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Dropbox (Midwest BikeShare)\Bublr James\02 Operations\Reporting\Trip Reporting\2017 Reports\"/>
    </mc:Choice>
  </mc:AlternateContent>
  <bookViews>
    <workbookView xWindow="0" yWindow="0" windowWidth="24000" windowHeight="9510" xr2:uid="{00000000-000D-0000-FFFF-FFFF00000000}"/>
  </bookViews>
  <sheets>
    <sheet name="Sheet1" sheetId="3" r:id="rId1"/>
    <sheet name="1704.Trips" sheetId="1" r:id="rId2"/>
    <sheet name="Key" sheetId="2" r:id="rId3"/>
  </sheets>
  <calcPr calcId="171027" concurrentCalc="0"/>
  <pivotCaches>
    <pivotCache cacheId="0" r:id="rId4"/>
  </pivotCaches>
</workbook>
</file>

<file path=xl/calcChain.xml><?xml version="1.0" encoding="utf-8"?>
<calcChain xmlns="http://schemas.openxmlformats.org/spreadsheetml/2006/main">
  <c r="O6528" i="1" l="1"/>
  <c r="Q6528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114" i="1"/>
  <c r="AG115" i="1"/>
  <c r="AG116" i="1"/>
  <c r="AG4046" i="1"/>
  <c r="AG4047" i="1"/>
  <c r="AG4048" i="1"/>
  <c r="AG4049" i="1"/>
  <c r="AG4050" i="1"/>
  <c r="AG117" i="1"/>
  <c r="AG4051" i="1"/>
  <c r="AG4052" i="1"/>
  <c r="AG4053" i="1"/>
  <c r="AG4054" i="1"/>
  <c r="AG118" i="1"/>
  <c r="AG4055" i="1"/>
  <c r="AG4056" i="1"/>
  <c r="AG4057" i="1"/>
  <c r="AG4058" i="1"/>
  <c r="AG4059" i="1"/>
  <c r="AG4060" i="1"/>
  <c r="AG4061" i="1"/>
  <c r="AG119" i="1"/>
  <c r="AG4062" i="1"/>
  <c r="AG4063" i="1"/>
  <c r="AG4064" i="1"/>
  <c r="AG4065" i="1"/>
  <c r="AG4066" i="1"/>
  <c r="AG4067" i="1"/>
  <c r="AG2" i="1"/>
  <c r="AG3" i="1"/>
  <c r="AG4" i="1"/>
  <c r="AG5" i="1"/>
  <c r="AG6" i="1"/>
  <c r="AG7" i="1"/>
  <c r="AG8" i="1"/>
  <c r="AG9" i="1"/>
  <c r="AG10" i="1"/>
  <c r="AG4068" i="1"/>
  <c r="AG4069" i="1"/>
  <c r="AG4070" i="1"/>
  <c r="AG4071" i="1"/>
  <c r="AG4072" i="1"/>
  <c r="AG120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11" i="1"/>
  <c r="AG121" i="1"/>
  <c r="AG122" i="1"/>
  <c r="AG4093" i="1"/>
  <c r="AG4094" i="1"/>
  <c r="AG4095" i="1"/>
  <c r="AG4096" i="1"/>
  <c r="AG4097" i="1"/>
  <c r="AG123" i="1"/>
  <c r="AG4098" i="1"/>
  <c r="AG4099" i="1"/>
  <c r="AG4100" i="1"/>
  <c r="AG4101" i="1"/>
  <c r="AG4102" i="1"/>
  <c r="AG124" i="1"/>
  <c r="AG4103" i="1"/>
  <c r="AG125" i="1"/>
  <c r="AG12" i="1"/>
  <c r="AG126" i="1"/>
  <c r="AG127" i="1"/>
  <c r="AG128" i="1"/>
  <c r="AG129" i="1"/>
  <c r="AG4104" i="1"/>
  <c r="AG4105" i="1"/>
  <c r="AG4106" i="1"/>
  <c r="AG4107" i="1"/>
  <c r="AG4108" i="1"/>
  <c r="AG4109" i="1"/>
  <c r="AG130" i="1"/>
  <c r="AG131" i="1"/>
  <c r="AG132" i="1"/>
  <c r="AG13" i="1"/>
  <c r="AG14" i="1"/>
  <c r="AG15" i="1"/>
  <c r="AG16" i="1"/>
  <c r="AG17" i="1"/>
  <c r="AG18" i="1"/>
  <c r="AG19" i="1"/>
  <c r="AG20" i="1"/>
  <c r="AG21" i="1"/>
  <c r="AG22" i="1"/>
  <c r="AG4110" i="1"/>
  <c r="AG133" i="1"/>
  <c r="AG134" i="1"/>
  <c r="AG4111" i="1"/>
  <c r="AG4112" i="1"/>
  <c r="AG4113" i="1"/>
  <c r="AG135" i="1"/>
  <c r="AG136" i="1"/>
  <c r="AG4114" i="1"/>
  <c r="AG4115" i="1"/>
  <c r="AG4116" i="1"/>
  <c r="AG4117" i="1"/>
  <c r="AG4118" i="1"/>
  <c r="AG137" i="1"/>
  <c r="AG138" i="1"/>
  <c r="AG139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140" i="1"/>
  <c r="AG4131" i="1"/>
  <c r="AG4132" i="1"/>
  <c r="AG4133" i="1"/>
  <c r="AG4134" i="1"/>
  <c r="AG141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23" i="1"/>
  <c r="AG24" i="1"/>
  <c r="AG25" i="1"/>
  <c r="AG26" i="1"/>
  <c r="AG27" i="1"/>
  <c r="AG28" i="1"/>
  <c r="AG29" i="1"/>
  <c r="AG4168" i="1"/>
  <c r="AG4169" i="1"/>
  <c r="AG4170" i="1"/>
  <c r="AG4171" i="1"/>
  <c r="AG4172" i="1"/>
  <c r="AG4173" i="1"/>
  <c r="AG30" i="1"/>
  <c r="AG31" i="1"/>
  <c r="AG142" i="1"/>
  <c r="AG143" i="1"/>
  <c r="AG32" i="1"/>
  <c r="AG33" i="1"/>
  <c r="AG34" i="1"/>
  <c r="AG35" i="1"/>
  <c r="AG36" i="1"/>
  <c r="AG37" i="1"/>
  <c r="AG4174" i="1"/>
  <c r="AG4175" i="1"/>
  <c r="AG4176" i="1"/>
  <c r="AG38" i="1"/>
  <c r="AG39" i="1"/>
  <c r="AG40" i="1"/>
  <c r="AG41" i="1"/>
  <c r="AG144" i="1"/>
  <c r="AG4177" i="1"/>
  <c r="AG145" i="1"/>
  <c r="AG4178" i="1"/>
  <c r="AG146" i="1"/>
  <c r="AG147" i="1"/>
  <c r="AG42" i="1"/>
  <c r="AG43" i="1"/>
  <c r="AG44" i="1"/>
  <c r="AG45" i="1"/>
  <c r="AG4179" i="1"/>
  <c r="AG4180" i="1"/>
  <c r="AG4181" i="1"/>
  <c r="AG4182" i="1"/>
  <c r="AG4183" i="1"/>
  <c r="AG46" i="1"/>
  <c r="AG4184" i="1"/>
  <c r="AG4185" i="1"/>
  <c r="AG4186" i="1"/>
  <c r="AG148" i="1"/>
  <c r="AG149" i="1"/>
  <c r="AG4187" i="1"/>
  <c r="AG150" i="1"/>
  <c r="AG151" i="1"/>
  <c r="AG47" i="1"/>
  <c r="AG48" i="1"/>
  <c r="AG49" i="1"/>
  <c r="AG50" i="1"/>
  <c r="AG51" i="1"/>
  <c r="AG4188" i="1"/>
  <c r="AG4189" i="1"/>
  <c r="AG4190" i="1"/>
  <c r="AG4191" i="1"/>
  <c r="AG4192" i="1"/>
  <c r="AG4193" i="1"/>
  <c r="AG4194" i="1"/>
  <c r="AG4195" i="1"/>
  <c r="AG52" i="1"/>
  <c r="AG152" i="1"/>
  <c r="AG4196" i="1"/>
  <c r="AG4197" i="1"/>
  <c r="AG4198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4199" i="1"/>
  <c r="AG4200" i="1"/>
  <c r="AG4201" i="1"/>
  <c r="AG153" i="1"/>
  <c r="AG154" i="1"/>
  <c r="AG155" i="1"/>
  <c r="AG4202" i="1"/>
  <c r="AG156" i="1"/>
  <c r="AG157" i="1"/>
  <c r="AG158" i="1"/>
  <c r="AG159" i="1"/>
  <c r="AG4203" i="1"/>
  <c r="AG4204" i="1"/>
  <c r="AG4205" i="1"/>
  <c r="AG4206" i="1"/>
  <c r="AG4207" i="1"/>
  <c r="AG4208" i="1"/>
  <c r="AG4209" i="1"/>
  <c r="AG4210" i="1"/>
  <c r="AG4211" i="1"/>
  <c r="AG160" i="1"/>
  <c r="AG4212" i="1"/>
  <c r="AG161" i="1"/>
  <c r="AG4213" i="1"/>
  <c r="AG4214" i="1"/>
  <c r="AG4215" i="1"/>
  <c r="AG4216" i="1"/>
  <c r="AG162" i="1"/>
  <c r="AG163" i="1"/>
  <c r="AG164" i="1"/>
  <c r="AG4217" i="1"/>
  <c r="AG4218" i="1"/>
  <c r="AG4219" i="1"/>
  <c r="AG4220" i="1"/>
  <c r="AG4221" i="1"/>
  <c r="AG165" i="1"/>
  <c r="AG4222" i="1"/>
  <c r="AG4223" i="1"/>
  <c r="AG166" i="1"/>
  <c r="AG167" i="1"/>
  <c r="AG4224" i="1"/>
  <c r="AG4225" i="1"/>
  <c r="AG4226" i="1"/>
  <c r="AG4227" i="1"/>
  <c r="AG4228" i="1"/>
  <c r="AG4229" i="1"/>
  <c r="AG4230" i="1"/>
  <c r="AG4231" i="1"/>
  <c r="AG71" i="1"/>
  <c r="AG4232" i="1"/>
  <c r="AG4233" i="1"/>
  <c r="AG4234" i="1"/>
  <c r="AG4235" i="1"/>
  <c r="AG4236" i="1"/>
  <c r="AG168" i="1"/>
  <c r="AG4237" i="1"/>
  <c r="AG4238" i="1"/>
  <c r="AG4239" i="1"/>
  <c r="AG4240" i="1"/>
  <c r="AG4241" i="1"/>
  <c r="AG4242" i="1"/>
  <c r="AG169" i="1"/>
  <c r="AG4243" i="1"/>
  <c r="AG4244" i="1"/>
  <c r="AG4245" i="1"/>
  <c r="AG4246" i="1"/>
  <c r="AG4247" i="1"/>
  <c r="AG4248" i="1"/>
  <c r="AG4249" i="1"/>
  <c r="AG4250" i="1"/>
  <c r="AG170" i="1"/>
  <c r="AG171" i="1"/>
  <c r="AG172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173" i="1"/>
  <c r="AG4263" i="1"/>
  <c r="AG174" i="1"/>
  <c r="AG175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176" i="1"/>
  <c r="AG177" i="1"/>
  <c r="AG178" i="1"/>
  <c r="AG4286" i="1"/>
  <c r="AG4287" i="1"/>
  <c r="AG4288" i="1"/>
  <c r="AG4289" i="1"/>
  <c r="AG4290" i="1"/>
  <c r="AG4291" i="1"/>
  <c r="AG4292" i="1"/>
  <c r="AG179" i="1"/>
  <c r="AG180" i="1"/>
  <c r="AG181" i="1"/>
  <c r="AG182" i="1"/>
  <c r="AG4293" i="1"/>
  <c r="AG4294" i="1"/>
  <c r="AG4295" i="1"/>
  <c r="AG4296" i="1"/>
  <c r="AG183" i="1"/>
  <c r="AG184" i="1"/>
  <c r="AG4297" i="1"/>
  <c r="AG4298" i="1"/>
  <c r="AG4299" i="1"/>
  <c r="AG4300" i="1"/>
  <c r="AG4301" i="1"/>
  <c r="AG4302" i="1"/>
  <c r="AG4303" i="1"/>
  <c r="AG185" i="1"/>
  <c r="AG186" i="1"/>
  <c r="AG4304" i="1"/>
  <c r="AG187" i="1"/>
  <c r="AG4305" i="1"/>
  <c r="AG4306" i="1"/>
  <c r="AG188" i="1"/>
  <c r="AG189" i="1"/>
  <c r="AG190" i="1"/>
  <c r="AG4307" i="1"/>
  <c r="AG4308" i="1"/>
  <c r="AG4309" i="1"/>
  <c r="AG191" i="1"/>
  <c r="AG192" i="1"/>
  <c r="AG4310" i="1"/>
  <c r="AG193" i="1"/>
  <c r="AG194" i="1"/>
  <c r="AG4311" i="1"/>
  <c r="AG4312" i="1"/>
  <c r="AG4313" i="1"/>
  <c r="AG4314" i="1"/>
  <c r="AG195" i="1"/>
  <c r="AG4315" i="1"/>
  <c r="AG4316" i="1"/>
  <c r="AG196" i="1"/>
  <c r="AG197" i="1"/>
  <c r="AG72" i="1"/>
  <c r="AG4317" i="1"/>
  <c r="AG4318" i="1"/>
  <c r="AG73" i="1"/>
  <c r="AG4319" i="1"/>
  <c r="AG4320" i="1"/>
  <c r="AG4321" i="1"/>
  <c r="AG4322" i="1"/>
  <c r="AG4323" i="1"/>
  <c r="AG4324" i="1"/>
  <c r="AG198" i="1"/>
  <c r="AG74" i="1"/>
  <c r="AG75" i="1"/>
  <c r="AG76" i="1"/>
  <c r="AG77" i="1"/>
  <c r="AG78" i="1"/>
  <c r="AG4325" i="1"/>
  <c r="AG199" i="1"/>
  <c r="AG4326" i="1"/>
  <c r="AG4327" i="1"/>
  <c r="AG4328" i="1"/>
  <c r="AG4329" i="1"/>
  <c r="AG4330" i="1"/>
  <c r="AG4331" i="1"/>
  <c r="AG4332" i="1"/>
  <c r="AG4333" i="1"/>
  <c r="AG200" i="1"/>
  <c r="AG201" i="1"/>
  <c r="AG202" i="1"/>
  <c r="AG4334" i="1"/>
  <c r="AG4335" i="1"/>
  <c r="AG4336" i="1"/>
  <c r="AG203" i="1"/>
  <c r="AG4337" i="1"/>
  <c r="AG4338" i="1"/>
  <c r="AG4339" i="1"/>
  <c r="AG4340" i="1"/>
  <c r="AG4341" i="1"/>
  <c r="AG204" i="1"/>
  <c r="AG205" i="1"/>
  <c r="AG79" i="1"/>
  <c r="AG206" i="1"/>
  <c r="AG80" i="1"/>
  <c r="AG81" i="1"/>
  <c r="AG82" i="1"/>
  <c r="AG83" i="1"/>
  <c r="AG84" i="1"/>
  <c r="AG207" i="1"/>
  <c r="AG4342" i="1"/>
  <c r="AG4343" i="1"/>
  <c r="AG208" i="1"/>
  <c r="AG209" i="1"/>
  <c r="AG210" i="1"/>
  <c r="AG4344" i="1"/>
  <c r="AG211" i="1"/>
  <c r="AG212" i="1"/>
  <c r="AG4345" i="1"/>
  <c r="AG4346" i="1"/>
  <c r="AG213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214" i="1"/>
  <c r="AG4370" i="1"/>
  <c r="AG215" i="1"/>
  <c r="AG216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217" i="1"/>
  <c r="AG218" i="1"/>
  <c r="AG219" i="1"/>
  <c r="AG220" i="1"/>
  <c r="AG4404" i="1"/>
  <c r="AG4405" i="1"/>
  <c r="AG4406" i="1"/>
  <c r="AG4407" i="1"/>
  <c r="AG4408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4409" i="1"/>
  <c r="AG4410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4411" i="1"/>
  <c r="AG4412" i="1"/>
  <c r="AG4413" i="1"/>
  <c r="AG264" i="1"/>
  <c r="AG4414" i="1"/>
  <c r="AG4415" i="1"/>
  <c r="AG265" i="1"/>
  <c r="AG4416" i="1"/>
  <c r="AG4417" i="1"/>
  <c r="AG266" i="1"/>
  <c r="AG267" i="1"/>
  <c r="AG268" i="1"/>
  <c r="AG269" i="1"/>
  <c r="AG270" i="1"/>
  <c r="AG271" i="1"/>
  <c r="AG272" i="1"/>
  <c r="AG273" i="1"/>
  <c r="AG274" i="1"/>
  <c r="AG4418" i="1"/>
  <c r="AG4419" i="1"/>
  <c r="AG4420" i="1"/>
  <c r="AG275" i="1"/>
  <c r="AG276" i="1"/>
  <c r="AG277" i="1"/>
  <c r="AG4421" i="1"/>
  <c r="AG4422" i="1"/>
  <c r="AG4423" i="1"/>
  <c r="AG4424" i="1"/>
  <c r="AG4425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4426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4427" i="1"/>
  <c r="AG4428" i="1"/>
  <c r="AG4429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4430" i="1"/>
  <c r="AG4431" i="1"/>
  <c r="AG4432" i="1"/>
  <c r="AG4433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4434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4435" i="1"/>
  <c r="AG4436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437" i="1"/>
  <c r="AG428" i="1"/>
  <c r="AG429" i="1"/>
  <c r="AG430" i="1"/>
  <c r="AG431" i="1"/>
  <c r="AG432" i="1"/>
  <c r="AG433" i="1"/>
  <c r="AG434" i="1"/>
  <c r="AG435" i="1"/>
  <c r="AG436" i="1"/>
  <c r="AG437" i="1"/>
  <c r="AG4438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439" i="1"/>
  <c r="AG4440" i="1"/>
  <c r="AG4441" i="1"/>
  <c r="AG4442" i="1"/>
  <c r="AG4443" i="1"/>
  <c r="AG4444" i="1"/>
  <c r="AG458" i="1"/>
  <c r="AG459" i="1"/>
  <c r="AG460" i="1"/>
  <c r="AG461" i="1"/>
  <c r="AG462" i="1"/>
  <c r="AG463" i="1"/>
  <c r="AG46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65" i="1"/>
  <c r="AG466" i="1"/>
  <c r="AG467" i="1"/>
  <c r="AG4456" i="1"/>
  <c r="AG4457" i="1"/>
  <c r="AG468" i="1"/>
  <c r="AG469" i="1"/>
  <c r="AG4458" i="1"/>
  <c r="AG4459" i="1"/>
  <c r="AG470" i="1"/>
  <c r="AG471" i="1"/>
  <c r="AG472" i="1"/>
  <c r="AG473" i="1"/>
  <c r="AG474" i="1"/>
  <c r="AG4460" i="1"/>
  <c r="AG475" i="1"/>
  <c r="AG476" i="1"/>
  <c r="AG477" i="1"/>
  <c r="AG478" i="1"/>
  <c r="AG479" i="1"/>
  <c r="AG480" i="1"/>
  <c r="AG481" i="1"/>
  <c r="AG85" i="1"/>
  <c r="AG482" i="1"/>
  <c r="AG483" i="1"/>
  <c r="AG4461" i="1"/>
  <c r="AG4462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4463" i="1"/>
  <c r="AG4464" i="1"/>
  <c r="AG4465" i="1"/>
  <c r="AG4466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4467" i="1"/>
  <c r="AG541" i="1"/>
  <c r="AG542" i="1"/>
  <c r="AG543" i="1"/>
  <c r="AG544" i="1"/>
  <c r="AG545" i="1"/>
  <c r="AG4468" i="1"/>
  <c r="AG4469" i="1"/>
  <c r="AG4470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4471" i="1"/>
  <c r="AG4472" i="1"/>
  <c r="AG4473" i="1"/>
  <c r="AG4474" i="1"/>
  <c r="AG4475" i="1"/>
  <c r="AG562" i="1"/>
  <c r="AG563" i="1"/>
  <c r="AG564" i="1"/>
  <c r="AG4476" i="1"/>
  <c r="AG4477" i="1"/>
  <c r="AG565" i="1"/>
  <c r="AG566" i="1"/>
  <c r="AG567" i="1"/>
  <c r="AG568" i="1"/>
  <c r="AG569" i="1"/>
  <c r="AG4478" i="1"/>
  <c r="AG4479" i="1"/>
  <c r="AG4480" i="1"/>
  <c r="AG570" i="1"/>
  <c r="AG571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572" i="1"/>
  <c r="AG4504" i="1"/>
  <c r="AG573" i="1"/>
  <c r="AG574" i="1"/>
  <c r="AG575" i="1"/>
  <c r="AG576" i="1"/>
  <c r="AG577" i="1"/>
  <c r="AG578" i="1"/>
  <c r="AG579" i="1"/>
  <c r="AG580" i="1"/>
  <c r="AG581" i="1"/>
  <c r="AG4505" i="1"/>
  <c r="AG4506" i="1"/>
  <c r="AG4507" i="1"/>
  <c r="AG4508" i="1"/>
  <c r="AG4509" i="1"/>
  <c r="AG4510" i="1"/>
  <c r="AG4511" i="1"/>
  <c r="AG4512" i="1"/>
  <c r="AG582" i="1"/>
  <c r="AG583" i="1"/>
  <c r="AG584" i="1"/>
  <c r="AG585" i="1"/>
  <c r="AG586" i="1"/>
  <c r="AG587" i="1"/>
  <c r="AG588" i="1"/>
  <c r="AG589" i="1"/>
  <c r="AG4513" i="1"/>
  <c r="AG590" i="1"/>
  <c r="AG4514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4515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4516" i="1"/>
  <c r="AG632" i="1"/>
  <c r="AG633" i="1"/>
  <c r="AG4517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4518" i="1"/>
  <c r="AG4519" i="1"/>
  <c r="AG655" i="1"/>
  <c r="AG656" i="1"/>
  <c r="AG657" i="1"/>
  <c r="AG658" i="1"/>
  <c r="AG4520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4521" i="1"/>
  <c r="AG4522" i="1"/>
  <c r="AG4523" i="1"/>
  <c r="AG683" i="1"/>
  <c r="AG4524" i="1"/>
  <c r="AG4525" i="1"/>
  <c r="AG4526" i="1"/>
  <c r="AG684" i="1"/>
  <c r="AG685" i="1"/>
  <c r="AG4527" i="1"/>
  <c r="AG686" i="1"/>
  <c r="AG687" i="1"/>
  <c r="AG688" i="1"/>
  <c r="AG689" i="1"/>
  <c r="AG690" i="1"/>
  <c r="AG4528" i="1"/>
  <c r="AG4529" i="1"/>
  <c r="AG691" i="1"/>
  <c r="AG692" i="1"/>
  <c r="AG4530" i="1"/>
  <c r="AG4531" i="1"/>
  <c r="AG693" i="1"/>
  <c r="AG694" i="1"/>
  <c r="AG4532" i="1"/>
  <c r="AG695" i="1"/>
  <c r="AG696" i="1"/>
  <c r="AG697" i="1"/>
  <c r="AG698" i="1"/>
  <c r="AG699" i="1"/>
  <c r="AG700" i="1"/>
  <c r="AG4533" i="1"/>
  <c r="AG701" i="1"/>
  <c r="AG4534" i="1"/>
  <c r="AG702" i="1"/>
  <c r="AG703" i="1"/>
  <c r="AG704" i="1"/>
  <c r="AG4535" i="1"/>
  <c r="AG705" i="1"/>
  <c r="AG706" i="1"/>
  <c r="AG707" i="1"/>
  <c r="AG708" i="1"/>
  <c r="AG709" i="1"/>
  <c r="AG710" i="1"/>
  <c r="AG4536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4537" i="1"/>
  <c r="AG728" i="1"/>
  <c r="AG729" i="1"/>
  <c r="AG730" i="1"/>
  <c r="AG731" i="1"/>
  <c r="AG732" i="1"/>
  <c r="AG4538" i="1"/>
  <c r="AG4539" i="1"/>
  <c r="AG733" i="1"/>
  <c r="AG734" i="1"/>
  <c r="AG735" i="1"/>
  <c r="AG4540" i="1"/>
  <c r="AG736" i="1"/>
  <c r="AG737" i="1"/>
  <c r="AG738" i="1"/>
  <c r="AG739" i="1"/>
  <c r="AG740" i="1"/>
  <c r="AG741" i="1"/>
  <c r="AG742" i="1"/>
  <c r="AG743" i="1"/>
  <c r="AG4541" i="1"/>
  <c r="AG744" i="1"/>
  <c r="AG745" i="1"/>
  <c r="AG4542" i="1"/>
  <c r="AG746" i="1"/>
  <c r="AG747" i="1"/>
  <c r="AG748" i="1"/>
  <c r="AG749" i="1"/>
  <c r="AG4543" i="1"/>
  <c r="AG750" i="1"/>
  <c r="AG751" i="1"/>
  <c r="AG4544" i="1"/>
  <c r="AG752" i="1"/>
  <c r="AG753" i="1"/>
  <c r="AG754" i="1"/>
  <c r="AG4545" i="1"/>
  <c r="AG4546" i="1"/>
  <c r="AG4547" i="1"/>
  <c r="AG755" i="1"/>
  <c r="AG4548" i="1"/>
  <c r="AG756" i="1"/>
  <c r="AG4549" i="1"/>
  <c r="AG757" i="1"/>
  <c r="AG758" i="1"/>
  <c r="AG4550" i="1"/>
  <c r="AG4551" i="1"/>
  <c r="AG759" i="1"/>
  <c r="AG4552" i="1"/>
  <c r="AG760" i="1"/>
  <c r="AG761" i="1"/>
  <c r="AG762" i="1"/>
  <c r="AG4553" i="1"/>
  <c r="AG763" i="1"/>
  <c r="AG764" i="1"/>
  <c r="AG765" i="1"/>
  <c r="AG4554" i="1"/>
  <c r="AG4555" i="1"/>
  <c r="AG4556" i="1"/>
  <c r="AG4557" i="1"/>
  <c r="AG766" i="1"/>
  <c r="AG4558" i="1"/>
  <c r="AG767" i="1"/>
  <c r="AG768" i="1"/>
  <c r="AG769" i="1"/>
  <c r="AG770" i="1"/>
  <c r="AG771" i="1"/>
  <c r="AG772" i="1"/>
  <c r="AG773" i="1"/>
  <c r="AG4559" i="1"/>
  <c r="AG774" i="1"/>
  <c r="AG4560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4561" i="1"/>
  <c r="AG795" i="1"/>
  <c r="AG796" i="1"/>
  <c r="AG4562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4563" i="1"/>
  <c r="AG816" i="1"/>
  <c r="AG4564" i="1"/>
  <c r="AG817" i="1"/>
  <c r="AG818" i="1"/>
  <c r="AG819" i="1"/>
  <c r="AG820" i="1"/>
  <c r="AG4565" i="1"/>
  <c r="AG4566" i="1"/>
  <c r="AG4567" i="1"/>
  <c r="AG4568" i="1"/>
  <c r="AG4569" i="1"/>
  <c r="AG4570" i="1"/>
  <c r="AG4571" i="1"/>
  <c r="AG821" i="1"/>
  <c r="AG822" i="1"/>
  <c r="AG4572" i="1"/>
  <c r="AG4573" i="1"/>
  <c r="AG4574" i="1"/>
  <c r="AG823" i="1"/>
  <c r="AG824" i="1"/>
  <c r="AG825" i="1"/>
  <c r="AG4575" i="1"/>
  <c r="AG4576" i="1"/>
  <c r="AG4577" i="1"/>
  <c r="AG826" i="1"/>
  <c r="AG827" i="1"/>
  <c r="AG828" i="1"/>
  <c r="AG829" i="1"/>
  <c r="AG830" i="1"/>
  <c r="AG831" i="1"/>
  <c r="AG4578" i="1"/>
  <c r="AG4579" i="1"/>
  <c r="AG832" i="1"/>
  <c r="AG833" i="1"/>
  <c r="AG4580" i="1"/>
  <c r="AG834" i="1"/>
  <c r="AG4581" i="1"/>
  <c r="AG835" i="1"/>
  <c r="AG4582" i="1"/>
  <c r="AG836" i="1"/>
  <c r="AG4583" i="1"/>
  <c r="AG4584" i="1"/>
  <c r="AG4585" i="1"/>
  <c r="AG4586" i="1"/>
  <c r="AG4587" i="1"/>
  <c r="AG4588" i="1"/>
  <c r="AG4589" i="1"/>
  <c r="AG4590" i="1"/>
  <c r="AG837" i="1"/>
  <c r="AG838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839" i="1"/>
  <c r="AG840" i="1"/>
  <c r="AG4612" i="1"/>
  <c r="AG841" i="1"/>
  <c r="AG4613" i="1"/>
  <c r="AG4614" i="1"/>
  <c r="AG4615" i="1"/>
  <c r="AG842" i="1"/>
  <c r="AG843" i="1"/>
  <c r="AG844" i="1"/>
  <c r="AG4616" i="1"/>
  <c r="AG4617" i="1"/>
  <c r="AG4618" i="1"/>
  <c r="AG4619" i="1"/>
  <c r="AG4620" i="1"/>
  <c r="AG4621" i="1"/>
  <c r="AG4622" i="1"/>
  <c r="AG845" i="1"/>
  <c r="AG846" i="1"/>
  <c r="AG4623" i="1"/>
  <c r="AG847" i="1"/>
  <c r="AG848" i="1"/>
  <c r="AG4624" i="1"/>
  <c r="AG849" i="1"/>
  <c r="AG4625" i="1"/>
  <c r="AG4626" i="1"/>
  <c r="AG850" i="1"/>
  <c r="AG851" i="1"/>
  <c r="AG852" i="1"/>
  <c r="AG853" i="1"/>
  <c r="AG4627" i="1"/>
  <c r="AG854" i="1"/>
  <c r="AG855" i="1"/>
  <c r="AG856" i="1"/>
  <c r="AG4628" i="1"/>
  <c r="AG4629" i="1"/>
  <c r="AG4630" i="1"/>
  <c r="AG857" i="1"/>
  <c r="AG4631" i="1"/>
  <c r="AG4632" i="1"/>
  <c r="AG858" i="1"/>
  <c r="AG859" i="1"/>
  <c r="AG860" i="1"/>
  <c r="AG861" i="1"/>
  <c r="AG862" i="1"/>
  <c r="AG4633" i="1"/>
  <c r="AG863" i="1"/>
  <c r="AG4634" i="1"/>
  <c r="AG4635" i="1"/>
  <c r="AG4636" i="1"/>
  <c r="AG4637" i="1"/>
  <c r="AG4638" i="1"/>
  <c r="AG4639" i="1"/>
  <c r="AG4640" i="1"/>
  <c r="AG4641" i="1"/>
  <c r="AG4642" i="1"/>
  <c r="AG4643" i="1"/>
  <c r="AG864" i="1"/>
  <c r="AG865" i="1"/>
  <c r="AG866" i="1"/>
  <c r="AG867" i="1"/>
  <c r="AG4644" i="1"/>
  <c r="AG4645" i="1"/>
  <c r="AG4646" i="1"/>
  <c r="AG4647" i="1"/>
  <c r="AG868" i="1"/>
  <c r="AG869" i="1"/>
  <c r="AG870" i="1"/>
  <c r="AG4648" i="1"/>
  <c r="AG4649" i="1"/>
  <c r="AG4650" i="1"/>
  <c r="AG871" i="1"/>
  <c r="AG4651" i="1"/>
  <c r="AG4652" i="1"/>
  <c r="AG872" i="1"/>
  <c r="AG4653" i="1"/>
  <c r="AG4654" i="1"/>
  <c r="AG4655" i="1"/>
  <c r="AG4656" i="1"/>
  <c r="AG873" i="1"/>
  <c r="AG4657" i="1"/>
  <c r="AG4658" i="1"/>
  <c r="AG4659" i="1"/>
  <c r="AG4660" i="1"/>
  <c r="AG4661" i="1"/>
  <c r="AG874" i="1"/>
  <c r="AG875" i="1"/>
  <c r="AG4662" i="1"/>
  <c r="AG4663" i="1"/>
  <c r="AG876" i="1"/>
  <c r="AG4664" i="1"/>
  <c r="AG877" i="1"/>
  <c r="AG4665" i="1"/>
  <c r="AG4666" i="1"/>
  <c r="AG878" i="1"/>
  <c r="AG4667" i="1"/>
  <c r="AG4668" i="1"/>
  <c r="AG4669" i="1"/>
  <c r="AG4670" i="1"/>
  <c r="AG4671" i="1"/>
  <c r="AG4672" i="1"/>
  <c r="AG4673" i="1"/>
  <c r="AG4674" i="1"/>
  <c r="AG4675" i="1"/>
  <c r="AG879" i="1"/>
  <c r="AG4676" i="1"/>
  <c r="AG880" i="1"/>
  <c r="AG4677" i="1"/>
  <c r="AG881" i="1"/>
  <c r="AG4678" i="1"/>
  <c r="AG4679" i="1"/>
  <c r="AG882" i="1"/>
  <c r="AG883" i="1"/>
  <c r="AG4680" i="1"/>
  <c r="AG4681" i="1"/>
  <c r="AG4682" i="1"/>
  <c r="AG4683" i="1"/>
  <c r="AG884" i="1"/>
  <c r="AG885" i="1"/>
  <c r="AG886" i="1"/>
  <c r="AG4684" i="1"/>
  <c r="AG887" i="1"/>
  <c r="AG888" i="1"/>
  <c r="AG4685" i="1"/>
  <c r="AG4686" i="1"/>
  <c r="AG889" i="1"/>
  <c r="AG4687" i="1"/>
  <c r="AG4688" i="1"/>
  <c r="AG4689" i="1"/>
  <c r="AG890" i="1"/>
  <c r="AG4690" i="1"/>
  <c r="AG891" i="1"/>
  <c r="AG892" i="1"/>
  <c r="AG4691" i="1"/>
  <c r="AG4692" i="1"/>
  <c r="AG893" i="1"/>
  <c r="AG4693" i="1"/>
  <c r="AG4694" i="1"/>
  <c r="AG894" i="1"/>
  <c r="AG4695" i="1"/>
  <c r="AG4696" i="1"/>
  <c r="AG4697" i="1"/>
  <c r="AG895" i="1"/>
  <c r="AG896" i="1"/>
  <c r="AG897" i="1"/>
  <c r="AG4698" i="1"/>
  <c r="AG4699" i="1"/>
  <c r="AG4700" i="1"/>
  <c r="AG898" i="1"/>
  <c r="AG4701" i="1"/>
  <c r="AG899" i="1"/>
  <c r="AG900" i="1"/>
  <c r="AG901" i="1"/>
  <c r="AG902" i="1"/>
  <c r="AG903" i="1"/>
  <c r="AG904" i="1"/>
  <c r="AG905" i="1"/>
  <c r="AG4702" i="1"/>
  <c r="AG906" i="1"/>
  <c r="AG907" i="1"/>
  <c r="AG908" i="1"/>
  <c r="AG909" i="1"/>
  <c r="AG910" i="1"/>
  <c r="AG911" i="1"/>
  <c r="AG912" i="1"/>
  <c r="AG913" i="1"/>
  <c r="AG914" i="1"/>
  <c r="AG4703" i="1"/>
  <c r="AG915" i="1"/>
  <c r="AG916" i="1"/>
  <c r="AG917" i="1"/>
  <c r="AG918" i="1"/>
  <c r="AG4704" i="1"/>
  <c r="AG4705" i="1"/>
  <c r="AG919" i="1"/>
  <c r="AG920" i="1"/>
  <c r="AG921" i="1"/>
  <c r="AG922" i="1"/>
  <c r="AG923" i="1"/>
  <c r="AG924" i="1"/>
  <c r="AG4706" i="1"/>
  <c r="AG4707" i="1"/>
  <c r="AG925" i="1"/>
  <c r="AG4708" i="1"/>
  <c r="AG4709" i="1"/>
  <c r="AG926" i="1"/>
  <c r="AG4710" i="1"/>
  <c r="AG4711" i="1"/>
  <c r="AG927" i="1"/>
  <c r="AG4712" i="1"/>
  <c r="AG928" i="1"/>
  <c r="AG4713" i="1"/>
  <c r="AG4714" i="1"/>
  <c r="AG4715" i="1"/>
  <c r="AG929" i="1"/>
  <c r="AG4716" i="1"/>
  <c r="AG4717" i="1"/>
  <c r="AG930" i="1"/>
  <c r="AG931" i="1"/>
  <c r="AG932" i="1"/>
  <c r="AG4718" i="1"/>
  <c r="AG933" i="1"/>
  <c r="AG4719" i="1"/>
  <c r="AG4720" i="1"/>
  <c r="AG4721" i="1"/>
  <c r="AG4722" i="1"/>
  <c r="AG4723" i="1"/>
  <c r="AG4724" i="1"/>
  <c r="AG934" i="1"/>
  <c r="AG4725" i="1"/>
  <c r="AG4726" i="1"/>
  <c r="AG4727" i="1"/>
  <c r="AG935" i="1"/>
  <c r="AG4728" i="1"/>
  <c r="AG4729" i="1"/>
  <c r="AG4730" i="1"/>
  <c r="AG936" i="1"/>
  <c r="AG937" i="1"/>
  <c r="AG4731" i="1"/>
  <c r="AG938" i="1"/>
  <c r="AG939" i="1"/>
  <c r="AG940" i="1"/>
  <c r="AG941" i="1"/>
  <c r="AG4732" i="1"/>
  <c r="AG4733" i="1"/>
  <c r="AG4734" i="1"/>
  <c r="AG4735" i="1"/>
  <c r="AG942" i="1"/>
  <c r="AG4736" i="1"/>
  <c r="AG943" i="1"/>
  <c r="AG944" i="1"/>
  <c r="AG945" i="1"/>
  <c r="AG4737" i="1"/>
  <c r="AG946" i="1"/>
  <c r="AG947" i="1"/>
  <c r="AG4738" i="1"/>
  <c r="AG948" i="1"/>
  <c r="AG949" i="1"/>
  <c r="AG4739" i="1"/>
  <c r="AG950" i="1"/>
  <c r="AG951" i="1"/>
  <c r="AG952" i="1"/>
  <c r="AG953" i="1"/>
  <c r="AG954" i="1"/>
  <c r="AG955" i="1"/>
  <c r="AG956" i="1"/>
  <c r="AG957" i="1"/>
  <c r="AG958" i="1"/>
  <c r="AG959" i="1"/>
  <c r="AG4740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4741" i="1"/>
  <c r="AG4742" i="1"/>
  <c r="AG4743" i="1"/>
  <c r="AG983" i="1"/>
  <c r="AG984" i="1"/>
  <c r="AG4744" i="1"/>
  <c r="AG985" i="1"/>
  <c r="AG986" i="1"/>
  <c r="AG987" i="1"/>
  <c r="AG988" i="1"/>
  <c r="AG989" i="1"/>
  <c r="AG4745" i="1"/>
  <c r="AG990" i="1"/>
  <c r="AG991" i="1"/>
  <c r="AG4746" i="1"/>
  <c r="AG992" i="1"/>
  <c r="AG4747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4748" i="1"/>
  <c r="AG1006" i="1"/>
  <c r="AG1007" i="1"/>
  <c r="AG1008" i="1"/>
  <c r="AG1009" i="1"/>
  <c r="AG4749" i="1"/>
  <c r="AG1010" i="1"/>
  <c r="AG1011" i="1"/>
  <c r="AG1012" i="1"/>
  <c r="AG1013" i="1"/>
  <c r="AG1014" i="1"/>
  <c r="AG1015" i="1"/>
  <c r="AG1016" i="1"/>
  <c r="AG4750" i="1"/>
  <c r="AG1017" i="1"/>
  <c r="AG1018" i="1"/>
  <c r="AG4751" i="1"/>
  <c r="AG1019" i="1"/>
  <c r="AG1020" i="1"/>
  <c r="AG1021" i="1"/>
  <c r="AG1022" i="1"/>
  <c r="AG1023" i="1"/>
  <c r="AG1024" i="1"/>
  <c r="AG1025" i="1"/>
  <c r="AG1026" i="1"/>
  <c r="AG4752" i="1"/>
  <c r="AG1027" i="1"/>
  <c r="AG1028" i="1"/>
  <c r="AG1029" i="1"/>
  <c r="AG1030" i="1"/>
  <c r="AG1031" i="1"/>
  <c r="AG4753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4754" i="1"/>
  <c r="AG4755" i="1"/>
  <c r="AG4756" i="1"/>
  <c r="AG4757" i="1"/>
  <c r="AG1056" i="1"/>
  <c r="AG1057" i="1"/>
  <c r="AG4758" i="1"/>
  <c r="AG1058" i="1"/>
  <c r="AG4759" i="1"/>
  <c r="AG1059" i="1"/>
  <c r="AG4760" i="1"/>
  <c r="AG1060" i="1"/>
  <c r="AG1061" i="1"/>
  <c r="AG1062" i="1"/>
  <c r="AG1063" i="1"/>
  <c r="AG1064" i="1"/>
  <c r="AG4761" i="1"/>
  <c r="AG1065" i="1"/>
  <c r="AG4762" i="1"/>
  <c r="AG1066" i="1"/>
  <c r="AG4763" i="1"/>
  <c r="AG1067" i="1"/>
  <c r="AG4764" i="1"/>
  <c r="AG4765" i="1"/>
  <c r="AG4766" i="1"/>
  <c r="AG4767" i="1"/>
  <c r="AG1068" i="1"/>
  <c r="AG1069" i="1"/>
  <c r="AG4768" i="1"/>
  <c r="AG4769" i="1"/>
  <c r="AG1070" i="1"/>
  <c r="AG4770" i="1"/>
  <c r="AG1071" i="1"/>
  <c r="AG4771" i="1"/>
  <c r="AG1072" i="1"/>
  <c r="AG1073" i="1"/>
  <c r="AG4772" i="1"/>
  <c r="AG4773" i="1"/>
  <c r="AG4774" i="1"/>
  <c r="AG4775" i="1"/>
  <c r="AG4776" i="1"/>
  <c r="AG4777" i="1"/>
  <c r="AG4778" i="1"/>
  <c r="AG1074" i="1"/>
  <c r="AG1075" i="1"/>
  <c r="AG4779" i="1"/>
  <c r="AG1076" i="1"/>
  <c r="AG4780" i="1"/>
  <c r="AG4781" i="1"/>
  <c r="AG1077" i="1"/>
  <c r="AG1078" i="1"/>
  <c r="AG4782" i="1"/>
  <c r="AG1079" i="1"/>
  <c r="AG1080" i="1"/>
  <c r="AG4783" i="1"/>
  <c r="AG4784" i="1"/>
  <c r="AG1081" i="1"/>
  <c r="AG4785" i="1"/>
  <c r="AG4786" i="1"/>
  <c r="AG4787" i="1"/>
  <c r="AG4788" i="1"/>
  <c r="AG4789" i="1"/>
  <c r="AG4790" i="1"/>
  <c r="AG1082" i="1"/>
  <c r="AG4791" i="1"/>
  <c r="AG4792" i="1"/>
  <c r="AG4793" i="1"/>
  <c r="AG4794" i="1"/>
  <c r="AG4795" i="1"/>
  <c r="AG1083" i="1"/>
  <c r="AG1084" i="1"/>
  <c r="AG1085" i="1"/>
  <c r="AG4796" i="1"/>
  <c r="AG4797" i="1"/>
  <c r="AG4798" i="1"/>
  <c r="AG1086" i="1"/>
  <c r="AG1087" i="1"/>
  <c r="AG4799" i="1"/>
  <c r="AG1088" i="1"/>
  <c r="AG4800" i="1"/>
  <c r="AG1089" i="1"/>
  <c r="AG1090" i="1"/>
  <c r="AG1091" i="1"/>
  <c r="AG4801" i="1"/>
  <c r="AG4802" i="1"/>
  <c r="AG1092" i="1"/>
  <c r="AG4803" i="1"/>
  <c r="AG1093" i="1"/>
  <c r="AG4804" i="1"/>
  <c r="AG4805" i="1"/>
  <c r="AG4806" i="1"/>
  <c r="AG1094" i="1"/>
  <c r="AG4807" i="1"/>
  <c r="AG1095" i="1"/>
  <c r="AG4808" i="1"/>
  <c r="AG1096" i="1"/>
  <c r="AG1097" i="1"/>
  <c r="AG1098" i="1"/>
  <c r="AG4809" i="1"/>
  <c r="AG4810" i="1"/>
  <c r="AG1099" i="1"/>
  <c r="AG1100" i="1"/>
  <c r="AG1101" i="1"/>
  <c r="AG4811" i="1"/>
  <c r="AG1102" i="1"/>
  <c r="AG4812" i="1"/>
  <c r="AG4813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4814" i="1"/>
  <c r="AG1116" i="1"/>
  <c r="AG1117" i="1"/>
  <c r="AG1118" i="1"/>
  <c r="AG1119" i="1"/>
  <c r="AG4815" i="1"/>
  <c r="AG1120" i="1"/>
  <c r="AG1121" i="1"/>
  <c r="AG1122" i="1"/>
  <c r="AG4816" i="1"/>
  <c r="AG1123" i="1"/>
  <c r="AG1124" i="1"/>
  <c r="AG1125" i="1"/>
  <c r="AG1126" i="1"/>
  <c r="AG1127" i="1"/>
  <c r="AG1128" i="1"/>
  <c r="AG1129" i="1"/>
  <c r="AG1130" i="1"/>
  <c r="AG4817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4818" i="1"/>
  <c r="AG1142" i="1"/>
  <c r="AG1143" i="1"/>
  <c r="AG1144" i="1"/>
  <c r="AG1145" i="1"/>
  <c r="AG4819" i="1"/>
  <c r="AG1146" i="1"/>
  <c r="AG1147" i="1"/>
  <c r="AG4820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4821" i="1"/>
  <c r="AG1165" i="1"/>
  <c r="AG86" i="1"/>
  <c r="AG4822" i="1"/>
  <c r="AG4823" i="1"/>
  <c r="AG4824" i="1"/>
  <c r="AG1166" i="1"/>
  <c r="AG1167" i="1"/>
  <c r="AG1168" i="1"/>
  <c r="AG4825" i="1"/>
  <c r="AG4826" i="1"/>
  <c r="AG1169" i="1"/>
  <c r="AG4827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4828" i="1"/>
  <c r="AG1182" i="1"/>
  <c r="AG4829" i="1"/>
  <c r="AG4830" i="1"/>
  <c r="AG1183" i="1"/>
  <c r="AG1184" i="1"/>
  <c r="AG4831" i="1"/>
  <c r="AG1185" i="1"/>
  <c r="AG1186" i="1"/>
  <c r="AG1187" i="1"/>
  <c r="AG1188" i="1"/>
  <c r="AG1189" i="1"/>
  <c r="AG1190" i="1"/>
  <c r="AG1191" i="1"/>
  <c r="AG1192" i="1"/>
  <c r="AG4832" i="1"/>
  <c r="AG4833" i="1"/>
  <c r="AG1193" i="1"/>
  <c r="AG4834" i="1"/>
  <c r="AG4835" i="1"/>
  <c r="AG4836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4837" i="1"/>
  <c r="AG1205" i="1"/>
  <c r="AG1206" i="1"/>
  <c r="AG4838" i="1"/>
  <c r="AG4839" i="1"/>
  <c r="AG1207" i="1"/>
  <c r="AG1208" i="1"/>
  <c r="AG1209" i="1"/>
  <c r="AG1210" i="1"/>
  <c r="AG1211" i="1"/>
  <c r="AG1212" i="1"/>
  <c r="AG1213" i="1"/>
  <c r="AG4840" i="1"/>
  <c r="AG4841" i="1"/>
  <c r="AG1214" i="1"/>
  <c r="AG4842" i="1"/>
  <c r="AG4843" i="1"/>
  <c r="AG4844" i="1"/>
  <c r="AG4845" i="1"/>
  <c r="AG4846" i="1"/>
  <c r="AG1215" i="1"/>
  <c r="AG4847" i="1"/>
  <c r="AG4848" i="1"/>
  <c r="AG1216" i="1"/>
  <c r="AG4849" i="1"/>
  <c r="AG4850" i="1"/>
  <c r="AG4851" i="1"/>
  <c r="AG1217" i="1"/>
  <c r="AG1218" i="1"/>
  <c r="AG4852" i="1"/>
  <c r="AG4853" i="1"/>
  <c r="AG4854" i="1"/>
  <c r="AG1219" i="1"/>
  <c r="AG1220" i="1"/>
  <c r="AG1221" i="1"/>
  <c r="AG1222" i="1"/>
  <c r="AG1223" i="1"/>
  <c r="AG4855" i="1"/>
  <c r="AG4856" i="1"/>
  <c r="AG1224" i="1"/>
  <c r="AG1225" i="1"/>
  <c r="AG4857" i="1"/>
  <c r="AG4858" i="1"/>
  <c r="AG4859" i="1"/>
  <c r="AG4860" i="1"/>
  <c r="AG4861" i="1"/>
  <c r="AG1226" i="1"/>
  <c r="AG1227" i="1"/>
  <c r="AG4862" i="1"/>
  <c r="AG1228" i="1"/>
  <c r="AG4863" i="1"/>
  <c r="AG4864" i="1"/>
  <c r="AG4865" i="1"/>
  <c r="AG4866" i="1"/>
  <c r="AG4867" i="1"/>
  <c r="AG4868" i="1"/>
  <c r="AG1229" i="1"/>
  <c r="AG1230" i="1"/>
  <c r="AG4869" i="1"/>
  <c r="AG4870" i="1"/>
  <c r="AG1231" i="1"/>
  <c r="AG1232" i="1"/>
  <c r="AG4871" i="1"/>
  <c r="AG1233" i="1"/>
  <c r="AG1234" i="1"/>
  <c r="AG4872" i="1"/>
  <c r="AG4873" i="1"/>
  <c r="AG4874" i="1"/>
  <c r="AG1235" i="1"/>
  <c r="AG1236" i="1"/>
  <c r="AG1237" i="1"/>
  <c r="AG1238" i="1"/>
  <c r="AG4875" i="1"/>
  <c r="AG4876" i="1"/>
  <c r="AG1239" i="1"/>
  <c r="AG4877" i="1"/>
  <c r="AG1240" i="1"/>
  <c r="AG1241" i="1"/>
  <c r="AG1242" i="1"/>
  <c r="AG1243" i="1"/>
  <c r="AG4878" i="1"/>
  <c r="AG4879" i="1"/>
  <c r="AG1244" i="1"/>
  <c r="AG1245" i="1"/>
  <c r="AG1246" i="1"/>
  <c r="AG1247" i="1"/>
  <c r="AG1248" i="1"/>
  <c r="AG1249" i="1"/>
  <c r="AG1250" i="1"/>
  <c r="AG4880" i="1"/>
  <c r="AG1251" i="1"/>
  <c r="AG1252" i="1"/>
  <c r="AG1253" i="1"/>
  <c r="AG1254" i="1"/>
  <c r="AG4881" i="1"/>
  <c r="AG1255" i="1"/>
  <c r="AG1256" i="1"/>
  <c r="AG1257" i="1"/>
  <c r="AG1258" i="1"/>
  <c r="AG4882" i="1"/>
  <c r="AG4883" i="1"/>
  <c r="AG1259" i="1"/>
  <c r="AG1260" i="1"/>
  <c r="AG1261" i="1"/>
  <c r="AG4884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4885" i="1"/>
  <c r="AG1280" i="1"/>
  <c r="AG1281" i="1"/>
  <c r="AG1282" i="1"/>
  <c r="AG1283" i="1"/>
  <c r="AG1284" i="1"/>
  <c r="AG1285" i="1"/>
  <c r="AG1286" i="1"/>
  <c r="AG4886" i="1"/>
  <c r="AG1287" i="1"/>
  <c r="AG4887" i="1"/>
  <c r="AG1288" i="1"/>
  <c r="AG1289" i="1"/>
  <c r="AG1290" i="1"/>
  <c r="AG4888" i="1"/>
  <c r="AG4889" i="1"/>
  <c r="AG1291" i="1"/>
  <c r="AG1292" i="1"/>
  <c r="AG1293" i="1"/>
  <c r="AG1294" i="1"/>
  <c r="AG4890" i="1"/>
  <c r="AG1295" i="1"/>
  <c r="AG1296" i="1"/>
  <c r="AG1297" i="1"/>
  <c r="AG1298" i="1"/>
  <c r="AG1299" i="1"/>
  <c r="AG1300" i="1"/>
  <c r="AG4891" i="1"/>
  <c r="AG1301" i="1"/>
  <c r="AG4892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4893" i="1"/>
  <c r="AG4894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4895" i="1"/>
  <c r="AG1337" i="1"/>
  <c r="AG4896" i="1"/>
  <c r="AG1338" i="1"/>
  <c r="AG1339" i="1"/>
  <c r="AG1340" i="1"/>
  <c r="AG1341" i="1"/>
  <c r="AG1342" i="1"/>
  <c r="AG4897" i="1"/>
  <c r="AG1343" i="1"/>
  <c r="AG1344" i="1"/>
  <c r="AG1345" i="1"/>
  <c r="AG1346" i="1"/>
  <c r="AG4898" i="1"/>
  <c r="AG1347" i="1"/>
  <c r="AG1348" i="1"/>
  <c r="AG1349" i="1"/>
  <c r="AG1350" i="1"/>
  <c r="AG1351" i="1"/>
  <c r="AG4899" i="1"/>
  <c r="AG1352" i="1"/>
  <c r="AG1353" i="1"/>
  <c r="AG4900" i="1"/>
  <c r="AG4901" i="1"/>
  <c r="AG4902" i="1"/>
  <c r="AG4903" i="1"/>
  <c r="AG4904" i="1"/>
  <c r="AG1354" i="1"/>
  <c r="AG1355" i="1"/>
  <c r="AG1356" i="1"/>
  <c r="AG4905" i="1"/>
  <c r="AG4906" i="1"/>
  <c r="AG4907" i="1"/>
  <c r="AG1357" i="1"/>
  <c r="AG4908" i="1"/>
  <c r="AG4909" i="1"/>
  <c r="AG4910" i="1"/>
  <c r="AG4911" i="1"/>
  <c r="AG4912" i="1"/>
  <c r="AG1358" i="1"/>
  <c r="AG1359" i="1"/>
  <c r="AG4913" i="1"/>
  <c r="AG1360" i="1"/>
  <c r="AG4914" i="1"/>
  <c r="AG4915" i="1"/>
  <c r="AG4916" i="1"/>
  <c r="AG1361" i="1"/>
  <c r="AG4917" i="1"/>
  <c r="AG4918" i="1"/>
  <c r="AG4919" i="1"/>
  <c r="AG1362" i="1"/>
  <c r="AG4920" i="1"/>
  <c r="AG4921" i="1"/>
  <c r="AG4922" i="1"/>
  <c r="AG1363" i="1"/>
  <c r="AG1364" i="1"/>
  <c r="AG4923" i="1"/>
  <c r="AG4924" i="1"/>
  <c r="AG4925" i="1"/>
  <c r="AG4926" i="1"/>
  <c r="AG1365" i="1"/>
  <c r="AG4927" i="1"/>
  <c r="AG1366" i="1"/>
  <c r="AG4928" i="1"/>
  <c r="AG4929" i="1"/>
  <c r="AG4930" i="1"/>
  <c r="AG4931" i="1"/>
  <c r="AG4932" i="1"/>
  <c r="AG4933" i="1"/>
  <c r="AG4934" i="1"/>
  <c r="AG4935" i="1"/>
  <c r="AG1367" i="1"/>
  <c r="AG1368" i="1"/>
  <c r="AG1369" i="1"/>
  <c r="AG4936" i="1"/>
  <c r="AG1370" i="1"/>
  <c r="AG1371" i="1"/>
  <c r="AG1372" i="1"/>
  <c r="AG4937" i="1"/>
  <c r="AG1373" i="1"/>
  <c r="AG1374" i="1"/>
  <c r="AG4938" i="1"/>
  <c r="AG1375" i="1"/>
  <c r="AG1376" i="1"/>
  <c r="AG1377" i="1"/>
  <c r="AG4939" i="1"/>
  <c r="AG1378" i="1"/>
  <c r="AG1379" i="1"/>
  <c r="AG1380" i="1"/>
  <c r="AG4940" i="1"/>
  <c r="AG1381" i="1"/>
  <c r="AG1382" i="1"/>
  <c r="AG4941" i="1"/>
  <c r="AG1383" i="1"/>
  <c r="AG4942" i="1"/>
  <c r="AG1384" i="1"/>
  <c r="AG1385" i="1"/>
  <c r="AG4943" i="1"/>
  <c r="AG4944" i="1"/>
  <c r="AG1386" i="1"/>
  <c r="AG4945" i="1"/>
  <c r="AG4946" i="1"/>
  <c r="AG1387" i="1"/>
  <c r="AG1388" i="1"/>
  <c r="AG4947" i="1"/>
  <c r="AG1389" i="1"/>
  <c r="AG1390" i="1"/>
  <c r="AG4948" i="1"/>
  <c r="AG4949" i="1"/>
  <c r="AG1391" i="1"/>
  <c r="AG4950" i="1"/>
  <c r="AG4951" i="1"/>
  <c r="AG1392" i="1"/>
  <c r="AG4952" i="1"/>
  <c r="AG4953" i="1"/>
  <c r="AG1393" i="1"/>
  <c r="AG1394" i="1"/>
  <c r="AG4954" i="1"/>
  <c r="AG4955" i="1"/>
  <c r="AG4956" i="1"/>
  <c r="AG4957" i="1"/>
  <c r="AG1395" i="1"/>
  <c r="AG1396" i="1"/>
  <c r="AG1397" i="1"/>
  <c r="AG1398" i="1"/>
  <c r="AG4958" i="1"/>
  <c r="AG1399" i="1"/>
  <c r="AG1400" i="1"/>
  <c r="AG4959" i="1"/>
  <c r="AG1401" i="1"/>
  <c r="AG4960" i="1"/>
  <c r="AG1402" i="1"/>
  <c r="AG1403" i="1"/>
  <c r="AG1404" i="1"/>
  <c r="AG1405" i="1"/>
  <c r="AG1406" i="1"/>
  <c r="AG1407" i="1"/>
  <c r="AG4961" i="1"/>
  <c r="AG1408" i="1"/>
  <c r="AG4962" i="1"/>
  <c r="AG4963" i="1"/>
  <c r="AG4964" i="1"/>
  <c r="AG4965" i="1"/>
  <c r="AG4966" i="1"/>
  <c r="AG1409" i="1"/>
  <c r="AG1410" i="1"/>
  <c r="AG1411" i="1"/>
  <c r="AG1412" i="1"/>
  <c r="AG1413" i="1"/>
  <c r="AG1414" i="1"/>
  <c r="AG1415" i="1"/>
  <c r="AG1416" i="1"/>
  <c r="AG1417" i="1"/>
  <c r="AG1418" i="1"/>
  <c r="AG4967" i="1"/>
  <c r="AG496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4969" i="1"/>
  <c r="AG1430" i="1"/>
  <c r="AG1431" i="1"/>
  <c r="AG4970" i="1"/>
  <c r="AG1432" i="1"/>
  <c r="AG1433" i="1"/>
  <c r="AG1434" i="1"/>
  <c r="AG4971" i="1"/>
  <c r="AG4972" i="1"/>
  <c r="AG1435" i="1"/>
  <c r="AG1436" i="1"/>
  <c r="AG4973" i="1"/>
  <c r="AG1437" i="1"/>
  <c r="AG1438" i="1"/>
  <c r="AG1439" i="1"/>
  <c r="AG1440" i="1"/>
  <c r="AG1441" i="1"/>
  <c r="AG4974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4975" i="1"/>
  <c r="AG1454" i="1"/>
  <c r="AG1455" i="1"/>
  <c r="AG4976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4977" i="1"/>
  <c r="AG4978" i="1"/>
  <c r="AG1468" i="1"/>
  <c r="AG4979" i="1"/>
  <c r="AG4980" i="1"/>
  <c r="AG1469" i="1"/>
  <c r="AG4981" i="1"/>
  <c r="AG4982" i="1"/>
  <c r="AG4983" i="1"/>
  <c r="AG4984" i="1"/>
  <c r="AG4985" i="1"/>
  <c r="AG1470" i="1"/>
  <c r="AG1471" i="1"/>
  <c r="AG4986" i="1"/>
  <c r="AG1472" i="1"/>
  <c r="AG4987" i="1"/>
  <c r="AG1473" i="1"/>
  <c r="AG1474" i="1"/>
  <c r="AG4988" i="1"/>
  <c r="AG4989" i="1"/>
  <c r="AG4990" i="1"/>
  <c r="AG1475" i="1"/>
  <c r="AG1476" i="1"/>
  <c r="AG1477" i="1"/>
  <c r="AG4991" i="1"/>
  <c r="AG1478" i="1"/>
  <c r="AG1479" i="1"/>
  <c r="AG1480" i="1"/>
  <c r="AG1481" i="1"/>
  <c r="AG1482" i="1"/>
  <c r="AG4992" i="1"/>
  <c r="AG1483" i="1"/>
  <c r="AG4993" i="1"/>
  <c r="AG4994" i="1"/>
  <c r="AG1484" i="1"/>
  <c r="AG1485" i="1"/>
  <c r="AG1486" i="1"/>
  <c r="AG1487" i="1"/>
  <c r="AG1488" i="1"/>
  <c r="AG1489" i="1"/>
  <c r="AG4995" i="1"/>
  <c r="AG1490" i="1"/>
  <c r="AG1491" i="1"/>
  <c r="AG4996" i="1"/>
  <c r="AG4997" i="1"/>
  <c r="AG4998" i="1"/>
  <c r="AG1492" i="1"/>
  <c r="AG1493" i="1"/>
  <c r="AG1494" i="1"/>
  <c r="AG1495" i="1"/>
  <c r="AG4999" i="1"/>
  <c r="AG5000" i="1"/>
  <c r="AG1496" i="1"/>
  <c r="AG5001" i="1"/>
  <c r="AG5002" i="1"/>
  <c r="AG5003" i="1"/>
  <c r="AG5004" i="1"/>
  <c r="AG5005" i="1"/>
  <c r="AG5006" i="1"/>
  <c r="AG5007" i="1"/>
  <c r="AG5008" i="1"/>
  <c r="AG1497" i="1"/>
  <c r="AG1498" i="1"/>
  <c r="AG5009" i="1"/>
  <c r="AG1499" i="1"/>
  <c r="AG5010" i="1"/>
  <c r="AG5011" i="1"/>
  <c r="AG5012" i="1"/>
  <c r="AG5013" i="1"/>
  <c r="AG5014" i="1"/>
  <c r="AG5015" i="1"/>
  <c r="AG1500" i="1"/>
  <c r="AG1501" i="1"/>
  <c r="AG1502" i="1"/>
  <c r="AG5016" i="1"/>
  <c r="AG5017" i="1"/>
  <c r="AG5018" i="1"/>
  <c r="AG1503" i="1"/>
  <c r="AG1504" i="1"/>
  <c r="AG5019" i="1"/>
  <c r="AG5020" i="1"/>
  <c r="AG5021" i="1"/>
  <c r="AG1505" i="1"/>
  <c r="AG1506" i="1"/>
  <c r="AG5022" i="1"/>
  <c r="AG5023" i="1"/>
  <c r="AG5024" i="1"/>
  <c r="AG5025" i="1"/>
  <c r="AG5026" i="1"/>
  <c r="AG5027" i="1"/>
  <c r="AG1507" i="1"/>
  <c r="AG5028" i="1"/>
  <c r="AG1508" i="1"/>
  <c r="AG5029" i="1"/>
  <c r="AG1509" i="1"/>
  <c r="AG1510" i="1"/>
  <c r="AG1511" i="1"/>
  <c r="AG1512" i="1"/>
  <c r="AG1513" i="1"/>
  <c r="AG5030" i="1"/>
  <c r="AG1514" i="1"/>
  <c r="AG1515" i="1"/>
  <c r="AG5031" i="1"/>
  <c r="AG5032" i="1"/>
  <c r="AG5033" i="1"/>
  <c r="AG1516" i="1"/>
  <c r="AG5034" i="1"/>
  <c r="AG1517" i="1"/>
  <c r="AG5035" i="1"/>
  <c r="AG1518" i="1"/>
  <c r="AG1519" i="1"/>
  <c r="AG1520" i="1"/>
  <c r="AG5036" i="1"/>
  <c r="AG1521" i="1"/>
  <c r="AG5037" i="1"/>
  <c r="AG1522" i="1"/>
  <c r="AG1523" i="1"/>
  <c r="AG1524" i="1"/>
  <c r="AG1525" i="1"/>
  <c r="AG1526" i="1"/>
  <c r="AG5038" i="1"/>
  <c r="AG5039" i="1"/>
  <c r="AG5040" i="1"/>
  <c r="AG5041" i="1"/>
  <c r="AG1527" i="1"/>
  <c r="AG5042" i="1"/>
  <c r="AG5043" i="1"/>
  <c r="AG1528" i="1"/>
  <c r="AG5044" i="1"/>
  <c r="AG5045" i="1"/>
  <c r="AG5046" i="1"/>
  <c r="AG1529" i="1"/>
  <c r="AG1530" i="1"/>
  <c r="AG5047" i="1"/>
  <c r="AG5048" i="1"/>
  <c r="AG1531" i="1"/>
  <c r="AG5049" i="1"/>
  <c r="AG5050" i="1"/>
  <c r="AG5051" i="1"/>
  <c r="AG5052" i="1"/>
  <c r="AG1532" i="1"/>
  <c r="AG1533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1534" i="1"/>
  <c r="AG5065" i="1"/>
  <c r="AG1535" i="1"/>
  <c r="AG1536" i="1"/>
  <c r="AG1537" i="1"/>
  <c r="AG5066" i="1"/>
  <c r="AG1538" i="1"/>
  <c r="AG1539" i="1"/>
  <c r="AG5067" i="1"/>
  <c r="AG5068" i="1"/>
  <c r="AG5069" i="1"/>
  <c r="AG5070" i="1"/>
  <c r="AG1540" i="1"/>
  <c r="AG1541" i="1"/>
  <c r="AG1542" i="1"/>
  <c r="AG1543" i="1"/>
  <c r="AG1544" i="1"/>
  <c r="AG5071" i="1"/>
  <c r="AG5072" i="1"/>
  <c r="AG5073" i="1"/>
  <c r="AG5074" i="1"/>
  <c r="AG5075" i="1"/>
  <c r="AG1545" i="1"/>
  <c r="AG5076" i="1"/>
  <c r="AG1546" i="1"/>
  <c r="AG1547" i="1"/>
  <c r="AG5077" i="1"/>
  <c r="AG5078" i="1"/>
  <c r="AG5079" i="1"/>
  <c r="AG1548" i="1"/>
  <c r="AG5080" i="1"/>
  <c r="AG5081" i="1"/>
  <c r="AG1549" i="1"/>
  <c r="AG5082" i="1"/>
  <c r="AG5083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5084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5085" i="1"/>
  <c r="AG1581" i="1"/>
  <c r="AG5086" i="1"/>
  <c r="AG1582" i="1"/>
  <c r="AG1583" i="1"/>
  <c r="AG1584" i="1"/>
  <c r="AG5087" i="1"/>
  <c r="AG1585" i="1"/>
  <c r="AG1586" i="1"/>
  <c r="AG1587" i="1"/>
  <c r="AG1588" i="1"/>
  <c r="AG1589" i="1"/>
  <c r="AG1590" i="1"/>
  <c r="AG5088" i="1"/>
  <c r="AG1591" i="1"/>
  <c r="AG1592" i="1"/>
  <c r="AG1593" i="1"/>
  <c r="AG5089" i="1"/>
  <c r="AG1594" i="1"/>
  <c r="AG1595" i="1"/>
  <c r="AG1596" i="1"/>
  <c r="AG1597" i="1"/>
  <c r="AG5090" i="1"/>
  <c r="AG1598" i="1"/>
  <c r="AG1599" i="1"/>
  <c r="AG1600" i="1"/>
  <c r="AG5091" i="1"/>
  <c r="AG1601" i="1"/>
  <c r="AG5092" i="1"/>
  <c r="AG1602" i="1"/>
  <c r="AG5093" i="1"/>
  <c r="AG1603" i="1"/>
  <c r="AG1604" i="1"/>
  <c r="AG1605" i="1"/>
  <c r="AG5094" i="1"/>
  <c r="AG1606" i="1"/>
  <c r="AG1607" i="1"/>
  <c r="AG5095" i="1"/>
  <c r="AG1608" i="1"/>
  <c r="AG1609" i="1"/>
  <c r="AG1610" i="1"/>
  <c r="AG1611" i="1"/>
  <c r="AG1612" i="1"/>
  <c r="AG1613" i="1"/>
  <c r="AG5096" i="1"/>
  <c r="AG1614" i="1"/>
  <c r="AG1615" i="1"/>
  <c r="AG5097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5098" i="1"/>
  <c r="AG1629" i="1"/>
  <c r="AG1630" i="1"/>
  <c r="AG1631" i="1"/>
  <c r="AG5099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5100" i="1"/>
  <c r="AG1647" i="1"/>
  <c r="AG1648" i="1"/>
  <c r="AG1649" i="1"/>
  <c r="AG1650" i="1"/>
  <c r="AG1651" i="1"/>
  <c r="AG1652" i="1"/>
  <c r="AG1653" i="1"/>
  <c r="AG1654" i="1"/>
  <c r="AG1655" i="1"/>
  <c r="AG1656" i="1"/>
  <c r="AG87" i="1"/>
  <c r="AG5101" i="1"/>
  <c r="AG5102" i="1"/>
  <c r="AG5103" i="1"/>
  <c r="AG88" i="1"/>
  <c r="AG5104" i="1"/>
  <c r="AG89" i="1"/>
  <c r="AG5105" i="1"/>
  <c r="AG1657" i="1"/>
  <c r="AG5106" i="1"/>
  <c r="AG1658" i="1"/>
  <c r="AG5107" i="1"/>
  <c r="AG90" i="1"/>
  <c r="AG1659" i="1"/>
  <c r="AG1660" i="1"/>
  <c r="AG5108" i="1"/>
  <c r="AG5109" i="1"/>
  <c r="AG5110" i="1"/>
  <c r="AG1661" i="1"/>
  <c r="AG1662" i="1"/>
  <c r="AG5111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5112" i="1"/>
  <c r="AG1674" i="1"/>
  <c r="AG1675" i="1"/>
  <c r="AG1676" i="1"/>
  <c r="AG1677" i="1"/>
  <c r="AG5113" i="1"/>
  <c r="AG1678" i="1"/>
  <c r="AG5114" i="1"/>
  <c r="AG1679" i="1"/>
  <c r="AG1680" i="1"/>
  <c r="AG1681" i="1"/>
  <c r="AG1682" i="1"/>
  <c r="AG1683" i="1"/>
  <c r="AG1684" i="1"/>
  <c r="AG5115" i="1"/>
  <c r="AG1685" i="1"/>
  <c r="AG5116" i="1"/>
  <c r="AG1686" i="1"/>
  <c r="AG5117" i="1"/>
  <c r="AG1687" i="1"/>
  <c r="AG1688" i="1"/>
  <c r="AG1689" i="1"/>
  <c r="AG5118" i="1"/>
  <c r="AG1690" i="1"/>
  <c r="AG1691" i="1"/>
  <c r="AG1692" i="1"/>
  <c r="AG5119" i="1"/>
  <c r="AG1693" i="1"/>
  <c r="AG1694" i="1"/>
  <c r="AG1695" i="1"/>
  <c r="AG1696" i="1"/>
  <c r="AG5120" i="1"/>
  <c r="AG1697" i="1"/>
  <c r="AG1698" i="1"/>
  <c r="AG1699" i="1"/>
  <c r="AG1700" i="1"/>
  <c r="AG1701" i="1"/>
  <c r="AG5121" i="1"/>
  <c r="AG5122" i="1"/>
  <c r="AG1702" i="1"/>
  <c r="AG1703" i="1"/>
  <c r="AG5123" i="1"/>
  <c r="AG1704" i="1"/>
  <c r="AG5124" i="1"/>
  <c r="AG5125" i="1"/>
  <c r="AG5126" i="1"/>
  <c r="AG5127" i="1"/>
  <c r="AG5128" i="1"/>
  <c r="AG5129" i="1"/>
  <c r="AG1705" i="1"/>
  <c r="AG1706" i="1"/>
  <c r="AG5130" i="1"/>
  <c r="AG1707" i="1"/>
  <c r="AG5131" i="1"/>
  <c r="AG5132" i="1"/>
  <c r="AG5133" i="1"/>
  <c r="AG1708" i="1"/>
  <c r="AG5134" i="1"/>
  <c r="AG1709" i="1"/>
  <c r="AG1710" i="1"/>
  <c r="AG1711" i="1"/>
  <c r="AG1712" i="1"/>
  <c r="AG1713" i="1"/>
  <c r="AG5135" i="1"/>
  <c r="AG1714" i="1"/>
  <c r="AG5136" i="1"/>
  <c r="AG5137" i="1"/>
  <c r="AG1715" i="1"/>
  <c r="AG1716" i="1"/>
  <c r="AG5138" i="1"/>
  <c r="AG5139" i="1"/>
  <c r="AG1717" i="1"/>
  <c r="AG5140" i="1"/>
  <c r="AG5141" i="1"/>
  <c r="AG5142" i="1"/>
  <c r="AG5143" i="1"/>
  <c r="AG1718" i="1"/>
  <c r="AG5144" i="1"/>
  <c r="AG5145" i="1"/>
  <c r="AG5146" i="1"/>
  <c r="AG5147" i="1"/>
  <c r="AG5148" i="1"/>
  <c r="AG5149" i="1"/>
  <c r="AG1719" i="1"/>
  <c r="AG5150" i="1"/>
  <c r="AG5151" i="1"/>
  <c r="AG1720" i="1"/>
  <c r="AG5152" i="1"/>
  <c r="AG5153" i="1"/>
  <c r="AG1721" i="1"/>
  <c r="AG1722" i="1"/>
  <c r="AG1723" i="1"/>
  <c r="AG5154" i="1"/>
  <c r="AG1724" i="1"/>
  <c r="AG5155" i="1"/>
  <c r="AG1725" i="1"/>
  <c r="AG1726" i="1"/>
  <c r="AG1727" i="1"/>
  <c r="AG5156" i="1"/>
  <c r="AG5157" i="1"/>
  <c r="AG1728" i="1"/>
  <c r="AG5158" i="1"/>
  <c r="AG1729" i="1"/>
  <c r="AG1730" i="1"/>
  <c r="AG1731" i="1"/>
  <c r="AG1732" i="1"/>
  <c r="AG1733" i="1"/>
  <c r="AG5159" i="1"/>
  <c r="AG1734" i="1"/>
  <c r="AG1735" i="1"/>
  <c r="AG1736" i="1"/>
  <c r="AG1737" i="1"/>
  <c r="AG1738" i="1"/>
  <c r="AG1739" i="1"/>
  <c r="AG5160" i="1"/>
  <c r="AG5161" i="1"/>
  <c r="AG1740" i="1"/>
  <c r="AG1741" i="1"/>
  <c r="AG5162" i="1"/>
  <c r="AG1742" i="1"/>
  <c r="AG1743" i="1"/>
  <c r="AG1744" i="1"/>
  <c r="AG1745" i="1"/>
  <c r="AG1746" i="1"/>
  <c r="AG5163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5164" i="1"/>
  <c r="AG1764" i="1"/>
  <c r="AG1765" i="1"/>
  <c r="AG1766" i="1"/>
  <c r="AG1767" i="1"/>
  <c r="AG1768" i="1"/>
  <c r="AG1769" i="1"/>
  <c r="AG5165" i="1"/>
  <c r="AG1770" i="1"/>
  <c r="AG1771" i="1"/>
  <c r="AG1772" i="1"/>
  <c r="AG5166" i="1"/>
  <c r="AG1773" i="1"/>
  <c r="AG1774" i="1"/>
  <c r="AG1775" i="1"/>
  <c r="AG1776" i="1"/>
  <c r="AG1777" i="1"/>
  <c r="AG1778" i="1"/>
  <c r="AG1779" i="1"/>
  <c r="AG5167" i="1"/>
  <c r="AG1780" i="1"/>
  <c r="AG1781" i="1"/>
  <c r="AG1782" i="1"/>
  <c r="AG5168" i="1"/>
  <c r="AG1783" i="1"/>
  <c r="AG1784" i="1"/>
  <c r="AG1785" i="1"/>
  <c r="AG1786" i="1"/>
  <c r="AG1787" i="1"/>
  <c r="AG1788" i="1"/>
  <c r="AG5169" i="1"/>
  <c r="AG1789" i="1"/>
  <c r="AG5170" i="1"/>
  <c r="AG1790" i="1"/>
  <c r="AG1791" i="1"/>
  <c r="AG1792" i="1"/>
  <c r="AG5171" i="1"/>
  <c r="AG1793" i="1"/>
  <c r="AG5172" i="1"/>
  <c r="AG1794" i="1"/>
  <c r="AG1795" i="1"/>
  <c r="AG1796" i="1"/>
  <c r="AG1797" i="1"/>
  <c r="AG1798" i="1"/>
  <c r="AG5173" i="1"/>
  <c r="AG5174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5175" i="1"/>
  <c r="AG1817" i="1"/>
  <c r="AG5176" i="1"/>
  <c r="AG1818" i="1"/>
  <c r="AG5177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5178" i="1"/>
  <c r="AG1831" i="1"/>
  <c r="AG5179" i="1"/>
  <c r="AG1832" i="1"/>
  <c r="AG1833" i="1"/>
  <c r="AG1834" i="1"/>
  <c r="AG1835" i="1"/>
  <c r="AG1836" i="1"/>
  <c r="AG5180" i="1"/>
  <c r="AG1837" i="1"/>
  <c r="AG1838" i="1"/>
  <c r="AG5181" i="1"/>
  <c r="AG1839" i="1"/>
  <c r="AG5182" i="1"/>
  <c r="AG1840" i="1"/>
  <c r="AG1841" i="1"/>
  <c r="AG5183" i="1"/>
  <c r="AG1842" i="1"/>
  <c r="AG5184" i="1"/>
  <c r="AG5185" i="1"/>
  <c r="AG5186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5187" i="1"/>
  <c r="AG1855" i="1"/>
  <c r="AG1856" i="1"/>
  <c r="AG1857" i="1"/>
  <c r="AG5188" i="1"/>
  <c r="AG5189" i="1"/>
  <c r="AG1858" i="1"/>
  <c r="AG1859" i="1"/>
  <c r="AG1860" i="1"/>
  <c r="AG1861" i="1"/>
  <c r="AG1862" i="1"/>
  <c r="AG1863" i="1"/>
  <c r="AG1864" i="1"/>
  <c r="AG5190" i="1"/>
  <c r="AG5191" i="1"/>
  <c r="AG1865" i="1"/>
  <c r="AG5192" i="1"/>
  <c r="AG1866" i="1"/>
  <c r="AG1867" i="1"/>
  <c r="AG1868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1869" i="1"/>
  <c r="AG5208" i="1"/>
  <c r="AG5209" i="1"/>
  <c r="AG1870" i="1"/>
  <c r="AG5210" i="1"/>
  <c r="AG5211" i="1"/>
  <c r="AG1871" i="1"/>
  <c r="AG1872" i="1"/>
  <c r="AG1873" i="1"/>
  <c r="AG1874" i="1"/>
  <c r="AG1875" i="1"/>
  <c r="AG1876" i="1"/>
  <c r="AG1877" i="1"/>
  <c r="AG1878" i="1"/>
  <c r="AG1879" i="1"/>
  <c r="AG5212" i="1"/>
  <c r="AG5213" i="1"/>
  <c r="AG5214" i="1"/>
  <c r="AG5215" i="1"/>
  <c r="AG5216" i="1"/>
  <c r="AG5217" i="1"/>
  <c r="AG1880" i="1"/>
  <c r="AG5218" i="1"/>
  <c r="AG5219" i="1"/>
  <c r="AG1881" i="1"/>
  <c r="AG1882" i="1"/>
  <c r="AG1883" i="1"/>
  <c r="AG5220" i="1"/>
  <c r="AG1884" i="1"/>
  <c r="AG1885" i="1"/>
  <c r="AG5221" i="1"/>
  <c r="AG1886" i="1"/>
  <c r="AG5222" i="1"/>
  <c r="AG1887" i="1"/>
  <c r="AG5223" i="1"/>
  <c r="AG1888" i="1"/>
  <c r="AG1889" i="1"/>
  <c r="AG1890" i="1"/>
  <c r="AG5224" i="1"/>
  <c r="AG1891" i="1"/>
  <c r="AG5225" i="1"/>
  <c r="AG1892" i="1"/>
  <c r="AG1893" i="1"/>
  <c r="AG1894" i="1"/>
  <c r="AG1895" i="1"/>
  <c r="AG1896" i="1"/>
  <c r="AG1897" i="1"/>
  <c r="AG5226" i="1"/>
  <c r="AG1898" i="1"/>
  <c r="AG1899" i="1"/>
  <c r="AG5227" i="1"/>
  <c r="AG5228" i="1"/>
  <c r="AG1900" i="1"/>
  <c r="AG1901" i="1"/>
  <c r="AG1902" i="1"/>
  <c r="AG1903" i="1"/>
  <c r="AG1904" i="1"/>
  <c r="AG1905" i="1"/>
  <c r="AG5229" i="1"/>
  <c r="AG5230" i="1"/>
  <c r="AG1906" i="1"/>
  <c r="AG1907" i="1"/>
  <c r="AG1908" i="1"/>
  <c r="AG1909" i="1"/>
  <c r="AG1910" i="1"/>
  <c r="AG1911" i="1"/>
  <c r="AG1912" i="1"/>
  <c r="AG5231" i="1"/>
  <c r="AG1913" i="1"/>
  <c r="AG1914" i="1"/>
  <c r="AG1915" i="1"/>
  <c r="AG1916" i="1"/>
  <c r="AG5232" i="1"/>
  <c r="AG1917" i="1"/>
  <c r="AG1918" i="1"/>
  <c r="AG1919" i="1"/>
  <c r="AG1920" i="1"/>
  <c r="AG1921" i="1"/>
  <c r="AG1922" i="1"/>
  <c r="AG1923" i="1"/>
  <c r="AG1924" i="1"/>
  <c r="AG1925" i="1"/>
  <c r="AG1926" i="1"/>
  <c r="AG5233" i="1"/>
  <c r="AG1927" i="1"/>
  <c r="AG1928" i="1"/>
  <c r="AG5234" i="1"/>
  <c r="AG1929" i="1"/>
  <c r="AG1930" i="1"/>
  <c r="AG1931" i="1"/>
  <c r="AG1932" i="1"/>
  <c r="AG1933" i="1"/>
  <c r="AG1934" i="1"/>
  <c r="AG1935" i="1"/>
  <c r="AG52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5236" i="1"/>
  <c r="AG1953" i="1"/>
  <c r="AG5237" i="1"/>
  <c r="AG5238" i="1"/>
  <c r="AG1954" i="1"/>
  <c r="AG5239" i="1"/>
  <c r="AG1955" i="1"/>
  <c r="AG5240" i="1"/>
  <c r="AG1956" i="1"/>
  <c r="AG5241" i="1"/>
  <c r="AG1957" i="1"/>
  <c r="AG5242" i="1"/>
  <c r="AG1958" i="1"/>
  <c r="AG1959" i="1"/>
  <c r="AG5243" i="1"/>
  <c r="AG5244" i="1"/>
  <c r="AG1960" i="1"/>
  <c r="AG5245" i="1"/>
  <c r="AG5246" i="1"/>
  <c r="AG1961" i="1"/>
  <c r="AG5247" i="1"/>
  <c r="AG5248" i="1"/>
  <c r="AG5249" i="1"/>
  <c r="AG1962" i="1"/>
  <c r="AG5250" i="1"/>
  <c r="AG5251" i="1"/>
  <c r="AG5252" i="1"/>
  <c r="AG5253" i="1"/>
  <c r="AG5254" i="1"/>
  <c r="AG1963" i="1"/>
  <c r="AG5255" i="1"/>
  <c r="AG1964" i="1"/>
  <c r="AG1965" i="1"/>
  <c r="AG1966" i="1"/>
  <c r="AG5256" i="1"/>
  <c r="AG5257" i="1"/>
  <c r="AG5258" i="1"/>
  <c r="AG5259" i="1"/>
  <c r="AG5260" i="1"/>
  <c r="AG5261" i="1"/>
  <c r="AG1967" i="1"/>
  <c r="AG5262" i="1"/>
  <c r="AG1968" i="1"/>
  <c r="AG1969" i="1"/>
  <c r="AG5263" i="1"/>
  <c r="AG1970" i="1"/>
  <c r="AG5264" i="1"/>
  <c r="AG5265" i="1"/>
  <c r="AG5266" i="1"/>
  <c r="AG5267" i="1"/>
  <c r="AG5268" i="1"/>
  <c r="AG1971" i="1"/>
  <c r="AG1972" i="1"/>
  <c r="AG5269" i="1"/>
  <c r="AG1973" i="1"/>
  <c r="AG1974" i="1"/>
  <c r="AG5270" i="1"/>
  <c r="AG1975" i="1"/>
  <c r="AG5271" i="1"/>
  <c r="AG1976" i="1"/>
  <c r="AG5272" i="1"/>
  <c r="AG5273" i="1"/>
  <c r="AG1977" i="1"/>
  <c r="AG5274" i="1"/>
  <c r="AG5275" i="1"/>
  <c r="AG5276" i="1"/>
  <c r="AG5277" i="1"/>
  <c r="AG1978" i="1"/>
  <c r="AG1979" i="1"/>
  <c r="AG1980" i="1"/>
  <c r="AG5278" i="1"/>
  <c r="AG5279" i="1"/>
  <c r="AG5280" i="1"/>
  <c r="AG1981" i="1"/>
  <c r="AG5281" i="1"/>
  <c r="AG5282" i="1"/>
  <c r="AG1982" i="1"/>
  <c r="AG1983" i="1"/>
  <c r="AG1984" i="1"/>
  <c r="AG1985" i="1"/>
  <c r="AG1986" i="1"/>
  <c r="AG1987" i="1"/>
  <c r="AG5283" i="1"/>
  <c r="AG5284" i="1"/>
  <c r="AG5285" i="1"/>
  <c r="AG5286" i="1"/>
  <c r="AG5287" i="1"/>
  <c r="AG5288" i="1"/>
  <c r="AG5289" i="1"/>
  <c r="AG5290" i="1"/>
  <c r="AG1988" i="1"/>
  <c r="AG5291" i="1"/>
  <c r="AG1989" i="1"/>
  <c r="AG1990" i="1"/>
  <c r="AG1991" i="1"/>
  <c r="AG5292" i="1"/>
  <c r="AG5293" i="1"/>
  <c r="AG5294" i="1"/>
  <c r="AG5295" i="1"/>
  <c r="AG1992" i="1"/>
  <c r="AG1993" i="1"/>
  <c r="AG5296" i="1"/>
  <c r="AG5297" i="1"/>
  <c r="AG1994" i="1"/>
  <c r="AG5298" i="1"/>
  <c r="AG5299" i="1"/>
  <c r="AG5300" i="1"/>
  <c r="AG5301" i="1"/>
  <c r="AG5302" i="1"/>
  <c r="AG5303" i="1"/>
  <c r="AG5304" i="1"/>
  <c r="AG5305" i="1"/>
  <c r="AG1995" i="1"/>
  <c r="AG1996" i="1"/>
  <c r="AG5306" i="1"/>
  <c r="AG5307" i="1"/>
  <c r="AG5308" i="1"/>
  <c r="AG5309" i="1"/>
  <c r="AG1997" i="1"/>
  <c r="AG1998" i="1"/>
  <c r="AG1999" i="1"/>
  <c r="AG2000" i="1"/>
  <c r="AG2001" i="1"/>
  <c r="AG2002" i="1"/>
  <c r="AG5310" i="1"/>
  <c r="AG5311" i="1"/>
  <c r="AG5312" i="1"/>
  <c r="AG5313" i="1"/>
  <c r="AG2003" i="1"/>
  <c r="AG2004" i="1"/>
  <c r="AG5314" i="1"/>
  <c r="AG2005" i="1"/>
  <c r="AG2006" i="1"/>
  <c r="AG2007" i="1"/>
  <c r="AG5315" i="1"/>
  <c r="AG2008" i="1"/>
  <c r="AG2009" i="1"/>
  <c r="AG2010" i="1"/>
  <c r="AG2011" i="1"/>
  <c r="AG2012" i="1"/>
  <c r="AG2013" i="1"/>
  <c r="AG2014" i="1"/>
  <c r="AG2015" i="1"/>
  <c r="AG2016" i="1"/>
  <c r="AG5316" i="1"/>
  <c r="AG2017" i="1"/>
  <c r="AG2018" i="1"/>
  <c r="AG2019" i="1"/>
  <c r="AG2020" i="1"/>
  <c r="AG2021" i="1"/>
  <c r="AG2022" i="1"/>
  <c r="AG2023" i="1"/>
  <c r="AG5317" i="1"/>
  <c r="AG2024" i="1"/>
  <c r="AG2025" i="1"/>
  <c r="AG2026" i="1"/>
  <c r="AG2027" i="1"/>
  <c r="AG2028" i="1"/>
  <c r="AG5318" i="1"/>
  <c r="AG2029" i="1"/>
  <c r="AG5319" i="1"/>
  <c r="AG2030" i="1"/>
  <c r="AG5320" i="1"/>
  <c r="AG5321" i="1"/>
  <c r="AG2031" i="1"/>
  <c r="AG2032" i="1"/>
  <c r="AG2033" i="1"/>
  <c r="AG2034" i="1"/>
  <c r="AG2035" i="1"/>
  <c r="AG2036" i="1"/>
  <c r="AG2037" i="1"/>
  <c r="AG5322" i="1"/>
  <c r="AG2038" i="1"/>
  <c r="AG5323" i="1"/>
  <c r="AG2039" i="1"/>
  <c r="AG2040" i="1"/>
  <c r="AG2041" i="1"/>
  <c r="AG2042" i="1"/>
  <c r="AG2043" i="1"/>
  <c r="AG2044" i="1"/>
  <c r="AG2045" i="1"/>
  <c r="AG5324" i="1"/>
  <c r="AG2046" i="1"/>
  <c r="AG2047" i="1"/>
  <c r="AG2048" i="1"/>
  <c r="AG2049" i="1"/>
  <c r="AG5325" i="1"/>
  <c r="AG2050" i="1"/>
  <c r="AG2051" i="1"/>
  <c r="AG2052" i="1"/>
  <c r="AG2053" i="1"/>
  <c r="AG2054" i="1"/>
  <c r="AG5326" i="1"/>
  <c r="AG2055" i="1"/>
  <c r="AG2056" i="1"/>
  <c r="AG2057" i="1"/>
  <c r="AG2058" i="1"/>
  <c r="AG2059" i="1"/>
  <c r="AG2060" i="1"/>
  <c r="AG2061" i="1"/>
  <c r="AG2062" i="1"/>
  <c r="AG2063" i="1"/>
  <c r="AG2064" i="1"/>
  <c r="AG5327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5328" i="1"/>
  <c r="AG5329" i="1"/>
  <c r="AG5330" i="1"/>
  <c r="AG2077" i="1"/>
  <c r="AG5331" i="1"/>
  <c r="AG5332" i="1"/>
  <c r="AG5333" i="1"/>
  <c r="AG5334" i="1"/>
  <c r="AG5335" i="1"/>
  <c r="AG5336" i="1"/>
  <c r="AG5337" i="1"/>
  <c r="AG2078" i="1"/>
  <c r="AG5338" i="1"/>
  <c r="AG2079" i="1"/>
  <c r="AG5339" i="1"/>
  <c r="AG2080" i="1"/>
  <c r="AG5340" i="1"/>
  <c r="AG5341" i="1"/>
  <c r="AG5342" i="1"/>
  <c r="AG2081" i="1"/>
  <c r="AG2082" i="1"/>
  <c r="AG2083" i="1"/>
  <c r="AG2084" i="1"/>
  <c r="AG2085" i="1"/>
  <c r="AG2086" i="1"/>
  <c r="AG5343" i="1"/>
  <c r="AG2087" i="1"/>
  <c r="AG2088" i="1"/>
  <c r="AG5344" i="1"/>
  <c r="AG5345" i="1"/>
  <c r="AG2089" i="1"/>
  <c r="AG5346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5347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5348" i="1"/>
  <c r="AG2113" i="1"/>
  <c r="AG5349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5350" i="1"/>
  <c r="AG2130" i="1"/>
  <c r="AG5351" i="1"/>
  <c r="AG2131" i="1"/>
  <c r="AG5352" i="1"/>
  <c r="AG2132" i="1"/>
  <c r="AG2133" i="1"/>
  <c r="AG2134" i="1"/>
  <c r="AG2135" i="1"/>
  <c r="AG2136" i="1"/>
  <c r="AG2137" i="1"/>
  <c r="AG2138" i="1"/>
  <c r="AG5353" i="1"/>
  <c r="AG5354" i="1"/>
  <c r="AG2139" i="1"/>
  <c r="AG2140" i="1"/>
  <c r="AG2141" i="1"/>
  <c r="AG5355" i="1"/>
  <c r="AG5356" i="1"/>
  <c r="AG2142" i="1"/>
  <c r="AG5357" i="1"/>
  <c r="AG2143" i="1"/>
  <c r="AG5358" i="1"/>
  <c r="AG5359" i="1"/>
  <c r="AG5360" i="1"/>
  <c r="AG5361" i="1"/>
  <c r="AG5362" i="1"/>
  <c r="AG5363" i="1"/>
  <c r="AG5364" i="1"/>
  <c r="AG5365" i="1"/>
  <c r="AG2144" i="1"/>
  <c r="AG5366" i="1"/>
  <c r="AG2145" i="1"/>
  <c r="AG5367" i="1"/>
  <c r="AG2146" i="1"/>
  <c r="AG2147" i="1"/>
  <c r="AG5368" i="1"/>
  <c r="AG2148" i="1"/>
  <c r="AG2149" i="1"/>
  <c r="AG2150" i="1"/>
  <c r="AG5369" i="1"/>
  <c r="AG5370" i="1"/>
  <c r="AG5371" i="1"/>
  <c r="AG2151" i="1"/>
  <c r="AG2152" i="1"/>
  <c r="AG5372" i="1"/>
  <c r="AG5373" i="1"/>
  <c r="AG5374" i="1"/>
  <c r="AG5375" i="1"/>
  <c r="AG91" i="1"/>
  <c r="AG5376" i="1"/>
  <c r="AG5377" i="1"/>
  <c r="AG5378" i="1"/>
  <c r="AG5379" i="1"/>
  <c r="AG92" i="1"/>
  <c r="AG93" i="1"/>
  <c r="AG5380" i="1"/>
  <c r="AG2153" i="1"/>
  <c r="AG5381" i="1"/>
  <c r="AG94" i="1"/>
  <c r="AG5382" i="1"/>
  <c r="AG95" i="1"/>
  <c r="AG5383" i="1"/>
  <c r="AG5384" i="1"/>
  <c r="AG96" i="1"/>
  <c r="AG5385" i="1"/>
  <c r="AG2154" i="1"/>
  <c r="AG2155" i="1"/>
  <c r="AG5386" i="1"/>
  <c r="AG2156" i="1"/>
  <c r="AG2157" i="1"/>
  <c r="AG2158" i="1"/>
  <c r="AG2159" i="1"/>
  <c r="AG2160" i="1"/>
  <c r="AG2161" i="1"/>
  <c r="AG2162" i="1"/>
  <c r="AG5387" i="1"/>
  <c r="AG5388" i="1"/>
  <c r="AG2163" i="1"/>
  <c r="AG2164" i="1"/>
  <c r="AG2165" i="1"/>
  <c r="AG2166" i="1"/>
  <c r="AG2167" i="1"/>
  <c r="AG2168" i="1"/>
  <c r="AG5389" i="1"/>
  <c r="AG2169" i="1"/>
  <c r="AG2170" i="1"/>
  <c r="AG5390" i="1"/>
  <c r="AG5391" i="1"/>
  <c r="AG2171" i="1"/>
  <c r="AG2172" i="1"/>
  <c r="AG2173" i="1"/>
  <c r="AG2174" i="1"/>
  <c r="AG2175" i="1"/>
  <c r="AG2176" i="1"/>
  <c r="AG2177" i="1"/>
  <c r="AG2178" i="1"/>
  <c r="AG2179" i="1"/>
  <c r="AG5392" i="1"/>
  <c r="AG2180" i="1"/>
  <c r="AG2181" i="1"/>
  <c r="AG2182" i="1"/>
  <c r="AG5393" i="1"/>
  <c r="AG5394" i="1"/>
  <c r="AG2183" i="1"/>
  <c r="AG2184" i="1"/>
  <c r="AG2185" i="1"/>
  <c r="AG2186" i="1"/>
  <c r="AG5395" i="1"/>
  <c r="AG2187" i="1"/>
  <c r="AG5396" i="1"/>
  <c r="AG5397" i="1"/>
  <c r="AG5398" i="1"/>
  <c r="AG5399" i="1"/>
  <c r="AG2188" i="1"/>
  <c r="AG5400" i="1"/>
  <c r="AG2189" i="1"/>
  <c r="AG5401" i="1"/>
  <c r="AG2190" i="1"/>
  <c r="AG5402" i="1"/>
  <c r="AG5403" i="1"/>
  <c r="AG5404" i="1"/>
  <c r="AG5405" i="1"/>
  <c r="AG2191" i="1"/>
  <c r="AG5406" i="1"/>
  <c r="AG2192" i="1"/>
  <c r="AG2193" i="1"/>
  <c r="AG2194" i="1"/>
  <c r="AG2195" i="1"/>
  <c r="AG2196" i="1"/>
  <c r="AG2197" i="1"/>
  <c r="AG5407" i="1"/>
  <c r="AG2198" i="1"/>
  <c r="AG2199" i="1"/>
  <c r="AG5408" i="1"/>
  <c r="AG5409" i="1"/>
  <c r="AG5410" i="1"/>
  <c r="AG5411" i="1"/>
  <c r="AG5412" i="1"/>
  <c r="AG5413" i="1"/>
  <c r="AG2200" i="1"/>
  <c r="AG5414" i="1"/>
  <c r="AG5415" i="1"/>
  <c r="AG5416" i="1"/>
  <c r="AG5417" i="1"/>
  <c r="AG5418" i="1"/>
  <c r="AG2201" i="1"/>
  <c r="AG5419" i="1"/>
  <c r="AG2202" i="1"/>
  <c r="AG5420" i="1"/>
  <c r="AG5421" i="1"/>
  <c r="AG2203" i="1"/>
  <c r="AG5422" i="1"/>
  <c r="AG5423" i="1"/>
  <c r="AG5424" i="1"/>
  <c r="AG5425" i="1"/>
  <c r="AG2204" i="1"/>
  <c r="AG2205" i="1"/>
  <c r="AG5426" i="1"/>
  <c r="AG5427" i="1"/>
  <c r="AG2206" i="1"/>
  <c r="AG2207" i="1"/>
  <c r="AG5428" i="1"/>
  <c r="AG2208" i="1"/>
  <c r="AG2209" i="1"/>
  <c r="AG2210" i="1"/>
  <c r="AG5429" i="1"/>
  <c r="AG5430" i="1"/>
  <c r="AG5431" i="1"/>
  <c r="AG2211" i="1"/>
  <c r="AG5432" i="1"/>
  <c r="AG2212" i="1"/>
  <c r="AG5433" i="1"/>
  <c r="AG5434" i="1"/>
  <c r="AG5435" i="1"/>
  <c r="AG2213" i="1"/>
  <c r="AG2214" i="1"/>
  <c r="AG5436" i="1"/>
  <c r="AG2215" i="1"/>
  <c r="AG2216" i="1"/>
  <c r="AG2217" i="1"/>
  <c r="AG2218" i="1"/>
  <c r="AG2219" i="1"/>
  <c r="AG2220" i="1"/>
  <c r="AG2221" i="1"/>
  <c r="AG5437" i="1"/>
  <c r="AG5438" i="1"/>
  <c r="AG2222" i="1"/>
  <c r="AG2223" i="1"/>
  <c r="AG5439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5440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5441" i="1"/>
  <c r="AG2255" i="1"/>
  <c r="AG2256" i="1"/>
  <c r="AG2257" i="1"/>
  <c r="AG2258" i="1"/>
  <c r="AG2259" i="1"/>
  <c r="AG2260" i="1"/>
  <c r="AG2261" i="1"/>
  <c r="AG5442" i="1"/>
  <c r="AG2262" i="1"/>
  <c r="AG5443" i="1"/>
  <c r="AG2263" i="1"/>
  <c r="AG2264" i="1"/>
  <c r="AG2265" i="1"/>
  <c r="AG2266" i="1"/>
  <c r="AG5444" i="1"/>
  <c r="AG2267" i="1"/>
  <c r="AG5445" i="1"/>
  <c r="AG2268" i="1"/>
  <c r="AG5446" i="1"/>
  <c r="AG2269" i="1"/>
  <c r="AG2270" i="1"/>
  <c r="AG2271" i="1"/>
  <c r="AG2272" i="1"/>
  <c r="AG2273" i="1"/>
  <c r="AG2274" i="1"/>
  <c r="AG2275" i="1"/>
  <c r="AG2276" i="1"/>
  <c r="AG2277" i="1"/>
  <c r="AG5447" i="1"/>
  <c r="AG2278" i="1"/>
  <c r="AG2279" i="1"/>
  <c r="AG2280" i="1"/>
  <c r="AG2281" i="1"/>
  <c r="AG2282" i="1"/>
  <c r="AG2283" i="1"/>
  <c r="AG5448" i="1"/>
  <c r="AG2284" i="1"/>
  <c r="AG2285" i="1"/>
  <c r="AG2286" i="1"/>
  <c r="AG5449" i="1"/>
  <c r="AG2287" i="1"/>
  <c r="AG2288" i="1"/>
  <c r="AG2289" i="1"/>
  <c r="AG2290" i="1"/>
  <c r="AG2291" i="1"/>
  <c r="AG2292" i="1"/>
  <c r="AG5450" i="1"/>
  <c r="AG2293" i="1"/>
  <c r="AG2294" i="1"/>
  <c r="AG2295" i="1"/>
  <c r="AG2296" i="1"/>
  <c r="AG2297" i="1"/>
  <c r="AG2298" i="1"/>
  <c r="AG2299" i="1"/>
  <c r="AG2300" i="1"/>
  <c r="AG2301" i="1"/>
  <c r="AG2302" i="1"/>
  <c r="AG5451" i="1"/>
  <c r="AG5452" i="1"/>
  <c r="AG2303" i="1"/>
  <c r="AG2304" i="1"/>
  <c r="AG2305" i="1"/>
  <c r="AG2306" i="1"/>
  <c r="AG2307" i="1"/>
  <c r="AG2308" i="1"/>
  <c r="AG2309" i="1"/>
  <c r="AG5453" i="1"/>
  <c r="AG2310" i="1"/>
  <c r="AG2311" i="1"/>
  <c r="AG2312" i="1"/>
  <c r="AG2313" i="1"/>
  <c r="AG2314" i="1"/>
  <c r="AG2315" i="1"/>
  <c r="AG2316" i="1"/>
  <c r="AG2317" i="1"/>
  <c r="AG5454" i="1"/>
  <c r="AG2318" i="1"/>
  <c r="AG2319" i="1"/>
  <c r="AG2320" i="1"/>
  <c r="AG2321" i="1"/>
  <c r="AG2322" i="1"/>
  <c r="AG2323" i="1"/>
  <c r="AG2324" i="1"/>
  <c r="AG2325" i="1"/>
  <c r="AG5455" i="1"/>
  <c r="AG2326" i="1"/>
  <c r="AG2327" i="1"/>
  <c r="AG5456" i="1"/>
  <c r="AG5457" i="1"/>
  <c r="AG5458" i="1"/>
  <c r="AG2328" i="1"/>
  <c r="AG2329" i="1"/>
  <c r="AG2330" i="1"/>
  <c r="AG2331" i="1"/>
  <c r="AG2332" i="1"/>
  <c r="AG5459" i="1"/>
  <c r="AG5460" i="1"/>
  <c r="AG5461" i="1"/>
  <c r="AG2333" i="1"/>
  <c r="AG5462" i="1"/>
  <c r="AG5463" i="1"/>
  <c r="AG5464" i="1"/>
  <c r="AG5465" i="1"/>
  <c r="AG5466" i="1"/>
  <c r="AG5467" i="1"/>
  <c r="AG5468" i="1"/>
  <c r="AG2334" i="1"/>
  <c r="AG5469" i="1"/>
  <c r="AG5470" i="1"/>
  <c r="AG5471" i="1"/>
  <c r="AG5472" i="1"/>
  <c r="AG5473" i="1"/>
  <c r="AG2335" i="1"/>
  <c r="AG5474" i="1"/>
  <c r="AG5475" i="1"/>
  <c r="AG5476" i="1"/>
  <c r="AG2336" i="1"/>
  <c r="AG5477" i="1"/>
  <c r="AG2337" i="1"/>
  <c r="AG5478" i="1"/>
  <c r="AG5479" i="1"/>
  <c r="AG5480" i="1"/>
  <c r="AG2338" i="1"/>
  <c r="AG2339" i="1"/>
  <c r="AG2340" i="1"/>
  <c r="AG5481" i="1"/>
  <c r="AG5482" i="1"/>
  <c r="AG5483" i="1"/>
  <c r="AG5484" i="1"/>
  <c r="AG2341" i="1"/>
  <c r="AG5485" i="1"/>
  <c r="AG5486" i="1"/>
  <c r="AG5487" i="1"/>
  <c r="AG2342" i="1"/>
  <c r="AG2343" i="1"/>
  <c r="AG2344" i="1"/>
  <c r="AG2345" i="1"/>
  <c r="AG2346" i="1"/>
  <c r="AG5488" i="1"/>
  <c r="AG5489" i="1"/>
  <c r="AG2347" i="1"/>
  <c r="AG5490" i="1"/>
  <c r="AG5491" i="1"/>
  <c r="AG5492" i="1"/>
  <c r="AG2348" i="1"/>
  <c r="AG2349" i="1"/>
  <c r="AG2350" i="1"/>
  <c r="AG2351" i="1"/>
  <c r="AG5493" i="1"/>
  <c r="AG5494" i="1"/>
  <c r="AG5495" i="1"/>
  <c r="AG5496" i="1"/>
  <c r="AG2352" i="1"/>
  <c r="AG2353" i="1"/>
  <c r="AG5497" i="1"/>
  <c r="AG2354" i="1"/>
  <c r="AG2355" i="1"/>
  <c r="AG5498" i="1"/>
  <c r="AG2356" i="1"/>
  <c r="AG5499" i="1"/>
  <c r="AG2357" i="1"/>
  <c r="AG2358" i="1"/>
  <c r="AG5500" i="1"/>
  <c r="AG5501" i="1"/>
  <c r="AG2359" i="1"/>
  <c r="AG2360" i="1"/>
  <c r="AG5502" i="1"/>
  <c r="AG2361" i="1"/>
  <c r="AG5503" i="1"/>
  <c r="AG2362" i="1"/>
  <c r="AG2363" i="1"/>
  <c r="AG5504" i="1"/>
  <c r="AG2364" i="1"/>
  <c r="AG2365" i="1"/>
  <c r="AG2366" i="1"/>
  <c r="AG5505" i="1"/>
  <c r="AG2367" i="1"/>
  <c r="AG2368" i="1"/>
  <c r="AG5506" i="1"/>
  <c r="AG5507" i="1"/>
  <c r="AG2369" i="1"/>
  <c r="AG5508" i="1"/>
  <c r="AG2370" i="1"/>
  <c r="AG2371" i="1"/>
  <c r="AG5509" i="1"/>
  <c r="AG2372" i="1"/>
  <c r="AG2373" i="1"/>
  <c r="AG2374" i="1"/>
  <c r="AG2375" i="1"/>
  <c r="AG2376" i="1"/>
  <c r="AG5510" i="1"/>
  <c r="AG2377" i="1"/>
  <c r="AG2378" i="1"/>
  <c r="AG2379" i="1"/>
  <c r="AG2380" i="1"/>
  <c r="AG2381" i="1"/>
  <c r="AG2382" i="1"/>
  <c r="AG5511" i="1"/>
  <c r="AG5512" i="1"/>
  <c r="AG2383" i="1"/>
  <c r="AG2384" i="1"/>
  <c r="AG2385" i="1"/>
  <c r="AG2386" i="1"/>
  <c r="AG2387" i="1"/>
  <c r="AG5513" i="1"/>
  <c r="AG5514" i="1"/>
  <c r="AG5515" i="1"/>
  <c r="AG2388" i="1"/>
  <c r="AG2389" i="1"/>
  <c r="AG5516" i="1"/>
  <c r="AG2390" i="1"/>
  <c r="AG5517" i="1"/>
  <c r="AG2391" i="1"/>
  <c r="AG2392" i="1"/>
  <c r="AG2393" i="1"/>
  <c r="AG2394" i="1"/>
  <c r="AG5518" i="1"/>
  <c r="AG2395" i="1"/>
  <c r="AG5519" i="1"/>
  <c r="AG5520" i="1"/>
  <c r="AG5521" i="1"/>
  <c r="AG2396" i="1"/>
  <c r="AG2397" i="1"/>
  <c r="AG5522" i="1"/>
  <c r="AG2398" i="1"/>
  <c r="AG2399" i="1"/>
  <c r="AG2400" i="1"/>
  <c r="AG5523" i="1"/>
  <c r="AG2401" i="1"/>
  <c r="AG2402" i="1"/>
  <c r="AG2403" i="1"/>
  <c r="AG2404" i="1"/>
  <c r="AG2405" i="1"/>
  <c r="AG5524" i="1"/>
  <c r="AG2406" i="1"/>
  <c r="AG5525" i="1"/>
  <c r="AG2407" i="1"/>
  <c r="AG2408" i="1"/>
  <c r="AG2409" i="1"/>
  <c r="AG2410" i="1"/>
  <c r="AG2411" i="1"/>
  <c r="AG2412" i="1"/>
  <c r="AG2413" i="1"/>
  <c r="AG2414" i="1"/>
  <c r="AG5526" i="1"/>
  <c r="AG2415" i="1"/>
  <c r="AG2416" i="1"/>
  <c r="AG2417" i="1"/>
  <c r="AG2418" i="1"/>
  <c r="AG5527" i="1"/>
  <c r="AG5528" i="1"/>
  <c r="AG2419" i="1"/>
  <c r="AG2420" i="1"/>
  <c r="AG2421" i="1"/>
  <c r="AG2422" i="1"/>
  <c r="AG5529" i="1"/>
  <c r="AG5530" i="1"/>
  <c r="AG2423" i="1"/>
  <c r="AG2424" i="1"/>
  <c r="AG2425" i="1"/>
  <c r="AG5531" i="1"/>
  <c r="AG2426" i="1"/>
  <c r="AG5532" i="1"/>
  <c r="AG2427" i="1"/>
  <c r="AG5533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5534" i="1"/>
  <c r="AG2441" i="1"/>
  <c r="AG2442" i="1"/>
  <c r="AG2443" i="1"/>
  <c r="AG5535" i="1"/>
  <c r="AG5536" i="1"/>
  <c r="AG2444" i="1"/>
  <c r="AG2445" i="1"/>
  <c r="AG2446" i="1"/>
  <c r="AG2447" i="1"/>
  <c r="AG2448" i="1"/>
  <c r="AG2449" i="1"/>
  <c r="AG5537" i="1"/>
  <c r="AG2450" i="1"/>
  <c r="AG2451" i="1"/>
  <c r="AG2452" i="1"/>
  <c r="AG2453" i="1"/>
  <c r="AG2454" i="1"/>
  <c r="AG2455" i="1"/>
  <c r="AG2456" i="1"/>
  <c r="AG5538" i="1"/>
  <c r="AG2457" i="1"/>
  <c r="AG2458" i="1"/>
  <c r="AG2459" i="1"/>
  <c r="AG2460" i="1"/>
  <c r="AG2461" i="1"/>
  <c r="AG5539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5540" i="1"/>
  <c r="AG5541" i="1"/>
  <c r="AG5542" i="1"/>
  <c r="AG5543" i="1"/>
  <c r="AG2474" i="1"/>
  <c r="AG2475" i="1"/>
  <c r="AG5544" i="1"/>
  <c r="AG5545" i="1"/>
  <c r="AG2476" i="1"/>
  <c r="AG2477" i="1"/>
  <c r="AG5546" i="1"/>
  <c r="AG2478" i="1"/>
  <c r="AG5547" i="1"/>
  <c r="AG5548" i="1"/>
  <c r="AG5549" i="1"/>
  <c r="AG2479" i="1"/>
  <c r="AG5550" i="1"/>
  <c r="AG2480" i="1"/>
  <c r="AG5551" i="1"/>
  <c r="AG5552" i="1"/>
  <c r="AG5553" i="1"/>
  <c r="AG5554" i="1"/>
  <c r="AG5555" i="1"/>
  <c r="AG2481" i="1"/>
  <c r="AG2482" i="1"/>
  <c r="AG2483" i="1"/>
  <c r="AG2484" i="1"/>
  <c r="AG5556" i="1"/>
  <c r="AG5557" i="1"/>
  <c r="AG5558" i="1"/>
  <c r="AG2485" i="1"/>
  <c r="AG5559" i="1"/>
  <c r="AG2486" i="1"/>
  <c r="AG5560" i="1"/>
  <c r="AG5561" i="1"/>
  <c r="AG2487" i="1"/>
  <c r="AG2488" i="1"/>
  <c r="AG2489" i="1"/>
  <c r="AG5562" i="1"/>
  <c r="AG5563" i="1"/>
  <c r="AG5564" i="1"/>
  <c r="AG5565" i="1"/>
  <c r="AG2490" i="1"/>
  <c r="AG2491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2492" i="1"/>
  <c r="AG2493" i="1"/>
  <c r="AG5580" i="1"/>
  <c r="AG5581" i="1"/>
  <c r="AG5582" i="1"/>
  <c r="AG5583" i="1"/>
  <c r="AG2494" i="1"/>
  <c r="AG2495" i="1"/>
  <c r="AG5584" i="1"/>
  <c r="AG2496" i="1"/>
  <c r="AG2497" i="1"/>
  <c r="AG5585" i="1"/>
  <c r="AG5586" i="1"/>
  <c r="AG5587" i="1"/>
  <c r="AG2498" i="1"/>
  <c r="AG5588" i="1"/>
  <c r="AG5589" i="1"/>
  <c r="AG2499" i="1"/>
  <c r="AG5590" i="1"/>
  <c r="AG5591" i="1"/>
  <c r="AG2500" i="1"/>
  <c r="AG2501" i="1"/>
  <c r="AG2502" i="1"/>
  <c r="AG2503" i="1"/>
  <c r="AG2504" i="1"/>
  <c r="AG2505" i="1"/>
  <c r="AG2506" i="1"/>
  <c r="AG2507" i="1"/>
  <c r="AG2508" i="1"/>
  <c r="AG5592" i="1"/>
  <c r="AG2509" i="1"/>
  <c r="AG2510" i="1"/>
  <c r="AG2511" i="1"/>
  <c r="AG2512" i="1"/>
  <c r="AG5593" i="1"/>
  <c r="AG2513" i="1"/>
  <c r="AG2514" i="1"/>
  <c r="AG5594" i="1"/>
  <c r="AG5595" i="1"/>
  <c r="AG5596" i="1"/>
  <c r="AG5597" i="1"/>
  <c r="AG5598" i="1"/>
  <c r="AG2515" i="1"/>
  <c r="AG5599" i="1"/>
  <c r="AG5600" i="1"/>
  <c r="AG5601" i="1"/>
  <c r="AG5602" i="1"/>
  <c r="AG2516" i="1"/>
  <c r="AG2517" i="1"/>
  <c r="AG5603" i="1"/>
  <c r="AG5604" i="1"/>
  <c r="AG2518" i="1"/>
  <c r="AG2519" i="1"/>
  <c r="AG2520" i="1"/>
  <c r="AG5605" i="1"/>
  <c r="AG2521" i="1"/>
  <c r="AG5606" i="1"/>
  <c r="AG5607" i="1"/>
  <c r="AG5608" i="1"/>
  <c r="AG5609" i="1"/>
  <c r="AG5610" i="1"/>
  <c r="AG5611" i="1"/>
  <c r="AG5612" i="1"/>
  <c r="AG5613" i="1"/>
  <c r="AG2522" i="1"/>
  <c r="AG2523" i="1"/>
  <c r="AG2524" i="1"/>
  <c r="AG5614" i="1"/>
  <c r="AG5615" i="1"/>
  <c r="AG2525" i="1"/>
  <c r="AG5616" i="1"/>
  <c r="AG5617" i="1"/>
  <c r="AG5618" i="1"/>
  <c r="AG5619" i="1"/>
  <c r="AG5620" i="1"/>
  <c r="AG5621" i="1"/>
  <c r="AG5622" i="1"/>
  <c r="AG5623" i="1"/>
  <c r="AG2526" i="1"/>
  <c r="AG5624" i="1"/>
  <c r="AG5625" i="1"/>
  <c r="AG5626" i="1"/>
  <c r="AG5627" i="1"/>
  <c r="AG5628" i="1"/>
  <c r="AG5629" i="1"/>
  <c r="AG2527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2528" i="1"/>
  <c r="AG5643" i="1"/>
  <c r="AG5644" i="1"/>
  <c r="AG2529" i="1"/>
  <c r="AG2530" i="1"/>
  <c r="AG5645" i="1"/>
  <c r="AG5646" i="1"/>
  <c r="AG2531" i="1"/>
  <c r="AG5647" i="1"/>
  <c r="AG2532" i="1"/>
  <c r="AG2533" i="1"/>
  <c r="AG2534" i="1"/>
  <c r="AG2535" i="1"/>
  <c r="AG2536" i="1"/>
  <c r="AG2537" i="1"/>
  <c r="AG2538" i="1"/>
  <c r="AG5648" i="1"/>
  <c r="AG2539" i="1"/>
  <c r="AG2540" i="1"/>
  <c r="AG2541" i="1"/>
  <c r="AG2542" i="1"/>
  <c r="AG2543" i="1"/>
  <c r="AG5649" i="1"/>
  <c r="AG2544" i="1"/>
  <c r="AG5650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5651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5652" i="1"/>
  <c r="AG5653" i="1"/>
  <c r="AG2569" i="1"/>
  <c r="AG2570" i="1"/>
  <c r="AG2571" i="1"/>
  <c r="AG2572" i="1"/>
  <c r="AG2573" i="1"/>
  <c r="AG2574" i="1"/>
  <c r="AG2575" i="1"/>
  <c r="AG5654" i="1"/>
  <c r="AG2576" i="1"/>
  <c r="AG2577" i="1"/>
  <c r="AG5655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5656" i="1"/>
  <c r="AG2594" i="1"/>
  <c r="AG2595" i="1"/>
  <c r="AG2596" i="1"/>
  <c r="AG2597" i="1"/>
  <c r="AG2598" i="1"/>
  <c r="AG5657" i="1"/>
  <c r="AG5658" i="1"/>
  <c r="AG2599" i="1"/>
  <c r="AG5659" i="1"/>
  <c r="AG2600" i="1"/>
  <c r="AG2601" i="1"/>
  <c r="AG2602" i="1"/>
  <c r="AG2603" i="1"/>
  <c r="AG2604" i="1"/>
  <c r="AG2605" i="1"/>
  <c r="AG5660" i="1"/>
  <c r="AG5661" i="1"/>
  <c r="AG2606" i="1"/>
  <c r="AG5662" i="1"/>
  <c r="AG5663" i="1"/>
  <c r="AG2607" i="1"/>
  <c r="AG5664" i="1"/>
  <c r="AG2608" i="1"/>
  <c r="AG5665" i="1"/>
  <c r="AG5666" i="1"/>
  <c r="AG5667" i="1"/>
  <c r="AG5668" i="1"/>
  <c r="AG97" i="1"/>
  <c r="AG5669" i="1"/>
  <c r="AG98" i="1"/>
  <c r="AG5670" i="1"/>
  <c r="AG5671" i="1"/>
  <c r="AG5672" i="1"/>
  <c r="AG2609" i="1"/>
  <c r="AG99" i="1"/>
  <c r="AG5673" i="1"/>
  <c r="AG5674" i="1"/>
  <c r="AG2610" i="1"/>
  <c r="AG5675" i="1"/>
  <c r="AG100" i="1"/>
  <c r="AG5676" i="1"/>
  <c r="AG2611" i="1"/>
  <c r="AG2612" i="1"/>
  <c r="AG5677" i="1"/>
  <c r="AG5678" i="1"/>
  <c r="AG101" i="1"/>
  <c r="AG102" i="1"/>
  <c r="AG5679" i="1"/>
  <c r="AG5680" i="1"/>
  <c r="AG2613" i="1"/>
  <c r="AG5681" i="1"/>
  <c r="AG2614" i="1"/>
  <c r="AG2615" i="1"/>
  <c r="AG2616" i="1"/>
  <c r="AG5682" i="1"/>
  <c r="AG2617" i="1"/>
  <c r="AG2618" i="1"/>
  <c r="AG2619" i="1"/>
  <c r="AG2620" i="1"/>
  <c r="AG2621" i="1"/>
  <c r="AG2622" i="1"/>
  <c r="AG2623" i="1"/>
  <c r="AG2624" i="1"/>
  <c r="AG2625" i="1"/>
  <c r="AG5683" i="1"/>
  <c r="AG2626" i="1"/>
  <c r="AG2627" i="1"/>
  <c r="AG5684" i="1"/>
  <c r="AG5685" i="1"/>
  <c r="AG2628" i="1"/>
  <c r="AG2629" i="1"/>
  <c r="AG2630" i="1"/>
  <c r="AG2631" i="1"/>
  <c r="AG2632" i="1"/>
  <c r="AG5686" i="1"/>
  <c r="AG2633" i="1"/>
  <c r="AG2634" i="1"/>
  <c r="AG2635" i="1"/>
  <c r="AG2636" i="1"/>
  <c r="AG5687" i="1"/>
  <c r="AG2637" i="1"/>
  <c r="AG2638" i="1"/>
  <c r="AG2639" i="1"/>
  <c r="AG5688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5689" i="1"/>
  <c r="AG2659" i="1"/>
  <c r="AG5690" i="1"/>
  <c r="AG2660" i="1"/>
  <c r="AG2661" i="1"/>
  <c r="AG2662" i="1"/>
  <c r="AG2663" i="1"/>
  <c r="AG5691" i="1"/>
  <c r="AG2664" i="1"/>
  <c r="AG5692" i="1"/>
  <c r="AG5693" i="1"/>
  <c r="AG2665" i="1"/>
  <c r="AG5694" i="1"/>
  <c r="AG2666" i="1"/>
  <c r="AG5695" i="1"/>
  <c r="AG5696" i="1"/>
  <c r="AG2667" i="1"/>
  <c r="AG2668" i="1"/>
  <c r="AG2669" i="1"/>
  <c r="AG2670" i="1"/>
  <c r="AG5697" i="1"/>
  <c r="AG2671" i="1"/>
  <c r="AG2672" i="1"/>
  <c r="AG5698" i="1"/>
  <c r="AG2673" i="1"/>
  <c r="AG5699" i="1"/>
  <c r="AG2674" i="1"/>
  <c r="AG5700" i="1"/>
  <c r="AG2675" i="1"/>
  <c r="AG5701" i="1"/>
  <c r="AG5702" i="1"/>
  <c r="AG2676" i="1"/>
  <c r="AG5703" i="1"/>
  <c r="AG5704" i="1"/>
  <c r="AG2677" i="1"/>
  <c r="AG2678" i="1"/>
  <c r="AG5705" i="1"/>
  <c r="AG5706" i="1"/>
  <c r="AG5707" i="1"/>
  <c r="AG2679" i="1"/>
  <c r="AG5708" i="1"/>
  <c r="AG5709" i="1"/>
  <c r="AG2680" i="1"/>
  <c r="AG5710" i="1"/>
  <c r="AG5711" i="1"/>
  <c r="AG2681" i="1"/>
  <c r="AG2682" i="1"/>
  <c r="AG5712" i="1"/>
  <c r="AG5713" i="1"/>
  <c r="AG5714" i="1"/>
  <c r="AG2683" i="1"/>
  <c r="AG2684" i="1"/>
  <c r="AG2685" i="1"/>
  <c r="AG2686" i="1"/>
  <c r="AG2687" i="1"/>
  <c r="AG5715" i="1"/>
  <c r="AG2688" i="1"/>
  <c r="AG5716" i="1"/>
  <c r="AG2689" i="1"/>
  <c r="AG2690" i="1"/>
  <c r="AG5717" i="1"/>
  <c r="AG2691" i="1"/>
  <c r="AG5718" i="1"/>
  <c r="AG2692" i="1"/>
  <c r="AG5719" i="1"/>
  <c r="AG2693" i="1"/>
  <c r="AG5720" i="1"/>
  <c r="AG5721" i="1"/>
  <c r="AG2694" i="1"/>
  <c r="AG2695" i="1"/>
  <c r="AG2696" i="1"/>
  <c r="AG5722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5723" i="1"/>
  <c r="AG2709" i="1"/>
  <c r="AG2710" i="1"/>
  <c r="AG5724" i="1"/>
  <c r="AG2711" i="1"/>
  <c r="AG2712" i="1"/>
  <c r="AG2713" i="1"/>
  <c r="AG5725" i="1"/>
  <c r="AG2714" i="1"/>
  <c r="AG2715" i="1"/>
  <c r="AG2716" i="1"/>
  <c r="AG2717" i="1"/>
  <c r="AG2718" i="1"/>
  <c r="AG2719" i="1"/>
  <c r="AG2720" i="1"/>
  <c r="AG2721" i="1"/>
  <c r="AG5726" i="1"/>
  <c r="AG2722" i="1"/>
  <c r="AG5727" i="1"/>
  <c r="AG2723" i="1"/>
  <c r="AG2724" i="1"/>
  <c r="AG2725" i="1"/>
  <c r="AG2726" i="1"/>
  <c r="AG2727" i="1"/>
  <c r="AG2728" i="1"/>
  <c r="AG2729" i="1"/>
  <c r="AG5728" i="1"/>
  <c r="AG2730" i="1"/>
  <c r="AG2731" i="1"/>
  <c r="AG5729" i="1"/>
  <c r="AG2732" i="1"/>
  <c r="AG2733" i="1"/>
  <c r="AG2734" i="1"/>
  <c r="AG2735" i="1"/>
  <c r="AG2736" i="1"/>
  <c r="AG2737" i="1"/>
  <c r="AG2738" i="1"/>
  <c r="AG2739" i="1"/>
  <c r="AG2740" i="1"/>
  <c r="AG2741" i="1"/>
  <c r="AG5730" i="1"/>
  <c r="AG2742" i="1"/>
  <c r="AG2743" i="1"/>
  <c r="AG2744" i="1"/>
  <c r="AG2745" i="1"/>
  <c r="AG2746" i="1"/>
  <c r="AG5731" i="1"/>
  <c r="AG2747" i="1"/>
  <c r="AG5732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5733" i="1"/>
  <c r="AG2769" i="1"/>
  <c r="AG2770" i="1"/>
  <c r="AG5734" i="1"/>
  <c r="AG5735" i="1"/>
  <c r="AG2771" i="1"/>
  <c r="AG2772" i="1"/>
  <c r="AG2773" i="1"/>
  <c r="AG2774" i="1"/>
  <c r="AG2775" i="1"/>
  <c r="AG2776" i="1"/>
  <c r="AG2777" i="1"/>
  <c r="AG2778" i="1"/>
  <c r="AG5736" i="1"/>
  <c r="AG2779" i="1"/>
  <c r="AG2780" i="1"/>
  <c r="AG2781" i="1"/>
  <c r="AG2782" i="1"/>
  <c r="AG2783" i="1"/>
  <c r="AG2784" i="1"/>
  <c r="AG2785" i="1"/>
  <c r="AG2786" i="1"/>
  <c r="AG5737" i="1"/>
  <c r="AG2787" i="1"/>
  <c r="AG2788" i="1"/>
  <c r="AG2789" i="1"/>
  <c r="AG2790" i="1"/>
  <c r="AG2791" i="1"/>
  <c r="AG2792" i="1"/>
  <c r="AG2793" i="1"/>
  <c r="AG2794" i="1"/>
  <c r="AG2795" i="1"/>
  <c r="AG2796" i="1"/>
  <c r="AG5738" i="1"/>
  <c r="AG2797" i="1"/>
  <c r="AG2798" i="1"/>
  <c r="AG2799" i="1"/>
  <c r="AG2800" i="1"/>
  <c r="AG2801" i="1"/>
  <c r="AG2802" i="1"/>
  <c r="AG2803" i="1"/>
  <c r="AG5739" i="1"/>
  <c r="AG5740" i="1"/>
  <c r="AG5741" i="1"/>
  <c r="AG2804" i="1"/>
  <c r="AG5742" i="1"/>
  <c r="AG5743" i="1"/>
  <c r="AG5744" i="1"/>
  <c r="AG5745" i="1"/>
  <c r="AG2805" i="1"/>
  <c r="AG2806" i="1"/>
  <c r="AG2807" i="1"/>
  <c r="AG2808" i="1"/>
  <c r="AG2809" i="1"/>
  <c r="AG2810" i="1"/>
  <c r="AG2811" i="1"/>
  <c r="AG2812" i="1"/>
  <c r="AG5746" i="1"/>
  <c r="AG2813" i="1"/>
  <c r="AG5747" i="1"/>
  <c r="AG2814" i="1"/>
  <c r="AG5748" i="1"/>
  <c r="AG2815" i="1"/>
  <c r="AG5749" i="1"/>
  <c r="AG2816" i="1"/>
  <c r="AG2817" i="1"/>
  <c r="AG5750" i="1"/>
  <c r="AG2818" i="1"/>
  <c r="AG5751" i="1"/>
  <c r="AG5752" i="1"/>
  <c r="AG2819" i="1"/>
  <c r="AG5753" i="1"/>
  <c r="AG2820" i="1"/>
  <c r="AG5754" i="1"/>
  <c r="AG5755" i="1"/>
  <c r="AG5756" i="1"/>
  <c r="AG5757" i="1"/>
  <c r="AG5758" i="1"/>
  <c r="AG2821" i="1"/>
  <c r="AG5759" i="1"/>
  <c r="AG5760" i="1"/>
  <c r="AG5761" i="1"/>
  <c r="AG5762" i="1"/>
  <c r="AG5763" i="1"/>
  <c r="AG5764" i="1"/>
  <c r="AG2822" i="1"/>
  <c r="AG2823" i="1"/>
  <c r="AG2824" i="1"/>
  <c r="AG5765" i="1"/>
  <c r="AG5766" i="1"/>
  <c r="AG5767" i="1"/>
  <c r="AG2825" i="1"/>
  <c r="AG5768" i="1"/>
  <c r="AG5769" i="1"/>
  <c r="AG5770" i="1"/>
  <c r="AG5771" i="1"/>
  <c r="AG5772" i="1"/>
  <c r="AG5773" i="1"/>
  <c r="AG2826" i="1"/>
  <c r="AG2827" i="1"/>
  <c r="AG5774" i="1"/>
  <c r="AG5775" i="1"/>
  <c r="AG2828" i="1"/>
  <c r="AG2829" i="1"/>
  <c r="AG2830" i="1"/>
  <c r="AG5776" i="1"/>
  <c r="AG2831" i="1"/>
  <c r="AG2832" i="1"/>
  <c r="AG2833" i="1"/>
  <c r="AG5777" i="1"/>
  <c r="AG5778" i="1"/>
  <c r="AG2834" i="1"/>
  <c r="AG5779" i="1"/>
  <c r="AG2835" i="1"/>
  <c r="AG5780" i="1"/>
  <c r="AG5781" i="1"/>
  <c r="AG5782" i="1"/>
  <c r="AG2836" i="1"/>
  <c r="AG2837" i="1"/>
  <c r="AG2838" i="1"/>
  <c r="AG2839" i="1"/>
  <c r="AG2840" i="1"/>
  <c r="AG2841" i="1"/>
  <c r="AG5783" i="1"/>
  <c r="AG5784" i="1"/>
  <c r="AG5785" i="1"/>
  <c r="AG2842" i="1"/>
  <c r="AG5786" i="1"/>
  <c r="AG2843" i="1"/>
  <c r="AG2844" i="1"/>
  <c r="AG5787" i="1"/>
  <c r="AG2845" i="1"/>
  <c r="AG2846" i="1"/>
  <c r="AG5788" i="1"/>
  <c r="AG5789" i="1"/>
  <c r="AG5790" i="1"/>
  <c r="AG5791" i="1"/>
  <c r="AG5792" i="1"/>
  <c r="AG5793" i="1"/>
  <c r="AG2847" i="1"/>
  <c r="AG2848" i="1"/>
  <c r="AG2849" i="1"/>
  <c r="AG2850" i="1"/>
  <c r="AG2851" i="1"/>
  <c r="AG2852" i="1"/>
  <c r="AG2853" i="1"/>
  <c r="AG5794" i="1"/>
  <c r="AG2854" i="1"/>
  <c r="AG5795" i="1"/>
  <c r="AG2855" i="1"/>
  <c r="AG2856" i="1"/>
  <c r="AG2857" i="1"/>
  <c r="AG2858" i="1"/>
  <c r="AG2859" i="1"/>
  <c r="AG2860" i="1"/>
  <c r="AG2861" i="1"/>
  <c r="AG5796" i="1"/>
  <c r="AG2862" i="1"/>
  <c r="AG5797" i="1"/>
  <c r="AG2863" i="1"/>
  <c r="AG2864" i="1"/>
  <c r="AG2865" i="1"/>
  <c r="AG5798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5799" i="1"/>
  <c r="AG2884" i="1"/>
  <c r="AG2885" i="1"/>
  <c r="AG2886" i="1"/>
  <c r="AG5800" i="1"/>
  <c r="AG2887" i="1"/>
  <c r="AG2888" i="1"/>
  <c r="AG5801" i="1"/>
  <c r="AG2889" i="1"/>
  <c r="AG2890" i="1"/>
  <c r="AG2891" i="1"/>
  <c r="AG2892" i="1"/>
  <c r="AG2893" i="1"/>
  <c r="AG2894" i="1"/>
  <c r="AG5802" i="1"/>
  <c r="AG2895" i="1"/>
  <c r="AG2896" i="1"/>
  <c r="AG2897" i="1"/>
  <c r="AG2898" i="1"/>
  <c r="AG2899" i="1"/>
  <c r="AG2900" i="1"/>
  <c r="AG2901" i="1"/>
  <c r="AG2902" i="1"/>
  <c r="AG2903" i="1"/>
  <c r="AG2904" i="1"/>
  <c r="AG5803" i="1"/>
  <c r="AG2905" i="1"/>
  <c r="AG2906" i="1"/>
  <c r="AG2907" i="1"/>
  <c r="AG2908" i="1"/>
  <c r="AG5804" i="1"/>
  <c r="AG2909" i="1"/>
  <c r="AG2910" i="1"/>
  <c r="AG2911" i="1"/>
  <c r="AG2912" i="1"/>
  <c r="AG2913" i="1"/>
  <c r="AG2914" i="1"/>
  <c r="AG5805" i="1"/>
  <c r="AG2915" i="1"/>
  <c r="AG2916" i="1"/>
  <c r="AG2917" i="1"/>
  <c r="AG2918" i="1"/>
  <c r="AG5806" i="1"/>
  <c r="AG2919" i="1"/>
  <c r="AG5807" i="1"/>
  <c r="AG2920" i="1"/>
  <c r="AG5808" i="1"/>
  <c r="AG2921" i="1"/>
  <c r="AG5809" i="1"/>
  <c r="AG5810" i="1"/>
  <c r="AG2922" i="1"/>
  <c r="AG5811" i="1"/>
  <c r="AG2923" i="1"/>
  <c r="AG5812" i="1"/>
  <c r="AG2924" i="1"/>
  <c r="AG2925" i="1"/>
  <c r="AG2926" i="1"/>
  <c r="AG2927" i="1"/>
  <c r="AG2928" i="1"/>
  <c r="AG5813" i="1"/>
  <c r="AG5814" i="1"/>
  <c r="AG2929" i="1"/>
  <c r="AG2930" i="1"/>
  <c r="AG5815" i="1"/>
  <c r="AG5816" i="1"/>
  <c r="AG5817" i="1"/>
  <c r="AG2931" i="1"/>
  <c r="AG2932" i="1"/>
  <c r="AG2933" i="1"/>
  <c r="AG2934" i="1"/>
  <c r="AG2935" i="1"/>
  <c r="AG5818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5819" i="1"/>
  <c r="AG2947" i="1"/>
  <c r="AG2948" i="1"/>
  <c r="AG2949" i="1"/>
  <c r="AG2950" i="1"/>
  <c r="AG5820" i="1"/>
  <c r="AG5821" i="1"/>
  <c r="AG2951" i="1"/>
  <c r="AG5822" i="1"/>
  <c r="AG2952" i="1"/>
  <c r="AG5823" i="1"/>
  <c r="AG2953" i="1"/>
  <c r="AG2954" i="1"/>
  <c r="AG2955" i="1"/>
  <c r="AG2956" i="1"/>
  <c r="AG2957" i="1"/>
  <c r="AG5824" i="1"/>
  <c r="AG2958" i="1"/>
  <c r="AG2959" i="1"/>
  <c r="AG5825" i="1"/>
  <c r="AG2960" i="1"/>
  <c r="AG2961" i="1"/>
  <c r="AG5826" i="1"/>
  <c r="AG2962" i="1"/>
  <c r="AG2963" i="1"/>
  <c r="AG2964" i="1"/>
  <c r="AG5827" i="1"/>
  <c r="AG2965" i="1"/>
  <c r="AG2966" i="1"/>
  <c r="AG5828" i="1"/>
  <c r="AG2967" i="1"/>
  <c r="AG2968" i="1"/>
  <c r="AG2969" i="1"/>
  <c r="AG2970" i="1"/>
  <c r="AG5829" i="1"/>
  <c r="AG2971" i="1"/>
  <c r="AG2972" i="1"/>
  <c r="AG5830" i="1"/>
  <c r="AG2973" i="1"/>
  <c r="AG2974" i="1"/>
  <c r="AG2975" i="1"/>
  <c r="AG2976" i="1"/>
  <c r="AG5831" i="1"/>
  <c r="AG2977" i="1"/>
  <c r="AG2978" i="1"/>
  <c r="AG2979" i="1"/>
  <c r="AG2980" i="1"/>
  <c r="AG2981" i="1"/>
  <c r="AG2982" i="1"/>
  <c r="AG5832" i="1"/>
  <c r="AG2983" i="1"/>
  <c r="AG2984" i="1"/>
  <c r="AG2985" i="1"/>
  <c r="AG5833" i="1"/>
  <c r="AG2986" i="1"/>
  <c r="AG5834" i="1"/>
  <c r="AG2987" i="1"/>
  <c r="AG2988" i="1"/>
  <c r="AG5835" i="1"/>
  <c r="AG5836" i="1"/>
  <c r="AG2989" i="1"/>
  <c r="AG5837" i="1"/>
  <c r="AG2990" i="1"/>
  <c r="AG5838" i="1"/>
  <c r="AG2991" i="1"/>
  <c r="AG2992" i="1"/>
  <c r="AG5839" i="1"/>
  <c r="AG5840" i="1"/>
  <c r="AG5841" i="1"/>
  <c r="AG5842" i="1"/>
  <c r="AG2993" i="1"/>
  <c r="AG2994" i="1"/>
  <c r="AG2995" i="1"/>
  <c r="AG2996" i="1"/>
  <c r="AG2997" i="1"/>
  <c r="AG5843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5844" i="1"/>
  <c r="AG5845" i="1"/>
  <c r="AG3011" i="1"/>
  <c r="AG3012" i="1"/>
  <c r="AG3013" i="1"/>
  <c r="AG3014" i="1"/>
  <c r="AG3015" i="1"/>
  <c r="AG3016" i="1"/>
  <c r="AG5846" i="1"/>
  <c r="AG5847" i="1"/>
  <c r="AG3017" i="1"/>
  <c r="AG3018" i="1"/>
  <c r="AG3019" i="1"/>
  <c r="AG3020" i="1"/>
  <c r="AG3021" i="1"/>
  <c r="AG3022" i="1"/>
  <c r="AG3023" i="1"/>
  <c r="AG3024" i="1"/>
  <c r="AG5848" i="1"/>
  <c r="AG3025" i="1"/>
  <c r="AG3026" i="1"/>
  <c r="AG3027" i="1"/>
  <c r="AG3028" i="1"/>
  <c r="AG5849" i="1"/>
  <c r="AG3029" i="1"/>
  <c r="AG3030" i="1"/>
  <c r="AG3031" i="1"/>
  <c r="AG5850" i="1"/>
  <c r="AG3032" i="1"/>
  <c r="AG5851" i="1"/>
  <c r="AG3033" i="1"/>
  <c r="AG3034" i="1"/>
  <c r="AG5852" i="1"/>
  <c r="AG5853" i="1"/>
  <c r="AG3035" i="1"/>
  <c r="AG5854" i="1"/>
  <c r="AG5855" i="1"/>
  <c r="AG5856" i="1"/>
  <c r="AG3036" i="1"/>
  <c r="AG5857" i="1"/>
  <c r="AG3037" i="1"/>
  <c r="AG3038" i="1"/>
  <c r="AG3039" i="1"/>
  <c r="AG5858" i="1"/>
  <c r="AG3040" i="1"/>
  <c r="AG3041" i="1"/>
  <c r="AG5859" i="1"/>
  <c r="AG3042" i="1"/>
  <c r="AG3043" i="1"/>
  <c r="AG5860" i="1"/>
  <c r="AG5861" i="1"/>
  <c r="AG3044" i="1"/>
  <c r="AG3045" i="1"/>
  <c r="AG3046" i="1"/>
  <c r="AG3047" i="1"/>
  <c r="AG3048" i="1"/>
  <c r="AG3049" i="1"/>
  <c r="AG3050" i="1"/>
  <c r="AG5862" i="1"/>
  <c r="AG5863" i="1"/>
  <c r="AG5864" i="1"/>
  <c r="AG3051" i="1"/>
  <c r="AG5865" i="1"/>
  <c r="AG5866" i="1"/>
  <c r="AG5867" i="1"/>
  <c r="AG3052" i="1"/>
  <c r="AG5868" i="1"/>
  <c r="AG5869" i="1"/>
  <c r="AG5870" i="1"/>
  <c r="AG5871" i="1"/>
  <c r="AG3053" i="1"/>
  <c r="AG3054" i="1"/>
  <c r="AG3055" i="1"/>
  <c r="AG5872" i="1"/>
  <c r="AG5873" i="1"/>
  <c r="AG3056" i="1"/>
  <c r="AG5874" i="1"/>
  <c r="AG5875" i="1"/>
  <c r="AG5876" i="1"/>
  <c r="AG3057" i="1"/>
  <c r="AG5877" i="1"/>
  <c r="AG5878" i="1"/>
  <c r="AG5879" i="1"/>
  <c r="AG5880" i="1"/>
  <c r="AG5881" i="1"/>
  <c r="AG5882" i="1"/>
  <c r="AG5883" i="1"/>
  <c r="AG3058" i="1"/>
  <c r="AG3059" i="1"/>
  <c r="AG5884" i="1"/>
  <c r="AG3060" i="1"/>
  <c r="AG5885" i="1"/>
  <c r="AG5886" i="1"/>
  <c r="AG3061" i="1"/>
  <c r="AG3062" i="1"/>
  <c r="AG3063" i="1"/>
  <c r="AG5887" i="1"/>
  <c r="AG3064" i="1"/>
  <c r="AG5888" i="1"/>
  <c r="AG3065" i="1"/>
  <c r="AG5889" i="1"/>
  <c r="AG5890" i="1"/>
  <c r="AG5891" i="1"/>
  <c r="AG3066" i="1"/>
  <c r="AG5892" i="1"/>
  <c r="AG3067" i="1"/>
  <c r="AG5893" i="1"/>
  <c r="AG5894" i="1"/>
  <c r="AG3068" i="1"/>
  <c r="AG5895" i="1"/>
  <c r="AG5896" i="1"/>
  <c r="AG5897" i="1"/>
  <c r="AG5898" i="1"/>
  <c r="AG3069" i="1"/>
  <c r="AG5899" i="1"/>
  <c r="AG3070" i="1"/>
  <c r="AG5900" i="1"/>
  <c r="AG5901" i="1"/>
  <c r="AG5902" i="1"/>
  <c r="AG5903" i="1"/>
  <c r="AG5904" i="1"/>
  <c r="AG3071" i="1"/>
  <c r="AG5905" i="1"/>
  <c r="AG5906" i="1"/>
  <c r="AG3072" i="1"/>
  <c r="AG3073" i="1"/>
  <c r="AG5907" i="1"/>
  <c r="AG3074" i="1"/>
  <c r="AG5908" i="1"/>
  <c r="AG5909" i="1"/>
  <c r="AG3075" i="1"/>
  <c r="AG3076" i="1"/>
  <c r="AG5910" i="1"/>
  <c r="AG5911" i="1"/>
  <c r="AG5912" i="1"/>
  <c r="AG5913" i="1"/>
  <c r="AG3077" i="1"/>
  <c r="AG3078" i="1"/>
  <c r="AG5914" i="1"/>
  <c r="AG5915" i="1"/>
  <c r="AG3079" i="1"/>
  <c r="AG5916" i="1"/>
  <c r="AG5917" i="1"/>
  <c r="AG5918" i="1"/>
  <c r="AG3080" i="1"/>
  <c r="AG3081" i="1"/>
  <c r="AG5919" i="1"/>
  <c r="AG5920" i="1"/>
  <c r="AG3082" i="1"/>
  <c r="AG3083" i="1"/>
  <c r="AG5921" i="1"/>
  <c r="AG5922" i="1"/>
  <c r="AG3084" i="1"/>
  <c r="AG3085" i="1"/>
  <c r="AG5923" i="1"/>
  <c r="AG5924" i="1"/>
  <c r="AG5925" i="1"/>
  <c r="AG3086" i="1"/>
  <c r="AG5926" i="1"/>
  <c r="AG5927" i="1"/>
  <c r="AG3087" i="1"/>
  <c r="AG3088" i="1"/>
  <c r="AG3089" i="1"/>
  <c r="AG3090" i="1"/>
  <c r="AG3091" i="1"/>
  <c r="AG3092" i="1"/>
  <c r="AG5928" i="1"/>
  <c r="AG5929" i="1"/>
  <c r="AG5930" i="1"/>
  <c r="AG5931" i="1"/>
  <c r="AG3093" i="1"/>
  <c r="AG5932" i="1"/>
  <c r="AG5933" i="1"/>
  <c r="AG5934" i="1"/>
  <c r="AG5935" i="1"/>
  <c r="AG5936" i="1"/>
  <c r="AG5937" i="1"/>
  <c r="AG5938" i="1"/>
  <c r="AG5939" i="1"/>
  <c r="AG5940" i="1"/>
  <c r="AG3094" i="1"/>
  <c r="AG5941" i="1"/>
  <c r="AG3095" i="1"/>
  <c r="AG5942" i="1"/>
  <c r="AG3096" i="1"/>
  <c r="AG5943" i="1"/>
  <c r="AG5944" i="1"/>
  <c r="AG3097" i="1"/>
  <c r="AG3098" i="1"/>
  <c r="AG5945" i="1"/>
  <c r="AG3099" i="1"/>
  <c r="AG5946" i="1"/>
  <c r="AG3100" i="1"/>
  <c r="AG3101" i="1"/>
  <c r="AG3102" i="1"/>
  <c r="AG5947" i="1"/>
  <c r="AG5948" i="1"/>
  <c r="AG3103" i="1"/>
  <c r="AG3104" i="1"/>
  <c r="AG5949" i="1"/>
  <c r="AG5950" i="1"/>
  <c r="AG5951" i="1"/>
  <c r="AG3105" i="1"/>
  <c r="AG3106" i="1"/>
  <c r="AG5952" i="1"/>
  <c r="AG5953" i="1"/>
  <c r="AG3107" i="1"/>
  <c r="AG3108" i="1"/>
  <c r="AG5954" i="1"/>
  <c r="AG3109" i="1"/>
  <c r="AG5955" i="1"/>
  <c r="AG3110" i="1"/>
  <c r="AG5956" i="1"/>
  <c r="AG5957" i="1"/>
  <c r="AG5958" i="1"/>
  <c r="AG103" i="1"/>
  <c r="AG5959" i="1"/>
  <c r="AG104" i="1"/>
  <c r="AG5960" i="1"/>
  <c r="AG3111" i="1"/>
  <c r="AG3112" i="1"/>
  <c r="AG3113" i="1"/>
  <c r="AG105" i="1"/>
  <c r="AG5961" i="1"/>
  <c r="AG5962" i="1"/>
  <c r="AG5963" i="1"/>
  <c r="AG5964" i="1"/>
  <c r="AG3114" i="1"/>
  <c r="AG3115" i="1"/>
  <c r="AG3116" i="1"/>
  <c r="AG3117" i="1"/>
  <c r="AG5965" i="1"/>
  <c r="AG3118" i="1"/>
  <c r="AG3119" i="1"/>
  <c r="AG3120" i="1"/>
  <c r="AG5966" i="1"/>
  <c r="AG3121" i="1"/>
  <c r="AG3122" i="1"/>
  <c r="AG3123" i="1"/>
  <c r="AG3124" i="1"/>
  <c r="AG3125" i="1"/>
  <c r="AG5967" i="1"/>
  <c r="AG3126" i="1"/>
  <c r="AG3127" i="1"/>
  <c r="AG3128" i="1"/>
  <c r="AG3129" i="1"/>
  <c r="AG5968" i="1"/>
  <c r="AG5969" i="1"/>
  <c r="AG3130" i="1"/>
  <c r="AG3131" i="1"/>
  <c r="AG3132" i="1"/>
  <c r="AG3133" i="1"/>
  <c r="AG5970" i="1"/>
  <c r="AG3134" i="1"/>
  <c r="AG3135" i="1"/>
  <c r="AG3136" i="1"/>
  <c r="AG3137" i="1"/>
  <c r="AG3138" i="1"/>
  <c r="AG3139" i="1"/>
  <c r="AG3140" i="1"/>
  <c r="AG5971" i="1"/>
  <c r="AG5972" i="1"/>
  <c r="AG3141" i="1"/>
  <c r="AG3142" i="1"/>
  <c r="AG5973" i="1"/>
  <c r="AG5974" i="1"/>
  <c r="AG5975" i="1"/>
  <c r="AG5976" i="1"/>
  <c r="AG3143" i="1"/>
  <c r="AG3144" i="1"/>
  <c r="AG3145" i="1"/>
  <c r="AG3146" i="1"/>
  <c r="AG3147" i="1"/>
  <c r="AG5977" i="1"/>
  <c r="AG3148" i="1"/>
  <c r="AG3149" i="1"/>
  <c r="AG5978" i="1"/>
  <c r="AG5979" i="1"/>
  <c r="AG3150" i="1"/>
  <c r="AG5980" i="1"/>
  <c r="AG3151" i="1"/>
  <c r="AG5981" i="1"/>
  <c r="AG5982" i="1"/>
  <c r="AG3152" i="1"/>
  <c r="AG5983" i="1"/>
  <c r="AG3153" i="1"/>
  <c r="AG5984" i="1"/>
  <c r="AG3154" i="1"/>
  <c r="AG3155" i="1"/>
  <c r="AG5985" i="1"/>
  <c r="AG5986" i="1"/>
  <c r="AG5987" i="1"/>
  <c r="AG5988" i="1"/>
  <c r="AG5989" i="1"/>
  <c r="AG5990" i="1"/>
  <c r="AG5991" i="1"/>
  <c r="AG3156" i="1"/>
  <c r="AG5992" i="1"/>
  <c r="AG5993" i="1"/>
  <c r="AG5994" i="1"/>
  <c r="AG5995" i="1"/>
  <c r="AG5996" i="1"/>
  <c r="AG3157" i="1"/>
  <c r="AG5997" i="1"/>
  <c r="AG3158" i="1"/>
  <c r="AG5998" i="1"/>
  <c r="AG5999" i="1"/>
  <c r="AG6000" i="1"/>
  <c r="AG3159" i="1"/>
  <c r="AG3160" i="1"/>
  <c r="AG6001" i="1"/>
  <c r="AG3161" i="1"/>
  <c r="AG3162" i="1"/>
  <c r="AG3163" i="1"/>
  <c r="AG3164" i="1"/>
  <c r="AG6002" i="1"/>
  <c r="AG3165" i="1"/>
  <c r="AG6003" i="1"/>
  <c r="AG3166" i="1"/>
  <c r="AG3167" i="1"/>
  <c r="AG3168" i="1"/>
  <c r="AG3169" i="1"/>
  <c r="AG6004" i="1"/>
  <c r="AG6005" i="1"/>
  <c r="AG3170" i="1"/>
  <c r="AG6006" i="1"/>
  <c r="AG6007" i="1"/>
  <c r="AG6008" i="1"/>
  <c r="AG3171" i="1"/>
  <c r="AG6009" i="1"/>
  <c r="AG6010" i="1"/>
  <c r="AG6011" i="1"/>
  <c r="AG3172" i="1"/>
  <c r="AG3173" i="1"/>
  <c r="AG3174" i="1"/>
  <c r="AG3175" i="1"/>
  <c r="AG3176" i="1"/>
  <c r="AG3177" i="1"/>
  <c r="AG3178" i="1"/>
  <c r="AG6012" i="1"/>
  <c r="AG3179" i="1"/>
  <c r="AG3180" i="1"/>
  <c r="AG3181" i="1"/>
  <c r="AG3182" i="1"/>
  <c r="AG3183" i="1"/>
  <c r="AG3184" i="1"/>
  <c r="AG6013" i="1"/>
  <c r="AG3185" i="1"/>
  <c r="AG6014" i="1"/>
  <c r="AG3186" i="1"/>
  <c r="AG3187" i="1"/>
  <c r="AG3188" i="1"/>
  <c r="AG3189" i="1"/>
  <c r="AG3190" i="1"/>
  <c r="AG6015" i="1"/>
  <c r="AG6016" i="1"/>
  <c r="AG3191" i="1"/>
  <c r="AG3192" i="1"/>
  <c r="AG3193" i="1"/>
  <c r="AG3194" i="1"/>
  <c r="AG3195" i="1"/>
  <c r="AG3196" i="1"/>
  <c r="AG6017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6018" i="1"/>
  <c r="AG6019" i="1"/>
  <c r="AG3213" i="1"/>
  <c r="AG3214" i="1"/>
  <c r="AG3215" i="1"/>
  <c r="AG3216" i="1"/>
  <c r="AG3217" i="1"/>
  <c r="AG3218" i="1"/>
  <c r="AG3219" i="1"/>
  <c r="AG6020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6021" i="1"/>
  <c r="AG3237" i="1"/>
  <c r="AG6022" i="1"/>
  <c r="AG3238" i="1"/>
  <c r="AG3239" i="1"/>
  <c r="AG3240" i="1"/>
  <c r="AG3241" i="1"/>
  <c r="AG3242" i="1"/>
  <c r="AG3243" i="1"/>
  <c r="AG3244" i="1"/>
  <c r="AG6023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6024" i="1"/>
  <c r="AG3271" i="1"/>
  <c r="AG6025" i="1"/>
  <c r="AG6026" i="1"/>
  <c r="AG3272" i="1"/>
  <c r="AG3273" i="1"/>
  <c r="AG3274" i="1"/>
  <c r="AG6027" i="1"/>
  <c r="AG3275" i="1"/>
  <c r="AG3276" i="1"/>
  <c r="AG6028" i="1"/>
  <c r="AG3277" i="1"/>
  <c r="AG3278" i="1"/>
  <c r="AG3279" i="1"/>
  <c r="AG3280" i="1"/>
  <c r="AG6029" i="1"/>
  <c r="AG3281" i="1"/>
  <c r="AG3282" i="1"/>
  <c r="AG6030" i="1"/>
  <c r="AG3283" i="1"/>
  <c r="AG3284" i="1"/>
  <c r="AG3285" i="1"/>
  <c r="AG6031" i="1"/>
  <c r="AG6032" i="1"/>
  <c r="AG3286" i="1"/>
  <c r="AG6033" i="1"/>
  <c r="AG3287" i="1"/>
  <c r="AG6034" i="1"/>
  <c r="AG6035" i="1"/>
  <c r="AG6036" i="1"/>
  <c r="AG3288" i="1"/>
  <c r="AG6037" i="1"/>
  <c r="AG3289" i="1"/>
  <c r="AG3290" i="1"/>
  <c r="AG3291" i="1"/>
  <c r="AG3292" i="1"/>
  <c r="AG6038" i="1"/>
  <c r="AG3293" i="1"/>
  <c r="AG3294" i="1"/>
  <c r="AG3295" i="1"/>
  <c r="AG6039" i="1"/>
  <c r="AG6040" i="1"/>
  <c r="AG6041" i="1"/>
  <c r="AG6042" i="1"/>
  <c r="AG3296" i="1"/>
  <c r="AG3297" i="1"/>
  <c r="AG3298" i="1"/>
  <c r="AG6043" i="1"/>
  <c r="AG3299" i="1"/>
  <c r="AG6044" i="1"/>
  <c r="AG6045" i="1"/>
  <c r="AG3300" i="1"/>
  <c r="AG3301" i="1"/>
  <c r="AG6046" i="1"/>
  <c r="AG6047" i="1"/>
  <c r="AG6048" i="1"/>
  <c r="AG6049" i="1"/>
  <c r="AG3302" i="1"/>
  <c r="AG3303" i="1"/>
  <c r="AG6050" i="1"/>
  <c r="AG6051" i="1"/>
  <c r="AG6052" i="1"/>
  <c r="AG6053" i="1"/>
  <c r="AG6054" i="1"/>
  <c r="AG3304" i="1"/>
  <c r="AG6055" i="1"/>
  <c r="AG6056" i="1"/>
  <c r="AG6057" i="1"/>
  <c r="AG6058" i="1"/>
  <c r="AG6059" i="1"/>
  <c r="AG6060" i="1"/>
  <c r="AG6061" i="1"/>
  <c r="AG6062" i="1"/>
  <c r="AG3305" i="1"/>
  <c r="AG3306" i="1"/>
  <c r="AG6063" i="1"/>
  <c r="AG6064" i="1"/>
  <c r="AG6065" i="1"/>
  <c r="AG6066" i="1"/>
  <c r="AG3307" i="1"/>
  <c r="AG6067" i="1"/>
  <c r="AG6068" i="1"/>
  <c r="AG6069" i="1"/>
  <c r="AG6070" i="1"/>
  <c r="AG3308" i="1"/>
  <c r="AG6071" i="1"/>
  <c r="AG3309" i="1"/>
  <c r="AG3310" i="1"/>
  <c r="AG6072" i="1"/>
  <c r="AG6073" i="1"/>
  <c r="AG6074" i="1"/>
  <c r="AG3311" i="1"/>
  <c r="AG3312" i="1"/>
  <c r="AG6075" i="1"/>
  <c r="AG3313" i="1"/>
  <c r="AG6076" i="1"/>
  <c r="AG3314" i="1"/>
  <c r="AG6077" i="1"/>
  <c r="AG6078" i="1"/>
  <c r="AG3315" i="1"/>
  <c r="AG6079" i="1"/>
  <c r="AG3316" i="1"/>
  <c r="AG6080" i="1"/>
  <c r="AG3317" i="1"/>
  <c r="AG6081" i="1"/>
  <c r="AG6082" i="1"/>
  <c r="AG3318" i="1"/>
  <c r="AG3319" i="1"/>
  <c r="AG3320" i="1"/>
  <c r="AG3321" i="1"/>
  <c r="AG6083" i="1"/>
  <c r="AG3322" i="1"/>
  <c r="AG3323" i="1"/>
  <c r="AG6084" i="1"/>
  <c r="AG6085" i="1"/>
  <c r="AG3324" i="1"/>
  <c r="AG3325" i="1"/>
  <c r="AG6086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6087" i="1"/>
  <c r="AG3337" i="1"/>
  <c r="AG6088" i="1"/>
  <c r="AG6089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6090" i="1"/>
  <c r="AG3352" i="1"/>
  <c r="AG3353" i="1"/>
  <c r="AG3354" i="1"/>
  <c r="AG3355" i="1"/>
  <c r="AG6091" i="1"/>
  <c r="AG6092" i="1"/>
  <c r="AG6093" i="1"/>
  <c r="AG6094" i="1"/>
  <c r="AG3356" i="1"/>
  <c r="AG3357" i="1"/>
  <c r="AG3358" i="1"/>
  <c r="AG3359" i="1"/>
  <c r="AG3360" i="1"/>
  <c r="AG3361" i="1"/>
  <c r="AG3362" i="1"/>
  <c r="AG6095" i="1"/>
  <c r="AG3363" i="1"/>
  <c r="AG3364" i="1"/>
  <c r="AG3365" i="1"/>
  <c r="AG6096" i="1"/>
  <c r="AG3366" i="1"/>
  <c r="AG3367" i="1"/>
  <c r="AG3368" i="1"/>
  <c r="AG6097" i="1"/>
  <c r="AG3369" i="1"/>
  <c r="AG6098" i="1"/>
  <c r="AG6099" i="1"/>
  <c r="AG3370" i="1"/>
  <c r="AG3371" i="1"/>
  <c r="AG3372" i="1"/>
  <c r="AG3373" i="1"/>
  <c r="AG6100" i="1"/>
  <c r="AG3374" i="1"/>
  <c r="AG3375" i="1"/>
  <c r="AG3376" i="1"/>
  <c r="AG6101" i="1"/>
  <c r="AG6102" i="1"/>
  <c r="AG3377" i="1"/>
  <c r="AG3378" i="1"/>
  <c r="AG3379" i="1"/>
  <c r="AG3380" i="1"/>
  <c r="AG6103" i="1"/>
  <c r="AG3381" i="1"/>
  <c r="AG6104" i="1"/>
  <c r="AG3382" i="1"/>
  <c r="AG3383" i="1"/>
  <c r="AG3384" i="1"/>
  <c r="AG6105" i="1"/>
  <c r="AG3385" i="1"/>
  <c r="AG3386" i="1"/>
  <c r="AG6106" i="1"/>
  <c r="AG3387" i="1"/>
  <c r="AG3388" i="1"/>
  <c r="AG3389" i="1"/>
  <c r="AG3390" i="1"/>
  <c r="AG6107" i="1"/>
  <c r="AG3391" i="1"/>
  <c r="AG6108" i="1"/>
  <c r="AG6109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6110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6111" i="1"/>
  <c r="AG3420" i="1"/>
  <c r="AG6112" i="1"/>
  <c r="AG3421" i="1"/>
  <c r="AG3422" i="1"/>
  <c r="AG3423" i="1"/>
  <c r="AG3424" i="1"/>
  <c r="AG6113" i="1"/>
  <c r="AG6114" i="1"/>
  <c r="AG3425" i="1"/>
  <c r="AG611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6116" i="1"/>
  <c r="AG3438" i="1"/>
  <c r="AG3439" i="1"/>
  <c r="AG3440" i="1"/>
  <c r="AG3441" i="1"/>
  <c r="AG3442" i="1"/>
  <c r="AG3443" i="1"/>
  <c r="AG3444" i="1"/>
  <c r="AG3445" i="1"/>
  <c r="AG6117" i="1"/>
  <c r="AG6118" i="1"/>
  <c r="AG3446" i="1"/>
  <c r="AG6119" i="1"/>
  <c r="AG3447" i="1"/>
  <c r="AG3448" i="1"/>
  <c r="AG3449" i="1"/>
  <c r="AG3450" i="1"/>
  <c r="AG3451" i="1"/>
  <c r="AG6120" i="1"/>
  <c r="AG6121" i="1"/>
  <c r="AG6122" i="1"/>
  <c r="AG3452" i="1"/>
  <c r="AG3453" i="1"/>
  <c r="AG6123" i="1"/>
  <c r="AG3454" i="1"/>
  <c r="AG6124" i="1"/>
  <c r="AG6125" i="1"/>
  <c r="AG3455" i="1"/>
  <c r="AG3456" i="1"/>
  <c r="AG6126" i="1"/>
  <c r="AG3457" i="1"/>
  <c r="AG3458" i="1"/>
  <c r="AG3459" i="1"/>
  <c r="AG6127" i="1"/>
  <c r="AG6128" i="1"/>
  <c r="AG3460" i="1"/>
  <c r="AG6129" i="1"/>
  <c r="AG6130" i="1"/>
  <c r="AG6131" i="1"/>
  <c r="AG3461" i="1"/>
  <c r="AG6132" i="1"/>
  <c r="AG6133" i="1"/>
  <c r="AG6134" i="1"/>
  <c r="AG6135" i="1"/>
  <c r="AG6136" i="1"/>
  <c r="AG6137" i="1"/>
  <c r="AG3462" i="1"/>
  <c r="AG6138" i="1"/>
  <c r="AG6139" i="1"/>
  <c r="AG6140" i="1"/>
  <c r="AG3463" i="1"/>
  <c r="AG6141" i="1"/>
  <c r="AG3464" i="1"/>
  <c r="AG6142" i="1"/>
  <c r="AG3465" i="1"/>
  <c r="AG3466" i="1"/>
  <c r="AG3467" i="1"/>
  <c r="AG6143" i="1"/>
  <c r="AG6144" i="1"/>
  <c r="AG6145" i="1"/>
  <c r="AG6146" i="1"/>
  <c r="AG3468" i="1"/>
  <c r="AG3469" i="1"/>
  <c r="AG3470" i="1"/>
  <c r="AG3471" i="1"/>
  <c r="AG3472" i="1"/>
  <c r="AG6147" i="1"/>
  <c r="AG3473" i="1"/>
  <c r="AG6148" i="1"/>
  <c r="AG3474" i="1"/>
  <c r="AG6149" i="1"/>
  <c r="AG6150" i="1"/>
  <c r="AG6151" i="1"/>
  <c r="AG6152" i="1"/>
  <c r="AG6153" i="1"/>
  <c r="AG3475" i="1"/>
  <c r="AG6154" i="1"/>
  <c r="AG6155" i="1"/>
  <c r="AG3476" i="1"/>
  <c r="AG3477" i="1"/>
  <c r="AG6156" i="1"/>
  <c r="AG3478" i="1"/>
  <c r="AG6157" i="1"/>
  <c r="AG6158" i="1"/>
  <c r="AG6159" i="1"/>
  <c r="AG6160" i="1"/>
  <c r="AG6161" i="1"/>
  <c r="AG3479" i="1"/>
  <c r="AG3480" i="1"/>
  <c r="AG3481" i="1"/>
  <c r="AG6162" i="1"/>
  <c r="AG6163" i="1"/>
  <c r="AG3482" i="1"/>
  <c r="AG6164" i="1"/>
  <c r="AG6165" i="1"/>
  <c r="AG6166" i="1"/>
  <c r="AG6167" i="1"/>
  <c r="AG6168" i="1"/>
  <c r="AG6169" i="1"/>
  <c r="AG3483" i="1"/>
  <c r="AG3484" i="1"/>
  <c r="AG6170" i="1"/>
  <c r="AG6171" i="1"/>
  <c r="AG6172" i="1"/>
  <c r="AG6173" i="1"/>
  <c r="AG6174" i="1"/>
  <c r="AG3485" i="1"/>
  <c r="AG6175" i="1"/>
  <c r="AG6176" i="1"/>
  <c r="AG3486" i="1"/>
  <c r="AG6177" i="1"/>
  <c r="AG3487" i="1"/>
  <c r="AG6178" i="1"/>
  <c r="AG3488" i="1"/>
  <c r="AG6179" i="1"/>
  <c r="AG3489" i="1"/>
  <c r="AG6180" i="1"/>
  <c r="AG3490" i="1"/>
  <c r="AG6181" i="1"/>
  <c r="AG6182" i="1"/>
  <c r="AG3491" i="1"/>
  <c r="AG6183" i="1"/>
  <c r="AG6184" i="1"/>
  <c r="AG3492" i="1"/>
  <c r="AG6185" i="1"/>
  <c r="AG6186" i="1"/>
  <c r="AG6187" i="1"/>
  <c r="AG3493" i="1"/>
  <c r="AG6188" i="1"/>
  <c r="AG6189" i="1"/>
  <c r="AG3494" i="1"/>
  <c r="AG6190" i="1"/>
  <c r="AG6191" i="1"/>
  <c r="AG6192" i="1"/>
  <c r="AG6193" i="1"/>
  <c r="AG6194" i="1"/>
  <c r="AG3495" i="1"/>
  <c r="AG6195" i="1"/>
  <c r="AG6196" i="1"/>
  <c r="AG3496" i="1"/>
  <c r="AG6197" i="1"/>
  <c r="AG6198" i="1"/>
  <c r="AG6199" i="1"/>
  <c r="AG3497" i="1"/>
  <c r="AG6200" i="1"/>
  <c r="AG3498" i="1"/>
  <c r="AG6201" i="1"/>
  <c r="AG6202" i="1"/>
  <c r="AG6203" i="1"/>
  <c r="AG3499" i="1"/>
  <c r="AG6204" i="1"/>
  <c r="AG6205" i="1"/>
  <c r="AG3500" i="1"/>
  <c r="AG3501" i="1"/>
  <c r="AG3502" i="1"/>
  <c r="AG3503" i="1"/>
  <c r="AG6206" i="1"/>
  <c r="AG6207" i="1"/>
  <c r="AG6208" i="1"/>
  <c r="AG6209" i="1"/>
  <c r="AG3504" i="1"/>
  <c r="AG6210" i="1"/>
  <c r="AG6211" i="1"/>
  <c r="AG6212" i="1"/>
  <c r="AG6213" i="1"/>
  <c r="AG3505" i="1"/>
  <c r="AG6214" i="1"/>
  <c r="AG3506" i="1"/>
  <c r="AG6215" i="1"/>
  <c r="AG3507" i="1"/>
  <c r="AG3508" i="1"/>
  <c r="AG6216" i="1"/>
  <c r="AG6217" i="1"/>
  <c r="AG3509" i="1"/>
  <c r="AG6218" i="1"/>
  <c r="AG3510" i="1"/>
  <c r="AG6219" i="1"/>
  <c r="AG3511" i="1"/>
  <c r="AG3512" i="1"/>
  <c r="AG3513" i="1"/>
  <c r="AG6220" i="1"/>
  <c r="AG6221" i="1"/>
  <c r="AG3514" i="1"/>
  <c r="AG6222" i="1"/>
  <c r="AG3515" i="1"/>
  <c r="AG6223" i="1"/>
  <c r="AG3516" i="1"/>
  <c r="AG6224" i="1"/>
  <c r="AG3517" i="1"/>
  <c r="AG6225" i="1"/>
  <c r="AG3518" i="1"/>
  <c r="AG3519" i="1"/>
  <c r="AG6226" i="1"/>
  <c r="AG3520" i="1"/>
  <c r="AG3521" i="1"/>
  <c r="AG6227" i="1"/>
  <c r="AG3522" i="1"/>
  <c r="AG3523" i="1"/>
  <c r="AG3524" i="1"/>
  <c r="AG3525" i="1"/>
  <c r="AG6228" i="1"/>
  <c r="AG3526" i="1"/>
  <c r="AG3527" i="1"/>
  <c r="AG3528" i="1"/>
  <c r="AG3529" i="1"/>
  <c r="AG3530" i="1"/>
  <c r="AG6229" i="1"/>
  <c r="AG3531" i="1"/>
  <c r="AG3532" i="1"/>
  <c r="AG3533" i="1"/>
  <c r="AG3534" i="1"/>
  <c r="AG3535" i="1"/>
  <c r="AG3536" i="1"/>
  <c r="AG3537" i="1"/>
  <c r="AG3538" i="1"/>
  <c r="AG3539" i="1"/>
  <c r="AG6230" i="1"/>
  <c r="AG6231" i="1"/>
  <c r="AG6232" i="1"/>
  <c r="AG3540" i="1"/>
  <c r="AG3541" i="1"/>
  <c r="AG3542" i="1"/>
  <c r="AG3543" i="1"/>
  <c r="AG3544" i="1"/>
  <c r="AG3545" i="1"/>
  <c r="AG6233" i="1"/>
  <c r="AG3546" i="1"/>
  <c r="AG3547" i="1"/>
  <c r="AG6234" i="1"/>
  <c r="AG3548" i="1"/>
  <c r="AG6235" i="1"/>
  <c r="AG3549" i="1"/>
  <c r="AG3550" i="1"/>
  <c r="AG3551" i="1"/>
  <c r="AG3552" i="1"/>
  <c r="AG6236" i="1"/>
  <c r="AG3553" i="1"/>
  <c r="AG6237" i="1"/>
  <c r="AG6238" i="1"/>
  <c r="AG6239" i="1"/>
  <c r="AG6240" i="1"/>
  <c r="AG3554" i="1"/>
  <c r="AG6241" i="1"/>
  <c r="AG6242" i="1"/>
  <c r="AG3555" i="1"/>
  <c r="AG6243" i="1"/>
  <c r="AG6244" i="1"/>
  <c r="AG6245" i="1"/>
  <c r="AG6246" i="1"/>
  <c r="AG3556" i="1"/>
  <c r="AG3557" i="1"/>
  <c r="AG3558" i="1"/>
  <c r="AG6247" i="1"/>
  <c r="AG3559" i="1"/>
  <c r="AG3560" i="1"/>
  <c r="AG3561" i="1"/>
  <c r="AG6248" i="1"/>
  <c r="AG6249" i="1"/>
  <c r="AG6250" i="1"/>
  <c r="AG6251" i="1"/>
  <c r="AG106" i="1"/>
  <c r="AG6252" i="1"/>
  <c r="AG3562" i="1"/>
  <c r="AG3563" i="1"/>
  <c r="AG6253" i="1"/>
  <c r="AG107" i="1"/>
  <c r="AG6254" i="1"/>
  <c r="AG6255" i="1"/>
  <c r="AG6256" i="1"/>
  <c r="AG6257" i="1"/>
  <c r="AG3564" i="1"/>
  <c r="AG6258" i="1"/>
  <c r="AG6259" i="1"/>
  <c r="AG108" i="1"/>
  <c r="AG3565" i="1"/>
  <c r="AG6260" i="1"/>
  <c r="AG3566" i="1"/>
  <c r="AG3567" i="1"/>
  <c r="AG6261" i="1"/>
  <c r="AG3568" i="1"/>
  <c r="AG3569" i="1"/>
  <c r="AG3570" i="1"/>
  <c r="AG6262" i="1"/>
  <c r="AG3571" i="1"/>
  <c r="AG3572" i="1"/>
  <c r="AG3573" i="1"/>
  <c r="AG6263" i="1"/>
  <c r="AG3574" i="1"/>
  <c r="AG3575" i="1"/>
  <c r="AG6264" i="1"/>
  <c r="AG3576" i="1"/>
  <c r="AG3577" i="1"/>
  <c r="AG3578" i="1"/>
  <c r="AG3579" i="1"/>
  <c r="AG3580" i="1"/>
  <c r="AG3581" i="1"/>
  <c r="AG3582" i="1"/>
  <c r="AG3583" i="1"/>
  <c r="AG3584" i="1"/>
  <c r="AG6265" i="1"/>
  <c r="AG6266" i="1"/>
  <c r="AG3585" i="1"/>
  <c r="AG3586" i="1"/>
  <c r="AG3587" i="1"/>
  <c r="AG3588" i="1"/>
  <c r="AG3589" i="1"/>
  <c r="AG3590" i="1"/>
  <c r="AG3591" i="1"/>
  <c r="AG3592" i="1"/>
  <c r="AG3593" i="1"/>
  <c r="AG6267" i="1"/>
  <c r="AG3594" i="1"/>
  <c r="AG3595" i="1"/>
  <c r="AG3596" i="1"/>
  <c r="AG3597" i="1"/>
  <c r="AG3598" i="1"/>
  <c r="AG6268" i="1"/>
  <c r="AG6269" i="1"/>
  <c r="AG3599" i="1"/>
  <c r="AG6270" i="1"/>
  <c r="AG3600" i="1"/>
  <c r="AG6271" i="1"/>
  <c r="AG3601" i="1"/>
  <c r="AG3602" i="1"/>
  <c r="AG6272" i="1"/>
  <c r="AG6273" i="1"/>
  <c r="AG6274" i="1"/>
  <c r="AG6275" i="1"/>
  <c r="AG6276" i="1"/>
  <c r="AG6277" i="1"/>
  <c r="AG6278" i="1"/>
  <c r="AG6279" i="1"/>
  <c r="AG3603" i="1"/>
  <c r="AG3604" i="1"/>
  <c r="AG3605" i="1"/>
  <c r="AG6280" i="1"/>
  <c r="AG3606" i="1"/>
  <c r="AG6281" i="1"/>
  <c r="AG3607" i="1"/>
  <c r="AG3608" i="1"/>
  <c r="AG6282" i="1"/>
  <c r="AG3609" i="1"/>
  <c r="AG3610" i="1"/>
  <c r="AG3611" i="1"/>
  <c r="AG3612" i="1"/>
  <c r="AG3613" i="1"/>
  <c r="AG6283" i="1"/>
  <c r="AG3614" i="1"/>
  <c r="AG6284" i="1"/>
  <c r="AG6285" i="1"/>
  <c r="AG6286" i="1"/>
  <c r="AG3615" i="1"/>
  <c r="AG6287" i="1"/>
  <c r="AG6288" i="1"/>
  <c r="AG3616" i="1"/>
  <c r="AG6289" i="1"/>
  <c r="AG3617" i="1"/>
  <c r="AG6290" i="1"/>
  <c r="AG3618" i="1"/>
  <c r="AG6291" i="1"/>
  <c r="AG3619" i="1"/>
  <c r="AG6292" i="1"/>
  <c r="AG6293" i="1"/>
  <c r="AG3620" i="1"/>
  <c r="AG6294" i="1"/>
  <c r="AG6295" i="1"/>
  <c r="AG3621" i="1"/>
  <c r="AG3622" i="1"/>
  <c r="AG3623" i="1"/>
  <c r="AG3624" i="1"/>
  <c r="AG3625" i="1"/>
  <c r="AG6296" i="1"/>
  <c r="AG3626" i="1"/>
  <c r="AG6297" i="1"/>
  <c r="AG6298" i="1"/>
  <c r="AG6299" i="1"/>
  <c r="AG6300" i="1"/>
  <c r="AG3627" i="1"/>
  <c r="AG3628" i="1"/>
  <c r="AG3629" i="1"/>
  <c r="AG6301" i="1"/>
  <c r="AG3630" i="1"/>
  <c r="AG3631" i="1"/>
  <c r="AG3632" i="1"/>
  <c r="AG3633" i="1"/>
  <c r="AG6302" i="1"/>
  <c r="AG3634" i="1"/>
  <c r="AG3635" i="1"/>
  <c r="AG3636" i="1"/>
  <c r="AG3637" i="1"/>
  <c r="AG3638" i="1"/>
  <c r="AG3639" i="1"/>
  <c r="AG3640" i="1"/>
  <c r="AG6303" i="1"/>
  <c r="AG3641" i="1"/>
  <c r="AG6304" i="1"/>
  <c r="AG6305" i="1"/>
  <c r="AG3642" i="1"/>
  <c r="AG6306" i="1"/>
  <c r="AG3643" i="1"/>
  <c r="AG6307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6308" i="1"/>
  <c r="AG3657" i="1"/>
  <c r="AG3658" i="1"/>
  <c r="AG3659" i="1"/>
  <c r="AG3660" i="1"/>
  <c r="AG3661" i="1"/>
  <c r="AG3662" i="1"/>
  <c r="AG3663" i="1"/>
  <c r="AG3664" i="1"/>
  <c r="AG6309" i="1"/>
  <c r="AG3665" i="1"/>
  <c r="AG6310" i="1"/>
  <c r="AG3666" i="1"/>
  <c r="AG3667" i="1"/>
  <c r="AG6311" i="1"/>
  <c r="AG6312" i="1"/>
  <c r="AG6313" i="1"/>
  <c r="AG6314" i="1"/>
  <c r="AG6315" i="1"/>
  <c r="AG3668" i="1"/>
  <c r="AG3669" i="1"/>
  <c r="AG3670" i="1"/>
  <c r="AG3671" i="1"/>
  <c r="AG3672" i="1"/>
  <c r="AG6316" i="1"/>
  <c r="AG3673" i="1"/>
  <c r="AG3674" i="1"/>
  <c r="AG6317" i="1"/>
  <c r="AG3675" i="1"/>
  <c r="AG3676" i="1"/>
  <c r="AG3677" i="1"/>
  <c r="AG3678" i="1"/>
  <c r="AG3679" i="1"/>
  <c r="AG6318" i="1"/>
  <c r="AG3680" i="1"/>
  <c r="AG6319" i="1"/>
  <c r="AG3681" i="1"/>
  <c r="AG3682" i="1"/>
  <c r="AG3683" i="1"/>
  <c r="AG6320" i="1"/>
  <c r="AG3684" i="1"/>
  <c r="AG3685" i="1"/>
  <c r="AG3686" i="1"/>
  <c r="AG3687" i="1"/>
  <c r="AG3688" i="1"/>
  <c r="AG3689" i="1"/>
  <c r="AG6321" i="1"/>
  <c r="AG3690" i="1"/>
  <c r="AG3691" i="1"/>
  <c r="AG3692" i="1"/>
  <c r="AG6322" i="1"/>
  <c r="AG6323" i="1"/>
  <c r="AG3693" i="1"/>
  <c r="AG3694" i="1"/>
  <c r="AG6324" i="1"/>
  <c r="AG3695" i="1"/>
  <c r="AG3696" i="1"/>
  <c r="AG3697" i="1"/>
  <c r="AG3698" i="1"/>
  <c r="AG3699" i="1"/>
  <c r="AG3700" i="1"/>
  <c r="AG3701" i="1"/>
  <c r="AG3702" i="1"/>
  <c r="AG3703" i="1"/>
  <c r="AG3704" i="1"/>
  <c r="AG6325" i="1"/>
  <c r="AG3705" i="1"/>
  <c r="AG3706" i="1"/>
  <c r="AG3707" i="1"/>
  <c r="AG3708" i="1"/>
  <c r="AG6326" i="1"/>
  <c r="AG3709" i="1"/>
  <c r="AG3710" i="1"/>
  <c r="AG3711" i="1"/>
  <c r="AG3712" i="1"/>
  <c r="AG3713" i="1"/>
  <c r="AG3714" i="1"/>
  <c r="AG3715" i="1"/>
  <c r="AG3716" i="1"/>
  <c r="AG3717" i="1"/>
  <c r="AG3718" i="1"/>
  <c r="AG6327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6328" i="1"/>
  <c r="AG3730" i="1"/>
  <c r="AG6329" i="1"/>
  <c r="AG3731" i="1"/>
  <c r="AG3732" i="1"/>
  <c r="AG6330" i="1"/>
  <c r="AG3733" i="1"/>
  <c r="AG6331" i="1"/>
  <c r="AG3734" i="1"/>
  <c r="AG3735" i="1"/>
  <c r="AG3736" i="1"/>
  <c r="AG3737" i="1"/>
  <c r="AG3738" i="1"/>
  <c r="AG3739" i="1"/>
  <c r="AG6332" i="1"/>
  <c r="AG6333" i="1"/>
  <c r="AG6334" i="1"/>
  <c r="AG6335" i="1"/>
  <c r="AG3740" i="1"/>
  <c r="AG3741" i="1"/>
  <c r="AG3742" i="1"/>
  <c r="AG3743" i="1"/>
  <c r="AG3744" i="1"/>
  <c r="AG6336" i="1"/>
  <c r="AG6337" i="1"/>
  <c r="AG3745" i="1"/>
  <c r="AG3746" i="1"/>
  <c r="AG6338" i="1"/>
  <c r="AG6339" i="1"/>
  <c r="AG6340" i="1"/>
  <c r="AG6341" i="1"/>
  <c r="AG3747" i="1"/>
  <c r="AG3748" i="1"/>
  <c r="AG3749" i="1"/>
  <c r="AG6342" i="1"/>
  <c r="AG6343" i="1"/>
  <c r="AG3750" i="1"/>
  <c r="AG3751" i="1"/>
  <c r="AG6344" i="1"/>
  <c r="AG6345" i="1"/>
  <c r="AG6346" i="1"/>
  <c r="AG3752" i="1"/>
  <c r="AG3753" i="1"/>
  <c r="AG6347" i="1"/>
  <c r="AG3754" i="1"/>
  <c r="AG6348" i="1"/>
  <c r="AG3755" i="1"/>
  <c r="AG6349" i="1"/>
  <c r="AG6350" i="1"/>
  <c r="AG3756" i="1"/>
  <c r="AG6351" i="1"/>
  <c r="AG6352" i="1"/>
  <c r="AG3757" i="1"/>
  <c r="AG6353" i="1"/>
  <c r="AG6354" i="1"/>
  <c r="AG3758" i="1"/>
  <c r="AG3759" i="1"/>
  <c r="AG3760" i="1"/>
  <c r="AG3761" i="1"/>
  <c r="AG6355" i="1"/>
  <c r="AG6356" i="1"/>
  <c r="AG6357" i="1"/>
  <c r="AG3762" i="1"/>
  <c r="AG3763" i="1"/>
  <c r="AG3764" i="1"/>
  <c r="AG6358" i="1"/>
  <c r="AG6359" i="1"/>
  <c r="AG3765" i="1"/>
  <c r="AG6360" i="1"/>
  <c r="AG6361" i="1"/>
  <c r="AG3766" i="1"/>
  <c r="AG3767" i="1"/>
  <c r="AG3768" i="1"/>
  <c r="AG6362" i="1"/>
  <c r="AG6363" i="1"/>
  <c r="AG6364" i="1"/>
  <c r="AG6365" i="1"/>
  <c r="AG3769" i="1"/>
  <c r="AG6366" i="1"/>
  <c r="AG3770" i="1"/>
  <c r="AG3771" i="1"/>
  <c r="AG3772" i="1"/>
  <c r="AG3773" i="1"/>
  <c r="AG3774" i="1"/>
  <c r="AG3775" i="1"/>
  <c r="AG6367" i="1"/>
  <c r="AG3776" i="1"/>
  <c r="AG3777" i="1"/>
  <c r="AG6368" i="1"/>
  <c r="AG6369" i="1"/>
  <c r="AG6370" i="1"/>
  <c r="AG3778" i="1"/>
  <c r="AG3779" i="1"/>
  <c r="AG3780" i="1"/>
  <c r="AG3781" i="1"/>
  <c r="AG3782" i="1"/>
  <c r="AG3783" i="1"/>
  <c r="AG3784" i="1"/>
  <c r="AG6371" i="1"/>
  <c r="AG6372" i="1"/>
  <c r="AG6373" i="1"/>
  <c r="AG6374" i="1"/>
  <c r="AG6375" i="1"/>
  <c r="AG6376" i="1"/>
  <c r="AG6377" i="1"/>
  <c r="AG6378" i="1"/>
  <c r="AG6379" i="1"/>
  <c r="AG3785" i="1"/>
  <c r="AG3786" i="1"/>
  <c r="AG3787" i="1"/>
  <c r="AG3788" i="1"/>
  <c r="AG6380" i="1"/>
  <c r="AG6381" i="1"/>
  <c r="AG6382" i="1"/>
  <c r="AG6383" i="1"/>
  <c r="AG6384" i="1"/>
  <c r="AG3789" i="1"/>
  <c r="AG3790" i="1"/>
  <c r="AG6385" i="1"/>
  <c r="AG6386" i="1"/>
  <c r="AG6387" i="1"/>
  <c r="AG3791" i="1"/>
  <c r="AG6388" i="1"/>
  <c r="AG3792" i="1"/>
  <c r="AG3793" i="1"/>
  <c r="AG6389" i="1"/>
  <c r="AG6390" i="1"/>
  <c r="AG3794" i="1"/>
  <c r="AG6391" i="1"/>
  <c r="AG6392" i="1"/>
  <c r="AG6393" i="1"/>
  <c r="AG6394" i="1"/>
  <c r="AG3795" i="1"/>
  <c r="AG6395" i="1"/>
  <c r="AG3796" i="1"/>
  <c r="AG3797" i="1"/>
  <c r="AG6396" i="1"/>
  <c r="AG3798" i="1"/>
  <c r="AG3799" i="1"/>
  <c r="AG6397" i="1"/>
  <c r="AG3800" i="1"/>
  <c r="AG3801" i="1"/>
  <c r="AG6398" i="1"/>
  <c r="AG6399" i="1"/>
  <c r="AG3802" i="1"/>
  <c r="AG6400" i="1"/>
  <c r="AG3803" i="1"/>
  <c r="AG6401" i="1"/>
  <c r="AG6402" i="1"/>
  <c r="AG6403" i="1"/>
  <c r="AG6404" i="1"/>
  <c r="AG3804" i="1"/>
  <c r="AG3805" i="1"/>
  <c r="AG6405" i="1"/>
  <c r="AG6406" i="1"/>
  <c r="AG6407" i="1"/>
  <c r="AG6408" i="1"/>
  <c r="AG6409" i="1"/>
  <c r="AG3806" i="1"/>
  <c r="AG3807" i="1"/>
  <c r="AG6410" i="1"/>
  <c r="AG3808" i="1"/>
  <c r="AG6411" i="1"/>
  <c r="AG6412" i="1"/>
  <c r="AG3809" i="1"/>
  <c r="AG3810" i="1"/>
  <c r="AG6413" i="1"/>
  <c r="AG6414" i="1"/>
  <c r="AG3811" i="1"/>
  <c r="AG6415" i="1"/>
  <c r="AG3812" i="1"/>
  <c r="AG6416" i="1"/>
  <c r="AG3813" i="1"/>
  <c r="AG6417" i="1"/>
  <c r="AG3814" i="1"/>
  <c r="AG6418" i="1"/>
  <c r="AG3815" i="1"/>
  <c r="AG6419" i="1"/>
  <c r="AG6420" i="1"/>
  <c r="AG6421" i="1"/>
  <c r="AG3816" i="1"/>
  <c r="AG3817" i="1"/>
  <c r="AG3818" i="1"/>
  <c r="AG6422" i="1"/>
  <c r="AG3819" i="1"/>
  <c r="AG3820" i="1"/>
  <c r="AG3821" i="1"/>
  <c r="AG6423" i="1"/>
  <c r="AG6424" i="1"/>
  <c r="AG6425" i="1"/>
  <c r="AG3822" i="1"/>
  <c r="AG6426" i="1"/>
  <c r="AG6427" i="1"/>
  <c r="AG6428" i="1"/>
  <c r="AG3823" i="1"/>
  <c r="AG3824" i="1"/>
  <c r="AG3825" i="1"/>
  <c r="AG3826" i="1"/>
  <c r="AG3827" i="1"/>
  <c r="AG6429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6430" i="1"/>
  <c r="AG6431" i="1"/>
  <c r="AG3840" i="1"/>
  <c r="AG3841" i="1"/>
  <c r="AG3842" i="1"/>
  <c r="AG3843" i="1"/>
  <c r="AG3844" i="1"/>
  <c r="AG3845" i="1"/>
  <c r="AG3846" i="1"/>
  <c r="AG3847" i="1"/>
  <c r="AG3848" i="1"/>
  <c r="AG3849" i="1"/>
  <c r="AG6432" i="1"/>
  <c r="AG3850" i="1"/>
  <c r="AG6433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6434" i="1"/>
  <c r="AG3862" i="1"/>
  <c r="AG3863" i="1"/>
  <c r="AG3864" i="1"/>
  <c r="AG3865" i="1"/>
  <c r="AG3866" i="1"/>
  <c r="AG3867" i="1"/>
  <c r="AG3868" i="1"/>
  <c r="AG6435" i="1"/>
  <c r="AG3869" i="1"/>
  <c r="AG3870" i="1"/>
  <c r="AG3871" i="1"/>
  <c r="AG6436" i="1"/>
  <c r="AG3872" i="1"/>
  <c r="AG3873" i="1"/>
  <c r="AG3874" i="1"/>
  <c r="AG6437" i="1"/>
  <c r="AG6438" i="1"/>
  <c r="AG3875" i="1"/>
  <c r="AG6439" i="1"/>
  <c r="AG6440" i="1"/>
  <c r="AG3876" i="1"/>
  <c r="AG6441" i="1"/>
  <c r="AG6442" i="1"/>
  <c r="AG6443" i="1"/>
  <c r="AG6444" i="1"/>
  <c r="AG6445" i="1"/>
  <c r="AG3877" i="1"/>
  <c r="AG3878" i="1"/>
  <c r="AG3879" i="1"/>
  <c r="AG3880" i="1"/>
  <c r="AG3881" i="1"/>
  <c r="AG6446" i="1"/>
  <c r="AG3882" i="1"/>
  <c r="AG3883" i="1"/>
  <c r="AG3884" i="1"/>
  <c r="AG3885" i="1"/>
  <c r="AG3886" i="1"/>
  <c r="AG6447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6448" i="1"/>
  <c r="AG3906" i="1"/>
  <c r="AG3907" i="1"/>
  <c r="AG6449" i="1"/>
  <c r="AG3908" i="1"/>
  <c r="AG3909" i="1"/>
  <c r="AG3910" i="1"/>
  <c r="AG3911" i="1"/>
  <c r="AG6450" i="1"/>
  <c r="AG3912" i="1"/>
  <c r="AG3913" i="1"/>
  <c r="AG6451" i="1"/>
  <c r="AG6452" i="1"/>
  <c r="AG3914" i="1"/>
  <c r="AG6453" i="1"/>
  <c r="AG3915" i="1"/>
  <c r="AG3916" i="1"/>
  <c r="AG6454" i="1"/>
  <c r="AG3917" i="1"/>
  <c r="AG6455" i="1"/>
  <c r="AG6456" i="1"/>
  <c r="AG3918" i="1"/>
  <c r="AG3919" i="1"/>
  <c r="AG6457" i="1"/>
  <c r="AG3920" i="1"/>
  <c r="AG6458" i="1"/>
  <c r="AG3921" i="1"/>
  <c r="AG3922" i="1"/>
  <c r="AG6459" i="1"/>
  <c r="AG6460" i="1"/>
  <c r="AG6461" i="1"/>
  <c r="AG3923" i="1"/>
  <c r="AG3924" i="1"/>
  <c r="AG3925" i="1"/>
  <c r="AG3926" i="1"/>
  <c r="AG6462" i="1"/>
  <c r="AG6463" i="1"/>
  <c r="AG3927" i="1"/>
  <c r="AG3928" i="1"/>
  <c r="AG6464" i="1"/>
  <c r="AG6465" i="1"/>
  <c r="AG6466" i="1"/>
  <c r="AG3929" i="1"/>
  <c r="AG3930" i="1"/>
  <c r="AG3931" i="1"/>
  <c r="AG3932" i="1"/>
  <c r="AG6467" i="1"/>
  <c r="AG3933" i="1"/>
  <c r="AG3934" i="1"/>
  <c r="AG3935" i="1"/>
  <c r="AG3936" i="1"/>
  <c r="AG6468" i="1"/>
  <c r="AG6469" i="1"/>
  <c r="AG3937" i="1"/>
  <c r="AG3938" i="1"/>
  <c r="AG6470" i="1"/>
  <c r="AG6471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6472" i="1"/>
  <c r="AG3950" i="1"/>
  <c r="AG3951" i="1"/>
  <c r="AG3952" i="1"/>
  <c r="AG3953" i="1"/>
  <c r="AG3954" i="1"/>
  <c r="AG3955" i="1"/>
  <c r="AG6473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6474" i="1"/>
  <c r="AG3975" i="1"/>
  <c r="AG3976" i="1"/>
  <c r="AG6475" i="1"/>
  <c r="AG6476" i="1"/>
  <c r="AG3977" i="1"/>
  <c r="AG3978" i="1"/>
  <c r="AG3979" i="1"/>
  <c r="AG3980" i="1"/>
  <c r="AG3981" i="1"/>
  <c r="AG6477" i="1"/>
  <c r="AG3982" i="1"/>
  <c r="AG3983" i="1"/>
  <c r="AG3984" i="1"/>
  <c r="AG3985" i="1"/>
  <c r="AG3986" i="1"/>
  <c r="AG3987" i="1"/>
  <c r="AG3988" i="1"/>
  <c r="AG3989" i="1"/>
  <c r="AG3990" i="1"/>
  <c r="AG3991" i="1"/>
  <c r="AG6478" i="1"/>
  <c r="AG3992" i="1"/>
  <c r="AG3993" i="1"/>
  <c r="AG3994" i="1"/>
  <c r="AG3995" i="1"/>
  <c r="AG3996" i="1"/>
  <c r="AG3997" i="1"/>
  <c r="AG3998" i="1"/>
  <c r="AG3999" i="1"/>
  <c r="AG4000" i="1"/>
  <c r="AG6479" i="1"/>
  <c r="AG6480" i="1"/>
  <c r="AG6481" i="1"/>
  <c r="AG6482" i="1"/>
  <c r="AG4001" i="1"/>
  <c r="AG4002" i="1"/>
  <c r="AG6483" i="1"/>
  <c r="AG6484" i="1"/>
  <c r="AG4003" i="1"/>
  <c r="AG4004" i="1"/>
  <c r="AG6485" i="1"/>
  <c r="AG4005" i="1"/>
  <c r="AG6486" i="1"/>
  <c r="AG4006" i="1"/>
  <c r="AG4007" i="1"/>
  <c r="AG6487" i="1"/>
  <c r="AG6488" i="1"/>
  <c r="AG4008" i="1"/>
  <c r="AG6489" i="1"/>
  <c r="AG6490" i="1"/>
  <c r="AG6491" i="1"/>
  <c r="AG6492" i="1"/>
  <c r="AG6493" i="1"/>
  <c r="AG4009" i="1"/>
  <c r="AG4010" i="1"/>
  <c r="AG4011" i="1"/>
  <c r="AG4012" i="1"/>
  <c r="AG4013" i="1"/>
  <c r="AG6494" i="1"/>
  <c r="AG4014" i="1"/>
  <c r="AG4015" i="1"/>
  <c r="AG6495" i="1"/>
  <c r="AG4016" i="1"/>
  <c r="AG4017" i="1"/>
  <c r="AG6496" i="1"/>
  <c r="AG4018" i="1"/>
  <c r="AG6497" i="1"/>
  <c r="AG4019" i="1"/>
  <c r="AG4020" i="1"/>
  <c r="AG4021" i="1"/>
  <c r="AG4022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4023" i="1"/>
  <c r="AG4024" i="1"/>
  <c r="AG6510" i="1"/>
  <c r="AG6511" i="1"/>
  <c r="AG6512" i="1"/>
  <c r="AG6513" i="1"/>
  <c r="AG4025" i="1"/>
  <c r="AG4026" i="1"/>
  <c r="AG6514" i="1"/>
  <c r="AG6515" i="1"/>
  <c r="AG109" i="1"/>
  <c r="AG4027" i="1"/>
  <c r="AG6516" i="1"/>
  <c r="AG6517" i="1"/>
  <c r="AG4028" i="1"/>
  <c r="AG4029" i="1"/>
  <c r="AG110" i="1"/>
  <c r="AG6518" i="1"/>
  <c r="AG6519" i="1"/>
  <c r="AG6520" i="1"/>
  <c r="AG6521" i="1"/>
  <c r="AG4030" i="1"/>
  <c r="AG111" i="1"/>
  <c r="AG112" i="1"/>
  <c r="AG6522" i="1"/>
  <c r="AG6523" i="1"/>
  <c r="AG4031" i="1"/>
  <c r="AG6524" i="1"/>
  <c r="AG6525" i="1"/>
  <c r="AG6526" i="1"/>
  <c r="AG113" i="1"/>
  <c r="AG6527" i="1"/>
  <c r="AC4032" i="1"/>
  <c r="AD4032" i="1"/>
  <c r="AE4032" i="1"/>
  <c r="AC4033" i="1"/>
  <c r="AD4033" i="1"/>
  <c r="AE4033" i="1"/>
  <c r="AC4034" i="1"/>
  <c r="AD4034" i="1"/>
  <c r="AE4034" i="1"/>
  <c r="AC4035" i="1"/>
  <c r="AD4035" i="1"/>
  <c r="AE4035" i="1"/>
  <c r="AC4036" i="1"/>
  <c r="AD4036" i="1"/>
  <c r="AE4036" i="1"/>
  <c r="AC4037" i="1"/>
  <c r="AD4037" i="1"/>
  <c r="AE4037" i="1"/>
  <c r="AC4038" i="1"/>
  <c r="AD4038" i="1"/>
  <c r="AE4038" i="1"/>
  <c r="AC4039" i="1"/>
  <c r="AD4039" i="1"/>
  <c r="AE4039" i="1"/>
  <c r="AC4040" i="1"/>
  <c r="AD4040" i="1"/>
  <c r="AE4040" i="1"/>
  <c r="AC4041" i="1"/>
  <c r="AD4041" i="1"/>
  <c r="AE4041" i="1"/>
  <c r="AC4042" i="1"/>
  <c r="AD4042" i="1"/>
  <c r="AE4042" i="1"/>
  <c r="AC4043" i="1"/>
  <c r="AD4043" i="1"/>
  <c r="AE4043" i="1"/>
  <c r="AC4044" i="1"/>
  <c r="AD4044" i="1"/>
  <c r="AE4044" i="1"/>
  <c r="AC4045" i="1"/>
  <c r="AD4045" i="1"/>
  <c r="AE4045" i="1"/>
  <c r="AC114" i="1"/>
  <c r="AD114" i="1"/>
  <c r="AE114" i="1"/>
  <c r="AC115" i="1"/>
  <c r="AD115" i="1"/>
  <c r="AE115" i="1"/>
  <c r="AC116" i="1"/>
  <c r="AD116" i="1"/>
  <c r="AE116" i="1"/>
  <c r="AC4046" i="1"/>
  <c r="AD4046" i="1"/>
  <c r="AE4046" i="1"/>
  <c r="AC4047" i="1"/>
  <c r="AD4047" i="1"/>
  <c r="AE4047" i="1"/>
  <c r="AC4048" i="1"/>
  <c r="AD4048" i="1"/>
  <c r="AE4048" i="1"/>
  <c r="AC4049" i="1"/>
  <c r="AD4049" i="1"/>
  <c r="AE4049" i="1"/>
  <c r="AC4050" i="1"/>
  <c r="AD4050" i="1"/>
  <c r="AE4050" i="1"/>
  <c r="AC117" i="1"/>
  <c r="AD117" i="1"/>
  <c r="AE117" i="1"/>
  <c r="AC4051" i="1"/>
  <c r="AD4051" i="1"/>
  <c r="AE4051" i="1"/>
  <c r="AC4052" i="1"/>
  <c r="AD4052" i="1"/>
  <c r="AE4052" i="1"/>
  <c r="AC4053" i="1"/>
  <c r="AD4053" i="1"/>
  <c r="AE4053" i="1"/>
  <c r="AC4054" i="1"/>
  <c r="AD4054" i="1"/>
  <c r="AE4054" i="1"/>
  <c r="AC118" i="1"/>
  <c r="AD118" i="1"/>
  <c r="AE118" i="1"/>
  <c r="AC4055" i="1"/>
  <c r="AD4055" i="1"/>
  <c r="AE4055" i="1"/>
  <c r="AC4056" i="1"/>
  <c r="AD4056" i="1"/>
  <c r="AE4056" i="1"/>
  <c r="AC4057" i="1"/>
  <c r="AD4057" i="1"/>
  <c r="AE4057" i="1"/>
  <c r="AC4058" i="1"/>
  <c r="AD4058" i="1"/>
  <c r="AE4058" i="1"/>
  <c r="AC4059" i="1"/>
  <c r="AD4059" i="1"/>
  <c r="AE4059" i="1"/>
  <c r="AC4060" i="1"/>
  <c r="AD4060" i="1"/>
  <c r="AE4060" i="1"/>
  <c r="AC4061" i="1"/>
  <c r="AD4061" i="1"/>
  <c r="AE4061" i="1"/>
  <c r="AC119" i="1"/>
  <c r="AD119" i="1"/>
  <c r="AE119" i="1"/>
  <c r="AC4062" i="1"/>
  <c r="AD4062" i="1"/>
  <c r="AE4062" i="1"/>
  <c r="AC4063" i="1"/>
  <c r="AD4063" i="1"/>
  <c r="AE4063" i="1"/>
  <c r="AC4064" i="1"/>
  <c r="AD4064" i="1"/>
  <c r="AE4064" i="1"/>
  <c r="AC4065" i="1"/>
  <c r="AD4065" i="1"/>
  <c r="AE4065" i="1"/>
  <c r="AC4066" i="1"/>
  <c r="AD4066" i="1"/>
  <c r="AE4066" i="1"/>
  <c r="AC4067" i="1"/>
  <c r="AD4067" i="1"/>
  <c r="AE4067" i="1"/>
  <c r="AC2" i="1"/>
  <c r="AD2" i="1"/>
  <c r="AE2" i="1"/>
  <c r="AC3" i="1"/>
  <c r="AD3" i="1"/>
  <c r="AE3" i="1"/>
  <c r="AC4" i="1"/>
  <c r="AD4" i="1"/>
  <c r="AE4" i="1"/>
  <c r="AC5" i="1"/>
  <c r="AD5" i="1"/>
  <c r="AE5" i="1"/>
  <c r="AC6" i="1"/>
  <c r="AD6" i="1"/>
  <c r="AE6" i="1"/>
  <c r="AC7" i="1"/>
  <c r="AD7" i="1"/>
  <c r="AE7" i="1"/>
  <c r="AC8" i="1"/>
  <c r="AD8" i="1"/>
  <c r="AE8" i="1"/>
  <c r="AC9" i="1"/>
  <c r="AD9" i="1"/>
  <c r="AE9" i="1"/>
  <c r="AC10" i="1"/>
  <c r="AD10" i="1"/>
  <c r="AE10" i="1"/>
  <c r="AC4068" i="1"/>
  <c r="AD4068" i="1"/>
  <c r="AE4068" i="1"/>
  <c r="AC4069" i="1"/>
  <c r="AD4069" i="1"/>
  <c r="AE4069" i="1"/>
  <c r="AC4070" i="1"/>
  <c r="AD4070" i="1"/>
  <c r="AE4070" i="1"/>
  <c r="AC4071" i="1"/>
  <c r="AD4071" i="1"/>
  <c r="AE4071" i="1"/>
  <c r="AC4072" i="1"/>
  <c r="AD4072" i="1"/>
  <c r="AE4072" i="1"/>
  <c r="AC120" i="1"/>
  <c r="AD120" i="1"/>
  <c r="AE120" i="1"/>
  <c r="AC4073" i="1"/>
  <c r="AD4073" i="1"/>
  <c r="AE4073" i="1"/>
  <c r="AC4074" i="1"/>
  <c r="AD4074" i="1"/>
  <c r="AE4074" i="1"/>
  <c r="AC4075" i="1"/>
  <c r="AD4075" i="1"/>
  <c r="AE4075" i="1"/>
  <c r="AC4076" i="1"/>
  <c r="AD4076" i="1"/>
  <c r="AE4076" i="1"/>
  <c r="AC4077" i="1"/>
  <c r="AD4077" i="1"/>
  <c r="AE4077" i="1"/>
  <c r="AC4078" i="1"/>
  <c r="AD4078" i="1"/>
  <c r="AE4078" i="1"/>
  <c r="AC4079" i="1"/>
  <c r="AD4079" i="1"/>
  <c r="AE4079" i="1"/>
  <c r="AC4080" i="1"/>
  <c r="AD4080" i="1"/>
  <c r="AE4080" i="1"/>
  <c r="AC4081" i="1"/>
  <c r="AD4081" i="1"/>
  <c r="AE4081" i="1"/>
  <c r="AC4082" i="1"/>
  <c r="AD4082" i="1"/>
  <c r="AE4082" i="1"/>
  <c r="AC4083" i="1"/>
  <c r="AD4083" i="1"/>
  <c r="AE4083" i="1"/>
  <c r="AC4084" i="1"/>
  <c r="AD4084" i="1"/>
  <c r="AE4084" i="1"/>
  <c r="AC4085" i="1"/>
  <c r="AD4085" i="1"/>
  <c r="AE4085" i="1"/>
  <c r="AC4086" i="1"/>
  <c r="AD4086" i="1"/>
  <c r="AE4086" i="1"/>
  <c r="AC4087" i="1"/>
  <c r="AD4087" i="1"/>
  <c r="AE4087" i="1"/>
  <c r="AC4088" i="1"/>
  <c r="AD4088" i="1"/>
  <c r="AE4088" i="1"/>
  <c r="AC4089" i="1"/>
  <c r="AD4089" i="1"/>
  <c r="AE4089" i="1"/>
  <c r="AC4090" i="1"/>
  <c r="AD4090" i="1"/>
  <c r="AE4090" i="1"/>
  <c r="AC4091" i="1"/>
  <c r="AD4091" i="1"/>
  <c r="AE4091" i="1"/>
  <c r="AC4092" i="1"/>
  <c r="AD4092" i="1"/>
  <c r="AE4092" i="1"/>
  <c r="AC11" i="1"/>
  <c r="AD11" i="1"/>
  <c r="AE11" i="1"/>
  <c r="AC121" i="1"/>
  <c r="AD121" i="1"/>
  <c r="AE121" i="1"/>
  <c r="AC122" i="1"/>
  <c r="AD122" i="1"/>
  <c r="AE122" i="1"/>
  <c r="AC4093" i="1"/>
  <c r="AD4093" i="1"/>
  <c r="AE4093" i="1"/>
  <c r="AC4094" i="1"/>
  <c r="AD4094" i="1"/>
  <c r="AE4094" i="1"/>
  <c r="AC4095" i="1"/>
  <c r="AD4095" i="1"/>
  <c r="AE4095" i="1"/>
  <c r="AC4096" i="1"/>
  <c r="AD4096" i="1"/>
  <c r="AE4096" i="1"/>
  <c r="AC4097" i="1"/>
  <c r="AD4097" i="1"/>
  <c r="AE4097" i="1"/>
  <c r="AC123" i="1"/>
  <c r="AD123" i="1"/>
  <c r="AE123" i="1"/>
  <c r="AC4098" i="1"/>
  <c r="AD4098" i="1"/>
  <c r="AE4098" i="1"/>
  <c r="AC4099" i="1"/>
  <c r="AD4099" i="1"/>
  <c r="AE4099" i="1"/>
  <c r="AC4100" i="1"/>
  <c r="AD4100" i="1"/>
  <c r="AE4100" i="1"/>
  <c r="AC4101" i="1"/>
  <c r="AD4101" i="1"/>
  <c r="AE4101" i="1"/>
  <c r="AC4102" i="1"/>
  <c r="AD4102" i="1"/>
  <c r="AE4102" i="1"/>
  <c r="AC124" i="1"/>
  <c r="AD124" i="1"/>
  <c r="AE124" i="1"/>
  <c r="AC4103" i="1"/>
  <c r="AD4103" i="1"/>
  <c r="AE4103" i="1"/>
  <c r="AC125" i="1"/>
  <c r="AD125" i="1"/>
  <c r="AE125" i="1"/>
  <c r="AC12" i="1"/>
  <c r="AD12" i="1"/>
  <c r="AE12" i="1"/>
  <c r="AC126" i="1"/>
  <c r="AD126" i="1"/>
  <c r="AE126" i="1"/>
  <c r="AC127" i="1"/>
  <c r="AD127" i="1"/>
  <c r="AE127" i="1"/>
  <c r="AC128" i="1"/>
  <c r="AD128" i="1"/>
  <c r="AE128" i="1"/>
  <c r="AC129" i="1"/>
  <c r="AD129" i="1"/>
  <c r="AE129" i="1"/>
  <c r="AC4104" i="1"/>
  <c r="AD4104" i="1"/>
  <c r="AE4104" i="1"/>
  <c r="AC4105" i="1"/>
  <c r="AD4105" i="1"/>
  <c r="AE4105" i="1"/>
  <c r="AC4106" i="1"/>
  <c r="AD4106" i="1"/>
  <c r="AE4106" i="1"/>
  <c r="AC4107" i="1"/>
  <c r="AD4107" i="1"/>
  <c r="AE4107" i="1"/>
  <c r="AC4108" i="1"/>
  <c r="AD4108" i="1"/>
  <c r="AE4108" i="1"/>
  <c r="AC4109" i="1"/>
  <c r="AD4109" i="1"/>
  <c r="AE4109" i="1"/>
  <c r="AC130" i="1"/>
  <c r="AD130" i="1"/>
  <c r="AE130" i="1"/>
  <c r="AC131" i="1"/>
  <c r="AD131" i="1"/>
  <c r="AE131" i="1"/>
  <c r="AC132" i="1"/>
  <c r="AD132" i="1"/>
  <c r="AE132" i="1"/>
  <c r="AC13" i="1"/>
  <c r="AD13" i="1"/>
  <c r="AE13" i="1"/>
  <c r="AC14" i="1"/>
  <c r="AD14" i="1"/>
  <c r="AE14" i="1"/>
  <c r="AC15" i="1"/>
  <c r="AD15" i="1"/>
  <c r="AE15" i="1"/>
  <c r="AC16" i="1"/>
  <c r="AD16" i="1"/>
  <c r="AE16" i="1"/>
  <c r="AC17" i="1"/>
  <c r="AD17" i="1"/>
  <c r="AE17" i="1"/>
  <c r="AC18" i="1"/>
  <c r="AD18" i="1"/>
  <c r="AE18" i="1"/>
  <c r="AC19" i="1"/>
  <c r="AD19" i="1"/>
  <c r="AE19" i="1"/>
  <c r="AC20" i="1"/>
  <c r="AD20" i="1"/>
  <c r="AE20" i="1"/>
  <c r="AC21" i="1"/>
  <c r="AD21" i="1"/>
  <c r="AE21" i="1"/>
  <c r="AC22" i="1"/>
  <c r="AD22" i="1"/>
  <c r="AE22" i="1"/>
  <c r="AC4110" i="1"/>
  <c r="AD4110" i="1"/>
  <c r="AE4110" i="1"/>
  <c r="AC133" i="1"/>
  <c r="AD133" i="1"/>
  <c r="AE133" i="1"/>
  <c r="AC134" i="1"/>
  <c r="AD134" i="1"/>
  <c r="AE134" i="1"/>
  <c r="AC4111" i="1"/>
  <c r="AD4111" i="1"/>
  <c r="AE4111" i="1"/>
  <c r="AC4112" i="1"/>
  <c r="AD4112" i="1"/>
  <c r="AE4112" i="1"/>
  <c r="AC4113" i="1"/>
  <c r="AD4113" i="1"/>
  <c r="AE4113" i="1"/>
  <c r="AC135" i="1"/>
  <c r="AD135" i="1"/>
  <c r="AE135" i="1"/>
  <c r="AC136" i="1"/>
  <c r="AD136" i="1"/>
  <c r="AE136" i="1"/>
  <c r="AC4114" i="1"/>
  <c r="AD4114" i="1"/>
  <c r="AE4114" i="1"/>
  <c r="AC4115" i="1"/>
  <c r="AD4115" i="1"/>
  <c r="AE4115" i="1"/>
  <c r="AC4116" i="1"/>
  <c r="AD4116" i="1"/>
  <c r="AE4116" i="1"/>
  <c r="AC4117" i="1"/>
  <c r="AD4117" i="1"/>
  <c r="AE4117" i="1"/>
  <c r="AC4118" i="1"/>
  <c r="AD4118" i="1"/>
  <c r="AE4118" i="1"/>
  <c r="AC137" i="1"/>
  <c r="AD137" i="1"/>
  <c r="AE137" i="1"/>
  <c r="AC138" i="1"/>
  <c r="AD138" i="1"/>
  <c r="AE138" i="1"/>
  <c r="AC139" i="1"/>
  <c r="AD139" i="1"/>
  <c r="AE139" i="1"/>
  <c r="AC4119" i="1"/>
  <c r="AD4119" i="1"/>
  <c r="AE4119" i="1"/>
  <c r="AC4120" i="1"/>
  <c r="AD4120" i="1"/>
  <c r="AE4120" i="1"/>
  <c r="AC4121" i="1"/>
  <c r="AD4121" i="1"/>
  <c r="AE4121" i="1"/>
  <c r="AC4122" i="1"/>
  <c r="AD4122" i="1"/>
  <c r="AE4122" i="1"/>
  <c r="AC4123" i="1"/>
  <c r="AD4123" i="1"/>
  <c r="AE4123" i="1"/>
  <c r="AC4124" i="1"/>
  <c r="AD4124" i="1"/>
  <c r="AE4124" i="1"/>
  <c r="AC4125" i="1"/>
  <c r="AD4125" i="1"/>
  <c r="AE4125" i="1"/>
  <c r="AC4126" i="1"/>
  <c r="AD4126" i="1"/>
  <c r="AE4126" i="1"/>
  <c r="AC4127" i="1"/>
  <c r="AD4127" i="1"/>
  <c r="AE4127" i="1"/>
  <c r="AC4128" i="1"/>
  <c r="AD4128" i="1"/>
  <c r="AE4128" i="1"/>
  <c r="AC4129" i="1"/>
  <c r="AD4129" i="1"/>
  <c r="AE4129" i="1"/>
  <c r="AC4130" i="1"/>
  <c r="AD4130" i="1"/>
  <c r="AE4130" i="1"/>
  <c r="AC140" i="1"/>
  <c r="AD140" i="1"/>
  <c r="AE140" i="1"/>
  <c r="AC4131" i="1"/>
  <c r="AD4131" i="1"/>
  <c r="AE4131" i="1"/>
  <c r="AC4132" i="1"/>
  <c r="AD4132" i="1"/>
  <c r="AE4132" i="1"/>
  <c r="AC4133" i="1"/>
  <c r="AD4133" i="1"/>
  <c r="AE4133" i="1"/>
  <c r="AC4134" i="1"/>
  <c r="AD4134" i="1"/>
  <c r="AE4134" i="1"/>
  <c r="AC141" i="1"/>
  <c r="AD141" i="1"/>
  <c r="AE141" i="1"/>
  <c r="AC4135" i="1"/>
  <c r="AD4135" i="1"/>
  <c r="AE4135" i="1"/>
  <c r="AC4136" i="1"/>
  <c r="AD4136" i="1"/>
  <c r="AE4136" i="1"/>
  <c r="AC4137" i="1"/>
  <c r="AD4137" i="1"/>
  <c r="AE4137" i="1"/>
  <c r="AC4138" i="1"/>
  <c r="AD4138" i="1"/>
  <c r="AE4138" i="1"/>
  <c r="AC4139" i="1"/>
  <c r="AD4139" i="1"/>
  <c r="AE4139" i="1"/>
  <c r="AC4140" i="1"/>
  <c r="AD4140" i="1"/>
  <c r="AE4140" i="1"/>
  <c r="AC4141" i="1"/>
  <c r="AD4141" i="1"/>
  <c r="AE4141" i="1"/>
  <c r="AC4142" i="1"/>
  <c r="AD4142" i="1"/>
  <c r="AE4142" i="1"/>
  <c r="AC4143" i="1"/>
  <c r="AD4143" i="1"/>
  <c r="AE4143" i="1"/>
  <c r="AC4144" i="1"/>
  <c r="AD4144" i="1"/>
  <c r="AE4144" i="1"/>
  <c r="AC4145" i="1"/>
  <c r="AD4145" i="1"/>
  <c r="AE4145" i="1"/>
  <c r="AC4146" i="1"/>
  <c r="AD4146" i="1"/>
  <c r="AE4146" i="1"/>
  <c r="AC4147" i="1"/>
  <c r="AD4147" i="1"/>
  <c r="AE4147" i="1"/>
  <c r="AC4148" i="1"/>
  <c r="AD4148" i="1"/>
  <c r="AE4148" i="1"/>
  <c r="AC4149" i="1"/>
  <c r="AD4149" i="1"/>
  <c r="AE4149" i="1"/>
  <c r="AC4150" i="1"/>
  <c r="AD4150" i="1"/>
  <c r="AE4150" i="1"/>
  <c r="AC4151" i="1"/>
  <c r="AD4151" i="1"/>
  <c r="AE4151" i="1"/>
  <c r="AC4152" i="1"/>
  <c r="AD4152" i="1"/>
  <c r="AE4152" i="1"/>
  <c r="AC4153" i="1"/>
  <c r="AD4153" i="1"/>
  <c r="AE4153" i="1"/>
  <c r="AC4154" i="1"/>
  <c r="AD4154" i="1"/>
  <c r="AE4154" i="1"/>
  <c r="AC4155" i="1"/>
  <c r="AD4155" i="1"/>
  <c r="AE4155" i="1"/>
  <c r="AC4156" i="1"/>
  <c r="AD4156" i="1"/>
  <c r="AE4156" i="1"/>
  <c r="AC4157" i="1"/>
  <c r="AD4157" i="1"/>
  <c r="AE4157" i="1"/>
  <c r="AC4158" i="1"/>
  <c r="AD4158" i="1"/>
  <c r="AE4158" i="1"/>
  <c r="AC4159" i="1"/>
  <c r="AD4159" i="1"/>
  <c r="AE4159" i="1"/>
  <c r="AC4160" i="1"/>
  <c r="AD4160" i="1"/>
  <c r="AE4160" i="1"/>
  <c r="AC4161" i="1"/>
  <c r="AD4161" i="1"/>
  <c r="AE4161" i="1"/>
  <c r="AC4162" i="1"/>
  <c r="AD4162" i="1"/>
  <c r="AE4162" i="1"/>
  <c r="AC4163" i="1"/>
  <c r="AD4163" i="1"/>
  <c r="AE4163" i="1"/>
  <c r="AC4164" i="1"/>
  <c r="AD4164" i="1"/>
  <c r="AE4164" i="1"/>
  <c r="AC4165" i="1"/>
  <c r="AD4165" i="1"/>
  <c r="AE4165" i="1"/>
  <c r="AC4166" i="1"/>
  <c r="AD4166" i="1"/>
  <c r="AE4166" i="1"/>
  <c r="AC4167" i="1"/>
  <c r="AD4167" i="1"/>
  <c r="AE4167" i="1"/>
  <c r="AC23" i="1"/>
  <c r="AD23" i="1"/>
  <c r="AE23" i="1"/>
  <c r="AC24" i="1"/>
  <c r="AD24" i="1"/>
  <c r="AE24" i="1"/>
  <c r="AC25" i="1"/>
  <c r="AD25" i="1"/>
  <c r="AE25" i="1"/>
  <c r="AC26" i="1"/>
  <c r="AD26" i="1"/>
  <c r="AE26" i="1"/>
  <c r="AC27" i="1"/>
  <c r="AD27" i="1"/>
  <c r="AE27" i="1"/>
  <c r="AC28" i="1"/>
  <c r="AD28" i="1"/>
  <c r="AE28" i="1"/>
  <c r="AC29" i="1"/>
  <c r="AD29" i="1"/>
  <c r="AE29" i="1"/>
  <c r="AC4168" i="1"/>
  <c r="AD4168" i="1"/>
  <c r="AE4168" i="1"/>
  <c r="AC4169" i="1"/>
  <c r="AD4169" i="1"/>
  <c r="AE4169" i="1"/>
  <c r="AC4170" i="1"/>
  <c r="AD4170" i="1"/>
  <c r="AE4170" i="1"/>
  <c r="AC4171" i="1"/>
  <c r="AD4171" i="1"/>
  <c r="AE4171" i="1"/>
  <c r="AC4172" i="1"/>
  <c r="AD4172" i="1"/>
  <c r="AE4172" i="1"/>
  <c r="AC4173" i="1"/>
  <c r="AD4173" i="1"/>
  <c r="AE4173" i="1"/>
  <c r="AC30" i="1"/>
  <c r="AD30" i="1"/>
  <c r="AE30" i="1"/>
  <c r="AC31" i="1"/>
  <c r="AD31" i="1"/>
  <c r="AE31" i="1"/>
  <c r="AC142" i="1"/>
  <c r="AD142" i="1"/>
  <c r="AE142" i="1"/>
  <c r="AC143" i="1"/>
  <c r="AD143" i="1"/>
  <c r="AE143" i="1"/>
  <c r="AC32" i="1"/>
  <c r="AD32" i="1"/>
  <c r="AE32" i="1"/>
  <c r="AC33" i="1"/>
  <c r="AD33" i="1"/>
  <c r="AE33" i="1"/>
  <c r="AC34" i="1"/>
  <c r="AD34" i="1"/>
  <c r="AE34" i="1"/>
  <c r="AC35" i="1"/>
  <c r="AD35" i="1"/>
  <c r="AE35" i="1"/>
  <c r="AC36" i="1"/>
  <c r="AD36" i="1"/>
  <c r="AE36" i="1"/>
  <c r="AC37" i="1"/>
  <c r="AD37" i="1"/>
  <c r="AE37" i="1"/>
  <c r="AC4174" i="1"/>
  <c r="AD4174" i="1"/>
  <c r="AE4174" i="1"/>
  <c r="AC4175" i="1"/>
  <c r="AD4175" i="1"/>
  <c r="AE4175" i="1"/>
  <c r="AC4176" i="1"/>
  <c r="AD4176" i="1"/>
  <c r="AE4176" i="1"/>
  <c r="AC38" i="1"/>
  <c r="AD38" i="1"/>
  <c r="AE38" i="1"/>
  <c r="AC39" i="1"/>
  <c r="AD39" i="1"/>
  <c r="AE39" i="1"/>
  <c r="AC40" i="1"/>
  <c r="AD40" i="1"/>
  <c r="AE40" i="1"/>
  <c r="AC41" i="1"/>
  <c r="AD41" i="1"/>
  <c r="AE41" i="1"/>
  <c r="AC144" i="1"/>
  <c r="AD144" i="1"/>
  <c r="AE144" i="1"/>
  <c r="AC4177" i="1"/>
  <c r="AD4177" i="1"/>
  <c r="AE4177" i="1"/>
  <c r="AC145" i="1"/>
  <c r="AD145" i="1"/>
  <c r="AE145" i="1"/>
  <c r="AC4178" i="1"/>
  <c r="AD4178" i="1"/>
  <c r="AE4178" i="1"/>
  <c r="AC146" i="1"/>
  <c r="AD146" i="1"/>
  <c r="AE146" i="1"/>
  <c r="AC147" i="1"/>
  <c r="AD147" i="1"/>
  <c r="AE147" i="1"/>
  <c r="AC42" i="1"/>
  <c r="AD42" i="1"/>
  <c r="AE42" i="1"/>
  <c r="AC43" i="1"/>
  <c r="AD43" i="1"/>
  <c r="AE43" i="1"/>
  <c r="AC44" i="1"/>
  <c r="AD44" i="1"/>
  <c r="AE44" i="1"/>
  <c r="AC45" i="1"/>
  <c r="AD45" i="1"/>
  <c r="AE45" i="1"/>
  <c r="AC4179" i="1"/>
  <c r="AD4179" i="1"/>
  <c r="AE4179" i="1"/>
  <c r="AC4180" i="1"/>
  <c r="AD4180" i="1"/>
  <c r="AE4180" i="1"/>
  <c r="AC4181" i="1"/>
  <c r="AD4181" i="1"/>
  <c r="AE4181" i="1"/>
  <c r="AC4182" i="1"/>
  <c r="AD4182" i="1"/>
  <c r="AE4182" i="1"/>
  <c r="AC4183" i="1"/>
  <c r="AD4183" i="1"/>
  <c r="AE4183" i="1"/>
  <c r="AC46" i="1"/>
  <c r="AD46" i="1"/>
  <c r="AE46" i="1"/>
  <c r="AC4184" i="1"/>
  <c r="AD4184" i="1"/>
  <c r="AE4184" i="1"/>
  <c r="AC4185" i="1"/>
  <c r="AD4185" i="1"/>
  <c r="AE4185" i="1"/>
  <c r="AC4186" i="1"/>
  <c r="AD4186" i="1"/>
  <c r="AE4186" i="1"/>
  <c r="AC148" i="1"/>
  <c r="AD148" i="1"/>
  <c r="AE148" i="1"/>
  <c r="AC149" i="1"/>
  <c r="AD149" i="1"/>
  <c r="AE149" i="1"/>
  <c r="AC4187" i="1"/>
  <c r="AD4187" i="1"/>
  <c r="AE4187" i="1"/>
  <c r="AC150" i="1"/>
  <c r="AD150" i="1"/>
  <c r="AE150" i="1"/>
  <c r="AC151" i="1"/>
  <c r="AD151" i="1"/>
  <c r="AE151" i="1"/>
  <c r="AC47" i="1"/>
  <c r="AD47" i="1"/>
  <c r="AE47" i="1"/>
  <c r="AC48" i="1"/>
  <c r="AD48" i="1"/>
  <c r="AE48" i="1"/>
  <c r="AC49" i="1"/>
  <c r="AD49" i="1"/>
  <c r="AE49" i="1"/>
  <c r="AC50" i="1"/>
  <c r="AD50" i="1"/>
  <c r="AE50" i="1"/>
  <c r="AC51" i="1"/>
  <c r="AD51" i="1"/>
  <c r="AE51" i="1"/>
  <c r="AC4188" i="1"/>
  <c r="AD4188" i="1"/>
  <c r="AE4188" i="1"/>
  <c r="AC4189" i="1"/>
  <c r="AD4189" i="1"/>
  <c r="AE4189" i="1"/>
  <c r="AC4190" i="1"/>
  <c r="AD4190" i="1"/>
  <c r="AE4190" i="1"/>
  <c r="AC4191" i="1"/>
  <c r="AD4191" i="1"/>
  <c r="AE4191" i="1"/>
  <c r="AC4192" i="1"/>
  <c r="AD4192" i="1"/>
  <c r="AE4192" i="1"/>
  <c r="AC4193" i="1"/>
  <c r="AD4193" i="1"/>
  <c r="AE4193" i="1"/>
  <c r="AC4194" i="1"/>
  <c r="AD4194" i="1"/>
  <c r="AE4194" i="1"/>
  <c r="AC4195" i="1"/>
  <c r="AD4195" i="1"/>
  <c r="AE4195" i="1"/>
  <c r="AC52" i="1"/>
  <c r="AD52" i="1"/>
  <c r="AE52" i="1"/>
  <c r="AC152" i="1"/>
  <c r="AD152" i="1"/>
  <c r="AE152" i="1"/>
  <c r="AC4196" i="1"/>
  <c r="AD4196" i="1"/>
  <c r="AE4196" i="1"/>
  <c r="AC4197" i="1"/>
  <c r="AD4197" i="1"/>
  <c r="AE4197" i="1"/>
  <c r="AC4198" i="1"/>
  <c r="AD4198" i="1"/>
  <c r="AE4198" i="1"/>
  <c r="AC53" i="1"/>
  <c r="AD53" i="1"/>
  <c r="AE53" i="1"/>
  <c r="AC54" i="1"/>
  <c r="AD54" i="1"/>
  <c r="AE54" i="1"/>
  <c r="AC55" i="1"/>
  <c r="AD55" i="1"/>
  <c r="AE55" i="1"/>
  <c r="AC56" i="1"/>
  <c r="AD56" i="1"/>
  <c r="AE56" i="1"/>
  <c r="AC57" i="1"/>
  <c r="AD57" i="1"/>
  <c r="AE57" i="1"/>
  <c r="AC58" i="1"/>
  <c r="AD58" i="1"/>
  <c r="AE58" i="1"/>
  <c r="AC59" i="1"/>
  <c r="AD59" i="1"/>
  <c r="AE59" i="1"/>
  <c r="AC60" i="1"/>
  <c r="AD60" i="1"/>
  <c r="AE60" i="1"/>
  <c r="AC61" i="1"/>
  <c r="AD61" i="1"/>
  <c r="AE61" i="1"/>
  <c r="AC62" i="1"/>
  <c r="AD62" i="1"/>
  <c r="AE62" i="1"/>
  <c r="AC63" i="1"/>
  <c r="AD63" i="1"/>
  <c r="AE63" i="1"/>
  <c r="AC64" i="1"/>
  <c r="AD64" i="1"/>
  <c r="AE64" i="1"/>
  <c r="AC65" i="1"/>
  <c r="AD65" i="1"/>
  <c r="AE65" i="1"/>
  <c r="AC66" i="1"/>
  <c r="AD66" i="1"/>
  <c r="AE66" i="1"/>
  <c r="AC67" i="1"/>
  <c r="AD67" i="1"/>
  <c r="AE67" i="1"/>
  <c r="AC68" i="1"/>
  <c r="AD68" i="1"/>
  <c r="AE68" i="1"/>
  <c r="AC69" i="1"/>
  <c r="AD69" i="1"/>
  <c r="AE69" i="1"/>
  <c r="AC70" i="1"/>
  <c r="AD70" i="1"/>
  <c r="AE70" i="1"/>
  <c r="AC4199" i="1"/>
  <c r="AD4199" i="1"/>
  <c r="AE4199" i="1"/>
  <c r="AC4200" i="1"/>
  <c r="AD4200" i="1"/>
  <c r="AE4200" i="1"/>
  <c r="AC4201" i="1"/>
  <c r="AD4201" i="1"/>
  <c r="AE4201" i="1"/>
  <c r="AC153" i="1"/>
  <c r="AD153" i="1"/>
  <c r="AE153" i="1"/>
  <c r="AC154" i="1"/>
  <c r="AD154" i="1"/>
  <c r="AE154" i="1"/>
  <c r="AC155" i="1"/>
  <c r="AD155" i="1"/>
  <c r="AE155" i="1"/>
  <c r="AC4202" i="1"/>
  <c r="AD4202" i="1"/>
  <c r="AE4202" i="1"/>
  <c r="AC156" i="1"/>
  <c r="AD156" i="1"/>
  <c r="AE156" i="1"/>
  <c r="AC157" i="1"/>
  <c r="AD157" i="1"/>
  <c r="AE157" i="1"/>
  <c r="AC158" i="1"/>
  <c r="AD158" i="1"/>
  <c r="AE158" i="1"/>
  <c r="AC159" i="1"/>
  <c r="AD159" i="1"/>
  <c r="AE159" i="1"/>
  <c r="AC4203" i="1"/>
  <c r="AD4203" i="1"/>
  <c r="AE4203" i="1"/>
  <c r="AC4204" i="1"/>
  <c r="AD4204" i="1"/>
  <c r="AE4204" i="1"/>
  <c r="AC4205" i="1"/>
  <c r="AD4205" i="1"/>
  <c r="AE4205" i="1"/>
  <c r="AC4206" i="1"/>
  <c r="AD4206" i="1"/>
  <c r="AE4206" i="1"/>
  <c r="AC4207" i="1"/>
  <c r="AD4207" i="1"/>
  <c r="AE4207" i="1"/>
  <c r="AC4208" i="1"/>
  <c r="AD4208" i="1"/>
  <c r="AE4208" i="1"/>
  <c r="AC4209" i="1"/>
  <c r="AD4209" i="1"/>
  <c r="AE4209" i="1"/>
  <c r="AC4210" i="1"/>
  <c r="AD4210" i="1"/>
  <c r="AE4210" i="1"/>
  <c r="AC4211" i="1"/>
  <c r="AD4211" i="1"/>
  <c r="AE4211" i="1"/>
  <c r="AC160" i="1"/>
  <c r="AD160" i="1"/>
  <c r="AE160" i="1"/>
  <c r="AC4212" i="1"/>
  <c r="AD4212" i="1"/>
  <c r="AE4212" i="1"/>
  <c r="AC161" i="1"/>
  <c r="AD161" i="1"/>
  <c r="AE161" i="1"/>
  <c r="AC4213" i="1"/>
  <c r="AD4213" i="1"/>
  <c r="AE4213" i="1"/>
  <c r="AC4214" i="1"/>
  <c r="AD4214" i="1"/>
  <c r="AE4214" i="1"/>
  <c r="AC4215" i="1"/>
  <c r="AD4215" i="1"/>
  <c r="AE4215" i="1"/>
  <c r="AC4216" i="1"/>
  <c r="AD4216" i="1"/>
  <c r="AE4216" i="1"/>
  <c r="AC162" i="1"/>
  <c r="AD162" i="1"/>
  <c r="AE162" i="1"/>
  <c r="AC163" i="1"/>
  <c r="AD163" i="1"/>
  <c r="AE163" i="1"/>
  <c r="AC164" i="1"/>
  <c r="AD164" i="1"/>
  <c r="AE164" i="1"/>
  <c r="AC4217" i="1"/>
  <c r="AD4217" i="1"/>
  <c r="AE4217" i="1"/>
  <c r="AC4218" i="1"/>
  <c r="AD4218" i="1"/>
  <c r="AE4218" i="1"/>
  <c r="AC4219" i="1"/>
  <c r="AD4219" i="1"/>
  <c r="AE4219" i="1"/>
  <c r="AC4220" i="1"/>
  <c r="AD4220" i="1"/>
  <c r="AE4220" i="1"/>
  <c r="AC4221" i="1"/>
  <c r="AD4221" i="1"/>
  <c r="AE4221" i="1"/>
  <c r="AC165" i="1"/>
  <c r="AD165" i="1"/>
  <c r="AE165" i="1"/>
  <c r="AC4222" i="1"/>
  <c r="AD4222" i="1"/>
  <c r="AE4222" i="1"/>
  <c r="AC4223" i="1"/>
  <c r="AD4223" i="1"/>
  <c r="AE4223" i="1"/>
  <c r="AC166" i="1"/>
  <c r="AD166" i="1"/>
  <c r="AE166" i="1"/>
  <c r="AC167" i="1"/>
  <c r="AD167" i="1"/>
  <c r="AE167" i="1"/>
  <c r="AC4224" i="1"/>
  <c r="AD4224" i="1"/>
  <c r="AE4224" i="1"/>
  <c r="AC4225" i="1"/>
  <c r="AD4225" i="1"/>
  <c r="AE4225" i="1"/>
  <c r="AC4226" i="1"/>
  <c r="AD4226" i="1"/>
  <c r="AE4226" i="1"/>
  <c r="AC4227" i="1"/>
  <c r="AD4227" i="1"/>
  <c r="AE4227" i="1"/>
  <c r="AC4228" i="1"/>
  <c r="AD4228" i="1"/>
  <c r="AE4228" i="1"/>
  <c r="AC4229" i="1"/>
  <c r="AD4229" i="1"/>
  <c r="AE4229" i="1"/>
  <c r="AC4230" i="1"/>
  <c r="AD4230" i="1"/>
  <c r="AE4230" i="1"/>
  <c r="AC4231" i="1"/>
  <c r="AD4231" i="1"/>
  <c r="AE4231" i="1"/>
  <c r="AC71" i="1"/>
  <c r="AD71" i="1"/>
  <c r="AE71" i="1"/>
  <c r="AC4232" i="1"/>
  <c r="AD4232" i="1"/>
  <c r="AE4232" i="1"/>
  <c r="AC4233" i="1"/>
  <c r="AD4233" i="1"/>
  <c r="AE4233" i="1"/>
  <c r="AC4234" i="1"/>
  <c r="AD4234" i="1"/>
  <c r="AE4234" i="1"/>
  <c r="AC4235" i="1"/>
  <c r="AD4235" i="1"/>
  <c r="AE4235" i="1"/>
  <c r="AC4236" i="1"/>
  <c r="AD4236" i="1"/>
  <c r="AE4236" i="1"/>
  <c r="AC168" i="1"/>
  <c r="AD168" i="1"/>
  <c r="AE168" i="1"/>
  <c r="AC4237" i="1"/>
  <c r="AD4237" i="1"/>
  <c r="AE4237" i="1"/>
  <c r="AC4238" i="1"/>
  <c r="AD4238" i="1"/>
  <c r="AE4238" i="1"/>
  <c r="AC4239" i="1"/>
  <c r="AD4239" i="1"/>
  <c r="AE4239" i="1"/>
  <c r="AC4240" i="1"/>
  <c r="AD4240" i="1"/>
  <c r="AE4240" i="1"/>
  <c r="AC4241" i="1"/>
  <c r="AD4241" i="1"/>
  <c r="AE4241" i="1"/>
  <c r="AC4242" i="1"/>
  <c r="AD4242" i="1"/>
  <c r="AE4242" i="1"/>
  <c r="AC169" i="1"/>
  <c r="AD169" i="1"/>
  <c r="AE169" i="1"/>
  <c r="AC4243" i="1"/>
  <c r="AD4243" i="1"/>
  <c r="AE4243" i="1"/>
  <c r="AC4244" i="1"/>
  <c r="AD4244" i="1"/>
  <c r="AE4244" i="1"/>
  <c r="AC4245" i="1"/>
  <c r="AD4245" i="1"/>
  <c r="AE4245" i="1"/>
  <c r="AC4246" i="1"/>
  <c r="AD4246" i="1"/>
  <c r="AE4246" i="1"/>
  <c r="AC4247" i="1"/>
  <c r="AD4247" i="1"/>
  <c r="AE4247" i="1"/>
  <c r="AC4248" i="1"/>
  <c r="AD4248" i="1"/>
  <c r="AE4248" i="1"/>
  <c r="AC4249" i="1"/>
  <c r="AD4249" i="1"/>
  <c r="AE4249" i="1"/>
  <c r="AC4250" i="1"/>
  <c r="AD4250" i="1"/>
  <c r="AE4250" i="1"/>
  <c r="AC170" i="1"/>
  <c r="AD170" i="1"/>
  <c r="AE170" i="1"/>
  <c r="AC171" i="1"/>
  <c r="AD171" i="1"/>
  <c r="AE171" i="1"/>
  <c r="AC172" i="1"/>
  <c r="AD172" i="1"/>
  <c r="AE172" i="1"/>
  <c r="AC4251" i="1"/>
  <c r="AD4251" i="1"/>
  <c r="AE4251" i="1"/>
  <c r="AC4252" i="1"/>
  <c r="AD4252" i="1"/>
  <c r="AE4252" i="1"/>
  <c r="AC4253" i="1"/>
  <c r="AD4253" i="1"/>
  <c r="AE4253" i="1"/>
  <c r="AC4254" i="1"/>
  <c r="AD4254" i="1"/>
  <c r="AE4254" i="1"/>
  <c r="AC4255" i="1"/>
  <c r="AD4255" i="1"/>
  <c r="AE4255" i="1"/>
  <c r="AC4256" i="1"/>
  <c r="AD4256" i="1"/>
  <c r="AE4256" i="1"/>
  <c r="AC4257" i="1"/>
  <c r="AD4257" i="1"/>
  <c r="AE4257" i="1"/>
  <c r="AC4258" i="1"/>
  <c r="AD4258" i="1"/>
  <c r="AE4258" i="1"/>
  <c r="AC4259" i="1"/>
  <c r="AD4259" i="1"/>
  <c r="AE4259" i="1"/>
  <c r="AC4260" i="1"/>
  <c r="AD4260" i="1"/>
  <c r="AE4260" i="1"/>
  <c r="AC4261" i="1"/>
  <c r="AD4261" i="1"/>
  <c r="AE4261" i="1"/>
  <c r="AC4262" i="1"/>
  <c r="AD4262" i="1"/>
  <c r="AE4262" i="1"/>
  <c r="AC173" i="1"/>
  <c r="AD173" i="1"/>
  <c r="AE173" i="1"/>
  <c r="AC4263" i="1"/>
  <c r="AD4263" i="1"/>
  <c r="AE4263" i="1"/>
  <c r="AC174" i="1"/>
  <c r="AD174" i="1"/>
  <c r="AE174" i="1"/>
  <c r="AC175" i="1"/>
  <c r="AD175" i="1"/>
  <c r="AE175" i="1"/>
  <c r="AC4264" i="1"/>
  <c r="AD4264" i="1"/>
  <c r="AE4264" i="1"/>
  <c r="AC4265" i="1"/>
  <c r="AD4265" i="1"/>
  <c r="AE4265" i="1"/>
  <c r="AC4266" i="1"/>
  <c r="AD4266" i="1"/>
  <c r="AE4266" i="1"/>
  <c r="AC4267" i="1"/>
  <c r="AD4267" i="1"/>
  <c r="AE4267" i="1"/>
  <c r="AC4268" i="1"/>
  <c r="AD4268" i="1"/>
  <c r="AE4268" i="1"/>
  <c r="AC4269" i="1"/>
  <c r="AD4269" i="1"/>
  <c r="AE4269" i="1"/>
  <c r="AC4270" i="1"/>
  <c r="AD4270" i="1"/>
  <c r="AE4270" i="1"/>
  <c r="AC4271" i="1"/>
  <c r="AD4271" i="1"/>
  <c r="AE4271" i="1"/>
  <c r="AC4272" i="1"/>
  <c r="AD4272" i="1"/>
  <c r="AE4272" i="1"/>
  <c r="AC4273" i="1"/>
  <c r="AD4273" i="1"/>
  <c r="AE4273" i="1"/>
  <c r="AC4274" i="1"/>
  <c r="AD4274" i="1"/>
  <c r="AE4274" i="1"/>
  <c r="AC4275" i="1"/>
  <c r="AD4275" i="1"/>
  <c r="AE4275" i="1"/>
  <c r="AC4276" i="1"/>
  <c r="AD4276" i="1"/>
  <c r="AE4276" i="1"/>
  <c r="AC4277" i="1"/>
  <c r="AD4277" i="1"/>
  <c r="AE4277" i="1"/>
  <c r="AC4278" i="1"/>
  <c r="AD4278" i="1"/>
  <c r="AE4278" i="1"/>
  <c r="AC4279" i="1"/>
  <c r="AD4279" i="1"/>
  <c r="AE4279" i="1"/>
  <c r="AC4280" i="1"/>
  <c r="AD4280" i="1"/>
  <c r="AE4280" i="1"/>
  <c r="AC4281" i="1"/>
  <c r="AD4281" i="1"/>
  <c r="AE4281" i="1"/>
  <c r="AC4282" i="1"/>
  <c r="AD4282" i="1"/>
  <c r="AE4282" i="1"/>
  <c r="AC4283" i="1"/>
  <c r="AD4283" i="1"/>
  <c r="AE4283" i="1"/>
  <c r="AC4284" i="1"/>
  <c r="AD4284" i="1"/>
  <c r="AE4284" i="1"/>
  <c r="AC4285" i="1"/>
  <c r="AD4285" i="1"/>
  <c r="AE4285" i="1"/>
  <c r="AC176" i="1"/>
  <c r="AD176" i="1"/>
  <c r="AE176" i="1"/>
  <c r="AC177" i="1"/>
  <c r="AD177" i="1"/>
  <c r="AE177" i="1"/>
  <c r="AC178" i="1"/>
  <c r="AD178" i="1"/>
  <c r="AE178" i="1"/>
  <c r="AC4286" i="1"/>
  <c r="AD4286" i="1"/>
  <c r="AE4286" i="1"/>
  <c r="AC4287" i="1"/>
  <c r="AD4287" i="1"/>
  <c r="AE4287" i="1"/>
  <c r="AC4288" i="1"/>
  <c r="AD4288" i="1"/>
  <c r="AE4288" i="1"/>
  <c r="AC4289" i="1"/>
  <c r="AD4289" i="1"/>
  <c r="AE4289" i="1"/>
  <c r="AC4290" i="1"/>
  <c r="AD4290" i="1"/>
  <c r="AE4290" i="1"/>
  <c r="AC4291" i="1"/>
  <c r="AD4291" i="1"/>
  <c r="AE4291" i="1"/>
  <c r="AC4292" i="1"/>
  <c r="AD4292" i="1"/>
  <c r="AE4292" i="1"/>
  <c r="AC179" i="1"/>
  <c r="AD179" i="1"/>
  <c r="AE179" i="1"/>
  <c r="AC180" i="1"/>
  <c r="AD180" i="1"/>
  <c r="AE180" i="1"/>
  <c r="AC181" i="1"/>
  <c r="AD181" i="1"/>
  <c r="AE181" i="1"/>
  <c r="AC182" i="1"/>
  <c r="AD182" i="1"/>
  <c r="AE182" i="1"/>
  <c r="AC4293" i="1"/>
  <c r="AD4293" i="1"/>
  <c r="AE4293" i="1"/>
  <c r="AC4294" i="1"/>
  <c r="AD4294" i="1"/>
  <c r="AE4294" i="1"/>
  <c r="AC4295" i="1"/>
  <c r="AD4295" i="1"/>
  <c r="AE4295" i="1"/>
  <c r="AC4296" i="1"/>
  <c r="AD4296" i="1"/>
  <c r="AE4296" i="1"/>
  <c r="AC183" i="1"/>
  <c r="AD183" i="1"/>
  <c r="AE183" i="1"/>
  <c r="AC184" i="1"/>
  <c r="AD184" i="1"/>
  <c r="AE184" i="1"/>
  <c r="AC4297" i="1"/>
  <c r="AD4297" i="1"/>
  <c r="AE4297" i="1"/>
  <c r="AC4298" i="1"/>
  <c r="AD4298" i="1"/>
  <c r="AE4298" i="1"/>
  <c r="AC4299" i="1"/>
  <c r="AD4299" i="1"/>
  <c r="AE4299" i="1"/>
  <c r="AC4300" i="1"/>
  <c r="AD4300" i="1"/>
  <c r="AE4300" i="1"/>
  <c r="AC4301" i="1"/>
  <c r="AD4301" i="1"/>
  <c r="AE4301" i="1"/>
  <c r="AC4302" i="1"/>
  <c r="AD4302" i="1"/>
  <c r="AE4302" i="1"/>
  <c r="AC4303" i="1"/>
  <c r="AD4303" i="1"/>
  <c r="AE4303" i="1"/>
  <c r="AC185" i="1"/>
  <c r="AD185" i="1"/>
  <c r="AE185" i="1"/>
  <c r="AC186" i="1"/>
  <c r="AD186" i="1"/>
  <c r="AE186" i="1"/>
  <c r="AC4304" i="1"/>
  <c r="AD4304" i="1"/>
  <c r="AE4304" i="1"/>
  <c r="AC187" i="1"/>
  <c r="AD187" i="1"/>
  <c r="AE187" i="1"/>
  <c r="AC4305" i="1"/>
  <c r="AD4305" i="1"/>
  <c r="AE4305" i="1"/>
  <c r="AC4306" i="1"/>
  <c r="AD4306" i="1"/>
  <c r="AE4306" i="1"/>
  <c r="AC188" i="1"/>
  <c r="AD188" i="1"/>
  <c r="AE188" i="1"/>
  <c r="AC189" i="1"/>
  <c r="AD189" i="1"/>
  <c r="AE189" i="1"/>
  <c r="AC190" i="1"/>
  <c r="AD190" i="1"/>
  <c r="AE190" i="1"/>
  <c r="AC4307" i="1"/>
  <c r="AD4307" i="1"/>
  <c r="AE4307" i="1"/>
  <c r="AC4308" i="1"/>
  <c r="AD4308" i="1"/>
  <c r="AE4308" i="1"/>
  <c r="AC4309" i="1"/>
  <c r="AD4309" i="1"/>
  <c r="AE4309" i="1"/>
  <c r="AC191" i="1"/>
  <c r="AD191" i="1"/>
  <c r="AE191" i="1"/>
  <c r="AC192" i="1"/>
  <c r="AD192" i="1"/>
  <c r="AE192" i="1"/>
  <c r="AC4310" i="1"/>
  <c r="AD4310" i="1"/>
  <c r="AE4310" i="1"/>
  <c r="AC193" i="1"/>
  <c r="AD193" i="1"/>
  <c r="AE193" i="1"/>
  <c r="AC194" i="1"/>
  <c r="AD194" i="1"/>
  <c r="AE194" i="1"/>
  <c r="AC4311" i="1"/>
  <c r="AD4311" i="1"/>
  <c r="AE4311" i="1"/>
  <c r="AC4312" i="1"/>
  <c r="AD4312" i="1"/>
  <c r="AE4312" i="1"/>
  <c r="AC4313" i="1"/>
  <c r="AD4313" i="1"/>
  <c r="AE4313" i="1"/>
  <c r="AC4314" i="1"/>
  <c r="AD4314" i="1"/>
  <c r="AE4314" i="1"/>
  <c r="AC195" i="1"/>
  <c r="AD195" i="1"/>
  <c r="AE195" i="1"/>
  <c r="AC4315" i="1"/>
  <c r="AD4315" i="1"/>
  <c r="AE4315" i="1"/>
  <c r="AC4316" i="1"/>
  <c r="AD4316" i="1"/>
  <c r="AE4316" i="1"/>
  <c r="AC196" i="1"/>
  <c r="AD196" i="1"/>
  <c r="AE196" i="1"/>
  <c r="AC197" i="1"/>
  <c r="AD197" i="1"/>
  <c r="AE197" i="1"/>
  <c r="AC72" i="1"/>
  <c r="AD72" i="1"/>
  <c r="AE72" i="1"/>
  <c r="AC4317" i="1"/>
  <c r="AD4317" i="1"/>
  <c r="AE4317" i="1"/>
  <c r="AC4318" i="1"/>
  <c r="AD4318" i="1"/>
  <c r="AE4318" i="1"/>
  <c r="AC73" i="1"/>
  <c r="AD73" i="1"/>
  <c r="AE73" i="1"/>
  <c r="AC4319" i="1"/>
  <c r="AD4319" i="1"/>
  <c r="AE4319" i="1"/>
  <c r="AC4320" i="1"/>
  <c r="AD4320" i="1"/>
  <c r="AE4320" i="1"/>
  <c r="AC4321" i="1"/>
  <c r="AD4321" i="1"/>
  <c r="AE4321" i="1"/>
  <c r="AC4322" i="1"/>
  <c r="AD4322" i="1"/>
  <c r="AE4322" i="1"/>
  <c r="AC4323" i="1"/>
  <c r="AD4323" i="1"/>
  <c r="AE4323" i="1"/>
  <c r="AC4324" i="1"/>
  <c r="AD4324" i="1"/>
  <c r="AE4324" i="1"/>
  <c r="AC198" i="1"/>
  <c r="AD198" i="1"/>
  <c r="AE198" i="1"/>
  <c r="AC74" i="1"/>
  <c r="AD74" i="1"/>
  <c r="AE74" i="1"/>
  <c r="AC75" i="1"/>
  <c r="AD75" i="1"/>
  <c r="AE75" i="1"/>
  <c r="AC76" i="1"/>
  <c r="AD76" i="1"/>
  <c r="AE76" i="1"/>
  <c r="AC77" i="1"/>
  <c r="AD77" i="1"/>
  <c r="AE77" i="1"/>
  <c r="AC78" i="1"/>
  <c r="AD78" i="1"/>
  <c r="AE78" i="1"/>
  <c r="AC4325" i="1"/>
  <c r="AD4325" i="1"/>
  <c r="AE4325" i="1"/>
  <c r="AC199" i="1"/>
  <c r="AD199" i="1"/>
  <c r="AE199" i="1"/>
  <c r="AC4326" i="1"/>
  <c r="AD4326" i="1"/>
  <c r="AE4326" i="1"/>
  <c r="AC4327" i="1"/>
  <c r="AD4327" i="1"/>
  <c r="AE4327" i="1"/>
  <c r="AC4328" i="1"/>
  <c r="AD4328" i="1"/>
  <c r="AE4328" i="1"/>
  <c r="AC4329" i="1"/>
  <c r="AD4329" i="1"/>
  <c r="AE4329" i="1"/>
  <c r="AC4330" i="1"/>
  <c r="AD4330" i="1"/>
  <c r="AE4330" i="1"/>
  <c r="AC4331" i="1"/>
  <c r="AD4331" i="1"/>
  <c r="AE4331" i="1"/>
  <c r="AC4332" i="1"/>
  <c r="AD4332" i="1"/>
  <c r="AE4332" i="1"/>
  <c r="AC4333" i="1"/>
  <c r="AD4333" i="1"/>
  <c r="AE4333" i="1"/>
  <c r="AC200" i="1"/>
  <c r="AD200" i="1"/>
  <c r="AE200" i="1"/>
  <c r="AC201" i="1"/>
  <c r="AD201" i="1"/>
  <c r="AE201" i="1"/>
  <c r="AC202" i="1"/>
  <c r="AD202" i="1"/>
  <c r="AE202" i="1"/>
  <c r="AC4334" i="1"/>
  <c r="AD4334" i="1"/>
  <c r="AE4334" i="1"/>
  <c r="AC4335" i="1"/>
  <c r="AD4335" i="1"/>
  <c r="AE4335" i="1"/>
  <c r="AC4336" i="1"/>
  <c r="AD4336" i="1"/>
  <c r="AE4336" i="1"/>
  <c r="AC203" i="1"/>
  <c r="AD203" i="1"/>
  <c r="AE203" i="1"/>
  <c r="AC4337" i="1"/>
  <c r="AD4337" i="1"/>
  <c r="AE4337" i="1"/>
  <c r="AC4338" i="1"/>
  <c r="AD4338" i="1"/>
  <c r="AE4338" i="1"/>
  <c r="AC4339" i="1"/>
  <c r="AD4339" i="1"/>
  <c r="AE4339" i="1"/>
  <c r="AC4340" i="1"/>
  <c r="AD4340" i="1"/>
  <c r="AE4340" i="1"/>
  <c r="AC4341" i="1"/>
  <c r="AD4341" i="1"/>
  <c r="AE4341" i="1"/>
  <c r="AC204" i="1"/>
  <c r="AD204" i="1"/>
  <c r="AE204" i="1"/>
  <c r="AC205" i="1"/>
  <c r="AD205" i="1"/>
  <c r="AE205" i="1"/>
  <c r="AC79" i="1"/>
  <c r="AD79" i="1"/>
  <c r="AE79" i="1"/>
  <c r="AC206" i="1"/>
  <c r="AD206" i="1"/>
  <c r="AE206" i="1"/>
  <c r="AC80" i="1"/>
  <c r="AD80" i="1"/>
  <c r="AE80" i="1"/>
  <c r="AC81" i="1"/>
  <c r="AD81" i="1"/>
  <c r="AE81" i="1"/>
  <c r="AC82" i="1"/>
  <c r="AD82" i="1"/>
  <c r="AE82" i="1"/>
  <c r="AC83" i="1"/>
  <c r="AD83" i="1"/>
  <c r="AE83" i="1"/>
  <c r="AC84" i="1"/>
  <c r="AD84" i="1"/>
  <c r="AE84" i="1"/>
  <c r="AC207" i="1"/>
  <c r="AD207" i="1"/>
  <c r="AE207" i="1"/>
  <c r="AC4342" i="1"/>
  <c r="AD4342" i="1"/>
  <c r="AE4342" i="1"/>
  <c r="AC4343" i="1"/>
  <c r="AD4343" i="1"/>
  <c r="AE4343" i="1"/>
  <c r="AC208" i="1"/>
  <c r="AD208" i="1"/>
  <c r="AE208" i="1"/>
  <c r="AC209" i="1"/>
  <c r="AD209" i="1"/>
  <c r="AE209" i="1"/>
  <c r="AC210" i="1"/>
  <c r="AD210" i="1"/>
  <c r="AE210" i="1"/>
  <c r="AC4344" i="1"/>
  <c r="AD4344" i="1"/>
  <c r="AE4344" i="1"/>
  <c r="AC211" i="1"/>
  <c r="AD211" i="1"/>
  <c r="AE211" i="1"/>
  <c r="AC212" i="1"/>
  <c r="AD212" i="1"/>
  <c r="AE212" i="1"/>
  <c r="AC4345" i="1"/>
  <c r="AD4345" i="1"/>
  <c r="AE4345" i="1"/>
  <c r="AC4346" i="1"/>
  <c r="AD4346" i="1"/>
  <c r="AE4346" i="1"/>
  <c r="AC213" i="1"/>
  <c r="AD213" i="1"/>
  <c r="AE213" i="1"/>
  <c r="AC4347" i="1"/>
  <c r="AD4347" i="1"/>
  <c r="AE4347" i="1"/>
  <c r="AC4348" i="1"/>
  <c r="AD4348" i="1"/>
  <c r="AE4348" i="1"/>
  <c r="AC4349" i="1"/>
  <c r="AD4349" i="1"/>
  <c r="AE4349" i="1"/>
  <c r="AC4350" i="1"/>
  <c r="AD4350" i="1"/>
  <c r="AE4350" i="1"/>
  <c r="AC4351" i="1"/>
  <c r="AD4351" i="1"/>
  <c r="AE4351" i="1"/>
  <c r="AC4352" i="1"/>
  <c r="AD4352" i="1"/>
  <c r="AE4352" i="1"/>
  <c r="AC4353" i="1"/>
  <c r="AD4353" i="1"/>
  <c r="AE4353" i="1"/>
  <c r="AC4354" i="1"/>
  <c r="AD4354" i="1"/>
  <c r="AE4354" i="1"/>
  <c r="AC4355" i="1"/>
  <c r="AD4355" i="1"/>
  <c r="AE4355" i="1"/>
  <c r="AC4356" i="1"/>
  <c r="AD4356" i="1"/>
  <c r="AE4356" i="1"/>
  <c r="AC4357" i="1"/>
  <c r="AD4357" i="1"/>
  <c r="AE4357" i="1"/>
  <c r="AC4358" i="1"/>
  <c r="AD4358" i="1"/>
  <c r="AE4358" i="1"/>
  <c r="AC4359" i="1"/>
  <c r="AD4359" i="1"/>
  <c r="AE4359" i="1"/>
  <c r="AC4360" i="1"/>
  <c r="AD4360" i="1"/>
  <c r="AE4360" i="1"/>
  <c r="AC4361" i="1"/>
  <c r="AD4361" i="1"/>
  <c r="AE4361" i="1"/>
  <c r="AC4362" i="1"/>
  <c r="AD4362" i="1"/>
  <c r="AE4362" i="1"/>
  <c r="AC4363" i="1"/>
  <c r="AD4363" i="1"/>
  <c r="AE4363" i="1"/>
  <c r="AC4364" i="1"/>
  <c r="AD4364" i="1"/>
  <c r="AE4364" i="1"/>
  <c r="AC4365" i="1"/>
  <c r="AD4365" i="1"/>
  <c r="AE4365" i="1"/>
  <c r="AC4366" i="1"/>
  <c r="AD4366" i="1"/>
  <c r="AE4366" i="1"/>
  <c r="AC4367" i="1"/>
  <c r="AD4367" i="1"/>
  <c r="AE4367" i="1"/>
  <c r="AC4368" i="1"/>
  <c r="AD4368" i="1"/>
  <c r="AE4368" i="1"/>
  <c r="AC4369" i="1"/>
  <c r="AD4369" i="1"/>
  <c r="AE4369" i="1"/>
  <c r="AC214" i="1"/>
  <c r="AD214" i="1"/>
  <c r="AE214" i="1"/>
  <c r="AC4370" i="1"/>
  <c r="AD4370" i="1"/>
  <c r="AE4370" i="1"/>
  <c r="AC215" i="1"/>
  <c r="AD215" i="1"/>
  <c r="AE215" i="1"/>
  <c r="AC216" i="1"/>
  <c r="AD216" i="1"/>
  <c r="AE216" i="1"/>
  <c r="AC4371" i="1"/>
  <c r="AD4371" i="1"/>
  <c r="AE4371" i="1"/>
  <c r="AC4372" i="1"/>
  <c r="AD4372" i="1"/>
  <c r="AE4372" i="1"/>
  <c r="AC4373" i="1"/>
  <c r="AD4373" i="1"/>
  <c r="AE4373" i="1"/>
  <c r="AC4374" i="1"/>
  <c r="AD4374" i="1"/>
  <c r="AE4374" i="1"/>
  <c r="AC4375" i="1"/>
  <c r="AD4375" i="1"/>
  <c r="AE4375" i="1"/>
  <c r="AC4376" i="1"/>
  <c r="AD4376" i="1"/>
  <c r="AE4376" i="1"/>
  <c r="AC4377" i="1"/>
  <c r="AD4377" i="1"/>
  <c r="AE4377" i="1"/>
  <c r="AC4378" i="1"/>
  <c r="AD4378" i="1"/>
  <c r="AE4378" i="1"/>
  <c r="AC4379" i="1"/>
  <c r="AD4379" i="1"/>
  <c r="AE4379" i="1"/>
  <c r="AC4380" i="1"/>
  <c r="AD4380" i="1"/>
  <c r="AE4380" i="1"/>
  <c r="AC4381" i="1"/>
  <c r="AD4381" i="1"/>
  <c r="AE4381" i="1"/>
  <c r="AC4382" i="1"/>
  <c r="AD4382" i="1"/>
  <c r="AE4382" i="1"/>
  <c r="AC4383" i="1"/>
  <c r="AD4383" i="1"/>
  <c r="AE4383" i="1"/>
  <c r="AC4384" i="1"/>
  <c r="AD4384" i="1"/>
  <c r="AE4384" i="1"/>
  <c r="AC4385" i="1"/>
  <c r="AD4385" i="1"/>
  <c r="AE4385" i="1"/>
  <c r="AC4386" i="1"/>
  <c r="AD4386" i="1"/>
  <c r="AE4386" i="1"/>
  <c r="AC4387" i="1"/>
  <c r="AD4387" i="1"/>
  <c r="AE4387" i="1"/>
  <c r="AC4388" i="1"/>
  <c r="AD4388" i="1"/>
  <c r="AE4388" i="1"/>
  <c r="AC4389" i="1"/>
  <c r="AD4389" i="1"/>
  <c r="AE4389" i="1"/>
  <c r="AC4390" i="1"/>
  <c r="AD4390" i="1"/>
  <c r="AE4390" i="1"/>
  <c r="AC4391" i="1"/>
  <c r="AD4391" i="1"/>
  <c r="AE4391" i="1"/>
  <c r="AC4392" i="1"/>
  <c r="AD4392" i="1"/>
  <c r="AE4392" i="1"/>
  <c r="AC4393" i="1"/>
  <c r="AD4393" i="1"/>
  <c r="AE4393" i="1"/>
  <c r="AC4394" i="1"/>
  <c r="AD4394" i="1"/>
  <c r="AE4394" i="1"/>
  <c r="AC4395" i="1"/>
  <c r="AD4395" i="1"/>
  <c r="AE4395" i="1"/>
  <c r="AC4396" i="1"/>
  <c r="AD4396" i="1"/>
  <c r="AE4396" i="1"/>
  <c r="AC4397" i="1"/>
  <c r="AD4397" i="1"/>
  <c r="AE4397" i="1"/>
  <c r="AC4398" i="1"/>
  <c r="AD4398" i="1"/>
  <c r="AE4398" i="1"/>
  <c r="AC4399" i="1"/>
  <c r="AD4399" i="1"/>
  <c r="AE4399" i="1"/>
  <c r="AC4400" i="1"/>
  <c r="AD4400" i="1"/>
  <c r="AE4400" i="1"/>
  <c r="AC4401" i="1"/>
  <c r="AD4401" i="1"/>
  <c r="AE4401" i="1"/>
  <c r="AC4402" i="1"/>
  <c r="AD4402" i="1"/>
  <c r="AE4402" i="1"/>
  <c r="AC4403" i="1"/>
  <c r="AD4403" i="1"/>
  <c r="AE4403" i="1"/>
  <c r="AC217" i="1"/>
  <c r="AD217" i="1"/>
  <c r="AE217" i="1"/>
  <c r="AC218" i="1"/>
  <c r="AD218" i="1"/>
  <c r="AE218" i="1"/>
  <c r="AC219" i="1"/>
  <c r="AD219" i="1"/>
  <c r="AE219" i="1"/>
  <c r="AC220" i="1"/>
  <c r="AD220" i="1"/>
  <c r="AE220" i="1"/>
  <c r="AC4404" i="1"/>
  <c r="AD4404" i="1"/>
  <c r="AE4404" i="1"/>
  <c r="AC4405" i="1"/>
  <c r="AD4405" i="1"/>
  <c r="AE4405" i="1"/>
  <c r="AC4406" i="1"/>
  <c r="AD4406" i="1"/>
  <c r="AE4406" i="1"/>
  <c r="AC4407" i="1"/>
  <c r="AD4407" i="1"/>
  <c r="AE4407" i="1"/>
  <c r="AC4408" i="1"/>
  <c r="AD4408" i="1"/>
  <c r="AE4408" i="1"/>
  <c r="AC221" i="1"/>
  <c r="AD221" i="1"/>
  <c r="AE221" i="1"/>
  <c r="AC222" i="1"/>
  <c r="AD222" i="1"/>
  <c r="AE222" i="1"/>
  <c r="AC223" i="1"/>
  <c r="AD223" i="1"/>
  <c r="AE223" i="1"/>
  <c r="AC224" i="1"/>
  <c r="AD224" i="1"/>
  <c r="AE224" i="1"/>
  <c r="AC225" i="1"/>
  <c r="AD225" i="1"/>
  <c r="AE225" i="1"/>
  <c r="AC226" i="1"/>
  <c r="AD226" i="1"/>
  <c r="AE226" i="1"/>
  <c r="AC227" i="1"/>
  <c r="AD227" i="1"/>
  <c r="AE227" i="1"/>
  <c r="AC228" i="1"/>
  <c r="AD228" i="1"/>
  <c r="AE228" i="1"/>
  <c r="AC229" i="1"/>
  <c r="AD229" i="1"/>
  <c r="AE229" i="1"/>
  <c r="AC230" i="1"/>
  <c r="AD230" i="1"/>
  <c r="AE230" i="1"/>
  <c r="AC231" i="1"/>
  <c r="AD231" i="1"/>
  <c r="AE231" i="1"/>
  <c r="AC232" i="1"/>
  <c r="AD232" i="1"/>
  <c r="AE232" i="1"/>
  <c r="AC233" i="1"/>
  <c r="AD233" i="1"/>
  <c r="AE233" i="1"/>
  <c r="AC234" i="1"/>
  <c r="AD234" i="1"/>
  <c r="AE234" i="1"/>
  <c r="AC235" i="1"/>
  <c r="AD235" i="1"/>
  <c r="AE235" i="1"/>
  <c r="AC236" i="1"/>
  <c r="AD236" i="1"/>
  <c r="AE236" i="1"/>
  <c r="AC4409" i="1"/>
  <c r="AD4409" i="1"/>
  <c r="AE4409" i="1"/>
  <c r="AC4410" i="1"/>
  <c r="AD4410" i="1"/>
  <c r="AE4410" i="1"/>
  <c r="AC237" i="1"/>
  <c r="AD237" i="1"/>
  <c r="AE237" i="1"/>
  <c r="AC238" i="1"/>
  <c r="AD238" i="1"/>
  <c r="AE238" i="1"/>
  <c r="AC239" i="1"/>
  <c r="AD239" i="1"/>
  <c r="AE239" i="1"/>
  <c r="AC240" i="1"/>
  <c r="AD240" i="1"/>
  <c r="AE240" i="1"/>
  <c r="AC241" i="1"/>
  <c r="AD241" i="1"/>
  <c r="AE241" i="1"/>
  <c r="AC242" i="1"/>
  <c r="AD242" i="1"/>
  <c r="AE242" i="1"/>
  <c r="AC243" i="1"/>
  <c r="AD243" i="1"/>
  <c r="AE243" i="1"/>
  <c r="AC244" i="1"/>
  <c r="AD244" i="1"/>
  <c r="AE244" i="1"/>
  <c r="AC245" i="1"/>
  <c r="AD245" i="1"/>
  <c r="AE245" i="1"/>
  <c r="AC246" i="1"/>
  <c r="AD246" i="1"/>
  <c r="AE246" i="1"/>
  <c r="AC247" i="1"/>
  <c r="AD247" i="1"/>
  <c r="AE247" i="1"/>
  <c r="AC248" i="1"/>
  <c r="AD248" i="1"/>
  <c r="AE248" i="1"/>
  <c r="AC249" i="1"/>
  <c r="AD249" i="1"/>
  <c r="AE249" i="1"/>
  <c r="AC250" i="1"/>
  <c r="AD250" i="1"/>
  <c r="AE250" i="1"/>
  <c r="AC251" i="1"/>
  <c r="AD251" i="1"/>
  <c r="AE251" i="1"/>
  <c r="AC252" i="1"/>
  <c r="AD252" i="1"/>
  <c r="AE252" i="1"/>
  <c r="AC253" i="1"/>
  <c r="AD253" i="1"/>
  <c r="AE253" i="1"/>
  <c r="AC254" i="1"/>
  <c r="AD254" i="1"/>
  <c r="AE254" i="1"/>
  <c r="AC255" i="1"/>
  <c r="AD255" i="1"/>
  <c r="AE255" i="1"/>
  <c r="AC256" i="1"/>
  <c r="AD256" i="1"/>
  <c r="AE256" i="1"/>
  <c r="AC257" i="1"/>
  <c r="AD257" i="1"/>
  <c r="AE257" i="1"/>
  <c r="AC258" i="1"/>
  <c r="AD258" i="1"/>
  <c r="AE258" i="1"/>
  <c r="AC259" i="1"/>
  <c r="AD259" i="1"/>
  <c r="AE259" i="1"/>
  <c r="AC260" i="1"/>
  <c r="AD260" i="1"/>
  <c r="AE260" i="1"/>
  <c r="AC261" i="1"/>
  <c r="AD261" i="1"/>
  <c r="AE261" i="1"/>
  <c r="AC262" i="1"/>
  <c r="AD262" i="1"/>
  <c r="AE262" i="1"/>
  <c r="AC263" i="1"/>
  <c r="AD263" i="1"/>
  <c r="AE263" i="1"/>
  <c r="AC4411" i="1"/>
  <c r="AD4411" i="1"/>
  <c r="AE4411" i="1"/>
  <c r="AC4412" i="1"/>
  <c r="AD4412" i="1"/>
  <c r="AE4412" i="1"/>
  <c r="AC4413" i="1"/>
  <c r="AD4413" i="1"/>
  <c r="AE4413" i="1"/>
  <c r="AC264" i="1"/>
  <c r="AD264" i="1"/>
  <c r="AE264" i="1"/>
  <c r="AC4414" i="1"/>
  <c r="AD4414" i="1"/>
  <c r="AE4414" i="1"/>
  <c r="AC4415" i="1"/>
  <c r="AD4415" i="1"/>
  <c r="AE4415" i="1"/>
  <c r="AC265" i="1"/>
  <c r="AD265" i="1"/>
  <c r="AE265" i="1"/>
  <c r="AC4416" i="1"/>
  <c r="AD4416" i="1"/>
  <c r="AE4416" i="1"/>
  <c r="AC4417" i="1"/>
  <c r="AD4417" i="1"/>
  <c r="AE4417" i="1"/>
  <c r="AC266" i="1"/>
  <c r="AD266" i="1"/>
  <c r="AE266" i="1"/>
  <c r="AC267" i="1"/>
  <c r="AD267" i="1"/>
  <c r="AE267" i="1"/>
  <c r="AC268" i="1"/>
  <c r="AD268" i="1"/>
  <c r="AE268" i="1"/>
  <c r="AC269" i="1"/>
  <c r="AD269" i="1"/>
  <c r="AE269" i="1"/>
  <c r="AC270" i="1"/>
  <c r="AD270" i="1"/>
  <c r="AE270" i="1"/>
  <c r="AC271" i="1"/>
  <c r="AD271" i="1"/>
  <c r="AE271" i="1"/>
  <c r="AC272" i="1"/>
  <c r="AD272" i="1"/>
  <c r="AE272" i="1"/>
  <c r="AC273" i="1"/>
  <c r="AD273" i="1"/>
  <c r="AE273" i="1"/>
  <c r="AC274" i="1"/>
  <c r="AD274" i="1"/>
  <c r="AE274" i="1"/>
  <c r="AC4418" i="1"/>
  <c r="AD4418" i="1"/>
  <c r="AE4418" i="1"/>
  <c r="AC4419" i="1"/>
  <c r="AD4419" i="1"/>
  <c r="AE4419" i="1"/>
  <c r="AC4420" i="1"/>
  <c r="AD4420" i="1"/>
  <c r="AE4420" i="1"/>
  <c r="AC275" i="1"/>
  <c r="AD275" i="1"/>
  <c r="AE275" i="1"/>
  <c r="AC276" i="1"/>
  <c r="AD276" i="1"/>
  <c r="AE276" i="1"/>
  <c r="AC277" i="1"/>
  <c r="AD277" i="1"/>
  <c r="AE277" i="1"/>
  <c r="AC4421" i="1"/>
  <c r="AD4421" i="1"/>
  <c r="AE4421" i="1"/>
  <c r="AC4422" i="1"/>
  <c r="AD4422" i="1"/>
  <c r="AE4422" i="1"/>
  <c r="AC4423" i="1"/>
  <c r="AD4423" i="1"/>
  <c r="AE4423" i="1"/>
  <c r="AC4424" i="1"/>
  <c r="AD4424" i="1"/>
  <c r="AE4424" i="1"/>
  <c r="AC4425" i="1"/>
  <c r="AD4425" i="1"/>
  <c r="AE4425" i="1"/>
  <c r="AC278" i="1"/>
  <c r="AD278" i="1"/>
  <c r="AE278" i="1"/>
  <c r="AC279" i="1"/>
  <c r="AD279" i="1"/>
  <c r="AE279" i="1"/>
  <c r="AC280" i="1"/>
  <c r="AD280" i="1"/>
  <c r="AE280" i="1"/>
  <c r="AC281" i="1"/>
  <c r="AD281" i="1"/>
  <c r="AE281" i="1"/>
  <c r="AC282" i="1"/>
  <c r="AD282" i="1"/>
  <c r="AE282" i="1"/>
  <c r="AC283" i="1"/>
  <c r="AD283" i="1"/>
  <c r="AE283" i="1"/>
  <c r="AC284" i="1"/>
  <c r="AD284" i="1"/>
  <c r="AE284" i="1"/>
  <c r="AC285" i="1"/>
  <c r="AD285" i="1"/>
  <c r="AE285" i="1"/>
  <c r="AC286" i="1"/>
  <c r="AD286" i="1"/>
  <c r="AE286" i="1"/>
  <c r="AC287" i="1"/>
  <c r="AD287" i="1"/>
  <c r="AE287" i="1"/>
  <c r="AC288" i="1"/>
  <c r="AD288" i="1"/>
  <c r="AE288" i="1"/>
  <c r="AC289" i="1"/>
  <c r="AD289" i="1"/>
  <c r="AE289" i="1"/>
  <c r="AC4426" i="1"/>
  <c r="AD4426" i="1"/>
  <c r="AE4426" i="1"/>
  <c r="AC290" i="1"/>
  <c r="AD290" i="1"/>
  <c r="AE290" i="1"/>
  <c r="AC291" i="1"/>
  <c r="AD291" i="1"/>
  <c r="AE291" i="1"/>
  <c r="AC292" i="1"/>
  <c r="AD292" i="1"/>
  <c r="AE292" i="1"/>
  <c r="AC293" i="1"/>
  <c r="AD293" i="1"/>
  <c r="AE293" i="1"/>
  <c r="AC294" i="1"/>
  <c r="AD294" i="1"/>
  <c r="AE294" i="1"/>
  <c r="AC295" i="1"/>
  <c r="AD295" i="1"/>
  <c r="AE295" i="1"/>
  <c r="AC296" i="1"/>
  <c r="AD296" i="1"/>
  <c r="AE296" i="1"/>
  <c r="AC297" i="1"/>
  <c r="AD297" i="1"/>
  <c r="AE297" i="1"/>
  <c r="AC298" i="1"/>
  <c r="AD298" i="1"/>
  <c r="AE298" i="1"/>
  <c r="AC299" i="1"/>
  <c r="AD299" i="1"/>
  <c r="AE299" i="1"/>
  <c r="AC300" i="1"/>
  <c r="AD300" i="1"/>
  <c r="AE300" i="1"/>
  <c r="AC301" i="1"/>
  <c r="AD301" i="1"/>
  <c r="AE301" i="1"/>
  <c r="AC302" i="1"/>
  <c r="AD302" i="1"/>
  <c r="AE302" i="1"/>
  <c r="AC4427" i="1"/>
  <c r="AD4427" i="1"/>
  <c r="AE4427" i="1"/>
  <c r="AC4428" i="1"/>
  <c r="AD4428" i="1"/>
  <c r="AE4428" i="1"/>
  <c r="AC4429" i="1"/>
  <c r="AD4429" i="1"/>
  <c r="AE4429" i="1"/>
  <c r="AC303" i="1"/>
  <c r="AD303" i="1"/>
  <c r="AE303" i="1"/>
  <c r="AC304" i="1"/>
  <c r="AD304" i="1"/>
  <c r="AE304" i="1"/>
  <c r="AC305" i="1"/>
  <c r="AD305" i="1"/>
  <c r="AE305" i="1"/>
  <c r="AC306" i="1"/>
  <c r="AD306" i="1"/>
  <c r="AE306" i="1"/>
  <c r="AC307" i="1"/>
  <c r="AD307" i="1"/>
  <c r="AE307" i="1"/>
  <c r="AC308" i="1"/>
  <c r="AD308" i="1"/>
  <c r="AE308" i="1"/>
  <c r="AC309" i="1"/>
  <c r="AD309" i="1"/>
  <c r="AE309" i="1"/>
  <c r="AC310" i="1"/>
  <c r="AD310" i="1"/>
  <c r="AE310" i="1"/>
  <c r="AC311" i="1"/>
  <c r="AD311" i="1"/>
  <c r="AE311" i="1"/>
  <c r="AC312" i="1"/>
  <c r="AD312" i="1"/>
  <c r="AE312" i="1"/>
  <c r="AC313" i="1"/>
  <c r="AD313" i="1"/>
  <c r="AE313" i="1"/>
  <c r="AC314" i="1"/>
  <c r="AD314" i="1"/>
  <c r="AE314" i="1"/>
  <c r="AC315" i="1"/>
  <c r="AD315" i="1"/>
  <c r="AE315" i="1"/>
  <c r="AC316" i="1"/>
  <c r="AD316" i="1"/>
  <c r="AE316" i="1"/>
  <c r="AC317" i="1"/>
  <c r="AD317" i="1"/>
  <c r="AE317" i="1"/>
  <c r="AC318" i="1"/>
  <c r="AD318" i="1"/>
  <c r="AE318" i="1"/>
  <c r="AC319" i="1"/>
  <c r="AD319" i="1"/>
  <c r="AE319" i="1"/>
  <c r="AC320" i="1"/>
  <c r="AD320" i="1"/>
  <c r="AE320" i="1"/>
  <c r="AC321" i="1"/>
  <c r="AD321" i="1"/>
  <c r="AE321" i="1"/>
  <c r="AC322" i="1"/>
  <c r="AD322" i="1"/>
  <c r="AE322" i="1"/>
  <c r="AC323" i="1"/>
  <c r="AD323" i="1"/>
  <c r="AE323" i="1"/>
  <c r="AC324" i="1"/>
  <c r="AD324" i="1"/>
  <c r="AE324" i="1"/>
  <c r="AC325" i="1"/>
  <c r="AD325" i="1"/>
  <c r="AE325" i="1"/>
  <c r="AC326" i="1"/>
  <c r="AD326" i="1"/>
  <c r="AE326" i="1"/>
  <c r="AC327" i="1"/>
  <c r="AD327" i="1"/>
  <c r="AE327" i="1"/>
  <c r="AC328" i="1"/>
  <c r="AD328" i="1"/>
  <c r="AE328" i="1"/>
  <c r="AC329" i="1"/>
  <c r="AD329" i="1"/>
  <c r="AE329" i="1"/>
  <c r="AC4430" i="1"/>
  <c r="AD4430" i="1"/>
  <c r="AE4430" i="1"/>
  <c r="AC4431" i="1"/>
  <c r="AD4431" i="1"/>
  <c r="AE4431" i="1"/>
  <c r="AC4432" i="1"/>
  <c r="AD4432" i="1"/>
  <c r="AE4432" i="1"/>
  <c r="AC4433" i="1"/>
  <c r="AD4433" i="1"/>
  <c r="AE4433" i="1"/>
  <c r="AC330" i="1"/>
  <c r="AD330" i="1"/>
  <c r="AE330" i="1"/>
  <c r="AC331" i="1"/>
  <c r="AD331" i="1"/>
  <c r="AE331" i="1"/>
  <c r="AC332" i="1"/>
  <c r="AD332" i="1"/>
  <c r="AE332" i="1"/>
  <c r="AC333" i="1"/>
  <c r="AD333" i="1"/>
  <c r="AE333" i="1"/>
  <c r="AC334" i="1"/>
  <c r="AD334" i="1"/>
  <c r="AE334" i="1"/>
  <c r="AC335" i="1"/>
  <c r="AD335" i="1"/>
  <c r="AE335" i="1"/>
  <c r="AC336" i="1"/>
  <c r="AD336" i="1"/>
  <c r="AE336" i="1"/>
  <c r="AC337" i="1"/>
  <c r="AD337" i="1"/>
  <c r="AE337" i="1"/>
  <c r="AC338" i="1"/>
  <c r="AD338" i="1"/>
  <c r="AE338" i="1"/>
  <c r="AC339" i="1"/>
  <c r="AD339" i="1"/>
  <c r="AE339" i="1"/>
  <c r="AC340" i="1"/>
  <c r="AD340" i="1"/>
  <c r="AE340" i="1"/>
  <c r="AC341" i="1"/>
  <c r="AD341" i="1"/>
  <c r="AE341" i="1"/>
  <c r="AC342" i="1"/>
  <c r="AD342" i="1"/>
  <c r="AE342" i="1"/>
  <c r="AC343" i="1"/>
  <c r="AD343" i="1"/>
  <c r="AE343" i="1"/>
  <c r="AC344" i="1"/>
  <c r="AD344" i="1"/>
  <c r="AE344" i="1"/>
  <c r="AC345" i="1"/>
  <c r="AD345" i="1"/>
  <c r="AE345" i="1"/>
  <c r="AC346" i="1"/>
  <c r="AD346" i="1"/>
  <c r="AE346" i="1"/>
  <c r="AC347" i="1"/>
  <c r="AD347" i="1"/>
  <c r="AE347" i="1"/>
  <c r="AC348" i="1"/>
  <c r="AD348" i="1"/>
  <c r="AE348" i="1"/>
  <c r="AC349" i="1"/>
  <c r="AD349" i="1"/>
  <c r="AE349" i="1"/>
  <c r="AC350" i="1"/>
  <c r="AD350" i="1"/>
  <c r="AE350" i="1"/>
  <c r="AC351" i="1"/>
  <c r="AD351" i="1"/>
  <c r="AE351" i="1"/>
  <c r="AC352" i="1"/>
  <c r="AD352" i="1"/>
  <c r="AE352" i="1"/>
  <c r="AC353" i="1"/>
  <c r="AD353" i="1"/>
  <c r="AE353" i="1"/>
  <c r="AC354" i="1"/>
  <c r="AD354" i="1"/>
  <c r="AE354" i="1"/>
  <c r="AC355" i="1"/>
  <c r="AD355" i="1"/>
  <c r="AE355" i="1"/>
  <c r="AC356" i="1"/>
  <c r="AD356" i="1"/>
  <c r="AE356" i="1"/>
  <c r="AC357" i="1"/>
  <c r="AD357" i="1"/>
  <c r="AE357" i="1"/>
  <c r="AC358" i="1"/>
  <c r="AD358" i="1"/>
  <c r="AE358" i="1"/>
  <c r="AC359" i="1"/>
  <c r="AD359" i="1"/>
  <c r="AE359" i="1"/>
  <c r="AC360" i="1"/>
  <c r="AD360" i="1"/>
  <c r="AE360" i="1"/>
  <c r="AC361" i="1"/>
  <c r="AD361" i="1"/>
  <c r="AE361" i="1"/>
  <c r="AC4434" i="1"/>
  <c r="AD4434" i="1"/>
  <c r="AE4434" i="1"/>
  <c r="AC362" i="1"/>
  <c r="AD362" i="1"/>
  <c r="AE362" i="1"/>
  <c r="AC363" i="1"/>
  <c r="AD363" i="1"/>
  <c r="AE363" i="1"/>
  <c r="AC364" i="1"/>
  <c r="AD364" i="1"/>
  <c r="AE364" i="1"/>
  <c r="AC365" i="1"/>
  <c r="AD365" i="1"/>
  <c r="AE365" i="1"/>
  <c r="AC366" i="1"/>
  <c r="AD366" i="1"/>
  <c r="AE366" i="1"/>
  <c r="AC367" i="1"/>
  <c r="AD367" i="1"/>
  <c r="AE367" i="1"/>
  <c r="AC368" i="1"/>
  <c r="AD368" i="1"/>
  <c r="AE368" i="1"/>
  <c r="AC369" i="1"/>
  <c r="AD369" i="1"/>
  <c r="AE369" i="1"/>
  <c r="AC370" i="1"/>
  <c r="AD370" i="1"/>
  <c r="AE370" i="1"/>
  <c r="AC371" i="1"/>
  <c r="AD371" i="1"/>
  <c r="AE371" i="1"/>
  <c r="AC372" i="1"/>
  <c r="AD372" i="1"/>
  <c r="AE372" i="1"/>
  <c r="AC373" i="1"/>
  <c r="AD373" i="1"/>
  <c r="AE373" i="1"/>
  <c r="AC374" i="1"/>
  <c r="AD374" i="1"/>
  <c r="AE374" i="1"/>
  <c r="AC375" i="1"/>
  <c r="AD375" i="1"/>
  <c r="AE375" i="1"/>
  <c r="AC376" i="1"/>
  <c r="AD376" i="1"/>
  <c r="AE376" i="1"/>
  <c r="AC377" i="1"/>
  <c r="AD377" i="1"/>
  <c r="AE377" i="1"/>
  <c r="AC378" i="1"/>
  <c r="AD378" i="1"/>
  <c r="AE378" i="1"/>
  <c r="AC379" i="1"/>
  <c r="AD379" i="1"/>
  <c r="AE379" i="1"/>
  <c r="AC380" i="1"/>
  <c r="AD380" i="1"/>
  <c r="AE380" i="1"/>
  <c r="AC381" i="1"/>
  <c r="AD381" i="1"/>
  <c r="AE381" i="1"/>
  <c r="AC4435" i="1"/>
  <c r="AD4435" i="1"/>
  <c r="AE4435" i="1"/>
  <c r="AC4436" i="1"/>
  <c r="AD4436" i="1"/>
  <c r="AE4436" i="1"/>
  <c r="AC382" i="1"/>
  <c r="AD382" i="1"/>
  <c r="AE382" i="1"/>
  <c r="AC383" i="1"/>
  <c r="AD383" i="1"/>
  <c r="AE383" i="1"/>
  <c r="AC384" i="1"/>
  <c r="AD384" i="1"/>
  <c r="AE384" i="1"/>
  <c r="AC385" i="1"/>
  <c r="AD385" i="1"/>
  <c r="AE385" i="1"/>
  <c r="AC386" i="1"/>
  <c r="AD386" i="1"/>
  <c r="AE386" i="1"/>
  <c r="AC387" i="1"/>
  <c r="AD387" i="1"/>
  <c r="AE387" i="1"/>
  <c r="AC388" i="1"/>
  <c r="AD388" i="1"/>
  <c r="AE388" i="1"/>
  <c r="AC389" i="1"/>
  <c r="AD389" i="1"/>
  <c r="AE389" i="1"/>
  <c r="AC390" i="1"/>
  <c r="AD390" i="1"/>
  <c r="AE390" i="1"/>
  <c r="AC391" i="1"/>
  <c r="AD391" i="1"/>
  <c r="AE391" i="1"/>
  <c r="AC392" i="1"/>
  <c r="AD392" i="1"/>
  <c r="AE392" i="1"/>
  <c r="AC393" i="1"/>
  <c r="AD393" i="1"/>
  <c r="AE393" i="1"/>
  <c r="AC394" i="1"/>
  <c r="AD394" i="1"/>
  <c r="AE394" i="1"/>
  <c r="AC395" i="1"/>
  <c r="AD395" i="1"/>
  <c r="AE395" i="1"/>
  <c r="AC396" i="1"/>
  <c r="AD396" i="1"/>
  <c r="AE396" i="1"/>
  <c r="AC397" i="1"/>
  <c r="AD397" i="1"/>
  <c r="AE397" i="1"/>
  <c r="AC398" i="1"/>
  <c r="AD398" i="1"/>
  <c r="AE398" i="1"/>
  <c r="AC399" i="1"/>
  <c r="AD399" i="1"/>
  <c r="AE399" i="1"/>
  <c r="AC400" i="1"/>
  <c r="AD400" i="1"/>
  <c r="AE400" i="1"/>
  <c r="AC401" i="1"/>
  <c r="AD401" i="1"/>
  <c r="AE401" i="1"/>
  <c r="AC402" i="1"/>
  <c r="AD402" i="1"/>
  <c r="AE402" i="1"/>
  <c r="AC403" i="1"/>
  <c r="AD403" i="1"/>
  <c r="AE403" i="1"/>
  <c r="AC404" i="1"/>
  <c r="AD404" i="1"/>
  <c r="AE404" i="1"/>
  <c r="AC405" i="1"/>
  <c r="AD405" i="1"/>
  <c r="AE405" i="1"/>
  <c r="AC406" i="1"/>
  <c r="AD406" i="1"/>
  <c r="AE406" i="1"/>
  <c r="AC407" i="1"/>
  <c r="AD407" i="1"/>
  <c r="AE407" i="1"/>
  <c r="AC408" i="1"/>
  <c r="AD408" i="1"/>
  <c r="AE408" i="1"/>
  <c r="AC409" i="1"/>
  <c r="AD409" i="1"/>
  <c r="AE409" i="1"/>
  <c r="AC410" i="1"/>
  <c r="AD410" i="1"/>
  <c r="AE410" i="1"/>
  <c r="AC411" i="1"/>
  <c r="AD411" i="1"/>
  <c r="AE411" i="1"/>
  <c r="AC412" i="1"/>
  <c r="AD412" i="1"/>
  <c r="AE412" i="1"/>
  <c r="AC413" i="1"/>
  <c r="AD413" i="1"/>
  <c r="AE413" i="1"/>
  <c r="AC414" i="1"/>
  <c r="AD414" i="1"/>
  <c r="AE414" i="1"/>
  <c r="AC415" i="1"/>
  <c r="AD415" i="1"/>
  <c r="AE415" i="1"/>
  <c r="AC416" i="1"/>
  <c r="AD416" i="1"/>
  <c r="AE416" i="1"/>
  <c r="AC417" i="1"/>
  <c r="AD417" i="1"/>
  <c r="AE417" i="1"/>
  <c r="AC418" i="1"/>
  <c r="AD418" i="1"/>
  <c r="AE418" i="1"/>
  <c r="AC419" i="1"/>
  <c r="AD419" i="1"/>
  <c r="AE419" i="1"/>
  <c r="AC420" i="1"/>
  <c r="AD420" i="1"/>
  <c r="AE420" i="1"/>
  <c r="AC421" i="1"/>
  <c r="AD421" i="1"/>
  <c r="AE421" i="1"/>
  <c r="AC422" i="1"/>
  <c r="AD422" i="1"/>
  <c r="AE422" i="1"/>
  <c r="AC423" i="1"/>
  <c r="AD423" i="1"/>
  <c r="AE423" i="1"/>
  <c r="AC424" i="1"/>
  <c r="AD424" i="1"/>
  <c r="AE424" i="1"/>
  <c r="AC425" i="1"/>
  <c r="AD425" i="1"/>
  <c r="AE425" i="1"/>
  <c r="AC426" i="1"/>
  <c r="AD426" i="1"/>
  <c r="AE426" i="1"/>
  <c r="AC427" i="1"/>
  <c r="AD427" i="1"/>
  <c r="AE427" i="1"/>
  <c r="AC4437" i="1"/>
  <c r="AD4437" i="1"/>
  <c r="AE4437" i="1"/>
  <c r="AC428" i="1"/>
  <c r="AD428" i="1"/>
  <c r="AE428" i="1"/>
  <c r="AC429" i="1"/>
  <c r="AD429" i="1"/>
  <c r="AE429" i="1"/>
  <c r="AC430" i="1"/>
  <c r="AD430" i="1"/>
  <c r="AE430" i="1"/>
  <c r="AC431" i="1"/>
  <c r="AD431" i="1"/>
  <c r="AE431" i="1"/>
  <c r="AC432" i="1"/>
  <c r="AD432" i="1"/>
  <c r="AE432" i="1"/>
  <c r="AC433" i="1"/>
  <c r="AD433" i="1"/>
  <c r="AE433" i="1"/>
  <c r="AC434" i="1"/>
  <c r="AD434" i="1"/>
  <c r="AE434" i="1"/>
  <c r="AC435" i="1"/>
  <c r="AD435" i="1"/>
  <c r="AE435" i="1"/>
  <c r="AC436" i="1"/>
  <c r="AD436" i="1"/>
  <c r="AE436" i="1"/>
  <c r="AC437" i="1"/>
  <c r="AD437" i="1"/>
  <c r="AE437" i="1"/>
  <c r="AC4438" i="1"/>
  <c r="AD4438" i="1"/>
  <c r="AE4438" i="1"/>
  <c r="AC438" i="1"/>
  <c r="AD438" i="1"/>
  <c r="AE438" i="1"/>
  <c r="AC439" i="1"/>
  <c r="AD439" i="1"/>
  <c r="AE439" i="1"/>
  <c r="AC440" i="1"/>
  <c r="AD440" i="1"/>
  <c r="AE440" i="1"/>
  <c r="AC441" i="1"/>
  <c r="AD441" i="1"/>
  <c r="AE441" i="1"/>
  <c r="AC442" i="1"/>
  <c r="AD442" i="1"/>
  <c r="AE442" i="1"/>
  <c r="AC443" i="1"/>
  <c r="AD443" i="1"/>
  <c r="AE443" i="1"/>
  <c r="AC444" i="1"/>
  <c r="AD444" i="1"/>
  <c r="AE444" i="1"/>
  <c r="AC445" i="1"/>
  <c r="AD445" i="1"/>
  <c r="AE445" i="1"/>
  <c r="AC446" i="1"/>
  <c r="AD446" i="1"/>
  <c r="AE446" i="1"/>
  <c r="AC447" i="1"/>
  <c r="AD447" i="1"/>
  <c r="AE447" i="1"/>
  <c r="AC448" i="1"/>
  <c r="AD448" i="1"/>
  <c r="AE448" i="1"/>
  <c r="AC449" i="1"/>
  <c r="AD449" i="1"/>
  <c r="AE449" i="1"/>
  <c r="AC450" i="1"/>
  <c r="AD450" i="1"/>
  <c r="AE450" i="1"/>
  <c r="AC451" i="1"/>
  <c r="AD451" i="1"/>
  <c r="AE451" i="1"/>
  <c r="AC452" i="1"/>
  <c r="AD452" i="1"/>
  <c r="AE452" i="1"/>
  <c r="AC453" i="1"/>
  <c r="AD453" i="1"/>
  <c r="AE453" i="1"/>
  <c r="AC454" i="1"/>
  <c r="AD454" i="1"/>
  <c r="AE454" i="1"/>
  <c r="AC455" i="1"/>
  <c r="AD455" i="1"/>
  <c r="AE455" i="1"/>
  <c r="AC456" i="1"/>
  <c r="AD456" i="1"/>
  <c r="AE456" i="1"/>
  <c r="AC457" i="1"/>
  <c r="AD457" i="1"/>
  <c r="AE457" i="1"/>
  <c r="AC4439" i="1"/>
  <c r="AD4439" i="1"/>
  <c r="AE4439" i="1"/>
  <c r="AC4440" i="1"/>
  <c r="AD4440" i="1"/>
  <c r="AE4440" i="1"/>
  <c r="AC4441" i="1"/>
  <c r="AD4441" i="1"/>
  <c r="AE4441" i="1"/>
  <c r="AC4442" i="1"/>
  <c r="AD4442" i="1"/>
  <c r="AE4442" i="1"/>
  <c r="AC4443" i="1"/>
  <c r="AD4443" i="1"/>
  <c r="AE4443" i="1"/>
  <c r="AC4444" i="1"/>
  <c r="AD4444" i="1"/>
  <c r="AE4444" i="1"/>
  <c r="AC458" i="1"/>
  <c r="AD458" i="1"/>
  <c r="AE458" i="1"/>
  <c r="AC459" i="1"/>
  <c r="AD459" i="1"/>
  <c r="AE459" i="1"/>
  <c r="AC460" i="1"/>
  <c r="AD460" i="1"/>
  <c r="AE460" i="1"/>
  <c r="AC461" i="1"/>
  <c r="AD461" i="1"/>
  <c r="AE461" i="1"/>
  <c r="AC462" i="1"/>
  <c r="AD462" i="1"/>
  <c r="AE462" i="1"/>
  <c r="AC463" i="1"/>
  <c r="AD463" i="1"/>
  <c r="AE463" i="1"/>
  <c r="AC464" i="1"/>
  <c r="AD464" i="1"/>
  <c r="AE464" i="1"/>
  <c r="AC4445" i="1"/>
  <c r="AD4445" i="1"/>
  <c r="AE4445" i="1"/>
  <c r="AC4446" i="1"/>
  <c r="AD4446" i="1"/>
  <c r="AE4446" i="1"/>
  <c r="AC4447" i="1"/>
  <c r="AD4447" i="1"/>
  <c r="AE4447" i="1"/>
  <c r="AC4448" i="1"/>
  <c r="AD4448" i="1"/>
  <c r="AE4448" i="1"/>
  <c r="AC4449" i="1"/>
  <c r="AD4449" i="1"/>
  <c r="AE4449" i="1"/>
  <c r="AC4450" i="1"/>
  <c r="AD4450" i="1"/>
  <c r="AE4450" i="1"/>
  <c r="AC4451" i="1"/>
  <c r="AD4451" i="1"/>
  <c r="AE4451" i="1"/>
  <c r="AC4452" i="1"/>
  <c r="AD4452" i="1"/>
  <c r="AE4452" i="1"/>
  <c r="AC4453" i="1"/>
  <c r="AD4453" i="1"/>
  <c r="AE4453" i="1"/>
  <c r="AC4454" i="1"/>
  <c r="AD4454" i="1"/>
  <c r="AE4454" i="1"/>
  <c r="AC4455" i="1"/>
  <c r="AD4455" i="1"/>
  <c r="AE4455" i="1"/>
  <c r="AC465" i="1"/>
  <c r="AD465" i="1"/>
  <c r="AE465" i="1"/>
  <c r="AC466" i="1"/>
  <c r="AD466" i="1"/>
  <c r="AE466" i="1"/>
  <c r="AC467" i="1"/>
  <c r="AD467" i="1"/>
  <c r="AE467" i="1"/>
  <c r="AC4456" i="1"/>
  <c r="AD4456" i="1"/>
  <c r="AE4456" i="1"/>
  <c r="AC4457" i="1"/>
  <c r="AD4457" i="1"/>
  <c r="AE4457" i="1"/>
  <c r="AC468" i="1"/>
  <c r="AD468" i="1"/>
  <c r="AE468" i="1"/>
  <c r="AC469" i="1"/>
  <c r="AD469" i="1"/>
  <c r="AE469" i="1"/>
  <c r="AC4458" i="1"/>
  <c r="AD4458" i="1"/>
  <c r="AE4458" i="1"/>
  <c r="AC4459" i="1"/>
  <c r="AD4459" i="1"/>
  <c r="AE4459" i="1"/>
  <c r="AC470" i="1"/>
  <c r="AD470" i="1"/>
  <c r="AE470" i="1"/>
  <c r="AC471" i="1"/>
  <c r="AD471" i="1"/>
  <c r="AE471" i="1"/>
  <c r="AC472" i="1"/>
  <c r="AD472" i="1"/>
  <c r="AE472" i="1"/>
  <c r="AC473" i="1"/>
  <c r="AD473" i="1"/>
  <c r="AE473" i="1"/>
  <c r="AC474" i="1"/>
  <c r="AD474" i="1"/>
  <c r="AE474" i="1"/>
  <c r="AC4460" i="1"/>
  <c r="AD4460" i="1"/>
  <c r="AE4460" i="1"/>
  <c r="AC475" i="1"/>
  <c r="AD475" i="1"/>
  <c r="AE475" i="1"/>
  <c r="AC476" i="1"/>
  <c r="AD476" i="1"/>
  <c r="AE476" i="1"/>
  <c r="AC477" i="1"/>
  <c r="AD477" i="1"/>
  <c r="AE477" i="1"/>
  <c r="AC478" i="1"/>
  <c r="AD478" i="1"/>
  <c r="AE478" i="1"/>
  <c r="AC479" i="1"/>
  <c r="AD479" i="1"/>
  <c r="AE479" i="1"/>
  <c r="AC480" i="1"/>
  <c r="AD480" i="1"/>
  <c r="AE480" i="1"/>
  <c r="AC481" i="1"/>
  <c r="AD481" i="1"/>
  <c r="AE481" i="1"/>
  <c r="AC85" i="1"/>
  <c r="AD85" i="1"/>
  <c r="AE85" i="1"/>
  <c r="AC482" i="1"/>
  <c r="AD482" i="1"/>
  <c r="AE482" i="1"/>
  <c r="AC483" i="1"/>
  <c r="AD483" i="1"/>
  <c r="AE483" i="1"/>
  <c r="AC4461" i="1"/>
  <c r="AD4461" i="1"/>
  <c r="AE4461" i="1"/>
  <c r="AC4462" i="1"/>
  <c r="AD4462" i="1"/>
  <c r="AE4462" i="1"/>
  <c r="AC484" i="1"/>
  <c r="AD484" i="1"/>
  <c r="AE484" i="1"/>
  <c r="AC485" i="1"/>
  <c r="AD485" i="1"/>
  <c r="AE485" i="1"/>
  <c r="AC486" i="1"/>
  <c r="AD486" i="1"/>
  <c r="AE486" i="1"/>
  <c r="AC487" i="1"/>
  <c r="AD487" i="1"/>
  <c r="AE487" i="1"/>
  <c r="AC488" i="1"/>
  <c r="AD488" i="1"/>
  <c r="AE488" i="1"/>
  <c r="AC489" i="1"/>
  <c r="AD489" i="1"/>
  <c r="AE489" i="1"/>
  <c r="AC490" i="1"/>
  <c r="AD490" i="1"/>
  <c r="AE490" i="1"/>
  <c r="AC491" i="1"/>
  <c r="AD491" i="1"/>
  <c r="AE491" i="1"/>
  <c r="AC492" i="1"/>
  <c r="AD492" i="1"/>
  <c r="AE492" i="1"/>
  <c r="AC493" i="1"/>
  <c r="AD493" i="1"/>
  <c r="AE493" i="1"/>
  <c r="AC494" i="1"/>
  <c r="AD494" i="1"/>
  <c r="AE494" i="1"/>
  <c r="AC495" i="1"/>
  <c r="AD495" i="1"/>
  <c r="AE495" i="1"/>
  <c r="AC496" i="1"/>
  <c r="AD496" i="1"/>
  <c r="AE496" i="1"/>
  <c r="AC497" i="1"/>
  <c r="AD497" i="1"/>
  <c r="AE497" i="1"/>
  <c r="AC498" i="1"/>
  <c r="AD498" i="1"/>
  <c r="AE498" i="1"/>
  <c r="AC499" i="1"/>
  <c r="AD499" i="1"/>
  <c r="AE499" i="1"/>
  <c r="AC500" i="1"/>
  <c r="AD500" i="1"/>
  <c r="AE500" i="1"/>
  <c r="AC501" i="1"/>
  <c r="AD501" i="1"/>
  <c r="AE501" i="1"/>
  <c r="AC502" i="1"/>
  <c r="AD502" i="1"/>
  <c r="AE502" i="1"/>
  <c r="AC503" i="1"/>
  <c r="AD503" i="1"/>
  <c r="AE503" i="1"/>
  <c r="AC504" i="1"/>
  <c r="AD504" i="1"/>
  <c r="AE504" i="1"/>
  <c r="AC505" i="1"/>
  <c r="AD505" i="1"/>
  <c r="AE505" i="1"/>
  <c r="AC506" i="1"/>
  <c r="AD506" i="1"/>
  <c r="AE506" i="1"/>
  <c r="AC507" i="1"/>
  <c r="AD507" i="1"/>
  <c r="AE507" i="1"/>
  <c r="AC508" i="1"/>
  <c r="AD508" i="1"/>
  <c r="AE508" i="1"/>
  <c r="AC509" i="1"/>
  <c r="AD509" i="1"/>
  <c r="AE509" i="1"/>
  <c r="AC510" i="1"/>
  <c r="AD510" i="1"/>
  <c r="AE510" i="1"/>
  <c r="AC511" i="1"/>
  <c r="AD511" i="1"/>
  <c r="AE511" i="1"/>
  <c r="AC512" i="1"/>
  <c r="AD512" i="1"/>
  <c r="AE512" i="1"/>
  <c r="AC513" i="1"/>
  <c r="AD513" i="1"/>
  <c r="AE513" i="1"/>
  <c r="AC514" i="1"/>
  <c r="AD514" i="1"/>
  <c r="AE514" i="1"/>
  <c r="AC515" i="1"/>
  <c r="AD515" i="1"/>
  <c r="AE515" i="1"/>
  <c r="AC516" i="1"/>
  <c r="AD516" i="1"/>
  <c r="AE516" i="1"/>
  <c r="AC517" i="1"/>
  <c r="AD517" i="1"/>
  <c r="AE517" i="1"/>
  <c r="AC518" i="1"/>
  <c r="AD518" i="1"/>
  <c r="AE518" i="1"/>
  <c r="AC519" i="1"/>
  <c r="AD519" i="1"/>
  <c r="AE519" i="1"/>
  <c r="AC520" i="1"/>
  <c r="AD520" i="1"/>
  <c r="AE520" i="1"/>
  <c r="AC521" i="1"/>
  <c r="AD521" i="1"/>
  <c r="AE521" i="1"/>
  <c r="AC522" i="1"/>
  <c r="AD522" i="1"/>
  <c r="AE522" i="1"/>
  <c r="AC523" i="1"/>
  <c r="AD523" i="1"/>
  <c r="AE523" i="1"/>
  <c r="AC524" i="1"/>
  <c r="AD524" i="1"/>
  <c r="AE524" i="1"/>
  <c r="AC525" i="1"/>
  <c r="AD525" i="1"/>
  <c r="AE525" i="1"/>
  <c r="AC526" i="1"/>
  <c r="AD526" i="1"/>
  <c r="AE526" i="1"/>
  <c r="AC527" i="1"/>
  <c r="AD527" i="1"/>
  <c r="AE527" i="1"/>
  <c r="AC528" i="1"/>
  <c r="AD528" i="1"/>
  <c r="AE528" i="1"/>
  <c r="AC4463" i="1"/>
  <c r="AD4463" i="1"/>
  <c r="AE4463" i="1"/>
  <c r="AC4464" i="1"/>
  <c r="AD4464" i="1"/>
  <c r="AE4464" i="1"/>
  <c r="AC4465" i="1"/>
  <c r="AD4465" i="1"/>
  <c r="AE4465" i="1"/>
  <c r="AC4466" i="1"/>
  <c r="AD4466" i="1"/>
  <c r="AE4466" i="1"/>
  <c r="AC529" i="1"/>
  <c r="AD529" i="1"/>
  <c r="AE529" i="1"/>
  <c r="AC530" i="1"/>
  <c r="AD530" i="1"/>
  <c r="AE530" i="1"/>
  <c r="AC531" i="1"/>
  <c r="AD531" i="1"/>
  <c r="AE531" i="1"/>
  <c r="AC532" i="1"/>
  <c r="AD532" i="1"/>
  <c r="AE532" i="1"/>
  <c r="AC533" i="1"/>
  <c r="AD533" i="1"/>
  <c r="AE533" i="1"/>
  <c r="AC534" i="1"/>
  <c r="AD534" i="1"/>
  <c r="AE534" i="1"/>
  <c r="AC535" i="1"/>
  <c r="AD535" i="1"/>
  <c r="AE535" i="1"/>
  <c r="AC536" i="1"/>
  <c r="AD536" i="1"/>
  <c r="AE536" i="1"/>
  <c r="AC537" i="1"/>
  <c r="AD537" i="1"/>
  <c r="AE537" i="1"/>
  <c r="AC538" i="1"/>
  <c r="AD538" i="1"/>
  <c r="AE538" i="1"/>
  <c r="AC539" i="1"/>
  <c r="AD539" i="1"/>
  <c r="AE539" i="1"/>
  <c r="AC540" i="1"/>
  <c r="AD540" i="1"/>
  <c r="AE540" i="1"/>
  <c r="AC4467" i="1"/>
  <c r="AD4467" i="1"/>
  <c r="AE4467" i="1"/>
  <c r="AC541" i="1"/>
  <c r="AD541" i="1"/>
  <c r="AE541" i="1"/>
  <c r="AC542" i="1"/>
  <c r="AD542" i="1"/>
  <c r="AE542" i="1"/>
  <c r="AC543" i="1"/>
  <c r="AD543" i="1"/>
  <c r="AE543" i="1"/>
  <c r="AC544" i="1"/>
  <c r="AD544" i="1"/>
  <c r="AE544" i="1"/>
  <c r="AC545" i="1"/>
  <c r="AD545" i="1"/>
  <c r="AE545" i="1"/>
  <c r="AC4468" i="1"/>
  <c r="AD4468" i="1"/>
  <c r="AE4468" i="1"/>
  <c r="AC4469" i="1"/>
  <c r="AD4469" i="1"/>
  <c r="AE4469" i="1"/>
  <c r="AC4470" i="1"/>
  <c r="AD4470" i="1"/>
  <c r="AE4470" i="1"/>
  <c r="AC546" i="1"/>
  <c r="AD546" i="1"/>
  <c r="AE546" i="1"/>
  <c r="AC547" i="1"/>
  <c r="AD547" i="1"/>
  <c r="AE547" i="1"/>
  <c r="AC548" i="1"/>
  <c r="AD548" i="1"/>
  <c r="AE548" i="1"/>
  <c r="AC549" i="1"/>
  <c r="AD549" i="1"/>
  <c r="AE549" i="1"/>
  <c r="AC550" i="1"/>
  <c r="AD550" i="1"/>
  <c r="AE550" i="1"/>
  <c r="AC551" i="1"/>
  <c r="AD551" i="1"/>
  <c r="AE551" i="1"/>
  <c r="AC552" i="1"/>
  <c r="AD552" i="1"/>
  <c r="AE552" i="1"/>
  <c r="AC553" i="1"/>
  <c r="AD553" i="1"/>
  <c r="AE553" i="1"/>
  <c r="AC554" i="1"/>
  <c r="AD554" i="1"/>
  <c r="AE554" i="1"/>
  <c r="AC555" i="1"/>
  <c r="AD555" i="1"/>
  <c r="AE555" i="1"/>
  <c r="AC556" i="1"/>
  <c r="AD556" i="1"/>
  <c r="AE556" i="1"/>
  <c r="AC557" i="1"/>
  <c r="AD557" i="1"/>
  <c r="AE557" i="1"/>
  <c r="AC558" i="1"/>
  <c r="AD558" i="1"/>
  <c r="AE558" i="1"/>
  <c r="AC559" i="1"/>
  <c r="AD559" i="1"/>
  <c r="AE559" i="1"/>
  <c r="AC560" i="1"/>
  <c r="AD560" i="1"/>
  <c r="AE560" i="1"/>
  <c r="AC561" i="1"/>
  <c r="AD561" i="1"/>
  <c r="AE561" i="1"/>
  <c r="AC4471" i="1"/>
  <c r="AD4471" i="1"/>
  <c r="AE4471" i="1"/>
  <c r="AC4472" i="1"/>
  <c r="AD4472" i="1"/>
  <c r="AE4472" i="1"/>
  <c r="AC4473" i="1"/>
  <c r="AD4473" i="1"/>
  <c r="AE4473" i="1"/>
  <c r="AC4474" i="1"/>
  <c r="AD4474" i="1"/>
  <c r="AE4474" i="1"/>
  <c r="AC4475" i="1"/>
  <c r="AD4475" i="1"/>
  <c r="AE4475" i="1"/>
  <c r="AC562" i="1"/>
  <c r="AD562" i="1"/>
  <c r="AE562" i="1"/>
  <c r="AC563" i="1"/>
  <c r="AD563" i="1"/>
  <c r="AE563" i="1"/>
  <c r="AC564" i="1"/>
  <c r="AD564" i="1"/>
  <c r="AE564" i="1"/>
  <c r="AC4476" i="1"/>
  <c r="AD4476" i="1"/>
  <c r="AE4476" i="1"/>
  <c r="AC4477" i="1"/>
  <c r="AD4477" i="1"/>
  <c r="AE4477" i="1"/>
  <c r="AC565" i="1"/>
  <c r="AD565" i="1"/>
  <c r="AE565" i="1"/>
  <c r="AC566" i="1"/>
  <c r="AD566" i="1"/>
  <c r="AE566" i="1"/>
  <c r="AC567" i="1"/>
  <c r="AD567" i="1"/>
  <c r="AE567" i="1"/>
  <c r="AC568" i="1"/>
  <c r="AD568" i="1"/>
  <c r="AE568" i="1"/>
  <c r="AC569" i="1"/>
  <c r="AD569" i="1"/>
  <c r="AE569" i="1"/>
  <c r="AC4478" i="1"/>
  <c r="AD4478" i="1"/>
  <c r="AE4478" i="1"/>
  <c r="AC4479" i="1"/>
  <c r="AD4479" i="1"/>
  <c r="AE4479" i="1"/>
  <c r="AC4480" i="1"/>
  <c r="AD4480" i="1"/>
  <c r="AE4480" i="1"/>
  <c r="AC570" i="1"/>
  <c r="AD570" i="1"/>
  <c r="AE570" i="1"/>
  <c r="AC571" i="1"/>
  <c r="AD571" i="1"/>
  <c r="AE571" i="1"/>
  <c r="AC4481" i="1"/>
  <c r="AD4481" i="1"/>
  <c r="AE4481" i="1"/>
  <c r="AC4482" i="1"/>
  <c r="AD4482" i="1"/>
  <c r="AE4482" i="1"/>
  <c r="AC4483" i="1"/>
  <c r="AD4483" i="1"/>
  <c r="AE4483" i="1"/>
  <c r="AC4484" i="1"/>
  <c r="AD4484" i="1"/>
  <c r="AE4484" i="1"/>
  <c r="AC4485" i="1"/>
  <c r="AD4485" i="1"/>
  <c r="AE4485" i="1"/>
  <c r="AC4486" i="1"/>
  <c r="AD4486" i="1"/>
  <c r="AE4486" i="1"/>
  <c r="AC4487" i="1"/>
  <c r="AD4487" i="1"/>
  <c r="AE4487" i="1"/>
  <c r="AC4488" i="1"/>
  <c r="AD4488" i="1"/>
  <c r="AE4488" i="1"/>
  <c r="AC4489" i="1"/>
  <c r="AD4489" i="1"/>
  <c r="AE4489" i="1"/>
  <c r="AC4490" i="1"/>
  <c r="AD4490" i="1"/>
  <c r="AE4490" i="1"/>
  <c r="AC4491" i="1"/>
  <c r="AD4491" i="1"/>
  <c r="AE4491" i="1"/>
  <c r="AC4492" i="1"/>
  <c r="AD4492" i="1"/>
  <c r="AE4492" i="1"/>
  <c r="AC4493" i="1"/>
  <c r="AD4493" i="1"/>
  <c r="AE4493" i="1"/>
  <c r="AC4494" i="1"/>
  <c r="AD4494" i="1"/>
  <c r="AE4494" i="1"/>
  <c r="AC4495" i="1"/>
  <c r="AD4495" i="1"/>
  <c r="AE4495" i="1"/>
  <c r="AC4496" i="1"/>
  <c r="AD4496" i="1"/>
  <c r="AE4496" i="1"/>
  <c r="AC4497" i="1"/>
  <c r="AD4497" i="1"/>
  <c r="AE4497" i="1"/>
  <c r="AC4498" i="1"/>
  <c r="AD4498" i="1"/>
  <c r="AE4498" i="1"/>
  <c r="AC4499" i="1"/>
  <c r="AD4499" i="1"/>
  <c r="AE4499" i="1"/>
  <c r="AC4500" i="1"/>
  <c r="AD4500" i="1"/>
  <c r="AE4500" i="1"/>
  <c r="AC4501" i="1"/>
  <c r="AD4501" i="1"/>
  <c r="AE4501" i="1"/>
  <c r="AC4502" i="1"/>
  <c r="AD4502" i="1"/>
  <c r="AE4502" i="1"/>
  <c r="AC4503" i="1"/>
  <c r="AD4503" i="1"/>
  <c r="AE4503" i="1"/>
  <c r="AC572" i="1"/>
  <c r="AD572" i="1"/>
  <c r="AE572" i="1"/>
  <c r="AC4504" i="1"/>
  <c r="AD4504" i="1"/>
  <c r="AE4504" i="1"/>
  <c r="AC573" i="1"/>
  <c r="AD573" i="1"/>
  <c r="AE573" i="1"/>
  <c r="AC574" i="1"/>
  <c r="AD574" i="1"/>
  <c r="AE574" i="1"/>
  <c r="AC575" i="1"/>
  <c r="AD575" i="1"/>
  <c r="AE575" i="1"/>
  <c r="AC576" i="1"/>
  <c r="AD576" i="1"/>
  <c r="AE576" i="1"/>
  <c r="AC577" i="1"/>
  <c r="AD577" i="1"/>
  <c r="AE577" i="1"/>
  <c r="AC578" i="1"/>
  <c r="AD578" i="1"/>
  <c r="AE578" i="1"/>
  <c r="AC579" i="1"/>
  <c r="AD579" i="1"/>
  <c r="AE579" i="1"/>
  <c r="AC580" i="1"/>
  <c r="AD580" i="1"/>
  <c r="AE580" i="1"/>
  <c r="AC581" i="1"/>
  <c r="AD581" i="1"/>
  <c r="AE581" i="1"/>
  <c r="AC4505" i="1"/>
  <c r="AD4505" i="1"/>
  <c r="AE4505" i="1"/>
  <c r="AC4506" i="1"/>
  <c r="AD4506" i="1"/>
  <c r="AE4506" i="1"/>
  <c r="AC4507" i="1"/>
  <c r="AD4507" i="1"/>
  <c r="AE4507" i="1"/>
  <c r="AC4508" i="1"/>
  <c r="AD4508" i="1"/>
  <c r="AE4508" i="1"/>
  <c r="AC4509" i="1"/>
  <c r="AD4509" i="1"/>
  <c r="AE4509" i="1"/>
  <c r="AC4510" i="1"/>
  <c r="AD4510" i="1"/>
  <c r="AE4510" i="1"/>
  <c r="AC4511" i="1"/>
  <c r="AD4511" i="1"/>
  <c r="AE4511" i="1"/>
  <c r="AC4512" i="1"/>
  <c r="AD4512" i="1"/>
  <c r="AE4512" i="1"/>
  <c r="AC582" i="1"/>
  <c r="AD582" i="1"/>
  <c r="AE582" i="1"/>
  <c r="AC583" i="1"/>
  <c r="AD583" i="1"/>
  <c r="AE583" i="1"/>
  <c r="AC584" i="1"/>
  <c r="AD584" i="1"/>
  <c r="AE584" i="1"/>
  <c r="AC585" i="1"/>
  <c r="AD585" i="1"/>
  <c r="AE585" i="1"/>
  <c r="AC586" i="1"/>
  <c r="AD586" i="1"/>
  <c r="AE586" i="1"/>
  <c r="AC587" i="1"/>
  <c r="AD587" i="1"/>
  <c r="AE587" i="1"/>
  <c r="AC588" i="1"/>
  <c r="AD588" i="1"/>
  <c r="AE588" i="1"/>
  <c r="AC589" i="1"/>
  <c r="AD589" i="1"/>
  <c r="AE589" i="1"/>
  <c r="AC4513" i="1"/>
  <c r="AD4513" i="1"/>
  <c r="AE4513" i="1"/>
  <c r="AC590" i="1"/>
  <c r="AD590" i="1"/>
  <c r="AE590" i="1"/>
  <c r="AC4514" i="1"/>
  <c r="AD4514" i="1"/>
  <c r="AE4514" i="1"/>
  <c r="AC591" i="1"/>
  <c r="AD591" i="1"/>
  <c r="AE591" i="1"/>
  <c r="AC592" i="1"/>
  <c r="AD592" i="1"/>
  <c r="AE592" i="1"/>
  <c r="AC593" i="1"/>
  <c r="AD593" i="1"/>
  <c r="AE593" i="1"/>
  <c r="AC594" i="1"/>
  <c r="AD594" i="1"/>
  <c r="AE594" i="1"/>
  <c r="AC595" i="1"/>
  <c r="AD595" i="1"/>
  <c r="AE595" i="1"/>
  <c r="AC596" i="1"/>
  <c r="AD596" i="1"/>
  <c r="AE596" i="1"/>
  <c r="AC597" i="1"/>
  <c r="AD597" i="1"/>
  <c r="AE597" i="1"/>
  <c r="AC598" i="1"/>
  <c r="AD598" i="1"/>
  <c r="AE598" i="1"/>
  <c r="AC599" i="1"/>
  <c r="AD599" i="1"/>
  <c r="AE599" i="1"/>
  <c r="AC600" i="1"/>
  <c r="AD600" i="1"/>
  <c r="AE600" i="1"/>
  <c r="AC601" i="1"/>
  <c r="AD601" i="1"/>
  <c r="AE601" i="1"/>
  <c r="AC602" i="1"/>
  <c r="AD602" i="1"/>
  <c r="AE602" i="1"/>
  <c r="AC603" i="1"/>
  <c r="AD603" i="1"/>
  <c r="AE603" i="1"/>
  <c r="AC4515" i="1"/>
  <c r="AD4515" i="1"/>
  <c r="AE4515" i="1"/>
  <c r="AC604" i="1"/>
  <c r="AD604" i="1"/>
  <c r="AE604" i="1"/>
  <c r="AC605" i="1"/>
  <c r="AD605" i="1"/>
  <c r="AE605" i="1"/>
  <c r="AC606" i="1"/>
  <c r="AD606" i="1"/>
  <c r="AE606" i="1"/>
  <c r="AC607" i="1"/>
  <c r="AD607" i="1"/>
  <c r="AE607" i="1"/>
  <c r="AC608" i="1"/>
  <c r="AD608" i="1"/>
  <c r="AE608" i="1"/>
  <c r="AC609" i="1"/>
  <c r="AD609" i="1"/>
  <c r="AE609" i="1"/>
  <c r="AC610" i="1"/>
  <c r="AD610" i="1"/>
  <c r="AE610" i="1"/>
  <c r="AC611" i="1"/>
  <c r="AD611" i="1"/>
  <c r="AE611" i="1"/>
  <c r="AC612" i="1"/>
  <c r="AD612" i="1"/>
  <c r="AE612" i="1"/>
  <c r="AC613" i="1"/>
  <c r="AD613" i="1"/>
  <c r="AE613" i="1"/>
  <c r="AC614" i="1"/>
  <c r="AD614" i="1"/>
  <c r="AE614" i="1"/>
  <c r="AC615" i="1"/>
  <c r="AD615" i="1"/>
  <c r="AE615" i="1"/>
  <c r="AC616" i="1"/>
  <c r="AD616" i="1"/>
  <c r="AE616" i="1"/>
  <c r="AC617" i="1"/>
  <c r="AD617" i="1"/>
  <c r="AE617" i="1"/>
  <c r="AC618" i="1"/>
  <c r="AD618" i="1"/>
  <c r="AE618" i="1"/>
  <c r="AC619" i="1"/>
  <c r="AD619" i="1"/>
  <c r="AE619" i="1"/>
  <c r="AC620" i="1"/>
  <c r="AD620" i="1"/>
  <c r="AE620" i="1"/>
  <c r="AC621" i="1"/>
  <c r="AD621" i="1"/>
  <c r="AE621" i="1"/>
  <c r="AC622" i="1"/>
  <c r="AD622" i="1"/>
  <c r="AE622" i="1"/>
  <c r="AC623" i="1"/>
  <c r="AD623" i="1"/>
  <c r="AE623" i="1"/>
  <c r="AC624" i="1"/>
  <c r="AD624" i="1"/>
  <c r="AE624" i="1"/>
  <c r="AC625" i="1"/>
  <c r="AD625" i="1"/>
  <c r="AE625" i="1"/>
  <c r="AC626" i="1"/>
  <c r="AD626" i="1"/>
  <c r="AE626" i="1"/>
  <c r="AC627" i="1"/>
  <c r="AD627" i="1"/>
  <c r="AE627" i="1"/>
  <c r="AC628" i="1"/>
  <c r="AD628" i="1"/>
  <c r="AE628" i="1"/>
  <c r="AC629" i="1"/>
  <c r="AD629" i="1"/>
  <c r="AE629" i="1"/>
  <c r="AC630" i="1"/>
  <c r="AD630" i="1"/>
  <c r="AE630" i="1"/>
  <c r="AC631" i="1"/>
  <c r="AD631" i="1"/>
  <c r="AE631" i="1"/>
  <c r="AC4516" i="1"/>
  <c r="AD4516" i="1"/>
  <c r="AE4516" i="1"/>
  <c r="AC632" i="1"/>
  <c r="AD632" i="1"/>
  <c r="AE632" i="1"/>
  <c r="AC633" i="1"/>
  <c r="AD633" i="1"/>
  <c r="AE633" i="1"/>
  <c r="AC4517" i="1"/>
  <c r="AD4517" i="1"/>
  <c r="AE4517" i="1"/>
  <c r="AC634" i="1"/>
  <c r="AD634" i="1"/>
  <c r="AE634" i="1"/>
  <c r="AC635" i="1"/>
  <c r="AD635" i="1"/>
  <c r="AE635" i="1"/>
  <c r="AC636" i="1"/>
  <c r="AD636" i="1"/>
  <c r="AE636" i="1"/>
  <c r="AC637" i="1"/>
  <c r="AD637" i="1"/>
  <c r="AE637" i="1"/>
  <c r="AC638" i="1"/>
  <c r="AD638" i="1"/>
  <c r="AE638" i="1"/>
  <c r="AC639" i="1"/>
  <c r="AD639" i="1"/>
  <c r="AE639" i="1"/>
  <c r="AC640" i="1"/>
  <c r="AD640" i="1"/>
  <c r="AE640" i="1"/>
  <c r="AC641" i="1"/>
  <c r="AD641" i="1"/>
  <c r="AE641" i="1"/>
  <c r="AC642" i="1"/>
  <c r="AD642" i="1"/>
  <c r="AE642" i="1"/>
  <c r="AC643" i="1"/>
  <c r="AD643" i="1"/>
  <c r="AE643" i="1"/>
  <c r="AC644" i="1"/>
  <c r="AD644" i="1"/>
  <c r="AE644" i="1"/>
  <c r="AC645" i="1"/>
  <c r="AD645" i="1"/>
  <c r="AE645" i="1"/>
  <c r="AC646" i="1"/>
  <c r="AD646" i="1"/>
  <c r="AE646" i="1"/>
  <c r="AC647" i="1"/>
  <c r="AD647" i="1"/>
  <c r="AE647" i="1"/>
  <c r="AC648" i="1"/>
  <c r="AD648" i="1"/>
  <c r="AE648" i="1"/>
  <c r="AC649" i="1"/>
  <c r="AD649" i="1"/>
  <c r="AE649" i="1"/>
  <c r="AC650" i="1"/>
  <c r="AD650" i="1"/>
  <c r="AE650" i="1"/>
  <c r="AC651" i="1"/>
  <c r="AD651" i="1"/>
  <c r="AE651" i="1"/>
  <c r="AC652" i="1"/>
  <c r="AD652" i="1"/>
  <c r="AE652" i="1"/>
  <c r="AC653" i="1"/>
  <c r="AD653" i="1"/>
  <c r="AE653" i="1"/>
  <c r="AC654" i="1"/>
  <c r="AD654" i="1"/>
  <c r="AE654" i="1"/>
  <c r="AC4518" i="1"/>
  <c r="AD4518" i="1"/>
  <c r="AE4518" i="1"/>
  <c r="AC4519" i="1"/>
  <c r="AD4519" i="1"/>
  <c r="AE4519" i="1"/>
  <c r="AC655" i="1"/>
  <c r="AD655" i="1"/>
  <c r="AE655" i="1"/>
  <c r="AC656" i="1"/>
  <c r="AD656" i="1"/>
  <c r="AE656" i="1"/>
  <c r="AC657" i="1"/>
  <c r="AD657" i="1"/>
  <c r="AE657" i="1"/>
  <c r="AC658" i="1"/>
  <c r="AD658" i="1"/>
  <c r="AE658" i="1"/>
  <c r="AC4520" i="1"/>
  <c r="AD4520" i="1"/>
  <c r="AE4520" i="1"/>
  <c r="AC659" i="1"/>
  <c r="AD659" i="1"/>
  <c r="AE659" i="1"/>
  <c r="AC660" i="1"/>
  <c r="AD660" i="1"/>
  <c r="AE660" i="1"/>
  <c r="AC661" i="1"/>
  <c r="AD661" i="1"/>
  <c r="AE661" i="1"/>
  <c r="AC662" i="1"/>
  <c r="AD662" i="1"/>
  <c r="AE662" i="1"/>
  <c r="AC663" i="1"/>
  <c r="AD663" i="1"/>
  <c r="AE663" i="1"/>
  <c r="AC664" i="1"/>
  <c r="AD664" i="1"/>
  <c r="AE664" i="1"/>
  <c r="AC665" i="1"/>
  <c r="AD665" i="1"/>
  <c r="AE665" i="1"/>
  <c r="AC666" i="1"/>
  <c r="AD666" i="1"/>
  <c r="AE666" i="1"/>
  <c r="AC667" i="1"/>
  <c r="AD667" i="1"/>
  <c r="AE667" i="1"/>
  <c r="AC668" i="1"/>
  <c r="AD668" i="1"/>
  <c r="AE668" i="1"/>
  <c r="AC669" i="1"/>
  <c r="AD669" i="1"/>
  <c r="AE669" i="1"/>
  <c r="AC670" i="1"/>
  <c r="AD670" i="1"/>
  <c r="AE670" i="1"/>
  <c r="AC671" i="1"/>
  <c r="AD671" i="1"/>
  <c r="AE671" i="1"/>
  <c r="AC672" i="1"/>
  <c r="AD672" i="1"/>
  <c r="AE672" i="1"/>
  <c r="AC673" i="1"/>
  <c r="AD673" i="1"/>
  <c r="AE673" i="1"/>
  <c r="AC674" i="1"/>
  <c r="AD674" i="1"/>
  <c r="AE674" i="1"/>
  <c r="AC675" i="1"/>
  <c r="AD675" i="1"/>
  <c r="AE675" i="1"/>
  <c r="AC676" i="1"/>
  <c r="AD676" i="1"/>
  <c r="AE676" i="1"/>
  <c r="AC677" i="1"/>
  <c r="AD677" i="1"/>
  <c r="AE677" i="1"/>
  <c r="AC678" i="1"/>
  <c r="AD678" i="1"/>
  <c r="AE678" i="1"/>
  <c r="AC679" i="1"/>
  <c r="AD679" i="1"/>
  <c r="AE679" i="1"/>
  <c r="AC680" i="1"/>
  <c r="AD680" i="1"/>
  <c r="AE680" i="1"/>
  <c r="AC681" i="1"/>
  <c r="AD681" i="1"/>
  <c r="AE681" i="1"/>
  <c r="AC682" i="1"/>
  <c r="AD682" i="1"/>
  <c r="AE682" i="1"/>
  <c r="AC4521" i="1"/>
  <c r="AD4521" i="1"/>
  <c r="AE4521" i="1"/>
  <c r="AC4522" i="1"/>
  <c r="AD4522" i="1"/>
  <c r="AE4522" i="1"/>
  <c r="AC4523" i="1"/>
  <c r="AD4523" i="1"/>
  <c r="AE4523" i="1"/>
  <c r="AC683" i="1"/>
  <c r="AD683" i="1"/>
  <c r="AE683" i="1"/>
  <c r="AC4524" i="1"/>
  <c r="AD4524" i="1"/>
  <c r="AE4524" i="1"/>
  <c r="AC4525" i="1"/>
  <c r="AD4525" i="1"/>
  <c r="AE4525" i="1"/>
  <c r="AC4526" i="1"/>
  <c r="AD4526" i="1"/>
  <c r="AE4526" i="1"/>
  <c r="AC684" i="1"/>
  <c r="AD684" i="1"/>
  <c r="AE684" i="1"/>
  <c r="AC685" i="1"/>
  <c r="AD685" i="1"/>
  <c r="AE685" i="1"/>
  <c r="AC4527" i="1"/>
  <c r="AD4527" i="1"/>
  <c r="AE4527" i="1"/>
  <c r="AC686" i="1"/>
  <c r="AD686" i="1"/>
  <c r="AE686" i="1"/>
  <c r="AC687" i="1"/>
  <c r="AD687" i="1"/>
  <c r="AE687" i="1"/>
  <c r="AC688" i="1"/>
  <c r="AD688" i="1"/>
  <c r="AE688" i="1"/>
  <c r="AC689" i="1"/>
  <c r="AD689" i="1"/>
  <c r="AE689" i="1"/>
  <c r="AC690" i="1"/>
  <c r="AD690" i="1"/>
  <c r="AE690" i="1"/>
  <c r="AC4528" i="1"/>
  <c r="AD4528" i="1"/>
  <c r="AE4528" i="1"/>
  <c r="AC4529" i="1"/>
  <c r="AD4529" i="1"/>
  <c r="AE4529" i="1"/>
  <c r="AC691" i="1"/>
  <c r="AD691" i="1"/>
  <c r="AE691" i="1"/>
  <c r="AC692" i="1"/>
  <c r="AD692" i="1"/>
  <c r="AE692" i="1"/>
  <c r="AC4530" i="1"/>
  <c r="AD4530" i="1"/>
  <c r="AE4530" i="1"/>
  <c r="AC4531" i="1"/>
  <c r="AD4531" i="1"/>
  <c r="AE4531" i="1"/>
  <c r="AC693" i="1"/>
  <c r="AD693" i="1"/>
  <c r="AE693" i="1"/>
  <c r="AC694" i="1"/>
  <c r="AD694" i="1"/>
  <c r="AE694" i="1"/>
  <c r="AC4532" i="1"/>
  <c r="AD4532" i="1"/>
  <c r="AE4532" i="1"/>
  <c r="AC695" i="1"/>
  <c r="AD695" i="1"/>
  <c r="AE695" i="1"/>
  <c r="AC696" i="1"/>
  <c r="AD696" i="1"/>
  <c r="AE696" i="1"/>
  <c r="AC697" i="1"/>
  <c r="AD697" i="1"/>
  <c r="AE697" i="1"/>
  <c r="AC698" i="1"/>
  <c r="AD698" i="1"/>
  <c r="AE698" i="1"/>
  <c r="AC699" i="1"/>
  <c r="AD699" i="1"/>
  <c r="AE699" i="1"/>
  <c r="AC700" i="1"/>
  <c r="AD700" i="1"/>
  <c r="AE700" i="1"/>
  <c r="AC4533" i="1"/>
  <c r="AD4533" i="1"/>
  <c r="AE4533" i="1"/>
  <c r="AC701" i="1"/>
  <c r="AD701" i="1"/>
  <c r="AE701" i="1"/>
  <c r="AC4534" i="1"/>
  <c r="AD4534" i="1"/>
  <c r="AE4534" i="1"/>
  <c r="AC702" i="1"/>
  <c r="AD702" i="1"/>
  <c r="AE702" i="1"/>
  <c r="AC703" i="1"/>
  <c r="AD703" i="1"/>
  <c r="AE703" i="1"/>
  <c r="AC704" i="1"/>
  <c r="AD704" i="1"/>
  <c r="AE704" i="1"/>
  <c r="AC4535" i="1"/>
  <c r="AD4535" i="1"/>
  <c r="AE4535" i="1"/>
  <c r="AC705" i="1"/>
  <c r="AD705" i="1"/>
  <c r="AE705" i="1"/>
  <c r="AC706" i="1"/>
  <c r="AD706" i="1"/>
  <c r="AE706" i="1"/>
  <c r="AC707" i="1"/>
  <c r="AD707" i="1"/>
  <c r="AE707" i="1"/>
  <c r="AC708" i="1"/>
  <c r="AD708" i="1"/>
  <c r="AE708" i="1"/>
  <c r="AC709" i="1"/>
  <c r="AD709" i="1"/>
  <c r="AE709" i="1"/>
  <c r="AC710" i="1"/>
  <c r="AD710" i="1"/>
  <c r="AE710" i="1"/>
  <c r="AC4536" i="1"/>
  <c r="AD4536" i="1"/>
  <c r="AE4536" i="1"/>
  <c r="AC711" i="1"/>
  <c r="AD711" i="1"/>
  <c r="AE711" i="1"/>
  <c r="AC712" i="1"/>
  <c r="AD712" i="1"/>
  <c r="AE712" i="1"/>
  <c r="AC713" i="1"/>
  <c r="AD713" i="1"/>
  <c r="AE713" i="1"/>
  <c r="AC714" i="1"/>
  <c r="AD714" i="1"/>
  <c r="AE714" i="1"/>
  <c r="AC715" i="1"/>
  <c r="AD715" i="1"/>
  <c r="AE715" i="1"/>
  <c r="AC716" i="1"/>
  <c r="AD716" i="1"/>
  <c r="AE716" i="1"/>
  <c r="AC717" i="1"/>
  <c r="AD717" i="1"/>
  <c r="AE717" i="1"/>
  <c r="AC718" i="1"/>
  <c r="AD718" i="1"/>
  <c r="AE718" i="1"/>
  <c r="AC719" i="1"/>
  <c r="AD719" i="1"/>
  <c r="AE719" i="1"/>
  <c r="AC720" i="1"/>
  <c r="AD720" i="1"/>
  <c r="AE720" i="1"/>
  <c r="AC721" i="1"/>
  <c r="AD721" i="1"/>
  <c r="AE721" i="1"/>
  <c r="AC722" i="1"/>
  <c r="AD722" i="1"/>
  <c r="AE722" i="1"/>
  <c r="AC723" i="1"/>
  <c r="AD723" i="1"/>
  <c r="AE723" i="1"/>
  <c r="AC724" i="1"/>
  <c r="AD724" i="1"/>
  <c r="AE724" i="1"/>
  <c r="AC725" i="1"/>
  <c r="AD725" i="1"/>
  <c r="AE725" i="1"/>
  <c r="AC726" i="1"/>
  <c r="AD726" i="1"/>
  <c r="AE726" i="1"/>
  <c r="AC727" i="1"/>
  <c r="AD727" i="1"/>
  <c r="AE727" i="1"/>
  <c r="AC4537" i="1"/>
  <c r="AD4537" i="1"/>
  <c r="AE4537" i="1"/>
  <c r="AC728" i="1"/>
  <c r="AD728" i="1"/>
  <c r="AE728" i="1"/>
  <c r="AC729" i="1"/>
  <c r="AD729" i="1"/>
  <c r="AE729" i="1"/>
  <c r="AC730" i="1"/>
  <c r="AD730" i="1"/>
  <c r="AE730" i="1"/>
  <c r="AC731" i="1"/>
  <c r="AD731" i="1"/>
  <c r="AE731" i="1"/>
  <c r="AC732" i="1"/>
  <c r="AD732" i="1"/>
  <c r="AE732" i="1"/>
  <c r="AC4538" i="1"/>
  <c r="AD4538" i="1"/>
  <c r="AE4538" i="1"/>
  <c r="AC4539" i="1"/>
  <c r="AD4539" i="1"/>
  <c r="AE4539" i="1"/>
  <c r="AC733" i="1"/>
  <c r="AD733" i="1"/>
  <c r="AE733" i="1"/>
  <c r="AC734" i="1"/>
  <c r="AD734" i="1"/>
  <c r="AE734" i="1"/>
  <c r="AC735" i="1"/>
  <c r="AD735" i="1"/>
  <c r="AE735" i="1"/>
  <c r="AC4540" i="1"/>
  <c r="AD4540" i="1"/>
  <c r="AE4540" i="1"/>
  <c r="AC736" i="1"/>
  <c r="AD736" i="1"/>
  <c r="AE736" i="1"/>
  <c r="AC737" i="1"/>
  <c r="AD737" i="1"/>
  <c r="AE737" i="1"/>
  <c r="AC738" i="1"/>
  <c r="AD738" i="1"/>
  <c r="AE738" i="1"/>
  <c r="AC739" i="1"/>
  <c r="AD739" i="1"/>
  <c r="AE739" i="1"/>
  <c r="AC740" i="1"/>
  <c r="AD740" i="1"/>
  <c r="AE740" i="1"/>
  <c r="AC741" i="1"/>
  <c r="AD741" i="1"/>
  <c r="AE741" i="1"/>
  <c r="AC742" i="1"/>
  <c r="AD742" i="1"/>
  <c r="AE742" i="1"/>
  <c r="AC743" i="1"/>
  <c r="AD743" i="1"/>
  <c r="AE743" i="1"/>
  <c r="AC4541" i="1"/>
  <c r="AD4541" i="1"/>
  <c r="AE4541" i="1"/>
  <c r="AC744" i="1"/>
  <c r="AD744" i="1"/>
  <c r="AE744" i="1"/>
  <c r="AC745" i="1"/>
  <c r="AD745" i="1"/>
  <c r="AE745" i="1"/>
  <c r="AC4542" i="1"/>
  <c r="AD4542" i="1"/>
  <c r="AE4542" i="1"/>
  <c r="AC746" i="1"/>
  <c r="AD746" i="1"/>
  <c r="AE746" i="1"/>
  <c r="AC747" i="1"/>
  <c r="AD747" i="1"/>
  <c r="AE747" i="1"/>
  <c r="AC748" i="1"/>
  <c r="AD748" i="1"/>
  <c r="AE748" i="1"/>
  <c r="AC749" i="1"/>
  <c r="AD749" i="1"/>
  <c r="AE749" i="1"/>
  <c r="AC4543" i="1"/>
  <c r="AD4543" i="1"/>
  <c r="AE4543" i="1"/>
  <c r="AC750" i="1"/>
  <c r="AD750" i="1"/>
  <c r="AE750" i="1"/>
  <c r="AC751" i="1"/>
  <c r="AD751" i="1"/>
  <c r="AE751" i="1"/>
  <c r="AC4544" i="1"/>
  <c r="AD4544" i="1"/>
  <c r="AE4544" i="1"/>
  <c r="AC752" i="1"/>
  <c r="AD752" i="1"/>
  <c r="AE752" i="1"/>
  <c r="AC753" i="1"/>
  <c r="AD753" i="1"/>
  <c r="AE753" i="1"/>
  <c r="AC754" i="1"/>
  <c r="AD754" i="1"/>
  <c r="AE754" i="1"/>
  <c r="AC4545" i="1"/>
  <c r="AD4545" i="1"/>
  <c r="AE4545" i="1"/>
  <c r="AC4546" i="1"/>
  <c r="AD4546" i="1"/>
  <c r="AE4546" i="1"/>
  <c r="AC4547" i="1"/>
  <c r="AD4547" i="1"/>
  <c r="AE4547" i="1"/>
  <c r="AC755" i="1"/>
  <c r="AD755" i="1"/>
  <c r="AE755" i="1"/>
  <c r="AC4548" i="1"/>
  <c r="AD4548" i="1"/>
  <c r="AE4548" i="1"/>
  <c r="AC756" i="1"/>
  <c r="AD756" i="1"/>
  <c r="AE756" i="1"/>
  <c r="AC4549" i="1"/>
  <c r="AD4549" i="1"/>
  <c r="AE4549" i="1"/>
  <c r="AC757" i="1"/>
  <c r="AD757" i="1"/>
  <c r="AE757" i="1"/>
  <c r="AC758" i="1"/>
  <c r="AD758" i="1"/>
  <c r="AE758" i="1"/>
  <c r="AC4550" i="1"/>
  <c r="AD4550" i="1"/>
  <c r="AE4550" i="1"/>
  <c r="AC4551" i="1"/>
  <c r="AD4551" i="1"/>
  <c r="AE4551" i="1"/>
  <c r="AC759" i="1"/>
  <c r="AD759" i="1"/>
  <c r="AE759" i="1"/>
  <c r="AC4552" i="1"/>
  <c r="AD4552" i="1"/>
  <c r="AE4552" i="1"/>
  <c r="AC760" i="1"/>
  <c r="AD760" i="1"/>
  <c r="AE760" i="1"/>
  <c r="AC761" i="1"/>
  <c r="AD761" i="1"/>
  <c r="AE761" i="1"/>
  <c r="AC762" i="1"/>
  <c r="AD762" i="1"/>
  <c r="AE762" i="1"/>
  <c r="AC4553" i="1"/>
  <c r="AD4553" i="1"/>
  <c r="AE4553" i="1"/>
  <c r="AC763" i="1"/>
  <c r="AD763" i="1"/>
  <c r="AE763" i="1"/>
  <c r="AC764" i="1"/>
  <c r="AD764" i="1"/>
  <c r="AE764" i="1"/>
  <c r="AC765" i="1"/>
  <c r="AD765" i="1"/>
  <c r="AE765" i="1"/>
  <c r="AC4554" i="1"/>
  <c r="AD4554" i="1"/>
  <c r="AE4554" i="1"/>
  <c r="AC4555" i="1"/>
  <c r="AD4555" i="1"/>
  <c r="AE4555" i="1"/>
  <c r="AC4556" i="1"/>
  <c r="AD4556" i="1"/>
  <c r="AE4556" i="1"/>
  <c r="AC4557" i="1"/>
  <c r="AD4557" i="1"/>
  <c r="AE4557" i="1"/>
  <c r="AC766" i="1"/>
  <c r="AD766" i="1"/>
  <c r="AE766" i="1"/>
  <c r="AC4558" i="1"/>
  <c r="AD4558" i="1"/>
  <c r="AE4558" i="1"/>
  <c r="AC767" i="1"/>
  <c r="AD767" i="1"/>
  <c r="AE767" i="1"/>
  <c r="AC768" i="1"/>
  <c r="AD768" i="1"/>
  <c r="AE768" i="1"/>
  <c r="AC769" i="1"/>
  <c r="AD769" i="1"/>
  <c r="AE769" i="1"/>
  <c r="AC770" i="1"/>
  <c r="AD770" i="1"/>
  <c r="AE770" i="1"/>
  <c r="AC771" i="1"/>
  <c r="AD771" i="1"/>
  <c r="AE771" i="1"/>
  <c r="AC772" i="1"/>
  <c r="AD772" i="1"/>
  <c r="AE772" i="1"/>
  <c r="AC773" i="1"/>
  <c r="AD773" i="1"/>
  <c r="AE773" i="1"/>
  <c r="AC4559" i="1"/>
  <c r="AD4559" i="1"/>
  <c r="AE4559" i="1"/>
  <c r="AC774" i="1"/>
  <c r="AD774" i="1"/>
  <c r="AE774" i="1"/>
  <c r="AC4560" i="1"/>
  <c r="AD4560" i="1"/>
  <c r="AE4560" i="1"/>
  <c r="AC775" i="1"/>
  <c r="AD775" i="1"/>
  <c r="AE775" i="1"/>
  <c r="AC776" i="1"/>
  <c r="AD776" i="1"/>
  <c r="AE776" i="1"/>
  <c r="AC777" i="1"/>
  <c r="AD777" i="1"/>
  <c r="AE777" i="1"/>
  <c r="AC778" i="1"/>
  <c r="AD778" i="1"/>
  <c r="AE778" i="1"/>
  <c r="AC779" i="1"/>
  <c r="AD779" i="1"/>
  <c r="AE779" i="1"/>
  <c r="AC780" i="1"/>
  <c r="AD780" i="1"/>
  <c r="AE780" i="1"/>
  <c r="AC781" i="1"/>
  <c r="AD781" i="1"/>
  <c r="AE781" i="1"/>
  <c r="AC782" i="1"/>
  <c r="AD782" i="1"/>
  <c r="AE782" i="1"/>
  <c r="AC783" i="1"/>
  <c r="AD783" i="1"/>
  <c r="AE783" i="1"/>
  <c r="AC784" i="1"/>
  <c r="AD784" i="1"/>
  <c r="AE784" i="1"/>
  <c r="AC785" i="1"/>
  <c r="AD785" i="1"/>
  <c r="AE785" i="1"/>
  <c r="AC786" i="1"/>
  <c r="AD786" i="1"/>
  <c r="AE786" i="1"/>
  <c r="AC787" i="1"/>
  <c r="AD787" i="1"/>
  <c r="AE787" i="1"/>
  <c r="AC788" i="1"/>
  <c r="AD788" i="1"/>
  <c r="AE788" i="1"/>
  <c r="AC789" i="1"/>
  <c r="AD789" i="1"/>
  <c r="AE789" i="1"/>
  <c r="AC790" i="1"/>
  <c r="AD790" i="1"/>
  <c r="AE790" i="1"/>
  <c r="AC791" i="1"/>
  <c r="AD791" i="1"/>
  <c r="AE791" i="1"/>
  <c r="AC792" i="1"/>
  <c r="AD792" i="1"/>
  <c r="AE792" i="1"/>
  <c r="AC793" i="1"/>
  <c r="AD793" i="1"/>
  <c r="AE793" i="1"/>
  <c r="AC794" i="1"/>
  <c r="AD794" i="1"/>
  <c r="AE794" i="1"/>
  <c r="AC4561" i="1"/>
  <c r="AD4561" i="1"/>
  <c r="AE4561" i="1"/>
  <c r="AC795" i="1"/>
  <c r="AD795" i="1"/>
  <c r="AE795" i="1"/>
  <c r="AC796" i="1"/>
  <c r="AD796" i="1"/>
  <c r="AE796" i="1"/>
  <c r="AC4562" i="1"/>
  <c r="AD4562" i="1"/>
  <c r="AE4562" i="1"/>
  <c r="AC797" i="1"/>
  <c r="AD797" i="1"/>
  <c r="AE797" i="1"/>
  <c r="AC798" i="1"/>
  <c r="AD798" i="1"/>
  <c r="AE798" i="1"/>
  <c r="AC799" i="1"/>
  <c r="AD799" i="1"/>
  <c r="AE799" i="1"/>
  <c r="AC800" i="1"/>
  <c r="AD800" i="1"/>
  <c r="AE800" i="1"/>
  <c r="AC801" i="1"/>
  <c r="AD801" i="1"/>
  <c r="AE801" i="1"/>
  <c r="AC802" i="1"/>
  <c r="AD802" i="1"/>
  <c r="AE802" i="1"/>
  <c r="AC803" i="1"/>
  <c r="AD803" i="1"/>
  <c r="AE803" i="1"/>
  <c r="AC804" i="1"/>
  <c r="AD804" i="1"/>
  <c r="AE804" i="1"/>
  <c r="AC805" i="1"/>
  <c r="AD805" i="1"/>
  <c r="AE805" i="1"/>
  <c r="AC806" i="1"/>
  <c r="AD806" i="1"/>
  <c r="AE806" i="1"/>
  <c r="AC807" i="1"/>
  <c r="AD807" i="1"/>
  <c r="AE807" i="1"/>
  <c r="AC808" i="1"/>
  <c r="AD808" i="1"/>
  <c r="AE808" i="1"/>
  <c r="AC809" i="1"/>
  <c r="AD809" i="1"/>
  <c r="AE809" i="1"/>
  <c r="AC810" i="1"/>
  <c r="AD810" i="1"/>
  <c r="AE810" i="1"/>
  <c r="AC811" i="1"/>
  <c r="AD811" i="1"/>
  <c r="AE811" i="1"/>
  <c r="AC812" i="1"/>
  <c r="AD812" i="1"/>
  <c r="AE812" i="1"/>
  <c r="AC813" i="1"/>
  <c r="AD813" i="1"/>
  <c r="AE813" i="1"/>
  <c r="AC814" i="1"/>
  <c r="AD814" i="1"/>
  <c r="AE814" i="1"/>
  <c r="AC815" i="1"/>
  <c r="AD815" i="1"/>
  <c r="AE815" i="1"/>
  <c r="AC4563" i="1"/>
  <c r="AD4563" i="1"/>
  <c r="AE4563" i="1"/>
  <c r="AC816" i="1"/>
  <c r="AD816" i="1"/>
  <c r="AE816" i="1"/>
  <c r="AC4564" i="1"/>
  <c r="AD4564" i="1"/>
  <c r="AE4564" i="1"/>
  <c r="AC817" i="1"/>
  <c r="AD817" i="1"/>
  <c r="AE817" i="1"/>
  <c r="AC818" i="1"/>
  <c r="AD818" i="1"/>
  <c r="AE818" i="1"/>
  <c r="AC819" i="1"/>
  <c r="AD819" i="1"/>
  <c r="AE819" i="1"/>
  <c r="AC820" i="1"/>
  <c r="AD820" i="1"/>
  <c r="AE820" i="1"/>
  <c r="AC4565" i="1"/>
  <c r="AD4565" i="1"/>
  <c r="AE4565" i="1"/>
  <c r="AC4566" i="1"/>
  <c r="AD4566" i="1"/>
  <c r="AE4566" i="1"/>
  <c r="AC4567" i="1"/>
  <c r="AD4567" i="1"/>
  <c r="AE4567" i="1"/>
  <c r="AC4568" i="1"/>
  <c r="AD4568" i="1"/>
  <c r="AE4568" i="1"/>
  <c r="AC4569" i="1"/>
  <c r="AD4569" i="1"/>
  <c r="AE4569" i="1"/>
  <c r="AC4570" i="1"/>
  <c r="AD4570" i="1"/>
  <c r="AE4570" i="1"/>
  <c r="AC4571" i="1"/>
  <c r="AD4571" i="1"/>
  <c r="AE4571" i="1"/>
  <c r="AC821" i="1"/>
  <c r="AD821" i="1"/>
  <c r="AE821" i="1"/>
  <c r="AC822" i="1"/>
  <c r="AD822" i="1"/>
  <c r="AE822" i="1"/>
  <c r="AC4572" i="1"/>
  <c r="AD4572" i="1"/>
  <c r="AE4572" i="1"/>
  <c r="AC4573" i="1"/>
  <c r="AD4573" i="1"/>
  <c r="AE4573" i="1"/>
  <c r="AC4574" i="1"/>
  <c r="AD4574" i="1"/>
  <c r="AE4574" i="1"/>
  <c r="AC823" i="1"/>
  <c r="AD823" i="1"/>
  <c r="AE823" i="1"/>
  <c r="AC824" i="1"/>
  <c r="AD824" i="1"/>
  <c r="AE824" i="1"/>
  <c r="AC825" i="1"/>
  <c r="AD825" i="1"/>
  <c r="AE825" i="1"/>
  <c r="AC4575" i="1"/>
  <c r="AD4575" i="1"/>
  <c r="AE4575" i="1"/>
  <c r="AC4576" i="1"/>
  <c r="AD4576" i="1"/>
  <c r="AE4576" i="1"/>
  <c r="AC4577" i="1"/>
  <c r="AD4577" i="1"/>
  <c r="AE4577" i="1"/>
  <c r="AC826" i="1"/>
  <c r="AD826" i="1"/>
  <c r="AE826" i="1"/>
  <c r="AC827" i="1"/>
  <c r="AD827" i="1"/>
  <c r="AE827" i="1"/>
  <c r="AC828" i="1"/>
  <c r="AD828" i="1"/>
  <c r="AE828" i="1"/>
  <c r="AC829" i="1"/>
  <c r="AD829" i="1"/>
  <c r="AE829" i="1"/>
  <c r="AC830" i="1"/>
  <c r="AD830" i="1"/>
  <c r="AE830" i="1"/>
  <c r="AC831" i="1"/>
  <c r="AD831" i="1"/>
  <c r="AE831" i="1"/>
  <c r="AC4578" i="1"/>
  <c r="AD4578" i="1"/>
  <c r="AE4578" i="1"/>
  <c r="AC4579" i="1"/>
  <c r="AD4579" i="1"/>
  <c r="AE4579" i="1"/>
  <c r="AC832" i="1"/>
  <c r="AD832" i="1"/>
  <c r="AE832" i="1"/>
  <c r="AC833" i="1"/>
  <c r="AD833" i="1"/>
  <c r="AE833" i="1"/>
  <c r="AC4580" i="1"/>
  <c r="AD4580" i="1"/>
  <c r="AE4580" i="1"/>
  <c r="AC834" i="1"/>
  <c r="AD834" i="1"/>
  <c r="AE834" i="1"/>
  <c r="AC4581" i="1"/>
  <c r="AD4581" i="1"/>
  <c r="AE4581" i="1"/>
  <c r="AC835" i="1"/>
  <c r="AD835" i="1"/>
  <c r="AE835" i="1"/>
  <c r="AC4582" i="1"/>
  <c r="AD4582" i="1"/>
  <c r="AE4582" i="1"/>
  <c r="AC836" i="1"/>
  <c r="AD836" i="1"/>
  <c r="AE836" i="1"/>
  <c r="AC4583" i="1"/>
  <c r="AD4583" i="1"/>
  <c r="AE4583" i="1"/>
  <c r="AC4584" i="1"/>
  <c r="AD4584" i="1"/>
  <c r="AE4584" i="1"/>
  <c r="AC4585" i="1"/>
  <c r="AD4585" i="1"/>
  <c r="AE4585" i="1"/>
  <c r="AC4586" i="1"/>
  <c r="AD4586" i="1"/>
  <c r="AE4586" i="1"/>
  <c r="AC4587" i="1"/>
  <c r="AD4587" i="1"/>
  <c r="AE4587" i="1"/>
  <c r="AC4588" i="1"/>
  <c r="AD4588" i="1"/>
  <c r="AE4588" i="1"/>
  <c r="AC4589" i="1"/>
  <c r="AD4589" i="1"/>
  <c r="AE4589" i="1"/>
  <c r="AC4590" i="1"/>
  <c r="AD4590" i="1"/>
  <c r="AE4590" i="1"/>
  <c r="AC837" i="1"/>
  <c r="AD837" i="1"/>
  <c r="AE837" i="1"/>
  <c r="AC838" i="1"/>
  <c r="AD838" i="1"/>
  <c r="AE838" i="1"/>
  <c r="AC4591" i="1"/>
  <c r="AD4591" i="1"/>
  <c r="AE4591" i="1"/>
  <c r="AC4592" i="1"/>
  <c r="AD4592" i="1"/>
  <c r="AE4592" i="1"/>
  <c r="AC4593" i="1"/>
  <c r="AD4593" i="1"/>
  <c r="AE4593" i="1"/>
  <c r="AC4594" i="1"/>
  <c r="AD4594" i="1"/>
  <c r="AE4594" i="1"/>
  <c r="AC4595" i="1"/>
  <c r="AD4595" i="1"/>
  <c r="AE4595" i="1"/>
  <c r="AC4596" i="1"/>
  <c r="AD4596" i="1"/>
  <c r="AE4596" i="1"/>
  <c r="AC4597" i="1"/>
  <c r="AD4597" i="1"/>
  <c r="AE4597" i="1"/>
  <c r="AC4598" i="1"/>
  <c r="AD4598" i="1"/>
  <c r="AE4598" i="1"/>
  <c r="AC4599" i="1"/>
  <c r="AD4599" i="1"/>
  <c r="AE4599" i="1"/>
  <c r="AC4600" i="1"/>
  <c r="AD4600" i="1"/>
  <c r="AE4600" i="1"/>
  <c r="AC4601" i="1"/>
  <c r="AD4601" i="1"/>
  <c r="AE4601" i="1"/>
  <c r="AC4602" i="1"/>
  <c r="AD4602" i="1"/>
  <c r="AE4602" i="1"/>
  <c r="AC4603" i="1"/>
  <c r="AD4603" i="1"/>
  <c r="AE4603" i="1"/>
  <c r="AC4604" i="1"/>
  <c r="AD4604" i="1"/>
  <c r="AE4604" i="1"/>
  <c r="AC4605" i="1"/>
  <c r="AD4605" i="1"/>
  <c r="AE4605" i="1"/>
  <c r="AC4606" i="1"/>
  <c r="AD4606" i="1"/>
  <c r="AE4606" i="1"/>
  <c r="AC4607" i="1"/>
  <c r="AD4607" i="1"/>
  <c r="AE4607" i="1"/>
  <c r="AC4608" i="1"/>
  <c r="AD4608" i="1"/>
  <c r="AE4608" i="1"/>
  <c r="AC4609" i="1"/>
  <c r="AD4609" i="1"/>
  <c r="AE4609" i="1"/>
  <c r="AC4610" i="1"/>
  <c r="AD4610" i="1"/>
  <c r="AE4610" i="1"/>
  <c r="AC4611" i="1"/>
  <c r="AD4611" i="1"/>
  <c r="AE4611" i="1"/>
  <c r="AC839" i="1"/>
  <c r="AD839" i="1"/>
  <c r="AE839" i="1"/>
  <c r="AC840" i="1"/>
  <c r="AD840" i="1"/>
  <c r="AE840" i="1"/>
  <c r="AC4612" i="1"/>
  <c r="AD4612" i="1"/>
  <c r="AE4612" i="1"/>
  <c r="AC841" i="1"/>
  <c r="AD841" i="1"/>
  <c r="AE841" i="1"/>
  <c r="AC4613" i="1"/>
  <c r="AD4613" i="1"/>
  <c r="AE4613" i="1"/>
  <c r="AC4614" i="1"/>
  <c r="AD4614" i="1"/>
  <c r="AE4614" i="1"/>
  <c r="AC4615" i="1"/>
  <c r="AD4615" i="1"/>
  <c r="AE4615" i="1"/>
  <c r="AC842" i="1"/>
  <c r="AD842" i="1"/>
  <c r="AE842" i="1"/>
  <c r="AC843" i="1"/>
  <c r="AD843" i="1"/>
  <c r="AE843" i="1"/>
  <c r="AC844" i="1"/>
  <c r="AD844" i="1"/>
  <c r="AE844" i="1"/>
  <c r="AC4616" i="1"/>
  <c r="AD4616" i="1"/>
  <c r="AE4616" i="1"/>
  <c r="AC4617" i="1"/>
  <c r="AD4617" i="1"/>
  <c r="AE4617" i="1"/>
  <c r="AC4618" i="1"/>
  <c r="AD4618" i="1"/>
  <c r="AE4618" i="1"/>
  <c r="AC4619" i="1"/>
  <c r="AD4619" i="1"/>
  <c r="AE4619" i="1"/>
  <c r="AC4620" i="1"/>
  <c r="AD4620" i="1"/>
  <c r="AE4620" i="1"/>
  <c r="AC4621" i="1"/>
  <c r="AD4621" i="1"/>
  <c r="AE4621" i="1"/>
  <c r="AC4622" i="1"/>
  <c r="AD4622" i="1"/>
  <c r="AE4622" i="1"/>
  <c r="AC845" i="1"/>
  <c r="AD845" i="1"/>
  <c r="AE845" i="1"/>
  <c r="AC846" i="1"/>
  <c r="AD846" i="1"/>
  <c r="AE846" i="1"/>
  <c r="AC4623" i="1"/>
  <c r="AD4623" i="1"/>
  <c r="AE4623" i="1"/>
  <c r="AC847" i="1"/>
  <c r="AD847" i="1"/>
  <c r="AE847" i="1"/>
  <c r="AC848" i="1"/>
  <c r="AD848" i="1"/>
  <c r="AE848" i="1"/>
  <c r="AC4624" i="1"/>
  <c r="AD4624" i="1"/>
  <c r="AE4624" i="1"/>
  <c r="AC849" i="1"/>
  <c r="AD849" i="1"/>
  <c r="AE849" i="1"/>
  <c r="AC4625" i="1"/>
  <c r="AD4625" i="1"/>
  <c r="AE4625" i="1"/>
  <c r="AC4626" i="1"/>
  <c r="AD4626" i="1"/>
  <c r="AE4626" i="1"/>
  <c r="AC850" i="1"/>
  <c r="AD850" i="1"/>
  <c r="AE850" i="1"/>
  <c r="AC851" i="1"/>
  <c r="AD851" i="1"/>
  <c r="AE851" i="1"/>
  <c r="AC852" i="1"/>
  <c r="AD852" i="1"/>
  <c r="AE852" i="1"/>
  <c r="AC853" i="1"/>
  <c r="AD853" i="1"/>
  <c r="AE853" i="1"/>
  <c r="AC4627" i="1"/>
  <c r="AD4627" i="1"/>
  <c r="AE4627" i="1"/>
  <c r="AC854" i="1"/>
  <c r="AD854" i="1"/>
  <c r="AE854" i="1"/>
  <c r="AC855" i="1"/>
  <c r="AD855" i="1"/>
  <c r="AE855" i="1"/>
  <c r="AC856" i="1"/>
  <c r="AD856" i="1"/>
  <c r="AE856" i="1"/>
  <c r="AC4628" i="1"/>
  <c r="AD4628" i="1"/>
  <c r="AE4628" i="1"/>
  <c r="AC4629" i="1"/>
  <c r="AD4629" i="1"/>
  <c r="AE4629" i="1"/>
  <c r="AC4630" i="1"/>
  <c r="AD4630" i="1"/>
  <c r="AE4630" i="1"/>
  <c r="AC857" i="1"/>
  <c r="AD857" i="1"/>
  <c r="AE857" i="1"/>
  <c r="AC4631" i="1"/>
  <c r="AD4631" i="1"/>
  <c r="AE4631" i="1"/>
  <c r="AC4632" i="1"/>
  <c r="AD4632" i="1"/>
  <c r="AE4632" i="1"/>
  <c r="AC858" i="1"/>
  <c r="AD858" i="1"/>
  <c r="AE858" i="1"/>
  <c r="AC859" i="1"/>
  <c r="AD859" i="1"/>
  <c r="AE859" i="1"/>
  <c r="AC860" i="1"/>
  <c r="AD860" i="1"/>
  <c r="AE860" i="1"/>
  <c r="AC861" i="1"/>
  <c r="AD861" i="1"/>
  <c r="AE861" i="1"/>
  <c r="AC862" i="1"/>
  <c r="AD862" i="1"/>
  <c r="AE862" i="1"/>
  <c r="AC4633" i="1"/>
  <c r="AD4633" i="1"/>
  <c r="AE4633" i="1"/>
  <c r="AC863" i="1"/>
  <c r="AD863" i="1"/>
  <c r="AE863" i="1"/>
  <c r="AC4634" i="1"/>
  <c r="AD4634" i="1"/>
  <c r="AE4634" i="1"/>
  <c r="AC4635" i="1"/>
  <c r="AD4635" i="1"/>
  <c r="AE4635" i="1"/>
  <c r="AC4636" i="1"/>
  <c r="AD4636" i="1"/>
  <c r="AE4636" i="1"/>
  <c r="AC4637" i="1"/>
  <c r="AD4637" i="1"/>
  <c r="AE4637" i="1"/>
  <c r="AC4638" i="1"/>
  <c r="AD4638" i="1"/>
  <c r="AE4638" i="1"/>
  <c r="AC4639" i="1"/>
  <c r="AD4639" i="1"/>
  <c r="AE4639" i="1"/>
  <c r="AC4640" i="1"/>
  <c r="AD4640" i="1"/>
  <c r="AE4640" i="1"/>
  <c r="AC4641" i="1"/>
  <c r="AD4641" i="1"/>
  <c r="AE4641" i="1"/>
  <c r="AC4642" i="1"/>
  <c r="AD4642" i="1"/>
  <c r="AE4642" i="1"/>
  <c r="AC4643" i="1"/>
  <c r="AD4643" i="1"/>
  <c r="AE4643" i="1"/>
  <c r="AC864" i="1"/>
  <c r="AD864" i="1"/>
  <c r="AE864" i="1"/>
  <c r="AC865" i="1"/>
  <c r="AD865" i="1"/>
  <c r="AE865" i="1"/>
  <c r="AC866" i="1"/>
  <c r="AD866" i="1"/>
  <c r="AE866" i="1"/>
  <c r="AC867" i="1"/>
  <c r="AD867" i="1"/>
  <c r="AE867" i="1"/>
  <c r="AC4644" i="1"/>
  <c r="AD4644" i="1"/>
  <c r="AE4644" i="1"/>
  <c r="AC4645" i="1"/>
  <c r="AD4645" i="1"/>
  <c r="AE4645" i="1"/>
  <c r="AC4646" i="1"/>
  <c r="AD4646" i="1"/>
  <c r="AE4646" i="1"/>
  <c r="AC4647" i="1"/>
  <c r="AD4647" i="1"/>
  <c r="AE4647" i="1"/>
  <c r="AC868" i="1"/>
  <c r="AD868" i="1"/>
  <c r="AE868" i="1"/>
  <c r="AC869" i="1"/>
  <c r="AD869" i="1"/>
  <c r="AE869" i="1"/>
  <c r="AC870" i="1"/>
  <c r="AD870" i="1"/>
  <c r="AE870" i="1"/>
  <c r="AC4648" i="1"/>
  <c r="AD4648" i="1"/>
  <c r="AE4648" i="1"/>
  <c r="AC4649" i="1"/>
  <c r="AD4649" i="1"/>
  <c r="AE4649" i="1"/>
  <c r="AC4650" i="1"/>
  <c r="AD4650" i="1"/>
  <c r="AE4650" i="1"/>
  <c r="AC871" i="1"/>
  <c r="AD871" i="1"/>
  <c r="AE871" i="1"/>
  <c r="AC4651" i="1"/>
  <c r="AD4651" i="1"/>
  <c r="AE4651" i="1"/>
  <c r="AC4652" i="1"/>
  <c r="AD4652" i="1"/>
  <c r="AE4652" i="1"/>
  <c r="AC872" i="1"/>
  <c r="AD872" i="1"/>
  <c r="AE872" i="1"/>
  <c r="AC4653" i="1"/>
  <c r="AD4653" i="1"/>
  <c r="AE4653" i="1"/>
  <c r="AC4654" i="1"/>
  <c r="AD4654" i="1"/>
  <c r="AE4654" i="1"/>
  <c r="AC4655" i="1"/>
  <c r="AD4655" i="1"/>
  <c r="AE4655" i="1"/>
  <c r="AC4656" i="1"/>
  <c r="AD4656" i="1"/>
  <c r="AE4656" i="1"/>
  <c r="AC873" i="1"/>
  <c r="AD873" i="1"/>
  <c r="AE873" i="1"/>
  <c r="AC4657" i="1"/>
  <c r="AD4657" i="1"/>
  <c r="AE4657" i="1"/>
  <c r="AC4658" i="1"/>
  <c r="AD4658" i="1"/>
  <c r="AE4658" i="1"/>
  <c r="AC4659" i="1"/>
  <c r="AD4659" i="1"/>
  <c r="AE4659" i="1"/>
  <c r="AC4660" i="1"/>
  <c r="AD4660" i="1"/>
  <c r="AE4660" i="1"/>
  <c r="AC4661" i="1"/>
  <c r="AD4661" i="1"/>
  <c r="AE4661" i="1"/>
  <c r="AC874" i="1"/>
  <c r="AD874" i="1"/>
  <c r="AE874" i="1"/>
  <c r="AC875" i="1"/>
  <c r="AD875" i="1"/>
  <c r="AE875" i="1"/>
  <c r="AC4662" i="1"/>
  <c r="AD4662" i="1"/>
  <c r="AE4662" i="1"/>
  <c r="AC4663" i="1"/>
  <c r="AD4663" i="1"/>
  <c r="AE4663" i="1"/>
  <c r="AC876" i="1"/>
  <c r="AD876" i="1"/>
  <c r="AE876" i="1"/>
  <c r="AC4664" i="1"/>
  <c r="AD4664" i="1"/>
  <c r="AE4664" i="1"/>
  <c r="AC877" i="1"/>
  <c r="AD877" i="1"/>
  <c r="AE877" i="1"/>
  <c r="AC4665" i="1"/>
  <c r="AD4665" i="1"/>
  <c r="AE4665" i="1"/>
  <c r="AC4666" i="1"/>
  <c r="AD4666" i="1"/>
  <c r="AE4666" i="1"/>
  <c r="AC878" i="1"/>
  <c r="AD878" i="1"/>
  <c r="AE878" i="1"/>
  <c r="AC4667" i="1"/>
  <c r="AD4667" i="1"/>
  <c r="AE4667" i="1"/>
  <c r="AC4668" i="1"/>
  <c r="AD4668" i="1"/>
  <c r="AE4668" i="1"/>
  <c r="AC4669" i="1"/>
  <c r="AD4669" i="1"/>
  <c r="AE4669" i="1"/>
  <c r="AC4670" i="1"/>
  <c r="AD4670" i="1"/>
  <c r="AE4670" i="1"/>
  <c r="AC4671" i="1"/>
  <c r="AD4671" i="1"/>
  <c r="AE4671" i="1"/>
  <c r="AC4672" i="1"/>
  <c r="AD4672" i="1"/>
  <c r="AE4672" i="1"/>
  <c r="AC4673" i="1"/>
  <c r="AD4673" i="1"/>
  <c r="AE4673" i="1"/>
  <c r="AC4674" i="1"/>
  <c r="AD4674" i="1"/>
  <c r="AE4674" i="1"/>
  <c r="AC4675" i="1"/>
  <c r="AD4675" i="1"/>
  <c r="AE4675" i="1"/>
  <c r="AC879" i="1"/>
  <c r="AD879" i="1"/>
  <c r="AE879" i="1"/>
  <c r="AC4676" i="1"/>
  <c r="AD4676" i="1"/>
  <c r="AE4676" i="1"/>
  <c r="AC880" i="1"/>
  <c r="AD880" i="1"/>
  <c r="AE880" i="1"/>
  <c r="AC4677" i="1"/>
  <c r="AD4677" i="1"/>
  <c r="AE4677" i="1"/>
  <c r="AC881" i="1"/>
  <c r="AD881" i="1"/>
  <c r="AE881" i="1"/>
  <c r="AC4678" i="1"/>
  <c r="AD4678" i="1"/>
  <c r="AE4678" i="1"/>
  <c r="AC4679" i="1"/>
  <c r="AD4679" i="1"/>
  <c r="AE4679" i="1"/>
  <c r="AC882" i="1"/>
  <c r="AD882" i="1"/>
  <c r="AE882" i="1"/>
  <c r="AC883" i="1"/>
  <c r="AD883" i="1"/>
  <c r="AE883" i="1"/>
  <c r="AC4680" i="1"/>
  <c r="AD4680" i="1"/>
  <c r="AE4680" i="1"/>
  <c r="AC4681" i="1"/>
  <c r="AD4681" i="1"/>
  <c r="AE4681" i="1"/>
  <c r="AC4682" i="1"/>
  <c r="AD4682" i="1"/>
  <c r="AE4682" i="1"/>
  <c r="AC4683" i="1"/>
  <c r="AD4683" i="1"/>
  <c r="AE4683" i="1"/>
  <c r="AC884" i="1"/>
  <c r="AD884" i="1"/>
  <c r="AE884" i="1"/>
  <c r="AC885" i="1"/>
  <c r="AD885" i="1"/>
  <c r="AE885" i="1"/>
  <c r="AC886" i="1"/>
  <c r="AD886" i="1"/>
  <c r="AE886" i="1"/>
  <c r="AC4684" i="1"/>
  <c r="AD4684" i="1"/>
  <c r="AE4684" i="1"/>
  <c r="AC887" i="1"/>
  <c r="AD887" i="1"/>
  <c r="AE887" i="1"/>
  <c r="AC888" i="1"/>
  <c r="AD888" i="1"/>
  <c r="AE888" i="1"/>
  <c r="AC4685" i="1"/>
  <c r="AD4685" i="1"/>
  <c r="AE4685" i="1"/>
  <c r="AC4686" i="1"/>
  <c r="AD4686" i="1"/>
  <c r="AE4686" i="1"/>
  <c r="AC889" i="1"/>
  <c r="AD889" i="1"/>
  <c r="AE889" i="1"/>
  <c r="AC4687" i="1"/>
  <c r="AD4687" i="1"/>
  <c r="AE4687" i="1"/>
  <c r="AC4688" i="1"/>
  <c r="AD4688" i="1"/>
  <c r="AE4688" i="1"/>
  <c r="AC4689" i="1"/>
  <c r="AD4689" i="1"/>
  <c r="AE4689" i="1"/>
  <c r="AC890" i="1"/>
  <c r="AD890" i="1"/>
  <c r="AE890" i="1"/>
  <c r="AC4690" i="1"/>
  <c r="AD4690" i="1"/>
  <c r="AE4690" i="1"/>
  <c r="AC891" i="1"/>
  <c r="AD891" i="1"/>
  <c r="AE891" i="1"/>
  <c r="AC892" i="1"/>
  <c r="AD892" i="1"/>
  <c r="AE892" i="1"/>
  <c r="AC4691" i="1"/>
  <c r="AD4691" i="1"/>
  <c r="AE4691" i="1"/>
  <c r="AC4692" i="1"/>
  <c r="AD4692" i="1"/>
  <c r="AE4692" i="1"/>
  <c r="AC893" i="1"/>
  <c r="AD893" i="1"/>
  <c r="AE893" i="1"/>
  <c r="AC4693" i="1"/>
  <c r="AD4693" i="1"/>
  <c r="AE4693" i="1"/>
  <c r="AC4694" i="1"/>
  <c r="AD4694" i="1"/>
  <c r="AE4694" i="1"/>
  <c r="AC894" i="1"/>
  <c r="AD894" i="1"/>
  <c r="AE894" i="1"/>
  <c r="AC4695" i="1"/>
  <c r="AD4695" i="1"/>
  <c r="AE4695" i="1"/>
  <c r="AC4696" i="1"/>
  <c r="AD4696" i="1"/>
  <c r="AE4696" i="1"/>
  <c r="AC4697" i="1"/>
  <c r="AD4697" i="1"/>
  <c r="AE4697" i="1"/>
  <c r="AC895" i="1"/>
  <c r="AD895" i="1"/>
  <c r="AE895" i="1"/>
  <c r="AC896" i="1"/>
  <c r="AD896" i="1"/>
  <c r="AE896" i="1"/>
  <c r="AC897" i="1"/>
  <c r="AD897" i="1"/>
  <c r="AE897" i="1"/>
  <c r="AC4698" i="1"/>
  <c r="AD4698" i="1"/>
  <c r="AE4698" i="1"/>
  <c r="AC4699" i="1"/>
  <c r="AD4699" i="1"/>
  <c r="AE4699" i="1"/>
  <c r="AC4700" i="1"/>
  <c r="AD4700" i="1"/>
  <c r="AE4700" i="1"/>
  <c r="AC898" i="1"/>
  <c r="AD898" i="1"/>
  <c r="AE898" i="1"/>
  <c r="AC4701" i="1"/>
  <c r="AD4701" i="1"/>
  <c r="AE4701" i="1"/>
  <c r="AC899" i="1"/>
  <c r="AD899" i="1"/>
  <c r="AE899" i="1"/>
  <c r="AC900" i="1"/>
  <c r="AD900" i="1"/>
  <c r="AE900" i="1"/>
  <c r="AC901" i="1"/>
  <c r="AD901" i="1"/>
  <c r="AE901" i="1"/>
  <c r="AC902" i="1"/>
  <c r="AD902" i="1"/>
  <c r="AE902" i="1"/>
  <c r="AC903" i="1"/>
  <c r="AD903" i="1"/>
  <c r="AE903" i="1"/>
  <c r="AC904" i="1"/>
  <c r="AD904" i="1"/>
  <c r="AE904" i="1"/>
  <c r="AC905" i="1"/>
  <c r="AD905" i="1"/>
  <c r="AE905" i="1"/>
  <c r="AC4702" i="1"/>
  <c r="AD4702" i="1"/>
  <c r="AE4702" i="1"/>
  <c r="AC906" i="1"/>
  <c r="AD906" i="1"/>
  <c r="AE906" i="1"/>
  <c r="AC907" i="1"/>
  <c r="AD907" i="1"/>
  <c r="AE907" i="1"/>
  <c r="AC908" i="1"/>
  <c r="AD908" i="1"/>
  <c r="AE908" i="1"/>
  <c r="AC909" i="1"/>
  <c r="AD909" i="1"/>
  <c r="AE909" i="1"/>
  <c r="AC910" i="1"/>
  <c r="AD910" i="1"/>
  <c r="AE910" i="1"/>
  <c r="AC911" i="1"/>
  <c r="AD911" i="1"/>
  <c r="AE911" i="1"/>
  <c r="AC912" i="1"/>
  <c r="AD912" i="1"/>
  <c r="AE912" i="1"/>
  <c r="AC913" i="1"/>
  <c r="AD913" i="1"/>
  <c r="AE913" i="1"/>
  <c r="AC914" i="1"/>
  <c r="AD914" i="1"/>
  <c r="AE914" i="1"/>
  <c r="AC4703" i="1"/>
  <c r="AD4703" i="1"/>
  <c r="AE4703" i="1"/>
  <c r="AC915" i="1"/>
  <c r="AD915" i="1"/>
  <c r="AE915" i="1"/>
  <c r="AC916" i="1"/>
  <c r="AD916" i="1"/>
  <c r="AE916" i="1"/>
  <c r="AC917" i="1"/>
  <c r="AD917" i="1"/>
  <c r="AE917" i="1"/>
  <c r="AC918" i="1"/>
  <c r="AD918" i="1"/>
  <c r="AE918" i="1"/>
  <c r="AC4704" i="1"/>
  <c r="AD4704" i="1"/>
  <c r="AE4704" i="1"/>
  <c r="AC4705" i="1"/>
  <c r="AD4705" i="1"/>
  <c r="AE4705" i="1"/>
  <c r="AC919" i="1"/>
  <c r="AD919" i="1"/>
  <c r="AE919" i="1"/>
  <c r="AC920" i="1"/>
  <c r="AD920" i="1"/>
  <c r="AE920" i="1"/>
  <c r="AC921" i="1"/>
  <c r="AD921" i="1"/>
  <c r="AE921" i="1"/>
  <c r="AC922" i="1"/>
  <c r="AD922" i="1"/>
  <c r="AE922" i="1"/>
  <c r="AC923" i="1"/>
  <c r="AD923" i="1"/>
  <c r="AE923" i="1"/>
  <c r="AC924" i="1"/>
  <c r="AD924" i="1"/>
  <c r="AE924" i="1"/>
  <c r="AC4706" i="1"/>
  <c r="AD4706" i="1"/>
  <c r="AE4706" i="1"/>
  <c r="AC4707" i="1"/>
  <c r="AD4707" i="1"/>
  <c r="AE4707" i="1"/>
  <c r="AC925" i="1"/>
  <c r="AD925" i="1"/>
  <c r="AE925" i="1"/>
  <c r="AC4708" i="1"/>
  <c r="AD4708" i="1"/>
  <c r="AE4708" i="1"/>
  <c r="AC4709" i="1"/>
  <c r="AD4709" i="1"/>
  <c r="AE4709" i="1"/>
  <c r="AC926" i="1"/>
  <c r="AD926" i="1"/>
  <c r="AE926" i="1"/>
  <c r="AC4710" i="1"/>
  <c r="AD4710" i="1"/>
  <c r="AE4710" i="1"/>
  <c r="AC4711" i="1"/>
  <c r="AD4711" i="1"/>
  <c r="AE4711" i="1"/>
  <c r="AC927" i="1"/>
  <c r="AD927" i="1"/>
  <c r="AE927" i="1"/>
  <c r="AC4712" i="1"/>
  <c r="AD4712" i="1"/>
  <c r="AE4712" i="1"/>
  <c r="AC928" i="1"/>
  <c r="AD928" i="1"/>
  <c r="AE928" i="1"/>
  <c r="AC4713" i="1"/>
  <c r="AD4713" i="1"/>
  <c r="AE4713" i="1"/>
  <c r="AC4714" i="1"/>
  <c r="AD4714" i="1"/>
  <c r="AE4714" i="1"/>
  <c r="AC4715" i="1"/>
  <c r="AD4715" i="1"/>
  <c r="AE4715" i="1"/>
  <c r="AC929" i="1"/>
  <c r="AD929" i="1"/>
  <c r="AE929" i="1"/>
  <c r="AC4716" i="1"/>
  <c r="AD4716" i="1"/>
  <c r="AE4716" i="1"/>
  <c r="AC4717" i="1"/>
  <c r="AD4717" i="1"/>
  <c r="AE4717" i="1"/>
  <c r="AC930" i="1"/>
  <c r="AD930" i="1"/>
  <c r="AE930" i="1"/>
  <c r="AC931" i="1"/>
  <c r="AD931" i="1"/>
  <c r="AE931" i="1"/>
  <c r="AC932" i="1"/>
  <c r="AD932" i="1"/>
  <c r="AE932" i="1"/>
  <c r="AC4718" i="1"/>
  <c r="AD4718" i="1"/>
  <c r="AE4718" i="1"/>
  <c r="AC933" i="1"/>
  <c r="AD933" i="1"/>
  <c r="AE933" i="1"/>
  <c r="AC4719" i="1"/>
  <c r="AD4719" i="1"/>
  <c r="AE4719" i="1"/>
  <c r="AC4720" i="1"/>
  <c r="AD4720" i="1"/>
  <c r="AE4720" i="1"/>
  <c r="AC4721" i="1"/>
  <c r="AD4721" i="1"/>
  <c r="AE4721" i="1"/>
  <c r="AC4722" i="1"/>
  <c r="AD4722" i="1"/>
  <c r="AE4722" i="1"/>
  <c r="AC4723" i="1"/>
  <c r="AD4723" i="1"/>
  <c r="AE4723" i="1"/>
  <c r="AC4724" i="1"/>
  <c r="AD4724" i="1"/>
  <c r="AE4724" i="1"/>
  <c r="AC934" i="1"/>
  <c r="AD934" i="1"/>
  <c r="AE934" i="1"/>
  <c r="AC4725" i="1"/>
  <c r="AD4725" i="1"/>
  <c r="AE4725" i="1"/>
  <c r="AC4726" i="1"/>
  <c r="AD4726" i="1"/>
  <c r="AE4726" i="1"/>
  <c r="AC4727" i="1"/>
  <c r="AD4727" i="1"/>
  <c r="AE4727" i="1"/>
  <c r="AC935" i="1"/>
  <c r="AD935" i="1"/>
  <c r="AE935" i="1"/>
  <c r="AC4728" i="1"/>
  <c r="AD4728" i="1"/>
  <c r="AE4728" i="1"/>
  <c r="AC4729" i="1"/>
  <c r="AD4729" i="1"/>
  <c r="AE4729" i="1"/>
  <c r="AC4730" i="1"/>
  <c r="AD4730" i="1"/>
  <c r="AE4730" i="1"/>
  <c r="AC936" i="1"/>
  <c r="AD936" i="1"/>
  <c r="AE936" i="1"/>
  <c r="AC937" i="1"/>
  <c r="AD937" i="1"/>
  <c r="AE937" i="1"/>
  <c r="AC4731" i="1"/>
  <c r="AD4731" i="1"/>
  <c r="AE4731" i="1"/>
  <c r="AC938" i="1"/>
  <c r="AD938" i="1"/>
  <c r="AE938" i="1"/>
  <c r="AC939" i="1"/>
  <c r="AD939" i="1"/>
  <c r="AE939" i="1"/>
  <c r="AC940" i="1"/>
  <c r="AD940" i="1"/>
  <c r="AE940" i="1"/>
  <c r="AC941" i="1"/>
  <c r="AD941" i="1"/>
  <c r="AE941" i="1"/>
  <c r="AC4732" i="1"/>
  <c r="AD4732" i="1"/>
  <c r="AE4732" i="1"/>
  <c r="AC4733" i="1"/>
  <c r="AD4733" i="1"/>
  <c r="AE4733" i="1"/>
  <c r="AC4734" i="1"/>
  <c r="AD4734" i="1"/>
  <c r="AE4734" i="1"/>
  <c r="AC4735" i="1"/>
  <c r="AD4735" i="1"/>
  <c r="AE4735" i="1"/>
  <c r="AC942" i="1"/>
  <c r="AD942" i="1"/>
  <c r="AE942" i="1"/>
  <c r="AC4736" i="1"/>
  <c r="AD4736" i="1"/>
  <c r="AE4736" i="1"/>
  <c r="AC943" i="1"/>
  <c r="AD943" i="1"/>
  <c r="AE943" i="1"/>
  <c r="AC944" i="1"/>
  <c r="AD944" i="1"/>
  <c r="AE944" i="1"/>
  <c r="AC945" i="1"/>
  <c r="AD945" i="1"/>
  <c r="AE945" i="1"/>
  <c r="AC4737" i="1"/>
  <c r="AD4737" i="1"/>
  <c r="AE4737" i="1"/>
  <c r="AC946" i="1"/>
  <c r="AD946" i="1"/>
  <c r="AE946" i="1"/>
  <c r="AC947" i="1"/>
  <c r="AD947" i="1"/>
  <c r="AE947" i="1"/>
  <c r="AC4738" i="1"/>
  <c r="AD4738" i="1"/>
  <c r="AE4738" i="1"/>
  <c r="AC948" i="1"/>
  <c r="AD948" i="1"/>
  <c r="AE948" i="1"/>
  <c r="AC949" i="1"/>
  <c r="AD949" i="1"/>
  <c r="AE949" i="1"/>
  <c r="AC4739" i="1"/>
  <c r="AD4739" i="1"/>
  <c r="AE4739" i="1"/>
  <c r="AC950" i="1"/>
  <c r="AD950" i="1"/>
  <c r="AE950" i="1"/>
  <c r="AC951" i="1"/>
  <c r="AD951" i="1"/>
  <c r="AE951" i="1"/>
  <c r="AC952" i="1"/>
  <c r="AD952" i="1"/>
  <c r="AE952" i="1"/>
  <c r="AC953" i="1"/>
  <c r="AD953" i="1"/>
  <c r="AE953" i="1"/>
  <c r="AC954" i="1"/>
  <c r="AD954" i="1"/>
  <c r="AE954" i="1"/>
  <c r="AC955" i="1"/>
  <c r="AD955" i="1"/>
  <c r="AE955" i="1"/>
  <c r="AC956" i="1"/>
  <c r="AD956" i="1"/>
  <c r="AE956" i="1"/>
  <c r="AC957" i="1"/>
  <c r="AD957" i="1"/>
  <c r="AE957" i="1"/>
  <c r="AC958" i="1"/>
  <c r="AD958" i="1"/>
  <c r="AE958" i="1"/>
  <c r="AC959" i="1"/>
  <c r="AD959" i="1"/>
  <c r="AE959" i="1"/>
  <c r="AC4740" i="1"/>
  <c r="AD4740" i="1"/>
  <c r="AE4740" i="1"/>
  <c r="AC960" i="1"/>
  <c r="AD960" i="1"/>
  <c r="AE960" i="1"/>
  <c r="AC961" i="1"/>
  <c r="AD961" i="1"/>
  <c r="AE961" i="1"/>
  <c r="AC962" i="1"/>
  <c r="AD962" i="1"/>
  <c r="AE962" i="1"/>
  <c r="AC963" i="1"/>
  <c r="AD963" i="1"/>
  <c r="AE963" i="1"/>
  <c r="AC964" i="1"/>
  <c r="AD964" i="1"/>
  <c r="AE964" i="1"/>
  <c r="AC965" i="1"/>
  <c r="AD965" i="1"/>
  <c r="AE965" i="1"/>
  <c r="AC966" i="1"/>
  <c r="AD966" i="1"/>
  <c r="AE966" i="1"/>
  <c r="AC967" i="1"/>
  <c r="AD967" i="1"/>
  <c r="AE967" i="1"/>
  <c r="AC968" i="1"/>
  <c r="AD968" i="1"/>
  <c r="AE968" i="1"/>
  <c r="AC969" i="1"/>
  <c r="AD969" i="1"/>
  <c r="AE969" i="1"/>
  <c r="AC970" i="1"/>
  <c r="AD970" i="1"/>
  <c r="AE970" i="1"/>
  <c r="AC971" i="1"/>
  <c r="AD971" i="1"/>
  <c r="AE971" i="1"/>
  <c r="AC972" i="1"/>
  <c r="AD972" i="1"/>
  <c r="AE972" i="1"/>
  <c r="AC973" i="1"/>
  <c r="AD973" i="1"/>
  <c r="AE973" i="1"/>
  <c r="AC974" i="1"/>
  <c r="AD974" i="1"/>
  <c r="AE974" i="1"/>
  <c r="AC975" i="1"/>
  <c r="AD975" i="1"/>
  <c r="AE975" i="1"/>
  <c r="AC976" i="1"/>
  <c r="AD976" i="1"/>
  <c r="AE976" i="1"/>
  <c r="AC977" i="1"/>
  <c r="AD977" i="1"/>
  <c r="AE977" i="1"/>
  <c r="AC978" i="1"/>
  <c r="AD978" i="1"/>
  <c r="AE978" i="1"/>
  <c r="AC979" i="1"/>
  <c r="AD979" i="1"/>
  <c r="AE979" i="1"/>
  <c r="AC980" i="1"/>
  <c r="AD980" i="1"/>
  <c r="AE980" i="1"/>
  <c r="AC981" i="1"/>
  <c r="AD981" i="1"/>
  <c r="AE981" i="1"/>
  <c r="AC982" i="1"/>
  <c r="AD982" i="1"/>
  <c r="AE982" i="1"/>
  <c r="AC4741" i="1"/>
  <c r="AD4741" i="1"/>
  <c r="AE4741" i="1"/>
  <c r="AC4742" i="1"/>
  <c r="AD4742" i="1"/>
  <c r="AE4742" i="1"/>
  <c r="AC4743" i="1"/>
  <c r="AD4743" i="1"/>
  <c r="AE4743" i="1"/>
  <c r="AC983" i="1"/>
  <c r="AD983" i="1"/>
  <c r="AE983" i="1"/>
  <c r="AC984" i="1"/>
  <c r="AD984" i="1"/>
  <c r="AE984" i="1"/>
  <c r="AC4744" i="1"/>
  <c r="AD4744" i="1"/>
  <c r="AE4744" i="1"/>
  <c r="AC985" i="1"/>
  <c r="AD985" i="1"/>
  <c r="AE985" i="1"/>
  <c r="AC986" i="1"/>
  <c r="AD986" i="1"/>
  <c r="AE986" i="1"/>
  <c r="AC987" i="1"/>
  <c r="AD987" i="1"/>
  <c r="AE987" i="1"/>
  <c r="AC988" i="1"/>
  <c r="AD988" i="1"/>
  <c r="AE988" i="1"/>
  <c r="AC989" i="1"/>
  <c r="AD989" i="1"/>
  <c r="AE989" i="1"/>
  <c r="AC4745" i="1"/>
  <c r="AD4745" i="1"/>
  <c r="AE4745" i="1"/>
  <c r="AC990" i="1"/>
  <c r="AD990" i="1"/>
  <c r="AE990" i="1"/>
  <c r="AC991" i="1"/>
  <c r="AD991" i="1"/>
  <c r="AE991" i="1"/>
  <c r="AC4746" i="1"/>
  <c r="AD4746" i="1"/>
  <c r="AE4746" i="1"/>
  <c r="AC992" i="1"/>
  <c r="AD992" i="1"/>
  <c r="AE992" i="1"/>
  <c r="AC4747" i="1"/>
  <c r="AD4747" i="1"/>
  <c r="AE4747" i="1"/>
  <c r="AC993" i="1"/>
  <c r="AD993" i="1"/>
  <c r="AE993" i="1"/>
  <c r="AC994" i="1"/>
  <c r="AD994" i="1"/>
  <c r="AE994" i="1"/>
  <c r="AC995" i="1"/>
  <c r="AD995" i="1"/>
  <c r="AE995" i="1"/>
  <c r="AC996" i="1"/>
  <c r="AD996" i="1"/>
  <c r="AE996" i="1"/>
  <c r="AC997" i="1"/>
  <c r="AD997" i="1"/>
  <c r="AE997" i="1"/>
  <c r="AC998" i="1"/>
  <c r="AD998" i="1"/>
  <c r="AE998" i="1"/>
  <c r="AC999" i="1"/>
  <c r="AD999" i="1"/>
  <c r="AE999" i="1"/>
  <c r="AC1000" i="1"/>
  <c r="AD1000" i="1"/>
  <c r="AE1000" i="1"/>
  <c r="AC1001" i="1"/>
  <c r="AD1001" i="1"/>
  <c r="AE1001" i="1"/>
  <c r="AC1002" i="1"/>
  <c r="AD1002" i="1"/>
  <c r="AE1002" i="1"/>
  <c r="AC1003" i="1"/>
  <c r="AD1003" i="1"/>
  <c r="AE1003" i="1"/>
  <c r="AC1004" i="1"/>
  <c r="AD1004" i="1"/>
  <c r="AE1004" i="1"/>
  <c r="AC1005" i="1"/>
  <c r="AD1005" i="1"/>
  <c r="AE1005" i="1"/>
  <c r="AC4748" i="1"/>
  <c r="AD4748" i="1"/>
  <c r="AE4748" i="1"/>
  <c r="AC1006" i="1"/>
  <c r="AD1006" i="1"/>
  <c r="AE1006" i="1"/>
  <c r="AC1007" i="1"/>
  <c r="AD1007" i="1"/>
  <c r="AE1007" i="1"/>
  <c r="AC1008" i="1"/>
  <c r="AD1008" i="1"/>
  <c r="AE1008" i="1"/>
  <c r="AC1009" i="1"/>
  <c r="AD1009" i="1"/>
  <c r="AE1009" i="1"/>
  <c r="AC4749" i="1"/>
  <c r="AD4749" i="1"/>
  <c r="AE4749" i="1"/>
  <c r="AC1010" i="1"/>
  <c r="AD1010" i="1"/>
  <c r="AE1010" i="1"/>
  <c r="AC1011" i="1"/>
  <c r="AD1011" i="1"/>
  <c r="AE1011" i="1"/>
  <c r="AC1012" i="1"/>
  <c r="AD1012" i="1"/>
  <c r="AE1012" i="1"/>
  <c r="AC1013" i="1"/>
  <c r="AD1013" i="1"/>
  <c r="AE1013" i="1"/>
  <c r="AC1014" i="1"/>
  <c r="AD1014" i="1"/>
  <c r="AE1014" i="1"/>
  <c r="AC1015" i="1"/>
  <c r="AD1015" i="1"/>
  <c r="AE1015" i="1"/>
  <c r="AC1016" i="1"/>
  <c r="AD1016" i="1"/>
  <c r="AE1016" i="1"/>
  <c r="AC4750" i="1"/>
  <c r="AD4750" i="1"/>
  <c r="AE4750" i="1"/>
  <c r="AC1017" i="1"/>
  <c r="AD1017" i="1"/>
  <c r="AE1017" i="1"/>
  <c r="AC1018" i="1"/>
  <c r="AD1018" i="1"/>
  <c r="AE1018" i="1"/>
  <c r="AC4751" i="1"/>
  <c r="AD4751" i="1"/>
  <c r="AE4751" i="1"/>
  <c r="AC1019" i="1"/>
  <c r="AD1019" i="1"/>
  <c r="AE1019" i="1"/>
  <c r="AC1020" i="1"/>
  <c r="AD1020" i="1"/>
  <c r="AE1020" i="1"/>
  <c r="AC1021" i="1"/>
  <c r="AD1021" i="1"/>
  <c r="AE1021" i="1"/>
  <c r="AC1022" i="1"/>
  <c r="AD1022" i="1"/>
  <c r="AE1022" i="1"/>
  <c r="AC1023" i="1"/>
  <c r="AD1023" i="1"/>
  <c r="AE1023" i="1"/>
  <c r="AC1024" i="1"/>
  <c r="AD1024" i="1"/>
  <c r="AE1024" i="1"/>
  <c r="AC1025" i="1"/>
  <c r="AD1025" i="1"/>
  <c r="AE1025" i="1"/>
  <c r="AC1026" i="1"/>
  <c r="AD1026" i="1"/>
  <c r="AE1026" i="1"/>
  <c r="AC4752" i="1"/>
  <c r="AD4752" i="1"/>
  <c r="AE4752" i="1"/>
  <c r="AC1027" i="1"/>
  <c r="AD1027" i="1"/>
  <c r="AE1027" i="1"/>
  <c r="AC1028" i="1"/>
  <c r="AD1028" i="1"/>
  <c r="AE1028" i="1"/>
  <c r="AC1029" i="1"/>
  <c r="AD1029" i="1"/>
  <c r="AE1029" i="1"/>
  <c r="AC1030" i="1"/>
  <c r="AD1030" i="1"/>
  <c r="AE1030" i="1"/>
  <c r="AC1031" i="1"/>
  <c r="AD1031" i="1"/>
  <c r="AE1031" i="1"/>
  <c r="AC4753" i="1"/>
  <c r="AD4753" i="1"/>
  <c r="AE4753" i="1"/>
  <c r="AC1032" i="1"/>
  <c r="AD1032" i="1"/>
  <c r="AE1032" i="1"/>
  <c r="AC1033" i="1"/>
  <c r="AD1033" i="1"/>
  <c r="AE1033" i="1"/>
  <c r="AC1034" i="1"/>
  <c r="AD1034" i="1"/>
  <c r="AE1034" i="1"/>
  <c r="AC1035" i="1"/>
  <c r="AD1035" i="1"/>
  <c r="AE1035" i="1"/>
  <c r="AC1036" i="1"/>
  <c r="AD1036" i="1"/>
  <c r="AE1036" i="1"/>
  <c r="AC1037" i="1"/>
  <c r="AD1037" i="1"/>
  <c r="AE1037" i="1"/>
  <c r="AC1038" i="1"/>
  <c r="AD1038" i="1"/>
  <c r="AE1038" i="1"/>
  <c r="AC1039" i="1"/>
  <c r="AD1039" i="1"/>
  <c r="AE1039" i="1"/>
  <c r="AC1040" i="1"/>
  <c r="AD1040" i="1"/>
  <c r="AE1040" i="1"/>
  <c r="AC1041" i="1"/>
  <c r="AD1041" i="1"/>
  <c r="AE1041" i="1"/>
  <c r="AC1042" i="1"/>
  <c r="AD1042" i="1"/>
  <c r="AE1042" i="1"/>
  <c r="AC1043" i="1"/>
  <c r="AD1043" i="1"/>
  <c r="AE1043" i="1"/>
  <c r="AC1044" i="1"/>
  <c r="AD1044" i="1"/>
  <c r="AE1044" i="1"/>
  <c r="AC1045" i="1"/>
  <c r="AD1045" i="1"/>
  <c r="AE1045" i="1"/>
  <c r="AC1046" i="1"/>
  <c r="AD1046" i="1"/>
  <c r="AE1046" i="1"/>
  <c r="AC1047" i="1"/>
  <c r="AD1047" i="1"/>
  <c r="AE1047" i="1"/>
  <c r="AC1048" i="1"/>
  <c r="AD1048" i="1"/>
  <c r="AE1048" i="1"/>
  <c r="AC1049" i="1"/>
  <c r="AD1049" i="1"/>
  <c r="AE1049" i="1"/>
  <c r="AC1050" i="1"/>
  <c r="AD1050" i="1"/>
  <c r="AE1050" i="1"/>
  <c r="AC1051" i="1"/>
  <c r="AD1051" i="1"/>
  <c r="AE1051" i="1"/>
  <c r="AC1052" i="1"/>
  <c r="AD1052" i="1"/>
  <c r="AE1052" i="1"/>
  <c r="AC1053" i="1"/>
  <c r="AD1053" i="1"/>
  <c r="AE1053" i="1"/>
  <c r="AC1054" i="1"/>
  <c r="AD1054" i="1"/>
  <c r="AE1054" i="1"/>
  <c r="AC1055" i="1"/>
  <c r="AD1055" i="1"/>
  <c r="AE1055" i="1"/>
  <c r="AC4754" i="1"/>
  <c r="AD4754" i="1"/>
  <c r="AE4754" i="1"/>
  <c r="AC4755" i="1"/>
  <c r="AD4755" i="1"/>
  <c r="AE4755" i="1"/>
  <c r="AC4756" i="1"/>
  <c r="AD4756" i="1"/>
  <c r="AE4756" i="1"/>
  <c r="AC4757" i="1"/>
  <c r="AD4757" i="1"/>
  <c r="AE4757" i="1"/>
  <c r="AC1056" i="1"/>
  <c r="AD1056" i="1"/>
  <c r="AE1056" i="1"/>
  <c r="AC1057" i="1"/>
  <c r="AD1057" i="1"/>
  <c r="AE1057" i="1"/>
  <c r="AC4758" i="1"/>
  <c r="AD4758" i="1"/>
  <c r="AE4758" i="1"/>
  <c r="AC1058" i="1"/>
  <c r="AD1058" i="1"/>
  <c r="AE1058" i="1"/>
  <c r="AC4759" i="1"/>
  <c r="AD4759" i="1"/>
  <c r="AE4759" i="1"/>
  <c r="AC1059" i="1"/>
  <c r="AD1059" i="1"/>
  <c r="AE1059" i="1"/>
  <c r="AC4760" i="1"/>
  <c r="AD4760" i="1"/>
  <c r="AE4760" i="1"/>
  <c r="AC1060" i="1"/>
  <c r="AD1060" i="1"/>
  <c r="AE1060" i="1"/>
  <c r="AC1061" i="1"/>
  <c r="AD1061" i="1"/>
  <c r="AE1061" i="1"/>
  <c r="AC1062" i="1"/>
  <c r="AD1062" i="1"/>
  <c r="AE1062" i="1"/>
  <c r="AC1063" i="1"/>
  <c r="AD1063" i="1"/>
  <c r="AE1063" i="1"/>
  <c r="AC1064" i="1"/>
  <c r="AD1064" i="1"/>
  <c r="AE1064" i="1"/>
  <c r="AC4761" i="1"/>
  <c r="AD4761" i="1"/>
  <c r="AE4761" i="1"/>
  <c r="AC1065" i="1"/>
  <c r="AD1065" i="1"/>
  <c r="AE1065" i="1"/>
  <c r="AC4762" i="1"/>
  <c r="AD4762" i="1"/>
  <c r="AE4762" i="1"/>
  <c r="AC1066" i="1"/>
  <c r="AD1066" i="1"/>
  <c r="AE1066" i="1"/>
  <c r="AC4763" i="1"/>
  <c r="AD4763" i="1"/>
  <c r="AE4763" i="1"/>
  <c r="AC1067" i="1"/>
  <c r="AD1067" i="1"/>
  <c r="AE1067" i="1"/>
  <c r="AC4764" i="1"/>
  <c r="AD4764" i="1"/>
  <c r="AE4764" i="1"/>
  <c r="AC4765" i="1"/>
  <c r="AD4765" i="1"/>
  <c r="AE4765" i="1"/>
  <c r="AC4766" i="1"/>
  <c r="AD4766" i="1"/>
  <c r="AE4766" i="1"/>
  <c r="AC4767" i="1"/>
  <c r="AD4767" i="1"/>
  <c r="AE4767" i="1"/>
  <c r="AC1068" i="1"/>
  <c r="AD1068" i="1"/>
  <c r="AE1068" i="1"/>
  <c r="AC1069" i="1"/>
  <c r="AD1069" i="1"/>
  <c r="AE1069" i="1"/>
  <c r="AC4768" i="1"/>
  <c r="AD4768" i="1"/>
  <c r="AE4768" i="1"/>
  <c r="AC4769" i="1"/>
  <c r="AD4769" i="1"/>
  <c r="AE4769" i="1"/>
  <c r="AC1070" i="1"/>
  <c r="AD1070" i="1"/>
  <c r="AE1070" i="1"/>
  <c r="AC4770" i="1"/>
  <c r="AD4770" i="1"/>
  <c r="AE4770" i="1"/>
  <c r="AC1071" i="1"/>
  <c r="AD1071" i="1"/>
  <c r="AE1071" i="1"/>
  <c r="AC4771" i="1"/>
  <c r="AD4771" i="1"/>
  <c r="AE4771" i="1"/>
  <c r="AC1072" i="1"/>
  <c r="AD1072" i="1"/>
  <c r="AE1072" i="1"/>
  <c r="AC1073" i="1"/>
  <c r="AD1073" i="1"/>
  <c r="AE1073" i="1"/>
  <c r="AC4772" i="1"/>
  <c r="AD4772" i="1"/>
  <c r="AE4772" i="1"/>
  <c r="AC4773" i="1"/>
  <c r="AD4773" i="1"/>
  <c r="AE4773" i="1"/>
  <c r="AC4774" i="1"/>
  <c r="AD4774" i="1"/>
  <c r="AE4774" i="1"/>
  <c r="AC4775" i="1"/>
  <c r="AD4775" i="1"/>
  <c r="AE4775" i="1"/>
  <c r="AC4776" i="1"/>
  <c r="AD4776" i="1"/>
  <c r="AE4776" i="1"/>
  <c r="AC4777" i="1"/>
  <c r="AD4777" i="1"/>
  <c r="AE4777" i="1"/>
  <c r="AC4778" i="1"/>
  <c r="AD4778" i="1"/>
  <c r="AE4778" i="1"/>
  <c r="AC1074" i="1"/>
  <c r="AD1074" i="1"/>
  <c r="AE1074" i="1"/>
  <c r="AC1075" i="1"/>
  <c r="AD1075" i="1"/>
  <c r="AE1075" i="1"/>
  <c r="AC4779" i="1"/>
  <c r="AD4779" i="1"/>
  <c r="AE4779" i="1"/>
  <c r="AC1076" i="1"/>
  <c r="AD1076" i="1"/>
  <c r="AE1076" i="1"/>
  <c r="AC4780" i="1"/>
  <c r="AD4780" i="1"/>
  <c r="AE4780" i="1"/>
  <c r="AC4781" i="1"/>
  <c r="AD4781" i="1"/>
  <c r="AE4781" i="1"/>
  <c r="AC1077" i="1"/>
  <c r="AD1077" i="1"/>
  <c r="AE1077" i="1"/>
  <c r="AC1078" i="1"/>
  <c r="AD1078" i="1"/>
  <c r="AE1078" i="1"/>
  <c r="AC4782" i="1"/>
  <c r="AD4782" i="1"/>
  <c r="AE4782" i="1"/>
  <c r="AC1079" i="1"/>
  <c r="AD1079" i="1"/>
  <c r="AE1079" i="1"/>
  <c r="AC1080" i="1"/>
  <c r="AD1080" i="1"/>
  <c r="AE1080" i="1"/>
  <c r="AC4783" i="1"/>
  <c r="AD4783" i="1"/>
  <c r="AE4783" i="1"/>
  <c r="AC4784" i="1"/>
  <c r="AD4784" i="1"/>
  <c r="AE4784" i="1"/>
  <c r="AC1081" i="1"/>
  <c r="AD1081" i="1"/>
  <c r="AE1081" i="1"/>
  <c r="AC4785" i="1"/>
  <c r="AD4785" i="1"/>
  <c r="AE4785" i="1"/>
  <c r="AC4786" i="1"/>
  <c r="AD4786" i="1"/>
  <c r="AE4786" i="1"/>
  <c r="AC4787" i="1"/>
  <c r="AD4787" i="1"/>
  <c r="AE4787" i="1"/>
  <c r="AC4788" i="1"/>
  <c r="AD4788" i="1"/>
  <c r="AE4788" i="1"/>
  <c r="AC4789" i="1"/>
  <c r="AD4789" i="1"/>
  <c r="AE4789" i="1"/>
  <c r="AC4790" i="1"/>
  <c r="AD4790" i="1"/>
  <c r="AE4790" i="1"/>
  <c r="AC1082" i="1"/>
  <c r="AD1082" i="1"/>
  <c r="AE1082" i="1"/>
  <c r="AC4791" i="1"/>
  <c r="AD4791" i="1"/>
  <c r="AE4791" i="1"/>
  <c r="AC4792" i="1"/>
  <c r="AD4792" i="1"/>
  <c r="AE4792" i="1"/>
  <c r="AC4793" i="1"/>
  <c r="AD4793" i="1"/>
  <c r="AE4793" i="1"/>
  <c r="AC4794" i="1"/>
  <c r="AD4794" i="1"/>
  <c r="AE4794" i="1"/>
  <c r="AC4795" i="1"/>
  <c r="AD4795" i="1"/>
  <c r="AE4795" i="1"/>
  <c r="AC1083" i="1"/>
  <c r="AD1083" i="1"/>
  <c r="AE1083" i="1"/>
  <c r="AC1084" i="1"/>
  <c r="AD1084" i="1"/>
  <c r="AE1084" i="1"/>
  <c r="AC1085" i="1"/>
  <c r="AD1085" i="1"/>
  <c r="AE1085" i="1"/>
  <c r="AC4796" i="1"/>
  <c r="AD4796" i="1"/>
  <c r="AE4796" i="1"/>
  <c r="AC4797" i="1"/>
  <c r="AD4797" i="1"/>
  <c r="AE4797" i="1"/>
  <c r="AC4798" i="1"/>
  <c r="AD4798" i="1"/>
  <c r="AE4798" i="1"/>
  <c r="AC1086" i="1"/>
  <c r="AD1086" i="1"/>
  <c r="AE1086" i="1"/>
  <c r="AC1087" i="1"/>
  <c r="AD1087" i="1"/>
  <c r="AE1087" i="1"/>
  <c r="AC4799" i="1"/>
  <c r="AD4799" i="1"/>
  <c r="AE4799" i="1"/>
  <c r="AC1088" i="1"/>
  <c r="AD1088" i="1"/>
  <c r="AE1088" i="1"/>
  <c r="AC4800" i="1"/>
  <c r="AD4800" i="1"/>
  <c r="AE4800" i="1"/>
  <c r="AC1089" i="1"/>
  <c r="AD1089" i="1"/>
  <c r="AE1089" i="1"/>
  <c r="AC1090" i="1"/>
  <c r="AD1090" i="1"/>
  <c r="AE1090" i="1"/>
  <c r="AC1091" i="1"/>
  <c r="AD1091" i="1"/>
  <c r="AE1091" i="1"/>
  <c r="AC4801" i="1"/>
  <c r="AD4801" i="1"/>
  <c r="AE4801" i="1"/>
  <c r="AC4802" i="1"/>
  <c r="AD4802" i="1"/>
  <c r="AE4802" i="1"/>
  <c r="AC1092" i="1"/>
  <c r="AD1092" i="1"/>
  <c r="AE1092" i="1"/>
  <c r="AC4803" i="1"/>
  <c r="AD4803" i="1"/>
  <c r="AE4803" i="1"/>
  <c r="AC1093" i="1"/>
  <c r="AD1093" i="1"/>
  <c r="AE1093" i="1"/>
  <c r="AC4804" i="1"/>
  <c r="AD4804" i="1"/>
  <c r="AE4804" i="1"/>
  <c r="AC4805" i="1"/>
  <c r="AD4805" i="1"/>
  <c r="AE4805" i="1"/>
  <c r="AC4806" i="1"/>
  <c r="AD4806" i="1"/>
  <c r="AE4806" i="1"/>
  <c r="AC1094" i="1"/>
  <c r="AD1094" i="1"/>
  <c r="AE1094" i="1"/>
  <c r="AC4807" i="1"/>
  <c r="AD4807" i="1"/>
  <c r="AE4807" i="1"/>
  <c r="AC1095" i="1"/>
  <c r="AD1095" i="1"/>
  <c r="AE1095" i="1"/>
  <c r="AC4808" i="1"/>
  <c r="AD4808" i="1"/>
  <c r="AE4808" i="1"/>
  <c r="AC1096" i="1"/>
  <c r="AD1096" i="1"/>
  <c r="AE1096" i="1"/>
  <c r="AC1097" i="1"/>
  <c r="AD1097" i="1"/>
  <c r="AE1097" i="1"/>
  <c r="AC1098" i="1"/>
  <c r="AD1098" i="1"/>
  <c r="AE1098" i="1"/>
  <c r="AC4809" i="1"/>
  <c r="AD4809" i="1"/>
  <c r="AE4809" i="1"/>
  <c r="AC4810" i="1"/>
  <c r="AD4810" i="1"/>
  <c r="AE4810" i="1"/>
  <c r="AC1099" i="1"/>
  <c r="AD1099" i="1"/>
  <c r="AE1099" i="1"/>
  <c r="AC1100" i="1"/>
  <c r="AD1100" i="1"/>
  <c r="AE1100" i="1"/>
  <c r="AC1101" i="1"/>
  <c r="AD1101" i="1"/>
  <c r="AE1101" i="1"/>
  <c r="AC4811" i="1"/>
  <c r="AD4811" i="1"/>
  <c r="AE4811" i="1"/>
  <c r="AC1102" i="1"/>
  <c r="AD1102" i="1"/>
  <c r="AE1102" i="1"/>
  <c r="AC4812" i="1"/>
  <c r="AD4812" i="1"/>
  <c r="AE4812" i="1"/>
  <c r="AC4813" i="1"/>
  <c r="AD4813" i="1"/>
  <c r="AE4813" i="1"/>
  <c r="AC1103" i="1"/>
  <c r="AD1103" i="1"/>
  <c r="AE1103" i="1"/>
  <c r="AC1104" i="1"/>
  <c r="AD1104" i="1"/>
  <c r="AE1104" i="1"/>
  <c r="AC1105" i="1"/>
  <c r="AD1105" i="1"/>
  <c r="AE1105" i="1"/>
  <c r="AC1106" i="1"/>
  <c r="AD1106" i="1"/>
  <c r="AE1106" i="1"/>
  <c r="AC1107" i="1"/>
  <c r="AD1107" i="1"/>
  <c r="AE1107" i="1"/>
  <c r="AC1108" i="1"/>
  <c r="AD1108" i="1"/>
  <c r="AE1108" i="1"/>
  <c r="AC1109" i="1"/>
  <c r="AD1109" i="1"/>
  <c r="AE1109" i="1"/>
  <c r="AC1110" i="1"/>
  <c r="AD1110" i="1"/>
  <c r="AE1110" i="1"/>
  <c r="AC1111" i="1"/>
  <c r="AD1111" i="1"/>
  <c r="AE1111" i="1"/>
  <c r="AC1112" i="1"/>
  <c r="AD1112" i="1"/>
  <c r="AE1112" i="1"/>
  <c r="AC1113" i="1"/>
  <c r="AD1113" i="1"/>
  <c r="AE1113" i="1"/>
  <c r="AC1114" i="1"/>
  <c r="AD1114" i="1"/>
  <c r="AE1114" i="1"/>
  <c r="AC1115" i="1"/>
  <c r="AD1115" i="1"/>
  <c r="AE1115" i="1"/>
  <c r="AC4814" i="1"/>
  <c r="AD4814" i="1"/>
  <c r="AE4814" i="1"/>
  <c r="AC1116" i="1"/>
  <c r="AD1116" i="1"/>
  <c r="AE1116" i="1"/>
  <c r="AC1117" i="1"/>
  <c r="AD1117" i="1"/>
  <c r="AE1117" i="1"/>
  <c r="AC1118" i="1"/>
  <c r="AD1118" i="1"/>
  <c r="AE1118" i="1"/>
  <c r="AC1119" i="1"/>
  <c r="AD1119" i="1"/>
  <c r="AE1119" i="1"/>
  <c r="AC4815" i="1"/>
  <c r="AD4815" i="1"/>
  <c r="AE4815" i="1"/>
  <c r="AC1120" i="1"/>
  <c r="AD1120" i="1"/>
  <c r="AE1120" i="1"/>
  <c r="AC1121" i="1"/>
  <c r="AD1121" i="1"/>
  <c r="AE1121" i="1"/>
  <c r="AC1122" i="1"/>
  <c r="AD1122" i="1"/>
  <c r="AE1122" i="1"/>
  <c r="AC4816" i="1"/>
  <c r="AD4816" i="1"/>
  <c r="AE4816" i="1"/>
  <c r="AC1123" i="1"/>
  <c r="AD1123" i="1"/>
  <c r="AE1123" i="1"/>
  <c r="AC1124" i="1"/>
  <c r="AD1124" i="1"/>
  <c r="AE1124" i="1"/>
  <c r="AC1125" i="1"/>
  <c r="AD1125" i="1"/>
  <c r="AE1125" i="1"/>
  <c r="AC1126" i="1"/>
  <c r="AD1126" i="1"/>
  <c r="AE1126" i="1"/>
  <c r="AC1127" i="1"/>
  <c r="AD1127" i="1"/>
  <c r="AE1127" i="1"/>
  <c r="AC1128" i="1"/>
  <c r="AD1128" i="1"/>
  <c r="AE1128" i="1"/>
  <c r="AC1129" i="1"/>
  <c r="AD1129" i="1"/>
  <c r="AE1129" i="1"/>
  <c r="AC1130" i="1"/>
  <c r="AD1130" i="1"/>
  <c r="AE1130" i="1"/>
  <c r="AC4817" i="1"/>
  <c r="AD4817" i="1"/>
  <c r="AE4817" i="1"/>
  <c r="AC1131" i="1"/>
  <c r="AD1131" i="1"/>
  <c r="AE1131" i="1"/>
  <c r="AC1132" i="1"/>
  <c r="AD1132" i="1"/>
  <c r="AE1132" i="1"/>
  <c r="AC1133" i="1"/>
  <c r="AD1133" i="1"/>
  <c r="AE1133" i="1"/>
  <c r="AC1134" i="1"/>
  <c r="AD1134" i="1"/>
  <c r="AE1134" i="1"/>
  <c r="AC1135" i="1"/>
  <c r="AD1135" i="1"/>
  <c r="AE1135" i="1"/>
  <c r="AC1136" i="1"/>
  <c r="AD1136" i="1"/>
  <c r="AE1136" i="1"/>
  <c r="AC1137" i="1"/>
  <c r="AD1137" i="1"/>
  <c r="AE1137" i="1"/>
  <c r="AC1138" i="1"/>
  <c r="AD1138" i="1"/>
  <c r="AE1138" i="1"/>
  <c r="AC1139" i="1"/>
  <c r="AD1139" i="1"/>
  <c r="AE1139" i="1"/>
  <c r="AC1140" i="1"/>
  <c r="AD1140" i="1"/>
  <c r="AE1140" i="1"/>
  <c r="AC1141" i="1"/>
  <c r="AD1141" i="1"/>
  <c r="AE1141" i="1"/>
  <c r="AC4818" i="1"/>
  <c r="AD4818" i="1"/>
  <c r="AE4818" i="1"/>
  <c r="AC1142" i="1"/>
  <c r="AD1142" i="1"/>
  <c r="AE1142" i="1"/>
  <c r="AC1143" i="1"/>
  <c r="AD1143" i="1"/>
  <c r="AE1143" i="1"/>
  <c r="AC1144" i="1"/>
  <c r="AD1144" i="1"/>
  <c r="AE1144" i="1"/>
  <c r="AC1145" i="1"/>
  <c r="AD1145" i="1"/>
  <c r="AE1145" i="1"/>
  <c r="AC4819" i="1"/>
  <c r="AD4819" i="1"/>
  <c r="AE4819" i="1"/>
  <c r="AC1146" i="1"/>
  <c r="AD1146" i="1"/>
  <c r="AE1146" i="1"/>
  <c r="AC1147" i="1"/>
  <c r="AD1147" i="1"/>
  <c r="AE1147" i="1"/>
  <c r="AC4820" i="1"/>
  <c r="AD4820" i="1"/>
  <c r="AE4820" i="1"/>
  <c r="AC1148" i="1"/>
  <c r="AD1148" i="1"/>
  <c r="AE1148" i="1"/>
  <c r="AC1149" i="1"/>
  <c r="AD1149" i="1"/>
  <c r="AE1149" i="1"/>
  <c r="AC1150" i="1"/>
  <c r="AD1150" i="1"/>
  <c r="AE1150" i="1"/>
  <c r="AC1151" i="1"/>
  <c r="AD1151" i="1"/>
  <c r="AE1151" i="1"/>
  <c r="AC1152" i="1"/>
  <c r="AD1152" i="1"/>
  <c r="AE1152" i="1"/>
  <c r="AC1153" i="1"/>
  <c r="AD1153" i="1"/>
  <c r="AE1153" i="1"/>
  <c r="AC1154" i="1"/>
  <c r="AD1154" i="1"/>
  <c r="AE1154" i="1"/>
  <c r="AC1155" i="1"/>
  <c r="AD1155" i="1"/>
  <c r="AE1155" i="1"/>
  <c r="AC1156" i="1"/>
  <c r="AD1156" i="1"/>
  <c r="AE1156" i="1"/>
  <c r="AC1157" i="1"/>
  <c r="AD1157" i="1"/>
  <c r="AE1157" i="1"/>
  <c r="AC1158" i="1"/>
  <c r="AD1158" i="1"/>
  <c r="AE1158" i="1"/>
  <c r="AC1159" i="1"/>
  <c r="AD1159" i="1"/>
  <c r="AE1159" i="1"/>
  <c r="AC1160" i="1"/>
  <c r="AD1160" i="1"/>
  <c r="AE1160" i="1"/>
  <c r="AC1161" i="1"/>
  <c r="AD1161" i="1"/>
  <c r="AE1161" i="1"/>
  <c r="AC1162" i="1"/>
  <c r="AD1162" i="1"/>
  <c r="AE1162" i="1"/>
  <c r="AC1163" i="1"/>
  <c r="AD1163" i="1"/>
  <c r="AE1163" i="1"/>
  <c r="AC1164" i="1"/>
  <c r="AD1164" i="1"/>
  <c r="AE1164" i="1"/>
  <c r="AC4821" i="1"/>
  <c r="AD4821" i="1"/>
  <c r="AE4821" i="1"/>
  <c r="AC1165" i="1"/>
  <c r="AD1165" i="1"/>
  <c r="AE1165" i="1"/>
  <c r="AC86" i="1"/>
  <c r="AD86" i="1"/>
  <c r="AE86" i="1"/>
  <c r="AC4822" i="1"/>
  <c r="AD4822" i="1"/>
  <c r="AE4822" i="1"/>
  <c r="AC4823" i="1"/>
  <c r="AD4823" i="1"/>
  <c r="AE4823" i="1"/>
  <c r="AC4824" i="1"/>
  <c r="AD4824" i="1"/>
  <c r="AE4824" i="1"/>
  <c r="AC1166" i="1"/>
  <c r="AD1166" i="1"/>
  <c r="AE1166" i="1"/>
  <c r="AC1167" i="1"/>
  <c r="AD1167" i="1"/>
  <c r="AE1167" i="1"/>
  <c r="AC1168" i="1"/>
  <c r="AD1168" i="1"/>
  <c r="AE1168" i="1"/>
  <c r="AC4825" i="1"/>
  <c r="AD4825" i="1"/>
  <c r="AE4825" i="1"/>
  <c r="AC4826" i="1"/>
  <c r="AD4826" i="1"/>
  <c r="AE4826" i="1"/>
  <c r="AC1169" i="1"/>
  <c r="AD1169" i="1"/>
  <c r="AE1169" i="1"/>
  <c r="AC4827" i="1"/>
  <c r="AD4827" i="1"/>
  <c r="AE4827" i="1"/>
  <c r="AC1170" i="1"/>
  <c r="AD1170" i="1"/>
  <c r="AE1170" i="1"/>
  <c r="AC1171" i="1"/>
  <c r="AD1171" i="1"/>
  <c r="AE1171" i="1"/>
  <c r="AC1172" i="1"/>
  <c r="AD1172" i="1"/>
  <c r="AE1172" i="1"/>
  <c r="AC1173" i="1"/>
  <c r="AD1173" i="1"/>
  <c r="AE1173" i="1"/>
  <c r="AC1174" i="1"/>
  <c r="AD1174" i="1"/>
  <c r="AE1174" i="1"/>
  <c r="AC1175" i="1"/>
  <c r="AD1175" i="1"/>
  <c r="AE1175" i="1"/>
  <c r="AC1176" i="1"/>
  <c r="AD1176" i="1"/>
  <c r="AE1176" i="1"/>
  <c r="AC1177" i="1"/>
  <c r="AD1177" i="1"/>
  <c r="AE1177" i="1"/>
  <c r="AC1178" i="1"/>
  <c r="AD1178" i="1"/>
  <c r="AE1178" i="1"/>
  <c r="AC1179" i="1"/>
  <c r="AD1179" i="1"/>
  <c r="AE1179" i="1"/>
  <c r="AC1180" i="1"/>
  <c r="AD1180" i="1"/>
  <c r="AE1180" i="1"/>
  <c r="AC1181" i="1"/>
  <c r="AD1181" i="1"/>
  <c r="AE1181" i="1"/>
  <c r="AC4828" i="1"/>
  <c r="AD4828" i="1"/>
  <c r="AE4828" i="1"/>
  <c r="AC1182" i="1"/>
  <c r="AD1182" i="1"/>
  <c r="AE1182" i="1"/>
  <c r="AC4829" i="1"/>
  <c r="AD4829" i="1"/>
  <c r="AE4829" i="1"/>
  <c r="AC4830" i="1"/>
  <c r="AD4830" i="1"/>
  <c r="AE4830" i="1"/>
  <c r="AC1183" i="1"/>
  <c r="AD1183" i="1"/>
  <c r="AE1183" i="1"/>
  <c r="AC1184" i="1"/>
  <c r="AD1184" i="1"/>
  <c r="AE1184" i="1"/>
  <c r="AC4831" i="1"/>
  <c r="AD4831" i="1"/>
  <c r="AE4831" i="1"/>
  <c r="AC1185" i="1"/>
  <c r="AD1185" i="1"/>
  <c r="AE1185" i="1"/>
  <c r="AC1186" i="1"/>
  <c r="AD1186" i="1"/>
  <c r="AE1186" i="1"/>
  <c r="AC1187" i="1"/>
  <c r="AD1187" i="1"/>
  <c r="AE1187" i="1"/>
  <c r="AC1188" i="1"/>
  <c r="AD1188" i="1"/>
  <c r="AE1188" i="1"/>
  <c r="AC1189" i="1"/>
  <c r="AD1189" i="1"/>
  <c r="AE1189" i="1"/>
  <c r="AC1190" i="1"/>
  <c r="AD1190" i="1"/>
  <c r="AE1190" i="1"/>
  <c r="AC1191" i="1"/>
  <c r="AD1191" i="1"/>
  <c r="AE1191" i="1"/>
  <c r="AC1192" i="1"/>
  <c r="AD1192" i="1"/>
  <c r="AE1192" i="1"/>
  <c r="AC4832" i="1"/>
  <c r="AD4832" i="1"/>
  <c r="AE4832" i="1"/>
  <c r="AC4833" i="1"/>
  <c r="AD4833" i="1"/>
  <c r="AE4833" i="1"/>
  <c r="AC1193" i="1"/>
  <c r="AD1193" i="1"/>
  <c r="AE1193" i="1"/>
  <c r="AC4834" i="1"/>
  <c r="AD4834" i="1"/>
  <c r="AE4834" i="1"/>
  <c r="AC4835" i="1"/>
  <c r="AD4835" i="1"/>
  <c r="AE4835" i="1"/>
  <c r="AC4836" i="1"/>
  <c r="AD4836" i="1"/>
  <c r="AE4836" i="1"/>
  <c r="AC1194" i="1"/>
  <c r="AD1194" i="1"/>
  <c r="AE1194" i="1"/>
  <c r="AC1195" i="1"/>
  <c r="AD1195" i="1"/>
  <c r="AE1195" i="1"/>
  <c r="AC1196" i="1"/>
  <c r="AD1196" i="1"/>
  <c r="AE1196" i="1"/>
  <c r="AC1197" i="1"/>
  <c r="AD1197" i="1"/>
  <c r="AE1197" i="1"/>
  <c r="AC1198" i="1"/>
  <c r="AD1198" i="1"/>
  <c r="AE1198" i="1"/>
  <c r="AC1199" i="1"/>
  <c r="AD1199" i="1"/>
  <c r="AE1199" i="1"/>
  <c r="AC1200" i="1"/>
  <c r="AD1200" i="1"/>
  <c r="AE1200" i="1"/>
  <c r="AC1201" i="1"/>
  <c r="AD1201" i="1"/>
  <c r="AE1201" i="1"/>
  <c r="AC1202" i="1"/>
  <c r="AD1202" i="1"/>
  <c r="AE1202" i="1"/>
  <c r="AC1203" i="1"/>
  <c r="AD1203" i="1"/>
  <c r="AE1203" i="1"/>
  <c r="AC1204" i="1"/>
  <c r="AD1204" i="1"/>
  <c r="AE1204" i="1"/>
  <c r="AC4837" i="1"/>
  <c r="AD4837" i="1"/>
  <c r="AE4837" i="1"/>
  <c r="AC1205" i="1"/>
  <c r="AD1205" i="1"/>
  <c r="AE1205" i="1"/>
  <c r="AC1206" i="1"/>
  <c r="AD1206" i="1"/>
  <c r="AE1206" i="1"/>
  <c r="AC4838" i="1"/>
  <c r="AD4838" i="1"/>
  <c r="AE4838" i="1"/>
  <c r="AC4839" i="1"/>
  <c r="AD4839" i="1"/>
  <c r="AE4839" i="1"/>
  <c r="AC1207" i="1"/>
  <c r="AD1207" i="1"/>
  <c r="AE1207" i="1"/>
  <c r="AC1208" i="1"/>
  <c r="AD1208" i="1"/>
  <c r="AE1208" i="1"/>
  <c r="AC1209" i="1"/>
  <c r="AD1209" i="1"/>
  <c r="AE1209" i="1"/>
  <c r="AC1210" i="1"/>
  <c r="AD1210" i="1"/>
  <c r="AE1210" i="1"/>
  <c r="AC1211" i="1"/>
  <c r="AD1211" i="1"/>
  <c r="AE1211" i="1"/>
  <c r="AC1212" i="1"/>
  <c r="AD1212" i="1"/>
  <c r="AE1212" i="1"/>
  <c r="AC1213" i="1"/>
  <c r="AD1213" i="1"/>
  <c r="AE1213" i="1"/>
  <c r="AC4840" i="1"/>
  <c r="AD4840" i="1"/>
  <c r="AE4840" i="1"/>
  <c r="AC4841" i="1"/>
  <c r="AD4841" i="1"/>
  <c r="AE4841" i="1"/>
  <c r="AC1214" i="1"/>
  <c r="AD1214" i="1"/>
  <c r="AE1214" i="1"/>
  <c r="AC4842" i="1"/>
  <c r="AD4842" i="1"/>
  <c r="AE4842" i="1"/>
  <c r="AC4843" i="1"/>
  <c r="AD4843" i="1"/>
  <c r="AE4843" i="1"/>
  <c r="AC4844" i="1"/>
  <c r="AD4844" i="1"/>
  <c r="AE4844" i="1"/>
  <c r="AC4845" i="1"/>
  <c r="AD4845" i="1"/>
  <c r="AE4845" i="1"/>
  <c r="AC4846" i="1"/>
  <c r="AD4846" i="1"/>
  <c r="AE4846" i="1"/>
  <c r="AC1215" i="1"/>
  <c r="AD1215" i="1"/>
  <c r="AE1215" i="1"/>
  <c r="AC4847" i="1"/>
  <c r="AD4847" i="1"/>
  <c r="AE4847" i="1"/>
  <c r="AC4848" i="1"/>
  <c r="AD4848" i="1"/>
  <c r="AE4848" i="1"/>
  <c r="AC1216" i="1"/>
  <c r="AD1216" i="1"/>
  <c r="AE1216" i="1"/>
  <c r="AC4849" i="1"/>
  <c r="AD4849" i="1"/>
  <c r="AE4849" i="1"/>
  <c r="AC4850" i="1"/>
  <c r="AD4850" i="1"/>
  <c r="AE4850" i="1"/>
  <c r="AC4851" i="1"/>
  <c r="AD4851" i="1"/>
  <c r="AE4851" i="1"/>
  <c r="AC1217" i="1"/>
  <c r="AD1217" i="1"/>
  <c r="AE1217" i="1"/>
  <c r="AC1218" i="1"/>
  <c r="AD1218" i="1"/>
  <c r="AE1218" i="1"/>
  <c r="AC4852" i="1"/>
  <c r="AD4852" i="1"/>
  <c r="AE4852" i="1"/>
  <c r="AC4853" i="1"/>
  <c r="AD4853" i="1"/>
  <c r="AE4853" i="1"/>
  <c r="AC4854" i="1"/>
  <c r="AD4854" i="1"/>
  <c r="AE4854" i="1"/>
  <c r="AC1219" i="1"/>
  <c r="AD1219" i="1"/>
  <c r="AE1219" i="1"/>
  <c r="AC1220" i="1"/>
  <c r="AD1220" i="1"/>
  <c r="AE1220" i="1"/>
  <c r="AC1221" i="1"/>
  <c r="AD1221" i="1"/>
  <c r="AE1221" i="1"/>
  <c r="AC1222" i="1"/>
  <c r="AD1222" i="1"/>
  <c r="AE1222" i="1"/>
  <c r="AC1223" i="1"/>
  <c r="AD1223" i="1"/>
  <c r="AE1223" i="1"/>
  <c r="AC4855" i="1"/>
  <c r="AD4855" i="1"/>
  <c r="AE4855" i="1"/>
  <c r="AC4856" i="1"/>
  <c r="AD4856" i="1"/>
  <c r="AE4856" i="1"/>
  <c r="AC1224" i="1"/>
  <c r="AD1224" i="1"/>
  <c r="AE1224" i="1"/>
  <c r="AC1225" i="1"/>
  <c r="AD1225" i="1"/>
  <c r="AE1225" i="1"/>
  <c r="AC4857" i="1"/>
  <c r="AD4857" i="1"/>
  <c r="AE4857" i="1"/>
  <c r="AC4858" i="1"/>
  <c r="AD4858" i="1"/>
  <c r="AE4858" i="1"/>
  <c r="AC4859" i="1"/>
  <c r="AD4859" i="1"/>
  <c r="AE4859" i="1"/>
  <c r="AC4860" i="1"/>
  <c r="AD4860" i="1"/>
  <c r="AE4860" i="1"/>
  <c r="AC4861" i="1"/>
  <c r="AD4861" i="1"/>
  <c r="AE4861" i="1"/>
  <c r="AC1226" i="1"/>
  <c r="AD1226" i="1"/>
  <c r="AE1226" i="1"/>
  <c r="AC1227" i="1"/>
  <c r="AD1227" i="1"/>
  <c r="AE1227" i="1"/>
  <c r="AC4862" i="1"/>
  <c r="AD4862" i="1"/>
  <c r="AE4862" i="1"/>
  <c r="AC1228" i="1"/>
  <c r="AD1228" i="1"/>
  <c r="AE1228" i="1"/>
  <c r="AC4863" i="1"/>
  <c r="AD4863" i="1"/>
  <c r="AE4863" i="1"/>
  <c r="AC4864" i="1"/>
  <c r="AD4864" i="1"/>
  <c r="AE4864" i="1"/>
  <c r="AC4865" i="1"/>
  <c r="AD4865" i="1"/>
  <c r="AE4865" i="1"/>
  <c r="AC4866" i="1"/>
  <c r="AD4866" i="1"/>
  <c r="AE4866" i="1"/>
  <c r="AC4867" i="1"/>
  <c r="AD4867" i="1"/>
  <c r="AE4867" i="1"/>
  <c r="AC4868" i="1"/>
  <c r="AD4868" i="1"/>
  <c r="AE4868" i="1"/>
  <c r="AC1229" i="1"/>
  <c r="AD1229" i="1"/>
  <c r="AE1229" i="1"/>
  <c r="AC1230" i="1"/>
  <c r="AD1230" i="1"/>
  <c r="AE1230" i="1"/>
  <c r="AC4869" i="1"/>
  <c r="AD4869" i="1"/>
  <c r="AE4869" i="1"/>
  <c r="AC4870" i="1"/>
  <c r="AD4870" i="1"/>
  <c r="AE4870" i="1"/>
  <c r="AC1231" i="1"/>
  <c r="AD1231" i="1"/>
  <c r="AE1231" i="1"/>
  <c r="AC1232" i="1"/>
  <c r="AD1232" i="1"/>
  <c r="AE1232" i="1"/>
  <c r="AC4871" i="1"/>
  <c r="AD4871" i="1"/>
  <c r="AE4871" i="1"/>
  <c r="AC1233" i="1"/>
  <c r="AD1233" i="1"/>
  <c r="AE1233" i="1"/>
  <c r="AC1234" i="1"/>
  <c r="AD1234" i="1"/>
  <c r="AE1234" i="1"/>
  <c r="AC4872" i="1"/>
  <c r="AD4872" i="1"/>
  <c r="AE4872" i="1"/>
  <c r="AC4873" i="1"/>
  <c r="AD4873" i="1"/>
  <c r="AE4873" i="1"/>
  <c r="AC4874" i="1"/>
  <c r="AD4874" i="1"/>
  <c r="AE4874" i="1"/>
  <c r="AC1235" i="1"/>
  <c r="AD1235" i="1"/>
  <c r="AE1235" i="1"/>
  <c r="AC1236" i="1"/>
  <c r="AD1236" i="1"/>
  <c r="AE1236" i="1"/>
  <c r="AC1237" i="1"/>
  <c r="AD1237" i="1"/>
  <c r="AE1237" i="1"/>
  <c r="AC1238" i="1"/>
  <c r="AD1238" i="1"/>
  <c r="AE1238" i="1"/>
  <c r="AC4875" i="1"/>
  <c r="AD4875" i="1"/>
  <c r="AE4875" i="1"/>
  <c r="AC4876" i="1"/>
  <c r="AD4876" i="1"/>
  <c r="AE4876" i="1"/>
  <c r="AC1239" i="1"/>
  <c r="AD1239" i="1"/>
  <c r="AE1239" i="1"/>
  <c r="AC4877" i="1"/>
  <c r="AD4877" i="1"/>
  <c r="AE4877" i="1"/>
  <c r="AC1240" i="1"/>
  <c r="AD1240" i="1"/>
  <c r="AE1240" i="1"/>
  <c r="AC1241" i="1"/>
  <c r="AD1241" i="1"/>
  <c r="AE1241" i="1"/>
  <c r="AC1242" i="1"/>
  <c r="AD1242" i="1"/>
  <c r="AE1242" i="1"/>
  <c r="AC1243" i="1"/>
  <c r="AD1243" i="1"/>
  <c r="AE1243" i="1"/>
  <c r="AC4878" i="1"/>
  <c r="AD4878" i="1"/>
  <c r="AE4878" i="1"/>
  <c r="AC4879" i="1"/>
  <c r="AD4879" i="1"/>
  <c r="AE4879" i="1"/>
  <c r="AC1244" i="1"/>
  <c r="AD1244" i="1"/>
  <c r="AE1244" i="1"/>
  <c r="AC1245" i="1"/>
  <c r="AD1245" i="1"/>
  <c r="AE1245" i="1"/>
  <c r="AC1246" i="1"/>
  <c r="AD1246" i="1"/>
  <c r="AE1246" i="1"/>
  <c r="AC1247" i="1"/>
  <c r="AD1247" i="1"/>
  <c r="AE1247" i="1"/>
  <c r="AC1248" i="1"/>
  <c r="AD1248" i="1"/>
  <c r="AE1248" i="1"/>
  <c r="AC1249" i="1"/>
  <c r="AD1249" i="1"/>
  <c r="AE1249" i="1"/>
  <c r="AC1250" i="1"/>
  <c r="AD1250" i="1"/>
  <c r="AE1250" i="1"/>
  <c r="AC4880" i="1"/>
  <c r="AD4880" i="1"/>
  <c r="AE4880" i="1"/>
  <c r="AC1251" i="1"/>
  <c r="AD1251" i="1"/>
  <c r="AE1251" i="1"/>
  <c r="AC1252" i="1"/>
  <c r="AD1252" i="1"/>
  <c r="AE1252" i="1"/>
  <c r="AC1253" i="1"/>
  <c r="AD1253" i="1"/>
  <c r="AE1253" i="1"/>
  <c r="AC1254" i="1"/>
  <c r="AD1254" i="1"/>
  <c r="AE1254" i="1"/>
  <c r="AC4881" i="1"/>
  <c r="AD4881" i="1"/>
  <c r="AE4881" i="1"/>
  <c r="AC1255" i="1"/>
  <c r="AD1255" i="1"/>
  <c r="AE1255" i="1"/>
  <c r="AC1256" i="1"/>
  <c r="AD1256" i="1"/>
  <c r="AE1256" i="1"/>
  <c r="AC1257" i="1"/>
  <c r="AD1257" i="1"/>
  <c r="AE1257" i="1"/>
  <c r="AC1258" i="1"/>
  <c r="AD1258" i="1"/>
  <c r="AE1258" i="1"/>
  <c r="AC4882" i="1"/>
  <c r="AD4882" i="1"/>
  <c r="AE4882" i="1"/>
  <c r="AC4883" i="1"/>
  <c r="AD4883" i="1"/>
  <c r="AE4883" i="1"/>
  <c r="AC1259" i="1"/>
  <c r="AD1259" i="1"/>
  <c r="AE1259" i="1"/>
  <c r="AC1260" i="1"/>
  <c r="AD1260" i="1"/>
  <c r="AE1260" i="1"/>
  <c r="AC1261" i="1"/>
  <c r="AD1261" i="1"/>
  <c r="AE1261" i="1"/>
  <c r="AC4884" i="1"/>
  <c r="AD4884" i="1"/>
  <c r="AE4884" i="1"/>
  <c r="AC1262" i="1"/>
  <c r="AD1262" i="1"/>
  <c r="AE1262" i="1"/>
  <c r="AC1263" i="1"/>
  <c r="AD1263" i="1"/>
  <c r="AE1263" i="1"/>
  <c r="AC1264" i="1"/>
  <c r="AD1264" i="1"/>
  <c r="AE1264" i="1"/>
  <c r="AC1265" i="1"/>
  <c r="AD1265" i="1"/>
  <c r="AE1265" i="1"/>
  <c r="AC1266" i="1"/>
  <c r="AD1266" i="1"/>
  <c r="AE1266" i="1"/>
  <c r="AC1267" i="1"/>
  <c r="AD1267" i="1"/>
  <c r="AE1267" i="1"/>
  <c r="AC1268" i="1"/>
  <c r="AD1268" i="1"/>
  <c r="AE1268" i="1"/>
  <c r="AC1269" i="1"/>
  <c r="AD1269" i="1"/>
  <c r="AE1269" i="1"/>
  <c r="AC1270" i="1"/>
  <c r="AD1270" i="1"/>
  <c r="AE1270" i="1"/>
  <c r="AC1271" i="1"/>
  <c r="AD1271" i="1"/>
  <c r="AE1271" i="1"/>
  <c r="AC1272" i="1"/>
  <c r="AD1272" i="1"/>
  <c r="AE1272" i="1"/>
  <c r="AC1273" i="1"/>
  <c r="AD1273" i="1"/>
  <c r="AE1273" i="1"/>
  <c r="AC1274" i="1"/>
  <c r="AD1274" i="1"/>
  <c r="AE1274" i="1"/>
  <c r="AC1275" i="1"/>
  <c r="AD1275" i="1"/>
  <c r="AE1275" i="1"/>
  <c r="AC1276" i="1"/>
  <c r="AD1276" i="1"/>
  <c r="AE1276" i="1"/>
  <c r="AC1277" i="1"/>
  <c r="AD1277" i="1"/>
  <c r="AE1277" i="1"/>
  <c r="AC1278" i="1"/>
  <c r="AD1278" i="1"/>
  <c r="AE1278" i="1"/>
  <c r="AC1279" i="1"/>
  <c r="AD1279" i="1"/>
  <c r="AE1279" i="1"/>
  <c r="AC4885" i="1"/>
  <c r="AD4885" i="1"/>
  <c r="AE4885" i="1"/>
  <c r="AC1280" i="1"/>
  <c r="AD1280" i="1"/>
  <c r="AE1280" i="1"/>
  <c r="AC1281" i="1"/>
  <c r="AD1281" i="1"/>
  <c r="AE1281" i="1"/>
  <c r="AC1282" i="1"/>
  <c r="AD1282" i="1"/>
  <c r="AE1282" i="1"/>
  <c r="AC1283" i="1"/>
  <c r="AD1283" i="1"/>
  <c r="AE1283" i="1"/>
  <c r="AC1284" i="1"/>
  <c r="AD1284" i="1"/>
  <c r="AE1284" i="1"/>
  <c r="AC1285" i="1"/>
  <c r="AD1285" i="1"/>
  <c r="AE1285" i="1"/>
  <c r="AC1286" i="1"/>
  <c r="AD1286" i="1"/>
  <c r="AE1286" i="1"/>
  <c r="AC4886" i="1"/>
  <c r="AD4886" i="1"/>
  <c r="AE4886" i="1"/>
  <c r="AC1287" i="1"/>
  <c r="AD1287" i="1"/>
  <c r="AE1287" i="1"/>
  <c r="AC4887" i="1"/>
  <c r="AD4887" i="1"/>
  <c r="AE4887" i="1"/>
  <c r="AC1288" i="1"/>
  <c r="AD1288" i="1"/>
  <c r="AE1288" i="1"/>
  <c r="AC1289" i="1"/>
  <c r="AD1289" i="1"/>
  <c r="AE1289" i="1"/>
  <c r="AC1290" i="1"/>
  <c r="AD1290" i="1"/>
  <c r="AE1290" i="1"/>
  <c r="AC4888" i="1"/>
  <c r="AD4888" i="1"/>
  <c r="AE4888" i="1"/>
  <c r="AC4889" i="1"/>
  <c r="AD4889" i="1"/>
  <c r="AE4889" i="1"/>
  <c r="AC1291" i="1"/>
  <c r="AD1291" i="1"/>
  <c r="AE1291" i="1"/>
  <c r="AC1292" i="1"/>
  <c r="AD1292" i="1"/>
  <c r="AE1292" i="1"/>
  <c r="AC1293" i="1"/>
  <c r="AD1293" i="1"/>
  <c r="AE1293" i="1"/>
  <c r="AC1294" i="1"/>
  <c r="AD1294" i="1"/>
  <c r="AE1294" i="1"/>
  <c r="AC4890" i="1"/>
  <c r="AD4890" i="1"/>
  <c r="AE4890" i="1"/>
  <c r="AC1295" i="1"/>
  <c r="AD1295" i="1"/>
  <c r="AE1295" i="1"/>
  <c r="AC1296" i="1"/>
  <c r="AD1296" i="1"/>
  <c r="AE1296" i="1"/>
  <c r="AC1297" i="1"/>
  <c r="AD1297" i="1"/>
  <c r="AE1297" i="1"/>
  <c r="AC1298" i="1"/>
  <c r="AD1298" i="1"/>
  <c r="AE1298" i="1"/>
  <c r="AC1299" i="1"/>
  <c r="AD1299" i="1"/>
  <c r="AE1299" i="1"/>
  <c r="AC1300" i="1"/>
  <c r="AD1300" i="1"/>
  <c r="AE1300" i="1"/>
  <c r="AC4891" i="1"/>
  <c r="AD4891" i="1"/>
  <c r="AE4891" i="1"/>
  <c r="AC1301" i="1"/>
  <c r="AD1301" i="1"/>
  <c r="AE1301" i="1"/>
  <c r="AC4892" i="1"/>
  <c r="AD4892" i="1"/>
  <c r="AE4892" i="1"/>
  <c r="AC1302" i="1"/>
  <c r="AD1302" i="1"/>
  <c r="AE1302" i="1"/>
  <c r="AC1303" i="1"/>
  <c r="AD1303" i="1"/>
  <c r="AE1303" i="1"/>
  <c r="AC1304" i="1"/>
  <c r="AD1304" i="1"/>
  <c r="AE1304" i="1"/>
  <c r="AC1305" i="1"/>
  <c r="AD1305" i="1"/>
  <c r="AE1305" i="1"/>
  <c r="AC1306" i="1"/>
  <c r="AD1306" i="1"/>
  <c r="AE1306" i="1"/>
  <c r="AC1307" i="1"/>
  <c r="AD1307" i="1"/>
  <c r="AE1307" i="1"/>
  <c r="AC1308" i="1"/>
  <c r="AD1308" i="1"/>
  <c r="AE1308" i="1"/>
  <c r="AC1309" i="1"/>
  <c r="AD1309" i="1"/>
  <c r="AE1309" i="1"/>
  <c r="AC1310" i="1"/>
  <c r="AD1310" i="1"/>
  <c r="AE1310" i="1"/>
  <c r="AC1311" i="1"/>
  <c r="AD1311" i="1"/>
  <c r="AE1311" i="1"/>
  <c r="AC1312" i="1"/>
  <c r="AD1312" i="1"/>
  <c r="AE1312" i="1"/>
  <c r="AC1313" i="1"/>
  <c r="AD1313" i="1"/>
  <c r="AE1313" i="1"/>
  <c r="AC1314" i="1"/>
  <c r="AD1314" i="1"/>
  <c r="AE1314" i="1"/>
  <c r="AC1315" i="1"/>
  <c r="AD1315" i="1"/>
  <c r="AE1315" i="1"/>
  <c r="AC1316" i="1"/>
  <c r="AD1316" i="1"/>
  <c r="AE1316" i="1"/>
  <c r="AC1317" i="1"/>
  <c r="AD1317" i="1"/>
  <c r="AE1317" i="1"/>
  <c r="AC1318" i="1"/>
  <c r="AD1318" i="1"/>
  <c r="AE1318" i="1"/>
  <c r="AC1319" i="1"/>
  <c r="AD1319" i="1"/>
  <c r="AE1319" i="1"/>
  <c r="AC1320" i="1"/>
  <c r="AD1320" i="1"/>
  <c r="AE1320" i="1"/>
  <c r="AC1321" i="1"/>
  <c r="AD1321" i="1"/>
  <c r="AE1321" i="1"/>
  <c r="AC1322" i="1"/>
  <c r="AD1322" i="1"/>
  <c r="AE1322" i="1"/>
  <c r="AC4893" i="1"/>
  <c r="AD4893" i="1"/>
  <c r="AE4893" i="1"/>
  <c r="AC4894" i="1"/>
  <c r="AD4894" i="1"/>
  <c r="AE4894" i="1"/>
  <c r="AC1323" i="1"/>
  <c r="AD1323" i="1"/>
  <c r="AE1323" i="1"/>
  <c r="AC1324" i="1"/>
  <c r="AD1324" i="1"/>
  <c r="AE1324" i="1"/>
  <c r="AC1325" i="1"/>
  <c r="AD1325" i="1"/>
  <c r="AE1325" i="1"/>
  <c r="AC1326" i="1"/>
  <c r="AD1326" i="1"/>
  <c r="AE1326" i="1"/>
  <c r="AC1327" i="1"/>
  <c r="AD1327" i="1"/>
  <c r="AE1327" i="1"/>
  <c r="AC1328" i="1"/>
  <c r="AD1328" i="1"/>
  <c r="AE1328" i="1"/>
  <c r="AC1329" i="1"/>
  <c r="AD1329" i="1"/>
  <c r="AE1329" i="1"/>
  <c r="AC1330" i="1"/>
  <c r="AD1330" i="1"/>
  <c r="AE1330" i="1"/>
  <c r="AC1331" i="1"/>
  <c r="AD1331" i="1"/>
  <c r="AE1331" i="1"/>
  <c r="AC1332" i="1"/>
  <c r="AD1332" i="1"/>
  <c r="AE1332" i="1"/>
  <c r="AC1333" i="1"/>
  <c r="AD1333" i="1"/>
  <c r="AE1333" i="1"/>
  <c r="AC1334" i="1"/>
  <c r="AD1334" i="1"/>
  <c r="AE1334" i="1"/>
  <c r="AC1335" i="1"/>
  <c r="AD1335" i="1"/>
  <c r="AE1335" i="1"/>
  <c r="AC1336" i="1"/>
  <c r="AD1336" i="1"/>
  <c r="AE1336" i="1"/>
  <c r="AC4895" i="1"/>
  <c r="AD4895" i="1"/>
  <c r="AE4895" i="1"/>
  <c r="AC1337" i="1"/>
  <c r="AD1337" i="1"/>
  <c r="AE1337" i="1"/>
  <c r="AC4896" i="1"/>
  <c r="AD4896" i="1"/>
  <c r="AE4896" i="1"/>
  <c r="AC1338" i="1"/>
  <c r="AD1338" i="1"/>
  <c r="AE1338" i="1"/>
  <c r="AC1339" i="1"/>
  <c r="AD1339" i="1"/>
  <c r="AE1339" i="1"/>
  <c r="AC1340" i="1"/>
  <c r="AD1340" i="1"/>
  <c r="AE1340" i="1"/>
  <c r="AC1341" i="1"/>
  <c r="AD1341" i="1"/>
  <c r="AE1341" i="1"/>
  <c r="AC1342" i="1"/>
  <c r="AD1342" i="1"/>
  <c r="AE1342" i="1"/>
  <c r="AC4897" i="1"/>
  <c r="AD4897" i="1"/>
  <c r="AE4897" i="1"/>
  <c r="AC1343" i="1"/>
  <c r="AD1343" i="1"/>
  <c r="AE1343" i="1"/>
  <c r="AC1344" i="1"/>
  <c r="AD1344" i="1"/>
  <c r="AE1344" i="1"/>
  <c r="AC1345" i="1"/>
  <c r="AD1345" i="1"/>
  <c r="AE1345" i="1"/>
  <c r="AC1346" i="1"/>
  <c r="AD1346" i="1"/>
  <c r="AE1346" i="1"/>
  <c r="AC4898" i="1"/>
  <c r="AD4898" i="1"/>
  <c r="AE4898" i="1"/>
  <c r="AC1347" i="1"/>
  <c r="AD1347" i="1"/>
  <c r="AE1347" i="1"/>
  <c r="AC1348" i="1"/>
  <c r="AD1348" i="1"/>
  <c r="AE1348" i="1"/>
  <c r="AC1349" i="1"/>
  <c r="AD1349" i="1"/>
  <c r="AE1349" i="1"/>
  <c r="AC1350" i="1"/>
  <c r="AD1350" i="1"/>
  <c r="AE1350" i="1"/>
  <c r="AC1351" i="1"/>
  <c r="AD1351" i="1"/>
  <c r="AE1351" i="1"/>
  <c r="AC4899" i="1"/>
  <c r="AD4899" i="1"/>
  <c r="AE4899" i="1"/>
  <c r="AC1352" i="1"/>
  <c r="AD1352" i="1"/>
  <c r="AE1352" i="1"/>
  <c r="AC1353" i="1"/>
  <c r="AD1353" i="1"/>
  <c r="AE1353" i="1"/>
  <c r="AC4900" i="1"/>
  <c r="AD4900" i="1"/>
  <c r="AE4900" i="1"/>
  <c r="AC4901" i="1"/>
  <c r="AD4901" i="1"/>
  <c r="AE4901" i="1"/>
  <c r="AC4902" i="1"/>
  <c r="AD4902" i="1"/>
  <c r="AE4902" i="1"/>
  <c r="AC4903" i="1"/>
  <c r="AD4903" i="1"/>
  <c r="AE4903" i="1"/>
  <c r="AC4904" i="1"/>
  <c r="AD4904" i="1"/>
  <c r="AE4904" i="1"/>
  <c r="AC1354" i="1"/>
  <c r="AD1354" i="1"/>
  <c r="AE1354" i="1"/>
  <c r="AC1355" i="1"/>
  <c r="AD1355" i="1"/>
  <c r="AE1355" i="1"/>
  <c r="AC1356" i="1"/>
  <c r="AD1356" i="1"/>
  <c r="AE1356" i="1"/>
  <c r="AC4905" i="1"/>
  <c r="AD4905" i="1"/>
  <c r="AE4905" i="1"/>
  <c r="AC4906" i="1"/>
  <c r="AD4906" i="1"/>
  <c r="AE4906" i="1"/>
  <c r="AC4907" i="1"/>
  <c r="AD4907" i="1"/>
  <c r="AE4907" i="1"/>
  <c r="AC1357" i="1"/>
  <c r="AD1357" i="1"/>
  <c r="AE1357" i="1"/>
  <c r="AC4908" i="1"/>
  <c r="AD4908" i="1"/>
  <c r="AE4908" i="1"/>
  <c r="AC4909" i="1"/>
  <c r="AD4909" i="1"/>
  <c r="AE4909" i="1"/>
  <c r="AC4910" i="1"/>
  <c r="AD4910" i="1"/>
  <c r="AE4910" i="1"/>
  <c r="AC4911" i="1"/>
  <c r="AD4911" i="1"/>
  <c r="AE4911" i="1"/>
  <c r="AC4912" i="1"/>
  <c r="AD4912" i="1"/>
  <c r="AE4912" i="1"/>
  <c r="AC1358" i="1"/>
  <c r="AD1358" i="1"/>
  <c r="AE1358" i="1"/>
  <c r="AC1359" i="1"/>
  <c r="AD1359" i="1"/>
  <c r="AE1359" i="1"/>
  <c r="AC4913" i="1"/>
  <c r="AD4913" i="1"/>
  <c r="AE4913" i="1"/>
  <c r="AC1360" i="1"/>
  <c r="AD1360" i="1"/>
  <c r="AE1360" i="1"/>
  <c r="AC4914" i="1"/>
  <c r="AD4914" i="1"/>
  <c r="AE4914" i="1"/>
  <c r="AC4915" i="1"/>
  <c r="AD4915" i="1"/>
  <c r="AE4915" i="1"/>
  <c r="AC4916" i="1"/>
  <c r="AD4916" i="1"/>
  <c r="AE4916" i="1"/>
  <c r="AC1361" i="1"/>
  <c r="AD1361" i="1"/>
  <c r="AE1361" i="1"/>
  <c r="AC4917" i="1"/>
  <c r="AD4917" i="1"/>
  <c r="AE4917" i="1"/>
  <c r="AC4918" i="1"/>
  <c r="AD4918" i="1"/>
  <c r="AE4918" i="1"/>
  <c r="AC4919" i="1"/>
  <c r="AD4919" i="1"/>
  <c r="AE4919" i="1"/>
  <c r="AC1362" i="1"/>
  <c r="AD1362" i="1"/>
  <c r="AE1362" i="1"/>
  <c r="AC4920" i="1"/>
  <c r="AD4920" i="1"/>
  <c r="AE4920" i="1"/>
  <c r="AC4921" i="1"/>
  <c r="AD4921" i="1"/>
  <c r="AE4921" i="1"/>
  <c r="AC4922" i="1"/>
  <c r="AD4922" i="1"/>
  <c r="AE4922" i="1"/>
  <c r="AC1363" i="1"/>
  <c r="AD1363" i="1"/>
  <c r="AE1363" i="1"/>
  <c r="AC1364" i="1"/>
  <c r="AD1364" i="1"/>
  <c r="AE1364" i="1"/>
  <c r="AC4923" i="1"/>
  <c r="AD4923" i="1"/>
  <c r="AE4923" i="1"/>
  <c r="AC4924" i="1"/>
  <c r="AD4924" i="1"/>
  <c r="AE4924" i="1"/>
  <c r="AC4925" i="1"/>
  <c r="AD4925" i="1"/>
  <c r="AE4925" i="1"/>
  <c r="AC4926" i="1"/>
  <c r="AD4926" i="1"/>
  <c r="AE4926" i="1"/>
  <c r="AC1365" i="1"/>
  <c r="AD1365" i="1"/>
  <c r="AE1365" i="1"/>
  <c r="AC4927" i="1"/>
  <c r="AD4927" i="1"/>
  <c r="AE4927" i="1"/>
  <c r="AC1366" i="1"/>
  <c r="AD1366" i="1"/>
  <c r="AE1366" i="1"/>
  <c r="AC4928" i="1"/>
  <c r="AD4928" i="1"/>
  <c r="AE4928" i="1"/>
  <c r="AC4929" i="1"/>
  <c r="AD4929" i="1"/>
  <c r="AE4929" i="1"/>
  <c r="AC4930" i="1"/>
  <c r="AD4930" i="1"/>
  <c r="AE4930" i="1"/>
  <c r="AC4931" i="1"/>
  <c r="AD4931" i="1"/>
  <c r="AE4931" i="1"/>
  <c r="AC4932" i="1"/>
  <c r="AD4932" i="1"/>
  <c r="AE4932" i="1"/>
  <c r="AC4933" i="1"/>
  <c r="AD4933" i="1"/>
  <c r="AE4933" i="1"/>
  <c r="AC4934" i="1"/>
  <c r="AD4934" i="1"/>
  <c r="AE4934" i="1"/>
  <c r="AC4935" i="1"/>
  <c r="AD4935" i="1"/>
  <c r="AE4935" i="1"/>
  <c r="AC1367" i="1"/>
  <c r="AD1367" i="1"/>
  <c r="AE1367" i="1"/>
  <c r="AC1368" i="1"/>
  <c r="AD1368" i="1"/>
  <c r="AE1368" i="1"/>
  <c r="AC1369" i="1"/>
  <c r="AD1369" i="1"/>
  <c r="AE1369" i="1"/>
  <c r="AC4936" i="1"/>
  <c r="AD4936" i="1"/>
  <c r="AE4936" i="1"/>
  <c r="AC1370" i="1"/>
  <c r="AD1370" i="1"/>
  <c r="AE1370" i="1"/>
  <c r="AC1371" i="1"/>
  <c r="AD1371" i="1"/>
  <c r="AE1371" i="1"/>
  <c r="AC1372" i="1"/>
  <c r="AD1372" i="1"/>
  <c r="AE1372" i="1"/>
  <c r="AC4937" i="1"/>
  <c r="AD4937" i="1"/>
  <c r="AE4937" i="1"/>
  <c r="AC1373" i="1"/>
  <c r="AD1373" i="1"/>
  <c r="AE1373" i="1"/>
  <c r="AC1374" i="1"/>
  <c r="AD1374" i="1"/>
  <c r="AE1374" i="1"/>
  <c r="AC4938" i="1"/>
  <c r="AD4938" i="1"/>
  <c r="AE4938" i="1"/>
  <c r="AC1375" i="1"/>
  <c r="AD1375" i="1"/>
  <c r="AE1375" i="1"/>
  <c r="AC1376" i="1"/>
  <c r="AD1376" i="1"/>
  <c r="AE1376" i="1"/>
  <c r="AC1377" i="1"/>
  <c r="AD1377" i="1"/>
  <c r="AE1377" i="1"/>
  <c r="AC4939" i="1"/>
  <c r="AD4939" i="1"/>
  <c r="AE4939" i="1"/>
  <c r="AC1378" i="1"/>
  <c r="AD1378" i="1"/>
  <c r="AE1378" i="1"/>
  <c r="AC1379" i="1"/>
  <c r="AD1379" i="1"/>
  <c r="AE1379" i="1"/>
  <c r="AC1380" i="1"/>
  <c r="AD1380" i="1"/>
  <c r="AE1380" i="1"/>
  <c r="AC4940" i="1"/>
  <c r="AD4940" i="1"/>
  <c r="AE4940" i="1"/>
  <c r="AC1381" i="1"/>
  <c r="AD1381" i="1"/>
  <c r="AE1381" i="1"/>
  <c r="AC1382" i="1"/>
  <c r="AD1382" i="1"/>
  <c r="AE1382" i="1"/>
  <c r="AC4941" i="1"/>
  <c r="AD4941" i="1"/>
  <c r="AE4941" i="1"/>
  <c r="AC1383" i="1"/>
  <c r="AD1383" i="1"/>
  <c r="AE1383" i="1"/>
  <c r="AC4942" i="1"/>
  <c r="AD4942" i="1"/>
  <c r="AE4942" i="1"/>
  <c r="AC1384" i="1"/>
  <c r="AD1384" i="1"/>
  <c r="AE1384" i="1"/>
  <c r="AC1385" i="1"/>
  <c r="AD1385" i="1"/>
  <c r="AE1385" i="1"/>
  <c r="AC4943" i="1"/>
  <c r="AD4943" i="1"/>
  <c r="AE4943" i="1"/>
  <c r="AC4944" i="1"/>
  <c r="AD4944" i="1"/>
  <c r="AE4944" i="1"/>
  <c r="AC1386" i="1"/>
  <c r="AD1386" i="1"/>
  <c r="AE1386" i="1"/>
  <c r="AC4945" i="1"/>
  <c r="AD4945" i="1"/>
  <c r="AE4945" i="1"/>
  <c r="AC4946" i="1"/>
  <c r="AD4946" i="1"/>
  <c r="AE4946" i="1"/>
  <c r="AC1387" i="1"/>
  <c r="AD1387" i="1"/>
  <c r="AE1387" i="1"/>
  <c r="AC1388" i="1"/>
  <c r="AD1388" i="1"/>
  <c r="AE1388" i="1"/>
  <c r="AC4947" i="1"/>
  <c r="AD4947" i="1"/>
  <c r="AE4947" i="1"/>
  <c r="AC1389" i="1"/>
  <c r="AD1389" i="1"/>
  <c r="AE1389" i="1"/>
  <c r="AC1390" i="1"/>
  <c r="AD1390" i="1"/>
  <c r="AE1390" i="1"/>
  <c r="AC4948" i="1"/>
  <c r="AD4948" i="1"/>
  <c r="AE4948" i="1"/>
  <c r="AC4949" i="1"/>
  <c r="AD4949" i="1"/>
  <c r="AE4949" i="1"/>
  <c r="AC1391" i="1"/>
  <c r="AD1391" i="1"/>
  <c r="AE1391" i="1"/>
  <c r="AC4950" i="1"/>
  <c r="AD4950" i="1"/>
  <c r="AE4950" i="1"/>
  <c r="AC4951" i="1"/>
  <c r="AD4951" i="1"/>
  <c r="AE4951" i="1"/>
  <c r="AC1392" i="1"/>
  <c r="AD1392" i="1"/>
  <c r="AE1392" i="1"/>
  <c r="AC4952" i="1"/>
  <c r="AD4952" i="1"/>
  <c r="AE4952" i="1"/>
  <c r="AC4953" i="1"/>
  <c r="AD4953" i="1"/>
  <c r="AE4953" i="1"/>
  <c r="AC1393" i="1"/>
  <c r="AD1393" i="1"/>
  <c r="AE1393" i="1"/>
  <c r="AC1394" i="1"/>
  <c r="AD1394" i="1"/>
  <c r="AE1394" i="1"/>
  <c r="AC4954" i="1"/>
  <c r="AD4954" i="1"/>
  <c r="AE4954" i="1"/>
  <c r="AC4955" i="1"/>
  <c r="AD4955" i="1"/>
  <c r="AE4955" i="1"/>
  <c r="AC4956" i="1"/>
  <c r="AD4956" i="1"/>
  <c r="AE4956" i="1"/>
  <c r="AC4957" i="1"/>
  <c r="AD4957" i="1"/>
  <c r="AE4957" i="1"/>
  <c r="AC1395" i="1"/>
  <c r="AD1395" i="1"/>
  <c r="AE1395" i="1"/>
  <c r="AC1396" i="1"/>
  <c r="AD1396" i="1"/>
  <c r="AE1396" i="1"/>
  <c r="AC1397" i="1"/>
  <c r="AD1397" i="1"/>
  <c r="AE1397" i="1"/>
  <c r="AC1398" i="1"/>
  <c r="AD1398" i="1"/>
  <c r="AE1398" i="1"/>
  <c r="AC4958" i="1"/>
  <c r="AD4958" i="1"/>
  <c r="AE4958" i="1"/>
  <c r="AC1399" i="1"/>
  <c r="AD1399" i="1"/>
  <c r="AE1399" i="1"/>
  <c r="AC1400" i="1"/>
  <c r="AD1400" i="1"/>
  <c r="AE1400" i="1"/>
  <c r="AC4959" i="1"/>
  <c r="AD4959" i="1"/>
  <c r="AE4959" i="1"/>
  <c r="AC1401" i="1"/>
  <c r="AD1401" i="1"/>
  <c r="AE1401" i="1"/>
  <c r="AC4960" i="1"/>
  <c r="AD4960" i="1"/>
  <c r="AE4960" i="1"/>
  <c r="AC1402" i="1"/>
  <c r="AD1402" i="1"/>
  <c r="AE1402" i="1"/>
  <c r="AC1403" i="1"/>
  <c r="AD1403" i="1"/>
  <c r="AE1403" i="1"/>
  <c r="AC1404" i="1"/>
  <c r="AD1404" i="1"/>
  <c r="AE1404" i="1"/>
  <c r="AC1405" i="1"/>
  <c r="AD1405" i="1"/>
  <c r="AE1405" i="1"/>
  <c r="AC1406" i="1"/>
  <c r="AD1406" i="1"/>
  <c r="AE1406" i="1"/>
  <c r="AC1407" i="1"/>
  <c r="AD1407" i="1"/>
  <c r="AE1407" i="1"/>
  <c r="AC4961" i="1"/>
  <c r="AD4961" i="1"/>
  <c r="AE4961" i="1"/>
  <c r="AC1408" i="1"/>
  <c r="AD1408" i="1"/>
  <c r="AE1408" i="1"/>
  <c r="AC4962" i="1"/>
  <c r="AD4962" i="1"/>
  <c r="AE4962" i="1"/>
  <c r="AC4963" i="1"/>
  <c r="AD4963" i="1"/>
  <c r="AE4963" i="1"/>
  <c r="AC4964" i="1"/>
  <c r="AD4964" i="1"/>
  <c r="AE4964" i="1"/>
  <c r="AC4965" i="1"/>
  <c r="AD4965" i="1"/>
  <c r="AE4965" i="1"/>
  <c r="AC4966" i="1"/>
  <c r="AD4966" i="1"/>
  <c r="AE4966" i="1"/>
  <c r="AC1409" i="1"/>
  <c r="AD1409" i="1"/>
  <c r="AE1409" i="1"/>
  <c r="AC1410" i="1"/>
  <c r="AD1410" i="1"/>
  <c r="AE1410" i="1"/>
  <c r="AC1411" i="1"/>
  <c r="AD1411" i="1"/>
  <c r="AE1411" i="1"/>
  <c r="AC1412" i="1"/>
  <c r="AD1412" i="1"/>
  <c r="AE1412" i="1"/>
  <c r="AC1413" i="1"/>
  <c r="AD1413" i="1"/>
  <c r="AE1413" i="1"/>
  <c r="AC1414" i="1"/>
  <c r="AD1414" i="1"/>
  <c r="AE1414" i="1"/>
  <c r="AC1415" i="1"/>
  <c r="AD1415" i="1"/>
  <c r="AE1415" i="1"/>
  <c r="AC1416" i="1"/>
  <c r="AD1416" i="1"/>
  <c r="AE1416" i="1"/>
  <c r="AC1417" i="1"/>
  <c r="AD1417" i="1"/>
  <c r="AE1417" i="1"/>
  <c r="AC1418" i="1"/>
  <c r="AD1418" i="1"/>
  <c r="AE1418" i="1"/>
  <c r="AC4967" i="1"/>
  <c r="AD4967" i="1"/>
  <c r="AE4967" i="1"/>
  <c r="AC4968" i="1"/>
  <c r="AD4968" i="1"/>
  <c r="AE4968" i="1"/>
  <c r="AC1419" i="1"/>
  <c r="AD1419" i="1"/>
  <c r="AE1419" i="1"/>
  <c r="AC1420" i="1"/>
  <c r="AD1420" i="1"/>
  <c r="AE1420" i="1"/>
  <c r="AC1421" i="1"/>
  <c r="AD1421" i="1"/>
  <c r="AE1421" i="1"/>
  <c r="AC1422" i="1"/>
  <c r="AD1422" i="1"/>
  <c r="AE1422" i="1"/>
  <c r="AC1423" i="1"/>
  <c r="AD1423" i="1"/>
  <c r="AE1423" i="1"/>
  <c r="AC1424" i="1"/>
  <c r="AD1424" i="1"/>
  <c r="AE1424" i="1"/>
  <c r="AC1425" i="1"/>
  <c r="AD1425" i="1"/>
  <c r="AE1425" i="1"/>
  <c r="AC1426" i="1"/>
  <c r="AD1426" i="1"/>
  <c r="AE1426" i="1"/>
  <c r="AC1427" i="1"/>
  <c r="AD1427" i="1"/>
  <c r="AE1427" i="1"/>
  <c r="AC1428" i="1"/>
  <c r="AD1428" i="1"/>
  <c r="AE1428" i="1"/>
  <c r="AC1429" i="1"/>
  <c r="AD1429" i="1"/>
  <c r="AE1429" i="1"/>
  <c r="AC4969" i="1"/>
  <c r="AD4969" i="1"/>
  <c r="AE4969" i="1"/>
  <c r="AC1430" i="1"/>
  <c r="AD1430" i="1"/>
  <c r="AE1430" i="1"/>
  <c r="AC1431" i="1"/>
  <c r="AD1431" i="1"/>
  <c r="AE1431" i="1"/>
  <c r="AC4970" i="1"/>
  <c r="AD4970" i="1"/>
  <c r="AE4970" i="1"/>
  <c r="AC1432" i="1"/>
  <c r="AD1432" i="1"/>
  <c r="AE1432" i="1"/>
  <c r="AC1433" i="1"/>
  <c r="AD1433" i="1"/>
  <c r="AE1433" i="1"/>
  <c r="AC1434" i="1"/>
  <c r="AD1434" i="1"/>
  <c r="AE1434" i="1"/>
  <c r="AC4971" i="1"/>
  <c r="AD4971" i="1"/>
  <c r="AE4971" i="1"/>
  <c r="AC4972" i="1"/>
  <c r="AD4972" i="1"/>
  <c r="AE4972" i="1"/>
  <c r="AC1435" i="1"/>
  <c r="AD1435" i="1"/>
  <c r="AE1435" i="1"/>
  <c r="AC1436" i="1"/>
  <c r="AD1436" i="1"/>
  <c r="AE1436" i="1"/>
  <c r="AC4973" i="1"/>
  <c r="AD4973" i="1"/>
  <c r="AE4973" i="1"/>
  <c r="AC1437" i="1"/>
  <c r="AD1437" i="1"/>
  <c r="AE1437" i="1"/>
  <c r="AC1438" i="1"/>
  <c r="AD1438" i="1"/>
  <c r="AE1438" i="1"/>
  <c r="AC1439" i="1"/>
  <c r="AD1439" i="1"/>
  <c r="AE1439" i="1"/>
  <c r="AC1440" i="1"/>
  <c r="AD1440" i="1"/>
  <c r="AE1440" i="1"/>
  <c r="AC1441" i="1"/>
  <c r="AD1441" i="1"/>
  <c r="AE1441" i="1"/>
  <c r="AC4974" i="1"/>
  <c r="AD4974" i="1"/>
  <c r="AE4974" i="1"/>
  <c r="AC1442" i="1"/>
  <c r="AD1442" i="1"/>
  <c r="AE1442" i="1"/>
  <c r="AC1443" i="1"/>
  <c r="AD1443" i="1"/>
  <c r="AE1443" i="1"/>
  <c r="AC1444" i="1"/>
  <c r="AD1444" i="1"/>
  <c r="AE1444" i="1"/>
  <c r="AC1445" i="1"/>
  <c r="AD1445" i="1"/>
  <c r="AE1445" i="1"/>
  <c r="AC1446" i="1"/>
  <c r="AD1446" i="1"/>
  <c r="AE1446" i="1"/>
  <c r="AC1447" i="1"/>
  <c r="AD1447" i="1"/>
  <c r="AE1447" i="1"/>
  <c r="AC1448" i="1"/>
  <c r="AD1448" i="1"/>
  <c r="AE1448" i="1"/>
  <c r="AC1449" i="1"/>
  <c r="AD1449" i="1"/>
  <c r="AE1449" i="1"/>
  <c r="AC1450" i="1"/>
  <c r="AD1450" i="1"/>
  <c r="AE1450" i="1"/>
  <c r="AC1451" i="1"/>
  <c r="AD1451" i="1"/>
  <c r="AE1451" i="1"/>
  <c r="AC1452" i="1"/>
  <c r="AD1452" i="1"/>
  <c r="AE1452" i="1"/>
  <c r="AC1453" i="1"/>
  <c r="AD1453" i="1"/>
  <c r="AE1453" i="1"/>
  <c r="AC4975" i="1"/>
  <c r="AD4975" i="1"/>
  <c r="AE4975" i="1"/>
  <c r="AC1454" i="1"/>
  <c r="AD1454" i="1"/>
  <c r="AE1454" i="1"/>
  <c r="AC1455" i="1"/>
  <c r="AD1455" i="1"/>
  <c r="AE1455" i="1"/>
  <c r="AC4976" i="1"/>
  <c r="AD4976" i="1"/>
  <c r="AE4976" i="1"/>
  <c r="AC1456" i="1"/>
  <c r="AD1456" i="1"/>
  <c r="AE1456" i="1"/>
  <c r="AC1457" i="1"/>
  <c r="AD1457" i="1"/>
  <c r="AE1457" i="1"/>
  <c r="AC1458" i="1"/>
  <c r="AD1458" i="1"/>
  <c r="AE1458" i="1"/>
  <c r="AC1459" i="1"/>
  <c r="AD1459" i="1"/>
  <c r="AE1459" i="1"/>
  <c r="AC1460" i="1"/>
  <c r="AD1460" i="1"/>
  <c r="AE1460" i="1"/>
  <c r="AC1461" i="1"/>
  <c r="AD1461" i="1"/>
  <c r="AE1461" i="1"/>
  <c r="AC1462" i="1"/>
  <c r="AD1462" i="1"/>
  <c r="AE1462" i="1"/>
  <c r="AC1463" i="1"/>
  <c r="AD1463" i="1"/>
  <c r="AE1463" i="1"/>
  <c r="AC1464" i="1"/>
  <c r="AD1464" i="1"/>
  <c r="AE1464" i="1"/>
  <c r="AC1465" i="1"/>
  <c r="AD1465" i="1"/>
  <c r="AE1465" i="1"/>
  <c r="AC1466" i="1"/>
  <c r="AD1466" i="1"/>
  <c r="AE1466" i="1"/>
  <c r="AC1467" i="1"/>
  <c r="AD1467" i="1"/>
  <c r="AE1467" i="1"/>
  <c r="AC4977" i="1"/>
  <c r="AD4977" i="1"/>
  <c r="AE4977" i="1"/>
  <c r="AC4978" i="1"/>
  <c r="AD4978" i="1"/>
  <c r="AE4978" i="1"/>
  <c r="AC1468" i="1"/>
  <c r="AD1468" i="1"/>
  <c r="AE1468" i="1"/>
  <c r="AC4979" i="1"/>
  <c r="AD4979" i="1"/>
  <c r="AE4979" i="1"/>
  <c r="AC4980" i="1"/>
  <c r="AD4980" i="1"/>
  <c r="AE4980" i="1"/>
  <c r="AC1469" i="1"/>
  <c r="AD1469" i="1"/>
  <c r="AE1469" i="1"/>
  <c r="AC4981" i="1"/>
  <c r="AD4981" i="1"/>
  <c r="AE4981" i="1"/>
  <c r="AC4982" i="1"/>
  <c r="AD4982" i="1"/>
  <c r="AE4982" i="1"/>
  <c r="AC4983" i="1"/>
  <c r="AD4983" i="1"/>
  <c r="AE4983" i="1"/>
  <c r="AC4984" i="1"/>
  <c r="AD4984" i="1"/>
  <c r="AE4984" i="1"/>
  <c r="AC4985" i="1"/>
  <c r="AD4985" i="1"/>
  <c r="AE4985" i="1"/>
  <c r="AC1470" i="1"/>
  <c r="AD1470" i="1"/>
  <c r="AE1470" i="1"/>
  <c r="AC1471" i="1"/>
  <c r="AD1471" i="1"/>
  <c r="AE1471" i="1"/>
  <c r="AC4986" i="1"/>
  <c r="AD4986" i="1"/>
  <c r="AE4986" i="1"/>
  <c r="AC1472" i="1"/>
  <c r="AD1472" i="1"/>
  <c r="AE1472" i="1"/>
  <c r="AC4987" i="1"/>
  <c r="AD4987" i="1"/>
  <c r="AE4987" i="1"/>
  <c r="AC1473" i="1"/>
  <c r="AD1473" i="1"/>
  <c r="AE1473" i="1"/>
  <c r="AC1474" i="1"/>
  <c r="AD1474" i="1"/>
  <c r="AE1474" i="1"/>
  <c r="AC4988" i="1"/>
  <c r="AD4988" i="1"/>
  <c r="AE4988" i="1"/>
  <c r="AC4989" i="1"/>
  <c r="AD4989" i="1"/>
  <c r="AE4989" i="1"/>
  <c r="AC4990" i="1"/>
  <c r="AD4990" i="1"/>
  <c r="AE4990" i="1"/>
  <c r="AC1475" i="1"/>
  <c r="AD1475" i="1"/>
  <c r="AE1475" i="1"/>
  <c r="AC1476" i="1"/>
  <c r="AD1476" i="1"/>
  <c r="AE1476" i="1"/>
  <c r="AC1477" i="1"/>
  <c r="AD1477" i="1"/>
  <c r="AE1477" i="1"/>
  <c r="AC4991" i="1"/>
  <c r="AD4991" i="1"/>
  <c r="AE4991" i="1"/>
  <c r="AC1478" i="1"/>
  <c r="AD1478" i="1"/>
  <c r="AE1478" i="1"/>
  <c r="AC1479" i="1"/>
  <c r="AD1479" i="1"/>
  <c r="AE1479" i="1"/>
  <c r="AC1480" i="1"/>
  <c r="AD1480" i="1"/>
  <c r="AE1480" i="1"/>
  <c r="AC1481" i="1"/>
  <c r="AD1481" i="1"/>
  <c r="AE1481" i="1"/>
  <c r="AC1482" i="1"/>
  <c r="AD1482" i="1"/>
  <c r="AE1482" i="1"/>
  <c r="AC4992" i="1"/>
  <c r="AD4992" i="1"/>
  <c r="AE4992" i="1"/>
  <c r="AC1483" i="1"/>
  <c r="AD1483" i="1"/>
  <c r="AE1483" i="1"/>
  <c r="AC4993" i="1"/>
  <c r="AD4993" i="1"/>
  <c r="AE4993" i="1"/>
  <c r="AC4994" i="1"/>
  <c r="AD4994" i="1"/>
  <c r="AE4994" i="1"/>
  <c r="AC1484" i="1"/>
  <c r="AD1484" i="1"/>
  <c r="AE1484" i="1"/>
  <c r="AC1485" i="1"/>
  <c r="AD1485" i="1"/>
  <c r="AE1485" i="1"/>
  <c r="AC1486" i="1"/>
  <c r="AD1486" i="1"/>
  <c r="AE1486" i="1"/>
  <c r="AC1487" i="1"/>
  <c r="AD1487" i="1"/>
  <c r="AE1487" i="1"/>
  <c r="AC1488" i="1"/>
  <c r="AD1488" i="1"/>
  <c r="AE1488" i="1"/>
  <c r="AC1489" i="1"/>
  <c r="AD1489" i="1"/>
  <c r="AE1489" i="1"/>
  <c r="AC4995" i="1"/>
  <c r="AD4995" i="1"/>
  <c r="AE4995" i="1"/>
  <c r="AC1490" i="1"/>
  <c r="AD1490" i="1"/>
  <c r="AE1490" i="1"/>
  <c r="AC1491" i="1"/>
  <c r="AD1491" i="1"/>
  <c r="AE1491" i="1"/>
  <c r="AC4996" i="1"/>
  <c r="AD4996" i="1"/>
  <c r="AE4996" i="1"/>
  <c r="AC4997" i="1"/>
  <c r="AD4997" i="1"/>
  <c r="AE4997" i="1"/>
  <c r="AC4998" i="1"/>
  <c r="AD4998" i="1"/>
  <c r="AE4998" i="1"/>
  <c r="AC1492" i="1"/>
  <c r="AD1492" i="1"/>
  <c r="AE1492" i="1"/>
  <c r="AC1493" i="1"/>
  <c r="AD1493" i="1"/>
  <c r="AE1493" i="1"/>
  <c r="AC1494" i="1"/>
  <c r="AD1494" i="1"/>
  <c r="AE1494" i="1"/>
  <c r="AC1495" i="1"/>
  <c r="AD1495" i="1"/>
  <c r="AE1495" i="1"/>
  <c r="AC4999" i="1"/>
  <c r="AD4999" i="1"/>
  <c r="AE4999" i="1"/>
  <c r="AC5000" i="1"/>
  <c r="AD5000" i="1"/>
  <c r="AE5000" i="1"/>
  <c r="AC1496" i="1"/>
  <c r="AD1496" i="1"/>
  <c r="AE1496" i="1"/>
  <c r="AC5001" i="1"/>
  <c r="AD5001" i="1"/>
  <c r="AE5001" i="1"/>
  <c r="AC5002" i="1"/>
  <c r="AD5002" i="1"/>
  <c r="AE5002" i="1"/>
  <c r="AC5003" i="1"/>
  <c r="AD5003" i="1"/>
  <c r="AE5003" i="1"/>
  <c r="AC5004" i="1"/>
  <c r="AD5004" i="1"/>
  <c r="AE5004" i="1"/>
  <c r="AC5005" i="1"/>
  <c r="AD5005" i="1"/>
  <c r="AE5005" i="1"/>
  <c r="AC5006" i="1"/>
  <c r="AD5006" i="1"/>
  <c r="AE5006" i="1"/>
  <c r="AC5007" i="1"/>
  <c r="AD5007" i="1"/>
  <c r="AE5007" i="1"/>
  <c r="AC5008" i="1"/>
  <c r="AD5008" i="1"/>
  <c r="AE5008" i="1"/>
  <c r="AC1497" i="1"/>
  <c r="AD1497" i="1"/>
  <c r="AE1497" i="1"/>
  <c r="AC1498" i="1"/>
  <c r="AD1498" i="1"/>
  <c r="AE1498" i="1"/>
  <c r="AC5009" i="1"/>
  <c r="AD5009" i="1"/>
  <c r="AE5009" i="1"/>
  <c r="AC1499" i="1"/>
  <c r="AD1499" i="1"/>
  <c r="AE1499" i="1"/>
  <c r="AC5010" i="1"/>
  <c r="AD5010" i="1"/>
  <c r="AE5010" i="1"/>
  <c r="AC5011" i="1"/>
  <c r="AD5011" i="1"/>
  <c r="AE5011" i="1"/>
  <c r="AC5012" i="1"/>
  <c r="AD5012" i="1"/>
  <c r="AE5012" i="1"/>
  <c r="AC5013" i="1"/>
  <c r="AD5013" i="1"/>
  <c r="AE5013" i="1"/>
  <c r="AC5014" i="1"/>
  <c r="AD5014" i="1"/>
  <c r="AE5014" i="1"/>
  <c r="AC5015" i="1"/>
  <c r="AD5015" i="1"/>
  <c r="AE5015" i="1"/>
  <c r="AC1500" i="1"/>
  <c r="AD1500" i="1"/>
  <c r="AE1500" i="1"/>
  <c r="AC1501" i="1"/>
  <c r="AD1501" i="1"/>
  <c r="AE1501" i="1"/>
  <c r="AC1502" i="1"/>
  <c r="AD1502" i="1"/>
  <c r="AE1502" i="1"/>
  <c r="AC5016" i="1"/>
  <c r="AD5016" i="1"/>
  <c r="AE5016" i="1"/>
  <c r="AC5017" i="1"/>
  <c r="AD5017" i="1"/>
  <c r="AE5017" i="1"/>
  <c r="AC5018" i="1"/>
  <c r="AD5018" i="1"/>
  <c r="AE5018" i="1"/>
  <c r="AC1503" i="1"/>
  <c r="AD1503" i="1"/>
  <c r="AE1503" i="1"/>
  <c r="AC1504" i="1"/>
  <c r="AD1504" i="1"/>
  <c r="AE1504" i="1"/>
  <c r="AC5019" i="1"/>
  <c r="AD5019" i="1"/>
  <c r="AE5019" i="1"/>
  <c r="AC5020" i="1"/>
  <c r="AD5020" i="1"/>
  <c r="AE5020" i="1"/>
  <c r="AC5021" i="1"/>
  <c r="AD5021" i="1"/>
  <c r="AE5021" i="1"/>
  <c r="AC1505" i="1"/>
  <c r="AD1505" i="1"/>
  <c r="AE1505" i="1"/>
  <c r="AC1506" i="1"/>
  <c r="AD1506" i="1"/>
  <c r="AE1506" i="1"/>
  <c r="AC5022" i="1"/>
  <c r="AD5022" i="1"/>
  <c r="AE5022" i="1"/>
  <c r="AC5023" i="1"/>
  <c r="AD5023" i="1"/>
  <c r="AE5023" i="1"/>
  <c r="AC5024" i="1"/>
  <c r="AD5024" i="1"/>
  <c r="AE5024" i="1"/>
  <c r="AC5025" i="1"/>
  <c r="AD5025" i="1"/>
  <c r="AE5025" i="1"/>
  <c r="AC5026" i="1"/>
  <c r="AD5026" i="1"/>
  <c r="AE5026" i="1"/>
  <c r="AC5027" i="1"/>
  <c r="AD5027" i="1"/>
  <c r="AE5027" i="1"/>
  <c r="AC1507" i="1"/>
  <c r="AD1507" i="1"/>
  <c r="AE1507" i="1"/>
  <c r="AC5028" i="1"/>
  <c r="AD5028" i="1"/>
  <c r="AE5028" i="1"/>
  <c r="AC1508" i="1"/>
  <c r="AD1508" i="1"/>
  <c r="AE1508" i="1"/>
  <c r="AC5029" i="1"/>
  <c r="AD5029" i="1"/>
  <c r="AE5029" i="1"/>
  <c r="AC1509" i="1"/>
  <c r="AD1509" i="1"/>
  <c r="AE1509" i="1"/>
  <c r="AC1510" i="1"/>
  <c r="AD1510" i="1"/>
  <c r="AE1510" i="1"/>
  <c r="AC1511" i="1"/>
  <c r="AD1511" i="1"/>
  <c r="AE1511" i="1"/>
  <c r="AC1512" i="1"/>
  <c r="AD1512" i="1"/>
  <c r="AE1512" i="1"/>
  <c r="AC1513" i="1"/>
  <c r="AD1513" i="1"/>
  <c r="AE1513" i="1"/>
  <c r="AC5030" i="1"/>
  <c r="AD5030" i="1"/>
  <c r="AE5030" i="1"/>
  <c r="AC1514" i="1"/>
  <c r="AD1514" i="1"/>
  <c r="AE1514" i="1"/>
  <c r="AC1515" i="1"/>
  <c r="AD1515" i="1"/>
  <c r="AE1515" i="1"/>
  <c r="AC5031" i="1"/>
  <c r="AD5031" i="1"/>
  <c r="AE5031" i="1"/>
  <c r="AC5032" i="1"/>
  <c r="AD5032" i="1"/>
  <c r="AE5032" i="1"/>
  <c r="AC5033" i="1"/>
  <c r="AD5033" i="1"/>
  <c r="AE5033" i="1"/>
  <c r="AC1516" i="1"/>
  <c r="AD1516" i="1"/>
  <c r="AE1516" i="1"/>
  <c r="AC5034" i="1"/>
  <c r="AD5034" i="1"/>
  <c r="AE5034" i="1"/>
  <c r="AC1517" i="1"/>
  <c r="AD1517" i="1"/>
  <c r="AE1517" i="1"/>
  <c r="AC5035" i="1"/>
  <c r="AD5035" i="1"/>
  <c r="AE5035" i="1"/>
  <c r="AC1518" i="1"/>
  <c r="AD1518" i="1"/>
  <c r="AE1518" i="1"/>
  <c r="AC1519" i="1"/>
  <c r="AD1519" i="1"/>
  <c r="AE1519" i="1"/>
  <c r="AC1520" i="1"/>
  <c r="AD1520" i="1"/>
  <c r="AE1520" i="1"/>
  <c r="AC5036" i="1"/>
  <c r="AD5036" i="1"/>
  <c r="AE5036" i="1"/>
  <c r="AC1521" i="1"/>
  <c r="AD1521" i="1"/>
  <c r="AE1521" i="1"/>
  <c r="AC5037" i="1"/>
  <c r="AD5037" i="1"/>
  <c r="AE5037" i="1"/>
  <c r="AC1522" i="1"/>
  <c r="AD1522" i="1"/>
  <c r="AE1522" i="1"/>
  <c r="AC1523" i="1"/>
  <c r="AD1523" i="1"/>
  <c r="AE1523" i="1"/>
  <c r="AC1524" i="1"/>
  <c r="AD1524" i="1"/>
  <c r="AE1524" i="1"/>
  <c r="AC1525" i="1"/>
  <c r="AD1525" i="1"/>
  <c r="AE1525" i="1"/>
  <c r="AC1526" i="1"/>
  <c r="AD1526" i="1"/>
  <c r="AE1526" i="1"/>
  <c r="AC5038" i="1"/>
  <c r="AD5038" i="1"/>
  <c r="AE5038" i="1"/>
  <c r="AC5039" i="1"/>
  <c r="AD5039" i="1"/>
  <c r="AE5039" i="1"/>
  <c r="AC5040" i="1"/>
  <c r="AD5040" i="1"/>
  <c r="AE5040" i="1"/>
  <c r="AC5041" i="1"/>
  <c r="AD5041" i="1"/>
  <c r="AE5041" i="1"/>
  <c r="AC1527" i="1"/>
  <c r="AD1527" i="1"/>
  <c r="AE1527" i="1"/>
  <c r="AC5042" i="1"/>
  <c r="AD5042" i="1"/>
  <c r="AE5042" i="1"/>
  <c r="AC5043" i="1"/>
  <c r="AD5043" i="1"/>
  <c r="AE5043" i="1"/>
  <c r="AC1528" i="1"/>
  <c r="AD1528" i="1"/>
  <c r="AE1528" i="1"/>
  <c r="AC5044" i="1"/>
  <c r="AD5044" i="1"/>
  <c r="AE5044" i="1"/>
  <c r="AC5045" i="1"/>
  <c r="AD5045" i="1"/>
  <c r="AE5045" i="1"/>
  <c r="AC5046" i="1"/>
  <c r="AD5046" i="1"/>
  <c r="AE5046" i="1"/>
  <c r="AC1529" i="1"/>
  <c r="AD1529" i="1"/>
  <c r="AE1529" i="1"/>
  <c r="AC1530" i="1"/>
  <c r="AD1530" i="1"/>
  <c r="AE1530" i="1"/>
  <c r="AC5047" i="1"/>
  <c r="AD5047" i="1"/>
  <c r="AE5047" i="1"/>
  <c r="AC5048" i="1"/>
  <c r="AD5048" i="1"/>
  <c r="AE5048" i="1"/>
  <c r="AC1531" i="1"/>
  <c r="AD1531" i="1"/>
  <c r="AE1531" i="1"/>
  <c r="AC5049" i="1"/>
  <c r="AD5049" i="1"/>
  <c r="AE5049" i="1"/>
  <c r="AC5050" i="1"/>
  <c r="AD5050" i="1"/>
  <c r="AE5050" i="1"/>
  <c r="AC5051" i="1"/>
  <c r="AD5051" i="1"/>
  <c r="AE5051" i="1"/>
  <c r="AC5052" i="1"/>
  <c r="AD5052" i="1"/>
  <c r="AE5052" i="1"/>
  <c r="AC1532" i="1"/>
  <c r="AD1532" i="1"/>
  <c r="AE1532" i="1"/>
  <c r="AC1533" i="1"/>
  <c r="AD1533" i="1"/>
  <c r="AE1533" i="1"/>
  <c r="AC5053" i="1"/>
  <c r="AD5053" i="1"/>
  <c r="AE5053" i="1"/>
  <c r="AC5054" i="1"/>
  <c r="AD5054" i="1"/>
  <c r="AE5054" i="1"/>
  <c r="AC5055" i="1"/>
  <c r="AD5055" i="1"/>
  <c r="AE5055" i="1"/>
  <c r="AC5056" i="1"/>
  <c r="AD5056" i="1"/>
  <c r="AE5056" i="1"/>
  <c r="AC5057" i="1"/>
  <c r="AD5057" i="1"/>
  <c r="AE5057" i="1"/>
  <c r="AC5058" i="1"/>
  <c r="AD5058" i="1"/>
  <c r="AE5058" i="1"/>
  <c r="AC5059" i="1"/>
  <c r="AD5059" i="1"/>
  <c r="AE5059" i="1"/>
  <c r="AC5060" i="1"/>
  <c r="AD5060" i="1"/>
  <c r="AE5060" i="1"/>
  <c r="AC5061" i="1"/>
  <c r="AD5061" i="1"/>
  <c r="AE5061" i="1"/>
  <c r="AC5062" i="1"/>
  <c r="AD5062" i="1"/>
  <c r="AE5062" i="1"/>
  <c r="AC5063" i="1"/>
  <c r="AD5063" i="1"/>
  <c r="AE5063" i="1"/>
  <c r="AC5064" i="1"/>
  <c r="AD5064" i="1"/>
  <c r="AE5064" i="1"/>
  <c r="AC1534" i="1"/>
  <c r="AD1534" i="1"/>
  <c r="AE1534" i="1"/>
  <c r="AC5065" i="1"/>
  <c r="AD5065" i="1"/>
  <c r="AE5065" i="1"/>
  <c r="AC1535" i="1"/>
  <c r="AD1535" i="1"/>
  <c r="AE1535" i="1"/>
  <c r="AC1536" i="1"/>
  <c r="AD1536" i="1"/>
  <c r="AE1536" i="1"/>
  <c r="AC1537" i="1"/>
  <c r="AD1537" i="1"/>
  <c r="AE1537" i="1"/>
  <c r="AC5066" i="1"/>
  <c r="AD5066" i="1"/>
  <c r="AE5066" i="1"/>
  <c r="AC1538" i="1"/>
  <c r="AD1538" i="1"/>
  <c r="AE1538" i="1"/>
  <c r="AC1539" i="1"/>
  <c r="AD1539" i="1"/>
  <c r="AE1539" i="1"/>
  <c r="AC5067" i="1"/>
  <c r="AD5067" i="1"/>
  <c r="AE5067" i="1"/>
  <c r="AC5068" i="1"/>
  <c r="AD5068" i="1"/>
  <c r="AE5068" i="1"/>
  <c r="AC5069" i="1"/>
  <c r="AD5069" i="1"/>
  <c r="AE5069" i="1"/>
  <c r="AC5070" i="1"/>
  <c r="AD5070" i="1"/>
  <c r="AE5070" i="1"/>
  <c r="AC1540" i="1"/>
  <c r="AD1540" i="1"/>
  <c r="AE1540" i="1"/>
  <c r="AC1541" i="1"/>
  <c r="AD1541" i="1"/>
  <c r="AE1541" i="1"/>
  <c r="AC1542" i="1"/>
  <c r="AD1542" i="1"/>
  <c r="AE1542" i="1"/>
  <c r="AC1543" i="1"/>
  <c r="AD1543" i="1"/>
  <c r="AE1543" i="1"/>
  <c r="AC1544" i="1"/>
  <c r="AD1544" i="1"/>
  <c r="AE1544" i="1"/>
  <c r="AC5071" i="1"/>
  <c r="AD5071" i="1"/>
  <c r="AE5071" i="1"/>
  <c r="AC5072" i="1"/>
  <c r="AD5072" i="1"/>
  <c r="AE5072" i="1"/>
  <c r="AC5073" i="1"/>
  <c r="AD5073" i="1"/>
  <c r="AE5073" i="1"/>
  <c r="AC5074" i="1"/>
  <c r="AD5074" i="1"/>
  <c r="AE5074" i="1"/>
  <c r="AC5075" i="1"/>
  <c r="AD5075" i="1"/>
  <c r="AE5075" i="1"/>
  <c r="AC1545" i="1"/>
  <c r="AD1545" i="1"/>
  <c r="AE1545" i="1"/>
  <c r="AC5076" i="1"/>
  <c r="AD5076" i="1"/>
  <c r="AE5076" i="1"/>
  <c r="AC1546" i="1"/>
  <c r="AD1546" i="1"/>
  <c r="AE1546" i="1"/>
  <c r="AC1547" i="1"/>
  <c r="AD1547" i="1"/>
  <c r="AE1547" i="1"/>
  <c r="AC5077" i="1"/>
  <c r="AD5077" i="1"/>
  <c r="AE5077" i="1"/>
  <c r="AC5078" i="1"/>
  <c r="AD5078" i="1"/>
  <c r="AE5078" i="1"/>
  <c r="AC5079" i="1"/>
  <c r="AD5079" i="1"/>
  <c r="AE5079" i="1"/>
  <c r="AC1548" i="1"/>
  <c r="AD1548" i="1"/>
  <c r="AE1548" i="1"/>
  <c r="AC5080" i="1"/>
  <c r="AD5080" i="1"/>
  <c r="AE5080" i="1"/>
  <c r="AC5081" i="1"/>
  <c r="AD5081" i="1"/>
  <c r="AE5081" i="1"/>
  <c r="AC1549" i="1"/>
  <c r="AD1549" i="1"/>
  <c r="AE1549" i="1"/>
  <c r="AC5082" i="1"/>
  <c r="AD5082" i="1"/>
  <c r="AE5082" i="1"/>
  <c r="AC5083" i="1"/>
  <c r="AD5083" i="1"/>
  <c r="AE5083" i="1"/>
  <c r="AC1550" i="1"/>
  <c r="AD1550" i="1"/>
  <c r="AE1550" i="1"/>
  <c r="AC1551" i="1"/>
  <c r="AD1551" i="1"/>
  <c r="AE1551" i="1"/>
  <c r="AC1552" i="1"/>
  <c r="AD1552" i="1"/>
  <c r="AE1552" i="1"/>
  <c r="AC1553" i="1"/>
  <c r="AD1553" i="1"/>
  <c r="AE1553" i="1"/>
  <c r="AC1554" i="1"/>
  <c r="AD1554" i="1"/>
  <c r="AE1554" i="1"/>
  <c r="AC1555" i="1"/>
  <c r="AD1555" i="1"/>
  <c r="AE1555" i="1"/>
  <c r="AC1556" i="1"/>
  <c r="AD1556" i="1"/>
  <c r="AE1556" i="1"/>
  <c r="AC1557" i="1"/>
  <c r="AD1557" i="1"/>
  <c r="AE1557" i="1"/>
  <c r="AC1558" i="1"/>
  <c r="AD1558" i="1"/>
  <c r="AE1558" i="1"/>
  <c r="AC1559" i="1"/>
  <c r="AD1559" i="1"/>
  <c r="AE1559" i="1"/>
  <c r="AC1560" i="1"/>
  <c r="AD1560" i="1"/>
  <c r="AE1560" i="1"/>
  <c r="AC5084" i="1"/>
  <c r="AD5084" i="1"/>
  <c r="AE5084" i="1"/>
  <c r="AC1561" i="1"/>
  <c r="AD1561" i="1"/>
  <c r="AE1561" i="1"/>
  <c r="AC1562" i="1"/>
  <c r="AD1562" i="1"/>
  <c r="AE1562" i="1"/>
  <c r="AC1563" i="1"/>
  <c r="AD1563" i="1"/>
  <c r="AE1563" i="1"/>
  <c r="AC1564" i="1"/>
  <c r="AD1564" i="1"/>
  <c r="AE1564" i="1"/>
  <c r="AC1565" i="1"/>
  <c r="AD1565" i="1"/>
  <c r="AE1565" i="1"/>
  <c r="AC1566" i="1"/>
  <c r="AD1566" i="1"/>
  <c r="AE1566" i="1"/>
  <c r="AC1567" i="1"/>
  <c r="AD1567" i="1"/>
  <c r="AE1567" i="1"/>
  <c r="AC1568" i="1"/>
  <c r="AD1568" i="1"/>
  <c r="AE1568" i="1"/>
  <c r="AC1569" i="1"/>
  <c r="AD1569" i="1"/>
  <c r="AE1569" i="1"/>
  <c r="AC1570" i="1"/>
  <c r="AD1570" i="1"/>
  <c r="AE1570" i="1"/>
  <c r="AC1571" i="1"/>
  <c r="AD1571" i="1"/>
  <c r="AE1571" i="1"/>
  <c r="AC1572" i="1"/>
  <c r="AD1572" i="1"/>
  <c r="AE1572" i="1"/>
  <c r="AC1573" i="1"/>
  <c r="AD1573" i="1"/>
  <c r="AE1573" i="1"/>
  <c r="AC1574" i="1"/>
  <c r="AD1574" i="1"/>
  <c r="AE1574" i="1"/>
  <c r="AC1575" i="1"/>
  <c r="AD1575" i="1"/>
  <c r="AE1575" i="1"/>
  <c r="AC1576" i="1"/>
  <c r="AD1576" i="1"/>
  <c r="AE1576" i="1"/>
  <c r="AC1577" i="1"/>
  <c r="AD1577" i="1"/>
  <c r="AE1577" i="1"/>
  <c r="AC1578" i="1"/>
  <c r="AD1578" i="1"/>
  <c r="AE1578" i="1"/>
  <c r="AC1579" i="1"/>
  <c r="AD1579" i="1"/>
  <c r="AE1579" i="1"/>
  <c r="AC1580" i="1"/>
  <c r="AD1580" i="1"/>
  <c r="AE1580" i="1"/>
  <c r="AC5085" i="1"/>
  <c r="AD5085" i="1"/>
  <c r="AE5085" i="1"/>
  <c r="AC1581" i="1"/>
  <c r="AD1581" i="1"/>
  <c r="AE1581" i="1"/>
  <c r="AC5086" i="1"/>
  <c r="AD5086" i="1"/>
  <c r="AE5086" i="1"/>
  <c r="AC1582" i="1"/>
  <c r="AD1582" i="1"/>
  <c r="AE1582" i="1"/>
  <c r="AC1583" i="1"/>
  <c r="AD1583" i="1"/>
  <c r="AE1583" i="1"/>
  <c r="AC1584" i="1"/>
  <c r="AD1584" i="1"/>
  <c r="AE1584" i="1"/>
  <c r="AC5087" i="1"/>
  <c r="AD5087" i="1"/>
  <c r="AE5087" i="1"/>
  <c r="AC1585" i="1"/>
  <c r="AD1585" i="1"/>
  <c r="AE1585" i="1"/>
  <c r="AC1586" i="1"/>
  <c r="AD1586" i="1"/>
  <c r="AE1586" i="1"/>
  <c r="AC1587" i="1"/>
  <c r="AD1587" i="1"/>
  <c r="AE1587" i="1"/>
  <c r="AC1588" i="1"/>
  <c r="AD1588" i="1"/>
  <c r="AE1588" i="1"/>
  <c r="AC1589" i="1"/>
  <c r="AD1589" i="1"/>
  <c r="AE1589" i="1"/>
  <c r="AC1590" i="1"/>
  <c r="AD1590" i="1"/>
  <c r="AE1590" i="1"/>
  <c r="AC5088" i="1"/>
  <c r="AD5088" i="1"/>
  <c r="AE5088" i="1"/>
  <c r="AC1591" i="1"/>
  <c r="AD1591" i="1"/>
  <c r="AE1591" i="1"/>
  <c r="AC1592" i="1"/>
  <c r="AD1592" i="1"/>
  <c r="AE1592" i="1"/>
  <c r="AC1593" i="1"/>
  <c r="AD1593" i="1"/>
  <c r="AE1593" i="1"/>
  <c r="AC5089" i="1"/>
  <c r="AD5089" i="1"/>
  <c r="AE5089" i="1"/>
  <c r="AC1594" i="1"/>
  <c r="AD1594" i="1"/>
  <c r="AE1594" i="1"/>
  <c r="AC1595" i="1"/>
  <c r="AD1595" i="1"/>
  <c r="AE1595" i="1"/>
  <c r="AC1596" i="1"/>
  <c r="AD1596" i="1"/>
  <c r="AE1596" i="1"/>
  <c r="AC1597" i="1"/>
  <c r="AD1597" i="1"/>
  <c r="AE1597" i="1"/>
  <c r="AC5090" i="1"/>
  <c r="AD5090" i="1"/>
  <c r="AE5090" i="1"/>
  <c r="AC1598" i="1"/>
  <c r="AD1598" i="1"/>
  <c r="AE1598" i="1"/>
  <c r="AC1599" i="1"/>
  <c r="AD1599" i="1"/>
  <c r="AE1599" i="1"/>
  <c r="AC1600" i="1"/>
  <c r="AD1600" i="1"/>
  <c r="AE1600" i="1"/>
  <c r="AC5091" i="1"/>
  <c r="AD5091" i="1"/>
  <c r="AE5091" i="1"/>
  <c r="AC1601" i="1"/>
  <c r="AD1601" i="1"/>
  <c r="AE1601" i="1"/>
  <c r="AC5092" i="1"/>
  <c r="AD5092" i="1"/>
  <c r="AE5092" i="1"/>
  <c r="AC1602" i="1"/>
  <c r="AD1602" i="1"/>
  <c r="AE1602" i="1"/>
  <c r="AC5093" i="1"/>
  <c r="AD5093" i="1"/>
  <c r="AE5093" i="1"/>
  <c r="AC1603" i="1"/>
  <c r="AD1603" i="1"/>
  <c r="AE1603" i="1"/>
  <c r="AC1604" i="1"/>
  <c r="AD1604" i="1"/>
  <c r="AE1604" i="1"/>
  <c r="AC1605" i="1"/>
  <c r="AD1605" i="1"/>
  <c r="AE1605" i="1"/>
  <c r="AC5094" i="1"/>
  <c r="AD5094" i="1"/>
  <c r="AE5094" i="1"/>
  <c r="AC1606" i="1"/>
  <c r="AD1606" i="1"/>
  <c r="AE1606" i="1"/>
  <c r="AC1607" i="1"/>
  <c r="AD1607" i="1"/>
  <c r="AE1607" i="1"/>
  <c r="AC5095" i="1"/>
  <c r="AD5095" i="1"/>
  <c r="AE5095" i="1"/>
  <c r="AC1608" i="1"/>
  <c r="AD1608" i="1"/>
  <c r="AE1608" i="1"/>
  <c r="AC1609" i="1"/>
  <c r="AD1609" i="1"/>
  <c r="AE1609" i="1"/>
  <c r="AC1610" i="1"/>
  <c r="AD1610" i="1"/>
  <c r="AE1610" i="1"/>
  <c r="AC1611" i="1"/>
  <c r="AD1611" i="1"/>
  <c r="AE1611" i="1"/>
  <c r="AC1612" i="1"/>
  <c r="AD1612" i="1"/>
  <c r="AE1612" i="1"/>
  <c r="AC1613" i="1"/>
  <c r="AD1613" i="1"/>
  <c r="AE1613" i="1"/>
  <c r="AC5096" i="1"/>
  <c r="AD5096" i="1"/>
  <c r="AE5096" i="1"/>
  <c r="AC1614" i="1"/>
  <c r="AD1614" i="1"/>
  <c r="AE1614" i="1"/>
  <c r="AC1615" i="1"/>
  <c r="AD1615" i="1"/>
  <c r="AE1615" i="1"/>
  <c r="AC5097" i="1"/>
  <c r="AD5097" i="1"/>
  <c r="AE5097" i="1"/>
  <c r="AC1616" i="1"/>
  <c r="AD1616" i="1"/>
  <c r="AE1616" i="1"/>
  <c r="AC1617" i="1"/>
  <c r="AD1617" i="1"/>
  <c r="AE1617" i="1"/>
  <c r="AC1618" i="1"/>
  <c r="AD1618" i="1"/>
  <c r="AE1618" i="1"/>
  <c r="AC1619" i="1"/>
  <c r="AD1619" i="1"/>
  <c r="AE1619" i="1"/>
  <c r="AC1620" i="1"/>
  <c r="AD1620" i="1"/>
  <c r="AE1620" i="1"/>
  <c r="AC1621" i="1"/>
  <c r="AD1621" i="1"/>
  <c r="AE1621" i="1"/>
  <c r="AC1622" i="1"/>
  <c r="AD1622" i="1"/>
  <c r="AE1622" i="1"/>
  <c r="AC1623" i="1"/>
  <c r="AD1623" i="1"/>
  <c r="AE1623" i="1"/>
  <c r="AC1624" i="1"/>
  <c r="AD1624" i="1"/>
  <c r="AE1624" i="1"/>
  <c r="AC1625" i="1"/>
  <c r="AD1625" i="1"/>
  <c r="AE1625" i="1"/>
  <c r="AC1626" i="1"/>
  <c r="AD1626" i="1"/>
  <c r="AE1626" i="1"/>
  <c r="AC1627" i="1"/>
  <c r="AD1627" i="1"/>
  <c r="AE1627" i="1"/>
  <c r="AC1628" i="1"/>
  <c r="AD1628" i="1"/>
  <c r="AE1628" i="1"/>
  <c r="AC5098" i="1"/>
  <c r="AD5098" i="1"/>
  <c r="AE5098" i="1"/>
  <c r="AC1629" i="1"/>
  <c r="AD1629" i="1"/>
  <c r="AE1629" i="1"/>
  <c r="AC1630" i="1"/>
  <c r="AD1630" i="1"/>
  <c r="AE1630" i="1"/>
  <c r="AC1631" i="1"/>
  <c r="AD1631" i="1"/>
  <c r="AE1631" i="1"/>
  <c r="AC5099" i="1"/>
  <c r="AD5099" i="1"/>
  <c r="AE5099" i="1"/>
  <c r="AC1632" i="1"/>
  <c r="AD1632" i="1"/>
  <c r="AE1632" i="1"/>
  <c r="AC1633" i="1"/>
  <c r="AD1633" i="1"/>
  <c r="AE1633" i="1"/>
  <c r="AC1634" i="1"/>
  <c r="AD1634" i="1"/>
  <c r="AE1634" i="1"/>
  <c r="AC1635" i="1"/>
  <c r="AD1635" i="1"/>
  <c r="AE1635" i="1"/>
  <c r="AC1636" i="1"/>
  <c r="AD1636" i="1"/>
  <c r="AE1636" i="1"/>
  <c r="AC1637" i="1"/>
  <c r="AD1637" i="1"/>
  <c r="AE1637" i="1"/>
  <c r="AC1638" i="1"/>
  <c r="AD1638" i="1"/>
  <c r="AE1638" i="1"/>
  <c r="AC1639" i="1"/>
  <c r="AD1639" i="1"/>
  <c r="AE1639" i="1"/>
  <c r="AC1640" i="1"/>
  <c r="AD1640" i="1"/>
  <c r="AE1640" i="1"/>
  <c r="AC1641" i="1"/>
  <c r="AD1641" i="1"/>
  <c r="AE1641" i="1"/>
  <c r="AC1642" i="1"/>
  <c r="AD1642" i="1"/>
  <c r="AE1642" i="1"/>
  <c r="AC1643" i="1"/>
  <c r="AD1643" i="1"/>
  <c r="AE1643" i="1"/>
  <c r="AC1644" i="1"/>
  <c r="AD1644" i="1"/>
  <c r="AE1644" i="1"/>
  <c r="AC1645" i="1"/>
  <c r="AD1645" i="1"/>
  <c r="AE1645" i="1"/>
  <c r="AC1646" i="1"/>
  <c r="AD1646" i="1"/>
  <c r="AE1646" i="1"/>
  <c r="AC5100" i="1"/>
  <c r="AD5100" i="1"/>
  <c r="AE5100" i="1"/>
  <c r="AC1647" i="1"/>
  <c r="AD1647" i="1"/>
  <c r="AE1647" i="1"/>
  <c r="AC1648" i="1"/>
  <c r="AD1648" i="1"/>
  <c r="AE1648" i="1"/>
  <c r="AC1649" i="1"/>
  <c r="AD1649" i="1"/>
  <c r="AE1649" i="1"/>
  <c r="AC1650" i="1"/>
  <c r="AD1650" i="1"/>
  <c r="AE1650" i="1"/>
  <c r="AC1651" i="1"/>
  <c r="AD1651" i="1"/>
  <c r="AE1651" i="1"/>
  <c r="AC1652" i="1"/>
  <c r="AD1652" i="1"/>
  <c r="AE1652" i="1"/>
  <c r="AC1653" i="1"/>
  <c r="AD1653" i="1"/>
  <c r="AE1653" i="1"/>
  <c r="AC1654" i="1"/>
  <c r="AD1654" i="1"/>
  <c r="AE1654" i="1"/>
  <c r="AC1655" i="1"/>
  <c r="AD1655" i="1"/>
  <c r="AE1655" i="1"/>
  <c r="AC1656" i="1"/>
  <c r="AD1656" i="1"/>
  <c r="AE1656" i="1"/>
  <c r="AC87" i="1"/>
  <c r="AD87" i="1"/>
  <c r="AE87" i="1"/>
  <c r="AC5101" i="1"/>
  <c r="AD5101" i="1"/>
  <c r="AE5101" i="1"/>
  <c r="AC5102" i="1"/>
  <c r="AD5102" i="1"/>
  <c r="AE5102" i="1"/>
  <c r="AC5103" i="1"/>
  <c r="AD5103" i="1"/>
  <c r="AE5103" i="1"/>
  <c r="AC88" i="1"/>
  <c r="AD88" i="1"/>
  <c r="AE88" i="1"/>
  <c r="AC5104" i="1"/>
  <c r="AD5104" i="1"/>
  <c r="AE5104" i="1"/>
  <c r="AC89" i="1"/>
  <c r="AD89" i="1"/>
  <c r="AE89" i="1"/>
  <c r="AC5105" i="1"/>
  <c r="AD5105" i="1"/>
  <c r="AE5105" i="1"/>
  <c r="AC1657" i="1"/>
  <c r="AD1657" i="1"/>
  <c r="AE1657" i="1"/>
  <c r="AC5106" i="1"/>
  <c r="AD5106" i="1"/>
  <c r="AE5106" i="1"/>
  <c r="AC1658" i="1"/>
  <c r="AD1658" i="1"/>
  <c r="AE1658" i="1"/>
  <c r="AC5107" i="1"/>
  <c r="AD5107" i="1"/>
  <c r="AE5107" i="1"/>
  <c r="AC90" i="1"/>
  <c r="AD90" i="1"/>
  <c r="AE90" i="1"/>
  <c r="AC1659" i="1"/>
  <c r="AD1659" i="1"/>
  <c r="AE1659" i="1"/>
  <c r="AC1660" i="1"/>
  <c r="AD1660" i="1"/>
  <c r="AE1660" i="1"/>
  <c r="AC5108" i="1"/>
  <c r="AD5108" i="1"/>
  <c r="AE5108" i="1"/>
  <c r="AC5109" i="1"/>
  <c r="AD5109" i="1"/>
  <c r="AE5109" i="1"/>
  <c r="AC5110" i="1"/>
  <c r="AD5110" i="1"/>
  <c r="AE5110" i="1"/>
  <c r="AC1661" i="1"/>
  <c r="AD1661" i="1"/>
  <c r="AE1661" i="1"/>
  <c r="AC1662" i="1"/>
  <c r="AD1662" i="1"/>
  <c r="AE1662" i="1"/>
  <c r="AC5111" i="1"/>
  <c r="AD5111" i="1"/>
  <c r="AE5111" i="1"/>
  <c r="AC1663" i="1"/>
  <c r="AD1663" i="1"/>
  <c r="AE1663" i="1"/>
  <c r="AC1664" i="1"/>
  <c r="AD1664" i="1"/>
  <c r="AE1664" i="1"/>
  <c r="AC1665" i="1"/>
  <c r="AD1665" i="1"/>
  <c r="AE1665" i="1"/>
  <c r="AC1666" i="1"/>
  <c r="AD1666" i="1"/>
  <c r="AE1666" i="1"/>
  <c r="AC1667" i="1"/>
  <c r="AD1667" i="1"/>
  <c r="AE1667" i="1"/>
  <c r="AC1668" i="1"/>
  <c r="AD1668" i="1"/>
  <c r="AE1668" i="1"/>
  <c r="AC1669" i="1"/>
  <c r="AD1669" i="1"/>
  <c r="AE1669" i="1"/>
  <c r="AC1670" i="1"/>
  <c r="AD1670" i="1"/>
  <c r="AE1670" i="1"/>
  <c r="AC1671" i="1"/>
  <c r="AD1671" i="1"/>
  <c r="AE1671" i="1"/>
  <c r="AC1672" i="1"/>
  <c r="AD1672" i="1"/>
  <c r="AE1672" i="1"/>
  <c r="AC1673" i="1"/>
  <c r="AD1673" i="1"/>
  <c r="AE1673" i="1"/>
  <c r="AC5112" i="1"/>
  <c r="AD5112" i="1"/>
  <c r="AE5112" i="1"/>
  <c r="AC1674" i="1"/>
  <c r="AD1674" i="1"/>
  <c r="AE1674" i="1"/>
  <c r="AC1675" i="1"/>
  <c r="AD1675" i="1"/>
  <c r="AE1675" i="1"/>
  <c r="AC1676" i="1"/>
  <c r="AD1676" i="1"/>
  <c r="AE1676" i="1"/>
  <c r="AC1677" i="1"/>
  <c r="AD1677" i="1"/>
  <c r="AE1677" i="1"/>
  <c r="AC5113" i="1"/>
  <c r="AD5113" i="1"/>
  <c r="AE5113" i="1"/>
  <c r="AC1678" i="1"/>
  <c r="AD1678" i="1"/>
  <c r="AE1678" i="1"/>
  <c r="AC5114" i="1"/>
  <c r="AD5114" i="1"/>
  <c r="AE5114" i="1"/>
  <c r="AC1679" i="1"/>
  <c r="AD1679" i="1"/>
  <c r="AE1679" i="1"/>
  <c r="AC1680" i="1"/>
  <c r="AD1680" i="1"/>
  <c r="AE1680" i="1"/>
  <c r="AC1681" i="1"/>
  <c r="AD1681" i="1"/>
  <c r="AE1681" i="1"/>
  <c r="AC1682" i="1"/>
  <c r="AD1682" i="1"/>
  <c r="AE1682" i="1"/>
  <c r="AC1683" i="1"/>
  <c r="AD1683" i="1"/>
  <c r="AE1683" i="1"/>
  <c r="AC1684" i="1"/>
  <c r="AD1684" i="1"/>
  <c r="AE1684" i="1"/>
  <c r="AC5115" i="1"/>
  <c r="AD5115" i="1"/>
  <c r="AE5115" i="1"/>
  <c r="AC1685" i="1"/>
  <c r="AD1685" i="1"/>
  <c r="AE1685" i="1"/>
  <c r="AC5116" i="1"/>
  <c r="AD5116" i="1"/>
  <c r="AE5116" i="1"/>
  <c r="AC1686" i="1"/>
  <c r="AD1686" i="1"/>
  <c r="AE1686" i="1"/>
  <c r="AC5117" i="1"/>
  <c r="AD5117" i="1"/>
  <c r="AE5117" i="1"/>
  <c r="AC1687" i="1"/>
  <c r="AD1687" i="1"/>
  <c r="AE1687" i="1"/>
  <c r="AC1688" i="1"/>
  <c r="AD1688" i="1"/>
  <c r="AE1688" i="1"/>
  <c r="AC1689" i="1"/>
  <c r="AD1689" i="1"/>
  <c r="AE1689" i="1"/>
  <c r="AC5118" i="1"/>
  <c r="AD5118" i="1"/>
  <c r="AE5118" i="1"/>
  <c r="AC1690" i="1"/>
  <c r="AD1690" i="1"/>
  <c r="AE1690" i="1"/>
  <c r="AC1691" i="1"/>
  <c r="AD1691" i="1"/>
  <c r="AE1691" i="1"/>
  <c r="AC1692" i="1"/>
  <c r="AD1692" i="1"/>
  <c r="AE1692" i="1"/>
  <c r="AC5119" i="1"/>
  <c r="AD5119" i="1"/>
  <c r="AE5119" i="1"/>
  <c r="AC1693" i="1"/>
  <c r="AD1693" i="1"/>
  <c r="AE1693" i="1"/>
  <c r="AC1694" i="1"/>
  <c r="AD1694" i="1"/>
  <c r="AE1694" i="1"/>
  <c r="AC1695" i="1"/>
  <c r="AD1695" i="1"/>
  <c r="AE1695" i="1"/>
  <c r="AC1696" i="1"/>
  <c r="AD1696" i="1"/>
  <c r="AE1696" i="1"/>
  <c r="AC5120" i="1"/>
  <c r="AD5120" i="1"/>
  <c r="AE5120" i="1"/>
  <c r="AC1697" i="1"/>
  <c r="AD1697" i="1"/>
  <c r="AE1697" i="1"/>
  <c r="AC1698" i="1"/>
  <c r="AD1698" i="1"/>
  <c r="AE1698" i="1"/>
  <c r="AC1699" i="1"/>
  <c r="AD1699" i="1"/>
  <c r="AE1699" i="1"/>
  <c r="AC1700" i="1"/>
  <c r="AD1700" i="1"/>
  <c r="AE1700" i="1"/>
  <c r="AC1701" i="1"/>
  <c r="AD1701" i="1"/>
  <c r="AE1701" i="1"/>
  <c r="AC5121" i="1"/>
  <c r="AD5121" i="1"/>
  <c r="AE5121" i="1"/>
  <c r="AC5122" i="1"/>
  <c r="AD5122" i="1"/>
  <c r="AE5122" i="1"/>
  <c r="AC1702" i="1"/>
  <c r="AD1702" i="1"/>
  <c r="AE1702" i="1"/>
  <c r="AC1703" i="1"/>
  <c r="AD1703" i="1"/>
  <c r="AE1703" i="1"/>
  <c r="AC5123" i="1"/>
  <c r="AD5123" i="1"/>
  <c r="AE5123" i="1"/>
  <c r="AC1704" i="1"/>
  <c r="AD1704" i="1"/>
  <c r="AE1704" i="1"/>
  <c r="AC5124" i="1"/>
  <c r="AD5124" i="1"/>
  <c r="AE5124" i="1"/>
  <c r="AC5125" i="1"/>
  <c r="AD5125" i="1"/>
  <c r="AE5125" i="1"/>
  <c r="AC5126" i="1"/>
  <c r="AD5126" i="1"/>
  <c r="AE5126" i="1"/>
  <c r="AC5127" i="1"/>
  <c r="AD5127" i="1"/>
  <c r="AE5127" i="1"/>
  <c r="AC5128" i="1"/>
  <c r="AD5128" i="1"/>
  <c r="AE5128" i="1"/>
  <c r="AC5129" i="1"/>
  <c r="AD5129" i="1"/>
  <c r="AE5129" i="1"/>
  <c r="AC1705" i="1"/>
  <c r="AD1705" i="1"/>
  <c r="AE1705" i="1"/>
  <c r="AC1706" i="1"/>
  <c r="AD1706" i="1"/>
  <c r="AE1706" i="1"/>
  <c r="AC5130" i="1"/>
  <c r="AD5130" i="1"/>
  <c r="AE5130" i="1"/>
  <c r="AC1707" i="1"/>
  <c r="AD1707" i="1"/>
  <c r="AE1707" i="1"/>
  <c r="AC5131" i="1"/>
  <c r="AD5131" i="1"/>
  <c r="AE5131" i="1"/>
  <c r="AC5132" i="1"/>
  <c r="AD5132" i="1"/>
  <c r="AE5132" i="1"/>
  <c r="AC5133" i="1"/>
  <c r="AD5133" i="1"/>
  <c r="AE5133" i="1"/>
  <c r="AC1708" i="1"/>
  <c r="AD1708" i="1"/>
  <c r="AE1708" i="1"/>
  <c r="AC5134" i="1"/>
  <c r="AD5134" i="1"/>
  <c r="AE5134" i="1"/>
  <c r="AC1709" i="1"/>
  <c r="AD1709" i="1"/>
  <c r="AE1709" i="1"/>
  <c r="AC1710" i="1"/>
  <c r="AD1710" i="1"/>
  <c r="AE1710" i="1"/>
  <c r="AC1711" i="1"/>
  <c r="AD1711" i="1"/>
  <c r="AE1711" i="1"/>
  <c r="AC1712" i="1"/>
  <c r="AD1712" i="1"/>
  <c r="AE1712" i="1"/>
  <c r="AC1713" i="1"/>
  <c r="AD1713" i="1"/>
  <c r="AE1713" i="1"/>
  <c r="AC5135" i="1"/>
  <c r="AD5135" i="1"/>
  <c r="AE5135" i="1"/>
  <c r="AC1714" i="1"/>
  <c r="AD1714" i="1"/>
  <c r="AE1714" i="1"/>
  <c r="AC5136" i="1"/>
  <c r="AD5136" i="1"/>
  <c r="AE5136" i="1"/>
  <c r="AC5137" i="1"/>
  <c r="AD5137" i="1"/>
  <c r="AE5137" i="1"/>
  <c r="AC1715" i="1"/>
  <c r="AD1715" i="1"/>
  <c r="AE1715" i="1"/>
  <c r="AC1716" i="1"/>
  <c r="AD1716" i="1"/>
  <c r="AE1716" i="1"/>
  <c r="AC5138" i="1"/>
  <c r="AD5138" i="1"/>
  <c r="AE5138" i="1"/>
  <c r="AC5139" i="1"/>
  <c r="AD5139" i="1"/>
  <c r="AE5139" i="1"/>
  <c r="AC1717" i="1"/>
  <c r="AD1717" i="1"/>
  <c r="AE1717" i="1"/>
  <c r="AC5140" i="1"/>
  <c r="AD5140" i="1"/>
  <c r="AE5140" i="1"/>
  <c r="AC5141" i="1"/>
  <c r="AD5141" i="1"/>
  <c r="AE5141" i="1"/>
  <c r="AC5142" i="1"/>
  <c r="AD5142" i="1"/>
  <c r="AE5142" i="1"/>
  <c r="AC5143" i="1"/>
  <c r="AD5143" i="1"/>
  <c r="AE5143" i="1"/>
  <c r="AC1718" i="1"/>
  <c r="AD1718" i="1"/>
  <c r="AE1718" i="1"/>
  <c r="AC5144" i="1"/>
  <c r="AD5144" i="1"/>
  <c r="AE5144" i="1"/>
  <c r="AC5145" i="1"/>
  <c r="AD5145" i="1"/>
  <c r="AE5145" i="1"/>
  <c r="AC5146" i="1"/>
  <c r="AD5146" i="1"/>
  <c r="AE5146" i="1"/>
  <c r="AC5147" i="1"/>
  <c r="AD5147" i="1"/>
  <c r="AE5147" i="1"/>
  <c r="AC5148" i="1"/>
  <c r="AD5148" i="1"/>
  <c r="AE5148" i="1"/>
  <c r="AC5149" i="1"/>
  <c r="AD5149" i="1"/>
  <c r="AE5149" i="1"/>
  <c r="AC1719" i="1"/>
  <c r="AD1719" i="1"/>
  <c r="AE1719" i="1"/>
  <c r="AC5150" i="1"/>
  <c r="AD5150" i="1"/>
  <c r="AE5150" i="1"/>
  <c r="AC5151" i="1"/>
  <c r="AD5151" i="1"/>
  <c r="AE5151" i="1"/>
  <c r="AC1720" i="1"/>
  <c r="AD1720" i="1"/>
  <c r="AE1720" i="1"/>
  <c r="AC5152" i="1"/>
  <c r="AD5152" i="1"/>
  <c r="AE5152" i="1"/>
  <c r="AC5153" i="1"/>
  <c r="AD5153" i="1"/>
  <c r="AE5153" i="1"/>
  <c r="AC1721" i="1"/>
  <c r="AD1721" i="1"/>
  <c r="AE1721" i="1"/>
  <c r="AC1722" i="1"/>
  <c r="AD1722" i="1"/>
  <c r="AE1722" i="1"/>
  <c r="AC1723" i="1"/>
  <c r="AD1723" i="1"/>
  <c r="AE1723" i="1"/>
  <c r="AC5154" i="1"/>
  <c r="AD5154" i="1"/>
  <c r="AE5154" i="1"/>
  <c r="AC1724" i="1"/>
  <c r="AD1724" i="1"/>
  <c r="AE1724" i="1"/>
  <c r="AC5155" i="1"/>
  <c r="AD5155" i="1"/>
  <c r="AE5155" i="1"/>
  <c r="AC1725" i="1"/>
  <c r="AD1725" i="1"/>
  <c r="AE1725" i="1"/>
  <c r="AC1726" i="1"/>
  <c r="AD1726" i="1"/>
  <c r="AE1726" i="1"/>
  <c r="AC1727" i="1"/>
  <c r="AD1727" i="1"/>
  <c r="AE1727" i="1"/>
  <c r="AC5156" i="1"/>
  <c r="AD5156" i="1"/>
  <c r="AE5156" i="1"/>
  <c r="AC5157" i="1"/>
  <c r="AD5157" i="1"/>
  <c r="AE5157" i="1"/>
  <c r="AC1728" i="1"/>
  <c r="AD1728" i="1"/>
  <c r="AE1728" i="1"/>
  <c r="AC5158" i="1"/>
  <c r="AD5158" i="1"/>
  <c r="AE5158" i="1"/>
  <c r="AC1729" i="1"/>
  <c r="AD1729" i="1"/>
  <c r="AE1729" i="1"/>
  <c r="AC1730" i="1"/>
  <c r="AD1730" i="1"/>
  <c r="AE1730" i="1"/>
  <c r="AC1731" i="1"/>
  <c r="AD1731" i="1"/>
  <c r="AE1731" i="1"/>
  <c r="AC1732" i="1"/>
  <c r="AD1732" i="1"/>
  <c r="AE1732" i="1"/>
  <c r="AC1733" i="1"/>
  <c r="AD1733" i="1"/>
  <c r="AE1733" i="1"/>
  <c r="AC5159" i="1"/>
  <c r="AD5159" i="1"/>
  <c r="AE5159" i="1"/>
  <c r="AC1734" i="1"/>
  <c r="AD1734" i="1"/>
  <c r="AE1734" i="1"/>
  <c r="AC1735" i="1"/>
  <c r="AD1735" i="1"/>
  <c r="AE1735" i="1"/>
  <c r="AC1736" i="1"/>
  <c r="AD1736" i="1"/>
  <c r="AE1736" i="1"/>
  <c r="AC1737" i="1"/>
  <c r="AD1737" i="1"/>
  <c r="AE1737" i="1"/>
  <c r="AC1738" i="1"/>
  <c r="AD1738" i="1"/>
  <c r="AE1738" i="1"/>
  <c r="AC1739" i="1"/>
  <c r="AD1739" i="1"/>
  <c r="AE1739" i="1"/>
  <c r="AC5160" i="1"/>
  <c r="AD5160" i="1"/>
  <c r="AE5160" i="1"/>
  <c r="AC5161" i="1"/>
  <c r="AD5161" i="1"/>
  <c r="AE5161" i="1"/>
  <c r="AC1740" i="1"/>
  <c r="AD1740" i="1"/>
  <c r="AE1740" i="1"/>
  <c r="AC1741" i="1"/>
  <c r="AD1741" i="1"/>
  <c r="AE1741" i="1"/>
  <c r="AC5162" i="1"/>
  <c r="AD5162" i="1"/>
  <c r="AE5162" i="1"/>
  <c r="AC1742" i="1"/>
  <c r="AD1742" i="1"/>
  <c r="AE1742" i="1"/>
  <c r="AC1743" i="1"/>
  <c r="AD1743" i="1"/>
  <c r="AE1743" i="1"/>
  <c r="AC1744" i="1"/>
  <c r="AD1744" i="1"/>
  <c r="AE1744" i="1"/>
  <c r="AC1745" i="1"/>
  <c r="AD1745" i="1"/>
  <c r="AE1745" i="1"/>
  <c r="AC1746" i="1"/>
  <c r="AD1746" i="1"/>
  <c r="AE1746" i="1"/>
  <c r="AC5163" i="1"/>
  <c r="AD5163" i="1"/>
  <c r="AE5163" i="1"/>
  <c r="AC1747" i="1"/>
  <c r="AD1747" i="1"/>
  <c r="AE1747" i="1"/>
  <c r="AC1748" i="1"/>
  <c r="AD1748" i="1"/>
  <c r="AE1748" i="1"/>
  <c r="AC1749" i="1"/>
  <c r="AD1749" i="1"/>
  <c r="AE1749" i="1"/>
  <c r="AC1750" i="1"/>
  <c r="AD1750" i="1"/>
  <c r="AE1750" i="1"/>
  <c r="AC1751" i="1"/>
  <c r="AD1751" i="1"/>
  <c r="AE1751" i="1"/>
  <c r="AC1752" i="1"/>
  <c r="AD1752" i="1"/>
  <c r="AE1752" i="1"/>
  <c r="AC1753" i="1"/>
  <c r="AD1753" i="1"/>
  <c r="AE1753" i="1"/>
  <c r="AC1754" i="1"/>
  <c r="AD1754" i="1"/>
  <c r="AE1754" i="1"/>
  <c r="AC1755" i="1"/>
  <c r="AD1755" i="1"/>
  <c r="AE1755" i="1"/>
  <c r="AC1756" i="1"/>
  <c r="AD1756" i="1"/>
  <c r="AE1756" i="1"/>
  <c r="AC1757" i="1"/>
  <c r="AD1757" i="1"/>
  <c r="AE1757" i="1"/>
  <c r="AC1758" i="1"/>
  <c r="AD1758" i="1"/>
  <c r="AE1758" i="1"/>
  <c r="AC1759" i="1"/>
  <c r="AD1759" i="1"/>
  <c r="AE1759" i="1"/>
  <c r="AC1760" i="1"/>
  <c r="AD1760" i="1"/>
  <c r="AE1760" i="1"/>
  <c r="AC1761" i="1"/>
  <c r="AD1761" i="1"/>
  <c r="AE1761" i="1"/>
  <c r="AC1762" i="1"/>
  <c r="AD1762" i="1"/>
  <c r="AE1762" i="1"/>
  <c r="AC1763" i="1"/>
  <c r="AD1763" i="1"/>
  <c r="AE1763" i="1"/>
  <c r="AC5164" i="1"/>
  <c r="AD5164" i="1"/>
  <c r="AE5164" i="1"/>
  <c r="AC1764" i="1"/>
  <c r="AD1764" i="1"/>
  <c r="AE1764" i="1"/>
  <c r="AC1765" i="1"/>
  <c r="AD1765" i="1"/>
  <c r="AE1765" i="1"/>
  <c r="AC1766" i="1"/>
  <c r="AD1766" i="1"/>
  <c r="AE1766" i="1"/>
  <c r="AC1767" i="1"/>
  <c r="AD1767" i="1"/>
  <c r="AE1767" i="1"/>
  <c r="AC1768" i="1"/>
  <c r="AD1768" i="1"/>
  <c r="AE1768" i="1"/>
  <c r="AC1769" i="1"/>
  <c r="AD1769" i="1"/>
  <c r="AE1769" i="1"/>
  <c r="AC5165" i="1"/>
  <c r="AD5165" i="1"/>
  <c r="AE5165" i="1"/>
  <c r="AC1770" i="1"/>
  <c r="AD1770" i="1"/>
  <c r="AE1770" i="1"/>
  <c r="AC1771" i="1"/>
  <c r="AD1771" i="1"/>
  <c r="AE1771" i="1"/>
  <c r="AC1772" i="1"/>
  <c r="AD1772" i="1"/>
  <c r="AE1772" i="1"/>
  <c r="AC5166" i="1"/>
  <c r="AD5166" i="1"/>
  <c r="AE5166" i="1"/>
  <c r="AC1773" i="1"/>
  <c r="AD1773" i="1"/>
  <c r="AE1773" i="1"/>
  <c r="AC1774" i="1"/>
  <c r="AD1774" i="1"/>
  <c r="AE1774" i="1"/>
  <c r="AC1775" i="1"/>
  <c r="AD1775" i="1"/>
  <c r="AE1775" i="1"/>
  <c r="AC1776" i="1"/>
  <c r="AD1776" i="1"/>
  <c r="AE1776" i="1"/>
  <c r="AC1777" i="1"/>
  <c r="AD1777" i="1"/>
  <c r="AE1777" i="1"/>
  <c r="AC1778" i="1"/>
  <c r="AD1778" i="1"/>
  <c r="AE1778" i="1"/>
  <c r="AC1779" i="1"/>
  <c r="AD1779" i="1"/>
  <c r="AE1779" i="1"/>
  <c r="AC5167" i="1"/>
  <c r="AD5167" i="1"/>
  <c r="AE5167" i="1"/>
  <c r="AC1780" i="1"/>
  <c r="AD1780" i="1"/>
  <c r="AE1780" i="1"/>
  <c r="AC1781" i="1"/>
  <c r="AD1781" i="1"/>
  <c r="AE1781" i="1"/>
  <c r="AC1782" i="1"/>
  <c r="AD1782" i="1"/>
  <c r="AE1782" i="1"/>
  <c r="AC5168" i="1"/>
  <c r="AD5168" i="1"/>
  <c r="AE5168" i="1"/>
  <c r="AC1783" i="1"/>
  <c r="AD1783" i="1"/>
  <c r="AE1783" i="1"/>
  <c r="AC1784" i="1"/>
  <c r="AD1784" i="1"/>
  <c r="AE1784" i="1"/>
  <c r="AC1785" i="1"/>
  <c r="AD1785" i="1"/>
  <c r="AE1785" i="1"/>
  <c r="AC1786" i="1"/>
  <c r="AD1786" i="1"/>
  <c r="AE1786" i="1"/>
  <c r="AC1787" i="1"/>
  <c r="AD1787" i="1"/>
  <c r="AE1787" i="1"/>
  <c r="AC1788" i="1"/>
  <c r="AD1788" i="1"/>
  <c r="AE1788" i="1"/>
  <c r="AC5169" i="1"/>
  <c r="AD5169" i="1"/>
  <c r="AE5169" i="1"/>
  <c r="AC1789" i="1"/>
  <c r="AD1789" i="1"/>
  <c r="AE1789" i="1"/>
  <c r="AC5170" i="1"/>
  <c r="AD5170" i="1"/>
  <c r="AE5170" i="1"/>
  <c r="AC1790" i="1"/>
  <c r="AD1790" i="1"/>
  <c r="AE1790" i="1"/>
  <c r="AC1791" i="1"/>
  <c r="AD1791" i="1"/>
  <c r="AE1791" i="1"/>
  <c r="AC1792" i="1"/>
  <c r="AD1792" i="1"/>
  <c r="AE1792" i="1"/>
  <c r="AC5171" i="1"/>
  <c r="AD5171" i="1"/>
  <c r="AE5171" i="1"/>
  <c r="AC1793" i="1"/>
  <c r="AD1793" i="1"/>
  <c r="AE1793" i="1"/>
  <c r="AC5172" i="1"/>
  <c r="AD5172" i="1"/>
  <c r="AE5172" i="1"/>
  <c r="AC1794" i="1"/>
  <c r="AD1794" i="1"/>
  <c r="AE1794" i="1"/>
  <c r="AC1795" i="1"/>
  <c r="AD1795" i="1"/>
  <c r="AE1795" i="1"/>
  <c r="AC1796" i="1"/>
  <c r="AD1796" i="1"/>
  <c r="AE1796" i="1"/>
  <c r="AC1797" i="1"/>
  <c r="AD1797" i="1"/>
  <c r="AE1797" i="1"/>
  <c r="AC1798" i="1"/>
  <c r="AD1798" i="1"/>
  <c r="AE1798" i="1"/>
  <c r="AC5173" i="1"/>
  <c r="AD5173" i="1"/>
  <c r="AE5173" i="1"/>
  <c r="AC5174" i="1"/>
  <c r="AD5174" i="1"/>
  <c r="AE5174" i="1"/>
  <c r="AC1799" i="1"/>
  <c r="AD1799" i="1"/>
  <c r="AE1799" i="1"/>
  <c r="AC1800" i="1"/>
  <c r="AD1800" i="1"/>
  <c r="AE1800" i="1"/>
  <c r="AC1801" i="1"/>
  <c r="AD1801" i="1"/>
  <c r="AE1801" i="1"/>
  <c r="AC1802" i="1"/>
  <c r="AD1802" i="1"/>
  <c r="AE1802" i="1"/>
  <c r="AC1803" i="1"/>
  <c r="AD1803" i="1"/>
  <c r="AE1803" i="1"/>
  <c r="AC1804" i="1"/>
  <c r="AD1804" i="1"/>
  <c r="AE1804" i="1"/>
  <c r="AC1805" i="1"/>
  <c r="AD1805" i="1"/>
  <c r="AE1805" i="1"/>
  <c r="AC1806" i="1"/>
  <c r="AD1806" i="1"/>
  <c r="AE1806" i="1"/>
  <c r="AC1807" i="1"/>
  <c r="AD1807" i="1"/>
  <c r="AE1807" i="1"/>
  <c r="AC1808" i="1"/>
  <c r="AD1808" i="1"/>
  <c r="AE1808" i="1"/>
  <c r="AC1809" i="1"/>
  <c r="AD1809" i="1"/>
  <c r="AE1809" i="1"/>
  <c r="AC1810" i="1"/>
  <c r="AD1810" i="1"/>
  <c r="AE1810" i="1"/>
  <c r="AC1811" i="1"/>
  <c r="AD1811" i="1"/>
  <c r="AE1811" i="1"/>
  <c r="AC1812" i="1"/>
  <c r="AD1812" i="1"/>
  <c r="AE1812" i="1"/>
  <c r="AC1813" i="1"/>
  <c r="AD1813" i="1"/>
  <c r="AE1813" i="1"/>
  <c r="AC1814" i="1"/>
  <c r="AD1814" i="1"/>
  <c r="AE1814" i="1"/>
  <c r="AC1815" i="1"/>
  <c r="AD1815" i="1"/>
  <c r="AE1815" i="1"/>
  <c r="AC1816" i="1"/>
  <c r="AD1816" i="1"/>
  <c r="AE1816" i="1"/>
  <c r="AC5175" i="1"/>
  <c r="AD5175" i="1"/>
  <c r="AE5175" i="1"/>
  <c r="AC1817" i="1"/>
  <c r="AD1817" i="1"/>
  <c r="AE1817" i="1"/>
  <c r="AC5176" i="1"/>
  <c r="AD5176" i="1"/>
  <c r="AE5176" i="1"/>
  <c r="AC1818" i="1"/>
  <c r="AD1818" i="1"/>
  <c r="AE1818" i="1"/>
  <c r="AC5177" i="1"/>
  <c r="AD5177" i="1"/>
  <c r="AE5177" i="1"/>
  <c r="AC1819" i="1"/>
  <c r="AD1819" i="1"/>
  <c r="AE1819" i="1"/>
  <c r="AC1820" i="1"/>
  <c r="AD1820" i="1"/>
  <c r="AE1820" i="1"/>
  <c r="AC1821" i="1"/>
  <c r="AD1821" i="1"/>
  <c r="AE1821" i="1"/>
  <c r="AC1822" i="1"/>
  <c r="AD1822" i="1"/>
  <c r="AE1822" i="1"/>
  <c r="AC1823" i="1"/>
  <c r="AD1823" i="1"/>
  <c r="AE1823" i="1"/>
  <c r="AC1824" i="1"/>
  <c r="AD1824" i="1"/>
  <c r="AE1824" i="1"/>
  <c r="AC1825" i="1"/>
  <c r="AD1825" i="1"/>
  <c r="AE1825" i="1"/>
  <c r="AC1826" i="1"/>
  <c r="AD1826" i="1"/>
  <c r="AE1826" i="1"/>
  <c r="AC1827" i="1"/>
  <c r="AD1827" i="1"/>
  <c r="AE1827" i="1"/>
  <c r="AC1828" i="1"/>
  <c r="AD1828" i="1"/>
  <c r="AE1828" i="1"/>
  <c r="AC1829" i="1"/>
  <c r="AD1829" i="1"/>
  <c r="AE1829" i="1"/>
  <c r="AC1830" i="1"/>
  <c r="AD1830" i="1"/>
  <c r="AE1830" i="1"/>
  <c r="AC5178" i="1"/>
  <c r="AD5178" i="1"/>
  <c r="AE5178" i="1"/>
  <c r="AC1831" i="1"/>
  <c r="AD1831" i="1"/>
  <c r="AE1831" i="1"/>
  <c r="AC5179" i="1"/>
  <c r="AD5179" i="1"/>
  <c r="AE5179" i="1"/>
  <c r="AC1832" i="1"/>
  <c r="AD1832" i="1"/>
  <c r="AE1832" i="1"/>
  <c r="AC1833" i="1"/>
  <c r="AD1833" i="1"/>
  <c r="AE1833" i="1"/>
  <c r="AC1834" i="1"/>
  <c r="AD1834" i="1"/>
  <c r="AE1834" i="1"/>
  <c r="AC1835" i="1"/>
  <c r="AD1835" i="1"/>
  <c r="AE1835" i="1"/>
  <c r="AC1836" i="1"/>
  <c r="AD1836" i="1"/>
  <c r="AE1836" i="1"/>
  <c r="AC5180" i="1"/>
  <c r="AD5180" i="1"/>
  <c r="AE5180" i="1"/>
  <c r="AC1837" i="1"/>
  <c r="AD1837" i="1"/>
  <c r="AE1837" i="1"/>
  <c r="AC1838" i="1"/>
  <c r="AD1838" i="1"/>
  <c r="AE1838" i="1"/>
  <c r="AC5181" i="1"/>
  <c r="AD5181" i="1"/>
  <c r="AE5181" i="1"/>
  <c r="AC1839" i="1"/>
  <c r="AD1839" i="1"/>
  <c r="AE1839" i="1"/>
  <c r="AC5182" i="1"/>
  <c r="AD5182" i="1"/>
  <c r="AE5182" i="1"/>
  <c r="AC1840" i="1"/>
  <c r="AD1840" i="1"/>
  <c r="AE1840" i="1"/>
  <c r="AC1841" i="1"/>
  <c r="AD1841" i="1"/>
  <c r="AE1841" i="1"/>
  <c r="AC5183" i="1"/>
  <c r="AD5183" i="1"/>
  <c r="AE5183" i="1"/>
  <c r="AC1842" i="1"/>
  <c r="AD1842" i="1"/>
  <c r="AE1842" i="1"/>
  <c r="AC5184" i="1"/>
  <c r="AD5184" i="1"/>
  <c r="AE5184" i="1"/>
  <c r="AC5185" i="1"/>
  <c r="AD5185" i="1"/>
  <c r="AE5185" i="1"/>
  <c r="AC5186" i="1"/>
  <c r="AD5186" i="1"/>
  <c r="AE5186" i="1"/>
  <c r="AC1843" i="1"/>
  <c r="AD1843" i="1"/>
  <c r="AE1843" i="1"/>
  <c r="AC1844" i="1"/>
  <c r="AD1844" i="1"/>
  <c r="AE1844" i="1"/>
  <c r="AC1845" i="1"/>
  <c r="AD1845" i="1"/>
  <c r="AE1845" i="1"/>
  <c r="AC1846" i="1"/>
  <c r="AD1846" i="1"/>
  <c r="AE1846" i="1"/>
  <c r="AC1847" i="1"/>
  <c r="AD1847" i="1"/>
  <c r="AE1847" i="1"/>
  <c r="AC1848" i="1"/>
  <c r="AD1848" i="1"/>
  <c r="AE1848" i="1"/>
  <c r="AC1849" i="1"/>
  <c r="AD1849" i="1"/>
  <c r="AE1849" i="1"/>
  <c r="AC1850" i="1"/>
  <c r="AD1850" i="1"/>
  <c r="AE1850" i="1"/>
  <c r="AC1851" i="1"/>
  <c r="AD1851" i="1"/>
  <c r="AE1851" i="1"/>
  <c r="AC1852" i="1"/>
  <c r="AD1852" i="1"/>
  <c r="AE1852" i="1"/>
  <c r="AC1853" i="1"/>
  <c r="AD1853" i="1"/>
  <c r="AE1853" i="1"/>
  <c r="AC1854" i="1"/>
  <c r="AD1854" i="1"/>
  <c r="AE1854" i="1"/>
  <c r="AC5187" i="1"/>
  <c r="AD5187" i="1"/>
  <c r="AE5187" i="1"/>
  <c r="AC1855" i="1"/>
  <c r="AD1855" i="1"/>
  <c r="AE1855" i="1"/>
  <c r="AC1856" i="1"/>
  <c r="AD1856" i="1"/>
  <c r="AE1856" i="1"/>
  <c r="AC1857" i="1"/>
  <c r="AD1857" i="1"/>
  <c r="AE1857" i="1"/>
  <c r="AC5188" i="1"/>
  <c r="AD5188" i="1"/>
  <c r="AE5188" i="1"/>
  <c r="AC5189" i="1"/>
  <c r="AD5189" i="1"/>
  <c r="AE5189" i="1"/>
  <c r="AC1858" i="1"/>
  <c r="AD1858" i="1"/>
  <c r="AE1858" i="1"/>
  <c r="AC1859" i="1"/>
  <c r="AD1859" i="1"/>
  <c r="AE1859" i="1"/>
  <c r="AC1860" i="1"/>
  <c r="AD1860" i="1"/>
  <c r="AE1860" i="1"/>
  <c r="AC1861" i="1"/>
  <c r="AD1861" i="1"/>
  <c r="AE1861" i="1"/>
  <c r="AC1862" i="1"/>
  <c r="AD1862" i="1"/>
  <c r="AE1862" i="1"/>
  <c r="AC1863" i="1"/>
  <c r="AD1863" i="1"/>
  <c r="AE1863" i="1"/>
  <c r="AC1864" i="1"/>
  <c r="AD1864" i="1"/>
  <c r="AE1864" i="1"/>
  <c r="AC5190" i="1"/>
  <c r="AD5190" i="1"/>
  <c r="AE5190" i="1"/>
  <c r="AC5191" i="1"/>
  <c r="AD5191" i="1"/>
  <c r="AE5191" i="1"/>
  <c r="AC1865" i="1"/>
  <c r="AD1865" i="1"/>
  <c r="AE1865" i="1"/>
  <c r="AC5192" i="1"/>
  <c r="AD5192" i="1"/>
  <c r="AE5192" i="1"/>
  <c r="AC1866" i="1"/>
  <c r="AD1866" i="1"/>
  <c r="AE1866" i="1"/>
  <c r="AC1867" i="1"/>
  <c r="AD1867" i="1"/>
  <c r="AE1867" i="1"/>
  <c r="AC1868" i="1"/>
  <c r="AD1868" i="1"/>
  <c r="AE1868" i="1"/>
  <c r="AC5193" i="1"/>
  <c r="AD5193" i="1"/>
  <c r="AE5193" i="1"/>
  <c r="AC5194" i="1"/>
  <c r="AD5194" i="1"/>
  <c r="AE5194" i="1"/>
  <c r="AC5195" i="1"/>
  <c r="AD5195" i="1"/>
  <c r="AE5195" i="1"/>
  <c r="AC5196" i="1"/>
  <c r="AD5196" i="1"/>
  <c r="AE5196" i="1"/>
  <c r="AC5197" i="1"/>
  <c r="AD5197" i="1"/>
  <c r="AE5197" i="1"/>
  <c r="AC5198" i="1"/>
  <c r="AD5198" i="1"/>
  <c r="AE5198" i="1"/>
  <c r="AC5199" i="1"/>
  <c r="AD5199" i="1"/>
  <c r="AE5199" i="1"/>
  <c r="AC5200" i="1"/>
  <c r="AD5200" i="1"/>
  <c r="AE5200" i="1"/>
  <c r="AC5201" i="1"/>
  <c r="AD5201" i="1"/>
  <c r="AE5201" i="1"/>
  <c r="AC5202" i="1"/>
  <c r="AD5202" i="1"/>
  <c r="AE5202" i="1"/>
  <c r="AC5203" i="1"/>
  <c r="AD5203" i="1"/>
  <c r="AE5203" i="1"/>
  <c r="AC5204" i="1"/>
  <c r="AD5204" i="1"/>
  <c r="AE5204" i="1"/>
  <c r="AC5205" i="1"/>
  <c r="AD5205" i="1"/>
  <c r="AE5205" i="1"/>
  <c r="AC5206" i="1"/>
  <c r="AD5206" i="1"/>
  <c r="AE5206" i="1"/>
  <c r="AC5207" i="1"/>
  <c r="AD5207" i="1"/>
  <c r="AE5207" i="1"/>
  <c r="AC1869" i="1"/>
  <c r="AD1869" i="1"/>
  <c r="AE1869" i="1"/>
  <c r="AC5208" i="1"/>
  <c r="AD5208" i="1"/>
  <c r="AE5208" i="1"/>
  <c r="AC5209" i="1"/>
  <c r="AD5209" i="1"/>
  <c r="AE5209" i="1"/>
  <c r="AC1870" i="1"/>
  <c r="AD1870" i="1"/>
  <c r="AE1870" i="1"/>
  <c r="AC5210" i="1"/>
  <c r="AD5210" i="1"/>
  <c r="AE5210" i="1"/>
  <c r="AC5211" i="1"/>
  <c r="AD5211" i="1"/>
  <c r="AE5211" i="1"/>
  <c r="AC1871" i="1"/>
  <c r="AD1871" i="1"/>
  <c r="AE1871" i="1"/>
  <c r="AC1872" i="1"/>
  <c r="AD1872" i="1"/>
  <c r="AE1872" i="1"/>
  <c r="AC1873" i="1"/>
  <c r="AD1873" i="1"/>
  <c r="AE1873" i="1"/>
  <c r="AC1874" i="1"/>
  <c r="AD1874" i="1"/>
  <c r="AE1874" i="1"/>
  <c r="AC1875" i="1"/>
  <c r="AD1875" i="1"/>
  <c r="AE1875" i="1"/>
  <c r="AC1876" i="1"/>
  <c r="AD1876" i="1"/>
  <c r="AE1876" i="1"/>
  <c r="AC1877" i="1"/>
  <c r="AD1877" i="1"/>
  <c r="AE1877" i="1"/>
  <c r="AC1878" i="1"/>
  <c r="AD1878" i="1"/>
  <c r="AE1878" i="1"/>
  <c r="AC1879" i="1"/>
  <c r="AD1879" i="1"/>
  <c r="AE1879" i="1"/>
  <c r="AC5212" i="1"/>
  <c r="AD5212" i="1"/>
  <c r="AE5212" i="1"/>
  <c r="AC5213" i="1"/>
  <c r="AD5213" i="1"/>
  <c r="AE5213" i="1"/>
  <c r="AC5214" i="1"/>
  <c r="AD5214" i="1"/>
  <c r="AE5214" i="1"/>
  <c r="AC5215" i="1"/>
  <c r="AD5215" i="1"/>
  <c r="AE5215" i="1"/>
  <c r="AC5216" i="1"/>
  <c r="AD5216" i="1"/>
  <c r="AE5216" i="1"/>
  <c r="AC5217" i="1"/>
  <c r="AD5217" i="1"/>
  <c r="AE5217" i="1"/>
  <c r="AC1880" i="1"/>
  <c r="AD1880" i="1"/>
  <c r="AE1880" i="1"/>
  <c r="AC5218" i="1"/>
  <c r="AD5218" i="1"/>
  <c r="AE5218" i="1"/>
  <c r="AC5219" i="1"/>
  <c r="AD5219" i="1"/>
  <c r="AE5219" i="1"/>
  <c r="AC1881" i="1"/>
  <c r="AD1881" i="1"/>
  <c r="AE1881" i="1"/>
  <c r="AC1882" i="1"/>
  <c r="AD1882" i="1"/>
  <c r="AE1882" i="1"/>
  <c r="AC1883" i="1"/>
  <c r="AD1883" i="1"/>
  <c r="AE1883" i="1"/>
  <c r="AC5220" i="1"/>
  <c r="AD5220" i="1"/>
  <c r="AE5220" i="1"/>
  <c r="AC1884" i="1"/>
  <c r="AD1884" i="1"/>
  <c r="AE1884" i="1"/>
  <c r="AC1885" i="1"/>
  <c r="AD1885" i="1"/>
  <c r="AE1885" i="1"/>
  <c r="AC5221" i="1"/>
  <c r="AD5221" i="1"/>
  <c r="AE5221" i="1"/>
  <c r="AC1886" i="1"/>
  <c r="AD1886" i="1"/>
  <c r="AE1886" i="1"/>
  <c r="AC5222" i="1"/>
  <c r="AD5222" i="1"/>
  <c r="AE5222" i="1"/>
  <c r="AC1887" i="1"/>
  <c r="AD1887" i="1"/>
  <c r="AE1887" i="1"/>
  <c r="AC5223" i="1"/>
  <c r="AD5223" i="1"/>
  <c r="AE5223" i="1"/>
  <c r="AC1888" i="1"/>
  <c r="AD1888" i="1"/>
  <c r="AE1888" i="1"/>
  <c r="AC1889" i="1"/>
  <c r="AD1889" i="1"/>
  <c r="AE1889" i="1"/>
  <c r="AC1890" i="1"/>
  <c r="AD1890" i="1"/>
  <c r="AE1890" i="1"/>
  <c r="AC5224" i="1"/>
  <c r="AD5224" i="1"/>
  <c r="AE5224" i="1"/>
  <c r="AC1891" i="1"/>
  <c r="AD1891" i="1"/>
  <c r="AE1891" i="1"/>
  <c r="AC5225" i="1"/>
  <c r="AD5225" i="1"/>
  <c r="AE5225" i="1"/>
  <c r="AC1892" i="1"/>
  <c r="AD1892" i="1"/>
  <c r="AE1892" i="1"/>
  <c r="AC1893" i="1"/>
  <c r="AD1893" i="1"/>
  <c r="AE1893" i="1"/>
  <c r="AC1894" i="1"/>
  <c r="AD1894" i="1"/>
  <c r="AE1894" i="1"/>
  <c r="AC1895" i="1"/>
  <c r="AD1895" i="1"/>
  <c r="AE1895" i="1"/>
  <c r="AC1896" i="1"/>
  <c r="AD1896" i="1"/>
  <c r="AE1896" i="1"/>
  <c r="AC1897" i="1"/>
  <c r="AD1897" i="1"/>
  <c r="AE1897" i="1"/>
  <c r="AC5226" i="1"/>
  <c r="AD5226" i="1"/>
  <c r="AE5226" i="1"/>
  <c r="AC1898" i="1"/>
  <c r="AD1898" i="1"/>
  <c r="AE1898" i="1"/>
  <c r="AC1899" i="1"/>
  <c r="AD1899" i="1"/>
  <c r="AE1899" i="1"/>
  <c r="AC5227" i="1"/>
  <c r="AD5227" i="1"/>
  <c r="AE5227" i="1"/>
  <c r="AC5228" i="1"/>
  <c r="AD5228" i="1"/>
  <c r="AE5228" i="1"/>
  <c r="AC1900" i="1"/>
  <c r="AD1900" i="1"/>
  <c r="AE1900" i="1"/>
  <c r="AC1901" i="1"/>
  <c r="AD1901" i="1"/>
  <c r="AE1901" i="1"/>
  <c r="AC1902" i="1"/>
  <c r="AD1902" i="1"/>
  <c r="AE1902" i="1"/>
  <c r="AC1903" i="1"/>
  <c r="AD1903" i="1"/>
  <c r="AE1903" i="1"/>
  <c r="AC1904" i="1"/>
  <c r="AD1904" i="1"/>
  <c r="AE1904" i="1"/>
  <c r="AC1905" i="1"/>
  <c r="AD1905" i="1"/>
  <c r="AE1905" i="1"/>
  <c r="AC5229" i="1"/>
  <c r="AD5229" i="1"/>
  <c r="AE5229" i="1"/>
  <c r="AC5230" i="1"/>
  <c r="AD5230" i="1"/>
  <c r="AE5230" i="1"/>
  <c r="AC1906" i="1"/>
  <c r="AD1906" i="1"/>
  <c r="AE1906" i="1"/>
  <c r="AC1907" i="1"/>
  <c r="AD1907" i="1"/>
  <c r="AE1907" i="1"/>
  <c r="AC1908" i="1"/>
  <c r="AD1908" i="1"/>
  <c r="AE1908" i="1"/>
  <c r="AC1909" i="1"/>
  <c r="AD1909" i="1"/>
  <c r="AE1909" i="1"/>
  <c r="AC1910" i="1"/>
  <c r="AD1910" i="1"/>
  <c r="AE1910" i="1"/>
  <c r="AC1911" i="1"/>
  <c r="AD1911" i="1"/>
  <c r="AE1911" i="1"/>
  <c r="AC1912" i="1"/>
  <c r="AD1912" i="1"/>
  <c r="AE1912" i="1"/>
  <c r="AC5231" i="1"/>
  <c r="AD5231" i="1"/>
  <c r="AE5231" i="1"/>
  <c r="AC1913" i="1"/>
  <c r="AD1913" i="1"/>
  <c r="AE1913" i="1"/>
  <c r="AC1914" i="1"/>
  <c r="AD1914" i="1"/>
  <c r="AE1914" i="1"/>
  <c r="AC1915" i="1"/>
  <c r="AD1915" i="1"/>
  <c r="AE1915" i="1"/>
  <c r="AC1916" i="1"/>
  <c r="AD1916" i="1"/>
  <c r="AE1916" i="1"/>
  <c r="AC5232" i="1"/>
  <c r="AD5232" i="1"/>
  <c r="AE5232" i="1"/>
  <c r="AC1917" i="1"/>
  <c r="AD1917" i="1"/>
  <c r="AE1917" i="1"/>
  <c r="AC1918" i="1"/>
  <c r="AD1918" i="1"/>
  <c r="AE1918" i="1"/>
  <c r="AC1919" i="1"/>
  <c r="AD1919" i="1"/>
  <c r="AE1919" i="1"/>
  <c r="AC1920" i="1"/>
  <c r="AD1920" i="1"/>
  <c r="AE1920" i="1"/>
  <c r="AC1921" i="1"/>
  <c r="AD1921" i="1"/>
  <c r="AE1921" i="1"/>
  <c r="AC1922" i="1"/>
  <c r="AD1922" i="1"/>
  <c r="AE1922" i="1"/>
  <c r="AC1923" i="1"/>
  <c r="AD1923" i="1"/>
  <c r="AE1923" i="1"/>
  <c r="AC1924" i="1"/>
  <c r="AD1924" i="1"/>
  <c r="AE1924" i="1"/>
  <c r="AC1925" i="1"/>
  <c r="AD1925" i="1"/>
  <c r="AE1925" i="1"/>
  <c r="AC1926" i="1"/>
  <c r="AD1926" i="1"/>
  <c r="AE1926" i="1"/>
  <c r="AC5233" i="1"/>
  <c r="AD5233" i="1"/>
  <c r="AE5233" i="1"/>
  <c r="AC1927" i="1"/>
  <c r="AD1927" i="1"/>
  <c r="AE1927" i="1"/>
  <c r="AC1928" i="1"/>
  <c r="AD1928" i="1"/>
  <c r="AE1928" i="1"/>
  <c r="AC5234" i="1"/>
  <c r="AD5234" i="1"/>
  <c r="AE5234" i="1"/>
  <c r="AC1929" i="1"/>
  <c r="AD1929" i="1"/>
  <c r="AE1929" i="1"/>
  <c r="AC1930" i="1"/>
  <c r="AD1930" i="1"/>
  <c r="AE1930" i="1"/>
  <c r="AC1931" i="1"/>
  <c r="AD1931" i="1"/>
  <c r="AE1931" i="1"/>
  <c r="AC1932" i="1"/>
  <c r="AD1932" i="1"/>
  <c r="AE1932" i="1"/>
  <c r="AC1933" i="1"/>
  <c r="AD1933" i="1"/>
  <c r="AE1933" i="1"/>
  <c r="AC1934" i="1"/>
  <c r="AD1934" i="1"/>
  <c r="AE1934" i="1"/>
  <c r="AC1935" i="1"/>
  <c r="AD1935" i="1"/>
  <c r="AE1935" i="1"/>
  <c r="AC5235" i="1"/>
  <c r="AD5235" i="1"/>
  <c r="AE5235" i="1"/>
  <c r="AC1936" i="1"/>
  <c r="AD1936" i="1"/>
  <c r="AE1936" i="1"/>
  <c r="AC1937" i="1"/>
  <c r="AD1937" i="1"/>
  <c r="AE1937" i="1"/>
  <c r="AC1938" i="1"/>
  <c r="AD1938" i="1"/>
  <c r="AE1938" i="1"/>
  <c r="AC1939" i="1"/>
  <c r="AD1939" i="1"/>
  <c r="AE1939" i="1"/>
  <c r="AC1940" i="1"/>
  <c r="AD1940" i="1"/>
  <c r="AE1940" i="1"/>
  <c r="AC1941" i="1"/>
  <c r="AD1941" i="1"/>
  <c r="AE1941" i="1"/>
  <c r="AC1942" i="1"/>
  <c r="AD1942" i="1"/>
  <c r="AE1942" i="1"/>
  <c r="AC1943" i="1"/>
  <c r="AD1943" i="1"/>
  <c r="AE1943" i="1"/>
  <c r="AC1944" i="1"/>
  <c r="AD1944" i="1"/>
  <c r="AE1944" i="1"/>
  <c r="AC1945" i="1"/>
  <c r="AD1945" i="1"/>
  <c r="AE1945" i="1"/>
  <c r="AC1946" i="1"/>
  <c r="AD1946" i="1"/>
  <c r="AE1946" i="1"/>
  <c r="AC1947" i="1"/>
  <c r="AD1947" i="1"/>
  <c r="AE1947" i="1"/>
  <c r="AC1948" i="1"/>
  <c r="AD1948" i="1"/>
  <c r="AE1948" i="1"/>
  <c r="AC1949" i="1"/>
  <c r="AD1949" i="1"/>
  <c r="AE1949" i="1"/>
  <c r="AC1950" i="1"/>
  <c r="AD1950" i="1"/>
  <c r="AE1950" i="1"/>
  <c r="AC1951" i="1"/>
  <c r="AD1951" i="1"/>
  <c r="AE1951" i="1"/>
  <c r="AC1952" i="1"/>
  <c r="AD1952" i="1"/>
  <c r="AE1952" i="1"/>
  <c r="AC5236" i="1"/>
  <c r="AD5236" i="1"/>
  <c r="AE5236" i="1"/>
  <c r="AC1953" i="1"/>
  <c r="AD1953" i="1"/>
  <c r="AE1953" i="1"/>
  <c r="AC5237" i="1"/>
  <c r="AD5237" i="1"/>
  <c r="AE5237" i="1"/>
  <c r="AC5238" i="1"/>
  <c r="AD5238" i="1"/>
  <c r="AE5238" i="1"/>
  <c r="AC1954" i="1"/>
  <c r="AD1954" i="1"/>
  <c r="AE1954" i="1"/>
  <c r="AC5239" i="1"/>
  <c r="AD5239" i="1"/>
  <c r="AE5239" i="1"/>
  <c r="AC1955" i="1"/>
  <c r="AD1955" i="1"/>
  <c r="AE1955" i="1"/>
  <c r="AC5240" i="1"/>
  <c r="AD5240" i="1"/>
  <c r="AE5240" i="1"/>
  <c r="AC1956" i="1"/>
  <c r="AD1956" i="1"/>
  <c r="AE1956" i="1"/>
  <c r="AC5241" i="1"/>
  <c r="AD5241" i="1"/>
  <c r="AE5241" i="1"/>
  <c r="AC1957" i="1"/>
  <c r="AD1957" i="1"/>
  <c r="AE1957" i="1"/>
  <c r="AC5242" i="1"/>
  <c r="AD5242" i="1"/>
  <c r="AE5242" i="1"/>
  <c r="AC1958" i="1"/>
  <c r="AD1958" i="1"/>
  <c r="AE1958" i="1"/>
  <c r="AC1959" i="1"/>
  <c r="AD1959" i="1"/>
  <c r="AE1959" i="1"/>
  <c r="AC5243" i="1"/>
  <c r="AD5243" i="1"/>
  <c r="AE5243" i="1"/>
  <c r="AC5244" i="1"/>
  <c r="AD5244" i="1"/>
  <c r="AE5244" i="1"/>
  <c r="AC1960" i="1"/>
  <c r="AD1960" i="1"/>
  <c r="AE1960" i="1"/>
  <c r="AC5245" i="1"/>
  <c r="AD5245" i="1"/>
  <c r="AE5245" i="1"/>
  <c r="AC5246" i="1"/>
  <c r="AD5246" i="1"/>
  <c r="AE5246" i="1"/>
  <c r="AC1961" i="1"/>
  <c r="AD1961" i="1"/>
  <c r="AE1961" i="1"/>
  <c r="AC5247" i="1"/>
  <c r="AD5247" i="1"/>
  <c r="AE5247" i="1"/>
  <c r="AC5248" i="1"/>
  <c r="AD5248" i="1"/>
  <c r="AE5248" i="1"/>
  <c r="AC5249" i="1"/>
  <c r="AD5249" i="1"/>
  <c r="AE5249" i="1"/>
  <c r="AC1962" i="1"/>
  <c r="AD1962" i="1"/>
  <c r="AE1962" i="1"/>
  <c r="AC5250" i="1"/>
  <c r="AD5250" i="1"/>
  <c r="AE5250" i="1"/>
  <c r="AC5251" i="1"/>
  <c r="AD5251" i="1"/>
  <c r="AE5251" i="1"/>
  <c r="AC5252" i="1"/>
  <c r="AD5252" i="1"/>
  <c r="AE5252" i="1"/>
  <c r="AC5253" i="1"/>
  <c r="AD5253" i="1"/>
  <c r="AE5253" i="1"/>
  <c r="AC5254" i="1"/>
  <c r="AD5254" i="1"/>
  <c r="AE5254" i="1"/>
  <c r="AC1963" i="1"/>
  <c r="AD1963" i="1"/>
  <c r="AE1963" i="1"/>
  <c r="AC5255" i="1"/>
  <c r="AD5255" i="1"/>
  <c r="AE5255" i="1"/>
  <c r="AC1964" i="1"/>
  <c r="AD1964" i="1"/>
  <c r="AE1964" i="1"/>
  <c r="AC1965" i="1"/>
  <c r="AD1965" i="1"/>
  <c r="AE1965" i="1"/>
  <c r="AC1966" i="1"/>
  <c r="AD1966" i="1"/>
  <c r="AE1966" i="1"/>
  <c r="AC5256" i="1"/>
  <c r="AD5256" i="1"/>
  <c r="AE5256" i="1"/>
  <c r="AC5257" i="1"/>
  <c r="AD5257" i="1"/>
  <c r="AE5257" i="1"/>
  <c r="AC5258" i="1"/>
  <c r="AD5258" i="1"/>
  <c r="AE5258" i="1"/>
  <c r="AC5259" i="1"/>
  <c r="AD5259" i="1"/>
  <c r="AE5259" i="1"/>
  <c r="AC5260" i="1"/>
  <c r="AD5260" i="1"/>
  <c r="AE5260" i="1"/>
  <c r="AC5261" i="1"/>
  <c r="AD5261" i="1"/>
  <c r="AE5261" i="1"/>
  <c r="AC1967" i="1"/>
  <c r="AD1967" i="1"/>
  <c r="AE1967" i="1"/>
  <c r="AC5262" i="1"/>
  <c r="AD5262" i="1"/>
  <c r="AE5262" i="1"/>
  <c r="AC1968" i="1"/>
  <c r="AD1968" i="1"/>
  <c r="AE1968" i="1"/>
  <c r="AC1969" i="1"/>
  <c r="AD1969" i="1"/>
  <c r="AE1969" i="1"/>
  <c r="AC5263" i="1"/>
  <c r="AD5263" i="1"/>
  <c r="AE5263" i="1"/>
  <c r="AC1970" i="1"/>
  <c r="AD1970" i="1"/>
  <c r="AE1970" i="1"/>
  <c r="AC5264" i="1"/>
  <c r="AD5264" i="1"/>
  <c r="AE5264" i="1"/>
  <c r="AC5265" i="1"/>
  <c r="AD5265" i="1"/>
  <c r="AE5265" i="1"/>
  <c r="AC5266" i="1"/>
  <c r="AD5266" i="1"/>
  <c r="AE5266" i="1"/>
  <c r="AC5267" i="1"/>
  <c r="AD5267" i="1"/>
  <c r="AE5267" i="1"/>
  <c r="AC5268" i="1"/>
  <c r="AD5268" i="1"/>
  <c r="AE5268" i="1"/>
  <c r="AC1971" i="1"/>
  <c r="AD1971" i="1"/>
  <c r="AE1971" i="1"/>
  <c r="AC1972" i="1"/>
  <c r="AD1972" i="1"/>
  <c r="AE1972" i="1"/>
  <c r="AC5269" i="1"/>
  <c r="AD5269" i="1"/>
  <c r="AE5269" i="1"/>
  <c r="AC1973" i="1"/>
  <c r="AD1973" i="1"/>
  <c r="AE1973" i="1"/>
  <c r="AC1974" i="1"/>
  <c r="AD1974" i="1"/>
  <c r="AE1974" i="1"/>
  <c r="AC5270" i="1"/>
  <c r="AD5270" i="1"/>
  <c r="AE5270" i="1"/>
  <c r="AC1975" i="1"/>
  <c r="AD1975" i="1"/>
  <c r="AE1975" i="1"/>
  <c r="AC5271" i="1"/>
  <c r="AD5271" i="1"/>
  <c r="AE5271" i="1"/>
  <c r="AC1976" i="1"/>
  <c r="AD1976" i="1"/>
  <c r="AE1976" i="1"/>
  <c r="AC5272" i="1"/>
  <c r="AD5272" i="1"/>
  <c r="AE5272" i="1"/>
  <c r="AC5273" i="1"/>
  <c r="AD5273" i="1"/>
  <c r="AE5273" i="1"/>
  <c r="AC1977" i="1"/>
  <c r="AD1977" i="1"/>
  <c r="AE1977" i="1"/>
  <c r="AC5274" i="1"/>
  <c r="AD5274" i="1"/>
  <c r="AE5274" i="1"/>
  <c r="AC5275" i="1"/>
  <c r="AD5275" i="1"/>
  <c r="AE5275" i="1"/>
  <c r="AC5276" i="1"/>
  <c r="AD5276" i="1"/>
  <c r="AE5276" i="1"/>
  <c r="AC5277" i="1"/>
  <c r="AD5277" i="1"/>
  <c r="AE5277" i="1"/>
  <c r="AC1978" i="1"/>
  <c r="AD1978" i="1"/>
  <c r="AE1978" i="1"/>
  <c r="AC1979" i="1"/>
  <c r="AD1979" i="1"/>
  <c r="AE1979" i="1"/>
  <c r="AC1980" i="1"/>
  <c r="AD1980" i="1"/>
  <c r="AE1980" i="1"/>
  <c r="AC5278" i="1"/>
  <c r="AD5278" i="1"/>
  <c r="AE5278" i="1"/>
  <c r="AC5279" i="1"/>
  <c r="AD5279" i="1"/>
  <c r="AE5279" i="1"/>
  <c r="AC5280" i="1"/>
  <c r="AD5280" i="1"/>
  <c r="AE5280" i="1"/>
  <c r="AC1981" i="1"/>
  <c r="AD1981" i="1"/>
  <c r="AE1981" i="1"/>
  <c r="AC5281" i="1"/>
  <c r="AD5281" i="1"/>
  <c r="AE5281" i="1"/>
  <c r="AC5282" i="1"/>
  <c r="AD5282" i="1"/>
  <c r="AE5282" i="1"/>
  <c r="AC1982" i="1"/>
  <c r="AD1982" i="1"/>
  <c r="AE1982" i="1"/>
  <c r="AC1983" i="1"/>
  <c r="AD1983" i="1"/>
  <c r="AE1983" i="1"/>
  <c r="AC1984" i="1"/>
  <c r="AD1984" i="1"/>
  <c r="AE1984" i="1"/>
  <c r="AC1985" i="1"/>
  <c r="AD1985" i="1"/>
  <c r="AE1985" i="1"/>
  <c r="AC1986" i="1"/>
  <c r="AD1986" i="1"/>
  <c r="AE1986" i="1"/>
  <c r="AC1987" i="1"/>
  <c r="AD1987" i="1"/>
  <c r="AE1987" i="1"/>
  <c r="AC5283" i="1"/>
  <c r="AD5283" i="1"/>
  <c r="AE5283" i="1"/>
  <c r="AC5284" i="1"/>
  <c r="AD5284" i="1"/>
  <c r="AE5284" i="1"/>
  <c r="AC5285" i="1"/>
  <c r="AD5285" i="1"/>
  <c r="AE5285" i="1"/>
  <c r="AC5286" i="1"/>
  <c r="AD5286" i="1"/>
  <c r="AE5286" i="1"/>
  <c r="AC5287" i="1"/>
  <c r="AD5287" i="1"/>
  <c r="AE5287" i="1"/>
  <c r="AC5288" i="1"/>
  <c r="AD5288" i="1"/>
  <c r="AE5288" i="1"/>
  <c r="AC5289" i="1"/>
  <c r="AD5289" i="1"/>
  <c r="AE5289" i="1"/>
  <c r="AC5290" i="1"/>
  <c r="AD5290" i="1"/>
  <c r="AE5290" i="1"/>
  <c r="AC1988" i="1"/>
  <c r="AD1988" i="1"/>
  <c r="AE1988" i="1"/>
  <c r="AC5291" i="1"/>
  <c r="AD5291" i="1"/>
  <c r="AE5291" i="1"/>
  <c r="AC1989" i="1"/>
  <c r="AD1989" i="1"/>
  <c r="AE1989" i="1"/>
  <c r="AC1990" i="1"/>
  <c r="AD1990" i="1"/>
  <c r="AE1990" i="1"/>
  <c r="AC1991" i="1"/>
  <c r="AD1991" i="1"/>
  <c r="AE1991" i="1"/>
  <c r="AC5292" i="1"/>
  <c r="AD5292" i="1"/>
  <c r="AE5292" i="1"/>
  <c r="AC5293" i="1"/>
  <c r="AD5293" i="1"/>
  <c r="AE5293" i="1"/>
  <c r="AC5294" i="1"/>
  <c r="AD5294" i="1"/>
  <c r="AE5294" i="1"/>
  <c r="AC5295" i="1"/>
  <c r="AD5295" i="1"/>
  <c r="AE5295" i="1"/>
  <c r="AC1992" i="1"/>
  <c r="AD1992" i="1"/>
  <c r="AE1992" i="1"/>
  <c r="AC1993" i="1"/>
  <c r="AD1993" i="1"/>
  <c r="AE1993" i="1"/>
  <c r="AC5296" i="1"/>
  <c r="AD5296" i="1"/>
  <c r="AE5296" i="1"/>
  <c r="AC5297" i="1"/>
  <c r="AD5297" i="1"/>
  <c r="AE5297" i="1"/>
  <c r="AC1994" i="1"/>
  <c r="AD1994" i="1"/>
  <c r="AE1994" i="1"/>
  <c r="AC5298" i="1"/>
  <c r="AD5298" i="1"/>
  <c r="AE5298" i="1"/>
  <c r="AC5299" i="1"/>
  <c r="AD5299" i="1"/>
  <c r="AE5299" i="1"/>
  <c r="AC5300" i="1"/>
  <c r="AD5300" i="1"/>
  <c r="AE5300" i="1"/>
  <c r="AC5301" i="1"/>
  <c r="AD5301" i="1"/>
  <c r="AE5301" i="1"/>
  <c r="AC5302" i="1"/>
  <c r="AD5302" i="1"/>
  <c r="AE5302" i="1"/>
  <c r="AC5303" i="1"/>
  <c r="AD5303" i="1"/>
  <c r="AE5303" i="1"/>
  <c r="AC5304" i="1"/>
  <c r="AD5304" i="1"/>
  <c r="AE5304" i="1"/>
  <c r="AC5305" i="1"/>
  <c r="AD5305" i="1"/>
  <c r="AE5305" i="1"/>
  <c r="AC1995" i="1"/>
  <c r="AD1995" i="1"/>
  <c r="AE1995" i="1"/>
  <c r="AC1996" i="1"/>
  <c r="AD1996" i="1"/>
  <c r="AE1996" i="1"/>
  <c r="AC5306" i="1"/>
  <c r="AD5306" i="1"/>
  <c r="AE5306" i="1"/>
  <c r="AC5307" i="1"/>
  <c r="AD5307" i="1"/>
  <c r="AE5307" i="1"/>
  <c r="AC5308" i="1"/>
  <c r="AD5308" i="1"/>
  <c r="AE5308" i="1"/>
  <c r="AC5309" i="1"/>
  <c r="AD5309" i="1"/>
  <c r="AE5309" i="1"/>
  <c r="AC1997" i="1"/>
  <c r="AD1997" i="1"/>
  <c r="AE1997" i="1"/>
  <c r="AC1998" i="1"/>
  <c r="AD1998" i="1"/>
  <c r="AE1998" i="1"/>
  <c r="AC1999" i="1"/>
  <c r="AD1999" i="1"/>
  <c r="AE1999" i="1"/>
  <c r="AC2000" i="1"/>
  <c r="AD2000" i="1"/>
  <c r="AE2000" i="1"/>
  <c r="AC2001" i="1"/>
  <c r="AD2001" i="1"/>
  <c r="AE2001" i="1"/>
  <c r="AC2002" i="1"/>
  <c r="AD2002" i="1"/>
  <c r="AE2002" i="1"/>
  <c r="AC5310" i="1"/>
  <c r="AD5310" i="1"/>
  <c r="AE5310" i="1"/>
  <c r="AC5311" i="1"/>
  <c r="AD5311" i="1"/>
  <c r="AE5311" i="1"/>
  <c r="AC5312" i="1"/>
  <c r="AD5312" i="1"/>
  <c r="AE5312" i="1"/>
  <c r="AC5313" i="1"/>
  <c r="AD5313" i="1"/>
  <c r="AE5313" i="1"/>
  <c r="AC2003" i="1"/>
  <c r="AD2003" i="1"/>
  <c r="AE2003" i="1"/>
  <c r="AC2004" i="1"/>
  <c r="AD2004" i="1"/>
  <c r="AE2004" i="1"/>
  <c r="AC5314" i="1"/>
  <c r="AD5314" i="1"/>
  <c r="AE5314" i="1"/>
  <c r="AC2005" i="1"/>
  <c r="AD2005" i="1"/>
  <c r="AE2005" i="1"/>
  <c r="AC2006" i="1"/>
  <c r="AD2006" i="1"/>
  <c r="AE2006" i="1"/>
  <c r="AC2007" i="1"/>
  <c r="AD2007" i="1"/>
  <c r="AE2007" i="1"/>
  <c r="AC5315" i="1"/>
  <c r="AD5315" i="1"/>
  <c r="AE5315" i="1"/>
  <c r="AC2008" i="1"/>
  <c r="AD2008" i="1"/>
  <c r="AE2008" i="1"/>
  <c r="AC2009" i="1"/>
  <c r="AD2009" i="1"/>
  <c r="AE2009" i="1"/>
  <c r="AC2010" i="1"/>
  <c r="AD2010" i="1"/>
  <c r="AE2010" i="1"/>
  <c r="AC2011" i="1"/>
  <c r="AD2011" i="1"/>
  <c r="AE2011" i="1"/>
  <c r="AC2012" i="1"/>
  <c r="AD2012" i="1"/>
  <c r="AE2012" i="1"/>
  <c r="AC2013" i="1"/>
  <c r="AD2013" i="1"/>
  <c r="AE2013" i="1"/>
  <c r="AC2014" i="1"/>
  <c r="AD2014" i="1"/>
  <c r="AE2014" i="1"/>
  <c r="AC2015" i="1"/>
  <c r="AD2015" i="1"/>
  <c r="AE2015" i="1"/>
  <c r="AC2016" i="1"/>
  <c r="AD2016" i="1"/>
  <c r="AE2016" i="1"/>
  <c r="AC5316" i="1"/>
  <c r="AD5316" i="1"/>
  <c r="AE5316" i="1"/>
  <c r="AC2017" i="1"/>
  <c r="AD2017" i="1"/>
  <c r="AE2017" i="1"/>
  <c r="AC2018" i="1"/>
  <c r="AD2018" i="1"/>
  <c r="AE2018" i="1"/>
  <c r="AC2019" i="1"/>
  <c r="AD2019" i="1"/>
  <c r="AE2019" i="1"/>
  <c r="AC2020" i="1"/>
  <c r="AD2020" i="1"/>
  <c r="AE2020" i="1"/>
  <c r="AC2021" i="1"/>
  <c r="AD2021" i="1"/>
  <c r="AE2021" i="1"/>
  <c r="AC2022" i="1"/>
  <c r="AD2022" i="1"/>
  <c r="AE2022" i="1"/>
  <c r="AC2023" i="1"/>
  <c r="AD2023" i="1"/>
  <c r="AE2023" i="1"/>
  <c r="AC5317" i="1"/>
  <c r="AD5317" i="1"/>
  <c r="AE5317" i="1"/>
  <c r="AC2024" i="1"/>
  <c r="AD2024" i="1"/>
  <c r="AE2024" i="1"/>
  <c r="AC2025" i="1"/>
  <c r="AD2025" i="1"/>
  <c r="AE2025" i="1"/>
  <c r="AC2026" i="1"/>
  <c r="AD2026" i="1"/>
  <c r="AE2026" i="1"/>
  <c r="AC2027" i="1"/>
  <c r="AD2027" i="1"/>
  <c r="AE2027" i="1"/>
  <c r="AC2028" i="1"/>
  <c r="AD2028" i="1"/>
  <c r="AE2028" i="1"/>
  <c r="AC5318" i="1"/>
  <c r="AD5318" i="1"/>
  <c r="AE5318" i="1"/>
  <c r="AC2029" i="1"/>
  <c r="AD2029" i="1"/>
  <c r="AE2029" i="1"/>
  <c r="AC5319" i="1"/>
  <c r="AD5319" i="1"/>
  <c r="AE5319" i="1"/>
  <c r="AC2030" i="1"/>
  <c r="AD2030" i="1"/>
  <c r="AE2030" i="1"/>
  <c r="AC5320" i="1"/>
  <c r="AD5320" i="1"/>
  <c r="AE5320" i="1"/>
  <c r="AC5321" i="1"/>
  <c r="AD5321" i="1"/>
  <c r="AE5321" i="1"/>
  <c r="AC2031" i="1"/>
  <c r="AD2031" i="1"/>
  <c r="AE2031" i="1"/>
  <c r="AC2032" i="1"/>
  <c r="AD2032" i="1"/>
  <c r="AE2032" i="1"/>
  <c r="AC2033" i="1"/>
  <c r="AD2033" i="1"/>
  <c r="AE2033" i="1"/>
  <c r="AC2034" i="1"/>
  <c r="AD2034" i="1"/>
  <c r="AE2034" i="1"/>
  <c r="AC2035" i="1"/>
  <c r="AD2035" i="1"/>
  <c r="AE2035" i="1"/>
  <c r="AC2036" i="1"/>
  <c r="AD2036" i="1"/>
  <c r="AE2036" i="1"/>
  <c r="AC2037" i="1"/>
  <c r="AD2037" i="1"/>
  <c r="AE2037" i="1"/>
  <c r="AC5322" i="1"/>
  <c r="AD5322" i="1"/>
  <c r="AE5322" i="1"/>
  <c r="AC2038" i="1"/>
  <c r="AD2038" i="1"/>
  <c r="AE2038" i="1"/>
  <c r="AC5323" i="1"/>
  <c r="AD5323" i="1"/>
  <c r="AE5323" i="1"/>
  <c r="AC2039" i="1"/>
  <c r="AD2039" i="1"/>
  <c r="AE2039" i="1"/>
  <c r="AC2040" i="1"/>
  <c r="AD2040" i="1"/>
  <c r="AE2040" i="1"/>
  <c r="AC2041" i="1"/>
  <c r="AD2041" i="1"/>
  <c r="AE2041" i="1"/>
  <c r="AC2042" i="1"/>
  <c r="AD2042" i="1"/>
  <c r="AE2042" i="1"/>
  <c r="AC2043" i="1"/>
  <c r="AD2043" i="1"/>
  <c r="AE2043" i="1"/>
  <c r="AC2044" i="1"/>
  <c r="AD2044" i="1"/>
  <c r="AE2044" i="1"/>
  <c r="AC2045" i="1"/>
  <c r="AD2045" i="1"/>
  <c r="AE2045" i="1"/>
  <c r="AC5324" i="1"/>
  <c r="AD5324" i="1"/>
  <c r="AE5324" i="1"/>
  <c r="AC2046" i="1"/>
  <c r="AD2046" i="1"/>
  <c r="AE2046" i="1"/>
  <c r="AC2047" i="1"/>
  <c r="AD2047" i="1"/>
  <c r="AE2047" i="1"/>
  <c r="AC2048" i="1"/>
  <c r="AD2048" i="1"/>
  <c r="AE2048" i="1"/>
  <c r="AC2049" i="1"/>
  <c r="AD2049" i="1"/>
  <c r="AE2049" i="1"/>
  <c r="AC5325" i="1"/>
  <c r="AD5325" i="1"/>
  <c r="AE5325" i="1"/>
  <c r="AC2050" i="1"/>
  <c r="AD2050" i="1"/>
  <c r="AE2050" i="1"/>
  <c r="AC2051" i="1"/>
  <c r="AD2051" i="1"/>
  <c r="AE2051" i="1"/>
  <c r="AC2052" i="1"/>
  <c r="AD2052" i="1"/>
  <c r="AE2052" i="1"/>
  <c r="AC2053" i="1"/>
  <c r="AD2053" i="1"/>
  <c r="AE2053" i="1"/>
  <c r="AC2054" i="1"/>
  <c r="AD2054" i="1"/>
  <c r="AE2054" i="1"/>
  <c r="AC5326" i="1"/>
  <c r="AD5326" i="1"/>
  <c r="AE5326" i="1"/>
  <c r="AC2055" i="1"/>
  <c r="AD2055" i="1"/>
  <c r="AE2055" i="1"/>
  <c r="AC2056" i="1"/>
  <c r="AD2056" i="1"/>
  <c r="AE2056" i="1"/>
  <c r="AC2057" i="1"/>
  <c r="AD2057" i="1"/>
  <c r="AE2057" i="1"/>
  <c r="AC2058" i="1"/>
  <c r="AD2058" i="1"/>
  <c r="AE2058" i="1"/>
  <c r="AC2059" i="1"/>
  <c r="AD2059" i="1"/>
  <c r="AE2059" i="1"/>
  <c r="AC2060" i="1"/>
  <c r="AD2060" i="1"/>
  <c r="AE2060" i="1"/>
  <c r="AC2061" i="1"/>
  <c r="AD2061" i="1"/>
  <c r="AE2061" i="1"/>
  <c r="AC2062" i="1"/>
  <c r="AD2062" i="1"/>
  <c r="AE2062" i="1"/>
  <c r="AC2063" i="1"/>
  <c r="AD2063" i="1"/>
  <c r="AE2063" i="1"/>
  <c r="AC2064" i="1"/>
  <c r="AD2064" i="1"/>
  <c r="AE2064" i="1"/>
  <c r="AC5327" i="1"/>
  <c r="AD5327" i="1"/>
  <c r="AE5327" i="1"/>
  <c r="AC2065" i="1"/>
  <c r="AD2065" i="1"/>
  <c r="AE2065" i="1"/>
  <c r="AC2066" i="1"/>
  <c r="AD2066" i="1"/>
  <c r="AE2066" i="1"/>
  <c r="AC2067" i="1"/>
  <c r="AD2067" i="1"/>
  <c r="AE2067" i="1"/>
  <c r="AC2068" i="1"/>
  <c r="AD2068" i="1"/>
  <c r="AE2068" i="1"/>
  <c r="AC2069" i="1"/>
  <c r="AD2069" i="1"/>
  <c r="AE2069" i="1"/>
  <c r="AC2070" i="1"/>
  <c r="AD2070" i="1"/>
  <c r="AE2070" i="1"/>
  <c r="AC2071" i="1"/>
  <c r="AD2071" i="1"/>
  <c r="AE2071" i="1"/>
  <c r="AC2072" i="1"/>
  <c r="AD2072" i="1"/>
  <c r="AE2072" i="1"/>
  <c r="AC2073" i="1"/>
  <c r="AD2073" i="1"/>
  <c r="AE2073" i="1"/>
  <c r="AC2074" i="1"/>
  <c r="AD2074" i="1"/>
  <c r="AE2074" i="1"/>
  <c r="AC2075" i="1"/>
  <c r="AD2075" i="1"/>
  <c r="AE2075" i="1"/>
  <c r="AC2076" i="1"/>
  <c r="AD2076" i="1"/>
  <c r="AE2076" i="1"/>
  <c r="AC5328" i="1"/>
  <c r="AD5328" i="1"/>
  <c r="AE5328" i="1"/>
  <c r="AC5329" i="1"/>
  <c r="AD5329" i="1"/>
  <c r="AE5329" i="1"/>
  <c r="AC5330" i="1"/>
  <c r="AD5330" i="1"/>
  <c r="AE5330" i="1"/>
  <c r="AC2077" i="1"/>
  <c r="AD2077" i="1"/>
  <c r="AE2077" i="1"/>
  <c r="AC5331" i="1"/>
  <c r="AD5331" i="1"/>
  <c r="AE5331" i="1"/>
  <c r="AC5332" i="1"/>
  <c r="AD5332" i="1"/>
  <c r="AE5332" i="1"/>
  <c r="AC5333" i="1"/>
  <c r="AD5333" i="1"/>
  <c r="AE5333" i="1"/>
  <c r="AC5334" i="1"/>
  <c r="AD5334" i="1"/>
  <c r="AE5334" i="1"/>
  <c r="AC5335" i="1"/>
  <c r="AD5335" i="1"/>
  <c r="AE5335" i="1"/>
  <c r="AC5336" i="1"/>
  <c r="AD5336" i="1"/>
  <c r="AE5336" i="1"/>
  <c r="AC5337" i="1"/>
  <c r="AD5337" i="1"/>
  <c r="AE5337" i="1"/>
  <c r="AC2078" i="1"/>
  <c r="AD2078" i="1"/>
  <c r="AE2078" i="1"/>
  <c r="AC5338" i="1"/>
  <c r="AD5338" i="1"/>
  <c r="AE5338" i="1"/>
  <c r="AC2079" i="1"/>
  <c r="AD2079" i="1"/>
  <c r="AE2079" i="1"/>
  <c r="AC5339" i="1"/>
  <c r="AD5339" i="1"/>
  <c r="AE5339" i="1"/>
  <c r="AC2080" i="1"/>
  <c r="AD2080" i="1"/>
  <c r="AE2080" i="1"/>
  <c r="AC5340" i="1"/>
  <c r="AD5340" i="1"/>
  <c r="AE5340" i="1"/>
  <c r="AC5341" i="1"/>
  <c r="AD5341" i="1"/>
  <c r="AE5341" i="1"/>
  <c r="AC5342" i="1"/>
  <c r="AD5342" i="1"/>
  <c r="AE5342" i="1"/>
  <c r="AC2081" i="1"/>
  <c r="AD2081" i="1"/>
  <c r="AE2081" i="1"/>
  <c r="AC2082" i="1"/>
  <c r="AD2082" i="1"/>
  <c r="AE2082" i="1"/>
  <c r="AC2083" i="1"/>
  <c r="AD2083" i="1"/>
  <c r="AE2083" i="1"/>
  <c r="AC2084" i="1"/>
  <c r="AD2084" i="1"/>
  <c r="AE2084" i="1"/>
  <c r="AC2085" i="1"/>
  <c r="AD2085" i="1"/>
  <c r="AE2085" i="1"/>
  <c r="AC2086" i="1"/>
  <c r="AD2086" i="1"/>
  <c r="AE2086" i="1"/>
  <c r="AC5343" i="1"/>
  <c r="AD5343" i="1"/>
  <c r="AE5343" i="1"/>
  <c r="AC2087" i="1"/>
  <c r="AD2087" i="1"/>
  <c r="AE2087" i="1"/>
  <c r="AC2088" i="1"/>
  <c r="AD2088" i="1"/>
  <c r="AE2088" i="1"/>
  <c r="AC5344" i="1"/>
  <c r="AD5344" i="1"/>
  <c r="AE5344" i="1"/>
  <c r="AC5345" i="1"/>
  <c r="AD5345" i="1"/>
  <c r="AE5345" i="1"/>
  <c r="AC2089" i="1"/>
  <c r="AD2089" i="1"/>
  <c r="AE2089" i="1"/>
  <c r="AC5346" i="1"/>
  <c r="AD5346" i="1"/>
  <c r="AE5346" i="1"/>
  <c r="AC2090" i="1"/>
  <c r="AD2090" i="1"/>
  <c r="AE2090" i="1"/>
  <c r="AC2091" i="1"/>
  <c r="AD2091" i="1"/>
  <c r="AE2091" i="1"/>
  <c r="AC2092" i="1"/>
  <c r="AD2092" i="1"/>
  <c r="AE2092" i="1"/>
  <c r="AC2093" i="1"/>
  <c r="AD2093" i="1"/>
  <c r="AE2093" i="1"/>
  <c r="AC2094" i="1"/>
  <c r="AD2094" i="1"/>
  <c r="AE2094" i="1"/>
  <c r="AC2095" i="1"/>
  <c r="AD2095" i="1"/>
  <c r="AE2095" i="1"/>
  <c r="AC2096" i="1"/>
  <c r="AD2096" i="1"/>
  <c r="AE2096" i="1"/>
  <c r="AC2097" i="1"/>
  <c r="AD2097" i="1"/>
  <c r="AE2097" i="1"/>
  <c r="AC2098" i="1"/>
  <c r="AD2098" i="1"/>
  <c r="AE2098" i="1"/>
  <c r="AC2099" i="1"/>
  <c r="AD2099" i="1"/>
  <c r="AE2099" i="1"/>
  <c r="AC2100" i="1"/>
  <c r="AD2100" i="1"/>
  <c r="AE2100" i="1"/>
  <c r="AC2101" i="1"/>
  <c r="AD2101" i="1"/>
  <c r="AE2101" i="1"/>
  <c r="AC5347" i="1"/>
  <c r="AD5347" i="1"/>
  <c r="AE5347" i="1"/>
  <c r="AC2102" i="1"/>
  <c r="AD2102" i="1"/>
  <c r="AE2102" i="1"/>
  <c r="AC2103" i="1"/>
  <c r="AD2103" i="1"/>
  <c r="AE2103" i="1"/>
  <c r="AC2104" i="1"/>
  <c r="AD2104" i="1"/>
  <c r="AE2104" i="1"/>
  <c r="AC2105" i="1"/>
  <c r="AD2105" i="1"/>
  <c r="AE2105" i="1"/>
  <c r="AC2106" i="1"/>
  <c r="AD2106" i="1"/>
  <c r="AE2106" i="1"/>
  <c r="AC2107" i="1"/>
  <c r="AD2107" i="1"/>
  <c r="AE2107" i="1"/>
  <c r="AC2108" i="1"/>
  <c r="AD2108" i="1"/>
  <c r="AE2108" i="1"/>
  <c r="AC2109" i="1"/>
  <c r="AD2109" i="1"/>
  <c r="AE2109" i="1"/>
  <c r="AC2110" i="1"/>
  <c r="AD2110" i="1"/>
  <c r="AE2110" i="1"/>
  <c r="AC2111" i="1"/>
  <c r="AD2111" i="1"/>
  <c r="AE2111" i="1"/>
  <c r="AC2112" i="1"/>
  <c r="AD2112" i="1"/>
  <c r="AE2112" i="1"/>
  <c r="AC5348" i="1"/>
  <c r="AD5348" i="1"/>
  <c r="AE5348" i="1"/>
  <c r="AC2113" i="1"/>
  <c r="AD2113" i="1"/>
  <c r="AE2113" i="1"/>
  <c r="AC5349" i="1"/>
  <c r="AD5349" i="1"/>
  <c r="AE5349" i="1"/>
  <c r="AC2114" i="1"/>
  <c r="AD2114" i="1"/>
  <c r="AE2114" i="1"/>
  <c r="AC2115" i="1"/>
  <c r="AD2115" i="1"/>
  <c r="AE2115" i="1"/>
  <c r="AC2116" i="1"/>
  <c r="AD2116" i="1"/>
  <c r="AE2116" i="1"/>
  <c r="AC2117" i="1"/>
  <c r="AD2117" i="1"/>
  <c r="AE2117" i="1"/>
  <c r="AC2118" i="1"/>
  <c r="AD2118" i="1"/>
  <c r="AE2118" i="1"/>
  <c r="AC2119" i="1"/>
  <c r="AD2119" i="1"/>
  <c r="AE2119" i="1"/>
  <c r="AC2120" i="1"/>
  <c r="AD2120" i="1"/>
  <c r="AE2120" i="1"/>
  <c r="AC2121" i="1"/>
  <c r="AD2121" i="1"/>
  <c r="AE2121" i="1"/>
  <c r="AC2122" i="1"/>
  <c r="AD2122" i="1"/>
  <c r="AE2122" i="1"/>
  <c r="AC2123" i="1"/>
  <c r="AD2123" i="1"/>
  <c r="AE2123" i="1"/>
  <c r="AC2124" i="1"/>
  <c r="AD2124" i="1"/>
  <c r="AE2124" i="1"/>
  <c r="AC2125" i="1"/>
  <c r="AD2125" i="1"/>
  <c r="AE2125" i="1"/>
  <c r="AC2126" i="1"/>
  <c r="AD2126" i="1"/>
  <c r="AE2126" i="1"/>
  <c r="AC2127" i="1"/>
  <c r="AD2127" i="1"/>
  <c r="AE2127" i="1"/>
  <c r="AC2128" i="1"/>
  <c r="AD2128" i="1"/>
  <c r="AE2128" i="1"/>
  <c r="AC2129" i="1"/>
  <c r="AD2129" i="1"/>
  <c r="AE2129" i="1"/>
  <c r="AC5350" i="1"/>
  <c r="AD5350" i="1"/>
  <c r="AE5350" i="1"/>
  <c r="AC2130" i="1"/>
  <c r="AD2130" i="1"/>
  <c r="AE2130" i="1"/>
  <c r="AC5351" i="1"/>
  <c r="AD5351" i="1"/>
  <c r="AE5351" i="1"/>
  <c r="AC2131" i="1"/>
  <c r="AD2131" i="1"/>
  <c r="AE2131" i="1"/>
  <c r="AC5352" i="1"/>
  <c r="AD5352" i="1"/>
  <c r="AE5352" i="1"/>
  <c r="AC2132" i="1"/>
  <c r="AD2132" i="1"/>
  <c r="AE2132" i="1"/>
  <c r="AC2133" i="1"/>
  <c r="AD2133" i="1"/>
  <c r="AE2133" i="1"/>
  <c r="AC2134" i="1"/>
  <c r="AD2134" i="1"/>
  <c r="AE2134" i="1"/>
  <c r="AC2135" i="1"/>
  <c r="AD2135" i="1"/>
  <c r="AE2135" i="1"/>
  <c r="AC2136" i="1"/>
  <c r="AD2136" i="1"/>
  <c r="AE2136" i="1"/>
  <c r="AC2137" i="1"/>
  <c r="AD2137" i="1"/>
  <c r="AE2137" i="1"/>
  <c r="AC2138" i="1"/>
  <c r="AD2138" i="1"/>
  <c r="AE2138" i="1"/>
  <c r="AC5353" i="1"/>
  <c r="AD5353" i="1"/>
  <c r="AE5353" i="1"/>
  <c r="AC5354" i="1"/>
  <c r="AD5354" i="1"/>
  <c r="AE5354" i="1"/>
  <c r="AC2139" i="1"/>
  <c r="AD2139" i="1"/>
  <c r="AE2139" i="1"/>
  <c r="AC2140" i="1"/>
  <c r="AD2140" i="1"/>
  <c r="AE2140" i="1"/>
  <c r="AC2141" i="1"/>
  <c r="AD2141" i="1"/>
  <c r="AE2141" i="1"/>
  <c r="AC5355" i="1"/>
  <c r="AD5355" i="1"/>
  <c r="AE5355" i="1"/>
  <c r="AC5356" i="1"/>
  <c r="AD5356" i="1"/>
  <c r="AE5356" i="1"/>
  <c r="AC2142" i="1"/>
  <c r="AD2142" i="1"/>
  <c r="AE2142" i="1"/>
  <c r="AC5357" i="1"/>
  <c r="AD5357" i="1"/>
  <c r="AE5357" i="1"/>
  <c r="AC2143" i="1"/>
  <c r="AD2143" i="1"/>
  <c r="AE2143" i="1"/>
  <c r="AC5358" i="1"/>
  <c r="AD5358" i="1"/>
  <c r="AE5358" i="1"/>
  <c r="AC5359" i="1"/>
  <c r="AD5359" i="1"/>
  <c r="AE5359" i="1"/>
  <c r="AC5360" i="1"/>
  <c r="AD5360" i="1"/>
  <c r="AE5360" i="1"/>
  <c r="AC5361" i="1"/>
  <c r="AD5361" i="1"/>
  <c r="AE5361" i="1"/>
  <c r="AC5362" i="1"/>
  <c r="AD5362" i="1"/>
  <c r="AE5362" i="1"/>
  <c r="AC5363" i="1"/>
  <c r="AD5363" i="1"/>
  <c r="AE5363" i="1"/>
  <c r="AC5364" i="1"/>
  <c r="AD5364" i="1"/>
  <c r="AE5364" i="1"/>
  <c r="AC5365" i="1"/>
  <c r="AD5365" i="1"/>
  <c r="AE5365" i="1"/>
  <c r="AC2144" i="1"/>
  <c r="AD2144" i="1"/>
  <c r="AE2144" i="1"/>
  <c r="AC5366" i="1"/>
  <c r="AD5366" i="1"/>
  <c r="AE5366" i="1"/>
  <c r="AC2145" i="1"/>
  <c r="AD2145" i="1"/>
  <c r="AE2145" i="1"/>
  <c r="AC5367" i="1"/>
  <c r="AD5367" i="1"/>
  <c r="AE5367" i="1"/>
  <c r="AC2146" i="1"/>
  <c r="AD2146" i="1"/>
  <c r="AE2146" i="1"/>
  <c r="AC2147" i="1"/>
  <c r="AD2147" i="1"/>
  <c r="AE2147" i="1"/>
  <c r="AC5368" i="1"/>
  <c r="AD5368" i="1"/>
  <c r="AE5368" i="1"/>
  <c r="AC2148" i="1"/>
  <c r="AD2148" i="1"/>
  <c r="AE2148" i="1"/>
  <c r="AC2149" i="1"/>
  <c r="AD2149" i="1"/>
  <c r="AE2149" i="1"/>
  <c r="AC2150" i="1"/>
  <c r="AD2150" i="1"/>
  <c r="AE2150" i="1"/>
  <c r="AC5369" i="1"/>
  <c r="AD5369" i="1"/>
  <c r="AE5369" i="1"/>
  <c r="AC5370" i="1"/>
  <c r="AD5370" i="1"/>
  <c r="AE5370" i="1"/>
  <c r="AC5371" i="1"/>
  <c r="AD5371" i="1"/>
  <c r="AE5371" i="1"/>
  <c r="AC2151" i="1"/>
  <c r="AD2151" i="1"/>
  <c r="AE2151" i="1"/>
  <c r="AC2152" i="1"/>
  <c r="AD2152" i="1"/>
  <c r="AE2152" i="1"/>
  <c r="AC5372" i="1"/>
  <c r="AD5372" i="1"/>
  <c r="AE5372" i="1"/>
  <c r="AC5373" i="1"/>
  <c r="AD5373" i="1"/>
  <c r="AE5373" i="1"/>
  <c r="AC5374" i="1"/>
  <c r="AD5374" i="1"/>
  <c r="AE5374" i="1"/>
  <c r="AC5375" i="1"/>
  <c r="AD5375" i="1"/>
  <c r="AE5375" i="1"/>
  <c r="AC91" i="1"/>
  <c r="AD91" i="1"/>
  <c r="AE91" i="1"/>
  <c r="AC5376" i="1"/>
  <c r="AD5376" i="1"/>
  <c r="AE5376" i="1"/>
  <c r="AC5377" i="1"/>
  <c r="AD5377" i="1"/>
  <c r="AE5377" i="1"/>
  <c r="AC5378" i="1"/>
  <c r="AD5378" i="1"/>
  <c r="AE5378" i="1"/>
  <c r="AC5379" i="1"/>
  <c r="AD5379" i="1"/>
  <c r="AE5379" i="1"/>
  <c r="AC92" i="1"/>
  <c r="AD92" i="1"/>
  <c r="AE92" i="1"/>
  <c r="AC93" i="1"/>
  <c r="AD93" i="1"/>
  <c r="AE93" i="1"/>
  <c r="AC5380" i="1"/>
  <c r="AD5380" i="1"/>
  <c r="AE5380" i="1"/>
  <c r="AC2153" i="1"/>
  <c r="AD2153" i="1"/>
  <c r="AE2153" i="1"/>
  <c r="AC5381" i="1"/>
  <c r="AD5381" i="1"/>
  <c r="AE5381" i="1"/>
  <c r="AC94" i="1"/>
  <c r="AD94" i="1"/>
  <c r="AE94" i="1"/>
  <c r="AC5382" i="1"/>
  <c r="AD5382" i="1"/>
  <c r="AE5382" i="1"/>
  <c r="AC95" i="1"/>
  <c r="AD95" i="1"/>
  <c r="AE95" i="1"/>
  <c r="AC5383" i="1"/>
  <c r="AD5383" i="1"/>
  <c r="AE5383" i="1"/>
  <c r="AC5384" i="1"/>
  <c r="AD5384" i="1"/>
  <c r="AE5384" i="1"/>
  <c r="AC96" i="1"/>
  <c r="AD96" i="1"/>
  <c r="AE96" i="1"/>
  <c r="AC5385" i="1"/>
  <c r="AD5385" i="1"/>
  <c r="AE5385" i="1"/>
  <c r="AC2154" i="1"/>
  <c r="AD2154" i="1"/>
  <c r="AE2154" i="1"/>
  <c r="AC2155" i="1"/>
  <c r="AD2155" i="1"/>
  <c r="AE2155" i="1"/>
  <c r="AC5386" i="1"/>
  <c r="AD5386" i="1"/>
  <c r="AE5386" i="1"/>
  <c r="AC2156" i="1"/>
  <c r="AD2156" i="1"/>
  <c r="AE2156" i="1"/>
  <c r="AC2157" i="1"/>
  <c r="AD2157" i="1"/>
  <c r="AE2157" i="1"/>
  <c r="AC2158" i="1"/>
  <c r="AD2158" i="1"/>
  <c r="AE2158" i="1"/>
  <c r="AC2159" i="1"/>
  <c r="AD2159" i="1"/>
  <c r="AE2159" i="1"/>
  <c r="AC2160" i="1"/>
  <c r="AD2160" i="1"/>
  <c r="AE2160" i="1"/>
  <c r="AC2161" i="1"/>
  <c r="AD2161" i="1"/>
  <c r="AE2161" i="1"/>
  <c r="AC2162" i="1"/>
  <c r="AD2162" i="1"/>
  <c r="AE2162" i="1"/>
  <c r="AC5387" i="1"/>
  <c r="AD5387" i="1"/>
  <c r="AE5387" i="1"/>
  <c r="AC5388" i="1"/>
  <c r="AD5388" i="1"/>
  <c r="AE5388" i="1"/>
  <c r="AC2163" i="1"/>
  <c r="AD2163" i="1"/>
  <c r="AE2163" i="1"/>
  <c r="AC2164" i="1"/>
  <c r="AD2164" i="1"/>
  <c r="AE2164" i="1"/>
  <c r="AC2165" i="1"/>
  <c r="AD2165" i="1"/>
  <c r="AE2165" i="1"/>
  <c r="AC2166" i="1"/>
  <c r="AD2166" i="1"/>
  <c r="AE2166" i="1"/>
  <c r="AC2167" i="1"/>
  <c r="AD2167" i="1"/>
  <c r="AE2167" i="1"/>
  <c r="AC2168" i="1"/>
  <c r="AD2168" i="1"/>
  <c r="AE2168" i="1"/>
  <c r="AC5389" i="1"/>
  <c r="AD5389" i="1"/>
  <c r="AE5389" i="1"/>
  <c r="AC2169" i="1"/>
  <c r="AD2169" i="1"/>
  <c r="AE2169" i="1"/>
  <c r="AC2170" i="1"/>
  <c r="AD2170" i="1"/>
  <c r="AE2170" i="1"/>
  <c r="AC5390" i="1"/>
  <c r="AD5390" i="1"/>
  <c r="AE5390" i="1"/>
  <c r="AC5391" i="1"/>
  <c r="AD5391" i="1"/>
  <c r="AE5391" i="1"/>
  <c r="AC2171" i="1"/>
  <c r="AD2171" i="1"/>
  <c r="AE2171" i="1"/>
  <c r="AC2172" i="1"/>
  <c r="AD2172" i="1"/>
  <c r="AE2172" i="1"/>
  <c r="AC2173" i="1"/>
  <c r="AD2173" i="1"/>
  <c r="AE2173" i="1"/>
  <c r="AC2174" i="1"/>
  <c r="AD2174" i="1"/>
  <c r="AE2174" i="1"/>
  <c r="AC2175" i="1"/>
  <c r="AD2175" i="1"/>
  <c r="AE2175" i="1"/>
  <c r="AC2176" i="1"/>
  <c r="AD2176" i="1"/>
  <c r="AE2176" i="1"/>
  <c r="AC2177" i="1"/>
  <c r="AD2177" i="1"/>
  <c r="AE2177" i="1"/>
  <c r="AC2178" i="1"/>
  <c r="AD2178" i="1"/>
  <c r="AE2178" i="1"/>
  <c r="AC2179" i="1"/>
  <c r="AD2179" i="1"/>
  <c r="AE2179" i="1"/>
  <c r="AC5392" i="1"/>
  <c r="AD5392" i="1"/>
  <c r="AE5392" i="1"/>
  <c r="AC2180" i="1"/>
  <c r="AD2180" i="1"/>
  <c r="AE2180" i="1"/>
  <c r="AC2181" i="1"/>
  <c r="AD2181" i="1"/>
  <c r="AE2181" i="1"/>
  <c r="AC2182" i="1"/>
  <c r="AD2182" i="1"/>
  <c r="AE2182" i="1"/>
  <c r="AC5393" i="1"/>
  <c r="AD5393" i="1"/>
  <c r="AE5393" i="1"/>
  <c r="AC5394" i="1"/>
  <c r="AD5394" i="1"/>
  <c r="AE5394" i="1"/>
  <c r="AC2183" i="1"/>
  <c r="AD2183" i="1"/>
  <c r="AE2183" i="1"/>
  <c r="AC2184" i="1"/>
  <c r="AD2184" i="1"/>
  <c r="AE2184" i="1"/>
  <c r="AC2185" i="1"/>
  <c r="AD2185" i="1"/>
  <c r="AE2185" i="1"/>
  <c r="AC2186" i="1"/>
  <c r="AD2186" i="1"/>
  <c r="AE2186" i="1"/>
  <c r="AC5395" i="1"/>
  <c r="AD5395" i="1"/>
  <c r="AE5395" i="1"/>
  <c r="AC2187" i="1"/>
  <c r="AD2187" i="1"/>
  <c r="AE2187" i="1"/>
  <c r="AC5396" i="1"/>
  <c r="AD5396" i="1"/>
  <c r="AE5396" i="1"/>
  <c r="AC5397" i="1"/>
  <c r="AD5397" i="1"/>
  <c r="AE5397" i="1"/>
  <c r="AC5398" i="1"/>
  <c r="AD5398" i="1"/>
  <c r="AE5398" i="1"/>
  <c r="AC5399" i="1"/>
  <c r="AD5399" i="1"/>
  <c r="AE5399" i="1"/>
  <c r="AC2188" i="1"/>
  <c r="AD2188" i="1"/>
  <c r="AE2188" i="1"/>
  <c r="AC5400" i="1"/>
  <c r="AD5400" i="1"/>
  <c r="AE5400" i="1"/>
  <c r="AC2189" i="1"/>
  <c r="AD2189" i="1"/>
  <c r="AE2189" i="1"/>
  <c r="AC5401" i="1"/>
  <c r="AD5401" i="1"/>
  <c r="AE5401" i="1"/>
  <c r="AC2190" i="1"/>
  <c r="AD2190" i="1"/>
  <c r="AE2190" i="1"/>
  <c r="AC5402" i="1"/>
  <c r="AD5402" i="1"/>
  <c r="AE5402" i="1"/>
  <c r="AC5403" i="1"/>
  <c r="AD5403" i="1"/>
  <c r="AE5403" i="1"/>
  <c r="AC5404" i="1"/>
  <c r="AD5404" i="1"/>
  <c r="AE5404" i="1"/>
  <c r="AC5405" i="1"/>
  <c r="AD5405" i="1"/>
  <c r="AE5405" i="1"/>
  <c r="AC2191" i="1"/>
  <c r="AD2191" i="1"/>
  <c r="AE2191" i="1"/>
  <c r="AC5406" i="1"/>
  <c r="AD5406" i="1"/>
  <c r="AE5406" i="1"/>
  <c r="AC2192" i="1"/>
  <c r="AD2192" i="1"/>
  <c r="AE2192" i="1"/>
  <c r="AC2193" i="1"/>
  <c r="AD2193" i="1"/>
  <c r="AE2193" i="1"/>
  <c r="AC2194" i="1"/>
  <c r="AD2194" i="1"/>
  <c r="AE2194" i="1"/>
  <c r="AC2195" i="1"/>
  <c r="AD2195" i="1"/>
  <c r="AE2195" i="1"/>
  <c r="AC2196" i="1"/>
  <c r="AD2196" i="1"/>
  <c r="AE2196" i="1"/>
  <c r="AC2197" i="1"/>
  <c r="AD2197" i="1"/>
  <c r="AE2197" i="1"/>
  <c r="AC5407" i="1"/>
  <c r="AD5407" i="1"/>
  <c r="AE5407" i="1"/>
  <c r="AC2198" i="1"/>
  <c r="AD2198" i="1"/>
  <c r="AE2198" i="1"/>
  <c r="AC2199" i="1"/>
  <c r="AD2199" i="1"/>
  <c r="AE2199" i="1"/>
  <c r="AC5408" i="1"/>
  <c r="AD5408" i="1"/>
  <c r="AE5408" i="1"/>
  <c r="AC5409" i="1"/>
  <c r="AD5409" i="1"/>
  <c r="AE5409" i="1"/>
  <c r="AC5410" i="1"/>
  <c r="AD5410" i="1"/>
  <c r="AE5410" i="1"/>
  <c r="AC5411" i="1"/>
  <c r="AD5411" i="1"/>
  <c r="AE5411" i="1"/>
  <c r="AC5412" i="1"/>
  <c r="AD5412" i="1"/>
  <c r="AE5412" i="1"/>
  <c r="AC5413" i="1"/>
  <c r="AD5413" i="1"/>
  <c r="AE5413" i="1"/>
  <c r="AC2200" i="1"/>
  <c r="AD2200" i="1"/>
  <c r="AE2200" i="1"/>
  <c r="AC5414" i="1"/>
  <c r="AD5414" i="1"/>
  <c r="AE5414" i="1"/>
  <c r="AC5415" i="1"/>
  <c r="AD5415" i="1"/>
  <c r="AE5415" i="1"/>
  <c r="AC5416" i="1"/>
  <c r="AD5416" i="1"/>
  <c r="AE5416" i="1"/>
  <c r="AC5417" i="1"/>
  <c r="AD5417" i="1"/>
  <c r="AE5417" i="1"/>
  <c r="AC5418" i="1"/>
  <c r="AD5418" i="1"/>
  <c r="AE5418" i="1"/>
  <c r="AC2201" i="1"/>
  <c r="AD2201" i="1"/>
  <c r="AE2201" i="1"/>
  <c r="AC5419" i="1"/>
  <c r="AD5419" i="1"/>
  <c r="AE5419" i="1"/>
  <c r="AC2202" i="1"/>
  <c r="AD2202" i="1"/>
  <c r="AE2202" i="1"/>
  <c r="AC5420" i="1"/>
  <c r="AD5420" i="1"/>
  <c r="AE5420" i="1"/>
  <c r="AC5421" i="1"/>
  <c r="AD5421" i="1"/>
  <c r="AE5421" i="1"/>
  <c r="AC2203" i="1"/>
  <c r="AD2203" i="1"/>
  <c r="AE2203" i="1"/>
  <c r="AC5422" i="1"/>
  <c r="AD5422" i="1"/>
  <c r="AE5422" i="1"/>
  <c r="AC5423" i="1"/>
  <c r="AD5423" i="1"/>
  <c r="AE5423" i="1"/>
  <c r="AC5424" i="1"/>
  <c r="AD5424" i="1"/>
  <c r="AE5424" i="1"/>
  <c r="AC5425" i="1"/>
  <c r="AD5425" i="1"/>
  <c r="AE5425" i="1"/>
  <c r="AC2204" i="1"/>
  <c r="AD2204" i="1"/>
  <c r="AE2204" i="1"/>
  <c r="AC2205" i="1"/>
  <c r="AD2205" i="1"/>
  <c r="AE2205" i="1"/>
  <c r="AC5426" i="1"/>
  <c r="AD5426" i="1"/>
  <c r="AE5426" i="1"/>
  <c r="AC5427" i="1"/>
  <c r="AD5427" i="1"/>
  <c r="AE5427" i="1"/>
  <c r="AC2206" i="1"/>
  <c r="AD2206" i="1"/>
  <c r="AE2206" i="1"/>
  <c r="AC2207" i="1"/>
  <c r="AD2207" i="1"/>
  <c r="AE2207" i="1"/>
  <c r="AC5428" i="1"/>
  <c r="AD5428" i="1"/>
  <c r="AE5428" i="1"/>
  <c r="AC2208" i="1"/>
  <c r="AD2208" i="1"/>
  <c r="AE2208" i="1"/>
  <c r="AC2209" i="1"/>
  <c r="AD2209" i="1"/>
  <c r="AE2209" i="1"/>
  <c r="AC2210" i="1"/>
  <c r="AD2210" i="1"/>
  <c r="AE2210" i="1"/>
  <c r="AC5429" i="1"/>
  <c r="AD5429" i="1"/>
  <c r="AE5429" i="1"/>
  <c r="AC5430" i="1"/>
  <c r="AD5430" i="1"/>
  <c r="AE5430" i="1"/>
  <c r="AC5431" i="1"/>
  <c r="AD5431" i="1"/>
  <c r="AE5431" i="1"/>
  <c r="AC2211" i="1"/>
  <c r="AD2211" i="1"/>
  <c r="AE2211" i="1"/>
  <c r="AC5432" i="1"/>
  <c r="AD5432" i="1"/>
  <c r="AE5432" i="1"/>
  <c r="AC2212" i="1"/>
  <c r="AD2212" i="1"/>
  <c r="AE2212" i="1"/>
  <c r="AC5433" i="1"/>
  <c r="AD5433" i="1"/>
  <c r="AE5433" i="1"/>
  <c r="AC5434" i="1"/>
  <c r="AD5434" i="1"/>
  <c r="AE5434" i="1"/>
  <c r="AC5435" i="1"/>
  <c r="AD5435" i="1"/>
  <c r="AE5435" i="1"/>
  <c r="AC2213" i="1"/>
  <c r="AD2213" i="1"/>
  <c r="AE2213" i="1"/>
  <c r="AC2214" i="1"/>
  <c r="AD2214" i="1"/>
  <c r="AE2214" i="1"/>
  <c r="AC5436" i="1"/>
  <c r="AD5436" i="1"/>
  <c r="AE5436" i="1"/>
  <c r="AC2215" i="1"/>
  <c r="AD2215" i="1"/>
  <c r="AE2215" i="1"/>
  <c r="AC2216" i="1"/>
  <c r="AD2216" i="1"/>
  <c r="AE2216" i="1"/>
  <c r="AC2217" i="1"/>
  <c r="AD2217" i="1"/>
  <c r="AE2217" i="1"/>
  <c r="AC2218" i="1"/>
  <c r="AD2218" i="1"/>
  <c r="AE2218" i="1"/>
  <c r="AC2219" i="1"/>
  <c r="AD2219" i="1"/>
  <c r="AE2219" i="1"/>
  <c r="AC2220" i="1"/>
  <c r="AD2220" i="1"/>
  <c r="AE2220" i="1"/>
  <c r="AC2221" i="1"/>
  <c r="AD2221" i="1"/>
  <c r="AE2221" i="1"/>
  <c r="AC5437" i="1"/>
  <c r="AD5437" i="1"/>
  <c r="AE5437" i="1"/>
  <c r="AC5438" i="1"/>
  <c r="AD5438" i="1"/>
  <c r="AE5438" i="1"/>
  <c r="AC2222" i="1"/>
  <c r="AD2222" i="1"/>
  <c r="AE2222" i="1"/>
  <c r="AC2223" i="1"/>
  <c r="AD2223" i="1"/>
  <c r="AE2223" i="1"/>
  <c r="AC5439" i="1"/>
  <c r="AD5439" i="1"/>
  <c r="AE5439" i="1"/>
  <c r="AC2224" i="1"/>
  <c r="AD2224" i="1"/>
  <c r="AE2224" i="1"/>
  <c r="AC2225" i="1"/>
  <c r="AD2225" i="1"/>
  <c r="AE2225" i="1"/>
  <c r="AC2226" i="1"/>
  <c r="AD2226" i="1"/>
  <c r="AE2226" i="1"/>
  <c r="AC2227" i="1"/>
  <c r="AD2227" i="1"/>
  <c r="AE2227" i="1"/>
  <c r="AC2228" i="1"/>
  <c r="AD2228" i="1"/>
  <c r="AE2228" i="1"/>
  <c r="AC2229" i="1"/>
  <c r="AD2229" i="1"/>
  <c r="AE2229" i="1"/>
  <c r="AC2230" i="1"/>
  <c r="AD2230" i="1"/>
  <c r="AE2230" i="1"/>
  <c r="AC2231" i="1"/>
  <c r="AD2231" i="1"/>
  <c r="AE2231" i="1"/>
  <c r="AC2232" i="1"/>
  <c r="AD2232" i="1"/>
  <c r="AE2232" i="1"/>
  <c r="AC2233" i="1"/>
  <c r="AD2233" i="1"/>
  <c r="AE2233" i="1"/>
  <c r="AC2234" i="1"/>
  <c r="AD2234" i="1"/>
  <c r="AE2234" i="1"/>
  <c r="AC2235" i="1"/>
  <c r="AD2235" i="1"/>
  <c r="AE2235" i="1"/>
  <c r="AC2236" i="1"/>
  <c r="AD2236" i="1"/>
  <c r="AE2236" i="1"/>
  <c r="AC2237" i="1"/>
  <c r="AD2237" i="1"/>
  <c r="AE2237" i="1"/>
  <c r="AC2238" i="1"/>
  <c r="AD2238" i="1"/>
  <c r="AE2238" i="1"/>
  <c r="AC2239" i="1"/>
  <c r="AD2239" i="1"/>
  <c r="AE2239" i="1"/>
  <c r="AC2240" i="1"/>
  <c r="AD2240" i="1"/>
  <c r="AE2240" i="1"/>
  <c r="AC2241" i="1"/>
  <c r="AD2241" i="1"/>
  <c r="AE2241" i="1"/>
  <c r="AC2242" i="1"/>
  <c r="AD2242" i="1"/>
  <c r="AE2242" i="1"/>
  <c r="AC5440" i="1"/>
  <c r="AD5440" i="1"/>
  <c r="AE5440" i="1"/>
  <c r="AC2243" i="1"/>
  <c r="AD2243" i="1"/>
  <c r="AE2243" i="1"/>
  <c r="AC2244" i="1"/>
  <c r="AD2244" i="1"/>
  <c r="AE2244" i="1"/>
  <c r="AC2245" i="1"/>
  <c r="AD2245" i="1"/>
  <c r="AE2245" i="1"/>
  <c r="AC2246" i="1"/>
  <c r="AD2246" i="1"/>
  <c r="AE2246" i="1"/>
  <c r="AC2247" i="1"/>
  <c r="AD2247" i="1"/>
  <c r="AE2247" i="1"/>
  <c r="AC2248" i="1"/>
  <c r="AD2248" i="1"/>
  <c r="AE2248" i="1"/>
  <c r="AC2249" i="1"/>
  <c r="AD2249" i="1"/>
  <c r="AE2249" i="1"/>
  <c r="AC2250" i="1"/>
  <c r="AD2250" i="1"/>
  <c r="AE2250" i="1"/>
  <c r="AC2251" i="1"/>
  <c r="AD2251" i="1"/>
  <c r="AE2251" i="1"/>
  <c r="AC2252" i="1"/>
  <c r="AD2252" i="1"/>
  <c r="AE2252" i="1"/>
  <c r="AC2253" i="1"/>
  <c r="AD2253" i="1"/>
  <c r="AE2253" i="1"/>
  <c r="AC2254" i="1"/>
  <c r="AD2254" i="1"/>
  <c r="AE2254" i="1"/>
  <c r="AC5441" i="1"/>
  <c r="AD5441" i="1"/>
  <c r="AE5441" i="1"/>
  <c r="AC2255" i="1"/>
  <c r="AD2255" i="1"/>
  <c r="AE2255" i="1"/>
  <c r="AC2256" i="1"/>
  <c r="AD2256" i="1"/>
  <c r="AE2256" i="1"/>
  <c r="AC2257" i="1"/>
  <c r="AD2257" i="1"/>
  <c r="AE2257" i="1"/>
  <c r="AC2258" i="1"/>
  <c r="AD2258" i="1"/>
  <c r="AE2258" i="1"/>
  <c r="AC2259" i="1"/>
  <c r="AD2259" i="1"/>
  <c r="AE2259" i="1"/>
  <c r="AC2260" i="1"/>
  <c r="AD2260" i="1"/>
  <c r="AE2260" i="1"/>
  <c r="AC2261" i="1"/>
  <c r="AD2261" i="1"/>
  <c r="AE2261" i="1"/>
  <c r="AC5442" i="1"/>
  <c r="AD5442" i="1"/>
  <c r="AE5442" i="1"/>
  <c r="AC2262" i="1"/>
  <c r="AD2262" i="1"/>
  <c r="AE2262" i="1"/>
  <c r="AC5443" i="1"/>
  <c r="AD5443" i="1"/>
  <c r="AE5443" i="1"/>
  <c r="AC2263" i="1"/>
  <c r="AD2263" i="1"/>
  <c r="AE2263" i="1"/>
  <c r="AC2264" i="1"/>
  <c r="AD2264" i="1"/>
  <c r="AE2264" i="1"/>
  <c r="AC2265" i="1"/>
  <c r="AD2265" i="1"/>
  <c r="AE2265" i="1"/>
  <c r="AC2266" i="1"/>
  <c r="AD2266" i="1"/>
  <c r="AE2266" i="1"/>
  <c r="AC5444" i="1"/>
  <c r="AD5444" i="1"/>
  <c r="AE5444" i="1"/>
  <c r="AC2267" i="1"/>
  <c r="AD2267" i="1"/>
  <c r="AE2267" i="1"/>
  <c r="AC5445" i="1"/>
  <c r="AD5445" i="1"/>
  <c r="AE5445" i="1"/>
  <c r="AC2268" i="1"/>
  <c r="AD2268" i="1"/>
  <c r="AE2268" i="1"/>
  <c r="AC5446" i="1"/>
  <c r="AD5446" i="1"/>
  <c r="AE5446" i="1"/>
  <c r="AC2269" i="1"/>
  <c r="AD2269" i="1"/>
  <c r="AE2269" i="1"/>
  <c r="AC2270" i="1"/>
  <c r="AD2270" i="1"/>
  <c r="AE2270" i="1"/>
  <c r="AC2271" i="1"/>
  <c r="AD2271" i="1"/>
  <c r="AE2271" i="1"/>
  <c r="AC2272" i="1"/>
  <c r="AD2272" i="1"/>
  <c r="AE2272" i="1"/>
  <c r="AC2273" i="1"/>
  <c r="AD2273" i="1"/>
  <c r="AE2273" i="1"/>
  <c r="AC2274" i="1"/>
  <c r="AD2274" i="1"/>
  <c r="AE2274" i="1"/>
  <c r="AC2275" i="1"/>
  <c r="AD2275" i="1"/>
  <c r="AE2275" i="1"/>
  <c r="AC2276" i="1"/>
  <c r="AD2276" i="1"/>
  <c r="AE2276" i="1"/>
  <c r="AC2277" i="1"/>
  <c r="AD2277" i="1"/>
  <c r="AE2277" i="1"/>
  <c r="AC5447" i="1"/>
  <c r="AD5447" i="1"/>
  <c r="AE5447" i="1"/>
  <c r="AC2278" i="1"/>
  <c r="AD2278" i="1"/>
  <c r="AE2278" i="1"/>
  <c r="AC2279" i="1"/>
  <c r="AD2279" i="1"/>
  <c r="AE2279" i="1"/>
  <c r="AC2280" i="1"/>
  <c r="AD2280" i="1"/>
  <c r="AE2280" i="1"/>
  <c r="AC2281" i="1"/>
  <c r="AD2281" i="1"/>
  <c r="AE2281" i="1"/>
  <c r="AC2282" i="1"/>
  <c r="AD2282" i="1"/>
  <c r="AE2282" i="1"/>
  <c r="AC2283" i="1"/>
  <c r="AD2283" i="1"/>
  <c r="AE2283" i="1"/>
  <c r="AC5448" i="1"/>
  <c r="AD5448" i="1"/>
  <c r="AE5448" i="1"/>
  <c r="AC2284" i="1"/>
  <c r="AD2284" i="1"/>
  <c r="AE2284" i="1"/>
  <c r="AC2285" i="1"/>
  <c r="AD2285" i="1"/>
  <c r="AE2285" i="1"/>
  <c r="AC2286" i="1"/>
  <c r="AD2286" i="1"/>
  <c r="AE2286" i="1"/>
  <c r="AC5449" i="1"/>
  <c r="AD5449" i="1"/>
  <c r="AE5449" i="1"/>
  <c r="AC2287" i="1"/>
  <c r="AD2287" i="1"/>
  <c r="AE2287" i="1"/>
  <c r="AC2288" i="1"/>
  <c r="AD2288" i="1"/>
  <c r="AE2288" i="1"/>
  <c r="AC2289" i="1"/>
  <c r="AD2289" i="1"/>
  <c r="AE2289" i="1"/>
  <c r="AC2290" i="1"/>
  <c r="AD2290" i="1"/>
  <c r="AE2290" i="1"/>
  <c r="AC2291" i="1"/>
  <c r="AD2291" i="1"/>
  <c r="AE2291" i="1"/>
  <c r="AC2292" i="1"/>
  <c r="AD2292" i="1"/>
  <c r="AE2292" i="1"/>
  <c r="AC5450" i="1"/>
  <c r="AD5450" i="1"/>
  <c r="AE5450" i="1"/>
  <c r="AC2293" i="1"/>
  <c r="AD2293" i="1"/>
  <c r="AE2293" i="1"/>
  <c r="AC2294" i="1"/>
  <c r="AD2294" i="1"/>
  <c r="AE2294" i="1"/>
  <c r="AC2295" i="1"/>
  <c r="AD2295" i="1"/>
  <c r="AE2295" i="1"/>
  <c r="AC2296" i="1"/>
  <c r="AD2296" i="1"/>
  <c r="AE2296" i="1"/>
  <c r="AC2297" i="1"/>
  <c r="AD2297" i="1"/>
  <c r="AE2297" i="1"/>
  <c r="AC2298" i="1"/>
  <c r="AD2298" i="1"/>
  <c r="AE2298" i="1"/>
  <c r="AC2299" i="1"/>
  <c r="AD2299" i="1"/>
  <c r="AE2299" i="1"/>
  <c r="AC2300" i="1"/>
  <c r="AD2300" i="1"/>
  <c r="AE2300" i="1"/>
  <c r="AC2301" i="1"/>
  <c r="AD2301" i="1"/>
  <c r="AE2301" i="1"/>
  <c r="AC2302" i="1"/>
  <c r="AD2302" i="1"/>
  <c r="AE2302" i="1"/>
  <c r="AC5451" i="1"/>
  <c r="AD5451" i="1"/>
  <c r="AE5451" i="1"/>
  <c r="AC5452" i="1"/>
  <c r="AD5452" i="1"/>
  <c r="AE5452" i="1"/>
  <c r="AC2303" i="1"/>
  <c r="AD2303" i="1"/>
  <c r="AE2303" i="1"/>
  <c r="AC2304" i="1"/>
  <c r="AD2304" i="1"/>
  <c r="AE2304" i="1"/>
  <c r="AC2305" i="1"/>
  <c r="AD2305" i="1"/>
  <c r="AE2305" i="1"/>
  <c r="AC2306" i="1"/>
  <c r="AD2306" i="1"/>
  <c r="AE2306" i="1"/>
  <c r="AC2307" i="1"/>
  <c r="AD2307" i="1"/>
  <c r="AE2307" i="1"/>
  <c r="AC2308" i="1"/>
  <c r="AD2308" i="1"/>
  <c r="AE2308" i="1"/>
  <c r="AC2309" i="1"/>
  <c r="AD2309" i="1"/>
  <c r="AE2309" i="1"/>
  <c r="AC5453" i="1"/>
  <c r="AD5453" i="1"/>
  <c r="AE5453" i="1"/>
  <c r="AC2310" i="1"/>
  <c r="AD2310" i="1"/>
  <c r="AE2310" i="1"/>
  <c r="AC2311" i="1"/>
  <c r="AD2311" i="1"/>
  <c r="AE2311" i="1"/>
  <c r="AC2312" i="1"/>
  <c r="AD2312" i="1"/>
  <c r="AE2312" i="1"/>
  <c r="AC2313" i="1"/>
  <c r="AD2313" i="1"/>
  <c r="AE2313" i="1"/>
  <c r="AC2314" i="1"/>
  <c r="AD2314" i="1"/>
  <c r="AE2314" i="1"/>
  <c r="AC2315" i="1"/>
  <c r="AD2315" i="1"/>
  <c r="AE2315" i="1"/>
  <c r="AC2316" i="1"/>
  <c r="AD2316" i="1"/>
  <c r="AE2316" i="1"/>
  <c r="AC2317" i="1"/>
  <c r="AD2317" i="1"/>
  <c r="AE2317" i="1"/>
  <c r="AC5454" i="1"/>
  <c r="AD5454" i="1"/>
  <c r="AE5454" i="1"/>
  <c r="AC2318" i="1"/>
  <c r="AD2318" i="1"/>
  <c r="AE2318" i="1"/>
  <c r="AC2319" i="1"/>
  <c r="AD2319" i="1"/>
  <c r="AE2319" i="1"/>
  <c r="AC2320" i="1"/>
  <c r="AD2320" i="1"/>
  <c r="AE2320" i="1"/>
  <c r="AC2321" i="1"/>
  <c r="AD2321" i="1"/>
  <c r="AE2321" i="1"/>
  <c r="AC2322" i="1"/>
  <c r="AD2322" i="1"/>
  <c r="AE2322" i="1"/>
  <c r="AC2323" i="1"/>
  <c r="AD2323" i="1"/>
  <c r="AE2323" i="1"/>
  <c r="AC2324" i="1"/>
  <c r="AD2324" i="1"/>
  <c r="AE2324" i="1"/>
  <c r="AC2325" i="1"/>
  <c r="AD2325" i="1"/>
  <c r="AE2325" i="1"/>
  <c r="AC5455" i="1"/>
  <c r="AD5455" i="1"/>
  <c r="AE5455" i="1"/>
  <c r="AC2326" i="1"/>
  <c r="AD2326" i="1"/>
  <c r="AE2326" i="1"/>
  <c r="AC2327" i="1"/>
  <c r="AD2327" i="1"/>
  <c r="AE2327" i="1"/>
  <c r="AC5456" i="1"/>
  <c r="AD5456" i="1"/>
  <c r="AE5456" i="1"/>
  <c r="AC5457" i="1"/>
  <c r="AD5457" i="1"/>
  <c r="AE5457" i="1"/>
  <c r="AC5458" i="1"/>
  <c r="AD5458" i="1"/>
  <c r="AE5458" i="1"/>
  <c r="AC2328" i="1"/>
  <c r="AD2328" i="1"/>
  <c r="AE2328" i="1"/>
  <c r="AC2329" i="1"/>
  <c r="AD2329" i="1"/>
  <c r="AE2329" i="1"/>
  <c r="AC2330" i="1"/>
  <c r="AD2330" i="1"/>
  <c r="AE2330" i="1"/>
  <c r="AC2331" i="1"/>
  <c r="AD2331" i="1"/>
  <c r="AE2331" i="1"/>
  <c r="AC2332" i="1"/>
  <c r="AD2332" i="1"/>
  <c r="AE2332" i="1"/>
  <c r="AC5459" i="1"/>
  <c r="AD5459" i="1"/>
  <c r="AE5459" i="1"/>
  <c r="AC5460" i="1"/>
  <c r="AD5460" i="1"/>
  <c r="AE5460" i="1"/>
  <c r="AC5461" i="1"/>
  <c r="AD5461" i="1"/>
  <c r="AE5461" i="1"/>
  <c r="AC2333" i="1"/>
  <c r="AD2333" i="1"/>
  <c r="AE2333" i="1"/>
  <c r="AC5462" i="1"/>
  <c r="AD5462" i="1"/>
  <c r="AE5462" i="1"/>
  <c r="AC5463" i="1"/>
  <c r="AD5463" i="1"/>
  <c r="AE5463" i="1"/>
  <c r="AC5464" i="1"/>
  <c r="AD5464" i="1"/>
  <c r="AE5464" i="1"/>
  <c r="AC5465" i="1"/>
  <c r="AD5465" i="1"/>
  <c r="AE5465" i="1"/>
  <c r="AC5466" i="1"/>
  <c r="AD5466" i="1"/>
  <c r="AE5466" i="1"/>
  <c r="AC5467" i="1"/>
  <c r="AD5467" i="1"/>
  <c r="AE5467" i="1"/>
  <c r="AC5468" i="1"/>
  <c r="AD5468" i="1"/>
  <c r="AE5468" i="1"/>
  <c r="AC2334" i="1"/>
  <c r="AD2334" i="1"/>
  <c r="AE2334" i="1"/>
  <c r="AC5469" i="1"/>
  <c r="AD5469" i="1"/>
  <c r="AE5469" i="1"/>
  <c r="AC5470" i="1"/>
  <c r="AD5470" i="1"/>
  <c r="AE5470" i="1"/>
  <c r="AC5471" i="1"/>
  <c r="AD5471" i="1"/>
  <c r="AE5471" i="1"/>
  <c r="AC5472" i="1"/>
  <c r="AD5472" i="1"/>
  <c r="AE5472" i="1"/>
  <c r="AC5473" i="1"/>
  <c r="AD5473" i="1"/>
  <c r="AE5473" i="1"/>
  <c r="AC2335" i="1"/>
  <c r="AD2335" i="1"/>
  <c r="AE2335" i="1"/>
  <c r="AC5474" i="1"/>
  <c r="AD5474" i="1"/>
  <c r="AE5474" i="1"/>
  <c r="AC5475" i="1"/>
  <c r="AD5475" i="1"/>
  <c r="AE5475" i="1"/>
  <c r="AC5476" i="1"/>
  <c r="AD5476" i="1"/>
  <c r="AE5476" i="1"/>
  <c r="AC2336" i="1"/>
  <c r="AD2336" i="1"/>
  <c r="AE2336" i="1"/>
  <c r="AC5477" i="1"/>
  <c r="AD5477" i="1"/>
  <c r="AE5477" i="1"/>
  <c r="AC2337" i="1"/>
  <c r="AD2337" i="1"/>
  <c r="AE2337" i="1"/>
  <c r="AC5478" i="1"/>
  <c r="AD5478" i="1"/>
  <c r="AE5478" i="1"/>
  <c r="AC5479" i="1"/>
  <c r="AD5479" i="1"/>
  <c r="AE5479" i="1"/>
  <c r="AC5480" i="1"/>
  <c r="AD5480" i="1"/>
  <c r="AE5480" i="1"/>
  <c r="AC2338" i="1"/>
  <c r="AD2338" i="1"/>
  <c r="AE2338" i="1"/>
  <c r="AC2339" i="1"/>
  <c r="AD2339" i="1"/>
  <c r="AE2339" i="1"/>
  <c r="AC2340" i="1"/>
  <c r="AD2340" i="1"/>
  <c r="AE2340" i="1"/>
  <c r="AC5481" i="1"/>
  <c r="AD5481" i="1"/>
  <c r="AE5481" i="1"/>
  <c r="AC5482" i="1"/>
  <c r="AD5482" i="1"/>
  <c r="AE5482" i="1"/>
  <c r="AC5483" i="1"/>
  <c r="AD5483" i="1"/>
  <c r="AE5483" i="1"/>
  <c r="AC5484" i="1"/>
  <c r="AD5484" i="1"/>
  <c r="AE5484" i="1"/>
  <c r="AC2341" i="1"/>
  <c r="AD2341" i="1"/>
  <c r="AE2341" i="1"/>
  <c r="AC5485" i="1"/>
  <c r="AD5485" i="1"/>
  <c r="AE5485" i="1"/>
  <c r="AC5486" i="1"/>
  <c r="AD5486" i="1"/>
  <c r="AE5486" i="1"/>
  <c r="AC5487" i="1"/>
  <c r="AD5487" i="1"/>
  <c r="AE5487" i="1"/>
  <c r="AC2342" i="1"/>
  <c r="AD2342" i="1"/>
  <c r="AE2342" i="1"/>
  <c r="AC2343" i="1"/>
  <c r="AD2343" i="1"/>
  <c r="AE2343" i="1"/>
  <c r="AC2344" i="1"/>
  <c r="AD2344" i="1"/>
  <c r="AE2344" i="1"/>
  <c r="AC2345" i="1"/>
  <c r="AD2345" i="1"/>
  <c r="AE2345" i="1"/>
  <c r="AC2346" i="1"/>
  <c r="AD2346" i="1"/>
  <c r="AE2346" i="1"/>
  <c r="AC5488" i="1"/>
  <c r="AD5488" i="1"/>
  <c r="AE5488" i="1"/>
  <c r="AC5489" i="1"/>
  <c r="AD5489" i="1"/>
  <c r="AE5489" i="1"/>
  <c r="AC2347" i="1"/>
  <c r="AD2347" i="1"/>
  <c r="AE2347" i="1"/>
  <c r="AC5490" i="1"/>
  <c r="AD5490" i="1"/>
  <c r="AE5490" i="1"/>
  <c r="AC5491" i="1"/>
  <c r="AD5491" i="1"/>
  <c r="AE5491" i="1"/>
  <c r="AC5492" i="1"/>
  <c r="AD5492" i="1"/>
  <c r="AE5492" i="1"/>
  <c r="AC2348" i="1"/>
  <c r="AD2348" i="1"/>
  <c r="AE2348" i="1"/>
  <c r="AC2349" i="1"/>
  <c r="AD2349" i="1"/>
  <c r="AE2349" i="1"/>
  <c r="AC2350" i="1"/>
  <c r="AD2350" i="1"/>
  <c r="AE2350" i="1"/>
  <c r="AC2351" i="1"/>
  <c r="AD2351" i="1"/>
  <c r="AE2351" i="1"/>
  <c r="AC5493" i="1"/>
  <c r="AD5493" i="1"/>
  <c r="AE5493" i="1"/>
  <c r="AC5494" i="1"/>
  <c r="AD5494" i="1"/>
  <c r="AE5494" i="1"/>
  <c r="AC5495" i="1"/>
  <c r="AD5495" i="1"/>
  <c r="AE5495" i="1"/>
  <c r="AC5496" i="1"/>
  <c r="AD5496" i="1"/>
  <c r="AE5496" i="1"/>
  <c r="AC2352" i="1"/>
  <c r="AD2352" i="1"/>
  <c r="AE2352" i="1"/>
  <c r="AC2353" i="1"/>
  <c r="AD2353" i="1"/>
  <c r="AE2353" i="1"/>
  <c r="AC5497" i="1"/>
  <c r="AD5497" i="1"/>
  <c r="AE5497" i="1"/>
  <c r="AC2354" i="1"/>
  <c r="AD2354" i="1"/>
  <c r="AE2354" i="1"/>
  <c r="AC2355" i="1"/>
  <c r="AD2355" i="1"/>
  <c r="AE2355" i="1"/>
  <c r="AC5498" i="1"/>
  <c r="AD5498" i="1"/>
  <c r="AE5498" i="1"/>
  <c r="AC2356" i="1"/>
  <c r="AD2356" i="1"/>
  <c r="AE2356" i="1"/>
  <c r="AC5499" i="1"/>
  <c r="AD5499" i="1"/>
  <c r="AE5499" i="1"/>
  <c r="AC2357" i="1"/>
  <c r="AD2357" i="1"/>
  <c r="AE2357" i="1"/>
  <c r="AC2358" i="1"/>
  <c r="AD2358" i="1"/>
  <c r="AE2358" i="1"/>
  <c r="AC5500" i="1"/>
  <c r="AD5500" i="1"/>
  <c r="AE5500" i="1"/>
  <c r="AC5501" i="1"/>
  <c r="AD5501" i="1"/>
  <c r="AE5501" i="1"/>
  <c r="AC2359" i="1"/>
  <c r="AD2359" i="1"/>
  <c r="AE2359" i="1"/>
  <c r="AC2360" i="1"/>
  <c r="AD2360" i="1"/>
  <c r="AE2360" i="1"/>
  <c r="AC5502" i="1"/>
  <c r="AD5502" i="1"/>
  <c r="AE5502" i="1"/>
  <c r="AC2361" i="1"/>
  <c r="AD2361" i="1"/>
  <c r="AE2361" i="1"/>
  <c r="AC5503" i="1"/>
  <c r="AD5503" i="1"/>
  <c r="AE5503" i="1"/>
  <c r="AC2362" i="1"/>
  <c r="AD2362" i="1"/>
  <c r="AE2362" i="1"/>
  <c r="AC2363" i="1"/>
  <c r="AD2363" i="1"/>
  <c r="AE2363" i="1"/>
  <c r="AC5504" i="1"/>
  <c r="AD5504" i="1"/>
  <c r="AE5504" i="1"/>
  <c r="AC2364" i="1"/>
  <c r="AD2364" i="1"/>
  <c r="AE2364" i="1"/>
  <c r="AC2365" i="1"/>
  <c r="AD2365" i="1"/>
  <c r="AE2365" i="1"/>
  <c r="AC2366" i="1"/>
  <c r="AD2366" i="1"/>
  <c r="AE2366" i="1"/>
  <c r="AC5505" i="1"/>
  <c r="AD5505" i="1"/>
  <c r="AE5505" i="1"/>
  <c r="AC2367" i="1"/>
  <c r="AD2367" i="1"/>
  <c r="AE2367" i="1"/>
  <c r="AC2368" i="1"/>
  <c r="AD2368" i="1"/>
  <c r="AE2368" i="1"/>
  <c r="AC5506" i="1"/>
  <c r="AD5506" i="1"/>
  <c r="AE5506" i="1"/>
  <c r="AC5507" i="1"/>
  <c r="AD5507" i="1"/>
  <c r="AE5507" i="1"/>
  <c r="AC2369" i="1"/>
  <c r="AD2369" i="1"/>
  <c r="AE2369" i="1"/>
  <c r="AC5508" i="1"/>
  <c r="AD5508" i="1"/>
  <c r="AE5508" i="1"/>
  <c r="AC2370" i="1"/>
  <c r="AD2370" i="1"/>
  <c r="AE2370" i="1"/>
  <c r="AC2371" i="1"/>
  <c r="AD2371" i="1"/>
  <c r="AE2371" i="1"/>
  <c r="AC5509" i="1"/>
  <c r="AD5509" i="1"/>
  <c r="AE5509" i="1"/>
  <c r="AC2372" i="1"/>
  <c r="AD2372" i="1"/>
  <c r="AE2372" i="1"/>
  <c r="AC2373" i="1"/>
  <c r="AD2373" i="1"/>
  <c r="AE2373" i="1"/>
  <c r="AC2374" i="1"/>
  <c r="AD2374" i="1"/>
  <c r="AE2374" i="1"/>
  <c r="AC2375" i="1"/>
  <c r="AD2375" i="1"/>
  <c r="AE2375" i="1"/>
  <c r="AC2376" i="1"/>
  <c r="AD2376" i="1"/>
  <c r="AE2376" i="1"/>
  <c r="AC5510" i="1"/>
  <c r="AD5510" i="1"/>
  <c r="AE5510" i="1"/>
  <c r="AC2377" i="1"/>
  <c r="AD2377" i="1"/>
  <c r="AE2377" i="1"/>
  <c r="AC2378" i="1"/>
  <c r="AD2378" i="1"/>
  <c r="AE2378" i="1"/>
  <c r="AC2379" i="1"/>
  <c r="AD2379" i="1"/>
  <c r="AE2379" i="1"/>
  <c r="AC2380" i="1"/>
  <c r="AD2380" i="1"/>
  <c r="AE2380" i="1"/>
  <c r="AC2381" i="1"/>
  <c r="AD2381" i="1"/>
  <c r="AE2381" i="1"/>
  <c r="AC2382" i="1"/>
  <c r="AD2382" i="1"/>
  <c r="AE2382" i="1"/>
  <c r="AC5511" i="1"/>
  <c r="AD5511" i="1"/>
  <c r="AE5511" i="1"/>
  <c r="AC5512" i="1"/>
  <c r="AD5512" i="1"/>
  <c r="AE5512" i="1"/>
  <c r="AC2383" i="1"/>
  <c r="AD2383" i="1"/>
  <c r="AE2383" i="1"/>
  <c r="AC2384" i="1"/>
  <c r="AD2384" i="1"/>
  <c r="AE2384" i="1"/>
  <c r="AC2385" i="1"/>
  <c r="AD2385" i="1"/>
  <c r="AE2385" i="1"/>
  <c r="AC2386" i="1"/>
  <c r="AD2386" i="1"/>
  <c r="AE2386" i="1"/>
  <c r="AC2387" i="1"/>
  <c r="AD2387" i="1"/>
  <c r="AE2387" i="1"/>
  <c r="AC5513" i="1"/>
  <c r="AD5513" i="1"/>
  <c r="AE5513" i="1"/>
  <c r="AC5514" i="1"/>
  <c r="AD5514" i="1"/>
  <c r="AE5514" i="1"/>
  <c r="AC5515" i="1"/>
  <c r="AD5515" i="1"/>
  <c r="AE5515" i="1"/>
  <c r="AC2388" i="1"/>
  <c r="AD2388" i="1"/>
  <c r="AE2388" i="1"/>
  <c r="AC2389" i="1"/>
  <c r="AD2389" i="1"/>
  <c r="AE2389" i="1"/>
  <c r="AC5516" i="1"/>
  <c r="AD5516" i="1"/>
  <c r="AE5516" i="1"/>
  <c r="AC2390" i="1"/>
  <c r="AD2390" i="1"/>
  <c r="AE2390" i="1"/>
  <c r="AC5517" i="1"/>
  <c r="AD5517" i="1"/>
  <c r="AE5517" i="1"/>
  <c r="AC2391" i="1"/>
  <c r="AD2391" i="1"/>
  <c r="AE2391" i="1"/>
  <c r="AC2392" i="1"/>
  <c r="AD2392" i="1"/>
  <c r="AE2392" i="1"/>
  <c r="AC2393" i="1"/>
  <c r="AD2393" i="1"/>
  <c r="AE2393" i="1"/>
  <c r="AC2394" i="1"/>
  <c r="AD2394" i="1"/>
  <c r="AE2394" i="1"/>
  <c r="AC5518" i="1"/>
  <c r="AD5518" i="1"/>
  <c r="AE5518" i="1"/>
  <c r="AC2395" i="1"/>
  <c r="AD2395" i="1"/>
  <c r="AE2395" i="1"/>
  <c r="AC5519" i="1"/>
  <c r="AD5519" i="1"/>
  <c r="AE5519" i="1"/>
  <c r="AC5520" i="1"/>
  <c r="AD5520" i="1"/>
  <c r="AE5520" i="1"/>
  <c r="AC5521" i="1"/>
  <c r="AD5521" i="1"/>
  <c r="AE5521" i="1"/>
  <c r="AC2396" i="1"/>
  <c r="AD2396" i="1"/>
  <c r="AE2396" i="1"/>
  <c r="AC2397" i="1"/>
  <c r="AD2397" i="1"/>
  <c r="AE2397" i="1"/>
  <c r="AC5522" i="1"/>
  <c r="AD5522" i="1"/>
  <c r="AE5522" i="1"/>
  <c r="AC2398" i="1"/>
  <c r="AD2398" i="1"/>
  <c r="AE2398" i="1"/>
  <c r="AC2399" i="1"/>
  <c r="AD2399" i="1"/>
  <c r="AE2399" i="1"/>
  <c r="AC2400" i="1"/>
  <c r="AD2400" i="1"/>
  <c r="AE2400" i="1"/>
  <c r="AC5523" i="1"/>
  <c r="AD5523" i="1"/>
  <c r="AE5523" i="1"/>
  <c r="AC2401" i="1"/>
  <c r="AD2401" i="1"/>
  <c r="AE2401" i="1"/>
  <c r="AC2402" i="1"/>
  <c r="AD2402" i="1"/>
  <c r="AE2402" i="1"/>
  <c r="AC2403" i="1"/>
  <c r="AD2403" i="1"/>
  <c r="AE2403" i="1"/>
  <c r="AC2404" i="1"/>
  <c r="AD2404" i="1"/>
  <c r="AE2404" i="1"/>
  <c r="AC2405" i="1"/>
  <c r="AD2405" i="1"/>
  <c r="AE2405" i="1"/>
  <c r="AC5524" i="1"/>
  <c r="AD5524" i="1"/>
  <c r="AE5524" i="1"/>
  <c r="AC2406" i="1"/>
  <c r="AD2406" i="1"/>
  <c r="AE2406" i="1"/>
  <c r="AC5525" i="1"/>
  <c r="AD5525" i="1"/>
  <c r="AE5525" i="1"/>
  <c r="AC2407" i="1"/>
  <c r="AD2407" i="1"/>
  <c r="AE2407" i="1"/>
  <c r="AC2408" i="1"/>
  <c r="AD2408" i="1"/>
  <c r="AE2408" i="1"/>
  <c r="AC2409" i="1"/>
  <c r="AD2409" i="1"/>
  <c r="AE2409" i="1"/>
  <c r="AC2410" i="1"/>
  <c r="AD2410" i="1"/>
  <c r="AE2410" i="1"/>
  <c r="AC2411" i="1"/>
  <c r="AD2411" i="1"/>
  <c r="AE2411" i="1"/>
  <c r="AC2412" i="1"/>
  <c r="AD2412" i="1"/>
  <c r="AE2412" i="1"/>
  <c r="AC2413" i="1"/>
  <c r="AD2413" i="1"/>
  <c r="AE2413" i="1"/>
  <c r="AC2414" i="1"/>
  <c r="AD2414" i="1"/>
  <c r="AE2414" i="1"/>
  <c r="AC5526" i="1"/>
  <c r="AD5526" i="1"/>
  <c r="AE5526" i="1"/>
  <c r="AC2415" i="1"/>
  <c r="AD2415" i="1"/>
  <c r="AE2415" i="1"/>
  <c r="AC2416" i="1"/>
  <c r="AD2416" i="1"/>
  <c r="AE2416" i="1"/>
  <c r="AC2417" i="1"/>
  <c r="AD2417" i="1"/>
  <c r="AE2417" i="1"/>
  <c r="AC2418" i="1"/>
  <c r="AD2418" i="1"/>
  <c r="AE2418" i="1"/>
  <c r="AC5527" i="1"/>
  <c r="AD5527" i="1"/>
  <c r="AE5527" i="1"/>
  <c r="AC5528" i="1"/>
  <c r="AD5528" i="1"/>
  <c r="AE5528" i="1"/>
  <c r="AC2419" i="1"/>
  <c r="AD2419" i="1"/>
  <c r="AE2419" i="1"/>
  <c r="AC2420" i="1"/>
  <c r="AD2420" i="1"/>
  <c r="AE2420" i="1"/>
  <c r="AC2421" i="1"/>
  <c r="AD2421" i="1"/>
  <c r="AE2421" i="1"/>
  <c r="AC2422" i="1"/>
  <c r="AD2422" i="1"/>
  <c r="AE2422" i="1"/>
  <c r="AC5529" i="1"/>
  <c r="AD5529" i="1"/>
  <c r="AE5529" i="1"/>
  <c r="AC5530" i="1"/>
  <c r="AD5530" i="1"/>
  <c r="AE5530" i="1"/>
  <c r="AC2423" i="1"/>
  <c r="AD2423" i="1"/>
  <c r="AE2423" i="1"/>
  <c r="AC2424" i="1"/>
  <c r="AD2424" i="1"/>
  <c r="AE2424" i="1"/>
  <c r="AC2425" i="1"/>
  <c r="AD2425" i="1"/>
  <c r="AE2425" i="1"/>
  <c r="AC5531" i="1"/>
  <c r="AD5531" i="1"/>
  <c r="AE5531" i="1"/>
  <c r="AC2426" i="1"/>
  <c r="AD2426" i="1"/>
  <c r="AE2426" i="1"/>
  <c r="AC5532" i="1"/>
  <c r="AD5532" i="1"/>
  <c r="AE5532" i="1"/>
  <c r="AC2427" i="1"/>
  <c r="AD2427" i="1"/>
  <c r="AE2427" i="1"/>
  <c r="AC5533" i="1"/>
  <c r="AD5533" i="1"/>
  <c r="AE5533" i="1"/>
  <c r="AC2428" i="1"/>
  <c r="AD2428" i="1"/>
  <c r="AE2428" i="1"/>
  <c r="AC2429" i="1"/>
  <c r="AD2429" i="1"/>
  <c r="AE2429" i="1"/>
  <c r="AC2430" i="1"/>
  <c r="AD2430" i="1"/>
  <c r="AE2430" i="1"/>
  <c r="AC2431" i="1"/>
  <c r="AD2431" i="1"/>
  <c r="AE2431" i="1"/>
  <c r="AC2432" i="1"/>
  <c r="AD2432" i="1"/>
  <c r="AE2432" i="1"/>
  <c r="AC2433" i="1"/>
  <c r="AD2433" i="1"/>
  <c r="AE2433" i="1"/>
  <c r="AC2434" i="1"/>
  <c r="AD2434" i="1"/>
  <c r="AE2434" i="1"/>
  <c r="AC2435" i="1"/>
  <c r="AD2435" i="1"/>
  <c r="AE2435" i="1"/>
  <c r="AC2436" i="1"/>
  <c r="AD2436" i="1"/>
  <c r="AE2436" i="1"/>
  <c r="AC2437" i="1"/>
  <c r="AD2437" i="1"/>
  <c r="AE2437" i="1"/>
  <c r="AC2438" i="1"/>
  <c r="AD2438" i="1"/>
  <c r="AE2438" i="1"/>
  <c r="AC2439" i="1"/>
  <c r="AD2439" i="1"/>
  <c r="AE2439" i="1"/>
  <c r="AC2440" i="1"/>
  <c r="AD2440" i="1"/>
  <c r="AE2440" i="1"/>
  <c r="AC5534" i="1"/>
  <c r="AD5534" i="1"/>
  <c r="AE5534" i="1"/>
  <c r="AC2441" i="1"/>
  <c r="AD2441" i="1"/>
  <c r="AE2441" i="1"/>
  <c r="AC2442" i="1"/>
  <c r="AD2442" i="1"/>
  <c r="AE2442" i="1"/>
  <c r="AC2443" i="1"/>
  <c r="AD2443" i="1"/>
  <c r="AE2443" i="1"/>
  <c r="AC5535" i="1"/>
  <c r="AD5535" i="1"/>
  <c r="AE5535" i="1"/>
  <c r="AC5536" i="1"/>
  <c r="AD5536" i="1"/>
  <c r="AE5536" i="1"/>
  <c r="AC2444" i="1"/>
  <c r="AD2444" i="1"/>
  <c r="AE2444" i="1"/>
  <c r="AC2445" i="1"/>
  <c r="AD2445" i="1"/>
  <c r="AE2445" i="1"/>
  <c r="AC2446" i="1"/>
  <c r="AD2446" i="1"/>
  <c r="AE2446" i="1"/>
  <c r="AC2447" i="1"/>
  <c r="AD2447" i="1"/>
  <c r="AE2447" i="1"/>
  <c r="AC2448" i="1"/>
  <c r="AD2448" i="1"/>
  <c r="AE2448" i="1"/>
  <c r="AC2449" i="1"/>
  <c r="AD2449" i="1"/>
  <c r="AE2449" i="1"/>
  <c r="AC5537" i="1"/>
  <c r="AD5537" i="1"/>
  <c r="AE5537" i="1"/>
  <c r="AC2450" i="1"/>
  <c r="AD2450" i="1"/>
  <c r="AE2450" i="1"/>
  <c r="AC2451" i="1"/>
  <c r="AD2451" i="1"/>
  <c r="AE2451" i="1"/>
  <c r="AC2452" i="1"/>
  <c r="AD2452" i="1"/>
  <c r="AE2452" i="1"/>
  <c r="AC2453" i="1"/>
  <c r="AD2453" i="1"/>
  <c r="AE2453" i="1"/>
  <c r="AC2454" i="1"/>
  <c r="AD2454" i="1"/>
  <c r="AE2454" i="1"/>
  <c r="AC2455" i="1"/>
  <c r="AD2455" i="1"/>
  <c r="AE2455" i="1"/>
  <c r="AC2456" i="1"/>
  <c r="AD2456" i="1"/>
  <c r="AE2456" i="1"/>
  <c r="AC5538" i="1"/>
  <c r="AD5538" i="1"/>
  <c r="AE5538" i="1"/>
  <c r="AC2457" i="1"/>
  <c r="AD2457" i="1"/>
  <c r="AE2457" i="1"/>
  <c r="AC2458" i="1"/>
  <c r="AD2458" i="1"/>
  <c r="AE2458" i="1"/>
  <c r="AC2459" i="1"/>
  <c r="AD2459" i="1"/>
  <c r="AE2459" i="1"/>
  <c r="AC2460" i="1"/>
  <c r="AD2460" i="1"/>
  <c r="AE2460" i="1"/>
  <c r="AC2461" i="1"/>
  <c r="AD2461" i="1"/>
  <c r="AE2461" i="1"/>
  <c r="AC5539" i="1"/>
  <c r="AD5539" i="1"/>
  <c r="AE5539" i="1"/>
  <c r="AC2462" i="1"/>
  <c r="AD2462" i="1"/>
  <c r="AE2462" i="1"/>
  <c r="AC2463" i="1"/>
  <c r="AD2463" i="1"/>
  <c r="AE2463" i="1"/>
  <c r="AC2464" i="1"/>
  <c r="AD2464" i="1"/>
  <c r="AE2464" i="1"/>
  <c r="AC2465" i="1"/>
  <c r="AD2465" i="1"/>
  <c r="AE2465" i="1"/>
  <c r="AC2466" i="1"/>
  <c r="AD2466" i="1"/>
  <c r="AE2466" i="1"/>
  <c r="AC2467" i="1"/>
  <c r="AD2467" i="1"/>
  <c r="AE2467" i="1"/>
  <c r="AC2468" i="1"/>
  <c r="AD2468" i="1"/>
  <c r="AE2468" i="1"/>
  <c r="AC2469" i="1"/>
  <c r="AD2469" i="1"/>
  <c r="AE2469" i="1"/>
  <c r="AC2470" i="1"/>
  <c r="AD2470" i="1"/>
  <c r="AE2470" i="1"/>
  <c r="AC2471" i="1"/>
  <c r="AD2471" i="1"/>
  <c r="AE2471" i="1"/>
  <c r="AC2472" i="1"/>
  <c r="AD2472" i="1"/>
  <c r="AE2472" i="1"/>
  <c r="AC2473" i="1"/>
  <c r="AD2473" i="1"/>
  <c r="AE2473" i="1"/>
  <c r="AC5540" i="1"/>
  <c r="AD5540" i="1"/>
  <c r="AE5540" i="1"/>
  <c r="AC5541" i="1"/>
  <c r="AD5541" i="1"/>
  <c r="AE5541" i="1"/>
  <c r="AC5542" i="1"/>
  <c r="AD5542" i="1"/>
  <c r="AE5542" i="1"/>
  <c r="AC5543" i="1"/>
  <c r="AD5543" i="1"/>
  <c r="AE5543" i="1"/>
  <c r="AC2474" i="1"/>
  <c r="AD2474" i="1"/>
  <c r="AE2474" i="1"/>
  <c r="AC2475" i="1"/>
  <c r="AD2475" i="1"/>
  <c r="AE2475" i="1"/>
  <c r="AC5544" i="1"/>
  <c r="AD5544" i="1"/>
  <c r="AE5544" i="1"/>
  <c r="AC5545" i="1"/>
  <c r="AD5545" i="1"/>
  <c r="AE5545" i="1"/>
  <c r="AC2476" i="1"/>
  <c r="AD2476" i="1"/>
  <c r="AE2476" i="1"/>
  <c r="AC2477" i="1"/>
  <c r="AD2477" i="1"/>
  <c r="AE2477" i="1"/>
  <c r="AC5546" i="1"/>
  <c r="AD5546" i="1"/>
  <c r="AE5546" i="1"/>
  <c r="AC2478" i="1"/>
  <c r="AD2478" i="1"/>
  <c r="AE2478" i="1"/>
  <c r="AC5547" i="1"/>
  <c r="AD5547" i="1"/>
  <c r="AE5547" i="1"/>
  <c r="AC5548" i="1"/>
  <c r="AD5548" i="1"/>
  <c r="AE5548" i="1"/>
  <c r="AC5549" i="1"/>
  <c r="AD5549" i="1"/>
  <c r="AE5549" i="1"/>
  <c r="AC2479" i="1"/>
  <c r="AD2479" i="1"/>
  <c r="AE2479" i="1"/>
  <c r="AC5550" i="1"/>
  <c r="AD5550" i="1"/>
  <c r="AE5550" i="1"/>
  <c r="AC2480" i="1"/>
  <c r="AD2480" i="1"/>
  <c r="AE2480" i="1"/>
  <c r="AC5551" i="1"/>
  <c r="AD5551" i="1"/>
  <c r="AE5551" i="1"/>
  <c r="AC5552" i="1"/>
  <c r="AD5552" i="1"/>
  <c r="AE5552" i="1"/>
  <c r="AC5553" i="1"/>
  <c r="AD5553" i="1"/>
  <c r="AE5553" i="1"/>
  <c r="AC5554" i="1"/>
  <c r="AD5554" i="1"/>
  <c r="AE5554" i="1"/>
  <c r="AC5555" i="1"/>
  <c r="AD5555" i="1"/>
  <c r="AE5555" i="1"/>
  <c r="AC2481" i="1"/>
  <c r="AD2481" i="1"/>
  <c r="AE2481" i="1"/>
  <c r="AC2482" i="1"/>
  <c r="AD2482" i="1"/>
  <c r="AE2482" i="1"/>
  <c r="AC2483" i="1"/>
  <c r="AD2483" i="1"/>
  <c r="AE2483" i="1"/>
  <c r="AC2484" i="1"/>
  <c r="AD2484" i="1"/>
  <c r="AE2484" i="1"/>
  <c r="AC5556" i="1"/>
  <c r="AD5556" i="1"/>
  <c r="AE5556" i="1"/>
  <c r="AC5557" i="1"/>
  <c r="AD5557" i="1"/>
  <c r="AE5557" i="1"/>
  <c r="AC5558" i="1"/>
  <c r="AD5558" i="1"/>
  <c r="AE5558" i="1"/>
  <c r="AC2485" i="1"/>
  <c r="AD2485" i="1"/>
  <c r="AE2485" i="1"/>
  <c r="AC5559" i="1"/>
  <c r="AD5559" i="1"/>
  <c r="AE5559" i="1"/>
  <c r="AC2486" i="1"/>
  <c r="AD2486" i="1"/>
  <c r="AE2486" i="1"/>
  <c r="AC5560" i="1"/>
  <c r="AD5560" i="1"/>
  <c r="AE5560" i="1"/>
  <c r="AC5561" i="1"/>
  <c r="AD5561" i="1"/>
  <c r="AE5561" i="1"/>
  <c r="AC2487" i="1"/>
  <c r="AD2487" i="1"/>
  <c r="AE2487" i="1"/>
  <c r="AC2488" i="1"/>
  <c r="AD2488" i="1"/>
  <c r="AE2488" i="1"/>
  <c r="AC2489" i="1"/>
  <c r="AD2489" i="1"/>
  <c r="AE2489" i="1"/>
  <c r="AC5562" i="1"/>
  <c r="AD5562" i="1"/>
  <c r="AE5562" i="1"/>
  <c r="AC5563" i="1"/>
  <c r="AD5563" i="1"/>
  <c r="AE5563" i="1"/>
  <c r="AC5564" i="1"/>
  <c r="AD5564" i="1"/>
  <c r="AE5564" i="1"/>
  <c r="AC5565" i="1"/>
  <c r="AD5565" i="1"/>
  <c r="AE5565" i="1"/>
  <c r="AC2490" i="1"/>
  <c r="AD2490" i="1"/>
  <c r="AE2490" i="1"/>
  <c r="AC2491" i="1"/>
  <c r="AD2491" i="1"/>
  <c r="AE2491" i="1"/>
  <c r="AC5566" i="1"/>
  <c r="AD5566" i="1"/>
  <c r="AE5566" i="1"/>
  <c r="AC5567" i="1"/>
  <c r="AD5567" i="1"/>
  <c r="AE5567" i="1"/>
  <c r="AC5568" i="1"/>
  <c r="AD5568" i="1"/>
  <c r="AE5568" i="1"/>
  <c r="AC5569" i="1"/>
  <c r="AD5569" i="1"/>
  <c r="AE5569" i="1"/>
  <c r="AC5570" i="1"/>
  <c r="AD5570" i="1"/>
  <c r="AE5570" i="1"/>
  <c r="AC5571" i="1"/>
  <c r="AD5571" i="1"/>
  <c r="AE5571" i="1"/>
  <c r="AC5572" i="1"/>
  <c r="AD5572" i="1"/>
  <c r="AE5572" i="1"/>
  <c r="AC5573" i="1"/>
  <c r="AD5573" i="1"/>
  <c r="AE5573" i="1"/>
  <c r="AC5574" i="1"/>
  <c r="AD5574" i="1"/>
  <c r="AE5574" i="1"/>
  <c r="AC5575" i="1"/>
  <c r="AD5575" i="1"/>
  <c r="AE5575" i="1"/>
  <c r="AC5576" i="1"/>
  <c r="AD5576" i="1"/>
  <c r="AE5576" i="1"/>
  <c r="AC5577" i="1"/>
  <c r="AD5577" i="1"/>
  <c r="AE5577" i="1"/>
  <c r="AC5578" i="1"/>
  <c r="AD5578" i="1"/>
  <c r="AE5578" i="1"/>
  <c r="AC5579" i="1"/>
  <c r="AD5579" i="1"/>
  <c r="AE5579" i="1"/>
  <c r="AC2492" i="1"/>
  <c r="AD2492" i="1"/>
  <c r="AE2492" i="1"/>
  <c r="AC2493" i="1"/>
  <c r="AD2493" i="1"/>
  <c r="AE2493" i="1"/>
  <c r="AC5580" i="1"/>
  <c r="AD5580" i="1"/>
  <c r="AE5580" i="1"/>
  <c r="AC5581" i="1"/>
  <c r="AD5581" i="1"/>
  <c r="AE5581" i="1"/>
  <c r="AC5582" i="1"/>
  <c r="AD5582" i="1"/>
  <c r="AE5582" i="1"/>
  <c r="AC5583" i="1"/>
  <c r="AD5583" i="1"/>
  <c r="AE5583" i="1"/>
  <c r="AC2494" i="1"/>
  <c r="AD2494" i="1"/>
  <c r="AE2494" i="1"/>
  <c r="AC2495" i="1"/>
  <c r="AD2495" i="1"/>
  <c r="AE2495" i="1"/>
  <c r="AC5584" i="1"/>
  <c r="AD5584" i="1"/>
  <c r="AE5584" i="1"/>
  <c r="AC2496" i="1"/>
  <c r="AD2496" i="1"/>
  <c r="AE2496" i="1"/>
  <c r="AC2497" i="1"/>
  <c r="AD2497" i="1"/>
  <c r="AE2497" i="1"/>
  <c r="AC5585" i="1"/>
  <c r="AD5585" i="1"/>
  <c r="AE5585" i="1"/>
  <c r="AC5586" i="1"/>
  <c r="AD5586" i="1"/>
  <c r="AE5586" i="1"/>
  <c r="AC5587" i="1"/>
  <c r="AD5587" i="1"/>
  <c r="AE5587" i="1"/>
  <c r="AC2498" i="1"/>
  <c r="AD2498" i="1"/>
  <c r="AE2498" i="1"/>
  <c r="AC5588" i="1"/>
  <c r="AD5588" i="1"/>
  <c r="AE5588" i="1"/>
  <c r="AC5589" i="1"/>
  <c r="AD5589" i="1"/>
  <c r="AE5589" i="1"/>
  <c r="AC2499" i="1"/>
  <c r="AD2499" i="1"/>
  <c r="AE2499" i="1"/>
  <c r="AC5590" i="1"/>
  <c r="AD5590" i="1"/>
  <c r="AE5590" i="1"/>
  <c r="AC5591" i="1"/>
  <c r="AD5591" i="1"/>
  <c r="AE5591" i="1"/>
  <c r="AC2500" i="1"/>
  <c r="AD2500" i="1"/>
  <c r="AE2500" i="1"/>
  <c r="AC2501" i="1"/>
  <c r="AD2501" i="1"/>
  <c r="AE2501" i="1"/>
  <c r="AC2502" i="1"/>
  <c r="AD2502" i="1"/>
  <c r="AE2502" i="1"/>
  <c r="AC2503" i="1"/>
  <c r="AD2503" i="1"/>
  <c r="AE2503" i="1"/>
  <c r="AC2504" i="1"/>
  <c r="AD2504" i="1"/>
  <c r="AE2504" i="1"/>
  <c r="AC2505" i="1"/>
  <c r="AD2505" i="1"/>
  <c r="AE2505" i="1"/>
  <c r="AC2506" i="1"/>
  <c r="AD2506" i="1"/>
  <c r="AE2506" i="1"/>
  <c r="AC2507" i="1"/>
  <c r="AD2507" i="1"/>
  <c r="AE2507" i="1"/>
  <c r="AC2508" i="1"/>
  <c r="AD2508" i="1"/>
  <c r="AE2508" i="1"/>
  <c r="AC5592" i="1"/>
  <c r="AD5592" i="1"/>
  <c r="AE5592" i="1"/>
  <c r="AC2509" i="1"/>
  <c r="AD2509" i="1"/>
  <c r="AE2509" i="1"/>
  <c r="AC2510" i="1"/>
  <c r="AD2510" i="1"/>
  <c r="AE2510" i="1"/>
  <c r="AC2511" i="1"/>
  <c r="AD2511" i="1"/>
  <c r="AE2511" i="1"/>
  <c r="AC2512" i="1"/>
  <c r="AD2512" i="1"/>
  <c r="AE2512" i="1"/>
  <c r="AC5593" i="1"/>
  <c r="AD5593" i="1"/>
  <c r="AE5593" i="1"/>
  <c r="AC2513" i="1"/>
  <c r="AD2513" i="1"/>
  <c r="AE2513" i="1"/>
  <c r="AC2514" i="1"/>
  <c r="AD2514" i="1"/>
  <c r="AE2514" i="1"/>
  <c r="AC5594" i="1"/>
  <c r="AD5594" i="1"/>
  <c r="AE5594" i="1"/>
  <c r="AC5595" i="1"/>
  <c r="AD5595" i="1"/>
  <c r="AE5595" i="1"/>
  <c r="AC5596" i="1"/>
  <c r="AD5596" i="1"/>
  <c r="AE5596" i="1"/>
  <c r="AC5597" i="1"/>
  <c r="AD5597" i="1"/>
  <c r="AE5597" i="1"/>
  <c r="AC5598" i="1"/>
  <c r="AD5598" i="1"/>
  <c r="AE5598" i="1"/>
  <c r="AC2515" i="1"/>
  <c r="AD2515" i="1"/>
  <c r="AE2515" i="1"/>
  <c r="AC5599" i="1"/>
  <c r="AD5599" i="1"/>
  <c r="AE5599" i="1"/>
  <c r="AC5600" i="1"/>
  <c r="AD5600" i="1"/>
  <c r="AE5600" i="1"/>
  <c r="AC5601" i="1"/>
  <c r="AD5601" i="1"/>
  <c r="AE5601" i="1"/>
  <c r="AC5602" i="1"/>
  <c r="AD5602" i="1"/>
  <c r="AE5602" i="1"/>
  <c r="AC2516" i="1"/>
  <c r="AD2516" i="1"/>
  <c r="AE2516" i="1"/>
  <c r="AC2517" i="1"/>
  <c r="AD2517" i="1"/>
  <c r="AE2517" i="1"/>
  <c r="AC5603" i="1"/>
  <c r="AD5603" i="1"/>
  <c r="AE5603" i="1"/>
  <c r="AC5604" i="1"/>
  <c r="AD5604" i="1"/>
  <c r="AE5604" i="1"/>
  <c r="AC2518" i="1"/>
  <c r="AD2518" i="1"/>
  <c r="AE2518" i="1"/>
  <c r="AC2519" i="1"/>
  <c r="AD2519" i="1"/>
  <c r="AE2519" i="1"/>
  <c r="AC2520" i="1"/>
  <c r="AD2520" i="1"/>
  <c r="AE2520" i="1"/>
  <c r="AC5605" i="1"/>
  <c r="AD5605" i="1"/>
  <c r="AE5605" i="1"/>
  <c r="AC2521" i="1"/>
  <c r="AD2521" i="1"/>
  <c r="AE2521" i="1"/>
  <c r="AC5606" i="1"/>
  <c r="AD5606" i="1"/>
  <c r="AE5606" i="1"/>
  <c r="AC5607" i="1"/>
  <c r="AD5607" i="1"/>
  <c r="AE5607" i="1"/>
  <c r="AC5608" i="1"/>
  <c r="AD5608" i="1"/>
  <c r="AE5608" i="1"/>
  <c r="AC5609" i="1"/>
  <c r="AD5609" i="1"/>
  <c r="AE5609" i="1"/>
  <c r="AC5610" i="1"/>
  <c r="AD5610" i="1"/>
  <c r="AE5610" i="1"/>
  <c r="AC5611" i="1"/>
  <c r="AD5611" i="1"/>
  <c r="AE5611" i="1"/>
  <c r="AC5612" i="1"/>
  <c r="AD5612" i="1"/>
  <c r="AE5612" i="1"/>
  <c r="AC5613" i="1"/>
  <c r="AD5613" i="1"/>
  <c r="AE5613" i="1"/>
  <c r="AC2522" i="1"/>
  <c r="AD2522" i="1"/>
  <c r="AE2522" i="1"/>
  <c r="AC2523" i="1"/>
  <c r="AD2523" i="1"/>
  <c r="AE2523" i="1"/>
  <c r="AC2524" i="1"/>
  <c r="AD2524" i="1"/>
  <c r="AE2524" i="1"/>
  <c r="AC5614" i="1"/>
  <c r="AD5614" i="1"/>
  <c r="AE5614" i="1"/>
  <c r="AC5615" i="1"/>
  <c r="AD5615" i="1"/>
  <c r="AE5615" i="1"/>
  <c r="AC2525" i="1"/>
  <c r="AD2525" i="1"/>
  <c r="AE2525" i="1"/>
  <c r="AC5616" i="1"/>
  <c r="AD5616" i="1"/>
  <c r="AE5616" i="1"/>
  <c r="AC5617" i="1"/>
  <c r="AD5617" i="1"/>
  <c r="AE5617" i="1"/>
  <c r="AC5618" i="1"/>
  <c r="AD5618" i="1"/>
  <c r="AE5618" i="1"/>
  <c r="AC5619" i="1"/>
  <c r="AD5619" i="1"/>
  <c r="AE5619" i="1"/>
  <c r="AC5620" i="1"/>
  <c r="AD5620" i="1"/>
  <c r="AE5620" i="1"/>
  <c r="AC5621" i="1"/>
  <c r="AD5621" i="1"/>
  <c r="AE5621" i="1"/>
  <c r="AC5622" i="1"/>
  <c r="AD5622" i="1"/>
  <c r="AE5622" i="1"/>
  <c r="AC5623" i="1"/>
  <c r="AD5623" i="1"/>
  <c r="AE5623" i="1"/>
  <c r="AC2526" i="1"/>
  <c r="AD2526" i="1"/>
  <c r="AE2526" i="1"/>
  <c r="AC5624" i="1"/>
  <c r="AD5624" i="1"/>
  <c r="AE5624" i="1"/>
  <c r="AC5625" i="1"/>
  <c r="AD5625" i="1"/>
  <c r="AE5625" i="1"/>
  <c r="AC5626" i="1"/>
  <c r="AD5626" i="1"/>
  <c r="AE5626" i="1"/>
  <c r="AC5627" i="1"/>
  <c r="AD5627" i="1"/>
  <c r="AE5627" i="1"/>
  <c r="AC5628" i="1"/>
  <c r="AD5628" i="1"/>
  <c r="AE5628" i="1"/>
  <c r="AC5629" i="1"/>
  <c r="AD5629" i="1"/>
  <c r="AE5629" i="1"/>
  <c r="AC2527" i="1"/>
  <c r="AD2527" i="1"/>
  <c r="AE2527" i="1"/>
  <c r="AC5630" i="1"/>
  <c r="AD5630" i="1"/>
  <c r="AE5630" i="1"/>
  <c r="AC5631" i="1"/>
  <c r="AD5631" i="1"/>
  <c r="AE5631" i="1"/>
  <c r="AC5632" i="1"/>
  <c r="AD5632" i="1"/>
  <c r="AE5632" i="1"/>
  <c r="AC5633" i="1"/>
  <c r="AD5633" i="1"/>
  <c r="AE5633" i="1"/>
  <c r="AC5634" i="1"/>
  <c r="AD5634" i="1"/>
  <c r="AE5634" i="1"/>
  <c r="AC5635" i="1"/>
  <c r="AD5635" i="1"/>
  <c r="AE5635" i="1"/>
  <c r="AC5636" i="1"/>
  <c r="AD5636" i="1"/>
  <c r="AE5636" i="1"/>
  <c r="AC5637" i="1"/>
  <c r="AD5637" i="1"/>
  <c r="AE5637" i="1"/>
  <c r="AC5638" i="1"/>
  <c r="AD5638" i="1"/>
  <c r="AE5638" i="1"/>
  <c r="AC5639" i="1"/>
  <c r="AD5639" i="1"/>
  <c r="AE5639" i="1"/>
  <c r="AC5640" i="1"/>
  <c r="AD5640" i="1"/>
  <c r="AE5640" i="1"/>
  <c r="AC5641" i="1"/>
  <c r="AD5641" i="1"/>
  <c r="AE5641" i="1"/>
  <c r="AC5642" i="1"/>
  <c r="AD5642" i="1"/>
  <c r="AE5642" i="1"/>
  <c r="AC2528" i="1"/>
  <c r="AD2528" i="1"/>
  <c r="AE2528" i="1"/>
  <c r="AC5643" i="1"/>
  <c r="AD5643" i="1"/>
  <c r="AE5643" i="1"/>
  <c r="AC5644" i="1"/>
  <c r="AD5644" i="1"/>
  <c r="AE5644" i="1"/>
  <c r="AC2529" i="1"/>
  <c r="AD2529" i="1"/>
  <c r="AE2529" i="1"/>
  <c r="AC2530" i="1"/>
  <c r="AD2530" i="1"/>
  <c r="AE2530" i="1"/>
  <c r="AC5645" i="1"/>
  <c r="AD5645" i="1"/>
  <c r="AE5645" i="1"/>
  <c r="AC5646" i="1"/>
  <c r="AD5646" i="1"/>
  <c r="AE5646" i="1"/>
  <c r="AC2531" i="1"/>
  <c r="AD2531" i="1"/>
  <c r="AE2531" i="1"/>
  <c r="AC5647" i="1"/>
  <c r="AD5647" i="1"/>
  <c r="AE5647" i="1"/>
  <c r="AC2532" i="1"/>
  <c r="AD2532" i="1"/>
  <c r="AE2532" i="1"/>
  <c r="AC2533" i="1"/>
  <c r="AD2533" i="1"/>
  <c r="AE2533" i="1"/>
  <c r="AC2534" i="1"/>
  <c r="AD2534" i="1"/>
  <c r="AE2534" i="1"/>
  <c r="AC2535" i="1"/>
  <c r="AD2535" i="1"/>
  <c r="AE2535" i="1"/>
  <c r="AC2536" i="1"/>
  <c r="AD2536" i="1"/>
  <c r="AE2536" i="1"/>
  <c r="AC2537" i="1"/>
  <c r="AD2537" i="1"/>
  <c r="AE2537" i="1"/>
  <c r="AC2538" i="1"/>
  <c r="AD2538" i="1"/>
  <c r="AE2538" i="1"/>
  <c r="AC5648" i="1"/>
  <c r="AD5648" i="1"/>
  <c r="AE5648" i="1"/>
  <c r="AC2539" i="1"/>
  <c r="AD2539" i="1"/>
  <c r="AE2539" i="1"/>
  <c r="AC2540" i="1"/>
  <c r="AD2540" i="1"/>
  <c r="AE2540" i="1"/>
  <c r="AC2541" i="1"/>
  <c r="AD2541" i="1"/>
  <c r="AE2541" i="1"/>
  <c r="AC2542" i="1"/>
  <c r="AD2542" i="1"/>
  <c r="AE2542" i="1"/>
  <c r="AC2543" i="1"/>
  <c r="AD2543" i="1"/>
  <c r="AE2543" i="1"/>
  <c r="AC5649" i="1"/>
  <c r="AD5649" i="1"/>
  <c r="AE5649" i="1"/>
  <c r="AC2544" i="1"/>
  <c r="AD2544" i="1"/>
  <c r="AE2544" i="1"/>
  <c r="AC5650" i="1"/>
  <c r="AD5650" i="1"/>
  <c r="AE5650" i="1"/>
  <c r="AC2545" i="1"/>
  <c r="AD2545" i="1"/>
  <c r="AE2545" i="1"/>
  <c r="AC2546" i="1"/>
  <c r="AD2546" i="1"/>
  <c r="AE2546" i="1"/>
  <c r="AC2547" i="1"/>
  <c r="AD2547" i="1"/>
  <c r="AE2547" i="1"/>
  <c r="AC2548" i="1"/>
  <c r="AD2548" i="1"/>
  <c r="AE2548" i="1"/>
  <c r="AC2549" i="1"/>
  <c r="AD2549" i="1"/>
  <c r="AE2549" i="1"/>
  <c r="AC2550" i="1"/>
  <c r="AD2550" i="1"/>
  <c r="AE2550" i="1"/>
  <c r="AC2551" i="1"/>
  <c r="AD2551" i="1"/>
  <c r="AE2551" i="1"/>
  <c r="AC2552" i="1"/>
  <c r="AD2552" i="1"/>
  <c r="AE2552" i="1"/>
  <c r="AC2553" i="1"/>
  <c r="AD2553" i="1"/>
  <c r="AE2553" i="1"/>
  <c r="AC2554" i="1"/>
  <c r="AD2554" i="1"/>
  <c r="AE2554" i="1"/>
  <c r="AC2555" i="1"/>
  <c r="AD2555" i="1"/>
  <c r="AE2555" i="1"/>
  <c r="AC2556" i="1"/>
  <c r="AD2556" i="1"/>
  <c r="AE2556" i="1"/>
  <c r="AC5651" i="1"/>
  <c r="AD5651" i="1"/>
  <c r="AE5651" i="1"/>
  <c r="AC2557" i="1"/>
  <c r="AD2557" i="1"/>
  <c r="AE2557" i="1"/>
  <c r="AC2558" i="1"/>
  <c r="AD2558" i="1"/>
  <c r="AE2558" i="1"/>
  <c r="AC2559" i="1"/>
  <c r="AD2559" i="1"/>
  <c r="AE2559" i="1"/>
  <c r="AC2560" i="1"/>
  <c r="AD2560" i="1"/>
  <c r="AE2560" i="1"/>
  <c r="AC2561" i="1"/>
  <c r="AD2561" i="1"/>
  <c r="AE2561" i="1"/>
  <c r="AC2562" i="1"/>
  <c r="AD2562" i="1"/>
  <c r="AE2562" i="1"/>
  <c r="AC2563" i="1"/>
  <c r="AD2563" i="1"/>
  <c r="AE2563" i="1"/>
  <c r="AC2564" i="1"/>
  <c r="AD2564" i="1"/>
  <c r="AE2564" i="1"/>
  <c r="AC2565" i="1"/>
  <c r="AD2565" i="1"/>
  <c r="AE2565" i="1"/>
  <c r="AC2566" i="1"/>
  <c r="AD2566" i="1"/>
  <c r="AE2566" i="1"/>
  <c r="AC2567" i="1"/>
  <c r="AD2567" i="1"/>
  <c r="AE2567" i="1"/>
  <c r="AC2568" i="1"/>
  <c r="AD2568" i="1"/>
  <c r="AE2568" i="1"/>
  <c r="AC5652" i="1"/>
  <c r="AD5652" i="1"/>
  <c r="AE5652" i="1"/>
  <c r="AC5653" i="1"/>
  <c r="AD5653" i="1"/>
  <c r="AE5653" i="1"/>
  <c r="AC2569" i="1"/>
  <c r="AD2569" i="1"/>
  <c r="AE2569" i="1"/>
  <c r="AC2570" i="1"/>
  <c r="AD2570" i="1"/>
  <c r="AE2570" i="1"/>
  <c r="AC2571" i="1"/>
  <c r="AD2571" i="1"/>
  <c r="AE2571" i="1"/>
  <c r="AC2572" i="1"/>
  <c r="AD2572" i="1"/>
  <c r="AE2572" i="1"/>
  <c r="AC2573" i="1"/>
  <c r="AD2573" i="1"/>
  <c r="AE2573" i="1"/>
  <c r="AC2574" i="1"/>
  <c r="AD2574" i="1"/>
  <c r="AE2574" i="1"/>
  <c r="AC2575" i="1"/>
  <c r="AD2575" i="1"/>
  <c r="AE2575" i="1"/>
  <c r="AC5654" i="1"/>
  <c r="AD5654" i="1"/>
  <c r="AE5654" i="1"/>
  <c r="AC2576" i="1"/>
  <c r="AD2576" i="1"/>
  <c r="AE2576" i="1"/>
  <c r="AC2577" i="1"/>
  <c r="AD2577" i="1"/>
  <c r="AE2577" i="1"/>
  <c r="AC5655" i="1"/>
  <c r="AD5655" i="1"/>
  <c r="AE5655" i="1"/>
  <c r="AC2578" i="1"/>
  <c r="AD2578" i="1"/>
  <c r="AE2578" i="1"/>
  <c r="AC2579" i="1"/>
  <c r="AD2579" i="1"/>
  <c r="AE2579" i="1"/>
  <c r="AC2580" i="1"/>
  <c r="AD2580" i="1"/>
  <c r="AE2580" i="1"/>
  <c r="AC2581" i="1"/>
  <c r="AD2581" i="1"/>
  <c r="AE2581" i="1"/>
  <c r="AC2582" i="1"/>
  <c r="AD2582" i="1"/>
  <c r="AE2582" i="1"/>
  <c r="AC2583" i="1"/>
  <c r="AD2583" i="1"/>
  <c r="AE2583" i="1"/>
  <c r="AC2584" i="1"/>
  <c r="AD2584" i="1"/>
  <c r="AE2584" i="1"/>
  <c r="AC2585" i="1"/>
  <c r="AD2585" i="1"/>
  <c r="AE2585" i="1"/>
  <c r="AC2586" i="1"/>
  <c r="AD2586" i="1"/>
  <c r="AE2586" i="1"/>
  <c r="AC2587" i="1"/>
  <c r="AD2587" i="1"/>
  <c r="AE2587" i="1"/>
  <c r="AC2588" i="1"/>
  <c r="AD2588" i="1"/>
  <c r="AE2588" i="1"/>
  <c r="AC2589" i="1"/>
  <c r="AD2589" i="1"/>
  <c r="AE2589" i="1"/>
  <c r="AC2590" i="1"/>
  <c r="AD2590" i="1"/>
  <c r="AE2590" i="1"/>
  <c r="AC2591" i="1"/>
  <c r="AD2591" i="1"/>
  <c r="AE2591" i="1"/>
  <c r="AC2592" i="1"/>
  <c r="AD2592" i="1"/>
  <c r="AE2592" i="1"/>
  <c r="AC2593" i="1"/>
  <c r="AD2593" i="1"/>
  <c r="AE2593" i="1"/>
  <c r="AC5656" i="1"/>
  <c r="AD5656" i="1"/>
  <c r="AE5656" i="1"/>
  <c r="AC2594" i="1"/>
  <c r="AD2594" i="1"/>
  <c r="AE2594" i="1"/>
  <c r="AC2595" i="1"/>
  <c r="AD2595" i="1"/>
  <c r="AE2595" i="1"/>
  <c r="AC2596" i="1"/>
  <c r="AD2596" i="1"/>
  <c r="AE2596" i="1"/>
  <c r="AC2597" i="1"/>
  <c r="AD2597" i="1"/>
  <c r="AE2597" i="1"/>
  <c r="AC2598" i="1"/>
  <c r="AD2598" i="1"/>
  <c r="AE2598" i="1"/>
  <c r="AC5657" i="1"/>
  <c r="AD5657" i="1"/>
  <c r="AE5657" i="1"/>
  <c r="AC5658" i="1"/>
  <c r="AD5658" i="1"/>
  <c r="AE5658" i="1"/>
  <c r="AC2599" i="1"/>
  <c r="AD2599" i="1"/>
  <c r="AE2599" i="1"/>
  <c r="AC5659" i="1"/>
  <c r="AD5659" i="1"/>
  <c r="AE5659" i="1"/>
  <c r="AC2600" i="1"/>
  <c r="AD2600" i="1"/>
  <c r="AE2600" i="1"/>
  <c r="AC2601" i="1"/>
  <c r="AD2601" i="1"/>
  <c r="AE2601" i="1"/>
  <c r="AC2602" i="1"/>
  <c r="AD2602" i="1"/>
  <c r="AE2602" i="1"/>
  <c r="AC2603" i="1"/>
  <c r="AD2603" i="1"/>
  <c r="AE2603" i="1"/>
  <c r="AC2604" i="1"/>
  <c r="AD2604" i="1"/>
  <c r="AE2604" i="1"/>
  <c r="AC2605" i="1"/>
  <c r="AD2605" i="1"/>
  <c r="AE2605" i="1"/>
  <c r="AC5660" i="1"/>
  <c r="AD5660" i="1"/>
  <c r="AE5660" i="1"/>
  <c r="AC5661" i="1"/>
  <c r="AD5661" i="1"/>
  <c r="AE5661" i="1"/>
  <c r="AC2606" i="1"/>
  <c r="AD2606" i="1"/>
  <c r="AE2606" i="1"/>
  <c r="AC5662" i="1"/>
  <c r="AD5662" i="1"/>
  <c r="AE5662" i="1"/>
  <c r="AC5663" i="1"/>
  <c r="AD5663" i="1"/>
  <c r="AE5663" i="1"/>
  <c r="AC2607" i="1"/>
  <c r="AD2607" i="1"/>
  <c r="AE2607" i="1"/>
  <c r="AC5664" i="1"/>
  <c r="AD5664" i="1"/>
  <c r="AE5664" i="1"/>
  <c r="AC2608" i="1"/>
  <c r="AD2608" i="1"/>
  <c r="AE2608" i="1"/>
  <c r="AC5665" i="1"/>
  <c r="AD5665" i="1"/>
  <c r="AE5665" i="1"/>
  <c r="AC5666" i="1"/>
  <c r="AD5666" i="1"/>
  <c r="AE5666" i="1"/>
  <c r="AC5667" i="1"/>
  <c r="AD5667" i="1"/>
  <c r="AE5667" i="1"/>
  <c r="AC5668" i="1"/>
  <c r="AD5668" i="1"/>
  <c r="AE5668" i="1"/>
  <c r="AC97" i="1"/>
  <c r="AD97" i="1"/>
  <c r="AE97" i="1"/>
  <c r="AC5669" i="1"/>
  <c r="AD5669" i="1"/>
  <c r="AE5669" i="1"/>
  <c r="AC98" i="1"/>
  <c r="AD98" i="1"/>
  <c r="AE98" i="1"/>
  <c r="AC5670" i="1"/>
  <c r="AD5670" i="1"/>
  <c r="AE5670" i="1"/>
  <c r="AC5671" i="1"/>
  <c r="AD5671" i="1"/>
  <c r="AE5671" i="1"/>
  <c r="AC5672" i="1"/>
  <c r="AD5672" i="1"/>
  <c r="AE5672" i="1"/>
  <c r="AC2609" i="1"/>
  <c r="AD2609" i="1"/>
  <c r="AE2609" i="1"/>
  <c r="AC99" i="1"/>
  <c r="AD99" i="1"/>
  <c r="AE99" i="1"/>
  <c r="AC5673" i="1"/>
  <c r="AD5673" i="1"/>
  <c r="AE5673" i="1"/>
  <c r="AC5674" i="1"/>
  <c r="AD5674" i="1"/>
  <c r="AE5674" i="1"/>
  <c r="AC2610" i="1"/>
  <c r="AD2610" i="1"/>
  <c r="AE2610" i="1"/>
  <c r="AC5675" i="1"/>
  <c r="AD5675" i="1"/>
  <c r="AE5675" i="1"/>
  <c r="AC100" i="1"/>
  <c r="AD100" i="1"/>
  <c r="AE100" i="1"/>
  <c r="AC5676" i="1"/>
  <c r="AD5676" i="1"/>
  <c r="AE5676" i="1"/>
  <c r="AC2611" i="1"/>
  <c r="AD2611" i="1"/>
  <c r="AE2611" i="1"/>
  <c r="AC2612" i="1"/>
  <c r="AD2612" i="1"/>
  <c r="AE2612" i="1"/>
  <c r="AC5677" i="1"/>
  <c r="AD5677" i="1"/>
  <c r="AE5677" i="1"/>
  <c r="AC5678" i="1"/>
  <c r="AD5678" i="1"/>
  <c r="AE5678" i="1"/>
  <c r="AC101" i="1"/>
  <c r="AD101" i="1"/>
  <c r="AE101" i="1"/>
  <c r="AC102" i="1"/>
  <c r="AD102" i="1"/>
  <c r="AE102" i="1"/>
  <c r="AC5679" i="1"/>
  <c r="AD5679" i="1"/>
  <c r="AE5679" i="1"/>
  <c r="AC5680" i="1"/>
  <c r="AD5680" i="1"/>
  <c r="AE5680" i="1"/>
  <c r="AC2613" i="1"/>
  <c r="AD2613" i="1"/>
  <c r="AE2613" i="1"/>
  <c r="AC5681" i="1"/>
  <c r="AD5681" i="1"/>
  <c r="AE5681" i="1"/>
  <c r="AC2614" i="1"/>
  <c r="AD2614" i="1"/>
  <c r="AE2614" i="1"/>
  <c r="AC2615" i="1"/>
  <c r="AD2615" i="1"/>
  <c r="AE2615" i="1"/>
  <c r="AC2616" i="1"/>
  <c r="AD2616" i="1"/>
  <c r="AE2616" i="1"/>
  <c r="AC5682" i="1"/>
  <c r="AD5682" i="1"/>
  <c r="AE5682" i="1"/>
  <c r="AC2617" i="1"/>
  <c r="AD2617" i="1"/>
  <c r="AE2617" i="1"/>
  <c r="AC2618" i="1"/>
  <c r="AD2618" i="1"/>
  <c r="AE2618" i="1"/>
  <c r="AC2619" i="1"/>
  <c r="AD2619" i="1"/>
  <c r="AE2619" i="1"/>
  <c r="AC2620" i="1"/>
  <c r="AD2620" i="1"/>
  <c r="AE2620" i="1"/>
  <c r="AC2621" i="1"/>
  <c r="AD2621" i="1"/>
  <c r="AE2621" i="1"/>
  <c r="AC2622" i="1"/>
  <c r="AD2622" i="1"/>
  <c r="AE2622" i="1"/>
  <c r="AC2623" i="1"/>
  <c r="AD2623" i="1"/>
  <c r="AE2623" i="1"/>
  <c r="AC2624" i="1"/>
  <c r="AD2624" i="1"/>
  <c r="AE2624" i="1"/>
  <c r="AC2625" i="1"/>
  <c r="AD2625" i="1"/>
  <c r="AE2625" i="1"/>
  <c r="AC5683" i="1"/>
  <c r="AD5683" i="1"/>
  <c r="AE5683" i="1"/>
  <c r="AC2626" i="1"/>
  <c r="AD2626" i="1"/>
  <c r="AE2626" i="1"/>
  <c r="AC2627" i="1"/>
  <c r="AD2627" i="1"/>
  <c r="AE2627" i="1"/>
  <c r="AC5684" i="1"/>
  <c r="AD5684" i="1"/>
  <c r="AE5684" i="1"/>
  <c r="AC5685" i="1"/>
  <c r="AD5685" i="1"/>
  <c r="AE5685" i="1"/>
  <c r="AC2628" i="1"/>
  <c r="AD2628" i="1"/>
  <c r="AE2628" i="1"/>
  <c r="AC2629" i="1"/>
  <c r="AD2629" i="1"/>
  <c r="AE2629" i="1"/>
  <c r="AC2630" i="1"/>
  <c r="AD2630" i="1"/>
  <c r="AE2630" i="1"/>
  <c r="AC2631" i="1"/>
  <c r="AD2631" i="1"/>
  <c r="AE2631" i="1"/>
  <c r="AC2632" i="1"/>
  <c r="AD2632" i="1"/>
  <c r="AE2632" i="1"/>
  <c r="AC5686" i="1"/>
  <c r="AD5686" i="1"/>
  <c r="AE5686" i="1"/>
  <c r="AC2633" i="1"/>
  <c r="AD2633" i="1"/>
  <c r="AE2633" i="1"/>
  <c r="AC2634" i="1"/>
  <c r="AD2634" i="1"/>
  <c r="AE2634" i="1"/>
  <c r="AC2635" i="1"/>
  <c r="AD2635" i="1"/>
  <c r="AE2635" i="1"/>
  <c r="AC2636" i="1"/>
  <c r="AD2636" i="1"/>
  <c r="AE2636" i="1"/>
  <c r="AC5687" i="1"/>
  <c r="AD5687" i="1"/>
  <c r="AE5687" i="1"/>
  <c r="AC2637" i="1"/>
  <c r="AD2637" i="1"/>
  <c r="AE2637" i="1"/>
  <c r="AC2638" i="1"/>
  <c r="AD2638" i="1"/>
  <c r="AE2638" i="1"/>
  <c r="AC2639" i="1"/>
  <c r="AD2639" i="1"/>
  <c r="AE2639" i="1"/>
  <c r="AC5688" i="1"/>
  <c r="AD5688" i="1"/>
  <c r="AE5688" i="1"/>
  <c r="AC2640" i="1"/>
  <c r="AD2640" i="1"/>
  <c r="AE2640" i="1"/>
  <c r="AC2641" i="1"/>
  <c r="AD2641" i="1"/>
  <c r="AE2641" i="1"/>
  <c r="AC2642" i="1"/>
  <c r="AD2642" i="1"/>
  <c r="AE2642" i="1"/>
  <c r="AC2643" i="1"/>
  <c r="AD2643" i="1"/>
  <c r="AE2643" i="1"/>
  <c r="AC2644" i="1"/>
  <c r="AD2644" i="1"/>
  <c r="AE2644" i="1"/>
  <c r="AC2645" i="1"/>
  <c r="AD2645" i="1"/>
  <c r="AE2645" i="1"/>
  <c r="AC2646" i="1"/>
  <c r="AD2646" i="1"/>
  <c r="AE2646" i="1"/>
  <c r="AC2647" i="1"/>
  <c r="AD2647" i="1"/>
  <c r="AE2647" i="1"/>
  <c r="AC2648" i="1"/>
  <c r="AD2648" i="1"/>
  <c r="AE2648" i="1"/>
  <c r="AC2649" i="1"/>
  <c r="AD2649" i="1"/>
  <c r="AE2649" i="1"/>
  <c r="AC2650" i="1"/>
  <c r="AD2650" i="1"/>
  <c r="AE2650" i="1"/>
  <c r="AC2651" i="1"/>
  <c r="AD2651" i="1"/>
  <c r="AE2651" i="1"/>
  <c r="AC2652" i="1"/>
  <c r="AD2652" i="1"/>
  <c r="AE2652" i="1"/>
  <c r="AC2653" i="1"/>
  <c r="AD2653" i="1"/>
  <c r="AE2653" i="1"/>
  <c r="AC2654" i="1"/>
  <c r="AD2654" i="1"/>
  <c r="AE2654" i="1"/>
  <c r="AC2655" i="1"/>
  <c r="AD2655" i="1"/>
  <c r="AE2655" i="1"/>
  <c r="AC2656" i="1"/>
  <c r="AD2656" i="1"/>
  <c r="AE2656" i="1"/>
  <c r="AC2657" i="1"/>
  <c r="AD2657" i="1"/>
  <c r="AE2657" i="1"/>
  <c r="AC2658" i="1"/>
  <c r="AD2658" i="1"/>
  <c r="AE2658" i="1"/>
  <c r="AC5689" i="1"/>
  <c r="AD5689" i="1"/>
  <c r="AE5689" i="1"/>
  <c r="AC2659" i="1"/>
  <c r="AD2659" i="1"/>
  <c r="AE2659" i="1"/>
  <c r="AC5690" i="1"/>
  <c r="AD5690" i="1"/>
  <c r="AE5690" i="1"/>
  <c r="AC2660" i="1"/>
  <c r="AD2660" i="1"/>
  <c r="AE2660" i="1"/>
  <c r="AC2661" i="1"/>
  <c r="AD2661" i="1"/>
  <c r="AE2661" i="1"/>
  <c r="AC2662" i="1"/>
  <c r="AD2662" i="1"/>
  <c r="AE2662" i="1"/>
  <c r="AC2663" i="1"/>
  <c r="AD2663" i="1"/>
  <c r="AE2663" i="1"/>
  <c r="AC5691" i="1"/>
  <c r="AD5691" i="1"/>
  <c r="AE5691" i="1"/>
  <c r="AC2664" i="1"/>
  <c r="AD2664" i="1"/>
  <c r="AE2664" i="1"/>
  <c r="AC5692" i="1"/>
  <c r="AD5692" i="1"/>
  <c r="AE5692" i="1"/>
  <c r="AC5693" i="1"/>
  <c r="AD5693" i="1"/>
  <c r="AE5693" i="1"/>
  <c r="AC2665" i="1"/>
  <c r="AD2665" i="1"/>
  <c r="AE2665" i="1"/>
  <c r="AC5694" i="1"/>
  <c r="AD5694" i="1"/>
  <c r="AE5694" i="1"/>
  <c r="AC2666" i="1"/>
  <c r="AD2666" i="1"/>
  <c r="AE2666" i="1"/>
  <c r="AC5695" i="1"/>
  <c r="AD5695" i="1"/>
  <c r="AE5695" i="1"/>
  <c r="AC5696" i="1"/>
  <c r="AD5696" i="1"/>
  <c r="AE5696" i="1"/>
  <c r="AC2667" i="1"/>
  <c r="AD2667" i="1"/>
  <c r="AE2667" i="1"/>
  <c r="AC2668" i="1"/>
  <c r="AD2668" i="1"/>
  <c r="AE2668" i="1"/>
  <c r="AC2669" i="1"/>
  <c r="AD2669" i="1"/>
  <c r="AE2669" i="1"/>
  <c r="AC2670" i="1"/>
  <c r="AD2670" i="1"/>
  <c r="AE2670" i="1"/>
  <c r="AC5697" i="1"/>
  <c r="AD5697" i="1"/>
  <c r="AE5697" i="1"/>
  <c r="AC2671" i="1"/>
  <c r="AD2671" i="1"/>
  <c r="AE2671" i="1"/>
  <c r="AC2672" i="1"/>
  <c r="AD2672" i="1"/>
  <c r="AE2672" i="1"/>
  <c r="AC5698" i="1"/>
  <c r="AD5698" i="1"/>
  <c r="AE5698" i="1"/>
  <c r="AC2673" i="1"/>
  <c r="AD2673" i="1"/>
  <c r="AE2673" i="1"/>
  <c r="AC5699" i="1"/>
  <c r="AD5699" i="1"/>
  <c r="AE5699" i="1"/>
  <c r="AC2674" i="1"/>
  <c r="AD2674" i="1"/>
  <c r="AE2674" i="1"/>
  <c r="AC5700" i="1"/>
  <c r="AD5700" i="1"/>
  <c r="AE5700" i="1"/>
  <c r="AC2675" i="1"/>
  <c r="AD2675" i="1"/>
  <c r="AE2675" i="1"/>
  <c r="AC5701" i="1"/>
  <c r="AD5701" i="1"/>
  <c r="AE5701" i="1"/>
  <c r="AC5702" i="1"/>
  <c r="AD5702" i="1"/>
  <c r="AE5702" i="1"/>
  <c r="AC2676" i="1"/>
  <c r="AD2676" i="1"/>
  <c r="AE2676" i="1"/>
  <c r="AC5703" i="1"/>
  <c r="AD5703" i="1"/>
  <c r="AE5703" i="1"/>
  <c r="AC5704" i="1"/>
  <c r="AD5704" i="1"/>
  <c r="AE5704" i="1"/>
  <c r="AC2677" i="1"/>
  <c r="AD2677" i="1"/>
  <c r="AE2677" i="1"/>
  <c r="AC2678" i="1"/>
  <c r="AD2678" i="1"/>
  <c r="AE2678" i="1"/>
  <c r="AC5705" i="1"/>
  <c r="AD5705" i="1"/>
  <c r="AE5705" i="1"/>
  <c r="AC5706" i="1"/>
  <c r="AD5706" i="1"/>
  <c r="AE5706" i="1"/>
  <c r="AC5707" i="1"/>
  <c r="AD5707" i="1"/>
  <c r="AE5707" i="1"/>
  <c r="AC2679" i="1"/>
  <c r="AD2679" i="1"/>
  <c r="AE2679" i="1"/>
  <c r="AC5708" i="1"/>
  <c r="AD5708" i="1"/>
  <c r="AE5708" i="1"/>
  <c r="AC5709" i="1"/>
  <c r="AD5709" i="1"/>
  <c r="AE5709" i="1"/>
  <c r="AC2680" i="1"/>
  <c r="AD2680" i="1"/>
  <c r="AE2680" i="1"/>
  <c r="AC5710" i="1"/>
  <c r="AD5710" i="1"/>
  <c r="AE5710" i="1"/>
  <c r="AC5711" i="1"/>
  <c r="AD5711" i="1"/>
  <c r="AE5711" i="1"/>
  <c r="AC2681" i="1"/>
  <c r="AD2681" i="1"/>
  <c r="AE2681" i="1"/>
  <c r="AC2682" i="1"/>
  <c r="AD2682" i="1"/>
  <c r="AE2682" i="1"/>
  <c r="AC5712" i="1"/>
  <c r="AD5712" i="1"/>
  <c r="AE5712" i="1"/>
  <c r="AC5713" i="1"/>
  <c r="AD5713" i="1"/>
  <c r="AE5713" i="1"/>
  <c r="AC5714" i="1"/>
  <c r="AD5714" i="1"/>
  <c r="AE5714" i="1"/>
  <c r="AC2683" i="1"/>
  <c r="AD2683" i="1"/>
  <c r="AE2683" i="1"/>
  <c r="AC2684" i="1"/>
  <c r="AD2684" i="1"/>
  <c r="AE2684" i="1"/>
  <c r="AC2685" i="1"/>
  <c r="AD2685" i="1"/>
  <c r="AE2685" i="1"/>
  <c r="AC2686" i="1"/>
  <c r="AD2686" i="1"/>
  <c r="AE2686" i="1"/>
  <c r="AC2687" i="1"/>
  <c r="AD2687" i="1"/>
  <c r="AE2687" i="1"/>
  <c r="AC5715" i="1"/>
  <c r="AD5715" i="1"/>
  <c r="AE5715" i="1"/>
  <c r="AC2688" i="1"/>
  <c r="AD2688" i="1"/>
  <c r="AE2688" i="1"/>
  <c r="AC5716" i="1"/>
  <c r="AD5716" i="1"/>
  <c r="AE5716" i="1"/>
  <c r="AC2689" i="1"/>
  <c r="AD2689" i="1"/>
  <c r="AE2689" i="1"/>
  <c r="AC2690" i="1"/>
  <c r="AD2690" i="1"/>
  <c r="AE2690" i="1"/>
  <c r="AC5717" i="1"/>
  <c r="AD5717" i="1"/>
  <c r="AE5717" i="1"/>
  <c r="AC2691" i="1"/>
  <c r="AD2691" i="1"/>
  <c r="AE2691" i="1"/>
  <c r="AC5718" i="1"/>
  <c r="AD5718" i="1"/>
  <c r="AE5718" i="1"/>
  <c r="AC2692" i="1"/>
  <c r="AD2692" i="1"/>
  <c r="AE2692" i="1"/>
  <c r="AC5719" i="1"/>
  <c r="AD5719" i="1"/>
  <c r="AE5719" i="1"/>
  <c r="AC2693" i="1"/>
  <c r="AD2693" i="1"/>
  <c r="AE2693" i="1"/>
  <c r="AC5720" i="1"/>
  <c r="AD5720" i="1"/>
  <c r="AE5720" i="1"/>
  <c r="AC5721" i="1"/>
  <c r="AD5721" i="1"/>
  <c r="AE5721" i="1"/>
  <c r="AC2694" i="1"/>
  <c r="AD2694" i="1"/>
  <c r="AE2694" i="1"/>
  <c r="AC2695" i="1"/>
  <c r="AD2695" i="1"/>
  <c r="AE2695" i="1"/>
  <c r="AC2696" i="1"/>
  <c r="AD2696" i="1"/>
  <c r="AE2696" i="1"/>
  <c r="AC5722" i="1"/>
  <c r="AD5722" i="1"/>
  <c r="AE5722" i="1"/>
  <c r="AC2697" i="1"/>
  <c r="AD2697" i="1"/>
  <c r="AE2697" i="1"/>
  <c r="AC2698" i="1"/>
  <c r="AD2698" i="1"/>
  <c r="AE2698" i="1"/>
  <c r="AC2699" i="1"/>
  <c r="AD2699" i="1"/>
  <c r="AE2699" i="1"/>
  <c r="AC2700" i="1"/>
  <c r="AD2700" i="1"/>
  <c r="AE2700" i="1"/>
  <c r="AC2701" i="1"/>
  <c r="AD2701" i="1"/>
  <c r="AE2701" i="1"/>
  <c r="AC2702" i="1"/>
  <c r="AD2702" i="1"/>
  <c r="AE2702" i="1"/>
  <c r="AC2703" i="1"/>
  <c r="AD2703" i="1"/>
  <c r="AE2703" i="1"/>
  <c r="AC2704" i="1"/>
  <c r="AD2704" i="1"/>
  <c r="AE2704" i="1"/>
  <c r="AC2705" i="1"/>
  <c r="AD2705" i="1"/>
  <c r="AE2705" i="1"/>
  <c r="AC2706" i="1"/>
  <c r="AD2706" i="1"/>
  <c r="AE2706" i="1"/>
  <c r="AC2707" i="1"/>
  <c r="AD2707" i="1"/>
  <c r="AE2707" i="1"/>
  <c r="AC2708" i="1"/>
  <c r="AD2708" i="1"/>
  <c r="AE2708" i="1"/>
  <c r="AC5723" i="1"/>
  <c r="AD5723" i="1"/>
  <c r="AE5723" i="1"/>
  <c r="AC2709" i="1"/>
  <c r="AD2709" i="1"/>
  <c r="AE2709" i="1"/>
  <c r="AC2710" i="1"/>
  <c r="AD2710" i="1"/>
  <c r="AE2710" i="1"/>
  <c r="AC5724" i="1"/>
  <c r="AD5724" i="1"/>
  <c r="AE5724" i="1"/>
  <c r="AC2711" i="1"/>
  <c r="AD2711" i="1"/>
  <c r="AE2711" i="1"/>
  <c r="AC2712" i="1"/>
  <c r="AD2712" i="1"/>
  <c r="AE2712" i="1"/>
  <c r="AC2713" i="1"/>
  <c r="AD2713" i="1"/>
  <c r="AE2713" i="1"/>
  <c r="AC5725" i="1"/>
  <c r="AD5725" i="1"/>
  <c r="AE5725" i="1"/>
  <c r="AC2714" i="1"/>
  <c r="AD2714" i="1"/>
  <c r="AE2714" i="1"/>
  <c r="AC2715" i="1"/>
  <c r="AD2715" i="1"/>
  <c r="AE2715" i="1"/>
  <c r="AC2716" i="1"/>
  <c r="AD2716" i="1"/>
  <c r="AE2716" i="1"/>
  <c r="AC2717" i="1"/>
  <c r="AD2717" i="1"/>
  <c r="AE2717" i="1"/>
  <c r="AC2718" i="1"/>
  <c r="AD2718" i="1"/>
  <c r="AE2718" i="1"/>
  <c r="AC2719" i="1"/>
  <c r="AD2719" i="1"/>
  <c r="AE2719" i="1"/>
  <c r="AC2720" i="1"/>
  <c r="AD2720" i="1"/>
  <c r="AE2720" i="1"/>
  <c r="AC2721" i="1"/>
  <c r="AD2721" i="1"/>
  <c r="AE2721" i="1"/>
  <c r="AC5726" i="1"/>
  <c r="AD5726" i="1"/>
  <c r="AE5726" i="1"/>
  <c r="AC2722" i="1"/>
  <c r="AD2722" i="1"/>
  <c r="AE2722" i="1"/>
  <c r="AC5727" i="1"/>
  <c r="AD5727" i="1"/>
  <c r="AE5727" i="1"/>
  <c r="AC2723" i="1"/>
  <c r="AD2723" i="1"/>
  <c r="AE2723" i="1"/>
  <c r="AC2724" i="1"/>
  <c r="AD2724" i="1"/>
  <c r="AE2724" i="1"/>
  <c r="AC2725" i="1"/>
  <c r="AD2725" i="1"/>
  <c r="AE2725" i="1"/>
  <c r="AC2726" i="1"/>
  <c r="AD2726" i="1"/>
  <c r="AE2726" i="1"/>
  <c r="AC2727" i="1"/>
  <c r="AD2727" i="1"/>
  <c r="AE2727" i="1"/>
  <c r="AC2728" i="1"/>
  <c r="AD2728" i="1"/>
  <c r="AE2728" i="1"/>
  <c r="AC2729" i="1"/>
  <c r="AD2729" i="1"/>
  <c r="AE2729" i="1"/>
  <c r="AC5728" i="1"/>
  <c r="AD5728" i="1"/>
  <c r="AE5728" i="1"/>
  <c r="AC2730" i="1"/>
  <c r="AD2730" i="1"/>
  <c r="AE2730" i="1"/>
  <c r="AC2731" i="1"/>
  <c r="AD2731" i="1"/>
  <c r="AE2731" i="1"/>
  <c r="AC5729" i="1"/>
  <c r="AD5729" i="1"/>
  <c r="AE5729" i="1"/>
  <c r="AC2732" i="1"/>
  <c r="AD2732" i="1"/>
  <c r="AE2732" i="1"/>
  <c r="AC2733" i="1"/>
  <c r="AD2733" i="1"/>
  <c r="AE2733" i="1"/>
  <c r="AC2734" i="1"/>
  <c r="AD2734" i="1"/>
  <c r="AE2734" i="1"/>
  <c r="AC2735" i="1"/>
  <c r="AD2735" i="1"/>
  <c r="AE2735" i="1"/>
  <c r="AC2736" i="1"/>
  <c r="AD2736" i="1"/>
  <c r="AE2736" i="1"/>
  <c r="AC2737" i="1"/>
  <c r="AD2737" i="1"/>
  <c r="AE2737" i="1"/>
  <c r="AC2738" i="1"/>
  <c r="AD2738" i="1"/>
  <c r="AE2738" i="1"/>
  <c r="AC2739" i="1"/>
  <c r="AD2739" i="1"/>
  <c r="AE2739" i="1"/>
  <c r="AC2740" i="1"/>
  <c r="AD2740" i="1"/>
  <c r="AE2740" i="1"/>
  <c r="AC2741" i="1"/>
  <c r="AD2741" i="1"/>
  <c r="AE2741" i="1"/>
  <c r="AC5730" i="1"/>
  <c r="AD5730" i="1"/>
  <c r="AE5730" i="1"/>
  <c r="AC2742" i="1"/>
  <c r="AD2742" i="1"/>
  <c r="AE2742" i="1"/>
  <c r="AC2743" i="1"/>
  <c r="AD2743" i="1"/>
  <c r="AE2743" i="1"/>
  <c r="AC2744" i="1"/>
  <c r="AD2744" i="1"/>
  <c r="AE2744" i="1"/>
  <c r="AC2745" i="1"/>
  <c r="AD2745" i="1"/>
  <c r="AE2745" i="1"/>
  <c r="AC2746" i="1"/>
  <c r="AD2746" i="1"/>
  <c r="AE2746" i="1"/>
  <c r="AC5731" i="1"/>
  <c r="AD5731" i="1"/>
  <c r="AE5731" i="1"/>
  <c r="AC2747" i="1"/>
  <c r="AD2747" i="1"/>
  <c r="AE2747" i="1"/>
  <c r="AC5732" i="1"/>
  <c r="AD5732" i="1"/>
  <c r="AE5732" i="1"/>
  <c r="AC2748" i="1"/>
  <c r="AD2748" i="1"/>
  <c r="AE2748" i="1"/>
  <c r="AC2749" i="1"/>
  <c r="AD2749" i="1"/>
  <c r="AE2749" i="1"/>
  <c r="AC2750" i="1"/>
  <c r="AD2750" i="1"/>
  <c r="AE2750" i="1"/>
  <c r="AC2751" i="1"/>
  <c r="AD2751" i="1"/>
  <c r="AE2751" i="1"/>
  <c r="AC2752" i="1"/>
  <c r="AD2752" i="1"/>
  <c r="AE2752" i="1"/>
  <c r="AC2753" i="1"/>
  <c r="AD2753" i="1"/>
  <c r="AE2753" i="1"/>
  <c r="AC2754" i="1"/>
  <c r="AD2754" i="1"/>
  <c r="AE2754" i="1"/>
  <c r="AC2755" i="1"/>
  <c r="AD2755" i="1"/>
  <c r="AE2755" i="1"/>
  <c r="AC2756" i="1"/>
  <c r="AD2756" i="1"/>
  <c r="AE2756" i="1"/>
  <c r="AC2757" i="1"/>
  <c r="AD2757" i="1"/>
  <c r="AE2757" i="1"/>
  <c r="AC2758" i="1"/>
  <c r="AD2758" i="1"/>
  <c r="AE2758" i="1"/>
  <c r="AC2759" i="1"/>
  <c r="AD2759" i="1"/>
  <c r="AE2759" i="1"/>
  <c r="AC2760" i="1"/>
  <c r="AD2760" i="1"/>
  <c r="AE2760" i="1"/>
  <c r="AC2761" i="1"/>
  <c r="AD2761" i="1"/>
  <c r="AE2761" i="1"/>
  <c r="AC2762" i="1"/>
  <c r="AD2762" i="1"/>
  <c r="AE2762" i="1"/>
  <c r="AC2763" i="1"/>
  <c r="AD2763" i="1"/>
  <c r="AE2763" i="1"/>
  <c r="AC2764" i="1"/>
  <c r="AD2764" i="1"/>
  <c r="AE2764" i="1"/>
  <c r="AC2765" i="1"/>
  <c r="AD2765" i="1"/>
  <c r="AE2765" i="1"/>
  <c r="AC2766" i="1"/>
  <c r="AD2766" i="1"/>
  <c r="AE2766" i="1"/>
  <c r="AC2767" i="1"/>
  <c r="AD2767" i="1"/>
  <c r="AE2767" i="1"/>
  <c r="AC2768" i="1"/>
  <c r="AD2768" i="1"/>
  <c r="AE2768" i="1"/>
  <c r="AC5733" i="1"/>
  <c r="AD5733" i="1"/>
  <c r="AE5733" i="1"/>
  <c r="AC2769" i="1"/>
  <c r="AD2769" i="1"/>
  <c r="AE2769" i="1"/>
  <c r="AC2770" i="1"/>
  <c r="AD2770" i="1"/>
  <c r="AE2770" i="1"/>
  <c r="AC5734" i="1"/>
  <c r="AD5734" i="1"/>
  <c r="AE5734" i="1"/>
  <c r="AC5735" i="1"/>
  <c r="AD5735" i="1"/>
  <c r="AE5735" i="1"/>
  <c r="AC2771" i="1"/>
  <c r="AD2771" i="1"/>
  <c r="AE2771" i="1"/>
  <c r="AC2772" i="1"/>
  <c r="AD2772" i="1"/>
  <c r="AE2772" i="1"/>
  <c r="AC2773" i="1"/>
  <c r="AD2773" i="1"/>
  <c r="AE2773" i="1"/>
  <c r="AC2774" i="1"/>
  <c r="AD2774" i="1"/>
  <c r="AE2774" i="1"/>
  <c r="AC2775" i="1"/>
  <c r="AD2775" i="1"/>
  <c r="AE2775" i="1"/>
  <c r="AC2776" i="1"/>
  <c r="AD2776" i="1"/>
  <c r="AE2776" i="1"/>
  <c r="AC2777" i="1"/>
  <c r="AD2777" i="1"/>
  <c r="AE2777" i="1"/>
  <c r="AC2778" i="1"/>
  <c r="AD2778" i="1"/>
  <c r="AE2778" i="1"/>
  <c r="AC5736" i="1"/>
  <c r="AD5736" i="1"/>
  <c r="AE5736" i="1"/>
  <c r="AC2779" i="1"/>
  <c r="AD2779" i="1"/>
  <c r="AE2779" i="1"/>
  <c r="AC2780" i="1"/>
  <c r="AD2780" i="1"/>
  <c r="AE2780" i="1"/>
  <c r="AC2781" i="1"/>
  <c r="AD2781" i="1"/>
  <c r="AE2781" i="1"/>
  <c r="AC2782" i="1"/>
  <c r="AD2782" i="1"/>
  <c r="AE2782" i="1"/>
  <c r="AC2783" i="1"/>
  <c r="AD2783" i="1"/>
  <c r="AE2783" i="1"/>
  <c r="AC2784" i="1"/>
  <c r="AD2784" i="1"/>
  <c r="AE2784" i="1"/>
  <c r="AC2785" i="1"/>
  <c r="AD2785" i="1"/>
  <c r="AE2785" i="1"/>
  <c r="AC2786" i="1"/>
  <c r="AD2786" i="1"/>
  <c r="AE2786" i="1"/>
  <c r="AC5737" i="1"/>
  <c r="AD5737" i="1"/>
  <c r="AE5737" i="1"/>
  <c r="AC2787" i="1"/>
  <c r="AD2787" i="1"/>
  <c r="AE2787" i="1"/>
  <c r="AC2788" i="1"/>
  <c r="AD2788" i="1"/>
  <c r="AE2788" i="1"/>
  <c r="AC2789" i="1"/>
  <c r="AD2789" i="1"/>
  <c r="AE2789" i="1"/>
  <c r="AC2790" i="1"/>
  <c r="AD2790" i="1"/>
  <c r="AE2790" i="1"/>
  <c r="AC2791" i="1"/>
  <c r="AD2791" i="1"/>
  <c r="AE2791" i="1"/>
  <c r="AC2792" i="1"/>
  <c r="AD2792" i="1"/>
  <c r="AE2792" i="1"/>
  <c r="AC2793" i="1"/>
  <c r="AD2793" i="1"/>
  <c r="AE2793" i="1"/>
  <c r="AC2794" i="1"/>
  <c r="AD2794" i="1"/>
  <c r="AE2794" i="1"/>
  <c r="AC2795" i="1"/>
  <c r="AD2795" i="1"/>
  <c r="AE2795" i="1"/>
  <c r="AC2796" i="1"/>
  <c r="AD2796" i="1"/>
  <c r="AE2796" i="1"/>
  <c r="AC5738" i="1"/>
  <c r="AD5738" i="1"/>
  <c r="AE5738" i="1"/>
  <c r="AC2797" i="1"/>
  <c r="AD2797" i="1"/>
  <c r="AE2797" i="1"/>
  <c r="AC2798" i="1"/>
  <c r="AD2798" i="1"/>
  <c r="AE2798" i="1"/>
  <c r="AC2799" i="1"/>
  <c r="AD2799" i="1"/>
  <c r="AE2799" i="1"/>
  <c r="AC2800" i="1"/>
  <c r="AD2800" i="1"/>
  <c r="AE2800" i="1"/>
  <c r="AC2801" i="1"/>
  <c r="AD2801" i="1"/>
  <c r="AE2801" i="1"/>
  <c r="AC2802" i="1"/>
  <c r="AD2802" i="1"/>
  <c r="AE2802" i="1"/>
  <c r="AC2803" i="1"/>
  <c r="AD2803" i="1"/>
  <c r="AE2803" i="1"/>
  <c r="AC5739" i="1"/>
  <c r="AD5739" i="1"/>
  <c r="AE5739" i="1"/>
  <c r="AC5740" i="1"/>
  <c r="AD5740" i="1"/>
  <c r="AE5740" i="1"/>
  <c r="AC5741" i="1"/>
  <c r="AD5741" i="1"/>
  <c r="AE5741" i="1"/>
  <c r="AC2804" i="1"/>
  <c r="AD2804" i="1"/>
  <c r="AE2804" i="1"/>
  <c r="AC5742" i="1"/>
  <c r="AD5742" i="1"/>
  <c r="AE5742" i="1"/>
  <c r="AC5743" i="1"/>
  <c r="AD5743" i="1"/>
  <c r="AE5743" i="1"/>
  <c r="AC5744" i="1"/>
  <c r="AD5744" i="1"/>
  <c r="AE5744" i="1"/>
  <c r="AC5745" i="1"/>
  <c r="AD5745" i="1"/>
  <c r="AE5745" i="1"/>
  <c r="AC2805" i="1"/>
  <c r="AD2805" i="1"/>
  <c r="AE2805" i="1"/>
  <c r="AC2806" i="1"/>
  <c r="AD2806" i="1"/>
  <c r="AE2806" i="1"/>
  <c r="AC2807" i="1"/>
  <c r="AD2807" i="1"/>
  <c r="AE2807" i="1"/>
  <c r="AC2808" i="1"/>
  <c r="AD2808" i="1"/>
  <c r="AE2808" i="1"/>
  <c r="AC2809" i="1"/>
  <c r="AD2809" i="1"/>
  <c r="AE2809" i="1"/>
  <c r="AC2810" i="1"/>
  <c r="AD2810" i="1"/>
  <c r="AE2810" i="1"/>
  <c r="AC2811" i="1"/>
  <c r="AD2811" i="1"/>
  <c r="AE2811" i="1"/>
  <c r="AC2812" i="1"/>
  <c r="AD2812" i="1"/>
  <c r="AE2812" i="1"/>
  <c r="AC5746" i="1"/>
  <c r="AD5746" i="1"/>
  <c r="AE5746" i="1"/>
  <c r="AC2813" i="1"/>
  <c r="AD2813" i="1"/>
  <c r="AE2813" i="1"/>
  <c r="AC5747" i="1"/>
  <c r="AD5747" i="1"/>
  <c r="AE5747" i="1"/>
  <c r="AC2814" i="1"/>
  <c r="AD2814" i="1"/>
  <c r="AE2814" i="1"/>
  <c r="AC5748" i="1"/>
  <c r="AD5748" i="1"/>
  <c r="AE5748" i="1"/>
  <c r="AC2815" i="1"/>
  <c r="AD2815" i="1"/>
  <c r="AE2815" i="1"/>
  <c r="AC5749" i="1"/>
  <c r="AD5749" i="1"/>
  <c r="AE5749" i="1"/>
  <c r="AC2816" i="1"/>
  <c r="AD2816" i="1"/>
  <c r="AE2816" i="1"/>
  <c r="AC2817" i="1"/>
  <c r="AD2817" i="1"/>
  <c r="AE2817" i="1"/>
  <c r="AC5750" i="1"/>
  <c r="AD5750" i="1"/>
  <c r="AE5750" i="1"/>
  <c r="AC2818" i="1"/>
  <c r="AD2818" i="1"/>
  <c r="AE2818" i="1"/>
  <c r="AC5751" i="1"/>
  <c r="AD5751" i="1"/>
  <c r="AE5751" i="1"/>
  <c r="AC5752" i="1"/>
  <c r="AD5752" i="1"/>
  <c r="AE5752" i="1"/>
  <c r="AC2819" i="1"/>
  <c r="AD2819" i="1"/>
  <c r="AE2819" i="1"/>
  <c r="AC5753" i="1"/>
  <c r="AD5753" i="1"/>
  <c r="AE5753" i="1"/>
  <c r="AC2820" i="1"/>
  <c r="AD2820" i="1"/>
  <c r="AE2820" i="1"/>
  <c r="AC5754" i="1"/>
  <c r="AD5754" i="1"/>
  <c r="AE5754" i="1"/>
  <c r="AC5755" i="1"/>
  <c r="AD5755" i="1"/>
  <c r="AE5755" i="1"/>
  <c r="AC5756" i="1"/>
  <c r="AD5756" i="1"/>
  <c r="AE5756" i="1"/>
  <c r="AC5757" i="1"/>
  <c r="AD5757" i="1"/>
  <c r="AE5757" i="1"/>
  <c r="AC5758" i="1"/>
  <c r="AD5758" i="1"/>
  <c r="AE5758" i="1"/>
  <c r="AC2821" i="1"/>
  <c r="AD2821" i="1"/>
  <c r="AE2821" i="1"/>
  <c r="AC5759" i="1"/>
  <c r="AD5759" i="1"/>
  <c r="AE5759" i="1"/>
  <c r="AC5760" i="1"/>
  <c r="AD5760" i="1"/>
  <c r="AE5760" i="1"/>
  <c r="AC5761" i="1"/>
  <c r="AD5761" i="1"/>
  <c r="AE5761" i="1"/>
  <c r="AC5762" i="1"/>
  <c r="AD5762" i="1"/>
  <c r="AE5762" i="1"/>
  <c r="AC5763" i="1"/>
  <c r="AD5763" i="1"/>
  <c r="AE5763" i="1"/>
  <c r="AC5764" i="1"/>
  <c r="AD5764" i="1"/>
  <c r="AE5764" i="1"/>
  <c r="AC2822" i="1"/>
  <c r="AD2822" i="1"/>
  <c r="AE2822" i="1"/>
  <c r="AC2823" i="1"/>
  <c r="AD2823" i="1"/>
  <c r="AE2823" i="1"/>
  <c r="AC2824" i="1"/>
  <c r="AD2824" i="1"/>
  <c r="AE2824" i="1"/>
  <c r="AC5765" i="1"/>
  <c r="AD5765" i="1"/>
  <c r="AE5765" i="1"/>
  <c r="AC5766" i="1"/>
  <c r="AD5766" i="1"/>
  <c r="AE5766" i="1"/>
  <c r="AC5767" i="1"/>
  <c r="AD5767" i="1"/>
  <c r="AE5767" i="1"/>
  <c r="AC2825" i="1"/>
  <c r="AD2825" i="1"/>
  <c r="AE2825" i="1"/>
  <c r="AC5768" i="1"/>
  <c r="AD5768" i="1"/>
  <c r="AE5768" i="1"/>
  <c r="AC5769" i="1"/>
  <c r="AD5769" i="1"/>
  <c r="AE5769" i="1"/>
  <c r="AC5770" i="1"/>
  <c r="AD5770" i="1"/>
  <c r="AE5770" i="1"/>
  <c r="AC5771" i="1"/>
  <c r="AD5771" i="1"/>
  <c r="AE5771" i="1"/>
  <c r="AC5772" i="1"/>
  <c r="AD5772" i="1"/>
  <c r="AE5772" i="1"/>
  <c r="AC5773" i="1"/>
  <c r="AD5773" i="1"/>
  <c r="AE5773" i="1"/>
  <c r="AC2826" i="1"/>
  <c r="AD2826" i="1"/>
  <c r="AE2826" i="1"/>
  <c r="AC2827" i="1"/>
  <c r="AD2827" i="1"/>
  <c r="AE2827" i="1"/>
  <c r="AC5774" i="1"/>
  <c r="AD5774" i="1"/>
  <c r="AE5774" i="1"/>
  <c r="AC5775" i="1"/>
  <c r="AD5775" i="1"/>
  <c r="AE5775" i="1"/>
  <c r="AC2828" i="1"/>
  <c r="AD2828" i="1"/>
  <c r="AE2828" i="1"/>
  <c r="AC2829" i="1"/>
  <c r="AD2829" i="1"/>
  <c r="AE2829" i="1"/>
  <c r="AC2830" i="1"/>
  <c r="AD2830" i="1"/>
  <c r="AE2830" i="1"/>
  <c r="AC5776" i="1"/>
  <c r="AD5776" i="1"/>
  <c r="AE5776" i="1"/>
  <c r="AC2831" i="1"/>
  <c r="AD2831" i="1"/>
  <c r="AE2831" i="1"/>
  <c r="AC2832" i="1"/>
  <c r="AD2832" i="1"/>
  <c r="AE2832" i="1"/>
  <c r="AC2833" i="1"/>
  <c r="AD2833" i="1"/>
  <c r="AE2833" i="1"/>
  <c r="AC5777" i="1"/>
  <c r="AD5777" i="1"/>
  <c r="AE5777" i="1"/>
  <c r="AC5778" i="1"/>
  <c r="AD5778" i="1"/>
  <c r="AE5778" i="1"/>
  <c r="AC2834" i="1"/>
  <c r="AD2834" i="1"/>
  <c r="AE2834" i="1"/>
  <c r="AC5779" i="1"/>
  <c r="AD5779" i="1"/>
  <c r="AE5779" i="1"/>
  <c r="AC2835" i="1"/>
  <c r="AD2835" i="1"/>
  <c r="AE2835" i="1"/>
  <c r="AC5780" i="1"/>
  <c r="AD5780" i="1"/>
  <c r="AE5780" i="1"/>
  <c r="AC5781" i="1"/>
  <c r="AD5781" i="1"/>
  <c r="AE5781" i="1"/>
  <c r="AC5782" i="1"/>
  <c r="AD5782" i="1"/>
  <c r="AE5782" i="1"/>
  <c r="AC2836" i="1"/>
  <c r="AD2836" i="1"/>
  <c r="AE2836" i="1"/>
  <c r="AC2837" i="1"/>
  <c r="AD2837" i="1"/>
  <c r="AE2837" i="1"/>
  <c r="AC2838" i="1"/>
  <c r="AD2838" i="1"/>
  <c r="AE2838" i="1"/>
  <c r="AC2839" i="1"/>
  <c r="AD2839" i="1"/>
  <c r="AE2839" i="1"/>
  <c r="AC2840" i="1"/>
  <c r="AD2840" i="1"/>
  <c r="AE2840" i="1"/>
  <c r="AC2841" i="1"/>
  <c r="AD2841" i="1"/>
  <c r="AE2841" i="1"/>
  <c r="AC5783" i="1"/>
  <c r="AD5783" i="1"/>
  <c r="AE5783" i="1"/>
  <c r="AC5784" i="1"/>
  <c r="AD5784" i="1"/>
  <c r="AE5784" i="1"/>
  <c r="AC5785" i="1"/>
  <c r="AD5785" i="1"/>
  <c r="AE5785" i="1"/>
  <c r="AC2842" i="1"/>
  <c r="AD2842" i="1"/>
  <c r="AE2842" i="1"/>
  <c r="AC5786" i="1"/>
  <c r="AD5786" i="1"/>
  <c r="AE5786" i="1"/>
  <c r="AC2843" i="1"/>
  <c r="AD2843" i="1"/>
  <c r="AE2843" i="1"/>
  <c r="AC2844" i="1"/>
  <c r="AD2844" i="1"/>
  <c r="AE2844" i="1"/>
  <c r="AC5787" i="1"/>
  <c r="AD5787" i="1"/>
  <c r="AE5787" i="1"/>
  <c r="AC2845" i="1"/>
  <c r="AD2845" i="1"/>
  <c r="AE2845" i="1"/>
  <c r="AC2846" i="1"/>
  <c r="AD2846" i="1"/>
  <c r="AE2846" i="1"/>
  <c r="AC5788" i="1"/>
  <c r="AD5788" i="1"/>
  <c r="AE5788" i="1"/>
  <c r="AC5789" i="1"/>
  <c r="AD5789" i="1"/>
  <c r="AE5789" i="1"/>
  <c r="AC5790" i="1"/>
  <c r="AD5790" i="1"/>
  <c r="AE5790" i="1"/>
  <c r="AC5791" i="1"/>
  <c r="AD5791" i="1"/>
  <c r="AE5791" i="1"/>
  <c r="AC5792" i="1"/>
  <c r="AD5792" i="1"/>
  <c r="AE5792" i="1"/>
  <c r="AC5793" i="1"/>
  <c r="AD5793" i="1"/>
  <c r="AE5793" i="1"/>
  <c r="AC2847" i="1"/>
  <c r="AD2847" i="1"/>
  <c r="AE2847" i="1"/>
  <c r="AC2848" i="1"/>
  <c r="AD2848" i="1"/>
  <c r="AE2848" i="1"/>
  <c r="AC2849" i="1"/>
  <c r="AD2849" i="1"/>
  <c r="AE2849" i="1"/>
  <c r="AC2850" i="1"/>
  <c r="AD2850" i="1"/>
  <c r="AE2850" i="1"/>
  <c r="AC2851" i="1"/>
  <c r="AD2851" i="1"/>
  <c r="AE2851" i="1"/>
  <c r="AC2852" i="1"/>
  <c r="AD2852" i="1"/>
  <c r="AE2852" i="1"/>
  <c r="AC2853" i="1"/>
  <c r="AD2853" i="1"/>
  <c r="AE2853" i="1"/>
  <c r="AC5794" i="1"/>
  <c r="AD5794" i="1"/>
  <c r="AE5794" i="1"/>
  <c r="AC2854" i="1"/>
  <c r="AD2854" i="1"/>
  <c r="AE2854" i="1"/>
  <c r="AC5795" i="1"/>
  <c r="AD5795" i="1"/>
  <c r="AE5795" i="1"/>
  <c r="AC2855" i="1"/>
  <c r="AD2855" i="1"/>
  <c r="AE2855" i="1"/>
  <c r="AC2856" i="1"/>
  <c r="AD2856" i="1"/>
  <c r="AE2856" i="1"/>
  <c r="AC2857" i="1"/>
  <c r="AD2857" i="1"/>
  <c r="AE2857" i="1"/>
  <c r="AC2858" i="1"/>
  <c r="AD2858" i="1"/>
  <c r="AE2858" i="1"/>
  <c r="AC2859" i="1"/>
  <c r="AD2859" i="1"/>
  <c r="AE2859" i="1"/>
  <c r="AC2860" i="1"/>
  <c r="AD2860" i="1"/>
  <c r="AE2860" i="1"/>
  <c r="AC2861" i="1"/>
  <c r="AD2861" i="1"/>
  <c r="AE2861" i="1"/>
  <c r="AC5796" i="1"/>
  <c r="AD5796" i="1"/>
  <c r="AE5796" i="1"/>
  <c r="AC2862" i="1"/>
  <c r="AD2862" i="1"/>
  <c r="AE2862" i="1"/>
  <c r="AC5797" i="1"/>
  <c r="AD5797" i="1"/>
  <c r="AE5797" i="1"/>
  <c r="AC2863" i="1"/>
  <c r="AD2863" i="1"/>
  <c r="AE2863" i="1"/>
  <c r="AC2864" i="1"/>
  <c r="AD2864" i="1"/>
  <c r="AE2864" i="1"/>
  <c r="AC2865" i="1"/>
  <c r="AD2865" i="1"/>
  <c r="AE2865" i="1"/>
  <c r="AC5798" i="1"/>
  <c r="AD5798" i="1"/>
  <c r="AE5798" i="1"/>
  <c r="AC2866" i="1"/>
  <c r="AD2866" i="1"/>
  <c r="AE2866" i="1"/>
  <c r="AC2867" i="1"/>
  <c r="AD2867" i="1"/>
  <c r="AE2867" i="1"/>
  <c r="AC2868" i="1"/>
  <c r="AD2868" i="1"/>
  <c r="AE2868" i="1"/>
  <c r="AC2869" i="1"/>
  <c r="AD2869" i="1"/>
  <c r="AE2869" i="1"/>
  <c r="AC2870" i="1"/>
  <c r="AD2870" i="1"/>
  <c r="AE2870" i="1"/>
  <c r="AC2871" i="1"/>
  <c r="AD2871" i="1"/>
  <c r="AE2871" i="1"/>
  <c r="AC2872" i="1"/>
  <c r="AD2872" i="1"/>
  <c r="AE2872" i="1"/>
  <c r="AC2873" i="1"/>
  <c r="AD2873" i="1"/>
  <c r="AE2873" i="1"/>
  <c r="AC2874" i="1"/>
  <c r="AD2874" i="1"/>
  <c r="AE2874" i="1"/>
  <c r="AC2875" i="1"/>
  <c r="AD2875" i="1"/>
  <c r="AE2875" i="1"/>
  <c r="AC2876" i="1"/>
  <c r="AD2876" i="1"/>
  <c r="AE2876" i="1"/>
  <c r="AC2877" i="1"/>
  <c r="AD2877" i="1"/>
  <c r="AE2877" i="1"/>
  <c r="AC2878" i="1"/>
  <c r="AD2878" i="1"/>
  <c r="AE2878" i="1"/>
  <c r="AC2879" i="1"/>
  <c r="AD2879" i="1"/>
  <c r="AE2879" i="1"/>
  <c r="AC2880" i="1"/>
  <c r="AD2880" i="1"/>
  <c r="AE2880" i="1"/>
  <c r="AC2881" i="1"/>
  <c r="AD2881" i="1"/>
  <c r="AE2881" i="1"/>
  <c r="AC2882" i="1"/>
  <c r="AD2882" i="1"/>
  <c r="AE2882" i="1"/>
  <c r="AC2883" i="1"/>
  <c r="AD2883" i="1"/>
  <c r="AE2883" i="1"/>
  <c r="AC5799" i="1"/>
  <c r="AD5799" i="1"/>
  <c r="AE5799" i="1"/>
  <c r="AC2884" i="1"/>
  <c r="AD2884" i="1"/>
  <c r="AE2884" i="1"/>
  <c r="AC2885" i="1"/>
  <c r="AD2885" i="1"/>
  <c r="AE2885" i="1"/>
  <c r="AC2886" i="1"/>
  <c r="AD2886" i="1"/>
  <c r="AE2886" i="1"/>
  <c r="AC5800" i="1"/>
  <c r="AD5800" i="1"/>
  <c r="AE5800" i="1"/>
  <c r="AC2887" i="1"/>
  <c r="AD2887" i="1"/>
  <c r="AE2887" i="1"/>
  <c r="AC2888" i="1"/>
  <c r="AD2888" i="1"/>
  <c r="AE2888" i="1"/>
  <c r="AC5801" i="1"/>
  <c r="AD5801" i="1"/>
  <c r="AE5801" i="1"/>
  <c r="AC2889" i="1"/>
  <c r="AD2889" i="1"/>
  <c r="AE2889" i="1"/>
  <c r="AC2890" i="1"/>
  <c r="AD2890" i="1"/>
  <c r="AE2890" i="1"/>
  <c r="AC2891" i="1"/>
  <c r="AD2891" i="1"/>
  <c r="AE2891" i="1"/>
  <c r="AC2892" i="1"/>
  <c r="AD2892" i="1"/>
  <c r="AE2892" i="1"/>
  <c r="AC2893" i="1"/>
  <c r="AD2893" i="1"/>
  <c r="AE2893" i="1"/>
  <c r="AC2894" i="1"/>
  <c r="AD2894" i="1"/>
  <c r="AE2894" i="1"/>
  <c r="AC5802" i="1"/>
  <c r="AD5802" i="1"/>
  <c r="AE5802" i="1"/>
  <c r="AC2895" i="1"/>
  <c r="AD2895" i="1"/>
  <c r="AE2895" i="1"/>
  <c r="AC2896" i="1"/>
  <c r="AD2896" i="1"/>
  <c r="AE2896" i="1"/>
  <c r="AC2897" i="1"/>
  <c r="AD2897" i="1"/>
  <c r="AE2897" i="1"/>
  <c r="AC2898" i="1"/>
  <c r="AD2898" i="1"/>
  <c r="AE2898" i="1"/>
  <c r="AC2899" i="1"/>
  <c r="AD2899" i="1"/>
  <c r="AE2899" i="1"/>
  <c r="AC2900" i="1"/>
  <c r="AD2900" i="1"/>
  <c r="AE2900" i="1"/>
  <c r="AC2901" i="1"/>
  <c r="AD2901" i="1"/>
  <c r="AE2901" i="1"/>
  <c r="AC2902" i="1"/>
  <c r="AD2902" i="1"/>
  <c r="AE2902" i="1"/>
  <c r="AC2903" i="1"/>
  <c r="AD2903" i="1"/>
  <c r="AE2903" i="1"/>
  <c r="AC2904" i="1"/>
  <c r="AD2904" i="1"/>
  <c r="AE2904" i="1"/>
  <c r="AC5803" i="1"/>
  <c r="AD5803" i="1"/>
  <c r="AE5803" i="1"/>
  <c r="AC2905" i="1"/>
  <c r="AD2905" i="1"/>
  <c r="AE2905" i="1"/>
  <c r="AC2906" i="1"/>
  <c r="AD2906" i="1"/>
  <c r="AE2906" i="1"/>
  <c r="AC2907" i="1"/>
  <c r="AD2907" i="1"/>
  <c r="AE2907" i="1"/>
  <c r="AC2908" i="1"/>
  <c r="AD2908" i="1"/>
  <c r="AE2908" i="1"/>
  <c r="AC5804" i="1"/>
  <c r="AD5804" i="1"/>
  <c r="AE5804" i="1"/>
  <c r="AC2909" i="1"/>
  <c r="AD2909" i="1"/>
  <c r="AE2909" i="1"/>
  <c r="AC2910" i="1"/>
  <c r="AD2910" i="1"/>
  <c r="AE2910" i="1"/>
  <c r="AC2911" i="1"/>
  <c r="AD2911" i="1"/>
  <c r="AE2911" i="1"/>
  <c r="AC2912" i="1"/>
  <c r="AD2912" i="1"/>
  <c r="AE2912" i="1"/>
  <c r="AC2913" i="1"/>
  <c r="AD2913" i="1"/>
  <c r="AE2913" i="1"/>
  <c r="AC2914" i="1"/>
  <c r="AD2914" i="1"/>
  <c r="AE2914" i="1"/>
  <c r="AC5805" i="1"/>
  <c r="AD5805" i="1"/>
  <c r="AE5805" i="1"/>
  <c r="AC2915" i="1"/>
  <c r="AD2915" i="1"/>
  <c r="AE2915" i="1"/>
  <c r="AC2916" i="1"/>
  <c r="AD2916" i="1"/>
  <c r="AE2916" i="1"/>
  <c r="AC2917" i="1"/>
  <c r="AD2917" i="1"/>
  <c r="AE2917" i="1"/>
  <c r="AC2918" i="1"/>
  <c r="AD2918" i="1"/>
  <c r="AE2918" i="1"/>
  <c r="AC5806" i="1"/>
  <c r="AD5806" i="1"/>
  <c r="AE5806" i="1"/>
  <c r="AC2919" i="1"/>
  <c r="AD2919" i="1"/>
  <c r="AE2919" i="1"/>
  <c r="AC5807" i="1"/>
  <c r="AD5807" i="1"/>
  <c r="AE5807" i="1"/>
  <c r="AC2920" i="1"/>
  <c r="AD2920" i="1"/>
  <c r="AE2920" i="1"/>
  <c r="AC5808" i="1"/>
  <c r="AD5808" i="1"/>
  <c r="AE5808" i="1"/>
  <c r="AC2921" i="1"/>
  <c r="AD2921" i="1"/>
  <c r="AE2921" i="1"/>
  <c r="AC5809" i="1"/>
  <c r="AD5809" i="1"/>
  <c r="AE5809" i="1"/>
  <c r="AC5810" i="1"/>
  <c r="AD5810" i="1"/>
  <c r="AE5810" i="1"/>
  <c r="AC2922" i="1"/>
  <c r="AD2922" i="1"/>
  <c r="AE2922" i="1"/>
  <c r="AC5811" i="1"/>
  <c r="AD5811" i="1"/>
  <c r="AE5811" i="1"/>
  <c r="AC2923" i="1"/>
  <c r="AD2923" i="1"/>
  <c r="AE2923" i="1"/>
  <c r="AC5812" i="1"/>
  <c r="AD5812" i="1"/>
  <c r="AE5812" i="1"/>
  <c r="AC2924" i="1"/>
  <c r="AD2924" i="1"/>
  <c r="AE2924" i="1"/>
  <c r="AC2925" i="1"/>
  <c r="AD2925" i="1"/>
  <c r="AE2925" i="1"/>
  <c r="AC2926" i="1"/>
  <c r="AD2926" i="1"/>
  <c r="AE2926" i="1"/>
  <c r="AC2927" i="1"/>
  <c r="AD2927" i="1"/>
  <c r="AE2927" i="1"/>
  <c r="AC2928" i="1"/>
  <c r="AD2928" i="1"/>
  <c r="AE2928" i="1"/>
  <c r="AC5813" i="1"/>
  <c r="AD5813" i="1"/>
  <c r="AE5813" i="1"/>
  <c r="AC5814" i="1"/>
  <c r="AD5814" i="1"/>
  <c r="AE5814" i="1"/>
  <c r="AC2929" i="1"/>
  <c r="AD2929" i="1"/>
  <c r="AE2929" i="1"/>
  <c r="AC2930" i="1"/>
  <c r="AD2930" i="1"/>
  <c r="AE2930" i="1"/>
  <c r="AC5815" i="1"/>
  <c r="AD5815" i="1"/>
  <c r="AE5815" i="1"/>
  <c r="AC5816" i="1"/>
  <c r="AD5816" i="1"/>
  <c r="AE5816" i="1"/>
  <c r="AC5817" i="1"/>
  <c r="AD5817" i="1"/>
  <c r="AE5817" i="1"/>
  <c r="AC2931" i="1"/>
  <c r="AD2931" i="1"/>
  <c r="AE2931" i="1"/>
  <c r="AC2932" i="1"/>
  <c r="AD2932" i="1"/>
  <c r="AE2932" i="1"/>
  <c r="AC2933" i="1"/>
  <c r="AD2933" i="1"/>
  <c r="AE2933" i="1"/>
  <c r="AC2934" i="1"/>
  <c r="AD2934" i="1"/>
  <c r="AE2934" i="1"/>
  <c r="AC2935" i="1"/>
  <c r="AD2935" i="1"/>
  <c r="AE2935" i="1"/>
  <c r="AC5818" i="1"/>
  <c r="AD5818" i="1"/>
  <c r="AE5818" i="1"/>
  <c r="AC2936" i="1"/>
  <c r="AD2936" i="1"/>
  <c r="AE2936" i="1"/>
  <c r="AC2937" i="1"/>
  <c r="AD2937" i="1"/>
  <c r="AE2937" i="1"/>
  <c r="AC2938" i="1"/>
  <c r="AD2938" i="1"/>
  <c r="AE2938" i="1"/>
  <c r="AC2939" i="1"/>
  <c r="AD2939" i="1"/>
  <c r="AE2939" i="1"/>
  <c r="AC2940" i="1"/>
  <c r="AD2940" i="1"/>
  <c r="AE2940" i="1"/>
  <c r="AC2941" i="1"/>
  <c r="AD2941" i="1"/>
  <c r="AE2941" i="1"/>
  <c r="AC2942" i="1"/>
  <c r="AD2942" i="1"/>
  <c r="AE2942" i="1"/>
  <c r="AC2943" i="1"/>
  <c r="AD2943" i="1"/>
  <c r="AE2943" i="1"/>
  <c r="AC2944" i="1"/>
  <c r="AD2944" i="1"/>
  <c r="AE2944" i="1"/>
  <c r="AC2945" i="1"/>
  <c r="AD2945" i="1"/>
  <c r="AE2945" i="1"/>
  <c r="AC2946" i="1"/>
  <c r="AD2946" i="1"/>
  <c r="AE2946" i="1"/>
  <c r="AC5819" i="1"/>
  <c r="AD5819" i="1"/>
  <c r="AE5819" i="1"/>
  <c r="AC2947" i="1"/>
  <c r="AD2947" i="1"/>
  <c r="AE2947" i="1"/>
  <c r="AC2948" i="1"/>
  <c r="AD2948" i="1"/>
  <c r="AE2948" i="1"/>
  <c r="AC2949" i="1"/>
  <c r="AD2949" i="1"/>
  <c r="AE2949" i="1"/>
  <c r="AC2950" i="1"/>
  <c r="AD2950" i="1"/>
  <c r="AE2950" i="1"/>
  <c r="AC5820" i="1"/>
  <c r="AD5820" i="1"/>
  <c r="AE5820" i="1"/>
  <c r="AC5821" i="1"/>
  <c r="AD5821" i="1"/>
  <c r="AE5821" i="1"/>
  <c r="AC2951" i="1"/>
  <c r="AD2951" i="1"/>
  <c r="AE2951" i="1"/>
  <c r="AC5822" i="1"/>
  <c r="AD5822" i="1"/>
  <c r="AE5822" i="1"/>
  <c r="AC2952" i="1"/>
  <c r="AD2952" i="1"/>
  <c r="AE2952" i="1"/>
  <c r="AC5823" i="1"/>
  <c r="AD5823" i="1"/>
  <c r="AE5823" i="1"/>
  <c r="AC2953" i="1"/>
  <c r="AD2953" i="1"/>
  <c r="AE2953" i="1"/>
  <c r="AC2954" i="1"/>
  <c r="AD2954" i="1"/>
  <c r="AE2954" i="1"/>
  <c r="AC2955" i="1"/>
  <c r="AD2955" i="1"/>
  <c r="AE2955" i="1"/>
  <c r="AC2956" i="1"/>
  <c r="AD2956" i="1"/>
  <c r="AE2956" i="1"/>
  <c r="AC2957" i="1"/>
  <c r="AD2957" i="1"/>
  <c r="AE2957" i="1"/>
  <c r="AC5824" i="1"/>
  <c r="AD5824" i="1"/>
  <c r="AE5824" i="1"/>
  <c r="AC2958" i="1"/>
  <c r="AD2958" i="1"/>
  <c r="AE2958" i="1"/>
  <c r="AC2959" i="1"/>
  <c r="AD2959" i="1"/>
  <c r="AE2959" i="1"/>
  <c r="AC5825" i="1"/>
  <c r="AD5825" i="1"/>
  <c r="AE5825" i="1"/>
  <c r="AC2960" i="1"/>
  <c r="AD2960" i="1"/>
  <c r="AE2960" i="1"/>
  <c r="AC2961" i="1"/>
  <c r="AD2961" i="1"/>
  <c r="AE2961" i="1"/>
  <c r="AC5826" i="1"/>
  <c r="AD5826" i="1"/>
  <c r="AE5826" i="1"/>
  <c r="AC2962" i="1"/>
  <c r="AD2962" i="1"/>
  <c r="AE2962" i="1"/>
  <c r="AC2963" i="1"/>
  <c r="AD2963" i="1"/>
  <c r="AE2963" i="1"/>
  <c r="AC2964" i="1"/>
  <c r="AD2964" i="1"/>
  <c r="AE2964" i="1"/>
  <c r="AC5827" i="1"/>
  <c r="AD5827" i="1"/>
  <c r="AE5827" i="1"/>
  <c r="AC2965" i="1"/>
  <c r="AD2965" i="1"/>
  <c r="AE2965" i="1"/>
  <c r="AC2966" i="1"/>
  <c r="AD2966" i="1"/>
  <c r="AE2966" i="1"/>
  <c r="AC5828" i="1"/>
  <c r="AD5828" i="1"/>
  <c r="AE5828" i="1"/>
  <c r="AC2967" i="1"/>
  <c r="AD2967" i="1"/>
  <c r="AE2967" i="1"/>
  <c r="AC2968" i="1"/>
  <c r="AD2968" i="1"/>
  <c r="AE2968" i="1"/>
  <c r="AC2969" i="1"/>
  <c r="AD2969" i="1"/>
  <c r="AE2969" i="1"/>
  <c r="AC2970" i="1"/>
  <c r="AD2970" i="1"/>
  <c r="AE2970" i="1"/>
  <c r="AC5829" i="1"/>
  <c r="AD5829" i="1"/>
  <c r="AE5829" i="1"/>
  <c r="AC2971" i="1"/>
  <c r="AD2971" i="1"/>
  <c r="AE2971" i="1"/>
  <c r="AC2972" i="1"/>
  <c r="AD2972" i="1"/>
  <c r="AE2972" i="1"/>
  <c r="AC5830" i="1"/>
  <c r="AD5830" i="1"/>
  <c r="AE5830" i="1"/>
  <c r="AC2973" i="1"/>
  <c r="AD2973" i="1"/>
  <c r="AE2973" i="1"/>
  <c r="AC2974" i="1"/>
  <c r="AD2974" i="1"/>
  <c r="AE2974" i="1"/>
  <c r="AC2975" i="1"/>
  <c r="AD2975" i="1"/>
  <c r="AE2975" i="1"/>
  <c r="AC2976" i="1"/>
  <c r="AD2976" i="1"/>
  <c r="AE2976" i="1"/>
  <c r="AC5831" i="1"/>
  <c r="AD5831" i="1"/>
  <c r="AE5831" i="1"/>
  <c r="AC2977" i="1"/>
  <c r="AD2977" i="1"/>
  <c r="AE2977" i="1"/>
  <c r="AC2978" i="1"/>
  <c r="AD2978" i="1"/>
  <c r="AE2978" i="1"/>
  <c r="AC2979" i="1"/>
  <c r="AD2979" i="1"/>
  <c r="AE2979" i="1"/>
  <c r="AC2980" i="1"/>
  <c r="AD2980" i="1"/>
  <c r="AE2980" i="1"/>
  <c r="AC2981" i="1"/>
  <c r="AD2981" i="1"/>
  <c r="AE2981" i="1"/>
  <c r="AC2982" i="1"/>
  <c r="AD2982" i="1"/>
  <c r="AE2982" i="1"/>
  <c r="AC5832" i="1"/>
  <c r="AD5832" i="1"/>
  <c r="AE5832" i="1"/>
  <c r="AC2983" i="1"/>
  <c r="AD2983" i="1"/>
  <c r="AE2983" i="1"/>
  <c r="AC2984" i="1"/>
  <c r="AD2984" i="1"/>
  <c r="AE2984" i="1"/>
  <c r="AC2985" i="1"/>
  <c r="AD2985" i="1"/>
  <c r="AE2985" i="1"/>
  <c r="AC5833" i="1"/>
  <c r="AD5833" i="1"/>
  <c r="AE5833" i="1"/>
  <c r="AC2986" i="1"/>
  <c r="AD2986" i="1"/>
  <c r="AE2986" i="1"/>
  <c r="AC5834" i="1"/>
  <c r="AD5834" i="1"/>
  <c r="AE5834" i="1"/>
  <c r="AC2987" i="1"/>
  <c r="AD2987" i="1"/>
  <c r="AE2987" i="1"/>
  <c r="AC2988" i="1"/>
  <c r="AD2988" i="1"/>
  <c r="AE2988" i="1"/>
  <c r="AC5835" i="1"/>
  <c r="AD5835" i="1"/>
  <c r="AE5835" i="1"/>
  <c r="AC5836" i="1"/>
  <c r="AD5836" i="1"/>
  <c r="AE5836" i="1"/>
  <c r="AC2989" i="1"/>
  <c r="AD2989" i="1"/>
  <c r="AE2989" i="1"/>
  <c r="AC5837" i="1"/>
  <c r="AD5837" i="1"/>
  <c r="AE5837" i="1"/>
  <c r="AC2990" i="1"/>
  <c r="AD2990" i="1"/>
  <c r="AE2990" i="1"/>
  <c r="AC5838" i="1"/>
  <c r="AD5838" i="1"/>
  <c r="AE5838" i="1"/>
  <c r="AC2991" i="1"/>
  <c r="AD2991" i="1"/>
  <c r="AE2991" i="1"/>
  <c r="AC2992" i="1"/>
  <c r="AD2992" i="1"/>
  <c r="AE2992" i="1"/>
  <c r="AC5839" i="1"/>
  <c r="AD5839" i="1"/>
  <c r="AE5839" i="1"/>
  <c r="AC5840" i="1"/>
  <c r="AD5840" i="1"/>
  <c r="AE5840" i="1"/>
  <c r="AC5841" i="1"/>
  <c r="AD5841" i="1"/>
  <c r="AE5841" i="1"/>
  <c r="AC5842" i="1"/>
  <c r="AD5842" i="1"/>
  <c r="AE5842" i="1"/>
  <c r="AC2993" i="1"/>
  <c r="AD2993" i="1"/>
  <c r="AE2993" i="1"/>
  <c r="AC2994" i="1"/>
  <c r="AD2994" i="1"/>
  <c r="AE2994" i="1"/>
  <c r="AC2995" i="1"/>
  <c r="AD2995" i="1"/>
  <c r="AE2995" i="1"/>
  <c r="AC2996" i="1"/>
  <c r="AD2996" i="1"/>
  <c r="AE2996" i="1"/>
  <c r="AC2997" i="1"/>
  <c r="AD2997" i="1"/>
  <c r="AE2997" i="1"/>
  <c r="AC5843" i="1"/>
  <c r="AD5843" i="1"/>
  <c r="AE5843" i="1"/>
  <c r="AC2998" i="1"/>
  <c r="AD2998" i="1"/>
  <c r="AE2998" i="1"/>
  <c r="AC2999" i="1"/>
  <c r="AD2999" i="1"/>
  <c r="AE2999" i="1"/>
  <c r="AC3000" i="1"/>
  <c r="AD3000" i="1"/>
  <c r="AE3000" i="1"/>
  <c r="AC3001" i="1"/>
  <c r="AD3001" i="1"/>
  <c r="AE3001" i="1"/>
  <c r="AC3002" i="1"/>
  <c r="AD3002" i="1"/>
  <c r="AE3002" i="1"/>
  <c r="AC3003" i="1"/>
  <c r="AD3003" i="1"/>
  <c r="AE3003" i="1"/>
  <c r="AC3004" i="1"/>
  <c r="AD3004" i="1"/>
  <c r="AE3004" i="1"/>
  <c r="AC3005" i="1"/>
  <c r="AD3005" i="1"/>
  <c r="AE3005" i="1"/>
  <c r="AC3006" i="1"/>
  <c r="AD3006" i="1"/>
  <c r="AE3006" i="1"/>
  <c r="AC3007" i="1"/>
  <c r="AD3007" i="1"/>
  <c r="AE3007" i="1"/>
  <c r="AC3008" i="1"/>
  <c r="AD3008" i="1"/>
  <c r="AE3008" i="1"/>
  <c r="AC3009" i="1"/>
  <c r="AD3009" i="1"/>
  <c r="AE3009" i="1"/>
  <c r="AC3010" i="1"/>
  <c r="AD3010" i="1"/>
  <c r="AE3010" i="1"/>
  <c r="AC5844" i="1"/>
  <c r="AD5844" i="1"/>
  <c r="AE5844" i="1"/>
  <c r="AC5845" i="1"/>
  <c r="AD5845" i="1"/>
  <c r="AE5845" i="1"/>
  <c r="AC3011" i="1"/>
  <c r="AD3011" i="1"/>
  <c r="AE3011" i="1"/>
  <c r="AC3012" i="1"/>
  <c r="AD3012" i="1"/>
  <c r="AE3012" i="1"/>
  <c r="AC3013" i="1"/>
  <c r="AD3013" i="1"/>
  <c r="AE3013" i="1"/>
  <c r="AC3014" i="1"/>
  <c r="AD3014" i="1"/>
  <c r="AE3014" i="1"/>
  <c r="AC3015" i="1"/>
  <c r="AD3015" i="1"/>
  <c r="AE3015" i="1"/>
  <c r="AC3016" i="1"/>
  <c r="AD3016" i="1"/>
  <c r="AE3016" i="1"/>
  <c r="AC5846" i="1"/>
  <c r="AD5846" i="1"/>
  <c r="AE5846" i="1"/>
  <c r="AC5847" i="1"/>
  <c r="AD5847" i="1"/>
  <c r="AE5847" i="1"/>
  <c r="AC3017" i="1"/>
  <c r="AD3017" i="1"/>
  <c r="AE3017" i="1"/>
  <c r="AC3018" i="1"/>
  <c r="AD3018" i="1"/>
  <c r="AE3018" i="1"/>
  <c r="AC3019" i="1"/>
  <c r="AD3019" i="1"/>
  <c r="AE3019" i="1"/>
  <c r="AC3020" i="1"/>
  <c r="AD3020" i="1"/>
  <c r="AE3020" i="1"/>
  <c r="AC3021" i="1"/>
  <c r="AD3021" i="1"/>
  <c r="AE3021" i="1"/>
  <c r="AC3022" i="1"/>
  <c r="AD3022" i="1"/>
  <c r="AE3022" i="1"/>
  <c r="AC3023" i="1"/>
  <c r="AD3023" i="1"/>
  <c r="AE3023" i="1"/>
  <c r="AC3024" i="1"/>
  <c r="AD3024" i="1"/>
  <c r="AE3024" i="1"/>
  <c r="AC5848" i="1"/>
  <c r="AD5848" i="1"/>
  <c r="AE5848" i="1"/>
  <c r="AC3025" i="1"/>
  <c r="AD3025" i="1"/>
  <c r="AE3025" i="1"/>
  <c r="AC3026" i="1"/>
  <c r="AD3026" i="1"/>
  <c r="AE3026" i="1"/>
  <c r="AC3027" i="1"/>
  <c r="AD3027" i="1"/>
  <c r="AE3027" i="1"/>
  <c r="AC3028" i="1"/>
  <c r="AD3028" i="1"/>
  <c r="AE3028" i="1"/>
  <c r="AC5849" i="1"/>
  <c r="AD5849" i="1"/>
  <c r="AE5849" i="1"/>
  <c r="AC3029" i="1"/>
  <c r="AD3029" i="1"/>
  <c r="AE3029" i="1"/>
  <c r="AC3030" i="1"/>
  <c r="AD3030" i="1"/>
  <c r="AE3030" i="1"/>
  <c r="AC3031" i="1"/>
  <c r="AD3031" i="1"/>
  <c r="AE3031" i="1"/>
  <c r="AC5850" i="1"/>
  <c r="AD5850" i="1"/>
  <c r="AE5850" i="1"/>
  <c r="AC3032" i="1"/>
  <c r="AD3032" i="1"/>
  <c r="AE3032" i="1"/>
  <c r="AC5851" i="1"/>
  <c r="AD5851" i="1"/>
  <c r="AE5851" i="1"/>
  <c r="AC3033" i="1"/>
  <c r="AD3033" i="1"/>
  <c r="AE3033" i="1"/>
  <c r="AC3034" i="1"/>
  <c r="AD3034" i="1"/>
  <c r="AE3034" i="1"/>
  <c r="AC5852" i="1"/>
  <c r="AD5852" i="1"/>
  <c r="AE5852" i="1"/>
  <c r="AC5853" i="1"/>
  <c r="AD5853" i="1"/>
  <c r="AE5853" i="1"/>
  <c r="AC3035" i="1"/>
  <c r="AD3035" i="1"/>
  <c r="AE3035" i="1"/>
  <c r="AC5854" i="1"/>
  <c r="AD5854" i="1"/>
  <c r="AE5854" i="1"/>
  <c r="AC5855" i="1"/>
  <c r="AD5855" i="1"/>
  <c r="AE5855" i="1"/>
  <c r="AC5856" i="1"/>
  <c r="AD5856" i="1"/>
  <c r="AE5856" i="1"/>
  <c r="AC3036" i="1"/>
  <c r="AD3036" i="1"/>
  <c r="AE3036" i="1"/>
  <c r="AC5857" i="1"/>
  <c r="AD5857" i="1"/>
  <c r="AE5857" i="1"/>
  <c r="AC3037" i="1"/>
  <c r="AD3037" i="1"/>
  <c r="AE3037" i="1"/>
  <c r="AC3038" i="1"/>
  <c r="AD3038" i="1"/>
  <c r="AE3038" i="1"/>
  <c r="AC3039" i="1"/>
  <c r="AD3039" i="1"/>
  <c r="AE3039" i="1"/>
  <c r="AC5858" i="1"/>
  <c r="AD5858" i="1"/>
  <c r="AE5858" i="1"/>
  <c r="AC3040" i="1"/>
  <c r="AD3040" i="1"/>
  <c r="AE3040" i="1"/>
  <c r="AC3041" i="1"/>
  <c r="AD3041" i="1"/>
  <c r="AE3041" i="1"/>
  <c r="AC5859" i="1"/>
  <c r="AD5859" i="1"/>
  <c r="AE5859" i="1"/>
  <c r="AC3042" i="1"/>
  <c r="AD3042" i="1"/>
  <c r="AE3042" i="1"/>
  <c r="AC3043" i="1"/>
  <c r="AD3043" i="1"/>
  <c r="AE3043" i="1"/>
  <c r="AC5860" i="1"/>
  <c r="AD5860" i="1"/>
  <c r="AE5860" i="1"/>
  <c r="AC5861" i="1"/>
  <c r="AD5861" i="1"/>
  <c r="AE5861" i="1"/>
  <c r="AC3044" i="1"/>
  <c r="AD3044" i="1"/>
  <c r="AE3044" i="1"/>
  <c r="AC3045" i="1"/>
  <c r="AD3045" i="1"/>
  <c r="AE3045" i="1"/>
  <c r="AC3046" i="1"/>
  <c r="AD3046" i="1"/>
  <c r="AE3046" i="1"/>
  <c r="AC3047" i="1"/>
  <c r="AD3047" i="1"/>
  <c r="AE3047" i="1"/>
  <c r="AC3048" i="1"/>
  <c r="AD3048" i="1"/>
  <c r="AE3048" i="1"/>
  <c r="AC3049" i="1"/>
  <c r="AD3049" i="1"/>
  <c r="AE3049" i="1"/>
  <c r="AC3050" i="1"/>
  <c r="AD3050" i="1"/>
  <c r="AE3050" i="1"/>
  <c r="AC5862" i="1"/>
  <c r="AD5862" i="1"/>
  <c r="AE5862" i="1"/>
  <c r="AC5863" i="1"/>
  <c r="AD5863" i="1"/>
  <c r="AE5863" i="1"/>
  <c r="AC5864" i="1"/>
  <c r="AD5864" i="1"/>
  <c r="AE5864" i="1"/>
  <c r="AC3051" i="1"/>
  <c r="AD3051" i="1"/>
  <c r="AE3051" i="1"/>
  <c r="AC5865" i="1"/>
  <c r="AD5865" i="1"/>
  <c r="AE5865" i="1"/>
  <c r="AC5866" i="1"/>
  <c r="AD5866" i="1"/>
  <c r="AE5866" i="1"/>
  <c r="AC5867" i="1"/>
  <c r="AD5867" i="1"/>
  <c r="AE5867" i="1"/>
  <c r="AC3052" i="1"/>
  <c r="AD3052" i="1"/>
  <c r="AE3052" i="1"/>
  <c r="AC5868" i="1"/>
  <c r="AD5868" i="1"/>
  <c r="AE5868" i="1"/>
  <c r="AC5869" i="1"/>
  <c r="AD5869" i="1"/>
  <c r="AE5869" i="1"/>
  <c r="AC5870" i="1"/>
  <c r="AD5870" i="1"/>
  <c r="AE5870" i="1"/>
  <c r="AC5871" i="1"/>
  <c r="AD5871" i="1"/>
  <c r="AE5871" i="1"/>
  <c r="AC3053" i="1"/>
  <c r="AD3053" i="1"/>
  <c r="AE3053" i="1"/>
  <c r="AC3054" i="1"/>
  <c r="AD3054" i="1"/>
  <c r="AE3054" i="1"/>
  <c r="AC3055" i="1"/>
  <c r="AD3055" i="1"/>
  <c r="AE3055" i="1"/>
  <c r="AC5872" i="1"/>
  <c r="AD5872" i="1"/>
  <c r="AE5872" i="1"/>
  <c r="AC5873" i="1"/>
  <c r="AD5873" i="1"/>
  <c r="AE5873" i="1"/>
  <c r="AC3056" i="1"/>
  <c r="AD3056" i="1"/>
  <c r="AE3056" i="1"/>
  <c r="AC5874" i="1"/>
  <c r="AD5874" i="1"/>
  <c r="AE5874" i="1"/>
  <c r="AC5875" i="1"/>
  <c r="AD5875" i="1"/>
  <c r="AE5875" i="1"/>
  <c r="AC5876" i="1"/>
  <c r="AD5876" i="1"/>
  <c r="AE5876" i="1"/>
  <c r="AC3057" i="1"/>
  <c r="AD3057" i="1"/>
  <c r="AE3057" i="1"/>
  <c r="AC5877" i="1"/>
  <c r="AD5877" i="1"/>
  <c r="AE5877" i="1"/>
  <c r="AC5878" i="1"/>
  <c r="AD5878" i="1"/>
  <c r="AE5878" i="1"/>
  <c r="AC5879" i="1"/>
  <c r="AD5879" i="1"/>
  <c r="AE5879" i="1"/>
  <c r="AC5880" i="1"/>
  <c r="AD5880" i="1"/>
  <c r="AE5880" i="1"/>
  <c r="AC5881" i="1"/>
  <c r="AD5881" i="1"/>
  <c r="AE5881" i="1"/>
  <c r="AC5882" i="1"/>
  <c r="AD5882" i="1"/>
  <c r="AE5882" i="1"/>
  <c r="AC5883" i="1"/>
  <c r="AD5883" i="1"/>
  <c r="AE5883" i="1"/>
  <c r="AC3058" i="1"/>
  <c r="AD3058" i="1"/>
  <c r="AE3058" i="1"/>
  <c r="AC3059" i="1"/>
  <c r="AD3059" i="1"/>
  <c r="AE3059" i="1"/>
  <c r="AC5884" i="1"/>
  <c r="AD5884" i="1"/>
  <c r="AE5884" i="1"/>
  <c r="AC3060" i="1"/>
  <c r="AD3060" i="1"/>
  <c r="AE3060" i="1"/>
  <c r="AC5885" i="1"/>
  <c r="AD5885" i="1"/>
  <c r="AE5885" i="1"/>
  <c r="AC5886" i="1"/>
  <c r="AD5886" i="1"/>
  <c r="AE5886" i="1"/>
  <c r="AC3061" i="1"/>
  <c r="AD3061" i="1"/>
  <c r="AE3061" i="1"/>
  <c r="AC3062" i="1"/>
  <c r="AD3062" i="1"/>
  <c r="AE3062" i="1"/>
  <c r="AC3063" i="1"/>
  <c r="AD3063" i="1"/>
  <c r="AE3063" i="1"/>
  <c r="AC5887" i="1"/>
  <c r="AD5887" i="1"/>
  <c r="AE5887" i="1"/>
  <c r="AC3064" i="1"/>
  <c r="AD3064" i="1"/>
  <c r="AE3064" i="1"/>
  <c r="AC5888" i="1"/>
  <c r="AD5888" i="1"/>
  <c r="AE5888" i="1"/>
  <c r="AC3065" i="1"/>
  <c r="AD3065" i="1"/>
  <c r="AE3065" i="1"/>
  <c r="AC5889" i="1"/>
  <c r="AD5889" i="1"/>
  <c r="AE5889" i="1"/>
  <c r="AC5890" i="1"/>
  <c r="AD5890" i="1"/>
  <c r="AE5890" i="1"/>
  <c r="AC5891" i="1"/>
  <c r="AD5891" i="1"/>
  <c r="AE5891" i="1"/>
  <c r="AC3066" i="1"/>
  <c r="AD3066" i="1"/>
  <c r="AE3066" i="1"/>
  <c r="AC5892" i="1"/>
  <c r="AD5892" i="1"/>
  <c r="AE5892" i="1"/>
  <c r="AC3067" i="1"/>
  <c r="AD3067" i="1"/>
  <c r="AE3067" i="1"/>
  <c r="AC5893" i="1"/>
  <c r="AD5893" i="1"/>
  <c r="AE5893" i="1"/>
  <c r="AC5894" i="1"/>
  <c r="AD5894" i="1"/>
  <c r="AE5894" i="1"/>
  <c r="AC3068" i="1"/>
  <c r="AD3068" i="1"/>
  <c r="AE3068" i="1"/>
  <c r="AC5895" i="1"/>
  <c r="AD5895" i="1"/>
  <c r="AE5895" i="1"/>
  <c r="AC5896" i="1"/>
  <c r="AD5896" i="1"/>
  <c r="AE5896" i="1"/>
  <c r="AC5897" i="1"/>
  <c r="AD5897" i="1"/>
  <c r="AE5897" i="1"/>
  <c r="AC5898" i="1"/>
  <c r="AD5898" i="1"/>
  <c r="AE5898" i="1"/>
  <c r="AC3069" i="1"/>
  <c r="AD3069" i="1"/>
  <c r="AE3069" i="1"/>
  <c r="AC5899" i="1"/>
  <c r="AD5899" i="1"/>
  <c r="AE5899" i="1"/>
  <c r="AC3070" i="1"/>
  <c r="AD3070" i="1"/>
  <c r="AE3070" i="1"/>
  <c r="AC5900" i="1"/>
  <c r="AD5900" i="1"/>
  <c r="AE5900" i="1"/>
  <c r="AC5901" i="1"/>
  <c r="AD5901" i="1"/>
  <c r="AE5901" i="1"/>
  <c r="AC5902" i="1"/>
  <c r="AD5902" i="1"/>
  <c r="AE5902" i="1"/>
  <c r="AC5903" i="1"/>
  <c r="AD5903" i="1"/>
  <c r="AE5903" i="1"/>
  <c r="AC5904" i="1"/>
  <c r="AD5904" i="1"/>
  <c r="AE5904" i="1"/>
  <c r="AC3071" i="1"/>
  <c r="AD3071" i="1"/>
  <c r="AE3071" i="1"/>
  <c r="AC5905" i="1"/>
  <c r="AD5905" i="1"/>
  <c r="AE5905" i="1"/>
  <c r="AC5906" i="1"/>
  <c r="AD5906" i="1"/>
  <c r="AE5906" i="1"/>
  <c r="AC3072" i="1"/>
  <c r="AD3072" i="1"/>
  <c r="AE3072" i="1"/>
  <c r="AC3073" i="1"/>
  <c r="AD3073" i="1"/>
  <c r="AE3073" i="1"/>
  <c r="AC5907" i="1"/>
  <c r="AD5907" i="1"/>
  <c r="AE5907" i="1"/>
  <c r="AC3074" i="1"/>
  <c r="AD3074" i="1"/>
  <c r="AE3074" i="1"/>
  <c r="AC5908" i="1"/>
  <c r="AD5908" i="1"/>
  <c r="AE5908" i="1"/>
  <c r="AC5909" i="1"/>
  <c r="AD5909" i="1"/>
  <c r="AE5909" i="1"/>
  <c r="AC3075" i="1"/>
  <c r="AD3075" i="1"/>
  <c r="AE3075" i="1"/>
  <c r="AC3076" i="1"/>
  <c r="AD3076" i="1"/>
  <c r="AE3076" i="1"/>
  <c r="AC5910" i="1"/>
  <c r="AD5910" i="1"/>
  <c r="AE5910" i="1"/>
  <c r="AC5911" i="1"/>
  <c r="AD5911" i="1"/>
  <c r="AE5911" i="1"/>
  <c r="AC5912" i="1"/>
  <c r="AD5912" i="1"/>
  <c r="AE5912" i="1"/>
  <c r="AC5913" i="1"/>
  <c r="AD5913" i="1"/>
  <c r="AE5913" i="1"/>
  <c r="AC3077" i="1"/>
  <c r="AD3077" i="1"/>
  <c r="AE3077" i="1"/>
  <c r="AC3078" i="1"/>
  <c r="AD3078" i="1"/>
  <c r="AE3078" i="1"/>
  <c r="AC5914" i="1"/>
  <c r="AD5914" i="1"/>
  <c r="AE5914" i="1"/>
  <c r="AC5915" i="1"/>
  <c r="AD5915" i="1"/>
  <c r="AE5915" i="1"/>
  <c r="AC3079" i="1"/>
  <c r="AD3079" i="1"/>
  <c r="AE3079" i="1"/>
  <c r="AC5916" i="1"/>
  <c r="AD5916" i="1"/>
  <c r="AE5916" i="1"/>
  <c r="AC5917" i="1"/>
  <c r="AD5917" i="1"/>
  <c r="AE5917" i="1"/>
  <c r="AC5918" i="1"/>
  <c r="AD5918" i="1"/>
  <c r="AE5918" i="1"/>
  <c r="AC3080" i="1"/>
  <c r="AD3080" i="1"/>
  <c r="AE3080" i="1"/>
  <c r="AC3081" i="1"/>
  <c r="AD3081" i="1"/>
  <c r="AE3081" i="1"/>
  <c r="AC5919" i="1"/>
  <c r="AD5919" i="1"/>
  <c r="AE5919" i="1"/>
  <c r="AC5920" i="1"/>
  <c r="AD5920" i="1"/>
  <c r="AE5920" i="1"/>
  <c r="AC3082" i="1"/>
  <c r="AD3082" i="1"/>
  <c r="AE3082" i="1"/>
  <c r="AC3083" i="1"/>
  <c r="AD3083" i="1"/>
  <c r="AE3083" i="1"/>
  <c r="AC5921" i="1"/>
  <c r="AD5921" i="1"/>
  <c r="AE5921" i="1"/>
  <c r="AC5922" i="1"/>
  <c r="AD5922" i="1"/>
  <c r="AE5922" i="1"/>
  <c r="AC3084" i="1"/>
  <c r="AD3084" i="1"/>
  <c r="AE3084" i="1"/>
  <c r="AC3085" i="1"/>
  <c r="AD3085" i="1"/>
  <c r="AE3085" i="1"/>
  <c r="AC5923" i="1"/>
  <c r="AD5923" i="1"/>
  <c r="AE5923" i="1"/>
  <c r="AC5924" i="1"/>
  <c r="AD5924" i="1"/>
  <c r="AE5924" i="1"/>
  <c r="AC5925" i="1"/>
  <c r="AD5925" i="1"/>
  <c r="AE5925" i="1"/>
  <c r="AC3086" i="1"/>
  <c r="AD3086" i="1"/>
  <c r="AE3086" i="1"/>
  <c r="AC5926" i="1"/>
  <c r="AD5926" i="1"/>
  <c r="AE5926" i="1"/>
  <c r="AC5927" i="1"/>
  <c r="AD5927" i="1"/>
  <c r="AE5927" i="1"/>
  <c r="AC3087" i="1"/>
  <c r="AD3087" i="1"/>
  <c r="AE3087" i="1"/>
  <c r="AC3088" i="1"/>
  <c r="AD3088" i="1"/>
  <c r="AE3088" i="1"/>
  <c r="AC3089" i="1"/>
  <c r="AD3089" i="1"/>
  <c r="AE3089" i="1"/>
  <c r="AC3090" i="1"/>
  <c r="AD3090" i="1"/>
  <c r="AE3090" i="1"/>
  <c r="AC3091" i="1"/>
  <c r="AD3091" i="1"/>
  <c r="AE3091" i="1"/>
  <c r="AC3092" i="1"/>
  <c r="AD3092" i="1"/>
  <c r="AE3092" i="1"/>
  <c r="AC5928" i="1"/>
  <c r="AD5928" i="1"/>
  <c r="AE5928" i="1"/>
  <c r="AC5929" i="1"/>
  <c r="AD5929" i="1"/>
  <c r="AE5929" i="1"/>
  <c r="AC5930" i="1"/>
  <c r="AD5930" i="1"/>
  <c r="AE5930" i="1"/>
  <c r="AC5931" i="1"/>
  <c r="AD5931" i="1"/>
  <c r="AE5931" i="1"/>
  <c r="AC3093" i="1"/>
  <c r="AD3093" i="1"/>
  <c r="AE3093" i="1"/>
  <c r="AC5932" i="1"/>
  <c r="AD5932" i="1"/>
  <c r="AE5932" i="1"/>
  <c r="AC5933" i="1"/>
  <c r="AD5933" i="1"/>
  <c r="AE5933" i="1"/>
  <c r="AC5934" i="1"/>
  <c r="AD5934" i="1"/>
  <c r="AE5934" i="1"/>
  <c r="AC5935" i="1"/>
  <c r="AD5935" i="1"/>
  <c r="AE5935" i="1"/>
  <c r="AC5936" i="1"/>
  <c r="AD5936" i="1"/>
  <c r="AE5936" i="1"/>
  <c r="AC5937" i="1"/>
  <c r="AD5937" i="1"/>
  <c r="AE5937" i="1"/>
  <c r="AC5938" i="1"/>
  <c r="AD5938" i="1"/>
  <c r="AE5938" i="1"/>
  <c r="AC5939" i="1"/>
  <c r="AD5939" i="1"/>
  <c r="AE5939" i="1"/>
  <c r="AC5940" i="1"/>
  <c r="AD5940" i="1"/>
  <c r="AE5940" i="1"/>
  <c r="AC3094" i="1"/>
  <c r="AD3094" i="1"/>
  <c r="AE3094" i="1"/>
  <c r="AC5941" i="1"/>
  <c r="AD5941" i="1"/>
  <c r="AE5941" i="1"/>
  <c r="AC3095" i="1"/>
  <c r="AD3095" i="1"/>
  <c r="AE3095" i="1"/>
  <c r="AC5942" i="1"/>
  <c r="AD5942" i="1"/>
  <c r="AE5942" i="1"/>
  <c r="AC3096" i="1"/>
  <c r="AD3096" i="1"/>
  <c r="AE3096" i="1"/>
  <c r="AC5943" i="1"/>
  <c r="AD5943" i="1"/>
  <c r="AE5943" i="1"/>
  <c r="AC5944" i="1"/>
  <c r="AD5944" i="1"/>
  <c r="AE5944" i="1"/>
  <c r="AC3097" i="1"/>
  <c r="AD3097" i="1"/>
  <c r="AE3097" i="1"/>
  <c r="AC3098" i="1"/>
  <c r="AD3098" i="1"/>
  <c r="AE3098" i="1"/>
  <c r="AC5945" i="1"/>
  <c r="AD5945" i="1"/>
  <c r="AE5945" i="1"/>
  <c r="AC3099" i="1"/>
  <c r="AD3099" i="1"/>
  <c r="AE3099" i="1"/>
  <c r="AC5946" i="1"/>
  <c r="AD5946" i="1"/>
  <c r="AE5946" i="1"/>
  <c r="AC3100" i="1"/>
  <c r="AD3100" i="1"/>
  <c r="AE3100" i="1"/>
  <c r="AC3101" i="1"/>
  <c r="AD3101" i="1"/>
  <c r="AE3101" i="1"/>
  <c r="AC3102" i="1"/>
  <c r="AD3102" i="1"/>
  <c r="AE3102" i="1"/>
  <c r="AC5947" i="1"/>
  <c r="AD5947" i="1"/>
  <c r="AE5947" i="1"/>
  <c r="AC5948" i="1"/>
  <c r="AD5948" i="1"/>
  <c r="AE5948" i="1"/>
  <c r="AC3103" i="1"/>
  <c r="AD3103" i="1"/>
  <c r="AE3103" i="1"/>
  <c r="AC3104" i="1"/>
  <c r="AD3104" i="1"/>
  <c r="AE3104" i="1"/>
  <c r="AC5949" i="1"/>
  <c r="AD5949" i="1"/>
  <c r="AE5949" i="1"/>
  <c r="AC5950" i="1"/>
  <c r="AD5950" i="1"/>
  <c r="AE5950" i="1"/>
  <c r="AC5951" i="1"/>
  <c r="AD5951" i="1"/>
  <c r="AE5951" i="1"/>
  <c r="AC3105" i="1"/>
  <c r="AD3105" i="1"/>
  <c r="AE3105" i="1"/>
  <c r="AC3106" i="1"/>
  <c r="AD3106" i="1"/>
  <c r="AE3106" i="1"/>
  <c r="AC5952" i="1"/>
  <c r="AD5952" i="1"/>
  <c r="AE5952" i="1"/>
  <c r="AC5953" i="1"/>
  <c r="AD5953" i="1"/>
  <c r="AE5953" i="1"/>
  <c r="AC3107" i="1"/>
  <c r="AD3107" i="1"/>
  <c r="AE3107" i="1"/>
  <c r="AC3108" i="1"/>
  <c r="AD3108" i="1"/>
  <c r="AE3108" i="1"/>
  <c r="AC5954" i="1"/>
  <c r="AD5954" i="1"/>
  <c r="AE5954" i="1"/>
  <c r="AC3109" i="1"/>
  <c r="AD3109" i="1"/>
  <c r="AE3109" i="1"/>
  <c r="AC5955" i="1"/>
  <c r="AD5955" i="1"/>
  <c r="AE5955" i="1"/>
  <c r="AC3110" i="1"/>
  <c r="AD3110" i="1"/>
  <c r="AE3110" i="1"/>
  <c r="AC5956" i="1"/>
  <c r="AD5956" i="1"/>
  <c r="AE5956" i="1"/>
  <c r="AC5957" i="1"/>
  <c r="AD5957" i="1"/>
  <c r="AE5957" i="1"/>
  <c r="AC5958" i="1"/>
  <c r="AD5958" i="1"/>
  <c r="AE5958" i="1"/>
  <c r="AC103" i="1"/>
  <c r="AD103" i="1"/>
  <c r="AE103" i="1"/>
  <c r="AC5959" i="1"/>
  <c r="AD5959" i="1"/>
  <c r="AE5959" i="1"/>
  <c r="AC104" i="1"/>
  <c r="AD104" i="1"/>
  <c r="AE104" i="1"/>
  <c r="AC5960" i="1"/>
  <c r="AD5960" i="1"/>
  <c r="AE5960" i="1"/>
  <c r="AC3111" i="1"/>
  <c r="AD3111" i="1"/>
  <c r="AE3111" i="1"/>
  <c r="AC3112" i="1"/>
  <c r="AD3112" i="1"/>
  <c r="AE3112" i="1"/>
  <c r="AC3113" i="1"/>
  <c r="AD3113" i="1"/>
  <c r="AE3113" i="1"/>
  <c r="AC105" i="1"/>
  <c r="AD105" i="1"/>
  <c r="AE105" i="1"/>
  <c r="AC5961" i="1"/>
  <c r="AD5961" i="1"/>
  <c r="AE5961" i="1"/>
  <c r="AC5962" i="1"/>
  <c r="AD5962" i="1"/>
  <c r="AE5962" i="1"/>
  <c r="AC5963" i="1"/>
  <c r="AD5963" i="1"/>
  <c r="AE5963" i="1"/>
  <c r="AC5964" i="1"/>
  <c r="AD5964" i="1"/>
  <c r="AE5964" i="1"/>
  <c r="AC3114" i="1"/>
  <c r="AD3114" i="1"/>
  <c r="AE3114" i="1"/>
  <c r="AC3115" i="1"/>
  <c r="AD3115" i="1"/>
  <c r="AE3115" i="1"/>
  <c r="AC3116" i="1"/>
  <c r="AD3116" i="1"/>
  <c r="AE3116" i="1"/>
  <c r="AC3117" i="1"/>
  <c r="AD3117" i="1"/>
  <c r="AE3117" i="1"/>
  <c r="AC5965" i="1"/>
  <c r="AD5965" i="1"/>
  <c r="AE5965" i="1"/>
  <c r="AC3118" i="1"/>
  <c r="AD3118" i="1"/>
  <c r="AE3118" i="1"/>
  <c r="AC3119" i="1"/>
  <c r="AD3119" i="1"/>
  <c r="AE3119" i="1"/>
  <c r="AC3120" i="1"/>
  <c r="AD3120" i="1"/>
  <c r="AE3120" i="1"/>
  <c r="AC5966" i="1"/>
  <c r="AD5966" i="1"/>
  <c r="AE5966" i="1"/>
  <c r="AC3121" i="1"/>
  <c r="AD3121" i="1"/>
  <c r="AE3121" i="1"/>
  <c r="AC3122" i="1"/>
  <c r="AD3122" i="1"/>
  <c r="AE3122" i="1"/>
  <c r="AC3123" i="1"/>
  <c r="AD3123" i="1"/>
  <c r="AE3123" i="1"/>
  <c r="AC3124" i="1"/>
  <c r="AD3124" i="1"/>
  <c r="AE3124" i="1"/>
  <c r="AC3125" i="1"/>
  <c r="AD3125" i="1"/>
  <c r="AE3125" i="1"/>
  <c r="AC5967" i="1"/>
  <c r="AD5967" i="1"/>
  <c r="AE5967" i="1"/>
  <c r="AC3126" i="1"/>
  <c r="AD3126" i="1"/>
  <c r="AE3126" i="1"/>
  <c r="AC3127" i="1"/>
  <c r="AD3127" i="1"/>
  <c r="AE3127" i="1"/>
  <c r="AC3128" i="1"/>
  <c r="AD3128" i="1"/>
  <c r="AE3128" i="1"/>
  <c r="AC3129" i="1"/>
  <c r="AD3129" i="1"/>
  <c r="AE3129" i="1"/>
  <c r="AC5968" i="1"/>
  <c r="AD5968" i="1"/>
  <c r="AE5968" i="1"/>
  <c r="AC5969" i="1"/>
  <c r="AD5969" i="1"/>
  <c r="AE5969" i="1"/>
  <c r="AC3130" i="1"/>
  <c r="AD3130" i="1"/>
  <c r="AE3130" i="1"/>
  <c r="AC3131" i="1"/>
  <c r="AD3131" i="1"/>
  <c r="AE3131" i="1"/>
  <c r="AC3132" i="1"/>
  <c r="AD3132" i="1"/>
  <c r="AE3132" i="1"/>
  <c r="AC3133" i="1"/>
  <c r="AD3133" i="1"/>
  <c r="AE3133" i="1"/>
  <c r="AC5970" i="1"/>
  <c r="AD5970" i="1"/>
  <c r="AE5970" i="1"/>
  <c r="AC3134" i="1"/>
  <c r="AD3134" i="1"/>
  <c r="AE3134" i="1"/>
  <c r="AC3135" i="1"/>
  <c r="AD3135" i="1"/>
  <c r="AE3135" i="1"/>
  <c r="AC3136" i="1"/>
  <c r="AD3136" i="1"/>
  <c r="AE3136" i="1"/>
  <c r="AC3137" i="1"/>
  <c r="AD3137" i="1"/>
  <c r="AE3137" i="1"/>
  <c r="AC3138" i="1"/>
  <c r="AD3138" i="1"/>
  <c r="AE3138" i="1"/>
  <c r="AC3139" i="1"/>
  <c r="AD3139" i="1"/>
  <c r="AE3139" i="1"/>
  <c r="AC3140" i="1"/>
  <c r="AD3140" i="1"/>
  <c r="AE3140" i="1"/>
  <c r="AC5971" i="1"/>
  <c r="AD5971" i="1"/>
  <c r="AE5971" i="1"/>
  <c r="AC5972" i="1"/>
  <c r="AD5972" i="1"/>
  <c r="AE5972" i="1"/>
  <c r="AC3141" i="1"/>
  <c r="AD3141" i="1"/>
  <c r="AE3141" i="1"/>
  <c r="AC3142" i="1"/>
  <c r="AD3142" i="1"/>
  <c r="AE3142" i="1"/>
  <c r="AC5973" i="1"/>
  <c r="AD5973" i="1"/>
  <c r="AE5973" i="1"/>
  <c r="AC5974" i="1"/>
  <c r="AD5974" i="1"/>
  <c r="AE5974" i="1"/>
  <c r="AC5975" i="1"/>
  <c r="AD5975" i="1"/>
  <c r="AE5975" i="1"/>
  <c r="AC5976" i="1"/>
  <c r="AD5976" i="1"/>
  <c r="AE5976" i="1"/>
  <c r="AC3143" i="1"/>
  <c r="AD3143" i="1"/>
  <c r="AE3143" i="1"/>
  <c r="AC3144" i="1"/>
  <c r="AD3144" i="1"/>
  <c r="AE3144" i="1"/>
  <c r="AC3145" i="1"/>
  <c r="AD3145" i="1"/>
  <c r="AE3145" i="1"/>
  <c r="AC3146" i="1"/>
  <c r="AD3146" i="1"/>
  <c r="AE3146" i="1"/>
  <c r="AC3147" i="1"/>
  <c r="AD3147" i="1"/>
  <c r="AE3147" i="1"/>
  <c r="AC5977" i="1"/>
  <c r="AD5977" i="1"/>
  <c r="AE5977" i="1"/>
  <c r="AC3148" i="1"/>
  <c r="AD3148" i="1"/>
  <c r="AE3148" i="1"/>
  <c r="AC3149" i="1"/>
  <c r="AD3149" i="1"/>
  <c r="AE3149" i="1"/>
  <c r="AC5978" i="1"/>
  <c r="AD5978" i="1"/>
  <c r="AE5978" i="1"/>
  <c r="AC5979" i="1"/>
  <c r="AD5979" i="1"/>
  <c r="AE5979" i="1"/>
  <c r="AC3150" i="1"/>
  <c r="AD3150" i="1"/>
  <c r="AE3150" i="1"/>
  <c r="AC5980" i="1"/>
  <c r="AD5980" i="1"/>
  <c r="AE5980" i="1"/>
  <c r="AC3151" i="1"/>
  <c r="AD3151" i="1"/>
  <c r="AE3151" i="1"/>
  <c r="AC5981" i="1"/>
  <c r="AD5981" i="1"/>
  <c r="AE5981" i="1"/>
  <c r="AC5982" i="1"/>
  <c r="AD5982" i="1"/>
  <c r="AE5982" i="1"/>
  <c r="AC3152" i="1"/>
  <c r="AD3152" i="1"/>
  <c r="AE3152" i="1"/>
  <c r="AC5983" i="1"/>
  <c r="AD5983" i="1"/>
  <c r="AE5983" i="1"/>
  <c r="AC3153" i="1"/>
  <c r="AD3153" i="1"/>
  <c r="AE3153" i="1"/>
  <c r="AC5984" i="1"/>
  <c r="AD5984" i="1"/>
  <c r="AE5984" i="1"/>
  <c r="AC3154" i="1"/>
  <c r="AD3154" i="1"/>
  <c r="AE3154" i="1"/>
  <c r="AC3155" i="1"/>
  <c r="AD3155" i="1"/>
  <c r="AE3155" i="1"/>
  <c r="AC5985" i="1"/>
  <c r="AD5985" i="1"/>
  <c r="AE5985" i="1"/>
  <c r="AC5986" i="1"/>
  <c r="AD5986" i="1"/>
  <c r="AE5986" i="1"/>
  <c r="AC5987" i="1"/>
  <c r="AD5987" i="1"/>
  <c r="AE5987" i="1"/>
  <c r="AC5988" i="1"/>
  <c r="AD5988" i="1"/>
  <c r="AE5988" i="1"/>
  <c r="AC5989" i="1"/>
  <c r="AD5989" i="1"/>
  <c r="AE5989" i="1"/>
  <c r="AC5990" i="1"/>
  <c r="AD5990" i="1"/>
  <c r="AE5990" i="1"/>
  <c r="AC5991" i="1"/>
  <c r="AD5991" i="1"/>
  <c r="AE5991" i="1"/>
  <c r="AC3156" i="1"/>
  <c r="AD3156" i="1"/>
  <c r="AE3156" i="1"/>
  <c r="AC5992" i="1"/>
  <c r="AD5992" i="1"/>
  <c r="AE5992" i="1"/>
  <c r="AC5993" i="1"/>
  <c r="AD5993" i="1"/>
  <c r="AE5993" i="1"/>
  <c r="AC5994" i="1"/>
  <c r="AD5994" i="1"/>
  <c r="AE5994" i="1"/>
  <c r="AC5995" i="1"/>
  <c r="AD5995" i="1"/>
  <c r="AE5995" i="1"/>
  <c r="AC5996" i="1"/>
  <c r="AD5996" i="1"/>
  <c r="AE5996" i="1"/>
  <c r="AC3157" i="1"/>
  <c r="AD3157" i="1"/>
  <c r="AE3157" i="1"/>
  <c r="AC5997" i="1"/>
  <c r="AD5997" i="1"/>
  <c r="AE5997" i="1"/>
  <c r="AC3158" i="1"/>
  <c r="AD3158" i="1"/>
  <c r="AE3158" i="1"/>
  <c r="AC5998" i="1"/>
  <c r="AD5998" i="1"/>
  <c r="AE5998" i="1"/>
  <c r="AC5999" i="1"/>
  <c r="AD5999" i="1"/>
  <c r="AE5999" i="1"/>
  <c r="AC6000" i="1"/>
  <c r="AD6000" i="1"/>
  <c r="AE6000" i="1"/>
  <c r="AC3159" i="1"/>
  <c r="AD3159" i="1"/>
  <c r="AE3159" i="1"/>
  <c r="AC3160" i="1"/>
  <c r="AD3160" i="1"/>
  <c r="AE3160" i="1"/>
  <c r="AC6001" i="1"/>
  <c r="AD6001" i="1"/>
  <c r="AE6001" i="1"/>
  <c r="AC3161" i="1"/>
  <c r="AD3161" i="1"/>
  <c r="AE3161" i="1"/>
  <c r="AC3162" i="1"/>
  <c r="AD3162" i="1"/>
  <c r="AE3162" i="1"/>
  <c r="AC3163" i="1"/>
  <c r="AD3163" i="1"/>
  <c r="AE3163" i="1"/>
  <c r="AC3164" i="1"/>
  <c r="AD3164" i="1"/>
  <c r="AE3164" i="1"/>
  <c r="AC6002" i="1"/>
  <c r="AD6002" i="1"/>
  <c r="AE6002" i="1"/>
  <c r="AC3165" i="1"/>
  <c r="AD3165" i="1"/>
  <c r="AE3165" i="1"/>
  <c r="AC6003" i="1"/>
  <c r="AD6003" i="1"/>
  <c r="AE6003" i="1"/>
  <c r="AC3166" i="1"/>
  <c r="AD3166" i="1"/>
  <c r="AE3166" i="1"/>
  <c r="AC3167" i="1"/>
  <c r="AD3167" i="1"/>
  <c r="AE3167" i="1"/>
  <c r="AC3168" i="1"/>
  <c r="AD3168" i="1"/>
  <c r="AE3168" i="1"/>
  <c r="AC3169" i="1"/>
  <c r="AD3169" i="1"/>
  <c r="AE3169" i="1"/>
  <c r="AC6004" i="1"/>
  <c r="AD6004" i="1"/>
  <c r="AE6004" i="1"/>
  <c r="AC6005" i="1"/>
  <c r="AD6005" i="1"/>
  <c r="AE6005" i="1"/>
  <c r="AC3170" i="1"/>
  <c r="AD3170" i="1"/>
  <c r="AE3170" i="1"/>
  <c r="AC6006" i="1"/>
  <c r="AD6006" i="1"/>
  <c r="AE6006" i="1"/>
  <c r="AC6007" i="1"/>
  <c r="AD6007" i="1"/>
  <c r="AE6007" i="1"/>
  <c r="AC6008" i="1"/>
  <c r="AD6008" i="1"/>
  <c r="AE6008" i="1"/>
  <c r="AC3171" i="1"/>
  <c r="AD3171" i="1"/>
  <c r="AE3171" i="1"/>
  <c r="AC6009" i="1"/>
  <c r="AD6009" i="1"/>
  <c r="AE6009" i="1"/>
  <c r="AC6010" i="1"/>
  <c r="AD6010" i="1"/>
  <c r="AE6010" i="1"/>
  <c r="AC6011" i="1"/>
  <c r="AD6011" i="1"/>
  <c r="AE6011" i="1"/>
  <c r="AC3172" i="1"/>
  <c r="AD3172" i="1"/>
  <c r="AE3172" i="1"/>
  <c r="AC3173" i="1"/>
  <c r="AD3173" i="1"/>
  <c r="AE3173" i="1"/>
  <c r="AC3174" i="1"/>
  <c r="AD3174" i="1"/>
  <c r="AE3174" i="1"/>
  <c r="AC3175" i="1"/>
  <c r="AD3175" i="1"/>
  <c r="AE3175" i="1"/>
  <c r="AC3176" i="1"/>
  <c r="AD3176" i="1"/>
  <c r="AE3176" i="1"/>
  <c r="AC3177" i="1"/>
  <c r="AD3177" i="1"/>
  <c r="AE3177" i="1"/>
  <c r="AC3178" i="1"/>
  <c r="AD3178" i="1"/>
  <c r="AE3178" i="1"/>
  <c r="AC6012" i="1"/>
  <c r="AD6012" i="1"/>
  <c r="AE6012" i="1"/>
  <c r="AC3179" i="1"/>
  <c r="AD3179" i="1"/>
  <c r="AE3179" i="1"/>
  <c r="AC3180" i="1"/>
  <c r="AD3180" i="1"/>
  <c r="AE3180" i="1"/>
  <c r="AC3181" i="1"/>
  <c r="AD3181" i="1"/>
  <c r="AE3181" i="1"/>
  <c r="AC3182" i="1"/>
  <c r="AD3182" i="1"/>
  <c r="AE3182" i="1"/>
  <c r="AC3183" i="1"/>
  <c r="AD3183" i="1"/>
  <c r="AE3183" i="1"/>
  <c r="AC3184" i="1"/>
  <c r="AD3184" i="1"/>
  <c r="AE3184" i="1"/>
  <c r="AC6013" i="1"/>
  <c r="AD6013" i="1"/>
  <c r="AE6013" i="1"/>
  <c r="AC3185" i="1"/>
  <c r="AD3185" i="1"/>
  <c r="AE3185" i="1"/>
  <c r="AC6014" i="1"/>
  <c r="AD6014" i="1"/>
  <c r="AE6014" i="1"/>
  <c r="AC3186" i="1"/>
  <c r="AD3186" i="1"/>
  <c r="AE3186" i="1"/>
  <c r="AC3187" i="1"/>
  <c r="AD3187" i="1"/>
  <c r="AE3187" i="1"/>
  <c r="AC3188" i="1"/>
  <c r="AD3188" i="1"/>
  <c r="AE3188" i="1"/>
  <c r="AC3189" i="1"/>
  <c r="AD3189" i="1"/>
  <c r="AE3189" i="1"/>
  <c r="AC3190" i="1"/>
  <c r="AD3190" i="1"/>
  <c r="AE3190" i="1"/>
  <c r="AC6015" i="1"/>
  <c r="AD6015" i="1"/>
  <c r="AE6015" i="1"/>
  <c r="AC6016" i="1"/>
  <c r="AD6016" i="1"/>
  <c r="AE6016" i="1"/>
  <c r="AC3191" i="1"/>
  <c r="AD3191" i="1"/>
  <c r="AE3191" i="1"/>
  <c r="AC3192" i="1"/>
  <c r="AD3192" i="1"/>
  <c r="AE3192" i="1"/>
  <c r="AC3193" i="1"/>
  <c r="AD3193" i="1"/>
  <c r="AE3193" i="1"/>
  <c r="AC3194" i="1"/>
  <c r="AD3194" i="1"/>
  <c r="AE3194" i="1"/>
  <c r="AC3195" i="1"/>
  <c r="AD3195" i="1"/>
  <c r="AE3195" i="1"/>
  <c r="AC3196" i="1"/>
  <c r="AD3196" i="1"/>
  <c r="AE3196" i="1"/>
  <c r="AC6017" i="1"/>
  <c r="AD6017" i="1"/>
  <c r="AE6017" i="1"/>
  <c r="AC3197" i="1"/>
  <c r="AD3197" i="1"/>
  <c r="AE3197" i="1"/>
  <c r="AC3198" i="1"/>
  <c r="AD3198" i="1"/>
  <c r="AE3198" i="1"/>
  <c r="AC3199" i="1"/>
  <c r="AD3199" i="1"/>
  <c r="AE3199" i="1"/>
  <c r="AC3200" i="1"/>
  <c r="AD3200" i="1"/>
  <c r="AE3200" i="1"/>
  <c r="AC3201" i="1"/>
  <c r="AD3201" i="1"/>
  <c r="AE3201" i="1"/>
  <c r="AC3202" i="1"/>
  <c r="AD3202" i="1"/>
  <c r="AE3202" i="1"/>
  <c r="AC3203" i="1"/>
  <c r="AD3203" i="1"/>
  <c r="AE3203" i="1"/>
  <c r="AC3204" i="1"/>
  <c r="AD3204" i="1"/>
  <c r="AE3204" i="1"/>
  <c r="AC3205" i="1"/>
  <c r="AD3205" i="1"/>
  <c r="AE3205" i="1"/>
  <c r="AC3206" i="1"/>
  <c r="AD3206" i="1"/>
  <c r="AE3206" i="1"/>
  <c r="AC3207" i="1"/>
  <c r="AD3207" i="1"/>
  <c r="AE3207" i="1"/>
  <c r="AC3208" i="1"/>
  <c r="AD3208" i="1"/>
  <c r="AE3208" i="1"/>
  <c r="AC3209" i="1"/>
  <c r="AD3209" i="1"/>
  <c r="AE3209" i="1"/>
  <c r="AC3210" i="1"/>
  <c r="AD3210" i="1"/>
  <c r="AE3210" i="1"/>
  <c r="AC3211" i="1"/>
  <c r="AD3211" i="1"/>
  <c r="AE3211" i="1"/>
  <c r="AC3212" i="1"/>
  <c r="AD3212" i="1"/>
  <c r="AE3212" i="1"/>
  <c r="AC6018" i="1"/>
  <c r="AD6018" i="1"/>
  <c r="AE6018" i="1"/>
  <c r="AC6019" i="1"/>
  <c r="AD6019" i="1"/>
  <c r="AE6019" i="1"/>
  <c r="AC3213" i="1"/>
  <c r="AD3213" i="1"/>
  <c r="AE3213" i="1"/>
  <c r="AC3214" i="1"/>
  <c r="AD3214" i="1"/>
  <c r="AE3214" i="1"/>
  <c r="AC3215" i="1"/>
  <c r="AD3215" i="1"/>
  <c r="AE3215" i="1"/>
  <c r="AC3216" i="1"/>
  <c r="AD3216" i="1"/>
  <c r="AE3216" i="1"/>
  <c r="AC3217" i="1"/>
  <c r="AD3217" i="1"/>
  <c r="AE3217" i="1"/>
  <c r="AC3218" i="1"/>
  <c r="AD3218" i="1"/>
  <c r="AE3218" i="1"/>
  <c r="AC3219" i="1"/>
  <c r="AD3219" i="1"/>
  <c r="AE3219" i="1"/>
  <c r="AC6020" i="1"/>
  <c r="AD6020" i="1"/>
  <c r="AE6020" i="1"/>
  <c r="AC3220" i="1"/>
  <c r="AD3220" i="1"/>
  <c r="AE3220" i="1"/>
  <c r="AC3221" i="1"/>
  <c r="AD3221" i="1"/>
  <c r="AE3221" i="1"/>
  <c r="AC3222" i="1"/>
  <c r="AD3222" i="1"/>
  <c r="AE3222" i="1"/>
  <c r="AC3223" i="1"/>
  <c r="AD3223" i="1"/>
  <c r="AE3223" i="1"/>
  <c r="AC3224" i="1"/>
  <c r="AD3224" i="1"/>
  <c r="AE3224" i="1"/>
  <c r="AC3225" i="1"/>
  <c r="AD3225" i="1"/>
  <c r="AE3225" i="1"/>
  <c r="AC3226" i="1"/>
  <c r="AD3226" i="1"/>
  <c r="AE3226" i="1"/>
  <c r="AC3227" i="1"/>
  <c r="AD3227" i="1"/>
  <c r="AE3227" i="1"/>
  <c r="AC3228" i="1"/>
  <c r="AD3228" i="1"/>
  <c r="AE3228" i="1"/>
  <c r="AC3229" i="1"/>
  <c r="AD3229" i="1"/>
  <c r="AE3229" i="1"/>
  <c r="AC3230" i="1"/>
  <c r="AD3230" i="1"/>
  <c r="AE3230" i="1"/>
  <c r="AC3231" i="1"/>
  <c r="AD3231" i="1"/>
  <c r="AE3231" i="1"/>
  <c r="AC3232" i="1"/>
  <c r="AD3232" i="1"/>
  <c r="AE3232" i="1"/>
  <c r="AC3233" i="1"/>
  <c r="AD3233" i="1"/>
  <c r="AE3233" i="1"/>
  <c r="AC3234" i="1"/>
  <c r="AD3234" i="1"/>
  <c r="AE3234" i="1"/>
  <c r="AC3235" i="1"/>
  <c r="AD3235" i="1"/>
  <c r="AE3235" i="1"/>
  <c r="AC3236" i="1"/>
  <c r="AD3236" i="1"/>
  <c r="AE3236" i="1"/>
  <c r="AC6021" i="1"/>
  <c r="AD6021" i="1"/>
  <c r="AE6021" i="1"/>
  <c r="AC3237" i="1"/>
  <c r="AD3237" i="1"/>
  <c r="AE3237" i="1"/>
  <c r="AC6022" i="1"/>
  <c r="AD6022" i="1"/>
  <c r="AE6022" i="1"/>
  <c r="AC3238" i="1"/>
  <c r="AD3238" i="1"/>
  <c r="AE3238" i="1"/>
  <c r="AC3239" i="1"/>
  <c r="AD3239" i="1"/>
  <c r="AE3239" i="1"/>
  <c r="AC3240" i="1"/>
  <c r="AD3240" i="1"/>
  <c r="AE3240" i="1"/>
  <c r="AC3241" i="1"/>
  <c r="AD3241" i="1"/>
  <c r="AE3241" i="1"/>
  <c r="AC3242" i="1"/>
  <c r="AD3242" i="1"/>
  <c r="AE3242" i="1"/>
  <c r="AC3243" i="1"/>
  <c r="AD3243" i="1"/>
  <c r="AE3243" i="1"/>
  <c r="AC3244" i="1"/>
  <c r="AD3244" i="1"/>
  <c r="AE3244" i="1"/>
  <c r="AC6023" i="1"/>
  <c r="AD6023" i="1"/>
  <c r="AE6023" i="1"/>
  <c r="AC3245" i="1"/>
  <c r="AD3245" i="1"/>
  <c r="AE3245" i="1"/>
  <c r="AC3246" i="1"/>
  <c r="AD3246" i="1"/>
  <c r="AE3246" i="1"/>
  <c r="AC3247" i="1"/>
  <c r="AD3247" i="1"/>
  <c r="AE3247" i="1"/>
  <c r="AC3248" i="1"/>
  <c r="AD3248" i="1"/>
  <c r="AE3248" i="1"/>
  <c r="AC3249" i="1"/>
  <c r="AD3249" i="1"/>
  <c r="AE3249" i="1"/>
  <c r="AC3250" i="1"/>
  <c r="AD3250" i="1"/>
  <c r="AE3250" i="1"/>
  <c r="AC3251" i="1"/>
  <c r="AD3251" i="1"/>
  <c r="AE3251" i="1"/>
  <c r="AC3252" i="1"/>
  <c r="AD3252" i="1"/>
  <c r="AE3252" i="1"/>
  <c r="AC3253" i="1"/>
  <c r="AD3253" i="1"/>
  <c r="AE3253" i="1"/>
  <c r="AC3254" i="1"/>
  <c r="AD3254" i="1"/>
  <c r="AE3254" i="1"/>
  <c r="AC3255" i="1"/>
  <c r="AD3255" i="1"/>
  <c r="AE3255" i="1"/>
  <c r="AC3256" i="1"/>
  <c r="AD3256" i="1"/>
  <c r="AE3256" i="1"/>
  <c r="AC3257" i="1"/>
  <c r="AD3257" i="1"/>
  <c r="AE3257" i="1"/>
  <c r="AC3258" i="1"/>
  <c r="AD3258" i="1"/>
  <c r="AE3258" i="1"/>
  <c r="AC3259" i="1"/>
  <c r="AD3259" i="1"/>
  <c r="AE3259" i="1"/>
  <c r="AC3260" i="1"/>
  <c r="AD3260" i="1"/>
  <c r="AE3260" i="1"/>
  <c r="AC3261" i="1"/>
  <c r="AD3261" i="1"/>
  <c r="AE3261" i="1"/>
  <c r="AC3262" i="1"/>
  <c r="AD3262" i="1"/>
  <c r="AE3262" i="1"/>
  <c r="AC3263" i="1"/>
  <c r="AD3263" i="1"/>
  <c r="AE3263" i="1"/>
  <c r="AC3264" i="1"/>
  <c r="AD3264" i="1"/>
  <c r="AE3264" i="1"/>
  <c r="AC3265" i="1"/>
  <c r="AD3265" i="1"/>
  <c r="AE3265" i="1"/>
  <c r="AC3266" i="1"/>
  <c r="AD3266" i="1"/>
  <c r="AE3266" i="1"/>
  <c r="AC3267" i="1"/>
  <c r="AD3267" i="1"/>
  <c r="AE3267" i="1"/>
  <c r="AC3268" i="1"/>
  <c r="AD3268" i="1"/>
  <c r="AE3268" i="1"/>
  <c r="AC3269" i="1"/>
  <c r="AD3269" i="1"/>
  <c r="AE3269" i="1"/>
  <c r="AC3270" i="1"/>
  <c r="AD3270" i="1"/>
  <c r="AE3270" i="1"/>
  <c r="AC6024" i="1"/>
  <c r="AD6024" i="1"/>
  <c r="AE6024" i="1"/>
  <c r="AC3271" i="1"/>
  <c r="AD3271" i="1"/>
  <c r="AE3271" i="1"/>
  <c r="AC6025" i="1"/>
  <c r="AD6025" i="1"/>
  <c r="AE6025" i="1"/>
  <c r="AC6026" i="1"/>
  <c r="AD6026" i="1"/>
  <c r="AE6026" i="1"/>
  <c r="AC3272" i="1"/>
  <c r="AD3272" i="1"/>
  <c r="AE3272" i="1"/>
  <c r="AC3273" i="1"/>
  <c r="AD3273" i="1"/>
  <c r="AE3273" i="1"/>
  <c r="AC3274" i="1"/>
  <c r="AD3274" i="1"/>
  <c r="AE3274" i="1"/>
  <c r="AC6027" i="1"/>
  <c r="AD6027" i="1"/>
  <c r="AE6027" i="1"/>
  <c r="AC3275" i="1"/>
  <c r="AD3275" i="1"/>
  <c r="AE3275" i="1"/>
  <c r="AC3276" i="1"/>
  <c r="AD3276" i="1"/>
  <c r="AE3276" i="1"/>
  <c r="AC6028" i="1"/>
  <c r="AD6028" i="1"/>
  <c r="AE6028" i="1"/>
  <c r="AC3277" i="1"/>
  <c r="AD3277" i="1"/>
  <c r="AE3277" i="1"/>
  <c r="AC3278" i="1"/>
  <c r="AD3278" i="1"/>
  <c r="AE3278" i="1"/>
  <c r="AC3279" i="1"/>
  <c r="AD3279" i="1"/>
  <c r="AE3279" i="1"/>
  <c r="AC3280" i="1"/>
  <c r="AD3280" i="1"/>
  <c r="AE3280" i="1"/>
  <c r="AC6029" i="1"/>
  <c r="AD6029" i="1"/>
  <c r="AE6029" i="1"/>
  <c r="AC3281" i="1"/>
  <c r="AD3281" i="1"/>
  <c r="AE3281" i="1"/>
  <c r="AC3282" i="1"/>
  <c r="AD3282" i="1"/>
  <c r="AE3282" i="1"/>
  <c r="AC6030" i="1"/>
  <c r="AD6030" i="1"/>
  <c r="AE6030" i="1"/>
  <c r="AC3283" i="1"/>
  <c r="AD3283" i="1"/>
  <c r="AE3283" i="1"/>
  <c r="AC3284" i="1"/>
  <c r="AD3284" i="1"/>
  <c r="AE3284" i="1"/>
  <c r="AC3285" i="1"/>
  <c r="AD3285" i="1"/>
  <c r="AE3285" i="1"/>
  <c r="AC6031" i="1"/>
  <c r="AD6031" i="1"/>
  <c r="AE6031" i="1"/>
  <c r="AC6032" i="1"/>
  <c r="AD6032" i="1"/>
  <c r="AE6032" i="1"/>
  <c r="AC3286" i="1"/>
  <c r="AD3286" i="1"/>
  <c r="AE3286" i="1"/>
  <c r="AC6033" i="1"/>
  <c r="AD6033" i="1"/>
  <c r="AE6033" i="1"/>
  <c r="AC3287" i="1"/>
  <c r="AD3287" i="1"/>
  <c r="AE3287" i="1"/>
  <c r="AC6034" i="1"/>
  <c r="AD6034" i="1"/>
  <c r="AE6034" i="1"/>
  <c r="AC6035" i="1"/>
  <c r="AD6035" i="1"/>
  <c r="AE6035" i="1"/>
  <c r="AC6036" i="1"/>
  <c r="AD6036" i="1"/>
  <c r="AE6036" i="1"/>
  <c r="AC3288" i="1"/>
  <c r="AD3288" i="1"/>
  <c r="AE3288" i="1"/>
  <c r="AC6037" i="1"/>
  <c r="AD6037" i="1"/>
  <c r="AE6037" i="1"/>
  <c r="AC3289" i="1"/>
  <c r="AD3289" i="1"/>
  <c r="AE3289" i="1"/>
  <c r="AC3290" i="1"/>
  <c r="AD3290" i="1"/>
  <c r="AE3290" i="1"/>
  <c r="AC3291" i="1"/>
  <c r="AD3291" i="1"/>
  <c r="AE3291" i="1"/>
  <c r="AC3292" i="1"/>
  <c r="AD3292" i="1"/>
  <c r="AE3292" i="1"/>
  <c r="AC6038" i="1"/>
  <c r="AD6038" i="1"/>
  <c r="AE6038" i="1"/>
  <c r="AC3293" i="1"/>
  <c r="AD3293" i="1"/>
  <c r="AE3293" i="1"/>
  <c r="AC3294" i="1"/>
  <c r="AD3294" i="1"/>
  <c r="AE3294" i="1"/>
  <c r="AC3295" i="1"/>
  <c r="AD3295" i="1"/>
  <c r="AE3295" i="1"/>
  <c r="AC6039" i="1"/>
  <c r="AD6039" i="1"/>
  <c r="AE6039" i="1"/>
  <c r="AC6040" i="1"/>
  <c r="AD6040" i="1"/>
  <c r="AE6040" i="1"/>
  <c r="AC6041" i="1"/>
  <c r="AD6041" i="1"/>
  <c r="AE6041" i="1"/>
  <c r="AC6042" i="1"/>
  <c r="AD6042" i="1"/>
  <c r="AE6042" i="1"/>
  <c r="AC3296" i="1"/>
  <c r="AD3296" i="1"/>
  <c r="AE3296" i="1"/>
  <c r="AC3297" i="1"/>
  <c r="AD3297" i="1"/>
  <c r="AE3297" i="1"/>
  <c r="AC3298" i="1"/>
  <c r="AD3298" i="1"/>
  <c r="AE3298" i="1"/>
  <c r="AC6043" i="1"/>
  <c r="AD6043" i="1"/>
  <c r="AE6043" i="1"/>
  <c r="AC3299" i="1"/>
  <c r="AD3299" i="1"/>
  <c r="AE3299" i="1"/>
  <c r="AC6044" i="1"/>
  <c r="AD6044" i="1"/>
  <c r="AE6044" i="1"/>
  <c r="AC6045" i="1"/>
  <c r="AD6045" i="1"/>
  <c r="AE6045" i="1"/>
  <c r="AC3300" i="1"/>
  <c r="AD3300" i="1"/>
  <c r="AE3300" i="1"/>
  <c r="AC3301" i="1"/>
  <c r="AD3301" i="1"/>
  <c r="AE3301" i="1"/>
  <c r="AC6046" i="1"/>
  <c r="AD6046" i="1"/>
  <c r="AE6046" i="1"/>
  <c r="AC6047" i="1"/>
  <c r="AD6047" i="1"/>
  <c r="AE6047" i="1"/>
  <c r="AC6048" i="1"/>
  <c r="AD6048" i="1"/>
  <c r="AE6048" i="1"/>
  <c r="AC6049" i="1"/>
  <c r="AD6049" i="1"/>
  <c r="AE6049" i="1"/>
  <c r="AC3302" i="1"/>
  <c r="AD3302" i="1"/>
  <c r="AE3302" i="1"/>
  <c r="AC3303" i="1"/>
  <c r="AD3303" i="1"/>
  <c r="AE3303" i="1"/>
  <c r="AC6050" i="1"/>
  <c r="AD6050" i="1"/>
  <c r="AE6050" i="1"/>
  <c r="AC6051" i="1"/>
  <c r="AD6051" i="1"/>
  <c r="AE6051" i="1"/>
  <c r="AC6052" i="1"/>
  <c r="AD6052" i="1"/>
  <c r="AE6052" i="1"/>
  <c r="AC6053" i="1"/>
  <c r="AD6053" i="1"/>
  <c r="AE6053" i="1"/>
  <c r="AC6054" i="1"/>
  <c r="AD6054" i="1"/>
  <c r="AE6054" i="1"/>
  <c r="AC3304" i="1"/>
  <c r="AD3304" i="1"/>
  <c r="AE3304" i="1"/>
  <c r="AC6055" i="1"/>
  <c r="AD6055" i="1"/>
  <c r="AE6055" i="1"/>
  <c r="AC6056" i="1"/>
  <c r="AD6056" i="1"/>
  <c r="AE6056" i="1"/>
  <c r="AC6057" i="1"/>
  <c r="AD6057" i="1"/>
  <c r="AE6057" i="1"/>
  <c r="AC6058" i="1"/>
  <c r="AD6058" i="1"/>
  <c r="AE6058" i="1"/>
  <c r="AC6059" i="1"/>
  <c r="AD6059" i="1"/>
  <c r="AE6059" i="1"/>
  <c r="AC6060" i="1"/>
  <c r="AD6060" i="1"/>
  <c r="AE6060" i="1"/>
  <c r="AC6061" i="1"/>
  <c r="AD6061" i="1"/>
  <c r="AE6061" i="1"/>
  <c r="AC6062" i="1"/>
  <c r="AD6062" i="1"/>
  <c r="AE6062" i="1"/>
  <c r="AC3305" i="1"/>
  <c r="AD3305" i="1"/>
  <c r="AE3305" i="1"/>
  <c r="AC3306" i="1"/>
  <c r="AD3306" i="1"/>
  <c r="AE3306" i="1"/>
  <c r="AC6063" i="1"/>
  <c r="AD6063" i="1"/>
  <c r="AE6063" i="1"/>
  <c r="AC6064" i="1"/>
  <c r="AD6064" i="1"/>
  <c r="AE6064" i="1"/>
  <c r="AC6065" i="1"/>
  <c r="AD6065" i="1"/>
  <c r="AE6065" i="1"/>
  <c r="AC6066" i="1"/>
  <c r="AD6066" i="1"/>
  <c r="AE6066" i="1"/>
  <c r="AC3307" i="1"/>
  <c r="AD3307" i="1"/>
  <c r="AE3307" i="1"/>
  <c r="AC6067" i="1"/>
  <c r="AD6067" i="1"/>
  <c r="AE6067" i="1"/>
  <c r="AC6068" i="1"/>
  <c r="AD6068" i="1"/>
  <c r="AE6068" i="1"/>
  <c r="AC6069" i="1"/>
  <c r="AD6069" i="1"/>
  <c r="AE6069" i="1"/>
  <c r="AC6070" i="1"/>
  <c r="AD6070" i="1"/>
  <c r="AE6070" i="1"/>
  <c r="AC3308" i="1"/>
  <c r="AD3308" i="1"/>
  <c r="AE3308" i="1"/>
  <c r="AC6071" i="1"/>
  <c r="AD6071" i="1"/>
  <c r="AE6071" i="1"/>
  <c r="AC3309" i="1"/>
  <c r="AD3309" i="1"/>
  <c r="AE3309" i="1"/>
  <c r="AC3310" i="1"/>
  <c r="AD3310" i="1"/>
  <c r="AE3310" i="1"/>
  <c r="AC6072" i="1"/>
  <c r="AD6072" i="1"/>
  <c r="AE6072" i="1"/>
  <c r="AC6073" i="1"/>
  <c r="AD6073" i="1"/>
  <c r="AE6073" i="1"/>
  <c r="AC6074" i="1"/>
  <c r="AD6074" i="1"/>
  <c r="AE6074" i="1"/>
  <c r="AC3311" i="1"/>
  <c r="AD3311" i="1"/>
  <c r="AE3311" i="1"/>
  <c r="AC3312" i="1"/>
  <c r="AD3312" i="1"/>
  <c r="AE3312" i="1"/>
  <c r="AC6075" i="1"/>
  <c r="AD6075" i="1"/>
  <c r="AE6075" i="1"/>
  <c r="AC3313" i="1"/>
  <c r="AD3313" i="1"/>
  <c r="AE3313" i="1"/>
  <c r="AC6076" i="1"/>
  <c r="AD6076" i="1"/>
  <c r="AE6076" i="1"/>
  <c r="AC3314" i="1"/>
  <c r="AD3314" i="1"/>
  <c r="AE3314" i="1"/>
  <c r="AC6077" i="1"/>
  <c r="AD6077" i="1"/>
  <c r="AE6077" i="1"/>
  <c r="AC6078" i="1"/>
  <c r="AD6078" i="1"/>
  <c r="AE6078" i="1"/>
  <c r="AC3315" i="1"/>
  <c r="AD3315" i="1"/>
  <c r="AE3315" i="1"/>
  <c r="AC6079" i="1"/>
  <c r="AD6079" i="1"/>
  <c r="AE6079" i="1"/>
  <c r="AC3316" i="1"/>
  <c r="AD3316" i="1"/>
  <c r="AE3316" i="1"/>
  <c r="AC6080" i="1"/>
  <c r="AD6080" i="1"/>
  <c r="AE6080" i="1"/>
  <c r="AC3317" i="1"/>
  <c r="AD3317" i="1"/>
  <c r="AE3317" i="1"/>
  <c r="AC6081" i="1"/>
  <c r="AD6081" i="1"/>
  <c r="AE6081" i="1"/>
  <c r="AC6082" i="1"/>
  <c r="AD6082" i="1"/>
  <c r="AE6082" i="1"/>
  <c r="AC3318" i="1"/>
  <c r="AD3318" i="1"/>
  <c r="AE3318" i="1"/>
  <c r="AC3319" i="1"/>
  <c r="AD3319" i="1"/>
  <c r="AE3319" i="1"/>
  <c r="AC3320" i="1"/>
  <c r="AD3320" i="1"/>
  <c r="AE3320" i="1"/>
  <c r="AC3321" i="1"/>
  <c r="AD3321" i="1"/>
  <c r="AE3321" i="1"/>
  <c r="AC6083" i="1"/>
  <c r="AD6083" i="1"/>
  <c r="AE6083" i="1"/>
  <c r="AC3322" i="1"/>
  <c r="AD3322" i="1"/>
  <c r="AE3322" i="1"/>
  <c r="AC3323" i="1"/>
  <c r="AD3323" i="1"/>
  <c r="AE3323" i="1"/>
  <c r="AC6084" i="1"/>
  <c r="AD6084" i="1"/>
  <c r="AE6084" i="1"/>
  <c r="AC6085" i="1"/>
  <c r="AD6085" i="1"/>
  <c r="AE6085" i="1"/>
  <c r="AC3324" i="1"/>
  <c r="AD3324" i="1"/>
  <c r="AE3324" i="1"/>
  <c r="AC3325" i="1"/>
  <c r="AD3325" i="1"/>
  <c r="AE3325" i="1"/>
  <c r="AC6086" i="1"/>
  <c r="AD6086" i="1"/>
  <c r="AE6086" i="1"/>
  <c r="AC3326" i="1"/>
  <c r="AD3326" i="1"/>
  <c r="AE3326" i="1"/>
  <c r="AC3327" i="1"/>
  <c r="AD3327" i="1"/>
  <c r="AE3327" i="1"/>
  <c r="AC3328" i="1"/>
  <c r="AD3328" i="1"/>
  <c r="AE3328" i="1"/>
  <c r="AC3329" i="1"/>
  <c r="AD3329" i="1"/>
  <c r="AE3329" i="1"/>
  <c r="AC3330" i="1"/>
  <c r="AD3330" i="1"/>
  <c r="AE3330" i="1"/>
  <c r="AC3331" i="1"/>
  <c r="AD3331" i="1"/>
  <c r="AE3331" i="1"/>
  <c r="AC3332" i="1"/>
  <c r="AD3332" i="1"/>
  <c r="AE3332" i="1"/>
  <c r="AC3333" i="1"/>
  <c r="AD3333" i="1"/>
  <c r="AE3333" i="1"/>
  <c r="AC3334" i="1"/>
  <c r="AD3334" i="1"/>
  <c r="AE3334" i="1"/>
  <c r="AC3335" i="1"/>
  <c r="AD3335" i="1"/>
  <c r="AE3335" i="1"/>
  <c r="AC3336" i="1"/>
  <c r="AD3336" i="1"/>
  <c r="AE3336" i="1"/>
  <c r="AC6087" i="1"/>
  <c r="AD6087" i="1"/>
  <c r="AE6087" i="1"/>
  <c r="AC3337" i="1"/>
  <c r="AD3337" i="1"/>
  <c r="AE3337" i="1"/>
  <c r="AC6088" i="1"/>
  <c r="AD6088" i="1"/>
  <c r="AE6088" i="1"/>
  <c r="AC6089" i="1"/>
  <c r="AD6089" i="1"/>
  <c r="AE6089" i="1"/>
  <c r="AC3338" i="1"/>
  <c r="AD3338" i="1"/>
  <c r="AE3338" i="1"/>
  <c r="AC3339" i="1"/>
  <c r="AD3339" i="1"/>
  <c r="AE3339" i="1"/>
  <c r="AC3340" i="1"/>
  <c r="AD3340" i="1"/>
  <c r="AE3340" i="1"/>
  <c r="AC3341" i="1"/>
  <c r="AD3341" i="1"/>
  <c r="AE3341" i="1"/>
  <c r="AC3342" i="1"/>
  <c r="AD3342" i="1"/>
  <c r="AE3342" i="1"/>
  <c r="AC3343" i="1"/>
  <c r="AD3343" i="1"/>
  <c r="AE3343" i="1"/>
  <c r="AC3344" i="1"/>
  <c r="AD3344" i="1"/>
  <c r="AE3344" i="1"/>
  <c r="AC3345" i="1"/>
  <c r="AD3345" i="1"/>
  <c r="AE3345" i="1"/>
  <c r="AC3346" i="1"/>
  <c r="AD3346" i="1"/>
  <c r="AE3346" i="1"/>
  <c r="AC3347" i="1"/>
  <c r="AD3347" i="1"/>
  <c r="AE3347" i="1"/>
  <c r="AC3348" i="1"/>
  <c r="AD3348" i="1"/>
  <c r="AE3348" i="1"/>
  <c r="AC3349" i="1"/>
  <c r="AD3349" i="1"/>
  <c r="AE3349" i="1"/>
  <c r="AC3350" i="1"/>
  <c r="AD3350" i="1"/>
  <c r="AE3350" i="1"/>
  <c r="AC3351" i="1"/>
  <c r="AD3351" i="1"/>
  <c r="AE3351" i="1"/>
  <c r="AC6090" i="1"/>
  <c r="AD6090" i="1"/>
  <c r="AE6090" i="1"/>
  <c r="AC3352" i="1"/>
  <c r="AD3352" i="1"/>
  <c r="AE3352" i="1"/>
  <c r="AC3353" i="1"/>
  <c r="AD3353" i="1"/>
  <c r="AE3353" i="1"/>
  <c r="AC3354" i="1"/>
  <c r="AD3354" i="1"/>
  <c r="AE3354" i="1"/>
  <c r="AC3355" i="1"/>
  <c r="AD3355" i="1"/>
  <c r="AE3355" i="1"/>
  <c r="AC6091" i="1"/>
  <c r="AD6091" i="1"/>
  <c r="AE6091" i="1"/>
  <c r="AC6092" i="1"/>
  <c r="AD6092" i="1"/>
  <c r="AE6092" i="1"/>
  <c r="AC6093" i="1"/>
  <c r="AD6093" i="1"/>
  <c r="AE6093" i="1"/>
  <c r="AC6094" i="1"/>
  <c r="AD6094" i="1"/>
  <c r="AE6094" i="1"/>
  <c r="AC3356" i="1"/>
  <c r="AD3356" i="1"/>
  <c r="AE3356" i="1"/>
  <c r="AC3357" i="1"/>
  <c r="AD3357" i="1"/>
  <c r="AE3357" i="1"/>
  <c r="AC3358" i="1"/>
  <c r="AD3358" i="1"/>
  <c r="AE3358" i="1"/>
  <c r="AC3359" i="1"/>
  <c r="AD3359" i="1"/>
  <c r="AE3359" i="1"/>
  <c r="AC3360" i="1"/>
  <c r="AD3360" i="1"/>
  <c r="AE3360" i="1"/>
  <c r="AC3361" i="1"/>
  <c r="AD3361" i="1"/>
  <c r="AE3361" i="1"/>
  <c r="AC3362" i="1"/>
  <c r="AD3362" i="1"/>
  <c r="AE3362" i="1"/>
  <c r="AC6095" i="1"/>
  <c r="AD6095" i="1"/>
  <c r="AE6095" i="1"/>
  <c r="AC3363" i="1"/>
  <c r="AD3363" i="1"/>
  <c r="AE3363" i="1"/>
  <c r="AC3364" i="1"/>
  <c r="AD3364" i="1"/>
  <c r="AE3364" i="1"/>
  <c r="AC3365" i="1"/>
  <c r="AD3365" i="1"/>
  <c r="AE3365" i="1"/>
  <c r="AC6096" i="1"/>
  <c r="AD6096" i="1"/>
  <c r="AE6096" i="1"/>
  <c r="AC3366" i="1"/>
  <c r="AD3366" i="1"/>
  <c r="AE3366" i="1"/>
  <c r="AC3367" i="1"/>
  <c r="AD3367" i="1"/>
  <c r="AE3367" i="1"/>
  <c r="AC3368" i="1"/>
  <c r="AD3368" i="1"/>
  <c r="AE3368" i="1"/>
  <c r="AC6097" i="1"/>
  <c r="AD6097" i="1"/>
  <c r="AE6097" i="1"/>
  <c r="AC3369" i="1"/>
  <c r="AD3369" i="1"/>
  <c r="AE3369" i="1"/>
  <c r="AC6098" i="1"/>
  <c r="AD6098" i="1"/>
  <c r="AE6098" i="1"/>
  <c r="AC6099" i="1"/>
  <c r="AD6099" i="1"/>
  <c r="AE6099" i="1"/>
  <c r="AC3370" i="1"/>
  <c r="AD3370" i="1"/>
  <c r="AE3370" i="1"/>
  <c r="AC3371" i="1"/>
  <c r="AD3371" i="1"/>
  <c r="AE3371" i="1"/>
  <c r="AC3372" i="1"/>
  <c r="AD3372" i="1"/>
  <c r="AE3372" i="1"/>
  <c r="AC3373" i="1"/>
  <c r="AD3373" i="1"/>
  <c r="AE3373" i="1"/>
  <c r="AC6100" i="1"/>
  <c r="AD6100" i="1"/>
  <c r="AE6100" i="1"/>
  <c r="AC3374" i="1"/>
  <c r="AD3374" i="1"/>
  <c r="AE3374" i="1"/>
  <c r="AC3375" i="1"/>
  <c r="AD3375" i="1"/>
  <c r="AE3375" i="1"/>
  <c r="AC3376" i="1"/>
  <c r="AD3376" i="1"/>
  <c r="AE3376" i="1"/>
  <c r="AC6101" i="1"/>
  <c r="AD6101" i="1"/>
  <c r="AE6101" i="1"/>
  <c r="AC6102" i="1"/>
  <c r="AD6102" i="1"/>
  <c r="AE6102" i="1"/>
  <c r="AC3377" i="1"/>
  <c r="AD3377" i="1"/>
  <c r="AE3377" i="1"/>
  <c r="AC3378" i="1"/>
  <c r="AD3378" i="1"/>
  <c r="AE3378" i="1"/>
  <c r="AC3379" i="1"/>
  <c r="AD3379" i="1"/>
  <c r="AE3379" i="1"/>
  <c r="AC3380" i="1"/>
  <c r="AD3380" i="1"/>
  <c r="AE3380" i="1"/>
  <c r="AC6103" i="1"/>
  <c r="AD6103" i="1"/>
  <c r="AE6103" i="1"/>
  <c r="AC3381" i="1"/>
  <c r="AD3381" i="1"/>
  <c r="AE3381" i="1"/>
  <c r="AC6104" i="1"/>
  <c r="AD6104" i="1"/>
  <c r="AE6104" i="1"/>
  <c r="AC3382" i="1"/>
  <c r="AD3382" i="1"/>
  <c r="AE3382" i="1"/>
  <c r="AC3383" i="1"/>
  <c r="AD3383" i="1"/>
  <c r="AE3383" i="1"/>
  <c r="AC3384" i="1"/>
  <c r="AD3384" i="1"/>
  <c r="AE3384" i="1"/>
  <c r="AC6105" i="1"/>
  <c r="AD6105" i="1"/>
  <c r="AE6105" i="1"/>
  <c r="AC3385" i="1"/>
  <c r="AD3385" i="1"/>
  <c r="AE3385" i="1"/>
  <c r="AC3386" i="1"/>
  <c r="AD3386" i="1"/>
  <c r="AE3386" i="1"/>
  <c r="AC6106" i="1"/>
  <c r="AD6106" i="1"/>
  <c r="AE6106" i="1"/>
  <c r="AC3387" i="1"/>
  <c r="AD3387" i="1"/>
  <c r="AE3387" i="1"/>
  <c r="AC3388" i="1"/>
  <c r="AD3388" i="1"/>
  <c r="AE3388" i="1"/>
  <c r="AC3389" i="1"/>
  <c r="AD3389" i="1"/>
  <c r="AE3389" i="1"/>
  <c r="AC3390" i="1"/>
  <c r="AD3390" i="1"/>
  <c r="AE3390" i="1"/>
  <c r="AC6107" i="1"/>
  <c r="AD6107" i="1"/>
  <c r="AE6107" i="1"/>
  <c r="AC3391" i="1"/>
  <c r="AD3391" i="1"/>
  <c r="AE3391" i="1"/>
  <c r="AC6108" i="1"/>
  <c r="AD6108" i="1"/>
  <c r="AE6108" i="1"/>
  <c r="AC6109" i="1"/>
  <c r="AD6109" i="1"/>
  <c r="AE6109" i="1"/>
  <c r="AC3392" i="1"/>
  <c r="AD3392" i="1"/>
  <c r="AE3392" i="1"/>
  <c r="AC3393" i="1"/>
  <c r="AD3393" i="1"/>
  <c r="AE3393" i="1"/>
  <c r="AC3394" i="1"/>
  <c r="AD3394" i="1"/>
  <c r="AE3394" i="1"/>
  <c r="AC3395" i="1"/>
  <c r="AD3395" i="1"/>
  <c r="AE3395" i="1"/>
  <c r="AC3396" i="1"/>
  <c r="AD3396" i="1"/>
  <c r="AE3396" i="1"/>
  <c r="AC3397" i="1"/>
  <c r="AD3397" i="1"/>
  <c r="AE3397" i="1"/>
  <c r="AC3398" i="1"/>
  <c r="AD3398" i="1"/>
  <c r="AE3398" i="1"/>
  <c r="AC3399" i="1"/>
  <c r="AD3399" i="1"/>
  <c r="AE3399" i="1"/>
  <c r="AC3400" i="1"/>
  <c r="AD3400" i="1"/>
  <c r="AE3400" i="1"/>
  <c r="AC3401" i="1"/>
  <c r="AD3401" i="1"/>
  <c r="AE3401" i="1"/>
  <c r="AC3402" i="1"/>
  <c r="AD3402" i="1"/>
  <c r="AE3402" i="1"/>
  <c r="AC3403" i="1"/>
  <c r="AD3403" i="1"/>
  <c r="AE3403" i="1"/>
  <c r="AC3404" i="1"/>
  <c r="AD3404" i="1"/>
  <c r="AE3404" i="1"/>
  <c r="AC3405" i="1"/>
  <c r="AD3405" i="1"/>
  <c r="AE3405" i="1"/>
  <c r="AC3406" i="1"/>
  <c r="AD3406" i="1"/>
  <c r="AE3406" i="1"/>
  <c r="AC3407" i="1"/>
  <c r="AD3407" i="1"/>
  <c r="AE3407" i="1"/>
  <c r="AC6110" i="1"/>
  <c r="AD6110" i="1"/>
  <c r="AE6110" i="1"/>
  <c r="AC3408" i="1"/>
  <c r="AD3408" i="1"/>
  <c r="AE3408" i="1"/>
  <c r="AC3409" i="1"/>
  <c r="AD3409" i="1"/>
  <c r="AE3409" i="1"/>
  <c r="AC3410" i="1"/>
  <c r="AD3410" i="1"/>
  <c r="AE3410" i="1"/>
  <c r="AC3411" i="1"/>
  <c r="AD3411" i="1"/>
  <c r="AE3411" i="1"/>
  <c r="AC3412" i="1"/>
  <c r="AD3412" i="1"/>
  <c r="AE3412" i="1"/>
  <c r="AC3413" i="1"/>
  <c r="AD3413" i="1"/>
  <c r="AE3413" i="1"/>
  <c r="AC3414" i="1"/>
  <c r="AD3414" i="1"/>
  <c r="AE3414" i="1"/>
  <c r="AC3415" i="1"/>
  <c r="AD3415" i="1"/>
  <c r="AE3415" i="1"/>
  <c r="AC3416" i="1"/>
  <c r="AD3416" i="1"/>
  <c r="AE3416" i="1"/>
  <c r="AC3417" i="1"/>
  <c r="AD3417" i="1"/>
  <c r="AE3417" i="1"/>
  <c r="AC3418" i="1"/>
  <c r="AD3418" i="1"/>
  <c r="AE3418" i="1"/>
  <c r="AC3419" i="1"/>
  <c r="AD3419" i="1"/>
  <c r="AE3419" i="1"/>
  <c r="AC6111" i="1"/>
  <c r="AD6111" i="1"/>
  <c r="AE6111" i="1"/>
  <c r="AC3420" i="1"/>
  <c r="AD3420" i="1"/>
  <c r="AE3420" i="1"/>
  <c r="AC6112" i="1"/>
  <c r="AD6112" i="1"/>
  <c r="AE6112" i="1"/>
  <c r="AC3421" i="1"/>
  <c r="AD3421" i="1"/>
  <c r="AE3421" i="1"/>
  <c r="AC3422" i="1"/>
  <c r="AD3422" i="1"/>
  <c r="AE3422" i="1"/>
  <c r="AC3423" i="1"/>
  <c r="AD3423" i="1"/>
  <c r="AE3423" i="1"/>
  <c r="AC3424" i="1"/>
  <c r="AD3424" i="1"/>
  <c r="AE3424" i="1"/>
  <c r="AC6113" i="1"/>
  <c r="AD6113" i="1"/>
  <c r="AE6113" i="1"/>
  <c r="AC6114" i="1"/>
  <c r="AD6114" i="1"/>
  <c r="AE6114" i="1"/>
  <c r="AC3425" i="1"/>
  <c r="AD3425" i="1"/>
  <c r="AE3425" i="1"/>
  <c r="AC6115" i="1"/>
  <c r="AD6115" i="1"/>
  <c r="AE6115" i="1"/>
  <c r="AC3426" i="1"/>
  <c r="AD3426" i="1"/>
  <c r="AE3426" i="1"/>
  <c r="AC3427" i="1"/>
  <c r="AD3427" i="1"/>
  <c r="AE3427" i="1"/>
  <c r="AC3428" i="1"/>
  <c r="AD3428" i="1"/>
  <c r="AE3428" i="1"/>
  <c r="AC3429" i="1"/>
  <c r="AD3429" i="1"/>
  <c r="AE3429" i="1"/>
  <c r="AC3430" i="1"/>
  <c r="AD3430" i="1"/>
  <c r="AE3430" i="1"/>
  <c r="AC3431" i="1"/>
  <c r="AD3431" i="1"/>
  <c r="AE3431" i="1"/>
  <c r="AC3432" i="1"/>
  <c r="AD3432" i="1"/>
  <c r="AE3432" i="1"/>
  <c r="AC3433" i="1"/>
  <c r="AD3433" i="1"/>
  <c r="AE3433" i="1"/>
  <c r="AC3434" i="1"/>
  <c r="AD3434" i="1"/>
  <c r="AE3434" i="1"/>
  <c r="AC3435" i="1"/>
  <c r="AD3435" i="1"/>
  <c r="AE3435" i="1"/>
  <c r="AC3436" i="1"/>
  <c r="AD3436" i="1"/>
  <c r="AE3436" i="1"/>
  <c r="AC3437" i="1"/>
  <c r="AD3437" i="1"/>
  <c r="AE3437" i="1"/>
  <c r="AC6116" i="1"/>
  <c r="AD6116" i="1"/>
  <c r="AE6116" i="1"/>
  <c r="AC3438" i="1"/>
  <c r="AD3438" i="1"/>
  <c r="AE3438" i="1"/>
  <c r="AC3439" i="1"/>
  <c r="AD3439" i="1"/>
  <c r="AE3439" i="1"/>
  <c r="AC3440" i="1"/>
  <c r="AD3440" i="1"/>
  <c r="AE3440" i="1"/>
  <c r="AC3441" i="1"/>
  <c r="AD3441" i="1"/>
  <c r="AE3441" i="1"/>
  <c r="AC3442" i="1"/>
  <c r="AD3442" i="1"/>
  <c r="AE3442" i="1"/>
  <c r="AC3443" i="1"/>
  <c r="AD3443" i="1"/>
  <c r="AE3443" i="1"/>
  <c r="AC3444" i="1"/>
  <c r="AD3444" i="1"/>
  <c r="AE3444" i="1"/>
  <c r="AC3445" i="1"/>
  <c r="AD3445" i="1"/>
  <c r="AE3445" i="1"/>
  <c r="AC6117" i="1"/>
  <c r="AD6117" i="1"/>
  <c r="AE6117" i="1"/>
  <c r="AC6118" i="1"/>
  <c r="AD6118" i="1"/>
  <c r="AE6118" i="1"/>
  <c r="AC3446" i="1"/>
  <c r="AD3446" i="1"/>
  <c r="AE3446" i="1"/>
  <c r="AC6119" i="1"/>
  <c r="AD6119" i="1"/>
  <c r="AE6119" i="1"/>
  <c r="AC3447" i="1"/>
  <c r="AD3447" i="1"/>
  <c r="AE3447" i="1"/>
  <c r="AC3448" i="1"/>
  <c r="AD3448" i="1"/>
  <c r="AE3448" i="1"/>
  <c r="AC3449" i="1"/>
  <c r="AD3449" i="1"/>
  <c r="AE3449" i="1"/>
  <c r="AC3450" i="1"/>
  <c r="AD3450" i="1"/>
  <c r="AE3450" i="1"/>
  <c r="AC3451" i="1"/>
  <c r="AD3451" i="1"/>
  <c r="AE3451" i="1"/>
  <c r="AC6120" i="1"/>
  <c r="AD6120" i="1"/>
  <c r="AE6120" i="1"/>
  <c r="AC6121" i="1"/>
  <c r="AD6121" i="1"/>
  <c r="AE6121" i="1"/>
  <c r="AC6122" i="1"/>
  <c r="AD6122" i="1"/>
  <c r="AE6122" i="1"/>
  <c r="AC3452" i="1"/>
  <c r="AD3452" i="1"/>
  <c r="AE3452" i="1"/>
  <c r="AC3453" i="1"/>
  <c r="AD3453" i="1"/>
  <c r="AE3453" i="1"/>
  <c r="AC6123" i="1"/>
  <c r="AD6123" i="1"/>
  <c r="AE6123" i="1"/>
  <c r="AC3454" i="1"/>
  <c r="AD3454" i="1"/>
  <c r="AE3454" i="1"/>
  <c r="AC6124" i="1"/>
  <c r="AD6124" i="1"/>
  <c r="AE6124" i="1"/>
  <c r="AC6125" i="1"/>
  <c r="AD6125" i="1"/>
  <c r="AE6125" i="1"/>
  <c r="AC3455" i="1"/>
  <c r="AD3455" i="1"/>
  <c r="AE3455" i="1"/>
  <c r="AC3456" i="1"/>
  <c r="AD3456" i="1"/>
  <c r="AE3456" i="1"/>
  <c r="AC6126" i="1"/>
  <c r="AD6126" i="1"/>
  <c r="AE6126" i="1"/>
  <c r="AC3457" i="1"/>
  <c r="AD3457" i="1"/>
  <c r="AE3457" i="1"/>
  <c r="AC3458" i="1"/>
  <c r="AD3458" i="1"/>
  <c r="AE3458" i="1"/>
  <c r="AC3459" i="1"/>
  <c r="AD3459" i="1"/>
  <c r="AE3459" i="1"/>
  <c r="AC6127" i="1"/>
  <c r="AD6127" i="1"/>
  <c r="AE6127" i="1"/>
  <c r="AC6128" i="1"/>
  <c r="AD6128" i="1"/>
  <c r="AE6128" i="1"/>
  <c r="AC3460" i="1"/>
  <c r="AD3460" i="1"/>
  <c r="AE3460" i="1"/>
  <c r="AC6129" i="1"/>
  <c r="AD6129" i="1"/>
  <c r="AE6129" i="1"/>
  <c r="AC6130" i="1"/>
  <c r="AD6130" i="1"/>
  <c r="AE6130" i="1"/>
  <c r="AC6131" i="1"/>
  <c r="AD6131" i="1"/>
  <c r="AE6131" i="1"/>
  <c r="AC3461" i="1"/>
  <c r="AD3461" i="1"/>
  <c r="AE3461" i="1"/>
  <c r="AC6132" i="1"/>
  <c r="AD6132" i="1"/>
  <c r="AE6132" i="1"/>
  <c r="AC6133" i="1"/>
  <c r="AD6133" i="1"/>
  <c r="AE6133" i="1"/>
  <c r="AC6134" i="1"/>
  <c r="AD6134" i="1"/>
  <c r="AE6134" i="1"/>
  <c r="AC6135" i="1"/>
  <c r="AD6135" i="1"/>
  <c r="AE6135" i="1"/>
  <c r="AC6136" i="1"/>
  <c r="AD6136" i="1"/>
  <c r="AE6136" i="1"/>
  <c r="AC6137" i="1"/>
  <c r="AD6137" i="1"/>
  <c r="AE6137" i="1"/>
  <c r="AC3462" i="1"/>
  <c r="AD3462" i="1"/>
  <c r="AE3462" i="1"/>
  <c r="AC6138" i="1"/>
  <c r="AD6138" i="1"/>
  <c r="AE6138" i="1"/>
  <c r="AC6139" i="1"/>
  <c r="AD6139" i="1"/>
  <c r="AE6139" i="1"/>
  <c r="AC6140" i="1"/>
  <c r="AD6140" i="1"/>
  <c r="AE6140" i="1"/>
  <c r="AC3463" i="1"/>
  <c r="AD3463" i="1"/>
  <c r="AE3463" i="1"/>
  <c r="AC6141" i="1"/>
  <c r="AD6141" i="1"/>
  <c r="AE6141" i="1"/>
  <c r="AC3464" i="1"/>
  <c r="AD3464" i="1"/>
  <c r="AE3464" i="1"/>
  <c r="AC6142" i="1"/>
  <c r="AD6142" i="1"/>
  <c r="AE6142" i="1"/>
  <c r="AC3465" i="1"/>
  <c r="AD3465" i="1"/>
  <c r="AE3465" i="1"/>
  <c r="AC3466" i="1"/>
  <c r="AD3466" i="1"/>
  <c r="AE3466" i="1"/>
  <c r="AC3467" i="1"/>
  <c r="AD3467" i="1"/>
  <c r="AE3467" i="1"/>
  <c r="AC6143" i="1"/>
  <c r="AD6143" i="1"/>
  <c r="AE6143" i="1"/>
  <c r="AC6144" i="1"/>
  <c r="AD6144" i="1"/>
  <c r="AE6144" i="1"/>
  <c r="AC6145" i="1"/>
  <c r="AD6145" i="1"/>
  <c r="AE6145" i="1"/>
  <c r="AC6146" i="1"/>
  <c r="AD6146" i="1"/>
  <c r="AE6146" i="1"/>
  <c r="AC3468" i="1"/>
  <c r="AD3468" i="1"/>
  <c r="AE3468" i="1"/>
  <c r="AC3469" i="1"/>
  <c r="AD3469" i="1"/>
  <c r="AE3469" i="1"/>
  <c r="AC3470" i="1"/>
  <c r="AD3470" i="1"/>
  <c r="AE3470" i="1"/>
  <c r="AC3471" i="1"/>
  <c r="AD3471" i="1"/>
  <c r="AE3471" i="1"/>
  <c r="AC3472" i="1"/>
  <c r="AD3472" i="1"/>
  <c r="AE3472" i="1"/>
  <c r="AC6147" i="1"/>
  <c r="AD6147" i="1"/>
  <c r="AE6147" i="1"/>
  <c r="AC3473" i="1"/>
  <c r="AD3473" i="1"/>
  <c r="AE3473" i="1"/>
  <c r="AC6148" i="1"/>
  <c r="AD6148" i="1"/>
  <c r="AE6148" i="1"/>
  <c r="AC3474" i="1"/>
  <c r="AD3474" i="1"/>
  <c r="AE3474" i="1"/>
  <c r="AC6149" i="1"/>
  <c r="AD6149" i="1"/>
  <c r="AE6149" i="1"/>
  <c r="AC6150" i="1"/>
  <c r="AD6150" i="1"/>
  <c r="AE6150" i="1"/>
  <c r="AC6151" i="1"/>
  <c r="AD6151" i="1"/>
  <c r="AE6151" i="1"/>
  <c r="AC6152" i="1"/>
  <c r="AD6152" i="1"/>
  <c r="AE6152" i="1"/>
  <c r="AC6153" i="1"/>
  <c r="AD6153" i="1"/>
  <c r="AE6153" i="1"/>
  <c r="AC3475" i="1"/>
  <c r="AD3475" i="1"/>
  <c r="AE3475" i="1"/>
  <c r="AC6154" i="1"/>
  <c r="AD6154" i="1"/>
  <c r="AE6154" i="1"/>
  <c r="AC6155" i="1"/>
  <c r="AD6155" i="1"/>
  <c r="AE6155" i="1"/>
  <c r="AC3476" i="1"/>
  <c r="AD3476" i="1"/>
  <c r="AE3476" i="1"/>
  <c r="AC3477" i="1"/>
  <c r="AD3477" i="1"/>
  <c r="AE3477" i="1"/>
  <c r="AC6156" i="1"/>
  <c r="AD6156" i="1"/>
  <c r="AE6156" i="1"/>
  <c r="AC3478" i="1"/>
  <c r="AD3478" i="1"/>
  <c r="AE3478" i="1"/>
  <c r="AC6157" i="1"/>
  <c r="AD6157" i="1"/>
  <c r="AE6157" i="1"/>
  <c r="AC6158" i="1"/>
  <c r="AD6158" i="1"/>
  <c r="AE6158" i="1"/>
  <c r="AC6159" i="1"/>
  <c r="AD6159" i="1"/>
  <c r="AE6159" i="1"/>
  <c r="AC6160" i="1"/>
  <c r="AD6160" i="1"/>
  <c r="AE6160" i="1"/>
  <c r="AC6161" i="1"/>
  <c r="AD6161" i="1"/>
  <c r="AE6161" i="1"/>
  <c r="AC3479" i="1"/>
  <c r="AD3479" i="1"/>
  <c r="AE3479" i="1"/>
  <c r="AC3480" i="1"/>
  <c r="AD3480" i="1"/>
  <c r="AE3480" i="1"/>
  <c r="AC3481" i="1"/>
  <c r="AD3481" i="1"/>
  <c r="AE3481" i="1"/>
  <c r="AC6162" i="1"/>
  <c r="AD6162" i="1"/>
  <c r="AE6162" i="1"/>
  <c r="AC6163" i="1"/>
  <c r="AD6163" i="1"/>
  <c r="AE6163" i="1"/>
  <c r="AC3482" i="1"/>
  <c r="AD3482" i="1"/>
  <c r="AE3482" i="1"/>
  <c r="AC6164" i="1"/>
  <c r="AD6164" i="1"/>
  <c r="AE6164" i="1"/>
  <c r="AC6165" i="1"/>
  <c r="AD6165" i="1"/>
  <c r="AE6165" i="1"/>
  <c r="AC6166" i="1"/>
  <c r="AD6166" i="1"/>
  <c r="AE6166" i="1"/>
  <c r="AC6167" i="1"/>
  <c r="AD6167" i="1"/>
  <c r="AE6167" i="1"/>
  <c r="AC6168" i="1"/>
  <c r="AD6168" i="1"/>
  <c r="AE6168" i="1"/>
  <c r="AC6169" i="1"/>
  <c r="AD6169" i="1"/>
  <c r="AE6169" i="1"/>
  <c r="AC3483" i="1"/>
  <c r="AD3483" i="1"/>
  <c r="AE3483" i="1"/>
  <c r="AC3484" i="1"/>
  <c r="AD3484" i="1"/>
  <c r="AE3484" i="1"/>
  <c r="AC6170" i="1"/>
  <c r="AD6170" i="1"/>
  <c r="AE6170" i="1"/>
  <c r="AC6171" i="1"/>
  <c r="AD6171" i="1"/>
  <c r="AE6171" i="1"/>
  <c r="AC6172" i="1"/>
  <c r="AD6172" i="1"/>
  <c r="AE6172" i="1"/>
  <c r="AC6173" i="1"/>
  <c r="AD6173" i="1"/>
  <c r="AE6173" i="1"/>
  <c r="AC6174" i="1"/>
  <c r="AD6174" i="1"/>
  <c r="AE6174" i="1"/>
  <c r="AC3485" i="1"/>
  <c r="AD3485" i="1"/>
  <c r="AE3485" i="1"/>
  <c r="AC6175" i="1"/>
  <c r="AD6175" i="1"/>
  <c r="AE6175" i="1"/>
  <c r="AC6176" i="1"/>
  <c r="AD6176" i="1"/>
  <c r="AE6176" i="1"/>
  <c r="AC3486" i="1"/>
  <c r="AD3486" i="1"/>
  <c r="AE3486" i="1"/>
  <c r="AC6177" i="1"/>
  <c r="AD6177" i="1"/>
  <c r="AE6177" i="1"/>
  <c r="AC3487" i="1"/>
  <c r="AD3487" i="1"/>
  <c r="AE3487" i="1"/>
  <c r="AC6178" i="1"/>
  <c r="AD6178" i="1"/>
  <c r="AE6178" i="1"/>
  <c r="AC3488" i="1"/>
  <c r="AD3488" i="1"/>
  <c r="AE3488" i="1"/>
  <c r="AC6179" i="1"/>
  <c r="AD6179" i="1"/>
  <c r="AE6179" i="1"/>
  <c r="AC3489" i="1"/>
  <c r="AD3489" i="1"/>
  <c r="AE3489" i="1"/>
  <c r="AC6180" i="1"/>
  <c r="AD6180" i="1"/>
  <c r="AE6180" i="1"/>
  <c r="AC3490" i="1"/>
  <c r="AD3490" i="1"/>
  <c r="AE3490" i="1"/>
  <c r="AC6181" i="1"/>
  <c r="AD6181" i="1"/>
  <c r="AE6181" i="1"/>
  <c r="AC6182" i="1"/>
  <c r="AD6182" i="1"/>
  <c r="AE6182" i="1"/>
  <c r="AC3491" i="1"/>
  <c r="AD3491" i="1"/>
  <c r="AE3491" i="1"/>
  <c r="AC6183" i="1"/>
  <c r="AD6183" i="1"/>
  <c r="AE6183" i="1"/>
  <c r="AC6184" i="1"/>
  <c r="AD6184" i="1"/>
  <c r="AE6184" i="1"/>
  <c r="AC3492" i="1"/>
  <c r="AD3492" i="1"/>
  <c r="AE3492" i="1"/>
  <c r="AC6185" i="1"/>
  <c r="AD6185" i="1"/>
  <c r="AE6185" i="1"/>
  <c r="AC6186" i="1"/>
  <c r="AD6186" i="1"/>
  <c r="AE6186" i="1"/>
  <c r="AC6187" i="1"/>
  <c r="AD6187" i="1"/>
  <c r="AE6187" i="1"/>
  <c r="AC3493" i="1"/>
  <c r="AD3493" i="1"/>
  <c r="AE3493" i="1"/>
  <c r="AC6188" i="1"/>
  <c r="AD6188" i="1"/>
  <c r="AE6188" i="1"/>
  <c r="AC6189" i="1"/>
  <c r="AD6189" i="1"/>
  <c r="AE6189" i="1"/>
  <c r="AC3494" i="1"/>
  <c r="AD3494" i="1"/>
  <c r="AE3494" i="1"/>
  <c r="AC6190" i="1"/>
  <c r="AD6190" i="1"/>
  <c r="AE6190" i="1"/>
  <c r="AC6191" i="1"/>
  <c r="AD6191" i="1"/>
  <c r="AE6191" i="1"/>
  <c r="AC6192" i="1"/>
  <c r="AD6192" i="1"/>
  <c r="AE6192" i="1"/>
  <c r="AC6193" i="1"/>
  <c r="AD6193" i="1"/>
  <c r="AE6193" i="1"/>
  <c r="AC6194" i="1"/>
  <c r="AD6194" i="1"/>
  <c r="AE6194" i="1"/>
  <c r="AC3495" i="1"/>
  <c r="AD3495" i="1"/>
  <c r="AE3495" i="1"/>
  <c r="AC6195" i="1"/>
  <c r="AD6195" i="1"/>
  <c r="AE6195" i="1"/>
  <c r="AC6196" i="1"/>
  <c r="AD6196" i="1"/>
  <c r="AE6196" i="1"/>
  <c r="AC3496" i="1"/>
  <c r="AD3496" i="1"/>
  <c r="AE3496" i="1"/>
  <c r="AC6197" i="1"/>
  <c r="AD6197" i="1"/>
  <c r="AE6197" i="1"/>
  <c r="AC6198" i="1"/>
  <c r="AD6198" i="1"/>
  <c r="AE6198" i="1"/>
  <c r="AC6199" i="1"/>
  <c r="AD6199" i="1"/>
  <c r="AE6199" i="1"/>
  <c r="AC3497" i="1"/>
  <c r="AD3497" i="1"/>
  <c r="AE3497" i="1"/>
  <c r="AC6200" i="1"/>
  <c r="AD6200" i="1"/>
  <c r="AE6200" i="1"/>
  <c r="AC3498" i="1"/>
  <c r="AD3498" i="1"/>
  <c r="AE3498" i="1"/>
  <c r="AC6201" i="1"/>
  <c r="AD6201" i="1"/>
  <c r="AE6201" i="1"/>
  <c r="AC6202" i="1"/>
  <c r="AD6202" i="1"/>
  <c r="AE6202" i="1"/>
  <c r="AC6203" i="1"/>
  <c r="AD6203" i="1"/>
  <c r="AE6203" i="1"/>
  <c r="AC3499" i="1"/>
  <c r="AD3499" i="1"/>
  <c r="AE3499" i="1"/>
  <c r="AC6204" i="1"/>
  <c r="AD6204" i="1"/>
  <c r="AE6204" i="1"/>
  <c r="AC6205" i="1"/>
  <c r="AD6205" i="1"/>
  <c r="AE6205" i="1"/>
  <c r="AC3500" i="1"/>
  <c r="AD3500" i="1"/>
  <c r="AE3500" i="1"/>
  <c r="AC3501" i="1"/>
  <c r="AD3501" i="1"/>
  <c r="AE3501" i="1"/>
  <c r="AC3502" i="1"/>
  <c r="AD3502" i="1"/>
  <c r="AE3502" i="1"/>
  <c r="AC3503" i="1"/>
  <c r="AD3503" i="1"/>
  <c r="AE3503" i="1"/>
  <c r="AC6206" i="1"/>
  <c r="AD6206" i="1"/>
  <c r="AE6206" i="1"/>
  <c r="AC6207" i="1"/>
  <c r="AD6207" i="1"/>
  <c r="AE6207" i="1"/>
  <c r="AC6208" i="1"/>
  <c r="AD6208" i="1"/>
  <c r="AE6208" i="1"/>
  <c r="AC6209" i="1"/>
  <c r="AD6209" i="1"/>
  <c r="AE6209" i="1"/>
  <c r="AC3504" i="1"/>
  <c r="AD3504" i="1"/>
  <c r="AE3504" i="1"/>
  <c r="AC6210" i="1"/>
  <c r="AD6210" i="1"/>
  <c r="AE6210" i="1"/>
  <c r="AC6211" i="1"/>
  <c r="AD6211" i="1"/>
  <c r="AE6211" i="1"/>
  <c r="AC6212" i="1"/>
  <c r="AD6212" i="1"/>
  <c r="AE6212" i="1"/>
  <c r="AC6213" i="1"/>
  <c r="AD6213" i="1"/>
  <c r="AE6213" i="1"/>
  <c r="AC3505" i="1"/>
  <c r="AD3505" i="1"/>
  <c r="AE3505" i="1"/>
  <c r="AC6214" i="1"/>
  <c r="AD6214" i="1"/>
  <c r="AE6214" i="1"/>
  <c r="AC3506" i="1"/>
  <c r="AD3506" i="1"/>
  <c r="AE3506" i="1"/>
  <c r="AC6215" i="1"/>
  <c r="AD6215" i="1"/>
  <c r="AE6215" i="1"/>
  <c r="AC3507" i="1"/>
  <c r="AD3507" i="1"/>
  <c r="AE3507" i="1"/>
  <c r="AC3508" i="1"/>
  <c r="AD3508" i="1"/>
  <c r="AE3508" i="1"/>
  <c r="AC6216" i="1"/>
  <c r="AD6216" i="1"/>
  <c r="AE6216" i="1"/>
  <c r="AC6217" i="1"/>
  <c r="AD6217" i="1"/>
  <c r="AE6217" i="1"/>
  <c r="AC3509" i="1"/>
  <c r="AD3509" i="1"/>
  <c r="AE3509" i="1"/>
  <c r="AC6218" i="1"/>
  <c r="AD6218" i="1"/>
  <c r="AE6218" i="1"/>
  <c r="AC3510" i="1"/>
  <c r="AD3510" i="1"/>
  <c r="AE3510" i="1"/>
  <c r="AC6219" i="1"/>
  <c r="AD6219" i="1"/>
  <c r="AE6219" i="1"/>
  <c r="AC3511" i="1"/>
  <c r="AD3511" i="1"/>
  <c r="AE3511" i="1"/>
  <c r="AC3512" i="1"/>
  <c r="AD3512" i="1"/>
  <c r="AE3512" i="1"/>
  <c r="AC3513" i="1"/>
  <c r="AD3513" i="1"/>
  <c r="AE3513" i="1"/>
  <c r="AC6220" i="1"/>
  <c r="AD6220" i="1"/>
  <c r="AE6220" i="1"/>
  <c r="AC6221" i="1"/>
  <c r="AD6221" i="1"/>
  <c r="AE6221" i="1"/>
  <c r="AC3514" i="1"/>
  <c r="AD3514" i="1"/>
  <c r="AE3514" i="1"/>
  <c r="AC6222" i="1"/>
  <c r="AD6222" i="1"/>
  <c r="AE6222" i="1"/>
  <c r="AC3515" i="1"/>
  <c r="AD3515" i="1"/>
  <c r="AE3515" i="1"/>
  <c r="AC6223" i="1"/>
  <c r="AD6223" i="1"/>
  <c r="AE6223" i="1"/>
  <c r="AC3516" i="1"/>
  <c r="AD3516" i="1"/>
  <c r="AE3516" i="1"/>
  <c r="AC6224" i="1"/>
  <c r="AD6224" i="1"/>
  <c r="AE6224" i="1"/>
  <c r="AC3517" i="1"/>
  <c r="AD3517" i="1"/>
  <c r="AE3517" i="1"/>
  <c r="AC6225" i="1"/>
  <c r="AD6225" i="1"/>
  <c r="AE6225" i="1"/>
  <c r="AC3518" i="1"/>
  <c r="AD3518" i="1"/>
  <c r="AE3518" i="1"/>
  <c r="AC3519" i="1"/>
  <c r="AD3519" i="1"/>
  <c r="AE3519" i="1"/>
  <c r="AC6226" i="1"/>
  <c r="AD6226" i="1"/>
  <c r="AE6226" i="1"/>
  <c r="AC3520" i="1"/>
  <c r="AD3520" i="1"/>
  <c r="AE3520" i="1"/>
  <c r="AC3521" i="1"/>
  <c r="AD3521" i="1"/>
  <c r="AE3521" i="1"/>
  <c r="AC6227" i="1"/>
  <c r="AD6227" i="1"/>
  <c r="AE6227" i="1"/>
  <c r="AC3522" i="1"/>
  <c r="AD3522" i="1"/>
  <c r="AE3522" i="1"/>
  <c r="AC3523" i="1"/>
  <c r="AD3523" i="1"/>
  <c r="AE3523" i="1"/>
  <c r="AC3524" i="1"/>
  <c r="AD3524" i="1"/>
  <c r="AE3524" i="1"/>
  <c r="AC3525" i="1"/>
  <c r="AD3525" i="1"/>
  <c r="AE3525" i="1"/>
  <c r="AC6228" i="1"/>
  <c r="AD6228" i="1"/>
  <c r="AE6228" i="1"/>
  <c r="AC3526" i="1"/>
  <c r="AD3526" i="1"/>
  <c r="AE3526" i="1"/>
  <c r="AC3527" i="1"/>
  <c r="AD3527" i="1"/>
  <c r="AE3527" i="1"/>
  <c r="AC3528" i="1"/>
  <c r="AD3528" i="1"/>
  <c r="AE3528" i="1"/>
  <c r="AC3529" i="1"/>
  <c r="AD3529" i="1"/>
  <c r="AE3529" i="1"/>
  <c r="AC3530" i="1"/>
  <c r="AD3530" i="1"/>
  <c r="AE3530" i="1"/>
  <c r="AC6229" i="1"/>
  <c r="AD6229" i="1"/>
  <c r="AE6229" i="1"/>
  <c r="AC3531" i="1"/>
  <c r="AD3531" i="1"/>
  <c r="AE3531" i="1"/>
  <c r="AC3532" i="1"/>
  <c r="AD3532" i="1"/>
  <c r="AE3532" i="1"/>
  <c r="AC3533" i="1"/>
  <c r="AD3533" i="1"/>
  <c r="AE3533" i="1"/>
  <c r="AC3534" i="1"/>
  <c r="AD3534" i="1"/>
  <c r="AE3534" i="1"/>
  <c r="AC3535" i="1"/>
  <c r="AD3535" i="1"/>
  <c r="AE3535" i="1"/>
  <c r="AC3536" i="1"/>
  <c r="AD3536" i="1"/>
  <c r="AE3536" i="1"/>
  <c r="AC3537" i="1"/>
  <c r="AD3537" i="1"/>
  <c r="AE3537" i="1"/>
  <c r="AC3538" i="1"/>
  <c r="AD3538" i="1"/>
  <c r="AE3538" i="1"/>
  <c r="AC3539" i="1"/>
  <c r="AD3539" i="1"/>
  <c r="AE3539" i="1"/>
  <c r="AC6230" i="1"/>
  <c r="AD6230" i="1"/>
  <c r="AE6230" i="1"/>
  <c r="AC6231" i="1"/>
  <c r="AD6231" i="1"/>
  <c r="AE6231" i="1"/>
  <c r="AC6232" i="1"/>
  <c r="AD6232" i="1"/>
  <c r="AE6232" i="1"/>
  <c r="AC3540" i="1"/>
  <c r="AD3540" i="1"/>
  <c r="AE3540" i="1"/>
  <c r="AC3541" i="1"/>
  <c r="AD3541" i="1"/>
  <c r="AE3541" i="1"/>
  <c r="AC3542" i="1"/>
  <c r="AD3542" i="1"/>
  <c r="AE3542" i="1"/>
  <c r="AC3543" i="1"/>
  <c r="AD3543" i="1"/>
  <c r="AE3543" i="1"/>
  <c r="AC3544" i="1"/>
  <c r="AD3544" i="1"/>
  <c r="AE3544" i="1"/>
  <c r="AC3545" i="1"/>
  <c r="AD3545" i="1"/>
  <c r="AE3545" i="1"/>
  <c r="AC6233" i="1"/>
  <c r="AD6233" i="1"/>
  <c r="AE6233" i="1"/>
  <c r="AC3546" i="1"/>
  <c r="AD3546" i="1"/>
  <c r="AE3546" i="1"/>
  <c r="AC3547" i="1"/>
  <c r="AD3547" i="1"/>
  <c r="AE3547" i="1"/>
  <c r="AC6234" i="1"/>
  <c r="AD6234" i="1"/>
  <c r="AE6234" i="1"/>
  <c r="AC3548" i="1"/>
  <c r="AD3548" i="1"/>
  <c r="AE3548" i="1"/>
  <c r="AC6235" i="1"/>
  <c r="AD6235" i="1"/>
  <c r="AE6235" i="1"/>
  <c r="AC3549" i="1"/>
  <c r="AD3549" i="1"/>
  <c r="AE3549" i="1"/>
  <c r="AC3550" i="1"/>
  <c r="AD3550" i="1"/>
  <c r="AE3550" i="1"/>
  <c r="AC3551" i="1"/>
  <c r="AD3551" i="1"/>
  <c r="AE3551" i="1"/>
  <c r="AC3552" i="1"/>
  <c r="AD3552" i="1"/>
  <c r="AE3552" i="1"/>
  <c r="AC6236" i="1"/>
  <c r="AD6236" i="1"/>
  <c r="AE6236" i="1"/>
  <c r="AC3553" i="1"/>
  <c r="AD3553" i="1"/>
  <c r="AE3553" i="1"/>
  <c r="AC6237" i="1"/>
  <c r="AD6237" i="1"/>
  <c r="AE6237" i="1"/>
  <c r="AC6238" i="1"/>
  <c r="AD6238" i="1"/>
  <c r="AE6238" i="1"/>
  <c r="AC6239" i="1"/>
  <c r="AD6239" i="1"/>
  <c r="AE6239" i="1"/>
  <c r="AC6240" i="1"/>
  <c r="AD6240" i="1"/>
  <c r="AE6240" i="1"/>
  <c r="AC3554" i="1"/>
  <c r="AD3554" i="1"/>
  <c r="AE3554" i="1"/>
  <c r="AC6241" i="1"/>
  <c r="AD6241" i="1"/>
  <c r="AE6241" i="1"/>
  <c r="AC6242" i="1"/>
  <c r="AD6242" i="1"/>
  <c r="AE6242" i="1"/>
  <c r="AC3555" i="1"/>
  <c r="AD3555" i="1"/>
  <c r="AE3555" i="1"/>
  <c r="AC6243" i="1"/>
  <c r="AD6243" i="1"/>
  <c r="AE6243" i="1"/>
  <c r="AC6244" i="1"/>
  <c r="AD6244" i="1"/>
  <c r="AE6244" i="1"/>
  <c r="AC6245" i="1"/>
  <c r="AD6245" i="1"/>
  <c r="AE6245" i="1"/>
  <c r="AC6246" i="1"/>
  <c r="AD6246" i="1"/>
  <c r="AE6246" i="1"/>
  <c r="AC3556" i="1"/>
  <c r="AD3556" i="1"/>
  <c r="AE3556" i="1"/>
  <c r="AC3557" i="1"/>
  <c r="AD3557" i="1"/>
  <c r="AE3557" i="1"/>
  <c r="AC3558" i="1"/>
  <c r="AD3558" i="1"/>
  <c r="AE3558" i="1"/>
  <c r="AC6247" i="1"/>
  <c r="AD6247" i="1"/>
  <c r="AE6247" i="1"/>
  <c r="AC3559" i="1"/>
  <c r="AD3559" i="1"/>
  <c r="AE3559" i="1"/>
  <c r="AC3560" i="1"/>
  <c r="AD3560" i="1"/>
  <c r="AE3560" i="1"/>
  <c r="AC3561" i="1"/>
  <c r="AD3561" i="1"/>
  <c r="AE3561" i="1"/>
  <c r="AC6248" i="1"/>
  <c r="AD6248" i="1"/>
  <c r="AE6248" i="1"/>
  <c r="AC6249" i="1"/>
  <c r="AD6249" i="1"/>
  <c r="AE6249" i="1"/>
  <c r="AC6250" i="1"/>
  <c r="AD6250" i="1"/>
  <c r="AE6250" i="1"/>
  <c r="AC6251" i="1"/>
  <c r="AD6251" i="1"/>
  <c r="AE6251" i="1"/>
  <c r="AC106" i="1"/>
  <c r="AD106" i="1"/>
  <c r="AE106" i="1"/>
  <c r="AC6252" i="1"/>
  <c r="AD6252" i="1"/>
  <c r="AE6252" i="1"/>
  <c r="AC3562" i="1"/>
  <c r="AD3562" i="1"/>
  <c r="AE3562" i="1"/>
  <c r="AC3563" i="1"/>
  <c r="AD3563" i="1"/>
  <c r="AE3563" i="1"/>
  <c r="AC6253" i="1"/>
  <c r="AD6253" i="1"/>
  <c r="AE6253" i="1"/>
  <c r="AC107" i="1"/>
  <c r="AD107" i="1"/>
  <c r="AE107" i="1"/>
  <c r="AC6254" i="1"/>
  <c r="AD6254" i="1"/>
  <c r="AE6254" i="1"/>
  <c r="AC6255" i="1"/>
  <c r="AD6255" i="1"/>
  <c r="AE6255" i="1"/>
  <c r="AC6256" i="1"/>
  <c r="AD6256" i="1"/>
  <c r="AE6256" i="1"/>
  <c r="AC6257" i="1"/>
  <c r="AD6257" i="1"/>
  <c r="AE6257" i="1"/>
  <c r="AC3564" i="1"/>
  <c r="AD3564" i="1"/>
  <c r="AE3564" i="1"/>
  <c r="AC6258" i="1"/>
  <c r="AD6258" i="1"/>
  <c r="AE6258" i="1"/>
  <c r="AC6259" i="1"/>
  <c r="AD6259" i="1"/>
  <c r="AE6259" i="1"/>
  <c r="AC108" i="1"/>
  <c r="AD108" i="1"/>
  <c r="AE108" i="1"/>
  <c r="AC3565" i="1"/>
  <c r="AD3565" i="1"/>
  <c r="AE3565" i="1"/>
  <c r="AC6260" i="1"/>
  <c r="AD6260" i="1"/>
  <c r="AE6260" i="1"/>
  <c r="AC3566" i="1"/>
  <c r="AD3566" i="1"/>
  <c r="AE3566" i="1"/>
  <c r="AC3567" i="1"/>
  <c r="AD3567" i="1"/>
  <c r="AE3567" i="1"/>
  <c r="AC6261" i="1"/>
  <c r="AD6261" i="1"/>
  <c r="AE6261" i="1"/>
  <c r="AC3568" i="1"/>
  <c r="AD3568" i="1"/>
  <c r="AE3568" i="1"/>
  <c r="AC3569" i="1"/>
  <c r="AD3569" i="1"/>
  <c r="AE3569" i="1"/>
  <c r="AC3570" i="1"/>
  <c r="AD3570" i="1"/>
  <c r="AE3570" i="1"/>
  <c r="AC6262" i="1"/>
  <c r="AD6262" i="1"/>
  <c r="AE6262" i="1"/>
  <c r="AC3571" i="1"/>
  <c r="AD3571" i="1"/>
  <c r="AE3571" i="1"/>
  <c r="AC3572" i="1"/>
  <c r="AD3572" i="1"/>
  <c r="AE3572" i="1"/>
  <c r="AC3573" i="1"/>
  <c r="AD3573" i="1"/>
  <c r="AE3573" i="1"/>
  <c r="AC6263" i="1"/>
  <c r="AD6263" i="1"/>
  <c r="AE6263" i="1"/>
  <c r="AC3574" i="1"/>
  <c r="AD3574" i="1"/>
  <c r="AE3574" i="1"/>
  <c r="AC3575" i="1"/>
  <c r="AD3575" i="1"/>
  <c r="AE3575" i="1"/>
  <c r="AC6264" i="1"/>
  <c r="AD6264" i="1"/>
  <c r="AE6264" i="1"/>
  <c r="AC3576" i="1"/>
  <c r="AD3576" i="1"/>
  <c r="AE3576" i="1"/>
  <c r="AC3577" i="1"/>
  <c r="AD3577" i="1"/>
  <c r="AE3577" i="1"/>
  <c r="AC3578" i="1"/>
  <c r="AD3578" i="1"/>
  <c r="AE3578" i="1"/>
  <c r="AC3579" i="1"/>
  <c r="AD3579" i="1"/>
  <c r="AE3579" i="1"/>
  <c r="AC3580" i="1"/>
  <c r="AD3580" i="1"/>
  <c r="AE3580" i="1"/>
  <c r="AC3581" i="1"/>
  <c r="AD3581" i="1"/>
  <c r="AE3581" i="1"/>
  <c r="AC3582" i="1"/>
  <c r="AD3582" i="1"/>
  <c r="AE3582" i="1"/>
  <c r="AC3583" i="1"/>
  <c r="AD3583" i="1"/>
  <c r="AE3583" i="1"/>
  <c r="AC3584" i="1"/>
  <c r="AD3584" i="1"/>
  <c r="AE3584" i="1"/>
  <c r="AC6265" i="1"/>
  <c r="AD6265" i="1"/>
  <c r="AE6265" i="1"/>
  <c r="AC6266" i="1"/>
  <c r="AD6266" i="1"/>
  <c r="AE6266" i="1"/>
  <c r="AC3585" i="1"/>
  <c r="AD3585" i="1"/>
  <c r="AE3585" i="1"/>
  <c r="AC3586" i="1"/>
  <c r="AD3586" i="1"/>
  <c r="AE3586" i="1"/>
  <c r="AC3587" i="1"/>
  <c r="AD3587" i="1"/>
  <c r="AE3587" i="1"/>
  <c r="AC3588" i="1"/>
  <c r="AD3588" i="1"/>
  <c r="AE3588" i="1"/>
  <c r="AC3589" i="1"/>
  <c r="AD3589" i="1"/>
  <c r="AE3589" i="1"/>
  <c r="AC3590" i="1"/>
  <c r="AD3590" i="1"/>
  <c r="AE3590" i="1"/>
  <c r="AC3591" i="1"/>
  <c r="AD3591" i="1"/>
  <c r="AE3591" i="1"/>
  <c r="AC3592" i="1"/>
  <c r="AD3592" i="1"/>
  <c r="AE3592" i="1"/>
  <c r="AC3593" i="1"/>
  <c r="AD3593" i="1"/>
  <c r="AE3593" i="1"/>
  <c r="AC6267" i="1"/>
  <c r="AD6267" i="1"/>
  <c r="AE6267" i="1"/>
  <c r="AC3594" i="1"/>
  <c r="AD3594" i="1"/>
  <c r="AE3594" i="1"/>
  <c r="AC3595" i="1"/>
  <c r="AD3595" i="1"/>
  <c r="AE3595" i="1"/>
  <c r="AC3596" i="1"/>
  <c r="AD3596" i="1"/>
  <c r="AE3596" i="1"/>
  <c r="AC3597" i="1"/>
  <c r="AD3597" i="1"/>
  <c r="AE3597" i="1"/>
  <c r="AC3598" i="1"/>
  <c r="AD3598" i="1"/>
  <c r="AE3598" i="1"/>
  <c r="AC6268" i="1"/>
  <c r="AD6268" i="1"/>
  <c r="AE6268" i="1"/>
  <c r="AC6269" i="1"/>
  <c r="AD6269" i="1"/>
  <c r="AE6269" i="1"/>
  <c r="AC3599" i="1"/>
  <c r="AD3599" i="1"/>
  <c r="AE3599" i="1"/>
  <c r="AC6270" i="1"/>
  <c r="AD6270" i="1"/>
  <c r="AE6270" i="1"/>
  <c r="AC3600" i="1"/>
  <c r="AD3600" i="1"/>
  <c r="AE3600" i="1"/>
  <c r="AC6271" i="1"/>
  <c r="AD6271" i="1"/>
  <c r="AE6271" i="1"/>
  <c r="AC3601" i="1"/>
  <c r="AD3601" i="1"/>
  <c r="AE3601" i="1"/>
  <c r="AC3602" i="1"/>
  <c r="AD3602" i="1"/>
  <c r="AE3602" i="1"/>
  <c r="AC6272" i="1"/>
  <c r="AD6272" i="1"/>
  <c r="AE6272" i="1"/>
  <c r="AC6273" i="1"/>
  <c r="AD6273" i="1"/>
  <c r="AE6273" i="1"/>
  <c r="AC6274" i="1"/>
  <c r="AD6274" i="1"/>
  <c r="AE6274" i="1"/>
  <c r="AC6275" i="1"/>
  <c r="AD6275" i="1"/>
  <c r="AE6275" i="1"/>
  <c r="AC6276" i="1"/>
  <c r="AD6276" i="1"/>
  <c r="AE6276" i="1"/>
  <c r="AC6277" i="1"/>
  <c r="AD6277" i="1"/>
  <c r="AE6277" i="1"/>
  <c r="AC6278" i="1"/>
  <c r="AD6278" i="1"/>
  <c r="AE6278" i="1"/>
  <c r="AC6279" i="1"/>
  <c r="AD6279" i="1"/>
  <c r="AE6279" i="1"/>
  <c r="AC3603" i="1"/>
  <c r="AD3603" i="1"/>
  <c r="AE3603" i="1"/>
  <c r="AC3604" i="1"/>
  <c r="AD3604" i="1"/>
  <c r="AE3604" i="1"/>
  <c r="AC3605" i="1"/>
  <c r="AD3605" i="1"/>
  <c r="AE3605" i="1"/>
  <c r="AC6280" i="1"/>
  <c r="AD6280" i="1"/>
  <c r="AE6280" i="1"/>
  <c r="AC3606" i="1"/>
  <c r="AD3606" i="1"/>
  <c r="AE3606" i="1"/>
  <c r="AC6281" i="1"/>
  <c r="AD6281" i="1"/>
  <c r="AE6281" i="1"/>
  <c r="AC3607" i="1"/>
  <c r="AD3607" i="1"/>
  <c r="AE3607" i="1"/>
  <c r="AC3608" i="1"/>
  <c r="AD3608" i="1"/>
  <c r="AE3608" i="1"/>
  <c r="AC6282" i="1"/>
  <c r="AD6282" i="1"/>
  <c r="AE6282" i="1"/>
  <c r="AC3609" i="1"/>
  <c r="AD3609" i="1"/>
  <c r="AE3609" i="1"/>
  <c r="AC3610" i="1"/>
  <c r="AD3610" i="1"/>
  <c r="AE3610" i="1"/>
  <c r="AC3611" i="1"/>
  <c r="AD3611" i="1"/>
  <c r="AE3611" i="1"/>
  <c r="AC3612" i="1"/>
  <c r="AD3612" i="1"/>
  <c r="AE3612" i="1"/>
  <c r="AC3613" i="1"/>
  <c r="AD3613" i="1"/>
  <c r="AE3613" i="1"/>
  <c r="AC6283" i="1"/>
  <c r="AD6283" i="1"/>
  <c r="AE6283" i="1"/>
  <c r="AC3614" i="1"/>
  <c r="AD3614" i="1"/>
  <c r="AE3614" i="1"/>
  <c r="AC6284" i="1"/>
  <c r="AD6284" i="1"/>
  <c r="AE6284" i="1"/>
  <c r="AC6285" i="1"/>
  <c r="AD6285" i="1"/>
  <c r="AE6285" i="1"/>
  <c r="AC6286" i="1"/>
  <c r="AD6286" i="1"/>
  <c r="AE6286" i="1"/>
  <c r="AC3615" i="1"/>
  <c r="AD3615" i="1"/>
  <c r="AE3615" i="1"/>
  <c r="AC6287" i="1"/>
  <c r="AD6287" i="1"/>
  <c r="AE6287" i="1"/>
  <c r="AC6288" i="1"/>
  <c r="AD6288" i="1"/>
  <c r="AE6288" i="1"/>
  <c r="AC3616" i="1"/>
  <c r="AD3616" i="1"/>
  <c r="AE3616" i="1"/>
  <c r="AC6289" i="1"/>
  <c r="AD6289" i="1"/>
  <c r="AE6289" i="1"/>
  <c r="AC3617" i="1"/>
  <c r="AD3617" i="1"/>
  <c r="AE3617" i="1"/>
  <c r="AC6290" i="1"/>
  <c r="AD6290" i="1"/>
  <c r="AE6290" i="1"/>
  <c r="AC3618" i="1"/>
  <c r="AD3618" i="1"/>
  <c r="AE3618" i="1"/>
  <c r="AC6291" i="1"/>
  <c r="AD6291" i="1"/>
  <c r="AE6291" i="1"/>
  <c r="AC3619" i="1"/>
  <c r="AD3619" i="1"/>
  <c r="AE3619" i="1"/>
  <c r="AC6292" i="1"/>
  <c r="AD6292" i="1"/>
  <c r="AE6292" i="1"/>
  <c r="AC6293" i="1"/>
  <c r="AD6293" i="1"/>
  <c r="AE6293" i="1"/>
  <c r="AC3620" i="1"/>
  <c r="AD3620" i="1"/>
  <c r="AE3620" i="1"/>
  <c r="AC6294" i="1"/>
  <c r="AD6294" i="1"/>
  <c r="AE6294" i="1"/>
  <c r="AC6295" i="1"/>
  <c r="AD6295" i="1"/>
  <c r="AE6295" i="1"/>
  <c r="AC3621" i="1"/>
  <c r="AD3621" i="1"/>
  <c r="AE3621" i="1"/>
  <c r="AC3622" i="1"/>
  <c r="AD3622" i="1"/>
  <c r="AE3622" i="1"/>
  <c r="AC3623" i="1"/>
  <c r="AD3623" i="1"/>
  <c r="AE3623" i="1"/>
  <c r="AC3624" i="1"/>
  <c r="AD3624" i="1"/>
  <c r="AE3624" i="1"/>
  <c r="AC3625" i="1"/>
  <c r="AD3625" i="1"/>
  <c r="AE3625" i="1"/>
  <c r="AC6296" i="1"/>
  <c r="AD6296" i="1"/>
  <c r="AE6296" i="1"/>
  <c r="AC3626" i="1"/>
  <c r="AD3626" i="1"/>
  <c r="AE3626" i="1"/>
  <c r="AC6297" i="1"/>
  <c r="AD6297" i="1"/>
  <c r="AE6297" i="1"/>
  <c r="AC6298" i="1"/>
  <c r="AD6298" i="1"/>
  <c r="AE6298" i="1"/>
  <c r="AC6299" i="1"/>
  <c r="AD6299" i="1"/>
  <c r="AE6299" i="1"/>
  <c r="AC6300" i="1"/>
  <c r="AD6300" i="1"/>
  <c r="AE6300" i="1"/>
  <c r="AC3627" i="1"/>
  <c r="AD3627" i="1"/>
  <c r="AE3627" i="1"/>
  <c r="AC3628" i="1"/>
  <c r="AD3628" i="1"/>
  <c r="AE3628" i="1"/>
  <c r="AC3629" i="1"/>
  <c r="AD3629" i="1"/>
  <c r="AE3629" i="1"/>
  <c r="AC6301" i="1"/>
  <c r="AD6301" i="1"/>
  <c r="AE6301" i="1"/>
  <c r="AC3630" i="1"/>
  <c r="AD3630" i="1"/>
  <c r="AE3630" i="1"/>
  <c r="AC3631" i="1"/>
  <c r="AD3631" i="1"/>
  <c r="AE3631" i="1"/>
  <c r="AC3632" i="1"/>
  <c r="AD3632" i="1"/>
  <c r="AE3632" i="1"/>
  <c r="AC3633" i="1"/>
  <c r="AD3633" i="1"/>
  <c r="AE3633" i="1"/>
  <c r="AC6302" i="1"/>
  <c r="AD6302" i="1"/>
  <c r="AE6302" i="1"/>
  <c r="AC3634" i="1"/>
  <c r="AD3634" i="1"/>
  <c r="AE3634" i="1"/>
  <c r="AC3635" i="1"/>
  <c r="AD3635" i="1"/>
  <c r="AE3635" i="1"/>
  <c r="AC3636" i="1"/>
  <c r="AD3636" i="1"/>
  <c r="AE3636" i="1"/>
  <c r="AC3637" i="1"/>
  <c r="AD3637" i="1"/>
  <c r="AE3637" i="1"/>
  <c r="AC3638" i="1"/>
  <c r="AD3638" i="1"/>
  <c r="AE3638" i="1"/>
  <c r="AC3639" i="1"/>
  <c r="AD3639" i="1"/>
  <c r="AE3639" i="1"/>
  <c r="AC3640" i="1"/>
  <c r="AD3640" i="1"/>
  <c r="AE3640" i="1"/>
  <c r="AC6303" i="1"/>
  <c r="AD6303" i="1"/>
  <c r="AE6303" i="1"/>
  <c r="AC3641" i="1"/>
  <c r="AD3641" i="1"/>
  <c r="AE3641" i="1"/>
  <c r="AC6304" i="1"/>
  <c r="AD6304" i="1"/>
  <c r="AE6304" i="1"/>
  <c r="AC6305" i="1"/>
  <c r="AD6305" i="1"/>
  <c r="AE6305" i="1"/>
  <c r="AC3642" i="1"/>
  <c r="AD3642" i="1"/>
  <c r="AE3642" i="1"/>
  <c r="AC6306" i="1"/>
  <c r="AD6306" i="1"/>
  <c r="AE6306" i="1"/>
  <c r="AC3643" i="1"/>
  <c r="AD3643" i="1"/>
  <c r="AE3643" i="1"/>
  <c r="AC6307" i="1"/>
  <c r="AD6307" i="1"/>
  <c r="AE6307" i="1"/>
  <c r="AC3644" i="1"/>
  <c r="AD3644" i="1"/>
  <c r="AE3644" i="1"/>
  <c r="AC3645" i="1"/>
  <c r="AD3645" i="1"/>
  <c r="AE3645" i="1"/>
  <c r="AC3646" i="1"/>
  <c r="AD3646" i="1"/>
  <c r="AE3646" i="1"/>
  <c r="AC3647" i="1"/>
  <c r="AD3647" i="1"/>
  <c r="AE3647" i="1"/>
  <c r="AC3648" i="1"/>
  <c r="AD3648" i="1"/>
  <c r="AE3648" i="1"/>
  <c r="AC3649" i="1"/>
  <c r="AD3649" i="1"/>
  <c r="AE3649" i="1"/>
  <c r="AC3650" i="1"/>
  <c r="AD3650" i="1"/>
  <c r="AE3650" i="1"/>
  <c r="AC3651" i="1"/>
  <c r="AD3651" i="1"/>
  <c r="AE3651" i="1"/>
  <c r="AC3652" i="1"/>
  <c r="AD3652" i="1"/>
  <c r="AE3652" i="1"/>
  <c r="AC3653" i="1"/>
  <c r="AD3653" i="1"/>
  <c r="AE3653" i="1"/>
  <c r="AC3654" i="1"/>
  <c r="AD3654" i="1"/>
  <c r="AE3654" i="1"/>
  <c r="AC3655" i="1"/>
  <c r="AD3655" i="1"/>
  <c r="AE3655" i="1"/>
  <c r="AC3656" i="1"/>
  <c r="AD3656" i="1"/>
  <c r="AE3656" i="1"/>
  <c r="AC6308" i="1"/>
  <c r="AD6308" i="1"/>
  <c r="AE6308" i="1"/>
  <c r="AC3657" i="1"/>
  <c r="AD3657" i="1"/>
  <c r="AE3657" i="1"/>
  <c r="AC3658" i="1"/>
  <c r="AD3658" i="1"/>
  <c r="AE3658" i="1"/>
  <c r="AC3659" i="1"/>
  <c r="AD3659" i="1"/>
  <c r="AE3659" i="1"/>
  <c r="AC3660" i="1"/>
  <c r="AD3660" i="1"/>
  <c r="AE3660" i="1"/>
  <c r="AC3661" i="1"/>
  <c r="AD3661" i="1"/>
  <c r="AE3661" i="1"/>
  <c r="AC3662" i="1"/>
  <c r="AD3662" i="1"/>
  <c r="AE3662" i="1"/>
  <c r="AC3663" i="1"/>
  <c r="AD3663" i="1"/>
  <c r="AE3663" i="1"/>
  <c r="AC3664" i="1"/>
  <c r="AD3664" i="1"/>
  <c r="AE3664" i="1"/>
  <c r="AC6309" i="1"/>
  <c r="AD6309" i="1"/>
  <c r="AE6309" i="1"/>
  <c r="AC3665" i="1"/>
  <c r="AD3665" i="1"/>
  <c r="AE3665" i="1"/>
  <c r="AC6310" i="1"/>
  <c r="AD6310" i="1"/>
  <c r="AE6310" i="1"/>
  <c r="AC3666" i="1"/>
  <c r="AD3666" i="1"/>
  <c r="AE3666" i="1"/>
  <c r="AC3667" i="1"/>
  <c r="AD3667" i="1"/>
  <c r="AE3667" i="1"/>
  <c r="AC6311" i="1"/>
  <c r="AD6311" i="1"/>
  <c r="AE6311" i="1"/>
  <c r="AC6312" i="1"/>
  <c r="AD6312" i="1"/>
  <c r="AE6312" i="1"/>
  <c r="AC6313" i="1"/>
  <c r="AD6313" i="1"/>
  <c r="AE6313" i="1"/>
  <c r="AC6314" i="1"/>
  <c r="AD6314" i="1"/>
  <c r="AE6314" i="1"/>
  <c r="AC6315" i="1"/>
  <c r="AD6315" i="1"/>
  <c r="AE6315" i="1"/>
  <c r="AC3668" i="1"/>
  <c r="AD3668" i="1"/>
  <c r="AE3668" i="1"/>
  <c r="AC3669" i="1"/>
  <c r="AD3669" i="1"/>
  <c r="AE3669" i="1"/>
  <c r="AC3670" i="1"/>
  <c r="AD3670" i="1"/>
  <c r="AE3670" i="1"/>
  <c r="AC3671" i="1"/>
  <c r="AD3671" i="1"/>
  <c r="AE3671" i="1"/>
  <c r="AC3672" i="1"/>
  <c r="AD3672" i="1"/>
  <c r="AE3672" i="1"/>
  <c r="AC6316" i="1"/>
  <c r="AD6316" i="1"/>
  <c r="AE6316" i="1"/>
  <c r="AC3673" i="1"/>
  <c r="AD3673" i="1"/>
  <c r="AE3673" i="1"/>
  <c r="AC3674" i="1"/>
  <c r="AD3674" i="1"/>
  <c r="AE3674" i="1"/>
  <c r="AC6317" i="1"/>
  <c r="AD6317" i="1"/>
  <c r="AE6317" i="1"/>
  <c r="AC3675" i="1"/>
  <c r="AD3675" i="1"/>
  <c r="AE3675" i="1"/>
  <c r="AC3676" i="1"/>
  <c r="AD3676" i="1"/>
  <c r="AE3676" i="1"/>
  <c r="AC3677" i="1"/>
  <c r="AD3677" i="1"/>
  <c r="AE3677" i="1"/>
  <c r="AC3678" i="1"/>
  <c r="AD3678" i="1"/>
  <c r="AE3678" i="1"/>
  <c r="AC3679" i="1"/>
  <c r="AD3679" i="1"/>
  <c r="AE3679" i="1"/>
  <c r="AC6318" i="1"/>
  <c r="AD6318" i="1"/>
  <c r="AE6318" i="1"/>
  <c r="AC3680" i="1"/>
  <c r="AD3680" i="1"/>
  <c r="AE3680" i="1"/>
  <c r="AC6319" i="1"/>
  <c r="AD6319" i="1"/>
  <c r="AE6319" i="1"/>
  <c r="AC3681" i="1"/>
  <c r="AD3681" i="1"/>
  <c r="AE3681" i="1"/>
  <c r="AC3682" i="1"/>
  <c r="AD3682" i="1"/>
  <c r="AE3682" i="1"/>
  <c r="AC3683" i="1"/>
  <c r="AD3683" i="1"/>
  <c r="AE3683" i="1"/>
  <c r="AC6320" i="1"/>
  <c r="AD6320" i="1"/>
  <c r="AE6320" i="1"/>
  <c r="AC3684" i="1"/>
  <c r="AD3684" i="1"/>
  <c r="AE3684" i="1"/>
  <c r="AC3685" i="1"/>
  <c r="AD3685" i="1"/>
  <c r="AE3685" i="1"/>
  <c r="AC3686" i="1"/>
  <c r="AD3686" i="1"/>
  <c r="AE3686" i="1"/>
  <c r="AC3687" i="1"/>
  <c r="AD3687" i="1"/>
  <c r="AE3687" i="1"/>
  <c r="AC3688" i="1"/>
  <c r="AD3688" i="1"/>
  <c r="AE3688" i="1"/>
  <c r="AC3689" i="1"/>
  <c r="AD3689" i="1"/>
  <c r="AE3689" i="1"/>
  <c r="AC6321" i="1"/>
  <c r="AD6321" i="1"/>
  <c r="AE6321" i="1"/>
  <c r="AC3690" i="1"/>
  <c r="AD3690" i="1"/>
  <c r="AE3690" i="1"/>
  <c r="AC3691" i="1"/>
  <c r="AD3691" i="1"/>
  <c r="AE3691" i="1"/>
  <c r="AC3692" i="1"/>
  <c r="AD3692" i="1"/>
  <c r="AE3692" i="1"/>
  <c r="AC6322" i="1"/>
  <c r="AD6322" i="1"/>
  <c r="AE6322" i="1"/>
  <c r="AC6323" i="1"/>
  <c r="AD6323" i="1"/>
  <c r="AE6323" i="1"/>
  <c r="AC3693" i="1"/>
  <c r="AD3693" i="1"/>
  <c r="AE3693" i="1"/>
  <c r="AC3694" i="1"/>
  <c r="AD3694" i="1"/>
  <c r="AE3694" i="1"/>
  <c r="AC6324" i="1"/>
  <c r="AD6324" i="1"/>
  <c r="AE6324" i="1"/>
  <c r="AC3695" i="1"/>
  <c r="AD3695" i="1"/>
  <c r="AE3695" i="1"/>
  <c r="AC3696" i="1"/>
  <c r="AD3696" i="1"/>
  <c r="AE3696" i="1"/>
  <c r="AC3697" i="1"/>
  <c r="AD3697" i="1"/>
  <c r="AE3697" i="1"/>
  <c r="AC3698" i="1"/>
  <c r="AD3698" i="1"/>
  <c r="AE3698" i="1"/>
  <c r="AC3699" i="1"/>
  <c r="AD3699" i="1"/>
  <c r="AE3699" i="1"/>
  <c r="AC3700" i="1"/>
  <c r="AD3700" i="1"/>
  <c r="AE3700" i="1"/>
  <c r="AC3701" i="1"/>
  <c r="AD3701" i="1"/>
  <c r="AE3701" i="1"/>
  <c r="AC3702" i="1"/>
  <c r="AD3702" i="1"/>
  <c r="AE3702" i="1"/>
  <c r="AC3703" i="1"/>
  <c r="AD3703" i="1"/>
  <c r="AE3703" i="1"/>
  <c r="AC3704" i="1"/>
  <c r="AD3704" i="1"/>
  <c r="AE3704" i="1"/>
  <c r="AC6325" i="1"/>
  <c r="AD6325" i="1"/>
  <c r="AE6325" i="1"/>
  <c r="AC3705" i="1"/>
  <c r="AD3705" i="1"/>
  <c r="AE3705" i="1"/>
  <c r="AC3706" i="1"/>
  <c r="AD3706" i="1"/>
  <c r="AE3706" i="1"/>
  <c r="AC3707" i="1"/>
  <c r="AD3707" i="1"/>
  <c r="AE3707" i="1"/>
  <c r="AC3708" i="1"/>
  <c r="AD3708" i="1"/>
  <c r="AE3708" i="1"/>
  <c r="AC6326" i="1"/>
  <c r="AD6326" i="1"/>
  <c r="AE6326" i="1"/>
  <c r="AC3709" i="1"/>
  <c r="AD3709" i="1"/>
  <c r="AE3709" i="1"/>
  <c r="AC3710" i="1"/>
  <c r="AD3710" i="1"/>
  <c r="AE3710" i="1"/>
  <c r="AC3711" i="1"/>
  <c r="AD3711" i="1"/>
  <c r="AE3711" i="1"/>
  <c r="AC3712" i="1"/>
  <c r="AD3712" i="1"/>
  <c r="AE3712" i="1"/>
  <c r="AC3713" i="1"/>
  <c r="AD3713" i="1"/>
  <c r="AE3713" i="1"/>
  <c r="AC3714" i="1"/>
  <c r="AD3714" i="1"/>
  <c r="AE3714" i="1"/>
  <c r="AC3715" i="1"/>
  <c r="AD3715" i="1"/>
  <c r="AE3715" i="1"/>
  <c r="AC3716" i="1"/>
  <c r="AD3716" i="1"/>
  <c r="AE3716" i="1"/>
  <c r="AC3717" i="1"/>
  <c r="AD3717" i="1"/>
  <c r="AE3717" i="1"/>
  <c r="AC3718" i="1"/>
  <c r="AD3718" i="1"/>
  <c r="AE3718" i="1"/>
  <c r="AC6327" i="1"/>
  <c r="AD6327" i="1"/>
  <c r="AE6327" i="1"/>
  <c r="AC3719" i="1"/>
  <c r="AD3719" i="1"/>
  <c r="AE3719" i="1"/>
  <c r="AC3720" i="1"/>
  <c r="AD3720" i="1"/>
  <c r="AE3720" i="1"/>
  <c r="AC3721" i="1"/>
  <c r="AD3721" i="1"/>
  <c r="AE3721" i="1"/>
  <c r="AC3722" i="1"/>
  <c r="AD3722" i="1"/>
  <c r="AE3722" i="1"/>
  <c r="AC3723" i="1"/>
  <c r="AD3723" i="1"/>
  <c r="AE3723" i="1"/>
  <c r="AC3724" i="1"/>
  <c r="AD3724" i="1"/>
  <c r="AE3724" i="1"/>
  <c r="AC3725" i="1"/>
  <c r="AD3725" i="1"/>
  <c r="AE3725" i="1"/>
  <c r="AC3726" i="1"/>
  <c r="AD3726" i="1"/>
  <c r="AE3726" i="1"/>
  <c r="AC3727" i="1"/>
  <c r="AD3727" i="1"/>
  <c r="AE3727" i="1"/>
  <c r="AC3728" i="1"/>
  <c r="AD3728" i="1"/>
  <c r="AE3728" i="1"/>
  <c r="AC3729" i="1"/>
  <c r="AD3729" i="1"/>
  <c r="AE3729" i="1"/>
  <c r="AC6328" i="1"/>
  <c r="AD6328" i="1"/>
  <c r="AE6328" i="1"/>
  <c r="AC3730" i="1"/>
  <c r="AD3730" i="1"/>
  <c r="AE3730" i="1"/>
  <c r="AC6329" i="1"/>
  <c r="AD6329" i="1"/>
  <c r="AE6329" i="1"/>
  <c r="AC3731" i="1"/>
  <c r="AD3731" i="1"/>
  <c r="AE3731" i="1"/>
  <c r="AC3732" i="1"/>
  <c r="AD3732" i="1"/>
  <c r="AE3732" i="1"/>
  <c r="AC6330" i="1"/>
  <c r="AD6330" i="1"/>
  <c r="AE6330" i="1"/>
  <c r="AC3733" i="1"/>
  <c r="AD3733" i="1"/>
  <c r="AE3733" i="1"/>
  <c r="AC6331" i="1"/>
  <c r="AD6331" i="1"/>
  <c r="AE6331" i="1"/>
  <c r="AC3734" i="1"/>
  <c r="AD3734" i="1"/>
  <c r="AE3734" i="1"/>
  <c r="AC3735" i="1"/>
  <c r="AD3735" i="1"/>
  <c r="AE3735" i="1"/>
  <c r="AC3736" i="1"/>
  <c r="AD3736" i="1"/>
  <c r="AE3736" i="1"/>
  <c r="AC3737" i="1"/>
  <c r="AD3737" i="1"/>
  <c r="AE3737" i="1"/>
  <c r="AC3738" i="1"/>
  <c r="AD3738" i="1"/>
  <c r="AE3738" i="1"/>
  <c r="AC3739" i="1"/>
  <c r="AD3739" i="1"/>
  <c r="AE3739" i="1"/>
  <c r="AC6332" i="1"/>
  <c r="AD6332" i="1"/>
  <c r="AE6332" i="1"/>
  <c r="AC6333" i="1"/>
  <c r="AD6333" i="1"/>
  <c r="AE6333" i="1"/>
  <c r="AC6334" i="1"/>
  <c r="AD6334" i="1"/>
  <c r="AE6334" i="1"/>
  <c r="AC6335" i="1"/>
  <c r="AD6335" i="1"/>
  <c r="AE6335" i="1"/>
  <c r="AC3740" i="1"/>
  <c r="AD3740" i="1"/>
  <c r="AE3740" i="1"/>
  <c r="AC3741" i="1"/>
  <c r="AD3741" i="1"/>
  <c r="AE3741" i="1"/>
  <c r="AC3742" i="1"/>
  <c r="AD3742" i="1"/>
  <c r="AE3742" i="1"/>
  <c r="AC3743" i="1"/>
  <c r="AD3743" i="1"/>
  <c r="AE3743" i="1"/>
  <c r="AC3744" i="1"/>
  <c r="AD3744" i="1"/>
  <c r="AE3744" i="1"/>
  <c r="AC6336" i="1"/>
  <c r="AD6336" i="1"/>
  <c r="AE6336" i="1"/>
  <c r="AC6337" i="1"/>
  <c r="AD6337" i="1"/>
  <c r="AE6337" i="1"/>
  <c r="AC3745" i="1"/>
  <c r="AD3745" i="1"/>
  <c r="AE3745" i="1"/>
  <c r="AC3746" i="1"/>
  <c r="AD3746" i="1"/>
  <c r="AE3746" i="1"/>
  <c r="AC6338" i="1"/>
  <c r="AD6338" i="1"/>
  <c r="AE6338" i="1"/>
  <c r="AC6339" i="1"/>
  <c r="AD6339" i="1"/>
  <c r="AE6339" i="1"/>
  <c r="AC6340" i="1"/>
  <c r="AD6340" i="1"/>
  <c r="AE6340" i="1"/>
  <c r="AC6341" i="1"/>
  <c r="AD6341" i="1"/>
  <c r="AE6341" i="1"/>
  <c r="AC3747" i="1"/>
  <c r="AD3747" i="1"/>
  <c r="AE3747" i="1"/>
  <c r="AC3748" i="1"/>
  <c r="AD3748" i="1"/>
  <c r="AE3748" i="1"/>
  <c r="AC3749" i="1"/>
  <c r="AD3749" i="1"/>
  <c r="AE3749" i="1"/>
  <c r="AC6342" i="1"/>
  <c r="AD6342" i="1"/>
  <c r="AE6342" i="1"/>
  <c r="AC6343" i="1"/>
  <c r="AD6343" i="1"/>
  <c r="AE6343" i="1"/>
  <c r="AC3750" i="1"/>
  <c r="AD3750" i="1"/>
  <c r="AE3750" i="1"/>
  <c r="AC3751" i="1"/>
  <c r="AD3751" i="1"/>
  <c r="AE3751" i="1"/>
  <c r="AC6344" i="1"/>
  <c r="AD6344" i="1"/>
  <c r="AE6344" i="1"/>
  <c r="AC6345" i="1"/>
  <c r="AD6345" i="1"/>
  <c r="AE6345" i="1"/>
  <c r="AC6346" i="1"/>
  <c r="AD6346" i="1"/>
  <c r="AE6346" i="1"/>
  <c r="AC3752" i="1"/>
  <c r="AD3752" i="1"/>
  <c r="AE3752" i="1"/>
  <c r="AC3753" i="1"/>
  <c r="AD3753" i="1"/>
  <c r="AE3753" i="1"/>
  <c r="AC6347" i="1"/>
  <c r="AD6347" i="1"/>
  <c r="AE6347" i="1"/>
  <c r="AC3754" i="1"/>
  <c r="AD3754" i="1"/>
  <c r="AE3754" i="1"/>
  <c r="AC6348" i="1"/>
  <c r="AD6348" i="1"/>
  <c r="AE6348" i="1"/>
  <c r="AC3755" i="1"/>
  <c r="AD3755" i="1"/>
  <c r="AE3755" i="1"/>
  <c r="AC6349" i="1"/>
  <c r="AD6349" i="1"/>
  <c r="AE6349" i="1"/>
  <c r="AC6350" i="1"/>
  <c r="AD6350" i="1"/>
  <c r="AE6350" i="1"/>
  <c r="AC3756" i="1"/>
  <c r="AD3756" i="1"/>
  <c r="AE3756" i="1"/>
  <c r="AC6351" i="1"/>
  <c r="AD6351" i="1"/>
  <c r="AE6351" i="1"/>
  <c r="AC6352" i="1"/>
  <c r="AD6352" i="1"/>
  <c r="AE6352" i="1"/>
  <c r="AC3757" i="1"/>
  <c r="AD3757" i="1"/>
  <c r="AE3757" i="1"/>
  <c r="AC6353" i="1"/>
  <c r="AD6353" i="1"/>
  <c r="AE6353" i="1"/>
  <c r="AC6354" i="1"/>
  <c r="AD6354" i="1"/>
  <c r="AE6354" i="1"/>
  <c r="AC3758" i="1"/>
  <c r="AD3758" i="1"/>
  <c r="AE3758" i="1"/>
  <c r="AC3759" i="1"/>
  <c r="AD3759" i="1"/>
  <c r="AE3759" i="1"/>
  <c r="AC3760" i="1"/>
  <c r="AD3760" i="1"/>
  <c r="AE3760" i="1"/>
  <c r="AC3761" i="1"/>
  <c r="AD3761" i="1"/>
  <c r="AE3761" i="1"/>
  <c r="AC6355" i="1"/>
  <c r="AD6355" i="1"/>
  <c r="AE6355" i="1"/>
  <c r="AC6356" i="1"/>
  <c r="AD6356" i="1"/>
  <c r="AE6356" i="1"/>
  <c r="AC6357" i="1"/>
  <c r="AD6357" i="1"/>
  <c r="AE6357" i="1"/>
  <c r="AC3762" i="1"/>
  <c r="AD3762" i="1"/>
  <c r="AE3762" i="1"/>
  <c r="AC3763" i="1"/>
  <c r="AD3763" i="1"/>
  <c r="AE3763" i="1"/>
  <c r="AC3764" i="1"/>
  <c r="AD3764" i="1"/>
  <c r="AE3764" i="1"/>
  <c r="AC6358" i="1"/>
  <c r="AD6358" i="1"/>
  <c r="AE6358" i="1"/>
  <c r="AC6359" i="1"/>
  <c r="AD6359" i="1"/>
  <c r="AE6359" i="1"/>
  <c r="AC3765" i="1"/>
  <c r="AD3765" i="1"/>
  <c r="AE3765" i="1"/>
  <c r="AC6360" i="1"/>
  <c r="AD6360" i="1"/>
  <c r="AE6360" i="1"/>
  <c r="AC6361" i="1"/>
  <c r="AD6361" i="1"/>
  <c r="AE6361" i="1"/>
  <c r="AC3766" i="1"/>
  <c r="AD3766" i="1"/>
  <c r="AE3766" i="1"/>
  <c r="AC3767" i="1"/>
  <c r="AD3767" i="1"/>
  <c r="AE3767" i="1"/>
  <c r="AC3768" i="1"/>
  <c r="AD3768" i="1"/>
  <c r="AE3768" i="1"/>
  <c r="AC6362" i="1"/>
  <c r="AD6362" i="1"/>
  <c r="AE6362" i="1"/>
  <c r="AC6363" i="1"/>
  <c r="AD6363" i="1"/>
  <c r="AE6363" i="1"/>
  <c r="AC6364" i="1"/>
  <c r="AD6364" i="1"/>
  <c r="AE6364" i="1"/>
  <c r="AC6365" i="1"/>
  <c r="AD6365" i="1"/>
  <c r="AE6365" i="1"/>
  <c r="AC3769" i="1"/>
  <c r="AD3769" i="1"/>
  <c r="AE3769" i="1"/>
  <c r="AC6366" i="1"/>
  <c r="AD6366" i="1"/>
  <c r="AE6366" i="1"/>
  <c r="AC3770" i="1"/>
  <c r="AD3770" i="1"/>
  <c r="AE3770" i="1"/>
  <c r="AC3771" i="1"/>
  <c r="AD3771" i="1"/>
  <c r="AE3771" i="1"/>
  <c r="AC3772" i="1"/>
  <c r="AD3772" i="1"/>
  <c r="AE3772" i="1"/>
  <c r="AC3773" i="1"/>
  <c r="AD3773" i="1"/>
  <c r="AE3773" i="1"/>
  <c r="AC3774" i="1"/>
  <c r="AD3774" i="1"/>
  <c r="AE3774" i="1"/>
  <c r="AC3775" i="1"/>
  <c r="AD3775" i="1"/>
  <c r="AE3775" i="1"/>
  <c r="AC6367" i="1"/>
  <c r="AD6367" i="1"/>
  <c r="AE6367" i="1"/>
  <c r="AC3776" i="1"/>
  <c r="AD3776" i="1"/>
  <c r="AE3776" i="1"/>
  <c r="AC3777" i="1"/>
  <c r="AD3777" i="1"/>
  <c r="AE3777" i="1"/>
  <c r="AC6368" i="1"/>
  <c r="AD6368" i="1"/>
  <c r="AE6368" i="1"/>
  <c r="AC6369" i="1"/>
  <c r="AD6369" i="1"/>
  <c r="AE6369" i="1"/>
  <c r="AC6370" i="1"/>
  <c r="AD6370" i="1"/>
  <c r="AE6370" i="1"/>
  <c r="AC3778" i="1"/>
  <c r="AD3778" i="1"/>
  <c r="AE3778" i="1"/>
  <c r="AC3779" i="1"/>
  <c r="AD3779" i="1"/>
  <c r="AE3779" i="1"/>
  <c r="AC3780" i="1"/>
  <c r="AD3780" i="1"/>
  <c r="AE3780" i="1"/>
  <c r="AC3781" i="1"/>
  <c r="AD3781" i="1"/>
  <c r="AE3781" i="1"/>
  <c r="AC3782" i="1"/>
  <c r="AD3782" i="1"/>
  <c r="AE3782" i="1"/>
  <c r="AC3783" i="1"/>
  <c r="AD3783" i="1"/>
  <c r="AE3783" i="1"/>
  <c r="AC3784" i="1"/>
  <c r="AD3784" i="1"/>
  <c r="AE3784" i="1"/>
  <c r="AC6371" i="1"/>
  <c r="AD6371" i="1"/>
  <c r="AE6371" i="1"/>
  <c r="AC6372" i="1"/>
  <c r="AD6372" i="1"/>
  <c r="AE6372" i="1"/>
  <c r="AC6373" i="1"/>
  <c r="AD6373" i="1"/>
  <c r="AE6373" i="1"/>
  <c r="AC6374" i="1"/>
  <c r="AD6374" i="1"/>
  <c r="AE6374" i="1"/>
  <c r="AC6375" i="1"/>
  <c r="AD6375" i="1"/>
  <c r="AE6375" i="1"/>
  <c r="AC6376" i="1"/>
  <c r="AD6376" i="1"/>
  <c r="AE6376" i="1"/>
  <c r="AC6377" i="1"/>
  <c r="AD6377" i="1"/>
  <c r="AE6377" i="1"/>
  <c r="AC6378" i="1"/>
  <c r="AD6378" i="1"/>
  <c r="AE6378" i="1"/>
  <c r="AC6379" i="1"/>
  <c r="AD6379" i="1"/>
  <c r="AE6379" i="1"/>
  <c r="AC3785" i="1"/>
  <c r="AD3785" i="1"/>
  <c r="AE3785" i="1"/>
  <c r="AC3786" i="1"/>
  <c r="AD3786" i="1"/>
  <c r="AE3786" i="1"/>
  <c r="AC3787" i="1"/>
  <c r="AD3787" i="1"/>
  <c r="AE3787" i="1"/>
  <c r="AC3788" i="1"/>
  <c r="AD3788" i="1"/>
  <c r="AE3788" i="1"/>
  <c r="AC6380" i="1"/>
  <c r="AD6380" i="1"/>
  <c r="AE6380" i="1"/>
  <c r="AC6381" i="1"/>
  <c r="AD6381" i="1"/>
  <c r="AE6381" i="1"/>
  <c r="AC6382" i="1"/>
  <c r="AD6382" i="1"/>
  <c r="AE6382" i="1"/>
  <c r="AC6383" i="1"/>
  <c r="AD6383" i="1"/>
  <c r="AE6383" i="1"/>
  <c r="AC6384" i="1"/>
  <c r="AD6384" i="1"/>
  <c r="AE6384" i="1"/>
  <c r="AC3789" i="1"/>
  <c r="AD3789" i="1"/>
  <c r="AE3789" i="1"/>
  <c r="AC3790" i="1"/>
  <c r="AD3790" i="1"/>
  <c r="AE3790" i="1"/>
  <c r="AC6385" i="1"/>
  <c r="AD6385" i="1"/>
  <c r="AE6385" i="1"/>
  <c r="AC6386" i="1"/>
  <c r="AD6386" i="1"/>
  <c r="AE6386" i="1"/>
  <c r="AC6387" i="1"/>
  <c r="AD6387" i="1"/>
  <c r="AE6387" i="1"/>
  <c r="AC3791" i="1"/>
  <c r="AD3791" i="1"/>
  <c r="AE3791" i="1"/>
  <c r="AC6388" i="1"/>
  <c r="AD6388" i="1"/>
  <c r="AE6388" i="1"/>
  <c r="AC3792" i="1"/>
  <c r="AD3792" i="1"/>
  <c r="AE3792" i="1"/>
  <c r="AC3793" i="1"/>
  <c r="AD3793" i="1"/>
  <c r="AE3793" i="1"/>
  <c r="AC6389" i="1"/>
  <c r="AD6389" i="1"/>
  <c r="AE6389" i="1"/>
  <c r="AC6390" i="1"/>
  <c r="AD6390" i="1"/>
  <c r="AE6390" i="1"/>
  <c r="AC3794" i="1"/>
  <c r="AD3794" i="1"/>
  <c r="AE3794" i="1"/>
  <c r="AC6391" i="1"/>
  <c r="AD6391" i="1"/>
  <c r="AE6391" i="1"/>
  <c r="AC6392" i="1"/>
  <c r="AD6392" i="1"/>
  <c r="AE6392" i="1"/>
  <c r="AC6393" i="1"/>
  <c r="AD6393" i="1"/>
  <c r="AE6393" i="1"/>
  <c r="AC6394" i="1"/>
  <c r="AD6394" i="1"/>
  <c r="AE6394" i="1"/>
  <c r="AC3795" i="1"/>
  <c r="AD3795" i="1"/>
  <c r="AE3795" i="1"/>
  <c r="AC6395" i="1"/>
  <c r="AD6395" i="1"/>
  <c r="AE6395" i="1"/>
  <c r="AC3796" i="1"/>
  <c r="AD3796" i="1"/>
  <c r="AE3796" i="1"/>
  <c r="AC3797" i="1"/>
  <c r="AD3797" i="1"/>
  <c r="AE3797" i="1"/>
  <c r="AC6396" i="1"/>
  <c r="AD6396" i="1"/>
  <c r="AE6396" i="1"/>
  <c r="AC3798" i="1"/>
  <c r="AD3798" i="1"/>
  <c r="AE3798" i="1"/>
  <c r="AC3799" i="1"/>
  <c r="AD3799" i="1"/>
  <c r="AE3799" i="1"/>
  <c r="AC6397" i="1"/>
  <c r="AD6397" i="1"/>
  <c r="AE6397" i="1"/>
  <c r="AC3800" i="1"/>
  <c r="AD3800" i="1"/>
  <c r="AE3800" i="1"/>
  <c r="AC3801" i="1"/>
  <c r="AD3801" i="1"/>
  <c r="AE3801" i="1"/>
  <c r="AC6398" i="1"/>
  <c r="AD6398" i="1"/>
  <c r="AE6398" i="1"/>
  <c r="AC6399" i="1"/>
  <c r="AD6399" i="1"/>
  <c r="AE6399" i="1"/>
  <c r="AC3802" i="1"/>
  <c r="AD3802" i="1"/>
  <c r="AE3802" i="1"/>
  <c r="AC6400" i="1"/>
  <c r="AD6400" i="1"/>
  <c r="AE6400" i="1"/>
  <c r="AC3803" i="1"/>
  <c r="AD3803" i="1"/>
  <c r="AE3803" i="1"/>
  <c r="AC6401" i="1"/>
  <c r="AD6401" i="1"/>
  <c r="AE6401" i="1"/>
  <c r="AC6402" i="1"/>
  <c r="AD6402" i="1"/>
  <c r="AE6402" i="1"/>
  <c r="AC6403" i="1"/>
  <c r="AD6403" i="1"/>
  <c r="AE6403" i="1"/>
  <c r="AC6404" i="1"/>
  <c r="AD6404" i="1"/>
  <c r="AE6404" i="1"/>
  <c r="AC3804" i="1"/>
  <c r="AD3804" i="1"/>
  <c r="AE3804" i="1"/>
  <c r="AC3805" i="1"/>
  <c r="AD3805" i="1"/>
  <c r="AE3805" i="1"/>
  <c r="AC6405" i="1"/>
  <c r="AD6405" i="1"/>
  <c r="AE6405" i="1"/>
  <c r="AC6406" i="1"/>
  <c r="AD6406" i="1"/>
  <c r="AE6406" i="1"/>
  <c r="AC6407" i="1"/>
  <c r="AD6407" i="1"/>
  <c r="AE6407" i="1"/>
  <c r="AC6408" i="1"/>
  <c r="AD6408" i="1"/>
  <c r="AE6408" i="1"/>
  <c r="AC6409" i="1"/>
  <c r="AD6409" i="1"/>
  <c r="AE6409" i="1"/>
  <c r="AC3806" i="1"/>
  <c r="AD3806" i="1"/>
  <c r="AE3806" i="1"/>
  <c r="AC3807" i="1"/>
  <c r="AD3807" i="1"/>
  <c r="AE3807" i="1"/>
  <c r="AC6410" i="1"/>
  <c r="AD6410" i="1"/>
  <c r="AE6410" i="1"/>
  <c r="AC3808" i="1"/>
  <c r="AD3808" i="1"/>
  <c r="AE3808" i="1"/>
  <c r="AC6411" i="1"/>
  <c r="AD6411" i="1"/>
  <c r="AE6411" i="1"/>
  <c r="AC6412" i="1"/>
  <c r="AD6412" i="1"/>
  <c r="AE6412" i="1"/>
  <c r="AC3809" i="1"/>
  <c r="AD3809" i="1"/>
  <c r="AE3809" i="1"/>
  <c r="AC3810" i="1"/>
  <c r="AD3810" i="1"/>
  <c r="AE3810" i="1"/>
  <c r="AC6413" i="1"/>
  <c r="AD6413" i="1"/>
  <c r="AE6413" i="1"/>
  <c r="AC6414" i="1"/>
  <c r="AD6414" i="1"/>
  <c r="AE6414" i="1"/>
  <c r="AC3811" i="1"/>
  <c r="AD3811" i="1"/>
  <c r="AE3811" i="1"/>
  <c r="AC6415" i="1"/>
  <c r="AD6415" i="1"/>
  <c r="AE6415" i="1"/>
  <c r="AC3812" i="1"/>
  <c r="AD3812" i="1"/>
  <c r="AE3812" i="1"/>
  <c r="AC6416" i="1"/>
  <c r="AD6416" i="1"/>
  <c r="AE6416" i="1"/>
  <c r="AC3813" i="1"/>
  <c r="AD3813" i="1"/>
  <c r="AE3813" i="1"/>
  <c r="AC6417" i="1"/>
  <c r="AD6417" i="1"/>
  <c r="AE6417" i="1"/>
  <c r="AC3814" i="1"/>
  <c r="AD3814" i="1"/>
  <c r="AE3814" i="1"/>
  <c r="AC6418" i="1"/>
  <c r="AD6418" i="1"/>
  <c r="AE6418" i="1"/>
  <c r="AC3815" i="1"/>
  <c r="AD3815" i="1"/>
  <c r="AE3815" i="1"/>
  <c r="AC6419" i="1"/>
  <c r="AD6419" i="1"/>
  <c r="AE6419" i="1"/>
  <c r="AC6420" i="1"/>
  <c r="AD6420" i="1"/>
  <c r="AE6420" i="1"/>
  <c r="AC6421" i="1"/>
  <c r="AD6421" i="1"/>
  <c r="AE6421" i="1"/>
  <c r="AC3816" i="1"/>
  <c r="AD3816" i="1"/>
  <c r="AE3816" i="1"/>
  <c r="AC3817" i="1"/>
  <c r="AD3817" i="1"/>
  <c r="AE3817" i="1"/>
  <c r="AC3818" i="1"/>
  <c r="AD3818" i="1"/>
  <c r="AE3818" i="1"/>
  <c r="AC6422" i="1"/>
  <c r="AD6422" i="1"/>
  <c r="AE6422" i="1"/>
  <c r="AC3819" i="1"/>
  <c r="AD3819" i="1"/>
  <c r="AE3819" i="1"/>
  <c r="AC3820" i="1"/>
  <c r="AD3820" i="1"/>
  <c r="AE3820" i="1"/>
  <c r="AC3821" i="1"/>
  <c r="AD3821" i="1"/>
  <c r="AE3821" i="1"/>
  <c r="AC6423" i="1"/>
  <c r="AD6423" i="1"/>
  <c r="AE6423" i="1"/>
  <c r="AC6424" i="1"/>
  <c r="AD6424" i="1"/>
  <c r="AE6424" i="1"/>
  <c r="AC6425" i="1"/>
  <c r="AD6425" i="1"/>
  <c r="AE6425" i="1"/>
  <c r="AC3822" i="1"/>
  <c r="AD3822" i="1"/>
  <c r="AE3822" i="1"/>
  <c r="AC6426" i="1"/>
  <c r="AD6426" i="1"/>
  <c r="AE6426" i="1"/>
  <c r="AC6427" i="1"/>
  <c r="AD6427" i="1"/>
  <c r="AE6427" i="1"/>
  <c r="AC6428" i="1"/>
  <c r="AD6428" i="1"/>
  <c r="AE6428" i="1"/>
  <c r="AC3823" i="1"/>
  <c r="AD3823" i="1"/>
  <c r="AE3823" i="1"/>
  <c r="AC3824" i="1"/>
  <c r="AD3824" i="1"/>
  <c r="AE3824" i="1"/>
  <c r="AC3825" i="1"/>
  <c r="AD3825" i="1"/>
  <c r="AE3825" i="1"/>
  <c r="AC3826" i="1"/>
  <c r="AD3826" i="1"/>
  <c r="AE3826" i="1"/>
  <c r="AC3827" i="1"/>
  <c r="AD3827" i="1"/>
  <c r="AE3827" i="1"/>
  <c r="AC6429" i="1"/>
  <c r="AD6429" i="1"/>
  <c r="AE6429" i="1"/>
  <c r="AC3828" i="1"/>
  <c r="AD3828" i="1"/>
  <c r="AE3828" i="1"/>
  <c r="AC3829" i="1"/>
  <c r="AD3829" i="1"/>
  <c r="AE3829" i="1"/>
  <c r="AC3830" i="1"/>
  <c r="AD3830" i="1"/>
  <c r="AE3830" i="1"/>
  <c r="AC3831" i="1"/>
  <c r="AD3831" i="1"/>
  <c r="AE3831" i="1"/>
  <c r="AC3832" i="1"/>
  <c r="AD3832" i="1"/>
  <c r="AE3832" i="1"/>
  <c r="AC3833" i="1"/>
  <c r="AD3833" i="1"/>
  <c r="AE3833" i="1"/>
  <c r="AC3834" i="1"/>
  <c r="AD3834" i="1"/>
  <c r="AE3834" i="1"/>
  <c r="AC3835" i="1"/>
  <c r="AD3835" i="1"/>
  <c r="AE3835" i="1"/>
  <c r="AC3836" i="1"/>
  <c r="AD3836" i="1"/>
  <c r="AE3836" i="1"/>
  <c r="AC3837" i="1"/>
  <c r="AD3837" i="1"/>
  <c r="AE3837" i="1"/>
  <c r="AC3838" i="1"/>
  <c r="AD3838" i="1"/>
  <c r="AE3838" i="1"/>
  <c r="AC3839" i="1"/>
  <c r="AD3839" i="1"/>
  <c r="AE3839" i="1"/>
  <c r="AC6430" i="1"/>
  <c r="AD6430" i="1"/>
  <c r="AE6430" i="1"/>
  <c r="AC6431" i="1"/>
  <c r="AD6431" i="1"/>
  <c r="AE6431" i="1"/>
  <c r="AC3840" i="1"/>
  <c r="AD3840" i="1"/>
  <c r="AE3840" i="1"/>
  <c r="AC3841" i="1"/>
  <c r="AD3841" i="1"/>
  <c r="AE3841" i="1"/>
  <c r="AC3842" i="1"/>
  <c r="AD3842" i="1"/>
  <c r="AE3842" i="1"/>
  <c r="AC3843" i="1"/>
  <c r="AD3843" i="1"/>
  <c r="AE3843" i="1"/>
  <c r="AC3844" i="1"/>
  <c r="AD3844" i="1"/>
  <c r="AE3844" i="1"/>
  <c r="AC3845" i="1"/>
  <c r="AD3845" i="1"/>
  <c r="AE3845" i="1"/>
  <c r="AC3846" i="1"/>
  <c r="AD3846" i="1"/>
  <c r="AE3846" i="1"/>
  <c r="AC3847" i="1"/>
  <c r="AD3847" i="1"/>
  <c r="AE3847" i="1"/>
  <c r="AC3848" i="1"/>
  <c r="AD3848" i="1"/>
  <c r="AE3848" i="1"/>
  <c r="AC3849" i="1"/>
  <c r="AD3849" i="1"/>
  <c r="AE3849" i="1"/>
  <c r="AC6432" i="1"/>
  <c r="AD6432" i="1"/>
  <c r="AE6432" i="1"/>
  <c r="AC3850" i="1"/>
  <c r="AD3850" i="1"/>
  <c r="AE3850" i="1"/>
  <c r="AC6433" i="1"/>
  <c r="AD6433" i="1"/>
  <c r="AE6433" i="1"/>
  <c r="AC3851" i="1"/>
  <c r="AD3851" i="1"/>
  <c r="AE3851" i="1"/>
  <c r="AC3852" i="1"/>
  <c r="AD3852" i="1"/>
  <c r="AE3852" i="1"/>
  <c r="AC3853" i="1"/>
  <c r="AD3853" i="1"/>
  <c r="AE3853" i="1"/>
  <c r="AC3854" i="1"/>
  <c r="AD3854" i="1"/>
  <c r="AE3854" i="1"/>
  <c r="AC3855" i="1"/>
  <c r="AD3855" i="1"/>
  <c r="AE3855" i="1"/>
  <c r="AC3856" i="1"/>
  <c r="AD3856" i="1"/>
  <c r="AE3856" i="1"/>
  <c r="AC3857" i="1"/>
  <c r="AD3857" i="1"/>
  <c r="AE3857" i="1"/>
  <c r="AC3858" i="1"/>
  <c r="AD3858" i="1"/>
  <c r="AE3858" i="1"/>
  <c r="AC3859" i="1"/>
  <c r="AD3859" i="1"/>
  <c r="AE3859" i="1"/>
  <c r="AC3860" i="1"/>
  <c r="AD3860" i="1"/>
  <c r="AE3860" i="1"/>
  <c r="AC3861" i="1"/>
  <c r="AD3861" i="1"/>
  <c r="AE3861" i="1"/>
  <c r="AC6434" i="1"/>
  <c r="AD6434" i="1"/>
  <c r="AE6434" i="1"/>
  <c r="AC3862" i="1"/>
  <c r="AD3862" i="1"/>
  <c r="AE3862" i="1"/>
  <c r="AC3863" i="1"/>
  <c r="AD3863" i="1"/>
  <c r="AE3863" i="1"/>
  <c r="AC3864" i="1"/>
  <c r="AD3864" i="1"/>
  <c r="AE3864" i="1"/>
  <c r="AC3865" i="1"/>
  <c r="AD3865" i="1"/>
  <c r="AE3865" i="1"/>
  <c r="AC3866" i="1"/>
  <c r="AD3866" i="1"/>
  <c r="AE3866" i="1"/>
  <c r="AC3867" i="1"/>
  <c r="AD3867" i="1"/>
  <c r="AE3867" i="1"/>
  <c r="AC3868" i="1"/>
  <c r="AD3868" i="1"/>
  <c r="AE3868" i="1"/>
  <c r="AC6435" i="1"/>
  <c r="AD6435" i="1"/>
  <c r="AE6435" i="1"/>
  <c r="AC3869" i="1"/>
  <c r="AD3869" i="1"/>
  <c r="AE3869" i="1"/>
  <c r="AC3870" i="1"/>
  <c r="AD3870" i="1"/>
  <c r="AE3870" i="1"/>
  <c r="AC3871" i="1"/>
  <c r="AD3871" i="1"/>
  <c r="AE3871" i="1"/>
  <c r="AC6436" i="1"/>
  <c r="AD6436" i="1"/>
  <c r="AE6436" i="1"/>
  <c r="AC3872" i="1"/>
  <c r="AD3872" i="1"/>
  <c r="AE3872" i="1"/>
  <c r="AC3873" i="1"/>
  <c r="AD3873" i="1"/>
  <c r="AE3873" i="1"/>
  <c r="AC3874" i="1"/>
  <c r="AD3874" i="1"/>
  <c r="AE3874" i="1"/>
  <c r="AC6437" i="1"/>
  <c r="AD6437" i="1"/>
  <c r="AE6437" i="1"/>
  <c r="AC6438" i="1"/>
  <c r="AD6438" i="1"/>
  <c r="AE6438" i="1"/>
  <c r="AC3875" i="1"/>
  <c r="AD3875" i="1"/>
  <c r="AE3875" i="1"/>
  <c r="AC6439" i="1"/>
  <c r="AD6439" i="1"/>
  <c r="AE6439" i="1"/>
  <c r="AC6440" i="1"/>
  <c r="AD6440" i="1"/>
  <c r="AE6440" i="1"/>
  <c r="AC3876" i="1"/>
  <c r="AD3876" i="1"/>
  <c r="AE3876" i="1"/>
  <c r="AC6441" i="1"/>
  <c r="AD6441" i="1"/>
  <c r="AE6441" i="1"/>
  <c r="AC6442" i="1"/>
  <c r="AD6442" i="1"/>
  <c r="AE6442" i="1"/>
  <c r="AC6443" i="1"/>
  <c r="AD6443" i="1"/>
  <c r="AE6443" i="1"/>
  <c r="AC6444" i="1"/>
  <c r="AD6444" i="1"/>
  <c r="AE6444" i="1"/>
  <c r="AC6445" i="1"/>
  <c r="AD6445" i="1"/>
  <c r="AE6445" i="1"/>
  <c r="AC3877" i="1"/>
  <c r="AD3877" i="1"/>
  <c r="AE3877" i="1"/>
  <c r="AC3878" i="1"/>
  <c r="AD3878" i="1"/>
  <c r="AE3878" i="1"/>
  <c r="AC3879" i="1"/>
  <c r="AD3879" i="1"/>
  <c r="AE3879" i="1"/>
  <c r="AC3880" i="1"/>
  <c r="AD3880" i="1"/>
  <c r="AE3880" i="1"/>
  <c r="AC3881" i="1"/>
  <c r="AD3881" i="1"/>
  <c r="AE3881" i="1"/>
  <c r="AC6446" i="1"/>
  <c r="AD6446" i="1"/>
  <c r="AE6446" i="1"/>
  <c r="AC3882" i="1"/>
  <c r="AD3882" i="1"/>
  <c r="AE3882" i="1"/>
  <c r="AC3883" i="1"/>
  <c r="AD3883" i="1"/>
  <c r="AE3883" i="1"/>
  <c r="AC3884" i="1"/>
  <c r="AD3884" i="1"/>
  <c r="AE3884" i="1"/>
  <c r="AC3885" i="1"/>
  <c r="AD3885" i="1"/>
  <c r="AE3885" i="1"/>
  <c r="AC3886" i="1"/>
  <c r="AD3886" i="1"/>
  <c r="AE3886" i="1"/>
  <c r="AC6447" i="1"/>
  <c r="AD6447" i="1"/>
  <c r="AE6447" i="1"/>
  <c r="AC3887" i="1"/>
  <c r="AD3887" i="1"/>
  <c r="AE3887" i="1"/>
  <c r="AC3888" i="1"/>
  <c r="AD3888" i="1"/>
  <c r="AE3888" i="1"/>
  <c r="AC3889" i="1"/>
  <c r="AD3889" i="1"/>
  <c r="AE3889" i="1"/>
  <c r="AC3890" i="1"/>
  <c r="AD3890" i="1"/>
  <c r="AE3890" i="1"/>
  <c r="AC3891" i="1"/>
  <c r="AD3891" i="1"/>
  <c r="AE3891" i="1"/>
  <c r="AC3892" i="1"/>
  <c r="AD3892" i="1"/>
  <c r="AE3892" i="1"/>
  <c r="AC3893" i="1"/>
  <c r="AD3893" i="1"/>
  <c r="AE3893" i="1"/>
  <c r="AC3894" i="1"/>
  <c r="AD3894" i="1"/>
  <c r="AE3894" i="1"/>
  <c r="AC3895" i="1"/>
  <c r="AD3895" i="1"/>
  <c r="AE3895" i="1"/>
  <c r="AC3896" i="1"/>
  <c r="AD3896" i="1"/>
  <c r="AE3896" i="1"/>
  <c r="AC3897" i="1"/>
  <c r="AD3897" i="1"/>
  <c r="AE3897" i="1"/>
  <c r="AC3898" i="1"/>
  <c r="AD3898" i="1"/>
  <c r="AE3898" i="1"/>
  <c r="AC3899" i="1"/>
  <c r="AD3899" i="1"/>
  <c r="AE3899" i="1"/>
  <c r="AC3900" i="1"/>
  <c r="AD3900" i="1"/>
  <c r="AE3900" i="1"/>
  <c r="AC3901" i="1"/>
  <c r="AD3901" i="1"/>
  <c r="AE3901" i="1"/>
  <c r="AC3902" i="1"/>
  <c r="AD3902" i="1"/>
  <c r="AE3902" i="1"/>
  <c r="AC3903" i="1"/>
  <c r="AD3903" i="1"/>
  <c r="AE3903" i="1"/>
  <c r="AC3904" i="1"/>
  <c r="AD3904" i="1"/>
  <c r="AE3904" i="1"/>
  <c r="AC3905" i="1"/>
  <c r="AD3905" i="1"/>
  <c r="AE3905" i="1"/>
  <c r="AC6448" i="1"/>
  <c r="AD6448" i="1"/>
  <c r="AE6448" i="1"/>
  <c r="AC3906" i="1"/>
  <c r="AD3906" i="1"/>
  <c r="AE3906" i="1"/>
  <c r="AC3907" i="1"/>
  <c r="AD3907" i="1"/>
  <c r="AE3907" i="1"/>
  <c r="AC6449" i="1"/>
  <c r="AD6449" i="1"/>
  <c r="AE6449" i="1"/>
  <c r="AC3908" i="1"/>
  <c r="AD3908" i="1"/>
  <c r="AE3908" i="1"/>
  <c r="AC3909" i="1"/>
  <c r="AD3909" i="1"/>
  <c r="AE3909" i="1"/>
  <c r="AC3910" i="1"/>
  <c r="AD3910" i="1"/>
  <c r="AE3910" i="1"/>
  <c r="AC3911" i="1"/>
  <c r="AD3911" i="1"/>
  <c r="AE3911" i="1"/>
  <c r="AC6450" i="1"/>
  <c r="AD6450" i="1"/>
  <c r="AE6450" i="1"/>
  <c r="AC3912" i="1"/>
  <c r="AD3912" i="1"/>
  <c r="AE3912" i="1"/>
  <c r="AC3913" i="1"/>
  <c r="AD3913" i="1"/>
  <c r="AE3913" i="1"/>
  <c r="AC6451" i="1"/>
  <c r="AD6451" i="1"/>
  <c r="AE6451" i="1"/>
  <c r="AC6452" i="1"/>
  <c r="AD6452" i="1"/>
  <c r="AE6452" i="1"/>
  <c r="AC3914" i="1"/>
  <c r="AD3914" i="1"/>
  <c r="AE3914" i="1"/>
  <c r="AC6453" i="1"/>
  <c r="AD6453" i="1"/>
  <c r="AE6453" i="1"/>
  <c r="AC3915" i="1"/>
  <c r="AD3915" i="1"/>
  <c r="AE3915" i="1"/>
  <c r="AC3916" i="1"/>
  <c r="AD3916" i="1"/>
  <c r="AE3916" i="1"/>
  <c r="AC6454" i="1"/>
  <c r="AD6454" i="1"/>
  <c r="AE6454" i="1"/>
  <c r="AC3917" i="1"/>
  <c r="AD3917" i="1"/>
  <c r="AE3917" i="1"/>
  <c r="AC6455" i="1"/>
  <c r="AD6455" i="1"/>
  <c r="AE6455" i="1"/>
  <c r="AC6456" i="1"/>
  <c r="AD6456" i="1"/>
  <c r="AE6456" i="1"/>
  <c r="AC3918" i="1"/>
  <c r="AD3918" i="1"/>
  <c r="AE3918" i="1"/>
  <c r="AC3919" i="1"/>
  <c r="AD3919" i="1"/>
  <c r="AE3919" i="1"/>
  <c r="AC6457" i="1"/>
  <c r="AD6457" i="1"/>
  <c r="AE6457" i="1"/>
  <c r="AC3920" i="1"/>
  <c r="AD3920" i="1"/>
  <c r="AE3920" i="1"/>
  <c r="AC6458" i="1"/>
  <c r="AD6458" i="1"/>
  <c r="AE6458" i="1"/>
  <c r="AC3921" i="1"/>
  <c r="AD3921" i="1"/>
  <c r="AE3921" i="1"/>
  <c r="AC3922" i="1"/>
  <c r="AD3922" i="1"/>
  <c r="AE3922" i="1"/>
  <c r="AC6459" i="1"/>
  <c r="AD6459" i="1"/>
  <c r="AE6459" i="1"/>
  <c r="AC6460" i="1"/>
  <c r="AD6460" i="1"/>
  <c r="AE6460" i="1"/>
  <c r="AC6461" i="1"/>
  <c r="AD6461" i="1"/>
  <c r="AE6461" i="1"/>
  <c r="AC3923" i="1"/>
  <c r="AD3923" i="1"/>
  <c r="AE3923" i="1"/>
  <c r="AC3924" i="1"/>
  <c r="AD3924" i="1"/>
  <c r="AE3924" i="1"/>
  <c r="AC3925" i="1"/>
  <c r="AD3925" i="1"/>
  <c r="AE3925" i="1"/>
  <c r="AC3926" i="1"/>
  <c r="AD3926" i="1"/>
  <c r="AE3926" i="1"/>
  <c r="AC6462" i="1"/>
  <c r="AD6462" i="1"/>
  <c r="AE6462" i="1"/>
  <c r="AC6463" i="1"/>
  <c r="AD6463" i="1"/>
  <c r="AE6463" i="1"/>
  <c r="AC3927" i="1"/>
  <c r="AD3927" i="1"/>
  <c r="AE3927" i="1"/>
  <c r="AC3928" i="1"/>
  <c r="AD3928" i="1"/>
  <c r="AE3928" i="1"/>
  <c r="AC6464" i="1"/>
  <c r="AD6464" i="1"/>
  <c r="AE6464" i="1"/>
  <c r="AC6465" i="1"/>
  <c r="AD6465" i="1"/>
  <c r="AE6465" i="1"/>
  <c r="AC6466" i="1"/>
  <c r="AD6466" i="1"/>
  <c r="AE6466" i="1"/>
  <c r="AC3929" i="1"/>
  <c r="AD3929" i="1"/>
  <c r="AE3929" i="1"/>
  <c r="AC3930" i="1"/>
  <c r="AD3930" i="1"/>
  <c r="AE3930" i="1"/>
  <c r="AC3931" i="1"/>
  <c r="AD3931" i="1"/>
  <c r="AE3931" i="1"/>
  <c r="AC3932" i="1"/>
  <c r="AD3932" i="1"/>
  <c r="AE3932" i="1"/>
  <c r="AC6467" i="1"/>
  <c r="AD6467" i="1"/>
  <c r="AE6467" i="1"/>
  <c r="AC3933" i="1"/>
  <c r="AD3933" i="1"/>
  <c r="AE3933" i="1"/>
  <c r="AC3934" i="1"/>
  <c r="AD3934" i="1"/>
  <c r="AE3934" i="1"/>
  <c r="AC3935" i="1"/>
  <c r="AD3935" i="1"/>
  <c r="AE3935" i="1"/>
  <c r="AC3936" i="1"/>
  <c r="AD3936" i="1"/>
  <c r="AE3936" i="1"/>
  <c r="AC6468" i="1"/>
  <c r="AD6468" i="1"/>
  <c r="AE6468" i="1"/>
  <c r="AC6469" i="1"/>
  <c r="AD6469" i="1"/>
  <c r="AE6469" i="1"/>
  <c r="AC3937" i="1"/>
  <c r="AD3937" i="1"/>
  <c r="AE3937" i="1"/>
  <c r="AC3938" i="1"/>
  <c r="AD3938" i="1"/>
  <c r="AE3938" i="1"/>
  <c r="AC6470" i="1"/>
  <c r="AD6470" i="1"/>
  <c r="AE6470" i="1"/>
  <c r="AC6471" i="1"/>
  <c r="AD6471" i="1"/>
  <c r="AE6471" i="1"/>
  <c r="AC3939" i="1"/>
  <c r="AD3939" i="1"/>
  <c r="AE3939" i="1"/>
  <c r="AC3940" i="1"/>
  <c r="AD3940" i="1"/>
  <c r="AE3940" i="1"/>
  <c r="AC3941" i="1"/>
  <c r="AD3941" i="1"/>
  <c r="AE3941" i="1"/>
  <c r="AC3942" i="1"/>
  <c r="AD3942" i="1"/>
  <c r="AE3942" i="1"/>
  <c r="AC3943" i="1"/>
  <c r="AD3943" i="1"/>
  <c r="AE3943" i="1"/>
  <c r="AC3944" i="1"/>
  <c r="AD3944" i="1"/>
  <c r="AE3944" i="1"/>
  <c r="AC3945" i="1"/>
  <c r="AD3945" i="1"/>
  <c r="AE3945" i="1"/>
  <c r="AC3946" i="1"/>
  <c r="AD3946" i="1"/>
  <c r="AE3946" i="1"/>
  <c r="AC3947" i="1"/>
  <c r="AD3947" i="1"/>
  <c r="AE3947" i="1"/>
  <c r="AC3948" i="1"/>
  <c r="AD3948" i="1"/>
  <c r="AE3948" i="1"/>
  <c r="AC3949" i="1"/>
  <c r="AD3949" i="1"/>
  <c r="AE3949" i="1"/>
  <c r="AC6472" i="1"/>
  <c r="AD6472" i="1"/>
  <c r="AE6472" i="1"/>
  <c r="AC3950" i="1"/>
  <c r="AD3950" i="1"/>
  <c r="AE3950" i="1"/>
  <c r="AC3951" i="1"/>
  <c r="AD3951" i="1"/>
  <c r="AE3951" i="1"/>
  <c r="AC3952" i="1"/>
  <c r="AD3952" i="1"/>
  <c r="AE3952" i="1"/>
  <c r="AC3953" i="1"/>
  <c r="AD3953" i="1"/>
  <c r="AE3953" i="1"/>
  <c r="AC3954" i="1"/>
  <c r="AD3954" i="1"/>
  <c r="AE3954" i="1"/>
  <c r="AC3955" i="1"/>
  <c r="AD3955" i="1"/>
  <c r="AE3955" i="1"/>
  <c r="AC6473" i="1"/>
  <c r="AD6473" i="1"/>
  <c r="AE6473" i="1"/>
  <c r="AC3956" i="1"/>
  <c r="AD3956" i="1"/>
  <c r="AE3956" i="1"/>
  <c r="AC3957" i="1"/>
  <c r="AD3957" i="1"/>
  <c r="AE3957" i="1"/>
  <c r="AC3958" i="1"/>
  <c r="AD3958" i="1"/>
  <c r="AE3958" i="1"/>
  <c r="AC3959" i="1"/>
  <c r="AD3959" i="1"/>
  <c r="AE3959" i="1"/>
  <c r="AC3960" i="1"/>
  <c r="AD3960" i="1"/>
  <c r="AE3960" i="1"/>
  <c r="AC3961" i="1"/>
  <c r="AD3961" i="1"/>
  <c r="AE3961" i="1"/>
  <c r="AC3962" i="1"/>
  <c r="AD3962" i="1"/>
  <c r="AE3962" i="1"/>
  <c r="AC3963" i="1"/>
  <c r="AD3963" i="1"/>
  <c r="AE3963" i="1"/>
  <c r="AC3964" i="1"/>
  <c r="AD3964" i="1"/>
  <c r="AE3964" i="1"/>
  <c r="AC3965" i="1"/>
  <c r="AD3965" i="1"/>
  <c r="AE3965" i="1"/>
  <c r="AC3966" i="1"/>
  <c r="AD3966" i="1"/>
  <c r="AE3966" i="1"/>
  <c r="AC3967" i="1"/>
  <c r="AD3967" i="1"/>
  <c r="AE3967" i="1"/>
  <c r="AC3968" i="1"/>
  <c r="AD3968" i="1"/>
  <c r="AE3968" i="1"/>
  <c r="AC3969" i="1"/>
  <c r="AD3969" i="1"/>
  <c r="AE3969" i="1"/>
  <c r="AC3970" i="1"/>
  <c r="AD3970" i="1"/>
  <c r="AE3970" i="1"/>
  <c r="AC3971" i="1"/>
  <c r="AD3971" i="1"/>
  <c r="AE3971" i="1"/>
  <c r="AC3972" i="1"/>
  <c r="AD3972" i="1"/>
  <c r="AE3972" i="1"/>
  <c r="AC3973" i="1"/>
  <c r="AD3973" i="1"/>
  <c r="AE3973" i="1"/>
  <c r="AC3974" i="1"/>
  <c r="AD3974" i="1"/>
  <c r="AE3974" i="1"/>
  <c r="AC6474" i="1"/>
  <c r="AD6474" i="1"/>
  <c r="AE6474" i="1"/>
  <c r="AC3975" i="1"/>
  <c r="AD3975" i="1"/>
  <c r="AE3975" i="1"/>
  <c r="AC3976" i="1"/>
  <c r="AD3976" i="1"/>
  <c r="AE3976" i="1"/>
  <c r="AC6475" i="1"/>
  <c r="AD6475" i="1"/>
  <c r="AE6475" i="1"/>
  <c r="AC6476" i="1"/>
  <c r="AD6476" i="1"/>
  <c r="AE6476" i="1"/>
  <c r="AC3977" i="1"/>
  <c r="AD3977" i="1"/>
  <c r="AE3977" i="1"/>
  <c r="AC3978" i="1"/>
  <c r="AD3978" i="1"/>
  <c r="AE3978" i="1"/>
  <c r="AC3979" i="1"/>
  <c r="AD3979" i="1"/>
  <c r="AE3979" i="1"/>
  <c r="AC3980" i="1"/>
  <c r="AD3980" i="1"/>
  <c r="AE3980" i="1"/>
  <c r="AC3981" i="1"/>
  <c r="AD3981" i="1"/>
  <c r="AE3981" i="1"/>
  <c r="AC6477" i="1"/>
  <c r="AD6477" i="1"/>
  <c r="AE6477" i="1"/>
  <c r="AC3982" i="1"/>
  <c r="AD3982" i="1"/>
  <c r="AE3982" i="1"/>
  <c r="AC3983" i="1"/>
  <c r="AD3983" i="1"/>
  <c r="AE3983" i="1"/>
  <c r="AC3984" i="1"/>
  <c r="AD3984" i="1"/>
  <c r="AE3984" i="1"/>
  <c r="AC3985" i="1"/>
  <c r="AD3985" i="1"/>
  <c r="AE3985" i="1"/>
  <c r="AC3986" i="1"/>
  <c r="AD3986" i="1"/>
  <c r="AE3986" i="1"/>
  <c r="AC3987" i="1"/>
  <c r="AD3987" i="1"/>
  <c r="AE3987" i="1"/>
  <c r="AC3988" i="1"/>
  <c r="AD3988" i="1"/>
  <c r="AE3988" i="1"/>
  <c r="AC3989" i="1"/>
  <c r="AD3989" i="1"/>
  <c r="AE3989" i="1"/>
  <c r="AC3990" i="1"/>
  <c r="AD3990" i="1"/>
  <c r="AE3990" i="1"/>
  <c r="AC3991" i="1"/>
  <c r="AD3991" i="1"/>
  <c r="AE3991" i="1"/>
  <c r="AC6478" i="1"/>
  <c r="AD6478" i="1"/>
  <c r="AE6478" i="1"/>
  <c r="AC3992" i="1"/>
  <c r="AD3992" i="1"/>
  <c r="AE3992" i="1"/>
  <c r="AC3993" i="1"/>
  <c r="AD3993" i="1"/>
  <c r="AE3993" i="1"/>
  <c r="AC3994" i="1"/>
  <c r="AD3994" i="1"/>
  <c r="AE3994" i="1"/>
  <c r="AC3995" i="1"/>
  <c r="AD3995" i="1"/>
  <c r="AE3995" i="1"/>
  <c r="AC3996" i="1"/>
  <c r="AD3996" i="1"/>
  <c r="AE3996" i="1"/>
  <c r="AC3997" i="1"/>
  <c r="AD3997" i="1"/>
  <c r="AE3997" i="1"/>
  <c r="AC3998" i="1"/>
  <c r="AD3998" i="1"/>
  <c r="AE3998" i="1"/>
  <c r="AC3999" i="1"/>
  <c r="AD3999" i="1"/>
  <c r="AE3999" i="1"/>
  <c r="AC4000" i="1"/>
  <c r="AD4000" i="1"/>
  <c r="AE4000" i="1"/>
  <c r="AC6479" i="1"/>
  <c r="AD6479" i="1"/>
  <c r="AE6479" i="1"/>
  <c r="AC6480" i="1"/>
  <c r="AD6480" i="1"/>
  <c r="AE6480" i="1"/>
  <c r="AC6481" i="1"/>
  <c r="AD6481" i="1"/>
  <c r="AE6481" i="1"/>
  <c r="AC6482" i="1"/>
  <c r="AD6482" i="1"/>
  <c r="AE6482" i="1"/>
  <c r="AC4001" i="1"/>
  <c r="AD4001" i="1"/>
  <c r="AE4001" i="1"/>
  <c r="AC4002" i="1"/>
  <c r="AD4002" i="1"/>
  <c r="AE4002" i="1"/>
  <c r="AC6483" i="1"/>
  <c r="AD6483" i="1"/>
  <c r="AE6483" i="1"/>
  <c r="AC6484" i="1"/>
  <c r="AD6484" i="1"/>
  <c r="AE6484" i="1"/>
  <c r="AC4003" i="1"/>
  <c r="AD4003" i="1"/>
  <c r="AE4003" i="1"/>
  <c r="AC4004" i="1"/>
  <c r="AD4004" i="1"/>
  <c r="AE4004" i="1"/>
  <c r="AC6485" i="1"/>
  <c r="AD6485" i="1"/>
  <c r="AE6485" i="1"/>
  <c r="AC4005" i="1"/>
  <c r="AD4005" i="1"/>
  <c r="AE4005" i="1"/>
  <c r="AC6486" i="1"/>
  <c r="AD6486" i="1"/>
  <c r="AE6486" i="1"/>
  <c r="AC4006" i="1"/>
  <c r="AD4006" i="1"/>
  <c r="AE4006" i="1"/>
  <c r="AC4007" i="1"/>
  <c r="AD4007" i="1"/>
  <c r="AE4007" i="1"/>
  <c r="AC6487" i="1"/>
  <c r="AD6487" i="1"/>
  <c r="AE6487" i="1"/>
  <c r="AC6488" i="1"/>
  <c r="AD6488" i="1"/>
  <c r="AE6488" i="1"/>
  <c r="AC4008" i="1"/>
  <c r="AD4008" i="1"/>
  <c r="AE4008" i="1"/>
  <c r="AC6489" i="1"/>
  <c r="AD6489" i="1"/>
  <c r="AE6489" i="1"/>
  <c r="AC6490" i="1"/>
  <c r="AD6490" i="1"/>
  <c r="AE6490" i="1"/>
  <c r="AC6491" i="1"/>
  <c r="AD6491" i="1"/>
  <c r="AE6491" i="1"/>
  <c r="AC6492" i="1"/>
  <c r="AD6492" i="1"/>
  <c r="AE6492" i="1"/>
  <c r="AC6493" i="1"/>
  <c r="AD6493" i="1"/>
  <c r="AE6493" i="1"/>
  <c r="AC4009" i="1"/>
  <c r="AD4009" i="1"/>
  <c r="AE4009" i="1"/>
  <c r="AC4010" i="1"/>
  <c r="AD4010" i="1"/>
  <c r="AE4010" i="1"/>
  <c r="AC4011" i="1"/>
  <c r="AD4011" i="1"/>
  <c r="AE4011" i="1"/>
  <c r="AC4012" i="1"/>
  <c r="AD4012" i="1"/>
  <c r="AE4012" i="1"/>
  <c r="AC4013" i="1"/>
  <c r="AD4013" i="1"/>
  <c r="AE4013" i="1"/>
  <c r="AC6494" i="1"/>
  <c r="AD6494" i="1"/>
  <c r="AE6494" i="1"/>
  <c r="AC4014" i="1"/>
  <c r="AD4014" i="1"/>
  <c r="AE4014" i="1"/>
  <c r="AC4015" i="1"/>
  <c r="AD4015" i="1"/>
  <c r="AE4015" i="1"/>
  <c r="AC6495" i="1"/>
  <c r="AD6495" i="1"/>
  <c r="AE6495" i="1"/>
  <c r="AC4016" i="1"/>
  <c r="AD4016" i="1"/>
  <c r="AE4016" i="1"/>
  <c r="AC4017" i="1"/>
  <c r="AD4017" i="1"/>
  <c r="AE4017" i="1"/>
  <c r="AC6496" i="1"/>
  <c r="AD6496" i="1"/>
  <c r="AE6496" i="1"/>
  <c r="AC4018" i="1"/>
  <c r="AD4018" i="1"/>
  <c r="AE4018" i="1"/>
  <c r="AC6497" i="1"/>
  <c r="AD6497" i="1"/>
  <c r="AE6497" i="1"/>
  <c r="AC4019" i="1"/>
  <c r="AD4019" i="1"/>
  <c r="AE4019" i="1"/>
  <c r="AC4020" i="1"/>
  <c r="AD4020" i="1"/>
  <c r="AE4020" i="1"/>
  <c r="AC4021" i="1"/>
  <c r="AD4021" i="1"/>
  <c r="AE4021" i="1"/>
  <c r="AC4022" i="1"/>
  <c r="AD4022" i="1"/>
  <c r="AE4022" i="1"/>
  <c r="AC6498" i="1"/>
  <c r="AD6498" i="1"/>
  <c r="AE6498" i="1"/>
  <c r="AC6499" i="1"/>
  <c r="AD6499" i="1"/>
  <c r="AE6499" i="1"/>
  <c r="AC6500" i="1"/>
  <c r="AD6500" i="1"/>
  <c r="AE6500" i="1"/>
  <c r="AC6501" i="1"/>
  <c r="AD6501" i="1"/>
  <c r="AE6501" i="1"/>
  <c r="AC6502" i="1"/>
  <c r="AD6502" i="1"/>
  <c r="AE6502" i="1"/>
  <c r="AC6503" i="1"/>
  <c r="AD6503" i="1"/>
  <c r="AE6503" i="1"/>
  <c r="AC6504" i="1"/>
  <c r="AD6504" i="1"/>
  <c r="AE6504" i="1"/>
  <c r="AC6505" i="1"/>
  <c r="AD6505" i="1"/>
  <c r="AE6505" i="1"/>
  <c r="AC6506" i="1"/>
  <c r="AD6506" i="1"/>
  <c r="AE6506" i="1"/>
  <c r="AC6507" i="1"/>
  <c r="AD6507" i="1"/>
  <c r="AE6507" i="1"/>
  <c r="AC6508" i="1"/>
  <c r="AD6508" i="1"/>
  <c r="AE6508" i="1"/>
  <c r="AC6509" i="1"/>
  <c r="AD6509" i="1"/>
  <c r="AE6509" i="1"/>
  <c r="AC4023" i="1"/>
  <c r="AD4023" i="1"/>
  <c r="AE4023" i="1"/>
  <c r="AC4024" i="1"/>
  <c r="AD4024" i="1"/>
  <c r="AE4024" i="1"/>
  <c r="AC6510" i="1"/>
  <c r="AD6510" i="1"/>
  <c r="AE6510" i="1"/>
  <c r="AC6511" i="1"/>
  <c r="AD6511" i="1"/>
  <c r="AE6511" i="1"/>
  <c r="AC6512" i="1"/>
  <c r="AD6512" i="1"/>
  <c r="AE6512" i="1"/>
  <c r="AC6513" i="1"/>
  <c r="AD6513" i="1"/>
  <c r="AE6513" i="1"/>
  <c r="AC4025" i="1"/>
  <c r="AD4025" i="1"/>
  <c r="AE4025" i="1"/>
  <c r="AC4026" i="1"/>
  <c r="AD4026" i="1"/>
  <c r="AE4026" i="1"/>
  <c r="AC6514" i="1"/>
  <c r="AD6514" i="1"/>
  <c r="AE6514" i="1"/>
  <c r="AC6515" i="1"/>
  <c r="AD6515" i="1"/>
  <c r="AE6515" i="1"/>
  <c r="AC109" i="1"/>
  <c r="AD109" i="1"/>
  <c r="AE109" i="1"/>
  <c r="AC4027" i="1"/>
  <c r="AD4027" i="1"/>
  <c r="AE4027" i="1"/>
  <c r="AC6516" i="1"/>
  <c r="AD6516" i="1"/>
  <c r="AE6516" i="1"/>
  <c r="AC6517" i="1"/>
  <c r="AD6517" i="1"/>
  <c r="AE6517" i="1"/>
  <c r="AC4028" i="1"/>
  <c r="AD4028" i="1"/>
  <c r="AE4028" i="1"/>
  <c r="AC4029" i="1"/>
  <c r="AD4029" i="1"/>
  <c r="AE4029" i="1"/>
  <c r="AC110" i="1"/>
  <c r="AD110" i="1"/>
  <c r="AE110" i="1"/>
  <c r="AC6518" i="1"/>
  <c r="AD6518" i="1"/>
  <c r="AE6518" i="1"/>
  <c r="AC6519" i="1"/>
  <c r="AD6519" i="1"/>
  <c r="AE6519" i="1"/>
  <c r="AC6520" i="1"/>
  <c r="AD6520" i="1"/>
  <c r="AE6520" i="1"/>
  <c r="AC6521" i="1"/>
  <c r="AD6521" i="1"/>
  <c r="AE6521" i="1"/>
  <c r="AC4030" i="1"/>
  <c r="AD4030" i="1"/>
  <c r="AE4030" i="1"/>
  <c r="AC111" i="1"/>
  <c r="AD111" i="1"/>
  <c r="AE111" i="1"/>
  <c r="AC112" i="1"/>
  <c r="AD112" i="1"/>
  <c r="AE112" i="1"/>
  <c r="AC6522" i="1"/>
  <c r="AD6522" i="1"/>
  <c r="AE6522" i="1"/>
  <c r="AC6523" i="1"/>
  <c r="AD6523" i="1"/>
  <c r="AE6523" i="1"/>
  <c r="AC4031" i="1"/>
  <c r="AD4031" i="1"/>
  <c r="AE4031" i="1"/>
  <c r="AC6524" i="1"/>
  <c r="AD6524" i="1"/>
  <c r="AE6524" i="1"/>
  <c r="AC6525" i="1"/>
  <c r="AD6525" i="1"/>
  <c r="AE6525" i="1"/>
  <c r="AC6526" i="1"/>
  <c r="AD6526" i="1"/>
  <c r="AE6526" i="1"/>
  <c r="AC113" i="1"/>
  <c r="AD113" i="1"/>
  <c r="AE113" i="1"/>
  <c r="AC6527" i="1"/>
  <c r="AD6527" i="1"/>
  <c r="AE6527" i="1"/>
  <c r="Z4032" i="1"/>
  <c r="AA4032" i="1"/>
  <c r="Z4033" i="1"/>
  <c r="AA4033" i="1"/>
  <c r="Z4034" i="1"/>
  <c r="AA4034" i="1"/>
  <c r="Z4035" i="1"/>
  <c r="AA4035" i="1"/>
  <c r="Z4036" i="1"/>
  <c r="AA4036" i="1"/>
  <c r="Z4037" i="1"/>
  <c r="AA4037" i="1"/>
  <c r="Z4038" i="1"/>
  <c r="AA4038" i="1"/>
  <c r="Z4039" i="1"/>
  <c r="AA4039" i="1"/>
  <c r="Z4040" i="1"/>
  <c r="AA4040" i="1"/>
  <c r="Z4041" i="1"/>
  <c r="AA4041" i="1"/>
  <c r="Z4042" i="1"/>
  <c r="AA4042" i="1"/>
  <c r="Z4043" i="1"/>
  <c r="AA4043" i="1"/>
  <c r="Z4044" i="1"/>
  <c r="AA4044" i="1"/>
  <c r="Z4045" i="1"/>
  <c r="AA4045" i="1"/>
  <c r="Z114" i="1"/>
  <c r="AA114" i="1"/>
  <c r="Z115" i="1"/>
  <c r="AA115" i="1"/>
  <c r="Z116" i="1"/>
  <c r="AA116" i="1"/>
  <c r="Z4046" i="1"/>
  <c r="AA4046" i="1"/>
  <c r="Z4047" i="1"/>
  <c r="AA4047" i="1"/>
  <c r="Z4048" i="1"/>
  <c r="AA4048" i="1"/>
  <c r="Z4049" i="1"/>
  <c r="AA4049" i="1"/>
  <c r="Z4050" i="1"/>
  <c r="AA4050" i="1"/>
  <c r="Z117" i="1"/>
  <c r="AA117" i="1"/>
  <c r="Z4051" i="1"/>
  <c r="AA4051" i="1"/>
  <c r="Z4052" i="1"/>
  <c r="AA4052" i="1"/>
  <c r="Z4053" i="1"/>
  <c r="AA4053" i="1"/>
  <c r="Z4054" i="1"/>
  <c r="AA4054" i="1"/>
  <c r="Z118" i="1"/>
  <c r="AA118" i="1"/>
  <c r="Z4055" i="1"/>
  <c r="AA4055" i="1"/>
  <c r="Z4056" i="1"/>
  <c r="AA4056" i="1"/>
  <c r="Z4057" i="1"/>
  <c r="AA4057" i="1"/>
  <c r="Z4058" i="1"/>
  <c r="AA4058" i="1"/>
  <c r="Z4059" i="1"/>
  <c r="AA4059" i="1"/>
  <c r="Z4060" i="1"/>
  <c r="AA4060" i="1"/>
  <c r="Z4061" i="1"/>
  <c r="AA4061" i="1"/>
  <c r="Z119" i="1"/>
  <c r="AA119" i="1"/>
  <c r="Z4062" i="1"/>
  <c r="AA4062" i="1"/>
  <c r="Z4063" i="1"/>
  <c r="AA4063" i="1"/>
  <c r="Z4064" i="1"/>
  <c r="AA4064" i="1"/>
  <c r="Z4065" i="1"/>
  <c r="AA4065" i="1"/>
  <c r="Z4066" i="1"/>
  <c r="AA4066" i="1"/>
  <c r="Z4067" i="1"/>
  <c r="AA4067" i="1"/>
  <c r="Z2" i="1"/>
  <c r="AA2" i="1"/>
  <c r="Z3" i="1"/>
  <c r="AA3" i="1"/>
  <c r="Z4" i="1"/>
  <c r="AA4" i="1"/>
  <c r="Z5" i="1"/>
  <c r="AA5" i="1"/>
  <c r="Z6" i="1"/>
  <c r="AA6" i="1"/>
  <c r="Z7" i="1"/>
  <c r="AA7" i="1"/>
  <c r="Z8" i="1"/>
  <c r="AA8" i="1"/>
  <c r="Z9" i="1"/>
  <c r="AA9" i="1"/>
  <c r="Z10" i="1"/>
  <c r="AA10" i="1"/>
  <c r="Z4068" i="1"/>
  <c r="AA4068" i="1"/>
  <c r="Z4069" i="1"/>
  <c r="AA4069" i="1"/>
  <c r="Z4070" i="1"/>
  <c r="AA4070" i="1"/>
  <c r="Z4071" i="1"/>
  <c r="AA4071" i="1"/>
  <c r="Z4072" i="1"/>
  <c r="AA4072" i="1"/>
  <c r="Z120" i="1"/>
  <c r="AA120" i="1"/>
  <c r="Z4073" i="1"/>
  <c r="AA4073" i="1"/>
  <c r="Z4074" i="1"/>
  <c r="AA4074" i="1"/>
  <c r="Z4075" i="1"/>
  <c r="AA4075" i="1"/>
  <c r="Z4076" i="1"/>
  <c r="AA4076" i="1"/>
  <c r="Z4077" i="1"/>
  <c r="AA4077" i="1"/>
  <c r="Z4078" i="1"/>
  <c r="AA4078" i="1"/>
  <c r="Z4079" i="1"/>
  <c r="AA4079" i="1"/>
  <c r="Z4080" i="1"/>
  <c r="AA4080" i="1"/>
  <c r="Z4081" i="1"/>
  <c r="AA4081" i="1"/>
  <c r="Z4082" i="1"/>
  <c r="AA4082" i="1"/>
  <c r="Z4083" i="1"/>
  <c r="AA4083" i="1"/>
  <c r="Z4084" i="1"/>
  <c r="AA4084" i="1"/>
  <c r="Z4085" i="1"/>
  <c r="AA4085" i="1"/>
  <c r="Z4086" i="1"/>
  <c r="AA4086" i="1"/>
  <c r="Z4087" i="1"/>
  <c r="AA4087" i="1"/>
  <c r="Z4088" i="1"/>
  <c r="AA4088" i="1"/>
  <c r="Z4089" i="1"/>
  <c r="AA4089" i="1"/>
  <c r="Z4090" i="1"/>
  <c r="AA4090" i="1"/>
  <c r="Z4091" i="1"/>
  <c r="AA4091" i="1"/>
  <c r="Z4092" i="1"/>
  <c r="AA4092" i="1"/>
  <c r="Z11" i="1"/>
  <c r="AA11" i="1"/>
  <c r="Z121" i="1"/>
  <c r="AA121" i="1"/>
  <c r="Z122" i="1"/>
  <c r="AA122" i="1"/>
  <c r="Z4093" i="1"/>
  <c r="AA4093" i="1"/>
  <c r="Z4094" i="1"/>
  <c r="AA4094" i="1"/>
  <c r="Z4095" i="1"/>
  <c r="AA4095" i="1"/>
  <c r="Z4096" i="1"/>
  <c r="AA4096" i="1"/>
  <c r="Z4097" i="1"/>
  <c r="AA4097" i="1"/>
  <c r="Z123" i="1"/>
  <c r="AA123" i="1"/>
  <c r="Z4098" i="1"/>
  <c r="AA4098" i="1"/>
  <c r="Z4099" i="1"/>
  <c r="AA4099" i="1"/>
  <c r="Z4100" i="1"/>
  <c r="AA4100" i="1"/>
  <c r="Z4101" i="1"/>
  <c r="AA4101" i="1"/>
  <c r="Z4102" i="1"/>
  <c r="AA4102" i="1"/>
  <c r="Z124" i="1"/>
  <c r="AA124" i="1"/>
  <c r="Z4103" i="1"/>
  <c r="AA4103" i="1"/>
  <c r="Z125" i="1"/>
  <c r="AA125" i="1"/>
  <c r="Z12" i="1"/>
  <c r="AA12" i="1"/>
  <c r="Z126" i="1"/>
  <c r="AA126" i="1"/>
  <c r="Z127" i="1"/>
  <c r="AA127" i="1"/>
  <c r="Z128" i="1"/>
  <c r="AA128" i="1"/>
  <c r="Z129" i="1"/>
  <c r="AA129" i="1"/>
  <c r="Z4104" i="1"/>
  <c r="AA4104" i="1"/>
  <c r="Z4105" i="1"/>
  <c r="AA4105" i="1"/>
  <c r="Z4106" i="1"/>
  <c r="AA4106" i="1"/>
  <c r="Z4107" i="1"/>
  <c r="AA4107" i="1"/>
  <c r="Z4108" i="1"/>
  <c r="AA4108" i="1"/>
  <c r="Z4109" i="1"/>
  <c r="AA4109" i="1"/>
  <c r="Z130" i="1"/>
  <c r="AA130" i="1"/>
  <c r="Z131" i="1"/>
  <c r="AA131" i="1"/>
  <c r="Z132" i="1"/>
  <c r="AA132" i="1"/>
  <c r="Z13" i="1"/>
  <c r="AA13" i="1"/>
  <c r="Z14" i="1"/>
  <c r="AA14" i="1"/>
  <c r="Z15" i="1"/>
  <c r="AA15" i="1"/>
  <c r="Z16" i="1"/>
  <c r="AA16" i="1"/>
  <c r="Z17" i="1"/>
  <c r="AA17" i="1"/>
  <c r="Z18" i="1"/>
  <c r="AA18" i="1"/>
  <c r="Z19" i="1"/>
  <c r="AA19" i="1"/>
  <c r="Z20" i="1"/>
  <c r="AA20" i="1"/>
  <c r="Z21" i="1"/>
  <c r="AA21" i="1"/>
  <c r="Z22" i="1"/>
  <c r="AA22" i="1"/>
  <c r="Z4110" i="1"/>
  <c r="AA4110" i="1"/>
  <c r="Z133" i="1"/>
  <c r="AA133" i="1"/>
  <c r="Z134" i="1"/>
  <c r="AA134" i="1"/>
  <c r="Z4111" i="1"/>
  <c r="AA4111" i="1"/>
  <c r="Z4112" i="1"/>
  <c r="AA4112" i="1"/>
  <c r="Z4113" i="1"/>
  <c r="AA4113" i="1"/>
  <c r="Z135" i="1"/>
  <c r="AA135" i="1"/>
  <c r="Z136" i="1"/>
  <c r="AA136" i="1"/>
  <c r="Z4114" i="1"/>
  <c r="AA4114" i="1"/>
  <c r="Z4115" i="1"/>
  <c r="AA4115" i="1"/>
  <c r="Z4116" i="1"/>
  <c r="AA4116" i="1"/>
  <c r="Z4117" i="1"/>
  <c r="AA4117" i="1"/>
  <c r="Z4118" i="1"/>
  <c r="AA4118" i="1"/>
  <c r="Z137" i="1"/>
  <c r="AA137" i="1"/>
  <c r="Z138" i="1"/>
  <c r="AA138" i="1"/>
  <c r="Z139" i="1"/>
  <c r="AA139" i="1"/>
  <c r="Z4119" i="1"/>
  <c r="AA4119" i="1"/>
  <c r="Z4120" i="1"/>
  <c r="AA4120" i="1"/>
  <c r="Z4121" i="1"/>
  <c r="AA4121" i="1"/>
  <c r="Z4122" i="1"/>
  <c r="AA4122" i="1"/>
  <c r="Z4123" i="1"/>
  <c r="AA4123" i="1"/>
  <c r="Z4124" i="1"/>
  <c r="AA4124" i="1"/>
  <c r="Z4125" i="1"/>
  <c r="AA4125" i="1"/>
  <c r="Z4126" i="1"/>
  <c r="AA4126" i="1"/>
  <c r="Z4127" i="1"/>
  <c r="AA4127" i="1"/>
  <c r="Z4128" i="1"/>
  <c r="AA4128" i="1"/>
  <c r="Z4129" i="1"/>
  <c r="AA4129" i="1"/>
  <c r="Z4130" i="1"/>
  <c r="AA4130" i="1"/>
  <c r="Z140" i="1"/>
  <c r="AA140" i="1"/>
  <c r="Z4131" i="1"/>
  <c r="AA4131" i="1"/>
  <c r="Z4132" i="1"/>
  <c r="AA4132" i="1"/>
  <c r="Z4133" i="1"/>
  <c r="AA4133" i="1"/>
  <c r="Z4134" i="1"/>
  <c r="AA4134" i="1"/>
  <c r="Z141" i="1"/>
  <c r="AA141" i="1"/>
  <c r="Z4135" i="1"/>
  <c r="AA4135" i="1"/>
  <c r="Z4136" i="1"/>
  <c r="AA4136" i="1"/>
  <c r="Z4137" i="1"/>
  <c r="AA4137" i="1"/>
  <c r="Z4138" i="1"/>
  <c r="AA4138" i="1"/>
  <c r="Z4139" i="1"/>
  <c r="AA4139" i="1"/>
  <c r="Z4140" i="1"/>
  <c r="AA4140" i="1"/>
  <c r="Z4141" i="1"/>
  <c r="AA4141" i="1"/>
  <c r="Z4142" i="1"/>
  <c r="AA4142" i="1"/>
  <c r="Z4143" i="1"/>
  <c r="AA4143" i="1"/>
  <c r="Z4144" i="1"/>
  <c r="AA4144" i="1"/>
  <c r="Z4145" i="1"/>
  <c r="AA4145" i="1"/>
  <c r="Z4146" i="1"/>
  <c r="AA4146" i="1"/>
  <c r="Z4147" i="1"/>
  <c r="AA4147" i="1"/>
  <c r="Z4148" i="1"/>
  <c r="AA4148" i="1"/>
  <c r="Z4149" i="1"/>
  <c r="AA4149" i="1"/>
  <c r="Z4150" i="1"/>
  <c r="AA4150" i="1"/>
  <c r="Z4151" i="1"/>
  <c r="AA4151" i="1"/>
  <c r="Z4152" i="1"/>
  <c r="AA4152" i="1"/>
  <c r="Z4153" i="1"/>
  <c r="AA4153" i="1"/>
  <c r="Z4154" i="1"/>
  <c r="AA4154" i="1"/>
  <c r="Z4155" i="1"/>
  <c r="AA4155" i="1"/>
  <c r="Z4156" i="1"/>
  <c r="AA4156" i="1"/>
  <c r="Z4157" i="1"/>
  <c r="AA4157" i="1"/>
  <c r="Z4158" i="1"/>
  <c r="AA4158" i="1"/>
  <c r="Z4159" i="1"/>
  <c r="AA4159" i="1"/>
  <c r="Z4160" i="1"/>
  <c r="AA4160" i="1"/>
  <c r="Z4161" i="1"/>
  <c r="AA4161" i="1"/>
  <c r="Z4162" i="1"/>
  <c r="AA4162" i="1"/>
  <c r="Z4163" i="1"/>
  <c r="AA4163" i="1"/>
  <c r="Z4164" i="1"/>
  <c r="AA4164" i="1"/>
  <c r="Z4165" i="1"/>
  <c r="AA4165" i="1"/>
  <c r="Z4166" i="1"/>
  <c r="AA4166" i="1"/>
  <c r="Z4167" i="1"/>
  <c r="AA4167" i="1"/>
  <c r="Z23" i="1"/>
  <c r="AA23" i="1"/>
  <c r="Z24" i="1"/>
  <c r="AA24" i="1"/>
  <c r="Z25" i="1"/>
  <c r="AA25" i="1"/>
  <c r="Z26" i="1"/>
  <c r="AA26" i="1"/>
  <c r="Z27" i="1"/>
  <c r="AA27" i="1"/>
  <c r="Z28" i="1"/>
  <c r="AA28" i="1"/>
  <c r="Z29" i="1"/>
  <c r="AA29" i="1"/>
  <c r="Z4168" i="1"/>
  <c r="AA4168" i="1"/>
  <c r="Z4169" i="1"/>
  <c r="AA4169" i="1"/>
  <c r="Z4170" i="1"/>
  <c r="AA4170" i="1"/>
  <c r="Z4171" i="1"/>
  <c r="AA4171" i="1"/>
  <c r="Z4172" i="1"/>
  <c r="AA4172" i="1"/>
  <c r="Z4173" i="1"/>
  <c r="AA4173" i="1"/>
  <c r="Z30" i="1"/>
  <c r="AA30" i="1"/>
  <c r="Z31" i="1"/>
  <c r="AA31" i="1"/>
  <c r="Z142" i="1"/>
  <c r="AA142" i="1"/>
  <c r="Z143" i="1"/>
  <c r="AA143" i="1"/>
  <c r="Z32" i="1"/>
  <c r="AA32" i="1"/>
  <c r="Z33" i="1"/>
  <c r="AA33" i="1"/>
  <c r="Z34" i="1"/>
  <c r="AA34" i="1"/>
  <c r="Z35" i="1"/>
  <c r="AA35" i="1"/>
  <c r="Z36" i="1"/>
  <c r="AA36" i="1"/>
  <c r="Z37" i="1"/>
  <c r="AA37" i="1"/>
  <c r="Z4174" i="1"/>
  <c r="AA4174" i="1"/>
  <c r="Z4175" i="1"/>
  <c r="AA4175" i="1"/>
  <c r="Z4176" i="1"/>
  <c r="AA4176" i="1"/>
  <c r="Z38" i="1"/>
  <c r="AA38" i="1"/>
  <c r="Z39" i="1"/>
  <c r="AA39" i="1"/>
  <c r="Z40" i="1"/>
  <c r="AA40" i="1"/>
  <c r="Z41" i="1"/>
  <c r="AA41" i="1"/>
  <c r="Z144" i="1"/>
  <c r="AA144" i="1"/>
  <c r="Z4177" i="1"/>
  <c r="AA4177" i="1"/>
  <c r="Z145" i="1"/>
  <c r="AA145" i="1"/>
  <c r="Z4178" i="1"/>
  <c r="AA4178" i="1"/>
  <c r="Z146" i="1"/>
  <c r="AA146" i="1"/>
  <c r="Z147" i="1"/>
  <c r="AA147" i="1"/>
  <c r="Z42" i="1"/>
  <c r="AA42" i="1"/>
  <c r="Z43" i="1"/>
  <c r="AA43" i="1"/>
  <c r="Z44" i="1"/>
  <c r="AA44" i="1"/>
  <c r="Z45" i="1"/>
  <c r="AA45" i="1"/>
  <c r="Z4179" i="1"/>
  <c r="AA4179" i="1"/>
  <c r="Z4180" i="1"/>
  <c r="AA4180" i="1"/>
  <c r="Z4181" i="1"/>
  <c r="AA4181" i="1"/>
  <c r="Z4182" i="1"/>
  <c r="AA4182" i="1"/>
  <c r="Z4183" i="1"/>
  <c r="AA4183" i="1"/>
  <c r="Z46" i="1"/>
  <c r="AA46" i="1"/>
  <c r="Z4184" i="1"/>
  <c r="AA4184" i="1"/>
  <c r="Z4185" i="1"/>
  <c r="AA4185" i="1"/>
  <c r="Z4186" i="1"/>
  <c r="AA4186" i="1"/>
  <c r="Z148" i="1"/>
  <c r="AA148" i="1"/>
  <c r="Z149" i="1"/>
  <c r="AA149" i="1"/>
  <c r="Z4187" i="1"/>
  <c r="AA4187" i="1"/>
  <c r="Z150" i="1"/>
  <c r="AA150" i="1"/>
  <c r="Z151" i="1"/>
  <c r="AA151" i="1"/>
  <c r="Z47" i="1"/>
  <c r="AA47" i="1"/>
  <c r="Z48" i="1"/>
  <c r="AA48" i="1"/>
  <c r="Z49" i="1"/>
  <c r="AA49" i="1"/>
  <c r="Z50" i="1"/>
  <c r="AA50" i="1"/>
  <c r="Z51" i="1"/>
  <c r="AA51" i="1"/>
  <c r="Z4188" i="1"/>
  <c r="AA4188" i="1"/>
  <c r="Z4189" i="1"/>
  <c r="AA4189" i="1"/>
  <c r="Z4190" i="1"/>
  <c r="AA4190" i="1"/>
  <c r="Z4191" i="1"/>
  <c r="AA4191" i="1"/>
  <c r="Z4192" i="1"/>
  <c r="AA4192" i="1"/>
  <c r="Z4193" i="1"/>
  <c r="AA4193" i="1"/>
  <c r="Z4194" i="1"/>
  <c r="AA4194" i="1"/>
  <c r="Z4195" i="1"/>
  <c r="AA4195" i="1"/>
  <c r="Z52" i="1"/>
  <c r="AA52" i="1"/>
  <c r="Z152" i="1"/>
  <c r="AA152" i="1"/>
  <c r="Z4196" i="1"/>
  <c r="AA4196" i="1"/>
  <c r="Z4197" i="1"/>
  <c r="AA4197" i="1"/>
  <c r="Z4198" i="1"/>
  <c r="AA4198" i="1"/>
  <c r="Z53" i="1"/>
  <c r="AA53" i="1"/>
  <c r="Z54" i="1"/>
  <c r="AA54" i="1"/>
  <c r="Z55" i="1"/>
  <c r="AA55" i="1"/>
  <c r="Z56" i="1"/>
  <c r="AA56" i="1"/>
  <c r="Z57" i="1"/>
  <c r="AA57" i="1"/>
  <c r="Z58" i="1"/>
  <c r="AA58" i="1"/>
  <c r="Z59" i="1"/>
  <c r="AA59" i="1"/>
  <c r="Z60" i="1"/>
  <c r="AA60" i="1"/>
  <c r="Z61" i="1"/>
  <c r="AA61" i="1"/>
  <c r="Z62" i="1"/>
  <c r="AA62" i="1"/>
  <c r="Z63" i="1"/>
  <c r="AA63" i="1"/>
  <c r="Z64" i="1"/>
  <c r="AA64" i="1"/>
  <c r="Z65" i="1"/>
  <c r="AA65" i="1"/>
  <c r="Z66" i="1"/>
  <c r="AA66" i="1"/>
  <c r="Z67" i="1"/>
  <c r="AA67" i="1"/>
  <c r="Z68" i="1"/>
  <c r="AA68" i="1"/>
  <c r="Z69" i="1"/>
  <c r="AA69" i="1"/>
  <c r="Z70" i="1"/>
  <c r="AA70" i="1"/>
  <c r="Z4199" i="1"/>
  <c r="AA4199" i="1"/>
  <c r="Z4200" i="1"/>
  <c r="AA4200" i="1"/>
  <c r="Z4201" i="1"/>
  <c r="AA4201" i="1"/>
  <c r="Z153" i="1"/>
  <c r="AA153" i="1"/>
  <c r="Z154" i="1"/>
  <c r="AA154" i="1"/>
  <c r="Z155" i="1"/>
  <c r="AA155" i="1"/>
  <c r="Z4202" i="1"/>
  <c r="AA4202" i="1"/>
  <c r="Z156" i="1"/>
  <c r="AA156" i="1"/>
  <c r="Z157" i="1"/>
  <c r="AA157" i="1"/>
  <c r="Z158" i="1"/>
  <c r="AA158" i="1"/>
  <c r="Z159" i="1"/>
  <c r="AA159" i="1"/>
  <c r="Z4203" i="1"/>
  <c r="AA4203" i="1"/>
  <c r="Z4204" i="1"/>
  <c r="AA4204" i="1"/>
  <c r="Z4205" i="1"/>
  <c r="AA4205" i="1"/>
  <c r="Z4206" i="1"/>
  <c r="AA4206" i="1"/>
  <c r="Z4207" i="1"/>
  <c r="AA4207" i="1"/>
  <c r="Z4208" i="1"/>
  <c r="AA4208" i="1"/>
  <c r="Z4209" i="1"/>
  <c r="AA4209" i="1"/>
  <c r="Z4210" i="1"/>
  <c r="AA4210" i="1"/>
  <c r="Z4211" i="1"/>
  <c r="AA4211" i="1"/>
  <c r="Z160" i="1"/>
  <c r="AA160" i="1"/>
  <c r="Z4212" i="1"/>
  <c r="AA4212" i="1"/>
  <c r="Z161" i="1"/>
  <c r="AA161" i="1"/>
  <c r="Z4213" i="1"/>
  <c r="AA4213" i="1"/>
  <c r="Z4214" i="1"/>
  <c r="AA4214" i="1"/>
  <c r="Z4215" i="1"/>
  <c r="AA4215" i="1"/>
  <c r="Z4216" i="1"/>
  <c r="AA4216" i="1"/>
  <c r="Z162" i="1"/>
  <c r="AA162" i="1"/>
  <c r="Z163" i="1"/>
  <c r="AA163" i="1"/>
  <c r="Z164" i="1"/>
  <c r="AA164" i="1"/>
  <c r="Z4217" i="1"/>
  <c r="AA4217" i="1"/>
  <c r="Z4218" i="1"/>
  <c r="AA4218" i="1"/>
  <c r="Z4219" i="1"/>
  <c r="AA4219" i="1"/>
  <c r="Z4220" i="1"/>
  <c r="AA4220" i="1"/>
  <c r="Z4221" i="1"/>
  <c r="AA4221" i="1"/>
  <c r="Z165" i="1"/>
  <c r="AA165" i="1"/>
  <c r="Z4222" i="1"/>
  <c r="AA4222" i="1"/>
  <c r="Z4223" i="1"/>
  <c r="AA4223" i="1"/>
  <c r="Z166" i="1"/>
  <c r="AA166" i="1"/>
  <c r="Z167" i="1"/>
  <c r="AA167" i="1"/>
  <c r="Z4224" i="1"/>
  <c r="AA4224" i="1"/>
  <c r="Z4225" i="1"/>
  <c r="AA4225" i="1"/>
  <c r="Z4226" i="1"/>
  <c r="AA4226" i="1"/>
  <c r="Z4227" i="1"/>
  <c r="AA4227" i="1"/>
  <c r="Z4228" i="1"/>
  <c r="AA4228" i="1"/>
  <c r="Z4229" i="1"/>
  <c r="AA4229" i="1"/>
  <c r="Z4230" i="1"/>
  <c r="AA4230" i="1"/>
  <c r="Z4231" i="1"/>
  <c r="AA4231" i="1"/>
  <c r="Z71" i="1"/>
  <c r="AA71" i="1"/>
  <c r="Z4232" i="1"/>
  <c r="AA4232" i="1"/>
  <c r="Z4233" i="1"/>
  <c r="AA4233" i="1"/>
  <c r="Z4234" i="1"/>
  <c r="AA4234" i="1"/>
  <c r="Z4235" i="1"/>
  <c r="AA4235" i="1"/>
  <c r="Z4236" i="1"/>
  <c r="AA4236" i="1"/>
  <c r="Z168" i="1"/>
  <c r="AA168" i="1"/>
  <c r="Z4237" i="1"/>
  <c r="AA4237" i="1"/>
  <c r="Z4238" i="1"/>
  <c r="AA4238" i="1"/>
  <c r="Z4239" i="1"/>
  <c r="AA4239" i="1"/>
  <c r="Z4240" i="1"/>
  <c r="AA4240" i="1"/>
  <c r="Z4241" i="1"/>
  <c r="AA4241" i="1"/>
  <c r="Z4242" i="1"/>
  <c r="AA4242" i="1"/>
  <c r="Z169" i="1"/>
  <c r="AA169" i="1"/>
  <c r="Z4243" i="1"/>
  <c r="AA4243" i="1"/>
  <c r="Z4244" i="1"/>
  <c r="AA4244" i="1"/>
  <c r="Z4245" i="1"/>
  <c r="AA4245" i="1"/>
  <c r="Z4246" i="1"/>
  <c r="AA4246" i="1"/>
  <c r="Z4247" i="1"/>
  <c r="AA4247" i="1"/>
  <c r="Z4248" i="1"/>
  <c r="AA4248" i="1"/>
  <c r="Z4249" i="1"/>
  <c r="AA4249" i="1"/>
  <c r="Z4250" i="1"/>
  <c r="AA4250" i="1"/>
  <c r="Z170" i="1"/>
  <c r="AA170" i="1"/>
  <c r="Z171" i="1"/>
  <c r="AA171" i="1"/>
  <c r="Z172" i="1"/>
  <c r="AA172" i="1"/>
  <c r="Z4251" i="1"/>
  <c r="AA4251" i="1"/>
  <c r="Z4252" i="1"/>
  <c r="AA4252" i="1"/>
  <c r="Z4253" i="1"/>
  <c r="AA4253" i="1"/>
  <c r="Z4254" i="1"/>
  <c r="AA4254" i="1"/>
  <c r="Z4255" i="1"/>
  <c r="AA4255" i="1"/>
  <c r="Z4256" i="1"/>
  <c r="AA4256" i="1"/>
  <c r="Z4257" i="1"/>
  <c r="AA4257" i="1"/>
  <c r="Z4258" i="1"/>
  <c r="AA4258" i="1"/>
  <c r="Z4259" i="1"/>
  <c r="AA4259" i="1"/>
  <c r="Z4260" i="1"/>
  <c r="AA4260" i="1"/>
  <c r="Z4261" i="1"/>
  <c r="AA4261" i="1"/>
  <c r="Z4262" i="1"/>
  <c r="AA4262" i="1"/>
  <c r="Z173" i="1"/>
  <c r="AA173" i="1"/>
  <c r="Z4263" i="1"/>
  <c r="AA4263" i="1"/>
  <c r="Z174" i="1"/>
  <c r="AA174" i="1"/>
  <c r="Z175" i="1"/>
  <c r="AA175" i="1"/>
  <c r="Z4264" i="1"/>
  <c r="AA4264" i="1"/>
  <c r="Z4265" i="1"/>
  <c r="AA4265" i="1"/>
  <c r="Z4266" i="1"/>
  <c r="AA4266" i="1"/>
  <c r="Z4267" i="1"/>
  <c r="AA4267" i="1"/>
  <c r="Z4268" i="1"/>
  <c r="AA4268" i="1"/>
  <c r="Z4269" i="1"/>
  <c r="AA4269" i="1"/>
  <c r="Z4270" i="1"/>
  <c r="AA4270" i="1"/>
  <c r="Z4271" i="1"/>
  <c r="AA4271" i="1"/>
  <c r="Z4272" i="1"/>
  <c r="AA4272" i="1"/>
  <c r="Z4273" i="1"/>
  <c r="AA4273" i="1"/>
  <c r="Z4274" i="1"/>
  <c r="AA4274" i="1"/>
  <c r="Z4275" i="1"/>
  <c r="AA4275" i="1"/>
  <c r="Z4276" i="1"/>
  <c r="AA4276" i="1"/>
  <c r="Z4277" i="1"/>
  <c r="AA4277" i="1"/>
  <c r="Z4278" i="1"/>
  <c r="AA4278" i="1"/>
  <c r="Z4279" i="1"/>
  <c r="AA4279" i="1"/>
  <c r="Z4280" i="1"/>
  <c r="AA4280" i="1"/>
  <c r="Z4281" i="1"/>
  <c r="AA4281" i="1"/>
  <c r="Z4282" i="1"/>
  <c r="AA4282" i="1"/>
  <c r="Z4283" i="1"/>
  <c r="AA4283" i="1"/>
  <c r="Z4284" i="1"/>
  <c r="AA4284" i="1"/>
  <c r="Z4285" i="1"/>
  <c r="AA4285" i="1"/>
  <c r="Z176" i="1"/>
  <c r="AA176" i="1"/>
  <c r="Z177" i="1"/>
  <c r="AA177" i="1"/>
  <c r="Z178" i="1"/>
  <c r="AA178" i="1"/>
  <c r="Z4286" i="1"/>
  <c r="AA4286" i="1"/>
  <c r="Z4287" i="1"/>
  <c r="AA4287" i="1"/>
  <c r="Z4288" i="1"/>
  <c r="AA4288" i="1"/>
  <c r="Z4289" i="1"/>
  <c r="AA4289" i="1"/>
  <c r="Z4290" i="1"/>
  <c r="AA4290" i="1"/>
  <c r="Z4291" i="1"/>
  <c r="AA4291" i="1"/>
  <c r="Z4292" i="1"/>
  <c r="AA4292" i="1"/>
  <c r="Z179" i="1"/>
  <c r="AA179" i="1"/>
  <c r="Z180" i="1"/>
  <c r="AA180" i="1"/>
  <c r="Z181" i="1"/>
  <c r="AA181" i="1"/>
  <c r="Z182" i="1"/>
  <c r="AA182" i="1"/>
  <c r="Z4293" i="1"/>
  <c r="AA4293" i="1"/>
  <c r="Z4294" i="1"/>
  <c r="AA4294" i="1"/>
  <c r="Z4295" i="1"/>
  <c r="AA4295" i="1"/>
  <c r="Z4296" i="1"/>
  <c r="AA4296" i="1"/>
  <c r="Z183" i="1"/>
  <c r="AA183" i="1"/>
  <c r="Z184" i="1"/>
  <c r="AA184" i="1"/>
  <c r="Z4297" i="1"/>
  <c r="AA4297" i="1"/>
  <c r="Z4298" i="1"/>
  <c r="AA4298" i="1"/>
  <c r="Z4299" i="1"/>
  <c r="AA4299" i="1"/>
  <c r="Z4300" i="1"/>
  <c r="AA4300" i="1"/>
  <c r="Z4301" i="1"/>
  <c r="AA4301" i="1"/>
  <c r="Z4302" i="1"/>
  <c r="AA4302" i="1"/>
  <c r="Z4303" i="1"/>
  <c r="AA4303" i="1"/>
  <c r="Z185" i="1"/>
  <c r="AA185" i="1"/>
  <c r="Z186" i="1"/>
  <c r="AA186" i="1"/>
  <c r="Z4304" i="1"/>
  <c r="AA4304" i="1"/>
  <c r="Z187" i="1"/>
  <c r="AA187" i="1"/>
  <c r="Z4305" i="1"/>
  <c r="AA4305" i="1"/>
  <c r="Z4306" i="1"/>
  <c r="AA4306" i="1"/>
  <c r="Z188" i="1"/>
  <c r="AA188" i="1"/>
  <c r="Z189" i="1"/>
  <c r="AA189" i="1"/>
  <c r="Z190" i="1"/>
  <c r="AA190" i="1"/>
  <c r="Z4307" i="1"/>
  <c r="AA4307" i="1"/>
  <c r="Z4308" i="1"/>
  <c r="AA4308" i="1"/>
  <c r="Z4309" i="1"/>
  <c r="AA4309" i="1"/>
  <c r="Z191" i="1"/>
  <c r="AA191" i="1"/>
  <c r="Z192" i="1"/>
  <c r="AA192" i="1"/>
  <c r="Z4310" i="1"/>
  <c r="AA4310" i="1"/>
  <c r="Z193" i="1"/>
  <c r="AA193" i="1"/>
  <c r="Z194" i="1"/>
  <c r="AA194" i="1"/>
  <c r="Z4311" i="1"/>
  <c r="AA4311" i="1"/>
  <c r="Z4312" i="1"/>
  <c r="AA4312" i="1"/>
  <c r="Z4313" i="1"/>
  <c r="AA4313" i="1"/>
  <c r="Z4314" i="1"/>
  <c r="AA4314" i="1"/>
  <c r="Z195" i="1"/>
  <c r="AA195" i="1"/>
  <c r="Z4315" i="1"/>
  <c r="AA4315" i="1"/>
  <c r="Z4316" i="1"/>
  <c r="AA4316" i="1"/>
  <c r="Z196" i="1"/>
  <c r="AA196" i="1"/>
  <c r="Z197" i="1"/>
  <c r="AA197" i="1"/>
  <c r="Z72" i="1"/>
  <c r="AA72" i="1"/>
  <c r="Z4317" i="1"/>
  <c r="AA4317" i="1"/>
  <c r="Z4318" i="1"/>
  <c r="AA4318" i="1"/>
  <c r="Z73" i="1"/>
  <c r="AA73" i="1"/>
  <c r="Z4319" i="1"/>
  <c r="AA4319" i="1"/>
  <c r="Z4320" i="1"/>
  <c r="AA4320" i="1"/>
  <c r="Z4321" i="1"/>
  <c r="AA4321" i="1"/>
  <c r="Z4322" i="1"/>
  <c r="AA4322" i="1"/>
  <c r="Z4323" i="1"/>
  <c r="AA4323" i="1"/>
  <c r="Z4324" i="1"/>
  <c r="AA4324" i="1"/>
  <c r="Z198" i="1"/>
  <c r="AA198" i="1"/>
  <c r="Z74" i="1"/>
  <c r="AA74" i="1"/>
  <c r="Z75" i="1"/>
  <c r="AA75" i="1"/>
  <c r="Z76" i="1"/>
  <c r="AA76" i="1"/>
  <c r="Z77" i="1"/>
  <c r="AA77" i="1"/>
  <c r="Z78" i="1"/>
  <c r="AA78" i="1"/>
  <c r="Z4325" i="1"/>
  <c r="AA4325" i="1"/>
  <c r="Z199" i="1"/>
  <c r="AA199" i="1"/>
  <c r="Z4326" i="1"/>
  <c r="AA4326" i="1"/>
  <c r="Z4327" i="1"/>
  <c r="AA4327" i="1"/>
  <c r="Z4328" i="1"/>
  <c r="AA4328" i="1"/>
  <c r="Z4329" i="1"/>
  <c r="AA4329" i="1"/>
  <c r="Z4330" i="1"/>
  <c r="AA4330" i="1"/>
  <c r="Z4331" i="1"/>
  <c r="AA4331" i="1"/>
  <c r="Z4332" i="1"/>
  <c r="AA4332" i="1"/>
  <c r="Z4333" i="1"/>
  <c r="AA4333" i="1"/>
  <c r="Z200" i="1"/>
  <c r="AA200" i="1"/>
  <c r="Z201" i="1"/>
  <c r="AA201" i="1"/>
  <c r="Z202" i="1"/>
  <c r="AA202" i="1"/>
  <c r="Z4334" i="1"/>
  <c r="AA4334" i="1"/>
  <c r="Z4335" i="1"/>
  <c r="AA4335" i="1"/>
  <c r="Z4336" i="1"/>
  <c r="AA4336" i="1"/>
  <c r="Z203" i="1"/>
  <c r="AA203" i="1"/>
  <c r="Z4337" i="1"/>
  <c r="AA4337" i="1"/>
  <c r="Z4338" i="1"/>
  <c r="AA4338" i="1"/>
  <c r="Z4339" i="1"/>
  <c r="AA4339" i="1"/>
  <c r="Z4340" i="1"/>
  <c r="AA4340" i="1"/>
  <c r="Z4341" i="1"/>
  <c r="AA4341" i="1"/>
  <c r="Z204" i="1"/>
  <c r="AA204" i="1"/>
  <c r="Z205" i="1"/>
  <c r="AA205" i="1"/>
  <c r="Z79" i="1"/>
  <c r="AA79" i="1"/>
  <c r="Z206" i="1"/>
  <c r="AA206" i="1"/>
  <c r="Z80" i="1"/>
  <c r="AA80" i="1"/>
  <c r="Z81" i="1"/>
  <c r="AA81" i="1"/>
  <c r="Z82" i="1"/>
  <c r="AA82" i="1"/>
  <c r="Z83" i="1"/>
  <c r="AA83" i="1"/>
  <c r="Z84" i="1"/>
  <c r="AA84" i="1"/>
  <c r="Z207" i="1"/>
  <c r="AA207" i="1"/>
  <c r="Z4342" i="1"/>
  <c r="AA4342" i="1"/>
  <c r="Z4343" i="1"/>
  <c r="AA4343" i="1"/>
  <c r="Z208" i="1"/>
  <c r="AA208" i="1"/>
  <c r="Z209" i="1"/>
  <c r="AA209" i="1"/>
  <c r="Z210" i="1"/>
  <c r="AA210" i="1"/>
  <c r="Z4344" i="1"/>
  <c r="AA4344" i="1"/>
  <c r="Z211" i="1"/>
  <c r="AA211" i="1"/>
  <c r="Z212" i="1"/>
  <c r="AA212" i="1"/>
  <c r="Z4345" i="1"/>
  <c r="AA4345" i="1"/>
  <c r="Z4346" i="1"/>
  <c r="AA4346" i="1"/>
  <c r="Z213" i="1"/>
  <c r="AA213" i="1"/>
  <c r="Z4347" i="1"/>
  <c r="AA4347" i="1"/>
  <c r="Z4348" i="1"/>
  <c r="AA4348" i="1"/>
  <c r="Z4349" i="1"/>
  <c r="AA4349" i="1"/>
  <c r="Z4350" i="1"/>
  <c r="AA4350" i="1"/>
  <c r="Z4351" i="1"/>
  <c r="AA4351" i="1"/>
  <c r="Z4352" i="1"/>
  <c r="AA4352" i="1"/>
  <c r="Z4353" i="1"/>
  <c r="AA4353" i="1"/>
  <c r="Z4354" i="1"/>
  <c r="AA4354" i="1"/>
  <c r="Z4355" i="1"/>
  <c r="AA4355" i="1"/>
  <c r="Z4356" i="1"/>
  <c r="AA4356" i="1"/>
  <c r="Z4357" i="1"/>
  <c r="AA4357" i="1"/>
  <c r="Z4358" i="1"/>
  <c r="AA4358" i="1"/>
  <c r="Z4359" i="1"/>
  <c r="AA4359" i="1"/>
  <c r="Z4360" i="1"/>
  <c r="AA4360" i="1"/>
  <c r="Z4361" i="1"/>
  <c r="AA4361" i="1"/>
  <c r="Z4362" i="1"/>
  <c r="AA4362" i="1"/>
  <c r="Z4363" i="1"/>
  <c r="AA4363" i="1"/>
  <c r="Z4364" i="1"/>
  <c r="AA4364" i="1"/>
  <c r="Z4365" i="1"/>
  <c r="AA4365" i="1"/>
  <c r="Z4366" i="1"/>
  <c r="AA4366" i="1"/>
  <c r="Z4367" i="1"/>
  <c r="AA4367" i="1"/>
  <c r="Z4368" i="1"/>
  <c r="AA4368" i="1"/>
  <c r="Z4369" i="1"/>
  <c r="AA4369" i="1"/>
  <c r="Z214" i="1"/>
  <c r="AA214" i="1"/>
  <c r="Z4370" i="1"/>
  <c r="AA4370" i="1"/>
  <c r="Z215" i="1"/>
  <c r="AA215" i="1"/>
  <c r="Z216" i="1"/>
  <c r="AA216" i="1"/>
  <c r="Z4371" i="1"/>
  <c r="AA4371" i="1"/>
  <c r="Z4372" i="1"/>
  <c r="AA4372" i="1"/>
  <c r="Z4373" i="1"/>
  <c r="AA4373" i="1"/>
  <c r="Z4374" i="1"/>
  <c r="AA4374" i="1"/>
  <c r="Z4375" i="1"/>
  <c r="AA4375" i="1"/>
  <c r="Z4376" i="1"/>
  <c r="AA4376" i="1"/>
  <c r="Z4377" i="1"/>
  <c r="AA4377" i="1"/>
  <c r="Z4378" i="1"/>
  <c r="AA4378" i="1"/>
  <c r="Z4379" i="1"/>
  <c r="AA4379" i="1"/>
  <c r="Z4380" i="1"/>
  <c r="AA4380" i="1"/>
  <c r="Z4381" i="1"/>
  <c r="AA4381" i="1"/>
  <c r="Z4382" i="1"/>
  <c r="AA4382" i="1"/>
  <c r="Z4383" i="1"/>
  <c r="AA4383" i="1"/>
  <c r="Z4384" i="1"/>
  <c r="AA4384" i="1"/>
  <c r="Z4385" i="1"/>
  <c r="AA4385" i="1"/>
  <c r="Z4386" i="1"/>
  <c r="AA4386" i="1"/>
  <c r="Z4387" i="1"/>
  <c r="AA4387" i="1"/>
  <c r="Z4388" i="1"/>
  <c r="AA4388" i="1"/>
  <c r="Z4389" i="1"/>
  <c r="AA4389" i="1"/>
  <c r="Z4390" i="1"/>
  <c r="AA4390" i="1"/>
  <c r="Z4391" i="1"/>
  <c r="AA4391" i="1"/>
  <c r="Z4392" i="1"/>
  <c r="AA4392" i="1"/>
  <c r="Z4393" i="1"/>
  <c r="AA4393" i="1"/>
  <c r="Z4394" i="1"/>
  <c r="AA4394" i="1"/>
  <c r="Z4395" i="1"/>
  <c r="AA4395" i="1"/>
  <c r="Z4396" i="1"/>
  <c r="AA4396" i="1"/>
  <c r="Z4397" i="1"/>
  <c r="AA4397" i="1"/>
  <c r="Z4398" i="1"/>
  <c r="AA4398" i="1"/>
  <c r="Z4399" i="1"/>
  <c r="AA4399" i="1"/>
  <c r="Z4400" i="1"/>
  <c r="AA4400" i="1"/>
  <c r="Z4401" i="1"/>
  <c r="AA4401" i="1"/>
  <c r="Z4402" i="1"/>
  <c r="AA4402" i="1"/>
  <c r="Z4403" i="1"/>
  <c r="AA4403" i="1"/>
  <c r="Z217" i="1"/>
  <c r="AA217" i="1"/>
  <c r="Z218" i="1"/>
  <c r="AA218" i="1"/>
  <c r="Z219" i="1"/>
  <c r="AA219" i="1"/>
  <c r="Z220" i="1"/>
  <c r="AA220" i="1"/>
  <c r="Z4404" i="1"/>
  <c r="AA4404" i="1"/>
  <c r="Z4405" i="1"/>
  <c r="AA4405" i="1"/>
  <c r="Z4406" i="1"/>
  <c r="AA4406" i="1"/>
  <c r="Z4407" i="1"/>
  <c r="AA4407" i="1"/>
  <c r="Z4408" i="1"/>
  <c r="AA4408" i="1"/>
  <c r="Z221" i="1"/>
  <c r="AA221" i="1"/>
  <c r="Z222" i="1"/>
  <c r="AA222" i="1"/>
  <c r="Z223" i="1"/>
  <c r="AA223" i="1"/>
  <c r="Z224" i="1"/>
  <c r="AA224" i="1"/>
  <c r="Z225" i="1"/>
  <c r="AA225" i="1"/>
  <c r="Z226" i="1"/>
  <c r="AA226" i="1"/>
  <c r="Z227" i="1"/>
  <c r="AA227" i="1"/>
  <c r="Z228" i="1"/>
  <c r="AA228" i="1"/>
  <c r="Z229" i="1"/>
  <c r="AA229" i="1"/>
  <c r="Z230" i="1"/>
  <c r="AA230" i="1"/>
  <c r="Z231" i="1"/>
  <c r="AA231" i="1"/>
  <c r="Z232" i="1"/>
  <c r="AA232" i="1"/>
  <c r="Z233" i="1"/>
  <c r="AA233" i="1"/>
  <c r="Z234" i="1"/>
  <c r="AA234" i="1"/>
  <c r="Z235" i="1"/>
  <c r="AA235" i="1"/>
  <c r="Z236" i="1"/>
  <c r="AA236" i="1"/>
  <c r="Z4409" i="1"/>
  <c r="AA4409" i="1"/>
  <c r="Z4410" i="1"/>
  <c r="AA4410" i="1"/>
  <c r="Z237" i="1"/>
  <c r="AA237" i="1"/>
  <c r="Z238" i="1"/>
  <c r="AA238" i="1"/>
  <c r="Z239" i="1"/>
  <c r="AA239" i="1"/>
  <c r="Z240" i="1"/>
  <c r="AA240" i="1"/>
  <c r="Z241" i="1"/>
  <c r="AA241" i="1"/>
  <c r="Z242" i="1"/>
  <c r="AA242" i="1"/>
  <c r="Z243" i="1"/>
  <c r="AA243" i="1"/>
  <c r="Z244" i="1"/>
  <c r="AA244" i="1"/>
  <c r="Z245" i="1"/>
  <c r="AA245" i="1"/>
  <c r="Z246" i="1"/>
  <c r="AA246" i="1"/>
  <c r="Z247" i="1"/>
  <c r="AA247" i="1"/>
  <c r="Z248" i="1"/>
  <c r="AA248" i="1"/>
  <c r="Z249" i="1"/>
  <c r="AA249" i="1"/>
  <c r="Z250" i="1"/>
  <c r="AA250" i="1"/>
  <c r="Z251" i="1"/>
  <c r="AA251" i="1"/>
  <c r="Z252" i="1"/>
  <c r="AA252" i="1"/>
  <c r="Z253" i="1"/>
  <c r="AA253" i="1"/>
  <c r="Z254" i="1"/>
  <c r="AA254" i="1"/>
  <c r="Z255" i="1"/>
  <c r="AA255" i="1"/>
  <c r="Z256" i="1"/>
  <c r="AA256" i="1"/>
  <c r="Z257" i="1"/>
  <c r="AA257" i="1"/>
  <c r="Z258" i="1"/>
  <c r="AA258" i="1"/>
  <c r="Z259" i="1"/>
  <c r="AA259" i="1"/>
  <c r="Z260" i="1"/>
  <c r="AA260" i="1"/>
  <c r="Z261" i="1"/>
  <c r="AA261" i="1"/>
  <c r="Z262" i="1"/>
  <c r="AA262" i="1"/>
  <c r="Z263" i="1"/>
  <c r="AA263" i="1"/>
  <c r="Z4411" i="1"/>
  <c r="AA4411" i="1"/>
  <c r="Z4412" i="1"/>
  <c r="AA4412" i="1"/>
  <c r="Z4413" i="1"/>
  <c r="AA4413" i="1"/>
  <c r="Z264" i="1"/>
  <c r="AA264" i="1"/>
  <c r="Z4414" i="1"/>
  <c r="AA4414" i="1"/>
  <c r="Z4415" i="1"/>
  <c r="AA4415" i="1"/>
  <c r="Z265" i="1"/>
  <c r="AA265" i="1"/>
  <c r="Z4416" i="1"/>
  <c r="AA4416" i="1"/>
  <c r="Z4417" i="1"/>
  <c r="AA4417" i="1"/>
  <c r="Z266" i="1"/>
  <c r="AA266" i="1"/>
  <c r="Z267" i="1"/>
  <c r="AA267" i="1"/>
  <c r="Z268" i="1"/>
  <c r="AA268" i="1"/>
  <c r="Z269" i="1"/>
  <c r="AA269" i="1"/>
  <c r="Z270" i="1"/>
  <c r="AA270" i="1"/>
  <c r="Z271" i="1"/>
  <c r="AA271" i="1"/>
  <c r="Z272" i="1"/>
  <c r="AA272" i="1"/>
  <c r="Z273" i="1"/>
  <c r="AA273" i="1"/>
  <c r="Z274" i="1"/>
  <c r="AA274" i="1"/>
  <c r="Z4418" i="1"/>
  <c r="AA4418" i="1"/>
  <c r="Z4419" i="1"/>
  <c r="AA4419" i="1"/>
  <c r="Z4420" i="1"/>
  <c r="AA4420" i="1"/>
  <c r="Z275" i="1"/>
  <c r="AA275" i="1"/>
  <c r="Z276" i="1"/>
  <c r="AA276" i="1"/>
  <c r="Z277" i="1"/>
  <c r="AA277" i="1"/>
  <c r="Z4421" i="1"/>
  <c r="AA4421" i="1"/>
  <c r="Z4422" i="1"/>
  <c r="AA4422" i="1"/>
  <c r="Z4423" i="1"/>
  <c r="AA4423" i="1"/>
  <c r="Z4424" i="1"/>
  <c r="AA4424" i="1"/>
  <c r="Z4425" i="1"/>
  <c r="AA4425" i="1"/>
  <c r="Z278" i="1"/>
  <c r="AA278" i="1"/>
  <c r="Z279" i="1"/>
  <c r="AA279" i="1"/>
  <c r="Z280" i="1"/>
  <c r="AA280" i="1"/>
  <c r="Z281" i="1"/>
  <c r="AA281" i="1"/>
  <c r="Z282" i="1"/>
  <c r="AA282" i="1"/>
  <c r="Z283" i="1"/>
  <c r="AA283" i="1"/>
  <c r="Z284" i="1"/>
  <c r="AA284" i="1"/>
  <c r="Z285" i="1"/>
  <c r="AA285" i="1"/>
  <c r="Z286" i="1"/>
  <c r="AA286" i="1"/>
  <c r="Z287" i="1"/>
  <c r="AA287" i="1"/>
  <c r="Z288" i="1"/>
  <c r="AA288" i="1"/>
  <c r="Z289" i="1"/>
  <c r="AA289" i="1"/>
  <c r="Z4426" i="1"/>
  <c r="AA4426" i="1"/>
  <c r="Z290" i="1"/>
  <c r="AA290" i="1"/>
  <c r="Z291" i="1"/>
  <c r="AA291" i="1"/>
  <c r="Z292" i="1"/>
  <c r="AA292" i="1"/>
  <c r="Z293" i="1"/>
  <c r="AA293" i="1"/>
  <c r="Z294" i="1"/>
  <c r="AA294" i="1"/>
  <c r="Z295" i="1"/>
  <c r="AA295" i="1"/>
  <c r="Z296" i="1"/>
  <c r="AA296" i="1"/>
  <c r="Z297" i="1"/>
  <c r="AA297" i="1"/>
  <c r="Z298" i="1"/>
  <c r="AA298" i="1"/>
  <c r="Z299" i="1"/>
  <c r="AA299" i="1"/>
  <c r="Z300" i="1"/>
  <c r="AA300" i="1"/>
  <c r="Z301" i="1"/>
  <c r="AA301" i="1"/>
  <c r="Z302" i="1"/>
  <c r="AA302" i="1"/>
  <c r="Z4427" i="1"/>
  <c r="AA4427" i="1"/>
  <c r="Z4428" i="1"/>
  <c r="AA4428" i="1"/>
  <c r="Z4429" i="1"/>
  <c r="AA4429" i="1"/>
  <c r="Z303" i="1"/>
  <c r="AA303" i="1"/>
  <c r="Z304" i="1"/>
  <c r="AA304" i="1"/>
  <c r="Z305" i="1"/>
  <c r="AA305" i="1"/>
  <c r="Z306" i="1"/>
  <c r="AA306" i="1"/>
  <c r="Z307" i="1"/>
  <c r="AA307" i="1"/>
  <c r="Z308" i="1"/>
  <c r="AA308" i="1"/>
  <c r="Z309" i="1"/>
  <c r="AA309" i="1"/>
  <c r="Z310" i="1"/>
  <c r="AA310" i="1"/>
  <c r="Z311" i="1"/>
  <c r="AA311" i="1"/>
  <c r="Z312" i="1"/>
  <c r="AA312" i="1"/>
  <c r="Z313" i="1"/>
  <c r="AA313" i="1"/>
  <c r="Z314" i="1"/>
  <c r="AA314" i="1"/>
  <c r="Z315" i="1"/>
  <c r="AA315" i="1"/>
  <c r="Z316" i="1"/>
  <c r="AA316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AA326" i="1"/>
  <c r="Z327" i="1"/>
  <c r="AA327" i="1"/>
  <c r="Z328" i="1"/>
  <c r="AA328" i="1"/>
  <c r="Z329" i="1"/>
  <c r="AA329" i="1"/>
  <c r="Z4430" i="1"/>
  <c r="AA4430" i="1"/>
  <c r="Z4431" i="1"/>
  <c r="AA4431" i="1"/>
  <c r="Z4432" i="1"/>
  <c r="AA4432" i="1"/>
  <c r="Z4433" i="1"/>
  <c r="AA4433" i="1"/>
  <c r="Z330" i="1"/>
  <c r="AA330" i="1"/>
  <c r="Z331" i="1"/>
  <c r="AA331" i="1"/>
  <c r="Z332" i="1"/>
  <c r="AA332" i="1"/>
  <c r="Z333" i="1"/>
  <c r="AA333" i="1"/>
  <c r="Z334" i="1"/>
  <c r="AA334" i="1"/>
  <c r="Z335" i="1"/>
  <c r="AA335" i="1"/>
  <c r="Z336" i="1"/>
  <c r="AA336" i="1"/>
  <c r="Z337" i="1"/>
  <c r="AA337" i="1"/>
  <c r="Z338" i="1"/>
  <c r="AA338" i="1"/>
  <c r="Z339" i="1"/>
  <c r="AA339" i="1"/>
  <c r="Z340" i="1"/>
  <c r="AA340" i="1"/>
  <c r="Z341" i="1"/>
  <c r="AA341" i="1"/>
  <c r="Z342" i="1"/>
  <c r="AA342" i="1"/>
  <c r="Z343" i="1"/>
  <c r="AA343" i="1"/>
  <c r="Z344" i="1"/>
  <c r="AA344" i="1"/>
  <c r="Z345" i="1"/>
  <c r="AA345" i="1"/>
  <c r="Z346" i="1"/>
  <c r="AA346" i="1"/>
  <c r="Z347" i="1"/>
  <c r="AA347" i="1"/>
  <c r="Z348" i="1"/>
  <c r="AA348" i="1"/>
  <c r="Z349" i="1"/>
  <c r="AA349" i="1"/>
  <c r="Z350" i="1"/>
  <c r="AA350" i="1"/>
  <c r="Z351" i="1"/>
  <c r="AA351" i="1"/>
  <c r="Z352" i="1"/>
  <c r="AA352" i="1"/>
  <c r="Z353" i="1"/>
  <c r="AA353" i="1"/>
  <c r="Z354" i="1"/>
  <c r="AA354" i="1"/>
  <c r="Z355" i="1"/>
  <c r="AA355" i="1"/>
  <c r="Z356" i="1"/>
  <c r="AA356" i="1"/>
  <c r="Z357" i="1"/>
  <c r="AA357" i="1"/>
  <c r="Z358" i="1"/>
  <c r="AA358" i="1"/>
  <c r="Z359" i="1"/>
  <c r="AA359" i="1"/>
  <c r="Z360" i="1"/>
  <c r="AA360" i="1"/>
  <c r="Z361" i="1"/>
  <c r="AA361" i="1"/>
  <c r="Z4434" i="1"/>
  <c r="AA4434" i="1"/>
  <c r="Z362" i="1"/>
  <c r="AA362" i="1"/>
  <c r="Z363" i="1"/>
  <c r="AA363" i="1"/>
  <c r="Z364" i="1"/>
  <c r="AA364" i="1"/>
  <c r="Z365" i="1"/>
  <c r="AA365" i="1"/>
  <c r="Z366" i="1"/>
  <c r="AA366" i="1"/>
  <c r="Z367" i="1"/>
  <c r="AA367" i="1"/>
  <c r="Z368" i="1"/>
  <c r="AA368" i="1"/>
  <c r="Z369" i="1"/>
  <c r="AA369" i="1"/>
  <c r="Z370" i="1"/>
  <c r="AA370" i="1"/>
  <c r="Z371" i="1"/>
  <c r="AA371" i="1"/>
  <c r="Z372" i="1"/>
  <c r="AA372" i="1"/>
  <c r="Z373" i="1"/>
  <c r="AA373" i="1"/>
  <c r="Z374" i="1"/>
  <c r="AA374" i="1"/>
  <c r="Z375" i="1"/>
  <c r="AA375" i="1"/>
  <c r="Z376" i="1"/>
  <c r="AA376" i="1"/>
  <c r="Z377" i="1"/>
  <c r="AA377" i="1"/>
  <c r="Z378" i="1"/>
  <c r="AA378" i="1"/>
  <c r="Z379" i="1"/>
  <c r="AA379" i="1"/>
  <c r="Z380" i="1"/>
  <c r="AA380" i="1"/>
  <c r="Z381" i="1"/>
  <c r="AA381" i="1"/>
  <c r="Z4435" i="1"/>
  <c r="AA4435" i="1"/>
  <c r="Z4436" i="1"/>
  <c r="AA4436" i="1"/>
  <c r="Z382" i="1"/>
  <c r="AA382" i="1"/>
  <c r="Z383" i="1"/>
  <c r="AA383" i="1"/>
  <c r="Z384" i="1"/>
  <c r="AA384" i="1"/>
  <c r="Z385" i="1"/>
  <c r="AA385" i="1"/>
  <c r="Z386" i="1"/>
  <c r="AA386" i="1"/>
  <c r="Z387" i="1"/>
  <c r="AA387" i="1"/>
  <c r="Z388" i="1"/>
  <c r="AA388" i="1"/>
  <c r="Z389" i="1"/>
  <c r="AA389" i="1"/>
  <c r="Z390" i="1"/>
  <c r="AA390" i="1"/>
  <c r="Z391" i="1"/>
  <c r="AA391" i="1"/>
  <c r="Z392" i="1"/>
  <c r="AA392" i="1"/>
  <c r="Z393" i="1"/>
  <c r="AA393" i="1"/>
  <c r="Z394" i="1"/>
  <c r="AA394" i="1"/>
  <c r="Z395" i="1"/>
  <c r="AA395" i="1"/>
  <c r="Z396" i="1"/>
  <c r="AA396" i="1"/>
  <c r="Z397" i="1"/>
  <c r="AA397" i="1"/>
  <c r="Z398" i="1"/>
  <c r="AA398" i="1"/>
  <c r="Z399" i="1"/>
  <c r="AA399" i="1"/>
  <c r="Z400" i="1"/>
  <c r="AA400" i="1"/>
  <c r="Z401" i="1"/>
  <c r="AA401" i="1"/>
  <c r="Z402" i="1"/>
  <c r="AA402" i="1"/>
  <c r="Z403" i="1"/>
  <c r="AA403" i="1"/>
  <c r="Z404" i="1"/>
  <c r="AA404" i="1"/>
  <c r="Z405" i="1"/>
  <c r="AA405" i="1"/>
  <c r="Z406" i="1"/>
  <c r="AA406" i="1"/>
  <c r="Z407" i="1"/>
  <c r="AA407" i="1"/>
  <c r="Z408" i="1"/>
  <c r="AA408" i="1"/>
  <c r="Z409" i="1"/>
  <c r="AA409" i="1"/>
  <c r="Z410" i="1"/>
  <c r="AA410" i="1"/>
  <c r="Z411" i="1"/>
  <c r="AA411" i="1"/>
  <c r="Z412" i="1"/>
  <c r="AA412" i="1"/>
  <c r="Z413" i="1"/>
  <c r="AA413" i="1"/>
  <c r="Z414" i="1"/>
  <c r="AA414" i="1"/>
  <c r="Z415" i="1"/>
  <c r="AA415" i="1"/>
  <c r="Z416" i="1"/>
  <c r="AA416" i="1"/>
  <c r="Z417" i="1"/>
  <c r="AA417" i="1"/>
  <c r="Z418" i="1"/>
  <c r="AA418" i="1"/>
  <c r="Z419" i="1"/>
  <c r="AA419" i="1"/>
  <c r="Z420" i="1"/>
  <c r="AA420" i="1"/>
  <c r="Z421" i="1"/>
  <c r="AA421" i="1"/>
  <c r="Z422" i="1"/>
  <c r="AA422" i="1"/>
  <c r="Z423" i="1"/>
  <c r="AA423" i="1"/>
  <c r="Z424" i="1"/>
  <c r="AA424" i="1"/>
  <c r="Z425" i="1"/>
  <c r="AA425" i="1"/>
  <c r="Z426" i="1"/>
  <c r="AA426" i="1"/>
  <c r="Z427" i="1"/>
  <c r="AA427" i="1"/>
  <c r="Z4437" i="1"/>
  <c r="AA4437" i="1"/>
  <c r="Z428" i="1"/>
  <c r="AA428" i="1"/>
  <c r="Z429" i="1"/>
  <c r="AA429" i="1"/>
  <c r="Z430" i="1"/>
  <c r="AA430" i="1"/>
  <c r="Z431" i="1"/>
  <c r="AA431" i="1"/>
  <c r="Z432" i="1"/>
  <c r="AA432" i="1"/>
  <c r="Z433" i="1"/>
  <c r="AA433" i="1"/>
  <c r="Z434" i="1"/>
  <c r="AA434" i="1"/>
  <c r="Z435" i="1"/>
  <c r="AA435" i="1"/>
  <c r="Z436" i="1"/>
  <c r="AA436" i="1"/>
  <c r="Z437" i="1"/>
  <c r="AA437" i="1"/>
  <c r="Z4438" i="1"/>
  <c r="AA4438" i="1"/>
  <c r="Z438" i="1"/>
  <c r="AA438" i="1"/>
  <c r="Z439" i="1"/>
  <c r="AA439" i="1"/>
  <c r="Z440" i="1"/>
  <c r="AA440" i="1"/>
  <c r="Z441" i="1"/>
  <c r="AA441" i="1"/>
  <c r="Z442" i="1"/>
  <c r="AA442" i="1"/>
  <c r="Z443" i="1"/>
  <c r="AA443" i="1"/>
  <c r="Z444" i="1"/>
  <c r="AA444" i="1"/>
  <c r="Z445" i="1"/>
  <c r="AA445" i="1"/>
  <c r="Z446" i="1"/>
  <c r="AA446" i="1"/>
  <c r="Z447" i="1"/>
  <c r="AA447" i="1"/>
  <c r="Z448" i="1"/>
  <c r="AA448" i="1"/>
  <c r="Z449" i="1"/>
  <c r="AA449" i="1"/>
  <c r="Z450" i="1"/>
  <c r="AA450" i="1"/>
  <c r="Z451" i="1"/>
  <c r="AA451" i="1"/>
  <c r="Z452" i="1"/>
  <c r="AA452" i="1"/>
  <c r="Z453" i="1"/>
  <c r="AA453" i="1"/>
  <c r="Z454" i="1"/>
  <c r="AA454" i="1"/>
  <c r="Z455" i="1"/>
  <c r="AA455" i="1"/>
  <c r="Z456" i="1"/>
  <c r="AA456" i="1"/>
  <c r="Z457" i="1"/>
  <c r="AA457" i="1"/>
  <c r="Z4439" i="1"/>
  <c r="AA4439" i="1"/>
  <c r="Z4440" i="1"/>
  <c r="AA4440" i="1"/>
  <c r="Z4441" i="1"/>
  <c r="AA4441" i="1"/>
  <c r="Z4442" i="1"/>
  <c r="AA4442" i="1"/>
  <c r="Z4443" i="1"/>
  <c r="AA4443" i="1"/>
  <c r="Z4444" i="1"/>
  <c r="AA4444" i="1"/>
  <c r="Z458" i="1"/>
  <c r="AA458" i="1"/>
  <c r="Z459" i="1"/>
  <c r="AA459" i="1"/>
  <c r="Z460" i="1"/>
  <c r="AA460" i="1"/>
  <c r="Z461" i="1"/>
  <c r="AA461" i="1"/>
  <c r="Z462" i="1"/>
  <c r="AA462" i="1"/>
  <c r="Z463" i="1"/>
  <c r="AA463" i="1"/>
  <c r="Z464" i="1"/>
  <c r="AA464" i="1"/>
  <c r="Z4445" i="1"/>
  <c r="AA4445" i="1"/>
  <c r="Z4446" i="1"/>
  <c r="AA4446" i="1"/>
  <c r="Z4447" i="1"/>
  <c r="AA4447" i="1"/>
  <c r="Z4448" i="1"/>
  <c r="AA4448" i="1"/>
  <c r="Z4449" i="1"/>
  <c r="AA4449" i="1"/>
  <c r="Z4450" i="1"/>
  <c r="AA4450" i="1"/>
  <c r="Z4451" i="1"/>
  <c r="AA4451" i="1"/>
  <c r="Z4452" i="1"/>
  <c r="AA4452" i="1"/>
  <c r="Z4453" i="1"/>
  <c r="AA4453" i="1"/>
  <c r="Z4454" i="1"/>
  <c r="AA4454" i="1"/>
  <c r="Z4455" i="1"/>
  <c r="AA4455" i="1"/>
  <c r="Z465" i="1"/>
  <c r="AA465" i="1"/>
  <c r="Z466" i="1"/>
  <c r="AA466" i="1"/>
  <c r="Z467" i="1"/>
  <c r="AA467" i="1"/>
  <c r="Z4456" i="1"/>
  <c r="AA4456" i="1"/>
  <c r="Z4457" i="1"/>
  <c r="AA4457" i="1"/>
  <c r="Z468" i="1"/>
  <c r="AA468" i="1"/>
  <c r="Z469" i="1"/>
  <c r="AA469" i="1"/>
  <c r="Z4458" i="1"/>
  <c r="AA4458" i="1"/>
  <c r="Z4459" i="1"/>
  <c r="AA4459" i="1"/>
  <c r="Z470" i="1"/>
  <c r="AA470" i="1"/>
  <c r="Z471" i="1"/>
  <c r="AA471" i="1"/>
  <c r="Z472" i="1"/>
  <c r="AA472" i="1"/>
  <c r="Z473" i="1"/>
  <c r="AA473" i="1"/>
  <c r="Z474" i="1"/>
  <c r="AA474" i="1"/>
  <c r="Z4460" i="1"/>
  <c r="AA4460" i="1"/>
  <c r="Z475" i="1"/>
  <c r="AA475" i="1"/>
  <c r="Z476" i="1"/>
  <c r="AA476" i="1"/>
  <c r="Z477" i="1"/>
  <c r="AA477" i="1"/>
  <c r="Z478" i="1"/>
  <c r="AA478" i="1"/>
  <c r="Z479" i="1"/>
  <c r="AA479" i="1"/>
  <c r="Z480" i="1"/>
  <c r="AA480" i="1"/>
  <c r="Z481" i="1"/>
  <c r="AA481" i="1"/>
  <c r="Z85" i="1"/>
  <c r="AA85" i="1"/>
  <c r="Z482" i="1"/>
  <c r="AA482" i="1"/>
  <c r="Z483" i="1"/>
  <c r="AA483" i="1"/>
  <c r="Z4461" i="1"/>
  <c r="AA4461" i="1"/>
  <c r="Z4462" i="1"/>
  <c r="AA4462" i="1"/>
  <c r="Z484" i="1"/>
  <c r="AA484" i="1"/>
  <c r="Z485" i="1"/>
  <c r="AA485" i="1"/>
  <c r="Z486" i="1"/>
  <c r="AA486" i="1"/>
  <c r="Z487" i="1"/>
  <c r="AA487" i="1"/>
  <c r="Z488" i="1"/>
  <c r="AA488" i="1"/>
  <c r="Z489" i="1"/>
  <c r="AA489" i="1"/>
  <c r="Z490" i="1"/>
  <c r="AA490" i="1"/>
  <c r="Z491" i="1"/>
  <c r="AA491" i="1"/>
  <c r="Z492" i="1"/>
  <c r="AA492" i="1"/>
  <c r="Z493" i="1"/>
  <c r="AA493" i="1"/>
  <c r="Z494" i="1"/>
  <c r="AA494" i="1"/>
  <c r="Z495" i="1"/>
  <c r="AA495" i="1"/>
  <c r="Z496" i="1"/>
  <c r="AA496" i="1"/>
  <c r="Z497" i="1"/>
  <c r="AA497" i="1"/>
  <c r="Z498" i="1"/>
  <c r="AA498" i="1"/>
  <c r="Z499" i="1"/>
  <c r="AA499" i="1"/>
  <c r="Z500" i="1"/>
  <c r="AA500" i="1"/>
  <c r="Z501" i="1"/>
  <c r="AA501" i="1"/>
  <c r="Z502" i="1"/>
  <c r="AA502" i="1"/>
  <c r="Z503" i="1"/>
  <c r="AA503" i="1"/>
  <c r="Z504" i="1"/>
  <c r="AA504" i="1"/>
  <c r="Z505" i="1"/>
  <c r="AA505" i="1"/>
  <c r="Z506" i="1"/>
  <c r="AA506" i="1"/>
  <c r="Z507" i="1"/>
  <c r="AA507" i="1"/>
  <c r="Z508" i="1"/>
  <c r="AA508" i="1"/>
  <c r="Z509" i="1"/>
  <c r="AA509" i="1"/>
  <c r="Z510" i="1"/>
  <c r="AA510" i="1"/>
  <c r="Z511" i="1"/>
  <c r="AA511" i="1"/>
  <c r="Z512" i="1"/>
  <c r="AA512" i="1"/>
  <c r="Z513" i="1"/>
  <c r="AA513" i="1"/>
  <c r="Z514" i="1"/>
  <c r="AA514" i="1"/>
  <c r="Z515" i="1"/>
  <c r="AA515" i="1"/>
  <c r="Z516" i="1"/>
  <c r="AA516" i="1"/>
  <c r="Z517" i="1"/>
  <c r="AA517" i="1"/>
  <c r="Z518" i="1"/>
  <c r="AA518" i="1"/>
  <c r="Z519" i="1"/>
  <c r="AA519" i="1"/>
  <c r="Z520" i="1"/>
  <c r="AA520" i="1"/>
  <c r="Z521" i="1"/>
  <c r="AA521" i="1"/>
  <c r="Z522" i="1"/>
  <c r="AA522" i="1"/>
  <c r="Z523" i="1"/>
  <c r="AA523" i="1"/>
  <c r="Z524" i="1"/>
  <c r="AA524" i="1"/>
  <c r="Z525" i="1"/>
  <c r="AA525" i="1"/>
  <c r="Z526" i="1"/>
  <c r="AA526" i="1"/>
  <c r="Z527" i="1"/>
  <c r="AA527" i="1"/>
  <c r="Z528" i="1"/>
  <c r="AA528" i="1"/>
  <c r="Z4463" i="1"/>
  <c r="AA4463" i="1"/>
  <c r="Z4464" i="1"/>
  <c r="AA4464" i="1"/>
  <c r="Z4465" i="1"/>
  <c r="AA4465" i="1"/>
  <c r="Z4466" i="1"/>
  <c r="AA4466" i="1"/>
  <c r="Z529" i="1"/>
  <c r="AA529" i="1"/>
  <c r="Z530" i="1"/>
  <c r="AA530" i="1"/>
  <c r="Z531" i="1"/>
  <c r="AA531" i="1"/>
  <c r="Z532" i="1"/>
  <c r="AA532" i="1"/>
  <c r="Z533" i="1"/>
  <c r="AA533" i="1"/>
  <c r="Z534" i="1"/>
  <c r="AA534" i="1"/>
  <c r="Z535" i="1"/>
  <c r="AA535" i="1"/>
  <c r="Z536" i="1"/>
  <c r="AA536" i="1"/>
  <c r="Z537" i="1"/>
  <c r="AA537" i="1"/>
  <c r="Z538" i="1"/>
  <c r="AA538" i="1"/>
  <c r="Z539" i="1"/>
  <c r="AA539" i="1"/>
  <c r="Z540" i="1"/>
  <c r="AA540" i="1"/>
  <c r="Z4467" i="1"/>
  <c r="AA4467" i="1"/>
  <c r="Z541" i="1"/>
  <c r="AA541" i="1"/>
  <c r="Z542" i="1"/>
  <c r="AA542" i="1"/>
  <c r="Z543" i="1"/>
  <c r="AA543" i="1"/>
  <c r="Z544" i="1"/>
  <c r="AA544" i="1"/>
  <c r="Z545" i="1"/>
  <c r="AA545" i="1"/>
  <c r="Z4468" i="1"/>
  <c r="AA4468" i="1"/>
  <c r="Z4469" i="1"/>
  <c r="AA4469" i="1"/>
  <c r="Z4470" i="1"/>
  <c r="AA4470" i="1"/>
  <c r="Z546" i="1"/>
  <c r="AA546" i="1"/>
  <c r="Z547" i="1"/>
  <c r="AA547" i="1"/>
  <c r="Z548" i="1"/>
  <c r="AA548" i="1"/>
  <c r="Z549" i="1"/>
  <c r="AA549" i="1"/>
  <c r="Z550" i="1"/>
  <c r="AA550" i="1"/>
  <c r="Z551" i="1"/>
  <c r="AA551" i="1"/>
  <c r="Z552" i="1"/>
  <c r="AA552" i="1"/>
  <c r="Z553" i="1"/>
  <c r="AA553" i="1"/>
  <c r="Z554" i="1"/>
  <c r="AA554" i="1"/>
  <c r="Z555" i="1"/>
  <c r="AA555" i="1"/>
  <c r="Z556" i="1"/>
  <c r="AA556" i="1"/>
  <c r="Z557" i="1"/>
  <c r="AA557" i="1"/>
  <c r="Z558" i="1"/>
  <c r="AA558" i="1"/>
  <c r="Z559" i="1"/>
  <c r="AA559" i="1"/>
  <c r="Z560" i="1"/>
  <c r="AA560" i="1"/>
  <c r="Z561" i="1"/>
  <c r="AA561" i="1"/>
  <c r="Z4471" i="1"/>
  <c r="AA4471" i="1"/>
  <c r="Z4472" i="1"/>
  <c r="AA4472" i="1"/>
  <c r="Z4473" i="1"/>
  <c r="AA4473" i="1"/>
  <c r="Z4474" i="1"/>
  <c r="AA4474" i="1"/>
  <c r="Z4475" i="1"/>
  <c r="AA4475" i="1"/>
  <c r="Z562" i="1"/>
  <c r="AA562" i="1"/>
  <c r="Z563" i="1"/>
  <c r="AA563" i="1"/>
  <c r="Z564" i="1"/>
  <c r="AA564" i="1"/>
  <c r="Z4476" i="1"/>
  <c r="AA4476" i="1"/>
  <c r="Z4477" i="1"/>
  <c r="AA4477" i="1"/>
  <c r="Z565" i="1"/>
  <c r="AA565" i="1"/>
  <c r="Z566" i="1"/>
  <c r="AA566" i="1"/>
  <c r="Z567" i="1"/>
  <c r="AA567" i="1"/>
  <c r="Z568" i="1"/>
  <c r="AA568" i="1"/>
  <c r="Z569" i="1"/>
  <c r="AA569" i="1"/>
  <c r="Z4478" i="1"/>
  <c r="AA4478" i="1"/>
  <c r="Z4479" i="1"/>
  <c r="AA4479" i="1"/>
  <c r="Z4480" i="1"/>
  <c r="AA4480" i="1"/>
  <c r="Z570" i="1"/>
  <c r="AA570" i="1"/>
  <c r="Z571" i="1"/>
  <c r="AA571" i="1"/>
  <c r="Z4481" i="1"/>
  <c r="AA4481" i="1"/>
  <c r="Z4482" i="1"/>
  <c r="AA4482" i="1"/>
  <c r="Z4483" i="1"/>
  <c r="AA4483" i="1"/>
  <c r="Z4484" i="1"/>
  <c r="AA4484" i="1"/>
  <c r="Z4485" i="1"/>
  <c r="AA4485" i="1"/>
  <c r="Z4486" i="1"/>
  <c r="AA4486" i="1"/>
  <c r="Z4487" i="1"/>
  <c r="AA4487" i="1"/>
  <c r="Z4488" i="1"/>
  <c r="AA4488" i="1"/>
  <c r="Z4489" i="1"/>
  <c r="AA4489" i="1"/>
  <c r="Z4490" i="1"/>
  <c r="AA4490" i="1"/>
  <c r="Z4491" i="1"/>
  <c r="AA4491" i="1"/>
  <c r="Z4492" i="1"/>
  <c r="AA4492" i="1"/>
  <c r="Z4493" i="1"/>
  <c r="AA4493" i="1"/>
  <c r="Z4494" i="1"/>
  <c r="AA4494" i="1"/>
  <c r="Z4495" i="1"/>
  <c r="AA4495" i="1"/>
  <c r="Z4496" i="1"/>
  <c r="AA4496" i="1"/>
  <c r="Z4497" i="1"/>
  <c r="AA4497" i="1"/>
  <c r="Z4498" i="1"/>
  <c r="AA4498" i="1"/>
  <c r="Z4499" i="1"/>
  <c r="AA4499" i="1"/>
  <c r="Z4500" i="1"/>
  <c r="AA4500" i="1"/>
  <c r="Z4501" i="1"/>
  <c r="AA4501" i="1"/>
  <c r="Z4502" i="1"/>
  <c r="AA4502" i="1"/>
  <c r="Z4503" i="1"/>
  <c r="AA4503" i="1"/>
  <c r="Z572" i="1"/>
  <c r="AA572" i="1"/>
  <c r="Z4504" i="1"/>
  <c r="AA4504" i="1"/>
  <c r="Z573" i="1"/>
  <c r="AA573" i="1"/>
  <c r="Z574" i="1"/>
  <c r="AA574" i="1"/>
  <c r="Z575" i="1"/>
  <c r="AA575" i="1"/>
  <c r="Z576" i="1"/>
  <c r="AA576" i="1"/>
  <c r="Z577" i="1"/>
  <c r="AA577" i="1"/>
  <c r="Z578" i="1"/>
  <c r="AA578" i="1"/>
  <c r="Z579" i="1"/>
  <c r="AA579" i="1"/>
  <c r="Z580" i="1"/>
  <c r="AA580" i="1"/>
  <c r="Z581" i="1"/>
  <c r="AA581" i="1"/>
  <c r="Z4505" i="1"/>
  <c r="AA4505" i="1"/>
  <c r="Z4506" i="1"/>
  <c r="AA4506" i="1"/>
  <c r="Z4507" i="1"/>
  <c r="AA4507" i="1"/>
  <c r="Z4508" i="1"/>
  <c r="AA4508" i="1"/>
  <c r="Z4509" i="1"/>
  <c r="AA4509" i="1"/>
  <c r="Z4510" i="1"/>
  <c r="AA4510" i="1"/>
  <c r="Z4511" i="1"/>
  <c r="AA4511" i="1"/>
  <c r="Z4512" i="1"/>
  <c r="AA4512" i="1"/>
  <c r="Z582" i="1"/>
  <c r="AA582" i="1"/>
  <c r="Z583" i="1"/>
  <c r="AA583" i="1"/>
  <c r="Z584" i="1"/>
  <c r="AA584" i="1"/>
  <c r="Z585" i="1"/>
  <c r="AA585" i="1"/>
  <c r="Z586" i="1"/>
  <c r="AA586" i="1"/>
  <c r="Z587" i="1"/>
  <c r="AA587" i="1"/>
  <c r="Z588" i="1"/>
  <c r="AA588" i="1"/>
  <c r="Z589" i="1"/>
  <c r="AA589" i="1"/>
  <c r="Z4513" i="1"/>
  <c r="AA4513" i="1"/>
  <c r="Z590" i="1"/>
  <c r="AA590" i="1"/>
  <c r="Z4514" i="1"/>
  <c r="AA4514" i="1"/>
  <c r="Z591" i="1"/>
  <c r="AA591" i="1"/>
  <c r="Z592" i="1"/>
  <c r="AA592" i="1"/>
  <c r="Z593" i="1"/>
  <c r="AA593" i="1"/>
  <c r="Z594" i="1"/>
  <c r="AA594" i="1"/>
  <c r="Z595" i="1"/>
  <c r="AA595" i="1"/>
  <c r="Z596" i="1"/>
  <c r="AA596" i="1"/>
  <c r="Z597" i="1"/>
  <c r="AA597" i="1"/>
  <c r="Z598" i="1"/>
  <c r="AA598" i="1"/>
  <c r="Z599" i="1"/>
  <c r="AA599" i="1"/>
  <c r="Z600" i="1"/>
  <c r="AA600" i="1"/>
  <c r="Z601" i="1"/>
  <c r="AA601" i="1"/>
  <c r="Z602" i="1"/>
  <c r="AA602" i="1"/>
  <c r="Z603" i="1"/>
  <c r="AA603" i="1"/>
  <c r="Z4515" i="1"/>
  <c r="AA4515" i="1"/>
  <c r="Z604" i="1"/>
  <c r="AA604" i="1"/>
  <c r="Z605" i="1"/>
  <c r="AA605" i="1"/>
  <c r="Z606" i="1"/>
  <c r="AA606" i="1"/>
  <c r="Z607" i="1"/>
  <c r="AA607" i="1"/>
  <c r="Z608" i="1"/>
  <c r="AA608" i="1"/>
  <c r="Z609" i="1"/>
  <c r="AA609" i="1"/>
  <c r="Z610" i="1"/>
  <c r="AA610" i="1"/>
  <c r="Z611" i="1"/>
  <c r="AA611" i="1"/>
  <c r="Z612" i="1"/>
  <c r="AA612" i="1"/>
  <c r="Z613" i="1"/>
  <c r="AA613" i="1"/>
  <c r="Z614" i="1"/>
  <c r="AA614" i="1"/>
  <c r="Z615" i="1"/>
  <c r="AA615" i="1"/>
  <c r="Z616" i="1"/>
  <c r="AA616" i="1"/>
  <c r="Z617" i="1"/>
  <c r="AA617" i="1"/>
  <c r="Z618" i="1"/>
  <c r="AA618" i="1"/>
  <c r="Z619" i="1"/>
  <c r="AA619" i="1"/>
  <c r="Z620" i="1"/>
  <c r="AA620" i="1"/>
  <c r="Z621" i="1"/>
  <c r="AA621" i="1"/>
  <c r="Z622" i="1"/>
  <c r="AA622" i="1"/>
  <c r="Z623" i="1"/>
  <c r="AA623" i="1"/>
  <c r="Z624" i="1"/>
  <c r="AA624" i="1"/>
  <c r="Z625" i="1"/>
  <c r="AA625" i="1"/>
  <c r="Z626" i="1"/>
  <c r="AA626" i="1"/>
  <c r="Z627" i="1"/>
  <c r="AA627" i="1"/>
  <c r="Z628" i="1"/>
  <c r="AA628" i="1"/>
  <c r="Z629" i="1"/>
  <c r="AA629" i="1"/>
  <c r="Z630" i="1"/>
  <c r="AA630" i="1"/>
  <c r="Z631" i="1"/>
  <c r="AA631" i="1"/>
  <c r="Z4516" i="1"/>
  <c r="AA4516" i="1"/>
  <c r="Z632" i="1"/>
  <c r="AA632" i="1"/>
  <c r="Z633" i="1"/>
  <c r="AA633" i="1"/>
  <c r="Z4517" i="1"/>
  <c r="AA4517" i="1"/>
  <c r="Z634" i="1"/>
  <c r="AA634" i="1"/>
  <c r="Z635" i="1"/>
  <c r="AA635" i="1"/>
  <c r="Z636" i="1"/>
  <c r="AA636" i="1"/>
  <c r="Z637" i="1"/>
  <c r="AA637" i="1"/>
  <c r="Z638" i="1"/>
  <c r="AA638" i="1"/>
  <c r="Z639" i="1"/>
  <c r="AA639" i="1"/>
  <c r="Z640" i="1"/>
  <c r="AA640" i="1"/>
  <c r="Z641" i="1"/>
  <c r="AA641" i="1"/>
  <c r="Z642" i="1"/>
  <c r="AA642" i="1"/>
  <c r="Z643" i="1"/>
  <c r="AA643" i="1"/>
  <c r="Z644" i="1"/>
  <c r="AA644" i="1"/>
  <c r="Z645" i="1"/>
  <c r="AA645" i="1"/>
  <c r="Z646" i="1"/>
  <c r="AA646" i="1"/>
  <c r="Z647" i="1"/>
  <c r="AA647" i="1"/>
  <c r="Z648" i="1"/>
  <c r="AA648" i="1"/>
  <c r="Z649" i="1"/>
  <c r="AA649" i="1"/>
  <c r="Z650" i="1"/>
  <c r="AA650" i="1"/>
  <c r="Z651" i="1"/>
  <c r="AA651" i="1"/>
  <c r="Z652" i="1"/>
  <c r="AA652" i="1"/>
  <c r="Z653" i="1"/>
  <c r="AA653" i="1"/>
  <c r="Z654" i="1"/>
  <c r="AA654" i="1"/>
  <c r="Z4518" i="1"/>
  <c r="AA4518" i="1"/>
  <c r="Z4519" i="1"/>
  <c r="AA4519" i="1"/>
  <c r="Z655" i="1"/>
  <c r="AA655" i="1"/>
  <c r="Z656" i="1"/>
  <c r="AA656" i="1"/>
  <c r="Z657" i="1"/>
  <c r="AA657" i="1"/>
  <c r="Z658" i="1"/>
  <c r="AA658" i="1"/>
  <c r="Z4520" i="1"/>
  <c r="AA4520" i="1"/>
  <c r="Z659" i="1"/>
  <c r="AA659" i="1"/>
  <c r="Z660" i="1"/>
  <c r="AA660" i="1"/>
  <c r="Z661" i="1"/>
  <c r="AA661" i="1"/>
  <c r="Z662" i="1"/>
  <c r="AA662" i="1"/>
  <c r="Z663" i="1"/>
  <c r="AA663" i="1"/>
  <c r="Z664" i="1"/>
  <c r="AA664" i="1"/>
  <c r="Z665" i="1"/>
  <c r="AA665" i="1"/>
  <c r="Z666" i="1"/>
  <c r="AA666" i="1"/>
  <c r="Z667" i="1"/>
  <c r="AA667" i="1"/>
  <c r="Z668" i="1"/>
  <c r="AA668" i="1"/>
  <c r="Z669" i="1"/>
  <c r="AA669" i="1"/>
  <c r="Z670" i="1"/>
  <c r="AA670" i="1"/>
  <c r="Z671" i="1"/>
  <c r="AA671" i="1"/>
  <c r="Z672" i="1"/>
  <c r="AA672" i="1"/>
  <c r="Z673" i="1"/>
  <c r="AA673" i="1"/>
  <c r="Z674" i="1"/>
  <c r="AA674" i="1"/>
  <c r="Z675" i="1"/>
  <c r="AA675" i="1"/>
  <c r="Z676" i="1"/>
  <c r="AA676" i="1"/>
  <c r="Z677" i="1"/>
  <c r="AA677" i="1"/>
  <c r="Z678" i="1"/>
  <c r="AA678" i="1"/>
  <c r="Z679" i="1"/>
  <c r="AA679" i="1"/>
  <c r="Z680" i="1"/>
  <c r="AA680" i="1"/>
  <c r="Z681" i="1"/>
  <c r="AA681" i="1"/>
  <c r="Z682" i="1"/>
  <c r="AA682" i="1"/>
  <c r="Z4521" i="1"/>
  <c r="AA4521" i="1"/>
  <c r="Z4522" i="1"/>
  <c r="AA4522" i="1"/>
  <c r="Z4523" i="1"/>
  <c r="AA4523" i="1"/>
  <c r="Z683" i="1"/>
  <c r="AA683" i="1"/>
  <c r="Z4524" i="1"/>
  <c r="AA4524" i="1"/>
  <c r="Z4525" i="1"/>
  <c r="AA4525" i="1"/>
  <c r="Z4526" i="1"/>
  <c r="AA4526" i="1"/>
  <c r="Z684" i="1"/>
  <c r="AA684" i="1"/>
  <c r="Z685" i="1"/>
  <c r="AA685" i="1"/>
  <c r="Z4527" i="1"/>
  <c r="AA4527" i="1"/>
  <c r="Z686" i="1"/>
  <c r="AA686" i="1"/>
  <c r="Z687" i="1"/>
  <c r="AA687" i="1"/>
  <c r="Z688" i="1"/>
  <c r="AA688" i="1"/>
  <c r="Z689" i="1"/>
  <c r="AA689" i="1"/>
  <c r="Z690" i="1"/>
  <c r="AA690" i="1"/>
  <c r="Z4528" i="1"/>
  <c r="AA4528" i="1"/>
  <c r="Z4529" i="1"/>
  <c r="AA4529" i="1"/>
  <c r="Z691" i="1"/>
  <c r="AA691" i="1"/>
  <c r="Z692" i="1"/>
  <c r="AA692" i="1"/>
  <c r="Z4530" i="1"/>
  <c r="AA4530" i="1"/>
  <c r="Z4531" i="1"/>
  <c r="AA4531" i="1"/>
  <c r="Z693" i="1"/>
  <c r="AA693" i="1"/>
  <c r="Z694" i="1"/>
  <c r="AA694" i="1"/>
  <c r="Z4532" i="1"/>
  <c r="AA4532" i="1"/>
  <c r="Z695" i="1"/>
  <c r="AA695" i="1"/>
  <c r="Z696" i="1"/>
  <c r="AA696" i="1"/>
  <c r="Z697" i="1"/>
  <c r="AA697" i="1"/>
  <c r="Z698" i="1"/>
  <c r="AA698" i="1"/>
  <c r="Z699" i="1"/>
  <c r="AA699" i="1"/>
  <c r="Z700" i="1"/>
  <c r="AA700" i="1"/>
  <c r="Z4533" i="1"/>
  <c r="AA4533" i="1"/>
  <c r="Z701" i="1"/>
  <c r="AA701" i="1"/>
  <c r="Z4534" i="1"/>
  <c r="AA4534" i="1"/>
  <c r="Z702" i="1"/>
  <c r="AA702" i="1"/>
  <c r="Z703" i="1"/>
  <c r="AA703" i="1"/>
  <c r="Z704" i="1"/>
  <c r="AA704" i="1"/>
  <c r="Z4535" i="1"/>
  <c r="AA4535" i="1"/>
  <c r="Z705" i="1"/>
  <c r="AA705" i="1"/>
  <c r="Z706" i="1"/>
  <c r="AA706" i="1"/>
  <c r="Z707" i="1"/>
  <c r="AA707" i="1"/>
  <c r="Z708" i="1"/>
  <c r="AA708" i="1"/>
  <c r="Z709" i="1"/>
  <c r="AA709" i="1"/>
  <c r="Z710" i="1"/>
  <c r="AA710" i="1"/>
  <c r="Z4536" i="1"/>
  <c r="AA4536" i="1"/>
  <c r="Z711" i="1"/>
  <c r="AA711" i="1"/>
  <c r="Z712" i="1"/>
  <c r="AA712" i="1"/>
  <c r="Z713" i="1"/>
  <c r="AA713" i="1"/>
  <c r="Z714" i="1"/>
  <c r="AA714" i="1"/>
  <c r="Z715" i="1"/>
  <c r="AA715" i="1"/>
  <c r="Z716" i="1"/>
  <c r="AA716" i="1"/>
  <c r="Z717" i="1"/>
  <c r="AA717" i="1"/>
  <c r="Z718" i="1"/>
  <c r="AA718" i="1"/>
  <c r="Z719" i="1"/>
  <c r="AA719" i="1"/>
  <c r="Z720" i="1"/>
  <c r="AA720" i="1"/>
  <c r="Z721" i="1"/>
  <c r="AA721" i="1"/>
  <c r="Z722" i="1"/>
  <c r="AA722" i="1"/>
  <c r="Z723" i="1"/>
  <c r="AA723" i="1"/>
  <c r="Z724" i="1"/>
  <c r="AA724" i="1"/>
  <c r="Z725" i="1"/>
  <c r="AA725" i="1"/>
  <c r="Z726" i="1"/>
  <c r="AA726" i="1"/>
  <c r="Z727" i="1"/>
  <c r="AA727" i="1"/>
  <c r="Z4537" i="1"/>
  <c r="AA4537" i="1"/>
  <c r="Z728" i="1"/>
  <c r="AA728" i="1"/>
  <c r="Z729" i="1"/>
  <c r="AA729" i="1"/>
  <c r="Z730" i="1"/>
  <c r="AA730" i="1"/>
  <c r="Z731" i="1"/>
  <c r="AA731" i="1"/>
  <c r="Z732" i="1"/>
  <c r="AA732" i="1"/>
  <c r="Z4538" i="1"/>
  <c r="AA4538" i="1"/>
  <c r="Z4539" i="1"/>
  <c r="AA4539" i="1"/>
  <c r="Z733" i="1"/>
  <c r="AA733" i="1"/>
  <c r="Z734" i="1"/>
  <c r="AA734" i="1"/>
  <c r="Z735" i="1"/>
  <c r="AA735" i="1"/>
  <c r="Z4540" i="1"/>
  <c r="AA4540" i="1"/>
  <c r="Z736" i="1"/>
  <c r="AA736" i="1"/>
  <c r="Z737" i="1"/>
  <c r="AA737" i="1"/>
  <c r="Z738" i="1"/>
  <c r="AA738" i="1"/>
  <c r="Z739" i="1"/>
  <c r="AA739" i="1"/>
  <c r="Z740" i="1"/>
  <c r="AA740" i="1"/>
  <c r="Z741" i="1"/>
  <c r="AA741" i="1"/>
  <c r="Z742" i="1"/>
  <c r="AA742" i="1"/>
  <c r="Z743" i="1"/>
  <c r="AA743" i="1"/>
  <c r="Z4541" i="1"/>
  <c r="AA4541" i="1"/>
  <c r="Z744" i="1"/>
  <c r="AA744" i="1"/>
  <c r="Z745" i="1"/>
  <c r="AA745" i="1"/>
  <c r="Z4542" i="1"/>
  <c r="AA4542" i="1"/>
  <c r="Z746" i="1"/>
  <c r="AA746" i="1"/>
  <c r="Z747" i="1"/>
  <c r="AA747" i="1"/>
  <c r="Z748" i="1"/>
  <c r="AA748" i="1"/>
  <c r="Z749" i="1"/>
  <c r="AA749" i="1"/>
  <c r="Z4543" i="1"/>
  <c r="AA4543" i="1"/>
  <c r="Z750" i="1"/>
  <c r="AA750" i="1"/>
  <c r="Z751" i="1"/>
  <c r="AA751" i="1"/>
  <c r="Z4544" i="1"/>
  <c r="AA4544" i="1"/>
  <c r="Z752" i="1"/>
  <c r="AA752" i="1"/>
  <c r="Z753" i="1"/>
  <c r="AA753" i="1"/>
  <c r="Z754" i="1"/>
  <c r="AA754" i="1"/>
  <c r="Z4545" i="1"/>
  <c r="AA4545" i="1"/>
  <c r="Z4546" i="1"/>
  <c r="AA4546" i="1"/>
  <c r="Z4547" i="1"/>
  <c r="AA4547" i="1"/>
  <c r="Z755" i="1"/>
  <c r="AA755" i="1"/>
  <c r="Z4548" i="1"/>
  <c r="AA4548" i="1"/>
  <c r="Z756" i="1"/>
  <c r="AA756" i="1"/>
  <c r="Z4549" i="1"/>
  <c r="AA4549" i="1"/>
  <c r="Z757" i="1"/>
  <c r="AA757" i="1"/>
  <c r="Z758" i="1"/>
  <c r="AA758" i="1"/>
  <c r="Z4550" i="1"/>
  <c r="AA4550" i="1"/>
  <c r="Z4551" i="1"/>
  <c r="AA4551" i="1"/>
  <c r="Z759" i="1"/>
  <c r="AA759" i="1"/>
  <c r="Z4552" i="1"/>
  <c r="AA4552" i="1"/>
  <c r="Z760" i="1"/>
  <c r="AA760" i="1"/>
  <c r="Z761" i="1"/>
  <c r="AA761" i="1"/>
  <c r="Z762" i="1"/>
  <c r="AA762" i="1"/>
  <c r="Z4553" i="1"/>
  <c r="AA4553" i="1"/>
  <c r="Z763" i="1"/>
  <c r="AA763" i="1"/>
  <c r="Z764" i="1"/>
  <c r="AA764" i="1"/>
  <c r="Z765" i="1"/>
  <c r="AA765" i="1"/>
  <c r="Z4554" i="1"/>
  <c r="AA4554" i="1"/>
  <c r="Z4555" i="1"/>
  <c r="AA4555" i="1"/>
  <c r="Z4556" i="1"/>
  <c r="AA4556" i="1"/>
  <c r="Z4557" i="1"/>
  <c r="AA4557" i="1"/>
  <c r="Z766" i="1"/>
  <c r="AA766" i="1"/>
  <c r="Z4558" i="1"/>
  <c r="AA4558" i="1"/>
  <c r="Z767" i="1"/>
  <c r="AA767" i="1"/>
  <c r="Z768" i="1"/>
  <c r="AA768" i="1"/>
  <c r="Z769" i="1"/>
  <c r="AA769" i="1"/>
  <c r="Z770" i="1"/>
  <c r="AA770" i="1"/>
  <c r="Z771" i="1"/>
  <c r="AA771" i="1"/>
  <c r="Z772" i="1"/>
  <c r="AA772" i="1"/>
  <c r="Z773" i="1"/>
  <c r="AA773" i="1"/>
  <c r="Z4559" i="1"/>
  <c r="AA4559" i="1"/>
  <c r="Z774" i="1"/>
  <c r="AA774" i="1"/>
  <c r="Z4560" i="1"/>
  <c r="AA4560" i="1"/>
  <c r="Z775" i="1"/>
  <c r="AA775" i="1"/>
  <c r="Z776" i="1"/>
  <c r="AA776" i="1"/>
  <c r="Z777" i="1"/>
  <c r="AA777" i="1"/>
  <c r="Z778" i="1"/>
  <c r="AA778" i="1"/>
  <c r="Z779" i="1"/>
  <c r="AA779" i="1"/>
  <c r="Z780" i="1"/>
  <c r="AA780" i="1"/>
  <c r="Z781" i="1"/>
  <c r="AA781" i="1"/>
  <c r="Z782" i="1"/>
  <c r="AA782" i="1"/>
  <c r="Z783" i="1"/>
  <c r="AA783" i="1"/>
  <c r="Z784" i="1"/>
  <c r="AA784" i="1"/>
  <c r="Z785" i="1"/>
  <c r="AA785" i="1"/>
  <c r="Z786" i="1"/>
  <c r="AA786" i="1"/>
  <c r="Z787" i="1"/>
  <c r="AA787" i="1"/>
  <c r="Z788" i="1"/>
  <c r="AA788" i="1"/>
  <c r="Z789" i="1"/>
  <c r="AA789" i="1"/>
  <c r="Z790" i="1"/>
  <c r="AA790" i="1"/>
  <c r="Z791" i="1"/>
  <c r="AA791" i="1"/>
  <c r="Z792" i="1"/>
  <c r="AA792" i="1"/>
  <c r="Z793" i="1"/>
  <c r="AA793" i="1"/>
  <c r="Z794" i="1"/>
  <c r="AA794" i="1"/>
  <c r="Z4561" i="1"/>
  <c r="AA4561" i="1"/>
  <c r="Z795" i="1"/>
  <c r="AA795" i="1"/>
  <c r="Z796" i="1"/>
  <c r="AA796" i="1"/>
  <c r="Z4562" i="1"/>
  <c r="AA4562" i="1"/>
  <c r="Z797" i="1"/>
  <c r="AA797" i="1"/>
  <c r="Z798" i="1"/>
  <c r="AA798" i="1"/>
  <c r="Z799" i="1"/>
  <c r="AA799" i="1"/>
  <c r="Z800" i="1"/>
  <c r="AA800" i="1"/>
  <c r="Z801" i="1"/>
  <c r="AA801" i="1"/>
  <c r="Z802" i="1"/>
  <c r="AA802" i="1"/>
  <c r="Z803" i="1"/>
  <c r="AA803" i="1"/>
  <c r="Z804" i="1"/>
  <c r="AA804" i="1"/>
  <c r="Z805" i="1"/>
  <c r="AA805" i="1"/>
  <c r="Z806" i="1"/>
  <c r="AA806" i="1"/>
  <c r="Z807" i="1"/>
  <c r="AA807" i="1"/>
  <c r="Z808" i="1"/>
  <c r="AA808" i="1"/>
  <c r="Z809" i="1"/>
  <c r="AA809" i="1"/>
  <c r="Z810" i="1"/>
  <c r="AA810" i="1"/>
  <c r="Z811" i="1"/>
  <c r="AA811" i="1"/>
  <c r="Z812" i="1"/>
  <c r="AA812" i="1"/>
  <c r="Z813" i="1"/>
  <c r="AA813" i="1"/>
  <c r="Z814" i="1"/>
  <c r="AA814" i="1"/>
  <c r="Z815" i="1"/>
  <c r="AA815" i="1"/>
  <c r="Z4563" i="1"/>
  <c r="AA4563" i="1"/>
  <c r="Z816" i="1"/>
  <c r="AA816" i="1"/>
  <c r="Z4564" i="1"/>
  <c r="AA4564" i="1"/>
  <c r="Z817" i="1"/>
  <c r="AA817" i="1"/>
  <c r="Z818" i="1"/>
  <c r="AA818" i="1"/>
  <c r="Z819" i="1"/>
  <c r="AA819" i="1"/>
  <c r="Z820" i="1"/>
  <c r="AA820" i="1"/>
  <c r="Z4565" i="1"/>
  <c r="AA4565" i="1"/>
  <c r="Z4566" i="1"/>
  <c r="AA4566" i="1"/>
  <c r="Z4567" i="1"/>
  <c r="AA4567" i="1"/>
  <c r="Z4568" i="1"/>
  <c r="AA4568" i="1"/>
  <c r="Z4569" i="1"/>
  <c r="AA4569" i="1"/>
  <c r="Z4570" i="1"/>
  <c r="AA4570" i="1"/>
  <c r="Z4571" i="1"/>
  <c r="AA4571" i="1"/>
  <c r="Z821" i="1"/>
  <c r="AA821" i="1"/>
  <c r="Z822" i="1"/>
  <c r="AA822" i="1"/>
  <c r="Z4572" i="1"/>
  <c r="AA4572" i="1"/>
  <c r="Z4573" i="1"/>
  <c r="AA4573" i="1"/>
  <c r="Z4574" i="1"/>
  <c r="AA4574" i="1"/>
  <c r="Z823" i="1"/>
  <c r="AA823" i="1"/>
  <c r="Z824" i="1"/>
  <c r="AA824" i="1"/>
  <c r="Z825" i="1"/>
  <c r="AA825" i="1"/>
  <c r="Z4575" i="1"/>
  <c r="AA4575" i="1"/>
  <c r="Z4576" i="1"/>
  <c r="AA4576" i="1"/>
  <c r="Z4577" i="1"/>
  <c r="AA4577" i="1"/>
  <c r="Z826" i="1"/>
  <c r="AA826" i="1"/>
  <c r="Z827" i="1"/>
  <c r="AA827" i="1"/>
  <c r="Z828" i="1"/>
  <c r="AA828" i="1"/>
  <c r="Z829" i="1"/>
  <c r="AA829" i="1"/>
  <c r="Z830" i="1"/>
  <c r="AA830" i="1"/>
  <c r="Z831" i="1"/>
  <c r="AA831" i="1"/>
  <c r="Z4578" i="1"/>
  <c r="AA4578" i="1"/>
  <c r="Z4579" i="1"/>
  <c r="AA4579" i="1"/>
  <c r="Z832" i="1"/>
  <c r="AA832" i="1"/>
  <c r="Z833" i="1"/>
  <c r="AA833" i="1"/>
  <c r="Z4580" i="1"/>
  <c r="AA4580" i="1"/>
  <c r="Z834" i="1"/>
  <c r="AA834" i="1"/>
  <c r="Z4581" i="1"/>
  <c r="AA4581" i="1"/>
  <c r="Z835" i="1"/>
  <c r="AA835" i="1"/>
  <c r="Z4582" i="1"/>
  <c r="AA4582" i="1"/>
  <c r="Z836" i="1"/>
  <c r="AA836" i="1"/>
  <c r="Z4583" i="1"/>
  <c r="AA4583" i="1"/>
  <c r="Z4584" i="1"/>
  <c r="AA4584" i="1"/>
  <c r="Z4585" i="1"/>
  <c r="AA4585" i="1"/>
  <c r="Z4586" i="1"/>
  <c r="AA4586" i="1"/>
  <c r="Z4587" i="1"/>
  <c r="AA4587" i="1"/>
  <c r="Z4588" i="1"/>
  <c r="AA4588" i="1"/>
  <c r="Z4589" i="1"/>
  <c r="AA4589" i="1"/>
  <c r="Z4590" i="1"/>
  <c r="AA4590" i="1"/>
  <c r="Z837" i="1"/>
  <c r="AA837" i="1"/>
  <c r="Z838" i="1"/>
  <c r="AA838" i="1"/>
  <c r="Z4591" i="1"/>
  <c r="AA4591" i="1"/>
  <c r="Z4592" i="1"/>
  <c r="AA4592" i="1"/>
  <c r="Z4593" i="1"/>
  <c r="AA4593" i="1"/>
  <c r="Z4594" i="1"/>
  <c r="AA4594" i="1"/>
  <c r="Z4595" i="1"/>
  <c r="AA4595" i="1"/>
  <c r="Z4596" i="1"/>
  <c r="AA4596" i="1"/>
  <c r="Z4597" i="1"/>
  <c r="AA4597" i="1"/>
  <c r="Z4598" i="1"/>
  <c r="AA4598" i="1"/>
  <c r="Z4599" i="1"/>
  <c r="AA4599" i="1"/>
  <c r="Z4600" i="1"/>
  <c r="AA4600" i="1"/>
  <c r="Z4601" i="1"/>
  <c r="AA4601" i="1"/>
  <c r="Z4602" i="1"/>
  <c r="AA4602" i="1"/>
  <c r="Z4603" i="1"/>
  <c r="AA4603" i="1"/>
  <c r="Z4604" i="1"/>
  <c r="AA4604" i="1"/>
  <c r="Z4605" i="1"/>
  <c r="AA4605" i="1"/>
  <c r="Z4606" i="1"/>
  <c r="AA4606" i="1"/>
  <c r="Z4607" i="1"/>
  <c r="AA4607" i="1"/>
  <c r="Z4608" i="1"/>
  <c r="AA4608" i="1"/>
  <c r="Z4609" i="1"/>
  <c r="AA4609" i="1"/>
  <c r="Z4610" i="1"/>
  <c r="AA4610" i="1"/>
  <c r="Z4611" i="1"/>
  <c r="AA4611" i="1"/>
  <c r="Z839" i="1"/>
  <c r="AA839" i="1"/>
  <c r="Z840" i="1"/>
  <c r="AA840" i="1"/>
  <c r="Z4612" i="1"/>
  <c r="AA4612" i="1"/>
  <c r="Z841" i="1"/>
  <c r="AA841" i="1"/>
  <c r="Z4613" i="1"/>
  <c r="AA4613" i="1"/>
  <c r="Z4614" i="1"/>
  <c r="AA4614" i="1"/>
  <c r="Z4615" i="1"/>
  <c r="AA4615" i="1"/>
  <c r="Z842" i="1"/>
  <c r="AA842" i="1"/>
  <c r="Z843" i="1"/>
  <c r="AA843" i="1"/>
  <c r="Z844" i="1"/>
  <c r="AA844" i="1"/>
  <c r="Z4616" i="1"/>
  <c r="AA4616" i="1"/>
  <c r="Z4617" i="1"/>
  <c r="AA4617" i="1"/>
  <c r="Z4618" i="1"/>
  <c r="AA4618" i="1"/>
  <c r="Z4619" i="1"/>
  <c r="AA4619" i="1"/>
  <c r="Z4620" i="1"/>
  <c r="AA4620" i="1"/>
  <c r="Z4621" i="1"/>
  <c r="AA4621" i="1"/>
  <c r="Z4622" i="1"/>
  <c r="AA4622" i="1"/>
  <c r="Z845" i="1"/>
  <c r="AA845" i="1"/>
  <c r="Z846" i="1"/>
  <c r="AA846" i="1"/>
  <c r="Z4623" i="1"/>
  <c r="AA4623" i="1"/>
  <c r="Z847" i="1"/>
  <c r="AA847" i="1"/>
  <c r="Z848" i="1"/>
  <c r="AA848" i="1"/>
  <c r="Z4624" i="1"/>
  <c r="AA4624" i="1"/>
  <c r="Z849" i="1"/>
  <c r="AA849" i="1"/>
  <c r="Z4625" i="1"/>
  <c r="AA4625" i="1"/>
  <c r="Z4626" i="1"/>
  <c r="AA4626" i="1"/>
  <c r="Z850" i="1"/>
  <c r="AA850" i="1"/>
  <c r="Z851" i="1"/>
  <c r="AA851" i="1"/>
  <c r="Z852" i="1"/>
  <c r="AA852" i="1"/>
  <c r="Z853" i="1"/>
  <c r="AA853" i="1"/>
  <c r="Z4627" i="1"/>
  <c r="AA4627" i="1"/>
  <c r="Z854" i="1"/>
  <c r="AA854" i="1"/>
  <c r="Z855" i="1"/>
  <c r="AA855" i="1"/>
  <c r="Z856" i="1"/>
  <c r="AA856" i="1"/>
  <c r="Z4628" i="1"/>
  <c r="AA4628" i="1"/>
  <c r="Z4629" i="1"/>
  <c r="AA4629" i="1"/>
  <c r="Z4630" i="1"/>
  <c r="AA4630" i="1"/>
  <c r="Z857" i="1"/>
  <c r="AA857" i="1"/>
  <c r="Z4631" i="1"/>
  <c r="AA4631" i="1"/>
  <c r="Z4632" i="1"/>
  <c r="AA4632" i="1"/>
  <c r="Z858" i="1"/>
  <c r="AA858" i="1"/>
  <c r="Z859" i="1"/>
  <c r="AA859" i="1"/>
  <c r="Z860" i="1"/>
  <c r="AA860" i="1"/>
  <c r="Z861" i="1"/>
  <c r="AA861" i="1"/>
  <c r="Z862" i="1"/>
  <c r="AA862" i="1"/>
  <c r="Z4633" i="1"/>
  <c r="AA4633" i="1"/>
  <c r="Z863" i="1"/>
  <c r="AA863" i="1"/>
  <c r="Z4634" i="1"/>
  <c r="AA4634" i="1"/>
  <c r="Z4635" i="1"/>
  <c r="AA4635" i="1"/>
  <c r="Z4636" i="1"/>
  <c r="AA4636" i="1"/>
  <c r="Z4637" i="1"/>
  <c r="AA4637" i="1"/>
  <c r="Z4638" i="1"/>
  <c r="AA4638" i="1"/>
  <c r="Z4639" i="1"/>
  <c r="AA4639" i="1"/>
  <c r="Z4640" i="1"/>
  <c r="AA4640" i="1"/>
  <c r="Z4641" i="1"/>
  <c r="AA4641" i="1"/>
  <c r="Z4642" i="1"/>
  <c r="AA4642" i="1"/>
  <c r="Z4643" i="1"/>
  <c r="AA4643" i="1"/>
  <c r="Z864" i="1"/>
  <c r="AA864" i="1"/>
  <c r="Z865" i="1"/>
  <c r="AA865" i="1"/>
  <c r="Z866" i="1"/>
  <c r="AA866" i="1"/>
  <c r="Z867" i="1"/>
  <c r="AA867" i="1"/>
  <c r="Z4644" i="1"/>
  <c r="AA4644" i="1"/>
  <c r="Z4645" i="1"/>
  <c r="AA4645" i="1"/>
  <c r="Z4646" i="1"/>
  <c r="AA4646" i="1"/>
  <c r="Z4647" i="1"/>
  <c r="AA4647" i="1"/>
  <c r="Z868" i="1"/>
  <c r="AA868" i="1"/>
  <c r="Z869" i="1"/>
  <c r="AA869" i="1"/>
  <c r="Z870" i="1"/>
  <c r="AA870" i="1"/>
  <c r="Z4648" i="1"/>
  <c r="AA4648" i="1"/>
  <c r="Z4649" i="1"/>
  <c r="AA4649" i="1"/>
  <c r="Z4650" i="1"/>
  <c r="AA4650" i="1"/>
  <c r="Z871" i="1"/>
  <c r="AA871" i="1"/>
  <c r="Z4651" i="1"/>
  <c r="AA4651" i="1"/>
  <c r="Z4652" i="1"/>
  <c r="AA4652" i="1"/>
  <c r="Z872" i="1"/>
  <c r="AA872" i="1"/>
  <c r="Z4653" i="1"/>
  <c r="AA4653" i="1"/>
  <c r="Z4654" i="1"/>
  <c r="AA4654" i="1"/>
  <c r="Z4655" i="1"/>
  <c r="AA4655" i="1"/>
  <c r="Z4656" i="1"/>
  <c r="AA4656" i="1"/>
  <c r="Z873" i="1"/>
  <c r="AA873" i="1"/>
  <c r="Z4657" i="1"/>
  <c r="AA4657" i="1"/>
  <c r="Z4658" i="1"/>
  <c r="AA4658" i="1"/>
  <c r="Z4659" i="1"/>
  <c r="AA4659" i="1"/>
  <c r="Z4660" i="1"/>
  <c r="AA4660" i="1"/>
  <c r="Z4661" i="1"/>
  <c r="AA4661" i="1"/>
  <c r="Z874" i="1"/>
  <c r="AA874" i="1"/>
  <c r="Z875" i="1"/>
  <c r="AA875" i="1"/>
  <c r="Z4662" i="1"/>
  <c r="AA4662" i="1"/>
  <c r="Z4663" i="1"/>
  <c r="AA4663" i="1"/>
  <c r="Z876" i="1"/>
  <c r="AA876" i="1"/>
  <c r="Z4664" i="1"/>
  <c r="AA4664" i="1"/>
  <c r="Z877" i="1"/>
  <c r="AA877" i="1"/>
  <c r="Z4665" i="1"/>
  <c r="AA4665" i="1"/>
  <c r="Z4666" i="1"/>
  <c r="AA4666" i="1"/>
  <c r="Z878" i="1"/>
  <c r="AA878" i="1"/>
  <c r="Z4667" i="1"/>
  <c r="AA4667" i="1"/>
  <c r="Z4668" i="1"/>
  <c r="AA4668" i="1"/>
  <c r="Z4669" i="1"/>
  <c r="AA4669" i="1"/>
  <c r="Z4670" i="1"/>
  <c r="AA4670" i="1"/>
  <c r="Z4671" i="1"/>
  <c r="AA4671" i="1"/>
  <c r="Z4672" i="1"/>
  <c r="AA4672" i="1"/>
  <c r="Z4673" i="1"/>
  <c r="AA4673" i="1"/>
  <c r="Z4674" i="1"/>
  <c r="AA4674" i="1"/>
  <c r="Z4675" i="1"/>
  <c r="AA4675" i="1"/>
  <c r="Z879" i="1"/>
  <c r="AA879" i="1"/>
  <c r="Z4676" i="1"/>
  <c r="AA4676" i="1"/>
  <c r="Z880" i="1"/>
  <c r="AA880" i="1"/>
  <c r="Z4677" i="1"/>
  <c r="AA4677" i="1"/>
  <c r="Z881" i="1"/>
  <c r="AA881" i="1"/>
  <c r="Z4678" i="1"/>
  <c r="AA4678" i="1"/>
  <c r="Z4679" i="1"/>
  <c r="AA4679" i="1"/>
  <c r="Z882" i="1"/>
  <c r="AA882" i="1"/>
  <c r="Z883" i="1"/>
  <c r="AA883" i="1"/>
  <c r="Z4680" i="1"/>
  <c r="AA4680" i="1"/>
  <c r="Z4681" i="1"/>
  <c r="AA4681" i="1"/>
  <c r="Z4682" i="1"/>
  <c r="AA4682" i="1"/>
  <c r="Z4683" i="1"/>
  <c r="AA4683" i="1"/>
  <c r="Z884" i="1"/>
  <c r="AA884" i="1"/>
  <c r="Z885" i="1"/>
  <c r="AA885" i="1"/>
  <c r="Z886" i="1"/>
  <c r="AA886" i="1"/>
  <c r="Z4684" i="1"/>
  <c r="AA4684" i="1"/>
  <c r="Z887" i="1"/>
  <c r="AA887" i="1"/>
  <c r="Z888" i="1"/>
  <c r="AA888" i="1"/>
  <c r="Z4685" i="1"/>
  <c r="AA4685" i="1"/>
  <c r="Z4686" i="1"/>
  <c r="AA4686" i="1"/>
  <c r="Z889" i="1"/>
  <c r="AA889" i="1"/>
  <c r="Z4687" i="1"/>
  <c r="AA4687" i="1"/>
  <c r="Z4688" i="1"/>
  <c r="AA4688" i="1"/>
  <c r="Z4689" i="1"/>
  <c r="AA4689" i="1"/>
  <c r="Z890" i="1"/>
  <c r="AA890" i="1"/>
  <c r="Z4690" i="1"/>
  <c r="AA4690" i="1"/>
  <c r="Z891" i="1"/>
  <c r="AA891" i="1"/>
  <c r="Z892" i="1"/>
  <c r="AA892" i="1"/>
  <c r="Z4691" i="1"/>
  <c r="AA4691" i="1"/>
  <c r="Z4692" i="1"/>
  <c r="AA4692" i="1"/>
  <c r="Z893" i="1"/>
  <c r="AA893" i="1"/>
  <c r="Z4693" i="1"/>
  <c r="AA4693" i="1"/>
  <c r="Z4694" i="1"/>
  <c r="AA4694" i="1"/>
  <c r="Z894" i="1"/>
  <c r="AA894" i="1"/>
  <c r="Z4695" i="1"/>
  <c r="AA4695" i="1"/>
  <c r="Z4696" i="1"/>
  <c r="AA4696" i="1"/>
  <c r="Z4697" i="1"/>
  <c r="AA4697" i="1"/>
  <c r="Z895" i="1"/>
  <c r="AA895" i="1"/>
  <c r="Z896" i="1"/>
  <c r="AA896" i="1"/>
  <c r="Z897" i="1"/>
  <c r="AA897" i="1"/>
  <c r="Z4698" i="1"/>
  <c r="AA4698" i="1"/>
  <c r="Z4699" i="1"/>
  <c r="AA4699" i="1"/>
  <c r="Z4700" i="1"/>
  <c r="AA4700" i="1"/>
  <c r="Z898" i="1"/>
  <c r="AA898" i="1"/>
  <c r="Z4701" i="1"/>
  <c r="AA4701" i="1"/>
  <c r="Z899" i="1"/>
  <c r="AA899" i="1"/>
  <c r="Z900" i="1"/>
  <c r="AA900" i="1"/>
  <c r="Z901" i="1"/>
  <c r="AA901" i="1"/>
  <c r="Z902" i="1"/>
  <c r="AA902" i="1"/>
  <c r="Z903" i="1"/>
  <c r="AA903" i="1"/>
  <c r="Z904" i="1"/>
  <c r="AA904" i="1"/>
  <c r="Z905" i="1"/>
  <c r="AA905" i="1"/>
  <c r="Z4702" i="1"/>
  <c r="AA4702" i="1"/>
  <c r="Z906" i="1"/>
  <c r="AA906" i="1"/>
  <c r="Z907" i="1"/>
  <c r="AA907" i="1"/>
  <c r="Z908" i="1"/>
  <c r="AA908" i="1"/>
  <c r="Z909" i="1"/>
  <c r="AA909" i="1"/>
  <c r="Z910" i="1"/>
  <c r="AA910" i="1"/>
  <c r="Z911" i="1"/>
  <c r="AA911" i="1"/>
  <c r="Z912" i="1"/>
  <c r="AA912" i="1"/>
  <c r="Z913" i="1"/>
  <c r="AA913" i="1"/>
  <c r="Z914" i="1"/>
  <c r="AA914" i="1"/>
  <c r="Z4703" i="1"/>
  <c r="AA4703" i="1"/>
  <c r="Z915" i="1"/>
  <c r="AA915" i="1"/>
  <c r="Z916" i="1"/>
  <c r="AA916" i="1"/>
  <c r="Z917" i="1"/>
  <c r="AA917" i="1"/>
  <c r="Z918" i="1"/>
  <c r="AA918" i="1"/>
  <c r="Z4704" i="1"/>
  <c r="AA4704" i="1"/>
  <c r="Z4705" i="1"/>
  <c r="AA4705" i="1"/>
  <c r="Z919" i="1"/>
  <c r="AA919" i="1"/>
  <c r="Z920" i="1"/>
  <c r="AA920" i="1"/>
  <c r="Z921" i="1"/>
  <c r="AA921" i="1"/>
  <c r="Z922" i="1"/>
  <c r="AA922" i="1"/>
  <c r="Z923" i="1"/>
  <c r="AA923" i="1"/>
  <c r="Z924" i="1"/>
  <c r="AA924" i="1"/>
  <c r="Z4706" i="1"/>
  <c r="AA4706" i="1"/>
  <c r="Z4707" i="1"/>
  <c r="AA4707" i="1"/>
  <c r="Z925" i="1"/>
  <c r="AA925" i="1"/>
  <c r="Z4708" i="1"/>
  <c r="AA4708" i="1"/>
  <c r="Z4709" i="1"/>
  <c r="AA4709" i="1"/>
  <c r="Z926" i="1"/>
  <c r="AA926" i="1"/>
  <c r="Z4710" i="1"/>
  <c r="AA4710" i="1"/>
  <c r="Z4711" i="1"/>
  <c r="AA4711" i="1"/>
  <c r="Z927" i="1"/>
  <c r="AA927" i="1"/>
  <c r="Z4712" i="1"/>
  <c r="AA4712" i="1"/>
  <c r="Z928" i="1"/>
  <c r="AA928" i="1"/>
  <c r="Z4713" i="1"/>
  <c r="AA4713" i="1"/>
  <c r="Z4714" i="1"/>
  <c r="AA4714" i="1"/>
  <c r="Z4715" i="1"/>
  <c r="AA4715" i="1"/>
  <c r="Z929" i="1"/>
  <c r="AA929" i="1"/>
  <c r="Z4716" i="1"/>
  <c r="AA4716" i="1"/>
  <c r="Z4717" i="1"/>
  <c r="AA4717" i="1"/>
  <c r="Z930" i="1"/>
  <c r="AA930" i="1"/>
  <c r="Z931" i="1"/>
  <c r="AA931" i="1"/>
  <c r="Z932" i="1"/>
  <c r="AA932" i="1"/>
  <c r="Z4718" i="1"/>
  <c r="AA4718" i="1"/>
  <c r="Z933" i="1"/>
  <c r="AA933" i="1"/>
  <c r="Z4719" i="1"/>
  <c r="AA4719" i="1"/>
  <c r="Z4720" i="1"/>
  <c r="AA4720" i="1"/>
  <c r="Z4721" i="1"/>
  <c r="AA4721" i="1"/>
  <c r="Z4722" i="1"/>
  <c r="AA4722" i="1"/>
  <c r="Z4723" i="1"/>
  <c r="AA4723" i="1"/>
  <c r="Z4724" i="1"/>
  <c r="AA4724" i="1"/>
  <c r="Z934" i="1"/>
  <c r="AA934" i="1"/>
  <c r="Z4725" i="1"/>
  <c r="AA4725" i="1"/>
  <c r="Z4726" i="1"/>
  <c r="AA4726" i="1"/>
  <c r="Z4727" i="1"/>
  <c r="AA4727" i="1"/>
  <c r="Z935" i="1"/>
  <c r="AA935" i="1"/>
  <c r="Z4728" i="1"/>
  <c r="AA4728" i="1"/>
  <c r="Z4729" i="1"/>
  <c r="AA4729" i="1"/>
  <c r="Z4730" i="1"/>
  <c r="AA4730" i="1"/>
  <c r="Z936" i="1"/>
  <c r="AA936" i="1"/>
  <c r="Z937" i="1"/>
  <c r="AA937" i="1"/>
  <c r="Z4731" i="1"/>
  <c r="AA4731" i="1"/>
  <c r="Z938" i="1"/>
  <c r="AA938" i="1"/>
  <c r="Z939" i="1"/>
  <c r="AA939" i="1"/>
  <c r="Z940" i="1"/>
  <c r="AA940" i="1"/>
  <c r="Z941" i="1"/>
  <c r="AA941" i="1"/>
  <c r="Z4732" i="1"/>
  <c r="AA4732" i="1"/>
  <c r="Z4733" i="1"/>
  <c r="AA4733" i="1"/>
  <c r="Z4734" i="1"/>
  <c r="AA4734" i="1"/>
  <c r="Z4735" i="1"/>
  <c r="AA4735" i="1"/>
  <c r="Z942" i="1"/>
  <c r="AA942" i="1"/>
  <c r="Z4736" i="1"/>
  <c r="AA4736" i="1"/>
  <c r="Z943" i="1"/>
  <c r="AA943" i="1"/>
  <c r="Z944" i="1"/>
  <c r="AA944" i="1"/>
  <c r="Z945" i="1"/>
  <c r="AA945" i="1"/>
  <c r="Z4737" i="1"/>
  <c r="AA4737" i="1"/>
  <c r="Z946" i="1"/>
  <c r="AA946" i="1"/>
  <c r="Z947" i="1"/>
  <c r="AA947" i="1"/>
  <c r="Z4738" i="1"/>
  <c r="AA4738" i="1"/>
  <c r="Z948" i="1"/>
  <c r="AA948" i="1"/>
  <c r="Z949" i="1"/>
  <c r="AA949" i="1"/>
  <c r="Z4739" i="1"/>
  <c r="AA4739" i="1"/>
  <c r="Z950" i="1"/>
  <c r="AA950" i="1"/>
  <c r="Z951" i="1"/>
  <c r="AA951" i="1"/>
  <c r="Z952" i="1"/>
  <c r="AA952" i="1"/>
  <c r="Z953" i="1"/>
  <c r="AA953" i="1"/>
  <c r="Z954" i="1"/>
  <c r="AA954" i="1"/>
  <c r="Z955" i="1"/>
  <c r="AA955" i="1"/>
  <c r="Z956" i="1"/>
  <c r="AA956" i="1"/>
  <c r="Z957" i="1"/>
  <c r="AA957" i="1"/>
  <c r="Z958" i="1"/>
  <c r="AA958" i="1"/>
  <c r="Z959" i="1"/>
  <c r="AA959" i="1"/>
  <c r="Z4740" i="1"/>
  <c r="AA4740" i="1"/>
  <c r="Z960" i="1"/>
  <c r="AA960" i="1"/>
  <c r="Z961" i="1"/>
  <c r="AA961" i="1"/>
  <c r="Z962" i="1"/>
  <c r="AA962" i="1"/>
  <c r="Z963" i="1"/>
  <c r="AA963" i="1"/>
  <c r="Z964" i="1"/>
  <c r="AA964" i="1"/>
  <c r="Z965" i="1"/>
  <c r="AA965" i="1"/>
  <c r="Z966" i="1"/>
  <c r="AA966" i="1"/>
  <c r="Z967" i="1"/>
  <c r="AA967" i="1"/>
  <c r="Z968" i="1"/>
  <c r="AA968" i="1"/>
  <c r="Z969" i="1"/>
  <c r="AA969" i="1"/>
  <c r="Z970" i="1"/>
  <c r="AA970" i="1"/>
  <c r="Z971" i="1"/>
  <c r="AA971" i="1"/>
  <c r="Z972" i="1"/>
  <c r="AA972" i="1"/>
  <c r="Z973" i="1"/>
  <c r="AA973" i="1"/>
  <c r="Z974" i="1"/>
  <c r="AA974" i="1"/>
  <c r="Z975" i="1"/>
  <c r="AA975" i="1"/>
  <c r="Z976" i="1"/>
  <c r="AA976" i="1"/>
  <c r="Z977" i="1"/>
  <c r="AA977" i="1"/>
  <c r="Z978" i="1"/>
  <c r="AA978" i="1"/>
  <c r="Z979" i="1"/>
  <c r="AA979" i="1"/>
  <c r="Z980" i="1"/>
  <c r="AA980" i="1"/>
  <c r="Z981" i="1"/>
  <c r="AA981" i="1"/>
  <c r="Z982" i="1"/>
  <c r="AA982" i="1"/>
  <c r="Z4741" i="1"/>
  <c r="AA4741" i="1"/>
  <c r="Z4742" i="1"/>
  <c r="AA4742" i="1"/>
  <c r="Z4743" i="1"/>
  <c r="AA4743" i="1"/>
  <c r="Z983" i="1"/>
  <c r="AA983" i="1"/>
  <c r="Z984" i="1"/>
  <c r="AA984" i="1"/>
  <c r="Z4744" i="1"/>
  <c r="AA4744" i="1"/>
  <c r="Z985" i="1"/>
  <c r="AA985" i="1"/>
  <c r="Z986" i="1"/>
  <c r="AA986" i="1"/>
  <c r="Z987" i="1"/>
  <c r="AA987" i="1"/>
  <c r="Z988" i="1"/>
  <c r="AA988" i="1"/>
  <c r="Z989" i="1"/>
  <c r="AA989" i="1"/>
  <c r="Z4745" i="1"/>
  <c r="AA4745" i="1"/>
  <c r="Z990" i="1"/>
  <c r="AA990" i="1"/>
  <c r="Z991" i="1"/>
  <c r="AA991" i="1"/>
  <c r="Z4746" i="1"/>
  <c r="AA4746" i="1"/>
  <c r="Z992" i="1"/>
  <c r="AA992" i="1"/>
  <c r="Z4747" i="1"/>
  <c r="AA4747" i="1"/>
  <c r="Z993" i="1"/>
  <c r="AA993" i="1"/>
  <c r="Z994" i="1"/>
  <c r="AA994" i="1"/>
  <c r="Z995" i="1"/>
  <c r="AA995" i="1"/>
  <c r="Z996" i="1"/>
  <c r="AA996" i="1"/>
  <c r="Z997" i="1"/>
  <c r="AA997" i="1"/>
  <c r="Z998" i="1"/>
  <c r="AA998" i="1"/>
  <c r="Z999" i="1"/>
  <c r="AA999" i="1"/>
  <c r="Z1000" i="1"/>
  <c r="AA1000" i="1"/>
  <c r="Z1001" i="1"/>
  <c r="AA1001" i="1"/>
  <c r="Z1002" i="1"/>
  <c r="AA1002" i="1"/>
  <c r="Z1003" i="1"/>
  <c r="AA1003" i="1"/>
  <c r="Z1004" i="1"/>
  <c r="AA1004" i="1"/>
  <c r="Z1005" i="1"/>
  <c r="AA1005" i="1"/>
  <c r="Z4748" i="1"/>
  <c r="AA4748" i="1"/>
  <c r="Z1006" i="1"/>
  <c r="AA1006" i="1"/>
  <c r="Z1007" i="1"/>
  <c r="AA1007" i="1"/>
  <c r="Z1008" i="1"/>
  <c r="AA1008" i="1"/>
  <c r="Z1009" i="1"/>
  <c r="AA1009" i="1"/>
  <c r="Z4749" i="1"/>
  <c r="AA4749" i="1"/>
  <c r="Z1010" i="1"/>
  <c r="AA1010" i="1"/>
  <c r="Z1011" i="1"/>
  <c r="AA1011" i="1"/>
  <c r="Z1012" i="1"/>
  <c r="AA1012" i="1"/>
  <c r="Z1013" i="1"/>
  <c r="AA1013" i="1"/>
  <c r="Z1014" i="1"/>
  <c r="AA1014" i="1"/>
  <c r="Z1015" i="1"/>
  <c r="AA1015" i="1"/>
  <c r="Z1016" i="1"/>
  <c r="AA1016" i="1"/>
  <c r="Z4750" i="1"/>
  <c r="AA4750" i="1"/>
  <c r="Z1017" i="1"/>
  <c r="AA1017" i="1"/>
  <c r="Z1018" i="1"/>
  <c r="AA1018" i="1"/>
  <c r="Z4751" i="1"/>
  <c r="AA4751" i="1"/>
  <c r="Z1019" i="1"/>
  <c r="AA1019" i="1"/>
  <c r="Z1020" i="1"/>
  <c r="AA1020" i="1"/>
  <c r="Z1021" i="1"/>
  <c r="AA1021" i="1"/>
  <c r="Z1022" i="1"/>
  <c r="AA1022" i="1"/>
  <c r="Z1023" i="1"/>
  <c r="AA1023" i="1"/>
  <c r="Z1024" i="1"/>
  <c r="AA1024" i="1"/>
  <c r="Z1025" i="1"/>
  <c r="AA1025" i="1"/>
  <c r="Z1026" i="1"/>
  <c r="AA1026" i="1"/>
  <c r="Z4752" i="1"/>
  <c r="AA4752" i="1"/>
  <c r="Z1027" i="1"/>
  <c r="AA1027" i="1"/>
  <c r="Z1028" i="1"/>
  <c r="AA1028" i="1"/>
  <c r="Z1029" i="1"/>
  <c r="AA1029" i="1"/>
  <c r="Z1030" i="1"/>
  <c r="AA1030" i="1"/>
  <c r="Z1031" i="1"/>
  <c r="AA1031" i="1"/>
  <c r="Z4753" i="1"/>
  <c r="AA4753" i="1"/>
  <c r="Z1032" i="1"/>
  <c r="AA1032" i="1"/>
  <c r="Z1033" i="1"/>
  <c r="AA1033" i="1"/>
  <c r="Z1034" i="1"/>
  <c r="AA1034" i="1"/>
  <c r="Z1035" i="1"/>
  <c r="AA1035" i="1"/>
  <c r="Z1036" i="1"/>
  <c r="AA1036" i="1"/>
  <c r="Z1037" i="1"/>
  <c r="AA1037" i="1"/>
  <c r="Z1038" i="1"/>
  <c r="AA1038" i="1"/>
  <c r="Z1039" i="1"/>
  <c r="AA1039" i="1"/>
  <c r="Z1040" i="1"/>
  <c r="AA1040" i="1"/>
  <c r="Z1041" i="1"/>
  <c r="AA1041" i="1"/>
  <c r="Z1042" i="1"/>
  <c r="AA1042" i="1"/>
  <c r="Z1043" i="1"/>
  <c r="AA1043" i="1"/>
  <c r="Z1044" i="1"/>
  <c r="AA1044" i="1"/>
  <c r="Z1045" i="1"/>
  <c r="AA1045" i="1"/>
  <c r="Z1046" i="1"/>
  <c r="AA1046" i="1"/>
  <c r="Z1047" i="1"/>
  <c r="AA1047" i="1"/>
  <c r="Z1048" i="1"/>
  <c r="AA1048" i="1"/>
  <c r="Z1049" i="1"/>
  <c r="AA1049" i="1"/>
  <c r="Z1050" i="1"/>
  <c r="AA1050" i="1"/>
  <c r="Z1051" i="1"/>
  <c r="AA1051" i="1"/>
  <c r="Z1052" i="1"/>
  <c r="AA1052" i="1"/>
  <c r="Z1053" i="1"/>
  <c r="AA1053" i="1"/>
  <c r="Z1054" i="1"/>
  <c r="AA1054" i="1"/>
  <c r="Z1055" i="1"/>
  <c r="AA1055" i="1"/>
  <c r="Z4754" i="1"/>
  <c r="AA4754" i="1"/>
  <c r="Z4755" i="1"/>
  <c r="AA4755" i="1"/>
  <c r="Z4756" i="1"/>
  <c r="AA4756" i="1"/>
  <c r="Z4757" i="1"/>
  <c r="AA4757" i="1"/>
  <c r="Z1056" i="1"/>
  <c r="AA1056" i="1"/>
  <c r="Z1057" i="1"/>
  <c r="AA1057" i="1"/>
  <c r="Z4758" i="1"/>
  <c r="AA4758" i="1"/>
  <c r="Z1058" i="1"/>
  <c r="AA1058" i="1"/>
  <c r="Z4759" i="1"/>
  <c r="AA4759" i="1"/>
  <c r="Z1059" i="1"/>
  <c r="AA1059" i="1"/>
  <c r="Z4760" i="1"/>
  <c r="AA4760" i="1"/>
  <c r="Z1060" i="1"/>
  <c r="AA1060" i="1"/>
  <c r="Z1061" i="1"/>
  <c r="AA1061" i="1"/>
  <c r="Z1062" i="1"/>
  <c r="AA1062" i="1"/>
  <c r="Z1063" i="1"/>
  <c r="AA1063" i="1"/>
  <c r="Z1064" i="1"/>
  <c r="AA1064" i="1"/>
  <c r="Z4761" i="1"/>
  <c r="AA4761" i="1"/>
  <c r="Z1065" i="1"/>
  <c r="AA1065" i="1"/>
  <c r="Z4762" i="1"/>
  <c r="AA4762" i="1"/>
  <c r="Z1066" i="1"/>
  <c r="AA1066" i="1"/>
  <c r="Z4763" i="1"/>
  <c r="AA4763" i="1"/>
  <c r="Z1067" i="1"/>
  <c r="AA1067" i="1"/>
  <c r="Z4764" i="1"/>
  <c r="AA4764" i="1"/>
  <c r="Z4765" i="1"/>
  <c r="AA4765" i="1"/>
  <c r="Z4766" i="1"/>
  <c r="AA4766" i="1"/>
  <c r="Z4767" i="1"/>
  <c r="AA4767" i="1"/>
  <c r="Z1068" i="1"/>
  <c r="AA1068" i="1"/>
  <c r="Z1069" i="1"/>
  <c r="AA1069" i="1"/>
  <c r="Z4768" i="1"/>
  <c r="AA4768" i="1"/>
  <c r="Z4769" i="1"/>
  <c r="AA4769" i="1"/>
  <c r="Z1070" i="1"/>
  <c r="AA1070" i="1"/>
  <c r="Z4770" i="1"/>
  <c r="AA4770" i="1"/>
  <c r="Z1071" i="1"/>
  <c r="AA1071" i="1"/>
  <c r="Z4771" i="1"/>
  <c r="AA4771" i="1"/>
  <c r="Z1072" i="1"/>
  <c r="AA1072" i="1"/>
  <c r="Z1073" i="1"/>
  <c r="AA1073" i="1"/>
  <c r="Z4772" i="1"/>
  <c r="AA4772" i="1"/>
  <c r="Z4773" i="1"/>
  <c r="AA4773" i="1"/>
  <c r="Z4774" i="1"/>
  <c r="AA4774" i="1"/>
  <c r="Z4775" i="1"/>
  <c r="AA4775" i="1"/>
  <c r="Z4776" i="1"/>
  <c r="AA4776" i="1"/>
  <c r="Z4777" i="1"/>
  <c r="AA4777" i="1"/>
  <c r="Z4778" i="1"/>
  <c r="AA4778" i="1"/>
  <c r="Z1074" i="1"/>
  <c r="AA1074" i="1"/>
  <c r="Z1075" i="1"/>
  <c r="AA1075" i="1"/>
  <c r="Z4779" i="1"/>
  <c r="AA4779" i="1"/>
  <c r="Z1076" i="1"/>
  <c r="AA1076" i="1"/>
  <c r="Z4780" i="1"/>
  <c r="AA4780" i="1"/>
  <c r="Z4781" i="1"/>
  <c r="AA4781" i="1"/>
  <c r="Z1077" i="1"/>
  <c r="AA1077" i="1"/>
  <c r="Z1078" i="1"/>
  <c r="AA1078" i="1"/>
  <c r="Z4782" i="1"/>
  <c r="AA4782" i="1"/>
  <c r="Z1079" i="1"/>
  <c r="AA1079" i="1"/>
  <c r="Z1080" i="1"/>
  <c r="AA1080" i="1"/>
  <c r="Z4783" i="1"/>
  <c r="AA4783" i="1"/>
  <c r="Z4784" i="1"/>
  <c r="AA4784" i="1"/>
  <c r="Z1081" i="1"/>
  <c r="AA1081" i="1"/>
  <c r="Z4785" i="1"/>
  <c r="AA4785" i="1"/>
  <c r="Z4786" i="1"/>
  <c r="AA4786" i="1"/>
  <c r="Z4787" i="1"/>
  <c r="AA4787" i="1"/>
  <c r="Z4788" i="1"/>
  <c r="AA4788" i="1"/>
  <c r="Z4789" i="1"/>
  <c r="AA4789" i="1"/>
  <c r="Z4790" i="1"/>
  <c r="AA4790" i="1"/>
  <c r="Z1082" i="1"/>
  <c r="AA1082" i="1"/>
  <c r="Z4791" i="1"/>
  <c r="AA4791" i="1"/>
  <c r="Z4792" i="1"/>
  <c r="AA4792" i="1"/>
  <c r="Z4793" i="1"/>
  <c r="AA4793" i="1"/>
  <c r="Z4794" i="1"/>
  <c r="AA4794" i="1"/>
  <c r="Z4795" i="1"/>
  <c r="AA4795" i="1"/>
  <c r="Z1083" i="1"/>
  <c r="AA1083" i="1"/>
  <c r="Z1084" i="1"/>
  <c r="AA1084" i="1"/>
  <c r="Z1085" i="1"/>
  <c r="AA1085" i="1"/>
  <c r="Z4796" i="1"/>
  <c r="AA4796" i="1"/>
  <c r="Z4797" i="1"/>
  <c r="AA4797" i="1"/>
  <c r="Z4798" i="1"/>
  <c r="AA4798" i="1"/>
  <c r="Z1086" i="1"/>
  <c r="AA1086" i="1"/>
  <c r="Z1087" i="1"/>
  <c r="AA1087" i="1"/>
  <c r="Z4799" i="1"/>
  <c r="AA4799" i="1"/>
  <c r="Z1088" i="1"/>
  <c r="AA1088" i="1"/>
  <c r="Z4800" i="1"/>
  <c r="AA4800" i="1"/>
  <c r="Z1089" i="1"/>
  <c r="AA1089" i="1"/>
  <c r="Z1090" i="1"/>
  <c r="AA1090" i="1"/>
  <c r="Z1091" i="1"/>
  <c r="AA1091" i="1"/>
  <c r="Z4801" i="1"/>
  <c r="AA4801" i="1"/>
  <c r="Z4802" i="1"/>
  <c r="AA4802" i="1"/>
  <c r="Z1092" i="1"/>
  <c r="AA1092" i="1"/>
  <c r="Z4803" i="1"/>
  <c r="AA4803" i="1"/>
  <c r="Z1093" i="1"/>
  <c r="AA1093" i="1"/>
  <c r="Z4804" i="1"/>
  <c r="AA4804" i="1"/>
  <c r="Z4805" i="1"/>
  <c r="AA4805" i="1"/>
  <c r="Z4806" i="1"/>
  <c r="AA4806" i="1"/>
  <c r="Z1094" i="1"/>
  <c r="AA1094" i="1"/>
  <c r="Z4807" i="1"/>
  <c r="AA4807" i="1"/>
  <c r="Z1095" i="1"/>
  <c r="AA1095" i="1"/>
  <c r="Z4808" i="1"/>
  <c r="AA4808" i="1"/>
  <c r="Z1096" i="1"/>
  <c r="AA1096" i="1"/>
  <c r="Z1097" i="1"/>
  <c r="AA1097" i="1"/>
  <c r="Z1098" i="1"/>
  <c r="AA1098" i="1"/>
  <c r="Z4809" i="1"/>
  <c r="AA4809" i="1"/>
  <c r="Z4810" i="1"/>
  <c r="AA4810" i="1"/>
  <c r="Z1099" i="1"/>
  <c r="AA1099" i="1"/>
  <c r="Z1100" i="1"/>
  <c r="AA1100" i="1"/>
  <c r="Z1101" i="1"/>
  <c r="AA1101" i="1"/>
  <c r="Z4811" i="1"/>
  <c r="AA4811" i="1"/>
  <c r="Z1102" i="1"/>
  <c r="AA1102" i="1"/>
  <c r="Z4812" i="1"/>
  <c r="AA4812" i="1"/>
  <c r="Z4813" i="1"/>
  <c r="AA4813" i="1"/>
  <c r="Z1103" i="1"/>
  <c r="AA1103" i="1"/>
  <c r="Z1104" i="1"/>
  <c r="AA1104" i="1"/>
  <c r="Z1105" i="1"/>
  <c r="AA1105" i="1"/>
  <c r="Z1106" i="1"/>
  <c r="AA1106" i="1"/>
  <c r="Z1107" i="1"/>
  <c r="AA1107" i="1"/>
  <c r="Z1108" i="1"/>
  <c r="AA1108" i="1"/>
  <c r="Z1109" i="1"/>
  <c r="AA1109" i="1"/>
  <c r="Z1110" i="1"/>
  <c r="AA1110" i="1"/>
  <c r="Z1111" i="1"/>
  <c r="AA1111" i="1"/>
  <c r="Z1112" i="1"/>
  <c r="AA1112" i="1"/>
  <c r="Z1113" i="1"/>
  <c r="AA1113" i="1"/>
  <c r="Z1114" i="1"/>
  <c r="AA1114" i="1"/>
  <c r="Z1115" i="1"/>
  <c r="AA1115" i="1"/>
  <c r="Z4814" i="1"/>
  <c r="AA4814" i="1"/>
  <c r="Z1116" i="1"/>
  <c r="AA1116" i="1"/>
  <c r="Z1117" i="1"/>
  <c r="AA1117" i="1"/>
  <c r="Z1118" i="1"/>
  <c r="AA1118" i="1"/>
  <c r="Z1119" i="1"/>
  <c r="AA1119" i="1"/>
  <c r="Z4815" i="1"/>
  <c r="AA4815" i="1"/>
  <c r="Z1120" i="1"/>
  <c r="AA1120" i="1"/>
  <c r="Z1121" i="1"/>
  <c r="AA1121" i="1"/>
  <c r="Z1122" i="1"/>
  <c r="AA1122" i="1"/>
  <c r="Z4816" i="1"/>
  <c r="AA4816" i="1"/>
  <c r="Z1123" i="1"/>
  <c r="AA1123" i="1"/>
  <c r="Z1124" i="1"/>
  <c r="AA1124" i="1"/>
  <c r="Z1125" i="1"/>
  <c r="AA1125" i="1"/>
  <c r="Z1126" i="1"/>
  <c r="AA1126" i="1"/>
  <c r="Z1127" i="1"/>
  <c r="AA1127" i="1"/>
  <c r="Z1128" i="1"/>
  <c r="AA1128" i="1"/>
  <c r="Z1129" i="1"/>
  <c r="AA1129" i="1"/>
  <c r="Z1130" i="1"/>
  <c r="AA1130" i="1"/>
  <c r="Z4817" i="1"/>
  <c r="AA4817" i="1"/>
  <c r="Z1131" i="1"/>
  <c r="AA1131" i="1"/>
  <c r="Z1132" i="1"/>
  <c r="AA1132" i="1"/>
  <c r="Z1133" i="1"/>
  <c r="AA1133" i="1"/>
  <c r="Z1134" i="1"/>
  <c r="AA1134" i="1"/>
  <c r="Z1135" i="1"/>
  <c r="AA1135" i="1"/>
  <c r="Z1136" i="1"/>
  <c r="AA1136" i="1"/>
  <c r="Z1137" i="1"/>
  <c r="AA1137" i="1"/>
  <c r="Z1138" i="1"/>
  <c r="AA1138" i="1"/>
  <c r="Z1139" i="1"/>
  <c r="AA1139" i="1"/>
  <c r="Z1140" i="1"/>
  <c r="AA1140" i="1"/>
  <c r="Z1141" i="1"/>
  <c r="AA1141" i="1"/>
  <c r="Z4818" i="1"/>
  <c r="AA4818" i="1"/>
  <c r="Z1142" i="1"/>
  <c r="AA1142" i="1"/>
  <c r="Z1143" i="1"/>
  <c r="AA1143" i="1"/>
  <c r="Z1144" i="1"/>
  <c r="AA1144" i="1"/>
  <c r="Z1145" i="1"/>
  <c r="AA1145" i="1"/>
  <c r="Z4819" i="1"/>
  <c r="AA4819" i="1"/>
  <c r="Z1146" i="1"/>
  <c r="AA1146" i="1"/>
  <c r="Z1147" i="1"/>
  <c r="AA1147" i="1"/>
  <c r="Z4820" i="1"/>
  <c r="AA4820" i="1"/>
  <c r="Z1148" i="1"/>
  <c r="AA1148" i="1"/>
  <c r="Z1149" i="1"/>
  <c r="AA1149" i="1"/>
  <c r="Z1150" i="1"/>
  <c r="AA1150" i="1"/>
  <c r="Z1151" i="1"/>
  <c r="AA1151" i="1"/>
  <c r="Z1152" i="1"/>
  <c r="AA1152" i="1"/>
  <c r="Z1153" i="1"/>
  <c r="AA1153" i="1"/>
  <c r="Z1154" i="1"/>
  <c r="AA1154" i="1"/>
  <c r="Z1155" i="1"/>
  <c r="AA1155" i="1"/>
  <c r="Z1156" i="1"/>
  <c r="AA1156" i="1"/>
  <c r="Z1157" i="1"/>
  <c r="AA1157" i="1"/>
  <c r="Z1158" i="1"/>
  <c r="AA1158" i="1"/>
  <c r="Z1159" i="1"/>
  <c r="AA1159" i="1"/>
  <c r="Z1160" i="1"/>
  <c r="AA1160" i="1"/>
  <c r="Z1161" i="1"/>
  <c r="AA1161" i="1"/>
  <c r="Z1162" i="1"/>
  <c r="AA1162" i="1"/>
  <c r="Z1163" i="1"/>
  <c r="AA1163" i="1"/>
  <c r="Z1164" i="1"/>
  <c r="AA1164" i="1"/>
  <c r="Z4821" i="1"/>
  <c r="AA4821" i="1"/>
  <c r="Z1165" i="1"/>
  <c r="AA1165" i="1"/>
  <c r="Z86" i="1"/>
  <c r="AA86" i="1"/>
  <c r="Z4822" i="1"/>
  <c r="AA4822" i="1"/>
  <c r="Z4823" i="1"/>
  <c r="AA4823" i="1"/>
  <c r="Z4824" i="1"/>
  <c r="AA4824" i="1"/>
  <c r="Z1166" i="1"/>
  <c r="AA1166" i="1"/>
  <c r="Z1167" i="1"/>
  <c r="AA1167" i="1"/>
  <c r="Z1168" i="1"/>
  <c r="AA1168" i="1"/>
  <c r="Z4825" i="1"/>
  <c r="AA4825" i="1"/>
  <c r="Z4826" i="1"/>
  <c r="AA4826" i="1"/>
  <c r="Z1169" i="1"/>
  <c r="AA1169" i="1"/>
  <c r="Z4827" i="1"/>
  <c r="AA4827" i="1"/>
  <c r="Z1170" i="1"/>
  <c r="AA1170" i="1"/>
  <c r="Z1171" i="1"/>
  <c r="AA1171" i="1"/>
  <c r="Z1172" i="1"/>
  <c r="AA1172" i="1"/>
  <c r="Z1173" i="1"/>
  <c r="AA1173" i="1"/>
  <c r="Z1174" i="1"/>
  <c r="AA1174" i="1"/>
  <c r="Z1175" i="1"/>
  <c r="AA1175" i="1"/>
  <c r="Z1176" i="1"/>
  <c r="AA1176" i="1"/>
  <c r="Z1177" i="1"/>
  <c r="AA1177" i="1"/>
  <c r="Z1178" i="1"/>
  <c r="AA1178" i="1"/>
  <c r="Z1179" i="1"/>
  <c r="AA1179" i="1"/>
  <c r="Z1180" i="1"/>
  <c r="AA1180" i="1"/>
  <c r="Z1181" i="1"/>
  <c r="AA1181" i="1"/>
  <c r="Z4828" i="1"/>
  <c r="AA4828" i="1"/>
  <c r="Z1182" i="1"/>
  <c r="AA1182" i="1"/>
  <c r="Z4829" i="1"/>
  <c r="AA4829" i="1"/>
  <c r="Z4830" i="1"/>
  <c r="AA4830" i="1"/>
  <c r="Z1183" i="1"/>
  <c r="AA1183" i="1"/>
  <c r="Z1184" i="1"/>
  <c r="AA1184" i="1"/>
  <c r="Z4831" i="1"/>
  <c r="AA4831" i="1"/>
  <c r="Z1185" i="1"/>
  <c r="AA1185" i="1"/>
  <c r="Z1186" i="1"/>
  <c r="AA1186" i="1"/>
  <c r="Z1187" i="1"/>
  <c r="AA1187" i="1"/>
  <c r="Z1188" i="1"/>
  <c r="AA1188" i="1"/>
  <c r="Z1189" i="1"/>
  <c r="AA1189" i="1"/>
  <c r="Z1190" i="1"/>
  <c r="AA1190" i="1"/>
  <c r="Z1191" i="1"/>
  <c r="AA1191" i="1"/>
  <c r="Z1192" i="1"/>
  <c r="AA1192" i="1"/>
  <c r="Z4832" i="1"/>
  <c r="AA4832" i="1"/>
  <c r="Z4833" i="1"/>
  <c r="AA4833" i="1"/>
  <c r="Z1193" i="1"/>
  <c r="AA1193" i="1"/>
  <c r="Z4834" i="1"/>
  <c r="AA4834" i="1"/>
  <c r="Z4835" i="1"/>
  <c r="AA4835" i="1"/>
  <c r="Z4836" i="1"/>
  <c r="AA4836" i="1"/>
  <c r="Z1194" i="1"/>
  <c r="AA1194" i="1"/>
  <c r="Z1195" i="1"/>
  <c r="AA1195" i="1"/>
  <c r="Z1196" i="1"/>
  <c r="AA1196" i="1"/>
  <c r="Z1197" i="1"/>
  <c r="AA1197" i="1"/>
  <c r="Z1198" i="1"/>
  <c r="AA1198" i="1"/>
  <c r="Z1199" i="1"/>
  <c r="AA1199" i="1"/>
  <c r="Z1200" i="1"/>
  <c r="AA1200" i="1"/>
  <c r="Z1201" i="1"/>
  <c r="AA1201" i="1"/>
  <c r="Z1202" i="1"/>
  <c r="AA1202" i="1"/>
  <c r="Z1203" i="1"/>
  <c r="AA1203" i="1"/>
  <c r="Z1204" i="1"/>
  <c r="AA1204" i="1"/>
  <c r="Z4837" i="1"/>
  <c r="AA4837" i="1"/>
  <c r="Z1205" i="1"/>
  <c r="AA1205" i="1"/>
  <c r="Z1206" i="1"/>
  <c r="AA1206" i="1"/>
  <c r="Z4838" i="1"/>
  <c r="AA4838" i="1"/>
  <c r="Z4839" i="1"/>
  <c r="AA4839" i="1"/>
  <c r="Z1207" i="1"/>
  <c r="AA1207" i="1"/>
  <c r="Z1208" i="1"/>
  <c r="AA1208" i="1"/>
  <c r="Z1209" i="1"/>
  <c r="AA1209" i="1"/>
  <c r="Z1210" i="1"/>
  <c r="AA1210" i="1"/>
  <c r="Z1211" i="1"/>
  <c r="AA1211" i="1"/>
  <c r="Z1212" i="1"/>
  <c r="AA1212" i="1"/>
  <c r="Z1213" i="1"/>
  <c r="AA1213" i="1"/>
  <c r="Z4840" i="1"/>
  <c r="AA4840" i="1"/>
  <c r="Z4841" i="1"/>
  <c r="AA4841" i="1"/>
  <c r="Z1214" i="1"/>
  <c r="AA1214" i="1"/>
  <c r="Z4842" i="1"/>
  <c r="AA4842" i="1"/>
  <c r="Z4843" i="1"/>
  <c r="AA4843" i="1"/>
  <c r="Z4844" i="1"/>
  <c r="AA4844" i="1"/>
  <c r="Z4845" i="1"/>
  <c r="AA4845" i="1"/>
  <c r="Z4846" i="1"/>
  <c r="AA4846" i="1"/>
  <c r="Z1215" i="1"/>
  <c r="AA1215" i="1"/>
  <c r="Z4847" i="1"/>
  <c r="AA4847" i="1"/>
  <c r="Z4848" i="1"/>
  <c r="AA4848" i="1"/>
  <c r="Z1216" i="1"/>
  <c r="AA1216" i="1"/>
  <c r="Z4849" i="1"/>
  <c r="AA4849" i="1"/>
  <c r="Z4850" i="1"/>
  <c r="AA4850" i="1"/>
  <c r="Z4851" i="1"/>
  <c r="AA4851" i="1"/>
  <c r="Z1217" i="1"/>
  <c r="AA1217" i="1"/>
  <c r="Z1218" i="1"/>
  <c r="AA1218" i="1"/>
  <c r="Z4852" i="1"/>
  <c r="AA4852" i="1"/>
  <c r="Z4853" i="1"/>
  <c r="AA4853" i="1"/>
  <c r="Z4854" i="1"/>
  <c r="AA4854" i="1"/>
  <c r="Z1219" i="1"/>
  <c r="AA1219" i="1"/>
  <c r="Z1220" i="1"/>
  <c r="AA1220" i="1"/>
  <c r="Z1221" i="1"/>
  <c r="AA1221" i="1"/>
  <c r="Z1222" i="1"/>
  <c r="AA1222" i="1"/>
  <c r="Z1223" i="1"/>
  <c r="AA1223" i="1"/>
  <c r="Z4855" i="1"/>
  <c r="AA4855" i="1"/>
  <c r="Z4856" i="1"/>
  <c r="AA4856" i="1"/>
  <c r="Z1224" i="1"/>
  <c r="AA1224" i="1"/>
  <c r="Z1225" i="1"/>
  <c r="AA1225" i="1"/>
  <c r="Z4857" i="1"/>
  <c r="AA4857" i="1"/>
  <c r="Z4858" i="1"/>
  <c r="AA4858" i="1"/>
  <c r="Z4859" i="1"/>
  <c r="AA4859" i="1"/>
  <c r="Z4860" i="1"/>
  <c r="AA4860" i="1"/>
  <c r="Z4861" i="1"/>
  <c r="AA4861" i="1"/>
  <c r="Z1226" i="1"/>
  <c r="AA1226" i="1"/>
  <c r="Z1227" i="1"/>
  <c r="AA1227" i="1"/>
  <c r="Z4862" i="1"/>
  <c r="AA4862" i="1"/>
  <c r="Z1228" i="1"/>
  <c r="AA1228" i="1"/>
  <c r="Z4863" i="1"/>
  <c r="AA4863" i="1"/>
  <c r="Z4864" i="1"/>
  <c r="AA4864" i="1"/>
  <c r="Z4865" i="1"/>
  <c r="AA4865" i="1"/>
  <c r="Z4866" i="1"/>
  <c r="AA4866" i="1"/>
  <c r="Z4867" i="1"/>
  <c r="AA4867" i="1"/>
  <c r="Z4868" i="1"/>
  <c r="AA4868" i="1"/>
  <c r="Z1229" i="1"/>
  <c r="AA1229" i="1"/>
  <c r="Z1230" i="1"/>
  <c r="AA1230" i="1"/>
  <c r="Z4869" i="1"/>
  <c r="AA4869" i="1"/>
  <c r="Z4870" i="1"/>
  <c r="AA4870" i="1"/>
  <c r="Z1231" i="1"/>
  <c r="AA1231" i="1"/>
  <c r="Z1232" i="1"/>
  <c r="AA1232" i="1"/>
  <c r="Z4871" i="1"/>
  <c r="AA4871" i="1"/>
  <c r="Z1233" i="1"/>
  <c r="AA1233" i="1"/>
  <c r="Z1234" i="1"/>
  <c r="AA1234" i="1"/>
  <c r="Z4872" i="1"/>
  <c r="AA4872" i="1"/>
  <c r="Z4873" i="1"/>
  <c r="AA4873" i="1"/>
  <c r="Z4874" i="1"/>
  <c r="AA4874" i="1"/>
  <c r="Z1235" i="1"/>
  <c r="AA1235" i="1"/>
  <c r="Z1236" i="1"/>
  <c r="AA1236" i="1"/>
  <c r="Z1237" i="1"/>
  <c r="AA1237" i="1"/>
  <c r="Z1238" i="1"/>
  <c r="AA1238" i="1"/>
  <c r="Z4875" i="1"/>
  <c r="AA4875" i="1"/>
  <c r="Z4876" i="1"/>
  <c r="AA4876" i="1"/>
  <c r="Z1239" i="1"/>
  <c r="AA1239" i="1"/>
  <c r="Z4877" i="1"/>
  <c r="AA4877" i="1"/>
  <c r="Z1240" i="1"/>
  <c r="AA1240" i="1"/>
  <c r="Z1241" i="1"/>
  <c r="AA1241" i="1"/>
  <c r="Z1242" i="1"/>
  <c r="AA1242" i="1"/>
  <c r="Z1243" i="1"/>
  <c r="AA1243" i="1"/>
  <c r="Z4878" i="1"/>
  <c r="AA4878" i="1"/>
  <c r="Z4879" i="1"/>
  <c r="AA4879" i="1"/>
  <c r="Z1244" i="1"/>
  <c r="AA1244" i="1"/>
  <c r="Z1245" i="1"/>
  <c r="AA1245" i="1"/>
  <c r="Z1246" i="1"/>
  <c r="AA1246" i="1"/>
  <c r="Z1247" i="1"/>
  <c r="AA1247" i="1"/>
  <c r="Z1248" i="1"/>
  <c r="AA1248" i="1"/>
  <c r="Z1249" i="1"/>
  <c r="AA1249" i="1"/>
  <c r="Z1250" i="1"/>
  <c r="AA1250" i="1"/>
  <c r="Z4880" i="1"/>
  <c r="AA4880" i="1"/>
  <c r="Z1251" i="1"/>
  <c r="AA1251" i="1"/>
  <c r="Z1252" i="1"/>
  <c r="AA1252" i="1"/>
  <c r="Z1253" i="1"/>
  <c r="AA1253" i="1"/>
  <c r="Z1254" i="1"/>
  <c r="AA1254" i="1"/>
  <c r="Z4881" i="1"/>
  <c r="AA4881" i="1"/>
  <c r="Z1255" i="1"/>
  <c r="AA1255" i="1"/>
  <c r="Z1256" i="1"/>
  <c r="AA1256" i="1"/>
  <c r="Z1257" i="1"/>
  <c r="AA1257" i="1"/>
  <c r="Z1258" i="1"/>
  <c r="AA1258" i="1"/>
  <c r="Z4882" i="1"/>
  <c r="AA4882" i="1"/>
  <c r="Z4883" i="1"/>
  <c r="AA4883" i="1"/>
  <c r="Z1259" i="1"/>
  <c r="AA1259" i="1"/>
  <c r="Z1260" i="1"/>
  <c r="AA1260" i="1"/>
  <c r="Z1261" i="1"/>
  <c r="AA1261" i="1"/>
  <c r="Z4884" i="1"/>
  <c r="AA4884" i="1"/>
  <c r="Z1262" i="1"/>
  <c r="AA1262" i="1"/>
  <c r="Z1263" i="1"/>
  <c r="AA1263" i="1"/>
  <c r="Z1264" i="1"/>
  <c r="AA1264" i="1"/>
  <c r="Z1265" i="1"/>
  <c r="AA1265" i="1"/>
  <c r="Z1266" i="1"/>
  <c r="AA1266" i="1"/>
  <c r="Z1267" i="1"/>
  <c r="AA1267" i="1"/>
  <c r="Z1268" i="1"/>
  <c r="AA1268" i="1"/>
  <c r="Z1269" i="1"/>
  <c r="AA1269" i="1"/>
  <c r="Z1270" i="1"/>
  <c r="AA1270" i="1"/>
  <c r="Z1271" i="1"/>
  <c r="AA1271" i="1"/>
  <c r="Z1272" i="1"/>
  <c r="AA1272" i="1"/>
  <c r="Z1273" i="1"/>
  <c r="AA1273" i="1"/>
  <c r="Z1274" i="1"/>
  <c r="AA1274" i="1"/>
  <c r="Z1275" i="1"/>
  <c r="AA1275" i="1"/>
  <c r="Z1276" i="1"/>
  <c r="AA1276" i="1"/>
  <c r="Z1277" i="1"/>
  <c r="AA1277" i="1"/>
  <c r="Z1278" i="1"/>
  <c r="AA1278" i="1"/>
  <c r="Z1279" i="1"/>
  <c r="AA1279" i="1"/>
  <c r="Z4885" i="1"/>
  <c r="AA4885" i="1"/>
  <c r="Z1280" i="1"/>
  <c r="AA1280" i="1"/>
  <c r="Z1281" i="1"/>
  <c r="AA1281" i="1"/>
  <c r="Z1282" i="1"/>
  <c r="AA1282" i="1"/>
  <c r="Z1283" i="1"/>
  <c r="AA1283" i="1"/>
  <c r="Z1284" i="1"/>
  <c r="AA1284" i="1"/>
  <c r="Z1285" i="1"/>
  <c r="AA1285" i="1"/>
  <c r="Z1286" i="1"/>
  <c r="AA1286" i="1"/>
  <c r="Z4886" i="1"/>
  <c r="AA4886" i="1"/>
  <c r="Z1287" i="1"/>
  <c r="AA1287" i="1"/>
  <c r="Z4887" i="1"/>
  <c r="AA4887" i="1"/>
  <c r="Z1288" i="1"/>
  <c r="AA1288" i="1"/>
  <c r="Z1289" i="1"/>
  <c r="AA1289" i="1"/>
  <c r="Z1290" i="1"/>
  <c r="AA1290" i="1"/>
  <c r="Z4888" i="1"/>
  <c r="AA4888" i="1"/>
  <c r="Z4889" i="1"/>
  <c r="AA4889" i="1"/>
  <c r="Z1291" i="1"/>
  <c r="AA1291" i="1"/>
  <c r="Z1292" i="1"/>
  <c r="AA1292" i="1"/>
  <c r="Z1293" i="1"/>
  <c r="AA1293" i="1"/>
  <c r="Z1294" i="1"/>
  <c r="AA1294" i="1"/>
  <c r="Z4890" i="1"/>
  <c r="AA4890" i="1"/>
  <c r="Z1295" i="1"/>
  <c r="AA1295" i="1"/>
  <c r="Z1296" i="1"/>
  <c r="AA1296" i="1"/>
  <c r="Z1297" i="1"/>
  <c r="AA1297" i="1"/>
  <c r="Z1298" i="1"/>
  <c r="AA1298" i="1"/>
  <c r="Z1299" i="1"/>
  <c r="AA1299" i="1"/>
  <c r="Z1300" i="1"/>
  <c r="AA1300" i="1"/>
  <c r="Z4891" i="1"/>
  <c r="AA4891" i="1"/>
  <c r="Z1301" i="1"/>
  <c r="AA1301" i="1"/>
  <c r="Z4892" i="1"/>
  <c r="AA4892" i="1"/>
  <c r="Z1302" i="1"/>
  <c r="AA1302" i="1"/>
  <c r="Z1303" i="1"/>
  <c r="AA1303" i="1"/>
  <c r="Z1304" i="1"/>
  <c r="AA1304" i="1"/>
  <c r="Z1305" i="1"/>
  <c r="AA1305" i="1"/>
  <c r="Z1306" i="1"/>
  <c r="AA1306" i="1"/>
  <c r="Z1307" i="1"/>
  <c r="AA1307" i="1"/>
  <c r="Z1308" i="1"/>
  <c r="AA1308" i="1"/>
  <c r="Z1309" i="1"/>
  <c r="AA1309" i="1"/>
  <c r="Z1310" i="1"/>
  <c r="AA1310" i="1"/>
  <c r="Z1311" i="1"/>
  <c r="AA1311" i="1"/>
  <c r="Z1312" i="1"/>
  <c r="AA1312" i="1"/>
  <c r="Z1313" i="1"/>
  <c r="AA1313" i="1"/>
  <c r="Z1314" i="1"/>
  <c r="AA1314" i="1"/>
  <c r="Z1315" i="1"/>
  <c r="AA1315" i="1"/>
  <c r="Z1316" i="1"/>
  <c r="AA1316" i="1"/>
  <c r="Z1317" i="1"/>
  <c r="AA1317" i="1"/>
  <c r="Z1318" i="1"/>
  <c r="AA1318" i="1"/>
  <c r="Z1319" i="1"/>
  <c r="AA1319" i="1"/>
  <c r="Z1320" i="1"/>
  <c r="AA1320" i="1"/>
  <c r="Z1321" i="1"/>
  <c r="AA1321" i="1"/>
  <c r="Z1322" i="1"/>
  <c r="AA1322" i="1"/>
  <c r="Z4893" i="1"/>
  <c r="AA4893" i="1"/>
  <c r="Z4894" i="1"/>
  <c r="AA4894" i="1"/>
  <c r="Z1323" i="1"/>
  <c r="AA1323" i="1"/>
  <c r="Z1324" i="1"/>
  <c r="AA1324" i="1"/>
  <c r="Z1325" i="1"/>
  <c r="AA1325" i="1"/>
  <c r="Z1326" i="1"/>
  <c r="AA1326" i="1"/>
  <c r="Z1327" i="1"/>
  <c r="AA1327" i="1"/>
  <c r="Z1328" i="1"/>
  <c r="AA1328" i="1"/>
  <c r="Z1329" i="1"/>
  <c r="AA1329" i="1"/>
  <c r="Z1330" i="1"/>
  <c r="AA1330" i="1"/>
  <c r="Z1331" i="1"/>
  <c r="AA1331" i="1"/>
  <c r="Z1332" i="1"/>
  <c r="AA1332" i="1"/>
  <c r="Z1333" i="1"/>
  <c r="AA1333" i="1"/>
  <c r="Z1334" i="1"/>
  <c r="AA1334" i="1"/>
  <c r="Z1335" i="1"/>
  <c r="AA1335" i="1"/>
  <c r="Z1336" i="1"/>
  <c r="AA1336" i="1"/>
  <c r="Z4895" i="1"/>
  <c r="AA4895" i="1"/>
  <c r="Z1337" i="1"/>
  <c r="AA1337" i="1"/>
  <c r="Z4896" i="1"/>
  <c r="AA4896" i="1"/>
  <c r="Z1338" i="1"/>
  <c r="AA1338" i="1"/>
  <c r="Z1339" i="1"/>
  <c r="AA1339" i="1"/>
  <c r="Z1340" i="1"/>
  <c r="AA1340" i="1"/>
  <c r="Z1341" i="1"/>
  <c r="AA1341" i="1"/>
  <c r="Z1342" i="1"/>
  <c r="AA1342" i="1"/>
  <c r="Z4897" i="1"/>
  <c r="AA4897" i="1"/>
  <c r="Z1343" i="1"/>
  <c r="AA1343" i="1"/>
  <c r="Z1344" i="1"/>
  <c r="AA1344" i="1"/>
  <c r="Z1345" i="1"/>
  <c r="AA1345" i="1"/>
  <c r="Z1346" i="1"/>
  <c r="AA1346" i="1"/>
  <c r="Z4898" i="1"/>
  <c r="AA4898" i="1"/>
  <c r="Z1347" i="1"/>
  <c r="AA1347" i="1"/>
  <c r="Z1348" i="1"/>
  <c r="AA1348" i="1"/>
  <c r="Z1349" i="1"/>
  <c r="AA1349" i="1"/>
  <c r="Z1350" i="1"/>
  <c r="AA1350" i="1"/>
  <c r="Z1351" i="1"/>
  <c r="AA1351" i="1"/>
  <c r="Z4899" i="1"/>
  <c r="AA4899" i="1"/>
  <c r="Z1352" i="1"/>
  <c r="AA1352" i="1"/>
  <c r="Z1353" i="1"/>
  <c r="AA1353" i="1"/>
  <c r="Z4900" i="1"/>
  <c r="AA4900" i="1"/>
  <c r="Z4901" i="1"/>
  <c r="AA4901" i="1"/>
  <c r="Z4902" i="1"/>
  <c r="AA4902" i="1"/>
  <c r="Z4903" i="1"/>
  <c r="AA4903" i="1"/>
  <c r="Z4904" i="1"/>
  <c r="AA4904" i="1"/>
  <c r="Z1354" i="1"/>
  <c r="AA1354" i="1"/>
  <c r="Z1355" i="1"/>
  <c r="AA1355" i="1"/>
  <c r="Z1356" i="1"/>
  <c r="AA1356" i="1"/>
  <c r="Z4905" i="1"/>
  <c r="AA4905" i="1"/>
  <c r="Z4906" i="1"/>
  <c r="AA4906" i="1"/>
  <c r="Z4907" i="1"/>
  <c r="AA4907" i="1"/>
  <c r="Z1357" i="1"/>
  <c r="AA1357" i="1"/>
  <c r="Z4908" i="1"/>
  <c r="AA4908" i="1"/>
  <c r="Z4909" i="1"/>
  <c r="AA4909" i="1"/>
  <c r="Z4910" i="1"/>
  <c r="AA4910" i="1"/>
  <c r="Z4911" i="1"/>
  <c r="AA4911" i="1"/>
  <c r="Z4912" i="1"/>
  <c r="AA4912" i="1"/>
  <c r="Z1358" i="1"/>
  <c r="AA1358" i="1"/>
  <c r="Z1359" i="1"/>
  <c r="AA1359" i="1"/>
  <c r="Z4913" i="1"/>
  <c r="AA4913" i="1"/>
  <c r="Z1360" i="1"/>
  <c r="AA1360" i="1"/>
  <c r="Z4914" i="1"/>
  <c r="AA4914" i="1"/>
  <c r="Z4915" i="1"/>
  <c r="AA4915" i="1"/>
  <c r="Z4916" i="1"/>
  <c r="AA4916" i="1"/>
  <c r="Z1361" i="1"/>
  <c r="AA1361" i="1"/>
  <c r="Z4917" i="1"/>
  <c r="AA4917" i="1"/>
  <c r="Z4918" i="1"/>
  <c r="AA4918" i="1"/>
  <c r="Z4919" i="1"/>
  <c r="AA4919" i="1"/>
  <c r="Z1362" i="1"/>
  <c r="AA1362" i="1"/>
  <c r="Z4920" i="1"/>
  <c r="AA4920" i="1"/>
  <c r="Z4921" i="1"/>
  <c r="AA4921" i="1"/>
  <c r="Z4922" i="1"/>
  <c r="AA4922" i="1"/>
  <c r="Z1363" i="1"/>
  <c r="AA1363" i="1"/>
  <c r="Z1364" i="1"/>
  <c r="AA1364" i="1"/>
  <c r="Z4923" i="1"/>
  <c r="AA4923" i="1"/>
  <c r="Z4924" i="1"/>
  <c r="AA4924" i="1"/>
  <c r="Z4925" i="1"/>
  <c r="AA4925" i="1"/>
  <c r="Z4926" i="1"/>
  <c r="AA4926" i="1"/>
  <c r="Z1365" i="1"/>
  <c r="AA1365" i="1"/>
  <c r="Z4927" i="1"/>
  <c r="AA4927" i="1"/>
  <c r="Z1366" i="1"/>
  <c r="AA1366" i="1"/>
  <c r="Z4928" i="1"/>
  <c r="AA4928" i="1"/>
  <c r="Z4929" i="1"/>
  <c r="AA4929" i="1"/>
  <c r="Z4930" i="1"/>
  <c r="AA4930" i="1"/>
  <c r="Z4931" i="1"/>
  <c r="AA4931" i="1"/>
  <c r="Z4932" i="1"/>
  <c r="AA4932" i="1"/>
  <c r="Z4933" i="1"/>
  <c r="AA4933" i="1"/>
  <c r="Z4934" i="1"/>
  <c r="AA4934" i="1"/>
  <c r="Z4935" i="1"/>
  <c r="AA4935" i="1"/>
  <c r="Z1367" i="1"/>
  <c r="AA1367" i="1"/>
  <c r="Z1368" i="1"/>
  <c r="AA1368" i="1"/>
  <c r="Z1369" i="1"/>
  <c r="AA1369" i="1"/>
  <c r="Z4936" i="1"/>
  <c r="AA4936" i="1"/>
  <c r="Z1370" i="1"/>
  <c r="AA1370" i="1"/>
  <c r="Z1371" i="1"/>
  <c r="AA1371" i="1"/>
  <c r="Z1372" i="1"/>
  <c r="AA1372" i="1"/>
  <c r="Z4937" i="1"/>
  <c r="AA4937" i="1"/>
  <c r="Z1373" i="1"/>
  <c r="AA1373" i="1"/>
  <c r="Z1374" i="1"/>
  <c r="AA1374" i="1"/>
  <c r="Z4938" i="1"/>
  <c r="AA4938" i="1"/>
  <c r="Z1375" i="1"/>
  <c r="AA1375" i="1"/>
  <c r="Z1376" i="1"/>
  <c r="AA1376" i="1"/>
  <c r="Z1377" i="1"/>
  <c r="AA1377" i="1"/>
  <c r="Z4939" i="1"/>
  <c r="AA4939" i="1"/>
  <c r="Z1378" i="1"/>
  <c r="AA1378" i="1"/>
  <c r="Z1379" i="1"/>
  <c r="AA1379" i="1"/>
  <c r="Z1380" i="1"/>
  <c r="AA1380" i="1"/>
  <c r="Z4940" i="1"/>
  <c r="AA4940" i="1"/>
  <c r="Z1381" i="1"/>
  <c r="AA1381" i="1"/>
  <c r="Z1382" i="1"/>
  <c r="AA1382" i="1"/>
  <c r="Z4941" i="1"/>
  <c r="AA4941" i="1"/>
  <c r="Z1383" i="1"/>
  <c r="AA1383" i="1"/>
  <c r="Z4942" i="1"/>
  <c r="AA4942" i="1"/>
  <c r="Z1384" i="1"/>
  <c r="AA1384" i="1"/>
  <c r="Z1385" i="1"/>
  <c r="AA1385" i="1"/>
  <c r="Z4943" i="1"/>
  <c r="AA4943" i="1"/>
  <c r="Z4944" i="1"/>
  <c r="AA4944" i="1"/>
  <c r="Z1386" i="1"/>
  <c r="AA1386" i="1"/>
  <c r="Z4945" i="1"/>
  <c r="AA4945" i="1"/>
  <c r="Z4946" i="1"/>
  <c r="AA4946" i="1"/>
  <c r="Z1387" i="1"/>
  <c r="AA1387" i="1"/>
  <c r="Z1388" i="1"/>
  <c r="AA1388" i="1"/>
  <c r="Z4947" i="1"/>
  <c r="AA4947" i="1"/>
  <c r="Z1389" i="1"/>
  <c r="AA1389" i="1"/>
  <c r="Z1390" i="1"/>
  <c r="AA1390" i="1"/>
  <c r="Z4948" i="1"/>
  <c r="AA4948" i="1"/>
  <c r="Z4949" i="1"/>
  <c r="AA4949" i="1"/>
  <c r="Z1391" i="1"/>
  <c r="AA1391" i="1"/>
  <c r="Z4950" i="1"/>
  <c r="AA4950" i="1"/>
  <c r="Z4951" i="1"/>
  <c r="AA4951" i="1"/>
  <c r="Z1392" i="1"/>
  <c r="AA1392" i="1"/>
  <c r="Z4952" i="1"/>
  <c r="AA4952" i="1"/>
  <c r="Z4953" i="1"/>
  <c r="AA4953" i="1"/>
  <c r="Z1393" i="1"/>
  <c r="AA1393" i="1"/>
  <c r="Z1394" i="1"/>
  <c r="AA1394" i="1"/>
  <c r="Z4954" i="1"/>
  <c r="AA4954" i="1"/>
  <c r="Z4955" i="1"/>
  <c r="AA4955" i="1"/>
  <c r="Z4956" i="1"/>
  <c r="AA4956" i="1"/>
  <c r="Z4957" i="1"/>
  <c r="AA4957" i="1"/>
  <c r="Z1395" i="1"/>
  <c r="AA1395" i="1"/>
  <c r="Z1396" i="1"/>
  <c r="AA1396" i="1"/>
  <c r="Z1397" i="1"/>
  <c r="AA1397" i="1"/>
  <c r="Z1398" i="1"/>
  <c r="AA1398" i="1"/>
  <c r="Z4958" i="1"/>
  <c r="AA4958" i="1"/>
  <c r="Z1399" i="1"/>
  <c r="AA1399" i="1"/>
  <c r="Z1400" i="1"/>
  <c r="AA1400" i="1"/>
  <c r="Z4959" i="1"/>
  <c r="AA4959" i="1"/>
  <c r="Z1401" i="1"/>
  <c r="AA1401" i="1"/>
  <c r="Z4960" i="1"/>
  <c r="AA4960" i="1"/>
  <c r="Z1402" i="1"/>
  <c r="AA1402" i="1"/>
  <c r="Z1403" i="1"/>
  <c r="AA1403" i="1"/>
  <c r="Z1404" i="1"/>
  <c r="AA1404" i="1"/>
  <c r="Z1405" i="1"/>
  <c r="AA1405" i="1"/>
  <c r="Z1406" i="1"/>
  <c r="AA1406" i="1"/>
  <c r="Z1407" i="1"/>
  <c r="AA1407" i="1"/>
  <c r="Z4961" i="1"/>
  <c r="AA4961" i="1"/>
  <c r="Z1408" i="1"/>
  <c r="AA1408" i="1"/>
  <c r="Z4962" i="1"/>
  <c r="AA4962" i="1"/>
  <c r="Z4963" i="1"/>
  <c r="AA4963" i="1"/>
  <c r="Z4964" i="1"/>
  <c r="AA4964" i="1"/>
  <c r="Z4965" i="1"/>
  <c r="AA4965" i="1"/>
  <c r="Z4966" i="1"/>
  <c r="AA4966" i="1"/>
  <c r="Z1409" i="1"/>
  <c r="AA1409" i="1"/>
  <c r="Z1410" i="1"/>
  <c r="AA1410" i="1"/>
  <c r="Z1411" i="1"/>
  <c r="AA1411" i="1"/>
  <c r="Z1412" i="1"/>
  <c r="AA1412" i="1"/>
  <c r="Z1413" i="1"/>
  <c r="AA1413" i="1"/>
  <c r="Z1414" i="1"/>
  <c r="AA1414" i="1"/>
  <c r="Z1415" i="1"/>
  <c r="AA1415" i="1"/>
  <c r="Z1416" i="1"/>
  <c r="AA1416" i="1"/>
  <c r="Z1417" i="1"/>
  <c r="AA1417" i="1"/>
  <c r="Z1418" i="1"/>
  <c r="AA1418" i="1"/>
  <c r="Z4967" i="1"/>
  <c r="AA4967" i="1"/>
  <c r="Z4968" i="1"/>
  <c r="AA4968" i="1"/>
  <c r="Z1419" i="1"/>
  <c r="AA1419" i="1"/>
  <c r="Z1420" i="1"/>
  <c r="AA1420" i="1"/>
  <c r="Z1421" i="1"/>
  <c r="AA1421" i="1"/>
  <c r="Z1422" i="1"/>
  <c r="AA1422" i="1"/>
  <c r="Z1423" i="1"/>
  <c r="AA1423" i="1"/>
  <c r="Z1424" i="1"/>
  <c r="AA1424" i="1"/>
  <c r="Z1425" i="1"/>
  <c r="AA1425" i="1"/>
  <c r="Z1426" i="1"/>
  <c r="AA1426" i="1"/>
  <c r="Z1427" i="1"/>
  <c r="AA1427" i="1"/>
  <c r="Z1428" i="1"/>
  <c r="AA1428" i="1"/>
  <c r="Z1429" i="1"/>
  <c r="AA1429" i="1"/>
  <c r="Z4969" i="1"/>
  <c r="AA4969" i="1"/>
  <c r="Z1430" i="1"/>
  <c r="AA1430" i="1"/>
  <c r="Z1431" i="1"/>
  <c r="AA1431" i="1"/>
  <c r="Z4970" i="1"/>
  <c r="AA4970" i="1"/>
  <c r="Z1432" i="1"/>
  <c r="AA1432" i="1"/>
  <c r="Z1433" i="1"/>
  <c r="AA1433" i="1"/>
  <c r="Z1434" i="1"/>
  <c r="AA1434" i="1"/>
  <c r="Z4971" i="1"/>
  <c r="AA4971" i="1"/>
  <c r="Z4972" i="1"/>
  <c r="AA4972" i="1"/>
  <c r="Z1435" i="1"/>
  <c r="AA1435" i="1"/>
  <c r="Z1436" i="1"/>
  <c r="AA1436" i="1"/>
  <c r="Z4973" i="1"/>
  <c r="AA4973" i="1"/>
  <c r="Z1437" i="1"/>
  <c r="AA1437" i="1"/>
  <c r="Z1438" i="1"/>
  <c r="AA1438" i="1"/>
  <c r="Z1439" i="1"/>
  <c r="AA1439" i="1"/>
  <c r="Z1440" i="1"/>
  <c r="AA1440" i="1"/>
  <c r="Z1441" i="1"/>
  <c r="AA1441" i="1"/>
  <c r="Z4974" i="1"/>
  <c r="AA4974" i="1"/>
  <c r="Z1442" i="1"/>
  <c r="AA1442" i="1"/>
  <c r="Z1443" i="1"/>
  <c r="AA1443" i="1"/>
  <c r="Z1444" i="1"/>
  <c r="AA1444" i="1"/>
  <c r="Z1445" i="1"/>
  <c r="AA1445" i="1"/>
  <c r="Z1446" i="1"/>
  <c r="AA1446" i="1"/>
  <c r="Z1447" i="1"/>
  <c r="AA1447" i="1"/>
  <c r="Z1448" i="1"/>
  <c r="AA1448" i="1"/>
  <c r="Z1449" i="1"/>
  <c r="AA1449" i="1"/>
  <c r="Z1450" i="1"/>
  <c r="AA1450" i="1"/>
  <c r="Z1451" i="1"/>
  <c r="AA1451" i="1"/>
  <c r="Z1452" i="1"/>
  <c r="AA1452" i="1"/>
  <c r="Z1453" i="1"/>
  <c r="AA1453" i="1"/>
  <c r="Z4975" i="1"/>
  <c r="AA4975" i="1"/>
  <c r="Z1454" i="1"/>
  <c r="AA1454" i="1"/>
  <c r="Z1455" i="1"/>
  <c r="AA1455" i="1"/>
  <c r="Z4976" i="1"/>
  <c r="AA4976" i="1"/>
  <c r="Z1456" i="1"/>
  <c r="AA1456" i="1"/>
  <c r="Z1457" i="1"/>
  <c r="AA1457" i="1"/>
  <c r="Z1458" i="1"/>
  <c r="AA1458" i="1"/>
  <c r="Z1459" i="1"/>
  <c r="AA1459" i="1"/>
  <c r="Z1460" i="1"/>
  <c r="AA1460" i="1"/>
  <c r="Z1461" i="1"/>
  <c r="AA1461" i="1"/>
  <c r="Z1462" i="1"/>
  <c r="AA1462" i="1"/>
  <c r="Z1463" i="1"/>
  <c r="AA1463" i="1"/>
  <c r="Z1464" i="1"/>
  <c r="AA1464" i="1"/>
  <c r="Z1465" i="1"/>
  <c r="AA1465" i="1"/>
  <c r="Z1466" i="1"/>
  <c r="AA1466" i="1"/>
  <c r="Z1467" i="1"/>
  <c r="AA1467" i="1"/>
  <c r="Z4977" i="1"/>
  <c r="AA4977" i="1"/>
  <c r="Z4978" i="1"/>
  <c r="AA4978" i="1"/>
  <c r="Z1468" i="1"/>
  <c r="AA1468" i="1"/>
  <c r="Z4979" i="1"/>
  <c r="AA4979" i="1"/>
  <c r="Z4980" i="1"/>
  <c r="AA4980" i="1"/>
  <c r="Z1469" i="1"/>
  <c r="AA1469" i="1"/>
  <c r="Z4981" i="1"/>
  <c r="AA4981" i="1"/>
  <c r="Z4982" i="1"/>
  <c r="AA4982" i="1"/>
  <c r="Z4983" i="1"/>
  <c r="AA4983" i="1"/>
  <c r="Z4984" i="1"/>
  <c r="AA4984" i="1"/>
  <c r="Z4985" i="1"/>
  <c r="AA4985" i="1"/>
  <c r="Z1470" i="1"/>
  <c r="AA1470" i="1"/>
  <c r="Z1471" i="1"/>
  <c r="AA1471" i="1"/>
  <c r="Z4986" i="1"/>
  <c r="AA4986" i="1"/>
  <c r="Z1472" i="1"/>
  <c r="AA1472" i="1"/>
  <c r="Z4987" i="1"/>
  <c r="AA4987" i="1"/>
  <c r="Z1473" i="1"/>
  <c r="AA1473" i="1"/>
  <c r="Z1474" i="1"/>
  <c r="AA1474" i="1"/>
  <c r="Z4988" i="1"/>
  <c r="AA4988" i="1"/>
  <c r="Z4989" i="1"/>
  <c r="AA4989" i="1"/>
  <c r="Z4990" i="1"/>
  <c r="AA4990" i="1"/>
  <c r="Z1475" i="1"/>
  <c r="AA1475" i="1"/>
  <c r="Z1476" i="1"/>
  <c r="AA1476" i="1"/>
  <c r="Z1477" i="1"/>
  <c r="AA1477" i="1"/>
  <c r="Z4991" i="1"/>
  <c r="AA4991" i="1"/>
  <c r="Z1478" i="1"/>
  <c r="AA1478" i="1"/>
  <c r="Z1479" i="1"/>
  <c r="AA1479" i="1"/>
  <c r="Z1480" i="1"/>
  <c r="AA1480" i="1"/>
  <c r="Z1481" i="1"/>
  <c r="AA1481" i="1"/>
  <c r="Z1482" i="1"/>
  <c r="AA1482" i="1"/>
  <c r="Z4992" i="1"/>
  <c r="AA4992" i="1"/>
  <c r="Z1483" i="1"/>
  <c r="AA1483" i="1"/>
  <c r="Z4993" i="1"/>
  <c r="AA4993" i="1"/>
  <c r="Z4994" i="1"/>
  <c r="AA4994" i="1"/>
  <c r="Z1484" i="1"/>
  <c r="AA1484" i="1"/>
  <c r="Z1485" i="1"/>
  <c r="AA1485" i="1"/>
  <c r="Z1486" i="1"/>
  <c r="AA1486" i="1"/>
  <c r="Z1487" i="1"/>
  <c r="AA1487" i="1"/>
  <c r="Z1488" i="1"/>
  <c r="AA1488" i="1"/>
  <c r="Z1489" i="1"/>
  <c r="AA1489" i="1"/>
  <c r="Z4995" i="1"/>
  <c r="AA4995" i="1"/>
  <c r="Z1490" i="1"/>
  <c r="AA1490" i="1"/>
  <c r="Z1491" i="1"/>
  <c r="AA1491" i="1"/>
  <c r="Z4996" i="1"/>
  <c r="AA4996" i="1"/>
  <c r="Z4997" i="1"/>
  <c r="AA4997" i="1"/>
  <c r="Z4998" i="1"/>
  <c r="AA4998" i="1"/>
  <c r="Z1492" i="1"/>
  <c r="AA1492" i="1"/>
  <c r="Z1493" i="1"/>
  <c r="AA1493" i="1"/>
  <c r="Z1494" i="1"/>
  <c r="AA1494" i="1"/>
  <c r="Z1495" i="1"/>
  <c r="AA1495" i="1"/>
  <c r="Z4999" i="1"/>
  <c r="AA4999" i="1"/>
  <c r="Z5000" i="1"/>
  <c r="AA5000" i="1"/>
  <c r="Z1496" i="1"/>
  <c r="AA1496" i="1"/>
  <c r="Z5001" i="1"/>
  <c r="AA5001" i="1"/>
  <c r="Z5002" i="1"/>
  <c r="AA5002" i="1"/>
  <c r="Z5003" i="1"/>
  <c r="AA5003" i="1"/>
  <c r="Z5004" i="1"/>
  <c r="AA5004" i="1"/>
  <c r="Z5005" i="1"/>
  <c r="AA5005" i="1"/>
  <c r="Z5006" i="1"/>
  <c r="AA5006" i="1"/>
  <c r="Z5007" i="1"/>
  <c r="AA5007" i="1"/>
  <c r="Z5008" i="1"/>
  <c r="AA5008" i="1"/>
  <c r="Z1497" i="1"/>
  <c r="AA1497" i="1"/>
  <c r="Z1498" i="1"/>
  <c r="AA1498" i="1"/>
  <c r="Z5009" i="1"/>
  <c r="AA5009" i="1"/>
  <c r="Z1499" i="1"/>
  <c r="AA1499" i="1"/>
  <c r="Z5010" i="1"/>
  <c r="AA5010" i="1"/>
  <c r="Z5011" i="1"/>
  <c r="AA5011" i="1"/>
  <c r="Z5012" i="1"/>
  <c r="AA5012" i="1"/>
  <c r="Z5013" i="1"/>
  <c r="AA5013" i="1"/>
  <c r="Z5014" i="1"/>
  <c r="AA5014" i="1"/>
  <c r="Z5015" i="1"/>
  <c r="AA5015" i="1"/>
  <c r="Z1500" i="1"/>
  <c r="AA1500" i="1"/>
  <c r="Z1501" i="1"/>
  <c r="AA1501" i="1"/>
  <c r="Z1502" i="1"/>
  <c r="AA1502" i="1"/>
  <c r="Z5016" i="1"/>
  <c r="AA5016" i="1"/>
  <c r="Z5017" i="1"/>
  <c r="AA5017" i="1"/>
  <c r="Z5018" i="1"/>
  <c r="AA5018" i="1"/>
  <c r="Z1503" i="1"/>
  <c r="AA1503" i="1"/>
  <c r="Z1504" i="1"/>
  <c r="AA1504" i="1"/>
  <c r="Z5019" i="1"/>
  <c r="AA5019" i="1"/>
  <c r="Z5020" i="1"/>
  <c r="AA5020" i="1"/>
  <c r="Z5021" i="1"/>
  <c r="AA5021" i="1"/>
  <c r="Z1505" i="1"/>
  <c r="AA1505" i="1"/>
  <c r="Z1506" i="1"/>
  <c r="AA1506" i="1"/>
  <c r="Z5022" i="1"/>
  <c r="AA5022" i="1"/>
  <c r="Z5023" i="1"/>
  <c r="AA5023" i="1"/>
  <c r="Z5024" i="1"/>
  <c r="AA5024" i="1"/>
  <c r="Z5025" i="1"/>
  <c r="AA5025" i="1"/>
  <c r="Z5026" i="1"/>
  <c r="AA5026" i="1"/>
  <c r="Z5027" i="1"/>
  <c r="AA5027" i="1"/>
  <c r="Z1507" i="1"/>
  <c r="AA1507" i="1"/>
  <c r="Z5028" i="1"/>
  <c r="AA5028" i="1"/>
  <c r="Z1508" i="1"/>
  <c r="AA1508" i="1"/>
  <c r="Z5029" i="1"/>
  <c r="AA5029" i="1"/>
  <c r="Z1509" i="1"/>
  <c r="AA1509" i="1"/>
  <c r="Z1510" i="1"/>
  <c r="AA1510" i="1"/>
  <c r="Z1511" i="1"/>
  <c r="AA1511" i="1"/>
  <c r="Z1512" i="1"/>
  <c r="AA1512" i="1"/>
  <c r="Z1513" i="1"/>
  <c r="AA1513" i="1"/>
  <c r="Z5030" i="1"/>
  <c r="AA5030" i="1"/>
  <c r="Z1514" i="1"/>
  <c r="AA1514" i="1"/>
  <c r="Z1515" i="1"/>
  <c r="AA1515" i="1"/>
  <c r="Z5031" i="1"/>
  <c r="AA5031" i="1"/>
  <c r="Z5032" i="1"/>
  <c r="AA5032" i="1"/>
  <c r="Z5033" i="1"/>
  <c r="AA5033" i="1"/>
  <c r="Z1516" i="1"/>
  <c r="AA1516" i="1"/>
  <c r="Z5034" i="1"/>
  <c r="AA5034" i="1"/>
  <c r="Z1517" i="1"/>
  <c r="AA1517" i="1"/>
  <c r="Z5035" i="1"/>
  <c r="AA5035" i="1"/>
  <c r="Z1518" i="1"/>
  <c r="AA1518" i="1"/>
  <c r="Z1519" i="1"/>
  <c r="AA1519" i="1"/>
  <c r="Z1520" i="1"/>
  <c r="AA1520" i="1"/>
  <c r="Z5036" i="1"/>
  <c r="AA5036" i="1"/>
  <c r="Z1521" i="1"/>
  <c r="AA1521" i="1"/>
  <c r="Z5037" i="1"/>
  <c r="AA5037" i="1"/>
  <c r="Z1522" i="1"/>
  <c r="AA1522" i="1"/>
  <c r="Z1523" i="1"/>
  <c r="AA1523" i="1"/>
  <c r="Z1524" i="1"/>
  <c r="AA1524" i="1"/>
  <c r="Z1525" i="1"/>
  <c r="AA1525" i="1"/>
  <c r="Z1526" i="1"/>
  <c r="AA1526" i="1"/>
  <c r="Z5038" i="1"/>
  <c r="AA5038" i="1"/>
  <c r="Z5039" i="1"/>
  <c r="AA5039" i="1"/>
  <c r="Z5040" i="1"/>
  <c r="AA5040" i="1"/>
  <c r="Z5041" i="1"/>
  <c r="AA5041" i="1"/>
  <c r="Z1527" i="1"/>
  <c r="AA1527" i="1"/>
  <c r="Z5042" i="1"/>
  <c r="AA5042" i="1"/>
  <c r="Z5043" i="1"/>
  <c r="AA5043" i="1"/>
  <c r="Z1528" i="1"/>
  <c r="AA1528" i="1"/>
  <c r="Z5044" i="1"/>
  <c r="AA5044" i="1"/>
  <c r="Z5045" i="1"/>
  <c r="AA5045" i="1"/>
  <c r="Z5046" i="1"/>
  <c r="AA5046" i="1"/>
  <c r="Z1529" i="1"/>
  <c r="AA1529" i="1"/>
  <c r="Z1530" i="1"/>
  <c r="AA1530" i="1"/>
  <c r="Z5047" i="1"/>
  <c r="AA5047" i="1"/>
  <c r="Z5048" i="1"/>
  <c r="AA5048" i="1"/>
  <c r="Z1531" i="1"/>
  <c r="AA1531" i="1"/>
  <c r="Z5049" i="1"/>
  <c r="AA5049" i="1"/>
  <c r="Z5050" i="1"/>
  <c r="AA5050" i="1"/>
  <c r="Z5051" i="1"/>
  <c r="AA5051" i="1"/>
  <c r="Z5052" i="1"/>
  <c r="AA5052" i="1"/>
  <c r="Z1532" i="1"/>
  <c r="AA1532" i="1"/>
  <c r="Z1533" i="1"/>
  <c r="AA1533" i="1"/>
  <c r="Z5053" i="1"/>
  <c r="AA5053" i="1"/>
  <c r="Z5054" i="1"/>
  <c r="AA5054" i="1"/>
  <c r="Z5055" i="1"/>
  <c r="AA5055" i="1"/>
  <c r="Z5056" i="1"/>
  <c r="AA5056" i="1"/>
  <c r="Z5057" i="1"/>
  <c r="AA5057" i="1"/>
  <c r="Z5058" i="1"/>
  <c r="AA5058" i="1"/>
  <c r="Z5059" i="1"/>
  <c r="AA5059" i="1"/>
  <c r="Z5060" i="1"/>
  <c r="AA5060" i="1"/>
  <c r="Z5061" i="1"/>
  <c r="AA5061" i="1"/>
  <c r="Z5062" i="1"/>
  <c r="AA5062" i="1"/>
  <c r="Z5063" i="1"/>
  <c r="AA5063" i="1"/>
  <c r="Z5064" i="1"/>
  <c r="AA5064" i="1"/>
  <c r="Z1534" i="1"/>
  <c r="AA1534" i="1"/>
  <c r="Z5065" i="1"/>
  <c r="AA5065" i="1"/>
  <c r="Z1535" i="1"/>
  <c r="AA1535" i="1"/>
  <c r="Z1536" i="1"/>
  <c r="AA1536" i="1"/>
  <c r="Z1537" i="1"/>
  <c r="AA1537" i="1"/>
  <c r="Z5066" i="1"/>
  <c r="AA5066" i="1"/>
  <c r="Z1538" i="1"/>
  <c r="AA1538" i="1"/>
  <c r="Z1539" i="1"/>
  <c r="AA1539" i="1"/>
  <c r="Z5067" i="1"/>
  <c r="AA5067" i="1"/>
  <c r="Z5068" i="1"/>
  <c r="AA5068" i="1"/>
  <c r="Z5069" i="1"/>
  <c r="AA5069" i="1"/>
  <c r="Z5070" i="1"/>
  <c r="AA5070" i="1"/>
  <c r="Z1540" i="1"/>
  <c r="AA1540" i="1"/>
  <c r="Z1541" i="1"/>
  <c r="AA1541" i="1"/>
  <c r="Z1542" i="1"/>
  <c r="AA1542" i="1"/>
  <c r="Z1543" i="1"/>
  <c r="AA1543" i="1"/>
  <c r="Z1544" i="1"/>
  <c r="AA1544" i="1"/>
  <c r="Z5071" i="1"/>
  <c r="AA5071" i="1"/>
  <c r="Z5072" i="1"/>
  <c r="AA5072" i="1"/>
  <c r="Z5073" i="1"/>
  <c r="AA5073" i="1"/>
  <c r="Z5074" i="1"/>
  <c r="AA5074" i="1"/>
  <c r="Z5075" i="1"/>
  <c r="AA5075" i="1"/>
  <c r="Z1545" i="1"/>
  <c r="AA1545" i="1"/>
  <c r="Z5076" i="1"/>
  <c r="AA5076" i="1"/>
  <c r="Z1546" i="1"/>
  <c r="AA1546" i="1"/>
  <c r="Z1547" i="1"/>
  <c r="AA1547" i="1"/>
  <c r="Z5077" i="1"/>
  <c r="AA5077" i="1"/>
  <c r="Z5078" i="1"/>
  <c r="AA5078" i="1"/>
  <c r="Z5079" i="1"/>
  <c r="AA5079" i="1"/>
  <c r="Z1548" i="1"/>
  <c r="AA1548" i="1"/>
  <c r="Z5080" i="1"/>
  <c r="AA5080" i="1"/>
  <c r="Z5081" i="1"/>
  <c r="AA5081" i="1"/>
  <c r="Z1549" i="1"/>
  <c r="AA1549" i="1"/>
  <c r="Z5082" i="1"/>
  <c r="AA5082" i="1"/>
  <c r="Z5083" i="1"/>
  <c r="AA5083" i="1"/>
  <c r="Z1550" i="1"/>
  <c r="AA1550" i="1"/>
  <c r="Z1551" i="1"/>
  <c r="AA1551" i="1"/>
  <c r="Z1552" i="1"/>
  <c r="AA1552" i="1"/>
  <c r="Z1553" i="1"/>
  <c r="AA1553" i="1"/>
  <c r="Z1554" i="1"/>
  <c r="AA1554" i="1"/>
  <c r="Z1555" i="1"/>
  <c r="AA1555" i="1"/>
  <c r="Z1556" i="1"/>
  <c r="AA1556" i="1"/>
  <c r="Z1557" i="1"/>
  <c r="AA1557" i="1"/>
  <c r="Z1558" i="1"/>
  <c r="AA1558" i="1"/>
  <c r="Z1559" i="1"/>
  <c r="AA1559" i="1"/>
  <c r="Z1560" i="1"/>
  <c r="AA1560" i="1"/>
  <c r="Z5084" i="1"/>
  <c r="AA5084" i="1"/>
  <c r="Z1561" i="1"/>
  <c r="AA1561" i="1"/>
  <c r="Z1562" i="1"/>
  <c r="AA1562" i="1"/>
  <c r="Z1563" i="1"/>
  <c r="AA1563" i="1"/>
  <c r="Z1564" i="1"/>
  <c r="AA1564" i="1"/>
  <c r="Z1565" i="1"/>
  <c r="AA1565" i="1"/>
  <c r="Z1566" i="1"/>
  <c r="AA1566" i="1"/>
  <c r="Z1567" i="1"/>
  <c r="AA1567" i="1"/>
  <c r="Z1568" i="1"/>
  <c r="AA1568" i="1"/>
  <c r="Z1569" i="1"/>
  <c r="AA1569" i="1"/>
  <c r="Z1570" i="1"/>
  <c r="AA1570" i="1"/>
  <c r="Z1571" i="1"/>
  <c r="AA1571" i="1"/>
  <c r="Z1572" i="1"/>
  <c r="AA1572" i="1"/>
  <c r="Z1573" i="1"/>
  <c r="AA1573" i="1"/>
  <c r="Z1574" i="1"/>
  <c r="AA1574" i="1"/>
  <c r="Z1575" i="1"/>
  <c r="AA1575" i="1"/>
  <c r="Z1576" i="1"/>
  <c r="AA1576" i="1"/>
  <c r="Z1577" i="1"/>
  <c r="AA1577" i="1"/>
  <c r="Z1578" i="1"/>
  <c r="AA1578" i="1"/>
  <c r="Z1579" i="1"/>
  <c r="AA1579" i="1"/>
  <c r="Z1580" i="1"/>
  <c r="AA1580" i="1"/>
  <c r="Z5085" i="1"/>
  <c r="AA5085" i="1"/>
  <c r="Z1581" i="1"/>
  <c r="AA1581" i="1"/>
  <c r="Z5086" i="1"/>
  <c r="AA5086" i="1"/>
  <c r="Z1582" i="1"/>
  <c r="AA1582" i="1"/>
  <c r="Z1583" i="1"/>
  <c r="AA1583" i="1"/>
  <c r="Z1584" i="1"/>
  <c r="AA1584" i="1"/>
  <c r="Z5087" i="1"/>
  <c r="AA5087" i="1"/>
  <c r="Z1585" i="1"/>
  <c r="AA1585" i="1"/>
  <c r="Z1586" i="1"/>
  <c r="AA1586" i="1"/>
  <c r="Z1587" i="1"/>
  <c r="AA1587" i="1"/>
  <c r="Z1588" i="1"/>
  <c r="AA1588" i="1"/>
  <c r="Z1589" i="1"/>
  <c r="AA1589" i="1"/>
  <c r="Z1590" i="1"/>
  <c r="AA1590" i="1"/>
  <c r="Z5088" i="1"/>
  <c r="AA5088" i="1"/>
  <c r="Z1591" i="1"/>
  <c r="AA1591" i="1"/>
  <c r="Z1592" i="1"/>
  <c r="AA1592" i="1"/>
  <c r="Z1593" i="1"/>
  <c r="AA1593" i="1"/>
  <c r="Z5089" i="1"/>
  <c r="AA5089" i="1"/>
  <c r="Z1594" i="1"/>
  <c r="AA1594" i="1"/>
  <c r="Z1595" i="1"/>
  <c r="AA1595" i="1"/>
  <c r="Z1596" i="1"/>
  <c r="AA1596" i="1"/>
  <c r="Z1597" i="1"/>
  <c r="AA1597" i="1"/>
  <c r="Z5090" i="1"/>
  <c r="AA5090" i="1"/>
  <c r="Z1598" i="1"/>
  <c r="AA1598" i="1"/>
  <c r="Z1599" i="1"/>
  <c r="AA1599" i="1"/>
  <c r="Z1600" i="1"/>
  <c r="AA1600" i="1"/>
  <c r="Z5091" i="1"/>
  <c r="AA5091" i="1"/>
  <c r="Z1601" i="1"/>
  <c r="AA1601" i="1"/>
  <c r="Z5092" i="1"/>
  <c r="AA5092" i="1"/>
  <c r="Z1602" i="1"/>
  <c r="AA1602" i="1"/>
  <c r="Z5093" i="1"/>
  <c r="AA5093" i="1"/>
  <c r="Z1603" i="1"/>
  <c r="AA1603" i="1"/>
  <c r="Z1604" i="1"/>
  <c r="AA1604" i="1"/>
  <c r="Z1605" i="1"/>
  <c r="AA1605" i="1"/>
  <c r="Z5094" i="1"/>
  <c r="AA5094" i="1"/>
  <c r="Z1606" i="1"/>
  <c r="AA1606" i="1"/>
  <c r="Z1607" i="1"/>
  <c r="AA1607" i="1"/>
  <c r="Z5095" i="1"/>
  <c r="AA5095" i="1"/>
  <c r="Z1608" i="1"/>
  <c r="AA1608" i="1"/>
  <c r="Z1609" i="1"/>
  <c r="AA1609" i="1"/>
  <c r="Z1610" i="1"/>
  <c r="AA1610" i="1"/>
  <c r="Z1611" i="1"/>
  <c r="AA1611" i="1"/>
  <c r="Z1612" i="1"/>
  <c r="AA1612" i="1"/>
  <c r="Z1613" i="1"/>
  <c r="AA1613" i="1"/>
  <c r="Z5096" i="1"/>
  <c r="AA5096" i="1"/>
  <c r="Z1614" i="1"/>
  <c r="AA1614" i="1"/>
  <c r="Z1615" i="1"/>
  <c r="AA1615" i="1"/>
  <c r="Z5097" i="1"/>
  <c r="AA5097" i="1"/>
  <c r="Z1616" i="1"/>
  <c r="AA1616" i="1"/>
  <c r="Z1617" i="1"/>
  <c r="AA1617" i="1"/>
  <c r="Z1618" i="1"/>
  <c r="AA1618" i="1"/>
  <c r="Z1619" i="1"/>
  <c r="AA1619" i="1"/>
  <c r="Z1620" i="1"/>
  <c r="AA1620" i="1"/>
  <c r="Z1621" i="1"/>
  <c r="AA1621" i="1"/>
  <c r="Z1622" i="1"/>
  <c r="AA1622" i="1"/>
  <c r="Z1623" i="1"/>
  <c r="AA1623" i="1"/>
  <c r="Z1624" i="1"/>
  <c r="AA1624" i="1"/>
  <c r="Z1625" i="1"/>
  <c r="AA1625" i="1"/>
  <c r="Z1626" i="1"/>
  <c r="AA1626" i="1"/>
  <c r="Z1627" i="1"/>
  <c r="AA1627" i="1"/>
  <c r="Z1628" i="1"/>
  <c r="AA1628" i="1"/>
  <c r="Z5098" i="1"/>
  <c r="AA5098" i="1"/>
  <c r="Z1629" i="1"/>
  <c r="AA1629" i="1"/>
  <c r="Z1630" i="1"/>
  <c r="AA1630" i="1"/>
  <c r="Z1631" i="1"/>
  <c r="AA1631" i="1"/>
  <c r="Z5099" i="1"/>
  <c r="AA5099" i="1"/>
  <c r="Z1632" i="1"/>
  <c r="AA1632" i="1"/>
  <c r="Z1633" i="1"/>
  <c r="AA1633" i="1"/>
  <c r="Z1634" i="1"/>
  <c r="AA1634" i="1"/>
  <c r="Z1635" i="1"/>
  <c r="AA1635" i="1"/>
  <c r="Z1636" i="1"/>
  <c r="AA1636" i="1"/>
  <c r="Z1637" i="1"/>
  <c r="AA1637" i="1"/>
  <c r="Z1638" i="1"/>
  <c r="AA1638" i="1"/>
  <c r="Z1639" i="1"/>
  <c r="AA1639" i="1"/>
  <c r="Z1640" i="1"/>
  <c r="AA1640" i="1"/>
  <c r="Z1641" i="1"/>
  <c r="AA1641" i="1"/>
  <c r="Z1642" i="1"/>
  <c r="AA1642" i="1"/>
  <c r="Z1643" i="1"/>
  <c r="AA1643" i="1"/>
  <c r="Z1644" i="1"/>
  <c r="AA1644" i="1"/>
  <c r="Z1645" i="1"/>
  <c r="AA1645" i="1"/>
  <c r="Z1646" i="1"/>
  <c r="AA1646" i="1"/>
  <c r="Z5100" i="1"/>
  <c r="AA5100" i="1"/>
  <c r="Z1647" i="1"/>
  <c r="AA1647" i="1"/>
  <c r="Z1648" i="1"/>
  <c r="AA1648" i="1"/>
  <c r="Z1649" i="1"/>
  <c r="AA1649" i="1"/>
  <c r="Z1650" i="1"/>
  <c r="AA1650" i="1"/>
  <c r="Z1651" i="1"/>
  <c r="AA1651" i="1"/>
  <c r="Z1652" i="1"/>
  <c r="AA1652" i="1"/>
  <c r="Z1653" i="1"/>
  <c r="AA1653" i="1"/>
  <c r="Z1654" i="1"/>
  <c r="AA1654" i="1"/>
  <c r="Z1655" i="1"/>
  <c r="AA1655" i="1"/>
  <c r="Z1656" i="1"/>
  <c r="AA1656" i="1"/>
  <c r="Z87" i="1"/>
  <c r="AA87" i="1"/>
  <c r="Z5101" i="1"/>
  <c r="AA5101" i="1"/>
  <c r="Z5102" i="1"/>
  <c r="AA5102" i="1"/>
  <c r="Z5103" i="1"/>
  <c r="AA5103" i="1"/>
  <c r="Z88" i="1"/>
  <c r="AA88" i="1"/>
  <c r="Z5104" i="1"/>
  <c r="AA5104" i="1"/>
  <c r="Z89" i="1"/>
  <c r="AA89" i="1"/>
  <c r="Z5105" i="1"/>
  <c r="AA5105" i="1"/>
  <c r="Z1657" i="1"/>
  <c r="AA1657" i="1"/>
  <c r="Z5106" i="1"/>
  <c r="AA5106" i="1"/>
  <c r="Z1658" i="1"/>
  <c r="AA1658" i="1"/>
  <c r="Z5107" i="1"/>
  <c r="AA5107" i="1"/>
  <c r="Z90" i="1"/>
  <c r="AA90" i="1"/>
  <c r="Z1659" i="1"/>
  <c r="AA1659" i="1"/>
  <c r="Z1660" i="1"/>
  <c r="AA1660" i="1"/>
  <c r="Z5108" i="1"/>
  <c r="AA5108" i="1"/>
  <c r="Z5109" i="1"/>
  <c r="AA5109" i="1"/>
  <c r="Z5110" i="1"/>
  <c r="AA5110" i="1"/>
  <c r="Z1661" i="1"/>
  <c r="AA1661" i="1"/>
  <c r="Z1662" i="1"/>
  <c r="AA1662" i="1"/>
  <c r="Z5111" i="1"/>
  <c r="AA5111" i="1"/>
  <c r="Z1663" i="1"/>
  <c r="AA1663" i="1"/>
  <c r="Z1664" i="1"/>
  <c r="AA1664" i="1"/>
  <c r="Z1665" i="1"/>
  <c r="AA1665" i="1"/>
  <c r="Z1666" i="1"/>
  <c r="AA1666" i="1"/>
  <c r="Z1667" i="1"/>
  <c r="AA1667" i="1"/>
  <c r="Z1668" i="1"/>
  <c r="AA1668" i="1"/>
  <c r="Z1669" i="1"/>
  <c r="AA1669" i="1"/>
  <c r="Z1670" i="1"/>
  <c r="AA1670" i="1"/>
  <c r="Z1671" i="1"/>
  <c r="AA1671" i="1"/>
  <c r="Z1672" i="1"/>
  <c r="AA1672" i="1"/>
  <c r="Z1673" i="1"/>
  <c r="AA1673" i="1"/>
  <c r="Z5112" i="1"/>
  <c r="AA5112" i="1"/>
  <c r="Z1674" i="1"/>
  <c r="AA1674" i="1"/>
  <c r="Z1675" i="1"/>
  <c r="AA1675" i="1"/>
  <c r="Z1676" i="1"/>
  <c r="AA1676" i="1"/>
  <c r="Z1677" i="1"/>
  <c r="AA1677" i="1"/>
  <c r="Z5113" i="1"/>
  <c r="AA5113" i="1"/>
  <c r="Z1678" i="1"/>
  <c r="AA1678" i="1"/>
  <c r="Z5114" i="1"/>
  <c r="AA5114" i="1"/>
  <c r="Z1679" i="1"/>
  <c r="AA1679" i="1"/>
  <c r="Z1680" i="1"/>
  <c r="AA1680" i="1"/>
  <c r="Z1681" i="1"/>
  <c r="AA1681" i="1"/>
  <c r="Z1682" i="1"/>
  <c r="AA1682" i="1"/>
  <c r="Z1683" i="1"/>
  <c r="AA1683" i="1"/>
  <c r="Z1684" i="1"/>
  <c r="AA1684" i="1"/>
  <c r="Z5115" i="1"/>
  <c r="AA5115" i="1"/>
  <c r="Z1685" i="1"/>
  <c r="AA1685" i="1"/>
  <c r="Z5116" i="1"/>
  <c r="AA5116" i="1"/>
  <c r="Z1686" i="1"/>
  <c r="AA1686" i="1"/>
  <c r="Z5117" i="1"/>
  <c r="AA5117" i="1"/>
  <c r="Z1687" i="1"/>
  <c r="AA1687" i="1"/>
  <c r="Z1688" i="1"/>
  <c r="AA1688" i="1"/>
  <c r="Z1689" i="1"/>
  <c r="AA1689" i="1"/>
  <c r="Z5118" i="1"/>
  <c r="AA5118" i="1"/>
  <c r="Z1690" i="1"/>
  <c r="AA1690" i="1"/>
  <c r="Z1691" i="1"/>
  <c r="AA1691" i="1"/>
  <c r="Z1692" i="1"/>
  <c r="AA1692" i="1"/>
  <c r="Z5119" i="1"/>
  <c r="AA5119" i="1"/>
  <c r="Z1693" i="1"/>
  <c r="AA1693" i="1"/>
  <c r="Z1694" i="1"/>
  <c r="AA1694" i="1"/>
  <c r="Z1695" i="1"/>
  <c r="AA1695" i="1"/>
  <c r="Z1696" i="1"/>
  <c r="AA1696" i="1"/>
  <c r="Z5120" i="1"/>
  <c r="AA5120" i="1"/>
  <c r="Z1697" i="1"/>
  <c r="AA1697" i="1"/>
  <c r="Z1698" i="1"/>
  <c r="AA1698" i="1"/>
  <c r="Z1699" i="1"/>
  <c r="AA1699" i="1"/>
  <c r="Z1700" i="1"/>
  <c r="AA1700" i="1"/>
  <c r="Z1701" i="1"/>
  <c r="AA1701" i="1"/>
  <c r="Z5121" i="1"/>
  <c r="AA5121" i="1"/>
  <c r="Z5122" i="1"/>
  <c r="AA5122" i="1"/>
  <c r="Z1702" i="1"/>
  <c r="AA1702" i="1"/>
  <c r="Z1703" i="1"/>
  <c r="AA1703" i="1"/>
  <c r="Z5123" i="1"/>
  <c r="AA5123" i="1"/>
  <c r="Z1704" i="1"/>
  <c r="AA1704" i="1"/>
  <c r="Z5124" i="1"/>
  <c r="AA5124" i="1"/>
  <c r="Z5125" i="1"/>
  <c r="AA5125" i="1"/>
  <c r="Z5126" i="1"/>
  <c r="AA5126" i="1"/>
  <c r="Z5127" i="1"/>
  <c r="AA5127" i="1"/>
  <c r="Z5128" i="1"/>
  <c r="AA5128" i="1"/>
  <c r="Z5129" i="1"/>
  <c r="AA5129" i="1"/>
  <c r="Z1705" i="1"/>
  <c r="AA1705" i="1"/>
  <c r="Z1706" i="1"/>
  <c r="AA1706" i="1"/>
  <c r="Z5130" i="1"/>
  <c r="AA5130" i="1"/>
  <c r="Z1707" i="1"/>
  <c r="AA1707" i="1"/>
  <c r="Z5131" i="1"/>
  <c r="AA5131" i="1"/>
  <c r="Z5132" i="1"/>
  <c r="AA5132" i="1"/>
  <c r="Z5133" i="1"/>
  <c r="AA5133" i="1"/>
  <c r="Z1708" i="1"/>
  <c r="AA1708" i="1"/>
  <c r="Z5134" i="1"/>
  <c r="AA5134" i="1"/>
  <c r="Z1709" i="1"/>
  <c r="AA1709" i="1"/>
  <c r="Z1710" i="1"/>
  <c r="AA1710" i="1"/>
  <c r="Z1711" i="1"/>
  <c r="AA1711" i="1"/>
  <c r="Z1712" i="1"/>
  <c r="AA1712" i="1"/>
  <c r="Z1713" i="1"/>
  <c r="AA1713" i="1"/>
  <c r="Z5135" i="1"/>
  <c r="AA5135" i="1"/>
  <c r="Z1714" i="1"/>
  <c r="AA1714" i="1"/>
  <c r="Z5136" i="1"/>
  <c r="AA5136" i="1"/>
  <c r="Z5137" i="1"/>
  <c r="AA5137" i="1"/>
  <c r="Z1715" i="1"/>
  <c r="AA1715" i="1"/>
  <c r="Z1716" i="1"/>
  <c r="AA1716" i="1"/>
  <c r="Z5138" i="1"/>
  <c r="AA5138" i="1"/>
  <c r="Z5139" i="1"/>
  <c r="AA5139" i="1"/>
  <c r="Z1717" i="1"/>
  <c r="AA1717" i="1"/>
  <c r="Z5140" i="1"/>
  <c r="AA5140" i="1"/>
  <c r="Z5141" i="1"/>
  <c r="AA5141" i="1"/>
  <c r="Z5142" i="1"/>
  <c r="AA5142" i="1"/>
  <c r="Z5143" i="1"/>
  <c r="AA5143" i="1"/>
  <c r="Z1718" i="1"/>
  <c r="AA1718" i="1"/>
  <c r="Z5144" i="1"/>
  <c r="AA5144" i="1"/>
  <c r="Z5145" i="1"/>
  <c r="AA5145" i="1"/>
  <c r="Z5146" i="1"/>
  <c r="AA5146" i="1"/>
  <c r="Z5147" i="1"/>
  <c r="AA5147" i="1"/>
  <c r="Z5148" i="1"/>
  <c r="AA5148" i="1"/>
  <c r="Z5149" i="1"/>
  <c r="AA5149" i="1"/>
  <c r="Z1719" i="1"/>
  <c r="AA1719" i="1"/>
  <c r="Z5150" i="1"/>
  <c r="AA5150" i="1"/>
  <c r="Z5151" i="1"/>
  <c r="AA5151" i="1"/>
  <c r="Z1720" i="1"/>
  <c r="AA1720" i="1"/>
  <c r="Z5152" i="1"/>
  <c r="AA5152" i="1"/>
  <c r="Z5153" i="1"/>
  <c r="AA5153" i="1"/>
  <c r="Z1721" i="1"/>
  <c r="AA1721" i="1"/>
  <c r="Z1722" i="1"/>
  <c r="AA1722" i="1"/>
  <c r="Z1723" i="1"/>
  <c r="AA1723" i="1"/>
  <c r="Z5154" i="1"/>
  <c r="AA5154" i="1"/>
  <c r="Z1724" i="1"/>
  <c r="AA1724" i="1"/>
  <c r="Z5155" i="1"/>
  <c r="AA5155" i="1"/>
  <c r="Z1725" i="1"/>
  <c r="AA1725" i="1"/>
  <c r="Z1726" i="1"/>
  <c r="AA1726" i="1"/>
  <c r="Z1727" i="1"/>
  <c r="AA1727" i="1"/>
  <c r="Z5156" i="1"/>
  <c r="AA5156" i="1"/>
  <c r="Z5157" i="1"/>
  <c r="AA5157" i="1"/>
  <c r="Z1728" i="1"/>
  <c r="AA1728" i="1"/>
  <c r="Z5158" i="1"/>
  <c r="AA5158" i="1"/>
  <c r="Z1729" i="1"/>
  <c r="AA1729" i="1"/>
  <c r="Z1730" i="1"/>
  <c r="AA1730" i="1"/>
  <c r="Z1731" i="1"/>
  <c r="AA1731" i="1"/>
  <c r="Z1732" i="1"/>
  <c r="AA1732" i="1"/>
  <c r="Z1733" i="1"/>
  <c r="AA1733" i="1"/>
  <c r="Z5159" i="1"/>
  <c r="AA5159" i="1"/>
  <c r="Z1734" i="1"/>
  <c r="AA1734" i="1"/>
  <c r="Z1735" i="1"/>
  <c r="AA1735" i="1"/>
  <c r="Z1736" i="1"/>
  <c r="AA1736" i="1"/>
  <c r="Z1737" i="1"/>
  <c r="AA1737" i="1"/>
  <c r="Z1738" i="1"/>
  <c r="AA1738" i="1"/>
  <c r="Z1739" i="1"/>
  <c r="AA1739" i="1"/>
  <c r="Z5160" i="1"/>
  <c r="AA5160" i="1"/>
  <c r="Z5161" i="1"/>
  <c r="AA5161" i="1"/>
  <c r="Z1740" i="1"/>
  <c r="AA1740" i="1"/>
  <c r="Z1741" i="1"/>
  <c r="AA1741" i="1"/>
  <c r="Z5162" i="1"/>
  <c r="AA5162" i="1"/>
  <c r="Z1742" i="1"/>
  <c r="AA1742" i="1"/>
  <c r="Z1743" i="1"/>
  <c r="AA1743" i="1"/>
  <c r="Z1744" i="1"/>
  <c r="AA1744" i="1"/>
  <c r="Z1745" i="1"/>
  <c r="AA1745" i="1"/>
  <c r="Z1746" i="1"/>
  <c r="AA1746" i="1"/>
  <c r="Z5163" i="1"/>
  <c r="AA5163" i="1"/>
  <c r="Z1747" i="1"/>
  <c r="AA1747" i="1"/>
  <c r="Z1748" i="1"/>
  <c r="AA1748" i="1"/>
  <c r="Z1749" i="1"/>
  <c r="AA1749" i="1"/>
  <c r="Z1750" i="1"/>
  <c r="AA1750" i="1"/>
  <c r="Z1751" i="1"/>
  <c r="AA1751" i="1"/>
  <c r="Z1752" i="1"/>
  <c r="AA1752" i="1"/>
  <c r="Z1753" i="1"/>
  <c r="AA1753" i="1"/>
  <c r="Z1754" i="1"/>
  <c r="AA1754" i="1"/>
  <c r="Z1755" i="1"/>
  <c r="AA1755" i="1"/>
  <c r="Z1756" i="1"/>
  <c r="AA1756" i="1"/>
  <c r="Z1757" i="1"/>
  <c r="AA1757" i="1"/>
  <c r="Z1758" i="1"/>
  <c r="AA1758" i="1"/>
  <c r="Z1759" i="1"/>
  <c r="AA1759" i="1"/>
  <c r="Z1760" i="1"/>
  <c r="AA1760" i="1"/>
  <c r="Z1761" i="1"/>
  <c r="AA1761" i="1"/>
  <c r="Z1762" i="1"/>
  <c r="AA1762" i="1"/>
  <c r="Z1763" i="1"/>
  <c r="AA1763" i="1"/>
  <c r="Z5164" i="1"/>
  <c r="AA5164" i="1"/>
  <c r="Z1764" i="1"/>
  <c r="AA1764" i="1"/>
  <c r="Z1765" i="1"/>
  <c r="AA1765" i="1"/>
  <c r="Z1766" i="1"/>
  <c r="AA1766" i="1"/>
  <c r="Z1767" i="1"/>
  <c r="AA1767" i="1"/>
  <c r="Z1768" i="1"/>
  <c r="AA1768" i="1"/>
  <c r="Z1769" i="1"/>
  <c r="AA1769" i="1"/>
  <c r="Z5165" i="1"/>
  <c r="AA5165" i="1"/>
  <c r="Z1770" i="1"/>
  <c r="AA1770" i="1"/>
  <c r="Z1771" i="1"/>
  <c r="AA1771" i="1"/>
  <c r="Z1772" i="1"/>
  <c r="AA1772" i="1"/>
  <c r="Z5166" i="1"/>
  <c r="AA5166" i="1"/>
  <c r="Z1773" i="1"/>
  <c r="AA1773" i="1"/>
  <c r="Z1774" i="1"/>
  <c r="AA1774" i="1"/>
  <c r="Z1775" i="1"/>
  <c r="AA1775" i="1"/>
  <c r="Z1776" i="1"/>
  <c r="AA1776" i="1"/>
  <c r="Z1777" i="1"/>
  <c r="AA1777" i="1"/>
  <c r="Z1778" i="1"/>
  <c r="AA1778" i="1"/>
  <c r="Z1779" i="1"/>
  <c r="AA1779" i="1"/>
  <c r="Z5167" i="1"/>
  <c r="AA5167" i="1"/>
  <c r="Z1780" i="1"/>
  <c r="AA1780" i="1"/>
  <c r="Z1781" i="1"/>
  <c r="AA1781" i="1"/>
  <c r="Z1782" i="1"/>
  <c r="AA1782" i="1"/>
  <c r="Z5168" i="1"/>
  <c r="AA5168" i="1"/>
  <c r="Z1783" i="1"/>
  <c r="AA1783" i="1"/>
  <c r="Z1784" i="1"/>
  <c r="AA1784" i="1"/>
  <c r="Z1785" i="1"/>
  <c r="AA1785" i="1"/>
  <c r="Z1786" i="1"/>
  <c r="AA1786" i="1"/>
  <c r="Z1787" i="1"/>
  <c r="AA1787" i="1"/>
  <c r="Z1788" i="1"/>
  <c r="AA1788" i="1"/>
  <c r="Z5169" i="1"/>
  <c r="AA5169" i="1"/>
  <c r="Z1789" i="1"/>
  <c r="AA1789" i="1"/>
  <c r="Z5170" i="1"/>
  <c r="AA5170" i="1"/>
  <c r="Z1790" i="1"/>
  <c r="AA1790" i="1"/>
  <c r="Z1791" i="1"/>
  <c r="AA1791" i="1"/>
  <c r="Z1792" i="1"/>
  <c r="AA1792" i="1"/>
  <c r="Z5171" i="1"/>
  <c r="AA5171" i="1"/>
  <c r="Z1793" i="1"/>
  <c r="AA1793" i="1"/>
  <c r="Z5172" i="1"/>
  <c r="AA5172" i="1"/>
  <c r="Z1794" i="1"/>
  <c r="AA1794" i="1"/>
  <c r="Z1795" i="1"/>
  <c r="AA1795" i="1"/>
  <c r="Z1796" i="1"/>
  <c r="AA1796" i="1"/>
  <c r="Z1797" i="1"/>
  <c r="AA1797" i="1"/>
  <c r="Z1798" i="1"/>
  <c r="AA1798" i="1"/>
  <c r="Z5173" i="1"/>
  <c r="AA5173" i="1"/>
  <c r="Z5174" i="1"/>
  <c r="AA5174" i="1"/>
  <c r="Z1799" i="1"/>
  <c r="AA1799" i="1"/>
  <c r="Z1800" i="1"/>
  <c r="AA1800" i="1"/>
  <c r="Z1801" i="1"/>
  <c r="AA1801" i="1"/>
  <c r="Z1802" i="1"/>
  <c r="AA1802" i="1"/>
  <c r="Z1803" i="1"/>
  <c r="AA1803" i="1"/>
  <c r="Z1804" i="1"/>
  <c r="AA1804" i="1"/>
  <c r="Z1805" i="1"/>
  <c r="AA1805" i="1"/>
  <c r="Z1806" i="1"/>
  <c r="AA1806" i="1"/>
  <c r="Z1807" i="1"/>
  <c r="AA1807" i="1"/>
  <c r="Z1808" i="1"/>
  <c r="AA1808" i="1"/>
  <c r="Z1809" i="1"/>
  <c r="AA1809" i="1"/>
  <c r="Z1810" i="1"/>
  <c r="AA1810" i="1"/>
  <c r="Z1811" i="1"/>
  <c r="AA1811" i="1"/>
  <c r="Z1812" i="1"/>
  <c r="AA1812" i="1"/>
  <c r="Z1813" i="1"/>
  <c r="AA1813" i="1"/>
  <c r="Z1814" i="1"/>
  <c r="AA1814" i="1"/>
  <c r="Z1815" i="1"/>
  <c r="AA1815" i="1"/>
  <c r="Z1816" i="1"/>
  <c r="AA1816" i="1"/>
  <c r="Z5175" i="1"/>
  <c r="AA5175" i="1"/>
  <c r="Z1817" i="1"/>
  <c r="AA1817" i="1"/>
  <c r="Z5176" i="1"/>
  <c r="AA5176" i="1"/>
  <c r="Z1818" i="1"/>
  <c r="AA1818" i="1"/>
  <c r="Z5177" i="1"/>
  <c r="AA5177" i="1"/>
  <c r="Z1819" i="1"/>
  <c r="AA1819" i="1"/>
  <c r="Z1820" i="1"/>
  <c r="AA1820" i="1"/>
  <c r="Z1821" i="1"/>
  <c r="AA1821" i="1"/>
  <c r="Z1822" i="1"/>
  <c r="AA1822" i="1"/>
  <c r="Z1823" i="1"/>
  <c r="AA1823" i="1"/>
  <c r="Z1824" i="1"/>
  <c r="AA1824" i="1"/>
  <c r="Z1825" i="1"/>
  <c r="AA1825" i="1"/>
  <c r="Z1826" i="1"/>
  <c r="AA1826" i="1"/>
  <c r="Z1827" i="1"/>
  <c r="AA1827" i="1"/>
  <c r="Z1828" i="1"/>
  <c r="AA1828" i="1"/>
  <c r="Z1829" i="1"/>
  <c r="AA1829" i="1"/>
  <c r="Z1830" i="1"/>
  <c r="AA1830" i="1"/>
  <c r="Z5178" i="1"/>
  <c r="AA5178" i="1"/>
  <c r="Z1831" i="1"/>
  <c r="AA1831" i="1"/>
  <c r="Z5179" i="1"/>
  <c r="AA5179" i="1"/>
  <c r="Z1832" i="1"/>
  <c r="AA1832" i="1"/>
  <c r="Z1833" i="1"/>
  <c r="AA1833" i="1"/>
  <c r="Z1834" i="1"/>
  <c r="AA1834" i="1"/>
  <c r="Z1835" i="1"/>
  <c r="AA1835" i="1"/>
  <c r="Z1836" i="1"/>
  <c r="AA1836" i="1"/>
  <c r="Z5180" i="1"/>
  <c r="AA5180" i="1"/>
  <c r="Z1837" i="1"/>
  <c r="AA1837" i="1"/>
  <c r="Z1838" i="1"/>
  <c r="AA1838" i="1"/>
  <c r="Z5181" i="1"/>
  <c r="AA5181" i="1"/>
  <c r="Z1839" i="1"/>
  <c r="AA1839" i="1"/>
  <c r="Z5182" i="1"/>
  <c r="AA5182" i="1"/>
  <c r="Z1840" i="1"/>
  <c r="AA1840" i="1"/>
  <c r="Z1841" i="1"/>
  <c r="AA1841" i="1"/>
  <c r="Z5183" i="1"/>
  <c r="AA5183" i="1"/>
  <c r="Z1842" i="1"/>
  <c r="AA1842" i="1"/>
  <c r="Z5184" i="1"/>
  <c r="AA5184" i="1"/>
  <c r="Z5185" i="1"/>
  <c r="AA5185" i="1"/>
  <c r="Z5186" i="1"/>
  <c r="AA5186" i="1"/>
  <c r="Z1843" i="1"/>
  <c r="AA1843" i="1"/>
  <c r="Z1844" i="1"/>
  <c r="AA1844" i="1"/>
  <c r="Z1845" i="1"/>
  <c r="AA1845" i="1"/>
  <c r="Z1846" i="1"/>
  <c r="AA1846" i="1"/>
  <c r="Z1847" i="1"/>
  <c r="AA1847" i="1"/>
  <c r="Z1848" i="1"/>
  <c r="AA1848" i="1"/>
  <c r="Z1849" i="1"/>
  <c r="AA1849" i="1"/>
  <c r="Z1850" i="1"/>
  <c r="AA1850" i="1"/>
  <c r="Z1851" i="1"/>
  <c r="AA1851" i="1"/>
  <c r="Z1852" i="1"/>
  <c r="AA1852" i="1"/>
  <c r="Z1853" i="1"/>
  <c r="AA1853" i="1"/>
  <c r="Z1854" i="1"/>
  <c r="AA1854" i="1"/>
  <c r="Z5187" i="1"/>
  <c r="AA5187" i="1"/>
  <c r="Z1855" i="1"/>
  <c r="AA1855" i="1"/>
  <c r="Z1856" i="1"/>
  <c r="AA1856" i="1"/>
  <c r="Z1857" i="1"/>
  <c r="AA1857" i="1"/>
  <c r="Z5188" i="1"/>
  <c r="AA5188" i="1"/>
  <c r="Z5189" i="1"/>
  <c r="AA5189" i="1"/>
  <c r="Z1858" i="1"/>
  <c r="AA1858" i="1"/>
  <c r="Z1859" i="1"/>
  <c r="AA1859" i="1"/>
  <c r="Z1860" i="1"/>
  <c r="AA1860" i="1"/>
  <c r="Z1861" i="1"/>
  <c r="AA1861" i="1"/>
  <c r="Z1862" i="1"/>
  <c r="AA1862" i="1"/>
  <c r="Z1863" i="1"/>
  <c r="AA1863" i="1"/>
  <c r="Z1864" i="1"/>
  <c r="AA1864" i="1"/>
  <c r="Z5190" i="1"/>
  <c r="AA5190" i="1"/>
  <c r="Z5191" i="1"/>
  <c r="AA5191" i="1"/>
  <c r="Z1865" i="1"/>
  <c r="AA1865" i="1"/>
  <c r="Z5192" i="1"/>
  <c r="AA5192" i="1"/>
  <c r="Z1866" i="1"/>
  <c r="AA1866" i="1"/>
  <c r="Z1867" i="1"/>
  <c r="AA1867" i="1"/>
  <c r="Z1868" i="1"/>
  <c r="AA1868" i="1"/>
  <c r="Z5193" i="1"/>
  <c r="AA5193" i="1"/>
  <c r="Z5194" i="1"/>
  <c r="AA5194" i="1"/>
  <c r="Z5195" i="1"/>
  <c r="AA5195" i="1"/>
  <c r="Z5196" i="1"/>
  <c r="AA5196" i="1"/>
  <c r="Z5197" i="1"/>
  <c r="AA5197" i="1"/>
  <c r="Z5198" i="1"/>
  <c r="AA5198" i="1"/>
  <c r="Z5199" i="1"/>
  <c r="AA5199" i="1"/>
  <c r="Z5200" i="1"/>
  <c r="AA5200" i="1"/>
  <c r="Z5201" i="1"/>
  <c r="AA5201" i="1"/>
  <c r="Z5202" i="1"/>
  <c r="AA5202" i="1"/>
  <c r="Z5203" i="1"/>
  <c r="AA5203" i="1"/>
  <c r="Z5204" i="1"/>
  <c r="AA5204" i="1"/>
  <c r="Z5205" i="1"/>
  <c r="AA5205" i="1"/>
  <c r="Z5206" i="1"/>
  <c r="AA5206" i="1"/>
  <c r="Z5207" i="1"/>
  <c r="AA5207" i="1"/>
  <c r="Z1869" i="1"/>
  <c r="AA1869" i="1"/>
  <c r="Z5208" i="1"/>
  <c r="AA5208" i="1"/>
  <c r="Z5209" i="1"/>
  <c r="AA5209" i="1"/>
  <c r="Z1870" i="1"/>
  <c r="AA1870" i="1"/>
  <c r="Z5210" i="1"/>
  <c r="AA5210" i="1"/>
  <c r="Z5211" i="1"/>
  <c r="AA5211" i="1"/>
  <c r="Z1871" i="1"/>
  <c r="AA1871" i="1"/>
  <c r="Z1872" i="1"/>
  <c r="AA1872" i="1"/>
  <c r="Z1873" i="1"/>
  <c r="AA1873" i="1"/>
  <c r="Z1874" i="1"/>
  <c r="AA1874" i="1"/>
  <c r="Z1875" i="1"/>
  <c r="AA1875" i="1"/>
  <c r="Z1876" i="1"/>
  <c r="AA1876" i="1"/>
  <c r="Z1877" i="1"/>
  <c r="AA1877" i="1"/>
  <c r="Z1878" i="1"/>
  <c r="AA1878" i="1"/>
  <c r="Z1879" i="1"/>
  <c r="AA1879" i="1"/>
  <c r="Z5212" i="1"/>
  <c r="AA5212" i="1"/>
  <c r="Z5213" i="1"/>
  <c r="AA5213" i="1"/>
  <c r="Z5214" i="1"/>
  <c r="AA5214" i="1"/>
  <c r="Z5215" i="1"/>
  <c r="AA5215" i="1"/>
  <c r="Z5216" i="1"/>
  <c r="AA5216" i="1"/>
  <c r="Z5217" i="1"/>
  <c r="AA5217" i="1"/>
  <c r="Z1880" i="1"/>
  <c r="AA1880" i="1"/>
  <c r="Z5218" i="1"/>
  <c r="AA5218" i="1"/>
  <c r="Z5219" i="1"/>
  <c r="AA5219" i="1"/>
  <c r="Z1881" i="1"/>
  <c r="AA1881" i="1"/>
  <c r="Z1882" i="1"/>
  <c r="AA1882" i="1"/>
  <c r="Z1883" i="1"/>
  <c r="AA1883" i="1"/>
  <c r="Z5220" i="1"/>
  <c r="AA5220" i="1"/>
  <c r="Z1884" i="1"/>
  <c r="AA1884" i="1"/>
  <c r="Z1885" i="1"/>
  <c r="AA1885" i="1"/>
  <c r="Z5221" i="1"/>
  <c r="AA5221" i="1"/>
  <c r="Z1886" i="1"/>
  <c r="AA1886" i="1"/>
  <c r="Z5222" i="1"/>
  <c r="AA5222" i="1"/>
  <c r="Z1887" i="1"/>
  <c r="AA1887" i="1"/>
  <c r="Z5223" i="1"/>
  <c r="AA5223" i="1"/>
  <c r="Z1888" i="1"/>
  <c r="AA1888" i="1"/>
  <c r="Z1889" i="1"/>
  <c r="AA1889" i="1"/>
  <c r="Z1890" i="1"/>
  <c r="AA1890" i="1"/>
  <c r="Z5224" i="1"/>
  <c r="AA5224" i="1"/>
  <c r="Z1891" i="1"/>
  <c r="AA1891" i="1"/>
  <c r="Z5225" i="1"/>
  <c r="AA5225" i="1"/>
  <c r="Z1892" i="1"/>
  <c r="AA1892" i="1"/>
  <c r="Z1893" i="1"/>
  <c r="AA1893" i="1"/>
  <c r="Z1894" i="1"/>
  <c r="AA1894" i="1"/>
  <c r="Z1895" i="1"/>
  <c r="AA1895" i="1"/>
  <c r="Z1896" i="1"/>
  <c r="AA1896" i="1"/>
  <c r="Z1897" i="1"/>
  <c r="AA1897" i="1"/>
  <c r="Z5226" i="1"/>
  <c r="AA5226" i="1"/>
  <c r="Z1898" i="1"/>
  <c r="AA1898" i="1"/>
  <c r="Z1899" i="1"/>
  <c r="AA1899" i="1"/>
  <c r="Z5227" i="1"/>
  <c r="AA5227" i="1"/>
  <c r="Z5228" i="1"/>
  <c r="AA5228" i="1"/>
  <c r="Z1900" i="1"/>
  <c r="AA1900" i="1"/>
  <c r="Z1901" i="1"/>
  <c r="AA1901" i="1"/>
  <c r="Z1902" i="1"/>
  <c r="AA1902" i="1"/>
  <c r="Z1903" i="1"/>
  <c r="AA1903" i="1"/>
  <c r="Z1904" i="1"/>
  <c r="AA1904" i="1"/>
  <c r="Z1905" i="1"/>
  <c r="AA1905" i="1"/>
  <c r="Z5229" i="1"/>
  <c r="AA5229" i="1"/>
  <c r="Z5230" i="1"/>
  <c r="AA5230" i="1"/>
  <c r="Z1906" i="1"/>
  <c r="AA1906" i="1"/>
  <c r="Z1907" i="1"/>
  <c r="AA1907" i="1"/>
  <c r="Z1908" i="1"/>
  <c r="AA1908" i="1"/>
  <c r="Z1909" i="1"/>
  <c r="AA1909" i="1"/>
  <c r="Z1910" i="1"/>
  <c r="AA1910" i="1"/>
  <c r="Z1911" i="1"/>
  <c r="AA1911" i="1"/>
  <c r="Z1912" i="1"/>
  <c r="AA1912" i="1"/>
  <c r="Z5231" i="1"/>
  <c r="AA5231" i="1"/>
  <c r="Z1913" i="1"/>
  <c r="AA1913" i="1"/>
  <c r="Z1914" i="1"/>
  <c r="AA1914" i="1"/>
  <c r="Z1915" i="1"/>
  <c r="AA1915" i="1"/>
  <c r="Z1916" i="1"/>
  <c r="AA1916" i="1"/>
  <c r="Z5232" i="1"/>
  <c r="AA5232" i="1"/>
  <c r="Z1917" i="1"/>
  <c r="AA1917" i="1"/>
  <c r="Z1918" i="1"/>
  <c r="AA1918" i="1"/>
  <c r="Z1919" i="1"/>
  <c r="AA1919" i="1"/>
  <c r="Z1920" i="1"/>
  <c r="AA1920" i="1"/>
  <c r="Z1921" i="1"/>
  <c r="AA1921" i="1"/>
  <c r="Z1922" i="1"/>
  <c r="AA1922" i="1"/>
  <c r="Z1923" i="1"/>
  <c r="AA1923" i="1"/>
  <c r="Z1924" i="1"/>
  <c r="AA1924" i="1"/>
  <c r="Z1925" i="1"/>
  <c r="AA1925" i="1"/>
  <c r="Z1926" i="1"/>
  <c r="AA1926" i="1"/>
  <c r="Z5233" i="1"/>
  <c r="AA5233" i="1"/>
  <c r="Z1927" i="1"/>
  <c r="AA1927" i="1"/>
  <c r="Z1928" i="1"/>
  <c r="AA1928" i="1"/>
  <c r="Z5234" i="1"/>
  <c r="AA5234" i="1"/>
  <c r="Z1929" i="1"/>
  <c r="AA1929" i="1"/>
  <c r="Z1930" i="1"/>
  <c r="AA1930" i="1"/>
  <c r="Z1931" i="1"/>
  <c r="AA1931" i="1"/>
  <c r="Z1932" i="1"/>
  <c r="AA1932" i="1"/>
  <c r="Z1933" i="1"/>
  <c r="AA1933" i="1"/>
  <c r="Z1934" i="1"/>
  <c r="AA1934" i="1"/>
  <c r="Z1935" i="1"/>
  <c r="AA1935" i="1"/>
  <c r="Z5235" i="1"/>
  <c r="AA5235" i="1"/>
  <c r="Z1936" i="1"/>
  <c r="AA1936" i="1"/>
  <c r="Z1937" i="1"/>
  <c r="AA1937" i="1"/>
  <c r="Z1938" i="1"/>
  <c r="AA1938" i="1"/>
  <c r="Z1939" i="1"/>
  <c r="AA1939" i="1"/>
  <c r="Z1940" i="1"/>
  <c r="AA1940" i="1"/>
  <c r="Z1941" i="1"/>
  <c r="AA1941" i="1"/>
  <c r="Z1942" i="1"/>
  <c r="AA1942" i="1"/>
  <c r="Z1943" i="1"/>
  <c r="AA1943" i="1"/>
  <c r="Z1944" i="1"/>
  <c r="AA1944" i="1"/>
  <c r="Z1945" i="1"/>
  <c r="AA1945" i="1"/>
  <c r="Z1946" i="1"/>
  <c r="AA1946" i="1"/>
  <c r="Z1947" i="1"/>
  <c r="AA1947" i="1"/>
  <c r="Z1948" i="1"/>
  <c r="AA1948" i="1"/>
  <c r="Z1949" i="1"/>
  <c r="AA1949" i="1"/>
  <c r="Z1950" i="1"/>
  <c r="AA1950" i="1"/>
  <c r="Z1951" i="1"/>
  <c r="AA1951" i="1"/>
  <c r="Z1952" i="1"/>
  <c r="AA1952" i="1"/>
  <c r="Z5236" i="1"/>
  <c r="AA5236" i="1"/>
  <c r="Z1953" i="1"/>
  <c r="AA1953" i="1"/>
  <c r="Z5237" i="1"/>
  <c r="AA5237" i="1"/>
  <c r="Z5238" i="1"/>
  <c r="AA5238" i="1"/>
  <c r="Z1954" i="1"/>
  <c r="AA1954" i="1"/>
  <c r="Z5239" i="1"/>
  <c r="AA5239" i="1"/>
  <c r="Z1955" i="1"/>
  <c r="AA1955" i="1"/>
  <c r="Z5240" i="1"/>
  <c r="AA5240" i="1"/>
  <c r="Z1956" i="1"/>
  <c r="AA1956" i="1"/>
  <c r="Z5241" i="1"/>
  <c r="AA5241" i="1"/>
  <c r="Z1957" i="1"/>
  <c r="AA1957" i="1"/>
  <c r="Z5242" i="1"/>
  <c r="AA5242" i="1"/>
  <c r="Z1958" i="1"/>
  <c r="AA1958" i="1"/>
  <c r="Z1959" i="1"/>
  <c r="AA1959" i="1"/>
  <c r="Z5243" i="1"/>
  <c r="AA5243" i="1"/>
  <c r="Z5244" i="1"/>
  <c r="AA5244" i="1"/>
  <c r="Z1960" i="1"/>
  <c r="AA1960" i="1"/>
  <c r="Z5245" i="1"/>
  <c r="AA5245" i="1"/>
  <c r="Z5246" i="1"/>
  <c r="AA5246" i="1"/>
  <c r="Z1961" i="1"/>
  <c r="AA1961" i="1"/>
  <c r="Z5247" i="1"/>
  <c r="AA5247" i="1"/>
  <c r="Z5248" i="1"/>
  <c r="AA5248" i="1"/>
  <c r="Z5249" i="1"/>
  <c r="AA5249" i="1"/>
  <c r="Z1962" i="1"/>
  <c r="AA1962" i="1"/>
  <c r="Z5250" i="1"/>
  <c r="AA5250" i="1"/>
  <c r="Z5251" i="1"/>
  <c r="AA5251" i="1"/>
  <c r="Z5252" i="1"/>
  <c r="AA5252" i="1"/>
  <c r="Z5253" i="1"/>
  <c r="AA5253" i="1"/>
  <c r="Z5254" i="1"/>
  <c r="AA5254" i="1"/>
  <c r="Z1963" i="1"/>
  <c r="AA1963" i="1"/>
  <c r="Z5255" i="1"/>
  <c r="AA5255" i="1"/>
  <c r="Z1964" i="1"/>
  <c r="AA1964" i="1"/>
  <c r="Z1965" i="1"/>
  <c r="AA1965" i="1"/>
  <c r="Z1966" i="1"/>
  <c r="AA1966" i="1"/>
  <c r="Z5256" i="1"/>
  <c r="AA5256" i="1"/>
  <c r="Z5257" i="1"/>
  <c r="AA5257" i="1"/>
  <c r="Z5258" i="1"/>
  <c r="AA5258" i="1"/>
  <c r="Z5259" i="1"/>
  <c r="AA5259" i="1"/>
  <c r="Z5260" i="1"/>
  <c r="AA5260" i="1"/>
  <c r="Z5261" i="1"/>
  <c r="AA5261" i="1"/>
  <c r="Z1967" i="1"/>
  <c r="AA1967" i="1"/>
  <c r="Z5262" i="1"/>
  <c r="AA5262" i="1"/>
  <c r="Z1968" i="1"/>
  <c r="AA1968" i="1"/>
  <c r="Z1969" i="1"/>
  <c r="AA1969" i="1"/>
  <c r="Z5263" i="1"/>
  <c r="AA5263" i="1"/>
  <c r="Z1970" i="1"/>
  <c r="AA1970" i="1"/>
  <c r="Z5264" i="1"/>
  <c r="AA5264" i="1"/>
  <c r="Z5265" i="1"/>
  <c r="AA5265" i="1"/>
  <c r="Z5266" i="1"/>
  <c r="AA5266" i="1"/>
  <c r="Z5267" i="1"/>
  <c r="AA5267" i="1"/>
  <c r="Z5268" i="1"/>
  <c r="AA5268" i="1"/>
  <c r="Z1971" i="1"/>
  <c r="AA1971" i="1"/>
  <c r="Z1972" i="1"/>
  <c r="AA1972" i="1"/>
  <c r="Z5269" i="1"/>
  <c r="AA5269" i="1"/>
  <c r="Z1973" i="1"/>
  <c r="AA1973" i="1"/>
  <c r="Z1974" i="1"/>
  <c r="AA1974" i="1"/>
  <c r="Z5270" i="1"/>
  <c r="AA5270" i="1"/>
  <c r="Z1975" i="1"/>
  <c r="AA1975" i="1"/>
  <c r="Z5271" i="1"/>
  <c r="AA5271" i="1"/>
  <c r="Z1976" i="1"/>
  <c r="AA1976" i="1"/>
  <c r="Z5272" i="1"/>
  <c r="AA5272" i="1"/>
  <c r="Z5273" i="1"/>
  <c r="AA5273" i="1"/>
  <c r="Z1977" i="1"/>
  <c r="AA1977" i="1"/>
  <c r="Z5274" i="1"/>
  <c r="AA5274" i="1"/>
  <c r="Z5275" i="1"/>
  <c r="AA5275" i="1"/>
  <c r="Z5276" i="1"/>
  <c r="AA5276" i="1"/>
  <c r="Z5277" i="1"/>
  <c r="AA5277" i="1"/>
  <c r="Z1978" i="1"/>
  <c r="AA1978" i="1"/>
  <c r="Z1979" i="1"/>
  <c r="AA1979" i="1"/>
  <c r="Z1980" i="1"/>
  <c r="AA1980" i="1"/>
  <c r="Z5278" i="1"/>
  <c r="AA5278" i="1"/>
  <c r="Z5279" i="1"/>
  <c r="AA5279" i="1"/>
  <c r="Z5280" i="1"/>
  <c r="AA5280" i="1"/>
  <c r="Z1981" i="1"/>
  <c r="AA1981" i="1"/>
  <c r="Z5281" i="1"/>
  <c r="AA5281" i="1"/>
  <c r="Z5282" i="1"/>
  <c r="AA5282" i="1"/>
  <c r="Z1982" i="1"/>
  <c r="AA1982" i="1"/>
  <c r="Z1983" i="1"/>
  <c r="AA1983" i="1"/>
  <c r="Z1984" i="1"/>
  <c r="AA1984" i="1"/>
  <c r="Z1985" i="1"/>
  <c r="AA1985" i="1"/>
  <c r="Z1986" i="1"/>
  <c r="AA1986" i="1"/>
  <c r="Z1987" i="1"/>
  <c r="AA1987" i="1"/>
  <c r="Z5283" i="1"/>
  <c r="AA5283" i="1"/>
  <c r="Z5284" i="1"/>
  <c r="AA5284" i="1"/>
  <c r="Z5285" i="1"/>
  <c r="AA5285" i="1"/>
  <c r="Z5286" i="1"/>
  <c r="AA5286" i="1"/>
  <c r="Z5287" i="1"/>
  <c r="AA5287" i="1"/>
  <c r="Z5288" i="1"/>
  <c r="AA5288" i="1"/>
  <c r="Z5289" i="1"/>
  <c r="AA5289" i="1"/>
  <c r="Z5290" i="1"/>
  <c r="AA5290" i="1"/>
  <c r="Z1988" i="1"/>
  <c r="AA1988" i="1"/>
  <c r="Z5291" i="1"/>
  <c r="AA5291" i="1"/>
  <c r="Z1989" i="1"/>
  <c r="AA1989" i="1"/>
  <c r="Z1990" i="1"/>
  <c r="AA1990" i="1"/>
  <c r="Z1991" i="1"/>
  <c r="AA1991" i="1"/>
  <c r="Z5292" i="1"/>
  <c r="AA5292" i="1"/>
  <c r="Z5293" i="1"/>
  <c r="AA5293" i="1"/>
  <c r="Z5294" i="1"/>
  <c r="AA5294" i="1"/>
  <c r="Z5295" i="1"/>
  <c r="AA5295" i="1"/>
  <c r="Z1992" i="1"/>
  <c r="AA1992" i="1"/>
  <c r="Z1993" i="1"/>
  <c r="AA1993" i="1"/>
  <c r="Z5296" i="1"/>
  <c r="AA5296" i="1"/>
  <c r="Z5297" i="1"/>
  <c r="AA5297" i="1"/>
  <c r="Z1994" i="1"/>
  <c r="AA1994" i="1"/>
  <c r="Z5298" i="1"/>
  <c r="AA5298" i="1"/>
  <c r="Z5299" i="1"/>
  <c r="AA5299" i="1"/>
  <c r="Z5300" i="1"/>
  <c r="AA5300" i="1"/>
  <c r="Z5301" i="1"/>
  <c r="AA5301" i="1"/>
  <c r="Z5302" i="1"/>
  <c r="AA5302" i="1"/>
  <c r="Z5303" i="1"/>
  <c r="AA5303" i="1"/>
  <c r="Z5304" i="1"/>
  <c r="AA5304" i="1"/>
  <c r="Z5305" i="1"/>
  <c r="AA5305" i="1"/>
  <c r="Z1995" i="1"/>
  <c r="AA1995" i="1"/>
  <c r="Z1996" i="1"/>
  <c r="AA1996" i="1"/>
  <c r="Z5306" i="1"/>
  <c r="AA5306" i="1"/>
  <c r="Z5307" i="1"/>
  <c r="AA5307" i="1"/>
  <c r="Z5308" i="1"/>
  <c r="AA5308" i="1"/>
  <c r="Z5309" i="1"/>
  <c r="AA5309" i="1"/>
  <c r="Z1997" i="1"/>
  <c r="AA1997" i="1"/>
  <c r="Z1998" i="1"/>
  <c r="AA1998" i="1"/>
  <c r="Z1999" i="1"/>
  <c r="AA1999" i="1"/>
  <c r="Z2000" i="1"/>
  <c r="AA2000" i="1"/>
  <c r="Z2001" i="1"/>
  <c r="AA2001" i="1"/>
  <c r="Z2002" i="1"/>
  <c r="AA2002" i="1"/>
  <c r="Z5310" i="1"/>
  <c r="AA5310" i="1"/>
  <c r="Z5311" i="1"/>
  <c r="AA5311" i="1"/>
  <c r="Z5312" i="1"/>
  <c r="AA5312" i="1"/>
  <c r="Z5313" i="1"/>
  <c r="AA5313" i="1"/>
  <c r="Z2003" i="1"/>
  <c r="AA2003" i="1"/>
  <c r="Z2004" i="1"/>
  <c r="AA2004" i="1"/>
  <c r="Z5314" i="1"/>
  <c r="AA5314" i="1"/>
  <c r="Z2005" i="1"/>
  <c r="AA2005" i="1"/>
  <c r="Z2006" i="1"/>
  <c r="AA2006" i="1"/>
  <c r="Z2007" i="1"/>
  <c r="AA2007" i="1"/>
  <c r="Z5315" i="1"/>
  <c r="AA5315" i="1"/>
  <c r="Z2008" i="1"/>
  <c r="AA2008" i="1"/>
  <c r="Z2009" i="1"/>
  <c r="AA2009" i="1"/>
  <c r="Z2010" i="1"/>
  <c r="AA2010" i="1"/>
  <c r="Z2011" i="1"/>
  <c r="AA2011" i="1"/>
  <c r="Z2012" i="1"/>
  <c r="AA2012" i="1"/>
  <c r="Z2013" i="1"/>
  <c r="AA2013" i="1"/>
  <c r="Z2014" i="1"/>
  <c r="AA2014" i="1"/>
  <c r="Z2015" i="1"/>
  <c r="AA2015" i="1"/>
  <c r="Z2016" i="1"/>
  <c r="AA2016" i="1"/>
  <c r="Z5316" i="1"/>
  <c r="AA5316" i="1"/>
  <c r="Z2017" i="1"/>
  <c r="AA2017" i="1"/>
  <c r="Z2018" i="1"/>
  <c r="AA2018" i="1"/>
  <c r="Z2019" i="1"/>
  <c r="AA2019" i="1"/>
  <c r="Z2020" i="1"/>
  <c r="AA2020" i="1"/>
  <c r="Z2021" i="1"/>
  <c r="AA2021" i="1"/>
  <c r="Z2022" i="1"/>
  <c r="AA2022" i="1"/>
  <c r="Z2023" i="1"/>
  <c r="AA2023" i="1"/>
  <c r="Z5317" i="1"/>
  <c r="AA5317" i="1"/>
  <c r="Z2024" i="1"/>
  <c r="AA2024" i="1"/>
  <c r="Z2025" i="1"/>
  <c r="AA2025" i="1"/>
  <c r="Z2026" i="1"/>
  <c r="AA2026" i="1"/>
  <c r="Z2027" i="1"/>
  <c r="AA2027" i="1"/>
  <c r="Z2028" i="1"/>
  <c r="AA2028" i="1"/>
  <c r="Z5318" i="1"/>
  <c r="AA5318" i="1"/>
  <c r="Z2029" i="1"/>
  <c r="AA2029" i="1"/>
  <c r="Z5319" i="1"/>
  <c r="AA5319" i="1"/>
  <c r="Z2030" i="1"/>
  <c r="AA2030" i="1"/>
  <c r="Z5320" i="1"/>
  <c r="AA5320" i="1"/>
  <c r="Z5321" i="1"/>
  <c r="AA5321" i="1"/>
  <c r="Z2031" i="1"/>
  <c r="AA2031" i="1"/>
  <c r="Z2032" i="1"/>
  <c r="AA2032" i="1"/>
  <c r="Z2033" i="1"/>
  <c r="AA2033" i="1"/>
  <c r="Z2034" i="1"/>
  <c r="AA2034" i="1"/>
  <c r="Z2035" i="1"/>
  <c r="AA2035" i="1"/>
  <c r="Z2036" i="1"/>
  <c r="AA2036" i="1"/>
  <c r="Z2037" i="1"/>
  <c r="AA2037" i="1"/>
  <c r="Z5322" i="1"/>
  <c r="AA5322" i="1"/>
  <c r="Z2038" i="1"/>
  <c r="AA2038" i="1"/>
  <c r="Z5323" i="1"/>
  <c r="AA5323" i="1"/>
  <c r="Z2039" i="1"/>
  <c r="AA2039" i="1"/>
  <c r="Z2040" i="1"/>
  <c r="AA2040" i="1"/>
  <c r="Z2041" i="1"/>
  <c r="AA2041" i="1"/>
  <c r="Z2042" i="1"/>
  <c r="AA2042" i="1"/>
  <c r="Z2043" i="1"/>
  <c r="AA2043" i="1"/>
  <c r="Z2044" i="1"/>
  <c r="AA2044" i="1"/>
  <c r="Z2045" i="1"/>
  <c r="AA2045" i="1"/>
  <c r="Z5324" i="1"/>
  <c r="AA5324" i="1"/>
  <c r="Z2046" i="1"/>
  <c r="AA2046" i="1"/>
  <c r="Z2047" i="1"/>
  <c r="AA2047" i="1"/>
  <c r="Z2048" i="1"/>
  <c r="AA2048" i="1"/>
  <c r="Z2049" i="1"/>
  <c r="AA2049" i="1"/>
  <c r="Z5325" i="1"/>
  <c r="AA5325" i="1"/>
  <c r="Z2050" i="1"/>
  <c r="AA2050" i="1"/>
  <c r="Z2051" i="1"/>
  <c r="AA2051" i="1"/>
  <c r="Z2052" i="1"/>
  <c r="AA2052" i="1"/>
  <c r="Z2053" i="1"/>
  <c r="AA2053" i="1"/>
  <c r="Z2054" i="1"/>
  <c r="AA2054" i="1"/>
  <c r="Z5326" i="1"/>
  <c r="AA5326" i="1"/>
  <c r="Z2055" i="1"/>
  <c r="AA2055" i="1"/>
  <c r="Z2056" i="1"/>
  <c r="AA2056" i="1"/>
  <c r="Z2057" i="1"/>
  <c r="AA2057" i="1"/>
  <c r="Z2058" i="1"/>
  <c r="AA2058" i="1"/>
  <c r="Z2059" i="1"/>
  <c r="AA2059" i="1"/>
  <c r="Z2060" i="1"/>
  <c r="AA2060" i="1"/>
  <c r="Z2061" i="1"/>
  <c r="AA2061" i="1"/>
  <c r="Z2062" i="1"/>
  <c r="AA2062" i="1"/>
  <c r="Z2063" i="1"/>
  <c r="AA2063" i="1"/>
  <c r="Z2064" i="1"/>
  <c r="AA2064" i="1"/>
  <c r="Z5327" i="1"/>
  <c r="AA5327" i="1"/>
  <c r="Z2065" i="1"/>
  <c r="AA2065" i="1"/>
  <c r="Z2066" i="1"/>
  <c r="AA2066" i="1"/>
  <c r="Z2067" i="1"/>
  <c r="AA2067" i="1"/>
  <c r="Z2068" i="1"/>
  <c r="AA2068" i="1"/>
  <c r="Z2069" i="1"/>
  <c r="AA2069" i="1"/>
  <c r="Z2070" i="1"/>
  <c r="AA2070" i="1"/>
  <c r="Z2071" i="1"/>
  <c r="AA2071" i="1"/>
  <c r="Z2072" i="1"/>
  <c r="AA2072" i="1"/>
  <c r="Z2073" i="1"/>
  <c r="AA2073" i="1"/>
  <c r="Z2074" i="1"/>
  <c r="AA2074" i="1"/>
  <c r="Z2075" i="1"/>
  <c r="AA2075" i="1"/>
  <c r="Z2076" i="1"/>
  <c r="AA2076" i="1"/>
  <c r="Z5328" i="1"/>
  <c r="AA5328" i="1"/>
  <c r="Z5329" i="1"/>
  <c r="AA5329" i="1"/>
  <c r="Z5330" i="1"/>
  <c r="AA5330" i="1"/>
  <c r="Z2077" i="1"/>
  <c r="AA2077" i="1"/>
  <c r="Z5331" i="1"/>
  <c r="AA5331" i="1"/>
  <c r="Z5332" i="1"/>
  <c r="AA5332" i="1"/>
  <c r="Z5333" i="1"/>
  <c r="AA5333" i="1"/>
  <c r="Z5334" i="1"/>
  <c r="AA5334" i="1"/>
  <c r="Z5335" i="1"/>
  <c r="AA5335" i="1"/>
  <c r="Z5336" i="1"/>
  <c r="AA5336" i="1"/>
  <c r="Z5337" i="1"/>
  <c r="AA5337" i="1"/>
  <c r="Z2078" i="1"/>
  <c r="AA2078" i="1"/>
  <c r="Z5338" i="1"/>
  <c r="AA5338" i="1"/>
  <c r="Z2079" i="1"/>
  <c r="AA2079" i="1"/>
  <c r="Z5339" i="1"/>
  <c r="AA5339" i="1"/>
  <c r="Z2080" i="1"/>
  <c r="AA2080" i="1"/>
  <c r="Z5340" i="1"/>
  <c r="AA5340" i="1"/>
  <c r="Z5341" i="1"/>
  <c r="AA5341" i="1"/>
  <c r="Z5342" i="1"/>
  <c r="AA5342" i="1"/>
  <c r="Z2081" i="1"/>
  <c r="AA2081" i="1"/>
  <c r="Z2082" i="1"/>
  <c r="AA2082" i="1"/>
  <c r="Z2083" i="1"/>
  <c r="AA2083" i="1"/>
  <c r="Z2084" i="1"/>
  <c r="AA2084" i="1"/>
  <c r="Z2085" i="1"/>
  <c r="AA2085" i="1"/>
  <c r="Z2086" i="1"/>
  <c r="AA2086" i="1"/>
  <c r="Z5343" i="1"/>
  <c r="AA5343" i="1"/>
  <c r="Z2087" i="1"/>
  <c r="AA2087" i="1"/>
  <c r="Z2088" i="1"/>
  <c r="AA2088" i="1"/>
  <c r="Z5344" i="1"/>
  <c r="AA5344" i="1"/>
  <c r="Z5345" i="1"/>
  <c r="AA5345" i="1"/>
  <c r="Z2089" i="1"/>
  <c r="AA2089" i="1"/>
  <c r="Z5346" i="1"/>
  <c r="AA5346" i="1"/>
  <c r="Z2090" i="1"/>
  <c r="AA2090" i="1"/>
  <c r="Z2091" i="1"/>
  <c r="AA2091" i="1"/>
  <c r="Z2092" i="1"/>
  <c r="AA2092" i="1"/>
  <c r="Z2093" i="1"/>
  <c r="AA2093" i="1"/>
  <c r="Z2094" i="1"/>
  <c r="AA2094" i="1"/>
  <c r="Z2095" i="1"/>
  <c r="AA2095" i="1"/>
  <c r="Z2096" i="1"/>
  <c r="AA2096" i="1"/>
  <c r="Z2097" i="1"/>
  <c r="AA2097" i="1"/>
  <c r="Z2098" i="1"/>
  <c r="AA2098" i="1"/>
  <c r="Z2099" i="1"/>
  <c r="AA2099" i="1"/>
  <c r="Z2100" i="1"/>
  <c r="AA2100" i="1"/>
  <c r="Z2101" i="1"/>
  <c r="AA2101" i="1"/>
  <c r="Z5347" i="1"/>
  <c r="AA5347" i="1"/>
  <c r="Z2102" i="1"/>
  <c r="AA2102" i="1"/>
  <c r="Z2103" i="1"/>
  <c r="AA2103" i="1"/>
  <c r="Z2104" i="1"/>
  <c r="AA2104" i="1"/>
  <c r="Z2105" i="1"/>
  <c r="AA2105" i="1"/>
  <c r="Z2106" i="1"/>
  <c r="AA2106" i="1"/>
  <c r="Z2107" i="1"/>
  <c r="AA2107" i="1"/>
  <c r="Z2108" i="1"/>
  <c r="AA2108" i="1"/>
  <c r="Z2109" i="1"/>
  <c r="AA2109" i="1"/>
  <c r="Z2110" i="1"/>
  <c r="AA2110" i="1"/>
  <c r="Z2111" i="1"/>
  <c r="AA2111" i="1"/>
  <c r="Z2112" i="1"/>
  <c r="AA2112" i="1"/>
  <c r="Z5348" i="1"/>
  <c r="AA5348" i="1"/>
  <c r="Z2113" i="1"/>
  <c r="AA2113" i="1"/>
  <c r="Z5349" i="1"/>
  <c r="AA5349" i="1"/>
  <c r="Z2114" i="1"/>
  <c r="AA2114" i="1"/>
  <c r="Z2115" i="1"/>
  <c r="AA2115" i="1"/>
  <c r="Z2116" i="1"/>
  <c r="AA2116" i="1"/>
  <c r="Z2117" i="1"/>
  <c r="AA2117" i="1"/>
  <c r="Z2118" i="1"/>
  <c r="AA2118" i="1"/>
  <c r="Z2119" i="1"/>
  <c r="AA2119" i="1"/>
  <c r="Z2120" i="1"/>
  <c r="AA2120" i="1"/>
  <c r="Z2121" i="1"/>
  <c r="AA2121" i="1"/>
  <c r="Z2122" i="1"/>
  <c r="AA2122" i="1"/>
  <c r="Z2123" i="1"/>
  <c r="AA2123" i="1"/>
  <c r="Z2124" i="1"/>
  <c r="AA2124" i="1"/>
  <c r="Z2125" i="1"/>
  <c r="AA2125" i="1"/>
  <c r="Z2126" i="1"/>
  <c r="AA2126" i="1"/>
  <c r="Z2127" i="1"/>
  <c r="AA2127" i="1"/>
  <c r="Z2128" i="1"/>
  <c r="AA2128" i="1"/>
  <c r="Z2129" i="1"/>
  <c r="AA2129" i="1"/>
  <c r="Z5350" i="1"/>
  <c r="AA5350" i="1"/>
  <c r="Z2130" i="1"/>
  <c r="AA2130" i="1"/>
  <c r="Z5351" i="1"/>
  <c r="AA5351" i="1"/>
  <c r="Z2131" i="1"/>
  <c r="AA2131" i="1"/>
  <c r="Z5352" i="1"/>
  <c r="AA5352" i="1"/>
  <c r="Z2132" i="1"/>
  <c r="AA2132" i="1"/>
  <c r="Z2133" i="1"/>
  <c r="AA2133" i="1"/>
  <c r="Z2134" i="1"/>
  <c r="AA2134" i="1"/>
  <c r="Z2135" i="1"/>
  <c r="AA2135" i="1"/>
  <c r="Z2136" i="1"/>
  <c r="AA2136" i="1"/>
  <c r="Z2137" i="1"/>
  <c r="AA2137" i="1"/>
  <c r="Z2138" i="1"/>
  <c r="AA2138" i="1"/>
  <c r="Z5353" i="1"/>
  <c r="AA5353" i="1"/>
  <c r="Z5354" i="1"/>
  <c r="AA5354" i="1"/>
  <c r="Z2139" i="1"/>
  <c r="AA2139" i="1"/>
  <c r="Z2140" i="1"/>
  <c r="AA2140" i="1"/>
  <c r="Z2141" i="1"/>
  <c r="AA2141" i="1"/>
  <c r="Z5355" i="1"/>
  <c r="AA5355" i="1"/>
  <c r="Z5356" i="1"/>
  <c r="AA5356" i="1"/>
  <c r="Z2142" i="1"/>
  <c r="AA2142" i="1"/>
  <c r="Z5357" i="1"/>
  <c r="AA5357" i="1"/>
  <c r="Z2143" i="1"/>
  <c r="AA2143" i="1"/>
  <c r="Z5358" i="1"/>
  <c r="AA5358" i="1"/>
  <c r="Z5359" i="1"/>
  <c r="AA5359" i="1"/>
  <c r="Z5360" i="1"/>
  <c r="AA5360" i="1"/>
  <c r="Z5361" i="1"/>
  <c r="AA5361" i="1"/>
  <c r="Z5362" i="1"/>
  <c r="AA5362" i="1"/>
  <c r="Z5363" i="1"/>
  <c r="AA5363" i="1"/>
  <c r="Z5364" i="1"/>
  <c r="AA5364" i="1"/>
  <c r="Z5365" i="1"/>
  <c r="AA5365" i="1"/>
  <c r="Z2144" i="1"/>
  <c r="AA2144" i="1"/>
  <c r="Z5366" i="1"/>
  <c r="AA5366" i="1"/>
  <c r="Z2145" i="1"/>
  <c r="AA2145" i="1"/>
  <c r="Z5367" i="1"/>
  <c r="AA5367" i="1"/>
  <c r="Z2146" i="1"/>
  <c r="AA2146" i="1"/>
  <c r="Z2147" i="1"/>
  <c r="AA2147" i="1"/>
  <c r="Z5368" i="1"/>
  <c r="AA5368" i="1"/>
  <c r="Z2148" i="1"/>
  <c r="AA2148" i="1"/>
  <c r="Z2149" i="1"/>
  <c r="AA2149" i="1"/>
  <c r="Z2150" i="1"/>
  <c r="AA2150" i="1"/>
  <c r="Z5369" i="1"/>
  <c r="AA5369" i="1"/>
  <c r="Z5370" i="1"/>
  <c r="AA5370" i="1"/>
  <c r="Z5371" i="1"/>
  <c r="AA5371" i="1"/>
  <c r="Z2151" i="1"/>
  <c r="AA2151" i="1"/>
  <c r="Z2152" i="1"/>
  <c r="AA2152" i="1"/>
  <c r="Z5372" i="1"/>
  <c r="AA5372" i="1"/>
  <c r="Z5373" i="1"/>
  <c r="AA5373" i="1"/>
  <c r="Z5374" i="1"/>
  <c r="AA5374" i="1"/>
  <c r="Z5375" i="1"/>
  <c r="AA5375" i="1"/>
  <c r="Z91" i="1"/>
  <c r="AA91" i="1"/>
  <c r="Z5376" i="1"/>
  <c r="AA5376" i="1"/>
  <c r="Z5377" i="1"/>
  <c r="AA5377" i="1"/>
  <c r="Z5378" i="1"/>
  <c r="AA5378" i="1"/>
  <c r="Z5379" i="1"/>
  <c r="AA5379" i="1"/>
  <c r="Z92" i="1"/>
  <c r="AA92" i="1"/>
  <c r="Z93" i="1"/>
  <c r="AA93" i="1"/>
  <c r="Z5380" i="1"/>
  <c r="AA5380" i="1"/>
  <c r="Z2153" i="1"/>
  <c r="AA2153" i="1"/>
  <c r="Z5381" i="1"/>
  <c r="AA5381" i="1"/>
  <c r="Z94" i="1"/>
  <c r="AA94" i="1"/>
  <c r="Z5382" i="1"/>
  <c r="AA5382" i="1"/>
  <c r="Z95" i="1"/>
  <c r="AA95" i="1"/>
  <c r="Z5383" i="1"/>
  <c r="AA5383" i="1"/>
  <c r="Z5384" i="1"/>
  <c r="AA5384" i="1"/>
  <c r="Z96" i="1"/>
  <c r="AA96" i="1"/>
  <c r="Z5385" i="1"/>
  <c r="AA5385" i="1"/>
  <c r="Z2154" i="1"/>
  <c r="AA2154" i="1"/>
  <c r="Z2155" i="1"/>
  <c r="AA2155" i="1"/>
  <c r="Z5386" i="1"/>
  <c r="AA5386" i="1"/>
  <c r="Z2156" i="1"/>
  <c r="AA2156" i="1"/>
  <c r="Z2157" i="1"/>
  <c r="AA2157" i="1"/>
  <c r="Z2158" i="1"/>
  <c r="AA2158" i="1"/>
  <c r="Z2159" i="1"/>
  <c r="AA2159" i="1"/>
  <c r="Z2160" i="1"/>
  <c r="AA2160" i="1"/>
  <c r="Z2161" i="1"/>
  <c r="AA2161" i="1"/>
  <c r="Z2162" i="1"/>
  <c r="AA2162" i="1"/>
  <c r="Z5387" i="1"/>
  <c r="AA5387" i="1"/>
  <c r="Z5388" i="1"/>
  <c r="AA5388" i="1"/>
  <c r="Z2163" i="1"/>
  <c r="AA2163" i="1"/>
  <c r="Z2164" i="1"/>
  <c r="AA2164" i="1"/>
  <c r="Z2165" i="1"/>
  <c r="AA2165" i="1"/>
  <c r="Z2166" i="1"/>
  <c r="AA2166" i="1"/>
  <c r="Z2167" i="1"/>
  <c r="AA2167" i="1"/>
  <c r="Z2168" i="1"/>
  <c r="AA2168" i="1"/>
  <c r="Z5389" i="1"/>
  <c r="AA5389" i="1"/>
  <c r="Z2169" i="1"/>
  <c r="AA2169" i="1"/>
  <c r="Z2170" i="1"/>
  <c r="AA2170" i="1"/>
  <c r="Z5390" i="1"/>
  <c r="AA5390" i="1"/>
  <c r="Z5391" i="1"/>
  <c r="AA5391" i="1"/>
  <c r="Z2171" i="1"/>
  <c r="AA2171" i="1"/>
  <c r="Z2172" i="1"/>
  <c r="AA2172" i="1"/>
  <c r="Z2173" i="1"/>
  <c r="AA2173" i="1"/>
  <c r="Z2174" i="1"/>
  <c r="AA2174" i="1"/>
  <c r="Z2175" i="1"/>
  <c r="AA2175" i="1"/>
  <c r="Z2176" i="1"/>
  <c r="AA2176" i="1"/>
  <c r="Z2177" i="1"/>
  <c r="AA2177" i="1"/>
  <c r="Z2178" i="1"/>
  <c r="AA2178" i="1"/>
  <c r="Z2179" i="1"/>
  <c r="AA2179" i="1"/>
  <c r="Z5392" i="1"/>
  <c r="AA5392" i="1"/>
  <c r="Z2180" i="1"/>
  <c r="AA2180" i="1"/>
  <c r="Z2181" i="1"/>
  <c r="AA2181" i="1"/>
  <c r="Z2182" i="1"/>
  <c r="AA2182" i="1"/>
  <c r="Z5393" i="1"/>
  <c r="AA5393" i="1"/>
  <c r="Z5394" i="1"/>
  <c r="AA5394" i="1"/>
  <c r="Z2183" i="1"/>
  <c r="AA2183" i="1"/>
  <c r="Z2184" i="1"/>
  <c r="AA2184" i="1"/>
  <c r="Z2185" i="1"/>
  <c r="AA2185" i="1"/>
  <c r="Z2186" i="1"/>
  <c r="AA2186" i="1"/>
  <c r="Z5395" i="1"/>
  <c r="AA5395" i="1"/>
  <c r="Z2187" i="1"/>
  <c r="AA2187" i="1"/>
  <c r="Z5396" i="1"/>
  <c r="AA5396" i="1"/>
  <c r="Z5397" i="1"/>
  <c r="AA5397" i="1"/>
  <c r="Z5398" i="1"/>
  <c r="AA5398" i="1"/>
  <c r="Z5399" i="1"/>
  <c r="AA5399" i="1"/>
  <c r="Z2188" i="1"/>
  <c r="AA2188" i="1"/>
  <c r="Z5400" i="1"/>
  <c r="AA5400" i="1"/>
  <c r="Z2189" i="1"/>
  <c r="AA2189" i="1"/>
  <c r="Z5401" i="1"/>
  <c r="AA5401" i="1"/>
  <c r="Z2190" i="1"/>
  <c r="AA2190" i="1"/>
  <c r="Z5402" i="1"/>
  <c r="AA5402" i="1"/>
  <c r="Z5403" i="1"/>
  <c r="AA5403" i="1"/>
  <c r="Z5404" i="1"/>
  <c r="AA5404" i="1"/>
  <c r="Z5405" i="1"/>
  <c r="AA5405" i="1"/>
  <c r="Z2191" i="1"/>
  <c r="AA2191" i="1"/>
  <c r="Z5406" i="1"/>
  <c r="AA5406" i="1"/>
  <c r="Z2192" i="1"/>
  <c r="AA2192" i="1"/>
  <c r="Z2193" i="1"/>
  <c r="AA2193" i="1"/>
  <c r="Z2194" i="1"/>
  <c r="AA2194" i="1"/>
  <c r="Z2195" i="1"/>
  <c r="AA2195" i="1"/>
  <c r="Z2196" i="1"/>
  <c r="AA2196" i="1"/>
  <c r="Z2197" i="1"/>
  <c r="AA2197" i="1"/>
  <c r="Z5407" i="1"/>
  <c r="AA5407" i="1"/>
  <c r="Z2198" i="1"/>
  <c r="AA2198" i="1"/>
  <c r="Z2199" i="1"/>
  <c r="AA2199" i="1"/>
  <c r="Z5408" i="1"/>
  <c r="AA5408" i="1"/>
  <c r="Z5409" i="1"/>
  <c r="AA5409" i="1"/>
  <c r="Z5410" i="1"/>
  <c r="AA5410" i="1"/>
  <c r="Z5411" i="1"/>
  <c r="AA5411" i="1"/>
  <c r="Z5412" i="1"/>
  <c r="AA5412" i="1"/>
  <c r="Z5413" i="1"/>
  <c r="AA5413" i="1"/>
  <c r="Z2200" i="1"/>
  <c r="AA2200" i="1"/>
  <c r="Z5414" i="1"/>
  <c r="AA5414" i="1"/>
  <c r="Z5415" i="1"/>
  <c r="AA5415" i="1"/>
  <c r="Z5416" i="1"/>
  <c r="AA5416" i="1"/>
  <c r="Z5417" i="1"/>
  <c r="AA5417" i="1"/>
  <c r="Z5418" i="1"/>
  <c r="AA5418" i="1"/>
  <c r="Z2201" i="1"/>
  <c r="AA2201" i="1"/>
  <c r="Z5419" i="1"/>
  <c r="AA5419" i="1"/>
  <c r="Z2202" i="1"/>
  <c r="AA2202" i="1"/>
  <c r="Z5420" i="1"/>
  <c r="AA5420" i="1"/>
  <c r="Z5421" i="1"/>
  <c r="AA5421" i="1"/>
  <c r="Z2203" i="1"/>
  <c r="AA2203" i="1"/>
  <c r="Z5422" i="1"/>
  <c r="AA5422" i="1"/>
  <c r="Z5423" i="1"/>
  <c r="AA5423" i="1"/>
  <c r="Z5424" i="1"/>
  <c r="AA5424" i="1"/>
  <c r="Z5425" i="1"/>
  <c r="AA5425" i="1"/>
  <c r="Z2204" i="1"/>
  <c r="AA2204" i="1"/>
  <c r="Z2205" i="1"/>
  <c r="AA2205" i="1"/>
  <c r="Z5426" i="1"/>
  <c r="AA5426" i="1"/>
  <c r="Z5427" i="1"/>
  <c r="AA5427" i="1"/>
  <c r="Z2206" i="1"/>
  <c r="AA2206" i="1"/>
  <c r="Z2207" i="1"/>
  <c r="AA2207" i="1"/>
  <c r="Z5428" i="1"/>
  <c r="AA5428" i="1"/>
  <c r="Z2208" i="1"/>
  <c r="AA2208" i="1"/>
  <c r="Z2209" i="1"/>
  <c r="AA2209" i="1"/>
  <c r="Z2210" i="1"/>
  <c r="AA2210" i="1"/>
  <c r="Z5429" i="1"/>
  <c r="AA5429" i="1"/>
  <c r="Z5430" i="1"/>
  <c r="AA5430" i="1"/>
  <c r="Z5431" i="1"/>
  <c r="AA5431" i="1"/>
  <c r="Z2211" i="1"/>
  <c r="AA2211" i="1"/>
  <c r="Z5432" i="1"/>
  <c r="AA5432" i="1"/>
  <c r="Z2212" i="1"/>
  <c r="AA2212" i="1"/>
  <c r="Z5433" i="1"/>
  <c r="AA5433" i="1"/>
  <c r="Z5434" i="1"/>
  <c r="AA5434" i="1"/>
  <c r="Z5435" i="1"/>
  <c r="AA5435" i="1"/>
  <c r="Z2213" i="1"/>
  <c r="AA2213" i="1"/>
  <c r="Z2214" i="1"/>
  <c r="AA2214" i="1"/>
  <c r="Z5436" i="1"/>
  <c r="AA5436" i="1"/>
  <c r="Z2215" i="1"/>
  <c r="AA2215" i="1"/>
  <c r="Z2216" i="1"/>
  <c r="AA2216" i="1"/>
  <c r="Z2217" i="1"/>
  <c r="AA2217" i="1"/>
  <c r="Z2218" i="1"/>
  <c r="AA2218" i="1"/>
  <c r="Z2219" i="1"/>
  <c r="AA2219" i="1"/>
  <c r="Z2220" i="1"/>
  <c r="AA2220" i="1"/>
  <c r="Z2221" i="1"/>
  <c r="AA2221" i="1"/>
  <c r="Z5437" i="1"/>
  <c r="AA5437" i="1"/>
  <c r="Z5438" i="1"/>
  <c r="AA5438" i="1"/>
  <c r="Z2222" i="1"/>
  <c r="AA2222" i="1"/>
  <c r="Z2223" i="1"/>
  <c r="AA2223" i="1"/>
  <c r="Z5439" i="1"/>
  <c r="AA5439" i="1"/>
  <c r="Z2224" i="1"/>
  <c r="AA2224" i="1"/>
  <c r="Z2225" i="1"/>
  <c r="AA2225" i="1"/>
  <c r="Z2226" i="1"/>
  <c r="AA2226" i="1"/>
  <c r="Z2227" i="1"/>
  <c r="AA2227" i="1"/>
  <c r="Z2228" i="1"/>
  <c r="AA2228" i="1"/>
  <c r="Z2229" i="1"/>
  <c r="AA2229" i="1"/>
  <c r="Z2230" i="1"/>
  <c r="AA2230" i="1"/>
  <c r="Z2231" i="1"/>
  <c r="AA2231" i="1"/>
  <c r="Z2232" i="1"/>
  <c r="AA2232" i="1"/>
  <c r="Z2233" i="1"/>
  <c r="AA2233" i="1"/>
  <c r="Z2234" i="1"/>
  <c r="AA2234" i="1"/>
  <c r="Z2235" i="1"/>
  <c r="AA2235" i="1"/>
  <c r="Z2236" i="1"/>
  <c r="AA2236" i="1"/>
  <c r="Z2237" i="1"/>
  <c r="AA2237" i="1"/>
  <c r="Z2238" i="1"/>
  <c r="AA2238" i="1"/>
  <c r="Z2239" i="1"/>
  <c r="AA2239" i="1"/>
  <c r="Z2240" i="1"/>
  <c r="AA2240" i="1"/>
  <c r="Z2241" i="1"/>
  <c r="AA2241" i="1"/>
  <c r="Z2242" i="1"/>
  <c r="AA2242" i="1"/>
  <c r="Z5440" i="1"/>
  <c r="AA5440" i="1"/>
  <c r="Z2243" i="1"/>
  <c r="AA2243" i="1"/>
  <c r="Z2244" i="1"/>
  <c r="AA2244" i="1"/>
  <c r="Z2245" i="1"/>
  <c r="AA2245" i="1"/>
  <c r="Z2246" i="1"/>
  <c r="AA2246" i="1"/>
  <c r="Z2247" i="1"/>
  <c r="AA2247" i="1"/>
  <c r="Z2248" i="1"/>
  <c r="AA2248" i="1"/>
  <c r="Z2249" i="1"/>
  <c r="AA2249" i="1"/>
  <c r="Z2250" i="1"/>
  <c r="AA2250" i="1"/>
  <c r="Z2251" i="1"/>
  <c r="AA2251" i="1"/>
  <c r="Z2252" i="1"/>
  <c r="AA2252" i="1"/>
  <c r="Z2253" i="1"/>
  <c r="AA2253" i="1"/>
  <c r="Z2254" i="1"/>
  <c r="AA2254" i="1"/>
  <c r="Z5441" i="1"/>
  <c r="AA5441" i="1"/>
  <c r="Z2255" i="1"/>
  <c r="AA2255" i="1"/>
  <c r="Z2256" i="1"/>
  <c r="AA2256" i="1"/>
  <c r="Z2257" i="1"/>
  <c r="AA2257" i="1"/>
  <c r="Z2258" i="1"/>
  <c r="AA2258" i="1"/>
  <c r="Z2259" i="1"/>
  <c r="AA2259" i="1"/>
  <c r="Z2260" i="1"/>
  <c r="AA2260" i="1"/>
  <c r="Z2261" i="1"/>
  <c r="AA2261" i="1"/>
  <c r="Z5442" i="1"/>
  <c r="AA5442" i="1"/>
  <c r="Z2262" i="1"/>
  <c r="AA2262" i="1"/>
  <c r="Z5443" i="1"/>
  <c r="AA5443" i="1"/>
  <c r="Z2263" i="1"/>
  <c r="AA2263" i="1"/>
  <c r="Z2264" i="1"/>
  <c r="AA2264" i="1"/>
  <c r="Z2265" i="1"/>
  <c r="AA2265" i="1"/>
  <c r="Z2266" i="1"/>
  <c r="AA2266" i="1"/>
  <c r="Z5444" i="1"/>
  <c r="AA5444" i="1"/>
  <c r="Z2267" i="1"/>
  <c r="AA2267" i="1"/>
  <c r="Z5445" i="1"/>
  <c r="AA5445" i="1"/>
  <c r="Z2268" i="1"/>
  <c r="AA2268" i="1"/>
  <c r="Z5446" i="1"/>
  <c r="AA5446" i="1"/>
  <c r="Z2269" i="1"/>
  <c r="AA2269" i="1"/>
  <c r="Z2270" i="1"/>
  <c r="AA2270" i="1"/>
  <c r="Z2271" i="1"/>
  <c r="AA2271" i="1"/>
  <c r="Z2272" i="1"/>
  <c r="AA2272" i="1"/>
  <c r="Z2273" i="1"/>
  <c r="AA2273" i="1"/>
  <c r="Z2274" i="1"/>
  <c r="AA2274" i="1"/>
  <c r="Z2275" i="1"/>
  <c r="AA2275" i="1"/>
  <c r="Z2276" i="1"/>
  <c r="AA2276" i="1"/>
  <c r="Z2277" i="1"/>
  <c r="AA2277" i="1"/>
  <c r="Z5447" i="1"/>
  <c r="AA5447" i="1"/>
  <c r="Z2278" i="1"/>
  <c r="AA2278" i="1"/>
  <c r="Z2279" i="1"/>
  <c r="AA2279" i="1"/>
  <c r="Z2280" i="1"/>
  <c r="AA2280" i="1"/>
  <c r="Z2281" i="1"/>
  <c r="AA2281" i="1"/>
  <c r="Z2282" i="1"/>
  <c r="AA2282" i="1"/>
  <c r="Z2283" i="1"/>
  <c r="AA2283" i="1"/>
  <c r="Z5448" i="1"/>
  <c r="AA5448" i="1"/>
  <c r="Z2284" i="1"/>
  <c r="AA2284" i="1"/>
  <c r="Z2285" i="1"/>
  <c r="AA2285" i="1"/>
  <c r="Z2286" i="1"/>
  <c r="AA2286" i="1"/>
  <c r="Z5449" i="1"/>
  <c r="AA5449" i="1"/>
  <c r="Z2287" i="1"/>
  <c r="AA2287" i="1"/>
  <c r="Z2288" i="1"/>
  <c r="AA2288" i="1"/>
  <c r="Z2289" i="1"/>
  <c r="AA2289" i="1"/>
  <c r="Z2290" i="1"/>
  <c r="AA2290" i="1"/>
  <c r="Z2291" i="1"/>
  <c r="AA2291" i="1"/>
  <c r="Z2292" i="1"/>
  <c r="AA2292" i="1"/>
  <c r="Z5450" i="1"/>
  <c r="AA5450" i="1"/>
  <c r="Z2293" i="1"/>
  <c r="AA2293" i="1"/>
  <c r="Z2294" i="1"/>
  <c r="AA2294" i="1"/>
  <c r="Z2295" i="1"/>
  <c r="AA2295" i="1"/>
  <c r="Z2296" i="1"/>
  <c r="AA2296" i="1"/>
  <c r="Z2297" i="1"/>
  <c r="AA2297" i="1"/>
  <c r="Z2298" i="1"/>
  <c r="AA2298" i="1"/>
  <c r="Z2299" i="1"/>
  <c r="AA2299" i="1"/>
  <c r="Z2300" i="1"/>
  <c r="AA2300" i="1"/>
  <c r="Z2301" i="1"/>
  <c r="AA2301" i="1"/>
  <c r="Z2302" i="1"/>
  <c r="AA2302" i="1"/>
  <c r="Z5451" i="1"/>
  <c r="AA5451" i="1"/>
  <c r="Z5452" i="1"/>
  <c r="AA5452" i="1"/>
  <c r="Z2303" i="1"/>
  <c r="AA2303" i="1"/>
  <c r="Z2304" i="1"/>
  <c r="AA2304" i="1"/>
  <c r="Z2305" i="1"/>
  <c r="AA2305" i="1"/>
  <c r="Z2306" i="1"/>
  <c r="AA2306" i="1"/>
  <c r="Z2307" i="1"/>
  <c r="AA2307" i="1"/>
  <c r="Z2308" i="1"/>
  <c r="AA2308" i="1"/>
  <c r="Z2309" i="1"/>
  <c r="AA2309" i="1"/>
  <c r="Z5453" i="1"/>
  <c r="AA5453" i="1"/>
  <c r="Z2310" i="1"/>
  <c r="AA2310" i="1"/>
  <c r="Z2311" i="1"/>
  <c r="AA2311" i="1"/>
  <c r="Z2312" i="1"/>
  <c r="AA2312" i="1"/>
  <c r="Z2313" i="1"/>
  <c r="AA2313" i="1"/>
  <c r="Z2314" i="1"/>
  <c r="AA2314" i="1"/>
  <c r="Z2315" i="1"/>
  <c r="AA2315" i="1"/>
  <c r="Z2316" i="1"/>
  <c r="AA2316" i="1"/>
  <c r="Z2317" i="1"/>
  <c r="AA2317" i="1"/>
  <c r="Z5454" i="1"/>
  <c r="AA5454" i="1"/>
  <c r="Z2318" i="1"/>
  <c r="AA2318" i="1"/>
  <c r="Z2319" i="1"/>
  <c r="AA2319" i="1"/>
  <c r="Z2320" i="1"/>
  <c r="AA2320" i="1"/>
  <c r="Z2321" i="1"/>
  <c r="AA2321" i="1"/>
  <c r="Z2322" i="1"/>
  <c r="AA2322" i="1"/>
  <c r="Z2323" i="1"/>
  <c r="AA2323" i="1"/>
  <c r="Z2324" i="1"/>
  <c r="AA2324" i="1"/>
  <c r="Z2325" i="1"/>
  <c r="AA2325" i="1"/>
  <c r="Z5455" i="1"/>
  <c r="AA5455" i="1"/>
  <c r="Z2326" i="1"/>
  <c r="AA2326" i="1"/>
  <c r="Z2327" i="1"/>
  <c r="AA2327" i="1"/>
  <c r="Z5456" i="1"/>
  <c r="AA5456" i="1"/>
  <c r="Z5457" i="1"/>
  <c r="AA5457" i="1"/>
  <c r="Z5458" i="1"/>
  <c r="AA5458" i="1"/>
  <c r="Z2328" i="1"/>
  <c r="AA2328" i="1"/>
  <c r="Z2329" i="1"/>
  <c r="AA2329" i="1"/>
  <c r="Z2330" i="1"/>
  <c r="AA2330" i="1"/>
  <c r="Z2331" i="1"/>
  <c r="AA2331" i="1"/>
  <c r="Z2332" i="1"/>
  <c r="AA2332" i="1"/>
  <c r="Z5459" i="1"/>
  <c r="AA5459" i="1"/>
  <c r="Z5460" i="1"/>
  <c r="AA5460" i="1"/>
  <c r="Z5461" i="1"/>
  <c r="AA5461" i="1"/>
  <c r="Z2333" i="1"/>
  <c r="AA2333" i="1"/>
  <c r="Z5462" i="1"/>
  <c r="AA5462" i="1"/>
  <c r="Z5463" i="1"/>
  <c r="AA5463" i="1"/>
  <c r="Z5464" i="1"/>
  <c r="AA5464" i="1"/>
  <c r="Z5465" i="1"/>
  <c r="AA5465" i="1"/>
  <c r="Z5466" i="1"/>
  <c r="AA5466" i="1"/>
  <c r="Z5467" i="1"/>
  <c r="AA5467" i="1"/>
  <c r="Z5468" i="1"/>
  <c r="AA5468" i="1"/>
  <c r="Z2334" i="1"/>
  <c r="AA2334" i="1"/>
  <c r="Z5469" i="1"/>
  <c r="AA5469" i="1"/>
  <c r="Z5470" i="1"/>
  <c r="AA5470" i="1"/>
  <c r="Z5471" i="1"/>
  <c r="AA5471" i="1"/>
  <c r="Z5472" i="1"/>
  <c r="AA5472" i="1"/>
  <c r="Z5473" i="1"/>
  <c r="AA5473" i="1"/>
  <c r="Z2335" i="1"/>
  <c r="AA2335" i="1"/>
  <c r="Z5474" i="1"/>
  <c r="AA5474" i="1"/>
  <c r="Z5475" i="1"/>
  <c r="AA5475" i="1"/>
  <c r="Z5476" i="1"/>
  <c r="AA5476" i="1"/>
  <c r="Z2336" i="1"/>
  <c r="AA2336" i="1"/>
  <c r="Z5477" i="1"/>
  <c r="AA5477" i="1"/>
  <c r="Z2337" i="1"/>
  <c r="AA2337" i="1"/>
  <c r="Z5478" i="1"/>
  <c r="AA5478" i="1"/>
  <c r="Z5479" i="1"/>
  <c r="AA5479" i="1"/>
  <c r="Z5480" i="1"/>
  <c r="AA5480" i="1"/>
  <c r="Z2338" i="1"/>
  <c r="AA2338" i="1"/>
  <c r="Z2339" i="1"/>
  <c r="AA2339" i="1"/>
  <c r="Z2340" i="1"/>
  <c r="AA2340" i="1"/>
  <c r="Z5481" i="1"/>
  <c r="AA5481" i="1"/>
  <c r="Z5482" i="1"/>
  <c r="AA5482" i="1"/>
  <c r="Z5483" i="1"/>
  <c r="AA5483" i="1"/>
  <c r="Z5484" i="1"/>
  <c r="AA5484" i="1"/>
  <c r="Z2341" i="1"/>
  <c r="AA2341" i="1"/>
  <c r="Z5485" i="1"/>
  <c r="AA5485" i="1"/>
  <c r="Z5486" i="1"/>
  <c r="AA5486" i="1"/>
  <c r="Z5487" i="1"/>
  <c r="AA5487" i="1"/>
  <c r="Z2342" i="1"/>
  <c r="AA2342" i="1"/>
  <c r="Z2343" i="1"/>
  <c r="AA2343" i="1"/>
  <c r="Z2344" i="1"/>
  <c r="AA2344" i="1"/>
  <c r="Z2345" i="1"/>
  <c r="AA2345" i="1"/>
  <c r="Z2346" i="1"/>
  <c r="AA2346" i="1"/>
  <c r="Z5488" i="1"/>
  <c r="AA5488" i="1"/>
  <c r="Z5489" i="1"/>
  <c r="AA5489" i="1"/>
  <c r="Z2347" i="1"/>
  <c r="AA2347" i="1"/>
  <c r="Z5490" i="1"/>
  <c r="AA5490" i="1"/>
  <c r="Z5491" i="1"/>
  <c r="AA5491" i="1"/>
  <c r="Z5492" i="1"/>
  <c r="AA5492" i="1"/>
  <c r="Z2348" i="1"/>
  <c r="AA2348" i="1"/>
  <c r="Z2349" i="1"/>
  <c r="AA2349" i="1"/>
  <c r="Z2350" i="1"/>
  <c r="AA2350" i="1"/>
  <c r="Z2351" i="1"/>
  <c r="AA2351" i="1"/>
  <c r="Z5493" i="1"/>
  <c r="AA5493" i="1"/>
  <c r="Z5494" i="1"/>
  <c r="AA5494" i="1"/>
  <c r="Z5495" i="1"/>
  <c r="AA5495" i="1"/>
  <c r="Z5496" i="1"/>
  <c r="AA5496" i="1"/>
  <c r="Z2352" i="1"/>
  <c r="AA2352" i="1"/>
  <c r="Z2353" i="1"/>
  <c r="AA2353" i="1"/>
  <c r="Z5497" i="1"/>
  <c r="AA5497" i="1"/>
  <c r="Z2354" i="1"/>
  <c r="AA2354" i="1"/>
  <c r="Z2355" i="1"/>
  <c r="AA2355" i="1"/>
  <c r="Z5498" i="1"/>
  <c r="AA5498" i="1"/>
  <c r="Z2356" i="1"/>
  <c r="AA2356" i="1"/>
  <c r="Z5499" i="1"/>
  <c r="AA5499" i="1"/>
  <c r="Z2357" i="1"/>
  <c r="AA2357" i="1"/>
  <c r="Z2358" i="1"/>
  <c r="AA2358" i="1"/>
  <c r="Z5500" i="1"/>
  <c r="AA5500" i="1"/>
  <c r="Z5501" i="1"/>
  <c r="AA5501" i="1"/>
  <c r="Z2359" i="1"/>
  <c r="AA2359" i="1"/>
  <c r="Z2360" i="1"/>
  <c r="AA2360" i="1"/>
  <c r="Z5502" i="1"/>
  <c r="AA5502" i="1"/>
  <c r="Z2361" i="1"/>
  <c r="AA2361" i="1"/>
  <c r="Z5503" i="1"/>
  <c r="AA5503" i="1"/>
  <c r="Z2362" i="1"/>
  <c r="AA2362" i="1"/>
  <c r="Z2363" i="1"/>
  <c r="AA2363" i="1"/>
  <c r="Z5504" i="1"/>
  <c r="AA5504" i="1"/>
  <c r="Z2364" i="1"/>
  <c r="AA2364" i="1"/>
  <c r="Z2365" i="1"/>
  <c r="AA2365" i="1"/>
  <c r="Z2366" i="1"/>
  <c r="AA2366" i="1"/>
  <c r="Z5505" i="1"/>
  <c r="AA5505" i="1"/>
  <c r="Z2367" i="1"/>
  <c r="AA2367" i="1"/>
  <c r="Z2368" i="1"/>
  <c r="AA2368" i="1"/>
  <c r="Z5506" i="1"/>
  <c r="AA5506" i="1"/>
  <c r="Z5507" i="1"/>
  <c r="AA5507" i="1"/>
  <c r="Z2369" i="1"/>
  <c r="AA2369" i="1"/>
  <c r="Z5508" i="1"/>
  <c r="AA5508" i="1"/>
  <c r="Z2370" i="1"/>
  <c r="AA2370" i="1"/>
  <c r="Z2371" i="1"/>
  <c r="AA2371" i="1"/>
  <c r="Z5509" i="1"/>
  <c r="AA5509" i="1"/>
  <c r="Z2372" i="1"/>
  <c r="AA2372" i="1"/>
  <c r="Z2373" i="1"/>
  <c r="AA2373" i="1"/>
  <c r="Z2374" i="1"/>
  <c r="AA2374" i="1"/>
  <c r="Z2375" i="1"/>
  <c r="AA2375" i="1"/>
  <c r="Z2376" i="1"/>
  <c r="AA2376" i="1"/>
  <c r="Z5510" i="1"/>
  <c r="AA5510" i="1"/>
  <c r="Z2377" i="1"/>
  <c r="AA2377" i="1"/>
  <c r="Z2378" i="1"/>
  <c r="AA2378" i="1"/>
  <c r="Z2379" i="1"/>
  <c r="AA2379" i="1"/>
  <c r="Z2380" i="1"/>
  <c r="AA2380" i="1"/>
  <c r="Z2381" i="1"/>
  <c r="AA2381" i="1"/>
  <c r="Z2382" i="1"/>
  <c r="AA2382" i="1"/>
  <c r="Z5511" i="1"/>
  <c r="AA5511" i="1"/>
  <c r="Z5512" i="1"/>
  <c r="AA5512" i="1"/>
  <c r="Z2383" i="1"/>
  <c r="AA2383" i="1"/>
  <c r="Z2384" i="1"/>
  <c r="AA2384" i="1"/>
  <c r="Z2385" i="1"/>
  <c r="AA2385" i="1"/>
  <c r="Z2386" i="1"/>
  <c r="AA2386" i="1"/>
  <c r="Z2387" i="1"/>
  <c r="AA2387" i="1"/>
  <c r="Z5513" i="1"/>
  <c r="AA5513" i="1"/>
  <c r="Z5514" i="1"/>
  <c r="AA5514" i="1"/>
  <c r="Z5515" i="1"/>
  <c r="AA5515" i="1"/>
  <c r="Z2388" i="1"/>
  <c r="AA2388" i="1"/>
  <c r="Z2389" i="1"/>
  <c r="AA2389" i="1"/>
  <c r="Z5516" i="1"/>
  <c r="AA5516" i="1"/>
  <c r="Z2390" i="1"/>
  <c r="AA2390" i="1"/>
  <c r="Z5517" i="1"/>
  <c r="AA5517" i="1"/>
  <c r="Z2391" i="1"/>
  <c r="AA2391" i="1"/>
  <c r="Z2392" i="1"/>
  <c r="AA2392" i="1"/>
  <c r="Z2393" i="1"/>
  <c r="AA2393" i="1"/>
  <c r="Z2394" i="1"/>
  <c r="AA2394" i="1"/>
  <c r="Z5518" i="1"/>
  <c r="AA5518" i="1"/>
  <c r="Z2395" i="1"/>
  <c r="AA2395" i="1"/>
  <c r="Z5519" i="1"/>
  <c r="AA5519" i="1"/>
  <c r="Z5520" i="1"/>
  <c r="AA5520" i="1"/>
  <c r="Z5521" i="1"/>
  <c r="AA5521" i="1"/>
  <c r="Z2396" i="1"/>
  <c r="AA2396" i="1"/>
  <c r="Z2397" i="1"/>
  <c r="AA2397" i="1"/>
  <c r="Z5522" i="1"/>
  <c r="AA5522" i="1"/>
  <c r="Z2398" i="1"/>
  <c r="AA2398" i="1"/>
  <c r="Z2399" i="1"/>
  <c r="AA2399" i="1"/>
  <c r="Z2400" i="1"/>
  <c r="AA2400" i="1"/>
  <c r="Z5523" i="1"/>
  <c r="AA5523" i="1"/>
  <c r="Z2401" i="1"/>
  <c r="AA2401" i="1"/>
  <c r="Z2402" i="1"/>
  <c r="AA2402" i="1"/>
  <c r="Z2403" i="1"/>
  <c r="AA2403" i="1"/>
  <c r="Z2404" i="1"/>
  <c r="AA2404" i="1"/>
  <c r="Z2405" i="1"/>
  <c r="AA2405" i="1"/>
  <c r="Z5524" i="1"/>
  <c r="AA5524" i="1"/>
  <c r="Z2406" i="1"/>
  <c r="AA2406" i="1"/>
  <c r="Z5525" i="1"/>
  <c r="AA5525" i="1"/>
  <c r="Z2407" i="1"/>
  <c r="AA2407" i="1"/>
  <c r="Z2408" i="1"/>
  <c r="AA2408" i="1"/>
  <c r="Z2409" i="1"/>
  <c r="AA2409" i="1"/>
  <c r="Z2410" i="1"/>
  <c r="AA2410" i="1"/>
  <c r="Z2411" i="1"/>
  <c r="AA2411" i="1"/>
  <c r="Z2412" i="1"/>
  <c r="AA2412" i="1"/>
  <c r="Z2413" i="1"/>
  <c r="AA2413" i="1"/>
  <c r="Z2414" i="1"/>
  <c r="AA2414" i="1"/>
  <c r="Z5526" i="1"/>
  <c r="AA5526" i="1"/>
  <c r="Z2415" i="1"/>
  <c r="AA2415" i="1"/>
  <c r="Z2416" i="1"/>
  <c r="AA2416" i="1"/>
  <c r="Z2417" i="1"/>
  <c r="AA2417" i="1"/>
  <c r="Z2418" i="1"/>
  <c r="AA2418" i="1"/>
  <c r="Z5527" i="1"/>
  <c r="AA5527" i="1"/>
  <c r="Z5528" i="1"/>
  <c r="AA5528" i="1"/>
  <c r="Z2419" i="1"/>
  <c r="AA2419" i="1"/>
  <c r="Z2420" i="1"/>
  <c r="AA2420" i="1"/>
  <c r="Z2421" i="1"/>
  <c r="AA2421" i="1"/>
  <c r="Z2422" i="1"/>
  <c r="AA2422" i="1"/>
  <c r="Z5529" i="1"/>
  <c r="AA5529" i="1"/>
  <c r="Z5530" i="1"/>
  <c r="AA5530" i="1"/>
  <c r="Z2423" i="1"/>
  <c r="AA2423" i="1"/>
  <c r="Z2424" i="1"/>
  <c r="AA2424" i="1"/>
  <c r="Z2425" i="1"/>
  <c r="AA2425" i="1"/>
  <c r="Z5531" i="1"/>
  <c r="AA5531" i="1"/>
  <c r="Z2426" i="1"/>
  <c r="AA2426" i="1"/>
  <c r="Z5532" i="1"/>
  <c r="AA5532" i="1"/>
  <c r="Z2427" i="1"/>
  <c r="AA2427" i="1"/>
  <c r="Z5533" i="1"/>
  <c r="AA5533" i="1"/>
  <c r="Z2428" i="1"/>
  <c r="AA2428" i="1"/>
  <c r="Z2429" i="1"/>
  <c r="AA2429" i="1"/>
  <c r="Z2430" i="1"/>
  <c r="AA2430" i="1"/>
  <c r="Z2431" i="1"/>
  <c r="AA2431" i="1"/>
  <c r="Z2432" i="1"/>
  <c r="AA2432" i="1"/>
  <c r="Z2433" i="1"/>
  <c r="AA2433" i="1"/>
  <c r="Z2434" i="1"/>
  <c r="AA2434" i="1"/>
  <c r="Z2435" i="1"/>
  <c r="AA2435" i="1"/>
  <c r="Z2436" i="1"/>
  <c r="AA2436" i="1"/>
  <c r="Z2437" i="1"/>
  <c r="AA2437" i="1"/>
  <c r="Z2438" i="1"/>
  <c r="AA2438" i="1"/>
  <c r="Z2439" i="1"/>
  <c r="AA2439" i="1"/>
  <c r="Z2440" i="1"/>
  <c r="AA2440" i="1"/>
  <c r="Z5534" i="1"/>
  <c r="AA5534" i="1"/>
  <c r="Z2441" i="1"/>
  <c r="AA2441" i="1"/>
  <c r="Z2442" i="1"/>
  <c r="AA2442" i="1"/>
  <c r="Z2443" i="1"/>
  <c r="AA2443" i="1"/>
  <c r="Z5535" i="1"/>
  <c r="AA5535" i="1"/>
  <c r="Z5536" i="1"/>
  <c r="AA5536" i="1"/>
  <c r="Z2444" i="1"/>
  <c r="AA2444" i="1"/>
  <c r="Z2445" i="1"/>
  <c r="AA2445" i="1"/>
  <c r="Z2446" i="1"/>
  <c r="AA2446" i="1"/>
  <c r="Z2447" i="1"/>
  <c r="AA2447" i="1"/>
  <c r="Z2448" i="1"/>
  <c r="AA2448" i="1"/>
  <c r="Z2449" i="1"/>
  <c r="AA2449" i="1"/>
  <c r="Z5537" i="1"/>
  <c r="AA5537" i="1"/>
  <c r="Z2450" i="1"/>
  <c r="AA2450" i="1"/>
  <c r="Z2451" i="1"/>
  <c r="AA2451" i="1"/>
  <c r="Z2452" i="1"/>
  <c r="AA2452" i="1"/>
  <c r="Z2453" i="1"/>
  <c r="AA2453" i="1"/>
  <c r="Z2454" i="1"/>
  <c r="AA2454" i="1"/>
  <c r="Z2455" i="1"/>
  <c r="AA2455" i="1"/>
  <c r="Z2456" i="1"/>
  <c r="AA2456" i="1"/>
  <c r="Z5538" i="1"/>
  <c r="AA5538" i="1"/>
  <c r="Z2457" i="1"/>
  <c r="AA2457" i="1"/>
  <c r="Z2458" i="1"/>
  <c r="AA2458" i="1"/>
  <c r="Z2459" i="1"/>
  <c r="AA2459" i="1"/>
  <c r="Z2460" i="1"/>
  <c r="AA2460" i="1"/>
  <c r="Z2461" i="1"/>
  <c r="AA2461" i="1"/>
  <c r="Z5539" i="1"/>
  <c r="AA5539" i="1"/>
  <c r="Z2462" i="1"/>
  <c r="AA2462" i="1"/>
  <c r="Z2463" i="1"/>
  <c r="AA2463" i="1"/>
  <c r="Z2464" i="1"/>
  <c r="AA2464" i="1"/>
  <c r="Z2465" i="1"/>
  <c r="AA2465" i="1"/>
  <c r="Z2466" i="1"/>
  <c r="AA2466" i="1"/>
  <c r="Z2467" i="1"/>
  <c r="AA2467" i="1"/>
  <c r="Z2468" i="1"/>
  <c r="AA2468" i="1"/>
  <c r="Z2469" i="1"/>
  <c r="AA2469" i="1"/>
  <c r="Z2470" i="1"/>
  <c r="AA2470" i="1"/>
  <c r="Z2471" i="1"/>
  <c r="AA2471" i="1"/>
  <c r="Z2472" i="1"/>
  <c r="AA2472" i="1"/>
  <c r="Z2473" i="1"/>
  <c r="AA2473" i="1"/>
  <c r="Z5540" i="1"/>
  <c r="AA5540" i="1"/>
  <c r="Z5541" i="1"/>
  <c r="AA5541" i="1"/>
  <c r="Z5542" i="1"/>
  <c r="AA5542" i="1"/>
  <c r="Z5543" i="1"/>
  <c r="AA5543" i="1"/>
  <c r="Z2474" i="1"/>
  <c r="AA2474" i="1"/>
  <c r="Z2475" i="1"/>
  <c r="AA2475" i="1"/>
  <c r="Z5544" i="1"/>
  <c r="AA5544" i="1"/>
  <c r="Z5545" i="1"/>
  <c r="AA5545" i="1"/>
  <c r="Z2476" i="1"/>
  <c r="AA2476" i="1"/>
  <c r="Z2477" i="1"/>
  <c r="AA2477" i="1"/>
  <c r="Z5546" i="1"/>
  <c r="AA5546" i="1"/>
  <c r="Z2478" i="1"/>
  <c r="AA2478" i="1"/>
  <c r="Z5547" i="1"/>
  <c r="AA5547" i="1"/>
  <c r="Z5548" i="1"/>
  <c r="AA5548" i="1"/>
  <c r="Z5549" i="1"/>
  <c r="AA5549" i="1"/>
  <c r="Z2479" i="1"/>
  <c r="AA2479" i="1"/>
  <c r="Z5550" i="1"/>
  <c r="AA5550" i="1"/>
  <c r="Z2480" i="1"/>
  <c r="AA2480" i="1"/>
  <c r="Z5551" i="1"/>
  <c r="AA5551" i="1"/>
  <c r="Z5552" i="1"/>
  <c r="AA5552" i="1"/>
  <c r="Z5553" i="1"/>
  <c r="AA5553" i="1"/>
  <c r="Z5554" i="1"/>
  <c r="AA5554" i="1"/>
  <c r="Z5555" i="1"/>
  <c r="AA5555" i="1"/>
  <c r="Z2481" i="1"/>
  <c r="AA2481" i="1"/>
  <c r="Z2482" i="1"/>
  <c r="AA2482" i="1"/>
  <c r="Z2483" i="1"/>
  <c r="AA2483" i="1"/>
  <c r="Z2484" i="1"/>
  <c r="AA2484" i="1"/>
  <c r="Z5556" i="1"/>
  <c r="AA5556" i="1"/>
  <c r="Z5557" i="1"/>
  <c r="AA5557" i="1"/>
  <c r="Z5558" i="1"/>
  <c r="AA5558" i="1"/>
  <c r="Z2485" i="1"/>
  <c r="AA2485" i="1"/>
  <c r="Z5559" i="1"/>
  <c r="AA5559" i="1"/>
  <c r="Z2486" i="1"/>
  <c r="AA2486" i="1"/>
  <c r="Z5560" i="1"/>
  <c r="AA5560" i="1"/>
  <c r="Z5561" i="1"/>
  <c r="AA5561" i="1"/>
  <c r="Z2487" i="1"/>
  <c r="AA2487" i="1"/>
  <c r="Z2488" i="1"/>
  <c r="AA2488" i="1"/>
  <c r="Z2489" i="1"/>
  <c r="AA2489" i="1"/>
  <c r="Z5562" i="1"/>
  <c r="AA5562" i="1"/>
  <c r="Z5563" i="1"/>
  <c r="AA5563" i="1"/>
  <c r="Z5564" i="1"/>
  <c r="AA5564" i="1"/>
  <c r="Z5565" i="1"/>
  <c r="AA5565" i="1"/>
  <c r="Z2490" i="1"/>
  <c r="AA2490" i="1"/>
  <c r="Z2491" i="1"/>
  <c r="AA2491" i="1"/>
  <c r="Z5566" i="1"/>
  <c r="AA5566" i="1"/>
  <c r="Z5567" i="1"/>
  <c r="AA5567" i="1"/>
  <c r="Z5568" i="1"/>
  <c r="AA5568" i="1"/>
  <c r="Z5569" i="1"/>
  <c r="AA5569" i="1"/>
  <c r="Z5570" i="1"/>
  <c r="AA5570" i="1"/>
  <c r="Z5571" i="1"/>
  <c r="AA5571" i="1"/>
  <c r="Z5572" i="1"/>
  <c r="AA5572" i="1"/>
  <c r="Z5573" i="1"/>
  <c r="AA5573" i="1"/>
  <c r="Z5574" i="1"/>
  <c r="AA5574" i="1"/>
  <c r="Z5575" i="1"/>
  <c r="AA5575" i="1"/>
  <c r="Z5576" i="1"/>
  <c r="AA5576" i="1"/>
  <c r="Z5577" i="1"/>
  <c r="AA5577" i="1"/>
  <c r="Z5578" i="1"/>
  <c r="AA5578" i="1"/>
  <c r="Z5579" i="1"/>
  <c r="AA5579" i="1"/>
  <c r="Z2492" i="1"/>
  <c r="AA2492" i="1"/>
  <c r="Z2493" i="1"/>
  <c r="AA2493" i="1"/>
  <c r="Z5580" i="1"/>
  <c r="AA5580" i="1"/>
  <c r="Z5581" i="1"/>
  <c r="AA5581" i="1"/>
  <c r="Z5582" i="1"/>
  <c r="AA5582" i="1"/>
  <c r="Z5583" i="1"/>
  <c r="AA5583" i="1"/>
  <c r="Z2494" i="1"/>
  <c r="AA2494" i="1"/>
  <c r="Z2495" i="1"/>
  <c r="AA2495" i="1"/>
  <c r="Z5584" i="1"/>
  <c r="AA5584" i="1"/>
  <c r="Z2496" i="1"/>
  <c r="AA2496" i="1"/>
  <c r="Z2497" i="1"/>
  <c r="AA2497" i="1"/>
  <c r="Z5585" i="1"/>
  <c r="AA5585" i="1"/>
  <c r="Z5586" i="1"/>
  <c r="AA5586" i="1"/>
  <c r="Z5587" i="1"/>
  <c r="AA5587" i="1"/>
  <c r="Z2498" i="1"/>
  <c r="AA2498" i="1"/>
  <c r="Z5588" i="1"/>
  <c r="AA5588" i="1"/>
  <c r="Z5589" i="1"/>
  <c r="AA5589" i="1"/>
  <c r="Z2499" i="1"/>
  <c r="AA2499" i="1"/>
  <c r="Z5590" i="1"/>
  <c r="AA5590" i="1"/>
  <c r="Z5591" i="1"/>
  <c r="AA5591" i="1"/>
  <c r="Z2500" i="1"/>
  <c r="AA2500" i="1"/>
  <c r="Z2501" i="1"/>
  <c r="AA2501" i="1"/>
  <c r="Z2502" i="1"/>
  <c r="AA2502" i="1"/>
  <c r="Z2503" i="1"/>
  <c r="AA2503" i="1"/>
  <c r="Z2504" i="1"/>
  <c r="AA2504" i="1"/>
  <c r="Z2505" i="1"/>
  <c r="AA2505" i="1"/>
  <c r="Z2506" i="1"/>
  <c r="AA2506" i="1"/>
  <c r="Z2507" i="1"/>
  <c r="AA2507" i="1"/>
  <c r="Z2508" i="1"/>
  <c r="AA2508" i="1"/>
  <c r="Z5592" i="1"/>
  <c r="AA5592" i="1"/>
  <c r="Z2509" i="1"/>
  <c r="AA2509" i="1"/>
  <c r="Z2510" i="1"/>
  <c r="AA2510" i="1"/>
  <c r="Z2511" i="1"/>
  <c r="AA2511" i="1"/>
  <c r="Z2512" i="1"/>
  <c r="AA2512" i="1"/>
  <c r="Z5593" i="1"/>
  <c r="AA5593" i="1"/>
  <c r="Z2513" i="1"/>
  <c r="AA2513" i="1"/>
  <c r="Z2514" i="1"/>
  <c r="AA2514" i="1"/>
  <c r="Z5594" i="1"/>
  <c r="AA5594" i="1"/>
  <c r="Z5595" i="1"/>
  <c r="AA5595" i="1"/>
  <c r="Z5596" i="1"/>
  <c r="AA5596" i="1"/>
  <c r="Z5597" i="1"/>
  <c r="AA5597" i="1"/>
  <c r="Z5598" i="1"/>
  <c r="AA5598" i="1"/>
  <c r="Z2515" i="1"/>
  <c r="AA2515" i="1"/>
  <c r="Z5599" i="1"/>
  <c r="AA5599" i="1"/>
  <c r="Z5600" i="1"/>
  <c r="AA5600" i="1"/>
  <c r="Z5601" i="1"/>
  <c r="AA5601" i="1"/>
  <c r="Z5602" i="1"/>
  <c r="AA5602" i="1"/>
  <c r="Z2516" i="1"/>
  <c r="AA2516" i="1"/>
  <c r="Z2517" i="1"/>
  <c r="AA2517" i="1"/>
  <c r="Z5603" i="1"/>
  <c r="AA5603" i="1"/>
  <c r="Z5604" i="1"/>
  <c r="AA5604" i="1"/>
  <c r="Z2518" i="1"/>
  <c r="AA2518" i="1"/>
  <c r="Z2519" i="1"/>
  <c r="AA2519" i="1"/>
  <c r="Z2520" i="1"/>
  <c r="AA2520" i="1"/>
  <c r="Z5605" i="1"/>
  <c r="AA5605" i="1"/>
  <c r="Z2521" i="1"/>
  <c r="AA2521" i="1"/>
  <c r="Z5606" i="1"/>
  <c r="AA5606" i="1"/>
  <c r="Z5607" i="1"/>
  <c r="AA5607" i="1"/>
  <c r="Z5608" i="1"/>
  <c r="AA5608" i="1"/>
  <c r="Z5609" i="1"/>
  <c r="AA5609" i="1"/>
  <c r="Z5610" i="1"/>
  <c r="AA5610" i="1"/>
  <c r="Z5611" i="1"/>
  <c r="AA5611" i="1"/>
  <c r="Z5612" i="1"/>
  <c r="AA5612" i="1"/>
  <c r="Z5613" i="1"/>
  <c r="AA5613" i="1"/>
  <c r="Z2522" i="1"/>
  <c r="AA2522" i="1"/>
  <c r="Z2523" i="1"/>
  <c r="AA2523" i="1"/>
  <c r="Z2524" i="1"/>
  <c r="AA2524" i="1"/>
  <c r="Z5614" i="1"/>
  <c r="AA5614" i="1"/>
  <c r="Z5615" i="1"/>
  <c r="AA5615" i="1"/>
  <c r="Z2525" i="1"/>
  <c r="AA2525" i="1"/>
  <c r="Z5616" i="1"/>
  <c r="AA5616" i="1"/>
  <c r="Z5617" i="1"/>
  <c r="AA5617" i="1"/>
  <c r="Z5618" i="1"/>
  <c r="AA5618" i="1"/>
  <c r="Z5619" i="1"/>
  <c r="AA5619" i="1"/>
  <c r="Z5620" i="1"/>
  <c r="AA5620" i="1"/>
  <c r="Z5621" i="1"/>
  <c r="AA5621" i="1"/>
  <c r="Z5622" i="1"/>
  <c r="AA5622" i="1"/>
  <c r="Z5623" i="1"/>
  <c r="AA5623" i="1"/>
  <c r="Z2526" i="1"/>
  <c r="AA2526" i="1"/>
  <c r="Z5624" i="1"/>
  <c r="AA5624" i="1"/>
  <c r="Z5625" i="1"/>
  <c r="AA5625" i="1"/>
  <c r="Z5626" i="1"/>
  <c r="AA5626" i="1"/>
  <c r="Z5627" i="1"/>
  <c r="AA5627" i="1"/>
  <c r="Z5628" i="1"/>
  <c r="AA5628" i="1"/>
  <c r="Z5629" i="1"/>
  <c r="AA5629" i="1"/>
  <c r="Z2527" i="1"/>
  <c r="AA2527" i="1"/>
  <c r="Z5630" i="1"/>
  <c r="AA5630" i="1"/>
  <c r="Z5631" i="1"/>
  <c r="AA5631" i="1"/>
  <c r="Z5632" i="1"/>
  <c r="AA5632" i="1"/>
  <c r="Z5633" i="1"/>
  <c r="AA5633" i="1"/>
  <c r="Z5634" i="1"/>
  <c r="AA5634" i="1"/>
  <c r="Z5635" i="1"/>
  <c r="AA5635" i="1"/>
  <c r="Z5636" i="1"/>
  <c r="AA5636" i="1"/>
  <c r="Z5637" i="1"/>
  <c r="AA5637" i="1"/>
  <c r="Z5638" i="1"/>
  <c r="AA5638" i="1"/>
  <c r="Z5639" i="1"/>
  <c r="AA5639" i="1"/>
  <c r="Z5640" i="1"/>
  <c r="AA5640" i="1"/>
  <c r="Z5641" i="1"/>
  <c r="AA5641" i="1"/>
  <c r="Z5642" i="1"/>
  <c r="AA5642" i="1"/>
  <c r="Z2528" i="1"/>
  <c r="AA2528" i="1"/>
  <c r="Z5643" i="1"/>
  <c r="AA5643" i="1"/>
  <c r="Z5644" i="1"/>
  <c r="AA5644" i="1"/>
  <c r="Z2529" i="1"/>
  <c r="AA2529" i="1"/>
  <c r="Z2530" i="1"/>
  <c r="AA2530" i="1"/>
  <c r="Z5645" i="1"/>
  <c r="AA5645" i="1"/>
  <c r="Z5646" i="1"/>
  <c r="AA5646" i="1"/>
  <c r="Z2531" i="1"/>
  <c r="AA2531" i="1"/>
  <c r="Z5647" i="1"/>
  <c r="AA5647" i="1"/>
  <c r="Z2532" i="1"/>
  <c r="AA2532" i="1"/>
  <c r="Z2533" i="1"/>
  <c r="AA2533" i="1"/>
  <c r="Z2534" i="1"/>
  <c r="AA2534" i="1"/>
  <c r="Z2535" i="1"/>
  <c r="AA2535" i="1"/>
  <c r="Z2536" i="1"/>
  <c r="AA2536" i="1"/>
  <c r="Z2537" i="1"/>
  <c r="AA2537" i="1"/>
  <c r="Z2538" i="1"/>
  <c r="AA2538" i="1"/>
  <c r="Z5648" i="1"/>
  <c r="AA5648" i="1"/>
  <c r="Z2539" i="1"/>
  <c r="AA2539" i="1"/>
  <c r="Z2540" i="1"/>
  <c r="AA2540" i="1"/>
  <c r="Z2541" i="1"/>
  <c r="AA2541" i="1"/>
  <c r="Z2542" i="1"/>
  <c r="AA2542" i="1"/>
  <c r="Z2543" i="1"/>
  <c r="AA2543" i="1"/>
  <c r="Z5649" i="1"/>
  <c r="AA5649" i="1"/>
  <c r="Z2544" i="1"/>
  <c r="AA2544" i="1"/>
  <c r="Z5650" i="1"/>
  <c r="AA5650" i="1"/>
  <c r="Z2545" i="1"/>
  <c r="AA2545" i="1"/>
  <c r="Z2546" i="1"/>
  <c r="AA2546" i="1"/>
  <c r="Z2547" i="1"/>
  <c r="AA2547" i="1"/>
  <c r="Z2548" i="1"/>
  <c r="AA2548" i="1"/>
  <c r="Z2549" i="1"/>
  <c r="AA2549" i="1"/>
  <c r="Z2550" i="1"/>
  <c r="AA2550" i="1"/>
  <c r="Z2551" i="1"/>
  <c r="AA2551" i="1"/>
  <c r="Z2552" i="1"/>
  <c r="AA2552" i="1"/>
  <c r="Z2553" i="1"/>
  <c r="AA2553" i="1"/>
  <c r="Z2554" i="1"/>
  <c r="AA2554" i="1"/>
  <c r="Z2555" i="1"/>
  <c r="AA2555" i="1"/>
  <c r="Z2556" i="1"/>
  <c r="AA2556" i="1"/>
  <c r="Z5651" i="1"/>
  <c r="AA5651" i="1"/>
  <c r="Z2557" i="1"/>
  <c r="AA2557" i="1"/>
  <c r="Z2558" i="1"/>
  <c r="AA2558" i="1"/>
  <c r="Z2559" i="1"/>
  <c r="AA2559" i="1"/>
  <c r="Z2560" i="1"/>
  <c r="AA2560" i="1"/>
  <c r="Z2561" i="1"/>
  <c r="AA2561" i="1"/>
  <c r="Z2562" i="1"/>
  <c r="AA2562" i="1"/>
  <c r="Z2563" i="1"/>
  <c r="AA2563" i="1"/>
  <c r="Z2564" i="1"/>
  <c r="AA2564" i="1"/>
  <c r="Z2565" i="1"/>
  <c r="AA2565" i="1"/>
  <c r="Z2566" i="1"/>
  <c r="AA2566" i="1"/>
  <c r="Z2567" i="1"/>
  <c r="AA2567" i="1"/>
  <c r="Z2568" i="1"/>
  <c r="AA2568" i="1"/>
  <c r="Z5652" i="1"/>
  <c r="AA5652" i="1"/>
  <c r="Z5653" i="1"/>
  <c r="AA5653" i="1"/>
  <c r="Z2569" i="1"/>
  <c r="AA2569" i="1"/>
  <c r="Z2570" i="1"/>
  <c r="AA2570" i="1"/>
  <c r="Z2571" i="1"/>
  <c r="AA2571" i="1"/>
  <c r="Z2572" i="1"/>
  <c r="AA2572" i="1"/>
  <c r="Z2573" i="1"/>
  <c r="AA2573" i="1"/>
  <c r="Z2574" i="1"/>
  <c r="AA2574" i="1"/>
  <c r="Z2575" i="1"/>
  <c r="AA2575" i="1"/>
  <c r="Z5654" i="1"/>
  <c r="AA5654" i="1"/>
  <c r="Z2576" i="1"/>
  <c r="AA2576" i="1"/>
  <c r="Z2577" i="1"/>
  <c r="AA2577" i="1"/>
  <c r="Z5655" i="1"/>
  <c r="AA5655" i="1"/>
  <c r="Z2578" i="1"/>
  <c r="AA2578" i="1"/>
  <c r="Z2579" i="1"/>
  <c r="AA2579" i="1"/>
  <c r="Z2580" i="1"/>
  <c r="AA2580" i="1"/>
  <c r="Z2581" i="1"/>
  <c r="AA2581" i="1"/>
  <c r="Z2582" i="1"/>
  <c r="AA2582" i="1"/>
  <c r="Z2583" i="1"/>
  <c r="AA2583" i="1"/>
  <c r="Z2584" i="1"/>
  <c r="AA2584" i="1"/>
  <c r="Z2585" i="1"/>
  <c r="AA2585" i="1"/>
  <c r="Z2586" i="1"/>
  <c r="AA2586" i="1"/>
  <c r="Z2587" i="1"/>
  <c r="AA2587" i="1"/>
  <c r="Z2588" i="1"/>
  <c r="AA2588" i="1"/>
  <c r="Z2589" i="1"/>
  <c r="AA2589" i="1"/>
  <c r="Z2590" i="1"/>
  <c r="AA2590" i="1"/>
  <c r="Z2591" i="1"/>
  <c r="AA2591" i="1"/>
  <c r="Z2592" i="1"/>
  <c r="AA2592" i="1"/>
  <c r="Z2593" i="1"/>
  <c r="AA2593" i="1"/>
  <c r="Z5656" i="1"/>
  <c r="AA5656" i="1"/>
  <c r="Z2594" i="1"/>
  <c r="AA2594" i="1"/>
  <c r="Z2595" i="1"/>
  <c r="AA2595" i="1"/>
  <c r="Z2596" i="1"/>
  <c r="AA2596" i="1"/>
  <c r="Z2597" i="1"/>
  <c r="AA2597" i="1"/>
  <c r="Z2598" i="1"/>
  <c r="AA2598" i="1"/>
  <c r="Z5657" i="1"/>
  <c r="AA5657" i="1"/>
  <c r="Z5658" i="1"/>
  <c r="AA5658" i="1"/>
  <c r="Z2599" i="1"/>
  <c r="AA2599" i="1"/>
  <c r="Z5659" i="1"/>
  <c r="AA5659" i="1"/>
  <c r="Z2600" i="1"/>
  <c r="AA2600" i="1"/>
  <c r="Z2601" i="1"/>
  <c r="AA2601" i="1"/>
  <c r="Z2602" i="1"/>
  <c r="AA2602" i="1"/>
  <c r="Z2603" i="1"/>
  <c r="AA2603" i="1"/>
  <c r="Z2604" i="1"/>
  <c r="AA2604" i="1"/>
  <c r="Z2605" i="1"/>
  <c r="AA2605" i="1"/>
  <c r="Z5660" i="1"/>
  <c r="AA5660" i="1"/>
  <c r="Z5661" i="1"/>
  <c r="AA5661" i="1"/>
  <c r="Z2606" i="1"/>
  <c r="AA2606" i="1"/>
  <c r="Z5662" i="1"/>
  <c r="AA5662" i="1"/>
  <c r="Z5663" i="1"/>
  <c r="AA5663" i="1"/>
  <c r="Z2607" i="1"/>
  <c r="AA2607" i="1"/>
  <c r="Z5664" i="1"/>
  <c r="AA5664" i="1"/>
  <c r="Z2608" i="1"/>
  <c r="AA2608" i="1"/>
  <c r="Z5665" i="1"/>
  <c r="AA5665" i="1"/>
  <c r="Z5666" i="1"/>
  <c r="AA5666" i="1"/>
  <c r="Z5667" i="1"/>
  <c r="AA5667" i="1"/>
  <c r="Z5668" i="1"/>
  <c r="AA5668" i="1"/>
  <c r="Z97" i="1"/>
  <c r="AA97" i="1"/>
  <c r="Z5669" i="1"/>
  <c r="AA5669" i="1"/>
  <c r="Z98" i="1"/>
  <c r="AA98" i="1"/>
  <c r="Z5670" i="1"/>
  <c r="AA5670" i="1"/>
  <c r="Z5671" i="1"/>
  <c r="AA5671" i="1"/>
  <c r="Z5672" i="1"/>
  <c r="AA5672" i="1"/>
  <c r="Z2609" i="1"/>
  <c r="AA2609" i="1"/>
  <c r="Z99" i="1"/>
  <c r="AA99" i="1"/>
  <c r="Z5673" i="1"/>
  <c r="AA5673" i="1"/>
  <c r="Z5674" i="1"/>
  <c r="AA5674" i="1"/>
  <c r="Z2610" i="1"/>
  <c r="AA2610" i="1"/>
  <c r="Z5675" i="1"/>
  <c r="AA5675" i="1"/>
  <c r="Z100" i="1"/>
  <c r="AA100" i="1"/>
  <c r="Z5676" i="1"/>
  <c r="AA5676" i="1"/>
  <c r="Z2611" i="1"/>
  <c r="AA2611" i="1"/>
  <c r="Z2612" i="1"/>
  <c r="AA2612" i="1"/>
  <c r="Z5677" i="1"/>
  <c r="AA5677" i="1"/>
  <c r="Z5678" i="1"/>
  <c r="AA5678" i="1"/>
  <c r="Z101" i="1"/>
  <c r="AA101" i="1"/>
  <c r="Z102" i="1"/>
  <c r="AA102" i="1"/>
  <c r="Z5679" i="1"/>
  <c r="AA5679" i="1"/>
  <c r="Z5680" i="1"/>
  <c r="AA5680" i="1"/>
  <c r="Z2613" i="1"/>
  <c r="AA2613" i="1"/>
  <c r="Z5681" i="1"/>
  <c r="AA5681" i="1"/>
  <c r="Z2614" i="1"/>
  <c r="AA2614" i="1"/>
  <c r="Z2615" i="1"/>
  <c r="AA2615" i="1"/>
  <c r="Z2616" i="1"/>
  <c r="AA2616" i="1"/>
  <c r="Z5682" i="1"/>
  <c r="AA5682" i="1"/>
  <c r="Z2617" i="1"/>
  <c r="AA2617" i="1"/>
  <c r="Z2618" i="1"/>
  <c r="AA2618" i="1"/>
  <c r="Z2619" i="1"/>
  <c r="AA2619" i="1"/>
  <c r="Z2620" i="1"/>
  <c r="AA2620" i="1"/>
  <c r="Z2621" i="1"/>
  <c r="AA2621" i="1"/>
  <c r="Z2622" i="1"/>
  <c r="AA2622" i="1"/>
  <c r="Z2623" i="1"/>
  <c r="AA2623" i="1"/>
  <c r="Z2624" i="1"/>
  <c r="AA2624" i="1"/>
  <c r="Z2625" i="1"/>
  <c r="AA2625" i="1"/>
  <c r="Z5683" i="1"/>
  <c r="AA5683" i="1"/>
  <c r="Z2626" i="1"/>
  <c r="AA2626" i="1"/>
  <c r="Z2627" i="1"/>
  <c r="AA2627" i="1"/>
  <c r="Z5684" i="1"/>
  <c r="AA5684" i="1"/>
  <c r="Z5685" i="1"/>
  <c r="AA5685" i="1"/>
  <c r="Z2628" i="1"/>
  <c r="AA2628" i="1"/>
  <c r="Z2629" i="1"/>
  <c r="AA2629" i="1"/>
  <c r="Z2630" i="1"/>
  <c r="AA2630" i="1"/>
  <c r="Z2631" i="1"/>
  <c r="AA2631" i="1"/>
  <c r="Z2632" i="1"/>
  <c r="AA2632" i="1"/>
  <c r="Z5686" i="1"/>
  <c r="AA5686" i="1"/>
  <c r="Z2633" i="1"/>
  <c r="AA2633" i="1"/>
  <c r="Z2634" i="1"/>
  <c r="AA2634" i="1"/>
  <c r="Z2635" i="1"/>
  <c r="AA2635" i="1"/>
  <c r="Z2636" i="1"/>
  <c r="AA2636" i="1"/>
  <c r="Z5687" i="1"/>
  <c r="AA5687" i="1"/>
  <c r="Z2637" i="1"/>
  <c r="AA2637" i="1"/>
  <c r="Z2638" i="1"/>
  <c r="AA2638" i="1"/>
  <c r="Z2639" i="1"/>
  <c r="AA2639" i="1"/>
  <c r="Z5688" i="1"/>
  <c r="AA5688" i="1"/>
  <c r="Z2640" i="1"/>
  <c r="AA2640" i="1"/>
  <c r="Z2641" i="1"/>
  <c r="AA2641" i="1"/>
  <c r="Z2642" i="1"/>
  <c r="AA2642" i="1"/>
  <c r="Z2643" i="1"/>
  <c r="AA2643" i="1"/>
  <c r="Z2644" i="1"/>
  <c r="AA2644" i="1"/>
  <c r="Z2645" i="1"/>
  <c r="AA2645" i="1"/>
  <c r="Z2646" i="1"/>
  <c r="AA2646" i="1"/>
  <c r="Z2647" i="1"/>
  <c r="AA2647" i="1"/>
  <c r="Z2648" i="1"/>
  <c r="AA2648" i="1"/>
  <c r="Z2649" i="1"/>
  <c r="AA2649" i="1"/>
  <c r="Z2650" i="1"/>
  <c r="AA2650" i="1"/>
  <c r="Z2651" i="1"/>
  <c r="AA2651" i="1"/>
  <c r="Z2652" i="1"/>
  <c r="AA2652" i="1"/>
  <c r="Z2653" i="1"/>
  <c r="AA2653" i="1"/>
  <c r="Z2654" i="1"/>
  <c r="AA2654" i="1"/>
  <c r="Z2655" i="1"/>
  <c r="AA2655" i="1"/>
  <c r="Z2656" i="1"/>
  <c r="AA2656" i="1"/>
  <c r="Z2657" i="1"/>
  <c r="AA2657" i="1"/>
  <c r="Z2658" i="1"/>
  <c r="AA2658" i="1"/>
  <c r="Z5689" i="1"/>
  <c r="AA5689" i="1"/>
  <c r="Z2659" i="1"/>
  <c r="AA2659" i="1"/>
  <c r="Z5690" i="1"/>
  <c r="AA5690" i="1"/>
  <c r="Z2660" i="1"/>
  <c r="AA2660" i="1"/>
  <c r="Z2661" i="1"/>
  <c r="AA2661" i="1"/>
  <c r="Z2662" i="1"/>
  <c r="AA2662" i="1"/>
  <c r="Z2663" i="1"/>
  <c r="AA2663" i="1"/>
  <c r="Z5691" i="1"/>
  <c r="AA5691" i="1"/>
  <c r="Z2664" i="1"/>
  <c r="AA2664" i="1"/>
  <c r="Z5692" i="1"/>
  <c r="AA5692" i="1"/>
  <c r="Z5693" i="1"/>
  <c r="AA5693" i="1"/>
  <c r="Z2665" i="1"/>
  <c r="AA2665" i="1"/>
  <c r="Z5694" i="1"/>
  <c r="AA5694" i="1"/>
  <c r="Z2666" i="1"/>
  <c r="AA2666" i="1"/>
  <c r="Z5695" i="1"/>
  <c r="AA5695" i="1"/>
  <c r="Z5696" i="1"/>
  <c r="AA5696" i="1"/>
  <c r="Z2667" i="1"/>
  <c r="AA2667" i="1"/>
  <c r="Z2668" i="1"/>
  <c r="AA2668" i="1"/>
  <c r="Z2669" i="1"/>
  <c r="AA2669" i="1"/>
  <c r="Z2670" i="1"/>
  <c r="AA2670" i="1"/>
  <c r="Z5697" i="1"/>
  <c r="AA5697" i="1"/>
  <c r="Z2671" i="1"/>
  <c r="AA2671" i="1"/>
  <c r="Z2672" i="1"/>
  <c r="AA2672" i="1"/>
  <c r="Z5698" i="1"/>
  <c r="AA5698" i="1"/>
  <c r="Z2673" i="1"/>
  <c r="AA2673" i="1"/>
  <c r="Z5699" i="1"/>
  <c r="AA5699" i="1"/>
  <c r="Z2674" i="1"/>
  <c r="AA2674" i="1"/>
  <c r="Z5700" i="1"/>
  <c r="AA5700" i="1"/>
  <c r="Z2675" i="1"/>
  <c r="AA2675" i="1"/>
  <c r="Z5701" i="1"/>
  <c r="AA5701" i="1"/>
  <c r="Z5702" i="1"/>
  <c r="AA5702" i="1"/>
  <c r="Z2676" i="1"/>
  <c r="AA2676" i="1"/>
  <c r="Z5703" i="1"/>
  <c r="AA5703" i="1"/>
  <c r="Z5704" i="1"/>
  <c r="AA5704" i="1"/>
  <c r="Z2677" i="1"/>
  <c r="AA2677" i="1"/>
  <c r="Z2678" i="1"/>
  <c r="AA2678" i="1"/>
  <c r="Z5705" i="1"/>
  <c r="AA5705" i="1"/>
  <c r="Z5706" i="1"/>
  <c r="AA5706" i="1"/>
  <c r="Z5707" i="1"/>
  <c r="AA5707" i="1"/>
  <c r="Z2679" i="1"/>
  <c r="AA2679" i="1"/>
  <c r="Z5708" i="1"/>
  <c r="AA5708" i="1"/>
  <c r="Z5709" i="1"/>
  <c r="AA5709" i="1"/>
  <c r="Z2680" i="1"/>
  <c r="AA2680" i="1"/>
  <c r="Z5710" i="1"/>
  <c r="AA5710" i="1"/>
  <c r="Z5711" i="1"/>
  <c r="AA5711" i="1"/>
  <c r="Z2681" i="1"/>
  <c r="AA2681" i="1"/>
  <c r="Z2682" i="1"/>
  <c r="AA2682" i="1"/>
  <c r="Z5712" i="1"/>
  <c r="AA5712" i="1"/>
  <c r="Z5713" i="1"/>
  <c r="AA5713" i="1"/>
  <c r="Z5714" i="1"/>
  <c r="AA5714" i="1"/>
  <c r="Z2683" i="1"/>
  <c r="AA2683" i="1"/>
  <c r="Z2684" i="1"/>
  <c r="AA2684" i="1"/>
  <c r="Z2685" i="1"/>
  <c r="AA2685" i="1"/>
  <c r="Z2686" i="1"/>
  <c r="AA2686" i="1"/>
  <c r="Z2687" i="1"/>
  <c r="AA2687" i="1"/>
  <c r="Z5715" i="1"/>
  <c r="AA5715" i="1"/>
  <c r="Z2688" i="1"/>
  <c r="AA2688" i="1"/>
  <c r="Z5716" i="1"/>
  <c r="AA5716" i="1"/>
  <c r="Z2689" i="1"/>
  <c r="AA2689" i="1"/>
  <c r="Z2690" i="1"/>
  <c r="AA2690" i="1"/>
  <c r="Z5717" i="1"/>
  <c r="AA5717" i="1"/>
  <c r="Z2691" i="1"/>
  <c r="AA2691" i="1"/>
  <c r="Z5718" i="1"/>
  <c r="AA5718" i="1"/>
  <c r="Z2692" i="1"/>
  <c r="AA2692" i="1"/>
  <c r="Z5719" i="1"/>
  <c r="AA5719" i="1"/>
  <c r="Z2693" i="1"/>
  <c r="AA2693" i="1"/>
  <c r="Z5720" i="1"/>
  <c r="AA5720" i="1"/>
  <c r="Z5721" i="1"/>
  <c r="AA5721" i="1"/>
  <c r="Z2694" i="1"/>
  <c r="AA2694" i="1"/>
  <c r="Z2695" i="1"/>
  <c r="AA2695" i="1"/>
  <c r="Z2696" i="1"/>
  <c r="AA2696" i="1"/>
  <c r="Z5722" i="1"/>
  <c r="AA5722" i="1"/>
  <c r="Z2697" i="1"/>
  <c r="AA2697" i="1"/>
  <c r="Z2698" i="1"/>
  <c r="AA2698" i="1"/>
  <c r="Z2699" i="1"/>
  <c r="AA2699" i="1"/>
  <c r="Z2700" i="1"/>
  <c r="AA2700" i="1"/>
  <c r="Z2701" i="1"/>
  <c r="AA2701" i="1"/>
  <c r="Z2702" i="1"/>
  <c r="AA2702" i="1"/>
  <c r="Z2703" i="1"/>
  <c r="AA2703" i="1"/>
  <c r="Z2704" i="1"/>
  <c r="AA2704" i="1"/>
  <c r="Z2705" i="1"/>
  <c r="AA2705" i="1"/>
  <c r="Z2706" i="1"/>
  <c r="AA2706" i="1"/>
  <c r="Z2707" i="1"/>
  <c r="AA2707" i="1"/>
  <c r="Z2708" i="1"/>
  <c r="AA2708" i="1"/>
  <c r="Z5723" i="1"/>
  <c r="AA5723" i="1"/>
  <c r="Z2709" i="1"/>
  <c r="AA2709" i="1"/>
  <c r="Z2710" i="1"/>
  <c r="AA2710" i="1"/>
  <c r="Z5724" i="1"/>
  <c r="AA5724" i="1"/>
  <c r="Z2711" i="1"/>
  <c r="AA2711" i="1"/>
  <c r="Z2712" i="1"/>
  <c r="AA2712" i="1"/>
  <c r="Z2713" i="1"/>
  <c r="AA2713" i="1"/>
  <c r="Z5725" i="1"/>
  <c r="AA5725" i="1"/>
  <c r="Z2714" i="1"/>
  <c r="AA2714" i="1"/>
  <c r="Z2715" i="1"/>
  <c r="AA2715" i="1"/>
  <c r="Z2716" i="1"/>
  <c r="AA2716" i="1"/>
  <c r="Z2717" i="1"/>
  <c r="AA2717" i="1"/>
  <c r="Z2718" i="1"/>
  <c r="AA2718" i="1"/>
  <c r="Z2719" i="1"/>
  <c r="AA2719" i="1"/>
  <c r="Z2720" i="1"/>
  <c r="AA2720" i="1"/>
  <c r="Z2721" i="1"/>
  <c r="AA2721" i="1"/>
  <c r="Z5726" i="1"/>
  <c r="AA5726" i="1"/>
  <c r="Z2722" i="1"/>
  <c r="AA2722" i="1"/>
  <c r="Z5727" i="1"/>
  <c r="AA5727" i="1"/>
  <c r="Z2723" i="1"/>
  <c r="AA2723" i="1"/>
  <c r="Z2724" i="1"/>
  <c r="AA2724" i="1"/>
  <c r="Z2725" i="1"/>
  <c r="AA2725" i="1"/>
  <c r="Z2726" i="1"/>
  <c r="AA2726" i="1"/>
  <c r="Z2727" i="1"/>
  <c r="AA2727" i="1"/>
  <c r="Z2728" i="1"/>
  <c r="AA2728" i="1"/>
  <c r="Z2729" i="1"/>
  <c r="AA2729" i="1"/>
  <c r="Z5728" i="1"/>
  <c r="AA5728" i="1"/>
  <c r="Z2730" i="1"/>
  <c r="AA2730" i="1"/>
  <c r="Z2731" i="1"/>
  <c r="AA2731" i="1"/>
  <c r="Z5729" i="1"/>
  <c r="AA5729" i="1"/>
  <c r="Z2732" i="1"/>
  <c r="AA2732" i="1"/>
  <c r="Z2733" i="1"/>
  <c r="AA2733" i="1"/>
  <c r="Z2734" i="1"/>
  <c r="AA2734" i="1"/>
  <c r="Z2735" i="1"/>
  <c r="AA2735" i="1"/>
  <c r="Z2736" i="1"/>
  <c r="AA2736" i="1"/>
  <c r="Z2737" i="1"/>
  <c r="AA2737" i="1"/>
  <c r="Z2738" i="1"/>
  <c r="AA2738" i="1"/>
  <c r="Z2739" i="1"/>
  <c r="AA2739" i="1"/>
  <c r="Z2740" i="1"/>
  <c r="AA2740" i="1"/>
  <c r="Z2741" i="1"/>
  <c r="AA2741" i="1"/>
  <c r="Z5730" i="1"/>
  <c r="AA5730" i="1"/>
  <c r="Z2742" i="1"/>
  <c r="AA2742" i="1"/>
  <c r="Z2743" i="1"/>
  <c r="AA2743" i="1"/>
  <c r="Z2744" i="1"/>
  <c r="AA2744" i="1"/>
  <c r="Z2745" i="1"/>
  <c r="AA2745" i="1"/>
  <c r="Z2746" i="1"/>
  <c r="AA2746" i="1"/>
  <c r="Z5731" i="1"/>
  <c r="AA5731" i="1"/>
  <c r="Z2747" i="1"/>
  <c r="AA2747" i="1"/>
  <c r="Z5732" i="1"/>
  <c r="AA5732" i="1"/>
  <c r="Z2748" i="1"/>
  <c r="AA2748" i="1"/>
  <c r="Z2749" i="1"/>
  <c r="AA2749" i="1"/>
  <c r="Z2750" i="1"/>
  <c r="AA2750" i="1"/>
  <c r="Z2751" i="1"/>
  <c r="AA2751" i="1"/>
  <c r="Z2752" i="1"/>
  <c r="AA2752" i="1"/>
  <c r="Z2753" i="1"/>
  <c r="AA2753" i="1"/>
  <c r="Z2754" i="1"/>
  <c r="AA2754" i="1"/>
  <c r="Z2755" i="1"/>
  <c r="AA2755" i="1"/>
  <c r="Z2756" i="1"/>
  <c r="AA2756" i="1"/>
  <c r="Z2757" i="1"/>
  <c r="AA2757" i="1"/>
  <c r="Z2758" i="1"/>
  <c r="AA2758" i="1"/>
  <c r="Z2759" i="1"/>
  <c r="AA2759" i="1"/>
  <c r="Z2760" i="1"/>
  <c r="AA2760" i="1"/>
  <c r="Z2761" i="1"/>
  <c r="AA2761" i="1"/>
  <c r="Z2762" i="1"/>
  <c r="AA2762" i="1"/>
  <c r="Z2763" i="1"/>
  <c r="AA2763" i="1"/>
  <c r="Z2764" i="1"/>
  <c r="AA2764" i="1"/>
  <c r="Z2765" i="1"/>
  <c r="AA2765" i="1"/>
  <c r="Z2766" i="1"/>
  <c r="AA2766" i="1"/>
  <c r="Z2767" i="1"/>
  <c r="AA2767" i="1"/>
  <c r="Z2768" i="1"/>
  <c r="AA2768" i="1"/>
  <c r="Z5733" i="1"/>
  <c r="AA5733" i="1"/>
  <c r="Z2769" i="1"/>
  <c r="AA2769" i="1"/>
  <c r="Z2770" i="1"/>
  <c r="AA2770" i="1"/>
  <c r="Z5734" i="1"/>
  <c r="AA5734" i="1"/>
  <c r="Z5735" i="1"/>
  <c r="AA5735" i="1"/>
  <c r="Z2771" i="1"/>
  <c r="AA2771" i="1"/>
  <c r="Z2772" i="1"/>
  <c r="AA2772" i="1"/>
  <c r="Z2773" i="1"/>
  <c r="AA2773" i="1"/>
  <c r="Z2774" i="1"/>
  <c r="AA2774" i="1"/>
  <c r="Z2775" i="1"/>
  <c r="AA2775" i="1"/>
  <c r="Z2776" i="1"/>
  <c r="AA2776" i="1"/>
  <c r="Z2777" i="1"/>
  <c r="AA2777" i="1"/>
  <c r="Z2778" i="1"/>
  <c r="AA2778" i="1"/>
  <c r="Z5736" i="1"/>
  <c r="AA5736" i="1"/>
  <c r="Z2779" i="1"/>
  <c r="AA2779" i="1"/>
  <c r="Z2780" i="1"/>
  <c r="AA2780" i="1"/>
  <c r="Z2781" i="1"/>
  <c r="AA2781" i="1"/>
  <c r="Z2782" i="1"/>
  <c r="AA2782" i="1"/>
  <c r="Z2783" i="1"/>
  <c r="AA2783" i="1"/>
  <c r="Z2784" i="1"/>
  <c r="AA2784" i="1"/>
  <c r="Z2785" i="1"/>
  <c r="AA2785" i="1"/>
  <c r="Z2786" i="1"/>
  <c r="AA2786" i="1"/>
  <c r="Z5737" i="1"/>
  <c r="AA5737" i="1"/>
  <c r="Z2787" i="1"/>
  <c r="AA2787" i="1"/>
  <c r="Z2788" i="1"/>
  <c r="AA2788" i="1"/>
  <c r="Z2789" i="1"/>
  <c r="AA2789" i="1"/>
  <c r="Z2790" i="1"/>
  <c r="AA2790" i="1"/>
  <c r="Z2791" i="1"/>
  <c r="AA2791" i="1"/>
  <c r="Z2792" i="1"/>
  <c r="AA2792" i="1"/>
  <c r="Z2793" i="1"/>
  <c r="AA2793" i="1"/>
  <c r="Z2794" i="1"/>
  <c r="AA2794" i="1"/>
  <c r="Z2795" i="1"/>
  <c r="AA2795" i="1"/>
  <c r="Z2796" i="1"/>
  <c r="AA2796" i="1"/>
  <c r="Z5738" i="1"/>
  <c r="AA5738" i="1"/>
  <c r="Z2797" i="1"/>
  <c r="AA2797" i="1"/>
  <c r="Z2798" i="1"/>
  <c r="AA2798" i="1"/>
  <c r="Z2799" i="1"/>
  <c r="AA2799" i="1"/>
  <c r="Z2800" i="1"/>
  <c r="AA2800" i="1"/>
  <c r="Z2801" i="1"/>
  <c r="AA2801" i="1"/>
  <c r="Z2802" i="1"/>
  <c r="AA2802" i="1"/>
  <c r="Z2803" i="1"/>
  <c r="AA2803" i="1"/>
  <c r="Z5739" i="1"/>
  <c r="AA5739" i="1"/>
  <c r="Z5740" i="1"/>
  <c r="AA5740" i="1"/>
  <c r="Z5741" i="1"/>
  <c r="AA5741" i="1"/>
  <c r="Z2804" i="1"/>
  <c r="AA2804" i="1"/>
  <c r="Z5742" i="1"/>
  <c r="AA5742" i="1"/>
  <c r="Z5743" i="1"/>
  <c r="AA5743" i="1"/>
  <c r="Z5744" i="1"/>
  <c r="AA5744" i="1"/>
  <c r="Z5745" i="1"/>
  <c r="AA5745" i="1"/>
  <c r="Z2805" i="1"/>
  <c r="AA2805" i="1"/>
  <c r="Z2806" i="1"/>
  <c r="AA2806" i="1"/>
  <c r="Z2807" i="1"/>
  <c r="AA2807" i="1"/>
  <c r="Z2808" i="1"/>
  <c r="AA2808" i="1"/>
  <c r="Z2809" i="1"/>
  <c r="AA2809" i="1"/>
  <c r="Z2810" i="1"/>
  <c r="AA2810" i="1"/>
  <c r="Z2811" i="1"/>
  <c r="AA2811" i="1"/>
  <c r="Z2812" i="1"/>
  <c r="AA2812" i="1"/>
  <c r="Z5746" i="1"/>
  <c r="AA5746" i="1"/>
  <c r="Z2813" i="1"/>
  <c r="AA2813" i="1"/>
  <c r="Z5747" i="1"/>
  <c r="AA5747" i="1"/>
  <c r="Z2814" i="1"/>
  <c r="AA2814" i="1"/>
  <c r="Z5748" i="1"/>
  <c r="AA5748" i="1"/>
  <c r="Z2815" i="1"/>
  <c r="AA2815" i="1"/>
  <c r="Z5749" i="1"/>
  <c r="AA5749" i="1"/>
  <c r="Z2816" i="1"/>
  <c r="AA2816" i="1"/>
  <c r="Z2817" i="1"/>
  <c r="AA2817" i="1"/>
  <c r="Z5750" i="1"/>
  <c r="AA5750" i="1"/>
  <c r="Z2818" i="1"/>
  <c r="AA2818" i="1"/>
  <c r="Z5751" i="1"/>
  <c r="AA5751" i="1"/>
  <c r="Z5752" i="1"/>
  <c r="AA5752" i="1"/>
  <c r="Z2819" i="1"/>
  <c r="AA2819" i="1"/>
  <c r="Z5753" i="1"/>
  <c r="AA5753" i="1"/>
  <c r="Z2820" i="1"/>
  <c r="AA2820" i="1"/>
  <c r="Z5754" i="1"/>
  <c r="AA5754" i="1"/>
  <c r="Z5755" i="1"/>
  <c r="AA5755" i="1"/>
  <c r="Z5756" i="1"/>
  <c r="AA5756" i="1"/>
  <c r="Z5757" i="1"/>
  <c r="AA5757" i="1"/>
  <c r="Z5758" i="1"/>
  <c r="AA5758" i="1"/>
  <c r="Z2821" i="1"/>
  <c r="AA2821" i="1"/>
  <c r="Z5759" i="1"/>
  <c r="AA5759" i="1"/>
  <c r="Z5760" i="1"/>
  <c r="AA5760" i="1"/>
  <c r="Z5761" i="1"/>
  <c r="AA5761" i="1"/>
  <c r="Z5762" i="1"/>
  <c r="AA5762" i="1"/>
  <c r="Z5763" i="1"/>
  <c r="AA5763" i="1"/>
  <c r="Z5764" i="1"/>
  <c r="AA5764" i="1"/>
  <c r="Z2822" i="1"/>
  <c r="AA2822" i="1"/>
  <c r="Z2823" i="1"/>
  <c r="AA2823" i="1"/>
  <c r="Z2824" i="1"/>
  <c r="AA2824" i="1"/>
  <c r="Z5765" i="1"/>
  <c r="AA5765" i="1"/>
  <c r="Z5766" i="1"/>
  <c r="AA5766" i="1"/>
  <c r="Z5767" i="1"/>
  <c r="AA5767" i="1"/>
  <c r="Z2825" i="1"/>
  <c r="AA2825" i="1"/>
  <c r="Z5768" i="1"/>
  <c r="AA5768" i="1"/>
  <c r="Z5769" i="1"/>
  <c r="AA5769" i="1"/>
  <c r="Z5770" i="1"/>
  <c r="AA5770" i="1"/>
  <c r="Z5771" i="1"/>
  <c r="AA5771" i="1"/>
  <c r="Z5772" i="1"/>
  <c r="AA5772" i="1"/>
  <c r="Z5773" i="1"/>
  <c r="AA5773" i="1"/>
  <c r="Z2826" i="1"/>
  <c r="AA2826" i="1"/>
  <c r="Z2827" i="1"/>
  <c r="AA2827" i="1"/>
  <c r="Z5774" i="1"/>
  <c r="AA5774" i="1"/>
  <c r="Z5775" i="1"/>
  <c r="AA5775" i="1"/>
  <c r="Z2828" i="1"/>
  <c r="AA2828" i="1"/>
  <c r="Z2829" i="1"/>
  <c r="AA2829" i="1"/>
  <c r="Z2830" i="1"/>
  <c r="AA2830" i="1"/>
  <c r="Z5776" i="1"/>
  <c r="AA5776" i="1"/>
  <c r="Z2831" i="1"/>
  <c r="AA2831" i="1"/>
  <c r="Z2832" i="1"/>
  <c r="AA2832" i="1"/>
  <c r="Z2833" i="1"/>
  <c r="AA2833" i="1"/>
  <c r="Z5777" i="1"/>
  <c r="AA5777" i="1"/>
  <c r="Z5778" i="1"/>
  <c r="AA5778" i="1"/>
  <c r="Z2834" i="1"/>
  <c r="AA2834" i="1"/>
  <c r="Z5779" i="1"/>
  <c r="AA5779" i="1"/>
  <c r="Z2835" i="1"/>
  <c r="AA2835" i="1"/>
  <c r="Z5780" i="1"/>
  <c r="AA5780" i="1"/>
  <c r="Z5781" i="1"/>
  <c r="AA5781" i="1"/>
  <c r="Z5782" i="1"/>
  <c r="AA5782" i="1"/>
  <c r="Z2836" i="1"/>
  <c r="AA2836" i="1"/>
  <c r="Z2837" i="1"/>
  <c r="AA2837" i="1"/>
  <c r="Z2838" i="1"/>
  <c r="AA2838" i="1"/>
  <c r="Z2839" i="1"/>
  <c r="AA2839" i="1"/>
  <c r="Z2840" i="1"/>
  <c r="AA2840" i="1"/>
  <c r="Z2841" i="1"/>
  <c r="AA2841" i="1"/>
  <c r="Z5783" i="1"/>
  <c r="AA5783" i="1"/>
  <c r="Z5784" i="1"/>
  <c r="AA5784" i="1"/>
  <c r="Z5785" i="1"/>
  <c r="AA5785" i="1"/>
  <c r="Z2842" i="1"/>
  <c r="AA2842" i="1"/>
  <c r="Z5786" i="1"/>
  <c r="AA5786" i="1"/>
  <c r="Z2843" i="1"/>
  <c r="AA2843" i="1"/>
  <c r="Z2844" i="1"/>
  <c r="AA2844" i="1"/>
  <c r="Z5787" i="1"/>
  <c r="AA5787" i="1"/>
  <c r="Z2845" i="1"/>
  <c r="AA2845" i="1"/>
  <c r="Z2846" i="1"/>
  <c r="AA2846" i="1"/>
  <c r="Z5788" i="1"/>
  <c r="AA5788" i="1"/>
  <c r="Z5789" i="1"/>
  <c r="AA5789" i="1"/>
  <c r="Z5790" i="1"/>
  <c r="AA5790" i="1"/>
  <c r="Z5791" i="1"/>
  <c r="AA5791" i="1"/>
  <c r="Z5792" i="1"/>
  <c r="AA5792" i="1"/>
  <c r="Z5793" i="1"/>
  <c r="AA5793" i="1"/>
  <c r="Z2847" i="1"/>
  <c r="AA2847" i="1"/>
  <c r="Z2848" i="1"/>
  <c r="AA2848" i="1"/>
  <c r="Z2849" i="1"/>
  <c r="AA2849" i="1"/>
  <c r="Z2850" i="1"/>
  <c r="AA2850" i="1"/>
  <c r="Z2851" i="1"/>
  <c r="AA2851" i="1"/>
  <c r="Z2852" i="1"/>
  <c r="AA2852" i="1"/>
  <c r="Z2853" i="1"/>
  <c r="AA2853" i="1"/>
  <c r="Z5794" i="1"/>
  <c r="AA5794" i="1"/>
  <c r="Z2854" i="1"/>
  <c r="AA2854" i="1"/>
  <c r="Z5795" i="1"/>
  <c r="AA5795" i="1"/>
  <c r="Z2855" i="1"/>
  <c r="AA2855" i="1"/>
  <c r="Z2856" i="1"/>
  <c r="AA2856" i="1"/>
  <c r="Z2857" i="1"/>
  <c r="AA2857" i="1"/>
  <c r="Z2858" i="1"/>
  <c r="AA2858" i="1"/>
  <c r="Z2859" i="1"/>
  <c r="AA2859" i="1"/>
  <c r="Z2860" i="1"/>
  <c r="AA2860" i="1"/>
  <c r="Z2861" i="1"/>
  <c r="AA2861" i="1"/>
  <c r="Z5796" i="1"/>
  <c r="AA5796" i="1"/>
  <c r="Z2862" i="1"/>
  <c r="AA2862" i="1"/>
  <c r="Z5797" i="1"/>
  <c r="AA5797" i="1"/>
  <c r="Z2863" i="1"/>
  <c r="AA2863" i="1"/>
  <c r="Z2864" i="1"/>
  <c r="AA2864" i="1"/>
  <c r="Z2865" i="1"/>
  <c r="AA2865" i="1"/>
  <c r="Z5798" i="1"/>
  <c r="AA5798" i="1"/>
  <c r="Z2866" i="1"/>
  <c r="AA2866" i="1"/>
  <c r="Z2867" i="1"/>
  <c r="AA2867" i="1"/>
  <c r="Z2868" i="1"/>
  <c r="AA2868" i="1"/>
  <c r="Z2869" i="1"/>
  <c r="AA2869" i="1"/>
  <c r="Z2870" i="1"/>
  <c r="AA2870" i="1"/>
  <c r="Z2871" i="1"/>
  <c r="AA2871" i="1"/>
  <c r="Z2872" i="1"/>
  <c r="AA2872" i="1"/>
  <c r="Z2873" i="1"/>
  <c r="AA2873" i="1"/>
  <c r="Z2874" i="1"/>
  <c r="AA2874" i="1"/>
  <c r="Z2875" i="1"/>
  <c r="AA2875" i="1"/>
  <c r="Z2876" i="1"/>
  <c r="AA2876" i="1"/>
  <c r="Z2877" i="1"/>
  <c r="AA2877" i="1"/>
  <c r="Z2878" i="1"/>
  <c r="AA2878" i="1"/>
  <c r="Z2879" i="1"/>
  <c r="AA2879" i="1"/>
  <c r="Z2880" i="1"/>
  <c r="AA2880" i="1"/>
  <c r="Z2881" i="1"/>
  <c r="AA2881" i="1"/>
  <c r="Z2882" i="1"/>
  <c r="AA2882" i="1"/>
  <c r="Z2883" i="1"/>
  <c r="AA2883" i="1"/>
  <c r="Z5799" i="1"/>
  <c r="AA5799" i="1"/>
  <c r="Z2884" i="1"/>
  <c r="AA2884" i="1"/>
  <c r="Z2885" i="1"/>
  <c r="AA2885" i="1"/>
  <c r="Z2886" i="1"/>
  <c r="AA2886" i="1"/>
  <c r="Z5800" i="1"/>
  <c r="AA5800" i="1"/>
  <c r="Z2887" i="1"/>
  <c r="AA2887" i="1"/>
  <c r="Z2888" i="1"/>
  <c r="AA2888" i="1"/>
  <c r="Z5801" i="1"/>
  <c r="AA5801" i="1"/>
  <c r="Z2889" i="1"/>
  <c r="AA2889" i="1"/>
  <c r="Z2890" i="1"/>
  <c r="AA2890" i="1"/>
  <c r="Z2891" i="1"/>
  <c r="AA2891" i="1"/>
  <c r="Z2892" i="1"/>
  <c r="AA2892" i="1"/>
  <c r="Z2893" i="1"/>
  <c r="AA2893" i="1"/>
  <c r="Z2894" i="1"/>
  <c r="AA2894" i="1"/>
  <c r="Z5802" i="1"/>
  <c r="AA5802" i="1"/>
  <c r="Z2895" i="1"/>
  <c r="AA2895" i="1"/>
  <c r="Z2896" i="1"/>
  <c r="AA2896" i="1"/>
  <c r="Z2897" i="1"/>
  <c r="AA2897" i="1"/>
  <c r="Z2898" i="1"/>
  <c r="AA2898" i="1"/>
  <c r="Z2899" i="1"/>
  <c r="AA2899" i="1"/>
  <c r="Z2900" i="1"/>
  <c r="AA2900" i="1"/>
  <c r="Z2901" i="1"/>
  <c r="AA2901" i="1"/>
  <c r="Z2902" i="1"/>
  <c r="AA2902" i="1"/>
  <c r="Z2903" i="1"/>
  <c r="AA2903" i="1"/>
  <c r="Z2904" i="1"/>
  <c r="AA2904" i="1"/>
  <c r="Z5803" i="1"/>
  <c r="AA5803" i="1"/>
  <c r="Z2905" i="1"/>
  <c r="AA2905" i="1"/>
  <c r="Z2906" i="1"/>
  <c r="AA2906" i="1"/>
  <c r="Z2907" i="1"/>
  <c r="AA2907" i="1"/>
  <c r="Z2908" i="1"/>
  <c r="AA2908" i="1"/>
  <c r="Z5804" i="1"/>
  <c r="AA5804" i="1"/>
  <c r="Z2909" i="1"/>
  <c r="AA2909" i="1"/>
  <c r="Z2910" i="1"/>
  <c r="AA2910" i="1"/>
  <c r="Z2911" i="1"/>
  <c r="AA2911" i="1"/>
  <c r="Z2912" i="1"/>
  <c r="AA2912" i="1"/>
  <c r="Z2913" i="1"/>
  <c r="AA2913" i="1"/>
  <c r="Z2914" i="1"/>
  <c r="AA2914" i="1"/>
  <c r="Z5805" i="1"/>
  <c r="AA5805" i="1"/>
  <c r="Z2915" i="1"/>
  <c r="AA2915" i="1"/>
  <c r="Z2916" i="1"/>
  <c r="AA2916" i="1"/>
  <c r="Z2917" i="1"/>
  <c r="AA2917" i="1"/>
  <c r="Z2918" i="1"/>
  <c r="AA2918" i="1"/>
  <c r="Z5806" i="1"/>
  <c r="AA5806" i="1"/>
  <c r="Z2919" i="1"/>
  <c r="AA2919" i="1"/>
  <c r="Z5807" i="1"/>
  <c r="AA5807" i="1"/>
  <c r="Z2920" i="1"/>
  <c r="AA2920" i="1"/>
  <c r="Z5808" i="1"/>
  <c r="AA5808" i="1"/>
  <c r="Z2921" i="1"/>
  <c r="AA2921" i="1"/>
  <c r="Z5809" i="1"/>
  <c r="AA5809" i="1"/>
  <c r="Z5810" i="1"/>
  <c r="AA5810" i="1"/>
  <c r="Z2922" i="1"/>
  <c r="AA2922" i="1"/>
  <c r="Z5811" i="1"/>
  <c r="AA5811" i="1"/>
  <c r="Z2923" i="1"/>
  <c r="AA2923" i="1"/>
  <c r="Z5812" i="1"/>
  <c r="AA5812" i="1"/>
  <c r="Z2924" i="1"/>
  <c r="AA2924" i="1"/>
  <c r="Z2925" i="1"/>
  <c r="AA2925" i="1"/>
  <c r="Z2926" i="1"/>
  <c r="AA2926" i="1"/>
  <c r="Z2927" i="1"/>
  <c r="AA2927" i="1"/>
  <c r="Z2928" i="1"/>
  <c r="AA2928" i="1"/>
  <c r="Z5813" i="1"/>
  <c r="AA5813" i="1"/>
  <c r="Z5814" i="1"/>
  <c r="AA5814" i="1"/>
  <c r="Z2929" i="1"/>
  <c r="AA2929" i="1"/>
  <c r="Z2930" i="1"/>
  <c r="AA2930" i="1"/>
  <c r="Z5815" i="1"/>
  <c r="AA5815" i="1"/>
  <c r="Z5816" i="1"/>
  <c r="AA5816" i="1"/>
  <c r="Z5817" i="1"/>
  <c r="AA5817" i="1"/>
  <c r="Z2931" i="1"/>
  <c r="AA2931" i="1"/>
  <c r="Z2932" i="1"/>
  <c r="AA2932" i="1"/>
  <c r="Z2933" i="1"/>
  <c r="AA2933" i="1"/>
  <c r="Z2934" i="1"/>
  <c r="AA2934" i="1"/>
  <c r="Z2935" i="1"/>
  <c r="AA2935" i="1"/>
  <c r="Z5818" i="1"/>
  <c r="AA5818" i="1"/>
  <c r="Z2936" i="1"/>
  <c r="AA2936" i="1"/>
  <c r="Z2937" i="1"/>
  <c r="AA2937" i="1"/>
  <c r="Z2938" i="1"/>
  <c r="AA2938" i="1"/>
  <c r="Z2939" i="1"/>
  <c r="AA2939" i="1"/>
  <c r="Z2940" i="1"/>
  <c r="AA2940" i="1"/>
  <c r="Z2941" i="1"/>
  <c r="AA2941" i="1"/>
  <c r="Z2942" i="1"/>
  <c r="AA2942" i="1"/>
  <c r="Z2943" i="1"/>
  <c r="AA2943" i="1"/>
  <c r="Z2944" i="1"/>
  <c r="AA2944" i="1"/>
  <c r="Z2945" i="1"/>
  <c r="AA2945" i="1"/>
  <c r="Z2946" i="1"/>
  <c r="AA2946" i="1"/>
  <c r="Z5819" i="1"/>
  <c r="AA5819" i="1"/>
  <c r="Z2947" i="1"/>
  <c r="AA2947" i="1"/>
  <c r="Z2948" i="1"/>
  <c r="AA2948" i="1"/>
  <c r="Z2949" i="1"/>
  <c r="AA2949" i="1"/>
  <c r="Z2950" i="1"/>
  <c r="AA2950" i="1"/>
  <c r="Z5820" i="1"/>
  <c r="AA5820" i="1"/>
  <c r="Z5821" i="1"/>
  <c r="AA5821" i="1"/>
  <c r="Z2951" i="1"/>
  <c r="AA2951" i="1"/>
  <c r="Z5822" i="1"/>
  <c r="AA5822" i="1"/>
  <c r="Z2952" i="1"/>
  <c r="AA2952" i="1"/>
  <c r="Z5823" i="1"/>
  <c r="AA5823" i="1"/>
  <c r="Z2953" i="1"/>
  <c r="AA2953" i="1"/>
  <c r="Z2954" i="1"/>
  <c r="AA2954" i="1"/>
  <c r="Z2955" i="1"/>
  <c r="AA2955" i="1"/>
  <c r="Z2956" i="1"/>
  <c r="AA2956" i="1"/>
  <c r="Z2957" i="1"/>
  <c r="AA2957" i="1"/>
  <c r="Z5824" i="1"/>
  <c r="AA5824" i="1"/>
  <c r="Z2958" i="1"/>
  <c r="AA2958" i="1"/>
  <c r="Z2959" i="1"/>
  <c r="AA2959" i="1"/>
  <c r="Z5825" i="1"/>
  <c r="AA5825" i="1"/>
  <c r="Z2960" i="1"/>
  <c r="AA2960" i="1"/>
  <c r="Z2961" i="1"/>
  <c r="AA2961" i="1"/>
  <c r="Z5826" i="1"/>
  <c r="AA5826" i="1"/>
  <c r="Z2962" i="1"/>
  <c r="AA2962" i="1"/>
  <c r="Z2963" i="1"/>
  <c r="AA2963" i="1"/>
  <c r="Z2964" i="1"/>
  <c r="AA2964" i="1"/>
  <c r="Z5827" i="1"/>
  <c r="AA5827" i="1"/>
  <c r="Z2965" i="1"/>
  <c r="AA2965" i="1"/>
  <c r="Z2966" i="1"/>
  <c r="AA2966" i="1"/>
  <c r="Z5828" i="1"/>
  <c r="AA5828" i="1"/>
  <c r="Z2967" i="1"/>
  <c r="AA2967" i="1"/>
  <c r="Z2968" i="1"/>
  <c r="AA2968" i="1"/>
  <c r="Z2969" i="1"/>
  <c r="AA2969" i="1"/>
  <c r="Z2970" i="1"/>
  <c r="AA2970" i="1"/>
  <c r="Z5829" i="1"/>
  <c r="AA5829" i="1"/>
  <c r="Z2971" i="1"/>
  <c r="AA2971" i="1"/>
  <c r="Z2972" i="1"/>
  <c r="AA2972" i="1"/>
  <c r="Z5830" i="1"/>
  <c r="AA5830" i="1"/>
  <c r="Z2973" i="1"/>
  <c r="AA2973" i="1"/>
  <c r="Z2974" i="1"/>
  <c r="AA2974" i="1"/>
  <c r="Z2975" i="1"/>
  <c r="AA2975" i="1"/>
  <c r="Z2976" i="1"/>
  <c r="AA2976" i="1"/>
  <c r="Z5831" i="1"/>
  <c r="AA5831" i="1"/>
  <c r="Z2977" i="1"/>
  <c r="AA2977" i="1"/>
  <c r="Z2978" i="1"/>
  <c r="AA2978" i="1"/>
  <c r="Z2979" i="1"/>
  <c r="AA2979" i="1"/>
  <c r="Z2980" i="1"/>
  <c r="AA2980" i="1"/>
  <c r="Z2981" i="1"/>
  <c r="AA2981" i="1"/>
  <c r="Z2982" i="1"/>
  <c r="AA2982" i="1"/>
  <c r="Z5832" i="1"/>
  <c r="AA5832" i="1"/>
  <c r="Z2983" i="1"/>
  <c r="AA2983" i="1"/>
  <c r="Z2984" i="1"/>
  <c r="AA2984" i="1"/>
  <c r="Z2985" i="1"/>
  <c r="AA2985" i="1"/>
  <c r="Z5833" i="1"/>
  <c r="AA5833" i="1"/>
  <c r="Z2986" i="1"/>
  <c r="AA2986" i="1"/>
  <c r="Z5834" i="1"/>
  <c r="AA5834" i="1"/>
  <c r="Z2987" i="1"/>
  <c r="AA2987" i="1"/>
  <c r="Z2988" i="1"/>
  <c r="AA2988" i="1"/>
  <c r="Z5835" i="1"/>
  <c r="AA5835" i="1"/>
  <c r="Z5836" i="1"/>
  <c r="AA5836" i="1"/>
  <c r="Z2989" i="1"/>
  <c r="AA2989" i="1"/>
  <c r="Z5837" i="1"/>
  <c r="AA5837" i="1"/>
  <c r="Z2990" i="1"/>
  <c r="AA2990" i="1"/>
  <c r="Z5838" i="1"/>
  <c r="AA5838" i="1"/>
  <c r="Z2991" i="1"/>
  <c r="AA2991" i="1"/>
  <c r="Z2992" i="1"/>
  <c r="AA2992" i="1"/>
  <c r="Z5839" i="1"/>
  <c r="AA5839" i="1"/>
  <c r="Z5840" i="1"/>
  <c r="AA5840" i="1"/>
  <c r="Z5841" i="1"/>
  <c r="AA5841" i="1"/>
  <c r="Z5842" i="1"/>
  <c r="AA5842" i="1"/>
  <c r="Z2993" i="1"/>
  <c r="AA2993" i="1"/>
  <c r="Z2994" i="1"/>
  <c r="AA2994" i="1"/>
  <c r="Z2995" i="1"/>
  <c r="AA2995" i="1"/>
  <c r="Z2996" i="1"/>
  <c r="AA2996" i="1"/>
  <c r="Z2997" i="1"/>
  <c r="AA2997" i="1"/>
  <c r="Z5843" i="1"/>
  <c r="AA5843" i="1"/>
  <c r="Z2998" i="1"/>
  <c r="AA2998" i="1"/>
  <c r="Z2999" i="1"/>
  <c r="AA2999" i="1"/>
  <c r="Z3000" i="1"/>
  <c r="AA3000" i="1"/>
  <c r="Z3001" i="1"/>
  <c r="AA3001" i="1"/>
  <c r="Z3002" i="1"/>
  <c r="AA3002" i="1"/>
  <c r="Z3003" i="1"/>
  <c r="AA3003" i="1"/>
  <c r="Z3004" i="1"/>
  <c r="AA3004" i="1"/>
  <c r="Z3005" i="1"/>
  <c r="AA3005" i="1"/>
  <c r="Z3006" i="1"/>
  <c r="AA3006" i="1"/>
  <c r="Z3007" i="1"/>
  <c r="AA3007" i="1"/>
  <c r="Z3008" i="1"/>
  <c r="AA3008" i="1"/>
  <c r="Z3009" i="1"/>
  <c r="AA3009" i="1"/>
  <c r="Z3010" i="1"/>
  <c r="AA3010" i="1"/>
  <c r="Z5844" i="1"/>
  <c r="AA5844" i="1"/>
  <c r="Z5845" i="1"/>
  <c r="AA5845" i="1"/>
  <c r="Z3011" i="1"/>
  <c r="AA3011" i="1"/>
  <c r="Z3012" i="1"/>
  <c r="AA3012" i="1"/>
  <c r="Z3013" i="1"/>
  <c r="AA3013" i="1"/>
  <c r="Z3014" i="1"/>
  <c r="AA3014" i="1"/>
  <c r="Z3015" i="1"/>
  <c r="AA3015" i="1"/>
  <c r="Z3016" i="1"/>
  <c r="AA3016" i="1"/>
  <c r="Z5846" i="1"/>
  <c r="AA5846" i="1"/>
  <c r="Z5847" i="1"/>
  <c r="AA5847" i="1"/>
  <c r="Z3017" i="1"/>
  <c r="AA3017" i="1"/>
  <c r="Z3018" i="1"/>
  <c r="AA3018" i="1"/>
  <c r="Z3019" i="1"/>
  <c r="AA3019" i="1"/>
  <c r="Z3020" i="1"/>
  <c r="AA3020" i="1"/>
  <c r="Z3021" i="1"/>
  <c r="AA3021" i="1"/>
  <c r="Z3022" i="1"/>
  <c r="AA3022" i="1"/>
  <c r="Z3023" i="1"/>
  <c r="AA3023" i="1"/>
  <c r="Z3024" i="1"/>
  <c r="AA3024" i="1"/>
  <c r="Z5848" i="1"/>
  <c r="AA5848" i="1"/>
  <c r="Z3025" i="1"/>
  <c r="AA3025" i="1"/>
  <c r="Z3026" i="1"/>
  <c r="AA3026" i="1"/>
  <c r="Z3027" i="1"/>
  <c r="AA3027" i="1"/>
  <c r="Z3028" i="1"/>
  <c r="AA3028" i="1"/>
  <c r="Z5849" i="1"/>
  <c r="AA5849" i="1"/>
  <c r="Z3029" i="1"/>
  <c r="AA3029" i="1"/>
  <c r="Z3030" i="1"/>
  <c r="AA3030" i="1"/>
  <c r="Z3031" i="1"/>
  <c r="AA3031" i="1"/>
  <c r="Z5850" i="1"/>
  <c r="AA5850" i="1"/>
  <c r="Z3032" i="1"/>
  <c r="AA3032" i="1"/>
  <c r="Z5851" i="1"/>
  <c r="AA5851" i="1"/>
  <c r="Z3033" i="1"/>
  <c r="AA3033" i="1"/>
  <c r="Z3034" i="1"/>
  <c r="AA3034" i="1"/>
  <c r="Z5852" i="1"/>
  <c r="AA5852" i="1"/>
  <c r="Z5853" i="1"/>
  <c r="AA5853" i="1"/>
  <c r="Z3035" i="1"/>
  <c r="AA3035" i="1"/>
  <c r="Z5854" i="1"/>
  <c r="AA5854" i="1"/>
  <c r="Z5855" i="1"/>
  <c r="AA5855" i="1"/>
  <c r="Z5856" i="1"/>
  <c r="AA5856" i="1"/>
  <c r="Z3036" i="1"/>
  <c r="AA3036" i="1"/>
  <c r="Z5857" i="1"/>
  <c r="AA5857" i="1"/>
  <c r="Z3037" i="1"/>
  <c r="AA3037" i="1"/>
  <c r="Z3038" i="1"/>
  <c r="AA3038" i="1"/>
  <c r="Z3039" i="1"/>
  <c r="AA3039" i="1"/>
  <c r="Z5858" i="1"/>
  <c r="AA5858" i="1"/>
  <c r="Z3040" i="1"/>
  <c r="AA3040" i="1"/>
  <c r="Z3041" i="1"/>
  <c r="AA3041" i="1"/>
  <c r="Z5859" i="1"/>
  <c r="AA5859" i="1"/>
  <c r="Z3042" i="1"/>
  <c r="AA3042" i="1"/>
  <c r="Z3043" i="1"/>
  <c r="AA3043" i="1"/>
  <c r="Z5860" i="1"/>
  <c r="AA5860" i="1"/>
  <c r="Z5861" i="1"/>
  <c r="AA5861" i="1"/>
  <c r="Z3044" i="1"/>
  <c r="AA3044" i="1"/>
  <c r="Z3045" i="1"/>
  <c r="AA3045" i="1"/>
  <c r="Z3046" i="1"/>
  <c r="AA3046" i="1"/>
  <c r="Z3047" i="1"/>
  <c r="AA3047" i="1"/>
  <c r="Z3048" i="1"/>
  <c r="AA3048" i="1"/>
  <c r="Z3049" i="1"/>
  <c r="AA3049" i="1"/>
  <c r="Z3050" i="1"/>
  <c r="AA3050" i="1"/>
  <c r="Z5862" i="1"/>
  <c r="AA5862" i="1"/>
  <c r="Z5863" i="1"/>
  <c r="AA5863" i="1"/>
  <c r="Z5864" i="1"/>
  <c r="AA5864" i="1"/>
  <c r="Z3051" i="1"/>
  <c r="AA3051" i="1"/>
  <c r="Z5865" i="1"/>
  <c r="AA5865" i="1"/>
  <c r="Z5866" i="1"/>
  <c r="AA5866" i="1"/>
  <c r="Z5867" i="1"/>
  <c r="AA5867" i="1"/>
  <c r="Z3052" i="1"/>
  <c r="AA3052" i="1"/>
  <c r="Z5868" i="1"/>
  <c r="AA5868" i="1"/>
  <c r="Z5869" i="1"/>
  <c r="AA5869" i="1"/>
  <c r="Z5870" i="1"/>
  <c r="AA5870" i="1"/>
  <c r="Z5871" i="1"/>
  <c r="AA5871" i="1"/>
  <c r="Z3053" i="1"/>
  <c r="AA3053" i="1"/>
  <c r="Z3054" i="1"/>
  <c r="AA3054" i="1"/>
  <c r="Z3055" i="1"/>
  <c r="AA3055" i="1"/>
  <c r="Z5872" i="1"/>
  <c r="AA5872" i="1"/>
  <c r="Z5873" i="1"/>
  <c r="AA5873" i="1"/>
  <c r="Z3056" i="1"/>
  <c r="AA3056" i="1"/>
  <c r="Z5874" i="1"/>
  <c r="AA5874" i="1"/>
  <c r="Z5875" i="1"/>
  <c r="AA5875" i="1"/>
  <c r="Z5876" i="1"/>
  <c r="AA5876" i="1"/>
  <c r="Z3057" i="1"/>
  <c r="AA3057" i="1"/>
  <c r="Z5877" i="1"/>
  <c r="AA5877" i="1"/>
  <c r="Z5878" i="1"/>
  <c r="AA5878" i="1"/>
  <c r="Z5879" i="1"/>
  <c r="AA5879" i="1"/>
  <c r="Z5880" i="1"/>
  <c r="AA5880" i="1"/>
  <c r="Z5881" i="1"/>
  <c r="AA5881" i="1"/>
  <c r="Z5882" i="1"/>
  <c r="AA5882" i="1"/>
  <c r="Z5883" i="1"/>
  <c r="AA5883" i="1"/>
  <c r="Z3058" i="1"/>
  <c r="AA3058" i="1"/>
  <c r="Z3059" i="1"/>
  <c r="AA3059" i="1"/>
  <c r="Z5884" i="1"/>
  <c r="AA5884" i="1"/>
  <c r="Z3060" i="1"/>
  <c r="AA3060" i="1"/>
  <c r="Z5885" i="1"/>
  <c r="AA5885" i="1"/>
  <c r="Z5886" i="1"/>
  <c r="AA5886" i="1"/>
  <c r="Z3061" i="1"/>
  <c r="AA3061" i="1"/>
  <c r="Z3062" i="1"/>
  <c r="AA3062" i="1"/>
  <c r="Z3063" i="1"/>
  <c r="AA3063" i="1"/>
  <c r="Z5887" i="1"/>
  <c r="AA5887" i="1"/>
  <c r="Z3064" i="1"/>
  <c r="AA3064" i="1"/>
  <c r="Z5888" i="1"/>
  <c r="AA5888" i="1"/>
  <c r="Z3065" i="1"/>
  <c r="AA3065" i="1"/>
  <c r="Z5889" i="1"/>
  <c r="AA5889" i="1"/>
  <c r="Z5890" i="1"/>
  <c r="AA5890" i="1"/>
  <c r="Z5891" i="1"/>
  <c r="AA5891" i="1"/>
  <c r="Z3066" i="1"/>
  <c r="AA3066" i="1"/>
  <c r="Z5892" i="1"/>
  <c r="AA5892" i="1"/>
  <c r="Z3067" i="1"/>
  <c r="AA3067" i="1"/>
  <c r="Z5893" i="1"/>
  <c r="AA5893" i="1"/>
  <c r="Z5894" i="1"/>
  <c r="AA5894" i="1"/>
  <c r="Z3068" i="1"/>
  <c r="AA3068" i="1"/>
  <c r="Z5895" i="1"/>
  <c r="AA5895" i="1"/>
  <c r="Z5896" i="1"/>
  <c r="AA5896" i="1"/>
  <c r="Z5897" i="1"/>
  <c r="AA5897" i="1"/>
  <c r="Z5898" i="1"/>
  <c r="AA5898" i="1"/>
  <c r="Z3069" i="1"/>
  <c r="AA3069" i="1"/>
  <c r="Z5899" i="1"/>
  <c r="AA5899" i="1"/>
  <c r="Z3070" i="1"/>
  <c r="AA3070" i="1"/>
  <c r="Z5900" i="1"/>
  <c r="AA5900" i="1"/>
  <c r="Z5901" i="1"/>
  <c r="AA5901" i="1"/>
  <c r="Z5902" i="1"/>
  <c r="AA5902" i="1"/>
  <c r="Z5903" i="1"/>
  <c r="AA5903" i="1"/>
  <c r="Z5904" i="1"/>
  <c r="AA5904" i="1"/>
  <c r="Z3071" i="1"/>
  <c r="AA3071" i="1"/>
  <c r="Z5905" i="1"/>
  <c r="AA5905" i="1"/>
  <c r="Z5906" i="1"/>
  <c r="AA5906" i="1"/>
  <c r="Z3072" i="1"/>
  <c r="AA3072" i="1"/>
  <c r="Z3073" i="1"/>
  <c r="AA3073" i="1"/>
  <c r="Z5907" i="1"/>
  <c r="AA5907" i="1"/>
  <c r="Z3074" i="1"/>
  <c r="AA3074" i="1"/>
  <c r="Z5908" i="1"/>
  <c r="AA5908" i="1"/>
  <c r="Z5909" i="1"/>
  <c r="AA5909" i="1"/>
  <c r="Z3075" i="1"/>
  <c r="AA3075" i="1"/>
  <c r="Z3076" i="1"/>
  <c r="AA3076" i="1"/>
  <c r="Z5910" i="1"/>
  <c r="AA5910" i="1"/>
  <c r="Z5911" i="1"/>
  <c r="AA5911" i="1"/>
  <c r="Z5912" i="1"/>
  <c r="AA5912" i="1"/>
  <c r="Z5913" i="1"/>
  <c r="AA5913" i="1"/>
  <c r="Z3077" i="1"/>
  <c r="AA3077" i="1"/>
  <c r="Z3078" i="1"/>
  <c r="AA3078" i="1"/>
  <c r="Z5914" i="1"/>
  <c r="AA5914" i="1"/>
  <c r="Z5915" i="1"/>
  <c r="AA5915" i="1"/>
  <c r="Z3079" i="1"/>
  <c r="AA3079" i="1"/>
  <c r="Z5916" i="1"/>
  <c r="AA5916" i="1"/>
  <c r="Z5917" i="1"/>
  <c r="AA5917" i="1"/>
  <c r="Z5918" i="1"/>
  <c r="AA5918" i="1"/>
  <c r="Z3080" i="1"/>
  <c r="AA3080" i="1"/>
  <c r="Z3081" i="1"/>
  <c r="AA3081" i="1"/>
  <c r="Z5919" i="1"/>
  <c r="AA5919" i="1"/>
  <c r="Z5920" i="1"/>
  <c r="AA5920" i="1"/>
  <c r="Z3082" i="1"/>
  <c r="AA3082" i="1"/>
  <c r="Z3083" i="1"/>
  <c r="AA3083" i="1"/>
  <c r="Z5921" i="1"/>
  <c r="AA5921" i="1"/>
  <c r="Z5922" i="1"/>
  <c r="AA5922" i="1"/>
  <c r="Z3084" i="1"/>
  <c r="AA3084" i="1"/>
  <c r="Z3085" i="1"/>
  <c r="AA3085" i="1"/>
  <c r="Z5923" i="1"/>
  <c r="AA5923" i="1"/>
  <c r="Z5924" i="1"/>
  <c r="AA5924" i="1"/>
  <c r="Z5925" i="1"/>
  <c r="AA5925" i="1"/>
  <c r="Z3086" i="1"/>
  <c r="AA3086" i="1"/>
  <c r="Z5926" i="1"/>
  <c r="AA5926" i="1"/>
  <c r="Z5927" i="1"/>
  <c r="AA5927" i="1"/>
  <c r="Z3087" i="1"/>
  <c r="AA3087" i="1"/>
  <c r="Z3088" i="1"/>
  <c r="AA3088" i="1"/>
  <c r="Z3089" i="1"/>
  <c r="AA3089" i="1"/>
  <c r="Z3090" i="1"/>
  <c r="AA3090" i="1"/>
  <c r="Z3091" i="1"/>
  <c r="AA3091" i="1"/>
  <c r="Z3092" i="1"/>
  <c r="AA3092" i="1"/>
  <c r="Z5928" i="1"/>
  <c r="AA5928" i="1"/>
  <c r="Z5929" i="1"/>
  <c r="AA5929" i="1"/>
  <c r="Z5930" i="1"/>
  <c r="AA5930" i="1"/>
  <c r="Z5931" i="1"/>
  <c r="AA5931" i="1"/>
  <c r="Z3093" i="1"/>
  <c r="AA3093" i="1"/>
  <c r="Z5932" i="1"/>
  <c r="AA5932" i="1"/>
  <c r="Z5933" i="1"/>
  <c r="AA5933" i="1"/>
  <c r="Z5934" i="1"/>
  <c r="AA5934" i="1"/>
  <c r="Z5935" i="1"/>
  <c r="AA5935" i="1"/>
  <c r="Z5936" i="1"/>
  <c r="AA5936" i="1"/>
  <c r="Z5937" i="1"/>
  <c r="AA5937" i="1"/>
  <c r="Z5938" i="1"/>
  <c r="AA5938" i="1"/>
  <c r="Z5939" i="1"/>
  <c r="AA5939" i="1"/>
  <c r="Z5940" i="1"/>
  <c r="AA5940" i="1"/>
  <c r="Z3094" i="1"/>
  <c r="AA3094" i="1"/>
  <c r="Z5941" i="1"/>
  <c r="AA5941" i="1"/>
  <c r="Z3095" i="1"/>
  <c r="AA3095" i="1"/>
  <c r="Z5942" i="1"/>
  <c r="AA5942" i="1"/>
  <c r="Z3096" i="1"/>
  <c r="AA3096" i="1"/>
  <c r="Z5943" i="1"/>
  <c r="AA5943" i="1"/>
  <c r="Z5944" i="1"/>
  <c r="AA5944" i="1"/>
  <c r="Z3097" i="1"/>
  <c r="AA3097" i="1"/>
  <c r="Z3098" i="1"/>
  <c r="AA3098" i="1"/>
  <c r="Z5945" i="1"/>
  <c r="AA5945" i="1"/>
  <c r="Z3099" i="1"/>
  <c r="AA3099" i="1"/>
  <c r="Z5946" i="1"/>
  <c r="AA5946" i="1"/>
  <c r="Z3100" i="1"/>
  <c r="AA3100" i="1"/>
  <c r="Z3101" i="1"/>
  <c r="AA3101" i="1"/>
  <c r="Z3102" i="1"/>
  <c r="AA3102" i="1"/>
  <c r="Z5947" i="1"/>
  <c r="AA5947" i="1"/>
  <c r="Z5948" i="1"/>
  <c r="AA5948" i="1"/>
  <c r="Z3103" i="1"/>
  <c r="AA3103" i="1"/>
  <c r="Z3104" i="1"/>
  <c r="AA3104" i="1"/>
  <c r="Z5949" i="1"/>
  <c r="AA5949" i="1"/>
  <c r="Z5950" i="1"/>
  <c r="AA5950" i="1"/>
  <c r="Z5951" i="1"/>
  <c r="AA5951" i="1"/>
  <c r="Z3105" i="1"/>
  <c r="AA3105" i="1"/>
  <c r="Z3106" i="1"/>
  <c r="AA3106" i="1"/>
  <c r="Z5952" i="1"/>
  <c r="AA5952" i="1"/>
  <c r="Z5953" i="1"/>
  <c r="AA5953" i="1"/>
  <c r="Z3107" i="1"/>
  <c r="AA3107" i="1"/>
  <c r="Z3108" i="1"/>
  <c r="AA3108" i="1"/>
  <c r="Z5954" i="1"/>
  <c r="AA5954" i="1"/>
  <c r="Z3109" i="1"/>
  <c r="AA3109" i="1"/>
  <c r="Z5955" i="1"/>
  <c r="AA5955" i="1"/>
  <c r="Z3110" i="1"/>
  <c r="AA3110" i="1"/>
  <c r="Z5956" i="1"/>
  <c r="AA5956" i="1"/>
  <c r="Z5957" i="1"/>
  <c r="AA5957" i="1"/>
  <c r="Z5958" i="1"/>
  <c r="AA5958" i="1"/>
  <c r="Z103" i="1"/>
  <c r="AA103" i="1"/>
  <c r="Z5959" i="1"/>
  <c r="AA5959" i="1"/>
  <c r="Z104" i="1"/>
  <c r="AA104" i="1"/>
  <c r="Z5960" i="1"/>
  <c r="AA5960" i="1"/>
  <c r="Z3111" i="1"/>
  <c r="AA3111" i="1"/>
  <c r="Z3112" i="1"/>
  <c r="AA3112" i="1"/>
  <c r="Z3113" i="1"/>
  <c r="AA3113" i="1"/>
  <c r="Z105" i="1"/>
  <c r="AA105" i="1"/>
  <c r="Z5961" i="1"/>
  <c r="AA5961" i="1"/>
  <c r="Z5962" i="1"/>
  <c r="AA5962" i="1"/>
  <c r="Z5963" i="1"/>
  <c r="AA5963" i="1"/>
  <c r="Z5964" i="1"/>
  <c r="AA5964" i="1"/>
  <c r="Z3114" i="1"/>
  <c r="AA3114" i="1"/>
  <c r="Z3115" i="1"/>
  <c r="AA3115" i="1"/>
  <c r="Z3116" i="1"/>
  <c r="AA3116" i="1"/>
  <c r="Z3117" i="1"/>
  <c r="AA3117" i="1"/>
  <c r="Z5965" i="1"/>
  <c r="AA5965" i="1"/>
  <c r="Z3118" i="1"/>
  <c r="AA3118" i="1"/>
  <c r="Z3119" i="1"/>
  <c r="AA3119" i="1"/>
  <c r="Z3120" i="1"/>
  <c r="AA3120" i="1"/>
  <c r="Z5966" i="1"/>
  <c r="AA5966" i="1"/>
  <c r="Z3121" i="1"/>
  <c r="AA3121" i="1"/>
  <c r="Z3122" i="1"/>
  <c r="AA3122" i="1"/>
  <c r="Z3123" i="1"/>
  <c r="AA3123" i="1"/>
  <c r="Z3124" i="1"/>
  <c r="AA3124" i="1"/>
  <c r="Z3125" i="1"/>
  <c r="AA3125" i="1"/>
  <c r="Z5967" i="1"/>
  <c r="AA5967" i="1"/>
  <c r="Z3126" i="1"/>
  <c r="AA3126" i="1"/>
  <c r="Z3127" i="1"/>
  <c r="AA3127" i="1"/>
  <c r="Z3128" i="1"/>
  <c r="AA3128" i="1"/>
  <c r="Z3129" i="1"/>
  <c r="AA3129" i="1"/>
  <c r="Z5968" i="1"/>
  <c r="AA5968" i="1"/>
  <c r="Z5969" i="1"/>
  <c r="AA5969" i="1"/>
  <c r="Z3130" i="1"/>
  <c r="AA3130" i="1"/>
  <c r="Z3131" i="1"/>
  <c r="AA3131" i="1"/>
  <c r="Z3132" i="1"/>
  <c r="AA3132" i="1"/>
  <c r="Z3133" i="1"/>
  <c r="AA3133" i="1"/>
  <c r="Z5970" i="1"/>
  <c r="AA5970" i="1"/>
  <c r="Z3134" i="1"/>
  <c r="AA3134" i="1"/>
  <c r="Z3135" i="1"/>
  <c r="AA3135" i="1"/>
  <c r="Z3136" i="1"/>
  <c r="AA3136" i="1"/>
  <c r="Z3137" i="1"/>
  <c r="AA3137" i="1"/>
  <c r="Z3138" i="1"/>
  <c r="AA3138" i="1"/>
  <c r="Z3139" i="1"/>
  <c r="AA3139" i="1"/>
  <c r="Z3140" i="1"/>
  <c r="AA3140" i="1"/>
  <c r="Z5971" i="1"/>
  <c r="AA5971" i="1"/>
  <c r="Z5972" i="1"/>
  <c r="AA5972" i="1"/>
  <c r="Z3141" i="1"/>
  <c r="AA3141" i="1"/>
  <c r="Z3142" i="1"/>
  <c r="AA3142" i="1"/>
  <c r="Z5973" i="1"/>
  <c r="AA5973" i="1"/>
  <c r="Z5974" i="1"/>
  <c r="AA5974" i="1"/>
  <c r="Z5975" i="1"/>
  <c r="AA5975" i="1"/>
  <c r="Z5976" i="1"/>
  <c r="AA5976" i="1"/>
  <c r="Z3143" i="1"/>
  <c r="AA3143" i="1"/>
  <c r="Z3144" i="1"/>
  <c r="AA3144" i="1"/>
  <c r="Z3145" i="1"/>
  <c r="AA3145" i="1"/>
  <c r="Z3146" i="1"/>
  <c r="AA3146" i="1"/>
  <c r="Z3147" i="1"/>
  <c r="AA3147" i="1"/>
  <c r="Z5977" i="1"/>
  <c r="AA5977" i="1"/>
  <c r="Z3148" i="1"/>
  <c r="AA3148" i="1"/>
  <c r="Z3149" i="1"/>
  <c r="AA3149" i="1"/>
  <c r="Z5978" i="1"/>
  <c r="AA5978" i="1"/>
  <c r="Z5979" i="1"/>
  <c r="AA5979" i="1"/>
  <c r="Z3150" i="1"/>
  <c r="AA3150" i="1"/>
  <c r="Z5980" i="1"/>
  <c r="AA5980" i="1"/>
  <c r="Z3151" i="1"/>
  <c r="AA3151" i="1"/>
  <c r="Z5981" i="1"/>
  <c r="AA5981" i="1"/>
  <c r="Z5982" i="1"/>
  <c r="AA5982" i="1"/>
  <c r="Z3152" i="1"/>
  <c r="AA3152" i="1"/>
  <c r="Z5983" i="1"/>
  <c r="AA5983" i="1"/>
  <c r="Z3153" i="1"/>
  <c r="AA3153" i="1"/>
  <c r="Z5984" i="1"/>
  <c r="AA5984" i="1"/>
  <c r="Z3154" i="1"/>
  <c r="AA3154" i="1"/>
  <c r="Z3155" i="1"/>
  <c r="AA3155" i="1"/>
  <c r="Z5985" i="1"/>
  <c r="AA5985" i="1"/>
  <c r="Z5986" i="1"/>
  <c r="AA5986" i="1"/>
  <c r="Z5987" i="1"/>
  <c r="AA5987" i="1"/>
  <c r="Z5988" i="1"/>
  <c r="AA5988" i="1"/>
  <c r="Z5989" i="1"/>
  <c r="AA5989" i="1"/>
  <c r="Z5990" i="1"/>
  <c r="AA5990" i="1"/>
  <c r="Z5991" i="1"/>
  <c r="AA5991" i="1"/>
  <c r="Z3156" i="1"/>
  <c r="AA3156" i="1"/>
  <c r="Z5992" i="1"/>
  <c r="AA5992" i="1"/>
  <c r="Z5993" i="1"/>
  <c r="AA5993" i="1"/>
  <c r="Z5994" i="1"/>
  <c r="AA5994" i="1"/>
  <c r="Z5995" i="1"/>
  <c r="AA5995" i="1"/>
  <c r="Z5996" i="1"/>
  <c r="AA5996" i="1"/>
  <c r="Z3157" i="1"/>
  <c r="AA3157" i="1"/>
  <c r="Z5997" i="1"/>
  <c r="AA5997" i="1"/>
  <c r="Z3158" i="1"/>
  <c r="AA3158" i="1"/>
  <c r="Z5998" i="1"/>
  <c r="AA5998" i="1"/>
  <c r="Z5999" i="1"/>
  <c r="AA5999" i="1"/>
  <c r="Z6000" i="1"/>
  <c r="AA6000" i="1"/>
  <c r="Z3159" i="1"/>
  <c r="AA3159" i="1"/>
  <c r="Z3160" i="1"/>
  <c r="AA3160" i="1"/>
  <c r="Z6001" i="1"/>
  <c r="AA6001" i="1"/>
  <c r="Z3161" i="1"/>
  <c r="AA3161" i="1"/>
  <c r="Z3162" i="1"/>
  <c r="AA3162" i="1"/>
  <c r="Z3163" i="1"/>
  <c r="AA3163" i="1"/>
  <c r="Z3164" i="1"/>
  <c r="AA3164" i="1"/>
  <c r="Z6002" i="1"/>
  <c r="AA6002" i="1"/>
  <c r="Z3165" i="1"/>
  <c r="AA3165" i="1"/>
  <c r="Z6003" i="1"/>
  <c r="AA6003" i="1"/>
  <c r="Z3166" i="1"/>
  <c r="AA3166" i="1"/>
  <c r="Z3167" i="1"/>
  <c r="AA3167" i="1"/>
  <c r="Z3168" i="1"/>
  <c r="AA3168" i="1"/>
  <c r="Z3169" i="1"/>
  <c r="AA3169" i="1"/>
  <c r="Z6004" i="1"/>
  <c r="AA6004" i="1"/>
  <c r="Z6005" i="1"/>
  <c r="AA6005" i="1"/>
  <c r="Z3170" i="1"/>
  <c r="AA3170" i="1"/>
  <c r="Z6006" i="1"/>
  <c r="AA6006" i="1"/>
  <c r="Z6007" i="1"/>
  <c r="AA6007" i="1"/>
  <c r="Z6008" i="1"/>
  <c r="AA6008" i="1"/>
  <c r="Z3171" i="1"/>
  <c r="AA3171" i="1"/>
  <c r="Z6009" i="1"/>
  <c r="AA6009" i="1"/>
  <c r="Z6010" i="1"/>
  <c r="AA6010" i="1"/>
  <c r="Z6011" i="1"/>
  <c r="AA6011" i="1"/>
  <c r="Z3172" i="1"/>
  <c r="AA3172" i="1"/>
  <c r="Z3173" i="1"/>
  <c r="AA3173" i="1"/>
  <c r="Z3174" i="1"/>
  <c r="AA3174" i="1"/>
  <c r="Z3175" i="1"/>
  <c r="AA3175" i="1"/>
  <c r="Z3176" i="1"/>
  <c r="AA3176" i="1"/>
  <c r="Z3177" i="1"/>
  <c r="AA3177" i="1"/>
  <c r="Z3178" i="1"/>
  <c r="AA3178" i="1"/>
  <c r="Z6012" i="1"/>
  <c r="AA6012" i="1"/>
  <c r="Z3179" i="1"/>
  <c r="AA3179" i="1"/>
  <c r="Z3180" i="1"/>
  <c r="AA3180" i="1"/>
  <c r="Z3181" i="1"/>
  <c r="AA3181" i="1"/>
  <c r="Z3182" i="1"/>
  <c r="AA3182" i="1"/>
  <c r="Z3183" i="1"/>
  <c r="AA3183" i="1"/>
  <c r="Z3184" i="1"/>
  <c r="AA3184" i="1"/>
  <c r="Z6013" i="1"/>
  <c r="AA6013" i="1"/>
  <c r="Z3185" i="1"/>
  <c r="AA3185" i="1"/>
  <c r="Z6014" i="1"/>
  <c r="AA6014" i="1"/>
  <c r="Z3186" i="1"/>
  <c r="AA3186" i="1"/>
  <c r="Z3187" i="1"/>
  <c r="AA3187" i="1"/>
  <c r="Z3188" i="1"/>
  <c r="AA3188" i="1"/>
  <c r="Z3189" i="1"/>
  <c r="AA3189" i="1"/>
  <c r="Z3190" i="1"/>
  <c r="AA3190" i="1"/>
  <c r="Z6015" i="1"/>
  <c r="AA6015" i="1"/>
  <c r="Z6016" i="1"/>
  <c r="AA6016" i="1"/>
  <c r="Z3191" i="1"/>
  <c r="AA3191" i="1"/>
  <c r="Z3192" i="1"/>
  <c r="AA3192" i="1"/>
  <c r="Z3193" i="1"/>
  <c r="AA3193" i="1"/>
  <c r="Z3194" i="1"/>
  <c r="AA3194" i="1"/>
  <c r="Z3195" i="1"/>
  <c r="AA3195" i="1"/>
  <c r="Z3196" i="1"/>
  <c r="AA3196" i="1"/>
  <c r="Z6017" i="1"/>
  <c r="AA6017" i="1"/>
  <c r="Z3197" i="1"/>
  <c r="AA3197" i="1"/>
  <c r="Z3198" i="1"/>
  <c r="AA3198" i="1"/>
  <c r="Z3199" i="1"/>
  <c r="AA3199" i="1"/>
  <c r="Z3200" i="1"/>
  <c r="AA3200" i="1"/>
  <c r="Z3201" i="1"/>
  <c r="AA3201" i="1"/>
  <c r="Z3202" i="1"/>
  <c r="AA3202" i="1"/>
  <c r="Z3203" i="1"/>
  <c r="AA3203" i="1"/>
  <c r="Z3204" i="1"/>
  <c r="AA3204" i="1"/>
  <c r="Z3205" i="1"/>
  <c r="AA3205" i="1"/>
  <c r="Z3206" i="1"/>
  <c r="AA3206" i="1"/>
  <c r="Z3207" i="1"/>
  <c r="AA3207" i="1"/>
  <c r="Z3208" i="1"/>
  <c r="AA3208" i="1"/>
  <c r="Z3209" i="1"/>
  <c r="AA3209" i="1"/>
  <c r="Z3210" i="1"/>
  <c r="AA3210" i="1"/>
  <c r="Z3211" i="1"/>
  <c r="AA3211" i="1"/>
  <c r="Z3212" i="1"/>
  <c r="AA3212" i="1"/>
  <c r="Z6018" i="1"/>
  <c r="AA6018" i="1"/>
  <c r="Z6019" i="1"/>
  <c r="AA6019" i="1"/>
  <c r="Z3213" i="1"/>
  <c r="AA3213" i="1"/>
  <c r="Z3214" i="1"/>
  <c r="AA3214" i="1"/>
  <c r="Z3215" i="1"/>
  <c r="AA3215" i="1"/>
  <c r="Z3216" i="1"/>
  <c r="AA3216" i="1"/>
  <c r="Z3217" i="1"/>
  <c r="AA3217" i="1"/>
  <c r="Z3218" i="1"/>
  <c r="AA3218" i="1"/>
  <c r="Z3219" i="1"/>
  <c r="AA3219" i="1"/>
  <c r="Z6020" i="1"/>
  <c r="AA6020" i="1"/>
  <c r="Z3220" i="1"/>
  <c r="AA3220" i="1"/>
  <c r="Z3221" i="1"/>
  <c r="AA3221" i="1"/>
  <c r="Z3222" i="1"/>
  <c r="AA3222" i="1"/>
  <c r="Z3223" i="1"/>
  <c r="AA3223" i="1"/>
  <c r="Z3224" i="1"/>
  <c r="AA3224" i="1"/>
  <c r="Z3225" i="1"/>
  <c r="AA3225" i="1"/>
  <c r="Z3226" i="1"/>
  <c r="AA3226" i="1"/>
  <c r="Z3227" i="1"/>
  <c r="AA3227" i="1"/>
  <c r="Z3228" i="1"/>
  <c r="AA3228" i="1"/>
  <c r="Z3229" i="1"/>
  <c r="AA3229" i="1"/>
  <c r="Z3230" i="1"/>
  <c r="AA3230" i="1"/>
  <c r="Z3231" i="1"/>
  <c r="AA3231" i="1"/>
  <c r="Z3232" i="1"/>
  <c r="AA3232" i="1"/>
  <c r="Z3233" i="1"/>
  <c r="AA3233" i="1"/>
  <c r="Z3234" i="1"/>
  <c r="AA3234" i="1"/>
  <c r="Z3235" i="1"/>
  <c r="AA3235" i="1"/>
  <c r="Z3236" i="1"/>
  <c r="AA3236" i="1"/>
  <c r="Z6021" i="1"/>
  <c r="AA6021" i="1"/>
  <c r="Z3237" i="1"/>
  <c r="AA3237" i="1"/>
  <c r="Z6022" i="1"/>
  <c r="AA6022" i="1"/>
  <c r="Z3238" i="1"/>
  <c r="AA3238" i="1"/>
  <c r="Z3239" i="1"/>
  <c r="AA3239" i="1"/>
  <c r="Z3240" i="1"/>
  <c r="AA3240" i="1"/>
  <c r="Z3241" i="1"/>
  <c r="AA3241" i="1"/>
  <c r="Z3242" i="1"/>
  <c r="AA3242" i="1"/>
  <c r="Z3243" i="1"/>
  <c r="AA3243" i="1"/>
  <c r="Z3244" i="1"/>
  <c r="AA3244" i="1"/>
  <c r="Z6023" i="1"/>
  <c r="AA6023" i="1"/>
  <c r="Z3245" i="1"/>
  <c r="AA3245" i="1"/>
  <c r="Z3246" i="1"/>
  <c r="AA3246" i="1"/>
  <c r="Z3247" i="1"/>
  <c r="AA3247" i="1"/>
  <c r="Z3248" i="1"/>
  <c r="AA3248" i="1"/>
  <c r="Z3249" i="1"/>
  <c r="AA3249" i="1"/>
  <c r="Z3250" i="1"/>
  <c r="AA3250" i="1"/>
  <c r="Z3251" i="1"/>
  <c r="AA3251" i="1"/>
  <c r="Z3252" i="1"/>
  <c r="AA3252" i="1"/>
  <c r="Z3253" i="1"/>
  <c r="AA3253" i="1"/>
  <c r="Z3254" i="1"/>
  <c r="AA3254" i="1"/>
  <c r="Z3255" i="1"/>
  <c r="AA3255" i="1"/>
  <c r="Z3256" i="1"/>
  <c r="AA3256" i="1"/>
  <c r="Z3257" i="1"/>
  <c r="AA3257" i="1"/>
  <c r="Z3258" i="1"/>
  <c r="AA3258" i="1"/>
  <c r="Z3259" i="1"/>
  <c r="AA3259" i="1"/>
  <c r="Z3260" i="1"/>
  <c r="AA3260" i="1"/>
  <c r="Z3261" i="1"/>
  <c r="AA3261" i="1"/>
  <c r="Z3262" i="1"/>
  <c r="AA3262" i="1"/>
  <c r="Z3263" i="1"/>
  <c r="AA3263" i="1"/>
  <c r="Z3264" i="1"/>
  <c r="AA3264" i="1"/>
  <c r="Z3265" i="1"/>
  <c r="AA3265" i="1"/>
  <c r="Z3266" i="1"/>
  <c r="AA3266" i="1"/>
  <c r="Z3267" i="1"/>
  <c r="AA3267" i="1"/>
  <c r="Z3268" i="1"/>
  <c r="AA3268" i="1"/>
  <c r="Z3269" i="1"/>
  <c r="AA3269" i="1"/>
  <c r="Z3270" i="1"/>
  <c r="AA3270" i="1"/>
  <c r="Z6024" i="1"/>
  <c r="AA6024" i="1"/>
  <c r="Z3271" i="1"/>
  <c r="AA3271" i="1"/>
  <c r="Z6025" i="1"/>
  <c r="AA6025" i="1"/>
  <c r="Z6026" i="1"/>
  <c r="AA6026" i="1"/>
  <c r="Z3272" i="1"/>
  <c r="AA3272" i="1"/>
  <c r="Z3273" i="1"/>
  <c r="AA3273" i="1"/>
  <c r="Z3274" i="1"/>
  <c r="AA3274" i="1"/>
  <c r="Z6027" i="1"/>
  <c r="AA6027" i="1"/>
  <c r="Z3275" i="1"/>
  <c r="AA3275" i="1"/>
  <c r="Z3276" i="1"/>
  <c r="AA3276" i="1"/>
  <c r="Z6028" i="1"/>
  <c r="AA6028" i="1"/>
  <c r="Z3277" i="1"/>
  <c r="AA3277" i="1"/>
  <c r="Z3278" i="1"/>
  <c r="AA3278" i="1"/>
  <c r="Z3279" i="1"/>
  <c r="AA3279" i="1"/>
  <c r="Z3280" i="1"/>
  <c r="AA3280" i="1"/>
  <c r="Z6029" i="1"/>
  <c r="AA6029" i="1"/>
  <c r="Z3281" i="1"/>
  <c r="AA3281" i="1"/>
  <c r="Z3282" i="1"/>
  <c r="AA3282" i="1"/>
  <c r="Z6030" i="1"/>
  <c r="AA6030" i="1"/>
  <c r="Z3283" i="1"/>
  <c r="AA3283" i="1"/>
  <c r="Z3284" i="1"/>
  <c r="AA3284" i="1"/>
  <c r="Z3285" i="1"/>
  <c r="AA3285" i="1"/>
  <c r="Z6031" i="1"/>
  <c r="AA6031" i="1"/>
  <c r="Z6032" i="1"/>
  <c r="AA6032" i="1"/>
  <c r="Z3286" i="1"/>
  <c r="AA3286" i="1"/>
  <c r="Z6033" i="1"/>
  <c r="AA6033" i="1"/>
  <c r="Z3287" i="1"/>
  <c r="AA3287" i="1"/>
  <c r="Z6034" i="1"/>
  <c r="AA6034" i="1"/>
  <c r="Z6035" i="1"/>
  <c r="AA6035" i="1"/>
  <c r="Z6036" i="1"/>
  <c r="AA6036" i="1"/>
  <c r="Z3288" i="1"/>
  <c r="AA3288" i="1"/>
  <c r="Z6037" i="1"/>
  <c r="AA6037" i="1"/>
  <c r="Z3289" i="1"/>
  <c r="AA3289" i="1"/>
  <c r="Z3290" i="1"/>
  <c r="AA3290" i="1"/>
  <c r="Z3291" i="1"/>
  <c r="AA3291" i="1"/>
  <c r="Z3292" i="1"/>
  <c r="AA3292" i="1"/>
  <c r="Z6038" i="1"/>
  <c r="AA6038" i="1"/>
  <c r="Z3293" i="1"/>
  <c r="AA3293" i="1"/>
  <c r="Z3294" i="1"/>
  <c r="AA3294" i="1"/>
  <c r="Z3295" i="1"/>
  <c r="AA3295" i="1"/>
  <c r="Z6039" i="1"/>
  <c r="AA6039" i="1"/>
  <c r="Z6040" i="1"/>
  <c r="AA6040" i="1"/>
  <c r="Z6041" i="1"/>
  <c r="AA6041" i="1"/>
  <c r="Z6042" i="1"/>
  <c r="AA6042" i="1"/>
  <c r="Z3296" i="1"/>
  <c r="AA3296" i="1"/>
  <c r="Z3297" i="1"/>
  <c r="AA3297" i="1"/>
  <c r="Z3298" i="1"/>
  <c r="AA3298" i="1"/>
  <c r="Z6043" i="1"/>
  <c r="AA6043" i="1"/>
  <c r="Z3299" i="1"/>
  <c r="AA3299" i="1"/>
  <c r="Z6044" i="1"/>
  <c r="AA6044" i="1"/>
  <c r="Z6045" i="1"/>
  <c r="AA6045" i="1"/>
  <c r="Z3300" i="1"/>
  <c r="AA3300" i="1"/>
  <c r="Z3301" i="1"/>
  <c r="AA3301" i="1"/>
  <c r="Z6046" i="1"/>
  <c r="AA6046" i="1"/>
  <c r="Z6047" i="1"/>
  <c r="AA6047" i="1"/>
  <c r="Z6048" i="1"/>
  <c r="AA6048" i="1"/>
  <c r="Z6049" i="1"/>
  <c r="AA6049" i="1"/>
  <c r="Z3302" i="1"/>
  <c r="AA3302" i="1"/>
  <c r="Z3303" i="1"/>
  <c r="AA3303" i="1"/>
  <c r="Z6050" i="1"/>
  <c r="AA6050" i="1"/>
  <c r="Z6051" i="1"/>
  <c r="AA6051" i="1"/>
  <c r="Z6052" i="1"/>
  <c r="AA6052" i="1"/>
  <c r="Z6053" i="1"/>
  <c r="AA6053" i="1"/>
  <c r="Z6054" i="1"/>
  <c r="AA6054" i="1"/>
  <c r="Z3304" i="1"/>
  <c r="AA3304" i="1"/>
  <c r="Z6055" i="1"/>
  <c r="AA6055" i="1"/>
  <c r="Z6056" i="1"/>
  <c r="AA6056" i="1"/>
  <c r="Z6057" i="1"/>
  <c r="AA6057" i="1"/>
  <c r="Z6058" i="1"/>
  <c r="AA6058" i="1"/>
  <c r="Z6059" i="1"/>
  <c r="AA6059" i="1"/>
  <c r="Z6060" i="1"/>
  <c r="AA6060" i="1"/>
  <c r="Z6061" i="1"/>
  <c r="AA6061" i="1"/>
  <c r="Z6062" i="1"/>
  <c r="AA6062" i="1"/>
  <c r="Z3305" i="1"/>
  <c r="AA3305" i="1"/>
  <c r="Z3306" i="1"/>
  <c r="AA3306" i="1"/>
  <c r="Z6063" i="1"/>
  <c r="AA6063" i="1"/>
  <c r="Z6064" i="1"/>
  <c r="AA6064" i="1"/>
  <c r="Z6065" i="1"/>
  <c r="AA6065" i="1"/>
  <c r="Z6066" i="1"/>
  <c r="AA6066" i="1"/>
  <c r="Z3307" i="1"/>
  <c r="AA3307" i="1"/>
  <c r="Z6067" i="1"/>
  <c r="AA6067" i="1"/>
  <c r="Z6068" i="1"/>
  <c r="AA6068" i="1"/>
  <c r="Z6069" i="1"/>
  <c r="AA6069" i="1"/>
  <c r="Z6070" i="1"/>
  <c r="AA6070" i="1"/>
  <c r="Z3308" i="1"/>
  <c r="AA3308" i="1"/>
  <c r="Z6071" i="1"/>
  <c r="AA6071" i="1"/>
  <c r="Z3309" i="1"/>
  <c r="AA3309" i="1"/>
  <c r="Z3310" i="1"/>
  <c r="AA3310" i="1"/>
  <c r="Z6072" i="1"/>
  <c r="AA6072" i="1"/>
  <c r="Z6073" i="1"/>
  <c r="AA6073" i="1"/>
  <c r="Z6074" i="1"/>
  <c r="AA6074" i="1"/>
  <c r="Z3311" i="1"/>
  <c r="AA3311" i="1"/>
  <c r="Z3312" i="1"/>
  <c r="AA3312" i="1"/>
  <c r="Z6075" i="1"/>
  <c r="AA6075" i="1"/>
  <c r="Z3313" i="1"/>
  <c r="AA3313" i="1"/>
  <c r="Z6076" i="1"/>
  <c r="AA6076" i="1"/>
  <c r="Z3314" i="1"/>
  <c r="AA3314" i="1"/>
  <c r="Z6077" i="1"/>
  <c r="AA6077" i="1"/>
  <c r="Z6078" i="1"/>
  <c r="AA6078" i="1"/>
  <c r="Z3315" i="1"/>
  <c r="AA3315" i="1"/>
  <c r="Z6079" i="1"/>
  <c r="AA6079" i="1"/>
  <c r="Z3316" i="1"/>
  <c r="AA3316" i="1"/>
  <c r="Z6080" i="1"/>
  <c r="AA6080" i="1"/>
  <c r="Z3317" i="1"/>
  <c r="AA3317" i="1"/>
  <c r="Z6081" i="1"/>
  <c r="AA6081" i="1"/>
  <c r="Z6082" i="1"/>
  <c r="AA6082" i="1"/>
  <c r="Z3318" i="1"/>
  <c r="AA3318" i="1"/>
  <c r="Z3319" i="1"/>
  <c r="AA3319" i="1"/>
  <c r="Z3320" i="1"/>
  <c r="AA3320" i="1"/>
  <c r="Z3321" i="1"/>
  <c r="AA3321" i="1"/>
  <c r="Z6083" i="1"/>
  <c r="AA6083" i="1"/>
  <c r="Z3322" i="1"/>
  <c r="AA3322" i="1"/>
  <c r="Z3323" i="1"/>
  <c r="AA3323" i="1"/>
  <c r="Z6084" i="1"/>
  <c r="AA6084" i="1"/>
  <c r="Z6085" i="1"/>
  <c r="AA6085" i="1"/>
  <c r="Z3324" i="1"/>
  <c r="AA3324" i="1"/>
  <c r="Z3325" i="1"/>
  <c r="AA3325" i="1"/>
  <c r="Z6086" i="1"/>
  <c r="AA6086" i="1"/>
  <c r="Z3326" i="1"/>
  <c r="AA3326" i="1"/>
  <c r="Z3327" i="1"/>
  <c r="AA3327" i="1"/>
  <c r="Z3328" i="1"/>
  <c r="AA3328" i="1"/>
  <c r="Z3329" i="1"/>
  <c r="AA3329" i="1"/>
  <c r="Z3330" i="1"/>
  <c r="AA3330" i="1"/>
  <c r="Z3331" i="1"/>
  <c r="AA3331" i="1"/>
  <c r="Z3332" i="1"/>
  <c r="AA3332" i="1"/>
  <c r="Z3333" i="1"/>
  <c r="AA3333" i="1"/>
  <c r="Z3334" i="1"/>
  <c r="AA3334" i="1"/>
  <c r="Z3335" i="1"/>
  <c r="AA3335" i="1"/>
  <c r="Z3336" i="1"/>
  <c r="AA3336" i="1"/>
  <c r="Z6087" i="1"/>
  <c r="AA6087" i="1"/>
  <c r="Z3337" i="1"/>
  <c r="AA3337" i="1"/>
  <c r="Z6088" i="1"/>
  <c r="AA6088" i="1"/>
  <c r="Z6089" i="1"/>
  <c r="AA6089" i="1"/>
  <c r="Z3338" i="1"/>
  <c r="AA3338" i="1"/>
  <c r="Z3339" i="1"/>
  <c r="AA3339" i="1"/>
  <c r="Z3340" i="1"/>
  <c r="AA3340" i="1"/>
  <c r="Z3341" i="1"/>
  <c r="AA3341" i="1"/>
  <c r="Z3342" i="1"/>
  <c r="AA3342" i="1"/>
  <c r="Z3343" i="1"/>
  <c r="AA3343" i="1"/>
  <c r="Z3344" i="1"/>
  <c r="AA3344" i="1"/>
  <c r="Z3345" i="1"/>
  <c r="AA3345" i="1"/>
  <c r="Z3346" i="1"/>
  <c r="AA3346" i="1"/>
  <c r="Z3347" i="1"/>
  <c r="AA3347" i="1"/>
  <c r="Z3348" i="1"/>
  <c r="AA3348" i="1"/>
  <c r="Z3349" i="1"/>
  <c r="AA3349" i="1"/>
  <c r="Z3350" i="1"/>
  <c r="AA3350" i="1"/>
  <c r="Z3351" i="1"/>
  <c r="AA3351" i="1"/>
  <c r="Z6090" i="1"/>
  <c r="AA6090" i="1"/>
  <c r="Z3352" i="1"/>
  <c r="AA3352" i="1"/>
  <c r="Z3353" i="1"/>
  <c r="AA3353" i="1"/>
  <c r="Z3354" i="1"/>
  <c r="AA3354" i="1"/>
  <c r="Z3355" i="1"/>
  <c r="AA3355" i="1"/>
  <c r="Z6091" i="1"/>
  <c r="AA6091" i="1"/>
  <c r="Z6092" i="1"/>
  <c r="AA6092" i="1"/>
  <c r="Z6093" i="1"/>
  <c r="AA6093" i="1"/>
  <c r="Z6094" i="1"/>
  <c r="AA6094" i="1"/>
  <c r="Z3356" i="1"/>
  <c r="AA3356" i="1"/>
  <c r="Z3357" i="1"/>
  <c r="AA3357" i="1"/>
  <c r="Z3358" i="1"/>
  <c r="AA3358" i="1"/>
  <c r="Z3359" i="1"/>
  <c r="AA3359" i="1"/>
  <c r="Z3360" i="1"/>
  <c r="AA3360" i="1"/>
  <c r="Z3361" i="1"/>
  <c r="AA3361" i="1"/>
  <c r="Z3362" i="1"/>
  <c r="AA3362" i="1"/>
  <c r="Z6095" i="1"/>
  <c r="AA6095" i="1"/>
  <c r="Z3363" i="1"/>
  <c r="AA3363" i="1"/>
  <c r="Z3364" i="1"/>
  <c r="AA3364" i="1"/>
  <c r="Z3365" i="1"/>
  <c r="AA3365" i="1"/>
  <c r="Z6096" i="1"/>
  <c r="AA6096" i="1"/>
  <c r="Z3366" i="1"/>
  <c r="AA3366" i="1"/>
  <c r="Z3367" i="1"/>
  <c r="AA3367" i="1"/>
  <c r="Z3368" i="1"/>
  <c r="AA3368" i="1"/>
  <c r="Z6097" i="1"/>
  <c r="AA6097" i="1"/>
  <c r="Z3369" i="1"/>
  <c r="AA3369" i="1"/>
  <c r="Z6098" i="1"/>
  <c r="AA6098" i="1"/>
  <c r="Z6099" i="1"/>
  <c r="AA6099" i="1"/>
  <c r="Z3370" i="1"/>
  <c r="AA3370" i="1"/>
  <c r="Z3371" i="1"/>
  <c r="AA3371" i="1"/>
  <c r="Z3372" i="1"/>
  <c r="AA3372" i="1"/>
  <c r="Z3373" i="1"/>
  <c r="AA3373" i="1"/>
  <c r="Z6100" i="1"/>
  <c r="AA6100" i="1"/>
  <c r="Z3374" i="1"/>
  <c r="AA3374" i="1"/>
  <c r="Z3375" i="1"/>
  <c r="AA3375" i="1"/>
  <c r="Z3376" i="1"/>
  <c r="AA3376" i="1"/>
  <c r="Z6101" i="1"/>
  <c r="AA6101" i="1"/>
  <c r="Z6102" i="1"/>
  <c r="AA6102" i="1"/>
  <c r="Z3377" i="1"/>
  <c r="AA3377" i="1"/>
  <c r="Z3378" i="1"/>
  <c r="AA3378" i="1"/>
  <c r="Z3379" i="1"/>
  <c r="AA3379" i="1"/>
  <c r="Z3380" i="1"/>
  <c r="AA3380" i="1"/>
  <c r="Z6103" i="1"/>
  <c r="AA6103" i="1"/>
  <c r="Z3381" i="1"/>
  <c r="AA3381" i="1"/>
  <c r="Z6104" i="1"/>
  <c r="AA6104" i="1"/>
  <c r="Z3382" i="1"/>
  <c r="AA3382" i="1"/>
  <c r="Z3383" i="1"/>
  <c r="AA3383" i="1"/>
  <c r="Z3384" i="1"/>
  <c r="AA3384" i="1"/>
  <c r="Z6105" i="1"/>
  <c r="AA6105" i="1"/>
  <c r="Z3385" i="1"/>
  <c r="AA3385" i="1"/>
  <c r="Z3386" i="1"/>
  <c r="AA3386" i="1"/>
  <c r="Z6106" i="1"/>
  <c r="AA6106" i="1"/>
  <c r="Z3387" i="1"/>
  <c r="AA3387" i="1"/>
  <c r="Z3388" i="1"/>
  <c r="AA3388" i="1"/>
  <c r="Z3389" i="1"/>
  <c r="AA3389" i="1"/>
  <c r="Z3390" i="1"/>
  <c r="AA3390" i="1"/>
  <c r="Z6107" i="1"/>
  <c r="AA6107" i="1"/>
  <c r="Z3391" i="1"/>
  <c r="AA3391" i="1"/>
  <c r="Z6108" i="1"/>
  <c r="AA6108" i="1"/>
  <c r="Z6109" i="1"/>
  <c r="AA6109" i="1"/>
  <c r="Z3392" i="1"/>
  <c r="AA3392" i="1"/>
  <c r="Z3393" i="1"/>
  <c r="AA3393" i="1"/>
  <c r="Z3394" i="1"/>
  <c r="AA3394" i="1"/>
  <c r="Z3395" i="1"/>
  <c r="AA3395" i="1"/>
  <c r="Z3396" i="1"/>
  <c r="AA3396" i="1"/>
  <c r="Z3397" i="1"/>
  <c r="AA3397" i="1"/>
  <c r="Z3398" i="1"/>
  <c r="AA3398" i="1"/>
  <c r="Z3399" i="1"/>
  <c r="AA3399" i="1"/>
  <c r="Z3400" i="1"/>
  <c r="AA3400" i="1"/>
  <c r="Z3401" i="1"/>
  <c r="AA3401" i="1"/>
  <c r="Z3402" i="1"/>
  <c r="AA3402" i="1"/>
  <c r="Z3403" i="1"/>
  <c r="AA3403" i="1"/>
  <c r="Z3404" i="1"/>
  <c r="AA3404" i="1"/>
  <c r="Z3405" i="1"/>
  <c r="AA3405" i="1"/>
  <c r="Z3406" i="1"/>
  <c r="AA3406" i="1"/>
  <c r="Z3407" i="1"/>
  <c r="AA3407" i="1"/>
  <c r="Z6110" i="1"/>
  <c r="AA6110" i="1"/>
  <c r="Z3408" i="1"/>
  <c r="AA3408" i="1"/>
  <c r="Z3409" i="1"/>
  <c r="AA3409" i="1"/>
  <c r="Z3410" i="1"/>
  <c r="AA3410" i="1"/>
  <c r="Z3411" i="1"/>
  <c r="AA3411" i="1"/>
  <c r="Z3412" i="1"/>
  <c r="AA3412" i="1"/>
  <c r="Z3413" i="1"/>
  <c r="AA3413" i="1"/>
  <c r="Z3414" i="1"/>
  <c r="AA3414" i="1"/>
  <c r="Z3415" i="1"/>
  <c r="AA3415" i="1"/>
  <c r="Z3416" i="1"/>
  <c r="AA3416" i="1"/>
  <c r="Z3417" i="1"/>
  <c r="AA3417" i="1"/>
  <c r="Z3418" i="1"/>
  <c r="AA3418" i="1"/>
  <c r="Z3419" i="1"/>
  <c r="AA3419" i="1"/>
  <c r="Z6111" i="1"/>
  <c r="AA6111" i="1"/>
  <c r="Z3420" i="1"/>
  <c r="AA3420" i="1"/>
  <c r="Z6112" i="1"/>
  <c r="AA6112" i="1"/>
  <c r="Z3421" i="1"/>
  <c r="AA3421" i="1"/>
  <c r="Z3422" i="1"/>
  <c r="AA3422" i="1"/>
  <c r="Z3423" i="1"/>
  <c r="AA3423" i="1"/>
  <c r="Z3424" i="1"/>
  <c r="AA3424" i="1"/>
  <c r="Z6113" i="1"/>
  <c r="AA6113" i="1"/>
  <c r="Z6114" i="1"/>
  <c r="AA6114" i="1"/>
  <c r="Z3425" i="1"/>
  <c r="AA3425" i="1"/>
  <c r="Z6115" i="1"/>
  <c r="AA6115" i="1"/>
  <c r="Z3426" i="1"/>
  <c r="AA3426" i="1"/>
  <c r="Z3427" i="1"/>
  <c r="AA3427" i="1"/>
  <c r="Z3428" i="1"/>
  <c r="AA3428" i="1"/>
  <c r="Z3429" i="1"/>
  <c r="AA3429" i="1"/>
  <c r="Z3430" i="1"/>
  <c r="AA3430" i="1"/>
  <c r="Z3431" i="1"/>
  <c r="AA3431" i="1"/>
  <c r="Z3432" i="1"/>
  <c r="AA3432" i="1"/>
  <c r="Z3433" i="1"/>
  <c r="AA3433" i="1"/>
  <c r="Z3434" i="1"/>
  <c r="AA3434" i="1"/>
  <c r="Z3435" i="1"/>
  <c r="AA3435" i="1"/>
  <c r="Z3436" i="1"/>
  <c r="AA3436" i="1"/>
  <c r="Z3437" i="1"/>
  <c r="AA3437" i="1"/>
  <c r="Z6116" i="1"/>
  <c r="AA6116" i="1"/>
  <c r="Z3438" i="1"/>
  <c r="AA3438" i="1"/>
  <c r="Z3439" i="1"/>
  <c r="AA3439" i="1"/>
  <c r="Z3440" i="1"/>
  <c r="AA3440" i="1"/>
  <c r="Z3441" i="1"/>
  <c r="AA3441" i="1"/>
  <c r="Z3442" i="1"/>
  <c r="AA3442" i="1"/>
  <c r="Z3443" i="1"/>
  <c r="AA3443" i="1"/>
  <c r="Z3444" i="1"/>
  <c r="AA3444" i="1"/>
  <c r="Z3445" i="1"/>
  <c r="AA3445" i="1"/>
  <c r="Z6117" i="1"/>
  <c r="AA6117" i="1"/>
  <c r="Z6118" i="1"/>
  <c r="AA6118" i="1"/>
  <c r="Z3446" i="1"/>
  <c r="AA3446" i="1"/>
  <c r="Z6119" i="1"/>
  <c r="AA6119" i="1"/>
  <c r="Z3447" i="1"/>
  <c r="AA3447" i="1"/>
  <c r="Z3448" i="1"/>
  <c r="AA3448" i="1"/>
  <c r="Z3449" i="1"/>
  <c r="AA3449" i="1"/>
  <c r="Z3450" i="1"/>
  <c r="AA3450" i="1"/>
  <c r="Z3451" i="1"/>
  <c r="AA3451" i="1"/>
  <c r="Z6120" i="1"/>
  <c r="AA6120" i="1"/>
  <c r="Z6121" i="1"/>
  <c r="AA6121" i="1"/>
  <c r="Z6122" i="1"/>
  <c r="AA6122" i="1"/>
  <c r="Z3452" i="1"/>
  <c r="AA3452" i="1"/>
  <c r="Z3453" i="1"/>
  <c r="AA3453" i="1"/>
  <c r="Z6123" i="1"/>
  <c r="AA6123" i="1"/>
  <c r="Z3454" i="1"/>
  <c r="AA3454" i="1"/>
  <c r="Z6124" i="1"/>
  <c r="AA6124" i="1"/>
  <c r="Z6125" i="1"/>
  <c r="AA6125" i="1"/>
  <c r="Z3455" i="1"/>
  <c r="AA3455" i="1"/>
  <c r="Z3456" i="1"/>
  <c r="AA3456" i="1"/>
  <c r="Z6126" i="1"/>
  <c r="AA6126" i="1"/>
  <c r="Z3457" i="1"/>
  <c r="AA3457" i="1"/>
  <c r="Z3458" i="1"/>
  <c r="AA3458" i="1"/>
  <c r="Z3459" i="1"/>
  <c r="AA3459" i="1"/>
  <c r="Z6127" i="1"/>
  <c r="AA6127" i="1"/>
  <c r="Z6128" i="1"/>
  <c r="AA6128" i="1"/>
  <c r="Z3460" i="1"/>
  <c r="AA3460" i="1"/>
  <c r="Z6129" i="1"/>
  <c r="AA6129" i="1"/>
  <c r="Z6130" i="1"/>
  <c r="AA6130" i="1"/>
  <c r="Z6131" i="1"/>
  <c r="AA6131" i="1"/>
  <c r="Z3461" i="1"/>
  <c r="AA3461" i="1"/>
  <c r="Z6132" i="1"/>
  <c r="AA6132" i="1"/>
  <c r="Z6133" i="1"/>
  <c r="AA6133" i="1"/>
  <c r="Z6134" i="1"/>
  <c r="AA6134" i="1"/>
  <c r="Z6135" i="1"/>
  <c r="AA6135" i="1"/>
  <c r="Z6136" i="1"/>
  <c r="AA6136" i="1"/>
  <c r="Z6137" i="1"/>
  <c r="AA6137" i="1"/>
  <c r="Z3462" i="1"/>
  <c r="AA3462" i="1"/>
  <c r="Z6138" i="1"/>
  <c r="AA6138" i="1"/>
  <c r="Z6139" i="1"/>
  <c r="AA6139" i="1"/>
  <c r="Z6140" i="1"/>
  <c r="AA6140" i="1"/>
  <c r="Z3463" i="1"/>
  <c r="AA3463" i="1"/>
  <c r="Z6141" i="1"/>
  <c r="AA6141" i="1"/>
  <c r="Z3464" i="1"/>
  <c r="AA3464" i="1"/>
  <c r="Z6142" i="1"/>
  <c r="AA6142" i="1"/>
  <c r="Z3465" i="1"/>
  <c r="AA3465" i="1"/>
  <c r="Z3466" i="1"/>
  <c r="AA3466" i="1"/>
  <c r="Z3467" i="1"/>
  <c r="AA3467" i="1"/>
  <c r="Z6143" i="1"/>
  <c r="AA6143" i="1"/>
  <c r="Z6144" i="1"/>
  <c r="AA6144" i="1"/>
  <c r="Z6145" i="1"/>
  <c r="AA6145" i="1"/>
  <c r="Z6146" i="1"/>
  <c r="AA6146" i="1"/>
  <c r="Z3468" i="1"/>
  <c r="AA3468" i="1"/>
  <c r="Z3469" i="1"/>
  <c r="AA3469" i="1"/>
  <c r="Z3470" i="1"/>
  <c r="AA3470" i="1"/>
  <c r="Z3471" i="1"/>
  <c r="AA3471" i="1"/>
  <c r="Z3472" i="1"/>
  <c r="AA3472" i="1"/>
  <c r="Z6147" i="1"/>
  <c r="AA6147" i="1"/>
  <c r="Z3473" i="1"/>
  <c r="AA3473" i="1"/>
  <c r="Z6148" i="1"/>
  <c r="AA6148" i="1"/>
  <c r="Z3474" i="1"/>
  <c r="AA3474" i="1"/>
  <c r="Z6149" i="1"/>
  <c r="AA6149" i="1"/>
  <c r="Z6150" i="1"/>
  <c r="AA6150" i="1"/>
  <c r="Z6151" i="1"/>
  <c r="AA6151" i="1"/>
  <c r="Z6152" i="1"/>
  <c r="AA6152" i="1"/>
  <c r="Z6153" i="1"/>
  <c r="AA6153" i="1"/>
  <c r="Z3475" i="1"/>
  <c r="AA3475" i="1"/>
  <c r="Z6154" i="1"/>
  <c r="AA6154" i="1"/>
  <c r="Z6155" i="1"/>
  <c r="AA6155" i="1"/>
  <c r="Z3476" i="1"/>
  <c r="AA3476" i="1"/>
  <c r="Z3477" i="1"/>
  <c r="AA3477" i="1"/>
  <c r="Z6156" i="1"/>
  <c r="AA6156" i="1"/>
  <c r="Z3478" i="1"/>
  <c r="AA3478" i="1"/>
  <c r="Z6157" i="1"/>
  <c r="AA6157" i="1"/>
  <c r="Z6158" i="1"/>
  <c r="AA6158" i="1"/>
  <c r="Z6159" i="1"/>
  <c r="AA6159" i="1"/>
  <c r="Z6160" i="1"/>
  <c r="AA6160" i="1"/>
  <c r="Z6161" i="1"/>
  <c r="AA6161" i="1"/>
  <c r="Z3479" i="1"/>
  <c r="AA3479" i="1"/>
  <c r="Z3480" i="1"/>
  <c r="AA3480" i="1"/>
  <c r="Z3481" i="1"/>
  <c r="AA3481" i="1"/>
  <c r="Z6162" i="1"/>
  <c r="AA6162" i="1"/>
  <c r="Z6163" i="1"/>
  <c r="AA6163" i="1"/>
  <c r="Z3482" i="1"/>
  <c r="AA3482" i="1"/>
  <c r="Z6164" i="1"/>
  <c r="AA6164" i="1"/>
  <c r="Z6165" i="1"/>
  <c r="AA6165" i="1"/>
  <c r="Z6166" i="1"/>
  <c r="AA6166" i="1"/>
  <c r="Z6167" i="1"/>
  <c r="AA6167" i="1"/>
  <c r="Z6168" i="1"/>
  <c r="AA6168" i="1"/>
  <c r="Z6169" i="1"/>
  <c r="AA6169" i="1"/>
  <c r="Z3483" i="1"/>
  <c r="AA3483" i="1"/>
  <c r="Z3484" i="1"/>
  <c r="AA3484" i="1"/>
  <c r="Z6170" i="1"/>
  <c r="AA6170" i="1"/>
  <c r="Z6171" i="1"/>
  <c r="AA6171" i="1"/>
  <c r="Z6172" i="1"/>
  <c r="AA6172" i="1"/>
  <c r="Z6173" i="1"/>
  <c r="AA6173" i="1"/>
  <c r="Z6174" i="1"/>
  <c r="AA6174" i="1"/>
  <c r="Z3485" i="1"/>
  <c r="AA3485" i="1"/>
  <c r="Z6175" i="1"/>
  <c r="AA6175" i="1"/>
  <c r="Z6176" i="1"/>
  <c r="AA6176" i="1"/>
  <c r="Z3486" i="1"/>
  <c r="AA3486" i="1"/>
  <c r="Z6177" i="1"/>
  <c r="AA6177" i="1"/>
  <c r="Z3487" i="1"/>
  <c r="AA3487" i="1"/>
  <c r="Z6178" i="1"/>
  <c r="AA6178" i="1"/>
  <c r="Z3488" i="1"/>
  <c r="AA3488" i="1"/>
  <c r="Z6179" i="1"/>
  <c r="AA6179" i="1"/>
  <c r="Z3489" i="1"/>
  <c r="AA3489" i="1"/>
  <c r="Z6180" i="1"/>
  <c r="AA6180" i="1"/>
  <c r="Z3490" i="1"/>
  <c r="AA3490" i="1"/>
  <c r="Z6181" i="1"/>
  <c r="AA6181" i="1"/>
  <c r="Z6182" i="1"/>
  <c r="AA6182" i="1"/>
  <c r="Z3491" i="1"/>
  <c r="AA3491" i="1"/>
  <c r="Z6183" i="1"/>
  <c r="AA6183" i="1"/>
  <c r="Z6184" i="1"/>
  <c r="AA6184" i="1"/>
  <c r="Z3492" i="1"/>
  <c r="AA3492" i="1"/>
  <c r="Z6185" i="1"/>
  <c r="AA6185" i="1"/>
  <c r="Z6186" i="1"/>
  <c r="AA6186" i="1"/>
  <c r="Z6187" i="1"/>
  <c r="AA6187" i="1"/>
  <c r="Z3493" i="1"/>
  <c r="AA3493" i="1"/>
  <c r="Z6188" i="1"/>
  <c r="AA6188" i="1"/>
  <c r="Z6189" i="1"/>
  <c r="AA6189" i="1"/>
  <c r="Z3494" i="1"/>
  <c r="AA3494" i="1"/>
  <c r="Z6190" i="1"/>
  <c r="AA6190" i="1"/>
  <c r="Z6191" i="1"/>
  <c r="AA6191" i="1"/>
  <c r="Z6192" i="1"/>
  <c r="AA6192" i="1"/>
  <c r="Z6193" i="1"/>
  <c r="AA6193" i="1"/>
  <c r="Z6194" i="1"/>
  <c r="AA6194" i="1"/>
  <c r="Z3495" i="1"/>
  <c r="AA3495" i="1"/>
  <c r="Z6195" i="1"/>
  <c r="AA6195" i="1"/>
  <c r="Z6196" i="1"/>
  <c r="AA6196" i="1"/>
  <c r="Z3496" i="1"/>
  <c r="AA3496" i="1"/>
  <c r="Z6197" i="1"/>
  <c r="AA6197" i="1"/>
  <c r="Z6198" i="1"/>
  <c r="AA6198" i="1"/>
  <c r="Z6199" i="1"/>
  <c r="AA6199" i="1"/>
  <c r="Z3497" i="1"/>
  <c r="AA3497" i="1"/>
  <c r="Z6200" i="1"/>
  <c r="AA6200" i="1"/>
  <c r="Z3498" i="1"/>
  <c r="AA3498" i="1"/>
  <c r="Z6201" i="1"/>
  <c r="AA6201" i="1"/>
  <c r="Z6202" i="1"/>
  <c r="AA6202" i="1"/>
  <c r="Z6203" i="1"/>
  <c r="AA6203" i="1"/>
  <c r="Z3499" i="1"/>
  <c r="AA3499" i="1"/>
  <c r="Z6204" i="1"/>
  <c r="AA6204" i="1"/>
  <c r="Z6205" i="1"/>
  <c r="AA6205" i="1"/>
  <c r="Z3500" i="1"/>
  <c r="AA3500" i="1"/>
  <c r="Z3501" i="1"/>
  <c r="AA3501" i="1"/>
  <c r="Z3502" i="1"/>
  <c r="AA3502" i="1"/>
  <c r="Z3503" i="1"/>
  <c r="AA3503" i="1"/>
  <c r="Z6206" i="1"/>
  <c r="AA6206" i="1"/>
  <c r="Z6207" i="1"/>
  <c r="AA6207" i="1"/>
  <c r="Z6208" i="1"/>
  <c r="AA6208" i="1"/>
  <c r="Z6209" i="1"/>
  <c r="AA6209" i="1"/>
  <c r="Z3504" i="1"/>
  <c r="AA3504" i="1"/>
  <c r="Z6210" i="1"/>
  <c r="AA6210" i="1"/>
  <c r="Z6211" i="1"/>
  <c r="AA6211" i="1"/>
  <c r="Z6212" i="1"/>
  <c r="AA6212" i="1"/>
  <c r="Z6213" i="1"/>
  <c r="AA6213" i="1"/>
  <c r="Z3505" i="1"/>
  <c r="AA3505" i="1"/>
  <c r="Z6214" i="1"/>
  <c r="AA6214" i="1"/>
  <c r="Z3506" i="1"/>
  <c r="AA3506" i="1"/>
  <c r="Z6215" i="1"/>
  <c r="AA6215" i="1"/>
  <c r="Z3507" i="1"/>
  <c r="AA3507" i="1"/>
  <c r="Z3508" i="1"/>
  <c r="AA3508" i="1"/>
  <c r="Z6216" i="1"/>
  <c r="AA6216" i="1"/>
  <c r="Z6217" i="1"/>
  <c r="AA6217" i="1"/>
  <c r="Z3509" i="1"/>
  <c r="AA3509" i="1"/>
  <c r="Z6218" i="1"/>
  <c r="AA6218" i="1"/>
  <c r="Z3510" i="1"/>
  <c r="AA3510" i="1"/>
  <c r="Z6219" i="1"/>
  <c r="AA6219" i="1"/>
  <c r="Z3511" i="1"/>
  <c r="AA3511" i="1"/>
  <c r="Z3512" i="1"/>
  <c r="AA3512" i="1"/>
  <c r="Z3513" i="1"/>
  <c r="AA3513" i="1"/>
  <c r="Z6220" i="1"/>
  <c r="AA6220" i="1"/>
  <c r="Z6221" i="1"/>
  <c r="AA6221" i="1"/>
  <c r="Z3514" i="1"/>
  <c r="AA3514" i="1"/>
  <c r="Z6222" i="1"/>
  <c r="AA6222" i="1"/>
  <c r="Z3515" i="1"/>
  <c r="AA3515" i="1"/>
  <c r="Z6223" i="1"/>
  <c r="AA6223" i="1"/>
  <c r="Z3516" i="1"/>
  <c r="AA3516" i="1"/>
  <c r="Z6224" i="1"/>
  <c r="AA6224" i="1"/>
  <c r="Z3517" i="1"/>
  <c r="AA3517" i="1"/>
  <c r="Z6225" i="1"/>
  <c r="AA6225" i="1"/>
  <c r="Z3518" i="1"/>
  <c r="AA3518" i="1"/>
  <c r="Z3519" i="1"/>
  <c r="AA3519" i="1"/>
  <c r="Z6226" i="1"/>
  <c r="AA6226" i="1"/>
  <c r="Z3520" i="1"/>
  <c r="AA3520" i="1"/>
  <c r="Z3521" i="1"/>
  <c r="AA3521" i="1"/>
  <c r="Z6227" i="1"/>
  <c r="AA6227" i="1"/>
  <c r="Z3522" i="1"/>
  <c r="AA3522" i="1"/>
  <c r="Z3523" i="1"/>
  <c r="AA3523" i="1"/>
  <c r="Z3524" i="1"/>
  <c r="AA3524" i="1"/>
  <c r="Z3525" i="1"/>
  <c r="AA3525" i="1"/>
  <c r="Z6228" i="1"/>
  <c r="AA6228" i="1"/>
  <c r="Z3526" i="1"/>
  <c r="AA3526" i="1"/>
  <c r="Z3527" i="1"/>
  <c r="AA3527" i="1"/>
  <c r="Z3528" i="1"/>
  <c r="AA3528" i="1"/>
  <c r="Z3529" i="1"/>
  <c r="AA3529" i="1"/>
  <c r="Z3530" i="1"/>
  <c r="AA3530" i="1"/>
  <c r="Z6229" i="1"/>
  <c r="AA6229" i="1"/>
  <c r="Z3531" i="1"/>
  <c r="AA3531" i="1"/>
  <c r="Z3532" i="1"/>
  <c r="AA3532" i="1"/>
  <c r="Z3533" i="1"/>
  <c r="AA3533" i="1"/>
  <c r="Z3534" i="1"/>
  <c r="AA3534" i="1"/>
  <c r="Z3535" i="1"/>
  <c r="AA3535" i="1"/>
  <c r="Z3536" i="1"/>
  <c r="AA3536" i="1"/>
  <c r="Z3537" i="1"/>
  <c r="AA3537" i="1"/>
  <c r="Z3538" i="1"/>
  <c r="AA3538" i="1"/>
  <c r="Z3539" i="1"/>
  <c r="AA3539" i="1"/>
  <c r="Z6230" i="1"/>
  <c r="AA6230" i="1"/>
  <c r="Z6231" i="1"/>
  <c r="AA6231" i="1"/>
  <c r="Z6232" i="1"/>
  <c r="AA6232" i="1"/>
  <c r="Z3540" i="1"/>
  <c r="AA3540" i="1"/>
  <c r="Z3541" i="1"/>
  <c r="AA3541" i="1"/>
  <c r="Z3542" i="1"/>
  <c r="AA3542" i="1"/>
  <c r="Z3543" i="1"/>
  <c r="AA3543" i="1"/>
  <c r="Z3544" i="1"/>
  <c r="AA3544" i="1"/>
  <c r="Z3545" i="1"/>
  <c r="AA3545" i="1"/>
  <c r="Z6233" i="1"/>
  <c r="AA6233" i="1"/>
  <c r="Z3546" i="1"/>
  <c r="AA3546" i="1"/>
  <c r="Z3547" i="1"/>
  <c r="AA3547" i="1"/>
  <c r="Z6234" i="1"/>
  <c r="AA6234" i="1"/>
  <c r="Z3548" i="1"/>
  <c r="AA3548" i="1"/>
  <c r="Z6235" i="1"/>
  <c r="AA6235" i="1"/>
  <c r="Z3549" i="1"/>
  <c r="AA3549" i="1"/>
  <c r="Z3550" i="1"/>
  <c r="AA3550" i="1"/>
  <c r="Z3551" i="1"/>
  <c r="AA3551" i="1"/>
  <c r="Z3552" i="1"/>
  <c r="AA3552" i="1"/>
  <c r="Z6236" i="1"/>
  <c r="AA6236" i="1"/>
  <c r="Z3553" i="1"/>
  <c r="AA3553" i="1"/>
  <c r="Z6237" i="1"/>
  <c r="AA6237" i="1"/>
  <c r="Z6238" i="1"/>
  <c r="AA6238" i="1"/>
  <c r="Z6239" i="1"/>
  <c r="AA6239" i="1"/>
  <c r="Z6240" i="1"/>
  <c r="AA6240" i="1"/>
  <c r="Z3554" i="1"/>
  <c r="AA3554" i="1"/>
  <c r="Z6241" i="1"/>
  <c r="AA6241" i="1"/>
  <c r="Z6242" i="1"/>
  <c r="AA6242" i="1"/>
  <c r="Z3555" i="1"/>
  <c r="AA3555" i="1"/>
  <c r="Z6243" i="1"/>
  <c r="AA6243" i="1"/>
  <c r="Z6244" i="1"/>
  <c r="AA6244" i="1"/>
  <c r="Z6245" i="1"/>
  <c r="AA6245" i="1"/>
  <c r="Z6246" i="1"/>
  <c r="AA6246" i="1"/>
  <c r="Z3556" i="1"/>
  <c r="AA3556" i="1"/>
  <c r="Z3557" i="1"/>
  <c r="AA3557" i="1"/>
  <c r="Z3558" i="1"/>
  <c r="AA3558" i="1"/>
  <c r="Z6247" i="1"/>
  <c r="AA6247" i="1"/>
  <c r="Z3559" i="1"/>
  <c r="AA3559" i="1"/>
  <c r="Z3560" i="1"/>
  <c r="AA3560" i="1"/>
  <c r="Z3561" i="1"/>
  <c r="AA3561" i="1"/>
  <c r="Z6248" i="1"/>
  <c r="AA6248" i="1"/>
  <c r="Z6249" i="1"/>
  <c r="AA6249" i="1"/>
  <c r="Z6250" i="1"/>
  <c r="AA6250" i="1"/>
  <c r="Z6251" i="1"/>
  <c r="AA6251" i="1"/>
  <c r="Z106" i="1"/>
  <c r="AA106" i="1"/>
  <c r="Z6252" i="1"/>
  <c r="AA6252" i="1"/>
  <c r="Z3562" i="1"/>
  <c r="AA3562" i="1"/>
  <c r="Z3563" i="1"/>
  <c r="AA3563" i="1"/>
  <c r="Z6253" i="1"/>
  <c r="AA6253" i="1"/>
  <c r="Z107" i="1"/>
  <c r="AA107" i="1"/>
  <c r="Z6254" i="1"/>
  <c r="AA6254" i="1"/>
  <c r="Z6255" i="1"/>
  <c r="AA6255" i="1"/>
  <c r="Z6256" i="1"/>
  <c r="AA6256" i="1"/>
  <c r="Z6257" i="1"/>
  <c r="AA6257" i="1"/>
  <c r="Z3564" i="1"/>
  <c r="AA3564" i="1"/>
  <c r="Z6258" i="1"/>
  <c r="AA6258" i="1"/>
  <c r="Z6259" i="1"/>
  <c r="AA6259" i="1"/>
  <c r="Z108" i="1"/>
  <c r="AA108" i="1"/>
  <c r="Z3565" i="1"/>
  <c r="AA3565" i="1"/>
  <c r="Z6260" i="1"/>
  <c r="AA6260" i="1"/>
  <c r="Z3566" i="1"/>
  <c r="AA3566" i="1"/>
  <c r="Z3567" i="1"/>
  <c r="AA3567" i="1"/>
  <c r="Z6261" i="1"/>
  <c r="AA6261" i="1"/>
  <c r="Z3568" i="1"/>
  <c r="AA3568" i="1"/>
  <c r="Z3569" i="1"/>
  <c r="AA3569" i="1"/>
  <c r="Z3570" i="1"/>
  <c r="AA3570" i="1"/>
  <c r="Z6262" i="1"/>
  <c r="AA6262" i="1"/>
  <c r="Z3571" i="1"/>
  <c r="AA3571" i="1"/>
  <c r="Z3572" i="1"/>
  <c r="AA3572" i="1"/>
  <c r="Z3573" i="1"/>
  <c r="AA3573" i="1"/>
  <c r="Z6263" i="1"/>
  <c r="AA6263" i="1"/>
  <c r="Z3574" i="1"/>
  <c r="AA3574" i="1"/>
  <c r="Z3575" i="1"/>
  <c r="AA3575" i="1"/>
  <c r="Z6264" i="1"/>
  <c r="AA6264" i="1"/>
  <c r="Z3576" i="1"/>
  <c r="AA3576" i="1"/>
  <c r="Z3577" i="1"/>
  <c r="AA3577" i="1"/>
  <c r="Z3578" i="1"/>
  <c r="AA3578" i="1"/>
  <c r="Z3579" i="1"/>
  <c r="AA3579" i="1"/>
  <c r="Z3580" i="1"/>
  <c r="AA3580" i="1"/>
  <c r="Z3581" i="1"/>
  <c r="AA3581" i="1"/>
  <c r="Z3582" i="1"/>
  <c r="AA3582" i="1"/>
  <c r="Z3583" i="1"/>
  <c r="AA3583" i="1"/>
  <c r="Z3584" i="1"/>
  <c r="AA3584" i="1"/>
  <c r="Z6265" i="1"/>
  <c r="AA6265" i="1"/>
  <c r="Z6266" i="1"/>
  <c r="AA6266" i="1"/>
  <c r="Z3585" i="1"/>
  <c r="AA3585" i="1"/>
  <c r="Z3586" i="1"/>
  <c r="AA3586" i="1"/>
  <c r="Z3587" i="1"/>
  <c r="AA3587" i="1"/>
  <c r="Z3588" i="1"/>
  <c r="AA3588" i="1"/>
  <c r="Z3589" i="1"/>
  <c r="AA3589" i="1"/>
  <c r="Z3590" i="1"/>
  <c r="AA3590" i="1"/>
  <c r="Z3591" i="1"/>
  <c r="AA3591" i="1"/>
  <c r="Z3592" i="1"/>
  <c r="AA3592" i="1"/>
  <c r="Z3593" i="1"/>
  <c r="AA3593" i="1"/>
  <c r="Z6267" i="1"/>
  <c r="AA6267" i="1"/>
  <c r="Z3594" i="1"/>
  <c r="AA3594" i="1"/>
  <c r="Z3595" i="1"/>
  <c r="AA3595" i="1"/>
  <c r="Z3596" i="1"/>
  <c r="AA3596" i="1"/>
  <c r="Z3597" i="1"/>
  <c r="AA3597" i="1"/>
  <c r="Z3598" i="1"/>
  <c r="AA3598" i="1"/>
  <c r="Z6268" i="1"/>
  <c r="AA6268" i="1"/>
  <c r="Z6269" i="1"/>
  <c r="AA6269" i="1"/>
  <c r="Z3599" i="1"/>
  <c r="AA3599" i="1"/>
  <c r="Z6270" i="1"/>
  <c r="AA6270" i="1"/>
  <c r="Z3600" i="1"/>
  <c r="AA3600" i="1"/>
  <c r="Z6271" i="1"/>
  <c r="AA6271" i="1"/>
  <c r="Z3601" i="1"/>
  <c r="AA3601" i="1"/>
  <c r="Z3602" i="1"/>
  <c r="AA3602" i="1"/>
  <c r="Z6272" i="1"/>
  <c r="AA6272" i="1"/>
  <c r="Z6273" i="1"/>
  <c r="AA6273" i="1"/>
  <c r="Z6274" i="1"/>
  <c r="AA6274" i="1"/>
  <c r="Z6275" i="1"/>
  <c r="AA6275" i="1"/>
  <c r="Z6276" i="1"/>
  <c r="AA6276" i="1"/>
  <c r="Z6277" i="1"/>
  <c r="AA6277" i="1"/>
  <c r="Z6278" i="1"/>
  <c r="AA6278" i="1"/>
  <c r="Z6279" i="1"/>
  <c r="AA6279" i="1"/>
  <c r="Z3603" i="1"/>
  <c r="AA3603" i="1"/>
  <c r="Z3604" i="1"/>
  <c r="AA3604" i="1"/>
  <c r="Z3605" i="1"/>
  <c r="AA3605" i="1"/>
  <c r="Z6280" i="1"/>
  <c r="AA6280" i="1"/>
  <c r="Z3606" i="1"/>
  <c r="AA3606" i="1"/>
  <c r="Z6281" i="1"/>
  <c r="AA6281" i="1"/>
  <c r="Z3607" i="1"/>
  <c r="AA3607" i="1"/>
  <c r="Z3608" i="1"/>
  <c r="AA3608" i="1"/>
  <c r="Z6282" i="1"/>
  <c r="AA6282" i="1"/>
  <c r="Z3609" i="1"/>
  <c r="AA3609" i="1"/>
  <c r="Z3610" i="1"/>
  <c r="AA3610" i="1"/>
  <c r="Z3611" i="1"/>
  <c r="AA3611" i="1"/>
  <c r="Z3612" i="1"/>
  <c r="AA3612" i="1"/>
  <c r="Z3613" i="1"/>
  <c r="AA3613" i="1"/>
  <c r="Z6283" i="1"/>
  <c r="AA6283" i="1"/>
  <c r="Z3614" i="1"/>
  <c r="AA3614" i="1"/>
  <c r="Z6284" i="1"/>
  <c r="AA6284" i="1"/>
  <c r="Z6285" i="1"/>
  <c r="AA6285" i="1"/>
  <c r="Z6286" i="1"/>
  <c r="AA6286" i="1"/>
  <c r="Z3615" i="1"/>
  <c r="AA3615" i="1"/>
  <c r="Z6287" i="1"/>
  <c r="AA6287" i="1"/>
  <c r="Z6288" i="1"/>
  <c r="AA6288" i="1"/>
  <c r="Z3616" i="1"/>
  <c r="AA3616" i="1"/>
  <c r="Z6289" i="1"/>
  <c r="AA6289" i="1"/>
  <c r="Z3617" i="1"/>
  <c r="AA3617" i="1"/>
  <c r="Z6290" i="1"/>
  <c r="AA6290" i="1"/>
  <c r="Z3618" i="1"/>
  <c r="AA3618" i="1"/>
  <c r="Z6291" i="1"/>
  <c r="AA6291" i="1"/>
  <c r="Z3619" i="1"/>
  <c r="AA3619" i="1"/>
  <c r="Z6292" i="1"/>
  <c r="AA6292" i="1"/>
  <c r="Z6293" i="1"/>
  <c r="AA6293" i="1"/>
  <c r="Z3620" i="1"/>
  <c r="AA3620" i="1"/>
  <c r="Z6294" i="1"/>
  <c r="AA6294" i="1"/>
  <c r="Z6295" i="1"/>
  <c r="AA6295" i="1"/>
  <c r="Z3621" i="1"/>
  <c r="AA3621" i="1"/>
  <c r="Z3622" i="1"/>
  <c r="AA3622" i="1"/>
  <c r="Z3623" i="1"/>
  <c r="AA3623" i="1"/>
  <c r="Z3624" i="1"/>
  <c r="AA3624" i="1"/>
  <c r="Z3625" i="1"/>
  <c r="AA3625" i="1"/>
  <c r="Z6296" i="1"/>
  <c r="AA6296" i="1"/>
  <c r="Z3626" i="1"/>
  <c r="AA3626" i="1"/>
  <c r="Z6297" i="1"/>
  <c r="AA6297" i="1"/>
  <c r="Z6298" i="1"/>
  <c r="AA6298" i="1"/>
  <c r="Z6299" i="1"/>
  <c r="AA6299" i="1"/>
  <c r="Z6300" i="1"/>
  <c r="AA6300" i="1"/>
  <c r="Z3627" i="1"/>
  <c r="AA3627" i="1"/>
  <c r="Z3628" i="1"/>
  <c r="AA3628" i="1"/>
  <c r="Z3629" i="1"/>
  <c r="AA3629" i="1"/>
  <c r="Z6301" i="1"/>
  <c r="AA6301" i="1"/>
  <c r="Z3630" i="1"/>
  <c r="AA3630" i="1"/>
  <c r="Z3631" i="1"/>
  <c r="AA3631" i="1"/>
  <c r="Z3632" i="1"/>
  <c r="AA3632" i="1"/>
  <c r="Z3633" i="1"/>
  <c r="AA3633" i="1"/>
  <c r="Z6302" i="1"/>
  <c r="AA6302" i="1"/>
  <c r="Z3634" i="1"/>
  <c r="AA3634" i="1"/>
  <c r="Z3635" i="1"/>
  <c r="AA3635" i="1"/>
  <c r="Z3636" i="1"/>
  <c r="AA3636" i="1"/>
  <c r="Z3637" i="1"/>
  <c r="AA3637" i="1"/>
  <c r="Z3638" i="1"/>
  <c r="AA3638" i="1"/>
  <c r="Z3639" i="1"/>
  <c r="AA3639" i="1"/>
  <c r="Z3640" i="1"/>
  <c r="AA3640" i="1"/>
  <c r="Z6303" i="1"/>
  <c r="AA6303" i="1"/>
  <c r="Z3641" i="1"/>
  <c r="AA3641" i="1"/>
  <c r="Z6304" i="1"/>
  <c r="AA6304" i="1"/>
  <c r="Z6305" i="1"/>
  <c r="AA6305" i="1"/>
  <c r="Z3642" i="1"/>
  <c r="AA3642" i="1"/>
  <c r="Z6306" i="1"/>
  <c r="AA6306" i="1"/>
  <c r="Z3643" i="1"/>
  <c r="AA3643" i="1"/>
  <c r="Z6307" i="1"/>
  <c r="AA6307" i="1"/>
  <c r="Z3644" i="1"/>
  <c r="AA3644" i="1"/>
  <c r="Z3645" i="1"/>
  <c r="AA3645" i="1"/>
  <c r="Z3646" i="1"/>
  <c r="AA3646" i="1"/>
  <c r="Z3647" i="1"/>
  <c r="AA3647" i="1"/>
  <c r="Z3648" i="1"/>
  <c r="AA3648" i="1"/>
  <c r="Z3649" i="1"/>
  <c r="AA3649" i="1"/>
  <c r="Z3650" i="1"/>
  <c r="AA3650" i="1"/>
  <c r="Z3651" i="1"/>
  <c r="AA3651" i="1"/>
  <c r="Z3652" i="1"/>
  <c r="AA3652" i="1"/>
  <c r="Z3653" i="1"/>
  <c r="AA3653" i="1"/>
  <c r="Z3654" i="1"/>
  <c r="AA3654" i="1"/>
  <c r="Z3655" i="1"/>
  <c r="AA3655" i="1"/>
  <c r="Z3656" i="1"/>
  <c r="AA3656" i="1"/>
  <c r="Z6308" i="1"/>
  <c r="AA6308" i="1"/>
  <c r="Z3657" i="1"/>
  <c r="AA3657" i="1"/>
  <c r="Z3658" i="1"/>
  <c r="AA3658" i="1"/>
  <c r="Z3659" i="1"/>
  <c r="AA3659" i="1"/>
  <c r="Z3660" i="1"/>
  <c r="AA3660" i="1"/>
  <c r="Z3661" i="1"/>
  <c r="AA3661" i="1"/>
  <c r="Z3662" i="1"/>
  <c r="AA3662" i="1"/>
  <c r="Z3663" i="1"/>
  <c r="AA3663" i="1"/>
  <c r="Z3664" i="1"/>
  <c r="AA3664" i="1"/>
  <c r="Z6309" i="1"/>
  <c r="AA6309" i="1"/>
  <c r="Z3665" i="1"/>
  <c r="AA3665" i="1"/>
  <c r="Z6310" i="1"/>
  <c r="AA6310" i="1"/>
  <c r="Z3666" i="1"/>
  <c r="AA3666" i="1"/>
  <c r="Z3667" i="1"/>
  <c r="AA3667" i="1"/>
  <c r="Z6311" i="1"/>
  <c r="AA6311" i="1"/>
  <c r="Z6312" i="1"/>
  <c r="AA6312" i="1"/>
  <c r="Z6313" i="1"/>
  <c r="AA6313" i="1"/>
  <c r="Z6314" i="1"/>
  <c r="AA6314" i="1"/>
  <c r="Z6315" i="1"/>
  <c r="AA6315" i="1"/>
  <c r="Z3668" i="1"/>
  <c r="AA3668" i="1"/>
  <c r="Z3669" i="1"/>
  <c r="AA3669" i="1"/>
  <c r="Z3670" i="1"/>
  <c r="AA3670" i="1"/>
  <c r="Z3671" i="1"/>
  <c r="AA3671" i="1"/>
  <c r="Z3672" i="1"/>
  <c r="AA3672" i="1"/>
  <c r="Z6316" i="1"/>
  <c r="AA6316" i="1"/>
  <c r="Z3673" i="1"/>
  <c r="AA3673" i="1"/>
  <c r="Z3674" i="1"/>
  <c r="AA3674" i="1"/>
  <c r="Z6317" i="1"/>
  <c r="AA6317" i="1"/>
  <c r="Z3675" i="1"/>
  <c r="AA3675" i="1"/>
  <c r="Z3676" i="1"/>
  <c r="AA3676" i="1"/>
  <c r="Z3677" i="1"/>
  <c r="AA3677" i="1"/>
  <c r="Z3678" i="1"/>
  <c r="AA3678" i="1"/>
  <c r="Z3679" i="1"/>
  <c r="AA3679" i="1"/>
  <c r="Z6318" i="1"/>
  <c r="AA6318" i="1"/>
  <c r="Z3680" i="1"/>
  <c r="AA3680" i="1"/>
  <c r="Z6319" i="1"/>
  <c r="AA6319" i="1"/>
  <c r="Z3681" i="1"/>
  <c r="AA3681" i="1"/>
  <c r="Z3682" i="1"/>
  <c r="AA3682" i="1"/>
  <c r="Z3683" i="1"/>
  <c r="AA3683" i="1"/>
  <c r="Z6320" i="1"/>
  <c r="AA6320" i="1"/>
  <c r="Z3684" i="1"/>
  <c r="AA3684" i="1"/>
  <c r="Z3685" i="1"/>
  <c r="AA3685" i="1"/>
  <c r="Z3686" i="1"/>
  <c r="AA3686" i="1"/>
  <c r="Z3687" i="1"/>
  <c r="AA3687" i="1"/>
  <c r="Z3688" i="1"/>
  <c r="AA3688" i="1"/>
  <c r="Z3689" i="1"/>
  <c r="AA3689" i="1"/>
  <c r="Z6321" i="1"/>
  <c r="AA6321" i="1"/>
  <c r="Z3690" i="1"/>
  <c r="AA3690" i="1"/>
  <c r="Z3691" i="1"/>
  <c r="AA3691" i="1"/>
  <c r="Z3692" i="1"/>
  <c r="AA3692" i="1"/>
  <c r="Z6322" i="1"/>
  <c r="AA6322" i="1"/>
  <c r="Z6323" i="1"/>
  <c r="AA6323" i="1"/>
  <c r="Z3693" i="1"/>
  <c r="AA3693" i="1"/>
  <c r="Z3694" i="1"/>
  <c r="AA3694" i="1"/>
  <c r="Z6324" i="1"/>
  <c r="AA6324" i="1"/>
  <c r="Z3695" i="1"/>
  <c r="AA3695" i="1"/>
  <c r="Z3696" i="1"/>
  <c r="AA3696" i="1"/>
  <c r="Z3697" i="1"/>
  <c r="AA3697" i="1"/>
  <c r="Z3698" i="1"/>
  <c r="AA3698" i="1"/>
  <c r="Z3699" i="1"/>
  <c r="AA3699" i="1"/>
  <c r="Z3700" i="1"/>
  <c r="AA3700" i="1"/>
  <c r="Z3701" i="1"/>
  <c r="AA3701" i="1"/>
  <c r="Z3702" i="1"/>
  <c r="AA3702" i="1"/>
  <c r="Z3703" i="1"/>
  <c r="AA3703" i="1"/>
  <c r="Z3704" i="1"/>
  <c r="AA3704" i="1"/>
  <c r="Z6325" i="1"/>
  <c r="AA6325" i="1"/>
  <c r="Z3705" i="1"/>
  <c r="AA3705" i="1"/>
  <c r="Z3706" i="1"/>
  <c r="AA3706" i="1"/>
  <c r="Z3707" i="1"/>
  <c r="AA3707" i="1"/>
  <c r="Z3708" i="1"/>
  <c r="AA3708" i="1"/>
  <c r="Z6326" i="1"/>
  <c r="AA6326" i="1"/>
  <c r="Z3709" i="1"/>
  <c r="AA3709" i="1"/>
  <c r="Z3710" i="1"/>
  <c r="AA3710" i="1"/>
  <c r="Z3711" i="1"/>
  <c r="AA3711" i="1"/>
  <c r="Z3712" i="1"/>
  <c r="AA3712" i="1"/>
  <c r="Z3713" i="1"/>
  <c r="AA3713" i="1"/>
  <c r="Z3714" i="1"/>
  <c r="AA3714" i="1"/>
  <c r="Z3715" i="1"/>
  <c r="AA3715" i="1"/>
  <c r="Z3716" i="1"/>
  <c r="AA3716" i="1"/>
  <c r="Z3717" i="1"/>
  <c r="AA3717" i="1"/>
  <c r="Z3718" i="1"/>
  <c r="AA3718" i="1"/>
  <c r="Z6327" i="1"/>
  <c r="AA6327" i="1"/>
  <c r="Z3719" i="1"/>
  <c r="AA3719" i="1"/>
  <c r="Z3720" i="1"/>
  <c r="AA3720" i="1"/>
  <c r="Z3721" i="1"/>
  <c r="AA3721" i="1"/>
  <c r="Z3722" i="1"/>
  <c r="AA3722" i="1"/>
  <c r="Z3723" i="1"/>
  <c r="AA3723" i="1"/>
  <c r="Z3724" i="1"/>
  <c r="AA3724" i="1"/>
  <c r="Z3725" i="1"/>
  <c r="AA3725" i="1"/>
  <c r="Z3726" i="1"/>
  <c r="AA3726" i="1"/>
  <c r="Z3727" i="1"/>
  <c r="AA3727" i="1"/>
  <c r="Z3728" i="1"/>
  <c r="AA3728" i="1"/>
  <c r="Z3729" i="1"/>
  <c r="AA3729" i="1"/>
  <c r="Z6328" i="1"/>
  <c r="AA6328" i="1"/>
  <c r="Z3730" i="1"/>
  <c r="AA3730" i="1"/>
  <c r="Z6329" i="1"/>
  <c r="AA6329" i="1"/>
  <c r="Z3731" i="1"/>
  <c r="AA3731" i="1"/>
  <c r="Z3732" i="1"/>
  <c r="AA3732" i="1"/>
  <c r="Z6330" i="1"/>
  <c r="AA6330" i="1"/>
  <c r="Z3733" i="1"/>
  <c r="AA3733" i="1"/>
  <c r="Z6331" i="1"/>
  <c r="AA6331" i="1"/>
  <c r="Z3734" i="1"/>
  <c r="AA3734" i="1"/>
  <c r="Z3735" i="1"/>
  <c r="AA3735" i="1"/>
  <c r="Z3736" i="1"/>
  <c r="AA3736" i="1"/>
  <c r="Z3737" i="1"/>
  <c r="AA3737" i="1"/>
  <c r="Z3738" i="1"/>
  <c r="AA3738" i="1"/>
  <c r="Z3739" i="1"/>
  <c r="AA3739" i="1"/>
  <c r="Z6332" i="1"/>
  <c r="AA6332" i="1"/>
  <c r="Z6333" i="1"/>
  <c r="AA6333" i="1"/>
  <c r="Z6334" i="1"/>
  <c r="AA6334" i="1"/>
  <c r="Z6335" i="1"/>
  <c r="AA6335" i="1"/>
  <c r="Z3740" i="1"/>
  <c r="AA3740" i="1"/>
  <c r="Z3741" i="1"/>
  <c r="AA3741" i="1"/>
  <c r="Z3742" i="1"/>
  <c r="AA3742" i="1"/>
  <c r="Z3743" i="1"/>
  <c r="AA3743" i="1"/>
  <c r="Z3744" i="1"/>
  <c r="AA3744" i="1"/>
  <c r="Z6336" i="1"/>
  <c r="AA6336" i="1"/>
  <c r="Z6337" i="1"/>
  <c r="AA6337" i="1"/>
  <c r="Z3745" i="1"/>
  <c r="AA3745" i="1"/>
  <c r="Z3746" i="1"/>
  <c r="AA3746" i="1"/>
  <c r="Z6338" i="1"/>
  <c r="AA6338" i="1"/>
  <c r="Z6339" i="1"/>
  <c r="AA6339" i="1"/>
  <c r="Z6340" i="1"/>
  <c r="AA6340" i="1"/>
  <c r="Z6341" i="1"/>
  <c r="AA6341" i="1"/>
  <c r="Z3747" i="1"/>
  <c r="AA3747" i="1"/>
  <c r="Z3748" i="1"/>
  <c r="AA3748" i="1"/>
  <c r="Z3749" i="1"/>
  <c r="AA3749" i="1"/>
  <c r="Z6342" i="1"/>
  <c r="AA6342" i="1"/>
  <c r="Z6343" i="1"/>
  <c r="AA6343" i="1"/>
  <c r="Z3750" i="1"/>
  <c r="AA3750" i="1"/>
  <c r="Z3751" i="1"/>
  <c r="AA3751" i="1"/>
  <c r="Z6344" i="1"/>
  <c r="AA6344" i="1"/>
  <c r="Z6345" i="1"/>
  <c r="AA6345" i="1"/>
  <c r="Z6346" i="1"/>
  <c r="AA6346" i="1"/>
  <c r="Z3752" i="1"/>
  <c r="AA3752" i="1"/>
  <c r="Z3753" i="1"/>
  <c r="AA3753" i="1"/>
  <c r="Z6347" i="1"/>
  <c r="AA6347" i="1"/>
  <c r="Z3754" i="1"/>
  <c r="AA3754" i="1"/>
  <c r="Z6348" i="1"/>
  <c r="AA6348" i="1"/>
  <c r="Z3755" i="1"/>
  <c r="AA3755" i="1"/>
  <c r="Z6349" i="1"/>
  <c r="AA6349" i="1"/>
  <c r="Z6350" i="1"/>
  <c r="AA6350" i="1"/>
  <c r="Z3756" i="1"/>
  <c r="AA3756" i="1"/>
  <c r="Z6351" i="1"/>
  <c r="AA6351" i="1"/>
  <c r="Z6352" i="1"/>
  <c r="AA6352" i="1"/>
  <c r="Z3757" i="1"/>
  <c r="AA3757" i="1"/>
  <c r="Z6353" i="1"/>
  <c r="AA6353" i="1"/>
  <c r="Z6354" i="1"/>
  <c r="AA6354" i="1"/>
  <c r="Z3758" i="1"/>
  <c r="AA3758" i="1"/>
  <c r="Z3759" i="1"/>
  <c r="AA3759" i="1"/>
  <c r="Z3760" i="1"/>
  <c r="AA3760" i="1"/>
  <c r="Z3761" i="1"/>
  <c r="AA3761" i="1"/>
  <c r="Z6355" i="1"/>
  <c r="AA6355" i="1"/>
  <c r="Z6356" i="1"/>
  <c r="AA6356" i="1"/>
  <c r="Z6357" i="1"/>
  <c r="AA6357" i="1"/>
  <c r="Z3762" i="1"/>
  <c r="AA3762" i="1"/>
  <c r="Z3763" i="1"/>
  <c r="AA3763" i="1"/>
  <c r="Z3764" i="1"/>
  <c r="AA3764" i="1"/>
  <c r="Z6358" i="1"/>
  <c r="AA6358" i="1"/>
  <c r="Z6359" i="1"/>
  <c r="AA6359" i="1"/>
  <c r="Z3765" i="1"/>
  <c r="AA3765" i="1"/>
  <c r="Z6360" i="1"/>
  <c r="AA6360" i="1"/>
  <c r="Z6361" i="1"/>
  <c r="AA6361" i="1"/>
  <c r="Z3766" i="1"/>
  <c r="AA3766" i="1"/>
  <c r="Z3767" i="1"/>
  <c r="AA3767" i="1"/>
  <c r="Z3768" i="1"/>
  <c r="AA3768" i="1"/>
  <c r="Z6362" i="1"/>
  <c r="AA6362" i="1"/>
  <c r="Z6363" i="1"/>
  <c r="AA6363" i="1"/>
  <c r="Z6364" i="1"/>
  <c r="AA6364" i="1"/>
  <c r="Z6365" i="1"/>
  <c r="AA6365" i="1"/>
  <c r="Z3769" i="1"/>
  <c r="AA3769" i="1"/>
  <c r="Z6366" i="1"/>
  <c r="AA6366" i="1"/>
  <c r="Z3770" i="1"/>
  <c r="AA3770" i="1"/>
  <c r="Z3771" i="1"/>
  <c r="AA3771" i="1"/>
  <c r="Z3772" i="1"/>
  <c r="AA3772" i="1"/>
  <c r="Z3773" i="1"/>
  <c r="AA3773" i="1"/>
  <c r="Z3774" i="1"/>
  <c r="AA3774" i="1"/>
  <c r="Z3775" i="1"/>
  <c r="AA3775" i="1"/>
  <c r="Z6367" i="1"/>
  <c r="AA6367" i="1"/>
  <c r="Z3776" i="1"/>
  <c r="AA3776" i="1"/>
  <c r="Z3777" i="1"/>
  <c r="AA3777" i="1"/>
  <c r="Z6368" i="1"/>
  <c r="AA6368" i="1"/>
  <c r="Z6369" i="1"/>
  <c r="AA6369" i="1"/>
  <c r="Z6370" i="1"/>
  <c r="AA6370" i="1"/>
  <c r="Z3778" i="1"/>
  <c r="AA3778" i="1"/>
  <c r="Z3779" i="1"/>
  <c r="AA3779" i="1"/>
  <c r="Z3780" i="1"/>
  <c r="AA3780" i="1"/>
  <c r="Z3781" i="1"/>
  <c r="AA3781" i="1"/>
  <c r="Z3782" i="1"/>
  <c r="AA3782" i="1"/>
  <c r="Z3783" i="1"/>
  <c r="AA3783" i="1"/>
  <c r="Z3784" i="1"/>
  <c r="AA3784" i="1"/>
  <c r="Z6371" i="1"/>
  <c r="AA6371" i="1"/>
  <c r="Z6372" i="1"/>
  <c r="AA6372" i="1"/>
  <c r="Z6373" i="1"/>
  <c r="AA6373" i="1"/>
  <c r="Z6374" i="1"/>
  <c r="AA6374" i="1"/>
  <c r="Z6375" i="1"/>
  <c r="AA6375" i="1"/>
  <c r="Z6376" i="1"/>
  <c r="AA6376" i="1"/>
  <c r="Z6377" i="1"/>
  <c r="AA6377" i="1"/>
  <c r="Z6378" i="1"/>
  <c r="AA6378" i="1"/>
  <c r="Z6379" i="1"/>
  <c r="AA6379" i="1"/>
  <c r="Z3785" i="1"/>
  <c r="AA3785" i="1"/>
  <c r="Z3786" i="1"/>
  <c r="AA3786" i="1"/>
  <c r="Z3787" i="1"/>
  <c r="AA3787" i="1"/>
  <c r="Z3788" i="1"/>
  <c r="AA3788" i="1"/>
  <c r="Z6380" i="1"/>
  <c r="AA6380" i="1"/>
  <c r="Z6381" i="1"/>
  <c r="AA6381" i="1"/>
  <c r="Z6382" i="1"/>
  <c r="AA6382" i="1"/>
  <c r="Z6383" i="1"/>
  <c r="AA6383" i="1"/>
  <c r="Z6384" i="1"/>
  <c r="AA6384" i="1"/>
  <c r="Z3789" i="1"/>
  <c r="AA3789" i="1"/>
  <c r="Z3790" i="1"/>
  <c r="AA3790" i="1"/>
  <c r="Z6385" i="1"/>
  <c r="AA6385" i="1"/>
  <c r="Z6386" i="1"/>
  <c r="AA6386" i="1"/>
  <c r="Z6387" i="1"/>
  <c r="AA6387" i="1"/>
  <c r="Z3791" i="1"/>
  <c r="AA3791" i="1"/>
  <c r="Z6388" i="1"/>
  <c r="AA6388" i="1"/>
  <c r="Z3792" i="1"/>
  <c r="AA3792" i="1"/>
  <c r="Z3793" i="1"/>
  <c r="AA3793" i="1"/>
  <c r="Z6389" i="1"/>
  <c r="AA6389" i="1"/>
  <c r="Z6390" i="1"/>
  <c r="AA6390" i="1"/>
  <c r="Z3794" i="1"/>
  <c r="AA3794" i="1"/>
  <c r="Z6391" i="1"/>
  <c r="AA6391" i="1"/>
  <c r="Z6392" i="1"/>
  <c r="AA6392" i="1"/>
  <c r="Z6393" i="1"/>
  <c r="AA6393" i="1"/>
  <c r="Z6394" i="1"/>
  <c r="AA6394" i="1"/>
  <c r="Z3795" i="1"/>
  <c r="AA3795" i="1"/>
  <c r="Z6395" i="1"/>
  <c r="AA6395" i="1"/>
  <c r="Z3796" i="1"/>
  <c r="AA3796" i="1"/>
  <c r="Z3797" i="1"/>
  <c r="AA3797" i="1"/>
  <c r="Z6396" i="1"/>
  <c r="AA6396" i="1"/>
  <c r="Z3798" i="1"/>
  <c r="AA3798" i="1"/>
  <c r="Z3799" i="1"/>
  <c r="AA3799" i="1"/>
  <c r="Z6397" i="1"/>
  <c r="AA6397" i="1"/>
  <c r="Z3800" i="1"/>
  <c r="AA3800" i="1"/>
  <c r="Z3801" i="1"/>
  <c r="AA3801" i="1"/>
  <c r="Z6398" i="1"/>
  <c r="AA6398" i="1"/>
  <c r="Z6399" i="1"/>
  <c r="AA6399" i="1"/>
  <c r="Z3802" i="1"/>
  <c r="AA3802" i="1"/>
  <c r="Z6400" i="1"/>
  <c r="AA6400" i="1"/>
  <c r="Z3803" i="1"/>
  <c r="AA3803" i="1"/>
  <c r="Z6401" i="1"/>
  <c r="AA6401" i="1"/>
  <c r="Z6402" i="1"/>
  <c r="AA6402" i="1"/>
  <c r="Z6403" i="1"/>
  <c r="AA6403" i="1"/>
  <c r="Z6404" i="1"/>
  <c r="AA6404" i="1"/>
  <c r="Z3804" i="1"/>
  <c r="AA3804" i="1"/>
  <c r="Z3805" i="1"/>
  <c r="AA3805" i="1"/>
  <c r="Z6405" i="1"/>
  <c r="AA6405" i="1"/>
  <c r="Z6406" i="1"/>
  <c r="AA6406" i="1"/>
  <c r="Z6407" i="1"/>
  <c r="AA6407" i="1"/>
  <c r="Z6408" i="1"/>
  <c r="AA6408" i="1"/>
  <c r="Z6409" i="1"/>
  <c r="AA6409" i="1"/>
  <c r="Z3806" i="1"/>
  <c r="AA3806" i="1"/>
  <c r="Z3807" i="1"/>
  <c r="AA3807" i="1"/>
  <c r="Z6410" i="1"/>
  <c r="AA6410" i="1"/>
  <c r="Z3808" i="1"/>
  <c r="AA3808" i="1"/>
  <c r="Z6411" i="1"/>
  <c r="AA6411" i="1"/>
  <c r="Z6412" i="1"/>
  <c r="AA6412" i="1"/>
  <c r="Z3809" i="1"/>
  <c r="AA3809" i="1"/>
  <c r="Z3810" i="1"/>
  <c r="AA3810" i="1"/>
  <c r="Z6413" i="1"/>
  <c r="AA6413" i="1"/>
  <c r="Z6414" i="1"/>
  <c r="AA6414" i="1"/>
  <c r="Z3811" i="1"/>
  <c r="AA3811" i="1"/>
  <c r="Z6415" i="1"/>
  <c r="AA6415" i="1"/>
  <c r="Z3812" i="1"/>
  <c r="AA3812" i="1"/>
  <c r="Z6416" i="1"/>
  <c r="AA6416" i="1"/>
  <c r="Z3813" i="1"/>
  <c r="AA3813" i="1"/>
  <c r="Z6417" i="1"/>
  <c r="AA6417" i="1"/>
  <c r="Z3814" i="1"/>
  <c r="AA3814" i="1"/>
  <c r="Z6418" i="1"/>
  <c r="AA6418" i="1"/>
  <c r="Z3815" i="1"/>
  <c r="AA3815" i="1"/>
  <c r="Z6419" i="1"/>
  <c r="AA6419" i="1"/>
  <c r="Z6420" i="1"/>
  <c r="AA6420" i="1"/>
  <c r="Z6421" i="1"/>
  <c r="AA6421" i="1"/>
  <c r="Z3816" i="1"/>
  <c r="AA3816" i="1"/>
  <c r="Z3817" i="1"/>
  <c r="AA3817" i="1"/>
  <c r="Z3818" i="1"/>
  <c r="AA3818" i="1"/>
  <c r="Z6422" i="1"/>
  <c r="AA6422" i="1"/>
  <c r="Z3819" i="1"/>
  <c r="AA3819" i="1"/>
  <c r="Z3820" i="1"/>
  <c r="AA3820" i="1"/>
  <c r="Z3821" i="1"/>
  <c r="AA3821" i="1"/>
  <c r="Z6423" i="1"/>
  <c r="AA6423" i="1"/>
  <c r="Z6424" i="1"/>
  <c r="AA6424" i="1"/>
  <c r="Z6425" i="1"/>
  <c r="AA6425" i="1"/>
  <c r="Z3822" i="1"/>
  <c r="AA3822" i="1"/>
  <c r="Z6426" i="1"/>
  <c r="AA6426" i="1"/>
  <c r="Z6427" i="1"/>
  <c r="AA6427" i="1"/>
  <c r="Z6428" i="1"/>
  <c r="AA6428" i="1"/>
  <c r="Z3823" i="1"/>
  <c r="AA3823" i="1"/>
  <c r="Z3824" i="1"/>
  <c r="AA3824" i="1"/>
  <c r="Z3825" i="1"/>
  <c r="AA3825" i="1"/>
  <c r="Z3826" i="1"/>
  <c r="AA3826" i="1"/>
  <c r="Z3827" i="1"/>
  <c r="AA3827" i="1"/>
  <c r="Z6429" i="1"/>
  <c r="AA6429" i="1"/>
  <c r="Z3828" i="1"/>
  <c r="AA3828" i="1"/>
  <c r="Z3829" i="1"/>
  <c r="AA3829" i="1"/>
  <c r="Z3830" i="1"/>
  <c r="AA3830" i="1"/>
  <c r="Z3831" i="1"/>
  <c r="AA3831" i="1"/>
  <c r="Z3832" i="1"/>
  <c r="AA3832" i="1"/>
  <c r="Z3833" i="1"/>
  <c r="AA3833" i="1"/>
  <c r="Z3834" i="1"/>
  <c r="AA3834" i="1"/>
  <c r="Z3835" i="1"/>
  <c r="AA3835" i="1"/>
  <c r="Z3836" i="1"/>
  <c r="AA3836" i="1"/>
  <c r="Z3837" i="1"/>
  <c r="AA3837" i="1"/>
  <c r="Z3838" i="1"/>
  <c r="AA3838" i="1"/>
  <c r="Z3839" i="1"/>
  <c r="AA3839" i="1"/>
  <c r="Z6430" i="1"/>
  <c r="AA6430" i="1"/>
  <c r="Z6431" i="1"/>
  <c r="AA6431" i="1"/>
  <c r="Z3840" i="1"/>
  <c r="AA3840" i="1"/>
  <c r="Z3841" i="1"/>
  <c r="AA3841" i="1"/>
  <c r="Z3842" i="1"/>
  <c r="AA3842" i="1"/>
  <c r="Z3843" i="1"/>
  <c r="AA3843" i="1"/>
  <c r="Z3844" i="1"/>
  <c r="AA3844" i="1"/>
  <c r="Z3845" i="1"/>
  <c r="AA3845" i="1"/>
  <c r="Z3846" i="1"/>
  <c r="AA3846" i="1"/>
  <c r="Z3847" i="1"/>
  <c r="AA3847" i="1"/>
  <c r="Z3848" i="1"/>
  <c r="AA3848" i="1"/>
  <c r="Z3849" i="1"/>
  <c r="AA3849" i="1"/>
  <c r="Z6432" i="1"/>
  <c r="AA6432" i="1"/>
  <c r="Z3850" i="1"/>
  <c r="AA3850" i="1"/>
  <c r="Z6433" i="1"/>
  <c r="AA6433" i="1"/>
  <c r="Z3851" i="1"/>
  <c r="AA3851" i="1"/>
  <c r="Z3852" i="1"/>
  <c r="AA3852" i="1"/>
  <c r="Z3853" i="1"/>
  <c r="AA3853" i="1"/>
  <c r="Z3854" i="1"/>
  <c r="AA3854" i="1"/>
  <c r="Z3855" i="1"/>
  <c r="AA3855" i="1"/>
  <c r="Z3856" i="1"/>
  <c r="AA3856" i="1"/>
  <c r="Z3857" i="1"/>
  <c r="AA3857" i="1"/>
  <c r="Z3858" i="1"/>
  <c r="AA3858" i="1"/>
  <c r="Z3859" i="1"/>
  <c r="AA3859" i="1"/>
  <c r="Z3860" i="1"/>
  <c r="AA3860" i="1"/>
  <c r="Z3861" i="1"/>
  <c r="AA3861" i="1"/>
  <c r="Z6434" i="1"/>
  <c r="AA6434" i="1"/>
  <c r="Z3862" i="1"/>
  <c r="AA3862" i="1"/>
  <c r="Z3863" i="1"/>
  <c r="AA3863" i="1"/>
  <c r="Z3864" i="1"/>
  <c r="AA3864" i="1"/>
  <c r="Z3865" i="1"/>
  <c r="AA3865" i="1"/>
  <c r="Z3866" i="1"/>
  <c r="AA3866" i="1"/>
  <c r="Z3867" i="1"/>
  <c r="AA3867" i="1"/>
  <c r="Z3868" i="1"/>
  <c r="AA3868" i="1"/>
  <c r="Z6435" i="1"/>
  <c r="AA6435" i="1"/>
  <c r="Z3869" i="1"/>
  <c r="AA3869" i="1"/>
  <c r="Z3870" i="1"/>
  <c r="AA3870" i="1"/>
  <c r="Z3871" i="1"/>
  <c r="AA3871" i="1"/>
  <c r="Z6436" i="1"/>
  <c r="AA6436" i="1"/>
  <c r="Z3872" i="1"/>
  <c r="AA3872" i="1"/>
  <c r="Z3873" i="1"/>
  <c r="AA3873" i="1"/>
  <c r="Z3874" i="1"/>
  <c r="AA3874" i="1"/>
  <c r="Z6437" i="1"/>
  <c r="AA6437" i="1"/>
  <c r="Z6438" i="1"/>
  <c r="AA6438" i="1"/>
  <c r="Z3875" i="1"/>
  <c r="AA3875" i="1"/>
  <c r="Z6439" i="1"/>
  <c r="AA6439" i="1"/>
  <c r="Z6440" i="1"/>
  <c r="AA6440" i="1"/>
  <c r="Z3876" i="1"/>
  <c r="AA3876" i="1"/>
  <c r="Z6441" i="1"/>
  <c r="AA6441" i="1"/>
  <c r="Z6442" i="1"/>
  <c r="AA6442" i="1"/>
  <c r="Z6443" i="1"/>
  <c r="AA6443" i="1"/>
  <c r="Z6444" i="1"/>
  <c r="AA6444" i="1"/>
  <c r="Z6445" i="1"/>
  <c r="AA6445" i="1"/>
  <c r="Z3877" i="1"/>
  <c r="AA3877" i="1"/>
  <c r="Z3878" i="1"/>
  <c r="AA3878" i="1"/>
  <c r="Z3879" i="1"/>
  <c r="AA3879" i="1"/>
  <c r="Z3880" i="1"/>
  <c r="AA3880" i="1"/>
  <c r="Z3881" i="1"/>
  <c r="AA3881" i="1"/>
  <c r="Z6446" i="1"/>
  <c r="AA6446" i="1"/>
  <c r="Z3882" i="1"/>
  <c r="AA3882" i="1"/>
  <c r="Z3883" i="1"/>
  <c r="AA3883" i="1"/>
  <c r="Z3884" i="1"/>
  <c r="AA3884" i="1"/>
  <c r="Z3885" i="1"/>
  <c r="AA3885" i="1"/>
  <c r="Z3886" i="1"/>
  <c r="AA3886" i="1"/>
  <c r="Z6447" i="1"/>
  <c r="AA6447" i="1"/>
  <c r="Z3887" i="1"/>
  <c r="AA3887" i="1"/>
  <c r="Z3888" i="1"/>
  <c r="AA3888" i="1"/>
  <c r="Z3889" i="1"/>
  <c r="AA3889" i="1"/>
  <c r="Z3890" i="1"/>
  <c r="AA3890" i="1"/>
  <c r="Z3891" i="1"/>
  <c r="AA3891" i="1"/>
  <c r="Z3892" i="1"/>
  <c r="AA3892" i="1"/>
  <c r="Z3893" i="1"/>
  <c r="AA3893" i="1"/>
  <c r="Z3894" i="1"/>
  <c r="AA3894" i="1"/>
  <c r="Z3895" i="1"/>
  <c r="AA3895" i="1"/>
  <c r="Z3896" i="1"/>
  <c r="AA3896" i="1"/>
  <c r="Z3897" i="1"/>
  <c r="AA3897" i="1"/>
  <c r="Z3898" i="1"/>
  <c r="AA3898" i="1"/>
  <c r="Z3899" i="1"/>
  <c r="AA3899" i="1"/>
  <c r="Z3900" i="1"/>
  <c r="AA3900" i="1"/>
  <c r="Z3901" i="1"/>
  <c r="AA3901" i="1"/>
  <c r="Z3902" i="1"/>
  <c r="AA3902" i="1"/>
  <c r="Z3903" i="1"/>
  <c r="AA3903" i="1"/>
  <c r="Z3904" i="1"/>
  <c r="AA3904" i="1"/>
  <c r="Z3905" i="1"/>
  <c r="AA3905" i="1"/>
  <c r="Z6448" i="1"/>
  <c r="AA6448" i="1"/>
  <c r="Z3906" i="1"/>
  <c r="AA3906" i="1"/>
  <c r="Z3907" i="1"/>
  <c r="AA3907" i="1"/>
  <c r="Z6449" i="1"/>
  <c r="AA6449" i="1"/>
  <c r="Z3908" i="1"/>
  <c r="AA3908" i="1"/>
  <c r="Z3909" i="1"/>
  <c r="AA3909" i="1"/>
  <c r="Z3910" i="1"/>
  <c r="AA3910" i="1"/>
  <c r="Z3911" i="1"/>
  <c r="AA3911" i="1"/>
  <c r="Z6450" i="1"/>
  <c r="AA6450" i="1"/>
  <c r="Z3912" i="1"/>
  <c r="AA3912" i="1"/>
  <c r="Z3913" i="1"/>
  <c r="AA3913" i="1"/>
  <c r="Z6451" i="1"/>
  <c r="AA6451" i="1"/>
  <c r="Z6452" i="1"/>
  <c r="AA6452" i="1"/>
  <c r="Z3914" i="1"/>
  <c r="AA3914" i="1"/>
  <c r="Z6453" i="1"/>
  <c r="AA6453" i="1"/>
  <c r="Z3915" i="1"/>
  <c r="AA3915" i="1"/>
  <c r="Z3916" i="1"/>
  <c r="AA3916" i="1"/>
  <c r="Z6454" i="1"/>
  <c r="AA6454" i="1"/>
  <c r="Z3917" i="1"/>
  <c r="AA3917" i="1"/>
  <c r="Z6455" i="1"/>
  <c r="AA6455" i="1"/>
  <c r="Z6456" i="1"/>
  <c r="AA6456" i="1"/>
  <c r="Z3918" i="1"/>
  <c r="AA3918" i="1"/>
  <c r="Z3919" i="1"/>
  <c r="AA3919" i="1"/>
  <c r="Z6457" i="1"/>
  <c r="AA6457" i="1"/>
  <c r="Z3920" i="1"/>
  <c r="AA3920" i="1"/>
  <c r="Z6458" i="1"/>
  <c r="AA6458" i="1"/>
  <c r="Z3921" i="1"/>
  <c r="AA3921" i="1"/>
  <c r="Z3922" i="1"/>
  <c r="AA3922" i="1"/>
  <c r="Z6459" i="1"/>
  <c r="AA6459" i="1"/>
  <c r="Z6460" i="1"/>
  <c r="AA6460" i="1"/>
  <c r="Z6461" i="1"/>
  <c r="AA6461" i="1"/>
  <c r="Z3923" i="1"/>
  <c r="AA3923" i="1"/>
  <c r="Z3924" i="1"/>
  <c r="AA3924" i="1"/>
  <c r="Z3925" i="1"/>
  <c r="AA3925" i="1"/>
  <c r="Z3926" i="1"/>
  <c r="AA3926" i="1"/>
  <c r="Z6462" i="1"/>
  <c r="AA6462" i="1"/>
  <c r="Z6463" i="1"/>
  <c r="AA6463" i="1"/>
  <c r="Z3927" i="1"/>
  <c r="AA3927" i="1"/>
  <c r="Z3928" i="1"/>
  <c r="AA3928" i="1"/>
  <c r="Z6464" i="1"/>
  <c r="AA6464" i="1"/>
  <c r="Z6465" i="1"/>
  <c r="AA6465" i="1"/>
  <c r="Z6466" i="1"/>
  <c r="AA6466" i="1"/>
  <c r="Z3929" i="1"/>
  <c r="AA3929" i="1"/>
  <c r="Z3930" i="1"/>
  <c r="AA3930" i="1"/>
  <c r="Z3931" i="1"/>
  <c r="AA3931" i="1"/>
  <c r="Z3932" i="1"/>
  <c r="AA3932" i="1"/>
  <c r="Z6467" i="1"/>
  <c r="AA6467" i="1"/>
  <c r="Z3933" i="1"/>
  <c r="AA3933" i="1"/>
  <c r="Z3934" i="1"/>
  <c r="AA3934" i="1"/>
  <c r="Z3935" i="1"/>
  <c r="AA3935" i="1"/>
  <c r="Z3936" i="1"/>
  <c r="AA3936" i="1"/>
  <c r="Z6468" i="1"/>
  <c r="AA6468" i="1"/>
  <c r="Z6469" i="1"/>
  <c r="AA6469" i="1"/>
  <c r="Z3937" i="1"/>
  <c r="AA3937" i="1"/>
  <c r="Z3938" i="1"/>
  <c r="AA3938" i="1"/>
  <c r="Z6470" i="1"/>
  <c r="AA6470" i="1"/>
  <c r="Z6471" i="1"/>
  <c r="AA6471" i="1"/>
  <c r="Z3939" i="1"/>
  <c r="AA3939" i="1"/>
  <c r="Z3940" i="1"/>
  <c r="AA3940" i="1"/>
  <c r="Z3941" i="1"/>
  <c r="AA3941" i="1"/>
  <c r="Z3942" i="1"/>
  <c r="AA3942" i="1"/>
  <c r="Z3943" i="1"/>
  <c r="AA3943" i="1"/>
  <c r="Z3944" i="1"/>
  <c r="AA3944" i="1"/>
  <c r="Z3945" i="1"/>
  <c r="AA3945" i="1"/>
  <c r="Z3946" i="1"/>
  <c r="AA3946" i="1"/>
  <c r="Z3947" i="1"/>
  <c r="AA3947" i="1"/>
  <c r="Z3948" i="1"/>
  <c r="AA3948" i="1"/>
  <c r="Z3949" i="1"/>
  <c r="AA3949" i="1"/>
  <c r="Z6472" i="1"/>
  <c r="AA6472" i="1"/>
  <c r="Z3950" i="1"/>
  <c r="AA3950" i="1"/>
  <c r="Z3951" i="1"/>
  <c r="AA3951" i="1"/>
  <c r="Z3952" i="1"/>
  <c r="AA3952" i="1"/>
  <c r="Z3953" i="1"/>
  <c r="AA3953" i="1"/>
  <c r="Z3954" i="1"/>
  <c r="AA3954" i="1"/>
  <c r="Z3955" i="1"/>
  <c r="AA3955" i="1"/>
  <c r="Z6473" i="1"/>
  <c r="AA6473" i="1"/>
  <c r="Z3956" i="1"/>
  <c r="AA3956" i="1"/>
  <c r="Z3957" i="1"/>
  <c r="AA3957" i="1"/>
  <c r="Z3958" i="1"/>
  <c r="AA3958" i="1"/>
  <c r="Z3959" i="1"/>
  <c r="AA3959" i="1"/>
  <c r="Z3960" i="1"/>
  <c r="AA3960" i="1"/>
  <c r="Z3961" i="1"/>
  <c r="AA3961" i="1"/>
  <c r="Z3962" i="1"/>
  <c r="AA3962" i="1"/>
  <c r="Z3963" i="1"/>
  <c r="AA3963" i="1"/>
  <c r="Z3964" i="1"/>
  <c r="AA3964" i="1"/>
  <c r="Z3965" i="1"/>
  <c r="AA3965" i="1"/>
  <c r="Z3966" i="1"/>
  <c r="AA3966" i="1"/>
  <c r="Z3967" i="1"/>
  <c r="AA3967" i="1"/>
  <c r="Z3968" i="1"/>
  <c r="AA3968" i="1"/>
  <c r="Z3969" i="1"/>
  <c r="AA3969" i="1"/>
  <c r="Z3970" i="1"/>
  <c r="AA3970" i="1"/>
  <c r="Z3971" i="1"/>
  <c r="AA3971" i="1"/>
  <c r="Z3972" i="1"/>
  <c r="AA3972" i="1"/>
  <c r="Z3973" i="1"/>
  <c r="AA3973" i="1"/>
  <c r="Z3974" i="1"/>
  <c r="AA3974" i="1"/>
  <c r="Z6474" i="1"/>
  <c r="AA6474" i="1"/>
  <c r="Z3975" i="1"/>
  <c r="AA3975" i="1"/>
  <c r="Z3976" i="1"/>
  <c r="AA3976" i="1"/>
  <c r="Z6475" i="1"/>
  <c r="AA6475" i="1"/>
  <c r="Z6476" i="1"/>
  <c r="AA6476" i="1"/>
  <c r="Z3977" i="1"/>
  <c r="AA3977" i="1"/>
  <c r="Z3978" i="1"/>
  <c r="AA3978" i="1"/>
  <c r="Z3979" i="1"/>
  <c r="AA3979" i="1"/>
  <c r="Z3980" i="1"/>
  <c r="AA3980" i="1"/>
  <c r="Z3981" i="1"/>
  <c r="AA3981" i="1"/>
  <c r="Z6477" i="1"/>
  <c r="AA6477" i="1"/>
  <c r="Z3982" i="1"/>
  <c r="AA3982" i="1"/>
  <c r="Z3983" i="1"/>
  <c r="AA3983" i="1"/>
  <c r="Z3984" i="1"/>
  <c r="AA3984" i="1"/>
  <c r="Z3985" i="1"/>
  <c r="AA3985" i="1"/>
  <c r="Z3986" i="1"/>
  <c r="AA3986" i="1"/>
  <c r="Z3987" i="1"/>
  <c r="AA3987" i="1"/>
  <c r="Z3988" i="1"/>
  <c r="AA3988" i="1"/>
  <c r="Z3989" i="1"/>
  <c r="AA3989" i="1"/>
  <c r="Z3990" i="1"/>
  <c r="AA3990" i="1"/>
  <c r="Z3991" i="1"/>
  <c r="AA3991" i="1"/>
  <c r="Z6478" i="1"/>
  <c r="AA6478" i="1"/>
  <c r="Z3992" i="1"/>
  <c r="AA3992" i="1"/>
  <c r="Z3993" i="1"/>
  <c r="AA3993" i="1"/>
  <c r="Z3994" i="1"/>
  <c r="AA3994" i="1"/>
  <c r="Z3995" i="1"/>
  <c r="AA3995" i="1"/>
  <c r="Z3996" i="1"/>
  <c r="AA3996" i="1"/>
  <c r="Z3997" i="1"/>
  <c r="AA3997" i="1"/>
  <c r="Z3998" i="1"/>
  <c r="AA3998" i="1"/>
  <c r="Z3999" i="1"/>
  <c r="AA3999" i="1"/>
  <c r="Z4000" i="1"/>
  <c r="AA4000" i="1"/>
  <c r="Z6479" i="1"/>
  <c r="AA6479" i="1"/>
  <c r="Z6480" i="1"/>
  <c r="AA6480" i="1"/>
  <c r="Z6481" i="1"/>
  <c r="AA6481" i="1"/>
  <c r="Z6482" i="1"/>
  <c r="AA6482" i="1"/>
  <c r="Z4001" i="1"/>
  <c r="AA4001" i="1"/>
  <c r="Z4002" i="1"/>
  <c r="AA4002" i="1"/>
  <c r="Z6483" i="1"/>
  <c r="AA6483" i="1"/>
  <c r="Z6484" i="1"/>
  <c r="AA6484" i="1"/>
  <c r="Z4003" i="1"/>
  <c r="AA4003" i="1"/>
  <c r="Z4004" i="1"/>
  <c r="AA4004" i="1"/>
  <c r="Z6485" i="1"/>
  <c r="AA6485" i="1"/>
  <c r="Z4005" i="1"/>
  <c r="AA4005" i="1"/>
  <c r="Z6486" i="1"/>
  <c r="AA6486" i="1"/>
  <c r="Z4006" i="1"/>
  <c r="AA4006" i="1"/>
  <c r="Z4007" i="1"/>
  <c r="AA4007" i="1"/>
  <c r="Z6487" i="1"/>
  <c r="AA6487" i="1"/>
  <c r="Z6488" i="1"/>
  <c r="AA6488" i="1"/>
  <c r="Z4008" i="1"/>
  <c r="AA4008" i="1"/>
  <c r="Z6489" i="1"/>
  <c r="AA6489" i="1"/>
  <c r="Z6490" i="1"/>
  <c r="AA6490" i="1"/>
  <c r="Z6491" i="1"/>
  <c r="AA6491" i="1"/>
  <c r="Z6492" i="1"/>
  <c r="AA6492" i="1"/>
  <c r="Z6493" i="1"/>
  <c r="AA6493" i="1"/>
  <c r="Z4009" i="1"/>
  <c r="AA4009" i="1"/>
  <c r="Z4010" i="1"/>
  <c r="AA4010" i="1"/>
  <c r="Z4011" i="1"/>
  <c r="AA4011" i="1"/>
  <c r="Z4012" i="1"/>
  <c r="AA4012" i="1"/>
  <c r="Z4013" i="1"/>
  <c r="AA4013" i="1"/>
  <c r="Z6494" i="1"/>
  <c r="AA6494" i="1"/>
  <c r="Z4014" i="1"/>
  <c r="AA4014" i="1"/>
  <c r="Z4015" i="1"/>
  <c r="AA4015" i="1"/>
  <c r="Z6495" i="1"/>
  <c r="AA6495" i="1"/>
  <c r="Z4016" i="1"/>
  <c r="AA4016" i="1"/>
  <c r="Z4017" i="1"/>
  <c r="AA4017" i="1"/>
  <c r="Z6496" i="1"/>
  <c r="AA6496" i="1"/>
  <c r="Z4018" i="1"/>
  <c r="AA4018" i="1"/>
  <c r="Z6497" i="1"/>
  <c r="AA6497" i="1"/>
  <c r="Z4019" i="1"/>
  <c r="AA4019" i="1"/>
  <c r="Z4020" i="1"/>
  <c r="AA4020" i="1"/>
  <c r="Z4021" i="1"/>
  <c r="AA4021" i="1"/>
  <c r="Z4022" i="1"/>
  <c r="AA4022" i="1"/>
  <c r="Z6498" i="1"/>
  <c r="AA6498" i="1"/>
  <c r="Z6499" i="1"/>
  <c r="AA6499" i="1"/>
  <c r="Z6500" i="1"/>
  <c r="AA6500" i="1"/>
  <c r="Z6501" i="1"/>
  <c r="AA6501" i="1"/>
  <c r="Z6502" i="1"/>
  <c r="AA6502" i="1"/>
  <c r="Z6503" i="1"/>
  <c r="AA6503" i="1"/>
  <c r="Z6504" i="1"/>
  <c r="AA6504" i="1"/>
  <c r="Z6505" i="1"/>
  <c r="AA6505" i="1"/>
  <c r="Z6506" i="1"/>
  <c r="AA6506" i="1"/>
  <c r="Z6507" i="1"/>
  <c r="AA6507" i="1"/>
  <c r="Z6508" i="1"/>
  <c r="AA6508" i="1"/>
  <c r="Z6509" i="1"/>
  <c r="AA6509" i="1"/>
  <c r="Z4023" i="1"/>
  <c r="AA4023" i="1"/>
  <c r="Z4024" i="1"/>
  <c r="AA4024" i="1"/>
  <c r="Z6510" i="1"/>
  <c r="AA6510" i="1"/>
  <c r="Z6511" i="1"/>
  <c r="AA6511" i="1"/>
  <c r="Z6512" i="1"/>
  <c r="AA6512" i="1"/>
  <c r="Z6513" i="1"/>
  <c r="AA6513" i="1"/>
  <c r="Z4025" i="1"/>
  <c r="AA4025" i="1"/>
  <c r="Z4026" i="1"/>
  <c r="AA4026" i="1"/>
  <c r="Z6514" i="1"/>
  <c r="AA6514" i="1"/>
  <c r="Z6515" i="1"/>
  <c r="AA6515" i="1"/>
  <c r="Z109" i="1"/>
  <c r="AA109" i="1"/>
  <c r="Z4027" i="1"/>
  <c r="AA4027" i="1"/>
  <c r="Z6516" i="1"/>
  <c r="AA6516" i="1"/>
  <c r="Z6517" i="1"/>
  <c r="AA6517" i="1"/>
  <c r="Z4028" i="1"/>
  <c r="AA4028" i="1"/>
  <c r="Z4029" i="1"/>
  <c r="AA4029" i="1"/>
  <c r="Z110" i="1"/>
  <c r="AA110" i="1"/>
  <c r="Z6518" i="1"/>
  <c r="AA6518" i="1"/>
  <c r="Z6519" i="1"/>
  <c r="AA6519" i="1"/>
  <c r="Z6520" i="1"/>
  <c r="AA6520" i="1"/>
  <c r="Z6521" i="1"/>
  <c r="AA6521" i="1"/>
  <c r="Z4030" i="1"/>
  <c r="AA4030" i="1"/>
  <c r="Z111" i="1"/>
  <c r="AA111" i="1"/>
  <c r="Z112" i="1"/>
  <c r="AA112" i="1"/>
  <c r="Z6522" i="1"/>
  <c r="AA6522" i="1"/>
  <c r="Z6523" i="1"/>
  <c r="AA6523" i="1"/>
  <c r="Z4031" i="1"/>
  <c r="AA4031" i="1"/>
  <c r="Z6524" i="1"/>
  <c r="AA6524" i="1"/>
  <c r="Z6525" i="1"/>
  <c r="AA6525" i="1"/>
  <c r="Z6526" i="1"/>
  <c r="AA6526" i="1"/>
  <c r="Z113" i="1"/>
  <c r="AA113" i="1"/>
  <c r="Z6527" i="1"/>
  <c r="AA6527" i="1"/>
  <c r="V4032" i="1"/>
  <c r="W4032" i="1"/>
  <c r="X4032" i="1"/>
  <c r="V4033" i="1"/>
  <c r="W4033" i="1"/>
  <c r="X4033" i="1"/>
  <c r="V4034" i="1"/>
  <c r="W4034" i="1"/>
  <c r="X4034" i="1"/>
  <c r="V4035" i="1"/>
  <c r="W4035" i="1"/>
  <c r="X4035" i="1"/>
  <c r="V4036" i="1"/>
  <c r="W4036" i="1"/>
  <c r="X4036" i="1"/>
  <c r="V4037" i="1"/>
  <c r="W4037" i="1"/>
  <c r="X4037" i="1"/>
  <c r="V4038" i="1"/>
  <c r="W4038" i="1"/>
  <c r="X4038" i="1"/>
  <c r="V4039" i="1"/>
  <c r="W4039" i="1"/>
  <c r="X4039" i="1"/>
  <c r="V4040" i="1"/>
  <c r="W4040" i="1"/>
  <c r="X4040" i="1"/>
  <c r="V4041" i="1"/>
  <c r="W4041" i="1"/>
  <c r="X4041" i="1"/>
  <c r="V4042" i="1"/>
  <c r="W4042" i="1"/>
  <c r="X4042" i="1"/>
  <c r="V4043" i="1"/>
  <c r="W4043" i="1"/>
  <c r="X4043" i="1"/>
  <c r="V4044" i="1"/>
  <c r="W4044" i="1"/>
  <c r="X4044" i="1"/>
  <c r="V4045" i="1"/>
  <c r="W4045" i="1"/>
  <c r="X4045" i="1"/>
  <c r="V114" i="1"/>
  <c r="W114" i="1"/>
  <c r="X114" i="1"/>
  <c r="V115" i="1"/>
  <c r="W115" i="1"/>
  <c r="X115" i="1"/>
  <c r="V116" i="1"/>
  <c r="W116" i="1"/>
  <c r="X116" i="1"/>
  <c r="V4046" i="1"/>
  <c r="W4046" i="1"/>
  <c r="X4046" i="1"/>
  <c r="V4047" i="1"/>
  <c r="W4047" i="1"/>
  <c r="X4047" i="1"/>
  <c r="V4048" i="1"/>
  <c r="W4048" i="1"/>
  <c r="X4048" i="1"/>
  <c r="V4049" i="1"/>
  <c r="W4049" i="1"/>
  <c r="X4049" i="1"/>
  <c r="V4050" i="1"/>
  <c r="W4050" i="1"/>
  <c r="X4050" i="1"/>
  <c r="V117" i="1"/>
  <c r="W117" i="1"/>
  <c r="X117" i="1"/>
  <c r="V4051" i="1"/>
  <c r="W4051" i="1"/>
  <c r="X4051" i="1"/>
  <c r="V4052" i="1"/>
  <c r="W4052" i="1"/>
  <c r="X4052" i="1"/>
  <c r="V4053" i="1"/>
  <c r="W4053" i="1"/>
  <c r="X4053" i="1"/>
  <c r="V4054" i="1"/>
  <c r="W4054" i="1"/>
  <c r="X4054" i="1"/>
  <c r="V118" i="1"/>
  <c r="W118" i="1"/>
  <c r="X118" i="1"/>
  <c r="V4055" i="1"/>
  <c r="W4055" i="1"/>
  <c r="X4055" i="1"/>
  <c r="V4056" i="1"/>
  <c r="W4056" i="1"/>
  <c r="X4056" i="1"/>
  <c r="V4057" i="1"/>
  <c r="W4057" i="1"/>
  <c r="X4057" i="1"/>
  <c r="V4058" i="1"/>
  <c r="W4058" i="1"/>
  <c r="X4058" i="1"/>
  <c r="V4059" i="1"/>
  <c r="W4059" i="1"/>
  <c r="X4059" i="1"/>
  <c r="V4060" i="1"/>
  <c r="W4060" i="1"/>
  <c r="X4060" i="1"/>
  <c r="V4061" i="1"/>
  <c r="W4061" i="1"/>
  <c r="X4061" i="1"/>
  <c r="V119" i="1"/>
  <c r="W119" i="1"/>
  <c r="X119" i="1"/>
  <c r="V4062" i="1"/>
  <c r="W4062" i="1"/>
  <c r="X4062" i="1"/>
  <c r="V4063" i="1"/>
  <c r="W4063" i="1"/>
  <c r="X4063" i="1"/>
  <c r="V4064" i="1"/>
  <c r="W4064" i="1"/>
  <c r="X4064" i="1"/>
  <c r="V4065" i="1"/>
  <c r="W4065" i="1"/>
  <c r="X4065" i="1"/>
  <c r="V4066" i="1"/>
  <c r="W4066" i="1"/>
  <c r="X4066" i="1"/>
  <c r="V4067" i="1"/>
  <c r="W4067" i="1"/>
  <c r="X4067" i="1"/>
  <c r="V2" i="1"/>
  <c r="W2" i="1"/>
  <c r="X2" i="1"/>
  <c r="V3" i="1"/>
  <c r="W3" i="1"/>
  <c r="X3" i="1"/>
  <c r="V4" i="1"/>
  <c r="W4" i="1"/>
  <c r="X4" i="1"/>
  <c r="V5" i="1"/>
  <c r="W5" i="1"/>
  <c r="X5" i="1"/>
  <c r="V6" i="1"/>
  <c r="W6" i="1"/>
  <c r="X6" i="1"/>
  <c r="V7" i="1"/>
  <c r="W7" i="1"/>
  <c r="X7" i="1"/>
  <c r="V8" i="1"/>
  <c r="W8" i="1"/>
  <c r="X8" i="1"/>
  <c r="V9" i="1"/>
  <c r="W9" i="1"/>
  <c r="X9" i="1"/>
  <c r="V10" i="1"/>
  <c r="W10" i="1"/>
  <c r="X10" i="1"/>
  <c r="V4068" i="1"/>
  <c r="W4068" i="1"/>
  <c r="X4068" i="1"/>
  <c r="V4069" i="1"/>
  <c r="W4069" i="1"/>
  <c r="X4069" i="1"/>
  <c r="V4070" i="1"/>
  <c r="W4070" i="1"/>
  <c r="X4070" i="1"/>
  <c r="V4071" i="1"/>
  <c r="W4071" i="1"/>
  <c r="X4071" i="1"/>
  <c r="V4072" i="1"/>
  <c r="W4072" i="1"/>
  <c r="X4072" i="1"/>
  <c r="V120" i="1"/>
  <c r="W120" i="1"/>
  <c r="X120" i="1"/>
  <c r="V4073" i="1"/>
  <c r="W4073" i="1"/>
  <c r="X4073" i="1"/>
  <c r="V4074" i="1"/>
  <c r="W4074" i="1"/>
  <c r="X4074" i="1"/>
  <c r="V4075" i="1"/>
  <c r="W4075" i="1"/>
  <c r="X4075" i="1"/>
  <c r="V4076" i="1"/>
  <c r="W4076" i="1"/>
  <c r="X4076" i="1"/>
  <c r="V4077" i="1"/>
  <c r="W4077" i="1"/>
  <c r="X4077" i="1"/>
  <c r="V4078" i="1"/>
  <c r="W4078" i="1"/>
  <c r="X4078" i="1"/>
  <c r="V4079" i="1"/>
  <c r="W4079" i="1"/>
  <c r="X4079" i="1"/>
  <c r="V4080" i="1"/>
  <c r="W4080" i="1"/>
  <c r="X4080" i="1"/>
  <c r="V4081" i="1"/>
  <c r="W4081" i="1"/>
  <c r="X4081" i="1"/>
  <c r="V4082" i="1"/>
  <c r="W4082" i="1"/>
  <c r="X4082" i="1"/>
  <c r="V4083" i="1"/>
  <c r="W4083" i="1"/>
  <c r="X4083" i="1"/>
  <c r="V4084" i="1"/>
  <c r="W4084" i="1"/>
  <c r="X4084" i="1"/>
  <c r="V4085" i="1"/>
  <c r="W4085" i="1"/>
  <c r="X4085" i="1"/>
  <c r="V4086" i="1"/>
  <c r="W4086" i="1"/>
  <c r="X4086" i="1"/>
  <c r="V4087" i="1"/>
  <c r="W4087" i="1"/>
  <c r="X4087" i="1"/>
  <c r="V4088" i="1"/>
  <c r="W4088" i="1"/>
  <c r="X4088" i="1"/>
  <c r="V4089" i="1"/>
  <c r="W4089" i="1"/>
  <c r="X4089" i="1"/>
  <c r="V4090" i="1"/>
  <c r="W4090" i="1"/>
  <c r="X4090" i="1"/>
  <c r="V4091" i="1"/>
  <c r="W4091" i="1"/>
  <c r="X4091" i="1"/>
  <c r="V4092" i="1"/>
  <c r="W4092" i="1"/>
  <c r="X4092" i="1"/>
  <c r="V11" i="1"/>
  <c r="W11" i="1"/>
  <c r="X11" i="1"/>
  <c r="V121" i="1"/>
  <c r="W121" i="1"/>
  <c r="X121" i="1"/>
  <c r="V122" i="1"/>
  <c r="W122" i="1"/>
  <c r="X122" i="1"/>
  <c r="V4093" i="1"/>
  <c r="W4093" i="1"/>
  <c r="X4093" i="1"/>
  <c r="V4094" i="1"/>
  <c r="W4094" i="1"/>
  <c r="X4094" i="1"/>
  <c r="V4095" i="1"/>
  <c r="W4095" i="1"/>
  <c r="X4095" i="1"/>
  <c r="V4096" i="1"/>
  <c r="W4096" i="1"/>
  <c r="X4096" i="1"/>
  <c r="V4097" i="1"/>
  <c r="W4097" i="1"/>
  <c r="X4097" i="1"/>
  <c r="V123" i="1"/>
  <c r="W123" i="1"/>
  <c r="X123" i="1"/>
  <c r="V4098" i="1"/>
  <c r="W4098" i="1"/>
  <c r="X4098" i="1"/>
  <c r="V4099" i="1"/>
  <c r="W4099" i="1"/>
  <c r="X4099" i="1"/>
  <c r="V4100" i="1"/>
  <c r="W4100" i="1"/>
  <c r="X4100" i="1"/>
  <c r="V4101" i="1"/>
  <c r="W4101" i="1"/>
  <c r="X4101" i="1"/>
  <c r="V4102" i="1"/>
  <c r="W4102" i="1"/>
  <c r="X4102" i="1"/>
  <c r="V124" i="1"/>
  <c r="W124" i="1"/>
  <c r="X124" i="1"/>
  <c r="V4103" i="1"/>
  <c r="W4103" i="1"/>
  <c r="X4103" i="1"/>
  <c r="V125" i="1"/>
  <c r="W125" i="1"/>
  <c r="X125" i="1"/>
  <c r="V12" i="1"/>
  <c r="W12" i="1"/>
  <c r="X12" i="1"/>
  <c r="V126" i="1"/>
  <c r="W126" i="1"/>
  <c r="X126" i="1"/>
  <c r="V127" i="1"/>
  <c r="W127" i="1"/>
  <c r="X127" i="1"/>
  <c r="V128" i="1"/>
  <c r="W128" i="1"/>
  <c r="X128" i="1"/>
  <c r="V129" i="1"/>
  <c r="W129" i="1"/>
  <c r="X129" i="1"/>
  <c r="V4104" i="1"/>
  <c r="W4104" i="1"/>
  <c r="X4104" i="1"/>
  <c r="V4105" i="1"/>
  <c r="W4105" i="1"/>
  <c r="X4105" i="1"/>
  <c r="V4106" i="1"/>
  <c r="W4106" i="1"/>
  <c r="X4106" i="1"/>
  <c r="V4107" i="1"/>
  <c r="W4107" i="1"/>
  <c r="X4107" i="1"/>
  <c r="V4108" i="1"/>
  <c r="W4108" i="1"/>
  <c r="X4108" i="1"/>
  <c r="V4109" i="1"/>
  <c r="W4109" i="1"/>
  <c r="X4109" i="1"/>
  <c r="V130" i="1"/>
  <c r="W130" i="1"/>
  <c r="X130" i="1"/>
  <c r="V131" i="1"/>
  <c r="W131" i="1"/>
  <c r="X131" i="1"/>
  <c r="V132" i="1"/>
  <c r="W132" i="1"/>
  <c r="X132" i="1"/>
  <c r="V13" i="1"/>
  <c r="W13" i="1"/>
  <c r="X13" i="1"/>
  <c r="V14" i="1"/>
  <c r="W14" i="1"/>
  <c r="X14" i="1"/>
  <c r="V15" i="1"/>
  <c r="W15" i="1"/>
  <c r="X15" i="1"/>
  <c r="V16" i="1"/>
  <c r="W16" i="1"/>
  <c r="X16" i="1"/>
  <c r="V17" i="1"/>
  <c r="W17" i="1"/>
  <c r="X17" i="1"/>
  <c r="V18" i="1"/>
  <c r="W18" i="1"/>
  <c r="X18" i="1"/>
  <c r="V19" i="1"/>
  <c r="W19" i="1"/>
  <c r="X19" i="1"/>
  <c r="V20" i="1"/>
  <c r="W20" i="1"/>
  <c r="X20" i="1"/>
  <c r="V21" i="1"/>
  <c r="W21" i="1"/>
  <c r="X21" i="1"/>
  <c r="V22" i="1"/>
  <c r="W22" i="1"/>
  <c r="X22" i="1"/>
  <c r="V4110" i="1"/>
  <c r="W4110" i="1"/>
  <c r="X4110" i="1"/>
  <c r="V133" i="1"/>
  <c r="W133" i="1"/>
  <c r="X133" i="1"/>
  <c r="V134" i="1"/>
  <c r="W134" i="1"/>
  <c r="X134" i="1"/>
  <c r="V4111" i="1"/>
  <c r="W4111" i="1"/>
  <c r="X4111" i="1"/>
  <c r="V4112" i="1"/>
  <c r="W4112" i="1"/>
  <c r="X4112" i="1"/>
  <c r="V4113" i="1"/>
  <c r="W4113" i="1"/>
  <c r="X4113" i="1"/>
  <c r="V135" i="1"/>
  <c r="W135" i="1"/>
  <c r="X135" i="1"/>
  <c r="V136" i="1"/>
  <c r="W136" i="1"/>
  <c r="X136" i="1"/>
  <c r="V4114" i="1"/>
  <c r="W4114" i="1"/>
  <c r="X4114" i="1"/>
  <c r="V4115" i="1"/>
  <c r="W4115" i="1"/>
  <c r="X4115" i="1"/>
  <c r="V4116" i="1"/>
  <c r="W4116" i="1"/>
  <c r="X4116" i="1"/>
  <c r="V4117" i="1"/>
  <c r="W4117" i="1"/>
  <c r="X4117" i="1"/>
  <c r="V4118" i="1"/>
  <c r="W4118" i="1"/>
  <c r="X4118" i="1"/>
  <c r="V137" i="1"/>
  <c r="W137" i="1"/>
  <c r="X137" i="1"/>
  <c r="V138" i="1"/>
  <c r="W138" i="1"/>
  <c r="X138" i="1"/>
  <c r="V139" i="1"/>
  <c r="W139" i="1"/>
  <c r="X139" i="1"/>
  <c r="V4119" i="1"/>
  <c r="W4119" i="1"/>
  <c r="X4119" i="1"/>
  <c r="V4120" i="1"/>
  <c r="W4120" i="1"/>
  <c r="X4120" i="1"/>
  <c r="V4121" i="1"/>
  <c r="W4121" i="1"/>
  <c r="X4121" i="1"/>
  <c r="V4122" i="1"/>
  <c r="W4122" i="1"/>
  <c r="X4122" i="1"/>
  <c r="V4123" i="1"/>
  <c r="W4123" i="1"/>
  <c r="X4123" i="1"/>
  <c r="V4124" i="1"/>
  <c r="W4124" i="1"/>
  <c r="X4124" i="1"/>
  <c r="V4125" i="1"/>
  <c r="W4125" i="1"/>
  <c r="X4125" i="1"/>
  <c r="V4126" i="1"/>
  <c r="W4126" i="1"/>
  <c r="X4126" i="1"/>
  <c r="V4127" i="1"/>
  <c r="W4127" i="1"/>
  <c r="X4127" i="1"/>
  <c r="V4128" i="1"/>
  <c r="W4128" i="1"/>
  <c r="X4128" i="1"/>
  <c r="V4129" i="1"/>
  <c r="W4129" i="1"/>
  <c r="X4129" i="1"/>
  <c r="V4130" i="1"/>
  <c r="W4130" i="1"/>
  <c r="X4130" i="1"/>
  <c r="V140" i="1"/>
  <c r="W140" i="1"/>
  <c r="X140" i="1"/>
  <c r="V4131" i="1"/>
  <c r="W4131" i="1"/>
  <c r="X4131" i="1"/>
  <c r="V4132" i="1"/>
  <c r="W4132" i="1"/>
  <c r="X4132" i="1"/>
  <c r="V4133" i="1"/>
  <c r="W4133" i="1"/>
  <c r="X4133" i="1"/>
  <c r="V4134" i="1"/>
  <c r="W4134" i="1"/>
  <c r="X4134" i="1"/>
  <c r="V141" i="1"/>
  <c r="W141" i="1"/>
  <c r="X141" i="1"/>
  <c r="V4135" i="1"/>
  <c r="W4135" i="1"/>
  <c r="X4135" i="1"/>
  <c r="V4136" i="1"/>
  <c r="W4136" i="1"/>
  <c r="X4136" i="1"/>
  <c r="V4137" i="1"/>
  <c r="W4137" i="1"/>
  <c r="X4137" i="1"/>
  <c r="V4138" i="1"/>
  <c r="W4138" i="1"/>
  <c r="X4138" i="1"/>
  <c r="V4139" i="1"/>
  <c r="W4139" i="1"/>
  <c r="X4139" i="1"/>
  <c r="V4140" i="1"/>
  <c r="W4140" i="1"/>
  <c r="X4140" i="1"/>
  <c r="V4141" i="1"/>
  <c r="W4141" i="1"/>
  <c r="X4141" i="1"/>
  <c r="V4142" i="1"/>
  <c r="W4142" i="1"/>
  <c r="X4142" i="1"/>
  <c r="V4143" i="1"/>
  <c r="W4143" i="1"/>
  <c r="X4143" i="1"/>
  <c r="V4144" i="1"/>
  <c r="W4144" i="1"/>
  <c r="X4144" i="1"/>
  <c r="V4145" i="1"/>
  <c r="W4145" i="1"/>
  <c r="X4145" i="1"/>
  <c r="V4146" i="1"/>
  <c r="W4146" i="1"/>
  <c r="X4146" i="1"/>
  <c r="V4147" i="1"/>
  <c r="W4147" i="1"/>
  <c r="X4147" i="1"/>
  <c r="V4148" i="1"/>
  <c r="W4148" i="1"/>
  <c r="X4148" i="1"/>
  <c r="V4149" i="1"/>
  <c r="W4149" i="1"/>
  <c r="X4149" i="1"/>
  <c r="V4150" i="1"/>
  <c r="W4150" i="1"/>
  <c r="X4150" i="1"/>
  <c r="V4151" i="1"/>
  <c r="W4151" i="1"/>
  <c r="X4151" i="1"/>
  <c r="V4152" i="1"/>
  <c r="W4152" i="1"/>
  <c r="X4152" i="1"/>
  <c r="V4153" i="1"/>
  <c r="W4153" i="1"/>
  <c r="X4153" i="1"/>
  <c r="V4154" i="1"/>
  <c r="W4154" i="1"/>
  <c r="X4154" i="1"/>
  <c r="V4155" i="1"/>
  <c r="W4155" i="1"/>
  <c r="X4155" i="1"/>
  <c r="V4156" i="1"/>
  <c r="W4156" i="1"/>
  <c r="X4156" i="1"/>
  <c r="V4157" i="1"/>
  <c r="W4157" i="1"/>
  <c r="X4157" i="1"/>
  <c r="V4158" i="1"/>
  <c r="W4158" i="1"/>
  <c r="X4158" i="1"/>
  <c r="V4159" i="1"/>
  <c r="W4159" i="1"/>
  <c r="X4159" i="1"/>
  <c r="V4160" i="1"/>
  <c r="W4160" i="1"/>
  <c r="X4160" i="1"/>
  <c r="V4161" i="1"/>
  <c r="W4161" i="1"/>
  <c r="X4161" i="1"/>
  <c r="V4162" i="1"/>
  <c r="W4162" i="1"/>
  <c r="X4162" i="1"/>
  <c r="V4163" i="1"/>
  <c r="W4163" i="1"/>
  <c r="X4163" i="1"/>
  <c r="V4164" i="1"/>
  <c r="W4164" i="1"/>
  <c r="X4164" i="1"/>
  <c r="V4165" i="1"/>
  <c r="W4165" i="1"/>
  <c r="X4165" i="1"/>
  <c r="V4166" i="1"/>
  <c r="W4166" i="1"/>
  <c r="X4166" i="1"/>
  <c r="V4167" i="1"/>
  <c r="W4167" i="1"/>
  <c r="X4167" i="1"/>
  <c r="V23" i="1"/>
  <c r="W23" i="1"/>
  <c r="X23" i="1"/>
  <c r="V24" i="1"/>
  <c r="W24" i="1"/>
  <c r="X24" i="1"/>
  <c r="V25" i="1"/>
  <c r="W25" i="1"/>
  <c r="X25" i="1"/>
  <c r="V26" i="1"/>
  <c r="W26" i="1"/>
  <c r="X26" i="1"/>
  <c r="V27" i="1"/>
  <c r="W27" i="1"/>
  <c r="X27" i="1"/>
  <c r="V28" i="1"/>
  <c r="W28" i="1"/>
  <c r="X28" i="1"/>
  <c r="V29" i="1"/>
  <c r="W29" i="1"/>
  <c r="X29" i="1"/>
  <c r="V4168" i="1"/>
  <c r="W4168" i="1"/>
  <c r="X4168" i="1"/>
  <c r="V4169" i="1"/>
  <c r="W4169" i="1"/>
  <c r="X4169" i="1"/>
  <c r="V4170" i="1"/>
  <c r="W4170" i="1"/>
  <c r="X4170" i="1"/>
  <c r="V4171" i="1"/>
  <c r="W4171" i="1"/>
  <c r="X4171" i="1"/>
  <c r="V4172" i="1"/>
  <c r="W4172" i="1"/>
  <c r="X4172" i="1"/>
  <c r="V4173" i="1"/>
  <c r="W4173" i="1"/>
  <c r="X4173" i="1"/>
  <c r="V30" i="1"/>
  <c r="W30" i="1"/>
  <c r="X30" i="1"/>
  <c r="V31" i="1"/>
  <c r="W31" i="1"/>
  <c r="X31" i="1"/>
  <c r="V142" i="1"/>
  <c r="W142" i="1"/>
  <c r="X142" i="1"/>
  <c r="V143" i="1"/>
  <c r="W143" i="1"/>
  <c r="X143" i="1"/>
  <c r="V32" i="1"/>
  <c r="W32" i="1"/>
  <c r="X32" i="1"/>
  <c r="V33" i="1"/>
  <c r="W33" i="1"/>
  <c r="X33" i="1"/>
  <c r="V34" i="1"/>
  <c r="W34" i="1"/>
  <c r="X34" i="1"/>
  <c r="V35" i="1"/>
  <c r="W35" i="1"/>
  <c r="X35" i="1"/>
  <c r="V36" i="1"/>
  <c r="W36" i="1"/>
  <c r="X36" i="1"/>
  <c r="V37" i="1"/>
  <c r="W37" i="1"/>
  <c r="X37" i="1"/>
  <c r="V4174" i="1"/>
  <c r="W4174" i="1"/>
  <c r="X4174" i="1"/>
  <c r="V4175" i="1"/>
  <c r="W4175" i="1"/>
  <c r="X4175" i="1"/>
  <c r="V4176" i="1"/>
  <c r="W4176" i="1"/>
  <c r="X4176" i="1"/>
  <c r="V38" i="1"/>
  <c r="W38" i="1"/>
  <c r="X38" i="1"/>
  <c r="V39" i="1"/>
  <c r="W39" i="1"/>
  <c r="X39" i="1"/>
  <c r="V40" i="1"/>
  <c r="W40" i="1"/>
  <c r="X40" i="1"/>
  <c r="V41" i="1"/>
  <c r="W41" i="1"/>
  <c r="X41" i="1"/>
  <c r="V144" i="1"/>
  <c r="W144" i="1"/>
  <c r="X144" i="1"/>
  <c r="V4177" i="1"/>
  <c r="W4177" i="1"/>
  <c r="X4177" i="1"/>
  <c r="V145" i="1"/>
  <c r="W145" i="1"/>
  <c r="X145" i="1"/>
  <c r="V4178" i="1"/>
  <c r="W4178" i="1"/>
  <c r="X4178" i="1"/>
  <c r="V146" i="1"/>
  <c r="W146" i="1"/>
  <c r="X146" i="1"/>
  <c r="V147" i="1"/>
  <c r="W147" i="1"/>
  <c r="X147" i="1"/>
  <c r="V42" i="1"/>
  <c r="W42" i="1"/>
  <c r="X42" i="1"/>
  <c r="V43" i="1"/>
  <c r="W43" i="1"/>
  <c r="X43" i="1"/>
  <c r="V44" i="1"/>
  <c r="W44" i="1"/>
  <c r="X44" i="1"/>
  <c r="V45" i="1"/>
  <c r="W45" i="1"/>
  <c r="X45" i="1"/>
  <c r="V4179" i="1"/>
  <c r="W4179" i="1"/>
  <c r="X4179" i="1"/>
  <c r="V4180" i="1"/>
  <c r="W4180" i="1"/>
  <c r="X4180" i="1"/>
  <c r="V4181" i="1"/>
  <c r="W4181" i="1"/>
  <c r="X4181" i="1"/>
  <c r="V4182" i="1"/>
  <c r="W4182" i="1"/>
  <c r="X4182" i="1"/>
  <c r="V4183" i="1"/>
  <c r="W4183" i="1"/>
  <c r="X4183" i="1"/>
  <c r="V46" i="1"/>
  <c r="W46" i="1"/>
  <c r="X46" i="1"/>
  <c r="V4184" i="1"/>
  <c r="W4184" i="1"/>
  <c r="X4184" i="1"/>
  <c r="V4185" i="1"/>
  <c r="W4185" i="1"/>
  <c r="X4185" i="1"/>
  <c r="V4186" i="1"/>
  <c r="W4186" i="1"/>
  <c r="X4186" i="1"/>
  <c r="V148" i="1"/>
  <c r="W148" i="1"/>
  <c r="X148" i="1"/>
  <c r="V149" i="1"/>
  <c r="W149" i="1"/>
  <c r="X149" i="1"/>
  <c r="V4187" i="1"/>
  <c r="W4187" i="1"/>
  <c r="X4187" i="1"/>
  <c r="V150" i="1"/>
  <c r="W150" i="1"/>
  <c r="X150" i="1"/>
  <c r="V151" i="1"/>
  <c r="W151" i="1"/>
  <c r="X151" i="1"/>
  <c r="V47" i="1"/>
  <c r="W47" i="1"/>
  <c r="X47" i="1"/>
  <c r="V48" i="1"/>
  <c r="W48" i="1"/>
  <c r="X48" i="1"/>
  <c r="V49" i="1"/>
  <c r="W49" i="1"/>
  <c r="X49" i="1"/>
  <c r="V50" i="1"/>
  <c r="W50" i="1"/>
  <c r="X50" i="1"/>
  <c r="V51" i="1"/>
  <c r="W51" i="1"/>
  <c r="X51" i="1"/>
  <c r="V4188" i="1"/>
  <c r="W4188" i="1"/>
  <c r="X4188" i="1"/>
  <c r="V4189" i="1"/>
  <c r="W4189" i="1"/>
  <c r="X4189" i="1"/>
  <c r="V4190" i="1"/>
  <c r="W4190" i="1"/>
  <c r="X4190" i="1"/>
  <c r="V4191" i="1"/>
  <c r="W4191" i="1"/>
  <c r="X4191" i="1"/>
  <c r="V4192" i="1"/>
  <c r="W4192" i="1"/>
  <c r="X4192" i="1"/>
  <c r="V4193" i="1"/>
  <c r="W4193" i="1"/>
  <c r="X4193" i="1"/>
  <c r="V4194" i="1"/>
  <c r="W4194" i="1"/>
  <c r="X4194" i="1"/>
  <c r="V4195" i="1"/>
  <c r="W4195" i="1"/>
  <c r="X4195" i="1"/>
  <c r="V52" i="1"/>
  <c r="W52" i="1"/>
  <c r="X52" i="1"/>
  <c r="V152" i="1"/>
  <c r="W152" i="1"/>
  <c r="X152" i="1"/>
  <c r="V4196" i="1"/>
  <c r="W4196" i="1"/>
  <c r="X4196" i="1"/>
  <c r="V4197" i="1"/>
  <c r="W4197" i="1"/>
  <c r="X4197" i="1"/>
  <c r="V4198" i="1"/>
  <c r="W4198" i="1"/>
  <c r="X4198" i="1"/>
  <c r="V53" i="1"/>
  <c r="W53" i="1"/>
  <c r="X53" i="1"/>
  <c r="V54" i="1"/>
  <c r="W54" i="1"/>
  <c r="X54" i="1"/>
  <c r="V55" i="1"/>
  <c r="W55" i="1"/>
  <c r="X55" i="1"/>
  <c r="V56" i="1"/>
  <c r="W56" i="1"/>
  <c r="X56" i="1"/>
  <c r="V57" i="1"/>
  <c r="W57" i="1"/>
  <c r="X57" i="1"/>
  <c r="V58" i="1"/>
  <c r="W58" i="1"/>
  <c r="X58" i="1"/>
  <c r="V59" i="1"/>
  <c r="W59" i="1"/>
  <c r="X59" i="1"/>
  <c r="V60" i="1"/>
  <c r="W60" i="1"/>
  <c r="X60" i="1"/>
  <c r="V61" i="1"/>
  <c r="W61" i="1"/>
  <c r="X61" i="1"/>
  <c r="V62" i="1"/>
  <c r="W62" i="1"/>
  <c r="X62" i="1"/>
  <c r="V63" i="1"/>
  <c r="W63" i="1"/>
  <c r="X63" i="1"/>
  <c r="V64" i="1"/>
  <c r="W64" i="1"/>
  <c r="X64" i="1"/>
  <c r="V65" i="1"/>
  <c r="W65" i="1"/>
  <c r="X65" i="1"/>
  <c r="V66" i="1"/>
  <c r="W66" i="1"/>
  <c r="X66" i="1"/>
  <c r="V67" i="1"/>
  <c r="W67" i="1"/>
  <c r="X67" i="1"/>
  <c r="V68" i="1"/>
  <c r="W68" i="1"/>
  <c r="X68" i="1"/>
  <c r="V69" i="1"/>
  <c r="W69" i="1"/>
  <c r="X69" i="1"/>
  <c r="V70" i="1"/>
  <c r="W70" i="1"/>
  <c r="X70" i="1"/>
  <c r="V4199" i="1"/>
  <c r="W4199" i="1"/>
  <c r="X4199" i="1"/>
  <c r="V4200" i="1"/>
  <c r="W4200" i="1"/>
  <c r="X4200" i="1"/>
  <c r="V4201" i="1"/>
  <c r="W4201" i="1"/>
  <c r="X4201" i="1"/>
  <c r="V153" i="1"/>
  <c r="W153" i="1"/>
  <c r="X153" i="1"/>
  <c r="V154" i="1"/>
  <c r="W154" i="1"/>
  <c r="X154" i="1"/>
  <c r="V155" i="1"/>
  <c r="W155" i="1"/>
  <c r="X155" i="1"/>
  <c r="V4202" i="1"/>
  <c r="W4202" i="1"/>
  <c r="X4202" i="1"/>
  <c r="V156" i="1"/>
  <c r="W156" i="1"/>
  <c r="X156" i="1"/>
  <c r="V157" i="1"/>
  <c r="W157" i="1"/>
  <c r="X157" i="1"/>
  <c r="V158" i="1"/>
  <c r="W158" i="1"/>
  <c r="X158" i="1"/>
  <c r="V159" i="1"/>
  <c r="W159" i="1"/>
  <c r="X159" i="1"/>
  <c r="V4203" i="1"/>
  <c r="W4203" i="1"/>
  <c r="X4203" i="1"/>
  <c r="V4204" i="1"/>
  <c r="W4204" i="1"/>
  <c r="X4204" i="1"/>
  <c r="V4205" i="1"/>
  <c r="W4205" i="1"/>
  <c r="X4205" i="1"/>
  <c r="V4206" i="1"/>
  <c r="W4206" i="1"/>
  <c r="X4206" i="1"/>
  <c r="V4207" i="1"/>
  <c r="W4207" i="1"/>
  <c r="X4207" i="1"/>
  <c r="V4208" i="1"/>
  <c r="W4208" i="1"/>
  <c r="X4208" i="1"/>
  <c r="V4209" i="1"/>
  <c r="W4209" i="1"/>
  <c r="X4209" i="1"/>
  <c r="V4210" i="1"/>
  <c r="W4210" i="1"/>
  <c r="X4210" i="1"/>
  <c r="V4211" i="1"/>
  <c r="W4211" i="1"/>
  <c r="X4211" i="1"/>
  <c r="V160" i="1"/>
  <c r="W160" i="1"/>
  <c r="X160" i="1"/>
  <c r="V4212" i="1"/>
  <c r="W4212" i="1"/>
  <c r="X4212" i="1"/>
  <c r="V161" i="1"/>
  <c r="W161" i="1"/>
  <c r="X161" i="1"/>
  <c r="V4213" i="1"/>
  <c r="W4213" i="1"/>
  <c r="X4213" i="1"/>
  <c r="V4214" i="1"/>
  <c r="W4214" i="1"/>
  <c r="X4214" i="1"/>
  <c r="V4215" i="1"/>
  <c r="W4215" i="1"/>
  <c r="X4215" i="1"/>
  <c r="V4216" i="1"/>
  <c r="W4216" i="1"/>
  <c r="X4216" i="1"/>
  <c r="V162" i="1"/>
  <c r="W162" i="1"/>
  <c r="X162" i="1"/>
  <c r="V163" i="1"/>
  <c r="W163" i="1"/>
  <c r="X163" i="1"/>
  <c r="V164" i="1"/>
  <c r="W164" i="1"/>
  <c r="X164" i="1"/>
  <c r="V4217" i="1"/>
  <c r="W4217" i="1"/>
  <c r="X4217" i="1"/>
  <c r="V4218" i="1"/>
  <c r="W4218" i="1"/>
  <c r="X4218" i="1"/>
  <c r="V4219" i="1"/>
  <c r="W4219" i="1"/>
  <c r="X4219" i="1"/>
  <c r="V4220" i="1"/>
  <c r="W4220" i="1"/>
  <c r="X4220" i="1"/>
  <c r="V4221" i="1"/>
  <c r="W4221" i="1"/>
  <c r="X4221" i="1"/>
  <c r="V165" i="1"/>
  <c r="W165" i="1"/>
  <c r="X165" i="1"/>
  <c r="V4222" i="1"/>
  <c r="W4222" i="1"/>
  <c r="X4222" i="1"/>
  <c r="V4223" i="1"/>
  <c r="W4223" i="1"/>
  <c r="X4223" i="1"/>
  <c r="V166" i="1"/>
  <c r="W166" i="1"/>
  <c r="X166" i="1"/>
  <c r="V167" i="1"/>
  <c r="W167" i="1"/>
  <c r="X167" i="1"/>
  <c r="V4224" i="1"/>
  <c r="W4224" i="1"/>
  <c r="X4224" i="1"/>
  <c r="V4225" i="1"/>
  <c r="W4225" i="1"/>
  <c r="X4225" i="1"/>
  <c r="V4226" i="1"/>
  <c r="W4226" i="1"/>
  <c r="X4226" i="1"/>
  <c r="V4227" i="1"/>
  <c r="W4227" i="1"/>
  <c r="X4227" i="1"/>
  <c r="V4228" i="1"/>
  <c r="W4228" i="1"/>
  <c r="X4228" i="1"/>
  <c r="V4229" i="1"/>
  <c r="W4229" i="1"/>
  <c r="X4229" i="1"/>
  <c r="V4230" i="1"/>
  <c r="W4230" i="1"/>
  <c r="X4230" i="1"/>
  <c r="V4231" i="1"/>
  <c r="W4231" i="1"/>
  <c r="X4231" i="1"/>
  <c r="V71" i="1"/>
  <c r="W71" i="1"/>
  <c r="X71" i="1"/>
  <c r="V4232" i="1"/>
  <c r="W4232" i="1"/>
  <c r="X4232" i="1"/>
  <c r="V4233" i="1"/>
  <c r="W4233" i="1"/>
  <c r="X4233" i="1"/>
  <c r="V4234" i="1"/>
  <c r="W4234" i="1"/>
  <c r="X4234" i="1"/>
  <c r="V4235" i="1"/>
  <c r="W4235" i="1"/>
  <c r="X4235" i="1"/>
  <c r="V4236" i="1"/>
  <c r="W4236" i="1"/>
  <c r="X4236" i="1"/>
  <c r="V168" i="1"/>
  <c r="W168" i="1"/>
  <c r="X168" i="1"/>
  <c r="V4237" i="1"/>
  <c r="W4237" i="1"/>
  <c r="X4237" i="1"/>
  <c r="V4238" i="1"/>
  <c r="W4238" i="1"/>
  <c r="X4238" i="1"/>
  <c r="V4239" i="1"/>
  <c r="W4239" i="1"/>
  <c r="X4239" i="1"/>
  <c r="V4240" i="1"/>
  <c r="W4240" i="1"/>
  <c r="X4240" i="1"/>
  <c r="V4241" i="1"/>
  <c r="W4241" i="1"/>
  <c r="X4241" i="1"/>
  <c r="V4242" i="1"/>
  <c r="W4242" i="1"/>
  <c r="X4242" i="1"/>
  <c r="V169" i="1"/>
  <c r="W169" i="1"/>
  <c r="X169" i="1"/>
  <c r="V4243" i="1"/>
  <c r="W4243" i="1"/>
  <c r="X4243" i="1"/>
  <c r="V4244" i="1"/>
  <c r="W4244" i="1"/>
  <c r="X4244" i="1"/>
  <c r="V4245" i="1"/>
  <c r="W4245" i="1"/>
  <c r="X4245" i="1"/>
  <c r="V4246" i="1"/>
  <c r="W4246" i="1"/>
  <c r="X4246" i="1"/>
  <c r="V4247" i="1"/>
  <c r="W4247" i="1"/>
  <c r="X4247" i="1"/>
  <c r="V4248" i="1"/>
  <c r="W4248" i="1"/>
  <c r="X4248" i="1"/>
  <c r="V4249" i="1"/>
  <c r="W4249" i="1"/>
  <c r="X4249" i="1"/>
  <c r="V4250" i="1"/>
  <c r="W4250" i="1"/>
  <c r="X4250" i="1"/>
  <c r="V170" i="1"/>
  <c r="W170" i="1"/>
  <c r="X170" i="1"/>
  <c r="V171" i="1"/>
  <c r="W171" i="1"/>
  <c r="X171" i="1"/>
  <c r="V172" i="1"/>
  <c r="W172" i="1"/>
  <c r="X172" i="1"/>
  <c r="V4251" i="1"/>
  <c r="W4251" i="1"/>
  <c r="X4251" i="1"/>
  <c r="V4252" i="1"/>
  <c r="W4252" i="1"/>
  <c r="X4252" i="1"/>
  <c r="V4253" i="1"/>
  <c r="W4253" i="1"/>
  <c r="X4253" i="1"/>
  <c r="V4254" i="1"/>
  <c r="W4254" i="1"/>
  <c r="X4254" i="1"/>
  <c r="V4255" i="1"/>
  <c r="W4255" i="1"/>
  <c r="X4255" i="1"/>
  <c r="V4256" i="1"/>
  <c r="W4256" i="1"/>
  <c r="X4256" i="1"/>
  <c r="V4257" i="1"/>
  <c r="W4257" i="1"/>
  <c r="X4257" i="1"/>
  <c r="V4258" i="1"/>
  <c r="W4258" i="1"/>
  <c r="X4258" i="1"/>
  <c r="V4259" i="1"/>
  <c r="W4259" i="1"/>
  <c r="X4259" i="1"/>
  <c r="V4260" i="1"/>
  <c r="W4260" i="1"/>
  <c r="X4260" i="1"/>
  <c r="V4261" i="1"/>
  <c r="W4261" i="1"/>
  <c r="X4261" i="1"/>
  <c r="V4262" i="1"/>
  <c r="W4262" i="1"/>
  <c r="X4262" i="1"/>
  <c r="V173" i="1"/>
  <c r="W173" i="1"/>
  <c r="X173" i="1"/>
  <c r="V4263" i="1"/>
  <c r="W4263" i="1"/>
  <c r="X4263" i="1"/>
  <c r="V174" i="1"/>
  <c r="W174" i="1"/>
  <c r="X174" i="1"/>
  <c r="V175" i="1"/>
  <c r="W175" i="1"/>
  <c r="X175" i="1"/>
  <c r="V4264" i="1"/>
  <c r="W4264" i="1"/>
  <c r="X4264" i="1"/>
  <c r="V4265" i="1"/>
  <c r="W4265" i="1"/>
  <c r="X4265" i="1"/>
  <c r="V4266" i="1"/>
  <c r="W4266" i="1"/>
  <c r="X4266" i="1"/>
  <c r="V4267" i="1"/>
  <c r="W4267" i="1"/>
  <c r="X4267" i="1"/>
  <c r="V4268" i="1"/>
  <c r="W4268" i="1"/>
  <c r="X4268" i="1"/>
  <c r="V4269" i="1"/>
  <c r="W4269" i="1"/>
  <c r="X4269" i="1"/>
  <c r="V4270" i="1"/>
  <c r="W4270" i="1"/>
  <c r="X4270" i="1"/>
  <c r="V4271" i="1"/>
  <c r="W4271" i="1"/>
  <c r="X4271" i="1"/>
  <c r="V4272" i="1"/>
  <c r="W4272" i="1"/>
  <c r="X4272" i="1"/>
  <c r="V4273" i="1"/>
  <c r="W4273" i="1"/>
  <c r="X4273" i="1"/>
  <c r="V4274" i="1"/>
  <c r="W4274" i="1"/>
  <c r="X4274" i="1"/>
  <c r="V4275" i="1"/>
  <c r="W4275" i="1"/>
  <c r="X4275" i="1"/>
  <c r="V4276" i="1"/>
  <c r="W4276" i="1"/>
  <c r="X4276" i="1"/>
  <c r="V4277" i="1"/>
  <c r="W4277" i="1"/>
  <c r="X4277" i="1"/>
  <c r="V4278" i="1"/>
  <c r="W4278" i="1"/>
  <c r="X4278" i="1"/>
  <c r="V4279" i="1"/>
  <c r="W4279" i="1"/>
  <c r="X4279" i="1"/>
  <c r="V4280" i="1"/>
  <c r="W4280" i="1"/>
  <c r="X4280" i="1"/>
  <c r="V4281" i="1"/>
  <c r="W4281" i="1"/>
  <c r="X4281" i="1"/>
  <c r="V4282" i="1"/>
  <c r="W4282" i="1"/>
  <c r="X4282" i="1"/>
  <c r="V4283" i="1"/>
  <c r="W4283" i="1"/>
  <c r="X4283" i="1"/>
  <c r="V4284" i="1"/>
  <c r="W4284" i="1"/>
  <c r="X4284" i="1"/>
  <c r="V4285" i="1"/>
  <c r="W4285" i="1"/>
  <c r="X4285" i="1"/>
  <c r="V176" i="1"/>
  <c r="W176" i="1"/>
  <c r="X176" i="1"/>
  <c r="V177" i="1"/>
  <c r="W177" i="1"/>
  <c r="X177" i="1"/>
  <c r="V178" i="1"/>
  <c r="W178" i="1"/>
  <c r="X178" i="1"/>
  <c r="V4286" i="1"/>
  <c r="W4286" i="1"/>
  <c r="X4286" i="1"/>
  <c r="V4287" i="1"/>
  <c r="W4287" i="1"/>
  <c r="X4287" i="1"/>
  <c r="V4288" i="1"/>
  <c r="W4288" i="1"/>
  <c r="X4288" i="1"/>
  <c r="V4289" i="1"/>
  <c r="W4289" i="1"/>
  <c r="X4289" i="1"/>
  <c r="V4290" i="1"/>
  <c r="W4290" i="1"/>
  <c r="X4290" i="1"/>
  <c r="V4291" i="1"/>
  <c r="W4291" i="1"/>
  <c r="X4291" i="1"/>
  <c r="V4292" i="1"/>
  <c r="W4292" i="1"/>
  <c r="X4292" i="1"/>
  <c r="V179" i="1"/>
  <c r="W179" i="1"/>
  <c r="X179" i="1"/>
  <c r="V180" i="1"/>
  <c r="W180" i="1"/>
  <c r="X180" i="1"/>
  <c r="V181" i="1"/>
  <c r="W181" i="1"/>
  <c r="X181" i="1"/>
  <c r="V182" i="1"/>
  <c r="W182" i="1"/>
  <c r="X182" i="1"/>
  <c r="V4293" i="1"/>
  <c r="W4293" i="1"/>
  <c r="X4293" i="1"/>
  <c r="V4294" i="1"/>
  <c r="W4294" i="1"/>
  <c r="X4294" i="1"/>
  <c r="V4295" i="1"/>
  <c r="W4295" i="1"/>
  <c r="X4295" i="1"/>
  <c r="V4296" i="1"/>
  <c r="W4296" i="1"/>
  <c r="X4296" i="1"/>
  <c r="V183" i="1"/>
  <c r="W183" i="1"/>
  <c r="X183" i="1"/>
  <c r="V184" i="1"/>
  <c r="W184" i="1"/>
  <c r="X184" i="1"/>
  <c r="V4297" i="1"/>
  <c r="W4297" i="1"/>
  <c r="X4297" i="1"/>
  <c r="V4298" i="1"/>
  <c r="W4298" i="1"/>
  <c r="X4298" i="1"/>
  <c r="V4299" i="1"/>
  <c r="W4299" i="1"/>
  <c r="X4299" i="1"/>
  <c r="V4300" i="1"/>
  <c r="W4300" i="1"/>
  <c r="X4300" i="1"/>
  <c r="V4301" i="1"/>
  <c r="W4301" i="1"/>
  <c r="X4301" i="1"/>
  <c r="V4302" i="1"/>
  <c r="W4302" i="1"/>
  <c r="X4302" i="1"/>
  <c r="V4303" i="1"/>
  <c r="W4303" i="1"/>
  <c r="X4303" i="1"/>
  <c r="V185" i="1"/>
  <c r="W185" i="1"/>
  <c r="X185" i="1"/>
  <c r="V186" i="1"/>
  <c r="W186" i="1"/>
  <c r="X186" i="1"/>
  <c r="V4304" i="1"/>
  <c r="W4304" i="1"/>
  <c r="X4304" i="1"/>
  <c r="V187" i="1"/>
  <c r="W187" i="1"/>
  <c r="X187" i="1"/>
  <c r="V4305" i="1"/>
  <c r="W4305" i="1"/>
  <c r="X4305" i="1"/>
  <c r="V4306" i="1"/>
  <c r="W4306" i="1"/>
  <c r="X4306" i="1"/>
  <c r="V188" i="1"/>
  <c r="W188" i="1"/>
  <c r="X188" i="1"/>
  <c r="V189" i="1"/>
  <c r="W189" i="1"/>
  <c r="X189" i="1"/>
  <c r="V190" i="1"/>
  <c r="W190" i="1"/>
  <c r="X190" i="1"/>
  <c r="V4307" i="1"/>
  <c r="W4307" i="1"/>
  <c r="X4307" i="1"/>
  <c r="V4308" i="1"/>
  <c r="W4308" i="1"/>
  <c r="X4308" i="1"/>
  <c r="V4309" i="1"/>
  <c r="W4309" i="1"/>
  <c r="X4309" i="1"/>
  <c r="V191" i="1"/>
  <c r="W191" i="1"/>
  <c r="X191" i="1"/>
  <c r="V192" i="1"/>
  <c r="W192" i="1"/>
  <c r="X192" i="1"/>
  <c r="V4310" i="1"/>
  <c r="W4310" i="1"/>
  <c r="X4310" i="1"/>
  <c r="V193" i="1"/>
  <c r="W193" i="1"/>
  <c r="X193" i="1"/>
  <c r="V194" i="1"/>
  <c r="W194" i="1"/>
  <c r="X194" i="1"/>
  <c r="V4311" i="1"/>
  <c r="W4311" i="1"/>
  <c r="X4311" i="1"/>
  <c r="V4312" i="1"/>
  <c r="W4312" i="1"/>
  <c r="X4312" i="1"/>
  <c r="V4313" i="1"/>
  <c r="W4313" i="1"/>
  <c r="X4313" i="1"/>
  <c r="V4314" i="1"/>
  <c r="W4314" i="1"/>
  <c r="X4314" i="1"/>
  <c r="V195" i="1"/>
  <c r="W195" i="1"/>
  <c r="X195" i="1"/>
  <c r="V4315" i="1"/>
  <c r="W4315" i="1"/>
  <c r="X4315" i="1"/>
  <c r="V4316" i="1"/>
  <c r="W4316" i="1"/>
  <c r="X4316" i="1"/>
  <c r="V196" i="1"/>
  <c r="W196" i="1"/>
  <c r="X196" i="1"/>
  <c r="V197" i="1"/>
  <c r="W197" i="1"/>
  <c r="X197" i="1"/>
  <c r="V72" i="1"/>
  <c r="W72" i="1"/>
  <c r="X72" i="1"/>
  <c r="V4317" i="1"/>
  <c r="W4317" i="1"/>
  <c r="X4317" i="1"/>
  <c r="V4318" i="1"/>
  <c r="W4318" i="1"/>
  <c r="X4318" i="1"/>
  <c r="V73" i="1"/>
  <c r="W73" i="1"/>
  <c r="X73" i="1"/>
  <c r="V4319" i="1"/>
  <c r="W4319" i="1"/>
  <c r="X4319" i="1"/>
  <c r="V4320" i="1"/>
  <c r="W4320" i="1"/>
  <c r="X4320" i="1"/>
  <c r="V4321" i="1"/>
  <c r="W4321" i="1"/>
  <c r="X4321" i="1"/>
  <c r="V4322" i="1"/>
  <c r="W4322" i="1"/>
  <c r="X4322" i="1"/>
  <c r="V4323" i="1"/>
  <c r="W4323" i="1"/>
  <c r="X4323" i="1"/>
  <c r="V4324" i="1"/>
  <c r="W4324" i="1"/>
  <c r="X4324" i="1"/>
  <c r="V198" i="1"/>
  <c r="W198" i="1"/>
  <c r="X198" i="1"/>
  <c r="V74" i="1"/>
  <c r="W74" i="1"/>
  <c r="X74" i="1"/>
  <c r="V75" i="1"/>
  <c r="W75" i="1"/>
  <c r="X75" i="1"/>
  <c r="V76" i="1"/>
  <c r="W76" i="1"/>
  <c r="X76" i="1"/>
  <c r="V77" i="1"/>
  <c r="W77" i="1"/>
  <c r="X77" i="1"/>
  <c r="V78" i="1"/>
  <c r="W78" i="1"/>
  <c r="X78" i="1"/>
  <c r="V4325" i="1"/>
  <c r="W4325" i="1"/>
  <c r="X4325" i="1"/>
  <c r="V199" i="1"/>
  <c r="W199" i="1"/>
  <c r="X199" i="1"/>
  <c r="V4326" i="1"/>
  <c r="W4326" i="1"/>
  <c r="X4326" i="1"/>
  <c r="V4327" i="1"/>
  <c r="W4327" i="1"/>
  <c r="X4327" i="1"/>
  <c r="V4328" i="1"/>
  <c r="W4328" i="1"/>
  <c r="X4328" i="1"/>
  <c r="V4329" i="1"/>
  <c r="W4329" i="1"/>
  <c r="X4329" i="1"/>
  <c r="V4330" i="1"/>
  <c r="W4330" i="1"/>
  <c r="X4330" i="1"/>
  <c r="V4331" i="1"/>
  <c r="W4331" i="1"/>
  <c r="X4331" i="1"/>
  <c r="V4332" i="1"/>
  <c r="W4332" i="1"/>
  <c r="X4332" i="1"/>
  <c r="V4333" i="1"/>
  <c r="W4333" i="1"/>
  <c r="X4333" i="1"/>
  <c r="V200" i="1"/>
  <c r="W200" i="1"/>
  <c r="X200" i="1"/>
  <c r="V201" i="1"/>
  <c r="W201" i="1"/>
  <c r="X201" i="1"/>
  <c r="V202" i="1"/>
  <c r="W202" i="1"/>
  <c r="X202" i="1"/>
  <c r="V4334" i="1"/>
  <c r="W4334" i="1"/>
  <c r="X4334" i="1"/>
  <c r="V4335" i="1"/>
  <c r="W4335" i="1"/>
  <c r="X4335" i="1"/>
  <c r="V4336" i="1"/>
  <c r="W4336" i="1"/>
  <c r="X4336" i="1"/>
  <c r="V203" i="1"/>
  <c r="W203" i="1"/>
  <c r="X203" i="1"/>
  <c r="V4337" i="1"/>
  <c r="W4337" i="1"/>
  <c r="X4337" i="1"/>
  <c r="V4338" i="1"/>
  <c r="W4338" i="1"/>
  <c r="X4338" i="1"/>
  <c r="V4339" i="1"/>
  <c r="W4339" i="1"/>
  <c r="X4339" i="1"/>
  <c r="V4340" i="1"/>
  <c r="W4340" i="1"/>
  <c r="X4340" i="1"/>
  <c r="V4341" i="1"/>
  <c r="W4341" i="1"/>
  <c r="X4341" i="1"/>
  <c r="V204" i="1"/>
  <c r="W204" i="1"/>
  <c r="X204" i="1"/>
  <c r="V205" i="1"/>
  <c r="W205" i="1"/>
  <c r="X205" i="1"/>
  <c r="V79" i="1"/>
  <c r="W79" i="1"/>
  <c r="X79" i="1"/>
  <c r="V206" i="1"/>
  <c r="W206" i="1"/>
  <c r="X206" i="1"/>
  <c r="V80" i="1"/>
  <c r="W80" i="1"/>
  <c r="X80" i="1"/>
  <c r="V81" i="1"/>
  <c r="W81" i="1"/>
  <c r="X81" i="1"/>
  <c r="V82" i="1"/>
  <c r="W82" i="1"/>
  <c r="X82" i="1"/>
  <c r="V83" i="1"/>
  <c r="W83" i="1"/>
  <c r="X83" i="1"/>
  <c r="V84" i="1"/>
  <c r="W84" i="1"/>
  <c r="X84" i="1"/>
  <c r="V207" i="1"/>
  <c r="W207" i="1"/>
  <c r="X207" i="1"/>
  <c r="V4342" i="1"/>
  <c r="W4342" i="1"/>
  <c r="X4342" i="1"/>
  <c r="V4343" i="1"/>
  <c r="W4343" i="1"/>
  <c r="X4343" i="1"/>
  <c r="V208" i="1"/>
  <c r="W208" i="1"/>
  <c r="X208" i="1"/>
  <c r="V209" i="1"/>
  <c r="W209" i="1"/>
  <c r="X209" i="1"/>
  <c r="V210" i="1"/>
  <c r="W210" i="1"/>
  <c r="X210" i="1"/>
  <c r="V4344" i="1"/>
  <c r="W4344" i="1"/>
  <c r="X4344" i="1"/>
  <c r="V211" i="1"/>
  <c r="W211" i="1"/>
  <c r="X211" i="1"/>
  <c r="V212" i="1"/>
  <c r="W212" i="1"/>
  <c r="X212" i="1"/>
  <c r="V4345" i="1"/>
  <c r="W4345" i="1"/>
  <c r="X4345" i="1"/>
  <c r="V4346" i="1"/>
  <c r="W4346" i="1"/>
  <c r="X4346" i="1"/>
  <c r="V213" i="1"/>
  <c r="W213" i="1"/>
  <c r="X213" i="1"/>
  <c r="V4347" i="1"/>
  <c r="W4347" i="1"/>
  <c r="X4347" i="1"/>
  <c r="V4348" i="1"/>
  <c r="W4348" i="1"/>
  <c r="X4348" i="1"/>
  <c r="V4349" i="1"/>
  <c r="W4349" i="1"/>
  <c r="X4349" i="1"/>
  <c r="V4350" i="1"/>
  <c r="W4350" i="1"/>
  <c r="X4350" i="1"/>
  <c r="V4351" i="1"/>
  <c r="W4351" i="1"/>
  <c r="X4351" i="1"/>
  <c r="V4352" i="1"/>
  <c r="W4352" i="1"/>
  <c r="X4352" i="1"/>
  <c r="V4353" i="1"/>
  <c r="W4353" i="1"/>
  <c r="X4353" i="1"/>
  <c r="V4354" i="1"/>
  <c r="W4354" i="1"/>
  <c r="X4354" i="1"/>
  <c r="V4355" i="1"/>
  <c r="W4355" i="1"/>
  <c r="X4355" i="1"/>
  <c r="V4356" i="1"/>
  <c r="W4356" i="1"/>
  <c r="X4356" i="1"/>
  <c r="V4357" i="1"/>
  <c r="W4357" i="1"/>
  <c r="X4357" i="1"/>
  <c r="V4358" i="1"/>
  <c r="W4358" i="1"/>
  <c r="X4358" i="1"/>
  <c r="V4359" i="1"/>
  <c r="W4359" i="1"/>
  <c r="X4359" i="1"/>
  <c r="V4360" i="1"/>
  <c r="W4360" i="1"/>
  <c r="X4360" i="1"/>
  <c r="V4361" i="1"/>
  <c r="W4361" i="1"/>
  <c r="X4361" i="1"/>
  <c r="V4362" i="1"/>
  <c r="W4362" i="1"/>
  <c r="X4362" i="1"/>
  <c r="V4363" i="1"/>
  <c r="W4363" i="1"/>
  <c r="X4363" i="1"/>
  <c r="V4364" i="1"/>
  <c r="W4364" i="1"/>
  <c r="X4364" i="1"/>
  <c r="V4365" i="1"/>
  <c r="W4365" i="1"/>
  <c r="X4365" i="1"/>
  <c r="V4366" i="1"/>
  <c r="W4366" i="1"/>
  <c r="X4366" i="1"/>
  <c r="V4367" i="1"/>
  <c r="W4367" i="1"/>
  <c r="X4367" i="1"/>
  <c r="V4368" i="1"/>
  <c r="W4368" i="1"/>
  <c r="X4368" i="1"/>
  <c r="V4369" i="1"/>
  <c r="W4369" i="1"/>
  <c r="X4369" i="1"/>
  <c r="V214" i="1"/>
  <c r="W214" i="1"/>
  <c r="X214" i="1"/>
  <c r="V4370" i="1"/>
  <c r="W4370" i="1"/>
  <c r="X4370" i="1"/>
  <c r="V215" i="1"/>
  <c r="W215" i="1"/>
  <c r="X215" i="1"/>
  <c r="V216" i="1"/>
  <c r="W216" i="1"/>
  <c r="X216" i="1"/>
  <c r="V4371" i="1"/>
  <c r="W4371" i="1"/>
  <c r="X4371" i="1"/>
  <c r="V4372" i="1"/>
  <c r="W4372" i="1"/>
  <c r="X4372" i="1"/>
  <c r="V4373" i="1"/>
  <c r="W4373" i="1"/>
  <c r="X4373" i="1"/>
  <c r="V4374" i="1"/>
  <c r="W4374" i="1"/>
  <c r="X4374" i="1"/>
  <c r="V4375" i="1"/>
  <c r="W4375" i="1"/>
  <c r="X4375" i="1"/>
  <c r="V4376" i="1"/>
  <c r="W4376" i="1"/>
  <c r="X4376" i="1"/>
  <c r="V4377" i="1"/>
  <c r="W4377" i="1"/>
  <c r="X4377" i="1"/>
  <c r="V4378" i="1"/>
  <c r="W4378" i="1"/>
  <c r="X4378" i="1"/>
  <c r="V4379" i="1"/>
  <c r="W4379" i="1"/>
  <c r="X4379" i="1"/>
  <c r="V4380" i="1"/>
  <c r="W4380" i="1"/>
  <c r="X4380" i="1"/>
  <c r="V4381" i="1"/>
  <c r="W4381" i="1"/>
  <c r="X4381" i="1"/>
  <c r="V4382" i="1"/>
  <c r="W4382" i="1"/>
  <c r="X4382" i="1"/>
  <c r="V4383" i="1"/>
  <c r="W4383" i="1"/>
  <c r="X4383" i="1"/>
  <c r="V4384" i="1"/>
  <c r="W4384" i="1"/>
  <c r="X4384" i="1"/>
  <c r="V4385" i="1"/>
  <c r="W4385" i="1"/>
  <c r="X4385" i="1"/>
  <c r="V4386" i="1"/>
  <c r="W4386" i="1"/>
  <c r="X4386" i="1"/>
  <c r="V4387" i="1"/>
  <c r="W4387" i="1"/>
  <c r="X4387" i="1"/>
  <c r="V4388" i="1"/>
  <c r="W4388" i="1"/>
  <c r="X4388" i="1"/>
  <c r="V4389" i="1"/>
  <c r="W4389" i="1"/>
  <c r="X4389" i="1"/>
  <c r="V4390" i="1"/>
  <c r="W4390" i="1"/>
  <c r="X4390" i="1"/>
  <c r="V4391" i="1"/>
  <c r="W4391" i="1"/>
  <c r="X4391" i="1"/>
  <c r="V4392" i="1"/>
  <c r="W4392" i="1"/>
  <c r="X4392" i="1"/>
  <c r="V4393" i="1"/>
  <c r="W4393" i="1"/>
  <c r="X4393" i="1"/>
  <c r="V4394" i="1"/>
  <c r="W4394" i="1"/>
  <c r="X4394" i="1"/>
  <c r="V4395" i="1"/>
  <c r="W4395" i="1"/>
  <c r="X4395" i="1"/>
  <c r="V4396" i="1"/>
  <c r="W4396" i="1"/>
  <c r="X4396" i="1"/>
  <c r="V4397" i="1"/>
  <c r="W4397" i="1"/>
  <c r="X4397" i="1"/>
  <c r="V4398" i="1"/>
  <c r="W4398" i="1"/>
  <c r="X4398" i="1"/>
  <c r="V4399" i="1"/>
  <c r="W4399" i="1"/>
  <c r="X4399" i="1"/>
  <c r="V4400" i="1"/>
  <c r="W4400" i="1"/>
  <c r="X4400" i="1"/>
  <c r="V4401" i="1"/>
  <c r="W4401" i="1"/>
  <c r="X4401" i="1"/>
  <c r="V4402" i="1"/>
  <c r="W4402" i="1"/>
  <c r="X4402" i="1"/>
  <c r="V4403" i="1"/>
  <c r="W4403" i="1"/>
  <c r="X4403" i="1"/>
  <c r="V217" i="1"/>
  <c r="W217" i="1"/>
  <c r="X217" i="1"/>
  <c r="V218" i="1"/>
  <c r="W218" i="1"/>
  <c r="X218" i="1"/>
  <c r="V219" i="1"/>
  <c r="W219" i="1"/>
  <c r="X219" i="1"/>
  <c r="V220" i="1"/>
  <c r="W220" i="1"/>
  <c r="X220" i="1"/>
  <c r="V4404" i="1"/>
  <c r="W4404" i="1"/>
  <c r="X4404" i="1"/>
  <c r="V4405" i="1"/>
  <c r="W4405" i="1"/>
  <c r="X4405" i="1"/>
  <c r="V4406" i="1"/>
  <c r="W4406" i="1"/>
  <c r="X4406" i="1"/>
  <c r="V4407" i="1"/>
  <c r="W4407" i="1"/>
  <c r="X4407" i="1"/>
  <c r="V4408" i="1"/>
  <c r="W4408" i="1"/>
  <c r="X4408" i="1"/>
  <c r="V221" i="1"/>
  <c r="W221" i="1"/>
  <c r="X221" i="1"/>
  <c r="V222" i="1"/>
  <c r="W222" i="1"/>
  <c r="X222" i="1"/>
  <c r="V223" i="1"/>
  <c r="W223" i="1"/>
  <c r="X223" i="1"/>
  <c r="V224" i="1"/>
  <c r="W224" i="1"/>
  <c r="X224" i="1"/>
  <c r="V225" i="1"/>
  <c r="W225" i="1"/>
  <c r="X225" i="1"/>
  <c r="V226" i="1"/>
  <c r="W226" i="1"/>
  <c r="X226" i="1"/>
  <c r="V227" i="1"/>
  <c r="W227" i="1"/>
  <c r="X227" i="1"/>
  <c r="V228" i="1"/>
  <c r="W228" i="1"/>
  <c r="X228" i="1"/>
  <c r="V229" i="1"/>
  <c r="W229" i="1"/>
  <c r="X229" i="1"/>
  <c r="V230" i="1"/>
  <c r="W230" i="1"/>
  <c r="X230" i="1"/>
  <c r="V231" i="1"/>
  <c r="W231" i="1"/>
  <c r="X231" i="1"/>
  <c r="V232" i="1"/>
  <c r="W232" i="1"/>
  <c r="X232" i="1"/>
  <c r="V233" i="1"/>
  <c r="W233" i="1"/>
  <c r="X233" i="1"/>
  <c r="V234" i="1"/>
  <c r="W234" i="1"/>
  <c r="X234" i="1"/>
  <c r="V235" i="1"/>
  <c r="W235" i="1"/>
  <c r="X235" i="1"/>
  <c r="V236" i="1"/>
  <c r="W236" i="1"/>
  <c r="X236" i="1"/>
  <c r="V4409" i="1"/>
  <c r="W4409" i="1"/>
  <c r="X4409" i="1"/>
  <c r="V4410" i="1"/>
  <c r="W4410" i="1"/>
  <c r="X4410" i="1"/>
  <c r="V237" i="1"/>
  <c r="W237" i="1"/>
  <c r="X237" i="1"/>
  <c r="V238" i="1"/>
  <c r="W238" i="1"/>
  <c r="X238" i="1"/>
  <c r="V239" i="1"/>
  <c r="W239" i="1"/>
  <c r="X239" i="1"/>
  <c r="V240" i="1"/>
  <c r="W240" i="1"/>
  <c r="X240" i="1"/>
  <c r="V241" i="1"/>
  <c r="W241" i="1"/>
  <c r="X241" i="1"/>
  <c r="V242" i="1"/>
  <c r="W242" i="1"/>
  <c r="X242" i="1"/>
  <c r="V243" i="1"/>
  <c r="W243" i="1"/>
  <c r="X243" i="1"/>
  <c r="V244" i="1"/>
  <c r="W244" i="1"/>
  <c r="X244" i="1"/>
  <c r="V245" i="1"/>
  <c r="W245" i="1"/>
  <c r="X245" i="1"/>
  <c r="V246" i="1"/>
  <c r="W246" i="1"/>
  <c r="X246" i="1"/>
  <c r="V247" i="1"/>
  <c r="W247" i="1"/>
  <c r="X247" i="1"/>
  <c r="V248" i="1"/>
  <c r="W248" i="1"/>
  <c r="X248" i="1"/>
  <c r="V249" i="1"/>
  <c r="W249" i="1"/>
  <c r="X249" i="1"/>
  <c r="V250" i="1"/>
  <c r="W250" i="1"/>
  <c r="X250" i="1"/>
  <c r="V251" i="1"/>
  <c r="W251" i="1"/>
  <c r="X251" i="1"/>
  <c r="V252" i="1"/>
  <c r="W252" i="1"/>
  <c r="X252" i="1"/>
  <c r="V253" i="1"/>
  <c r="W253" i="1"/>
  <c r="X253" i="1"/>
  <c r="V254" i="1"/>
  <c r="W254" i="1"/>
  <c r="X254" i="1"/>
  <c r="V255" i="1"/>
  <c r="W255" i="1"/>
  <c r="X255" i="1"/>
  <c r="V256" i="1"/>
  <c r="W256" i="1"/>
  <c r="X256" i="1"/>
  <c r="V257" i="1"/>
  <c r="W257" i="1"/>
  <c r="X257" i="1"/>
  <c r="V258" i="1"/>
  <c r="W258" i="1"/>
  <c r="X258" i="1"/>
  <c r="V259" i="1"/>
  <c r="W259" i="1"/>
  <c r="X259" i="1"/>
  <c r="V260" i="1"/>
  <c r="W260" i="1"/>
  <c r="X260" i="1"/>
  <c r="V261" i="1"/>
  <c r="W261" i="1"/>
  <c r="X261" i="1"/>
  <c r="V262" i="1"/>
  <c r="W262" i="1"/>
  <c r="X262" i="1"/>
  <c r="V263" i="1"/>
  <c r="W263" i="1"/>
  <c r="X263" i="1"/>
  <c r="V4411" i="1"/>
  <c r="W4411" i="1"/>
  <c r="X4411" i="1"/>
  <c r="V4412" i="1"/>
  <c r="W4412" i="1"/>
  <c r="X4412" i="1"/>
  <c r="V4413" i="1"/>
  <c r="W4413" i="1"/>
  <c r="X4413" i="1"/>
  <c r="V264" i="1"/>
  <c r="W264" i="1"/>
  <c r="X264" i="1"/>
  <c r="V4414" i="1"/>
  <c r="W4414" i="1"/>
  <c r="X4414" i="1"/>
  <c r="V4415" i="1"/>
  <c r="W4415" i="1"/>
  <c r="X4415" i="1"/>
  <c r="V265" i="1"/>
  <c r="W265" i="1"/>
  <c r="X265" i="1"/>
  <c r="V4416" i="1"/>
  <c r="W4416" i="1"/>
  <c r="X4416" i="1"/>
  <c r="V4417" i="1"/>
  <c r="W4417" i="1"/>
  <c r="X4417" i="1"/>
  <c r="V266" i="1"/>
  <c r="W266" i="1"/>
  <c r="X266" i="1"/>
  <c r="V267" i="1"/>
  <c r="W267" i="1"/>
  <c r="X267" i="1"/>
  <c r="V268" i="1"/>
  <c r="W268" i="1"/>
  <c r="X268" i="1"/>
  <c r="V269" i="1"/>
  <c r="W269" i="1"/>
  <c r="X269" i="1"/>
  <c r="V270" i="1"/>
  <c r="W270" i="1"/>
  <c r="X270" i="1"/>
  <c r="V271" i="1"/>
  <c r="W271" i="1"/>
  <c r="X271" i="1"/>
  <c r="V272" i="1"/>
  <c r="W272" i="1"/>
  <c r="X272" i="1"/>
  <c r="V273" i="1"/>
  <c r="W273" i="1"/>
  <c r="X273" i="1"/>
  <c r="V274" i="1"/>
  <c r="W274" i="1"/>
  <c r="X274" i="1"/>
  <c r="V4418" i="1"/>
  <c r="W4418" i="1"/>
  <c r="X4418" i="1"/>
  <c r="V4419" i="1"/>
  <c r="W4419" i="1"/>
  <c r="X4419" i="1"/>
  <c r="V4420" i="1"/>
  <c r="W4420" i="1"/>
  <c r="X4420" i="1"/>
  <c r="V275" i="1"/>
  <c r="W275" i="1"/>
  <c r="X275" i="1"/>
  <c r="V276" i="1"/>
  <c r="W276" i="1"/>
  <c r="X276" i="1"/>
  <c r="V277" i="1"/>
  <c r="W277" i="1"/>
  <c r="X277" i="1"/>
  <c r="V4421" i="1"/>
  <c r="W4421" i="1"/>
  <c r="X4421" i="1"/>
  <c r="V4422" i="1"/>
  <c r="W4422" i="1"/>
  <c r="X4422" i="1"/>
  <c r="V4423" i="1"/>
  <c r="W4423" i="1"/>
  <c r="X4423" i="1"/>
  <c r="V4424" i="1"/>
  <c r="W4424" i="1"/>
  <c r="X4424" i="1"/>
  <c r="V4425" i="1"/>
  <c r="W4425" i="1"/>
  <c r="X4425" i="1"/>
  <c r="V278" i="1"/>
  <c r="W278" i="1"/>
  <c r="X278" i="1"/>
  <c r="V279" i="1"/>
  <c r="W279" i="1"/>
  <c r="X279" i="1"/>
  <c r="V280" i="1"/>
  <c r="W280" i="1"/>
  <c r="X280" i="1"/>
  <c r="V281" i="1"/>
  <c r="W281" i="1"/>
  <c r="X281" i="1"/>
  <c r="V282" i="1"/>
  <c r="W282" i="1"/>
  <c r="X282" i="1"/>
  <c r="V283" i="1"/>
  <c r="W283" i="1"/>
  <c r="X283" i="1"/>
  <c r="V284" i="1"/>
  <c r="W284" i="1"/>
  <c r="X284" i="1"/>
  <c r="V285" i="1"/>
  <c r="W285" i="1"/>
  <c r="X285" i="1"/>
  <c r="V286" i="1"/>
  <c r="W286" i="1"/>
  <c r="X286" i="1"/>
  <c r="V287" i="1"/>
  <c r="W287" i="1"/>
  <c r="X287" i="1"/>
  <c r="V288" i="1"/>
  <c r="W288" i="1"/>
  <c r="X288" i="1"/>
  <c r="V289" i="1"/>
  <c r="W289" i="1"/>
  <c r="X289" i="1"/>
  <c r="V4426" i="1"/>
  <c r="W4426" i="1"/>
  <c r="X4426" i="1"/>
  <c r="V290" i="1"/>
  <c r="W290" i="1"/>
  <c r="X290" i="1"/>
  <c r="V291" i="1"/>
  <c r="W291" i="1"/>
  <c r="X291" i="1"/>
  <c r="V292" i="1"/>
  <c r="W292" i="1"/>
  <c r="X292" i="1"/>
  <c r="V293" i="1"/>
  <c r="W293" i="1"/>
  <c r="X293" i="1"/>
  <c r="V294" i="1"/>
  <c r="W294" i="1"/>
  <c r="X294" i="1"/>
  <c r="V295" i="1"/>
  <c r="W295" i="1"/>
  <c r="X295" i="1"/>
  <c r="V296" i="1"/>
  <c r="W296" i="1"/>
  <c r="X296" i="1"/>
  <c r="V297" i="1"/>
  <c r="W297" i="1"/>
  <c r="X297" i="1"/>
  <c r="V298" i="1"/>
  <c r="W298" i="1"/>
  <c r="X298" i="1"/>
  <c r="V299" i="1"/>
  <c r="W299" i="1"/>
  <c r="X299" i="1"/>
  <c r="V300" i="1"/>
  <c r="W300" i="1"/>
  <c r="X300" i="1"/>
  <c r="V301" i="1"/>
  <c r="W301" i="1"/>
  <c r="X301" i="1"/>
  <c r="V302" i="1"/>
  <c r="W302" i="1"/>
  <c r="X302" i="1"/>
  <c r="V4427" i="1"/>
  <c r="W4427" i="1"/>
  <c r="X4427" i="1"/>
  <c r="V4428" i="1"/>
  <c r="W4428" i="1"/>
  <c r="X4428" i="1"/>
  <c r="V4429" i="1"/>
  <c r="W4429" i="1"/>
  <c r="X4429" i="1"/>
  <c r="V303" i="1"/>
  <c r="W303" i="1"/>
  <c r="X303" i="1"/>
  <c r="V304" i="1"/>
  <c r="W304" i="1"/>
  <c r="X304" i="1"/>
  <c r="V305" i="1"/>
  <c r="W305" i="1"/>
  <c r="X305" i="1"/>
  <c r="V306" i="1"/>
  <c r="W306" i="1"/>
  <c r="X306" i="1"/>
  <c r="V307" i="1"/>
  <c r="W307" i="1"/>
  <c r="X307" i="1"/>
  <c r="V308" i="1"/>
  <c r="W308" i="1"/>
  <c r="X308" i="1"/>
  <c r="V309" i="1"/>
  <c r="W309" i="1"/>
  <c r="X309" i="1"/>
  <c r="V310" i="1"/>
  <c r="W310" i="1"/>
  <c r="X310" i="1"/>
  <c r="V311" i="1"/>
  <c r="W311" i="1"/>
  <c r="X311" i="1"/>
  <c r="V312" i="1"/>
  <c r="W312" i="1"/>
  <c r="X312" i="1"/>
  <c r="V313" i="1"/>
  <c r="W313" i="1"/>
  <c r="X313" i="1"/>
  <c r="V314" i="1"/>
  <c r="W314" i="1"/>
  <c r="X314" i="1"/>
  <c r="V315" i="1"/>
  <c r="W315" i="1"/>
  <c r="X315" i="1"/>
  <c r="V316" i="1"/>
  <c r="W316" i="1"/>
  <c r="X316" i="1"/>
  <c r="V317" i="1"/>
  <c r="W317" i="1"/>
  <c r="X317" i="1"/>
  <c r="V318" i="1"/>
  <c r="W318" i="1"/>
  <c r="X318" i="1"/>
  <c r="V319" i="1"/>
  <c r="W319" i="1"/>
  <c r="X319" i="1"/>
  <c r="V320" i="1"/>
  <c r="W320" i="1"/>
  <c r="X320" i="1"/>
  <c r="V321" i="1"/>
  <c r="W321" i="1"/>
  <c r="X321" i="1"/>
  <c r="V322" i="1"/>
  <c r="W322" i="1"/>
  <c r="X322" i="1"/>
  <c r="V323" i="1"/>
  <c r="W323" i="1"/>
  <c r="X323" i="1"/>
  <c r="V324" i="1"/>
  <c r="W324" i="1"/>
  <c r="X324" i="1"/>
  <c r="V325" i="1"/>
  <c r="W325" i="1"/>
  <c r="X325" i="1"/>
  <c r="V326" i="1"/>
  <c r="W326" i="1"/>
  <c r="X326" i="1"/>
  <c r="V327" i="1"/>
  <c r="W327" i="1"/>
  <c r="X327" i="1"/>
  <c r="V328" i="1"/>
  <c r="W328" i="1"/>
  <c r="X328" i="1"/>
  <c r="V329" i="1"/>
  <c r="W329" i="1"/>
  <c r="X329" i="1"/>
  <c r="V4430" i="1"/>
  <c r="W4430" i="1"/>
  <c r="X4430" i="1"/>
  <c r="V4431" i="1"/>
  <c r="W4431" i="1"/>
  <c r="X4431" i="1"/>
  <c r="V4432" i="1"/>
  <c r="W4432" i="1"/>
  <c r="X4432" i="1"/>
  <c r="V4433" i="1"/>
  <c r="W4433" i="1"/>
  <c r="X4433" i="1"/>
  <c r="V330" i="1"/>
  <c r="W330" i="1"/>
  <c r="X330" i="1"/>
  <c r="V331" i="1"/>
  <c r="W331" i="1"/>
  <c r="X331" i="1"/>
  <c r="V332" i="1"/>
  <c r="W332" i="1"/>
  <c r="X332" i="1"/>
  <c r="V333" i="1"/>
  <c r="W333" i="1"/>
  <c r="X333" i="1"/>
  <c r="V334" i="1"/>
  <c r="W334" i="1"/>
  <c r="X334" i="1"/>
  <c r="V335" i="1"/>
  <c r="W335" i="1"/>
  <c r="X335" i="1"/>
  <c r="V336" i="1"/>
  <c r="W336" i="1"/>
  <c r="X336" i="1"/>
  <c r="V337" i="1"/>
  <c r="W337" i="1"/>
  <c r="X337" i="1"/>
  <c r="V338" i="1"/>
  <c r="W338" i="1"/>
  <c r="X338" i="1"/>
  <c r="V339" i="1"/>
  <c r="W339" i="1"/>
  <c r="X339" i="1"/>
  <c r="V340" i="1"/>
  <c r="W340" i="1"/>
  <c r="X340" i="1"/>
  <c r="V341" i="1"/>
  <c r="W341" i="1"/>
  <c r="X341" i="1"/>
  <c r="V342" i="1"/>
  <c r="W342" i="1"/>
  <c r="X342" i="1"/>
  <c r="V343" i="1"/>
  <c r="W343" i="1"/>
  <c r="X343" i="1"/>
  <c r="V344" i="1"/>
  <c r="W344" i="1"/>
  <c r="X344" i="1"/>
  <c r="V345" i="1"/>
  <c r="W345" i="1"/>
  <c r="X345" i="1"/>
  <c r="V346" i="1"/>
  <c r="W346" i="1"/>
  <c r="X346" i="1"/>
  <c r="V347" i="1"/>
  <c r="W347" i="1"/>
  <c r="X347" i="1"/>
  <c r="V348" i="1"/>
  <c r="W348" i="1"/>
  <c r="X348" i="1"/>
  <c r="V349" i="1"/>
  <c r="W349" i="1"/>
  <c r="X349" i="1"/>
  <c r="V350" i="1"/>
  <c r="W350" i="1"/>
  <c r="X350" i="1"/>
  <c r="V351" i="1"/>
  <c r="W351" i="1"/>
  <c r="X351" i="1"/>
  <c r="V352" i="1"/>
  <c r="W352" i="1"/>
  <c r="X352" i="1"/>
  <c r="V353" i="1"/>
  <c r="W353" i="1"/>
  <c r="X353" i="1"/>
  <c r="V354" i="1"/>
  <c r="W354" i="1"/>
  <c r="X354" i="1"/>
  <c r="V355" i="1"/>
  <c r="W355" i="1"/>
  <c r="X355" i="1"/>
  <c r="V356" i="1"/>
  <c r="W356" i="1"/>
  <c r="X356" i="1"/>
  <c r="V357" i="1"/>
  <c r="W357" i="1"/>
  <c r="X357" i="1"/>
  <c r="V358" i="1"/>
  <c r="W358" i="1"/>
  <c r="X358" i="1"/>
  <c r="V359" i="1"/>
  <c r="W359" i="1"/>
  <c r="X359" i="1"/>
  <c r="V360" i="1"/>
  <c r="W360" i="1"/>
  <c r="X360" i="1"/>
  <c r="V361" i="1"/>
  <c r="W361" i="1"/>
  <c r="X361" i="1"/>
  <c r="V4434" i="1"/>
  <c r="W4434" i="1"/>
  <c r="X4434" i="1"/>
  <c r="V362" i="1"/>
  <c r="W362" i="1"/>
  <c r="X362" i="1"/>
  <c r="V363" i="1"/>
  <c r="W363" i="1"/>
  <c r="X363" i="1"/>
  <c r="V364" i="1"/>
  <c r="W364" i="1"/>
  <c r="X364" i="1"/>
  <c r="V365" i="1"/>
  <c r="W365" i="1"/>
  <c r="X365" i="1"/>
  <c r="V366" i="1"/>
  <c r="W366" i="1"/>
  <c r="X366" i="1"/>
  <c r="V367" i="1"/>
  <c r="W367" i="1"/>
  <c r="X367" i="1"/>
  <c r="V368" i="1"/>
  <c r="W368" i="1"/>
  <c r="X368" i="1"/>
  <c r="V369" i="1"/>
  <c r="W369" i="1"/>
  <c r="X369" i="1"/>
  <c r="V370" i="1"/>
  <c r="W370" i="1"/>
  <c r="X370" i="1"/>
  <c r="V371" i="1"/>
  <c r="W371" i="1"/>
  <c r="X371" i="1"/>
  <c r="V372" i="1"/>
  <c r="W372" i="1"/>
  <c r="X372" i="1"/>
  <c r="V373" i="1"/>
  <c r="W373" i="1"/>
  <c r="X373" i="1"/>
  <c r="V374" i="1"/>
  <c r="W374" i="1"/>
  <c r="X374" i="1"/>
  <c r="V375" i="1"/>
  <c r="W375" i="1"/>
  <c r="X375" i="1"/>
  <c r="V376" i="1"/>
  <c r="W376" i="1"/>
  <c r="X376" i="1"/>
  <c r="V377" i="1"/>
  <c r="W377" i="1"/>
  <c r="X377" i="1"/>
  <c r="V378" i="1"/>
  <c r="W378" i="1"/>
  <c r="X378" i="1"/>
  <c r="V379" i="1"/>
  <c r="W379" i="1"/>
  <c r="X379" i="1"/>
  <c r="V380" i="1"/>
  <c r="W380" i="1"/>
  <c r="X380" i="1"/>
  <c r="V381" i="1"/>
  <c r="W381" i="1"/>
  <c r="X381" i="1"/>
  <c r="V4435" i="1"/>
  <c r="W4435" i="1"/>
  <c r="X4435" i="1"/>
  <c r="V4436" i="1"/>
  <c r="W4436" i="1"/>
  <c r="X4436" i="1"/>
  <c r="V382" i="1"/>
  <c r="W382" i="1"/>
  <c r="X382" i="1"/>
  <c r="V383" i="1"/>
  <c r="W383" i="1"/>
  <c r="X383" i="1"/>
  <c r="V384" i="1"/>
  <c r="W384" i="1"/>
  <c r="X384" i="1"/>
  <c r="V385" i="1"/>
  <c r="W385" i="1"/>
  <c r="X385" i="1"/>
  <c r="V386" i="1"/>
  <c r="W386" i="1"/>
  <c r="X386" i="1"/>
  <c r="V387" i="1"/>
  <c r="W387" i="1"/>
  <c r="X387" i="1"/>
  <c r="V388" i="1"/>
  <c r="W388" i="1"/>
  <c r="X388" i="1"/>
  <c r="V389" i="1"/>
  <c r="W389" i="1"/>
  <c r="X389" i="1"/>
  <c r="V390" i="1"/>
  <c r="W390" i="1"/>
  <c r="X390" i="1"/>
  <c r="V391" i="1"/>
  <c r="W391" i="1"/>
  <c r="X391" i="1"/>
  <c r="V392" i="1"/>
  <c r="W392" i="1"/>
  <c r="X392" i="1"/>
  <c r="V393" i="1"/>
  <c r="W393" i="1"/>
  <c r="X393" i="1"/>
  <c r="V394" i="1"/>
  <c r="W394" i="1"/>
  <c r="X394" i="1"/>
  <c r="V395" i="1"/>
  <c r="W395" i="1"/>
  <c r="X395" i="1"/>
  <c r="V396" i="1"/>
  <c r="W396" i="1"/>
  <c r="X396" i="1"/>
  <c r="V397" i="1"/>
  <c r="W397" i="1"/>
  <c r="X397" i="1"/>
  <c r="V398" i="1"/>
  <c r="W398" i="1"/>
  <c r="X398" i="1"/>
  <c r="V399" i="1"/>
  <c r="W399" i="1"/>
  <c r="X399" i="1"/>
  <c r="V400" i="1"/>
  <c r="W400" i="1"/>
  <c r="X400" i="1"/>
  <c r="V401" i="1"/>
  <c r="W401" i="1"/>
  <c r="X401" i="1"/>
  <c r="V402" i="1"/>
  <c r="W402" i="1"/>
  <c r="X402" i="1"/>
  <c r="V403" i="1"/>
  <c r="W403" i="1"/>
  <c r="X403" i="1"/>
  <c r="V404" i="1"/>
  <c r="W404" i="1"/>
  <c r="X404" i="1"/>
  <c r="V405" i="1"/>
  <c r="W405" i="1"/>
  <c r="X405" i="1"/>
  <c r="V406" i="1"/>
  <c r="W406" i="1"/>
  <c r="X406" i="1"/>
  <c r="V407" i="1"/>
  <c r="W407" i="1"/>
  <c r="X407" i="1"/>
  <c r="V408" i="1"/>
  <c r="W408" i="1"/>
  <c r="X408" i="1"/>
  <c r="V409" i="1"/>
  <c r="W409" i="1"/>
  <c r="X409" i="1"/>
  <c r="V410" i="1"/>
  <c r="W410" i="1"/>
  <c r="X410" i="1"/>
  <c r="V411" i="1"/>
  <c r="W411" i="1"/>
  <c r="X411" i="1"/>
  <c r="V412" i="1"/>
  <c r="W412" i="1"/>
  <c r="X412" i="1"/>
  <c r="V413" i="1"/>
  <c r="W413" i="1"/>
  <c r="X413" i="1"/>
  <c r="V414" i="1"/>
  <c r="W414" i="1"/>
  <c r="X414" i="1"/>
  <c r="V415" i="1"/>
  <c r="W415" i="1"/>
  <c r="X415" i="1"/>
  <c r="V416" i="1"/>
  <c r="W416" i="1"/>
  <c r="X416" i="1"/>
  <c r="V417" i="1"/>
  <c r="W417" i="1"/>
  <c r="X417" i="1"/>
  <c r="V418" i="1"/>
  <c r="W418" i="1"/>
  <c r="X418" i="1"/>
  <c r="V419" i="1"/>
  <c r="W419" i="1"/>
  <c r="X419" i="1"/>
  <c r="V420" i="1"/>
  <c r="W420" i="1"/>
  <c r="X420" i="1"/>
  <c r="V421" i="1"/>
  <c r="W421" i="1"/>
  <c r="X421" i="1"/>
  <c r="V422" i="1"/>
  <c r="W422" i="1"/>
  <c r="X422" i="1"/>
  <c r="V423" i="1"/>
  <c r="W423" i="1"/>
  <c r="X423" i="1"/>
  <c r="V424" i="1"/>
  <c r="W424" i="1"/>
  <c r="X424" i="1"/>
  <c r="V425" i="1"/>
  <c r="W425" i="1"/>
  <c r="X425" i="1"/>
  <c r="V426" i="1"/>
  <c r="W426" i="1"/>
  <c r="X426" i="1"/>
  <c r="V427" i="1"/>
  <c r="W427" i="1"/>
  <c r="X427" i="1"/>
  <c r="V4437" i="1"/>
  <c r="W4437" i="1"/>
  <c r="X4437" i="1"/>
  <c r="V428" i="1"/>
  <c r="W428" i="1"/>
  <c r="X428" i="1"/>
  <c r="V429" i="1"/>
  <c r="W429" i="1"/>
  <c r="X429" i="1"/>
  <c r="V430" i="1"/>
  <c r="W430" i="1"/>
  <c r="X430" i="1"/>
  <c r="V431" i="1"/>
  <c r="W431" i="1"/>
  <c r="X431" i="1"/>
  <c r="V432" i="1"/>
  <c r="W432" i="1"/>
  <c r="X432" i="1"/>
  <c r="V433" i="1"/>
  <c r="W433" i="1"/>
  <c r="X433" i="1"/>
  <c r="V434" i="1"/>
  <c r="W434" i="1"/>
  <c r="X434" i="1"/>
  <c r="V435" i="1"/>
  <c r="W435" i="1"/>
  <c r="X435" i="1"/>
  <c r="V436" i="1"/>
  <c r="W436" i="1"/>
  <c r="X436" i="1"/>
  <c r="V437" i="1"/>
  <c r="W437" i="1"/>
  <c r="X437" i="1"/>
  <c r="V4438" i="1"/>
  <c r="W4438" i="1"/>
  <c r="X4438" i="1"/>
  <c r="V438" i="1"/>
  <c r="W438" i="1"/>
  <c r="X438" i="1"/>
  <c r="V439" i="1"/>
  <c r="W439" i="1"/>
  <c r="X439" i="1"/>
  <c r="V440" i="1"/>
  <c r="W440" i="1"/>
  <c r="X440" i="1"/>
  <c r="V441" i="1"/>
  <c r="W441" i="1"/>
  <c r="X441" i="1"/>
  <c r="V442" i="1"/>
  <c r="W442" i="1"/>
  <c r="X442" i="1"/>
  <c r="V443" i="1"/>
  <c r="W443" i="1"/>
  <c r="X443" i="1"/>
  <c r="V444" i="1"/>
  <c r="W444" i="1"/>
  <c r="X444" i="1"/>
  <c r="V445" i="1"/>
  <c r="W445" i="1"/>
  <c r="X445" i="1"/>
  <c r="V446" i="1"/>
  <c r="W446" i="1"/>
  <c r="X446" i="1"/>
  <c r="V447" i="1"/>
  <c r="W447" i="1"/>
  <c r="X447" i="1"/>
  <c r="V448" i="1"/>
  <c r="W448" i="1"/>
  <c r="X448" i="1"/>
  <c r="V449" i="1"/>
  <c r="W449" i="1"/>
  <c r="X449" i="1"/>
  <c r="V450" i="1"/>
  <c r="W450" i="1"/>
  <c r="X450" i="1"/>
  <c r="V451" i="1"/>
  <c r="W451" i="1"/>
  <c r="X451" i="1"/>
  <c r="V452" i="1"/>
  <c r="W452" i="1"/>
  <c r="X452" i="1"/>
  <c r="V453" i="1"/>
  <c r="W453" i="1"/>
  <c r="X453" i="1"/>
  <c r="V454" i="1"/>
  <c r="W454" i="1"/>
  <c r="X454" i="1"/>
  <c r="V455" i="1"/>
  <c r="W455" i="1"/>
  <c r="X455" i="1"/>
  <c r="V456" i="1"/>
  <c r="W456" i="1"/>
  <c r="X456" i="1"/>
  <c r="V457" i="1"/>
  <c r="W457" i="1"/>
  <c r="X457" i="1"/>
  <c r="V4439" i="1"/>
  <c r="W4439" i="1"/>
  <c r="X4439" i="1"/>
  <c r="V4440" i="1"/>
  <c r="W4440" i="1"/>
  <c r="X4440" i="1"/>
  <c r="V4441" i="1"/>
  <c r="W4441" i="1"/>
  <c r="X4441" i="1"/>
  <c r="V4442" i="1"/>
  <c r="W4442" i="1"/>
  <c r="X4442" i="1"/>
  <c r="V4443" i="1"/>
  <c r="W4443" i="1"/>
  <c r="X4443" i="1"/>
  <c r="V4444" i="1"/>
  <c r="W4444" i="1"/>
  <c r="X4444" i="1"/>
  <c r="V458" i="1"/>
  <c r="W458" i="1"/>
  <c r="X458" i="1"/>
  <c r="V459" i="1"/>
  <c r="W459" i="1"/>
  <c r="X459" i="1"/>
  <c r="V460" i="1"/>
  <c r="W460" i="1"/>
  <c r="X460" i="1"/>
  <c r="V461" i="1"/>
  <c r="W461" i="1"/>
  <c r="X461" i="1"/>
  <c r="V462" i="1"/>
  <c r="W462" i="1"/>
  <c r="X462" i="1"/>
  <c r="V463" i="1"/>
  <c r="W463" i="1"/>
  <c r="X463" i="1"/>
  <c r="V464" i="1"/>
  <c r="W464" i="1"/>
  <c r="X464" i="1"/>
  <c r="V4445" i="1"/>
  <c r="W4445" i="1"/>
  <c r="X4445" i="1"/>
  <c r="V4446" i="1"/>
  <c r="W4446" i="1"/>
  <c r="X4446" i="1"/>
  <c r="V4447" i="1"/>
  <c r="W4447" i="1"/>
  <c r="X4447" i="1"/>
  <c r="V4448" i="1"/>
  <c r="W4448" i="1"/>
  <c r="X4448" i="1"/>
  <c r="V4449" i="1"/>
  <c r="W4449" i="1"/>
  <c r="X4449" i="1"/>
  <c r="V4450" i="1"/>
  <c r="W4450" i="1"/>
  <c r="X4450" i="1"/>
  <c r="V4451" i="1"/>
  <c r="W4451" i="1"/>
  <c r="X4451" i="1"/>
  <c r="V4452" i="1"/>
  <c r="W4452" i="1"/>
  <c r="X4452" i="1"/>
  <c r="V4453" i="1"/>
  <c r="W4453" i="1"/>
  <c r="X4453" i="1"/>
  <c r="V4454" i="1"/>
  <c r="W4454" i="1"/>
  <c r="X4454" i="1"/>
  <c r="V4455" i="1"/>
  <c r="W4455" i="1"/>
  <c r="X4455" i="1"/>
  <c r="V465" i="1"/>
  <c r="W465" i="1"/>
  <c r="X465" i="1"/>
  <c r="V466" i="1"/>
  <c r="W466" i="1"/>
  <c r="X466" i="1"/>
  <c r="V467" i="1"/>
  <c r="W467" i="1"/>
  <c r="X467" i="1"/>
  <c r="V4456" i="1"/>
  <c r="W4456" i="1"/>
  <c r="X4456" i="1"/>
  <c r="V4457" i="1"/>
  <c r="W4457" i="1"/>
  <c r="X4457" i="1"/>
  <c r="V468" i="1"/>
  <c r="W468" i="1"/>
  <c r="X468" i="1"/>
  <c r="V469" i="1"/>
  <c r="W469" i="1"/>
  <c r="X469" i="1"/>
  <c r="V4458" i="1"/>
  <c r="W4458" i="1"/>
  <c r="X4458" i="1"/>
  <c r="V4459" i="1"/>
  <c r="W4459" i="1"/>
  <c r="X4459" i="1"/>
  <c r="V470" i="1"/>
  <c r="W470" i="1"/>
  <c r="X470" i="1"/>
  <c r="V471" i="1"/>
  <c r="W471" i="1"/>
  <c r="X471" i="1"/>
  <c r="V472" i="1"/>
  <c r="W472" i="1"/>
  <c r="X472" i="1"/>
  <c r="V473" i="1"/>
  <c r="W473" i="1"/>
  <c r="X473" i="1"/>
  <c r="V474" i="1"/>
  <c r="W474" i="1"/>
  <c r="X474" i="1"/>
  <c r="V4460" i="1"/>
  <c r="W4460" i="1"/>
  <c r="X4460" i="1"/>
  <c r="V475" i="1"/>
  <c r="W475" i="1"/>
  <c r="X475" i="1"/>
  <c r="V476" i="1"/>
  <c r="W476" i="1"/>
  <c r="X476" i="1"/>
  <c r="V477" i="1"/>
  <c r="W477" i="1"/>
  <c r="X477" i="1"/>
  <c r="V478" i="1"/>
  <c r="W478" i="1"/>
  <c r="X478" i="1"/>
  <c r="V479" i="1"/>
  <c r="W479" i="1"/>
  <c r="X479" i="1"/>
  <c r="V480" i="1"/>
  <c r="W480" i="1"/>
  <c r="X480" i="1"/>
  <c r="V481" i="1"/>
  <c r="W481" i="1"/>
  <c r="X481" i="1"/>
  <c r="V85" i="1"/>
  <c r="W85" i="1"/>
  <c r="X85" i="1"/>
  <c r="V482" i="1"/>
  <c r="W482" i="1"/>
  <c r="X482" i="1"/>
  <c r="V483" i="1"/>
  <c r="W483" i="1"/>
  <c r="X483" i="1"/>
  <c r="V4461" i="1"/>
  <c r="W4461" i="1"/>
  <c r="X4461" i="1"/>
  <c r="V4462" i="1"/>
  <c r="W4462" i="1"/>
  <c r="X4462" i="1"/>
  <c r="V484" i="1"/>
  <c r="W484" i="1"/>
  <c r="X484" i="1"/>
  <c r="V485" i="1"/>
  <c r="W485" i="1"/>
  <c r="X485" i="1"/>
  <c r="V486" i="1"/>
  <c r="W486" i="1"/>
  <c r="X486" i="1"/>
  <c r="V487" i="1"/>
  <c r="W487" i="1"/>
  <c r="X487" i="1"/>
  <c r="V488" i="1"/>
  <c r="W488" i="1"/>
  <c r="X488" i="1"/>
  <c r="V489" i="1"/>
  <c r="W489" i="1"/>
  <c r="X489" i="1"/>
  <c r="V490" i="1"/>
  <c r="W490" i="1"/>
  <c r="X490" i="1"/>
  <c r="V491" i="1"/>
  <c r="W491" i="1"/>
  <c r="X491" i="1"/>
  <c r="V492" i="1"/>
  <c r="W492" i="1"/>
  <c r="X492" i="1"/>
  <c r="V493" i="1"/>
  <c r="W493" i="1"/>
  <c r="X493" i="1"/>
  <c r="V494" i="1"/>
  <c r="W494" i="1"/>
  <c r="X494" i="1"/>
  <c r="V495" i="1"/>
  <c r="W495" i="1"/>
  <c r="X495" i="1"/>
  <c r="V496" i="1"/>
  <c r="W496" i="1"/>
  <c r="X496" i="1"/>
  <c r="V497" i="1"/>
  <c r="W497" i="1"/>
  <c r="X497" i="1"/>
  <c r="V498" i="1"/>
  <c r="W498" i="1"/>
  <c r="X498" i="1"/>
  <c r="V499" i="1"/>
  <c r="W499" i="1"/>
  <c r="X499" i="1"/>
  <c r="V500" i="1"/>
  <c r="W500" i="1"/>
  <c r="X500" i="1"/>
  <c r="V501" i="1"/>
  <c r="W501" i="1"/>
  <c r="X501" i="1"/>
  <c r="V502" i="1"/>
  <c r="W502" i="1"/>
  <c r="X502" i="1"/>
  <c r="V503" i="1"/>
  <c r="W503" i="1"/>
  <c r="X503" i="1"/>
  <c r="V504" i="1"/>
  <c r="W504" i="1"/>
  <c r="X504" i="1"/>
  <c r="V505" i="1"/>
  <c r="W505" i="1"/>
  <c r="X505" i="1"/>
  <c r="V506" i="1"/>
  <c r="W506" i="1"/>
  <c r="X506" i="1"/>
  <c r="V507" i="1"/>
  <c r="W507" i="1"/>
  <c r="X507" i="1"/>
  <c r="V508" i="1"/>
  <c r="W508" i="1"/>
  <c r="X508" i="1"/>
  <c r="V509" i="1"/>
  <c r="W509" i="1"/>
  <c r="X509" i="1"/>
  <c r="V510" i="1"/>
  <c r="W510" i="1"/>
  <c r="X510" i="1"/>
  <c r="V511" i="1"/>
  <c r="W511" i="1"/>
  <c r="X511" i="1"/>
  <c r="V512" i="1"/>
  <c r="W512" i="1"/>
  <c r="X512" i="1"/>
  <c r="V513" i="1"/>
  <c r="W513" i="1"/>
  <c r="X513" i="1"/>
  <c r="V514" i="1"/>
  <c r="W514" i="1"/>
  <c r="X514" i="1"/>
  <c r="V515" i="1"/>
  <c r="W515" i="1"/>
  <c r="X515" i="1"/>
  <c r="V516" i="1"/>
  <c r="W516" i="1"/>
  <c r="X516" i="1"/>
  <c r="V517" i="1"/>
  <c r="W517" i="1"/>
  <c r="X517" i="1"/>
  <c r="V518" i="1"/>
  <c r="W518" i="1"/>
  <c r="X518" i="1"/>
  <c r="V519" i="1"/>
  <c r="W519" i="1"/>
  <c r="X519" i="1"/>
  <c r="V520" i="1"/>
  <c r="W520" i="1"/>
  <c r="X520" i="1"/>
  <c r="V521" i="1"/>
  <c r="W521" i="1"/>
  <c r="X521" i="1"/>
  <c r="V522" i="1"/>
  <c r="W522" i="1"/>
  <c r="X522" i="1"/>
  <c r="V523" i="1"/>
  <c r="W523" i="1"/>
  <c r="X523" i="1"/>
  <c r="V524" i="1"/>
  <c r="W524" i="1"/>
  <c r="X524" i="1"/>
  <c r="V525" i="1"/>
  <c r="W525" i="1"/>
  <c r="X525" i="1"/>
  <c r="V526" i="1"/>
  <c r="W526" i="1"/>
  <c r="X526" i="1"/>
  <c r="V527" i="1"/>
  <c r="W527" i="1"/>
  <c r="X527" i="1"/>
  <c r="V528" i="1"/>
  <c r="W528" i="1"/>
  <c r="X528" i="1"/>
  <c r="V4463" i="1"/>
  <c r="W4463" i="1"/>
  <c r="X4463" i="1"/>
  <c r="V4464" i="1"/>
  <c r="W4464" i="1"/>
  <c r="X4464" i="1"/>
  <c r="V4465" i="1"/>
  <c r="W4465" i="1"/>
  <c r="X4465" i="1"/>
  <c r="V4466" i="1"/>
  <c r="W4466" i="1"/>
  <c r="X4466" i="1"/>
  <c r="V529" i="1"/>
  <c r="W529" i="1"/>
  <c r="X529" i="1"/>
  <c r="V530" i="1"/>
  <c r="W530" i="1"/>
  <c r="X530" i="1"/>
  <c r="V531" i="1"/>
  <c r="W531" i="1"/>
  <c r="X531" i="1"/>
  <c r="V532" i="1"/>
  <c r="W532" i="1"/>
  <c r="X532" i="1"/>
  <c r="V533" i="1"/>
  <c r="W533" i="1"/>
  <c r="X533" i="1"/>
  <c r="V534" i="1"/>
  <c r="W534" i="1"/>
  <c r="X534" i="1"/>
  <c r="V535" i="1"/>
  <c r="W535" i="1"/>
  <c r="X535" i="1"/>
  <c r="V536" i="1"/>
  <c r="W536" i="1"/>
  <c r="X536" i="1"/>
  <c r="V537" i="1"/>
  <c r="W537" i="1"/>
  <c r="X537" i="1"/>
  <c r="V538" i="1"/>
  <c r="W538" i="1"/>
  <c r="X538" i="1"/>
  <c r="V539" i="1"/>
  <c r="W539" i="1"/>
  <c r="X539" i="1"/>
  <c r="V540" i="1"/>
  <c r="W540" i="1"/>
  <c r="X540" i="1"/>
  <c r="V4467" i="1"/>
  <c r="W4467" i="1"/>
  <c r="X4467" i="1"/>
  <c r="V541" i="1"/>
  <c r="W541" i="1"/>
  <c r="X541" i="1"/>
  <c r="V542" i="1"/>
  <c r="W542" i="1"/>
  <c r="X542" i="1"/>
  <c r="V543" i="1"/>
  <c r="W543" i="1"/>
  <c r="X543" i="1"/>
  <c r="V544" i="1"/>
  <c r="W544" i="1"/>
  <c r="X544" i="1"/>
  <c r="V545" i="1"/>
  <c r="W545" i="1"/>
  <c r="X545" i="1"/>
  <c r="V4468" i="1"/>
  <c r="W4468" i="1"/>
  <c r="X4468" i="1"/>
  <c r="V4469" i="1"/>
  <c r="W4469" i="1"/>
  <c r="X4469" i="1"/>
  <c r="V4470" i="1"/>
  <c r="W4470" i="1"/>
  <c r="X4470" i="1"/>
  <c r="V546" i="1"/>
  <c r="W546" i="1"/>
  <c r="X546" i="1"/>
  <c r="V547" i="1"/>
  <c r="W547" i="1"/>
  <c r="X547" i="1"/>
  <c r="V548" i="1"/>
  <c r="W548" i="1"/>
  <c r="X548" i="1"/>
  <c r="V549" i="1"/>
  <c r="W549" i="1"/>
  <c r="X549" i="1"/>
  <c r="V550" i="1"/>
  <c r="W550" i="1"/>
  <c r="X550" i="1"/>
  <c r="V551" i="1"/>
  <c r="W551" i="1"/>
  <c r="X551" i="1"/>
  <c r="V552" i="1"/>
  <c r="W552" i="1"/>
  <c r="X552" i="1"/>
  <c r="V553" i="1"/>
  <c r="W553" i="1"/>
  <c r="X553" i="1"/>
  <c r="V554" i="1"/>
  <c r="W554" i="1"/>
  <c r="X554" i="1"/>
  <c r="V555" i="1"/>
  <c r="W555" i="1"/>
  <c r="X555" i="1"/>
  <c r="V556" i="1"/>
  <c r="W556" i="1"/>
  <c r="X556" i="1"/>
  <c r="V557" i="1"/>
  <c r="W557" i="1"/>
  <c r="X557" i="1"/>
  <c r="V558" i="1"/>
  <c r="W558" i="1"/>
  <c r="X558" i="1"/>
  <c r="V559" i="1"/>
  <c r="W559" i="1"/>
  <c r="X559" i="1"/>
  <c r="V560" i="1"/>
  <c r="W560" i="1"/>
  <c r="X560" i="1"/>
  <c r="V561" i="1"/>
  <c r="W561" i="1"/>
  <c r="X561" i="1"/>
  <c r="V4471" i="1"/>
  <c r="W4471" i="1"/>
  <c r="X4471" i="1"/>
  <c r="V4472" i="1"/>
  <c r="W4472" i="1"/>
  <c r="X4472" i="1"/>
  <c r="V4473" i="1"/>
  <c r="W4473" i="1"/>
  <c r="X4473" i="1"/>
  <c r="V4474" i="1"/>
  <c r="W4474" i="1"/>
  <c r="X4474" i="1"/>
  <c r="V4475" i="1"/>
  <c r="W4475" i="1"/>
  <c r="X4475" i="1"/>
  <c r="V562" i="1"/>
  <c r="W562" i="1"/>
  <c r="X562" i="1"/>
  <c r="V563" i="1"/>
  <c r="W563" i="1"/>
  <c r="X563" i="1"/>
  <c r="V564" i="1"/>
  <c r="W564" i="1"/>
  <c r="X564" i="1"/>
  <c r="V4476" i="1"/>
  <c r="W4476" i="1"/>
  <c r="X4476" i="1"/>
  <c r="V4477" i="1"/>
  <c r="W4477" i="1"/>
  <c r="X4477" i="1"/>
  <c r="V565" i="1"/>
  <c r="W565" i="1"/>
  <c r="X565" i="1"/>
  <c r="V566" i="1"/>
  <c r="W566" i="1"/>
  <c r="X566" i="1"/>
  <c r="V567" i="1"/>
  <c r="W567" i="1"/>
  <c r="X567" i="1"/>
  <c r="V568" i="1"/>
  <c r="W568" i="1"/>
  <c r="X568" i="1"/>
  <c r="V569" i="1"/>
  <c r="W569" i="1"/>
  <c r="X569" i="1"/>
  <c r="V4478" i="1"/>
  <c r="W4478" i="1"/>
  <c r="X4478" i="1"/>
  <c r="V4479" i="1"/>
  <c r="W4479" i="1"/>
  <c r="X4479" i="1"/>
  <c r="V4480" i="1"/>
  <c r="W4480" i="1"/>
  <c r="X4480" i="1"/>
  <c r="V570" i="1"/>
  <c r="W570" i="1"/>
  <c r="X570" i="1"/>
  <c r="V571" i="1"/>
  <c r="W571" i="1"/>
  <c r="X571" i="1"/>
  <c r="V4481" i="1"/>
  <c r="W4481" i="1"/>
  <c r="X4481" i="1"/>
  <c r="V4482" i="1"/>
  <c r="W4482" i="1"/>
  <c r="X4482" i="1"/>
  <c r="V4483" i="1"/>
  <c r="W4483" i="1"/>
  <c r="X4483" i="1"/>
  <c r="V4484" i="1"/>
  <c r="W4484" i="1"/>
  <c r="X4484" i="1"/>
  <c r="V4485" i="1"/>
  <c r="W4485" i="1"/>
  <c r="X4485" i="1"/>
  <c r="V4486" i="1"/>
  <c r="W4486" i="1"/>
  <c r="X4486" i="1"/>
  <c r="V4487" i="1"/>
  <c r="W4487" i="1"/>
  <c r="X4487" i="1"/>
  <c r="V4488" i="1"/>
  <c r="W4488" i="1"/>
  <c r="X4488" i="1"/>
  <c r="V4489" i="1"/>
  <c r="W4489" i="1"/>
  <c r="X4489" i="1"/>
  <c r="V4490" i="1"/>
  <c r="W4490" i="1"/>
  <c r="X4490" i="1"/>
  <c r="V4491" i="1"/>
  <c r="W4491" i="1"/>
  <c r="X4491" i="1"/>
  <c r="V4492" i="1"/>
  <c r="W4492" i="1"/>
  <c r="X4492" i="1"/>
  <c r="V4493" i="1"/>
  <c r="W4493" i="1"/>
  <c r="X4493" i="1"/>
  <c r="V4494" i="1"/>
  <c r="W4494" i="1"/>
  <c r="X4494" i="1"/>
  <c r="V4495" i="1"/>
  <c r="W4495" i="1"/>
  <c r="X4495" i="1"/>
  <c r="V4496" i="1"/>
  <c r="W4496" i="1"/>
  <c r="X4496" i="1"/>
  <c r="V4497" i="1"/>
  <c r="W4497" i="1"/>
  <c r="X4497" i="1"/>
  <c r="V4498" i="1"/>
  <c r="W4498" i="1"/>
  <c r="X4498" i="1"/>
  <c r="V4499" i="1"/>
  <c r="W4499" i="1"/>
  <c r="X4499" i="1"/>
  <c r="V4500" i="1"/>
  <c r="W4500" i="1"/>
  <c r="X4500" i="1"/>
  <c r="V4501" i="1"/>
  <c r="W4501" i="1"/>
  <c r="X4501" i="1"/>
  <c r="V4502" i="1"/>
  <c r="W4502" i="1"/>
  <c r="X4502" i="1"/>
  <c r="V4503" i="1"/>
  <c r="W4503" i="1"/>
  <c r="X4503" i="1"/>
  <c r="V572" i="1"/>
  <c r="W572" i="1"/>
  <c r="X572" i="1"/>
  <c r="V4504" i="1"/>
  <c r="W4504" i="1"/>
  <c r="X4504" i="1"/>
  <c r="V573" i="1"/>
  <c r="W573" i="1"/>
  <c r="X573" i="1"/>
  <c r="V574" i="1"/>
  <c r="W574" i="1"/>
  <c r="X574" i="1"/>
  <c r="V575" i="1"/>
  <c r="W575" i="1"/>
  <c r="X575" i="1"/>
  <c r="V576" i="1"/>
  <c r="W576" i="1"/>
  <c r="X576" i="1"/>
  <c r="V577" i="1"/>
  <c r="W577" i="1"/>
  <c r="X577" i="1"/>
  <c r="V578" i="1"/>
  <c r="W578" i="1"/>
  <c r="X578" i="1"/>
  <c r="V579" i="1"/>
  <c r="W579" i="1"/>
  <c r="X579" i="1"/>
  <c r="V580" i="1"/>
  <c r="W580" i="1"/>
  <c r="X580" i="1"/>
  <c r="V581" i="1"/>
  <c r="W581" i="1"/>
  <c r="X581" i="1"/>
  <c r="V4505" i="1"/>
  <c r="W4505" i="1"/>
  <c r="X4505" i="1"/>
  <c r="V4506" i="1"/>
  <c r="W4506" i="1"/>
  <c r="X4506" i="1"/>
  <c r="V4507" i="1"/>
  <c r="W4507" i="1"/>
  <c r="X4507" i="1"/>
  <c r="V4508" i="1"/>
  <c r="W4508" i="1"/>
  <c r="X4508" i="1"/>
  <c r="V4509" i="1"/>
  <c r="W4509" i="1"/>
  <c r="X4509" i="1"/>
  <c r="V4510" i="1"/>
  <c r="W4510" i="1"/>
  <c r="X4510" i="1"/>
  <c r="V4511" i="1"/>
  <c r="W4511" i="1"/>
  <c r="X4511" i="1"/>
  <c r="V4512" i="1"/>
  <c r="W4512" i="1"/>
  <c r="X4512" i="1"/>
  <c r="V582" i="1"/>
  <c r="W582" i="1"/>
  <c r="X582" i="1"/>
  <c r="V583" i="1"/>
  <c r="W583" i="1"/>
  <c r="X583" i="1"/>
  <c r="V584" i="1"/>
  <c r="W584" i="1"/>
  <c r="X584" i="1"/>
  <c r="V585" i="1"/>
  <c r="W585" i="1"/>
  <c r="X585" i="1"/>
  <c r="V586" i="1"/>
  <c r="W586" i="1"/>
  <c r="X586" i="1"/>
  <c r="V587" i="1"/>
  <c r="W587" i="1"/>
  <c r="X587" i="1"/>
  <c r="V588" i="1"/>
  <c r="W588" i="1"/>
  <c r="X588" i="1"/>
  <c r="V589" i="1"/>
  <c r="W589" i="1"/>
  <c r="X589" i="1"/>
  <c r="V4513" i="1"/>
  <c r="W4513" i="1"/>
  <c r="X4513" i="1"/>
  <c r="V590" i="1"/>
  <c r="W590" i="1"/>
  <c r="X590" i="1"/>
  <c r="V4514" i="1"/>
  <c r="W4514" i="1"/>
  <c r="X4514" i="1"/>
  <c r="V591" i="1"/>
  <c r="W591" i="1"/>
  <c r="X591" i="1"/>
  <c r="V592" i="1"/>
  <c r="W592" i="1"/>
  <c r="X592" i="1"/>
  <c r="V593" i="1"/>
  <c r="W593" i="1"/>
  <c r="X593" i="1"/>
  <c r="V594" i="1"/>
  <c r="W594" i="1"/>
  <c r="X594" i="1"/>
  <c r="V595" i="1"/>
  <c r="W595" i="1"/>
  <c r="X595" i="1"/>
  <c r="V596" i="1"/>
  <c r="W596" i="1"/>
  <c r="X596" i="1"/>
  <c r="V597" i="1"/>
  <c r="W597" i="1"/>
  <c r="X597" i="1"/>
  <c r="V598" i="1"/>
  <c r="W598" i="1"/>
  <c r="X598" i="1"/>
  <c r="V599" i="1"/>
  <c r="W599" i="1"/>
  <c r="X599" i="1"/>
  <c r="V600" i="1"/>
  <c r="W600" i="1"/>
  <c r="X600" i="1"/>
  <c r="V601" i="1"/>
  <c r="W601" i="1"/>
  <c r="X601" i="1"/>
  <c r="V602" i="1"/>
  <c r="W602" i="1"/>
  <c r="X602" i="1"/>
  <c r="V603" i="1"/>
  <c r="W603" i="1"/>
  <c r="X603" i="1"/>
  <c r="V4515" i="1"/>
  <c r="W4515" i="1"/>
  <c r="X4515" i="1"/>
  <c r="V604" i="1"/>
  <c r="W604" i="1"/>
  <c r="X604" i="1"/>
  <c r="V605" i="1"/>
  <c r="W605" i="1"/>
  <c r="X605" i="1"/>
  <c r="V606" i="1"/>
  <c r="W606" i="1"/>
  <c r="X606" i="1"/>
  <c r="V607" i="1"/>
  <c r="W607" i="1"/>
  <c r="X607" i="1"/>
  <c r="V608" i="1"/>
  <c r="W608" i="1"/>
  <c r="X608" i="1"/>
  <c r="V609" i="1"/>
  <c r="W609" i="1"/>
  <c r="X609" i="1"/>
  <c r="V610" i="1"/>
  <c r="W610" i="1"/>
  <c r="X610" i="1"/>
  <c r="V611" i="1"/>
  <c r="W611" i="1"/>
  <c r="X611" i="1"/>
  <c r="V612" i="1"/>
  <c r="W612" i="1"/>
  <c r="X612" i="1"/>
  <c r="V613" i="1"/>
  <c r="W613" i="1"/>
  <c r="X613" i="1"/>
  <c r="V614" i="1"/>
  <c r="W614" i="1"/>
  <c r="X614" i="1"/>
  <c r="V615" i="1"/>
  <c r="W615" i="1"/>
  <c r="X615" i="1"/>
  <c r="V616" i="1"/>
  <c r="W616" i="1"/>
  <c r="X616" i="1"/>
  <c r="V617" i="1"/>
  <c r="W617" i="1"/>
  <c r="X617" i="1"/>
  <c r="V618" i="1"/>
  <c r="W618" i="1"/>
  <c r="X618" i="1"/>
  <c r="V619" i="1"/>
  <c r="W619" i="1"/>
  <c r="X619" i="1"/>
  <c r="V620" i="1"/>
  <c r="W620" i="1"/>
  <c r="X620" i="1"/>
  <c r="V621" i="1"/>
  <c r="W621" i="1"/>
  <c r="X621" i="1"/>
  <c r="V622" i="1"/>
  <c r="W622" i="1"/>
  <c r="X622" i="1"/>
  <c r="V623" i="1"/>
  <c r="W623" i="1"/>
  <c r="X623" i="1"/>
  <c r="V624" i="1"/>
  <c r="W624" i="1"/>
  <c r="X624" i="1"/>
  <c r="V625" i="1"/>
  <c r="W625" i="1"/>
  <c r="X625" i="1"/>
  <c r="V626" i="1"/>
  <c r="W626" i="1"/>
  <c r="X626" i="1"/>
  <c r="V627" i="1"/>
  <c r="W627" i="1"/>
  <c r="X627" i="1"/>
  <c r="V628" i="1"/>
  <c r="W628" i="1"/>
  <c r="X628" i="1"/>
  <c r="V629" i="1"/>
  <c r="W629" i="1"/>
  <c r="X629" i="1"/>
  <c r="V630" i="1"/>
  <c r="W630" i="1"/>
  <c r="X630" i="1"/>
  <c r="V631" i="1"/>
  <c r="W631" i="1"/>
  <c r="X631" i="1"/>
  <c r="V4516" i="1"/>
  <c r="W4516" i="1"/>
  <c r="X4516" i="1"/>
  <c r="V632" i="1"/>
  <c r="W632" i="1"/>
  <c r="X632" i="1"/>
  <c r="V633" i="1"/>
  <c r="W633" i="1"/>
  <c r="X633" i="1"/>
  <c r="V4517" i="1"/>
  <c r="W4517" i="1"/>
  <c r="X4517" i="1"/>
  <c r="V634" i="1"/>
  <c r="W634" i="1"/>
  <c r="X634" i="1"/>
  <c r="V635" i="1"/>
  <c r="W635" i="1"/>
  <c r="X635" i="1"/>
  <c r="V636" i="1"/>
  <c r="W636" i="1"/>
  <c r="X636" i="1"/>
  <c r="V637" i="1"/>
  <c r="W637" i="1"/>
  <c r="X637" i="1"/>
  <c r="V638" i="1"/>
  <c r="W638" i="1"/>
  <c r="X638" i="1"/>
  <c r="V639" i="1"/>
  <c r="W639" i="1"/>
  <c r="X639" i="1"/>
  <c r="V640" i="1"/>
  <c r="W640" i="1"/>
  <c r="X640" i="1"/>
  <c r="V641" i="1"/>
  <c r="W641" i="1"/>
  <c r="X641" i="1"/>
  <c r="V642" i="1"/>
  <c r="W642" i="1"/>
  <c r="X642" i="1"/>
  <c r="V643" i="1"/>
  <c r="W643" i="1"/>
  <c r="X643" i="1"/>
  <c r="V644" i="1"/>
  <c r="W644" i="1"/>
  <c r="X644" i="1"/>
  <c r="V645" i="1"/>
  <c r="W645" i="1"/>
  <c r="X645" i="1"/>
  <c r="V646" i="1"/>
  <c r="W646" i="1"/>
  <c r="X646" i="1"/>
  <c r="V647" i="1"/>
  <c r="W647" i="1"/>
  <c r="X647" i="1"/>
  <c r="V648" i="1"/>
  <c r="W648" i="1"/>
  <c r="X648" i="1"/>
  <c r="V649" i="1"/>
  <c r="W649" i="1"/>
  <c r="X649" i="1"/>
  <c r="V650" i="1"/>
  <c r="W650" i="1"/>
  <c r="X650" i="1"/>
  <c r="V651" i="1"/>
  <c r="W651" i="1"/>
  <c r="X651" i="1"/>
  <c r="V652" i="1"/>
  <c r="W652" i="1"/>
  <c r="X652" i="1"/>
  <c r="V653" i="1"/>
  <c r="W653" i="1"/>
  <c r="X653" i="1"/>
  <c r="V654" i="1"/>
  <c r="W654" i="1"/>
  <c r="X654" i="1"/>
  <c r="V4518" i="1"/>
  <c r="W4518" i="1"/>
  <c r="X4518" i="1"/>
  <c r="V4519" i="1"/>
  <c r="W4519" i="1"/>
  <c r="X4519" i="1"/>
  <c r="V655" i="1"/>
  <c r="W655" i="1"/>
  <c r="X655" i="1"/>
  <c r="V656" i="1"/>
  <c r="W656" i="1"/>
  <c r="X656" i="1"/>
  <c r="V657" i="1"/>
  <c r="W657" i="1"/>
  <c r="X657" i="1"/>
  <c r="V658" i="1"/>
  <c r="W658" i="1"/>
  <c r="X658" i="1"/>
  <c r="V4520" i="1"/>
  <c r="W4520" i="1"/>
  <c r="X4520" i="1"/>
  <c r="V659" i="1"/>
  <c r="W659" i="1"/>
  <c r="X659" i="1"/>
  <c r="V660" i="1"/>
  <c r="W660" i="1"/>
  <c r="X660" i="1"/>
  <c r="V661" i="1"/>
  <c r="W661" i="1"/>
  <c r="X661" i="1"/>
  <c r="V662" i="1"/>
  <c r="W662" i="1"/>
  <c r="X662" i="1"/>
  <c r="V663" i="1"/>
  <c r="W663" i="1"/>
  <c r="X663" i="1"/>
  <c r="V664" i="1"/>
  <c r="W664" i="1"/>
  <c r="X664" i="1"/>
  <c r="V665" i="1"/>
  <c r="W665" i="1"/>
  <c r="X665" i="1"/>
  <c r="V666" i="1"/>
  <c r="W666" i="1"/>
  <c r="X666" i="1"/>
  <c r="V667" i="1"/>
  <c r="W667" i="1"/>
  <c r="X667" i="1"/>
  <c r="V668" i="1"/>
  <c r="W668" i="1"/>
  <c r="X668" i="1"/>
  <c r="V669" i="1"/>
  <c r="W669" i="1"/>
  <c r="X669" i="1"/>
  <c r="V670" i="1"/>
  <c r="W670" i="1"/>
  <c r="X670" i="1"/>
  <c r="V671" i="1"/>
  <c r="W671" i="1"/>
  <c r="X671" i="1"/>
  <c r="V672" i="1"/>
  <c r="W672" i="1"/>
  <c r="X672" i="1"/>
  <c r="V673" i="1"/>
  <c r="W673" i="1"/>
  <c r="X673" i="1"/>
  <c r="V674" i="1"/>
  <c r="W674" i="1"/>
  <c r="X674" i="1"/>
  <c r="V675" i="1"/>
  <c r="W675" i="1"/>
  <c r="X675" i="1"/>
  <c r="V676" i="1"/>
  <c r="W676" i="1"/>
  <c r="X676" i="1"/>
  <c r="V677" i="1"/>
  <c r="W677" i="1"/>
  <c r="X677" i="1"/>
  <c r="V678" i="1"/>
  <c r="W678" i="1"/>
  <c r="X678" i="1"/>
  <c r="V679" i="1"/>
  <c r="W679" i="1"/>
  <c r="X679" i="1"/>
  <c r="V680" i="1"/>
  <c r="W680" i="1"/>
  <c r="X680" i="1"/>
  <c r="V681" i="1"/>
  <c r="W681" i="1"/>
  <c r="X681" i="1"/>
  <c r="V682" i="1"/>
  <c r="W682" i="1"/>
  <c r="X682" i="1"/>
  <c r="V4521" i="1"/>
  <c r="W4521" i="1"/>
  <c r="X4521" i="1"/>
  <c r="V4522" i="1"/>
  <c r="W4522" i="1"/>
  <c r="X4522" i="1"/>
  <c r="V4523" i="1"/>
  <c r="W4523" i="1"/>
  <c r="X4523" i="1"/>
  <c r="V683" i="1"/>
  <c r="W683" i="1"/>
  <c r="X683" i="1"/>
  <c r="V4524" i="1"/>
  <c r="W4524" i="1"/>
  <c r="X4524" i="1"/>
  <c r="V4525" i="1"/>
  <c r="W4525" i="1"/>
  <c r="X4525" i="1"/>
  <c r="V4526" i="1"/>
  <c r="W4526" i="1"/>
  <c r="X4526" i="1"/>
  <c r="V684" i="1"/>
  <c r="W684" i="1"/>
  <c r="X684" i="1"/>
  <c r="V685" i="1"/>
  <c r="W685" i="1"/>
  <c r="X685" i="1"/>
  <c r="V4527" i="1"/>
  <c r="W4527" i="1"/>
  <c r="X4527" i="1"/>
  <c r="V686" i="1"/>
  <c r="W686" i="1"/>
  <c r="X686" i="1"/>
  <c r="V687" i="1"/>
  <c r="W687" i="1"/>
  <c r="X687" i="1"/>
  <c r="V688" i="1"/>
  <c r="W688" i="1"/>
  <c r="X688" i="1"/>
  <c r="V689" i="1"/>
  <c r="W689" i="1"/>
  <c r="X689" i="1"/>
  <c r="V690" i="1"/>
  <c r="W690" i="1"/>
  <c r="X690" i="1"/>
  <c r="V4528" i="1"/>
  <c r="W4528" i="1"/>
  <c r="X4528" i="1"/>
  <c r="V4529" i="1"/>
  <c r="W4529" i="1"/>
  <c r="X4529" i="1"/>
  <c r="V691" i="1"/>
  <c r="W691" i="1"/>
  <c r="X691" i="1"/>
  <c r="V692" i="1"/>
  <c r="W692" i="1"/>
  <c r="X692" i="1"/>
  <c r="V4530" i="1"/>
  <c r="W4530" i="1"/>
  <c r="X4530" i="1"/>
  <c r="V4531" i="1"/>
  <c r="W4531" i="1"/>
  <c r="X4531" i="1"/>
  <c r="V693" i="1"/>
  <c r="W693" i="1"/>
  <c r="X693" i="1"/>
  <c r="V694" i="1"/>
  <c r="W694" i="1"/>
  <c r="X694" i="1"/>
  <c r="V4532" i="1"/>
  <c r="W4532" i="1"/>
  <c r="X4532" i="1"/>
  <c r="V695" i="1"/>
  <c r="W695" i="1"/>
  <c r="X695" i="1"/>
  <c r="V696" i="1"/>
  <c r="W696" i="1"/>
  <c r="X696" i="1"/>
  <c r="V697" i="1"/>
  <c r="W697" i="1"/>
  <c r="X697" i="1"/>
  <c r="V698" i="1"/>
  <c r="W698" i="1"/>
  <c r="X698" i="1"/>
  <c r="V699" i="1"/>
  <c r="W699" i="1"/>
  <c r="X699" i="1"/>
  <c r="V700" i="1"/>
  <c r="W700" i="1"/>
  <c r="X700" i="1"/>
  <c r="V4533" i="1"/>
  <c r="W4533" i="1"/>
  <c r="X4533" i="1"/>
  <c r="V701" i="1"/>
  <c r="W701" i="1"/>
  <c r="X701" i="1"/>
  <c r="V4534" i="1"/>
  <c r="W4534" i="1"/>
  <c r="X4534" i="1"/>
  <c r="V702" i="1"/>
  <c r="W702" i="1"/>
  <c r="X702" i="1"/>
  <c r="V703" i="1"/>
  <c r="W703" i="1"/>
  <c r="X703" i="1"/>
  <c r="V704" i="1"/>
  <c r="W704" i="1"/>
  <c r="X704" i="1"/>
  <c r="V4535" i="1"/>
  <c r="W4535" i="1"/>
  <c r="X4535" i="1"/>
  <c r="V705" i="1"/>
  <c r="W705" i="1"/>
  <c r="X705" i="1"/>
  <c r="V706" i="1"/>
  <c r="W706" i="1"/>
  <c r="X706" i="1"/>
  <c r="V707" i="1"/>
  <c r="W707" i="1"/>
  <c r="X707" i="1"/>
  <c r="V708" i="1"/>
  <c r="W708" i="1"/>
  <c r="X708" i="1"/>
  <c r="V709" i="1"/>
  <c r="W709" i="1"/>
  <c r="X709" i="1"/>
  <c r="V710" i="1"/>
  <c r="W710" i="1"/>
  <c r="X710" i="1"/>
  <c r="V4536" i="1"/>
  <c r="W4536" i="1"/>
  <c r="X4536" i="1"/>
  <c r="V711" i="1"/>
  <c r="W711" i="1"/>
  <c r="X711" i="1"/>
  <c r="V712" i="1"/>
  <c r="W712" i="1"/>
  <c r="X712" i="1"/>
  <c r="V713" i="1"/>
  <c r="W713" i="1"/>
  <c r="X713" i="1"/>
  <c r="V714" i="1"/>
  <c r="W714" i="1"/>
  <c r="X714" i="1"/>
  <c r="V715" i="1"/>
  <c r="W715" i="1"/>
  <c r="X715" i="1"/>
  <c r="V716" i="1"/>
  <c r="W716" i="1"/>
  <c r="X716" i="1"/>
  <c r="V717" i="1"/>
  <c r="W717" i="1"/>
  <c r="X717" i="1"/>
  <c r="V718" i="1"/>
  <c r="W718" i="1"/>
  <c r="X718" i="1"/>
  <c r="V719" i="1"/>
  <c r="W719" i="1"/>
  <c r="X719" i="1"/>
  <c r="V720" i="1"/>
  <c r="W720" i="1"/>
  <c r="X720" i="1"/>
  <c r="V721" i="1"/>
  <c r="W721" i="1"/>
  <c r="X721" i="1"/>
  <c r="V722" i="1"/>
  <c r="W722" i="1"/>
  <c r="X722" i="1"/>
  <c r="V723" i="1"/>
  <c r="W723" i="1"/>
  <c r="X723" i="1"/>
  <c r="V724" i="1"/>
  <c r="W724" i="1"/>
  <c r="X724" i="1"/>
  <c r="V725" i="1"/>
  <c r="W725" i="1"/>
  <c r="X725" i="1"/>
  <c r="V726" i="1"/>
  <c r="W726" i="1"/>
  <c r="X726" i="1"/>
  <c r="V727" i="1"/>
  <c r="W727" i="1"/>
  <c r="X727" i="1"/>
  <c r="V4537" i="1"/>
  <c r="W4537" i="1"/>
  <c r="X4537" i="1"/>
  <c r="V728" i="1"/>
  <c r="W728" i="1"/>
  <c r="X728" i="1"/>
  <c r="V729" i="1"/>
  <c r="W729" i="1"/>
  <c r="X729" i="1"/>
  <c r="V730" i="1"/>
  <c r="W730" i="1"/>
  <c r="X730" i="1"/>
  <c r="V731" i="1"/>
  <c r="W731" i="1"/>
  <c r="X731" i="1"/>
  <c r="V732" i="1"/>
  <c r="W732" i="1"/>
  <c r="X732" i="1"/>
  <c r="V4538" i="1"/>
  <c r="W4538" i="1"/>
  <c r="X4538" i="1"/>
  <c r="V4539" i="1"/>
  <c r="W4539" i="1"/>
  <c r="X4539" i="1"/>
  <c r="V733" i="1"/>
  <c r="W733" i="1"/>
  <c r="X733" i="1"/>
  <c r="V734" i="1"/>
  <c r="W734" i="1"/>
  <c r="X734" i="1"/>
  <c r="V735" i="1"/>
  <c r="W735" i="1"/>
  <c r="X735" i="1"/>
  <c r="V4540" i="1"/>
  <c r="W4540" i="1"/>
  <c r="X4540" i="1"/>
  <c r="V736" i="1"/>
  <c r="W736" i="1"/>
  <c r="X736" i="1"/>
  <c r="V737" i="1"/>
  <c r="W737" i="1"/>
  <c r="X737" i="1"/>
  <c r="V738" i="1"/>
  <c r="W738" i="1"/>
  <c r="X738" i="1"/>
  <c r="V739" i="1"/>
  <c r="W739" i="1"/>
  <c r="X739" i="1"/>
  <c r="V740" i="1"/>
  <c r="W740" i="1"/>
  <c r="X740" i="1"/>
  <c r="V741" i="1"/>
  <c r="W741" i="1"/>
  <c r="X741" i="1"/>
  <c r="V742" i="1"/>
  <c r="W742" i="1"/>
  <c r="X742" i="1"/>
  <c r="V743" i="1"/>
  <c r="W743" i="1"/>
  <c r="X743" i="1"/>
  <c r="V4541" i="1"/>
  <c r="W4541" i="1"/>
  <c r="X4541" i="1"/>
  <c r="V744" i="1"/>
  <c r="W744" i="1"/>
  <c r="X744" i="1"/>
  <c r="V745" i="1"/>
  <c r="W745" i="1"/>
  <c r="X745" i="1"/>
  <c r="V4542" i="1"/>
  <c r="W4542" i="1"/>
  <c r="X4542" i="1"/>
  <c r="V746" i="1"/>
  <c r="W746" i="1"/>
  <c r="X746" i="1"/>
  <c r="V747" i="1"/>
  <c r="W747" i="1"/>
  <c r="X747" i="1"/>
  <c r="V748" i="1"/>
  <c r="W748" i="1"/>
  <c r="X748" i="1"/>
  <c r="V749" i="1"/>
  <c r="W749" i="1"/>
  <c r="X749" i="1"/>
  <c r="V4543" i="1"/>
  <c r="W4543" i="1"/>
  <c r="X4543" i="1"/>
  <c r="V750" i="1"/>
  <c r="W750" i="1"/>
  <c r="X750" i="1"/>
  <c r="V751" i="1"/>
  <c r="W751" i="1"/>
  <c r="X751" i="1"/>
  <c r="V4544" i="1"/>
  <c r="W4544" i="1"/>
  <c r="X4544" i="1"/>
  <c r="V752" i="1"/>
  <c r="W752" i="1"/>
  <c r="X752" i="1"/>
  <c r="V753" i="1"/>
  <c r="W753" i="1"/>
  <c r="X753" i="1"/>
  <c r="V754" i="1"/>
  <c r="W754" i="1"/>
  <c r="X754" i="1"/>
  <c r="V4545" i="1"/>
  <c r="W4545" i="1"/>
  <c r="X4545" i="1"/>
  <c r="V4546" i="1"/>
  <c r="W4546" i="1"/>
  <c r="X4546" i="1"/>
  <c r="V4547" i="1"/>
  <c r="W4547" i="1"/>
  <c r="X4547" i="1"/>
  <c r="V755" i="1"/>
  <c r="W755" i="1"/>
  <c r="X755" i="1"/>
  <c r="V4548" i="1"/>
  <c r="W4548" i="1"/>
  <c r="X4548" i="1"/>
  <c r="V756" i="1"/>
  <c r="W756" i="1"/>
  <c r="X756" i="1"/>
  <c r="V4549" i="1"/>
  <c r="W4549" i="1"/>
  <c r="X4549" i="1"/>
  <c r="V757" i="1"/>
  <c r="W757" i="1"/>
  <c r="X757" i="1"/>
  <c r="V758" i="1"/>
  <c r="W758" i="1"/>
  <c r="X758" i="1"/>
  <c r="V4550" i="1"/>
  <c r="W4550" i="1"/>
  <c r="X4550" i="1"/>
  <c r="V4551" i="1"/>
  <c r="W4551" i="1"/>
  <c r="X4551" i="1"/>
  <c r="V759" i="1"/>
  <c r="W759" i="1"/>
  <c r="X759" i="1"/>
  <c r="V4552" i="1"/>
  <c r="W4552" i="1"/>
  <c r="X4552" i="1"/>
  <c r="V760" i="1"/>
  <c r="W760" i="1"/>
  <c r="X760" i="1"/>
  <c r="V761" i="1"/>
  <c r="W761" i="1"/>
  <c r="X761" i="1"/>
  <c r="V762" i="1"/>
  <c r="W762" i="1"/>
  <c r="X762" i="1"/>
  <c r="V4553" i="1"/>
  <c r="W4553" i="1"/>
  <c r="X4553" i="1"/>
  <c r="V763" i="1"/>
  <c r="W763" i="1"/>
  <c r="X763" i="1"/>
  <c r="V764" i="1"/>
  <c r="W764" i="1"/>
  <c r="X764" i="1"/>
  <c r="V765" i="1"/>
  <c r="W765" i="1"/>
  <c r="X765" i="1"/>
  <c r="V4554" i="1"/>
  <c r="W4554" i="1"/>
  <c r="X4554" i="1"/>
  <c r="V4555" i="1"/>
  <c r="W4555" i="1"/>
  <c r="X4555" i="1"/>
  <c r="V4556" i="1"/>
  <c r="W4556" i="1"/>
  <c r="X4556" i="1"/>
  <c r="V4557" i="1"/>
  <c r="W4557" i="1"/>
  <c r="X4557" i="1"/>
  <c r="V766" i="1"/>
  <c r="W766" i="1"/>
  <c r="X766" i="1"/>
  <c r="V4558" i="1"/>
  <c r="W4558" i="1"/>
  <c r="X4558" i="1"/>
  <c r="V767" i="1"/>
  <c r="W767" i="1"/>
  <c r="X767" i="1"/>
  <c r="V768" i="1"/>
  <c r="W768" i="1"/>
  <c r="X768" i="1"/>
  <c r="V769" i="1"/>
  <c r="W769" i="1"/>
  <c r="X769" i="1"/>
  <c r="V770" i="1"/>
  <c r="W770" i="1"/>
  <c r="X770" i="1"/>
  <c r="V771" i="1"/>
  <c r="W771" i="1"/>
  <c r="X771" i="1"/>
  <c r="V772" i="1"/>
  <c r="W772" i="1"/>
  <c r="X772" i="1"/>
  <c r="V773" i="1"/>
  <c r="W773" i="1"/>
  <c r="X773" i="1"/>
  <c r="V4559" i="1"/>
  <c r="W4559" i="1"/>
  <c r="X4559" i="1"/>
  <c r="V774" i="1"/>
  <c r="W774" i="1"/>
  <c r="X774" i="1"/>
  <c r="V4560" i="1"/>
  <c r="W4560" i="1"/>
  <c r="X4560" i="1"/>
  <c r="V775" i="1"/>
  <c r="W775" i="1"/>
  <c r="X775" i="1"/>
  <c r="V776" i="1"/>
  <c r="W776" i="1"/>
  <c r="X776" i="1"/>
  <c r="V777" i="1"/>
  <c r="W777" i="1"/>
  <c r="X777" i="1"/>
  <c r="V778" i="1"/>
  <c r="W778" i="1"/>
  <c r="X778" i="1"/>
  <c r="V779" i="1"/>
  <c r="W779" i="1"/>
  <c r="X779" i="1"/>
  <c r="V780" i="1"/>
  <c r="W780" i="1"/>
  <c r="X780" i="1"/>
  <c r="V781" i="1"/>
  <c r="W781" i="1"/>
  <c r="X781" i="1"/>
  <c r="V782" i="1"/>
  <c r="W782" i="1"/>
  <c r="X782" i="1"/>
  <c r="V783" i="1"/>
  <c r="W783" i="1"/>
  <c r="X783" i="1"/>
  <c r="V784" i="1"/>
  <c r="W784" i="1"/>
  <c r="X784" i="1"/>
  <c r="V785" i="1"/>
  <c r="W785" i="1"/>
  <c r="X785" i="1"/>
  <c r="V786" i="1"/>
  <c r="W786" i="1"/>
  <c r="X786" i="1"/>
  <c r="V787" i="1"/>
  <c r="W787" i="1"/>
  <c r="X787" i="1"/>
  <c r="V788" i="1"/>
  <c r="W788" i="1"/>
  <c r="X788" i="1"/>
  <c r="V789" i="1"/>
  <c r="W789" i="1"/>
  <c r="X789" i="1"/>
  <c r="V790" i="1"/>
  <c r="W790" i="1"/>
  <c r="X790" i="1"/>
  <c r="V791" i="1"/>
  <c r="W791" i="1"/>
  <c r="X791" i="1"/>
  <c r="V792" i="1"/>
  <c r="W792" i="1"/>
  <c r="X792" i="1"/>
  <c r="V793" i="1"/>
  <c r="W793" i="1"/>
  <c r="X793" i="1"/>
  <c r="V794" i="1"/>
  <c r="W794" i="1"/>
  <c r="X794" i="1"/>
  <c r="V4561" i="1"/>
  <c r="W4561" i="1"/>
  <c r="X4561" i="1"/>
  <c r="V795" i="1"/>
  <c r="W795" i="1"/>
  <c r="X795" i="1"/>
  <c r="V796" i="1"/>
  <c r="W796" i="1"/>
  <c r="X796" i="1"/>
  <c r="V4562" i="1"/>
  <c r="W4562" i="1"/>
  <c r="X4562" i="1"/>
  <c r="V797" i="1"/>
  <c r="W797" i="1"/>
  <c r="X797" i="1"/>
  <c r="V798" i="1"/>
  <c r="W798" i="1"/>
  <c r="X798" i="1"/>
  <c r="V799" i="1"/>
  <c r="W799" i="1"/>
  <c r="X799" i="1"/>
  <c r="V800" i="1"/>
  <c r="W800" i="1"/>
  <c r="X800" i="1"/>
  <c r="V801" i="1"/>
  <c r="W801" i="1"/>
  <c r="X801" i="1"/>
  <c r="V802" i="1"/>
  <c r="W802" i="1"/>
  <c r="X802" i="1"/>
  <c r="V803" i="1"/>
  <c r="W803" i="1"/>
  <c r="X803" i="1"/>
  <c r="V804" i="1"/>
  <c r="W804" i="1"/>
  <c r="X804" i="1"/>
  <c r="V805" i="1"/>
  <c r="W805" i="1"/>
  <c r="X805" i="1"/>
  <c r="V806" i="1"/>
  <c r="W806" i="1"/>
  <c r="X806" i="1"/>
  <c r="V807" i="1"/>
  <c r="W807" i="1"/>
  <c r="X807" i="1"/>
  <c r="V808" i="1"/>
  <c r="W808" i="1"/>
  <c r="X808" i="1"/>
  <c r="V809" i="1"/>
  <c r="W809" i="1"/>
  <c r="X809" i="1"/>
  <c r="V810" i="1"/>
  <c r="W810" i="1"/>
  <c r="X810" i="1"/>
  <c r="V811" i="1"/>
  <c r="W811" i="1"/>
  <c r="X811" i="1"/>
  <c r="V812" i="1"/>
  <c r="W812" i="1"/>
  <c r="X812" i="1"/>
  <c r="V813" i="1"/>
  <c r="W813" i="1"/>
  <c r="X813" i="1"/>
  <c r="V814" i="1"/>
  <c r="W814" i="1"/>
  <c r="X814" i="1"/>
  <c r="V815" i="1"/>
  <c r="W815" i="1"/>
  <c r="X815" i="1"/>
  <c r="V4563" i="1"/>
  <c r="W4563" i="1"/>
  <c r="X4563" i="1"/>
  <c r="V816" i="1"/>
  <c r="W816" i="1"/>
  <c r="X816" i="1"/>
  <c r="V4564" i="1"/>
  <c r="W4564" i="1"/>
  <c r="X4564" i="1"/>
  <c r="V817" i="1"/>
  <c r="W817" i="1"/>
  <c r="X817" i="1"/>
  <c r="V818" i="1"/>
  <c r="W818" i="1"/>
  <c r="X818" i="1"/>
  <c r="V819" i="1"/>
  <c r="W819" i="1"/>
  <c r="X819" i="1"/>
  <c r="V820" i="1"/>
  <c r="W820" i="1"/>
  <c r="X820" i="1"/>
  <c r="V4565" i="1"/>
  <c r="W4565" i="1"/>
  <c r="X4565" i="1"/>
  <c r="V4566" i="1"/>
  <c r="W4566" i="1"/>
  <c r="X4566" i="1"/>
  <c r="V4567" i="1"/>
  <c r="W4567" i="1"/>
  <c r="X4567" i="1"/>
  <c r="V4568" i="1"/>
  <c r="W4568" i="1"/>
  <c r="X4568" i="1"/>
  <c r="V4569" i="1"/>
  <c r="W4569" i="1"/>
  <c r="X4569" i="1"/>
  <c r="V4570" i="1"/>
  <c r="W4570" i="1"/>
  <c r="X4570" i="1"/>
  <c r="V4571" i="1"/>
  <c r="W4571" i="1"/>
  <c r="X4571" i="1"/>
  <c r="V821" i="1"/>
  <c r="W821" i="1"/>
  <c r="X821" i="1"/>
  <c r="V822" i="1"/>
  <c r="W822" i="1"/>
  <c r="X822" i="1"/>
  <c r="V4572" i="1"/>
  <c r="W4572" i="1"/>
  <c r="X4572" i="1"/>
  <c r="V4573" i="1"/>
  <c r="W4573" i="1"/>
  <c r="X4573" i="1"/>
  <c r="V4574" i="1"/>
  <c r="W4574" i="1"/>
  <c r="X4574" i="1"/>
  <c r="V823" i="1"/>
  <c r="W823" i="1"/>
  <c r="X823" i="1"/>
  <c r="V824" i="1"/>
  <c r="W824" i="1"/>
  <c r="X824" i="1"/>
  <c r="V825" i="1"/>
  <c r="W825" i="1"/>
  <c r="X825" i="1"/>
  <c r="V4575" i="1"/>
  <c r="W4575" i="1"/>
  <c r="X4575" i="1"/>
  <c r="V4576" i="1"/>
  <c r="W4576" i="1"/>
  <c r="X4576" i="1"/>
  <c r="V4577" i="1"/>
  <c r="W4577" i="1"/>
  <c r="X4577" i="1"/>
  <c r="V826" i="1"/>
  <c r="W826" i="1"/>
  <c r="X826" i="1"/>
  <c r="V827" i="1"/>
  <c r="W827" i="1"/>
  <c r="X827" i="1"/>
  <c r="V828" i="1"/>
  <c r="W828" i="1"/>
  <c r="X828" i="1"/>
  <c r="V829" i="1"/>
  <c r="W829" i="1"/>
  <c r="X829" i="1"/>
  <c r="V830" i="1"/>
  <c r="W830" i="1"/>
  <c r="X830" i="1"/>
  <c r="V831" i="1"/>
  <c r="W831" i="1"/>
  <c r="X831" i="1"/>
  <c r="V4578" i="1"/>
  <c r="W4578" i="1"/>
  <c r="X4578" i="1"/>
  <c r="V4579" i="1"/>
  <c r="W4579" i="1"/>
  <c r="X4579" i="1"/>
  <c r="V832" i="1"/>
  <c r="W832" i="1"/>
  <c r="X832" i="1"/>
  <c r="V833" i="1"/>
  <c r="W833" i="1"/>
  <c r="X833" i="1"/>
  <c r="V4580" i="1"/>
  <c r="W4580" i="1"/>
  <c r="X4580" i="1"/>
  <c r="V834" i="1"/>
  <c r="W834" i="1"/>
  <c r="X834" i="1"/>
  <c r="V4581" i="1"/>
  <c r="W4581" i="1"/>
  <c r="X4581" i="1"/>
  <c r="V835" i="1"/>
  <c r="W835" i="1"/>
  <c r="X835" i="1"/>
  <c r="V4582" i="1"/>
  <c r="W4582" i="1"/>
  <c r="X4582" i="1"/>
  <c r="V836" i="1"/>
  <c r="W836" i="1"/>
  <c r="X836" i="1"/>
  <c r="V4583" i="1"/>
  <c r="W4583" i="1"/>
  <c r="X4583" i="1"/>
  <c r="V4584" i="1"/>
  <c r="W4584" i="1"/>
  <c r="X4584" i="1"/>
  <c r="V4585" i="1"/>
  <c r="W4585" i="1"/>
  <c r="X4585" i="1"/>
  <c r="V4586" i="1"/>
  <c r="W4586" i="1"/>
  <c r="X4586" i="1"/>
  <c r="V4587" i="1"/>
  <c r="W4587" i="1"/>
  <c r="X4587" i="1"/>
  <c r="V4588" i="1"/>
  <c r="W4588" i="1"/>
  <c r="X4588" i="1"/>
  <c r="V4589" i="1"/>
  <c r="W4589" i="1"/>
  <c r="X4589" i="1"/>
  <c r="V4590" i="1"/>
  <c r="W4590" i="1"/>
  <c r="X4590" i="1"/>
  <c r="V837" i="1"/>
  <c r="W837" i="1"/>
  <c r="X837" i="1"/>
  <c r="V838" i="1"/>
  <c r="W838" i="1"/>
  <c r="X838" i="1"/>
  <c r="V4591" i="1"/>
  <c r="W4591" i="1"/>
  <c r="X4591" i="1"/>
  <c r="V4592" i="1"/>
  <c r="W4592" i="1"/>
  <c r="X4592" i="1"/>
  <c r="V4593" i="1"/>
  <c r="W4593" i="1"/>
  <c r="X4593" i="1"/>
  <c r="V4594" i="1"/>
  <c r="W4594" i="1"/>
  <c r="X4594" i="1"/>
  <c r="V4595" i="1"/>
  <c r="W4595" i="1"/>
  <c r="X4595" i="1"/>
  <c r="V4596" i="1"/>
  <c r="W4596" i="1"/>
  <c r="X4596" i="1"/>
  <c r="V4597" i="1"/>
  <c r="W4597" i="1"/>
  <c r="X4597" i="1"/>
  <c r="V4598" i="1"/>
  <c r="W4598" i="1"/>
  <c r="X4598" i="1"/>
  <c r="V4599" i="1"/>
  <c r="W4599" i="1"/>
  <c r="X4599" i="1"/>
  <c r="V4600" i="1"/>
  <c r="W4600" i="1"/>
  <c r="X4600" i="1"/>
  <c r="V4601" i="1"/>
  <c r="W4601" i="1"/>
  <c r="X4601" i="1"/>
  <c r="V4602" i="1"/>
  <c r="W4602" i="1"/>
  <c r="X4602" i="1"/>
  <c r="V4603" i="1"/>
  <c r="W4603" i="1"/>
  <c r="X4603" i="1"/>
  <c r="V4604" i="1"/>
  <c r="W4604" i="1"/>
  <c r="X4604" i="1"/>
  <c r="V4605" i="1"/>
  <c r="W4605" i="1"/>
  <c r="X4605" i="1"/>
  <c r="V4606" i="1"/>
  <c r="W4606" i="1"/>
  <c r="X4606" i="1"/>
  <c r="V4607" i="1"/>
  <c r="W4607" i="1"/>
  <c r="X4607" i="1"/>
  <c r="V4608" i="1"/>
  <c r="W4608" i="1"/>
  <c r="X4608" i="1"/>
  <c r="V4609" i="1"/>
  <c r="W4609" i="1"/>
  <c r="X4609" i="1"/>
  <c r="V4610" i="1"/>
  <c r="W4610" i="1"/>
  <c r="X4610" i="1"/>
  <c r="V4611" i="1"/>
  <c r="W4611" i="1"/>
  <c r="X4611" i="1"/>
  <c r="V839" i="1"/>
  <c r="W839" i="1"/>
  <c r="X839" i="1"/>
  <c r="V840" i="1"/>
  <c r="W840" i="1"/>
  <c r="X840" i="1"/>
  <c r="V4612" i="1"/>
  <c r="W4612" i="1"/>
  <c r="X4612" i="1"/>
  <c r="V841" i="1"/>
  <c r="W841" i="1"/>
  <c r="X841" i="1"/>
  <c r="V4613" i="1"/>
  <c r="W4613" i="1"/>
  <c r="X4613" i="1"/>
  <c r="V4614" i="1"/>
  <c r="W4614" i="1"/>
  <c r="X4614" i="1"/>
  <c r="V4615" i="1"/>
  <c r="W4615" i="1"/>
  <c r="X4615" i="1"/>
  <c r="V842" i="1"/>
  <c r="W842" i="1"/>
  <c r="X842" i="1"/>
  <c r="V843" i="1"/>
  <c r="W843" i="1"/>
  <c r="X843" i="1"/>
  <c r="V844" i="1"/>
  <c r="W844" i="1"/>
  <c r="X844" i="1"/>
  <c r="V4616" i="1"/>
  <c r="W4616" i="1"/>
  <c r="X4616" i="1"/>
  <c r="V4617" i="1"/>
  <c r="W4617" i="1"/>
  <c r="X4617" i="1"/>
  <c r="V4618" i="1"/>
  <c r="W4618" i="1"/>
  <c r="X4618" i="1"/>
  <c r="V4619" i="1"/>
  <c r="W4619" i="1"/>
  <c r="X4619" i="1"/>
  <c r="V4620" i="1"/>
  <c r="W4620" i="1"/>
  <c r="X4620" i="1"/>
  <c r="V4621" i="1"/>
  <c r="W4621" i="1"/>
  <c r="X4621" i="1"/>
  <c r="V4622" i="1"/>
  <c r="W4622" i="1"/>
  <c r="X4622" i="1"/>
  <c r="V845" i="1"/>
  <c r="W845" i="1"/>
  <c r="X845" i="1"/>
  <c r="V846" i="1"/>
  <c r="W846" i="1"/>
  <c r="X846" i="1"/>
  <c r="V4623" i="1"/>
  <c r="W4623" i="1"/>
  <c r="X4623" i="1"/>
  <c r="V847" i="1"/>
  <c r="W847" i="1"/>
  <c r="X847" i="1"/>
  <c r="V848" i="1"/>
  <c r="W848" i="1"/>
  <c r="X848" i="1"/>
  <c r="V4624" i="1"/>
  <c r="W4624" i="1"/>
  <c r="X4624" i="1"/>
  <c r="V849" i="1"/>
  <c r="W849" i="1"/>
  <c r="X849" i="1"/>
  <c r="V4625" i="1"/>
  <c r="W4625" i="1"/>
  <c r="X4625" i="1"/>
  <c r="V4626" i="1"/>
  <c r="W4626" i="1"/>
  <c r="X4626" i="1"/>
  <c r="V850" i="1"/>
  <c r="W850" i="1"/>
  <c r="X850" i="1"/>
  <c r="V851" i="1"/>
  <c r="W851" i="1"/>
  <c r="X851" i="1"/>
  <c r="V852" i="1"/>
  <c r="W852" i="1"/>
  <c r="X852" i="1"/>
  <c r="V853" i="1"/>
  <c r="W853" i="1"/>
  <c r="X853" i="1"/>
  <c r="V4627" i="1"/>
  <c r="W4627" i="1"/>
  <c r="X4627" i="1"/>
  <c r="V854" i="1"/>
  <c r="W854" i="1"/>
  <c r="X854" i="1"/>
  <c r="V855" i="1"/>
  <c r="W855" i="1"/>
  <c r="X855" i="1"/>
  <c r="V856" i="1"/>
  <c r="W856" i="1"/>
  <c r="X856" i="1"/>
  <c r="V4628" i="1"/>
  <c r="W4628" i="1"/>
  <c r="X4628" i="1"/>
  <c r="V4629" i="1"/>
  <c r="W4629" i="1"/>
  <c r="X4629" i="1"/>
  <c r="V4630" i="1"/>
  <c r="W4630" i="1"/>
  <c r="X4630" i="1"/>
  <c r="V857" i="1"/>
  <c r="W857" i="1"/>
  <c r="X857" i="1"/>
  <c r="V4631" i="1"/>
  <c r="W4631" i="1"/>
  <c r="X4631" i="1"/>
  <c r="V4632" i="1"/>
  <c r="W4632" i="1"/>
  <c r="X4632" i="1"/>
  <c r="V858" i="1"/>
  <c r="W858" i="1"/>
  <c r="X858" i="1"/>
  <c r="V859" i="1"/>
  <c r="W859" i="1"/>
  <c r="X859" i="1"/>
  <c r="V860" i="1"/>
  <c r="W860" i="1"/>
  <c r="X860" i="1"/>
  <c r="V861" i="1"/>
  <c r="W861" i="1"/>
  <c r="X861" i="1"/>
  <c r="V862" i="1"/>
  <c r="W862" i="1"/>
  <c r="X862" i="1"/>
  <c r="V4633" i="1"/>
  <c r="W4633" i="1"/>
  <c r="X4633" i="1"/>
  <c r="V863" i="1"/>
  <c r="W863" i="1"/>
  <c r="X863" i="1"/>
  <c r="V4634" i="1"/>
  <c r="W4634" i="1"/>
  <c r="X4634" i="1"/>
  <c r="V4635" i="1"/>
  <c r="W4635" i="1"/>
  <c r="X4635" i="1"/>
  <c r="V4636" i="1"/>
  <c r="W4636" i="1"/>
  <c r="X4636" i="1"/>
  <c r="V4637" i="1"/>
  <c r="W4637" i="1"/>
  <c r="X4637" i="1"/>
  <c r="V4638" i="1"/>
  <c r="W4638" i="1"/>
  <c r="X4638" i="1"/>
  <c r="V4639" i="1"/>
  <c r="W4639" i="1"/>
  <c r="X4639" i="1"/>
  <c r="V4640" i="1"/>
  <c r="W4640" i="1"/>
  <c r="X4640" i="1"/>
  <c r="V4641" i="1"/>
  <c r="W4641" i="1"/>
  <c r="X4641" i="1"/>
  <c r="V4642" i="1"/>
  <c r="W4642" i="1"/>
  <c r="X4642" i="1"/>
  <c r="V4643" i="1"/>
  <c r="W4643" i="1"/>
  <c r="X4643" i="1"/>
  <c r="V864" i="1"/>
  <c r="W864" i="1"/>
  <c r="X864" i="1"/>
  <c r="V865" i="1"/>
  <c r="W865" i="1"/>
  <c r="X865" i="1"/>
  <c r="V866" i="1"/>
  <c r="W866" i="1"/>
  <c r="X866" i="1"/>
  <c r="V867" i="1"/>
  <c r="W867" i="1"/>
  <c r="X867" i="1"/>
  <c r="V4644" i="1"/>
  <c r="W4644" i="1"/>
  <c r="X4644" i="1"/>
  <c r="V4645" i="1"/>
  <c r="W4645" i="1"/>
  <c r="X4645" i="1"/>
  <c r="V4646" i="1"/>
  <c r="W4646" i="1"/>
  <c r="X4646" i="1"/>
  <c r="V4647" i="1"/>
  <c r="W4647" i="1"/>
  <c r="X4647" i="1"/>
  <c r="V868" i="1"/>
  <c r="W868" i="1"/>
  <c r="X868" i="1"/>
  <c r="V869" i="1"/>
  <c r="W869" i="1"/>
  <c r="X869" i="1"/>
  <c r="V870" i="1"/>
  <c r="W870" i="1"/>
  <c r="X870" i="1"/>
  <c r="V4648" i="1"/>
  <c r="W4648" i="1"/>
  <c r="X4648" i="1"/>
  <c r="V4649" i="1"/>
  <c r="W4649" i="1"/>
  <c r="X4649" i="1"/>
  <c r="V4650" i="1"/>
  <c r="W4650" i="1"/>
  <c r="X4650" i="1"/>
  <c r="V871" i="1"/>
  <c r="W871" i="1"/>
  <c r="X871" i="1"/>
  <c r="V4651" i="1"/>
  <c r="W4651" i="1"/>
  <c r="X4651" i="1"/>
  <c r="V4652" i="1"/>
  <c r="W4652" i="1"/>
  <c r="X4652" i="1"/>
  <c r="V872" i="1"/>
  <c r="W872" i="1"/>
  <c r="X872" i="1"/>
  <c r="V4653" i="1"/>
  <c r="W4653" i="1"/>
  <c r="X4653" i="1"/>
  <c r="V4654" i="1"/>
  <c r="W4654" i="1"/>
  <c r="X4654" i="1"/>
  <c r="V4655" i="1"/>
  <c r="W4655" i="1"/>
  <c r="X4655" i="1"/>
  <c r="V4656" i="1"/>
  <c r="W4656" i="1"/>
  <c r="X4656" i="1"/>
  <c r="V873" i="1"/>
  <c r="W873" i="1"/>
  <c r="X873" i="1"/>
  <c r="V4657" i="1"/>
  <c r="W4657" i="1"/>
  <c r="X4657" i="1"/>
  <c r="V4658" i="1"/>
  <c r="W4658" i="1"/>
  <c r="X4658" i="1"/>
  <c r="V4659" i="1"/>
  <c r="W4659" i="1"/>
  <c r="X4659" i="1"/>
  <c r="V4660" i="1"/>
  <c r="W4660" i="1"/>
  <c r="X4660" i="1"/>
  <c r="V4661" i="1"/>
  <c r="W4661" i="1"/>
  <c r="X4661" i="1"/>
  <c r="V874" i="1"/>
  <c r="W874" i="1"/>
  <c r="X874" i="1"/>
  <c r="V875" i="1"/>
  <c r="W875" i="1"/>
  <c r="X875" i="1"/>
  <c r="V4662" i="1"/>
  <c r="W4662" i="1"/>
  <c r="X4662" i="1"/>
  <c r="V4663" i="1"/>
  <c r="W4663" i="1"/>
  <c r="X4663" i="1"/>
  <c r="V876" i="1"/>
  <c r="W876" i="1"/>
  <c r="X876" i="1"/>
  <c r="V4664" i="1"/>
  <c r="W4664" i="1"/>
  <c r="X4664" i="1"/>
  <c r="V877" i="1"/>
  <c r="W877" i="1"/>
  <c r="X877" i="1"/>
  <c r="V4665" i="1"/>
  <c r="W4665" i="1"/>
  <c r="X4665" i="1"/>
  <c r="V4666" i="1"/>
  <c r="W4666" i="1"/>
  <c r="X4666" i="1"/>
  <c r="V878" i="1"/>
  <c r="W878" i="1"/>
  <c r="X878" i="1"/>
  <c r="V4667" i="1"/>
  <c r="W4667" i="1"/>
  <c r="X4667" i="1"/>
  <c r="V4668" i="1"/>
  <c r="W4668" i="1"/>
  <c r="X4668" i="1"/>
  <c r="V4669" i="1"/>
  <c r="W4669" i="1"/>
  <c r="X4669" i="1"/>
  <c r="V4670" i="1"/>
  <c r="W4670" i="1"/>
  <c r="X4670" i="1"/>
  <c r="V4671" i="1"/>
  <c r="W4671" i="1"/>
  <c r="X4671" i="1"/>
  <c r="V4672" i="1"/>
  <c r="W4672" i="1"/>
  <c r="X4672" i="1"/>
  <c r="V4673" i="1"/>
  <c r="W4673" i="1"/>
  <c r="X4673" i="1"/>
  <c r="V4674" i="1"/>
  <c r="W4674" i="1"/>
  <c r="X4674" i="1"/>
  <c r="V4675" i="1"/>
  <c r="W4675" i="1"/>
  <c r="X4675" i="1"/>
  <c r="V879" i="1"/>
  <c r="W879" i="1"/>
  <c r="X879" i="1"/>
  <c r="V4676" i="1"/>
  <c r="W4676" i="1"/>
  <c r="X4676" i="1"/>
  <c r="V880" i="1"/>
  <c r="W880" i="1"/>
  <c r="X880" i="1"/>
  <c r="V4677" i="1"/>
  <c r="W4677" i="1"/>
  <c r="X4677" i="1"/>
  <c r="V881" i="1"/>
  <c r="W881" i="1"/>
  <c r="X881" i="1"/>
  <c r="V4678" i="1"/>
  <c r="W4678" i="1"/>
  <c r="X4678" i="1"/>
  <c r="V4679" i="1"/>
  <c r="W4679" i="1"/>
  <c r="X4679" i="1"/>
  <c r="V882" i="1"/>
  <c r="W882" i="1"/>
  <c r="X882" i="1"/>
  <c r="V883" i="1"/>
  <c r="W883" i="1"/>
  <c r="X883" i="1"/>
  <c r="V4680" i="1"/>
  <c r="W4680" i="1"/>
  <c r="X4680" i="1"/>
  <c r="V4681" i="1"/>
  <c r="W4681" i="1"/>
  <c r="X4681" i="1"/>
  <c r="V4682" i="1"/>
  <c r="W4682" i="1"/>
  <c r="X4682" i="1"/>
  <c r="V4683" i="1"/>
  <c r="W4683" i="1"/>
  <c r="X4683" i="1"/>
  <c r="V884" i="1"/>
  <c r="W884" i="1"/>
  <c r="X884" i="1"/>
  <c r="V885" i="1"/>
  <c r="W885" i="1"/>
  <c r="X885" i="1"/>
  <c r="V886" i="1"/>
  <c r="W886" i="1"/>
  <c r="X886" i="1"/>
  <c r="V4684" i="1"/>
  <c r="W4684" i="1"/>
  <c r="X4684" i="1"/>
  <c r="V887" i="1"/>
  <c r="W887" i="1"/>
  <c r="X887" i="1"/>
  <c r="V888" i="1"/>
  <c r="W888" i="1"/>
  <c r="X888" i="1"/>
  <c r="V4685" i="1"/>
  <c r="W4685" i="1"/>
  <c r="X4685" i="1"/>
  <c r="V4686" i="1"/>
  <c r="W4686" i="1"/>
  <c r="X4686" i="1"/>
  <c r="V889" i="1"/>
  <c r="W889" i="1"/>
  <c r="X889" i="1"/>
  <c r="V4687" i="1"/>
  <c r="W4687" i="1"/>
  <c r="X4687" i="1"/>
  <c r="V4688" i="1"/>
  <c r="W4688" i="1"/>
  <c r="X4688" i="1"/>
  <c r="V4689" i="1"/>
  <c r="W4689" i="1"/>
  <c r="X4689" i="1"/>
  <c r="V890" i="1"/>
  <c r="W890" i="1"/>
  <c r="X890" i="1"/>
  <c r="V4690" i="1"/>
  <c r="W4690" i="1"/>
  <c r="X4690" i="1"/>
  <c r="V891" i="1"/>
  <c r="W891" i="1"/>
  <c r="X891" i="1"/>
  <c r="V892" i="1"/>
  <c r="W892" i="1"/>
  <c r="X892" i="1"/>
  <c r="V4691" i="1"/>
  <c r="W4691" i="1"/>
  <c r="X4691" i="1"/>
  <c r="V4692" i="1"/>
  <c r="W4692" i="1"/>
  <c r="X4692" i="1"/>
  <c r="V893" i="1"/>
  <c r="W893" i="1"/>
  <c r="X893" i="1"/>
  <c r="V4693" i="1"/>
  <c r="W4693" i="1"/>
  <c r="X4693" i="1"/>
  <c r="V4694" i="1"/>
  <c r="W4694" i="1"/>
  <c r="X4694" i="1"/>
  <c r="V894" i="1"/>
  <c r="W894" i="1"/>
  <c r="X894" i="1"/>
  <c r="V4695" i="1"/>
  <c r="W4695" i="1"/>
  <c r="X4695" i="1"/>
  <c r="V4696" i="1"/>
  <c r="W4696" i="1"/>
  <c r="X4696" i="1"/>
  <c r="V4697" i="1"/>
  <c r="W4697" i="1"/>
  <c r="X4697" i="1"/>
  <c r="V895" i="1"/>
  <c r="W895" i="1"/>
  <c r="X895" i="1"/>
  <c r="V896" i="1"/>
  <c r="W896" i="1"/>
  <c r="X896" i="1"/>
  <c r="V897" i="1"/>
  <c r="W897" i="1"/>
  <c r="X897" i="1"/>
  <c r="V4698" i="1"/>
  <c r="W4698" i="1"/>
  <c r="X4698" i="1"/>
  <c r="V4699" i="1"/>
  <c r="W4699" i="1"/>
  <c r="X4699" i="1"/>
  <c r="V4700" i="1"/>
  <c r="W4700" i="1"/>
  <c r="X4700" i="1"/>
  <c r="V898" i="1"/>
  <c r="W898" i="1"/>
  <c r="X898" i="1"/>
  <c r="V4701" i="1"/>
  <c r="W4701" i="1"/>
  <c r="X4701" i="1"/>
  <c r="V899" i="1"/>
  <c r="W899" i="1"/>
  <c r="X899" i="1"/>
  <c r="V900" i="1"/>
  <c r="W900" i="1"/>
  <c r="X900" i="1"/>
  <c r="V901" i="1"/>
  <c r="W901" i="1"/>
  <c r="X901" i="1"/>
  <c r="V902" i="1"/>
  <c r="W902" i="1"/>
  <c r="X902" i="1"/>
  <c r="V903" i="1"/>
  <c r="W903" i="1"/>
  <c r="X903" i="1"/>
  <c r="V904" i="1"/>
  <c r="W904" i="1"/>
  <c r="X904" i="1"/>
  <c r="V905" i="1"/>
  <c r="W905" i="1"/>
  <c r="X905" i="1"/>
  <c r="V4702" i="1"/>
  <c r="W4702" i="1"/>
  <c r="X4702" i="1"/>
  <c r="V906" i="1"/>
  <c r="W906" i="1"/>
  <c r="X906" i="1"/>
  <c r="V907" i="1"/>
  <c r="W907" i="1"/>
  <c r="X907" i="1"/>
  <c r="V908" i="1"/>
  <c r="W908" i="1"/>
  <c r="X908" i="1"/>
  <c r="V909" i="1"/>
  <c r="W909" i="1"/>
  <c r="X909" i="1"/>
  <c r="V910" i="1"/>
  <c r="W910" i="1"/>
  <c r="X910" i="1"/>
  <c r="V911" i="1"/>
  <c r="W911" i="1"/>
  <c r="X911" i="1"/>
  <c r="V912" i="1"/>
  <c r="W912" i="1"/>
  <c r="X912" i="1"/>
  <c r="V913" i="1"/>
  <c r="W913" i="1"/>
  <c r="X913" i="1"/>
  <c r="V914" i="1"/>
  <c r="W914" i="1"/>
  <c r="X914" i="1"/>
  <c r="V4703" i="1"/>
  <c r="W4703" i="1"/>
  <c r="X4703" i="1"/>
  <c r="V915" i="1"/>
  <c r="W915" i="1"/>
  <c r="X915" i="1"/>
  <c r="V916" i="1"/>
  <c r="W916" i="1"/>
  <c r="X916" i="1"/>
  <c r="V917" i="1"/>
  <c r="W917" i="1"/>
  <c r="X917" i="1"/>
  <c r="V918" i="1"/>
  <c r="W918" i="1"/>
  <c r="X918" i="1"/>
  <c r="V4704" i="1"/>
  <c r="W4704" i="1"/>
  <c r="X4704" i="1"/>
  <c r="V4705" i="1"/>
  <c r="W4705" i="1"/>
  <c r="X4705" i="1"/>
  <c r="V919" i="1"/>
  <c r="W919" i="1"/>
  <c r="X919" i="1"/>
  <c r="V920" i="1"/>
  <c r="W920" i="1"/>
  <c r="X920" i="1"/>
  <c r="V921" i="1"/>
  <c r="W921" i="1"/>
  <c r="X921" i="1"/>
  <c r="V922" i="1"/>
  <c r="W922" i="1"/>
  <c r="X922" i="1"/>
  <c r="V923" i="1"/>
  <c r="W923" i="1"/>
  <c r="X923" i="1"/>
  <c r="V924" i="1"/>
  <c r="W924" i="1"/>
  <c r="X924" i="1"/>
  <c r="V4706" i="1"/>
  <c r="W4706" i="1"/>
  <c r="X4706" i="1"/>
  <c r="V4707" i="1"/>
  <c r="W4707" i="1"/>
  <c r="X4707" i="1"/>
  <c r="V925" i="1"/>
  <c r="W925" i="1"/>
  <c r="X925" i="1"/>
  <c r="V4708" i="1"/>
  <c r="W4708" i="1"/>
  <c r="X4708" i="1"/>
  <c r="V4709" i="1"/>
  <c r="W4709" i="1"/>
  <c r="X4709" i="1"/>
  <c r="V926" i="1"/>
  <c r="W926" i="1"/>
  <c r="X926" i="1"/>
  <c r="V4710" i="1"/>
  <c r="W4710" i="1"/>
  <c r="X4710" i="1"/>
  <c r="V4711" i="1"/>
  <c r="W4711" i="1"/>
  <c r="X4711" i="1"/>
  <c r="V927" i="1"/>
  <c r="W927" i="1"/>
  <c r="X927" i="1"/>
  <c r="V4712" i="1"/>
  <c r="W4712" i="1"/>
  <c r="X4712" i="1"/>
  <c r="V928" i="1"/>
  <c r="W928" i="1"/>
  <c r="X928" i="1"/>
  <c r="V4713" i="1"/>
  <c r="W4713" i="1"/>
  <c r="X4713" i="1"/>
  <c r="V4714" i="1"/>
  <c r="W4714" i="1"/>
  <c r="X4714" i="1"/>
  <c r="V4715" i="1"/>
  <c r="W4715" i="1"/>
  <c r="X4715" i="1"/>
  <c r="V929" i="1"/>
  <c r="W929" i="1"/>
  <c r="X929" i="1"/>
  <c r="V4716" i="1"/>
  <c r="W4716" i="1"/>
  <c r="X4716" i="1"/>
  <c r="V4717" i="1"/>
  <c r="W4717" i="1"/>
  <c r="X4717" i="1"/>
  <c r="V930" i="1"/>
  <c r="W930" i="1"/>
  <c r="X930" i="1"/>
  <c r="V931" i="1"/>
  <c r="W931" i="1"/>
  <c r="X931" i="1"/>
  <c r="V932" i="1"/>
  <c r="W932" i="1"/>
  <c r="X932" i="1"/>
  <c r="V4718" i="1"/>
  <c r="W4718" i="1"/>
  <c r="X4718" i="1"/>
  <c r="V933" i="1"/>
  <c r="W933" i="1"/>
  <c r="X933" i="1"/>
  <c r="V4719" i="1"/>
  <c r="W4719" i="1"/>
  <c r="X4719" i="1"/>
  <c r="V4720" i="1"/>
  <c r="W4720" i="1"/>
  <c r="X4720" i="1"/>
  <c r="V4721" i="1"/>
  <c r="W4721" i="1"/>
  <c r="X4721" i="1"/>
  <c r="V4722" i="1"/>
  <c r="W4722" i="1"/>
  <c r="X4722" i="1"/>
  <c r="V4723" i="1"/>
  <c r="W4723" i="1"/>
  <c r="X4723" i="1"/>
  <c r="V4724" i="1"/>
  <c r="W4724" i="1"/>
  <c r="X4724" i="1"/>
  <c r="V934" i="1"/>
  <c r="W934" i="1"/>
  <c r="X934" i="1"/>
  <c r="V4725" i="1"/>
  <c r="W4725" i="1"/>
  <c r="X4725" i="1"/>
  <c r="V4726" i="1"/>
  <c r="W4726" i="1"/>
  <c r="X4726" i="1"/>
  <c r="V4727" i="1"/>
  <c r="W4727" i="1"/>
  <c r="X4727" i="1"/>
  <c r="V935" i="1"/>
  <c r="W935" i="1"/>
  <c r="X935" i="1"/>
  <c r="V4728" i="1"/>
  <c r="W4728" i="1"/>
  <c r="X4728" i="1"/>
  <c r="V4729" i="1"/>
  <c r="W4729" i="1"/>
  <c r="X4729" i="1"/>
  <c r="V4730" i="1"/>
  <c r="W4730" i="1"/>
  <c r="X4730" i="1"/>
  <c r="V936" i="1"/>
  <c r="W936" i="1"/>
  <c r="X936" i="1"/>
  <c r="V937" i="1"/>
  <c r="W937" i="1"/>
  <c r="X937" i="1"/>
  <c r="V4731" i="1"/>
  <c r="W4731" i="1"/>
  <c r="X4731" i="1"/>
  <c r="V938" i="1"/>
  <c r="W938" i="1"/>
  <c r="X938" i="1"/>
  <c r="V939" i="1"/>
  <c r="W939" i="1"/>
  <c r="X939" i="1"/>
  <c r="V940" i="1"/>
  <c r="W940" i="1"/>
  <c r="X940" i="1"/>
  <c r="V941" i="1"/>
  <c r="W941" i="1"/>
  <c r="X941" i="1"/>
  <c r="V4732" i="1"/>
  <c r="W4732" i="1"/>
  <c r="X4732" i="1"/>
  <c r="V4733" i="1"/>
  <c r="W4733" i="1"/>
  <c r="X4733" i="1"/>
  <c r="V4734" i="1"/>
  <c r="W4734" i="1"/>
  <c r="X4734" i="1"/>
  <c r="V4735" i="1"/>
  <c r="W4735" i="1"/>
  <c r="X4735" i="1"/>
  <c r="V942" i="1"/>
  <c r="W942" i="1"/>
  <c r="X942" i="1"/>
  <c r="V4736" i="1"/>
  <c r="W4736" i="1"/>
  <c r="X4736" i="1"/>
  <c r="V943" i="1"/>
  <c r="W943" i="1"/>
  <c r="X943" i="1"/>
  <c r="V944" i="1"/>
  <c r="W944" i="1"/>
  <c r="X944" i="1"/>
  <c r="V945" i="1"/>
  <c r="W945" i="1"/>
  <c r="X945" i="1"/>
  <c r="V4737" i="1"/>
  <c r="W4737" i="1"/>
  <c r="X4737" i="1"/>
  <c r="V946" i="1"/>
  <c r="W946" i="1"/>
  <c r="X946" i="1"/>
  <c r="V947" i="1"/>
  <c r="W947" i="1"/>
  <c r="X947" i="1"/>
  <c r="V4738" i="1"/>
  <c r="W4738" i="1"/>
  <c r="X4738" i="1"/>
  <c r="V948" i="1"/>
  <c r="W948" i="1"/>
  <c r="X948" i="1"/>
  <c r="V949" i="1"/>
  <c r="W949" i="1"/>
  <c r="X949" i="1"/>
  <c r="V4739" i="1"/>
  <c r="W4739" i="1"/>
  <c r="X4739" i="1"/>
  <c r="V950" i="1"/>
  <c r="W950" i="1"/>
  <c r="X950" i="1"/>
  <c r="V951" i="1"/>
  <c r="W951" i="1"/>
  <c r="X951" i="1"/>
  <c r="V952" i="1"/>
  <c r="W952" i="1"/>
  <c r="X952" i="1"/>
  <c r="V953" i="1"/>
  <c r="W953" i="1"/>
  <c r="X953" i="1"/>
  <c r="V954" i="1"/>
  <c r="W954" i="1"/>
  <c r="X954" i="1"/>
  <c r="V955" i="1"/>
  <c r="W955" i="1"/>
  <c r="X955" i="1"/>
  <c r="V956" i="1"/>
  <c r="W956" i="1"/>
  <c r="X956" i="1"/>
  <c r="V957" i="1"/>
  <c r="W957" i="1"/>
  <c r="X957" i="1"/>
  <c r="V958" i="1"/>
  <c r="W958" i="1"/>
  <c r="X958" i="1"/>
  <c r="V959" i="1"/>
  <c r="W959" i="1"/>
  <c r="X959" i="1"/>
  <c r="V4740" i="1"/>
  <c r="W4740" i="1"/>
  <c r="X4740" i="1"/>
  <c r="V960" i="1"/>
  <c r="W960" i="1"/>
  <c r="X960" i="1"/>
  <c r="V961" i="1"/>
  <c r="W961" i="1"/>
  <c r="X961" i="1"/>
  <c r="V962" i="1"/>
  <c r="W962" i="1"/>
  <c r="X962" i="1"/>
  <c r="V963" i="1"/>
  <c r="W963" i="1"/>
  <c r="X963" i="1"/>
  <c r="V964" i="1"/>
  <c r="W964" i="1"/>
  <c r="X964" i="1"/>
  <c r="V965" i="1"/>
  <c r="W965" i="1"/>
  <c r="X965" i="1"/>
  <c r="V966" i="1"/>
  <c r="W966" i="1"/>
  <c r="X966" i="1"/>
  <c r="V967" i="1"/>
  <c r="W967" i="1"/>
  <c r="X967" i="1"/>
  <c r="V968" i="1"/>
  <c r="W968" i="1"/>
  <c r="X968" i="1"/>
  <c r="V969" i="1"/>
  <c r="W969" i="1"/>
  <c r="X969" i="1"/>
  <c r="V970" i="1"/>
  <c r="W970" i="1"/>
  <c r="X970" i="1"/>
  <c r="V971" i="1"/>
  <c r="W971" i="1"/>
  <c r="X971" i="1"/>
  <c r="V972" i="1"/>
  <c r="W972" i="1"/>
  <c r="X972" i="1"/>
  <c r="V973" i="1"/>
  <c r="W973" i="1"/>
  <c r="X973" i="1"/>
  <c r="V974" i="1"/>
  <c r="W974" i="1"/>
  <c r="X974" i="1"/>
  <c r="V975" i="1"/>
  <c r="W975" i="1"/>
  <c r="X975" i="1"/>
  <c r="V976" i="1"/>
  <c r="W976" i="1"/>
  <c r="X976" i="1"/>
  <c r="V977" i="1"/>
  <c r="W977" i="1"/>
  <c r="X977" i="1"/>
  <c r="V978" i="1"/>
  <c r="W978" i="1"/>
  <c r="X978" i="1"/>
  <c r="V979" i="1"/>
  <c r="W979" i="1"/>
  <c r="X979" i="1"/>
  <c r="V980" i="1"/>
  <c r="W980" i="1"/>
  <c r="X980" i="1"/>
  <c r="V981" i="1"/>
  <c r="W981" i="1"/>
  <c r="X981" i="1"/>
  <c r="V982" i="1"/>
  <c r="W982" i="1"/>
  <c r="X982" i="1"/>
  <c r="V4741" i="1"/>
  <c r="W4741" i="1"/>
  <c r="X4741" i="1"/>
  <c r="V4742" i="1"/>
  <c r="W4742" i="1"/>
  <c r="X4742" i="1"/>
  <c r="V4743" i="1"/>
  <c r="W4743" i="1"/>
  <c r="X4743" i="1"/>
  <c r="V983" i="1"/>
  <c r="W983" i="1"/>
  <c r="X983" i="1"/>
  <c r="V984" i="1"/>
  <c r="W984" i="1"/>
  <c r="X984" i="1"/>
  <c r="V4744" i="1"/>
  <c r="W4744" i="1"/>
  <c r="X4744" i="1"/>
  <c r="V985" i="1"/>
  <c r="W985" i="1"/>
  <c r="X985" i="1"/>
  <c r="V986" i="1"/>
  <c r="W986" i="1"/>
  <c r="X986" i="1"/>
  <c r="V987" i="1"/>
  <c r="W987" i="1"/>
  <c r="X987" i="1"/>
  <c r="V988" i="1"/>
  <c r="W988" i="1"/>
  <c r="X988" i="1"/>
  <c r="V989" i="1"/>
  <c r="W989" i="1"/>
  <c r="X989" i="1"/>
  <c r="V4745" i="1"/>
  <c r="W4745" i="1"/>
  <c r="X4745" i="1"/>
  <c r="V990" i="1"/>
  <c r="W990" i="1"/>
  <c r="X990" i="1"/>
  <c r="V991" i="1"/>
  <c r="W991" i="1"/>
  <c r="X991" i="1"/>
  <c r="V4746" i="1"/>
  <c r="W4746" i="1"/>
  <c r="X4746" i="1"/>
  <c r="V992" i="1"/>
  <c r="W992" i="1"/>
  <c r="X992" i="1"/>
  <c r="V4747" i="1"/>
  <c r="W4747" i="1"/>
  <c r="X4747" i="1"/>
  <c r="V993" i="1"/>
  <c r="W993" i="1"/>
  <c r="X993" i="1"/>
  <c r="V994" i="1"/>
  <c r="W994" i="1"/>
  <c r="X994" i="1"/>
  <c r="V995" i="1"/>
  <c r="W995" i="1"/>
  <c r="X995" i="1"/>
  <c r="V996" i="1"/>
  <c r="W996" i="1"/>
  <c r="X996" i="1"/>
  <c r="V997" i="1"/>
  <c r="W997" i="1"/>
  <c r="X997" i="1"/>
  <c r="V998" i="1"/>
  <c r="W998" i="1"/>
  <c r="X998" i="1"/>
  <c r="V999" i="1"/>
  <c r="W999" i="1"/>
  <c r="X999" i="1"/>
  <c r="V1000" i="1"/>
  <c r="W1000" i="1"/>
  <c r="X1000" i="1"/>
  <c r="V1001" i="1"/>
  <c r="W1001" i="1"/>
  <c r="X1001" i="1"/>
  <c r="V1002" i="1"/>
  <c r="W1002" i="1"/>
  <c r="X1002" i="1"/>
  <c r="V1003" i="1"/>
  <c r="W1003" i="1"/>
  <c r="X1003" i="1"/>
  <c r="V1004" i="1"/>
  <c r="W1004" i="1"/>
  <c r="X1004" i="1"/>
  <c r="V1005" i="1"/>
  <c r="W1005" i="1"/>
  <c r="X1005" i="1"/>
  <c r="V4748" i="1"/>
  <c r="W4748" i="1"/>
  <c r="X4748" i="1"/>
  <c r="V1006" i="1"/>
  <c r="W1006" i="1"/>
  <c r="X1006" i="1"/>
  <c r="V1007" i="1"/>
  <c r="W1007" i="1"/>
  <c r="X1007" i="1"/>
  <c r="V1008" i="1"/>
  <c r="W1008" i="1"/>
  <c r="X1008" i="1"/>
  <c r="V1009" i="1"/>
  <c r="W1009" i="1"/>
  <c r="X1009" i="1"/>
  <c r="V4749" i="1"/>
  <c r="W4749" i="1"/>
  <c r="X4749" i="1"/>
  <c r="V1010" i="1"/>
  <c r="W1010" i="1"/>
  <c r="X1010" i="1"/>
  <c r="V1011" i="1"/>
  <c r="W1011" i="1"/>
  <c r="X1011" i="1"/>
  <c r="V1012" i="1"/>
  <c r="W1012" i="1"/>
  <c r="X1012" i="1"/>
  <c r="V1013" i="1"/>
  <c r="W1013" i="1"/>
  <c r="X1013" i="1"/>
  <c r="V1014" i="1"/>
  <c r="W1014" i="1"/>
  <c r="X1014" i="1"/>
  <c r="V1015" i="1"/>
  <c r="W1015" i="1"/>
  <c r="X1015" i="1"/>
  <c r="V1016" i="1"/>
  <c r="W1016" i="1"/>
  <c r="X1016" i="1"/>
  <c r="V4750" i="1"/>
  <c r="W4750" i="1"/>
  <c r="X4750" i="1"/>
  <c r="V1017" i="1"/>
  <c r="W1017" i="1"/>
  <c r="X1017" i="1"/>
  <c r="V1018" i="1"/>
  <c r="W1018" i="1"/>
  <c r="X1018" i="1"/>
  <c r="V4751" i="1"/>
  <c r="W4751" i="1"/>
  <c r="X4751" i="1"/>
  <c r="V1019" i="1"/>
  <c r="W1019" i="1"/>
  <c r="X1019" i="1"/>
  <c r="V1020" i="1"/>
  <c r="W1020" i="1"/>
  <c r="X1020" i="1"/>
  <c r="V1021" i="1"/>
  <c r="W1021" i="1"/>
  <c r="X1021" i="1"/>
  <c r="V1022" i="1"/>
  <c r="W1022" i="1"/>
  <c r="X1022" i="1"/>
  <c r="V1023" i="1"/>
  <c r="W1023" i="1"/>
  <c r="X1023" i="1"/>
  <c r="V1024" i="1"/>
  <c r="W1024" i="1"/>
  <c r="X1024" i="1"/>
  <c r="V1025" i="1"/>
  <c r="W1025" i="1"/>
  <c r="X1025" i="1"/>
  <c r="V1026" i="1"/>
  <c r="W1026" i="1"/>
  <c r="X1026" i="1"/>
  <c r="V4752" i="1"/>
  <c r="W4752" i="1"/>
  <c r="X4752" i="1"/>
  <c r="V1027" i="1"/>
  <c r="W1027" i="1"/>
  <c r="X1027" i="1"/>
  <c r="V1028" i="1"/>
  <c r="W1028" i="1"/>
  <c r="X1028" i="1"/>
  <c r="V1029" i="1"/>
  <c r="W1029" i="1"/>
  <c r="X1029" i="1"/>
  <c r="V1030" i="1"/>
  <c r="W1030" i="1"/>
  <c r="X1030" i="1"/>
  <c r="V1031" i="1"/>
  <c r="W1031" i="1"/>
  <c r="X1031" i="1"/>
  <c r="V4753" i="1"/>
  <c r="W4753" i="1"/>
  <c r="X4753" i="1"/>
  <c r="V1032" i="1"/>
  <c r="W1032" i="1"/>
  <c r="X1032" i="1"/>
  <c r="V1033" i="1"/>
  <c r="W1033" i="1"/>
  <c r="X1033" i="1"/>
  <c r="V1034" i="1"/>
  <c r="W1034" i="1"/>
  <c r="X1034" i="1"/>
  <c r="V1035" i="1"/>
  <c r="W1035" i="1"/>
  <c r="X1035" i="1"/>
  <c r="V1036" i="1"/>
  <c r="W1036" i="1"/>
  <c r="X1036" i="1"/>
  <c r="V1037" i="1"/>
  <c r="W1037" i="1"/>
  <c r="X1037" i="1"/>
  <c r="V1038" i="1"/>
  <c r="W1038" i="1"/>
  <c r="X1038" i="1"/>
  <c r="V1039" i="1"/>
  <c r="W1039" i="1"/>
  <c r="X1039" i="1"/>
  <c r="V1040" i="1"/>
  <c r="W1040" i="1"/>
  <c r="X1040" i="1"/>
  <c r="V1041" i="1"/>
  <c r="W1041" i="1"/>
  <c r="X1041" i="1"/>
  <c r="V1042" i="1"/>
  <c r="W1042" i="1"/>
  <c r="X1042" i="1"/>
  <c r="V1043" i="1"/>
  <c r="W1043" i="1"/>
  <c r="X1043" i="1"/>
  <c r="V1044" i="1"/>
  <c r="W1044" i="1"/>
  <c r="X1044" i="1"/>
  <c r="V1045" i="1"/>
  <c r="W1045" i="1"/>
  <c r="X1045" i="1"/>
  <c r="V1046" i="1"/>
  <c r="W1046" i="1"/>
  <c r="X1046" i="1"/>
  <c r="V1047" i="1"/>
  <c r="W1047" i="1"/>
  <c r="X1047" i="1"/>
  <c r="V1048" i="1"/>
  <c r="W1048" i="1"/>
  <c r="X1048" i="1"/>
  <c r="V1049" i="1"/>
  <c r="W1049" i="1"/>
  <c r="X1049" i="1"/>
  <c r="V1050" i="1"/>
  <c r="W1050" i="1"/>
  <c r="X1050" i="1"/>
  <c r="V1051" i="1"/>
  <c r="W1051" i="1"/>
  <c r="X1051" i="1"/>
  <c r="V1052" i="1"/>
  <c r="W1052" i="1"/>
  <c r="X1052" i="1"/>
  <c r="V1053" i="1"/>
  <c r="W1053" i="1"/>
  <c r="X1053" i="1"/>
  <c r="V1054" i="1"/>
  <c r="W1054" i="1"/>
  <c r="X1054" i="1"/>
  <c r="V1055" i="1"/>
  <c r="W1055" i="1"/>
  <c r="X1055" i="1"/>
  <c r="V4754" i="1"/>
  <c r="W4754" i="1"/>
  <c r="X4754" i="1"/>
  <c r="V4755" i="1"/>
  <c r="W4755" i="1"/>
  <c r="X4755" i="1"/>
  <c r="V4756" i="1"/>
  <c r="W4756" i="1"/>
  <c r="X4756" i="1"/>
  <c r="V4757" i="1"/>
  <c r="W4757" i="1"/>
  <c r="X4757" i="1"/>
  <c r="V1056" i="1"/>
  <c r="W1056" i="1"/>
  <c r="X1056" i="1"/>
  <c r="V1057" i="1"/>
  <c r="W1057" i="1"/>
  <c r="X1057" i="1"/>
  <c r="V4758" i="1"/>
  <c r="W4758" i="1"/>
  <c r="X4758" i="1"/>
  <c r="V1058" i="1"/>
  <c r="W1058" i="1"/>
  <c r="X1058" i="1"/>
  <c r="V4759" i="1"/>
  <c r="W4759" i="1"/>
  <c r="X4759" i="1"/>
  <c r="V1059" i="1"/>
  <c r="W1059" i="1"/>
  <c r="X1059" i="1"/>
  <c r="V4760" i="1"/>
  <c r="W4760" i="1"/>
  <c r="X4760" i="1"/>
  <c r="V1060" i="1"/>
  <c r="W1060" i="1"/>
  <c r="X1060" i="1"/>
  <c r="V1061" i="1"/>
  <c r="W1061" i="1"/>
  <c r="X1061" i="1"/>
  <c r="V1062" i="1"/>
  <c r="W1062" i="1"/>
  <c r="X1062" i="1"/>
  <c r="V1063" i="1"/>
  <c r="W1063" i="1"/>
  <c r="X1063" i="1"/>
  <c r="V1064" i="1"/>
  <c r="W1064" i="1"/>
  <c r="X1064" i="1"/>
  <c r="V4761" i="1"/>
  <c r="W4761" i="1"/>
  <c r="X4761" i="1"/>
  <c r="V1065" i="1"/>
  <c r="W1065" i="1"/>
  <c r="X1065" i="1"/>
  <c r="V4762" i="1"/>
  <c r="W4762" i="1"/>
  <c r="X4762" i="1"/>
  <c r="V1066" i="1"/>
  <c r="W1066" i="1"/>
  <c r="X1066" i="1"/>
  <c r="V4763" i="1"/>
  <c r="W4763" i="1"/>
  <c r="X4763" i="1"/>
  <c r="V1067" i="1"/>
  <c r="W1067" i="1"/>
  <c r="X1067" i="1"/>
  <c r="V4764" i="1"/>
  <c r="W4764" i="1"/>
  <c r="X4764" i="1"/>
  <c r="V4765" i="1"/>
  <c r="W4765" i="1"/>
  <c r="X4765" i="1"/>
  <c r="V4766" i="1"/>
  <c r="W4766" i="1"/>
  <c r="X4766" i="1"/>
  <c r="V4767" i="1"/>
  <c r="W4767" i="1"/>
  <c r="X4767" i="1"/>
  <c r="V1068" i="1"/>
  <c r="W1068" i="1"/>
  <c r="X1068" i="1"/>
  <c r="V1069" i="1"/>
  <c r="W1069" i="1"/>
  <c r="X1069" i="1"/>
  <c r="V4768" i="1"/>
  <c r="W4768" i="1"/>
  <c r="X4768" i="1"/>
  <c r="V4769" i="1"/>
  <c r="W4769" i="1"/>
  <c r="X4769" i="1"/>
  <c r="V1070" i="1"/>
  <c r="W1070" i="1"/>
  <c r="X1070" i="1"/>
  <c r="V4770" i="1"/>
  <c r="W4770" i="1"/>
  <c r="X4770" i="1"/>
  <c r="V1071" i="1"/>
  <c r="W1071" i="1"/>
  <c r="X1071" i="1"/>
  <c r="V4771" i="1"/>
  <c r="W4771" i="1"/>
  <c r="X4771" i="1"/>
  <c r="V1072" i="1"/>
  <c r="W1072" i="1"/>
  <c r="X1072" i="1"/>
  <c r="V1073" i="1"/>
  <c r="W1073" i="1"/>
  <c r="X1073" i="1"/>
  <c r="V4772" i="1"/>
  <c r="W4772" i="1"/>
  <c r="X4772" i="1"/>
  <c r="V4773" i="1"/>
  <c r="W4773" i="1"/>
  <c r="X4773" i="1"/>
  <c r="V4774" i="1"/>
  <c r="W4774" i="1"/>
  <c r="X4774" i="1"/>
  <c r="V4775" i="1"/>
  <c r="W4775" i="1"/>
  <c r="X4775" i="1"/>
  <c r="V4776" i="1"/>
  <c r="W4776" i="1"/>
  <c r="X4776" i="1"/>
  <c r="V4777" i="1"/>
  <c r="W4777" i="1"/>
  <c r="X4777" i="1"/>
  <c r="V4778" i="1"/>
  <c r="W4778" i="1"/>
  <c r="X4778" i="1"/>
  <c r="V1074" i="1"/>
  <c r="W1074" i="1"/>
  <c r="X1074" i="1"/>
  <c r="V1075" i="1"/>
  <c r="W1075" i="1"/>
  <c r="X1075" i="1"/>
  <c r="V4779" i="1"/>
  <c r="W4779" i="1"/>
  <c r="X4779" i="1"/>
  <c r="V1076" i="1"/>
  <c r="W1076" i="1"/>
  <c r="X1076" i="1"/>
  <c r="V4780" i="1"/>
  <c r="W4780" i="1"/>
  <c r="X4780" i="1"/>
  <c r="V4781" i="1"/>
  <c r="W4781" i="1"/>
  <c r="X4781" i="1"/>
  <c r="V1077" i="1"/>
  <c r="W1077" i="1"/>
  <c r="X1077" i="1"/>
  <c r="V1078" i="1"/>
  <c r="W1078" i="1"/>
  <c r="X1078" i="1"/>
  <c r="V4782" i="1"/>
  <c r="W4782" i="1"/>
  <c r="X4782" i="1"/>
  <c r="V1079" i="1"/>
  <c r="W1079" i="1"/>
  <c r="X1079" i="1"/>
  <c r="V1080" i="1"/>
  <c r="W1080" i="1"/>
  <c r="X1080" i="1"/>
  <c r="V4783" i="1"/>
  <c r="W4783" i="1"/>
  <c r="X4783" i="1"/>
  <c r="V4784" i="1"/>
  <c r="W4784" i="1"/>
  <c r="X4784" i="1"/>
  <c r="V1081" i="1"/>
  <c r="W1081" i="1"/>
  <c r="X1081" i="1"/>
  <c r="V4785" i="1"/>
  <c r="W4785" i="1"/>
  <c r="X4785" i="1"/>
  <c r="V4786" i="1"/>
  <c r="W4786" i="1"/>
  <c r="X4786" i="1"/>
  <c r="V4787" i="1"/>
  <c r="W4787" i="1"/>
  <c r="X4787" i="1"/>
  <c r="V4788" i="1"/>
  <c r="W4788" i="1"/>
  <c r="X4788" i="1"/>
  <c r="V4789" i="1"/>
  <c r="W4789" i="1"/>
  <c r="X4789" i="1"/>
  <c r="V4790" i="1"/>
  <c r="W4790" i="1"/>
  <c r="X4790" i="1"/>
  <c r="V1082" i="1"/>
  <c r="W1082" i="1"/>
  <c r="X1082" i="1"/>
  <c r="V4791" i="1"/>
  <c r="W4791" i="1"/>
  <c r="X4791" i="1"/>
  <c r="V4792" i="1"/>
  <c r="W4792" i="1"/>
  <c r="X4792" i="1"/>
  <c r="V4793" i="1"/>
  <c r="W4793" i="1"/>
  <c r="X4793" i="1"/>
  <c r="V4794" i="1"/>
  <c r="W4794" i="1"/>
  <c r="X4794" i="1"/>
  <c r="V4795" i="1"/>
  <c r="W4795" i="1"/>
  <c r="X4795" i="1"/>
  <c r="V1083" i="1"/>
  <c r="W1083" i="1"/>
  <c r="X1083" i="1"/>
  <c r="V1084" i="1"/>
  <c r="W1084" i="1"/>
  <c r="X1084" i="1"/>
  <c r="V1085" i="1"/>
  <c r="W1085" i="1"/>
  <c r="X1085" i="1"/>
  <c r="V4796" i="1"/>
  <c r="W4796" i="1"/>
  <c r="X4796" i="1"/>
  <c r="V4797" i="1"/>
  <c r="W4797" i="1"/>
  <c r="X4797" i="1"/>
  <c r="V4798" i="1"/>
  <c r="W4798" i="1"/>
  <c r="X4798" i="1"/>
  <c r="V1086" i="1"/>
  <c r="W1086" i="1"/>
  <c r="X1086" i="1"/>
  <c r="V1087" i="1"/>
  <c r="W1087" i="1"/>
  <c r="X1087" i="1"/>
  <c r="V4799" i="1"/>
  <c r="W4799" i="1"/>
  <c r="X4799" i="1"/>
  <c r="V1088" i="1"/>
  <c r="W1088" i="1"/>
  <c r="X1088" i="1"/>
  <c r="V4800" i="1"/>
  <c r="W4800" i="1"/>
  <c r="X4800" i="1"/>
  <c r="V1089" i="1"/>
  <c r="W1089" i="1"/>
  <c r="X1089" i="1"/>
  <c r="V1090" i="1"/>
  <c r="W1090" i="1"/>
  <c r="X1090" i="1"/>
  <c r="V1091" i="1"/>
  <c r="W1091" i="1"/>
  <c r="X1091" i="1"/>
  <c r="V4801" i="1"/>
  <c r="W4801" i="1"/>
  <c r="X4801" i="1"/>
  <c r="V4802" i="1"/>
  <c r="W4802" i="1"/>
  <c r="X4802" i="1"/>
  <c r="V1092" i="1"/>
  <c r="W1092" i="1"/>
  <c r="X1092" i="1"/>
  <c r="V4803" i="1"/>
  <c r="W4803" i="1"/>
  <c r="X4803" i="1"/>
  <c r="V1093" i="1"/>
  <c r="W1093" i="1"/>
  <c r="X1093" i="1"/>
  <c r="V4804" i="1"/>
  <c r="W4804" i="1"/>
  <c r="X4804" i="1"/>
  <c r="V4805" i="1"/>
  <c r="W4805" i="1"/>
  <c r="X4805" i="1"/>
  <c r="V4806" i="1"/>
  <c r="W4806" i="1"/>
  <c r="X4806" i="1"/>
  <c r="V1094" i="1"/>
  <c r="W1094" i="1"/>
  <c r="X1094" i="1"/>
  <c r="V4807" i="1"/>
  <c r="W4807" i="1"/>
  <c r="X4807" i="1"/>
  <c r="V1095" i="1"/>
  <c r="W1095" i="1"/>
  <c r="X1095" i="1"/>
  <c r="V4808" i="1"/>
  <c r="W4808" i="1"/>
  <c r="X4808" i="1"/>
  <c r="V1096" i="1"/>
  <c r="W1096" i="1"/>
  <c r="X1096" i="1"/>
  <c r="V1097" i="1"/>
  <c r="W1097" i="1"/>
  <c r="X1097" i="1"/>
  <c r="V1098" i="1"/>
  <c r="W1098" i="1"/>
  <c r="X1098" i="1"/>
  <c r="V4809" i="1"/>
  <c r="W4809" i="1"/>
  <c r="X4809" i="1"/>
  <c r="V4810" i="1"/>
  <c r="W4810" i="1"/>
  <c r="X4810" i="1"/>
  <c r="V1099" i="1"/>
  <c r="W1099" i="1"/>
  <c r="X1099" i="1"/>
  <c r="V1100" i="1"/>
  <c r="W1100" i="1"/>
  <c r="X1100" i="1"/>
  <c r="V1101" i="1"/>
  <c r="W1101" i="1"/>
  <c r="X1101" i="1"/>
  <c r="V4811" i="1"/>
  <c r="W4811" i="1"/>
  <c r="X4811" i="1"/>
  <c r="V1102" i="1"/>
  <c r="W1102" i="1"/>
  <c r="X1102" i="1"/>
  <c r="V4812" i="1"/>
  <c r="W4812" i="1"/>
  <c r="X4812" i="1"/>
  <c r="V4813" i="1"/>
  <c r="W4813" i="1"/>
  <c r="X4813" i="1"/>
  <c r="V1103" i="1"/>
  <c r="W1103" i="1"/>
  <c r="X1103" i="1"/>
  <c r="V1104" i="1"/>
  <c r="W1104" i="1"/>
  <c r="X1104" i="1"/>
  <c r="V1105" i="1"/>
  <c r="W1105" i="1"/>
  <c r="X1105" i="1"/>
  <c r="V1106" i="1"/>
  <c r="W1106" i="1"/>
  <c r="X1106" i="1"/>
  <c r="V1107" i="1"/>
  <c r="W1107" i="1"/>
  <c r="X1107" i="1"/>
  <c r="V1108" i="1"/>
  <c r="W1108" i="1"/>
  <c r="X1108" i="1"/>
  <c r="V1109" i="1"/>
  <c r="W1109" i="1"/>
  <c r="X1109" i="1"/>
  <c r="V1110" i="1"/>
  <c r="W1110" i="1"/>
  <c r="X1110" i="1"/>
  <c r="V1111" i="1"/>
  <c r="W1111" i="1"/>
  <c r="X1111" i="1"/>
  <c r="V1112" i="1"/>
  <c r="W1112" i="1"/>
  <c r="X1112" i="1"/>
  <c r="V1113" i="1"/>
  <c r="W1113" i="1"/>
  <c r="X1113" i="1"/>
  <c r="V1114" i="1"/>
  <c r="W1114" i="1"/>
  <c r="X1114" i="1"/>
  <c r="V1115" i="1"/>
  <c r="W1115" i="1"/>
  <c r="X1115" i="1"/>
  <c r="V4814" i="1"/>
  <c r="W4814" i="1"/>
  <c r="X4814" i="1"/>
  <c r="V1116" i="1"/>
  <c r="W1116" i="1"/>
  <c r="X1116" i="1"/>
  <c r="V1117" i="1"/>
  <c r="W1117" i="1"/>
  <c r="X1117" i="1"/>
  <c r="V1118" i="1"/>
  <c r="W1118" i="1"/>
  <c r="X1118" i="1"/>
  <c r="V1119" i="1"/>
  <c r="W1119" i="1"/>
  <c r="X1119" i="1"/>
  <c r="V4815" i="1"/>
  <c r="W4815" i="1"/>
  <c r="X4815" i="1"/>
  <c r="V1120" i="1"/>
  <c r="W1120" i="1"/>
  <c r="X1120" i="1"/>
  <c r="V1121" i="1"/>
  <c r="W1121" i="1"/>
  <c r="X1121" i="1"/>
  <c r="V1122" i="1"/>
  <c r="W1122" i="1"/>
  <c r="X1122" i="1"/>
  <c r="V4816" i="1"/>
  <c r="W4816" i="1"/>
  <c r="X4816" i="1"/>
  <c r="V1123" i="1"/>
  <c r="W1123" i="1"/>
  <c r="X1123" i="1"/>
  <c r="V1124" i="1"/>
  <c r="W1124" i="1"/>
  <c r="X1124" i="1"/>
  <c r="V1125" i="1"/>
  <c r="W1125" i="1"/>
  <c r="X1125" i="1"/>
  <c r="V1126" i="1"/>
  <c r="W1126" i="1"/>
  <c r="X1126" i="1"/>
  <c r="V1127" i="1"/>
  <c r="W1127" i="1"/>
  <c r="X1127" i="1"/>
  <c r="V1128" i="1"/>
  <c r="W1128" i="1"/>
  <c r="X1128" i="1"/>
  <c r="V1129" i="1"/>
  <c r="W1129" i="1"/>
  <c r="X1129" i="1"/>
  <c r="V1130" i="1"/>
  <c r="W1130" i="1"/>
  <c r="X1130" i="1"/>
  <c r="V4817" i="1"/>
  <c r="W4817" i="1"/>
  <c r="X4817" i="1"/>
  <c r="V1131" i="1"/>
  <c r="W1131" i="1"/>
  <c r="X1131" i="1"/>
  <c r="V1132" i="1"/>
  <c r="W1132" i="1"/>
  <c r="X1132" i="1"/>
  <c r="V1133" i="1"/>
  <c r="W1133" i="1"/>
  <c r="X1133" i="1"/>
  <c r="V1134" i="1"/>
  <c r="W1134" i="1"/>
  <c r="X1134" i="1"/>
  <c r="V1135" i="1"/>
  <c r="W1135" i="1"/>
  <c r="X1135" i="1"/>
  <c r="V1136" i="1"/>
  <c r="W1136" i="1"/>
  <c r="X1136" i="1"/>
  <c r="V1137" i="1"/>
  <c r="W1137" i="1"/>
  <c r="X1137" i="1"/>
  <c r="V1138" i="1"/>
  <c r="W1138" i="1"/>
  <c r="X1138" i="1"/>
  <c r="V1139" i="1"/>
  <c r="W1139" i="1"/>
  <c r="X1139" i="1"/>
  <c r="V1140" i="1"/>
  <c r="W1140" i="1"/>
  <c r="X1140" i="1"/>
  <c r="V1141" i="1"/>
  <c r="W1141" i="1"/>
  <c r="X1141" i="1"/>
  <c r="V4818" i="1"/>
  <c r="W4818" i="1"/>
  <c r="X4818" i="1"/>
  <c r="V1142" i="1"/>
  <c r="W1142" i="1"/>
  <c r="X1142" i="1"/>
  <c r="V1143" i="1"/>
  <c r="W1143" i="1"/>
  <c r="X1143" i="1"/>
  <c r="V1144" i="1"/>
  <c r="W1144" i="1"/>
  <c r="X1144" i="1"/>
  <c r="V1145" i="1"/>
  <c r="W1145" i="1"/>
  <c r="X1145" i="1"/>
  <c r="V4819" i="1"/>
  <c r="W4819" i="1"/>
  <c r="X4819" i="1"/>
  <c r="V1146" i="1"/>
  <c r="W1146" i="1"/>
  <c r="X1146" i="1"/>
  <c r="V1147" i="1"/>
  <c r="W1147" i="1"/>
  <c r="X1147" i="1"/>
  <c r="V4820" i="1"/>
  <c r="W4820" i="1"/>
  <c r="X4820" i="1"/>
  <c r="V1148" i="1"/>
  <c r="W1148" i="1"/>
  <c r="X1148" i="1"/>
  <c r="V1149" i="1"/>
  <c r="W1149" i="1"/>
  <c r="X1149" i="1"/>
  <c r="V1150" i="1"/>
  <c r="W1150" i="1"/>
  <c r="X1150" i="1"/>
  <c r="V1151" i="1"/>
  <c r="W1151" i="1"/>
  <c r="X1151" i="1"/>
  <c r="V1152" i="1"/>
  <c r="W1152" i="1"/>
  <c r="X1152" i="1"/>
  <c r="V1153" i="1"/>
  <c r="W1153" i="1"/>
  <c r="X1153" i="1"/>
  <c r="V1154" i="1"/>
  <c r="W1154" i="1"/>
  <c r="X1154" i="1"/>
  <c r="V1155" i="1"/>
  <c r="W1155" i="1"/>
  <c r="X1155" i="1"/>
  <c r="V1156" i="1"/>
  <c r="W1156" i="1"/>
  <c r="X1156" i="1"/>
  <c r="V1157" i="1"/>
  <c r="W1157" i="1"/>
  <c r="X1157" i="1"/>
  <c r="V1158" i="1"/>
  <c r="W1158" i="1"/>
  <c r="X1158" i="1"/>
  <c r="V1159" i="1"/>
  <c r="W1159" i="1"/>
  <c r="X1159" i="1"/>
  <c r="V1160" i="1"/>
  <c r="W1160" i="1"/>
  <c r="X1160" i="1"/>
  <c r="V1161" i="1"/>
  <c r="W1161" i="1"/>
  <c r="X1161" i="1"/>
  <c r="V1162" i="1"/>
  <c r="W1162" i="1"/>
  <c r="X1162" i="1"/>
  <c r="V1163" i="1"/>
  <c r="W1163" i="1"/>
  <c r="X1163" i="1"/>
  <c r="V1164" i="1"/>
  <c r="W1164" i="1"/>
  <c r="X1164" i="1"/>
  <c r="V4821" i="1"/>
  <c r="W4821" i="1"/>
  <c r="X4821" i="1"/>
  <c r="V1165" i="1"/>
  <c r="W1165" i="1"/>
  <c r="X1165" i="1"/>
  <c r="V86" i="1"/>
  <c r="W86" i="1"/>
  <c r="X86" i="1"/>
  <c r="V4822" i="1"/>
  <c r="W4822" i="1"/>
  <c r="X4822" i="1"/>
  <c r="V4823" i="1"/>
  <c r="W4823" i="1"/>
  <c r="X4823" i="1"/>
  <c r="V4824" i="1"/>
  <c r="W4824" i="1"/>
  <c r="X4824" i="1"/>
  <c r="V1166" i="1"/>
  <c r="W1166" i="1"/>
  <c r="X1166" i="1"/>
  <c r="V1167" i="1"/>
  <c r="W1167" i="1"/>
  <c r="X1167" i="1"/>
  <c r="V1168" i="1"/>
  <c r="W1168" i="1"/>
  <c r="X1168" i="1"/>
  <c r="V4825" i="1"/>
  <c r="W4825" i="1"/>
  <c r="X4825" i="1"/>
  <c r="V4826" i="1"/>
  <c r="W4826" i="1"/>
  <c r="X4826" i="1"/>
  <c r="V1169" i="1"/>
  <c r="W1169" i="1"/>
  <c r="X1169" i="1"/>
  <c r="V4827" i="1"/>
  <c r="W4827" i="1"/>
  <c r="X4827" i="1"/>
  <c r="V1170" i="1"/>
  <c r="W1170" i="1"/>
  <c r="X1170" i="1"/>
  <c r="V1171" i="1"/>
  <c r="W1171" i="1"/>
  <c r="X1171" i="1"/>
  <c r="V1172" i="1"/>
  <c r="W1172" i="1"/>
  <c r="X1172" i="1"/>
  <c r="V1173" i="1"/>
  <c r="W1173" i="1"/>
  <c r="X1173" i="1"/>
  <c r="V1174" i="1"/>
  <c r="W1174" i="1"/>
  <c r="X1174" i="1"/>
  <c r="V1175" i="1"/>
  <c r="W1175" i="1"/>
  <c r="X1175" i="1"/>
  <c r="V1176" i="1"/>
  <c r="W1176" i="1"/>
  <c r="X1176" i="1"/>
  <c r="V1177" i="1"/>
  <c r="W1177" i="1"/>
  <c r="X1177" i="1"/>
  <c r="V1178" i="1"/>
  <c r="W1178" i="1"/>
  <c r="X1178" i="1"/>
  <c r="V1179" i="1"/>
  <c r="W1179" i="1"/>
  <c r="X1179" i="1"/>
  <c r="V1180" i="1"/>
  <c r="W1180" i="1"/>
  <c r="X1180" i="1"/>
  <c r="V1181" i="1"/>
  <c r="W1181" i="1"/>
  <c r="X1181" i="1"/>
  <c r="V4828" i="1"/>
  <c r="W4828" i="1"/>
  <c r="X4828" i="1"/>
  <c r="V1182" i="1"/>
  <c r="W1182" i="1"/>
  <c r="X1182" i="1"/>
  <c r="V4829" i="1"/>
  <c r="W4829" i="1"/>
  <c r="X4829" i="1"/>
  <c r="V4830" i="1"/>
  <c r="W4830" i="1"/>
  <c r="X4830" i="1"/>
  <c r="V1183" i="1"/>
  <c r="W1183" i="1"/>
  <c r="X1183" i="1"/>
  <c r="V1184" i="1"/>
  <c r="W1184" i="1"/>
  <c r="X1184" i="1"/>
  <c r="V4831" i="1"/>
  <c r="W4831" i="1"/>
  <c r="X4831" i="1"/>
  <c r="V1185" i="1"/>
  <c r="W1185" i="1"/>
  <c r="X1185" i="1"/>
  <c r="V1186" i="1"/>
  <c r="W1186" i="1"/>
  <c r="X1186" i="1"/>
  <c r="V1187" i="1"/>
  <c r="W1187" i="1"/>
  <c r="X1187" i="1"/>
  <c r="V1188" i="1"/>
  <c r="W1188" i="1"/>
  <c r="X1188" i="1"/>
  <c r="V1189" i="1"/>
  <c r="W1189" i="1"/>
  <c r="X1189" i="1"/>
  <c r="V1190" i="1"/>
  <c r="W1190" i="1"/>
  <c r="X1190" i="1"/>
  <c r="V1191" i="1"/>
  <c r="W1191" i="1"/>
  <c r="X1191" i="1"/>
  <c r="V1192" i="1"/>
  <c r="W1192" i="1"/>
  <c r="X1192" i="1"/>
  <c r="V4832" i="1"/>
  <c r="W4832" i="1"/>
  <c r="X4832" i="1"/>
  <c r="V4833" i="1"/>
  <c r="W4833" i="1"/>
  <c r="X4833" i="1"/>
  <c r="V1193" i="1"/>
  <c r="W1193" i="1"/>
  <c r="X1193" i="1"/>
  <c r="V4834" i="1"/>
  <c r="W4834" i="1"/>
  <c r="X4834" i="1"/>
  <c r="V4835" i="1"/>
  <c r="W4835" i="1"/>
  <c r="X4835" i="1"/>
  <c r="V4836" i="1"/>
  <c r="W4836" i="1"/>
  <c r="X4836" i="1"/>
  <c r="V1194" i="1"/>
  <c r="W1194" i="1"/>
  <c r="X1194" i="1"/>
  <c r="V1195" i="1"/>
  <c r="W1195" i="1"/>
  <c r="X1195" i="1"/>
  <c r="V1196" i="1"/>
  <c r="W1196" i="1"/>
  <c r="X1196" i="1"/>
  <c r="V1197" i="1"/>
  <c r="W1197" i="1"/>
  <c r="X1197" i="1"/>
  <c r="V1198" i="1"/>
  <c r="W1198" i="1"/>
  <c r="X1198" i="1"/>
  <c r="V1199" i="1"/>
  <c r="W1199" i="1"/>
  <c r="X1199" i="1"/>
  <c r="V1200" i="1"/>
  <c r="W1200" i="1"/>
  <c r="X1200" i="1"/>
  <c r="V1201" i="1"/>
  <c r="W1201" i="1"/>
  <c r="X1201" i="1"/>
  <c r="V1202" i="1"/>
  <c r="W1202" i="1"/>
  <c r="X1202" i="1"/>
  <c r="V1203" i="1"/>
  <c r="W1203" i="1"/>
  <c r="X1203" i="1"/>
  <c r="V1204" i="1"/>
  <c r="W1204" i="1"/>
  <c r="X1204" i="1"/>
  <c r="V4837" i="1"/>
  <c r="W4837" i="1"/>
  <c r="X4837" i="1"/>
  <c r="V1205" i="1"/>
  <c r="W1205" i="1"/>
  <c r="X1205" i="1"/>
  <c r="V1206" i="1"/>
  <c r="W1206" i="1"/>
  <c r="X1206" i="1"/>
  <c r="V4838" i="1"/>
  <c r="W4838" i="1"/>
  <c r="X4838" i="1"/>
  <c r="V4839" i="1"/>
  <c r="W4839" i="1"/>
  <c r="X4839" i="1"/>
  <c r="V1207" i="1"/>
  <c r="W1207" i="1"/>
  <c r="X1207" i="1"/>
  <c r="V1208" i="1"/>
  <c r="W1208" i="1"/>
  <c r="X1208" i="1"/>
  <c r="V1209" i="1"/>
  <c r="W1209" i="1"/>
  <c r="X1209" i="1"/>
  <c r="V1210" i="1"/>
  <c r="W1210" i="1"/>
  <c r="X1210" i="1"/>
  <c r="V1211" i="1"/>
  <c r="W1211" i="1"/>
  <c r="X1211" i="1"/>
  <c r="V1212" i="1"/>
  <c r="W1212" i="1"/>
  <c r="X1212" i="1"/>
  <c r="V1213" i="1"/>
  <c r="W1213" i="1"/>
  <c r="X1213" i="1"/>
  <c r="V4840" i="1"/>
  <c r="W4840" i="1"/>
  <c r="X4840" i="1"/>
  <c r="V4841" i="1"/>
  <c r="W4841" i="1"/>
  <c r="X4841" i="1"/>
  <c r="V1214" i="1"/>
  <c r="W1214" i="1"/>
  <c r="X1214" i="1"/>
  <c r="V4842" i="1"/>
  <c r="W4842" i="1"/>
  <c r="X4842" i="1"/>
  <c r="V4843" i="1"/>
  <c r="W4843" i="1"/>
  <c r="X4843" i="1"/>
  <c r="V4844" i="1"/>
  <c r="W4844" i="1"/>
  <c r="X4844" i="1"/>
  <c r="V4845" i="1"/>
  <c r="W4845" i="1"/>
  <c r="X4845" i="1"/>
  <c r="V4846" i="1"/>
  <c r="W4846" i="1"/>
  <c r="X4846" i="1"/>
  <c r="V1215" i="1"/>
  <c r="W1215" i="1"/>
  <c r="X1215" i="1"/>
  <c r="V4847" i="1"/>
  <c r="W4847" i="1"/>
  <c r="X4847" i="1"/>
  <c r="V4848" i="1"/>
  <c r="W4848" i="1"/>
  <c r="X4848" i="1"/>
  <c r="V1216" i="1"/>
  <c r="W1216" i="1"/>
  <c r="X1216" i="1"/>
  <c r="V4849" i="1"/>
  <c r="W4849" i="1"/>
  <c r="X4849" i="1"/>
  <c r="V4850" i="1"/>
  <c r="W4850" i="1"/>
  <c r="X4850" i="1"/>
  <c r="V4851" i="1"/>
  <c r="W4851" i="1"/>
  <c r="X4851" i="1"/>
  <c r="V1217" i="1"/>
  <c r="W1217" i="1"/>
  <c r="X1217" i="1"/>
  <c r="V1218" i="1"/>
  <c r="W1218" i="1"/>
  <c r="X1218" i="1"/>
  <c r="V4852" i="1"/>
  <c r="W4852" i="1"/>
  <c r="X4852" i="1"/>
  <c r="V4853" i="1"/>
  <c r="W4853" i="1"/>
  <c r="X4853" i="1"/>
  <c r="V4854" i="1"/>
  <c r="W4854" i="1"/>
  <c r="X4854" i="1"/>
  <c r="V1219" i="1"/>
  <c r="W1219" i="1"/>
  <c r="X1219" i="1"/>
  <c r="V1220" i="1"/>
  <c r="W1220" i="1"/>
  <c r="X1220" i="1"/>
  <c r="V1221" i="1"/>
  <c r="W1221" i="1"/>
  <c r="X1221" i="1"/>
  <c r="V1222" i="1"/>
  <c r="W1222" i="1"/>
  <c r="X1222" i="1"/>
  <c r="V1223" i="1"/>
  <c r="W1223" i="1"/>
  <c r="X1223" i="1"/>
  <c r="V4855" i="1"/>
  <c r="W4855" i="1"/>
  <c r="X4855" i="1"/>
  <c r="V4856" i="1"/>
  <c r="W4856" i="1"/>
  <c r="X4856" i="1"/>
  <c r="V1224" i="1"/>
  <c r="W1224" i="1"/>
  <c r="X1224" i="1"/>
  <c r="V1225" i="1"/>
  <c r="W1225" i="1"/>
  <c r="X1225" i="1"/>
  <c r="V4857" i="1"/>
  <c r="W4857" i="1"/>
  <c r="X4857" i="1"/>
  <c r="V4858" i="1"/>
  <c r="W4858" i="1"/>
  <c r="X4858" i="1"/>
  <c r="V4859" i="1"/>
  <c r="W4859" i="1"/>
  <c r="X4859" i="1"/>
  <c r="V4860" i="1"/>
  <c r="W4860" i="1"/>
  <c r="X4860" i="1"/>
  <c r="V4861" i="1"/>
  <c r="W4861" i="1"/>
  <c r="X4861" i="1"/>
  <c r="V1226" i="1"/>
  <c r="W1226" i="1"/>
  <c r="X1226" i="1"/>
  <c r="V1227" i="1"/>
  <c r="W1227" i="1"/>
  <c r="X1227" i="1"/>
  <c r="V4862" i="1"/>
  <c r="W4862" i="1"/>
  <c r="X4862" i="1"/>
  <c r="V1228" i="1"/>
  <c r="W1228" i="1"/>
  <c r="X1228" i="1"/>
  <c r="V4863" i="1"/>
  <c r="W4863" i="1"/>
  <c r="X4863" i="1"/>
  <c r="V4864" i="1"/>
  <c r="W4864" i="1"/>
  <c r="X4864" i="1"/>
  <c r="V4865" i="1"/>
  <c r="W4865" i="1"/>
  <c r="X4865" i="1"/>
  <c r="V4866" i="1"/>
  <c r="W4866" i="1"/>
  <c r="X4866" i="1"/>
  <c r="V4867" i="1"/>
  <c r="W4867" i="1"/>
  <c r="X4867" i="1"/>
  <c r="V4868" i="1"/>
  <c r="W4868" i="1"/>
  <c r="X4868" i="1"/>
  <c r="V1229" i="1"/>
  <c r="W1229" i="1"/>
  <c r="X1229" i="1"/>
  <c r="V1230" i="1"/>
  <c r="W1230" i="1"/>
  <c r="X1230" i="1"/>
  <c r="V4869" i="1"/>
  <c r="W4869" i="1"/>
  <c r="X4869" i="1"/>
  <c r="V4870" i="1"/>
  <c r="W4870" i="1"/>
  <c r="X4870" i="1"/>
  <c r="V1231" i="1"/>
  <c r="W1231" i="1"/>
  <c r="X1231" i="1"/>
  <c r="V1232" i="1"/>
  <c r="W1232" i="1"/>
  <c r="X1232" i="1"/>
  <c r="V4871" i="1"/>
  <c r="W4871" i="1"/>
  <c r="X4871" i="1"/>
  <c r="V1233" i="1"/>
  <c r="W1233" i="1"/>
  <c r="X1233" i="1"/>
  <c r="V1234" i="1"/>
  <c r="W1234" i="1"/>
  <c r="X1234" i="1"/>
  <c r="V4872" i="1"/>
  <c r="W4872" i="1"/>
  <c r="X4872" i="1"/>
  <c r="V4873" i="1"/>
  <c r="W4873" i="1"/>
  <c r="X4873" i="1"/>
  <c r="V4874" i="1"/>
  <c r="W4874" i="1"/>
  <c r="X4874" i="1"/>
  <c r="V1235" i="1"/>
  <c r="W1235" i="1"/>
  <c r="X1235" i="1"/>
  <c r="V1236" i="1"/>
  <c r="W1236" i="1"/>
  <c r="X1236" i="1"/>
  <c r="V1237" i="1"/>
  <c r="W1237" i="1"/>
  <c r="X1237" i="1"/>
  <c r="V1238" i="1"/>
  <c r="W1238" i="1"/>
  <c r="X1238" i="1"/>
  <c r="V4875" i="1"/>
  <c r="W4875" i="1"/>
  <c r="X4875" i="1"/>
  <c r="V4876" i="1"/>
  <c r="W4876" i="1"/>
  <c r="X4876" i="1"/>
  <c r="V1239" i="1"/>
  <c r="W1239" i="1"/>
  <c r="X1239" i="1"/>
  <c r="V4877" i="1"/>
  <c r="W4877" i="1"/>
  <c r="X4877" i="1"/>
  <c r="V1240" i="1"/>
  <c r="W1240" i="1"/>
  <c r="X1240" i="1"/>
  <c r="V1241" i="1"/>
  <c r="W1241" i="1"/>
  <c r="X1241" i="1"/>
  <c r="V1242" i="1"/>
  <c r="W1242" i="1"/>
  <c r="X1242" i="1"/>
  <c r="V1243" i="1"/>
  <c r="W1243" i="1"/>
  <c r="X1243" i="1"/>
  <c r="V4878" i="1"/>
  <c r="W4878" i="1"/>
  <c r="X4878" i="1"/>
  <c r="V4879" i="1"/>
  <c r="W4879" i="1"/>
  <c r="X4879" i="1"/>
  <c r="V1244" i="1"/>
  <c r="W1244" i="1"/>
  <c r="X1244" i="1"/>
  <c r="V1245" i="1"/>
  <c r="W1245" i="1"/>
  <c r="X1245" i="1"/>
  <c r="V1246" i="1"/>
  <c r="W1246" i="1"/>
  <c r="X1246" i="1"/>
  <c r="V1247" i="1"/>
  <c r="W1247" i="1"/>
  <c r="X1247" i="1"/>
  <c r="V1248" i="1"/>
  <c r="W1248" i="1"/>
  <c r="X1248" i="1"/>
  <c r="V1249" i="1"/>
  <c r="W1249" i="1"/>
  <c r="X1249" i="1"/>
  <c r="V1250" i="1"/>
  <c r="W1250" i="1"/>
  <c r="X1250" i="1"/>
  <c r="V4880" i="1"/>
  <c r="W4880" i="1"/>
  <c r="X4880" i="1"/>
  <c r="V1251" i="1"/>
  <c r="W1251" i="1"/>
  <c r="X1251" i="1"/>
  <c r="V1252" i="1"/>
  <c r="W1252" i="1"/>
  <c r="X1252" i="1"/>
  <c r="V1253" i="1"/>
  <c r="W1253" i="1"/>
  <c r="X1253" i="1"/>
  <c r="V1254" i="1"/>
  <c r="W1254" i="1"/>
  <c r="X1254" i="1"/>
  <c r="V4881" i="1"/>
  <c r="W4881" i="1"/>
  <c r="X4881" i="1"/>
  <c r="V1255" i="1"/>
  <c r="W1255" i="1"/>
  <c r="X1255" i="1"/>
  <c r="V1256" i="1"/>
  <c r="W1256" i="1"/>
  <c r="X1256" i="1"/>
  <c r="V1257" i="1"/>
  <c r="W1257" i="1"/>
  <c r="X1257" i="1"/>
  <c r="V1258" i="1"/>
  <c r="W1258" i="1"/>
  <c r="X1258" i="1"/>
  <c r="V4882" i="1"/>
  <c r="W4882" i="1"/>
  <c r="X4882" i="1"/>
  <c r="V4883" i="1"/>
  <c r="W4883" i="1"/>
  <c r="X4883" i="1"/>
  <c r="V1259" i="1"/>
  <c r="W1259" i="1"/>
  <c r="X1259" i="1"/>
  <c r="V1260" i="1"/>
  <c r="W1260" i="1"/>
  <c r="X1260" i="1"/>
  <c r="V1261" i="1"/>
  <c r="W1261" i="1"/>
  <c r="X1261" i="1"/>
  <c r="V4884" i="1"/>
  <c r="W4884" i="1"/>
  <c r="X4884" i="1"/>
  <c r="V1262" i="1"/>
  <c r="W1262" i="1"/>
  <c r="X1262" i="1"/>
  <c r="V1263" i="1"/>
  <c r="W1263" i="1"/>
  <c r="X1263" i="1"/>
  <c r="V1264" i="1"/>
  <c r="W1264" i="1"/>
  <c r="X1264" i="1"/>
  <c r="V1265" i="1"/>
  <c r="W1265" i="1"/>
  <c r="X1265" i="1"/>
  <c r="V1266" i="1"/>
  <c r="W1266" i="1"/>
  <c r="X1266" i="1"/>
  <c r="V1267" i="1"/>
  <c r="W1267" i="1"/>
  <c r="X1267" i="1"/>
  <c r="V1268" i="1"/>
  <c r="W1268" i="1"/>
  <c r="X1268" i="1"/>
  <c r="V1269" i="1"/>
  <c r="W1269" i="1"/>
  <c r="X1269" i="1"/>
  <c r="V1270" i="1"/>
  <c r="W1270" i="1"/>
  <c r="X1270" i="1"/>
  <c r="V1271" i="1"/>
  <c r="W1271" i="1"/>
  <c r="X1271" i="1"/>
  <c r="V1272" i="1"/>
  <c r="W1272" i="1"/>
  <c r="X1272" i="1"/>
  <c r="V1273" i="1"/>
  <c r="W1273" i="1"/>
  <c r="X1273" i="1"/>
  <c r="V1274" i="1"/>
  <c r="W1274" i="1"/>
  <c r="X1274" i="1"/>
  <c r="V1275" i="1"/>
  <c r="W1275" i="1"/>
  <c r="X1275" i="1"/>
  <c r="V1276" i="1"/>
  <c r="W1276" i="1"/>
  <c r="X1276" i="1"/>
  <c r="V1277" i="1"/>
  <c r="W1277" i="1"/>
  <c r="X1277" i="1"/>
  <c r="V1278" i="1"/>
  <c r="W1278" i="1"/>
  <c r="X1278" i="1"/>
  <c r="V1279" i="1"/>
  <c r="W1279" i="1"/>
  <c r="X1279" i="1"/>
  <c r="V4885" i="1"/>
  <c r="W4885" i="1"/>
  <c r="X4885" i="1"/>
  <c r="V1280" i="1"/>
  <c r="W1280" i="1"/>
  <c r="X1280" i="1"/>
  <c r="V1281" i="1"/>
  <c r="W1281" i="1"/>
  <c r="X1281" i="1"/>
  <c r="V1282" i="1"/>
  <c r="W1282" i="1"/>
  <c r="X1282" i="1"/>
  <c r="V1283" i="1"/>
  <c r="W1283" i="1"/>
  <c r="X1283" i="1"/>
  <c r="V1284" i="1"/>
  <c r="W1284" i="1"/>
  <c r="X1284" i="1"/>
  <c r="V1285" i="1"/>
  <c r="W1285" i="1"/>
  <c r="X1285" i="1"/>
  <c r="V1286" i="1"/>
  <c r="W1286" i="1"/>
  <c r="X1286" i="1"/>
  <c r="V4886" i="1"/>
  <c r="W4886" i="1"/>
  <c r="X4886" i="1"/>
  <c r="V1287" i="1"/>
  <c r="W1287" i="1"/>
  <c r="X1287" i="1"/>
  <c r="V4887" i="1"/>
  <c r="W4887" i="1"/>
  <c r="X4887" i="1"/>
  <c r="V1288" i="1"/>
  <c r="W1288" i="1"/>
  <c r="X1288" i="1"/>
  <c r="V1289" i="1"/>
  <c r="W1289" i="1"/>
  <c r="X1289" i="1"/>
  <c r="V1290" i="1"/>
  <c r="W1290" i="1"/>
  <c r="X1290" i="1"/>
  <c r="V4888" i="1"/>
  <c r="W4888" i="1"/>
  <c r="X4888" i="1"/>
  <c r="V4889" i="1"/>
  <c r="W4889" i="1"/>
  <c r="X4889" i="1"/>
  <c r="V1291" i="1"/>
  <c r="W1291" i="1"/>
  <c r="X1291" i="1"/>
  <c r="V1292" i="1"/>
  <c r="W1292" i="1"/>
  <c r="X1292" i="1"/>
  <c r="V1293" i="1"/>
  <c r="W1293" i="1"/>
  <c r="X1293" i="1"/>
  <c r="V1294" i="1"/>
  <c r="W1294" i="1"/>
  <c r="X1294" i="1"/>
  <c r="V4890" i="1"/>
  <c r="W4890" i="1"/>
  <c r="X4890" i="1"/>
  <c r="V1295" i="1"/>
  <c r="W1295" i="1"/>
  <c r="X1295" i="1"/>
  <c r="V1296" i="1"/>
  <c r="W1296" i="1"/>
  <c r="X1296" i="1"/>
  <c r="V1297" i="1"/>
  <c r="W1297" i="1"/>
  <c r="X1297" i="1"/>
  <c r="V1298" i="1"/>
  <c r="W1298" i="1"/>
  <c r="X1298" i="1"/>
  <c r="V1299" i="1"/>
  <c r="W1299" i="1"/>
  <c r="X1299" i="1"/>
  <c r="V1300" i="1"/>
  <c r="W1300" i="1"/>
  <c r="X1300" i="1"/>
  <c r="V4891" i="1"/>
  <c r="W4891" i="1"/>
  <c r="X4891" i="1"/>
  <c r="V1301" i="1"/>
  <c r="W1301" i="1"/>
  <c r="X1301" i="1"/>
  <c r="V4892" i="1"/>
  <c r="W4892" i="1"/>
  <c r="X4892" i="1"/>
  <c r="V1302" i="1"/>
  <c r="W1302" i="1"/>
  <c r="X1302" i="1"/>
  <c r="V1303" i="1"/>
  <c r="W1303" i="1"/>
  <c r="X1303" i="1"/>
  <c r="V1304" i="1"/>
  <c r="W1304" i="1"/>
  <c r="X1304" i="1"/>
  <c r="V1305" i="1"/>
  <c r="W1305" i="1"/>
  <c r="X1305" i="1"/>
  <c r="V1306" i="1"/>
  <c r="W1306" i="1"/>
  <c r="X1306" i="1"/>
  <c r="V1307" i="1"/>
  <c r="W1307" i="1"/>
  <c r="X1307" i="1"/>
  <c r="V1308" i="1"/>
  <c r="W1308" i="1"/>
  <c r="X1308" i="1"/>
  <c r="V1309" i="1"/>
  <c r="W1309" i="1"/>
  <c r="X1309" i="1"/>
  <c r="V1310" i="1"/>
  <c r="W1310" i="1"/>
  <c r="X1310" i="1"/>
  <c r="V1311" i="1"/>
  <c r="W1311" i="1"/>
  <c r="X1311" i="1"/>
  <c r="V1312" i="1"/>
  <c r="W1312" i="1"/>
  <c r="X1312" i="1"/>
  <c r="V1313" i="1"/>
  <c r="W1313" i="1"/>
  <c r="X1313" i="1"/>
  <c r="V1314" i="1"/>
  <c r="W1314" i="1"/>
  <c r="X1314" i="1"/>
  <c r="V1315" i="1"/>
  <c r="W1315" i="1"/>
  <c r="X1315" i="1"/>
  <c r="V1316" i="1"/>
  <c r="W1316" i="1"/>
  <c r="X1316" i="1"/>
  <c r="V1317" i="1"/>
  <c r="W1317" i="1"/>
  <c r="X1317" i="1"/>
  <c r="V1318" i="1"/>
  <c r="W1318" i="1"/>
  <c r="X1318" i="1"/>
  <c r="V1319" i="1"/>
  <c r="W1319" i="1"/>
  <c r="X1319" i="1"/>
  <c r="V1320" i="1"/>
  <c r="W1320" i="1"/>
  <c r="X1320" i="1"/>
  <c r="V1321" i="1"/>
  <c r="W1321" i="1"/>
  <c r="X1321" i="1"/>
  <c r="V1322" i="1"/>
  <c r="W1322" i="1"/>
  <c r="X1322" i="1"/>
  <c r="V4893" i="1"/>
  <c r="W4893" i="1"/>
  <c r="X4893" i="1"/>
  <c r="V4894" i="1"/>
  <c r="W4894" i="1"/>
  <c r="X4894" i="1"/>
  <c r="V1323" i="1"/>
  <c r="W1323" i="1"/>
  <c r="X1323" i="1"/>
  <c r="V1324" i="1"/>
  <c r="W1324" i="1"/>
  <c r="X1324" i="1"/>
  <c r="V1325" i="1"/>
  <c r="W1325" i="1"/>
  <c r="X1325" i="1"/>
  <c r="V1326" i="1"/>
  <c r="W1326" i="1"/>
  <c r="X1326" i="1"/>
  <c r="V1327" i="1"/>
  <c r="W1327" i="1"/>
  <c r="X1327" i="1"/>
  <c r="V1328" i="1"/>
  <c r="W1328" i="1"/>
  <c r="X1328" i="1"/>
  <c r="V1329" i="1"/>
  <c r="W1329" i="1"/>
  <c r="X1329" i="1"/>
  <c r="V1330" i="1"/>
  <c r="W1330" i="1"/>
  <c r="X1330" i="1"/>
  <c r="V1331" i="1"/>
  <c r="W1331" i="1"/>
  <c r="X1331" i="1"/>
  <c r="V1332" i="1"/>
  <c r="W1332" i="1"/>
  <c r="X1332" i="1"/>
  <c r="V1333" i="1"/>
  <c r="W1333" i="1"/>
  <c r="X1333" i="1"/>
  <c r="V1334" i="1"/>
  <c r="W1334" i="1"/>
  <c r="X1334" i="1"/>
  <c r="V1335" i="1"/>
  <c r="W1335" i="1"/>
  <c r="X1335" i="1"/>
  <c r="V1336" i="1"/>
  <c r="W1336" i="1"/>
  <c r="X1336" i="1"/>
  <c r="V4895" i="1"/>
  <c r="W4895" i="1"/>
  <c r="X4895" i="1"/>
  <c r="V1337" i="1"/>
  <c r="W1337" i="1"/>
  <c r="X1337" i="1"/>
  <c r="V4896" i="1"/>
  <c r="W4896" i="1"/>
  <c r="X4896" i="1"/>
  <c r="V1338" i="1"/>
  <c r="W1338" i="1"/>
  <c r="X1338" i="1"/>
  <c r="V1339" i="1"/>
  <c r="W1339" i="1"/>
  <c r="X1339" i="1"/>
  <c r="V1340" i="1"/>
  <c r="W1340" i="1"/>
  <c r="X1340" i="1"/>
  <c r="V1341" i="1"/>
  <c r="W1341" i="1"/>
  <c r="X1341" i="1"/>
  <c r="V1342" i="1"/>
  <c r="W1342" i="1"/>
  <c r="X1342" i="1"/>
  <c r="V4897" i="1"/>
  <c r="W4897" i="1"/>
  <c r="X4897" i="1"/>
  <c r="V1343" i="1"/>
  <c r="W1343" i="1"/>
  <c r="X1343" i="1"/>
  <c r="V1344" i="1"/>
  <c r="W1344" i="1"/>
  <c r="X1344" i="1"/>
  <c r="V1345" i="1"/>
  <c r="W1345" i="1"/>
  <c r="X1345" i="1"/>
  <c r="V1346" i="1"/>
  <c r="W1346" i="1"/>
  <c r="X1346" i="1"/>
  <c r="V4898" i="1"/>
  <c r="W4898" i="1"/>
  <c r="X4898" i="1"/>
  <c r="V1347" i="1"/>
  <c r="W1347" i="1"/>
  <c r="X1347" i="1"/>
  <c r="V1348" i="1"/>
  <c r="W1348" i="1"/>
  <c r="X1348" i="1"/>
  <c r="V1349" i="1"/>
  <c r="W1349" i="1"/>
  <c r="X1349" i="1"/>
  <c r="V1350" i="1"/>
  <c r="W1350" i="1"/>
  <c r="X1350" i="1"/>
  <c r="V1351" i="1"/>
  <c r="W1351" i="1"/>
  <c r="X1351" i="1"/>
  <c r="V4899" i="1"/>
  <c r="W4899" i="1"/>
  <c r="X4899" i="1"/>
  <c r="V1352" i="1"/>
  <c r="W1352" i="1"/>
  <c r="X1352" i="1"/>
  <c r="V1353" i="1"/>
  <c r="W1353" i="1"/>
  <c r="X1353" i="1"/>
  <c r="V4900" i="1"/>
  <c r="W4900" i="1"/>
  <c r="X4900" i="1"/>
  <c r="V4901" i="1"/>
  <c r="W4901" i="1"/>
  <c r="X4901" i="1"/>
  <c r="V4902" i="1"/>
  <c r="W4902" i="1"/>
  <c r="X4902" i="1"/>
  <c r="V4903" i="1"/>
  <c r="W4903" i="1"/>
  <c r="X4903" i="1"/>
  <c r="V4904" i="1"/>
  <c r="W4904" i="1"/>
  <c r="X4904" i="1"/>
  <c r="V1354" i="1"/>
  <c r="W1354" i="1"/>
  <c r="X1354" i="1"/>
  <c r="V1355" i="1"/>
  <c r="W1355" i="1"/>
  <c r="X1355" i="1"/>
  <c r="V1356" i="1"/>
  <c r="W1356" i="1"/>
  <c r="X1356" i="1"/>
  <c r="V4905" i="1"/>
  <c r="W4905" i="1"/>
  <c r="X4905" i="1"/>
  <c r="V4906" i="1"/>
  <c r="W4906" i="1"/>
  <c r="X4906" i="1"/>
  <c r="V4907" i="1"/>
  <c r="W4907" i="1"/>
  <c r="X4907" i="1"/>
  <c r="V1357" i="1"/>
  <c r="W1357" i="1"/>
  <c r="X1357" i="1"/>
  <c r="V4908" i="1"/>
  <c r="W4908" i="1"/>
  <c r="X4908" i="1"/>
  <c r="V4909" i="1"/>
  <c r="W4909" i="1"/>
  <c r="X4909" i="1"/>
  <c r="V4910" i="1"/>
  <c r="W4910" i="1"/>
  <c r="X4910" i="1"/>
  <c r="V4911" i="1"/>
  <c r="W4911" i="1"/>
  <c r="X4911" i="1"/>
  <c r="V4912" i="1"/>
  <c r="W4912" i="1"/>
  <c r="X4912" i="1"/>
  <c r="V1358" i="1"/>
  <c r="W1358" i="1"/>
  <c r="X1358" i="1"/>
  <c r="V1359" i="1"/>
  <c r="W1359" i="1"/>
  <c r="X1359" i="1"/>
  <c r="V4913" i="1"/>
  <c r="W4913" i="1"/>
  <c r="X4913" i="1"/>
  <c r="V1360" i="1"/>
  <c r="W1360" i="1"/>
  <c r="X1360" i="1"/>
  <c r="V4914" i="1"/>
  <c r="W4914" i="1"/>
  <c r="X4914" i="1"/>
  <c r="V4915" i="1"/>
  <c r="W4915" i="1"/>
  <c r="X4915" i="1"/>
  <c r="V4916" i="1"/>
  <c r="W4916" i="1"/>
  <c r="X4916" i="1"/>
  <c r="V1361" i="1"/>
  <c r="W1361" i="1"/>
  <c r="X1361" i="1"/>
  <c r="V4917" i="1"/>
  <c r="W4917" i="1"/>
  <c r="X4917" i="1"/>
  <c r="V4918" i="1"/>
  <c r="W4918" i="1"/>
  <c r="X4918" i="1"/>
  <c r="V4919" i="1"/>
  <c r="W4919" i="1"/>
  <c r="X4919" i="1"/>
  <c r="V1362" i="1"/>
  <c r="W1362" i="1"/>
  <c r="X1362" i="1"/>
  <c r="V4920" i="1"/>
  <c r="W4920" i="1"/>
  <c r="X4920" i="1"/>
  <c r="V4921" i="1"/>
  <c r="W4921" i="1"/>
  <c r="X4921" i="1"/>
  <c r="V4922" i="1"/>
  <c r="W4922" i="1"/>
  <c r="X4922" i="1"/>
  <c r="V1363" i="1"/>
  <c r="W1363" i="1"/>
  <c r="X1363" i="1"/>
  <c r="V1364" i="1"/>
  <c r="W1364" i="1"/>
  <c r="X1364" i="1"/>
  <c r="V4923" i="1"/>
  <c r="W4923" i="1"/>
  <c r="X4923" i="1"/>
  <c r="V4924" i="1"/>
  <c r="W4924" i="1"/>
  <c r="X4924" i="1"/>
  <c r="V4925" i="1"/>
  <c r="W4925" i="1"/>
  <c r="X4925" i="1"/>
  <c r="V4926" i="1"/>
  <c r="W4926" i="1"/>
  <c r="X4926" i="1"/>
  <c r="V1365" i="1"/>
  <c r="W1365" i="1"/>
  <c r="X1365" i="1"/>
  <c r="V4927" i="1"/>
  <c r="W4927" i="1"/>
  <c r="X4927" i="1"/>
  <c r="V1366" i="1"/>
  <c r="W1366" i="1"/>
  <c r="X1366" i="1"/>
  <c r="V4928" i="1"/>
  <c r="W4928" i="1"/>
  <c r="X4928" i="1"/>
  <c r="V4929" i="1"/>
  <c r="W4929" i="1"/>
  <c r="X4929" i="1"/>
  <c r="V4930" i="1"/>
  <c r="W4930" i="1"/>
  <c r="X4930" i="1"/>
  <c r="V4931" i="1"/>
  <c r="W4931" i="1"/>
  <c r="X4931" i="1"/>
  <c r="V4932" i="1"/>
  <c r="W4932" i="1"/>
  <c r="X4932" i="1"/>
  <c r="V4933" i="1"/>
  <c r="W4933" i="1"/>
  <c r="X4933" i="1"/>
  <c r="V4934" i="1"/>
  <c r="W4934" i="1"/>
  <c r="X4934" i="1"/>
  <c r="V4935" i="1"/>
  <c r="W4935" i="1"/>
  <c r="X4935" i="1"/>
  <c r="V1367" i="1"/>
  <c r="W1367" i="1"/>
  <c r="X1367" i="1"/>
  <c r="V1368" i="1"/>
  <c r="W1368" i="1"/>
  <c r="X1368" i="1"/>
  <c r="V1369" i="1"/>
  <c r="W1369" i="1"/>
  <c r="X1369" i="1"/>
  <c r="V4936" i="1"/>
  <c r="W4936" i="1"/>
  <c r="X4936" i="1"/>
  <c r="V1370" i="1"/>
  <c r="W1370" i="1"/>
  <c r="X1370" i="1"/>
  <c r="V1371" i="1"/>
  <c r="W1371" i="1"/>
  <c r="X1371" i="1"/>
  <c r="V1372" i="1"/>
  <c r="W1372" i="1"/>
  <c r="X1372" i="1"/>
  <c r="V4937" i="1"/>
  <c r="W4937" i="1"/>
  <c r="X4937" i="1"/>
  <c r="V1373" i="1"/>
  <c r="W1373" i="1"/>
  <c r="X1373" i="1"/>
  <c r="V1374" i="1"/>
  <c r="W1374" i="1"/>
  <c r="X1374" i="1"/>
  <c r="V4938" i="1"/>
  <c r="W4938" i="1"/>
  <c r="X4938" i="1"/>
  <c r="V1375" i="1"/>
  <c r="W1375" i="1"/>
  <c r="X1375" i="1"/>
  <c r="V1376" i="1"/>
  <c r="W1376" i="1"/>
  <c r="X1376" i="1"/>
  <c r="V1377" i="1"/>
  <c r="W1377" i="1"/>
  <c r="X1377" i="1"/>
  <c r="V4939" i="1"/>
  <c r="W4939" i="1"/>
  <c r="X4939" i="1"/>
  <c r="V1378" i="1"/>
  <c r="W1378" i="1"/>
  <c r="X1378" i="1"/>
  <c r="V1379" i="1"/>
  <c r="W1379" i="1"/>
  <c r="X1379" i="1"/>
  <c r="V1380" i="1"/>
  <c r="W1380" i="1"/>
  <c r="X1380" i="1"/>
  <c r="V4940" i="1"/>
  <c r="W4940" i="1"/>
  <c r="X4940" i="1"/>
  <c r="V1381" i="1"/>
  <c r="W1381" i="1"/>
  <c r="X1381" i="1"/>
  <c r="V1382" i="1"/>
  <c r="W1382" i="1"/>
  <c r="X1382" i="1"/>
  <c r="V4941" i="1"/>
  <c r="W4941" i="1"/>
  <c r="X4941" i="1"/>
  <c r="V1383" i="1"/>
  <c r="W1383" i="1"/>
  <c r="X1383" i="1"/>
  <c r="V4942" i="1"/>
  <c r="W4942" i="1"/>
  <c r="X4942" i="1"/>
  <c r="V1384" i="1"/>
  <c r="W1384" i="1"/>
  <c r="X1384" i="1"/>
  <c r="V1385" i="1"/>
  <c r="W1385" i="1"/>
  <c r="X1385" i="1"/>
  <c r="V4943" i="1"/>
  <c r="W4943" i="1"/>
  <c r="X4943" i="1"/>
  <c r="V4944" i="1"/>
  <c r="W4944" i="1"/>
  <c r="X4944" i="1"/>
  <c r="V1386" i="1"/>
  <c r="W1386" i="1"/>
  <c r="X1386" i="1"/>
  <c r="V4945" i="1"/>
  <c r="W4945" i="1"/>
  <c r="X4945" i="1"/>
  <c r="V4946" i="1"/>
  <c r="W4946" i="1"/>
  <c r="X4946" i="1"/>
  <c r="V1387" i="1"/>
  <c r="W1387" i="1"/>
  <c r="X1387" i="1"/>
  <c r="V1388" i="1"/>
  <c r="W1388" i="1"/>
  <c r="X1388" i="1"/>
  <c r="V4947" i="1"/>
  <c r="W4947" i="1"/>
  <c r="X4947" i="1"/>
  <c r="V1389" i="1"/>
  <c r="W1389" i="1"/>
  <c r="X1389" i="1"/>
  <c r="V1390" i="1"/>
  <c r="W1390" i="1"/>
  <c r="X1390" i="1"/>
  <c r="V4948" i="1"/>
  <c r="W4948" i="1"/>
  <c r="X4948" i="1"/>
  <c r="V4949" i="1"/>
  <c r="W4949" i="1"/>
  <c r="X4949" i="1"/>
  <c r="V1391" i="1"/>
  <c r="W1391" i="1"/>
  <c r="X1391" i="1"/>
  <c r="V4950" i="1"/>
  <c r="W4950" i="1"/>
  <c r="X4950" i="1"/>
  <c r="V4951" i="1"/>
  <c r="W4951" i="1"/>
  <c r="X4951" i="1"/>
  <c r="V1392" i="1"/>
  <c r="W1392" i="1"/>
  <c r="X1392" i="1"/>
  <c r="V4952" i="1"/>
  <c r="W4952" i="1"/>
  <c r="X4952" i="1"/>
  <c r="V4953" i="1"/>
  <c r="W4953" i="1"/>
  <c r="X4953" i="1"/>
  <c r="V1393" i="1"/>
  <c r="W1393" i="1"/>
  <c r="X1393" i="1"/>
  <c r="V1394" i="1"/>
  <c r="W1394" i="1"/>
  <c r="X1394" i="1"/>
  <c r="V4954" i="1"/>
  <c r="W4954" i="1"/>
  <c r="X4954" i="1"/>
  <c r="V4955" i="1"/>
  <c r="W4955" i="1"/>
  <c r="X4955" i="1"/>
  <c r="V4956" i="1"/>
  <c r="W4956" i="1"/>
  <c r="X4956" i="1"/>
  <c r="V4957" i="1"/>
  <c r="W4957" i="1"/>
  <c r="X4957" i="1"/>
  <c r="V1395" i="1"/>
  <c r="W1395" i="1"/>
  <c r="X1395" i="1"/>
  <c r="V1396" i="1"/>
  <c r="W1396" i="1"/>
  <c r="X1396" i="1"/>
  <c r="V1397" i="1"/>
  <c r="W1397" i="1"/>
  <c r="X1397" i="1"/>
  <c r="V1398" i="1"/>
  <c r="W1398" i="1"/>
  <c r="X1398" i="1"/>
  <c r="V4958" i="1"/>
  <c r="W4958" i="1"/>
  <c r="X4958" i="1"/>
  <c r="V1399" i="1"/>
  <c r="W1399" i="1"/>
  <c r="X1399" i="1"/>
  <c r="V1400" i="1"/>
  <c r="W1400" i="1"/>
  <c r="X1400" i="1"/>
  <c r="V4959" i="1"/>
  <c r="W4959" i="1"/>
  <c r="X4959" i="1"/>
  <c r="V1401" i="1"/>
  <c r="W1401" i="1"/>
  <c r="X1401" i="1"/>
  <c r="V4960" i="1"/>
  <c r="W4960" i="1"/>
  <c r="X4960" i="1"/>
  <c r="V1402" i="1"/>
  <c r="W1402" i="1"/>
  <c r="X1402" i="1"/>
  <c r="V1403" i="1"/>
  <c r="W1403" i="1"/>
  <c r="X1403" i="1"/>
  <c r="V1404" i="1"/>
  <c r="W1404" i="1"/>
  <c r="X1404" i="1"/>
  <c r="V1405" i="1"/>
  <c r="W1405" i="1"/>
  <c r="X1405" i="1"/>
  <c r="V1406" i="1"/>
  <c r="W1406" i="1"/>
  <c r="X1406" i="1"/>
  <c r="V1407" i="1"/>
  <c r="W1407" i="1"/>
  <c r="X1407" i="1"/>
  <c r="V4961" i="1"/>
  <c r="W4961" i="1"/>
  <c r="X4961" i="1"/>
  <c r="V1408" i="1"/>
  <c r="W1408" i="1"/>
  <c r="X1408" i="1"/>
  <c r="V4962" i="1"/>
  <c r="W4962" i="1"/>
  <c r="X4962" i="1"/>
  <c r="V4963" i="1"/>
  <c r="W4963" i="1"/>
  <c r="X4963" i="1"/>
  <c r="V4964" i="1"/>
  <c r="W4964" i="1"/>
  <c r="X4964" i="1"/>
  <c r="V4965" i="1"/>
  <c r="W4965" i="1"/>
  <c r="X4965" i="1"/>
  <c r="V4966" i="1"/>
  <c r="W4966" i="1"/>
  <c r="X4966" i="1"/>
  <c r="V1409" i="1"/>
  <c r="W1409" i="1"/>
  <c r="X1409" i="1"/>
  <c r="V1410" i="1"/>
  <c r="W1410" i="1"/>
  <c r="X1410" i="1"/>
  <c r="V1411" i="1"/>
  <c r="W1411" i="1"/>
  <c r="X1411" i="1"/>
  <c r="V1412" i="1"/>
  <c r="W1412" i="1"/>
  <c r="X1412" i="1"/>
  <c r="V1413" i="1"/>
  <c r="W1413" i="1"/>
  <c r="X1413" i="1"/>
  <c r="V1414" i="1"/>
  <c r="W1414" i="1"/>
  <c r="X1414" i="1"/>
  <c r="V1415" i="1"/>
  <c r="W1415" i="1"/>
  <c r="X1415" i="1"/>
  <c r="V1416" i="1"/>
  <c r="W1416" i="1"/>
  <c r="X1416" i="1"/>
  <c r="V1417" i="1"/>
  <c r="W1417" i="1"/>
  <c r="X1417" i="1"/>
  <c r="V1418" i="1"/>
  <c r="W1418" i="1"/>
  <c r="X1418" i="1"/>
  <c r="V4967" i="1"/>
  <c r="W4967" i="1"/>
  <c r="X4967" i="1"/>
  <c r="V4968" i="1"/>
  <c r="W4968" i="1"/>
  <c r="X4968" i="1"/>
  <c r="V1419" i="1"/>
  <c r="W1419" i="1"/>
  <c r="X1419" i="1"/>
  <c r="V1420" i="1"/>
  <c r="W1420" i="1"/>
  <c r="X1420" i="1"/>
  <c r="V1421" i="1"/>
  <c r="W1421" i="1"/>
  <c r="X1421" i="1"/>
  <c r="V1422" i="1"/>
  <c r="W1422" i="1"/>
  <c r="X1422" i="1"/>
  <c r="V1423" i="1"/>
  <c r="W1423" i="1"/>
  <c r="X1423" i="1"/>
  <c r="V1424" i="1"/>
  <c r="W1424" i="1"/>
  <c r="X1424" i="1"/>
  <c r="V1425" i="1"/>
  <c r="W1425" i="1"/>
  <c r="X1425" i="1"/>
  <c r="V1426" i="1"/>
  <c r="W1426" i="1"/>
  <c r="X1426" i="1"/>
  <c r="V1427" i="1"/>
  <c r="W1427" i="1"/>
  <c r="X1427" i="1"/>
  <c r="V1428" i="1"/>
  <c r="W1428" i="1"/>
  <c r="X1428" i="1"/>
  <c r="V1429" i="1"/>
  <c r="W1429" i="1"/>
  <c r="X1429" i="1"/>
  <c r="V4969" i="1"/>
  <c r="W4969" i="1"/>
  <c r="X4969" i="1"/>
  <c r="V1430" i="1"/>
  <c r="W1430" i="1"/>
  <c r="X1430" i="1"/>
  <c r="V1431" i="1"/>
  <c r="W1431" i="1"/>
  <c r="X1431" i="1"/>
  <c r="V4970" i="1"/>
  <c r="W4970" i="1"/>
  <c r="X4970" i="1"/>
  <c r="V1432" i="1"/>
  <c r="W1432" i="1"/>
  <c r="X1432" i="1"/>
  <c r="V1433" i="1"/>
  <c r="W1433" i="1"/>
  <c r="X1433" i="1"/>
  <c r="V1434" i="1"/>
  <c r="W1434" i="1"/>
  <c r="X1434" i="1"/>
  <c r="V4971" i="1"/>
  <c r="W4971" i="1"/>
  <c r="X4971" i="1"/>
  <c r="V4972" i="1"/>
  <c r="W4972" i="1"/>
  <c r="X4972" i="1"/>
  <c r="V1435" i="1"/>
  <c r="W1435" i="1"/>
  <c r="X1435" i="1"/>
  <c r="V1436" i="1"/>
  <c r="W1436" i="1"/>
  <c r="X1436" i="1"/>
  <c r="V4973" i="1"/>
  <c r="W4973" i="1"/>
  <c r="X4973" i="1"/>
  <c r="V1437" i="1"/>
  <c r="W1437" i="1"/>
  <c r="X1437" i="1"/>
  <c r="V1438" i="1"/>
  <c r="W1438" i="1"/>
  <c r="X1438" i="1"/>
  <c r="V1439" i="1"/>
  <c r="W1439" i="1"/>
  <c r="X1439" i="1"/>
  <c r="V1440" i="1"/>
  <c r="W1440" i="1"/>
  <c r="X1440" i="1"/>
  <c r="V1441" i="1"/>
  <c r="W1441" i="1"/>
  <c r="X1441" i="1"/>
  <c r="V4974" i="1"/>
  <c r="W4974" i="1"/>
  <c r="X4974" i="1"/>
  <c r="V1442" i="1"/>
  <c r="W1442" i="1"/>
  <c r="X1442" i="1"/>
  <c r="V1443" i="1"/>
  <c r="W1443" i="1"/>
  <c r="X1443" i="1"/>
  <c r="V1444" i="1"/>
  <c r="W1444" i="1"/>
  <c r="X1444" i="1"/>
  <c r="V1445" i="1"/>
  <c r="W1445" i="1"/>
  <c r="X1445" i="1"/>
  <c r="V1446" i="1"/>
  <c r="W1446" i="1"/>
  <c r="X1446" i="1"/>
  <c r="V1447" i="1"/>
  <c r="W1447" i="1"/>
  <c r="X1447" i="1"/>
  <c r="V1448" i="1"/>
  <c r="W1448" i="1"/>
  <c r="X1448" i="1"/>
  <c r="V1449" i="1"/>
  <c r="W1449" i="1"/>
  <c r="X1449" i="1"/>
  <c r="V1450" i="1"/>
  <c r="W1450" i="1"/>
  <c r="X1450" i="1"/>
  <c r="V1451" i="1"/>
  <c r="W1451" i="1"/>
  <c r="X1451" i="1"/>
  <c r="V1452" i="1"/>
  <c r="W1452" i="1"/>
  <c r="X1452" i="1"/>
  <c r="V1453" i="1"/>
  <c r="W1453" i="1"/>
  <c r="X1453" i="1"/>
  <c r="V4975" i="1"/>
  <c r="W4975" i="1"/>
  <c r="X4975" i="1"/>
  <c r="V1454" i="1"/>
  <c r="W1454" i="1"/>
  <c r="X1454" i="1"/>
  <c r="V1455" i="1"/>
  <c r="W1455" i="1"/>
  <c r="X1455" i="1"/>
  <c r="V4976" i="1"/>
  <c r="W4976" i="1"/>
  <c r="X4976" i="1"/>
  <c r="V1456" i="1"/>
  <c r="W1456" i="1"/>
  <c r="X1456" i="1"/>
  <c r="V1457" i="1"/>
  <c r="W1457" i="1"/>
  <c r="X1457" i="1"/>
  <c r="V1458" i="1"/>
  <c r="W1458" i="1"/>
  <c r="X1458" i="1"/>
  <c r="V1459" i="1"/>
  <c r="W1459" i="1"/>
  <c r="X1459" i="1"/>
  <c r="V1460" i="1"/>
  <c r="W1460" i="1"/>
  <c r="X1460" i="1"/>
  <c r="V1461" i="1"/>
  <c r="W1461" i="1"/>
  <c r="X1461" i="1"/>
  <c r="V1462" i="1"/>
  <c r="W1462" i="1"/>
  <c r="X1462" i="1"/>
  <c r="V1463" i="1"/>
  <c r="W1463" i="1"/>
  <c r="X1463" i="1"/>
  <c r="V1464" i="1"/>
  <c r="W1464" i="1"/>
  <c r="X1464" i="1"/>
  <c r="V1465" i="1"/>
  <c r="W1465" i="1"/>
  <c r="X1465" i="1"/>
  <c r="V1466" i="1"/>
  <c r="W1466" i="1"/>
  <c r="X1466" i="1"/>
  <c r="V1467" i="1"/>
  <c r="W1467" i="1"/>
  <c r="X1467" i="1"/>
  <c r="V4977" i="1"/>
  <c r="W4977" i="1"/>
  <c r="X4977" i="1"/>
  <c r="V4978" i="1"/>
  <c r="W4978" i="1"/>
  <c r="X4978" i="1"/>
  <c r="V1468" i="1"/>
  <c r="W1468" i="1"/>
  <c r="X1468" i="1"/>
  <c r="V4979" i="1"/>
  <c r="W4979" i="1"/>
  <c r="X4979" i="1"/>
  <c r="V4980" i="1"/>
  <c r="W4980" i="1"/>
  <c r="X4980" i="1"/>
  <c r="V1469" i="1"/>
  <c r="W1469" i="1"/>
  <c r="X1469" i="1"/>
  <c r="V4981" i="1"/>
  <c r="W4981" i="1"/>
  <c r="X4981" i="1"/>
  <c r="V4982" i="1"/>
  <c r="W4982" i="1"/>
  <c r="X4982" i="1"/>
  <c r="V4983" i="1"/>
  <c r="W4983" i="1"/>
  <c r="X4983" i="1"/>
  <c r="V4984" i="1"/>
  <c r="W4984" i="1"/>
  <c r="X4984" i="1"/>
  <c r="V4985" i="1"/>
  <c r="W4985" i="1"/>
  <c r="X4985" i="1"/>
  <c r="V1470" i="1"/>
  <c r="W1470" i="1"/>
  <c r="X1470" i="1"/>
  <c r="V1471" i="1"/>
  <c r="W1471" i="1"/>
  <c r="X1471" i="1"/>
  <c r="V4986" i="1"/>
  <c r="W4986" i="1"/>
  <c r="X4986" i="1"/>
  <c r="V1472" i="1"/>
  <c r="W1472" i="1"/>
  <c r="X1472" i="1"/>
  <c r="V4987" i="1"/>
  <c r="W4987" i="1"/>
  <c r="X4987" i="1"/>
  <c r="V1473" i="1"/>
  <c r="W1473" i="1"/>
  <c r="X1473" i="1"/>
  <c r="V1474" i="1"/>
  <c r="W1474" i="1"/>
  <c r="X1474" i="1"/>
  <c r="V4988" i="1"/>
  <c r="W4988" i="1"/>
  <c r="X4988" i="1"/>
  <c r="V4989" i="1"/>
  <c r="W4989" i="1"/>
  <c r="X4989" i="1"/>
  <c r="V4990" i="1"/>
  <c r="W4990" i="1"/>
  <c r="X4990" i="1"/>
  <c r="V1475" i="1"/>
  <c r="W1475" i="1"/>
  <c r="X1475" i="1"/>
  <c r="V1476" i="1"/>
  <c r="W1476" i="1"/>
  <c r="X1476" i="1"/>
  <c r="V1477" i="1"/>
  <c r="W1477" i="1"/>
  <c r="X1477" i="1"/>
  <c r="V4991" i="1"/>
  <c r="W4991" i="1"/>
  <c r="X4991" i="1"/>
  <c r="V1478" i="1"/>
  <c r="W1478" i="1"/>
  <c r="X1478" i="1"/>
  <c r="V1479" i="1"/>
  <c r="W1479" i="1"/>
  <c r="X1479" i="1"/>
  <c r="V1480" i="1"/>
  <c r="W1480" i="1"/>
  <c r="X1480" i="1"/>
  <c r="V1481" i="1"/>
  <c r="W1481" i="1"/>
  <c r="X1481" i="1"/>
  <c r="V1482" i="1"/>
  <c r="W1482" i="1"/>
  <c r="X1482" i="1"/>
  <c r="V4992" i="1"/>
  <c r="W4992" i="1"/>
  <c r="X4992" i="1"/>
  <c r="V1483" i="1"/>
  <c r="W1483" i="1"/>
  <c r="X1483" i="1"/>
  <c r="V4993" i="1"/>
  <c r="W4993" i="1"/>
  <c r="X4993" i="1"/>
  <c r="V4994" i="1"/>
  <c r="W4994" i="1"/>
  <c r="X4994" i="1"/>
  <c r="V1484" i="1"/>
  <c r="W1484" i="1"/>
  <c r="X1484" i="1"/>
  <c r="V1485" i="1"/>
  <c r="W1485" i="1"/>
  <c r="X1485" i="1"/>
  <c r="V1486" i="1"/>
  <c r="W1486" i="1"/>
  <c r="X1486" i="1"/>
  <c r="V1487" i="1"/>
  <c r="W1487" i="1"/>
  <c r="X1487" i="1"/>
  <c r="V1488" i="1"/>
  <c r="W1488" i="1"/>
  <c r="X1488" i="1"/>
  <c r="V1489" i="1"/>
  <c r="W1489" i="1"/>
  <c r="X1489" i="1"/>
  <c r="V4995" i="1"/>
  <c r="W4995" i="1"/>
  <c r="X4995" i="1"/>
  <c r="V1490" i="1"/>
  <c r="W1490" i="1"/>
  <c r="X1490" i="1"/>
  <c r="V1491" i="1"/>
  <c r="W1491" i="1"/>
  <c r="X1491" i="1"/>
  <c r="V4996" i="1"/>
  <c r="W4996" i="1"/>
  <c r="X4996" i="1"/>
  <c r="V4997" i="1"/>
  <c r="W4997" i="1"/>
  <c r="X4997" i="1"/>
  <c r="V4998" i="1"/>
  <c r="W4998" i="1"/>
  <c r="X4998" i="1"/>
  <c r="V1492" i="1"/>
  <c r="W1492" i="1"/>
  <c r="X1492" i="1"/>
  <c r="V1493" i="1"/>
  <c r="W1493" i="1"/>
  <c r="X1493" i="1"/>
  <c r="V1494" i="1"/>
  <c r="W1494" i="1"/>
  <c r="X1494" i="1"/>
  <c r="V1495" i="1"/>
  <c r="W1495" i="1"/>
  <c r="X1495" i="1"/>
  <c r="V4999" i="1"/>
  <c r="W4999" i="1"/>
  <c r="X4999" i="1"/>
  <c r="V5000" i="1"/>
  <c r="W5000" i="1"/>
  <c r="X5000" i="1"/>
  <c r="V1496" i="1"/>
  <c r="W1496" i="1"/>
  <c r="X1496" i="1"/>
  <c r="V5001" i="1"/>
  <c r="W5001" i="1"/>
  <c r="X5001" i="1"/>
  <c r="V5002" i="1"/>
  <c r="W5002" i="1"/>
  <c r="X5002" i="1"/>
  <c r="V5003" i="1"/>
  <c r="W5003" i="1"/>
  <c r="X5003" i="1"/>
  <c r="V5004" i="1"/>
  <c r="W5004" i="1"/>
  <c r="X5004" i="1"/>
  <c r="V5005" i="1"/>
  <c r="W5005" i="1"/>
  <c r="X5005" i="1"/>
  <c r="V5006" i="1"/>
  <c r="W5006" i="1"/>
  <c r="X5006" i="1"/>
  <c r="V5007" i="1"/>
  <c r="W5007" i="1"/>
  <c r="X5007" i="1"/>
  <c r="V5008" i="1"/>
  <c r="W5008" i="1"/>
  <c r="X5008" i="1"/>
  <c r="V1497" i="1"/>
  <c r="W1497" i="1"/>
  <c r="X1497" i="1"/>
  <c r="V1498" i="1"/>
  <c r="W1498" i="1"/>
  <c r="X1498" i="1"/>
  <c r="V5009" i="1"/>
  <c r="W5009" i="1"/>
  <c r="X5009" i="1"/>
  <c r="V1499" i="1"/>
  <c r="W1499" i="1"/>
  <c r="X1499" i="1"/>
  <c r="V5010" i="1"/>
  <c r="W5010" i="1"/>
  <c r="X5010" i="1"/>
  <c r="V5011" i="1"/>
  <c r="W5011" i="1"/>
  <c r="X5011" i="1"/>
  <c r="V5012" i="1"/>
  <c r="W5012" i="1"/>
  <c r="X5012" i="1"/>
  <c r="V5013" i="1"/>
  <c r="W5013" i="1"/>
  <c r="X5013" i="1"/>
  <c r="V5014" i="1"/>
  <c r="W5014" i="1"/>
  <c r="X5014" i="1"/>
  <c r="V5015" i="1"/>
  <c r="W5015" i="1"/>
  <c r="X5015" i="1"/>
  <c r="V1500" i="1"/>
  <c r="W1500" i="1"/>
  <c r="X1500" i="1"/>
  <c r="V1501" i="1"/>
  <c r="W1501" i="1"/>
  <c r="X1501" i="1"/>
  <c r="V1502" i="1"/>
  <c r="W1502" i="1"/>
  <c r="X1502" i="1"/>
  <c r="V5016" i="1"/>
  <c r="W5016" i="1"/>
  <c r="X5016" i="1"/>
  <c r="V5017" i="1"/>
  <c r="W5017" i="1"/>
  <c r="X5017" i="1"/>
  <c r="V5018" i="1"/>
  <c r="W5018" i="1"/>
  <c r="X5018" i="1"/>
  <c r="V1503" i="1"/>
  <c r="W1503" i="1"/>
  <c r="X1503" i="1"/>
  <c r="V1504" i="1"/>
  <c r="W1504" i="1"/>
  <c r="X1504" i="1"/>
  <c r="V5019" i="1"/>
  <c r="W5019" i="1"/>
  <c r="X5019" i="1"/>
  <c r="V5020" i="1"/>
  <c r="W5020" i="1"/>
  <c r="X5020" i="1"/>
  <c r="V5021" i="1"/>
  <c r="W5021" i="1"/>
  <c r="X5021" i="1"/>
  <c r="V1505" i="1"/>
  <c r="W1505" i="1"/>
  <c r="X1505" i="1"/>
  <c r="V1506" i="1"/>
  <c r="W1506" i="1"/>
  <c r="X1506" i="1"/>
  <c r="V5022" i="1"/>
  <c r="W5022" i="1"/>
  <c r="X5022" i="1"/>
  <c r="V5023" i="1"/>
  <c r="W5023" i="1"/>
  <c r="X5023" i="1"/>
  <c r="V5024" i="1"/>
  <c r="W5024" i="1"/>
  <c r="X5024" i="1"/>
  <c r="V5025" i="1"/>
  <c r="W5025" i="1"/>
  <c r="X5025" i="1"/>
  <c r="V5026" i="1"/>
  <c r="W5026" i="1"/>
  <c r="X5026" i="1"/>
  <c r="V5027" i="1"/>
  <c r="W5027" i="1"/>
  <c r="X5027" i="1"/>
  <c r="V1507" i="1"/>
  <c r="W1507" i="1"/>
  <c r="X1507" i="1"/>
  <c r="V5028" i="1"/>
  <c r="W5028" i="1"/>
  <c r="X5028" i="1"/>
  <c r="V1508" i="1"/>
  <c r="W1508" i="1"/>
  <c r="X1508" i="1"/>
  <c r="V5029" i="1"/>
  <c r="W5029" i="1"/>
  <c r="X5029" i="1"/>
  <c r="V1509" i="1"/>
  <c r="W1509" i="1"/>
  <c r="X1509" i="1"/>
  <c r="V1510" i="1"/>
  <c r="W1510" i="1"/>
  <c r="X1510" i="1"/>
  <c r="V1511" i="1"/>
  <c r="W1511" i="1"/>
  <c r="X1511" i="1"/>
  <c r="V1512" i="1"/>
  <c r="W1512" i="1"/>
  <c r="X1512" i="1"/>
  <c r="V1513" i="1"/>
  <c r="W1513" i="1"/>
  <c r="X1513" i="1"/>
  <c r="V5030" i="1"/>
  <c r="W5030" i="1"/>
  <c r="X5030" i="1"/>
  <c r="V1514" i="1"/>
  <c r="W1514" i="1"/>
  <c r="X1514" i="1"/>
  <c r="V1515" i="1"/>
  <c r="W1515" i="1"/>
  <c r="X1515" i="1"/>
  <c r="V5031" i="1"/>
  <c r="W5031" i="1"/>
  <c r="X5031" i="1"/>
  <c r="V5032" i="1"/>
  <c r="W5032" i="1"/>
  <c r="X5032" i="1"/>
  <c r="V5033" i="1"/>
  <c r="W5033" i="1"/>
  <c r="X5033" i="1"/>
  <c r="V1516" i="1"/>
  <c r="W1516" i="1"/>
  <c r="X1516" i="1"/>
  <c r="V5034" i="1"/>
  <c r="W5034" i="1"/>
  <c r="X5034" i="1"/>
  <c r="V1517" i="1"/>
  <c r="W1517" i="1"/>
  <c r="X1517" i="1"/>
  <c r="V5035" i="1"/>
  <c r="W5035" i="1"/>
  <c r="X5035" i="1"/>
  <c r="V1518" i="1"/>
  <c r="W1518" i="1"/>
  <c r="X1518" i="1"/>
  <c r="V1519" i="1"/>
  <c r="W1519" i="1"/>
  <c r="X1519" i="1"/>
  <c r="V1520" i="1"/>
  <c r="W1520" i="1"/>
  <c r="X1520" i="1"/>
  <c r="V5036" i="1"/>
  <c r="W5036" i="1"/>
  <c r="X5036" i="1"/>
  <c r="V1521" i="1"/>
  <c r="W1521" i="1"/>
  <c r="X1521" i="1"/>
  <c r="V5037" i="1"/>
  <c r="W5037" i="1"/>
  <c r="X5037" i="1"/>
  <c r="V1522" i="1"/>
  <c r="W1522" i="1"/>
  <c r="X1522" i="1"/>
  <c r="V1523" i="1"/>
  <c r="W1523" i="1"/>
  <c r="X1523" i="1"/>
  <c r="V1524" i="1"/>
  <c r="W1524" i="1"/>
  <c r="X1524" i="1"/>
  <c r="V1525" i="1"/>
  <c r="W1525" i="1"/>
  <c r="X1525" i="1"/>
  <c r="V1526" i="1"/>
  <c r="W1526" i="1"/>
  <c r="X1526" i="1"/>
  <c r="V5038" i="1"/>
  <c r="W5038" i="1"/>
  <c r="X5038" i="1"/>
  <c r="V5039" i="1"/>
  <c r="W5039" i="1"/>
  <c r="X5039" i="1"/>
  <c r="V5040" i="1"/>
  <c r="W5040" i="1"/>
  <c r="X5040" i="1"/>
  <c r="V5041" i="1"/>
  <c r="W5041" i="1"/>
  <c r="X5041" i="1"/>
  <c r="V1527" i="1"/>
  <c r="W1527" i="1"/>
  <c r="X1527" i="1"/>
  <c r="V5042" i="1"/>
  <c r="W5042" i="1"/>
  <c r="X5042" i="1"/>
  <c r="V5043" i="1"/>
  <c r="W5043" i="1"/>
  <c r="X5043" i="1"/>
  <c r="V1528" i="1"/>
  <c r="W1528" i="1"/>
  <c r="X1528" i="1"/>
  <c r="V5044" i="1"/>
  <c r="W5044" i="1"/>
  <c r="X5044" i="1"/>
  <c r="V5045" i="1"/>
  <c r="W5045" i="1"/>
  <c r="X5045" i="1"/>
  <c r="V5046" i="1"/>
  <c r="W5046" i="1"/>
  <c r="X5046" i="1"/>
  <c r="V1529" i="1"/>
  <c r="W1529" i="1"/>
  <c r="X1529" i="1"/>
  <c r="V1530" i="1"/>
  <c r="W1530" i="1"/>
  <c r="X1530" i="1"/>
  <c r="V5047" i="1"/>
  <c r="W5047" i="1"/>
  <c r="X5047" i="1"/>
  <c r="V5048" i="1"/>
  <c r="W5048" i="1"/>
  <c r="X5048" i="1"/>
  <c r="V1531" i="1"/>
  <c r="W1531" i="1"/>
  <c r="X1531" i="1"/>
  <c r="V5049" i="1"/>
  <c r="W5049" i="1"/>
  <c r="X5049" i="1"/>
  <c r="V5050" i="1"/>
  <c r="W5050" i="1"/>
  <c r="X5050" i="1"/>
  <c r="V5051" i="1"/>
  <c r="W5051" i="1"/>
  <c r="X5051" i="1"/>
  <c r="V5052" i="1"/>
  <c r="W5052" i="1"/>
  <c r="X5052" i="1"/>
  <c r="V1532" i="1"/>
  <c r="W1532" i="1"/>
  <c r="X1532" i="1"/>
  <c r="V1533" i="1"/>
  <c r="W1533" i="1"/>
  <c r="X1533" i="1"/>
  <c r="V5053" i="1"/>
  <c r="W5053" i="1"/>
  <c r="X5053" i="1"/>
  <c r="V5054" i="1"/>
  <c r="W5054" i="1"/>
  <c r="X5054" i="1"/>
  <c r="V5055" i="1"/>
  <c r="W5055" i="1"/>
  <c r="X5055" i="1"/>
  <c r="V5056" i="1"/>
  <c r="W5056" i="1"/>
  <c r="X5056" i="1"/>
  <c r="V5057" i="1"/>
  <c r="W5057" i="1"/>
  <c r="X5057" i="1"/>
  <c r="V5058" i="1"/>
  <c r="W5058" i="1"/>
  <c r="X5058" i="1"/>
  <c r="V5059" i="1"/>
  <c r="W5059" i="1"/>
  <c r="X5059" i="1"/>
  <c r="V5060" i="1"/>
  <c r="W5060" i="1"/>
  <c r="X5060" i="1"/>
  <c r="V5061" i="1"/>
  <c r="W5061" i="1"/>
  <c r="X5061" i="1"/>
  <c r="V5062" i="1"/>
  <c r="W5062" i="1"/>
  <c r="X5062" i="1"/>
  <c r="V5063" i="1"/>
  <c r="W5063" i="1"/>
  <c r="X5063" i="1"/>
  <c r="V5064" i="1"/>
  <c r="W5064" i="1"/>
  <c r="X5064" i="1"/>
  <c r="V1534" i="1"/>
  <c r="W1534" i="1"/>
  <c r="X1534" i="1"/>
  <c r="V5065" i="1"/>
  <c r="W5065" i="1"/>
  <c r="X5065" i="1"/>
  <c r="V1535" i="1"/>
  <c r="W1535" i="1"/>
  <c r="X1535" i="1"/>
  <c r="V1536" i="1"/>
  <c r="W1536" i="1"/>
  <c r="X1536" i="1"/>
  <c r="V1537" i="1"/>
  <c r="W1537" i="1"/>
  <c r="X1537" i="1"/>
  <c r="V5066" i="1"/>
  <c r="W5066" i="1"/>
  <c r="X5066" i="1"/>
  <c r="V1538" i="1"/>
  <c r="W1538" i="1"/>
  <c r="X1538" i="1"/>
  <c r="V1539" i="1"/>
  <c r="W1539" i="1"/>
  <c r="X1539" i="1"/>
  <c r="V5067" i="1"/>
  <c r="W5067" i="1"/>
  <c r="X5067" i="1"/>
  <c r="V5068" i="1"/>
  <c r="W5068" i="1"/>
  <c r="X5068" i="1"/>
  <c r="V5069" i="1"/>
  <c r="W5069" i="1"/>
  <c r="X5069" i="1"/>
  <c r="V5070" i="1"/>
  <c r="W5070" i="1"/>
  <c r="X5070" i="1"/>
  <c r="V1540" i="1"/>
  <c r="W1540" i="1"/>
  <c r="X1540" i="1"/>
  <c r="V1541" i="1"/>
  <c r="W1541" i="1"/>
  <c r="X1541" i="1"/>
  <c r="V1542" i="1"/>
  <c r="W1542" i="1"/>
  <c r="X1542" i="1"/>
  <c r="V1543" i="1"/>
  <c r="W1543" i="1"/>
  <c r="X1543" i="1"/>
  <c r="V1544" i="1"/>
  <c r="W1544" i="1"/>
  <c r="X1544" i="1"/>
  <c r="V5071" i="1"/>
  <c r="W5071" i="1"/>
  <c r="X5071" i="1"/>
  <c r="V5072" i="1"/>
  <c r="W5072" i="1"/>
  <c r="X5072" i="1"/>
  <c r="V5073" i="1"/>
  <c r="W5073" i="1"/>
  <c r="X5073" i="1"/>
  <c r="V5074" i="1"/>
  <c r="W5074" i="1"/>
  <c r="X5074" i="1"/>
  <c r="V5075" i="1"/>
  <c r="W5075" i="1"/>
  <c r="X5075" i="1"/>
  <c r="V1545" i="1"/>
  <c r="W1545" i="1"/>
  <c r="X1545" i="1"/>
  <c r="V5076" i="1"/>
  <c r="W5076" i="1"/>
  <c r="X5076" i="1"/>
  <c r="V1546" i="1"/>
  <c r="W1546" i="1"/>
  <c r="X1546" i="1"/>
  <c r="V1547" i="1"/>
  <c r="W1547" i="1"/>
  <c r="X1547" i="1"/>
  <c r="V5077" i="1"/>
  <c r="W5077" i="1"/>
  <c r="X5077" i="1"/>
  <c r="V5078" i="1"/>
  <c r="W5078" i="1"/>
  <c r="X5078" i="1"/>
  <c r="V5079" i="1"/>
  <c r="W5079" i="1"/>
  <c r="X5079" i="1"/>
  <c r="V1548" i="1"/>
  <c r="W1548" i="1"/>
  <c r="X1548" i="1"/>
  <c r="V5080" i="1"/>
  <c r="W5080" i="1"/>
  <c r="X5080" i="1"/>
  <c r="V5081" i="1"/>
  <c r="W5081" i="1"/>
  <c r="X5081" i="1"/>
  <c r="V1549" i="1"/>
  <c r="W1549" i="1"/>
  <c r="X1549" i="1"/>
  <c r="V5082" i="1"/>
  <c r="W5082" i="1"/>
  <c r="X5082" i="1"/>
  <c r="V5083" i="1"/>
  <c r="W5083" i="1"/>
  <c r="X5083" i="1"/>
  <c r="V1550" i="1"/>
  <c r="W1550" i="1"/>
  <c r="X1550" i="1"/>
  <c r="V1551" i="1"/>
  <c r="W1551" i="1"/>
  <c r="X1551" i="1"/>
  <c r="V1552" i="1"/>
  <c r="W1552" i="1"/>
  <c r="X1552" i="1"/>
  <c r="V1553" i="1"/>
  <c r="W1553" i="1"/>
  <c r="X1553" i="1"/>
  <c r="V1554" i="1"/>
  <c r="W1554" i="1"/>
  <c r="X1554" i="1"/>
  <c r="V1555" i="1"/>
  <c r="W1555" i="1"/>
  <c r="X1555" i="1"/>
  <c r="V1556" i="1"/>
  <c r="W1556" i="1"/>
  <c r="X1556" i="1"/>
  <c r="V1557" i="1"/>
  <c r="W1557" i="1"/>
  <c r="X1557" i="1"/>
  <c r="V1558" i="1"/>
  <c r="W1558" i="1"/>
  <c r="X1558" i="1"/>
  <c r="V1559" i="1"/>
  <c r="W1559" i="1"/>
  <c r="X1559" i="1"/>
  <c r="V1560" i="1"/>
  <c r="W1560" i="1"/>
  <c r="X1560" i="1"/>
  <c r="V5084" i="1"/>
  <c r="W5084" i="1"/>
  <c r="X5084" i="1"/>
  <c r="V1561" i="1"/>
  <c r="W1561" i="1"/>
  <c r="X1561" i="1"/>
  <c r="V1562" i="1"/>
  <c r="W1562" i="1"/>
  <c r="X1562" i="1"/>
  <c r="V1563" i="1"/>
  <c r="W1563" i="1"/>
  <c r="X1563" i="1"/>
  <c r="V1564" i="1"/>
  <c r="W1564" i="1"/>
  <c r="X1564" i="1"/>
  <c r="V1565" i="1"/>
  <c r="W1565" i="1"/>
  <c r="X1565" i="1"/>
  <c r="V1566" i="1"/>
  <c r="W1566" i="1"/>
  <c r="X1566" i="1"/>
  <c r="V1567" i="1"/>
  <c r="W1567" i="1"/>
  <c r="X1567" i="1"/>
  <c r="V1568" i="1"/>
  <c r="W1568" i="1"/>
  <c r="X1568" i="1"/>
  <c r="V1569" i="1"/>
  <c r="W1569" i="1"/>
  <c r="X1569" i="1"/>
  <c r="V1570" i="1"/>
  <c r="W1570" i="1"/>
  <c r="X1570" i="1"/>
  <c r="V1571" i="1"/>
  <c r="W1571" i="1"/>
  <c r="X1571" i="1"/>
  <c r="V1572" i="1"/>
  <c r="W1572" i="1"/>
  <c r="X1572" i="1"/>
  <c r="V1573" i="1"/>
  <c r="W1573" i="1"/>
  <c r="X1573" i="1"/>
  <c r="V1574" i="1"/>
  <c r="W1574" i="1"/>
  <c r="X1574" i="1"/>
  <c r="V1575" i="1"/>
  <c r="W1575" i="1"/>
  <c r="X1575" i="1"/>
  <c r="V1576" i="1"/>
  <c r="W1576" i="1"/>
  <c r="X1576" i="1"/>
  <c r="V1577" i="1"/>
  <c r="W1577" i="1"/>
  <c r="X1577" i="1"/>
  <c r="V1578" i="1"/>
  <c r="W1578" i="1"/>
  <c r="X1578" i="1"/>
  <c r="V1579" i="1"/>
  <c r="W1579" i="1"/>
  <c r="X1579" i="1"/>
  <c r="V1580" i="1"/>
  <c r="W1580" i="1"/>
  <c r="X1580" i="1"/>
  <c r="V5085" i="1"/>
  <c r="W5085" i="1"/>
  <c r="X5085" i="1"/>
  <c r="V1581" i="1"/>
  <c r="W1581" i="1"/>
  <c r="X1581" i="1"/>
  <c r="V5086" i="1"/>
  <c r="W5086" i="1"/>
  <c r="X5086" i="1"/>
  <c r="V1582" i="1"/>
  <c r="W1582" i="1"/>
  <c r="X1582" i="1"/>
  <c r="V1583" i="1"/>
  <c r="W1583" i="1"/>
  <c r="X1583" i="1"/>
  <c r="V1584" i="1"/>
  <c r="W1584" i="1"/>
  <c r="X1584" i="1"/>
  <c r="V5087" i="1"/>
  <c r="W5087" i="1"/>
  <c r="X5087" i="1"/>
  <c r="V1585" i="1"/>
  <c r="W1585" i="1"/>
  <c r="X1585" i="1"/>
  <c r="V1586" i="1"/>
  <c r="W1586" i="1"/>
  <c r="X1586" i="1"/>
  <c r="V1587" i="1"/>
  <c r="W1587" i="1"/>
  <c r="X1587" i="1"/>
  <c r="V1588" i="1"/>
  <c r="W1588" i="1"/>
  <c r="X1588" i="1"/>
  <c r="V1589" i="1"/>
  <c r="W1589" i="1"/>
  <c r="X1589" i="1"/>
  <c r="V1590" i="1"/>
  <c r="W1590" i="1"/>
  <c r="X1590" i="1"/>
  <c r="V5088" i="1"/>
  <c r="W5088" i="1"/>
  <c r="X5088" i="1"/>
  <c r="V1591" i="1"/>
  <c r="W1591" i="1"/>
  <c r="X1591" i="1"/>
  <c r="V1592" i="1"/>
  <c r="W1592" i="1"/>
  <c r="X1592" i="1"/>
  <c r="V1593" i="1"/>
  <c r="W1593" i="1"/>
  <c r="X1593" i="1"/>
  <c r="V5089" i="1"/>
  <c r="W5089" i="1"/>
  <c r="X5089" i="1"/>
  <c r="V1594" i="1"/>
  <c r="W1594" i="1"/>
  <c r="X1594" i="1"/>
  <c r="V1595" i="1"/>
  <c r="W1595" i="1"/>
  <c r="X1595" i="1"/>
  <c r="V1596" i="1"/>
  <c r="W1596" i="1"/>
  <c r="X1596" i="1"/>
  <c r="V1597" i="1"/>
  <c r="W1597" i="1"/>
  <c r="X1597" i="1"/>
  <c r="V5090" i="1"/>
  <c r="W5090" i="1"/>
  <c r="X5090" i="1"/>
  <c r="V1598" i="1"/>
  <c r="W1598" i="1"/>
  <c r="X1598" i="1"/>
  <c r="V1599" i="1"/>
  <c r="W1599" i="1"/>
  <c r="X1599" i="1"/>
  <c r="V1600" i="1"/>
  <c r="W1600" i="1"/>
  <c r="X1600" i="1"/>
  <c r="V5091" i="1"/>
  <c r="W5091" i="1"/>
  <c r="X5091" i="1"/>
  <c r="V1601" i="1"/>
  <c r="W1601" i="1"/>
  <c r="X1601" i="1"/>
  <c r="V5092" i="1"/>
  <c r="W5092" i="1"/>
  <c r="X5092" i="1"/>
  <c r="V1602" i="1"/>
  <c r="W1602" i="1"/>
  <c r="X1602" i="1"/>
  <c r="V5093" i="1"/>
  <c r="W5093" i="1"/>
  <c r="X5093" i="1"/>
  <c r="V1603" i="1"/>
  <c r="W1603" i="1"/>
  <c r="X1603" i="1"/>
  <c r="V1604" i="1"/>
  <c r="W1604" i="1"/>
  <c r="X1604" i="1"/>
  <c r="V1605" i="1"/>
  <c r="W1605" i="1"/>
  <c r="X1605" i="1"/>
  <c r="V5094" i="1"/>
  <c r="W5094" i="1"/>
  <c r="X5094" i="1"/>
  <c r="V1606" i="1"/>
  <c r="W1606" i="1"/>
  <c r="X1606" i="1"/>
  <c r="V1607" i="1"/>
  <c r="W1607" i="1"/>
  <c r="X1607" i="1"/>
  <c r="V5095" i="1"/>
  <c r="W5095" i="1"/>
  <c r="X5095" i="1"/>
  <c r="V1608" i="1"/>
  <c r="W1608" i="1"/>
  <c r="X1608" i="1"/>
  <c r="V1609" i="1"/>
  <c r="W1609" i="1"/>
  <c r="X1609" i="1"/>
  <c r="V1610" i="1"/>
  <c r="W1610" i="1"/>
  <c r="X1610" i="1"/>
  <c r="V1611" i="1"/>
  <c r="W1611" i="1"/>
  <c r="X1611" i="1"/>
  <c r="V1612" i="1"/>
  <c r="W1612" i="1"/>
  <c r="X1612" i="1"/>
  <c r="V1613" i="1"/>
  <c r="W1613" i="1"/>
  <c r="X1613" i="1"/>
  <c r="V5096" i="1"/>
  <c r="W5096" i="1"/>
  <c r="X5096" i="1"/>
  <c r="V1614" i="1"/>
  <c r="W1614" i="1"/>
  <c r="X1614" i="1"/>
  <c r="V1615" i="1"/>
  <c r="W1615" i="1"/>
  <c r="X1615" i="1"/>
  <c r="V5097" i="1"/>
  <c r="W5097" i="1"/>
  <c r="X5097" i="1"/>
  <c r="V1616" i="1"/>
  <c r="W1616" i="1"/>
  <c r="X1616" i="1"/>
  <c r="V1617" i="1"/>
  <c r="W1617" i="1"/>
  <c r="X1617" i="1"/>
  <c r="V1618" i="1"/>
  <c r="W1618" i="1"/>
  <c r="X1618" i="1"/>
  <c r="V1619" i="1"/>
  <c r="W1619" i="1"/>
  <c r="X1619" i="1"/>
  <c r="V1620" i="1"/>
  <c r="W1620" i="1"/>
  <c r="X1620" i="1"/>
  <c r="V1621" i="1"/>
  <c r="W1621" i="1"/>
  <c r="X1621" i="1"/>
  <c r="V1622" i="1"/>
  <c r="W1622" i="1"/>
  <c r="X1622" i="1"/>
  <c r="V1623" i="1"/>
  <c r="W1623" i="1"/>
  <c r="X1623" i="1"/>
  <c r="V1624" i="1"/>
  <c r="W1624" i="1"/>
  <c r="X1624" i="1"/>
  <c r="V1625" i="1"/>
  <c r="W1625" i="1"/>
  <c r="X1625" i="1"/>
  <c r="V1626" i="1"/>
  <c r="W1626" i="1"/>
  <c r="X1626" i="1"/>
  <c r="V1627" i="1"/>
  <c r="W1627" i="1"/>
  <c r="X1627" i="1"/>
  <c r="V1628" i="1"/>
  <c r="W1628" i="1"/>
  <c r="X1628" i="1"/>
  <c r="V5098" i="1"/>
  <c r="W5098" i="1"/>
  <c r="X5098" i="1"/>
  <c r="V1629" i="1"/>
  <c r="W1629" i="1"/>
  <c r="X1629" i="1"/>
  <c r="V1630" i="1"/>
  <c r="W1630" i="1"/>
  <c r="X1630" i="1"/>
  <c r="V1631" i="1"/>
  <c r="W1631" i="1"/>
  <c r="X1631" i="1"/>
  <c r="V5099" i="1"/>
  <c r="W5099" i="1"/>
  <c r="X5099" i="1"/>
  <c r="V1632" i="1"/>
  <c r="W1632" i="1"/>
  <c r="X1632" i="1"/>
  <c r="V1633" i="1"/>
  <c r="W1633" i="1"/>
  <c r="X1633" i="1"/>
  <c r="V1634" i="1"/>
  <c r="W1634" i="1"/>
  <c r="X1634" i="1"/>
  <c r="V1635" i="1"/>
  <c r="W1635" i="1"/>
  <c r="X1635" i="1"/>
  <c r="V1636" i="1"/>
  <c r="W1636" i="1"/>
  <c r="X1636" i="1"/>
  <c r="V1637" i="1"/>
  <c r="W1637" i="1"/>
  <c r="X1637" i="1"/>
  <c r="V1638" i="1"/>
  <c r="W1638" i="1"/>
  <c r="X1638" i="1"/>
  <c r="V1639" i="1"/>
  <c r="W1639" i="1"/>
  <c r="X1639" i="1"/>
  <c r="V1640" i="1"/>
  <c r="W1640" i="1"/>
  <c r="X1640" i="1"/>
  <c r="V1641" i="1"/>
  <c r="W1641" i="1"/>
  <c r="X1641" i="1"/>
  <c r="V1642" i="1"/>
  <c r="W1642" i="1"/>
  <c r="X1642" i="1"/>
  <c r="V1643" i="1"/>
  <c r="W1643" i="1"/>
  <c r="X1643" i="1"/>
  <c r="V1644" i="1"/>
  <c r="W1644" i="1"/>
  <c r="X1644" i="1"/>
  <c r="V1645" i="1"/>
  <c r="W1645" i="1"/>
  <c r="X1645" i="1"/>
  <c r="V1646" i="1"/>
  <c r="W1646" i="1"/>
  <c r="X1646" i="1"/>
  <c r="V5100" i="1"/>
  <c r="W5100" i="1"/>
  <c r="X5100" i="1"/>
  <c r="V1647" i="1"/>
  <c r="W1647" i="1"/>
  <c r="X1647" i="1"/>
  <c r="V1648" i="1"/>
  <c r="W1648" i="1"/>
  <c r="X1648" i="1"/>
  <c r="V1649" i="1"/>
  <c r="W1649" i="1"/>
  <c r="X1649" i="1"/>
  <c r="V1650" i="1"/>
  <c r="W1650" i="1"/>
  <c r="X1650" i="1"/>
  <c r="V1651" i="1"/>
  <c r="W1651" i="1"/>
  <c r="X1651" i="1"/>
  <c r="V1652" i="1"/>
  <c r="W1652" i="1"/>
  <c r="X1652" i="1"/>
  <c r="V1653" i="1"/>
  <c r="W1653" i="1"/>
  <c r="X1653" i="1"/>
  <c r="V1654" i="1"/>
  <c r="W1654" i="1"/>
  <c r="X1654" i="1"/>
  <c r="V1655" i="1"/>
  <c r="W1655" i="1"/>
  <c r="X1655" i="1"/>
  <c r="V1656" i="1"/>
  <c r="W1656" i="1"/>
  <c r="X1656" i="1"/>
  <c r="V87" i="1"/>
  <c r="W87" i="1"/>
  <c r="X87" i="1"/>
  <c r="V5101" i="1"/>
  <c r="W5101" i="1"/>
  <c r="X5101" i="1"/>
  <c r="V5102" i="1"/>
  <c r="W5102" i="1"/>
  <c r="X5102" i="1"/>
  <c r="V5103" i="1"/>
  <c r="W5103" i="1"/>
  <c r="X5103" i="1"/>
  <c r="V88" i="1"/>
  <c r="W88" i="1"/>
  <c r="X88" i="1"/>
  <c r="V5104" i="1"/>
  <c r="W5104" i="1"/>
  <c r="X5104" i="1"/>
  <c r="V89" i="1"/>
  <c r="W89" i="1"/>
  <c r="X89" i="1"/>
  <c r="V5105" i="1"/>
  <c r="W5105" i="1"/>
  <c r="X5105" i="1"/>
  <c r="V1657" i="1"/>
  <c r="W1657" i="1"/>
  <c r="X1657" i="1"/>
  <c r="V5106" i="1"/>
  <c r="W5106" i="1"/>
  <c r="X5106" i="1"/>
  <c r="V1658" i="1"/>
  <c r="W1658" i="1"/>
  <c r="X1658" i="1"/>
  <c r="V5107" i="1"/>
  <c r="W5107" i="1"/>
  <c r="X5107" i="1"/>
  <c r="V90" i="1"/>
  <c r="W90" i="1"/>
  <c r="X90" i="1"/>
  <c r="V1659" i="1"/>
  <c r="W1659" i="1"/>
  <c r="X1659" i="1"/>
  <c r="V1660" i="1"/>
  <c r="W1660" i="1"/>
  <c r="X1660" i="1"/>
  <c r="V5108" i="1"/>
  <c r="W5108" i="1"/>
  <c r="X5108" i="1"/>
  <c r="V5109" i="1"/>
  <c r="W5109" i="1"/>
  <c r="X5109" i="1"/>
  <c r="V5110" i="1"/>
  <c r="W5110" i="1"/>
  <c r="X5110" i="1"/>
  <c r="V1661" i="1"/>
  <c r="W1661" i="1"/>
  <c r="X1661" i="1"/>
  <c r="V1662" i="1"/>
  <c r="W1662" i="1"/>
  <c r="X1662" i="1"/>
  <c r="V5111" i="1"/>
  <c r="W5111" i="1"/>
  <c r="X5111" i="1"/>
  <c r="V1663" i="1"/>
  <c r="W1663" i="1"/>
  <c r="X1663" i="1"/>
  <c r="V1664" i="1"/>
  <c r="W1664" i="1"/>
  <c r="X1664" i="1"/>
  <c r="V1665" i="1"/>
  <c r="W1665" i="1"/>
  <c r="X1665" i="1"/>
  <c r="V1666" i="1"/>
  <c r="W1666" i="1"/>
  <c r="X1666" i="1"/>
  <c r="V1667" i="1"/>
  <c r="W1667" i="1"/>
  <c r="X1667" i="1"/>
  <c r="V1668" i="1"/>
  <c r="W1668" i="1"/>
  <c r="X1668" i="1"/>
  <c r="V1669" i="1"/>
  <c r="W1669" i="1"/>
  <c r="X1669" i="1"/>
  <c r="V1670" i="1"/>
  <c r="W1670" i="1"/>
  <c r="X1670" i="1"/>
  <c r="V1671" i="1"/>
  <c r="W1671" i="1"/>
  <c r="X1671" i="1"/>
  <c r="V1672" i="1"/>
  <c r="W1672" i="1"/>
  <c r="X1672" i="1"/>
  <c r="V1673" i="1"/>
  <c r="W1673" i="1"/>
  <c r="X1673" i="1"/>
  <c r="V5112" i="1"/>
  <c r="W5112" i="1"/>
  <c r="X5112" i="1"/>
  <c r="V1674" i="1"/>
  <c r="W1674" i="1"/>
  <c r="X1674" i="1"/>
  <c r="V1675" i="1"/>
  <c r="W1675" i="1"/>
  <c r="X1675" i="1"/>
  <c r="V1676" i="1"/>
  <c r="W1676" i="1"/>
  <c r="X1676" i="1"/>
  <c r="V1677" i="1"/>
  <c r="W1677" i="1"/>
  <c r="X1677" i="1"/>
  <c r="V5113" i="1"/>
  <c r="W5113" i="1"/>
  <c r="X5113" i="1"/>
  <c r="V1678" i="1"/>
  <c r="W1678" i="1"/>
  <c r="X1678" i="1"/>
  <c r="V5114" i="1"/>
  <c r="W5114" i="1"/>
  <c r="X5114" i="1"/>
  <c r="V1679" i="1"/>
  <c r="W1679" i="1"/>
  <c r="X1679" i="1"/>
  <c r="V1680" i="1"/>
  <c r="W1680" i="1"/>
  <c r="X1680" i="1"/>
  <c r="V1681" i="1"/>
  <c r="W1681" i="1"/>
  <c r="X1681" i="1"/>
  <c r="V1682" i="1"/>
  <c r="W1682" i="1"/>
  <c r="X1682" i="1"/>
  <c r="V1683" i="1"/>
  <c r="W1683" i="1"/>
  <c r="X1683" i="1"/>
  <c r="V1684" i="1"/>
  <c r="W1684" i="1"/>
  <c r="X1684" i="1"/>
  <c r="V5115" i="1"/>
  <c r="W5115" i="1"/>
  <c r="X5115" i="1"/>
  <c r="V1685" i="1"/>
  <c r="W1685" i="1"/>
  <c r="X1685" i="1"/>
  <c r="V5116" i="1"/>
  <c r="W5116" i="1"/>
  <c r="X5116" i="1"/>
  <c r="V1686" i="1"/>
  <c r="W1686" i="1"/>
  <c r="X1686" i="1"/>
  <c r="V5117" i="1"/>
  <c r="W5117" i="1"/>
  <c r="X5117" i="1"/>
  <c r="V1687" i="1"/>
  <c r="W1687" i="1"/>
  <c r="X1687" i="1"/>
  <c r="V1688" i="1"/>
  <c r="W1688" i="1"/>
  <c r="X1688" i="1"/>
  <c r="V1689" i="1"/>
  <c r="W1689" i="1"/>
  <c r="X1689" i="1"/>
  <c r="V5118" i="1"/>
  <c r="W5118" i="1"/>
  <c r="X5118" i="1"/>
  <c r="V1690" i="1"/>
  <c r="W1690" i="1"/>
  <c r="X1690" i="1"/>
  <c r="V1691" i="1"/>
  <c r="W1691" i="1"/>
  <c r="X1691" i="1"/>
  <c r="V1692" i="1"/>
  <c r="W1692" i="1"/>
  <c r="X1692" i="1"/>
  <c r="V5119" i="1"/>
  <c r="W5119" i="1"/>
  <c r="X5119" i="1"/>
  <c r="V1693" i="1"/>
  <c r="W1693" i="1"/>
  <c r="X1693" i="1"/>
  <c r="V1694" i="1"/>
  <c r="W1694" i="1"/>
  <c r="X1694" i="1"/>
  <c r="V1695" i="1"/>
  <c r="W1695" i="1"/>
  <c r="X1695" i="1"/>
  <c r="V1696" i="1"/>
  <c r="W1696" i="1"/>
  <c r="X1696" i="1"/>
  <c r="V5120" i="1"/>
  <c r="W5120" i="1"/>
  <c r="X5120" i="1"/>
  <c r="V1697" i="1"/>
  <c r="W1697" i="1"/>
  <c r="X1697" i="1"/>
  <c r="V1698" i="1"/>
  <c r="W1698" i="1"/>
  <c r="X1698" i="1"/>
  <c r="V1699" i="1"/>
  <c r="W1699" i="1"/>
  <c r="X1699" i="1"/>
  <c r="V1700" i="1"/>
  <c r="W1700" i="1"/>
  <c r="X1700" i="1"/>
  <c r="V1701" i="1"/>
  <c r="W1701" i="1"/>
  <c r="X1701" i="1"/>
  <c r="V5121" i="1"/>
  <c r="W5121" i="1"/>
  <c r="X5121" i="1"/>
  <c r="V5122" i="1"/>
  <c r="W5122" i="1"/>
  <c r="X5122" i="1"/>
  <c r="V1702" i="1"/>
  <c r="W1702" i="1"/>
  <c r="X1702" i="1"/>
  <c r="V1703" i="1"/>
  <c r="W1703" i="1"/>
  <c r="X1703" i="1"/>
  <c r="V5123" i="1"/>
  <c r="W5123" i="1"/>
  <c r="X5123" i="1"/>
  <c r="V1704" i="1"/>
  <c r="W1704" i="1"/>
  <c r="X1704" i="1"/>
  <c r="V5124" i="1"/>
  <c r="W5124" i="1"/>
  <c r="X5124" i="1"/>
  <c r="V5125" i="1"/>
  <c r="W5125" i="1"/>
  <c r="X5125" i="1"/>
  <c r="V5126" i="1"/>
  <c r="W5126" i="1"/>
  <c r="X5126" i="1"/>
  <c r="V5127" i="1"/>
  <c r="W5127" i="1"/>
  <c r="X5127" i="1"/>
  <c r="V5128" i="1"/>
  <c r="W5128" i="1"/>
  <c r="X5128" i="1"/>
  <c r="V5129" i="1"/>
  <c r="W5129" i="1"/>
  <c r="X5129" i="1"/>
  <c r="V1705" i="1"/>
  <c r="W1705" i="1"/>
  <c r="X1705" i="1"/>
  <c r="V1706" i="1"/>
  <c r="W1706" i="1"/>
  <c r="X1706" i="1"/>
  <c r="V5130" i="1"/>
  <c r="W5130" i="1"/>
  <c r="X5130" i="1"/>
  <c r="V1707" i="1"/>
  <c r="W1707" i="1"/>
  <c r="X1707" i="1"/>
  <c r="V5131" i="1"/>
  <c r="W5131" i="1"/>
  <c r="X5131" i="1"/>
  <c r="V5132" i="1"/>
  <c r="W5132" i="1"/>
  <c r="X5132" i="1"/>
  <c r="V5133" i="1"/>
  <c r="W5133" i="1"/>
  <c r="X5133" i="1"/>
  <c r="V1708" i="1"/>
  <c r="W1708" i="1"/>
  <c r="X1708" i="1"/>
  <c r="V5134" i="1"/>
  <c r="W5134" i="1"/>
  <c r="X5134" i="1"/>
  <c r="V1709" i="1"/>
  <c r="W1709" i="1"/>
  <c r="X1709" i="1"/>
  <c r="V1710" i="1"/>
  <c r="W1710" i="1"/>
  <c r="X1710" i="1"/>
  <c r="V1711" i="1"/>
  <c r="W1711" i="1"/>
  <c r="X1711" i="1"/>
  <c r="V1712" i="1"/>
  <c r="W1712" i="1"/>
  <c r="X1712" i="1"/>
  <c r="V1713" i="1"/>
  <c r="W1713" i="1"/>
  <c r="X1713" i="1"/>
  <c r="V5135" i="1"/>
  <c r="W5135" i="1"/>
  <c r="X5135" i="1"/>
  <c r="V1714" i="1"/>
  <c r="W1714" i="1"/>
  <c r="X1714" i="1"/>
  <c r="V5136" i="1"/>
  <c r="W5136" i="1"/>
  <c r="X5136" i="1"/>
  <c r="V5137" i="1"/>
  <c r="W5137" i="1"/>
  <c r="X5137" i="1"/>
  <c r="V1715" i="1"/>
  <c r="W1715" i="1"/>
  <c r="X1715" i="1"/>
  <c r="V1716" i="1"/>
  <c r="W1716" i="1"/>
  <c r="X1716" i="1"/>
  <c r="V5138" i="1"/>
  <c r="W5138" i="1"/>
  <c r="X5138" i="1"/>
  <c r="V5139" i="1"/>
  <c r="W5139" i="1"/>
  <c r="X5139" i="1"/>
  <c r="V1717" i="1"/>
  <c r="W1717" i="1"/>
  <c r="X1717" i="1"/>
  <c r="V5140" i="1"/>
  <c r="W5140" i="1"/>
  <c r="X5140" i="1"/>
  <c r="V5141" i="1"/>
  <c r="W5141" i="1"/>
  <c r="X5141" i="1"/>
  <c r="V5142" i="1"/>
  <c r="W5142" i="1"/>
  <c r="X5142" i="1"/>
  <c r="V5143" i="1"/>
  <c r="W5143" i="1"/>
  <c r="X5143" i="1"/>
  <c r="V1718" i="1"/>
  <c r="W1718" i="1"/>
  <c r="X1718" i="1"/>
  <c r="V5144" i="1"/>
  <c r="W5144" i="1"/>
  <c r="X5144" i="1"/>
  <c r="V5145" i="1"/>
  <c r="W5145" i="1"/>
  <c r="X5145" i="1"/>
  <c r="V5146" i="1"/>
  <c r="W5146" i="1"/>
  <c r="X5146" i="1"/>
  <c r="V5147" i="1"/>
  <c r="W5147" i="1"/>
  <c r="X5147" i="1"/>
  <c r="V5148" i="1"/>
  <c r="W5148" i="1"/>
  <c r="X5148" i="1"/>
  <c r="V5149" i="1"/>
  <c r="W5149" i="1"/>
  <c r="X5149" i="1"/>
  <c r="V1719" i="1"/>
  <c r="W1719" i="1"/>
  <c r="X1719" i="1"/>
  <c r="V5150" i="1"/>
  <c r="W5150" i="1"/>
  <c r="X5150" i="1"/>
  <c r="V5151" i="1"/>
  <c r="W5151" i="1"/>
  <c r="X5151" i="1"/>
  <c r="V1720" i="1"/>
  <c r="W1720" i="1"/>
  <c r="X1720" i="1"/>
  <c r="V5152" i="1"/>
  <c r="W5152" i="1"/>
  <c r="X5152" i="1"/>
  <c r="V5153" i="1"/>
  <c r="W5153" i="1"/>
  <c r="X5153" i="1"/>
  <c r="V1721" i="1"/>
  <c r="W1721" i="1"/>
  <c r="X1721" i="1"/>
  <c r="V1722" i="1"/>
  <c r="W1722" i="1"/>
  <c r="X1722" i="1"/>
  <c r="V1723" i="1"/>
  <c r="W1723" i="1"/>
  <c r="X1723" i="1"/>
  <c r="V5154" i="1"/>
  <c r="W5154" i="1"/>
  <c r="X5154" i="1"/>
  <c r="V1724" i="1"/>
  <c r="W1724" i="1"/>
  <c r="X1724" i="1"/>
  <c r="V5155" i="1"/>
  <c r="W5155" i="1"/>
  <c r="X5155" i="1"/>
  <c r="V1725" i="1"/>
  <c r="W1725" i="1"/>
  <c r="X1725" i="1"/>
  <c r="V1726" i="1"/>
  <c r="W1726" i="1"/>
  <c r="X1726" i="1"/>
  <c r="V1727" i="1"/>
  <c r="W1727" i="1"/>
  <c r="X1727" i="1"/>
  <c r="V5156" i="1"/>
  <c r="W5156" i="1"/>
  <c r="X5156" i="1"/>
  <c r="V5157" i="1"/>
  <c r="W5157" i="1"/>
  <c r="X5157" i="1"/>
  <c r="V1728" i="1"/>
  <c r="W1728" i="1"/>
  <c r="X1728" i="1"/>
  <c r="V5158" i="1"/>
  <c r="W5158" i="1"/>
  <c r="X5158" i="1"/>
  <c r="V1729" i="1"/>
  <c r="W1729" i="1"/>
  <c r="X1729" i="1"/>
  <c r="V1730" i="1"/>
  <c r="W1730" i="1"/>
  <c r="X1730" i="1"/>
  <c r="V1731" i="1"/>
  <c r="W1731" i="1"/>
  <c r="X1731" i="1"/>
  <c r="V1732" i="1"/>
  <c r="W1732" i="1"/>
  <c r="X1732" i="1"/>
  <c r="V1733" i="1"/>
  <c r="W1733" i="1"/>
  <c r="X1733" i="1"/>
  <c r="V5159" i="1"/>
  <c r="W5159" i="1"/>
  <c r="X5159" i="1"/>
  <c r="V1734" i="1"/>
  <c r="W1734" i="1"/>
  <c r="X1734" i="1"/>
  <c r="V1735" i="1"/>
  <c r="W1735" i="1"/>
  <c r="X1735" i="1"/>
  <c r="V1736" i="1"/>
  <c r="W1736" i="1"/>
  <c r="X1736" i="1"/>
  <c r="V1737" i="1"/>
  <c r="W1737" i="1"/>
  <c r="X1737" i="1"/>
  <c r="V1738" i="1"/>
  <c r="W1738" i="1"/>
  <c r="X1738" i="1"/>
  <c r="V1739" i="1"/>
  <c r="W1739" i="1"/>
  <c r="X1739" i="1"/>
  <c r="V5160" i="1"/>
  <c r="W5160" i="1"/>
  <c r="X5160" i="1"/>
  <c r="V5161" i="1"/>
  <c r="W5161" i="1"/>
  <c r="X5161" i="1"/>
  <c r="V1740" i="1"/>
  <c r="W1740" i="1"/>
  <c r="X1740" i="1"/>
  <c r="V1741" i="1"/>
  <c r="W1741" i="1"/>
  <c r="X1741" i="1"/>
  <c r="V5162" i="1"/>
  <c r="W5162" i="1"/>
  <c r="X5162" i="1"/>
  <c r="V1742" i="1"/>
  <c r="W1742" i="1"/>
  <c r="X1742" i="1"/>
  <c r="V1743" i="1"/>
  <c r="W1743" i="1"/>
  <c r="X1743" i="1"/>
  <c r="V1744" i="1"/>
  <c r="W1744" i="1"/>
  <c r="X1744" i="1"/>
  <c r="V1745" i="1"/>
  <c r="W1745" i="1"/>
  <c r="X1745" i="1"/>
  <c r="V1746" i="1"/>
  <c r="W1746" i="1"/>
  <c r="X1746" i="1"/>
  <c r="V5163" i="1"/>
  <c r="W5163" i="1"/>
  <c r="X5163" i="1"/>
  <c r="V1747" i="1"/>
  <c r="W1747" i="1"/>
  <c r="X1747" i="1"/>
  <c r="V1748" i="1"/>
  <c r="W1748" i="1"/>
  <c r="X1748" i="1"/>
  <c r="V1749" i="1"/>
  <c r="W1749" i="1"/>
  <c r="X1749" i="1"/>
  <c r="V1750" i="1"/>
  <c r="W1750" i="1"/>
  <c r="X1750" i="1"/>
  <c r="V1751" i="1"/>
  <c r="W1751" i="1"/>
  <c r="X1751" i="1"/>
  <c r="V1752" i="1"/>
  <c r="W1752" i="1"/>
  <c r="X1752" i="1"/>
  <c r="V1753" i="1"/>
  <c r="W1753" i="1"/>
  <c r="X1753" i="1"/>
  <c r="V1754" i="1"/>
  <c r="W1754" i="1"/>
  <c r="X1754" i="1"/>
  <c r="V1755" i="1"/>
  <c r="W1755" i="1"/>
  <c r="X1755" i="1"/>
  <c r="V1756" i="1"/>
  <c r="W1756" i="1"/>
  <c r="X1756" i="1"/>
  <c r="V1757" i="1"/>
  <c r="W1757" i="1"/>
  <c r="X1757" i="1"/>
  <c r="V1758" i="1"/>
  <c r="W1758" i="1"/>
  <c r="X1758" i="1"/>
  <c r="V1759" i="1"/>
  <c r="W1759" i="1"/>
  <c r="X1759" i="1"/>
  <c r="V1760" i="1"/>
  <c r="W1760" i="1"/>
  <c r="X1760" i="1"/>
  <c r="V1761" i="1"/>
  <c r="W1761" i="1"/>
  <c r="X1761" i="1"/>
  <c r="V1762" i="1"/>
  <c r="W1762" i="1"/>
  <c r="X1762" i="1"/>
  <c r="V1763" i="1"/>
  <c r="W1763" i="1"/>
  <c r="X1763" i="1"/>
  <c r="V5164" i="1"/>
  <c r="W5164" i="1"/>
  <c r="X5164" i="1"/>
  <c r="V1764" i="1"/>
  <c r="W1764" i="1"/>
  <c r="X1764" i="1"/>
  <c r="V1765" i="1"/>
  <c r="W1765" i="1"/>
  <c r="X1765" i="1"/>
  <c r="V1766" i="1"/>
  <c r="W1766" i="1"/>
  <c r="X1766" i="1"/>
  <c r="V1767" i="1"/>
  <c r="W1767" i="1"/>
  <c r="X1767" i="1"/>
  <c r="V1768" i="1"/>
  <c r="W1768" i="1"/>
  <c r="X1768" i="1"/>
  <c r="V1769" i="1"/>
  <c r="W1769" i="1"/>
  <c r="X1769" i="1"/>
  <c r="V5165" i="1"/>
  <c r="W5165" i="1"/>
  <c r="X5165" i="1"/>
  <c r="V1770" i="1"/>
  <c r="W1770" i="1"/>
  <c r="X1770" i="1"/>
  <c r="V1771" i="1"/>
  <c r="W1771" i="1"/>
  <c r="X1771" i="1"/>
  <c r="V1772" i="1"/>
  <c r="W1772" i="1"/>
  <c r="X1772" i="1"/>
  <c r="V5166" i="1"/>
  <c r="W5166" i="1"/>
  <c r="X5166" i="1"/>
  <c r="V1773" i="1"/>
  <c r="W1773" i="1"/>
  <c r="X1773" i="1"/>
  <c r="V1774" i="1"/>
  <c r="W1774" i="1"/>
  <c r="X1774" i="1"/>
  <c r="V1775" i="1"/>
  <c r="W1775" i="1"/>
  <c r="X1775" i="1"/>
  <c r="V1776" i="1"/>
  <c r="W1776" i="1"/>
  <c r="X1776" i="1"/>
  <c r="V1777" i="1"/>
  <c r="W1777" i="1"/>
  <c r="X1777" i="1"/>
  <c r="V1778" i="1"/>
  <c r="W1778" i="1"/>
  <c r="X1778" i="1"/>
  <c r="V1779" i="1"/>
  <c r="W1779" i="1"/>
  <c r="X1779" i="1"/>
  <c r="V5167" i="1"/>
  <c r="W5167" i="1"/>
  <c r="X5167" i="1"/>
  <c r="V1780" i="1"/>
  <c r="W1780" i="1"/>
  <c r="X1780" i="1"/>
  <c r="V1781" i="1"/>
  <c r="W1781" i="1"/>
  <c r="X1781" i="1"/>
  <c r="V1782" i="1"/>
  <c r="W1782" i="1"/>
  <c r="X1782" i="1"/>
  <c r="V5168" i="1"/>
  <c r="W5168" i="1"/>
  <c r="X5168" i="1"/>
  <c r="V1783" i="1"/>
  <c r="W1783" i="1"/>
  <c r="X1783" i="1"/>
  <c r="V1784" i="1"/>
  <c r="W1784" i="1"/>
  <c r="X1784" i="1"/>
  <c r="V1785" i="1"/>
  <c r="W1785" i="1"/>
  <c r="X1785" i="1"/>
  <c r="V1786" i="1"/>
  <c r="W1786" i="1"/>
  <c r="X1786" i="1"/>
  <c r="V1787" i="1"/>
  <c r="W1787" i="1"/>
  <c r="X1787" i="1"/>
  <c r="V1788" i="1"/>
  <c r="W1788" i="1"/>
  <c r="X1788" i="1"/>
  <c r="V5169" i="1"/>
  <c r="W5169" i="1"/>
  <c r="X5169" i="1"/>
  <c r="V1789" i="1"/>
  <c r="W1789" i="1"/>
  <c r="X1789" i="1"/>
  <c r="V5170" i="1"/>
  <c r="W5170" i="1"/>
  <c r="X5170" i="1"/>
  <c r="V1790" i="1"/>
  <c r="W1790" i="1"/>
  <c r="X1790" i="1"/>
  <c r="V1791" i="1"/>
  <c r="W1791" i="1"/>
  <c r="X1791" i="1"/>
  <c r="V1792" i="1"/>
  <c r="W1792" i="1"/>
  <c r="X1792" i="1"/>
  <c r="V5171" i="1"/>
  <c r="W5171" i="1"/>
  <c r="X5171" i="1"/>
  <c r="V1793" i="1"/>
  <c r="W1793" i="1"/>
  <c r="X1793" i="1"/>
  <c r="V5172" i="1"/>
  <c r="W5172" i="1"/>
  <c r="X5172" i="1"/>
  <c r="V1794" i="1"/>
  <c r="W1794" i="1"/>
  <c r="X1794" i="1"/>
  <c r="V1795" i="1"/>
  <c r="W1795" i="1"/>
  <c r="X1795" i="1"/>
  <c r="V1796" i="1"/>
  <c r="W1796" i="1"/>
  <c r="X1796" i="1"/>
  <c r="V1797" i="1"/>
  <c r="W1797" i="1"/>
  <c r="X1797" i="1"/>
  <c r="V1798" i="1"/>
  <c r="W1798" i="1"/>
  <c r="X1798" i="1"/>
  <c r="V5173" i="1"/>
  <c r="W5173" i="1"/>
  <c r="X5173" i="1"/>
  <c r="V5174" i="1"/>
  <c r="W5174" i="1"/>
  <c r="X5174" i="1"/>
  <c r="V1799" i="1"/>
  <c r="W1799" i="1"/>
  <c r="X1799" i="1"/>
  <c r="V1800" i="1"/>
  <c r="W1800" i="1"/>
  <c r="X1800" i="1"/>
  <c r="V1801" i="1"/>
  <c r="W1801" i="1"/>
  <c r="X1801" i="1"/>
  <c r="V1802" i="1"/>
  <c r="W1802" i="1"/>
  <c r="X1802" i="1"/>
  <c r="V1803" i="1"/>
  <c r="W1803" i="1"/>
  <c r="X1803" i="1"/>
  <c r="V1804" i="1"/>
  <c r="W1804" i="1"/>
  <c r="X1804" i="1"/>
  <c r="V1805" i="1"/>
  <c r="W1805" i="1"/>
  <c r="X1805" i="1"/>
  <c r="V1806" i="1"/>
  <c r="W1806" i="1"/>
  <c r="X1806" i="1"/>
  <c r="V1807" i="1"/>
  <c r="W1807" i="1"/>
  <c r="X1807" i="1"/>
  <c r="V1808" i="1"/>
  <c r="W1808" i="1"/>
  <c r="X1808" i="1"/>
  <c r="V1809" i="1"/>
  <c r="W1809" i="1"/>
  <c r="X1809" i="1"/>
  <c r="V1810" i="1"/>
  <c r="W1810" i="1"/>
  <c r="X1810" i="1"/>
  <c r="V1811" i="1"/>
  <c r="W1811" i="1"/>
  <c r="X1811" i="1"/>
  <c r="V1812" i="1"/>
  <c r="W1812" i="1"/>
  <c r="X1812" i="1"/>
  <c r="V1813" i="1"/>
  <c r="W1813" i="1"/>
  <c r="X1813" i="1"/>
  <c r="V1814" i="1"/>
  <c r="W1814" i="1"/>
  <c r="X1814" i="1"/>
  <c r="V1815" i="1"/>
  <c r="W1815" i="1"/>
  <c r="X1815" i="1"/>
  <c r="V1816" i="1"/>
  <c r="W1816" i="1"/>
  <c r="X1816" i="1"/>
  <c r="V5175" i="1"/>
  <c r="W5175" i="1"/>
  <c r="X5175" i="1"/>
  <c r="V1817" i="1"/>
  <c r="W1817" i="1"/>
  <c r="X1817" i="1"/>
  <c r="V5176" i="1"/>
  <c r="W5176" i="1"/>
  <c r="X5176" i="1"/>
  <c r="V1818" i="1"/>
  <c r="W1818" i="1"/>
  <c r="X1818" i="1"/>
  <c r="V5177" i="1"/>
  <c r="W5177" i="1"/>
  <c r="X5177" i="1"/>
  <c r="V1819" i="1"/>
  <c r="W1819" i="1"/>
  <c r="X1819" i="1"/>
  <c r="V1820" i="1"/>
  <c r="W1820" i="1"/>
  <c r="X1820" i="1"/>
  <c r="V1821" i="1"/>
  <c r="W1821" i="1"/>
  <c r="X1821" i="1"/>
  <c r="V1822" i="1"/>
  <c r="W1822" i="1"/>
  <c r="X1822" i="1"/>
  <c r="V1823" i="1"/>
  <c r="W1823" i="1"/>
  <c r="X1823" i="1"/>
  <c r="V1824" i="1"/>
  <c r="W1824" i="1"/>
  <c r="X1824" i="1"/>
  <c r="V1825" i="1"/>
  <c r="W1825" i="1"/>
  <c r="X1825" i="1"/>
  <c r="V1826" i="1"/>
  <c r="W1826" i="1"/>
  <c r="X1826" i="1"/>
  <c r="V1827" i="1"/>
  <c r="W1827" i="1"/>
  <c r="X1827" i="1"/>
  <c r="V1828" i="1"/>
  <c r="W1828" i="1"/>
  <c r="X1828" i="1"/>
  <c r="V1829" i="1"/>
  <c r="W1829" i="1"/>
  <c r="X1829" i="1"/>
  <c r="V1830" i="1"/>
  <c r="W1830" i="1"/>
  <c r="X1830" i="1"/>
  <c r="V5178" i="1"/>
  <c r="W5178" i="1"/>
  <c r="X5178" i="1"/>
  <c r="V1831" i="1"/>
  <c r="W1831" i="1"/>
  <c r="X1831" i="1"/>
  <c r="V5179" i="1"/>
  <c r="W5179" i="1"/>
  <c r="X5179" i="1"/>
  <c r="V1832" i="1"/>
  <c r="W1832" i="1"/>
  <c r="X1832" i="1"/>
  <c r="V1833" i="1"/>
  <c r="W1833" i="1"/>
  <c r="X1833" i="1"/>
  <c r="V1834" i="1"/>
  <c r="W1834" i="1"/>
  <c r="X1834" i="1"/>
  <c r="V1835" i="1"/>
  <c r="W1835" i="1"/>
  <c r="X1835" i="1"/>
  <c r="V1836" i="1"/>
  <c r="W1836" i="1"/>
  <c r="X1836" i="1"/>
  <c r="V5180" i="1"/>
  <c r="W5180" i="1"/>
  <c r="X5180" i="1"/>
  <c r="V1837" i="1"/>
  <c r="W1837" i="1"/>
  <c r="X1837" i="1"/>
  <c r="V1838" i="1"/>
  <c r="W1838" i="1"/>
  <c r="X1838" i="1"/>
  <c r="V5181" i="1"/>
  <c r="W5181" i="1"/>
  <c r="X5181" i="1"/>
  <c r="V1839" i="1"/>
  <c r="W1839" i="1"/>
  <c r="X1839" i="1"/>
  <c r="V5182" i="1"/>
  <c r="W5182" i="1"/>
  <c r="X5182" i="1"/>
  <c r="V1840" i="1"/>
  <c r="W1840" i="1"/>
  <c r="X1840" i="1"/>
  <c r="V1841" i="1"/>
  <c r="W1841" i="1"/>
  <c r="X1841" i="1"/>
  <c r="V5183" i="1"/>
  <c r="W5183" i="1"/>
  <c r="X5183" i="1"/>
  <c r="V1842" i="1"/>
  <c r="W1842" i="1"/>
  <c r="X1842" i="1"/>
  <c r="V5184" i="1"/>
  <c r="W5184" i="1"/>
  <c r="X5184" i="1"/>
  <c r="V5185" i="1"/>
  <c r="W5185" i="1"/>
  <c r="X5185" i="1"/>
  <c r="V5186" i="1"/>
  <c r="W5186" i="1"/>
  <c r="X5186" i="1"/>
  <c r="V1843" i="1"/>
  <c r="W1843" i="1"/>
  <c r="X1843" i="1"/>
  <c r="V1844" i="1"/>
  <c r="W1844" i="1"/>
  <c r="X1844" i="1"/>
  <c r="V1845" i="1"/>
  <c r="W1845" i="1"/>
  <c r="X1845" i="1"/>
  <c r="V1846" i="1"/>
  <c r="W1846" i="1"/>
  <c r="X1846" i="1"/>
  <c r="V1847" i="1"/>
  <c r="W1847" i="1"/>
  <c r="X1847" i="1"/>
  <c r="V1848" i="1"/>
  <c r="W1848" i="1"/>
  <c r="X1848" i="1"/>
  <c r="V1849" i="1"/>
  <c r="W1849" i="1"/>
  <c r="X1849" i="1"/>
  <c r="V1850" i="1"/>
  <c r="W1850" i="1"/>
  <c r="X1850" i="1"/>
  <c r="V1851" i="1"/>
  <c r="W1851" i="1"/>
  <c r="X1851" i="1"/>
  <c r="V1852" i="1"/>
  <c r="W1852" i="1"/>
  <c r="X1852" i="1"/>
  <c r="V1853" i="1"/>
  <c r="W1853" i="1"/>
  <c r="X1853" i="1"/>
  <c r="V1854" i="1"/>
  <c r="W1854" i="1"/>
  <c r="X1854" i="1"/>
  <c r="V5187" i="1"/>
  <c r="W5187" i="1"/>
  <c r="X5187" i="1"/>
  <c r="V1855" i="1"/>
  <c r="W1855" i="1"/>
  <c r="X1855" i="1"/>
  <c r="V1856" i="1"/>
  <c r="W1856" i="1"/>
  <c r="X1856" i="1"/>
  <c r="V1857" i="1"/>
  <c r="W1857" i="1"/>
  <c r="X1857" i="1"/>
  <c r="V5188" i="1"/>
  <c r="W5188" i="1"/>
  <c r="X5188" i="1"/>
  <c r="V5189" i="1"/>
  <c r="W5189" i="1"/>
  <c r="X5189" i="1"/>
  <c r="V1858" i="1"/>
  <c r="W1858" i="1"/>
  <c r="X1858" i="1"/>
  <c r="V1859" i="1"/>
  <c r="W1859" i="1"/>
  <c r="X1859" i="1"/>
  <c r="V1860" i="1"/>
  <c r="W1860" i="1"/>
  <c r="X1860" i="1"/>
  <c r="V1861" i="1"/>
  <c r="W1861" i="1"/>
  <c r="X1861" i="1"/>
  <c r="V1862" i="1"/>
  <c r="W1862" i="1"/>
  <c r="X1862" i="1"/>
  <c r="V1863" i="1"/>
  <c r="W1863" i="1"/>
  <c r="X1863" i="1"/>
  <c r="V1864" i="1"/>
  <c r="W1864" i="1"/>
  <c r="X1864" i="1"/>
  <c r="V5190" i="1"/>
  <c r="W5190" i="1"/>
  <c r="X5190" i="1"/>
  <c r="V5191" i="1"/>
  <c r="W5191" i="1"/>
  <c r="X5191" i="1"/>
  <c r="V1865" i="1"/>
  <c r="W1865" i="1"/>
  <c r="X1865" i="1"/>
  <c r="V5192" i="1"/>
  <c r="W5192" i="1"/>
  <c r="X5192" i="1"/>
  <c r="V1866" i="1"/>
  <c r="W1866" i="1"/>
  <c r="X1866" i="1"/>
  <c r="V1867" i="1"/>
  <c r="W1867" i="1"/>
  <c r="X1867" i="1"/>
  <c r="V1868" i="1"/>
  <c r="W1868" i="1"/>
  <c r="X1868" i="1"/>
  <c r="V5193" i="1"/>
  <c r="W5193" i="1"/>
  <c r="X5193" i="1"/>
  <c r="V5194" i="1"/>
  <c r="W5194" i="1"/>
  <c r="X5194" i="1"/>
  <c r="V5195" i="1"/>
  <c r="W5195" i="1"/>
  <c r="X5195" i="1"/>
  <c r="V5196" i="1"/>
  <c r="W5196" i="1"/>
  <c r="X5196" i="1"/>
  <c r="V5197" i="1"/>
  <c r="W5197" i="1"/>
  <c r="X5197" i="1"/>
  <c r="V5198" i="1"/>
  <c r="W5198" i="1"/>
  <c r="X5198" i="1"/>
  <c r="V5199" i="1"/>
  <c r="W5199" i="1"/>
  <c r="X5199" i="1"/>
  <c r="V5200" i="1"/>
  <c r="W5200" i="1"/>
  <c r="X5200" i="1"/>
  <c r="V5201" i="1"/>
  <c r="W5201" i="1"/>
  <c r="X5201" i="1"/>
  <c r="V5202" i="1"/>
  <c r="W5202" i="1"/>
  <c r="X5202" i="1"/>
  <c r="V5203" i="1"/>
  <c r="W5203" i="1"/>
  <c r="X5203" i="1"/>
  <c r="V5204" i="1"/>
  <c r="W5204" i="1"/>
  <c r="X5204" i="1"/>
  <c r="V5205" i="1"/>
  <c r="W5205" i="1"/>
  <c r="X5205" i="1"/>
  <c r="V5206" i="1"/>
  <c r="W5206" i="1"/>
  <c r="X5206" i="1"/>
  <c r="V5207" i="1"/>
  <c r="W5207" i="1"/>
  <c r="X5207" i="1"/>
  <c r="V1869" i="1"/>
  <c r="W1869" i="1"/>
  <c r="X1869" i="1"/>
  <c r="V5208" i="1"/>
  <c r="W5208" i="1"/>
  <c r="X5208" i="1"/>
  <c r="V5209" i="1"/>
  <c r="W5209" i="1"/>
  <c r="X5209" i="1"/>
  <c r="V1870" i="1"/>
  <c r="W1870" i="1"/>
  <c r="X1870" i="1"/>
  <c r="V5210" i="1"/>
  <c r="W5210" i="1"/>
  <c r="X5210" i="1"/>
  <c r="V5211" i="1"/>
  <c r="W5211" i="1"/>
  <c r="X5211" i="1"/>
  <c r="V1871" i="1"/>
  <c r="W1871" i="1"/>
  <c r="X1871" i="1"/>
  <c r="V1872" i="1"/>
  <c r="W1872" i="1"/>
  <c r="X1872" i="1"/>
  <c r="V1873" i="1"/>
  <c r="W1873" i="1"/>
  <c r="X1873" i="1"/>
  <c r="V1874" i="1"/>
  <c r="W1874" i="1"/>
  <c r="X1874" i="1"/>
  <c r="V1875" i="1"/>
  <c r="W1875" i="1"/>
  <c r="X1875" i="1"/>
  <c r="V1876" i="1"/>
  <c r="W1876" i="1"/>
  <c r="X1876" i="1"/>
  <c r="V1877" i="1"/>
  <c r="W1877" i="1"/>
  <c r="X1877" i="1"/>
  <c r="V1878" i="1"/>
  <c r="W1878" i="1"/>
  <c r="X1878" i="1"/>
  <c r="V1879" i="1"/>
  <c r="W1879" i="1"/>
  <c r="X1879" i="1"/>
  <c r="V5212" i="1"/>
  <c r="W5212" i="1"/>
  <c r="X5212" i="1"/>
  <c r="V5213" i="1"/>
  <c r="W5213" i="1"/>
  <c r="X5213" i="1"/>
  <c r="V5214" i="1"/>
  <c r="W5214" i="1"/>
  <c r="X5214" i="1"/>
  <c r="V5215" i="1"/>
  <c r="W5215" i="1"/>
  <c r="X5215" i="1"/>
  <c r="V5216" i="1"/>
  <c r="W5216" i="1"/>
  <c r="X5216" i="1"/>
  <c r="V5217" i="1"/>
  <c r="W5217" i="1"/>
  <c r="X5217" i="1"/>
  <c r="V1880" i="1"/>
  <c r="W1880" i="1"/>
  <c r="X1880" i="1"/>
  <c r="V5218" i="1"/>
  <c r="W5218" i="1"/>
  <c r="X5218" i="1"/>
  <c r="V5219" i="1"/>
  <c r="W5219" i="1"/>
  <c r="X5219" i="1"/>
  <c r="V1881" i="1"/>
  <c r="W1881" i="1"/>
  <c r="X1881" i="1"/>
  <c r="V1882" i="1"/>
  <c r="W1882" i="1"/>
  <c r="X1882" i="1"/>
  <c r="V1883" i="1"/>
  <c r="W1883" i="1"/>
  <c r="X1883" i="1"/>
  <c r="V5220" i="1"/>
  <c r="W5220" i="1"/>
  <c r="X5220" i="1"/>
  <c r="V1884" i="1"/>
  <c r="W1884" i="1"/>
  <c r="X1884" i="1"/>
  <c r="V1885" i="1"/>
  <c r="W1885" i="1"/>
  <c r="X1885" i="1"/>
  <c r="V5221" i="1"/>
  <c r="W5221" i="1"/>
  <c r="X5221" i="1"/>
  <c r="V1886" i="1"/>
  <c r="W1886" i="1"/>
  <c r="X1886" i="1"/>
  <c r="V5222" i="1"/>
  <c r="W5222" i="1"/>
  <c r="X5222" i="1"/>
  <c r="V1887" i="1"/>
  <c r="W1887" i="1"/>
  <c r="X1887" i="1"/>
  <c r="V5223" i="1"/>
  <c r="W5223" i="1"/>
  <c r="X5223" i="1"/>
  <c r="V1888" i="1"/>
  <c r="W1888" i="1"/>
  <c r="X1888" i="1"/>
  <c r="V1889" i="1"/>
  <c r="W1889" i="1"/>
  <c r="X1889" i="1"/>
  <c r="V1890" i="1"/>
  <c r="W1890" i="1"/>
  <c r="X1890" i="1"/>
  <c r="V5224" i="1"/>
  <c r="W5224" i="1"/>
  <c r="X5224" i="1"/>
  <c r="V1891" i="1"/>
  <c r="W1891" i="1"/>
  <c r="X1891" i="1"/>
  <c r="V5225" i="1"/>
  <c r="W5225" i="1"/>
  <c r="X5225" i="1"/>
  <c r="V1892" i="1"/>
  <c r="W1892" i="1"/>
  <c r="X1892" i="1"/>
  <c r="V1893" i="1"/>
  <c r="W1893" i="1"/>
  <c r="X1893" i="1"/>
  <c r="V1894" i="1"/>
  <c r="W1894" i="1"/>
  <c r="X1894" i="1"/>
  <c r="V1895" i="1"/>
  <c r="W1895" i="1"/>
  <c r="X1895" i="1"/>
  <c r="V1896" i="1"/>
  <c r="W1896" i="1"/>
  <c r="X1896" i="1"/>
  <c r="V1897" i="1"/>
  <c r="W1897" i="1"/>
  <c r="X1897" i="1"/>
  <c r="V5226" i="1"/>
  <c r="W5226" i="1"/>
  <c r="X5226" i="1"/>
  <c r="V1898" i="1"/>
  <c r="W1898" i="1"/>
  <c r="X1898" i="1"/>
  <c r="V1899" i="1"/>
  <c r="W1899" i="1"/>
  <c r="X1899" i="1"/>
  <c r="V5227" i="1"/>
  <c r="W5227" i="1"/>
  <c r="X5227" i="1"/>
  <c r="V5228" i="1"/>
  <c r="W5228" i="1"/>
  <c r="X5228" i="1"/>
  <c r="V1900" i="1"/>
  <c r="W1900" i="1"/>
  <c r="X1900" i="1"/>
  <c r="V1901" i="1"/>
  <c r="W1901" i="1"/>
  <c r="X1901" i="1"/>
  <c r="V1902" i="1"/>
  <c r="W1902" i="1"/>
  <c r="X1902" i="1"/>
  <c r="V1903" i="1"/>
  <c r="W1903" i="1"/>
  <c r="X1903" i="1"/>
  <c r="V1904" i="1"/>
  <c r="W1904" i="1"/>
  <c r="X1904" i="1"/>
  <c r="V1905" i="1"/>
  <c r="W1905" i="1"/>
  <c r="X1905" i="1"/>
  <c r="V5229" i="1"/>
  <c r="W5229" i="1"/>
  <c r="X5229" i="1"/>
  <c r="V5230" i="1"/>
  <c r="W5230" i="1"/>
  <c r="X5230" i="1"/>
  <c r="V1906" i="1"/>
  <c r="W1906" i="1"/>
  <c r="X1906" i="1"/>
  <c r="V1907" i="1"/>
  <c r="W1907" i="1"/>
  <c r="X1907" i="1"/>
  <c r="V1908" i="1"/>
  <c r="W1908" i="1"/>
  <c r="X1908" i="1"/>
  <c r="V1909" i="1"/>
  <c r="W1909" i="1"/>
  <c r="X1909" i="1"/>
  <c r="V1910" i="1"/>
  <c r="W1910" i="1"/>
  <c r="X1910" i="1"/>
  <c r="V1911" i="1"/>
  <c r="W1911" i="1"/>
  <c r="X1911" i="1"/>
  <c r="V1912" i="1"/>
  <c r="W1912" i="1"/>
  <c r="X1912" i="1"/>
  <c r="V5231" i="1"/>
  <c r="W5231" i="1"/>
  <c r="X5231" i="1"/>
  <c r="V1913" i="1"/>
  <c r="W1913" i="1"/>
  <c r="X1913" i="1"/>
  <c r="V1914" i="1"/>
  <c r="W1914" i="1"/>
  <c r="X1914" i="1"/>
  <c r="V1915" i="1"/>
  <c r="W1915" i="1"/>
  <c r="X1915" i="1"/>
  <c r="V1916" i="1"/>
  <c r="W1916" i="1"/>
  <c r="X1916" i="1"/>
  <c r="V5232" i="1"/>
  <c r="W5232" i="1"/>
  <c r="X5232" i="1"/>
  <c r="V1917" i="1"/>
  <c r="W1917" i="1"/>
  <c r="X1917" i="1"/>
  <c r="V1918" i="1"/>
  <c r="W1918" i="1"/>
  <c r="X1918" i="1"/>
  <c r="V1919" i="1"/>
  <c r="W1919" i="1"/>
  <c r="X1919" i="1"/>
  <c r="V1920" i="1"/>
  <c r="W1920" i="1"/>
  <c r="X1920" i="1"/>
  <c r="V1921" i="1"/>
  <c r="W1921" i="1"/>
  <c r="X1921" i="1"/>
  <c r="V1922" i="1"/>
  <c r="W1922" i="1"/>
  <c r="X1922" i="1"/>
  <c r="V1923" i="1"/>
  <c r="W1923" i="1"/>
  <c r="X1923" i="1"/>
  <c r="V1924" i="1"/>
  <c r="W1924" i="1"/>
  <c r="X1924" i="1"/>
  <c r="V1925" i="1"/>
  <c r="W1925" i="1"/>
  <c r="X1925" i="1"/>
  <c r="V1926" i="1"/>
  <c r="W1926" i="1"/>
  <c r="X1926" i="1"/>
  <c r="V5233" i="1"/>
  <c r="W5233" i="1"/>
  <c r="X5233" i="1"/>
  <c r="V1927" i="1"/>
  <c r="W1927" i="1"/>
  <c r="X1927" i="1"/>
  <c r="V1928" i="1"/>
  <c r="W1928" i="1"/>
  <c r="X1928" i="1"/>
  <c r="V5234" i="1"/>
  <c r="W5234" i="1"/>
  <c r="X5234" i="1"/>
  <c r="V1929" i="1"/>
  <c r="W1929" i="1"/>
  <c r="X1929" i="1"/>
  <c r="V1930" i="1"/>
  <c r="W1930" i="1"/>
  <c r="X1930" i="1"/>
  <c r="V1931" i="1"/>
  <c r="W1931" i="1"/>
  <c r="X1931" i="1"/>
  <c r="V1932" i="1"/>
  <c r="W1932" i="1"/>
  <c r="X1932" i="1"/>
  <c r="V1933" i="1"/>
  <c r="W1933" i="1"/>
  <c r="X1933" i="1"/>
  <c r="V1934" i="1"/>
  <c r="W1934" i="1"/>
  <c r="X1934" i="1"/>
  <c r="V1935" i="1"/>
  <c r="W1935" i="1"/>
  <c r="X1935" i="1"/>
  <c r="V5235" i="1"/>
  <c r="W5235" i="1"/>
  <c r="X5235" i="1"/>
  <c r="V1936" i="1"/>
  <c r="W1936" i="1"/>
  <c r="X1936" i="1"/>
  <c r="V1937" i="1"/>
  <c r="W1937" i="1"/>
  <c r="X1937" i="1"/>
  <c r="V1938" i="1"/>
  <c r="W1938" i="1"/>
  <c r="X1938" i="1"/>
  <c r="V1939" i="1"/>
  <c r="W1939" i="1"/>
  <c r="X1939" i="1"/>
  <c r="V1940" i="1"/>
  <c r="W1940" i="1"/>
  <c r="X1940" i="1"/>
  <c r="V1941" i="1"/>
  <c r="W1941" i="1"/>
  <c r="X1941" i="1"/>
  <c r="V1942" i="1"/>
  <c r="W1942" i="1"/>
  <c r="X1942" i="1"/>
  <c r="V1943" i="1"/>
  <c r="W1943" i="1"/>
  <c r="X1943" i="1"/>
  <c r="V1944" i="1"/>
  <c r="W1944" i="1"/>
  <c r="X1944" i="1"/>
  <c r="V1945" i="1"/>
  <c r="W1945" i="1"/>
  <c r="X1945" i="1"/>
  <c r="V1946" i="1"/>
  <c r="W1946" i="1"/>
  <c r="X1946" i="1"/>
  <c r="V1947" i="1"/>
  <c r="W1947" i="1"/>
  <c r="X1947" i="1"/>
  <c r="V1948" i="1"/>
  <c r="W1948" i="1"/>
  <c r="X1948" i="1"/>
  <c r="V1949" i="1"/>
  <c r="W1949" i="1"/>
  <c r="X1949" i="1"/>
  <c r="V1950" i="1"/>
  <c r="W1950" i="1"/>
  <c r="X1950" i="1"/>
  <c r="V1951" i="1"/>
  <c r="W1951" i="1"/>
  <c r="X1951" i="1"/>
  <c r="V1952" i="1"/>
  <c r="W1952" i="1"/>
  <c r="X1952" i="1"/>
  <c r="V5236" i="1"/>
  <c r="W5236" i="1"/>
  <c r="X5236" i="1"/>
  <c r="V1953" i="1"/>
  <c r="W1953" i="1"/>
  <c r="X1953" i="1"/>
  <c r="V5237" i="1"/>
  <c r="W5237" i="1"/>
  <c r="X5237" i="1"/>
  <c r="V5238" i="1"/>
  <c r="W5238" i="1"/>
  <c r="X5238" i="1"/>
  <c r="V1954" i="1"/>
  <c r="W1954" i="1"/>
  <c r="X1954" i="1"/>
  <c r="V5239" i="1"/>
  <c r="W5239" i="1"/>
  <c r="X5239" i="1"/>
  <c r="V1955" i="1"/>
  <c r="W1955" i="1"/>
  <c r="X1955" i="1"/>
  <c r="V5240" i="1"/>
  <c r="W5240" i="1"/>
  <c r="X5240" i="1"/>
  <c r="V1956" i="1"/>
  <c r="W1956" i="1"/>
  <c r="X1956" i="1"/>
  <c r="V5241" i="1"/>
  <c r="W5241" i="1"/>
  <c r="X5241" i="1"/>
  <c r="V1957" i="1"/>
  <c r="W1957" i="1"/>
  <c r="X1957" i="1"/>
  <c r="V5242" i="1"/>
  <c r="W5242" i="1"/>
  <c r="X5242" i="1"/>
  <c r="V1958" i="1"/>
  <c r="W1958" i="1"/>
  <c r="X1958" i="1"/>
  <c r="V1959" i="1"/>
  <c r="W1959" i="1"/>
  <c r="X1959" i="1"/>
  <c r="V5243" i="1"/>
  <c r="W5243" i="1"/>
  <c r="X5243" i="1"/>
  <c r="V5244" i="1"/>
  <c r="W5244" i="1"/>
  <c r="X5244" i="1"/>
  <c r="V1960" i="1"/>
  <c r="W1960" i="1"/>
  <c r="X1960" i="1"/>
  <c r="V5245" i="1"/>
  <c r="W5245" i="1"/>
  <c r="X5245" i="1"/>
  <c r="V5246" i="1"/>
  <c r="W5246" i="1"/>
  <c r="X5246" i="1"/>
  <c r="V1961" i="1"/>
  <c r="W1961" i="1"/>
  <c r="X1961" i="1"/>
  <c r="V5247" i="1"/>
  <c r="W5247" i="1"/>
  <c r="X5247" i="1"/>
  <c r="V5248" i="1"/>
  <c r="W5248" i="1"/>
  <c r="X5248" i="1"/>
  <c r="V5249" i="1"/>
  <c r="W5249" i="1"/>
  <c r="X5249" i="1"/>
  <c r="V1962" i="1"/>
  <c r="W1962" i="1"/>
  <c r="X1962" i="1"/>
  <c r="V5250" i="1"/>
  <c r="W5250" i="1"/>
  <c r="X5250" i="1"/>
  <c r="V5251" i="1"/>
  <c r="W5251" i="1"/>
  <c r="X5251" i="1"/>
  <c r="V5252" i="1"/>
  <c r="W5252" i="1"/>
  <c r="X5252" i="1"/>
  <c r="V5253" i="1"/>
  <c r="W5253" i="1"/>
  <c r="X5253" i="1"/>
  <c r="V5254" i="1"/>
  <c r="W5254" i="1"/>
  <c r="X5254" i="1"/>
  <c r="V1963" i="1"/>
  <c r="W1963" i="1"/>
  <c r="X1963" i="1"/>
  <c r="V5255" i="1"/>
  <c r="W5255" i="1"/>
  <c r="X5255" i="1"/>
  <c r="V1964" i="1"/>
  <c r="W1964" i="1"/>
  <c r="X1964" i="1"/>
  <c r="V1965" i="1"/>
  <c r="W1965" i="1"/>
  <c r="X1965" i="1"/>
  <c r="V1966" i="1"/>
  <c r="W1966" i="1"/>
  <c r="X1966" i="1"/>
  <c r="V5256" i="1"/>
  <c r="W5256" i="1"/>
  <c r="X5256" i="1"/>
  <c r="V5257" i="1"/>
  <c r="W5257" i="1"/>
  <c r="X5257" i="1"/>
  <c r="V5258" i="1"/>
  <c r="W5258" i="1"/>
  <c r="X5258" i="1"/>
  <c r="V5259" i="1"/>
  <c r="W5259" i="1"/>
  <c r="X5259" i="1"/>
  <c r="V5260" i="1"/>
  <c r="W5260" i="1"/>
  <c r="X5260" i="1"/>
  <c r="V5261" i="1"/>
  <c r="W5261" i="1"/>
  <c r="X5261" i="1"/>
  <c r="V1967" i="1"/>
  <c r="W1967" i="1"/>
  <c r="X1967" i="1"/>
  <c r="V5262" i="1"/>
  <c r="W5262" i="1"/>
  <c r="X5262" i="1"/>
  <c r="V1968" i="1"/>
  <c r="W1968" i="1"/>
  <c r="X1968" i="1"/>
  <c r="V1969" i="1"/>
  <c r="W1969" i="1"/>
  <c r="X1969" i="1"/>
  <c r="V5263" i="1"/>
  <c r="W5263" i="1"/>
  <c r="X5263" i="1"/>
  <c r="V1970" i="1"/>
  <c r="W1970" i="1"/>
  <c r="X1970" i="1"/>
  <c r="V5264" i="1"/>
  <c r="W5264" i="1"/>
  <c r="X5264" i="1"/>
  <c r="V5265" i="1"/>
  <c r="W5265" i="1"/>
  <c r="X5265" i="1"/>
  <c r="V5266" i="1"/>
  <c r="W5266" i="1"/>
  <c r="X5266" i="1"/>
  <c r="V5267" i="1"/>
  <c r="W5267" i="1"/>
  <c r="X5267" i="1"/>
  <c r="V5268" i="1"/>
  <c r="W5268" i="1"/>
  <c r="X5268" i="1"/>
  <c r="V1971" i="1"/>
  <c r="W1971" i="1"/>
  <c r="X1971" i="1"/>
  <c r="V1972" i="1"/>
  <c r="W1972" i="1"/>
  <c r="X1972" i="1"/>
  <c r="V5269" i="1"/>
  <c r="W5269" i="1"/>
  <c r="X5269" i="1"/>
  <c r="V1973" i="1"/>
  <c r="W1973" i="1"/>
  <c r="X1973" i="1"/>
  <c r="V1974" i="1"/>
  <c r="W1974" i="1"/>
  <c r="X1974" i="1"/>
  <c r="V5270" i="1"/>
  <c r="W5270" i="1"/>
  <c r="X5270" i="1"/>
  <c r="V1975" i="1"/>
  <c r="W1975" i="1"/>
  <c r="X1975" i="1"/>
  <c r="V5271" i="1"/>
  <c r="W5271" i="1"/>
  <c r="X5271" i="1"/>
  <c r="V1976" i="1"/>
  <c r="W1976" i="1"/>
  <c r="X1976" i="1"/>
  <c r="V5272" i="1"/>
  <c r="W5272" i="1"/>
  <c r="X5272" i="1"/>
  <c r="V5273" i="1"/>
  <c r="W5273" i="1"/>
  <c r="X5273" i="1"/>
  <c r="V1977" i="1"/>
  <c r="W1977" i="1"/>
  <c r="X1977" i="1"/>
  <c r="V5274" i="1"/>
  <c r="W5274" i="1"/>
  <c r="X5274" i="1"/>
  <c r="V5275" i="1"/>
  <c r="W5275" i="1"/>
  <c r="X5275" i="1"/>
  <c r="V5276" i="1"/>
  <c r="W5276" i="1"/>
  <c r="X5276" i="1"/>
  <c r="V5277" i="1"/>
  <c r="W5277" i="1"/>
  <c r="X5277" i="1"/>
  <c r="V1978" i="1"/>
  <c r="W1978" i="1"/>
  <c r="X1978" i="1"/>
  <c r="V1979" i="1"/>
  <c r="W1979" i="1"/>
  <c r="X1979" i="1"/>
  <c r="V1980" i="1"/>
  <c r="W1980" i="1"/>
  <c r="X1980" i="1"/>
  <c r="V5278" i="1"/>
  <c r="W5278" i="1"/>
  <c r="X5278" i="1"/>
  <c r="V5279" i="1"/>
  <c r="W5279" i="1"/>
  <c r="X5279" i="1"/>
  <c r="V5280" i="1"/>
  <c r="W5280" i="1"/>
  <c r="X5280" i="1"/>
  <c r="V1981" i="1"/>
  <c r="W1981" i="1"/>
  <c r="X1981" i="1"/>
  <c r="V5281" i="1"/>
  <c r="W5281" i="1"/>
  <c r="X5281" i="1"/>
  <c r="V5282" i="1"/>
  <c r="W5282" i="1"/>
  <c r="X5282" i="1"/>
  <c r="V1982" i="1"/>
  <c r="W1982" i="1"/>
  <c r="X1982" i="1"/>
  <c r="V1983" i="1"/>
  <c r="W1983" i="1"/>
  <c r="X1983" i="1"/>
  <c r="V1984" i="1"/>
  <c r="W1984" i="1"/>
  <c r="X1984" i="1"/>
  <c r="V1985" i="1"/>
  <c r="W1985" i="1"/>
  <c r="X1985" i="1"/>
  <c r="V1986" i="1"/>
  <c r="W1986" i="1"/>
  <c r="X1986" i="1"/>
  <c r="V1987" i="1"/>
  <c r="W1987" i="1"/>
  <c r="X1987" i="1"/>
  <c r="V5283" i="1"/>
  <c r="W5283" i="1"/>
  <c r="X5283" i="1"/>
  <c r="V5284" i="1"/>
  <c r="W5284" i="1"/>
  <c r="X5284" i="1"/>
  <c r="V5285" i="1"/>
  <c r="W5285" i="1"/>
  <c r="X5285" i="1"/>
  <c r="V5286" i="1"/>
  <c r="W5286" i="1"/>
  <c r="X5286" i="1"/>
  <c r="V5287" i="1"/>
  <c r="W5287" i="1"/>
  <c r="X5287" i="1"/>
  <c r="V5288" i="1"/>
  <c r="W5288" i="1"/>
  <c r="X5288" i="1"/>
  <c r="V5289" i="1"/>
  <c r="W5289" i="1"/>
  <c r="X5289" i="1"/>
  <c r="V5290" i="1"/>
  <c r="W5290" i="1"/>
  <c r="X5290" i="1"/>
  <c r="V1988" i="1"/>
  <c r="W1988" i="1"/>
  <c r="X1988" i="1"/>
  <c r="V5291" i="1"/>
  <c r="W5291" i="1"/>
  <c r="X5291" i="1"/>
  <c r="V1989" i="1"/>
  <c r="W1989" i="1"/>
  <c r="X1989" i="1"/>
  <c r="V1990" i="1"/>
  <c r="W1990" i="1"/>
  <c r="X1990" i="1"/>
  <c r="V1991" i="1"/>
  <c r="W1991" i="1"/>
  <c r="X1991" i="1"/>
  <c r="V5292" i="1"/>
  <c r="W5292" i="1"/>
  <c r="X5292" i="1"/>
  <c r="V5293" i="1"/>
  <c r="W5293" i="1"/>
  <c r="X5293" i="1"/>
  <c r="V5294" i="1"/>
  <c r="W5294" i="1"/>
  <c r="X5294" i="1"/>
  <c r="V5295" i="1"/>
  <c r="W5295" i="1"/>
  <c r="X5295" i="1"/>
  <c r="V1992" i="1"/>
  <c r="W1992" i="1"/>
  <c r="X1992" i="1"/>
  <c r="V1993" i="1"/>
  <c r="W1993" i="1"/>
  <c r="X1993" i="1"/>
  <c r="V5296" i="1"/>
  <c r="W5296" i="1"/>
  <c r="X5296" i="1"/>
  <c r="V5297" i="1"/>
  <c r="W5297" i="1"/>
  <c r="X5297" i="1"/>
  <c r="V1994" i="1"/>
  <c r="W1994" i="1"/>
  <c r="X1994" i="1"/>
  <c r="V5298" i="1"/>
  <c r="W5298" i="1"/>
  <c r="X5298" i="1"/>
  <c r="V5299" i="1"/>
  <c r="W5299" i="1"/>
  <c r="X5299" i="1"/>
  <c r="V5300" i="1"/>
  <c r="W5300" i="1"/>
  <c r="X5300" i="1"/>
  <c r="V5301" i="1"/>
  <c r="W5301" i="1"/>
  <c r="X5301" i="1"/>
  <c r="V5302" i="1"/>
  <c r="W5302" i="1"/>
  <c r="X5302" i="1"/>
  <c r="V5303" i="1"/>
  <c r="W5303" i="1"/>
  <c r="X5303" i="1"/>
  <c r="V5304" i="1"/>
  <c r="W5304" i="1"/>
  <c r="X5304" i="1"/>
  <c r="V5305" i="1"/>
  <c r="W5305" i="1"/>
  <c r="X5305" i="1"/>
  <c r="V1995" i="1"/>
  <c r="W1995" i="1"/>
  <c r="X1995" i="1"/>
  <c r="V1996" i="1"/>
  <c r="W1996" i="1"/>
  <c r="X1996" i="1"/>
  <c r="V5306" i="1"/>
  <c r="W5306" i="1"/>
  <c r="X5306" i="1"/>
  <c r="V5307" i="1"/>
  <c r="W5307" i="1"/>
  <c r="X5307" i="1"/>
  <c r="V5308" i="1"/>
  <c r="W5308" i="1"/>
  <c r="X5308" i="1"/>
  <c r="V5309" i="1"/>
  <c r="W5309" i="1"/>
  <c r="X5309" i="1"/>
  <c r="V1997" i="1"/>
  <c r="W1997" i="1"/>
  <c r="X1997" i="1"/>
  <c r="V1998" i="1"/>
  <c r="W1998" i="1"/>
  <c r="X1998" i="1"/>
  <c r="V1999" i="1"/>
  <c r="W1999" i="1"/>
  <c r="X1999" i="1"/>
  <c r="V2000" i="1"/>
  <c r="W2000" i="1"/>
  <c r="X2000" i="1"/>
  <c r="V2001" i="1"/>
  <c r="W2001" i="1"/>
  <c r="X2001" i="1"/>
  <c r="V2002" i="1"/>
  <c r="W2002" i="1"/>
  <c r="X2002" i="1"/>
  <c r="V5310" i="1"/>
  <c r="W5310" i="1"/>
  <c r="X5310" i="1"/>
  <c r="V5311" i="1"/>
  <c r="W5311" i="1"/>
  <c r="X5311" i="1"/>
  <c r="V5312" i="1"/>
  <c r="W5312" i="1"/>
  <c r="X5312" i="1"/>
  <c r="V5313" i="1"/>
  <c r="W5313" i="1"/>
  <c r="X5313" i="1"/>
  <c r="V2003" i="1"/>
  <c r="W2003" i="1"/>
  <c r="X2003" i="1"/>
  <c r="V2004" i="1"/>
  <c r="W2004" i="1"/>
  <c r="X2004" i="1"/>
  <c r="V5314" i="1"/>
  <c r="W5314" i="1"/>
  <c r="X5314" i="1"/>
  <c r="V2005" i="1"/>
  <c r="W2005" i="1"/>
  <c r="X2005" i="1"/>
  <c r="V2006" i="1"/>
  <c r="W2006" i="1"/>
  <c r="X2006" i="1"/>
  <c r="V2007" i="1"/>
  <c r="W2007" i="1"/>
  <c r="X2007" i="1"/>
  <c r="V5315" i="1"/>
  <c r="W5315" i="1"/>
  <c r="X5315" i="1"/>
  <c r="V2008" i="1"/>
  <c r="W2008" i="1"/>
  <c r="X2008" i="1"/>
  <c r="V2009" i="1"/>
  <c r="W2009" i="1"/>
  <c r="X2009" i="1"/>
  <c r="V2010" i="1"/>
  <c r="W2010" i="1"/>
  <c r="X2010" i="1"/>
  <c r="V2011" i="1"/>
  <c r="W2011" i="1"/>
  <c r="X2011" i="1"/>
  <c r="V2012" i="1"/>
  <c r="W2012" i="1"/>
  <c r="X2012" i="1"/>
  <c r="V2013" i="1"/>
  <c r="W2013" i="1"/>
  <c r="X2013" i="1"/>
  <c r="V2014" i="1"/>
  <c r="W2014" i="1"/>
  <c r="X2014" i="1"/>
  <c r="V2015" i="1"/>
  <c r="W2015" i="1"/>
  <c r="X2015" i="1"/>
  <c r="V2016" i="1"/>
  <c r="W2016" i="1"/>
  <c r="X2016" i="1"/>
  <c r="V5316" i="1"/>
  <c r="W5316" i="1"/>
  <c r="X5316" i="1"/>
  <c r="V2017" i="1"/>
  <c r="W2017" i="1"/>
  <c r="X2017" i="1"/>
  <c r="V2018" i="1"/>
  <c r="W2018" i="1"/>
  <c r="X2018" i="1"/>
  <c r="V2019" i="1"/>
  <c r="W2019" i="1"/>
  <c r="X2019" i="1"/>
  <c r="V2020" i="1"/>
  <c r="W2020" i="1"/>
  <c r="X2020" i="1"/>
  <c r="V2021" i="1"/>
  <c r="W2021" i="1"/>
  <c r="X2021" i="1"/>
  <c r="V2022" i="1"/>
  <c r="W2022" i="1"/>
  <c r="X2022" i="1"/>
  <c r="V2023" i="1"/>
  <c r="W2023" i="1"/>
  <c r="X2023" i="1"/>
  <c r="V5317" i="1"/>
  <c r="W5317" i="1"/>
  <c r="X5317" i="1"/>
  <c r="V2024" i="1"/>
  <c r="W2024" i="1"/>
  <c r="X2024" i="1"/>
  <c r="V2025" i="1"/>
  <c r="W2025" i="1"/>
  <c r="X2025" i="1"/>
  <c r="V2026" i="1"/>
  <c r="W2026" i="1"/>
  <c r="X2026" i="1"/>
  <c r="V2027" i="1"/>
  <c r="W2027" i="1"/>
  <c r="X2027" i="1"/>
  <c r="V2028" i="1"/>
  <c r="W2028" i="1"/>
  <c r="X2028" i="1"/>
  <c r="V5318" i="1"/>
  <c r="W5318" i="1"/>
  <c r="X5318" i="1"/>
  <c r="V2029" i="1"/>
  <c r="W2029" i="1"/>
  <c r="X2029" i="1"/>
  <c r="V5319" i="1"/>
  <c r="W5319" i="1"/>
  <c r="X5319" i="1"/>
  <c r="V2030" i="1"/>
  <c r="W2030" i="1"/>
  <c r="X2030" i="1"/>
  <c r="V5320" i="1"/>
  <c r="W5320" i="1"/>
  <c r="X5320" i="1"/>
  <c r="V5321" i="1"/>
  <c r="W5321" i="1"/>
  <c r="X5321" i="1"/>
  <c r="V2031" i="1"/>
  <c r="W2031" i="1"/>
  <c r="X2031" i="1"/>
  <c r="V2032" i="1"/>
  <c r="W2032" i="1"/>
  <c r="X2032" i="1"/>
  <c r="V2033" i="1"/>
  <c r="W2033" i="1"/>
  <c r="X2033" i="1"/>
  <c r="V2034" i="1"/>
  <c r="W2034" i="1"/>
  <c r="X2034" i="1"/>
  <c r="V2035" i="1"/>
  <c r="W2035" i="1"/>
  <c r="X2035" i="1"/>
  <c r="V2036" i="1"/>
  <c r="W2036" i="1"/>
  <c r="X2036" i="1"/>
  <c r="V2037" i="1"/>
  <c r="W2037" i="1"/>
  <c r="X2037" i="1"/>
  <c r="V5322" i="1"/>
  <c r="W5322" i="1"/>
  <c r="X5322" i="1"/>
  <c r="V2038" i="1"/>
  <c r="W2038" i="1"/>
  <c r="X2038" i="1"/>
  <c r="V5323" i="1"/>
  <c r="W5323" i="1"/>
  <c r="X5323" i="1"/>
  <c r="V2039" i="1"/>
  <c r="W2039" i="1"/>
  <c r="X2039" i="1"/>
  <c r="V2040" i="1"/>
  <c r="W2040" i="1"/>
  <c r="X2040" i="1"/>
  <c r="V2041" i="1"/>
  <c r="W2041" i="1"/>
  <c r="X2041" i="1"/>
  <c r="V2042" i="1"/>
  <c r="W2042" i="1"/>
  <c r="X2042" i="1"/>
  <c r="V2043" i="1"/>
  <c r="W2043" i="1"/>
  <c r="X2043" i="1"/>
  <c r="V2044" i="1"/>
  <c r="W2044" i="1"/>
  <c r="X2044" i="1"/>
  <c r="V2045" i="1"/>
  <c r="W2045" i="1"/>
  <c r="X2045" i="1"/>
  <c r="V5324" i="1"/>
  <c r="W5324" i="1"/>
  <c r="X5324" i="1"/>
  <c r="V2046" i="1"/>
  <c r="W2046" i="1"/>
  <c r="X2046" i="1"/>
  <c r="V2047" i="1"/>
  <c r="W2047" i="1"/>
  <c r="X2047" i="1"/>
  <c r="V2048" i="1"/>
  <c r="W2048" i="1"/>
  <c r="X2048" i="1"/>
  <c r="V2049" i="1"/>
  <c r="W2049" i="1"/>
  <c r="X2049" i="1"/>
  <c r="V5325" i="1"/>
  <c r="W5325" i="1"/>
  <c r="X5325" i="1"/>
  <c r="V2050" i="1"/>
  <c r="W2050" i="1"/>
  <c r="X2050" i="1"/>
  <c r="V2051" i="1"/>
  <c r="W2051" i="1"/>
  <c r="X2051" i="1"/>
  <c r="V2052" i="1"/>
  <c r="W2052" i="1"/>
  <c r="X2052" i="1"/>
  <c r="V2053" i="1"/>
  <c r="W2053" i="1"/>
  <c r="X2053" i="1"/>
  <c r="V2054" i="1"/>
  <c r="W2054" i="1"/>
  <c r="X2054" i="1"/>
  <c r="V5326" i="1"/>
  <c r="W5326" i="1"/>
  <c r="X5326" i="1"/>
  <c r="V2055" i="1"/>
  <c r="W2055" i="1"/>
  <c r="X2055" i="1"/>
  <c r="V2056" i="1"/>
  <c r="W2056" i="1"/>
  <c r="X2056" i="1"/>
  <c r="V2057" i="1"/>
  <c r="W2057" i="1"/>
  <c r="X2057" i="1"/>
  <c r="V2058" i="1"/>
  <c r="W2058" i="1"/>
  <c r="X2058" i="1"/>
  <c r="V2059" i="1"/>
  <c r="W2059" i="1"/>
  <c r="X2059" i="1"/>
  <c r="V2060" i="1"/>
  <c r="W2060" i="1"/>
  <c r="X2060" i="1"/>
  <c r="V2061" i="1"/>
  <c r="W2061" i="1"/>
  <c r="X2061" i="1"/>
  <c r="V2062" i="1"/>
  <c r="W2062" i="1"/>
  <c r="X2062" i="1"/>
  <c r="V2063" i="1"/>
  <c r="W2063" i="1"/>
  <c r="X2063" i="1"/>
  <c r="V2064" i="1"/>
  <c r="W2064" i="1"/>
  <c r="X2064" i="1"/>
  <c r="V5327" i="1"/>
  <c r="W5327" i="1"/>
  <c r="X5327" i="1"/>
  <c r="V2065" i="1"/>
  <c r="W2065" i="1"/>
  <c r="X2065" i="1"/>
  <c r="V2066" i="1"/>
  <c r="W2066" i="1"/>
  <c r="X2066" i="1"/>
  <c r="V2067" i="1"/>
  <c r="W2067" i="1"/>
  <c r="X2067" i="1"/>
  <c r="V2068" i="1"/>
  <c r="W2068" i="1"/>
  <c r="X2068" i="1"/>
  <c r="V2069" i="1"/>
  <c r="W2069" i="1"/>
  <c r="X2069" i="1"/>
  <c r="V2070" i="1"/>
  <c r="W2070" i="1"/>
  <c r="X2070" i="1"/>
  <c r="V2071" i="1"/>
  <c r="W2071" i="1"/>
  <c r="X2071" i="1"/>
  <c r="V2072" i="1"/>
  <c r="W2072" i="1"/>
  <c r="X2072" i="1"/>
  <c r="V2073" i="1"/>
  <c r="W2073" i="1"/>
  <c r="X2073" i="1"/>
  <c r="V2074" i="1"/>
  <c r="W2074" i="1"/>
  <c r="X2074" i="1"/>
  <c r="V2075" i="1"/>
  <c r="W2075" i="1"/>
  <c r="X2075" i="1"/>
  <c r="V2076" i="1"/>
  <c r="W2076" i="1"/>
  <c r="X2076" i="1"/>
  <c r="V5328" i="1"/>
  <c r="W5328" i="1"/>
  <c r="X5328" i="1"/>
  <c r="V5329" i="1"/>
  <c r="W5329" i="1"/>
  <c r="X5329" i="1"/>
  <c r="V5330" i="1"/>
  <c r="W5330" i="1"/>
  <c r="X5330" i="1"/>
  <c r="V2077" i="1"/>
  <c r="W2077" i="1"/>
  <c r="X2077" i="1"/>
  <c r="V5331" i="1"/>
  <c r="W5331" i="1"/>
  <c r="X5331" i="1"/>
  <c r="V5332" i="1"/>
  <c r="W5332" i="1"/>
  <c r="X5332" i="1"/>
  <c r="V5333" i="1"/>
  <c r="W5333" i="1"/>
  <c r="X5333" i="1"/>
  <c r="V5334" i="1"/>
  <c r="W5334" i="1"/>
  <c r="X5334" i="1"/>
  <c r="V5335" i="1"/>
  <c r="W5335" i="1"/>
  <c r="X5335" i="1"/>
  <c r="V5336" i="1"/>
  <c r="W5336" i="1"/>
  <c r="X5336" i="1"/>
  <c r="V5337" i="1"/>
  <c r="W5337" i="1"/>
  <c r="X5337" i="1"/>
  <c r="V2078" i="1"/>
  <c r="W2078" i="1"/>
  <c r="X2078" i="1"/>
  <c r="V5338" i="1"/>
  <c r="W5338" i="1"/>
  <c r="X5338" i="1"/>
  <c r="V2079" i="1"/>
  <c r="W2079" i="1"/>
  <c r="X2079" i="1"/>
  <c r="V5339" i="1"/>
  <c r="W5339" i="1"/>
  <c r="X5339" i="1"/>
  <c r="V2080" i="1"/>
  <c r="W2080" i="1"/>
  <c r="X2080" i="1"/>
  <c r="V5340" i="1"/>
  <c r="W5340" i="1"/>
  <c r="X5340" i="1"/>
  <c r="V5341" i="1"/>
  <c r="W5341" i="1"/>
  <c r="X5341" i="1"/>
  <c r="V5342" i="1"/>
  <c r="W5342" i="1"/>
  <c r="X5342" i="1"/>
  <c r="V2081" i="1"/>
  <c r="W2081" i="1"/>
  <c r="X2081" i="1"/>
  <c r="V2082" i="1"/>
  <c r="W2082" i="1"/>
  <c r="X2082" i="1"/>
  <c r="V2083" i="1"/>
  <c r="W2083" i="1"/>
  <c r="X2083" i="1"/>
  <c r="V2084" i="1"/>
  <c r="W2084" i="1"/>
  <c r="X2084" i="1"/>
  <c r="V2085" i="1"/>
  <c r="W2085" i="1"/>
  <c r="X2085" i="1"/>
  <c r="V2086" i="1"/>
  <c r="W2086" i="1"/>
  <c r="X2086" i="1"/>
  <c r="V5343" i="1"/>
  <c r="W5343" i="1"/>
  <c r="X5343" i="1"/>
  <c r="V2087" i="1"/>
  <c r="W2087" i="1"/>
  <c r="X2087" i="1"/>
  <c r="V2088" i="1"/>
  <c r="W2088" i="1"/>
  <c r="X2088" i="1"/>
  <c r="V5344" i="1"/>
  <c r="W5344" i="1"/>
  <c r="X5344" i="1"/>
  <c r="V5345" i="1"/>
  <c r="W5345" i="1"/>
  <c r="X5345" i="1"/>
  <c r="V2089" i="1"/>
  <c r="W2089" i="1"/>
  <c r="X2089" i="1"/>
  <c r="V5346" i="1"/>
  <c r="W5346" i="1"/>
  <c r="X5346" i="1"/>
  <c r="V2090" i="1"/>
  <c r="W2090" i="1"/>
  <c r="X2090" i="1"/>
  <c r="V2091" i="1"/>
  <c r="W2091" i="1"/>
  <c r="X2091" i="1"/>
  <c r="V2092" i="1"/>
  <c r="W2092" i="1"/>
  <c r="X2092" i="1"/>
  <c r="V2093" i="1"/>
  <c r="W2093" i="1"/>
  <c r="X2093" i="1"/>
  <c r="V2094" i="1"/>
  <c r="W2094" i="1"/>
  <c r="X2094" i="1"/>
  <c r="V2095" i="1"/>
  <c r="W2095" i="1"/>
  <c r="X2095" i="1"/>
  <c r="V2096" i="1"/>
  <c r="W2096" i="1"/>
  <c r="X2096" i="1"/>
  <c r="V2097" i="1"/>
  <c r="W2097" i="1"/>
  <c r="X2097" i="1"/>
  <c r="V2098" i="1"/>
  <c r="W2098" i="1"/>
  <c r="X2098" i="1"/>
  <c r="V2099" i="1"/>
  <c r="W2099" i="1"/>
  <c r="X2099" i="1"/>
  <c r="V2100" i="1"/>
  <c r="W2100" i="1"/>
  <c r="X2100" i="1"/>
  <c r="V2101" i="1"/>
  <c r="W2101" i="1"/>
  <c r="X2101" i="1"/>
  <c r="V5347" i="1"/>
  <c r="W5347" i="1"/>
  <c r="X5347" i="1"/>
  <c r="V2102" i="1"/>
  <c r="W2102" i="1"/>
  <c r="X2102" i="1"/>
  <c r="V2103" i="1"/>
  <c r="W2103" i="1"/>
  <c r="X2103" i="1"/>
  <c r="V2104" i="1"/>
  <c r="W2104" i="1"/>
  <c r="X2104" i="1"/>
  <c r="V2105" i="1"/>
  <c r="W2105" i="1"/>
  <c r="X2105" i="1"/>
  <c r="V2106" i="1"/>
  <c r="W2106" i="1"/>
  <c r="X2106" i="1"/>
  <c r="V2107" i="1"/>
  <c r="W2107" i="1"/>
  <c r="X2107" i="1"/>
  <c r="V2108" i="1"/>
  <c r="W2108" i="1"/>
  <c r="X2108" i="1"/>
  <c r="V2109" i="1"/>
  <c r="W2109" i="1"/>
  <c r="X2109" i="1"/>
  <c r="V2110" i="1"/>
  <c r="W2110" i="1"/>
  <c r="X2110" i="1"/>
  <c r="V2111" i="1"/>
  <c r="W2111" i="1"/>
  <c r="X2111" i="1"/>
  <c r="V2112" i="1"/>
  <c r="W2112" i="1"/>
  <c r="X2112" i="1"/>
  <c r="V5348" i="1"/>
  <c r="W5348" i="1"/>
  <c r="X5348" i="1"/>
  <c r="V2113" i="1"/>
  <c r="W2113" i="1"/>
  <c r="X2113" i="1"/>
  <c r="V5349" i="1"/>
  <c r="W5349" i="1"/>
  <c r="X5349" i="1"/>
  <c r="V2114" i="1"/>
  <c r="W2114" i="1"/>
  <c r="X2114" i="1"/>
  <c r="V2115" i="1"/>
  <c r="W2115" i="1"/>
  <c r="X2115" i="1"/>
  <c r="V2116" i="1"/>
  <c r="W2116" i="1"/>
  <c r="X2116" i="1"/>
  <c r="V2117" i="1"/>
  <c r="W2117" i="1"/>
  <c r="X2117" i="1"/>
  <c r="V2118" i="1"/>
  <c r="W2118" i="1"/>
  <c r="X2118" i="1"/>
  <c r="V2119" i="1"/>
  <c r="W2119" i="1"/>
  <c r="X2119" i="1"/>
  <c r="V2120" i="1"/>
  <c r="W2120" i="1"/>
  <c r="X2120" i="1"/>
  <c r="V2121" i="1"/>
  <c r="W2121" i="1"/>
  <c r="X2121" i="1"/>
  <c r="V2122" i="1"/>
  <c r="W2122" i="1"/>
  <c r="X2122" i="1"/>
  <c r="V2123" i="1"/>
  <c r="W2123" i="1"/>
  <c r="X2123" i="1"/>
  <c r="V2124" i="1"/>
  <c r="W2124" i="1"/>
  <c r="X2124" i="1"/>
  <c r="V2125" i="1"/>
  <c r="W2125" i="1"/>
  <c r="X2125" i="1"/>
  <c r="V2126" i="1"/>
  <c r="W2126" i="1"/>
  <c r="X2126" i="1"/>
  <c r="V2127" i="1"/>
  <c r="W2127" i="1"/>
  <c r="X2127" i="1"/>
  <c r="V2128" i="1"/>
  <c r="W2128" i="1"/>
  <c r="X2128" i="1"/>
  <c r="V2129" i="1"/>
  <c r="W2129" i="1"/>
  <c r="X2129" i="1"/>
  <c r="V5350" i="1"/>
  <c r="W5350" i="1"/>
  <c r="X5350" i="1"/>
  <c r="V2130" i="1"/>
  <c r="W2130" i="1"/>
  <c r="X2130" i="1"/>
  <c r="V5351" i="1"/>
  <c r="W5351" i="1"/>
  <c r="X5351" i="1"/>
  <c r="V2131" i="1"/>
  <c r="W2131" i="1"/>
  <c r="X2131" i="1"/>
  <c r="V5352" i="1"/>
  <c r="W5352" i="1"/>
  <c r="X5352" i="1"/>
  <c r="V2132" i="1"/>
  <c r="W2132" i="1"/>
  <c r="X2132" i="1"/>
  <c r="V2133" i="1"/>
  <c r="W2133" i="1"/>
  <c r="X2133" i="1"/>
  <c r="V2134" i="1"/>
  <c r="W2134" i="1"/>
  <c r="X2134" i="1"/>
  <c r="V2135" i="1"/>
  <c r="W2135" i="1"/>
  <c r="X2135" i="1"/>
  <c r="V2136" i="1"/>
  <c r="W2136" i="1"/>
  <c r="X2136" i="1"/>
  <c r="V2137" i="1"/>
  <c r="W2137" i="1"/>
  <c r="X2137" i="1"/>
  <c r="V2138" i="1"/>
  <c r="W2138" i="1"/>
  <c r="X2138" i="1"/>
  <c r="V5353" i="1"/>
  <c r="W5353" i="1"/>
  <c r="X5353" i="1"/>
  <c r="V5354" i="1"/>
  <c r="W5354" i="1"/>
  <c r="X5354" i="1"/>
  <c r="V2139" i="1"/>
  <c r="W2139" i="1"/>
  <c r="X2139" i="1"/>
  <c r="V2140" i="1"/>
  <c r="W2140" i="1"/>
  <c r="X2140" i="1"/>
  <c r="V2141" i="1"/>
  <c r="W2141" i="1"/>
  <c r="X2141" i="1"/>
  <c r="V5355" i="1"/>
  <c r="W5355" i="1"/>
  <c r="X5355" i="1"/>
  <c r="V5356" i="1"/>
  <c r="W5356" i="1"/>
  <c r="X5356" i="1"/>
  <c r="V2142" i="1"/>
  <c r="W2142" i="1"/>
  <c r="X2142" i="1"/>
  <c r="V5357" i="1"/>
  <c r="W5357" i="1"/>
  <c r="X5357" i="1"/>
  <c r="V2143" i="1"/>
  <c r="W2143" i="1"/>
  <c r="X2143" i="1"/>
  <c r="V5358" i="1"/>
  <c r="W5358" i="1"/>
  <c r="X5358" i="1"/>
  <c r="V5359" i="1"/>
  <c r="W5359" i="1"/>
  <c r="X5359" i="1"/>
  <c r="V5360" i="1"/>
  <c r="W5360" i="1"/>
  <c r="X5360" i="1"/>
  <c r="V5361" i="1"/>
  <c r="W5361" i="1"/>
  <c r="X5361" i="1"/>
  <c r="V5362" i="1"/>
  <c r="W5362" i="1"/>
  <c r="X5362" i="1"/>
  <c r="V5363" i="1"/>
  <c r="W5363" i="1"/>
  <c r="X5363" i="1"/>
  <c r="V5364" i="1"/>
  <c r="W5364" i="1"/>
  <c r="X5364" i="1"/>
  <c r="V5365" i="1"/>
  <c r="W5365" i="1"/>
  <c r="X5365" i="1"/>
  <c r="V2144" i="1"/>
  <c r="W2144" i="1"/>
  <c r="X2144" i="1"/>
  <c r="V5366" i="1"/>
  <c r="W5366" i="1"/>
  <c r="X5366" i="1"/>
  <c r="V2145" i="1"/>
  <c r="W2145" i="1"/>
  <c r="X2145" i="1"/>
  <c r="V5367" i="1"/>
  <c r="W5367" i="1"/>
  <c r="X5367" i="1"/>
  <c r="V2146" i="1"/>
  <c r="W2146" i="1"/>
  <c r="X2146" i="1"/>
  <c r="V2147" i="1"/>
  <c r="W2147" i="1"/>
  <c r="X2147" i="1"/>
  <c r="V5368" i="1"/>
  <c r="W5368" i="1"/>
  <c r="X5368" i="1"/>
  <c r="V2148" i="1"/>
  <c r="W2148" i="1"/>
  <c r="X2148" i="1"/>
  <c r="V2149" i="1"/>
  <c r="W2149" i="1"/>
  <c r="X2149" i="1"/>
  <c r="V2150" i="1"/>
  <c r="W2150" i="1"/>
  <c r="X2150" i="1"/>
  <c r="V5369" i="1"/>
  <c r="W5369" i="1"/>
  <c r="X5369" i="1"/>
  <c r="V5370" i="1"/>
  <c r="W5370" i="1"/>
  <c r="X5370" i="1"/>
  <c r="V5371" i="1"/>
  <c r="W5371" i="1"/>
  <c r="X5371" i="1"/>
  <c r="V2151" i="1"/>
  <c r="W2151" i="1"/>
  <c r="X2151" i="1"/>
  <c r="V2152" i="1"/>
  <c r="W2152" i="1"/>
  <c r="X2152" i="1"/>
  <c r="V5372" i="1"/>
  <c r="W5372" i="1"/>
  <c r="X5372" i="1"/>
  <c r="V5373" i="1"/>
  <c r="W5373" i="1"/>
  <c r="X5373" i="1"/>
  <c r="V5374" i="1"/>
  <c r="W5374" i="1"/>
  <c r="X5374" i="1"/>
  <c r="V5375" i="1"/>
  <c r="W5375" i="1"/>
  <c r="X5375" i="1"/>
  <c r="V91" i="1"/>
  <c r="W91" i="1"/>
  <c r="X91" i="1"/>
  <c r="V5376" i="1"/>
  <c r="W5376" i="1"/>
  <c r="X5376" i="1"/>
  <c r="V5377" i="1"/>
  <c r="W5377" i="1"/>
  <c r="X5377" i="1"/>
  <c r="V5378" i="1"/>
  <c r="W5378" i="1"/>
  <c r="X5378" i="1"/>
  <c r="V5379" i="1"/>
  <c r="W5379" i="1"/>
  <c r="X5379" i="1"/>
  <c r="V92" i="1"/>
  <c r="W92" i="1"/>
  <c r="X92" i="1"/>
  <c r="V93" i="1"/>
  <c r="W93" i="1"/>
  <c r="X93" i="1"/>
  <c r="V5380" i="1"/>
  <c r="W5380" i="1"/>
  <c r="X5380" i="1"/>
  <c r="V2153" i="1"/>
  <c r="W2153" i="1"/>
  <c r="X2153" i="1"/>
  <c r="V5381" i="1"/>
  <c r="W5381" i="1"/>
  <c r="X5381" i="1"/>
  <c r="V94" i="1"/>
  <c r="W94" i="1"/>
  <c r="X94" i="1"/>
  <c r="V5382" i="1"/>
  <c r="W5382" i="1"/>
  <c r="X5382" i="1"/>
  <c r="V95" i="1"/>
  <c r="W95" i="1"/>
  <c r="X95" i="1"/>
  <c r="V5383" i="1"/>
  <c r="W5383" i="1"/>
  <c r="X5383" i="1"/>
  <c r="V5384" i="1"/>
  <c r="W5384" i="1"/>
  <c r="X5384" i="1"/>
  <c r="V96" i="1"/>
  <c r="W96" i="1"/>
  <c r="X96" i="1"/>
  <c r="V5385" i="1"/>
  <c r="W5385" i="1"/>
  <c r="X5385" i="1"/>
  <c r="V2154" i="1"/>
  <c r="W2154" i="1"/>
  <c r="X2154" i="1"/>
  <c r="V2155" i="1"/>
  <c r="W2155" i="1"/>
  <c r="X2155" i="1"/>
  <c r="V5386" i="1"/>
  <c r="W5386" i="1"/>
  <c r="X5386" i="1"/>
  <c r="V2156" i="1"/>
  <c r="W2156" i="1"/>
  <c r="X2156" i="1"/>
  <c r="V2157" i="1"/>
  <c r="W2157" i="1"/>
  <c r="X2157" i="1"/>
  <c r="V2158" i="1"/>
  <c r="W2158" i="1"/>
  <c r="X2158" i="1"/>
  <c r="V2159" i="1"/>
  <c r="W2159" i="1"/>
  <c r="X2159" i="1"/>
  <c r="V2160" i="1"/>
  <c r="W2160" i="1"/>
  <c r="X2160" i="1"/>
  <c r="V2161" i="1"/>
  <c r="W2161" i="1"/>
  <c r="X2161" i="1"/>
  <c r="V2162" i="1"/>
  <c r="W2162" i="1"/>
  <c r="X2162" i="1"/>
  <c r="V5387" i="1"/>
  <c r="W5387" i="1"/>
  <c r="X5387" i="1"/>
  <c r="V5388" i="1"/>
  <c r="W5388" i="1"/>
  <c r="X5388" i="1"/>
  <c r="V2163" i="1"/>
  <c r="W2163" i="1"/>
  <c r="X2163" i="1"/>
  <c r="V2164" i="1"/>
  <c r="W2164" i="1"/>
  <c r="X2164" i="1"/>
  <c r="V2165" i="1"/>
  <c r="W2165" i="1"/>
  <c r="X2165" i="1"/>
  <c r="V2166" i="1"/>
  <c r="W2166" i="1"/>
  <c r="X2166" i="1"/>
  <c r="V2167" i="1"/>
  <c r="W2167" i="1"/>
  <c r="X2167" i="1"/>
  <c r="V2168" i="1"/>
  <c r="W2168" i="1"/>
  <c r="X2168" i="1"/>
  <c r="V5389" i="1"/>
  <c r="W5389" i="1"/>
  <c r="X5389" i="1"/>
  <c r="V2169" i="1"/>
  <c r="W2169" i="1"/>
  <c r="X2169" i="1"/>
  <c r="V2170" i="1"/>
  <c r="W2170" i="1"/>
  <c r="X2170" i="1"/>
  <c r="V5390" i="1"/>
  <c r="W5390" i="1"/>
  <c r="X5390" i="1"/>
  <c r="V5391" i="1"/>
  <c r="W5391" i="1"/>
  <c r="X5391" i="1"/>
  <c r="V2171" i="1"/>
  <c r="W2171" i="1"/>
  <c r="X2171" i="1"/>
  <c r="V2172" i="1"/>
  <c r="W2172" i="1"/>
  <c r="X2172" i="1"/>
  <c r="V2173" i="1"/>
  <c r="W2173" i="1"/>
  <c r="X2173" i="1"/>
  <c r="V2174" i="1"/>
  <c r="W2174" i="1"/>
  <c r="X2174" i="1"/>
  <c r="V2175" i="1"/>
  <c r="W2175" i="1"/>
  <c r="X2175" i="1"/>
  <c r="V2176" i="1"/>
  <c r="W2176" i="1"/>
  <c r="X2176" i="1"/>
  <c r="V2177" i="1"/>
  <c r="W2177" i="1"/>
  <c r="X2177" i="1"/>
  <c r="V2178" i="1"/>
  <c r="W2178" i="1"/>
  <c r="X2178" i="1"/>
  <c r="V2179" i="1"/>
  <c r="W2179" i="1"/>
  <c r="X2179" i="1"/>
  <c r="V5392" i="1"/>
  <c r="W5392" i="1"/>
  <c r="X5392" i="1"/>
  <c r="V2180" i="1"/>
  <c r="W2180" i="1"/>
  <c r="X2180" i="1"/>
  <c r="V2181" i="1"/>
  <c r="W2181" i="1"/>
  <c r="X2181" i="1"/>
  <c r="V2182" i="1"/>
  <c r="W2182" i="1"/>
  <c r="X2182" i="1"/>
  <c r="V5393" i="1"/>
  <c r="W5393" i="1"/>
  <c r="X5393" i="1"/>
  <c r="V5394" i="1"/>
  <c r="W5394" i="1"/>
  <c r="X5394" i="1"/>
  <c r="V2183" i="1"/>
  <c r="W2183" i="1"/>
  <c r="X2183" i="1"/>
  <c r="V2184" i="1"/>
  <c r="W2184" i="1"/>
  <c r="X2184" i="1"/>
  <c r="V2185" i="1"/>
  <c r="W2185" i="1"/>
  <c r="X2185" i="1"/>
  <c r="V2186" i="1"/>
  <c r="W2186" i="1"/>
  <c r="X2186" i="1"/>
  <c r="V5395" i="1"/>
  <c r="W5395" i="1"/>
  <c r="X5395" i="1"/>
  <c r="V2187" i="1"/>
  <c r="W2187" i="1"/>
  <c r="X2187" i="1"/>
  <c r="V5396" i="1"/>
  <c r="W5396" i="1"/>
  <c r="X5396" i="1"/>
  <c r="V5397" i="1"/>
  <c r="W5397" i="1"/>
  <c r="X5397" i="1"/>
  <c r="V5398" i="1"/>
  <c r="W5398" i="1"/>
  <c r="X5398" i="1"/>
  <c r="V5399" i="1"/>
  <c r="W5399" i="1"/>
  <c r="X5399" i="1"/>
  <c r="V2188" i="1"/>
  <c r="W2188" i="1"/>
  <c r="X2188" i="1"/>
  <c r="V5400" i="1"/>
  <c r="W5400" i="1"/>
  <c r="X5400" i="1"/>
  <c r="V2189" i="1"/>
  <c r="W2189" i="1"/>
  <c r="X2189" i="1"/>
  <c r="V5401" i="1"/>
  <c r="W5401" i="1"/>
  <c r="X5401" i="1"/>
  <c r="V2190" i="1"/>
  <c r="W2190" i="1"/>
  <c r="X2190" i="1"/>
  <c r="V5402" i="1"/>
  <c r="W5402" i="1"/>
  <c r="X5402" i="1"/>
  <c r="V5403" i="1"/>
  <c r="W5403" i="1"/>
  <c r="X5403" i="1"/>
  <c r="V5404" i="1"/>
  <c r="W5404" i="1"/>
  <c r="X5404" i="1"/>
  <c r="V5405" i="1"/>
  <c r="W5405" i="1"/>
  <c r="X5405" i="1"/>
  <c r="V2191" i="1"/>
  <c r="W2191" i="1"/>
  <c r="X2191" i="1"/>
  <c r="V5406" i="1"/>
  <c r="W5406" i="1"/>
  <c r="X5406" i="1"/>
  <c r="V2192" i="1"/>
  <c r="W2192" i="1"/>
  <c r="X2192" i="1"/>
  <c r="V2193" i="1"/>
  <c r="W2193" i="1"/>
  <c r="X2193" i="1"/>
  <c r="V2194" i="1"/>
  <c r="W2194" i="1"/>
  <c r="X2194" i="1"/>
  <c r="V2195" i="1"/>
  <c r="W2195" i="1"/>
  <c r="X2195" i="1"/>
  <c r="V2196" i="1"/>
  <c r="W2196" i="1"/>
  <c r="X2196" i="1"/>
  <c r="V2197" i="1"/>
  <c r="W2197" i="1"/>
  <c r="X2197" i="1"/>
  <c r="V5407" i="1"/>
  <c r="W5407" i="1"/>
  <c r="X5407" i="1"/>
  <c r="V2198" i="1"/>
  <c r="W2198" i="1"/>
  <c r="X2198" i="1"/>
  <c r="V2199" i="1"/>
  <c r="W2199" i="1"/>
  <c r="X2199" i="1"/>
  <c r="V5408" i="1"/>
  <c r="W5408" i="1"/>
  <c r="X5408" i="1"/>
  <c r="V5409" i="1"/>
  <c r="W5409" i="1"/>
  <c r="X5409" i="1"/>
  <c r="V5410" i="1"/>
  <c r="W5410" i="1"/>
  <c r="X5410" i="1"/>
  <c r="V5411" i="1"/>
  <c r="W5411" i="1"/>
  <c r="X5411" i="1"/>
  <c r="V5412" i="1"/>
  <c r="W5412" i="1"/>
  <c r="X5412" i="1"/>
  <c r="V5413" i="1"/>
  <c r="W5413" i="1"/>
  <c r="X5413" i="1"/>
  <c r="V2200" i="1"/>
  <c r="W2200" i="1"/>
  <c r="X2200" i="1"/>
  <c r="V5414" i="1"/>
  <c r="W5414" i="1"/>
  <c r="X5414" i="1"/>
  <c r="V5415" i="1"/>
  <c r="W5415" i="1"/>
  <c r="X5415" i="1"/>
  <c r="V5416" i="1"/>
  <c r="W5416" i="1"/>
  <c r="X5416" i="1"/>
  <c r="V5417" i="1"/>
  <c r="W5417" i="1"/>
  <c r="X5417" i="1"/>
  <c r="V5418" i="1"/>
  <c r="W5418" i="1"/>
  <c r="X5418" i="1"/>
  <c r="V2201" i="1"/>
  <c r="W2201" i="1"/>
  <c r="X2201" i="1"/>
  <c r="V5419" i="1"/>
  <c r="W5419" i="1"/>
  <c r="X5419" i="1"/>
  <c r="V2202" i="1"/>
  <c r="W2202" i="1"/>
  <c r="X2202" i="1"/>
  <c r="V5420" i="1"/>
  <c r="W5420" i="1"/>
  <c r="X5420" i="1"/>
  <c r="V5421" i="1"/>
  <c r="W5421" i="1"/>
  <c r="X5421" i="1"/>
  <c r="V2203" i="1"/>
  <c r="W2203" i="1"/>
  <c r="X2203" i="1"/>
  <c r="V5422" i="1"/>
  <c r="W5422" i="1"/>
  <c r="X5422" i="1"/>
  <c r="V5423" i="1"/>
  <c r="W5423" i="1"/>
  <c r="X5423" i="1"/>
  <c r="V5424" i="1"/>
  <c r="W5424" i="1"/>
  <c r="X5424" i="1"/>
  <c r="V5425" i="1"/>
  <c r="W5425" i="1"/>
  <c r="X5425" i="1"/>
  <c r="V2204" i="1"/>
  <c r="W2204" i="1"/>
  <c r="X2204" i="1"/>
  <c r="V2205" i="1"/>
  <c r="W2205" i="1"/>
  <c r="X2205" i="1"/>
  <c r="V5426" i="1"/>
  <c r="W5426" i="1"/>
  <c r="X5426" i="1"/>
  <c r="V5427" i="1"/>
  <c r="W5427" i="1"/>
  <c r="X5427" i="1"/>
  <c r="V2206" i="1"/>
  <c r="W2206" i="1"/>
  <c r="X2206" i="1"/>
  <c r="V2207" i="1"/>
  <c r="W2207" i="1"/>
  <c r="X2207" i="1"/>
  <c r="V5428" i="1"/>
  <c r="W5428" i="1"/>
  <c r="X5428" i="1"/>
  <c r="V2208" i="1"/>
  <c r="W2208" i="1"/>
  <c r="X2208" i="1"/>
  <c r="V2209" i="1"/>
  <c r="W2209" i="1"/>
  <c r="X2209" i="1"/>
  <c r="V2210" i="1"/>
  <c r="W2210" i="1"/>
  <c r="X2210" i="1"/>
  <c r="V5429" i="1"/>
  <c r="W5429" i="1"/>
  <c r="X5429" i="1"/>
  <c r="V5430" i="1"/>
  <c r="W5430" i="1"/>
  <c r="X5430" i="1"/>
  <c r="V5431" i="1"/>
  <c r="W5431" i="1"/>
  <c r="X5431" i="1"/>
  <c r="V2211" i="1"/>
  <c r="W2211" i="1"/>
  <c r="X2211" i="1"/>
  <c r="V5432" i="1"/>
  <c r="W5432" i="1"/>
  <c r="X5432" i="1"/>
  <c r="V2212" i="1"/>
  <c r="W2212" i="1"/>
  <c r="X2212" i="1"/>
  <c r="V5433" i="1"/>
  <c r="W5433" i="1"/>
  <c r="X5433" i="1"/>
  <c r="V5434" i="1"/>
  <c r="W5434" i="1"/>
  <c r="X5434" i="1"/>
  <c r="V5435" i="1"/>
  <c r="W5435" i="1"/>
  <c r="X5435" i="1"/>
  <c r="V2213" i="1"/>
  <c r="W2213" i="1"/>
  <c r="X2213" i="1"/>
  <c r="V2214" i="1"/>
  <c r="W2214" i="1"/>
  <c r="X2214" i="1"/>
  <c r="V5436" i="1"/>
  <c r="W5436" i="1"/>
  <c r="X5436" i="1"/>
  <c r="V2215" i="1"/>
  <c r="W2215" i="1"/>
  <c r="X2215" i="1"/>
  <c r="V2216" i="1"/>
  <c r="W2216" i="1"/>
  <c r="X2216" i="1"/>
  <c r="V2217" i="1"/>
  <c r="W2217" i="1"/>
  <c r="X2217" i="1"/>
  <c r="V2218" i="1"/>
  <c r="W2218" i="1"/>
  <c r="X2218" i="1"/>
  <c r="V2219" i="1"/>
  <c r="W2219" i="1"/>
  <c r="X2219" i="1"/>
  <c r="V2220" i="1"/>
  <c r="W2220" i="1"/>
  <c r="X2220" i="1"/>
  <c r="V2221" i="1"/>
  <c r="W2221" i="1"/>
  <c r="X2221" i="1"/>
  <c r="V5437" i="1"/>
  <c r="W5437" i="1"/>
  <c r="X5437" i="1"/>
  <c r="V5438" i="1"/>
  <c r="W5438" i="1"/>
  <c r="X5438" i="1"/>
  <c r="V2222" i="1"/>
  <c r="W2222" i="1"/>
  <c r="X2222" i="1"/>
  <c r="V2223" i="1"/>
  <c r="W2223" i="1"/>
  <c r="X2223" i="1"/>
  <c r="V5439" i="1"/>
  <c r="W5439" i="1"/>
  <c r="X5439" i="1"/>
  <c r="V2224" i="1"/>
  <c r="W2224" i="1"/>
  <c r="X2224" i="1"/>
  <c r="V2225" i="1"/>
  <c r="W2225" i="1"/>
  <c r="X2225" i="1"/>
  <c r="V2226" i="1"/>
  <c r="W2226" i="1"/>
  <c r="X2226" i="1"/>
  <c r="V2227" i="1"/>
  <c r="W2227" i="1"/>
  <c r="X2227" i="1"/>
  <c r="V2228" i="1"/>
  <c r="W2228" i="1"/>
  <c r="X2228" i="1"/>
  <c r="V2229" i="1"/>
  <c r="W2229" i="1"/>
  <c r="X2229" i="1"/>
  <c r="V2230" i="1"/>
  <c r="W2230" i="1"/>
  <c r="X2230" i="1"/>
  <c r="V2231" i="1"/>
  <c r="W2231" i="1"/>
  <c r="X2231" i="1"/>
  <c r="V2232" i="1"/>
  <c r="W2232" i="1"/>
  <c r="X2232" i="1"/>
  <c r="V2233" i="1"/>
  <c r="W2233" i="1"/>
  <c r="X2233" i="1"/>
  <c r="V2234" i="1"/>
  <c r="W2234" i="1"/>
  <c r="X2234" i="1"/>
  <c r="V2235" i="1"/>
  <c r="W2235" i="1"/>
  <c r="X2235" i="1"/>
  <c r="V2236" i="1"/>
  <c r="W2236" i="1"/>
  <c r="X2236" i="1"/>
  <c r="V2237" i="1"/>
  <c r="W2237" i="1"/>
  <c r="X2237" i="1"/>
  <c r="V2238" i="1"/>
  <c r="W2238" i="1"/>
  <c r="X2238" i="1"/>
  <c r="V2239" i="1"/>
  <c r="W2239" i="1"/>
  <c r="X2239" i="1"/>
  <c r="V2240" i="1"/>
  <c r="W2240" i="1"/>
  <c r="X2240" i="1"/>
  <c r="V2241" i="1"/>
  <c r="W2241" i="1"/>
  <c r="X2241" i="1"/>
  <c r="V2242" i="1"/>
  <c r="W2242" i="1"/>
  <c r="X2242" i="1"/>
  <c r="V5440" i="1"/>
  <c r="W5440" i="1"/>
  <c r="X5440" i="1"/>
  <c r="V2243" i="1"/>
  <c r="W2243" i="1"/>
  <c r="X2243" i="1"/>
  <c r="V2244" i="1"/>
  <c r="W2244" i="1"/>
  <c r="X2244" i="1"/>
  <c r="V2245" i="1"/>
  <c r="W2245" i="1"/>
  <c r="X2245" i="1"/>
  <c r="V2246" i="1"/>
  <c r="W2246" i="1"/>
  <c r="X2246" i="1"/>
  <c r="V2247" i="1"/>
  <c r="W2247" i="1"/>
  <c r="X2247" i="1"/>
  <c r="V2248" i="1"/>
  <c r="W2248" i="1"/>
  <c r="X2248" i="1"/>
  <c r="V2249" i="1"/>
  <c r="W2249" i="1"/>
  <c r="X2249" i="1"/>
  <c r="V2250" i="1"/>
  <c r="W2250" i="1"/>
  <c r="X2250" i="1"/>
  <c r="V2251" i="1"/>
  <c r="W2251" i="1"/>
  <c r="X2251" i="1"/>
  <c r="V2252" i="1"/>
  <c r="W2252" i="1"/>
  <c r="X2252" i="1"/>
  <c r="V2253" i="1"/>
  <c r="W2253" i="1"/>
  <c r="X2253" i="1"/>
  <c r="V2254" i="1"/>
  <c r="W2254" i="1"/>
  <c r="X2254" i="1"/>
  <c r="V5441" i="1"/>
  <c r="W5441" i="1"/>
  <c r="X5441" i="1"/>
  <c r="V2255" i="1"/>
  <c r="W2255" i="1"/>
  <c r="X2255" i="1"/>
  <c r="V2256" i="1"/>
  <c r="W2256" i="1"/>
  <c r="X2256" i="1"/>
  <c r="V2257" i="1"/>
  <c r="W2257" i="1"/>
  <c r="X2257" i="1"/>
  <c r="V2258" i="1"/>
  <c r="W2258" i="1"/>
  <c r="X2258" i="1"/>
  <c r="V2259" i="1"/>
  <c r="W2259" i="1"/>
  <c r="X2259" i="1"/>
  <c r="V2260" i="1"/>
  <c r="W2260" i="1"/>
  <c r="X2260" i="1"/>
  <c r="V2261" i="1"/>
  <c r="W2261" i="1"/>
  <c r="X2261" i="1"/>
  <c r="V5442" i="1"/>
  <c r="W5442" i="1"/>
  <c r="X5442" i="1"/>
  <c r="V2262" i="1"/>
  <c r="W2262" i="1"/>
  <c r="X2262" i="1"/>
  <c r="V5443" i="1"/>
  <c r="W5443" i="1"/>
  <c r="X5443" i="1"/>
  <c r="V2263" i="1"/>
  <c r="W2263" i="1"/>
  <c r="X2263" i="1"/>
  <c r="V2264" i="1"/>
  <c r="W2264" i="1"/>
  <c r="X2264" i="1"/>
  <c r="V2265" i="1"/>
  <c r="W2265" i="1"/>
  <c r="X2265" i="1"/>
  <c r="V2266" i="1"/>
  <c r="W2266" i="1"/>
  <c r="X2266" i="1"/>
  <c r="V5444" i="1"/>
  <c r="W5444" i="1"/>
  <c r="X5444" i="1"/>
  <c r="V2267" i="1"/>
  <c r="W2267" i="1"/>
  <c r="X2267" i="1"/>
  <c r="V5445" i="1"/>
  <c r="W5445" i="1"/>
  <c r="X5445" i="1"/>
  <c r="V2268" i="1"/>
  <c r="W2268" i="1"/>
  <c r="X2268" i="1"/>
  <c r="V5446" i="1"/>
  <c r="W5446" i="1"/>
  <c r="X5446" i="1"/>
  <c r="V2269" i="1"/>
  <c r="W2269" i="1"/>
  <c r="X2269" i="1"/>
  <c r="V2270" i="1"/>
  <c r="W2270" i="1"/>
  <c r="X2270" i="1"/>
  <c r="V2271" i="1"/>
  <c r="W2271" i="1"/>
  <c r="X2271" i="1"/>
  <c r="V2272" i="1"/>
  <c r="W2272" i="1"/>
  <c r="X2272" i="1"/>
  <c r="V2273" i="1"/>
  <c r="W2273" i="1"/>
  <c r="X2273" i="1"/>
  <c r="V2274" i="1"/>
  <c r="W2274" i="1"/>
  <c r="X2274" i="1"/>
  <c r="V2275" i="1"/>
  <c r="W2275" i="1"/>
  <c r="X2275" i="1"/>
  <c r="V2276" i="1"/>
  <c r="W2276" i="1"/>
  <c r="X2276" i="1"/>
  <c r="V2277" i="1"/>
  <c r="W2277" i="1"/>
  <c r="X2277" i="1"/>
  <c r="V5447" i="1"/>
  <c r="W5447" i="1"/>
  <c r="X5447" i="1"/>
  <c r="V2278" i="1"/>
  <c r="W2278" i="1"/>
  <c r="X2278" i="1"/>
  <c r="V2279" i="1"/>
  <c r="W2279" i="1"/>
  <c r="X2279" i="1"/>
  <c r="V2280" i="1"/>
  <c r="W2280" i="1"/>
  <c r="X2280" i="1"/>
  <c r="V2281" i="1"/>
  <c r="W2281" i="1"/>
  <c r="X2281" i="1"/>
  <c r="V2282" i="1"/>
  <c r="W2282" i="1"/>
  <c r="X2282" i="1"/>
  <c r="V2283" i="1"/>
  <c r="W2283" i="1"/>
  <c r="X2283" i="1"/>
  <c r="V5448" i="1"/>
  <c r="W5448" i="1"/>
  <c r="X5448" i="1"/>
  <c r="V2284" i="1"/>
  <c r="W2284" i="1"/>
  <c r="X2284" i="1"/>
  <c r="V2285" i="1"/>
  <c r="W2285" i="1"/>
  <c r="X2285" i="1"/>
  <c r="V2286" i="1"/>
  <c r="W2286" i="1"/>
  <c r="X2286" i="1"/>
  <c r="V5449" i="1"/>
  <c r="W5449" i="1"/>
  <c r="X5449" i="1"/>
  <c r="V2287" i="1"/>
  <c r="W2287" i="1"/>
  <c r="X2287" i="1"/>
  <c r="V2288" i="1"/>
  <c r="W2288" i="1"/>
  <c r="X2288" i="1"/>
  <c r="V2289" i="1"/>
  <c r="W2289" i="1"/>
  <c r="X2289" i="1"/>
  <c r="V2290" i="1"/>
  <c r="W2290" i="1"/>
  <c r="X2290" i="1"/>
  <c r="V2291" i="1"/>
  <c r="W2291" i="1"/>
  <c r="X2291" i="1"/>
  <c r="V2292" i="1"/>
  <c r="W2292" i="1"/>
  <c r="X2292" i="1"/>
  <c r="V5450" i="1"/>
  <c r="W5450" i="1"/>
  <c r="X5450" i="1"/>
  <c r="V2293" i="1"/>
  <c r="W2293" i="1"/>
  <c r="X2293" i="1"/>
  <c r="V2294" i="1"/>
  <c r="W2294" i="1"/>
  <c r="X2294" i="1"/>
  <c r="V2295" i="1"/>
  <c r="W2295" i="1"/>
  <c r="X2295" i="1"/>
  <c r="V2296" i="1"/>
  <c r="W2296" i="1"/>
  <c r="X2296" i="1"/>
  <c r="V2297" i="1"/>
  <c r="W2297" i="1"/>
  <c r="X2297" i="1"/>
  <c r="V2298" i="1"/>
  <c r="W2298" i="1"/>
  <c r="X2298" i="1"/>
  <c r="V2299" i="1"/>
  <c r="W2299" i="1"/>
  <c r="X2299" i="1"/>
  <c r="V2300" i="1"/>
  <c r="W2300" i="1"/>
  <c r="X2300" i="1"/>
  <c r="V2301" i="1"/>
  <c r="W2301" i="1"/>
  <c r="X2301" i="1"/>
  <c r="V2302" i="1"/>
  <c r="W2302" i="1"/>
  <c r="X2302" i="1"/>
  <c r="V5451" i="1"/>
  <c r="W5451" i="1"/>
  <c r="X5451" i="1"/>
  <c r="V5452" i="1"/>
  <c r="W5452" i="1"/>
  <c r="X5452" i="1"/>
  <c r="V2303" i="1"/>
  <c r="W2303" i="1"/>
  <c r="X2303" i="1"/>
  <c r="V2304" i="1"/>
  <c r="W2304" i="1"/>
  <c r="X2304" i="1"/>
  <c r="V2305" i="1"/>
  <c r="W2305" i="1"/>
  <c r="X2305" i="1"/>
  <c r="V2306" i="1"/>
  <c r="W2306" i="1"/>
  <c r="X2306" i="1"/>
  <c r="V2307" i="1"/>
  <c r="W2307" i="1"/>
  <c r="X2307" i="1"/>
  <c r="V2308" i="1"/>
  <c r="W2308" i="1"/>
  <c r="X2308" i="1"/>
  <c r="V2309" i="1"/>
  <c r="W2309" i="1"/>
  <c r="X2309" i="1"/>
  <c r="V5453" i="1"/>
  <c r="W5453" i="1"/>
  <c r="X5453" i="1"/>
  <c r="V2310" i="1"/>
  <c r="W2310" i="1"/>
  <c r="X2310" i="1"/>
  <c r="V2311" i="1"/>
  <c r="W2311" i="1"/>
  <c r="X2311" i="1"/>
  <c r="V2312" i="1"/>
  <c r="W2312" i="1"/>
  <c r="X2312" i="1"/>
  <c r="V2313" i="1"/>
  <c r="W2313" i="1"/>
  <c r="X2313" i="1"/>
  <c r="V2314" i="1"/>
  <c r="W2314" i="1"/>
  <c r="X2314" i="1"/>
  <c r="V2315" i="1"/>
  <c r="W2315" i="1"/>
  <c r="X2315" i="1"/>
  <c r="V2316" i="1"/>
  <c r="W2316" i="1"/>
  <c r="X2316" i="1"/>
  <c r="V2317" i="1"/>
  <c r="W2317" i="1"/>
  <c r="X2317" i="1"/>
  <c r="V5454" i="1"/>
  <c r="W5454" i="1"/>
  <c r="X5454" i="1"/>
  <c r="V2318" i="1"/>
  <c r="W2318" i="1"/>
  <c r="X2318" i="1"/>
  <c r="V2319" i="1"/>
  <c r="W2319" i="1"/>
  <c r="X2319" i="1"/>
  <c r="V2320" i="1"/>
  <c r="W2320" i="1"/>
  <c r="X2320" i="1"/>
  <c r="V2321" i="1"/>
  <c r="W2321" i="1"/>
  <c r="X2321" i="1"/>
  <c r="V2322" i="1"/>
  <c r="W2322" i="1"/>
  <c r="X2322" i="1"/>
  <c r="V2323" i="1"/>
  <c r="W2323" i="1"/>
  <c r="X2323" i="1"/>
  <c r="V2324" i="1"/>
  <c r="W2324" i="1"/>
  <c r="X2324" i="1"/>
  <c r="V2325" i="1"/>
  <c r="W2325" i="1"/>
  <c r="X2325" i="1"/>
  <c r="V5455" i="1"/>
  <c r="W5455" i="1"/>
  <c r="X5455" i="1"/>
  <c r="V2326" i="1"/>
  <c r="W2326" i="1"/>
  <c r="X2326" i="1"/>
  <c r="V2327" i="1"/>
  <c r="W2327" i="1"/>
  <c r="X2327" i="1"/>
  <c r="V5456" i="1"/>
  <c r="W5456" i="1"/>
  <c r="X5456" i="1"/>
  <c r="V5457" i="1"/>
  <c r="W5457" i="1"/>
  <c r="X5457" i="1"/>
  <c r="V5458" i="1"/>
  <c r="W5458" i="1"/>
  <c r="X5458" i="1"/>
  <c r="V2328" i="1"/>
  <c r="W2328" i="1"/>
  <c r="X2328" i="1"/>
  <c r="V2329" i="1"/>
  <c r="W2329" i="1"/>
  <c r="X2329" i="1"/>
  <c r="V2330" i="1"/>
  <c r="W2330" i="1"/>
  <c r="X2330" i="1"/>
  <c r="V2331" i="1"/>
  <c r="W2331" i="1"/>
  <c r="X2331" i="1"/>
  <c r="V2332" i="1"/>
  <c r="W2332" i="1"/>
  <c r="X2332" i="1"/>
  <c r="V5459" i="1"/>
  <c r="W5459" i="1"/>
  <c r="X5459" i="1"/>
  <c r="V5460" i="1"/>
  <c r="W5460" i="1"/>
  <c r="X5460" i="1"/>
  <c r="V5461" i="1"/>
  <c r="W5461" i="1"/>
  <c r="X5461" i="1"/>
  <c r="V2333" i="1"/>
  <c r="W2333" i="1"/>
  <c r="X2333" i="1"/>
  <c r="V5462" i="1"/>
  <c r="W5462" i="1"/>
  <c r="X5462" i="1"/>
  <c r="V5463" i="1"/>
  <c r="W5463" i="1"/>
  <c r="X5463" i="1"/>
  <c r="V5464" i="1"/>
  <c r="W5464" i="1"/>
  <c r="X5464" i="1"/>
  <c r="V5465" i="1"/>
  <c r="W5465" i="1"/>
  <c r="X5465" i="1"/>
  <c r="V5466" i="1"/>
  <c r="W5466" i="1"/>
  <c r="X5466" i="1"/>
  <c r="V5467" i="1"/>
  <c r="W5467" i="1"/>
  <c r="X5467" i="1"/>
  <c r="V5468" i="1"/>
  <c r="W5468" i="1"/>
  <c r="X5468" i="1"/>
  <c r="V2334" i="1"/>
  <c r="W2334" i="1"/>
  <c r="X2334" i="1"/>
  <c r="V5469" i="1"/>
  <c r="W5469" i="1"/>
  <c r="X5469" i="1"/>
  <c r="V5470" i="1"/>
  <c r="W5470" i="1"/>
  <c r="X5470" i="1"/>
  <c r="V5471" i="1"/>
  <c r="W5471" i="1"/>
  <c r="X5471" i="1"/>
  <c r="V5472" i="1"/>
  <c r="W5472" i="1"/>
  <c r="X5472" i="1"/>
  <c r="V5473" i="1"/>
  <c r="W5473" i="1"/>
  <c r="X5473" i="1"/>
  <c r="V2335" i="1"/>
  <c r="W2335" i="1"/>
  <c r="X2335" i="1"/>
  <c r="V5474" i="1"/>
  <c r="W5474" i="1"/>
  <c r="X5474" i="1"/>
  <c r="V5475" i="1"/>
  <c r="W5475" i="1"/>
  <c r="X5475" i="1"/>
  <c r="V5476" i="1"/>
  <c r="W5476" i="1"/>
  <c r="X5476" i="1"/>
  <c r="V2336" i="1"/>
  <c r="W2336" i="1"/>
  <c r="X2336" i="1"/>
  <c r="V5477" i="1"/>
  <c r="W5477" i="1"/>
  <c r="X5477" i="1"/>
  <c r="V2337" i="1"/>
  <c r="W2337" i="1"/>
  <c r="X2337" i="1"/>
  <c r="V5478" i="1"/>
  <c r="W5478" i="1"/>
  <c r="X5478" i="1"/>
  <c r="V5479" i="1"/>
  <c r="W5479" i="1"/>
  <c r="X5479" i="1"/>
  <c r="V5480" i="1"/>
  <c r="W5480" i="1"/>
  <c r="X5480" i="1"/>
  <c r="V2338" i="1"/>
  <c r="W2338" i="1"/>
  <c r="X2338" i="1"/>
  <c r="V2339" i="1"/>
  <c r="W2339" i="1"/>
  <c r="X2339" i="1"/>
  <c r="V2340" i="1"/>
  <c r="W2340" i="1"/>
  <c r="X2340" i="1"/>
  <c r="V5481" i="1"/>
  <c r="W5481" i="1"/>
  <c r="X5481" i="1"/>
  <c r="V5482" i="1"/>
  <c r="W5482" i="1"/>
  <c r="X5482" i="1"/>
  <c r="V5483" i="1"/>
  <c r="W5483" i="1"/>
  <c r="X5483" i="1"/>
  <c r="V5484" i="1"/>
  <c r="W5484" i="1"/>
  <c r="X5484" i="1"/>
  <c r="V2341" i="1"/>
  <c r="W2341" i="1"/>
  <c r="X2341" i="1"/>
  <c r="V5485" i="1"/>
  <c r="W5485" i="1"/>
  <c r="X5485" i="1"/>
  <c r="V5486" i="1"/>
  <c r="W5486" i="1"/>
  <c r="X5486" i="1"/>
  <c r="V5487" i="1"/>
  <c r="W5487" i="1"/>
  <c r="X5487" i="1"/>
  <c r="V2342" i="1"/>
  <c r="W2342" i="1"/>
  <c r="X2342" i="1"/>
  <c r="V2343" i="1"/>
  <c r="W2343" i="1"/>
  <c r="X2343" i="1"/>
  <c r="V2344" i="1"/>
  <c r="W2344" i="1"/>
  <c r="X2344" i="1"/>
  <c r="V2345" i="1"/>
  <c r="W2345" i="1"/>
  <c r="X2345" i="1"/>
  <c r="V2346" i="1"/>
  <c r="W2346" i="1"/>
  <c r="X2346" i="1"/>
  <c r="V5488" i="1"/>
  <c r="W5488" i="1"/>
  <c r="X5488" i="1"/>
  <c r="V5489" i="1"/>
  <c r="W5489" i="1"/>
  <c r="X5489" i="1"/>
  <c r="V2347" i="1"/>
  <c r="W2347" i="1"/>
  <c r="X2347" i="1"/>
  <c r="V5490" i="1"/>
  <c r="W5490" i="1"/>
  <c r="X5490" i="1"/>
  <c r="V5491" i="1"/>
  <c r="W5491" i="1"/>
  <c r="X5491" i="1"/>
  <c r="V5492" i="1"/>
  <c r="W5492" i="1"/>
  <c r="X5492" i="1"/>
  <c r="V2348" i="1"/>
  <c r="W2348" i="1"/>
  <c r="X2348" i="1"/>
  <c r="V2349" i="1"/>
  <c r="W2349" i="1"/>
  <c r="X2349" i="1"/>
  <c r="V2350" i="1"/>
  <c r="W2350" i="1"/>
  <c r="X2350" i="1"/>
  <c r="V2351" i="1"/>
  <c r="W2351" i="1"/>
  <c r="X2351" i="1"/>
  <c r="V5493" i="1"/>
  <c r="W5493" i="1"/>
  <c r="X5493" i="1"/>
  <c r="V5494" i="1"/>
  <c r="W5494" i="1"/>
  <c r="X5494" i="1"/>
  <c r="V5495" i="1"/>
  <c r="W5495" i="1"/>
  <c r="X5495" i="1"/>
  <c r="V5496" i="1"/>
  <c r="W5496" i="1"/>
  <c r="X5496" i="1"/>
  <c r="V2352" i="1"/>
  <c r="W2352" i="1"/>
  <c r="X2352" i="1"/>
  <c r="V2353" i="1"/>
  <c r="W2353" i="1"/>
  <c r="X2353" i="1"/>
  <c r="V5497" i="1"/>
  <c r="W5497" i="1"/>
  <c r="X5497" i="1"/>
  <c r="V2354" i="1"/>
  <c r="W2354" i="1"/>
  <c r="X2354" i="1"/>
  <c r="V2355" i="1"/>
  <c r="W2355" i="1"/>
  <c r="X2355" i="1"/>
  <c r="V5498" i="1"/>
  <c r="W5498" i="1"/>
  <c r="X5498" i="1"/>
  <c r="V2356" i="1"/>
  <c r="W2356" i="1"/>
  <c r="X2356" i="1"/>
  <c r="V5499" i="1"/>
  <c r="W5499" i="1"/>
  <c r="X5499" i="1"/>
  <c r="V2357" i="1"/>
  <c r="W2357" i="1"/>
  <c r="X2357" i="1"/>
  <c r="V2358" i="1"/>
  <c r="W2358" i="1"/>
  <c r="X2358" i="1"/>
  <c r="V5500" i="1"/>
  <c r="W5500" i="1"/>
  <c r="X5500" i="1"/>
  <c r="V5501" i="1"/>
  <c r="W5501" i="1"/>
  <c r="X5501" i="1"/>
  <c r="V2359" i="1"/>
  <c r="W2359" i="1"/>
  <c r="X2359" i="1"/>
  <c r="V2360" i="1"/>
  <c r="W2360" i="1"/>
  <c r="X2360" i="1"/>
  <c r="V5502" i="1"/>
  <c r="W5502" i="1"/>
  <c r="X5502" i="1"/>
  <c r="V2361" i="1"/>
  <c r="W2361" i="1"/>
  <c r="X2361" i="1"/>
  <c r="V5503" i="1"/>
  <c r="W5503" i="1"/>
  <c r="X5503" i="1"/>
  <c r="V2362" i="1"/>
  <c r="W2362" i="1"/>
  <c r="X2362" i="1"/>
  <c r="V2363" i="1"/>
  <c r="W2363" i="1"/>
  <c r="X2363" i="1"/>
  <c r="V5504" i="1"/>
  <c r="W5504" i="1"/>
  <c r="X5504" i="1"/>
  <c r="V2364" i="1"/>
  <c r="W2364" i="1"/>
  <c r="X2364" i="1"/>
  <c r="V2365" i="1"/>
  <c r="W2365" i="1"/>
  <c r="X2365" i="1"/>
  <c r="V2366" i="1"/>
  <c r="W2366" i="1"/>
  <c r="X2366" i="1"/>
  <c r="V5505" i="1"/>
  <c r="W5505" i="1"/>
  <c r="X5505" i="1"/>
  <c r="V2367" i="1"/>
  <c r="W2367" i="1"/>
  <c r="X2367" i="1"/>
  <c r="V2368" i="1"/>
  <c r="W2368" i="1"/>
  <c r="X2368" i="1"/>
  <c r="V5506" i="1"/>
  <c r="W5506" i="1"/>
  <c r="X5506" i="1"/>
  <c r="V5507" i="1"/>
  <c r="W5507" i="1"/>
  <c r="X5507" i="1"/>
  <c r="V2369" i="1"/>
  <c r="W2369" i="1"/>
  <c r="X2369" i="1"/>
  <c r="V5508" i="1"/>
  <c r="W5508" i="1"/>
  <c r="X5508" i="1"/>
  <c r="V2370" i="1"/>
  <c r="W2370" i="1"/>
  <c r="X2370" i="1"/>
  <c r="V2371" i="1"/>
  <c r="W2371" i="1"/>
  <c r="X2371" i="1"/>
  <c r="V5509" i="1"/>
  <c r="W5509" i="1"/>
  <c r="X5509" i="1"/>
  <c r="V2372" i="1"/>
  <c r="W2372" i="1"/>
  <c r="X2372" i="1"/>
  <c r="V2373" i="1"/>
  <c r="W2373" i="1"/>
  <c r="X2373" i="1"/>
  <c r="V2374" i="1"/>
  <c r="W2374" i="1"/>
  <c r="X2374" i="1"/>
  <c r="V2375" i="1"/>
  <c r="W2375" i="1"/>
  <c r="X2375" i="1"/>
  <c r="V2376" i="1"/>
  <c r="W2376" i="1"/>
  <c r="X2376" i="1"/>
  <c r="V5510" i="1"/>
  <c r="W5510" i="1"/>
  <c r="X5510" i="1"/>
  <c r="V2377" i="1"/>
  <c r="W2377" i="1"/>
  <c r="X2377" i="1"/>
  <c r="V2378" i="1"/>
  <c r="W2378" i="1"/>
  <c r="X2378" i="1"/>
  <c r="V2379" i="1"/>
  <c r="W2379" i="1"/>
  <c r="X2379" i="1"/>
  <c r="V2380" i="1"/>
  <c r="W2380" i="1"/>
  <c r="X2380" i="1"/>
  <c r="V2381" i="1"/>
  <c r="W2381" i="1"/>
  <c r="X2381" i="1"/>
  <c r="V2382" i="1"/>
  <c r="W2382" i="1"/>
  <c r="X2382" i="1"/>
  <c r="V5511" i="1"/>
  <c r="W5511" i="1"/>
  <c r="X5511" i="1"/>
  <c r="V5512" i="1"/>
  <c r="W5512" i="1"/>
  <c r="X5512" i="1"/>
  <c r="V2383" i="1"/>
  <c r="W2383" i="1"/>
  <c r="X2383" i="1"/>
  <c r="V2384" i="1"/>
  <c r="W2384" i="1"/>
  <c r="X2384" i="1"/>
  <c r="V2385" i="1"/>
  <c r="W2385" i="1"/>
  <c r="X2385" i="1"/>
  <c r="V2386" i="1"/>
  <c r="W2386" i="1"/>
  <c r="X2386" i="1"/>
  <c r="V2387" i="1"/>
  <c r="W2387" i="1"/>
  <c r="X2387" i="1"/>
  <c r="V5513" i="1"/>
  <c r="W5513" i="1"/>
  <c r="X5513" i="1"/>
  <c r="V5514" i="1"/>
  <c r="W5514" i="1"/>
  <c r="X5514" i="1"/>
  <c r="V5515" i="1"/>
  <c r="W5515" i="1"/>
  <c r="X5515" i="1"/>
  <c r="V2388" i="1"/>
  <c r="W2388" i="1"/>
  <c r="X2388" i="1"/>
  <c r="V2389" i="1"/>
  <c r="W2389" i="1"/>
  <c r="X2389" i="1"/>
  <c r="V5516" i="1"/>
  <c r="W5516" i="1"/>
  <c r="X5516" i="1"/>
  <c r="V2390" i="1"/>
  <c r="W2390" i="1"/>
  <c r="X2390" i="1"/>
  <c r="V5517" i="1"/>
  <c r="W5517" i="1"/>
  <c r="X5517" i="1"/>
  <c r="V2391" i="1"/>
  <c r="W2391" i="1"/>
  <c r="X2391" i="1"/>
  <c r="V2392" i="1"/>
  <c r="W2392" i="1"/>
  <c r="X2392" i="1"/>
  <c r="V2393" i="1"/>
  <c r="W2393" i="1"/>
  <c r="X2393" i="1"/>
  <c r="V2394" i="1"/>
  <c r="W2394" i="1"/>
  <c r="X2394" i="1"/>
  <c r="V5518" i="1"/>
  <c r="W5518" i="1"/>
  <c r="X5518" i="1"/>
  <c r="V2395" i="1"/>
  <c r="W2395" i="1"/>
  <c r="X2395" i="1"/>
  <c r="V5519" i="1"/>
  <c r="W5519" i="1"/>
  <c r="X5519" i="1"/>
  <c r="V5520" i="1"/>
  <c r="W5520" i="1"/>
  <c r="X5520" i="1"/>
  <c r="V5521" i="1"/>
  <c r="W5521" i="1"/>
  <c r="X5521" i="1"/>
  <c r="V2396" i="1"/>
  <c r="W2396" i="1"/>
  <c r="X2396" i="1"/>
  <c r="V2397" i="1"/>
  <c r="W2397" i="1"/>
  <c r="X2397" i="1"/>
  <c r="V5522" i="1"/>
  <c r="W5522" i="1"/>
  <c r="X5522" i="1"/>
  <c r="V2398" i="1"/>
  <c r="W2398" i="1"/>
  <c r="X2398" i="1"/>
  <c r="V2399" i="1"/>
  <c r="W2399" i="1"/>
  <c r="X2399" i="1"/>
  <c r="V2400" i="1"/>
  <c r="W2400" i="1"/>
  <c r="X2400" i="1"/>
  <c r="V5523" i="1"/>
  <c r="W5523" i="1"/>
  <c r="X5523" i="1"/>
  <c r="V2401" i="1"/>
  <c r="W2401" i="1"/>
  <c r="X2401" i="1"/>
  <c r="V2402" i="1"/>
  <c r="W2402" i="1"/>
  <c r="X2402" i="1"/>
  <c r="V2403" i="1"/>
  <c r="W2403" i="1"/>
  <c r="X2403" i="1"/>
  <c r="V2404" i="1"/>
  <c r="W2404" i="1"/>
  <c r="X2404" i="1"/>
  <c r="V2405" i="1"/>
  <c r="W2405" i="1"/>
  <c r="X2405" i="1"/>
  <c r="V5524" i="1"/>
  <c r="W5524" i="1"/>
  <c r="X5524" i="1"/>
  <c r="V2406" i="1"/>
  <c r="W2406" i="1"/>
  <c r="X2406" i="1"/>
  <c r="V5525" i="1"/>
  <c r="W5525" i="1"/>
  <c r="X5525" i="1"/>
  <c r="V2407" i="1"/>
  <c r="W2407" i="1"/>
  <c r="X2407" i="1"/>
  <c r="V2408" i="1"/>
  <c r="W2408" i="1"/>
  <c r="X2408" i="1"/>
  <c r="V2409" i="1"/>
  <c r="W2409" i="1"/>
  <c r="X2409" i="1"/>
  <c r="V2410" i="1"/>
  <c r="W2410" i="1"/>
  <c r="X2410" i="1"/>
  <c r="V2411" i="1"/>
  <c r="W2411" i="1"/>
  <c r="X2411" i="1"/>
  <c r="V2412" i="1"/>
  <c r="W2412" i="1"/>
  <c r="X2412" i="1"/>
  <c r="V2413" i="1"/>
  <c r="W2413" i="1"/>
  <c r="X2413" i="1"/>
  <c r="V2414" i="1"/>
  <c r="W2414" i="1"/>
  <c r="X2414" i="1"/>
  <c r="V5526" i="1"/>
  <c r="W5526" i="1"/>
  <c r="X5526" i="1"/>
  <c r="V2415" i="1"/>
  <c r="W2415" i="1"/>
  <c r="X2415" i="1"/>
  <c r="V2416" i="1"/>
  <c r="W2416" i="1"/>
  <c r="X2416" i="1"/>
  <c r="V2417" i="1"/>
  <c r="W2417" i="1"/>
  <c r="X2417" i="1"/>
  <c r="V2418" i="1"/>
  <c r="W2418" i="1"/>
  <c r="X2418" i="1"/>
  <c r="V5527" i="1"/>
  <c r="W5527" i="1"/>
  <c r="X5527" i="1"/>
  <c r="V5528" i="1"/>
  <c r="W5528" i="1"/>
  <c r="X5528" i="1"/>
  <c r="V2419" i="1"/>
  <c r="W2419" i="1"/>
  <c r="X2419" i="1"/>
  <c r="V2420" i="1"/>
  <c r="W2420" i="1"/>
  <c r="X2420" i="1"/>
  <c r="V2421" i="1"/>
  <c r="W2421" i="1"/>
  <c r="X2421" i="1"/>
  <c r="V2422" i="1"/>
  <c r="W2422" i="1"/>
  <c r="X2422" i="1"/>
  <c r="V5529" i="1"/>
  <c r="W5529" i="1"/>
  <c r="X5529" i="1"/>
  <c r="V5530" i="1"/>
  <c r="W5530" i="1"/>
  <c r="X5530" i="1"/>
  <c r="V2423" i="1"/>
  <c r="W2423" i="1"/>
  <c r="X2423" i="1"/>
  <c r="V2424" i="1"/>
  <c r="W2424" i="1"/>
  <c r="X2424" i="1"/>
  <c r="V2425" i="1"/>
  <c r="W2425" i="1"/>
  <c r="X2425" i="1"/>
  <c r="V5531" i="1"/>
  <c r="W5531" i="1"/>
  <c r="X5531" i="1"/>
  <c r="V2426" i="1"/>
  <c r="W2426" i="1"/>
  <c r="X2426" i="1"/>
  <c r="V5532" i="1"/>
  <c r="W5532" i="1"/>
  <c r="X5532" i="1"/>
  <c r="V2427" i="1"/>
  <c r="W2427" i="1"/>
  <c r="X2427" i="1"/>
  <c r="V5533" i="1"/>
  <c r="W5533" i="1"/>
  <c r="X5533" i="1"/>
  <c r="V2428" i="1"/>
  <c r="W2428" i="1"/>
  <c r="X2428" i="1"/>
  <c r="V2429" i="1"/>
  <c r="W2429" i="1"/>
  <c r="X2429" i="1"/>
  <c r="V2430" i="1"/>
  <c r="W2430" i="1"/>
  <c r="X2430" i="1"/>
  <c r="V2431" i="1"/>
  <c r="W2431" i="1"/>
  <c r="X2431" i="1"/>
  <c r="V2432" i="1"/>
  <c r="W2432" i="1"/>
  <c r="X2432" i="1"/>
  <c r="V2433" i="1"/>
  <c r="W2433" i="1"/>
  <c r="X2433" i="1"/>
  <c r="V2434" i="1"/>
  <c r="W2434" i="1"/>
  <c r="X2434" i="1"/>
  <c r="V2435" i="1"/>
  <c r="W2435" i="1"/>
  <c r="X2435" i="1"/>
  <c r="V2436" i="1"/>
  <c r="W2436" i="1"/>
  <c r="X2436" i="1"/>
  <c r="V2437" i="1"/>
  <c r="W2437" i="1"/>
  <c r="X2437" i="1"/>
  <c r="V2438" i="1"/>
  <c r="W2438" i="1"/>
  <c r="X2438" i="1"/>
  <c r="V2439" i="1"/>
  <c r="W2439" i="1"/>
  <c r="X2439" i="1"/>
  <c r="V2440" i="1"/>
  <c r="W2440" i="1"/>
  <c r="X2440" i="1"/>
  <c r="V5534" i="1"/>
  <c r="W5534" i="1"/>
  <c r="X5534" i="1"/>
  <c r="V2441" i="1"/>
  <c r="W2441" i="1"/>
  <c r="X2441" i="1"/>
  <c r="V2442" i="1"/>
  <c r="W2442" i="1"/>
  <c r="X2442" i="1"/>
  <c r="V2443" i="1"/>
  <c r="W2443" i="1"/>
  <c r="X2443" i="1"/>
  <c r="V5535" i="1"/>
  <c r="W5535" i="1"/>
  <c r="X5535" i="1"/>
  <c r="V5536" i="1"/>
  <c r="W5536" i="1"/>
  <c r="X5536" i="1"/>
  <c r="V2444" i="1"/>
  <c r="W2444" i="1"/>
  <c r="X2444" i="1"/>
  <c r="V2445" i="1"/>
  <c r="W2445" i="1"/>
  <c r="X2445" i="1"/>
  <c r="V2446" i="1"/>
  <c r="W2446" i="1"/>
  <c r="X2446" i="1"/>
  <c r="V2447" i="1"/>
  <c r="W2447" i="1"/>
  <c r="X2447" i="1"/>
  <c r="V2448" i="1"/>
  <c r="W2448" i="1"/>
  <c r="X2448" i="1"/>
  <c r="V2449" i="1"/>
  <c r="W2449" i="1"/>
  <c r="X2449" i="1"/>
  <c r="V5537" i="1"/>
  <c r="W5537" i="1"/>
  <c r="X5537" i="1"/>
  <c r="V2450" i="1"/>
  <c r="W2450" i="1"/>
  <c r="X2450" i="1"/>
  <c r="V2451" i="1"/>
  <c r="W2451" i="1"/>
  <c r="X2451" i="1"/>
  <c r="V2452" i="1"/>
  <c r="W2452" i="1"/>
  <c r="X2452" i="1"/>
  <c r="V2453" i="1"/>
  <c r="W2453" i="1"/>
  <c r="X2453" i="1"/>
  <c r="V2454" i="1"/>
  <c r="W2454" i="1"/>
  <c r="X2454" i="1"/>
  <c r="V2455" i="1"/>
  <c r="W2455" i="1"/>
  <c r="X2455" i="1"/>
  <c r="V2456" i="1"/>
  <c r="W2456" i="1"/>
  <c r="X2456" i="1"/>
  <c r="V5538" i="1"/>
  <c r="W5538" i="1"/>
  <c r="X5538" i="1"/>
  <c r="V2457" i="1"/>
  <c r="W2457" i="1"/>
  <c r="X2457" i="1"/>
  <c r="V2458" i="1"/>
  <c r="W2458" i="1"/>
  <c r="X2458" i="1"/>
  <c r="V2459" i="1"/>
  <c r="W2459" i="1"/>
  <c r="X2459" i="1"/>
  <c r="V2460" i="1"/>
  <c r="W2460" i="1"/>
  <c r="X2460" i="1"/>
  <c r="V2461" i="1"/>
  <c r="W2461" i="1"/>
  <c r="X2461" i="1"/>
  <c r="V5539" i="1"/>
  <c r="W5539" i="1"/>
  <c r="X5539" i="1"/>
  <c r="V2462" i="1"/>
  <c r="W2462" i="1"/>
  <c r="X2462" i="1"/>
  <c r="V2463" i="1"/>
  <c r="W2463" i="1"/>
  <c r="X2463" i="1"/>
  <c r="V2464" i="1"/>
  <c r="W2464" i="1"/>
  <c r="X2464" i="1"/>
  <c r="V2465" i="1"/>
  <c r="W2465" i="1"/>
  <c r="X2465" i="1"/>
  <c r="V2466" i="1"/>
  <c r="W2466" i="1"/>
  <c r="X2466" i="1"/>
  <c r="V2467" i="1"/>
  <c r="W2467" i="1"/>
  <c r="X2467" i="1"/>
  <c r="V2468" i="1"/>
  <c r="W2468" i="1"/>
  <c r="X2468" i="1"/>
  <c r="V2469" i="1"/>
  <c r="W2469" i="1"/>
  <c r="X2469" i="1"/>
  <c r="V2470" i="1"/>
  <c r="W2470" i="1"/>
  <c r="X2470" i="1"/>
  <c r="V2471" i="1"/>
  <c r="W2471" i="1"/>
  <c r="X2471" i="1"/>
  <c r="V2472" i="1"/>
  <c r="W2472" i="1"/>
  <c r="X2472" i="1"/>
  <c r="V2473" i="1"/>
  <c r="W2473" i="1"/>
  <c r="X2473" i="1"/>
  <c r="V5540" i="1"/>
  <c r="W5540" i="1"/>
  <c r="X5540" i="1"/>
  <c r="V5541" i="1"/>
  <c r="W5541" i="1"/>
  <c r="X5541" i="1"/>
  <c r="V5542" i="1"/>
  <c r="W5542" i="1"/>
  <c r="X5542" i="1"/>
  <c r="V5543" i="1"/>
  <c r="W5543" i="1"/>
  <c r="X5543" i="1"/>
  <c r="V2474" i="1"/>
  <c r="W2474" i="1"/>
  <c r="X2474" i="1"/>
  <c r="V2475" i="1"/>
  <c r="W2475" i="1"/>
  <c r="X2475" i="1"/>
  <c r="V5544" i="1"/>
  <c r="W5544" i="1"/>
  <c r="X5544" i="1"/>
  <c r="V5545" i="1"/>
  <c r="W5545" i="1"/>
  <c r="X5545" i="1"/>
  <c r="V2476" i="1"/>
  <c r="W2476" i="1"/>
  <c r="X2476" i="1"/>
  <c r="V2477" i="1"/>
  <c r="W2477" i="1"/>
  <c r="X2477" i="1"/>
  <c r="V5546" i="1"/>
  <c r="W5546" i="1"/>
  <c r="X5546" i="1"/>
  <c r="V2478" i="1"/>
  <c r="W2478" i="1"/>
  <c r="X2478" i="1"/>
  <c r="V5547" i="1"/>
  <c r="W5547" i="1"/>
  <c r="X5547" i="1"/>
  <c r="V5548" i="1"/>
  <c r="W5548" i="1"/>
  <c r="X5548" i="1"/>
  <c r="V5549" i="1"/>
  <c r="W5549" i="1"/>
  <c r="X5549" i="1"/>
  <c r="V2479" i="1"/>
  <c r="W2479" i="1"/>
  <c r="X2479" i="1"/>
  <c r="V5550" i="1"/>
  <c r="W5550" i="1"/>
  <c r="X5550" i="1"/>
  <c r="V2480" i="1"/>
  <c r="W2480" i="1"/>
  <c r="X2480" i="1"/>
  <c r="V5551" i="1"/>
  <c r="W5551" i="1"/>
  <c r="X5551" i="1"/>
  <c r="V5552" i="1"/>
  <c r="W5552" i="1"/>
  <c r="X5552" i="1"/>
  <c r="V5553" i="1"/>
  <c r="W5553" i="1"/>
  <c r="X5553" i="1"/>
  <c r="V5554" i="1"/>
  <c r="W5554" i="1"/>
  <c r="X5554" i="1"/>
  <c r="V5555" i="1"/>
  <c r="W5555" i="1"/>
  <c r="X5555" i="1"/>
  <c r="V2481" i="1"/>
  <c r="W2481" i="1"/>
  <c r="X2481" i="1"/>
  <c r="V2482" i="1"/>
  <c r="W2482" i="1"/>
  <c r="X2482" i="1"/>
  <c r="V2483" i="1"/>
  <c r="W2483" i="1"/>
  <c r="X2483" i="1"/>
  <c r="V2484" i="1"/>
  <c r="W2484" i="1"/>
  <c r="X2484" i="1"/>
  <c r="V5556" i="1"/>
  <c r="W5556" i="1"/>
  <c r="X5556" i="1"/>
  <c r="V5557" i="1"/>
  <c r="W5557" i="1"/>
  <c r="X5557" i="1"/>
  <c r="V5558" i="1"/>
  <c r="W5558" i="1"/>
  <c r="X5558" i="1"/>
  <c r="V2485" i="1"/>
  <c r="W2485" i="1"/>
  <c r="X2485" i="1"/>
  <c r="V5559" i="1"/>
  <c r="W5559" i="1"/>
  <c r="X5559" i="1"/>
  <c r="V2486" i="1"/>
  <c r="W2486" i="1"/>
  <c r="X2486" i="1"/>
  <c r="V5560" i="1"/>
  <c r="W5560" i="1"/>
  <c r="X5560" i="1"/>
  <c r="V5561" i="1"/>
  <c r="W5561" i="1"/>
  <c r="X5561" i="1"/>
  <c r="V2487" i="1"/>
  <c r="W2487" i="1"/>
  <c r="X2487" i="1"/>
  <c r="V2488" i="1"/>
  <c r="W2488" i="1"/>
  <c r="X2488" i="1"/>
  <c r="V2489" i="1"/>
  <c r="W2489" i="1"/>
  <c r="X2489" i="1"/>
  <c r="V5562" i="1"/>
  <c r="W5562" i="1"/>
  <c r="X5562" i="1"/>
  <c r="V5563" i="1"/>
  <c r="W5563" i="1"/>
  <c r="X5563" i="1"/>
  <c r="V5564" i="1"/>
  <c r="W5564" i="1"/>
  <c r="X5564" i="1"/>
  <c r="V5565" i="1"/>
  <c r="W5565" i="1"/>
  <c r="X5565" i="1"/>
  <c r="V2490" i="1"/>
  <c r="W2490" i="1"/>
  <c r="X2490" i="1"/>
  <c r="V2491" i="1"/>
  <c r="W2491" i="1"/>
  <c r="X2491" i="1"/>
  <c r="V5566" i="1"/>
  <c r="W5566" i="1"/>
  <c r="X5566" i="1"/>
  <c r="V5567" i="1"/>
  <c r="W5567" i="1"/>
  <c r="X5567" i="1"/>
  <c r="V5568" i="1"/>
  <c r="W5568" i="1"/>
  <c r="X5568" i="1"/>
  <c r="V5569" i="1"/>
  <c r="W5569" i="1"/>
  <c r="X5569" i="1"/>
  <c r="V5570" i="1"/>
  <c r="W5570" i="1"/>
  <c r="X5570" i="1"/>
  <c r="V5571" i="1"/>
  <c r="W5571" i="1"/>
  <c r="X5571" i="1"/>
  <c r="V5572" i="1"/>
  <c r="W5572" i="1"/>
  <c r="X5572" i="1"/>
  <c r="V5573" i="1"/>
  <c r="W5573" i="1"/>
  <c r="X5573" i="1"/>
  <c r="V5574" i="1"/>
  <c r="W5574" i="1"/>
  <c r="X5574" i="1"/>
  <c r="V5575" i="1"/>
  <c r="W5575" i="1"/>
  <c r="X5575" i="1"/>
  <c r="V5576" i="1"/>
  <c r="W5576" i="1"/>
  <c r="X5576" i="1"/>
  <c r="V5577" i="1"/>
  <c r="W5577" i="1"/>
  <c r="X5577" i="1"/>
  <c r="V5578" i="1"/>
  <c r="W5578" i="1"/>
  <c r="X5578" i="1"/>
  <c r="V5579" i="1"/>
  <c r="W5579" i="1"/>
  <c r="X5579" i="1"/>
  <c r="V2492" i="1"/>
  <c r="W2492" i="1"/>
  <c r="X2492" i="1"/>
  <c r="V2493" i="1"/>
  <c r="W2493" i="1"/>
  <c r="X2493" i="1"/>
  <c r="V5580" i="1"/>
  <c r="W5580" i="1"/>
  <c r="X5580" i="1"/>
  <c r="V5581" i="1"/>
  <c r="W5581" i="1"/>
  <c r="X5581" i="1"/>
  <c r="V5582" i="1"/>
  <c r="W5582" i="1"/>
  <c r="X5582" i="1"/>
  <c r="V5583" i="1"/>
  <c r="W5583" i="1"/>
  <c r="X5583" i="1"/>
  <c r="V2494" i="1"/>
  <c r="W2494" i="1"/>
  <c r="X2494" i="1"/>
  <c r="V2495" i="1"/>
  <c r="W2495" i="1"/>
  <c r="X2495" i="1"/>
  <c r="V5584" i="1"/>
  <c r="W5584" i="1"/>
  <c r="X5584" i="1"/>
  <c r="V2496" i="1"/>
  <c r="W2496" i="1"/>
  <c r="X2496" i="1"/>
  <c r="V2497" i="1"/>
  <c r="W2497" i="1"/>
  <c r="X2497" i="1"/>
  <c r="V5585" i="1"/>
  <c r="W5585" i="1"/>
  <c r="X5585" i="1"/>
  <c r="V5586" i="1"/>
  <c r="W5586" i="1"/>
  <c r="X5586" i="1"/>
  <c r="V5587" i="1"/>
  <c r="W5587" i="1"/>
  <c r="X5587" i="1"/>
  <c r="V2498" i="1"/>
  <c r="W2498" i="1"/>
  <c r="X2498" i="1"/>
  <c r="V5588" i="1"/>
  <c r="W5588" i="1"/>
  <c r="X5588" i="1"/>
  <c r="V5589" i="1"/>
  <c r="W5589" i="1"/>
  <c r="X5589" i="1"/>
  <c r="V2499" i="1"/>
  <c r="W2499" i="1"/>
  <c r="X2499" i="1"/>
  <c r="V5590" i="1"/>
  <c r="W5590" i="1"/>
  <c r="X5590" i="1"/>
  <c r="V5591" i="1"/>
  <c r="W5591" i="1"/>
  <c r="X5591" i="1"/>
  <c r="V2500" i="1"/>
  <c r="W2500" i="1"/>
  <c r="X2500" i="1"/>
  <c r="V2501" i="1"/>
  <c r="W2501" i="1"/>
  <c r="X2501" i="1"/>
  <c r="V2502" i="1"/>
  <c r="W2502" i="1"/>
  <c r="X2502" i="1"/>
  <c r="V2503" i="1"/>
  <c r="W2503" i="1"/>
  <c r="X2503" i="1"/>
  <c r="V2504" i="1"/>
  <c r="W2504" i="1"/>
  <c r="X2504" i="1"/>
  <c r="V2505" i="1"/>
  <c r="W2505" i="1"/>
  <c r="X2505" i="1"/>
  <c r="V2506" i="1"/>
  <c r="W2506" i="1"/>
  <c r="X2506" i="1"/>
  <c r="V2507" i="1"/>
  <c r="W2507" i="1"/>
  <c r="X2507" i="1"/>
  <c r="V2508" i="1"/>
  <c r="W2508" i="1"/>
  <c r="X2508" i="1"/>
  <c r="V5592" i="1"/>
  <c r="W5592" i="1"/>
  <c r="X5592" i="1"/>
  <c r="V2509" i="1"/>
  <c r="W2509" i="1"/>
  <c r="X2509" i="1"/>
  <c r="V2510" i="1"/>
  <c r="W2510" i="1"/>
  <c r="X2510" i="1"/>
  <c r="V2511" i="1"/>
  <c r="W2511" i="1"/>
  <c r="X2511" i="1"/>
  <c r="V2512" i="1"/>
  <c r="W2512" i="1"/>
  <c r="X2512" i="1"/>
  <c r="V5593" i="1"/>
  <c r="W5593" i="1"/>
  <c r="X5593" i="1"/>
  <c r="V2513" i="1"/>
  <c r="W2513" i="1"/>
  <c r="X2513" i="1"/>
  <c r="V2514" i="1"/>
  <c r="W2514" i="1"/>
  <c r="X2514" i="1"/>
  <c r="V5594" i="1"/>
  <c r="W5594" i="1"/>
  <c r="X5594" i="1"/>
  <c r="V5595" i="1"/>
  <c r="W5595" i="1"/>
  <c r="X5595" i="1"/>
  <c r="V5596" i="1"/>
  <c r="W5596" i="1"/>
  <c r="X5596" i="1"/>
  <c r="V5597" i="1"/>
  <c r="W5597" i="1"/>
  <c r="X5597" i="1"/>
  <c r="V5598" i="1"/>
  <c r="W5598" i="1"/>
  <c r="X5598" i="1"/>
  <c r="V2515" i="1"/>
  <c r="W2515" i="1"/>
  <c r="X2515" i="1"/>
  <c r="V5599" i="1"/>
  <c r="W5599" i="1"/>
  <c r="X5599" i="1"/>
  <c r="V5600" i="1"/>
  <c r="W5600" i="1"/>
  <c r="X5600" i="1"/>
  <c r="V5601" i="1"/>
  <c r="W5601" i="1"/>
  <c r="X5601" i="1"/>
  <c r="V5602" i="1"/>
  <c r="W5602" i="1"/>
  <c r="X5602" i="1"/>
  <c r="V2516" i="1"/>
  <c r="W2516" i="1"/>
  <c r="X2516" i="1"/>
  <c r="V2517" i="1"/>
  <c r="W2517" i="1"/>
  <c r="X2517" i="1"/>
  <c r="V5603" i="1"/>
  <c r="W5603" i="1"/>
  <c r="X5603" i="1"/>
  <c r="V5604" i="1"/>
  <c r="W5604" i="1"/>
  <c r="X5604" i="1"/>
  <c r="V2518" i="1"/>
  <c r="W2518" i="1"/>
  <c r="X2518" i="1"/>
  <c r="V2519" i="1"/>
  <c r="W2519" i="1"/>
  <c r="X2519" i="1"/>
  <c r="V2520" i="1"/>
  <c r="W2520" i="1"/>
  <c r="X2520" i="1"/>
  <c r="V5605" i="1"/>
  <c r="W5605" i="1"/>
  <c r="X5605" i="1"/>
  <c r="V2521" i="1"/>
  <c r="W2521" i="1"/>
  <c r="X2521" i="1"/>
  <c r="V5606" i="1"/>
  <c r="W5606" i="1"/>
  <c r="X5606" i="1"/>
  <c r="V5607" i="1"/>
  <c r="W5607" i="1"/>
  <c r="X5607" i="1"/>
  <c r="V5608" i="1"/>
  <c r="W5608" i="1"/>
  <c r="X5608" i="1"/>
  <c r="V5609" i="1"/>
  <c r="W5609" i="1"/>
  <c r="X5609" i="1"/>
  <c r="V5610" i="1"/>
  <c r="W5610" i="1"/>
  <c r="X5610" i="1"/>
  <c r="V5611" i="1"/>
  <c r="W5611" i="1"/>
  <c r="X5611" i="1"/>
  <c r="V5612" i="1"/>
  <c r="W5612" i="1"/>
  <c r="X5612" i="1"/>
  <c r="V5613" i="1"/>
  <c r="W5613" i="1"/>
  <c r="X5613" i="1"/>
  <c r="V2522" i="1"/>
  <c r="W2522" i="1"/>
  <c r="X2522" i="1"/>
  <c r="V2523" i="1"/>
  <c r="W2523" i="1"/>
  <c r="X2523" i="1"/>
  <c r="V2524" i="1"/>
  <c r="W2524" i="1"/>
  <c r="X2524" i="1"/>
  <c r="V5614" i="1"/>
  <c r="W5614" i="1"/>
  <c r="X5614" i="1"/>
  <c r="V5615" i="1"/>
  <c r="W5615" i="1"/>
  <c r="X5615" i="1"/>
  <c r="V2525" i="1"/>
  <c r="W2525" i="1"/>
  <c r="X2525" i="1"/>
  <c r="V5616" i="1"/>
  <c r="W5616" i="1"/>
  <c r="X5616" i="1"/>
  <c r="V5617" i="1"/>
  <c r="W5617" i="1"/>
  <c r="X5617" i="1"/>
  <c r="V5618" i="1"/>
  <c r="W5618" i="1"/>
  <c r="X5618" i="1"/>
  <c r="V5619" i="1"/>
  <c r="W5619" i="1"/>
  <c r="X5619" i="1"/>
  <c r="V5620" i="1"/>
  <c r="W5620" i="1"/>
  <c r="X5620" i="1"/>
  <c r="V5621" i="1"/>
  <c r="W5621" i="1"/>
  <c r="X5621" i="1"/>
  <c r="V5622" i="1"/>
  <c r="W5622" i="1"/>
  <c r="X5622" i="1"/>
  <c r="V5623" i="1"/>
  <c r="W5623" i="1"/>
  <c r="X5623" i="1"/>
  <c r="V2526" i="1"/>
  <c r="W2526" i="1"/>
  <c r="X2526" i="1"/>
  <c r="V5624" i="1"/>
  <c r="W5624" i="1"/>
  <c r="X5624" i="1"/>
  <c r="V5625" i="1"/>
  <c r="W5625" i="1"/>
  <c r="X5625" i="1"/>
  <c r="V5626" i="1"/>
  <c r="W5626" i="1"/>
  <c r="X5626" i="1"/>
  <c r="V5627" i="1"/>
  <c r="W5627" i="1"/>
  <c r="X5627" i="1"/>
  <c r="V5628" i="1"/>
  <c r="W5628" i="1"/>
  <c r="X5628" i="1"/>
  <c r="V5629" i="1"/>
  <c r="W5629" i="1"/>
  <c r="X5629" i="1"/>
  <c r="V2527" i="1"/>
  <c r="W2527" i="1"/>
  <c r="X2527" i="1"/>
  <c r="V5630" i="1"/>
  <c r="W5630" i="1"/>
  <c r="X5630" i="1"/>
  <c r="V5631" i="1"/>
  <c r="W5631" i="1"/>
  <c r="X5631" i="1"/>
  <c r="V5632" i="1"/>
  <c r="W5632" i="1"/>
  <c r="X5632" i="1"/>
  <c r="V5633" i="1"/>
  <c r="W5633" i="1"/>
  <c r="X5633" i="1"/>
  <c r="V5634" i="1"/>
  <c r="W5634" i="1"/>
  <c r="X5634" i="1"/>
  <c r="V5635" i="1"/>
  <c r="W5635" i="1"/>
  <c r="X5635" i="1"/>
  <c r="V5636" i="1"/>
  <c r="W5636" i="1"/>
  <c r="X5636" i="1"/>
  <c r="V5637" i="1"/>
  <c r="W5637" i="1"/>
  <c r="X5637" i="1"/>
  <c r="V5638" i="1"/>
  <c r="W5638" i="1"/>
  <c r="X5638" i="1"/>
  <c r="V5639" i="1"/>
  <c r="W5639" i="1"/>
  <c r="X5639" i="1"/>
  <c r="V5640" i="1"/>
  <c r="W5640" i="1"/>
  <c r="X5640" i="1"/>
  <c r="V5641" i="1"/>
  <c r="W5641" i="1"/>
  <c r="X5641" i="1"/>
  <c r="V5642" i="1"/>
  <c r="W5642" i="1"/>
  <c r="X5642" i="1"/>
  <c r="V2528" i="1"/>
  <c r="W2528" i="1"/>
  <c r="X2528" i="1"/>
  <c r="V5643" i="1"/>
  <c r="W5643" i="1"/>
  <c r="X5643" i="1"/>
  <c r="V5644" i="1"/>
  <c r="W5644" i="1"/>
  <c r="X5644" i="1"/>
  <c r="V2529" i="1"/>
  <c r="W2529" i="1"/>
  <c r="X2529" i="1"/>
  <c r="V2530" i="1"/>
  <c r="W2530" i="1"/>
  <c r="X2530" i="1"/>
  <c r="V5645" i="1"/>
  <c r="W5645" i="1"/>
  <c r="X5645" i="1"/>
  <c r="V5646" i="1"/>
  <c r="W5646" i="1"/>
  <c r="X5646" i="1"/>
  <c r="V2531" i="1"/>
  <c r="W2531" i="1"/>
  <c r="X2531" i="1"/>
  <c r="V5647" i="1"/>
  <c r="W5647" i="1"/>
  <c r="X5647" i="1"/>
  <c r="V2532" i="1"/>
  <c r="W2532" i="1"/>
  <c r="X2532" i="1"/>
  <c r="V2533" i="1"/>
  <c r="W2533" i="1"/>
  <c r="X2533" i="1"/>
  <c r="V2534" i="1"/>
  <c r="W2534" i="1"/>
  <c r="X2534" i="1"/>
  <c r="V2535" i="1"/>
  <c r="W2535" i="1"/>
  <c r="X2535" i="1"/>
  <c r="V2536" i="1"/>
  <c r="W2536" i="1"/>
  <c r="X2536" i="1"/>
  <c r="V2537" i="1"/>
  <c r="W2537" i="1"/>
  <c r="X2537" i="1"/>
  <c r="V2538" i="1"/>
  <c r="W2538" i="1"/>
  <c r="X2538" i="1"/>
  <c r="V5648" i="1"/>
  <c r="W5648" i="1"/>
  <c r="X5648" i="1"/>
  <c r="V2539" i="1"/>
  <c r="W2539" i="1"/>
  <c r="X2539" i="1"/>
  <c r="V2540" i="1"/>
  <c r="W2540" i="1"/>
  <c r="X2540" i="1"/>
  <c r="V2541" i="1"/>
  <c r="W2541" i="1"/>
  <c r="X2541" i="1"/>
  <c r="V2542" i="1"/>
  <c r="W2542" i="1"/>
  <c r="X2542" i="1"/>
  <c r="V2543" i="1"/>
  <c r="W2543" i="1"/>
  <c r="X2543" i="1"/>
  <c r="V5649" i="1"/>
  <c r="W5649" i="1"/>
  <c r="X5649" i="1"/>
  <c r="V2544" i="1"/>
  <c r="W2544" i="1"/>
  <c r="X2544" i="1"/>
  <c r="V5650" i="1"/>
  <c r="W5650" i="1"/>
  <c r="X5650" i="1"/>
  <c r="V2545" i="1"/>
  <c r="W2545" i="1"/>
  <c r="X2545" i="1"/>
  <c r="V2546" i="1"/>
  <c r="W2546" i="1"/>
  <c r="X2546" i="1"/>
  <c r="V2547" i="1"/>
  <c r="W2547" i="1"/>
  <c r="X2547" i="1"/>
  <c r="V2548" i="1"/>
  <c r="W2548" i="1"/>
  <c r="X2548" i="1"/>
  <c r="V2549" i="1"/>
  <c r="W2549" i="1"/>
  <c r="X2549" i="1"/>
  <c r="V2550" i="1"/>
  <c r="W2550" i="1"/>
  <c r="X2550" i="1"/>
  <c r="V2551" i="1"/>
  <c r="W2551" i="1"/>
  <c r="X2551" i="1"/>
  <c r="V2552" i="1"/>
  <c r="W2552" i="1"/>
  <c r="X2552" i="1"/>
  <c r="V2553" i="1"/>
  <c r="W2553" i="1"/>
  <c r="X2553" i="1"/>
  <c r="V2554" i="1"/>
  <c r="W2554" i="1"/>
  <c r="X2554" i="1"/>
  <c r="V2555" i="1"/>
  <c r="W2555" i="1"/>
  <c r="X2555" i="1"/>
  <c r="V2556" i="1"/>
  <c r="W2556" i="1"/>
  <c r="X2556" i="1"/>
  <c r="V5651" i="1"/>
  <c r="W5651" i="1"/>
  <c r="X5651" i="1"/>
  <c r="V2557" i="1"/>
  <c r="W2557" i="1"/>
  <c r="X2557" i="1"/>
  <c r="V2558" i="1"/>
  <c r="W2558" i="1"/>
  <c r="X2558" i="1"/>
  <c r="V2559" i="1"/>
  <c r="W2559" i="1"/>
  <c r="X2559" i="1"/>
  <c r="V2560" i="1"/>
  <c r="W2560" i="1"/>
  <c r="X2560" i="1"/>
  <c r="V2561" i="1"/>
  <c r="W2561" i="1"/>
  <c r="X2561" i="1"/>
  <c r="V2562" i="1"/>
  <c r="W2562" i="1"/>
  <c r="X2562" i="1"/>
  <c r="V2563" i="1"/>
  <c r="W2563" i="1"/>
  <c r="X2563" i="1"/>
  <c r="V2564" i="1"/>
  <c r="W2564" i="1"/>
  <c r="X2564" i="1"/>
  <c r="V2565" i="1"/>
  <c r="W2565" i="1"/>
  <c r="X2565" i="1"/>
  <c r="V2566" i="1"/>
  <c r="W2566" i="1"/>
  <c r="X2566" i="1"/>
  <c r="V2567" i="1"/>
  <c r="W2567" i="1"/>
  <c r="X2567" i="1"/>
  <c r="V2568" i="1"/>
  <c r="W2568" i="1"/>
  <c r="X2568" i="1"/>
  <c r="V5652" i="1"/>
  <c r="W5652" i="1"/>
  <c r="X5652" i="1"/>
  <c r="V5653" i="1"/>
  <c r="W5653" i="1"/>
  <c r="X5653" i="1"/>
  <c r="V2569" i="1"/>
  <c r="W2569" i="1"/>
  <c r="X2569" i="1"/>
  <c r="V2570" i="1"/>
  <c r="W2570" i="1"/>
  <c r="X2570" i="1"/>
  <c r="V2571" i="1"/>
  <c r="W2571" i="1"/>
  <c r="X2571" i="1"/>
  <c r="V2572" i="1"/>
  <c r="W2572" i="1"/>
  <c r="X2572" i="1"/>
  <c r="V2573" i="1"/>
  <c r="W2573" i="1"/>
  <c r="X2573" i="1"/>
  <c r="V2574" i="1"/>
  <c r="W2574" i="1"/>
  <c r="X2574" i="1"/>
  <c r="V2575" i="1"/>
  <c r="W2575" i="1"/>
  <c r="X2575" i="1"/>
  <c r="V5654" i="1"/>
  <c r="W5654" i="1"/>
  <c r="X5654" i="1"/>
  <c r="V2576" i="1"/>
  <c r="W2576" i="1"/>
  <c r="X2576" i="1"/>
  <c r="V2577" i="1"/>
  <c r="W2577" i="1"/>
  <c r="X2577" i="1"/>
  <c r="V5655" i="1"/>
  <c r="W5655" i="1"/>
  <c r="X5655" i="1"/>
  <c r="V2578" i="1"/>
  <c r="W2578" i="1"/>
  <c r="X2578" i="1"/>
  <c r="V2579" i="1"/>
  <c r="W2579" i="1"/>
  <c r="X2579" i="1"/>
  <c r="V2580" i="1"/>
  <c r="W2580" i="1"/>
  <c r="X2580" i="1"/>
  <c r="V2581" i="1"/>
  <c r="W2581" i="1"/>
  <c r="X2581" i="1"/>
  <c r="V2582" i="1"/>
  <c r="W2582" i="1"/>
  <c r="X2582" i="1"/>
  <c r="V2583" i="1"/>
  <c r="W2583" i="1"/>
  <c r="X2583" i="1"/>
  <c r="V2584" i="1"/>
  <c r="W2584" i="1"/>
  <c r="X2584" i="1"/>
  <c r="V2585" i="1"/>
  <c r="W2585" i="1"/>
  <c r="X2585" i="1"/>
  <c r="V2586" i="1"/>
  <c r="W2586" i="1"/>
  <c r="X2586" i="1"/>
  <c r="V2587" i="1"/>
  <c r="W2587" i="1"/>
  <c r="X2587" i="1"/>
  <c r="V2588" i="1"/>
  <c r="W2588" i="1"/>
  <c r="X2588" i="1"/>
  <c r="V2589" i="1"/>
  <c r="W2589" i="1"/>
  <c r="X2589" i="1"/>
  <c r="V2590" i="1"/>
  <c r="W2590" i="1"/>
  <c r="X2590" i="1"/>
  <c r="V2591" i="1"/>
  <c r="W2591" i="1"/>
  <c r="X2591" i="1"/>
  <c r="V2592" i="1"/>
  <c r="W2592" i="1"/>
  <c r="X2592" i="1"/>
  <c r="V2593" i="1"/>
  <c r="W2593" i="1"/>
  <c r="X2593" i="1"/>
  <c r="V5656" i="1"/>
  <c r="W5656" i="1"/>
  <c r="X5656" i="1"/>
  <c r="V2594" i="1"/>
  <c r="W2594" i="1"/>
  <c r="X2594" i="1"/>
  <c r="V2595" i="1"/>
  <c r="W2595" i="1"/>
  <c r="X2595" i="1"/>
  <c r="V2596" i="1"/>
  <c r="W2596" i="1"/>
  <c r="X2596" i="1"/>
  <c r="V2597" i="1"/>
  <c r="W2597" i="1"/>
  <c r="X2597" i="1"/>
  <c r="V2598" i="1"/>
  <c r="W2598" i="1"/>
  <c r="X2598" i="1"/>
  <c r="V5657" i="1"/>
  <c r="W5657" i="1"/>
  <c r="X5657" i="1"/>
  <c r="V5658" i="1"/>
  <c r="W5658" i="1"/>
  <c r="X5658" i="1"/>
  <c r="V2599" i="1"/>
  <c r="W2599" i="1"/>
  <c r="X2599" i="1"/>
  <c r="V5659" i="1"/>
  <c r="W5659" i="1"/>
  <c r="X5659" i="1"/>
  <c r="V2600" i="1"/>
  <c r="W2600" i="1"/>
  <c r="X2600" i="1"/>
  <c r="V2601" i="1"/>
  <c r="W2601" i="1"/>
  <c r="X2601" i="1"/>
  <c r="V2602" i="1"/>
  <c r="W2602" i="1"/>
  <c r="X2602" i="1"/>
  <c r="V2603" i="1"/>
  <c r="W2603" i="1"/>
  <c r="X2603" i="1"/>
  <c r="V2604" i="1"/>
  <c r="W2604" i="1"/>
  <c r="X2604" i="1"/>
  <c r="V2605" i="1"/>
  <c r="W2605" i="1"/>
  <c r="X2605" i="1"/>
  <c r="V5660" i="1"/>
  <c r="W5660" i="1"/>
  <c r="X5660" i="1"/>
  <c r="V5661" i="1"/>
  <c r="W5661" i="1"/>
  <c r="X5661" i="1"/>
  <c r="V2606" i="1"/>
  <c r="W2606" i="1"/>
  <c r="X2606" i="1"/>
  <c r="V5662" i="1"/>
  <c r="W5662" i="1"/>
  <c r="X5662" i="1"/>
  <c r="V5663" i="1"/>
  <c r="W5663" i="1"/>
  <c r="X5663" i="1"/>
  <c r="V2607" i="1"/>
  <c r="W2607" i="1"/>
  <c r="X2607" i="1"/>
  <c r="V5664" i="1"/>
  <c r="W5664" i="1"/>
  <c r="X5664" i="1"/>
  <c r="V2608" i="1"/>
  <c r="W2608" i="1"/>
  <c r="X2608" i="1"/>
  <c r="V5665" i="1"/>
  <c r="W5665" i="1"/>
  <c r="X5665" i="1"/>
  <c r="V5666" i="1"/>
  <c r="W5666" i="1"/>
  <c r="X5666" i="1"/>
  <c r="V5667" i="1"/>
  <c r="W5667" i="1"/>
  <c r="X5667" i="1"/>
  <c r="V5668" i="1"/>
  <c r="W5668" i="1"/>
  <c r="X5668" i="1"/>
  <c r="V97" i="1"/>
  <c r="W97" i="1"/>
  <c r="X97" i="1"/>
  <c r="V5669" i="1"/>
  <c r="W5669" i="1"/>
  <c r="X5669" i="1"/>
  <c r="V98" i="1"/>
  <c r="W98" i="1"/>
  <c r="X98" i="1"/>
  <c r="V5670" i="1"/>
  <c r="W5670" i="1"/>
  <c r="X5670" i="1"/>
  <c r="V5671" i="1"/>
  <c r="W5671" i="1"/>
  <c r="X5671" i="1"/>
  <c r="V5672" i="1"/>
  <c r="W5672" i="1"/>
  <c r="X5672" i="1"/>
  <c r="V2609" i="1"/>
  <c r="W2609" i="1"/>
  <c r="X2609" i="1"/>
  <c r="V99" i="1"/>
  <c r="W99" i="1"/>
  <c r="X99" i="1"/>
  <c r="V5673" i="1"/>
  <c r="W5673" i="1"/>
  <c r="X5673" i="1"/>
  <c r="V5674" i="1"/>
  <c r="W5674" i="1"/>
  <c r="X5674" i="1"/>
  <c r="V2610" i="1"/>
  <c r="W2610" i="1"/>
  <c r="X2610" i="1"/>
  <c r="V5675" i="1"/>
  <c r="W5675" i="1"/>
  <c r="X5675" i="1"/>
  <c r="V100" i="1"/>
  <c r="W100" i="1"/>
  <c r="X100" i="1"/>
  <c r="V5676" i="1"/>
  <c r="W5676" i="1"/>
  <c r="X5676" i="1"/>
  <c r="V2611" i="1"/>
  <c r="W2611" i="1"/>
  <c r="X2611" i="1"/>
  <c r="V2612" i="1"/>
  <c r="W2612" i="1"/>
  <c r="X2612" i="1"/>
  <c r="V5677" i="1"/>
  <c r="W5677" i="1"/>
  <c r="X5677" i="1"/>
  <c r="V5678" i="1"/>
  <c r="W5678" i="1"/>
  <c r="X5678" i="1"/>
  <c r="V101" i="1"/>
  <c r="W101" i="1"/>
  <c r="X101" i="1"/>
  <c r="V102" i="1"/>
  <c r="W102" i="1"/>
  <c r="X102" i="1"/>
  <c r="V5679" i="1"/>
  <c r="W5679" i="1"/>
  <c r="X5679" i="1"/>
  <c r="V5680" i="1"/>
  <c r="W5680" i="1"/>
  <c r="X5680" i="1"/>
  <c r="V2613" i="1"/>
  <c r="W2613" i="1"/>
  <c r="X2613" i="1"/>
  <c r="V5681" i="1"/>
  <c r="W5681" i="1"/>
  <c r="X5681" i="1"/>
  <c r="V2614" i="1"/>
  <c r="W2614" i="1"/>
  <c r="X2614" i="1"/>
  <c r="V2615" i="1"/>
  <c r="W2615" i="1"/>
  <c r="X2615" i="1"/>
  <c r="V2616" i="1"/>
  <c r="W2616" i="1"/>
  <c r="X2616" i="1"/>
  <c r="V5682" i="1"/>
  <c r="W5682" i="1"/>
  <c r="X5682" i="1"/>
  <c r="V2617" i="1"/>
  <c r="W2617" i="1"/>
  <c r="X2617" i="1"/>
  <c r="V2618" i="1"/>
  <c r="W2618" i="1"/>
  <c r="X2618" i="1"/>
  <c r="V2619" i="1"/>
  <c r="W2619" i="1"/>
  <c r="X2619" i="1"/>
  <c r="V2620" i="1"/>
  <c r="W2620" i="1"/>
  <c r="X2620" i="1"/>
  <c r="V2621" i="1"/>
  <c r="W2621" i="1"/>
  <c r="X2621" i="1"/>
  <c r="V2622" i="1"/>
  <c r="W2622" i="1"/>
  <c r="X2622" i="1"/>
  <c r="V2623" i="1"/>
  <c r="W2623" i="1"/>
  <c r="X2623" i="1"/>
  <c r="V2624" i="1"/>
  <c r="W2624" i="1"/>
  <c r="X2624" i="1"/>
  <c r="V2625" i="1"/>
  <c r="W2625" i="1"/>
  <c r="X2625" i="1"/>
  <c r="V5683" i="1"/>
  <c r="W5683" i="1"/>
  <c r="X5683" i="1"/>
  <c r="V2626" i="1"/>
  <c r="W2626" i="1"/>
  <c r="X2626" i="1"/>
  <c r="V2627" i="1"/>
  <c r="W2627" i="1"/>
  <c r="X2627" i="1"/>
  <c r="V5684" i="1"/>
  <c r="W5684" i="1"/>
  <c r="X5684" i="1"/>
  <c r="V5685" i="1"/>
  <c r="W5685" i="1"/>
  <c r="X5685" i="1"/>
  <c r="V2628" i="1"/>
  <c r="W2628" i="1"/>
  <c r="X2628" i="1"/>
  <c r="V2629" i="1"/>
  <c r="W2629" i="1"/>
  <c r="X2629" i="1"/>
  <c r="V2630" i="1"/>
  <c r="W2630" i="1"/>
  <c r="X2630" i="1"/>
  <c r="V2631" i="1"/>
  <c r="W2631" i="1"/>
  <c r="X2631" i="1"/>
  <c r="V2632" i="1"/>
  <c r="W2632" i="1"/>
  <c r="X2632" i="1"/>
  <c r="V5686" i="1"/>
  <c r="W5686" i="1"/>
  <c r="X5686" i="1"/>
  <c r="V2633" i="1"/>
  <c r="W2633" i="1"/>
  <c r="X2633" i="1"/>
  <c r="V2634" i="1"/>
  <c r="W2634" i="1"/>
  <c r="X2634" i="1"/>
  <c r="V2635" i="1"/>
  <c r="W2635" i="1"/>
  <c r="X2635" i="1"/>
  <c r="V2636" i="1"/>
  <c r="W2636" i="1"/>
  <c r="X2636" i="1"/>
  <c r="V5687" i="1"/>
  <c r="W5687" i="1"/>
  <c r="X5687" i="1"/>
  <c r="V2637" i="1"/>
  <c r="W2637" i="1"/>
  <c r="X2637" i="1"/>
  <c r="V2638" i="1"/>
  <c r="W2638" i="1"/>
  <c r="X2638" i="1"/>
  <c r="V2639" i="1"/>
  <c r="W2639" i="1"/>
  <c r="X2639" i="1"/>
  <c r="V5688" i="1"/>
  <c r="W5688" i="1"/>
  <c r="X5688" i="1"/>
  <c r="V2640" i="1"/>
  <c r="W2640" i="1"/>
  <c r="X2640" i="1"/>
  <c r="V2641" i="1"/>
  <c r="W2641" i="1"/>
  <c r="X2641" i="1"/>
  <c r="V2642" i="1"/>
  <c r="W2642" i="1"/>
  <c r="X2642" i="1"/>
  <c r="V2643" i="1"/>
  <c r="W2643" i="1"/>
  <c r="X2643" i="1"/>
  <c r="V2644" i="1"/>
  <c r="W2644" i="1"/>
  <c r="X2644" i="1"/>
  <c r="V2645" i="1"/>
  <c r="W2645" i="1"/>
  <c r="X2645" i="1"/>
  <c r="V2646" i="1"/>
  <c r="W2646" i="1"/>
  <c r="X2646" i="1"/>
  <c r="V2647" i="1"/>
  <c r="W2647" i="1"/>
  <c r="X2647" i="1"/>
  <c r="V2648" i="1"/>
  <c r="W2648" i="1"/>
  <c r="X2648" i="1"/>
  <c r="V2649" i="1"/>
  <c r="W2649" i="1"/>
  <c r="X2649" i="1"/>
  <c r="V2650" i="1"/>
  <c r="W2650" i="1"/>
  <c r="X2650" i="1"/>
  <c r="V2651" i="1"/>
  <c r="W2651" i="1"/>
  <c r="X2651" i="1"/>
  <c r="V2652" i="1"/>
  <c r="W2652" i="1"/>
  <c r="X2652" i="1"/>
  <c r="V2653" i="1"/>
  <c r="W2653" i="1"/>
  <c r="X2653" i="1"/>
  <c r="V2654" i="1"/>
  <c r="W2654" i="1"/>
  <c r="X2654" i="1"/>
  <c r="V2655" i="1"/>
  <c r="W2655" i="1"/>
  <c r="X2655" i="1"/>
  <c r="V2656" i="1"/>
  <c r="W2656" i="1"/>
  <c r="X2656" i="1"/>
  <c r="V2657" i="1"/>
  <c r="W2657" i="1"/>
  <c r="X2657" i="1"/>
  <c r="V2658" i="1"/>
  <c r="W2658" i="1"/>
  <c r="X2658" i="1"/>
  <c r="V5689" i="1"/>
  <c r="W5689" i="1"/>
  <c r="X5689" i="1"/>
  <c r="V2659" i="1"/>
  <c r="W2659" i="1"/>
  <c r="X2659" i="1"/>
  <c r="V5690" i="1"/>
  <c r="W5690" i="1"/>
  <c r="X5690" i="1"/>
  <c r="V2660" i="1"/>
  <c r="W2660" i="1"/>
  <c r="X2660" i="1"/>
  <c r="V2661" i="1"/>
  <c r="W2661" i="1"/>
  <c r="X2661" i="1"/>
  <c r="V2662" i="1"/>
  <c r="W2662" i="1"/>
  <c r="X2662" i="1"/>
  <c r="V2663" i="1"/>
  <c r="W2663" i="1"/>
  <c r="X2663" i="1"/>
  <c r="V5691" i="1"/>
  <c r="W5691" i="1"/>
  <c r="X5691" i="1"/>
  <c r="V2664" i="1"/>
  <c r="W2664" i="1"/>
  <c r="X2664" i="1"/>
  <c r="V5692" i="1"/>
  <c r="W5692" i="1"/>
  <c r="X5692" i="1"/>
  <c r="V5693" i="1"/>
  <c r="W5693" i="1"/>
  <c r="X5693" i="1"/>
  <c r="V2665" i="1"/>
  <c r="W2665" i="1"/>
  <c r="X2665" i="1"/>
  <c r="V5694" i="1"/>
  <c r="W5694" i="1"/>
  <c r="X5694" i="1"/>
  <c r="V2666" i="1"/>
  <c r="W2666" i="1"/>
  <c r="X2666" i="1"/>
  <c r="V5695" i="1"/>
  <c r="W5695" i="1"/>
  <c r="X5695" i="1"/>
  <c r="V5696" i="1"/>
  <c r="W5696" i="1"/>
  <c r="X5696" i="1"/>
  <c r="V2667" i="1"/>
  <c r="W2667" i="1"/>
  <c r="X2667" i="1"/>
  <c r="V2668" i="1"/>
  <c r="W2668" i="1"/>
  <c r="X2668" i="1"/>
  <c r="V2669" i="1"/>
  <c r="W2669" i="1"/>
  <c r="X2669" i="1"/>
  <c r="V2670" i="1"/>
  <c r="W2670" i="1"/>
  <c r="X2670" i="1"/>
  <c r="V5697" i="1"/>
  <c r="W5697" i="1"/>
  <c r="X5697" i="1"/>
  <c r="V2671" i="1"/>
  <c r="W2671" i="1"/>
  <c r="X2671" i="1"/>
  <c r="V2672" i="1"/>
  <c r="W2672" i="1"/>
  <c r="X2672" i="1"/>
  <c r="V5698" i="1"/>
  <c r="W5698" i="1"/>
  <c r="X5698" i="1"/>
  <c r="V2673" i="1"/>
  <c r="W2673" i="1"/>
  <c r="X2673" i="1"/>
  <c r="V5699" i="1"/>
  <c r="W5699" i="1"/>
  <c r="X5699" i="1"/>
  <c r="V2674" i="1"/>
  <c r="W2674" i="1"/>
  <c r="X2674" i="1"/>
  <c r="V5700" i="1"/>
  <c r="W5700" i="1"/>
  <c r="X5700" i="1"/>
  <c r="V2675" i="1"/>
  <c r="W2675" i="1"/>
  <c r="X2675" i="1"/>
  <c r="V5701" i="1"/>
  <c r="W5701" i="1"/>
  <c r="X5701" i="1"/>
  <c r="V5702" i="1"/>
  <c r="W5702" i="1"/>
  <c r="X5702" i="1"/>
  <c r="V2676" i="1"/>
  <c r="W2676" i="1"/>
  <c r="X2676" i="1"/>
  <c r="V5703" i="1"/>
  <c r="W5703" i="1"/>
  <c r="X5703" i="1"/>
  <c r="V5704" i="1"/>
  <c r="W5704" i="1"/>
  <c r="X5704" i="1"/>
  <c r="V2677" i="1"/>
  <c r="W2677" i="1"/>
  <c r="X2677" i="1"/>
  <c r="V2678" i="1"/>
  <c r="W2678" i="1"/>
  <c r="X2678" i="1"/>
  <c r="V5705" i="1"/>
  <c r="W5705" i="1"/>
  <c r="X5705" i="1"/>
  <c r="V5706" i="1"/>
  <c r="W5706" i="1"/>
  <c r="X5706" i="1"/>
  <c r="V5707" i="1"/>
  <c r="W5707" i="1"/>
  <c r="X5707" i="1"/>
  <c r="V2679" i="1"/>
  <c r="W2679" i="1"/>
  <c r="X2679" i="1"/>
  <c r="V5708" i="1"/>
  <c r="W5708" i="1"/>
  <c r="X5708" i="1"/>
  <c r="V5709" i="1"/>
  <c r="W5709" i="1"/>
  <c r="X5709" i="1"/>
  <c r="V2680" i="1"/>
  <c r="W2680" i="1"/>
  <c r="X2680" i="1"/>
  <c r="V5710" i="1"/>
  <c r="W5710" i="1"/>
  <c r="X5710" i="1"/>
  <c r="V5711" i="1"/>
  <c r="W5711" i="1"/>
  <c r="X5711" i="1"/>
  <c r="V2681" i="1"/>
  <c r="W2681" i="1"/>
  <c r="X2681" i="1"/>
  <c r="V2682" i="1"/>
  <c r="W2682" i="1"/>
  <c r="X2682" i="1"/>
  <c r="V5712" i="1"/>
  <c r="W5712" i="1"/>
  <c r="X5712" i="1"/>
  <c r="V5713" i="1"/>
  <c r="W5713" i="1"/>
  <c r="X5713" i="1"/>
  <c r="V5714" i="1"/>
  <c r="W5714" i="1"/>
  <c r="X5714" i="1"/>
  <c r="V2683" i="1"/>
  <c r="W2683" i="1"/>
  <c r="X2683" i="1"/>
  <c r="V2684" i="1"/>
  <c r="W2684" i="1"/>
  <c r="X2684" i="1"/>
  <c r="V2685" i="1"/>
  <c r="W2685" i="1"/>
  <c r="X2685" i="1"/>
  <c r="V2686" i="1"/>
  <c r="W2686" i="1"/>
  <c r="X2686" i="1"/>
  <c r="V2687" i="1"/>
  <c r="W2687" i="1"/>
  <c r="X2687" i="1"/>
  <c r="V5715" i="1"/>
  <c r="W5715" i="1"/>
  <c r="X5715" i="1"/>
  <c r="V2688" i="1"/>
  <c r="W2688" i="1"/>
  <c r="X2688" i="1"/>
  <c r="V5716" i="1"/>
  <c r="W5716" i="1"/>
  <c r="X5716" i="1"/>
  <c r="V2689" i="1"/>
  <c r="W2689" i="1"/>
  <c r="X2689" i="1"/>
  <c r="V2690" i="1"/>
  <c r="W2690" i="1"/>
  <c r="X2690" i="1"/>
  <c r="V5717" i="1"/>
  <c r="W5717" i="1"/>
  <c r="X5717" i="1"/>
  <c r="V2691" i="1"/>
  <c r="W2691" i="1"/>
  <c r="X2691" i="1"/>
  <c r="V5718" i="1"/>
  <c r="W5718" i="1"/>
  <c r="X5718" i="1"/>
  <c r="V2692" i="1"/>
  <c r="W2692" i="1"/>
  <c r="X2692" i="1"/>
  <c r="V5719" i="1"/>
  <c r="W5719" i="1"/>
  <c r="X5719" i="1"/>
  <c r="V2693" i="1"/>
  <c r="W2693" i="1"/>
  <c r="X2693" i="1"/>
  <c r="V5720" i="1"/>
  <c r="W5720" i="1"/>
  <c r="X5720" i="1"/>
  <c r="V5721" i="1"/>
  <c r="W5721" i="1"/>
  <c r="X5721" i="1"/>
  <c r="V2694" i="1"/>
  <c r="W2694" i="1"/>
  <c r="X2694" i="1"/>
  <c r="V2695" i="1"/>
  <c r="W2695" i="1"/>
  <c r="X2695" i="1"/>
  <c r="V2696" i="1"/>
  <c r="W2696" i="1"/>
  <c r="X2696" i="1"/>
  <c r="V5722" i="1"/>
  <c r="W5722" i="1"/>
  <c r="X5722" i="1"/>
  <c r="V2697" i="1"/>
  <c r="W2697" i="1"/>
  <c r="X2697" i="1"/>
  <c r="V2698" i="1"/>
  <c r="W2698" i="1"/>
  <c r="X2698" i="1"/>
  <c r="V2699" i="1"/>
  <c r="W2699" i="1"/>
  <c r="X2699" i="1"/>
  <c r="V2700" i="1"/>
  <c r="W2700" i="1"/>
  <c r="X2700" i="1"/>
  <c r="V2701" i="1"/>
  <c r="W2701" i="1"/>
  <c r="X2701" i="1"/>
  <c r="V2702" i="1"/>
  <c r="W2702" i="1"/>
  <c r="X2702" i="1"/>
  <c r="V2703" i="1"/>
  <c r="W2703" i="1"/>
  <c r="X2703" i="1"/>
  <c r="V2704" i="1"/>
  <c r="W2704" i="1"/>
  <c r="X2704" i="1"/>
  <c r="V2705" i="1"/>
  <c r="W2705" i="1"/>
  <c r="X2705" i="1"/>
  <c r="V2706" i="1"/>
  <c r="W2706" i="1"/>
  <c r="X2706" i="1"/>
  <c r="V2707" i="1"/>
  <c r="W2707" i="1"/>
  <c r="X2707" i="1"/>
  <c r="V2708" i="1"/>
  <c r="W2708" i="1"/>
  <c r="X2708" i="1"/>
  <c r="V5723" i="1"/>
  <c r="W5723" i="1"/>
  <c r="X5723" i="1"/>
  <c r="V2709" i="1"/>
  <c r="W2709" i="1"/>
  <c r="X2709" i="1"/>
  <c r="V2710" i="1"/>
  <c r="W2710" i="1"/>
  <c r="X2710" i="1"/>
  <c r="V5724" i="1"/>
  <c r="W5724" i="1"/>
  <c r="X5724" i="1"/>
  <c r="V2711" i="1"/>
  <c r="W2711" i="1"/>
  <c r="X2711" i="1"/>
  <c r="V2712" i="1"/>
  <c r="W2712" i="1"/>
  <c r="X2712" i="1"/>
  <c r="V2713" i="1"/>
  <c r="W2713" i="1"/>
  <c r="X2713" i="1"/>
  <c r="V5725" i="1"/>
  <c r="W5725" i="1"/>
  <c r="X5725" i="1"/>
  <c r="V2714" i="1"/>
  <c r="W2714" i="1"/>
  <c r="X2714" i="1"/>
  <c r="V2715" i="1"/>
  <c r="W2715" i="1"/>
  <c r="X2715" i="1"/>
  <c r="V2716" i="1"/>
  <c r="W2716" i="1"/>
  <c r="X2716" i="1"/>
  <c r="V2717" i="1"/>
  <c r="W2717" i="1"/>
  <c r="X2717" i="1"/>
  <c r="V2718" i="1"/>
  <c r="W2718" i="1"/>
  <c r="X2718" i="1"/>
  <c r="V2719" i="1"/>
  <c r="W2719" i="1"/>
  <c r="X2719" i="1"/>
  <c r="V2720" i="1"/>
  <c r="W2720" i="1"/>
  <c r="X2720" i="1"/>
  <c r="V2721" i="1"/>
  <c r="W2721" i="1"/>
  <c r="X2721" i="1"/>
  <c r="V5726" i="1"/>
  <c r="W5726" i="1"/>
  <c r="X5726" i="1"/>
  <c r="V2722" i="1"/>
  <c r="W2722" i="1"/>
  <c r="X2722" i="1"/>
  <c r="V5727" i="1"/>
  <c r="W5727" i="1"/>
  <c r="X5727" i="1"/>
  <c r="V2723" i="1"/>
  <c r="W2723" i="1"/>
  <c r="X2723" i="1"/>
  <c r="V2724" i="1"/>
  <c r="W2724" i="1"/>
  <c r="X2724" i="1"/>
  <c r="V2725" i="1"/>
  <c r="W2725" i="1"/>
  <c r="X2725" i="1"/>
  <c r="V2726" i="1"/>
  <c r="W2726" i="1"/>
  <c r="X2726" i="1"/>
  <c r="V2727" i="1"/>
  <c r="W2727" i="1"/>
  <c r="X2727" i="1"/>
  <c r="V2728" i="1"/>
  <c r="W2728" i="1"/>
  <c r="X2728" i="1"/>
  <c r="V2729" i="1"/>
  <c r="W2729" i="1"/>
  <c r="X2729" i="1"/>
  <c r="V5728" i="1"/>
  <c r="W5728" i="1"/>
  <c r="X5728" i="1"/>
  <c r="V2730" i="1"/>
  <c r="W2730" i="1"/>
  <c r="X2730" i="1"/>
  <c r="V2731" i="1"/>
  <c r="W2731" i="1"/>
  <c r="X2731" i="1"/>
  <c r="V5729" i="1"/>
  <c r="W5729" i="1"/>
  <c r="X5729" i="1"/>
  <c r="V2732" i="1"/>
  <c r="W2732" i="1"/>
  <c r="X2732" i="1"/>
  <c r="V2733" i="1"/>
  <c r="W2733" i="1"/>
  <c r="X2733" i="1"/>
  <c r="V2734" i="1"/>
  <c r="W2734" i="1"/>
  <c r="X2734" i="1"/>
  <c r="V2735" i="1"/>
  <c r="W2735" i="1"/>
  <c r="X2735" i="1"/>
  <c r="V2736" i="1"/>
  <c r="W2736" i="1"/>
  <c r="X2736" i="1"/>
  <c r="V2737" i="1"/>
  <c r="W2737" i="1"/>
  <c r="X2737" i="1"/>
  <c r="V2738" i="1"/>
  <c r="W2738" i="1"/>
  <c r="X2738" i="1"/>
  <c r="V2739" i="1"/>
  <c r="W2739" i="1"/>
  <c r="X2739" i="1"/>
  <c r="V2740" i="1"/>
  <c r="W2740" i="1"/>
  <c r="X2740" i="1"/>
  <c r="V2741" i="1"/>
  <c r="W2741" i="1"/>
  <c r="X2741" i="1"/>
  <c r="V5730" i="1"/>
  <c r="W5730" i="1"/>
  <c r="X5730" i="1"/>
  <c r="V2742" i="1"/>
  <c r="W2742" i="1"/>
  <c r="X2742" i="1"/>
  <c r="V2743" i="1"/>
  <c r="W2743" i="1"/>
  <c r="X2743" i="1"/>
  <c r="V2744" i="1"/>
  <c r="W2744" i="1"/>
  <c r="X2744" i="1"/>
  <c r="V2745" i="1"/>
  <c r="W2745" i="1"/>
  <c r="X2745" i="1"/>
  <c r="V2746" i="1"/>
  <c r="W2746" i="1"/>
  <c r="X2746" i="1"/>
  <c r="V5731" i="1"/>
  <c r="W5731" i="1"/>
  <c r="X5731" i="1"/>
  <c r="V2747" i="1"/>
  <c r="W2747" i="1"/>
  <c r="X2747" i="1"/>
  <c r="V5732" i="1"/>
  <c r="W5732" i="1"/>
  <c r="X5732" i="1"/>
  <c r="V2748" i="1"/>
  <c r="W2748" i="1"/>
  <c r="X2748" i="1"/>
  <c r="V2749" i="1"/>
  <c r="W2749" i="1"/>
  <c r="X2749" i="1"/>
  <c r="V2750" i="1"/>
  <c r="W2750" i="1"/>
  <c r="X2750" i="1"/>
  <c r="V2751" i="1"/>
  <c r="W2751" i="1"/>
  <c r="X2751" i="1"/>
  <c r="V2752" i="1"/>
  <c r="W2752" i="1"/>
  <c r="X2752" i="1"/>
  <c r="V2753" i="1"/>
  <c r="W2753" i="1"/>
  <c r="X2753" i="1"/>
  <c r="V2754" i="1"/>
  <c r="W2754" i="1"/>
  <c r="X2754" i="1"/>
  <c r="V2755" i="1"/>
  <c r="W2755" i="1"/>
  <c r="X2755" i="1"/>
  <c r="V2756" i="1"/>
  <c r="W2756" i="1"/>
  <c r="X2756" i="1"/>
  <c r="V2757" i="1"/>
  <c r="W2757" i="1"/>
  <c r="X2757" i="1"/>
  <c r="V2758" i="1"/>
  <c r="W2758" i="1"/>
  <c r="X2758" i="1"/>
  <c r="V2759" i="1"/>
  <c r="W2759" i="1"/>
  <c r="X2759" i="1"/>
  <c r="V2760" i="1"/>
  <c r="W2760" i="1"/>
  <c r="X2760" i="1"/>
  <c r="V2761" i="1"/>
  <c r="W2761" i="1"/>
  <c r="X2761" i="1"/>
  <c r="V2762" i="1"/>
  <c r="W2762" i="1"/>
  <c r="X2762" i="1"/>
  <c r="V2763" i="1"/>
  <c r="W2763" i="1"/>
  <c r="X2763" i="1"/>
  <c r="V2764" i="1"/>
  <c r="W2764" i="1"/>
  <c r="X2764" i="1"/>
  <c r="V2765" i="1"/>
  <c r="W2765" i="1"/>
  <c r="X2765" i="1"/>
  <c r="V2766" i="1"/>
  <c r="W2766" i="1"/>
  <c r="X2766" i="1"/>
  <c r="V2767" i="1"/>
  <c r="W2767" i="1"/>
  <c r="X2767" i="1"/>
  <c r="V2768" i="1"/>
  <c r="W2768" i="1"/>
  <c r="X2768" i="1"/>
  <c r="V5733" i="1"/>
  <c r="W5733" i="1"/>
  <c r="X5733" i="1"/>
  <c r="V2769" i="1"/>
  <c r="W2769" i="1"/>
  <c r="X2769" i="1"/>
  <c r="V2770" i="1"/>
  <c r="W2770" i="1"/>
  <c r="X2770" i="1"/>
  <c r="V5734" i="1"/>
  <c r="W5734" i="1"/>
  <c r="X5734" i="1"/>
  <c r="V5735" i="1"/>
  <c r="W5735" i="1"/>
  <c r="X5735" i="1"/>
  <c r="V2771" i="1"/>
  <c r="W2771" i="1"/>
  <c r="X2771" i="1"/>
  <c r="V2772" i="1"/>
  <c r="W2772" i="1"/>
  <c r="X2772" i="1"/>
  <c r="V2773" i="1"/>
  <c r="W2773" i="1"/>
  <c r="X2773" i="1"/>
  <c r="V2774" i="1"/>
  <c r="W2774" i="1"/>
  <c r="X2774" i="1"/>
  <c r="V2775" i="1"/>
  <c r="W2775" i="1"/>
  <c r="X2775" i="1"/>
  <c r="V2776" i="1"/>
  <c r="W2776" i="1"/>
  <c r="X2776" i="1"/>
  <c r="V2777" i="1"/>
  <c r="W2777" i="1"/>
  <c r="X2777" i="1"/>
  <c r="V2778" i="1"/>
  <c r="W2778" i="1"/>
  <c r="X2778" i="1"/>
  <c r="V5736" i="1"/>
  <c r="W5736" i="1"/>
  <c r="X5736" i="1"/>
  <c r="V2779" i="1"/>
  <c r="W2779" i="1"/>
  <c r="X2779" i="1"/>
  <c r="V2780" i="1"/>
  <c r="W2780" i="1"/>
  <c r="X2780" i="1"/>
  <c r="V2781" i="1"/>
  <c r="W2781" i="1"/>
  <c r="X2781" i="1"/>
  <c r="V2782" i="1"/>
  <c r="W2782" i="1"/>
  <c r="X2782" i="1"/>
  <c r="V2783" i="1"/>
  <c r="W2783" i="1"/>
  <c r="X2783" i="1"/>
  <c r="V2784" i="1"/>
  <c r="W2784" i="1"/>
  <c r="X2784" i="1"/>
  <c r="V2785" i="1"/>
  <c r="W2785" i="1"/>
  <c r="X2785" i="1"/>
  <c r="V2786" i="1"/>
  <c r="W2786" i="1"/>
  <c r="X2786" i="1"/>
  <c r="V5737" i="1"/>
  <c r="W5737" i="1"/>
  <c r="X5737" i="1"/>
  <c r="V2787" i="1"/>
  <c r="W2787" i="1"/>
  <c r="X2787" i="1"/>
  <c r="V2788" i="1"/>
  <c r="W2788" i="1"/>
  <c r="X2788" i="1"/>
  <c r="V2789" i="1"/>
  <c r="W2789" i="1"/>
  <c r="X2789" i="1"/>
  <c r="V2790" i="1"/>
  <c r="W2790" i="1"/>
  <c r="X2790" i="1"/>
  <c r="V2791" i="1"/>
  <c r="W2791" i="1"/>
  <c r="X2791" i="1"/>
  <c r="V2792" i="1"/>
  <c r="W2792" i="1"/>
  <c r="X2792" i="1"/>
  <c r="V2793" i="1"/>
  <c r="W2793" i="1"/>
  <c r="X2793" i="1"/>
  <c r="V2794" i="1"/>
  <c r="W2794" i="1"/>
  <c r="X2794" i="1"/>
  <c r="V2795" i="1"/>
  <c r="W2795" i="1"/>
  <c r="X2795" i="1"/>
  <c r="V2796" i="1"/>
  <c r="W2796" i="1"/>
  <c r="X2796" i="1"/>
  <c r="V5738" i="1"/>
  <c r="W5738" i="1"/>
  <c r="X5738" i="1"/>
  <c r="V2797" i="1"/>
  <c r="W2797" i="1"/>
  <c r="X2797" i="1"/>
  <c r="V2798" i="1"/>
  <c r="W2798" i="1"/>
  <c r="X2798" i="1"/>
  <c r="V2799" i="1"/>
  <c r="W2799" i="1"/>
  <c r="X2799" i="1"/>
  <c r="V2800" i="1"/>
  <c r="W2800" i="1"/>
  <c r="X2800" i="1"/>
  <c r="V2801" i="1"/>
  <c r="W2801" i="1"/>
  <c r="X2801" i="1"/>
  <c r="V2802" i="1"/>
  <c r="W2802" i="1"/>
  <c r="X2802" i="1"/>
  <c r="V2803" i="1"/>
  <c r="W2803" i="1"/>
  <c r="X2803" i="1"/>
  <c r="V5739" i="1"/>
  <c r="W5739" i="1"/>
  <c r="X5739" i="1"/>
  <c r="V5740" i="1"/>
  <c r="W5740" i="1"/>
  <c r="X5740" i="1"/>
  <c r="V5741" i="1"/>
  <c r="W5741" i="1"/>
  <c r="X5741" i="1"/>
  <c r="V2804" i="1"/>
  <c r="W2804" i="1"/>
  <c r="X2804" i="1"/>
  <c r="V5742" i="1"/>
  <c r="W5742" i="1"/>
  <c r="X5742" i="1"/>
  <c r="V5743" i="1"/>
  <c r="W5743" i="1"/>
  <c r="X5743" i="1"/>
  <c r="V5744" i="1"/>
  <c r="W5744" i="1"/>
  <c r="X5744" i="1"/>
  <c r="V5745" i="1"/>
  <c r="W5745" i="1"/>
  <c r="X5745" i="1"/>
  <c r="V2805" i="1"/>
  <c r="W2805" i="1"/>
  <c r="X2805" i="1"/>
  <c r="V2806" i="1"/>
  <c r="W2806" i="1"/>
  <c r="X2806" i="1"/>
  <c r="V2807" i="1"/>
  <c r="W2807" i="1"/>
  <c r="X2807" i="1"/>
  <c r="V2808" i="1"/>
  <c r="W2808" i="1"/>
  <c r="X2808" i="1"/>
  <c r="V2809" i="1"/>
  <c r="W2809" i="1"/>
  <c r="X2809" i="1"/>
  <c r="V2810" i="1"/>
  <c r="W2810" i="1"/>
  <c r="X2810" i="1"/>
  <c r="V2811" i="1"/>
  <c r="W2811" i="1"/>
  <c r="X2811" i="1"/>
  <c r="V2812" i="1"/>
  <c r="W2812" i="1"/>
  <c r="X2812" i="1"/>
  <c r="V5746" i="1"/>
  <c r="W5746" i="1"/>
  <c r="X5746" i="1"/>
  <c r="V2813" i="1"/>
  <c r="W2813" i="1"/>
  <c r="X2813" i="1"/>
  <c r="V5747" i="1"/>
  <c r="W5747" i="1"/>
  <c r="X5747" i="1"/>
  <c r="V2814" i="1"/>
  <c r="W2814" i="1"/>
  <c r="X2814" i="1"/>
  <c r="V5748" i="1"/>
  <c r="W5748" i="1"/>
  <c r="X5748" i="1"/>
  <c r="V2815" i="1"/>
  <c r="W2815" i="1"/>
  <c r="X2815" i="1"/>
  <c r="V5749" i="1"/>
  <c r="W5749" i="1"/>
  <c r="X5749" i="1"/>
  <c r="V2816" i="1"/>
  <c r="W2816" i="1"/>
  <c r="X2816" i="1"/>
  <c r="V2817" i="1"/>
  <c r="W2817" i="1"/>
  <c r="X2817" i="1"/>
  <c r="V5750" i="1"/>
  <c r="W5750" i="1"/>
  <c r="X5750" i="1"/>
  <c r="V2818" i="1"/>
  <c r="W2818" i="1"/>
  <c r="X2818" i="1"/>
  <c r="V5751" i="1"/>
  <c r="W5751" i="1"/>
  <c r="X5751" i="1"/>
  <c r="V5752" i="1"/>
  <c r="W5752" i="1"/>
  <c r="X5752" i="1"/>
  <c r="V2819" i="1"/>
  <c r="W2819" i="1"/>
  <c r="X2819" i="1"/>
  <c r="V5753" i="1"/>
  <c r="W5753" i="1"/>
  <c r="X5753" i="1"/>
  <c r="V2820" i="1"/>
  <c r="W2820" i="1"/>
  <c r="X2820" i="1"/>
  <c r="V5754" i="1"/>
  <c r="W5754" i="1"/>
  <c r="X5754" i="1"/>
  <c r="V5755" i="1"/>
  <c r="W5755" i="1"/>
  <c r="X5755" i="1"/>
  <c r="V5756" i="1"/>
  <c r="W5756" i="1"/>
  <c r="X5756" i="1"/>
  <c r="V5757" i="1"/>
  <c r="W5757" i="1"/>
  <c r="X5757" i="1"/>
  <c r="V5758" i="1"/>
  <c r="W5758" i="1"/>
  <c r="X5758" i="1"/>
  <c r="V2821" i="1"/>
  <c r="W2821" i="1"/>
  <c r="X2821" i="1"/>
  <c r="V5759" i="1"/>
  <c r="W5759" i="1"/>
  <c r="X5759" i="1"/>
  <c r="V5760" i="1"/>
  <c r="W5760" i="1"/>
  <c r="X5760" i="1"/>
  <c r="V5761" i="1"/>
  <c r="W5761" i="1"/>
  <c r="X5761" i="1"/>
  <c r="V5762" i="1"/>
  <c r="W5762" i="1"/>
  <c r="X5762" i="1"/>
  <c r="V5763" i="1"/>
  <c r="W5763" i="1"/>
  <c r="X5763" i="1"/>
  <c r="V5764" i="1"/>
  <c r="W5764" i="1"/>
  <c r="X5764" i="1"/>
  <c r="V2822" i="1"/>
  <c r="W2822" i="1"/>
  <c r="X2822" i="1"/>
  <c r="V2823" i="1"/>
  <c r="W2823" i="1"/>
  <c r="X2823" i="1"/>
  <c r="V2824" i="1"/>
  <c r="W2824" i="1"/>
  <c r="X2824" i="1"/>
  <c r="V5765" i="1"/>
  <c r="W5765" i="1"/>
  <c r="X5765" i="1"/>
  <c r="V5766" i="1"/>
  <c r="W5766" i="1"/>
  <c r="X5766" i="1"/>
  <c r="V5767" i="1"/>
  <c r="W5767" i="1"/>
  <c r="X5767" i="1"/>
  <c r="V2825" i="1"/>
  <c r="W2825" i="1"/>
  <c r="X2825" i="1"/>
  <c r="V5768" i="1"/>
  <c r="W5768" i="1"/>
  <c r="X5768" i="1"/>
  <c r="V5769" i="1"/>
  <c r="W5769" i="1"/>
  <c r="X5769" i="1"/>
  <c r="V5770" i="1"/>
  <c r="W5770" i="1"/>
  <c r="X5770" i="1"/>
  <c r="V5771" i="1"/>
  <c r="W5771" i="1"/>
  <c r="X5771" i="1"/>
  <c r="V5772" i="1"/>
  <c r="W5772" i="1"/>
  <c r="X5772" i="1"/>
  <c r="V5773" i="1"/>
  <c r="W5773" i="1"/>
  <c r="X5773" i="1"/>
  <c r="V2826" i="1"/>
  <c r="W2826" i="1"/>
  <c r="X2826" i="1"/>
  <c r="V2827" i="1"/>
  <c r="W2827" i="1"/>
  <c r="X2827" i="1"/>
  <c r="V5774" i="1"/>
  <c r="W5774" i="1"/>
  <c r="X5774" i="1"/>
  <c r="V5775" i="1"/>
  <c r="W5775" i="1"/>
  <c r="X5775" i="1"/>
  <c r="V2828" i="1"/>
  <c r="W2828" i="1"/>
  <c r="X2828" i="1"/>
  <c r="V2829" i="1"/>
  <c r="W2829" i="1"/>
  <c r="X2829" i="1"/>
  <c r="V2830" i="1"/>
  <c r="W2830" i="1"/>
  <c r="X2830" i="1"/>
  <c r="V5776" i="1"/>
  <c r="W5776" i="1"/>
  <c r="X5776" i="1"/>
  <c r="V2831" i="1"/>
  <c r="W2831" i="1"/>
  <c r="X2831" i="1"/>
  <c r="V2832" i="1"/>
  <c r="W2832" i="1"/>
  <c r="X2832" i="1"/>
  <c r="V2833" i="1"/>
  <c r="W2833" i="1"/>
  <c r="X2833" i="1"/>
  <c r="V5777" i="1"/>
  <c r="W5777" i="1"/>
  <c r="X5777" i="1"/>
  <c r="V5778" i="1"/>
  <c r="W5778" i="1"/>
  <c r="X5778" i="1"/>
  <c r="V2834" i="1"/>
  <c r="W2834" i="1"/>
  <c r="X2834" i="1"/>
  <c r="V5779" i="1"/>
  <c r="W5779" i="1"/>
  <c r="X5779" i="1"/>
  <c r="V2835" i="1"/>
  <c r="W2835" i="1"/>
  <c r="X2835" i="1"/>
  <c r="V5780" i="1"/>
  <c r="W5780" i="1"/>
  <c r="X5780" i="1"/>
  <c r="V5781" i="1"/>
  <c r="W5781" i="1"/>
  <c r="X5781" i="1"/>
  <c r="V5782" i="1"/>
  <c r="W5782" i="1"/>
  <c r="X5782" i="1"/>
  <c r="V2836" i="1"/>
  <c r="W2836" i="1"/>
  <c r="X2836" i="1"/>
  <c r="V2837" i="1"/>
  <c r="W2837" i="1"/>
  <c r="X2837" i="1"/>
  <c r="V2838" i="1"/>
  <c r="W2838" i="1"/>
  <c r="X2838" i="1"/>
  <c r="V2839" i="1"/>
  <c r="W2839" i="1"/>
  <c r="X2839" i="1"/>
  <c r="V2840" i="1"/>
  <c r="W2840" i="1"/>
  <c r="X2840" i="1"/>
  <c r="V2841" i="1"/>
  <c r="W2841" i="1"/>
  <c r="X2841" i="1"/>
  <c r="V5783" i="1"/>
  <c r="W5783" i="1"/>
  <c r="X5783" i="1"/>
  <c r="V5784" i="1"/>
  <c r="W5784" i="1"/>
  <c r="X5784" i="1"/>
  <c r="V5785" i="1"/>
  <c r="W5785" i="1"/>
  <c r="X5785" i="1"/>
  <c r="V2842" i="1"/>
  <c r="W2842" i="1"/>
  <c r="X2842" i="1"/>
  <c r="V5786" i="1"/>
  <c r="W5786" i="1"/>
  <c r="X5786" i="1"/>
  <c r="V2843" i="1"/>
  <c r="W2843" i="1"/>
  <c r="X2843" i="1"/>
  <c r="V2844" i="1"/>
  <c r="W2844" i="1"/>
  <c r="X2844" i="1"/>
  <c r="V5787" i="1"/>
  <c r="W5787" i="1"/>
  <c r="X5787" i="1"/>
  <c r="V2845" i="1"/>
  <c r="W2845" i="1"/>
  <c r="X2845" i="1"/>
  <c r="V2846" i="1"/>
  <c r="W2846" i="1"/>
  <c r="X2846" i="1"/>
  <c r="V5788" i="1"/>
  <c r="W5788" i="1"/>
  <c r="X5788" i="1"/>
  <c r="V5789" i="1"/>
  <c r="W5789" i="1"/>
  <c r="X5789" i="1"/>
  <c r="V5790" i="1"/>
  <c r="W5790" i="1"/>
  <c r="X5790" i="1"/>
  <c r="V5791" i="1"/>
  <c r="W5791" i="1"/>
  <c r="X5791" i="1"/>
  <c r="V5792" i="1"/>
  <c r="W5792" i="1"/>
  <c r="X5792" i="1"/>
  <c r="V5793" i="1"/>
  <c r="W5793" i="1"/>
  <c r="X5793" i="1"/>
  <c r="V2847" i="1"/>
  <c r="W2847" i="1"/>
  <c r="X2847" i="1"/>
  <c r="V2848" i="1"/>
  <c r="W2848" i="1"/>
  <c r="X2848" i="1"/>
  <c r="V2849" i="1"/>
  <c r="W2849" i="1"/>
  <c r="X2849" i="1"/>
  <c r="V2850" i="1"/>
  <c r="W2850" i="1"/>
  <c r="X2850" i="1"/>
  <c r="V2851" i="1"/>
  <c r="W2851" i="1"/>
  <c r="X2851" i="1"/>
  <c r="V2852" i="1"/>
  <c r="W2852" i="1"/>
  <c r="X2852" i="1"/>
  <c r="V2853" i="1"/>
  <c r="W2853" i="1"/>
  <c r="X2853" i="1"/>
  <c r="V5794" i="1"/>
  <c r="W5794" i="1"/>
  <c r="X5794" i="1"/>
  <c r="V2854" i="1"/>
  <c r="W2854" i="1"/>
  <c r="X2854" i="1"/>
  <c r="V5795" i="1"/>
  <c r="W5795" i="1"/>
  <c r="X5795" i="1"/>
  <c r="V2855" i="1"/>
  <c r="W2855" i="1"/>
  <c r="X2855" i="1"/>
  <c r="V2856" i="1"/>
  <c r="W2856" i="1"/>
  <c r="X2856" i="1"/>
  <c r="V2857" i="1"/>
  <c r="W2857" i="1"/>
  <c r="X2857" i="1"/>
  <c r="V2858" i="1"/>
  <c r="W2858" i="1"/>
  <c r="X2858" i="1"/>
  <c r="V2859" i="1"/>
  <c r="W2859" i="1"/>
  <c r="X2859" i="1"/>
  <c r="V2860" i="1"/>
  <c r="W2860" i="1"/>
  <c r="X2860" i="1"/>
  <c r="V2861" i="1"/>
  <c r="W2861" i="1"/>
  <c r="X2861" i="1"/>
  <c r="V5796" i="1"/>
  <c r="W5796" i="1"/>
  <c r="X5796" i="1"/>
  <c r="V2862" i="1"/>
  <c r="W2862" i="1"/>
  <c r="X2862" i="1"/>
  <c r="V5797" i="1"/>
  <c r="W5797" i="1"/>
  <c r="X5797" i="1"/>
  <c r="V2863" i="1"/>
  <c r="W2863" i="1"/>
  <c r="X2863" i="1"/>
  <c r="V2864" i="1"/>
  <c r="W2864" i="1"/>
  <c r="X2864" i="1"/>
  <c r="V2865" i="1"/>
  <c r="W2865" i="1"/>
  <c r="X2865" i="1"/>
  <c r="V5798" i="1"/>
  <c r="W5798" i="1"/>
  <c r="X5798" i="1"/>
  <c r="V2866" i="1"/>
  <c r="W2866" i="1"/>
  <c r="X2866" i="1"/>
  <c r="V2867" i="1"/>
  <c r="W2867" i="1"/>
  <c r="X2867" i="1"/>
  <c r="V2868" i="1"/>
  <c r="W2868" i="1"/>
  <c r="X2868" i="1"/>
  <c r="V2869" i="1"/>
  <c r="W2869" i="1"/>
  <c r="X2869" i="1"/>
  <c r="V2870" i="1"/>
  <c r="W2870" i="1"/>
  <c r="X2870" i="1"/>
  <c r="V2871" i="1"/>
  <c r="W2871" i="1"/>
  <c r="X2871" i="1"/>
  <c r="V2872" i="1"/>
  <c r="W2872" i="1"/>
  <c r="X2872" i="1"/>
  <c r="V2873" i="1"/>
  <c r="W2873" i="1"/>
  <c r="X2873" i="1"/>
  <c r="V2874" i="1"/>
  <c r="W2874" i="1"/>
  <c r="X2874" i="1"/>
  <c r="V2875" i="1"/>
  <c r="W2875" i="1"/>
  <c r="X2875" i="1"/>
  <c r="V2876" i="1"/>
  <c r="W2876" i="1"/>
  <c r="X2876" i="1"/>
  <c r="V2877" i="1"/>
  <c r="W2877" i="1"/>
  <c r="X2877" i="1"/>
  <c r="V2878" i="1"/>
  <c r="W2878" i="1"/>
  <c r="X2878" i="1"/>
  <c r="V2879" i="1"/>
  <c r="W2879" i="1"/>
  <c r="X2879" i="1"/>
  <c r="V2880" i="1"/>
  <c r="W2880" i="1"/>
  <c r="X2880" i="1"/>
  <c r="V2881" i="1"/>
  <c r="W2881" i="1"/>
  <c r="X2881" i="1"/>
  <c r="V2882" i="1"/>
  <c r="W2882" i="1"/>
  <c r="X2882" i="1"/>
  <c r="V2883" i="1"/>
  <c r="W2883" i="1"/>
  <c r="X2883" i="1"/>
  <c r="V5799" i="1"/>
  <c r="W5799" i="1"/>
  <c r="X5799" i="1"/>
  <c r="V2884" i="1"/>
  <c r="W2884" i="1"/>
  <c r="X2884" i="1"/>
  <c r="V2885" i="1"/>
  <c r="W2885" i="1"/>
  <c r="X2885" i="1"/>
  <c r="V2886" i="1"/>
  <c r="W2886" i="1"/>
  <c r="X2886" i="1"/>
  <c r="V5800" i="1"/>
  <c r="W5800" i="1"/>
  <c r="X5800" i="1"/>
  <c r="V2887" i="1"/>
  <c r="W2887" i="1"/>
  <c r="X2887" i="1"/>
  <c r="V2888" i="1"/>
  <c r="W2888" i="1"/>
  <c r="X2888" i="1"/>
  <c r="V5801" i="1"/>
  <c r="W5801" i="1"/>
  <c r="X5801" i="1"/>
  <c r="V2889" i="1"/>
  <c r="W2889" i="1"/>
  <c r="X2889" i="1"/>
  <c r="V2890" i="1"/>
  <c r="W2890" i="1"/>
  <c r="X2890" i="1"/>
  <c r="V2891" i="1"/>
  <c r="W2891" i="1"/>
  <c r="X2891" i="1"/>
  <c r="V2892" i="1"/>
  <c r="W2892" i="1"/>
  <c r="X2892" i="1"/>
  <c r="V2893" i="1"/>
  <c r="W2893" i="1"/>
  <c r="X2893" i="1"/>
  <c r="V2894" i="1"/>
  <c r="W2894" i="1"/>
  <c r="X2894" i="1"/>
  <c r="V5802" i="1"/>
  <c r="W5802" i="1"/>
  <c r="X5802" i="1"/>
  <c r="V2895" i="1"/>
  <c r="W2895" i="1"/>
  <c r="X2895" i="1"/>
  <c r="V2896" i="1"/>
  <c r="W2896" i="1"/>
  <c r="X2896" i="1"/>
  <c r="V2897" i="1"/>
  <c r="W2897" i="1"/>
  <c r="X2897" i="1"/>
  <c r="V2898" i="1"/>
  <c r="W2898" i="1"/>
  <c r="X2898" i="1"/>
  <c r="V2899" i="1"/>
  <c r="W2899" i="1"/>
  <c r="X2899" i="1"/>
  <c r="V2900" i="1"/>
  <c r="W2900" i="1"/>
  <c r="X2900" i="1"/>
  <c r="V2901" i="1"/>
  <c r="W2901" i="1"/>
  <c r="X2901" i="1"/>
  <c r="V2902" i="1"/>
  <c r="W2902" i="1"/>
  <c r="X2902" i="1"/>
  <c r="V2903" i="1"/>
  <c r="W2903" i="1"/>
  <c r="X2903" i="1"/>
  <c r="V2904" i="1"/>
  <c r="W2904" i="1"/>
  <c r="X2904" i="1"/>
  <c r="V5803" i="1"/>
  <c r="W5803" i="1"/>
  <c r="X5803" i="1"/>
  <c r="V2905" i="1"/>
  <c r="W2905" i="1"/>
  <c r="X2905" i="1"/>
  <c r="V2906" i="1"/>
  <c r="W2906" i="1"/>
  <c r="X2906" i="1"/>
  <c r="V2907" i="1"/>
  <c r="W2907" i="1"/>
  <c r="X2907" i="1"/>
  <c r="V2908" i="1"/>
  <c r="W2908" i="1"/>
  <c r="X2908" i="1"/>
  <c r="V5804" i="1"/>
  <c r="W5804" i="1"/>
  <c r="X5804" i="1"/>
  <c r="V2909" i="1"/>
  <c r="W2909" i="1"/>
  <c r="X2909" i="1"/>
  <c r="V2910" i="1"/>
  <c r="W2910" i="1"/>
  <c r="X2910" i="1"/>
  <c r="V2911" i="1"/>
  <c r="W2911" i="1"/>
  <c r="X2911" i="1"/>
  <c r="V2912" i="1"/>
  <c r="W2912" i="1"/>
  <c r="X2912" i="1"/>
  <c r="V2913" i="1"/>
  <c r="W2913" i="1"/>
  <c r="X2913" i="1"/>
  <c r="V2914" i="1"/>
  <c r="W2914" i="1"/>
  <c r="X2914" i="1"/>
  <c r="V5805" i="1"/>
  <c r="W5805" i="1"/>
  <c r="X5805" i="1"/>
  <c r="V2915" i="1"/>
  <c r="W2915" i="1"/>
  <c r="X2915" i="1"/>
  <c r="V2916" i="1"/>
  <c r="W2916" i="1"/>
  <c r="X2916" i="1"/>
  <c r="V2917" i="1"/>
  <c r="W2917" i="1"/>
  <c r="X2917" i="1"/>
  <c r="V2918" i="1"/>
  <c r="W2918" i="1"/>
  <c r="X2918" i="1"/>
  <c r="V5806" i="1"/>
  <c r="W5806" i="1"/>
  <c r="X5806" i="1"/>
  <c r="V2919" i="1"/>
  <c r="W2919" i="1"/>
  <c r="X2919" i="1"/>
  <c r="V5807" i="1"/>
  <c r="W5807" i="1"/>
  <c r="X5807" i="1"/>
  <c r="V2920" i="1"/>
  <c r="W2920" i="1"/>
  <c r="X2920" i="1"/>
  <c r="V5808" i="1"/>
  <c r="W5808" i="1"/>
  <c r="X5808" i="1"/>
  <c r="V2921" i="1"/>
  <c r="W2921" i="1"/>
  <c r="X2921" i="1"/>
  <c r="V5809" i="1"/>
  <c r="W5809" i="1"/>
  <c r="X5809" i="1"/>
  <c r="V5810" i="1"/>
  <c r="W5810" i="1"/>
  <c r="X5810" i="1"/>
  <c r="V2922" i="1"/>
  <c r="W2922" i="1"/>
  <c r="X2922" i="1"/>
  <c r="V5811" i="1"/>
  <c r="W5811" i="1"/>
  <c r="X5811" i="1"/>
  <c r="V2923" i="1"/>
  <c r="W2923" i="1"/>
  <c r="X2923" i="1"/>
  <c r="V5812" i="1"/>
  <c r="W5812" i="1"/>
  <c r="X5812" i="1"/>
  <c r="V2924" i="1"/>
  <c r="W2924" i="1"/>
  <c r="X2924" i="1"/>
  <c r="V2925" i="1"/>
  <c r="W2925" i="1"/>
  <c r="X2925" i="1"/>
  <c r="V2926" i="1"/>
  <c r="W2926" i="1"/>
  <c r="X2926" i="1"/>
  <c r="V2927" i="1"/>
  <c r="W2927" i="1"/>
  <c r="X2927" i="1"/>
  <c r="V2928" i="1"/>
  <c r="W2928" i="1"/>
  <c r="X2928" i="1"/>
  <c r="V5813" i="1"/>
  <c r="W5813" i="1"/>
  <c r="X5813" i="1"/>
  <c r="V5814" i="1"/>
  <c r="W5814" i="1"/>
  <c r="X5814" i="1"/>
  <c r="V2929" i="1"/>
  <c r="W2929" i="1"/>
  <c r="X2929" i="1"/>
  <c r="V2930" i="1"/>
  <c r="W2930" i="1"/>
  <c r="X2930" i="1"/>
  <c r="V5815" i="1"/>
  <c r="W5815" i="1"/>
  <c r="X5815" i="1"/>
  <c r="V5816" i="1"/>
  <c r="W5816" i="1"/>
  <c r="X5816" i="1"/>
  <c r="V5817" i="1"/>
  <c r="W5817" i="1"/>
  <c r="X5817" i="1"/>
  <c r="V2931" i="1"/>
  <c r="W2931" i="1"/>
  <c r="X2931" i="1"/>
  <c r="V2932" i="1"/>
  <c r="W2932" i="1"/>
  <c r="X2932" i="1"/>
  <c r="V2933" i="1"/>
  <c r="W2933" i="1"/>
  <c r="X2933" i="1"/>
  <c r="V2934" i="1"/>
  <c r="W2934" i="1"/>
  <c r="X2934" i="1"/>
  <c r="V2935" i="1"/>
  <c r="W2935" i="1"/>
  <c r="X2935" i="1"/>
  <c r="V5818" i="1"/>
  <c r="W5818" i="1"/>
  <c r="X5818" i="1"/>
  <c r="V2936" i="1"/>
  <c r="W2936" i="1"/>
  <c r="X2936" i="1"/>
  <c r="V2937" i="1"/>
  <c r="W2937" i="1"/>
  <c r="X2937" i="1"/>
  <c r="V2938" i="1"/>
  <c r="W2938" i="1"/>
  <c r="X2938" i="1"/>
  <c r="V2939" i="1"/>
  <c r="W2939" i="1"/>
  <c r="X2939" i="1"/>
  <c r="V2940" i="1"/>
  <c r="W2940" i="1"/>
  <c r="X2940" i="1"/>
  <c r="V2941" i="1"/>
  <c r="W2941" i="1"/>
  <c r="X2941" i="1"/>
  <c r="V2942" i="1"/>
  <c r="W2942" i="1"/>
  <c r="X2942" i="1"/>
  <c r="V2943" i="1"/>
  <c r="W2943" i="1"/>
  <c r="X2943" i="1"/>
  <c r="V2944" i="1"/>
  <c r="W2944" i="1"/>
  <c r="X2944" i="1"/>
  <c r="V2945" i="1"/>
  <c r="W2945" i="1"/>
  <c r="X2945" i="1"/>
  <c r="V2946" i="1"/>
  <c r="W2946" i="1"/>
  <c r="X2946" i="1"/>
  <c r="V5819" i="1"/>
  <c r="W5819" i="1"/>
  <c r="X5819" i="1"/>
  <c r="V2947" i="1"/>
  <c r="W2947" i="1"/>
  <c r="X2947" i="1"/>
  <c r="V2948" i="1"/>
  <c r="W2948" i="1"/>
  <c r="X2948" i="1"/>
  <c r="V2949" i="1"/>
  <c r="W2949" i="1"/>
  <c r="X2949" i="1"/>
  <c r="V2950" i="1"/>
  <c r="W2950" i="1"/>
  <c r="X2950" i="1"/>
  <c r="V5820" i="1"/>
  <c r="W5820" i="1"/>
  <c r="X5820" i="1"/>
  <c r="V5821" i="1"/>
  <c r="W5821" i="1"/>
  <c r="X5821" i="1"/>
  <c r="V2951" i="1"/>
  <c r="W2951" i="1"/>
  <c r="X2951" i="1"/>
  <c r="V5822" i="1"/>
  <c r="W5822" i="1"/>
  <c r="X5822" i="1"/>
  <c r="V2952" i="1"/>
  <c r="W2952" i="1"/>
  <c r="X2952" i="1"/>
  <c r="V5823" i="1"/>
  <c r="W5823" i="1"/>
  <c r="X5823" i="1"/>
  <c r="V2953" i="1"/>
  <c r="W2953" i="1"/>
  <c r="X2953" i="1"/>
  <c r="V2954" i="1"/>
  <c r="W2954" i="1"/>
  <c r="X2954" i="1"/>
  <c r="V2955" i="1"/>
  <c r="W2955" i="1"/>
  <c r="X2955" i="1"/>
  <c r="V2956" i="1"/>
  <c r="W2956" i="1"/>
  <c r="X2956" i="1"/>
  <c r="V2957" i="1"/>
  <c r="W2957" i="1"/>
  <c r="X2957" i="1"/>
  <c r="V5824" i="1"/>
  <c r="W5824" i="1"/>
  <c r="X5824" i="1"/>
  <c r="V2958" i="1"/>
  <c r="W2958" i="1"/>
  <c r="X2958" i="1"/>
  <c r="V2959" i="1"/>
  <c r="W2959" i="1"/>
  <c r="X2959" i="1"/>
  <c r="V5825" i="1"/>
  <c r="W5825" i="1"/>
  <c r="X5825" i="1"/>
  <c r="V2960" i="1"/>
  <c r="W2960" i="1"/>
  <c r="X2960" i="1"/>
  <c r="V2961" i="1"/>
  <c r="W2961" i="1"/>
  <c r="X2961" i="1"/>
  <c r="V5826" i="1"/>
  <c r="W5826" i="1"/>
  <c r="X5826" i="1"/>
  <c r="V2962" i="1"/>
  <c r="W2962" i="1"/>
  <c r="X2962" i="1"/>
  <c r="V2963" i="1"/>
  <c r="W2963" i="1"/>
  <c r="X2963" i="1"/>
  <c r="V2964" i="1"/>
  <c r="W2964" i="1"/>
  <c r="X2964" i="1"/>
  <c r="V5827" i="1"/>
  <c r="W5827" i="1"/>
  <c r="X5827" i="1"/>
  <c r="V2965" i="1"/>
  <c r="W2965" i="1"/>
  <c r="X2965" i="1"/>
  <c r="V2966" i="1"/>
  <c r="W2966" i="1"/>
  <c r="X2966" i="1"/>
  <c r="V5828" i="1"/>
  <c r="W5828" i="1"/>
  <c r="X5828" i="1"/>
  <c r="V2967" i="1"/>
  <c r="W2967" i="1"/>
  <c r="X2967" i="1"/>
  <c r="V2968" i="1"/>
  <c r="W2968" i="1"/>
  <c r="X2968" i="1"/>
  <c r="V2969" i="1"/>
  <c r="W2969" i="1"/>
  <c r="X2969" i="1"/>
  <c r="V2970" i="1"/>
  <c r="W2970" i="1"/>
  <c r="X2970" i="1"/>
  <c r="V5829" i="1"/>
  <c r="W5829" i="1"/>
  <c r="X5829" i="1"/>
  <c r="V2971" i="1"/>
  <c r="W2971" i="1"/>
  <c r="X2971" i="1"/>
  <c r="V2972" i="1"/>
  <c r="W2972" i="1"/>
  <c r="X2972" i="1"/>
  <c r="V5830" i="1"/>
  <c r="W5830" i="1"/>
  <c r="X5830" i="1"/>
  <c r="V2973" i="1"/>
  <c r="W2973" i="1"/>
  <c r="X2973" i="1"/>
  <c r="V2974" i="1"/>
  <c r="W2974" i="1"/>
  <c r="X2974" i="1"/>
  <c r="V2975" i="1"/>
  <c r="W2975" i="1"/>
  <c r="X2975" i="1"/>
  <c r="V2976" i="1"/>
  <c r="W2976" i="1"/>
  <c r="X2976" i="1"/>
  <c r="V5831" i="1"/>
  <c r="W5831" i="1"/>
  <c r="X5831" i="1"/>
  <c r="V2977" i="1"/>
  <c r="W2977" i="1"/>
  <c r="X2977" i="1"/>
  <c r="V2978" i="1"/>
  <c r="W2978" i="1"/>
  <c r="X2978" i="1"/>
  <c r="V2979" i="1"/>
  <c r="W2979" i="1"/>
  <c r="X2979" i="1"/>
  <c r="V2980" i="1"/>
  <c r="W2980" i="1"/>
  <c r="X2980" i="1"/>
  <c r="V2981" i="1"/>
  <c r="W2981" i="1"/>
  <c r="X2981" i="1"/>
  <c r="V2982" i="1"/>
  <c r="W2982" i="1"/>
  <c r="X2982" i="1"/>
  <c r="V5832" i="1"/>
  <c r="W5832" i="1"/>
  <c r="X5832" i="1"/>
  <c r="V2983" i="1"/>
  <c r="W2983" i="1"/>
  <c r="X2983" i="1"/>
  <c r="V2984" i="1"/>
  <c r="W2984" i="1"/>
  <c r="X2984" i="1"/>
  <c r="V2985" i="1"/>
  <c r="W2985" i="1"/>
  <c r="X2985" i="1"/>
  <c r="V5833" i="1"/>
  <c r="W5833" i="1"/>
  <c r="X5833" i="1"/>
  <c r="V2986" i="1"/>
  <c r="W2986" i="1"/>
  <c r="X2986" i="1"/>
  <c r="V5834" i="1"/>
  <c r="W5834" i="1"/>
  <c r="X5834" i="1"/>
  <c r="V2987" i="1"/>
  <c r="W2987" i="1"/>
  <c r="X2987" i="1"/>
  <c r="V2988" i="1"/>
  <c r="W2988" i="1"/>
  <c r="X2988" i="1"/>
  <c r="V5835" i="1"/>
  <c r="W5835" i="1"/>
  <c r="X5835" i="1"/>
  <c r="V5836" i="1"/>
  <c r="W5836" i="1"/>
  <c r="X5836" i="1"/>
  <c r="V2989" i="1"/>
  <c r="W2989" i="1"/>
  <c r="X2989" i="1"/>
  <c r="V5837" i="1"/>
  <c r="W5837" i="1"/>
  <c r="X5837" i="1"/>
  <c r="V2990" i="1"/>
  <c r="W2990" i="1"/>
  <c r="X2990" i="1"/>
  <c r="V5838" i="1"/>
  <c r="W5838" i="1"/>
  <c r="X5838" i="1"/>
  <c r="V2991" i="1"/>
  <c r="W2991" i="1"/>
  <c r="X2991" i="1"/>
  <c r="V2992" i="1"/>
  <c r="W2992" i="1"/>
  <c r="X2992" i="1"/>
  <c r="V5839" i="1"/>
  <c r="W5839" i="1"/>
  <c r="X5839" i="1"/>
  <c r="V5840" i="1"/>
  <c r="W5840" i="1"/>
  <c r="X5840" i="1"/>
  <c r="V5841" i="1"/>
  <c r="W5841" i="1"/>
  <c r="X5841" i="1"/>
  <c r="V5842" i="1"/>
  <c r="W5842" i="1"/>
  <c r="X5842" i="1"/>
  <c r="V2993" i="1"/>
  <c r="W2993" i="1"/>
  <c r="X2993" i="1"/>
  <c r="V2994" i="1"/>
  <c r="W2994" i="1"/>
  <c r="X2994" i="1"/>
  <c r="V2995" i="1"/>
  <c r="W2995" i="1"/>
  <c r="X2995" i="1"/>
  <c r="V2996" i="1"/>
  <c r="W2996" i="1"/>
  <c r="X2996" i="1"/>
  <c r="V2997" i="1"/>
  <c r="W2997" i="1"/>
  <c r="X2997" i="1"/>
  <c r="V5843" i="1"/>
  <c r="W5843" i="1"/>
  <c r="X5843" i="1"/>
  <c r="V2998" i="1"/>
  <c r="W2998" i="1"/>
  <c r="X2998" i="1"/>
  <c r="V2999" i="1"/>
  <c r="W2999" i="1"/>
  <c r="X2999" i="1"/>
  <c r="V3000" i="1"/>
  <c r="W3000" i="1"/>
  <c r="X3000" i="1"/>
  <c r="V3001" i="1"/>
  <c r="W3001" i="1"/>
  <c r="X3001" i="1"/>
  <c r="V3002" i="1"/>
  <c r="W3002" i="1"/>
  <c r="X3002" i="1"/>
  <c r="V3003" i="1"/>
  <c r="W3003" i="1"/>
  <c r="X3003" i="1"/>
  <c r="V3004" i="1"/>
  <c r="W3004" i="1"/>
  <c r="X3004" i="1"/>
  <c r="V3005" i="1"/>
  <c r="W3005" i="1"/>
  <c r="X3005" i="1"/>
  <c r="V3006" i="1"/>
  <c r="W3006" i="1"/>
  <c r="X3006" i="1"/>
  <c r="V3007" i="1"/>
  <c r="W3007" i="1"/>
  <c r="X3007" i="1"/>
  <c r="V3008" i="1"/>
  <c r="W3008" i="1"/>
  <c r="X3008" i="1"/>
  <c r="V3009" i="1"/>
  <c r="W3009" i="1"/>
  <c r="X3009" i="1"/>
  <c r="V3010" i="1"/>
  <c r="W3010" i="1"/>
  <c r="X3010" i="1"/>
  <c r="V5844" i="1"/>
  <c r="W5844" i="1"/>
  <c r="X5844" i="1"/>
  <c r="V5845" i="1"/>
  <c r="W5845" i="1"/>
  <c r="X5845" i="1"/>
  <c r="V3011" i="1"/>
  <c r="W3011" i="1"/>
  <c r="X3011" i="1"/>
  <c r="V3012" i="1"/>
  <c r="W3012" i="1"/>
  <c r="X3012" i="1"/>
  <c r="V3013" i="1"/>
  <c r="W3013" i="1"/>
  <c r="X3013" i="1"/>
  <c r="V3014" i="1"/>
  <c r="W3014" i="1"/>
  <c r="X3014" i="1"/>
  <c r="V3015" i="1"/>
  <c r="W3015" i="1"/>
  <c r="X3015" i="1"/>
  <c r="V3016" i="1"/>
  <c r="W3016" i="1"/>
  <c r="X3016" i="1"/>
  <c r="V5846" i="1"/>
  <c r="W5846" i="1"/>
  <c r="X5846" i="1"/>
  <c r="V5847" i="1"/>
  <c r="W5847" i="1"/>
  <c r="X5847" i="1"/>
  <c r="V3017" i="1"/>
  <c r="W3017" i="1"/>
  <c r="X3017" i="1"/>
  <c r="V3018" i="1"/>
  <c r="W3018" i="1"/>
  <c r="X3018" i="1"/>
  <c r="V3019" i="1"/>
  <c r="W3019" i="1"/>
  <c r="X3019" i="1"/>
  <c r="V3020" i="1"/>
  <c r="W3020" i="1"/>
  <c r="X3020" i="1"/>
  <c r="V3021" i="1"/>
  <c r="W3021" i="1"/>
  <c r="X3021" i="1"/>
  <c r="V3022" i="1"/>
  <c r="W3022" i="1"/>
  <c r="X3022" i="1"/>
  <c r="V3023" i="1"/>
  <c r="W3023" i="1"/>
  <c r="X3023" i="1"/>
  <c r="V3024" i="1"/>
  <c r="W3024" i="1"/>
  <c r="X3024" i="1"/>
  <c r="V5848" i="1"/>
  <c r="W5848" i="1"/>
  <c r="X5848" i="1"/>
  <c r="V3025" i="1"/>
  <c r="W3025" i="1"/>
  <c r="X3025" i="1"/>
  <c r="V3026" i="1"/>
  <c r="W3026" i="1"/>
  <c r="X3026" i="1"/>
  <c r="V3027" i="1"/>
  <c r="W3027" i="1"/>
  <c r="X3027" i="1"/>
  <c r="V3028" i="1"/>
  <c r="W3028" i="1"/>
  <c r="X3028" i="1"/>
  <c r="V5849" i="1"/>
  <c r="W5849" i="1"/>
  <c r="X5849" i="1"/>
  <c r="V3029" i="1"/>
  <c r="W3029" i="1"/>
  <c r="X3029" i="1"/>
  <c r="V3030" i="1"/>
  <c r="W3030" i="1"/>
  <c r="X3030" i="1"/>
  <c r="V3031" i="1"/>
  <c r="W3031" i="1"/>
  <c r="X3031" i="1"/>
  <c r="V5850" i="1"/>
  <c r="W5850" i="1"/>
  <c r="X5850" i="1"/>
  <c r="V3032" i="1"/>
  <c r="W3032" i="1"/>
  <c r="X3032" i="1"/>
  <c r="V5851" i="1"/>
  <c r="W5851" i="1"/>
  <c r="X5851" i="1"/>
  <c r="V3033" i="1"/>
  <c r="W3033" i="1"/>
  <c r="X3033" i="1"/>
  <c r="V3034" i="1"/>
  <c r="W3034" i="1"/>
  <c r="X3034" i="1"/>
  <c r="V5852" i="1"/>
  <c r="W5852" i="1"/>
  <c r="X5852" i="1"/>
  <c r="V5853" i="1"/>
  <c r="W5853" i="1"/>
  <c r="X5853" i="1"/>
  <c r="V3035" i="1"/>
  <c r="W3035" i="1"/>
  <c r="X3035" i="1"/>
  <c r="V5854" i="1"/>
  <c r="W5854" i="1"/>
  <c r="X5854" i="1"/>
  <c r="V5855" i="1"/>
  <c r="W5855" i="1"/>
  <c r="X5855" i="1"/>
  <c r="V5856" i="1"/>
  <c r="W5856" i="1"/>
  <c r="X5856" i="1"/>
  <c r="V3036" i="1"/>
  <c r="W3036" i="1"/>
  <c r="X3036" i="1"/>
  <c r="V5857" i="1"/>
  <c r="W5857" i="1"/>
  <c r="X5857" i="1"/>
  <c r="V3037" i="1"/>
  <c r="W3037" i="1"/>
  <c r="X3037" i="1"/>
  <c r="V3038" i="1"/>
  <c r="W3038" i="1"/>
  <c r="X3038" i="1"/>
  <c r="V3039" i="1"/>
  <c r="W3039" i="1"/>
  <c r="X3039" i="1"/>
  <c r="V5858" i="1"/>
  <c r="W5858" i="1"/>
  <c r="X5858" i="1"/>
  <c r="V3040" i="1"/>
  <c r="W3040" i="1"/>
  <c r="X3040" i="1"/>
  <c r="V3041" i="1"/>
  <c r="W3041" i="1"/>
  <c r="X3041" i="1"/>
  <c r="V5859" i="1"/>
  <c r="W5859" i="1"/>
  <c r="X5859" i="1"/>
  <c r="V3042" i="1"/>
  <c r="W3042" i="1"/>
  <c r="X3042" i="1"/>
  <c r="V3043" i="1"/>
  <c r="W3043" i="1"/>
  <c r="X3043" i="1"/>
  <c r="V5860" i="1"/>
  <c r="W5860" i="1"/>
  <c r="X5860" i="1"/>
  <c r="V5861" i="1"/>
  <c r="W5861" i="1"/>
  <c r="X5861" i="1"/>
  <c r="V3044" i="1"/>
  <c r="W3044" i="1"/>
  <c r="X3044" i="1"/>
  <c r="V3045" i="1"/>
  <c r="W3045" i="1"/>
  <c r="X3045" i="1"/>
  <c r="V3046" i="1"/>
  <c r="W3046" i="1"/>
  <c r="X3046" i="1"/>
  <c r="V3047" i="1"/>
  <c r="W3047" i="1"/>
  <c r="X3047" i="1"/>
  <c r="V3048" i="1"/>
  <c r="W3048" i="1"/>
  <c r="X3048" i="1"/>
  <c r="V3049" i="1"/>
  <c r="W3049" i="1"/>
  <c r="X3049" i="1"/>
  <c r="V3050" i="1"/>
  <c r="W3050" i="1"/>
  <c r="X3050" i="1"/>
  <c r="V5862" i="1"/>
  <c r="W5862" i="1"/>
  <c r="X5862" i="1"/>
  <c r="V5863" i="1"/>
  <c r="W5863" i="1"/>
  <c r="X5863" i="1"/>
  <c r="V5864" i="1"/>
  <c r="W5864" i="1"/>
  <c r="X5864" i="1"/>
  <c r="V3051" i="1"/>
  <c r="W3051" i="1"/>
  <c r="X3051" i="1"/>
  <c r="V5865" i="1"/>
  <c r="W5865" i="1"/>
  <c r="X5865" i="1"/>
  <c r="V5866" i="1"/>
  <c r="W5866" i="1"/>
  <c r="X5866" i="1"/>
  <c r="V5867" i="1"/>
  <c r="W5867" i="1"/>
  <c r="X5867" i="1"/>
  <c r="V3052" i="1"/>
  <c r="W3052" i="1"/>
  <c r="X3052" i="1"/>
  <c r="V5868" i="1"/>
  <c r="W5868" i="1"/>
  <c r="X5868" i="1"/>
  <c r="V5869" i="1"/>
  <c r="W5869" i="1"/>
  <c r="X5869" i="1"/>
  <c r="V5870" i="1"/>
  <c r="W5870" i="1"/>
  <c r="X5870" i="1"/>
  <c r="V5871" i="1"/>
  <c r="W5871" i="1"/>
  <c r="X5871" i="1"/>
  <c r="V3053" i="1"/>
  <c r="W3053" i="1"/>
  <c r="X3053" i="1"/>
  <c r="V3054" i="1"/>
  <c r="W3054" i="1"/>
  <c r="X3054" i="1"/>
  <c r="V3055" i="1"/>
  <c r="W3055" i="1"/>
  <c r="X3055" i="1"/>
  <c r="V5872" i="1"/>
  <c r="W5872" i="1"/>
  <c r="X5872" i="1"/>
  <c r="V5873" i="1"/>
  <c r="W5873" i="1"/>
  <c r="X5873" i="1"/>
  <c r="V3056" i="1"/>
  <c r="W3056" i="1"/>
  <c r="X3056" i="1"/>
  <c r="V5874" i="1"/>
  <c r="W5874" i="1"/>
  <c r="X5874" i="1"/>
  <c r="V5875" i="1"/>
  <c r="W5875" i="1"/>
  <c r="X5875" i="1"/>
  <c r="V5876" i="1"/>
  <c r="W5876" i="1"/>
  <c r="X5876" i="1"/>
  <c r="V3057" i="1"/>
  <c r="W3057" i="1"/>
  <c r="X3057" i="1"/>
  <c r="V5877" i="1"/>
  <c r="W5877" i="1"/>
  <c r="X5877" i="1"/>
  <c r="V5878" i="1"/>
  <c r="W5878" i="1"/>
  <c r="X5878" i="1"/>
  <c r="V5879" i="1"/>
  <c r="W5879" i="1"/>
  <c r="X5879" i="1"/>
  <c r="V5880" i="1"/>
  <c r="W5880" i="1"/>
  <c r="X5880" i="1"/>
  <c r="V5881" i="1"/>
  <c r="W5881" i="1"/>
  <c r="X5881" i="1"/>
  <c r="V5882" i="1"/>
  <c r="W5882" i="1"/>
  <c r="X5882" i="1"/>
  <c r="V5883" i="1"/>
  <c r="W5883" i="1"/>
  <c r="X5883" i="1"/>
  <c r="V3058" i="1"/>
  <c r="W3058" i="1"/>
  <c r="X3058" i="1"/>
  <c r="V3059" i="1"/>
  <c r="W3059" i="1"/>
  <c r="X3059" i="1"/>
  <c r="V5884" i="1"/>
  <c r="W5884" i="1"/>
  <c r="X5884" i="1"/>
  <c r="V3060" i="1"/>
  <c r="W3060" i="1"/>
  <c r="X3060" i="1"/>
  <c r="V5885" i="1"/>
  <c r="W5885" i="1"/>
  <c r="X5885" i="1"/>
  <c r="V5886" i="1"/>
  <c r="W5886" i="1"/>
  <c r="X5886" i="1"/>
  <c r="V3061" i="1"/>
  <c r="W3061" i="1"/>
  <c r="X3061" i="1"/>
  <c r="V3062" i="1"/>
  <c r="W3062" i="1"/>
  <c r="X3062" i="1"/>
  <c r="V3063" i="1"/>
  <c r="W3063" i="1"/>
  <c r="X3063" i="1"/>
  <c r="V5887" i="1"/>
  <c r="W5887" i="1"/>
  <c r="X5887" i="1"/>
  <c r="V3064" i="1"/>
  <c r="W3064" i="1"/>
  <c r="X3064" i="1"/>
  <c r="V5888" i="1"/>
  <c r="W5888" i="1"/>
  <c r="X5888" i="1"/>
  <c r="V3065" i="1"/>
  <c r="W3065" i="1"/>
  <c r="X3065" i="1"/>
  <c r="V5889" i="1"/>
  <c r="W5889" i="1"/>
  <c r="X5889" i="1"/>
  <c r="V5890" i="1"/>
  <c r="W5890" i="1"/>
  <c r="X5890" i="1"/>
  <c r="V5891" i="1"/>
  <c r="W5891" i="1"/>
  <c r="X5891" i="1"/>
  <c r="V3066" i="1"/>
  <c r="W3066" i="1"/>
  <c r="X3066" i="1"/>
  <c r="V5892" i="1"/>
  <c r="W5892" i="1"/>
  <c r="X5892" i="1"/>
  <c r="V3067" i="1"/>
  <c r="W3067" i="1"/>
  <c r="X3067" i="1"/>
  <c r="V5893" i="1"/>
  <c r="W5893" i="1"/>
  <c r="X5893" i="1"/>
  <c r="V5894" i="1"/>
  <c r="W5894" i="1"/>
  <c r="X5894" i="1"/>
  <c r="V3068" i="1"/>
  <c r="W3068" i="1"/>
  <c r="X3068" i="1"/>
  <c r="V5895" i="1"/>
  <c r="W5895" i="1"/>
  <c r="X5895" i="1"/>
  <c r="V5896" i="1"/>
  <c r="W5896" i="1"/>
  <c r="X5896" i="1"/>
  <c r="V5897" i="1"/>
  <c r="W5897" i="1"/>
  <c r="X5897" i="1"/>
  <c r="V5898" i="1"/>
  <c r="W5898" i="1"/>
  <c r="X5898" i="1"/>
  <c r="V3069" i="1"/>
  <c r="W3069" i="1"/>
  <c r="X3069" i="1"/>
  <c r="V5899" i="1"/>
  <c r="W5899" i="1"/>
  <c r="X5899" i="1"/>
  <c r="V3070" i="1"/>
  <c r="W3070" i="1"/>
  <c r="X3070" i="1"/>
  <c r="V5900" i="1"/>
  <c r="W5900" i="1"/>
  <c r="X5900" i="1"/>
  <c r="V5901" i="1"/>
  <c r="W5901" i="1"/>
  <c r="X5901" i="1"/>
  <c r="V5902" i="1"/>
  <c r="W5902" i="1"/>
  <c r="X5902" i="1"/>
  <c r="V5903" i="1"/>
  <c r="W5903" i="1"/>
  <c r="X5903" i="1"/>
  <c r="V5904" i="1"/>
  <c r="W5904" i="1"/>
  <c r="X5904" i="1"/>
  <c r="V3071" i="1"/>
  <c r="W3071" i="1"/>
  <c r="X3071" i="1"/>
  <c r="V5905" i="1"/>
  <c r="W5905" i="1"/>
  <c r="X5905" i="1"/>
  <c r="V5906" i="1"/>
  <c r="W5906" i="1"/>
  <c r="X5906" i="1"/>
  <c r="V3072" i="1"/>
  <c r="W3072" i="1"/>
  <c r="X3072" i="1"/>
  <c r="V3073" i="1"/>
  <c r="W3073" i="1"/>
  <c r="X3073" i="1"/>
  <c r="V5907" i="1"/>
  <c r="W5907" i="1"/>
  <c r="X5907" i="1"/>
  <c r="V3074" i="1"/>
  <c r="W3074" i="1"/>
  <c r="X3074" i="1"/>
  <c r="V5908" i="1"/>
  <c r="W5908" i="1"/>
  <c r="X5908" i="1"/>
  <c r="V5909" i="1"/>
  <c r="W5909" i="1"/>
  <c r="X5909" i="1"/>
  <c r="V3075" i="1"/>
  <c r="W3075" i="1"/>
  <c r="X3075" i="1"/>
  <c r="V3076" i="1"/>
  <c r="W3076" i="1"/>
  <c r="X3076" i="1"/>
  <c r="V5910" i="1"/>
  <c r="W5910" i="1"/>
  <c r="X5910" i="1"/>
  <c r="V5911" i="1"/>
  <c r="W5911" i="1"/>
  <c r="X5911" i="1"/>
  <c r="V5912" i="1"/>
  <c r="W5912" i="1"/>
  <c r="X5912" i="1"/>
  <c r="V5913" i="1"/>
  <c r="W5913" i="1"/>
  <c r="X5913" i="1"/>
  <c r="V3077" i="1"/>
  <c r="W3077" i="1"/>
  <c r="X3077" i="1"/>
  <c r="V3078" i="1"/>
  <c r="W3078" i="1"/>
  <c r="X3078" i="1"/>
  <c r="V5914" i="1"/>
  <c r="W5914" i="1"/>
  <c r="X5914" i="1"/>
  <c r="V5915" i="1"/>
  <c r="W5915" i="1"/>
  <c r="X5915" i="1"/>
  <c r="V3079" i="1"/>
  <c r="W3079" i="1"/>
  <c r="X3079" i="1"/>
  <c r="V5916" i="1"/>
  <c r="W5916" i="1"/>
  <c r="X5916" i="1"/>
  <c r="V5917" i="1"/>
  <c r="W5917" i="1"/>
  <c r="X5917" i="1"/>
  <c r="V5918" i="1"/>
  <c r="W5918" i="1"/>
  <c r="X5918" i="1"/>
  <c r="V3080" i="1"/>
  <c r="W3080" i="1"/>
  <c r="X3080" i="1"/>
  <c r="V3081" i="1"/>
  <c r="W3081" i="1"/>
  <c r="X3081" i="1"/>
  <c r="V5919" i="1"/>
  <c r="W5919" i="1"/>
  <c r="X5919" i="1"/>
  <c r="V5920" i="1"/>
  <c r="W5920" i="1"/>
  <c r="X5920" i="1"/>
  <c r="V3082" i="1"/>
  <c r="W3082" i="1"/>
  <c r="X3082" i="1"/>
  <c r="V3083" i="1"/>
  <c r="W3083" i="1"/>
  <c r="X3083" i="1"/>
  <c r="V5921" i="1"/>
  <c r="W5921" i="1"/>
  <c r="X5921" i="1"/>
  <c r="V5922" i="1"/>
  <c r="W5922" i="1"/>
  <c r="X5922" i="1"/>
  <c r="V3084" i="1"/>
  <c r="W3084" i="1"/>
  <c r="X3084" i="1"/>
  <c r="V3085" i="1"/>
  <c r="W3085" i="1"/>
  <c r="X3085" i="1"/>
  <c r="V5923" i="1"/>
  <c r="W5923" i="1"/>
  <c r="X5923" i="1"/>
  <c r="V5924" i="1"/>
  <c r="W5924" i="1"/>
  <c r="X5924" i="1"/>
  <c r="V5925" i="1"/>
  <c r="W5925" i="1"/>
  <c r="X5925" i="1"/>
  <c r="V3086" i="1"/>
  <c r="W3086" i="1"/>
  <c r="X3086" i="1"/>
  <c r="V5926" i="1"/>
  <c r="W5926" i="1"/>
  <c r="X5926" i="1"/>
  <c r="V5927" i="1"/>
  <c r="W5927" i="1"/>
  <c r="X5927" i="1"/>
  <c r="V3087" i="1"/>
  <c r="W3087" i="1"/>
  <c r="X3087" i="1"/>
  <c r="V3088" i="1"/>
  <c r="W3088" i="1"/>
  <c r="X3088" i="1"/>
  <c r="V3089" i="1"/>
  <c r="W3089" i="1"/>
  <c r="X3089" i="1"/>
  <c r="V3090" i="1"/>
  <c r="W3090" i="1"/>
  <c r="X3090" i="1"/>
  <c r="V3091" i="1"/>
  <c r="W3091" i="1"/>
  <c r="X3091" i="1"/>
  <c r="V3092" i="1"/>
  <c r="W3092" i="1"/>
  <c r="X3092" i="1"/>
  <c r="V5928" i="1"/>
  <c r="W5928" i="1"/>
  <c r="X5928" i="1"/>
  <c r="V5929" i="1"/>
  <c r="W5929" i="1"/>
  <c r="X5929" i="1"/>
  <c r="V5930" i="1"/>
  <c r="W5930" i="1"/>
  <c r="X5930" i="1"/>
  <c r="V5931" i="1"/>
  <c r="W5931" i="1"/>
  <c r="X5931" i="1"/>
  <c r="V3093" i="1"/>
  <c r="W3093" i="1"/>
  <c r="X3093" i="1"/>
  <c r="V5932" i="1"/>
  <c r="W5932" i="1"/>
  <c r="X5932" i="1"/>
  <c r="V5933" i="1"/>
  <c r="W5933" i="1"/>
  <c r="X5933" i="1"/>
  <c r="V5934" i="1"/>
  <c r="W5934" i="1"/>
  <c r="X5934" i="1"/>
  <c r="V5935" i="1"/>
  <c r="W5935" i="1"/>
  <c r="X5935" i="1"/>
  <c r="V5936" i="1"/>
  <c r="W5936" i="1"/>
  <c r="X5936" i="1"/>
  <c r="V5937" i="1"/>
  <c r="W5937" i="1"/>
  <c r="X5937" i="1"/>
  <c r="V5938" i="1"/>
  <c r="W5938" i="1"/>
  <c r="X5938" i="1"/>
  <c r="V5939" i="1"/>
  <c r="W5939" i="1"/>
  <c r="X5939" i="1"/>
  <c r="V5940" i="1"/>
  <c r="W5940" i="1"/>
  <c r="X5940" i="1"/>
  <c r="V3094" i="1"/>
  <c r="W3094" i="1"/>
  <c r="X3094" i="1"/>
  <c r="V5941" i="1"/>
  <c r="W5941" i="1"/>
  <c r="X5941" i="1"/>
  <c r="V3095" i="1"/>
  <c r="W3095" i="1"/>
  <c r="X3095" i="1"/>
  <c r="V5942" i="1"/>
  <c r="W5942" i="1"/>
  <c r="X5942" i="1"/>
  <c r="V3096" i="1"/>
  <c r="W3096" i="1"/>
  <c r="X3096" i="1"/>
  <c r="V5943" i="1"/>
  <c r="W5943" i="1"/>
  <c r="X5943" i="1"/>
  <c r="V5944" i="1"/>
  <c r="W5944" i="1"/>
  <c r="X5944" i="1"/>
  <c r="V3097" i="1"/>
  <c r="W3097" i="1"/>
  <c r="X3097" i="1"/>
  <c r="V3098" i="1"/>
  <c r="W3098" i="1"/>
  <c r="X3098" i="1"/>
  <c r="V5945" i="1"/>
  <c r="W5945" i="1"/>
  <c r="X5945" i="1"/>
  <c r="V3099" i="1"/>
  <c r="W3099" i="1"/>
  <c r="X3099" i="1"/>
  <c r="V5946" i="1"/>
  <c r="W5946" i="1"/>
  <c r="X5946" i="1"/>
  <c r="V3100" i="1"/>
  <c r="W3100" i="1"/>
  <c r="X3100" i="1"/>
  <c r="V3101" i="1"/>
  <c r="W3101" i="1"/>
  <c r="X3101" i="1"/>
  <c r="V3102" i="1"/>
  <c r="W3102" i="1"/>
  <c r="X3102" i="1"/>
  <c r="V5947" i="1"/>
  <c r="W5947" i="1"/>
  <c r="X5947" i="1"/>
  <c r="V5948" i="1"/>
  <c r="W5948" i="1"/>
  <c r="X5948" i="1"/>
  <c r="V3103" i="1"/>
  <c r="W3103" i="1"/>
  <c r="X3103" i="1"/>
  <c r="V3104" i="1"/>
  <c r="W3104" i="1"/>
  <c r="X3104" i="1"/>
  <c r="V5949" i="1"/>
  <c r="W5949" i="1"/>
  <c r="X5949" i="1"/>
  <c r="V5950" i="1"/>
  <c r="W5950" i="1"/>
  <c r="X5950" i="1"/>
  <c r="V5951" i="1"/>
  <c r="W5951" i="1"/>
  <c r="X5951" i="1"/>
  <c r="V3105" i="1"/>
  <c r="W3105" i="1"/>
  <c r="X3105" i="1"/>
  <c r="V3106" i="1"/>
  <c r="W3106" i="1"/>
  <c r="X3106" i="1"/>
  <c r="V5952" i="1"/>
  <c r="W5952" i="1"/>
  <c r="X5952" i="1"/>
  <c r="V5953" i="1"/>
  <c r="W5953" i="1"/>
  <c r="X5953" i="1"/>
  <c r="V3107" i="1"/>
  <c r="W3107" i="1"/>
  <c r="X3107" i="1"/>
  <c r="V3108" i="1"/>
  <c r="W3108" i="1"/>
  <c r="X3108" i="1"/>
  <c r="V5954" i="1"/>
  <c r="W5954" i="1"/>
  <c r="X5954" i="1"/>
  <c r="V3109" i="1"/>
  <c r="W3109" i="1"/>
  <c r="X3109" i="1"/>
  <c r="V5955" i="1"/>
  <c r="W5955" i="1"/>
  <c r="X5955" i="1"/>
  <c r="V3110" i="1"/>
  <c r="W3110" i="1"/>
  <c r="X3110" i="1"/>
  <c r="V5956" i="1"/>
  <c r="W5956" i="1"/>
  <c r="X5956" i="1"/>
  <c r="V5957" i="1"/>
  <c r="W5957" i="1"/>
  <c r="X5957" i="1"/>
  <c r="V5958" i="1"/>
  <c r="W5958" i="1"/>
  <c r="X5958" i="1"/>
  <c r="V103" i="1"/>
  <c r="W103" i="1"/>
  <c r="X103" i="1"/>
  <c r="V5959" i="1"/>
  <c r="W5959" i="1"/>
  <c r="X5959" i="1"/>
  <c r="V104" i="1"/>
  <c r="W104" i="1"/>
  <c r="X104" i="1"/>
  <c r="V5960" i="1"/>
  <c r="W5960" i="1"/>
  <c r="X5960" i="1"/>
  <c r="V3111" i="1"/>
  <c r="W3111" i="1"/>
  <c r="X3111" i="1"/>
  <c r="V3112" i="1"/>
  <c r="W3112" i="1"/>
  <c r="X3112" i="1"/>
  <c r="V3113" i="1"/>
  <c r="W3113" i="1"/>
  <c r="X3113" i="1"/>
  <c r="V105" i="1"/>
  <c r="W105" i="1"/>
  <c r="X105" i="1"/>
  <c r="V5961" i="1"/>
  <c r="W5961" i="1"/>
  <c r="X5961" i="1"/>
  <c r="V5962" i="1"/>
  <c r="W5962" i="1"/>
  <c r="X5962" i="1"/>
  <c r="V5963" i="1"/>
  <c r="W5963" i="1"/>
  <c r="X5963" i="1"/>
  <c r="V5964" i="1"/>
  <c r="W5964" i="1"/>
  <c r="X5964" i="1"/>
  <c r="V3114" i="1"/>
  <c r="W3114" i="1"/>
  <c r="X3114" i="1"/>
  <c r="V3115" i="1"/>
  <c r="W3115" i="1"/>
  <c r="X3115" i="1"/>
  <c r="V3116" i="1"/>
  <c r="W3116" i="1"/>
  <c r="X3116" i="1"/>
  <c r="V3117" i="1"/>
  <c r="W3117" i="1"/>
  <c r="X3117" i="1"/>
  <c r="V5965" i="1"/>
  <c r="W5965" i="1"/>
  <c r="X5965" i="1"/>
  <c r="V3118" i="1"/>
  <c r="W3118" i="1"/>
  <c r="X3118" i="1"/>
  <c r="V3119" i="1"/>
  <c r="W3119" i="1"/>
  <c r="X3119" i="1"/>
  <c r="V3120" i="1"/>
  <c r="W3120" i="1"/>
  <c r="X3120" i="1"/>
  <c r="V5966" i="1"/>
  <c r="W5966" i="1"/>
  <c r="X5966" i="1"/>
  <c r="V3121" i="1"/>
  <c r="W3121" i="1"/>
  <c r="X3121" i="1"/>
  <c r="V3122" i="1"/>
  <c r="W3122" i="1"/>
  <c r="X3122" i="1"/>
  <c r="V3123" i="1"/>
  <c r="W3123" i="1"/>
  <c r="X3123" i="1"/>
  <c r="V3124" i="1"/>
  <c r="W3124" i="1"/>
  <c r="X3124" i="1"/>
  <c r="V3125" i="1"/>
  <c r="W3125" i="1"/>
  <c r="X3125" i="1"/>
  <c r="V5967" i="1"/>
  <c r="W5967" i="1"/>
  <c r="X5967" i="1"/>
  <c r="V3126" i="1"/>
  <c r="W3126" i="1"/>
  <c r="X3126" i="1"/>
  <c r="V3127" i="1"/>
  <c r="W3127" i="1"/>
  <c r="X3127" i="1"/>
  <c r="V3128" i="1"/>
  <c r="W3128" i="1"/>
  <c r="X3128" i="1"/>
  <c r="V3129" i="1"/>
  <c r="W3129" i="1"/>
  <c r="X3129" i="1"/>
  <c r="V5968" i="1"/>
  <c r="W5968" i="1"/>
  <c r="X5968" i="1"/>
  <c r="V5969" i="1"/>
  <c r="W5969" i="1"/>
  <c r="X5969" i="1"/>
  <c r="V3130" i="1"/>
  <c r="W3130" i="1"/>
  <c r="X3130" i="1"/>
  <c r="V3131" i="1"/>
  <c r="W3131" i="1"/>
  <c r="X3131" i="1"/>
  <c r="V3132" i="1"/>
  <c r="W3132" i="1"/>
  <c r="X3132" i="1"/>
  <c r="V3133" i="1"/>
  <c r="W3133" i="1"/>
  <c r="X3133" i="1"/>
  <c r="V5970" i="1"/>
  <c r="W5970" i="1"/>
  <c r="X5970" i="1"/>
  <c r="V3134" i="1"/>
  <c r="W3134" i="1"/>
  <c r="X3134" i="1"/>
  <c r="V3135" i="1"/>
  <c r="W3135" i="1"/>
  <c r="X3135" i="1"/>
  <c r="V3136" i="1"/>
  <c r="W3136" i="1"/>
  <c r="X3136" i="1"/>
  <c r="V3137" i="1"/>
  <c r="W3137" i="1"/>
  <c r="X3137" i="1"/>
  <c r="V3138" i="1"/>
  <c r="W3138" i="1"/>
  <c r="X3138" i="1"/>
  <c r="V3139" i="1"/>
  <c r="W3139" i="1"/>
  <c r="X3139" i="1"/>
  <c r="V3140" i="1"/>
  <c r="W3140" i="1"/>
  <c r="X3140" i="1"/>
  <c r="V5971" i="1"/>
  <c r="W5971" i="1"/>
  <c r="X5971" i="1"/>
  <c r="V5972" i="1"/>
  <c r="W5972" i="1"/>
  <c r="X5972" i="1"/>
  <c r="V3141" i="1"/>
  <c r="W3141" i="1"/>
  <c r="X3141" i="1"/>
  <c r="V3142" i="1"/>
  <c r="W3142" i="1"/>
  <c r="X3142" i="1"/>
  <c r="V5973" i="1"/>
  <c r="W5973" i="1"/>
  <c r="X5973" i="1"/>
  <c r="V5974" i="1"/>
  <c r="W5974" i="1"/>
  <c r="X5974" i="1"/>
  <c r="V5975" i="1"/>
  <c r="W5975" i="1"/>
  <c r="X5975" i="1"/>
  <c r="V5976" i="1"/>
  <c r="W5976" i="1"/>
  <c r="X5976" i="1"/>
  <c r="V3143" i="1"/>
  <c r="W3143" i="1"/>
  <c r="X3143" i="1"/>
  <c r="V3144" i="1"/>
  <c r="W3144" i="1"/>
  <c r="X3144" i="1"/>
  <c r="V3145" i="1"/>
  <c r="W3145" i="1"/>
  <c r="X3145" i="1"/>
  <c r="V3146" i="1"/>
  <c r="W3146" i="1"/>
  <c r="X3146" i="1"/>
  <c r="V3147" i="1"/>
  <c r="W3147" i="1"/>
  <c r="X3147" i="1"/>
  <c r="V5977" i="1"/>
  <c r="W5977" i="1"/>
  <c r="X5977" i="1"/>
  <c r="V3148" i="1"/>
  <c r="W3148" i="1"/>
  <c r="X3148" i="1"/>
  <c r="V3149" i="1"/>
  <c r="W3149" i="1"/>
  <c r="X3149" i="1"/>
  <c r="V5978" i="1"/>
  <c r="W5978" i="1"/>
  <c r="X5978" i="1"/>
  <c r="V5979" i="1"/>
  <c r="W5979" i="1"/>
  <c r="X5979" i="1"/>
  <c r="V3150" i="1"/>
  <c r="W3150" i="1"/>
  <c r="X3150" i="1"/>
  <c r="V5980" i="1"/>
  <c r="W5980" i="1"/>
  <c r="X5980" i="1"/>
  <c r="V3151" i="1"/>
  <c r="W3151" i="1"/>
  <c r="X3151" i="1"/>
  <c r="V5981" i="1"/>
  <c r="W5981" i="1"/>
  <c r="X5981" i="1"/>
  <c r="V5982" i="1"/>
  <c r="W5982" i="1"/>
  <c r="X5982" i="1"/>
  <c r="V3152" i="1"/>
  <c r="W3152" i="1"/>
  <c r="X3152" i="1"/>
  <c r="V5983" i="1"/>
  <c r="W5983" i="1"/>
  <c r="X5983" i="1"/>
  <c r="V3153" i="1"/>
  <c r="W3153" i="1"/>
  <c r="X3153" i="1"/>
  <c r="V5984" i="1"/>
  <c r="W5984" i="1"/>
  <c r="X5984" i="1"/>
  <c r="V3154" i="1"/>
  <c r="W3154" i="1"/>
  <c r="X3154" i="1"/>
  <c r="V3155" i="1"/>
  <c r="W3155" i="1"/>
  <c r="X3155" i="1"/>
  <c r="V5985" i="1"/>
  <c r="W5985" i="1"/>
  <c r="X5985" i="1"/>
  <c r="V5986" i="1"/>
  <c r="W5986" i="1"/>
  <c r="X5986" i="1"/>
  <c r="V5987" i="1"/>
  <c r="W5987" i="1"/>
  <c r="X5987" i="1"/>
  <c r="V5988" i="1"/>
  <c r="W5988" i="1"/>
  <c r="X5988" i="1"/>
  <c r="V5989" i="1"/>
  <c r="W5989" i="1"/>
  <c r="X5989" i="1"/>
  <c r="V5990" i="1"/>
  <c r="W5990" i="1"/>
  <c r="X5990" i="1"/>
  <c r="V5991" i="1"/>
  <c r="W5991" i="1"/>
  <c r="X5991" i="1"/>
  <c r="V3156" i="1"/>
  <c r="W3156" i="1"/>
  <c r="X3156" i="1"/>
  <c r="V5992" i="1"/>
  <c r="W5992" i="1"/>
  <c r="X5992" i="1"/>
  <c r="V5993" i="1"/>
  <c r="W5993" i="1"/>
  <c r="X5993" i="1"/>
  <c r="V5994" i="1"/>
  <c r="W5994" i="1"/>
  <c r="X5994" i="1"/>
  <c r="V5995" i="1"/>
  <c r="W5995" i="1"/>
  <c r="X5995" i="1"/>
  <c r="V5996" i="1"/>
  <c r="W5996" i="1"/>
  <c r="X5996" i="1"/>
  <c r="V3157" i="1"/>
  <c r="W3157" i="1"/>
  <c r="X3157" i="1"/>
  <c r="V5997" i="1"/>
  <c r="W5997" i="1"/>
  <c r="X5997" i="1"/>
  <c r="V3158" i="1"/>
  <c r="W3158" i="1"/>
  <c r="X3158" i="1"/>
  <c r="V5998" i="1"/>
  <c r="W5998" i="1"/>
  <c r="X5998" i="1"/>
  <c r="V5999" i="1"/>
  <c r="W5999" i="1"/>
  <c r="X5999" i="1"/>
  <c r="V6000" i="1"/>
  <c r="W6000" i="1"/>
  <c r="X6000" i="1"/>
  <c r="V3159" i="1"/>
  <c r="W3159" i="1"/>
  <c r="X3159" i="1"/>
  <c r="V3160" i="1"/>
  <c r="W3160" i="1"/>
  <c r="X3160" i="1"/>
  <c r="V6001" i="1"/>
  <c r="W6001" i="1"/>
  <c r="X6001" i="1"/>
  <c r="V3161" i="1"/>
  <c r="W3161" i="1"/>
  <c r="X3161" i="1"/>
  <c r="V3162" i="1"/>
  <c r="W3162" i="1"/>
  <c r="X3162" i="1"/>
  <c r="V3163" i="1"/>
  <c r="W3163" i="1"/>
  <c r="X3163" i="1"/>
  <c r="V3164" i="1"/>
  <c r="W3164" i="1"/>
  <c r="X3164" i="1"/>
  <c r="V6002" i="1"/>
  <c r="W6002" i="1"/>
  <c r="X6002" i="1"/>
  <c r="V3165" i="1"/>
  <c r="W3165" i="1"/>
  <c r="X3165" i="1"/>
  <c r="V6003" i="1"/>
  <c r="W6003" i="1"/>
  <c r="X6003" i="1"/>
  <c r="V3166" i="1"/>
  <c r="W3166" i="1"/>
  <c r="X3166" i="1"/>
  <c r="V3167" i="1"/>
  <c r="W3167" i="1"/>
  <c r="X3167" i="1"/>
  <c r="V3168" i="1"/>
  <c r="W3168" i="1"/>
  <c r="X3168" i="1"/>
  <c r="V3169" i="1"/>
  <c r="W3169" i="1"/>
  <c r="X3169" i="1"/>
  <c r="V6004" i="1"/>
  <c r="W6004" i="1"/>
  <c r="X6004" i="1"/>
  <c r="V6005" i="1"/>
  <c r="W6005" i="1"/>
  <c r="X6005" i="1"/>
  <c r="V3170" i="1"/>
  <c r="W3170" i="1"/>
  <c r="X3170" i="1"/>
  <c r="V6006" i="1"/>
  <c r="W6006" i="1"/>
  <c r="X6006" i="1"/>
  <c r="V6007" i="1"/>
  <c r="W6007" i="1"/>
  <c r="X6007" i="1"/>
  <c r="V6008" i="1"/>
  <c r="W6008" i="1"/>
  <c r="X6008" i="1"/>
  <c r="V3171" i="1"/>
  <c r="W3171" i="1"/>
  <c r="X3171" i="1"/>
  <c r="V6009" i="1"/>
  <c r="W6009" i="1"/>
  <c r="X6009" i="1"/>
  <c r="V6010" i="1"/>
  <c r="W6010" i="1"/>
  <c r="X6010" i="1"/>
  <c r="V6011" i="1"/>
  <c r="W6011" i="1"/>
  <c r="X6011" i="1"/>
  <c r="V3172" i="1"/>
  <c r="W3172" i="1"/>
  <c r="X3172" i="1"/>
  <c r="V3173" i="1"/>
  <c r="W3173" i="1"/>
  <c r="X3173" i="1"/>
  <c r="V3174" i="1"/>
  <c r="W3174" i="1"/>
  <c r="X3174" i="1"/>
  <c r="V3175" i="1"/>
  <c r="W3175" i="1"/>
  <c r="X3175" i="1"/>
  <c r="V3176" i="1"/>
  <c r="W3176" i="1"/>
  <c r="X3176" i="1"/>
  <c r="V3177" i="1"/>
  <c r="W3177" i="1"/>
  <c r="X3177" i="1"/>
  <c r="V3178" i="1"/>
  <c r="W3178" i="1"/>
  <c r="X3178" i="1"/>
  <c r="V6012" i="1"/>
  <c r="W6012" i="1"/>
  <c r="X6012" i="1"/>
  <c r="V3179" i="1"/>
  <c r="W3179" i="1"/>
  <c r="X3179" i="1"/>
  <c r="V3180" i="1"/>
  <c r="W3180" i="1"/>
  <c r="X3180" i="1"/>
  <c r="V3181" i="1"/>
  <c r="W3181" i="1"/>
  <c r="X3181" i="1"/>
  <c r="V3182" i="1"/>
  <c r="W3182" i="1"/>
  <c r="X3182" i="1"/>
  <c r="V3183" i="1"/>
  <c r="W3183" i="1"/>
  <c r="X3183" i="1"/>
  <c r="V3184" i="1"/>
  <c r="W3184" i="1"/>
  <c r="X3184" i="1"/>
  <c r="V6013" i="1"/>
  <c r="W6013" i="1"/>
  <c r="X6013" i="1"/>
  <c r="V3185" i="1"/>
  <c r="W3185" i="1"/>
  <c r="X3185" i="1"/>
  <c r="V6014" i="1"/>
  <c r="W6014" i="1"/>
  <c r="X6014" i="1"/>
  <c r="V3186" i="1"/>
  <c r="W3186" i="1"/>
  <c r="X3186" i="1"/>
  <c r="V3187" i="1"/>
  <c r="W3187" i="1"/>
  <c r="X3187" i="1"/>
  <c r="V3188" i="1"/>
  <c r="W3188" i="1"/>
  <c r="X3188" i="1"/>
  <c r="V3189" i="1"/>
  <c r="W3189" i="1"/>
  <c r="X3189" i="1"/>
  <c r="V3190" i="1"/>
  <c r="W3190" i="1"/>
  <c r="X3190" i="1"/>
  <c r="V6015" i="1"/>
  <c r="W6015" i="1"/>
  <c r="X6015" i="1"/>
  <c r="V6016" i="1"/>
  <c r="W6016" i="1"/>
  <c r="X6016" i="1"/>
  <c r="V3191" i="1"/>
  <c r="W3191" i="1"/>
  <c r="X3191" i="1"/>
  <c r="V3192" i="1"/>
  <c r="W3192" i="1"/>
  <c r="X3192" i="1"/>
  <c r="V3193" i="1"/>
  <c r="W3193" i="1"/>
  <c r="X3193" i="1"/>
  <c r="V3194" i="1"/>
  <c r="W3194" i="1"/>
  <c r="X3194" i="1"/>
  <c r="V3195" i="1"/>
  <c r="W3195" i="1"/>
  <c r="X3195" i="1"/>
  <c r="V3196" i="1"/>
  <c r="W3196" i="1"/>
  <c r="X3196" i="1"/>
  <c r="V6017" i="1"/>
  <c r="W6017" i="1"/>
  <c r="X6017" i="1"/>
  <c r="V3197" i="1"/>
  <c r="W3197" i="1"/>
  <c r="X3197" i="1"/>
  <c r="V3198" i="1"/>
  <c r="W3198" i="1"/>
  <c r="X3198" i="1"/>
  <c r="V3199" i="1"/>
  <c r="W3199" i="1"/>
  <c r="X3199" i="1"/>
  <c r="V3200" i="1"/>
  <c r="W3200" i="1"/>
  <c r="X3200" i="1"/>
  <c r="V3201" i="1"/>
  <c r="W3201" i="1"/>
  <c r="X3201" i="1"/>
  <c r="V3202" i="1"/>
  <c r="W3202" i="1"/>
  <c r="X3202" i="1"/>
  <c r="V3203" i="1"/>
  <c r="W3203" i="1"/>
  <c r="X3203" i="1"/>
  <c r="V3204" i="1"/>
  <c r="W3204" i="1"/>
  <c r="X3204" i="1"/>
  <c r="V3205" i="1"/>
  <c r="W3205" i="1"/>
  <c r="X3205" i="1"/>
  <c r="V3206" i="1"/>
  <c r="W3206" i="1"/>
  <c r="X3206" i="1"/>
  <c r="V3207" i="1"/>
  <c r="W3207" i="1"/>
  <c r="X3207" i="1"/>
  <c r="V3208" i="1"/>
  <c r="W3208" i="1"/>
  <c r="X3208" i="1"/>
  <c r="V3209" i="1"/>
  <c r="W3209" i="1"/>
  <c r="X3209" i="1"/>
  <c r="V3210" i="1"/>
  <c r="W3210" i="1"/>
  <c r="X3210" i="1"/>
  <c r="V3211" i="1"/>
  <c r="W3211" i="1"/>
  <c r="X3211" i="1"/>
  <c r="V3212" i="1"/>
  <c r="W3212" i="1"/>
  <c r="X3212" i="1"/>
  <c r="V6018" i="1"/>
  <c r="W6018" i="1"/>
  <c r="X6018" i="1"/>
  <c r="V6019" i="1"/>
  <c r="W6019" i="1"/>
  <c r="X6019" i="1"/>
  <c r="V3213" i="1"/>
  <c r="W3213" i="1"/>
  <c r="X3213" i="1"/>
  <c r="V3214" i="1"/>
  <c r="W3214" i="1"/>
  <c r="X3214" i="1"/>
  <c r="V3215" i="1"/>
  <c r="W3215" i="1"/>
  <c r="X3215" i="1"/>
  <c r="V3216" i="1"/>
  <c r="W3216" i="1"/>
  <c r="X3216" i="1"/>
  <c r="V3217" i="1"/>
  <c r="W3217" i="1"/>
  <c r="X3217" i="1"/>
  <c r="V3218" i="1"/>
  <c r="W3218" i="1"/>
  <c r="X3218" i="1"/>
  <c r="V3219" i="1"/>
  <c r="W3219" i="1"/>
  <c r="X3219" i="1"/>
  <c r="V6020" i="1"/>
  <c r="W6020" i="1"/>
  <c r="X6020" i="1"/>
  <c r="V3220" i="1"/>
  <c r="W3220" i="1"/>
  <c r="X3220" i="1"/>
  <c r="V3221" i="1"/>
  <c r="W3221" i="1"/>
  <c r="X3221" i="1"/>
  <c r="V3222" i="1"/>
  <c r="W3222" i="1"/>
  <c r="X3222" i="1"/>
  <c r="V3223" i="1"/>
  <c r="W3223" i="1"/>
  <c r="X3223" i="1"/>
  <c r="V3224" i="1"/>
  <c r="W3224" i="1"/>
  <c r="X3224" i="1"/>
  <c r="V3225" i="1"/>
  <c r="W3225" i="1"/>
  <c r="X3225" i="1"/>
  <c r="V3226" i="1"/>
  <c r="W3226" i="1"/>
  <c r="X3226" i="1"/>
  <c r="V3227" i="1"/>
  <c r="W3227" i="1"/>
  <c r="X3227" i="1"/>
  <c r="V3228" i="1"/>
  <c r="W3228" i="1"/>
  <c r="X3228" i="1"/>
  <c r="V3229" i="1"/>
  <c r="W3229" i="1"/>
  <c r="X3229" i="1"/>
  <c r="V3230" i="1"/>
  <c r="W3230" i="1"/>
  <c r="X3230" i="1"/>
  <c r="V3231" i="1"/>
  <c r="W3231" i="1"/>
  <c r="X3231" i="1"/>
  <c r="V3232" i="1"/>
  <c r="W3232" i="1"/>
  <c r="X3232" i="1"/>
  <c r="V3233" i="1"/>
  <c r="W3233" i="1"/>
  <c r="X3233" i="1"/>
  <c r="V3234" i="1"/>
  <c r="W3234" i="1"/>
  <c r="X3234" i="1"/>
  <c r="V3235" i="1"/>
  <c r="W3235" i="1"/>
  <c r="X3235" i="1"/>
  <c r="V3236" i="1"/>
  <c r="W3236" i="1"/>
  <c r="X3236" i="1"/>
  <c r="V6021" i="1"/>
  <c r="W6021" i="1"/>
  <c r="X6021" i="1"/>
  <c r="V3237" i="1"/>
  <c r="W3237" i="1"/>
  <c r="X3237" i="1"/>
  <c r="V6022" i="1"/>
  <c r="W6022" i="1"/>
  <c r="X6022" i="1"/>
  <c r="V3238" i="1"/>
  <c r="W3238" i="1"/>
  <c r="X3238" i="1"/>
  <c r="V3239" i="1"/>
  <c r="W3239" i="1"/>
  <c r="X3239" i="1"/>
  <c r="V3240" i="1"/>
  <c r="W3240" i="1"/>
  <c r="X3240" i="1"/>
  <c r="V3241" i="1"/>
  <c r="W3241" i="1"/>
  <c r="X3241" i="1"/>
  <c r="V3242" i="1"/>
  <c r="W3242" i="1"/>
  <c r="X3242" i="1"/>
  <c r="V3243" i="1"/>
  <c r="W3243" i="1"/>
  <c r="X3243" i="1"/>
  <c r="V3244" i="1"/>
  <c r="W3244" i="1"/>
  <c r="X3244" i="1"/>
  <c r="V6023" i="1"/>
  <c r="W6023" i="1"/>
  <c r="X6023" i="1"/>
  <c r="V3245" i="1"/>
  <c r="W3245" i="1"/>
  <c r="X3245" i="1"/>
  <c r="V3246" i="1"/>
  <c r="W3246" i="1"/>
  <c r="X3246" i="1"/>
  <c r="V3247" i="1"/>
  <c r="W3247" i="1"/>
  <c r="X3247" i="1"/>
  <c r="V3248" i="1"/>
  <c r="W3248" i="1"/>
  <c r="X3248" i="1"/>
  <c r="V3249" i="1"/>
  <c r="W3249" i="1"/>
  <c r="X3249" i="1"/>
  <c r="V3250" i="1"/>
  <c r="W3250" i="1"/>
  <c r="X3250" i="1"/>
  <c r="V3251" i="1"/>
  <c r="W3251" i="1"/>
  <c r="X3251" i="1"/>
  <c r="V3252" i="1"/>
  <c r="W3252" i="1"/>
  <c r="X3252" i="1"/>
  <c r="V3253" i="1"/>
  <c r="W3253" i="1"/>
  <c r="X3253" i="1"/>
  <c r="V3254" i="1"/>
  <c r="W3254" i="1"/>
  <c r="X3254" i="1"/>
  <c r="V3255" i="1"/>
  <c r="W3255" i="1"/>
  <c r="X3255" i="1"/>
  <c r="V3256" i="1"/>
  <c r="W3256" i="1"/>
  <c r="X3256" i="1"/>
  <c r="V3257" i="1"/>
  <c r="W3257" i="1"/>
  <c r="X3257" i="1"/>
  <c r="V3258" i="1"/>
  <c r="W3258" i="1"/>
  <c r="X3258" i="1"/>
  <c r="V3259" i="1"/>
  <c r="W3259" i="1"/>
  <c r="X3259" i="1"/>
  <c r="V3260" i="1"/>
  <c r="W3260" i="1"/>
  <c r="X3260" i="1"/>
  <c r="V3261" i="1"/>
  <c r="W3261" i="1"/>
  <c r="X3261" i="1"/>
  <c r="V3262" i="1"/>
  <c r="W3262" i="1"/>
  <c r="X3262" i="1"/>
  <c r="V3263" i="1"/>
  <c r="W3263" i="1"/>
  <c r="X3263" i="1"/>
  <c r="V3264" i="1"/>
  <c r="W3264" i="1"/>
  <c r="X3264" i="1"/>
  <c r="V3265" i="1"/>
  <c r="W3265" i="1"/>
  <c r="X3265" i="1"/>
  <c r="V3266" i="1"/>
  <c r="W3266" i="1"/>
  <c r="X3266" i="1"/>
  <c r="V3267" i="1"/>
  <c r="W3267" i="1"/>
  <c r="X3267" i="1"/>
  <c r="V3268" i="1"/>
  <c r="W3268" i="1"/>
  <c r="X3268" i="1"/>
  <c r="V3269" i="1"/>
  <c r="W3269" i="1"/>
  <c r="X3269" i="1"/>
  <c r="V3270" i="1"/>
  <c r="W3270" i="1"/>
  <c r="X3270" i="1"/>
  <c r="V6024" i="1"/>
  <c r="W6024" i="1"/>
  <c r="X6024" i="1"/>
  <c r="V3271" i="1"/>
  <c r="W3271" i="1"/>
  <c r="X3271" i="1"/>
  <c r="V6025" i="1"/>
  <c r="W6025" i="1"/>
  <c r="X6025" i="1"/>
  <c r="V6026" i="1"/>
  <c r="W6026" i="1"/>
  <c r="X6026" i="1"/>
  <c r="V3272" i="1"/>
  <c r="W3272" i="1"/>
  <c r="X3272" i="1"/>
  <c r="V3273" i="1"/>
  <c r="W3273" i="1"/>
  <c r="X3273" i="1"/>
  <c r="V3274" i="1"/>
  <c r="W3274" i="1"/>
  <c r="X3274" i="1"/>
  <c r="V6027" i="1"/>
  <c r="W6027" i="1"/>
  <c r="X6027" i="1"/>
  <c r="V3275" i="1"/>
  <c r="W3275" i="1"/>
  <c r="X3275" i="1"/>
  <c r="V3276" i="1"/>
  <c r="W3276" i="1"/>
  <c r="X3276" i="1"/>
  <c r="V6028" i="1"/>
  <c r="W6028" i="1"/>
  <c r="X6028" i="1"/>
  <c r="V3277" i="1"/>
  <c r="W3277" i="1"/>
  <c r="X3277" i="1"/>
  <c r="V3278" i="1"/>
  <c r="W3278" i="1"/>
  <c r="X3278" i="1"/>
  <c r="V3279" i="1"/>
  <c r="W3279" i="1"/>
  <c r="X3279" i="1"/>
  <c r="V3280" i="1"/>
  <c r="W3280" i="1"/>
  <c r="X3280" i="1"/>
  <c r="V6029" i="1"/>
  <c r="W6029" i="1"/>
  <c r="X6029" i="1"/>
  <c r="V3281" i="1"/>
  <c r="W3281" i="1"/>
  <c r="X3281" i="1"/>
  <c r="V3282" i="1"/>
  <c r="W3282" i="1"/>
  <c r="X3282" i="1"/>
  <c r="V6030" i="1"/>
  <c r="W6030" i="1"/>
  <c r="X6030" i="1"/>
  <c r="V3283" i="1"/>
  <c r="W3283" i="1"/>
  <c r="X3283" i="1"/>
  <c r="V3284" i="1"/>
  <c r="W3284" i="1"/>
  <c r="X3284" i="1"/>
  <c r="V3285" i="1"/>
  <c r="W3285" i="1"/>
  <c r="X3285" i="1"/>
  <c r="V6031" i="1"/>
  <c r="W6031" i="1"/>
  <c r="X6031" i="1"/>
  <c r="V6032" i="1"/>
  <c r="W6032" i="1"/>
  <c r="X6032" i="1"/>
  <c r="V3286" i="1"/>
  <c r="W3286" i="1"/>
  <c r="X3286" i="1"/>
  <c r="V6033" i="1"/>
  <c r="W6033" i="1"/>
  <c r="X6033" i="1"/>
  <c r="V3287" i="1"/>
  <c r="W3287" i="1"/>
  <c r="X3287" i="1"/>
  <c r="V6034" i="1"/>
  <c r="W6034" i="1"/>
  <c r="X6034" i="1"/>
  <c r="V6035" i="1"/>
  <c r="W6035" i="1"/>
  <c r="X6035" i="1"/>
  <c r="V6036" i="1"/>
  <c r="W6036" i="1"/>
  <c r="X6036" i="1"/>
  <c r="V3288" i="1"/>
  <c r="W3288" i="1"/>
  <c r="X3288" i="1"/>
  <c r="V6037" i="1"/>
  <c r="W6037" i="1"/>
  <c r="X6037" i="1"/>
  <c r="V3289" i="1"/>
  <c r="W3289" i="1"/>
  <c r="X3289" i="1"/>
  <c r="V3290" i="1"/>
  <c r="W3290" i="1"/>
  <c r="X3290" i="1"/>
  <c r="V3291" i="1"/>
  <c r="W3291" i="1"/>
  <c r="X3291" i="1"/>
  <c r="V3292" i="1"/>
  <c r="W3292" i="1"/>
  <c r="X3292" i="1"/>
  <c r="V6038" i="1"/>
  <c r="W6038" i="1"/>
  <c r="X6038" i="1"/>
  <c r="V3293" i="1"/>
  <c r="W3293" i="1"/>
  <c r="X3293" i="1"/>
  <c r="V3294" i="1"/>
  <c r="W3294" i="1"/>
  <c r="X3294" i="1"/>
  <c r="V3295" i="1"/>
  <c r="W3295" i="1"/>
  <c r="X3295" i="1"/>
  <c r="V6039" i="1"/>
  <c r="W6039" i="1"/>
  <c r="X6039" i="1"/>
  <c r="V6040" i="1"/>
  <c r="W6040" i="1"/>
  <c r="X6040" i="1"/>
  <c r="V6041" i="1"/>
  <c r="W6041" i="1"/>
  <c r="X6041" i="1"/>
  <c r="V6042" i="1"/>
  <c r="W6042" i="1"/>
  <c r="X6042" i="1"/>
  <c r="V3296" i="1"/>
  <c r="W3296" i="1"/>
  <c r="X3296" i="1"/>
  <c r="V3297" i="1"/>
  <c r="W3297" i="1"/>
  <c r="X3297" i="1"/>
  <c r="V3298" i="1"/>
  <c r="W3298" i="1"/>
  <c r="X3298" i="1"/>
  <c r="V6043" i="1"/>
  <c r="W6043" i="1"/>
  <c r="X6043" i="1"/>
  <c r="V3299" i="1"/>
  <c r="W3299" i="1"/>
  <c r="X3299" i="1"/>
  <c r="V6044" i="1"/>
  <c r="W6044" i="1"/>
  <c r="X6044" i="1"/>
  <c r="V6045" i="1"/>
  <c r="W6045" i="1"/>
  <c r="X6045" i="1"/>
  <c r="V3300" i="1"/>
  <c r="W3300" i="1"/>
  <c r="X3300" i="1"/>
  <c r="V3301" i="1"/>
  <c r="W3301" i="1"/>
  <c r="X3301" i="1"/>
  <c r="V6046" i="1"/>
  <c r="W6046" i="1"/>
  <c r="X6046" i="1"/>
  <c r="V6047" i="1"/>
  <c r="W6047" i="1"/>
  <c r="X6047" i="1"/>
  <c r="V6048" i="1"/>
  <c r="W6048" i="1"/>
  <c r="X6048" i="1"/>
  <c r="V6049" i="1"/>
  <c r="W6049" i="1"/>
  <c r="X6049" i="1"/>
  <c r="V3302" i="1"/>
  <c r="W3302" i="1"/>
  <c r="X3302" i="1"/>
  <c r="V3303" i="1"/>
  <c r="W3303" i="1"/>
  <c r="X3303" i="1"/>
  <c r="V6050" i="1"/>
  <c r="W6050" i="1"/>
  <c r="X6050" i="1"/>
  <c r="V6051" i="1"/>
  <c r="W6051" i="1"/>
  <c r="X6051" i="1"/>
  <c r="V6052" i="1"/>
  <c r="W6052" i="1"/>
  <c r="X6052" i="1"/>
  <c r="V6053" i="1"/>
  <c r="W6053" i="1"/>
  <c r="X6053" i="1"/>
  <c r="V6054" i="1"/>
  <c r="W6054" i="1"/>
  <c r="X6054" i="1"/>
  <c r="V3304" i="1"/>
  <c r="W3304" i="1"/>
  <c r="X3304" i="1"/>
  <c r="V6055" i="1"/>
  <c r="W6055" i="1"/>
  <c r="X6055" i="1"/>
  <c r="V6056" i="1"/>
  <c r="W6056" i="1"/>
  <c r="X6056" i="1"/>
  <c r="V6057" i="1"/>
  <c r="W6057" i="1"/>
  <c r="X6057" i="1"/>
  <c r="V6058" i="1"/>
  <c r="W6058" i="1"/>
  <c r="X6058" i="1"/>
  <c r="V6059" i="1"/>
  <c r="W6059" i="1"/>
  <c r="X6059" i="1"/>
  <c r="V6060" i="1"/>
  <c r="W6060" i="1"/>
  <c r="X6060" i="1"/>
  <c r="V6061" i="1"/>
  <c r="W6061" i="1"/>
  <c r="X6061" i="1"/>
  <c r="V6062" i="1"/>
  <c r="W6062" i="1"/>
  <c r="X6062" i="1"/>
  <c r="V3305" i="1"/>
  <c r="W3305" i="1"/>
  <c r="X3305" i="1"/>
  <c r="V3306" i="1"/>
  <c r="W3306" i="1"/>
  <c r="X3306" i="1"/>
  <c r="V6063" i="1"/>
  <c r="W6063" i="1"/>
  <c r="X6063" i="1"/>
  <c r="V6064" i="1"/>
  <c r="W6064" i="1"/>
  <c r="X6064" i="1"/>
  <c r="V6065" i="1"/>
  <c r="W6065" i="1"/>
  <c r="X6065" i="1"/>
  <c r="V6066" i="1"/>
  <c r="W6066" i="1"/>
  <c r="X6066" i="1"/>
  <c r="V3307" i="1"/>
  <c r="W3307" i="1"/>
  <c r="X3307" i="1"/>
  <c r="V6067" i="1"/>
  <c r="W6067" i="1"/>
  <c r="X6067" i="1"/>
  <c r="V6068" i="1"/>
  <c r="W6068" i="1"/>
  <c r="X6068" i="1"/>
  <c r="V6069" i="1"/>
  <c r="W6069" i="1"/>
  <c r="X6069" i="1"/>
  <c r="V6070" i="1"/>
  <c r="W6070" i="1"/>
  <c r="X6070" i="1"/>
  <c r="V3308" i="1"/>
  <c r="W3308" i="1"/>
  <c r="X3308" i="1"/>
  <c r="V6071" i="1"/>
  <c r="W6071" i="1"/>
  <c r="X6071" i="1"/>
  <c r="V3309" i="1"/>
  <c r="W3309" i="1"/>
  <c r="X3309" i="1"/>
  <c r="V3310" i="1"/>
  <c r="W3310" i="1"/>
  <c r="X3310" i="1"/>
  <c r="V6072" i="1"/>
  <c r="W6072" i="1"/>
  <c r="X6072" i="1"/>
  <c r="V6073" i="1"/>
  <c r="W6073" i="1"/>
  <c r="X6073" i="1"/>
  <c r="V6074" i="1"/>
  <c r="W6074" i="1"/>
  <c r="X6074" i="1"/>
  <c r="V3311" i="1"/>
  <c r="W3311" i="1"/>
  <c r="X3311" i="1"/>
  <c r="V3312" i="1"/>
  <c r="W3312" i="1"/>
  <c r="X3312" i="1"/>
  <c r="V6075" i="1"/>
  <c r="W6075" i="1"/>
  <c r="X6075" i="1"/>
  <c r="V3313" i="1"/>
  <c r="W3313" i="1"/>
  <c r="X3313" i="1"/>
  <c r="V6076" i="1"/>
  <c r="W6076" i="1"/>
  <c r="X6076" i="1"/>
  <c r="V3314" i="1"/>
  <c r="W3314" i="1"/>
  <c r="X3314" i="1"/>
  <c r="V6077" i="1"/>
  <c r="W6077" i="1"/>
  <c r="X6077" i="1"/>
  <c r="V6078" i="1"/>
  <c r="W6078" i="1"/>
  <c r="X6078" i="1"/>
  <c r="V3315" i="1"/>
  <c r="W3315" i="1"/>
  <c r="X3315" i="1"/>
  <c r="V6079" i="1"/>
  <c r="W6079" i="1"/>
  <c r="X6079" i="1"/>
  <c r="V3316" i="1"/>
  <c r="W3316" i="1"/>
  <c r="X3316" i="1"/>
  <c r="V6080" i="1"/>
  <c r="W6080" i="1"/>
  <c r="X6080" i="1"/>
  <c r="V3317" i="1"/>
  <c r="W3317" i="1"/>
  <c r="X3317" i="1"/>
  <c r="V6081" i="1"/>
  <c r="W6081" i="1"/>
  <c r="X6081" i="1"/>
  <c r="V6082" i="1"/>
  <c r="W6082" i="1"/>
  <c r="X6082" i="1"/>
  <c r="V3318" i="1"/>
  <c r="W3318" i="1"/>
  <c r="X3318" i="1"/>
  <c r="V3319" i="1"/>
  <c r="W3319" i="1"/>
  <c r="X3319" i="1"/>
  <c r="V3320" i="1"/>
  <c r="W3320" i="1"/>
  <c r="X3320" i="1"/>
  <c r="V3321" i="1"/>
  <c r="W3321" i="1"/>
  <c r="X3321" i="1"/>
  <c r="V6083" i="1"/>
  <c r="W6083" i="1"/>
  <c r="X6083" i="1"/>
  <c r="V3322" i="1"/>
  <c r="W3322" i="1"/>
  <c r="X3322" i="1"/>
  <c r="V3323" i="1"/>
  <c r="W3323" i="1"/>
  <c r="X3323" i="1"/>
  <c r="V6084" i="1"/>
  <c r="W6084" i="1"/>
  <c r="X6084" i="1"/>
  <c r="V6085" i="1"/>
  <c r="W6085" i="1"/>
  <c r="X6085" i="1"/>
  <c r="V3324" i="1"/>
  <c r="W3324" i="1"/>
  <c r="X3324" i="1"/>
  <c r="V3325" i="1"/>
  <c r="W3325" i="1"/>
  <c r="X3325" i="1"/>
  <c r="V6086" i="1"/>
  <c r="W6086" i="1"/>
  <c r="X6086" i="1"/>
  <c r="V3326" i="1"/>
  <c r="W3326" i="1"/>
  <c r="X3326" i="1"/>
  <c r="V3327" i="1"/>
  <c r="W3327" i="1"/>
  <c r="X3327" i="1"/>
  <c r="V3328" i="1"/>
  <c r="W3328" i="1"/>
  <c r="X3328" i="1"/>
  <c r="V3329" i="1"/>
  <c r="W3329" i="1"/>
  <c r="X3329" i="1"/>
  <c r="V3330" i="1"/>
  <c r="W3330" i="1"/>
  <c r="X3330" i="1"/>
  <c r="V3331" i="1"/>
  <c r="W3331" i="1"/>
  <c r="X3331" i="1"/>
  <c r="V3332" i="1"/>
  <c r="W3332" i="1"/>
  <c r="X3332" i="1"/>
  <c r="V3333" i="1"/>
  <c r="W3333" i="1"/>
  <c r="X3333" i="1"/>
  <c r="V3334" i="1"/>
  <c r="W3334" i="1"/>
  <c r="X3334" i="1"/>
  <c r="V3335" i="1"/>
  <c r="W3335" i="1"/>
  <c r="X3335" i="1"/>
  <c r="V3336" i="1"/>
  <c r="W3336" i="1"/>
  <c r="X3336" i="1"/>
  <c r="V6087" i="1"/>
  <c r="W6087" i="1"/>
  <c r="X6087" i="1"/>
  <c r="V3337" i="1"/>
  <c r="W3337" i="1"/>
  <c r="X3337" i="1"/>
  <c r="V6088" i="1"/>
  <c r="W6088" i="1"/>
  <c r="X6088" i="1"/>
  <c r="V6089" i="1"/>
  <c r="W6089" i="1"/>
  <c r="X6089" i="1"/>
  <c r="V3338" i="1"/>
  <c r="W3338" i="1"/>
  <c r="X3338" i="1"/>
  <c r="V3339" i="1"/>
  <c r="W3339" i="1"/>
  <c r="X3339" i="1"/>
  <c r="V3340" i="1"/>
  <c r="W3340" i="1"/>
  <c r="X3340" i="1"/>
  <c r="V3341" i="1"/>
  <c r="W3341" i="1"/>
  <c r="X3341" i="1"/>
  <c r="V3342" i="1"/>
  <c r="W3342" i="1"/>
  <c r="X3342" i="1"/>
  <c r="V3343" i="1"/>
  <c r="W3343" i="1"/>
  <c r="X3343" i="1"/>
  <c r="V3344" i="1"/>
  <c r="W3344" i="1"/>
  <c r="X3344" i="1"/>
  <c r="V3345" i="1"/>
  <c r="W3345" i="1"/>
  <c r="X3345" i="1"/>
  <c r="V3346" i="1"/>
  <c r="W3346" i="1"/>
  <c r="X3346" i="1"/>
  <c r="V3347" i="1"/>
  <c r="W3347" i="1"/>
  <c r="X3347" i="1"/>
  <c r="V3348" i="1"/>
  <c r="W3348" i="1"/>
  <c r="X3348" i="1"/>
  <c r="V3349" i="1"/>
  <c r="W3349" i="1"/>
  <c r="X3349" i="1"/>
  <c r="V3350" i="1"/>
  <c r="W3350" i="1"/>
  <c r="X3350" i="1"/>
  <c r="V3351" i="1"/>
  <c r="W3351" i="1"/>
  <c r="X3351" i="1"/>
  <c r="V6090" i="1"/>
  <c r="W6090" i="1"/>
  <c r="X6090" i="1"/>
  <c r="V3352" i="1"/>
  <c r="W3352" i="1"/>
  <c r="X3352" i="1"/>
  <c r="V3353" i="1"/>
  <c r="W3353" i="1"/>
  <c r="X3353" i="1"/>
  <c r="V3354" i="1"/>
  <c r="W3354" i="1"/>
  <c r="X3354" i="1"/>
  <c r="V3355" i="1"/>
  <c r="W3355" i="1"/>
  <c r="X3355" i="1"/>
  <c r="V6091" i="1"/>
  <c r="W6091" i="1"/>
  <c r="X6091" i="1"/>
  <c r="V6092" i="1"/>
  <c r="W6092" i="1"/>
  <c r="X6092" i="1"/>
  <c r="V6093" i="1"/>
  <c r="W6093" i="1"/>
  <c r="X6093" i="1"/>
  <c r="V6094" i="1"/>
  <c r="W6094" i="1"/>
  <c r="X6094" i="1"/>
  <c r="V3356" i="1"/>
  <c r="W3356" i="1"/>
  <c r="X3356" i="1"/>
  <c r="V3357" i="1"/>
  <c r="W3357" i="1"/>
  <c r="X3357" i="1"/>
  <c r="V3358" i="1"/>
  <c r="W3358" i="1"/>
  <c r="X3358" i="1"/>
  <c r="V3359" i="1"/>
  <c r="W3359" i="1"/>
  <c r="X3359" i="1"/>
  <c r="V3360" i="1"/>
  <c r="W3360" i="1"/>
  <c r="X3360" i="1"/>
  <c r="V3361" i="1"/>
  <c r="W3361" i="1"/>
  <c r="X3361" i="1"/>
  <c r="V3362" i="1"/>
  <c r="W3362" i="1"/>
  <c r="X3362" i="1"/>
  <c r="V6095" i="1"/>
  <c r="W6095" i="1"/>
  <c r="X6095" i="1"/>
  <c r="V3363" i="1"/>
  <c r="W3363" i="1"/>
  <c r="X3363" i="1"/>
  <c r="V3364" i="1"/>
  <c r="W3364" i="1"/>
  <c r="X3364" i="1"/>
  <c r="V3365" i="1"/>
  <c r="W3365" i="1"/>
  <c r="X3365" i="1"/>
  <c r="V6096" i="1"/>
  <c r="W6096" i="1"/>
  <c r="X6096" i="1"/>
  <c r="V3366" i="1"/>
  <c r="W3366" i="1"/>
  <c r="X3366" i="1"/>
  <c r="V3367" i="1"/>
  <c r="W3367" i="1"/>
  <c r="X3367" i="1"/>
  <c r="V3368" i="1"/>
  <c r="W3368" i="1"/>
  <c r="X3368" i="1"/>
  <c r="V6097" i="1"/>
  <c r="W6097" i="1"/>
  <c r="X6097" i="1"/>
  <c r="V3369" i="1"/>
  <c r="W3369" i="1"/>
  <c r="X3369" i="1"/>
  <c r="V6098" i="1"/>
  <c r="W6098" i="1"/>
  <c r="X6098" i="1"/>
  <c r="V6099" i="1"/>
  <c r="W6099" i="1"/>
  <c r="X6099" i="1"/>
  <c r="V3370" i="1"/>
  <c r="W3370" i="1"/>
  <c r="X3370" i="1"/>
  <c r="V3371" i="1"/>
  <c r="W3371" i="1"/>
  <c r="X3371" i="1"/>
  <c r="V3372" i="1"/>
  <c r="W3372" i="1"/>
  <c r="X3372" i="1"/>
  <c r="V3373" i="1"/>
  <c r="W3373" i="1"/>
  <c r="X3373" i="1"/>
  <c r="V6100" i="1"/>
  <c r="W6100" i="1"/>
  <c r="X6100" i="1"/>
  <c r="V3374" i="1"/>
  <c r="W3374" i="1"/>
  <c r="X3374" i="1"/>
  <c r="V3375" i="1"/>
  <c r="W3375" i="1"/>
  <c r="X3375" i="1"/>
  <c r="V3376" i="1"/>
  <c r="W3376" i="1"/>
  <c r="X3376" i="1"/>
  <c r="V6101" i="1"/>
  <c r="W6101" i="1"/>
  <c r="X6101" i="1"/>
  <c r="V6102" i="1"/>
  <c r="W6102" i="1"/>
  <c r="X6102" i="1"/>
  <c r="V3377" i="1"/>
  <c r="W3377" i="1"/>
  <c r="X3377" i="1"/>
  <c r="V3378" i="1"/>
  <c r="W3378" i="1"/>
  <c r="X3378" i="1"/>
  <c r="V3379" i="1"/>
  <c r="W3379" i="1"/>
  <c r="X3379" i="1"/>
  <c r="V3380" i="1"/>
  <c r="W3380" i="1"/>
  <c r="X3380" i="1"/>
  <c r="V6103" i="1"/>
  <c r="W6103" i="1"/>
  <c r="X6103" i="1"/>
  <c r="V3381" i="1"/>
  <c r="W3381" i="1"/>
  <c r="X3381" i="1"/>
  <c r="V6104" i="1"/>
  <c r="W6104" i="1"/>
  <c r="X6104" i="1"/>
  <c r="V3382" i="1"/>
  <c r="W3382" i="1"/>
  <c r="X3382" i="1"/>
  <c r="V3383" i="1"/>
  <c r="W3383" i="1"/>
  <c r="X3383" i="1"/>
  <c r="V3384" i="1"/>
  <c r="W3384" i="1"/>
  <c r="X3384" i="1"/>
  <c r="V6105" i="1"/>
  <c r="W6105" i="1"/>
  <c r="X6105" i="1"/>
  <c r="V3385" i="1"/>
  <c r="W3385" i="1"/>
  <c r="X3385" i="1"/>
  <c r="V3386" i="1"/>
  <c r="W3386" i="1"/>
  <c r="X3386" i="1"/>
  <c r="V6106" i="1"/>
  <c r="W6106" i="1"/>
  <c r="X6106" i="1"/>
  <c r="V3387" i="1"/>
  <c r="W3387" i="1"/>
  <c r="X3387" i="1"/>
  <c r="V3388" i="1"/>
  <c r="W3388" i="1"/>
  <c r="X3388" i="1"/>
  <c r="V3389" i="1"/>
  <c r="W3389" i="1"/>
  <c r="X3389" i="1"/>
  <c r="V3390" i="1"/>
  <c r="W3390" i="1"/>
  <c r="X3390" i="1"/>
  <c r="V6107" i="1"/>
  <c r="W6107" i="1"/>
  <c r="X6107" i="1"/>
  <c r="V3391" i="1"/>
  <c r="W3391" i="1"/>
  <c r="X3391" i="1"/>
  <c r="V6108" i="1"/>
  <c r="W6108" i="1"/>
  <c r="X6108" i="1"/>
  <c r="V6109" i="1"/>
  <c r="W6109" i="1"/>
  <c r="X6109" i="1"/>
  <c r="V3392" i="1"/>
  <c r="W3392" i="1"/>
  <c r="X3392" i="1"/>
  <c r="V3393" i="1"/>
  <c r="W3393" i="1"/>
  <c r="X3393" i="1"/>
  <c r="V3394" i="1"/>
  <c r="W3394" i="1"/>
  <c r="X3394" i="1"/>
  <c r="V3395" i="1"/>
  <c r="W3395" i="1"/>
  <c r="X3395" i="1"/>
  <c r="V3396" i="1"/>
  <c r="W3396" i="1"/>
  <c r="X3396" i="1"/>
  <c r="V3397" i="1"/>
  <c r="W3397" i="1"/>
  <c r="X3397" i="1"/>
  <c r="V3398" i="1"/>
  <c r="W3398" i="1"/>
  <c r="X3398" i="1"/>
  <c r="V3399" i="1"/>
  <c r="W3399" i="1"/>
  <c r="X3399" i="1"/>
  <c r="V3400" i="1"/>
  <c r="W3400" i="1"/>
  <c r="X3400" i="1"/>
  <c r="V3401" i="1"/>
  <c r="W3401" i="1"/>
  <c r="X3401" i="1"/>
  <c r="V3402" i="1"/>
  <c r="W3402" i="1"/>
  <c r="X3402" i="1"/>
  <c r="V3403" i="1"/>
  <c r="W3403" i="1"/>
  <c r="X3403" i="1"/>
  <c r="V3404" i="1"/>
  <c r="W3404" i="1"/>
  <c r="X3404" i="1"/>
  <c r="V3405" i="1"/>
  <c r="W3405" i="1"/>
  <c r="X3405" i="1"/>
  <c r="V3406" i="1"/>
  <c r="W3406" i="1"/>
  <c r="X3406" i="1"/>
  <c r="V3407" i="1"/>
  <c r="W3407" i="1"/>
  <c r="X3407" i="1"/>
  <c r="V6110" i="1"/>
  <c r="W6110" i="1"/>
  <c r="X6110" i="1"/>
  <c r="V3408" i="1"/>
  <c r="W3408" i="1"/>
  <c r="X3408" i="1"/>
  <c r="V3409" i="1"/>
  <c r="W3409" i="1"/>
  <c r="X3409" i="1"/>
  <c r="V3410" i="1"/>
  <c r="W3410" i="1"/>
  <c r="X3410" i="1"/>
  <c r="V3411" i="1"/>
  <c r="W3411" i="1"/>
  <c r="X3411" i="1"/>
  <c r="V3412" i="1"/>
  <c r="W3412" i="1"/>
  <c r="X3412" i="1"/>
  <c r="V3413" i="1"/>
  <c r="W3413" i="1"/>
  <c r="X3413" i="1"/>
  <c r="V3414" i="1"/>
  <c r="W3414" i="1"/>
  <c r="X3414" i="1"/>
  <c r="V3415" i="1"/>
  <c r="W3415" i="1"/>
  <c r="X3415" i="1"/>
  <c r="V3416" i="1"/>
  <c r="W3416" i="1"/>
  <c r="X3416" i="1"/>
  <c r="V3417" i="1"/>
  <c r="W3417" i="1"/>
  <c r="X3417" i="1"/>
  <c r="V3418" i="1"/>
  <c r="W3418" i="1"/>
  <c r="X3418" i="1"/>
  <c r="V3419" i="1"/>
  <c r="W3419" i="1"/>
  <c r="X3419" i="1"/>
  <c r="V6111" i="1"/>
  <c r="W6111" i="1"/>
  <c r="X6111" i="1"/>
  <c r="V3420" i="1"/>
  <c r="W3420" i="1"/>
  <c r="X3420" i="1"/>
  <c r="V6112" i="1"/>
  <c r="W6112" i="1"/>
  <c r="X6112" i="1"/>
  <c r="V3421" i="1"/>
  <c r="W3421" i="1"/>
  <c r="X3421" i="1"/>
  <c r="V3422" i="1"/>
  <c r="W3422" i="1"/>
  <c r="X3422" i="1"/>
  <c r="V3423" i="1"/>
  <c r="W3423" i="1"/>
  <c r="X3423" i="1"/>
  <c r="V3424" i="1"/>
  <c r="W3424" i="1"/>
  <c r="X3424" i="1"/>
  <c r="V6113" i="1"/>
  <c r="W6113" i="1"/>
  <c r="X6113" i="1"/>
  <c r="V6114" i="1"/>
  <c r="W6114" i="1"/>
  <c r="X6114" i="1"/>
  <c r="V3425" i="1"/>
  <c r="W3425" i="1"/>
  <c r="X3425" i="1"/>
  <c r="V6115" i="1"/>
  <c r="W6115" i="1"/>
  <c r="X6115" i="1"/>
  <c r="V3426" i="1"/>
  <c r="W3426" i="1"/>
  <c r="X3426" i="1"/>
  <c r="V3427" i="1"/>
  <c r="W3427" i="1"/>
  <c r="X3427" i="1"/>
  <c r="V3428" i="1"/>
  <c r="W3428" i="1"/>
  <c r="X3428" i="1"/>
  <c r="V3429" i="1"/>
  <c r="W3429" i="1"/>
  <c r="X3429" i="1"/>
  <c r="V3430" i="1"/>
  <c r="W3430" i="1"/>
  <c r="X3430" i="1"/>
  <c r="V3431" i="1"/>
  <c r="W3431" i="1"/>
  <c r="X3431" i="1"/>
  <c r="V3432" i="1"/>
  <c r="W3432" i="1"/>
  <c r="X3432" i="1"/>
  <c r="V3433" i="1"/>
  <c r="W3433" i="1"/>
  <c r="X3433" i="1"/>
  <c r="V3434" i="1"/>
  <c r="W3434" i="1"/>
  <c r="X3434" i="1"/>
  <c r="V3435" i="1"/>
  <c r="W3435" i="1"/>
  <c r="X3435" i="1"/>
  <c r="V3436" i="1"/>
  <c r="W3436" i="1"/>
  <c r="X3436" i="1"/>
  <c r="V3437" i="1"/>
  <c r="W3437" i="1"/>
  <c r="X3437" i="1"/>
  <c r="V6116" i="1"/>
  <c r="W6116" i="1"/>
  <c r="X6116" i="1"/>
  <c r="V3438" i="1"/>
  <c r="W3438" i="1"/>
  <c r="X3438" i="1"/>
  <c r="V3439" i="1"/>
  <c r="W3439" i="1"/>
  <c r="X3439" i="1"/>
  <c r="V3440" i="1"/>
  <c r="W3440" i="1"/>
  <c r="X3440" i="1"/>
  <c r="V3441" i="1"/>
  <c r="W3441" i="1"/>
  <c r="X3441" i="1"/>
  <c r="V3442" i="1"/>
  <c r="W3442" i="1"/>
  <c r="X3442" i="1"/>
  <c r="V3443" i="1"/>
  <c r="W3443" i="1"/>
  <c r="X3443" i="1"/>
  <c r="V3444" i="1"/>
  <c r="W3444" i="1"/>
  <c r="X3444" i="1"/>
  <c r="V3445" i="1"/>
  <c r="W3445" i="1"/>
  <c r="X3445" i="1"/>
  <c r="V6117" i="1"/>
  <c r="W6117" i="1"/>
  <c r="X6117" i="1"/>
  <c r="V6118" i="1"/>
  <c r="W6118" i="1"/>
  <c r="X6118" i="1"/>
  <c r="V3446" i="1"/>
  <c r="W3446" i="1"/>
  <c r="X3446" i="1"/>
  <c r="V6119" i="1"/>
  <c r="W6119" i="1"/>
  <c r="X6119" i="1"/>
  <c r="V3447" i="1"/>
  <c r="W3447" i="1"/>
  <c r="X3447" i="1"/>
  <c r="V3448" i="1"/>
  <c r="W3448" i="1"/>
  <c r="X3448" i="1"/>
  <c r="V3449" i="1"/>
  <c r="W3449" i="1"/>
  <c r="X3449" i="1"/>
  <c r="V3450" i="1"/>
  <c r="W3450" i="1"/>
  <c r="X3450" i="1"/>
  <c r="V3451" i="1"/>
  <c r="W3451" i="1"/>
  <c r="X3451" i="1"/>
  <c r="V6120" i="1"/>
  <c r="W6120" i="1"/>
  <c r="X6120" i="1"/>
  <c r="V6121" i="1"/>
  <c r="W6121" i="1"/>
  <c r="X6121" i="1"/>
  <c r="V6122" i="1"/>
  <c r="W6122" i="1"/>
  <c r="X6122" i="1"/>
  <c r="V3452" i="1"/>
  <c r="W3452" i="1"/>
  <c r="X3452" i="1"/>
  <c r="V3453" i="1"/>
  <c r="W3453" i="1"/>
  <c r="X3453" i="1"/>
  <c r="V6123" i="1"/>
  <c r="W6123" i="1"/>
  <c r="X6123" i="1"/>
  <c r="V3454" i="1"/>
  <c r="W3454" i="1"/>
  <c r="X3454" i="1"/>
  <c r="V6124" i="1"/>
  <c r="W6124" i="1"/>
  <c r="X6124" i="1"/>
  <c r="V6125" i="1"/>
  <c r="W6125" i="1"/>
  <c r="X6125" i="1"/>
  <c r="V3455" i="1"/>
  <c r="W3455" i="1"/>
  <c r="X3455" i="1"/>
  <c r="V3456" i="1"/>
  <c r="W3456" i="1"/>
  <c r="X3456" i="1"/>
  <c r="V6126" i="1"/>
  <c r="W6126" i="1"/>
  <c r="X6126" i="1"/>
  <c r="V3457" i="1"/>
  <c r="W3457" i="1"/>
  <c r="X3457" i="1"/>
  <c r="V3458" i="1"/>
  <c r="W3458" i="1"/>
  <c r="X3458" i="1"/>
  <c r="V3459" i="1"/>
  <c r="W3459" i="1"/>
  <c r="X3459" i="1"/>
  <c r="V6127" i="1"/>
  <c r="W6127" i="1"/>
  <c r="X6127" i="1"/>
  <c r="V6128" i="1"/>
  <c r="W6128" i="1"/>
  <c r="X6128" i="1"/>
  <c r="V3460" i="1"/>
  <c r="W3460" i="1"/>
  <c r="X3460" i="1"/>
  <c r="V6129" i="1"/>
  <c r="W6129" i="1"/>
  <c r="X6129" i="1"/>
  <c r="V6130" i="1"/>
  <c r="W6130" i="1"/>
  <c r="X6130" i="1"/>
  <c r="V6131" i="1"/>
  <c r="W6131" i="1"/>
  <c r="X6131" i="1"/>
  <c r="V3461" i="1"/>
  <c r="W3461" i="1"/>
  <c r="X3461" i="1"/>
  <c r="V6132" i="1"/>
  <c r="W6132" i="1"/>
  <c r="X6132" i="1"/>
  <c r="V6133" i="1"/>
  <c r="W6133" i="1"/>
  <c r="X6133" i="1"/>
  <c r="V6134" i="1"/>
  <c r="W6134" i="1"/>
  <c r="X6134" i="1"/>
  <c r="V6135" i="1"/>
  <c r="W6135" i="1"/>
  <c r="X6135" i="1"/>
  <c r="V6136" i="1"/>
  <c r="W6136" i="1"/>
  <c r="X6136" i="1"/>
  <c r="V6137" i="1"/>
  <c r="W6137" i="1"/>
  <c r="X6137" i="1"/>
  <c r="V3462" i="1"/>
  <c r="W3462" i="1"/>
  <c r="X3462" i="1"/>
  <c r="V6138" i="1"/>
  <c r="W6138" i="1"/>
  <c r="X6138" i="1"/>
  <c r="V6139" i="1"/>
  <c r="W6139" i="1"/>
  <c r="X6139" i="1"/>
  <c r="V6140" i="1"/>
  <c r="W6140" i="1"/>
  <c r="X6140" i="1"/>
  <c r="V3463" i="1"/>
  <c r="W3463" i="1"/>
  <c r="X3463" i="1"/>
  <c r="V6141" i="1"/>
  <c r="W6141" i="1"/>
  <c r="X6141" i="1"/>
  <c r="V3464" i="1"/>
  <c r="W3464" i="1"/>
  <c r="X3464" i="1"/>
  <c r="V6142" i="1"/>
  <c r="W6142" i="1"/>
  <c r="X6142" i="1"/>
  <c r="V3465" i="1"/>
  <c r="W3465" i="1"/>
  <c r="X3465" i="1"/>
  <c r="V3466" i="1"/>
  <c r="W3466" i="1"/>
  <c r="X3466" i="1"/>
  <c r="V3467" i="1"/>
  <c r="W3467" i="1"/>
  <c r="X3467" i="1"/>
  <c r="V6143" i="1"/>
  <c r="W6143" i="1"/>
  <c r="X6143" i="1"/>
  <c r="V6144" i="1"/>
  <c r="W6144" i="1"/>
  <c r="X6144" i="1"/>
  <c r="V6145" i="1"/>
  <c r="W6145" i="1"/>
  <c r="X6145" i="1"/>
  <c r="V6146" i="1"/>
  <c r="W6146" i="1"/>
  <c r="X6146" i="1"/>
  <c r="V3468" i="1"/>
  <c r="W3468" i="1"/>
  <c r="X3468" i="1"/>
  <c r="V3469" i="1"/>
  <c r="W3469" i="1"/>
  <c r="X3469" i="1"/>
  <c r="V3470" i="1"/>
  <c r="W3470" i="1"/>
  <c r="X3470" i="1"/>
  <c r="V3471" i="1"/>
  <c r="W3471" i="1"/>
  <c r="X3471" i="1"/>
  <c r="V3472" i="1"/>
  <c r="W3472" i="1"/>
  <c r="X3472" i="1"/>
  <c r="V6147" i="1"/>
  <c r="W6147" i="1"/>
  <c r="X6147" i="1"/>
  <c r="V3473" i="1"/>
  <c r="W3473" i="1"/>
  <c r="X3473" i="1"/>
  <c r="V6148" i="1"/>
  <c r="W6148" i="1"/>
  <c r="X6148" i="1"/>
  <c r="V3474" i="1"/>
  <c r="W3474" i="1"/>
  <c r="X3474" i="1"/>
  <c r="V6149" i="1"/>
  <c r="W6149" i="1"/>
  <c r="X6149" i="1"/>
  <c r="V6150" i="1"/>
  <c r="W6150" i="1"/>
  <c r="X6150" i="1"/>
  <c r="V6151" i="1"/>
  <c r="W6151" i="1"/>
  <c r="X6151" i="1"/>
  <c r="V6152" i="1"/>
  <c r="W6152" i="1"/>
  <c r="X6152" i="1"/>
  <c r="V6153" i="1"/>
  <c r="W6153" i="1"/>
  <c r="X6153" i="1"/>
  <c r="V3475" i="1"/>
  <c r="W3475" i="1"/>
  <c r="X3475" i="1"/>
  <c r="V6154" i="1"/>
  <c r="W6154" i="1"/>
  <c r="X6154" i="1"/>
  <c r="V6155" i="1"/>
  <c r="W6155" i="1"/>
  <c r="X6155" i="1"/>
  <c r="V3476" i="1"/>
  <c r="W3476" i="1"/>
  <c r="X3476" i="1"/>
  <c r="V3477" i="1"/>
  <c r="W3477" i="1"/>
  <c r="X3477" i="1"/>
  <c r="V6156" i="1"/>
  <c r="W6156" i="1"/>
  <c r="X6156" i="1"/>
  <c r="V3478" i="1"/>
  <c r="W3478" i="1"/>
  <c r="X3478" i="1"/>
  <c r="V6157" i="1"/>
  <c r="W6157" i="1"/>
  <c r="X6157" i="1"/>
  <c r="V6158" i="1"/>
  <c r="W6158" i="1"/>
  <c r="X6158" i="1"/>
  <c r="V6159" i="1"/>
  <c r="W6159" i="1"/>
  <c r="X6159" i="1"/>
  <c r="V6160" i="1"/>
  <c r="W6160" i="1"/>
  <c r="X6160" i="1"/>
  <c r="V6161" i="1"/>
  <c r="W6161" i="1"/>
  <c r="X6161" i="1"/>
  <c r="V3479" i="1"/>
  <c r="W3479" i="1"/>
  <c r="X3479" i="1"/>
  <c r="V3480" i="1"/>
  <c r="W3480" i="1"/>
  <c r="X3480" i="1"/>
  <c r="V3481" i="1"/>
  <c r="W3481" i="1"/>
  <c r="X3481" i="1"/>
  <c r="V6162" i="1"/>
  <c r="W6162" i="1"/>
  <c r="X6162" i="1"/>
  <c r="V6163" i="1"/>
  <c r="W6163" i="1"/>
  <c r="X6163" i="1"/>
  <c r="V3482" i="1"/>
  <c r="W3482" i="1"/>
  <c r="X3482" i="1"/>
  <c r="V6164" i="1"/>
  <c r="W6164" i="1"/>
  <c r="X6164" i="1"/>
  <c r="V6165" i="1"/>
  <c r="W6165" i="1"/>
  <c r="X6165" i="1"/>
  <c r="V6166" i="1"/>
  <c r="W6166" i="1"/>
  <c r="X6166" i="1"/>
  <c r="V6167" i="1"/>
  <c r="W6167" i="1"/>
  <c r="X6167" i="1"/>
  <c r="V6168" i="1"/>
  <c r="W6168" i="1"/>
  <c r="X6168" i="1"/>
  <c r="V6169" i="1"/>
  <c r="W6169" i="1"/>
  <c r="X6169" i="1"/>
  <c r="V3483" i="1"/>
  <c r="W3483" i="1"/>
  <c r="X3483" i="1"/>
  <c r="V3484" i="1"/>
  <c r="W3484" i="1"/>
  <c r="X3484" i="1"/>
  <c r="V6170" i="1"/>
  <c r="W6170" i="1"/>
  <c r="X6170" i="1"/>
  <c r="V6171" i="1"/>
  <c r="W6171" i="1"/>
  <c r="X6171" i="1"/>
  <c r="V6172" i="1"/>
  <c r="W6172" i="1"/>
  <c r="X6172" i="1"/>
  <c r="V6173" i="1"/>
  <c r="W6173" i="1"/>
  <c r="X6173" i="1"/>
  <c r="V6174" i="1"/>
  <c r="W6174" i="1"/>
  <c r="X6174" i="1"/>
  <c r="V3485" i="1"/>
  <c r="W3485" i="1"/>
  <c r="X3485" i="1"/>
  <c r="V6175" i="1"/>
  <c r="W6175" i="1"/>
  <c r="X6175" i="1"/>
  <c r="V6176" i="1"/>
  <c r="W6176" i="1"/>
  <c r="X6176" i="1"/>
  <c r="V3486" i="1"/>
  <c r="W3486" i="1"/>
  <c r="X3486" i="1"/>
  <c r="V6177" i="1"/>
  <c r="W6177" i="1"/>
  <c r="X6177" i="1"/>
  <c r="V3487" i="1"/>
  <c r="W3487" i="1"/>
  <c r="X3487" i="1"/>
  <c r="V6178" i="1"/>
  <c r="W6178" i="1"/>
  <c r="X6178" i="1"/>
  <c r="V3488" i="1"/>
  <c r="W3488" i="1"/>
  <c r="X3488" i="1"/>
  <c r="V6179" i="1"/>
  <c r="W6179" i="1"/>
  <c r="X6179" i="1"/>
  <c r="V3489" i="1"/>
  <c r="W3489" i="1"/>
  <c r="X3489" i="1"/>
  <c r="V6180" i="1"/>
  <c r="W6180" i="1"/>
  <c r="X6180" i="1"/>
  <c r="V3490" i="1"/>
  <c r="W3490" i="1"/>
  <c r="X3490" i="1"/>
  <c r="V6181" i="1"/>
  <c r="W6181" i="1"/>
  <c r="X6181" i="1"/>
  <c r="V6182" i="1"/>
  <c r="W6182" i="1"/>
  <c r="X6182" i="1"/>
  <c r="V3491" i="1"/>
  <c r="W3491" i="1"/>
  <c r="X3491" i="1"/>
  <c r="V6183" i="1"/>
  <c r="W6183" i="1"/>
  <c r="X6183" i="1"/>
  <c r="V6184" i="1"/>
  <c r="W6184" i="1"/>
  <c r="X6184" i="1"/>
  <c r="V3492" i="1"/>
  <c r="W3492" i="1"/>
  <c r="X3492" i="1"/>
  <c r="V6185" i="1"/>
  <c r="W6185" i="1"/>
  <c r="X6185" i="1"/>
  <c r="V6186" i="1"/>
  <c r="W6186" i="1"/>
  <c r="X6186" i="1"/>
  <c r="V6187" i="1"/>
  <c r="W6187" i="1"/>
  <c r="X6187" i="1"/>
  <c r="V3493" i="1"/>
  <c r="W3493" i="1"/>
  <c r="X3493" i="1"/>
  <c r="V6188" i="1"/>
  <c r="W6188" i="1"/>
  <c r="X6188" i="1"/>
  <c r="V6189" i="1"/>
  <c r="W6189" i="1"/>
  <c r="X6189" i="1"/>
  <c r="V3494" i="1"/>
  <c r="W3494" i="1"/>
  <c r="X3494" i="1"/>
  <c r="V6190" i="1"/>
  <c r="W6190" i="1"/>
  <c r="X6190" i="1"/>
  <c r="V6191" i="1"/>
  <c r="W6191" i="1"/>
  <c r="X6191" i="1"/>
  <c r="V6192" i="1"/>
  <c r="W6192" i="1"/>
  <c r="X6192" i="1"/>
  <c r="V6193" i="1"/>
  <c r="W6193" i="1"/>
  <c r="X6193" i="1"/>
  <c r="V6194" i="1"/>
  <c r="W6194" i="1"/>
  <c r="X6194" i="1"/>
  <c r="V3495" i="1"/>
  <c r="W3495" i="1"/>
  <c r="X3495" i="1"/>
  <c r="V6195" i="1"/>
  <c r="W6195" i="1"/>
  <c r="X6195" i="1"/>
  <c r="V6196" i="1"/>
  <c r="W6196" i="1"/>
  <c r="X6196" i="1"/>
  <c r="V3496" i="1"/>
  <c r="W3496" i="1"/>
  <c r="X3496" i="1"/>
  <c r="V6197" i="1"/>
  <c r="W6197" i="1"/>
  <c r="X6197" i="1"/>
  <c r="V6198" i="1"/>
  <c r="W6198" i="1"/>
  <c r="X6198" i="1"/>
  <c r="V6199" i="1"/>
  <c r="W6199" i="1"/>
  <c r="X6199" i="1"/>
  <c r="V3497" i="1"/>
  <c r="W3497" i="1"/>
  <c r="X3497" i="1"/>
  <c r="V6200" i="1"/>
  <c r="W6200" i="1"/>
  <c r="X6200" i="1"/>
  <c r="V3498" i="1"/>
  <c r="W3498" i="1"/>
  <c r="X3498" i="1"/>
  <c r="V6201" i="1"/>
  <c r="W6201" i="1"/>
  <c r="X6201" i="1"/>
  <c r="V6202" i="1"/>
  <c r="W6202" i="1"/>
  <c r="X6202" i="1"/>
  <c r="V6203" i="1"/>
  <c r="W6203" i="1"/>
  <c r="X6203" i="1"/>
  <c r="V3499" i="1"/>
  <c r="W3499" i="1"/>
  <c r="X3499" i="1"/>
  <c r="V6204" i="1"/>
  <c r="W6204" i="1"/>
  <c r="X6204" i="1"/>
  <c r="V6205" i="1"/>
  <c r="W6205" i="1"/>
  <c r="X6205" i="1"/>
  <c r="V3500" i="1"/>
  <c r="W3500" i="1"/>
  <c r="X3500" i="1"/>
  <c r="V3501" i="1"/>
  <c r="W3501" i="1"/>
  <c r="X3501" i="1"/>
  <c r="V3502" i="1"/>
  <c r="W3502" i="1"/>
  <c r="X3502" i="1"/>
  <c r="V3503" i="1"/>
  <c r="W3503" i="1"/>
  <c r="X3503" i="1"/>
  <c r="V6206" i="1"/>
  <c r="W6206" i="1"/>
  <c r="X6206" i="1"/>
  <c r="V6207" i="1"/>
  <c r="W6207" i="1"/>
  <c r="X6207" i="1"/>
  <c r="V6208" i="1"/>
  <c r="W6208" i="1"/>
  <c r="X6208" i="1"/>
  <c r="V6209" i="1"/>
  <c r="W6209" i="1"/>
  <c r="X6209" i="1"/>
  <c r="V3504" i="1"/>
  <c r="W3504" i="1"/>
  <c r="X3504" i="1"/>
  <c r="V6210" i="1"/>
  <c r="W6210" i="1"/>
  <c r="X6210" i="1"/>
  <c r="V6211" i="1"/>
  <c r="W6211" i="1"/>
  <c r="X6211" i="1"/>
  <c r="V6212" i="1"/>
  <c r="W6212" i="1"/>
  <c r="X6212" i="1"/>
  <c r="V6213" i="1"/>
  <c r="W6213" i="1"/>
  <c r="X6213" i="1"/>
  <c r="V3505" i="1"/>
  <c r="W3505" i="1"/>
  <c r="X3505" i="1"/>
  <c r="V6214" i="1"/>
  <c r="W6214" i="1"/>
  <c r="X6214" i="1"/>
  <c r="V3506" i="1"/>
  <c r="W3506" i="1"/>
  <c r="X3506" i="1"/>
  <c r="V6215" i="1"/>
  <c r="W6215" i="1"/>
  <c r="X6215" i="1"/>
  <c r="V3507" i="1"/>
  <c r="W3507" i="1"/>
  <c r="X3507" i="1"/>
  <c r="V3508" i="1"/>
  <c r="W3508" i="1"/>
  <c r="X3508" i="1"/>
  <c r="V6216" i="1"/>
  <c r="W6216" i="1"/>
  <c r="X6216" i="1"/>
  <c r="V6217" i="1"/>
  <c r="W6217" i="1"/>
  <c r="X6217" i="1"/>
  <c r="V3509" i="1"/>
  <c r="W3509" i="1"/>
  <c r="X3509" i="1"/>
  <c r="V6218" i="1"/>
  <c r="W6218" i="1"/>
  <c r="X6218" i="1"/>
  <c r="V3510" i="1"/>
  <c r="W3510" i="1"/>
  <c r="X3510" i="1"/>
  <c r="V6219" i="1"/>
  <c r="W6219" i="1"/>
  <c r="X6219" i="1"/>
  <c r="V3511" i="1"/>
  <c r="W3511" i="1"/>
  <c r="X3511" i="1"/>
  <c r="V3512" i="1"/>
  <c r="W3512" i="1"/>
  <c r="X3512" i="1"/>
  <c r="V3513" i="1"/>
  <c r="W3513" i="1"/>
  <c r="X3513" i="1"/>
  <c r="V6220" i="1"/>
  <c r="W6220" i="1"/>
  <c r="X6220" i="1"/>
  <c r="V6221" i="1"/>
  <c r="W6221" i="1"/>
  <c r="X6221" i="1"/>
  <c r="V3514" i="1"/>
  <c r="W3514" i="1"/>
  <c r="X3514" i="1"/>
  <c r="V6222" i="1"/>
  <c r="W6222" i="1"/>
  <c r="X6222" i="1"/>
  <c r="V3515" i="1"/>
  <c r="W3515" i="1"/>
  <c r="X3515" i="1"/>
  <c r="V6223" i="1"/>
  <c r="W6223" i="1"/>
  <c r="X6223" i="1"/>
  <c r="V3516" i="1"/>
  <c r="W3516" i="1"/>
  <c r="X3516" i="1"/>
  <c r="V6224" i="1"/>
  <c r="W6224" i="1"/>
  <c r="X6224" i="1"/>
  <c r="V3517" i="1"/>
  <c r="W3517" i="1"/>
  <c r="X3517" i="1"/>
  <c r="V6225" i="1"/>
  <c r="W6225" i="1"/>
  <c r="X6225" i="1"/>
  <c r="V3518" i="1"/>
  <c r="W3518" i="1"/>
  <c r="X3518" i="1"/>
  <c r="V3519" i="1"/>
  <c r="W3519" i="1"/>
  <c r="X3519" i="1"/>
  <c r="V6226" i="1"/>
  <c r="W6226" i="1"/>
  <c r="X6226" i="1"/>
  <c r="V3520" i="1"/>
  <c r="W3520" i="1"/>
  <c r="X3520" i="1"/>
  <c r="V3521" i="1"/>
  <c r="W3521" i="1"/>
  <c r="X3521" i="1"/>
  <c r="V6227" i="1"/>
  <c r="W6227" i="1"/>
  <c r="X6227" i="1"/>
  <c r="V3522" i="1"/>
  <c r="W3522" i="1"/>
  <c r="X3522" i="1"/>
  <c r="V3523" i="1"/>
  <c r="W3523" i="1"/>
  <c r="X3523" i="1"/>
  <c r="V3524" i="1"/>
  <c r="W3524" i="1"/>
  <c r="X3524" i="1"/>
  <c r="V3525" i="1"/>
  <c r="W3525" i="1"/>
  <c r="X3525" i="1"/>
  <c r="V6228" i="1"/>
  <c r="W6228" i="1"/>
  <c r="X6228" i="1"/>
  <c r="V3526" i="1"/>
  <c r="W3526" i="1"/>
  <c r="X3526" i="1"/>
  <c r="V3527" i="1"/>
  <c r="W3527" i="1"/>
  <c r="X3527" i="1"/>
  <c r="V3528" i="1"/>
  <c r="W3528" i="1"/>
  <c r="X3528" i="1"/>
  <c r="V3529" i="1"/>
  <c r="W3529" i="1"/>
  <c r="X3529" i="1"/>
  <c r="V3530" i="1"/>
  <c r="W3530" i="1"/>
  <c r="X3530" i="1"/>
  <c r="V6229" i="1"/>
  <c r="W6229" i="1"/>
  <c r="X6229" i="1"/>
  <c r="V3531" i="1"/>
  <c r="W3531" i="1"/>
  <c r="X3531" i="1"/>
  <c r="V3532" i="1"/>
  <c r="W3532" i="1"/>
  <c r="X3532" i="1"/>
  <c r="V3533" i="1"/>
  <c r="W3533" i="1"/>
  <c r="X3533" i="1"/>
  <c r="V3534" i="1"/>
  <c r="W3534" i="1"/>
  <c r="X3534" i="1"/>
  <c r="V3535" i="1"/>
  <c r="W3535" i="1"/>
  <c r="X3535" i="1"/>
  <c r="V3536" i="1"/>
  <c r="W3536" i="1"/>
  <c r="X3536" i="1"/>
  <c r="V3537" i="1"/>
  <c r="W3537" i="1"/>
  <c r="X3537" i="1"/>
  <c r="V3538" i="1"/>
  <c r="W3538" i="1"/>
  <c r="X3538" i="1"/>
  <c r="V3539" i="1"/>
  <c r="W3539" i="1"/>
  <c r="X3539" i="1"/>
  <c r="V6230" i="1"/>
  <c r="W6230" i="1"/>
  <c r="X6230" i="1"/>
  <c r="V6231" i="1"/>
  <c r="W6231" i="1"/>
  <c r="X6231" i="1"/>
  <c r="V6232" i="1"/>
  <c r="W6232" i="1"/>
  <c r="X6232" i="1"/>
  <c r="V3540" i="1"/>
  <c r="W3540" i="1"/>
  <c r="X3540" i="1"/>
  <c r="V3541" i="1"/>
  <c r="W3541" i="1"/>
  <c r="X3541" i="1"/>
  <c r="V3542" i="1"/>
  <c r="W3542" i="1"/>
  <c r="X3542" i="1"/>
  <c r="V3543" i="1"/>
  <c r="W3543" i="1"/>
  <c r="X3543" i="1"/>
  <c r="V3544" i="1"/>
  <c r="W3544" i="1"/>
  <c r="X3544" i="1"/>
  <c r="V3545" i="1"/>
  <c r="W3545" i="1"/>
  <c r="X3545" i="1"/>
  <c r="V6233" i="1"/>
  <c r="W6233" i="1"/>
  <c r="X6233" i="1"/>
  <c r="V3546" i="1"/>
  <c r="W3546" i="1"/>
  <c r="X3546" i="1"/>
  <c r="V3547" i="1"/>
  <c r="W3547" i="1"/>
  <c r="X3547" i="1"/>
  <c r="V6234" i="1"/>
  <c r="W6234" i="1"/>
  <c r="X6234" i="1"/>
  <c r="V3548" i="1"/>
  <c r="W3548" i="1"/>
  <c r="X3548" i="1"/>
  <c r="V6235" i="1"/>
  <c r="W6235" i="1"/>
  <c r="X6235" i="1"/>
  <c r="V3549" i="1"/>
  <c r="W3549" i="1"/>
  <c r="X3549" i="1"/>
  <c r="V3550" i="1"/>
  <c r="W3550" i="1"/>
  <c r="X3550" i="1"/>
  <c r="V3551" i="1"/>
  <c r="W3551" i="1"/>
  <c r="X3551" i="1"/>
  <c r="V3552" i="1"/>
  <c r="W3552" i="1"/>
  <c r="X3552" i="1"/>
  <c r="V6236" i="1"/>
  <c r="W6236" i="1"/>
  <c r="X6236" i="1"/>
  <c r="V3553" i="1"/>
  <c r="W3553" i="1"/>
  <c r="X3553" i="1"/>
  <c r="V6237" i="1"/>
  <c r="W6237" i="1"/>
  <c r="X6237" i="1"/>
  <c r="V6238" i="1"/>
  <c r="W6238" i="1"/>
  <c r="X6238" i="1"/>
  <c r="V6239" i="1"/>
  <c r="W6239" i="1"/>
  <c r="X6239" i="1"/>
  <c r="V6240" i="1"/>
  <c r="W6240" i="1"/>
  <c r="X6240" i="1"/>
  <c r="V3554" i="1"/>
  <c r="W3554" i="1"/>
  <c r="X3554" i="1"/>
  <c r="V6241" i="1"/>
  <c r="W6241" i="1"/>
  <c r="X6241" i="1"/>
  <c r="V6242" i="1"/>
  <c r="W6242" i="1"/>
  <c r="X6242" i="1"/>
  <c r="V3555" i="1"/>
  <c r="W3555" i="1"/>
  <c r="X3555" i="1"/>
  <c r="V6243" i="1"/>
  <c r="W6243" i="1"/>
  <c r="X6243" i="1"/>
  <c r="V6244" i="1"/>
  <c r="W6244" i="1"/>
  <c r="X6244" i="1"/>
  <c r="V6245" i="1"/>
  <c r="W6245" i="1"/>
  <c r="X6245" i="1"/>
  <c r="V6246" i="1"/>
  <c r="W6246" i="1"/>
  <c r="X6246" i="1"/>
  <c r="V3556" i="1"/>
  <c r="W3556" i="1"/>
  <c r="X3556" i="1"/>
  <c r="V3557" i="1"/>
  <c r="W3557" i="1"/>
  <c r="X3557" i="1"/>
  <c r="V3558" i="1"/>
  <c r="W3558" i="1"/>
  <c r="X3558" i="1"/>
  <c r="V6247" i="1"/>
  <c r="W6247" i="1"/>
  <c r="X6247" i="1"/>
  <c r="V3559" i="1"/>
  <c r="W3559" i="1"/>
  <c r="X3559" i="1"/>
  <c r="V3560" i="1"/>
  <c r="W3560" i="1"/>
  <c r="X3560" i="1"/>
  <c r="V3561" i="1"/>
  <c r="W3561" i="1"/>
  <c r="X3561" i="1"/>
  <c r="V6248" i="1"/>
  <c r="W6248" i="1"/>
  <c r="X6248" i="1"/>
  <c r="V6249" i="1"/>
  <c r="W6249" i="1"/>
  <c r="X6249" i="1"/>
  <c r="V6250" i="1"/>
  <c r="W6250" i="1"/>
  <c r="X6250" i="1"/>
  <c r="V6251" i="1"/>
  <c r="W6251" i="1"/>
  <c r="X6251" i="1"/>
  <c r="V106" i="1"/>
  <c r="W106" i="1"/>
  <c r="X106" i="1"/>
  <c r="V6252" i="1"/>
  <c r="W6252" i="1"/>
  <c r="X6252" i="1"/>
  <c r="V3562" i="1"/>
  <c r="W3562" i="1"/>
  <c r="X3562" i="1"/>
  <c r="V3563" i="1"/>
  <c r="W3563" i="1"/>
  <c r="X3563" i="1"/>
  <c r="V6253" i="1"/>
  <c r="W6253" i="1"/>
  <c r="X6253" i="1"/>
  <c r="V107" i="1"/>
  <c r="W107" i="1"/>
  <c r="X107" i="1"/>
  <c r="V6254" i="1"/>
  <c r="W6254" i="1"/>
  <c r="X6254" i="1"/>
  <c r="V6255" i="1"/>
  <c r="W6255" i="1"/>
  <c r="X6255" i="1"/>
  <c r="V6256" i="1"/>
  <c r="W6256" i="1"/>
  <c r="X6256" i="1"/>
  <c r="V6257" i="1"/>
  <c r="W6257" i="1"/>
  <c r="X6257" i="1"/>
  <c r="V3564" i="1"/>
  <c r="W3564" i="1"/>
  <c r="X3564" i="1"/>
  <c r="V6258" i="1"/>
  <c r="W6258" i="1"/>
  <c r="X6258" i="1"/>
  <c r="V6259" i="1"/>
  <c r="W6259" i="1"/>
  <c r="X6259" i="1"/>
  <c r="V108" i="1"/>
  <c r="W108" i="1"/>
  <c r="X108" i="1"/>
  <c r="V3565" i="1"/>
  <c r="W3565" i="1"/>
  <c r="X3565" i="1"/>
  <c r="V6260" i="1"/>
  <c r="W6260" i="1"/>
  <c r="X6260" i="1"/>
  <c r="V3566" i="1"/>
  <c r="W3566" i="1"/>
  <c r="X3566" i="1"/>
  <c r="V3567" i="1"/>
  <c r="W3567" i="1"/>
  <c r="X3567" i="1"/>
  <c r="V6261" i="1"/>
  <c r="W6261" i="1"/>
  <c r="X6261" i="1"/>
  <c r="V3568" i="1"/>
  <c r="W3568" i="1"/>
  <c r="X3568" i="1"/>
  <c r="V3569" i="1"/>
  <c r="W3569" i="1"/>
  <c r="X3569" i="1"/>
  <c r="V3570" i="1"/>
  <c r="W3570" i="1"/>
  <c r="X3570" i="1"/>
  <c r="V6262" i="1"/>
  <c r="W6262" i="1"/>
  <c r="X6262" i="1"/>
  <c r="V3571" i="1"/>
  <c r="W3571" i="1"/>
  <c r="X3571" i="1"/>
  <c r="V3572" i="1"/>
  <c r="W3572" i="1"/>
  <c r="X3572" i="1"/>
  <c r="V3573" i="1"/>
  <c r="W3573" i="1"/>
  <c r="X3573" i="1"/>
  <c r="V6263" i="1"/>
  <c r="W6263" i="1"/>
  <c r="X6263" i="1"/>
  <c r="V3574" i="1"/>
  <c r="W3574" i="1"/>
  <c r="X3574" i="1"/>
  <c r="V3575" i="1"/>
  <c r="W3575" i="1"/>
  <c r="X3575" i="1"/>
  <c r="V6264" i="1"/>
  <c r="W6264" i="1"/>
  <c r="X6264" i="1"/>
  <c r="V3576" i="1"/>
  <c r="W3576" i="1"/>
  <c r="X3576" i="1"/>
  <c r="V3577" i="1"/>
  <c r="W3577" i="1"/>
  <c r="X3577" i="1"/>
  <c r="V3578" i="1"/>
  <c r="W3578" i="1"/>
  <c r="X3578" i="1"/>
  <c r="V3579" i="1"/>
  <c r="W3579" i="1"/>
  <c r="X3579" i="1"/>
  <c r="V3580" i="1"/>
  <c r="W3580" i="1"/>
  <c r="X3580" i="1"/>
  <c r="V3581" i="1"/>
  <c r="W3581" i="1"/>
  <c r="X3581" i="1"/>
  <c r="V3582" i="1"/>
  <c r="W3582" i="1"/>
  <c r="X3582" i="1"/>
  <c r="V3583" i="1"/>
  <c r="W3583" i="1"/>
  <c r="X3583" i="1"/>
  <c r="V3584" i="1"/>
  <c r="W3584" i="1"/>
  <c r="X3584" i="1"/>
  <c r="V6265" i="1"/>
  <c r="W6265" i="1"/>
  <c r="X6265" i="1"/>
  <c r="V6266" i="1"/>
  <c r="W6266" i="1"/>
  <c r="X6266" i="1"/>
  <c r="V3585" i="1"/>
  <c r="W3585" i="1"/>
  <c r="X3585" i="1"/>
  <c r="V3586" i="1"/>
  <c r="W3586" i="1"/>
  <c r="X3586" i="1"/>
  <c r="V3587" i="1"/>
  <c r="W3587" i="1"/>
  <c r="X3587" i="1"/>
  <c r="V3588" i="1"/>
  <c r="W3588" i="1"/>
  <c r="X3588" i="1"/>
  <c r="V3589" i="1"/>
  <c r="W3589" i="1"/>
  <c r="X3589" i="1"/>
  <c r="V3590" i="1"/>
  <c r="W3590" i="1"/>
  <c r="X3590" i="1"/>
  <c r="V3591" i="1"/>
  <c r="W3591" i="1"/>
  <c r="X3591" i="1"/>
  <c r="V3592" i="1"/>
  <c r="W3592" i="1"/>
  <c r="X3592" i="1"/>
  <c r="V3593" i="1"/>
  <c r="W3593" i="1"/>
  <c r="X3593" i="1"/>
  <c r="V6267" i="1"/>
  <c r="W6267" i="1"/>
  <c r="X6267" i="1"/>
  <c r="V3594" i="1"/>
  <c r="W3594" i="1"/>
  <c r="X3594" i="1"/>
  <c r="V3595" i="1"/>
  <c r="W3595" i="1"/>
  <c r="X3595" i="1"/>
  <c r="V3596" i="1"/>
  <c r="W3596" i="1"/>
  <c r="X3596" i="1"/>
  <c r="V3597" i="1"/>
  <c r="W3597" i="1"/>
  <c r="X3597" i="1"/>
  <c r="V3598" i="1"/>
  <c r="W3598" i="1"/>
  <c r="X3598" i="1"/>
  <c r="V6268" i="1"/>
  <c r="W6268" i="1"/>
  <c r="X6268" i="1"/>
  <c r="V6269" i="1"/>
  <c r="W6269" i="1"/>
  <c r="X6269" i="1"/>
  <c r="V3599" i="1"/>
  <c r="W3599" i="1"/>
  <c r="X3599" i="1"/>
  <c r="V6270" i="1"/>
  <c r="W6270" i="1"/>
  <c r="X6270" i="1"/>
  <c r="V3600" i="1"/>
  <c r="W3600" i="1"/>
  <c r="X3600" i="1"/>
  <c r="V6271" i="1"/>
  <c r="W6271" i="1"/>
  <c r="X6271" i="1"/>
  <c r="V3601" i="1"/>
  <c r="W3601" i="1"/>
  <c r="X3601" i="1"/>
  <c r="V3602" i="1"/>
  <c r="W3602" i="1"/>
  <c r="X3602" i="1"/>
  <c r="V6272" i="1"/>
  <c r="W6272" i="1"/>
  <c r="X6272" i="1"/>
  <c r="V6273" i="1"/>
  <c r="W6273" i="1"/>
  <c r="X6273" i="1"/>
  <c r="V6274" i="1"/>
  <c r="W6274" i="1"/>
  <c r="X6274" i="1"/>
  <c r="V6275" i="1"/>
  <c r="W6275" i="1"/>
  <c r="X6275" i="1"/>
  <c r="V6276" i="1"/>
  <c r="W6276" i="1"/>
  <c r="X6276" i="1"/>
  <c r="V6277" i="1"/>
  <c r="W6277" i="1"/>
  <c r="X6277" i="1"/>
  <c r="V6278" i="1"/>
  <c r="W6278" i="1"/>
  <c r="X6278" i="1"/>
  <c r="V6279" i="1"/>
  <c r="W6279" i="1"/>
  <c r="X6279" i="1"/>
  <c r="V3603" i="1"/>
  <c r="W3603" i="1"/>
  <c r="X3603" i="1"/>
  <c r="V3604" i="1"/>
  <c r="W3604" i="1"/>
  <c r="X3604" i="1"/>
  <c r="V3605" i="1"/>
  <c r="W3605" i="1"/>
  <c r="X3605" i="1"/>
  <c r="V6280" i="1"/>
  <c r="W6280" i="1"/>
  <c r="X6280" i="1"/>
  <c r="V3606" i="1"/>
  <c r="W3606" i="1"/>
  <c r="X3606" i="1"/>
  <c r="V6281" i="1"/>
  <c r="W6281" i="1"/>
  <c r="X6281" i="1"/>
  <c r="V3607" i="1"/>
  <c r="W3607" i="1"/>
  <c r="X3607" i="1"/>
  <c r="V3608" i="1"/>
  <c r="W3608" i="1"/>
  <c r="X3608" i="1"/>
  <c r="V6282" i="1"/>
  <c r="W6282" i="1"/>
  <c r="X6282" i="1"/>
  <c r="V3609" i="1"/>
  <c r="W3609" i="1"/>
  <c r="X3609" i="1"/>
  <c r="V3610" i="1"/>
  <c r="W3610" i="1"/>
  <c r="X3610" i="1"/>
  <c r="V3611" i="1"/>
  <c r="W3611" i="1"/>
  <c r="X3611" i="1"/>
  <c r="V3612" i="1"/>
  <c r="W3612" i="1"/>
  <c r="X3612" i="1"/>
  <c r="V3613" i="1"/>
  <c r="W3613" i="1"/>
  <c r="X3613" i="1"/>
  <c r="V6283" i="1"/>
  <c r="W6283" i="1"/>
  <c r="X6283" i="1"/>
  <c r="V3614" i="1"/>
  <c r="W3614" i="1"/>
  <c r="X3614" i="1"/>
  <c r="V6284" i="1"/>
  <c r="W6284" i="1"/>
  <c r="X6284" i="1"/>
  <c r="V6285" i="1"/>
  <c r="W6285" i="1"/>
  <c r="X6285" i="1"/>
  <c r="V6286" i="1"/>
  <c r="W6286" i="1"/>
  <c r="X6286" i="1"/>
  <c r="V3615" i="1"/>
  <c r="W3615" i="1"/>
  <c r="X3615" i="1"/>
  <c r="V6287" i="1"/>
  <c r="W6287" i="1"/>
  <c r="X6287" i="1"/>
  <c r="V6288" i="1"/>
  <c r="W6288" i="1"/>
  <c r="X6288" i="1"/>
  <c r="V3616" i="1"/>
  <c r="W3616" i="1"/>
  <c r="X3616" i="1"/>
  <c r="V6289" i="1"/>
  <c r="W6289" i="1"/>
  <c r="X6289" i="1"/>
  <c r="V3617" i="1"/>
  <c r="W3617" i="1"/>
  <c r="X3617" i="1"/>
  <c r="V6290" i="1"/>
  <c r="W6290" i="1"/>
  <c r="X6290" i="1"/>
  <c r="V3618" i="1"/>
  <c r="W3618" i="1"/>
  <c r="X3618" i="1"/>
  <c r="V6291" i="1"/>
  <c r="W6291" i="1"/>
  <c r="X6291" i="1"/>
  <c r="V3619" i="1"/>
  <c r="W3619" i="1"/>
  <c r="X3619" i="1"/>
  <c r="V6292" i="1"/>
  <c r="W6292" i="1"/>
  <c r="X6292" i="1"/>
  <c r="V6293" i="1"/>
  <c r="W6293" i="1"/>
  <c r="X6293" i="1"/>
  <c r="V3620" i="1"/>
  <c r="W3620" i="1"/>
  <c r="X3620" i="1"/>
  <c r="V6294" i="1"/>
  <c r="W6294" i="1"/>
  <c r="X6294" i="1"/>
  <c r="V6295" i="1"/>
  <c r="W6295" i="1"/>
  <c r="X6295" i="1"/>
  <c r="V3621" i="1"/>
  <c r="W3621" i="1"/>
  <c r="X3621" i="1"/>
  <c r="V3622" i="1"/>
  <c r="W3622" i="1"/>
  <c r="X3622" i="1"/>
  <c r="V3623" i="1"/>
  <c r="W3623" i="1"/>
  <c r="X3623" i="1"/>
  <c r="V3624" i="1"/>
  <c r="W3624" i="1"/>
  <c r="X3624" i="1"/>
  <c r="V3625" i="1"/>
  <c r="W3625" i="1"/>
  <c r="X3625" i="1"/>
  <c r="V6296" i="1"/>
  <c r="W6296" i="1"/>
  <c r="X6296" i="1"/>
  <c r="V3626" i="1"/>
  <c r="W3626" i="1"/>
  <c r="X3626" i="1"/>
  <c r="V6297" i="1"/>
  <c r="W6297" i="1"/>
  <c r="X6297" i="1"/>
  <c r="V6298" i="1"/>
  <c r="W6298" i="1"/>
  <c r="X6298" i="1"/>
  <c r="V6299" i="1"/>
  <c r="W6299" i="1"/>
  <c r="X6299" i="1"/>
  <c r="V6300" i="1"/>
  <c r="W6300" i="1"/>
  <c r="X6300" i="1"/>
  <c r="V3627" i="1"/>
  <c r="W3627" i="1"/>
  <c r="X3627" i="1"/>
  <c r="V3628" i="1"/>
  <c r="W3628" i="1"/>
  <c r="X3628" i="1"/>
  <c r="V3629" i="1"/>
  <c r="W3629" i="1"/>
  <c r="X3629" i="1"/>
  <c r="V6301" i="1"/>
  <c r="W6301" i="1"/>
  <c r="X6301" i="1"/>
  <c r="V3630" i="1"/>
  <c r="W3630" i="1"/>
  <c r="X3630" i="1"/>
  <c r="V3631" i="1"/>
  <c r="W3631" i="1"/>
  <c r="X3631" i="1"/>
  <c r="V3632" i="1"/>
  <c r="W3632" i="1"/>
  <c r="X3632" i="1"/>
  <c r="V3633" i="1"/>
  <c r="W3633" i="1"/>
  <c r="X3633" i="1"/>
  <c r="V6302" i="1"/>
  <c r="W6302" i="1"/>
  <c r="X6302" i="1"/>
  <c r="V3634" i="1"/>
  <c r="W3634" i="1"/>
  <c r="X3634" i="1"/>
  <c r="V3635" i="1"/>
  <c r="W3635" i="1"/>
  <c r="X3635" i="1"/>
  <c r="V3636" i="1"/>
  <c r="W3636" i="1"/>
  <c r="X3636" i="1"/>
  <c r="V3637" i="1"/>
  <c r="W3637" i="1"/>
  <c r="X3637" i="1"/>
  <c r="V3638" i="1"/>
  <c r="W3638" i="1"/>
  <c r="X3638" i="1"/>
  <c r="V3639" i="1"/>
  <c r="W3639" i="1"/>
  <c r="X3639" i="1"/>
  <c r="V3640" i="1"/>
  <c r="W3640" i="1"/>
  <c r="X3640" i="1"/>
  <c r="V6303" i="1"/>
  <c r="W6303" i="1"/>
  <c r="X6303" i="1"/>
  <c r="V3641" i="1"/>
  <c r="W3641" i="1"/>
  <c r="X3641" i="1"/>
  <c r="V6304" i="1"/>
  <c r="W6304" i="1"/>
  <c r="X6304" i="1"/>
  <c r="V6305" i="1"/>
  <c r="W6305" i="1"/>
  <c r="X6305" i="1"/>
  <c r="V3642" i="1"/>
  <c r="W3642" i="1"/>
  <c r="X3642" i="1"/>
  <c r="V6306" i="1"/>
  <c r="W6306" i="1"/>
  <c r="X6306" i="1"/>
  <c r="V3643" i="1"/>
  <c r="W3643" i="1"/>
  <c r="X3643" i="1"/>
  <c r="V6307" i="1"/>
  <c r="W6307" i="1"/>
  <c r="X6307" i="1"/>
  <c r="V3644" i="1"/>
  <c r="W3644" i="1"/>
  <c r="X3644" i="1"/>
  <c r="V3645" i="1"/>
  <c r="W3645" i="1"/>
  <c r="X3645" i="1"/>
  <c r="V3646" i="1"/>
  <c r="W3646" i="1"/>
  <c r="X3646" i="1"/>
  <c r="V3647" i="1"/>
  <c r="W3647" i="1"/>
  <c r="X3647" i="1"/>
  <c r="V3648" i="1"/>
  <c r="W3648" i="1"/>
  <c r="X3648" i="1"/>
  <c r="V3649" i="1"/>
  <c r="W3649" i="1"/>
  <c r="X3649" i="1"/>
  <c r="V3650" i="1"/>
  <c r="W3650" i="1"/>
  <c r="X3650" i="1"/>
  <c r="V3651" i="1"/>
  <c r="W3651" i="1"/>
  <c r="X3651" i="1"/>
  <c r="V3652" i="1"/>
  <c r="W3652" i="1"/>
  <c r="X3652" i="1"/>
  <c r="V3653" i="1"/>
  <c r="W3653" i="1"/>
  <c r="X3653" i="1"/>
  <c r="V3654" i="1"/>
  <c r="W3654" i="1"/>
  <c r="X3654" i="1"/>
  <c r="V3655" i="1"/>
  <c r="W3655" i="1"/>
  <c r="X3655" i="1"/>
  <c r="V3656" i="1"/>
  <c r="W3656" i="1"/>
  <c r="X3656" i="1"/>
  <c r="V6308" i="1"/>
  <c r="W6308" i="1"/>
  <c r="X6308" i="1"/>
  <c r="V3657" i="1"/>
  <c r="W3657" i="1"/>
  <c r="X3657" i="1"/>
  <c r="V3658" i="1"/>
  <c r="W3658" i="1"/>
  <c r="X3658" i="1"/>
  <c r="V3659" i="1"/>
  <c r="W3659" i="1"/>
  <c r="X3659" i="1"/>
  <c r="V3660" i="1"/>
  <c r="W3660" i="1"/>
  <c r="X3660" i="1"/>
  <c r="V3661" i="1"/>
  <c r="W3661" i="1"/>
  <c r="X3661" i="1"/>
  <c r="V3662" i="1"/>
  <c r="W3662" i="1"/>
  <c r="X3662" i="1"/>
  <c r="V3663" i="1"/>
  <c r="W3663" i="1"/>
  <c r="X3663" i="1"/>
  <c r="V3664" i="1"/>
  <c r="W3664" i="1"/>
  <c r="X3664" i="1"/>
  <c r="V6309" i="1"/>
  <c r="W6309" i="1"/>
  <c r="X6309" i="1"/>
  <c r="V3665" i="1"/>
  <c r="W3665" i="1"/>
  <c r="X3665" i="1"/>
  <c r="V6310" i="1"/>
  <c r="W6310" i="1"/>
  <c r="X6310" i="1"/>
  <c r="V3666" i="1"/>
  <c r="W3666" i="1"/>
  <c r="X3666" i="1"/>
  <c r="V3667" i="1"/>
  <c r="W3667" i="1"/>
  <c r="X3667" i="1"/>
  <c r="V6311" i="1"/>
  <c r="W6311" i="1"/>
  <c r="X6311" i="1"/>
  <c r="V6312" i="1"/>
  <c r="W6312" i="1"/>
  <c r="X6312" i="1"/>
  <c r="V6313" i="1"/>
  <c r="W6313" i="1"/>
  <c r="X6313" i="1"/>
  <c r="V6314" i="1"/>
  <c r="W6314" i="1"/>
  <c r="X6314" i="1"/>
  <c r="V6315" i="1"/>
  <c r="W6315" i="1"/>
  <c r="X6315" i="1"/>
  <c r="V3668" i="1"/>
  <c r="W3668" i="1"/>
  <c r="X3668" i="1"/>
  <c r="V3669" i="1"/>
  <c r="W3669" i="1"/>
  <c r="X3669" i="1"/>
  <c r="V3670" i="1"/>
  <c r="W3670" i="1"/>
  <c r="X3670" i="1"/>
  <c r="V3671" i="1"/>
  <c r="W3671" i="1"/>
  <c r="X3671" i="1"/>
  <c r="V3672" i="1"/>
  <c r="W3672" i="1"/>
  <c r="X3672" i="1"/>
  <c r="V6316" i="1"/>
  <c r="W6316" i="1"/>
  <c r="X6316" i="1"/>
  <c r="V3673" i="1"/>
  <c r="W3673" i="1"/>
  <c r="X3673" i="1"/>
  <c r="V3674" i="1"/>
  <c r="W3674" i="1"/>
  <c r="X3674" i="1"/>
  <c r="V6317" i="1"/>
  <c r="W6317" i="1"/>
  <c r="X6317" i="1"/>
  <c r="V3675" i="1"/>
  <c r="W3675" i="1"/>
  <c r="X3675" i="1"/>
  <c r="V3676" i="1"/>
  <c r="W3676" i="1"/>
  <c r="X3676" i="1"/>
  <c r="V3677" i="1"/>
  <c r="W3677" i="1"/>
  <c r="X3677" i="1"/>
  <c r="V3678" i="1"/>
  <c r="W3678" i="1"/>
  <c r="X3678" i="1"/>
  <c r="V3679" i="1"/>
  <c r="W3679" i="1"/>
  <c r="X3679" i="1"/>
  <c r="V6318" i="1"/>
  <c r="W6318" i="1"/>
  <c r="X6318" i="1"/>
  <c r="V3680" i="1"/>
  <c r="W3680" i="1"/>
  <c r="X3680" i="1"/>
  <c r="V6319" i="1"/>
  <c r="W6319" i="1"/>
  <c r="X6319" i="1"/>
  <c r="V3681" i="1"/>
  <c r="W3681" i="1"/>
  <c r="X3681" i="1"/>
  <c r="V3682" i="1"/>
  <c r="W3682" i="1"/>
  <c r="X3682" i="1"/>
  <c r="V3683" i="1"/>
  <c r="W3683" i="1"/>
  <c r="X3683" i="1"/>
  <c r="V6320" i="1"/>
  <c r="W6320" i="1"/>
  <c r="X6320" i="1"/>
  <c r="V3684" i="1"/>
  <c r="W3684" i="1"/>
  <c r="X3684" i="1"/>
  <c r="V3685" i="1"/>
  <c r="W3685" i="1"/>
  <c r="X3685" i="1"/>
  <c r="V3686" i="1"/>
  <c r="W3686" i="1"/>
  <c r="X3686" i="1"/>
  <c r="V3687" i="1"/>
  <c r="W3687" i="1"/>
  <c r="X3687" i="1"/>
  <c r="V3688" i="1"/>
  <c r="W3688" i="1"/>
  <c r="X3688" i="1"/>
  <c r="V3689" i="1"/>
  <c r="W3689" i="1"/>
  <c r="X3689" i="1"/>
  <c r="V6321" i="1"/>
  <c r="W6321" i="1"/>
  <c r="X6321" i="1"/>
  <c r="V3690" i="1"/>
  <c r="W3690" i="1"/>
  <c r="X3690" i="1"/>
  <c r="V3691" i="1"/>
  <c r="W3691" i="1"/>
  <c r="X3691" i="1"/>
  <c r="V3692" i="1"/>
  <c r="W3692" i="1"/>
  <c r="X3692" i="1"/>
  <c r="V6322" i="1"/>
  <c r="W6322" i="1"/>
  <c r="X6322" i="1"/>
  <c r="V6323" i="1"/>
  <c r="W6323" i="1"/>
  <c r="X6323" i="1"/>
  <c r="V3693" i="1"/>
  <c r="W3693" i="1"/>
  <c r="X3693" i="1"/>
  <c r="V3694" i="1"/>
  <c r="W3694" i="1"/>
  <c r="X3694" i="1"/>
  <c r="V6324" i="1"/>
  <c r="W6324" i="1"/>
  <c r="X6324" i="1"/>
  <c r="V3695" i="1"/>
  <c r="W3695" i="1"/>
  <c r="X3695" i="1"/>
  <c r="V3696" i="1"/>
  <c r="W3696" i="1"/>
  <c r="X3696" i="1"/>
  <c r="V3697" i="1"/>
  <c r="W3697" i="1"/>
  <c r="X3697" i="1"/>
  <c r="V3698" i="1"/>
  <c r="W3698" i="1"/>
  <c r="X3698" i="1"/>
  <c r="V3699" i="1"/>
  <c r="W3699" i="1"/>
  <c r="X3699" i="1"/>
  <c r="V3700" i="1"/>
  <c r="W3700" i="1"/>
  <c r="X3700" i="1"/>
  <c r="V3701" i="1"/>
  <c r="W3701" i="1"/>
  <c r="X3701" i="1"/>
  <c r="V3702" i="1"/>
  <c r="W3702" i="1"/>
  <c r="X3702" i="1"/>
  <c r="V3703" i="1"/>
  <c r="W3703" i="1"/>
  <c r="X3703" i="1"/>
  <c r="V3704" i="1"/>
  <c r="W3704" i="1"/>
  <c r="X3704" i="1"/>
  <c r="V6325" i="1"/>
  <c r="W6325" i="1"/>
  <c r="X6325" i="1"/>
  <c r="V3705" i="1"/>
  <c r="W3705" i="1"/>
  <c r="X3705" i="1"/>
  <c r="V3706" i="1"/>
  <c r="W3706" i="1"/>
  <c r="X3706" i="1"/>
  <c r="V3707" i="1"/>
  <c r="W3707" i="1"/>
  <c r="X3707" i="1"/>
  <c r="V3708" i="1"/>
  <c r="W3708" i="1"/>
  <c r="X3708" i="1"/>
  <c r="V6326" i="1"/>
  <c r="W6326" i="1"/>
  <c r="X6326" i="1"/>
  <c r="V3709" i="1"/>
  <c r="W3709" i="1"/>
  <c r="X3709" i="1"/>
  <c r="V3710" i="1"/>
  <c r="W3710" i="1"/>
  <c r="X3710" i="1"/>
  <c r="V3711" i="1"/>
  <c r="W3711" i="1"/>
  <c r="X3711" i="1"/>
  <c r="V3712" i="1"/>
  <c r="W3712" i="1"/>
  <c r="X3712" i="1"/>
  <c r="V3713" i="1"/>
  <c r="W3713" i="1"/>
  <c r="X3713" i="1"/>
  <c r="V3714" i="1"/>
  <c r="W3714" i="1"/>
  <c r="X3714" i="1"/>
  <c r="V3715" i="1"/>
  <c r="W3715" i="1"/>
  <c r="X3715" i="1"/>
  <c r="V3716" i="1"/>
  <c r="W3716" i="1"/>
  <c r="X3716" i="1"/>
  <c r="V3717" i="1"/>
  <c r="W3717" i="1"/>
  <c r="X3717" i="1"/>
  <c r="V3718" i="1"/>
  <c r="W3718" i="1"/>
  <c r="X3718" i="1"/>
  <c r="V6327" i="1"/>
  <c r="W6327" i="1"/>
  <c r="X6327" i="1"/>
  <c r="V3719" i="1"/>
  <c r="W3719" i="1"/>
  <c r="X3719" i="1"/>
  <c r="V3720" i="1"/>
  <c r="W3720" i="1"/>
  <c r="X3720" i="1"/>
  <c r="V3721" i="1"/>
  <c r="W3721" i="1"/>
  <c r="X3721" i="1"/>
  <c r="V3722" i="1"/>
  <c r="W3722" i="1"/>
  <c r="X3722" i="1"/>
  <c r="V3723" i="1"/>
  <c r="W3723" i="1"/>
  <c r="X3723" i="1"/>
  <c r="V3724" i="1"/>
  <c r="W3724" i="1"/>
  <c r="X3724" i="1"/>
  <c r="V3725" i="1"/>
  <c r="W3725" i="1"/>
  <c r="X3725" i="1"/>
  <c r="V3726" i="1"/>
  <c r="W3726" i="1"/>
  <c r="X3726" i="1"/>
  <c r="V3727" i="1"/>
  <c r="W3727" i="1"/>
  <c r="X3727" i="1"/>
  <c r="V3728" i="1"/>
  <c r="W3728" i="1"/>
  <c r="X3728" i="1"/>
  <c r="V3729" i="1"/>
  <c r="W3729" i="1"/>
  <c r="X3729" i="1"/>
  <c r="V6328" i="1"/>
  <c r="W6328" i="1"/>
  <c r="X6328" i="1"/>
  <c r="V3730" i="1"/>
  <c r="W3730" i="1"/>
  <c r="X3730" i="1"/>
  <c r="V6329" i="1"/>
  <c r="W6329" i="1"/>
  <c r="X6329" i="1"/>
  <c r="V3731" i="1"/>
  <c r="W3731" i="1"/>
  <c r="X3731" i="1"/>
  <c r="V3732" i="1"/>
  <c r="W3732" i="1"/>
  <c r="X3732" i="1"/>
  <c r="V6330" i="1"/>
  <c r="W6330" i="1"/>
  <c r="X6330" i="1"/>
  <c r="V3733" i="1"/>
  <c r="W3733" i="1"/>
  <c r="X3733" i="1"/>
  <c r="V6331" i="1"/>
  <c r="W6331" i="1"/>
  <c r="X6331" i="1"/>
  <c r="V3734" i="1"/>
  <c r="W3734" i="1"/>
  <c r="X3734" i="1"/>
  <c r="V3735" i="1"/>
  <c r="W3735" i="1"/>
  <c r="X3735" i="1"/>
  <c r="V3736" i="1"/>
  <c r="W3736" i="1"/>
  <c r="X3736" i="1"/>
  <c r="V3737" i="1"/>
  <c r="W3737" i="1"/>
  <c r="X3737" i="1"/>
  <c r="V3738" i="1"/>
  <c r="W3738" i="1"/>
  <c r="X3738" i="1"/>
  <c r="V3739" i="1"/>
  <c r="W3739" i="1"/>
  <c r="X3739" i="1"/>
  <c r="V6332" i="1"/>
  <c r="W6332" i="1"/>
  <c r="X6332" i="1"/>
  <c r="V6333" i="1"/>
  <c r="W6333" i="1"/>
  <c r="X6333" i="1"/>
  <c r="V6334" i="1"/>
  <c r="W6334" i="1"/>
  <c r="X6334" i="1"/>
  <c r="V6335" i="1"/>
  <c r="W6335" i="1"/>
  <c r="X6335" i="1"/>
  <c r="V3740" i="1"/>
  <c r="W3740" i="1"/>
  <c r="X3740" i="1"/>
  <c r="V3741" i="1"/>
  <c r="W3741" i="1"/>
  <c r="X3741" i="1"/>
  <c r="V3742" i="1"/>
  <c r="W3742" i="1"/>
  <c r="X3742" i="1"/>
  <c r="V3743" i="1"/>
  <c r="W3743" i="1"/>
  <c r="X3743" i="1"/>
  <c r="V3744" i="1"/>
  <c r="W3744" i="1"/>
  <c r="X3744" i="1"/>
  <c r="V6336" i="1"/>
  <c r="W6336" i="1"/>
  <c r="X6336" i="1"/>
  <c r="V6337" i="1"/>
  <c r="W6337" i="1"/>
  <c r="X6337" i="1"/>
  <c r="V3745" i="1"/>
  <c r="W3745" i="1"/>
  <c r="X3745" i="1"/>
  <c r="V3746" i="1"/>
  <c r="W3746" i="1"/>
  <c r="X3746" i="1"/>
  <c r="V6338" i="1"/>
  <c r="W6338" i="1"/>
  <c r="X6338" i="1"/>
  <c r="V6339" i="1"/>
  <c r="W6339" i="1"/>
  <c r="X6339" i="1"/>
  <c r="V6340" i="1"/>
  <c r="W6340" i="1"/>
  <c r="X6340" i="1"/>
  <c r="V6341" i="1"/>
  <c r="W6341" i="1"/>
  <c r="X6341" i="1"/>
  <c r="V3747" i="1"/>
  <c r="W3747" i="1"/>
  <c r="X3747" i="1"/>
  <c r="V3748" i="1"/>
  <c r="W3748" i="1"/>
  <c r="X3748" i="1"/>
  <c r="V3749" i="1"/>
  <c r="W3749" i="1"/>
  <c r="X3749" i="1"/>
  <c r="V6342" i="1"/>
  <c r="W6342" i="1"/>
  <c r="X6342" i="1"/>
  <c r="V6343" i="1"/>
  <c r="W6343" i="1"/>
  <c r="X6343" i="1"/>
  <c r="V3750" i="1"/>
  <c r="W3750" i="1"/>
  <c r="X3750" i="1"/>
  <c r="V3751" i="1"/>
  <c r="W3751" i="1"/>
  <c r="X3751" i="1"/>
  <c r="V6344" i="1"/>
  <c r="W6344" i="1"/>
  <c r="X6344" i="1"/>
  <c r="V6345" i="1"/>
  <c r="W6345" i="1"/>
  <c r="X6345" i="1"/>
  <c r="V6346" i="1"/>
  <c r="W6346" i="1"/>
  <c r="X6346" i="1"/>
  <c r="V3752" i="1"/>
  <c r="W3752" i="1"/>
  <c r="X3752" i="1"/>
  <c r="V3753" i="1"/>
  <c r="W3753" i="1"/>
  <c r="X3753" i="1"/>
  <c r="V6347" i="1"/>
  <c r="W6347" i="1"/>
  <c r="X6347" i="1"/>
  <c r="V3754" i="1"/>
  <c r="W3754" i="1"/>
  <c r="X3754" i="1"/>
  <c r="V6348" i="1"/>
  <c r="W6348" i="1"/>
  <c r="X6348" i="1"/>
  <c r="V3755" i="1"/>
  <c r="W3755" i="1"/>
  <c r="X3755" i="1"/>
  <c r="V6349" i="1"/>
  <c r="W6349" i="1"/>
  <c r="X6349" i="1"/>
  <c r="V6350" i="1"/>
  <c r="W6350" i="1"/>
  <c r="X6350" i="1"/>
  <c r="V3756" i="1"/>
  <c r="W3756" i="1"/>
  <c r="X3756" i="1"/>
  <c r="V6351" i="1"/>
  <c r="W6351" i="1"/>
  <c r="X6351" i="1"/>
  <c r="V6352" i="1"/>
  <c r="W6352" i="1"/>
  <c r="X6352" i="1"/>
  <c r="V3757" i="1"/>
  <c r="W3757" i="1"/>
  <c r="X3757" i="1"/>
  <c r="V6353" i="1"/>
  <c r="W6353" i="1"/>
  <c r="X6353" i="1"/>
  <c r="V6354" i="1"/>
  <c r="W6354" i="1"/>
  <c r="X6354" i="1"/>
  <c r="V3758" i="1"/>
  <c r="W3758" i="1"/>
  <c r="X3758" i="1"/>
  <c r="V3759" i="1"/>
  <c r="W3759" i="1"/>
  <c r="X3759" i="1"/>
  <c r="V3760" i="1"/>
  <c r="W3760" i="1"/>
  <c r="X3760" i="1"/>
  <c r="V3761" i="1"/>
  <c r="W3761" i="1"/>
  <c r="X3761" i="1"/>
  <c r="V6355" i="1"/>
  <c r="W6355" i="1"/>
  <c r="X6355" i="1"/>
  <c r="V6356" i="1"/>
  <c r="W6356" i="1"/>
  <c r="X6356" i="1"/>
  <c r="V6357" i="1"/>
  <c r="W6357" i="1"/>
  <c r="X6357" i="1"/>
  <c r="V3762" i="1"/>
  <c r="W3762" i="1"/>
  <c r="X3762" i="1"/>
  <c r="V3763" i="1"/>
  <c r="W3763" i="1"/>
  <c r="X3763" i="1"/>
  <c r="V3764" i="1"/>
  <c r="W3764" i="1"/>
  <c r="X3764" i="1"/>
  <c r="V6358" i="1"/>
  <c r="W6358" i="1"/>
  <c r="X6358" i="1"/>
  <c r="V6359" i="1"/>
  <c r="W6359" i="1"/>
  <c r="X6359" i="1"/>
  <c r="V3765" i="1"/>
  <c r="W3765" i="1"/>
  <c r="X3765" i="1"/>
  <c r="V6360" i="1"/>
  <c r="W6360" i="1"/>
  <c r="X6360" i="1"/>
  <c r="V6361" i="1"/>
  <c r="W6361" i="1"/>
  <c r="X6361" i="1"/>
  <c r="V3766" i="1"/>
  <c r="W3766" i="1"/>
  <c r="X3766" i="1"/>
  <c r="V3767" i="1"/>
  <c r="W3767" i="1"/>
  <c r="X3767" i="1"/>
  <c r="V3768" i="1"/>
  <c r="W3768" i="1"/>
  <c r="X3768" i="1"/>
  <c r="V6362" i="1"/>
  <c r="W6362" i="1"/>
  <c r="X6362" i="1"/>
  <c r="V6363" i="1"/>
  <c r="W6363" i="1"/>
  <c r="X6363" i="1"/>
  <c r="V6364" i="1"/>
  <c r="W6364" i="1"/>
  <c r="X6364" i="1"/>
  <c r="V6365" i="1"/>
  <c r="W6365" i="1"/>
  <c r="X6365" i="1"/>
  <c r="V3769" i="1"/>
  <c r="W3769" i="1"/>
  <c r="X3769" i="1"/>
  <c r="V6366" i="1"/>
  <c r="W6366" i="1"/>
  <c r="X6366" i="1"/>
  <c r="V3770" i="1"/>
  <c r="W3770" i="1"/>
  <c r="X3770" i="1"/>
  <c r="V3771" i="1"/>
  <c r="W3771" i="1"/>
  <c r="X3771" i="1"/>
  <c r="V3772" i="1"/>
  <c r="W3772" i="1"/>
  <c r="X3772" i="1"/>
  <c r="V3773" i="1"/>
  <c r="W3773" i="1"/>
  <c r="X3773" i="1"/>
  <c r="V3774" i="1"/>
  <c r="W3774" i="1"/>
  <c r="X3774" i="1"/>
  <c r="V3775" i="1"/>
  <c r="W3775" i="1"/>
  <c r="X3775" i="1"/>
  <c r="V6367" i="1"/>
  <c r="W6367" i="1"/>
  <c r="X6367" i="1"/>
  <c r="V3776" i="1"/>
  <c r="W3776" i="1"/>
  <c r="X3776" i="1"/>
  <c r="V3777" i="1"/>
  <c r="W3777" i="1"/>
  <c r="X3777" i="1"/>
  <c r="V6368" i="1"/>
  <c r="W6368" i="1"/>
  <c r="X6368" i="1"/>
  <c r="V6369" i="1"/>
  <c r="W6369" i="1"/>
  <c r="X6369" i="1"/>
  <c r="V6370" i="1"/>
  <c r="W6370" i="1"/>
  <c r="X6370" i="1"/>
  <c r="V3778" i="1"/>
  <c r="W3778" i="1"/>
  <c r="X3778" i="1"/>
  <c r="V3779" i="1"/>
  <c r="W3779" i="1"/>
  <c r="X3779" i="1"/>
  <c r="V3780" i="1"/>
  <c r="W3780" i="1"/>
  <c r="X3780" i="1"/>
  <c r="V3781" i="1"/>
  <c r="W3781" i="1"/>
  <c r="X3781" i="1"/>
  <c r="V3782" i="1"/>
  <c r="W3782" i="1"/>
  <c r="X3782" i="1"/>
  <c r="V3783" i="1"/>
  <c r="W3783" i="1"/>
  <c r="X3783" i="1"/>
  <c r="V3784" i="1"/>
  <c r="W3784" i="1"/>
  <c r="X3784" i="1"/>
  <c r="V6371" i="1"/>
  <c r="W6371" i="1"/>
  <c r="X6371" i="1"/>
  <c r="V6372" i="1"/>
  <c r="W6372" i="1"/>
  <c r="X6372" i="1"/>
  <c r="V6373" i="1"/>
  <c r="W6373" i="1"/>
  <c r="X6373" i="1"/>
  <c r="V6374" i="1"/>
  <c r="W6374" i="1"/>
  <c r="X6374" i="1"/>
  <c r="V6375" i="1"/>
  <c r="W6375" i="1"/>
  <c r="X6375" i="1"/>
  <c r="V6376" i="1"/>
  <c r="W6376" i="1"/>
  <c r="X6376" i="1"/>
  <c r="V6377" i="1"/>
  <c r="W6377" i="1"/>
  <c r="X6377" i="1"/>
  <c r="V6378" i="1"/>
  <c r="W6378" i="1"/>
  <c r="X6378" i="1"/>
  <c r="V6379" i="1"/>
  <c r="W6379" i="1"/>
  <c r="X6379" i="1"/>
  <c r="V3785" i="1"/>
  <c r="W3785" i="1"/>
  <c r="X3785" i="1"/>
  <c r="V3786" i="1"/>
  <c r="W3786" i="1"/>
  <c r="X3786" i="1"/>
  <c r="V3787" i="1"/>
  <c r="W3787" i="1"/>
  <c r="X3787" i="1"/>
  <c r="V3788" i="1"/>
  <c r="W3788" i="1"/>
  <c r="X3788" i="1"/>
  <c r="V6380" i="1"/>
  <c r="W6380" i="1"/>
  <c r="X6380" i="1"/>
  <c r="V6381" i="1"/>
  <c r="W6381" i="1"/>
  <c r="X6381" i="1"/>
  <c r="V6382" i="1"/>
  <c r="W6382" i="1"/>
  <c r="X6382" i="1"/>
  <c r="V6383" i="1"/>
  <c r="W6383" i="1"/>
  <c r="X6383" i="1"/>
  <c r="V6384" i="1"/>
  <c r="W6384" i="1"/>
  <c r="X6384" i="1"/>
  <c r="V3789" i="1"/>
  <c r="W3789" i="1"/>
  <c r="X3789" i="1"/>
  <c r="V3790" i="1"/>
  <c r="W3790" i="1"/>
  <c r="X3790" i="1"/>
  <c r="V6385" i="1"/>
  <c r="W6385" i="1"/>
  <c r="X6385" i="1"/>
  <c r="V6386" i="1"/>
  <c r="W6386" i="1"/>
  <c r="X6386" i="1"/>
  <c r="V6387" i="1"/>
  <c r="W6387" i="1"/>
  <c r="X6387" i="1"/>
  <c r="V3791" i="1"/>
  <c r="W3791" i="1"/>
  <c r="X3791" i="1"/>
  <c r="V6388" i="1"/>
  <c r="W6388" i="1"/>
  <c r="X6388" i="1"/>
  <c r="V3792" i="1"/>
  <c r="W3792" i="1"/>
  <c r="X3792" i="1"/>
  <c r="V3793" i="1"/>
  <c r="W3793" i="1"/>
  <c r="X3793" i="1"/>
  <c r="V6389" i="1"/>
  <c r="W6389" i="1"/>
  <c r="X6389" i="1"/>
  <c r="V6390" i="1"/>
  <c r="W6390" i="1"/>
  <c r="X6390" i="1"/>
  <c r="V3794" i="1"/>
  <c r="W3794" i="1"/>
  <c r="X3794" i="1"/>
  <c r="V6391" i="1"/>
  <c r="W6391" i="1"/>
  <c r="X6391" i="1"/>
  <c r="V6392" i="1"/>
  <c r="W6392" i="1"/>
  <c r="X6392" i="1"/>
  <c r="V6393" i="1"/>
  <c r="W6393" i="1"/>
  <c r="X6393" i="1"/>
  <c r="V6394" i="1"/>
  <c r="W6394" i="1"/>
  <c r="X6394" i="1"/>
  <c r="V3795" i="1"/>
  <c r="W3795" i="1"/>
  <c r="X3795" i="1"/>
  <c r="V6395" i="1"/>
  <c r="W6395" i="1"/>
  <c r="X6395" i="1"/>
  <c r="V3796" i="1"/>
  <c r="W3796" i="1"/>
  <c r="X3796" i="1"/>
  <c r="V3797" i="1"/>
  <c r="W3797" i="1"/>
  <c r="X3797" i="1"/>
  <c r="V6396" i="1"/>
  <c r="W6396" i="1"/>
  <c r="X6396" i="1"/>
  <c r="V3798" i="1"/>
  <c r="W3798" i="1"/>
  <c r="X3798" i="1"/>
  <c r="V3799" i="1"/>
  <c r="W3799" i="1"/>
  <c r="X3799" i="1"/>
  <c r="V6397" i="1"/>
  <c r="W6397" i="1"/>
  <c r="X6397" i="1"/>
  <c r="V3800" i="1"/>
  <c r="W3800" i="1"/>
  <c r="X3800" i="1"/>
  <c r="V3801" i="1"/>
  <c r="W3801" i="1"/>
  <c r="X3801" i="1"/>
  <c r="V6398" i="1"/>
  <c r="W6398" i="1"/>
  <c r="X6398" i="1"/>
  <c r="V6399" i="1"/>
  <c r="W6399" i="1"/>
  <c r="X6399" i="1"/>
  <c r="V3802" i="1"/>
  <c r="W3802" i="1"/>
  <c r="X3802" i="1"/>
  <c r="V6400" i="1"/>
  <c r="W6400" i="1"/>
  <c r="X6400" i="1"/>
  <c r="V3803" i="1"/>
  <c r="W3803" i="1"/>
  <c r="X3803" i="1"/>
  <c r="V6401" i="1"/>
  <c r="W6401" i="1"/>
  <c r="X6401" i="1"/>
  <c r="V6402" i="1"/>
  <c r="W6402" i="1"/>
  <c r="X6402" i="1"/>
  <c r="V6403" i="1"/>
  <c r="W6403" i="1"/>
  <c r="X6403" i="1"/>
  <c r="V6404" i="1"/>
  <c r="W6404" i="1"/>
  <c r="X6404" i="1"/>
  <c r="V3804" i="1"/>
  <c r="W3804" i="1"/>
  <c r="X3804" i="1"/>
  <c r="V3805" i="1"/>
  <c r="W3805" i="1"/>
  <c r="X3805" i="1"/>
  <c r="V6405" i="1"/>
  <c r="W6405" i="1"/>
  <c r="X6405" i="1"/>
  <c r="V6406" i="1"/>
  <c r="W6406" i="1"/>
  <c r="X6406" i="1"/>
  <c r="V6407" i="1"/>
  <c r="W6407" i="1"/>
  <c r="X6407" i="1"/>
  <c r="V6408" i="1"/>
  <c r="W6408" i="1"/>
  <c r="X6408" i="1"/>
  <c r="V6409" i="1"/>
  <c r="W6409" i="1"/>
  <c r="X6409" i="1"/>
  <c r="V3806" i="1"/>
  <c r="W3806" i="1"/>
  <c r="X3806" i="1"/>
  <c r="V3807" i="1"/>
  <c r="W3807" i="1"/>
  <c r="X3807" i="1"/>
  <c r="V6410" i="1"/>
  <c r="W6410" i="1"/>
  <c r="X6410" i="1"/>
  <c r="V3808" i="1"/>
  <c r="W3808" i="1"/>
  <c r="X3808" i="1"/>
  <c r="V6411" i="1"/>
  <c r="W6411" i="1"/>
  <c r="X6411" i="1"/>
  <c r="V6412" i="1"/>
  <c r="W6412" i="1"/>
  <c r="X6412" i="1"/>
  <c r="V3809" i="1"/>
  <c r="W3809" i="1"/>
  <c r="X3809" i="1"/>
  <c r="V3810" i="1"/>
  <c r="W3810" i="1"/>
  <c r="X3810" i="1"/>
  <c r="V6413" i="1"/>
  <c r="W6413" i="1"/>
  <c r="X6413" i="1"/>
  <c r="V6414" i="1"/>
  <c r="W6414" i="1"/>
  <c r="X6414" i="1"/>
  <c r="V3811" i="1"/>
  <c r="W3811" i="1"/>
  <c r="X3811" i="1"/>
  <c r="V6415" i="1"/>
  <c r="W6415" i="1"/>
  <c r="X6415" i="1"/>
  <c r="V3812" i="1"/>
  <c r="W3812" i="1"/>
  <c r="X3812" i="1"/>
  <c r="V6416" i="1"/>
  <c r="W6416" i="1"/>
  <c r="X6416" i="1"/>
  <c r="V3813" i="1"/>
  <c r="W3813" i="1"/>
  <c r="X3813" i="1"/>
  <c r="V6417" i="1"/>
  <c r="W6417" i="1"/>
  <c r="X6417" i="1"/>
  <c r="V3814" i="1"/>
  <c r="W3814" i="1"/>
  <c r="X3814" i="1"/>
  <c r="V6418" i="1"/>
  <c r="W6418" i="1"/>
  <c r="X6418" i="1"/>
  <c r="V3815" i="1"/>
  <c r="W3815" i="1"/>
  <c r="X3815" i="1"/>
  <c r="V6419" i="1"/>
  <c r="W6419" i="1"/>
  <c r="X6419" i="1"/>
  <c r="V6420" i="1"/>
  <c r="W6420" i="1"/>
  <c r="X6420" i="1"/>
  <c r="V6421" i="1"/>
  <c r="W6421" i="1"/>
  <c r="X6421" i="1"/>
  <c r="V3816" i="1"/>
  <c r="W3816" i="1"/>
  <c r="X3816" i="1"/>
  <c r="V3817" i="1"/>
  <c r="W3817" i="1"/>
  <c r="X3817" i="1"/>
  <c r="V3818" i="1"/>
  <c r="W3818" i="1"/>
  <c r="X3818" i="1"/>
  <c r="V6422" i="1"/>
  <c r="W6422" i="1"/>
  <c r="X6422" i="1"/>
  <c r="V3819" i="1"/>
  <c r="W3819" i="1"/>
  <c r="X3819" i="1"/>
  <c r="V3820" i="1"/>
  <c r="W3820" i="1"/>
  <c r="X3820" i="1"/>
  <c r="V3821" i="1"/>
  <c r="W3821" i="1"/>
  <c r="X3821" i="1"/>
  <c r="V6423" i="1"/>
  <c r="W6423" i="1"/>
  <c r="X6423" i="1"/>
  <c r="V6424" i="1"/>
  <c r="W6424" i="1"/>
  <c r="X6424" i="1"/>
  <c r="V6425" i="1"/>
  <c r="W6425" i="1"/>
  <c r="X6425" i="1"/>
  <c r="V3822" i="1"/>
  <c r="W3822" i="1"/>
  <c r="X3822" i="1"/>
  <c r="V6426" i="1"/>
  <c r="W6426" i="1"/>
  <c r="X6426" i="1"/>
  <c r="V6427" i="1"/>
  <c r="W6427" i="1"/>
  <c r="X6427" i="1"/>
  <c r="V6428" i="1"/>
  <c r="W6428" i="1"/>
  <c r="X6428" i="1"/>
  <c r="V3823" i="1"/>
  <c r="W3823" i="1"/>
  <c r="X3823" i="1"/>
  <c r="V3824" i="1"/>
  <c r="W3824" i="1"/>
  <c r="X3824" i="1"/>
  <c r="V3825" i="1"/>
  <c r="W3825" i="1"/>
  <c r="X3825" i="1"/>
  <c r="V3826" i="1"/>
  <c r="W3826" i="1"/>
  <c r="X3826" i="1"/>
  <c r="V3827" i="1"/>
  <c r="W3827" i="1"/>
  <c r="X3827" i="1"/>
  <c r="V6429" i="1"/>
  <c r="W6429" i="1"/>
  <c r="X6429" i="1"/>
  <c r="V3828" i="1"/>
  <c r="W3828" i="1"/>
  <c r="X3828" i="1"/>
  <c r="V3829" i="1"/>
  <c r="W3829" i="1"/>
  <c r="X3829" i="1"/>
  <c r="V3830" i="1"/>
  <c r="W3830" i="1"/>
  <c r="X3830" i="1"/>
  <c r="V3831" i="1"/>
  <c r="W3831" i="1"/>
  <c r="X3831" i="1"/>
  <c r="V3832" i="1"/>
  <c r="W3832" i="1"/>
  <c r="X3832" i="1"/>
  <c r="V3833" i="1"/>
  <c r="W3833" i="1"/>
  <c r="X3833" i="1"/>
  <c r="V3834" i="1"/>
  <c r="W3834" i="1"/>
  <c r="X3834" i="1"/>
  <c r="V3835" i="1"/>
  <c r="W3835" i="1"/>
  <c r="X3835" i="1"/>
  <c r="V3836" i="1"/>
  <c r="W3836" i="1"/>
  <c r="X3836" i="1"/>
  <c r="V3837" i="1"/>
  <c r="W3837" i="1"/>
  <c r="X3837" i="1"/>
  <c r="V3838" i="1"/>
  <c r="W3838" i="1"/>
  <c r="X3838" i="1"/>
  <c r="V3839" i="1"/>
  <c r="W3839" i="1"/>
  <c r="X3839" i="1"/>
  <c r="V6430" i="1"/>
  <c r="W6430" i="1"/>
  <c r="X6430" i="1"/>
  <c r="V6431" i="1"/>
  <c r="W6431" i="1"/>
  <c r="X6431" i="1"/>
  <c r="V3840" i="1"/>
  <c r="W3840" i="1"/>
  <c r="X3840" i="1"/>
  <c r="V3841" i="1"/>
  <c r="W3841" i="1"/>
  <c r="X3841" i="1"/>
  <c r="V3842" i="1"/>
  <c r="W3842" i="1"/>
  <c r="X3842" i="1"/>
  <c r="V3843" i="1"/>
  <c r="W3843" i="1"/>
  <c r="X3843" i="1"/>
  <c r="V3844" i="1"/>
  <c r="W3844" i="1"/>
  <c r="X3844" i="1"/>
  <c r="V3845" i="1"/>
  <c r="W3845" i="1"/>
  <c r="X3845" i="1"/>
  <c r="V3846" i="1"/>
  <c r="W3846" i="1"/>
  <c r="X3846" i="1"/>
  <c r="V3847" i="1"/>
  <c r="W3847" i="1"/>
  <c r="X3847" i="1"/>
  <c r="V3848" i="1"/>
  <c r="W3848" i="1"/>
  <c r="X3848" i="1"/>
  <c r="V3849" i="1"/>
  <c r="W3849" i="1"/>
  <c r="X3849" i="1"/>
  <c r="V6432" i="1"/>
  <c r="W6432" i="1"/>
  <c r="X6432" i="1"/>
  <c r="V3850" i="1"/>
  <c r="W3850" i="1"/>
  <c r="X3850" i="1"/>
  <c r="V6433" i="1"/>
  <c r="W6433" i="1"/>
  <c r="X6433" i="1"/>
  <c r="V3851" i="1"/>
  <c r="W3851" i="1"/>
  <c r="X3851" i="1"/>
  <c r="V3852" i="1"/>
  <c r="W3852" i="1"/>
  <c r="X3852" i="1"/>
  <c r="V3853" i="1"/>
  <c r="W3853" i="1"/>
  <c r="X3853" i="1"/>
  <c r="V3854" i="1"/>
  <c r="W3854" i="1"/>
  <c r="X3854" i="1"/>
  <c r="V3855" i="1"/>
  <c r="W3855" i="1"/>
  <c r="X3855" i="1"/>
  <c r="V3856" i="1"/>
  <c r="W3856" i="1"/>
  <c r="X3856" i="1"/>
  <c r="V3857" i="1"/>
  <c r="W3857" i="1"/>
  <c r="X3857" i="1"/>
  <c r="V3858" i="1"/>
  <c r="W3858" i="1"/>
  <c r="X3858" i="1"/>
  <c r="V3859" i="1"/>
  <c r="W3859" i="1"/>
  <c r="X3859" i="1"/>
  <c r="V3860" i="1"/>
  <c r="W3860" i="1"/>
  <c r="X3860" i="1"/>
  <c r="V3861" i="1"/>
  <c r="W3861" i="1"/>
  <c r="X3861" i="1"/>
  <c r="V6434" i="1"/>
  <c r="W6434" i="1"/>
  <c r="X6434" i="1"/>
  <c r="V3862" i="1"/>
  <c r="W3862" i="1"/>
  <c r="X3862" i="1"/>
  <c r="V3863" i="1"/>
  <c r="W3863" i="1"/>
  <c r="X3863" i="1"/>
  <c r="V3864" i="1"/>
  <c r="W3864" i="1"/>
  <c r="X3864" i="1"/>
  <c r="V3865" i="1"/>
  <c r="W3865" i="1"/>
  <c r="X3865" i="1"/>
  <c r="V3866" i="1"/>
  <c r="W3866" i="1"/>
  <c r="X3866" i="1"/>
  <c r="V3867" i="1"/>
  <c r="W3867" i="1"/>
  <c r="X3867" i="1"/>
  <c r="V3868" i="1"/>
  <c r="W3868" i="1"/>
  <c r="X3868" i="1"/>
  <c r="V6435" i="1"/>
  <c r="W6435" i="1"/>
  <c r="X6435" i="1"/>
  <c r="V3869" i="1"/>
  <c r="W3869" i="1"/>
  <c r="X3869" i="1"/>
  <c r="V3870" i="1"/>
  <c r="W3870" i="1"/>
  <c r="X3870" i="1"/>
  <c r="V3871" i="1"/>
  <c r="W3871" i="1"/>
  <c r="X3871" i="1"/>
  <c r="V6436" i="1"/>
  <c r="W6436" i="1"/>
  <c r="X6436" i="1"/>
  <c r="V3872" i="1"/>
  <c r="W3872" i="1"/>
  <c r="X3872" i="1"/>
  <c r="V3873" i="1"/>
  <c r="W3873" i="1"/>
  <c r="X3873" i="1"/>
  <c r="V3874" i="1"/>
  <c r="W3874" i="1"/>
  <c r="X3874" i="1"/>
  <c r="V6437" i="1"/>
  <c r="W6437" i="1"/>
  <c r="X6437" i="1"/>
  <c r="V6438" i="1"/>
  <c r="W6438" i="1"/>
  <c r="X6438" i="1"/>
  <c r="V3875" i="1"/>
  <c r="W3875" i="1"/>
  <c r="X3875" i="1"/>
  <c r="V6439" i="1"/>
  <c r="W6439" i="1"/>
  <c r="X6439" i="1"/>
  <c r="V6440" i="1"/>
  <c r="W6440" i="1"/>
  <c r="X6440" i="1"/>
  <c r="V3876" i="1"/>
  <c r="W3876" i="1"/>
  <c r="X3876" i="1"/>
  <c r="V6441" i="1"/>
  <c r="W6441" i="1"/>
  <c r="X6441" i="1"/>
  <c r="V6442" i="1"/>
  <c r="W6442" i="1"/>
  <c r="X6442" i="1"/>
  <c r="V6443" i="1"/>
  <c r="W6443" i="1"/>
  <c r="X6443" i="1"/>
  <c r="V6444" i="1"/>
  <c r="W6444" i="1"/>
  <c r="X6444" i="1"/>
  <c r="V6445" i="1"/>
  <c r="W6445" i="1"/>
  <c r="X6445" i="1"/>
  <c r="V3877" i="1"/>
  <c r="W3877" i="1"/>
  <c r="X3877" i="1"/>
  <c r="V3878" i="1"/>
  <c r="W3878" i="1"/>
  <c r="X3878" i="1"/>
  <c r="V3879" i="1"/>
  <c r="W3879" i="1"/>
  <c r="X3879" i="1"/>
  <c r="V3880" i="1"/>
  <c r="W3880" i="1"/>
  <c r="X3880" i="1"/>
  <c r="V3881" i="1"/>
  <c r="W3881" i="1"/>
  <c r="X3881" i="1"/>
  <c r="V6446" i="1"/>
  <c r="W6446" i="1"/>
  <c r="X6446" i="1"/>
  <c r="V3882" i="1"/>
  <c r="W3882" i="1"/>
  <c r="X3882" i="1"/>
  <c r="V3883" i="1"/>
  <c r="W3883" i="1"/>
  <c r="X3883" i="1"/>
  <c r="V3884" i="1"/>
  <c r="W3884" i="1"/>
  <c r="X3884" i="1"/>
  <c r="V3885" i="1"/>
  <c r="W3885" i="1"/>
  <c r="X3885" i="1"/>
  <c r="V3886" i="1"/>
  <c r="W3886" i="1"/>
  <c r="X3886" i="1"/>
  <c r="V6447" i="1"/>
  <c r="W6447" i="1"/>
  <c r="X6447" i="1"/>
  <c r="V3887" i="1"/>
  <c r="W3887" i="1"/>
  <c r="X3887" i="1"/>
  <c r="V3888" i="1"/>
  <c r="W3888" i="1"/>
  <c r="X3888" i="1"/>
  <c r="V3889" i="1"/>
  <c r="W3889" i="1"/>
  <c r="X3889" i="1"/>
  <c r="V3890" i="1"/>
  <c r="W3890" i="1"/>
  <c r="X3890" i="1"/>
  <c r="V3891" i="1"/>
  <c r="W3891" i="1"/>
  <c r="X3891" i="1"/>
  <c r="V3892" i="1"/>
  <c r="W3892" i="1"/>
  <c r="X3892" i="1"/>
  <c r="V3893" i="1"/>
  <c r="W3893" i="1"/>
  <c r="X3893" i="1"/>
  <c r="V3894" i="1"/>
  <c r="W3894" i="1"/>
  <c r="X3894" i="1"/>
  <c r="V3895" i="1"/>
  <c r="W3895" i="1"/>
  <c r="X3895" i="1"/>
  <c r="V3896" i="1"/>
  <c r="W3896" i="1"/>
  <c r="X3896" i="1"/>
  <c r="V3897" i="1"/>
  <c r="W3897" i="1"/>
  <c r="X3897" i="1"/>
  <c r="V3898" i="1"/>
  <c r="W3898" i="1"/>
  <c r="X3898" i="1"/>
  <c r="V3899" i="1"/>
  <c r="W3899" i="1"/>
  <c r="X3899" i="1"/>
  <c r="V3900" i="1"/>
  <c r="W3900" i="1"/>
  <c r="X3900" i="1"/>
  <c r="V3901" i="1"/>
  <c r="W3901" i="1"/>
  <c r="X3901" i="1"/>
  <c r="V3902" i="1"/>
  <c r="W3902" i="1"/>
  <c r="X3902" i="1"/>
  <c r="V3903" i="1"/>
  <c r="W3903" i="1"/>
  <c r="X3903" i="1"/>
  <c r="V3904" i="1"/>
  <c r="W3904" i="1"/>
  <c r="X3904" i="1"/>
  <c r="V3905" i="1"/>
  <c r="W3905" i="1"/>
  <c r="X3905" i="1"/>
  <c r="V6448" i="1"/>
  <c r="W6448" i="1"/>
  <c r="X6448" i="1"/>
  <c r="V3906" i="1"/>
  <c r="W3906" i="1"/>
  <c r="X3906" i="1"/>
  <c r="V3907" i="1"/>
  <c r="W3907" i="1"/>
  <c r="X3907" i="1"/>
  <c r="V6449" i="1"/>
  <c r="W6449" i="1"/>
  <c r="X6449" i="1"/>
  <c r="V3908" i="1"/>
  <c r="W3908" i="1"/>
  <c r="X3908" i="1"/>
  <c r="V3909" i="1"/>
  <c r="W3909" i="1"/>
  <c r="X3909" i="1"/>
  <c r="V3910" i="1"/>
  <c r="W3910" i="1"/>
  <c r="X3910" i="1"/>
  <c r="V3911" i="1"/>
  <c r="W3911" i="1"/>
  <c r="X3911" i="1"/>
  <c r="V6450" i="1"/>
  <c r="W6450" i="1"/>
  <c r="X6450" i="1"/>
  <c r="V3912" i="1"/>
  <c r="W3912" i="1"/>
  <c r="X3912" i="1"/>
  <c r="V3913" i="1"/>
  <c r="W3913" i="1"/>
  <c r="X3913" i="1"/>
  <c r="V6451" i="1"/>
  <c r="W6451" i="1"/>
  <c r="X6451" i="1"/>
  <c r="V6452" i="1"/>
  <c r="W6452" i="1"/>
  <c r="X6452" i="1"/>
  <c r="V3914" i="1"/>
  <c r="W3914" i="1"/>
  <c r="X3914" i="1"/>
  <c r="V6453" i="1"/>
  <c r="W6453" i="1"/>
  <c r="X6453" i="1"/>
  <c r="V3915" i="1"/>
  <c r="W3915" i="1"/>
  <c r="X3915" i="1"/>
  <c r="V3916" i="1"/>
  <c r="W3916" i="1"/>
  <c r="X3916" i="1"/>
  <c r="V6454" i="1"/>
  <c r="W6454" i="1"/>
  <c r="X6454" i="1"/>
  <c r="V3917" i="1"/>
  <c r="W3917" i="1"/>
  <c r="X3917" i="1"/>
  <c r="V6455" i="1"/>
  <c r="W6455" i="1"/>
  <c r="X6455" i="1"/>
  <c r="V6456" i="1"/>
  <c r="W6456" i="1"/>
  <c r="X6456" i="1"/>
  <c r="V3918" i="1"/>
  <c r="W3918" i="1"/>
  <c r="X3918" i="1"/>
  <c r="V3919" i="1"/>
  <c r="W3919" i="1"/>
  <c r="X3919" i="1"/>
  <c r="V6457" i="1"/>
  <c r="W6457" i="1"/>
  <c r="X6457" i="1"/>
  <c r="V3920" i="1"/>
  <c r="W3920" i="1"/>
  <c r="X3920" i="1"/>
  <c r="V6458" i="1"/>
  <c r="W6458" i="1"/>
  <c r="X6458" i="1"/>
  <c r="V3921" i="1"/>
  <c r="W3921" i="1"/>
  <c r="X3921" i="1"/>
  <c r="V3922" i="1"/>
  <c r="W3922" i="1"/>
  <c r="X3922" i="1"/>
  <c r="V6459" i="1"/>
  <c r="W6459" i="1"/>
  <c r="X6459" i="1"/>
  <c r="V6460" i="1"/>
  <c r="W6460" i="1"/>
  <c r="X6460" i="1"/>
  <c r="V6461" i="1"/>
  <c r="W6461" i="1"/>
  <c r="X6461" i="1"/>
  <c r="V3923" i="1"/>
  <c r="W3923" i="1"/>
  <c r="X3923" i="1"/>
  <c r="V3924" i="1"/>
  <c r="W3924" i="1"/>
  <c r="X3924" i="1"/>
  <c r="V3925" i="1"/>
  <c r="W3925" i="1"/>
  <c r="X3925" i="1"/>
  <c r="V3926" i="1"/>
  <c r="W3926" i="1"/>
  <c r="X3926" i="1"/>
  <c r="V6462" i="1"/>
  <c r="W6462" i="1"/>
  <c r="X6462" i="1"/>
  <c r="V6463" i="1"/>
  <c r="W6463" i="1"/>
  <c r="X6463" i="1"/>
  <c r="V3927" i="1"/>
  <c r="W3927" i="1"/>
  <c r="X3927" i="1"/>
  <c r="V3928" i="1"/>
  <c r="W3928" i="1"/>
  <c r="X3928" i="1"/>
  <c r="V6464" i="1"/>
  <c r="W6464" i="1"/>
  <c r="X6464" i="1"/>
  <c r="V6465" i="1"/>
  <c r="W6465" i="1"/>
  <c r="X6465" i="1"/>
  <c r="V6466" i="1"/>
  <c r="W6466" i="1"/>
  <c r="X6466" i="1"/>
  <c r="V3929" i="1"/>
  <c r="W3929" i="1"/>
  <c r="X3929" i="1"/>
  <c r="V3930" i="1"/>
  <c r="W3930" i="1"/>
  <c r="X3930" i="1"/>
  <c r="V3931" i="1"/>
  <c r="W3931" i="1"/>
  <c r="X3931" i="1"/>
  <c r="V3932" i="1"/>
  <c r="W3932" i="1"/>
  <c r="X3932" i="1"/>
  <c r="V6467" i="1"/>
  <c r="W6467" i="1"/>
  <c r="X6467" i="1"/>
  <c r="V3933" i="1"/>
  <c r="W3933" i="1"/>
  <c r="X3933" i="1"/>
  <c r="V3934" i="1"/>
  <c r="W3934" i="1"/>
  <c r="X3934" i="1"/>
  <c r="V3935" i="1"/>
  <c r="W3935" i="1"/>
  <c r="X3935" i="1"/>
  <c r="V3936" i="1"/>
  <c r="W3936" i="1"/>
  <c r="X3936" i="1"/>
  <c r="V6468" i="1"/>
  <c r="W6468" i="1"/>
  <c r="X6468" i="1"/>
  <c r="V6469" i="1"/>
  <c r="W6469" i="1"/>
  <c r="X6469" i="1"/>
  <c r="V3937" i="1"/>
  <c r="W3937" i="1"/>
  <c r="X3937" i="1"/>
  <c r="V3938" i="1"/>
  <c r="W3938" i="1"/>
  <c r="X3938" i="1"/>
  <c r="V6470" i="1"/>
  <c r="W6470" i="1"/>
  <c r="X6470" i="1"/>
  <c r="V6471" i="1"/>
  <c r="W6471" i="1"/>
  <c r="X6471" i="1"/>
  <c r="V3939" i="1"/>
  <c r="W3939" i="1"/>
  <c r="X3939" i="1"/>
  <c r="V3940" i="1"/>
  <c r="W3940" i="1"/>
  <c r="X3940" i="1"/>
  <c r="V3941" i="1"/>
  <c r="W3941" i="1"/>
  <c r="X3941" i="1"/>
  <c r="V3942" i="1"/>
  <c r="W3942" i="1"/>
  <c r="X3942" i="1"/>
  <c r="V3943" i="1"/>
  <c r="W3943" i="1"/>
  <c r="X3943" i="1"/>
  <c r="V3944" i="1"/>
  <c r="W3944" i="1"/>
  <c r="X3944" i="1"/>
  <c r="V3945" i="1"/>
  <c r="W3945" i="1"/>
  <c r="X3945" i="1"/>
  <c r="V3946" i="1"/>
  <c r="W3946" i="1"/>
  <c r="X3946" i="1"/>
  <c r="V3947" i="1"/>
  <c r="W3947" i="1"/>
  <c r="X3947" i="1"/>
  <c r="V3948" i="1"/>
  <c r="W3948" i="1"/>
  <c r="X3948" i="1"/>
  <c r="V3949" i="1"/>
  <c r="W3949" i="1"/>
  <c r="X3949" i="1"/>
  <c r="V6472" i="1"/>
  <c r="W6472" i="1"/>
  <c r="X6472" i="1"/>
  <c r="V3950" i="1"/>
  <c r="W3950" i="1"/>
  <c r="X3950" i="1"/>
  <c r="V3951" i="1"/>
  <c r="W3951" i="1"/>
  <c r="X3951" i="1"/>
  <c r="V3952" i="1"/>
  <c r="W3952" i="1"/>
  <c r="X3952" i="1"/>
  <c r="V3953" i="1"/>
  <c r="W3953" i="1"/>
  <c r="X3953" i="1"/>
  <c r="V3954" i="1"/>
  <c r="W3954" i="1"/>
  <c r="X3954" i="1"/>
  <c r="V3955" i="1"/>
  <c r="W3955" i="1"/>
  <c r="X3955" i="1"/>
  <c r="V6473" i="1"/>
  <c r="W6473" i="1"/>
  <c r="X6473" i="1"/>
  <c r="V3956" i="1"/>
  <c r="W3956" i="1"/>
  <c r="X3956" i="1"/>
  <c r="V3957" i="1"/>
  <c r="W3957" i="1"/>
  <c r="X3957" i="1"/>
  <c r="V3958" i="1"/>
  <c r="W3958" i="1"/>
  <c r="X3958" i="1"/>
  <c r="V3959" i="1"/>
  <c r="W3959" i="1"/>
  <c r="X3959" i="1"/>
  <c r="V3960" i="1"/>
  <c r="W3960" i="1"/>
  <c r="X3960" i="1"/>
  <c r="V3961" i="1"/>
  <c r="W3961" i="1"/>
  <c r="X3961" i="1"/>
  <c r="V3962" i="1"/>
  <c r="W3962" i="1"/>
  <c r="X3962" i="1"/>
  <c r="V3963" i="1"/>
  <c r="W3963" i="1"/>
  <c r="X3963" i="1"/>
  <c r="V3964" i="1"/>
  <c r="W3964" i="1"/>
  <c r="X3964" i="1"/>
  <c r="V3965" i="1"/>
  <c r="W3965" i="1"/>
  <c r="X3965" i="1"/>
  <c r="V3966" i="1"/>
  <c r="W3966" i="1"/>
  <c r="X3966" i="1"/>
  <c r="V3967" i="1"/>
  <c r="W3967" i="1"/>
  <c r="X3967" i="1"/>
  <c r="V3968" i="1"/>
  <c r="W3968" i="1"/>
  <c r="X3968" i="1"/>
  <c r="V3969" i="1"/>
  <c r="W3969" i="1"/>
  <c r="X3969" i="1"/>
  <c r="V3970" i="1"/>
  <c r="W3970" i="1"/>
  <c r="X3970" i="1"/>
  <c r="V3971" i="1"/>
  <c r="W3971" i="1"/>
  <c r="X3971" i="1"/>
  <c r="V3972" i="1"/>
  <c r="W3972" i="1"/>
  <c r="X3972" i="1"/>
  <c r="V3973" i="1"/>
  <c r="W3973" i="1"/>
  <c r="X3973" i="1"/>
  <c r="V3974" i="1"/>
  <c r="W3974" i="1"/>
  <c r="X3974" i="1"/>
  <c r="V6474" i="1"/>
  <c r="W6474" i="1"/>
  <c r="X6474" i="1"/>
  <c r="V3975" i="1"/>
  <c r="W3975" i="1"/>
  <c r="X3975" i="1"/>
  <c r="V3976" i="1"/>
  <c r="W3976" i="1"/>
  <c r="X3976" i="1"/>
  <c r="V6475" i="1"/>
  <c r="W6475" i="1"/>
  <c r="X6475" i="1"/>
  <c r="V6476" i="1"/>
  <c r="W6476" i="1"/>
  <c r="X6476" i="1"/>
  <c r="V3977" i="1"/>
  <c r="W3977" i="1"/>
  <c r="X3977" i="1"/>
  <c r="V3978" i="1"/>
  <c r="W3978" i="1"/>
  <c r="X3978" i="1"/>
  <c r="V3979" i="1"/>
  <c r="W3979" i="1"/>
  <c r="X3979" i="1"/>
  <c r="V3980" i="1"/>
  <c r="W3980" i="1"/>
  <c r="X3980" i="1"/>
  <c r="V3981" i="1"/>
  <c r="W3981" i="1"/>
  <c r="X3981" i="1"/>
  <c r="V6477" i="1"/>
  <c r="W6477" i="1"/>
  <c r="X6477" i="1"/>
  <c r="V3982" i="1"/>
  <c r="W3982" i="1"/>
  <c r="X3982" i="1"/>
  <c r="V3983" i="1"/>
  <c r="W3983" i="1"/>
  <c r="X3983" i="1"/>
  <c r="V3984" i="1"/>
  <c r="W3984" i="1"/>
  <c r="X3984" i="1"/>
  <c r="V3985" i="1"/>
  <c r="W3985" i="1"/>
  <c r="X3985" i="1"/>
  <c r="V3986" i="1"/>
  <c r="W3986" i="1"/>
  <c r="X3986" i="1"/>
  <c r="V3987" i="1"/>
  <c r="W3987" i="1"/>
  <c r="X3987" i="1"/>
  <c r="V3988" i="1"/>
  <c r="W3988" i="1"/>
  <c r="X3988" i="1"/>
  <c r="V3989" i="1"/>
  <c r="W3989" i="1"/>
  <c r="X3989" i="1"/>
  <c r="V3990" i="1"/>
  <c r="W3990" i="1"/>
  <c r="X3990" i="1"/>
  <c r="V3991" i="1"/>
  <c r="W3991" i="1"/>
  <c r="X3991" i="1"/>
  <c r="V6478" i="1"/>
  <c r="W6478" i="1"/>
  <c r="X6478" i="1"/>
  <c r="V3992" i="1"/>
  <c r="W3992" i="1"/>
  <c r="X3992" i="1"/>
  <c r="V3993" i="1"/>
  <c r="W3993" i="1"/>
  <c r="X3993" i="1"/>
  <c r="V3994" i="1"/>
  <c r="W3994" i="1"/>
  <c r="X3994" i="1"/>
  <c r="V3995" i="1"/>
  <c r="W3995" i="1"/>
  <c r="X3995" i="1"/>
  <c r="V3996" i="1"/>
  <c r="W3996" i="1"/>
  <c r="X3996" i="1"/>
  <c r="V3997" i="1"/>
  <c r="W3997" i="1"/>
  <c r="X3997" i="1"/>
  <c r="V3998" i="1"/>
  <c r="W3998" i="1"/>
  <c r="X3998" i="1"/>
  <c r="V3999" i="1"/>
  <c r="W3999" i="1"/>
  <c r="X3999" i="1"/>
  <c r="V4000" i="1"/>
  <c r="W4000" i="1"/>
  <c r="X4000" i="1"/>
  <c r="V6479" i="1"/>
  <c r="W6479" i="1"/>
  <c r="X6479" i="1"/>
  <c r="V6480" i="1"/>
  <c r="W6480" i="1"/>
  <c r="X6480" i="1"/>
  <c r="V6481" i="1"/>
  <c r="W6481" i="1"/>
  <c r="X6481" i="1"/>
  <c r="V6482" i="1"/>
  <c r="W6482" i="1"/>
  <c r="X6482" i="1"/>
  <c r="V4001" i="1"/>
  <c r="W4001" i="1"/>
  <c r="X4001" i="1"/>
  <c r="V4002" i="1"/>
  <c r="W4002" i="1"/>
  <c r="X4002" i="1"/>
  <c r="V6483" i="1"/>
  <c r="W6483" i="1"/>
  <c r="X6483" i="1"/>
  <c r="V6484" i="1"/>
  <c r="W6484" i="1"/>
  <c r="X6484" i="1"/>
  <c r="V4003" i="1"/>
  <c r="W4003" i="1"/>
  <c r="X4003" i="1"/>
  <c r="V4004" i="1"/>
  <c r="W4004" i="1"/>
  <c r="X4004" i="1"/>
  <c r="V6485" i="1"/>
  <c r="W6485" i="1"/>
  <c r="X6485" i="1"/>
  <c r="V4005" i="1"/>
  <c r="W4005" i="1"/>
  <c r="X4005" i="1"/>
  <c r="V6486" i="1"/>
  <c r="W6486" i="1"/>
  <c r="X6486" i="1"/>
  <c r="V4006" i="1"/>
  <c r="W4006" i="1"/>
  <c r="X4006" i="1"/>
  <c r="V4007" i="1"/>
  <c r="W4007" i="1"/>
  <c r="X4007" i="1"/>
  <c r="V6487" i="1"/>
  <c r="W6487" i="1"/>
  <c r="X6487" i="1"/>
  <c r="V6488" i="1"/>
  <c r="W6488" i="1"/>
  <c r="X6488" i="1"/>
  <c r="V4008" i="1"/>
  <c r="W4008" i="1"/>
  <c r="X4008" i="1"/>
  <c r="V6489" i="1"/>
  <c r="W6489" i="1"/>
  <c r="X6489" i="1"/>
  <c r="V6490" i="1"/>
  <c r="W6490" i="1"/>
  <c r="X6490" i="1"/>
  <c r="V6491" i="1"/>
  <c r="W6491" i="1"/>
  <c r="X6491" i="1"/>
  <c r="V6492" i="1"/>
  <c r="W6492" i="1"/>
  <c r="X6492" i="1"/>
  <c r="V6493" i="1"/>
  <c r="W6493" i="1"/>
  <c r="X6493" i="1"/>
  <c r="V4009" i="1"/>
  <c r="W4009" i="1"/>
  <c r="X4009" i="1"/>
  <c r="V4010" i="1"/>
  <c r="W4010" i="1"/>
  <c r="X4010" i="1"/>
  <c r="V4011" i="1"/>
  <c r="W4011" i="1"/>
  <c r="X4011" i="1"/>
  <c r="V4012" i="1"/>
  <c r="W4012" i="1"/>
  <c r="X4012" i="1"/>
  <c r="V4013" i="1"/>
  <c r="W4013" i="1"/>
  <c r="X4013" i="1"/>
  <c r="V6494" i="1"/>
  <c r="W6494" i="1"/>
  <c r="X6494" i="1"/>
  <c r="V4014" i="1"/>
  <c r="W4014" i="1"/>
  <c r="X4014" i="1"/>
  <c r="V4015" i="1"/>
  <c r="W4015" i="1"/>
  <c r="X4015" i="1"/>
  <c r="V6495" i="1"/>
  <c r="W6495" i="1"/>
  <c r="X6495" i="1"/>
  <c r="V4016" i="1"/>
  <c r="W4016" i="1"/>
  <c r="X4016" i="1"/>
  <c r="V4017" i="1"/>
  <c r="W4017" i="1"/>
  <c r="X4017" i="1"/>
  <c r="V6496" i="1"/>
  <c r="W6496" i="1"/>
  <c r="X6496" i="1"/>
  <c r="V4018" i="1"/>
  <c r="W4018" i="1"/>
  <c r="X4018" i="1"/>
  <c r="V6497" i="1"/>
  <c r="W6497" i="1"/>
  <c r="X6497" i="1"/>
  <c r="V4019" i="1"/>
  <c r="W4019" i="1"/>
  <c r="X4019" i="1"/>
  <c r="V4020" i="1"/>
  <c r="W4020" i="1"/>
  <c r="X4020" i="1"/>
  <c r="V4021" i="1"/>
  <c r="W4021" i="1"/>
  <c r="X4021" i="1"/>
  <c r="V4022" i="1"/>
  <c r="W4022" i="1"/>
  <c r="X4022" i="1"/>
  <c r="V6498" i="1"/>
  <c r="W6498" i="1"/>
  <c r="X6498" i="1"/>
  <c r="V6499" i="1"/>
  <c r="W6499" i="1"/>
  <c r="X6499" i="1"/>
  <c r="V6500" i="1"/>
  <c r="W6500" i="1"/>
  <c r="X6500" i="1"/>
  <c r="V6501" i="1"/>
  <c r="W6501" i="1"/>
  <c r="X6501" i="1"/>
  <c r="V6502" i="1"/>
  <c r="W6502" i="1"/>
  <c r="X6502" i="1"/>
  <c r="V6503" i="1"/>
  <c r="W6503" i="1"/>
  <c r="X6503" i="1"/>
  <c r="V6504" i="1"/>
  <c r="W6504" i="1"/>
  <c r="X6504" i="1"/>
  <c r="V6505" i="1"/>
  <c r="W6505" i="1"/>
  <c r="X6505" i="1"/>
  <c r="V6506" i="1"/>
  <c r="W6506" i="1"/>
  <c r="X6506" i="1"/>
  <c r="V6507" i="1"/>
  <c r="W6507" i="1"/>
  <c r="X6507" i="1"/>
  <c r="V6508" i="1"/>
  <c r="W6508" i="1"/>
  <c r="X6508" i="1"/>
  <c r="V6509" i="1"/>
  <c r="W6509" i="1"/>
  <c r="X6509" i="1"/>
  <c r="V4023" i="1"/>
  <c r="W4023" i="1"/>
  <c r="X4023" i="1"/>
  <c r="V4024" i="1"/>
  <c r="W4024" i="1"/>
  <c r="X4024" i="1"/>
  <c r="V6510" i="1"/>
  <c r="W6510" i="1"/>
  <c r="X6510" i="1"/>
  <c r="V6511" i="1"/>
  <c r="W6511" i="1"/>
  <c r="X6511" i="1"/>
  <c r="V6512" i="1"/>
  <c r="W6512" i="1"/>
  <c r="X6512" i="1"/>
  <c r="V6513" i="1"/>
  <c r="W6513" i="1"/>
  <c r="X6513" i="1"/>
  <c r="V4025" i="1"/>
  <c r="W4025" i="1"/>
  <c r="X4025" i="1"/>
  <c r="V4026" i="1"/>
  <c r="W4026" i="1"/>
  <c r="X4026" i="1"/>
  <c r="V6514" i="1"/>
  <c r="W6514" i="1"/>
  <c r="X6514" i="1"/>
  <c r="V6515" i="1"/>
  <c r="W6515" i="1"/>
  <c r="X6515" i="1"/>
  <c r="V109" i="1"/>
  <c r="W109" i="1"/>
  <c r="X109" i="1"/>
  <c r="V4027" i="1"/>
  <c r="W4027" i="1"/>
  <c r="X4027" i="1"/>
  <c r="V6516" i="1"/>
  <c r="W6516" i="1"/>
  <c r="X6516" i="1"/>
  <c r="V6517" i="1"/>
  <c r="W6517" i="1"/>
  <c r="X6517" i="1"/>
  <c r="V4028" i="1"/>
  <c r="W4028" i="1"/>
  <c r="X4028" i="1"/>
  <c r="V4029" i="1"/>
  <c r="W4029" i="1"/>
  <c r="X4029" i="1"/>
  <c r="V110" i="1"/>
  <c r="W110" i="1"/>
  <c r="X110" i="1"/>
  <c r="V6518" i="1"/>
  <c r="W6518" i="1"/>
  <c r="X6518" i="1"/>
  <c r="V6519" i="1"/>
  <c r="W6519" i="1"/>
  <c r="X6519" i="1"/>
  <c r="V6520" i="1"/>
  <c r="W6520" i="1"/>
  <c r="X6520" i="1"/>
  <c r="V6521" i="1"/>
  <c r="W6521" i="1"/>
  <c r="X6521" i="1"/>
  <c r="V4030" i="1"/>
  <c r="W4030" i="1"/>
  <c r="X4030" i="1"/>
  <c r="V111" i="1"/>
  <c r="W111" i="1"/>
  <c r="X111" i="1"/>
  <c r="V112" i="1"/>
  <c r="W112" i="1"/>
  <c r="X112" i="1"/>
  <c r="V6522" i="1"/>
  <c r="W6522" i="1"/>
  <c r="X6522" i="1"/>
  <c r="V6523" i="1"/>
  <c r="W6523" i="1"/>
  <c r="X6523" i="1"/>
  <c r="V4031" i="1"/>
  <c r="W4031" i="1"/>
  <c r="X4031" i="1"/>
  <c r="V6524" i="1"/>
  <c r="W6524" i="1"/>
  <c r="X6524" i="1"/>
  <c r="V6525" i="1"/>
  <c r="W6525" i="1"/>
  <c r="X6525" i="1"/>
  <c r="V6526" i="1"/>
  <c r="W6526" i="1"/>
  <c r="X6526" i="1"/>
  <c r="V113" i="1"/>
  <c r="W113" i="1"/>
  <c r="X113" i="1"/>
  <c r="V6527" i="1"/>
  <c r="W6527" i="1"/>
  <c r="X6527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114" i="1"/>
  <c r="T115" i="1"/>
  <c r="T116" i="1"/>
  <c r="T4046" i="1"/>
  <c r="T4047" i="1"/>
  <c r="T4048" i="1"/>
  <c r="T4049" i="1"/>
  <c r="T4050" i="1"/>
  <c r="T117" i="1"/>
  <c r="T4051" i="1"/>
  <c r="T4052" i="1"/>
  <c r="T4053" i="1"/>
  <c r="T4054" i="1"/>
  <c r="T118" i="1"/>
  <c r="T4055" i="1"/>
  <c r="T4056" i="1"/>
  <c r="T4057" i="1"/>
  <c r="T4058" i="1"/>
  <c r="T4059" i="1"/>
  <c r="T4060" i="1"/>
  <c r="T4061" i="1"/>
  <c r="T119" i="1"/>
  <c r="T4062" i="1"/>
  <c r="T4063" i="1"/>
  <c r="T4064" i="1"/>
  <c r="T4065" i="1"/>
  <c r="T4066" i="1"/>
  <c r="T4067" i="1"/>
  <c r="T2" i="1"/>
  <c r="T3" i="1"/>
  <c r="T4" i="1"/>
  <c r="T5" i="1"/>
  <c r="T6" i="1"/>
  <c r="T7" i="1"/>
  <c r="T8" i="1"/>
  <c r="T9" i="1"/>
  <c r="T10" i="1"/>
  <c r="T4068" i="1"/>
  <c r="T4069" i="1"/>
  <c r="T4070" i="1"/>
  <c r="T4071" i="1"/>
  <c r="T4072" i="1"/>
  <c r="T120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11" i="1"/>
  <c r="T121" i="1"/>
  <c r="T122" i="1"/>
  <c r="T4093" i="1"/>
  <c r="T4094" i="1"/>
  <c r="T4095" i="1"/>
  <c r="T4096" i="1"/>
  <c r="T4097" i="1"/>
  <c r="T123" i="1"/>
  <c r="T4098" i="1"/>
  <c r="T4099" i="1"/>
  <c r="T4100" i="1"/>
  <c r="T4101" i="1"/>
  <c r="T4102" i="1"/>
  <c r="T124" i="1"/>
  <c r="T4103" i="1"/>
  <c r="T125" i="1"/>
  <c r="T12" i="1"/>
  <c r="T126" i="1"/>
  <c r="T127" i="1"/>
  <c r="T128" i="1"/>
  <c r="T129" i="1"/>
  <c r="T4104" i="1"/>
  <c r="T4105" i="1"/>
  <c r="T4106" i="1"/>
  <c r="T4107" i="1"/>
  <c r="T4108" i="1"/>
  <c r="T4109" i="1"/>
  <c r="T130" i="1"/>
  <c r="T131" i="1"/>
  <c r="T132" i="1"/>
  <c r="T13" i="1"/>
  <c r="T14" i="1"/>
  <c r="T15" i="1"/>
  <c r="T16" i="1"/>
  <c r="T17" i="1"/>
  <c r="T18" i="1"/>
  <c r="T19" i="1"/>
  <c r="T20" i="1"/>
  <c r="T21" i="1"/>
  <c r="T22" i="1"/>
  <c r="T4110" i="1"/>
  <c r="T133" i="1"/>
  <c r="T134" i="1"/>
  <c r="T4111" i="1"/>
  <c r="T4112" i="1"/>
  <c r="T4113" i="1"/>
  <c r="T135" i="1"/>
  <c r="T136" i="1"/>
  <c r="T4114" i="1"/>
  <c r="T4115" i="1"/>
  <c r="T4116" i="1"/>
  <c r="T4117" i="1"/>
  <c r="T4118" i="1"/>
  <c r="T137" i="1"/>
  <c r="T138" i="1"/>
  <c r="T139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140" i="1"/>
  <c r="T4131" i="1"/>
  <c r="T4132" i="1"/>
  <c r="T4133" i="1"/>
  <c r="T4134" i="1"/>
  <c r="T141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23" i="1"/>
  <c r="T24" i="1"/>
  <c r="T25" i="1"/>
  <c r="T26" i="1"/>
  <c r="T27" i="1"/>
  <c r="T28" i="1"/>
  <c r="T29" i="1"/>
  <c r="T4168" i="1"/>
  <c r="T4169" i="1"/>
  <c r="T4170" i="1"/>
  <c r="T4171" i="1"/>
  <c r="T4172" i="1"/>
  <c r="T4173" i="1"/>
  <c r="T30" i="1"/>
  <c r="T31" i="1"/>
  <c r="T142" i="1"/>
  <c r="T143" i="1"/>
  <c r="T32" i="1"/>
  <c r="T33" i="1"/>
  <c r="T34" i="1"/>
  <c r="T35" i="1"/>
  <c r="T36" i="1"/>
  <c r="T37" i="1"/>
  <c r="T4174" i="1"/>
  <c r="T4175" i="1"/>
  <c r="T4176" i="1"/>
  <c r="T38" i="1"/>
  <c r="T39" i="1"/>
  <c r="T40" i="1"/>
  <c r="T41" i="1"/>
  <c r="T144" i="1"/>
  <c r="T4177" i="1"/>
  <c r="T145" i="1"/>
  <c r="T4178" i="1"/>
  <c r="T146" i="1"/>
  <c r="T147" i="1"/>
  <c r="T42" i="1"/>
  <c r="T43" i="1"/>
  <c r="T44" i="1"/>
  <c r="T45" i="1"/>
  <c r="T4179" i="1"/>
  <c r="T4180" i="1"/>
  <c r="T4181" i="1"/>
  <c r="T4182" i="1"/>
  <c r="T4183" i="1"/>
  <c r="T46" i="1"/>
  <c r="T4184" i="1"/>
  <c r="T4185" i="1"/>
  <c r="T4186" i="1"/>
  <c r="T148" i="1"/>
  <c r="T149" i="1"/>
  <c r="T4187" i="1"/>
  <c r="T150" i="1"/>
  <c r="T151" i="1"/>
  <c r="T47" i="1"/>
  <c r="T48" i="1"/>
  <c r="T49" i="1"/>
  <c r="T50" i="1"/>
  <c r="T51" i="1"/>
  <c r="T4188" i="1"/>
  <c r="T4189" i="1"/>
  <c r="T4190" i="1"/>
  <c r="T4191" i="1"/>
  <c r="T4192" i="1"/>
  <c r="T4193" i="1"/>
  <c r="T4194" i="1"/>
  <c r="T4195" i="1"/>
  <c r="T52" i="1"/>
  <c r="T152" i="1"/>
  <c r="T4196" i="1"/>
  <c r="T4197" i="1"/>
  <c r="T4198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4199" i="1"/>
  <c r="T4200" i="1"/>
  <c r="T4201" i="1"/>
  <c r="T153" i="1"/>
  <c r="T154" i="1"/>
  <c r="T155" i="1"/>
  <c r="T4202" i="1"/>
  <c r="T156" i="1"/>
  <c r="T157" i="1"/>
  <c r="T158" i="1"/>
  <c r="T159" i="1"/>
  <c r="T4203" i="1"/>
  <c r="T4204" i="1"/>
  <c r="T4205" i="1"/>
  <c r="T4206" i="1"/>
  <c r="T4207" i="1"/>
  <c r="T4208" i="1"/>
  <c r="T4209" i="1"/>
  <c r="T4210" i="1"/>
  <c r="T4211" i="1"/>
  <c r="T160" i="1"/>
  <c r="T4212" i="1"/>
  <c r="T161" i="1"/>
  <c r="T4213" i="1"/>
  <c r="T4214" i="1"/>
  <c r="T4215" i="1"/>
  <c r="T4216" i="1"/>
  <c r="T162" i="1"/>
  <c r="T163" i="1"/>
  <c r="T164" i="1"/>
  <c r="T4217" i="1"/>
  <c r="T4218" i="1"/>
  <c r="T4219" i="1"/>
  <c r="T4220" i="1"/>
  <c r="T4221" i="1"/>
  <c r="T165" i="1"/>
  <c r="T4222" i="1"/>
  <c r="T4223" i="1"/>
  <c r="T166" i="1"/>
  <c r="T167" i="1"/>
  <c r="T4224" i="1"/>
  <c r="T4225" i="1"/>
  <c r="T4226" i="1"/>
  <c r="T4227" i="1"/>
  <c r="T4228" i="1"/>
  <c r="T4229" i="1"/>
  <c r="T4230" i="1"/>
  <c r="T4231" i="1"/>
  <c r="T71" i="1"/>
  <c r="T4232" i="1"/>
  <c r="T4233" i="1"/>
  <c r="T4234" i="1"/>
  <c r="T4235" i="1"/>
  <c r="T4236" i="1"/>
  <c r="T168" i="1"/>
  <c r="T4237" i="1"/>
  <c r="T4238" i="1"/>
  <c r="T4239" i="1"/>
  <c r="T4240" i="1"/>
  <c r="T4241" i="1"/>
  <c r="T4242" i="1"/>
  <c r="T169" i="1"/>
  <c r="T4243" i="1"/>
  <c r="T4244" i="1"/>
  <c r="T4245" i="1"/>
  <c r="T4246" i="1"/>
  <c r="T4247" i="1"/>
  <c r="T4248" i="1"/>
  <c r="T4249" i="1"/>
  <c r="T4250" i="1"/>
  <c r="T170" i="1"/>
  <c r="T171" i="1"/>
  <c r="T172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173" i="1"/>
  <c r="T4263" i="1"/>
  <c r="T174" i="1"/>
  <c r="T175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176" i="1"/>
  <c r="T177" i="1"/>
  <c r="T178" i="1"/>
  <c r="T4286" i="1"/>
  <c r="T4287" i="1"/>
  <c r="T4288" i="1"/>
  <c r="T4289" i="1"/>
  <c r="T4290" i="1"/>
  <c r="T4291" i="1"/>
  <c r="T4292" i="1"/>
  <c r="T179" i="1"/>
  <c r="T180" i="1"/>
  <c r="T181" i="1"/>
  <c r="T182" i="1"/>
  <c r="T4293" i="1"/>
  <c r="T4294" i="1"/>
  <c r="T4295" i="1"/>
  <c r="T4296" i="1"/>
  <c r="T183" i="1"/>
  <c r="T184" i="1"/>
  <c r="T4297" i="1"/>
  <c r="T4298" i="1"/>
  <c r="T4299" i="1"/>
  <c r="T4300" i="1"/>
  <c r="T4301" i="1"/>
  <c r="T4302" i="1"/>
  <c r="T4303" i="1"/>
  <c r="T185" i="1"/>
  <c r="T186" i="1"/>
  <c r="T4304" i="1"/>
  <c r="T187" i="1"/>
  <c r="T4305" i="1"/>
  <c r="T4306" i="1"/>
  <c r="T188" i="1"/>
  <c r="T189" i="1"/>
  <c r="T190" i="1"/>
  <c r="T4307" i="1"/>
  <c r="T4308" i="1"/>
  <c r="T4309" i="1"/>
  <c r="T191" i="1"/>
  <c r="T192" i="1"/>
  <c r="T4310" i="1"/>
  <c r="T193" i="1"/>
  <c r="T194" i="1"/>
  <c r="T4311" i="1"/>
  <c r="T4312" i="1"/>
  <c r="T4313" i="1"/>
  <c r="T4314" i="1"/>
  <c r="T195" i="1"/>
  <c r="T4315" i="1"/>
  <c r="T4316" i="1"/>
  <c r="T196" i="1"/>
  <c r="T197" i="1"/>
  <c r="T72" i="1"/>
  <c r="T4317" i="1"/>
  <c r="T4318" i="1"/>
  <c r="T73" i="1"/>
  <c r="T4319" i="1"/>
  <c r="T4320" i="1"/>
  <c r="T4321" i="1"/>
  <c r="T4322" i="1"/>
  <c r="T4323" i="1"/>
  <c r="T4324" i="1"/>
  <c r="T198" i="1"/>
  <c r="T74" i="1"/>
  <c r="T75" i="1"/>
  <c r="T76" i="1"/>
  <c r="T77" i="1"/>
  <c r="T78" i="1"/>
  <c r="T4325" i="1"/>
  <c r="T199" i="1"/>
  <c r="T4326" i="1"/>
  <c r="T4327" i="1"/>
  <c r="T4328" i="1"/>
  <c r="T4329" i="1"/>
  <c r="T4330" i="1"/>
  <c r="T4331" i="1"/>
  <c r="T4332" i="1"/>
  <c r="T4333" i="1"/>
  <c r="T200" i="1"/>
  <c r="T201" i="1"/>
  <c r="T202" i="1"/>
  <c r="T4334" i="1"/>
  <c r="T4335" i="1"/>
  <c r="T4336" i="1"/>
  <c r="T203" i="1"/>
  <c r="T4337" i="1"/>
  <c r="T4338" i="1"/>
  <c r="T4339" i="1"/>
  <c r="T4340" i="1"/>
  <c r="T4341" i="1"/>
  <c r="T204" i="1"/>
  <c r="T205" i="1"/>
  <c r="T79" i="1"/>
  <c r="T206" i="1"/>
  <c r="T80" i="1"/>
  <c r="T81" i="1"/>
  <c r="T82" i="1"/>
  <c r="T83" i="1"/>
  <c r="T84" i="1"/>
  <c r="T207" i="1"/>
  <c r="T4342" i="1"/>
  <c r="T4343" i="1"/>
  <c r="T208" i="1"/>
  <c r="T209" i="1"/>
  <c r="T210" i="1"/>
  <c r="T4344" i="1"/>
  <c r="T211" i="1"/>
  <c r="T212" i="1"/>
  <c r="T4345" i="1"/>
  <c r="T4346" i="1"/>
  <c r="T213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214" i="1"/>
  <c r="T4370" i="1"/>
  <c r="T215" i="1"/>
  <c r="T216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217" i="1"/>
  <c r="T218" i="1"/>
  <c r="T219" i="1"/>
  <c r="T220" i="1"/>
  <c r="T4404" i="1"/>
  <c r="T4405" i="1"/>
  <c r="T4406" i="1"/>
  <c r="T4407" i="1"/>
  <c r="T4408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4409" i="1"/>
  <c r="T4410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4411" i="1"/>
  <c r="T4412" i="1"/>
  <c r="T4413" i="1"/>
  <c r="T264" i="1"/>
  <c r="T4414" i="1"/>
  <c r="T4415" i="1"/>
  <c r="T265" i="1"/>
  <c r="T4416" i="1"/>
  <c r="T4417" i="1"/>
  <c r="T266" i="1"/>
  <c r="T267" i="1"/>
  <c r="T268" i="1"/>
  <c r="T269" i="1"/>
  <c r="T270" i="1"/>
  <c r="T271" i="1"/>
  <c r="T272" i="1"/>
  <c r="T273" i="1"/>
  <c r="T274" i="1"/>
  <c r="T4418" i="1"/>
  <c r="T4419" i="1"/>
  <c r="T4420" i="1"/>
  <c r="T275" i="1"/>
  <c r="T276" i="1"/>
  <c r="T277" i="1"/>
  <c r="T4421" i="1"/>
  <c r="T4422" i="1"/>
  <c r="T4423" i="1"/>
  <c r="T4424" i="1"/>
  <c r="T4425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4426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4427" i="1"/>
  <c r="T4428" i="1"/>
  <c r="T4429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4430" i="1"/>
  <c r="T4431" i="1"/>
  <c r="T4432" i="1"/>
  <c r="T4433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4434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4435" i="1"/>
  <c r="T443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437" i="1"/>
  <c r="T428" i="1"/>
  <c r="T429" i="1"/>
  <c r="T430" i="1"/>
  <c r="T431" i="1"/>
  <c r="T432" i="1"/>
  <c r="T433" i="1"/>
  <c r="T434" i="1"/>
  <c r="T435" i="1"/>
  <c r="T436" i="1"/>
  <c r="T437" i="1"/>
  <c r="T4438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439" i="1"/>
  <c r="T4440" i="1"/>
  <c r="T4441" i="1"/>
  <c r="T4442" i="1"/>
  <c r="T4443" i="1"/>
  <c r="T4444" i="1"/>
  <c r="T458" i="1"/>
  <c r="T459" i="1"/>
  <c r="T460" i="1"/>
  <c r="T461" i="1"/>
  <c r="T462" i="1"/>
  <c r="T463" i="1"/>
  <c r="T464" i="1"/>
  <c r="T4445" i="1"/>
  <c r="T4446" i="1"/>
  <c r="T4447" i="1"/>
  <c r="T4448" i="1"/>
  <c r="T4449" i="1"/>
  <c r="T4450" i="1"/>
  <c r="T4451" i="1"/>
  <c r="T4452" i="1"/>
  <c r="T4453" i="1"/>
  <c r="T4454" i="1"/>
  <c r="T4455" i="1"/>
  <c r="T465" i="1"/>
  <c r="T466" i="1"/>
  <c r="T467" i="1"/>
  <c r="T4456" i="1"/>
  <c r="T4457" i="1"/>
  <c r="T468" i="1"/>
  <c r="T469" i="1"/>
  <c r="T4458" i="1"/>
  <c r="T4459" i="1"/>
  <c r="T470" i="1"/>
  <c r="T471" i="1"/>
  <c r="T472" i="1"/>
  <c r="T473" i="1"/>
  <c r="T474" i="1"/>
  <c r="T4460" i="1"/>
  <c r="T475" i="1"/>
  <c r="T476" i="1"/>
  <c r="T477" i="1"/>
  <c r="T478" i="1"/>
  <c r="T479" i="1"/>
  <c r="T480" i="1"/>
  <c r="T481" i="1"/>
  <c r="T85" i="1"/>
  <c r="T482" i="1"/>
  <c r="T483" i="1"/>
  <c r="T4461" i="1"/>
  <c r="T4462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4463" i="1"/>
  <c r="T4464" i="1"/>
  <c r="T4465" i="1"/>
  <c r="T4466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4467" i="1"/>
  <c r="T541" i="1"/>
  <c r="T542" i="1"/>
  <c r="T543" i="1"/>
  <c r="T544" i="1"/>
  <c r="T545" i="1"/>
  <c r="T4468" i="1"/>
  <c r="T4469" i="1"/>
  <c r="T4470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4471" i="1"/>
  <c r="T4472" i="1"/>
  <c r="T4473" i="1"/>
  <c r="T4474" i="1"/>
  <c r="T4475" i="1"/>
  <c r="T562" i="1"/>
  <c r="T563" i="1"/>
  <c r="T564" i="1"/>
  <c r="T4476" i="1"/>
  <c r="T4477" i="1"/>
  <c r="T565" i="1"/>
  <c r="T566" i="1"/>
  <c r="T567" i="1"/>
  <c r="T568" i="1"/>
  <c r="T569" i="1"/>
  <c r="T4478" i="1"/>
  <c r="T4479" i="1"/>
  <c r="T4480" i="1"/>
  <c r="T570" i="1"/>
  <c r="T571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572" i="1"/>
  <c r="T4504" i="1"/>
  <c r="T573" i="1"/>
  <c r="T574" i="1"/>
  <c r="T575" i="1"/>
  <c r="T576" i="1"/>
  <c r="T577" i="1"/>
  <c r="T578" i="1"/>
  <c r="T579" i="1"/>
  <c r="T580" i="1"/>
  <c r="T581" i="1"/>
  <c r="T4505" i="1"/>
  <c r="T4506" i="1"/>
  <c r="T4507" i="1"/>
  <c r="T4508" i="1"/>
  <c r="T4509" i="1"/>
  <c r="T4510" i="1"/>
  <c r="T4511" i="1"/>
  <c r="T4512" i="1"/>
  <c r="T582" i="1"/>
  <c r="T583" i="1"/>
  <c r="T584" i="1"/>
  <c r="T585" i="1"/>
  <c r="T586" i="1"/>
  <c r="T587" i="1"/>
  <c r="T588" i="1"/>
  <c r="T589" i="1"/>
  <c r="T4513" i="1"/>
  <c r="T590" i="1"/>
  <c r="T4514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4515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4516" i="1"/>
  <c r="T632" i="1"/>
  <c r="T633" i="1"/>
  <c r="T4517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4518" i="1"/>
  <c r="T4519" i="1"/>
  <c r="T655" i="1"/>
  <c r="T656" i="1"/>
  <c r="T657" i="1"/>
  <c r="T658" i="1"/>
  <c r="T4520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4521" i="1"/>
  <c r="T4522" i="1"/>
  <c r="T4523" i="1"/>
  <c r="T683" i="1"/>
  <c r="T4524" i="1"/>
  <c r="T4525" i="1"/>
  <c r="T4526" i="1"/>
  <c r="T684" i="1"/>
  <c r="T685" i="1"/>
  <c r="T4527" i="1"/>
  <c r="T686" i="1"/>
  <c r="T687" i="1"/>
  <c r="T688" i="1"/>
  <c r="T689" i="1"/>
  <c r="T690" i="1"/>
  <c r="T4528" i="1"/>
  <c r="T4529" i="1"/>
  <c r="T691" i="1"/>
  <c r="T692" i="1"/>
  <c r="T4530" i="1"/>
  <c r="T4531" i="1"/>
  <c r="T693" i="1"/>
  <c r="T694" i="1"/>
  <c r="T4532" i="1"/>
  <c r="T695" i="1"/>
  <c r="T696" i="1"/>
  <c r="T697" i="1"/>
  <c r="T698" i="1"/>
  <c r="T699" i="1"/>
  <c r="T700" i="1"/>
  <c r="T4533" i="1"/>
  <c r="T701" i="1"/>
  <c r="T4534" i="1"/>
  <c r="T702" i="1"/>
  <c r="T703" i="1"/>
  <c r="T704" i="1"/>
  <c r="T4535" i="1"/>
  <c r="T705" i="1"/>
  <c r="T706" i="1"/>
  <c r="T707" i="1"/>
  <c r="T708" i="1"/>
  <c r="T709" i="1"/>
  <c r="T710" i="1"/>
  <c r="T4536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4537" i="1"/>
  <c r="T728" i="1"/>
  <c r="T729" i="1"/>
  <c r="T730" i="1"/>
  <c r="T731" i="1"/>
  <c r="T732" i="1"/>
  <c r="T4538" i="1"/>
  <c r="T4539" i="1"/>
  <c r="T733" i="1"/>
  <c r="T734" i="1"/>
  <c r="T735" i="1"/>
  <c r="T4540" i="1"/>
  <c r="T736" i="1"/>
  <c r="T737" i="1"/>
  <c r="T738" i="1"/>
  <c r="T739" i="1"/>
  <c r="T740" i="1"/>
  <c r="T741" i="1"/>
  <c r="T742" i="1"/>
  <c r="T743" i="1"/>
  <c r="T4541" i="1"/>
  <c r="T744" i="1"/>
  <c r="T745" i="1"/>
  <c r="T4542" i="1"/>
  <c r="T746" i="1"/>
  <c r="T747" i="1"/>
  <c r="T748" i="1"/>
  <c r="T749" i="1"/>
  <c r="T4543" i="1"/>
  <c r="T750" i="1"/>
  <c r="T751" i="1"/>
  <c r="T4544" i="1"/>
  <c r="T752" i="1"/>
  <c r="T753" i="1"/>
  <c r="T754" i="1"/>
  <c r="T4545" i="1"/>
  <c r="T4546" i="1"/>
  <c r="T4547" i="1"/>
  <c r="T755" i="1"/>
  <c r="T4548" i="1"/>
  <c r="T756" i="1"/>
  <c r="T4549" i="1"/>
  <c r="T757" i="1"/>
  <c r="T758" i="1"/>
  <c r="T4550" i="1"/>
  <c r="T4551" i="1"/>
  <c r="T759" i="1"/>
  <c r="T4552" i="1"/>
  <c r="T760" i="1"/>
  <c r="T761" i="1"/>
  <c r="T762" i="1"/>
  <c r="T4553" i="1"/>
  <c r="T763" i="1"/>
  <c r="T764" i="1"/>
  <c r="T765" i="1"/>
  <c r="T4554" i="1"/>
  <c r="T4555" i="1"/>
  <c r="T4556" i="1"/>
  <c r="T4557" i="1"/>
  <c r="T766" i="1"/>
  <c r="T4558" i="1"/>
  <c r="T767" i="1"/>
  <c r="T768" i="1"/>
  <c r="T769" i="1"/>
  <c r="T770" i="1"/>
  <c r="T771" i="1"/>
  <c r="T772" i="1"/>
  <c r="T773" i="1"/>
  <c r="T4559" i="1"/>
  <c r="T774" i="1"/>
  <c r="T4560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4561" i="1"/>
  <c r="T795" i="1"/>
  <c r="T796" i="1"/>
  <c r="T4562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4563" i="1"/>
  <c r="T816" i="1"/>
  <c r="T4564" i="1"/>
  <c r="T817" i="1"/>
  <c r="T818" i="1"/>
  <c r="T819" i="1"/>
  <c r="T820" i="1"/>
  <c r="T4565" i="1"/>
  <c r="T4566" i="1"/>
  <c r="T4567" i="1"/>
  <c r="T4568" i="1"/>
  <c r="T4569" i="1"/>
  <c r="T4570" i="1"/>
  <c r="T4571" i="1"/>
  <c r="T821" i="1"/>
  <c r="T822" i="1"/>
  <c r="T4572" i="1"/>
  <c r="T4573" i="1"/>
  <c r="T4574" i="1"/>
  <c r="T823" i="1"/>
  <c r="T824" i="1"/>
  <c r="T825" i="1"/>
  <c r="T4575" i="1"/>
  <c r="T4576" i="1"/>
  <c r="T4577" i="1"/>
  <c r="T826" i="1"/>
  <c r="T827" i="1"/>
  <c r="T828" i="1"/>
  <c r="T829" i="1"/>
  <c r="T830" i="1"/>
  <c r="T831" i="1"/>
  <c r="T4578" i="1"/>
  <c r="T4579" i="1"/>
  <c r="T832" i="1"/>
  <c r="T833" i="1"/>
  <c r="T4580" i="1"/>
  <c r="T834" i="1"/>
  <c r="T4581" i="1"/>
  <c r="T835" i="1"/>
  <c r="T4582" i="1"/>
  <c r="T836" i="1"/>
  <c r="T4583" i="1"/>
  <c r="T4584" i="1"/>
  <c r="T4585" i="1"/>
  <c r="T4586" i="1"/>
  <c r="T4587" i="1"/>
  <c r="T4588" i="1"/>
  <c r="T4589" i="1"/>
  <c r="T4590" i="1"/>
  <c r="T837" i="1"/>
  <c r="T838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839" i="1"/>
  <c r="T840" i="1"/>
  <c r="T4612" i="1"/>
  <c r="T841" i="1"/>
  <c r="T4613" i="1"/>
  <c r="T4614" i="1"/>
  <c r="T4615" i="1"/>
  <c r="T842" i="1"/>
  <c r="T843" i="1"/>
  <c r="T844" i="1"/>
  <c r="T4616" i="1"/>
  <c r="T4617" i="1"/>
  <c r="T4618" i="1"/>
  <c r="T4619" i="1"/>
  <c r="T4620" i="1"/>
  <c r="T4621" i="1"/>
  <c r="T4622" i="1"/>
  <c r="T845" i="1"/>
  <c r="T846" i="1"/>
  <c r="T4623" i="1"/>
  <c r="T847" i="1"/>
  <c r="T848" i="1"/>
  <c r="T4624" i="1"/>
  <c r="T849" i="1"/>
  <c r="T4625" i="1"/>
  <c r="T4626" i="1"/>
  <c r="T850" i="1"/>
  <c r="T851" i="1"/>
  <c r="T852" i="1"/>
  <c r="T853" i="1"/>
  <c r="T4627" i="1"/>
  <c r="T854" i="1"/>
  <c r="T855" i="1"/>
  <c r="T856" i="1"/>
  <c r="T4628" i="1"/>
  <c r="T4629" i="1"/>
  <c r="T4630" i="1"/>
  <c r="T857" i="1"/>
  <c r="T4631" i="1"/>
  <c r="T4632" i="1"/>
  <c r="T858" i="1"/>
  <c r="T859" i="1"/>
  <c r="T860" i="1"/>
  <c r="T861" i="1"/>
  <c r="T862" i="1"/>
  <c r="T4633" i="1"/>
  <c r="T863" i="1"/>
  <c r="T4634" i="1"/>
  <c r="T4635" i="1"/>
  <c r="T4636" i="1"/>
  <c r="T4637" i="1"/>
  <c r="T4638" i="1"/>
  <c r="T4639" i="1"/>
  <c r="T4640" i="1"/>
  <c r="T4641" i="1"/>
  <c r="T4642" i="1"/>
  <c r="T4643" i="1"/>
  <c r="T864" i="1"/>
  <c r="T865" i="1"/>
  <c r="T866" i="1"/>
  <c r="T867" i="1"/>
  <c r="T4644" i="1"/>
  <c r="T4645" i="1"/>
  <c r="T4646" i="1"/>
  <c r="T4647" i="1"/>
  <c r="T868" i="1"/>
  <c r="T869" i="1"/>
  <c r="T870" i="1"/>
  <c r="T4648" i="1"/>
  <c r="T4649" i="1"/>
  <c r="T4650" i="1"/>
  <c r="T871" i="1"/>
  <c r="T4651" i="1"/>
  <c r="T4652" i="1"/>
  <c r="T872" i="1"/>
  <c r="T4653" i="1"/>
  <c r="T4654" i="1"/>
  <c r="T4655" i="1"/>
  <c r="T4656" i="1"/>
  <c r="T873" i="1"/>
  <c r="T4657" i="1"/>
  <c r="T4658" i="1"/>
  <c r="T4659" i="1"/>
  <c r="T4660" i="1"/>
  <c r="T4661" i="1"/>
  <c r="T874" i="1"/>
  <c r="T875" i="1"/>
  <c r="T4662" i="1"/>
  <c r="T4663" i="1"/>
  <c r="T876" i="1"/>
  <c r="T4664" i="1"/>
  <c r="T877" i="1"/>
  <c r="T4665" i="1"/>
  <c r="T4666" i="1"/>
  <c r="T878" i="1"/>
  <c r="T4667" i="1"/>
  <c r="T4668" i="1"/>
  <c r="T4669" i="1"/>
  <c r="T4670" i="1"/>
  <c r="T4671" i="1"/>
  <c r="T4672" i="1"/>
  <c r="T4673" i="1"/>
  <c r="T4674" i="1"/>
  <c r="T4675" i="1"/>
  <c r="T879" i="1"/>
  <c r="T4676" i="1"/>
  <c r="T880" i="1"/>
  <c r="T4677" i="1"/>
  <c r="T881" i="1"/>
  <c r="T4678" i="1"/>
  <c r="T4679" i="1"/>
  <c r="T882" i="1"/>
  <c r="T883" i="1"/>
  <c r="T4680" i="1"/>
  <c r="T4681" i="1"/>
  <c r="T4682" i="1"/>
  <c r="T4683" i="1"/>
  <c r="T884" i="1"/>
  <c r="T885" i="1"/>
  <c r="T886" i="1"/>
  <c r="T4684" i="1"/>
  <c r="T887" i="1"/>
  <c r="T888" i="1"/>
  <c r="T4685" i="1"/>
  <c r="T4686" i="1"/>
  <c r="T889" i="1"/>
  <c r="T4687" i="1"/>
  <c r="T4688" i="1"/>
  <c r="T4689" i="1"/>
  <c r="T890" i="1"/>
  <c r="T4690" i="1"/>
  <c r="T891" i="1"/>
  <c r="T892" i="1"/>
  <c r="T4691" i="1"/>
  <c r="T4692" i="1"/>
  <c r="T893" i="1"/>
  <c r="T4693" i="1"/>
  <c r="T4694" i="1"/>
  <c r="T894" i="1"/>
  <c r="T4695" i="1"/>
  <c r="T4696" i="1"/>
  <c r="T4697" i="1"/>
  <c r="T895" i="1"/>
  <c r="T896" i="1"/>
  <c r="T897" i="1"/>
  <c r="T4698" i="1"/>
  <c r="T4699" i="1"/>
  <c r="T4700" i="1"/>
  <c r="T898" i="1"/>
  <c r="T4701" i="1"/>
  <c r="T899" i="1"/>
  <c r="T900" i="1"/>
  <c r="T901" i="1"/>
  <c r="T902" i="1"/>
  <c r="T903" i="1"/>
  <c r="T904" i="1"/>
  <c r="T905" i="1"/>
  <c r="T4702" i="1"/>
  <c r="T906" i="1"/>
  <c r="T907" i="1"/>
  <c r="T908" i="1"/>
  <c r="T909" i="1"/>
  <c r="T910" i="1"/>
  <c r="T911" i="1"/>
  <c r="T912" i="1"/>
  <c r="T913" i="1"/>
  <c r="T914" i="1"/>
  <c r="T4703" i="1"/>
  <c r="T915" i="1"/>
  <c r="T916" i="1"/>
  <c r="T917" i="1"/>
  <c r="T918" i="1"/>
  <c r="T4704" i="1"/>
  <c r="T4705" i="1"/>
  <c r="T919" i="1"/>
  <c r="T920" i="1"/>
  <c r="T921" i="1"/>
  <c r="T922" i="1"/>
  <c r="T923" i="1"/>
  <c r="T924" i="1"/>
  <c r="T4706" i="1"/>
  <c r="T4707" i="1"/>
  <c r="T925" i="1"/>
  <c r="T4708" i="1"/>
  <c r="T4709" i="1"/>
  <c r="T926" i="1"/>
  <c r="T4710" i="1"/>
  <c r="T4711" i="1"/>
  <c r="T927" i="1"/>
  <c r="T4712" i="1"/>
  <c r="T928" i="1"/>
  <c r="T4713" i="1"/>
  <c r="T4714" i="1"/>
  <c r="T4715" i="1"/>
  <c r="T929" i="1"/>
  <c r="T4716" i="1"/>
  <c r="T4717" i="1"/>
  <c r="T930" i="1"/>
  <c r="T931" i="1"/>
  <c r="T932" i="1"/>
  <c r="T4718" i="1"/>
  <c r="T933" i="1"/>
  <c r="T4719" i="1"/>
  <c r="T4720" i="1"/>
  <c r="T4721" i="1"/>
  <c r="T4722" i="1"/>
  <c r="T4723" i="1"/>
  <c r="T4724" i="1"/>
  <c r="T934" i="1"/>
  <c r="T4725" i="1"/>
  <c r="T4726" i="1"/>
  <c r="T4727" i="1"/>
  <c r="T935" i="1"/>
  <c r="T4728" i="1"/>
  <c r="T4729" i="1"/>
  <c r="T4730" i="1"/>
  <c r="T936" i="1"/>
  <c r="T937" i="1"/>
  <c r="T4731" i="1"/>
  <c r="T938" i="1"/>
  <c r="T939" i="1"/>
  <c r="T940" i="1"/>
  <c r="T941" i="1"/>
  <c r="T4732" i="1"/>
  <c r="T4733" i="1"/>
  <c r="T4734" i="1"/>
  <c r="T4735" i="1"/>
  <c r="T942" i="1"/>
  <c r="T4736" i="1"/>
  <c r="T943" i="1"/>
  <c r="T944" i="1"/>
  <c r="T945" i="1"/>
  <c r="T4737" i="1"/>
  <c r="T946" i="1"/>
  <c r="T947" i="1"/>
  <c r="T4738" i="1"/>
  <c r="T948" i="1"/>
  <c r="T949" i="1"/>
  <c r="T4739" i="1"/>
  <c r="T950" i="1"/>
  <c r="T951" i="1"/>
  <c r="T952" i="1"/>
  <c r="T953" i="1"/>
  <c r="T954" i="1"/>
  <c r="T955" i="1"/>
  <c r="T956" i="1"/>
  <c r="T957" i="1"/>
  <c r="T958" i="1"/>
  <c r="T959" i="1"/>
  <c r="T4740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4741" i="1"/>
  <c r="T4742" i="1"/>
  <c r="T4743" i="1"/>
  <c r="T983" i="1"/>
  <c r="T984" i="1"/>
  <c r="T4744" i="1"/>
  <c r="T985" i="1"/>
  <c r="T986" i="1"/>
  <c r="T987" i="1"/>
  <c r="T988" i="1"/>
  <c r="T989" i="1"/>
  <c r="T4745" i="1"/>
  <c r="T990" i="1"/>
  <c r="T991" i="1"/>
  <c r="T4746" i="1"/>
  <c r="T992" i="1"/>
  <c r="T4747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4748" i="1"/>
  <c r="T1006" i="1"/>
  <c r="T1007" i="1"/>
  <c r="T1008" i="1"/>
  <c r="T1009" i="1"/>
  <c r="T4749" i="1"/>
  <c r="T1010" i="1"/>
  <c r="T1011" i="1"/>
  <c r="T1012" i="1"/>
  <c r="T1013" i="1"/>
  <c r="T1014" i="1"/>
  <c r="T1015" i="1"/>
  <c r="T1016" i="1"/>
  <c r="T4750" i="1"/>
  <c r="T1017" i="1"/>
  <c r="T1018" i="1"/>
  <c r="T4751" i="1"/>
  <c r="T1019" i="1"/>
  <c r="T1020" i="1"/>
  <c r="T1021" i="1"/>
  <c r="T1022" i="1"/>
  <c r="T1023" i="1"/>
  <c r="T1024" i="1"/>
  <c r="T1025" i="1"/>
  <c r="T1026" i="1"/>
  <c r="T4752" i="1"/>
  <c r="T1027" i="1"/>
  <c r="T1028" i="1"/>
  <c r="T1029" i="1"/>
  <c r="T1030" i="1"/>
  <c r="T1031" i="1"/>
  <c r="T4753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4754" i="1"/>
  <c r="T4755" i="1"/>
  <c r="T4756" i="1"/>
  <c r="T4757" i="1"/>
  <c r="T1056" i="1"/>
  <c r="T1057" i="1"/>
  <c r="T4758" i="1"/>
  <c r="T1058" i="1"/>
  <c r="T4759" i="1"/>
  <c r="T1059" i="1"/>
  <c r="T4760" i="1"/>
  <c r="T1060" i="1"/>
  <c r="T1061" i="1"/>
  <c r="T1062" i="1"/>
  <c r="T1063" i="1"/>
  <c r="T1064" i="1"/>
  <c r="T4761" i="1"/>
  <c r="T1065" i="1"/>
  <c r="T4762" i="1"/>
  <c r="T1066" i="1"/>
  <c r="T4763" i="1"/>
  <c r="T1067" i="1"/>
  <c r="T4764" i="1"/>
  <c r="T4765" i="1"/>
  <c r="T4766" i="1"/>
  <c r="T4767" i="1"/>
  <c r="T1068" i="1"/>
  <c r="T1069" i="1"/>
  <c r="T4768" i="1"/>
  <c r="T4769" i="1"/>
  <c r="T1070" i="1"/>
  <c r="T4770" i="1"/>
  <c r="T1071" i="1"/>
  <c r="T4771" i="1"/>
  <c r="T1072" i="1"/>
  <c r="T1073" i="1"/>
  <c r="T4772" i="1"/>
  <c r="T4773" i="1"/>
  <c r="T4774" i="1"/>
  <c r="T4775" i="1"/>
  <c r="T4776" i="1"/>
  <c r="T4777" i="1"/>
  <c r="T4778" i="1"/>
  <c r="T1074" i="1"/>
  <c r="T1075" i="1"/>
  <c r="T4779" i="1"/>
  <c r="T1076" i="1"/>
  <c r="T4780" i="1"/>
  <c r="T4781" i="1"/>
  <c r="T1077" i="1"/>
  <c r="T1078" i="1"/>
  <c r="T4782" i="1"/>
  <c r="T1079" i="1"/>
  <c r="T1080" i="1"/>
  <c r="T4783" i="1"/>
  <c r="T4784" i="1"/>
  <c r="T1081" i="1"/>
  <c r="T4785" i="1"/>
  <c r="T4786" i="1"/>
  <c r="T4787" i="1"/>
  <c r="T4788" i="1"/>
  <c r="T4789" i="1"/>
  <c r="T4790" i="1"/>
  <c r="T1082" i="1"/>
  <c r="T4791" i="1"/>
  <c r="T4792" i="1"/>
  <c r="T4793" i="1"/>
  <c r="T4794" i="1"/>
  <c r="T4795" i="1"/>
  <c r="T1083" i="1"/>
  <c r="T1084" i="1"/>
  <c r="T1085" i="1"/>
  <c r="T4796" i="1"/>
  <c r="T4797" i="1"/>
  <c r="T4798" i="1"/>
  <c r="T1086" i="1"/>
  <c r="T1087" i="1"/>
  <c r="T4799" i="1"/>
  <c r="T1088" i="1"/>
  <c r="T4800" i="1"/>
  <c r="T1089" i="1"/>
  <c r="T1090" i="1"/>
  <c r="T1091" i="1"/>
  <c r="T4801" i="1"/>
  <c r="T4802" i="1"/>
  <c r="T1092" i="1"/>
  <c r="T4803" i="1"/>
  <c r="T1093" i="1"/>
  <c r="T4804" i="1"/>
  <c r="T4805" i="1"/>
  <c r="T4806" i="1"/>
  <c r="T1094" i="1"/>
  <c r="T4807" i="1"/>
  <c r="T1095" i="1"/>
  <c r="T4808" i="1"/>
  <c r="T1096" i="1"/>
  <c r="T1097" i="1"/>
  <c r="T1098" i="1"/>
  <c r="T4809" i="1"/>
  <c r="T4810" i="1"/>
  <c r="T1099" i="1"/>
  <c r="T1100" i="1"/>
  <c r="T1101" i="1"/>
  <c r="T4811" i="1"/>
  <c r="T1102" i="1"/>
  <c r="T4812" i="1"/>
  <c r="T4813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4814" i="1"/>
  <c r="T1116" i="1"/>
  <c r="T1117" i="1"/>
  <c r="T1118" i="1"/>
  <c r="T1119" i="1"/>
  <c r="T4815" i="1"/>
  <c r="T1120" i="1"/>
  <c r="T1121" i="1"/>
  <c r="T1122" i="1"/>
  <c r="T4816" i="1"/>
  <c r="T1123" i="1"/>
  <c r="T1124" i="1"/>
  <c r="T1125" i="1"/>
  <c r="T1126" i="1"/>
  <c r="T1127" i="1"/>
  <c r="T1128" i="1"/>
  <c r="T1129" i="1"/>
  <c r="T1130" i="1"/>
  <c r="T4817" i="1"/>
  <c r="T1131" i="1"/>
  <c r="T1132" i="1"/>
  <c r="T1133" i="1"/>
  <c r="T1134" i="1"/>
  <c r="T1135" i="1"/>
  <c r="T1136" i="1"/>
  <c r="T1137" i="1"/>
  <c r="T1138" i="1"/>
  <c r="T1139" i="1"/>
  <c r="T1140" i="1"/>
  <c r="T1141" i="1"/>
  <c r="T4818" i="1"/>
  <c r="T1142" i="1"/>
  <c r="T1143" i="1"/>
  <c r="T1144" i="1"/>
  <c r="T1145" i="1"/>
  <c r="T4819" i="1"/>
  <c r="T1146" i="1"/>
  <c r="T1147" i="1"/>
  <c r="T4820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4821" i="1"/>
  <c r="T1165" i="1"/>
  <c r="T86" i="1"/>
  <c r="T4822" i="1"/>
  <c r="T4823" i="1"/>
  <c r="T4824" i="1"/>
  <c r="T1166" i="1"/>
  <c r="T1167" i="1"/>
  <c r="T1168" i="1"/>
  <c r="T4825" i="1"/>
  <c r="T4826" i="1"/>
  <c r="T1169" i="1"/>
  <c r="T4827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4828" i="1"/>
  <c r="T1182" i="1"/>
  <c r="T4829" i="1"/>
  <c r="T4830" i="1"/>
  <c r="T1183" i="1"/>
  <c r="T1184" i="1"/>
  <c r="T4831" i="1"/>
  <c r="T1185" i="1"/>
  <c r="T1186" i="1"/>
  <c r="T1187" i="1"/>
  <c r="T1188" i="1"/>
  <c r="T1189" i="1"/>
  <c r="T1190" i="1"/>
  <c r="T1191" i="1"/>
  <c r="T1192" i="1"/>
  <c r="T4832" i="1"/>
  <c r="T4833" i="1"/>
  <c r="T1193" i="1"/>
  <c r="T4834" i="1"/>
  <c r="T4835" i="1"/>
  <c r="T4836" i="1"/>
  <c r="T1194" i="1"/>
  <c r="T1195" i="1"/>
  <c r="T1196" i="1"/>
  <c r="T1197" i="1"/>
  <c r="T1198" i="1"/>
  <c r="T1199" i="1"/>
  <c r="T1200" i="1"/>
  <c r="T1201" i="1"/>
  <c r="T1202" i="1"/>
  <c r="T1203" i="1"/>
  <c r="T1204" i="1"/>
  <c r="T4837" i="1"/>
  <c r="T1205" i="1"/>
  <c r="T1206" i="1"/>
  <c r="T4838" i="1"/>
  <c r="T4839" i="1"/>
  <c r="T1207" i="1"/>
  <c r="T1208" i="1"/>
  <c r="T1209" i="1"/>
  <c r="T1210" i="1"/>
  <c r="T1211" i="1"/>
  <c r="T1212" i="1"/>
  <c r="T1213" i="1"/>
  <c r="T4840" i="1"/>
  <c r="T4841" i="1"/>
  <c r="T1214" i="1"/>
  <c r="T4842" i="1"/>
  <c r="T4843" i="1"/>
  <c r="T4844" i="1"/>
  <c r="T4845" i="1"/>
  <c r="T4846" i="1"/>
  <c r="T1215" i="1"/>
  <c r="T4847" i="1"/>
  <c r="T4848" i="1"/>
  <c r="T1216" i="1"/>
  <c r="T4849" i="1"/>
  <c r="T4850" i="1"/>
  <c r="T4851" i="1"/>
  <c r="T1217" i="1"/>
  <c r="T1218" i="1"/>
  <c r="T4852" i="1"/>
  <c r="T4853" i="1"/>
  <c r="T4854" i="1"/>
  <c r="T1219" i="1"/>
  <c r="T1220" i="1"/>
  <c r="T1221" i="1"/>
  <c r="T1222" i="1"/>
  <c r="T1223" i="1"/>
  <c r="T4855" i="1"/>
  <c r="T4856" i="1"/>
  <c r="T1224" i="1"/>
  <c r="T1225" i="1"/>
  <c r="T4857" i="1"/>
  <c r="T4858" i="1"/>
  <c r="T4859" i="1"/>
  <c r="T4860" i="1"/>
  <c r="T4861" i="1"/>
  <c r="T1226" i="1"/>
  <c r="T1227" i="1"/>
  <c r="T4862" i="1"/>
  <c r="T1228" i="1"/>
  <c r="T4863" i="1"/>
  <c r="T4864" i="1"/>
  <c r="T4865" i="1"/>
  <c r="T4866" i="1"/>
  <c r="T4867" i="1"/>
  <c r="T4868" i="1"/>
  <c r="T1229" i="1"/>
  <c r="T1230" i="1"/>
  <c r="T4869" i="1"/>
  <c r="T4870" i="1"/>
  <c r="T1231" i="1"/>
  <c r="T1232" i="1"/>
  <c r="T4871" i="1"/>
  <c r="T1233" i="1"/>
  <c r="T1234" i="1"/>
  <c r="T4872" i="1"/>
  <c r="T4873" i="1"/>
  <c r="T4874" i="1"/>
  <c r="T1235" i="1"/>
  <c r="T1236" i="1"/>
  <c r="T1237" i="1"/>
  <c r="T1238" i="1"/>
  <c r="T4875" i="1"/>
  <c r="T4876" i="1"/>
  <c r="T1239" i="1"/>
  <c r="T4877" i="1"/>
  <c r="T1240" i="1"/>
  <c r="T1241" i="1"/>
  <c r="T1242" i="1"/>
  <c r="T1243" i="1"/>
  <c r="T4878" i="1"/>
  <c r="T4879" i="1"/>
  <c r="T1244" i="1"/>
  <c r="T1245" i="1"/>
  <c r="T1246" i="1"/>
  <c r="T1247" i="1"/>
  <c r="T1248" i="1"/>
  <c r="T1249" i="1"/>
  <c r="T1250" i="1"/>
  <c r="T4880" i="1"/>
  <c r="T1251" i="1"/>
  <c r="T1252" i="1"/>
  <c r="T1253" i="1"/>
  <c r="T1254" i="1"/>
  <c r="T4881" i="1"/>
  <c r="T1255" i="1"/>
  <c r="T1256" i="1"/>
  <c r="T1257" i="1"/>
  <c r="T1258" i="1"/>
  <c r="T4882" i="1"/>
  <c r="T4883" i="1"/>
  <c r="T1259" i="1"/>
  <c r="T1260" i="1"/>
  <c r="T1261" i="1"/>
  <c r="T4884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4885" i="1"/>
  <c r="T1280" i="1"/>
  <c r="T1281" i="1"/>
  <c r="T1282" i="1"/>
  <c r="T1283" i="1"/>
  <c r="T1284" i="1"/>
  <c r="T1285" i="1"/>
  <c r="T1286" i="1"/>
  <c r="T4886" i="1"/>
  <c r="T1287" i="1"/>
  <c r="T4887" i="1"/>
  <c r="T1288" i="1"/>
  <c r="T1289" i="1"/>
  <c r="T1290" i="1"/>
  <c r="T4888" i="1"/>
  <c r="T4889" i="1"/>
  <c r="T1291" i="1"/>
  <c r="T1292" i="1"/>
  <c r="T1293" i="1"/>
  <c r="T1294" i="1"/>
  <c r="T4890" i="1"/>
  <c r="T1295" i="1"/>
  <c r="T1296" i="1"/>
  <c r="T1297" i="1"/>
  <c r="T1298" i="1"/>
  <c r="T1299" i="1"/>
  <c r="T1300" i="1"/>
  <c r="T4891" i="1"/>
  <c r="T1301" i="1"/>
  <c r="T4892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4893" i="1"/>
  <c r="T4894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4895" i="1"/>
  <c r="T1337" i="1"/>
  <c r="T4896" i="1"/>
  <c r="T1338" i="1"/>
  <c r="T1339" i="1"/>
  <c r="T1340" i="1"/>
  <c r="T1341" i="1"/>
  <c r="T1342" i="1"/>
  <c r="T4897" i="1"/>
  <c r="T1343" i="1"/>
  <c r="T1344" i="1"/>
  <c r="T1345" i="1"/>
  <c r="T1346" i="1"/>
  <c r="T4898" i="1"/>
  <c r="T1347" i="1"/>
  <c r="T1348" i="1"/>
  <c r="T1349" i="1"/>
  <c r="T1350" i="1"/>
  <c r="T1351" i="1"/>
  <c r="T4899" i="1"/>
  <c r="T1352" i="1"/>
  <c r="T1353" i="1"/>
  <c r="T4900" i="1"/>
  <c r="T4901" i="1"/>
  <c r="T4902" i="1"/>
  <c r="T4903" i="1"/>
  <c r="T4904" i="1"/>
  <c r="T1354" i="1"/>
  <c r="T1355" i="1"/>
  <c r="T1356" i="1"/>
  <c r="T4905" i="1"/>
  <c r="T4906" i="1"/>
  <c r="T4907" i="1"/>
  <c r="T1357" i="1"/>
  <c r="T4908" i="1"/>
  <c r="T4909" i="1"/>
  <c r="T4910" i="1"/>
  <c r="T4911" i="1"/>
  <c r="T4912" i="1"/>
  <c r="T1358" i="1"/>
  <c r="T1359" i="1"/>
  <c r="T4913" i="1"/>
  <c r="T1360" i="1"/>
  <c r="T4914" i="1"/>
  <c r="T4915" i="1"/>
  <c r="T4916" i="1"/>
  <c r="T1361" i="1"/>
  <c r="T4917" i="1"/>
  <c r="T4918" i="1"/>
  <c r="T4919" i="1"/>
  <c r="T1362" i="1"/>
  <c r="T4920" i="1"/>
  <c r="T4921" i="1"/>
  <c r="T4922" i="1"/>
  <c r="T1363" i="1"/>
  <c r="T1364" i="1"/>
  <c r="T4923" i="1"/>
  <c r="T4924" i="1"/>
  <c r="T4925" i="1"/>
  <c r="T4926" i="1"/>
  <c r="T1365" i="1"/>
  <c r="T4927" i="1"/>
  <c r="T1366" i="1"/>
  <c r="T4928" i="1"/>
  <c r="T4929" i="1"/>
  <c r="T4930" i="1"/>
  <c r="T4931" i="1"/>
  <c r="T4932" i="1"/>
  <c r="T4933" i="1"/>
  <c r="T4934" i="1"/>
  <c r="T4935" i="1"/>
  <c r="T1367" i="1"/>
  <c r="T1368" i="1"/>
  <c r="T1369" i="1"/>
  <c r="T4936" i="1"/>
  <c r="T1370" i="1"/>
  <c r="T1371" i="1"/>
  <c r="T1372" i="1"/>
  <c r="T4937" i="1"/>
  <c r="T1373" i="1"/>
  <c r="T1374" i="1"/>
  <c r="T4938" i="1"/>
  <c r="T1375" i="1"/>
  <c r="T1376" i="1"/>
  <c r="T1377" i="1"/>
  <c r="T4939" i="1"/>
  <c r="T1378" i="1"/>
  <c r="T1379" i="1"/>
  <c r="T1380" i="1"/>
  <c r="T4940" i="1"/>
  <c r="T1381" i="1"/>
  <c r="T1382" i="1"/>
  <c r="T4941" i="1"/>
  <c r="T1383" i="1"/>
  <c r="T4942" i="1"/>
  <c r="T1384" i="1"/>
  <c r="T1385" i="1"/>
  <c r="T4943" i="1"/>
  <c r="T4944" i="1"/>
  <c r="T1386" i="1"/>
  <c r="T4945" i="1"/>
  <c r="T4946" i="1"/>
  <c r="T1387" i="1"/>
  <c r="T1388" i="1"/>
  <c r="T4947" i="1"/>
  <c r="T1389" i="1"/>
  <c r="T1390" i="1"/>
  <c r="T4948" i="1"/>
  <c r="T4949" i="1"/>
  <c r="T1391" i="1"/>
  <c r="T4950" i="1"/>
  <c r="T4951" i="1"/>
  <c r="T1392" i="1"/>
  <c r="T4952" i="1"/>
  <c r="T4953" i="1"/>
  <c r="T1393" i="1"/>
  <c r="T1394" i="1"/>
  <c r="T4954" i="1"/>
  <c r="T4955" i="1"/>
  <c r="T4956" i="1"/>
  <c r="T4957" i="1"/>
  <c r="T1395" i="1"/>
  <c r="T1396" i="1"/>
  <c r="T1397" i="1"/>
  <c r="T1398" i="1"/>
  <c r="T4958" i="1"/>
  <c r="T1399" i="1"/>
  <c r="T1400" i="1"/>
  <c r="T4959" i="1"/>
  <c r="T1401" i="1"/>
  <c r="T4960" i="1"/>
  <c r="T1402" i="1"/>
  <c r="T1403" i="1"/>
  <c r="T1404" i="1"/>
  <c r="T1405" i="1"/>
  <c r="T1406" i="1"/>
  <c r="T1407" i="1"/>
  <c r="T4961" i="1"/>
  <c r="T1408" i="1"/>
  <c r="T4962" i="1"/>
  <c r="T4963" i="1"/>
  <c r="T4964" i="1"/>
  <c r="T4965" i="1"/>
  <c r="T4966" i="1"/>
  <c r="T1409" i="1"/>
  <c r="T1410" i="1"/>
  <c r="T1411" i="1"/>
  <c r="T1412" i="1"/>
  <c r="T1413" i="1"/>
  <c r="T1414" i="1"/>
  <c r="T1415" i="1"/>
  <c r="T1416" i="1"/>
  <c r="T1417" i="1"/>
  <c r="T1418" i="1"/>
  <c r="T4967" i="1"/>
  <c r="T4968" i="1"/>
  <c r="T1419" i="1"/>
  <c r="T1420" i="1"/>
  <c r="T1421" i="1"/>
  <c r="T1422" i="1"/>
  <c r="T1423" i="1"/>
  <c r="T1424" i="1"/>
  <c r="T1425" i="1"/>
  <c r="T1426" i="1"/>
  <c r="T1427" i="1"/>
  <c r="T1428" i="1"/>
  <c r="T1429" i="1"/>
  <c r="T4969" i="1"/>
  <c r="T1430" i="1"/>
  <c r="T1431" i="1"/>
  <c r="T4970" i="1"/>
  <c r="T1432" i="1"/>
  <c r="T1433" i="1"/>
  <c r="T1434" i="1"/>
  <c r="T4971" i="1"/>
  <c r="T4972" i="1"/>
  <c r="T1435" i="1"/>
  <c r="T1436" i="1"/>
  <c r="T4973" i="1"/>
  <c r="T1437" i="1"/>
  <c r="T1438" i="1"/>
  <c r="T1439" i="1"/>
  <c r="T1440" i="1"/>
  <c r="T1441" i="1"/>
  <c r="T4974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4975" i="1"/>
  <c r="T1454" i="1"/>
  <c r="T1455" i="1"/>
  <c r="T4976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4977" i="1"/>
  <c r="T4978" i="1"/>
  <c r="T1468" i="1"/>
  <c r="T4979" i="1"/>
  <c r="T4980" i="1"/>
  <c r="T1469" i="1"/>
  <c r="T4981" i="1"/>
  <c r="T4982" i="1"/>
  <c r="T4983" i="1"/>
  <c r="T4984" i="1"/>
  <c r="T4985" i="1"/>
  <c r="T1470" i="1"/>
  <c r="T1471" i="1"/>
  <c r="T4986" i="1"/>
  <c r="T1472" i="1"/>
  <c r="T4987" i="1"/>
  <c r="T1473" i="1"/>
  <c r="T1474" i="1"/>
  <c r="T4988" i="1"/>
  <c r="T4989" i="1"/>
  <c r="T4990" i="1"/>
  <c r="T1475" i="1"/>
  <c r="T1476" i="1"/>
  <c r="T1477" i="1"/>
  <c r="T4991" i="1"/>
  <c r="T1478" i="1"/>
  <c r="T1479" i="1"/>
  <c r="T1480" i="1"/>
  <c r="T1481" i="1"/>
  <c r="T1482" i="1"/>
  <c r="T4992" i="1"/>
  <c r="T1483" i="1"/>
  <c r="T4993" i="1"/>
  <c r="T4994" i="1"/>
  <c r="T1484" i="1"/>
  <c r="T1485" i="1"/>
  <c r="T1486" i="1"/>
  <c r="T1487" i="1"/>
  <c r="T1488" i="1"/>
  <c r="T1489" i="1"/>
  <c r="T4995" i="1"/>
  <c r="T1490" i="1"/>
  <c r="T1491" i="1"/>
  <c r="T4996" i="1"/>
  <c r="T4997" i="1"/>
  <c r="T4998" i="1"/>
  <c r="T1492" i="1"/>
  <c r="T1493" i="1"/>
  <c r="T1494" i="1"/>
  <c r="T1495" i="1"/>
  <c r="T4999" i="1"/>
  <c r="T5000" i="1"/>
  <c r="T1496" i="1"/>
  <c r="T5001" i="1"/>
  <c r="T5002" i="1"/>
  <c r="T5003" i="1"/>
  <c r="T5004" i="1"/>
  <c r="T5005" i="1"/>
  <c r="T5006" i="1"/>
  <c r="T5007" i="1"/>
  <c r="T5008" i="1"/>
  <c r="T1497" i="1"/>
  <c r="T1498" i="1"/>
  <c r="T5009" i="1"/>
  <c r="T1499" i="1"/>
  <c r="T5010" i="1"/>
  <c r="T5011" i="1"/>
  <c r="T5012" i="1"/>
  <c r="T5013" i="1"/>
  <c r="T5014" i="1"/>
  <c r="T5015" i="1"/>
  <c r="T1500" i="1"/>
  <c r="T1501" i="1"/>
  <c r="T1502" i="1"/>
  <c r="T5016" i="1"/>
  <c r="T5017" i="1"/>
  <c r="T5018" i="1"/>
  <c r="T1503" i="1"/>
  <c r="T1504" i="1"/>
  <c r="T5019" i="1"/>
  <c r="T5020" i="1"/>
  <c r="T5021" i="1"/>
  <c r="T1505" i="1"/>
  <c r="T1506" i="1"/>
  <c r="T5022" i="1"/>
  <c r="T5023" i="1"/>
  <c r="T5024" i="1"/>
  <c r="T5025" i="1"/>
  <c r="T5026" i="1"/>
  <c r="T5027" i="1"/>
  <c r="T1507" i="1"/>
  <c r="T5028" i="1"/>
  <c r="T1508" i="1"/>
  <c r="T5029" i="1"/>
  <c r="T1509" i="1"/>
  <c r="T1510" i="1"/>
  <c r="T1511" i="1"/>
  <c r="T1512" i="1"/>
  <c r="T1513" i="1"/>
  <c r="T5030" i="1"/>
  <c r="T1514" i="1"/>
  <c r="T1515" i="1"/>
  <c r="T5031" i="1"/>
  <c r="T5032" i="1"/>
  <c r="T5033" i="1"/>
  <c r="T1516" i="1"/>
  <c r="T5034" i="1"/>
  <c r="T1517" i="1"/>
  <c r="T5035" i="1"/>
  <c r="T1518" i="1"/>
  <c r="T1519" i="1"/>
  <c r="T1520" i="1"/>
  <c r="T5036" i="1"/>
  <c r="T1521" i="1"/>
  <c r="T5037" i="1"/>
  <c r="T1522" i="1"/>
  <c r="T1523" i="1"/>
  <c r="T1524" i="1"/>
  <c r="T1525" i="1"/>
  <c r="T1526" i="1"/>
  <c r="T5038" i="1"/>
  <c r="T5039" i="1"/>
  <c r="T5040" i="1"/>
  <c r="T5041" i="1"/>
  <c r="T1527" i="1"/>
  <c r="T5042" i="1"/>
  <c r="T5043" i="1"/>
  <c r="T1528" i="1"/>
  <c r="T5044" i="1"/>
  <c r="T5045" i="1"/>
  <c r="T5046" i="1"/>
  <c r="T1529" i="1"/>
  <c r="T1530" i="1"/>
  <c r="T5047" i="1"/>
  <c r="T5048" i="1"/>
  <c r="T1531" i="1"/>
  <c r="T5049" i="1"/>
  <c r="T5050" i="1"/>
  <c r="T5051" i="1"/>
  <c r="T5052" i="1"/>
  <c r="T1532" i="1"/>
  <c r="T1533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1534" i="1"/>
  <c r="T5065" i="1"/>
  <c r="T1535" i="1"/>
  <c r="T1536" i="1"/>
  <c r="T1537" i="1"/>
  <c r="T5066" i="1"/>
  <c r="T1538" i="1"/>
  <c r="T1539" i="1"/>
  <c r="T5067" i="1"/>
  <c r="T5068" i="1"/>
  <c r="T5069" i="1"/>
  <c r="T5070" i="1"/>
  <c r="T1540" i="1"/>
  <c r="T1541" i="1"/>
  <c r="T1542" i="1"/>
  <c r="T1543" i="1"/>
  <c r="T1544" i="1"/>
  <c r="T5071" i="1"/>
  <c r="T5072" i="1"/>
  <c r="T5073" i="1"/>
  <c r="T5074" i="1"/>
  <c r="T5075" i="1"/>
  <c r="T1545" i="1"/>
  <c r="T5076" i="1"/>
  <c r="T1546" i="1"/>
  <c r="T1547" i="1"/>
  <c r="T5077" i="1"/>
  <c r="T5078" i="1"/>
  <c r="T5079" i="1"/>
  <c r="T1548" i="1"/>
  <c r="T5080" i="1"/>
  <c r="T5081" i="1"/>
  <c r="T1549" i="1"/>
  <c r="T5082" i="1"/>
  <c r="T5083" i="1"/>
  <c r="T1550" i="1"/>
  <c r="T1551" i="1"/>
  <c r="T1552" i="1"/>
  <c r="T1553" i="1"/>
  <c r="T1554" i="1"/>
  <c r="T1555" i="1"/>
  <c r="T1556" i="1"/>
  <c r="T1557" i="1"/>
  <c r="T1558" i="1"/>
  <c r="T1559" i="1"/>
  <c r="T1560" i="1"/>
  <c r="T5084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5085" i="1"/>
  <c r="T1581" i="1"/>
  <c r="T5086" i="1"/>
  <c r="T1582" i="1"/>
  <c r="T1583" i="1"/>
  <c r="T1584" i="1"/>
  <c r="T5087" i="1"/>
  <c r="T1585" i="1"/>
  <c r="T1586" i="1"/>
  <c r="T1587" i="1"/>
  <c r="T1588" i="1"/>
  <c r="T1589" i="1"/>
  <c r="T1590" i="1"/>
  <c r="T5088" i="1"/>
  <c r="T1591" i="1"/>
  <c r="T1592" i="1"/>
  <c r="T1593" i="1"/>
  <c r="T5089" i="1"/>
  <c r="T1594" i="1"/>
  <c r="T1595" i="1"/>
  <c r="T1596" i="1"/>
  <c r="T1597" i="1"/>
  <c r="T5090" i="1"/>
  <c r="T1598" i="1"/>
  <c r="T1599" i="1"/>
  <c r="T1600" i="1"/>
  <c r="T5091" i="1"/>
  <c r="T1601" i="1"/>
  <c r="T5092" i="1"/>
  <c r="T1602" i="1"/>
  <c r="T5093" i="1"/>
  <c r="T1603" i="1"/>
  <c r="T1604" i="1"/>
  <c r="T1605" i="1"/>
  <c r="T5094" i="1"/>
  <c r="T1606" i="1"/>
  <c r="T1607" i="1"/>
  <c r="T5095" i="1"/>
  <c r="T1608" i="1"/>
  <c r="T1609" i="1"/>
  <c r="T1610" i="1"/>
  <c r="T1611" i="1"/>
  <c r="T1612" i="1"/>
  <c r="T1613" i="1"/>
  <c r="T5096" i="1"/>
  <c r="T1614" i="1"/>
  <c r="T1615" i="1"/>
  <c r="T5097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5098" i="1"/>
  <c r="T1629" i="1"/>
  <c r="T1630" i="1"/>
  <c r="T1631" i="1"/>
  <c r="T5099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5100" i="1"/>
  <c r="T1647" i="1"/>
  <c r="T1648" i="1"/>
  <c r="T1649" i="1"/>
  <c r="T1650" i="1"/>
  <c r="T1651" i="1"/>
  <c r="T1652" i="1"/>
  <c r="T1653" i="1"/>
  <c r="T1654" i="1"/>
  <c r="T1655" i="1"/>
  <c r="T1656" i="1"/>
  <c r="T87" i="1"/>
  <c r="T5101" i="1"/>
  <c r="T5102" i="1"/>
  <c r="T5103" i="1"/>
  <c r="T88" i="1"/>
  <c r="T5104" i="1"/>
  <c r="T89" i="1"/>
  <c r="T5105" i="1"/>
  <c r="T1657" i="1"/>
  <c r="T5106" i="1"/>
  <c r="T1658" i="1"/>
  <c r="T5107" i="1"/>
  <c r="T90" i="1"/>
  <c r="T1659" i="1"/>
  <c r="T1660" i="1"/>
  <c r="T5108" i="1"/>
  <c r="T5109" i="1"/>
  <c r="T5110" i="1"/>
  <c r="T1661" i="1"/>
  <c r="T1662" i="1"/>
  <c r="T5111" i="1"/>
  <c r="T1663" i="1"/>
  <c r="T1664" i="1"/>
  <c r="T1665" i="1"/>
  <c r="T1666" i="1"/>
  <c r="T1667" i="1"/>
  <c r="T1668" i="1"/>
  <c r="T1669" i="1"/>
  <c r="T1670" i="1"/>
  <c r="T1671" i="1"/>
  <c r="T1672" i="1"/>
  <c r="T1673" i="1"/>
  <c r="T5112" i="1"/>
  <c r="T1674" i="1"/>
  <c r="T1675" i="1"/>
  <c r="T1676" i="1"/>
  <c r="T1677" i="1"/>
  <c r="T5113" i="1"/>
  <c r="T1678" i="1"/>
  <c r="T5114" i="1"/>
  <c r="T1679" i="1"/>
  <c r="T1680" i="1"/>
  <c r="T1681" i="1"/>
  <c r="T1682" i="1"/>
  <c r="T1683" i="1"/>
  <c r="T1684" i="1"/>
  <c r="T5115" i="1"/>
  <c r="T1685" i="1"/>
  <c r="T5116" i="1"/>
  <c r="T1686" i="1"/>
  <c r="T5117" i="1"/>
  <c r="T1687" i="1"/>
  <c r="T1688" i="1"/>
  <c r="T1689" i="1"/>
  <c r="T5118" i="1"/>
  <c r="T1690" i="1"/>
  <c r="T1691" i="1"/>
  <c r="T1692" i="1"/>
  <c r="T5119" i="1"/>
  <c r="T1693" i="1"/>
  <c r="T1694" i="1"/>
  <c r="T1695" i="1"/>
  <c r="T1696" i="1"/>
  <c r="T5120" i="1"/>
  <c r="T1697" i="1"/>
  <c r="T1698" i="1"/>
  <c r="T1699" i="1"/>
  <c r="T1700" i="1"/>
  <c r="T1701" i="1"/>
  <c r="T5121" i="1"/>
  <c r="T5122" i="1"/>
  <c r="T1702" i="1"/>
  <c r="T1703" i="1"/>
  <c r="T5123" i="1"/>
  <c r="T1704" i="1"/>
  <c r="T5124" i="1"/>
  <c r="T5125" i="1"/>
  <c r="T5126" i="1"/>
  <c r="T5127" i="1"/>
  <c r="T5128" i="1"/>
  <c r="T5129" i="1"/>
  <c r="T1705" i="1"/>
  <c r="T1706" i="1"/>
  <c r="T5130" i="1"/>
  <c r="T1707" i="1"/>
  <c r="T5131" i="1"/>
  <c r="T5132" i="1"/>
  <c r="T5133" i="1"/>
  <c r="T1708" i="1"/>
  <c r="T5134" i="1"/>
  <c r="T1709" i="1"/>
  <c r="T1710" i="1"/>
  <c r="T1711" i="1"/>
  <c r="T1712" i="1"/>
  <c r="T1713" i="1"/>
  <c r="T5135" i="1"/>
  <c r="T1714" i="1"/>
  <c r="T5136" i="1"/>
  <c r="T5137" i="1"/>
  <c r="T1715" i="1"/>
  <c r="T1716" i="1"/>
  <c r="T5138" i="1"/>
  <c r="T5139" i="1"/>
  <c r="T1717" i="1"/>
  <c r="T5140" i="1"/>
  <c r="T5141" i="1"/>
  <c r="T5142" i="1"/>
  <c r="T5143" i="1"/>
  <c r="T1718" i="1"/>
  <c r="T5144" i="1"/>
  <c r="T5145" i="1"/>
  <c r="T5146" i="1"/>
  <c r="T5147" i="1"/>
  <c r="T5148" i="1"/>
  <c r="T5149" i="1"/>
  <c r="T1719" i="1"/>
  <c r="T5150" i="1"/>
  <c r="T5151" i="1"/>
  <c r="T1720" i="1"/>
  <c r="T5152" i="1"/>
  <c r="T5153" i="1"/>
  <c r="T1721" i="1"/>
  <c r="T1722" i="1"/>
  <c r="T1723" i="1"/>
  <c r="T5154" i="1"/>
  <c r="T1724" i="1"/>
  <c r="T5155" i="1"/>
  <c r="T1725" i="1"/>
  <c r="T1726" i="1"/>
  <c r="T1727" i="1"/>
  <c r="T5156" i="1"/>
  <c r="T5157" i="1"/>
  <c r="T1728" i="1"/>
  <c r="T5158" i="1"/>
  <c r="T1729" i="1"/>
  <c r="T1730" i="1"/>
  <c r="T1731" i="1"/>
  <c r="T1732" i="1"/>
  <c r="T1733" i="1"/>
  <c r="T5159" i="1"/>
  <c r="T1734" i="1"/>
  <c r="T1735" i="1"/>
  <c r="T1736" i="1"/>
  <c r="T1737" i="1"/>
  <c r="T1738" i="1"/>
  <c r="T1739" i="1"/>
  <c r="T5160" i="1"/>
  <c r="T5161" i="1"/>
  <c r="T1740" i="1"/>
  <c r="T1741" i="1"/>
  <c r="T5162" i="1"/>
  <c r="T1742" i="1"/>
  <c r="T1743" i="1"/>
  <c r="T1744" i="1"/>
  <c r="T1745" i="1"/>
  <c r="T1746" i="1"/>
  <c r="T5163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5164" i="1"/>
  <c r="T1764" i="1"/>
  <c r="T1765" i="1"/>
  <c r="T1766" i="1"/>
  <c r="T1767" i="1"/>
  <c r="T1768" i="1"/>
  <c r="T1769" i="1"/>
  <c r="T5165" i="1"/>
  <c r="T1770" i="1"/>
  <c r="T1771" i="1"/>
  <c r="T1772" i="1"/>
  <c r="T5166" i="1"/>
  <c r="T1773" i="1"/>
  <c r="T1774" i="1"/>
  <c r="T1775" i="1"/>
  <c r="T1776" i="1"/>
  <c r="T1777" i="1"/>
  <c r="T1778" i="1"/>
  <c r="T1779" i="1"/>
  <c r="T5167" i="1"/>
  <c r="T1780" i="1"/>
  <c r="T1781" i="1"/>
  <c r="T1782" i="1"/>
  <c r="T5168" i="1"/>
  <c r="T1783" i="1"/>
  <c r="T1784" i="1"/>
  <c r="T1785" i="1"/>
  <c r="T1786" i="1"/>
  <c r="T1787" i="1"/>
  <c r="T1788" i="1"/>
  <c r="T5169" i="1"/>
  <c r="T1789" i="1"/>
  <c r="T5170" i="1"/>
  <c r="T1790" i="1"/>
  <c r="T1791" i="1"/>
  <c r="T1792" i="1"/>
  <c r="T5171" i="1"/>
  <c r="T1793" i="1"/>
  <c r="T5172" i="1"/>
  <c r="T1794" i="1"/>
  <c r="T1795" i="1"/>
  <c r="T1796" i="1"/>
  <c r="T1797" i="1"/>
  <c r="T1798" i="1"/>
  <c r="T5173" i="1"/>
  <c r="T5174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5175" i="1"/>
  <c r="T1817" i="1"/>
  <c r="T5176" i="1"/>
  <c r="T1818" i="1"/>
  <c r="T5177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5178" i="1"/>
  <c r="T1831" i="1"/>
  <c r="T5179" i="1"/>
  <c r="T1832" i="1"/>
  <c r="T1833" i="1"/>
  <c r="T1834" i="1"/>
  <c r="T1835" i="1"/>
  <c r="T1836" i="1"/>
  <c r="T5180" i="1"/>
  <c r="T1837" i="1"/>
  <c r="T1838" i="1"/>
  <c r="T5181" i="1"/>
  <c r="T1839" i="1"/>
  <c r="T5182" i="1"/>
  <c r="T1840" i="1"/>
  <c r="T1841" i="1"/>
  <c r="T5183" i="1"/>
  <c r="T1842" i="1"/>
  <c r="T5184" i="1"/>
  <c r="T5185" i="1"/>
  <c r="T5186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5187" i="1"/>
  <c r="T1855" i="1"/>
  <c r="T1856" i="1"/>
  <c r="T1857" i="1"/>
  <c r="T5188" i="1"/>
  <c r="T5189" i="1"/>
  <c r="T1858" i="1"/>
  <c r="T1859" i="1"/>
  <c r="T1860" i="1"/>
  <c r="T1861" i="1"/>
  <c r="T1862" i="1"/>
  <c r="T1863" i="1"/>
  <c r="T1864" i="1"/>
  <c r="T5190" i="1"/>
  <c r="T5191" i="1"/>
  <c r="T1865" i="1"/>
  <c r="T5192" i="1"/>
  <c r="T1866" i="1"/>
  <c r="T1867" i="1"/>
  <c r="T1868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1869" i="1"/>
  <c r="T5208" i="1"/>
  <c r="T5209" i="1"/>
  <c r="T1870" i="1"/>
  <c r="T5210" i="1"/>
  <c r="T5211" i="1"/>
  <c r="T1871" i="1"/>
  <c r="T1872" i="1"/>
  <c r="T1873" i="1"/>
  <c r="T1874" i="1"/>
  <c r="T1875" i="1"/>
  <c r="T1876" i="1"/>
  <c r="T1877" i="1"/>
  <c r="T1878" i="1"/>
  <c r="T1879" i="1"/>
  <c r="T5212" i="1"/>
  <c r="T5213" i="1"/>
  <c r="T5214" i="1"/>
  <c r="T5215" i="1"/>
  <c r="T5216" i="1"/>
  <c r="T5217" i="1"/>
  <c r="T1880" i="1"/>
  <c r="T5218" i="1"/>
  <c r="T5219" i="1"/>
  <c r="T1881" i="1"/>
  <c r="T1882" i="1"/>
  <c r="T1883" i="1"/>
  <c r="T5220" i="1"/>
  <c r="T1884" i="1"/>
  <c r="T1885" i="1"/>
  <c r="T5221" i="1"/>
  <c r="T1886" i="1"/>
  <c r="T5222" i="1"/>
  <c r="T1887" i="1"/>
  <c r="T5223" i="1"/>
  <c r="T1888" i="1"/>
  <c r="T1889" i="1"/>
  <c r="T1890" i="1"/>
  <c r="T5224" i="1"/>
  <c r="T1891" i="1"/>
  <c r="T5225" i="1"/>
  <c r="T1892" i="1"/>
  <c r="T1893" i="1"/>
  <c r="T1894" i="1"/>
  <c r="T1895" i="1"/>
  <c r="T1896" i="1"/>
  <c r="T1897" i="1"/>
  <c r="T5226" i="1"/>
  <c r="T1898" i="1"/>
  <c r="T1899" i="1"/>
  <c r="T5227" i="1"/>
  <c r="T5228" i="1"/>
  <c r="T1900" i="1"/>
  <c r="T1901" i="1"/>
  <c r="T1902" i="1"/>
  <c r="T1903" i="1"/>
  <c r="T1904" i="1"/>
  <c r="T1905" i="1"/>
  <c r="T5229" i="1"/>
  <c r="T5230" i="1"/>
  <c r="T1906" i="1"/>
  <c r="T1907" i="1"/>
  <c r="T1908" i="1"/>
  <c r="T1909" i="1"/>
  <c r="T1910" i="1"/>
  <c r="T1911" i="1"/>
  <c r="T1912" i="1"/>
  <c r="T5231" i="1"/>
  <c r="T1913" i="1"/>
  <c r="T1914" i="1"/>
  <c r="T1915" i="1"/>
  <c r="T1916" i="1"/>
  <c r="T5232" i="1"/>
  <c r="T1917" i="1"/>
  <c r="T1918" i="1"/>
  <c r="T1919" i="1"/>
  <c r="T1920" i="1"/>
  <c r="T1921" i="1"/>
  <c r="T1922" i="1"/>
  <c r="T1923" i="1"/>
  <c r="T1924" i="1"/>
  <c r="T1925" i="1"/>
  <c r="T1926" i="1"/>
  <c r="T5233" i="1"/>
  <c r="T1927" i="1"/>
  <c r="T1928" i="1"/>
  <c r="T5234" i="1"/>
  <c r="T1929" i="1"/>
  <c r="T1930" i="1"/>
  <c r="T1931" i="1"/>
  <c r="T1932" i="1"/>
  <c r="T1933" i="1"/>
  <c r="T1934" i="1"/>
  <c r="T1935" i="1"/>
  <c r="T52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5236" i="1"/>
  <c r="T1953" i="1"/>
  <c r="T5237" i="1"/>
  <c r="T5238" i="1"/>
  <c r="T1954" i="1"/>
  <c r="T5239" i="1"/>
  <c r="T1955" i="1"/>
  <c r="T5240" i="1"/>
  <c r="T1956" i="1"/>
  <c r="T5241" i="1"/>
  <c r="T1957" i="1"/>
  <c r="T5242" i="1"/>
  <c r="T1958" i="1"/>
  <c r="T1959" i="1"/>
  <c r="T5243" i="1"/>
  <c r="T5244" i="1"/>
  <c r="T1960" i="1"/>
  <c r="T5245" i="1"/>
  <c r="T5246" i="1"/>
  <c r="T1961" i="1"/>
  <c r="T5247" i="1"/>
  <c r="T5248" i="1"/>
  <c r="T5249" i="1"/>
  <c r="T1962" i="1"/>
  <c r="T5250" i="1"/>
  <c r="T5251" i="1"/>
  <c r="T5252" i="1"/>
  <c r="T5253" i="1"/>
  <c r="T5254" i="1"/>
  <c r="T1963" i="1"/>
  <c r="T5255" i="1"/>
  <c r="T1964" i="1"/>
  <c r="T1965" i="1"/>
  <c r="T1966" i="1"/>
  <c r="T5256" i="1"/>
  <c r="T5257" i="1"/>
  <c r="T5258" i="1"/>
  <c r="T5259" i="1"/>
  <c r="T5260" i="1"/>
  <c r="T5261" i="1"/>
  <c r="T1967" i="1"/>
  <c r="T5262" i="1"/>
  <c r="T1968" i="1"/>
  <c r="T1969" i="1"/>
  <c r="T5263" i="1"/>
  <c r="T1970" i="1"/>
  <c r="T5264" i="1"/>
  <c r="T5265" i="1"/>
  <c r="T5266" i="1"/>
  <c r="T5267" i="1"/>
  <c r="T5268" i="1"/>
  <c r="T1971" i="1"/>
  <c r="T1972" i="1"/>
  <c r="T5269" i="1"/>
  <c r="T1973" i="1"/>
  <c r="T1974" i="1"/>
  <c r="T5270" i="1"/>
  <c r="T1975" i="1"/>
  <c r="T5271" i="1"/>
  <c r="T1976" i="1"/>
  <c r="T5272" i="1"/>
  <c r="T5273" i="1"/>
  <c r="T1977" i="1"/>
  <c r="T5274" i="1"/>
  <c r="T5275" i="1"/>
  <c r="T5276" i="1"/>
  <c r="T5277" i="1"/>
  <c r="T1978" i="1"/>
  <c r="T1979" i="1"/>
  <c r="T1980" i="1"/>
  <c r="T5278" i="1"/>
  <c r="T5279" i="1"/>
  <c r="T5280" i="1"/>
  <c r="T1981" i="1"/>
  <c r="T5281" i="1"/>
  <c r="T5282" i="1"/>
  <c r="T1982" i="1"/>
  <c r="T1983" i="1"/>
  <c r="T1984" i="1"/>
  <c r="T1985" i="1"/>
  <c r="T1986" i="1"/>
  <c r="T1987" i="1"/>
  <c r="T5283" i="1"/>
  <c r="T5284" i="1"/>
  <c r="T5285" i="1"/>
  <c r="T5286" i="1"/>
  <c r="T5287" i="1"/>
  <c r="T5288" i="1"/>
  <c r="T5289" i="1"/>
  <c r="T5290" i="1"/>
  <c r="T1988" i="1"/>
  <c r="T5291" i="1"/>
  <c r="T1989" i="1"/>
  <c r="T1990" i="1"/>
  <c r="T1991" i="1"/>
  <c r="T5292" i="1"/>
  <c r="T5293" i="1"/>
  <c r="T5294" i="1"/>
  <c r="T5295" i="1"/>
  <c r="T1992" i="1"/>
  <c r="T1993" i="1"/>
  <c r="T5296" i="1"/>
  <c r="T5297" i="1"/>
  <c r="T1994" i="1"/>
  <c r="T5298" i="1"/>
  <c r="T5299" i="1"/>
  <c r="T5300" i="1"/>
  <c r="T5301" i="1"/>
  <c r="T5302" i="1"/>
  <c r="T5303" i="1"/>
  <c r="T5304" i="1"/>
  <c r="T5305" i="1"/>
  <c r="T1995" i="1"/>
  <c r="T1996" i="1"/>
  <c r="T5306" i="1"/>
  <c r="T5307" i="1"/>
  <c r="T5308" i="1"/>
  <c r="T5309" i="1"/>
  <c r="T1997" i="1"/>
  <c r="T1998" i="1"/>
  <c r="T1999" i="1"/>
  <c r="T2000" i="1"/>
  <c r="T2001" i="1"/>
  <c r="T2002" i="1"/>
  <c r="T5310" i="1"/>
  <c r="T5311" i="1"/>
  <c r="T5312" i="1"/>
  <c r="T5313" i="1"/>
  <c r="T2003" i="1"/>
  <c r="T2004" i="1"/>
  <c r="T5314" i="1"/>
  <c r="T2005" i="1"/>
  <c r="T2006" i="1"/>
  <c r="T2007" i="1"/>
  <c r="T5315" i="1"/>
  <c r="T2008" i="1"/>
  <c r="T2009" i="1"/>
  <c r="T2010" i="1"/>
  <c r="T2011" i="1"/>
  <c r="T2012" i="1"/>
  <c r="T2013" i="1"/>
  <c r="T2014" i="1"/>
  <c r="T2015" i="1"/>
  <c r="T2016" i="1"/>
  <c r="T5316" i="1"/>
  <c r="T2017" i="1"/>
  <c r="T2018" i="1"/>
  <c r="T2019" i="1"/>
  <c r="T2020" i="1"/>
  <c r="T2021" i="1"/>
  <c r="T2022" i="1"/>
  <c r="T2023" i="1"/>
  <c r="T5317" i="1"/>
  <c r="T2024" i="1"/>
  <c r="T2025" i="1"/>
  <c r="T2026" i="1"/>
  <c r="T2027" i="1"/>
  <c r="T2028" i="1"/>
  <c r="T5318" i="1"/>
  <c r="T2029" i="1"/>
  <c r="T5319" i="1"/>
  <c r="T2030" i="1"/>
  <c r="T5320" i="1"/>
  <c r="T5321" i="1"/>
  <c r="T2031" i="1"/>
  <c r="T2032" i="1"/>
  <c r="T2033" i="1"/>
  <c r="T2034" i="1"/>
  <c r="T2035" i="1"/>
  <c r="T2036" i="1"/>
  <c r="T2037" i="1"/>
  <c r="T5322" i="1"/>
  <c r="T2038" i="1"/>
  <c r="T5323" i="1"/>
  <c r="T2039" i="1"/>
  <c r="T2040" i="1"/>
  <c r="T2041" i="1"/>
  <c r="T2042" i="1"/>
  <c r="T2043" i="1"/>
  <c r="T2044" i="1"/>
  <c r="T2045" i="1"/>
  <c r="T5324" i="1"/>
  <c r="T2046" i="1"/>
  <c r="T2047" i="1"/>
  <c r="T2048" i="1"/>
  <c r="T2049" i="1"/>
  <c r="T5325" i="1"/>
  <c r="T2050" i="1"/>
  <c r="T2051" i="1"/>
  <c r="T2052" i="1"/>
  <c r="T2053" i="1"/>
  <c r="T2054" i="1"/>
  <c r="T5326" i="1"/>
  <c r="T2055" i="1"/>
  <c r="T2056" i="1"/>
  <c r="T2057" i="1"/>
  <c r="T2058" i="1"/>
  <c r="T2059" i="1"/>
  <c r="T2060" i="1"/>
  <c r="T2061" i="1"/>
  <c r="T2062" i="1"/>
  <c r="T2063" i="1"/>
  <c r="T2064" i="1"/>
  <c r="T5327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5328" i="1"/>
  <c r="T5329" i="1"/>
  <c r="T5330" i="1"/>
  <c r="T2077" i="1"/>
  <c r="T5331" i="1"/>
  <c r="T5332" i="1"/>
  <c r="T5333" i="1"/>
  <c r="T5334" i="1"/>
  <c r="T5335" i="1"/>
  <c r="T5336" i="1"/>
  <c r="T5337" i="1"/>
  <c r="T2078" i="1"/>
  <c r="T5338" i="1"/>
  <c r="T2079" i="1"/>
  <c r="T5339" i="1"/>
  <c r="T2080" i="1"/>
  <c r="T5340" i="1"/>
  <c r="T5341" i="1"/>
  <c r="T5342" i="1"/>
  <c r="T2081" i="1"/>
  <c r="T2082" i="1"/>
  <c r="T2083" i="1"/>
  <c r="T2084" i="1"/>
  <c r="T2085" i="1"/>
  <c r="T2086" i="1"/>
  <c r="T5343" i="1"/>
  <c r="T2087" i="1"/>
  <c r="T2088" i="1"/>
  <c r="T5344" i="1"/>
  <c r="T5345" i="1"/>
  <c r="T2089" i="1"/>
  <c r="T5346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5347" i="1"/>
  <c r="T2102" i="1"/>
  <c r="T2103" i="1"/>
  <c r="T2104" i="1"/>
  <c r="T2105" i="1"/>
  <c r="T2106" i="1"/>
  <c r="T2107" i="1"/>
  <c r="T2108" i="1"/>
  <c r="T2109" i="1"/>
  <c r="T2110" i="1"/>
  <c r="T2111" i="1"/>
  <c r="T2112" i="1"/>
  <c r="T5348" i="1"/>
  <c r="T2113" i="1"/>
  <c r="T5349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5350" i="1"/>
  <c r="T2130" i="1"/>
  <c r="T5351" i="1"/>
  <c r="T2131" i="1"/>
  <c r="T5352" i="1"/>
  <c r="T2132" i="1"/>
  <c r="T2133" i="1"/>
  <c r="T2134" i="1"/>
  <c r="T2135" i="1"/>
  <c r="T2136" i="1"/>
  <c r="T2137" i="1"/>
  <c r="T2138" i="1"/>
  <c r="T5353" i="1"/>
  <c r="T5354" i="1"/>
  <c r="T2139" i="1"/>
  <c r="T2140" i="1"/>
  <c r="T2141" i="1"/>
  <c r="T5355" i="1"/>
  <c r="T5356" i="1"/>
  <c r="T2142" i="1"/>
  <c r="T5357" i="1"/>
  <c r="T2143" i="1"/>
  <c r="T5358" i="1"/>
  <c r="T5359" i="1"/>
  <c r="T5360" i="1"/>
  <c r="T5361" i="1"/>
  <c r="T5362" i="1"/>
  <c r="T5363" i="1"/>
  <c r="T5364" i="1"/>
  <c r="T5365" i="1"/>
  <c r="T2144" i="1"/>
  <c r="T5366" i="1"/>
  <c r="T2145" i="1"/>
  <c r="T5367" i="1"/>
  <c r="T2146" i="1"/>
  <c r="T2147" i="1"/>
  <c r="T5368" i="1"/>
  <c r="T2148" i="1"/>
  <c r="T2149" i="1"/>
  <c r="T2150" i="1"/>
  <c r="T5369" i="1"/>
  <c r="T5370" i="1"/>
  <c r="T5371" i="1"/>
  <c r="T2151" i="1"/>
  <c r="T2152" i="1"/>
  <c r="T5372" i="1"/>
  <c r="T5373" i="1"/>
  <c r="T5374" i="1"/>
  <c r="T5375" i="1"/>
  <c r="T91" i="1"/>
  <c r="T5376" i="1"/>
  <c r="T5377" i="1"/>
  <c r="T5378" i="1"/>
  <c r="T5379" i="1"/>
  <c r="T92" i="1"/>
  <c r="T93" i="1"/>
  <c r="T5380" i="1"/>
  <c r="T2153" i="1"/>
  <c r="T5381" i="1"/>
  <c r="T94" i="1"/>
  <c r="T5382" i="1"/>
  <c r="T95" i="1"/>
  <c r="T5383" i="1"/>
  <c r="T5384" i="1"/>
  <c r="T96" i="1"/>
  <c r="T5385" i="1"/>
  <c r="T2154" i="1"/>
  <c r="T2155" i="1"/>
  <c r="T5386" i="1"/>
  <c r="T2156" i="1"/>
  <c r="T2157" i="1"/>
  <c r="T2158" i="1"/>
  <c r="T2159" i="1"/>
  <c r="T2160" i="1"/>
  <c r="T2161" i="1"/>
  <c r="T2162" i="1"/>
  <c r="T5387" i="1"/>
  <c r="T5388" i="1"/>
  <c r="T2163" i="1"/>
  <c r="T2164" i="1"/>
  <c r="T2165" i="1"/>
  <c r="T2166" i="1"/>
  <c r="T2167" i="1"/>
  <c r="T2168" i="1"/>
  <c r="T5389" i="1"/>
  <c r="T2169" i="1"/>
  <c r="T2170" i="1"/>
  <c r="T5390" i="1"/>
  <c r="T5391" i="1"/>
  <c r="T2171" i="1"/>
  <c r="T2172" i="1"/>
  <c r="T2173" i="1"/>
  <c r="T2174" i="1"/>
  <c r="T2175" i="1"/>
  <c r="T2176" i="1"/>
  <c r="T2177" i="1"/>
  <c r="T2178" i="1"/>
  <c r="T2179" i="1"/>
  <c r="T5392" i="1"/>
  <c r="T2180" i="1"/>
  <c r="T2181" i="1"/>
  <c r="T2182" i="1"/>
  <c r="T5393" i="1"/>
  <c r="T5394" i="1"/>
  <c r="T2183" i="1"/>
  <c r="T2184" i="1"/>
  <c r="T2185" i="1"/>
  <c r="T2186" i="1"/>
  <c r="T5395" i="1"/>
  <c r="T2187" i="1"/>
  <c r="T5396" i="1"/>
  <c r="T5397" i="1"/>
  <c r="T5398" i="1"/>
  <c r="T5399" i="1"/>
  <c r="T2188" i="1"/>
  <c r="T5400" i="1"/>
  <c r="T2189" i="1"/>
  <c r="T5401" i="1"/>
  <c r="T2190" i="1"/>
  <c r="T5402" i="1"/>
  <c r="T5403" i="1"/>
  <c r="T5404" i="1"/>
  <c r="T5405" i="1"/>
  <c r="T2191" i="1"/>
  <c r="T5406" i="1"/>
  <c r="T2192" i="1"/>
  <c r="T2193" i="1"/>
  <c r="T2194" i="1"/>
  <c r="T2195" i="1"/>
  <c r="T2196" i="1"/>
  <c r="T2197" i="1"/>
  <c r="T5407" i="1"/>
  <c r="T2198" i="1"/>
  <c r="T2199" i="1"/>
  <c r="T5408" i="1"/>
  <c r="T5409" i="1"/>
  <c r="T5410" i="1"/>
  <c r="T5411" i="1"/>
  <c r="T5412" i="1"/>
  <c r="T5413" i="1"/>
  <c r="T2200" i="1"/>
  <c r="T5414" i="1"/>
  <c r="T5415" i="1"/>
  <c r="T5416" i="1"/>
  <c r="T5417" i="1"/>
  <c r="T5418" i="1"/>
  <c r="T2201" i="1"/>
  <c r="T5419" i="1"/>
  <c r="T2202" i="1"/>
  <c r="T5420" i="1"/>
  <c r="T5421" i="1"/>
  <c r="T2203" i="1"/>
  <c r="T5422" i="1"/>
  <c r="T5423" i="1"/>
  <c r="T5424" i="1"/>
  <c r="T5425" i="1"/>
  <c r="T2204" i="1"/>
  <c r="T2205" i="1"/>
  <c r="T5426" i="1"/>
  <c r="T5427" i="1"/>
  <c r="T2206" i="1"/>
  <c r="T2207" i="1"/>
  <c r="T5428" i="1"/>
  <c r="T2208" i="1"/>
  <c r="T2209" i="1"/>
  <c r="T2210" i="1"/>
  <c r="T5429" i="1"/>
  <c r="T5430" i="1"/>
  <c r="T5431" i="1"/>
  <c r="T2211" i="1"/>
  <c r="T5432" i="1"/>
  <c r="T2212" i="1"/>
  <c r="T5433" i="1"/>
  <c r="T5434" i="1"/>
  <c r="T5435" i="1"/>
  <c r="T2213" i="1"/>
  <c r="T2214" i="1"/>
  <c r="T5436" i="1"/>
  <c r="T2215" i="1"/>
  <c r="T2216" i="1"/>
  <c r="T2217" i="1"/>
  <c r="T2218" i="1"/>
  <c r="T2219" i="1"/>
  <c r="T2220" i="1"/>
  <c r="T2221" i="1"/>
  <c r="T5437" i="1"/>
  <c r="T5438" i="1"/>
  <c r="T2222" i="1"/>
  <c r="T2223" i="1"/>
  <c r="T5439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5440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5441" i="1"/>
  <c r="T2255" i="1"/>
  <c r="T2256" i="1"/>
  <c r="T2257" i="1"/>
  <c r="T2258" i="1"/>
  <c r="T2259" i="1"/>
  <c r="T2260" i="1"/>
  <c r="T2261" i="1"/>
  <c r="T5442" i="1"/>
  <c r="T2262" i="1"/>
  <c r="T5443" i="1"/>
  <c r="T2263" i="1"/>
  <c r="T2264" i="1"/>
  <c r="T2265" i="1"/>
  <c r="T2266" i="1"/>
  <c r="T5444" i="1"/>
  <c r="T2267" i="1"/>
  <c r="T5445" i="1"/>
  <c r="T2268" i="1"/>
  <c r="T5446" i="1"/>
  <c r="T2269" i="1"/>
  <c r="T2270" i="1"/>
  <c r="T2271" i="1"/>
  <c r="T2272" i="1"/>
  <c r="T2273" i="1"/>
  <c r="T2274" i="1"/>
  <c r="T2275" i="1"/>
  <c r="T2276" i="1"/>
  <c r="T2277" i="1"/>
  <c r="T5447" i="1"/>
  <c r="T2278" i="1"/>
  <c r="T2279" i="1"/>
  <c r="T2280" i="1"/>
  <c r="T2281" i="1"/>
  <c r="T2282" i="1"/>
  <c r="T2283" i="1"/>
  <c r="T5448" i="1"/>
  <c r="T2284" i="1"/>
  <c r="T2285" i="1"/>
  <c r="T2286" i="1"/>
  <c r="T5449" i="1"/>
  <c r="T2287" i="1"/>
  <c r="T2288" i="1"/>
  <c r="T2289" i="1"/>
  <c r="T2290" i="1"/>
  <c r="T2291" i="1"/>
  <c r="T2292" i="1"/>
  <c r="T5450" i="1"/>
  <c r="T2293" i="1"/>
  <c r="T2294" i="1"/>
  <c r="T2295" i="1"/>
  <c r="T2296" i="1"/>
  <c r="T2297" i="1"/>
  <c r="T2298" i="1"/>
  <c r="T2299" i="1"/>
  <c r="T2300" i="1"/>
  <c r="T2301" i="1"/>
  <c r="T2302" i="1"/>
  <c r="T5451" i="1"/>
  <c r="T5452" i="1"/>
  <c r="T2303" i="1"/>
  <c r="T2304" i="1"/>
  <c r="T2305" i="1"/>
  <c r="T2306" i="1"/>
  <c r="T2307" i="1"/>
  <c r="T2308" i="1"/>
  <c r="T2309" i="1"/>
  <c r="T5453" i="1"/>
  <c r="T2310" i="1"/>
  <c r="T2311" i="1"/>
  <c r="T2312" i="1"/>
  <c r="T2313" i="1"/>
  <c r="T2314" i="1"/>
  <c r="T2315" i="1"/>
  <c r="T2316" i="1"/>
  <c r="T2317" i="1"/>
  <c r="T5454" i="1"/>
  <c r="T2318" i="1"/>
  <c r="T2319" i="1"/>
  <c r="T2320" i="1"/>
  <c r="T2321" i="1"/>
  <c r="T2322" i="1"/>
  <c r="T2323" i="1"/>
  <c r="T2324" i="1"/>
  <c r="T2325" i="1"/>
  <c r="T5455" i="1"/>
  <c r="T2326" i="1"/>
  <c r="T2327" i="1"/>
  <c r="T5456" i="1"/>
  <c r="T5457" i="1"/>
  <c r="T5458" i="1"/>
  <c r="T2328" i="1"/>
  <c r="T2329" i="1"/>
  <c r="T2330" i="1"/>
  <c r="T2331" i="1"/>
  <c r="T2332" i="1"/>
  <c r="T5459" i="1"/>
  <c r="T5460" i="1"/>
  <c r="T5461" i="1"/>
  <c r="T2333" i="1"/>
  <c r="T5462" i="1"/>
  <c r="T5463" i="1"/>
  <c r="T5464" i="1"/>
  <c r="T5465" i="1"/>
  <c r="T5466" i="1"/>
  <c r="T5467" i="1"/>
  <c r="T5468" i="1"/>
  <c r="T2334" i="1"/>
  <c r="T5469" i="1"/>
  <c r="T5470" i="1"/>
  <c r="T5471" i="1"/>
  <c r="T5472" i="1"/>
  <c r="T5473" i="1"/>
  <c r="T2335" i="1"/>
  <c r="T5474" i="1"/>
  <c r="T5475" i="1"/>
  <c r="T5476" i="1"/>
  <c r="T2336" i="1"/>
  <c r="T5477" i="1"/>
  <c r="T2337" i="1"/>
  <c r="T5478" i="1"/>
  <c r="T5479" i="1"/>
  <c r="T5480" i="1"/>
  <c r="T2338" i="1"/>
  <c r="T2339" i="1"/>
  <c r="T2340" i="1"/>
  <c r="T5481" i="1"/>
  <c r="T5482" i="1"/>
  <c r="T5483" i="1"/>
  <c r="T5484" i="1"/>
  <c r="T2341" i="1"/>
  <c r="T5485" i="1"/>
  <c r="T5486" i="1"/>
  <c r="T5487" i="1"/>
  <c r="T2342" i="1"/>
  <c r="T2343" i="1"/>
  <c r="T2344" i="1"/>
  <c r="T2345" i="1"/>
  <c r="T2346" i="1"/>
  <c r="T5488" i="1"/>
  <c r="T5489" i="1"/>
  <c r="T2347" i="1"/>
  <c r="T5490" i="1"/>
  <c r="T5491" i="1"/>
  <c r="T5492" i="1"/>
  <c r="T2348" i="1"/>
  <c r="T2349" i="1"/>
  <c r="T2350" i="1"/>
  <c r="T2351" i="1"/>
  <c r="T5493" i="1"/>
  <c r="T5494" i="1"/>
  <c r="T5495" i="1"/>
  <c r="T5496" i="1"/>
  <c r="T2352" i="1"/>
  <c r="T2353" i="1"/>
  <c r="T5497" i="1"/>
  <c r="T2354" i="1"/>
  <c r="T2355" i="1"/>
  <c r="T5498" i="1"/>
  <c r="T2356" i="1"/>
  <c r="T5499" i="1"/>
  <c r="T2357" i="1"/>
  <c r="T2358" i="1"/>
  <c r="T5500" i="1"/>
  <c r="T5501" i="1"/>
  <c r="T2359" i="1"/>
  <c r="T2360" i="1"/>
  <c r="T5502" i="1"/>
  <c r="T2361" i="1"/>
  <c r="T5503" i="1"/>
  <c r="T2362" i="1"/>
  <c r="T2363" i="1"/>
  <c r="T5504" i="1"/>
  <c r="T2364" i="1"/>
  <c r="T2365" i="1"/>
  <c r="T2366" i="1"/>
  <c r="T5505" i="1"/>
  <c r="T2367" i="1"/>
  <c r="T2368" i="1"/>
  <c r="T5506" i="1"/>
  <c r="T5507" i="1"/>
  <c r="T2369" i="1"/>
  <c r="T5508" i="1"/>
  <c r="T2370" i="1"/>
  <c r="T2371" i="1"/>
  <c r="T5509" i="1"/>
  <c r="T2372" i="1"/>
  <c r="T2373" i="1"/>
  <c r="T2374" i="1"/>
  <c r="T2375" i="1"/>
  <c r="T2376" i="1"/>
  <c r="T5510" i="1"/>
  <c r="T2377" i="1"/>
  <c r="T2378" i="1"/>
  <c r="T2379" i="1"/>
  <c r="T2380" i="1"/>
  <c r="T2381" i="1"/>
  <c r="T2382" i="1"/>
  <c r="T5511" i="1"/>
  <c r="T5512" i="1"/>
  <c r="T2383" i="1"/>
  <c r="T2384" i="1"/>
  <c r="T2385" i="1"/>
  <c r="T2386" i="1"/>
  <c r="T2387" i="1"/>
  <c r="T5513" i="1"/>
  <c r="T5514" i="1"/>
  <c r="T5515" i="1"/>
  <c r="T2388" i="1"/>
  <c r="T2389" i="1"/>
  <c r="T5516" i="1"/>
  <c r="T2390" i="1"/>
  <c r="T5517" i="1"/>
  <c r="T2391" i="1"/>
  <c r="T2392" i="1"/>
  <c r="T2393" i="1"/>
  <c r="T2394" i="1"/>
  <c r="T5518" i="1"/>
  <c r="T2395" i="1"/>
  <c r="T5519" i="1"/>
  <c r="T5520" i="1"/>
  <c r="T5521" i="1"/>
  <c r="T2396" i="1"/>
  <c r="T2397" i="1"/>
  <c r="T5522" i="1"/>
  <c r="T2398" i="1"/>
  <c r="T2399" i="1"/>
  <c r="T2400" i="1"/>
  <c r="T5523" i="1"/>
  <c r="T2401" i="1"/>
  <c r="T2402" i="1"/>
  <c r="T2403" i="1"/>
  <c r="T2404" i="1"/>
  <c r="T2405" i="1"/>
  <c r="T5524" i="1"/>
  <c r="T2406" i="1"/>
  <c r="T5525" i="1"/>
  <c r="T2407" i="1"/>
  <c r="T2408" i="1"/>
  <c r="T2409" i="1"/>
  <c r="T2410" i="1"/>
  <c r="T2411" i="1"/>
  <c r="T2412" i="1"/>
  <c r="T2413" i="1"/>
  <c r="T2414" i="1"/>
  <c r="T5526" i="1"/>
  <c r="T2415" i="1"/>
  <c r="T2416" i="1"/>
  <c r="T2417" i="1"/>
  <c r="T2418" i="1"/>
  <c r="T5527" i="1"/>
  <c r="T5528" i="1"/>
  <c r="T2419" i="1"/>
  <c r="T2420" i="1"/>
  <c r="T2421" i="1"/>
  <c r="T2422" i="1"/>
  <c r="T5529" i="1"/>
  <c r="T5530" i="1"/>
  <c r="T2423" i="1"/>
  <c r="T2424" i="1"/>
  <c r="T2425" i="1"/>
  <c r="T5531" i="1"/>
  <c r="T2426" i="1"/>
  <c r="T5532" i="1"/>
  <c r="T2427" i="1"/>
  <c r="T5533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5534" i="1"/>
  <c r="T2441" i="1"/>
  <c r="T2442" i="1"/>
  <c r="T2443" i="1"/>
  <c r="T5535" i="1"/>
  <c r="T5536" i="1"/>
  <c r="T2444" i="1"/>
  <c r="T2445" i="1"/>
  <c r="T2446" i="1"/>
  <c r="T2447" i="1"/>
  <c r="T2448" i="1"/>
  <c r="T2449" i="1"/>
  <c r="T5537" i="1"/>
  <c r="T2450" i="1"/>
  <c r="T2451" i="1"/>
  <c r="T2452" i="1"/>
  <c r="T2453" i="1"/>
  <c r="T2454" i="1"/>
  <c r="T2455" i="1"/>
  <c r="T2456" i="1"/>
  <c r="T5538" i="1"/>
  <c r="T2457" i="1"/>
  <c r="T2458" i="1"/>
  <c r="T2459" i="1"/>
  <c r="T2460" i="1"/>
  <c r="T2461" i="1"/>
  <c r="T5539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5540" i="1"/>
  <c r="T5541" i="1"/>
  <c r="T5542" i="1"/>
  <c r="T5543" i="1"/>
  <c r="T2474" i="1"/>
  <c r="T2475" i="1"/>
  <c r="T5544" i="1"/>
  <c r="T5545" i="1"/>
  <c r="T2476" i="1"/>
  <c r="T2477" i="1"/>
  <c r="T5546" i="1"/>
  <c r="T2478" i="1"/>
  <c r="T5547" i="1"/>
  <c r="T5548" i="1"/>
  <c r="T5549" i="1"/>
  <c r="T2479" i="1"/>
  <c r="T5550" i="1"/>
  <c r="T2480" i="1"/>
  <c r="T5551" i="1"/>
  <c r="T5552" i="1"/>
  <c r="T5553" i="1"/>
  <c r="T5554" i="1"/>
  <c r="T5555" i="1"/>
  <c r="T2481" i="1"/>
  <c r="T2482" i="1"/>
  <c r="T2483" i="1"/>
  <c r="T2484" i="1"/>
  <c r="T5556" i="1"/>
  <c r="T5557" i="1"/>
  <c r="T5558" i="1"/>
  <c r="T2485" i="1"/>
  <c r="T5559" i="1"/>
  <c r="T2486" i="1"/>
  <c r="T5560" i="1"/>
  <c r="T5561" i="1"/>
  <c r="T2487" i="1"/>
  <c r="T2488" i="1"/>
  <c r="T2489" i="1"/>
  <c r="T5562" i="1"/>
  <c r="T5563" i="1"/>
  <c r="T5564" i="1"/>
  <c r="T5565" i="1"/>
  <c r="T2490" i="1"/>
  <c r="T2491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2492" i="1"/>
  <c r="T2493" i="1"/>
  <c r="T5580" i="1"/>
  <c r="T5581" i="1"/>
  <c r="T5582" i="1"/>
  <c r="T5583" i="1"/>
  <c r="T2494" i="1"/>
  <c r="T2495" i="1"/>
  <c r="T5584" i="1"/>
  <c r="T2496" i="1"/>
  <c r="T2497" i="1"/>
  <c r="T5585" i="1"/>
  <c r="T5586" i="1"/>
  <c r="T5587" i="1"/>
  <c r="T2498" i="1"/>
  <c r="T5588" i="1"/>
  <c r="T5589" i="1"/>
  <c r="T2499" i="1"/>
  <c r="T5590" i="1"/>
  <c r="T5591" i="1"/>
  <c r="T2500" i="1"/>
  <c r="T2501" i="1"/>
  <c r="T2502" i="1"/>
  <c r="T2503" i="1"/>
  <c r="T2504" i="1"/>
  <c r="T2505" i="1"/>
  <c r="T2506" i="1"/>
  <c r="T2507" i="1"/>
  <c r="T2508" i="1"/>
  <c r="T5592" i="1"/>
  <c r="T2509" i="1"/>
  <c r="T2510" i="1"/>
  <c r="T2511" i="1"/>
  <c r="T2512" i="1"/>
  <c r="T5593" i="1"/>
  <c r="T2513" i="1"/>
  <c r="T2514" i="1"/>
  <c r="T5594" i="1"/>
  <c r="T5595" i="1"/>
  <c r="T5596" i="1"/>
  <c r="T5597" i="1"/>
  <c r="T5598" i="1"/>
  <c r="T2515" i="1"/>
  <c r="T5599" i="1"/>
  <c r="T5600" i="1"/>
  <c r="T5601" i="1"/>
  <c r="T5602" i="1"/>
  <c r="T2516" i="1"/>
  <c r="T2517" i="1"/>
  <c r="T5603" i="1"/>
  <c r="T5604" i="1"/>
  <c r="T2518" i="1"/>
  <c r="T2519" i="1"/>
  <c r="T2520" i="1"/>
  <c r="T5605" i="1"/>
  <c r="T2521" i="1"/>
  <c r="T5606" i="1"/>
  <c r="T5607" i="1"/>
  <c r="T5608" i="1"/>
  <c r="T5609" i="1"/>
  <c r="T5610" i="1"/>
  <c r="T5611" i="1"/>
  <c r="T5612" i="1"/>
  <c r="T5613" i="1"/>
  <c r="T2522" i="1"/>
  <c r="T2523" i="1"/>
  <c r="T2524" i="1"/>
  <c r="T5614" i="1"/>
  <c r="T5615" i="1"/>
  <c r="T2525" i="1"/>
  <c r="T5616" i="1"/>
  <c r="T5617" i="1"/>
  <c r="T5618" i="1"/>
  <c r="T5619" i="1"/>
  <c r="T5620" i="1"/>
  <c r="T5621" i="1"/>
  <c r="T5622" i="1"/>
  <c r="T5623" i="1"/>
  <c r="T2526" i="1"/>
  <c r="T5624" i="1"/>
  <c r="T5625" i="1"/>
  <c r="T5626" i="1"/>
  <c r="T5627" i="1"/>
  <c r="T5628" i="1"/>
  <c r="T5629" i="1"/>
  <c r="T2527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2528" i="1"/>
  <c r="T5643" i="1"/>
  <c r="T5644" i="1"/>
  <c r="T2529" i="1"/>
  <c r="T2530" i="1"/>
  <c r="T5645" i="1"/>
  <c r="T5646" i="1"/>
  <c r="T2531" i="1"/>
  <c r="T5647" i="1"/>
  <c r="T2532" i="1"/>
  <c r="T2533" i="1"/>
  <c r="T2534" i="1"/>
  <c r="T2535" i="1"/>
  <c r="T2536" i="1"/>
  <c r="T2537" i="1"/>
  <c r="T2538" i="1"/>
  <c r="T5648" i="1"/>
  <c r="T2539" i="1"/>
  <c r="T2540" i="1"/>
  <c r="T2541" i="1"/>
  <c r="T2542" i="1"/>
  <c r="T2543" i="1"/>
  <c r="T5649" i="1"/>
  <c r="T2544" i="1"/>
  <c r="T5650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565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5652" i="1"/>
  <c r="T5653" i="1"/>
  <c r="T2569" i="1"/>
  <c r="T2570" i="1"/>
  <c r="T2571" i="1"/>
  <c r="T2572" i="1"/>
  <c r="T2573" i="1"/>
  <c r="T2574" i="1"/>
  <c r="T2575" i="1"/>
  <c r="T5654" i="1"/>
  <c r="T2576" i="1"/>
  <c r="T2577" i="1"/>
  <c r="T5655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5656" i="1"/>
  <c r="T2594" i="1"/>
  <c r="T2595" i="1"/>
  <c r="T2596" i="1"/>
  <c r="T2597" i="1"/>
  <c r="T2598" i="1"/>
  <c r="T5657" i="1"/>
  <c r="T5658" i="1"/>
  <c r="T2599" i="1"/>
  <c r="T5659" i="1"/>
  <c r="T2600" i="1"/>
  <c r="T2601" i="1"/>
  <c r="T2602" i="1"/>
  <c r="T2603" i="1"/>
  <c r="T2604" i="1"/>
  <c r="T2605" i="1"/>
  <c r="T5660" i="1"/>
  <c r="T5661" i="1"/>
  <c r="T2606" i="1"/>
  <c r="T5662" i="1"/>
  <c r="T5663" i="1"/>
  <c r="T2607" i="1"/>
  <c r="T5664" i="1"/>
  <c r="T2608" i="1"/>
  <c r="T5665" i="1"/>
  <c r="T5666" i="1"/>
  <c r="T5667" i="1"/>
  <c r="T5668" i="1"/>
  <c r="T97" i="1"/>
  <c r="T5669" i="1"/>
  <c r="T98" i="1"/>
  <c r="T5670" i="1"/>
  <c r="T5671" i="1"/>
  <c r="T5672" i="1"/>
  <c r="T2609" i="1"/>
  <c r="T99" i="1"/>
  <c r="T5673" i="1"/>
  <c r="T5674" i="1"/>
  <c r="T2610" i="1"/>
  <c r="T5675" i="1"/>
  <c r="T100" i="1"/>
  <c r="T5676" i="1"/>
  <c r="T2611" i="1"/>
  <c r="T2612" i="1"/>
  <c r="T5677" i="1"/>
  <c r="T5678" i="1"/>
  <c r="T101" i="1"/>
  <c r="T102" i="1"/>
  <c r="T5679" i="1"/>
  <c r="T5680" i="1"/>
  <c r="T2613" i="1"/>
  <c r="T5681" i="1"/>
  <c r="T2614" i="1"/>
  <c r="T2615" i="1"/>
  <c r="T2616" i="1"/>
  <c r="T5682" i="1"/>
  <c r="T2617" i="1"/>
  <c r="T2618" i="1"/>
  <c r="T2619" i="1"/>
  <c r="T2620" i="1"/>
  <c r="T2621" i="1"/>
  <c r="T2622" i="1"/>
  <c r="T2623" i="1"/>
  <c r="T2624" i="1"/>
  <c r="T2625" i="1"/>
  <c r="T5683" i="1"/>
  <c r="T2626" i="1"/>
  <c r="T2627" i="1"/>
  <c r="T5684" i="1"/>
  <c r="T5685" i="1"/>
  <c r="T2628" i="1"/>
  <c r="T2629" i="1"/>
  <c r="T2630" i="1"/>
  <c r="T2631" i="1"/>
  <c r="T2632" i="1"/>
  <c r="T5686" i="1"/>
  <c r="T2633" i="1"/>
  <c r="T2634" i="1"/>
  <c r="T2635" i="1"/>
  <c r="T2636" i="1"/>
  <c r="T5687" i="1"/>
  <c r="T2637" i="1"/>
  <c r="T2638" i="1"/>
  <c r="T2639" i="1"/>
  <c r="T5688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5689" i="1"/>
  <c r="T2659" i="1"/>
  <c r="T5690" i="1"/>
  <c r="T2660" i="1"/>
  <c r="T2661" i="1"/>
  <c r="T2662" i="1"/>
  <c r="T2663" i="1"/>
  <c r="T5691" i="1"/>
  <c r="T2664" i="1"/>
  <c r="T5692" i="1"/>
  <c r="T5693" i="1"/>
  <c r="T2665" i="1"/>
  <c r="T5694" i="1"/>
  <c r="T2666" i="1"/>
  <c r="T5695" i="1"/>
  <c r="T5696" i="1"/>
  <c r="T2667" i="1"/>
  <c r="T2668" i="1"/>
  <c r="T2669" i="1"/>
  <c r="T2670" i="1"/>
  <c r="T5697" i="1"/>
  <c r="T2671" i="1"/>
  <c r="T2672" i="1"/>
  <c r="T5698" i="1"/>
  <c r="T2673" i="1"/>
  <c r="T5699" i="1"/>
  <c r="T2674" i="1"/>
  <c r="T5700" i="1"/>
  <c r="T2675" i="1"/>
  <c r="T5701" i="1"/>
  <c r="T5702" i="1"/>
  <c r="T2676" i="1"/>
  <c r="T5703" i="1"/>
  <c r="T5704" i="1"/>
  <c r="T2677" i="1"/>
  <c r="T2678" i="1"/>
  <c r="T5705" i="1"/>
  <c r="T5706" i="1"/>
  <c r="T5707" i="1"/>
  <c r="T2679" i="1"/>
  <c r="T5708" i="1"/>
  <c r="T5709" i="1"/>
  <c r="T2680" i="1"/>
  <c r="T5710" i="1"/>
  <c r="T5711" i="1"/>
  <c r="T2681" i="1"/>
  <c r="T2682" i="1"/>
  <c r="T5712" i="1"/>
  <c r="T5713" i="1"/>
  <c r="T5714" i="1"/>
  <c r="T2683" i="1"/>
  <c r="T2684" i="1"/>
  <c r="T2685" i="1"/>
  <c r="T2686" i="1"/>
  <c r="T2687" i="1"/>
  <c r="T5715" i="1"/>
  <c r="T2688" i="1"/>
  <c r="T5716" i="1"/>
  <c r="T2689" i="1"/>
  <c r="T2690" i="1"/>
  <c r="T5717" i="1"/>
  <c r="T2691" i="1"/>
  <c r="T5718" i="1"/>
  <c r="T2692" i="1"/>
  <c r="T5719" i="1"/>
  <c r="T2693" i="1"/>
  <c r="T5720" i="1"/>
  <c r="T5721" i="1"/>
  <c r="T2694" i="1"/>
  <c r="T2695" i="1"/>
  <c r="T2696" i="1"/>
  <c r="T5722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5723" i="1"/>
  <c r="T2709" i="1"/>
  <c r="T2710" i="1"/>
  <c r="T5724" i="1"/>
  <c r="T2711" i="1"/>
  <c r="T2712" i="1"/>
  <c r="T2713" i="1"/>
  <c r="T5725" i="1"/>
  <c r="T2714" i="1"/>
  <c r="T2715" i="1"/>
  <c r="T2716" i="1"/>
  <c r="T2717" i="1"/>
  <c r="T2718" i="1"/>
  <c r="T2719" i="1"/>
  <c r="T2720" i="1"/>
  <c r="T2721" i="1"/>
  <c r="T5726" i="1"/>
  <c r="T2722" i="1"/>
  <c r="T5727" i="1"/>
  <c r="T2723" i="1"/>
  <c r="T2724" i="1"/>
  <c r="T2725" i="1"/>
  <c r="T2726" i="1"/>
  <c r="T2727" i="1"/>
  <c r="T2728" i="1"/>
  <c r="T2729" i="1"/>
  <c r="T5728" i="1"/>
  <c r="T2730" i="1"/>
  <c r="T2731" i="1"/>
  <c r="T5729" i="1"/>
  <c r="T2732" i="1"/>
  <c r="T2733" i="1"/>
  <c r="T2734" i="1"/>
  <c r="T2735" i="1"/>
  <c r="T2736" i="1"/>
  <c r="T2737" i="1"/>
  <c r="T2738" i="1"/>
  <c r="T2739" i="1"/>
  <c r="T2740" i="1"/>
  <c r="T2741" i="1"/>
  <c r="T5730" i="1"/>
  <c r="T2742" i="1"/>
  <c r="T2743" i="1"/>
  <c r="T2744" i="1"/>
  <c r="T2745" i="1"/>
  <c r="T2746" i="1"/>
  <c r="T5731" i="1"/>
  <c r="T2747" i="1"/>
  <c r="T5732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5733" i="1"/>
  <c r="T2769" i="1"/>
  <c r="T2770" i="1"/>
  <c r="T5734" i="1"/>
  <c r="T5735" i="1"/>
  <c r="T2771" i="1"/>
  <c r="T2772" i="1"/>
  <c r="T2773" i="1"/>
  <c r="T2774" i="1"/>
  <c r="T2775" i="1"/>
  <c r="T2776" i="1"/>
  <c r="T2777" i="1"/>
  <c r="T2778" i="1"/>
  <c r="T5736" i="1"/>
  <c r="T2779" i="1"/>
  <c r="T2780" i="1"/>
  <c r="T2781" i="1"/>
  <c r="T2782" i="1"/>
  <c r="T2783" i="1"/>
  <c r="T2784" i="1"/>
  <c r="T2785" i="1"/>
  <c r="T2786" i="1"/>
  <c r="T5737" i="1"/>
  <c r="T2787" i="1"/>
  <c r="T2788" i="1"/>
  <c r="T2789" i="1"/>
  <c r="T2790" i="1"/>
  <c r="T2791" i="1"/>
  <c r="T2792" i="1"/>
  <c r="T2793" i="1"/>
  <c r="T2794" i="1"/>
  <c r="T2795" i="1"/>
  <c r="T2796" i="1"/>
  <c r="T5738" i="1"/>
  <c r="T2797" i="1"/>
  <c r="T2798" i="1"/>
  <c r="T2799" i="1"/>
  <c r="T2800" i="1"/>
  <c r="T2801" i="1"/>
  <c r="T2802" i="1"/>
  <c r="T2803" i="1"/>
  <c r="T5739" i="1"/>
  <c r="T5740" i="1"/>
  <c r="T5741" i="1"/>
  <c r="T2804" i="1"/>
  <c r="T5742" i="1"/>
  <c r="T5743" i="1"/>
  <c r="T5744" i="1"/>
  <c r="T5745" i="1"/>
  <c r="T2805" i="1"/>
  <c r="T2806" i="1"/>
  <c r="T2807" i="1"/>
  <c r="T2808" i="1"/>
  <c r="T2809" i="1"/>
  <c r="T2810" i="1"/>
  <c r="T2811" i="1"/>
  <c r="T2812" i="1"/>
  <c r="T5746" i="1"/>
  <c r="T2813" i="1"/>
  <c r="T5747" i="1"/>
  <c r="T2814" i="1"/>
  <c r="T5748" i="1"/>
  <c r="T2815" i="1"/>
  <c r="T5749" i="1"/>
  <c r="T2816" i="1"/>
  <c r="T2817" i="1"/>
  <c r="T5750" i="1"/>
  <c r="T2818" i="1"/>
  <c r="T5751" i="1"/>
  <c r="T5752" i="1"/>
  <c r="T2819" i="1"/>
  <c r="T5753" i="1"/>
  <c r="T2820" i="1"/>
  <c r="T5754" i="1"/>
  <c r="T5755" i="1"/>
  <c r="T5756" i="1"/>
  <c r="T5757" i="1"/>
  <c r="T5758" i="1"/>
  <c r="T2821" i="1"/>
  <c r="T5759" i="1"/>
  <c r="T5760" i="1"/>
  <c r="T5761" i="1"/>
  <c r="T5762" i="1"/>
  <c r="T5763" i="1"/>
  <c r="T5764" i="1"/>
  <c r="T2822" i="1"/>
  <c r="T2823" i="1"/>
  <c r="T2824" i="1"/>
  <c r="T5765" i="1"/>
  <c r="T5766" i="1"/>
  <c r="T5767" i="1"/>
  <c r="T2825" i="1"/>
  <c r="T5768" i="1"/>
  <c r="T5769" i="1"/>
  <c r="T5770" i="1"/>
  <c r="T5771" i="1"/>
  <c r="T5772" i="1"/>
  <c r="T5773" i="1"/>
  <c r="T2826" i="1"/>
  <c r="T2827" i="1"/>
  <c r="T5774" i="1"/>
  <c r="T5775" i="1"/>
  <c r="T2828" i="1"/>
  <c r="T2829" i="1"/>
  <c r="T2830" i="1"/>
  <c r="T5776" i="1"/>
  <c r="T2831" i="1"/>
  <c r="T2832" i="1"/>
  <c r="T2833" i="1"/>
  <c r="T5777" i="1"/>
  <c r="T5778" i="1"/>
  <c r="T2834" i="1"/>
  <c r="T5779" i="1"/>
  <c r="T2835" i="1"/>
  <c r="T5780" i="1"/>
  <c r="T5781" i="1"/>
  <c r="T5782" i="1"/>
  <c r="T2836" i="1"/>
  <c r="T2837" i="1"/>
  <c r="T2838" i="1"/>
  <c r="T2839" i="1"/>
  <c r="T2840" i="1"/>
  <c r="T2841" i="1"/>
  <c r="T5783" i="1"/>
  <c r="T5784" i="1"/>
  <c r="T5785" i="1"/>
  <c r="T2842" i="1"/>
  <c r="T5786" i="1"/>
  <c r="T2843" i="1"/>
  <c r="T2844" i="1"/>
  <c r="T5787" i="1"/>
  <c r="T2845" i="1"/>
  <c r="T2846" i="1"/>
  <c r="T5788" i="1"/>
  <c r="T5789" i="1"/>
  <c r="T5790" i="1"/>
  <c r="T5791" i="1"/>
  <c r="T5792" i="1"/>
  <c r="T5793" i="1"/>
  <c r="T2847" i="1"/>
  <c r="T2848" i="1"/>
  <c r="T2849" i="1"/>
  <c r="T2850" i="1"/>
  <c r="T2851" i="1"/>
  <c r="T2852" i="1"/>
  <c r="T2853" i="1"/>
  <c r="T5794" i="1"/>
  <c r="T2854" i="1"/>
  <c r="T5795" i="1"/>
  <c r="T2855" i="1"/>
  <c r="T2856" i="1"/>
  <c r="T2857" i="1"/>
  <c r="T2858" i="1"/>
  <c r="T2859" i="1"/>
  <c r="T2860" i="1"/>
  <c r="T2861" i="1"/>
  <c r="T5796" i="1"/>
  <c r="T2862" i="1"/>
  <c r="T5797" i="1"/>
  <c r="T2863" i="1"/>
  <c r="T2864" i="1"/>
  <c r="T2865" i="1"/>
  <c r="T5798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5799" i="1"/>
  <c r="T2884" i="1"/>
  <c r="T2885" i="1"/>
  <c r="T2886" i="1"/>
  <c r="T5800" i="1"/>
  <c r="T2887" i="1"/>
  <c r="T2888" i="1"/>
  <c r="T5801" i="1"/>
  <c r="T2889" i="1"/>
  <c r="T2890" i="1"/>
  <c r="T2891" i="1"/>
  <c r="T2892" i="1"/>
  <c r="T2893" i="1"/>
  <c r="T2894" i="1"/>
  <c r="T5802" i="1"/>
  <c r="T2895" i="1"/>
  <c r="T2896" i="1"/>
  <c r="T2897" i="1"/>
  <c r="T2898" i="1"/>
  <c r="T2899" i="1"/>
  <c r="T2900" i="1"/>
  <c r="T2901" i="1"/>
  <c r="T2902" i="1"/>
  <c r="T2903" i="1"/>
  <c r="T2904" i="1"/>
  <c r="T5803" i="1"/>
  <c r="T2905" i="1"/>
  <c r="T2906" i="1"/>
  <c r="T2907" i="1"/>
  <c r="T2908" i="1"/>
  <c r="T5804" i="1"/>
  <c r="T2909" i="1"/>
  <c r="T2910" i="1"/>
  <c r="T2911" i="1"/>
  <c r="T2912" i="1"/>
  <c r="T2913" i="1"/>
  <c r="T2914" i="1"/>
  <c r="T5805" i="1"/>
  <c r="T2915" i="1"/>
  <c r="T2916" i="1"/>
  <c r="T2917" i="1"/>
  <c r="T2918" i="1"/>
  <c r="T5806" i="1"/>
  <c r="T2919" i="1"/>
  <c r="T5807" i="1"/>
  <c r="T2920" i="1"/>
  <c r="T5808" i="1"/>
  <c r="T2921" i="1"/>
  <c r="T5809" i="1"/>
  <c r="T5810" i="1"/>
  <c r="T2922" i="1"/>
  <c r="T5811" i="1"/>
  <c r="T2923" i="1"/>
  <c r="T5812" i="1"/>
  <c r="T2924" i="1"/>
  <c r="T2925" i="1"/>
  <c r="T2926" i="1"/>
  <c r="T2927" i="1"/>
  <c r="T2928" i="1"/>
  <c r="T5813" i="1"/>
  <c r="T5814" i="1"/>
  <c r="T2929" i="1"/>
  <c r="T2930" i="1"/>
  <c r="T5815" i="1"/>
  <c r="T5816" i="1"/>
  <c r="T5817" i="1"/>
  <c r="T2931" i="1"/>
  <c r="T2932" i="1"/>
  <c r="T2933" i="1"/>
  <c r="T2934" i="1"/>
  <c r="T2935" i="1"/>
  <c r="T5818" i="1"/>
  <c r="T2936" i="1"/>
  <c r="T2937" i="1"/>
  <c r="T2938" i="1"/>
  <c r="T2939" i="1"/>
  <c r="T2940" i="1"/>
  <c r="T2941" i="1"/>
  <c r="T2942" i="1"/>
  <c r="T2943" i="1"/>
  <c r="T2944" i="1"/>
  <c r="T2945" i="1"/>
  <c r="T2946" i="1"/>
  <c r="T5819" i="1"/>
  <c r="T2947" i="1"/>
  <c r="T2948" i="1"/>
  <c r="T2949" i="1"/>
  <c r="T2950" i="1"/>
  <c r="T5820" i="1"/>
  <c r="T5821" i="1"/>
  <c r="T2951" i="1"/>
  <c r="T5822" i="1"/>
  <c r="T2952" i="1"/>
  <c r="T5823" i="1"/>
  <c r="T2953" i="1"/>
  <c r="T2954" i="1"/>
  <c r="T2955" i="1"/>
  <c r="T2956" i="1"/>
  <c r="T2957" i="1"/>
  <c r="T5824" i="1"/>
  <c r="T2958" i="1"/>
  <c r="T2959" i="1"/>
  <c r="T5825" i="1"/>
  <c r="T2960" i="1"/>
  <c r="T2961" i="1"/>
  <c r="T5826" i="1"/>
  <c r="T2962" i="1"/>
  <c r="T2963" i="1"/>
  <c r="T2964" i="1"/>
  <c r="T5827" i="1"/>
  <c r="T2965" i="1"/>
  <c r="T2966" i="1"/>
  <c r="T5828" i="1"/>
  <c r="T2967" i="1"/>
  <c r="T2968" i="1"/>
  <c r="T2969" i="1"/>
  <c r="T2970" i="1"/>
  <c r="T5829" i="1"/>
  <c r="T2971" i="1"/>
  <c r="T2972" i="1"/>
  <c r="T5830" i="1"/>
  <c r="T2973" i="1"/>
  <c r="T2974" i="1"/>
  <c r="T2975" i="1"/>
  <c r="T2976" i="1"/>
  <c r="T5831" i="1"/>
  <c r="T2977" i="1"/>
  <c r="T2978" i="1"/>
  <c r="T2979" i="1"/>
  <c r="T2980" i="1"/>
  <c r="T2981" i="1"/>
  <c r="T2982" i="1"/>
  <c r="T5832" i="1"/>
  <c r="T2983" i="1"/>
  <c r="T2984" i="1"/>
  <c r="T2985" i="1"/>
  <c r="T5833" i="1"/>
  <c r="T2986" i="1"/>
  <c r="T5834" i="1"/>
  <c r="T2987" i="1"/>
  <c r="T2988" i="1"/>
  <c r="T5835" i="1"/>
  <c r="T5836" i="1"/>
  <c r="T2989" i="1"/>
  <c r="T5837" i="1"/>
  <c r="T2990" i="1"/>
  <c r="T5838" i="1"/>
  <c r="T2991" i="1"/>
  <c r="T2992" i="1"/>
  <c r="T5839" i="1"/>
  <c r="T5840" i="1"/>
  <c r="T5841" i="1"/>
  <c r="T5842" i="1"/>
  <c r="T2993" i="1"/>
  <c r="T2994" i="1"/>
  <c r="T2995" i="1"/>
  <c r="T2996" i="1"/>
  <c r="T2997" i="1"/>
  <c r="T5843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5844" i="1"/>
  <c r="T5845" i="1"/>
  <c r="T3011" i="1"/>
  <c r="T3012" i="1"/>
  <c r="T3013" i="1"/>
  <c r="T3014" i="1"/>
  <c r="T3015" i="1"/>
  <c r="T3016" i="1"/>
  <c r="T5846" i="1"/>
  <c r="T5847" i="1"/>
  <c r="T3017" i="1"/>
  <c r="T3018" i="1"/>
  <c r="T3019" i="1"/>
  <c r="T3020" i="1"/>
  <c r="T3021" i="1"/>
  <c r="T3022" i="1"/>
  <c r="T3023" i="1"/>
  <c r="T3024" i="1"/>
  <c r="T5848" i="1"/>
  <c r="T3025" i="1"/>
  <c r="T3026" i="1"/>
  <c r="T3027" i="1"/>
  <c r="T3028" i="1"/>
  <c r="T5849" i="1"/>
  <c r="T3029" i="1"/>
  <c r="T3030" i="1"/>
  <c r="T3031" i="1"/>
  <c r="T5850" i="1"/>
  <c r="T3032" i="1"/>
  <c r="T5851" i="1"/>
  <c r="T3033" i="1"/>
  <c r="T3034" i="1"/>
  <c r="T5852" i="1"/>
  <c r="T5853" i="1"/>
  <c r="T3035" i="1"/>
  <c r="T5854" i="1"/>
  <c r="T5855" i="1"/>
  <c r="T5856" i="1"/>
  <c r="T3036" i="1"/>
  <c r="T5857" i="1"/>
  <c r="T3037" i="1"/>
  <c r="T3038" i="1"/>
  <c r="T3039" i="1"/>
  <c r="T5858" i="1"/>
  <c r="T3040" i="1"/>
  <c r="T3041" i="1"/>
  <c r="T5859" i="1"/>
  <c r="T3042" i="1"/>
  <c r="T3043" i="1"/>
  <c r="T5860" i="1"/>
  <c r="T5861" i="1"/>
  <c r="T3044" i="1"/>
  <c r="T3045" i="1"/>
  <c r="T3046" i="1"/>
  <c r="T3047" i="1"/>
  <c r="T3048" i="1"/>
  <c r="T3049" i="1"/>
  <c r="T3050" i="1"/>
  <c r="T5862" i="1"/>
  <c r="T5863" i="1"/>
  <c r="T5864" i="1"/>
  <c r="T3051" i="1"/>
  <c r="T5865" i="1"/>
  <c r="T5866" i="1"/>
  <c r="T5867" i="1"/>
  <c r="T3052" i="1"/>
  <c r="T5868" i="1"/>
  <c r="T5869" i="1"/>
  <c r="T5870" i="1"/>
  <c r="T5871" i="1"/>
  <c r="T3053" i="1"/>
  <c r="T3054" i="1"/>
  <c r="T3055" i="1"/>
  <c r="T5872" i="1"/>
  <c r="T5873" i="1"/>
  <c r="T3056" i="1"/>
  <c r="T5874" i="1"/>
  <c r="T5875" i="1"/>
  <c r="T5876" i="1"/>
  <c r="T3057" i="1"/>
  <c r="T5877" i="1"/>
  <c r="T5878" i="1"/>
  <c r="T5879" i="1"/>
  <c r="T5880" i="1"/>
  <c r="T5881" i="1"/>
  <c r="T5882" i="1"/>
  <c r="T5883" i="1"/>
  <c r="T3058" i="1"/>
  <c r="T3059" i="1"/>
  <c r="T5884" i="1"/>
  <c r="T3060" i="1"/>
  <c r="T5885" i="1"/>
  <c r="T5886" i="1"/>
  <c r="T3061" i="1"/>
  <c r="T3062" i="1"/>
  <c r="T3063" i="1"/>
  <c r="T5887" i="1"/>
  <c r="T3064" i="1"/>
  <c r="T5888" i="1"/>
  <c r="T3065" i="1"/>
  <c r="T5889" i="1"/>
  <c r="T5890" i="1"/>
  <c r="T5891" i="1"/>
  <c r="T3066" i="1"/>
  <c r="T5892" i="1"/>
  <c r="T3067" i="1"/>
  <c r="T5893" i="1"/>
  <c r="T5894" i="1"/>
  <c r="T3068" i="1"/>
  <c r="T5895" i="1"/>
  <c r="T5896" i="1"/>
  <c r="T5897" i="1"/>
  <c r="T5898" i="1"/>
  <c r="T3069" i="1"/>
  <c r="T5899" i="1"/>
  <c r="T3070" i="1"/>
  <c r="T5900" i="1"/>
  <c r="T5901" i="1"/>
  <c r="T5902" i="1"/>
  <c r="T5903" i="1"/>
  <c r="T5904" i="1"/>
  <c r="T3071" i="1"/>
  <c r="T5905" i="1"/>
  <c r="T5906" i="1"/>
  <c r="T3072" i="1"/>
  <c r="T3073" i="1"/>
  <c r="T5907" i="1"/>
  <c r="T3074" i="1"/>
  <c r="T5908" i="1"/>
  <c r="T5909" i="1"/>
  <c r="T3075" i="1"/>
  <c r="T3076" i="1"/>
  <c r="T5910" i="1"/>
  <c r="T5911" i="1"/>
  <c r="T5912" i="1"/>
  <c r="T5913" i="1"/>
  <c r="T3077" i="1"/>
  <c r="T3078" i="1"/>
  <c r="T5914" i="1"/>
  <c r="T5915" i="1"/>
  <c r="T3079" i="1"/>
  <c r="T5916" i="1"/>
  <c r="T5917" i="1"/>
  <c r="T5918" i="1"/>
  <c r="T3080" i="1"/>
  <c r="T3081" i="1"/>
  <c r="T5919" i="1"/>
  <c r="T5920" i="1"/>
  <c r="T3082" i="1"/>
  <c r="T3083" i="1"/>
  <c r="T5921" i="1"/>
  <c r="T5922" i="1"/>
  <c r="T3084" i="1"/>
  <c r="T3085" i="1"/>
  <c r="T5923" i="1"/>
  <c r="T5924" i="1"/>
  <c r="T5925" i="1"/>
  <c r="T3086" i="1"/>
  <c r="T5926" i="1"/>
  <c r="T5927" i="1"/>
  <c r="T3087" i="1"/>
  <c r="T3088" i="1"/>
  <c r="T3089" i="1"/>
  <c r="T3090" i="1"/>
  <c r="T3091" i="1"/>
  <c r="T3092" i="1"/>
  <c r="T5928" i="1"/>
  <c r="T5929" i="1"/>
  <c r="T5930" i="1"/>
  <c r="T5931" i="1"/>
  <c r="T3093" i="1"/>
  <c r="T5932" i="1"/>
  <c r="T5933" i="1"/>
  <c r="T5934" i="1"/>
  <c r="T5935" i="1"/>
  <c r="T5936" i="1"/>
  <c r="T5937" i="1"/>
  <c r="T5938" i="1"/>
  <c r="T5939" i="1"/>
  <c r="T5940" i="1"/>
  <c r="T3094" i="1"/>
  <c r="T5941" i="1"/>
  <c r="T3095" i="1"/>
  <c r="T5942" i="1"/>
  <c r="T3096" i="1"/>
  <c r="T5943" i="1"/>
  <c r="T5944" i="1"/>
  <c r="T3097" i="1"/>
  <c r="T3098" i="1"/>
  <c r="T5945" i="1"/>
  <c r="T3099" i="1"/>
  <c r="T5946" i="1"/>
  <c r="T3100" i="1"/>
  <c r="T3101" i="1"/>
  <c r="T3102" i="1"/>
  <c r="T5947" i="1"/>
  <c r="T5948" i="1"/>
  <c r="T3103" i="1"/>
  <c r="T3104" i="1"/>
  <c r="T5949" i="1"/>
  <c r="T5950" i="1"/>
  <c r="T5951" i="1"/>
  <c r="T3105" i="1"/>
  <c r="T3106" i="1"/>
  <c r="T5952" i="1"/>
  <c r="T5953" i="1"/>
  <c r="T3107" i="1"/>
  <c r="T3108" i="1"/>
  <c r="T5954" i="1"/>
  <c r="T3109" i="1"/>
  <c r="T5955" i="1"/>
  <c r="T3110" i="1"/>
  <c r="T5956" i="1"/>
  <c r="T5957" i="1"/>
  <c r="T5958" i="1"/>
  <c r="T103" i="1"/>
  <c r="T5959" i="1"/>
  <c r="T104" i="1"/>
  <c r="T5960" i="1"/>
  <c r="T3111" i="1"/>
  <c r="T3112" i="1"/>
  <c r="T3113" i="1"/>
  <c r="T105" i="1"/>
  <c r="T5961" i="1"/>
  <c r="T5962" i="1"/>
  <c r="T5963" i="1"/>
  <c r="T5964" i="1"/>
  <c r="T3114" i="1"/>
  <c r="T3115" i="1"/>
  <c r="T3116" i="1"/>
  <c r="T3117" i="1"/>
  <c r="T5965" i="1"/>
  <c r="T3118" i="1"/>
  <c r="T3119" i="1"/>
  <c r="T3120" i="1"/>
  <c r="T5966" i="1"/>
  <c r="T3121" i="1"/>
  <c r="T3122" i="1"/>
  <c r="T3123" i="1"/>
  <c r="T3124" i="1"/>
  <c r="T3125" i="1"/>
  <c r="T5967" i="1"/>
  <c r="T3126" i="1"/>
  <c r="T3127" i="1"/>
  <c r="T3128" i="1"/>
  <c r="T3129" i="1"/>
  <c r="T5968" i="1"/>
  <c r="T5969" i="1"/>
  <c r="T3130" i="1"/>
  <c r="T3131" i="1"/>
  <c r="T3132" i="1"/>
  <c r="T3133" i="1"/>
  <c r="T5970" i="1"/>
  <c r="T3134" i="1"/>
  <c r="T3135" i="1"/>
  <c r="T3136" i="1"/>
  <c r="T3137" i="1"/>
  <c r="T3138" i="1"/>
  <c r="T3139" i="1"/>
  <c r="T3140" i="1"/>
  <c r="T5971" i="1"/>
  <c r="T5972" i="1"/>
  <c r="T3141" i="1"/>
  <c r="T3142" i="1"/>
  <c r="T5973" i="1"/>
  <c r="T5974" i="1"/>
  <c r="T5975" i="1"/>
  <c r="T5976" i="1"/>
  <c r="T3143" i="1"/>
  <c r="T3144" i="1"/>
  <c r="T3145" i="1"/>
  <c r="T3146" i="1"/>
  <c r="T3147" i="1"/>
  <c r="T5977" i="1"/>
  <c r="T3148" i="1"/>
  <c r="T3149" i="1"/>
  <c r="T5978" i="1"/>
  <c r="T5979" i="1"/>
  <c r="T3150" i="1"/>
  <c r="T5980" i="1"/>
  <c r="T3151" i="1"/>
  <c r="T5981" i="1"/>
  <c r="T5982" i="1"/>
  <c r="T3152" i="1"/>
  <c r="T5983" i="1"/>
  <c r="T3153" i="1"/>
  <c r="T5984" i="1"/>
  <c r="T3154" i="1"/>
  <c r="T3155" i="1"/>
  <c r="T5985" i="1"/>
  <c r="T5986" i="1"/>
  <c r="T5987" i="1"/>
  <c r="T5988" i="1"/>
  <c r="T5989" i="1"/>
  <c r="T5990" i="1"/>
  <c r="T5991" i="1"/>
  <c r="T3156" i="1"/>
  <c r="T5992" i="1"/>
  <c r="T5993" i="1"/>
  <c r="T5994" i="1"/>
  <c r="T5995" i="1"/>
  <c r="T5996" i="1"/>
  <c r="T3157" i="1"/>
  <c r="T5997" i="1"/>
  <c r="T3158" i="1"/>
  <c r="T5998" i="1"/>
  <c r="T5999" i="1"/>
  <c r="T6000" i="1"/>
  <c r="T3159" i="1"/>
  <c r="T3160" i="1"/>
  <c r="T6001" i="1"/>
  <c r="T3161" i="1"/>
  <c r="T3162" i="1"/>
  <c r="T3163" i="1"/>
  <c r="T3164" i="1"/>
  <c r="T6002" i="1"/>
  <c r="T3165" i="1"/>
  <c r="T6003" i="1"/>
  <c r="T3166" i="1"/>
  <c r="T3167" i="1"/>
  <c r="T3168" i="1"/>
  <c r="T3169" i="1"/>
  <c r="T6004" i="1"/>
  <c r="T6005" i="1"/>
  <c r="T3170" i="1"/>
  <c r="T6006" i="1"/>
  <c r="T6007" i="1"/>
  <c r="T6008" i="1"/>
  <c r="T3171" i="1"/>
  <c r="T6009" i="1"/>
  <c r="T6010" i="1"/>
  <c r="T6011" i="1"/>
  <c r="T3172" i="1"/>
  <c r="T3173" i="1"/>
  <c r="T3174" i="1"/>
  <c r="T3175" i="1"/>
  <c r="T3176" i="1"/>
  <c r="T3177" i="1"/>
  <c r="T3178" i="1"/>
  <c r="T6012" i="1"/>
  <c r="T3179" i="1"/>
  <c r="T3180" i="1"/>
  <c r="T3181" i="1"/>
  <c r="T3182" i="1"/>
  <c r="T3183" i="1"/>
  <c r="T3184" i="1"/>
  <c r="T6013" i="1"/>
  <c r="T3185" i="1"/>
  <c r="T6014" i="1"/>
  <c r="T3186" i="1"/>
  <c r="T3187" i="1"/>
  <c r="T3188" i="1"/>
  <c r="T3189" i="1"/>
  <c r="T3190" i="1"/>
  <c r="T6015" i="1"/>
  <c r="T6016" i="1"/>
  <c r="T3191" i="1"/>
  <c r="T3192" i="1"/>
  <c r="T3193" i="1"/>
  <c r="T3194" i="1"/>
  <c r="T3195" i="1"/>
  <c r="T3196" i="1"/>
  <c r="T6017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6018" i="1"/>
  <c r="T6019" i="1"/>
  <c r="T3213" i="1"/>
  <c r="T3214" i="1"/>
  <c r="T3215" i="1"/>
  <c r="T3216" i="1"/>
  <c r="T3217" i="1"/>
  <c r="T3218" i="1"/>
  <c r="T3219" i="1"/>
  <c r="T6020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6021" i="1"/>
  <c r="T3237" i="1"/>
  <c r="T6022" i="1"/>
  <c r="T3238" i="1"/>
  <c r="T3239" i="1"/>
  <c r="T3240" i="1"/>
  <c r="T3241" i="1"/>
  <c r="T3242" i="1"/>
  <c r="T3243" i="1"/>
  <c r="T3244" i="1"/>
  <c r="T6023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6024" i="1"/>
  <c r="T3271" i="1"/>
  <c r="T6025" i="1"/>
  <c r="T6026" i="1"/>
  <c r="T3272" i="1"/>
  <c r="T3273" i="1"/>
  <c r="T3274" i="1"/>
  <c r="T6027" i="1"/>
  <c r="T3275" i="1"/>
  <c r="T3276" i="1"/>
  <c r="T6028" i="1"/>
  <c r="T3277" i="1"/>
  <c r="T3278" i="1"/>
  <c r="T3279" i="1"/>
  <c r="T3280" i="1"/>
  <c r="T6029" i="1"/>
  <c r="T3281" i="1"/>
  <c r="T3282" i="1"/>
  <c r="T6030" i="1"/>
  <c r="T3283" i="1"/>
  <c r="T3284" i="1"/>
  <c r="T3285" i="1"/>
  <c r="T6031" i="1"/>
  <c r="T6032" i="1"/>
  <c r="T3286" i="1"/>
  <c r="T6033" i="1"/>
  <c r="T3287" i="1"/>
  <c r="T6034" i="1"/>
  <c r="T6035" i="1"/>
  <c r="T6036" i="1"/>
  <c r="T3288" i="1"/>
  <c r="T6037" i="1"/>
  <c r="T3289" i="1"/>
  <c r="T3290" i="1"/>
  <c r="T3291" i="1"/>
  <c r="T3292" i="1"/>
  <c r="T6038" i="1"/>
  <c r="T3293" i="1"/>
  <c r="T3294" i="1"/>
  <c r="T3295" i="1"/>
  <c r="T6039" i="1"/>
  <c r="T6040" i="1"/>
  <c r="T6041" i="1"/>
  <c r="T6042" i="1"/>
  <c r="T3296" i="1"/>
  <c r="T3297" i="1"/>
  <c r="T3298" i="1"/>
  <c r="T6043" i="1"/>
  <c r="T3299" i="1"/>
  <c r="T6044" i="1"/>
  <c r="T6045" i="1"/>
  <c r="T3300" i="1"/>
  <c r="T3301" i="1"/>
  <c r="T6046" i="1"/>
  <c r="T6047" i="1"/>
  <c r="T6048" i="1"/>
  <c r="T6049" i="1"/>
  <c r="T3302" i="1"/>
  <c r="T3303" i="1"/>
  <c r="T6050" i="1"/>
  <c r="T6051" i="1"/>
  <c r="T6052" i="1"/>
  <c r="T6053" i="1"/>
  <c r="T6054" i="1"/>
  <c r="T3304" i="1"/>
  <c r="T6055" i="1"/>
  <c r="T6056" i="1"/>
  <c r="T6057" i="1"/>
  <c r="T6058" i="1"/>
  <c r="T6059" i="1"/>
  <c r="T6060" i="1"/>
  <c r="T6061" i="1"/>
  <c r="T6062" i="1"/>
  <c r="T3305" i="1"/>
  <c r="T3306" i="1"/>
  <c r="T6063" i="1"/>
  <c r="T6064" i="1"/>
  <c r="T6065" i="1"/>
  <c r="T6066" i="1"/>
  <c r="T3307" i="1"/>
  <c r="T6067" i="1"/>
  <c r="T6068" i="1"/>
  <c r="T6069" i="1"/>
  <c r="T6070" i="1"/>
  <c r="T3308" i="1"/>
  <c r="T6071" i="1"/>
  <c r="T3309" i="1"/>
  <c r="T3310" i="1"/>
  <c r="T6072" i="1"/>
  <c r="T6073" i="1"/>
  <c r="T6074" i="1"/>
  <c r="T3311" i="1"/>
  <c r="T3312" i="1"/>
  <c r="T6075" i="1"/>
  <c r="T3313" i="1"/>
  <c r="T6076" i="1"/>
  <c r="T3314" i="1"/>
  <c r="T6077" i="1"/>
  <c r="T6078" i="1"/>
  <c r="T3315" i="1"/>
  <c r="T6079" i="1"/>
  <c r="T3316" i="1"/>
  <c r="T6080" i="1"/>
  <c r="T3317" i="1"/>
  <c r="T6081" i="1"/>
  <c r="T6082" i="1"/>
  <c r="T3318" i="1"/>
  <c r="T3319" i="1"/>
  <c r="T3320" i="1"/>
  <c r="T3321" i="1"/>
  <c r="T6083" i="1"/>
  <c r="T3322" i="1"/>
  <c r="T3323" i="1"/>
  <c r="T6084" i="1"/>
  <c r="T6085" i="1"/>
  <c r="T3324" i="1"/>
  <c r="T3325" i="1"/>
  <c r="T6086" i="1"/>
  <c r="T3326" i="1"/>
  <c r="T3327" i="1"/>
  <c r="T3328" i="1"/>
  <c r="T3329" i="1"/>
  <c r="T3330" i="1"/>
  <c r="T3331" i="1"/>
  <c r="T3332" i="1"/>
  <c r="T3333" i="1"/>
  <c r="T3334" i="1"/>
  <c r="T3335" i="1"/>
  <c r="T3336" i="1"/>
  <c r="T6087" i="1"/>
  <c r="T3337" i="1"/>
  <c r="T6088" i="1"/>
  <c r="T6089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6090" i="1"/>
  <c r="T3352" i="1"/>
  <c r="T3353" i="1"/>
  <c r="T3354" i="1"/>
  <c r="T3355" i="1"/>
  <c r="T6091" i="1"/>
  <c r="T6092" i="1"/>
  <c r="T6093" i="1"/>
  <c r="T6094" i="1"/>
  <c r="T3356" i="1"/>
  <c r="T3357" i="1"/>
  <c r="T3358" i="1"/>
  <c r="T3359" i="1"/>
  <c r="T3360" i="1"/>
  <c r="T3361" i="1"/>
  <c r="T3362" i="1"/>
  <c r="T6095" i="1"/>
  <c r="T3363" i="1"/>
  <c r="T3364" i="1"/>
  <c r="T3365" i="1"/>
  <c r="T6096" i="1"/>
  <c r="T3366" i="1"/>
  <c r="T3367" i="1"/>
  <c r="T3368" i="1"/>
  <c r="T6097" i="1"/>
  <c r="T3369" i="1"/>
  <c r="T6098" i="1"/>
  <c r="T6099" i="1"/>
  <c r="T3370" i="1"/>
  <c r="T3371" i="1"/>
  <c r="T3372" i="1"/>
  <c r="T3373" i="1"/>
  <c r="T6100" i="1"/>
  <c r="T3374" i="1"/>
  <c r="T3375" i="1"/>
  <c r="T3376" i="1"/>
  <c r="T6101" i="1"/>
  <c r="T6102" i="1"/>
  <c r="T3377" i="1"/>
  <c r="T3378" i="1"/>
  <c r="T3379" i="1"/>
  <c r="T3380" i="1"/>
  <c r="T6103" i="1"/>
  <c r="T3381" i="1"/>
  <c r="T6104" i="1"/>
  <c r="T3382" i="1"/>
  <c r="T3383" i="1"/>
  <c r="T3384" i="1"/>
  <c r="T6105" i="1"/>
  <c r="T3385" i="1"/>
  <c r="T3386" i="1"/>
  <c r="T6106" i="1"/>
  <c r="T3387" i="1"/>
  <c r="T3388" i="1"/>
  <c r="T3389" i="1"/>
  <c r="T3390" i="1"/>
  <c r="T6107" i="1"/>
  <c r="T3391" i="1"/>
  <c r="T6108" i="1"/>
  <c r="T6109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6110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6111" i="1"/>
  <c r="T3420" i="1"/>
  <c r="T6112" i="1"/>
  <c r="T3421" i="1"/>
  <c r="T3422" i="1"/>
  <c r="T3423" i="1"/>
  <c r="T3424" i="1"/>
  <c r="T6113" i="1"/>
  <c r="T6114" i="1"/>
  <c r="T3425" i="1"/>
  <c r="T611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6116" i="1"/>
  <c r="T3438" i="1"/>
  <c r="T3439" i="1"/>
  <c r="T3440" i="1"/>
  <c r="T3441" i="1"/>
  <c r="T3442" i="1"/>
  <c r="T3443" i="1"/>
  <c r="T3444" i="1"/>
  <c r="T3445" i="1"/>
  <c r="T6117" i="1"/>
  <c r="T6118" i="1"/>
  <c r="T3446" i="1"/>
  <c r="T6119" i="1"/>
  <c r="T3447" i="1"/>
  <c r="T3448" i="1"/>
  <c r="T3449" i="1"/>
  <c r="T3450" i="1"/>
  <c r="T3451" i="1"/>
  <c r="T6120" i="1"/>
  <c r="T6121" i="1"/>
  <c r="T6122" i="1"/>
  <c r="T3452" i="1"/>
  <c r="T3453" i="1"/>
  <c r="T6123" i="1"/>
  <c r="T3454" i="1"/>
  <c r="T6124" i="1"/>
  <c r="T6125" i="1"/>
  <c r="T3455" i="1"/>
  <c r="T3456" i="1"/>
  <c r="T6126" i="1"/>
  <c r="T3457" i="1"/>
  <c r="T3458" i="1"/>
  <c r="T3459" i="1"/>
  <c r="T6127" i="1"/>
  <c r="T6128" i="1"/>
  <c r="T3460" i="1"/>
  <c r="T6129" i="1"/>
  <c r="T6130" i="1"/>
  <c r="T6131" i="1"/>
  <c r="T3461" i="1"/>
  <c r="T6132" i="1"/>
  <c r="T6133" i="1"/>
  <c r="T6134" i="1"/>
  <c r="T6135" i="1"/>
  <c r="T6136" i="1"/>
  <c r="T6137" i="1"/>
  <c r="T3462" i="1"/>
  <c r="T6138" i="1"/>
  <c r="T6139" i="1"/>
  <c r="T6140" i="1"/>
  <c r="T3463" i="1"/>
  <c r="T6141" i="1"/>
  <c r="T3464" i="1"/>
  <c r="T6142" i="1"/>
  <c r="T3465" i="1"/>
  <c r="T3466" i="1"/>
  <c r="T3467" i="1"/>
  <c r="T6143" i="1"/>
  <c r="T6144" i="1"/>
  <c r="T6145" i="1"/>
  <c r="T6146" i="1"/>
  <c r="T3468" i="1"/>
  <c r="T3469" i="1"/>
  <c r="T3470" i="1"/>
  <c r="T3471" i="1"/>
  <c r="T3472" i="1"/>
  <c r="T6147" i="1"/>
  <c r="T3473" i="1"/>
  <c r="T6148" i="1"/>
  <c r="T3474" i="1"/>
  <c r="T6149" i="1"/>
  <c r="T6150" i="1"/>
  <c r="T6151" i="1"/>
  <c r="T6152" i="1"/>
  <c r="T6153" i="1"/>
  <c r="T3475" i="1"/>
  <c r="T6154" i="1"/>
  <c r="T6155" i="1"/>
  <c r="T3476" i="1"/>
  <c r="T3477" i="1"/>
  <c r="T6156" i="1"/>
  <c r="T3478" i="1"/>
  <c r="T6157" i="1"/>
  <c r="T6158" i="1"/>
  <c r="T6159" i="1"/>
  <c r="T6160" i="1"/>
  <c r="T6161" i="1"/>
  <c r="T3479" i="1"/>
  <c r="T3480" i="1"/>
  <c r="T3481" i="1"/>
  <c r="T6162" i="1"/>
  <c r="T6163" i="1"/>
  <c r="T3482" i="1"/>
  <c r="T6164" i="1"/>
  <c r="T6165" i="1"/>
  <c r="T6166" i="1"/>
  <c r="T6167" i="1"/>
  <c r="T6168" i="1"/>
  <c r="T6169" i="1"/>
  <c r="T3483" i="1"/>
  <c r="T3484" i="1"/>
  <c r="T6170" i="1"/>
  <c r="T6171" i="1"/>
  <c r="T6172" i="1"/>
  <c r="T6173" i="1"/>
  <c r="T6174" i="1"/>
  <c r="T3485" i="1"/>
  <c r="T6175" i="1"/>
  <c r="T6176" i="1"/>
  <c r="T3486" i="1"/>
  <c r="T6177" i="1"/>
  <c r="T3487" i="1"/>
  <c r="T6178" i="1"/>
  <c r="T3488" i="1"/>
  <c r="T6179" i="1"/>
  <c r="T3489" i="1"/>
  <c r="T6180" i="1"/>
  <c r="T3490" i="1"/>
  <c r="T6181" i="1"/>
  <c r="T6182" i="1"/>
  <c r="T3491" i="1"/>
  <c r="T6183" i="1"/>
  <c r="T6184" i="1"/>
  <c r="T3492" i="1"/>
  <c r="T6185" i="1"/>
  <c r="T6186" i="1"/>
  <c r="T6187" i="1"/>
  <c r="T3493" i="1"/>
  <c r="T6188" i="1"/>
  <c r="T6189" i="1"/>
  <c r="T3494" i="1"/>
  <c r="T6190" i="1"/>
  <c r="T6191" i="1"/>
  <c r="T6192" i="1"/>
  <c r="T6193" i="1"/>
  <c r="T6194" i="1"/>
  <c r="T3495" i="1"/>
  <c r="T6195" i="1"/>
  <c r="T6196" i="1"/>
  <c r="T3496" i="1"/>
  <c r="T6197" i="1"/>
  <c r="T6198" i="1"/>
  <c r="T6199" i="1"/>
  <c r="T3497" i="1"/>
  <c r="T6200" i="1"/>
  <c r="T3498" i="1"/>
  <c r="T6201" i="1"/>
  <c r="T6202" i="1"/>
  <c r="T6203" i="1"/>
  <c r="T3499" i="1"/>
  <c r="T6204" i="1"/>
  <c r="T6205" i="1"/>
  <c r="T3500" i="1"/>
  <c r="T3501" i="1"/>
  <c r="T3502" i="1"/>
  <c r="T3503" i="1"/>
  <c r="T6206" i="1"/>
  <c r="T6207" i="1"/>
  <c r="T6208" i="1"/>
  <c r="T6209" i="1"/>
  <c r="T3504" i="1"/>
  <c r="T6210" i="1"/>
  <c r="T6211" i="1"/>
  <c r="T6212" i="1"/>
  <c r="T6213" i="1"/>
  <c r="T3505" i="1"/>
  <c r="T6214" i="1"/>
  <c r="T3506" i="1"/>
  <c r="T6215" i="1"/>
  <c r="T3507" i="1"/>
  <c r="T3508" i="1"/>
  <c r="T6216" i="1"/>
  <c r="T6217" i="1"/>
  <c r="T3509" i="1"/>
  <c r="T6218" i="1"/>
  <c r="T3510" i="1"/>
  <c r="T6219" i="1"/>
  <c r="T3511" i="1"/>
  <c r="T3512" i="1"/>
  <c r="T3513" i="1"/>
  <c r="T6220" i="1"/>
  <c r="T6221" i="1"/>
  <c r="T3514" i="1"/>
  <c r="T6222" i="1"/>
  <c r="T3515" i="1"/>
  <c r="T6223" i="1"/>
  <c r="T3516" i="1"/>
  <c r="T6224" i="1"/>
  <c r="T3517" i="1"/>
  <c r="T6225" i="1"/>
  <c r="T3518" i="1"/>
  <c r="T3519" i="1"/>
  <c r="T6226" i="1"/>
  <c r="T3520" i="1"/>
  <c r="T3521" i="1"/>
  <c r="T6227" i="1"/>
  <c r="T3522" i="1"/>
  <c r="T3523" i="1"/>
  <c r="T3524" i="1"/>
  <c r="T3525" i="1"/>
  <c r="T6228" i="1"/>
  <c r="T3526" i="1"/>
  <c r="T3527" i="1"/>
  <c r="T3528" i="1"/>
  <c r="T3529" i="1"/>
  <c r="T3530" i="1"/>
  <c r="T6229" i="1"/>
  <c r="T3531" i="1"/>
  <c r="T3532" i="1"/>
  <c r="T3533" i="1"/>
  <c r="T3534" i="1"/>
  <c r="T3535" i="1"/>
  <c r="T3536" i="1"/>
  <c r="T3537" i="1"/>
  <c r="T3538" i="1"/>
  <c r="T3539" i="1"/>
  <c r="T6230" i="1"/>
  <c r="T6231" i="1"/>
  <c r="T6232" i="1"/>
  <c r="T3540" i="1"/>
  <c r="T3541" i="1"/>
  <c r="T3542" i="1"/>
  <c r="T3543" i="1"/>
  <c r="T3544" i="1"/>
  <c r="T3545" i="1"/>
  <c r="T6233" i="1"/>
  <c r="T3546" i="1"/>
  <c r="T3547" i="1"/>
  <c r="T6234" i="1"/>
  <c r="T3548" i="1"/>
  <c r="T6235" i="1"/>
  <c r="T3549" i="1"/>
  <c r="T3550" i="1"/>
  <c r="T3551" i="1"/>
  <c r="T3552" i="1"/>
  <c r="T6236" i="1"/>
  <c r="T3553" i="1"/>
  <c r="T6237" i="1"/>
  <c r="T6238" i="1"/>
  <c r="T6239" i="1"/>
  <c r="T6240" i="1"/>
  <c r="T3554" i="1"/>
  <c r="T6241" i="1"/>
  <c r="T6242" i="1"/>
  <c r="T3555" i="1"/>
  <c r="T6243" i="1"/>
  <c r="T6244" i="1"/>
  <c r="T6245" i="1"/>
  <c r="T6246" i="1"/>
  <c r="T3556" i="1"/>
  <c r="T3557" i="1"/>
  <c r="T3558" i="1"/>
  <c r="T6247" i="1"/>
  <c r="T3559" i="1"/>
  <c r="T3560" i="1"/>
  <c r="T3561" i="1"/>
  <c r="T6248" i="1"/>
  <c r="T6249" i="1"/>
  <c r="T6250" i="1"/>
  <c r="T6251" i="1"/>
  <c r="T106" i="1"/>
  <c r="T6252" i="1"/>
  <c r="T3562" i="1"/>
  <c r="T3563" i="1"/>
  <c r="T6253" i="1"/>
  <c r="T107" i="1"/>
  <c r="T6254" i="1"/>
  <c r="T6255" i="1"/>
  <c r="T6256" i="1"/>
  <c r="T6257" i="1"/>
  <c r="T3564" i="1"/>
  <c r="T6258" i="1"/>
  <c r="T6259" i="1"/>
  <c r="T108" i="1"/>
  <c r="T3565" i="1"/>
  <c r="T6260" i="1"/>
  <c r="T3566" i="1"/>
  <c r="T3567" i="1"/>
  <c r="T6261" i="1"/>
  <c r="T3568" i="1"/>
  <c r="T3569" i="1"/>
  <c r="T3570" i="1"/>
  <c r="T6262" i="1"/>
  <c r="T3571" i="1"/>
  <c r="T3572" i="1"/>
  <c r="T3573" i="1"/>
  <c r="T6263" i="1"/>
  <c r="T3574" i="1"/>
  <c r="T3575" i="1"/>
  <c r="T6264" i="1"/>
  <c r="T3576" i="1"/>
  <c r="T3577" i="1"/>
  <c r="T3578" i="1"/>
  <c r="T3579" i="1"/>
  <c r="T3580" i="1"/>
  <c r="T3581" i="1"/>
  <c r="T3582" i="1"/>
  <c r="T3583" i="1"/>
  <c r="T3584" i="1"/>
  <c r="T6265" i="1"/>
  <c r="T6266" i="1"/>
  <c r="T3585" i="1"/>
  <c r="T3586" i="1"/>
  <c r="T3587" i="1"/>
  <c r="T3588" i="1"/>
  <c r="T3589" i="1"/>
  <c r="T3590" i="1"/>
  <c r="T3591" i="1"/>
  <c r="T3592" i="1"/>
  <c r="T3593" i="1"/>
  <c r="T6267" i="1"/>
  <c r="T3594" i="1"/>
  <c r="T3595" i="1"/>
  <c r="T3596" i="1"/>
  <c r="T3597" i="1"/>
  <c r="T3598" i="1"/>
  <c r="T6268" i="1"/>
  <c r="T6269" i="1"/>
  <c r="T3599" i="1"/>
  <c r="T6270" i="1"/>
  <c r="T3600" i="1"/>
  <c r="T6271" i="1"/>
  <c r="T3601" i="1"/>
  <c r="T3602" i="1"/>
  <c r="T6272" i="1"/>
  <c r="T6273" i="1"/>
  <c r="T6274" i="1"/>
  <c r="T6275" i="1"/>
  <c r="T6276" i="1"/>
  <c r="T6277" i="1"/>
  <c r="T6278" i="1"/>
  <c r="T6279" i="1"/>
  <c r="T3603" i="1"/>
  <c r="T3604" i="1"/>
  <c r="T3605" i="1"/>
  <c r="T6280" i="1"/>
  <c r="T3606" i="1"/>
  <c r="T6281" i="1"/>
  <c r="T3607" i="1"/>
  <c r="T3608" i="1"/>
  <c r="T6282" i="1"/>
  <c r="T3609" i="1"/>
  <c r="T3610" i="1"/>
  <c r="T3611" i="1"/>
  <c r="T3612" i="1"/>
  <c r="T3613" i="1"/>
  <c r="T6283" i="1"/>
  <c r="T3614" i="1"/>
  <c r="T6284" i="1"/>
  <c r="T6285" i="1"/>
  <c r="T6286" i="1"/>
  <c r="T3615" i="1"/>
  <c r="T6287" i="1"/>
  <c r="T6288" i="1"/>
  <c r="T3616" i="1"/>
  <c r="T6289" i="1"/>
  <c r="T3617" i="1"/>
  <c r="T6290" i="1"/>
  <c r="T3618" i="1"/>
  <c r="T6291" i="1"/>
  <c r="T3619" i="1"/>
  <c r="T6292" i="1"/>
  <c r="T6293" i="1"/>
  <c r="T3620" i="1"/>
  <c r="T6294" i="1"/>
  <c r="T6295" i="1"/>
  <c r="T3621" i="1"/>
  <c r="T3622" i="1"/>
  <c r="T3623" i="1"/>
  <c r="T3624" i="1"/>
  <c r="T3625" i="1"/>
  <c r="T6296" i="1"/>
  <c r="T3626" i="1"/>
  <c r="T6297" i="1"/>
  <c r="T6298" i="1"/>
  <c r="T6299" i="1"/>
  <c r="T6300" i="1"/>
  <c r="T3627" i="1"/>
  <c r="T3628" i="1"/>
  <c r="T3629" i="1"/>
  <c r="T6301" i="1"/>
  <c r="T3630" i="1"/>
  <c r="T3631" i="1"/>
  <c r="T3632" i="1"/>
  <c r="T3633" i="1"/>
  <c r="T6302" i="1"/>
  <c r="T3634" i="1"/>
  <c r="T3635" i="1"/>
  <c r="T3636" i="1"/>
  <c r="T3637" i="1"/>
  <c r="T3638" i="1"/>
  <c r="T3639" i="1"/>
  <c r="T3640" i="1"/>
  <c r="T6303" i="1"/>
  <c r="T3641" i="1"/>
  <c r="T6304" i="1"/>
  <c r="T6305" i="1"/>
  <c r="T3642" i="1"/>
  <c r="T6306" i="1"/>
  <c r="T3643" i="1"/>
  <c r="T6307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6308" i="1"/>
  <c r="T3657" i="1"/>
  <c r="T3658" i="1"/>
  <c r="T3659" i="1"/>
  <c r="T3660" i="1"/>
  <c r="T3661" i="1"/>
  <c r="T3662" i="1"/>
  <c r="T3663" i="1"/>
  <c r="T3664" i="1"/>
  <c r="T6309" i="1"/>
  <c r="T3665" i="1"/>
  <c r="T6310" i="1"/>
  <c r="T3666" i="1"/>
  <c r="T3667" i="1"/>
  <c r="T6311" i="1"/>
  <c r="T6312" i="1"/>
  <c r="T6313" i="1"/>
  <c r="T6314" i="1"/>
  <c r="T6315" i="1"/>
  <c r="T3668" i="1"/>
  <c r="T3669" i="1"/>
  <c r="T3670" i="1"/>
  <c r="T3671" i="1"/>
  <c r="T3672" i="1"/>
  <c r="T6316" i="1"/>
  <c r="T3673" i="1"/>
  <c r="T3674" i="1"/>
  <c r="T6317" i="1"/>
  <c r="T3675" i="1"/>
  <c r="T3676" i="1"/>
  <c r="T3677" i="1"/>
  <c r="T3678" i="1"/>
  <c r="T3679" i="1"/>
  <c r="T6318" i="1"/>
  <c r="T3680" i="1"/>
  <c r="T6319" i="1"/>
  <c r="T3681" i="1"/>
  <c r="T3682" i="1"/>
  <c r="T3683" i="1"/>
  <c r="T6320" i="1"/>
  <c r="T3684" i="1"/>
  <c r="T3685" i="1"/>
  <c r="T3686" i="1"/>
  <c r="T3687" i="1"/>
  <c r="T3688" i="1"/>
  <c r="T3689" i="1"/>
  <c r="T6321" i="1"/>
  <c r="T3690" i="1"/>
  <c r="T3691" i="1"/>
  <c r="T3692" i="1"/>
  <c r="T6322" i="1"/>
  <c r="T6323" i="1"/>
  <c r="T3693" i="1"/>
  <c r="T3694" i="1"/>
  <c r="T6324" i="1"/>
  <c r="T3695" i="1"/>
  <c r="T3696" i="1"/>
  <c r="T3697" i="1"/>
  <c r="T3698" i="1"/>
  <c r="T3699" i="1"/>
  <c r="T3700" i="1"/>
  <c r="T3701" i="1"/>
  <c r="T3702" i="1"/>
  <c r="T3703" i="1"/>
  <c r="T3704" i="1"/>
  <c r="T6325" i="1"/>
  <c r="T3705" i="1"/>
  <c r="T3706" i="1"/>
  <c r="T3707" i="1"/>
  <c r="T3708" i="1"/>
  <c r="T6326" i="1"/>
  <c r="T3709" i="1"/>
  <c r="T3710" i="1"/>
  <c r="T3711" i="1"/>
  <c r="T3712" i="1"/>
  <c r="T3713" i="1"/>
  <c r="T3714" i="1"/>
  <c r="T3715" i="1"/>
  <c r="T3716" i="1"/>
  <c r="T3717" i="1"/>
  <c r="T3718" i="1"/>
  <c r="T6327" i="1"/>
  <c r="T3719" i="1"/>
  <c r="T3720" i="1"/>
  <c r="T3721" i="1"/>
  <c r="T3722" i="1"/>
  <c r="T3723" i="1"/>
  <c r="T3724" i="1"/>
  <c r="T3725" i="1"/>
  <c r="T3726" i="1"/>
  <c r="T3727" i="1"/>
  <c r="T3728" i="1"/>
  <c r="T3729" i="1"/>
  <c r="T6328" i="1"/>
  <c r="T3730" i="1"/>
  <c r="T6329" i="1"/>
  <c r="T3731" i="1"/>
  <c r="T3732" i="1"/>
  <c r="T6330" i="1"/>
  <c r="T3733" i="1"/>
  <c r="T6331" i="1"/>
  <c r="T3734" i="1"/>
  <c r="T3735" i="1"/>
  <c r="T3736" i="1"/>
  <c r="T3737" i="1"/>
  <c r="T3738" i="1"/>
  <c r="T3739" i="1"/>
  <c r="T6332" i="1"/>
  <c r="T6333" i="1"/>
  <c r="T6334" i="1"/>
  <c r="T6335" i="1"/>
  <c r="T3740" i="1"/>
  <c r="T3741" i="1"/>
  <c r="T3742" i="1"/>
  <c r="T3743" i="1"/>
  <c r="T3744" i="1"/>
  <c r="T6336" i="1"/>
  <c r="T6337" i="1"/>
  <c r="T3745" i="1"/>
  <c r="T3746" i="1"/>
  <c r="T6338" i="1"/>
  <c r="T6339" i="1"/>
  <c r="T6340" i="1"/>
  <c r="T6341" i="1"/>
  <c r="T3747" i="1"/>
  <c r="T3748" i="1"/>
  <c r="T3749" i="1"/>
  <c r="T6342" i="1"/>
  <c r="T6343" i="1"/>
  <c r="T3750" i="1"/>
  <c r="T3751" i="1"/>
  <c r="T6344" i="1"/>
  <c r="T6345" i="1"/>
  <c r="T6346" i="1"/>
  <c r="T3752" i="1"/>
  <c r="T3753" i="1"/>
  <c r="T6347" i="1"/>
  <c r="T3754" i="1"/>
  <c r="T6348" i="1"/>
  <c r="T3755" i="1"/>
  <c r="T6349" i="1"/>
  <c r="T6350" i="1"/>
  <c r="T3756" i="1"/>
  <c r="T6351" i="1"/>
  <c r="T6352" i="1"/>
  <c r="T3757" i="1"/>
  <c r="T6353" i="1"/>
  <c r="T6354" i="1"/>
  <c r="T3758" i="1"/>
  <c r="T3759" i="1"/>
  <c r="T3760" i="1"/>
  <c r="T3761" i="1"/>
  <c r="T6355" i="1"/>
  <c r="T6356" i="1"/>
  <c r="T6357" i="1"/>
  <c r="T3762" i="1"/>
  <c r="T3763" i="1"/>
  <c r="T3764" i="1"/>
  <c r="T6358" i="1"/>
  <c r="T6359" i="1"/>
  <c r="T3765" i="1"/>
  <c r="T6360" i="1"/>
  <c r="T6361" i="1"/>
  <c r="T3766" i="1"/>
  <c r="T3767" i="1"/>
  <c r="T3768" i="1"/>
  <c r="T6362" i="1"/>
  <c r="T6363" i="1"/>
  <c r="T6364" i="1"/>
  <c r="T6365" i="1"/>
  <c r="T3769" i="1"/>
  <c r="T6366" i="1"/>
  <c r="T3770" i="1"/>
  <c r="T3771" i="1"/>
  <c r="T3772" i="1"/>
  <c r="T3773" i="1"/>
  <c r="T3774" i="1"/>
  <c r="T3775" i="1"/>
  <c r="T6367" i="1"/>
  <c r="T3776" i="1"/>
  <c r="T3777" i="1"/>
  <c r="T6368" i="1"/>
  <c r="T6369" i="1"/>
  <c r="T6370" i="1"/>
  <c r="T3778" i="1"/>
  <c r="T3779" i="1"/>
  <c r="T3780" i="1"/>
  <c r="T3781" i="1"/>
  <c r="T3782" i="1"/>
  <c r="T3783" i="1"/>
  <c r="T3784" i="1"/>
  <c r="T6371" i="1"/>
  <c r="T6372" i="1"/>
  <c r="T6373" i="1"/>
  <c r="T6374" i="1"/>
  <c r="T6375" i="1"/>
  <c r="T6376" i="1"/>
  <c r="T6377" i="1"/>
  <c r="T6378" i="1"/>
  <c r="T6379" i="1"/>
  <c r="T3785" i="1"/>
  <c r="T3786" i="1"/>
  <c r="T3787" i="1"/>
  <c r="T3788" i="1"/>
  <c r="T6380" i="1"/>
  <c r="T6381" i="1"/>
  <c r="T6382" i="1"/>
  <c r="T6383" i="1"/>
  <c r="T6384" i="1"/>
  <c r="T3789" i="1"/>
  <c r="T3790" i="1"/>
  <c r="T6385" i="1"/>
  <c r="T6386" i="1"/>
  <c r="T6387" i="1"/>
  <c r="T3791" i="1"/>
  <c r="T6388" i="1"/>
  <c r="T3792" i="1"/>
  <c r="T3793" i="1"/>
  <c r="T6389" i="1"/>
  <c r="T6390" i="1"/>
  <c r="T3794" i="1"/>
  <c r="T6391" i="1"/>
  <c r="T6392" i="1"/>
  <c r="T6393" i="1"/>
  <c r="T6394" i="1"/>
  <c r="T3795" i="1"/>
  <c r="T6395" i="1"/>
  <c r="T3796" i="1"/>
  <c r="T3797" i="1"/>
  <c r="T6396" i="1"/>
  <c r="T3798" i="1"/>
  <c r="T3799" i="1"/>
  <c r="T6397" i="1"/>
  <c r="T3800" i="1"/>
  <c r="T3801" i="1"/>
  <c r="T6398" i="1"/>
  <c r="T6399" i="1"/>
  <c r="T3802" i="1"/>
  <c r="T6400" i="1"/>
  <c r="T3803" i="1"/>
  <c r="T6401" i="1"/>
  <c r="T6402" i="1"/>
  <c r="T6403" i="1"/>
  <c r="T6404" i="1"/>
  <c r="T3804" i="1"/>
  <c r="T3805" i="1"/>
  <c r="T6405" i="1"/>
  <c r="T6406" i="1"/>
  <c r="T6407" i="1"/>
  <c r="T6408" i="1"/>
  <c r="T6409" i="1"/>
  <c r="T3806" i="1"/>
  <c r="T3807" i="1"/>
  <c r="T6410" i="1"/>
  <c r="T3808" i="1"/>
  <c r="T6411" i="1"/>
  <c r="T6412" i="1"/>
  <c r="T3809" i="1"/>
  <c r="T3810" i="1"/>
  <c r="T6413" i="1"/>
  <c r="T6414" i="1"/>
  <c r="T3811" i="1"/>
  <c r="T6415" i="1"/>
  <c r="T3812" i="1"/>
  <c r="T6416" i="1"/>
  <c r="T3813" i="1"/>
  <c r="T6417" i="1"/>
  <c r="T3814" i="1"/>
  <c r="T6418" i="1"/>
  <c r="T3815" i="1"/>
  <c r="T6419" i="1"/>
  <c r="T6420" i="1"/>
  <c r="T6421" i="1"/>
  <c r="T3816" i="1"/>
  <c r="T3817" i="1"/>
  <c r="T3818" i="1"/>
  <c r="T6422" i="1"/>
  <c r="T3819" i="1"/>
  <c r="T3820" i="1"/>
  <c r="T3821" i="1"/>
  <c r="T6423" i="1"/>
  <c r="T6424" i="1"/>
  <c r="T6425" i="1"/>
  <c r="T3822" i="1"/>
  <c r="T6426" i="1"/>
  <c r="T6427" i="1"/>
  <c r="T6428" i="1"/>
  <c r="T3823" i="1"/>
  <c r="T3824" i="1"/>
  <c r="T3825" i="1"/>
  <c r="T3826" i="1"/>
  <c r="T3827" i="1"/>
  <c r="T6429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6430" i="1"/>
  <c r="T6431" i="1"/>
  <c r="T3840" i="1"/>
  <c r="T3841" i="1"/>
  <c r="T3842" i="1"/>
  <c r="T3843" i="1"/>
  <c r="T3844" i="1"/>
  <c r="T3845" i="1"/>
  <c r="T3846" i="1"/>
  <c r="T3847" i="1"/>
  <c r="T3848" i="1"/>
  <c r="T3849" i="1"/>
  <c r="T6432" i="1"/>
  <c r="T3850" i="1"/>
  <c r="T6433" i="1"/>
  <c r="T3851" i="1"/>
  <c r="T3852" i="1"/>
  <c r="T3853" i="1"/>
  <c r="T3854" i="1"/>
  <c r="T3855" i="1"/>
  <c r="T3856" i="1"/>
  <c r="T3857" i="1"/>
  <c r="T3858" i="1"/>
  <c r="T3859" i="1"/>
  <c r="T3860" i="1"/>
  <c r="T3861" i="1"/>
  <c r="T6434" i="1"/>
  <c r="T3862" i="1"/>
  <c r="T3863" i="1"/>
  <c r="T3864" i="1"/>
  <c r="T3865" i="1"/>
  <c r="T3866" i="1"/>
  <c r="T3867" i="1"/>
  <c r="T3868" i="1"/>
  <c r="T6435" i="1"/>
  <c r="T3869" i="1"/>
  <c r="T3870" i="1"/>
  <c r="T3871" i="1"/>
  <c r="T6436" i="1"/>
  <c r="T3872" i="1"/>
  <c r="T3873" i="1"/>
  <c r="T3874" i="1"/>
  <c r="T6437" i="1"/>
  <c r="T6438" i="1"/>
  <c r="T3875" i="1"/>
  <c r="T6439" i="1"/>
  <c r="T6440" i="1"/>
  <c r="T3876" i="1"/>
  <c r="T6441" i="1"/>
  <c r="T6442" i="1"/>
  <c r="T6443" i="1"/>
  <c r="T6444" i="1"/>
  <c r="T6445" i="1"/>
  <c r="T3877" i="1"/>
  <c r="T3878" i="1"/>
  <c r="T3879" i="1"/>
  <c r="T3880" i="1"/>
  <c r="T3881" i="1"/>
  <c r="T6446" i="1"/>
  <c r="T3882" i="1"/>
  <c r="T3883" i="1"/>
  <c r="T3884" i="1"/>
  <c r="T3885" i="1"/>
  <c r="T3886" i="1"/>
  <c r="T6447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6448" i="1"/>
  <c r="T3906" i="1"/>
  <c r="T3907" i="1"/>
  <c r="T6449" i="1"/>
  <c r="T3908" i="1"/>
  <c r="T3909" i="1"/>
  <c r="T3910" i="1"/>
  <c r="T3911" i="1"/>
  <c r="T6450" i="1"/>
  <c r="T3912" i="1"/>
  <c r="T3913" i="1"/>
  <c r="T6451" i="1"/>
  <c r="T6452" i="1"/>
  <c r="T3914" i="1"/>
  <c r="T6453" i="1"/>
  <c r="T3915" i="1"/>
  <c r="T3916" i="1"/>
  <c r="T6454" i="1"/>
  <c r="T3917" i="1"/>
  <c r="T6455" i="1"/>
  <c r="T6456" i="1"/>
  <c r="T3918" i="1"/>
  <c r="T3919" i="1"/>
  <c r="T6457" i="1"/>
  <c r="T3920" i="1"/>
  <c r="T6458" i="1"/>
  <c r="T3921" i="1"/>
  <c r="T3922" i="1"/>
  <c r="T6459" i="1"/>
  <c r="T6460" i="1"/>
  <c r="T6461" i="1"/>
  <c r="T3923" i="1"/>
  <c r="T3924" i="1"/>
  <c r="T3925" i="1"/>
  <c r="T3926" i="1"/>
  <c r="T6462" i="1"/>
  <c r="T6463" i="1"/>
  <c r="T3927" i="1"/>
  <c r="T3928" i="1"/>
  <c r="T6464" i="1"/>
  <c r="T6465" i="1"/>
  <c r="T6466" i="1"/>
  <c r="T3929" i="1"/>
  <c r="T3930" i="1"/>
  <c r="T3931" i="1"/>
  <c r="T3932" i="1"/>
  <c r="T6467" i="1"/>
  <c r="T3933" i="1"/>
  <c r="T3934" i="1"/>
  <c r="T3935" i="1"/>
  <c r="T3936" i="1"/>
  <c r="T6468" i="1"/>
  <c r="T6469" i="1"/>
  <c r="T3937" i="1"/>
  <c r="T3938" i="1"/>
  <c r="T6470" i="1"/>
  <c r="T6471" i="1"/>
  <c r="T3939" i="1"/>
  <c r="T3940" i="1"/>
  <c r="T3941" i="1"/>
  <c r="T3942" i="1"/>
  <c r="T3943" i="1"/>
  <c r="T3944" i="1"/>
  <c r="T3945" i="1"/>
  <c r="T3946" i="1"/>
  <c r="T3947" i="1"/>
  <c r="T3948" i="1"/>
  <c r="T3949" i="1"/>
  <c r="T6472" i="1"/>
  <c r="T3950" i="1"/>
  <c r="T3951" i="1"/>
  <c r="T3952" i="1"/>
  <c r="T3953" i="1"/>
  <c r="T3954" i="1"/>
  <c r="T3955" i="1"/>
  <c r="T6473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6474" i="1"/>
  <c r="T3975" i="1"/>
  <c r="T3976" i="1"/>
  <c r="T6475" i="1"/>
  <c r="T6476" i="1"/>
  <c r="T3977" i="1"/>
  <c r="T3978" i="1"/>
  <c r="T3979" i="1"/>
  <c r="T3980" i="1"/>
  <c r="T3981" i="1"/>
  <c r="T6477" i="1"/>
  <c r="T3982" i="1"/>
  <c r="T3983" i="1"/>
  <c r="T3984" i="1"/>
  <c r="T3985" i="1"/>
  <c r="T3986" i="1"/>
  <c r="T3987" i="1"/>
  <c r="T3988" i="1"/>
  <c r="T3989" i="1"/>
  <c r="T3990" i="1"/>
  <c r="T3991" i="1"/>
  <c r="T6478" i="1"/>
  <c r="T3992" i="1"/>
  <c r="T3993" i="1"/>
  <c r="T3994" i="1"/>
  <c r="T3995" i="1"/>
  <c r="T3996" i="1"/>
  <c r="T3997" i="1"/>
  <c r="T3998" i="1"/>
  <c r="T3999" i="1"/>
  <c r="T4000" i="1"/>
  <c r="T6479" i="1"/>
  <c r="T6480" i="1"/>
  <c r="T6481" i="1"/>
  <c r="T6482" i="1"/>
  <c r="T4001" i="1"/>
  <c r="T4002" i="1"/>
  <c r="T6483" i="1"/>
  <c r="T6484" i="1"/>
  <c r="T4003" i="1"/>
  <c r="T4004" i="1"/>
  <c r="T6485" i="1"/>
  <c r="T4005" i="1"/>
  <c r="T6486" i="1"/>
  <c r="T4006" i="1"/>
  <c r="T4007" i="1"/>
  <c r="T6487" i="1"/>
  <c r="T6488" i="1"/>
  <c r="T4008" i="1"/>
  <c r="T6489" i="1"/>
  <c r="T6490" i="1"/>
  <c r="T6491" i="1"/>
  <c r="T6492" i="1"/>
  <c r="T6493" i="1"/>
  <c r="T4009" i="1"/>
  <c r="T4010" i="1"/>
  <c r="T4011" i="1"/>
  <c r="T4012" i="1"/>
  <c r="T4013" i="1"/>
  <c r="T6494" i="1"/>
  <c r="T4014" i="1"/>
  <c r="T4015" i="1"/>
  <c r="T6495" i="1"/>
  <c r="T4016" i="1"/>
  <c r="T4017" i="1"/>
  <c r="T6496" i="1"/>
  <c r="T4018" i="1"/>
  <c r="T6497" i="1"/>
  <c r="T4019" i="1"/>
  <c r="T4020" i="1"/>
  <c r="T4021" i="1"/>
  <c r="T4022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4023" i="1"/>
  <c r="T4024" i="1"/>
  <c r="T6510" i="1"/>
  <c r="T6511" i="1"/>
  <c r="T6512" i="1"/>
  <c r="T6513" i="1"/>
  <c r="T4025" i="1"/>
  <c r="T4026" i="1"/>
  <c r="T6514" i="1"/>
  <c r="T6515" i="1"/>
  <c r="T109" i="1"/>
  <c r="T4027" i="1"/>
  <c r="T6516" i="1"/>
  <c r="T6517" i="1"/>
  <c r="T4028" i="1"/>
  <c r="T4029" i="1"/>
  <c r="T110" i="1"/>
  <c r="T6518" i="1"/>
  <c r="T6519" i="1"/>
  <c r="T6520" i="1"/>
  <c r="T6521" i="1"/>
  <c r="T4030" i="1"/>
  <c r="T111" i="1"/>
  <c r="T112" i="1"/>
  <c r="T6522" i="1"/>
  <c r="T6523" i="1"/>
  <c r="T4031" i="1"/>
  <c r="T6524" i="1"/>
  <c r="T6525" i="1"/>
  <c r="T6526" i="1"/>
  <c r="T113" i="1"/>
  <c r="T6527" i="1"/>
  <c r="M4032" i="1"/>
  <c r="N4032" i="1"/>
  <c r="M4033" i="1"/>
  <c r="N4033" i="1"/>
  <c r="M4034" i="1"/>
  <c r="N4034" i="1"/>
  <c r="M4035" i="1"/>
  <c r="N4035" i="1"/>
  <c r="M4036" i="1"/>
  <c r="N4036" i="1"/>
  <c r="M4037" i="1"/>
  <c r="N4037" i="1"/>
  <c r="M4038" i="1"/>
  <c r="N4038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114" i="1"/>
  <c r="N114" i="1"/>
  <c r="M115" i="1"/>
  <c r="N115" i="1"/>
  <c r="M116" i="1"/>
  <c r="N116" i="1"/>
  <c r="M4046" i="1"/>
  <c r="N4046" i="1"/>
  <c r="M4047" i="1"/>
  <c r="N4047" i="1"/>
  <c r="M4048" i="1"/>
  <c r="N4048" i="1"/>
  <c r="M4049" i="1"/>
  <c r="N4049" i="1"/>
  <c r="M4050" i="1"/>
  <c r="N4050" i="1"/>
  <c r="M117" i="1"/>
  <c r="N117" i="1"/>
  <c r="M4051" i="1"/>
  <c r="N4051" i="1"/>
  <c r="M4052" i="1"/>
  <c r="N4052" i="1"/>
  <c r="M4053" i="1"/>
  <c r="N4053" i="1"/>
  <c r="M4054" i="1"/>
  <c r="N4054" i="1"/>
  <c r="M118" i="1"/>
  <c r="N118" i="1"/>
  <c r="M4055" i="1"/>
  <c r="N4055" i="1"/>
  <c r="M4056" i="1"/>
  <c r="N4056" i="1"/>
  <c r="M4057" i="1"/>
  <c r="N4057" i="1"/>
  <c r="M4058" i="1"/>
  <c r="N4058" i="1"/>
  <c r="M4059" i="1"/>
  <c r="N4059" i="1"/>
  <c r="M4060" i="1"/>
  <c r="N4060" i="1"/>
  <c r="M4061" i="1"/>
  <c r="N4061" i="1"/>
  <c r="M119" i="1"/>
  <c r="N119" i="1"/>
  <c r="M4062" i="1"/>
  <c r="N4062" i="1"/>
  <c r="M4063" i="1"/>
  <c r="N4063" i="1"/>
  <c r="M4064" i="1"/>
  <c r="N4064" i="1"/>
  <c r="M4065" i="1"/>
  <c r="N4065" i="1"/>
  <c r="M4066" i="1"/>
  <c r="N4066" i="1"/>
  <c r="M4067" i="1"/>
  <c r="N4067" i="1"/>
  <c r="M2" i="1"/>
  <c r="N2" i="1"/>
  <c r="M3" i="1"/>
  <c r="N3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4068" i="1"/>
  <c r="N4068" i="1"/>
  <c r="M4069" i="1"/>
  <c r="N4069" i="1"/>
  <c r="M4070" i="1"/>
  <c r="N4070" i="1"/>
  <c r="M4071" i="1"/>
  <c r="N4071" i="1"/>
  <c r="M4072" i="1"/>
  <c r="N4072" i="1"/>
  <c r="M120" i="1"/>
  <c r="N120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4081" i="1"/>
  <c r="N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11" i="1"/>
  <c r="N11" i="1"/>
  <c r="M121" i="1"/>
  <c r="N121" i="1"/>
  <c r="M122" i="1"/>
  <c r="N122" i="1"/>
  <c r="M4093" i="1"/>
  <c r="N4093" i="1"/>
  <c r="M4094" i="1"/>
  <c r="N4094" i="1"/>
  <c r="M4095" i="1"/>
  <c r="N4095" i="1"/>
  <c r="M4096" i="1"/>
  <c r="N4096" i="1"/>
  <c r="M4097" i="1"/>
  <c r="N4097" i="1"/>
  <c r="M123" i="1"/>
  <c r="N123" i="1"/>
  <c r="M4098" i="1"/>
  <c r="N4098" i="1"/>
  <c r="M4099" i="1"/>
  <c r="N4099" i="1"/>
  <c r="M4100" i="1"/>
  <c r="N4100" i="1"/>
  <c r="M4101" i="1"/>
  <c r="N4101" i="1"/>
  <c r="M4102" i="1"/>
  <c r="N4102" i="1"/>
  <c r="M124" i="1"/>
  <c r="N124" i="1"/>
  <c r="M4103" i="1"/>
  <c r="N4103" i="1"/>
  <c r="M125" i="1"/>
  <c r="N125" i="1"/>
  <c r="M12" i="1"/>
  <c r="N12" i="1"/>
  <c r="M126" i="1"/>
  <c r="N126" i="1"/>
  <c r="M127" i="1"/>
  <c r="N127" i="1"/>
  <c r="M128" i="1"/>
  <c r="N128" i="1"/>
  <c r="M129" i="1"/>
  <c r="N129" i="1"/>
  <c r="M4104" i="1"/>
  <c r="N4104" i="1"/>
  <c r="M4105" i="1"/>
  <c r="N4105" i="1"/>
  <c r="M4106" i="1"/>
  <c r="N4106" i="1"/>
  <c r="M4107" i="1"/>
  <c r="N4107" i="1"/>
  <c r="M4108" i="1"/>
  <c r="N4108" i="1"/>
  <c r="M4109" i="1"/>
  <c r="N4109" i="1"/>
  <c r="M130" i="1"/>
  <c r="N130" i="1"/>
  <c r="M131" i="1"/>
  <c r="N131" i="1"/>
  <c r="M132" i="1"/>
  <c r="N13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4110" i="1"/>
  <c r="N4110" i="1"/>
  <c r="M133" i="1"/>
  <c r="N133" i="1"/>
  <c r="M134" i="1"/>
  <c r="N134" i="1"/>
  <c r="M4111" i="1"/>
  <c r="N4111" i="1"/>
  <c r="M4112" i="1"/>
  <c r="N4112" i="1"/>
  <c r="M4113" i="1"/>
  <c r="N4113" i="1"/>
  <c r="M135" i="1"/>
  <c r="N135" i="1"/>
  <c r="M136" i="1"/>
  <c r="N136" i="1"/>
  <c r="M4114" i="1"/>
  <c r="N4114" i="1"/>
  <c r="M4115" i="1"/>
  <c r="N4115" i="1"/>
  <c r="M4116" i="1"/>
  <c r="N4116" i="1"/>
  <c r="M4117" i="1"/>
  <c r="N4117" i="1"/>
  <c r="M4118" i="1"/>
  <c r="N4118" i="1"/>
  <c r="M137" i="1"/>
  <c r="N137" i="1"/>
  <c r="M138" i="1"/>
  <c r="N138" i="1"/>
  <c r="M139" i="1"/>
  <c r="N139" i="1"/>
  <c r="M4119" i="1"/>
  <c r="N4119" i="1"/>
  <c r="M4120" i="1"/>
  <c r="N4120" i="1"/>
  <c r="M4121" i="1"/>
  <c r="N4121" i="1"/>
  <c r="M4122" i="1"/>
  <c r="N4122" i="1"/>
  <c r="M4123" i="1"/>
  <c r="N4123" i="1"/>
  <c r="M4124" i="1"/>
  <c r="N4124" i="1"/>
  <c r="M4125" i="1"/>
  <c r="N4125" i="1"/>
  <c r="M4126" i="1"/>
  <c r="N4126" i="1"/>
  <c r="M4127" i="1"/>
  <c r="N4127" i="1"/>
  <c r="M4128" i="1"/>
  <c r="N4128" i="1"/>
  <c r="M4129" i="1"/>
  <c r="N4129" i="1"/>
  <c r="M4130" i="1"/>
  <c r="N4130" i="1"/>
  <c r="M140" i="1"/>
  <c r="N140" i="1"/>
  <c r="M4131" i="1"/>
  <c r="N4131" i="1"/>
  <c r="M4132" i="1"/>
  <c r="N4132" i="1"/>
  <c r="M4133" i="1"/>
  <c r="N4133" i="1"/>
  <c r="M4134" i="1"/>
  <c r="N4134" i="1"/>
  <c r="M141" i="1"/>
  <c r="N141" i="1"/>
  <c r="M4135" i="1"/>
  <c r="N4135" i="1"/>
  <c r="M4136" i="1"/>
  <c r="N4136" i="1"/>
  <c r="M4137" i="1"/>
  <c r="N4137" i="1"/>
  <c r="M4138" i="1"/>
  <c r="N4138" i="1"/>
  <c r="M4139" i="1"/>
  <c r="N4139" i="1"/>
  <c r="M4140" i="1"/>
  <c r="N4140" i="1"/>
  <c r="M4141" i="1"/>
  <c r="N4141" i="1"/>
  <c r="M4142" i="1"/>
  <c r="N4142" i="1"/>
  <c r="M4143" i="1"/>
  <c r="N4143" i="1"/>
  <c r="M4144" i="1"/>
  <c r="N4144" i="1"/>
  <c r="M4145" i="1"/>
  <c r="N4145" i="1"/>
  <c r="M4146" i="1"/>
  <c r="N4146" i="1"/>
  <c r="M4147" i="1"/>
  <c r="N4147" i="1"/>
  <c r="M4148" i="1"/>
  <c r="N4148" i="1"/>
  <c r="M4149" i="1"/>
  <c r="N4149" i="1"/>
  <c r="M4150" i="1"/>
  <c r="N4150" i="1"/>
  <c r="M4151" i="1"/>
  <c r="N4151" i="1"/>
  <c r="M4152" i="1"/>
  <c r="N4152" i="1"/>
  <c r="M4153" i="1"/>
  <c r="N4153" i="1"/>
  <c r="M4154" i="1"/>
  <c r="N4154" i="1"/>
  <c r="M4155" i="1"/>
  <c r="N4155" i="1"/>
  <c r="M4156" i="1"/>
  <c r="N4156" i="1"/>
  <c r="M4157" i="1"/>
  <c r="N4157" i="1"/>
  <c r="M4158" i="1"/>
  <c r="N4158" i="1"/>
  <c r="M4159" i="1"/>
  <c r="N4159" i="1"/>
  <c r="M4160" i="1"/>
  <c r="N4160" i="1"/>
  <c r="M4161" i="1"/>
  <c r="N4161" i="1"/>
  <c r="M4162" i="1"/>
  <c r="N4162" i="1"/>
  <c r="M4163" i="1"/>
  <c r="N4163" i="1"/>
  <c r="M4164" i="1"/>
  <c r="N4164" i="1"/>
  <c r="M4165" i="1"/>
  <c r="N4165" i="1"/>
  <c r="M4166" i="1"/>
  <c r="N4166" i="1"/>
  <c r="M4167" i="1"/>
  <c r="N4167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4168" i="1"/>
  <c r="N4168" i="1"/>
  <c r="M4169" i="1"/>
  <c r="N4169" i="1"/>
  <c r="M4170" i="1"/>
  <c r="N4170" i="1"/>
  <c r="M4171" i="1"/>
  <c r="N4171" i="1"/>
  <c r="M4172" i="1"/>
  <c r="N4172" i="1"/>
  <c r="M4173" i="1"/>
  <c r="N4173" i="1"/>
  <c r="M30" i="1"/>
  <c r="N30" i="1"/>
  <c r="M31" i="1"/>
  <c r="N31" i="1"/>
  <c r="M142" i="1"/>
  <c r="N142" i="1"/>
  <c r="M143" i="1"/>
  <c r="N143" i="1"/>
  <c r="M32" i="1"/>
  <c r="N32" i="1"/>
  <c r="M33" i="1"/>
  <c r="N33" i="1"/>
  <c r="M34" i="1"/>
  <c r="N34" i="1"/>
  <c r="M35" i="1"/>
  <c r="N35" i="1"/>
  <c r="M36" i="1"/>
  <c r="N36" i="1"/>
  <c r="M37" i="1"/>
  <c r="N37" i="1"/>
  <c r="M4174" i="1"/>
  <c r="N4174" i="1"/>
  <c r="M4175" i="1"/>
  <c r="N4175" i="1"/>
  <c r="M4176" i="1"/>
  <c r="N4176" i="1"/>
  <c r="M38" i="1"/>
  <c r="N38" i="1"/>
  <c r="M39" i="1"/>
  <c r="N39" i="1"/>
  <c r="M40" i="1"/>
  <c r="N40" i="1"/>
  <c r="M41" i="1"/>
  <c r="N41" i="1"/>
  <c r="M144" i="1"/>
  <c r="N144" i="1"/>
  <c r="M4177" i="1"/>
  <c r="N4177" i="1"/>
  <c r="M145" i="1"/>
  <c r="N145" i="1"/>
  <c r="M4178" i="1"/>
  <c r="N4178" i="1"/>
  <c r="M146" i="1"/>
  <c r="N146" i="1"/>
  <c r="M147" i="1"/>
  <c r="N147" i="1"/>
  <c r="M42" i="1"/>
  <c r="N42" i="1"/>
  <c r="M43" i="1"/>
  <c r="N43" i="1"/>
  <c r="M44" i="1"/>
  <c r="N44" i="1"/>
  <c r="M45" i="1"/>
  <c r="N45" i="1"/>
  <c r="M4179" i="1"/>
  <c r="N4179" i="1"/>
  <c r="M4180" i="1"/>
  <c r="N4180" i="1"/>
  <c r="M4181" i="1"/>
  <c r="N4181" i="1"/>
  <c r="M4182" i="1"/>
  <c r="N4182" i="1"/>
  <c r="M4183" i="1"/>
  <c r="N4183" i="1"/>
  <c r="M46" i="1"/>
  <c r="N46" i="1"/>
  <c r="M4184" i="1"/>
  <c r="N4184" i="1"/>
  <c r="M4185" i="1"/>
  <c r="N4185" i="1"/>
  <c r="M4186" i="1"/>
  <c r="N4186" i="1"/>
  <c r="M148" i="1"/>
  <c r="N148" i="1"/>
  <c r="M149" i="1"/>
  <c r="N149" i="1"/>
  <c r="M4187" i="1"/>
  <c r="N4187" i="1"/>
  <c r="M150" i="1"/>
  <c r="N150" i="1"/>
  <c r="M151" i="1"/>
  <c r="N151" i="1"/>
  <c r="M47" i="1"/>
  <c r="N47" i="1"/>
  <c r="M48" i="1"/>
  <c r="N48" i="1"/>
  <c r="M49" i="1"/>
  <c r="N49" i="1"/>
  <c r="M50" i="1"/>
  <c r="N50" i="1"/>
  <c r="M51" i="1"/>
  <c r="N51" i="1"/>
  <c r="M4188" i="1"/>
  <c r="N4188" i="1"/>
  <c r="M4189" i="1"/>
  <c r="N4189" i="1"/>
  <c r="M4190" i="1"/>
  <c r="N4190" i="1"/>
  <c r="M4191" i="1"/>
  <c r="N4191" i="1"/>
  <c r="M4192" i="1"/>
  <c r="N4192" i="1"/>
  <c r="M4193" i="1"/>
  <c r="N4193" i="1"/>
  <c r="M4194" i="1"/>
  <c r="N4194" i="1"/>
  <c r="M4195" i="1"/>
  <c r="N4195" i="1"/>
  <c r="M52" i="1"/>
  <c r="N52" i="1"/>
  <c r="M152" i="1"/>
  <c r="N152" i="1"/>
  <c r="M4196" i="1"/>
  <c r="N4196" i="1"/>
  <c r="M4197" i="1"/>
  <c r="N4197" i="1"/>
  <c r="M4198" i="1"/>
  <c r="N4198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4199" i="1"/>
  <c r="N4199" i="1"/>
  <c r="M4200" i="1"/>
  <c r="N4200" i="1"/>
  <c r="M4201" i="1"/>
  <c r="N4201" i="1"/>
  <c r="M153" i="1"/>
  <c r="N153" i="1"/>
  <c r="M154" i="1"/>
  <c r="N154" i="1"/>
  <c r="M155" i="1"/>
  <c r="N155" i="1"/>
  <c r="M4202" i="1"/>
  <c r="N4202" i="1"/>
  <c r="M156" i="1"/>
  <c r="N156" i="1"/>
  <c r="M157" i="1"/>
  <c r="N157" i="1"/>
  <c r="M158" i="1"/>
  <c r="N158" i="1"/>
  <c r="M159" i="1"/>
  <c r="N159" i="1"/>
  <c r="M4203" i="1"/>
  <c r="N4203" i="1"/>
  <c r="M4204" i="1"/>
  <c r="N4204" i="1"/>
  <c r="M4205" i="1"/>
  <c r="N4205" i="1"/>
  <c r="M4206" i="1"/>
  <c r="N4206" i="1"/>
  <c r="M4207" i="1"/>
  <c r="N4207" i="1"/>
  <c r="M4208" i="1"/>
  <c r="N4208" i="1"/>
  <c r="M4209" i="1"/>
  <c r="N4209" i="1"/>
  <c r="M4210" i="1"/>
  <c r="N4210" i="1"/>
  <c r="M4211" i="1"/>
  <c r="N4211" i="1"/>
  <c r="M160" i="1"/>
  <c r="N160" i="1"/>
  <c r="M4212" i="1"/>
  <c r="N4212" i="1"/>
  <c r="M161" i="1"/>
  <c r="N161" i="1"/>
  <c r="M4213" i="1"/>
  <c r="N4213" i="1"/>
  <c r="M4214" i="1"/>
  <c r="N4214" i="1"/>
  <c r="M4215" i="1"/>
  <c r="N4215" i="1"/>
  <c r="M4216" i="1"/>
  <c r="N4216" i="1"/>
  <c r="M162" i="1"/>
  <c r="N162" i="1"/>
  <c r="M163" i="1"/>
  <c r="N163" i="1"/>
  <c r="M164" i="1"/>
  <c r="N164" i="1"/>
  <c r="M4217" i="1"/>
  <c r="N4217" i="1"/>
  <c r="M4218" i="1"/>
  <c r="N4218" i="1"/>
  <c r="M4219" i="1"/>
  <c r="N4219" i="1"/>
  <c r="M4220" i="1"/>
  <c r="N4220" i="1"/>
  <c r="M4221" i="1"/>
  <c r="N4221" i="1"/>
  <c r="M165" i="1"/>
  <c r="N165" i="1"/>
  <c r="M4222" i="1"/>
  <c r="N4222" i="1"/>
  <c r="M4223" i="1"/>
  <c r="N4223" i="1"/>
  <c r="M166" i="1"/>
  <c r="N166" i="1"/>
  <c r="M167" i="1"/>
  <c r="N167" i="1"/>
  <c r="M4224" i="1"/>
  <c r="N4224" i="1"/>
  <c r="M4225" i="1"/>
  <c r="N4225" i="1"/>
  <c r="M4226" i="1"/>
  <c r="N4226" i="1"/>
  <c r="M4227" i="1"/>
  <c r="N4227" i="1"/>
  <c r="M4228" i="1"/>
  <c r="N4228" i="1"/>
  <c r="M4229" i="1"/>
  <c r="N4229" i="1"/>
  <c r="M4230" i="1"/>
  <c r="N4230" i="1"/>
  <c r="M4231" i="1"/>
  <c r="N4231" i="1"/>
  <c r="M71" i="1"/>
  <c r="N71" i="1"/>
  <c r="M4232" i="1"/>
  <c r="N4232" i="1"/>
  <c r="M4233" i="1"/>
  <c r="N4233" i="1"/>
  <c r="M4234" i="1"/>
  <c r="N4234" i="1"/>
  <c r="M4235" i="1"/>
  <c r="N4235" i="1"/>
  <c r="M4236" i="1"/>
  <c r="N4236" i="1"/>
  <c r="M168" i="1"/>
  <c r="N168" i="1"/>
  <c r="M4237" i="1"/>
  <c r="N4237" i="1"/>
  <c r="M4238" i="1"/>
  <c r="N4238" i="1"/>
  <c r="M4239" i="1"/>
  <c r="N4239" i="1"/>
  <c r="M4240" i="1"/>
  <c r="N4240" i="1"/>
  <c r="M4241" i="1"/>
  <c r="N4241" i="1"/>
  <c r="M4242" i="1"/>
  <c r="N4242" i="1"/>
  <c r="M169" i="1"/>
  <c r="N169" i="1"/>
  <c r="M4243" i="1"/>
  <c r="N4243" i="1"/>
  <c r="M4244" i="1"/>
  <c r="N4244" i="1"/>
  <c r="M4245" i="1"/>
  <c r="N4245" i="1"/>
  <c r="M4246" i="1"/>
  <c r="N4246" i="1"/>
  <c r="M4247" i="1"/>
  <c r="N4247" i="1"/>
  <c r="M4248" i="1"/>
  <c r="N4248" i="1"/>
  <c r="M4249" i="1"/>
  <c r="N4249" i="1"/>
  <c r="M4250" i="1"/>
  <c r="N4250" i="1"/>
  <c r="M170" i="1"/>
  <c r="N170" i="1"/>
  <c r="M171" i="1"/>
  <c r="N171" i="1"/>
  <c r="M172" i="1"/>
  <c r="N172" i="1"/>
  <c r="M4251" i="1"/>
  <c r="N4251" i="1"/>
  <c r="M4252" i="1"/>
  <c r="N4252" i="1"/>
  <c r="M4253" i="1"/>
  <c r="N4253" i="1"/>
  <c r="M4254" i="1"/>
  <c r="N4254" i="1"/>
  <c r="M4255" i="1"/>
  <c r="N4255" i="1"/>
  <c r="M4256" i="1"/>
  <c r="N4256" i="1"/>
  <c r="M4257" i="1"/>
  <c r="N4257" i="1"/>
  <c r="M4258" i="1"/>
  <c r="N4258" i="1"/>
  <c r="M4259" i="1"/>
  <c r="N4259" i="1"/>
  <c r="M4260" i="1"/>
  <c r="N4260" i="1"/>
  <c r="M4261" i="1"/>
  <c r="N4261" i="1"/>
  <c r="M4262" i="1"/>
  <c r="N4262" i="1"/>
  <c r="M173" i="1"/>
  <c r="N173" i="1"/>
  <c r="M4263" i="1"/>
  <c r="N4263" i="1"/>
  <c r="M174" i="1"/>
  <c r="N174" i="1"/>
  <c r="M175" i="1"/>
  <c r="N175" i="1"/>
  <c r="M4264" i="1"/>
  <c r="N4264" i="1"/>
  <c r="M4265" i="1"/>
  <c r="N4265" i="1"/>
  <c r="M4266" i="1"/>
  <c r="N4266" i="1"/>
  <c r="M4267" i="1"/>
  <c r="N4267" i="1"/>
  <c r="M4268" i="1"/>
  <c r="N4268" i="1"/>
  <c r="M4269" i="1"/>
  <c r="N4269" i="1"/>
  <c r="M4270" i="1"/>
  <c r="N4270" i="1"/>
  <c r="M4271" i="1"/>
  <c r="N4271" i="1"/>
  <c r="M4272" i="1"/>
  <c r="N4272" i="1"/>
  <c r="M4273" i="1"/>
  <c r="N4273" i="1"/>
  <c r="M4274" i="1"/>
  <c r="N4274" i="1"/>
  <c r="M4275" i="1"/>
  <c r="N4275" i="1"/>
  <c r="M4276" i="1"/>
  <c r="N4276" i="1"/>
  <c r="M4277" i="1"/>
  <c r="N4277" i="1"/>
  <c r="M4278" i="1"/>
  <c r="N4278" i="1"/>
  <c r="M4279" i="1"/>
  <c r="N4279" i="1"/>
  <c r="M4280" i="1"/>
  <c r="N4280" i="1"/>
  <c r="M4281" i="1"/>
  <c r="N4281" i="1"/>
  <c r="M4282" i="1"/>
  <c r="N4282" i="1"/>
  <c r="M4283" i="1"/>
  <c r="N4283" i="1"/>
  <c r="M4284" i="1"/>
  <c r="N4284" i="1"/>
  <c r="M4285" i="1"/>
  <c r="N4285" i="1"/>
  <c r="M176" i="1"/>
  <c r="N176" i="1"/>
  <c r="M177" i="1"/>
  <c r="N177" i="1"/>
  <c r="M178" i="1"/>
  <c r="N178" i="1"/>
  <c r="M4286" i="1"/>
  <c r="N4286" i="1"/>
  <c r="M4287" i="1"/>
  <c r="N4287" i="1"/>
  <c r="M4288" i="1"/>
  <c r="N4288" i="1"/>
  <c r="M4289" i="1"/>
  <c r="N4289" i="1"/>
  <c r="M4290" i="1"/>
  <c r="N4290" i="1"/>
  <c r="M4291" i="1"/>
  <c r="N4291" i="1"/>
  <c r="M4292" i="1"/>
  <c r="N4292" i="1"/>
  <c r="M179" i="1"/>
  <c r="N179" i="1"/>
  <c r="M180" i="1"/>
  <c r="N180" i="1"/>
  <c r="M181" i="1"/>
  <c r="N181" i="1"/>
  <c r="M182" i="1"/>
  <c r="N182" i="1"/>
  <c r="M4293" i="1"/>
  <c r="N4293" i="1"/>
  <c r="M4294" i="1"/>
  <c r="N4294" i="1"/>
  <c r="M4295" i="1"/>
  <c r="N4295" i="1"/>
  <c r="M4296" i="1"/>
  <c r="N4296" i="1"/>
  <c r="M183" i="1"/>
  <c r="N183" i="1"/>
  <c r="M184" i="1"/>
  <c r="N184" i="1"/>
  <c r="M4297" i="1"/>
  <c r="N4297" i="1"/>
  <c r="M4298" i="1"/>
  <c r="N4298" i="1"/>
  <c r="M4299" i="1"/>
  <c r="N4299" i="1"/>
  <c r="M4300" i="1"/>
  <c r="N4300" i="1"/>
  <c r="M4301" i="1"/>
  <c r="N4301" i="1"/>
  <c r="M4302" i="1"/>
  <c r="N4302" i="1"/>
  <c r="M4303" i="1"/>
  <c r="N4303" i="1"/>
  <c r="M185" i="1"/>
  <c r="N185" i="1"/>
  <c r="M186" i="1"/>
  <c r="N186" i="1"/>
  <c r="M4304" i="1"/>
  <c r="N4304" i="1"/>
  <c r="M187" i="1"/>
  <c r="N187" i="1"/>
  <c r="M4305" i="1"/>
  <c r="N4305" i="1"/>
  <c r="M4306" i="1"/>
  <c r="N4306" i="1"/>
  <c r="M188" i="1"/>
  <c r="N188" i="1"/>
  <c r="M189" i="1"/>
  <c r="N189" i="1"/>
  <c r="M190" i="1"/>
  <c r="N190" i="1"/>
  <c r="M4307" i="1"/>
  <c r="N4307" i="1"/>
  <c r="M4308" i="1"/>
  <c r="N4308" i="1"/>
  <c r="M4309" i="1"/>
  <c r="N4309" i="1"/>
  <c r="M191" i="1"/>
  <c r="N191" i="1"/>
  <c r="M192" i="1"/>
  <c r="N192" i="1"/>
  <c r="M4310" i="1"/>
  <c r="N4310" i="1"/>
  <c r="M193" i="1"/>
  <c r="N193" i="1"/>
  <c r="M194" i="1"/>
  <c r="N194" i="1"/>
  <c r="M4311" i="1"/>
  <c r="N4311" i="1"/>
  <c r="M4312" i="1"/>
  <c r="N4312" i="1"/>
  <c r="M4313" i="1"/>
  <c r="N4313" i="1"/>
  <c r="M4314" i="1"/>
  <c r="N4314" i="1"/>
  <c r="M195" i="1"/>
  <c r="N195" i="1"/>
  <c r="M4315" i="1"/>
  <c r="N4315" i="1"/>
  <c r="M4316" i="1"/>
  <c r="N4316" i="1"/>
  <c r="M196" i="1"/>
  <c r="N196" i="1"/>
  <c r="M197" i="1"/>
  <c r="N197" i="1"/>
  <c r="M72" i="1"/>
  <c r="N72" i="1"/>
  <c r="M4317" i="1"/>
  <c r="N4317" i="1"/>
  <c r="M4318" i="1"/>
  <c r="N4318" i="1"/>
  <c r="M73" i="1"/>
  <c r="N73" i="1"/>
  <c r="M4319" i="1"/>
  <c r="N4319" i="1"/>
  <c r="M4320" i="1"/>
  <c r="N4320" i="1"/>
  <c r="M4321" i="1"/>
  <c r="N4321" i="1"/>
  <c r="M4322" i="1"/>
  <c r="N4322" i="1"/>
  <c r="M4323" i="1"/>
  <c r="N4323" i="1"/>
  <c r="M4324" i="1"/>
  <c r="N4324" i="1"/>
  <c r="M198" i="1"/>
  <c r="N198" i="1"/>
  <c r="M74" i="1"/>
  <c r="N74" i="1"/>
  <c r="M75" i="1"/>
  <c r="N75" i="1"/>
  <c r="M76" i="1"/>
  <c r="N76" i="1"/>
  <c r="M77" i="1"/>
  <c r="N77" i="1"/>
  <c r="M78" i="1"/>
  <c r="N78" i="1"/>
  <c r="M4325" i="1"/>
  <c r="N4325" i="1"/>
  <c r="M199" i="1"/>
  <c r="N199" i="1"/>
  <c r="M4326" i="1"/>
  <c r="N4326" i="1"/>
  <c r="M4327" i="1"/>
  <c r="N4327" i="1"/>
  <c r="M4328" i="1"/>
  <c r="N4328" i="1"/>
  <c r="M4329" i="1"/>
  <c r="N4329" i="1"/>
  <c r="M4330" i="1"/>
  <c r="N4330" i="1"/>
  <c r="M4331" i="1"/>
  <c r="N4331" i="1"/>
  <c r="M4332" i="1"/>
  <c r="N4332" i="1"/>
  <c r="M4333" i="1"/>
  <c r="N4333" i="1"/>
  <c r="M200" i="1"/>
  <c r="N200" i="1"/>
  <c r="M201" i="1"/>
  <c r="N201" i="1"/>
  <c r="M202" i="1"/>
  <c r="N202" i="1"/>
  <c r="M4334" i="1"/>
  <c r="N4334" i="1"/>
  <c r="M4335" i="1"/>
  <c r="N4335" i="1"/>
  <c r="M4336" i="1"/>
  <c r="N4336" i="1"/>
  <c r="M203" i="1"/>
  <c r="N203" i="1"/>
  <c r="M4337" i="1"/>
  <c r="N4337" i="1"/>
  <c r="M4338" i="1"/>
  <c r="N4338" i="1"/>
  <c r="M4339" i="1"/>
  <c r="N4339" i="1"/>
  <c r="M4340" i="1"/>
  <c r="N4340" i="1"/>
  <c r="M4341" i="1"/>
  <c r="N4341" i="1"/>
  <c r="M204" i="1"/>
  <c r="N204" i="1"/>
  <c r="M205" i="1"/>
  <c r="N205" i="1"/>
  <c r="M79" i="1"/>
  <c r="N79" i="1"/>
  <c r="M206" i="1"/>
  <c r="N206" i="1"/>
  <c r="M80" i="1"/>
  <c r="N80" i="1"/>
  <c r="M81" i="1"/>
  <c r="N81" i="1"/>
  <c r="M82" i="1"/>
  <c r="N82" i="1"/>
  <c r="M83" i="1"/>
  <c r="N83" i="1"/>
  <c r="M84" i="1"/>
  <c r="N84" i="1"/>
  <c r="M207" i="1"/>
  <c r="N207" i="1"/>
  <c r="M4342" i="1"/>
  <c r="N4342" i="1"/>
  <c r="M4343" i="1"/>
  <c r="N4343" i="1"/>
  <c r="M208" i="1"/>
  <c r="N208" i="1"/>
  <c r="M209" i="1"/>
  <c r="N209" i="1"/>
  <c r="M210" i="1"/>
  <c r="N210" i="1"/>
  <c r="M4344" i="1"/>
  <c r="N4344" i="1"/>
  <c r="M211" i="1"/>
  <c r="N211" i="1"/>
  <c r="M212" i="1"/>
  <c r="N212" i="1"/>
  <c r="M4345" i="1"/>
  <c r="N4345" i="1"/>
  <c r="M4346" i="1"/>
  <c r="N4346" i="1"/>
  <c r="M213" i="1"/>
  <c r="N213" i="1"/>
  <c r="M4347" i="1"/>
  <c r="N4347" i="1"/>
  <c r="M4348" i="1"/>
  <c r="N4348" i="1"/>
  <c r="M4349" i="1"/>
  <c r="N4349" i="1"/>
  <c r="M4350" i="1"/>
  <c r="N4350" i="1"/>
  <c r="M4351" i="1"/>
  <c r="N4351" i="1"/>
  <c r="M4352" i="1"/>
  <c r="N4352" i="1"/>
  <c r="M4353" i="1"/>
  <c r="N4353" i="1"/>
  <c r="M4354" i="1"/>
  <c r="N4354" i="1"/>
  <c r="M4355" i="1"/>
  <c r="N4355" i="1"/>
  <c r="M4356" i="1"/>
  <c r="N4356" i="1"/>
  <c r="M4357" i="1"/>
  <c r="N4357" i="1"/>
  <c r="M4358" i="1"/>
  <c r="N4358" i="1"/>
  <c r="M4359" i="1"/>
  <c r="N4359" i="1"/>
  <c r="M4360" i="1"/>
  <c r="N4360" i="1"/>
  <c r="M4361" i="1"/>
  <c r="N4361" i="1"/>
  <c r="M4362" i="1"/>
  <c r="N4362" i="1"/>
  <c r="M4363" i="1"/>
  <c r="N4363" i="1"/>
  <c r="M4364" i="1"/>
  <c r="N4364" i="1"/>
  <c r="M4365" i="1"/>
  <c r="N4365" i="1"/>
  <c r="M4366" i="1"/>
  <c r="N4366" i="1"/>
  <c r="M4367" i="1"/>
  <c r="N4367" i="1"/>
  <c r="M4368" i="1"/>
  <c r="N4368" i="1"/>
  <c r="M4369" i="1"/>
  <c r="N4369" i="1"/>
  <c r="M214" i="1"/>
  <c r="N214" i="1"/>
  <c r="M4370" i="1"/>
  <c r="N4370" i="1"/>
  <c r="M215" i="1"/>
  <c r="N215" i="1"/>
  <c r="M216" i="1"/>
  <c r="N216" i="1"/>
  <c r="M4371" i="1"/>
  <c r="N4371" i="1"/>
  <c r="M4372" i="1"/>
  <c r="N4372" i="1"/>
  <c r="M4373" i="1"/>
  <c r="N4373" i="1"/>
  <c r="M4374" i="1"/>
  <c r="N4374" i="1"/>
  <c r="M4375" i="1"/>
  <c r="N4375" i="1"/>
  <c r="M4376" i="1"/>
  <c r="N4376" i="1"/>
  <c r="M4377" i="1"/>
  <c r="N4377" i="1"/>
  <c r="M4378" i="1"/>
  <c r="N4378" i="1"/>
  <c r="M4379" i="1"/>
  <c r="N4379" i="1"/>
  <c r="M4380" i="1"/>
  <c r="N4380" i="1"/>
  <c r="M4381" i="1"/>
  <c r="N4381" i="1"/>
  <c r="M4382" i="1"/>
  <c r="N4382" i="1"/>
  <c r="M4383" i="1"/>
  <c r="N4383" i="1"/>
  <c r="M4384" i="1"/>
  <c r="N4384" i="1"/>
  <c r="M4385" i="1"/>
  <c r="N4385" i="1"/>
  <c r="M4386" i="1"/>
  <c r="N4386" i="1"/>
  <c r="M4387" i="1"/>
  <c r="N4387" i="1"/>
  <c r="M4388" i="1"/>
  <c r="N4388" i="1"/>
  <c r="M4389" i="1"/>
  <c r="N4389" i="1"/>
  <c r="M4390" i="1"/>
  <c r="N4390" i="1"/>
  <c r="M4391" i="1"/>
  <c r="N4391" i="1"/>
  <c r="M4392" i="1"/>
  <c r="N4392" i="1"/>
  <c r="M4393" i="1"/>
  <c r="N4393" i="1"/>
  <c r="M4394" i="1"/>
  <c r="N4394" i="1"/>
  <c r="M4395" i="1"/>
  <c r="N4395" i="1"/>
  <c r="M4396" i="1"/>
  <c r="N4396" i="1"/>
  <c r="M4397" i="1"/>
  <c r="N4397" i="1"/>
  <c r="M4398" i="1"/>
  <c r="N4398" i="1"/>
  <c r="M4399" i="1"/>
  <c r="N4399" i="1"/>
  <c r="M4400" i="1"/>
  <c r="N4400" i="1"/>
  <c r="M4401" i="1"/>
  <c r="N4401" i="1"/>
  <c r="M4402" i="1"/>
  <c r="N4402" i="1"/>
  <c r="M4403" i="1"/>
  <c r="N4403" i="1"/>
  <c r="M217" i="1"/>
  <c r="N217" i="1"/>
  <c r="M218" i="1"/>
  <c r="N218" i="1"/>
  <c r="M219" i="1"/>
  <c r="N219" i="1"/>
  <c r="M220" i="1"/>
  <c r="N220" i="1"/>
  <c r="M4404" i="1"/>
  <c r="N4404" i="1"/>
  <c r="M4405" i="1"/>
  <c r="N4405" i="1"/>
  <c r="M4406" i="1"/>
  <c r="N4406" i="1"/>
  <c r="M4407" i="1"/>
  <c r="N4407" i="1"/>
  <c r="M4408" i="1"/>
  <c r="N4408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4409" i="1"/>
  <c r="N4409" i="1"/>
  <c r="M4410" i="1"/>
  <c r="N4410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4411" i="1"/>
  <c r="N4411" i="1"/>
  <c r="M4412" i="1"/>
  <c r="N4412" i="1"/>
  <c r="M4413" i="1"/>
  <c r="N4413" i="1"/>
  <c r="M264" i="1"/>
  <c r="N264" i="1"/>
  <c r="M4414" i="1"/>
  <c r="N4414" i="1"/>
  <c r="M4415" i="1"/>
  <c r="N4415" i="1"/>
  <c r="M265" i="1"/>
  <c r="N265" i="1"/>
  <c r="M4416" i="1"/>
  <c r="N4416" i="1"/>
  <c r="M4417" i="1"/>
  <c r="N4417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4418" i="1"/>
  <c r="N4418" i="1"/>
  <c r="M4419" i="1"/>
  <c r="N4419" i="1"/>
  <c r="M4420" i="1"/>
  <c r="N4420" i="1"/>
  <c r="M275" i="1"/>
  <c r="N275" i="1"/>
  <c r="M276" i="1"/>
  <c r="N276" i="1"/>
  <c r="M277" i="1"/>
  <c r="N277" i="1"/>
  <c r="M4421" i="1"/>
  <c r="N4421" i="1"/>
  <c r="M4422" i="1"/>
  <c r="N4422" i="1"/>
  <c r="M4423" i="1"/>
  <c r="N4423" i="1"/>
  <c r="M4424" i="1"/>
  <c r="N4424" i="1"/>
  <c r="M4425" i="1"/>
  <c r="N4425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4426" i="1"/>
  <c r="N4426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4427" i="1"/>
  <c r="N4427" i="1"/>
  <c r="M4428" i="1"/>
  <c r="N4428" i="1"/>
  <c r="M4429" i="1"/>
  <c r="N4429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4430" i="1"/>
  <c r="N4430" i="1"/>
  <c r="M4431" i="1"/>
  <c r="N4431" i="1"/>
  <c r="M4432" i="1"/>
  <c r="N4432" i="1"/>
  <c r="M4433" i="1"/>
  <c r="N4433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4434" i="1"/>
  <c r="N4434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4435" i="1"/>
  <c r="N4435" i="1"/>
  <c r="M4436" i="1"/>
  <c r="N4436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437" i="1"/>
  <c r="N443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438" i="1"/>
  <c r="N4438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439" i="1"/>
  <c r="N4439" i="1"/>
  <c r="M4440" i="1"/>
  <c r="N4440" i="1"/>
  <c r="M4441" i="1"/>
  <c r="N4441" i="1"/>
  <c r="M4442" i="1"/>
  <c r="N4442" i="1"/>
  <c r="M4443" i="1"/>
  <c r="N4443" i="1"/>
  <c r="M4444" i="1"/>
  <c r="N4444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445" i="1"/>
  <c r="N4445" i="1"/>
  <c r="M4446" i="1"/>
  <c r="N4446" i="1"/>
  <c r="M4447" i="1"/>
  <c r="N4447" i="1"/>
  <c r="M4448" i="1"/>
  <c r="N4448" i="1"/>
  <c r="M4449" i="1"/>
  <c r="N4449" i="1"/>
  <c r="M4450" i="1"/>
  <c r="N4450" i="1"/>
  <c r="M4451" i="1"/>
  <c r="N4451" i="1"/>
  <c r="M4452" i="1"/>
  <c r="N4452" i="1"/>
  <c r="M4453" i="1"/>
  <c r="N4453" i="1"/>
  <c r="M4454" i="1"/>
  <c r="N4454" i="1"/>
  <c r="M4455" i="1"/>
  <c r="N4455" i="1"/>
  <c r="M465" i="1"/>
  <c r="N465" i="1"/>
  <c r="M466" i="1"/>
  <c r="N466" i="1"/>
  <c r="M467" i="1"/>
  <c r="N467" i="1"/>
  <c r="M4456" i="1"/>
  <c r="N4456" i="1"/>
  <c r="M4457" i="1"/>
  <c r="N4457" i="1"/>
  <c r="M468" i="1"/>
  <c r="N468" i="1"/>
  <c r="M469" i="1"/>
  <c r="N469" i="1"/>
  <c r="M4458" i="1"/>
  <c r="N4458" i="1"/>
  <c r="M4459" i="1"/>
  <c r="N4459" i="1"/>
  <c r="M470" i="1"/>
  <c r="N470" i="1"/>
  <c r="M471" i="1"/>
  <c r="N471" i="1"/>
  <c r="M472" i="1"/>
  <c r="N472" i="1"/>
  <c r="M473" i="1"/>
  <c r="N473" i="1"/>
  <c r="M474" i="1"/>
  <c r="N474" i="1"/>
  <c r="M4460" i="1"/>
  <c r="N4460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85" i="1"/>
  <c r="N85" i="1"/>
  <c r="M482" i="1"/>
  <c r="N482" i="1"/>
  <c r="M483" i="1"/>
  <c r="N483" i="1"/>
  <c r="M4461" i="1"/>
  <c r="N4461" i="1"/>
  <c r="M4462" i="1"/>
  <c r="N4462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4463" i="1"/>
  <c r="N4463" i="1"/>
  <c r="M4464" i="1"/>
  <c r="N4464" i="1"/>
  <c r="M4465" i="1"/>
  <c r="N4465" i="1"/>
  <c r="M4466" i="1"/>
  <c r="N4466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4467" i="1"/>
  <c r="N4467" i="1"/>
  <c r="M541" i="1"/>
  <c r="N541" i="1"/>
  <c r="M542" i="1"/>
  <c r="N542" i="1"/>
  <c r="M543" i="1"/>
  <c r="N543" i="1"/>
  <c r="M544" i="1"/>
  <c r="N544" i="1"/>
  <c r="M545" i="1"/>
  <c r="N545" i="1"/>
  <c r="M4468" i="1"/>
  <c r="N4468" i="1"/>
  <c r="M4469" i="1"/>
  <c r="N4469" i="1"/>
  <c r="M4470" i="1"/>
  <c r="N4470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4471" i="1"/>
  <c r="N4471" i="1"/>
  <c r="M4472" i="1"/>
  <c r="N4472" i="1"/>
  <c r="M4473" i="1"/>
  <c r="N4473" i="1"/>
  <c r="M4474" i="1"/>
  <c r="N4474" i="1"/>
  <c r="M4475" i="1"/>
  <c r="N4475" i="1"/>
  <c r="M562" i="1"/>
  <c r="N562" i="1"/>
  <c r="M563" i="1"/>
  <c r="N563" i="1"/>
  <c r="M564" i="1"/>
  <c r="N564" i="1"/>
  <c r="M4476" i="1"/>
  <c r="N4476" i="1"/>
  <c r="M4477" i="1"/>
  <c r="N4477" i="1"/>
  <c r="M565" i="1"/>
  <c r="N565" i="1"/>
  <c r="M566" i="1"/>
  <c r="N566" i="1"/>
  <c r="M567" i="1"/>
  <c r="N567" i="1"/>
  <c r="M568" i="1"/>
  <c r="N568" i="1"/>
  <c r="M569" i="1"/>
  <c r="N569" i="1"/>
  <c r="M4478" i="1"/>
  <c r="N4478" i="1"/>
  <c r="M4479" i="1"/>
  <c r="N4479" i="1"/>
  <c r="M4480" i="1"/>
  <c r="N4480" i="1"/>
  <c r="M570" i="1"/>
  <c r="N570" i="1"/>
  <c r="M571" i="1"/>
  <c r="N571" i="1"/>
  <c r="M4481" i="1"/>
  <c r="N4481" i="1"/>
  <c r="M4482" i="1"/>
  <c r="N4482" i="1"/>
  <c r="M4483" i="1"/>
  <c r="N4483" i="1"/>
  <c r="M4484" i="1"/>
  <c r="N4484" i="1"/>
  <c r="M4485" i="1"/>
  <c r="N4485" i="1"/>
  <c r="M4486" i="1"/>
  <c r="N4486" i="1"/>
  <c r="M4487" i="1"/>
  <c r="N4487" i="1"/>
  <c r="M4488" i="1"/>
  <c r="N4488" i="1"/>
  <c r="M4489" i="1"/>
  <c r="N4489" i="1"/>
  <c r="M4490" i="1"/>
  <c r="N4490" i="1"/>
  <c r="M4491" i="1"/>
  <c r="N4491" i="1"/>
  <c r="M4492" i="1"/>
  <c r="N4492" i="1"/>
  <c r="M4493" i="1"/>
  <c r="N4493" i="1"/>
  <c r="M4494" i="1"/>
  <c r="N4494" i="1"/>
  <c r="M4495" i="1"/>
  <c r="N4495" i="1"/>
  <c r="M4496" i="1"/>
  <c r="N4496" i="1"/>
  <c r="M4497" i="1"/>
  <c r="N4497" i="1"/>
  <c r="M4498" i="1"/>
  <c r="N4498" i="1"/>
  <c r="M4499" i="1"/>
  <c r="N4499" i="1"/>
  <c r="M4500" i="1"/>
  <c r="N4500" i="1"/>
  <c r="M4501" i="1"/>
  <c r="N4501" i="1"/>
  <c r="M4502" i="1"/>
  <c r="N4502" i="1"/>
  <c r="M4503" i="1"/>
  <c r="N4503" i="1"/>
  <c r="M572" i="1"/>
  <c r="N572" i="1"/>
  <c r="M4504" i="1"/>
  <c r="N4504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4505" i="1"/>
  <c r="N4505" i="1"/>
  <c r="M4506" i="1"/>
  <c r="N4506" i="1"/>
  <c r="M4507" i="1"/>
  <c r="N4507" i="1"/>
  <c r="M4508" i="1"/>
  <c r="N4508" i="1"/>
  <c r="M4509" i="1"/>
  <c r="N4509" i="1"/>
  <c r="M4510" i="1"/>
  <c r="N4510" i="1"/>
  <c r="M4511" i="1"/>
  <c r="N4511" i="1"/>
  <c r="M4512" i="1"/>
  <c r="N4512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4513" i="1"/>
  <c r="N4513" i="1"/>
  <c r="M590" i="1"/>
  <c r="N590" i="1"/>
  <c r="M4514" i="1"/>
  <c r="N4514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4515" i="1"/>
  <c r="N4515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4516" i="1"/>
  <c r="N4516" i="1"/>
  <c r="M632" i="1"/>
  <c r="N632" i="1"/>
  <c r="M633" i="1"/>
  <c r="N633" i="1"/>
  <c r="M4517" i="1"/>
  <c r="N4517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4518" i="1"/>
  <c r="N4518" i="1"/>
  <c r="M4519" i="1"/>
  <c r="N4519" i="1"/>
  <c r="M655" i="1"/>
  <c r="N655" i="1"/>
  <c r="M656" i="1"/>
  <c r="N656" i="1"/>
  <c r="M657" i="1"/>
  <c r="N657" i="1"/>
  <c r="M658" i="1"/>
  <c r="N658" i="1"/>
  <c r="M4520" i="1"/>
  <c r="N4520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4521" i="1"/>
  <c r="N4521" i="1"/>
  <c r="M4522" i="1"/>
  <c r="N4522" i="1"/>
  <c r="M4523" i="1"/>
  <c r="N4523" i="1"/>
  <c r="M683" i="1"/>
  <c r="N683" i="1"/>
  <c r="M4524" i="1"/>
  <c r="N4524" i="1"/>
  <c r="M4525" i="1"/>
  <c r="N4525" i="1"/>
  <c r="M4526" i="1"/>
  <c r="N4526" i="1"/>
  <c r="M684" i="1"/>
  <c r="N684" i="1"/>
  <c r="M685" i="1"/>
  <c r="N685" i="1"/>
  <c r="M4527" i="1"/>
  <c r="N4527" i="1"/>
  <c r="M686" i="1"/>
  <c r="N686" i="1"/>
  <c r="M687" i="1"/>
  <c r="N687" i="1"/>
  <c r="M688" i="1"/>
  <c r="N688" i="1"/>
  <c r="M689" i="1"/>
  <c r="N689" i="1"/>
  <c r="M690" i="1"/>
  <c r="N690" i="1"/>
  <c r="M4528" i="1"/>
  <c r="N4528" i="1"/>
  <c r="M4529" i="1"/>
  <c r="N4529" i="1"/>
  <c r="M691" i="1"/>
  <c r="N691" i="1"/>
  <c r="M692" i="1"/>
  <c r="N692" i="1"/>
  <c r="M4530" i="1"/>
  <c r="N4530" i="1"/>
  <c r="M4531" i="1"/>
  <c r="N4531" i="1"/>
  <c r="M693" i="1"/>
  <c r="N693" i="1"/>
  <c r="M694" i="1"/>
  <c r="N694" i="1"/>
  <c r="M4532" i="1"/>
  <c r="N4532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4533" i="1"/>
  <c r="N4533" i="1"/>
  <c r="M701" i="1"/>
  <c r="N701" i="1"/>
  <c r="M4534" i="1"/>
  <c r="N4534" i="1"/>
  <c r="M702" i="1"/>
  <c r="N702" i="1"/>
  <c r="M703" i="1"/>
  <c r="N703" i="1"/>
  <c r="M704" i="1"/>
  <c r="N704" i="1"/>
  <c r="M4535" i="1"/>
  <c r="N4535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4536" i="1"/>
  <c r="N4536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4537" i="1"/>
  <c r="N4537" i="1"/>
  <c r="M728" i="1"/>
  <c r="N728" i="1"/>
  <c r="M729" i="1"/>
  <c r="N729" i="1"/>
  <c r="M730" i="1"/>
  <c r="N730" i="1"/>
  <c r="M731" i="1"/>
  <c r="N731" i="1"/>
  <c r="M732" i="1"/>
  <c r="N732" i="1"/>
  <c r="M4538" i="1"/>
  <c r="N4538" i="1"/>
  <c r="M4539" i="1"/>
  <c r="N4539" i="1"/>
  <c r="M733" i="1"/>
  <c r="N733" i="1"/>
  <c r="M734" i="1"/>
  <c r="N734" i="1"/>
  <c r="M735" i="1"/>
  <c r="N735" i="1"/>
  <c r="M4540" i="1"/>
  <c r="N4540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4541" i="1"/>
  <c r="N4541" i="1"/>
  <c r="M744" i="1"/>
  <c r="N744" i="1"/>
  <c r="M745" i="1"/>
  <c r="N745" i="1"/>
  <c r="M4542" i="1"/>
  <c r="N4542" i="1"/>
  <c r="M746" i="1"/>
  <c r="N746" i="1"/>
  <c r="M747" i="1"/>
  <c r="N747" i="1"/>
  <c r="M748" i="1"/>
  <c r="N748" i="1"/>
  <c r="M749" i="1"/>
  <c r="N749" i="1"/>
  <c r="M4543" i="1"/>
  <c r="N4543" i="1"/>
  <c r="M750" i="1"/>
  <c r="N750" i="1"/>
  <c r="M751" i="1"/>
  <c r="N751" i="1"/>
  <c r="M4544" i="1"/>
  <c r="N4544" i="1"/>
  <c r="M752" i="1"/>
  <c r="N752" i="1"/>
  <c r="M753" i="1"/>
  <c r="N753" i="1"/>
  <c r="M754" i="1"/>
  <c r="N754" i="1"/>
  <c r="M4545" i="1"/>
  <c r="N4545" i="1"/>
  <c r="M4546" i="1"/>
  <c r="N4546" i="1"/>
  <c r="M4547" i="1"/>
  <c r="N4547" i="1"/>
  <c r="M755" i="1"/>
  <c r="N755" i="1"/>
  <c r="M4548" i="1"/>
  <c r="N4548" i="1"/>
  <c r="M756" i="1"/>
  <c r="N756" i="1"/>
  <c r="M4549" i="1"/>
  <c r="N4549" i="1"/>
  <c r="M757" i="1"/>
  <c r="N757" i="1"/>
  <c r="M758" i="1"/>
  <c r="N758" i="1"/>
  <c r="M4550" i="1"/>
  <c r="N4550" i="1"/>
  <c r="M4551" i="1"/>
  <c r="N4551" i="1"/>
  <c r="M759" i="1"/>
  <c r="N759" i="1"/>
  <c r="M4552" i="1"/>
  <c r="N4552" i="1"/>
  <c r="M760" i="1"/>
  <c r="N760" i="1"/>
  <c r="M761" i="1"/>
  <c r="N761" i="1"/>
  <c r="M762" i="1"/>
  <c r="N762" i="1"/>
  <c r="M4553" i="1"/>
  <c r="N4553" i="1"/>
  <c r="M763" i="1"/>
  <c r="N763" i="1"/>
  <c r="M764" i="1"/>
  <c r="N764" i="1"/>
  <c r="M765" i="1"/>
  <c r="N765" i="1"/>
  <c r="M4554" i="1"/>
  <c r="N4554" i="1"/>
  <c r="M4555" i="1"/>
  <c r="N4555" i="1"/>
  <c r="M4556" i="1"/>
  <c r="N4556" i="1"/>
  <c r="M4557" i="1"/>
  <c r="N4557" i="1"/>
  <c r="M766" i="1"/>
  <c r="N766" i="1"/>
  <c r="M4558" i="1"/>
  <c r="N4558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4559" i="1"/>
  <c r="N4559" i="1"/>
  <c r="M774" i="1"/>
  <c r="N774" i="1"/>
  <c r="M4560" i="1"/>
  <c r="N4560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4561" i="1"/>
  <c r="N4561" i="1"/>
  <c r="M795" i="1"/>
  <c r="N795" i="1"/>
  <c r="M796" i="1"/>
  <c r="N796" i="1"/>
  <c r="M4562" i="1"/>
  <c r="N4562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4563" i="1"/>
  <c r="N4563" i="1"/>
  <c r="M816" i="1"/>
  <c r="N816" i="1"/>
  <c r="M4564" i="1"/>
  <c r="N4564" i="1"/>
  <c r="M817" i="1"/>
  <c r="N817" i="1"/>
  <c r="M818" i="1"/>
  <c r="N818" i="1"/>
  <c r="M819" i="1"/>
  <c r="N819" i="1"/>
  <c r="M820" i="1"/>
  <c r="N820" i="1"/>
  <c r="M4565" i="1"/>
  <c r="N4565" i="1"/>
  <c r="M4566" i="1"/>
  <c r="N4566" i="1"/>
  <c r="M4567" i="1"/>
  <c r="N4567" i="1"/>
  <c r="M4568" i="1"/>
  <c r="N4568" i="1"/>
  <c r="M4569" i="1"/>
  <c r="N4569" i="1"/>
  <c r="M4570" i="1"/>
  <c r="N4570" i="1"/>
  <c r="M4571" i="1"/>
  <c r="N4571" i="1"/>
  <c r="M821" i="1"/>
  <c r="N821" i="1"/>
  <c r="M822" i="1"/>
  <c r="N822" i="1"/>
  <c r="M4572" i="1"/>
  <c r="N4572" i="1"/>
  <c r="M4573" i="1"/>
  <c r="N4573" i="1"/>
  <c r="M4574" i="1"/>
  <c r="N4574" i="1"/>
  <c r="M823" i="1"/>
  <c r="N823" i="1"/>
  <c r="M824" i="1"/>
  <c r="N824" i="1"/>
  <c r="M825" i="1"/>
  <c r="N825" i="1"/>
  <c r="M4575" i="1"/>
  <c r="N4575" i="1"/>
  <c r="M4576" i="1"/>
  <c r="N4576" i="1"/>
  <c r="M4577" i="1"/>
  <c r="N4577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4578" i="1"/>
  <c r="N4578" i="1"/>
  <c r="M4579" i="1"/>
  <c r="N4579" i="1"/>
  <c r="M832" i="1"/>
  <c r="N832" i="1"/>
  <c r="M833" i="1"/>
  <c r="N833" i="1"/>
  <c r="M4580" i="1"/>
  <c r="N4580" i="1"/>
  <c r="M834" i="1"/>
  <c r="N834" i="1"/>
  <c r="M4581" i="1"/>
  <c r="N4581" i="1"/>
  <c r="M835" i="1"/>
  <c r="N835" i="1"/>
  <c r="M4582" i="1"/>
  <c r="N4582" i="1"/>
  <c r="M836" i="1"/>
  <c r="N836" i="1"/>
  <c r="M4583" i="1"/>
  <c r="N4583" i="1"/>
  <c r="M4584" i="1"/>
  <c r="N4584" i="1"/>
  <c r="M4585" i="1"/>
  <c r="N4585" i="1"/>
  <c r="M4586" i="1"/>
  <c r="N4586" i="1"/>
  <c r="M4587" i="1"/>
  <c r="N4587" i="1"/>
  <c r="M4588" i="1"/>
  <c r="N4588" i="1"/>
  <c r="M4589" i="1"/>
  <c r="N4589" i="1"/>
  <c r="M4590" i="1"/>
  <c r="N4590" i="1"/>
  <c r="M837" i="1"/>
  <c r="N837" i="1"/>
  <c r="M838" i="1"/>
  <c r="N838" i="1"/>
  <c r="M4591" i="1"/>
  <c r="N4591" i="1"/>
  <c r="M4592" i="1"/>
  <c r="N4592" i="1"/>
  <c r="M4593" i="1"/>
  <c r="N4593" i="1"/>
  <c r="M4594" i="1"/>
  <c r="N4594" i="1"/>
  <c r="M4595" i="1"/>
  <c r="N4595" i="1"/>
  <c r="M4596" i="1"/>
  <c r="N4596" i="1"/>
  <c r="M4597" i="1"/>
  <c r="N4597" i="1"/>
  <c r="M4598" i="1"/>
  <c r="N4598" i="1"/>
  <c r="M4599" i="1"/>
  <c r="N4599" i="1"/>
  <c r="M4600" i="1"/>
  <c r="N4600" i="1"/>
  <c r="M4601" i="1"/>
  <c r="N4601" i="1"/>
  <c r="M4602" i="1"/>
  <c r="N4602" i="1"/>
  <c r="M4603" i="1"/>
  <c r="N4603" i="1"/>
  <c r="M4604" i="1"/>
  <c r="N4604" i="1"/>
  <c r="M4605" i="1"/>
  <c r="N4605" i="1"/>
  <c r="M4606" i="1"/>
  <c r="N4606" i="1"/>
  <c r="M4607" i="1"/>
  <c r="N4607" i="1"/>
  <c r="M4608" i="1"/>
  <c r="N4608" i="1"/>
  <c r="M4609" i="1"/>
  <c r="N4609" i="1"/>
  <c r="M4610" i="1"/>
  <c r="N4610" i="1"/>
  <c r="M4611" i="1"/>
  <c r="N4611" i="1"/>
  <c r="M839" i="1"/>
  <c r="N839" i="1"/>
  <c r="M840" i="1"/>
  <c r="N840" i="1"/>
  <c r="M4612" i="1"/>
  <c r="N4612" i="1"/>
  <c r="M841" i="1"/>
  <c r="N841" i="1"/>
  <c r="M4613" i="1"/>
  <c r="N4613" i="1"/>
  <c r="M4614" i="1"/>
  <c r="N4614" i="1"/>
  <c r="M4615" i="1"/>
  <c r="N4615" i="1"/>
  <c r="M842" i="1"/>
  <c r="N842" i="1"/>
  <c r="M843" i="1"/>
  <c r="N843" i="1"/>
  <c r="M844" i="1"/>
  <c r="N844" i="1"/>
  <c r="M4616" i="1"/>
  <c r="N4616" i="1"/>
  <c r="M4617" i="1"/>
  <c r="N4617" i="1"/>
  <c r="M4618" i="1"/>
  <c r="N4618" i="1"/>
  <c r="M4619" i="1"/>
  <c r="N4619" i="1"/>
  <c r="M4620" i="1"/>
  <c r="N4620" i="1"/>
  <c r="M4621" i="1"/>
  <c r="N4621" i="1"/>
  <c r="M4622" i="1"/>
  <c r="N4622" i="1"/>
  <c r="M845" i="1"/>
  <c r="N845" i="1"/>
  <c r="M846" i="1"/>
  <c r="N846" i="1"/>
  <c r="M4623" i="1"/>
  <c r="N4623" i="1"/>
  <c r="M847" i="1"/>
  <c r="N847" i="1"/>
  <c r="M848" i="1"/>
  <c r="N848" i="1"/>
  <c r="M4624" i="1"/>
  <c r="N4624" i="1"/>
  <c r="M849" i="1"/>
  <c r="N849" i="1"/>
  <c r="M4625" i="1"/>
  <c r="N4625" i="1"/>
  <c r="M4626" i="1"/>
  <c r="N4626" i="1"/>
  <c r="M850" i="1"/>
  <c r="N850" i="1"/>
  <c r="M851" i="1"/>
  <c r="N851" i="1"/>
  <c r="M852" i="1"/>
  <c r="N852" i="1"/>
  <c r="M853" i="1"/>
  <c r="N853" i="1"/>
  <c r="M4627" i="1"/>
  <c r="N4627" i="1"/>
  <c r="M854" i="1"/>
  <c r="N854" i="1"/>
  <c r="M855" i="1"/>
  <c r="N855" i="1"/>
  <c r="M856" i="1"/>
  <c r="N856" i="1"/>
  <c r="M4628" i="1"/>
  <c r="N4628" i="1"/>
  <c r="M4629" i="1"/>
  <c r="N4629" i="1"/>
  <c r="M4630" i="1"/>
  <c r="N4630" i="1"/>
  <c r="M857" i="1"/>
  <c r="N857" i="1"/>
  <c r="M4631" i="1"/>
  <c r="N4631" i="1"/>
  <c r="M4632" i="1"/>
  <c r="N4632" i="1"/>
  <c r="M858" i="1"/>
  <c r="N858" i="1"/>
  <c r="M859" i="1"/>
  <c r="N859" i="1"/>
  <c r="M860" i="1"/>
  <c r="N860" i="1"/>
  <c r="M861" i="1"/>
  <c r="N861" i="1"/>
  <c r="M862" i="1"/>
  <c r="N862" i="1"/>
  <c r="M4633" i="1"/>
  <c r="N4633" i="1"/>
  <c r="M863" i="1"/>
  <c r="N863" i="1"/>
  <c r="M4634" i="1"/>
  <c r="N4634" i="1"/>
  <c r="M4635" i="1"/>
  <c r="N4635" i="1"/>
  <c r="M4636" i="1"/>
  <c r="N4636" i="1"/>
  <c r="M4637" i="1"/>
  <c r="N4637" i="1"/>
  <c r="M4638" i="1"/>
  <c r="N4638" i="1"/>
  <c r="M4639" i="1"/>
  <c r="N4639" i="1"/>
  <c r="M4640" i="1"/>
  <c r="N4640" i="1"/>
  <c r="M4641" i="1"/>
  <c r="N4641" i="1"/>
  <c r="M4642" i="1"/>
  <c r="N4642" i="1"/>
  <c r="M4643" i="1"/>
  <c r="N4643" i="1"/>
  <c r="M864" i="1"/>
  <c r="N864" i="1"/>
  <c r="M865" i="1"/>
  <c r="N865" i="1"/>
  <c r="M866" i="1"/>
  <c r="N866" i="1"/>
  <c r="M867" i="1"/>
  <c r="N867" i="1"/>
  <c r="M4644" i="1"/>
  <c r="N4644" i="1"/>
  <c r="M4645" i="1"/>
  <c r="N4645" i="1"/>
  <c r="M4646" i="1"/>
  <c r="N4646" i="1"/>
  <c r="M4647" i="1"/>
  <c r="N4647" i="1"/>
  <c r="M868" i="1"/>
  <c r="N868" i="1"/>
  <c r="M869" i="1"/>
  <c r="N869" i="1"/>
  <c r="M870" i="1"/>
  <c r="N870" i="1"/>
  <c r="M4648" i="1"/>
  <c r="N4648" i="1"/>
  <c r="M4649" i="1"/>
  <c r="N4649" i="1"/>
  <c r="M4650" i="1"/>
  <c r="N4650" i="1"/>
  <c r="M871" i="1"/>
  <c r="N871" i="1"/>
  <c r="M4651" i="1"/>
  <c r="N4651" i="1"/>
  <c r="M4652" i="1"/>
  <c r="N4652" i="1"/>
  <c r="M872" i="1"/>
  <c r="N872" i="1"/>
  <c r="M4653" i="1"/>
  <c r="N4653" i="1"/>
  <c r="M4654" i="1"/>
  <c r="N4654" i="1"/>
  <c r="M4655" i="1"/>
  <c r="N4655" i="1"/>
  <c r="M4656" i="1"/>
  <c r="N4656" i="1"/>
  <c r="M873" i="1"/>
  <c r="N873" i="1"/>
  <c r="M4657" i="1"/>
  <c r="N4657" i="1"/>
  <c r="M4658" i="1"/>
  <c r="N4658" i="1"/>
  <c r="M4659" i="1"/>
  <c r="N4659" i="1"/>
  <c r="M4660" i="1"/>
  <c r="N4660" i="1"/>
  <c r="M4661" i="1"/>
  <c r="N4661" i="1"/>
  <c r="M874" i="1"/>
  <c r="N874" i="1"/>
  <c r="M875" i="1"/>
  <c r="N875" i="1"/>
  <c r="M4662" i="1"/>
  <c r="N4662" i="1"/>
  <c r="M4663" i="1"/>
  <c r="N4663" i="1"/>
  <c r="M876" i="1"/>
  <c r="N876" i="1"/>
  <c r="M4664" i="1"/>
  <c r="N4664" i="1"/>
  <c r="M877" i="1"/>
  <c r="N877" i="1"/>
  <c r="M4665" i="1"/>
  <c r="N4665" i="1"/>
  <c r="M4666" i="1"/>
  <c r="N4666" i="1"/>
  <c r="M878" i="1"/>
  <c r="N878" i="1"/>
  <c r="M4667" i="1"/>
  <c r="N4667" i="1"/>
  <c r="M4668" i="1"/>
  <c r="N4668" i="1"/>
  <c r="M4669" i="1"/>
  <c r="N4669" i="1"/>
  <c r="M4670" i="1"/>
  <c r="N4670" i="1"/>
  <c r="M4671" i="1"/>
  <c r="N4671" i="1"/>
  <c r="M4672" i="1"/>
  <c r="N4672" i="1"/>
  <c r="M4673" i="1"/>
  <c r="N4673" i="1"/>
  <c r="M4674" i="1"/>
  <c r="N4674" i="1"/>
  <c r="M4675" i="1"/>
  <c r="N4675" i="1"/>
  <c r="M879" i="1"/>
  <c r="N879" i="1"/>
  <c r="M4676" i="1"/>
  <c r="N4676" i="1"/>
  <c r="M880" i="1"/>
  <c r="N880" i="1"/>
  <c r="M4677" i="1"/>
  <c r="N4677" i="1"/>
  <c r="M881" i="1"/>
  <c r="N881" i="1"/>
  <c r="M4678" i="1"/>
  <c r="N4678" i="1"/>
  <c r="M4679" i="1"/>
  <c r="N4679" i="1"/>
  <c r="M882" i="1"/>
  <c r="N882" i="1"/>
  <c r="M883" i="1"/>
  <c r="N883" i="1"/>
  <c r="M4680" i="1"/>
  <c r="N4680" i="1"/>
  <c r="M4681" i="1"/>
  <c r="N4681" i="1"/>
  <c r="M4682" i="1"/>
  <c r="N4682" i="1"/>
  <c r="M4683" i="1"/>
  <c r="N4683" i="1"/>
  <c r="M884" i="1"/>
  <c r="N884" i="1"/>
  <c r="M885" i="1"/>
  <c r="N885" i="1"/>
  <c r="M886" i="1"/>
  <c r="N886" i="1"/>
  <c r="M4684" i="1"/>
  <c r="N4684" i="1"/>
  <c r="M887" i="1"/>
  <c r="N887" i="1"/>
  <c r="M888" i="1"/>
  <c r="N888" i="1"/>
  <c r="M4685" i="1"/>
  <c r="N4685" i="1"/>
  <c r="M4686" i="1"/>
  <c r="N4686" i="1"/>
  <c r="M889" i="1"/>
  <c r="N889" i="1"/>
  <c r="M4687" i="1"/>
  <c r="N4687" i="1"/>
  <c r="M4688" i="1"/>
  <c r="N4688" i="1"/>
  <c r="M4689" i="1"/>
  <c r="N4689" i="1"/>
  <c r="M890" i="1"/>
  <c r="N890" i="1"/>
  <c r="M4690" i="1"/>
  <c r="N4690" i="1"/>
  <c r="M891" i="1"/>
  <c r="N891" i="1"/>
  <c r="M892" i="1"/>
  <c r="N892" i="1"/>
  <c r="M4691" i="1"/>
  <c r="N4691" i="1"/>
  <c r="M4692" i="1"/>
  <c r="N4692" i="1"/>
  <c r="M893" i="1"/>
  <c r="N893" i="1"/>
  <c r="M4693" i="1"/>
  <c r="N4693" i="1"/>
  <c r="M4694" i="1"/>
  <c r="N4694" i="1"/>
  <c r="M894" i="1"/>
  <c r="N894" i="1"/>
  <c r="M4695" i="1"/>
  <c r="N4695" i="1"/>
  <c r="M4696" i="1"/>
  <c r="N4696" i="1"/>
  <c r="M4697" i="1"/>
  <c r="N4697" i="1"/>
  <c r="M895" i="1"/>
  <c r="N895" i="1"/>
  <c r="M896" i="1"/>
  <c r="N896" i="1"/>
  <c r="M897" i="1"/>
  <c r="N897" i="1"/>
  <c r="M4698" i="1"/>
  <c r="N4698" i="1"/>
  <c r="M4699" i="1"/>
  <c r="N4699" i="1"/>
  <c r="M4700" i="1"/>
  <c r="N4700" i="1"/>
  <c r="M898" i="1"/>
  <c r="N898" i="1"/>
  <c r="M4701" i="1"/>
  <c r="N4701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4702" i="1"/>
  <c r="N4702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4703" i="1"/>
  <c r="N4703" i="1"/>
  <c r="M915" i="1"/>
  <c r="N915" i="1"/>
  <c r="M916" i="1"/>
  <c r="N916" i="1"/>
  <c r="M917" i="1"/>
  <c r="N917" i="1"/>
  <c r="M918" i="1"/>
  <c r="N918" i="1"/>
  <c r="M4704" i="1"/>
  <c r="N4704" i="1"/>
  <c r="M4705" i="1"/>
  <c r="N4705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4706" i="1"/>
  <c r="N4706" i="1"/>
  <c r="M4707" i="1"/>
  <c r="N4707" i="1"/>
  <c r="M925" i="1"/>
  <c r="N925" i="1"/>
  <c r="M4708" i="1"/>
  <c r="N4708" i="1"/>
  <c r="M4709" i="1"/>
  <c r="N4709" i="1"/>
  <c r="M926" i="1"/>
  <c r="N926" i="1"/>
  <c r="M4710" i="1"/>
  <c r="N4710" i="1"/>
  <c r="M4711" i="1"/>
  <c r="N4711" i="1"/>
  <c r="M927" i="1"/>
  <c r="N927" i="1"/>
  <c r="M4712" i="1"/>
  <c r="N4712" i="1"/>
  <c r="M928" i="1"/>
  <c r="N928" i="1"/>
  <c r="M4713" i="1"/>
  <c r="N4713" i="1"/>
  <c r="M4714" i="1"/>
  <c r="N4714" i="1"/>
  <c r="M4715" i="1"/>
  <c r="N4715" i="1"/>
  <c r="M929" i="1"/>
  <c r="N929" i="1"/>
  <c r="M4716" i="1"/>
  <c r="N4716" i="1"/>
  <c r="M4717" i="1"/>
  <c r="N4717" i="1"/>
  <c r="M930" i="1"/>
  <c r="N930" i="1"/>
  <c r="M931" i="1"/>
  <c r="N931" i="1"/>
  <c r="M932" i="1"/>
  <c r="N932" i="1"/>
  <c r="M4718" i="1"/>
  <c r="N4718" i="1"/>
  <c r="M933" i="1"/>
  <c r="N933" i="1"/>
  <c r="M4719" i="1"/>
  <c r="N4719" i="1"/>
  <c r="M4720" i="1"/>
  <c r="N4720" i="1"/>
  <c r="M4721" i="1"/>
  <c r="N4721" i="1"/>
  <c r="M4722" i="1"/>
  <c r="N4722" i="1"/>
  <c r="M4723" i="1"/>
  <c r="N4723" i="1"/>
  <c r="M4724" i="1"/>
  <c r="N4724" i="1"/>
  <c r="M934" i="1"/>
  <c r="N934" i="1"/>
  <c r="M4725" i="1"/>
  <c r="N4725" i="1"/>
  <c r="M4726" i="1"/>
  <c r="N4726" i="1"/>
  <c r="M4727" i="1"/>
  <c r="N4727" i="1"/>
  <c r="M935" i="1"/>
  <c r="N935" i="1"/>
  <c r="M4728" i="1"/>
  <c r="N4728" i="1"/>
  <c r="M4729" i="1"/>
  <c r="N4729" i="1"/>
  <c r="M4730" i="1"/>
  <c r="N4730" i="1"/>
  <c r="M936" i="1"/>
  <c r="N936" i="1"/>
  <c r="M937" i="1"/>
  <c r="N937" i="1"/>
  <c r="M4731" i="1"/>
  <c r="N4731" i="1"/>
  <c r="M938" i="1"/>
  <c r="N938" i="1"/>
  <c r="M939" i="1"/>
  <c r="N939" i="1"/>
  <c r="M940" i="1"/>
  <c r="N940" i="1"/>
  <c r="M941" i="1"/>
  <c r="N941" i="1"/>
  <c r="M4732" i="1"/>
  <c r="N4732" i="1"/>
  <c r="M4733" i="1"/>
  <c r="N4733" i="1"/>
  <c r="M4734" i="1"/>
  <c r="N4734" i="1"/>
  <c r="M4735" i="1"/>
  <c r="N4735" i="1"/>
  <c r="M942" i="1"/>
  <c r="N942" i="1"/>
  <c r="M4736" i="1"/>
  <c r="N4736" i="1"/>
  <c r="M943" i="1"/>
  <c r="N943" i="1"/>
  <c r="M944" i="1"/>
  <c r="N944" i="1"/>
  <c r="M945" i="1"/>
  <c r="N945" i="1"/>
  <c r="M4737" i="1"/>
  <c r="N4737" i="1"/>
  <c r="M946" i="1"/>
  <c r="N946" i="1"/>
  <c r="M947" i="1"/>
  <c r="N947" i="1"/>
  <c r="M4738" i="1"/>
  <c r="N4738" i="1"/>
  <c r="M948" i="1"/>
  <c r="N948" i="1"/>
  <c r="M949" i="1"/>
  <c r="N949" i="1"/>
  <c r="M4739" i="1"/>
  <c r="N473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4740" i="1"/>
  <c r="N4740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4741" i="1"/>
  <c r="N4741" i="1"/>
  <c r="M4742" i="1"/>
  <c r="N4742" i="1"/>
  <c r="M4743" i="1"/>
  <c r="N4743" i="1"/>
  <c r="M983" i="1"/>
  <c r="N983" i="1"/>
  <c r="M984" i="1"/>
  <c r="N984" i="1"/>
  <c r="M4744" i="1"/>
  <c r="N4744" i="1"/>
  <c r="M985" i="1"/>
  <c r="N985" i="1"/>
  <c r="M986" i="1"/>
  <c r="N986" i="1"/>
  <c r="M987" i="1"/>
  <c r="N987" i="1"/>
  <c r="M988" i="1"/>
  <c r="N988" i="1"/>
  <c r="M989" i="1"/>
  <c r="N989" i="1"/>
  <c r="M4745" i="1"/>
  <c r="N4745" i="1"/>
  <c r="M990" i="1"/>
  <c r="N990" i="1"/>
  <c r="M991" i="1"/>
  <c r="N991" i="1"/>
  <c r="M4746" i="1"/>
  <c r="N4746" i="1"/>
  <c r="M992" i="1"/>
  <c r="N992" i="1"/>
  <c r="M4747" i="1"/>
  <c r="N4747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4748" i="1"/>
  <c r="N4748" i="1"/>
  <c r="M1006" i="1"/>
  <c r="N1006" i="1"/>
  <c r="M1007" i="1"/>
  <c r="N1007" i="1"/>
  <c r="M1008" i="1"/>
  <c r="N1008" i="1"/>
  <c r="M1009" i="1"/>
  <c r="N1009" i="1"/>
  <c r="M4749" i="1"/>
  <c r="N474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4750" i="1"/>
  <c r="N4750" i="1"/>
  <c r="M1017" i="1"/>
  <c r="N1017" i="1"/>
  <c r="M1018" i="1"/>
  <c r="N1018" i="1"/>
  <c r="M4751" i="1"/>
  <c r="N4751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4752" i="1"/>
  <c r="N4752" i="1"/>
  <c r="M1027" i="1"/>
  <c r="N1027" i="1"/>
  <c r="M1028" i="1"/>
  <c r="N1028" i="1"/>
  <c r="M1029" i="1"/>
  <c r="N1029" i="1"/>
  <c r="M1030" i="1"/>
  <c r="N1030" i="1"/>
  <c r="M1031" i="1"/>
  <c r="N1031" i="1"/>
  <c r="M4753" i="1"/>
  <c r="N4753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4754" i="1"/>
  <c r="N4754" i="1"/>
  <c r="M4755" i="1"/>
  <c r="N4755" i="1"/>
  <c r="M4756" i="1"/>
  <c r="N4756" i="1"/>
  <c r="M4757" i="1"/>
  <c r="N4757" i="1"/>
  <c r="M1056" i="1"/>
  <c r="N1056" i="1"/>
  <c r="M1057" i="1"/>
  <c r="N1057" i="1"/>
  <c r="M4758" i="1"/>
  <c r="N4758" i="1"/>
  <c r="M1058" i="1"/>
  <c r="N1058" i="1"/>
  <c r="M4759" i="1"/>
  <c r="N4759" i="1"/>
  <c r="M1059" i="1"/>
  <c r="N1059" i="1"/>
  <c r="M4760" i="1"/>
  <c r="N4760" i="1"/>
  <c r="M1060" i="1"/>
  <c r="N1060" i="1"/>
  <c r="M1061" i="1"/>
  <c r="N1061" i="1"/>
  <c r="M1062" i="1"/>
  <c r="N1062" i="1"/>
  <c r="M1063" i="1"/>
  <c r="N1063" i="1"/>
  <c r="M1064" i="1"/>
  <c r="N1064" i="1"/>
  <c r="M4761" i="1"/>
  <c r="N4761" i="1"/>
  <c r="M1065" i="1"/>
  <c r="N1065" i="1"/>
  <c r="M4762" i="1"/>
  <c r="N4762" i="1"/>
  <c r="M1066" i="1"/>
  <c r="N1066" i="1"/>
  <c r="M4763" i="1"/>
  <c r="N4763" i="1"/>
  <c r="M1067" i="1"/>
  <c r="N1067" i="1"/>
  <c r="M4764" i="1"/>
  <c r="N4764" i="1"/>
  <c r="M4765" i="1"/>
  <c r="N4765" i="1"/>
  <c r="M4766" i="1"/>
  <c r="N4766" i="1"/>
  <c r="M4767" i="1"/>
  <c r="N4767" i="1"/>
  <c r="M1068" i="1"/>
  <c r="N1068" i="1"/>
  <c r="M1069" i="1"/>
  <c r="N1069" i="1"/>
  <c r="M4768" i="1"/>
  <c r="N4768" i="1"/>
  <c r="M4769" i="1"/>
  <c r="N4769" i="1"/>
  <c r="M1070" i="1"/>
  <c r="N1070" i="1"/>
  <c r="M4770" i="1"/>
  <c r="N4770" i="1"/>
  <c r="M1071" i="1"/>
  <c r="N1071" i="1"/>
  <c r="M4771" i="1"/>
  <c r="N4771" i="1"/>
  <c r="M1072" i="1"/>
  <c r="N1072" i="1"/>
  <c r="M1073" i="1"/>
  <c r="N1073" i="1"/>
  <c r="M4772" i="1"/>
  <c r="N4772" i="1"/>
  <c r="M4773" i="1"/>
  <c r="N4773" i="1"/>
  <c r="M4774" i="1"/>
  <c r="N4774" i="1"/>
  <c r="M4775" i="1"/>
  <c r="N4775" i="1"/>
  <c r="M4776" i="1"/>
  <c r="N4776" i="1"/>
  <c r="M4777" i="1"/>
  <c r="N4777" i="1"/>
  <c r="M4778" i="1"/>
  <c r="N4778" i="1"/>
  <c r="M1074" i="1"/>
  <c r="N1074" i="1"/>
  <c r="M1075" i="1"/>
  <c r="N1075" i="1"/>
  <c r="M4779" i="1"/>
  <c r="N4779" i="1"/>
  <c r="M1076" i="1"/>
  <c r="N1076" i="1"/>
  <c r="M4780" i="1"/>
  <c r="N4780" i="1"/>
  <c r="M4781" i="1"/>
  <c r="N4781" i="1"/>
  <c r="M1077" i="1"/>
  <c r="N1077" i="1"/>
  <c r="M1078" i="1"/>
  <c r="N1078" i="1"/>
  <c r="M4782" i="1"/>
  <c r="N4782" i="1"/>
  <c r="M1079" i="1"/>
  <c r="N1079" i="1"/>
  <c r="M1080" i="1"/>
  <c r="N1080" i="1"/>
  <c r="M4783" i="1"/>
  <c r="N4783" i="1"/>
  <c r="M4784" i="1"/>
  <c r="N4784" i="1"/>
  <c r="M1081" i="1"/>
  <c r="N1081" i="1"/>
  <c r="M4785" i="1"/>
  <c r="N4785" i="1"/>
  <c r="M4786" i="1"/>
  <c r="N4786" i="1"/>
  <c r="M4787" i="1"/>
  <c r="N4787" i="1"/>
  <c r="M4788" i="1"/>
  <c r="N4788" i="1"/>
  <c r="M4789" i="1"/>
  <c r="N4789" i="1"/>
  <c r="M4790" i="1"/>
  <c r="N4790" i="1"/>
  <c r="M1082" i="1"/>
  <c r="N1082" i="1"/>
  <c r="M4791" i="1"/>
  <c r="N4791" i="1"/>
  <c r="M4792" i="1"/>
  <c r="N4792" i="1"/>
  <c r="M4793" i="1"/>
  <c r="N4793" i="1"/>
  <c r="M4794" i="1"/>
  <c r="N4794" i="1"/>
  <c r="M4795" i="1"/>
  <c r="N4795" i="1"/>
  <c r="M1083" i="1"/>
  <c r="N1083" i="1"/>
  <c r="M1084" i="1"/>
  <c r="N1084" i="1"/>
  <c r="M1085" i="1"/>
  <c r="N1085" i="1"/>
  <c r="M4796" i="1"/>
  <c r="N4796" i="1"/>
  <c r="M4797" i="1"/>
  <c r="N4797" i="1"/>
  <c r="M4798" i="1"/>
  <c r="N4798" i="1"/>
  <c r="M1086" i="1"/>
  <c r="N1086" i="1"/>
  <c r="M1087" i="1"/>
  <c r="N1087" i="1"/>
  <c r="M4799" i="1"/>
  <c r="N4799" i="1"/>
  <c r="M1088" i="1"/>
  <c r="N1088" i="1"/>
  <c r="M4800" i="1"/>
  <c r="N4800" i="1"/>
  <c r="M1089" i="1"/>
  <c r="N1089" i="1"/>
  <c r="M1090" i="1"/>
  <c r="N1090" i="1"/>
  <c r="M1091" i="1"/>
  <c r="N1091" i="1"/>
  <c r="M4801" i="1"/>
  <c r="N4801" i="1"/>
  <c r="M4802" i="1"/>
  <c r="N4802" i="1"/>
  <c r="M1092" i="1"/>
  <c r="N1092" i="1"/>
  <c r="M4803" i="1"/>
  <c r="N4803" i="1"/>
  <c r="M1093" i="1"/>
  <c r="N1093" i="1"/>
  <c r="M4804" i="1"/>
  <c r="N4804" i="1"/>
  <c r="M4805" i="1"/>
  <c r="N4805" i="1"/>
  <c r="M4806" i="1"/>
  <c r="N4806" i="1"/>
  <c r="M1094" i="1"/>
  <c r="N1094" i="1"/>
  <c r="M4807" i="1"/>
  <c r="N4807" i="1"/>
  <c r="M1095" i="1"/>
  <c r="N1095" i="1"/>
  <c r="M4808" i="1"/>
  <c r="N4808" i="1"/>
  <c r="M1096" i="1"/>
  <c r="N1096" i="1"/>
  <c r="M1097" i="1"/>
  <c r="N1097" i="1"/>
  <c r="M1098" i="1"/>
  <c r="N1098" i="1"/>
  <c r="M4809" i="1"/>
  <c r="N4809" i="1"/>
  <c r="M4810" i="1"/>
  <c r="N4810" i="1"/>
  <c r="M1099" i="1"/>
  <c r="N1099" i="1"/>
  <c r="M1100" i="1"/>
  <c r="N1100" i="1"/>
  <c r="M1101" i="1"/>
  <c r="N1101" i="1"/>
  <c r="M4811" i="1"/>
  <c r="N4811" i="1"/>
  <c r="M1102" i="1"/>
  <c r="N1102" i="1"/>
  <c r="M4812" i="1"/>
  <c r="N4812" i="1"/>
  <c r="M4813" i="1"/>
  <c r="N4813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4814" i="1"/>
  <c r="N4814" i="1"/>
  <c r="M1116" i="1"/>
  <c r="N1116" i="1"/>
  <c r="M1117" i="1"/>
  <c r="N1117" i="1"/>
  <c r="M1118" i="1"/>
  <c r="N1118" i="1"/>
  <c r="M1119" i="1"/>
  <c r="N1119" i="1"/>
  <c r="M4815" i="1"/>
  <c r="N4815" i="1"/>
  <c r="M1120" i="1"/>
  <c r="N1120" i="1"/>
  <c r="M1121" i="1"/>
  <c r="N1121" i="1"/>
  <c r="M1122" i="1"/>
  <c r="N1122" i="1"/>
  <c r="M4816" i="1"/>
  <c r="N4816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4817" i="1"/>
  <c r="N4817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4818" i="1"/>
  <c r="N4818" i="1"/>
  <c r="M1142" i="1"/>
  <c r="N1142" i="1"/>
  <c r="M1143" i="1"/>
  <c r="N1143" i="1"/>
  <c r="M1144" i="1"/>
  <c r="N1144" i="1"/>
  <c r="M1145" i="1"/>
  <c r="N1145" i="1"/>
  <c r="M4819" i="1"/>
  <c r="N4819" i="1"/>
  <c r="M1146" i="1"/>
  <c r="N1146" i="1"/>
  <c r="M1147" i="1"/>
  <c r="N1147" i="1"/>
  <c r="M4820" i="1"/>
  <c r="N4820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4821" i="1"/>
  <c r="N4821" i="1"/>
  <c r="M1165" i="1"/>
  <c r="N1165" i="1"/>
  <c r="M86" i="1"/>
  <c r="N86" i="1"/>
  <c r="M4822" i="1"/>
  <c r="N4822" i="1"/>
  <c r="M4823" i="1"/>
  <c r="N4823" i="1"/>
  <c r="M4824" i="1"/>
  <c r="N4824" i="1"/>
  <c r="M1166" i="1"/>
  <c r="N1166" i="1"/>
  <c r="M1167" i="1"/>
  <c r="N1167" i="1"/>
  <c r="M1168" i="1"/>
  <c r="N1168" i="1"/>
  <c r="M4825" i="1"/>
  <c r="N4825" i="1"/>
  <c r="M4826" i="1"/>
  <c r="N4826" i="1"/>
  <c r="M1169" i="1"/>
  <c r="N1169" i="1"/>
  <c r="M4827" i="1"/>
  <c r="N4827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4828" i="1"/>
  <c r="N4828" i="1"/>
  <c r="M1182" i="1"/>
  <c r="N1182" i="1"/>
  <c r="M4829" i="1"/>
  <c r="N4829" i="1"/>
  <c r="M4830" i="1"/>
  <c r="N4830" i="1"/>
  <c r="M1183" i="1"/>
  <c r="N1183" i="1"/>
  <c r="M1184" i="1"/>
  <c r="N1184" i="1"/>
  <c r="M4831" i="1"/>
  <c r="N4831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4832" i="1"/>
  <c r="N4832" i="1"/>
  <c r="M4833" i="1"/>
  <c r="N4833" i="1"/>
  <c r="M1193" i="1"/>
  <c r="N1193" i="1"/>
  <c r="M4834" i="1"/>
  <c r="N4834" i="1"/>
  <c r="M4835" i="1"/>
  <c r="N4835" i="1"/>
  <c r="M4836" i="1"/>
  <c r="N4836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4837" i="1"/>
  <c r="N4837" i="1"/>
  <c r="M1205" i="1"/>
  <c r="N1205" i="1"/>
  <c r="M1206" i="1"/>
  <c r="N1206" i="1"/>
  <c r="M4838" i="1"/>
  <c r="N4838" i="1"/>
  <c r="M4839" i="1"/>
  <c r="N4839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4840" i="1"/>
  <c r="N4840" i="1"/>
  <c r="M4841" i="1"/>
  <c r="N4841" i="1"/>
  <c r="M1214" i="1"/>
  <c r="N1214" i="1"/>
  <c r="M4842" i="1"/>
  <c r="N4842" i="1"/>
  <c r="M4843" i="1"/>
  <c r="N4843" i="1"/>
  <c r="M4844" i="1"/>
  <c r="N4844" i="1"/>
  <c r="M4845" i="1"/>
  <c r="N4845" i="1"/>
  <c r="M4846" i="1"/>
  <c r="N4846" i="1"/>
  <c r="M1215" i="1"/>
  <c r="N1215" i="1"/>
  <c r="M4847" i="1"/>
  <c r="N4847" i="1"/>
  <c r="M4848" i="1"/>
  <c r="N4848" i="1"/>
  <c r="M1216" i="1"/>
  <c r="N1216" i="1"/>
  <c r="M4849" i="1"/>
  <c r="N4849" i="1"/>
  <c r="M4850" i="1"/>
  <c r="N4850" i="1"/>
  <c r="M4851" i="1"/>
  <c r="N4851" i="1"/>
  <c r="M1217" i="1"/>
  <c r="N1217" i="1"/>
  <c r="M1218" i="1"/>
  <c r="N1218" i="1"/>
  <c r="M4852" i="1"/>
  <c r="N4852" i="1"/>
  <c r="M4853" i="1"/>
  <c r="N4853" i="1"/>
  <c r="M4854" i="1"/>
  <c r="N4854" i="1"/>
  <c r="M1219" i="1"/>
  <c r="N1219" i="1"/>
  <c r="M1220" i="1"/>
  <c r="N1220" i="1"/>
  <c r="M1221" i="1"/>
  <c r="N1221" i="1"/>
  <c r="M1222" i="1"/>
  <c r="N1222" i="1"/>
  <c r="M1223" i="1"/>
  <c r="N1223" i="1"/>
  <c r="M4855" i="1"/>
  <c r="N4855" i="1"/>
  <c r="M4856" i="1"/>
  <c r="N4856" i="1"/>
  <c r="M1224" i="1"/>
  <c r="N1224" i="1"/>
  <c r="M1225" i="1"/>
  <c r="N1225" i="1"/>
  <c r="M4857" i="1"/>
  <c r="N4857" i="1"/>
  <c r="M4858" i="1"/>
  <c r="N4858" i="1"/>
  <c r="M4859" i="1"/>
  <c r="N4859" i="1"/>
  <c r="M4860" i="1"/>
  <c r="N4860" i="1"/>
  <c r="M4861" i="1"/>
  <c r="N4861" i="1"/>
  <c r="M1226" i="1"/>
  <c r="N1226" i="1"/>
  <c r="M1227" i="1"/>
  <c r="N1227" i="1"/>
  <c r="M4862" i="1"/>
  <c r="N4862" i="1"/>
  <c r="M1228" i="1"/>
  <c r="N1228" i="1"/>
  <c r="M4863" i="1"/>
  <c r="N4863" i="1"/>
  <c r="M4864" i="1"/>
  <c r="N4864" i="1"/>
  <c r="M4865" i="1"/>
  <c r="N4865" i="1"/>
  <c r="M4866" i="1"/>
  <c r="N4866" i="1"/>
  <c r="M4867" i="1"/>
  <c r="N4867" i="1"/>
  <c r="M4868" i="1"/>
  <c r="N4868" i="1"/>
  <c r="M1229" i="1"/>
  <c r="N1229" i="1"/>
  <c r="M1230" i="1"/>
  <c r="N1230" i="1"/>
  <c r="M4869" i="1"/>
  <c r="N4869" i="1"/>
  <c r="M4870" i="1"/>
  <c r="N4870" i="1"/>
  <c r="M1231" i="1"/>
  <c r="N1231" i="1"/>
  <c r="M1232" i="1"/>
  <c r="N1232" i="1"/>
  <c r="M4871" i="1"/>
  <c r="N4871" i="1"/>
  <c r="M1233" i="1"/>
  <c r="N1233" i="1"/>
  <c r="M1234" i="1"/>
  <c r="N1234" i="1"/>
  <c r="M4872" i="1"/>
  <c r="N4872" i="1"/>
  <c r="M4873" i="1"/>
  <c r="N4873" i="1"/>
  <c r="M4874" i="1"/>
  <c r="N4874" i="1"/>
  <c r="M1235" i="1"/>
  <c r="N1235" i="1"/>
  <c r="M1236" i="1"/>
  <c r="N1236" i="1"/>
  <c r="M1237" i="1"/>
  <c r="N1237" i="1"/>
  <c r="M1238" i="1"/>
  <c r="N1238" i="1"/>
  <c r="M4875" i="1"/>
  <c r="N4875" i="1"/>
  <c r="M4876" i="1"/>
  <c r="N4876" i="1"/>
  <c r="M1239" i="1"/>
  <c r="N1239" i="1"/>
  <c r="M4877" i="1"/>
  <c r="N4877" i="1"/>
  <c r="M1240" i="1"/>
  <c r="N1240" i="1"/>
  <c r="M1241" i="1"/>
  <c r="N1241" i="1"/>
  <c r="M1242" i="1"/>
  <c r="N1242" i="1"/>
  <c r="M1243" i="1"/>
  <c r="N1243" i="1"/>
  <c r="M4878" i="1"/>
  <c r="N4878" i="1"/>
  <c r="M4879" i="1"/>
  <c r="N4879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4880" i="1"/>
  <c r="N4880" i="1"/>
  <c r="M1251" i="1"/>
  <c r="N1251" i="1"/>
  <c r="M1252" i="1"/>
  <c r="N1252" i="1"/>
  <c r="M1253" i="1"/>
  <c r="N1253" i="1"/>
  <c r="M1254" i="1"/>
  <c r="N1254" i="1"/>
  <c r="M4881" i="1"/>
  <c r="N4881" i="1"/>
  <c r="M1255" i="1"/>
  <c r="N1255" i="1"/>
  <c r="M1256" i="1"/>
  <c r="N1256" i="1"/>
  <c r="M1257" i="1"/>
  <c r="N1257" i="1"/>
  <c r="M1258" i="1"/>
  <c r="N1258" i="1"/>
  <c r="M4882" i="1"/>
  <c r="N4882" i="1"/>
  <c r="M4883" i="1"/>
  <c r="N4883" i="1"/>
  <c r="M1259" i="1"/>
  <c r="N1259" i="1"/>
  <c r="M1260" i="1"/>
  <c r="N1260" i="1"/>
  <c r="M1261" i="1"/>
  <c r="N1261" i="1"/>
  <c r="M4884" i="1"/>
  <c r="N4884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4885" i="1"/>
  <c r="N4885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4886" i="1"/>
  <c r="N4886" i="1"/>
  <c r="M1287" i="1"/>
  <c r="N1287" i="1"/>
  <c r="M4887" i="1"/>
  <c r="N4887" i="1"/>
  <c r="M1288" i="1"/>
  <c r="N1288" i="1"/>
  <c r="M1289" i="1"/>
  <c r="N1289" i="1"/>
  <c r="M1290" i="1"/>
  <c r="N1290" i="1"/>
  <c r="M4888" i="1"/>
  <c r="N4888" i="1"/>
  <c r="M4889" i="1"/>
  <c r="N4889" i="1"/>
  <c r="M1291" i="1"/>
  <c r="N1291" i="1"/>
  <c r="M1292" i="1"/>
  <c r="N1292" i="1"/>
  <c r="M1293" i="1"/>
  <c r="N1293" i="1"/>
  <c r="M1294" i="1"/>
  <c r="N1294" i="1"/>
  <c r="M4890" i="1"/>
  <c r="N4890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4891" i="1"/>
  <c r="N4891" i="1"/>
  <c r="M1301" i="1"/>
  <c r="N1301" i="1"/>
  <c r="M4892" i="1"/>
  <c r="N4892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4893" i="1"/>
  <c r="N4893" i="1"/>
  <c r="M4894" i="1"/>
  <c r="N4894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4895" i="1"/>
  <c r="N4895" i="1"/>
  <c r="M1337" i="1"/>
  <c r="N1337" i="1"/>
  <c r="M4896" i="1"/>
  <c r="N4896" i="1"/>
  <c r="M1338" i="1"/>
  <c r="N1338" i="1"/>
  <c r="M1339" i="1"/>
  <c r="N1339" i="1"/>
  <c r="M1340" i="1"/>
  <c r="N1340" i="1"/>
  <c r="M1341" i="1"/>
  <c r="N1341" i="1"/>
  <c r="M1342" i="1"/>
  <c r="N1342" i="1"/>
  <c r="M4897" i="1"/>
  <c r="N4897" i="1"/>
  <c r="M1343" i="1"/>
  <c r="N1343" i="1"/>
  <c r="M1344" i="1"/>
  <c r="N1344" i="1"/>
  <c r="M1345" i="1"/>
  <c r="N1345" i="1"/>
  <c r="M1346" i="1"/>
  <c r="N1346" i="1"/>
  <c r="M4898" i="1"/>
  <c r="N4898" i="1"/>
  <c r="M1347" i="1"/>
  <c r="N1347" i="1"/>
  <c r="M1348" i="1"/>
  <c r="N1348" i="1"/>
  <c r="M1349" i="1"/>
  <c r="N1349" i="1"/>
  <c r="M1350" i="1"/>
  <c r="N1350" i="1"/>
  <c r="M1351" i="1"/>
  <c r="N1351" i="1"/>
  <c r="M4899" i="1"/>
  <c r="N4899" i="1"/>
  <c r="M1352" i="1"/>
  <c r="N1352" i="1"/>
  <c r="M1353" i="1"/>
  <c r="N1353" i="1"/>
  <c r="M4900" i="1"/>
  <c r="N4900" i="1"/>
  <c r="M4901" i="1"/>
  <c r="N4901" i="1"/>
  <c r="M4902" i="1"/>
  <c r="N4902" i="1"/>
  <c r="M4903" i="1"/>
  <c r="N4903" i="1"/>
  <c r="M4904" i="1"/>
  <c r="N4904" i="1"/>
  <c r="M1354" i="1"/>
  <c r="N1354" i="1"/>
  <c r="M1355" i="1"/>
  <c r="N1355" i="1"/>
  <c r="M1356" i="1"/>
  <c r="N1356" i="1"/>
  <c r="M4905" i="1"/>
  <c r="N4905" i="1"/>
  <c r="M4906" i="1"/>
  <c r="N4906" i="1"/>
  <c r="M4907" i="1"/>
  <c r="N4907" i="1"/>
  <c r="M1357" i="1"/>
  <c r="N1357" i="1"/>
  <c r="M4908" i="1"/>
  <c r="N4908" i="1"/>
  <c r="M4909" i="1"/>
  <c r="N4909" i="1"/>
  <c r="M4910" i="1"/>
  <c r="N4910" i="1"/>
  <c r="M4911" i="1"/>
  <c r="N4911" i="1"/>
  <c r="M4912" i="1"/>
  <c r="N4912" i="1"/>
  <c r="M1358" i="1"/>
  <c r="N1358" i="1"/>
  <c r="M1359" i="1"/>
  <c r="N1359" i="1"/>
  <c r="M4913" i="1"/>
  <c r="N4913" i="1"/>
  <c r="M1360" i="1"/>
  <c r="N1360" i="1"/>
  <c r="M4914" i="1"/>
  <c r="N4914" i="1"/>
  <c r="M4915" i="1"/>
  <c r="N4915" i="1"/>
  <c r="M4916" i="1"/>
  <c r="N4916" i="1"/>
  <c r="M1361" i="1"/>
  <c r="N1361" i="1"/>
  <c r="M4917" i="1"/>
  <c r="N4917" i="1"/>
  <c r="M4918" i="1"/>
  <c r="N4918" i="1"/>
  <c r="M4919" i="1"/>
  <c r="N4919" i="1"/>
  <c r="M1362" i="1"/>
  <c r="N1362" i="1"/>
  <c r="M4920" i="1"/>
  <c r="N4920" i="1"/>
  <c r="M4921" i="1"/>
  <c r="N4921" i="1"/>
  <c r="M4922" i="1"/>
  <c r="N4922" i="1"/>
  <c r="M1363" i="1"/>
  <c r="N1363" i="1"/>
  <c r="M1364" i="1"/>
  <c r="N1364" i="1"/>
  <c r="M4923" i="1"/>
  <c r="N4923" i="1"/>
  <c r="M4924" i="1"/>
  <c r="N4924" i="1"/>
  <c r="M4925" i="1"/>
  <c r="N4925" i="1"/>
  <c r="M4926" i="1"/>
  <c r="N4926" i="1"/>
  <c r="M1365" i="1"/>
  <c r="N1365" i="1"/>
  <c r="M4927" i="1"/>
  <c r="N4927" i="1"/>
  <c r="M1366" i="1"/>
  <c r="N1366" i="1"/>
  <c r="M4928" i="1"/>
  <c r="N4928" i="1"/>
  <c r="M4929" i="1"/>
  <c r="N4929" i="1"/>
  <c r="M4930" i="1"/>
  <c r="N4930" i="1"/>
  <c r="M4931" i="1"/>
  <c r="N4931" i="1"/>
  <c r="M4932" i="1"/>
  <c r="N4932" i="1"/>
  <c r="M4933" i="1"/>
  <c r="N4933" i="1"/>
  <c r="M4934" i="1"/>
  <c r="N4934" i="1"/>
  <c r="M4935" i="1"/>
  <c r="N4935" i="1"/>
  <c r="M1367" i="1"/>
  <c r="N1367" i="1"/>
  <c r="M1368" i="1"/>
  <c r="N1368" i="1"/>
  <c r="M1369" i="1"/>
  <c r="N1369" i="1"/>
  <c r="M4936" i="1"/>
  <c r="N4936" i="1"/>
  <c r="M1370" i="1"/>
  <c r="N1370" i="1"/>
  <c r="M1371" i="1"/>
  <c r="N1371" i="1"/>
  <c r="M1372" i="1"/>
  <c r="N1372" i="1"/>
  <c r="M4937" i="1"/>
  <c r="N4937" i="1"/>
  <c r="M1373" i="1"/>
  <c r="N1373" i="1"/>
  <c r="M1374" i="1"/>
  <c r="N1374" i="1"/>
  <c r="M4938" i="1"/>
  <c r="N4938" i="1"/>
  <c r="M1375" i="1"/>
  <c r="N1375" i="1"/>
  <c r="M1376" i="1"/>
  <c r="N1376" i="1"/>
  <c r="M1377" i="1"/>
  <c r="N1377" i="1"/>
  <c r="M4939" i="1"/>
  <c r="N4939" i="1"/>
  <c r="M1378" i="1"/>
  <c r="N1378" i="1"/>
  <c r="M1379" i="1"/>
  <c r="N1379" i="1"/>
  <c r="M1380" i="1"/>
  <c r="N1380" i="1"/>
  <c r="M4940" i="1"/>
  <c r="N4940" i="1"/>
  <c r="M1381" i="1"/>
  <c r="N1381" i="1"/>
  <c r="M1382" i="1"/>
  <c r="N1382" i="1"/>
  <c r="M4941" i="1"/>
  <c r="N4941" i="1"/>
  <c r="M1383" i="1"/>
  <c r="N1383" i="1"/>
  <c r="M4942" i="1"/>
  <c r="N4942" i="1"/>
  <c r="M1384" i="1"/>
  <c r="N1384" i="1"/>
  <c r="M1385" i="1"/>
  <c r="N1385" i="1"/>
  <c r="M4943" i="1"/>
  <c r="N4943" i="1"/>
  <c r="M4944" i="1"/>
  <c r="N4944" i="1"/>
  <c r="M1386" i="1"/>
  <c r="N1386" i="1"/>
  <c r="M4945" i="1"/>
  <c r="N4945" i="1"/>
  <c r="M4946" i="1"/>
  <c r="N4946" i="1"/>
  <c r="M1387" i="1"/>
  <c r="N1387" i="1"/>
  <c r="M1388" i="1"/>
  <c r="N1388" i="1"/>
  <c r="M4947" i="1"/>
  <c r="N4947" i="1"/>
  <c r="M1389" i="1"/>
  <c r="N1389" i="1"/>
  <c r="M1390" i="1"/>
  <c r="N1390" i="1"/>
  <c r="M4948" i="1"/>
  <c r="N4948" i="1"/>
  <c r="M4949" i="1"/>
  <c r="N4949" i="1"/>
  <c r="M1391" i="1"/>
  <c r="N1391" i="1"/>
  <c r="M4950" i="1"/>
  <c r="N4950" i="1"/>
  <c r="M4951" i="1"/>
  <c r="N4951" i="1"/>
  <c r="M1392" i="1"/>
  <c r="N1392" i="1"/>
  <c r="M4952" i="1"/>
  <c r="N4952" i="1"/>
  <c r="M4953" i="1"/>
  <c r="N4953" i="1"/>
  <c r="M1393" i="1"/>
  <c r="N1393" i="1"/>
  <c r="M1394" i="1"/>
  <c r="N1394" i="1"/>
  <c r="M4954" i="1"/>
  <c r="N4954" i="1"/>
  <c r="M4955" i="1"/>
  <c r="N4955" i="1"/>
  <c r="M4956" i="1"/>
  <c r="N4956" i="1"/>
  <c r="M4957" i="1"/>
  <c r="N4957" i="1"/>
  <c r="M1395" i="1"/>
  <c r="N1395" i="1"/>
  <c r="M1396" i="1"/>
  <c r="N1396" i="1"/>
  <c r="M1397" i="1"/>
  <c r="N1397" i="1"/>
  <c r="M1398" i="1"/>
  <c r="N1398" i="1"/>
  <c r="M4958" i="1"/>
  <c r="N4958" i="1"/>
  <c r="M1399" i="1"/>
  <c r="N1399" i="1"/>
  <c r="M1400" i="1"/>
  <c r="N1400" i="1"/>
  <c r="M4959" i="1"/>
  <c r="N4959" i="1"/>
  <c r="M1401" i="1"/>
  <c r="N1401" i="1"/>
  <c r="M4960" i="1"/>
  <c r="N4960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4961" i="1"/>
  <c r="N4961" i="1"/>
  <c r="M1408" i="1"/>
  <c r="N1408" i="1"/>
  <c r="M4962" i="1"/>
  <c r="N4962" i="1"/>
  <c r="M4963" i="1"/>
  <c r="N4963" i="1"/>
  <c r="M4964" i="1"/>
  <c r="N4964" i="1"/>
  <c r="M4965" i="1"/>
  <c r="N4965" i="1"/>
  <c r="M4966" i="1"/>
  <c r="N4966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4967" i="1"/>
  <c r="N4967" i="1"/>
  <c r="M4968" i="1"/>
  <c r="N496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4969" i="1"/>
  <c r="N4969" i="1"/>
  <c r="M1430" i="1"/>
  <c r="N1430" i="1"/>
  <c r="M1431" i="1"/>
  <c r="N1431" i="1"/>
  <c r="M4970" i="1"/>
  <c r="N4970" i="1"/>
  <c r="M1432" i="1"/>
  <c r="N1432" i="1"/>
  <c r="M1433" i="1"/>
  <c r="N1433" i="1"/>
  <c r="M1434" i="1"/>
  <c r="N1434" i="1"/>
  <c r="M4971" i="1"/>
  <c r="N4971" i="1"/>
  <c r="M4972" i="1"/>
  <c r="N4972" i="1"/>
  <c r="M1435" i="1"/>
  <c r="N1435" i="1"/>
  <c r="M1436" i="1"/>
  <c r="N1436" i="1"/>
  <c r="M4973" i="1"/>
  <c r="N4973" i="1"/>
  <c r="M1437" i="1"/>
  <c r="N1437" i="1"/>
  <c r="M1438" i="1"/>
  <c r="N1438" i="1"/>
  <c r="M1439" i="1"/>
  <c r="N1439" i="1"/>
  <c r="M1440" i="1"/>
  <c r="N1440" i="1"/>
  <c r="M1441" i="1"/>
  <c r="N1441" i="1"/>
  <c r="M4974" i="1"/>
  <c r="N4974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4975" i="1"/>
  <c r="N4975" i="1"/>
  <c r="M1454" i="1"/>
  <c r="N1454" i="1"/>
  <c r="M1455" i="1"/>
  <c r="N1455" i="1"/>
  <c r="M4976" i="1"/>
  <c r="N4976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4977" i="1"/>
  <c r="N4977" i="1"/>
  <c r="M4978" i="1"/>
  <c r="N4978" i="1"/>
  <c r="M1468" i="1"/>
  <c r="N1468" i="1"/>
  <c r="M4979" i="1"/>
  <c r="N4979" i="1"/>
  <c r="M4980" i="1"/>
  <c r="N4980" i="1"/>
  <c r="M1469" i="1"/>
  <c r="N1469" i="1"/>
  <c r="M4981" i="1"/>
  <c r="N4981" i="1"/>
  <c r="M4982" i="1"/>
  <c r="N4982" i="1"/>
  <c r="M4983" i="1"/>
  <c r="N4983" i="1"/>
  <c r="M4984" i="1"/>
  <c r="N4984" i="1"/>
  <c r="M4985" i="1"/>
  <c r="N4985" i="1"/>
  <c r="M1470" i="1"/>
  <c r="N1470" i="1"/>
  <c r="M1471" i="1"/>
  <c r="N1471" i="1"/>
  <c r="M4986" i="1"/>
  <c r="N4986" i="1"/>
  <c r="M1472" i="1"/>
  <c r="N1472" i="1"/>
  <c r="M4987" i="1"/>
  <c r="N4987" i="1"/>
  <c r="M1473" i="1"/>
  <c r="N1473" i="1"/>
  <c r="M1474" i="1"/>
  <c r="N1474" i="1"/>
  <c r="M4988" i="1"/>
  <c r="N4988" i="1"/>
  <c r="M4989" i="1"/>
  <c r="N4989" i="1"/>
  <c r="M4990" i="1"/>
  <c r="N4990" i="1"/>
  <c r="M1475" i="1"/>
  <c r="N1475" i="1"/>
  <c r="M1476" i="1"/>
  <c r="N1476" i="1"/>
  <c r="M1477" i="1"/>
  <c r="N1477" i="1"/>
  <c r="M4991" i="1"/>
  <c r="N4991" i="1"/>
  <c r="M1478" i="1"/>
  <c r="N1478" i="1"/>
  <c r="M1479" i="1"/>
  <c r="N1479" i="1"/>
  <c r="M1480" i="1"/>
  <c r="N1480" i="1"/>
  <c r="M1481" i="1"/>
  <c r="N1481" i="1"/>
  <c r="M1482" i="1"/>
  <c r="N1482" i="1"/>
  <c r="M4992" i="1"/>
  <c r="N4992" i="1"/>
  <c r="M1483" i="1"/>
  <c r="N1483" i="1"/>
  <c r="M4993" i="1"/>
  <c r="N4993" i="1"/>
  <c r="M4994" i="1"/>
  <c r="N4994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4995" i="1"/>
  <c r="N4995" i="1"/>
  <c r="M1490" i="1"/>
  <c r="N1490" i="1"/>
  <c r="M1491" i="1"/>
  <c r="N1491" i="1"/>
  <c r="M4996" i="1"/>
  <c r="N4996" i="1"/>
  <c r="M4997" i="1"/>
  <c r="N4997" i="1"/>
  <c r="M4998" i="1"/>
  <c r="N4998" i="1"/>
  <c r="M1492" i="1"/>
  <c r="N1492" i="1"/>
  <c r="M1493" i="1"/>
  <c r="N1493" i="1"/>
  <c r="M1494" i="1"/>
  <c r="N1494" i="1"/>
  <c r="M1495" i="1"/>
  <c r="N1495" i="1"/>
  <c r="M4999" i="1"/>
  <c r="N4999" i="1"/>
  <c r="M5000" i="1"/>
  <c r="N5000" i="1"/>
  <c r="M1496" i="1"/>
  <c r="N1496" i="1"/>
  <c r="M5001" i="1"/>
  <c r="N5001" i="1"/>
  <c r="M5002" i="1"/>
  <c r="N5002" i="1"/>
  <c r="M5003" i="1"/>
  <c r="N5003" i="1"/>
  <c r="M5004" i="1"/>
  <c r="N5004" i="1"/>
  <c r="M5005" i="1"/>
  <c r="N5005" i="1"/>
  <c r="M5006" i="1"/>
  <c r="N5006" i="1"/>
  <c r="M5007" i="1"/>
  <c r="N5007" i="1"/>
  <c r="M5008" i="1"/>
  <c r="N5008" i="1"/>
  <c r="M1497" i="1"/>
  <c r="N1497" i="1"/>
  <c r="M1498" i="1"/>
  <c r="N1498" i="1"/>
  <c r="M5009" i="1"/>
  <c r="N5009" i="1"/>
  <c r="M1499" i="1"/>
  <c r="N1499" i="1"/>
  <c r="M5010" i="1"/>
  <c r="N5010" i="1"/>
  <c r="M5011" i="1"/>
  <c r="N5011" i="1"/>
  <c r="M5012" i="1"/>
  <c r="N5012" i="1"/>
  <c r="M5013" i="1"/>
  <c r="N5013" i="1"/>
  <c r="M5014" i="1"/>
  <c r="N5014" i="1"/>
  <c r="M5015" i="1"/>
  <c r="N5015" i="1"/>
  <c r="M1500" i="1"/>
  <c r="N1500" i="1"/>
  <c r="M1501" i="1"/>
  <c r="N1501" i="1"/>
  <c r="M1502" i="1"/>
  <c r="N1502" i="1"/>
  <c r="M5016" i="1"/>
  <c r="N5016" i="1"/>
  <c r="M5017" i="1"/>
  <c r="N5017" i="1"/>
  <c r="M5018" i="1"/>
  <c r="N5018" i="1"/>
  <c r="M1503" i="1"/>
  <c r="N1503" i="1"/>
  <c r="M1504" i="1"/>
  <c r="N1504" i="1"/>
  <c r="M5019" i="1"/>
  <c r="N5019" i="1"/>
  <c r="M5020" i="1"/>
  <c r="N5020" i="1"/>
  <c r="M5021" i="1"/>
  <c r="N5021" i="1"/>
  <c r="M1505" i="1"/>
  <c r="N1505" i="1"/>
  <c r="M1506" i="1"/>
  <c r="N1506" i="1"/>
  <c r="M5022" i="1"/>
  <c r="N5022" i="1"/>
  <c r="M5023" i="1"/>
  <c r="N5023" i="1"/>
  <c r="M5024" i="1"/>
  <c r="N5024" i="1"/>
  <c r="M5025" i="1"/>
  <c r="N5025" i="1"/>
  <c r="M5026" i="1"/>
  <c r="N5026" i="1"/>
  <c r="M5027" i="1"/>
  <c r="N5027" i="1"/>
  <c r="M1507" i="1"/>
  <c r="N1507" i="1"/>
  <c r="M5028" i="1"/>
  <c r="N5028" i="1"/>
  <c r="M1508" i="1"/>
  <c r="N1508" i="1"/>
  <c r="M5029" i="1"/>
  <c r="N5029" i="1"/>
  <c r="M1509" i="1"/>
  <c r="N1509" i="1"/>
  <c r="M1510" i="1"/>
  <c r="N1510" i="1"/>
  <c r="M1511" i="1"/>
  <c r="N1511" i="1"/>
  <c r="M1512" i="1"/>
  <c r="N1512" i="1"/>
  <c r="M1513" i="1"/>
  <c r="N1513" i="1"/>
  <c r="M5030" i="1"/>
  <c r="N5030" i="1"/>
  <c r="M1514" i="1"/>
  <c r="N1514" i="1"/>
  <c r="M1515" i="1"/>
  <c r="N1515" i="1"/>
  <c r="M5031" i="1"/>
  <c r="N5031" i="1"/>
  <c r="M5032" i="1"/>
  <c r="N5032" i="1"/>
  <c r="M5033" i="1"/>
  <c r="N5033" i="1"/>
  <c r="M1516" i="1"/>
  <c r="N1516" i="1"/>
  <c r="M5034" i="1"/>
  <c r="N5034" i="1"/>
  <c r="M1517" i="1"/>
  <c r="N1517" i="1"/>
  <c r="M5035" i="1"/>
  <c r="N5035" i="1"/>
  <c r="M1518" i="1"/>
  <c r="N1518" i="1"/>
  <c r="M1519" i="1"/>
  <c r="N1519" i="1"/>
  <c r="M1520" i="1"/>
  <c r="N1520" i="1"/>
  <c r="M5036" i="1"/>
  <c r="N5036" i="1"/>
  <c r="M1521" i="1"/>
  <c r="N1521" i="1"/>
  <c r="M5037" i="1"/>
  <c r="N5037" i="1"/>
  <c r="M1522" i="1"/>
  <c r="N1522" i="1"/>
  <c r="M1523" i="1"/>
  <c r="N1523" i="1"/>
  <c r="M1524" i="1"/>
  <c r="N1524" i="1"/>
  <c r="M1525" i="1"/>
  <c r="N1525" i="1"/>
  <c r="M1526" i="1"/>
  <c r="N1526" i="1"/>
  <c r="M5038" i="1"/>
  <c r="N5038" i="1"/>
  <c r="M5039" i="1"/>
  <c r="N5039" i="1"/>
  <c r="M5040" i="1"/>
  <c r="N5040" i="1"/>
  <c r="M5041" i="1"/>
  <c r="N5041" i="1"/>
  <c r="M1527" i="1"/>
  <c r="N1527" i="1"/>
  <c r="M5042" i="1"/>
  <c r="N5042" i="1"/>
  <c r="M5043" i="1"/>
  <c r="N5043" i="1"/>
  <c r="M1528" i="1"/>
  <c r="N1528" i="1"/>
  <c r="M5044" i="1"/>
  <c r="N5044" i="1"/>
  <c r="M5045" i="1"/>
  <c r="N5045" i="1"/>
  <c r="M5046" i="1"/>
  <c r="N5046" i="1"/>
  <c r="M1529" i="1"/>
  <c r="N1529" i="1"/>
  <c r="M1530" i="1"/>
  <c r="N1530" i="1"/>
  <c r="M5047" i="1"/>
  <c r="N5047" i="1"/>
  <c r="M5048" i="1"/>
  <c r="N5048" i="1"/>
  <c r="M1531" i="1"/>
  <c r="N1531" i="1"/>
  <c r="M5049" i="1"/>
  <c r="N5049" i="1"/>
  <c r="M5050" i="1"/>
  <c r="N5050" i="1"/>
  <c r="M5051" i="1"/>
  <c r="N5051" i="1"/>
  <c r="M5052" i="1"/>
  <c r="N5052" i="1"/>
  <c r="M1532" i="1"/>
  <c r="N1532" i="1"/>
  <c r="M1533" i="1"/>
  <c r="N1533" i="1"/>
  <c r="M5053" i="1"/>
  <c r="N5053" i="1"/>
  <c r="M5054" i="1"/>
  <c r="N5054" i="1"/>
  <c r="M5055" i="1"/>
  <c r="N5055" i="1"/>
  <c r="M5056" i="1"/>
  <c r="N5056" i="1"/>
  <c r="M5057" i="1"/>
  <c r="N5057" i="1"/>
  <c r="M5058" i="1"/>
  <c r="N5058" i="1"/>
  <c r="M5059" i="1"/>
  <c r="N5059" i="1"/>
  <c r="M5060" i="1"/>
  <c r="N5060" i="1"/>
  <c r="M5061" i="1"/>
  <c r="N5061" i="1"/>
  <c r="M5062" i="1"/>
  <c r="N5062" i="1"/>
  <c r="M5063" i="1"/>
  <c r="N5063" i="1"/>
  <c r="M5064" i="1"/>
  <c r="N5064" i="1"/>
  <c r="M1534" i="1"/>
  <c r="N1534" i="1"/>
  <c r="M5065" i="1"/>
  <c r="N5065" i="1"/>
  <c r="M1535" i="1"/>
  <c r="N1535" i="1"/>
  <c r="M1536" i="1"/>
  <c r="N1536" i="1"/>
  <c r="M1537" i="1"/>
  <c r="N1537" i="1"/>
  <c r="M5066" i="1"/>
  <c r="N5066" i="1"/>
  <c r="M1538" i="1"/>
  <c r="N1538" i="1"/>
  <c r="M1539" i="1"/>
  <c r="N1539" i="1"/>
  <c r="M5067" i="1"/>
  <c r="N5067" i="1"/>
  <c r="M5068" i="1"/>
  <c r="N5068" i="1"/>
  <c r="M5069" i="1"/>
  <c r="N5069" i="1"/>
  <c r="M5070" i="1"/>
  <c r="N5070" i="1"/>
  <c r="M1540" i="1"/>
  <c r="N1540" i="1"/>
  <c r="M1541" i="1"/>
  <c r="N1541" i="1"/>
  <c r="M1542" i="1"/>
  <c r="N1542" i="1"/>
  <c r="M1543" i="1"/>
  <c r="N1543" i="1"/>
  <c r="M1544" i="1"/>
  <c r="N1544" i="1"/>
  <c r="M5071" i="1"/>
  <c r="N5071" i="1"/>
  <c r="M5072" i="1"/>
  <c r="N5072" i="1"/>
  <c r="M5073" i="1"/>
  <c r="N5073" i="1"/>
  <c r="M5074" i="1"/>
  <c r="N5074" i="1"/>
  <c r="M5075" i="1"/>
  <c r="N5075" i="1"/>
  <c r="M1545" i="1"/>
  <c r="N1545" i="1"/>
  <c r="M5076" i="1"/>
  <c r="N5076" i="1"/>
  <c r="M1546" i="1"/>
  <c r="N1546" i="1"/>
  <c r="M1547" i="1"/>
  <c r="N1547" i="1"/>
  <c r="M5077" i="1"/>
  <c r="N5077" i="1"/>
  <c r="M5078" i="1"/>
  <c r="N5078" i="1"/>
  <c r="M5079" i="1"/>
  <c r="N5079" i="1"/>
  <c r="M1548" i="1"/>
  <c r="N1548" i="1"/>
  <c r="M5080" i="1"/>
  <c r="N5080" i="1"/>
  <c r="M5081" i="1"/>
  <c r="N5081" i="1"/>
  <c r="M1549" i="1"/>
  <c r="N1549" i="1"/>
  <c r="M5082" i="1"/>
  <c r="N5082" i="1"/>
  <c r="M5083" i="1"/>
  <c r="N5083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5084" i="1"/>
  <c r="N5084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5085" i="1"/>
  <c r="N5085" i="1"/>
  <c r="M1581" i="1"/>
  <c r="N1581" i="1"/>
  <c r="M5086" i="1"/>
  <c r="N5086" i="1"/>
  <c r="M1582" i="1"/>
  <c r="N1582" i="1"/>
  <c r="M1583" i="1"/>
  <c r="N1583" i="1"/>
  <c r="M1584" i="1"/>
  <c r="N1584" i="1"/>
  <c r="M5087" i="1"/>
  <c r="N5087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5088" i="1"/>
  <c r="N5088" i="1"/>
  <c r="M1591" i="1"/>
  <c r="N1591" i="1"/>
  <c r="M1592" i="1"/>
  <c r="N1592" i="1"/>
  <c r="M1593" i="1"/>
  <c r="N1593" i="1"/>
  <c r="M5089" i="1"/>
  <c r="N5089" i="1"/>
  <c r="M1594" i="1"/>
  <c r="N1594" i="1"/>
  <c r="M1595" i="1"/>
  <c r="N1595" i="1"/>
  <c r="M1596" i="1"/>
  <c r="N1596" i="1"/>
  <c r="M1597" i="1"/>
  <c r="N1597" i="1"/>
  <c r="M5090" i="1"/>
  <c r="N5090" i="1"/>
  <c r="M1598" i="1"/>
  <c r="N1598" i="1"/>
  <c r="M1599" i="1"/>
  <c r="N1599" i="1"/>
  <c r="M1600" i="1"/>
  <c r="N1600" i="1"/>
  <c r="M5091" i="1"/>
  <c r="N5091" i="1"/>
  <c r="M1601" i="1"/>
  <c r="N1601" i="1"/>
  <c r="M5092" i="1"/>
  <c r="N5092" i="1"/>
  <c r="M1602" i="1"/>
  <c r="N1602" i="1"/>
  <c r="M5093" i="1"/>
  <c r="N5093" i="1"/>
  <c r="M1603" i="1"/>
  <c r="N1603" i="1"/>
  <c r="M1604" i="1"/>
  <c r="N1604" i="1"/>
  <c r="M1605" i="1"/>
  <c r="N1605" i="1"/>
  <c r="M5094" i="1"/>
  <c r="N5094" i="1"/>
  <c r="M1606" i="1"/>
  <c r="N1606" i="1"/>
  <c r="M1607" i="1"/>
  <c r="N1607" i="1"/>
  <c r="M5095" i="1"/>
  <c r="N5095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5096" i="1"/>
  <c r="N5096" i="1"/>
  <c r="M1614" i="1"/>
  <c r="N1614" i="1"/>
  <c r="M1615" i="1"/>
  <c r="N1615" i="1"/>
  <c r="M5097" i="1"/>
  <c r="N5097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5098" i="1"/>
  <c r="N5098" i="1"/>
  <c r="M1629" i="1"/>
  <c r="N1629" i="1"/>
  <c r="M1630" i="1"/>
  <c r="N1630" i="1"/>
  <c r="M1631" i="1"/>
  <c r="N1631" i="1"/>
  <c r="M5099" i="1"/>
  <c r="N5099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5100" i="1"/>
  <c r="N5100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87" i="1"/>
  <c r="N87" i="1"/>
  <c r="M5101" i="1"/>
  <c r="N5101" i="1"/>
  <c r="M5102" i="1"/>
  <c r="N5102" i="1"/>
  <c r="M5103" i="1"/>
  <c r="N5103" i="1"/>
  <c r="M88" i="1"/>
  <c r="N88" i="1"/>
  <c r="M5104" i="1"/>
  <c r="N5104" i="1"/>
  <c r="M89" i="1"/>
  <c r="N89" i="1"/>
  <c r="M5105" i="1"/>
  <c r="N5105" i="1"/>
  <c r="M1657" i="1"/>
  <c r="N1657" i="1"/>
  <c r="M5106" i="1"/>
  <c r="N5106" i="1"/>
  <c r="M1658" i="1"/>
  <c r="N1658" i="1"/>
  <c r="M5107" i="1"/>
  <c r="N5107" i="1"/>
  <c r="M90" i="1"/>
  <c r="N90" i="1"/>
  <c r="M1659" i="1"/>
  <c r="N1659" i="1"/>
  <c r="M1660" i="1"/>
  <c r="N1660" i="1"/>
  <c r="M5108" i="1"/>
  <c r="N5108" i="1"/>
  <c r="M5109" i="1"/>
  <c r="N5109" i="1"/>
  <c r="M5110" i="1"/>
  <c r="N5110" i="1"/>
  <c r="M1661" i="1"/>
  <c r="N1661" i="1"/>
  <c r="M1662" i="1"/>
  <c r="N1662" i="1"/>
  <c r="M5111" i="1"/>
  <c r="N5111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5112" i="1"/>
  <c r="N5112" i="1"/>
  <c r="M1674" i="1"/>
  <c r="N1674" i="1"/>
  <c r="M1675" i="1"/>
  <c r="N1675" i="1"/>
  <c r="M1676" i="1"/>
  <c r="N1676" i="1"/>
  <c r="M1677" i="1"/>
  <c r="N1677" i="1"/>
  <c r="M5113" i="1"/>
  <c r="N5113" i="1"/>
  <c r="M1678" i="1"/>
  <c r="N1678" i="1"/>
  <c r="M5114" i="1"/>
  <c r="N5114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5115" i="1"/>
  <c r="N5115" i="1"/>
  <c r="M1685" i="1"/>
  <c r="N1685" i="1"/>
  <c r="M5116" i="1"/>
  <c r="N5116" i="1"/>
  <c r="M1686" i="1"/>
  <c r="N1686" i="1"/>
  <c r="M5117" i="1"/>
  <c r="N5117" i="1"/>
  <c r="M1687" i="1"/>
  <c r="N1687" i="1"/>
  <c r="M1688" i="1"/>
  <c r="N1688" i="1"/>
  <c r="M1689" i="1"/>
  <c r="N1689" i="1"/>
  <c r="M5118" i="1"/>
  <c r="N5118" i="1"/>
  <c r="M1690" i="1"/>
  <c r="N1690" i="1"/>
  <c r="M1691" i="1"/>
  <c r="N1691" i="1"/>
  <c r="M1692" i="1"/>
  <c r="N1692" i="1"/>
  <c r="M5119" i="1"/>
  <c r="N5119" i="1"/>
  <c r="M1693" i="1"/>
  <c r="N1693" i="1"/>
  <c r="M1694" i="1"/>
  <c r="N1694" i="1"/>
  <c r="M1695" i="1"/>
  <c r="N1695" i="1"/>
  <c r="M1696" i="1"/>
  <c r="N1696" i="1"/>
  <c r="M5120" i="1"/>
  <c r="N5120" i="1"/>
  <c r="M1697" i="1"/>
  <c r="N1697" i="1"/>
  <c r="M1698" i="1"/>
  <c r="N1698" i="1"/>
  <c r="M1699" i="1"/>
  <c r="N1699" i="1"/>
  <c r="M1700" i="1"/>
  <c r="N1700" i="1"/>
  <c r="M1701" i="1"/>
  <c r="N1701" i="1"/>
  <c r="M5121" i="1"/>
  <c r="N5121" i="1"/>
  <c r="M5122" i="1"/>
  <c r="N5122" i="1"/>
  <c r="M1702" i="1"/>
  <c r="N1702" i="1"/>
  <c r="M1703" i="1"/>
  <c r="N1703" i="1"/>
  <c r="M5123" i="1"/>
  <c r="N5123" i="1"/>
  <c r="M1704" i="1"/>
  <c r="N1704" i="1"/>
  <c r="M5124" i="1"/>
  <c r="N5124" i="1"/>
  <c r="M5125" i="1"/>
  <c r="N5125" i="1"/>
  <c r="M5126" i="1"/>
  <c r="N5126" i="1"/>
  <c r="M5127" i="1"/>
  <c r="N5127" i="1"/>
  <c r="M5128" i="1"/>
  <c r="N5128" i="1"/>
  <c r="M5129" i="1"/>
  <c r="N5129" i="1"/>
  <c r="M1705" i="1"/>
  <c r="N1705" i="1"/>
  <c r="M1706" i="1"/>
  <c r="N1706" i="1"/>
  <c r="M5130" i="1"/>
  <c r="N5130" i="1"/>
  <c r="M1707" i="1"/>
  <c r="N1707" i="1"/>
  <c r="M5131" i="1"/>
  <c r="N5131" i="1"/>
  <c r="M5132" i="1"/>
  <c r="N5132" i="1"/>
  <c r="M5133" i="1"/>
  <c r="N5133" i="1"/>
  <c r="M1708" i="1"/>
  <c r="N1708" i="1"/>
  <c r="M5134" i="1"/>
  <c r="N5134" i="1"/>
  <c r="M1709" i="1"/>
  <c r="N1709" i="1"/>
  <c r="M1710" i="1"/>
  <c r="N1710" i="1"/>
  <c r="M1711" i="1"/>
  <c r="N1711" i="1"/>
  <c r="M1712" i="1"/>
  <c r="N1712" i="1"/>
  <c r="M1713" i="1"/>
  <c r="N1713" i="1"/>
  <c r="M5135" i="1"/>
  <c r="N5135" i="1"/>
  <c r="M1714" i="1"/>
  <c r="N1714" i="1"/>
  <c r="M5136" i="1"/>
  <c r="N5136" i="1"/>
  <c r="M5137" i="1"/>
  <c r="N5137" i="1"/>
  <c r="M1715" i="1"/>
  <c r="N1715" i="1"/>
  <c r="M1716" i="1"/>
  <c r="N1716" i="1"/>
  <c r="M5138" i="1"/>
  <c r="N5138" i="1"/>
  <c r="M5139" i="1"/>
  <c r="N5139" i="1"/>
  <c r="M1717" i="1"/>
  <c r="N1717" i="1"/>
  <c r="M5140" i="1"/>
  <c r="N5140" i="1"/>
  <c r="M5141" i="1"/>
  <c r="N5141" i="1"/>
  <c r="M5142" i="1"/>
  <c r="N5142" i="1"/>
  <c r="M5143" i="1"/>
  <c r="N5143" i="1"/>
  <c r="M1718" i="1"/>
  <c r="N1718" i="1"/>
  <c r="M5144" i="1"/>
  <c r="N5144" i="1"/>
  <c r="M5145" i="1"/>
  <c r="N5145" i="1"/>
  <c r="M5146" i="1"/>
  <c r="N5146" i="1"/>
  <c r="M5147" i="1"/>
  <c r="N5147" i="1"/>
  <c r="M5148" i="1"/>
  <c r="N5148" i="1"/>
  <c r="M5149" i="1"/>
  <c r="N5149" i="1"/>
  <c r="M1719" i="1"/>
  <c r="N1719" i="1"/>
  <c r="M5150" i="1"/>
  <c r="N5150" i="1"/>
  <c r="M5151" i="1"/>
  <c r="N5151" i="1"/>
  <c r="M1720" i="1"/>
  <c r="N1720" i="1"/>
  <c r="M5152" i="1"/>
  <c r="N5152" i="1"/>
  <c r="M5153" i="1"/>
  <c r="N5153" i="1"/>
  <c r="M1721" i="1"/>
  <c r="N1721" i="1"/>
  <c r="M1722" i="1"/>
  <c r="N1722" i="1"/>
  <c r="M1723" i="1"/>
  <c r="N1723" i="1"/>
  <c r="M5154" i="1"/>
  <c r="N5154" i="1"/>
  <c r="M1724" i="1"/>
  <c r="N1724" i="1"/>
  <c r="M5155" i="1"/>
  <c r="N5155" i="1"/>
  <c r="M1725" i="1"/>
  <c r="N1725" i="1"/>
  <c r="M1726" i="1"/>
  <c r="N1726" i="1"/>
  <c r="M1727" i="1"/>
  <c r="N1727" i="1"/>
  <c r="M5156" i="1"/>
  <c r="N5156" i="1"/>
  <c r="M5157" i="1"/>
  <c r="N5157" i="1"/>
  <c r="M1728" i="1"/>
  <c r="N1728" i="1"/>
  <c r="M5158" i="1"/>
  <c r="N5158" i="1"/>
  <c r="M1729" i="1"/>
  <c r="N1729" i="1"/>
  <c r="M1730" i="1"/>
  <c r="N1730" i="1"/>
  <c r="M1731" i="1"/>
  <c r="N1731" i="1"/>
  <c r="M1732" i="1"/>
  <c r="N1732" i="1"/>
  <c r="M1733" i="1"/>
  <c r="N1733" i="1"/>
  <c r="M5159" i="1"/>
  <c r="N5159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5160" i="1"/>
  <c r="N5160" i="1"/>
  <c r="M5161" i="1"/>
  <c r="N5161" i="1"/>
  <c r="M1740" i="1"/>
  <c r="N1740" i="1"/>
  <c r="M1741" i="1"/>
  <c r="N1741" i="1"/>
  <c r="M5162" i="1"/>
  <c r="N5162" i="1"/>
  <c r="M1742" i="1"/>
  <c r="N1742" i="1"/>
  <c r="M1743" i="1"/>
  <c r="N1743" i="1"/>
  <c r="M1744" i="1"/>
  <c r="N1744" i="1"/>
  <c r="M1745" i="1"/>
  <c r="N1745" i="1"/>
  <c r="M1746" i="1"/>
  <c r="N1746" i="1"/>
  <c r="M5163" i="1"/>
  <c r="N5163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5164" i="1"/>
  <c r="N5164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5165" i="1"/>
  <c r="N5165" i="1"/>
  <c r="M1770" i="1"/>
  <c r="N1770" i="1"/>
  <c r="M1771" i="1"/>
  <c r="N1771" i="1"/>
  <c r="M1772" i="1"/>
  <c r="N1772" i="1"/>
  <c r="M5166" i="1"/>
  <c r="N5166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5167" i="1"/>
  <c r="N5167" i="1"/>
  <c r="M1780" i="1"/>
  <c r="N1780" i="1"/>
  <c r="M1781" i="1"/>
  <c r="N1781" i="1"/>
  <c r="M1782" i="1"/>
  <c r="N1782" i="1"/>
  <c r="M5168" i="1"/>
  <c r="N5168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5169" i="1"/>
  <c r="N5169" i="1"/>
  <c r="M1789" i="1"/>
  <c r="N1789" i="1"/>
  <c r="M5170" i="1"/>
  <c r="N5170" i="1"/>
  <c r="M1790" i="1"/>
  <c r="N1790" i="1"/>
  <c r="M1791" i="1"/>
  <c r="N1791" i="1"/>
  <c r="M1792" i="1"/>
  <c r="N1792" i="1"/>
  <c r="M5171" i="1"/>
  <c r="N5171" i="1"/>
  <c r="M1793" i="1"/>
  <c r="N1793" i="1"/>
  <c r="M5172" i="1"/>
  <c r="N5172" i="1"/>
  <c r="M1794" i="1"/>
  <c r="N1794" i="1"/>
  <c r="M1795" i="1"/>
  <c r="N1795" i="1"/>
  <c r="M1796" i="1"/>
  <c r="N1796" i="1"/>
  <c r="M1797" i="1"/>
  <c r="N1797" i="1"/>
  <c r="M1798" i="1"/>
  <c r="N1798" i="1"/>
  <c r="M5173" i="1"/>
  <c r="N5173" i="1"/>
  <c r="M5174" i="1"/>
  <c r="N5174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5175" i="1"/>
  <c r="N5175" i="1"/>
  <c r="M1817" i="1"/>
  <c r="N1817" i="1"/>
  <c r="M5176" i="1"/>
  <c r="N5176" i="1"/>
  <c r="M1818" i="1"/>
  <c r="N1818" i="1"/>
  <c r="M5177" i="1"/>
  <c r="N5177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5178" i="1"/>
  <c r="N5178" i="1"/>
  <c r="M1831" i="1"/>
  <c r="N1831" i="1"/>
  <c r="M5179" i="1"/>
  <c r="N5179" i="1"/>
  <c r="M1832" i="1"/>
  <c r="N1832" i="1"/>
  <c r="M1833" i="1"/>
  <c r="N1833" i="1"/>
  <c r="M1834" i="1"/>
  <c r="N1834" i="1"/>
  <c r="M1835" i="1"/>
  <c r="N1835" i="1"/>
  <c r="M1836" i="1"/>
  <c r="N1836" i="1"/>
  <c r="M5180" i="1"/>
  <c r="N5180" i="1"/>
  <c r="M1837" i="1"/>
  <c r="N1837" i="1"/>
  <c r="M1838" i="1"/>
  <c r="N1838" i="1"/>
  <c r="M5181" i="1"/>
  <c r="N5181" i="1"/>
  <c r="M1839" i="1"/>
  <c r="N1839" i="1"/>
  <c r="M5182" i="1"/>
  <c r="N5182" i="1"/>
  <c r="M1840" i="1"/>
  <c r="N1840" i="1"/>
  <c r="M1841" i="1"/>
  <c r="N1841" i="1"/>
  <c r="M5183" i="1"/>
  <c r="N5183" i="1"/>
  <c r="M1842" i="1"/>
  <c r="N1842" i="1"/>
  <c r="M5184" i="1"/>
  <c r="N5184" i="1"/>
  <c r="M5185" i="1"/>
  <c r="N5185" i="1"/>
  <c r="M5186" i="1"/>
  <c r="N5186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5187" i="1"/>
  <c r="N5187" i="1"/>
  <c r="M1855" i="1"/>
  <c r="N1855" i="1"/>
  <c r="M1856" i="1"/>
  <c r="N1856" i="1"/>
  <c r="M1857" i="1"/>
  <c r="N1857" i="1"/>
  <c r="M5188" i="1"/>
  <c r="N5188" i="1"/>
  <c r="M5189" i="1"/>
  <c r="N5189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5190" i="1"/>
  <c r="N5190" i="1"/>
  <c r="M5191" i="1"/>
  <c r="N5191" i="1"/>
  <c r="M1865" i="1"/>
  <c r="N1865" i="1"/>
  <c r="M5192" i="1"/>
  <c r="N5192" i="1"/>
  <c r="M1866" i="1"/>
  <c r="N1866" i="1"/>
  <c r="M1867" i="1"/>
  <c r="N1867" i="1"/>
  <c r="M1868" i="1"/>
  <c r="N1868" i="1"/>
  <c r="M5193" i="1"/>
  <c r="N5193" i="1"/>
  <c r="M5194" i="1"/>
  <c r="N5194" i="1"/>
  <c r="M5195" i="1"/>
  <c r="N5195" i="1"/>
  <c r="M5196" i="1"/>
  <c r="N5196" i="1"/>
  <c r="M5197" i="1"/>
  <c r="N5197" i="1"/>
  <c r="M5198" i="1"/>
  <c r="N5198" i="1"/>
  <c r="M5199" i="1"/>
  <c r="N5199" i="1"/>
  <c r="M5200" i="1"/>
  <c r="N5200" i="1"/>
  <c r="M5201" i="1"/>
  <c r="N5201" i="1"/>
  <c r="M5202" i="1"/>
  <c r="N5202" i="1"/>
  <c r="M5203" i="1"/>
  <c r="N5203" i="1"/>
  <c r="M5204" i="1"/>
  <c r="N5204" i="1"/>
  <c r="M5205" i="1"/>
  <c r="N5205" i="1"/>
  <c r="M5206" i="1"/>
  <c r="N5206" i="1"/>
  <c r="M5207" i="1"/>
  <c r="N5207" i="1"/>
  <c r="M1869" i="1"/>
  <c r="N1869" i="1"/>
  <c r="M5208" i="1"/>
  <c r="N5208" i="1"/>
  <c r="M5209" i="1"/>
  <c r="N5209" i="1"/>
  <c r="M1870" i="1"/>
  <c r="N1870" i="1"/>
  <c r="M5210" i="1"/>
  <c r="N5210" i="1"/>
  <c r="M5211" i="1"/>
  <c r="N5211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5212" i="1"/>
  <c r="N5212" i="1"/>
  <c r="M5213" i="1"/>
  <c r="N5213" i="1"/>
  <c r="M5214" i="1"/>
  <c r="N5214" i="1"/>
  <c r="M5215" i="1"/>
  <c r="N5215" i="1"/>
  <c r="M5216" i="1"/>
  <c r="N5216" i="1"/>
  <c r="M5217" i="1"/>
  <c r="N5217" i="1"/>
  <c r="M1880" i="1"/>
  <c r="N1880" i="1"/>
  <c r="M5218" i="1"/>
  <c r="N5218" i="1"/>
  <c r="M5219" i="1"/>
  <c r="N5219" i="1"/>
  <c r="M1881" i="1"/>
  <c r="N1881" i="1"/>
  <c r="M1882" i="1"/>
  <c r="N1882" i="1"/>
  <c r="M1883" i="1"/>
  <c r="N1883" i="1"/>
  <c r="M5220" i="1"/>
  <c r="N5220" i="1"/>
  <c r="M1884" i="1"/>
  <c r="N1884" i="1"/>
  <c r="M1885" i="1"/>
  <c r="N1885" i="1"/>
  <c r="M5221" i="1"/>
  <c r="N5221" i="1"/>
  <c r="M1886" i="1"/>
  <c r="N1886" i="1"/>
  <c r="M5222" i="1"/>
  <c r="N5222" i="1"/>
  <c r="M1887" i="1"/>
  <c r="N1887" i="1"/>
  <c r="M5223" i="1"/>
  <c r="N5223" i="1"/>
  <c r="M1888" i="1"/>
  <c r="N1888" i="1"/>
  <c r="M1889" i="1"/>
  <c r="N1889" i="1"/>
  <c r="M1890" i="1"/>
  <c r="N1890" i="1"/>
  <c r="M5224" i="1"/>
  <c r="N5224" i="1"/>
  <c r="M1891" i="1"/>
  <c r="N1891" i="1"/>
  <c r="M5225" i="1"/>
  <c r="N5225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5226" i="1"/>
  <c r="N5226" i="1"/>
  <c r="M1898" i="1"/>
  <c r="N1898" i="1"/>
  <c r="M1899" i="1"/>
  <c r="N1899" i="1"/>
  <c r="M5227" i="1"/>
  <c r="N5227" i="1"/>
  <c r="M5228" i="1"/>
  <c r="N5228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5229" i="1"/>
  <c r="N5229" i="1"/>
  <c r="M5230" i="1"/>
  <c r="N5230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5231" i="1"/>
  <c r="N5231" i="1"/>
  <c r="M1913" i="1"/>
  <c r="N1913" i="1"/>
  <c r="M1914" i="1"/>
  <c r="N1914" i="1"/>
  <c r="M1915" i="1"/>
  <c r="N1915" i="1"/>
  <c r="M1916" i="1"/>
  <c r="N1916" i="1"/>
  <c r="M5232" i="1"/>
  <c r="N5232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5233" i="1"/>
  <c r="N5233" i="1"/>
  <c r="M1927" i="1"/>
  <c r="N1927" i="1"/>
  <c r="M1928" i="1"/>
  <c r="N1928" i="1"/>
  <c r="M5234" i="1"/>
  <c r="N5234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5235" i="1"/>
  <c r="N52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5236" i="1"/>
  <c r="N5236" i="1"/>
  <c r="M1953" i="1"/>
  <c r="N1953" i="1"/>
  <c r="M5237" i="1"/>
  <c r="N5237" i="1"/>
  <c r="M5238" i="1"/>
  <c r="N5238" i="1"/>
  <c r="M1954" i="1"/>
  <c r="N1954" i="1"/>
  <c r="M5239" i="1"/>
  <c r="N5239" i="1"/>
  <c r="M1955" i="1"/>
  <c r="N1955" i="1"/>
  <c r="M5240" i="1"/>
  <c r="N5240" i="1"/>
  <c r="M1956" i="1"/>
  <c r="N1956" i="1"/>
  <c r="M5241" i="1"/>
  <c r="N5241" i="1"/>
  <c r="M1957" i="1"/>
  <c r="N1957" i="1"/>
  <c r="M5242" i="1"/>
  <c r="N5242" i="1"/>
  <c r="M1958" i="1"/>
  <c r="N1958" i="1"/>
  <c r="M1959" i="1"/>
  <c r="N1959" i="1"/>
  <c r="M5243" i="1"/>
  <c r="N5243" i="1"/>
  <c r="M5244" i="1"/>
  <c r="N5244" i="1"/>
  <c r="M1960" i="1"/>
  <c r="N1960" i="1"/>
  <c r="M5245" i="1"/>
  <c r="N5245" i="1"/>
  <c r="M5246" i="1"/>
  <c r="N5246" i="1"/>
  <c r="M1961" i="1"/>
  <c r="N1961" i="1"/>
  <c r="M5247" i="1"/>
  <c r="N5247" i="1"/>
  <c r="M5248" i="1"/>
  <c r="N5248" i="1"/>
  <c r="M5249" i="1"/>
  <c r="N5249" i="1"/>
  <c r="M1962" i="1"/>
  <c r="N1962" i="1"/>
  <c r="M5250" i="1"/>
  <c r="N5250" i="1"/>
  <c r="M5251" i="1"/>
  <c r="N5251" i="1"/>
  <c r="M5252" i="1"/>
  <c r="N5252" i="1"/>
  <c r="M5253" i="1"/>
  <c r="N5253" i="1"/>
  <c r="M5254" i="1"/>
  <c r="N5254" i="1"/>
  <c r="M1963" i="1"/>
  <c r="N1963" i="1"/>
  <c r="M5255" i="1"/>
  <c r="N5255" i="1"/>
  <c r="M1964" i="1"/>
  <c r="N1964" i="1"/>
  <c r="M1965" i="1"/>
  <c r="N1965" i="1"/>
  <c r="M1966" i="1"/>
  <c r="N1966" i="1"/>
  <c r="M5256" i="1"/>
  <c r="N5256" i="1"/>
  <c r="M5257" i="1"/>
  <c r="N5257" i="1"/>
  <c r="M5258" i="1"/>
  <c r="N5258" i="1"/>
  <c r="M5259" i="1"/>
  <c r="N5259" i="1"/>
  <c r="M5260" i="1"/>
  <c r="N5260" i="1"/>
  <c r="M5261" i="1"/>
  <c r="N5261" i="1"/>
  <c r="M1967" i="1"/>
  <c r="N1967" i="1"/>
  <c r="M5262" i="1"/>
  <c r="N5262" i="1"/>
  <c r="M1968" i="1"/>
  <c r="N1968" i="1"/>
  <c r="M1969" i="1"/>
  <c r="N1969" i="1"/>
  <c r="M5263" i="1"/>
  <c r="N5263" i="1"/>
  <c r="M1970" i="1"/>
  <c r="N1970" i="1"/>
  <c r="M5264" i="1"/>
  <c r="N5264" i="1"/>
  <c r="M5265" i="1"/>
  <c r="N5265" i="1"/>
  <c r="M5266" i="1"/>
  <c r="N5266" i="1"/>
  <c r="M5267" i="1"/>
  <c r="N5267" i="1"/>
  <c r="M5268" i="1"/>
  <c r="N5268" i="1"/>
  <c r="M1971" i="1"/>
  <c r="N1971" i="1"/>
  <c r="M1972" i="1"/>
  <c r="N1972" i="1"/>
  <c r="M5269" i="1"/>
  <c r="N5269" i="1"/>
  <c r="M1973" i="1"/>
  <c r="N1973" i="1"/>
  <c r="M1974" i="1"/>
  <c r="N1974" i="1"/>
  <c r="M5270" i="1"/>
  <c r="N5270" i="1"/>
  <c r="M1975" i="1"/>
  <c r="N1975" i="1"/>
  <c r="M5271" i="1"/>
  <c r="N5271" i="1"/>
  <c r="M1976" i="1"/>
  <c r="N1976" i="1"/>
  <c r="M5272" i="1"/>
  <c r="N5272" i="1"/>
  <c r="M5273" i="1"/>
  <c r="N5273" i="1"/>
  <c r="M1977" i="1"/>
  <c r="N1977" i="1"/>
  <c r="M5274" i="1"/>
  <c r="N5274" i="1"/>
  <c r="M5275" i="1"/>
  <c r="N5275" i="1"/>
  <c r="M5276" i="1"/>
  <c r="N5276" i="1"/>
  <c r="M5277" i="1"/>
  <c r="N5277" i="1"/>
  <c r="M1978" i="1"/>
  <c r="N1978" i="1"/>
  <c r="M1979" i="1"/>
  <c r="N1979" i="1"/>
  <c r="M1980" i="1"/>
  <c r="N1980" i="1"/>
  <c r="M5278" i="1"/>
  <c r="N5278" i="1"/>
  <c r="M5279" i="1"/>
  <c r="N5279" i="1"/>
  <c r="M5280" i="1"/>
  <c r="N5280" i="1"/>
  <c r="M1981" i="1"/>
  <c r="N1981" i="1"/>
  <c r="M5281" i="1"/>
  <c r="N5281" i="1"/>
  <c r="M5282" i="1"/>
  <c r="N5282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5283" i="1"/>
  <c r="N5283" i="1"/>
  <c r="M5284" i="1"/>
  <c r="N5284" i="1"/>
  <c r="M5285" i="1"/>
  <c r="N5285" i="1"/>
  <c r="M5286" i="1"/>
  <c r="N5286" i="1"/>
  <c r="M5287" i="1"/>
  <c r="N5287" i="1"/>
  <c r="M5288" i="1"/>
  <c r="N5288" i="1"/>
  <c r="M5289" i="1"/>
  <c r="N5289" i="1"/>
  <c r="M5290" i="1"/>
  <c r="N5290" i="1"/>
  <c r="M1988" i="1"/>
  <c r="N1988" i="1"/>
  <c r="M5291" i="1"/>
  <c r="N5291" i="1"/>
  <c r="M1989" i="1"/>
  <c r="N1989" i="1"/>
  <c r="M1990" i="1"/>
  <c r="N1990" i="1"/>
  <c r="M1991" i="1"/>
  <c r="N1991" i="1"/>
  <c r="M5292" i="1"/>
  <c r="N5292" i="1"/>
  <c r="M5293" i="1"/>
  <c r="N5293" i="1"/>
  <c r="M5294" i="1"/>
  <c r="N5294" i="1"/>
  <c r="M5295" i="1"/>
  <c r="N5295" i="1"/>
  <c r="M1992" i="1"/>
  <c r="N1992" i="1"/>
  <c r="M1993" i="1"/>
  <c r="N1993" i="1"/>
  <c r="M5296" i="1"/>
  <c r="N5296" i="1"/>
  <c r="M5297" i="1"/>
  <c r="N5297" i="1"/>
  <c r="M1994" i="1"/>
  <c r="N1994" i="1"/>
  <c r="M5298" i="1"/>
  <c r="N5298" i="1"/>
  <c r="M5299" i="1"/>
  <c r="N5299" i="1"/>
  <c r="M5300" i="1"/>
  <c r="N5300" i="1"/>
  <c r="M5301" i="1"/>
  <c r="N5301" i="1"/>
  <c r="M5302" i="1"/>
  <c r="N5302" i="1"/>
  <c r="M5303" i="1"/>
  <c r="N5303" i="1"/>
  <c r="M5304" i="1"/>
  <c r="N5304" i="1"/>
  <c r="M5305" i="1"/>
  <c r="N5305" i="1"/>
  <c r="M1995" i="1"/>
  <c r="N1995" i="1"/>
  <c r="M1996" i="1"/>
  <c r="N1996" i="1"/>
  <c r="M5306" i="1"/>
  <c r="N5306" i="1"/>
  <c r="M5307" i="1"/>
  <c r="N5307" i="1"/>
  <c r="M5308" i="1"/>
  <c r="N5308" i="1"/>
  <c r="M5309" i="1"/>
  <c r="N5309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5310" i="1"/>
  <c r="N5310" i="1"/>
  <c r="M5311" i="1"/>
  <c r="N5311" i="1"/>
  <c r="M5312" i="1"/>
  <c r="N5312" i="1"/>
  <c r="M5313" i="1"/>
  <c r="N5313" i="1"/>
  <c r="M2003" i="1"/>
  <c r="N2003" i="1"/>
  <c r="M2004" i="1"/>
  <c r="N2004" i="1"/>
  <c r="M5314" i="1"/>
  <c r="N5314" i="1"/>
  <c r="M2005" i="1"/>
  <c r="N2005" i="1"/>
  <c r="M2006" i="1"/>
  <c r="N2006" i="1"/>
  <c r="M2007" i="1"/>
  <c r="N2007" i="1"/>
  <c r="M5315" i="1"/>
  <c r="N5315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5316" i="1"/>
  <c r="N53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5317" i="1"/>
  <c r="N5317" i="1"/>
  <c r="M2024" i="1"/>
  <c r="N2024" i="1"/>
  <c r="M2025" i="1"/>
  <c r="N2025" i="1"/>
  <c r="M2026" i="1"/>
  <c r="N2026" i="1"/>
  <c r="M2027" i="1"/>
  <c r="N2027" i="1"/>
  <c r="M2028" i="1"/>
  <c r="N2028" i="1"/>
  <c r="M5318" i="1"/>
  <c r="N5318" i="1"/>
  <c r="M2029" i="1"/>
  <c r="N2029" i="1"/>
  <c r="M5319" i="1"/>
  <c r="N5319" i="1"/>
  <c r="M2030" i="1"/>
  <c r="N2030" i="1"/>
  <c r="M5320" i="1"/>
  <c r="N5320" i="1"/>
  <c r="M5321" i="1"/>
  <c r="N5321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5322" i="1"/>
  <c r="N5322" i="1"/>
  <c r="M2038" i="1"/>
  <c r="N2038" i="1"/>
  <c r="M5323" i="1"/>
  <c r="N5323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5324" i="1"/>
  <c r="N5324" i="1"/>
  <c r="M2046" i="1"/>
  <c r="N2046" i="1"/>
  <c r="M2047" i="1"/>
  <c r="N2047" i="1"/>
  <c r="M2048" i="1"/>
  <c r="N2048" i="1"/>
  <c r="M2049" i="1"/>
  <c r="N2049" i="1"/>
  <c r="M5325" i="1"/>
  <c r="N5325" i="1"/>
  <c r="M2050" i="1"/>
  <c r="N2050" i="1"/>
  <c r="M2051" i="1"/>
  <c r="N2051" i="1"/>
  <c r="M2052" i="1"/>
  <c r="N2052" i="1"/>
  <c r="M2053" i="1"/>
  <c r="N2053" i="1"/>
  <c r="M2054" i="1"/>
  <c r="N2054" i="1"/>
  <c r="M5326" i="1"/>
  <c r="N5326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5327" i="1"/>
  <c r="N5327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5328" i="1"/>
  <c r="N5328" i="1"/>
  <c r="M5329" i="1"/>
  <c r="N5329" i="1"/>
  <c r="M5330" i="1"/>
  <c r="N5330" i="1"/>
  <c r="M2077" i="1"/>
  <c r="N2077" i="1"/>
  <c r="M5331" i="1"/>
  <c r="N5331" i="1"/>
  <c r="M5332" i="1"/>
  <c r="N5332" i="1"/>
  <c r="M5333" i="1"/>
  <c r="N5333" i="1"/>
  <c r="M5334" i="1"/>
  <c r="N5334" i="1"/>
  <c r="M5335" i="1"/>
  <c r="N5335" i="1"/>
  <c r="M5336" i="1"/>
  <c r="N5336" i="1"/>
  <c r="M5337" i="1"/>
  <c r="N5337" i="1"/>
  <c r="M2078" i="1"/>
  <c r="N2078" i="1"/>
  <c r="M5338" i="1"/>
  <c r="N5338" i="1"/>
  <c r="M2079" i="1"/>
  <c r="N2079" i="1"/>
  <c r="M5339" i="1"/>
  <c r="N5339" i="1"/>
  <c r="M2080" i="1"/>
  <c r="N2080" i="1"/>
  <c r="M5340" i="1"/>
  <c r="N5340" i="1"/>
  <c r="M5341" i="1"/>
  <c r="N5341" i="1"/>
  <c r="M5342" i="1"/>
  <c r="N5342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5343" i="1"/>
  <c r="N5343" i="1"/>
  <c r="M2087" i="1"/>
  <c r="N2087" i="1"/>
  <c r="M2088" i="1"/>
  <c r="N2088" i="1"/>
  <c r="M5344" i="1"/>
  <c r="N5344" i="1"/>
  <c r="M5345" i="1"/>
  <c r="N5345" i="1"/>
  <c r="M2089" i="1"/>
  <c r="N2089" i="1"/>
  <c r="M5346" i="1"/>
  <c r="N5346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5347" i="1"/>
  <c r="N5347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5348" i="1"/>
  <c r="N5348" i="1"/>
  <c r="M2113" i="1"/>
  <c r="N2113" i="1"/>
  <c r="M5349" i="1"/>
  <c r="N5349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5350" i="1"/>
  <c r="N5350" i="1"/>
  <c r="M2130" i="1"/>
  <c r="N2130" i="1"/>
  <c r="M5351" i="1"/>
  <c r="N5351" i="1"/>
  <c r="M2131" i="1"/>
  <c r="N2131" i="1"/>
  <c r="M5352" i="1"/>
  <c r="N5352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5353" i="1"/>
  <c r="N5353" i="1"/>
  <c r="M5354" i="1"/>
  <c r="N5354" i="1"/>
  <c r="M2139" i="1"/>
  <c r="N2139" i="1"/>
  <c r="M2140" i="1"/>
  <c r="N2140" i="1"/>
  <c r="M2141" i="1"/>
  <c r="N2141" i="1"/>
  <c r="M5355" i="1"/>
  <c r="N5355" i="1"/>
  <c r="M5356" i="1"/>
  <c r="N5356" i="1"/>
  <c r="M2142" i="1"/>
  <c r="N2142" i="1"/>
  <c r="M5357" i="1"/>
  <c r="N5357" i="1"/>
  <c r="M2143" i="1"/>
  <c r="N2143" i="1"/>
  <c r="M5358" i="1"/>
  <c r="N5358" i="1"/>
  <c r="M5359" i="1"/>
  <c r="N5359" i="1"/>
  <c r="M5360" i="1"/>
  <c r="N5360" i="1"/>
  <c r="M5361" i="1"/>
  <c r="N5361" i="1"/>
  <c r="M5362" i="1"/>
  <c r="N5362" i="1"/>
  <c r="M5363" i="1"/>
  <c r="N5363" i="1"/>
  <c r="M5364" i="1"/>
  <c r="N5364" i="1"/>
  <c r="M5365" i="1"/>
  <c r="N5365" i="1"/>
  <c r="M2144" i="1"/>
  <c r="N2144" i="1"/>
  <c r="M5366" i="1"/>
  <c r="N5366" i="1"/>
  <c r="M2145" i="1"/>
  <c r="N2145" i="1"/>
  <c r="M5367" i="1"/>
  <c r="N5367" i="1"/>
  <c r="M2146" i="1"/>
  <c r="N2146" i="1"/>
  <c r="M2147" i="1"/>
  <c r="N2147" i="1"/>
  <c r="M5368" i="1"/>
  <c r="N5368" i="1"/>
  <c r="M2148" i="1"/>
  <c r="N2148" i="1"/>
  <c r="M2149" i="1"/>
  <c r="N2149" i="1"/>
  <c r="M2150" i="1"/>
  <c r="N2150" i="1"/>
  <c r="M5369" i="1"/>
  <c r="N5369" i="1"/>
  <c r="M5370" i="1"/>
  <c r="N5370" i="1"/>
  <c r="M5371" i="1"/>
  <c r="N5371" i="1"/>
  <c r="M2151" i="1"/>
  <c r="N2151" i="1"/>
  <c r="M2152" i="1"/>
  <c r="N2152" i="1"/>
  <c r="M5372" i="1"/>
  <c r="N5372" i="1"/>
  <c r="M5373" i="1"/>
  <c r="N5373" i="1"/>
  <c r="M5374" i="1"/>
  <c r="N5374" i="1"/>
  <c r="M5375" i="1"/>
  <c r="N5375" i="1"/>
  <c r="M91" i="1"/>
  <c r="N91" i="1"/>
  <c r="M5376" i="1"/>
  <c r="N5376" i="1"/>
  <c r="M5377" i="1"/>
  <c r="N5377" i="1"/>
  <c r="M5378" i="1"/>
  <c r="N5378" i="1"/>
  <c r="M5379" i="1"/>
  <c r="N5379" i="1"/>
  <c r="M92" i="1"/>
  <c r="N92" i="1"/>
  <c r="M93" i="1"/>
  <c r="N93" i="1"/>
  <c r="M5380" i="1"/>
  <c r="N5380" i="1"/>
  <c r="M2153" i="1"/>
  <c r="N2153" i="1"/>
  <c r="M5381" i="1"/>
  <c r="N5381" i="1"/>
  <c r="M94" i="1"/>
  <c r="N94" i="1"/>
  <c r="M5382" i="1"/>
  <c r="N5382" i="1"/>
  <c r="M95" i="1"/>
  <c r="N95" i="1"/>
  <c r="M5383" i="1"/>
  <c r="N5383" i="1"/>
  <c r="M5384" i="1"/>
  <c r="N5384" i="1"/>
  <c r="M96" i="1"/>
  <c r="N96" i="1"/>
  <c r="M5385" i="1"/>
  <c r="N5385" i="1"/>
  <c r="M2154" i="1"/>
  <c r="N2154" i="1"/>
  <c r="M2155" i="1"/>
  <c r="N2155" i="1"/>
  <c r="M5386" i="1"/>
  <c r="N5386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5387" i="1"/>
  <c r="N5387" i="1"/>
  <c r="M5388" i="1"/>
  <c r="N5388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5389" i="1"/>
  <c r="N5389" i="1"/>
  <c r="M2169" i="1"/>
  <c r="N2169" i="1"/>
  <c r="M2170" i="1"/>
  <c r="N2170" i="1"/>
  <c r="M5390" i="1"/>
  <c r="N5390" i="1"/>
  <c r="M5391" i="1"/>
  <c r="N5391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5392" i="1"/>
  <c r="N5392" i="1"/>
  <c r="M2180" i="1"/>
  <c r="N2180" i="1"/>
  <c r="M2181" i="1"/>
  <c r="N2181" i="1"/>
  <c r="M2182" i="1"/>
  <c r="N2182" i="1"/>
  <c r="M5393" i="1"/>
  <c r="N5393" i="1"/>
  <c r="M5394" i="1"/>
  <c r="N5394" i="1"/>
  <c r="M2183" i="1"/>
  <c r="N2183" i="1"/>
  <c r="M2184" i="1"/>
  <c r="N2184" i="1"/>
  <c r="M2185" i="1"/>
  <c r="N2185" i="1"/>
  <c r="M2186" i="1"/>
  <c r="N2186" i="1"/>
  <c r="M5395" i="1"/>
  <c r="N5395" i="1"/>
  <c r="M2187" i="1"/>
  <c r="N2187" i="1"/>
  <c r="M5396" i="1"/>
  <c r="N5396" i="1"/>
  <c r="M5397" i="1"/>
  <c r="N5397" i="1"/>
  <c r="M5398" i="1"/>
  <c r="N5398" i="1"/>
  <c r="M5399" i="1"/>
  <c r="N5399" i="1"/>
  <c r="M2188" i="1"/>
  <c r="N2188" i="1"/>
  <c r="M5400" i="1"/>
  <c r="N5400" i="1"/>
  <c r="M2189" i="1"/>
  <c r="N2189" i="1"/>
  <c r="M5401" i="1"/>
  <c r="N5401" i="1"/>
  <c r="M2190" i="1"/>
  <c r="N2190" i="1"/>
  <c r="M5402" i="1"/>
  <c r="N5402" i="1"/>
  <c r="M5403" i="1"/>
  <c r="N5403" i="1"/>
  <c r="M5404" i="1"/>
  <c r="N5404" i="1"/>
  <c r="M5405" i="1"/>
  <c r="N5405" i="1"/>
  <c r="M2191" i="1"/>
  <c r="N2191" i="1"/>
  <c r="M5406" i="1"/>
  <c r="N5406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5407" i="1"/>
  <c r="N5407" i="1"/>
  <c r="M2198" i="1"/>
  <c r="N2198" i="1"/>
  <c r="M2199" i="1"/>
  <c r="N2199" i="1"/>
  <c r="M5408" i="1"/>
  <c r="N5408" i="1"/>
  <c r="M5409" i="1"/>
  <c r="N5409" i="1"/>
  <c r="M5410" i="1"/>
  <c r="N5410" i="1"/>
  <c r="M5411" i="1"/>
  <c r="N5411" i="1"/>
  <c r="M5412" i="1"/>
  <c r="N5412" i="1"/>
  <c r="M5413" i="1"/>
  <c r="N5413" i="1"/>
  <c r="M2200" i="1"/>
  <c r="N2200" i="1"/>
  <c r="M5414" i="1"/>
  <c r="N5414" i="1"/>
  <c r="M5415" i="1"/>
  <c r="N5415" i="1"/>
  <c r="M5416" i="1"/>
  <c r="N5416" i="1"/>
  <c r="M5417" i="1"/>
  <c r="N5417" i="1"/>
  <c r="M5418" i="1"/>
  <c r="N5418" i="1"/>
  <c r="M2201" i="1"/>
  <c r="N2201" i="1"/>
  <c r="M5419" i="1"/>
  <c r="N5419" i="1"/>
  <c r="M2202" i="1"/>
  <c r="N2202" i="1"/>
  <c r="M5420" i="1"/>
  <c r="N5420" i="1"/>
  <c r="M5421" i="1"/>
  <c r="N5421" i="1"/>
  <c r="M2203" i="1"/>
  <c r="N2203" i="1"/>
  <c r="M5422" i="1"/>
  <c r="N5422" i="1"/>
  <c r="M5423" i="1"/>
  <c r="N5423" i="1"/>
  <c r="M5424" i="1"/>
  <c r="N5424" i="1"/>
  <c r="M5425" i="1"/>
  <c r="N5425" i="1"/>
  <c r="M2204" i="1"/>
  <c r="N2204" i="1"/>
  <c r="M2205" i="1"/>
  <c r="N2205" i="1"/>
  <c r="M5426" i="1"/>
  <c r="N5426" i="1"/>
  <c r="M5427" i="1"/>
  <c r="N5427" i="1"/>
  <c r="M2206" i="1"/>
  <c r="N2206" i="1"/>
  <c r="M2207" i="1"/>
  <c r="N2207" i="1"/>
  <c r="M5428" i="1"/>
  <c r="N5428" i="1"/>
  <c r="M2208" i="1"/>
  <c r="N2208" i="1"/>
  <c r="M2209" i="1"/>
  <c r="N2209" i="1"/>
  <c r="M2210" i="1"/>
  <c r="N2210" i="1"/>
  <c r="M5429" i="1"/>
  <c r="N5429" i="1"/>
  <c r="M5430" i="1"/>
  <c r="N5430" i="1"/>
  <c r="M5431" i="1"/>
  <c r="N5431" i="1"/>
  <c r="M2211" i="1"/>
  <c r="N2211" i="1"/>
  <c r="M5432" i="1"/>
  <c r="N5432" i="1"/>
  <c r="M2212" i="1"/>
  <c r="N2212" i="1"/>
  <c r="M5433" i="1"/>
  <c r="N5433" i="1"/>
  <c r="M5434" i="1"/>
  <c r="N5434" i="1"/>
  <c r="M5435" i="1"/>
  <c r="N5435" i="1"/>
  <c r="M2213" i="1"/>
  <c r="N2213" i="1"/>
  <c r="M2214" i="1"/>
  <c r="N2214" i="1"/>
  <c r="M5436" i="1"/>
  <c r="N5436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5437" i="1"/>
  <c r="N5437" i="1"/>
  <c r="M5438" i="1"/>
  <c r="N5438" i="1"/>
  <c r="M2222" i="1"/>
  <c r="N2222" i="1"/>
  <c r="M2223" i="1"/>
  <c r="N2223" i="1"/>
  <c r="M5439" i="1"/>
  <c r="N5439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5440" i="1"/>
  <c r="N5440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5441" i="1"/>
  <c r="N5441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5442" i="1"/>
  <c r="N5442" i="1"/>
  <c r="M2262" i="1"/>
  <c r="N2262" i="1"/>
  <c r="M5443" i="1"/>
  <c r="N5443" i="1"/>
  <c r="M2263" i="1"/>
  <c r="N2263" i="1"/>
  <c r="M2264" i="1"/>
  <c r="N2264" i="1"/>
  <c r="M2265" i="1"/>
  <c r="N2265" i="1"/>
  <c r="M2266" i="1"/>
  <c r="N2266" i="1"/>
  <c r="M5444" i="1"/>
  <c r="N5444" i="1"/>
  <c r="M2267" i="1"/>
  <c r="N2267" i="1"/>
  <c r="M5445" i="1"/>
  <c r="N5445" i="1"/>
  <c r="M2268" i="1"/>
  <c r="N2268" i="1"/>
  <c r="M5446" i="1"/>
  <c r="N5446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5447" i="1"/>
  <c r="N544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5448" i="1"/>
  <c r="N5448" i="1"/>
  <c r="M2284" i="1"/>
  <c r="N2284" i="1"/>
  <c r="M2285" i="1"/>
  <c r="N2285" i="1"/>
  <c r="M2286" i="1"/>
  <c r="N2286" i="1"/>
  <c r="M5449" i="1"/>
  <c r="N5449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5450" i="1"/>
  <c r="N5450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5451" i="1"/>
  <c r="N5451" i="1"/>
  <c r="M5452" i="1"/>
  <c r="N545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5453" i="1"/>
  <c r="N5453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5454" i="1"/>
  <c r="N5454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5455" i="1"/>
  <c r="N5455" i="1"/>
  <c r="M2326" i="1"/>
  <c r="N2326" i="1"/>
  <c r="M2327" i="1"/>
  <c r="N2327" i="1"/>
  <c r="M5456" i="1"/>
  <c r="N5456" i="1"/>
  <c r="M5457" i="1"/>
  <c r="N5457" i="1"/>
  <c r="M5458" i="1"/>
  <c r="N5458" i="1"/>
  <c r="M2328" i="1"/>
  <c r="N2328" i="1"/>
  <c r="M2329" i="1"/>
  <c r="N2329" i="1"/>
  <c r="M2330" i="1"/>
  <c r="N2330" i="1"/>
  <c r="M2331" i="1"/>
  <c r="N2331" i="1"/>
  <c r="M2332" i="1"/>
  <c r="N2332" i="1"/>
  <c r="M5459" i="1"/>
  <c r="N5459" i="1"/>
  <c r="M5460" i="1"/>
  <c r="N5460" i="1"/>
  <c r="M5461" i="1"/>
  <c r="N5461" i="1"/>
  <c r="M2333" i="1"/>
  <c r="N2333" i="1"/>
  <c r="M5462" i="1"/>
  <c r="N5462" i="1"/>
  <c r="M5463" i="1"/>
  <c r="N5463" i="1"/>
  <c r="M5464" i="1"/>
  <c r="N5464" i="1"/>
  <c r="M5465" i="1"/>
  <c r="N5465" i="1"/>
  <c r="M5466" i="1"/>
  <c r="N5466" i="1"/>
  <c r="M5467" i="1"/>
  <c r="N5467" i="1"/>
  <c r="M5468" i="1"/>
  <c r="N5468" i="1"/>
  <c r="M2334" i="1"/>
  <c r="N2334" i="1"/>
  <c r="M5469" i="1"/>
  <c r="N5469" i="1"/>
  <c r="M5470" i="1"/>
  <c r="N5470" i="1"/>
  <c r="M5471" i="1"/>
  <c r="N5471" i="1"/>
  <c r="M5472" i="1"/>
  <c r="N5472" i="1"/>
  <c r="M5473" i="1"/>
  <c r="N5473" i="1"/>
  <c r="M2335" i="1"/>
  <c r="N2335" i="1"/>
  <c r="M5474" i="1"/>
  <c r="N5474" i="1"/>
  <c r="M5475" i="1"/>
  <c r="N5475" i="1"/>
  <c r="M5476" i="1"/>
  <c r="N5476" i="1"/>
  <c r="M2336" i="1"/>
  <c r="N2336" i="1"/>
  <c r="M5477" i="1"/>
  <c r="N5477" i="1"/>
  <c r="M2337" i="1"/>
  <c r="N2337" i="1"/>
  <c r="M5478" i="1"/>
  <c r="N5478" i="1"/>
  <c r="M5479" i="1"/>
  <c r="N5479" i="1"/>
  <c r="M5480" i="1"/>
  <c r="N5480" i="1"/>
  <c r="M2338" i="1"/>
  <c r="N2338" i="1"/>
  <c r="M2339" i="1"/>
  <c r="N2339" i="1"/>
  <c r="M2340" i="1"/>
  <c r="N2340" i="1"/>
  <c r="M5481" i="1"/>
  <c r="N5481" i="1"/>
  <c r="M5482" i="1"/>
  <c r="N5482" i="1"/>
  <c r="M5483" i="1"/>
  <c r="N5483" i="1"/>
  <c r="M5484" i="1"/>
  <c r="N5484" i="1"/>
  <c r="M2341" i="1"/>
  <c r="N2341" i="1"/>
  <c r="M5485" i="1"/>
  <c r="N5485" i="1"/>
  <c r="M5486" i="1"/>
  <c r="N5486" i="1"/>
  <c r="M5487" i="1"/>
  <c r="N5487" i="1"/>
  <c r="M2342" i="1"/>
  <c r="N2342" i="1"/>
  <c r="M2343" i="1"/>
  <c r="N2343" i="1"/>
  <c r="M2344" i="1"/>
  <c r="N2344" i="1"/>
  <c r="M2345" i="1"/>
  <c r="N2345" i="1"/>
  <c r="M2346" i="1"/>
  <c r="N2346" i="1"/>
  <c r="M5488" i="1"/>
  <c r="N5488" i="1"/>
  <c r="M5489" i="1"/>
  <c r="N5489" i="1"/>
  <c r="M2347" i="1"/>
  <c r="N2347" i="1"/>
  <c r="M5490" i="1"/>
  <c r="N5490" i="1"/>
  <c r="M5491" i="1"/>
  <c r="N5491" i="1"/>
  <c r="M5492" i="1"/>
  <c r="N5492" i="1"/>
  <c r="M2348" i="1"/>
  <c r="N2348" i="1"/>
  <c r="M2349" i="1"/>
  <c r="N2349" i="1"/>
  <c r="M2350" i="1"/>
  <c r="N2350" i="1"/>
  <c r="M2351" i="1"/>
  <c r="N2351" i="1"/>
  <c r="M5493" i="1"/>
  <c r="N5493" i="1"/>
  <c r="M5494" i="1"/>
  <c r="N5494" i="1"/>
  <c r="M5495" i="1"/>
  <c r="N5495" i="1"/>
  <c r="M5496" i="1"/>
  <c r="N5496" i="1"/>
  <c r="M2352" i="1"/>
  <c r="N2352" i="1"/>
  <c r="M2353" i="1"/>
  <c r="N2353" i="1"/>
  <c r="M5497" i="1"/>
  <c r="N5497" i="1"/>
  <c r="M2354" i="1"/>
  <c r="N2354" i="1"/>
  <c r="M2355" i="1"/>
  <c r="N2355" i="1"/>
  <c r="M5498" i="1"/>
  <c r="N5498" i="1"/>
  <c r="M2356" i="1"/>
  <c r="N2356" i="1"/>
  <c r="M5499" i="1"/>
  <c r="N5499" i="1"/>
  <c r="M2357" i="1"/>
  <c r="N2357" i="1"/>
  <c r="M2358" i="1"/>
  <c r="N2358" i="1"/>
  <c r="M5500" i="1"/>
  <c r="N5500" i="1"/>
  <c r="M5501" i="1"/>
  <c r="N5501" i="1"/>
  <c r="M2359" i="1"/>
  <c r="N2359" i="1"/>
  <c r="M2360" i="1"/>
  <c r="N2360" i="1"/>
  <c r="M5502" i="1"/>
  <c r="N5502" i="1"/>
  <c r="M2361" i="1"/>
  <c r="N2361" i="1"/>
  <c r="M5503" i="1"/>
  <c r="N5503" i="1"/>
  <c r="M2362" i="1"/>
  <c r="N2362" i="1"/>
  <c r="M2363" i="1"/>
  <c r="N2363" i="1"/>
  <c r="M5504" i="1"/>
  <c r="N5504" i="1"/>
  <c r="M2364" i="1"/>
  <c r="N2364" i="1"/>
  <c r="M2365" i="1"/>
  <c r="N2365" i="1"/>
  <c r="M2366" i="1"/>
  <c r="N2366" i="1"/>
  <c r="M5505" i="1"/>
  <c r="N5505" i="1"/>
  <c r="M2367" i="1"/>
  <c r="N2367" i="1"/>
  <c r="M2368" i="1"/>
  <c r="N2368" i="1"/>
  <c r="M5506" i="1"/>
  <c r="N5506" i="1"/>
  <c r="M5507" i="1"/>
  <c r="N5507" i="1"/>
  <c r="M2369" i="1"/>
  <c r="N2369" i="1"/>
  <c r="M5508" i="1"/>
  <c r="N5508" i="1"/>
  <c r="M2370" i="1"/>
  <c r="N2370" i="1"/>
  <c r="M2371" i="1"/>
  <c r="N2371" i="1"/>
  <c r="M5509" i="1"/>
  <c r="N5509" i="1"/>
  <c r="M2372" i="1"/>
  <c r="N2372" i="1"/>
  <c r="M2373" i="1"/>
  <c r="N2373" i="1"/>
  <c r="M2374" i="1"/>
  <c r="N2374" i="1"/>
  <c r="M2375" i="1"/>
  <c r="N2375" i="1"/>
  <c r="M2376" i="1"/>
  <c r="N2376" i="1"/>
  <c r="M5510" i="1"/>
  <c r="N5510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5511" i="1"/>
  <c r="N5511" i="1"/>
  <c r="M5512" i="1"/>
  <c r="N5512" i="1"/>
  <c r="M2383" i="1"/>
  <c r="N2383" i="1"/>
  <c r="M2384" i="1"/>
  <c r="N2384" i="1"/>
  <c r="M2385" i="1"/>
  <c r="N2385" i="1"/>
  <c r="M2386" i="1"/>
  <c r="N2386" i="1"/>
  <c r="M2387" i="1"/>
  <c r="N2387" i="1"/>
  <c r="M5513" i="1"/>
  <c r="N5513" i="1"/>
  <c r="M5514" i="1"/>
  <c r="N5514" i="1"/>
  <c r="M5515" i="1"/>
  <c r="N5515" i="1"/>
  <c r="M2388" i="1"/>
  <c r="N2388" i="1"/>
  <c r="M2389" i="1"/>
  <c r="N2389" i="1"/>
  <c r="M5516" i="1"/>
  <c r="N5516" i="1"/>
  <c r="M2390" i="1"/>
  <c r="N2390" i="1"/>
  <c r="M5517" i="1"/>
  <c r="N5517" i="1"/>
  <c r="M2391" i="1"/>
  <c r="N2391" i="1"/>
  <c r="M2392" i="1"/>
  <c r="N2392" i="1"/>
  <c r="M2393" i="1"/>
  <c r="N2393" i="1"/>
  <c r="M2394" i="1"/>
  <c r="N2394" i="1"/>
  <c r="M5518" i="1"/>
  <c r="N5518" i="1"/>
  <c r="M2395" i="1"/>
  <c r="N2395" i="1"/>
  <c r="M5519" i="1"/>
  <c r="N5519" i="1"/>
  <c r="M5520" i="1"/>
  <c r="N5520" i="1"/>
  <c r="M5521" i="1"/>
  <c r="N5521" i="1"/>
  <c r="M2396" i="1"/>
  <c r="N2396" i="1"/>
  <c r="M2397" i="1"/>
  <c r="N2397" i="1"/>
  <c r="M5522" i="1"/>
  <c r="N5522" i="1"/>
  <c r="M2398" i="1"/>
  <c r="N2398" i="1"/>
  <c r="M2399" i="1"/>
  <c r="N2399" i="1"/>
  <c r="M2400" i="1"/>
  <c r="N2400" i="1"/>
  <c r="M5523" i="1"/>
  <c r="N5523" i="1"/>
  <c r="M2401" i="1"/>
  <c r="N2401" i="1"/>
  <c r="M2402" i="1"/>
  <c r="N2402" i="1"/>
  <c r="M2403" i="1"/>
  <c r="N2403" i="1"/>
  <c r="M2404" i="1"/>
  <c r="N2404" i="1"/>
  <c r="M2405" i="1"/>
  <c r="N2405" i="1"/>
  <c r="M5524" i="1"/>
  <c r="N5524" i="1"/>
  <c r="M2406" i="1"/>
  <c r="N2406" i="1"/>
  <c r="M5525" i="1"/>
  <c r="N5525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5526" i="1"/>
  <c r="N5526" i="1"/>
  <c r="M2415" i="1"/>
  <c r="N2415" i="1"/>
  <c r="M2416" i="1"/>
  <c r="N2416" i="1"/>
  <c r="M2417" i="1"/>
  <c r="N2417" i="1"/>
  <c r="M2418" i="1"/>
  <c r="N2418" i="1"/>
  <c r="M5527" i="1"/>
  <c r="N5527" i="1"/>
  <c r="M5528" i="1"/>
  <c r="N5528" i="1"/>
  <c r="M2419" i="1"/>
  <c r="N2419" i="1"/>
  <c r="M2420" i="1"/>
  <c r="N2420" i="1"/>
  <c r="M2421" i="1"/>
  <c r="N2421" i="1"/>
  <c r="M2422" i="1"/>
  <c r="N2422" i="1"/>
  <c r="M5529" i="1"/>
  <c r="N5529" i="1"/>
  <c r="M5530" i="1"/>
  <c r="N5530" i="1"/>
  <c r="M2423" i="1"/>
  <c r="N2423" i="1"/>
  <c r="M2424" i="1"/>
  <c r="N2424" i="1"/>
  <c r="M2425" i="1"/>
  <c r="N2425" i="1"/>
  <c r="M5531" i="1"/>
  <c r="N5531" i="1"/>
  <c r="M2426" i="1"/>
  <c r="N2426" i="1"/>
  <c r="M5532" i="1"/>
  <c r="N5532" i="1"/>
  <c r="M2427" i="1"/>
  <c r="N2427" i="1"/>
  <c r="M5533" i="1"/>
  <c r="N5533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5534" i="1"/>
  <c r="N5534" i="1"/>
  <c r="M2441" i="1"/>
  <c r="N2441" i="1"/>
  <c r="M2442" i="1"/>
  <c r="N2442" i="1"/>
  <c r="M2443" i="1"/>
  <c r="N2443" i="1"/>
  <c r="M5535" i="1"/>
  <c r="N5535" i="1"/>
  <c r="M5536" i="1"/>
  <c r="N5536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5537" i="1"/>
  <c r="N5537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5538" i="1"/>
  <c r="N5538" i="1"/>
  <c r="M2457" i="1"/>
  <c r="N2457" i="1"/>
  <c r="M2458" i="1"/>
  <c r="N2458" i="1"/>
  <c r="M2459" i="1"/>
  <c r="N2459" i="1"/>
  <c r="M2460" i="1"/>
  <c r="N2460" i="1"/>
  <c r="M2461" i="1"/>
  <c r="N2461" i="1"/>
  <c r="M5539" i="1"/>
  <c r="N5539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5540" i="1"/>
  <c r="N5540" i="1"/>
  <c r="M5541" i="1"/>
  <c r="N5541" i="1"/>
  <c r="M5542" i="1"/>
  <c r="N5542" i="1"/>
  <c r="M5543" i="1"/>
  <c r="N5543" i="1"/>
  <c r="M2474" i="1"/>
  <c r="N2474" i="1"/>
  <c r="M2475" i="1"/>
  <c r="N2475" i="1"/>
  <c r="M5544" i="1"/>
  <c r="N5544" i="1"/>
  <c r="M5545" i="1"/>
  <c r="N5545" i="1"/>
  <c r="M2476" i="1"/>
  <c r="N2476" i="1"/>
  <c r="M2477" i="1"/>
  <c r="N2477" i="1"/>
  <c r="M5546" i="1"/>
  <c r="N5546" i="1"/>
  <c r="M2478" i="1"/>
  <c r="N2478" i="1"/>
  <c r="M5547" i="1"/>
  <c r="N5547" i="1"/>
  <c r="M5548" i="1"/>
  <c r="N5548" i="1"/>
  <c r="M5549" i="1"/>
  <c r="N5549" i="1"/>
  <c r="M2479" i="1"/>
  <c r="N2479" i="1"/>
  <c r="M5550" i="1"/>
  <c r="N5550" i="1"/>
  <c r="M2480" i="1"/>
  <c r="N2480" i="1"/>
  <c r="M5551" i="1"/>
  <c r="N5551" i="1"/>
  <c r="M5552" i="1"/>
  <c r="N5552" i="1"/>
  <c r="M5553" i="1"/>
  <c r="N5553" i="1"/>
  <c r="M5554" i="1"/>
  <c r="N5554" i="1"/>
  <c r="M5555" i="1"/>
  <c r="N5555" i="1"/>
  <c r="M2481" i="1"/>
  <c r="N2481" i="1"/>
  <c r="M2482" i="1"/>
  <c r="N2482" i="1"/>
  <c r="M2483" i="1"/>
  <c r="N2483" i="1"/>
  <c r="M2484" i="1"/>
  <c r="N2484" i="1"/>
  <c r="M5556" i="1"/>
  <c r="N5556" i="1"/>
  <c r="M5557" i="1"/>
  <c r="N5557" i="1"/>
  <c r="M5558" i="1"/>
  <c r="N5558" i="1"/>
  <c r="M2485" i="1"/>
  <c r="N2485" i="1"/>
  <c r="M5559" i="1"/>
  <c r="N5559" i="1"/>
  <c r="M2486" i="1"/>
  <c r="N2486" i="1"/>
  <c r="M5560" i="1"/>
  <c r="N5560" i="1"/>
  <c r="M5561" i="1"/>
  <c r="N5561" i="1"/>
  <c r="M2487" i="1"/>
  <c r="N2487" i="1"/>
  <c r="M2488" i="1"/>
  <c r="N2488" i="1"/>
  <c r="M2489" i="1"/>
  <c r="N2489" i="1"/>
  <c r="M5562" i="1"/>
  <c r="N5562" i="1"/>
  <c r="M5563" i="1"/>
  <c r="N5563" i="1"/>
  <c r="M5564" i="1"/>
  <c r="N5564" i="1"/>
  <c r="M5565" i="1"/>
  <c r="N5565" i="1"/>
  <c r="M2490" i="1"/>
  <c r="N2490" i="1"/>
  <c r="M2491" i="1"/>
  <c r="N2491" i="1"/>
  <c r="M5566" i="1"/>
  <c r="N5566" i="1"/>
  <c r="M5567" i="1"/>
  <c r="N5567" i="1"/>
  <c r="M5568" i="1"/>
  <c r="N5568" i="1"/>
  <c r="M5569" i="1"/>
  <c r="N5569" i="1"/>
  <c r="M5570" i="1"/>
  <c r="N5570" i="1"/>
  <c r="M5571" i="1"/>
  <c r="N5571" i="1"/>
  <c r="M5572" i="1"/>
  <c r="N5572" i="1"/>
  <c r="M5573" i="1"/>
  <c r="N5573" i="1"/>
  <c r="M5574" i="1"/>
  <c r="N5574" i="1"/>
  <c r="M5575" i="1"/>
  <c r="N5575" i="1"/>
  <c r="M5576" i="1"/>
  <c r="N5576" i="1"/>
  <c r="M5577" i="1"/>
  <c r="N5577" i="1"/>
  <c r="M5578" i="1"/>
  <c r="N5578" i="1"/>
  <c r="M5579" i="1"/>
  <c r="N5579" i="1"/>
  <c r="M2492" i="1"/>
  <c r="N2492" i="1"/>
  <c r="M2493" i="1"/>
  <c r="N2493" i="1"/>
  <c r="M5580" i="1"/>
  <c r="N5580" i="1"/>
  <c r="M5581" i="1"/>
  <c r="N5581" i="1"/>
  <c r="M5582" i="1"/>
  <c r="N5582" i="1"/>
  <c r="M5583" i="1"/>
  <c r="N5583" i="1"/>
  <c r="M2494" i="1"/>
  <c r="N2494" i="1"/>
  <c r="M2495" i="1"/>
  <c r="N2495" i="1"/>
  <c r="M5584" i="1"/>
  <c r="N5584" i="1"/>
  <c r="M2496" i="1"/>
  <c r="N2496" i="1"/>
  <c r="M2497" i="1"/>
  <c r="N2497" i="1"/>
  <c r="M5585" i="1"/>
  <c r="N5585" i="1"/>
  <c r="M5586" i="1"/>
  <c r="N5586" i="1"/>
  <c r="M5587" i="1"/>
  <c r="N5587" i="1"/>
  <c r="M2498" i="1"/>
  <c r="N2498" i="1"/>
  <c r="M5588" i="1"/>
  <c r="N5588" i="1"/>
  <c r="M5589" i="1"/>
  <c r="N5589" i="1"/>
  <c r="M2499" i="1"/>
  <c r="N2499" i="1"/>
  <c r="M5590" i="1"/>
  <c r="N5590" i="1"/>
  <c r="M5591" i="1"/>
  <c r="N5591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5592" i="1"/>
  <c r="N5592" i="1"/>
  <c r="M2509" i="1"/>
  <c r="N2509" i="1"/>
  <c r="M2510" i="1"/>
  <c r="N2510" i="1"/>
  <c r="M2511" i="1"/>
  <c r="N2511" i="1"/>
  <c r="M2512" i="1"/>
  <c r="N2512" i="1"/>
  <c r="M5593" i="1"/>
  <c r="N5593" i="1"/>
  <c r="M2513" i="1"/>
  <c r="N2513" i="1"/>
  <c r="M2514" i="1"/>
  <c r="N2514" i="1"/>
  <c r="M5594" i="1"/>
  <c r="N5594" i="1"/>
  <c r="M5595" i="1"/>
  <c r="N5595" i="1"/>
  <c r="M5596" i="1"/>
  <c r="N5596" i="1"/>
  <c r="M5597" i="1"/>
  <c r="N5597" i="1"/>
  <c r="M5598" i="1"/>
  <c r="N5598" i="1"/>
  <c r="M2515" i="1"/>
  <c r="N2515" i="1"/>
  <c r="M5599" i="1"/>
  <c r="N5599" i="1"/>
  <c r="M5600" i="1"/>
  <c r="N5600" i="1"/>
  <c r="M5601" i="1"/>
  <c r="N5601" i="1"/>
  <c r="M5602" i="1"/>
  <c r="N5602" i="1"/>
  <c r="M2516" i="1"/>
  <c r="N2516" i="1"/>
  <c r="M2517" i="1"/>
  <c r="N2517" i="1"/>
  <c r="M5603" i="1"/>
  <c r="N5603" i="1"/>
  <c r="M5604" i="1"/>
  <c r="N5604" i="1"/>
  <c r="M2518" i="1"/>
  <c r="N2518" i="1"/>
  <c r="M2519" i="1"/>
  <c r="N2519" i="1"/>
  <c r="M2520" i="1"/>
  <c r="N2520" i="1"/>
  <c r="M5605" i="1"/>
  <c r="N5605" i="1"/>
  <c r="M2521" i="1"/>
  <c r="N2521" i="1"/>
  <c r="M5606" i="1"/>
  <c r="N5606" i="1"/>
  <c r="M5607" i="1"/>
  <c r="N5607" i="1"/>
  <c r="M5608" i="1"/>
  <c r="N5608" i="1"/>
  <c r="M5609" i="1"/>
  <c r="N5609" i="1"/>
  <c r="M5610" i="1"/>
  <c r="N5610" i="1"/>
  <c r="M5611" i="1"/>
  <c r="N5611" i="1"/>
  <c r="M5612" i="1"/>
  <c r="N5612" i="1"/>
  <c r="M5613" i="1"/>
  <c r="N5613" i="1"/>
  <c r="M2522" i="1"/>
  <c r="N2522" i="1"/>
  <c r="M2523" i="1"/>
  <c r="N2523" i="1"/>
  <c r="M2524" i="1"/>
  <c r="N2524" i="1"/>
  <c r="M5614" i="1"/>
  <c r="N5614" i="1"/>
  <c r="M5615" i="1"/>
  <c r="N5615" i="1"/>
  <c r="M2525" i="1"/>
  <c r="N2525" i="1"/>
  <c r="M5616" i="1"/>
  <c r="N5616" i="1"/>
  <c r="M5617" i="1"/>
  <c r="N5617" i="1"/>
  <c r="M5618" i="1"/>
  <c r="N5618" i="1"/>
  <c r="M5619" i="1"/>
  <c r="N5619" i="1"/>
  <c r="M5620" i="1"/>
  <c r="N5620" i="1"/>
  <c r="M5621" i="1"/>
  <c r="N5621" i="1"/>
  <c r="M5622" i="1"/>
  <c r="N5622" i="1"/>
  <c r="M5623" i="1"/>
  <c r="N5623" i="1"/>
  <c r="M2526" i="1"/>
  <c r="N2526" i="1"/>
  <c r="M5624" i="1"/>
  <c r="N5624" i="1"/>
  <c r="M5625" i="1"/>
  <c r="N5625" i="1"/>
  <c r="M5626" i="1"/>
  <c r="N5626" i="1"/>
  <c r="M5627" i="1"/>
  <c r="N5627" i="1"/>
  <c r="M5628" i="1"/>
  <c r="N5628" i="1"/>
  <c r="M5629" i="1"/>
  <c r="N5629" i="1"/>
  <c r="M2527" i="1"/>
  <c r="N2527" i="1"/>
  <c r="M5630" i="1"/>
  <c r="N5630" i="1"/>
  <c r="M5631" i="1"/>
  <c r="N5631" i="1"/>
  <c r="M5632" i="1"/>
  <c r="N5632" i="1"/>
  <c r="M5633" i="1"/>
  <c r="N5633" i="1"/>
  <c r="M5634" i="1"/>
  <c r="N5634" i="1"/>
  <c r="M5635" i="1"/>
  <c r="N5635" i="1"/>
  <c r="M5636" i="1"/>
  <c r="N5636" i="1"/>
  <c r="M5637" i="1"/>
  <c r="N5637" i="1"/>
  <c r="M5638" i="1"/>
  <c r="N5638" i="1"/>
  <c r="M5639" i="1"/>
  <c r="N5639" i="1"/>
  <c r="M5640" i="1"/>
  <c r="N5640" i="1"/>
  <c r="M5641" i="1"/>
  <c r="N5641" i="1"/>
  <c r="M5642" i="1"/>
  <c r="N5642" i="1"/>
  <c r="M2528" i="1"/>
  <c r="N2528" i="1"/>
  <c r="M5643" i="1"/>
  <c r="N5643" i="1"/>
  <c r="M5644" i="1"/>
  <c r="N5644" i="1"/>
  <c r="M2529" i="1"/>
  <c r="N2529" i="1"/>
  <c r="M2530" i="1"/>
  <c r="N2530" i="1"/>
  <c r="M5645" i="1"/>
  <c r="N5645" i="1"/>
  <c r="M5646" i="1"/>
  <c r="N5646" i="1"/>
  <c r="M2531" i="1"/>
  <c r="N2531" i="1"/>
  <c r="M5647" i="1"/>
  <c r="N5647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5648" i="1"/>
  <c r="N5648" i="1"/>
  <c r="M2539" i="1"/>
  <c r="N2539" i="1"/>
  <c r="M2540" i="1"/>
  <c r="N2540" i="1"/>
  <c r="M2541" i="1"/>
  <c r="N2541" i="1"/>
  <c r="M2542" i="1"/>
  <c r="N2542" i="1"/>
  <c r="M2543" i="1"/>
  <c r="N2543" i="1"/>
  <c r="M5649" i="1"/>
  <c r="N5649" i="1"/>
  <c r="M2544" i="1"/>
  <c r="N2544" i="1"/>
  <c r="M5650" i="1"/>
  <c r="N5650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5651" i="1"/>
  <c r="N5651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5652" i="1"/>
  <c r="N5652" i="1"/>
  <c r="M5653" i="1"/>
  <c r="N5653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5654" i="1"/>
  <c r="N5654" i="1"/>
  <c r="M2576" i="1"/>
  <c r="N2576" i="1"/>
  <c r="M2577" i="1"/>
  <c r="N2577" i="1"/>
  <c r="M5655" i="1"/>
  <c r="N5655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5656" i="1"/>
  <c r="N5656" i="1"/>
  <c r="M2594" i="1"/>
  <c r="N2594" i="1"/>
  <c r="M2595" i="1"/>
  <c r="N2595" i="1"/>
  <c r="M2596" i="1"/>
  <c r="N2596" i="1"/>
  <c r="M2597" i="1"/>
  <c r="N2597" i="1"/>
  <c r="M2598" i="1"/>
  <c r="N2598" i="1"/>
  <c r="M5657" i="1"/>
  <c r="N5657" i="1"/>
  <c r="M5658" i="1"/>
  <c r="N5658" i="1"/>
  <c r="M2599" i="1"/>
  <c r="N2599" i="1"/>
  <c r="M5659" i="1"/>
  <c r="N565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5660" i="1"/>
  <c r="N5660" i="1"/>
  <c r="M5661" i="1"/>
  <c r="N5661" i="1"/>
  <c r="M2606" i="1"/>
  <c r="N2606" i="1"/>
  <c r="M5662" i="1"/>
  <c r="N5662" i="1"/>
  <c r="M5663" i="1"/>
  <c r="N5663" i="1"/>
  <c r="M2607" i="1"/>
  <c r="N2607" i="1"/>
  <c r="M5664" i="1"/>
  <c r="N5664" i="1"/>
  <c r="M2608" i="1"/>
  <c r="N2608" i="1"/>
  <c r="M5665" i="1"/>
  <c r="N5665" i="1"/>
  <c r="M5666" i="1"/>
  <c r="N5666" i="1"/>
  <c r="M5667" i="1"/>
  <c r="N5667" i="1"/>
  <c r="M5668" i="1"/>
  <c r="N5668" i="1"/>
  <c r="M97" i="1"/>
  <c r="N97" i="1"/>
  <c r="M5669" i="1"/>
  <c r="N5669" i="1"/>
  <c r="M98" i="1"/>
  <c r="N98" i="1"/>
  <c r="M5670" i="1"/>
  <c r="N5670" i="1"/>
  <c r="M5671" i="1"/>
  <c r="N5671" i="1"/>
  <c r="M5672" i="1"/>
  <c r="N5672" i="1"/>
  <c r="M2609" i="1"/>
  <c r="N2609" i="1"/>
  <c r="M99" i="1"/>
  <c r="N99" i="1"/>
  <c r="M5673" i="1"/>
  <c r="N5673" i="1"/>
  <c r="M5674" i="1"/>
  <c r="N5674" i="1"/>
  <c r="M2610" i="1"/>
  <c r="N2610" i="1"/>
  <c r="M5675" i="1"/>
  <c r="N5675" i="1"/>
  <c r="M100" i="1"/>
  <c r="N100" i="1"/>
  <c r="M5676" i="1"/>
  <c r="N5676" i="1"/>
  <c r="M2611" i="1"/>
  <c r="N2611" i="1"/>
  <c r="M2612" i="1"/>
  <c r="N2612" i="1"/>
  <c r="M5677" i="1"/>
  <c r="N5677" i="1"/>
  <c r="M5678" i="1"/>
  <c r="N5678" i="1"/>
  <c r="M101" i="1"/>
  <c r="N101" i="1"/>
  <c r="M102" i="1"/>
  <c r="N102" i="1"/>
  <c r="M5679" i="1"/>
  <c r="N5679" i="1"/>
  <c r="M5680" i="1"/>
  <c r="N5680" i="1"/>
  <c r="M2613" i="1"/>
  <c r="N2613" i="1"/>
  <c r="M5681" i="1"/>
  <c r="N5681" i="1"/>
  <c r="M2614" i="1"/>
  <c r="N2614" i="1"/>
  <c r="M2615" i="1"/>
  <c r="N2615" i="1"/>
  <c r="M2616" i="1"/>
  <c r="N2616" i="1"/>
  <c r="M5682" i="1"/>
  <c r="N5682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5683" i="1"/>
  <c r="N5683" i="1"/>
  <c r="M2626" i="1"/>
  <c r="N2626" i="1"/>
  <c r="M2627" i="1"/>
  <c r="N2627" i="1"/>
  <c r="M5684" i="1"/>
  <c r="N5684" i="1"/>
  <c r="M5685" i="1"/>
  <c r="N5685" i="1"/>
  <c r="M2628" i="1"/>
  <c r="N2628" i="1"/>
  <c r="M2629" i="1"/>
  <c r="N2629" i="1"/>
  <c r="M2630" i="1"/>
  <c r="N2630" i="1"/>
  <c r="M2631" i="1"/>
  <c r="N2631" i="1"/>
  <c r="M2632" i="1"/>
  <c r="N2632" i="1"/>
  <c r="M5686" i="1"/>
  <c r="N5686" i="1"/>
  <c r="M2633" i="1"/>
  <c r="N2633" i="1"/>
  <c r="M2634" i="1"/>
  <c r="N2634" i="1"/>
  <c r="M2635" i="1"/>
  <c r="N2635" i="1"/>
  <c r="M2636" i="1"/>
  <c r="N2636" i="1"/>
  <c r="M5687" i="1"/>
  <c r="N5687" i="1"/>
  <c r="M2637" i="1"/>
  <c r="N2637" i="1"/>
  <c r="M2638" i="1"/>
  <c r="N2638" i="1"/>
  <c r="M2639" i="1"/>
  <c r="N2639" i="1"/>
  <c r="M5688" i="1"/>
  <c r="N5688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5689" i="1"/>
  <c r="N5689" i="1"/>
  <c r="M2659" i="1"/>
  <c r="N2659" i="1"/>
  <c r="M5690" i="1"/>
  <c r="N5690" i="1"/>
  <c r="M2660" i="1"/>
  <c r="N2660" i="1"/>
  <c r="M2661" i="1"/>
  <c r="N2661" i="1"/>
  <c r="M2662" i="1"/>
  <c r="N2662" i="1"/>
  <c r="M2663" i="1"/>
  <c r="N2663" i="1"/>
  <c r="M5691" i="1"/>
  <c r="N5691" i="1"/>
  <c r="M2664" i="1"/>
  <c r="N2664" i="1"/>
  <c r="M5692" i="1"/>
  <c r="N5692" i="1"/>
  <c r="M5693" i="1"/>
  <c r="N5693" i="1"/>
  <c r="M2665" i="1"/>
  <c r="N2665" i="1"/>
  <c r="M5694" i="1"/>
  <c r="N5694" i="1"/>
  <c r="M2666" i="1"/>
  <c r="N2666" i="1"/>
  <c r="M5695" i="1"/>
  <c r="N5695" i="1"/>
  <c r="M5696" i="1"/>
  <c r="N5696" i="1"/>
  <c r="M2667" i="1"/>
  <c r="N2667" i="1"/>
  <c r="M2668" i="1"/>
  <c r="N2668" i="1"/>
  <c r="M2669" i="1"/>
  <c r="N2669" i="1"/>
  <c r="M2670" i="1"/>
  <c r="N2670" i="1"/>
  <c r="M5697" i="1"/>
  <c r="N5697" i="1"/>
  <c r="M2671" i="1"/>
  <c r="N2671" i="1"/>
  <c r="M2672" i="1"/>
  <c r="N2672" i="1"/>
  <c r="M5698" i="1"/>
  <c r="N5698" i="1"/>
  <c r="M2673" i="1"/>
  <c r="N2673" i="1"/>
  <c r="M5699" i="1"/>
  <c r="N5699" i="1"/>
  <c r="M2674" i="1"/>
  <c r="N2674" i="1"/>
  <c r="M5700" i="1"/>
  <c r="N5700" i="1"/>
  <c r="M2675" i="1"/>
  <c r="N2675" i="1"/>
  <c r="M5701" i="1"/>
  <c r="N5701" i="1"/>
  <c r="M5702" i="1"/>
  <c r="N5702" i="1"/>
  <c r="M2676" i="1"/>
  <c r="N2676" i="1"/>
  <c r="M5703" i="1"/>
  <c r="N5703" i="1"/>
  <c r="M5704" i="1"/>
  <c r="N5704" i="1"/>
  <c r="M2677" i="1"/>
  <c r="N2677" i="1"/>
  <c r="M2678" i="1"/>
  <c r="N2678" i="1"/>
  <c r="M5705" i="1"/>
  <c r="N5705" i="1"/>
  <c r="M5706" i="1"/>
  <c r="N5706" i="1"/>
  <c r="M5707" i="1"/>
  <c r="N5707" i="1"/>
  <c r="M2679" i="1"/>
  <c r="N2679" i="1"/>
  <c r="M5708" i="1"/>
  <c r="N5708" i="1"/>
  <c r="M5709" i="1"/>
  <c r="N5709" i="1"/>
  <c r="M2680" i="1"/>
  <c r="N2680" i="1"/>
  <c r="M5710" i="1"/>
  <c r="N5710" i="1"/>
  <c r="M5711" i="1"/>
  <c r="N5711" i="1"/>
  <c r="M2681" i="1"/>
  <c r="N2681" i="1"/>
  <c r="M2682" i="1"/>
  <c r="N2682" i="1"/>
  <c r="M5712" i="1"/>
  <c r="N5712" i="1"/>
  <c r="M5713" i="1"/>
  <c r="N5713" i="1"/>
  <c r="M5714" i="1"/>
  <c r="N5714" i="1"/>
  <c r="M2683" i="1"/>
  <c r="N2683" i="1"/>
  <c r="M2684" i="1"/>
  <c r="N2684" i="1"/>
  <c r="M2685" i="1"/>
  <c r="N2685" i="1"/>
  <c r="M2686" i="1"/>
  <c r="N2686" i="1"/>
  <c r="M2687" i="1"/>
  <c r="N2687" i="1"/>
  <c r="M5715" i="1"/>
  <c r="N5715" i="1"/>
  <c r="M2688" i="1"/>
  <c r="N2688" i="1"/>
  <c r="M5716" i="1"/>
  <c r="N5716" i="1"/>
  <c r="M2689" i="1"/>
  <c r="N2689" i="1"/>
  <c r="M2690" i="1"/>
  <c r="N2690" i="1"/>
  <c r="M5717" i="1"/>
  <c r="N5717" i="1"/>
  <c r="M2691" i="1"/>
  <c r="N2691" i="1"/>
  <c r="M5718" i="1"/>
  <c r="N5718" i="1"/>
  <c r="M2692" i="1"/>
  <c r="N2692" i="1"/>
  <c r="M5719" i="1"/>
  <c r="N5719" i="1"/>
  <c r="M2693" i="1"/>
  <c r="N2693" i="1"/>
  <c r="M5720" i="1"/>
  <c r="N5720" i="1"/>
  <c r="M5721" i="1"/>
  <c r="N5721" i="1"/>
  <c r="M2694" i="1"/>
  <c r="N2694" i="1"/>
  <c r="M2695" i="1"/>
  <c r="N2695" i="1"/>
  <c r="M2696" i="1"/>
  <c r="N2696" i="1"/>
  <c r="M5722" i="1"/>
  <c r="N5722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5723" i="1"/>
  <c r="N5723" i="1"/>
  <c r="M2709" i="1"/>
  <c r="N2709" i="1"/>
  <c r="M2710" i="1"/>
  <c r="N2710" i="1"/>
  <c r="M5724" i="1"/>
  <c r="N5724" i="1"/>
  <c r="M2711" i="1"/>
  <c r="N2711" i="1"/>
  <c r="M2712" i="1"/>
  <c r="N2712" i="1"/>
  <c r="M2713" i="1"/>
  <c r="N2713" i="1"/>
  <c r="M5725" i="1"/>
  <c r="N5725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5726" i="1"/>
  <c r="N5726" i="1"/>
  <c r="M2722" i="1"/>
  <c r="N2722" i="1"/>
  <c r="M5727" i="1"/>
  <c r="N5727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5728" i="1"/>
  <c r="N5728" i="1"/>
  <c r="M2730" i="1"/>
  <c r="N2730" i="1"/>
  <c r="M2731" i="1"/>
  <c r="N2731" i="1"/>
  <c r="M5729" i="1"/>
  <c r="N5729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5730" i="1"/>
  <c r="N5730" i="1"/>
  <c r="M2742" i="1"/>
  <c r="N2742" i="1"/>
  <c r="M2743" i="1"/>
  <c r="N2743" i="1"/>
  <c r="M2744" i="1"/>
  <c r="N2744" i="1"/>
  <c r="M2745" i="1"/>
  <c r="N2745" i="1"/>
  <c r="M2746" i="1"/>
  <c r="N2746" i="1"/>
  <c r="M5731" i="1"/>
  <c r="N5731" i="1"/>
  <c r="M2747" i="1"/>
  <c r="N2747" i="1"/>
  <c r="M5732" i="1"/>
  <c r="N5732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5733" i="1"/>
  <c r="N5733" i="1"/>
  <c r="M2769" i="1"/>
  <c r="N2769" i="1"/>
  <c r="M2770" i="1"/>
  <c r="N2770" i="1"/>
  <c r="M5734" i="1"/>
  <c r="N5734" i="1"/>
  <c r="M5735" i="1"/>
  <c r="N5735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5736" i="1"/>
  <c r="N5736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5737" i="1"/>
  <c r="N5737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5738" i="1"/>
  <c r="N5738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5739" i="1"/>
  <c r="N5739" i="1"/>
  <c r="M5740" i="1"/>
  <c r="N5740" i="1"/>
  <c r="M5741" i="1"/>
  <c r="N5741" i="1"/>
  <c r="M2804" i="1"/>
  <c r="N2804" i="1"/>
  <c r="M5742" i="1"/>
  <c r="N5742" i="1"/>
  <c r="M5743" i="1"/>
  <c r="N5743" i="1"/>
  <c r="M5744" i="1"/>
  <c r="N5744" i="1"/>
  <c r="M5745" i="1"/>
  <c r="N5745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5746" i="1"/>
  <c r="N5746" i="1"/>
  <c r="M2813" i="1"/>
  <c r="N2813" i="1"/>
  <c r="M5747" i="1"/>
  <c r="N5747" i="1"/>
  <c r="M2814" i="1"/>
  <c r="N2814" i="1"/>
  <c r="M5748" i="1"/>
  <c r="N5748" i="1"/>
  <c r="M2815" i="1"/>
  <c r="N2815" i="1"/>
  <c r="M5749" i="1"/>
  <c r="N5749" i="1"/>
  <c r="M2816" i="1"/>
  <c r="N2816" i="1"/>
  <c r="M2817" i="1"/>
  <c r="N2817" i="1"/>
  <c r="M5750" i="1"/>
  <c r="N5750" i="1"/>
  <c r="M2818" i="1"/>
  <c r="N2818" i="1"/>
  <c r="M5751" i="1"/>
  <c r="N5751" i="1"/>
  <c r="M5752" i="1"/>
  <c r="N5752" i="1"/>
  <c r="M2819" i="1"/>
  <c r="N2819" i="1"/>
  <c r="M5753" i="1"/>
  <c r="N5753" i="1"/>
  <c r="M2820" i="1"/>
  <c r="N2820" i="1"/>
  <c r="M5754" i="1"/>
  <c r="N5754" i="1"/>
  <c r="M5755" i="1"/>
  <c r="N5755" i="1"/>
  <c r="M5756" i="1"/>
  <c r="N5756" i="1"/>
  <c r="M5757" i="1"/>
  <c r="N5757" i="1"/>
  <c r="M5758" i="1"/>
  <c r="N5758" i="1"/>
  <c r="M2821" i="1"/>
  <c r="N2821" i="1"/>
  <c r="M5759" i="1"/>
  <c r="N5759" i="1"/>
  <c r="M5760" i="1"/>
  <c r="N5760" i="1"/>
  <c r="M5761" i="1"/>
  <c r="N5761" i="1"/>
  <c r="M5762" i="1"/>
  <c r="N5762" i="1"/>
  <c r="M5763" i="1"/>
  <c r="N5763" i="1"/>
  <c r="M5764" i="1"/>
  <c r="N5764" i="1"/>
  <c r="M2822" i="1"/>
  <c r="N2822" i="1"/>
  <c r="M2823" i="1"/>
  <c r="N2823" i="1"/>
  <c r="M2824" i="1"/>
  <c r="N2824" i="1"/>
  <c r="M5765" i="1"/>
  <c r="N5765" i="1"/>
  <c r="M5766" i="1"/>
  <c r="N5766" i="1"/>
  <c r="M5767" i="1"/>
  <c r="N5767" i="1"/>
  <c r="M2825" i="1"/>
  <c r="N2825" i="1"/>
  <c r="M5768" i="1"/>
  <c r="N5768" i="1"/>
  <c r="M5769" i="1"/>
  <c r="N5769" i="1"/>
  <c r="M5770" i="1"/>
  <c r="N5770" i="1"/>
  <c r="M5771" i="1"/>
  <c r="N5771" i="1"/>
  <c r="M5772" i="1"/>
  <c r="N5772" i="1"/>
  <c r="M5773" i="1"/>
  <c r="N5773" i="1"/>
  <c r="M2826" i="1"/>
  <c r="N2826" i="1"/>
  <c r="M2827" i="1"/>
  <c r="N2827" i="1"/>
  <c r="M5774" i="1"/>
  <c r="N5774" i="1"/>
  <c r="M5775" i="1"/>
  <c r="N5775" i="1"/>
  <c r="M2828" i="1"/>
  <c r="N2828" i="1"/>
  <c r="M2829" i="1"/>
  <c r="N2829" i="1"/>
  <c r="M2830" i="1"/>
  <c r="N2830" i="1"/>
  <c r="M5776" i="1"/>
  <c r="N5776" i="1"/>
  <c r="M2831" i="1"/>
  <c r="N2831" i="1"/>
  <c r="M2832" i="1"/>
  <c r="N2832" i="1"/>
  <c r="M2833" i="1"/>
  <c r="N2833" i="1"/>
  <c r="M5777" i="1"/>
  <c r="N5777" i="1"/>
  <c r="M5778" i="1"/>
  <c r="N5778" i="1"/>
  <c r="M2834" i="1"/>
  <c r="N2834" i="1"/>
  <c r="M5779" i="1"/>
  <c r="N5779" i="1"/>
  <c r="M2835" i="1"/>
  <c r="N2835" i="1"/>
  <c r="M5780" i="1"/>
  <c r="N5780" i="1"/>
  <c r="M5781" i="1"/>
  <c r="N5781" i="1"/>
  <c r="M5782" i="1"/>
  <c r="N5782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5783" i="1"/>
  <c r="N5783" i="1"/>
  <c r="M5784" i="1"/>
  <c r="N5784" i="1"/>
  <c r="M5785" i="1"/>
  <c r="N5785" i="1"/>
  <c r="M2842" i="1"/>
  <c r="N2842" i="1"/>
  <c r="M5786" i="1"/>
  <c r="N5786" i="1"/>
  <c r="M2843" i="1"/>
  <c r="N2843" i="1"/>
  <c r="M2844" i="1"/>
  <c r="N2844" i="1"/>
  <c r="M5787" i="1"/>
  <c r="N5787" i="1"/>
  <c r="M2845" i="1"/>
  <c r="N2845" i="1"/>
  <c r="M2846" i="1"/>
  <c r="N2846" i="1"/>
  <c r="M5788" i="1"/>
  <c r="N5788" i="1"/>
  <c r="M5789" i="1"/>
  <c r="N5789" i="1"/>
  <c r="M5790" i="1"/>
  <c r="N5790" i="1"/>
  <c r="M5791" i="1"/>
  <c r="N5791" i="1"/>
  <c r="M5792" i="1"/>
  <c r="N5792" i="1"/>
  <c r="M5793" i="1"/>
  <c r="N5793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5794" i="1"/>
  <c r="N5794" i="1"/>
  <c r="M2854" i="1"/>
  <c r="N2854" i="1"/>
  <c r="M5795" i="1"/>
  <c r="N5795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5796" i="1"/>
  <c r="N5796" i="1"/>
  <c r="M2862" i="1"/>
  <c r="N2862" i="1"/>
  <c r="M5797" i="1"/>
  <c r="N5797" i="1"/>
  <c r="M2863" i="1"/>
  <c r="N2863" i="1"/>
  <c r="M2864" i="1"/>
  <c r="N2864" i="1"/>
  <c r="M2865" i="1"/>
  <c r="N2865" i="1"/>
  <c r="M5798" i="1"/>
  <c r="N5798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5799" i="1"/>
  <c r="N5799" i="1"/>
  <c r="M2884" i="1"/>
  <c r="N2884" i="1"/>
  <c r="M2885" i="1"/>
  <c r="N2885" i="1"/>
  <c r="M2886" i="1"/>
  <c r="N2886" i="1"/>
  <c r="M5800" i="1"/>
  <c r="N5800" i="1"/>
  <c r="M2887" i="1"/>
  <c r="N2887" i="1"/>
  <c r="M2888" i="1"/>
  <c r="N2888" i="1"/>
  <c r="M5801" i="1"/>
  <c r="N5801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5802" i="1"/>
  <c r="N5802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5803" i="1"/>
  <c r="N5803" i="1"/>
  <c r="M2905" i="1"/>
  <c r="N2905" i="1"/>
  <c r="M2906" i="1"/>
  <c r="N2906" i="1"/>
  <c r="M2907" i="1"/>
  <c r="N2907" i="1"/>
  <c r="M2908" i="1"/>
  <c r="N2908" i="1"/>
  <c r="M5804" i="1"/>
  <c r="N5804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5805" i="1"/>
  <c r="N5805" i="1"/>
  <c r="M2915" i="1"/>
  <c r="N2915" i="1"/>
  <c r="M2916" i="1"/>
  <c r="N2916" i="1"/>
  <c r="M2917" i="1"/>
  <c r="N2917" i="1"/>
  <c r="M2918" i="1"/>
  <c r="N2918" i="1"/>
  <c r="M5806" i="1"/>
  <c r="N5806" i="1"/>
  <c r="M2919" i="1"/>
  <c r="N2919" i="1"/>
  <c r="M5807" i="1"/>
  <c r="N5807" i="1"/>
  <c r="M2920" i="1"/>
  <c r="N2920" i="1"/>
  <c r="M5808" i="1"/>
  <c r="N5808" i="1"/>
  <c r="M2921" i="1"/>
  <c r="N2921" i="1"/>
  <c r="M5809" i="1"/>
  <c r="N5809" i="1"/>
  <c r="M5810" i="1"/>
  <c r="N5810" i="1"/>
  <c r="M2922" i="1"/>
  <c r="N2922" i="1"/>
  <c r="M5811" i="1"/>
  <c r="N5811" i="1"/>
  <c r="M2923" i="1"/>
  <c r="N2923" i="1"/>
  <c r="M5812" i="1"/>
  <c r="N5812" i="1"/>
  <c r="M2924" i="1"/>
  <c r="N2924" i="1"/>
  <c r="M2925" i="1"/>
  <c r="N2925" i="1"/>
  <c r="M2926" i="1"/>
  <c r="N2926" i="1"/>
  <c r="M2927" i="1"/>
  <c r="N2927" i="1"/>
  <c r="M2928" i="1"/>
  <c r="N2928" i="1"/>
  <c r="M5813" i="1"/>
  <c r="N5813" i="1"/>
  <c r="M5814" i="1"/>
  <c r="N5814" i="1"/>
  <c r="M2929" i="1"/>
  <c r="N2929" i="1"/>
  <c r="M2930" i="1"/>
  <c r="N2930" i="1"/>
  <c r="M5815" i="1"/>
  <c r="N5815" i="1"/>
  <c r="M5816" i="1"/>
  <c r="N5816" i="1"/>
  <c r="M5817" i="1"/>
  <c r="N5817" i="1"/>
  <c r="M2931" i="1"/>
  <c r="N2931" i="1"/>
  <c r="M2932" i="1"/>
  <c r="N2932" i="1"/>
  <c r="M2933" i="1"/>
  <c r="N2933" i="1"/>
  <c r="M2934" i="1"/>
  <c r="N2934" i="1"/>
  <c r="M2935" i="1"/>
  <c r="N2935" i="1"/>
  <c r="M5818" i="1"/>
  <c r="N5818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5819" i="1"/>
  <c r="N5819" i="1"/>
  <c r="M2947" i="1"/>
  <c r="N2947" i="1"/>
  <c r="M2948" i="1"/>
  <c r="N2948" i="1"/>
  <c r="M2949" i="1"/>
  <c r="N2949" i="1"/>
  <c r="M2950" i="1"/>
  <c r="N2950" i="1"/>
  <c r="M5820" i="1"/>
  <c r="N5820" i="1"/>
  <c r="M5821" i="1"/>
  <c r="N5821" i="1"/>
  <c r="M2951" i="1"/>
  <c r="N2951" i="1"/>
  <c r="M5822" i="1"/>
  <c r="N5822" i="1"/>
  <c r="M2952" i="1"/>
  <c r="N2952" i="1"/>
  <c r="M5823" i="1"/>
  <c r="N5823" i="1"/>
  <c r="M2953" i="1"/>
  <c r="N2953" i="1"/>
  <c r="M2954" i="1"/>
  <c r="N2954" i="1"/>
  <c r="M2955" i="1"/>
  <c r="N2955" i="1"/>
  <c r="M2956" i="1"/>
  <c r="N2956" i="1"/>
  <c r="M2957" i="1"/>
  <c r="N2957" i="1"/>
  <c r="M5824" i="1"/>
  <c r="N5824" i="1"/>
  <c r="M2958" i="1"/>
  <c r="N2958" i="1"/>
  <c r="M2959" i="1"/>
  <c r="N2959" i="1"/>
  <c r="M5825" i="1"/>
  <c r="N5825" i="1"/>
  <c r="M2960" i="1"/>
  <c r="N2960" i="1"/>
  <c r="M2961" i="1"/>
  <c r="N2961" i="1"/>
  <c r="M5826" i="1"/>
  <c r="N5826" i="1"/>
  <c r="M2962" i="1"/>
  <c r="N2962" i="1"/>
  <c r="M2963" i="1"/>
  <c r="N2963" i="1"/>
  <c r="M2964" i="1"/>
  <c r="N2964" i="1"/>
  <c r="M5827" i="1"/>
  <c r="N5827" i="1"/>
  <c r="M2965" i="1"/>
  <c r="N2965" i="1"/>
  <c r="M2966" i="1"/>
  <c r="N2966" i="1"/>
  <c r="M5828" i="1"/>
  <c r="N5828" i="1"/>
  <c r="M2967" i="1"/>
  <c r="N2967" i="1"/>
  <c r="M2968" i="1"/>
  <c r="N2968" i="1"/>
  <c r="M2969" i="1"/>
  <c r="N2969" i="1"/>
  <c r="M2970" i="1"/>
  <c r="N2970" i="1"/>
  <c r="M5829" i="1"/>
  <c r="N5829" i="1"/>
  <c r="M2971" i="1"/>
  <c r="N2971" i="1"/>
  <c r="M2972" i="1"/>
  <c r="N2972" i="1"/>
  <c r="M5830" i="1"/>
  <c r="N5830" i="1"/>
  <c r="M2973" i="1"/>
  <c r="N2973" i="1"/>
  <c r="M2974" i="1"/>
  <c r="N2974" i="1"/>
  <c r="M2975" i="1"/>
  <c r="N2975" i="1"/>
  <c r="M2976" i="1"/>
  <c r="N2976" i="1"/>
  <c r="M5831" i="1"/>
  <c r="N5831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5832" i="1"/>
  <c r="N5832" i="1"/>
  <c r="M2983" i="1"/>
  <c r="N2983" i="1"/>
  <c r="M2984" i="1"/>
  <c r="N2984" i="1"/>
  <c r="M2985" i="1"/>
  <c r="N2985" i="1"/>
  <c r="M5833" i="1"/>
  <c r="N5833" i="1"/>
  <c r="M2986" i="1"/>
  <c r="N2986" i="1"/>
  <c r="M5834" i="1"/>
  <c r="N5834" i="1"/>
  <c r="M2987" i="1"/>
  <c r="N2987" i="1"/>
  <c r="M2988" i="1"/>
  <c r="N2988" i="1"/>
  <c r="M5835" i="1"/>
  <c r="N5835" i="1"/>
  <c r="M5836" i="1"/>
  <c r="N5836" i="1"/>
  <c r="M2989" i="1"/>
  <c r="N2989" i="1"/>
  <c r="M5837" i="1"/>
  <c r="N5837" i="1"/>
  <c r="M2990" i="1"/>
  <c r="N2990" i="1"/>
  <c r="M5838" i="1"/>
  <c r="N5838" i="1"/>
  <c r="M2991" i="1"/>
  <c r="N2991" i="1"/>
  <c r="M2992" i="1"/>
  <c r="N2992" i="1"/>
  <c r="M5839" i="1"/>
  <c r="N5839" i="1"/>
  <c r="M5840" i="1"/>
  <c r="N5840" i="1"/>
  <c r="M5841" i="1"/>
  <c r="N5841" i="1"/>
  <c r="M5842" i="1"/>
  <c r="N5842" i="1"/>
  <c r="M2993" i="1"/>
  <c r="N2993" i="1"/>
  <c r="M2994" i="1"/>
  <c r="N2994" i="1"/>
  <c r="M2995" i="1"/>
  <c r="N2995" i="1"/>
  <c r="M2996" i="1"/>
  <c r="N2996" i="1"/>
  <c r="M2997" i="1"/>
  <c r="N2997" i="1"/>
  <c r="M5843" i="1"/>
  <c r="N5843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5844" i="1"/>
  <c r="N5844" i="1"/>
  <c r="M5845" i="1"/>
  <c r="N5845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5846" i="1"/>
  <c r="N5846" i="1"/>
  <c r="M5847" i="1"/>
  <c r="N5847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5848" i="1"/>
  <c r="N5848" i="1"/>
  <c r="M3025" i="1"/>
  <c r="N3025" i="1"/>
  <c r="M3026" i="1"/>
  <c r="N3026" i="1"/>
  <c r="M3027" i="1"/>
  <c r="N3027" i="1"/>
  <c r="M3028" i="1"/>
  <c r="N3028" i="1"/>
  <c r="M5849" i="1"/>
  <c r="N5849" i="1"/>
  <c r="M3029" i="1"/>
  <c r="N3029" i="1"/>
  <c r="M3030" i="1"/>
  <c r="N3030" i="1"/>
  <c r="M3031" i="1"/>
  <c r="N3031" i="1"/>
  <c r="M5850" i="1"/>
  <c r="N5850" i="1"/>
  <c r="M3032" i="1"/>
  <c r="N3032" i="1"/>
  <c r="M5851" i="1"/>
  <c r="N5851" i="1"/>
  <c r="M3033" i="1"/>
  <c r="N3033" i="1"/>
  <c r="M3034" i="1"/>
  <c r="N3034" i="1"/>
  <c r="M5852" i="1"/>
  <c r="N5852" i="1"/>
  <c r="M5853" i="1"/>
  <c r="N5853" i="1"/>
  <c r="M3035" i="1"/>
  <c r="N3035" i="1"/>
  <c r="M5854" i="1"/>
  <c r="N5854" i="1"/>
  <c r="M5855" i="1"/>
  <c r="N5855" i="1"/>
  <c r="M5856" i="1"/>
  <c r="N5856" i="1"/>
  <c r="M3036" i="1"/>
  <c r="N3036" i="1"/>
  <c r="M5857" i="1"/>
  <c r="N5857" i="1"/>
  <c r="M3037" i="1"/>
  <c r="N3037" i="1"/>
  <c r="M3038" i="1"/>
  <c r="N3038" i="1"/>
  <c r="M3039" i="1"/>
  <c r="N3039" i="1"/>
  <c r="M5858" i="1"/>
  <c r="N5858" i="1"/>
  <c r="M3040" i="1"/>
  <c r="N3040" i="1"/>
  <c r="M3041" i="1"/>
  <c r="N3041" i="1"/>
  <c r="M5859" i="1"/>
  <c r="N5859" i="1"/>
  <c r="M3042" i="1"/>
  <c r="N3042" i="1"/>
  <c r="M3043" i="1"/>
  <c r="N3043" i="1"/>
  <c r="M5860" i="1"/>
  <c r="N5860" i="1"/>
  <c r="M5861" i="1"/>
  <c r="N5861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M3050" i="1"/>
  <c r="N3050" i="1"/>
  <c r="M5862" i="1"/>
  <c r="N5862" i="1"/>
  <c r="M5863" i="1"/>
  <c r="N5863" i="1"/>
  <c r="M5864" i="1"/>
  <c r="N5864" i="1"/>
  <c r="M3051" i="1"/>
  <c r="N3051" i="1"/>
  <c r="M5865" i="1"/>
  <c r="N5865" i="1"/>
  <c r="M5866" i="1"/>
  <c r="N5866" i="1"/>
  <c r="M5867" i="1"/>
  <c r="N5867" i="1"/>
  <c r="M3052" i="1"/>
  <c r="N3052" i="1"/>
  <c r="M5868" i="1"/>
  <c r="N5868" i="1"/>
  <c r="M5869" i="1"/>
  <c r="N5869" i="1"/>
  <c r="M5870" i="1"/>
  <c r="N5870" i="1"/>
  <c r="M5871" i="1"/>
  <c r="N5871" i="1"/>
  <c r="M3053" i="1"/>
  <c r="N3053" i="1"/>
  <c r="M3054" i="1"/>
  <c r="N3054" i="1"/>
  <c r="M3055" i="1"/>
  <c r="N3055" i="1"/>
  <c r="M5872" i="1"/>
  <c r="N5872" i="1"/>
  <c r="M5873" i="1"/>
  <c r="N5873" i="1"/>
  <c r="M3056" i="1"/>
  <c r="N3056" i="1"/>
  <c r="M5874" i="1"/>
  <c r="N5874" i="1"/>
  <c r="M5875" i="1"/>
  <c r="N5875" i="1"/>
  <c r="M5876" i="1"/>
  <c r="N5876" i="1"/>
  <c r="M3057" i="1"/>
  <c r="N3057" i="1"/>
  <c r="M5877" i="1"/>
  <c r="N5877" i="1"/>
  <c r="M5878" i="1"/>
  <c r="N5878" i="1"/>
  <c r="M5879" i="1"/>
  <c r="N5879" i="1"/>
  <c r="M5880" i="1"/>
  <c r="N5880" i="1"/>
  <c r="M5881" i="1"/>
  <c r="N5881" i="1"/>
  <c r="M5882" i="1"/>
  <c r="N5882" i="1"/>
  <c r="M5883" i="1"/>
  <c r="N5883" i="1"/>
  <c r="M3058" i="1"/>
  <c r="N3058" i="1"/>
  <c r="M3059" i="1"/>
  <c r="N3059" i="1"/>
  <c r="M5884" i="1"/>
  <c r="N5884" i="1"/>
  <c r="M3060" i="1"/>
  <c r="N3060" i="1"/>
  <c r="M5885" i="1"/>
  <c r="N5885" i="1"/>
  <c r="M5886" i="1"/>
  <c r="N5886" i="1"/>
  <c r="M3061" i="1"/>
  <c r="N3061" i="1"/>
  <c r="M3062" i="1"/>
  <c r="N3062" i="1"/>
  <c r="M3063" i="1"/>
  <c r="N3063" i="1"/>
  <c r="M5887" i="1"/>
  <c r="N5887" i="1"/>
  <c r="M3064" i="1"/>
  <c r="N3064" i="1"/>
  <c r="M5888" i="1"/>
  <c r="N5888" i="1"/>
  <c r="M3065" i="1"/>
  <c r="N3065" i="1"/>
  <c r="M5889" i="1"/>
  <c r="N5889" i="1"/>
  <c r="M5890" i="1"/>
  <c r="N5890" i="1"/>
  <c r="M5891" i="1"/>
  <c r="N5891" i="1"/>
  <c r="M3066" i="1"/>
  <c r="N3066" i="1"/>
  <c r="M5892" i="1"/>
  <c r="N5892" i="1"/>
  <c r="M3067" i="1"/>
  <c r="N3067" i="1"/>
  <c r="M5893" i="1"/>
  <c r="N5893" i="1"/>
  <c r="M5894" i="1"/>
  <c r="N5894" i="1"/>
  <c r="M3068" i="1"/>
  <c r="N3068" i="1"/>
  <c r="M5895" i="1"/>
  <c r="N5895" i="1"/>
  <c r="M5896" i="1"/>
  <c r="N5896" i="1"/>
  <c r="M5897" i="1"/>
  <c r="N5897" i="1"/>
  <c r="M5898" i="1"/>
  <c r="N5898" i="1"/>
  <c r="M3069" i="1"/>
  <c r="N3069" i="1"/>
  <c r="M5899" i="1"/>
  <c r="N5899" i="1"/>
  <c r="M3070" i="1"/>
  <c r="N3070" i="1"/>
  <c r="M5900" i="1"/>
  <c r="N5900" i="1"/>
  <c r="M5901" i="1"/>
  <c r="N5901" i="1"/>
  <c r="M5902" i="1"/>
  <c r="N5902" i="1"/>
  <c r="M5903" i="1"/>
  <c r="N5903" i="1"/>
  <c r="M5904" i="1"/>
  <c r="N5904" i="1"/>
  <c r="M3071" i="1"/>
  <c r="N3071" i="1"/>
  <c r="M5905" i="1"/>
  <c r="N5905" i="1"/>
  <c r="M5906" i="1"/>
  <c r="N5906" i="1"/>
  <c r="M3072" i="1"/>
  <c r="N3072" i="1"/>
  <c r="M3073" i="1"/>
  <c r="N3073" i="1"/>
  <c r="M5907" i="1"/>
  <c r="N5907" i="1"/>
  <c r="M3074" i="1"/>
  <c r="N3074" i="1"/>
  <c r="M5908" i="1"/>
  <c r="N5908" i="1"/>
  <c r="M5909" i="1"/>
  <c r="N5909" i="1"/>
  <c r="M3075" i="1"/>
  <c r="N3075" i="1"/>
  <c r="M3076" i="1"/>
  <c r="N3076" i="1"/>
  <c r="M5910" i="1"/>
  <c r="N5910" i="1"/>
  <c r="M5911" i="1"/>
  <c r="N5911" i="1"/>
  <c r="M5912" i="1"/>
  <c r="N5912" i="1"/>
  <c r="M5913" i="1"/>
  <c r="N5913" i="1"/>
  <c r="M3077" i="1"/>
  <c r="N3077" i="1"/>
  <c r="M3078" i="1"/>
  <c r="N3078" i="1"/>
  <c r="M5914" i="1"/>
  <c r="N5914" i="1"/>
  <c r="M5915" i="1"/>
  <c r="N5915" i="1"/>
  <c r="M3079" i="1"/>
  <c r="N3079" i="1"/>
  <c r="M5916" i="1"/>
  <c r="N5916" i="1"/>
  <c r="M5917" i="1"/>
  <c r="N5917" i="1"/>
  <c r="M5918" i="1"/>
  <c r="N5918" i="1"/>
  <c r="M3080" i="1"/>
  <c r="N3080" i="1"/>
  <c r="M3081" i="1"/>
  <c r="N3081" i="1"/>
  <c r="M5919" i="1"/>
  <c r="N5919" i="1"/>
  <c r="M5920" i="1"/>
  <c r="N5920" i="1"/>
  <c r="M3082" i="1"/>
  <c r="N3082" i="1"/>
  <c r="M3083" i="1"/>
  <c r="N3083" i="1"/>
  <c r="M5921" i="1"/>
  <c r="N5921" i="1"/>
  <c r="M5922" i="1"/>
  <c r="N5922" i="1"/>
  <c r="M3084" i="1"/>
  <c r="N3084" i="1"/>
  <c r="M3085" i="1"/>
  <c r="N3085" i="1"/>
  <c r="M5923" i="1"/>
  <c r="N5923" i="1"/>
  <c r="M5924" i="1"/>
  <c r="N5924" i="1"/>
  <c r="M5925" i="1"/>
  <c r="N5925" i="1"/>
  <c r="M3086" i="1"/>
  <c r="N3086" i="1"/>
  <c r="M5926" i="1"/>
  <c r="N5926" i="1"/>
  <c r="M5927" i="1"/>
  <c r="N5927" i="1"/>
  <c r="M3087" i="1"/>
  <c r="N3087" i="1"/>
  <c r="M3088" i="1"/>
  <c r="N3088" i="1"/>
  <c r="M3089" i="1"/>
  <c r="N3089" i="1"/>
  <c r="M3090" i="1"/>
  <c r="N3090" i="1"/>
  <c r="M3091" i="1"/>
  <c r="N3091" i="1"/>
  <c r="M3092" i="1"/>
  <c r="N3092" i="1"/>
  <c r="M5928" i="1"/>
  <c r="N5928" i="1"/>
  <c r="M5929" i="1"/>
  <c r="N5929" i="1"/>
  <c r="M5930" i="1"/>
  <c r="N5930" i="1"/>
  <c r="M5931" i="1"/>
  <c r="N5931" i="1"/>
  <c r="M3093" i="1"/>
  <c r="N3093" i="1"/>
  <c r="M5932" i="1"/>
  <c r="N5932" i="1"/>
  <c r="M5933" i="1"/>
  <c r="N5933" i="1"/>
  <c r="M5934" i="1"/>
  <c r="N5934" i="1"/>
  <c r="M5935" i="1"/>
  <c r="N5935" i="1"/>
  <c r="M5936" i="1"/>
  <c r="N5936" i="1"/>
  <c r="M5937" i="1"/>
  <c r="N5937" i="1"/>
  <c r="M5938" i="1"/>
  <c r="N5938" i="1"/>
  <c r="M5939" i="1"/>
  <c r="N5939" i="1"/>
  <c r="M5940" i="1"/>
  <c r="N5940" i="1"/>
  <c r="M3094" i="1"/>
  <c r="N3094" i="1"/>
  <c r="M5941" i="1"/>
  <c r="N5941" i="1"/>
  <c r="M3095" i="1"/>
  <c r="N3095" i="1"/>
  <c r="M5942" i="1"/>
  <c r="N5942" i="1"/>
  <c r="M3096" i="1"/>
  <c r="N3096" i="1"/>
  <c r="M5943" i="1"/>
  <c r="N5943" i="1"/>
  <c r="M5944" i="1"/>
  <c r="N5944" i="1"/>
  <c r="M3097" i="1"/>
  <c r="N3097" i="1"/>
  <c r="M3098" i="1"/>
  <c r="N3098" i="1"/>
  <c r="M5945" i="1"/>
  <c r="N5945" i="1"/>
  <c r="M3099" i="1"/>
  <c r="N3099" i="1"/>
  <c r="M5946" i="1"/>
  <c r="N5946" i="1"/>
  <c r="M3100" i="1"/>
  <c r="N3100" i="1"/>
  <c r="M3101" i="1"/>
  <c r="N3101" i="1"/>
  <c r="M3102" i="1"/>
  <c r="N3102" i="1"/>
  <c r="M5947" i="1"/>
  <c r="N5947" i="1"/>
  <c r="M5948" i="1"/>
  <c r="N5948" i="1"/>
  <c r="M3103" i="1"/>
  <c r="N3103" i="1"/>
  <c r="M3104" i="1"/>
  <c r="N3104" i="1"/>
  <c r="M5949" i="1"/>
  <c r="N5949" i="1"/>
  <c r="M5950" i="1"/>
  <c r="N5950" i="1"/>
  <c r="M5951" i="1"/>
  <c r="N5951" i="1"/>
  <c r="M3105" i="1"/>
  <c r="N3105" i="1"/>
  <c r="M3106" i="1"/>
  <c r="N3106" i="1"/>
  <c r="M5952" i="1"/>
  <c r="N5952" i="1"/>
  <c r="M5953" i="1"/>
  <c r="N5953" i="1"/>
  <c r="M3107" i="1"/>
  <c r="N3107" i="1"/>
  <c r="M3108" i="1"/>
  <c r="N3108" i="1"/>
  <c r="M5954" i="1"/>
  <c r="N5954" i="1"/>
  <c r="M3109" i="1"/>
  <c r="N3109" i="1"/>
  <c r="M5955" i="1"/>
  <c r="N5955" i="1"/>
  <c r="M3110" i="1"/>
  <c r="N3110" i="1"/>
  <c r="M5956" i="1"/>
  <c r="N5956" i="1"/>
  <c r="M5957" i="1"/>
  <c r="N5957" i="1"/>
  <c r="M5958" i="1"/>
  <c r="N5958" i="1"/>
  <c r="M103" i="1"/>
  <c r="N103" i="1"/>
  <c r="M5959" i="1"/>
  <c r="N5959" i="1"/>
  <c r="M104" i="1"/>
  <c r="N104" i="1"/>
  <c r="M5960" i="1"/>
  <c r="N5960" i="1"/>
  <c r="M3111" i="1"/>
  <c r="N3111" i="1"/>
  <c r="M3112" i="1"/>
  <c r="N3112" i="1"/>
  <c r="M3113" i="1"/>
  <c r="N3113" i="1"/>
  <c r="M105" i="1"/>
  <c r="N105" i="1"/>
  <c r="M5961" i="1"/>
  <c r="N5961" i="1"/>
  <c r="M5962" i="1"/>
  <c r="N5962" i="1"/>
  <c r="M5963" i="1"/>
  <c r="N5963" i="1"/>
  <c r="M5964" i="1"/>
  <c r="N5964" i="1"/>
  <c r="M3114" i="1"/>
  <c r="N3114" i="1"/>
  <c r="M3115" i="1"/>
  <c r="N3115" i="1"/>
  <c r="M3116" i="1"/>
  <c r="N3116" i="1"/>
  <c r="M3117" i="1"/>
  <c r="N3117" i="1"/>
  <c r="M5965" i="1"/>
  <c r="N5965" i="1"/>
  <c r="M3118" i="1"/>
  <c r="N3118" i="1"/>
  <c r="M3119" i="1"/>
  <c r="N3119" i="1"/>
  <c r="M3120" i="1"/>
  <c r="N3120" i="1"/>
  <c r="M5966" i="1"/>
  <c r="N5966" i="1"/>
  <c r="M3121" i="1"/>
  <c r="N3121" i="1"/>
  <c r="M3122" i="1"/>
  <c r="N3122" i="1"/>
  <c r="M3123" i="1"/>
  <c r="N3123" i="1"/>
  <c r="M3124" i="1"/>
  <c r="N3124" i="1"/>
  <c r="M3125" i="1"/>
  <c r="N3125" i="1"/>
  <c r="M5967" i="1"/>
  <c r="N5967" i="1"/>
  <c r="M3126" i="1"/>
  <c r="N3126" i="1"/>
  <c r="M3127" i="1"/>
  <c r="N3127" i="1"/>
  <c r="M3128" i="1"/>
  <c r="N3128" i="1"/>
  <c r="M3129" i="1"/>
  <c r="N3129" i="1"/>
  <c r="M5968" i="1"/>
  <c r="N5968" i="1"/>
  <c r="M5969" i="1"/>
  <c r="N5969" i="1"/>
  <c r="M3130" i="1"/>
  <c r="N3130" i="1"/>
  <c r="M3131" i="1"/>
  <c r="N3131" i="1"/>
  <c r="M3132" i="1"/>
  <c r="N3132" i="1"/>
  <c r="M3133" i="1"/>
  <c r="N3133" i="1"/>
  <c r="M5970" i="1"/>
  <c r="N5970" i="1"/>
  <c r="M3134" i="1"/>
  <c r="N3134" i="1"/>
  <c r="M3135" i="1"/>
  <c r="N3135" i="1"/>
  <c r="M3136" i="1"/>
  <c r="N3136" i="1"/>
  <c r="M3137" i="1"/>
  <c r="N3137" i="1"/>
  <c r="M3138" i="1"/>
  <c r="N3138" i="1"/>
  <c r="M3139" i="1"/>
  <c r="N3139" i="1"/>
  <c r="M3140" i="1"/>
  <c r="N3140" i="1"/>
  <c r="M5971" i="1"/>
  <c r="N5971" i="1"/>
  <c r="M5972" i="1"/>
  <c r="N5972" i="1"/>
  <c r="M3141" i="1"/>
  <c r="N3141" i="1"/>
  <c r="M3142" i="1"/>
  <c r="N3142" i="1"/>
  <c r="M5973" i="1"/>
  <c r="N5973" i="1"/>
  <c r="M5974" i="1"/>
  <c r="N5974" i="1"/>
  <c r="M5975" i="1"/>
  <c r="N5975" i="1"/>
  <c r="M5976" i="1"/>
  <c r="N5976" i="1"/>
  <c r="M3143" i="1"/>
  <c r="N3143" i="1"/>
  <c r="M3144" i="1"/>
  <c r="N3144" i="1"/>
  <c r="M3145" i="1"/>
  <c r="N3145" i="1"/>
  <c r="M3146" i="1"/>
  <c r="N3146" i="1"/>
  <c r="M3147" i="1"/>
  <c r="N3147" i="1"/>
  <c r="M5977" i="1"/>
  <c r="N5977" i="1"/>
  <c r="M3148" i="1"/>
  <c r="N3148" i="1"/>
  <c r="M3149" i="1"/>
  <c r="N3149" i="1"/>
  <c r="M5978" i="1"/>
  <c r="N5978" i="1"/>
  <c r="M5979" i="1"/>
  <c r="N5979" i="1"/>
  <c r="M3150" i="1"/>
  <c r="N3150" i="1"/>
  <c r="M5980" i="1"/>
  <c r="N5980" i="1"/>
  <c r="M3151" i="1"/>
  <c r="N3151" i="1"/>
  <c r="M5981" i="1"/>
  <c r="N5981" i="1"/>
  <c r="M5982" i="1"/>
  <c r="N5982" i="1"/>
  <c r="M3152" i="1"/>
  <c r="N3152" i="1"/>
  <c r="M5983" i="1"/>
  <c r="N5983" i="1"/>
  <c r="M3153" i="1"/>
  <c r="N3153" i="1"/>
  <c r="M5984" i="1"/>
  <c r="N5984" i="1"/>
  <c r="M3154" i="1"/>
  <c r="N3154" i="1"/>
  <c r="M3155" i="1"/>
  <c r="N3155" i="1"/>
  <c r="M5985" i="1"/>
  <c r="N5985" i="1"/>
  <c r="M5986" i="1"/>
  <c r="N5986" i="1"/>
  <c r="M5987" i="1"/>
  <c r="N5987" i="1"/>
  <c r="M5988" i="1"/>
  <c r="N5988" i="1"/>
  <c r="M5989" i="1"/>
  <c r="N5989" i="1"/>
  <c r="M5990" i="1"/>
  <c r="N5990" i="1"/>
  <c r="M5991" i="1"/>
  <c r="N5991" i="1"/>
  <c r="M3156" i="1"/>
  <c r="N3156" i="1"/>
  <c r="M5992" i="1"/>
  <c r="N5992" i="1"/>
  <c r="M5993" i="1"/>
  <c r="N5993" i="1"/>
  <c r="M5994" i="1"/>
  <c r="N5994" i="1"/>
  <c r="M5995" i="1"/>
  <c r="N5995" i="1"/>
  <c r="M5996" i="1"/>
  <c r="N5996" i="1"/>
  <c r="M3157" i="1"/>
  <c r="N3157" i="1"/>
  <c r="M5997" i="1"/>
  <c r="N5997" i="1"/>
  <c r="M3158" i="1"/>
  <c r="N3158" i="1"/>
  <c r="M5998" i="1"/>
  <c r="N5998" i="1"/>
  <c r="M5999" i="1"/>
  <c r="N5999" i="1"/>
  <c r="M6000" i="1"/>
  <c r="N6000" i="1"/>
  <c r="M3159" i="1"/>
  <c r="N3159" i="1"/>
  <c r="M3160" i="1"/>
  <c r="N3160" i="1"/>
  <c r="M6001" i="1"/>
  <c r="N6001" i="1"/>
  <c r="M3161" i="1"/>
  <c r="N3161" i="1"/>
  <c r="M3162" i="1"/>
  <c r="N3162" i="1"/>
  <c r="M3163" i="1"/>
  <c r="N3163" i="1"/>
  <c r="M3164" i="1"/>
  <c r="N3164" i="1"/>
  <c r="M6002" i="1"/>
  <c r="N6002" i="1"/>
  <c r="M3165" i="1"/>
  <c r="N3165" i="1"/>
  <c r="M6003" i="1"/>
  <c r="N6003" i="1"/>
  <c r="M3166" i="1"/>
  <c r="N3166" i="1"/>
  <c r="M3167" i="1"/>
  <c r="N3167" i="1"/>
  <c r="M3168" i="1"/>
  <c r="N3168" i="1"/>
  <c r="M3169" i="1"/>
  <c r="N3169" i="1"/>
  <c r="M6004" i="1"/>
  <c r="N6004" i="1"/>
  <c r="M6005" i="1"/>
  <c r="N6005" i="1"/>
  <c r="M3170" i="1"/>
  <c r="N3170" i="1"/>
  <c r="M6006" i="1"/>
  <c r="N6006" i="1"/>
  <c r="M6007" i="1"/>
  <c r="N6007" i="1"/>
  <c r="M6008" i="1"/>
  <c r="N6008" i="1"/>
  <c r="M3171" i="1"/>
  <c r="N3171" i="1"/>
  <c r="M6009" i="1"/>
  <c r="N6009" i="1"/>
  <c r="M6010" i="1"/>
  <c r="N6010" i="1"/>
  <c r="M6011" i="1"/>
  <c r="N6011" i="1"/>
  <c r="M3172" i="1"/>
  <c r="N3172" i="1"/>
  <c r="M3173" i="1"/>
  <c r="N3173" i="1"/>
  <c r="M3174" i="1"/>
  <c r="N3174" i="1"/>
  <c r="M3175" i="1"/>
  <c r="N3175" i="1"/>
  <c r="M3176" i="1"/>
  <c r="N3176" i="1"/>
  <c r="M3177" i="1"/>
  <c r="N3177" i="1"/>
  <c r="M3178" i="1"/>
  <c r="N3178" i="1"/>
  <c r="M6012" i="1"/>
  <c r="N6012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6013" i="1"/>
  <c r="N6013" i="1"/>
  <c r="M3185" i="1"/>
  <c r="N3185" i="1"/>
  <c r="M6014" i="1"/>
  <c r="N6014" i="1"/>
  <c r="M3186" i="1"/>
  <c r="N3186" i="1"/>
  <c r="M3187" i="1"/>
  <c r="N3187" i="1"/>
  <c r="M3188" i="1"/>
  <c r="N3188" i="1"/>
  <c r="M3189" i="1"/>
  <c r="N3189" i="1"/>
  <c r="M3190" i="1"/>
  <c r="N3190" i="1"/>
  <c r="M6015" i="1"/>
  <c r="N6015" i="1"/>
  <c r="M6016" i="1"/>
  <c r="N6016" i="1"/>
  <c r="M3191" i="1"/>
  <c r="N3191" i="1"/>
  <c r="M3192" i="1"/>
  <c r="N3192" i="1"/>
  <c r="M3193" i="1"/>
  <c r="N3193" i="1"/>
  <c r="M3194" i="1"/>
  <c r="N3194" i="1"/>
  <c r="M3195" i="1"/>
  <c r="N3195" i="1"/>
  <c r="M3196" i="1"/>
  <c r="N3196" i="1"/>
  <c r="M6017" i="1"/>
  <c r="N6017" i="1"/>
  <c r="M3197" i="1"/>
  <c r="N3197" i="1"/>
  <c r="M3198" i="1"/>
  <c r="N3198" i="1"/>
  <c r="M3199" i="1"/>
  <c r="N3199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3209" i="1"/>
  <c r="N3209" i="1"/>
  <c r="M3210" i="1"/>
  <c r="N3210" i="1"/>
  <c r="M3211" i="1"/>
  <c r="N3211" i="1"/>
  <c r="M3212" i="1"/>
  <c r="N3212" i="1"/>
  <c r="M6018" i="1"/>
  <c r="N6018" i="1"/>
  <c r="M6019" i="1"/>
  <c r="N6019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6020" i="1"/>
  <c r="N6020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6021" i="1"/>
  <c r="N6021" i="1"/>
  <c r="M3237" i="1"/>
  <c r="N3237" i="1"/>
  <c r="M6022" i="1"/>
  <c r="N6022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6023" i="1"/>
  <c r="N6023" i="1"/>
  <c r="M3245" i="1"/>
  <c r="N3245" i="1"/>
  <c r="M3246" i="1"/>
  <c r="N3246" i="1"/>
  <c r="M3247" i="1"/>
  <c r="N3247" i="1"/>
  <c r="M3248" i="1"/>
  <c r="N3248" i="1"/>
  <c r="M3249" i="1"/>
  <c r="N3249" i="1"/>
  <c r="M3250" i="1"/>
  <c r="N3250" i="1"/>
  <c r="M3251" i="1"/>
  <c r="N3251" i="1"/>
  <c r="M3252" i="1"/>
  <c r="N3252" i="1"/>
  <c r="M3253" i="1"/>
  <c r="N3253" i="1"/>
  <c r="M3254" i="1"/>
  <c r="N3254" i="1"/>
  <c r="M3255" i="1"/>
  <c r="N3255" i="1"/>
  <c r="M3256" i="1"/>
  <c r="N3256" i="1"/>
  <c r="M3257" i="1"/>
  <c r="N3257" i="1"/>
  <c r="M3258" i="1"/>
  <c r="N3258" i="1"/>
  <c r="M3259" i="1"/>
  <c r="N3259" i="1"/>
  <c r="M3260" i="1"/>
  <c r="N3260" i="1"/>
  <c r="M3261" i="1"/>
  <c r="N3261" i="1"/>
  <c r="M3262" i="1"/>
  <c r="N3262" i="1"/>
  <c r="M3263" i="1"/>
  <c r="N326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6024" i="1"/>
  <c r="N6024" i="1"/>
  <c r="M3271" i="1"/>
  <c r="N3271" i="1"/>
  <c r="M6025" i="1"/>
  <c r="N6025" i="1"/>
  <c r="M6026" i="1"/>
  <c r="N6026" i="1"/>
  <c r="M3272" i="1"/>
  <c r="N3272" i="1"/>
  <c r="M3273" i="1"/>
  <c r="N3273" i="1"/>
  <c r="M3274" i="1"/>
  <c r="N3274" i="1"/>
  <c r="M6027" i="1"/>
  <c r="N6027" i="1"/>
  <c r="M3275" i="1"/>
  <c r="N3275" i="1"/>
  <c r="M3276" i="1"/>
  <c r="N3276" i="1"/>
  <c r="M6028" i="1"/>
  <c r="N6028" i="1"/>
  <c r="M3277" i="1"/>
  <c r="N3277" i="1"/>
  <c r="M3278" i="1"/>
  <c r="N3278" i="1"/>
  <c r="M3279" i="1"/>
  <c r="N3279" i="1"/>
  <c r="M3280" i="1"/>
  <c r="N3280" i="1"/>
  <c r="M6029" i="1"/>
  <c r="N6029" i="1"/>
  <c r="M3281" i="1"/>
  <c r="N3281" i="1"/>
  <c r="M3282" i="1"/>
  <c r="N3282" i="1"/>
  <c r="M6030" i="1"/>
  <c r="N6030" i="1"/>
  <c r="M3283" i="1"/>
  <c r="N3283" i="1"/>
  <c r="M3284" i="1"/>
  <c r="N3284" i="1"/>
  <c r="M3285" i="1"/>
  <c r="N3285" i="1"/>
  <c r="M6031" i="1"/>
  <c r="N6031" i="1"/>
  <c r="M6032" i="1"/>
  <c r="N6032" i="1"/>
  <c r="M3286" i="1"/>
  <c r="N3286" i="1"/>
  <c r="M6033" i="1"/>
  <c r="N6033" i="1"/>
  <c r="M3287" i="1"/>
  <c r="N3287" i="1"/>
  <c r="M6034" i="1"/>
  <c r="N6034" i="1"/>
  <c r="M6035" i="1"/>
  <c r="N6035" i="1"/>
  <c r="M6036" i="1"/>
  <c r="N6036" i="1"/>
  <c r="M3288" i="1"/>
  <c r="N3288" i="1"/>
  <c r="M6037" i="1"/>
  <c r="N6037" i="1"/>
  <c r="M3289" i="1"/>
  <c r="N3289" i="1"/>
  <c r="M3290" i="1"/>
  <c r="N3290" i="1"/>
  <c r="M3291" i="1"/>
  <c r="N3291" i="1"/>
  <c r="M3292" i="1"/>
  <c r="N3292" i="1"/>
  <c r="M6038" i="1"/>
  <c r="N6038" i="1"/>
  <c r="M3293" i="1"/>
  <c r="N3293" i="1"/>
  <c r="M3294" i="1"/>
  <c r="N3294" i="1"/>
  <c r="M3295" i="1"/>
  <c r="N3295" i="1"/>
  <c r="M6039" i="1"/>
  <c r="N6039" i="1"/>
  <c r="M6040" i="1"/>
  <c r="N6040" i="1"/>
  <c r="M6041" i="1"/>
  <c r="N6041" i="1"/>
  <c r="M6042" i="1"/>
  <c r="N6042" i="1"/>
  <c r="M3296" i="1"/>
  <c r="N3296" i="1"/>
  <c r="M3297" i="1"/>
  <c r="N3297" i="1"/>
  <c r="M3298" i="1"/>
  <c r="N3298" i="1"/>
  <c r="M6043" i="1"/>
  <c r="N6043" i="1"/>
  <c r="M3299" i="1"/>
  <c r="N3299" i="1"/>
  <c r="M6044" i="1"/>
  <c r="N6044" i="1"/>
  <c r="M6045" i="1"/>
  <c r="N6045" i="1"/>
  <c r="M3300" i="1"/>
  <c r="N3300" i="1"/>
  <c r="M3301" i="1"/>
  <c r="N3301" i="1"/>
  <c r="M6046" i="1"/>
  <c r="N6046" i="1"/>
  <c r="M6047" i="1"/>
  <c r="N6047" i="1"/>
  <c r="M6048" i="1"/>
  <c r="N6048" i="1"/>
  <c r="M6049" i="1"/>
  <c r="N6049" i="1"/>
  <c r="M3302" i="1"/>
  <c r="N3302" i="1"/>
  <c r="M3303" i="1"/>
  <c r="N3303" i="1"/>
  <c r="M6050" i="1"/>
  <c r="N6050" i="1"/>
  <c r="M6051" i="1"/>
  <c r="N6051" i="1"/>
  <c r="M6052" i="1"/>
  <c r="N6052" i="1"/>
  <c r="M6053" i="1"/>
  <c r="N6053" i="1"/>
  <c r="M6054" i="1"/>
  <c r="N6054" i="1"/>
  <c r="M3304" i="1"/>
  <c r="N3304" i="1"/>
  <c r="M6055" i="1"/>
  <c r="N6055" i="1"/>
  <c r="M6056" i="1"/>
  <c r="N6056" i="1"/>
  <c r="M6057" i="1"/>
  <c r="N6057" i="1"/>
  <c r="M6058" i="1"/>
  <c r="N6058" i="1"/>
  <c r="M6059" i="1"/>
  <c r="N6059" i="1"/>
  <c r="M6060" i="1"/>
  <c r="N6060" i="1"/>
  <c r="M6061" i="1"/>
  <c r="N6061" i="1"/>
  <c r="M6062" i="1"/>
  <c r="N6062" i="1"/>
  <c r="M3305" i="1"/>
  <c r="N3305" i="1"/>
  <c r="M3306" i="1"/>
  <c r="N3306" i="1"/>
  <c r="M6063" i="1"/>
  <c r="N6063" i="1"/>
  <c r="M6064" i="1"/>
  <c r="N6064" i="1"/>
  <c r="M6065" i="1"/>
  <c r="N6065" i="1"/>
  <c r="M6066" i="1"/>
  <c r="N6066" i="1"/>
  <c r="M3307" i="1"/>
  <c r="N3307" i="1"/>
  <c r="M6067" i="1"/>
  <c r="N6067" i="1"/>
  <c r="M6068" i="1"/>
  <c r="N6068" i="1"/>
  <c r="M6069" i="1"/>
  <c r="N6069" i="1"/>
  <c r="M6070" i="1"/>
  <c r="N6070" i="1"/>
  <c r="M3308" i="1"/>
  <c r="N3308" i="1"/>
  <c r="M6071" i="1"/>
  <c r="N6071" i="1"/>
  <c r="M3309" i="1"/>
  <c r="N3309" i="1"/>
  <c r="M3310" i="1"/>
  <c r="N3310" i="1"/>
  <c r="M6072" i="1"/>
  <c r="N6072" i="1"/>
  <c r="M6073" i="1"/>
  <c r="N6073" i="1"/>
  <c r="M6074" i="1"/>
  <c r="N6074" i="1"/>
  <c r="M3311" i="1"/>
  <c r="N3311" i="1"/>
  <c r="M3312" i="1"/>
  <c r="N3312" i="1"/>
  <c r="M6075" i="1"/>
  <c r="N6075" i="1"/>
  <c r="M3313" i="1"/>
  <c r="N3313" i="1"/>
  <c r="M6076" i="1"/>
  <c r="N6076" i="1"/>
  <c r="M3314" i="1"/>
  <c r="N3314" i="1"/>
  <c r="M6077" i="1"/>
  <c r="N6077" i="1"/>
  <c r="M6078" i="1"/>
  <c r="N6078" i="1"/>
  <c r="M3315" i="1"/>
  <c r="N3315" i="1"/>
  <c r="M6079" i="1"/>
  <c r="N6079" i="1"/>
  <c r="M3316" i="1"/>
  <c r="N3316" i="1"/>
  <c r="M6080" i="1"/>
  <c r="N6080" i="1"/>
  <c r="M3317" i="1"/>
  <c r="N3317" i="1"/>
  <c r="M6081" i="1"/>
  <c r="N6081" i="1"/>
  <c r="M6082" i="1"/>
  <c r="N6082" i="1"/>
  <c r="M3318" i="1"/>
  <c r="N3318" i="1"/>
  <c r="M3319" i="1"/>
  <c r="N3319" i="1"/>
  <c r="M3320" i="1"/>
  <c r="N3320" i="1"/>
  <c r="M3321" i="1"/>
  <c r="N3321" i="1"/>
  <c r="M6083" i="1"/>
  <c r="N6083" i="1"/>
  <c r="M3322" i="1"/>
  <c r="N3322" i="1"/>
  <c r="M3323" i="1"/>
  <c r="N3323" i="1"/>
  <c r="M6084" i="1"/>
  <c r="N6084" i="1"/>
  <c r="M6085" i="1"/>
  <c r="N6085" i="1"/>
  <c r="M3324" i="1"/>
  <c r="N3324" i="1"/>
  <c r="M3325" i="1"/>
  <c r="N3325" i="1"/>
  <c r="M6086" i="1"/>
  <c r="N6086" i="1"/>
  <c r="M3326" i="1"/>
  <c r="N3326" i="1"/>
  <c r="M3327" i="1"/>
  <c r="N3327" i="1"/>
  <c r="M3328" i="1"/>
  <c r="N3328" i="1"/>
  <c r="M3329" i="1"/>
  <c r="N3329" i="1"/>
  <c r="M3330" i="1"/>
  <c r="N3330" i="1"/>
  <c r="M3331" i="1"/>
  <c r="N3331" i="1"/>
  <c r="M3332" i="1"/>
  <c r="N3332" i="1"/>
  <c r="M3333" i="1"/>
  <c r="N3333" i="1"/>
  <c r="M3334" i="1"/>
  <c r="N3334" i="1"/>
  <c r="M3335" i="1"/>
  <c r="N3335" i="1"/>
  <c r="M3336" i="1"/>
  <c r="N3336" i="1"/>
  <c r="M6087" i="1"/>
  <c r="N6087" i="1"/>
  <c r="M3337" i="1"/>
  <c r="N3337" i="1"/>
  <c r="M6088" i="1"/>
  <c r="N6088" i="1"/>
  <c r="M6089" i="1"/>
  <c r="N6089" i="1"/>
  <c r="M3338" i="1"/>
  <c r="N3338" i="1"/>
  <c r="M3339" i="1"/>
  <c r="N3339" i="1"/>
  <c r="M3340" i="1"/>
  <c r="N3340" i="1"/>
  <c r="M3341" i="1"/>
  <c r="N3341" i="1"/>
  <c r="M3342" i="1"/>
  <c r="N3342" i="1"/>
  <c r="M3343" i="1"/>
  <c r="N3343" i="1"/>
  <c r="M3344" i="1"/>
  <c r="N3344" i="1"/>
  <c r="M3345" i="1"/>
  <c r="N3345" i="1"/>
  <c r="M3346" i="1"/>
  <c r="N3346" i="1"/>
  <c r="M3347" i="1"/>
  <c r="N3347" i="1"/>
  <c r="M3348" i="1"/>
  <c r="N3348" i="1"/>
  <c r="M3349" i="1"/>
  <c r="N3349" i="1"/>
  <c r="M3350" i="1"/>
  <c r="N3350" i="1"/>
  <c r="M3351" i="1"/>
  <c r="N3351" i="1"/>
  <c r="M6090" i="1"/>
  <c r="N6090" i="1"/>
  <c r="M3352" i="1"/>
  <c r="N3352" i="1"/>
  <c r="M3353" i="1"/>
  <c r="N3353" i="1"/>
  <c r="M3354" i="1"/>
  <c r="N3354" i="1"/>
  <c r="M3355" i="1"/>
  <c r="N3355" i="1"/>
  <c r="M6091" i="1"/>
  <c r="N6091" i="1"/>
  <c r="M6092" i="1"/>
  <c r="N6092" i="1"/>
  <c r="M6093" i="1"/>
  <c r="N6093" i="1"/>
  <c r="M6094" i="1"/>
  <c r="N6094" i="1"/>
  <c r="M3356" i="1"/>
  <c r="N3356" i="1"/>
  <c r="M3357" i="1"/>
  <c r="N3357" i="1"/>
  <c r="M3358" i="1"/>
  <c r="N3358" i="1"/>
  <c r="M3359" i="1"/>
  <c r="N3359" i="1"/>
  <c r="M3360" i="1"/>
  <c r="N3360" i="1"/>
  <c r="M3361" i="1"/>
  <c r="N3361" i="1"/>
  <c r="M3362" i="1"/>
  <c r="N3362" i="1"/>
  <c r="M6095" i="1"/>
  <c r="N6095" i="1"/>
  <c r="M3363" i="1"/>
  <c r="N3363" i="1"/>
  <c r="M3364" i="1"/>
  <c r="N3364" i="1"/>
  <c r="M3365" i="1"/>
  <c r="N3365" i="1"/>
  <c r="M6096" i="1"/>
  <c r="N6096" i="1"/>
  <c r="M3366" i="1"/>
  <c r="N3366" i="1"/>
  <c r="M3367" i="1"/>
  <c r="N3367" i="1"/>
  <c r="M3368" i="1"/>
  <c r="N3368" i="1"/>
  <c r="M6097" i="1"/>
  <c r="N6097" i="1"/>
  <c r="M3369" i="1"/>
  <c r="N3369" i="1"/>
  <c r="M6098" i="1"/>
  <c r="N6098" i="1"/>
  <c r="M6099" i="1"/>
  <c r="N6099" i="1"/>
  <c r="M3370" i="1"/>
  <c r="N3370" i="1"/>
  <c r="M3371" i="1"/>
  <c r="N3371" i="1"/>
  <c r="M3372" i="1"/>
  <c r="N3372" i="1"/>
  <c r="M3373" i="1"/>
  <c r="N3373" i="1"/>
  <c r="M6100" i="1"/>
  <c r="N6100" i="1"/>
  <c r="M3374" i="1"/>
  <c r="N3374" i="1"/>
  <c r="M3375" i="1"/>
  <c r="N3375" i="1"/>
  <c r="M3376" i="1"/>
  <c r="N3376" i="1"/>
  <c r="M6101" i="1"/>
  <c r="N6101" i="1"/>
  <c r="M6102" i="1"/>
  <c r="N6102" i="1"/>
  <c r="M3377" i="1"/>
  <c r="N3377" i="1"/>
  <c r="M3378" i="1"/>
  <c r="N3378" i="1"/>
  <c r="M3379" i="1"/>
  <c r="N3379" i="1"/>
  <c r="M3380" i="1"/>
  <c r="N3380" i="1"/>
  <c r="M6103" i="1"/>
  <c r="N6103" i="1"/>
  <c r="M3381" i="1"/>
  <c r="N3381" i="1"/>
  <c r="M6104" i="1"/>
  <c r="N6104" i="1"/>
  <c r="M3382" i="1"/>
  <c r="N3382" i="1"/>
  <c r="M3383" i="1"/>
  <c r="N3383" i="1"/>
  <c r="M3384" i="1"/>
  <c r="N3384" i="1"/>
  <c r="M6105" i="1"/>
  <c r="N6105" i="1"/>
  <c r="M3385" i="1"/>
  <c r="N3385" i="1"/>
  <c r="M3386" i="1"/>
  <c r="N3386" i="1"/>
  <c r="M6106" i="1"/>
  <c r="N6106" i="1"/>
  <c r="M3387" i="1"/>
  <c r="N3387" i="1"/>
  <c r="M3388" i="1"/>
  <c r="N3388" i="1"/>
  <c r="M3389" i="1"/>
  <c r="N3389" i="1"/>
  <c r="M3390" i="1"/>
  <c r="N3390" i="1"/>
  <c r="M6107" i="1"/>
  <c r="N6107" i="1"/>
  <c r="M3391" i="1"/>
  <c r="N3391" i="1"/>
  <c r="M6108" i="1"/>
  <c r="N6108" i="1"/>
  <c r="M6109" i="1"/>
  <c r="N6109" i="1"/>
  <c r="M3392" i="1"/>
  <c r="N3392" i="1"/>
  <c r="M3393" i="1"/>
  <c r="N3393" i="1"/>
  <c r="M3394" i="1"/>
  <c r="N3394" i="1"/>
  <c r="M3395" i="1"/>
  <c r="N3395" i="1"/>
  <c r="M3396" i="1"/>
  <c r="N3396" i="1"/>
  <c r="M3397" i="1"/>
  <c r="N3397" i="1"/>
  <c r="M3398" i="1"/>
  <c r="N3398" i="1"/>
  <c r="M3399" i="1"/>
  <c r="N3399" i="1"/>
  <c r="M3400" i="1"/>
  <c r="N3400" i="1"/>
  <c r="M3401" i="1"/>
  <c r="N3401" i="1"/>
  <c r="M3402" i="1"/>
  <c r="N3402" i="1"/>
  <c r="M3403" i="1"/>
  <c r="N3403" i="1"/>
  <c r="M3404" i="1"/>
  <c r="N3404" i="1"/>
  <c r="M3405" i="1"/>
  <c r="N3405" i="1"/>
  <c r="M3406" i="1"/>
  <c r="N3406" i="1"/>
  <c r="M3407" i="1"/>
  <c r="N3407" i="1"/>
  <c r="M6110" i="1"/>
  <c r="N6110" i="1"/>
  <c r="M3408" i="1"/>
  <c r="N3408" i="1"/>
  <c r="M3409" i="1"/>
  <c r="N3409" i="1"/>
  <c r="M3410" i="1"/>
  <c r="N3410" i="1"/>
  <c r="M3411" i="1"/>
  <c r="N3411" i="1"/>
  <c r="M3412" i="1"/>
  <c r="N3412" i="1"/>
  <c r="M3413" i="1"/>
  <c r="N3413" i="1"/>
  <c r="M3414" i="1"/>
  <c r="N3414" i="1"/>
  <c r="M3415" i="1"/>
  <c r="N3415" i="1"/>
  <c r="M3416" i="1"/>
  <c r="N3416" i="1"/>
  <c r="M3417" i="1"/>
  <c r="N3417" i="1"/>
  <c r="M3418" i="1"/>
  <c r="N3418" i="1"/>
  <c r="M3419" i="1"/>
  <c r="N3419" i="1"/>
  <c r="M6111" i="1"/>
  <c r="N6111" i="1"/>
  <c r="M3420" i="1"/>
  <c r="N3420" i="1"/>
  <c r="M6112" i="1"/>
  <c r="N6112" i="1"/>
  <c r="M3421" i="1"/>
  <c r="N3421" i="1"/>
  <c r="M3422" i="1"/>
  <c r="N3422" i="1"/>
  <c r="M3423" i="1"/>
  <c r="N3423" i="1"/>
  <c r="M3424" i="1"/>
  <c r="N3424" i="1"/>
  <c r="M6113" i="1"/>
  <c r="N6113" i="1"/>
  <c r="M6114" i="1"/>
  <c r="N6114" i="1"/>
  <c r="M3425" i="1"/>
  <c r="N3425" i="1"/>
  <c r="M6115" i="1"/>
  <c r="N611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3436" i="1"/>
  <c r="N3436" i="1"/>
  <c r="M3437" i="1"/>
  <c r="N3437" i="1"/>
  <c r="M6116" i="1"/>
  <c r="N6116" i="1"/>
  <c r="M3438" i="1"/>
  <c r="N3438" i="1"/>
  <c r="M3439" i="1"/>
  <c r="N3439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6117" i="1"/>
  <c r="N6117" i="1"/>
  <c r="M6118" i="1"/>
  <c r="N6118" i="1"/>
  <c r="M3446" i="1"/>
  <c r="N3446" i="1"/>
  <c r="M6119" i="1"/>
  <c r="N6119" i="1"/>
  <c r="M3447" i="1"/>
  <c r="N3447" i="1"/>
  <c r="M3448" i="1"/>
  <c r="N3448" i="1"/>
  <c r="M3449" i="1"/>
  <c r="N3449" i="1"/>
  <c r="M3450" i="1"/>
  <c r="N3450" i="1"/>
  <c r="M3451" i="1"/>
  <c r="N3451" i="1"/>
  <c r="M6120" i="1"/>
  <c r="N6120" i="1"/>
  <c r="M6121" i="1"/>
  <c r="N6121" i="1"/>
  <c r="M6122" i="1"/>
  <c r="N6122" i="1"/>
  <c r="M3452" i="1"/>
  <c r="N3452" i="1"/>
  <c r="M3453" i="1"/>
  <c r="N3453" i="1"/>
  <c r="M6123" i="1"/>
  <c r="N6123" i="1"/>
  <c r="M3454" i="1"/>
  <c r="N3454" i="1"/>
  <c r="M6124" i="1"/>
  <c r="N6124" i="1"/>
  <c r="M6125" i="1"/>
  <c r="N6125" i="1"/>
  <c r="M3455" i="1"/>
  <c r="N3455" i="1"/>
  <c r="M3456" i="1"/>
  <c r="N3456" i="1"/>
  <c r="M6126" i="1"/>
  <c r="N6126" i="1"/>
  <c r="M3457" i="1"/>
  <c r="N3457" i="1"/>
  <c r="M3458" i="1"/>
  <c r="N3458" i="1"/>
  <c r="M3459" i="1"/>
  <c r="N3459" i="1"/>
  <c r="M6127" i="1"/>
  <c r="N6127" i="1"/>
  <c r="M6128" i="1"/>
  <c r="N6128" i="1"/>
  <c r="M3460" i="1"/>
  <c r="N3460" i="1"/>
  <c r="M6129" i="1"/>
  <c r="N6129" i="1"/>
  <c r="M6130" i="1"/>
  <c r="N6130" i="1"/>
  <c r="M6131" i="1"/>
  <c r="N6131" i="1"/>
  <c r="M3461" i="1"/>
  <c r="N3461" i="1"/>
  <c r="M6132" i="1"/>
  <c r="N6132" i="1"/>
  <c r="M6133" i="1"/>
  <c r="N6133" i="1"/>
  <c r="M6134" i="1"/>
  <c r="N6134" i="1"/>
  <c r="M6135" i="1"/>
  <c r="N6135" i="1"/>
  <c r="M6136" i="1"/>
  <c r="N6136" i="1"/>
  <c r="M6137" i="1"/>
  <c r="N6137" i="1"/>
  <c r="M3462" i="1"/>
  <c r="N3462" i="1"/>
  <c r="M6138" i="1"/>
  <c r="N6138" i="1"/>
  <c r="M6139" i="1"/>
  <c r="N6139" i="1"/>
  <c r="M6140" i="1"/>
  <c r="N6140" i="1"/>
  <c r="M3463" i="1"/>
  <c r="N3463" i="1"/>
  <c r="M6141" i="1"/>
  <c r="N6141" i="1"/>
  <c r="M3464" i="1"/>
  <c r="N3464" i="1"/>
  <c r="M6142" i="1"/>
  <c r="N6142" i="1"/>
  <c r="M3465" i="1"/>
  <c r="N3465" i="1"/>
  <c r="M3466" i="1"/>
  <c r="N3466" i="1"/>
  <c r="M3467" i="1"/>
  <c r="N3467" i="1"/>
  <c r="M6143" i="1"/>
  <c r="N6143" i="1"/>
  <c r="M6144" i="1"/>
  <c r="N6144" i="1"/>
  <c r="M6145" i="1"/>
  <c r="N6145" i="1"/>
  <c r="M6146" i="1"/>
  <c r="N6146" i="1"/>
  <c r="M3468" i="1"/>
  <c r="N3468" i="1"/>
  <c r="M3469" i="1"/>
  <c r="N3469" i="1"/>
  <c r="M3470" i="1"/>
  <c r="N3470" i="1"/>
  <c r="M3471" i="1"/>
  <c r="N3471" i="1"/>
  <c r="M3472" i="1"/>
  <c r="N3472" i="1"/>
  <c r="M6147" i="1"/>
  <c r="N6147" i="1"/>
  <c r="M3473" i="1"/>
  <c r="N3473" i="1"/>
  <c r="M6148" i="1"/>
  <c r="N6148" i="1"/>
  <c r="M3474" i="1"/>
  <c r="N3474" i="1"/>
  <c r="M6149" i="1"/>
  <c r="N6149" i="1"/>
  <c r="M6150" i="1"/>
  <c r="N6150" i="1"/>
  <c r="M6151" i="1"/>
  <c r="N6151" i="1"/>
  <c r="M6152" i="1"/>
  <c r="N6152" i="1"/>
  <c r="M6153" i="1"/>
  <c r="N6153" i="1"/>
  <c r="M3475" i="1"/>
  <c r="N3475" i="1"/>
  <c r="M6154" i="1"/>
  <c r="N6154" i="1"/>
  <c r="M6155" i="1"/>
  <c r="N6155" i="1"/>
  <c r="M3476" i="1"/>
  <c r="N3476" i="1"/>
  <c r="M3477" i="1"/>
  <c r="N3477" i="1"/>
  <c r="M6156" i="1"/>
  <c r="N6156" i="1"/>
  <c r="M3478" i="1"/>
  <c r="N3478" i="1"/>
  <c r="M6157" i="1"/>
  <c r="N6157" i="1"/>
  <c r="M6158" i="1"/>
  <c r="N6158" i="1"/>
  <c r="M6159" i="1"/>
  <c r="N6159" i="1"/>
  <c r="M6160" i="1"/>
  <c r="N6160" i="1"/>
  <c r="M6161" i="1"/>
  <c r="N6161" i="1"/>
  <c r="M3479" i="1"/>
  <c r="N3479" i="1"/>
  <c r="M3480" i="1"/>
  <c r="N3480" i="1"/>
  <c r="M3481" i="1"/>
  <c r="N3481" i="1"/>
  <c r="M6162" i="1"/>
  <c r="N6162" i="1"/>
  <c r="M6163" i="1"/>
  <c r="N6163" i="1"/>
  <c r="M3482" i="1"/>
  <c r="N3482" i="1"/>
  <c r="M6164" i="1"/>
  <c r="N6164" i="1"/>
  <c r="M6165" i="1"/>
  <c r="N6165" i="1"/>
  <c r="M6166" i="1"/>
  <c r="N6166" i="1"/>
  <c r="M6167" i="1"/>
  <c r="N6167" i="1"/>
  <c r="M6168" i="1"/>
  <c r="N6168" i="1"/>
  <c r="M6169" i="1"/>
  <c r="N6169" i="1"/>
  <c r="M3483" i="1"/>
  <c r="N3483" i="1"/>
  <c r="M3484" i="1"/>
  <c r="N3484" i="1"/>
  <c r="M6170" i="1"/>
  <c r="N6170" i="1"/>
  <c r="M6171" i="1"/>
  <c r="N6171" i="1"/>
  <c r="M6172" i="1"/>
  <c r="N6172" i="1"/>
  <c r="M6173" i="1"/>
  <c r="N6173" i="1"/>
  <c r="M6174" i="1"/>
  <c r="N6174" i="1"/>
  <c r="M3485" i="1"/>
  <c r="N3485" i="1"/>
  <c r="M6175" i="1"/>
  <c r="N6175" i="1"/>
  <c r="M6176" i="1"/>
  <c r="N6176" i="1"/>
  <c r="M3486" i="1"/>
  <c r="N3486" i="1"/>
  <c r="M6177" i="1"/>
  <c r="N6177" i="1"/>
  <c r="M3487" i="1"/>
  <c r="N3487" i="1"/>
  <c r="M6178" i="1"/>
  <c r="N6178" i="1"/>
  <c r="M3488" i="1"/>
  <c r="N3488" i="1"/>
  <c r="M6179" i="1"/>
  <c r="N6179" i="1"/>
  <c r="M3489" i="1"/>
  <c r="N3489" i="1"/>
  <c r="M6180" i="1"/>
  <c r="N6180" i="1"/>
  <c r="M3490" i="1"/>
  <c r="N3490" i="1"/>
  <c r="M6181" i="1"/>
  <c r="N6181" i="1"/>
  <c r="M6182" i="1"/>
  <c r="N6182" i="1"/>
  <c r="M3491" i="1"/>
  <c r="N3491" i="1"/>
  <c r="M6183" i="1"/>
  <c r="N6183" i="1"/>
  <c r="M6184" i="1"/>
  <c r="N6184" i="1"/>
  <c r="M3492" i="1"/>
  <c r="N3492" i="1"/>
  <c r="M6185" i="1"/>
  <c r="N6185" i="1"/>
  <c r="M6186" i="1"/>
  <c r="N6186" i="1"/>
  <c r="M6187" i="1"/>
  <c r="N6187" i="1"/>
  <c r="M3493" i="1"/>
  <c r="N3493" i="1"/>
  <c r="M6188" i="1"/>
  <c r="N6188" i="1"/>
  <c r="M6189" i="1"/>
  <c r="N6189" i="1"/>
  <c r="M3494" i="1"/>
  <c r="N3494" i="1"/>
  <c r="M6190" i="1"/>
  <c r="N6190" i="1"/>
  <c r="M6191" i="1"/>
  <c r="N6191" i="1"/>
  <c r="M6192" i="1"/>
  <c r="N6192" i="1"/>
  <c r="M6193" i="1"/>
  <c r="N6193" i="1"/>
  <c r="M6194" i="1"/>
  <c r="N6194" i="1"/>
  <c r="M3495" i="1"/>
  <c r="N3495" i="1"/>
  <c r="M6195" i="1"/>
  <c r="N6195" i="1"/>
  <c r="M6196" i="1"/>
  <c r="N6196" i="1"/>
  <c r="M3496" i="1"/>
  <c r="N3496" i="1"/>
  <c r="M6197" i="1"/>
  <c r="N6197" i="1"/>
  <c r="M6198" i="1"/>
  <c r="N6198" i="1"/>
  <c r="M6199" i="1"/>
  <c r="N6199" i="1"/>
  <c r="M3497" i="1"/>
  <c r="N3497" i="1"/>
  <c r="M6200" i="1"/>
  <c r="N6200" i="1"/>
  <c r="M3498" i="1"/>
  <c r="N3498" i="1"/>
  <c r="M6201" i="1"/>
  <c r="N6201" i="1"/>
  <c r="M6202" i="1"/>
  <c r="N6202" i="1"/>
  <c r="M6203" i="1"/>
  <c r="N6203" i="1"/>
  <c r="M3499" i="1"/>
  <c r="N3499" i="1"/>
  <c r="M6204" i="1"/>
  <c r="N6204" i="1"/>
  <c r="M6205" i="1"/>
  <c r="N6205" i="1"/>
  <c r="M3500" i="1"/>
  <c r="N3500" i="1"/>
  <c r="M3501" i="1"/>
  <c r="N3501" i="1"/>
  <c r="M3502" i="1"/>
  <c r="N3502" i="1"/>
  <c r="M3503" i="1"/>
  <c r="N3503" i="1"/>
  <c r="M6206" i="1"/>
  <c r="N6206" i="1"/>
  <c r="M6207" i="1"/>
  <c r="N6207" i="1"/>
  <c r="M6208" i="1"/>
  <c r="N6208" i="1"/>
  <c r="M6209" i="1"/>
  <c r="N6209" i="1"/>
  <c r="M3504" i="1"/>
  <c r="N3504" i="1"/>
  <c r="M6210" i="1"/>
  <c r="N6210" i="1"/>
  <c r="M6211" i="1"/>
  <c r="N6211" i="1"/>
  <c r="M6212" i="1"/>
  <c r="N6212" i="1"/>
  <c r="M6213" i="1"/>
  <c r="N6213" i="1"/>
  <c r="M3505" i="1"/>
  <c r="N3505" i="1"/>
  <c r="M6214" i="1"/>
  <c r="N6214" i="1"/>
  <c r="M3506" i="1"/>
  <c r="N3506" i="1"/>
  <c r="M6215" i="1"/>
  <c r="N6215" i="1"/>
  <c r="M3507" i="1"/>
  <c r="N3507" i="1"/>
  <c r="M3508" i="1"/>
  <c r="N3508" i="1"/>
  <c r="M6216" i="1"/>
  <c r="N6216" i="1"/>
  <c r="M6217" i="1"/>
  <c r="N6217" i="1"/>
  <c r="M3509" i="1"/>
  <c r="N3509" i="1"/>
  <c r="M6218" i="1"/>
  <c r="N6218" i="1"/>
  <c r="M3510" i="1"/>
  <c r="N3510" i="1"/>
  <c r="M6219" i="1"/>
  <c r="N6219" i="1"/>
  <c r="M3511" i="1"/>
  <c r="N3511" i="1"/>
  <c r="M3512" i="1"/>
  <c r="N3512" i="1"/>
  <c r="M3513" i="1"/>
  <c r="N3513" i="1"/>
  <c r="M6220" i="1"/>
  <c r="N6220" i="1"/>
  <c r="M6221" i="1"/>
  <c r="N6221" i="1"/>
  <c r="M3514" i="1"/>
  <c r="N3514" i="1"/>
  <c r="M6222" i="1"/>
  <c r="N6222" i="1"/>
  <c r="M3515" i="1"/>
  <c r="N3515" i="1"/>
  <c r="M6223" i="1"/>
  <c r="N6223" i="1"/>
  <c r="M3516" i="1"/>
  <c r="N3516" i="1"/>
  <c r="M6224" i="1"/>
  <c r="N6224" i="1"/>
  <c r="M3517" i="1"/>
  <c r="N3517" i="1"/>
  <c r="M6225" i="1"/>
  <c r="N6225" i="1"/>
  <c r="M3518" i="1"/>
  <c r="N3518" i="1"/>
  <c r="M3519" i="1"/>
  <c r="N3519" i="1"/>
  <c r="M6226" i="1"/>
  <c r="N6226" i="1"/>
  <c r="M3520" i="1"/>
  <c r="N3520" i="1"/>
  <c r="M3521" i="1"/>
  <c r="N3521" i="1"/>
  <c r="M6227" i="1"/>
  <c r="N6227" i="1"/>
  <c r="M3522" i="1"/>
  <c r="N3522" i="1"/>
  <c r="M3523" i="1"/>
  <c r="N3523" i="1"/>
  <c r="M3524" i="1"/>
  <c r="N3524" i="1"/>
  <c r="M3525" i="1"/>
  <c r="N3525" i="1"/>
  <c r="M6228" i="1"/>
  <c r="N6228" i="1"/>
  <c r="M3526" i="1"/>
  <c r="N3526" i="1"/>
  <c r="M3527" i="1"/>
  <c r="N3527" i="1"/>
  <c r="M3528" i="1"/>
  <c r="N3528" i="1"/>
  <c r="M3529" i="1"/>
  <c r="N3529" i="1"/>
  <c r="M3530" i="1"/>
  <c r="N3530" i="1"/>
  <c r="M6229" i="1"/>
  <c r="N6229" i="1"/>
  <c r="M3531" i="1"/>
  <c r="N3531" i="1"/>
  <c r="M3532" i="1"/>
  <c r="N3532" i="1"/>
  <c r="M3533" i="1"/>
  <c r="N3533" i="1"/>
  <c r="M3534" i="1"/>
  <c r="N3534" i="1"/>
  <c r="M3535" i="1"/>
  <c r="N3535" i="1"/>
  <c r="M3536" i="1"/>
  <c r="N3536" i="1"/>
  <c r="M3537" i="1"/>
  <c r="N3537" i="1"/>
  <c r="M3538" i="1"/>
  <c r="N3538" i="1"/>
  <c r="M3539" i="1"/>
  <c r="N3539" i="1"/>
  <c r="M6230" i="1"/>
  <c r="N6230" i="1"/>
  <c r="M6231" i="1"/>
  <c r="N6231" i="1"/>
  <c r="M6232" i="1"/>
  <c r="N6232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6233" i="1"/>
  <c r="N6233" i="1"/>
  <c r="M3546" i="1"/>
  <c r="N3546" i="1"/>
  <c r="M3547" i="1"/>
  <c r="N3547" i="1"/>
  <c r="M6234" i="1"/>
  <c r="N6234" i="1"/>
  <c r="M3548" i="1"/>
  <c r="N3548" i="1"/>
  <c r="M6235" i="1"/>
  <c r="N6235" i="1"/>
  <c r="M3549" i="1"/>
  <c r="N3549" i="1"/>
  <c r="M3550" i="1"/>
  <c r="N3550" i="1"/>
  <c r="M3551" i="1"/>
  <c r="N3551" i="1"/>
  <c r="M3552" i="1"/>
  <c r="N3552" i="1"/>
  <c r="M6236" i="1"/>
  <c r="N6236" i="1"/>
  <c r="M3553" i="1"/>
  <c r="N3553" i="1"/>
  <c r="M6237" i="1"/>
  <c r="N6237" i="1"/>
  <c r="M6238" i="1"/>
  <c r="N6238" i="1"/>
  <c r="M6239" i="1"/>
  <c r="N6239" i="1"/>
  <c r="M6240" i="1"/>
  <c r="N6240" i="1"/>
  <c r="M3554" i="1"/>
  <c r="N3554" i="1"/>
  <c r="M6241" i="1"/>
  <c r="N6241" i="1"/>
  <c r="M6242" i="1"/>
  <c r="N6242" i="1"/>
  <c r="M3555" i="1"/>
  <c r="N3555" i="1"/>
  <c r="M6243" i="1"/>
  <c r="N6243" i="1"/>
  <c r="M6244" i="1"/>
  <c r="N6244" i="1"/>
  <c r="M6245" i="1"/>
  <c r="N6245" i="1"/>
  <c r="M6246" i="1"/>
  <c r="N6246" i="1"/>
  <c r="M3556" i="1"/>
  <c r="N3556" i="1"/>
  <c r="M3557" i="1"/>
  <c r="N3557" i="1"/>
  <c r="M3558" i="1"/>
  <c r="N3558" i="1"/>
  <c r="M6247" i="1"/>
  <c r="N6247" i="1"/>
  <c r="M3559" i="1"/>
  <c r="N3559" i="1"/>
  <c r="M3560" i="1"/>
  <c r="N3560" i="1"/>
  <c r="M3561" i="1"/>
  <c r="N3561" i="1"/>
  <c r="M6248" i="1"/>
  <c r="N6248" i="1"/>
  <c r="M6249" i="1"/>
  <c r="N6249" i="1"/>
  <c r="M6250" i="1"/>
  <c r="N6250" i="1"/>
  <c r="M6251" i="1"/>
  <c r="N6251" i="1"/>
  <c r="M106" i="1"/>
  <c r="N106" i="1"/>
  <c r="M6252" i="1"/>
  <c r="N6252" i="1"/>
  <c r="M3562" i="1"/>
  <c r="N3562" i="1"/>
  <c r="M3563" i="1"/>
  <c r="N3563" i="1"/>
  <c r="M6253" i="1"/>
  <c r="N6253" i="1"/>
  <c r="M107" i="1"/>
  <c r="N107" i="1"/>
  <c r="M6254" i="1"/>
  <c r="N6254" i="1"/>
  <c r="M6255" i="1"/>
  <c r="N6255" i="1"/>
  <c r="M6256" i="1"/>
  <c r="N6256" i="1"/>
  <c r="M6257" i="1"/>
  <c r="N6257" i="1"/>
  <c r="M3564" i="1"/>
  <c r="N3564" i="1"/>
  <c r="M6258" i="1"/>
  <c r="N6258" i="1"/>
  <c r="M6259" i="1"/>
  <c r="N6259" i="1"/>
  <c r="M108" i="1"/>
  <c r="N108" i="1"/>
  <c r="M3565" i="1"/>
  <c r="N3565" i="1"/>
  <c r="M6260" i="1"/>
  <c r="N6260" i="1"/>
  <c r="M3566" i="1"/>
  <c r="N3566" i="1"/>
  <c r="M3567" i="1"/>
  <c r="N3567" i="1"/>
  <c r="M6261" i="1"/>
  <c r="N6261" i="1"/>
  <c r="M3568" i="1"/>
  <c r="N3568" i="1"/>
  <c r="M3569" i="1"/>
  <c r="N3569" i="1"/>
  <c r="M3570" i="1"/>
  <c r="N3570" i="1"/>
  <c r="M6262" i="1"/>
  <c r="N6262" i="1"/>
  <c r="M3571" i="1"/>
  <c r="N3571" i="1"/>
  <c r="M3572" i="1"/>
  <c r="N3572" i="1"/>
  <c r="M3573" i="1"/>
  <c r="N3573" i="1"/>
  <c r="M6263" i="1"/>
  <c r="N6263" i="1"/>
  <c r="M3574" i="1"/>
  <c r="N3574" i="1"/>
  <c r="M3575" i="1"/>
  <c r="N3575" i="1"/>
  <c r="M6264" i="1"/>
  <c r="N6264" i="1"/>
  <c r="M3576" i="1"/>
  <c r="N3576" i="1"/>
  <c r="M3577" i="1"/>
  <c r="N3577" i="1"/>
  <c r="M3578" i="1"/>
  <c r="N3578" i="1"/>
  <c r="M3579" i="1"/>
  <c r="N3579" i="1"/>
  <c r="M3580" i="1"/>
  <c r="N3580" i="1"/>
  <c r="M3581" i="1"/>
  <c r="N3581" i="1"/>
  <c r="M3582" i="1"/>
  <c r="N3582" i="1"/>
  <c r="M3583" i="1"/>
  <c r="N3583" i="1"/>
  <c r="M3584" i="1"/>
  <c r="N3584" i="1"/>
  <c r="M6265" i="1"/>
  <c r="N6265" i="1"/>
  <c r="M6266" i="1"/>
  <c r="N6266" i="1"/>
  <c r="M3585" i="1"/>
  <c r="N3585" i="1"/>
  <c r="M3586" i="1"/>
  <c r="N3586" i="1"/>
  <c r="M3587" i="1"/>
  <c r="N3587" i="1"/>
  <c r="M3588" i="1"/>
  <c r="N3588" i="1"/>
  <c r="M3589" i="1"/>
  <c r="N3589" i="1"/>
  <c r="M3590" i="1"/>
  <c r="N3590" i="1"/>
  <c r="M3591" i="1"/>
  <c r="N3591" i="1"/>
  <c r="M3592" i="1"/>
  <c r="N3592" i="1"/>
  <c r="M3593" i="1"/>
  <c r="N3593" i="1"/>
  <c r="M6267" i="1"/>
  <c r="N6267" i="1"/>
  <c r="M3594" i="1"/>
  <c r="N3594" i="1"/>
  <c r="M3595" i="1"/>
  <c r="N3595" i="1"/>
  <c r="M3596" i="1"/>
  <c r="N3596" i="1"/>
  <c r="M3597" i="1"/>
  <c r="N3597" i="1"/>
  <c r="M3598" i="1"/>
  <c r="N3598" i="1"/>
  <c r="M6268" i="1"/>
  <c r="N6268" i="1"/>
  <c r="M6269" i="1"/>
  <c r="N6269" i="1"/>
  <c r="M3599" i="1"/>
  <c r="N3599" i="1"/>
  <c r="M6270" i="1"/>
  <c r="N6270" i="1"/>
  <c r="M3600" i="1"/>
  <c r="N3600" i="1"/>
  <c r="M6271" i="1"/>
  <c r="N6271" i="1"/>
  <c r="M3601" i="1"/>
  <c r="N3601" i="1"/>
  <c r="M3602" i="1"/>
  <c r="N3602" i="1"/>
  <c r="M6272" i="1"/>
  <c r="N6272" i="1"/>
  <c r="M6273" i="1"/>
  <c r="N6273" i="1"/>
  <c r="M6274" i="1"/>
  <c r="N6274" i="1"/>
  <c r="M6275" i="1"/>
  <c r="N6275" i="1"/>
  <c r="M6276" i="1"/>
  <c r="N6276" i="1"/>
  <c r="M6277" i="1"/>
  <c r="N6277" i="1"/>
  <c r="M6278" i="1"/>
  <c r="N6278" i="1"/>
  <c r="M6279" i="1"/>
  <c r="N6279" i="1"/>
  <c r="M3603" i="1"/>
  <c r="N3603" i="1"/>
  <c r="M3604" i="1"/>
  <c r="N3604" i="1"/>
  <c r="M3605" i="1"/>
  <c r="N3605" i="1"/>
  <c r="M6280" i="1"/>
  <c r="N6280" i="1"/>
  <c r="M3606" i="1"/>
  <c r="N3606" i="1"/>
  <c r="M6281" i="1"/>
  <c r="N6281" i="1"/>
  <c r="M3607" i="1"/>
  <c r="N3607" i="1"/>
  <c r="M3608" i="1"/>
  <c r="N3608" i="1"/>
  <c r="M6282" i="1"/>
  <c r="N6282" i="1"/>
  <c r="M3609" i="1"/>
  <c r="N3609" i="1"/>
  <c r="M3610" i="1"/>
  <c r="N3610" i="1"/>
  <c r="M3611" i="1"/>
  <c r="N3611" i="1"/>
  <c r="M3612" i="1"/>
  <c r="N3612" i="1"/>
  <c r="M3613" i="1"/>
  <c r="N3613" i="1"/>
  <c r="M6283" i="1"/>
  <c r="N6283" i="1"/>
  <c r="M3614" i="1"/>
  <c r="N3614" i="1"/>
  <c r="M6284" i="1"/>
  <c r="N6284" i="1"/>
  <c r="M6285" i="1"/>
  <c r="N6285" i="1"/>
  <c r="M6286" i="1"/>
  <c r="N6286" i="1"/>
  <c r="M3615" i="1"/>
  <c r="N3615" i="1"/>
  <c r="M6287" i="1"/>
  <c r="N6287" i="1"/>
  <c r="M6288" i="1"/>
  <c r="N6288" i="1"/>
  <c r="M3616" i="1"/>
  <c r="N3616" i="1"/>
  <c r="M6289" i="1"/>
  <c r="N6289" i="1"/>
  <c r="M3617" i="1"/>
  <c r="N3617" i="1"/>
  <c r="M6290" i="1"/>
  <c r="N6290" i="1"/>
  <c r="M3618" i="1"/>
  <c r="N3618" i="1"/>
  <c r="M6291" i="1"/>
  <c r="N6291" i="1"/>
  <c r="M3619" i="1"/>
  <c r="N3619" i="1"/>
  <c r="M6292" i="1"/>
  <c r="N6292" i="1"/>
  <c r="M6293" i="1"/>
  <c r="N6293" i="1"/>
  <c r="M3620" i="1"/>
  <c r="N3620" i="1"/>
  <c r="M6294" i="1"/>
  <c r="N6294" i="1"/>
  <c r="M6295" i="1"/>
  <c r="N6295" i="1"/>
  <c r="M3621" i="1"/>
  <c r="N3621" i="1"/>
  <c r="M3622" i="1"/>
  <c r="N3622" i="1"/>
  <c r="M3623" i="1"/>
  <c r="N3623" i="1"/>
  <c r="M3624" i="1"/>
  <c r="N3624" i="1"/>
  <c r="M3625" i="1"/>
  <c r="N3625" i="1"/>
  <c r="M6296" i="1"/>
  <c r="N6296" i="1"/>
  <c r="M3626" i="1"/>
  <c r="N3626" i="1"/>
  <c r="M6297" i="1"/>
  <c r="N6297" i="1"/>
  <c r="M6298" i="1"/>
  <c r="N6298" i="1"/>
  <c r="M6299" i="1"/>
  <c r="N6299" i="1"/>
  <c r="M6300" i="1"/>
  <c r="N6300" i="1"/>
  <c r="M3627" i="1"/>
  <c r="N3627" i="1"/>
  <c r="M3628" i="1"/>
  <c r="N3628" i="1"/>
  <c r="M3629" i="1"/>
  <c r="N3629" i="1"/>
  <c r="M6301" i="1"/>
  <c r="N6301" i="1"/>
  <c r="M3630" i="1"/>
  <c r="N3630" i="1"/>
  <c r="M3631" i="1"/>
  <c r="N3631" i="1"/>
  <c r="M3632" i="1"/>
  <c r="N3632" i="1"/>
  <c r="M3633" i="1"/>
  <c r="N3633" i="1"/>
  <c r="M6302" i="1"/>
  <c r="N6302" i="1"/>
  <c r="M3634" i="1"/>
  <c r="N3634" i="1"/>
  <c r="M3635" i="1"/>
  <c r="N3635" i="1"/>
  <c r="M3636" i="1"/>
  <c r="N3636" i="1"/>
  <c r="M3637" i="1"/>
  <c r="N3637" i="1"/>
  <c r="M3638" i="1"/>
  <c r="N3638" i="1"/>
  <c r="M3639" i="1"/>
  <c r="N3639" i="1"/>
  <c r="M3640" i="1"/>
  <c r="N3640" i="1"/>
  <c r="M6303" i="1"/>
  <c r="N6303" i="1"/>
  <c r="M3641" i="1"/>
  <c r="N3641" i="1"/>
  <c r="M6304" i="1"/>
  <c r="N6304" i="1"/>
  <c r="M6305" i="1"/>
  <c r="N6305" i="1"/>
  <c r="M3642" i="1"/>
  <c r="N3642" i="1"/>
  <c r="M6306" i="1"/>
  <c r="N6306" i="1"/>
  <c r="M3643" i="1"/>
  <c r="N3643" i="1"/>
  <c r="M6307" i="1"/>
  <c r="N6307" i="1"/>
  <c r="M3644" i="1"/>
  <c r="N3644" i="1"/>
  <c r="M3645" i="1"/>
  <c r="N3645" i="1"/>
  <c r="M3646" i="1"/>
  <c r="N3646" i="1"/>
  <c r="M3647" i="1"/>
  <c r="N3647" i="1"/>
  <c r="M3648" i="1"/>
  <c r="N3648" i="1"/>
  <c r="M3649" i="1"/>
  <c r="N3649" i="1"/>
  <c r="M3650" i="1"/>
  <c r="N3650" i="1"/>
  <c r="M3651" i="1"/>
  <c r="N3651" i="1"/>
  <c r="M3652" i="1"/>
  <c r="N3652" i="1"/>
  <c r="M3653" i="1"/>
  <c r="N3653" i="1"/>
  <c r="M3654" i="1"/>
  <c r="N3654" i="1"/>
  <c r="M3655" i="1"/>
  <c r="N3655" i="1"/>
  <c r="M3656" i="1"/>
  <c r="N3656" i="1"/>
  <c r="M6308" i="1"/>
  <c r="N6308" i="1"/>
  <c r="M3657" i="1"/>
  <c r="N3657" i="1"/>
  <c r="M3658" i="1"/>
  <c r="N3658" i="1"/>
  <c r="M3659" i="1"/>
  <c r="N3659" i="1"/>
  <c r="M3660" i="1"/>
  <c r="N3660" i="1"/>
  <c r="M3661" i="1"/>
  <c r="N3661" i="1"/>
  <c r="M3662" i="1"/>
  <c r="N3662" i="1"/>
  <c r="M3663" i="1"/>
  <c r="N3663" i="1"/>
  <c r="M3664" i="1"/>
  <c r="N3664" i="1"/>
  <c r="M6309" i="1"/>
  <c r="N6309" i="1"/>
  <c r="M3665" i="1"/>
  <c r="N3665" i="1"/>
  <c r="M6310" i="1"/>
  <c r="N6310" i="1"/>
  <c r="M3666" i="1"/>
  <c r="N3666" i="1"/>
  <c r="M3667" i="1"/>
  <c r="N3667" i="1"/>
  <c r="M6311" i="1"/>
  <c r="N6311" i="1"/>
  <c r="M6312" i="1"/>
  <c r="N6312" i="1"/>
  <c r="M6313" i="1"/>
  <c r="N6313" i="1"/>
  <c r="M6314" i="1"/>
  <c r="N6314" i="1"/>
  <c r="M6315" i="1"/>
  <c r="N6315" i="1"/>
  <c r="M3668" i="1"/>
  <c r="N3668" i="1"/>
  <c r="M3669" i="1"/>
  <c r="N3669" i="1"/>
  <c r="M3670" i="1"/>
  <c r="N3670" i="1"/>
  <c r="M3671" i="1"/>
  <c r="N3671" i="1"/>
  <c r="M3672" i="1"/>
  <c r="N3672" i="1"/>
  <c r="M6316" i="1"/>
  <c r="N6316" i="1"/>
  <c r="M3673" i="1"/>
  <c r="N3673" i="1"/>
  <c r="M3674" i="1"/>
  <c r="N3674" i="1"/>
  <c r="M6317" i="1"/>
  <c r="N6317" i="1"/>
  <c r="M3675" i="1"/>
  <c r="N3675" i="1"/>
  <c r="M3676" i="1"/>
  <c r="N3676" i="1"/>
  <c r="M3677" i="1"/>
  <c r="N3677" i="1"/>
  <c r="M3678" i="1"/>
  <c r="N3678" i="1"/>
  <c r="M3679" i="1"/>
  <c r="N3679" i="1"/>
  <c r="M6318" i="1"/>
  <c r="N6318" i="1"/>
  <c r="M3680" i="1"/>
  <c r="N3680" i="1"/>
  <c r="M6319" i="1"/>
  <c r="N6319" i="1"/>
  <c r="M3681" i="1"/>
  <c r="N3681" i="1"/>
  <c r="M3682" i="1"/>
  <c r="N3682" i="1"/>
  <c r="M3683" i="1"/>
  <c r="N3683" i="1"/>
  <c r="M6320" i="1"/>
  <c r="N6320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6321" i="1"/>
  <c r="N6321" i="1"/>
  <c r="M3690" i="1"/>
  <c r="N3690" i="1"/>
  <c r="M3691" i="1"/>
  <c r="N3691" i="1"/>
  <c r="M3692" i="1"/>
  <c r="N3692" i="1"/>
  <c r="M6322" i="1"/>
  <c r="N6322" i="1"/>
  <c r="M6323" i="1"/>
  <c r="N6323" i="1"/>
  <c r="M3693" i="1"/>
  <c r="N3693" i="1"/>
  <c r="M3694" i="1"/>
  <c r="N3694" i="1"/>
  <c r="M6324" i="1"/>
  <c r="N632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6325" i="1"/>
  <c r="N6325" i="1"/>
  <c r="M3705" i="1"/>
  <c r="N3705" i="1"/>
  <c r="M3706" i="1"/>
  <c r="N3706" i="1"/>
  <c r="M3707" i="1"/>
  <c r="N3707" i="1"/>
  <c r="M3708" i="1"/>
  <c r="N3708" i="1"/>
  <c r="M6326" i="1"/>
  <c r="N6326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6327" i="1"/>
  <c r="N6327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3728" i="1"/>
  <c r="N3728" i="1"/>
  <c r="M3729" i="1"/>
  <c r="N3729" i="1"/>
  <c r="M6328" i="1"/>
  <c r="N6328" i="1"/>
  <c r="M3730" i="1"/>
  <c r="N3730" i="1"/>
  <c r="M6329" i="1"/>
  <c r="N6329" i="1"/>
  <c r="M3731" i="1"/>
  <c r="N3731" i="1"/>
  <c r="M3732" i="1"/>
  <c r="N3732" i="1"/>
  <c r="M6330" i="1"/>
  <c r="N6330" i="1"/>
  <c r="M3733" i="1"/>
  <c r="N3733" i="1"/>
  <c r="M6331" i="1"/>
  <c r="N6331" i="1"/>
  <c r="M3734" i="1"/>
  <c r="N3734" i="1"/>
  <c r="M3735" i="1"/>
  <c r="N3735" i="1"/>
  <c r="M3736" i="1"/>
  <c r="N3736" i="1"/>
  <c r="M3737" i="1"/>
  <c r="N3737" i="1"/>
  <c r="M3738" i="1"/>
  <c r="N3738" i="1"/>
  <c r="M3739" i="1"/>
  <c r="N3739" i="1"/>
  <c r="M6332" i="1"/>
  <c r="N6332" i="1"/>
  <c r="M6333" i="1"/>
  <c r="N6333" i="1"/>
  <c r="M6334" i="1"/>
  <c r="N6334" i="1"/>
  <c r="M6335" i="1"/>
  <c r="N6335" i="1"/>
  <c r="M3740" i="1"/>
  <c r="N3740" i="1"/>
  <c r="M3741" i="1"/>
  <c r="N3741" i="1"/>
  <c r="M3742" i="1"/>
  <c r="N3742" i="1"/>
  <c r="M3743" i="1"/>
  <c r="N3743" i="1"/>
  <c r="M3744" i="1"/>
  <c r="N3744" i="1"/>
  <c r="M6336" i="1"/>
  <c r="N6336" i="1"/>
  <c r="M6337" i="1"/>
  <c r="N6337" i="1"/>
  <c r="M3745" i="1"/>
  <c r="N3745" i="1"/>
  <c r="M3746" i="1"/>
  <c r="N3746" i="1"/>
  <c r="M6338" i="1"/>
  <c r="N6338" i="1"/>
  <c r="M6339" i="1"/>
  <c r="N6339" i="1"/>
  <c r="M6340" i="1"/>
  <c r="N6340" i="1"/>
  <c r="M6341" i="1"/>
  <c r="N6341" i="1"/>
  <c r="M3747" i="1"/>
  <c r="N3747" i="1"/>
  <c r="M3748" i="1"/>
  <c r="N3748" i="1"/>
  <c r="M3749" i="1"/>
  <c r="N3749" i="1"/>
  <c r="M6342" i="1"/>
  <c r="N6342" i="1"/>
  <c r="M6343" i="1"/>
  <c r="N6343" i="1"/>
  <c r="M3750" i="1"/>
  <c r="N3750" i="1"/>
  <c r="M3751" i="1"/>
  <c r="N3751" i="1"/>
  <c r="M6344" i="1"/>
  <c r="N6344" i="1"/>
  <c r="M6345" i="1"/>
  <c r="N6345" i="1"/>
  <c r="M6346" i="1"/>
  <c r="N6346" i="1"/>
  <c r="M3752" i="1"/>
  <c r="N3752" i="1"/>
  <c r="M3753" i="1"/>
  <c r="N3753" i="1"/>
  <c r="M6347" i="1"/>
  <c r="N6347" i="1"/>
  <c r="M3754" i="1"/>
  <c r="N3754" i="1"/>
  <c r="M6348" i="1"/>
  <c r="N6348" i="1"/>
  <c r="M3755" i="1"/>
  <c r="N3755" i="1"/>
  <c r="M6349" i="1"/>
  <c r="N6349" i="1"/>
  <c r="M6350" i="1"/>
  <c r="N6350" i="1"/>
  <c r="M3756" i="1"/>
  <c r="N3756" i="1"/>
  <c r="M6351" i="1"/>
  <c r="N6351" i="1"/>
  <c r="M6352" i="1"/>
  <c r="N6352" i="1"/>
  <c r="M3757" i="1"/>
  <c r="N3757" i="1"/>
  <c r="M6353" i="1"/>
  <c r="N6353" i="1"/>
  <c r="M6354" i="1"/>
  <c r="N6354" i="1"/>
  <c r="M3758" i="1"/>
  <c r="N3758" i="1"/>
  <c r="M3759" i="1"/>
  <c r="N3759" i="1"/>
  <c r="M3760" i="1"/>
  <c r="N3760" i="1"/>
  <c r="M3761" i="1"/>
  <c r="N3761" i="1"/>
  <c r="M6355" i="1"/>
  <c r="N6355" i="1"/>
  <c r="M6356" i="1"/>
  <c r="N6356" i="1"/>
  <c r="M6357" i="1"/>
  <c r="N6357" i="1"/>
  <c r="M3762" i="1"/>
  <c r="N3762" i="1"/>
  <c r="M3763" i="1"/>
  <c r="N3763" i="1"/>
  <c r="M3764" i="1"/>
  <c r="N3764" i="1"/>
  <c r="M6358" i="1"/>
  <c r="N6358" i="1"/>
  <c r="M6359" i="1"/>
  <c r="N6359" i="1"/>
  <c r="M3765" i="1"/>
  <c r="N3765" i="1"/>
  <c r="M6360" i="1"/>
  <c r="N6360" i="1"/>
  <c r="M6361" i="1"/>
  <c r="N6361" i="1"/>
  <c r="M3766" i="1"/>
  <c r="N3766" i="1"/>
  <c r="M3767" i="1"/>
  <c r="N3767" i="1"/>
  <c r="M3768" i="1"/>
  <c r="N3768" i="1"/>
  <c r="M6362" i="1"/>
  <c r="N6362" i="1"/>
  <c r="M6363" i="1"/>
  <c r="N6363" i="1"/>
  <c r="M6364" i="1"/>
  <c r="N6364" i="1"/>
  <c r="M6365" i="1"/>
  <c r="N6365" i="1"/>
  <c r="M3769" i="1"/>
  <c r="N3769" i="1"/>
  <c r="M6366" i="1"/>
  <c r="N6366" i="1"/>
  <c r="M3770" i="1"/>
  <c r="N3770" i="1"/>
  <c r="M3771" i="1"/>
  <c r="N3771" i="1"/>
  <c r="M3772" i="1"/>
  <c r="N3772" i="1"/>
  <c r="M3773" i="1"/>
  <c r="N3773" i="1"/>
  <c r="M3774" i="1"/>
  <c r="N3774" i="1"/>
  <c r="M3775" i="1"/>
  <c r="N3775" i="1"/>
  <c r="M6367" i="1"/>
  <c r="N6367" i="1"/>
  <c r="M3776" i="1"/>
  <c r="N3776" i="1"/>
  <c r="M3777" i="1"/>
  <c r="N3777" i="1"/>
  <c r="M6368" i="1"/>
  <c r="N6368" i="1"/>
  <c r="M6369" i="1"/>
  <c r="N6369" i="1"/>
  <c r="M6370" i="1"/>
  <c r="N6370" i="1"/>
  <c r="M3778" i="1"/>
  <c r="N3778" i="1"/>
  <c r="M3779" i="1"/>
  <c r="N3779" i="1"/>
  <c r="M3780" i="1"/>
  <c r="N3780" i="1"/>
  <c r="M3781" i="1"/>
  <c r="N3781" i="1"/>
  <c r="M3782" i="1"/>
  <c r="N3782" i="1"/>
  <c r="M3783" i="1"/>
  <c r="N3783" i="1"/>
  <c r="M3784" i="1"/>
  <c r="N3784" i="1"/>
  <c r="M6371" i="1"/>
  <c r="N6371" i="1"/>
  <c r="M6372" i="1"/>
  <c r="N6372" i="1"/>
  <c r="M6373" i="1"/>
  <c r="N6373" i="1"/>
  <c r="M6374" i="1"/>
  <c r="N6374" i="1"/>
  <c r="M6375" i="1"/>
  <c r="N6375" i="1"/>
  <c r="M6376" i="1"/>
  <c r="N6376" i="1"/>
  <c r="M6377" i="1"/>
  <c r="N6377" i="1"/>
  <c r="M6378" i="1"/>
  <c r="N6378" i="1"/>
  <c r="M6379" i="1"/>
  <c r="N6379" i="1"/>
  <c r="M3785" i="1"/>
  <c r="N3785" i="1"/>
  <c r="M3786" i="1"/>
  <c r="N3786" i="1"/>
  <c r="M3787" i="1"/>
  <c r="N3787" i="1"/>
  <c r="M3788" i="1"/>
  <c r="N3788" i="1"/>
  <c r="M6380" i="1"/>
  <c r="N6380" i="1"/>
  <c r="M6381" i="1"/>
  <c r="N6381" i="1"/>
  <c r="M6382" i="1"/>
  <c r="N6382" i="1"/>
  <c r="M6383" i="1"/>
  <c r="N6383" i="1"/>
  <c r="M6384" i="1"/>
  <c r="N6384" i="1"/>
  <c r="M3789" i="1"/>
  <c r="N3789" i="1"/>
  <c r="M3790" i="1"/>
  <c r="N3790" i="1"/>
  <c r="M6385" i="1"/>
  <c r="N6385" i="1"/>
  <c r="M6386" i="1"/>
  <c r="N6386" i="1"/>
  <c r="M6387" i="1"/>
  <c r="N6387" i="1"/>
  <c r="M3791" i="1"/>
  <c r="N3791" i="1"/>
  <c r="M6388" i="1"/>
  <c r="N6388" i="1"/>
  <c r="M3792" i="1"/>
  <c r="N3792" i="1"/>
  <c r="M3793" i="1"/>
  <c r="N3793" i="1"/>
  <c r="M6389" i="1"/>
  <c r="N6389" i="1"/>
  <c r="M6390" i="1"/>
  <c r="N6390" i="1"/>
  <c r="M3794" i="1"/>
  <c r="N3794" i="1"/>
  <c r="M6391" i="1"/>
  <c r="N6391" i="1"/>
  <c r="M6392" i="1"/>
  <c r="N6392" i="1"/>
  <c r="M6393" i="1"/>
  <c r="N6393" i="1"/>
  <c r="M6394" i="1"/>
  <c r="N6394" i="1"/>
  <c r="M3795" i="1"/>
  <c r="N3795" i="1"/>
  <c r="M6395" i="1"/>
  <c r="N6395" i="1"/>
  <c r="M3796" i="1"/>
  <c r="N3796" i="1"/>
  <c r="M3797" i="1"/>
  <c r="N3797" i="1"/>
  <c r="M6396" i="1"/>
  <c r="N6396" i="1"/>
  <c r="M3798" i="1"/>
  <c r="N3798" i="1"/>
  <c r="M3799" i="1"/>
  <c r="N3799" i="1"/>
  <c r="M6397" i="1"/>
  <c r="N6397" i="1"/>
  <c r="M3800" i="1"/>
  <c r="N3800" i="1"/>
  <c r="M3801" i="1"/>
  <c r="N3801" i="1"/>
  <c r="M6398" i="1"/>
  <c r="N6398" i="1"/>
  <c r="M6399" i="1"/>
  <c r="N6399" i="1"/>
  <c r="M3802" i="1"/>
  <c r="N3802" i="1"/>
  <c r="M6400" i="1"/>
  <c r="N6400" i="1"/>
  <c r="M3803" i="1"/>
  <c r="N3803" i="1"/>
  <c r="M6401" i="1"/>
  <c r="N6401" i="1"/>
  <c r="M6402" i="1"/>
  <c r="N6402" i="1"/>
  <c r="M6403" i="1"/>
  <c r="N6403" i="1"/>
  <c r="M6404" i="1"/>
  <c r="N6404" i="1"/>
  <c r="M3804" i="1"/>
  <c r="N3804" i="1"/>
  <c r="M3805" i="1"/>
  <c r="N3805" i="1"/>
  <c r="M6405" i="1"/>
  <c r="N6405" i="1"/>
  <c r="M6406" i="1"/>
  <c r="N6406" i="1"/>
  <c r="M6407" i="1"/>
  <c r="N6407" i="1"/>
  <c r="M6408" i="1"/>
  <c r="N6408" i="1"/>
  <c r="M6409" i="1"/>
  <c r="N6409" i="1"/>
  <c r="M3806" i="1"/>
  <c r="N3806" i="1"/>
  <c r="M3807" i="1"/>
  <c r="N3807" i="1"/>
  <c r="M6410" i="1"/>
  <c r="N6410" i="1"/>
  <c r="M3808" i="1"/>
  <c r="N3808" i="1"/>
  <c r="M6411" i="1"/>
  <c r="N6411" i="1"/>
  <c r="M6412" i="1"/>
  <c r="N6412" i="1"/>
  <c r="M3809" i="1"/>
  <c r="N3809" i="1"/>
  <c r="M3810" i="1"/>
  <c r="N3810" i="1"/>
  <c r="M6413" i="1"/>
  <c r="N6413" i="1"/>
  <c r="M6414" i="1"/>
  <c r="N6414" i="1"/>
  <c r="M3811" i="1"/>
  <c r="N3811" i="1"/>
  <c r="M6415" i="1"/>
  <c r="N6415" i="1"/>
  <c r="M3812" i="1"/>
  <c r="N3812" i="1"/>
  <c r="M6416" i="1"/>
  <c r="N6416" i="1"/>
  <c r="M3813" i="1"/>
  <c r="N3813" i="1"/>
  <c r="M6417" i="1"/>
  <c r="N6417" i="1"/>
  <c r="M3814" i="1"/>
  <c r="N3814" i="1"/>
  <c r="M6418" i="1"/>
  <c r="N6418" i="1"/>
  <c r="M3815" i="1"/>
  <c r="N3815" i="1"/>
  <c r="M6419" i="1"/>
  <c r="N6419" i="1"/>
  <c r="M6420" i="1"/>
  <c r="N6420" i="1"/>
  <c r="M6421" i="1"/>
  <c r="N6421" i="1"/>
  <c r="M3816" i="1"/>
  <c r="N3816" i="1"/>
  <c r="M3817" i="1"/>
  <c r="N3817" i="1"/>
  <c r="M3818" i="1"/>
  <c r="N3818" i="1"/>
  <c r="M6422" i="1"/>
  <c r="N6422" i="1"/>
  <c r="M3819" i="1"/>
  <c r="N3819" i="1"/>
  <c r="M3820" i="1"/>
  <c r="N3820" i="1"/>
  <c r="M3821" i="1"/>
  <c r="N3821" i="1"/>
  <c r="M6423" i="1"/>
  <c r="N6423" i="1"/>
  <c r="M6424" i="1"/>
  <c r="N6424" i="1"/>
  <c r="M6425" i="1"/>
  <c r="N6425" i="1"/>
  <c r="M3822" i="1"/>
  <c r="N3822" i="1"/>
  <c r="M6426" i="1"/>
  <c r="N6426" i="1"/>
  <c r="M6427" i="1"/>
  <c r="N6427" i="1"/>
  <c r="M6428" i="1"/>
  <c r="N6428" i="1"/>
  <c r="M3823" i="1"/>
  <c r="N3823" i="1"/>
  <c r="M3824" i="1"/>
  <c r="N3824" i="1"/>
  <c r="M3825" i="1"/>
  <c r="N3825" i="1"/>
  <c r="M3826" i="1"/>
  <c r="N3826" i="1"/>
  <c r="M3827" i="1"/>
  <c r="N3827" i="1"/>
  <c r="M6429" i="1"/>
  <c r="N6429" i="1"/>
  <c r="M3828" i="1"/>
  <c r="N3828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3836" i="1"/>
  <c r="N3836" i="1"/>
  <c r="M3837" i="1"/>
  <c r="N3837" i="1"/>
  <c r="M3838" i="1"/>
  <c r="N3838" i="1"/>
  <c r="M3839" i="1"/>
  <c r="N3839" i="1"/>
  <c r="M6430" i="1"/>
  <c r="N6430" i="1"/>
  <c r="M6431" i="1"/>
  <c r="N6431" i="1"/>
  <c r="M3840" i="1"/>
  <c r="N3840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6432" i="1"/>
  <c r="N6432" i="1"/>
  <c r="M3850" i="1"/>
  <c r="N3850" i="1"/>
  <c r="M6433" i="1"/>
  <c r="N6433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6434" i="1"/>
  <c r="N6434" i="1"/>
  <c r="M3862" i="1"/>
  <c r="N3862" i="1"/>
  <c r="M3863" i="1"/>
  <c r="N3863" i="1"/>
  <c r="M3864" i="1"/>
  <c r="N3864" i="1"/>
  <c r="M3865" i="1"/>
  <c r="N3865" i="1"/>
  <c r="M3866" i="1"/>
  <c r="N3866" i="1"/>
  <c r="M3867" i="1"/>
  <c r="N3867" i="1"/>
  <c r="M3868" i="1"/>
  <c r="N3868" i="1"/>
  <c r="M6435" i="1"/>
  <c r="N6435" i="1"/>
  <c r="M3869" i="1"/>
  <c r="N3869" i="1"/>
  <c r="M3870" i="1"/>
  <c r="N3870" i="1"/>
  <c r="M3871" i="1"/>
  <c r="N3871" i="1"/>
  <c r="M6436" i="1"/>
  <c r="N6436" i="1"/>
  <c r="M3872" i="1"/>
  <c r="N3872" i="1"/>
  <c r="M3873" i="1"/>
  <c r="N3873" i="1"/>
  <c r="M3874" i="1"/>
  <c r="N3874" i="1"/>
  <c r="M6437" i="1"/>
  <c r="N6437" i="1"/>
  <c r="M6438" i="1"/>
  <c r="N6438" i="1"/>
  <c r="M3875" i="1"/>
  <c r="N3875" i="1"/>
  <c r="M6439" i="1"/>
  <c r="N6439" i="1"/>
  <c r="M6440" i="1"/>
  <c r="N6440" i="1"/>
  <c r="M3876" i="1"/>
  <c r="N3876" i="1"/>
  <c r="M6441" i="1"/>
  <c r="N6441" i="1"/>
  <c r="M6442" i="1"/>
  <c r="N6442" i="1"/>
  <c r="M6443" i="1"/>
  <c r="N6443" i="1"/>
  <c r="M6444" i="1"/>
  <c r="N6444" i="1"/>
  <c r="M6445" i="1"/>
  <c r="N6445" i="1"/>
  <c r="M3877" i="1"/>
  <c r="N3877" i="1"/>
  <c r="M3878" i="1"/>
  <c r="N3878" i="1"/>
  <c r="M3879" i="1"/>
  <c r="N3879" i="1"/>
  <c r="M3880" i="1"/>
  <c r="N3880" i="1"/>
  <c r="M3881" i="1"/>
  <c r="N3881" i="1"/>
  <c r="M6446" i="1"/>
  <c r="N6446" i="1"/>
  <c r="M3882" i="1"/>
  <c r="N3882" i="1"/>
  <c r="M3883" i="1"/>
  <c r="N3883" i="1"/>
  <c r="M3884" i="1"/>
  <c r="N3884" i="1"/>
  <c r="M3885" i="1"/>
  <c r="N3885" i="1"/>
  <c r="M3886" i="1"/>
  <c r="N3886" i="1"/>
  <c r="M6447" i="1"/>
  <c r="N6447" i="1"/>
  <c r="M3887" i="1"/>
  <c r="N3887" i="1"/>
  <c r="M3888" i="1"/>
  <c r="N3888" i="1"/>
  <c r="M3889" i="1"/>
  <c r="N3889" i="1"/>
  <c r="M3890" i="1"/>
  <c r="N3890" i="1"/>
  <c r="M3891" i="1"/>
  <c r="N3891" i="1"/>
  <c r="M3892" i="1"/>
  <c r="N3892" i="1"/>
  <c r="M3893" i="1"/>
  <c r="N3893" i="1"/>
  <c r="M3894" i="1"/>
  <c r="N3894" i="1"/>
  <c r="M3895" i="1"/>
  <c r="N3895" i="1"/>
  <c r="M3896" i="1"/>
  <c r="N3896" i="1"/>
  <c r="M3897" i="1"/>
  <c r="N3897" i="1"/>
  <c r="M3898" i="1"/>
  <c r="N3898" i="1"/>
  <c r="M3899" i="1"/>
  <c r="N3899" i="1"/>
  <c r="M3900" i="1"/>
  <c r="N3900" i="1"/>
  <c r="M3901" i="1"/>
  <c r="N3901" i="1"/>
  <c r="M3902" i="1"/>
  <c r="N3902" i="1"/>
  <c r="M3903" i="1"/>
  <c r="N3903" i="1"/>
  <c r="M3904" i="1"/>
  <c r="N3904" i="1"/>
  <c r="M3905" i="1"/>
  <c r="N3905" i="1"/>
  <c r="M6448" i="1"/>
  <c r="N6448" i="1"/>
  <c r="M3906" i="1"/>
  <c r="N3906" i="1"/>
  <c r="M3907" i="1"/>
  <c r="N3907" i="1"/>
  <c r="M6449" i="1"/>
  <c r="N6449" i="1"/>
  <c r="M3908" i="1"/>
  <c r="N3908" i="1"/>
  <c r="M3909" i="1"/>
  <c r="N3909" i="1"/>
  <c r="M3910" i="1"/>
  <c r="N3910" i="1"/>
  <c r="M3911" i="1"/>
  <c r="N3911" i="1"/>
  <c r="M6450" i="1"/>
  <c r="N6450" i="1"/>
  <c r="M3912" i="1"/>
  <c r="N3912" i="1"/>
  <c r="M3913" i="1"/>
  <c r="N3913" i="1"/>
  <c r="M6451" i="1"/>
  <c r="N6451" i="1"/>
  <c r="M6452" i="1"/>
  <c r="N6452" i="1"/>
  <c r="M3914" i="1"/>
  <c r="N3914" i="1"/>
  <c r="M6453" i="1"/>
  <c r="N6453" i="1"/>
  <c r="M3915" i="1"/>
  <c r="N3915" i="1"/>
  <c r="M3916" i="1"/>
  <c r="N3916" i="1"/>
  <c r="M6454" i="1"/>
  <c r="N6454" i="1"/>
  <c r="M3917" i="1"/>
  <c r="N3917" i="1"/>
  <c r="M6455" i="1"/>
  <c r="N6455" i="1"/>
  <c r="M6456" i="1"/>
  <c r="N6456" i="1"/>
  <c r="M3918" i="1"/>
  <c r="N3918" i="1"/>
  <c r="M3919" i="1"/>
  <c r="N3919" i="1"/>
  <c r="M6457" i="1"/>
  <c r="N6457" i="1"/>
  <c r="M3920" i="1"/>
  <c r="N3920" i="1"/>
  <c r="M6458" i="1"/>
  <c r="N6458" i="1"/>
  <c r="M3921" i="1"/>
  <c r="N3921" i="1"/>
  <c r="M3922" i="1"/>
  <c r="N3922" i="1"/>
  <c r="M6459" i="1"/>
  <c r="N6459" i="1"/>
  <c r="M6460" i="1"/>
  <c r="N6460" i="1"/>
  <c r="M6461" i="1"/>
  <c r="N6461" i="1"/>
  <c r="M3923" i="1"/>
  <c r="N3923" i="1"/>
  <c r="M3924" i="1"/>
  <c r="N3924" i="1"/>
  <c r="M3925" i="1"/>
  <c r="N3925" i="1"/>
  <c r="M3926" i="1"/>
  <c r="N3926" i="1"/>
  <c r="M6462" i="1"/>
  <c r="N6462" i="1"/>
  <c r="M6463" i="1"/>
  <c r="N6463" i="1"/>
  <c r="M3927" i="1"/>
  <c r="N3927" i="1"/>
  <c r="M3928" i="1"/>
  <c r="N3928" i="1"/>
  <c r="M6464" i="1"/>
  <c r="N6464" i="1"/>
  <c r="M6465" i="1"/>
  <c r="N6465" i="1"/>
  <c r="M6466" i="1"/>
  <c r="N6466" i="1"/>
  <c r="M3929" i="1"/>
  <c r="N3929" i="1"/>
  <c r="M3930" i="1"/>
  <c r="N3930" i="1"/>
  <c r="M3931" i="1"/>
  <c r="N3931" i="1"/>
  <c r="M3932" i="1"/>
  <c r="N3932" i="1"/>
  <c r="M6467" i="1"/>
  <c r="N6467" i="1"/>
  <c r="M3933" i="1"/>
  <c r="N3933" i="1"/>
  <c r="M3934" i="1"/>
  <c r="N3934" i="1"/>
  <c r="M3935" i="1"/>
  <c r="N3935" i="1"/>
  <c r="M3936" i="1"/>
  <c r="N3936" i="1"/>
  <c r="M6468" i="1"/>
  <c r="N6468" i="1"/>
  <c r="M6469" i="1"/>
  <c r="N6469" i="1"/>
  <c r="M3937" i="1"/>
  <c r="N3937" i="1"/>
  <c r="M3938" i="1"/>
  <c r="N3938" i="1"/>
  <c r="M6470" i="1"/>
  <c r="N6470" i="1"/>
  <c r="M6471" i="1"/>
  <c r="N6471" i="1"/>
  <c r="M3939" i="1"/>
  <c r="N3939" i="1"/>
  <c r="M3940" i="1"/>
  <c r="N3940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3948" i="1"/>
  <c r="N3948" i="1"/>
  <c r="M3949" i="1"/>
  <c r="N3949" i="1"/>
  <c r="M6472" i="1"/>
  <c r="N6472" i="1"/>
  <c r="M3950" i="1"/>
  <c r="N3950" i="1"/>
  <c r="M3951" i="1"/>
  <c r="N3951" i="1"/>
  <c r="M3952" i="1"/>
  <c r="N3952" i="1"/>
  <c r="M3953" i="1"/>
  <c r="N3953" i="1"/>
  <c r="M3954" i="1"/>
  <c r="N3954" i="1"/>
  <c r="M3955" i="1"/>
  <c r="N3955" i="1"/>
  <c r="M6473" i="1"/>
  <c r="N6473" i="1"/>
  <c r="M3956" i="1"/>
  <c r="N3956" i="1"/>
  <c r="M3957" i="1"/>
  <c r="N3957" i="1"/>
  <c r="M3958" i="1"/>
  <c r="N3958" i="1"/>
  <c r="M3959" i="1"/>
  <c r="N3959" i="1"/>
  <c r="M3960" i="1"/>
  <c r="N3960" i="1"/>
  <c r="M3961" i="1"/>
  <c r="N3961" i="1"/>
  <c r="M3962" i="1"/>
  <c r="N3962" i="1"/>
  <c r="M3963" i="1"/>
  <c r="N3963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6474" i="1"/>
  <c r="N6474" i="1"/>
  <c r="M3975" i="1"/>
  <c r="N3975" i="1"/>
  <c r="M3976" i="1"/>
  <c r="N3976" i="1"/>
  <c r="M6475" i="1"/>
  <c r="N6475" i="1"/>
  <c r="M6476" i="1"/>
  <c r="N6476" i="1"/>
  <c r="M3977" i="1"/>
  <c r="N3977" i="1"/>
  <c r="M3978" i="1"/>
  <c r="N3978" i="1"/>
  <c r="M3979" i="1"/>
  <c r="N3979" i="1"/>
  <c r="M3980" i="1"/>
  <c r="N3980" i="1"/>
  <c r="M3981" i="1"/>
  <c r="N3981" i="1"/>
  <c r="M6477" i="1"/>
  <c r="N6477" i="1"/>
  <c r="M3982" i="1"/>
  <c r="N3982" i="1"/>
  <c r="M3983" i="1"/>
  <c r="N3983" i="1"/>
  <c r="M3984" i="1"/>
  <c r="N3984" i="1"/>
  <c r="M3985" i="1"/>
  <c r="N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6478" i="1"/>
  <c r="N6478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6479" i="1"/>
  <c r="N6479" i="1"/>
  <c r="M6480" i="1"/>
  <c r="N6480" i="1"/>
  <c r="M6481" i="1"/>
  <c r="N6481" i="1"/>
  <c r="M6482" i="1"/>
  <c r="N6482" i="1"/>
  <c r="M4001" i="1"/>
  <c r="N4001" i="1"/>
  <c r="M4002" i="1"/>
  <c r="N4002" i="1"/>
  <c r="M6483" i="1"/>
  <c r="N6483" i="1"/>
  <c r="M6484" i="1"/>
  <c r="N6484" i="1"/>
  <c r="M4003" i="1"/>
  <c r="N4003" i="1"/>
  <c r="M4004" i="1"/>
  <c r="N4004" i="1"/>
  <c r="M6485" i="1"/>
  <c r="N6485" i="1"/>
  <c r="M4005" i="1"/>
  <c r="N4005" i="1"/>
  <c r="M6486" i="1"/>
  <c r="N6486" i="1"/>
  <c r="M4006" i="1"/>
  <c r="N4006" i="1"/>
  <c r="M4007" i="1"/>
  <c r="N4007" i="1"/>
  <c r="M6487" i="1"/>
  <c r="N6487" i="1"/>
  <c r="M6488" i="1"/>
  <c r="N6488" i="1"/>
  <c r="M4008" i="1"/>
  <c r="N4008" i="1"/>
  <c r="M6489" i="1"/>
  <c r="N6489" i="1"/>
  <c r="M6490" i="1"/>
  <c r="N6490" i="1"/>
  <c r="M6491" i="1"/>
  <c r="N6491" i="1"/>
  <c r="M6492" i="1"/>
  <c r="N6492" i="1"/>
  <c r="M6493" i="1"/>
  <c r="N6493" i="1"/>
  <c r="M4009" i="1"/>
  <c r="N4009" i="1"/>
  <c r="M4010" i="1"/>
  <c r="N4010" i="1"/>
  <c r="M4011" i="1"/>
  <c r="N4011" i="1"/>
  <c r="M4012" i="1"/>
  <c r="N4012" i="1"/>
  <c r="M4013" i="1"/>
  <c r="N4013" i="1"/>
  <c r="M6494" i="1"/>
  <c r="N6494" i="1"/>
  <c r="M4014" i="1"/>
  <c r="N4014" i="1"/>
  <c r="M4015" i="1"/>
  <c r="N4015" i="1"/>
  <c r="M6495" i="1"/>
  <c r="N6495" i="1"/>
  <c r="M4016" i="1"/>
  <c r="N4016" i="1"/>
  <c r="M4017" i="1"/>
  <c r="N4017" i="1"/>
  <c r="M6496" i="1"/>
  <c r="N6496" i="1"/>
  <c r="M4018" i="1"/>
  <c r="N4018" i="1"/>
  <c r="M6497" i="1"/>
  <c r="N6497" i="1"/>
  <c r="M4019" i="1"/>
  <c r="N4019" i="1"/>
  <c r="M4020" i="1"/>
  <c r="N4020" i="1"/>
  <c r="M4021" i="1"/>
  <c r="N4021" i="1"/>
  <c r="M4022" i="1"/>
  <c r="N4022" i="1"/>
  <c r="M6498" i="1"/>
  <c r="N6498" i="1"/>
  <c r="M6499" i="1"/>
  <c r="N6499" i="1"/>
  <c r="M6500" i="1"/>
  <c r="N6500" i="1"/>
  <c r="M6501" i="1"/>
  <c r="N6501" i="1"/>
  <c r="M6502" i="1"/>
  <c r="N6502" i="1"/>
  <c r="M6503" i="1"/>
  <c r="N6503" i="1"/>
  <c r="M6504" i="1"/>
  <c r="N6504" i="1"/>
  <c r="M6505" i="1"/>
  <c r="N6505" i="1"/>
  <c r="M6506" i="1"/>
  <c r="N6506" i="1"/>
  <c r="M6507" i="1"/>
  <c r="N6507" i="1"/>
  <c r="M6508" i="1"/>
  <c r="N6508" i="1"/>
  <c r="M6509" i="1"/>
  <c r="N6509" i="1"/>
  <c r="M4023" i="1"/>
  <c r="N4023" i="1"/>
  <c r="M4024" i="1"/>
  <c r="N4024" i="1"/>
  <c r="M6510" i="1"/>
  <c r="N6510" i="1"/>
  <c r="M6511" i="1"/>
  <c r="N6511" i="1"/>
  <c r="M6512" i="1"/>
  <c r="N6512" i="1"/>
  <c r="M6513" i="1"/>
  <c r="N6513" i="1"/>
  <c r="M4025" i="1"/>
  <c r="N4025" i="1"/>
  <c r="M4026" i="1"/>
  <c r="N4026" i="1"/>
  <c r="M6514" i="1"/>
  <c r="N6514" i="1"/>
  <c r="M6515" i="1"/>
  <c r="N6515" i="1"/>
  <c r="M109" i="1"/>
  <c r="N109" i="1"/>
  <c r="M4027" i="1"/>
  <c r="N4027" i="1"/>
  <c r="M6516" i="1"/>
  <c r="N6516" i="1"/>
  <c r="M6517" i="1"/>
  <c r="N6517" i="1"/>
  <c r="M4028" i="1"/>
  <c r="N4028" i="1"/>
  <c r="M4029" i="1"/>
  <c r="N4029" i="1"/>
  <c r="M110" i="1"/>
  <c r="N110" i="1"/>
  <c r="M6518" i="1"/>
  <c r="N6518" i="1"/>
  <c r="M6519" i="1"/>
  <c r="N6519" i="1"/>
  <c r="M6520" i="1"/>
  <c r="N6520" i="1"/>
  <c r="M6521" i="1"/>
  <c r="N6521" i="1"/>
  <c r="M4030" i="1"/>
  <c r="N4030" i="1"/>
  <c r="M111" i="1"/>
  <c r="N111" i="1"/>
  <c r="M112" i="1"/>
  <c r="N112" i="1"/>
  <c r="M6522" i="1"/>
  <c r="N6522" i="1"/>
  <c r="M6523" i="1"/>
  <c r="N6523" i="1"/>
  <c r="M4031" i="1"/>
  <c r="N4031" i="1"/>
  <c r="M6524" i="1"/>
  <c r="N6524" i="1"/>
  <c r="M6525" i="1"/>
  <c r="N6525" i="1"/>
  <c r="M6526" i="1"/>
  <c r="N6526" i="1"/>
  <c r="M113" i="1"/>
  <c r="N113" i="1"/>
  <c r="M6527" i="1"/>
  <c r="N6527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114" i="1"/>
  <c r="K115" i="1"/>
  <c r="K116" i="1"/>
  <c r="K4046" i="1"/>
  <c r="K4047" i="1"/>
  <c r="K4048" i="1"/>
  <c r="K4049" i="1"/>
  <c r="K4050" i="1"/>
  <c r="K117" i="1"/>
  <c r="K4051" i="1"/>
  <c r="K4052" i="1"/>
  <c r="K4053" i="1"/>
  <c r="K4054" i="1"/>
  <c r="K118" i="1"/>
  <c r="K4055" i="1"/>
  <c r="K4056" i="1"/>
  <c r="K4057" i="1"/>
  <c r="K4058" i="1"/>
  <c r="K4059" i="1"/>
  <c r="K4060" i="1"/>
  <c r="K4061" i="1"/>
  <c r="K119" i="1"/>
  <c r="K4062" i="1"/>
  <c r="K4063" i="1"/>
  <c r="K4064" i="1"/>
  <c r="K4065" i="1"/>
  <c r="K4066" i="1"/>
  <c r="K4067" i="1"/>
  <c r="K2" i="1"/>
  <c r="K3" i="1"/>
  <c r="K4" i="1"/>
  <c r="K5" i="1"/>
  <c r="K6" i="1"/>
  <c r="K7" i="1"/>
  <c r="K8" i="1"/>
  <c r="K9" i="1"/>
  <c r="K10" i="1"/>
  <c r="K4068" i="1"/>
  <c r="K4069" i="1"/>
  <c r="K4070" i="1"/>
  <c r="K4071" i="1"/>
  <c r="K4072" i="1"/>
  <c r="K120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11" i="1"/>
  <c r="K121" i="1"/>
  <c r="K122" i="1"/>
  <c r="K4093" i="1"/>
  <c r="K4094" i="1"/>
  <c r="K4095" i="1"/>
  <c r="K4096" i="1"/>
  <c r="K4097" i="1"/>
  <c r="K123" i="1"/>
  <c r="K4098" i="1"/>
  <c r="K4099" i="1"/>
  <c r="K4100" i="1"/>
  <c r="K4101" i="1"/>
  <c r="K4102" i="1"/>
  <c r="K124" i="1"/>
  <c r="K4103" i="1"/>
  <c r="K125" i="1"/>
  <c r="K12" i="1"/>
  <c r="K126" i="1"/>
  <c r="K127" i="1"/>
  <c r="K128" i="1"/>
  <c r="K129" i="1"/>
  <c r="K4104" i="1"/>
  <c r="K4105" i="1"/>
  <c r="K4106" i="1"/>
  <c r="K4107" i="1"/>
  <c r="K4108" i="1"/>
  <c r="K4109" i="1"/>
  <c r="K130" i="1"/>
  <c r="K131" i="1"/>
  <c r="K132" i="1"/>
  <c r="K13" i="1"/>
  <c r="K14" i="1"/>
  <c r="K15" i="1"/>
  <c r="K16" i="1"/>
  <c r="K17" i="1"/>
  <c r="K18" i="1"/>
  <c r="K19" i="1"/>
  <c r="K20" i="1"/>
  <c r="K21" i="1"/>
  <c r="K22" i="1"/>
  <c r="K4110" i="1"/>
  <c r="K133" i="1"/>
  <c r="K134" i="1"/>
  <c r="K4111" i="1"/>
  <c r="K4112" i="1"/>
  <c r="K4113" i="1"/>
  <c r="K135" i="1"/>
  <c r="K136" i="1"/>
  <c r="K4114" i="1"/>
  <c r="K4115" i="1"/>
  <c r="K4116" i="1"/>
  <c r="K4117" i="1"/>
  <c r="K4118" i="1"/>
  <c r="K137" i="1"/>
  <c r="K138" i="1"/>
  <c r="K139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140" i="1"/>
  <c r="K4131" i="1"/>
  <c r="K4132" i="1"/>
  <c r="K4133" i="1"/>
  <c r="K4134" i="1"/>
  <c r="K141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23" i="1"/>
  <c r="K24" i="1"/>
  <c r="K25" i="1"/>
  <c r="K26" i="1"/>
  <c r="K27" i="1"/>
  <c r="K28" i="1"/>
  <c r="K29" i="1"/>
  <c r="K4168" i="1"/>
  <c r="K4169" i="1"/>
  <c r="K4170" i="1"/>
  <c r="K4171" i="1"/>
  <c r="K4172" i="1"/>
  <c r="K4173" i="1"/>
  <c r="K30" i="1"/>
  <c r="K31" i="1"/>
  <c r="K142" i="1"/>
  <c r="K143" i="1"/>
  <c r="K32" i="1"/>
  <c r="K33" i="1"/>
  <c r="K34" i="1"/>
  <c r="K35" i="1"/>
  <c r="K36" i="1"/>
  <c r="K37" i="1"/>
  <c r="K4174" i="1"/>
  <c r="K4175" i="1"/>
  <c r="K4176" i="1"/>
  <c r="K38" i="1"/>
  <c r="K39" i="1"/>
  <c r="K40" i="1"/>
  <c r="K41" i="1"/>
  <c r="K144" i="1"/>
  <c r="K4177" i="1"/>
  <c r="K145" i="1"/>
  <c r="K4178" i="1"/>
  <c r="K146" i="1"/>
  <c r="K147" i="1"/>
  <c r="K42" i="1"/>
  <c r="K43" i="1"/>
  <c r="K44" i="1"/>
  <c r="K45" i="1"/>
  <c r="K4179" i="1"/>
  <c r="K4180" i="1"/>
  <c r="K4181" i="1"/>
  <c r="K4182" i="1"/>
  <c r="K4183" i="1"/>
  <c r="K46" i="1"/>
  <c r="K4184" i="1"/>
  <c r="K4185" i="1"/>
  <c r="K4186" i="1"/>
  <c r="K148" i="1"/>
  <c r="K149" i="1"/>
  <c r="K4187" i="1"/>
  <c r="K150" i="1"/>
  <c r="K151" i="1"/>
  <c r="K47" i="1"/>
  <c r="K48" i="1"/>
  <c r="K49" i="1"/>
  <c r="K50" i="1"/>
  <c r="K51" i="1"/>
  <c r="K4188" i="1"/>
  <c r="K4189" i="1"/>
  <c r="K4190" i="1"/>
  <c r="K4191" i="1"/>
  <c r="K4192" i="1"/>
  <c r="K4193" i="1"/>
  <c r="K4194" i="1"/>
  <c r="K4195" i="1"/>
  <c r="K52" i="1"/>
  <c r="K152" i="1"/>
  <c r="K4196" i="1"/>
  <c r="K4197" i="1"/>
  <c r="K4198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4199" i="1"/>
  <c r="K4200" i="1"/>
  <c r="K4201" i="1"/>
  <c r="K153" i="1"/>
  <c r="K154" i="1"/>
  <c r="K155" i="1"/>
  <c r="K4202" i="1"/>
  <c r="K156" i="1"/>
  <c r="K157" i="1"/>
  <c r="K158" i="1"/>
  <c r="K159" i="1"/>
  <c r="K4203" i="1"/>
  <c r="K4204" i="1"/>
  <c r="K4205" i="1"/>
  <c r="K4206" i="1"/>
  <c r="K4207" i="1"/>
  <c r="K4208" i="1"/>
  <c r="K4209" i="1"/>
  <c r="K4210" i="1"/>
  <c r="K4211" i="1"/>
  <c r="K160" i="1"/>
  <c r="K4212" i="1"/>
  <c r="K161" i="1"/>
  <c r="K4213" i="1"/>
  <c r="K4214" i="1"/>
  <c r="K4215" i="1"/>
  <c r="K4216" i="1"/>
  <c r="K162" i="1"/>
  <c r="K163" i="1"/>
  <c r="K164" i="1"/>
  <c r="K4217" i="1"/>
  <c r="K4218" i="1"/>
  <c r="K4219" i="1"/>
  <c r="K4220" i="1"/>
  <c r="K4221" i="1"/>
  <c r="K165" i="1"/>
  <c r="K4222" i="1"/>
  <c r="K4223" i="1"/>
  <c r="K166" i="1"/>
  <c r="K167" i="1"/>
  <c r="K4224" i="1"/>
  <c r="K4225" i="1"/>
  <c r="K4226" i="1"/>
  <c r="K4227" i="1"/>
  <c r="K4228" i="1"/>
  <c r="K4229" i="1"/>
  <c r="K4230" i="1"/>
  <c r="K4231" i="1"/>
  <c r="K71" i="1"/>
  <c r="K4232" i="1"/>
  <c r="K4233" i="1"/>
  <c r="K4234" i="1"/>
  <c r="K4235" i="1"/>
  <c r="K4236" i="1"/>
  <c r="K168" i="1"/>
  <c r="K4237" i="1"/>
  <c r="K4238" i="1"/>
  <c r="K4239" i="1"/>
  <c r="K4240" i="1"/>
  <c r="K4241" i="1"/>
  <c r="K4242" i="1"/>
  <c r="K169" i="1"/>
  <c r="K4243" i="1"/>
  <c r="K4244" i="1"/>
  <c r="K4245" i="1"/>
  <c r="K4246" i="1"/>
  <c r="K4247" i="1"/>
  <c r="K4248" i="1"/>
  <c r="K4249" i="1"/>
  <c r="K4250" i="1"/>
  <c r="K170" i="1"/>
  <c r="K171" i="1"/>
  <c r="K172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173" i="1"/>
  <c r="K4263" i="1"/>
  <c r="K174" i="1"/>
  <c r="K175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176" i="1"/>
  <c r="K177" i="1"/>
  <c r="K178" i="1"/>
  <c r="K4286" i="1"/>
  <c r="K4287" i="1"/>
  <c r="K4288" i="1"/>
  <c r="K4289" i="1"/>
  <c r="K4290" i="1"/>
  <c r="K4291" i="1"/>
  <c r="K4292" i="1"/>
  <c r="K179" i="1"/>
  <c r="K180" i="1"/>
  <c r="K181" i="1"/>
  <c r="K182" i="1"/>
  <c r="K4293" i="1"/>
  <c r="K4294" i="1"/>
  <c r="K4295" i="1"/>
  <c r="K4296" i="1"/>
  <c r="K183" i="1"/>
  <c r="K184" i="1"/>
  <c r="K4297" i="1"/>
  <c r="K4298" i="1"/>
  <c r="K4299" i="1"/>
  <c r="K4300" i="1"/>
  <c r="K4301" i="1"/>
  <c r="K4302" i="1"/>
  <c r="K4303" i="1"/>
  <c r="K185" i="1"/>
  <c r="K186" i="1"/>
  <c r="K4304" i="1"/>
  <c r="K187" i="1"/>
  <c r="K4305" i="1"/>
  <c r="K4306" i="1"/>
  <c r="K188" i="1"/>
  <c r="K189" i="1"/>
  <c r="K190" i="1"/>
  <c r="K4307" i="1"/>
  <c r="K4308" i="1"/>
  <c r="K4309" i="1"/>
  <c r="K191" i="1"/>
  <c r="K192" i="1"/>
  <c r="K4310" i="1"/>
  <c r="K193" i="1"/>
  <c r="K194" i="1"/>
  <c r="K4311" i="1"/>
  <c r="K4312" i="1"/>
  <c r="K4313" i="1"/>
  <c r="K4314" i="1"/>
  <c r="K195" i="1"/>
  <c r="K4315" i="1"/>
  <c r="K4316" i="1"/>
  <c r="K196" i="1"/>
  <c r="K197" i="1"/>
  <c r="K72" i="1"/>
  <c r="K4317" i="1"/>
  <c r="K4318" i="1"/>
  <c r="K73" i="1"/>
  <c r="K4319" i="1"/>
  <c r="K4320" i="1"/>
  <c r="K4321" i="1"/>
  <c r="K4322" i="1"/>
  <c r="K4323" i="1"/>
  <c r="K4324" i="1"/>
  <c r="K198" i="1"/>
  <c r="K74" i="1"/>
  <c r="K75" i="1"/>
  <c r="K76" i="1"/>
  <c r="K77" i="1"/>
  <c r="K78" i="1"/>
  <c r="K4325" i="1"/>
  <c r="K199" i="1"/>
  <c r="K4326" i="1"/>
  <c r="K4327" i="1"/>
  <c r="K4328" i="1"/>
  <c r="K4329" i="1"/>
  <c r="K4330" i="1"/>
  <c r="K4331" i="1"/>
  <c r="K4332" i="1"/>
  <c r="K4333" i="1"/>
  <c r="K200" i="1"/>
  <c r="K201" i="1"/>
  <c r="K202" i="1"/>
  <c r="K4334" i="1"/>
  <c r="K4335" i="1"/>
  <c r="K4336" i="1"/>
  <c r="K203" i="1"/>
  <c r="K4337" i="1"/>
  <c r="K4338" i="1"/>
  <c r="K4339" i="1"/>
  <c r="K4340" i="1"/>
  <c r="K4341" i="1"/>
  <c r="K204" i="1"/>
  <c r="K205" i="1"/>
  <c r="K79" i="1"/>
  <c r="K206" i="1"/>
  <c r="K80" i="1"/>
  <c r="K81" i="1"/>
  <c r="K82" i="1"/>
  <c r="K83" i="1"/>
  <c r="K84" i="1"/>
  <c r="K207" i="1"/>
  <c r="K4342" i="1"/>
  <c r="K4343" i="1"/>
  <c r="K208" i="1"/>
  <c r="K209" i="1"/>
  <c r="K210" i="1"/>
  <c r="K4344" i="1"/>
  <c r="K211" i="1"/>
  <c r="K212" i="1"/>
  <c r="K4345" i="1"/>
  <c r="K4346" i="1"/>
  <c r="K213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214" i="1"/>
  <c r="K4370" i="1"/>
  <c r="K215" i="1"/>
  <c r="K216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217" i="1"/>
  <c r="K218" i="1"/>
  <c r="K219" i="1"/>
  <c r="K220" i="1"/>
  <c r="K4404" i="1"/>
  <c r="K4405" i="1"/>
  <c r="K4406" i="1"/>
  <c r="K4407" i="1"/>
  <c r="K4408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4409" i="1"/>
  <c r="K4410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4411" i="1"/>
  <c r="K4412" i="1"/>
  <c r="K4413" i="1"/>
  <c r="K264" i="1"/>
  <c r="K4414" i="1"/>
  <c r="K4415" i="1"/>
  <c r="K265" i="1"/>
  <c r="K4416" i="1"/>
  <c r="K4417" i="1"/>
  <c r="K266" i="1"/>
  <c r="K267" i="1"/>
  <c r="K268" i="1"/>
  <c r="K269" i="1"/>
  <c r="K270" i="1"/>
  <c r="K271" i="1"/>
  <c r="K272" i="1"/>
  <c r="K273" i="1"/>
  <c r="K274" i="1"/>
  <c r="K4418" i="1"/>
  <c r="K4419" i="1"/>
  <c r="K4420" i="1"/>
  <c r="K275" i="1"/>
  <c r="K276" i="1"/>
  <c r="K277" i="1"/>
  <c r="K4421" i="1"/>
  <c r="K4422" i="1"/>
  <c r="K4423" i="1"/>
  <c r="K4424" i="1"/>
  <c r="K4425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4426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4427" i="1"/>
  <c r="K4428" i="1"/>
  <c r="K4429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4430" i="1"/>
  <c r="K4431" i="1"/>
  <c r="K4432" i="1"/>
  <c r="K4433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4434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4435" i="1"/>
  <c r="K4436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437" i="1"/>
  <c r="K428" i="1"/>
  <c r="K429" i="1"/>
  <c r="K430" i="1"/>
  <c r="K431" i="1"/>
  <c r="K432" i="1"/>
  <c r="K433" i="1"/>
  <c r="K434" i="1"/>
  <c r="K435" i="1"/>
  <c r="K436" i="1"/>
  <c r="K437" i="1"/>
  <c r="K4438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439" i="1"/>
  <c r="K4440" i="1"/>
  <c r="K4441" i="1"/>
  <c r="K4442" i="1"/>
  <c r="K4443" i="1"/>
  <c r="K4444" i="1"/>
  <c r="K458" i="1"/>
  <c r="K459" i="1"/>
  <c r="K460" i="1"/>
  <c r="K461" i="1"/>
  <c r="K462" i="1"/>
  <c r="K463" i="1"/>
  <c r="K464" i="1"/>
  <c r="K4445" i="1"/>
  <c r="K4446" i="1"/>
  <c r="K4447" i="1"/>
  <c r="K4448" i="1"/>
  <c r="K4449" i="1"/>
  <c r="K4450" i="1"/>
  <c r="K4451" i="1"/>
  <c r="K4452" i="1"/>
  <c r="K4453" i="1"/>
  <c r="K4454" i="1"/>
  <c r="K4455" i="1"/>
  <c r="K465" i="1"/>
  <c r="K466" i="1"/>
  <c r="K467" i="1"/>
  <c r="K4456" i="1"/>
  <c r="K4457" i="1"/>
  <c r="K468" i="1"/>
  <c r="K469" i="1"/>
  <c r="K4458" i="1"/>
  <c r="K4459" i="1"/>
  <c r="K470" i="1"/>
  <c r="K471" i="1"/>
  <c r="K472" i="1"/>
  <c r="K473" i="1"/>
  <c r="K474" i="1"/>
  <c r="K4460" i="1"/>
  <c r="K475" i="1"/>
  <c r="K476" i="1"/>
  <c r="K477" i="1"/>
  <c r="K478" i="1"/>
  <c r="K479" i="1"/>
  <c r="K480" i="1"/>
  <c r="K481" i="1"/>
  <c r="K85" i="1"/>
  <c r="K482" i="1"/>
  <c r="K483" i="1"/>
  <c r="K4461" i="1"/>
  <c r="K4462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4463" i="1"/>
  <c r="K4464" i="1"/>
  <c r="K4465" i="1"/>
  <c r="K4466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4467" i="1"/>
  <c r="K541" i="1"/>
  <c r="K542" i="1"/>
  <c r="K543" i="1"/>
  <c r="K544" i="1"/>
  <c r="K545" i="1"/>
  <c r="K4468" i="1"/>
  <c r="K4469" i="1"/>
  <c r="K4470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4471" i="1"/>
  <c r="K4472" i="1"/>
  <c r="K4473" i="1"/>
  <c r="K4474" i="1"/>
  <c r="K4475" i="1"/>
  <c r="K562" i="1"/>
  <c r="K563" i="1"/>
  <c r="K564" i="1"/>
  <c r="K4476" i="1"/>
  <c r="K4477" i="1"/>
  <c r="K565" i="1"/>
  <c r="K566" i="1"/>
  <c r="K567" i="1"/>
  <c r="K568" i="1"/>
  <c r="K569" i="1"/>
  <c r="K4478" i="1"/>
  <c r="K4479" i="1"/>
  <c r="K4480" i="1"/>
  <c r="K570" i="1"/>
  <c r="K571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572" i="1"/>
  <c r="K4504" i="1"/>
  <c r="K573" i="1"/>
  <c r="K574" i="1"/>
  <c r="K575" i="1"/>
  <c r="K576" i="1"/>
  <c r="K577" i="1"/>
  <c r="K578" i="1"/>
  <c r="K579" i="1"/>
  <c r="K580" i="1"/>
  <c r="K581" i="1"/>
  <c r="K4505" i="1"/>
  <c r="K4506" i="1"/>
  <c r="K4507" i="1"/>
  <c r="K4508" i="1"/>
  <c r="K4509" i="1"/>
  <c r="K4510" i="1"/>
  <c r="K4511" i="1"/>
  <c r="K4512" i="1"/>
  <c r="K582" i="1"/>
  <c r="K583" i="1"/>
  <c r="K584" i="1"/>
  <c r="K585" i="1"/>
  <c r="K586" i="1"/>
  <c r="K587" i="1"/>
  <c r="K588" i="1"/>
  <c r="K589" i="1"/>
  <c r="K4513" i="1"/>
  <c r="K590" i="1"/>
  <c r="K4514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4515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4516" i="1"/>
  <c r="K632" i="1"/>
  <c r="K633" i="1"/>
  <c r="K4517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4518" i="1"/>
  <c r="K4519" i="1"/>
  <c r="K655" i="1"/>
  <c r="K656" i="1"/>
  <c r="K657" i="1"/>
  <c r="K658" i="1"/>
  <c r="K4520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4521" i="1"/>
  <c r="K4522" i="1"/>
  <c r="K4523" i="1"/>
  <c r="K683" i="1"/>
  <c r="K4524" i="1"/>
  <c r="K4525" i="1"/>
  <c r="K4526" i="1"/>
  <c r="K684" i="1"/>
  <c r="K685" i="1"/>
  <c r="K4527" i="1"/>
  <c r="K686" i="1"/>
  <c r="K687" i="1"/>
  <c r="K688" i="1"/>
  <c r="K689" i="1"/>
  <c r="K690" i="1"/>
  <c r="K4528" i="1"/>
  <c r="K4529" i="1"/>
  <c r="K691" i="1"/>
  <c r="K692" i="1"/>
  <c r="K4530" i="1"/>
  <c r="K4531" i="1"/>
  <c r="K693" i="1"/>
  <c r="K694" i="1"/>
  <c r="K4532" i="1"/>
  <c r="K695" i="1"/>
  <c r="K696" i="1"/>
  <c r="K697" i="1"/>
  <c r="K698" i="1"/>
  <c r="K699" i="1"/>
  <c r="K700" i="1"/>
  <c r="K4533" i="1"/>
  <c r="K701" i="1"/>
  <c r="K4534" i="1"/>
  <c r="K702" i="1"/>
  <c r="K703" i="1"/>
  <c r="K704" i="1"/>
  <c r="K4535" i="1"/>
  <c r="K705" i="1"/>
  <c r="K706" i="1"/>
  <c r="K707" i="1"/>
  <c r="K708" i="1"/>
  <c r="K709" i="1"/>
  <c r="K710" i="1"/>
  <c r="K4536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4537" i="1"/>
  <c r="K728" i="1"/>
  <c r="K729" i="1"/>
  <c r="K730" i="1"/>
  <c r="K731" i="1"/>
  <c r="K732" i="1"/>
  <c r="K4538" i="1"/>
  <c r="K4539" i="1"/>
  <c r="K733" i="1"/>
  <c r="K734" i="1"/>
  <c r="K735" i="1"/>
  <c r="K4540" i="1"/>
  <c r="K736" i="1"/>
  <c r="K737" i="1"/>
  <c r="K738" i="1"/>
  <c r="K739" i="1"/>
  <c r="K740" i="1"/>
  <c r="K741" i="1"/>
  <c r="K742" i="1"/>
  <c r="K743" i="1"/>
  <c r="K4541" i="1"/>
  <c r="K744" i="1"/>
  <c r="K745" i="1"/>
  <c r="K4542" i="1"/>
  <c r="K746" i="1"/>
  <c r="K747" i="1"/>
  <c r="K748" i="1"/>
  <c r="K749" i="1"/>
  <c r="K4543" i="1"/>
  <c r="K750" i="1"/>
  <c r="K751" i="1"/>
  <c r="K4544" i="1"/>
  <c r="K752" i="1"/>
  <c r="K753" i="1"/>
  <c r="K754" i="1"/>
  <c r="K4545" i="1"/>
  <c r="K4546" i="1"/>
  <c r="K4547" i="1"/>
  <c r="K755" i="1"/>
  <c r="K4548" i="1"/>
  <c r="K756" i="1"/>
  <c r="K4549" i="1"/>
  <c r="K757" i="1"/>
  <c r="K758" i="1"/>
  <c r="K4550" i="1"/>
  <c r="K4551" i="1"/>
  <c r="K759" i="1"/>
  <c r="K4552" i="1"/>
  <c r="K760" i="1"/>
  <c r="K761" i="1"/>
  <c r="K762" i="1"/>
  <c r="K4553" i="1"/>
  <c r="K763" i="1"/>
  <c r="K764" i="1"/>
  <c r="K765" i="1"/>
  <c r="K4554" i="1"/>
  <c r="K4555" i="1"/>
  <c r="K4556" i="1"/>
  <c r="K4557" i="1"/>
  <c r="K766" i="1"/>
  <c r="K4558" i="1"/>
  <c r="K767" i="1"/>
  <c r="K768" i="1"/>
  <c r="K769" i="1"/>
  <c r="K770" i="1"/>
  <c r="K771" i="1"/>
  <c r="K772" i="1"/>
  <c r="K773" i="1"/>
  <c r="K4559" i="1"/>
  <c r="K774" i="1"/>
  <c r="K4560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4561" i="1"/>
  <c r="K795" i="1"/>
  <c r="K796" i="1"/>
  <c r="K4562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4563" i="1"/>
  <c r="K816" i="1"/>
  <c r="K4564" i="1"/>
  <c r="K817" i="1"/>
  <c r="K818" i="1"/>
  <c r="K819" i="1"/>
  <c r="K820" i="1"/>
  <c r="K4565" i="1"/>
  <c r="K4566" i="1"/>
  <c r="K4567" i="1"/>
  <c r="K4568" i="1"/>
  <c r="K4569" i="1"/>
  <c r="K4570" i="1"/>
  <c r="K4571" i="1"/>
  <c r="K821" i="1"/>
  <c r="K822" i="1"/>
  <c r="K4572" i="1"/>
  <c r="K4573" i="1"/>
  <c r="K4574" i="1"/>
  <c r="K823" i="1"/>
  <c r="K824" i="1"/>
  <c r="K825" i="1"/>
  <c r="K4575" i="1"/>
  <c r="K4576" i="1"/>
  <c r="K4577" i="1"/>
  <c r="K826" i="1"/>
  <c r="K827" i="1"/>
  <c r="K828" i="1"/>
  <c r="K829" i="1"/>
  <c r="K830" i="1"/>
  <c r="K831" i="1"/>
  <c r="K4578" i="1"/>
  <c r="K4579" i="1"/>
  <c r="K832" i="1"/>
  <c r="K833" i="1"/>
  <c r="K4580" i="1"/>
  <c r="K834" i="1"/>
  <c r="K4581" i="1"/>
  <c r="K835" i="1"/>
  <c r="K4582" i="1"/>
  <c r="K836" i="1"/>
  <c r="K4583" i="1"/>
  <c r="K4584" i="1"/>
  <c r="K4585" i="1"/>
  <c r="K4586" i="1"/>
  <c r="K4587" i="1"/>
  <c r="K4588" i="1"/>
  <c r="K4589" i="1"/>
  <c r="K4590" i="1"/>
  <c r="K837" i="1"/>
  <c r="K838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839" i="1"/>
  <c r="K840" i="1"/>
  <c r="K4612" i="1"/>
  <c r="K841" i="1"/>
  <c r="K4613" i="1"/>
  <c r="K4614" i="1"/>
  <c r="K4615" i="1"/>
  <c r="K842" i="1"/>
  <c r="K843" i="1"/>
  <c r="K844" i="1"/>
  <c r="K4616" i="1"/>
  <c r="K4617" i="1"/>
  <c r="K4618" i="1"/>
  <c r="K4619" i="1"/>
  <c r="K4620" i="1"/>
  <c r="K4621" i="1"/>
  <c r="K4622" i="1"/>
  <c r="K845" i="1"/>
  <c r="K846" i="1"/>
  <c r="K4623" i="1"/>
  <c r="K847" i="1"/>
  <c r="K848" i="1"/>
  <c r="K4624" i="1"/>
  <c r="K849" i="1"/>
  <c r="K4625" i="1"/>
  <c r="K4626" i="1"/>
  <c r="K850" i="1"/>
  <c r="K851" i="1"/>
  <c r="K852" i="1"/>
  <c r="K853" i="1"/>
  <c r="K4627" i="1"/>
  <c r="K854" i="1"/>
  <c r="K855" i="1"/>
  <c r="K856" i="1"/>
  <c r="K4628" i="1"/>
  <c r="K4629" i="1"/>
  <c r="K4630" i="1"/>
  <c r="K857" i="1"/>
  <c r="K4631" i="1"/>
  <c r="K4632" i="1"/>
  <c r="K858" i="1"/>
  <c r="K859" i="1"/>
  <c r="K860" i="1"/>
  <c r="K861" i="1"/>
  <c r="K862" i="1"/>
  <c r="K4633" i="1"/>
  <c r="K863" i="1"/>
  <c r="K4634" i="1"/>
  <c r="K4635" i="1"/>
  <c r="K4636" i="1"/>
  <c r="K4637" i="1"/>
  <c r="K4638" i="1"/>
  <c r="K4639" i="1"/>
  <c r="K4640" i="1"/>
  <c r="K4641" i="1"/>
  <c r="K4642" i="1"/>
  <c r="K4643" i="1"/>
  <c r="K864" i="1"/>
  <c r="K865" i="1"/>
  <c r="K866" i="1"/>
  <c r="K867" i="1"/>
  <c r="K4644" i="1"/>
  <c r="K4645" i="1"/>
  <c r="K4646" i="1"/>
  <c r="K4647" i="1"/>
  <c r="K868" i="1"/>
  <c r="K869" i="1"/>
  <c r="K870" i="1"/>
  <c r="K4648" i="1"/>
  <c r="K4649" i="1"/>
  <c r="K4650" i="1"/>
  <c r="K871" i="1"/>
  <c r="K4651" i="1"/>
  <c r="K4652" i="1"/>
  <c r="K872" i="1"/>
  <c r="K4653" i="1"/>
  <c r="K4654" i="1"/>
  <c r="K4655" i="1"/>
  <c r="K4656" i="1"/>
  <c r="K873" i="1"/>
  <c r="K4657" i="1"/>
  <c r="K4658" i="1"/>
  <c r="K4659" i="1"/>
  <c r="K4660" i="1"/>
  <c r="K4661" i="1"/>
  <c r="K874" i="1"/>
  <c r="K875" i="1"/>
  <c r="K4662" i="1"/>
  <c r="K4663" i="1"/>
  <c r="K876" i="1"/>
  <c r="K4664" i="1"/>
  <c r="K877" i="1"/>
  <c r="K4665" i="1"/>
  <c r="K4666" i="1"/>
  <c r="K878" i="1"/>
  <c r="K4667" i="1"/>
  <c r="K4668" i="1"/>
  <c r="K4669" i="1"/>
  <c r="K4670" i="1"/>
  <c r="K4671" i="1"/>
  <c r="K4672" i="1"/>
  <c r="K4673" i="1"/>
  <c r="K4674" i="1"/>
  <c r="K4675" i="1"/>
  <c r="K879" i="1"/>
  <c r="K4676" i="1"/>
  <c r="K880" i="1"/>
  <c r="K4677" i="1"/>
  <c r="K881" i="1"/>
  <c r="K4678" i="1"/>
  <c r="K4679" i="1"/>
  <c r="K882" i="1"/>
  <c r="K883" i="1"/>
  <c r="K4680" i="1"/>
  <c r="K4681" i="1"/>
  <c r="K4682" i="1"/>
  <c r="K4683" i="1"/>
  <c r="K884" i="1"/>
  <c r="K885" i="1"/>
  <c r="K886" i="1"/>
  <c r="K4684" i="1"/>
  <c r="K887" i="1"/>
  <c r="K888" i="1"/>
  <c r="K4685" i="1"/>
  <c r="K4686" i="1"/>
  <c r="K889" i="1"/>
  <c r="K4687" i="1"/>
  <c r="K4688" i="1"/>
  <c r="K4689" i="1"/>
  <c r="K890" i="1"/>
  <c r="K4690" i="1"/>
  <c r="K891" i="1"/>
  <c r="K892" i="1"/>
  <c r="K4691" i="1"/>
  <c r="K4692" i="1"/>
  <c r="K893" i="1"/>
  <c r="K4693" i="1"/>
  <c r="K4694" i="1"/>
  <c r="K894" i="1"/>
  <c r="K4695" i="1"/>
  <c r="K4696" i="1"/>
  <c r="K4697" i="1"/>
  <c r="K895" i="1"/>
  <c r="K896" i="1"/>
  <c r="K897" i="1"/>
  <c r="K4698" i="1"/>
  <c r="K4699" i="1"/>
  <c r="K4700" i="1"/>
  <c r="K898" i="1"/>
  <c r="K4701" i="1"/>
  <c r="K899" i="1"/>
  <c r="K900" i="1"/>
  <c r="K901" i="1"/>
  <c r="K902" i="1"/>
  <c r="K903" i="1"/>
  <c r="K904" i="1"/>
  <c r="K905" i="1"/>
  <c r="K4702" i="1"/>
  <c r="K906" i="1"/>
  <c r="K907" i="1"/>
  <c r="K908" i="1"/>
  <c r="K909" i="1"/>
  <c r="K910" i="1"/>
  <c r="K911" i="1"/>
  <c r="K912" i="1"/>
  <c r="K913" i="1"/>
  <c r="K914" i="1"/>
  <c r="K4703" i="1"/>
  <c r="K915" i="1"/>
  <c r="K916" i="1"/>
  <c r="K917" i="1"/>
  <c r="K918" i="1"/>
  <c r="K4704" i="1"/>
  <c r="K4705" i="1"/>
  <c r="K919" i="1"/>
  <c r="K920" i="1"/>
  <c r="K921" i="1"/>
  <c r="K922" i="1"/>
  <c r="K923" i="1"/>
  <c r="K924" i="1"/>
  <c r="K4706" i="1"/>
  <c r="K4707" i="1"/>
  <c r="K925" i="1"/>
  <c r="K4708" i="1"/>
  <c r="K4709" i="1"/>
  <c r="K926" i="1"/>
  <c r="K4710" i="1"/>
  <c r="K4711" i="1"/>
  <c r="K927" i="1"/>
  <c r="K4712" i="1"/>
  <c r="K928" i="1"/>
  <c r="K4713" i="1"/>
  <c r="K4714" i="1"/>
  <c r="K4715" i="1"/>
  <c r="K929" i="1"/>
  <c r="K4716" i="1"/>
  <c r="K4717" i="1"/>
  <c r="K930" i="1"/>
  <c r="K931" i="1"/>
  <c r="K932" i="1"/>
  <c r="K4718" i="1"/>
  <c r="K933" i="1"/>
  <c r="K4719" i="1"/>
  <c r="K4720" i="1"/>
  <c r="K4721" i="1"/>
  <c r="K4722" i="1"/>
  <c r="K4723" i="1"/>
  <c r="K4724" i="1"/>
  <c r="K934" i="1"/>
  <c r="K4725" i="1"/>
  <c r="K4726" i="1"/>
  <c r="K4727" i="1"/>
  <c r="K935" i="1"/>
  <c r="K4728" i="1"/>
  <c r="K4729" i="1"/>
  <c r="K4730" i="1"/>
  <c r="K936" i="1"/>
  <c r="K937" i="1"/>
  <c r="K4731" i="1"/>
  <c r="K938" i="1"/>
  <c r="K939" i="1"/>
  <c r="K940" i="1"/>
  <c r="K941" i="1"/>
  <c r="K4732" i="1"/>
  <c r="K4733" i="1"/>
  <c r="K4734" i="1"/>
  <c r="K4735" i="1"/>
  <c r="K942" i="1"/>
  <c r="K4736" i="1"/>
  <c r="K943" i="1"/>
  <c r="K944" i="1"/>
  <c r="K945" i="1"/>
  <c r="K4737" i="1"/>
  <c r="K946" i="1"/>
  <c r="K947" i="1"/>
  <c r="K4738" i="1"/>
  <c r="K948" i="1"/>
  <c r="K949" i="1"/>
  <c r="K4739" i="1"/>
  <c r="K950" i="1"/>
  <c r="K951" i="1"/>
  <c r="K952" i="1"/>
  <c r="K953" i="1"/>
  <c r="K954" i="1"/>
  <c r="K955" i="1"/>
  <c r="K956" i="1"/>
  <c r="K957" i="1"/>
  <c r="K958" i="1"/>
  <c r="K959" i="1"/>
  <c r="K4740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4741" i="1"/>
  <c r="K4742" i="1"/>
  <c r="K4743" i="1"/>
  <c r="K983" i="1"/>
  <c r="K984" i="1"/>
  <c r="K4744" i="1"/>
  <c r="K985" i="1"/>
  <c r="K986" i="1"/>
  <c r="K987" i="1"/>
  <c r="K988" i="1"/>
  <c r="K989" i="1"/>
  <c r="K4745" i="1"/>
  <c r="K990" i="1"/>
  <c r="K991" i="1"/>
  <c r="K4746" i="1"/>
  <c r="K992" i="1"/>
  <c r="K4747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4748" i="1"/>
  <c r="K1006" i="1"/>
  <c r="K1007" i="1"/>
  <c r="K1008" i="1"/>
  <c r="K1009" i="1"/>
  <c r="K4749" i="1"/>
  <c r="K1010" i="1"/>
  <c r="K1011" i="1"/>
  <c r="K1012" i="1"/>
  <c r="K1013" i="1"/>
  <c r="K1014" i="1"/>
  <c r="K1015" i="1"/>
  <c r="K1016" i="1"/>
  <c r="K4750" i="1"/>
  <c r="K1017" i="1"/>
  <c r="K1018" i="1"/>
  <c r="K4751" i="1"/>
  <c r="K1019" i="1"/>
  <c r="K1020" i="1"/>
  <c r="K1021" i="1"/>
  <c r="K1022" i="1"/>
  <c r="K1023" i="1"/>
  <c r="K1024" i="1"/>
  <c r="K1025" i="1"/>
  <c r="K1026" i="1"/>
  <c r="K4752" i="1"/>
  <c r="K1027" i="1"/>
  <c r="K1028" i="1"/>
  <c r="K1029" i="1"/>
  <c r="K1030" i="1"/>
  <c r="K1031" i="1"/>
  <c r="K4753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4754" i="1"/>
  <c r="K4755" i="1"/>
  <c r="K4756" i="1"/>
  <c r="K4757" i="1"/>
  <c r="K1056" i="1"/>
  <c r="K1057" i="1"/>
  <c r="K4758" i="1"/>
  <c r="K1058" i="1"/>
  <c r="K4759" i="1"/>
  <c r="K1059" i="1"/>
  <c r="K4760" i="1"/>
  <c r="K1060" i="1"/>
  <c r="K1061" i="1"/>
  <c r="K1062" i="1"/>
  <c r="K1063" i="1"/>
  <c r="K1064" i="1"/>
  <c r="K4761" i="1"/>
  <c r="K1065" i="1"/>
  <c r="K4762" i="1"/>
  <c r="K1066" i="1"/>
  <c r="K4763" i="1"/>
  <c r="K1067" i="1"/>
  <c r="K4764" i="1"/>
  <c r="K4765" i="1"/>
  <c r="K4766" i="1"/>
  <c r="K4767" i="1"/>
  <c r="K1068" i="1"/>
  <c r="K1069" i="1"/>
  <c r="K4768" i="1"/>
  <c r="K4769" i="1"/>
  <c r="K1070" i="1"/>
  <c r="K4770" i="1"/>
  <c r="K1071" i="1"/>
  <c r="K4771" i="1"/>
  <c r="K1072" i="1"/>
  <c r="K1073" i="1"/>
  <c r="K4772" i="1"/>
  <c r="K4773" i="1"/>
  <c r="K4774" i="1"/>
  <c r="K4775" i="1"/>
  <c r="K4776" i="1"/>
  <c r="K4777" i="1"/>
  <c r="K4778" i="1"/>
  <c r="K1074" i="1"/>
  <c r="K1075" i="1"/>
  <c r="K4779" i="1"/>
  <c r="K1076" i="1"/>
  <c r="K4780" i="1"/>
  <c r="K4781" i="1"/>
  <c r="K1077" i="1"/>
  <c r="K1078" i="1"/>
  <c r="K4782" i="1"/>
  <c r="K1079" i="1"/>
  <c r="K1080" i="1"/>
  <c r="K4783" i="1"/>
  <c r="K4784" i="1"/>
  <c r="K1081" i="1"/>
  <c r="K4785" i="1"/>
  <c r="K4786" i="1"/>
  <c r="K4787" i="1"/>
  <c r="K4788" i="1"/>
  <c r="K4789" i="1"/>
  <c r="K4790" i="1"/>
  <c r="K1082" i="1"/>
  <c r="K4791" i="1"/>
  <c r="K4792" i="1"/>
  <c r="K4793" i="1"/>
  <c r="K4794" i="1"/>
  <c r="K4795" i="1"/>
  <c r="K1083" i="1"/>
  <c r="K1084" i="1"/>
  <c r="K1085" i="1"/>
  <c r="K4796" i="1"/>
  <c r="K4797" i="1"/>
  <c r="K4798" i="1"/>
  <c r="K1086" i="1"/>
  <c r="K1087" i="1"/>
  <c r="K4799" i="1"/>
  <c r="K1088" i="1"/>
  <c r="K4800" i="1"/>
  <c r="K1089" i="1"/>
  <c r="K1090" i="1"/>
  <c r="K1091" i="1"/>
  <c r="K4801" i="1"/>
  <c r="K4802" i="1"/>
  <c r="K1092" i="1"/>
  <c r="K4803" i="1"/>
  <c r="K1093" i="1"/>
  <c r="K4804" i="1"/>
  <c r="K4805" i="1"/>
  <c r="K4806" i="1"/>
  <c r="K1094" i="1"/>
  <c r="K4807" i="1"/>
  <c r="K1095" i="1"/>
  <c r="K4808" i="1"/>
  <c r="K1096" i="1"/>
  <c r="K1097" i="1"/>
  <c r="K1098" i="1"/>
  <c r="K4809" i="1"/>
  <c r="K4810" i="1"/>
  <c r="K1099" i="1"/>
  <c r="K1100" i="1"/>
  <c r="K1101" i="1"/>
  <c r="K4811" i="1"/>
  <c r="K1102" i="1"/>
  <c r="K4812" i="1"/>
  <c r="K4813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4814" i="1"/>
  <c r="K1116" i="1"/>
  <c r="K1117" i="1"/>
  <c r="K1118" i="1"/>
  <c r="K1119" i="1"/>
  <c r="K4815" i="1"/>
  <c r="K1120" i="1"/>
  <c r="K1121" i="1"/>
  <c r="K1122" i="1"/>
  <c r="K4816" i="1"/>
  <c r="K1123" i="1"/>
  <c r="K1124" i="1"/>
  <c r="K1125" i="1"/>
  <c r="K1126" i="1"/>
  <c r="K1127" i="1"/>
  <c r="K1128" i="1"/>
  <c r="K1129" i="1"/>
  <c r="K1130" i="1"/>
  <c r="K4817" i="1"/>
  <c r="K1131" i="1"/>
  <c r="K1132" i="1"/>
  <c r="K1133" i="1"/>
  <c r="K1134" i="1"/>
  <c r="K1135" i="1"/>
  <c r="K1136" i="1"/>
  <c r="K1137" i="1"/>
  <c r="K1138" i="1"/>
  <c r="K1139" i="1"/>
  <c r="K1140" i="1"/>
  <c r="K1141" i="1"/>
  <c r="K4818" i="1"/>
  <c r="K1142" i="1"/>
  <c r="K1143" i="1"/>
  <c r="K1144" i="1"/>
  <c r="K1145" i="1"/>
  <c r="K4819" i="1"/>
  <c r="K1146" i="1"/>
  <c r="K1147" i="1"/>
  <c r="K4820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4821" i="1"/>
  <c r="K1165" i="1"/>
  <c r="K86" i="1"/>
  <c r="K4822" i="1"/>
  <c r="K4823" i="1"/>
  <c r="K4824" i="1"/>
  <c r="K1166" i="1"/>
  <c r="K1167" i="1"/>
  <c r="K1168" i="1"/>
  <c r="K4825" i="1"/>
  <c r="K4826" i="1"/>
  <c r="K1169" i="1"/>
  <c r="K4827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4828" i="1"/>
  <c r="K1182" i="1"/>
  <c r="K4829" i="1"/>
  <c r="K4830" i="1"/>
  <c r="K1183" i="1"/>
  <c r="K1184" i="1"/>
  <c r="K4831" i="1"/>
  <c r="K1185" i="1"/>
  <c r="K1186" i="1"/>
  <c r="K1187" i="1"/>
  <c r="K1188" i="1"/>
  <c r="K1189" i="1"/>
  <c r="K1190" i="1"/>
  <c r="K1191" i="1"/>
  <c r="K1192" i="1"/>
  <c r="K4832" i="1"/>
  <c r="K4833" i="1"/>
  <c r="K1193" i="1"/>
  <c r="K4834" i="1"/>
  <c r="K4835" i="1"/>
  <c r="K4836" i="1"/>
  <c r="K1194" i="1"/>
  <c r="K1195" i="1"/>
  <c r="K1196" i="1"/>
  <c r="K1197" i="1"/>
  <c r="K1198" i="1"/>
  <c r="K1199" i="1"/>
  <c r="K1200" i="1"/>
  <c r="K1201" i="1"/>
  <c r="K1202" i="1"/>
  <c r="K1203" i="1"/>
  <c r="K1204" i="1"/>
  <c r="K4837" i="1"/>
  <c r="K1205" i="1"/>
  <c r="K1206" i="1"/>
  <c r="K4838" i="1"/>
  <c r="K4839" i="1"/>
  <c r="K1207" i="1"/>
  <c r="K1208" i="1"/>
  <c r="K1209" i="1"/>
  <c r="K1210" i="1"/>
  <c r="K1211" i="1"/>
  <c r="K1212" i="1"/>
  <c r="K1213" i="1"/>
  <c r="K4840" i="1"/>
  <c r="K4841" i="1"/>
  <c r="K1214" i="1"/>
  <c r="K4842" i="1"/>
  <c r="K4843" i="1"/>
  <c r="K4844" i="1"/>
  <c r="K4845" i="1"/>
  <c r="K4846" i="1"/>
  <c r="K1215" i="1"/>
  <c r="K4847" i="1"/>
  <c r="K4848" i="1"/>
  <c r="K1216" i="1"/>
  <c r="K4849" i="1"/>
  <c r="K4850" i="1"/>
  <c r="K4851" i="1"/>
  <c r="K1217" i="1"/>
  <c r="K1218" i="1"/>
  <c r="K4852" i="1"/>
  <c r="K4853" i="1"/>
  <c r="K4854" i="1"/>
  <c r="K1219" i="1"/>
  <c r="K1220" i="1"/>
  <c r="K1221" i="1"/>
  <c r="K1222" i="1"/>
  <c r="K1223" i="1"/>
  <c r="K4855" i="1"/>
  <c r="K4856" i="1"/>
  <c r="K1224" i="1"/>
  <c r="K1225" i="1"/>
  <c r="K4857" i="1"/>
  <c r="K4858" i="1"/>
  <c r="K4859" i="1"/>
  <c r="K4860" i="1"/>
  <c r="K4861" i="1"/>
  <c r="K1226" i="1"/>
  <c r="K1227" i="1"/>
  <c r="K4862" i="1"/>
  <c r="K1228" i="1"/>
  <c r="K4863" i="1"/>
  <c r="K4864" i="1"/>
  <c r="K4865" i="1"/>
  <c r="K4866" i="1"/>
  <c r="K4867" i="1"/>
  <c r="K4868" i="1"/>
  <c r="K1229" i="1"/>
  <c r="K1230" i="1"/>
  <c r="K4869" i="1"/>
  <c r="K4870" i="1"/>
  <c r="K1231" i="1"/>
  <c r="K1232" i="1"/>
  <c r="K4871" i="1"/>
  <c r="K1233" i="1"/>
  <c r="K1234" i="1"/>
  <c r="K4872" i="1"/>
  <c r="K4873" i="1"/>
  <c r="K4874" i="1"/>
  <c r="K1235" i="1"/>
  <c r="K1236" i="1"/>
  <c r="K1237" i="1"/>
  <c r="K1238" i="1"/>
  <c r="K4875" i="1"/>
  <c r="K4876" i="1"/>
  <c r="K1239" i="1"/>
  <c r="K4877" i="1"/>
  <c r="K1240" i="1"/>
  <c r="K1241" i="1"/>
  <c r="K1242" i="1"/>
  <c r="K1243" i="1"/>
  <c r="K4878" i="1"/>
  <c r="K4879" i="1"/>
  <c r="K1244" i="1"/>
  <c r="K1245" i="1"/>
  <c r="K1246" i="1"/>
  <c r="K1247" i="1"/>
  <c r="K1248" i="1"/>
  <c r="K1249" i="1"/>
  <c r="K1250" i="1"/>
  <c r="K4880" i="1"/>
  <c r="K1251" i="1"/>
  <c r="K1252" i="1"/>
  <c r="K1253" i="1"/>
  <c r="K1254" i="1"/>
  <c r="K4881" i="1"/>
  <c r="K1255" i="1"/>
  <c r="K1256" i="1"/>
  <c r="K1257" i="1"/>
  <c r="K1258" i="1"/>
  <c r="K4882" i="1"/>
  <c r="K4883" i="1"/>
  <c r="K1259" i="1"/>
  <c r="K1260" i="1"/>
  <c r="K1261" i="1"/>
  <c r="K4884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4885" i="1"/>
  <c r="K1280" i="1"/>
  <c r="K1281" i="1"/>
  <c r="K1282" i="1"/>
  <c r="K1283" i="1"/>
  <c r="K1284" i="1"/>
  <c r="K1285" i="1"/>
  <c r="K1286" i="1"/>
  <c r="K4886" i="1"/>
  <c r="K1287" i="1"/>
  <c r="K4887" i="1"/>
  <c r="K1288" i="1"/>
  <c r="K1289" i="1"/>
  <c r="K1290" i="1"/>
  <c r="K4888" i="1"/>
  <c r="K4889" i="1"/>
  <c r="K1291" i="1"/>
  <c r="K1292" i="1"/>
  <c r="K1293" i="1"/>
  <c r="K1294" i="1"/>
  <c r="K4890" i="1"/>
  <c r="K1295" i="1"/>
  <c r="K1296" i="1"/>
  <c r="K1297" i="1"/>
  <c r="K1298" i="1"/>
  <c r="K1299" i="1"/>
  <c r="K1300" i="1"/>
  <c r="K4891" i="1"/>
  <c r="K1301" i="1"/>
  <c r="K4892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4893" i="1"/>
  <c r="K4894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4895" i="1"/>
  <c r="K1337" i="1"/>
  <c r="K4896" i="1"/>
  <c r="K1338" i="1"/>
  <c r="K1339" i="1"/>
  <c r="K1340" i="1"/>
  <c r="K1341" i="1"/>
  <c r="K1342" i="1"/>
  <c r="K4897" i="1"/>
  <c r="K1343" i="1"/>
  <c r="K1344" i="1"/>
  <c r="K1345" i="1"/>
  <c r="K1346" i="1"/>
  <c r="K4898" i="1"/>
  <c r="K1347" i="1"/>
  <c r="K1348" i="1"/>
  <c r="K1349" i="1"/>
  <c r="K1350" i="1"/>
  <c r="K1351" i="1"/>
  <c r="K4899" i="1"/>
  <c r="K1352" i="1"/>
  <c r="K1353" i="1"/>
  <c r="K4900" i="1"/>
  <c r="K4901" i="1"/>
  <c r="K4902" i="1"/>
  <c r="K4903" i="1"/>
  <c r="K4904" i="1"/>
  <c r="K1354" i="1"/>
  <c r="K1355" i="1"/>
  <c r="K1356" i="1"/>
  <c r="K4905" i="1"/>
  <c r="K4906" i="1"/>
  <c r="K4907" i="1"/>
  <c r="K1357" i="1"/>
  <c r="K4908" i="1"/>
  <c r="K4909" i="1"/>
  <c r="K4910" i="1"/>
  <c r="K4911" i="1"/>
  <c r="K4912" i="1"/>
  <c r="K1358" i="1"/>
  <c r="K1359" i="1"/>
  <c r="K4913" i="1"/>
  <c r="K1360" i="1"/>
  <c r="K4914" i="1"/>
  <c r="K4915" i="1"/>
  <c r="K4916" i="1"/>
  <c r="K1361" i="1"/>
  <c r="K4917" i="1"/>
  <c r="K4918" i="1"/>
  <c r="K4919" i="1"/>
  <c r="K1362" i="1"/>
  <c r="K4920" i="1"/>
  <c r="K4921" i="1"/>
  <c r="K4922" i="1"/>
  <c r="K1363" i="1"/>
  <c r="K1364" i="1"/>
  <c r="K4923" i="1"/>
  <c r="K4924" i="1"/>
  <c r="K4925" i="1"/>
  <c r="K4926" i="1"/>
  <c r="K1365" i="1"/>
  <c r="K4927" i="1"/>
  <c r="K1366" i="1"/>
  <c r="K4928" i="1"/>
  <c r="K4929" i="1"/>
  <c r="K4930" i="1"/>
  <c r="K4931" i="1"/>
  <c r="K4932" i="1"/>
  <c r="K4933" i="1"/>
  <c r="K4934" i="1"/>
  <c r="K4935" i="1"/>
  <c r="K1367" i="1"/>
  <c r="K1368" i="1"/>
  <c r="K1369" i="1"/>
  <c r="K4936" i="1"/>
  <c r="K1370" i="1"/>
  <c r="K1371" i="1"/>
  <c r="K1372" i="1"/>
  <c r="K4937" i="1"/>
  <c r="K1373" i="1"/>
  <c r="K1374" i="1"/>
  <c r="K4938" i="1"/>
  <c r="K1375" i="1"/>
  <c r="K1376" i="1"/>
  <c r="K1377" i="1"/>
  <c r="K4939" i="1"/>
  <c r="K1378" i="1"/>
  <c r="K1379" i="1"/>
  <c r="K1380" i="1"/>
  <c r="K4940" i="1"/>
  <c r="K1381" i="1"/>
  <c r="K1382" i="1"/>
  <c r="K4941" i="1"/>
  <c r="K1383" i="1"/>
  <c r="K4942" i="1"/>
  <c r="K1384" i="1"/>
  <c r="K1385" i="1"/>
  <c r="K4943" i="1"/>
  <c r="K4944" i="1"/>
  <c r="K1386" i="1"/>
  <c r="K4945" i="1"/>
  <c r="K4946" i="1"/>
  <c r="K1387" i="1"/>
  <c r="K1388" i="1"/>
  <c r="K4947" i="1"/>
  <c r="K1389" i="1"/>
  <c r="K1390" i="1"/>
  <c r="K4948" i="1"/>
  <c r="K4949" i="1"/>
  <c r="K1391" i="1"/>
  <c r="K4950" i="1"/>
  <c r="K4951" i="1"/>
  <c r="K1392" i="1"/>
  <c r="K4952" i="1"/>
  <c r="K4953" i="1"/>
  <c r="K1393" i="1"/>
  <c r="K1394" i="1"/>
  <c r="K4954" i="1"/>
  <c r="K4955" i="1"/>
  <c r="K4956" i="1"/>
  <c r="K4957" i="1"/>
  <c r="K1395" i="1"/>
  <c r="K1396" i="1"/>
  <c r="K1397" i="1"/>
  <c r="K1398" i="1"/>
  <c r="K4958" i="1"/>
  <c r="K1399" i="1"/>
  <c r="K1400" i="1"/>
  <c r="K4959" i="1"/>
  <c r="K1401" i="1"/>
  <c r="K4960" i="1"/>
  <c r="K1402" i="1"/>
  <c r="K1403" i="1"/>
  <c r="K1404" i="1"/>
  <c r="K1405" i="1"/>
  <c r="K1406" i="1"/>
  <c r="K1407" i="1"/>
  <c r="K4961" i="1"/>
  <c r="K1408" i="1"/>
  <c r="K4962" i="1"/>
  <c r="K4963" i="1"/>
  <c r="K4964" i="1"/>
  <c r="K4965" i="1"/>
  <c r="K4966" i="1"/>
  <c r="K1409" i="1"/>
  <c r="K1410" i="1"/>
  <c r="K1411" i="1"/>
  <c r="K1412" i="1"/>
  <c r="K1413" i="1"/>
  <c r="K1414" i="1"/>
  <c r="K1415" i="1"/>
  <c r="K1416" i="1"/>
  <c r="K1417" i="1"/>
  <c r="K1418" i="1"/>
  <c r="K4967" i="1"/>
  <c r="K4968" i="1"/>
  <c r="K1419" i="1"/>
  <c r="K1420" i="1"/>
  <c r="K1421" i="1"/>
  <c r="K1422" i="1"/>
  <c r="K1423" i="1"/>
  <c r="K1424" i="1"/>
  <c r="K1425" i="1"/>
  <c r="K1426" i="1"/>
  <c r="K1427" i="1"/>
  <c r="K1428" i="1"/>
  <c r="K1429" i="1"/>
  <c r="K4969" i="1"/>
  <c r="K1430" i="1"/>
  <c r="K1431" i="1"/>
  <c r="K4970" i="1"/>
  <c r="K1432" i="1"/>
  <c r="K1433" i="1"/>
  <c r="K1434" i="1"/>
  <c r="K4971" i="1"/>
  <c r="K4972" i="1"/>
  <c r="K1435" i="1"/>
  <c r="K1436" i="1"/>
  <c r="K4973" i="1"/>
  <c r="K1437" i="1"/>
  <c r="K1438" i="1"/>
  <c r="K1439" i="1"/>
  <c r="K1440" i="1"/>
  <c r="K1441" i="1"/>
  <c r="K4974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4975" i="1"/>
  <c r="K1454" i="1"/>
  <c r="K1455" i="1"/>
  <c r="K4976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4977" i="1"/>
  <c r="K4978" i="1"/>
  <c r="K1468" i="1"/>
  <c r="K4979" i="1"/>
  <c r="K4980" i="1"/>
  <c r="K1469" i="1"/>
  <c r="K4981" i="1"/>
  <c r="K4982" i="1"/>
  <c r="K4983" i="1"/>
  <c r="K4984" i="1"/>
  <c r="K4985" i="1"/>
  <c r="K1470" i="1"/>
  <c r="K1471" i="1"/>
  <c r="K4986" i="1"/>
  <c r="K1472" i="1"/>
  <c r="K4987" i="1"/>
  <c r="K1473" i="1"/>
  <c r="K1474" i="1"/>
  <c r="K4988" i="1"/>
  <c r="K4989" i="1"/>
  <c r="K4990" i="1"/>
  <c r="K1475" i="1"/>
  <c r="K1476" i="1"/>
  <c r="K1477" i="1"/>
  <c r="K4991" i="1"/>
  <c r="K1478" i="1"/>
  <c r="K1479" i="1"/>
  <c r="K1480" i="1"/>
  <c r="K1481" i="1"/>
  <c r="K1482" i="1"/>
  <c r="K4992" i="1"/>
  <c r="K1483" i="1"/>
  <c r="K4993" i="1"/>
  <c r="K4994" i="1"/>
  <c r="K1484" i="1"/>
  <c r="K1485" i="1"/>
  <c r="K1486" i="1"/>
  <c r="K1487" i="1"/>
  <c r="K1488" i="1"/>
  <c r="K1489" i="1"/>
  <c r="K4995" i="1"/>
  <c r="K1490" i="1"/>
  <c r="K1491" i="1"/>
  <c r="K4996" i="1"/>
  <c r="K4997" i="1"/>
  <c r="K4998" i="1"/>
  <c r="K1492" i="1"/>
  <c r="K1493" i="1"/>
  <c r="K1494" i="1"/>
  <c r="K1495" i="1"/>
  <c r="K4999" i="1"/>
  <c r="K5000" i="1"/>
  <c r="K1496" i="1"/>
  <c r="K5001" i="1"/>
  <c r="K5002" i="1"/>
  <c r="K5003" i="1"/>
  <c r="K5004" i="1"/>
  <c r="K5005" i="1"/>
  <c r="K5006" i="1"/>
  <c r="K5007" i="1"/>
  <c r="K5008" i="1"/>
  <c r="K1497" i="1"/>
  <c r="K1498" i="1"/>
  <c r="K5009" i="1"/>
  <c r="K1499" i="1"/>
  <c r="K5010" i="1"/>
  <c r="K5011" i="1"/>
  <c r="K5012" i="1"/>
  <c r="K5013" i="1"/>
  <c r="K5014" i="1"/>
  <c r="K5015" i="1"/>
  <c r="K1500" i="1"/>
  <c r="K1501" i="1"/>
  <c r="K1502" i="1"/>
  <c r="K5016" i="1"/>
  <c r="K5017" i="1"/>
  <c r="K5018" i="1"/>
  <c r="K1503" i="1"/>
  <c r="K1504" i="1"/>
  <c r="K5019" i="1"/>
  <c r="K5020" i="1"/>
  <c r="K5021" i="1"/>
  <c r="K1505" i="1"/>
  <c r="K1506" i="1"/>
  <c r="K5022" i="1"/>
  <c r="K5023" i="1"/>
  <c r="K5024" i="1"/>
  <c r="K5025" i="1"/>
  <c r="K5026" i="1"/>
  <c r="K5027" i="1"/>
  <c r="K1507" i="1"/>
  <c r="K5028" i="1"/>
  <c r="K1508" i="1"/>
  <c r="K5029" i="1"/>
  <c r="K1509" i="1"/>
  <c r="K1510" i="1"/>
  <c r="K1511" i="1"/>
  <c r="K1512" i="1"/>
  <c r="K1513" i="1"/>
  <c r="K5030" i="1"/>
  <c r="K1514" i="1"/>
  <c r="K1515" i="1"/>
  <c r="K5031" i="1"/>
  <c r="K5032" i="1"/>
  <c r="K5033" i="1"/>
  <c r="K1516" i="1"/>
  <c r="K5034" i="1"/>
  <c r="K1517" i="1"/>
  <c r="K5035" i="1"/>
  <c r="K1518" i="1"/>
  <c r="K1519" i="1"/>
  <c r="K1520" i="1"/>
  <c r="K5036" i="1"/>
  <c r="K1521" i="1"/>
  <c r="K5037" i="1"/>
  <c r="K1522" i="1"/>
  <c r="K1523" i="1"/>
  <c r="K1524" i="1"/>
  <c r="K1525" i="1"/>
  <c r="K1526" i="1"/>
  <c r="K5038" i="1"/>
  <c r="K5039" i="1"/>
  <c r="K5040" i="1"/>
  <c r="K5041" i="1"/>
  <c r="K1527" i="1"/>
  <c r="K5042" i="1"/>
  <c r="K5043" i="1"/>
  <c r="K1528" i="1"/>
  <c r="K5044" i="1"/>
  <c r="K5045" i="1"/>
  <c r="K5046" i="1"/>
  <c r="K1529" i="1"/>
  <c r="K1530" i="1"/>
  <c r="K5047" i="1"/>
  <c r="K5048" i="1"/>
  <c r="K1531" i="1"/>
  <c r="K5049" i="1"/>
  <c r="K5050" i="1"/>
  <c r="K5051" i="1"/>
  <c r="K5052" i="1"/>
  <c r="K1532" i="1"/>
  <c r="K1533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1534" i="1"/>
  <c r="K5065" i="1"/>
  <c r="K1535" i="1"/>
  <c r="K1536" i="1"/>
  <c r="K1537" i="1"/>
  <c r="K5066" i="1"/>
  <c r="K1538" i="1"/>
  <c r="K1539" i="1"/>
  <c r="K5067" i="1"/>
  <c r="K5068" i="1"/>
  <c r="K5069" i="1"/>
  <c r="K5070" i="1"/>
  <c r="K1540" i="1"/>
  <c r="K1541" i="1"/>
  <c r="K1542" i="1"/>
  <c r="K1543" i="1"/>
  <c r="K1544" i="1"/>
  <c r="K5071" i="1"/>
  <c r="K5072" i="1"/>
  <c r="K5073" i="1"/>
  <c r="K5074" i="1"/>
  <c r="K5075" i="1"/>
  <c r="K1545" i="1"/>
  <c r="K5076" i="1"/>
  <c r="K1546" i="1"/>
  <c r="K1547" i="1"/>
  <c r="K5077" i="1"/>
  <c r="K5078" i="1"/>
  <c r="K5079" i="1"/>
  <c r="K1548" i="1"/>
  <c r="K5080" i="1"/>
  <c r="K5081" i="1"/>
  <c r="K1549" i="1"/>
  <c r="K5082" i="1"/>
  <c r="K5083" i="1"/>
  <c r="K1550" i="1"/>
  <c r="K1551" i="1"/>
  <c r="K1552" i="1"/>
  <c r="K1553" i="1"/>
  <c r="K1554" i="1"/>
  <c r="K1555" i="1"/>
  <c r="K1556" i="1"/>
  <c r="K1557" i="1"/>
  <c r="K1558" i="1"/>
  <c r="K1559" i="1"/>
  <c r="K1560" i="1"/>
  <c r="K5084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5085" i="1"/>
  <c r="K1581" i="1"/>
  <c r="K5086" i="1"/>
  <c r="K1582" i="1"/>
  <c r="K1583" i="1"/>
  <c r="K1584" i="1"/>
  <c r="K5087" i="1"/>
  <c r="K1585" i="1"/>
  <c r="K1586" i="1"/>
  <c r="K1587" i="1"/>
  <c r="K1588" i="1"/>
  <c r="K1589" i="1"/>
  <c r="K1590" i="1"/>
  <c r="K5088" i="1"/>
  <c r="K1591" i="1"/>
  <c r="K1592" i="1"/>
  <c r="K1593" i="1"/>
  <c r="K5089" i="1"/>
  <c r="K1594" i="1"/>
  <c r="K1595" i="1"/>
  <c r="K1596" i="1"/>
  <c r="K1597" i="1"/>
  <c r="K5090" i="1"/>
  <c r="K1598" i="1"/>
  <c r="K1599" i="1"/>
  <c r="K1600" i="1"/>
  <c r="K5091" i="1"/>
  <c r="K1601" i="1"/>
  <c r="K5092" i="1"/>
  <c r="K1602" i="1"/>
  <c r="K5093" i="1"/>
  <c r="K1603" i="1"/>
  <c r="K1604" i="1"/>
  <c r="K1605" i="1"/>
  <c r="K5094" i="1"/>
  <c r="K1606" i="1"/>
  <c r="K1607" i="1"/>
  <c r="K5095" i="1"/>
  <c r="K1608" i="1"/>
  <c r="K1609" i="1"/>
  <c r="K1610" i="1"/>
  <c r="K1611" i="1"/>
  <c r="K1612" i="1"/>
  <c r="K1613" i="1"/>
  <c r="K5096" i="1"/>
  <c r="K1614" i="1"/>
  <c r="K1615" i="1"/>
  <c r="K5097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5098" i="1"/>
  <c r="K1629" i="1"/>
  <c r="K1630" i="1"/>
  <c r="K1631" i="1"/>
  <c r="K5099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5100" i="1"/>
  <c r="K1647" i="1"/>
  <c r="K1648" i="1"/>
  <c r="K1649" i="1"/>
  <c r="K1650" i="1"/>
  <c r="K1651" i="1"/>
  <c r="K1652" i="1"/>
  <c r="K1653" i="1"/>
  <c r="K1654" i="1"/>
  <c r="K1655" i="1"/>
  <c r="K1656" i="1"/>
  <c r="K87" i="1"/>
  <c r="K5101" i="1"/>
  <c r="K5102" i="1"/>
  <c r="K5103" i="1"/>
  <c r="K88" i="1"/>
  <c r="K5104" i="1"/>
  <c r="K89" i="1"/>
  <c r="K5105" i="1"/>
  <c r="K1657" i="1"/>
  <c r="K5106" i="1"/>
  <c r="K1658" i="1"/>
  <c r="K5107" i="1"/>
  <c r="K90" i="1"/>
  <c r="K1659" i="1"/>
  <c r="K1660" i="1"/>
  <c r="K5108" i="1"/>
  <c r="K5109" i="1"/>
  <c r="K5110" i="1"/>
  <c r="K1661" i="1"/>
  <c r="K1662" i="1"/>
  <c r="K5111" i="1"/>
  <c r="K1663" i="1"/>
  <c r="K1664" i="1"/>
  <c r="K1665" i="1"/>
  <c r="K1666" i="1"/>
  <c r="K1667" i="1"/>
  <c r="K1668" i="1"/>
  <c r="K1669" i="1"/>
  <c r="K1670" i="1"/>
  <c r="K1671" i="1"/>
  <c r="K1672" i="1"/>
  <c r="K1673" i="1"/>
  <c r="K5112" i="1"/>
  <c r="K1674" i="1"/>
  <c r="K1675" i="1"/>
  <c r="K1676" i="1"/>
  <c r="K1677" i="1"/>
  <c r="K5113" i="1"/>
  <c r="K1678" i="1"/>
  <c r="K5114" i="1"/>
  <c r="K1679" i="1"/>
  <c r="K1680" i="1"/>
  <c r="K1681" i="1"/>
  <c r="K1682" i="1"/>
  <c r="K1683" i="1"/>
  <c r="K1684" i="1"/>
  <c r="K5115" i="1"/>
  <c r="K1685" i="1"/>
  <c r="K5116" i="1"/>
  <c r="K1686" i="1"/>
  <c r="K5117" i="1"/>
  <c r="K1687" i="1"/>
  <c r="K1688" i="1"/>
  <c r="K1689" i="1"/>
  <c r="K5118" i="1"/>
  <c r="K1690" i="1"/>
  <c r="K1691" i="1"/>
  <c r="K1692" i="1"/>
  <c r="K5119" i="1"/>
  <c r="K1693" i="1"/>
  <c r="K1694" i="1"/>
  <c r="K1695" i="1"/>
  <c r="K1696" i="1"/>
  <c r="K5120" i="1"/>
  <c r="K1697" i="1"/>
  <c r="K1698" i="1"/>
  <c r="K1699" i="1"/>
  <c r="K1700" i="1"/>
  <c r="K1701" i="1"/>
  <c r="K5121" i="1"/>
  <c r="K5122" i="1"/>
  <c r="K1702" i="1"/>
  <c r="K1703" i="1"/>
  <c r="K5123" i="1"/>
  <c r="K1704" i="1"/>
  <c r="K5124" i="1"/>
  <c r="K5125" i="1"/>
  <c r="K5126" i="1"/>
  <c r="K5127" i="1"/>
  <c r="K5128" i="1"/>
  <c r="K5129" i="1"/>
  <c r="K1705" i="1"/>
  <c r="K1706" i="1"/>
  <c r="K5130" i="1"/>
  <c r="K1707" i="1"/>
  <c r="K5131" i="1"/>
  <c r="K5132" i="1"/>
  <c r="K5133" i="1"/>
  <c r="K1708" i="1"/>
  <c r="K5134" i="1"/>
  <c r="K1709" i="1"/>
  <c r="K1710" i="1"/>
  <c r="K1711" i="1"/>
  <c r="K1712" i="1"/>
  <c r="K1713" i="1"/>
  <c r="K5135" i="1"/>
  <c r="K1714" i="1"/>
  <c r="K5136" i="1"/>
  <c r="K5137" i="1"/>
  <c r="K1715" i="1"/>
  <c r="K1716" i="1"/>
  <c r="K5138" i="1"/>
  <c r="K5139" i="1"/>
  <c r="K1717" i="1"/>
  <c r="K5140" i="1"/>
  <c r="K5141" i="1"/>
  <c r="K5142" i="1"/>
  <c r="K5143" i="1"/>
  <c r="K1718" i="1"/>
  <c r="K5144" i="1"/>
  <c r="K5145" i="1"/>
  <c r="K5146" i="1"/>
  <c r="K5147" i="1"/>
  <c r="K5148" i="1"/>
  <c r="K5149" i="1"/>
  <c r="K1719" i="1"/>
  <c r="K5150" i="1"/>
  <c r="K5151" i="1"/>
  <c r="K1720" i="1"/>
  <c r="K5152" i="1"/>
  <c r="K5153" i="1"/>
  <c r="K1721" i="1"/>
  <c r="K1722" i="1"/>
  <c r="K1723" i="1"/>
  <c r="K5154" i="1"/>
  <c r="K1724" i="1"/>
  <c r="K5155" i="1"/>
  <c r="K1725" i="1"/>
  <c r="K1726" i="1"/>
  <c r="K1727" i="1"/>
  <c r="K5156" i="1"/>
  <c r="K5157" i="1"/>
  <c r="K1728" i="1"/>
  <c r="K5158" i="1"/>
  <c r="K1729" i="1"/>
  <c r="K1730" i="1"/>
  <c r="K1731" i="1"/>
  <c r="K1732" i="1"/>
  <c r="K1733" i="1"/>
  <c r="K5159" i="1"/>
  <c r="K1734" i="1"/>
  <c r="K1735" i="1"/>
  <c r="K1736" i="1"/>
  <c r="K1737" i="1"/>
  <c r="K1738" i="1"/>
  <c r="K1739" i="1"/>
  <c r="K5160" i="1"/>
  <c r="K5161" i="1"/>
  <c r="K1740" i="1"/>
  <c r="K1741" i="1"/>
  <c r="K5162" i="1"/>
  <c r="K1742" i="1"/>
  <c r="K1743" i="1"/>
  <c r="K1744" i="1"/>
  <c r="K1745" i="1"/>
  <c r="K1746" i="1"/>
  <c r="K5163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5164" i="1"/>
  <c r="K1764" i="1"/>
  <c r="K1765" i="1"/>
  <c r="K1766" i="1"/>
  <c r="K1767" i="1"/>
  <c r="K1768" i="1"/>
  <c r="K1769" i="1"/>
  <c r="K5165" i="1"/>
  <c r="K1770" i="1"/>
  <c r="K1771" i="1"/>
  <c r="K1772" i="1"/>
  <c r="K5166" i="1"/>
  <c r="K1773" i="1"/>
  <c r="K1774" i="1"/>
  <c r="K1775" i="1"/>
  <c r="K1776" i="1"/>
  <c r="K1777" i="1"/>
  <c r="K1778" i="1"/>
  <c r="K1779" i="1"/>
  <c r="K5167" i="1"/>
  <c r="K1780" i="1"/>
  <c r="K1781" i="1"/>
  <c r="K1782" i="1"/>
  <c r="K5168" i="1"/>
  <c r="K1783" i="1"/>
  <c r="K1784" i="1"/>
  <c r="K1785" i="1"/>
  <c r="K1786" i="1"/>
  <c r="K1787" i="1"/>
  <c r="K1788" i="1"/>
  <c r="K5169" i="1"/>
  <c r="K1789" i="1"/>
  <c r="K5170" i="1"/>
  <c r="K1790" i="1"/>
  <c r="K1791" i="1"/>
  <c r="K1792" i="1"/>
  <c r="K5171" i="1"/>
  <c r="K1793" i="1"/>
  <c r="K5172" i="1"/>
  <c r="K1794" i="1"/>
  <c r="K1795" i="1"/>
  <c r="K1796" i="1"/>
  <c r="K1797" i="1"/>
  <c r="K1798" i="1"/>
  <c r="K5173" i="1"/>
  <c r="K5174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5175" i="1"/>
  <c r="K1817" i="1"/>
  <c r="K5176" i="1"/>
  <c r="K1818" i="1"/>
  <c r="K5177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5178" i="1"/>
  <c r="K1831" i="1"/>
  <c r="K5179" i="1"/>
  <c r="K1832" i="1"/>
  <c r="K1833" i="1"/>
  <c r="K1834" i="1"/>
  <c r="K1835" i="1"/>
  <c r="K1836" i="1"/>
  <c r="K5180" i="1"/>
  <c r="K1837" i="1"/>
  <c r="K1838" i="1"/>
  <c r="K5181" i="1"/>
  <c r="K1839" i="1"/>
  <c r="K5182" i="1"/>
  <c r="K1840" i="1"/>
  <c r="K1841" i="1"/>
  <c r="K5183" i="1"/>
  <c r="K1842" i="1"/>
  <c r="K5184" i="1"/>
  <c r="K5185" i="1"/>
  <c r="K5186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5187" i="1"/>
  <c r="K1855" i="1"/>
  <c r="K1856" i="1"/>
  <c r="K1857" i="1"/>
  <c r="K5188" i="1"/>
  <c r="K5189" i="1"/>
  <c r="K1858" i="1"/>
  <c r="K1859" i="1"/>
  <c r="K1860" i="1"/>
  <c r="K1861" i="1"/>
  <c r="K1862" i="1"/>
  <c r="K1863" i="1"/>
  <c r="K1864" i="1"/>
  <c r="K5190" i="1"/>
  <c r="K5191" i="1"/>
  <c r="K1865" i="1"/>
  <c r="K5192" i="1"/>
  <c r="K1866" i="1"/>
  <c r="K1867" i="1"/>
  <c r="K1868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1869" i="1"/>
  <c r="K5208" i="1"/>
  <c r="K5209" i="1"/>
  <c r="K1870" i="1"/>
  <c r="K5210" i="1"/>
  <c r="K5211" i="1"/>
  <c r="K1871" i="1"/>
  <c r="K1872" i="1"/>
  <c r="K1873" i="1"/>
  <c r="K1874" i="1"/>
  <c r="K1875" i="1"/>
  <c r="K1876" i="1"/>
  <c r="K1877" i="1"/>
  <c r="K1878" i="1"/>
  <c r="K1879" i="1"/>
  <c r="K5212" i="1"/>
  <c r="K5213" i="1"/>
  <c r="K5214" i="1"/>
  <c r="K5215" i="1"/>
  <c r="K5216" i="1"/>
  <c r="K5217" i="1"/>
  <c r="K1880" i="1"/>
  <c r="K5218" i="1"/>
  <c r="K5219" i="1"/>
  <c r="K1881" i="1"/>
  <c r="K1882" i="1"/>
  <c r="K1883" i="1"/>
  <c r="K5220" i="1"/>
  <c r="K1884" i="1"/>
  <c r="K1885" i="1"/>
  <c r="K5221" i="1"/>
  <c r="K1886" i="1"/>
  <c r="K5222" i="1"/>
  <c r="K1887" i="1"/>
  <c r="K5223" i="1"/>
  <c r="K1888" i="1"/>
  <c r="K1889" i="1"/>
  <c r="K1890" i="1"/>
  <c r="K5224" i="1"/>
  <c r="K1891" i="1"/>
  <c r="K5225" i="1"/>
  <c r="K1892" i="1"/>
  <c r="K1893" i="1"/>
  <c r="K1894" i="1"/>
  <c r="K1895" i="1"/>
  <c r="K1896" i="1"/>
  <c r="K1897" i="1"/>
  <c r="K5226" i="1"/>
  <c r="K1898" i="1"/>
  <c r="K1899" i="1"/>
  <c r="K5227" i="1"/>
  <c r="K5228" i="1"/>
  <c r="K1900" i="1"/>
  <c r="K1901" i="1"/>
  <c r="K1902" i="1"/>
  <c r="K1903" i="1"/>
  <c r="K1904" i="1"/>
  <c r="K1905" i="1"/>
  <c r="K5229" i="1"/>
  <c r="K5230" i="1"/>
  <c r="K1906" i="1"/>
  <c r="K1907" i="1"/>
  <c r="K1908" i="1"/>
  <c r="K1909" i="1"/>
  <c r="K1910" i="1"/>
  <c r="K1911" i="1"/>
  <c r="K1912" i="1"/>
  <c r="K5231" i="1"/>
  <c r="K1913" i="1"/>
  <c r="K1914" i="1"/>
  <c r="K1915" i="1"/>
  <c r="K1916" i="1"/>
  <c r="K5232" i="1"/>
  <c r="K1917" i="1"/>
  <c r="K1918" i="1"/>
  <c r="K1919" i="1"/>
  <c r="K1920" i="1"/>
  <c r="K1921" i="1"/>
  <c r="K1922" i="1"/>
  <c r="K1923" i="1"/>
  <c r="K1924" i="1"/>
  <c r="K1925" i="1"/>
  <c r="K1926" i="1"/>
  <c r="K5233" i="1"/>
  <c r="K1927" i="1"/>
  <c r="K1928" i="1"/>
  <c r="K5234" i="1"/>
  <c r="K1929" i="1"/>
  <c r="K1930" i="1"/>
  <c r="K1931" i="1"/>
  <c r="K1932" i="1"/>
  <c r="K1933" i="1"/>
  <c r="K1934" i="1"/>
  <c r="K1935" i="1"/>
  <c r="K52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5236" i="1"/>
  <c r="K1953" i="1"/>
  <c r="K5237" i="1"/>
  <c r="K5238" i="1"/>
  <c r="K1954" i="1"/>
  <c r="K5239" i="1"/>
  <c r="K1955" i="1"/>
  <c r="K5240" i="1"/>
  <c r="K1956" i="1"/>
  <c r="K5241" i="1"/>
  <c r="K1957" i="1"/>
  <c r="K5242" i="1"/>
  <c r="K1958" i="1"/>
  <c r="K1959" i="1"/>
  <c r="K5243" i="1"/>
  <c r="K5244" i="1"/>
  <c r="K1960" i="1"/>
  <c r="K5245" i="1"/>
  <c r="K5246" i="1"/>
  <c r="K1961" i="1"/>
  <c r="K5247" i="1"/>
  <c r="K5248" i="1"/>
  <c r="K5249" i="1"/>
  <c r="K1962" i="1"/>
  <c r="K5250" i="1"/>
  <c r="K5251" i="1"/>
  <c r="K5252" i="1"/>
  <c r="K5253" i="1"/>
  <c r="K5254" i="1"/>
  <c r="K1963" i="1"/>
  <c r="K5255" i="1"/>
  <c r="K1964" i="1"/>
  <c r="K1965" i="1"/>
  <c r="K1966" i="1"/>
  <c r="K5256" i="1"/>
  <c r="K5257" i="1"/>
  <c r="K5258" i="1"/>
  <c r="K5259" i="1"/>
  <c r="K5260" i="1"/>
  <c r="K5261" i="1"/>
  <c r="K1967" i="1"/>
  <c r="K5262" i="1"/>
  <c r="K1968" i="1"/>
  <c r="K1969" i="1"/>
  <c r="K5263" i="1"/>
  <c r="K1970" i="1"/>
  <c r="K5264" i="1"/>
  <c r="K5265" i="1"/>
  <c r="K5266" i="1"/>
  <c r="K5267" i="1"/>
  <c r="K5268" i="1"/>
  <c r="K1971" i="1"/>
  <c r="K1972" i="1"/>
  <c r="K5269" i="1"/>
  <c r="K1973" i="1"/>
  <c r="K1974" i="1"/>
  <c r="K5270" i="1"/>
  <c r="K1975" i="1"/>
  <c r="K5271" i="1"/>
  <c r="K1976" i="1"/>
  <c r="K5272" i="1"/>
  <c r="K5273" i="1"/>
  <c r="K1977" i="1"/>
  <c r="K5274" i="1"/>
  <c r="K5275" i="1"/>
  <c r="K5276" i="1"/>
  <c r="K5277" i="1"/>
  <c r="K1978" i="1"/>
  <c r="K1979" i="1"/>
  <c r="K1980" i="1"/>
  <c r="K5278" i="1"/>
  <c r="K5279" i="1"/>
  <c r="K5280" i="1"/>
  <c r="K1981" i="1"/>
  <c r="K5281" i="1"/>
  <c r="K5282" i="1"/>
  <c r="K1982" i="1"/>
  <c r="K1983" i="1"/>
  <c r="K1984" i="1"/>
  <c r="K1985" i="1"/>
  <c r="K1986" i="1"/>
  <c r="K1987" i="1"/>
  <c r="K5283" i="1"/>
  <c r="K5284" i="1"/>
  <c r="K5285" i="1"/>
  <c r="K5286" i="1"/>
  <c r="K5287" i="1"/>
  <c r="K5288" i="1"/>
  <c r="K5289" i="1"/>
  <c r="K5290" i="1"/>
  <c r="K1988" i="1"/>
  <c r="K5291" i="1"/>
  <c r="K1989" i="1"/>
  <c r="K1990" i="1"/>
  <c r="K1991" i="1"/>
  <c r="K5292" i="1"/>
  <c r="K5293" i="1"/>
  <c r="K5294" i="1"/>
  <c r="K5295" i="1"/>
  <c r="K1992" i="1"/>
  <c r="K1993" i="1"/>
  <c r="K5296" i="1"/>
  <c r="K5297" i="1"/>
  <c r="K1994" i="1"/>
  <c r="K5298" i="1"/>
  <c r="K5299" i="1"/>
  <c r="K5300" i="1"/>
  <c r="K5301" i="1"/>
  <c r="K5302" i="1"/>
  <c r="K5303" i="1"/>
  <c r="K5304" i="1"/>
  <c r="K5305" i="1"/>
  <c r="K1995" i="1"/>
  <c r="K1996" i="1"/>
  <c r="K5306" i="1"/>
  <c r="K5307" i="1"/>
  <c r="K5308" i="1"/>
  <c r="K5309" i="1"/>
  <c r="K1997" i="1"/>
  <c r="K1998" i="1"/>
  <c r="K1999" i="1"/>
  <c r="K2000" i="1"/>
  <c r="K2001" i="1"/>
  <c r="K2002" i="1"/>
  <c r="K5310" i="1"/>
  <c r="K5311" i="1"/>
  <c r="K5312" i="1"/>
  <c r="K5313" i="1"/>
  <c r="K2003" i="1"/>
  <c r="K2004" i="1"/>
  <c r="K5314" i="1"/>
  <c r="K2005" i="1"/>
  <c r="K2006" i="1"/>
  <c r="K2007" i="1"/>
  <c r="K5315" i="1"/>
  <c r="K2008" i="1"/>
  <c r="K2009" i="1"/>
  <c r="K2010" i="1"/>
  <c r="K2011" i="1"/>
  <c r="K2012" i="1"/>
  <c r="K2013" i="1"/>
  <c r="K2014" i="1"/>
  <c r="K2015" i="1"/>
  <c r="K2016" i="1"/>
  <c r="K5316" i="1"/>
  <c r="K2017" i="1"/>
  <c r="K2018" i="1"/>
  <c r="K2019" i="1"/>
  <c r="K2020" i="1"/>
  <c r="K2021" i="1"/>
  <c r="K2022" i="1"/>
  <c r="K2023" i="1"/>
  <c r="K5317" i="1"/>
  <c r="K2024" i="1"/>
  <c r="K2025" i="1"/>
  <c r="K2026" i="1"/>
  <c r="K2027" i="1"/>
  <c r="K2028" i="1"/>
  <c r="K5318" i="1"/>
  <c r="K2029" i="1"/>
  <c r="K5319" i="1"/>
  <c r="K2030" i="1"/>
  <c r="K5320" i="1"/>
  <c r="K5321" i="1"/>
  <c r="K2031" i="1"/>
  <c r="K2032" i="1"/>
  <c r="K2033" i="1"/>
  <c r="K2034" i="1"/>
  <c r="K2035" i="1"/>
  <c r="K2036" i="1"/>
  <c r="K2037" i="1"/>
  <c r="K5322" i="1"/>
  <c r="K2038" i="1"/>
  <c r="K5323" i="1"/>
  <c r="K2039" i="1"/>
  <c r="K2040" i="1"/>
  <c r="K2041" i="1"/>
  <c r="K2042" i="1"/>
  <c r="K2043" i="1"/>
  <c r="K2044" i="1"/>
  <c r="K2045" i="1"/>
  <c r="K5324" i="1"/>
  <c r="K2046" i="1"/>
  <c r="K2047" i="1"/>
  <c r="K2048" i="1"/>
  <c r="K2049" i="1"/>
  <c r="K5325" i="1"/>
  <c r="K2050" i="1"/>
  <c r="K2051" i="1"/>
  <c r="K2052" i="1"/>
  <c r="K2053" i="1"/>
  <c r="K2054" i="1"/>
  <c r="K5326" i="1"/>
  <c r="K2055" i="1"/>
  <c r="K2056" i="1"/>
  <c r="K2057" i="1"/>
  <c r="K2058" i="1"/>
  <c r="K2059" i="1"/>
  <c r="K2060" i="1"/>
  <c r="K2061" i="1"/>
  <c r="K2062" i="1"/>
  <c r="K2063" i="1"/>
  <c r="K2064" i="1"/>
  <c r="K5327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5328" i="1"/>
  <c r="K5329" i="1"/>
  <c r="K5330" i="1"/>
  <c r="K2077" i="1"/>
  <c r="K5331" i="1"/>
  <c r="K5332" i="1"/>
  <c r="K5333" i="1"/>
  <c r="K5334" i="1"/>
  <c r="K5335" i="1"/>
  <c r="K5336" i="1"/>
  <c r="K5337" i="1"/>
  <c r="K2078" i="1"/>
  <c r="K5338" i="1"/>
  <c r="K2079" i="1"/>
  <c r="K5339" i="1"/>
  <c r="K2080" i="1"/>
  <c r="K5340" i="1"/>
  <c r="K5341" i="1"/>
  <c r="K5342" i="1"/>
  <c r="K2081" i="1"/>
  <c r="K2082" i="1"/>
  <c r="K2083" i="1"/>
  <c r="K2084" i="1"/>
  <c r="K2085" i="1"/>
  <c r="K2086" i="1"/>
  <c r="K5343" i="1"/>
  <c r="K2087" i="1"/>
  <c r="K2088" i="1"/>
  <c r="K5344" i="1"/>
  <c r="K5345" i="1"/>
  <c r="K2089" i="1"/>
  <c r="K5346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5347" i="1"/>
  <c r="K2102" i="1"/>
  <c r="K2103" i="1"/>
  <c r="K2104" i="1"/>
  <c r="K2105" i="1"/>
  <c r="K2106" i="1"/>
  <c r="K2107" i="1"/>
  <c r="K2108" i="1"/>
  <c r="K2109" i="1"/>
  <c r="K2110" i="1"/>
  <c r="K2111" i="1"/>
  <c r="K2112" i="1"/>
  <c r="K5348" i="1"/>
  <c r="K2113" i="1"/>
  <c r="K5349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5350" i="1"/>
  <c r="K2130" i="1"/>
  <c r="K5351" i="1"/>
  <c r="K2131" i="1"/>
  <c r="K5352" i="1"/>
  <c r="K2132" i="1"/>
  <c r="K2133" i="1"/>
  <c r="K2134" i="1"/>
  <c r="K2135" i="1"/>
  <c r="K2136" i="1"/>
  <c r="K2137" i="1"/>
  <c r="K2138" i="1"/>
  <c r="K5353" i="1"/>
  <c r="K5354" i="1"/>
  <c r="K2139" i="1"/>
  <c r="K2140" i="1"/>
  <c r="K2141" i="1"/>
  <c r="K5355" i="1"/>
  <c r="K5356" i="1"/>
  <c r="K2142" i="1"/>
  <c r="K5357" i="1"/>
  <c r="K2143" i="1"/>
  <c r="K5358" i="1"/>
  <c r="K5359" i="1"/>
  <c r="K5360" i="1"/>
  <c r="K5361" i="1"/>
  <c r="K5362" i="1"/>
  <c r="K5363" i="1"/>
  <c r="K5364" i="1"/>
  <c r="K5365" i="1"/>
  <c r="K2144" i="1"/>
  <c r="K5366" i="1"/>
  <c r="K2145" i="1"/>
  <c r="K5367" i="1"/>
  <c r="K2146" i="1"/>
  <c r="K2147" i="1"/>
  <c r="K5368" i="1"/>
  <c r="K2148" i="1"/>
  <c r="K2149" i="1"/>
  <c r="K2150" i="1"/>
  <c r="K5369" i="1"/>
  <c r="K5370" i="1"/>
  <c r="K5371" i="1"/>
  <c r="K2151" i="1"/>
  <c r="K2152" i="1"/>
  <c r="K5372" i="1"/>
  <c r="K5373" i="1"/>
  <c r="K5374" i="1"/>
  <c r="K5375" i="1"/>
  <c r="K91" i="1"/>
  <c r="K5376" i="1"/>
  <c r="K5377" i="1"/>
  <c r="K5378" i="1"/>
  <c r="K5379" i="1"/>
  <c r="K92" i="1"/>
  <c r="K93" i="1"/>
  <c r="K5380" i="1"/>
  <c r="K2153" i="1"/>
  <c r="K5381" i="1"/>
  <c r="K94" i="1"/>
  <c r="K5382" i="1"/>
  <c r="K95" i="1"/>
  <c r="K5383" i="1"/>
  <c r="K5384" i="1"/>
  <c r="K96" i="1"/>
  <c r="K5385" i="1"/>
  <c r="K2154" i="1"/>
  <c r="K2155" i="1"/>
  <c r="K5386" i="1"/>
  <c r="K2156" i="1"/>
  <c r="K2157" i="1"/>
  <c r="K2158" i="1"/>
  <c r="K2159" i="1"/>
  <c r="K2160" i="1"/>
  <c r="K2161" i="1"/>
  <c r="K2162" i="1"/>
  <c r="K5387" i="1"/>
  <c r="K5388" i="1"/>
  <c r="K2163" i="1"/>
  <c r="K2164" i="1"/>
  <c r="K2165" i="1"/>
  <c r="K2166" i="1"/>
  <c r="K2167" i="1"/>
  <c r="K2168" i="1"/>
  <c r="K5389" i="1"/>
  <c r="K2169" i="1"/>
  <c r="K2170" i="1"/>
  <c r="K5390" i="1"/>
  <c r="K5391" i="1"/>
  <c r="K2171" i="1"/>
  <c r="K2172" i="1"/>
  <c r="K2173" i="1"/>
  <c r="K2174" i="1"/>
  <c r="K2175" i="1"/>
  <c r="K2176" i="1"/>
  <c r="K2177" i="1"/>
  <c r="K2178" i="1"/>
  <c r="K2179" i="1"/>
  <c r="K5392" i="1"/>
  <c r="K2180" i="1"/>
  <c r="K2181" i="1"/>
  <c r="K2182" i="1"/>
  <c r="K5393" i="1"/>
  <c r="K5394" i="1"/>
  <c r="K2183" i="1"/>
  <c r="K2184" i="1"/>
  <c r="K2185" i="1"/>
  <c r="K2186" i="1"/>
  <c r="K5395" i="1"/>
  <c r="K2187" i="1"/>
  <c r="K5396" i="1"/>
  <c r="K5397" i="1"/>
  <c r="K5398" i="1"/>
  <c r="K5399" i="1"/>
  <c r="K2188" i="1"/>
  <c r="K5400" i="1"/>
  <c r="K2189" i="1"/>
  <c r="K5401" i="1"/>
  <c r="K2190" i="1"/>
  <c r="K5402" i="1"/>
  <c r="K5403" i="1"/>
  <c r="K5404" i="1"/>
  <c r="K5405" i="1"/>
  <c r="K2191" i="1"/>
  <c r="K5406" i="1"/>
  <c r="K2192" i="1"/>
  <c r="K2193" i="1"/>
  <c r="K2194" i="1"/>
  <c r="K2195" i="1"/>
  <c r="K2196" i="1"/>
  <c r="K2197" i="1"/>
  <c r="K5407" i="1"/>
  <c r="K2198" i="1"/>
  <c r="K2199" i="1"/>
  <c r="K5408" i="1"/>
  <c r="K5409" i="1"/>
  <c r="K5410" i="1"/>
  <c r="K5411" i="1"/>
  <c r="K5412" i="1"/>
  <c r="K5413" i="1"/>
  <c r="K2200" i="1"/>
  <c r="K5414" i="1"/>
  <c r="K5415" i="1"/>
  <c r="K5416" i="1"/>
  <c r="K5417" i="1"/>
  <c r="K5418" i="1"/>
  <c r="K2201" i="1"/>
  <c r="K5419" i="1"/>
  <c r="K2202" i="1"/>
  <c r="K5420" i="1"/>
  <c r="K5421" i="1"/>
  <c r="K2203" i="1"/>
  <c r="K5422" i="1"/>
  <c r="K5423" i="1"/>
  <c r="K5424" i="1"/>
  <c r="K5425" i="1"/>
  <c r="K2204" i="1"/>
  <c r="K2205" i="1"/>
  <c r="K5426" i="1"/>
  <c r="K5427" i="1"/>
  <c r="K2206" i="1"/>
  <c r="K2207" i="1"/>
  <c r="K5428" i="1"/>
  <c r="K2208" i="1"/>
  <c r="K2209" i="1"/>
  <c r="K2210" i="1"/>
  <c r="K5429" i="1"/>
  <c r="K5430" i="1"/>
  <c r="K5431" i="1"/>
  <c r="K2211" i="1"/>
  <c r="K5432" i="1"/>
  <c r="K2212" i="1"/>
  <c r="K5433" i="1"/>
  <c r="K5434" i="1"/>
  <c r="K5435" i="1"/>
  <c r="K2213" i="1"/>
  <c r="K2214" i="1"/>
  <c r="K5436" i="1"/>
  <c r="K2215" i="1"/>
  <c r="K2216" i="1"/>
  <c r="K2217" i="1"/>
  <c r="K2218" i="1"/>
  <c r="K2219" i="1"/>
  <c r="K2220" i="1"/>
  <c r="K2221" i="1"/>
  <c r="K5437" i="1"/>
  <c r="K5438" i="1"/>
  <c r="K2222" i="1"/>
  <c r="K2223" i="1"/>
  <c r="K5439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5440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5441" i="1"/>
  <c r="K2255" i="1"/>
  <c r="K2256" i="1"/>
  <c r="K2257" i="1"/>
  <c r="K2258" i="1"/>
  <c r="K2259" i="1"/>
  <c r="K2260" i="1"/>
  <c r="K2261" i="1"/>
  <c r="K5442" i="1"/>
  <c r="K2262" i="1"/>
  <c r="K5443" i="1"/>
  <c r="K2263" i="1"/>
  <c r="K2264" i="1"/>
  <c r="K2265" i="1"/>
  <c r="K2266" i="1"/>
  <c r="K5444" i="1"/>
  <c r="K2267" i="1"/>
  <c r="K5445" i="1"/>
  <c r="K2268" i="1"/>
  <c r="K5446" i="1"/>
  <c r="K2269" i="1"/>
  <c r="K2270" i="1"/>
  <c r="K2271" i="1"/>
  <c r="K2272" i="1"/>
  <c r="K2273" i="1"/>
  <c r="K2274" i="1"/>
  <c r="K2275" i="1"/>
  <c r="K2276" i="1"/>
  <c r="K2277" i="1"/>
  <c r="K5447" i="1"/>
  <c r="K2278" i="1"/>
  <c r="K2279" i="1"/>
  <c r="K2280" i="1"/>
  <c r="K2281" i="1"/>
  <c r="K2282" i="1"/>
  <c r="K2283" i="1"/>
  <c r="K5448" i="1"/>
  <c r="K2284" i="1"/>
  <c r="K2285" i="1"/>
  <c r="K2286" i="1"/>
  <c r="K5449" i="1"/>
  <c r="K2287" i="1"/>
  <c r="K2288" i="1"/>
  <c r="K2289" i="1"/>
  <c r="K2290" i="1"/>
  <c r="K2291" i="1"/>
  <c r="K2292" i="1"/>
  <c r="K5450" i="1"/>
  <c r="K2293" i="1"/>
  <c r="K2294" i="1"/>
  <c r="K2295" i="1"/>
  <c r="K2296" i="1"/>
  <c r="K2297" i="1"/>
  <c r="K2298" i="1"/>
  <c r="K2299" i="1"/>
  <c r="K2300" i="1"/>
  <c r="K2301" i="1"/>
  <c r="K2302" i="1"/>
  <c r="K5451" i="1"/>
  <c r="K5452" i="1"/>
  <c r="K2303" i="1"/>
  <c r="K2304" i="1"/>
  <c r="K2305" i="1"/>
  <c r="K2306" i="1"/>
  <c r="K2307" i="1"/>
  <c r="K2308" i="1"/>
  <c r="K2309" i="1"/>
  <c r="K5453" i="1"/>
  <c r="K2310" i="1"/>
  <c r="K2311" i="1"/>
  <c r="K2312" i="1"/>
  <c r="K2313" i="1"/>
  <c r="K2314" i="1"/>
  <c r="K2315" i="1"/>
  <c r="K2316" i="1"/>
  <c r="K2317" i="1"/>
  <c r="K5454" i="1"/>
  <c r="K2318" i="1"/>
  <c r="K2319" i="1"/>
  <c r="K2320" i="1"/>
  <c r="K2321" i="1"/>
  <c r="K2322" i="1"/>
  <c r="K2323" i="1"/>
  <c r="K2324" i="1"/>
  <c r="K2325" i="1"/>
  <c r="K5455" i="1"/>
  <c r="K2326" i="1"/>
  <c r="K2327" i="1"/>
  <c r="K5456" i="1"/>
  <c r="K5457" i="1"/>
  <c r="K5458" i="1"/>
  <c r="K2328" i="1"/>
  <c r="K2329" i="1"/>
  <c r="K2330" i="1"/>
  <c r="K2331" i="1"/>
  <c r="K2332" i="1"/>
  <c r="K5459" i="1"/>
  <c r="K5460" i="1"/>
  <c r="K5461" i="1"/>
  <c r="K2333" i="1"/>
  <c r="K5462" i="1"/>
  <c r="K5463" i="1"/>
  <c r="K5464" i="1"/>
  <c r="K5465" i="1"/>
  <c r="K5466" i="1"/>
  <c r="K5467" i="1"/>
  <c r="K5468" i="1"/>
  <c r="K2334" i="1"/>
  <c r="K5469" i="1"/>
  <c r="K5470" i="1"/>
  <c r="K5471" i="1"/>
  <c r="K5472" i="1"/>
  <c r="K5473" i="1"/>
  <c r="K2335" i="1"/>
  <c r="K5474" i="1"/>
  <c r="K5475" i="1"/>
  <c r="K5476" i="1"/>
  <c r="K2336" i="1"/>
  <c r="K5477" i="1"/>
  <c r="K2337" i="1"/>
  <c r="K5478" i="1"/>
  <c r="K5479" i="1"/>
  <c r="K5480" i="1"/>
  <c r="K2338" i="1"/>
  <c r="K2339" i="1"/>
  <c r="K2340" i="1"/>
  <c r="K5481" i="1"/>
  <c r="K5482" i="1"/>
  <c r="K5483" i="1"/>
  <c r="K5484" i="1"/>
  <c r="K2341" i="1"/>
  <c r="K5485" i="1"/>
  <c r="K5486" i="1"/>
  <c r="K5487" i="1"/>
  <c r="K2342" i="1"/>
  <c r="K2343" i="1"/>
  <c r="K2344" i="1"/>
  <c r="K2345" i="1"/>
  <c r="K2346" i="1"/>
  <c r="K5488" i="1"/>
  <c r="K5489" i="1"/>
  <c r="K2347" i="1"/>
  <c r="K5490" i="1"/>
  <c r="K5491" i="1"/>
  <c r="K5492" i="1"/>
  <c r="K2348" i="1"/>
  <c r="K2349" i="1"/>
  <c r="K2350" i="1"/>
  <c r="K2351" i="1"/>
  <c r="K5493" i="1"/>
  <c r="K5494" i="1"/>
  <c r="K5495" i="1"/>
  <c r="K5496" i="1"/>
  <c r="K2352" i="1"/>
  <c r="K2353" i="1"/>
  <c r="K5497" i="1"/>
  <c r="K2354" i="1"/>
  <c r="K2355" i="1"/>
  <c r="K5498" i="1"/>
  <c r="K2356" i="1"/>
  <c r="K5499" i="1"/>
  <c r="K2357" i="1"/>
  <c r="K2358" i="1"/>
  <c r="K5500" i="1"/>
  <c r="K5501" i="1"/>
  <c r="K2359" i="1"/>
  <c r="K2360" i="1"/>
  <c r="K5502" i="1"/>
  <c r="K2361" i="1"/>
  <c r="K5503" i="1"/>
  <c r="K2362" i="1"/>
  <c r="K2363" i="1"/>
  <c r="K5504" i="1"/>
  <c r="K2364" i="1"/>
  <c r="K2365" i="1"/>
  <c r="K2366" i="1"/>
  <c r="K5505" i="1"/>
  <c r="K2367" i="1"/>
  <c r="K2368" i="1"/>
  <c r="K5506" i="1"/>
  <c r="K5507" i="1"/>
  <c r="K2369" i="1"/>
  <c r="K5508" i="1"/>
  <c r="K2370" i="1"/>
  <c r="K2371" i="1"/>
  <c r="K5509" i="1"/>
  <c r="K2372" i="1"/>
  <c r="K2373" i="1"/>
  <c r="K2374" i="1"/>
  <c r="K2375" i="1"/>
  <c r="K2376" i="1"/>
  <c r="K5510" i="1"/>
  <c r="K2377" i="1"/>
  <c r="K2378" i="1"/>
  <c r="K2379" i="1"/>
  <c r="K2380" i="1"/>
  <c r="K2381" i="1"/>
  <c r="K2382" i="1"/>
  <c r="K5511" i="1"/>
  <c r="K5512" i="1"/>
  <c r="K2383" i="1"/>
  <c r="K2384" i="1"/>
  <c r="K2385" i="1"/>
  <c r="K2386" i="1"/>
  <c r="K2387" i="1"/>
  <c r="K5513" i="1"/>
  <c r="K5514" i="1"/>
  <c r="K5515" i="1"/>
  <c r="K2388" i="1"/>
  <c r="K2389" i="1"/>
  <c r="K5516" i="1"/>
  <c r="K2390" i="1"/>
  <c r="K5517" i="1"/>
  <c r="K2391" i="1"/>
  <c r="K2392" i="1"/>
  <c r="K2393" i="1"/>
  <c r="K2394" i="1"/>
  <c r="K5518" i="1"/>
  <c r="K2395" i="1"/>
  <c r="K5519" i="1"/>
  <c r="K5520" i="1"/>
  <c r="K5521" i="1"/>
  <c r="K2396" i="1"/>
  <c r="K2397" i="1"/>
  <c r="K5522" i="1"/>
  <c r="K2398" i="1"/>
  <c r="K2399" i="1"/>
  <c r="K2400" i="1"/>
  <c r="K5523" i="1"/>
  <c r="K2401" i="1"/>
  <c r="K2402" i="1"/>
  <c r="K2403" i="1"/>
  <c r="K2404" i="1"/>
  <c r="K2405" i="1"/>
  <c r="K5524" i="1"/>
  <c r="K2406" i="1"/>
  <c r="K5525" i="1"/>
  <c r="K2407" i="1"/>
  <c r="K2408" i="1"/>
  <c r="K2409" i="1"/>
  <c r="K2410" i="1"/>
  <c r="K2411" i="1"/>
  <c r="K2412" i="1"/>
  <c r="K2413" i="1"/>
  <c r="K2414" i="1"/>
  <c r="K5526" i="1"/>
  <c r="K2415" i="1"/>
  <c r="K2416" i="1"/>
  <c r="K2417" i="1"/>
  <c r="K2418" i="1"/>
  <c r="K5527" i="1"/>
  <c r="K5528" i="1"/>
  <c r="K2419" i="1"/>
  <c r="K2420" i="1"/>
  <c r="K2421" i="1"/>
  <c r="K2422" i="1"/>
  <c r="K5529" i="1"/>
  <c r="K5530" i="1"/>
  <c r="K2423" i="1"/>
  <c r="K2424" i="1"/>
  <c r="K2425" i="1"/>
  <c r="K5531" i="1"/>
  <c r="K2426" i="1"/>
  <c r="K5532" i="1"/>
  <c r="K2427" i="1"/>
  <c r="K5533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5534" i="1"/>
  <c r="K2441" i="1"/>
  <c r="K2442" i="1"/>
  <c r="K2443" i="1"/>
  <c r="K5535" i="1"/>
  <c r="K5536" i="1"/>
  <c r="K2444" i="1"/>
  <c r="K2445" i="1"/>
  <c r="K2446" i="1"/>
  <c r="K2447" i="1"/>
  <c r="K2448" i="1"/>
  <c r="K2449" i="1"/>
  <c r="K5537" i="1"/>
  <c r="K2450" i="1"/>
  <c r="K2451" i="1"/>
  <c r="K2452" i="1"/>
  <c r="K2453" i="1"/>
  <c r="K2454" i="1"/>
  <c r="K2455" i="1"/>
  <c r="K2456" i="1"/>
  <c r="K5538" i="1"/>
  <c r="K2457" i="1"/>
  <c r="K2458" i="1"/>
  <c r="K2459" i="1"/>
  <c r="K2460" i="1"/>
  <c r="K2461" i="1"/>
  <c r="K5539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5540" i="1"/>
  <c r="K5541" i="1"/>
  <c r="K5542" i="1"/>
  <c r="K5543" i="1"/>
  <c r="K2474" i="1"/>
  <c r="K2475" i="1"/>
  <c r="K5544" i="1"/>
  <c r="K5545" i="1"/>
  <c r="K2476" i="1"/>
  <c r="K2477" i="1"/>
  <c r="K5546" i="1"/>
  <c r="K2478" i="1"/>
  <c r="K5547" i="1"/>
  <c r="K5548" i="1"/>
  <c r="K5549" i="1"/>
  <c r="K2479" i="1"/>
  <c r="K5550" i="1"/>
  <c r="K2480" i="1"/>
  <c r="K5551" i="1"/>
  <c r="K5552" i="1"/>
  <c r="K5553" i="1"/>
  <c r="K5554" i="1"/>
  <c r="K5555" i="1"/>
  <c r="K2481" i="1"/>
  <c r="K2482" i="1"/>
  <c r="K2483" i="1"/>
  <c r="K2484" i="1"/>
  <c r="K5556" i="1"/>
  <c r="K5557" i="1"/>
  <c r="K5558" i="1"/>
  <c r="K2485" i="1"/>
  <c r="K5559" i="1"/>
  <c r="K2486" i="1"/>
  <c r="K5560" i="1"/>
  <c r="K5561" i="1"/>
  <c r="K2487" i="1"/>
  <c r="K2488" i="1"/>
  <c r="K2489" i="1"/>
  <c r="K5562" i="1"/>
  <c r="K5563" i="1"/>
  <c r="K5564" i="1"/>
  <c r="K5565" i="1"/>
  <c r="K2490" i="1"/>
  <c r="K2491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2492" i="1"/>
  <c r="K2493" i="1"/>
  <c r="K5580" i="1"/>
  <c r="K5581" i="1"/>
  <c r="K5582" i="1"/>
  <c r="K5583" i="1"/>
  <c r="K2494" i="1"/>
  <c r="K2495" i="1"/>
  <c r="K5584" i="1"/>
  <c r="K2496" i="1"/>
  <c r="K2497" i="1"/>
  <c r="K5585" i="1"/>
  <c r="K5586" i="1"/>
  <c r="K5587" i="1"/>
  <c r="K2498" i="1"/>
  <c r="K5588" i="1"/>
  <c r="K5589" i="1"/>
  <c r="K2499" i="1"/>
  <c r="K5590" i="1"/>
  <c r="K5591" i="1"/>
  <c r="K2500" i="1"/>
  <c r="K2501" i="1"/>
  <c r="K2502" i="1"/>
  <c r="K2503" i="1"/>
  <c r="K2504" i="1"/>
  <c r="K2505" i="1"/>
  <c r="K2506" i="1"/>
  <c r="K2507" i="1"/>
  <c r="K2508" i="1"/>
  <c r="K5592" i="1"/>
  <c r="K2509" i="1"/>
  <c r="K2510" i="1"/>
  <c r="K2511" i="1"/>
  <c r="K2512" i="1"/>
  <c r="K5593" i="1"/>
  <c r="K2513" i="1"/>
  <c r="K2514" i="1"/>
  <c r="K5594" i="1"/>
  <c r="K5595" i="1"/>
  <c r="K5596" i="1"/>
  <c r="K5597" i="1"/>
  <c r="K5598" i="1"/>
  <c r="K2515" i="1"/>
  <c r="K5599" i="1"/>
  <c r="K5600" i="1"/>
  <c r="K5601" i="1"/>
  <c r="K5602" i="1"/>
  <c r="K2516" i="1"/>
  <c r="K2517" i="1"/>
  <c r="K5603" i="1"/>
  <c r="K5604" i="1"/>
  <c r="K2518" i="1"/>
  <c r="K2519" i="1"/>
  <c r="K2520" i="1"/>
  <c r="K5605" i="1"/>
  <c r="K2521" i="1"/>
  <c r="K5606" i="1"/>
  <c r="K5607" i="1"/>
  <c r="K5608" i="1"/>
  <c r="K5609" i="1"/>
  <c r="K5610" i="1"/>
  <c r="K5611" i="1"/>
  <c r="K5612" i="1"/>
  <c r="K5613" i="1"/>
  <c r="K2522" i="1"/>
  <c r="K2523" i="1"/>
  <c r="K2524" i="1"/>
  <c r="K5614" i="1"/>
  <c r="K5615" i="1"/>
  <c r="K2525" i="1"/>
  <c r="K5616" i="1"/>
  <c r="K5617" i="1"/>
  <c r="K5618" i="1"/>
  <c r="K5619" i="1"/>
  <c r="K5620" i="1"/>
  <c r="K5621" i="1"/>
  <c r="K5622" i="1"/>
  <c r="K5623" i="1"/>
  <c r="K2526" i="1"/>
  <c r="K5624" i="1"/>
  <c r="K5625" i="1"/>
  <c r="K5626" i="1"/>
  <c r="K5627" i="1"/>
  <c r="K5628" i="1"/>
  <c r="K5629" i="1"/>
  <c r="K2527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2528" i="1"/>
  <c r="K5643" i="1"/>
  <c r="K5644" i="1"/>
  <c r="K2529" i="1"/>
  <c r="K2530" i="1"/>
  <c r="K5645" i="1"/>
  <c r="K5646" i="1"/>
  <c r="K2531" i="1"/>
  <c r="K5647" i="1"/>
  <c r="K2532" i="1"/>
  <c r="K2533" i="1"/>
  <c r="K2534" i="1"/>
  <c r="K2535" i="1"/>
  <c r="K2536" i="1"/>
  <c r="K2537" i="1"/>
  <c r="K2538" i="1"/>
  <c r="K5648" i="1"/>
  <c r="K2539" i="1"/>
  <c r="K2540" i="1"/>
  <c r="K2541" i="1"/>
  <c r="K2542" i="1"/>
  <c r="K2543" i="1"/>
  <c r="K5649" i="1"/>
  <c r="K2544" i="1"/>
  <c r="K5650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5651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5652" i="1"/>
  <c r="K5653" i="1"/>
  <c r="K2569" i="1"/>
  <c r="K2570" i="1"/>
  <c r="K2571" i="1"/>
  <c r="K2572" i="1"/>
  <c r="K2573" i="1"/>
  <c r="K2574" i="1"/>
  <c r="K2575" i="1"/>
  <c r="K5654" i="1"/>
  <c r="K2576" i="1"/>
  <c r="K2577" i="1"/>
  <c r="K5655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5656" i="1"/>
  <c r="K2594" i="1"/>
  <c r="K2595" i="1"/>
  <c r="K2596" i="1"/>
  <c r="K2597" i="1"/>
  <c r="K2598" i="1"/>
  <c r="K5657" i="1"/>
  <c r="K5658" i="1"/>
  <c r="K2599" i="1"/>
  <c r="K5659" i="1"/>
  <c r="K2600" i="1"/>
  <c r="K2601" i="1"/>
  <c r="K2602" i="1"/>
  <c r="K2603" i="1"/>
  <c r="K2604" i="1"/>
  <c r="K2605" i="1"/>
  <c r="K5660" i="1"/>
  <c r="K5661" i="1"/>
  <c r="K2606" i="1"/>
  <c r="K5662" i="1"/>
  <c r="K5663" i="1"/>
  <c r="K2607" i="1"/>
  <c r="K5664" i="1"/>
  <c r="K2608" i="1"/>
  <c r="K5665" i="1"/>
  <c r="K5666" i="1"/>
  <c r="K5667" i="1"/>
  <c r="K5668" i="1"/>
  <c r="K97" i="1"/>
  <c r="K5669" i="1"/>
  <c r="K98" i="1"/>
  <c r="K5670" i="1"/>
  <c r="K5671" i="1"/>
  <c r="K5672" i="1"/>
  <c r="K2609" i="1"/>
  <c r="K99" i="1"/>
  <c r="K5673" i="1"/>
  <c r="K5674" i="1"/>
  <c r="K2610" i="1"/>
  <c r="K5675" i="1"/>
  <c r="K100" i="1"/>
  <c r="K5676" i="1"/>
  <c r="K2611" i="1"/>
  <c r="K2612" i="1"/>
  <c r="K5677" i="1"/>
  <c r="K5678" i="1"/>
  <c r="K101" i="1"/>
  <c r="K102" i="1"/>
  <c r="K5679" i="1"/>
  <c r="K5680" i="1"/>
  <c r="K2613" i="1"/>
  <c r="K5681" i="1"/>
  <c r="K2614" i="1"/>
  <c r="K2615" i="1"/>
  <c r="K2616" i="1"/>
  <c r="K5682" i="1"/>
  <c r="K2617" i="1"/>
  <c r="K2618" i="1"/>
  <c r="K2619" i="1"/>
  <c r="K2620" i="1"/>
  <c r="K2621" i="1"/>
  <c r="K2622" i="1"/>
  <c r="K2623" i="1"/>
  <c r="K2624" i="1"/>
  <c r="K2625" i="1"/>
  <c r="K5683" i="1"/>
  <c r="K2626" i="1"/>
  <c r="K2627" i="1"/>
  <c r="K5684" i="1"/>
  <c r="K5685" i="1"/>
  <c r="K2628" i="1"/>
  <c r="K2629" i="1"/>
  <c r="K2630" i="1"/>
  <c r="K2631" i="1"/>
  <c r="K2632" i="1"/>
  <c r="K5686" i="1"/>
  <c r="K2633" i="1"/>
  <c r="K2634" i="1"/>
  <c r="K2635" i="1"/>
  <c r="K2636" i="1"/>
  <c r="K5687" i="1"/>
  <c r="K2637" i="1"/>
  <c r="K2638" i="1"/>
  <c r="K2639" i="1"/>
  <c r="K5688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5689" i="1"/>
  <c r="K2659" i="1"/>
  <c r="K5690" i="1"/>
  <c r="K2660" i="1"/>
  <c r="K2661" i="1"/>
  <c r="K2662" i="1"/>
  <c r="K2663" i="1"/>
  <c r="K5691" i="1"/>
  <c r="K2664" i="1"/>
  <c r="K5692" i="1"/>
  <c r="K5693" i="1"/>
  <c r="K2665" i="1"/>
  <c r="K5694" i="1"/>
  <c r="K2666" i="1"/>
  <c r="K5695" i="1"/>
  <c r="K5696" i="1"/>
  <c r="K2667" i="1"/>
  <c r="K2668" i="1"/>
  <c r="K2669" i="1"/>
  <c r="K2670" i="1"/>
  <c r="K5697" i="1"/>
  <c r="K2671" i="1"/>
  <c r="K2672" i="1"/>
  <c r="K5698" i="1"/>
  <c r="K2673" i="1"/>
  <c r="K5699" i="1"/>
  <c r="K2674" i="1"/>
  <c r="K5700" i="1"/>
  <c r="K2675" i="1"/>
  <c r="K5701" i="1"/>
  <c r="K5702" i="1"/>
  <c r="K2676" i="1"/>
  <c r="K5703" i="1"/>
  <c r="K5704" i="1"/>
  <c r="K2677" i="1"/>
  <c r="K2678" i="1"/>
  <c r="K5705" i="1"/>
  <c r="K5706" i="1"/>
  <c r="K5707" i="1"/>
  <c r="K2679" i="1"/>
  <c r="K5708" i="1"/>
  <c r="K5709" i="1"/>
  <c r="K2680" i="1"/>
  <c r="K5710" i="1"/>
  <c r="K5711" i="1"/>
  <c r="K2681" i="1"/>
  <c r="K2682" i="1"/>
  <c r="K5712" i="1"/>
  <c r="K5713" i="1"/>
  <c r="K5714" i="1"/>
  <c r="K2683" i="1"/>
  <c r="K2684" i="1"/>
  <c r="K2685" i="1"/>
  <c r="K2686" i="1"/>
  <c r="K2687" i="1"/>
  <c r="K5715" i="1"/>
  <c r="K2688" i="1"/>
  <c r="K5716" i="1"/>
  <c r="K2689" i="1"/>
  <c r="K2690" i="1"/>
  <c r="K5717" i="1"/>
  <c r="K2691" i="1"/>
  <c r="K5718" i="1"/>
  <c r="K2692" i="1"/>
  <c r="K5719" i="1"/>
  <c r="K2693" i="1"/>
  <c r="K5720" i="1"/>
  <c r="K5721" i="1"/>
  <c r="K2694" i="1"/>
  <c r="K2695" i="1"/>
  <c r="K2696" i="1"/>
  <c r="K5722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5723" i="1"/>
  <c r="K2709" i="1"/>
  <c r="K2710" i="1"/>
  <c r="K5724" i="1"/>
  <c r="K2711" i="1"/>
  <c r="K2712" i="1"/>
  <c r="K2713" i="1"/>
  <c r="K5725" i="1"/>
  <c r="K2714" i="1"/>
  <c r="K2715" i="1"/>
  <c r="K2716" i="1"/>
  <c r="K2717" i="1"/>
  <c r="K2718" i="1"/>
  <c r="K2719" i="1"/>
  <c r="K2720" i="1"/>
  <c r="K2721" i="1"/>
  <c r="K5726" i="1"/>
  <c r="K2722" i="1"/>
  <c r="K5727" i="1"/>
  <c r="K2723" i="1"/>
  <c r="K2724" i="1"/>
  <c r="K2725" i="1"/>
  <c r="K2726" i="1"/>
  <c r="K2727" i="1"/>
  <c r="K2728" i="1"/>
  <c r="K2729" i="1"/>
  <c r="K5728" i="1"/>
  <c r="K2730" i="1"/>
  <c r="K2731" i="1"/>
  <c r="K5729" i="1"/>
  <c r="K2732" i="1"/>
  <c r="K2733" i="1"/>
  <c r="K2734" i="1"/>
  <c r="K2735" i="1"/>
  <c r="K2736" i="1"/>
  <c r="K2737" i="1"/>
  <c r="K2738" i="1"/>
  <c r="K2739" i="1"/>
  <c r="K2740" i="1"/>
  <c r="K2741" i="1"/>
  <c r="K5730" i="1"/>
  <c r="K2742" i="1"/>
  <c r="K2743" i="1"/>
  <c r="K2744" i="1"/>
  <c r="K2745" i="1"/>
  <c r="K2746" i="1"/>
  <c r="K5731" i="1"/>
  <c r="K2747" i="1"/>
  <c r="K5732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5733" i="1"/>
  <c r="K2769" i="1"/>
  <c r="K2770" i="1"/>
  <c r="K5734" i="1"/>
  <c r="K5735" i="1"/>
  <c r="K2771" i="1"/>
  <c r="K2772" i="1"/>
  <c r="K2773" i="1"/>
  <c r="K2774" i="1"/>
  <c r="K2775" i="1"/>
  <c r="K2776" i="1"/>
  <c r="K2777" i="1"/>
  <c r="K2778" i="1"/>
  <c r="K5736" i="1"/>
  <c r="K2779" i="1"/>
  <c r="K2780" i="1"/>
  <c r="K2781" i="1"/>
  <c r="K2782" i="1"/>
  <c r="K2783" i="1"/>
  <c r="K2784" i="1"/>
  <c r="K2785" i="1"/>
  <c r="K2786" i="1"/>
  <c r="K5737" i="1"/>
  <c r="K2787" i="1"/>
  <c r="K2788" i="1"/>
  <c r="K2789" i="1"/>
  <c r="K2790" i="1"/>
  <c r="K2791" i="1"/>
  <c r="K2792" i="1"/>
  <c r="K2793" i="1"/>
  <c r="K2794" i="1"/>
  <c r="K2795" i="1"/>
  <c r="K2796" i="1"/>
  <c r="K5738" i="1"/>
  <c r="K2797" i="1"/>
  <c r="K2798" i="1"/>
  <c r="K2799" i="1"/>
  <c r="K2800" i="1"/>
  <c r="K2801" i="1"/>
  <c r="K2802" i="1"/>
  <c r="K2803" i="1"/>
  <c r="K5739" i="1"/>
  <c r="K5740" i="1"/>
  <c r="K5741" i="1"/>
  <c r="K2804" i="1"/>
  <c r="K5742" i="1"/>
  <c r="K5743" i="1"/>
  <c r="K5744" i="1"/>
  <c r="K5745" i="1"/>
  <c r="K2805" i="1"/>
  <c r="K2806" i="1"/>
  <c r="K2807" i="1"/>
  <c r="K2808" i="1"/>
  <c r="K2809" i="1"/>
  <c r="K2810" i="1"/>
  <c r="K2811" i="1"/>
  <c r="K2812" i="1"/>
  <c r="K5746" i="1"/>
  <c r="K2813" i="1"/>
  <c r="K5747" i="1"/>
  <c r="K2814" i="1"/>
  <c r="K5748" i="1"/>
  <c r="K2815" i="1"/>
  <c r="K5749" i="1"/>
  <c r="K2816" i="1"/>
  <c r="K2817" i="1"/>
  <c r="K5750" i="1"/>
  <c r="K2818" i="1"/>
  <c r="K5751" i="1"/>
  <c r="K5752" i="1"/>
  <c r="K2819" i="1"/>
  <c r="K5753" i="1"/>
  <c r="K2820" i="1"/>
  <c r="K5754" i="1"/>
  <c r="K5755" i="1"/>
  <c r="K5756" i="1"/>
  <c r="K5757" i="1"/>
  <c r="K5758" i="1"/>
  <c r="K2821" i="1"/>
  <c r="K5759" i="1"/>
  <c r="K5760" i="1"/>
  <c r="K5761" i="1"/>
  <c r="K5762" i="1"/>
  <c r="K5763" i="1"/>
  <c r="K5764" i="1"/>
  <c r="K2822" i="1"/>
  <c r="K2823" i="1"/>
  <c r="K2824" i="1"/>
  <c r="K5765" i="1"/>
  <c r="K5766" i="1"/>
  <c r="K5767" i="1"/>
  <c r="K2825" i="1"/>
  <c r="K5768" i="1"/>
  <c r="K5769" i="1"/>
  <c r="K5770" i="1"/>
  <c r="K5771" i="1"/>
  <c r="K5772" i="1"/>
  <c r="K5773" i="1"/>
  <c r="K2826" i="1"/>
  <c r="K2827" i="1"/>
  <c r="K5774" i="1"/>
  <c r="K5775" i="1"/>
  <c r="K2828" i="1"/>
  <c r="K2829" i="1"/>
  <c r="K2830" i="1"/>
  <c r="K5776" i="1"/>
  <c r="K2831" i="1"/>
  <c r="K2832" i="1"/>
  <c r="K2833" i="1"/>
  <c r="K5777" i="1"/>
  <c r="K5778" i="1"/>
  <c r="K2834" i="1"/>
  <c r="K5779" i="1"/>
  <c r="K2835" i="1"/>
  <c r="K5780" i="1"/>
  <c r="K5781" i="1"/>
  <c r="K5782" i="1"/>
  <c r="K2836" i="1"/>
  <c r="K2837" i="1"/>
  <c r="K2838" i="1"/>
  <c r="K2839" i="1"/>
  <c r="K2840" i="1"/>
  <c r="K2841" i="1"/>
  <c r="K5783" i="1"/>
  <c r="K5784" i="1"/>
  <c r="K5785" i="1"/>
  <c r="K2842" i="1"/>
  <c r="K5786" i="1"/>
  <c r="K2843" i="1"/>
  <c r="K2844" i="1"/>
  <c r="K5787" i="1"/>
  <c r="K2845" i="1"/>
  <c r="K2846" i="1"/>
  <c r="K5788" i="1"/>
  <c r="K5789" i="1"/>
  <c r="K5790" i="1"/>
  <c r="K5791" i="1"/>
  <c r="K5792" i="1"/>
  <c r="K5793" i="1"/>
  <c r="K2847" i="1"/>
  <c r="K2848" i="1"/>
  <c r="K2849" i="1"/>
  <c r="K2850" i="1"/>
  <c r="K2851" i="1"/>
  <c r="K2852" i="1"/>
  <c r="K2853" i="1"/>
  <c r="K5794" i="1"/>
  <c r="K2854" i="1"/>
  <c r="K5795" i="1"/>
  <c r="K2855" i="1"/>
  <c r="K2856" i="1"/>
  <c r="K2857" i="1"/>
  <c r="K2858" i="1"/>
  <c r="K2859" i="1"/>
  <c r="K2860" i="1"/>
  <c r="K2861" i="1"/>
  <c r="K5796" i="1"/>
  <c r="K2862" i="1"/>
  <c r="K5797" i="1"/>
  <c r="K2863" i="1"/>
  <c r="K2864" i="1"/>
  <c r="K2865" i="1"/>
  <c r="K5798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5799" i="1"/>
  <c r="K2884" i="1"/>
  <c r="K2885" i="1"/>
  <c r="K2886" i="1"/>
  <c r="K5800" i="1"/>
  <c r="K2887" i="1"/>
  <c r="K2888" i="1"/>
  <c r="K5801" i="1"/>
  <c r="K2889" i="1"/>
  <c r="K2890" i="1"/>
  <c r="K2891" i="1"/>
  <c r="K2892" i="1"/>
  <c r="K2893" i="1"/>
  <c r="K2894" i="1"/>
  <c r="K5802" i="1"/>
  <c r="K2895" i="1"/>
  <c r="K2896" i="1"/>
  <c r="K2897" i="1"/>
  <c r="K2898" i="1"/>
  <c r="K2899" i="1"/>
  <c r="K2900" i="1"/>
  <c r="K2901" i="1"/>
  <c r="K2902" i="1"/>
  <c r="K2903" i="1"/>
  <c r="K2904" i="1"/>
  <c r="K5803" i="1"/>
  <c r="K2905" i="1"/>
  <c r="K2906" i="1"/>
  <c r="K2907" i="1"/>
  <c r="K2908" i="1"/>
  <c r="K5804" i="1"/>
  <c r="K2909" i="1"/>
  <c r="K2910" i="1"/>
  <c r="K2911" i="1"/>
  <c r="K2912" i="1"/>
  <c r="K2913" i="1"/>
  <c r="K2914" i="1"/>
  <c r="K5805" i="1"/>
  <c r="K2915" i="1"/>
  <c r="K2916" i="1"/>
  <c r="K2917" i="1"/>
  <c r="K2918" i="1"/>
  <c r="K5806" i="1"/>
  <c r="K2919" i="1"/>
  <c r="K5807" i="1"/>
  <c r="K2920" i="1"/>
  <c r="K5808" i="1"/>
  <c r="K2921" i="1"/>
  <c r="K5809" i="1"/>
  <c r="K5810" i="1"/>
  <c r="K2922" i="1"/>
  <c r="K5811" i="1"/>
  <c r="K2923" i="1"/>
  <c r="K5812" i="1"/>
  <c r="K2924" i="1"/>
  <c r="K2925" i="1"/>
  <c r="K2926" i="1"/>
  <c r="K2927" i="1"/>
  <c r="K2928" i="1"/>
  <c r="K5813" i="1"/>
  <c r="K5814" i="1"/>
  <c r="K2929" i="1"/>
  <c r="K2930" i="1"/>
  <c r="K5815" i="1"/>
  <c r="K5816" i="1"/>
  <c r="K5817" i="1"/>
  <c r="K2931" i="1"/>
  <c r="K2932" i="1"/>
  <c r="K2933" i="1"/>
  <c r="K2934" i="1"/>
  <c r="K2935" i="1"/>
  <c r="K5818" i="1"/>
  <c r="K2936" i="1"/>
  <c r="K2937" i="1"/>
  <c r="K2938" i="1"/>
  <c r="K2939" i="1"/>
  <c r="K2940" i="1"/>
  <c r="K2941" i="1"/>
  <c r="K2942" i="1"/>
  <c r="K2943" i="1"/>
  <c r="K2944" i="1"/>
  <c r="K2945" i="1"/>
  <c r="K2946" i="1"/>
  <c r="K5819" i="1"/>
  <c r="K2947" i="1"/>
  <c r="K2948" i="1"/>
  <c r="K2949" i="1"/>
  <c r="K2950" i="1"/>
  <c r="K5820" i="1"/>
  <c r="K5821" i="1"/>
  <c r="K2951" i="1"/>
  <c r="K5822" i="1"/>
  <c r="K2952" i="1"/>
  <c r="K5823" i="1"/>
  <c r="K2953" i="1"/>
  <c r="K2954" i="1"/>
  <c r="K2955" i="1"/>
  <c r="K2956" i="1"/>
  <c r="K2957" i="1"/>
  <c r="K5824" i="1"/>
  <c r="K2958" i="1"/>
  <c r="K2959" i="1"/>
  <c r="K5825" i="1"/>
  <c r="K2960" i="1"/>
  <c r="K2961" i="1"/>
  <c r="K5826" i="1"/>
  <c r="K2962" i="1"/>
  <c r="K2963" i="1"/>
  <c r="K2964" i="1"/>
  <c r="K5827" i="1"/>
  <c r="K2965" i="1"/>
  <c r="K2966" i="1"/>
  <c r="K5828" i="1"/>
  <c r="K2967" i="1"/>
  <c r="K2968" i="1"/>
  <c r="K2969" i="1"/>
  <c r="K2970" i="1"/>
  <c r="K5829" i="1"/>
  <c r="K2971" i="1"/>
  <c r="K2972" i="1"/>
  <c r="K5830" i="1"/>
  <c r="K2973" i="1"/>
  <c r="K2974" i="1"/>
  <c r="K2975" i="1"/>
  <c r="K2976" i="1"/>
  <c r="K5831" i="1"/>
  <c r="K2977" i="1"/>
  <c r="K2978" i="1"/>
  <c r="K2979" i="1"/>
  <c r="K2980" i="1"/>
  <c r="K2981" i="1"/>
  <c r="K2982" i="1"/>
  <c r="K5832" i="1"/>
  <c r="K2983" i="1"/>
  <c r="K2984" i="1"/>
  <c r="K2985" i="1"/>
  <c r="K5833" i="1"/>
  <c r="K2986" i="1"/>
  <c r="K5834" i="1"/>
  <c r="K2987" i="1"/>
  <c r="K2988" i="1"/>
  <c r="K5835" i="1"/>
  <c r="K5836" i="1"/>
  <c r="K2989" i="1"/>
  <c r="K5837" i="1"/>
  <c r="K2990" i="1"/>
  <c r="K5838" i="1"/>
  <c r="K2991" i="1"/>
  <c r="K2992" i="1"/>
  <c r="K5839" i="1"/>
  <c r="K5840" i="1"/>
  <c r="K5841" i="1"/>
  <c r="K5842" i="1"/>
  <c r="K2993" i="1"/>
  <c r="K2994" i="1"/>
  <c r="K2995" i="1"/>
  <c r="K2996" i="1"/>
  <c r="K2997" i="1"/>
  <c r="K5843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5844" i="1"/>
  <c r="K5845" i="1"/>
  <c r="K3011" i="1"/>
  <c r="K3012" i="1"/>
  <c r="K3013" i="1"/>
  <c r="K3014" i="1"/>
  <c r="K3015" i="1"/>
  <c r="K3016" i="1"/>
  <c r="K5846" i="1"/>
  <c r="K5847" i="1"/>
  <c r="K3017" i="1"/>
  <c r="K3018" i="1"/>
  <c r="K3019" i="1"/>
  <c r="K3020" i="1"/>
  <c r="K3021" i="1"/>
  <c r="K3022" i="1"/>
  <c r="K3023" i="1"/>
  <c r="K3024" i="1"/>
  <c r="K5848" i="1"/>
  <c r="K3025" i="1"/>
  <c r="K3026" i="1"/>
  <c r="K3027" i="1"/>
  <c r="K3028" i="1"/>
  <c r="K5849" i="1"/>
  <c r="K3029" i="1"/>
  <c r="K3030" i="1"/>
  <c r="K3031" i="1"/>
  <c r="K5850" i="1"/>
  <c r="K3032" i="1"/>
  <c r="K5851" i="1"/>
  <c r="K3033" i="1"/>
  <c r="K3034" i="1"/>
  <c r="K5852" i="1"/>
  <c r="K5853" i="1"/>
  <c r="K3035" i="1"/>
  <c r="K5854" i="1"/>
  <c r="K5855" i="1"/>
  <c r="K5856" i="1"/>
  <c r="K3036" i="1"/>
  <c r="K5857" i="1"/>
  <c r="K3037" i="1"/>
  <c r="K3038" i="1"/>
  <c r="K3039" i="1"/>
  <c r="K5858" i="1"/>
  <c r="K3040" i="1"/>
  <c r="K3041" i="1"/>
  <c r="K5859" i="1"/>
  <c r="K3042" i="1"/>
  <c r="K3043" i="1"/>
  <c r="K5860" i="1"/>
  <c r="K5861" i="1"/>
  <c r="K3044" i="1"/>
  <c r="K3045" i="1"/>
  <c r="K3046" i="1"/>
  <c r="K3047" i="1"/>
  <c r="K3048" i="1"/>
  <c r="K3049" i="1"/>
  <c r="K3050" i="1"/>
  <c r="K5862" i="1"/>
  <c r="K5863" i="1"/>
  <c r="K5864" i="1"/>
  <c r="K3051" i="1"/>
  <c r="K5865" i="1"/>
  <c r="K5866" i="1"/>
  <c r="K5867" i="1"/>
  <c r="K3052" i="1"/>
  <c r="K5868" i="1"/>
  <c r="K5869" i="1"/>
  <c r="K5870" i="1"/>
  <c r="K5871" i="1"/>
  <c r="K3053" i="1"/>
  <c r="K3054" i="1"/>
  <c r="K3055" i="1"/>
  <c r="K5872" i="1"/>
  <c r="K5873" i="1"/>
  <c r="K3056" i="1"/>
  <c r="K5874" i="1"/>
  <c r="K5875" i="1"/>
  <c r="K5876" i="1"/>
  <c r="K3057" i="1"/>
  <c r="K5877" i="1"/>
  <c r="K5878" i="1"/>
  <c r="K5879" i="1"/>
  <c r="K5880" i="1"/>
  <c r="K5881" i="1"/>
  <c r="K5882" i="1"/>
  <c r="K5883" i="1"/>
  <c r="K3058" i="1"/>
  <c r="K3059" i="1"/>
  <c r="K5884" i="1"/>
  <c r="K3060" i="1"/>
  <c r="K5885" i="1"/>
  <c r="K5886" i="1"/>
  <c r="K3061" i="1"/>
  <c r="K3062" i="1"/>
  <c r="K3063" i="1"/>
  <c r="K5887" i="1"/>
  <c r="K3064" i="1"/>
  <c r="K5888" i="1"/>
  <c r="K3065" i="1"/>
  <c r="K5889" i="1"/>
  <c r="K5890" i="1"/>
  <c r="K5891" i="1"/>
  <c r="K3066" i="1"/>
  <c r="K5892" i="1"/>
  <c r="K3067" i="1"/>
  <c r="K5893" i="1"/>
  <c r="K5894" i="1"/>
  <c r="K3068" i="1"/>
  <c r="K5895" i="1"/>
  <c r="K5896" i="1"/>
  <c r="K5897" i="1"/>
  <c r="K5898" i="1"/>
  <c r="K3069" i="1"/>
  <c r="K5899" i="1"/>
  <c r="K3070" i="1"/>
  <c r="K5900" i="1"/>
  <c r="K5901" i="1"/>
  <c r="K5902" i="1"/>
  <c r="K5903" i="1"/>
  <c r="K5904" i="1"/>
  <c r="K3071" i="1"/>
  <c r="K5905" i="1"/>
  <c r="K5906" i="1"/>
  <c r="K3072" i="1"/>
  <c r="K3073" i="1"/>
  <c r="K5907" i="1"/>
  <c r="K3074" i="1"/>
  <c r="K5908" i="1"/>
  <c r="K5909" i="1"/>
  <c r="K3075" i="1"/>
  <c r="K3076" i="1"/>
  <c r="K5910" i="1"/>
  <c r="K5911" i="1"/>
  <c r="K5912" i="1"/>
  <c r="K5913" i="1"/>
  <c r="K3077" i="1"/>
  <c r="K3078" i="1"/>
  <c r="K5914" i="1"/>
  <c r="K5915" i="1"/>
  <c r="K3079" i="1"/>
  <c r="K5916" i="1"/>
  <c r="K5917" i="1"/>
  <c r="K5918" i="1"/>
  <c r="K3080" i="1"/>
  <c r="K3081" i="1"/>
  <c r="K5919" i="1"/>
  <c r="K5920" i="1"/>
  <c r="K3082" i="1"/>
  <c r="K3083" i="1"/>
  <c r="K5921" i="1"/>
  <c r="K5922" i="1"/>
  <c r="K3084" i="1"/>
  <c r="K3085" i="1"/>
  <c r="K5923" i="1"/>
  <c r="K5924" i="1"/>
  <c r="K5925" i="1"/>
  <c r="K3086" i="1"/>
  <c r="K5926" i="1"/>
  <c r="K5927" i="1"/>
  <c r="K3087" i="1"/>
  <c r="K3088" i="1"/>
  <c r="K3089" i="1"/>
  <c r="K3090" i="1"/>
  <c r="K3091" i="1"/>
  <c r="K3092" i="1"/>
  <c r="K5928" i="1"/>
  <c r="K5929" i="1"/>
  <c r="K5930" i="1"/>
  <c r="K5931" i="1"/>
  <c r="K3093" i="1"/>
  <c r="K5932" i="1"/>
  <c r="K5933" i="1"/>
  <c r="K5934" i="1"/>
  <c r="K5935" i="1"/>
  <c r="K5936" i="1"/>
  <c r="K5937" i="1"/>
  <c r="K5938" i="1"/>
  <c r="K5939" i="1"/>
  <c r="K5940" i="1"/>
  <c r="K3094" i="1"/>
  <c r="K5941" i="1"/>
  <c r="K3095" i="1"/>
  <c r="K5942" i="1"/>
  <c r="K3096" i="1"/>
  <c r="K5943" i="1"/>
  <c r="K5944" i="1"/>
  <c r="K3097" i="1"/>
  <c r="K3098" i="1"/>
  <c r="K5945" i="1"/>
  <c r="K3099" i="1"/>
  <c r="K5946" i="1"/>
  <c r="K3100" i="1"/>
  <c r="K3101" i="1"/>
  <c r="K3102" i="1"/>
  <c r="K5947" i="1"/>
  <c r="K5948" i="1"/>
  <c r="K3103" i="1"/>
  <c r="K3104" i="1"/>
  <c r="K5949" i="1"/>
  <c r="K5950" i="1"/>
  <c r="K5951" i="1"/>
  <c r="K3105" i="1"/>
  <c r="K3106" i="1"/>
  <c r="K5952" i="1"/>
  <c r="K5953" i="1"/>
  <c r="K3107" i="1"/>
  <c r="K3108" i="1"/>
  <c r="K5954" i="1"/>
  <c r="K3109" i="1"/>
  <c r="K5955" i="1"/>
  <c r="K3110" i="1"/>
  <c r="K5956" i="1"/>
  <c r="K5957" i="1"/>
  <c r="K5958" i="1"/>
  <c r="K103" i="1"/>
  <c r="K5959" i="1"/>
  <c r="K104" i="1"/>
  <c r="K5960" i="1"/>
  <c r="K3111" i="1"/>
  <c r="K3112" i="1"/>
  <c r="K3113" i="1"/>
  <c r="K105" i="1"/>
  <c r="K5961" i="1"/>
  <c r="K5962" i="1"/>
  <c r="K5963" i="1"/>
  <c r="K5964" i="1"/>
  <c r="K3114" i="1"/>
  <c r="K3115" i="1"/>
  <c r="K3116" i="1"/>
  <c r="K3117" i="1"/>
  <c r="K5965" i="1"/>
  <c r="K3118" i="1"/>
  <c r="K3119" i="1"/>
  <c r="K3120" i="1"/>
  <c r="K5966" i="1"/>
  <c r="K3121" i="1"/>
  <c r="K3122" i="1"/>
  <c r="K3123" i="1"/>
  <c r="K3124" i="1"/>
  <c r="K3125" i="1"/>
  <c r="K5967" i="1"/>
  <c r="K3126" i="1"/>
  <c r="K3127" i="1"/>
  <c r="K3128" i="1"/>
  <c r="K3129" i="1"/>
  <c r="K5968" i="1"/>
  <c r="K5969" i="1"/>
  <c r="K3130" i="1"/>
  <c r="K3131" i="1"/>
  <c r="K3132" i="1"/>
  <c r="K3133" i="1"/>
  <c r="K5970" i="1"/>
  <c r="K3134" i="1"/>
  <c r="K3135" i="1"/>
  <c r="K3136" i="1"/>
  <c r="K3137" i="1"/>
  <c r="K3138" i="1"/>
  <c r="K3139" i="1"/>
  <c r="K3140" i="1"/>
  <c r="K5971" i="1"/>
  <c r="K5972" i="1"/>
  <c r="K3141" i="1"/>
  <c r="K3142" i="1"/>
  <c r="K5973" i="1"/>
  <c r="K5974" i="1"/>
  <c r="K5975" i="1"/>
  <c r="K5976" i="1"/>
  <c r="K3143" i="1"/>
  <c r="K3144" i="1"/>
  <c r="K3145" i="1"/>
  <c r="K3146" i="1"/>
  <c r="K3147" i="1"/>
  <c r="K5977" i="1"/>
  <c r="K3148" i="1"/>
  <c r="K3149" i="1"/>
  <c r="K5978" i="1"/>
  <c r="K5979" i="1"/>
  <c r="K3150" i="1"/>
  <c r="K5980" i="1"/>
  <c r="K3151" i="1"/>
  <c r="K5981" i="1"/>
  <c r="K5982" i="1"/>
  <c r="K3152" i="1"/>
  <c r="K5983" i="1"/>
  <c r="K3153" i="1"/>
  <c r="K5984" i="1"/>
  <c r="K3154" i="1"/>
  <c r="K3155" i="1"/>
  <c r="K5985" i="1"/>
  <c r="K5986" i="1"/>
  <c r="K5987" i="1"/>
  <c r="K5988" i="1"/>
  <c r="K5989" i="1"/>
  <c r="K5990" i="1"/>
  <c r="K5991" i="1"/>
  <c r="K3156" i="1"/>
  <c r="K5992" i="1"/>
  <c r="K5993" i="1"/>
  <c r="K5994" i="1"/>
  <c r="K5995" i="1"/>
  <c r="K5996" i="1"/>
  <c r="K3157" i="1"/>
  <c r="K5997" i="1"/>
  <c r="K3158" i="1"/>
  <c r="K5998" i="1"/>
  <c r="K5999" i="1"/>
  <c r="K6000" i="1"/>
  <c r="K3159" i="1"/>
  <c r="K3160" i="1"/>
  <c r="K6001" i="1"/>
  <c r="K3161" i="1"/>
  <c r="K3162" i="1"/>
  <c r="K3163" i="1"/>
  <c r="K3164" i="1"/>
  <c r="K6002" i="1"/>
  <c r="K3165" i="1"/>
  <c r="K6003" i="1"/>
  <c r="K3166" i="1"/>
  <c r="K3167" i="1"/>
  <c r="K3168" i="1"/>
  <c r="K3169" i="1"/>
  <c r="K6004" i="1"/>
  <c r="K6005" i="1"/>
  <c r="K3170" i="1"/>
  <c r="K6006" i="1"/>
  <c r="K6007" i="1"/>
  <c r="K6008" i="1"/>
  <c r="K3171" i="1"/>
  <c r="K6009" i="1"/>
  <c r="K6010" i="1"/>
  <c r="K6011" i="1"/>
  <c r="K3172" i="1"/>
  <c r="K3173" i="1"/>
  <c r="K3174" i="1"/>
  <c r="K3175" i="1"/>
  <c r="K3176" i="1"/>
  <c r="K3177" i="1"/>
  <c r="K3178" i="1"/>
  <c r="K6012" i="1"/>
  <c r="K3179" i="1"/>
  <c r="K3180" i="1"/>
  <c r="K3181" i="1"/>
  <c r="K3182" i="1"/>
  <c r="K3183" i="1"/>
  <c r="K3184" i="1"/>
  <c r="K6013" i="1"/>
  <c r="K3185" i="1"/>
  <c r="K6014" i="1"/>
  <c r="K3186" i="1"/>
  <c r="K3187" i="1"/>
  <c r="K3188" i="1"/>
  <c r="K3189" i="1"/>
  <c r="K3190" i="1"/>
  <c r="K6015" i="1"/>
  <c r="K6016" i="1"/>
  <c r="K3191" i="1"/>
  <c r="K3192" i="1"/>
  <c r="K3193" i="1"/>
  <c r="K3194" i="1"/>
  <c r="K3195" i="1"/>
  <c r="K3196" i="1"/>
  <c r="K6017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6018" i="1"/>
  <c r="K6019" i="1"/>
  <c r="K3213" i="1"/>
  <c r="K3214" i="1"/>
  <c r="K3215" i="1"/>
  <c r="K3216" i="1"/>
  <c r="K3217" i="1"/>
  <c r="K3218" i="1"/>
  <c r="K3219" i="1"/>
  <c r="K6020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6021" i="1"/>
  <c r="K3237" i="1"/>
  <c r="K6022" i="1"/>
  <c r="K3238" i="1"/>
  <c r="K3239" i="1"/>
  <c r="K3240" i="1"/>
  <c r="K3241" i="1"/>
  <c r="K3242" i="1"/>
  <c r="K3243" i="1"/>
  <c r="K3244" i="1"/>
  <c r="K6023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6024" i="1"/>
  <c r="K3271" i="1"/>
  <c r="K6025" i="1"/>
  <c r="K6026" i="1"/>
  <c r="K3272" i="1"/>
  <c r="K3273" i="1"/>
  <c r="K3274" i="1"/>
  <c r="K6027" i="1"/>
  <c r="K3275" i="1"/>
  <c r="K3276" i="1"/>
  <c r="K6028" i="1"/>
  <c r="K3277" i="1"/>
  <c r="K3278" i="1"/>
  <c r="K3279" i="1"/>
  <c r="K3280" i="1"/>
  <c r="K6029" i="1"/>
  <c r="K3281" i="1"/>
  <c r="K3282" i="1"/>
  <c r="K6030" i="1"/>
  <c r="K3283" i="1"/>
  <c r="K3284" i="1"/>
  <c r="K3285" i="1"/>
  <c r="K6031" i="1"/>
  <c r="K6032" i="1"/>
  <c r="K3286" i="1"/>
  <c r="K6033" i="1"/>
  <c r="K3287" i="1"/>
  <c r="K6034" i="1"/>
  <c r="K6035" i="1"/>
  <c r="K6036" i="1"/>
  <c r="K3288" i="1"/>
  <c r="K6037" i="1"/>
  <c r="K3289" i="1"/>
  <c r="K3290" i="1"/>
  <c r="K3291" i="1"/>
  <c r="K3292" i="1"/>
  <c r="K6038" i="1"/>
  <c r="K3293" i="1"/>
  <c r="K3294" i="1"/>
  <c r="K3295" i="1"/>
  <c r="K6039" i="1"/>
  <c r="K6040" i="1"/>
  <c r="K6041" i="1"/>
  <c r="K6042" i="1"/>
  <c r="K3296" i="1"/>
  <c r="K3297" i="1"/>
  <c r="K3298" i="1"/>
  <c r="K6043" i="1"/>
  <c r="K3299" i="1"/>
  <c r="K6044" i="1"/>
  <c r="K6045" i="1"/>
  <c r="K3300" i="1"/>
  <c r="K3301" i="1"/>
  <c r="K6046" i="1"/>
  <c r="K6047" i="1"/>
  <c r="K6048" i="1"/>
  <c r="K6049" i="1"/>
  <c r="K3302" i="1"/>
  <c r="K3303" i="1"/>
  <c r="K6050" i="1"/>
  <c r="K6051" i="1"/>
  <c r="K6052" i="1"/>
  <c r="K6053" i="1"/>
  <c r="K6054" i="1"/>
  <c r="K3304" i="1"/>
  <c r="K6055" i="1"/>
  <c r="K6056" i="1"/>
  <c r="K6057" i="1"/>
  <c r="K6058" i="1"/>
  <c r="K6059" i="1"/>
  <c r="K6060" i="1"/>
  <c r="K6061" i="1"/>
  <c r="K6062" i="1"/>
  <c r="K3305" i="1"/>
  <c r="K3306" i="1"/>
  <c r="K6063" i="1"/>
  <c r="K6064" i="1"/>
  <c r="K6065" i="1"/>
  <c r="K6066" i="1"/>
  <c r="K3307" i="1"/>
  <c r="K6067" i="1"/>
  <c r="K6068" i="1"/>
  <c r="K6069" i="1"/>
  <c r="K6070" i="1"/>
  <c r="K3308" i="1"/>
  <c r="K6071" i="1"/>
  <c r="K3309" i="1"/>
  <c r="K3310" i="1"/>
  <c r="K6072" i="1"/>
  <c r="K6073" i="1"/>
  <c r="K6074" i="1"/>
  <c r="K3311" i="1"/>
  <c r="K3312" i="1"/>
  <c r="K6075" i="1"/>
  <c r="K3313" i="1"/>
  <c r="K6076" i="1"/>
  <c r="K3314" i="1"/>
  <c r="K6077" i="1"/>
  <c r="K6078" i="1"/>
  <c r="K3315" i="1"/>
  <c r="K6079" i="1"/>
  <c r="K3316" i="1"/>
  <c r="K6080" i="1"/>
  <c r="K3317" i="1"/>
  <c r="K6081" i="1"/>
  <c r="K6082" i="1"/>
  <c r="K3318" i="1"/>
  <c r="K3319" i="1"/>
  <c r="K3320" i="1"/>
  <c r="K3321" i="1"/>
  <c r="K6083" i="1"/>
  <c r="K3322" i="1"/>
  <c r="K3323" i="1"/>
  <c r="K6084" i="1"/>
  <c r="K6085" i="1"/>
  <c r="K3324" i="1"/>
  <c r="K3325" i="1"/>
  <c r="K6086" i="1"/>
  <c r="K3326" i="1"/>
  <c r="K3327" i="1"/>
  <c r="K3328" i="1"/>
  <c r="K3329" i="1"/>
  <c r="K3330" i="1"/>
  <c r="K3331" i="1"/>
  <c r="K3332" i="1"/>
  <c r="K3333" i="1"/>
  <c r="K3334" i="1"/>
  <c r="K3335" i="1"/>
  <c r="K3336" i="1"/>
  <c r="K6087" i="1"/>
  <c r="K3337" i="1"/>
  <c r="K6088" i="1"/>
  <c r="K6089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6090" i="1"/>
  <c r="K3352" i="1"/>
  <c r="K3353" i="1"/>
  <c r="K3354" i="1"/>
  <c r="K3355" i="1"/>
  <c r="K6091" i="1"/>
  <c r="K6092" i="1"/>
  <c r="K6093" i="1"/>
  <c r="K6094" i="1"/>
  <c r="K3356" i="1"/>
  <c r="K3357" i="1"/>
  <c r="K3358" i="1"/>
  <c r="K3359" i="1"/>
  <c r="K3360" i="1"/>
  <c r="K3361" i="1"/>
  <c r="K3362" i="1"/>
  <c r="K6095" i="1"/>
  <c r="K3363" i="1"/>
  <c r="K3364" i="1"/>
  <c r="K3365" i="1"/>
  <c r="K6096" i="1"/>
  <c r="K3366" i="1"/>
  <c r="K3367" i="1"/>
  <c r="K3368" i="1"/>
  <c r="K6097" i="1"/>
  <c r="K3369" i="1"/>
  <c r="K6098" i="1"/>
  <c r="K6099" i="1"/>
  <c r="K3370" i="1"/>
  <c r="K3371" i="1"/>
  <c r="K3372" i="1"/>
  <c r="K3373" i="1"/>
  <c r="K6100" i="1"/>
  <c r="K3374" i="1"/>
  <c r="K3375" i="1"/>
  <c r="K3376" i="1"/>
  <c r="K6101" i="1"/>
  <c r="K6102" i="1"/>
  <c r="K3377" i="1"/>
  <c r="K3378" i="1"/>
  <c r="K3379" i="1"/>
  <c r="K3380" i="1"/>
  <c r="K6103" i="1"/>
  <c r="K3381" i="1"/>
  <c r="K6104" i="1"/>
  <c r="K3382" i="1"/>
  <c r="K3383" i="1"/>
  <c r="K3384" i="1"/>
  <c r="K6105" i="1"/>
  <c r="K3385" i="1"/>
  <c r="K3386" i="1"/>
  <c r="K6106" i="1"/>
  <c r="K3387" i="1"/>
  <c r="K3388" i="1"/>
  <c r="K3389" i="1"/>
  <c r="K3390" i="1"/>
  <c r="K6107" i="1"/>
  <c r="K3391" i="1"/>
  <c r="K6108" i="1"/>
  <c r="K6109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6110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6111" i="1"/>
  <c r="K3420" i="1"/>
  <c r="K6112" i="1"/>
  <c r="K3421" i="1"/>
  <c r="K3422" i="1"/>
  <c r="K3423" i="1"/>
  <c r="K3424" i="1"/>
  <c r="K6113" i="1"/>
  <c r="K6114" i="1"/>
  <c r="K3425" i="1"/>
  <c r="K611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6116" i="1"/>
  <c r="K3438" i="1"/>
  <c r="K3439" i="1"/>
  <c r="K3440" i="1"/>
  <c r="K3441" i="1"/>
  <c r="K3442" i="1"/>
  <c r="K3443" i="1"/>
  <c r="K3444" i="1"/>
  <c r="K3445" i="1"/>
  <c r="K6117" i="1"/>
  <c r="K6118" i="1"/>
  <c r="K3446" i="1"/>
  <c r="K6119" i="1"/>
  <c r="K3447" i="1"/>
  <c r="K3448" i="1"/>
  <c r="K3449" i="1"/>
  <c r="K3450" i="1"/>
  <c r="K3451" i="1"/>
  <c r="K6120" i="1"/>
  <c r="K6121" i="1"/>
  <c r="K6122" i="1"/>
  <c r="K3452" i="1"/>
  <c r="K3453" i="1"/>
  <c r="K6123" i="1"/>
  <c r="K3454" i="1"/>
  <c r="K6124" i="1"/>
  <c r="K6125" i="1"/>
  <c r="K3455" i="1"/>
  <c r="K3456" i="1"/>
  <c r="K6126" i="1"/>
  <c r="K3457" i="1"/>
  <c r="K3458" i="1"/>
  <c r="K3459" i="1"/>
  <c r="K6127" i="1"/>
  <c r="K6128" i="1"/>
  <c r="K3460" i="1"/>
  <c r="K6129" i="1"/>
  <c r="K6130" i="1"/>
  <c r="K6131" i="1"/>
  <c r="K3461" i="1"/>
  <c r="K6132" i="1"/>
  <c r="K6133" i="1"/>
  <c r="K6134" i="1"/>
  <c r="K6135" i="1"/>
  <c r="K6136" i="1"/>
  <c r="K6137" i="1"/>
  <c r="K3462" i="1"/>
  <c r="K6138" i="1"/>
  <c r="K6139" i="1"/>
  <c r="K6140" i="1"/>
  <c r="K3463" i="1"/>
  <c r="K6141" i="1"/>
  <c r="K3464" i="1"/>
  <c r="K6142" i="1"/>
  <c r="K3465" i="1"/>
  <c r="K3466" i="1"/>
  <c r="K3467" i="1"/>
  <c r="K6143" i="1"/>
  <c r="K6144" i="1"/>
  <c r="K6145" i="1"/>
  <c r="K6146" i="1"/>
  <c r="K3468" i="1"/>
  <c r="K3469" i="1"/>
  <c r="K3470" i="1"/>
  <c r="K3471" i="1"/>
  <c r="K3472" i="1"/>
  <c r="K6147" i="1"/>
  <c r="K3473" i="1"/>
  <c r="K6148" i="1"/>
  <c r="K3474" i="1"/>
  <c r="K6149" i="1"/>
  <c r="K6150" i="1"/>
  <c r="K6151" i="1"/>
  <c r="K6152" i="1"/>
  <c r="K6153" i="1"/>
  <c r="K3475" i="1"/>
  <c r="K6154" i="1"/>
  <c r="K6155" i="1"/>
  <c r="K3476" i="1"/>
  <c r="K3477" i="1"/>
  <c r="K6156" i="1"/>
  <c r="K3478" i="1"/>
  <c r="K6157" i="1"/>
  <c r="K6158" i="1"/>
  <c r="K6159" i="1"/>
  <c r="K6160" i="1"/>
  <c r="K6161" i="1"/>
  <c r="K3479" i="1"/>
  <c r="K3480" i="1"/>
  <c r="K3481" i="1"/>
  <c r="K6162" i="1"/>
  <c r="K6163" i="1"/>
  <c r="K3482" i="1"/>
  <c r="K6164" i="1"/>
  <c r="K6165" i="1"/>
  <c r="K6166" i="1"/>
  <c r="K6167" i="1"/>
  <c r="K6168" i="1"/>
  <c r="K6169" i="1"/>
  <c r="K3483" i="1"/>
  <c r="K3484" i="1"/>
  <c r="K6170" i="1"/>
  <c r="K6171" i="1"/>
  <c r="K6172" i="1"/>
  <c r="K6173" i="1"/>
  <c r="K6174" i="1"/>
  <c r="K3485" i="1"/>
  <c r="K6175" i="1"/>
  <c r="K6176" i="1"/>
  <c r="K3486" i="1"/>
  <c r="K6177" i="1"/>
  <c r="K3487" i="1"/>
  <c r="K6178" i="1"/>
  <c r="K3488" i="1"/>
  <c r="K6179" i="1"/>
  <c r="K3489" i="1"/>
  <c r="K6180" i="1"/>
  <c r="K3490" i="1"/>
  <c r="K6181" i="1"/>
  <c r="K6182" i="1"/>
  <c r="K3491" i="1"/>
  <c r="K6183" i="1"/>
  <c r="K6184" i="1"/>
  <c r="K3492" i="1"/>
  <c r="K6185" i="1"/>
  <c r="K6186" i="1"/>
  <c r="K6187" i="1"/>
  <c r="K3493" i="1"/>
  <c r="K6188" i="1"/>
  <c r="K6189" i="1"/>
  <c r="K3494" i="1"/>
  <c r="K6190" i="1"/>
  <c r="K6191" i="1"/>
  <c r="K6192" i="1"/>
  <c r="K6193" i="1"/>
  <c r="K6194" i="1"/>
  <c r="K3495" i="1"/>
  <c r="K6195" i="1"/>
  <c r="K6196" i="1"/>
  <c r="K3496" i="1"/>
  <c r="K6197" i="1"/>
  <c r="K6198" i="1"/>
  <c r="K6199" i="1"/>
  <c r="K3497" i="1"/>
  <c r="K6200" i="1"/>
  <c r="K3498" i="1"/>
  <c r="K6201" i="1"/>
  <c r="K6202" i="1"/>
  <c r="K6203" i="1"/>
  <c r="K3499" i="1"/>
  <c r="K6204" i="1"/>
  <c r="K6205" i="1"/>
  <c r="K3500" i="1"/>
  <c r="K3501" i="1"/>
  <c r="K3502" i="1"/>
  <c r="K3503" i="1"/>
  <c r="K6206" i="1"/>
  <c r="K6207" i="1"/>
  <c r="K6208" i="1"/>
  <c r="K6209" i="1"/>
  <c r="K3504" i="1"/>
  <c r="K6210" i="1"/>
  <c r="K6211" i="1"/>
  <c r="K6212" i="1"/>
  <c r="K6213" i="1"/>
  <c r="K3505" i="1"/>
  <c r="K6214" i="1"/>
  <c r="K3506" i="1"/>
  <c r="K6215" i="1"/>
  <c r="K3507" i="1"/>
  <c r="K3508" i="1"/>
  <c r="K6216" i="1"/>
  <c r="K6217" i="1"/>
  <c r="K3509" i="1"/>
  <c r="K6218" i="1"/>
  <c r="K3510" i="1"/>
  <c r="K6219" i="1"/>
  <c r="K3511" i="1"/>
  <c r="K3512" i="1"/>
  <c r="K3513" i="1"/>
  <c r="K6220" i="1"/>
  <c r="K6221" i="1"/>
  <c r="K3514" i="1"/>
  <c r="K6222" i="1"/>
  <c r="K3515" i="1"/>
  <c r="K6223" i="1"/>
  <c r="K3516" i="1"/>
  <c r="K6224" i="1"/>
  <c r="K3517" i="1"/>
  <c r="K6225" i="1"/>
  <c r="K3518" i="1"/>
  <c r="K3519" i="1"/>
  <c r="K6226" i="1"/>
  <c r="K3520" i="1"/>
  <c r="K3521" i="1"/>
  <c r="K6227" i="1"/>
  <c r="K3522" i="1"/>
  <c r="K3523" i="1"/>
  <c r="K3524" i="1"/>
  <c r="K3525" i="1"/>
  <c r="K6228" i="1"/>
  <c r="K3526" i="1"/>
  <c r="K3527" i="1"/>
  <c r="K3528" i="1"/>
  <c r="K3529" i="1"/>
  <c r="K3530" i="1"/>
  <c r="K6229" i="1"/>
  <c r="K3531" i="1"/>
  <c r="K3532" i="1"/>
  <c r="K3533" i="1"/>
  <c r="K3534" i="1"/>
  <c r="K3535" i="1"/>
  <c r="K3536" i="1"/>
  <c r="K3537" i="1"/>
  <c r="K3538" i="1"/>
  <c r="K3539" i="1"/>
  <c r="K6230" i="1"/>
  <c r="K6231" i="1"/>
  <c r="K6232" i="1"/>
  <c r="K3540" i="1"/>
  <c r="K3541" i="1"/>
  <c r="K3542" i="1"/>
  <c r="K3543" i="1"/>
  <c r="K3544" i="1"/>
  <c r="K3545" i="1"/>
  <c r="K6233" i="1"/>
  <c r="K3546" i="1"/>
  <c r="K3547" i="1"/>
  <c r="K6234" i="1"/>
  <c r="K3548" i="1"/>
  <c r="K6235" i="1"/>
  <c r="K3549" i="1"/>
  <c r="K3550" i="1"/>
  <c r="K3551" i="1"/>
  <c r="K3552" i="1"/>
  <c r="K6236" i="1"/>
  <c r="K3553" i="1"/>
  <c r="K6237" i="1"/>
  <c r="K6238" i="1"/>
  <c r="K6239" i="1"/>
  <c r="K6240" i="1"/>
  <c r="K3554" i="1"/>
  <c r="K6241" i="1"/>
  <c r="K6242" i="1"/>
  <c r="K3555" i="1"/>
  <c r="K6243" i="1"/>
  <c r="K6244" i="1"/>
  <c r="K6245" i="1"/>
  <c r="K6246" i="1"/>
  <c r="K3556" i="1"/>
  <c r="K3557" i="1"/>
  <c r="K3558" i="1"/>
  <c r="K6247" i="1"/>
  <c r="K3559" i="1"/>
  <c r="K3560" i="1"/>
  <c r="K3561" i="1"/>
  <c r="K6248" i="1"/>
  <c r="K6249" i="1"/>
  <c r="K6250" i="1"/>
  <c r="K6251" i="1"/>
  <c r="K106" i="1"/>
  <c r="K6252" i="1"/>
  <c r="K3562" i="1"/>
  <c r="K3563" i="1"/>
  <c r="K6253" i="1"/>
  <c r="K107" i="1"/>
  <c r="K6254" i="1"/>
  <c r="K6255" i="1"/>
  <c r="K6256" i="1"/>
  <c r="K6257" i="1"/>
  <c r="K3564" i="1"/>
  <c r="K6258" i="1"/>
  <c r="K6259" i="1"/>
  <c r="K108" i="1"/>
  <c r="K3565" i="1"/>
  <c r="K6260" i="1"/>
  <c r="K3566" i="1"/>
  <c r="K3567" i="1"/>
  <c r="K6261" i="1"/>
  <c r="K3568" i="1"/>
  <c r="K3569" i="1"/>
  <c r="K3570" i="1"/>
  <c r="K6262" i="1"/>
  <c r="K3571" i="1"/>
  <c r="K3572" i="1"/>
  <c r="K3573" i="1"/>
  <c r="K6263" i="1"/>
  <c r="K3574" i="1"/>
  <c r="K3575" i="1"/>
  <c r="K6264" i="1"/>
  <c r="K3576" i="1"/>
  <c r="K3577" i="1"/>
  <c r="K3578" i="1"/>
  <c r="K3579" i="1"/>
  <c r="K3580" i="1"/>
  <c r="K3581" i="1"/>
  <c r="K3582" i="1"/>
  <c r="K3583" i="1"/>
  <c r="K3584" i="1"/>
  <c r="K6265" i="1"/>
  <c r="K6266" i="1"/>
  <c r="K3585" i="1"/>
  <c r="K3586" i="1"/>
  <c r="K3587" i="1"/>
  <c r="K3588" i="1"/>
  <c r="K3589" i="1"/>
  <c r="K3590" i="1"/>
  <c r="K3591" i="1"/>
  <c r="K3592" i="1"/>
  <c r="K3593" i="1"/>
  <c r="K6267" i="1"/>
  <c r="K3594" i="1"/>
  <c r="K3595" i="1"/>
  <c r="K3596" i="1"/>
  <c r="K3597" i="1"/>
  <c r="K3598" i="1"/>
  <c r="K6268" i="1"/>
  <c r="K6269" i="1"/>
  <c r="K3599" i="1"/>
  <c r="K6270" i="1"/>
  <c r="K3600" i="1"/>
  <c r="K6271" i="1"/>
  <c r="K3601" i="1"/>
  <c r="K3602" i="1"/>
  <c r="K6272" i="1"/>
  <c r="K6273" i="1"/>
  <c r="K6274" i="1"/>
  <c r="K6275" i="1"/>
  <c r="K6276" i="1"/>
  <c r="K6277" i="1"/>
  <c r="K6278" i="1"/>
  <c r="K6279" i="1"/>
  <c r="K3603" i="1"/>
  <c r="K3604" i="1"/>
  <c r="K3605" i="1"/>
  <c r="K6280" i="1"/>
  <c r="K3606" i="1"/>
  <c r="K6281" i="1"/>
  <c r="K3607" i="1"/>
  <c r="K3608" i="1"/>
  <c r="K6282" i="1"/>
  <c r="K3609" i="1"/>
  <c r="K3610" i="1"/>
  <c r="K3611" i="1"/>
  <c r="K3612" i="1"/>
  <c r="K3613" i="1"/>
  <c r="K6283" i="1"/>
  <c r="K3614" i="1"/>
  <c r="K6284" i="1"/>
  <c r="K6285" i="1"/>
  <c r="K6286" i="1"/>
  <c r="K3615" i="1"/>
  <c r="K6287" i="1"/>
  <c r="K6288" i="1"/>
  <c r="K3616" i="1"/>
  <c r="K6289" i="1"/>
  <c r="K3617" i="1"/>
  <c r="K6290" i="1"/>
  <c r="K3618" i="1"/>
  <c r="K6291" i="1"/>
  <c r="K3619" i="1"/>
  <c r="K6292" i="1"/>
  <c r="K6293" i="1"/>
  <c r="K3620" i="1"/>
  <c r="K6294" i="1"/>
  <c r="K6295" i="1"/>
  <c r="K3621" i="1"/>
  <c r="K3622" i="1"/>
  <c r="K3623" i="1"/>
  <c r="K3624" i="1"/>
  <c r="K3625" i="1"/>
  <c r="K6296" i="1"/>
  <c r="K3626" i="1"/>
  <c r="K6297" i="1"/>
  <c r="K6298" i="1"/>
  <c r="K6299" i="1"/>
  <c r="K6300" i="1"/>
  <c r="K3627" i="1"/>
  <c r="K3628" i="1"/>
  <c r="K3629" i="1"/>
  <c r="K6301" i="1"/>
  <c r="K3630" i="1"/>
  <c r="K3631" i="1"/>
  <c r="K3632" i="1"/>
  <c r="K3633" i="1"/>
  <c r="K6302" i="1"/>
  <c r="K3634" i="1"/>
  <c r="K3635" i="1"/>
  <c r="K3636" i="1"/>
  <c r="K3637" i="1"/>
  <c r="K3638" i="1"/>
  <c r="K3639" i="1"/>
  <c r="K3640" i="1"/>
  <c r="K6303" i="1"/>
  <c r="K3641" i="1"/>
  <c r="K6304" i="1"/>
  <c r="K6305" i="1"/>
  <c r="K3642" i="1"/>
  <c r="K6306" i="1"/>
  <c r="K3643" i="1"/>
  <c r="K6307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6308" i="1"/>
  <c r="K3657" i="1"/>
  <c r="K3658" i="1"/>
  <c r="K3659" i="1"/>
  <c r="K3660" i="1"/>
  <c r="K3661" i="1"/>
  <c r="K3662" i="1"/>
  <c r="K3663" i="1"/>
  <c r="K3664" i="1"/>
  <c r="K6309" i="1"/>
  <c r="K3665" i="1"/>
  <c r="K6310" i="1"/>
  <c r="K3666" i="1"/>
  <c r="K3667" i="1"/>
  <c r="K6311" i="1"/>
  <c r="K6312" i="1"/>
  <c r="K6313" i="1"/>
  <c r="K6314" i="1"/>
  <c r="K6315" i="1"/>
  <c r="K3668" i="1"/>
  <c r="K3669" i="1"/>
  <c r="K3670" i="1"/>
  <c r="K3671" i="1"/>
  <c r="K3672" i="1"/>
  <c r="K6316" i="1"/>
  <c r="K3673" i="1"/>
  <c r="K3674" i="1"/>
  <c r="K6317" i="1"/>
  <c r="K3675" i="1"/>
  <c r="K3676" i="1"/>
  <c r="K3677" i="1"/>
  <c r="K3678" i="1"/>
  <c r="K3679" i="1"/>
  <c r="K6318" i="1"/>
  <c r="K3680" i="1"/>
  <c r="K6319" i="1"/>
  <c r="K3681" i="1"/>
  <c r="K3682" i="1"/>
  <c r="K3683" i="1"/>
  <c r="K6320" i="1"/>
  <c r="K3684" i="1"/>
  <c r="K3685" i="1"/>
  <c r="K3686" i="1"/>
  <c r="K3687" i="1"/>
  <c r="K3688" i="1"/>
  <c r="K3689" i="1"/>
  <c r="K6321" i="1"/>
  <c r="K3690" i="1"/>
  <c r="K3691" i="1"/>
  <c r="K3692" i="1"/>
  <c r="K6322" i="1"/>
  <c r="K6323" i="1"/>
  <c r="K3693" i="1"/>
  <c r="K3694" i="1"/>
  <c r="K6324" i="1"/>
  <c r="K3695" i="1"/>
  <c r="K3696" i="1"/>
  <c r="K3697" i="1"/>
  <c r="K3698" i="1"/>
  <c r="K3699" i="1"/>
  <c r="K3700" i="1"/>
  <c r="K3701" i="1"/>
  <c r="K3702" i="1"/>
  <c r="K3703" i="1"/>
  <c r="K3704" i="1"/>
  <c r="K6325" i="1"/>
  <c r="K3705" i="1"/>
  <c r="K3706" i="1"/>
  <c r="K3707" i="1"/>
  <c r="K3708" i="1"/>
  <c r="K6326" i="1"/>
  <c r="K3709" i="1"/>
  <c r="K3710" i="1"/>
  <c r="K3711" i="1"/>
  <c r="K3712" i="1"/>
  <c r="K3713" i="1"/>
  <c r="K3714" i="1"/>
  <c r="K3715" i="1"/>
  <c r="K3716" i="1"/>
  <c r="K3717" i="1"/>
  <c r="K3718" i="1"/>
  <c r="K6327" i="1"/>
  <c r="K3719" i="1"/>
  <c r="K3720" i="1"/>
  <c r="K3721" i="1"/>
  <c r="K3722" i="1"/>
  <c r="K3723" i="1"/>
  <c r="K3724" i="1"/>
  <c r="K3725" i="1"/>
  <c r="K3726" i="1"/>
  <c r="K3727" i="1"/>
  <c r="K3728" i="1"/>
  <c r="K3729" i="1"/>
  <c r="K6328" i="1"/>
  <c r="K3730" i="1"/>
  <c r="K6329" i="1"/>
  <c r="K3731" i="1"/>
  <c r="K3732" i="1"/>
  <c r="K6330" i="1"/>
  <c r="K3733" i="1"/>
  <c r="K6331" i="1"/>
  <c r="K3734" i="1"/>
  <c r="K3735" i="1"/>
  <c r="K3736" i="1"/>
  <c r="K3737" i="1"/>
  <c r="K3738" i="1"/>
  <c r="K3739" i="1"/>
  <c r="K6332" i="1"/>
  <c r="K6333" i="1"/>
  <c r="K6334" i="1"/>
  <c r="K6335" i="1"/>
  <c r="K3740" i="1"/>
  <c r="K3741" i="1"/>
  <c r="K3742" i="1"/>
  <c r="K3743" i="1"/>
  <c r="K3744" i="1"/>
  <c r="K6336" i="1"/>
  <c r="K6337" i="1"/>
  <c r="K3745" i="1"/>
  <c r="K3746" i="1"/>
  <c r="K6338" i="1"/>
  <c r="K6339" i="1"/>
  <c r="K6340" i="1"/>
  <c r="K6341" i="1"/>
  <c r="K3747" i="1"/>
  <c r="K3748" i="1"/>
  <c r="K3749" i="1"/>
  <c r="K6342" i="1"/>
  <c r="K6343" i="1"/>
  <c r="K3750" i="1"/>
  <c r="K3751" i="1"/>
  <c r="K6344" i="1"/>
  <c r="K6345" i="1"/>
  <c r="K6346" i="1"/>
  <c r="K3752" i="1"/>
  <c r="K3753" i="1"/>
  <c r="K6347" i="1"/>
  <c r="K3754" i="1"/>
  <c r="K6348" i="1"/>
  <c r="K3755" i="1"/>
  <c r="K6349" i="1"/>
  <c r="K6350" i="1"/>
  <c r="K3756" i="1"/>
  <c r="K6351" i="1"/>
  <c r="K6352" i="1"/>
  <c r="K3757" i="1"/>
  <c r="K6353" i="1"/>
  <c r="K6354" i="1"/>
  <c r="K3758" i="1"/>
  <c r="K3759" i="1"/>
  <c r="K3760" i="1"/>
  <c r="K3761" i="1"/>
  <c r="K6355" i="1"/>
  <c r="K6356" i="1"/>
  <c r="K6357" i="1"/>
  <c r="K3762" i="1"/>
  <c r="K3763" i="1"/>
  <c r="K3764" i="1"/>
  <c r="K6358" i="1"/>
  <c r="K6359" i="1"/>
  <c r="K3765" i="1"/>
  <c r="K6360" i="1"/>
  <c r="K6361" i="1"/>
  <c r="K3766" i="1"/>
  <c r="K3767" i="1"/>
  <c r="K3768" i="1"/>
  <c r="K6362" i="1"/>
  <c r="K6363" i="1"/>
  <c r="K6364" i="1"/>
  <c r="K6365" i="1"/>
  <c r="K3769" i="1"/>
  <c r="K6366" i="1"/>
  <c r="K3770" i="1"/>
  <c r="K3771" i="1"/>
  <c r="K3772" i="1"/>
  <c r="K3773" i="1"/>
  <c r="K3774" i="1"/>
  <c r="K3775" i="1"/>
  <c r="K6367" i="1"/>
  <c r="K3776" i="1"/>
  <c r="K3777" i="1"/>
  <c r="K6368" i="1"/>
  <c r="K6369" i="1"/>
  <c r="K6370" i="1"/>
  <c r="K3778" i="1"/>
  <c r="K3779" i="1"/>
  <c r="K3780" i="1"/>
  <c r="K3781" i="1"/>
  <c r="K3782" i="1"/>
  <c r="K3783" i="1"/>
  <c r="K3784" i="1"/>
  <c r="K6371" i="1"/>
  <c r="K6372" i="1"/>
  <c r="K6373" i="1"/>
  <c r="K6374" i="1"/>
  <c r="K6375" i="1"/>
  <c r="K6376" i="1"/>
  <c r="K6377" i="1"/>
  <c r="K6378" i="1"/>
  <c r="K6379" i="1"/>
  <c r="K3785" i="1"/>
  <c r="K3786" i="1"/>
  <c r="K3787" i="1"/>
  <c r="K3788" i="1"/>
  <c r="K6380" i="1"/>
  <c r="K6381" i="1"/>
  <c r="K6382" i="1"/>
  <c r="K6383" i="1"/>
  <c r="K6384" i="1"/>
  <c r="K3789" i="1"/>
  <c r="K3790" i="1"/>
  <c r="K6385" i="1"/>
  <c r="K6386" i="1"/>
  <c r="K6387" i="1"/>
  <c r="K3791" i="1"/>
  <c r="K6388" i="1"/>
  <c r="K3792" i="1"/>
  <c r="K3793" i="1"/>
  <c r="K6389" i="1"/>
  <c r="K6390" i="1"/>
  <c r="K3794" i="1"/>
  <c r="K6391" i="1"/>
  <c r="K6392" i="1"/>
  <c r="K6393" i="1"/>
  <c r="K6394" i="1"/>
  <c r="K3795" i="1"/>
  <c r="K6395" i="1"/>
  <c r="K3796" i="1"/>
  <c r="K3797" i="1"/>
  <c r="K6396" i="1"/>
  <c r="K3798" i="1"/>
  <c r="K3799" i="1"/>
  <c r="K6397" i="1"/>
  <c r="K3800" i="1"/>
  <c r="K3801" i="1"/>
  <c r="K6398" i="1"/>
  <c r="K6399" i="1"/>
  <c r="K3802" i="1"/>
  <c r="K6400" i="1"/>
  <c r="K3803" i="1"/>
  <c r="K6401" i="1"/>
  <c r="K6402" i="1"/>
  <c r="K6403" i="1"/>
  <c r="K6404" i="1"/>
  <c r="K3804" i="1"/>
  <c r="K3805" i="1"/>
  <c r="K6405" i="1"/>
  <c r="K6406" i="1"/>
  <c r="K6407" i="1"/>
  <c r="K6408" i="1"/>
  <c r="K6409" i="1"/>
  <c r="K3806" i="1"/>
  <c r="K3807" i="1"/>
  <c r="K6410" i="1"/>
  <c r="K3808" i="1"/>
  <c r="K6411" i="1"/>
  <c r="K6412" i="1"/>
  <c r="K3809" i="1"/>
  <c r="K3810" i="1"/>
  <c r="K6413" i="1"/>
  <c r="K6414" i="1"/>
  <c r="K3811" i="1"/>
  <c r="K6415" i="1"/>
  <c r="K3812" i="1"/>
  <c r="K6416" i="1"/>
  <c r="K3813" i="1"/>
  <c r="K6417" i="1"/>
  <c r="K3814" i="1"/>
  <c r="K6418" i="1"/>
  <c r="K3815" i="1"/>
  <c r="K6419" i="1"/>
  <c r="K6420" i="1"/>
  <c r="K6421" i="1"/>
  <c r="K3816" i="1"/>
  <c r="K3817" i="1"/>
  <c r="K3818" i="1"/>
  <c r="K6422" i="1"/>
  <c r="K3819" i="1"/>
  <c r="K3820" i="1"/>
  <c r="K3821" i="1"/>
  <c r="K6423" i="1"/>
  <c r="K6424" i="1"/>
  <c r="K6425" i="1"/>
  <c r="K3822" i="1"/>
  <c r="K6426" i="1"/>
  <c r="K6427" i="1"/>
  <c r="K6428" i="1"/>
  <c r="K3823" i="1"/>
  <c r="K3824" i="1"/>
  <c r="K3825" i="1"/>
  <c r="K3826" i="1"/>
  <c r="K3827" i="1"/>
  <c r="K6429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6430" i="1"/>
  <c r="K6431" i="1"/>
  <c r="K3840" i="1"/>
  <c r="K3841" i="1"/>
  <c r="K3842" i="1"/>
  <c r="K3843" i="1"/>
  <c r="K3844" i="1"/>
  <c r="K3845" i="1"/>
  <c r="K3846" i="1"/>
  <c r="K3847" i="1"/>
  <c r="K3848" i="1"/>
  <c r="K3849" i="1"/>
  <c r="K6432" i="1"/>
  <c r="K3850" i="1"/>
  <c r="K6433" i="1"/>
  <c r="K3851" i="1"/>
  <c r="K3852" i="1"/>
  <c r="K3853" i="1"/>
  <c r="K3854" i="1"/>
  <c r="K3855" i="1"/>
  <c r="K3856" i="1"/>
  <c r="K3857" i="1"/>
  <c r="K3858" i="1"/>
  <c r="K3859" i="1"/>
  <c r="K3860" i="1"/>
  <c r="K3861" i="1"/>
  <c r="K6434" i="1"/>
  <c r="K3862" i="1"/>
  <c r="K3863" i="1"/>
  <c r="K3864" i="1"/>
  <c r="K3865" i="1"/>
  <c r="K3866" i="1"/>
  <c r="K3867" i="1"/>
  <c r="K3868" i="1"/>
  <c r="K6435" i="1"/>
  <c r="K3869" i="1"/>
  <c r="K3870" i="1"/>
  <c r="K3871" i="1"/>
  <c r="K6436" i="1"/>
  <c r="K3872" i="1"/>
  <c r="K3873" i="1"/>
  <c r="K3874" i="1"/>
  <c r="K6437" i="1"/>
  <c r="K6438" i="1"/>
  <c r="K3875" i="1"/>
  <c r="K6439" i="1"/>
  <c r="K6440" i="1"/>
  <c r="K3876" i="1"/>
  <c r="K6441" i="1"/>
  <c r="K6442" i="1"/>
  <c r="K6443" i="1"/>
  <c r="K6444" i="1"/>
  <c r="K6445" i="1"/>
  <c r="K3877" i="1"/>
  <c r="K3878" i="1"/>
  <c r="K3879" i="1"/>
  <c r="K3880" i="1"/>
  <c r="K3881" i="1"/>
  <c r="K6446" i="1"/>
  <c r="K3882" i="1"/>
  <c r="K3883" i="1"/>
  <c r="K3884" i="1"/>
  <c r="K3885" i="1"/>
  <c r="K3886" i="1"/>
  <c r="K6447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6448" i="1"/>
  <c r="K3906" i="1"/>
  <c r="K3907" i="1"/>
  <c r="K6449" i="1"/>
  <c r="K3908" i="1"/>
  <c r="K3909" i="1"/>
  <c r="K3910" i="1"/>
  <c r="K3911" i="1"/>
  <c r="K6450" i="1"/>
  <c r="K3912" i="1"/>
  <c r="K3913" i="1"/>
  <c r="K6451" i="1"/>
  <c r="K6452" i="1"/>
  <c r="K3914" i="1"/>
  <c r="K6453" i="1"/>
  <c r="K3915" i="1"/>
  <c r="K3916" i="1"/>
  <c r="K6454" i="1"/>
  <c r="K3917" i="1"/>
  <c r="K6455" i="1"/>
  <c r="K6456" i="1"/>
  <c r="K3918" i="1"/>
  <c r="K3919" i="1"/>
  <c r="K6457" i="1"/>
  <c r="K3920" i="1"/>
  <c r="K6458" i="1"/>
  <c r="K3921" i="1"/>
  <c r="K3922" i="1"/>
  <c r="K6459" i="1"/>
  <c r="K6460" i="1"/>
  <c r="K6461" i="1"/>
  <c r="K3923" i="1"/>
  <c r="K3924" i="1"/>
  <c r="K3925" i="1"/>
  <c r="K3926" i="1"/>
  <c r="K6462" i="1"/>
  <c r="K6463" i="1"/>
  <c r="K3927" i="1"/>
  <c r="K3928" i="1"/>
  <c r="K6464" i="1"/>
  <c r="K6465" i="1"/>
  <c r="K6466" i="1"/>
  <c r="K3929" i="1"/>
  <c r="K3930" i="1"/>
  <c r="K3931" i="1"/>
  <c r="K3932" i="1"/>
  <c r="K6467" i="1"/>
  <c r="K3933" i="1"/>
  <c r="K3934" i="1"/>
  <c r="K3935" i="1"/>
  <c r="K3936" i="1"/>
  <c r="K6468" i="1"/>
  <c r="K6469" i="1"/>
  <c r="K3937" i="1"/>
  <c r="K3938" i="1"/>
  <c r="K6470" i="1"/>
  <c r="K6471" i="1"/>
  <c r="K3939" i="1"/>
  <c r="K3940" i="1"/>
  <c r="K3941" i="1"/>
  <c r="K3942" i="1"/>
  <c r="K3943" i="1"/>
  <c r="K3944" i="1"/>
  <c r="K3945" i="1"/>
  <c r="K3946" i="1"/>
  <c r="K3947" i="1"/>
  <c r="K3948" i="1"/>
  <c r="K3949" i="1"/>
  <c r="K6472" i="1"/>
  <c r="K3950" i="1"/>
  <c r="K3951" i="1"/>
  <c r="K3952" i="1"/>
  <c r="K3953" i="1"/>
  <c r="K3954" i="1"/>
  <c r="K3955" i="1"/>
  <c r="K6473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6474" i="1"/>
  <c r="K3975" i="1"/>
  <c r="K3976" i="1"/>
  <c r="K6475" i="1"/>
  <c r="K6476" i="1"/>
  <c r="K3977" i="1"/>
  <c r="K3978" i="1"/>
  <c r="K3979" i="1"/>
  <c r="K3980" i="1"/>
  <c r="K3981" i="1"/>
  <c r="K6477" i="1"/>
  <c r="K3982" i="1"/>
  <c r="K3983" i="1"/>
  <c r="K3984" i="1"/>
  <c r="K3985" i="1"/>
  <c r="K3986" i="1"/>
  <c r="K3987" i="1"/>
  <c r="K3988" i="1"/>
  <c r="K3989" i="1"/>
  <c r="K3990" i="1"/>
  <c r="K3991" i="1"/>
  <c r="K6478" i="1"/>
  <c r="K3992" i="1"/>
  <c r="K3993" i="1"/>
  <c r="K3994" i="1"/>
  <c r="K3995" i="1"/>
  <c r="K3996" i="1"/>
  <c r="K3997" i="1"/>
  <c r="K3998" i="1"/>
  <c r="K3999" i="1"/>
  <c r="K4000" i="1"/>
  <c r="K6479" i="1"/>
  <c r="K6480" i="1"/>
  <c r="K6481" i="1"/>
  <c r="K6482" i="1"/>
  <c r="K4001" i="1"/>
  <c r="K4002" i="1"/>
  <c r="K6483" i="1"/>
  <c r="K6484" i="1"/>
  <c r="K4003" i="1"/>
  <c r="K4004" i="1"/>
  <c r="K6485" i="1"/>
  <c r="K4005" i="1"/>
  <c r="K6486" i="1"/>
  <c r="K4006" i="1"/>
  <c r="K4007" i="1"/>
  <c r="K6487" i="1"/>
  <c r="K6488" i="1"/>
  <c r="K4008" i="1"/>
  <c r="K6489" i="1"/>
  <c r="K6490" i="1"/>
  <c r="K6491" i="1"/>
  <c r="K6492" i="1"/>
  <c r="K6493" i="1"/>
  <c r="K4009" i="1"/>
  <c r="K4010" i="1"/>
  <c r="K4011" i="1"/>
  <c r="K4012" i="1"/>
  <c r="K4013" i="1"/>
  <c r="K6494" i="1"/>
  <c r="K4014" i="1"/>
  <c r="K4015" i="1"/>
  <c r="K6495" i="1"/>
  <c r="K4016" i="1"/>
  <c r="K4017" i="1"/>
  <c r="K6496" i="1"/>
  <c r="K4018" i="1"/>
  <c r="K6497" i="1"/>
  <c r="K4019" i="1"/>
  <c r="K4020" i="1"/>
  <c r="K4021" i="1"/>
  <c r="K4022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4023" i="1"/>
  <c r="K4024" i="1"/>
  <c r="K6510" i="1"/>
  <c r="K6511" i="1"/>
  <c r="K6512" i="1"/>
  <c r="K6513" i="1"/>
  <c r="K4025" i="1"/>
  <c r="K4026" i="1"/>
  <c r="K6514" i="1"/>
  <c r="K6515" i="1"/>
  <c r="K109" i="1"/>
  <c r="K4027" i="1"/>
  <c r="K6516" i="1"/>
  <c r="K6517" i="1"/>
  <c r="K4028" i="1"/>
  <c r="K4029" i="1"/>
  <c r="K110" i="1"/>
  <c r="K6518" i="1"/>
  <c r="K6519" i="1"/>
  <c r="K6520" i="1"/>
  <c r="K6521" i="1"/>
  <c r="K4030" i="1"/>
  <c r="K111" i="1"/>
  <c r="K112" i="1"/>
  <c r="K6522" i="1"/>
  <c r="K6523" i="1"/>
  <c r="K4031" i="1"/>
  <c r="K6524" i="1"/>
  <c r="K6525" i="1"/>
  <c r="K6526" i="1"/>
  <c r="K113" i="1"/>
  <c r="K6527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114" i="1"/>
  <c r="J115" i="1"/>
  <c r="J116" i="1"/>
  <c r="J4046" i="1"/>
  <c r="J4047" i="1"/>
  <c r="J4048" i="1"/>
  <c r="J4049" i="1"/>
  <c r="J4050" i="1"/>
  <c r="J117" i="1"/>
  <c r="J4051" i="1"/>
  <c r="J4052" i="1"/>
  <c r="J4053" i="1"/>
  <c r="J4054" i="1"/>
  <c r="J118" i="1"/>
  <c r="J4055" i="1"/>
  <c r="J4056" i="1"/>
  <c r="J4057" i="1"/>
  <c r="J4058" i="1"/>
  <c r="J4059" i="1"/>
  <c r="J4060" i="1"/>
  <c r="J4061" i="1"/>
  <c r="J119" i="1"/>
  <c r="J4062" i="1"/>
  <c r="J4063" i="1"/>
  <c r="J4064" i="1"/>
  <c r="J4065" i="1"/>
  <c r="J4066" i="1"/>
  <c r="J4067" i="1"/>
  <c r="J2" i="1"/>
  <c r="J3" i="1"/>
  <c r="J4" i="1"/>
  <c r="J5" i="1"/>
  <c r="J6" i="1"/>
  <c r="J7" i="1"/>
  <c r="J8" i="1"/>
  <c r="J9" i="1"/>
  <c r="J10" i="1"/>
  <c r="J4068" i="1"/>
  <c r="J4069" i="1"/>
  <c r="J4070" i="1"/>
  <c r="J4071" i="1"/>
  <c r="J4072" i="1"/>
  <c r="J120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11" i="1"/>
  <c r="J121" i="1"/>
  <c r="J122" i="1"/>
  <c r="J4093" i="1"/>
  <c r="J4094" i="1"/>
  <c r="J4095" i="1"/>
  <c r="J4096" i="1"/>
  <c r="J4097" i="1"/>
  <c r="J123" i="1"/>
  <c r="J4098" i="1"/>
  <c r="J4099" i="1"/>
  <c r="J4100" i="1"/>
  <c r="J4101" i="1"/>
  <c r="J4102" i="1"/>
  <c r="J124" i="1"/>
  <c r="J4103" i="1"/>
  <c r="J125" i="1"/>
  <c r="J12" i="1"/>
  <c r="J126" i="1"/>
  <c r="J127" i="1"/>
  <c r="J128" i="1"/>
  <c r="J129" i="1"/>
  <c r="J4104" i="1"/>
  <c r="J4105" i="1"/>
  <c r="J4106" i="1"/>
  <c r="J4107" i="1"/>
  <c r="J4108" i="1"/>
  <c r="J4109" i="1"/>
  <c r="J130" i="1"/>
  <c r="J131" i="1"/>
  <c r="J132" i="1"/>
  <c r="J13" i="1"/>
  <c r="J14" i="1"/>
  <c r="J15" i="1"/>
  <c r="J16" i="1"/>
  <c r="J17" i="1"/>
  <c r="J18" i="1"/>
  <c r="J19" i="1"/>
  <c r="J20" i="1"/>
  <c r="J21" i="1"/>
  <c r="J22" i="1"/>
  <c r="J4110" i="1"/>
  <c r="J133" i="1"/>
  <c r="J134" i="1"/>
  <c r="J4111" i="1"/>
  <c r="J4112" i="1"/>
  <c r="J4113" i="1"/>
  <c r="J135" i="1"/>
  <c r="J136" i="1"/>
  <c r="J4114" i="1"/>
  <c r="J4115" i="1"/>
  <c r="J4116" i="1"/>
  <c r="J4117" i="1"/>
  <c r="J4118" i="1"/>
  <c r="J137" i="1"/>
  <c r="J138" i="1"/>
  <c r="J139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140" i="1"/>
  <c r="J4131" i="1"/>
  <c r="J4132" i="1"/>
  <c r="J4133" i="1"/>
  <c r="J4134" i="1"/>
  <c r="J141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23" i="1"/>
  <c r="J24" i="1"/>
  <c r="J25" i="1"/>
  <c r="J26" i="1"/>
  <c r="J27" i="1"/>
  <c r="J28" i="1"/>
  <c r="J29" i="1"/>
  <c r="J4168" i="1"/>
  <c r="J4169" i="1"/>
  <c r="J4170" i="1"/>
  <c r="J4171" i="1"/>
  <c r="J4172" i="1"/>
  <c r="J4173" i="1"/>
  <c r="J30" i="1"/>
  <c r="J31" i="1"/>
  <c r="J142" i="1"/>
  <c r="J143" i="1"/>
  <c r="J32" i="1"/>
  <c r="J33" i="1"/>
  <c r="J34" i="1"/>
  <c r="J35" i="1"/>
  <c r="J36" i="1"/>
  <c r="J37" i="1"/>
  <c r="J4174" i="1"/>
  <c r="J4175" i="1"/>
  <c r="J4176" i="1"/>
  <c r="J38" i="1"/>
  <c r="J39" i="1"/>
  <c r="J40" i="1"/>
  <c r="J41" i="1"/>
  <c r="J144" i="1"/>
  <c r="J4177" i="1"/>
  <c r="J145" i="1"/>
  <c r="J4178" i="1"/>
  <c r="J146" i="1"/>
  <c r="J147" i="1"/>
  <c r="J42" i="1"/>
  <c r="J43" i="1"/>
  <c r="J44" i="1"/>
  <c r="J45" i="1"/>
  <c r="J4179" i="1"/>
  <c r="J4180" i="1"/>
  <c r="J4181" i="1"/>
  <c r="J4182" i="1"/>
  <c r="J4183" i="1"/>
  <c r="J46" i="1"/>
  <c r="J4184" i="1"/>
  <c r="J4185" i="1"/>
  <c r="J4186" i="1"/>
  <c r="J148" i="1"/>
  <c r="J149" i="1"/>
  <c r="J4187" i="1"/>
  <c r="J150" i="1"/>
  <c r="J151" i="1"/>
  <c r="J47" i="1"/>
  <c r="J48" i="1"/>
  <c r="J49" i="1"/>
  <c r="J50" i="1"/>
  <c r="J51" i="1"/>
  <c r="J4188" i="1"/>
  <c r="J4189" i="1"/>
  <c r="J4190" i="1"/>
  <c r="J4191" i="1"/>
  <c r="J4192" i="1"/>
  <c r="J4193" i="1"/>
  <c r="J4194" i="1"/>
  <c r="J4195" i="1"/>
  <c r="J52" i="1"/>
  <c r="J152" i="1"/>
  <c r="J4196" i="1"/>
  <c r="J4197" i="1"/>
  <c r="J4198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4199" i="1"/>
  <c r="J4200" i="1"/>
  <c r="J4201" i="1"/>
  <c r="J153" i="1"/>
  <c r="J154" i="1"/>
  <c r="J155" i="1"/>
  <c r="J4202" i="1"/>
  <c r="J156" i="1"/>
  <c r="J157" i="1"/>
  <c r="J158" i="1"/>
  <c r="J159" i="1"/>
  <c r="J4203" i="1"/>
  <c r="J4204" i="1"/>
  <c r="J4205" i="1"/>
  <c r="J4206" i="1"/>
  <c r="J4207" i="1"/>
  <c r="J4208" i="1"/>
  <c r="J4209" i="1"/>
  <c r="J4210" i="1"/>
  <c r="J4211" i="1"/>
  <c r="J160" i="1"/>
  <c r="J4212" i="1"/>
  <c r="J161" i="1"/>
  <c r="J4213" i="1"/>
  <c r="J4214" i="1"/>
  <c r="J4215" i="1"/>
  <c r="J4216" i="1"/>
  <c r="J162" i="1"/>
  <c r="J163" i="1"/>
  <c r="J164" i="1"/>
  <c r="J4217" i="1"/>
  <c r="J4218" i="1"/>
  <c r="J4219" i="1"/>
  <c r="J4220" i="1"/>
  <c r="J4221" i="1"/>
  <c r="J165" i="1"/>
  <c r="J4222" i="1"/>
  <c r="J4223" i="1"/>
  <c r="J166" i="1"/>
  <c r="J167" i="1"/>
  <c r="J4224" i="1"/>
  <c r="J4225" i="1"/>
  <c r="J4226" i="1"/>
  <c r="J4227" i="1"/>
  <c r="J4228" i="1"/>
  <c r="J4229" i="1"/>
  <c r="J4230" i="1"/>
  <c r="J4231" i="1"/>
  <c r="J71" i="1"/>
  <c r="J4232" i="1"/>
  <c r="J4233" i="1"/>
  <c r="J4234" i="1"/>
  <c r="J4235" i="1"/>
  <c r="J4236" i="1"/>
  <c r="J168" i="1"/>
  <c r="J4237" i="1"/>
  <c r="J4238" i="1"/>
  <c r="J4239" i="1"/>
  <c r="J4240" i="1"/>
  <c r="J4241" i="1"/>
  <c r="J4242" i="1"/>
  <c r="J169" i="1"/>
  <c r="J4243" i="1"/>
  <c r="J4244" i="1"/>
  <c r="J4245" i="1"/>
  <c r="J4246" i="1"/>
  <c r="J4247" i="1"/>
  <c r="J4248" i="1"/>
  <c r="J4249" i="1"/>
  <c r="J4250" i="1"/>
  <c r="J170" i="1"/>
  <c r="J171" i="1"/>
  <c r="J172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173" i="1"/>
  <c r="J4263" i="1"/>
  <c r="J174" i="1"/>
  <c r="J175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176" i="1"/>
  <c r="J177" i="1"/>
  <c r="J178" i="1"/>
  <c r="J4286" i="1"/>
  <c r="J4287" i="1"/>
  <c r="J4288" i="1"/>
  <c r="J4289" i="1"/>
  <c r="J4290" i="1"/>
  <c r="J4291" i="1"/>
  <c r="J4292" i="1"/>
  <c r="J179" i="1"/>
  <c r="J180" i="1"/>
  <c r="J181" i="1"/>
  <c r="J182" i="1"/>
  <c r="J4293" i="1"/>
  <c r="J4294" i="1"/>
  <c r="J4295" i="1"/>
  <c r="J4296" i="1"/>
  <c r="J183" i="1"/>
  <c r="J184" i="1"/>
  <c r="J4297" i="1"/>
  <c r="J4298" i="1"/>
  <c r="J4299" i="1"/>
  <c r="J4300" i="1"/>
  <c r="J4301" i="1"/>
  <c r="J4302" i="1"/>
  <c r="J4303" i="1"/>
  <c r="J185" i="1"/>
  <c r="J186" i="1"/>
  <c r="J4304" i="1"/>
  <c r="J187" i="1"/>
  <c r="J4305" i="1"/>
  <c r="J4306" i="1"/>
  <c r="J188" i="1"/>
  <c r="J189" i="1"/>
  <c r="J190" i="1"/>
  <c r="J4307" i="1"/>
  <c r="J4308" i="1"/>
  <c r="J4309" i="1"/>
  <c r="J191" i="1"/>
  <c r="J192" i="1"/>
  <c r="J4310" i="1"/>
  <c r="J193" i="1"/>
  <c r="J194" i="1"/>
  <c r="J4311" i="1"/>
  <c r="J4312" i="1"/>
  <c r="J4313" i="1"/>
  <c r="J4314" i="1"/>
  <c r="J195" i="1"/>
  <c r="J4315" i="1"/>
  <c r="J4316" i="1"/>
  <c r="J196" i="1"/>
  <c r="J197" i="1"/>
  <c r="J72" i="1"/>
  <c r="J4317" i="1"/>
  <c r="J4318" i="1"/>
  <c r="J73" i="1"/>
  <c r="J4319" i="1"/>
  <c r="J4320" i="1"/>
  <c r="J4321" i="1"/>
  <c r="J4322" i="1"/>
  <c r="J4323" i="1"/>
  <c r="J4324" i="1"/>
  <c r="J198" i="1"/>
  <c r="J74" i="1"/>
  <c r="J75" i="1"/>
  <c r="J76" i="1"/>
  <c r="J77" i="1"/>
  <c r="J78" i="1"/>
  <c r="J4325" i="1"/>
  <c r="J199" i="1"/>
  <c r="J4326" i="1"/>
  <c r="J4327" i="1"/>
  <c r="J4328" i="1"/>
  <c r="J4329" i="1"/>
  <c r="J4330" i="1"/>
  <c r="J4331" i="1"/>
  <c r="J4332" i="1"/>
  <c r="J4333" i="1"/>
  <c r="J200" i="1"/>
  <c r="J201" i="1"/>
  <c r="J202" i="1"/>
  <c r="J4334" i="1"/>
  <c r="J4335" i="1"/>
  <c r="J4336" i="1"/>
  <c r="J203" i="1"/>
  <c r="J4337" i="1"/>
  <c r="J4338" i="1"/>
  <c r="J4339" i="1"/>
  <c r="J4340" i="1"/>
  <c r="J4341" i="1"/>
  <c r="J204" i="1"/>
  <c r="J205" i="1"/>
  <c r="J79" i="1"/>
  <c r="J206" i="1"/>
  <c r="J80" i="1"/>
  <c r="J81" i="1"/>
  <c r="J82" i="1"/>
  <c r="J83" i="1"/>
  <c r="J84" i="1"/>
  <c r="J207" i="1"/>
  <c r="J4342" i="1"/>
  <c r="J4343" i="1"/>
  <c r="J208" i="1"/>
  <c r="J209" i="1"/>
  <c r="J210" i="1"/>
  <c r="J4344" i="1"/>
  <c r="J211" i="1"/>
  <c r="J212" i="1"/>
  <c r="J4345" i="1"/>
  <c r="J4346" i="1"/>
  <c r="J213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214" i="1"/>
  <c r="J4370" i="1"/>
  <c r="J215" i="1"/>
  <c r="J216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217" i="1"/>
  <c r="J218" i="1"/>
  <c r="J219" i="1"/>
  <c r="J220" i="1"/>
  <c r="J4404" i="1"/>
  <c r="J4405" i="1"/>
  <c r="J4406" i="1"/>
  <c r="J4407" i="1"/>
  <c r="J4408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4409" i="1"/>
  <c r="J4410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4411" i="1"/>
  <c r="J4412" i="1"/>
  <c r="J4413" i="1"/>
  <c r="J264" i="1"/>
  <c r="J4414" i="1"/>
  <c r="J4415" i="1"/>
  <c r="J265" i="1"/>
  <c r="J4416" i="1"/>
  <c r="J4417" i="1"/>
  <c r="J266" i="1"/>
  <c r="J267" i="1"/>
  <c r="J268" i="1"/>
  <c r="J269" i="1"/>
  <c r="J270" i="1"/>
  <c r="J271" i="1"/>
  <c r="J272" i="1"/>
  <c r="J273" i="1"/>
  <c r="J274" i="1"/>
  <c r="J4418" i="1"/>
  <c r="J4419" i="1"/>
  <c r="J4420" i="1"/>
  <c r="J275" i="1"/>
  <c r="J276" i="1"/>
  <c r="J277" i="1"/>
  <c r="J4421" i="1"/>
  <c r="J4422" i="1"/>
  <c r="J4423" i="1"/>
  <c r="J4424" i="1"/>
  <c r="J4425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4426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4427" i="1"/>
  <c r="J4428" i="1"/>
  <c r="J4429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4430" i="1"/>
  <c r="J4431" i="1"/>
  <c r="J4432" i="1"/>
  <c r="J4433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4434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4435" i="1"/>
  <c r="J4436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437" i="1"/>
  <c r="J428" i="1"/>
  <c r="J429" i="1"/>
  <c r="J430" i="1"/>
  <c r="J431" i="1"/>
  <c r="J432" i="1"/>
  <c r="J433" i="1"/>
  <c r="J434" i="1"/>
  <c r="J435" i="1"/>
  <c r="J436" i="1"/>
  <c r="J437" i="1"/>
  <c r="J4438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439" i="1"/>
  <c r="J4440" i="1"/>
  <c r="J4441" i="1"/>
  <c r="J4442" i="1"/>
  <c r="J4443" i="1"/>
  <c r="J4444" i="1"/>
  <c r="J458" i="1"/>
  <c r="J459" i="1"/>
  <c r="J460" i="1"/>
  <c r="J461" i="1"/>
  <c r="J462" i="1"/>
  <c r="J463" i="1"/>
  <c r="J464" i="1"/>
  <c r="J4445" i="1"/>
  <c r="J4446" i="1"/>
  <c r="J4447" i="1"/>
  <c r="J4448" i="1"/>
  <c r="J4449" i="1"/>
  <c r="J4450" i="1"/>
  <c r="J4451" i="1"/>
  <c r="J4452" i="1"/>
  <c r="J4453" i="1"/>
  <c r="J4454" i="1"/>
  <c r="J4455" i="1"/>
  <c r="J465" i="1"/>
  <c r="J466" i="1"/>
  <c r="J467" i="1"/>
  <c r="J4456" i="1"/>
  <c r="J4457" i="1"/>
  <c r="J468" i="1"/>
  <c r="J469" i="1"/>
  <c r="J4458" i="1"/>
  <c r="J4459" i="1"/>
  <c r="J470" i="1"/>
  <c r="J471" i="1"/>
  <c r="J472" i="1"/>
  <c r="J473" i="1"/>
  <c r="J474" i="1"/>
  <c r="J4460" i="1"/>
  <c r="J475" i="1"/>
  <c r="J476" i="1"/>
  <c r="J477" i="1"/>
  <c r="J478" i="1"/>
  <c r="J479" i="1"/>
  <c r="J480" i="1"/>
  <c r="J481" i="1"/>
  <c r="J85" i="1"/>
  <c r="J482" i="1"/>
  <c r="J483" i="1"/>
  <c r="J4461" i="1"/>
  <c r="J4462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4463" i="1"/>
  <c r="J4464" i="1"/>
  <c r="J4465" i="1"/>
  <c r="J4466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4467" i="1"/>
  <c r="J541" i="1"/>
  <c r="J542" i="1"/>
  <c r="J543" i="1"/>
  <c r="J544" i="1"/>
  <c r="J545" i="1"/>
  <c r="J4468" i="1"/>
  <c r="J4469" i="1"/>
  <c r="J4470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4471" i="1"/>
  <c r="J4472" i="1"/>
  <c r="J4473" i="1"/>
  <c r="J4474" i="1"/>
  <c r="J4475" i="1"/>
  <c r="J562" i="1"/>
  <c r="J563" i="1"/>
  <c r="J564" i="1"/>
  <c r="J4476" i="1"/>
  <c r="J4477" i="1"/>
  <c r="J565" i="1"/>
  <c r="J566" i="1"/>
  <c r="J567" i="1"/>
  <c r="J568" i="1"/>
  <c r="J569" i="1"/>
  <c r="J4478" i="1"/>
  <c r="J4479" i="1"/>
  <c r="J4480" i="1"/>
  <c r="J570" i="1"/>
  <c r="J571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572" i="1"/>
  <c r="J4504" i="1"/>
  <c r="J573" i="1"/>
  <c r="J574" i="1"/>
  <c r="J575" i="1"/>
  <c r="J576" i="1"/>
  <c r="J577" i="1"/>
  <c r="J578" i="1"/>
  <c r="J579" i="1"/>
  <c r="J580" i="1"/>
  <c r="J581" i="1"/>
  <c r="J4505" i="1"/>
  <c r="J4506" i="1"/>
  <c r="J4507" i="1"/>
  <c r="J4508" i="1"/>
  <c r="J4509" i="1"/>
  <c r="J4510" i="1"/>
  <c r="J4511" i="1"/>
  <c r="J4512" i="1"/>
  <c r="J582" i="1"/>
  <c r="J583" i="1"/>
  <c r="J584" i="1"/>
  <c r="J585" i="1"/>
  <c r="J586" i="1"/>
  <c r="J587" i="1"/>
  <c r="J588" i="1"/>
  <c r="J589" i="1"/>
  <c r="J4513" i="1"/>
  <c r="J590" i="1"/>
  <c r="J4514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4515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4516" i="1"/>
  <c r="J632" i="1"/>
  <c r="J633" i="1"/>
  <c r="J4517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4518" i="1"/>
  <c r="J4519" i="1"/>
  <c r="J655" i="1"/>
  <c r="J656" i="1"/>
  <c r="J657" i="1"/>
  <c r="J658" i="1"/>
  <c r="J4520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4521" i="1"/>
  <c r="J4522" i="1"/>
  <c r="J4523" i="1"/>
  <c r="J683" i="1"/>
  <c r="J4524" i="1"/>
  <c r="J4525" i="1"/>
  <c r="J4526" i="1"/>
  <c r="J684" i="1"/>
  <c r="J685" i="1"/>
  <c r="J4527" i="1"/>
  <c r="J686" i="1"/>
  <c r="J687" i="1"/>
  <c r="J688" i="1"/>
  <c r="J689" i="1"/>
  <c r="J690" i="1"/>
  <c r="J4528" i="1"/>
  <c r="J4529" i="1"/>
  <c r="J691" i="1"/>
  <c r="J692" i="1"/>
  <c r="J4530" i="1"/>
  <c r="J4531" i="1"/>
  <c r="J693" i="1"/>
  <c r="J694" i="1"/>
  <c r="J4532" i="1"/>
  <c r="J695" i="1"/>
  <c r="J696" i="1"/>
  <c r="J697" i="1"/>
  <c r="J698" i="1"/>
  <c r="J699" i="1"/>
  <c r="J700" i="1"/>
  <c r="J4533" i="1"/>
  <c r="J701" i="1"/>
  <c r="J4534" i="1"/>
  <c r="J702" i="1"/>
  <c r="J703" i="1"/>
  <c r="J704" i="1"/>
  <c r="J4535" i="1"/>
  <c r="J705" i="1"/>
  <c r="J706" i="1"/>
  <c r="J707" i="1"/>
  <c r="J708" i="1"/>
  <c r="J709" i="1"/>
  <c r="J710" i="1"/>
  <c r="J4536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4537" i="1"/>
  <c r="J728" i="1"/>
  <c r="J729" i="1"/>
  <c r="J730" i="1"/>
  <c r="J731" i="1"/>
  <c r="J732" i="1"/>
  <c r="J4538" i="1"/>
  <c r="J4539" i="1"/>
  <c r="J733" i="1"/>
  <c r="J734" i="1"/>
  <c r="J735" i="1"/>
  <c r="J4540" i="1"/>
  <c r="J736" i="1"/>
  <c r="J737" i="1"/>
  <c r="J738" i="1"/>
  <c r="J739" i="1"/>
  <c r="J740" i="1"/>
  <c r="J741" i="1"/>
  <c r="J742" i="1"/>
  <c r="J743" i="1"/>
  <c r="J4541" i="1"/>
  <c r="J744" i="1"/>
  <c r="J745" i="1"/>
  <c r="J4542" i="1"/>
  <c r="J746" i="1"/>
  <c r="J747" i="1"/>
  <c r="J748" i="1"/>
  <c r="J749" i="1"/>
  <c r="J4543" i="1"/>
  <c r="J750" i="1"/>
  <c r="J751" i="1"/>
  <c r="J4544" i="1"/>
  <c r="J752" i="1"/>
  <c r="J753" i="1"/>
  <c r="J754" i="1"/>
  <c r="J4545" i="1"/>
  <c r="J4546" i="1"/>
  <c r="J4547" i="1"/>
  <c r="J755" i="1"/>
  <c r="J4548" i="1"/>
  <c r="J756" i="1"/>
  <c r="J4549" i="1"/>
  <c r="J757" i="1"/>
  <c r="J758" i="1"/>
  <c r="J4550" i="1"/>
  <c r="J4551" i="1"/>
  <c r="J759" i="1"/>
  <c r="J4552" i="1"/>
  <c r="J760" i="1"/>
  <c r="J761" i="1"/>
  <c r="J762" i="1"/>
  <c r="J4553" i="1"/>
  <c r="J763" i="1"/>
  <c r="J764" i="1"/>
  <c r="J765" i="1"/>
  <c r="J4554" i="1"/>
  <c r="J4555" i="1"/>
  <c r="J4556" i="1"/>
  <c r="J4557" i="1"/>
  <c r="J766" i="1"/>
  <c r="J4558" i="1"/>
  <c r="J767" i="1"/>
  <c r="J768" i="1"/>
  <c r="J769" i="1"/>
  <c r="J770" i="1"/>
  <c r="J771" i="1"/>
  <c r="J772" i="1"/>
  <c r="J773" i="1"/>
  <c r="J4559" i="1"/>
  <c r="J774" i="1"/>
  <c r="J4560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4561" i="1"/>
  <c r="J795" i="1"/>
  <c r="J796" i="1"/>
  <c r="J4562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4563" i="1"/>
  <c r="J816" i="1"/>
  <c r="J4564" i="1"/>
  <c r="J817" i="1"/>
  <c r="J818" i="1"/>
  <c r="J819" i="1"/>
  <c r="J820" i="1"/>
  <c r="J4565" i="1"/>
  <c r="J4566" i="1"/>
  <c r="J4567" i="1"/>
  <c r="J4568" i="1"/>
  <c r="J4569" i="1"/>
  <c r="J4570" i="1"/>
  <c r="J4571" i="1"/>
  <c r="J821" i="1"/>
  <c r="J822" i="1"/>
  <c r="J4572" i="1"/>
  <c r="J4573" i="1"/>
  <c r="J4574" i="1"/>
  <c r="J823" i="1"/>
  <c r="J824" i="1"/>
  <c r="J825" i="1"/>
  <c r="J4575" i="1"/>
  <c r="J4576" i="1"/>
  <c r="J4577" i="1"/>
  <c r="J826" i="1"/>
  <c r="J827" i="1"/>
  <c r="J828" i="1"/>
  <c r="J829" i="1"/>
  <c r="J830" i="1"/>
  <c r="J831" i="1"/>
  <c r="J4578" i="1"/>
  <c r="J4579" i="1"/>
  <c r="J832" i="1"/>
  <c r="J833" i="1"/>
  <c r="J4580" i="1"/>
  <c r="J834" i="1"/>
  <c r="J4581" i="1"/>
  <c r="J835" i="1"/>
  <c r="J4582" i="1"/>
  <c r="J836" i="1"/>
  <c r="J4583" i="1"/>
  <c r="J4584" i="1"/>
  <c r="J4585" i="1"/>
  <c r="J4586" i="1"/>
  <c r="J4587" i="1"/>
  <c r="J4588" i="1"/>
  <c r="J4589" i="1"/>
  <c r="J4590" i="1"/>
  <c r="J837" i="1"/>
  <c r="J838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839" i="1"/>
  <c r="J840" i="1"/>
  <c r="J4612" i="1"/>
  <c r="J841" i="1"/>
  <c r="J4613" i="1"/>
  <c r="J4614" i="1"/>
  <c r="J4615" i="1"/>
  <c r="J842" i="1"/>
  <c r="J843" i="1"/>
  <c r="J844" i="1"/>
  <c r="J4616" i="1"/>
  <c r="J4617" i="1"/>
  <c r="J4618" i="1"/>
  <c r="J4619" i="1"/>
  <c r="J4620" i="1"/>
  <c r="J4621" i="1"/>
  <c r="J4622" i="1"/>
  <c r="J845" i="1"/>
  <c r="J846" i="1"/>
  <c r="J4623" i="1"/>
  <c r="J847" i="1"/>
  <c r="J848" i="1"/>
  <c r="J4624" i="1"/>
  <c r="J849" i="1"/>
  <c r="J4625" i="1"/>
  <c r="J4626" i="1"/>
  <c r="J850" i="1"/>
  <c r="J851" i="1"/>
  <c r="J852" i="1"/>
  <c r="J853" i="1"/>
  <c r="J4627" i="1"/>
  <c r="J854" i="1"/>
  <c r="J855" i="1"/>
  <c r="J856" i="1"/>
  <c r="J4628" i="1"/>
  <c r="J4629" i="1"/>
  <c r="J4630" i="1"/>
  <c r="J857" i="1"/>
  <c r="J4631" i="1"/>
  <c r="J4632" i="1"/>
  <c r="J858" i="1"/>
  <c r="J859" i="1"/>
  <c r="J860" i="1"/>
  <c r="J861" i="1"/>
  <c r="J862" i="1"/>
  <c r="J4633" i="1"/>
  <c r="J863" i="1"/>
  <c r="J4634" i="1"/>
  <c r="J4635" i="1"/>
  <c r="J4636" i="1"/>
  <c r="J4637" i="1"/>
  <c r="J4638" i="1"/>
  <c r="J4639" i="1"/>
  <c r="J4640" i="1"/>
  <c r="J4641" i="1"/>
  <c r="J4642" i="1"/>
  <c r="J4643" i="1"/>
  <c r="J864" i="1"/>
  <c r="J865" i="1"/>
  <c r="J866" i="1"/>
  <c r="J867" i="1"/>
  <c r="J4644" i="1"/>
  <c r="J4645" i="1"/>
  <c r="J4646" i="1"/>
  <c r="J4647" i="1"/>
  <c r="J868" i="1"/>
  <c r="J869" i="1"/>
  <c r="J870" i="1"/>
  <c r="J4648" i="1"/>
  <c r="J4649" i="1"/>
  <c r="J4650" i="1"/>
  <c r="J871" i="1"/>
  <c r="J4651" i="1"/>
  <c r="J4652" i="1"/>
  <c r="J872" i="1"/>
  <c r="J4653" i="1"/>
  <c r="J4654" i="1"/>
  <c r="J4655" i="1"/>
  <c r="J4656" i="1"/>
  <c r="J873" i="1"/>
  <c r="J4657" i="1"/>
  <c r="J4658" i="1"/>
  <c r="J4659" i="1"/>
  <c r="J4660" i="1"/>
  <c r="J4661" i="1"/>
  <c r="J874" i="1"/>
  <c r="J875" i="1"/>
  <c r="J4662" i="1"/>
  <c r="J4663" i="1"/>
  <c r="J876" i="1"/>
  <c r="J4664" i="1"/>
  <c r="J877" i="1"/>
  <c r="J4665" i="1"/>
  <c r="J4666" i="1"/>
  <c r="J878" i="1"/>
  <c r="J4667" i="1"/>
  <c r="J4668" i="1"/>
  <c r="J4669" i="1"/>
  <c r="J4670" i="1"/>
  <c r="J4671" i="1"/>
  <c r="J4672" i="1"/>
  <c r="J4673" i="1"/>
  <c r="J4674" i="1"/>
  <c r="J4675" i="1"/>
  <c r="J879" i="1"/>
  <c r="J4676" i="1"/>
  <c r="J880" i="1"/>
  <c r="J4677" i="1"/>
  <c r="J881" i="1"/>
  <c r="J4678" i="1"/>
  <c r="J4679" i="1"/>
  <c r="J882" i="1"/>
  <c r="J883" i="1"/>
  <c r="J4680" i="1"/>
  <c r="J4681" i="1"/>
  <c r="J4682" i="1"/>
  <c r="J4683" i="1"/>
  <c r="J884" i="1"/>
  <c r="J885" i="1"/>
  <c r="J886" i="1"/>
  <c r="J4684" i="1"/>
  <c r="J887" i="1"/>
  <c r="J888" i="1"/>
  <c r="J4685" i="1"/>
  <c r="J4686" i="1"/>
  <c r="J889" i="1"/>
  <c r="J4687" i="1"/>
  <c r="J4688" i="1"/>
  <c r="J4689" i="1"/>
  <c r="J890" i="1"/>
  <c r="J4690" i="1"/>
  <c r="J891" i="1"/>
  <c r="J892" i="1"/>
  <c r="J4691" i="1"/>
  <c r="J4692" i="1"/>
  <c r="J893" i="1"/>
  <c r="J4693" i="1"/>
  <c r="J4694" i="1"/>
  <c r="J894" i="1"/>
  <c r="J4695" i="1"/>
  <c r="J4696" i="1"/>
  <c r="J4697" i="1"/>
  <c r="J895" i="1"/>
  <c r="J896" i="1"/>
  <c r="J897" i="1"/>
  <c r="J4698" i="1"/>
  <c r="J4699" i="1"/>
  <c r="J4700" i="1"/>
  <c r="J898" i="1"/>
  <c r="J4701" i="1"/>
  <c r="J899" i="1"/>
  <c r="J900" i="1"/>
  <c r="J901" i="1"/>
  <c r="J902" i="1"/>
  <c r="J903" i="1"/>
  <c r="J904" i="1"/>
  <c r="J905" i="1"/>
  <c r="J4702" i="1"/>
  <c r="J906" i="1"/>
  <c r="J907" i="1"/>
  <c r="J908" i="1"/>
  <c r="J909" i="1"/>
  <c r="J910" i="1"/>
  <c r="J911" i="1"/>
  <c r="J912" i="1"/>
  <c r="J913" i="1"/>
  <c r="J914" i="1"/>
  <c r="J4703" i="1"/>
  <c r="J915" i="1"/>
  <c r="J916" i="1"/>
  <c r="J917" i="1"/>
  <c r="J918" i="1"/>
  <c r="J4704" i="1"/>
  <c r="J4705" i="1"/>
  <c r="J919" i="1"/>
  <c r="J920" i="1"/>
  <c r="J921" i="1"/>
  <c r="J922" i="1"/>
  <c r="J923" i="1"/>
  <c r="J924" i="1"/>
  <c r="J4706" i="1"/>
  <c r="J4707" i="1"/>
  <c r="J925" i="1"/>
  <c r="J4708" i="1"/>
  <c r="J4709" i="1"/>
  <c r="J926" i="1"/>
  <c r="J4710" i="1"/>
  <c r="J4711" i="1"/>
  <c r="J927" i="1"/>
  <c r="J4712" i="1"/>
  <c r="J928" i="1"/>
  <c r="J4713" i="1"/>
  <c r="J4714" i="1"/>
  <c r="J4715" i="1"/>
  <c r="J929" i="1"/>
  <c r="J4716" i="1"/>
  <c r="J4717" i="1"/>
  <c r="J930" i="1"/>
  <c r="J931" i="1"/>
  <c r="J932" i="1"/>
  <c r="J4718" i="1"/>
  <c r="J933" i="1"/>
  <c r="J4719" i="1"/>
  <c r="J4720" i="1"/>
  <c r="J4721" i="1"/>
  <c r="J4722" i="1"/>
  <c r="J4723" i="1"/>
  <c r="J4724" i="1"/>
  <c r="J934" i="1"/>
  <c r="J4725" i="1"/>
  <c r="J4726" i="1"/>
  <c r="J4727" i="1"/>
  <c r="J935" i="1"/>
  <c r="J4728" i="1"/>
  <c r="J4729" i="1"/>
  <c r="J4730" i="1"/>
  <c r="J936" i="1"/>
  <c r="J937" i="1"/>
  <c r="J4731" i="1"/>
  <c r="J938" i="1"/>
  <c r="J939" i="1"/>
  <c r="J940" i="1"/>
  <c r="J941" i="1"/>
  <c r="J4732" i="1"/>
  <c r="J4733" i="1"/>
  <c r="J4734" i="1"/>
  <c r="J4735" i="1"/>
  <c r="J942" i="1"/>
  <c r="J4736" i="1"/>
  <c r="J943" i="1"/>
  <c r="J944" i="1"/>
  <c r="J945" i="1"/>
  <c r="J4737" i="1"/>
  <c r="J946" i="1"/>
  <c r="J947" i="1"/>
  <c r="J4738" i="1"/>
  <c r="J948" i="1"/>
  <c r="J949" i="1"/>
  <c r="J4739" i="1"/>
  <c r="J950" i="1"/>
  <c r="J951" i="1"/>
  <c r="J952" i="1"/>
  <c r="J953" i="1"/>
  <c r="J954" i="1"/>
  <c r="J955" i="1"/>
  <c r="J956" i="1"/>
  <c r="J957" i="1"/>
  <c r="J958" i="1"/>
  <c r="J959" i="1"/>
  <c r="J4740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4741" i="1"/>
  <c r="J4742" i="1"/>
  <c r="J4743" i="1"/>
  <c r="J983" i="1"/>
  <c r="J984" i="1"/>
  <c r="J4744" i="1"/>
  <c r="J985" i="1"/>
  <c r="J986" i="1"/>
  <c r="J987" i="1"/>
  <c r="J988" i="1"/>
  <c r="J989" i="1"/>
  <c r="J4745" i="1"/>
  <c r="J990" i="1"/>
  <c r="J991" i="1"/>
  <c r="J4746" i="1"/>
  <c r="J992" i="1"/>
  <c r="J4747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4748" i="1"/>
  <c r="J1006" i="1"/>
  <c r="J1007" i="1"/>
  <c r="J1008" i="1"/>
  <c r="J1009" i="1"/>
  <c r="J4749" i="1"/>
  <c r="J1010" i="1"/>
  <c r="J1011" i="1"/>
  <c r="J1012" i="1"/>
  <c r="J1013" i="1"/>
  <c r="J1014" i="1"/>
  <c r="J1015" i="1"/>
  <c r="J1016" i="1"/>
  <c r="J4750" i="1"/>
  <c r="J1017" i="1"/>
  <c r="J1018" i="1"/>
  <c r="J4751" i="1"/>
  <c r="J1019" i="1"/>
  <c r="J1020" i="1"/>
  <c r="J1021" i="1"/>
  <c r="J1022" i="1"/>
  <c r="J1023" i="1"/>
  <c r="J1024" i="1"/>
  <c r="J1025" i="1"/>
  <c r="J1026" i="1"/>
  <c r="J4752" i="1"/>
  <c r="J1027" i="1"/>
  <c r="J1028" i="1"/>
  <c r="J1029" i="1"/>
  <c r="J1030" i="1"/>
  <c r="J1031" i="1"/>
  <c r="J4753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4754" i="1"/>
  <c r="J4755" i="1"/>
  <c r="J4756" i="1"/>
  <c r="J4757" i="1"/>
  <c r="J1056" i="1"/>
  <c r="J1057" i="1"/>
  <c r="J4758" i="1"/>
  <c r="J1058" i="1"/>
  <c r="J4759" i="1"/>
  <c r="J1059" i="1"/>
  <c r="J4760" i="1"/>
  <c r="J1060" i="1"/>
  <c r="J1061" i="1"/>
  <c r="J1062" i="1"/>
  <c r="J1063" i="1"/>
  <c r="J1064" i="1"/>
  <c r="J4761" i="1"/>
  <c r="J1065" i="1"/>
  <c r="J4762" i="1"/>
  <c r="J1066" i="1"/>
  <c r="J4763" i="1"/>
  <c r="J1067" i="1"/>
  <c r="J4764" i="1"/>
  <c r="J4765" i="1"/>
  <c r="J4766" i="1"/>
  <c r="J4767" i="1"/>
  <c r="J1068" i="1"/>
  <c r="J1069" i="1"/>
  <c r="J4768" i="1"/>
  <c r="J4769" i="1"/>
  <c r="J1070" i="1"/>
  <c r="J4770" i="1"/>
  <c r="J1071" i="1"/>
  <c r="J4771" i="1"/>
  <c r="J1072" i="1"/>
  <c r="J1073" i="1"/>
  <c r="J4772" i="1"/>
  <c r="J4773" i="1"/>
  <c r="J4774" i="1"/>
  <c r="J4775" i="1"/>
  <c r="J4776" i="1"/>
  <c r="J4777" i="1"/>
  <c r="J4778" i="1"/>
  <c r="J1074" i="1"/>
  <c r="J1075" i="1"/>
  <c r="J4779" i="1"/>
  <c r="J1076" i="1"/>
  <c r="J4780" i="1"/>
  <c r="J4781" i="1"/>
  <c r="J1077" i="1"/>
  <c r="J1078" i="1"/>
  <c r="J4782" i="1"/>
  <c r="J1079" i="1"/>
  <c r="J1080" i="1"/>
  <c r="J4783" i="1"/>
  <c r="J4784" i="1"/>
  <c r="J1081" i="1"/>
  <c r="J4785" i="1"/>
  <c r="J4786" i="1"/>
  <c r="J4787" i="1"/>
  <c r="J4788" i="1"/>
  <c r="J4789" i="1"/>
  <c r="J4790" i="1"/>
  <c r="J1082" i="1"/>
  <c r="J4791" i="1"/>
  <c r="J4792" i="1"/>
  <c r="J4793" i="1"/>
  <c r="J4794" i="1"/>
  <c r="J4795" i="1"/>
  <c r="J1083" i="1"/>
  <c r="J1084" i="1"/>
  <c r="J1085" i="1"/>
  <c r="J4796" i="1"/>
  <c r="J4797" i="1"/>
  <c r="J4798" i="1"/>
  <c r="J1086" i="1"/>
  <c r="J1087" i="1"/>
  <c r="J4799" i="1"/>
  <c r="J1088" i="1"/>
  <c r="J4800" i="1"/>
  <c r="J1089" i="1"/>
  <c r="J1090" i="1"/>
  <c r="J1091" i="1"/>
  <c r="J4801" i="1"/>
  <c r="J4802" i="1"/>
  <c r="J1092" i="1"/>
  <c r="J4803" i="1"/>
  <c r="J1093" i="1"/>
  <c r="J4804" i="1"/>
  <c r="J4805" i="1"/>
  <c r="J4806" i="1"/>
  <c r="J1094" i="1"/>
  <c r="J4807" i="1"/>
  <c r="J1095" i="1"/>
  <c r="J4808" i="1"/>
  <c r="J1096" i="1"/>
  <c r="J1097" i="1"/>
  <c r="J1098" i="1"/>
  <c r="J4809" i="1"/>
  <c r="J4810" i="1"/>
  <c r="J1099" i="1"/>
  <c r="J1100" i="1"/>
  <c r="J1101" i="1"/>
  <c r="J4811" i="1"/>
  <c r="J1102" i="1"/>
  <c r="J4812" i="1"/>
  <c r="J4813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4814" i="1"/>
  <c r="J1116" i="1"/>
  <c r="J1117" i="1"/>
  <c r="J1118" i="1"/>
  <c r="J1119" i="1"/>
  <c r="J4815" i="1"/>
  <c r="J1120" i="1"/>
  <c r="J1121" i="1"/>
  <c r="J1122" i="1"/>
  <c r="J4816" i="1"/>
  <c r="J1123" i="1"/>
  <c r="J1124" i="1"/>
  <c r="J1125" i="1"/>
  <c r="J1126" i="1"/>
  <c r="J1127" i="1"/>
  <c r="J1128" i="1"/>
  <c r="J1129" i="1"/>
  <c r="J1130" i="1"/>
  <c r="J4817" i="1"/>
  <c r="J1131" i="1"/>
  <c r="J1132" i="1"/>
  <c r="J1133" i="1"/>
  <c r="J1134" i="1"/>
  <c r="J1135" i="1"/>
  <c r="J1136" i="1"/>
  <c r="J1137" i="1"/>
  <c r="J1138" i="1"/>
  <c r="J1139" i="1"/>
  <c r="J1140" i="1"/>
  <c r="J1141" i="1"/>
  <c r="J4818" i="1"/>
  <c r="J1142" i="1"/>
  <c r="J1143" i="1"/>
  <c r="J1144" i="1"/>
  <c r="J1145" i="1"/>
  <c r="J4819" i="1"/>
  <c r="J1146" i="1"/>
  <c r="J1147" i="1"/>
  <c r="J4820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4821" i="1"/>
  <c r="J1165" i="1"/>
  <c r="J86" i="1"/>
  <c r="J4822" i="1"/>
  <c r="J4823" i="1"/>
  <c r="J4824" i="1"/>
  <c r="J1166" i="1"/>
  <c r="J1167" i="1"/>
  <c r="J1168" i="1"/>
  <c r="J4825" i="1"/>
  <c r="J4826" i="1"/>
  <c r="J1169" i="1"/>
  <c r="J4827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4828" i="1"/>
  <c r="J1182" i="1"/>
  <c r="J4829" i="1"/>
  <c r="J4830" i="1"/>
  <c r="J1183" i="1"/>
  <c r="J1184" i="1"/>
  <c r="J4831" i="1"/>
  <c r="J1185" i="1"/>
  <c r="J1186" i="1"/>
  <c r="J1187" i="1"/>
  <c r="J1188" i="1"/>
  <c r="J1189" i="1"/>
  <c r="J1190" i="1"/>
  <c r="J1191" i="1"/>
  <c r="J1192" i="1"/>
  <c r="J4832" i="1"/>
  <c r="J4833" i="1"/>
  <c r="J1193" i="1"/>
  <c r="J4834" i="1"/>
  <c r="J4835" i="1"/>
  <c r="J4836" i="1"/>
  <c r="J1194" i="1"/>
  <c r="J1195" i="1"/>
  <c r="J1196" i="1"/>
  <c r="J1197" i="1"/>
  <c r="J1198" i="1"/>
  <c r="J1199" i="1"/>
  <c r="J1200" i="1"/>
  <c r="J1201" i="1"/>
  <c r="J1202" i="1"/>
  <c r="J1203" i="1"/>
  <c r="J1204" i="1"/>
  <c r="J4837" i="1"/>
  <c r="J1205" i="1"/>
  <c r="J1206" i="1"/>
  <c r="J4838" i="1"/>
  <c r="J4839" i="1"/>
  <c r="J1207" i="1"/>
  <c r="J1208" i="1"/>
  <c r="J1209" i="1"/>
  <c r="J1210" i="1"/>
  <c r="J1211" i="1"/>
  <c r="J1212" i="1"/>
  <c r="J1213" i="1"/>
  <c r="J4840" i="1"/>
  <c r="J4841" i="1"/>
  <c r="J1214" i="1"/>
  <c r="J4842" i="1"/>
  <c r="J4843" i="1"/>
  <c r="J4844" i="1"/>
  <c r="J4845" i="1"/>
  <c r="J4846" i="1"/>
  <c r="J1215" i="1"/>
  <c r="J4847" i="1"/>
  <c r="J4848" i="1"/>
  <c r="J1216" i="1"/>
  <c r="J4849" i="1"/>
  <c r="J4850" i="1"/>
  <c r="J4851" i="1"/>
  <c r="J1217" i="1"/>
  <c r="J1218" i="1"/>
  <c r="J4852" i="1"/>
  <c r="J4853" i="1"/>
  <c r="J4854" i="1"/>
  <c r="J1219" i="1"/>
  <c r="J1220" i="1"/>
  <c r="J1221" i="1"/>
  <c r="J1222" i="1"/>
  <c r="J1223" i="1"/>
  <c r="J4855" i="1"/>
  <c r="J4856" i="1"/>
  <c r="J1224" i="1"/>
  <c r="J1225" i="1"/>
  <c r="J4857" i="1"/>
  <c r="J4858" i="1"/>
  <c r="J4859" i="1"/>
  <c r="J4860" i="1"/>
  <c r="J4861" i="1"/>
  <c r="J1226" i="1"/>
  <c r="J1227" i="1"/>
  <c r="J4862" i="1"/>
  <c r="J1228" i="1"/>
  <c r="J4863" i="1"/>
  <c r="J4864" i="1"/>
  <c r="J4865" i="1"/>
  <c r="J4866" i="1"/>
  <c r="J4867" i="1"/>
  <c r="J4868" i="1"/>
  <c r="J1229" i="1"/>
  <c r="J1230" i="1"/>
  <c r="J4869" i="1"/>
  <c r="J4870" i="1"/>
  <c r="J1231" i="1"/>
  <c r="J1232" i="1"/>
  <c r="J4871" i="1"/>
  <c r="J1233" i="1"/>
  <c r="J1234" i="1"/>
  <c r="J4872" i="1"/>
  <c r="J4873" i="1"/>
  <c r="J4874" i="1"/>
  <c r="J1235" i="1"/>
  <c r="J1236" i="1"/>
  <c r="J1237" i="1"/>
  <c r="J1238" i="1"/>
  <c r="J4875" i="1"/>
  <c r="J4876" i="1"/>
  <c r="J1239" i="1"/>
  <c r="J4877" i="1"/>
  <c r="J1240" i="1"/>
  <c r="J1241" i="1"/>
  <c r="J1242" i="1"/>
  <c r="J1243" i="1"/>
  <c r="J4878" i="1"/>
  <c r="J4879" i="1"/>
  <c r="J1244" i="1"/>
  <c r="J1245" i="1"/>
  <c r="J1246" i="1"/>
  <c r="J1247" i="1"/>
  <c r="J1248" i="1"/>
  <c r="J1249" i="1"/>
  <c r="J1250" i="1"/>
  <c r="J4880" i="1"/>
  <c r="J1251" i="1"/>
  <c r="J1252" i="1"/>
  <c r="J1253" i="1"/>
  <c r="J1254" i="1"/>
  <c r="J4881" i="1"/>
  <c r="J1255" i="1"/>
  <c r="J1256" i="1"/>
  <c r="J1257" i="1"/>
  <c r="J1258" i="1"/>
  <c r="J4882" i="1"/>
  <c r="J4883" i="1"/>
  <c r="J1259" i="1"/>
  <c r="J1260" i="1"/>
  <c r="J1261" i="1"/>
  <c r="J4884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4885" i="1"/>
  <c r="J1280" i="1"/>
  <c r="J1281" i="1"/>
  <c r="J1282" i="1"/>
  <c r="J1283" i="1"/>
  <c r="J1284" i="1"/>
  <c r="J1285" i="1"/>
  <c r="J1286" i="1"/>
  <c r="J4886" i="1"/>
  <c r="J1287" i="1"/>
  <c r="J4887" i="1"/>
  <c r="J1288" i="1"/>
  <c r="J1289" i="1"/>
  <c r="J1290" i="1"/>
  <c r="J4888" i="1"/>
  <c r="J4889" i="1"/>
  <c r="J1291" i="1"/>
  <c r="J1292" i="1"/>
  <c r="J1293" i="1"/>
  <c r="J1294" i="1"/>
  <c r="J4890" i="1"/>
  <c r="J1295" i="1"/>
  <c r="J1296" i="1"/>
  <c r="J1297" i="1"/>
  <c r="J1298" i="1"/>
  <c r="J1299" i="1"/>
  <c r="J1300" i="1"/>
  <c r="J4891" i="1"/>
  <c r="J1301" i="1"/>
  <c r="J4892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4893" i="1"/>
  <c r="J4894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4895" i="1"/>
  <c r="J1337" i="1"/>
  <c r="J4896" i="1"/>
  <c r="J1338" i="1"/>
  <c r="J1339" i="1"/>
  <c r="J1340" i="1"/>
  <c r="J1341" i="1"/>
  <c r="J1342" i="1"/>
  <c r="J4897" i="1"/>
  <c r="J1343" i="1"/>
  <c r="J1344" i="1"/>
  <c r="J1345" i="1"/>
  <c r="J1346" i="1"/>
  <c r="J4898" i="1"/>
  <c r="J1347" i="1"/>
  <c r="J1348" i="1"/>
  <c r="J1349" i="1"/>
  <c r="J1350" i="1"/>
  <c r="J1351" i="1"/>
  <c r="J4899" i="1"/>
  <c r="J1352" i="1"/>
  <c r="J1353" i="1"/>
  <c r="J4900" i="1"/>
  <c r="J4901" i="1"/>
  <c r="J4902" i="1"/>
  <c r="J4903" i="1"/>
  <c r="J4904" i="1"/>
  <c r="J1354" i="1"/>
  <c r="J1355" i="1"/>
  <c r="J1356" i="1"/>
  <c r="J4905" i="1"/>
  <c r="J4906" i="1"/>
  <c r="J4907" i="1"/>
  <c r="J1357" i="1"/>
  <c r="J4908" i="1"/>
  <c r="J4909" i="1"/>
  <c r="J4910" i="1"/>
  <c r="J4911" i="1"/>
  <c r="J4912" i="1"/>
  <c r="J1358" i="1"/>
  <c r="J1359" i="1"/>
  <c r="J4913" i="1"/>
  <c r="J1360" i="1"/>
  <c r="J4914" i="1"/>
  <c r="J4915" i="1"/>
  <c r="J4916" i="1"/>
  <c r="J1361" i="1"/>
  <c r="J4917" i="1"/>
  <c r="J4918" i="1"/>
  <c r="J4919" i="1"/>
  <c r="J1362" i="1"/>
  <c r="J4920" i="1"/>
  <c r="J4921" i="1"/>
  <c r="J4922" i="1"/>
  <c r="J1363" i="1"/>
  <c r="J1364" i="1"/>
  <c r="J4923" i="1"/>
  <c r="J4924" i="1"/>
  <c r="J4925" i="1"/>
  <c r="J4926" i="1"/>
  <c r="J1365" i="1"/>
  <c r="J4927" i="1"/>
  <c r="J1366" i="1"/>
  <c r="J4928" i="1"/>
  <c r="J4929" i="1"/>
  <c r="J4930" i="1"/>
  <c r="J4931" i="1"/>
  <c r="J4932" i="1"/>
  <c r="J4933" i="1"/>
  <c r="J4934" i="1"/>
  <c r="J4935" i="1"/>
  <c r="J1367" i="1"/>
  <c r="J1368" i="1"/>
  <c r="J1369" i="1"/>
  <c r="J4936" i="1"/>
  <c r="J1370" i="1"/>
  <c r="J1371" i="1"/>
  <c r="J1372" i="1"/>
  <c r="J4937" i="1"/>
  <c r="J1373" i="1"/>
  <c r="J1374" i="1"/>
  <c r="J4938" i="1"/>
  <c r="J1375" i="1"/>
  <c r="J1376" i="1"/>
  <c r="J1377" i="1"/>
  <c r="J4939" i="1"/>
  <c r="J1378" i="1"/>
  <c r="J1379" i="1"/>
  <c r="J1380" i="1"/>
  <c r="J4940" i="1"/>
  <c r="J1381" i="1"/>
  <c r="J1382" i="1"/>
  <c r="J4941" i="1"/>
  <c r="J1383" i="1"/>
  <c r="J4942" i="1"/>
  <c r="J1384" i="1"/>
  <c r="J1385" i="1"/>
  <c r="J4943" i="1"/>
  <c r="J4944" i="1"/>
  <c r="J1386" i="1"/>
  <c r="J4945" i="1"/>
  <c r="J4946" i="1"/>
  <c r="J1387" i="1"/>
  <c r="J1388" i="1"/>
  <c r="J4947" i="1"/>
  <c r="J1389" i="1"/>
  <c r="J1390" i="1"/>
  <c r="J4948" i="1"/>
  <c r="J4949" i="1"/>
  <c r="J1391" i="1"/>
  <c r="J4950" i="1"/>
  <c r="J4951" i="1"/>
  <c r="J1392" i="1"/>
  <c r="J4952" i="1"/>
  <c r="J4953" i="1"/>
  <c r="J1393" i="1"/>
  <c r="J1394" i="1"/>
  <c r="J4954" i="1"/>
  <c r="J4955" i="1"/>
  <c r="J4956" i="1"/>
  <c r="J4957" i="1"/>
  <c r="J1395" i="1"/>
  <c r="J1396" i="1"/>
  <c r="J1397" i="1"/>
  <c r="J1398" i="1"/>
  <c r="J4958" i="1"/>
  <c r="J1399" i="1"/>
  <c r="J1400" i="1"/>
  <c r="J4959" i="1"/>
  <c r="J1401" i="1"/>
  <c r="J4960" i="1"/>
  <c r="J1402" i="1"/>
  <c r="J1403" i="1"/>
  <c r="J1404" i="1"/>
  <c r="J1405" i="1"/>
  <c r="J1406" i="1"/>
  <c r="J1407" i="1"/>
  <c r="J4961" i="1"/>
  <c r="J1408" i="1"/>
  <c r="J4962" i="1"/>
  <c r="J4963" i="1"/>
  <c r="J4964" i="1"/>
  <c r="J4965" i="1"/>
  <c r="J4966" i="1"/>
  <c r="J1409" i="1"/>
  <c r="J1410" i="1"/>
  <c r="J1411" i="1"/>
  <c r="J1412" i="1"/>
  <c r="J1413" i="1"/>
  <c r="J1414" i="1"/>
  <c r="J1415" i="1"/>
  <c r="J1416" i="1"/>
  <c r="J1417" i="1"/>
  <c r="J1418" i="1"/>
  <c r="J4967" i="1"/>
  <c r="J4968" i="1"/>
  <c r="J1419" i="1"/>
  <c r="J1420" i="1"/>
  <c r="J1421" i="1"/>
  <c r="J1422" i="1"/>
  <c r="J1423" i="1"/>
  <c r="J1424" i="1"/>
  <c r="J1425" i="1"/>
  <c r="J1426" i="1"/>
  <c r="J1427" i="1"/>
  <c r="J1428" i="1"/>
  <c r="J1429" i="1"/>
  <c r="J4969" i="1"/>
  <c r="J1430" i="1"/>
  <c r="J1431" i="1"/>
  <c r="J4970" i="1"/>
  <c r="J1432" i="1"/>
  <c r="J1433" i="1"/>
  <c r="J1434" i="1"/>
  <c r="J4971" i="1"/>
  <c r="J4972" i="1"/>
  <c r="J1435" i="1"/>
  <c r="J1436" i="1"/>
  <c r="J4973" i="1"/>
  <c r="J1437" i="1"/>
  <c r="J1438" i="1"/>
  <c r="J1439" i="1"/>
  <c r="J1440" i="1"/>
  <c r="J1441" i="1"/>
  <c r="J4974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4975" i="1"/>
  <c r="J1454" i="1"/>
  <c r="J1455" i="1"/>
  <c r="J4976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4977" i="1"/>
  <c r="J4978" i="1"/>
  <c r="J1468" i="1"/>
  <c r="J4979" i="1"/>
  <c r="J4980" i="1"/>
  <c r="J1469" i="1"/>
  <c r="J4981" i="1"/>
  <c r="J4982" i="1"/>
  <c r="J4983" i="1"/>
  <c r="J4984" i="1"/>
  <c r="J4985" i="1"/>
  <c r="J1470" i="1"/>
  <c r="J1471" i="1"/>
  <c r="J4986" i="1"/>
  <c r="J1472" i="1"/>
  <c r="J4987" i="1"/>
  <c r="J1473" i="1"/>
  <c r="J1474" i="1"/>
  <c r="J4988" i="1"/>
  <c r="J4989" i="1"/>
  <c r="J4990" i="1"/>
  <c r="J1475" i="1"/>
  <c r="J1476" i="1"/>
  <c r="J1477" i="1"/>
  <c r="J4991" i="1"/>
  <c r="J1478" i="1"/>
  <c r="J1479" i="1"/>
  <c r="J1480" i="1"/>
  <c r="J1481" i="1"/>
  <c r="J1482" i="1"/>
  <c r="J4992" i="1"/>
  <c r="J1483" i="1"/>
  <c r="J4993" i="1"/>
  <c r="J4994" i="1"/>
  <c r="J1484" i="1"/>
  <c r="J1485" i="1"/>
  <c r="J1486" i="1"/>
  <c r="J1487" i="1"/>
  <c r="J1488" i="1"/>
  <c r="J1489" i="1"/>
  <c r="J4995" i="1"/>
  <c r="J1490" i="1"/>
  <c r="J1491" i="1"/>
  <c r="J4996" i="1"/>
  <c r="J4997" i="1"/>
  <c r="J4998" i="1"/>
  <c r="J1492" i="1"/>
  <c r="J1493" i="1"/>
  <c r="J1494" i="1"/>
  <c r="J1495" i="1"/>
  <c r="J4999" i="1"/>
  <c r="J5000" i="1"/>
  <c r="J1496" i="1"/>
  <c r="J5001" i="1"/>
  <c r="J5002" i="1"/>
  <c r="J5003" i="1"/>
  <c r="J5004" i="1"/>
  <c r="J5005" i="1"/>
  <c r="J5006" i="1"/>
  <c r="J5007" i="1"/>
  <c r="J5008" i="1"/>
  <c r="J1497" i="1"/>
  <c r="J1498" i="1"/>
  <c r="J5009" i="1"/>
  <c r="J1499" i="1"/>
  <c r="J5010" i="1"/>
  <c r="J5011" i="1"/>
  <c r="J5012" i="1"/>
  <c r="J5013" i="1"/>
  <c r="J5014" i="1"/>
  <c r="J5015" i="1"/>
  <c r="J1500" i="1"/>
  <c r="J1501" i="1"/>
  <c r="J1502" i="1"/>
  <c r="J5016" i="1"/>
  <c r="J5017" i="1"/>
  <c r="J5018" i="1"/>
  <c r="J1503" i="1"/>
  <c r="J1504" i="1"/>
  <c r="J5019" i="1"/>
  <c r="J5020" i="1"/>
  <c r="J5021" i="1"/>
  <c r="J1505" i="1"/>
  <c r="J1506" i="1"/>
  <c r="J5022" i="1"/>
  <c r="J5023" i="1"/>
  <c r="J5024" i="1"/>
  <c r="J5025" i="1"/>
  <c r="J5026" i="1"/>
  <c r="J5027" i="1"/>
  <c r="J1507" i="1"/>
  <c r="J5028" i="1"/>
  <c r="J1508" i="1"/>
  <c r="J5029" i="1"/>
  <c r="J1509" i="1"/>
  <c r="J1510" i="1"/>
  <c r="J1511" i="1"/>
  <c r="J1512" i="1"/>
  <c r="J1513" i="1"/>
  <c r="J5030" i="1"/>
  <c r="J1514" i="1"/>
  <c r="J1515" i="1"/>
  <c r="J5031" i="1"/>
  <c r="J5032" i="1"/>
  <c r="J5033" i="1"/>
  <c r="J1516" i="1"/>
  <c r="J5034" i="1"/>
  <c r="J1517" i="1"/>
  <c r="J5035" i="1"/>
  <c r="J1518" i="1"/>
  <c r="J1519" i="1"/>
  <c r="J1520" i="1"/>
  <c r="J5036" i="1"/>
  <c r="J1521" i="1"/>
  <c r="J5037" i="1"/>
  <c r="J1522" i="1"/>
  <c r="J1523" i="1"/>
  <c r="J1524" i="1"/>
  <c r="J1525" i="1"/>
  <c r="J1526" i="1"/>
  <c r="J5038" i="1"/>
  <c r="J5039" i="1"/>
  <c r="J5040" i="1"/>
  <c r="J5041" i="1"/>
  <c r="J1527" i="1"/>
  <c r="J5042" i="1"/>
  <c r="J5043" i="1"/>
  <c r="J1528" i="1"/>
  <c r="J5044" i="1"/>
  <c r="J5045" i="1"/>
  <c r="J5046" i="1"/>
  <c r="J1529" i="1"/>
  <c r="J1530" i="1"/>
  <c r="J5047" i="1"/>
  <c r="J5048" i="1"/>
  <c r="J1531" i="1"/>
  <c r="J5049" i="1"/>
  <c r="J5050" i="1"/>
  <c r="J5051" i="1"/>
  <c r="J5052" i="1"/>
  <c r="J1532" i="1"/>
  <c r="J1533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1534" i="1"/>
  <c r="J5065" i="1"/>
  <c r="J1535" i="1"/>
  <c r="J1536" i="1"/>
  <c r="J1537" i="1"/>
  <c r="J5066" i="1"/>
  <c r="J1538" i="1"/>
  <c r="J1539" i="1"/>
  <c r="J5067" i="1"/>
  <c r="J5068" i="1"/>
  <c r="J5069" i="1"/>
  <c r="J5070" i="1"/>
  <c r="J1540" i="1"/>
  <c r="J1541" i="1"/>
  <c r="J1542" i="1"/>
  <c r="J1543" i="1"/>
  <c r="J1544" i="1"/>
  <c r="J5071" i="1"/>
  <c r="J5072" i="1"/>
  <c r="J5073" i="1"/>
  <c r="J5074" i="1"/>
  <c r="J5075" i="1"/>
  <c r="J1545" i="1"/>
  <c r="J5076" i="1"/>
  <c r="J1546" i="1"/>
  <c r="J1547" i="1"/>
  <c r="J5077" i="1"/>
  <c r="J5078" i="1"/>
  <c r="J5079" i="1"/>
  <c r="J1548" i="1"/>
  <c r="J5080" i="1"/>
  <c r="J5081" i="1"/>
  <c r="J1549" i="1"/>
  <c r="J5082" i="1"/>
  <c r="J5083" i="1"/>
  <c r="J1550" i="1"/>
  <c r="J1551" i="1"/>
  <c r="J1552" i="1"/>
  <c r="J1553" i="1"/>
  <c r="J1554" i="1"/>
  <c r="J1555" i="1"/>
  <c r="J1556" i="1"/>
  <c r="J1557" i="1"/>
  <c r="J1558" i="1"/>
  <c r="J1559" i="1"/>
  <c r="J1560" i="1"/>
  <c r="J5084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5085" i="1"/>
  <c r="J1581" i="1"/>
  <c r="J5086" i="1"/>
  <c r="J1582" i="1"/>
  <c r="J1583" i="1"/>
  <c r="J1584" i="1"/>
  <c r="J5087" i="1"/>
  <c r="J1585" i="1"/>
  <c r="J1586" i="1"/>
  <c r="J1587" i="1"/>
  <c r="J1588" i="1"/>
  <c r="J1589" i="1"/>
  <c r="J1590" i="1"/>
  <c r="J5088" i="1"/>
  <c r="J1591" i="1"/>
  <c r="J1592" i="1"/>
  <c r="J1593" i="1"/>
  <c r="J5089" i="1"/>
  <c r="J1594" i="1"/>
  <c r="J1595" i="1"/>
  <c r="J1596" i="1"/>
  <c r="J1597" i="1"/>
  <c r="J5090" i="1"/>
  <c r="J1598" i="1"/>
  <c r="J1599" i="1"/>
  <c r="J1600" i="1"/>
  <c r="J5091" i="1"/>
  <c r="J1601" i="1"/>
  <c r="J5092" i="1"/>
  <c r="J1602" i="1"/>
  <c r="J5093" i="1"/>
  <c r="J1603" i="1"/>
  <c r="J1604" i="1"/>
  <c r="J1605" i="1"/>
  <c r="J5094" i="1"/>
  <c r="J1606" i="1"/>
  <c r="J1607" i="1"/>
  <c r="J5095" i="1"/>
  <c r="J1608" i="1"/>
  <c r="J1609" i="1"/>
  <c r="J1610" i="1"/>
  <c r="J1611" i="1"/>
  <c r="J1612" i="1"/>
  <c r="J1613" i="1"/>
  <c r="J5096" i="1"/>
  <c r="J1614" i="1"/>
  <c r="J1615" i="1"/>
  <c r="J5097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5098" i="1"/>
  <c r="J1629" i="1"/>
  <c r="J1630" i="1"/>
  <c r="J1631" i="1"/>
  <c r="J5099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5100" i="1"/>
  <c r="J1647" i="1"/>
  <c r="J1648" i="1"/>
  <c r="J1649" i="1"/>
  <c r="J1650" i="1"/>
  <c r="J1651" i="1"/>
  <c r="J1652" i="1"/>
  <c r="J1653" i="1"/>
  <c r="J1654" i="1"/>
  <c r="J1655" i="1"/>
  <c r="J1656" i="1"/>
  <c r="J87" i="1"/>
  <c r="J5101" i="1"/>
  <c r="J5102" i="1"/>
  <c r="J5103" i="1"/>
  <c r="J88" i="1"/>
  <c r="J5104" i="1"/>
  <c r="J89" i="1"/>
  <c r="J5105" i="1"/>
  <c r="J1657" i="1"/>
  <c r="J5106" i="1"/>
  <c r="J1658" i="1"/>
  <c r="J5107" i="1"/>
  <c r="J90" i="1"/>
  <c r="J1659" i="1"/>
  <c r="J1660" i="1"/>
  <c r="J5108" i="1"/>
  <c r="J5109" i="1"/>
  <c r="J5110" i="1"/>
  <c r="J1661" i="1"/>
  <c r="J1662" i="1"/>
  <c r="J5111" i="1"/>
  <c r="J1663" i="1"/>
  <c r="J1664" i="1"/>
  <c r="J1665" i="1"/>
  <c r="J1666" i="1"/>
  <c r="J1667" i="1"/>
  <c r="J1668" i="1"/>
  <c r="J1669" i="1"/>
  <c r="J1670" i="1"/>
  <c r="J1671" i="1"/>
  <c r="J1672" i="1"/>
  <c r="J1673" i="1"/>
  <c r="J5112" i="1"/>
  <c r="J1674" i="1"/>
  <c r="J1675" i="1"/>
  <c r="J1676" i="1"/>
  <c r="J1677" i="1"/>
  <c r="J5113" i="1"/>
  <c r="J1678" i="1"/>
  <c r="J5114" i="1"/>
  <c r="J1679" i="1"/>
  <c r="J1680" i="1"/>
  <c r="J1681" i="1"/>
  <c r="J1682" i="1"/>
  <c r="J1683" i="1"/>
  <c r="J1684" i="1"/>
  <c r="J5115" i="1"/>
  <c r="J1685" i="1"/>
  <c r="J5116" i="1"/>
  <c r="J1686" i="1"/>
  <c r="J5117" i="1"/>
  <c r="J1687" i="1"/>
  <c r="J1688" i="1"/>
  <c r="J1689" i="1"/>
  <c r="J5118" i="1"/>
  <c r="J1690" i="1"/>
  <c r="J1691" i="1"/>
  <c r="J1692" i="1"/>
  <c r="J5119" i="1"/>
  <c r="J1693" i="1"/>
  <c r="J1694" i="1"/>
  <c r="J1695" i="1"/>
  <c r="J1696" i="1"/>
  <c r="J5120" i="1"/>
  <c r="J1697" i="1"/>
  <c r="J1698" i="1"/>
  <c r="J1699" i="1"/>
  <c r="J1700" i="1"/>
  <c r="J1701" i="1"/>
  <c r="J5121" i="1"/>
  <c r="J5122" i="1"/>
  <c r="J1702" i="1"/>
  <c r="J1703" i="1"/>
  <c r="J5123" i="1"/>
  <c r="J1704" i="1"/>
  <c r="J5124" i="1"/>
  <c r="J5125" i="1"/>
  <c r="J5126" i="1"/>
  <c r="J5127" i="1"/>
  <c r="J5128" i="1"/>
  <c r="J5129" i="1"/>
  <c r="J1705" i="1"/>
  <c r="J1706" i="1"/>
  <c r="J5130" i="1"/>
  <c r="J1707" i="1"/>
  <c r="J5131" i="1"/>
  <c r="J5132" i="1"/>
  <c r="J5133" i="1"/>
  <c r="J1708" i="1"/>
  <c r="J5134" i="1"/>
  <c r="J1709" i="1"/>
  <c r="J1710" i="1"/>
  <c r="J1711" i="1"/>
  <c r="J1712" i="1"/>
  <c r="J1713" i="1"/>
  <c r="J5135" i="1"/>
  <c r="J1714" i="1"/>
  <c r="J5136" i="1"/>
  <c r="J5137" i="1"/>
  <c r="J1715" i="1"/>
  <c r="J1716" i="1"/>
  <c r="J5138" i="1"/>
  <c r="J5139" i="1"/>
  <c r="J1717" i="1"/>
  <c r="J5140" i="1"/>
  <c r="J5141" i="1"/>
  <c r="J5142" i="1"/>
  <c r="J5143" i="1"/>
  <c r="J1718" i="1"/>
  <c r="J5144" i="1"/>
  <c r="J5145" i="1"/>
  <c r="J5146" i="1"/>
  <c r="J5147" i="1"/>
  <c r="J5148" i="1"/>
  <c r="J5149" i="1"/>
  <c r="J1719" i="1"/>
  <c r="J5150" i="1"/>
  <c r="J5151" i="1"/>
  <c r="J1720" i="1"/>
  <c r="J5152" i="1"/>
  <c r="J5153" i="1"/>
  <c r="J1721" i="1"/>
  <c r="J1722" i="1"/>
  <c r="J1723" i="1"/>
  <c r="J5154" i="1"/>
  <c r="J1724" i="1"/>
  <c r="J5155" i="1"/>
  <c r="J1725" i="1"/>
  <c r="J1726" i="1"/>
  <c r="J1727" i="1"/>
  <c r="J5156" i="1"/>
  <c r="J5157" i="1"/>
  <c r="J1728" i="1"/>
  <c r="J5158" i="1"/>
  <c r="J1729" i="1"/>
  <c r="J1730" i="1"/>
  <c r="J1731" i="1"/>
  <c r="J1732" i="1"/>
  <c r="J1733" i="1"/>
  <c r="J5159" i="1"/>
  <c r="J1734" i="1"/>
  <c r="J1735" i="1"/>
  <c r="J1736" i="1"/>
  <c r="J1737" i="1"/>
  <c r="J1738" i="1"/>
  <c r="J1739" i="1"/>
  <c r="J5160" i="1"/>
  <c r="J5161" i="1"/>
  <c r="J1740" i="1"/>
  <c r="J1741" i="1"/>
  <c r="J5162" i="1"/>
  <c r="J1742" i="1"/>
  <c r="J1743" i="1"/>
  <c r="J1744" i="1"/>
  <c r="J1745" i="1"/>
  <c r="J1746" i="1"/>
  <c r="J5163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5164" i="1"/>
  <c r="J1764" i="1"/>
  <c r="J1765" i="1"/>
  <c r="J1766" i="1"/>
  <c r="J1767" i="1"/>
  <c r="J1768" i="1"/>
  <c r="J1769" i="1"/>
  <c r="J5165" i="1"/>
  <c r="J1770" i="1"/>
  <c r="J1771" i="1"/>
  <c r="J1772" i="1"/>
  <c r="J5166" i="1"/>
  <c r="J1773" i="1"/>
  <c r="J1774" i="1"/>
  <c r="J1775" i="1"/>
  <c r="J1776" i="1"/>
  <c r="J1777" i="1"/>
  <c r="J1778" i="1"/>
  <c r="J1779" i="1"/>
  <c r="J5167" i="1"/>
  <c r="J1780" i="1"/>
  <c r="J1781" i="1"/>
  <c r="J1782" i="1"/>
  <c r="J5168" i="1"/>
  <c r="J1783" i="1"/>
  <c r="J1784" i="1"/>
  <c r="J1785" i="1"/>
  <c r="J1786" i="1"/>
  <c r="J1787" i="1"/>
  <c r="J1788" i="1"/>
  <c r="J5169" i="1"/>
  <c r="J1789" i="1"/>
  <c r="J5170" i="1"/>
  <c r="J1790" i="1"/>
  <c r="J1791" i="1"/>
  <c r="J1792" i="1"/>
  <c r="J5171" i="1"/>
  <c r="J1793" i="1"/>
  <c r="J5172" i="1"/>
  <c r="J1794" i="1"/>
  <c r="J1795" i="1"/>
  <c r="J1796" i="1"/>
  <c r="J1797" i="1"/>
  <c r="J1798" i="1"/>
  <c r="J5173" i="1"/>
  <c r="J5174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5175" i="1"/>
  <c r="J1817" i="1"/>
  <c r="J5176" i="1"/>
  <c r="J1818" i="1"/>
  <c r="J5177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5178" i="1"/>
  <c r="J1831" i="1"/>
  <c r="J5179" i="1"/>
  <c r="J1832" i="1"/>
  <c r="J1833" i="1"/>
  <c r="J1834" i="1"/>
  <c r="J1835" i="1"/>
  <c r="J1836" i="1"/>
  <c r="J5180" i="1"/>
  <c r="J1837" i="1"/>
  <c r="J1838" i="1"/>
  <c r="J5181" i="1"/>
  <c r="J1839" i="1"/>
  <c r="J5182" i="1"/>
  <c r="J1840" i="1"/>
  <c r="J1841" i="1"/>
  <c r="J5183" i="1"/>
  <c r="J1842" i="1"/>
  <c r="J5184" i="1"/>
  <c r="J5185" i="1"/>
  <c r="J5186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5187" i="1"/>
  <c r="J1855" i="1"/>
  <c r="J1856" i="1"/>
  <c r="J1857" i="1"/>
  <c r="J5188" i="1"/>
  <c r="J5189" i="1"/>
  <c r="J1858" i="1"/>
  <c r="J1859" i="1"/>
  <c r="J1860" i="1"/>
  <c r="J1861" i="1"/>
  <c r="J1862" i="1"/>
  <c r="J1863" i="1"/>
  <c r="J1864" i="1"/>
  <c r="J5190" i="1"/>
  <c r="J5191" i="1"/>
  <c r="J1865" i="1"/>
  <c r="J5192" i="1"/>
  <c r="J1866" i="1"/>
  <c r="J1867" i="1"/>
  <c r="J1868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1869" i="1"/>
  <c r="J5208" i="1"/>
  <c r="J5209" i="1"/>
  <c r="J1870" i="1"/>
  <c r="J5210" i="1"/>
  <c r="J5211" i="1"/>
  <c r="J1871" i="1"/>
  <c r="J1872" i="1"/>
  <c r="J1873" i="1"/>
  <c r="J1874" i="1"/>
  <c r="J1875" i="1"/>
  <c r="J1876" i="1"/>
  <c r="J1877" i="1"/>
  <c r="J1878" i="1"/>
  <c r="J1879" i="1"/>
  <c r="J5212" i="1"/>
  <c r="J5213" i="1"/>
  <c r="J5214" i="1"/>
  <c r="J5215" i="1"/>
  <c r="J5216" i="1"/>
  <c r="J5217" i="1"/>
  <c r="J1880" i="1"/>
  <c r="J5218" i="1"/>
  <c r="J5219" i="1"/>
  <c r="J1881" i="1"/>
  <c r="J1882" i="1"/>
  <c r="J1883" i="1"/>
  <c r="J5220" i="1"/>
  <c r="J1884" i="1"/>
  <c r="J1885" i="1"/>
  <c r="J5221" i="1"/>
  <c r="J1886" i="1"/>
  <c r="J5222" i="1"/>
  <c r="J1887" i="1"/>
  <c r="J5223" i="1"/>
  <c r="J1888" i="1"/>
  <c r="J1889" i="1"/>
  <c r="J1890" i="1"/>
  <c r="J5224" i="1"/>
  <c r="J1891" i="1"/>
  <c r="J5225" i="1"/>
  <c r="J1892" i="1"/>
  <c r="J1893" i="1"/>
  <c r="J1894" i="1"/>
  <c r="J1895" i="1"/>
  <c r="J1896" i="1"/>
  <c r="J1897" i="1"/>
  <c r="J5226" i="1"/>
  <c r="J1898" i="1"/>
  <c r="J1899" i="1"/>
  <c r="J5227" i="1"/>
  <c r="J5228" i="1"/>
  <c r="J1900" i="1"/>
  <c r="J1901" i="1"/>
  <c r="J1902" i="1"/>
  <c r="J1903" i="1"/>
  <c r="J1904" i="1"/>
  <c r="J1905" i="1"/>
  <c r="J5229" i="1"/>
  <c r="J5230" i="1"/>
  <c r="J1906" i="1"/>
  <c r="J1907" i="1"/>
  <c r="J1908" i="1"/>
  <c r="J1909" i="1"/>
  <c r="J1910" i="1"/>
  <c r="J1911" i="1"/>
  <c r="J1912" i="1"/>
  <c r="J5231" i="1"/>
  <c r="J1913" i="1"/>
  <c r="J1914" i="1"/>
  <c r="J1915" i="1"/>
  <c r="J1916" i="1"/>
  <c r="J5232" i="1"/>
  <c r="J1917" i="1"/>
  <c r="J1918" i="1"/>
  <c r="J1919" i="1"/>
  <c r="J1920" i="1"/>
  <c r="J1921" i="1"/>
  <c r="J1922" i="1"/>
  <c r="J1923" i="1"/>
  <c r="J1924" i="1"/>
  <c r="J1925" i="1"/>
  <c r="J1926" i="1"/>
  <c r="J5233" i="1"/>
  <c r="J1927" i="1"/>
  <c r="J1928" i="1"/>
  <c r="J5234" i="1"/>
  <c r="J1929" i="1"/>
  <c r="J1930" i="1"/>
  <c r="J1931" i="1"/>
  <c r="J1932" i="1"/>
  <c r="J1933" i="1"/>
  <c r="J1934" i="1"/>
  <c r="J1935" i="1"/>
  <c r="J52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5236" i="1"/>
  <c r="J1953" i="1"/>
  <c r="J5237" i="1"/>
  <c r="J5238" i="1"/>
  <c r="J1954" i="1"/>
  <c r="J5239" i="1"/>
  <c r="J1955" i="1"/>
  <c r="J5240" i="1"/>
  <c r="J1956" i="1"/>
  <c r="J5241" i="1"/>
  <c r="J1957" i="1"/>
  <c r="J5242" i="1"/>
  <c r="J1958" i="1"/>
  <c r="J1959" i="1"/>
  <c r="J5243" i="1"/>
  <c r="J5244" i="1"/>
  <c r="J1960" i="1"/>
  <c r="J5245" i="1"/>
  <c r="J5246" i="1"/>
  <c r="J1961" i="1"/>
  <c r="J5247" i="1"/>
  <c r="J5248" i="1"/>
  <c r="J5249" i="1"/>
  <c r="J1962" i="1"/>
  <c r="J5250" i="1"/>
  <c r="J5251" i="1"/>
  <c r="J5252" i="1"/>
  <c r="J5253" i="1"/>
  <c r="J5254" i="1"/>
  <c r="J1963" i="1"/>
  <c r="J5255" i="1"/>
  <c r="J1964" i="1"/>
  <c r="J1965" i="1"/>
  <c r="J1966" i="1"/>
  <c r="J5256" i="1"/>
  <c r="J5257" i="1"/>
  <c r="J5258" i="1"/>
  <c r="J5259" i="1"/>
  <c r="J5260" i="1"/>
  <c r="J5261" i="1"/>
  <c r="J1967" i="1"/>
  <c r="J5262" i="1"/>
  <c r="J1968" i="1"/>
  <c r="J1969" i="1"/>
  <c r="J5263" i="1"/>
  <c r="J1970" i="1"/>
  <c r="J5264" i="1"/>
  <c r="J5265" i="1"/>
  <c r="J5266" i="1"/>
  <c r="J5267" i="1"/>
  <c r="J5268" i="1"/>
  <c r="J1971" i="1"/>
  <c r="J1972" i="1"/>
  <c r="J5269" i="1"/>
  <c r="J1973" i="1"/>
  <c r="J1974" i="1"/>
  <c r="J5270" i="1"/>
  <c r="J1975" i="1"/>
  <c r="J5271" i="1"/>
  <c r="J1976" i="1"/>
  <c r="J5272" i="1"/>
  <c r="J5273" i="1"/>
  <c r="J1977" i="1"/>
  <c r="J5274" i="1"/>
  <c r="J5275" i="1"/>
  <c r="J5276" i="1"/>
  <c r="J5277" i="1"/>
  <c r="J1978" i="1"/>
  <c r="J1979" i="1"/>
  <c r="J1980" i="1"/>
  <c r="J5278" i="1"/>
  <c r="J5279" i="1"/>
  <c r="J5280" i="1"/>
  <c r="J1981" i="1"/>
  <c r="J5281" i="1"/>
  <c r="J5282" i="1"/>
  <c r="J1982" i="1"/>
  <c r="J1983" i="1"/>
  <c r="J1984" i="1"/>
  <c r="J1985" i="1"/>
  <c r="J1986" i="1"/>
  <c r="J1987" i="1"/>
  <c r="J5283" i="1"/>
  <c r="J5284" i="1"/>
  <c r="J5285" i="1"/>
  <c r="J5286" i="1"/>
  <c r="J5287" i="1"/>
  <c r="J5288" i="1"/>
  <c r="J5289" i="1"/>
  <c r="J5290" i="1"/>
  <c r="J1988" i="1"/>
  <c r="J5291" i="1"/>
  <c r="J1989" i="1"/>
  <c r="J1990" i="1"/>
  <c r="J1991" i="1"/>
  <c r="J5292" i="1"/>
  <c r="J5293" i="1"/>
  <c r="J5294" i="1"/>
  <c r="J5295" i="1"/>
  <c r="J1992" i="1"/>
  <c r="J1993" i="1"/>
  <c r="J5296" i="1"/>
  <c r="J5297" i="1"/>
  <c r="J1994" i="1"/>
  <c r="J5298" i="1"/>
  <c r="J5299" i="1"/>
  <c r="J5300" i="1"/>
  <c r="J5301" i="1"/>
  <c r="J5302" i="1"/>
  <c r="J5303" i="1"/>
  <c r="J5304" i="1"/>
  <c r="J5305" i="1"/>
  <c r="J1995" i="1"/>
  <c r="J1996" i="1"/>
  <c r="J5306" i="1"/>
  <c r="J5307" i="1"/>
  <c r="J5308" i="1"/>
  <c r="J5309" i="1"/>
  <c r="J1997" i="1"/>
  <c r="J1998" i="1"/>
  <c r="J1999" i="1"/>
  <c r="J2000" i="1"/>
  <c r="J2001" i="1"/>
  <c r="J2002" i="1"/>
  <c r="J5310" i="1"/>
  <c r="J5311" i="1"/>
  <c r="J5312" i="1"/>
  <c r="J5313" i="1"/>
  <c r="J2003" i="1"/>
  <c r="J2004" i="1"/>
  <c r="J5314" i="1"/>
  <c r="J2005" i="1"/>
  <c r="J2006" i="1"/>
  <c r="J2007" i="1"/>
  <c r="J5315" i="1"/>
  <c r="J2008" i="1"/>
  <c r="J2009" i="1"/>
  <c r="J2010" i="1"/>
  <c r="J2011" i="1"/>
  <c r="J2012" i="1"/>
  <c r="J2013" i="1"/>
  <c r="J2014" i="1"/>
  <c r="J2015" i="1"/>
  <c r="J2016" i="1"/>
  <c r="J5316" i="1"/>
  <c r="J2017" i="1"/>
  <c r="J2018" i="1"/>
  <c r="J2019" i="1"/>
  <c r="J2020" i="1"/>
  <c r="J2021" i="1"/>
  <c r="J2022" i="1"/>
  <c r="J2023" i="1"/>
  <c r="J5317" i="1"/>
  <c r="J2024" i="1"/>
  <c r="J2025" i="1"/>
  <c r="J2026" i="1"/>
  <c r="J2027" i="1"/>
  <c r="J2028" i="1"/>
  <c r="J5318" i="1"/>
  <c r="J2029" i="1"/>
  <c r="J5319" i="1"/>
  <c r="J2030" i="1"/>
  <c r="J5320" i="1"/>
  <c r="J5321" i="1"/>
  <c r="J2031" i="1"/>
  <c r="J2032" i="1"/>
  <c r="J2033" i="1"/>
  <c r="J2034" i="1"/>
  <c r="J2035" i="1"/>
  <c r="J2036" i="1"/>
  <c r="J2037" i="1"/>
  <c r="J5322" i="1"/>
  <c r="J2038" i="1"/>
  <c r="J5323" i="1"/>
  <c r="J2039" i="1"/>
  <c r="J2040" i="1"/>
  <c r="J2041" i="1"/>
  <c r="J2042" i="1"/>
  <c r="J2043" i="1"/>
  <c r="J2044" i="1"/>
  <c r="J2045" i="1"/>
  <c r="J5324" i="1"/>
  <c r="J2046" i="1"/>
  <c r="J2047" i="1"/>
  <c r="J2048" i="1"/>
  <c r="J2049" i="1"/>
  <c r="J5325" i="1"/>
  <c r="J2050" i="1"/>
  <c r="J2051" i="1"/>
  <c r="J2052" i="1"/>
  <c r="J2053" i="1"/>
  <c r="J2054" i="1"/>
  <c r="J5326" i="1"/>
  <c r="J2055" i="1"/>
  <c r="J2056" i="1"/>
  <c r="J2057" i="1"/>
  <c r="J2058" i="1"/>
  <c r="J2059" i="1"/>
  <c r="J2060" i="1"/>
  <c r="J2061" i="1"/>
  <c r="J2062" i="1"/>
  <c r="J2063" i="1"/>
  <c r="J2064" i="1"/>
  <c r="J5327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5328" i="1"/>
  <c r="J5329" i="1"/>
  <c r="J5330" i="1"/>
  <c r="J2077" i="1"/>
  <c r="J5331" i="1"/>
  <c r="J5332" i="1"/>
  <c r="J5333" i="1"/>
  <c r="J5334" i="1"/>
  <c r="J5335" i="1"/>
  <c r="J5336" i="1"/>
  <c r="J5337" i="1"/>
  <c r="J2078" i="1"/>
  <c r="J5338" i="1"/>
  <c r="J2079" i="1"/>
  <c r="J5339" i="1"/>
  <c r="J2080" i="1"/>
  <c r="J5340" i="1"/>
  <c r="J5341" i="1"/>
  <c r="J5342" i="1"/>
  <c r="J2081" i="1"/>
  <c r="J2082" i="1"/>
  <c r="J2083" i="1"/>
  <c r="J2084" i="1"/>
  <c r="J2085" i="1"/>
  <c r="J2086" i="1"/>
  <c r="J5343" i="1"/>
  <c r="J2087" i="1"/>
  <c r="J2088" i="1"/>
  <c r="J5344" i="1"/>
  <c r="J5345" i="1"/>
  <c r="J2089" i="1"/>
  <c r="J5346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5347" i="1"/>
  <c r="J2102" i="1"/>
  <c r="J2103" i="1"/>
  <c r="J2104" i="1"/>
  <c r="J2105" i="1"/>
  <c r="J2106" i="1"/>
  <c r="J2107" i="1"/>
  <c r="J2108" i="1"/>
  <c r="J2109" i="1"/>
  <c r="J2110" i="1"/>
  <c r="J2111" i="1"/>
  <c r="J2112" i="1"/>
  <c r="J5348" i="1"/>
  <c r="J2113" i="1"/>
  <c r="J5349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5350" i="1"/>
  <c r="J2130" i="1"/>
  <c r="J5351" i="1"/>
  <c r="J2131" i="1"/>
  <c r="J5352" i="1"/>
  <c r="J2132" i="1"/>
  <c r="J2133" i="1"/>
  <c r="J2134" i="1"/>
  <c r="J2135" i="1"/>
  <c r="J2136" i="1"/>
  <c r="J2137" i="1"/>
  <c r="J2138" i="1"/>
  <c r="J5353" i="1"/>
  <c r="J5354" i="1"/>
  <c r="J2139" i="1"/>
  <c r="J2140" i="1"/>
  <c r="J2141" i="1"/>
  <c r="J5355" i="1"/>
  <c r="J5356" i="1"/>
  <c r="J2142" i="1"/>
  <c r="J5357" i="1"/>
  <c r="J2143" i="1"/>
  <c r="J5358" i="1"/>
  <c r="J5359" i="1"/>
  <c r="J5360" i="1"/>
  <c r="J5361" i="1"/>
  <c r="J5362" i="1"/>
  <c r="J5363" i="1"/>
  <c r="J5364" i="1"/>
  <c r="J5365" i="1"/>
  <c r="J2144" i="1"/>
  <c r="J5366" i="1"/>
  <c r="J2145" i="1"/>
  <c r="J5367" i="1"/>
  <c r="J2146" i="1"/>
  <c r="J2147" i="1"/>
  <c r="J5368" i="1"/>
  <c r="J2148" i="1"/>
  <c r="J2149" i="1"/>
  <c r="J2150" i="1"/>
  <c r="J5369" i="1"/>
  <c r="J5370" i="1"/>
  <c r="J5371" i="1"/>
  <c r="J2151" i="1"/>
  <c r="J2152" i="1"/>
  <c r="J5372" i="1"/>
  <c r="J5373" i="1"/>
  <c r="J5374" i="1"/>
  <c r="J5375" i="1"/>
  <c r="J91" i="1"/>
  <c r="J5376" i="1"/>
  <c r="J5377" i="1"/>
  <c r="J5378" i="1"/>
  <c r="J5379" i="1"/>
  <c r="J92" i="1"/>
  <c r="J93" i="1"/>
  <c r="J5380" i="1"/>
  <c r="J2153" i="1"/>
  <c r="J5381" i="1"/>
  <c r="J94" i="1"/>
  <c r="J5382" i="1"/>
  <c r="J95" i="1"/>
  <c r="J5383" i="1"/>
  <c r="J5384" i="1"/>
  <c r="J96" i="1"/>
  <c r="J5385" i="1"/>
  <c r="J2154" i="1"/>
  <c r="J2155" i="1"/>
  <c r="J5386" i="1"/>
  <c r="J2156" i="1"/>
  <c r="J2157" i="1"/>
  <c r="J2158" i="1"/>
  <c r="J2159" i="1"/>
  <c r="J2160" i="1"/>
  <c r="J2161" i="1"/>
  <c r="J2162" i="1"/>
  <c r="J5387" i="1"/>
  <c r="J5388" i="1"/>
  <c r="J2163" i="1"/>
  <c r="J2164" i="1"/>
  <c r="J2165" i="1"/>
  <c r="J2166" i="1"/>
  <c r="J2167" i="1"/>
  <c r="J2168" i="1"/>
  <c r="J5389" i="1"/>
  <c r="J2169" i="1"/>
  <c r="J2170" i="1"/>
  <c r="J5390" i="1"/>
  <c r="J5391" i="1"/>
  <c r="J2171" i="1"/>
  <c r="J2172" i="1"/>
  <c r="J2173" i="1"/>
  <c r="J2174" i="1"/>
  <c r="J2175" i="1"/>
  <c r="J2176" i="1"/>
  <c r="J2177" i="1"/>
  <c r="J2178" i="1"/>
  <c r="J2179" i="1"/>
  <c r="J5392" i="1"/>
  <c r="J2180" i="1"/>
  <c r="J2181" i="1"/>
  <c r="J2182" i="1"/>
  <c r="J5393" i="1"/>
  <c r="J5394" i="1"/>
  <c r="J2183" i="1"/>
  <c r="J2184" i="1"/>
  <c r="J2185" i="1"/>
  <c r="J2186" i="1"/>
  <c r="J5395" i="1"/>
  <c r="J2187" i="1"/>
  <c r="J5396" i="1"/>
  <c r="J5397" i="1"/>
  <c r="J5398" i="1"/>
  <c r="J5399" i="1"/>
  <c r="J2188" i="1"/>
  <c r="J5400" i="1"/>
  <c r="J2189" i="1"/>
  <c r="J5401" i="1"/>
  <c r="J2190" i="1"/>
  <c r="J5402" i="1"/>
  <c r="J5403" i="1"/>
  <c r="J5404" i="1"/>
  <c r="J5405" i="1"/>
  <c r="J2191" i="1"/>
  <c r="J5406" i="1"/>
  <c r="J2192" i="1"/>
  <c r="J2193" i="1"/>
  <c r="J2194" i="1"/>
  <c r="J2195" i="1"/>
  <c r="J2196" i="1"/>
  <c r="J2197" i="1"/>
  <c r="J5407" i="1"/>
  <c r="J2198" i="1"/>
  <c r="J2199" i="1"/>
  <c r="J5408" i="1"/>
  <c r="J5409" i="1"/>
  <c r="J5410" i="1"/>
  <c r="J5411" i="1"/>
  <c r="J5412" i="1"/>
  <c r="J5413" i="1"/>
  <c r="J2200" i="1"/>
  <c r="J5414" i="1"/>
  <c r="J5415" i="1"/>
  <c r="J5416" i="1"/>
  <c r="J5417" i="1"/>
  <c r="J5418" i="1"/>
  <c r="J2201" i="1"/>
  <c r="J5419" i="1"/>
  <c r="J2202" i="1"/>
  <c r="J5420" i="1"/>
  <c r="J5421" i="1"/>
  <c r="J2203" i="1"/>
  <c r="J5422" i="1"/>
  <c r="J5423" i="1"/>
  <c r="J5424" i="1"/>
  <c r="J5425" i="1"/>
  <c r="J2204" i="1"/>
  <c r="J2205" i="1"/>
  <c r="J5426" i="1"/>
  <c r="J5427" i="1"/>
  <c r="J2206" i="1"/>
  <c r="J2207" i="1"/>
  <c r="J5428" i="1"/>
  <c r="J2208" i="1"/>
  <c r="J2209" i="1"/>
  <c r="J2210" i="1"/>
  <c r="J5429" i="1"/>
  <c r="J5430" i="1"/>
  <c r="J5431" i="1"/>
  <c r="J2211" i="1"/>
  <c r="J5432" i="1"/>
  <c r="J2212" i="1"/>
  <c r="J5433" i="1"/>
  <c r="J5434" i="1"/>
  <c r="J5435" i="1"/>
  <c r="J2213" i="1"/>
  <c r="J2214" i="1"/>
  <c r="J5436" i="1"/>
  <c r="J2215" i="1"/>
  <c r="J2216" i="1"/>
  <c r="J2217" i="1"/>
  <c r="J2218" i="1"/>
  <c r="J2219" i="1"/>
  <c r="J2220" i="1"/>
  <c r="J2221" i="1"/>
  <c r="J5437" i="1"/>
  <c r="J5438" i="1"/>
  <c r="J2222" i="1"/>
  <c r="J2223" i="1"/>
  <c r="J5439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5440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5441" i="1"/>
  <c r="J2255" i="1"/>
  <c r="J2256" i="1"/>
  <c r="J2257" i="1"/>
  <c r="J2258" i="1"/>
  <c r="J2259" i="1"/>
  <c r="J2260" i="1"/>
  <c r="J2261" i="1"/>
  <c r="J5442" i="1"/>
  <c r="J2262" i="1"/>
  <c r="J5443" i="1"/>
  <c r="J2263" i="1"/>
  <c r="J2264" i="1"/>
  <c r="J2265" i="1"/>
  <c r="J2266" i="1"/>
  <c r="J5444" i="1"/>
  <c r="J2267" i="1"/>
  <c r="J5445" i="1"/>
  <c r="J2268" i="1"/>
  <c r="J5446" i="1"/>
  <c r="J2269" i="1"/>
  <c r="J2270" i="1"/>
  <c r="J2271" i="1"/>
  <c r="J2272" i="1"/>
  <c r="J2273" i="1"/>
  <c r="J2274" i="1"/>
  <c r="J2275" i="1"/>
  <c r="J2276" i="1"/>
  <c r="J2277" i="1"/>
  <c r="J5447" i="1"/>
  <c r="J2278" i="1"/>
  <c r="J2279" i="1"/>
  <c r="J2280" i="1"/>
  <c r="J2281" i="1"/>
  <c r="J2282" i="1"/>
  <c r="J2283" i="1"/>
  <c r="J5448" i="1"/>
  <c r="J2284" i="1"/>
  <c r="J2285" i="1"/>
  <c r="J2286" i="1"/>
  <c r="J5449" i="1"/>
  <c r="J2287" i="1"/>
  <c r="J2288" i="1"/>
  <c r="J2289" i="1"/>
  <c r="J2290" i="1"/>
  <c r="J2291" i="1"/>
  <c r="J2292" i="1"/>
  <c r="J5450" i="1"/>
  <c r="J2293" i="1"/>
  <c r="J2294" i="1"/>
  <c r="J2295" i="1"/>
  <c r="J2296" i="1"/>
  <c r="J2297" i="1"/>
  <c r="J2298" i="1"/>
  <c r="J2299" i="1"/>
  <c r="J2300" i="1"/>
  <c r="J2301" i="1"/>
  <c r="J2302" i="1"/>
  <c r="J5451" i="1"/>
  <c r="J5452" i="1"/>
  <c r="J2303" i="1"/>
  <c r="J2304" i="1"/>
  <c r="J2305" i="1"/>
  <c r="J2306" i="1"/>
  <c r="J2307" i="1"/>
  <c r="J2308" i="1"/>
  <c r="J2309" i="1"/>
  <c r="J5453" i="1"/>
  <c r="J2310" i="1"/>
  <c r="J2311" i="1"/>
  <c r="J2312" i="1"/>
  <c r="J2313" i="1"/>
  <c r="J2314" i="1"/>
  <c r="J2315" i="1"/>
  <c r="J2316" i="1"/>
  <c r="J2317" i="1"/>
  <c r="J5454" i="1"/>
  <c r="J2318" i="1"/>
  <c r="J2319" i="1"/>
  <c r="J2320" i="1"/>
  <c r="J2321" i="1"/>
  <c r="J2322" i="1"/>
  <c r="J2323" i="1"/>
  <c r="J2324" i="1"/>
  <c r="J2325" i="1"/>
  <c r="J5455" i="1"/>
  <c r="J2326" i="1"/>
  <c r="J2327" i="1"/>
  <c r="J5456" i="1"/>
  <c r="J5457" i="1"/>
  <c r="J5458" i="1"/>
  <c r="J2328" i="1"/>
  <c r="J2329" i="1"/>
  <c r="J2330" i="1"/>
  <c r="J2331" i="1"/>
  <c r="J2332" i="1"/>
  <c r="J5459" i="1"/>
  <c r="J5460" i="1"/>
  <c r="J5461" i="1"/>
  <c r="J2333" i="1"/>
  <c r="J5462" i="1"/>
  <c r="J5463" i="1"/>
  <c r="J5464" i="1"/>
  <c r="J5465" i="1"/>
  <c r="J5466" i="1"/>
  <c r="J5467" i="1"/>
  <c r="J5468" i="1"/>
  <c r="J2334" i="1"/>
  <c r="J5469" i="1"/>
  <c r="J5470" i="1"/>
  <c r="J5471" i="1"/>
  <c r="J5472" i="1"/>
  <c r="J5473" i="1"/>
  <c r="J2335" i="1"/>
  <c r="J5474" i="1"/>
  <c r="J5475" i="1"/>
  <c r="J5476" i="1"/>
  <c r="J2336" i="1"/>
  <c r="J5477" i="1"/>
  <c r="J2337" i="1"/>
  <c r="J5478" i="1"/>
  <c r="J5479" i="1"/>
  <c r="J5480" i="1"/>
  <c r="J2338" i="1"/>
  <c r="J2339" i="1"/>
  <c r="J2340" i="1"/>
  <c r="J5481" i="1"/>
  <c r="J5482" i="1"/>
  <c r="J5483" i="1"/>
  <c r="J5484" i="1"/>
  <c r="J2341" i="1"/>
  <c r="J5485" i="1"/>
  <c r="J5486" i="1"/>
  <c r="J5487" i="1"/>
  <c r="J2342" i="1"/>
  <c r="J2343" i="1"/>
  <c r="J2344" i="1"/>
  <c r="J2345" i="1"/>
  <c r="J2346" i="1"/>
  <c r="J5488" i="1"/>
  <c r="J5489" i="1"/>
  <c r="J2347" i="1"/>
  <c r="J5490" i="1"/>
  <c r="J5491" i="1"/>
  <c r="J5492" i="1"/>
  <c r="J2348" i="1"/>
  <c r="J2349" i="1"/>
  <c r="J2350" i="1"/>
  <c r="J2351" i="1"/>
  <c r="J5493" i="1"/>
  <c r="J5494" i="1"/>
  <c r="J5495" i="1"/>
  <c r="J5496" i="1"/>
  <c r="J2352" i="1"/>
  <c r="J2353" i="1"/>
  <c r="J5497" i="1"/>
  <c r="J2354" i="1"/>
  <c r="J2355" i="1"/>
  <c r="J5498" i="1"/>
  <c r="J2356" i="1"/>
  <c r="J5499" i="1"/>
  <c r="J2357" i="1"/>
  <c r="J2358" i="1"/>
  <c r="J5500" i="1"/>
  <c r="J5501" i="1"/>
  <c r="J2359" i="1"/>
  <c r="J2360" i="1"/>
  <c r="J5502" i="1"/>
  <c r="J2361" i="1"/>
  <c r="J5503" i="1"/>
  <c r="J2362" i="1"/>
  <c r="J2363" i="1"/>
  <c r="J5504" i="1"/>
  <c r="J2364" i="1"/>
  <c r="J2365" i="1"/>
  <c r="J2366" i="1"/>
  <c r="J5505" i="1"/>
  <c r="J2367" i="1"/>
  <c r="J2368" i="1"/>
  <c r="J5506" i="1"/>
  <c r="J5507" i="1"/>
  <c r="J2369" i="1"/>
  <c r="J5508" i="1"/>
  <c r="J2370" i="1"/>
  <c r="J2371" i="1"/>
  <c r="J5509" i="1"/>
  <c r="J2372" i="1"/>
  <c r="J2373" i="1"/>
  <c r="J2374" i="1"/>
  <c r="J2375" i="1"/>
  <c r="J2376" i="1"/>
  <c r="J5510" i="1"/>
  <c r="J2377" i="1"/>
  <c r="J2378" i="1"/>
  <c r="J2379" i="1"/>
  <c r="J2380" i="1"/>
  <c r="J2381" i="1"/>
  <c r="J2382" i="1"/>
  <c r="J5511" i="1"/>
  <c r="J5512" i="1"/>
  <c r="J2383" i="1"/>
  <c r="J2384" i="1"/>
  <c r="J2385" i="1"/>
  <c r="J2386" i="1"/>
  <c r="J2387" i="1"/>
  <c r="J5513" i="1"/>
  <c r="J5514" i="1"/>
  <c r="J5515" i="1"/>
  <c r="J2388" i="1"/>
  <c r="J2389" i="1"/>
  <c r="J5516" i="1"/>
  <c r="J2390" i="1"/>
  <c r="J5517" i="1"/>
  <c r="J2391" i="1"/>
  <c r="J2392" i="1"/>
  <c r="J2393" i="1"/>
  <c r="J2394" i="1"/>
  <c r="J5518" i="1"/>
  <c r="J2395" i="1"/>
  <c r="J5519" i="1"/>
  <c r="J5520" i="1"/>
  <c r="J5521" i="1"/>
  <c r="J2396" i="1"/>
  <c r="J2397" i="1"/>
  <c r="J5522" i="1"/>
  <c r="J2398" i="1"/>
  <c r="J2399" i="1"/>
  <c r="J2400" i="1"/>
  <c r="J5523" i="1"/>
  <c r="J2401" i="1"/>
  <c r="J2402" i="1"/>
  <c r="J2403" i="1"/>
  <c r="J2404" i="1"/>
  <c r="J2405" i="1"/>
  <c r="J5524" i="1"/>
  <c r="J2406" i="1"/>
  <c r="J5525" i="1"/>
  <c r="J2407" i="1"/>
  <c r="J2408" i="1"/>
  <c r="J2409" i="1"/>
  <c r="J2410" i="1"/>
  <c r="J2411" i="1"/>
  <c r="J2412" i="1"/>
  <c r="J2413" i="1"/>
  <c r="J2414" i="1"/>
  <c r="J5526" i="1"/>
  <c r="J2415" i="1"/>
  <c r="J2416" i="1"/>
  <c r="J2417" i="1"/>
  <c r="J2418" i="1"/>
  <c r="J5527" i="1"/>
  <c r="J5528" i="1"/>
  <c r="J2419" i="1"/>
  <c r="J2420" i="1"/>
  <c r="J2421" i="1"/>
  <c r="J2422" i="1"/>
  <c r="J5529" i="1"/>
  <c r="J5530" i="1"/>
  <c r="J2423" i="1"/>
  <c r="J2424" i="1"/>
  <c r="J2425" i="1"/>
  <c r="J5531" i="1"/>
  <c r="J2426" i="1"/>
  <c r="J5532" i="1"/>
  <c r="J2427" i="1"/>
  <c r="J5533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5534" i="1"/>
  <c r="J2441" i="1"/>
  <c r="J2442" i="1"/>
  <c r="J2443" i="1"/>
  <c r="J5535" i="1"/>
  <c r="J5536" i="1"/>
  <c r="J2444" i="1"/>
  <c r="J2445" i="1"/>
  <c r="J2446" i="1"/>
  <c r="J2447" i="1"/>
  <c r="J2448" i="1"/>
  <c r="J2449" i="1"/>
  <c r="J5537" i="1"/>
  <c r="J2450" i="1"/>
  <c r="J2451" i="1"/>
  <c r="J2452" i="1"/>
  <c r="J2453" i="1"/>
  <c r="J2454" i="1"/>
  <c r="J2455" i="1"/>
  <c r="J2456" i="1"/>
  <c r="J5538" i="1"/>
  <c r="J2457" i="1"/>
  <c r="J2458" i="1"/>
  <c r="J2459" i="1"/>
  <c r="J2460" i="1"/>
  <c r="J2461" i="1"/>
  <c r="J5539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5540" i="1"/>
  <c r="J5541" i="1"/>
  <c r="J5542" i="1"/>
  <c r="J5543" i="1"/>
  <c r="J2474" i="1"/>
  <c r="J2475" i="1"/>
  <c r="J5544" i="1"/>
  <c r="J5545" i="1"/>
  <c r="J2476" i="1"/>
  <c r="J2477" i="1"/>
  <c r="J5546" i="1"/>
  <c r="J2478" i="1"/>
  <c r="J5547" i="1"/>
  <c r="J5548" i="1"/>
  <c r="J5549" i="1"/>
  <c r="J2479" i="1"/>
  <c r="J5550" i="1"/>
  <c r="J2480" i="1"/>
  <c r="J5551" i="1"/>
  <c r="J5552" i="1"/>
  <c r="J5553" i="1"/>
  <c r="J5554" i="1"/>
  <c r="J5555" i="1"/>
  <c r="J2481" i="1"/>
  <c r="J2482" i="1"/>
  <c r="J2483" i="1"/>
  <c r="J2484" i="1"/>
  <c r="J5556" i="1"/>
  <c r="J5557" i="1"/>
  <c r="J5558" i="1"/>
  <c r="J2485" i="1"/>
  <c r="J5559" i="1"/>
  <c r="J2486" i="1"/>
  <c r="J5560" i="1"/>
  <c r="J5561" i="1"/>
  <c r="J2487" i="1"/>
  <c r="J2488" i="1"/>
  <c r="J2489" i="1"/>
  <c r="J5562" i="1"/>
  <c r="J5563" i="1"/>
  <c r="J5564" i="1"/>
  <c r="J5565" i="1"/>
  <c r="J2490" i="1"/>
  <c r="J2491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2492" i="1"/>
  <c r="J2493" i="1"/>
  <c r="J5580" i="1"/>
  <c r="J5581" i="1"/>
  <c r="J5582" i="1"/>
  <c r="J5583" i="1"/>
  <c r="J2494" i="1"/>
  <c r="J2495" i="1"/>
  <c r="J5584" i="1"/>
  <c r="J2496" i="1"/>
  <c r="J2497" i="1"/>
  <c r="J5585" i="1"/>
  <c r="J5586" i="1"/>
  <c r="J5587" i="1"/>
  <c r="J2498" i="1"/>
  <c r="J5588" i="1"/>
  <c r="J5589" i="1"/>
  <c r="J2499" i="1"/>
  <c r="J5590" i="1"/>
  <c r="J5591" i="1"/>
  <c r="J2500" i="1"/>
  <c r="J2501" i="1"/>
  <c r="J2502" i="1"/>
  <c r="J2503" i="1"/>
  <c r="J2504" i="1"/>
  <c r="J2505" i="1"/>
  <c r="J2506" i="1"/>
  <c r="J2507" i="1"/>
  <c r="J2508" i="1"/>
  <c r="J5592" i="1"/>
  <c r="J2509" i="1"/>
  <c r="J2510" i="1"/>
  <c r="J2511" i="1"/>
  <c r="J2512" i="1"/>
  <c r="J5593" i="1"/>
  <c r="J2513" i="1"/>
  <c r="J2514" i="1"/>
  <c r="J5594" i="1"/>
  <c r="J5595" i="1"/>
  <c r="J5596" i="1"/>
  <c r="J5597" i="1"/>
  <c r="J5598" i="1"/>
  <c r="J2515" i="1"/>
  <c r="J5599" i="1"/>
  <c r="J5600" i="1"/>
  <c r="J5601" i="1"/>
  <c r="J5602" i="1"/>
  <c r="J2516" i="1"/>
  <c r="J2517" i="1"/>
  <c r="J5603" i="1"/>
  <c r="J5604" i="1"/>
  <c r="J2518" i="1"/>
  <c r="J2519" i="1"/>
  <c r="J2520" i="1"/>
  <c r="J5605" i="1"/>
  <c r="J2521" i="1"/>
  <c r="J5606" i="1"/>
  <c r="J5607" i="1"/>
  <c r="J5608" i="1"/>
  <c r="J5609" i="1"/>
  <c r="J5610" i="1"/>
  <c r="J5611" i="1"/>
  <c r="J5612" i="1"/>
  <c r="J5613" i="1"/>
  <c r="J2522" i="1"/>
  <c r="J2523" i="1"/>
  <c r="J2524" i="1"/>
  <c r="J5614" i="1"/>
  <c r="J5615" i="1"/>
  <c r="J2525" i="1"/>
  <c r="J5616" i="1"/>
  <c r="J5617" i="1"/>
  <c r="J5618" i="1"/>
  <c r="J5619" i="1"/>
  <c r="J5620" i="1"/>
  <c r="J5621" i="1"/>
  <c r="J5622" i="1"/>
  <c r="J5623" i="1"/>
  <c r="J2526" i="1"/>
  <c r="J5624" i="1"/>
  <c r="J5625" i="1"/>
  <c r="J5626" i="1"/>
  <c r="J5627" i="1"/>
  <c r="J5628" i="1"/>
  <c r="J5629" i="1"/>
  <c r="J2527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2528" i="1"/>
  <c r="J5643" i="1"/>
  <c r="J5644" i="1"/>
  <c r="J2529" i="1"/>
  <c r="J2530" i="1"/>
  <c r="J5645" i="1"/>
  <c r="J5646" i="1"/>
  <c r="J2531" i="1"/>
  <c r="J5647" i="1"/>
  <c r="J2532" i="1"/>
  <c r="J2533" i="1"/>
  <c r="J2534" i="1"/>
  <c r="J2535" i="1"/>
  <c r="J2536" i="1"/>
  <c r="J2537" i="1"/>
  <c r="J2538" i="1"/>
  <c r="J5648" i="1"/>
  <c r="J2539" i="1"/>
  <c r="J2540" i="1"/>
  <c r="J2541" i="1"/>
  <c r="J2542" i="1"/>
  <c r="J2543" i="1"/>
  <c r="J5649" i="1"/>
  <c r="J2544" i="1"/>
  <c r="J5650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5651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5652" i="1"/>
  <c r="J5653" i="1"/>
  <c r="J2569" i="1"/>
  <c r="J2570" i="1"/>
  <c r="J2571" i="1"/>
  <c r="J2572" i="1"/>
  <c r="J2573" i="1"/>
  <c r="J2574" i="1"/>
  <c r="J2575" i="1"/>
  <c r="J5654" i="1"/>
  <c r="J2576" i="1"/>
  <c r="J2577" i="1"/>
  <c r="J5655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5656" i="1"/>
  <c r="J2594" i="1"/>
  <c r="J2595" i="1"/>
  <c r="J2596" i="1"/>
  <c r="J2597" i="1"/>
  <c r="J2598" i="1"/>
  <c r="J5657" i="1"/>
  <c r="J5658" i="1"/>
  <c r="J2599" i="1"/>
  <c r="J5659" i="1"/>
  <c r="J2600" i="1"/>
  <c r="J2601" i="1"/>
  <c r="J2602" i="1"/>
  <c r="J2603" i="1"/>
  <c r="J2604" i="1"/>
  <c r="J2605" i="1"/>
  <c r="J5660" i="1"/>
  <c r="J5661" i="1"/>
  <c r="J2606" i="1"/>
  <c r="J5662" i="1"/>
  <c r="J5663" i="1"/>
  <c r="J2607" i="1"/>
  <c r="J5664" i="1"/>
  <c r="J2608" i="1"/>
  <c r="J5665" i="1"/>
  <c r="J5666" i="1"/>
  <c r="J5667" i="1"/>
  <c r="J5668" i="1"/>
  <c r="J97" i="1"/>
  <c r="J5669" i="1"/>
  <c r="J98" i="1"/>
  <c r="J5670" i="1"/>
  <c r="J5671" i="1"/>
  <c r="J5672" i="1"/>
  <c r="J2609" i="1"/>
  <c r="J99" i="1"/>
  <c r="J5673" i="1"/>
  <c r="J5674" i="1"/>
  <c r="J2610" i="1"/>
  <c r="J5675" i="1"/>
  <c r="J100" i="1"/>
  <c r="J5676" i="1"/>
  <c r="J2611" i="1"/>
  <c r="J2612" i="1"/>
  <c r="J5677" i="1"/>
  <c r="J5678" i="1"/>
  <c r="J101" i="1"/>
  <c r="J102" i="1"/>
  <c r="J5679" i="1"/>
  <c r="J5680" i="1"/>
  <c r="J2613" i="1"/>
  <c r="J5681" i="1"/>
  <c r="J2614" i="1"/>
  <c r="J2615" i="1"/>
  <c r="J2616" i="1"/>
  <c r="J5682" i="1"/>
  <c r="J2617" i="1"/>
  <c r="J2618" i="1"/>
  <c r="J2619" i="1"/>
  <c r="J2620" i="1"/>
  <c r="J2621" i="1"/>
  <c r="J2622" i="1"/>
  <c r="J2623" i="1"/>
  <c r="J2624" i="1"/>
  <c r="J2625" i="1"/>
  <c r="J5683" i="1"/>
  <c r="J2626" i="1"/>
  <c r="J2627" i="1"/>
  <c r="J5684" i="1"/>
  <c r="J5685" i="1"/>
  <c r="J2628" i="1"/>
  <c r="J2629" i="1"/>
  <c r="J2630" i="1"/>
  <c r="J2631" i="1"/>
  <c r="J2632" i="1"/>
  <c r="J5686" i="1"/>
  <c r="J2633" i="1"/>
  <c r="J2634" i="1"/>
  <c r="J2635" i="1"/>
  <c r="J2636" i="1"/>
  <c r="J5687" i="1"/>
  <c r="J2637" i="1"/>
  <c r="J2638" i="1"/>
  <c r="J2639" i="1"/>
  <c r="J5688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5689" i="1"/>
  <c r="J2659" i="1"/>
  <c r="J5690" i="1"/>
  <c r="J2660" i="1"/>
  <c r="J2661" i="1"/>
  <c r="J2662" i="1"/>
  <c r="J2663" i="1"/>
  <c r="J5691" i="1"/>
  <c r="J2664" i="1"/>
  <c r="J5692" i="1"/>
  <c r="J5693" i="1"/>
  <c r="J2665" i="1"/>
  <c r="J5694" i="1"/>
  <c r="J2666" i="1"/>
  <c r="J5695" i="1"/>
  <c r="J5696" i="1"/>
  <c r="J2667" i="1"/>
  <c r="J2668" i="1"/>
  <c r="J2669" i="1"/>
  <c r="J2670" i="1"/>
  <c r="J5697" i="1"/>
  <c r="J2671" i="1"/>
  <c r="J2672" i="1"/>
  <c r="J5698" i="1"/>
  <c r="J2673" i="1"/>
  <c r="J5699" i="1"/>
  <c r="J2674" i="1"/>
  <c r="J5700" i="1"/>
  <c r="J2675" i="1"/>
  <c r="J5701" i="1"/>
  <c r="J5702" i="1"/>
  <c r="J2676" i="1"/>
  <c r="J5703" i="1"/>
  <c r="J5704" i="1"/>
  <c r="J2677" i="1"/>
  <c r="J2678" i="1"/>
  <c r="J5705" i="1"/>
  <c r="J5706" i="1"/>
  <c r="J5707" i="1"/>
  <c r="J2679" i="1"/>
  <c r="J5708" i="1"/>
  <c r="J5709" i="1"/>
  <c r="J2680" i="1"/>
  <c r="J5710" i="1"/>
  <c r="J5711" i="1"/>
  <c r="J2681" i="1"/>
  <c r="J2682" i="1"/>
  <c r="J5712" i="1"/>
  <c r="J5713" i="1"/>
  <c r="J5714" i="1"/>
  <c r="J2683" i="1"/>
  <c r="J2684" i="1"/>
  <c r="J2685" i="1"/>
  <c r="J2686" i="1"/>
  <c r="J2687" i="1"/>
  <c r="J5715" i="1"/>
  <c r="J2688" i="1"/>
  <c r="J5716" i="1"/>
  <c r="J2689" i="1"/>
  <c r="J2690" i="1"/>
  <c r="J5717" i="1"/>
  <c r="J2691" i="1"/>
  <c r="J5718" i="1"/>
  <c r="J2692" i="1"/>
  <c r="J5719" i="1"/>
  <c r="J2693" i="1"/>
  <c r="J5720" i="1"/>
  <c r="J5721" i="1"/>
  <c r="J2694" i="1"/>
  <c r="J2695" i="1"/>
  <c r="J2696" i="1"/>
  <c r="J5722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5723" i="1"/>
  <c r="J2709" i="1"/>
  <c r="J2710" i="1"/>
  <c r="J5724" i="1"/>
  <c r="J2711" i="1"/>
  <c r="J2712" i="1"/>
  <c r="J2713" i="1"/>
  <c r="J5725" i="1"/>
  <c r="J2714" i="1"/>
  <c r="J2715" i="1"/>
  <c r="J2716" i="1"/>
  <c r="J2717" i="1"/>
  <c r="J2718" i="1"/>
  <c r="J2719" i="1"/>
  <c r="J2720" i="1"/>
  <c r="J2721" i="1"/>
  <c r="J5726" i="1"/>
  <c r="J2722" i="1"/>
  <c r="J5727" i="1"/>
  <c r="J2723" i="1"/>
  <c r="J2724" i="1"/>
  <c r="J2725" i="1"/>
  <c r="J2726" i="1"/>
  <c r="J2727" i="1"/>
  <c r="J2728" i="1"/>
  <c r="J2729" i="1"/>
  <c r="J5728" i="1"/>
  <c r="J2730" i="1"/>
  <c r="J2731" i="1"/>
  <c r="J5729" i="1"/>
  <c r="J2732" i="1"/>
  <c r="J2733" i="1"/>
  <c r="J2734" i="1"/>
  <c r="J2735" i="1"/>
  <c r="J2736" i="1"/>
  <c r="J2737" i="1"/>
  <c r="J2738" i="1"/>
  <c r="J2739" i="1"/>
  <c r="J2740" i="1"/>
  <c r="J2741" i="1"/>
  <c r="J5730" i="1"/>
  <c r="J2742" i="1"/>
  <c r="J2743" i="1"/>
  <c r="J2744" i="1"/>
  <c r="J2745" i="1"/>
  <c r="J2746" i="1"/>
  <c r="J5731" i="1"/>
  <c r="J2747" i="1"/>
  <c r="J5732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5733" i="1"/>
  <c r="J2769" i="1"/>
  <c r="J2770" i="1"/>
  <c r="J5734" i="1"/>
  <c r="J5735" i="1"/>
  <c r="J2771" i="1"/>
  <c r="J2772" i="1"/>
  <c r="J2773" i="1"/>
  <c r="J2774" i="1"/>
  <c r="J2775" i="1"/>
  <c r="J2776" i="1"/>
  <c r="J2777" i="1"/>
  <c r="J2778" i="1"/>
  <c r="J5736" i="1"/>
  <c r="J2779" i="1"/>
  <c r="J2780" i="1"/>
  <c r="J2781" i="1"/>
  <c r="J2782" i="1"/>
  <c r="J2783" i="1"/>
  <c r="J2784" i="1"/>
  <c r="J2785" i="1"/>
  <c r="J2786" i="1"/>
  <c r="J5737" i="1"/>
  <c r="J2787" i="1"/>
  <c r="J2788" i="1"/>
  <c r="J2789" i="1"/>
  <c r="J2790" i="1"/>
  <c r="J2791" i="1"/>
  <c r="J2792" i="1"/>
  <c r="J2793" i="1"/>
  <c r="J2794" i="1"/>
  <c r="J2795" i="1"/>
  <c r="J2796" i="1"/>
  <c r="J5738" i="1"/>
  <c r="J2797" i="1"/>
  <c r="J2798" i="1"/>
  <c r="J2799" i="1"/>
  <c r="J2800" i="1"/>
  <c r="J2801" i="1"/>
  <c r="J2802" i="1"/>
  <c r="J2803" i="1"/>
  <c r="J5739" i="1"/>
  <c r="J5740" i="1"/>
  <c r="J5741" i="1"/>
  <c r="J2804" i="1"/>
  <c r="J5742" i="1"/>
  <c r="J5743" i="1"/>
  <c r="J5744" i="1"/>
  <c r="J5745" i="1"/>
  <c r="J2805" i="1"/>
  <c r="J2806" i="1"/>
  <c r="J2807" i="1"/>
  <c r="J2808" i="1"/>
  <c r="J2809" i="1"/>
  <c r="J2810" i="1"/>
  <c r="J2811" i="1"/>
  <c r="J2812" i="1"/>
  <c r="J5746" i="1"/>
  <c r="J2813" i="1"/>
  <c r="J5747" i="1"/>
  <c r="J2814" i="1"/>
  <c r="J5748" i="1"/>
  <c r="J2815" i="1"/>
  <c r="J5749" i="1"/>
  <c r="J2816" i="1"/>
  <c r="J2817" i="1"/>
  <c r="J5750" i="1"/>
  <c r="J2818" i="1"/>
  <c r="J5751" i="1"/>
  <c r="J5752" i="1"/>
  <c r="J2819" i="1"/>
  <c r="J5753" i="1"/>
  <c r="J2820" i="1"/>
  <c r="J5754" i="1"/>
  <c r="J5755" i="1"/>
  <c r="J5756" i="1"/>
  <c r="J5757" i="1"/>
  <c r="J5758" i="1"/>
  <c r="J2821" i="1"/>
  <c r="J5759" i="1"/>
  <c r="J5760" i="1"/>
  <c r="J5761" i="1"/>
  <c r="J5762" i="1"/>
  <c r="J5763" i="1"/>
  <c r="J5764" i="1"/>
  <c r="J2822" i="1"/>
  <c r="J2823" i="1"/>
  <c r="J2824" i="1"/>
  <c r="J5765" i="1"/>
  <c r="J5766" i="1"/>
  <c r="J5767" i="1"/>
  <c r="J2825" i="1"/>
  <c r="J5768" i="1"/>
  <c r="J5769" i="1"/>
  <c r="J5770" i="1"/>
  <c r="J5771" i="1"/>
  <c r="J5772" i="1"/>
  <c r="J5773" i="1"/>
  <c r="J2826" i="1"/>
  <c r="J2827" i="1"/>
  <c r="J5774" i="1"/>
  <c r="J5775" i="1"/>
  <c r="J2828" i="1"/>
  <c r="J2829" i="1"/>
  <c r="J2830" i="1"/>
  <c r="J5776" i="1"/>
  <c r="J2831" i="1"/>
  <c r="J2832" i="1"/>
  <c r="J2833" i="1"/>
  <c r="J5777" i="1"/>
  <c r="J5778" i="1"/>
  <c r="J2834" i="1"/>
  <c r="J5779" i="1"/>
  <c r="J2835" i="1"/>
  <c r="J5780" i="1"/>
  <c r="J5781" i="1"/>
  <c r="J5782" i="1"/>
  <c r="J2836" i="1"/>
  <c r="J2837" i="1"/>
  <c r="J2838" i="1"/>
  <c r="J2839" i="1"/>
  <c r="J2840" i="1"/>
  <c r="J2841" i="1"/>
  <c r="J5783" i="1"/>
  <c r="J5784" i="1"/>
  <c r="J5785" i="1"/>
  <c r="J2842" i="1"/>
  <c r="J5786" i="1"/>
  <c r="J2843" i="1"/>
  <c r="J2844" i="1"/>
  <c r="J5787" i="1"/>
  <c r="J2845" i="1"/>
  <c r="J2846" i="1"/>
  <c r="J5788" i="1"/>
  <c r="J5789" i="1"/>
  <c r="J5790" i="1"/>
  <c r="J5791" i="1"/>
  <c r="J5792" i="1"/>
  <c r="J5793" i="1"/>
  <c r="J2847" i="1"/>
  <c r="J2848" i="1"/>
  <c r="J2849" i="1"/>
  <c r="J2850" i="1"/>
  <c r="J2851" i="1"/>
  <c r="J2852" i="1"/>
  <c r="J2853" i="1"/>
  <c r="J5794" i="1"/>
  <c r="J2854" i="1"/>
  <c r="J5795" i="1"/>
  <c r="J2855" i="1"/>
  <c r="J2856" i="1"/>
  <c r="J2857" i="1"/>
  <c r="J2858" i="1"/>
  <c r="J2859" i="1"/>
  <c r="J2860" i="1"/>
  <c r="J2861" i="1"/>
  <c r="J5796" i="1"/>
  <c r="J2862" i="1"/>
  <c r="J5797" i="1"/>
  <c r="J2863" i="1"/>
  <c r="J2864" i="1"/>
  <c r="J2865" i="1"/>
  <c r="J5798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5799" i="1"/>
  <c r="J2884" i="1"/>
  <c r="J2885" i="1"/>
  <c r="J2886" i="1"/>
  <c r="J5800" i="1"/>
  <c r="J2887" i="1"/>
  <c r="J2888" i="1"/>
  <c r="J5801" i="1"/>
  <c r="J2889" i="1"/>
  <c r="J2890" i="1"/>
  <c r="J2891" i="1"/>
  <c r="J2892" i="1"/>
  <c r="J2893" i="1"/>
  <c r="J2894" i="1"/>
  <c r="J5802" i="1"/>
  <c r="J2895" i="1"/>
  <c r="J2896" i="1"/>
  <c r="J2897" i="1"/>
  <c r="J2898" i="1"/>
  <c r="J2899" i="1"/>
  <c r="J2900" i="1"/>
  <c r="J2901" i="1"/>
  <c r="J2902" i="1"/>
  <c r="J2903" i="1"/>
  <c r="J2904" i="1"/>
  <c r="J5803" i="1"/>
  <c r="J2905" i="1"/>
  <c r="J2906" i="1"/>
  <c r="J2907" i="1"/>
  <c r="J2908" i="1"/>
  <c r="J5804" i="1"/>
  <c r="J2909" i="1"/>
  <c r="J2910" i="1"/>
  <c r="J2911" i="1"/>
  <c r="J2912" i="1"/>
  <c r="J2913" i="1"/>
  <c r="J2914" i="1"/>
  <c r="J5805" i="1"/>
  <c r="J2915" i="1"/>
  <c r="J2916" i="1"/>
  <c r="J2917" i="1"/>
  <c r="J2918" i="1"/>
  <c r="J5806" i="1"/>
  <c r="J2919" i="1"/>
  <c r="J5807" i="1"/>
  <c r="J2920" i="1"/>
  <c r="J5808" i="1"/>
  <c r="J2921" i="1"/>
  <c r="J5809" i="1"/>
  <c r="J5810" i="1"/>
  <c r="J2922" i="1"/>
  <c r="J5811" i="1"/>
  <c r="J2923" i="1"/>
  <c r="J5812" i="1"/>
  <c r="J2924" i="1"/>
  <c r="J2925" i="1"/>
  <c r="J2926" i="1"/>
  <c r="J2927" i="1"/>
  <c r="J2928" i="1"/>
  <c r="J5813" i="1"/>
  <c r="J5814" i="1"/>
  <c r="J2929" i="1"/>
  <c r="J2930" i="1"/>
  <c r="J5815" i="1"/>
  <c r="J5816" i="1"/>
  <c r="J5817" i="1"/>
  <c r="J2931" i="1"/>
  <c r="J2932" i="1"/>
  <c r="J2933" i="1"/>
  <c r="J2934" i="1"/>
  <c r="J2935" i="1"/>
  <c r="J5818" i="1"/>
  <c r="J2936" i="1"/>
  <c r="J2937" i="1"/>
  <c r="J2938" i="1"/>
  <c r="J2939" i="1"/>
  <c r="J2940" i="1"/>
  <c r="J2941" i="1"/>
  <c r="J2942" i="1"/>
  <c r="J2943" i="1"/>
  <c r="J2944" i="1"/>
  <c r="J2945" i="1"/>
  <c r="J2946" i="1"/>
  <c r="J5819" i="1"/>
  <c r="J2947" i="1"/>
  <c r="J2948" i="1"/>
  <c r="J2949" i="1"/>
  <c r="J2950" i="1"/>
  <c r="J5820" i="1"/>
  <c r="J5821" i="1"/>
  <c r="J2951" i="1"/>
  <c r="J5822" i="1"/>
  <c r="J2952" i="1"/>
  <c r="J5823" i="1"/>
  <c r="J2953" i="1"/>
  <c r="J2954" i="1"/>
  <c r="J2955" i="1"/>
  <c r="J2956" i="1"/>
  <c r="J2957" i="1"/>
  <c r="J5824" i="1"/>
  <c r="J2958" i="1"/>
  <c r="J2959" i="1"/>
  <c r="J5825" i="1"/>
  <c r="J2960" i="1"/>
  <c r="J2961" i="1"/>
  <c r="J5826" i="1"/>
  <c r="J2962" i="1"/>
  <c r="J2963" i="1"/>
  <c r="J2964" i="1"/>
  <c r="J5827" i="1"/>
  <c r="J2965" i="1"/>
  <c r="J2966" i="1"/>
  <c r="J5828" i="1"/>
  <c r="J2967" i="1"/>
  <c r="J2968" i="1"/>
  <c r="J2969" i="1"/>
  <c r="J2970" i="1"/>
  <c r="J5829" i="1"/>
  <c r="J2971" i="1"/>
  <c r="J2972" i="1"/>
  <c r="J5830" i="1"/>
  <c r="J2973" i="1"/>
  <c r="J2974" i="1"/>
  <c r="J2975" i="1"/>
  <c r="J2976" i="1"/>
  <c r="J5831" i="1"/>
  <c r="J2977" i="1"/>
  <c r="J2978" i="1"/>
  <c r="J2979" i="1"/>
  <c r="J2980" i="1"/>
  <c r="J2981" i="1"/>
  <c r="J2982" i="1"/>
  <c r="J5832" i="1"/>
  <c r="J2983" i="1"/>
  <c r="J2984" i="1"/>
  <c r="J2985" i="1"/>
  <c r="J5833" i="1"/>
  <c r="J2986" i="1"/>
  <c r="J5834" i="1"/>
  <c r="J2987" i="1"/>
  <c r="J2988" i="1"/>
  <c r="J5835" i="1"/>
  <c r="J5836" i="1"/>
  <c r="J2989" i="1"/>
  <c r="J5837" i="1"/>
  <c r="J2990" i="1"/>
  <c r="J5838" i="1"/>
  <c r="J2991" i="1"/>
  <c r="J2992" i="1"/>
  <c r="J5839" i="1"/>
  <c r="J5840" i="1"/>
  <c r="J5841" i="1"/>
  <c r="J5842" i="1"/>
  <c r="J2993" i="1"/>
  <c r="J2994" i="1"/>
  <c r="J2995" i="1"/>
  <c r="J2996" i="1"/>
  <c r="J2997" i="1"/>
  <c r="J5843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5844" i="1"/>
  <c r="J5845" i="1"/>
  <c r="J3011" i="1"/>
  <c r="J3012" i="1"/>
  <c r="J3013" i="1"/>
  <c r="J3014" i="1"/>
  <c r="J3015" i="1"/>
  <c r="J3016" i="1"/>
  <c r="J5846" i="1"/>
  <c r="J5847" i="1"/>
  <c r="J3017" i="1"/>
  <c r="J3018" i="1"/>
  <c r="J3019" i="1"/>
  <c r="J3020" i="1"/>
  <c r="J3021" i="1"/>
  <c r="J3022" i="1"/>
  <c r="J3023" i="1"/>
  <c r="J3024" i="1"/>
  <c r="J5848" i="1"/>
  <c r="J3025" i="1"/>
  <c r="J3026" i="1"/>
  <c r="J3027" i="1"/>
  <c r="J3028" i="1"/>
  <c r="J5849" i="1"/>
  <c r="J3029" i="1"/>
  <c r="J3030" i="1"/>
  <c r="J3031" i="1"/>
  <c r="J5850" i="1"/>
  <c r="J3032" i="1"/>
  <c r="J5851" i="1"/>
  <c r="J3033" i="1"/>
  <c r="J3034" i="1"/>
  <c r="J5852" i="1"/>
  <c r="J5853" i="1"/>
  <c r="J3035" i="1"/>
  <c r="J5854" i="1"/>
  <c r="J5855" i="1"/>
  <c r="J5856" i="1"/>
  <c r="J3036" i="1"/>
  <c r="J5857" i="1"/>
  <c r="J3037" i="1"/>
  <c r="J3038" i="1"/>
  <c r="J3039" i="1"/>
  <c r="J5858" i="1"/>
  <c r="J3040" i="1"/>
  <c r="J3041" i="1"/>
  <c r="J5859" i="1"/>
  <c r="J3042" i="1"/>
  <c r="J3043" i="1"/>
  <c r="J5860" i="1"/>
  <c r="J5861" i="1"/>
  <c r="J3044" i="1"/>
  <c r="J3045" i="1"/>
  <c r="J3046" i="1"/>
  <c r="J3047" i="1"/>
  <c r="J3048" i="1"/>
  <c r="J3049" i="1"/>
  <c r="J3050" i="1"/>
  <c r="J5862" i="1"/>
  <c r="J5863" i="1"/>
  <c r="J5864" i="1"/>
  <c r="J3051" i="1"/>
  <c r="J5865" i="1"/>
  <c r="J5866" i="1"/>
  <c r="J5867" i="1"/>
  <c r="J3052" i="1"/>
  <c r="J5868" i="1"/>
  <c r="J5869" i="1"/>
  <c r="J5870" i="1"/>
  <c r="J5871" i="1"/>
  <c r="J3053" i="1"/>
  <c r="J3054" i="1"/>
  <c r="J3055" i="1"/>
  <c r="J5872" i="1"/>
  <c r="J5873" i="1"/>
  <c r="J3056" i="1"/>
  <c r="J5874" i="1"/>
  <c r="J5875" i="1"/>
  <c r="J5876" i="1"/>
  <c r="J3057" i="1"/>
  <c r="J5877" i="1"/>
  <c r="J5878" i="1"/>
  <c r="J5879" i="1"/>
  <c r="J5880" i="1"/>
  <c r="J5881" i="1"/>
  <c r="J5882" i="1"/>
  <c r="J5883" i="1"/>
  <c r="J3058" i="1"/>
  <c r="J3059" i="1"/>
  <c r="J5884" i="1"/>
  <c r="J3060" i="1"/>
  <c r="J5885" i="1"/>
  <c r="J5886" i="1"/>
  <c r="J3061" i="1"/>
  <c r="J3062" i="1"/>
  <c r="J3063" i="1"/>
  <c r="J5887" i="1"/>
  <c r="J3064" i="1"/>
  <c r="J5888" i="1"/>
  <c r="J3065" i="1"/>
  <c r="J5889" i="1"/>
  <c r="J5890" i="1"/>
  <c r="J5891" i="1"/>
  <c r="J3066" i="1"/>
  <c r="J5892" i="1"/>
  <c r="J3067" i="1"/>
  <c r="J5893" i="1"/>
  <c r="J5894" i="1"/>
  <c r="J3068" i="1"/>
  <c r="J5895" i="1"/>
  <c r="J5896" i="1"/>
  <c r="J5897" i="1"/>
  <c r="J5898" i="1"/>
  <c r="J3069" i="1"/>
  <c r="J5899" i="1"/>
  <c r="J3070" i="1"/>
  <c r="J5900" i="1"/>
  <c r="J5901" i="1"/>
  <c r="J5902" i="1"/>
  <c r="J5903" i="1"/>
  <c r="J5904" i="1"/>
  <c r="J3071" i="1"/>
  <c r="J5905" i="1"/>
  <c r="J5906" i="1"/>
  <c r="J3072" i="1"/>
  <c r="J3073" i="1"/>
  <c r="J5907" i="1"/>
  <c r="J3074" i="1"/>
  <c r="J5908" i="1"/>
  <c r="J5909" i="1"/>
  <c r="J3075" i="1"/>
  <c r="J3076" i="1"/>
  <c r="J5910" i="1"/>
  <c r="J5911" i="1"/>
  <c r="J5912" i="1"/>
  <c r="J5913" i="1"/>
  <c r="J3077" i="1"/>
  <c r="J3078" i="1"/>
  <c r="J5914" i="1"/>
  <c r="J5915" i="1"/>
  <c r="J3079" i="1"/>
  <c r="J5916" i="1"/>
  <c r="J5917" i="1"/>
  <c r="J5918" i="1"/>
  <c r="J3080" i="1"/>
  <c r="J3081" i="1"/>
  <c r="J5919" i="1"/>
  <c r="J5920" i="1"/>
  <c r="J3082" i="1"/>
  <c r="J3083" i="1"/>
  <c r="J5921" i="1"/>
  <c r="J5922" i="1"/>
  <c r="J3084" i="1"/>
  <c r="J3085" i="1"/>
  <c r="J5923" i="1"/>
  <c r="J5924" i="1"/>
  <c r="J5925" i="1"/>
  <c r="J3086" i="1"/>
  <c r="J5926" i="1"/>
  <c r="J5927" i="1"/>
  <c r="J3087" i="1"/>
  <c r="J3088" i="1"/>
  <c r="J3089" i="1"/>
  <c r="J3090" i="1"/>
  <c r="J3091" i="1"/>
  <c r="J3092" i="1"/>
  <c r="J5928" i="1"/>
  <c r="J5929" i="1"/>
  <c r="J5930" i="1"/>
  <c r="J5931" i="1"/>
  <c r="J3093" i="1"/>
  <c r="J5932" i="1"/>
  <c r="J5933" i="1"/>
  <c r="J5934" i="1"/>
  <c r="J5935" i="1"/>
  <c r="J5936" i="1"/>
  <c r="J5937" i="1"/>
  <c r="J5938" i="1"/>
  <c r="J5939" i="1"/>
  <c r="J5940" i="1"/>
  <c r="J3094" i="1"/>
  <c r="J5941" i="1"/>
  <c r="J3095" i="1"/>
  <c r="J5942" i="1"/>
  <c r="J3096" i="1"/>
  <c r="J5943" i="1"/>
  <c r="J5944" i="1"/>
  <c r="J3097" i="1"/>
  <c r="J3098" i="1"/>
  <c r="J5945" i="1"/>
  <c r="J3099" i="1"/>
  <c r="J5946" i="1"/>
  <c r="J3100" i="1"/>
  <c r="J3101" i="1"/>
  <c r="J3102" i="1"/>
  <c r="J5947" i="1"/>
  <c r="J5948" i="1"/>
  <c r="J3103" i="1"/>
  <c r="J3104" i="1"/>
  <c r="J5949" i="1"/>
  <c r="J5950" i="1"/>
  <c r="J5951" i="1"/>
  <c r="J3105" i="1"/>
  <c r="J3106" i="1"/>
  <c r="J5952" i="1"/>
  <c r="J5953" i="1"/>
  <c r="J3107" i="1"/>
  <c r="J3108" i="1"/>
  <c r="J5954" i="1"/>
  <c r="J3109" i="1"/>
  <c r="J5955" i="1"/>
  <c r="J3110" i="1"/>
  <c r="J5956" i="1"/>
  <c r="J5957" i="1"/>
  <c r="J5958" i="1"/>
  <c r="J103" i="1"/>
  <c r="J5959" i="1"/>
  <c r="J104" i="1"/>
  <c r="J5960" i="1"/>
  <c r="J3111" i="1"/>
  <c r="J3112" i="1"/>
  <c r="J3113" i="1"/>
  <c r="J105" i="1"/>
  <c r="J5961" i="1"/>
  <c r="J5962" i="1"/>
  <c r="J5963" i="1"/>
  <c r="J5964" i="1"/>
  <c r="J3114" i="1"/>
  <c r="J3115" i="1"/>
  <c r="J3116" i="1"/>
  <c r="J3117" i="1"/>
  <c r="J5965" i="1"/>
  <c r="J3118" i="1"/>
  <c r="J3119" i="1"/>
  <c r="J3120" i="1"/>
  <c r="J5966" i="1"/>
  <c r="J3121" i="1"/>
  <c r="J3122" i="1"/>
  <c r="J3123" i="1"/>
  <c r="J3124" i="1"/>
  <c r="J3125" i="1"/>
  <c r="J5967" i="1"/>
  <c r="J3126" i="1"/>
  <c r="J3127" i="1"/>
  <c r="J3128" i="1"/>
  <c r="J3129" i="1"/>
  <c r="J5968" i="1"/>
  <c r="J5969" i="1"/>
  <c r="J3130" i="1"/>
  <c r="J3131" i="1"/>
  <c r="J3132" i="1"/>
  <c r="J3133" i="1"/>
  <c r="J5970" i="1"/>
  <c r="J3134" i="1"/>
  <c r="J3135" i="1"/>
  <c r="J3136" i="1"/>
  <c r="J3137" i="1"/>
  <c r="J3138" i="1"/>
  <c r="J3139" i="1"/>
  <c r="J3140" i="1"/>
  <c r="J5971" i="1"/>
  <c r="J5972" i="1"/>
  <c r="J3141" i="1"/>
  <c r="J3142" i="1"/>
  <c r="J5973" i="1"/>
  <c r="J5974" i="1"/>
  <c r="J5975" i="1"/>
  <c r="J5976" i="1"/>
  <c r="J3143" i="1"/>
  <c r="J3144" i="1"/>
  <c r="J3145" i="1"/>
  <c r="J3146" i="1"/>
  <c r="J3147" i="1"/>
  <c r="J5977" i="1"/>
  <c r="J3148" i="1"/>
  <c r="J3149" i="1"/>
  <c r="J5978" i="1"/>
  <c r="J5979" i="1"/>
  <c r="J3150" i="1"/>
  <c r="J5980" i="1"/>
  <c r="J3151" i="1"/>
  <c r="J5981" i="1"/>
  <c r="J5982" i="1"/>
  <c r="J3152" i="1"/>
  <c r="J5983" i="1"/>
  <c r="J3153" i="1"/>
  <c r="J5984" i="1"/>
  <c r="J3154" i="1"/>
  <c r="J3155" i="1"/>
  <c r="J5985" i="1"/>
  <c r="J5986" i="1"/>
  <c r="J5987" i="1"/>
  <c r="J5988" i="1"/>
  <c r="J5989" i="1"/>
  <c r="J5990" i="1"/>
  <c r="J5991" i="1"/>
  <c r="J3156" i="1"/>
  <c r="J5992" i="1"/>
  <c r="J5993" i="1"/>
  <c r="J5994" i="1"/>
  <c r="J5995" i="1"/>
  <c r="J5996" i="1"/>
  <c r="J3157" i="1"/>
  <c r="J5997" i="1"/>
  <c r="J3158" i="1"/>
  <c r="J5998" i="1"/>
  <c r="J5999" i="1"/>
  <c r="J6000" i="1"/>
  <c r="J3159" i="1"/>
  <c r="J3160" i="1"/>
  <c r="J6001" i="1"/>
  <c r="J3161" i="1"/>
  <c r="J3162" i="1"/>
  <c r="J3163" i="1"/>
  <c r="J3164" i="1"/>
  <c r="J6002" i="1"/>
  <c r="J3165" i="1"/>
  <c r="J6003" i="1"/>
  <c r="J3166" i="1"/>
  <c r="J3167" i="1"/>
  <c r="J3168" i="1"/>
  <c r="J3169" i="1"/>
  <c r="J6004" i="1"/>
  <c r="J6005" i="1"/>
  <c r="J3170" i="1"/>
  <c r="J6006" i="1"/>
  <c r="J6007" i="1"/>
  <c r="J6008" i="1"/>
  <c r="J3171" i="1"/>
  <c r="J6009" i="1"/>
  <c r="J6010" i="1"/>
  <c r="J6011" i="1"/>
  <c r="J3172" i="1"/>
  <c r="J3173" i="1"/>
  <c r="J3174" i="1"/>
  <c r="J3175" i="1"/>
  <c r="J3176" i="1"/>
  <c r="J3177" i="1"/>
  <c r="J3178" i="1"/>
  <c r="J6012" i="1"/>
  <c r="J3179" i="1"/>
  <c r="J3180" i="1"/>
  <c r="J3181" i="1"/>
  <c r="J3182" i="1"/>
  <c r="J3183" i="1"/>
  <c r="J3184" i="1"/>
  <c r="J6013" i="1"/>
  <c r="J3185" i="1"/>
  <c r="J6014" i="1"/>
  <c r="J3186" i="1"/>
  <c r="J3187" i="1"/>
  <c r="J3188" i="1"/>
  <c r="J3189" i="1"/>
  <c r="J3190" i="1"/>
  <c r="J6015" i="1"/>
  <c r="J6016" i="1"/>
  <c r="J3191" i="1"/>
  <c r="J3192" i="1"/>
  <c r="J3193" i="1"/>
  <c r="J3194" i="1"/>
  <c r="J3195" i="1"/>
  <c r="J3196" i="1"/>
  <c r="J6017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6018" i="1"/>
  <c r="J6019" i="1"/>
  <c r="J3213" i="1"/>
  <c r="J3214" i="1"/>
  <c r="J3215" i="1"/>
  <c r="J3216" i="1"/>
  <c r="J3217" i="1"/>
  <c r="J3218" i="1"/>
  <c r="J3219" i="1"/>
  <c r="J6020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6021" i="1"/>
  <c r="J3237" i="1"/>
  <c r="J6022" i="1"/>
  <c r="J3238" i="1"/>
  <c r="J3239" i="1"/>
  <c r="J3240" i="1"/>
  <c r="J3241" i="1"/>
  <c r="J3242" i="1"/>
  <c r="J3243" i="1"/>
  <c r="J3244" i="1"/>
  <c r="J6023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6024" i="1"/>
  <c r="J3271" i="1"/>
  <c r="J6025" i="1"/>
  <c r="J6026" i="1"/>
  <c r="J3272" i="1"/>
  <c r="J3273" i="1"/>
  <c r="J3274" i="1"/>
  <c r="J6027" i="1"/>
  <c r="J3275" i="1"/>
  <c r="J3276" i="1"/>
  <c r="J6028" i="1"/>
  <c r="J3277" i="1"/>
  <c r="J3278" i="1"/>
  <c r="J3279" i="1"/>
  <c r="J3280" i="1"/>
  <c r="J6029" i="1"/>
  <c r="J3281" i="1"/>
  <c r="J3282" i="1"/>
  <c r="J6030" i="1"/>
  <c r="J3283" i="1"/>
  <c r="J3284" i="1"/>
  <c r="J3285" i="1"/>
  <c r="J6031" i="1"/>
  <c r="J6032" i="1"/>
  <c r="J3286" i="1"/>
  <c r="J6033" i="1"/>
  <c r="J3287" i="1"/>
  <c r="J6034" i="1"/>
  <c r="J6035" i="1"/>
  <c r="J6036" i="1"/>
  <c r="J3288" i="1"/>
  <c r="J6037" i="1"/>
  <c r="J3289" i="1"/>
  <c r="J3290" i="1"/>
  <c r="J3291" i="1"/>
  <c r="J3292" i="1"/>
  <c r="J6038" i="1"/>
  <c r="J3293" i="1"/>
  <c r="J3294" i="1"/>
  <c r="J3295" i="1"/>
  <c r="J6039" i="1"/>
  <c r="J6040" i="1"/>
  <c r="J6041" i="1"/>
  <c r="J6042" i="1"/>
  <c r="J3296" i="1"/>
  <c r="J3297" i="1"/>
  <c r="J3298" i="1"/>
  <c r="J6043" i="1"/>
  <c r="J3299" i="1"/>
  <c r="J6044" i="1"/>
  <c r="J6045" i="1"/>
  <c r="J3300" i="1"/>
  <c r="J3301" i="1"/>
  <c r="J6046" i="1"/>
  <c r="J6047" i="1"/>
  <c r="J6048" i="1"/>
  <c r="J6049" i="1"/>
  <c r="J3302" i="1"/>
  <c r="J3303" i="1"/>
  <c r="J6050" i="1"/>
  <c r="J6051" i="1"/>
  <c r="J6052" i="1"/>
  <c r="J6053" i="1"/>
  <c r="J6054" i="1"/>
  <c r="J3304" i="1"/>
  <c r="J6055" i="1"/>
  <c r="J6056" i="1"/>
  <c r="J6057" i="1"/>
  <c r="J6058" i="1"/>
  <c r="J6059" i="1"/>
  <c r="J6060" i="1"/>
  <c r="J6061" i="1"/>
  <c r="J6062" i="1"/>
  <c r="J3305" i="1"/>
  <c r="J3306" i="1"/>
  <c r="J6063" i="1"/>
  <c r="J6064" i="1"/>
  <c r="J6065" i="1"/>
  <c r="J6066" i="1"/>
  <c r="J3307" i="1"/>
  <c r="J6067" i="1"/>
  <c r="J6068" i="1"/>
  <c r="J6069" i="1"/>
  <c r="J6070" i="1"/>
  <c r="J3308" i="1"/>
  <c r="J6071" i="1"/>
  <c r="J3309" i="1"/>
  <c r="J3310" i="1"/>
  <c r="J6072" i="1"/>
  <c r="J6073" i="1"/>
  <c r="J6074" i="1"/>
  <c r="J3311" i="1"/>
  <c r="J3312" i="1"/>
  <c r="J6075" i="1"/>
  <c r="J3313" i="1"/>
  <c r="J6076" i="1"/>
  <c r="J3314" i="1"/>
  <c r="J6077" i="1"/>
  <c r="J6078" i="1"/>
  <c r="J3315" i="1"/>
  <c r="J6079" i="1"/>
  <c r="J3316" i="1"/>
  <c r="J6080" i="1"/>
  <c r="J3317" i="1"/>
  <c r="J6081" i="1"/>
  <c r="J6082" i="1"/>
  <c r="J3318" i="1"/>
  <c r="J3319" i="1"/>
  <c r="J3320" i="1"/>
  <c r="J3321" i="1"/>
  <c r="J6083" i="1"/>
  <c r="J3322" i="1"/>
  <c r="J3323" i="1"/>
  <c r="J6084" i="1"/>
  <c r="J6085" i="1"/>
  <c r="J3324" i="1"/>
  <c r="J3325" i="1"/>
  <c r="J6086" i="1"/>
  <c r="J3326" i="1"/>
  <c r="J3327" i="1"/>
  <c r="J3328" i="1"/>
  <c r="J3329" i="1"/>
  <c r="J3330" i="1"/>
  <c r="J3331" i="1"/>
  <c r="J3332" i="1"/>
  <c r="J3333" i="1"/>
  <c r="J3334" i="1"/>
  <c r="J3335" i="1"/>
  <c r="J3336" i="1"/>
  <c r="J6087" i="1"/>
  <c r="J3337" i="1"/>
  <c r="J6088" i="1"/>
  <c r="J6089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6090" i="1"/>
  <c r="J3352" i="1"/>
  <c r="J3353" i="1"/>
  <c r="J3354" i="1"/>
  <c r="J3355" i="1"/>
  <c r="J6091" i="1"/>
  <c r="J6092" i="1"/>
  <c r="J6093" i="1"/>
  <c r="J6094" i="1"/>
  <c r="J3356" i="1"/>
  <c r="J3357" i="1"/>
  <c r="J3358" i="1"/>
  <c r="J3359" i="1"/>
  <c r="J3360" i="1"/>
  <c r="J3361" i="1"/>
  <c r="J3362" i="1"/>
  <c r="J6095" i="1"/>
  <c r="J3363" i="1"/>
  <c r="J3364" i="1"/>
  <c r="J3365" i="1"/>
  <c r="J6096" i="1"/>
  <c r="J3366" i="1"/>
  <c r="J3367" i="1"/>
  <c r="J3368" i="1"/>
  <c r="J6097" i="1"/>
  <c r="J3369" i="1"/>
  <c r="J6098" i="1"/>
  <c r="J6099" i="1"/>
  <c r="J3370" i="1"/>
  <c r="J3371" i="1"/>
  <c r="J3372" i="1"/>
  <c r="J3373" i="1"/>
  <c r="J6100" i="1"/>
  <c r="J3374" i="1"/>
  <c r="J3375" i="1"/>
  <c r="J3376" i="1"/>
  <c r="J6101" i="1"/>
  <c r="J6102" i="1"/>
  <c r="J3377" i="1"/>
  <c r="J3378" i="1"/>
  <c r="J3379" i="1"/>
  <c r="J3380" i="1"/>
  <c r="J6103" i="1"/>
  <c r="J3381" i="1"/>
  <c r="J6104" i="1"/>
  <c r="J3382" i="1"/>
  <c r="J3383" i="1"/>
  <c r="J3384" i="1"/>
  <c r="J6105" i="1"/>
  <c r="J3385" i="1"/>
  <c r="J3386" i="1"/>
  <c r="J6106" i="1"/>
  <c r="J3387" i="1"/>
  <c r="J3388" i="1"/>
  <c r="J3389" i="1"/>
  <c r="J3390" i="1"/>
  <c r="J6107" i="1"/>
  <c r="J3391" i="1"/>
  <c r="J6108" i="1"/>
  <c r="J6109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6110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6111" i="1"/>
  <c r="J3420" i="1"/>
  <c r="J6112" i="1"/>
  <c r="J3421" i="1"/>
  <c r="J3422" i="1"/>
  <c r="J3423" i="1"/>
  <c r="J3424" i="1"/>
  <c r="J6113" i="1"/>
  <c r="J6114" i="1"/>
  <c r="J3425" i="1"/>
  <c r="J611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6116" i="1"/>
  <c r="J3438" i="1"/>
  <c r="J3439" i="1"/>
  <c r="J3440" i="1"/>
  <c r="J3441" i="1"/>
  <c r="J3442" i="1"/>
  <c r="J3443" i="1"/>
  <c r="J3444" i="1"/>
  <c r="J3445" i="1"/>
  <c r="J6117" i="1"/>
  <c r="J6118" i="1"/>
  <c r="J3446" i="1"/>
  <c r="J6119" i="1"/>
  <c r="J3447" i="1"/>
  <c r="J3448" i="1"/>
  <c r="J3449" i="1"/>
  <c r="J3450" i="1"/>
  <c r="J3451" i="1"/>
  <c r="J6120" i="1"/>
  <c r="J6121" i="1"/>
  <c r="J6122" i="1"/>
  <c r="J3452" i="1"/>
  <c r="J3453" i="1"/>
  <c r="J6123" i="1"/>
  <c r="J3454" i="1"/>
  <c r="J6124" i="1"/>
  <c r="J6125" i="1"/>
  <c r="J3455" i="1"/>
  <c r="J3456" i="1"/>
  <c r="J6126" i="1"/>
  <c r="J3457" i="1"/>
  <c r="J3458" i="1"/>
  <c r="J3459" i="1"/>
  <c r="J6127" i="1"/>
  <c r="J6128" i="1"/>
  <c r="J3460" i="1"/>
  <c r="J6129" i="1"/>
  <c r="J6130" i="1"/>
  <c r="J6131" i="1"/>
  <c r="J3461" i="1"/>
  <c r="J6132" i="1"/>
  <c r="J6133" i="1"/>
  <c r="J6134" i="1"/>
  <c r="J6135" i="1"/>
  <c r="J6136" i="1"/>
  <c r="J6137" i="1"/>
  <c r="J3462" i="1"/>
  <c r="J6138" i="1"/>
  <c r="J6139" i="1"/>
  <c r="J6140" i="1"/>
  <c r="J3463" i="1"/>
  <c r="J6141" i="1"/>
  <c r="J3464" i="1"/>
  <c r="J6142" i="1"/>
  <c r="J3465" i="1"/>
  <c r="J3466" i="1"/>
  <c r="J3467" i="1"/>
  <c r="J6143" i="1"/>
  <c r="J6144" i="1"/>
  <c r="J6145" i="1"/>
  <c r="J6146" i="1"/>
  <c r="J3468" i="1"/>
  <c r="J3469" i="1"/>
  <c r="J3470" i="1"/>
  <c r="J3471" i="1"/>
  <c r="J3472" i="1"/>
  <c r="J6147" i="1"/>
  <c r="J3473" i="1"/>
  <c r="J6148" i="1"/>
  <c r="J3474" i="1"/>
  <c r="J6149" i="1"/>
  <c r="J6150" i="1"/>
  <c r="J6151" i="1"/>
  <c r="J6152" i="1"/>
  <c r="J6153" i="1"/>
  <c r="J3475" i="1"/>
  <c r="J6154" i="1"/>
  <c r="J6155" i="1"/>
  <c r="J3476" i="1"/>
  <c r="J3477" i="1"/>
  <c r="J6156" i="1"/>
  <c r="J3478" i="1"/>
  <c r="J6157" i="1"/>
  <c r="J6158" i="1"/>
  <c r="J6159" i="1"/>
  <c r="J6160" i="1"/>
  <c r="J6161" i="1"/>
  <c r="J3479" i="1"/>
  <c r="J3480" i="1"/>
  <c r="J3481" i="1"/>
  <c r="J6162" i="1"/>
  <c r="J6163" i="1"/>
  <c r="J3482" i="1"/>
  <c r="J6164" i="1"/>
  <c r="J6165" i="1"/>
  <c r="J6166" i="1"/>
  <c r="J6167" i="1"/>
  <c r="J6168" i="1"/>
  <c r="J6169" i="1"/>
  <c r="J3483" i="1"/>
  <c r="J3484" i="1"/>
  <c r="J6170" i="1"/>
  <c r="J6171" i="1"/>
  <c r="J6172" i="1"/>
  <c r="J6173" i="1"/>
  <c r="J6174" i="1"/>
  <c r="J3485" i="1"/>
  <c r="J6175" i="1"/>
  <c r="J6176" i="1"/>
  <c r="J3486" i="1"/>
  <c r="J6177" i="1"/>
  <c r="J3487" i="1"/>
  <c r="J6178" i="1"/>
  <c r="J3488" i="1"/>
  <c r="J6179" i="1"/>
  <c r="J3489" i="1"/>
  <c r="J6180" i="1"/>
  <c r="J3490" i="1"/>
  <c r="J6181" i="1"/>
  <c r="J6182" i="1"/>
  <c r="J3491" i="1"/>
  <c r="J6183" i="1"/>
  <c r="J6184" i="1"/>
  <c r="J3492" i="1"/>
  <c r="J6185" i="1"/>
  <c r="J6186" i="1"/>
  <c r="J6187" i="1"/>
  <c r="J3493" i="1"/>
  <c r="J6188" i="1"/>
  <c r="J6189" i="1"/>
  <c r="J3494" i="1"/>
  <c r="J6190" i="1"/>
  <c r="J6191" i="1"/>
  <c r="J6192" i="1"/>
  <c r="J6193" i="1"/>
  <c r="J6194" i="1"/>
  <c r="J3495" i="1"/>
  <c r="J6195" i="1"/>
  <c r="J6196" i="1"/>
  <c r="J3496" i="1"/>
  <c r="J6197" i="1"/>
  <c r="J6198" i="1"/>
  <c r="J6199" i="1"/>
  <c r="J3497" i="1"/>
  <c r="J6200" i="1"/>
  <c r="J3498" i="1"/>
  <c r="J6201" i="1"/>
  <c r="J6202" i="1"/>
  <c r="J6203" i="1"/>
  <c r="J3499" i="1"/>
  <c r="J6204" i="1"/>
  <c r="J6205" i="1"/>
  <c r="J3500" i="1"/>
  <c r="J3501" i="1"/>
  <c r="J3502" i="1"/>
  <c r="J3503" i="1"/>
  <c r="J6206" i="1"/>
  <c r="J6207" i="1"/>
  <c r="J6208" i="1"/>
  <c r="J6209" i="1"/>
  <c r="J3504" i="1"/>
  <c r="J6210" i="1"/>
  <c r="J6211" i="1"/>
  <c r="J6212" i="1"/>
  <c r="J6213" i="1"/>
  <c r="J3505" i="1"/>
  <c r="J6214" i="1"/>
  <c r="J3506" i="1"/>
  <c r="J6215" i="1"/>
  <c r="J3507" i="1"/>
  <c r="J3508" i="1"/>
  <c r="J6216" i="1"/>
  <c r="J6217" i="1"/>
  <c r="J3509" i="1"/>
  <c r="J6218" i="1"/>
  <c r="J3510" i="1"/>
  <c r="J6219" i="1"/>
  <c r="J3511" i="1"/>
  <c r="J3512" i="1"/>
  <c r="J3513" i="1"/>
  <c r="J6220" i="1"/>
  <c r="J6221" i="1"/>
  <c r="J3514" i="1"/>
  <c r="J6222" i="1"/>
  <c r="J3515" i="1"/>
  <c r="J6223" i="1"/>
  <c r="J3516" i="1"/>
  <c r="J6224" i="1"/>
  <c r="J3517" i="1"/>
  <c r="J6225" i="1"/>
  <c r="J3518" i="1"/>
  <c r="J3519" i="1"/>
  <c r="J6226" i="1"/>
  <c r="J3520" i="1"/>
  <c r="J3521" i="1"/>
  <c r="J6227" i="1"/>
  <c r="J3522" i="1"/>
  <c r="J3523" i="1"/>
  <c r="J3524" i="1"/>
  <c r="J3525" i="1"/>
  <c r="J6228" i="1"/>
  <c r="J3526" i="1"/>
  <c r="J3527" i="1"/>
  <c r="J3528" i="1"/>
  <c r="J3529" i="1"/>
  <c r="J3530" i="1"/>
  <c r="J6229" i="1"/>
  <c r="J3531" i="1"/>
  <c r="J3532" i="1"/>
  <c r="J3533" i="1"/>
  <c r="J3534" i="1"/>
  <c r="J3535" i="1"/>
  <c r="J3536" i="1"/>
  <c r="J3537" i="1"/>
  <c r="J3538" i="1"/>
  <c r="J3539" i="1"/>
  <c r="J6230" i="1"/>
  <c r="J6231" i="1"/>
  <c r="J6232" i="1"/>
  <c r="J3540" i="1"/>
  <c r="J3541" i="1"/>
  <c r="J3542" i="1"/>
  <c r="J3543" i="1"/>
  <c r="J3544" i="1"/>
  <c r="J3545" i="1"/>
  <c r="J6233" i="1"/>
  <c r="J3546" i="1"/>
  <c r="J3547" i="1"/>
  <c r="J6234" i="1"/>
  <c r="J3548" i="1"/>
  <c r="J6235" i="1"/>
  <c r="J3549" i="1"/>
  <c r="J3550" i="1"/>
  <c r="J3551" i="1"/>
  <c r="J3552" i="1"/>
  <c r="J6236" i="1"/>
  <c r="J3553" i="1"/>
  <c r="J6237" i="1"/>
  <c r="J6238" i="1"/>
  <c r="J6239" i="1"/>
  <c r="J6240" i="1"/>
  <c r="J3554" i="1"/>
  <c r="J6241" i="1"/>
  <c r="J6242" i="1"/>
  <c r="J3555" i="1"/>
  <c r="J6243" i="1"/>
  <c r="J6244" i="1"/>
  <c r="J6245" i="1"/>
  <c r="J6246" i="1"/>
  <c r="J3556" i="1"/>
  <c r="J3557" i="1"/>
  <c r="J3558" i="1"/>
  <c r="J6247" i="1"/>
  <c r="J3559" i="1"/>
  <c r="J3560" i="1"/>
  <c r="J3561" i="1"/>
  <c r="J6248" i="1"/>
  <c r="J6249" i="1"/>
  <c r="J6250" i="1"/>
  <c r="J6251" i="1"/>
  <c r="J106" i="1"/>
  <c r="J6252" i="1"/>
  <c r="J3562" i="1"/>
  <c r="J3563" i="1"/>
  <c r="J6253" i="1"/>
  <c r="J107" i="1"/>
  <c r="J6254" i="1"/>
  <c r="J6255" i="1"/>
  <c r="J6256" i="1"/>
  <c r="J6257" i="1"/>
  <c r="J3564" i="1"/>
  <c r="J6258" i="1"/>
  <c r="J6259" i="1"/>
  <c r="J108" i="1"/>
  <c r="J3565" i="1"/>
  <c r="J6260" i="1"/>
  <c r="J3566" i="1"/>
  <c r="J3567" i="1"/>
  <c r="J6261" i="1"/>
  <c r="J3568" i="1"/>
  <c r="J3569" i="1"/>
  <c r="J3570" i="1"/>
  <c r="J6262" i="1"/>
  <c r="J3571" i="1"/>
  <c r="J3572" i="1"/>
  <c r="J3573" i="1"/>
  <c r="J6263" i="1"/>
  <c r="J3574" i="1"/>
  <c r="J3575" i="1"/>
  <c r="J6264" i="1"/>
  <c r="J3576" i="1"/>
  <c r="J3577" i="1"/>
  <c r="J3578" i="1"/>
  <c r="J3579" i="1"/>
  <c r="J3580" i="1"/>
  <c r="J3581" i="1"/>
  <c r="J3582" i="1"/>
  <c r="J3583" i="1"/>
  <c r="J3584" i="1"/>
  <c r="J6265" i="1"/>
  <c r="J6266" i="1"/>
  <c r="J3585" i="1"/>
  <c r="J3586" i="1"/>
  <c r="J3587" i="1"/>
  <c r="J3588" i="1"/>
  <c r="J3589" i="1"/>
  <c r="J3590" i="1"/>
  <c r="J3591" i="1"/>
  <c r="J3592" i="1"/>
  <c r="J3593" i="1"/>
  <c r="J6267" i="1"/>
  <c r="J3594" i="1"/>
  <c r="J3595" i="1"/>
  <c r="J3596" i="1"/>
  <c r="J3597" i="1"/>
  <c r="J3598" i="1"/>
  <c r="J6268" i="1"/>
  <c r="J6269" i="1"/>
  <c r="J3599" i="1"/>
  <c r="J6270" i="1"/>
  <c r="J3600" i="1"/>
  <c r="J6271" i="1"/>
  <c r="J3601" i="1"/>
  <c r="J3602" i="1"/>
  <c r="J6272" i="1"/>
  <c r="J6273" i="1"/>
  <c r="J6274" i="1"/>
  <c r="J6275" i="1"/>
  <c r="J6276" i="1"/>
  <c r="J6277" i="1"/>
  <c r="J6278" i="1"/>
  <c r="J6279" i="1"/>
  <c r="J3603" i="1"/>
  <c r="J3604" i="1"/>
  <c r="J3605" i="1"/>
  <c r="J6280" i="1"/>
  <c r="J3606" i="1"/>
  <c r="J6281" i="1"/>
  <c r="J3607" i="1"/>
  <c r="J3608" i="1"/>
  <c r="J6282" i="1"/>
  <c r="J3609" i="1"/>
  <c r="J3610" i="1"/>
  <c r="J3611" i="1"/>
  <c r="J3612" i="1"/>
  <c r="J3613" i="1"/>
  <c r="J6283" i="1"/>
  <c r="J3614" i="1"/>
  <c r="J6284" i="1"/>
  <c r="J6285" i="1"/>
  <c r="J6286" i="1"/>
  <c r="J3615" i="1"/>
  <c r="J6287" i="1"/>
  <c r="J6288" i="1"/>
  <c r="J3616" i="1"/>
  <c r="J6289" i="1"/>
  <c r="J3617" i="1"/>
  <c r="J6290" i="1"/>
  <c r="J3618" i="1"/>
  <c r="J6291" i="1"/>
  <c r="J3619" i="1"/>
  <c r="J6292" i="1"/>
  <c r="J6293" i="1"/>
  <c r="J3620" i="1"/>
  <c r="J6294" i="1"/>
  <c r="J6295" i="1"/>
  <c r="J3621" i="1"/>
  <c r="J3622" i="1"/>
  <c r="J3623" i="1"/>
  <c r="J3624" i="1"/>
  <c r="J3625" i="1"/>
  <c r="J6296" i="1"/>
  <c r="J3626" i="1"/>
  <c r="J6297" i="1"/>
  <c r="J6298" i="1"/>
  <c r="J6299" i="1"/>
  <c r="J6300" i="1"/>
  <c r="J3627" i="1"/>
  <c r="J3628" i="1"/>
  <c r="J3629" i="1"/>
  <c r="J6301" i="1"/>
  <c r="J3630" i="1"/>
  <c r="J3631" i="1"/>
  <c r="J3632" i="1"/>
  <c r="J3633" i="1"/>
  <c r="J6302" i="1"/>
  <c r="J3634" i="1"/>
  <c r="J3635" i="1"/>
  <c r="J3636" i="1"/>
  <c r="J3637" i="1"/>
  <c r="J3638" i="1"/>
  <c r="J3639" i="1"/>
  <c r="J3640" i="1"/>
  <c r="J6303" i="1"/>
  <c r="J3641" i="1"/>
  <c r="J6304" i="1"/>
  <c r="J6305" i="1"/>
  <c r="J3642" i="1"/>
  <c r="J6306" i="1"/>
  <c r="J3643" i="1"/>
  <c r="J6307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6308" i="1"/>
  <c r="J3657" i="1"/>
  <c r="J3658" i="1"/>
  <c r="J3659" i="1"/>
  <c r="J3660" i="1"/>
  <c r="J3661" i="1"/>
  <c r="J3662" i="1"/>
  <c r="J3663" i="1"/>
  <c r="J3664" i="1"/>
  <c r="J6309" i="1"/>
  <c r="J3665" i="1"/>
  <c r="J6310" i="1"/>
  <c r="J3666" i="1"/>
  <c r="J3667" i="1"/>
  <c r="J6311" i="1"/>
  <c r="J6312" i="1"/>
  <c r="J6313" i="1"/>
  <c r="J6314" i="1"/>
  <c r="J6315" i="1"/>
  <c r="J3668" i="1"/>
  <c r="J3669" i="1"/>
  <c r="J3670" i="1"/>
  <c r="J3671" i="1"/>
  <c r="J3672" i="1"/>
  <c r="J6316" i="1"/>
  <c r="J3673" i="1"/>
  <c r="J3674" i="1"/>
  <c r="J6317" i="1"/>
  <c r="J3675" i="1"/>
  <c r="J3676" i="1"/>
  <c r="J3677" i="1"/>
  <c r="J3678" i="1"/>
  <c r="J3679" i="1"/>
  <c r="J6318" i="1"/>
  <c r="J3680" i="1"/>
  <c r="J6319" i="1"/>
  <c r="J3681" i="1"/>
  <c r="J3682" i="1"/>
  <c r="J3683" i="1"/>
  <c r="J6320" i="1"/>
  <c r="J3684" i="1"/>
  <c r="J3685" i="1"/>
  <c r="J3686" i="1"/>
  <c r="J3687" i="1"/>
  <c r="J3688" i="1"/>
  <c r="J3689" i="1"/>
  <c r="J6321" i="1"/>
  <c r="J3690" i="1"/>
  <c r="J3691" i="1"/>
  <c r="J3692" i="1"/>
  <c r="J6322" i="1"/>
  <c r="J6323" i="1"/>
  <c r="J3693" i="1"/>
  <c r="J3694" i="1"/>
  <c r="J6324" i="1"/>
  <c r="J3695" i="1"/>
  <c r="J3696" i="1"/>
  <c r="J3697" i="1"/>
  <c r="J3698" i="1"/>
  <c r="J3699" i="1"/>
  <c r="J3700" i="1"/>
  <c r="J3701" i="1"/>
  <c r="J3702" i="1"/>
  <c r="J3703" i="1"/>
  <c r="J3704" i="1"/>
  <c r="J6325" i="1"/>
  <c r="J3705" i="1"/>
  <c r="J3706" i="1"/>
  <c r="J3707" i="1"/>
  <c r="J3708" i="1"/>
  <c r="J6326" i="1"/>
  <c r="J3709" i="1"/>
  <c r="J3710" i="1"/>
  <c r="J3711" i="1"/>
  <c r="J3712" i="1"/>
  <c r="J3713" i="1"/>
  <c r="J3714" i="1"/>
  <c r="J3715" i="1"/>
  <c r="J3716" i="1"/>
  <c r="J3717" i="1"/>
  <c r="J3718" i="1"/>
  <c r="J6327" i="1"/>
  <c r="J3719" i="1"/>
  <c r="J3720" i="1"/>
  <c r="J3721" i="1"/>
  <c r="J3722" i="1"/>
  <c r="J3723" i="1"/>
  <c r="J3724" i="1"/>
  <c r="J3725" i="1"/>
  <c r="J3726" i="1"/>
  <c r="J3727" i="1"/>
  <c r="J3728" i="1"/>
  <c r="J3729" i="1"/>
  <c r="J6328" i="1"/>
  <c r="J3730" i="1"/>
  <c r="J6329" i="1"/>
  <c r="J3731" i="1"/>
  <c r="J3732" i="1"/>
  <c r="J6330" i="1"/>
  <c r="J3733" i="1"/>
  <c r="J6331" i="1"/>
  <c r="J3734" i="1"/>
  <c r="J3735" i="1"/>
  <c r="J3736" i="1"/>
  <c r="J3737" i="1"/>
  <c r="J3738" i="1"/>
  <c r="J3739" i="1"/>
  <c r="J6332" i="1"/>
  <c r="J6333" i="1"/>
  <c r="J6334" i="1"/>
  <c r="J6335" i="1"/>
  <c r="J3740" i="1"/>
  <c r="J3741" i="1"/>
  <c r="J3742" i="1"/>
  <c r="J3743" i="1"/>
  <c r="J3744" i="1"/>
  <c r="J6336" i="1"/>
  <c r="J6337" i="1"/>
  <c r="J3745" i="1"/>
  <c r="J3746" i="1"/>
  <c r="J6338" i="1"/>
  <c r="J6339" i="1"/>
  <c r="J6340" i="1"/>
  <c r="J6341" i="1"/>
  <c r="J3747" i="1"/>
  <c r="J3748" i="1"/>
  <c r="J3749" i="1"/>
  <c r="J6342" i="1"/>
  <c r="J6343" i="1"/>
  <c r="J3750" i="1"/>
  <c r="J3751" i="1"/>
  <c r="J6344" i="1"/>
  <c r="J6345" i="1"/>
  <c r="J6346" i="1"/>
  <c r="J3752" i="1"/>
  <c r="J3753" i="1"/>
  <c r="J6347" i="1"/>
  <c r="J3754" i="1"/>
  <c r="J6348" i="1"/>
  <c r="J3755" i="1"/>
  <c r="J6349" i="1"/>
  <c r="J6350" i="1"/>
  <c r="J3756" i="1"/>
  <c r="J6351" i="1"/>
  <c r="J6352" i="1"/>
  <c r="J3757" i="1"/>
  <c r="J6353" i="1"/>
  <c r="J6354" i="1"/>
  <c r="J3758" i="1"/>
  <c r="J3759" i="1"/>
  <c r="J3760" i="1"/>
  <c r="J3761" i="1"/>
  <c r="J6355" i="1"/>
  <c r="J6356" i="1"/>
  <c r="J6357" i="1"/>
  <c r="J3762" i="1"/>
  <c r="J3763" i="1"/>
  <c r="J3764" i="1"/>
  <c r="J6358" i="1"/>
  <c r="J6359" i="1"/>
  <c r="J3765" i="1"/>
  <c r="J6360" i="1"/>
  <c r="J6361" i="1"/>
  <c r="J3766" i="1"/>
  <c r="J3767" i="1"/>
  <c r="J3768" i="1"/>
  <c r="J6362" i="1"/>
  <c r="J6363" i="1"/>
  <c r="J6364" i="1"/>
  <c r="J6365" i="1"/>
  <c r="J3769" i="1"/>
  <c r="J6366" i="1"/>
  <c r="J3770" i="1"/>
  <c r="J3771" i="1"/>
  <c r="J3772" i="1"/>
  <c r="J3773" i="1"/>
  <c r="J3774" i="1"/>
  <c r="J3775" i="1"/>
  <c r="J6367" i="1"/>
  <c r="J3776" i="1"/>
  <c r="J3777" i="1"/>
  <c r="J6368" i="1"/>
  <c r="J6369" i="1"/>
  <c r="J6370" i="1"/>
  <c r="J3778" i="1"/>
  <c r="J3779" i="1"/>
  <c r="J3780" i="1"/>
  <c r="J3781" i="1"/>
  <c r="J3782" i="1"/>
  <c r="J3783" i="1"/>
  <c r="J3784" i="1"/>
  <c r="J6371" i="1"/>
  <c r="J6372" i="1"/>
  <c r="J6373" i="1"/>
  <c r="J6374" i="1"/>
  <c r="J6375" i="1"/>
  <c r="J6376" i="1"/>
  <c r="J6377" i="1"/>
  <c r="J6378" i="1"/>
  <c r="J6379" i="1"/>
  <c r="J3785" i="1"/>
  <c r="J3786" i="1"/>
  <c r="J3787" i="1"/>
  <c r="J3788" i="1"/>
  <c r="J6380" i="1"/>
  <c r="J6381" i="1"/>
  <c r="J6382" i="1"/>
  <c r="J6383" i="1"/>
  <c r="J6384" i="1"/>
  <c r="J3789" i="1"/>
  <c r="J3790" i="1"/>
  <c r="J6385" i="1"/>
  <c r="J6386" i="1"/>
  <c r="J6387" i="1"/>
  <c r="J3791" i="1"/>
  <c r="J6388" i="1"/>
  <c r="J3792" i="1"/>
  <c r="J3793" i="1"/>
  <c r="J6389" i="1"/>
  <c r="J6390" i="1"/>
  <c r="J3794" i="1"/>
  <c r="J6391" i="1"/>
  <c r="J6392" i="1"/>
  <c r="J6393" i="1"/>
  <c r="J6394" i="1"/>
  <c r="J3795" i="1"/>
  <c r="J6395" i="1"/>
  <c r="J3796" i="1"/>
  <c r="J3797" i="1"/>
  <c r="J6396" i="1"/>
  <c r="J3798" i="1"/>
  <c r="J3799" i="1"/>
  <c r="J6397" i="1"/>
  <c r="J3800" i="1"/>
  <c r="J3801" i="1"/>
  <c r="J6398" i="1"/>
  <c r="J6399" i="1"/>
  <c r="J3802" i="1"/>
  <c r="J6400" i="1"/>
  <c r="J3803" i="1"/>
  <c r="J6401" i="1"/>
  <c r="J6402" i="1"/>
  <c r="J6403" i="1"/>
  <c r="J6404" i="1"/>
  <c r="J3804" i="1"/>
  <c r="J3805" i="1"/>
  <c r="J6405" i="1"/>
  <c r="J6406" i="1"/>
  <c r="J6407" i="1"/>
  <c r="J6408" i="1"/>
  <c r="J6409" i="1"/>
  <c r="J3806" i="1"/>
  <c r="J3807" i="1"/>
  <c r="J6410" i="1"/>
  <c r="J3808" i="1"/>
  <c r="J6411" i="1"/>
  <c r="J6412" i="1"/>
  <c r="J3809" i="1"/>
  <c r="J3810" i="1"/>
  <c r="J6413" i="1"/>
  <c r="J6414" i="1"/>
  <c r="J3811" i="1"/>
  <c r="J6415" i="1"/>
  <c r="J3812" i="1"/>
  <c r="J6416" i="1"/>
  <c r="J3813" i="1"/>
  <c r="J6417" i="1"/>
  <c r="J3814" i="1"/>
  <c r="J6418" i="1"/>
  <c r="J3815" i="1"/>
  <c r="J6419" i="1"/>
  <c r="J6420" i="1"/>
  <c r="J6421" i="1"/>
  <c r="J3816" i="1"/>
  <c r="J3817" i="1"/>
  <c r="J3818" i="1"/>
  <c r="J6422" i="1"/>
  <c r="J3819" i="1"/>
  <c r="J3820" i="1"/>
  <c r="J3821" i="1"/>
  <c r="J6423" i="1"/>
  <c r="J6424" i="1"/>
  <c r="J6425" i="1"/>
  <c r="J3822" i="1"/>
  <c r="J6426" i="1"/>
  <c r="J6427" i="1"/>
  <c r="J6428" i="1"/>
  <c r="J3823" i="1"/>
  <c r="J3824" i="1"/>
  <c r="J3825" i="1"/>
  <c r="J3826" i="1"/>
  <c r="J3827" i="1"/>
  <c r="J6429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6430" i="1"/>
  <c r="J6431" i="1"/>
  <c r="J3840" i="1"/>
  <c r="J3841" i="1"/>
  <c r="J3842" i="1"/>
  <c r="J3843" i="1"/>
  <c r="J3844" i="1"/>
  <c r="J3845" i="1"/>
  <c r="J3846" i="1"/>
  <c r="J3847" i="1"/>
  <c r="J3848" i="1"/>
  <c r="J3849" i="1"/>
  <c r="J6432" i="1"/>
  <c r="J3850" i="1"/>
  <c r="J6433" i="1"/>
  <c r="J3851" i="1"/>
  <c r="J3852" i="1"/>
  <c r="J3853" i="1"/>
  <c r="J3854" i="1"/>
  <c r="J3855" i="1"/>
  <c r="J3856" i="1"/>
  <c r="J3857" i="1"/>
  <c r="J3858" i="1"/>
  <c r="J3859" i="1"/>
  <c r="J3860" i="1"/>
  <c r="J3861" i="1"/>
  <c r="J6434" i="1"/>
  <c r="J3862" i="1"/>
  <c r="J3863" i="1"/>
  <c r="J3864" i="1"/>
  <c r="J3865" i="1"/>
  <c r="J3866" i="1"/>
  <c r="J3867" i="1"/>
  <c r="J3868" i="1"/>
  <c r="J6435" i="1"/>
  <c r="J3869" i="1"/>
  <c r="J3870" i="1"/>
  <c r="J3871" i="1"/>
  <c r="J6436" i="1"/>
  <c r="J3872" i="1"/>
  <c r="J3873" i="1"/>
  <c r="J3874" i="1"/>
  <c r="J6437" i="1"/>
  <c r="J6438" i="1"/>
  <c r="J3875" i="1"/>
  <c r="J6439" i="1"/>
  <c r="J6440" i="1"/>
  <c r="J3876" i="1"/>
  <c r="J6441" i="1"/>
  <c r="J6442" i="1"/>
  <c r="J6443" i="1"/>
  <c r="J6444" i="1"/>
  <c r="J6445" i="1"/>
  <c r="J3877" i="1"/>
  <c r="J3878" i="1"/>
  <c r="J3879" i="1"/>
  <c r="J3880" i="1"/>
  <c r="J3881" i="1"/>
  <c r="J6446" i="1"/>
  <c r="J3882" i="1"/>
  <c r="J3883" i="1"/>
  <c r="J3884" i="1"/>
  <c r="J3885" i="1"/>
  <c r="J3886" i="1"/>
  <c r="J6447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6448" i="1"/>
  <c r="J3906" i="1"/>
  <c r="J3907" i="1"/>
  <c r="J6449" i="1"/>
  <c r="J3908" i="1"/>
  <c r="J3909" i="1"/>
  <c r="J3910" i="1"/>
  <c r="J3911" i="1"/>
  <c r="J6450" i="1"/>
  <c r="J3912" i="1"/>
  <c r="J3913" i="1"/>
  <c r="J6451" i="1"/>
  <c r="J6452" i="1"/>
  <c r="J3914" i="1"/>
  <c r="J6453" i="1"/>
  <c r="J3915" i="1"/>
  <c r="J3916" i="1"/>
  <c r="J6454" i="1"/>
  <c r="J3917" i="1"/>
  <c r="J6455" i="1"/>
  <c r="J6456" i="1"/>
  <c r="J3918" i="1"/>
  <c r="J3919" i="1"/>
  <c r="J6457" i="1"/>
  <c r="J3920" i="1"/>
  <c r="J6458" i="1"/>
  <c r="J3921" i="1"/>
  <c r="J3922" i="1"/>
  <c r="J6459" i="1"/>
  <c r="J6460" i="1"/>
  <c r="J6461" i="1"/>
  <c r="J3923" i="1"/>
  <c r="J3924" i="1"/>
  <c r="J3925" i="1"/>
  <c r="J3926" i="1"/>
  <c r="J6462" i="1"/>
  <c r="J6463" i="1"/>
  <c r="J3927" i="1"/>
  <c r="J3928" i="1"/>
  <c r="J6464" i="1"/>
  <c r="J6465" i="1"/>
  <c r="J6466" i="1"/>
  <c r="J3929" i="1"/>
  <c r="J3930" i="1"/>
  <c r="J3931" i="1"/>
  <c r="J3932" i="1"/>
  <c r="J6467" i="1"/>
  <c r="J3933" i="1"/>
  <c r="J3934" i="1"/>
  <c r="J3935" i="1"/>
  <c r="J3936" i="1"/>
  <c r="J6468" i="1"/>
  <c r="J6469" i="1"/>
  <c r="J3937" i="1"/>
  <c r="J3938" i="1"/>
  <c r="J6470" i="1"/>
  <c r="J6471" i="1"/>
  <c r="J3939" i="1"/>
  <c r="J3940" i="1"/>
  <c r="J3941" i="1"/>
  <c r="J3942" i="1"/>
  <c r="J3943" i="1"/>
  <c r="J3944" i="1"/>
  <c r="J3945" i="1"/>
  <c r="J3946" i="1"/>
  <c r="J3947" i="1"/>
  <c r="J3948" i="1"/>
  <c r="J3949" i="1"/>
  <c r="J6472" i="1"/>
  <c r="J3950" i="1"/>
  <c r="J3951" i="1"/>
  <c r="J3952" i="1"/>
  <c r="J3953" i="1"/>
  <c r="J3954" i="1"/>
  <c r="J3955" i="1"/>
  <c r="J6473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6474" i="1"/>
  <c r="J3975" i="1"/>
  <c r="J3976" i="1"/>
  <c r="J6475" i="1"/>
  <c r="J6476" i="1"/>
  <c r="J3977" i="1"/>
  <c r="J3978" i="1"/>
  <c r="J3979" i="1"/>
  <c r="J3980" i="1"/>
  <c r="J3981" i="1"/>
  <c r="J6477" i="1"/>
  <c r="J3982" i="1"/>
  <c r="J3983" i="1"/>
  <c r="J3984" i="1"/>
  <c r="J3985" i="1"/>
  <c r="J3986" i="1"/>
  <c r="J3987" i="1"/>
  <c r="J3988" i="1"/>
  <c r="J3989" i="1"/>
  <c r="J3990" i="1"/>
  <c r="J3991" i="1"/>
  <c r="J6478" i="1"/>
  <c r="J3992" i="1"/>
  <c r="J3993" i="1"/>
  <c r="J3994" i="1"/>
  <c r="J3995" i="1"/>
  <c r="J3996" i="1"/>
  <c r="J3997" i="1"/>
  <c r="J3998" i="1"/>
  <c r="J3999" i="1"/>
  <c r="J4000" i="1"/>
  <c r="J6479" i="1"/>
  <c r="J6480" i="1"/>
  <c r="J6481" i="1"/>
  <c r="J6482" i="1"/>
  <c r="J4001" i="1"/>
  <c r="J4002" i="1"/>
  <c r="J6483" i="1"/>
  <c r="J6484" i="1"/>
  <c r="J4003" i="1"/>
  <c r="J4004" i="1"/>
  <c r="J6485" i="1"/>
  <c r="J4005" i="1"/>
  <c r="J6486" i="1"/>
  <c r="J4006" i="1"/>
  <c r="J4007" i="1"/>
  <c r="J6487" i="1"/>
  <c r="J6488" i="1"/>
  <c r="J4008" i="1"/>
  <c r="J6489" i="1"/>
  <c r="J6490" i="1"/>
  <c r="J6491" i="1"/>
  <c r="J6492" i="1"/>
  <c r="J6493" i="1"/>
  <c r="J4009" i="1"/>
  <c r="J4010" i="1"/>
  <c r="J4011" i="1"/>
  <c r="J4012" i="1"/>
  <c r="J4013" i="1"/>
  <c r="J6494" i="1"/>
  <c r="J4014" i="1"/>
  <c r="J4015" i="1"/>
  <c r="J6495" i="1"/>
  <c r="J4016" i="1"/>
  <c r="J4017" i="1"/>
  <c r="J6496" i="1"/>
  <c r="J4018" i="1"/>
  <c r="J6497" i="1"/>
  <c r="J4019" i="1"/>
  <c r="J4020" i="1"/>
  <c r="J4021" i="1"/>
  <c r="J4022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4023" i="1"/>
  <c r="J4024" i="1"/>
  <c r="J6510" i="1"/>
  <c r="J6511" i="1"/>
  <c r="J6512" i="1"/>
  <c r="J6513" i="1"/>
  <c r="J4025" i="1"/>
  <c r="J4026" i="1"/>
  <c r="J6514" i="1"/>
  <c r="J6515" i="1"/>
  <c r="J109" i="1"/>
  <c r="J4027" i="1"/>
  <c r="J6516" i="1"/>
  <c r="J6517" i="1"/>
  <c r="J4028" i="1"/>
  <c r="J4029" i="1"/>
  <c r="J110" i="1"/>
  <c r="J6518" i="1"/>
  <c r="J6519" i="1"/>
  <c r="J6520" i="1"/>
  <c r="J6521" i="1"/>
  <c r="J4030" i="1"/>
  <c r="J111" i="1"/>
  <c r="J112" i="1"/>
  <c r="J6522" i="1"/>
  <c r="J6523" i="1"/>
  <c r="J4031" i="1"/>
  <c r="J6524" i="1"/>
  <c r="J6525" i="1"/>
  <c r="J6526" i="1"/>
  <c r="J113" i="1"/>
  <c r="J6527" i="1"/>
</calcChain>
</file>

<file path=xl/sharedStrings.xml><?xml version="1.0" encoding="utf-8"?>
<sst xmlns="http://schemas.openxmlformats.org/spreadsheetml/2006/main" count="44072" uniqueCount="254">
  <si>
    <t>UserId</t>
  </si>
  <si>
    <t>UserRole</t>
  </si>
  <si>
    <t>UserCity</t>
  </si>
  <si>
    <t>UserState</t>
  </si>
  <si>
    <t>UserZip</t>
  </si>
  <si>
    <t>UserCountry</t>
  </si>
  <si>
    <t>MembershipType</t>
  </si>
  <si>
    <t>Bike</t>
  </si>
  <si>
    <t>CheckoutKioskName</t>
  </si>
  <si>
    <t>ReturnKioskName</t>
  </si>
  <si>
    <t>DurationMins</t>
  </si>
  <si>
    <t>UsageFee</t>
  </si>
  <si>
    <t>Distance</t>
  </si>
  <si>
    <t>EstimatedCarbonOffset</t>
  </si>
  <si>
    <t>EstimatedCaloriesBurned</t>
  </si>
  <si>
    <t>CheckoutDateLocal</t>
  </si>
  <si>
    <t>ReturnDateLocal</t>
  </si>
  <si>
    <t>CheckoutTimeLocal</t>
  </si>
  <si>
    <t>ReturnTimeLocal</t>
  </si>
  <si>
    <t>TripRouteCategory</t>
  </si>
  <si>
    <t>UNITED STATES</t>
  </si>
  <si>
    <t xml:space="preserve">UWM Student Union </t>
  </si>
  <si>
    <t>Kenilworth Square</t>
  </si>
  <si>
    <t>One Way</t>
  </si>
  <si>
    <t>Oakland/Kenwood</t>
  </si>
  <si>
    <t>Round Trip</t>
  </si>
  <si>
    <t>Intermodal Station</t>
  </si>
  <si>
    <t>Aurora</t>
  </si>
  <si>
    <t>Water/Wisconsin</t>
  </si>
  <si>
    <t>RFID Card Member</t>
  </si>
  <si>
    <t>milwaukee</t>
  </si>
  <si>
    <t>WI</t>
  </si>
  <si>
    <t>Annual Pass</t>
  </si>
  <si>
    <t>Astor/Juneau</t>
  </si>
  <si>
    <t xml:space="preserve">Water/Pleasant </t>
  </si>
  <si>
    <t>Wauwatosa</t>
  </si>
  <si>
    <t>Public Market</t>
  </si>
  <si>
    <t>Schlitz Park</t>
  </si>
  <si>
    <t>Central Library</t>
  </si>
  <si>
    <t>MIAD</t>
  </si>
  <si>
    <t>Riverview</t>
  </si>
  <si>
    <t>Garaged</t>
  </si>
  <si>
    <t xml:space="preserve">411 East Wisconsin </t>
  </si>
  <si>
    <t>Oconomowoc</t>
  </si>
  <si>
    <t>US Bank Center</t>
  </si>
  <si>
    <t>Kenilworth</t>
  </si>
  <si>
    <t>IL</t>
  </si>
  <si>
    <t>Milwaukee</t>
  </si>
  <si>
    <t>Jefferson/Menomonee</t>
  </si>
  <si>
    <t>South Milwaukee</t>
  </si>
  <si>
    <t>30-Day Pass</t>
  </si>
  <si>
    <t>Whitefish Bay</t>
  </si>
  <si>
    <t>Red Arrow Park</t>
  </si>
  <si>
    <t>Ogden/Jackson</t>
  </si>
  <si>
    <t>Non-RFID Card Member</t>
  </si>
  <si>
    <t>Single Ride</t>
  </si>
  <si>
    <t>Zillman Park</t>
  </si>
  <si>
    <t>Wisconsin Center</t>
  </si>
  <si>
    <t>Shorewood</t>
  </si>
  <si>
    <t>MLK/Brown</t>
  </si>
  <si>
    <t>Broadway/Knapp</t>
  </si>
  <si>
    <t xml:space="preserve">Prospect/North </t>
  </si>
  <si>
    <t xml:space="preserve">Brady/Prospect </t>
  </si>
  <si>
    <t>Downer/Park Place</t>
  </si>
  <si>
    <t>Riverside Park</t>
  </si>
  <si>
    <t>Golda Meir Library</t>
  </si>
  <si>
    <t>Sandburg Hall</t>
  </si>
  <si>
    <t>Humboldt/Commerce</t>
  </si>
  <si>
    <t>6th/Virginia</t>
  </si>
  <si>
    <t>5th/National</t>
  </si>
  <si>
    <t>Ludington Triangle</t>
  </si>
  <si>
    <t>W. North Ave/Swan Boulevard</t>
  </si>
  <si>
    <t>W. North Ave/N. 72nd Street</t>
  </si>
  <si>
    <t>W. North Ave/N. 69th Street</t>
  </si>
  <si>
    <t>Lakefront Brewery</t>
  </si>
  <si>
    <t>MLK/North</t>
  </si>
  <si>
    <t xml:space="preserve">S. 2nd/Freshwater </t>
  </si>
  <si>
    <t>Discovery World</t>
  </si>
  <si>
    <t>Ogden/Marshall</t>
  </si>
  <si>
    <t>Burns Commons</t>
  </si>
  <si>
    <t>North/Cambridge</t>
  </si>
  <si>
    <t>Bradford Beach</t>
  </si>
  <si>
    <t xml:space="preserve">Public Museum </t>
  </si>
  <si>
    <t>S. 2nd/Virginia</t>
  </si>
  <si>
    <t>Marquette University Student Union</t>
  </si>
  <si>
    <t>Brady/Humboldt</t>
  </si>
  <si>
    <t>Pleasant/Commerce</t>
  </si>
  <si>
    <t>Oakland/Bradford</t>
  </si>
  <si>
    <t>City Hall</t>
  </si>
  <si>
    <t>North/Lake</t>
  </si>
  <si>
    <t>W. North Ave/N. 83rd Street</t>
  </si>
  <si>
    <t>Village South</t>
  </si>
  <si>
    <t>Bublr HQ</t>
  </si>
  <si>
    <t>Dock Block #3</t>
  </si>
  <si>
    <t>S. 2nd/Washington</t>
  </si>
  <si>
    <t xml:space="preserve">6th/Reservoir </t>
  </si>
  <si>
    <t>Hillside Terrace</t>
  </si>
  <si>
    <t>Pay as You Go Pass</t>
  </si>
  <si>
    <t>MILWAUKEE</t>
  </si>
  <si>
    <t>Bublr for Organizations</t>
  </si>
  <si>
    <t>Demo Member</t>
  </si>
  <si>
    <t>Sturgeon Bay</t>
  </si>
  <si>
    <t>madison</t>
  </si>
  <si>
    <t xml:space="preserve">Milwaukee </t>
  </si>
  <si>
    <t>Force Docked</t>
  </si>
  <si>
    <t>Naperville</t>
  </si>
  <si>
    <t>Woodside</t>
  </si>
  <si>
    <t>NY</t>
  </si>
  <si>
    <t xml:space="preserve">Friendship </t>
  </si>
  <si>
    <t>Oshkosh</t>
  </si>
  <si>
    <t>Sussex</t>
  </si>
  <si>
    <t>Racine</t>
  </si>
  <si>
    <t>Roberts</t>
  </si>
  <si>
    <t>Poynette</t>
  </si>
  <si>
    <t>Appleton</t>
  </si>
  <si>
    <t>Oregon</t>
  </si>
  <si>
    <t>Plover</t>
  </si>
  <si>
    <t>Neenah</t>
  </si>
  <si>
    <t>Rosholt</t>
  </si>
  <si>
    <t>fox point</t>
  </si>
  <si>
    <t>Burlington</t>
  </si>
  <si>
    <t>Mequon</t>
  </si>
  <si>
    <t>Onalaska</t>
  </si>
  <si>
    <t>Marshfield</t>
  </si>
  <si>
    <t>Pewaukee</t>
  </si>
  <si>
    <t xml:space="preserve">Wauwatosa </t>
  </si>
  <si>
    <t>Verona</t>
  </si>
  <si>
    <t>Madison</t>
  </si>
  <si>
    <t>Hartford</t>
  </si>
  <si>
    <t>MKE</t>
  </si>
  <si>
    <t>New Berlin</t>
  </si>
  <si>
    <t>Shakopee</t>
  </si>
  <si>
    <t>MN</t>
  </si>
  <si>
    <t>waukesha</t>
  </si>
  <si>
    <t>Hibbing</t>
  </si>
  <si>
    <t>Campbellsport</t>
  </si>
  <si>
    <t>Cesar Chavez Drive</t>
  </si>
  <si>
    <t>Brookfield</t>
  </si>
  <si>
    <t>Woodland Park</t>
  </si>
  <si>
    <t>NJ</t>
  </si>
  <si>
    <t xml:space="preserve">Franksville </t>
  </si>
  <si>
    <t xml:space="preserve">Greenfield </t>
  </si>
  <si>
    <t xml:space="preserve">West Allis </t>
  </si>
  <si>
    <t>West orange</t>
  </si>
  <si>
    <t>Ann Arbor</t>
  </si>
  <si>
    <t>MI</t>
  </si>
  <si>
    <t>Lake in the Hills</t>
  </si>
  <si>
    <t>Johnsburg</t>
  </si>
  <si>
    <t>wauwatosa</t>
  </si>
  <si>
    <t>appleton</t>
  </si>
  <si>
    <t>Clintonville</t>
  </si>
  <si>
    <t>Marinette</t>
  </si>
  <si>
    <t>Mount Pleasant</t>
  </si>
  <si>
    <t>Waukegan</t>
  </si>
  <si>
    <t>Cross Plains</t>
  </si>
  <si>
    <t>New Lenox</t>
  </si>
  <si>
    <t>Waukesha</t>
  </si>
  <si>
    <t>Chicago</t>
  </si>
  <si>
    <t>Weston</t>
  </si>
  <si>
    <t>Dousman</t>
  </si>
  <si>
    <t>Hales Corners</t>
  </si>
  <si>
    <t xml:space="preserve">Muskego </t>
  </si>
  <si>
    <t>Pleasant Prairie</t>
  </si>
  <si>
    <t>Gurnee</t>
  </si>
  <si>
    <t>Kenosha</t>
  </si>
  <si>
    <t>Portage</t>
  </si>
  <si>
    <t>Annual</t>
  </si>
  <si>
    <t>Skokie</t>
  </si>
  <si>
    <t>Waunakee</t>
  </si>
  <si>
    <t>AL</t>
  </si>
  <si>
    <t>Frankfort</t>
  </si>
  <si>
    <t>Stillwater</t>
  </si>
  <si>
    <t>Eau Claire</t>
  </si>
  <si>
    <t>Elkhorn</t>
  </si>
  <si>
    <t>New berlin</t>
  </si>
  <si>
    <t>Wheaton</t>
  </si>
  <si>
    <t xml:space="preserve">Waukesha </t>
  </si>
  <si>
    <t>Prairie Du Chien</t>
  </si>
  <si>
    <t>West Allis</t>
  </si>
  <si>
    <t>Chippewa Falls</t>
  </si>
  <si>
    <t>Greenville</t>
  </si>
  <si>
    <t>West Bend</t>
  </si>
  <si>
    <t>Palatine</t>
  </si>
  <si>
    <t>Brown Deer</t>
  </si>
  <si>
    <t xml:space="preserve">Kohler </t>
  </si>
  <si>
    <t>brookfield</t>
  </si>
  <si>
    <t>Darien</t>
  </si>
  <si>
    <t>Fort Atkinson</t>
  </si>
  <si>
    <t>Greendale</t>
  </si>
  <si>
    <t>Franklin</t>
  </si>
  <si>
    <t>Stevens Point</t>
  </si>
  <si>
    <t xml:space="preserve">milwaukee </t>
  </si>
  <si>
    <t>Brodhead</t>
  </si>
  <si>
    <t>Homewood</t>
  </si>
  <si>
    <t>Deerfield</t>
  </si>
  <si>
    <t>Waterford</t>
  </si>
  <si>
    <t>Eagan</t>
  </si>
  <si>
    <t>Long Grove</t>
  </si>
  <si>
    <t>Mileaukee</t>
  </si>
  <si>
    <t>Lodi</t>
  </si>
  <si>
    <t>Lilburn</t>
  </si>
  <si>
    <t>GA</t>
  </si>
  <si>
    <t>Whitefishbay</t>
  </si>
  <si>
    <t>Elk River</t>
  </si>
  <si>
    <t>Elcho</t>
  </si>
  <si>
    <t>Woodstock</t>
  </si>
  <si>
    <t>Oak Creek</t>
  </si>
  <si>
    <t>Dunbar</t>
  </si>
  <si>
    <t>La Grange</t>
  </si>
  <si>
    <t>Miwlaukee</t>
  </si>
  <si>
    <t>Hinsdale</t>
  </si>
  <si>
    <t>Downers Grove</t>
  </si>
  <si>
    <t>Mount Horeb</t>
  </si>
  <si>
    <t>West Orange</t>
  </si>
  <si>
    <t>Greenfield</t>
  </si>
  <si>
    <t>Port Washington</t>
  </si>
  <si>
    <t>mequon</t>
  </si>
  <si>
    <t>JAPAN</t>
  </si>
  <si>
    <t>St. Louis</t>
  </si>
  <si>
    <t>MO</t>
  </si>
  <si>
    <t xml:space="preserve">Bensenville </t>
  </si>
  <si>
    <t>Glendale</t>
  </si>
  <si>
    <t>1st/Greenfield</t>
  </si>
  <si>
    <t>Cathedral Square</t>
  </si>
  <si>
    <t>Colectivo/McKinley Marina</t>
  </si>
  <si>
    <t>Lincoln/KK</t>
  </si>
  <si>
    <t>Marsupial Bridge EAST</t>
  </si>
  <si>
    <t>Mason/Milwaukee</t>
  </si>
  <si>
    <t>MATC</t>
  </si>
  <si>
    <t>North/Oakland</t>
  </si>
  <si>
    <t>North/Teutonia</t>
  </si>
  <si>
    <t>Old World Third</t>
  </si>
  <si>
    <t>Superior/Russell</t>
  </si>
  <si>
    <t>Vilet/14th</t>
  </si>
  <si>
    <t>Walker Square</t>
  </si>
  <si>
    <t>Webster/Downer</t>
  </si>
  <si>
    <t>CO Lat</t>
  </si>
  <si>
    <t>Co Long</t>
  </si>
  <si>
    <t>R Lat</t>
  </si>
  <si>
    <t>R Long</t>
  </si>
  <si>
    <t>CO Count</t>
  </si>
  <si>
    <t>Checkout Month</t>
  </si>
  <si>
    <t>CO DoW (data)</t>
  </si>
  <si>
    <t>CO DoW</t>
  </si>
  <si>
    <t>CO Time (nearest hr)</t>
  </si>
  <si>
    <t>Return Count</t>
  </si>
  <si>
    <t>Return Month</t>
  </si>
  <si>
    <t>R DoW (data)</t>
  </si>
  <si>
    <t>R DoW</t>
  </si>
  <si>
    <t>Return Time (nearest hr)</t>
  </si>
  <si>
    <t>Row Labels</t>
  </si>
  <si>
    <t>Grand Total</t>
  </si>
  <si>
    <t>Column Labels</t>
  </si>
  <si>
    <t>Sum of Return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</si>
</sst>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/mmm/yy;@"/>
    <numFmt numFmtId="165" formatCode="dddd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18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8" fillId="0" borderId="10" xfId="0" applyFont="1" applyBorder="1" applyAlignment="1">
      <alignment vertical="top"/>
    </xf>
    <xf numFmtId="0" fontId="18" fillId="0" borderId="11" xfId="0" applyFont="1" applyFill="1" applyBorder="1" applyAlignment="1">
      <alignment vertical="top"/>
    </xf>
    <xf numFmtId="0" fontId="18" fillId="0" borderId="10" xfId="42" applyFont="1" applyBorder="1" applyAlignment="1">
      <alignment vertical="top"/>
    </xf>
    <xf numFmtId="0" fontId="0" fillId="0" borderId="0" xfId="0" applyBorder="1"/>
    <xf numFmtId="0" fontId="18" fillId="33" borderId="10" xfId="0" applyFont="1" applyFill="1" applyBorder="1" applyAlignment="1">
      <alignment vertical="top"/>
    </xf>
    <xf numFmtId="0" fontId="18" fillId="0" borderId="0" xfId="0" applyFont="1" applyBorder="1" applyAlignment="1">
      <alignment vertical="top"/>
    </xf>
    <xf numFmtId="0" fontId="0" fillId="0" borderId="10" xfId="0" applyBorder="1"/>
    <xf numFmtId="0" fontId="18" fillId="0" borderId="10" xfId="0" applyFont="1" applyFill="1" applyBorder="1" applyAlignment="1">
      <alignment vertical="top"/>
    </xf>
    <xf numFmtId="0" fontId="18" fillId="0" borderId="12" xfId="42" applyFont="1" applyBorder="1" applyAlignment="1">
      <alignment vertical="top"/>
    </xf>
    <xf numFmtId="0" fontId="18" fillId="0" borderId="13" xfId="0" applyFont="1" applyBorder="1" applyAlignment="1">
      <alignment vertical="top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NumberForma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6" formatCode="h:mm:ss"/>
    </dxf>
    <dxf>
      <numFmt numFmtId="26" formatCode="h:mm:ss"/>
    </dxf>
    <dxf>
      <numFmt numFmtId="26" formatCode="h:mm:ss"/>
    </dxf>
    <dxf>
      <numFmt numFmtId="26" formatCode="h:mm:ss"/>
    </dxf>
    <dxf>
      <numFmt numFmtId="19" formatCode="m/d/yyyy"/>
    </dxf>
    <dxf>
      <numFmt numFmtId="19" formatCode="m/d/yyyy"/>
    </dxf>
    <dxf>
      <numFmt numFmtId="165" formatCode="dddd"/>
    </dxf>
    <dxf>
      <numFmt numFmtId="165" formatCode="dddd"/>
    </dxf>
    <dxf>
      <numFmt numFmtId="164" formatCode="[$-409]d/mmm/yy;@"/>
    </dxf>
    <dxf>
      <numFmt numFmtId="164" formatCode="[$-409]d/mmm/yy;@"/>
    </dxf>
    <dxf>
      <numFmt numFmtId="19" formatCode="m/d/yyyy"/>
    </dxf>
    <dxf>
      <numFmt numFmtId="19" formatCode="m/d/yyyy"/>
    </dxf>
    <dxf>
      <numFmt numFmtId="26" formatCode="h:mm:ss"/>
    </dxf>
    <dxf>
      <numFmt numFmtId="26" formatCode="h:mm:ss"/>
    </dxf>
    <dxf>
      <numFmt numFmtId="26" formatCode="h:mm:ss"/>
    </dxf>
    <dxf>
      <numFmt numFmtId="26" formatCode="h:mm:ss"/>
    </dxf>
    <dxf>
      <numFmt numFmtId="19" formatCode="m/d/yyyy"/>
    </dxf>
    <dxf>
      <numFmt numFmtId="19" formatCode="m/d/yyyy"/>
    </dxf>
    <dxf>
      <numFmt numFmtId="165" formatCode="dddd"/>
    </dxf>
    <dxf>
      <numFmt numFmtId="165" formatCode="dddd"/>
    </dxf>
    <dxf>
      <numFmt numFmtId="164" formatCode="[$-409]d/mmm/yy;@"/>
    </dxf>
    <dxf>
      <numFmt numFmtId="164" formatCode="[$-409]d/mmm/yy;@"/>
    </dxf>
    <dxf>
      <numFmt numFmtId="19" formatCode="m/d/yyyy"/>
    </dxf>
    <dxf>
      <numFmt numFmtId="19" formatCode="m/d/yyyy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Davies" refreshedDate="42997.42622361111" createdVersion="6" refreshedVersion="6" minRefreshableVersion="3" recordCount="6526" xr:uid="{E3AB2458-9C6E-4233-92D0-9A2612831E56}">
  <cacheSource type="worksheet">
    <worksheetSource name="Table2"/>
  </cacheSource>
  <cacheFields count="34">
    <cacheField name="UserId" numFmtId="0">
      <sharedItems containsSemiMixedTypes="0" containsString="0" containsNumber="1" containsInteger="1" minValue="531225" maxValue="1605646"/>
    </cacheField>
    <cacheField name="UserRole" numFmtId="0">
      <sharedItems/>
    </cacheField>
    <cacheField name="UserCity" numFmtId="0">
      <sharedItems containsBlank="1"/>
    </cacheField>
    <cacheField name="UserState" numFmtId="0">
      <sharedItems containsBlank="1"/>
    </cacheField>
    <cacheField name="UserZip" numFmtId="0">
      <sharedItems containsString="0" containsBlank="1" containsNumber="1" containsInteger="1" minValue="0" maxValue="99999"/>
    </cacheField>
    <cacheField name="UserCountry" numFmtId="0">
      <sharedItems/>
    </cacheField>
    <cacheField name="MembershipType" numFmtId="0">
      <sharedItems containsBlank="1"/>
    </cacheField>
    <cacheField name="Bike" numFmtId="0">
      <sharedItems containsMixedTypes="1" containsNumber="1" containsInteger="1" minValue="1" maxValue="11169"/>
    </cacheField>
    <cacheField name="CheckoutKioskName" numFmtId="0">
      <sharedItems count="58">
        <s v="Red Arrow Park"/>
        <s v="Ogden/Marshall"/>
        <s v="US Bank Center"/>
        <s v="Public Market"/>
        <s v="Ogden/Jackson"/>
        <s v="Jefferson/Menomonee"/>
        <s v="411 East Wisconsin "/>
        <s v="Bublr HQ"/>
        <s v="Water/Wisconsin"/>
        <s v="Water/Pleasant "/>
        <s v="Prospect/North "/>
        <s v="Burns Commons"/>
        <s v="Brady/Prospect "/>
        <s v="Central Library"/>
        <s v="Lakefront Brewery"/>
        <s v="6th/Reservoir "/>
        <s v="Wisconsin Center"/>
        <s v="W. North Ave/N. 69th Street"/>
        <s v="Village South"/>
        <s v="W. North Ave/N. 72nd Street"/>
        <s v="Schlitz Park"/>
        <s v="Public Museum "/>
        <s v="Downer/Park Place"/>
        <s v="Brady/Humboldt"/>
        <s v="Marquette University Student Union"/>
        <s v="Bradford Beach"/>
        <s v="MLK/Brown"/>
        <s v="UWM Student Union "/>
        <s v="Oakland/Bradford"/>
        <s v="Pleasant/Commerce"/>
        <s v="Astor/Juneau"/>
        <s v="Riverview"/>
        <s v="Sandburg Hall"/>
        <s v="Zillman Park"/>
        <s v="S. 2nd/Freshwater "/>
        <s v="North/Cambridge"/>
        <s v="Riverside Park"/>
        <s v="Discovery World"/>
        <s v="Kenilworth Square"/>
        <s v="S. 2nd/Washington"/>
        <s v="Broadway/Knapp"/>
        <s v="MIAD"/>
        <s v="W. North Ave/Swan Boulevard"/>
        <s v="Humboldt/Commerce"/>
        <s v="MLK/North"/>
        <s v="Golda Meir Library"/>
        <s v="6th/Virginia"/>
        <s v="Aurora"/>
        <s v="North/Lake"/>
        <s v="Hillside Terrace"/>
        <s v="S. 2nd/Virginia"/>
        <s v="W. North Ave/N. 83rd Street"/>
        <s v="Intermodal Station"/>
        <s v="Oakland/Kenwood"/>
        <s v="5th/National"/>
        <s v="Ludington Triangle"/>
        <s v="Cesar Chavez Drive"/>
        <s v="City Hall"/>
      </sharedItems>
    </cacheField>
    <cacheField name="CO Lat" numFmtId="0">
      <sharedItems containsSemiMixedTypes="0" containsString="0" containsNumber="1" minValue="43.004728999999998" maxValue="43.078530000000001"/>
    </cacheField>
    <cacheField name="Co Long" numFmtId="0">
      <sharedItems containsSemiMixedTypes="0" containsString="0" containsNumber="1" minValue="-88.027349999999998" maxValue="-87.877300000000005"/>
    </cacheField>
    <cacheField name="ReturnKioskName" numFmtId="0">
      <sharedItems count="60">
        <s v="Schlitz Park"/>
        <s v="US Bank Center"/>
        <s v="Ogden/Marshall"/>
        <s v="Wisconsin Center"/>
        <s v="Red Arrow Park"/>
        <s v="Ogden/Jackson"/>
        <s v="Public Market"/>
        <s v="Water/Wisconsin"/>
        <s v="Bublr HQ"/>
        <s v="Intermodal Station"/>
        <s v="Kenilworth Square"/>
        <s v="Brady/Prospect "/>
        <s v="Discovery World"/>
        <s v="Sandburg Hall"/>
        <s v="Lakefront Brewery"/>
        <s v="6th/Reservoir "/>
        <s v="Pleasant/Commerce"/>
        <s v="W. North Ave/N. 69th Street"/>
        <s v="W. North Ave/N. 72nd Street"/>
        <s v="Public Museum "/>
        <s v="Golda Meir Library"/>
        <s v="Garaged"/>
        <s v="Bradford Beach"/>
        <s v="Hillside Terrace"/>
        <s v="MLK/Brown"/>
        <s v="UWM Student Union "/>
        <s v="Brady/Humboldt"/>
        <s v="Oakland/Bradford"/>
        <s v="Astor/Juneau"/>
        <s v="Riverview"/>
        <s v="Zillman Park"/>
        <s v="Marquette University Student Union"/>
        <s v="Village South"/>
        <s v="Burns Commons"/>
        <s v="Central Library"/>
        <s v="Downer/Park Place"/>
        <s v="411 East Wisconsin "/>
        <s v="S. 2nd/Freshwater "/>
        <s v="Riverside Park"/>
        <s v="Force Docked"/>
        <s v="Water/Pleasant "/>
        <s v="Jefferson/Menomonee"/>
        <s v="S. 2nd/Washington"/>
        <s v="MIAD"/>
        <s v="6th/Virginia"/>
        <s v="Broadway/Knapp"/>
        <s v="W. North Ave/N. 83rd Street"/>
        <s v="North/Cambridge"/>
        <s v="North/Lake"/>
        <s v="MLK/North"/>
        <s v="Humboldt/Commerce"/>
        <s v="5th/National"/>
        <s v="Aurora"/>
        <s v="Prospect/North "/>
        <s v="W. North Ave/Swan Boulevard"/>
        <s v="Oakland/Kenwood"/>
        <s v="Ludington Triangle"/>
        <s v="Cesar Chavez Drive"/>
        <s v="S. 2nd/Virginia"/>
        <s v="City Hall"/>
      </sharedItems>
    </cacheField>
    <cacheField name="R Lat" numFmtId="0">
      <sharedItems containsMixedTypes="1" containsNumber="1" minValue="43.004728999999998" maxValue="43.078530000000001"/>
    </cacheField>
    <cacheField name="R Long" numFmtId="0">
      <sharedItems containsMixedTypes="1" containsNumber="1" minValue="-88.027349999999998" maxValue="-87.877300000000005"/>
    </cacheField>
    <cacheField name="DurationMins" numFmtId="0">
      <sharedItems containsSemiMixedTypes="0" containsString="0" containsNumber="1" containsInteger="1" minValue="0" maxValue="6859"/>
    </cacheField>
    <cacheField name="UsageFee" numFmtId="0">
      <sharedItems containsSemiMixedTypes="0" containsString="0" containsNumber="1" containsInteger="1" minValue="0" maxValue="102"/>
    </cacheField>
    <cacheField name="Distance" numFmtId="0">
      <sharedItems containsSemiMixedTypes="0" containsString="0" containsNumber="1" minValue="0" maxValue="18"/>
    </cacheField>
    <cacheField name="EstimatedCarbonOffset" numFmtId="0">
      <sharedItems containsSemiMixedTypes="0" containsString="0" containsNumber="1" minValue="0" maxValue="17.100000000000001"/>
    </cacheField>
    <cacheField name="EstimatedCaloriesBurned" numFmtId="0">
      <sharedItems containsSemiMixedTypes="0" containsString="0" containsNumber="1" containsInteger="1" minValue="0" maxValue="720"/>
    </cacheField>
    <cacheField name="CO Count" numFmtId="0">
      <sharedItems containsSemiMixedTypes="0" containsString="0" containsNumber="1" containsInteger="1" minValue="-1" maxValue="-1"/>
    </cacheField>
    <cacheField name="CheckoutDateLocal" numFmtId="14">
      <sharedItems containsSemiMixedTypes="0" containsNonDate="0" containsDate="1" containsString="0" minDate="2017-04-01T00:00:00" maxDate="2017-05-01T00:00:00"/>
    </cacheField>
    <cacheField name="Checkout Month" numFmtId="164">
      <sharedItems containsSemiMixedTypes="0" containsNonDate="0" containsDate="1" containsString="0" minDate="2017-04-01T00:00:00" maxDate="2017-04-02T00:00:00"/>
    </cacheField>
    <cacheField name="CO DoW (data)" numFmtId="165">
      <sharedItems containsSemiMixedTypes="0" containsNonDate="0" containsDate="1" containsString="0" minDate="2017-04-01T00:00:00" maxDate="2017-05-01T00:00:00"/>
    </cacheField>
    <cacheField name="CO DoW" numFmtId="14">
      <sharedItems/>
    </cacheField>
    <cacheField name="CheckoutTimeLocal" numFmtId="21">
      <sharedItems containsSemiMixedTypes="0" containsNonDate="0" containsDate="1" containsString="0" minDate="1899-12-30T00:01:54" maxDate="1899-12-30T23:58:50"/>
    </cacheField>
    <cacheField name="CO Time (nearest hr)" numFmtId="21">
      <sharedItems containsSemiMixedTypes="0" containsNonDate="0" containsDate="1" containsString="0" minDate="1899-12-30T00:00:00" maxDate="1900-01-01T00:00:00"/>
    </cacheField>
    <cacheField name="Return Count" numFmtId="0">
      <sharedItems containsSemiMixedTypes="0" containsString="0" containsNumber="1" containsInteger="1" minValue="1" maxValue="1"/>
    </cacheField>
    <cacheField name="ReturnDateLocal" numFmtId="14">
      <sharedItems containsSemiMixedTypes="0" containsNonDate="0" containsDate="1" containsString="0" minDate="2017-04-01T00:00:00" maxDate="2017-05-01T00:00:00"/>
    </cacheField>
    <cacheField name="Return Month" numFmtId="164">
      <sharedItems containsSemiMixedTypes="0" containsNonDate="0" containsDate="1" containsString="0" minDate="2017-04-01T00:00:00" maxDate="2017-04-02T00:00:00"/>
    </cacheField>
    <cacheField name="R DoW (data)" numFmtId="165">
      <sharedItems containsSemiMixedTypes="0" containsNonDate="0" containsDate="1" containsString="0" minDate="2017-04-01T00:00:00" maxDate="2017-05-01T00:00:00"/>
    </cacheField>
    <cacheField name="R DoW" numFmtId="14">
      <sharedItems/>
    </cacheField>
    <cacheField name="ReturnTimeLocal" numFmtId="21">
      <sharedItems containsSemiMixedTypes="0" containsNonDate="0" containsDate="1" containsString="0" minDate="1899-12-30T00:00:27" maxDate="1899-12-30T23:59:23"/>
    </cacheField>
    <cacheField name="Return Time (nearest hr)" numFmtId="21">
      <sharedItems containsSemiMixedTypes="0" containsNonDate="0" containsDate="1" containsString="0" minDate="1899-12-30T00:00:00" maxDate="1900-01-01T00:00:00"/>
    </cacheField>
    <cacheField name="TripRoute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26">
  <r>
    <n v="1095886"/>
    <s v="Demo Member"/>
    <m/>
    <m/>
    <m/>
    <s v="UNITED STATES"/>
    <m/>
    <n v="5527"/>
    <x v="0"/>
    <n v="43.042490000000001"/>
    <n v="-87.909959999999998"/>
    <x v="0"/>
    <n v="43.049230000000001"/>
    <n v="-87.911940000000001"/>
    <n v="4"/>
    <n v="0"/>
    <n v="0.6"/>
    <n v="0.6"/>
    <n v="24"/>
    <n v="-1"/>
    <d v="2017-04-22T00:00:00"/>
    <d v="2017-04-01T00:00:00"/>
    <d v="2017-04-22T00:00:00"/>
    <s v="Saturday"/>
    <d v="1899-12-30T21:57:28"/>
    <d v="1899-12-30T22:00:00"/>
    <n v="1"/>
    <d v="2017-04-22T00:00:00"/>
    <d v="2017-04-01T00:00:00"/>
    <d v="2017-04-22T00:00:00"/>
    <s v="Saturday"/>
    <d v="1899-12-30T22:01:55"/>
    <d v="1899-12-30T22:00:00"/>
    <s v="One Way"/>
  </r>
  <r>
    <n v="1095886"/>
    <s v="Demo Member"/>
    <m/>
    <m/>
    <m/>
    <s v="UNITED STATES"/>
    <m/>
    <n v="5428"/>
    <x v="1"/>
    <n v="43.048200000000001"/>
    <n v="-87.900859999999994"/>
    <x v="1"/>
    <n v="43.03886"/>
    <n v="-87.902720000000002"/>
    <n v="6"/>
    <n v="0"/>
    <n v="0.9"/>
    <n v="0.9"/>
    <n v="36"/>
    <n v="-1"/>
    <d v="2017-04-19T00:00:00"/>
    <d v="2017-04-01T00:00:00"/>
    <d v="2017-04-19T00:00:00"/>
    <s v="Wednesday"/>
    <d v="1899-12-30T07:43:35"/>
    <d v="1899-12-30T08:00:00"/>
    <n v="1"/>
    <d v="2017-04-19T00:00:00"/>
    <d v="2017-04-01T00:00:00"/>
    <d v="2017-04-19T00:00:00"/>
    <s v="Wednesday"/>
    <d v="1899-12-30T07:49:43"/>
    <d v="1899-12-30T08:00:00"/>
    <s v="One Way"/>
  </r>
  <r>
    <n v="1095886"/>
    <s v="Demo Member"/>
    <m/>
    <m/>
    <m/>
    <s v="UNITED STATES"/>
    <m/>
    <n v="11093"/>
    <x v="1"/>
    <n v="43.048200000000001"/>
    <n v="-87.900859999999994"/>
    <x v="1"/>
    <n v="43.03886"/>
    <n v="-87.902720000000002"/>
    <n v="5"/>
    <n v="0"/>
    <n v="0.8"/>
    <n v="0.7"/>
    <n v="30"/>
    <n v="-1"/>
    <d v="2017-04-12T00:00:00"/>
    <d v="2017-04-01T00:00:00"/>
    <d v="2017-04-12T00:00:00"/>
    <s v="Wednesday"/>
    <d v="1899-12-30T11:41:13"/>
    <d v="1899-12-30T12:00:00"/>
    <n v="1"/>
    <d v="2017-04-12T00:00:00"/>
    <d v="2017-04-01T00:00:00"/>
    <d v="2017-04-12T00:00:00"/>
    <s v="Wednesday"/>
    <d v="1899-12-30T11:46:46"/>
    <d v="1899-12-30T12:00:00"/>
    <s v="One Way"/>
  </r>
  <r>
    <n v="1095886"/>
    <s v="Demo Member"/>
    <m/>
    <m/>
    <m/>
    <s v="UNITED STATES"/>
    <m/>
    <n v="11093"/>
    <x v="2"/>
    <n v="43.03886"/>
    <n v="-87.902720000000002"/>
    <x v="2"/>
    <n v="43.048200000000001"/>
    <n v="-87.900859999999994"/>
    <n v="5"/>
    <n v="0"/>
    <n v="0.8"/>
    <n v="0.7"/>
    <n v="30"/>
    <n v="-1"/>
    <d v="2017-04-12T00:00:00"/>
    <d v="2017-04-01T00:00:00"/>
    <d v="2017-04-12T00:00:00"/>
    <s v="Wednesday"/>
    <d v="1899-12-30T18:38:05"/>
    <d v="1899-12-30T19:00:00"/>
    <n v="1"/>
    <d v="2017-04-12T00:00:00"/>
    <d v="2017-04-01T00:00:00"/>
    <d v="2017-04-12T00:00:00"/>
    <s v="Wednesday"/>
    <d v="1899-12-30T18:43:52"/>
    <d v="1899-12-30T19:00:00"/>
    <s v="One Way"/>
  </r>
  <r>
    <n v="1095886"/>
    <s v="Demo Member"/>
    <m/>
    <m/>
    <m/>
    <s v="UNITED STATES"/>
    <m/>
    <n v="11093"/>
    <x v="1"/>
    <n v="43.048200000000001"/>
    <n v="-87.900859999999994"/>
    <x v="1"/>
    <n v="43.03886"/>
    <n v="-87.902720000000002"/>
    <n v="5"/>
    <n v="0"/>
    <n v="0.8"/>
    <n v="0.7"/>
    <n v="30"/>
    <n v="-1"/>
    <d v="2017-04-13T00:00:00"/>
    <d v="2017-04-01T00:00:00"/>
    <d v="2017-04-13T00:00:00"/>
    <s v="Thursday"/>
    <d v="1899-12-30T13:03:26"/>
    <d v="1899-12-30T13:00:00"/>
    <n v="1"/>
    <d v="2017-04-13T00:00:00"/>
    <d v="2017-04-01T00:00:00"/>
    <d v="2017-04-13T00:00:00"/>
    <s v="Thursday"/>
    <d v="1899-12-30T13:08:15"/>
    <d v="1899-12-30T13:00:00"/>
    <s v="One Way"/>
  </r>
  <r>
    <n v="1095886"/>
    <s v="Demo Member"/>
    <m/>
    <m/>
    <m/>
    <s v="UNITED STATES"/>
    <m/>
    <n v="188"/>
    <x v="2"/>
    <n v="43.03886"/>
    <n v="-87.902720000000002"/>
    <x v="2"/>
    <n v="43.048200000000001"/>
    <n v="-87.900859999999994"/>
    <n v="6"/>
    <n v="0"/>
    <n v="0.9"/>
    <n v="0.9"/>
    <n v="36"/>
    <n v="-1"/>
    <d v="2017-04-13T00:00:00"/>
    <d v="2017-04-01T00:00:00"/>
    <d v="2017-04-13T00:00:00"/>
    <s v="Thursday"/>
    <d v="1899-12-30T16:41:36"/>
    <d v="1899-12-30T17:00:00"/>
    <n v="1"/>
    <d v="2017-04-13T00:00:00"/>
    <d v="2017-04-01T00:00:00"/>
    <d v="2017-04-13T00:00:00"/>
    <s v="Thursday"/>
    <d v="1899-12-30T16:47:47"/>
    <d v="1899-12-30T17:00:00"/>
    <s v="One Way"/>
  </r>
  <r>
    <n v="1095890"/>
    <s v="Demo Member"/>
    <m/>
    <m/>
    <m/>
    <s v="UNITED STATES"/>
    <m/>
    <n v="5444"/>
    <x v="3"/>
    <n v="43.03519"/>
    <n v="-87.907390000000007"/>
    <x v="3"/>
    <n v="43.03913"/>
    <n v="-87.916150000000002"/>
    <n v="6"/>
    <n v="0"/>
    <n v="0.9"/>
    <n v="0.9"/>
    <n v="36"/>
    <n v="-1"/>
    <d v="2017-04-14T00:00:00"/>
    <d v="2017-04-01T00:00:00"/>
    <d v="2017-04-14T00:00:00"/>
    <s v="Friday"/>
    <d v="1899-12-30T10:14:03"/>
    <d v="1899-12-30T10:00:00"/>
    <n v="1"/>
    <d v="2017-04-14T00:00:00"/>
    <d v="2017-04-01T00:00:00"/>
    <d v="2017-04-14T00:00:00"/>
    <s v="Friday"/>
    <d v="1899-12-30T10:20:41"/>
    <d v="1899-12-30T10:00:00"/>
    <s v="One Way"/>
  </r>
  <r>
    <n v="1095898"/>
    <s v="Demo Member"/>
    <m/>
    <m/>
    <m/>
    <s v="UNITED STATES"/>
    <m/>
    <n v="11140"/>
    <x v="4"/>
    <n v="43.04824"/>
    <n v="-87.904970000000006"/>
    <x v="4"/>
    <n v="43.042490000000001"/>
    <n v="-87.909959999999998"/>
    <n v="4"/>
    <n v="0"/>
    <n v="0.6"/>
    <n v="0.6"/>
    <n v="24"/>
    <n v="-1"/>
    <d v="2017-04-10T00:00:00"/>
    <d v="2017-04-01T00:00:00"/>
    <d v="2017-04-10T00:00:00"/>
    <s v="Monday"/>
    <d v="1899-12-30T13:53:27"/>
    <d v="1899-12-30T14:00:00"/>
    <n v="1"/>
    <d v="2017-04-10T00:00:00"/>
    <d v="2017-04-01T00:00:00"/>
    <d v="2017-04-10T00:00:00"/>
    <s v="Monday"/>
    <d v="1899-12-30T13:57:54"/>
    <d v="1899-12-30T14:00:00"/>
    <s v="One Way"/>
  </r>
  <r>
    <n v="1095898"/>
    <s v="Demo Member"/>
    <m/>
    <m/>
    <m/>
    <s v="UNITED STATES"/>
    <m/>
    <n v="5221"/>
    <x v="0"/>
    <n v="43.042490000000001"/>
    <n v="-87.909959999999998"/>
    <x v="5"/>
    <n v="43.04824"/>
    <n v="-87.904970000000006"/>
    <n v="6"/>
    <n v="0"/>
    <n v="0.9"/>
    <n v="0.9"/>
    <n v="36"/>
    <n v="-1"/>
    <d v="2017-04-10T00:00:00"/>
    <d v="2017-04-01T00:00:00"/>
    <d v="2017-04-10T00:00:00"/>
    <s v="Monday"/>
    <d v="1899-12-30T13:02:40"/>
    <d v="1899-12-30T13:00:00"/>
    <n v="1"/>
    <d v="2017-04-10T00:00:00"/>
    <d v="2017-04-01T00:00:00"/>
    <d v="2017-04-10T00:00:00"/>
    <s v="Monday"/>
    <d v="1899-12-30T13:08:58"/>
    <d v="1899-12-30T13:00:00"/>
    <s v="One Way"/>
  </r>
  <r>
    <n v="1144239"/>
    <s v="Demo Member"/>
    <m/>
    <m/>
    <m/>
    <s v="UNITED STATES"/>
    <m/>
    <n v="183"/>
    <x v="5"/>
    <n v="43.031320000000001"/>
    <n v="-87.904259999999994"/>
    <x v="6"/>
    <n v="43.03519"/>
    <n v="-87.907390000000007"/>
    <n v="3"/>
    <n v="0"/>
    <n v="0.5"/>
    <n v="0.4"/>
    <n v="18"/>
    <n v="-1"/>
    <d v="2017-04-07T00:00:00"/>
    <d v="2017-04-01T00:00:00"/>
    <d v="2017-04-07T00:00:00"/>
    <s v="Friday"/>
    <d v="1899-12-30T12:30:38"/>
    <d v="1899-12-30T13:00:00"/>
    <n v="1"/>
    <d v="2017-04-07T00:00:00"/>
    <d v="2017-04-01T00:00:00"/>
    <d v="2017-04-07T00:00:00"/>
    <s v="Friday"/>
    <d v="1899-12-30T12:33:59"/>
    <d v="1899-12-30T13:00:00"/>
    <s v="One Way"/>
  </r>
  <r>
    <n v="1171974"/>
    <s v="Demo Member"/>
    <m/>
    <m/>
    <m/>
    <s v="UNITED STATES"/>
    <m/>
    <n v="11066"/>
    <x v="6"/>
    <n v="43.038719999999998"/>
    <n v="-87.905339999999995"/>
    <x v="7"/>
    <n v="43.038580000000003"/>
    <n v="-87.90934"/>
    <n v="95"/>
    <n v="0"/>
    <n v="14.3"/>
    <n v="13.5"/>
    <n v="570"/>
    <n v="-1"/>
    <d v="2017-04-24T00:00:00"/>
    <d v="2017-04-01T00:00:00"/>
    <d v="2017-04-24T00:00:00"/>
    <s v="Monday"/>
    <d v="1899-12-30T21:21:44"/>
    <d v="1899-12-30T21:00:00"/>
    <n v="1"/>
    <d v="2017-04-24T00:00:00"/>
    <d v="2017-04-01T00:00:00"/>
    <d v="2017-04-24T00:00:00"/>
    <s v="Monday"/>
    <d v="1899-12-30T22:56:40"/>
    <d v="1899-12-30T23:00:00"/>
    <s v="One Way"/>
  </r>
  <r>
    <n v="1197971"/>
    <s v="Demo Member"/>
    <m/>
    <m/>
    <m/>
    <s v="UNITED STATES"/>
    <m/>
    <n v="11166"/>
    <x v="7"/>
    <n v="43.038245000000003"/>
    <n v="-87.914811999999998"/>
    <x v="8"/>
    <n v="43.038245000000003"/>
    <n v="-87.914811999999998"/>
    <n v="0"/>
    <n v="0"/>
    <n v="0"/>
    <n v="0"/>
    <n v="0"/>
    <n v="-1"/>
    <d v="2017-04-28T00:00:00"/>
    <d v="2017-04-01T00:00:00"/>
    <d v="2017-04-28T00:00:00"/>
    <s v="Friday"/>
    <d v="1899-12-30T15:50:26"/>
    <d v="1899-12-30T16:00:00"/>
    <n v="1"/>
    <d v="2017-04-28T00:00:00"/>
    <d v="2017-04-01T00:00:00"/>
    <d v="2017-04-28T00:00:00"/>
    <s v="Friday"/>
    <d v="1899-12-30T15:50:32"/>
    <d v="1899-12-30T16:00:00"/>
    <s v="Round Trip"/>
  </r>
  <r>
    <n v="1197971"/>
    <s v="Demo Member"/>
    <m/>
    <m/>
    <m/>
    <s v="UNITED STATES"/>
    <m/>
    <n v="11166"/>
    <x v="7"/>
    <n v="43.038245000000003"/>
    <n v="-87.914811999999998"/>
    <x v="8"/>
    <n v="43.038245000000003"/>
    <n v="-87.914811999999998"/>
    <n v="0"/>
    <n v="0"/>
    <n v="0"/>
    <n v="0"/>
    <n v="0"/>
    <n v="-1"/>
    <d v="2017-04-28T00:00:00"/>
    <d v="2017-04-01T00:00:00"/>
    <d v="2017-04-28T00:00:00"/>
    <s v="Friday"/>
    <d v="1899-12-30T15:51:32"/>
    <d v="1899-12-30T16:00:00"/>
    <n v="1"/>
    <d v="2017-04-28T00:00:00"/>
    <d v="2017-04-01T00:00:00"/>
    <d v="2017-04-28T00:00:00"/>
    <s v="Friday"/>
    <d v="1899-12-30T15:51:43"/>
    <d v="1899-12-30T16:00:00"/>
    <s v="Round Trip"/>
  </r>
  <r>
    <n v="1200585"/>
    <s v="Demo Member"/>
    <m/>
    <m/>
    <m/>
    <s v="UNITED STATES"/>
    <m/>
    <n v="5513"/>
    <x v="4"/>
    <n v="43.04824"/>
    <n v="-87.904970000000006"/>
    <x v="0"/>
    <n v="43.049230000000001"/>
    <n v="-87.911940000000001"/>
    <n v="299"/>
    <n v="0"/>
    <n v="18"/>
    <n v="17.100000000000001"/>
    <n v="720"/>
    <n v="-1"/>
    <d v="2017-04-21T00:00:00"/>
    <d v="2017-04-01T00:00:00"/>
    <d v="2017-04-21T00:00:00"/>
    <s v="Friday"/>
    <d v="1899-12-30T14:36:47"/>
    <d v="1899-12-30T15:00:00"/>
    <n v="1"/>
    <d v="2017-04-21T00:00:00"/>
    <d v="2017-04-01T00:00:00"/>
    <d v="2017-04-21T00:00:00"/>
    <s v="Friday"/>
    <d v="1899-12-30T19:35:33"/>
    <d v="1899-12-30T20:00:00"/>
    <s v="One Way"/>
  </r>
  <r>
    <n v="1200585"/>
    <s v="Demo Member"/>
    <m/>
    <m/>
    <m/>
    <s v="UNITED STATES"/>
    <m/>
    <n v="989"/>
    <x v="8"/>
    <n v="43.038580000000003"/>
    <n v="-87.90934"/>
    <x v="9"/>
    <n v="43.034619999999997"/>
    <n v="-87.917500000000004"/>
    <n v="5"/>
    <n v="0"/>
    <n v="0.8"/>
    <n v="0.7"/>
    <n v="30"/>
    <n v="-1"/>
    <d v="2017-04-18T00:00:00"/>
    <d v="2017-04-01T00:00:00"/>
    <d v="2017-04-18T00:00:00"/>
    <s v="Tuesday"/>
    <d v="1899-12-30T19:02:49"/>
    <d v="1899-12-30T19:00:00"/>
    <n v="1"/>
    <d v="2017-04-18T00:00:00"/>
    <d v="2017-04-01T00:00:00"/>
    <d v="2017-04-18T00:00:00"/>
    <s v="Tuesday"/>
    <d v="1899-12-30T19:07:44"/>
    <d v="1899-12-30T19:00:00"/>
    <s v="One Way"/>
  </r>
  <r>
    <n v="1200585"/>
    <s v="Demo Member"/>
    <m/>
    <m/>
    <m/>
    <s v="UNITED STATES"/>
    <m/>
    <n v="11120"/>
    <x v="9"/>
    <n v="43.05097"/>
    <n v="-87.906440000000003"/>
    <x v="6"/>
    <n v="43.03519"/>
    <n v="-87.907390000000007"/>
    <n v="30"/>
    <n v="0"/>
    <n v="4.5"/>
    <n v="4.3"/>
    <n v="180"/>
    <n v="-1"/>
    <d v="2017-04-24T00:00:00"/>
    <d v="2017-04-01T00:00:00"/>
    <d v="2017-04-24T00:00:00"/>
    <s v="Monday"/>
    <d v="1899-12-30T10:51:37"/>
    <d v="1899-12-30T11:00:00"/>
    <n v="1"/>
    <d v="2017-04-24T00:00:00"/>
    <d v="2017-04-01T00:00:00"/>
    <d v="2017-04-24T00:00:00"/>
    <s v="Monday"/>
    <d v="1899-12-30T11:21:16"/>
    <d v="1899-12-30T11:00:00"/>
    <s v="One Way"/>
  </r>
  <r>
    <n v="1200585"/>
    <s v="Demo Member"/>
    <m/>
    <m/>
    <m/>
    <s v="UNITED STATES"/>
    <m/>
    <n v="47"/>
    <x v="10"/>
    <n v="43.060786"/>
    <n v="-87.883825999999999"/>
    <x v="10"/>
    <n v="43.058619999999998"/>
    <n v="-87.885319999999993"/>
    <n v="2"/>
    <n v="0"/>
    <n v="0.3"/>
    <n v="0.3"/>
    <n v="12"/>
    <n v="-1"/>
    <d v="2017-04-04T00:00:00"/>
    <d v="2017-04-01T00:00:00"/>
    <d v="2017-04-04T00:00:00"/>
    <s v="Tuesday"/>
    <d v="1899-12-30T18:06:58"/>
    <d v="1899-12-30T18:00:00"/>
    <n v="1"/>
    <d v="2017-04-04T00:00:00"/>
    <d v="2017-04-01T00:00:00"/>
    <d v="2017-04-04T00:00:00"/>
    <s v="Tuesday"/>
    <d v="1899-12-30T18:08:32"/>
    <d v="1899-12-30T18:00:00"/>
    <s v="One Way"/>
  </r>
  <r>
    <n v="1200585"/>
    <s v="Demo Member"/>
    <m/>
    <m/>
    <m/>
    <s v="UNITED STATES"/>
    <m/>
    <n v="5544"/>
    <x v="11"/>
    <n v="43.04804"/>
    <n v="-87.896720000000002"/>
    <x v="11"/>
    <n v="43.052460000000004"/>
    <n v="-87.891000000000005"/>
    <n v="4"/>
    <n v="0"/>
    <n v="0.6"/>
    <n v="0.6"/>
    <n v="24"/>
    <n v="-1"/>
    <d v="2017-04-02T00:00:00"/>
    <d v="2017-04-01T00:00:00"/>
    <d v="2017-04-02T00:00:00"/>
    <s v="Sunday"/>
    <d v="1899-12-30T14:29:38"/>
    <d v="1899-12-30T14:00:00"/>
    <n v="1"/>
    <d v="2017-04-02T00:00:00"/>
    <d v="2017-04-01T00:00:00"/>
    <d v="2017-04-02T00:00:00"/>
    <s v="Sunday"/>
    <d v="1899-12-30T14:33:41"/>
    <d v="1899-12-30T15:00:00"/>
    <s v="One Way"/>
  </r>
  <r>
    <n v="1200585"/>
    <s v="Demo Member"/>
    <m/>
    <m/>
    <m/>
    <s v="UNITED STATES"/>
    <m/>
    <n v="5469"/>
    <x v="12"/>
    <n v="43.052460000000004"/>
    <n v="-87.891000000000005"/>
    <x v="12"/>
    <n v="43.036900000000003"/>
    <n v="-87.89667"/>
    <n v="11"/>
    <n v="0"/>
    <n v="1.7"/>
    <n v="1.6"/>
    <n v="66"/>
    <n v="-1"/>
    <d v="2017-04-02T00:00:00"/>
    <d v="2017-04-01T00:00:00"/>
    <d v="2017-04-02T00:00:00"/>
    <s v="Sunday"/>
    <d v="1899-12-30T12:21:37"/>
    <d v="1899-12-30T12:00:00"/>
    <n v="1"/>
    <d v="2017-04-02T00:00:00"/>
    <d v="2017-04-01T00:00:00"/>
    <d v="2017-04-02T00:00:00"/>
    <s v="Sunday"/>
    <d v="1899-12-30T12:32:16"/>
    <d v="1899-12-30T13:00:00"/>
    <s v="One Way"/>
  </r>
  <r>
    <n v="1200594"/>
    <s v="Demo Member"/>
    <m/>
    <m/>
    <m/>
    <s v="UNITED STATES"/>
    <m/>
    <n v="5577"/>
    <x v="12"/>
    <n v="43.052460000000004"/>
    <n v="-87.891000000000005"/>
    <x v="12"/>
    <n v="43.036900000000003"/>
    <n v="-87.89667"/>
    <n v="11"/>
    <n v="0"/>
    <n v="1.7"/>
    <n v="1.6"/>
    <n v="66"/>
    <n v="-1"/>
    <d v="2017-04-02T00:00:00"/>
    <d v="2017-04-01T00:00:00"/>
    <d v="2017-04-02T00:00:00"/>
    <s v="Sunday"/>
    <d v="1899-12-30T12:21:31"/>
    <d v="1899-12-30T12:00:00"/>
    <n v="1"/>
    <d v="2017-04-02T00:00:00"/>
    <d v="2017-04-01T00:00:00"/>
    <d v="2017-04-02T00:00:00"/>
    <s v="Sunday"/>
    <d v="1899-12-30T12:32:21"/>
    <d v="1899-12-30T13:00:00"/>
    <s v="One Way"/>
  </r>
  <r>
    <n v="1200594"/>
    <s v="Demo Member"/>
    <m/>
    <m/>
    <m/>
    <s v="UNITED STATES"/>
    <m/>
    <n v="5539"/>
    <x v="11"/>
    <n v="43.04804"/>
    <n v="-87.896720000000002"/>
    <x v="11"/>
    <n v="43.052460000000004"/>
    <n v="-87.891000000000005"/>
    <n v="4"/>
    <n v="0"/>
    <n v="0.6"/>
    <n v="0.6"/>
    <n v="24"/>
    <n v="-1"/>
    <d v="2017-04-02T00:00:00"/>
    <d v="2017-04-01T00:00:00"/>
    <d v="2017-04-02T00:00:00"/>
    <s v="Sunday"/>
    <d v="1899-12-30T14:29:47"/>
    <d v="1899-12-30T14:00:00"/>
    <n v="1"/>
    <d v="2017-04-02T00:00:00"/>
    <d v="2017-04-01T00:00:00"/>
    <d v="2017-04-02T00:00:00"/>
    <s v="Sunday"/>
    <d v="1899-12-30T14:33:44"/>
    <d v="1899-12-30T15:00:00"/>
    <s v="One Way"/>
  </r>
  <r>
    <n v="1257611"/>
    <s v="Demo Member"/>
    <m/>
    <m/>
    <m/>
    <s v="UNITED STATES"/>
    <m/>
    <n v="179"/>
    <x v="0"/>
    <n v="43.042490000000001"/>
    <n v="-87.909959999999998"/>
    <x v="13"/>
    <n v="43.078530000000001"/>
    <n v="-87.882620000000003"/>
    <n v="36"/>
    <n v="0"/>
    <n v="5.4"/>
    <n v="5.0999999999999996"/>
    <n v="216"/>
    <n v="-1"/>
    <d v="2017-04-03T00:00:00"/>
    <d v="2017-04-01T00:00:00"/>
    <d v="2017-04-03T00:00:00"/>
    <s v="Monday"/>
    <d v="1899-12-30T12:35:03"/>
    <d v="1899-12-30T13:00:00"/>
    <n v="1"/>
    <d v="2017-04-03T00:00:00"/>
    <d v="2017-04-01T00:00:00"/>
    <d v="2017-04-03T00:00:00"/>
    <s v="Monday"/>
    <d v="1899-12-30T13:11:26"/>
    <d v="1899-12-30T13:00:00"/>
    <s v="One Way"/>
  </r>
  <r>
    <n v="1257611"/>
    <s v="Demo Member"/>
    <m/>
    <m/>
    <m/>
    <s v="UNITED STATES"/>
    <m/>
    <n v="269"/>
    <x v="13"/>
    <n v="43.038649999999997"/>
    <n v="-87.921930000000003"/>
    <x v="4"/>
    <n v="43.042490000000001"/>
    <n v="-87.909959999999998"/>
    <n v="8"/>
    <n v="0"/>
    <n v="1.2"/>
    <n v="1.1000000000000001"/>
    <n v="48"/>
    <n v="-1"/>
    <d v="2017-04-03T00:00:00"/>
    <d v="2017-04-01T00:00:00"/>
    <d v="2017-04-03T00:00:00"/>
    <s v="Monday"/>
    <d v="1899-12-30T07:27:18"/>
    <d v="1899-12-30T07:00:00"/>
    <n v="1"/>
    <d v="2017-04-03T00:00:00"/>
    <d v="2017-04-01T00:00:00"/>
    <d v="2017-04-03T00:00:00"/>
    <s v="Monday"/>
    <d v="1899-12-30T07:35:36"/>
    <d v="1899-12-30T08:00:00"/>
    <s v="One Way"/>
  </r>
  <r>
    <n v="1257611"/>
    <s v="Demo Member"/>
    <m/>
    <m/>
    <m/>
    <s v="UNITED STATES"/>
    <m/>
    <n v="188"/>
    <x v="0"/>
    <n v="43.042490000000001"/>
    <n v="-87.909959999999998"/>
    <x v="0"/>
    <n v="43.049230000000001"/>
    <n v="-87.911940000000001"/>
    <n v="5"/>
    <n v="0"/>
    <n v="0.8"/>
    <n v="0.7"/>
    <n v="30"/>
    <n v="-1"/>
    <d v="2017-04-05T00:00:00"/>
    <d v="2017-04-01T00:00:00"/>
    <d v="2017-04-05T00:00:00"/>
    <s v="Wednesday"/>
    <d v="1899-12-30T12:22:40"/>
    <d v="1899-12-30T12:00:00"/>
    <n v="1"/>
    <d v="2017-04-05T00:00:00"/>
    <d v="2017-04-01T00:00:00"/>
    <d v="2017-04-05T00:00:00"/>
    <s v="Wednesday"/>
    <d v="1899-12-30T12:27:46"/>
    <d v="1899-12-30T12:00:00"/>
    <s v="One Way"/>
  </r>
  <r>
    <n v="1257611"/>
    <s v="Demo Member"/>
    <m/>
    <m/>
    <m/>
    <s v="UNITED STATES"/>
    <m/>
    <n v="5466"/>
    <x v="14"/>
    <n v="43.05536"/>
    <n v="-87.90504"/>
    <x v="14"/>
    <n v="43.05536"/>
    <n v="-87.90504"/>
    <n v="0"/>
    <n v="0"/>
    <n v="0"/>
    <n v="0"/>
    <n v="0"/>
    <n v="-1"/>
    <d v="2017-04-01T00:00:00"/>
    <d v="2017-04-01T00:00:00"/>
    <d v="2017-04-01T00:00:00"/>
    <s v="Saturday"/>
    <d v="1899-12-30T14:32:07"/>
    <d v="1899-12-30T15:00:00"/>
    <n v="1"/>
    <d v="2017-04-01T00:00:00"/>
    <d v="2017-04-01T00:00:00"/>
    <d v="2017-04-01T00:00:00"/>
    <s v="Saturday"/>
    <d v="1899-12-30T14:32:19"/>
    <d v="1899-12-30T15:00:00"/>
    <s v="Round Trip"/>
  </r>
  <r>
    <n v="1257611"/>
    <s v="Demo Member"/>
    <m/>
    <m/>
    <m/>
    <s v="UNITED STATES"/>
    <m/>
    <n v="269"/>
    <x v="13"/>
    <n v="43.038649999999997"/>
    <n v="-87.921930000000003"/>
    <x v="4"/>
    <n v="43.042490000000001"/>
    <n v="-87.909959999999998"/>
    <n v="7"/>
    <n v="0"/>
    <n v="1.1000000000000001"/>
    <n v="1"/>
    <n v="42"/>
    <n v="-1"/>
    <d v="2017-04-13T00:00:00"/>
    <d v="2017-04-01T00:00:00"/>
    <d v="2017-04-13T00:00:00"/>
    <s v="Thursday"/>
    <d v="1899-12-30T07:38:00"/>
    <d v="1899-12-30T08:00:00"/>
    <n v="1"/>
    <d v="2017-04-13T00:00:00"/>
    <d v="2017-04-01T00:00:00"/>
    <d v="2017-04-13T00:00:00"/>
    <s v="Thursday"/>
    <d v="1899-12-30T07:45:59"/>
    <d v="1899-12-30T08:00:00"/>
    <s v="One Way"/>
  </r>
  <r>
    <n v="1257611"/>
    <s v="Demo Member"/>
    <m/>
    <m/>
    <m/>
    <s v="UNITED STATES"/>
    <m/>
    <n v="5522"/>
    <x v="0"/>
    <n v="43.042490000000001"/>
    <n v="-87.909959999999998"/>
    <x v="13"/>
    <n v="43.078530000000001"/>
    <n v="-87.882620000000003"/>
    <n v="35"/>
    <n v="0"/>
    <n v="5.3"/>
    <n v="5"/>
    <n v="210"/>
    <n v="-1"/>
    <d v="2017-04-10T00:00:00"/>
    <d v="2017-04-01T00:00:00"/>
    <d v="2017-04-10T00:00:00"/>
    <s v="Monday"/>
    <d v="1899-12-30T12:40:30"/>
    <d v="1899-12-30T13:00:00"/>
    <n v="1"/>
    <d v="2017-04-10T00:00:00"/>
    <d v="2017-04-01T00:00:00"/>
    <d v="2017-04-10T00:00:00"/>
    <s v="Monday"/>
    <d v="1899-12-30T13:15:24"/>
    <d v="1899-12-30T13:00:00"/>
    <s v="One Way"/>
  </r>
  <r>
    <n v="1257611"/>
    <s v="Demo Member"/>
    <m/>
    <m/>
    <m/>
    <s v="UNITED STATES"/>
    <m/>
    <n v="5519"/>
    <x v="13"/>
    <n v="43.038649999999997"/>
    <n v="-87.921930000000003"/>
    <x v="4"/>
    <n v="43.042490000000001"/>
    <n v="-87.909959999999998"/>
    <n v="7"/>
    <n v="0"/>
    <n v="1.1000000000000001"/>
    <n v="1"/>
    <n v="42"/>
    <n v="-1"/>
    <d v="2017-04-11T00:00:00"/>
    <d v="2017-04-01T00:00:00"/>
    <d v="2017-04-11T00:00:00"/>
    <s v="Tuesday"/>
    <d v="1899-12-30T07:25:06"/>
    <d v="1899-12-30T07:00:00"/>
    <n v="1"/>
    <d v="2017-04-11T00:00:00"/>
    <d v="2017-04-01T00:00:00"/>
    <d v="2017-04-11T00:00:00"/>
    <s v="Tuesday"/>
    <d v="1899-12-30T07:32:40"/>
    <d v="1899-12-30T08:00:00"/>
    <s v="One Way"/>
  </r>
  <r>
    <n v="1261333"/>
    <s v="Demo Member"/>
    <m/>
    <m/>
    <m/>
    <s v="UNITED STATES"/>
    <m/>
    <n v="330"/>
    <x v="15"/>
    <n v="43.054830000000003"/>
    <n v="-87.91874"/>
    <x v="15"/>
    <n v="43.054830000000003"/>
    <n v="-87.91874"/>
    <n v="136"/>
    <n v="0"/>
    <n v="18"/>
    <n v="17.100000000000001"/>
    <n v="720"/>
    <n v="-1"/>
    <d v="2017-04-15T00:00:00"/>
    <d v="2017-04-01T00:00:00"/>
    <d v="2017-04-15T00:00:00"/>
    <s v="Saturday"/>
    <d v="1899-12-30T13:45:32"/>
    <d v="1899-12-30T14:00:00"/>
    <n v="1"/>
    <d v="2017-04-15T00:00:00"/>
    <d v="2017-04-01T00:00:00"/>
    <d v="2017-04-15T00:00:00"/>
    <s v="Saturday"/>
    <d v="1899-12-30T16:01:39"/>
    <d v="1899-12-30T16:00:00"/>
    <s v="Round Trip"/>
  </r>
  <r>
    <n v="1261333"/>
    <s v="Demo Member"/>
    <m/>
    <m/>
    <m/>
    <s v="UNITED STATES"/>
    <m/>
    <n v="186"/>
    <x v="15"/>
    <n v="43.054830000000003"/>
    <n v="-87.91874"/>
    <x v="15"/>
    <n v="43.054830000000003"/>
    <n v="-87.91874"/>
    <n v="15"/>
    <n v="0"/>
    <n v="2.2999999999999998"/>
    <n v="2.1"/>
    <n v="90"/>
    <n v="-1"/>
    <d v="2017-04-14T00:00:00"/>
    <d v="2017-04-01T00:00:00"/>
    <d v="2017-04-14T00:00:00"/>
    <s v="Friday"/>
    <d v="1899-12-30T14:45:15"/>
    <d v="1899-12-30T15:00:00"/>
    <n v="1"/>
    <d v="2017-04-14T00:00:00"/>
    <d v="2017-04-01T00:00:00"/>
    <d v="2017-04-14T00:00:00"/>
    <s v="Friday"/>
    <d v="1899-12-30T15:00:49"/>
    <d v="1899-12-30T15:00:00"/>
    <s v="Round Trip"/>
  </r>
  <r>
    <n v="1265200"/>
    <s v="Demo Member"/>
    <m/>
    <m/>
    <m/>
    <s v="UNITED STATES"/>
    <m/>
    <n v="5559"/>
    <x v="16"/>
    <n v="43.03913"/>
    <n v="-87.916150000000002"/>
    <x v="16"/>
    <n v="43.052549999999997"/>
    <n v="-87.909329999999997"/>
    <n v="10"/>
    <n v="0"/>
    <n v="1.5"/>
    <n v="1.4"/>
    <n v="60"/>
    <n v="-1"/>
    <d v="2017-04-25T00:00:00"/>
    <d v="2017-04-01T00:00:00"/>
    <d v="2017-04-25T00:00:00"/>
    <s v="Tuesday"/>
    <d v="1899-12-30T18:49:19"/>
    <d v="1899-12-30T19:00:00"/>
    <n v="1"/>
    <d v="2017-04-25T00:00:00"/>
    <d v="2017-04-01T00:00:00"/>
    <d v="2017-04-25T00:00:00"/>
    <s v="Tuesday"/>
    <d v="1899-12-30T18:59:47"/>
    <d v="1899-12-30T19:00:00"/>
    <s v="One Way"/>
  </r>
  <r>
    <n v="1265200"/>
    <s v="Demo Member"/>
    <m/>
    <m/>
    <m/>
    <s v="UNITED STATES"/>
    <m/>
    <n v="184"/>
    <x v="17"/>
    <n v="43.060580000000002"/>
    <n v="-87.998589999999993"/>
    <x v="17"/>
    <n v="43.060580000000002"/>
    <n v="-87.998589999999993"/>
    <n v="4"/>
    <n v="0"/>
    <n v="0.6"/>
    <n v="0.6"/>
    <n v="24"/>
    <n v="-1"/>
    <d v="2017-04-18T00:00:00"/>
    <d v="2017-04-01T00:00:00"/>
    <d v="2017-04-18T00:00:00"/>
    <s v="Tuesday"/>
    <d v="1899-12-30T07:06:36"/>
    <d v="1899-12-30T07:00:00"/>
    <n v="1"/>
    <d v="2017-04-18T00:00:00"/>
    <d v="2017-04-01T00:00:00"/>
    <d v="2017-04-18T00:00:00"/>
    <s v="Tuesday"/>
    <d v="1899-12-30T07:10:16"/>
    <d v="1899-12-30T07:00:00"/>
    <s v="Round Trip"/>
  </r>
  <r>
    <n v="1265200"/>
    <s v="Demo Member"/>
    <m/>
    <m/>
    <m/>
    <s v="UNITED STATES"/>
    <m/>
    <n v="11164"/>
    <x v="18"/>
    <n v="43.048609999999996"/>
    <n v="-88.008480000000006"/>
    <x v="17"/>
    <n v="43.060580000000002"/>
    <n v="-87.998589999999993"/>
    <n v="30"/>
    <n v="0"/>
    <n v="4.5"/>
    <n v="4.3"/>
    <n v="180"/>
    <n v="-1"/>
    <d v="2017-04-23T00:00:00"/>
    <d v="2017-04-01T00:00:00"/>
    <d v="2017-04-23T00:00:00"/>
    <s v="Sunday"/>
    <d v="1899-12-30T14:30:15"/>
    <d v="1899-12-30T15:00:00"/>
    <n v="1"/>
    <d v="2017-04-23T00:00:00"/>
    <d v="2017-04-01T00:00:00"/>
    <d v="2017-04-23T00:00:00"/>
    <s v="Sunday"/>
    <d v="1899-12-30T15:00:22"/>
    <d v="1899-12-30T15:00:00"/>
    <s v="One Way"/>
  </r>
  <r>
    <n v="1265200"/>
    <s v="Demo Member"/>
    <m/>
    <m/>
    <m/>
    <s v="UNITED STATES"/>
    <m/>
    <n v="354"/>
    <x v="19"/>
    <n v="43.060839999999999"/>
    <n v="-88.001940000000005"/>
    <x v="18"/>
    <n v="43.060839999999999"/>
    <n v="-88.001940000000005"/>
    <n v="109"/>
    <n v="0"/>
    <n v="16.399999999999999"/>
    <n v="15.5"/>
    <n v="654"/>
    <n v="-1"/>
    <d v="2017-04-08T00:00:00"/>
    <d v="2017-04-01T00:00:00"/>
    <d v="2017-04-08T00:00:00"/>
    <s v="Saturday"/>
    <d v="1899-12-30T18:35:34"/>
    <d v="1899-12-30T19:00:00"/>
    <n v="1"/>
    <d v="2017-04-08T00:00:00"/>
    <d v="2017-04-01T00:00:00"/>
    <d v="2017-04-08T00:00:00"/>
    <s v="Saturday"/>
    <d v="1899-12-30T20:24:16"/>
    <d v="1899-12-30T20:00:00"/>
    <s v="Round Trip"/>
  </r>
  <r>
    <n v="1265200"/>
    <s v="Demo Member"/>
    <m/>
    <m/>
    <m/>
    <s v="UNITED STATES"/>
    <m/>
    <n v="5581"/>
    <x v="20"/>
    <n v="43.049230000000001"/>
    <n v="-87.911940000000001"/>
    <x v="3"/>
    <n v="43.03913"/>
    <n v="-87.916150000000002"/>
    <n v="9"/>
    <n v="0"/>
    <n v="1.4"/>
    <n v="1.3"/>
    <n v="54"/>
    <n v="-1"/>
    <d v="2017-04-07T00:00:00"/>
    <d v="2017-04-01T00:00:00"/>
    <d v="2017-04-07T00:00:00"/>
    <s v="Friday"/>
    <d v="1899-12-30T14:54:56"/>
    <d v="1899-12-30T15:00:00"/>
    <n v="1"/>
    <d v="2017-04-07T00:00:00"/>
    <d v="2017-04-01T00:00:00"/>
    <d v="2017-04-07T00:00:00"/>
    <s v="Friday"/>
    <d v="1899-12-30T15:03:15"/>
    <d v="1899-12-30T15:00:00"/>
    <s v="One Way"/>
  </r>
  <r>
    <n v="1265200"/>
    <s v="Demo Member"/>
    <m/>
    <m/>
    <m/>
    <s v="UNITED STATES"/>
    <m/>
    <n v="11085"/>
    <x v="7"/>
    <n v="43.038245000000003"/>
    <n v="-87.914811999999998"/>
    <x v="8"/>
    <n v="43.038245000000003"/>
    <n v="-87.914811999999998"/>
    <n v="1"/>
    <n v="0"/>
    <n v="0.2"/>
    <n v="0.1"/>
    <n v="6"/>
    <n v="-1"/>
    <d v="2017-04-15T00:00:00"/>
    <d v="2017-04-01T00:00:00"/>
    <d v="2017-04-15T00:00:00"/>
    <s v="Saturday"/>
    <d v="1899-12-30T10:03:40"/>
    <d v="1899-12-30T10:00:00"/>
    <n v="1"/>
    <d v="2017-04-15T00:00:00"/>
    <d v="2017-04-01T00:00:00"/>
    <d v="2017-04-15T00:00:00"/>
    <s v="Saturday"/>
    <d v="1899-12-30T10:04:25"/>
    <d v="1899-12-30T10:00:00"/>
    <s v="Round Trip"/>
  </r>
  <r>
    <n v="1272850"/>
    <s v="Demo Member"/>
    <m/>
    <m/>
    <m/>
    <s v="UNITED STATES"/>
    <m/>
    <n v="231"/>
    <x v="21"/>
    <n v="43.040349999999997"/>
    <n v="-87.920760000000001"/>
    <x v="3"/>
    <n v="43.03913"/>
    <n v="-87.916150000000002"/>
    <n v="2"/>
    <n v="0"/>
    <n v="0.3"/>
    <n v="0.3"/>
    <n v="12"/>
    <n v="-1"/>
    <d v="2017-04-27T00:00:00"/>
    <d v="2017-04-01T00:00:00"/>
    <d v="2017-04-27T00:00:00"/>
    <s v="Thursday"/>
    <d v="1899-12-30T09:08:16"/>
    <d v="1899-12-30T09:00:00"/>
    <n v="1"/>
    <d v="2017-04-27T00:00:00"/>
    <d v="2017-04-01T00:00:00"/>
    <d v="2017-04-27T00:00:00"/>
    <s v="Thursday"/>
    <d v="1899-12-30T09:10:32"/>
    <d v="1899-12-30T09:00:00"/>
    <s v="One Way"/>
  </r>
  <r>
    <n v="1272850"/>
    <s v="Demo Member"/>
    <m/>
    <m/>
    <m/>
    <s v="UNITED STATES"/>
    <m/>
    <n v="5583"/>
    <x v="7"/>
    <n v="43.038245000000003"/>
    <n v="-87.914811999999998"/>
    <x v="19"/>
    <n v="43.040349999999997"/>
    <n v="-87.920760000000001"/>
    <n v="6"/>
    <n v="0"/>
    <n v="0.9"/>
    <n v="0.9"/>
    <n v="36"/>
    <n v="-1"/>
    <d v="2017-04-19T00:00:00"/>
    <d v="2017-04-01T00:00:00"/>
    <d v="2017-04-19T00:00:00"/>
    <s v="Wednesday"/>
    <d v="1899-12-30T13:58:44"/>
    <d v="1899-12-30T14:00:00"/>
    <n v="1"/>
    <d v="2017-04-19T00:00:00"/>
    <d v="2017-04-01T00:00:00"/>
    <d v="2017-04-19T00:00:00"/>
    <s v="Wednesday"/>
    <d v="1899-12-30T14:04:04"/>
    <d v="1899-12-30T14:00:00"/>
    <s v="One Way"/>
  </r>
  <r>
    <n v="1279123"/>
    <s v="Demo Member"/>
    <m/>
    <m/>
    <m/>
    <s v="UNITED STATES"/>
    <m/>
    <n v="5562"/>
    <x v="2"/>
    <n v="43.03886"/>
    <n v="-87.902720000000002"/>
    <x v="6"/>
    <n v="43.03519"/>
    <n v="-87.907390000000007"/>
    <n v="4"/>
    <n v="0"/>
    <n v="0.6"/>
    <n v="0.6"/>
    <n v="24"/>
    <n v="-1"/>
    <d v="2017-04-28T00:00:00"/>
    <d v="2017-04-01T00:00:00"/>
    <d v="2017-04-28T00:00:00"/>
    <s v="Friday"/>
    <d v="1899-12-30T12:32:48"/>
    <d v="1899-12-30T13:00:00"/>
    <n v="1"/>
    <d v="2017-04-28T00:00:00"/>
    <d v="2017-04-01T00:00:00"/>
    <d v="2017-04-28T00:00:00"/>
    <s v="Friday"/>
    <d v="1899-12-30T12:36:39"/>
    <d v="1899-12-30T13:00:00"/>
    <s v="One Way"/>
  </r>
  <r>
    <n v="1279123"/>
    <s v="Demo Member"/>
    <m/>
    <m/>
    <m/>
    <s v="UNITED STATES"/>
    <m/>
    <n v="11086"/>
    <x v="22"/>
    <n v="43.066893999999998"/>
    <n v="-87.877936000000005"/>
    <x v="1"/>
    <n v="43.03886"/>
    <n v="-87.902720000000002"/>
    <n v="24"/>
    <n v="0"/>
    <n v="3.6"/>
    <n v="3.4"/>
    <n v="144"/>
    <n v="-1"/>
    <d v="2017-04-11T00:00:00"/>
    <d v="2017-04-01T00:00:00"/>
    <d v="2017-04-11T00:00:00"/>
    <s v="Tuesday"/>
    <d v="1899-12-30T08:44:12"/>
    <d v="1899-12-30T09:00:00"/>
    <n v="1"/>
    <d v="2017-04-11T00:00:00"/>
    <d v="2017-04-01T00:00:00"/>
    <d v="2017-04-11T00:00:00"/>
    <s v="Tuesday"/>
    <d v="1899-12-30T09:08:01"/>
    <d v="1899-12-30T09:00:00"/>
    <s v="One Way"/>
  </r>
  <r>
    <n v="1290458"/>
    <s v="Demo Member"/>
    <m/>
    <m/>
    <m/>
    <s v="UNITED STATES"/>
    <m/>
    <n v="5453"/>
    <x v="23"/>
    <n v="43.053040000000003"/>
    <n v="-87.897660000000002"/>
    <x v="20"/>
    <n v="43.077359999999999"/>
    <n v="-87.880769999999998"/>
    <n v="16"/>
    <n v="0"/>
    <n v="2.4"/>
    <n v="2.2999999999999998"/>
    <n v="96"/>
    <n v="-1"/>
    <d v="2017-04-20T00:00:00"/>
    <d v="2017-04-01T00:00:00"/>
    <d v="2017-04-20T00:00:00"/>
    <s v="Thursday"/>
    <d v="1899-12-30T16:21:53"/>
    <d v="1899-12-30T16:00:00"/>
    <n v="1"/>
    <d v="2017-04-20T00:00:00"/>
    <d v="2017-04-01T00:00:00"/>
    <d v="2017-04-20T00:00:00"/>
    <s v="Thursday"/>
    <d v="1899-12-30T16:37:59"/>
    <d v="1899-12-30T17:00:00"/>
    <s v="One Way"/>
  </r>
  <r>
    <n v="1290637"/>
    <s v="Demo Member"/>
    <m/>
    <m/>
    <m/>
    <s v="UNITED STATES"/>
    <m/>
    <n v="27"/>
    <x v="24"/>
    <n v="43.040154000000001"/>
    <n v="-87.932113000000001"/>
    <x v="3"/>
    <n v="43.03913"/>
    <n v="-87.916150000000002"/>
    <n v="6"/>
    <n v="0"/>
    <n v="0.9"/>
    <n v="0.9"/>
    <n v="36"/>
    <n v="-1"/>
    <d v="2017-04-10T00:00:00"/>
    <d v="2017-04-01T00:00:00"/>
    <d v="2017-04-10T00:00:00"/>
    <s v="Monday"/>
    <d v="1899-12-30T10:19:32"/>
    <d v="1899-12-30T10:00:00"/>
    <n v="1"/>
    <d v="2017-04-10T00:00:00"/>
    <d v="2017-04-01T00:00:00"/>
    <d v="2017-04-10T00:00:00"/>
    <s v="Monday"/>
    <d v="1899-12-30T10:25:07"/>
    <d v="1899-12-30T10:00:00"/>
    <s v="One Way"/>
  </r>
  <r>
    <n v="1290637"/>
    <s v="Demo Member"/>
    <m/>
    <m/>
    <m/>
    <s v="UNITED STATES"/>
    <m/>
    <n v="146"/>
    <x v="7"/>
    <n v="43.038245000000003"/>
    <n v="-87.914811999999998"/>
    <x v="1"/>
    <n v="43.03886"/>
    <n v="-87.902720000000002"/>
    <n v="8"/>
    <n v="0"/>
    <n v="1.2"/>
    <n v="1.1000000000000001"/>
    <n v="48"/>
    <n v="-1"/>
    <d v="2017-04-26T00:00:00"/>
    <d v="2017-04-01T00:00:00"/>
    <d v="2017-04-26T00:00:00"/>
    <s v="Wednesday"/>
    <d v="1899-12-30T14:18:50"/>
    <d v="1899-12-30T14:00:00"/>
    <n v="1"/>
    <d v="2017-04-26T00:00:00"/>
    <d v="2017-04-01T00:00:00"/>
    <d v="2017-04-26T00:00:00"/>
    <s v="Wednesday"/>
    <d v="1899-12-30T14:26:09"/>
    <d v="1899-12-30T14:00:00"/>
    <s v="One Way"/>
  </r>
  <r>
    <n v="1290637"/>
    <s v="Demo Member"/>
    <m/>
    <m/>
    <m/>
    <s v="UNITED STATES"/>
    <m/>
    <n v="146"/>
    <x v="8"/>
    <n v="43.038580000000003"/>
    <n v="-87.90934"/>
    <x v="21"/>
    <n v="43.049909999999997"/>
    <n v="-87.914237"/>
    <n v="41"/>
    <n v="0"/>
    <n v="6.2"/>
    <n v="5.8"/>
    <n v="246"/>
    <n v="-1"/>
    <d v="2017-04-26T00:00:00"/>
    <d v="2017-04-01T00:00:00"/>
    <d v="2017-04-26T00:00:00"/>
    <s v="Wednesday"/>
    <d v="1899-12-30T15:09:16"/>
    <d v="1899-12-30T15:00:00"/>
    <n v="1"/>
    <d v="2017-04-26T00:00:00"/>
    <d v="2017-04-01T00:00:00"/>
    <d v="2017-04-26T00:00:00"/>
    <s v="Wednesday"/>
    <d v="1899-12-30T15:50:11"/>
    <d v="1899-12-30T16:00:00"/>
    <s v="One Way"/>
  </r>
  <r>
    <n v="1298022"/>
    <s v="Demo Member"/>
    <m/>
    <m/>
    <m/>
    <s v="UNITED STATES"/>
    <m/>
    <n v="5507"/>
    <x v="15"/>
    <n v="43.054830000000003"/>
    <n v="-87.91874"/>
    <x v="15"/>
    <n v="43.054830000000003"/>
    <n v="-87.91874"/>
    <n v="3"/>
    <n v="0"/>
    <n v="0.5"/>
    <n v="0.4"/>
    <n v="18"/>
    <n v="-1"/>
    <d v="2017-04-15T00:00:00"/>
    <d v="2017-04-01T00:00:00"/>
    <d v="2017-04-15T00:00:00"/>
    <s v="Saturday"/>
    <d v="1899-12-30T18:49:37"/>
    <d v="1899-12-30T19:00:00"/>
    <n v="1"/>
    <d v="2017-04-15T00:00:00"/>
    <d v="2017-04-01T00:00:00"/>
    <d v="2017-04-15T00:00:00"/>
    <s v="Saturday"/>
    <d v="1899-12-30T18:52:29"/>
    <d v="1899-12-30T19:00:00"/>
    <s v="Round Trip"/>
  </r>
  <r>
    <n v="1318595"/>
    <s v="Demo Member"/>
    <m/>
    <m/>
    <m/>
    <s v="UNITED STATES"/>
    <m/>
    <n v="5447"/>
    <x v="25"/>
    <n v="43.058010000000003"/>
    <n v="-87.877300000000005"/>
    <x v="22"/>
    <n v="43.058010000000003"/>
    <n v="-87.877300000000005"/>
    <n v="40"/>
    <n v="0"/>
    <n v="6"/>
    <n v="5.7"/>
    <n v="240"/>
    <n v="-1"/>
    <d v="2017-04-15T00:00:00"/>
    <d v="2017-04-01T00:00:00"/>
    <d v="2017-04-15T00:00:00"/>
    <s v="Saturday"/>
    <d v="1899-12-30T18:54:17"/>
    <d v="1899-12-30T19:00:00"/>
    <n v="1"/>
    <d v="2017-04-15T00:00:00"/>
    <d v="2017-04-01T00:00:00"/>
    <d v="2017-04-15T00:00:00"/>
    <s v="Saturday"/>
    <d v="1899-12-30T19:34:02"/>
    <d v="1899-12-30T20:00:00"/>
    <s v="Round Trip"/>
  </r>
  <r>
    <n v="1318595"/>
    <s v="Demo Member"/>
    <m/>
    <m/>
    <m/>
    <s v="UNITED STATES"/>
    <m/>
    <n v="27"/>
    <x v="0"/>
    <n v="43.042490000000001"/>
    <n v="-87.909959999999998"/>
    <x v="4"/>
    <n v="43.042490000000001"/>
    <n v="-87.909959999999998"/>
    <n v="1"/>
    <n v="0"/>
    <n v="0.2"/>
    <n v="0.1"/>
    <n v="6"/>
    <n v="-1"/>
    <d v="2017-04-26T00:00:00"/>
    <d v="2017-04-01T00:00:00"/>
    <d v="2017-04-26T00:00:00"/>
    <s v="Wednesday"/>
    <d v="1899-12-30T14:52:36"/>
    <d v="1899-12-30T15:00:00"/>
    <n v="1"/>
    <d v="2017-04-26T00:00:00"/>
    <d v="2017-04-01T00:00:00"/>
    <d v="2017-04-26T00:00:00"/>
    <s v="Wednesday"/>
    <d v="1899-12-30T14:53:27"/>
    <d v="1899-12-30T15:00:00"/>
    <s v="Round Trip"/>
  </r>
  <r>
    <n v="1318595"/>
    <s v="Demo Member"/>
    <m/>
    <m/>
    <m/>
    <s v="UNITED STATES"/>
    <m/>
    <n v="5532"/>
    <x v="0"/>
    <n v="43.042490000000001"/>
    <n v="-87.909959999999998"/>
    <x v="23"/>
    <n v="43.051119999999997"/>
    <n v="-87.918819999999997"/>
    <n v="11"/>
    <n v="0"/>
    <n v="1.7"/>
    <n v="1.6"/>
    <n v="66"/>
    <n v="-1"/>
    <d v="2017-04-26T00:00:00"/>
    <d v="2017-04-01T00:00:00"/>
    <d v="2017-04-26T00:00:00"/>
    <s v="Wednesday"/>
    <d v="1899-12-30T14:53:52"/>
    <d v="1899-12-30T15:00:00"/>
    <n v="1"/>
    <d v="2017-04-26T00:00:00"/>
    <d v="2017-04-01T00:00:00"/>
    <d v="2017-04-26T00:00:00"/>
    <s v="Wednesday"/>
    <d v="1899-12-30T15:04:42"/>
    <d v="1899-12-30T15:00:00"/>
    <s v="One Way"/>
  </r>
  <r>
    <n v="1318612"/>
    <s v="Demo Member"/>
    <m/>
    <m/>
    <m/>
    <s v="UNITED STATES"/>
    <m/>
    <n v="11123"/>
    <x v="26"/>
    <n v="43.056539999999998"/>
    <n v="-87.914370000000005"/>
    <x v="24"/>
    <n v="43.056539999999998"/>
    <n v="-87.914370000000005"/>
    <n v="1"/>
    <n v="0"/>
    <n v="0.2"/>
    <n v="0.1"/>
    <n v="6"/>
    <n v="-1"/>
    <d v="2017-04-15T00:00:00"/>
    <d v="2017-04-01T00:00:00"/>
    <d v="2017-04-15T00:00:00"/>
    <s v="Saturday"/>
    <d v="1899-12-30T18:34:43"/>
    <d v="1899-12-30T19:00:00"/>
    <n v="1"/>
    <d v="2017-04-15T00:00:00"/>
    <d v="2017-04-01T00:00:00"/>
    <d v="2017-04-15T00:00:00"/>
    <s v="Saturday"/>
    <d v="1899-12-30T18:35:12"/>
    <d v="1899-12-30T19:00:00"/>
    <s v="Round Trip"/>
  </r>
  <r>
    <n v="1318612"/>
    <s v="Demo Member"/>
    <m/>
    <m/>
    <m/>
    <s v="UNITED STATES"/>
    <m/>
    <n v="5542"/>
    <x v="25"/>
    <n v="43.058010000000003"/>
    <n v="-87.877300000000005"/>
    <x v="22"/>
    <n v="43.058010000000003"/>
    <n v="-87.877300000000005"/>
    <n v="40"/>
    <n v="0"/>
    <n v="6"/>
    <n v="5.7"/>
    <n v="240"/>
    <n v="-1"/>
    <d v="2017-04-15T00:00:00"/>
    <d v="2017-04-01T00:00:00"/>
    <d v="2017-04-15T00:00:00"/>
    <s v="Saturday"/>
    <d v="1899-12-30T18:53:54"/>
    <d v="1899-12-30T19:00:00"/>
    <n v="1"/>
    <d v="2017-04-15T00:00:00"/>
    <d v="2017-04-01T00:00:00"/>
    <d v="2017-04-15T00:00:00"/>
    <s v="Saturday"/>
    <d v="1899-12-30T19:33:53"/>
    <d v="1899-12-30T20:00:00"/>
    <s v="Round Trip"/>
  </r>
  <r>
    <n v="1331191"/>
    <s v="Demo Member"/>
    <m/>
    <m/>
    <m/>
    <s v="UNITED STATES"/>
    <m/>
    <n v="11168"/>
    <x v="27"/>
    <n v="43.074890000000003"/>
    <n v="-87.882810000000006"/>
    <x v="13"/>
    <n v="43.078530000000001"/>
    <n v="-87.882620000000003"/>
    <n v="4"/>
    <n v="0"/>
    <n v="0.6"/>
    <n v="0.6"/>
    <n v="24"/>
    <n v="-1"/>
    <d v="2017-04-22T00:00:00"/>
    <d v="2017-04-01T00:00:00"/>
    <d v="2017-04-22T00:00:00"/>
    <s v="Saturday"/>
    <d v="1899-12-30T00:16:57"/>
    <d v="1899-12-30T00:00:00"/>
    <n v="1"/>
    <d v="2017-04-22T00:00:00"/>
    <d v="2017-04-01T00:00:00"/>
    <d v="2017-04-22T00:00:00"/>
    <s v="Saturday"/>
    <d v="1899-12-30T00:20:47"/>
    <d v="1899-12-30T00:00:00"/>
    <s v="One Way"/>
  </r>
  <r>
    <n v="1343033"/>
    <s v="Demo Member"/>
    <m/>
    <m/>
    <m/>
    <s v="UNITED STATES"/>
    <m/>
    <n v="5442"/>
    <x v="15"/>
    <n v="43.054830000000003"/>
    <n v="-87.91874"/>
    <x v="25"/>
    <n v="43.074890000000003"/>
    <n v="-87.882810000000006"/>
    <n v="23"/>
    <n v="0"/>
    <n v="3.5"/>
    <n v="3.3"/>
    <n v="138"/>
    <n v="-1"/>
    <d v="2017-04-14T00:00:00"/>
    <d v="2017-04-01T00:00:00"/>
    <d v="2017-04-14T00:00:00"/>
    <s v="Friday"/>
    <d v="1899-12-30T06:36:09"/>
    <d v="1899-12-30T07:00:00"/>
    <n v="1"/>
    <d v="2017-04-14T00:00:00"/>
    <d v="2017-04-01T00:00:00"/>
    <d v="2017-04-14T00:00:00"/>
    <s v="Friday"/>
    <d v="1899-12-30T06:59:07"/>
    <d v="1899-12-30T07:00:00"/>
    <s v="One Way"/>
  </r>
  <r>
    <n v="1343033"/>
    <s v="Demo Member"/>
    <m/>
    <m/>
    <m/>
    <s v="UNITED STATES"/>
    <m/>
    <n v="361"/>
    <x v="15"/>
    <n v="43.054830000000003"/>
    <n v="-87.91874"/>
    <x v="15"/>
    <n v="43.054830000000003"/>
    <n v="-87.91874"/>
    <n v="15"/>
    <n v="0"/>
    <n v="2.2999999999999998"/>
    <n v="2.1"/>
    <n v="90"/>
    <n v="-1"/>
    <d v="2017-04-13T00:00:00"/>
    <d v="2017-04-01T00:00:00"/>
    <d v="2017-04-13T00:00:00"/>
    <s v="Thursday"/>
    <d v="1899-12-30T13:07:45"/>
    <d v="1899-12-30T13:00:00"/>
    <n v="1"/>
    <d v="2017-04-13T00:00:00"/>
    <d v="2017-04-01T00:00:00"/>
    <d v="2017-04-13T00:00:00"/>
    <s v="Thursday"/>
    <d v="1899-12-30T13:22:32"/>
    <d v="1899-12-30T13:00:00"/>
    <s v="Round Trip"/>
  </r>
  <r>
    <n v="1343033"/>
    <s v="Demo Member"/>
    <m/>
    <m/>
    <m/>
    <s v="UNITED STATES"/>
    <m/>
    <n v="5507"/>
    <x v="27"/>
    <n v="43.074890000000003"/>
    <n v="-87.882810000000006"/>
    <x v="15"/>
    <n v="43.054830000000003"/>
    <n v="-87.91874"/>
    <n v="37"/>
    <n v="0"/>
    <n v="5.6"/>
    <n v="5.3"/>
    <n v="222"/>
    <n v="-1"/>
    <d v="2017-04-14T00:00:00"/>
    <d v="2017-04-01T00:00:00"/>
    <d v="2017-04-14T00:00:00"/>
    <s v="Friday"/>
    <d v="1899-12-30T15:33:11"/>
    <d v="1899-12-30T16:00:00"/>
    <n v="1"/>
    <d v="2017-04-14T00:00:00"/>
    <d v="2017-04-01T00:00:00"/>
    <d v="2017-04-14T00:00:00"/>
    <s v="Friday"/>
    <d v="1899-12-30T16:10:51"/>
    <d v="1899-12-30T16:00:00"/>
    <s v="One Way"/>
  </r>
  <r>
    <n v="1343033"/>
    <s v="Demo Member"/>
    <m/>
    <m/>
    <m/>
    <s v="UNITED STATES"/>
    <m/>
    <n v="361"/>
    <x v="15"/>
    <n v="43.054830000000003"/>
    <n v="-87.91874"/>
    <x v="15"/>
    <n v="43.054830000000003"/>
    <n v="-87.91874"/>
    <n v="23"/>
    <n v="0"/>
    <n v="3.5"/>
    <n v="3.3"/>
    <n v="138"/>
    <n v="-1"/>
    <d v="2017-04-12T00:00:00"/>
    <d v="2017-04-01T00:00:00"/>
    <d v="2017-04-12T00:00:00"/>
    <s v="Wednesday"/>
    <d v="1899-12-30T16:42:27"/>
    <d v="1899-12-30T17:00:00"/>
    <n v="1"/>
    <d v="2017-04-12T00:00:00"/>
    <d v="2017-04-01T00:00:00"/>
    <d v="2017-04-12T00:00:00"/>
    <s v="Wednesday"/>
    <d v="1899-12-30T17:05:00"/>
    <d v="1899-12-30T17:00:00"/>
    <s v="Round Trip"/>
  </r>
  <r>
    <n v="1343033"/>
    <s v="Demo Member"/>
    <m/>
    <m/>
    <m/>
    <s v="UNITED STATES"/>
    <m/>
    <n v="186"/>
    <x v="15"/>
    <n v="43.054830000000003"/>
    <n v="-87.91874"/>
    <x v="15"/>
    <n v="43.054830000000003"/>
    <n v="-87.91874"/>
    <n v="356"/>
    <n v="0"/>
    <n v="18"/>
    <n v="17.100000000000001"/>
    <n v="720"/>
    <n v="-1"/>
    <d v="2017-04-12T00:00:00"/>
    <d v="2017-04-01T00:00:00"/>
    <d v="2017-04-12T00:00:00"/>
    <s v="Wednesday"/>
    <d v="1899-12-30T18:04:42"/>
    <d v="1899-12-30T18:00:00"/>
    <n v="1"/>
    <d v="2017-04-13T00:00:00"/>
    <d v="2017-04-01T00:00:00"/>
    <d v="2017-04-13T00:00:00"/>
    <s v="Thursday"/>
    <d v="1899-12-30T00:00:50"/>
    <d v="1899-12-30T00:00:00"/>
    <s v="Round Trip"/>
  </r>
  <r>
    <n v="1343033"/>
    <s v="Demo Member"/>
    <m/>
    <m/>
    <m/>
    <s v="UNITED STATES"/>
    <m/>
    <n v="186"/>
    <x v="15"/>
    <n v="43.054830000000003"/>
    <n v="-87.91874"/>
    <x v="15"/>
    <n v="43.054830000000003"/>
    <n v="-87.91874"/>
    <n v="45"/>
    <n v="0"/>
    <n v="6.8"/>
    <n v="6.4"/>
    <n v="270"/>
    <n v="-1"/>
    <d v="2017-04-12T00:00:00"/>
    <d v="2017-04-01T00:00:00"/>
    <d v="2017-04-12T00:00:00"/>
    <s v="Wednesday"/>
    <d v="1899-12-30T14:05:57"/>
    <d v="1899-12-30T14:00:00"/>
    <n v="1"/>
    <d v="2017-04-12T00:00:00"/>
    <d v="2017-04-01T00:00:00"/>
    <d v="2017-04-12T00:00:00"/>
    <s v="Wednesday"/>
    <d v="1899-12-30T14:50:32"/>
    <d v="1899-12-30T15:00:00"/>
    <s v="Round Trip"/>
  </r>
  <r>
    <n v="1343033"/>
    <s v="Demo Member"/>
    <m/>
    <m/>
    <m/>
    <s v="UNITED STATES"/>
    <m/>
    <n v="186"/>
    <x v="15"/>
    <n v="43.054830000000003"/>
    <n v="-87.91874"/>
    <x v="15"/>
    <n v="43.054830000000003"/>
    <n v="-87.91874"/>
    <n v="25"/>
    <n v="0"/>
    <n v="3.8"/>
    <n v="3.6"/>
    <n v="150"/>
    <n v="-1"/>
    <d v="2017-04-15T00:00:00"/>
    <d v="2017-04-01T00:00:00"/>
    <d v="2017-04-15T00:00:00"/>
    <s v="Saturday"/>
    <d v="1899-12-30T11:39:35"/>
    <d v="1899-12-30T12:00:00"/>
    <n v="1"/>
    <d v="2017-04-15T00:00:00"/>
    <d v="2017-04-01T00:00:00"/>
    <d v="2017-04-15T00:00:00"/>
    <s v="Saturday"/>
    <d v="1899-12-30T12:04:05"/>
    <d v="1899-12-30T12:00:00"/>
    <s v="Round Trip"/>
  </r>
  <r>
    <n v="1343033"/>
    <s v="Demo Member"/>
    <m/>
    <m/>
    <m/>
    <s v="UNITED STATES"/>
    <m/>
    <n v="5576"/>
    <x v="15"/>
    <n v="43.054830000000003"/>
    <n v="-87.91874"/>
    <x v="15"/>
    <n v="43.054830000000003"/>
    <n v="-87.91874"/>
    <n v="20"/>
    <n v="0"/>
    <n v="3"/>
    <n v="2.9"/>
    <n v="120"/>
    <n v="-1"/>
    <d v="2017-04-15T00:00:00"/>
    <d v="2017-04-01T00:00:00"/>
    <d v="2017-04-15T00:00:00"/>
    <s v="Saturday"/>
    <d v="1899-12-30T17:36:07"/>
    <d v="1899-12-30T18:00:00"/>
    <n v="1"/>
    <d v="2017-04-15T00:00:00"/>
    <d v="2017-04-01T00:00:00"/>
    <d v="2017-04-15T00:00:00"/>
    <s v="Saturday"/>
    <d v="1899-12-30T17:56:49"/>
    <d v="1899-12-30T18:00:00"/>
    <s v="Round Trip"/>
  </r>
  <r>
    <n v="1343033"/>
    <s v="Demo Member"/>
    <m/>
    <m/>
    <m/>
    <s v="UNITED STATES"/>
    <m/>
    <n v="11097"/>
    <x v="15"/>
    <n v="43.054830000000003"/>
    <n v="-87.91874"/>
    <x v="15"/>
    <n v="43.054830000000003"/>
    <n v="-87.91874"/>
    <n v="2"/>
    <n v="0"/>
    <n v="0.3"/>
    <n v="0.3"/>
    <n v="12"/>
    <n v="-1"/>
    <d v="2017-04-23T00:00:00"/>
    <d v="2017-04-01T00:00:00"/>
    <d v="2017-04-23T00:00:00"/>
    <s v="Sunday"/>
    <d v="1899-12-30T15:27:51"/>
    <d v="1899-12-30T15:00:00"/>
    <n v="1"/>
    <d v="2017-04-23T00:00:00"/>
    <d v="2017-04-01T00:00:00"/>
    <d v="2017-04-23T00:00:00"/>
    <s v="Sunday"/>
    <d v="1899-12-30T15:29:32"/>
    <d v="1899-12-30T15:00:00"/>
    <s v="Round Trip"/>
  </r>
  <r>
    <n v="1343033"/>
    <s v="Demo Member"/>
    <m/>
    <m/>
    <m/>
    <s v="UNITED STATES"/>
    <m/>
    <n v="11097"/>
    <x v="15"/>
    <n v="43.054830000000003"/>
    <n v="-87.91874"/>
    <x v="25"/>
    <n v="43.074890000000003"/>
    <n v="-87.882810000000006"/>
    <n v="27"/>
    <n v="0"/>
    <n v="4.0999999999999996"/>
    <n v="3.8"/>
    <n v="162"/>
    <n v="-1"/>
    <d v="2017-04-24T00:00:00"/>
    <d v="2017-04-01T00:00:00"/>
    <d v="2017-04-24T00:00:00"/>
    <s v="Monday"/>
    <d v="1899-12-30T06:22:25"/>
    <d v="1899-12-30T06:00:00"/>
    <n v="1"/>
    <d v="2017-04-24T00:00:00"/>
    <d v="2017-04-01T00:00:00"/>
    <d v="2017-04-24T00:00:00"/>
    <s v="Monday"/>
    <d v="1899-12-30T06:49:15"/>
    <d v="1899-12-30T07:00:00"/>
    <s v="One Way"/>
  </r>
  <r>
    <n v="1343033"/>
    <s v="Demo Member"/>
    <m/>
    <m/>
    <m/>
    <s v="UNITED STATES"/>
    <m/>
    <n v="5537"/>
    <x v="15"/>
    <n v="43.054830000000003"/>
    <n v="-87.91874"/>
    <x v="15"/>
    <n v="43.054830000000003"/>
    <n v="-87.91874"/>
    <n v="30"/>
    <n v="0"/>
    <n v="4.5"/>
    <n v="4.3"/>
    <n v="180"/>
    <n v="-1"/>
    <d v="2017-04-23T00:00:00"/>
    <d v="2017-04-01T00:00:00"/>
    <d v="2017-04-23T00:00:00"/>
    <s v="Sunday"/>
    <d v="1899-12-30T12:26:04"/>
    <d v="1899-12-30T12:00:00"/>
    <n v="1"/>
    <d v="2017-04-23T00:00:00"/>
    <d v="2017-04-01T00:00:00"/>
    <d v="2017-04-23T00:00:00"/>
    <s v="Sunday"/>
    <d v="1899-12-30T12:56:30"/>
    <d v="1899-12-30T13:00:00"/>
    <s v="Round Trip"/>
  </r>
  <r>
    <n v="1343033"/>
    <s v="Demo Member"/>
    <m/>
    <m/>
    <m/>
    <s v="UNITED STATES"/>
    <m/>
    <n v="47"/>
    <x v="15"/>
    <n v="43.054830000000003"/>
    <n v="-87.91874"/>
    <x v="15"/>
    <n v="43.054830000000003"/>
    <n v="-87.91874"/>
    <n v="1"/>
    <n v="0"/>
    <n v="0.2"/>
    <n v="0.1"/>
    <n v="6"/>
    <n v="-1"/>
    <d v="2017-04-22T00:00:00"/>
    <d v="2017-04-01T00:00:00"/>
    <d v="2017-04-22T00:00:00"/>
    <s v="Saturday"/>
    <d v="1899-12-30T19:45:18"/>
    <d v="1899-12-30T20:00:00"/>
    <n v="1"/>
    <d v="2017-04-22T00:00:00"/>
    <d v="2017-04-01T00:00:00"/>
    <d v="2017-04-22T00:00:00"/>
    <s v="Saturday"/>
    <d v="1899-12-30T19:46:00"/>
    <d v="1899-12-30T20:00:00"/>
    <s v="Round Trip"/>
  </r>
  <r>
    <n v="1343033"/>
    <s v="Demo Member"/>
    <m/>
    <m/>
    <m/>
    <s v="UNITED STATES"/>
    <m/>
    <n v="47"/>
    <x v="15"/>
    <n v="43.054830000000003"/>
    <n v="-87.91874"/>
    <x v="15"/>
    <n v="43.054830000000003"/>
    <n v="-87.91874"/>
    <n v="1"/>
    <n v="0"/>
    <n v="0.2"/>
    <n v="0.1"/>
    <n v="6"/>
    <n v="-1"/>
    <d v="2017-04-22T00:00:00"/>
    <d v="2017-04-01T00:00:00"/>
    <d v="2017-04-22T00:00:00"/>
    <s v="Saturday"/>
    <d v="1899-12-30T19:45:39"/>
    <d v="1899-12-30T20:00:00"/>
    <n v="1"/>
    <d v="2017-04-22T00:00:00"/>
    <d v="2017-04-01T00:00:00"/>
    <d v="2017-04-22T00:00:00"/>
    <s v="Saturday"/>
    <d v="1899-12-30T19:46:29"/>
    <d v="1899-12-30T20:00:00"/>
    <s v="Round Trip"/>
  </r>
  <r>
    <n v="1343033"/>
    <s v="Demo Member"/>
    <m/>
    <m/>
    <m/>
    <s v="UNITED STATES"/>
    <m/>
    <n v="47"/>
    <x v="15"/>
    <n v="43.054830000000003"/>
    <n v="-87.91874"/>
    <x v="15"/>
    <n v="43.054830000000003"/>
    <n v="-87.91874"/>
    <n v="1"/>
    <n v="0"/>
    <n v="0.2"/>
    <n v="0.1"/>
    <n v="6"/>
    <n v="-1"/>
    <d v="2017-04-22T00:00:00"/>
    <d v="2017-04-01T00:00:00"/>
    <d v="2017-04-22T00:00:00"/>
    <s v="Saturday"/>
    <d v="1899-12-30T19:46:05"/>
    <d v="1899-12-30T20:00:00"/>
    <n v="1"/>
    <d v="2017-04-22T00:00:00"/>
    <d v="2017-04-01T00:00:00"/>
    <d v="2017-04-22T00:00:00"/>
    <s v="Saturday"/>
    <d v="1899-12-30T19:47:21"/>
    <d v="1899-12-30T20:00:00"/>
    <s v="Round Trip"/>
  </r>
  <r>
    <n v="1343033"/>
    <s v="Demo Member"/>
    <m/>
    <m/>
    <m/>
    <s v="UNITED STATES"/>
    <m/>
    <n v="11061"/>
    <x v="15"/>
    <n v="43.054830000000003"/>
    <n v="-87.91874"/>
    <x v="15"/>
    <n v="43.054830000000003"/>
    <n v="-87.91874"/>
    <n v="24"/>
    <n v="0"/>
    <n v="3.6"/>
    <n v="3.4"/>
    <n v="144"/>
    <n v="-1"/>
    <d v="2017-04-22T00:00:00"/>
    <d v="2017-04-01T00:00:00"/>
    <d v="2017-04-22T00:00:00"/>
    <s v="Saturday"/>
    <d v="1899-12-30T18:40:17"/>
    <d v="1899-12-30T19:00:00"/>
    <n v="1"/>
    <d v="2017-04-22T00:00:00"/>
    <d v="2017-04-01T00:00:00"/>
    <d v="2017-04-22T00:00:00"/>
    <s v="Saturday"/>
    <d v="1899-12-30T19:04:58"/>
    <d v="1899-12-30T19:00:00"/>
    <s v="Round Trip"/>
  </r>
  <r>
    <n v="1343033"/>
    <s v="Demo Member"/>
    <m/>
    <m/>
    <m/>
    <s v="UNITED STATES"/>
    <m/>
    <n v="5507"/>
    <x v="15"/>
    <n v="43.054830000000003"/>
    <n v="-87.91874"/>
    <x v="25"/>
    <n v="43.074890000000003"/>
    <n v="-87.882810000000006"/>
    <n v="28"/>
    <n v="0"/>
    <n v="4.2"/>
    <n v="4"/>
    <n v="168"/>
    <n v="-1"/>
    <d v="2017-04-21T00:00:00"/>
    <d v="2017-04-01T00:00:00"/>
    <d v="2017-04-21T00:00:00"/>
    <s v="Friday"/>
    <d v="1899-12-30T06:21:47"/>
    <d v="1899-12-30T06:00:00"/>
    <n v="1"/>
    <d v="2017-04-21T00:00:00"/>
    <d v="2017-04-01T00:00:00"/>
    <d v="2017-04-21T00:00:00"/>
    <s v="Friday"/>
    <d v="1899-12-30T06:49:20"/>
    <d v="1899-12-30T07:00:00"/>
    <s v="One Way"/>
  </r>
  <r>
    <n v="1343033"/>
    <s v="Demo Member"/>
    <m/>
    <m/>
    <m/>
    <s v="UNITED STATES"/>
    <m/>
    <n v="17"/>
    <x v="15"/>
    <n v="43.054830000000003"/>
    <n v="-87.91874"/>
    <x v="15"/>
    <n v="43.054830000000003"/>
    <n v="-87.91874"/>
    <n v="36"/>
    <n v="0"/>
    <n v="5.4"/>
    <n v="5.0999999999999996"/>
    <n v="216"/>
    <n v="-1"/>
    <d v="2017-04-20T00:00:00"/>
    <d v="2017-04-01T00:00:00"/>
    <d v="2017-04-20T00:00:00"/>
    <s v="Thursday"/>
    <d v="1899-12-30T20:01:04"/>
    <d v="1899-12-30T20:00:00"/>
    <n v="1"/>
    <d v="2017-04-20T00:00:00"/>
    <d v="2017-04-01T00:00:00"/>
    <d v="2017-04-20T00:00:00"/>
    <s v="Thursday"/>
    <d v="1899-12-30T20:37:26"/>
    <d v="1899-12-30T21:00:00"/>
    <s v="Round Trip"/>
  </r>
  <r>
    <n v="1343033"/>
    <s v="Demo Member"/>
    <m/>
    <m/>
    <m/>
    <s v="UNITED STATES"/>
    <m/>
    <n v="17"/>
    <x v="15"/>
    <n v="43.054830000000003"/>
    <n v="-87.91874"/>
    <x v="15"/>
    <n v="43.054830000000003"/>
    <n v="-87.91874"/>
    <n v="15"/>
    <n v="0"/>
    <n v="2.2999999999999998"/>
    <n v="2.1"/>
    <n v="90"/>
    <n v="-1"/>
    <d v="2017-04-25T00:00:00"/>
    <d v="2017-04-01T00:00:00"/>
    <d v="2017-04-25T00:00:00"/>
    <s v="Tuesday"/>
    <d v="1899-12-30T19:25:43"/>
    <d v="1899-12-30T19:00:00"/>
    <n v="1"/>
    <d v="2017-04-25T00:00:00"/>
    <d v="2017-04-01T00:00:00"/>
    <d v="2017-04-25T00:00:00"/>
    <s v="Tuesday"/>
    <d v="1899-12-30T19:40:29"/>
    <d v="1899-12-30T20:00:00"/>
    <s v="Round Trip"/>
  </r>
  <r>
    <n v="1372868"/>
    <s v="Demo Member"/>
    <m/>
    <m/>
    <m/>
    <s v="UNITED STATES"/>
    <m/>
    <n v="361"/>
    <x v="10"/>
    <n v="43.060786"/>
    <n v="-87.883825999999999"/>
    <x v="26"/>
    <n v="43.053040000000003"/>
    <n v="-87.897660000000002"/>
    <n v="17"/>
    <n v="0"/>
    <n v="2.6"/>
    <n v="2.4"/>
    <n v="102"/>
    <n v="-1"/>
    <d v="2017-04-17T00:00:00"/>
    <d v="2017-04-01T00:00:00"/>
    <d v="2017-04-17T00:00:00"/>
    <s v="Monday"/>
    <d v="1899-12-30T15:08:04"/>
    <d v="1899-12-30T15:00:00"/>
    <n v="1"/>
    <d v="2017-04-17T00:00:00"/>
    <d v="2017-04-01T00:00:00"/>
    <d v="2017-04-17T00:00:00"/>
    <s v="Monday"/>
    <d v="1899-12-30T15:25:49"/>
    <d v="1899-12-30T15:00:00"/>
    <s v="One Way"/>
  </r>
  <r>
    <n v="1469429"/>
    <s v="Demo Member"/>
    <m/>
    <m/>
    <m/>
    <s v="UNITED STATES"/>
    <m/>
    <n v="19"/>
    <x v="28"/>
    <n v="43.063749000000001"/>
    <n v="-87.887962999999999"/>
    <x v="25"/>
    <n v="43.074890000000003"/>
    <n v="-87.882810000000006"/>
    <n v="8"/>
    <n v="0"/>
    <n v="1.2"/>
    <n v="1.1000000000000001"/>
    <n v="48"/>
    <n v="-1"/>
    <d v="2017-04-22T00:00:00"/>
    <d v="2017-04-01T00:00:00"/>
    <d v="2017-04-22T00:00:00"/>
    <s v="Saturday"/>
    <d v="1899-12-30T11:36:18"/>
    <d v="1899-12-30T12:00:00"/>
    <n v="1"/>
    <d v="2017-04-22T00:00:00"/>
    <d v="2017-04-01T00:00:00"/>
    <d v="2017-04-22T00:00:00"/>
    <s v="Saturday"/>
    <d v="1899-12-30T11:44:12"/>
    <d v="1899-12-30T12:00:00"/>
    <s v="One Way"/>
  </r>
  <r>
    <n v="1475073"/>
    <s v="Demo Member"/>
    <m/>
    <m/>
    <m/>
    <s v="UNITED STATES"/>
    <m/>
    <n v="5587"/>
    <x v="3"/>
    <n v="43.03519"/>
    <n v="-87.907390000000007"/>
    <x v="27"/>
    <n v="43.063749000000001"/>
    <n v="-87.887962999999999"/>
    <n v="61"/>
    <n v="0"/>
    <n v="9.1999999999999993"/>
    <n v="8.6999999999999993"/>
    <n v="366"/>
    <n v="-1"/>
    <d v="2017-04-09T00:00:00"/>
    <d v="2017-04-01T00:00:00"/>
    <d v="2017-04-09T00:00:00"/>
    <s v="Sunday"/>
    <d v="1899-12-30T11:50:33"/>
    <d v="1899-12-30T12:00:00"/>
    <n v="1"/>
    <d v="2017-04-09T00:00:00"/>
    <d v="2017-04-01T00:00:00"/>
    <d v="2017-04-09T00:00:00"/>
    <s v="Sunday"/>
    <d v="1899-12-30T12:51:00"/>
    <d v="1899-12-30T13:00:00"/>
    <s v="One Way"/>
  </r>
  <r>
    <n v="1482508"/>
    <s v="Demo Member"/>
    <m/>
    <m/>
    <m/>
    <s v="UNITED STATES"/>
    <m/>
    <n v="11085"/>
    <x v="29"/>
    <n v="43.052549999999997"/>
    <n v="-87.909329999999997"/>
    <x v="8"/>
    <n v="43.038245000000003"/>
    <n v="-87.914811999999998"/>
    <n v="10"/>
    <n v="0"/>
    <n v="1.5"/>
    <n v="1.4"/>
    <n v="60"/>
    <n v="-1"/>
    <d v="2017-04-14T00:00:00"/>
    <d v="2017-04-01T00:00:00"/>
    <d v="2017-04-14T00:00:00"/>
    <s v="Friday"/>
    <d v="1899-12-30T13:11:12"/>
    <d v="1899-12-30T13:00:00"/>
    <n v="1"/>
    <d v="2017-04-14T00:00:00"/>
    <d v="2017-04-01T00:00:00"/>
    <d v="2017-04-14T00:00:00"/>
    <s v="Friday"/>
    <d v="1899-12-30T13:21:02"/>
    <d v="1899-12-30T13:00:00"/>
    <s v="One Way"/>
  </r>
  <r>
    <n v="1482508"/>
    <s v="Demo Member"/>
    <m/>
    <m/>
    <m/>
    <s v="UNITED STATES"/>
    <m/>
    <n v="5561"/>
    <x v="27"/>
    <n v="43.074890000000003"/>
    <n v="-87.882810000000006"/>
    <x v="20"/>
    <n v="43.077359999999999"/>
    <n v="-87.880769999999998"/>
    <n v="2"/>
    <n v="0"/>
    <n v="0.3"/>
    <n v="0.3"/>
    <n v="12"/>
    <n v="-1"/>
    <d v="2017-04-06T00:00:00"/>
    <d v="2017-04-01T00:00:00"/>
    <d v="2017-04-06T00:00:00"/>
    <s v="Thursday"/>
    <d v="1899-12-30T19:32:07"/>
    <d v="1899-12-30T20:00:00"/>
    <n v="1"/>
    <d v="2017-04-06T00:00:00"/>
    <d v="2017-04-01T00:00:00"/>
    <d v="2017-04-06T00:00:00"/>
    <s v="Thursday"/>
    <d v="1899-12-30T19:34:18"/>
    <d v="1899-12-30T20:00:00"/>
    <s v="One Way"/>
  </r>
  <r>
    <n v="1482508"/>
    <s v="Demo Member"/>
    <m/>
    <m/>
    <m/>
    <s v="UNITED STATES"/>
    <m/>
    <n v="5417"/>
    <x v="20"/>
    <n v="43.049230000000001"/>
    <n v="-87.911940000000001"/>
    <x v="21"/>
    <n v="43.049909999999997"/>
    <n v="-87.914237"/>
    <n v="303"/>
    <n v="0"/>
    <n v="18"/>
    <n v="17.100000000000001"/>
    <n v="720"/>
    <n v="-1"/>
    <d v="2017-04-07T00:00:00"/>
    <d v="2017-04-01T00:00:00"/>
    <d v="2017-04-07T00:00:00"/>
    <s v="Friday"/>
    <d v="1899-12-30T15:17:34"/>
    <d v="1899-12-30T15:00:00"/>
    <n v="1"/>
    <d v="2017-04-07T00:00:00"/>
    <d v="2017-04-01T00:00:00"/>
    <d v="2017-04-07T00:00:00"/>
    <s v="Friday"/>
    <d v="1899-12-30T20:20:14"/>
    <d v="1899-12-30T20:00:00"/>
    <s v="One Way"/>
  </r>
  <r>
    <n v="1482508"/>
    <s v="Demo Member"/>
    <m/>
    <m/>
    <m/>
    <s v="UNITED STATES"/>
    <m/>
    <n v="11093"/>
    <x v="20"/>
    <n v="43.049230000000001"/>
    <n v="-87.911940000000001"/>
    <x v="8"/>
    <n v="43.038245000000003"/>
    <n v="-87.914811999999998"/>
    <n v="1205"/>
    <n v="0"/>
    <n v="18"/>
    <n v="17.100000000000001"/>
    <n v="720"/>
    <n v="-1"/>
    <d v="2017-04-28T00:00:00"/>
    <d v="2017-04-01T00:00:00"/>
    <d v="2017-04-28T00:00:00"/>
    <s v="Friday"/>
    <d v="1899-12-30T16:09:06"/>
    <d v="1899-12-30T16:00:00"/>
    <n v="1"/>
    <d v="2017-04-29T00:00:00"/>
    <d v="2017-04-01T00:00:00"/>
    <d v="2017-04-29T00:00:00"/>
    <s v="Saturday"/>
    <d v="1899-12-30T12:14:12"/>
    <d v="1899-12-30T12:00:00"/>
    <s v="One Way"/>
  </r>
  <r>
    <n v="1482508"/>
    <s v="Demo Member"/>
    <m/>
    <m/>
    <m/>
    <s v="UNITED STATES"/>
    <m/>
    <n v="11145"/>
    <x v="29"/>
    <n v="43.052549999999997"/>
    <n v="-87.909329999999997"/>
    <x v="21"/>
    <n v="43.049909999999997"/>
    <n v="-87.914237"/>
    <n v="14"/>
    <n v="0"/>
    <n v="2.1"/>
    <n v="2"/>
    <n v="84"/>
    <n v="-1"/>
    <d v="2017-04-21T00:00:00"/>
    <d v="2017-04-01T00:00:00"/>
    <d v="2017-04-21T00:00:00"/>
    <s v="Friday"/>
    <d v="1899-12-30T15:26:47"/>
    <d v="1899-12-30T15:00:00"/>
    <n v="1"/>
    <d v="2017-04-21T00:00:00"/>
    <d v="2017-04-01T00:00:00"/>
    <d v="2017-04-21T00:00:00"/>
    <s v="Friday"/>
    <d v="1899-12-30T15:40:43"/>
    <d v="1899-12-30T16:00:00"/>
    <s v="One Way"/>
  </r>
  <r>
    <n v="1511702"/>
    <s v="Demo Member"/>
    <m/>
    <m/>
    <m/>
    <s v="UNITED STATES"/>
    <m/>
    <n v="11106"/>
    <x v="30"/>
    <n v="43.045712999999999"/>
    <n v="-87.899756999999994"/>
    <x v="28"/>
    <n v="43.045712999999999"/>
    <n v="-87.899756999999994"/>
    <n v="14"/>
    <n v="0"/>
    <n v="2.1"/>
    <n v="2"/>
    <n v="84"/>
    <n v="-1"/>
    <d v="2017-04-08T00:00:00"/>
    <d v="2017-04-01T00:00:00"/>
    <d v="2017-04-08T00:00:00"/>
    <s v="Saturday"/>
    <d v="1899-12-30T16:39:19"/>
    <d v="1899-12-30T17:00:00"/>
    <n v="1"/>
    <d v="2017-04-08T00:00:00"/>
    <d v="2017-04-01T00:00:00"/>
    <d v="2017-04-08T00:00:00"/>
    <s v="Saturday"/>
    <d v="1899-12-30T16:53:17"/>
    <d v="1899-12-30T17:00:00"/>
    <s v="Round Trip"/>
  </r>
  <r>
    <n v="1512689"/>
    <s v="Demo Member"/>
    <m/>
    <m/>
    <m/>
    <s v="UNITED STATES"/>
    <m/>
    <n v="5479"/>
    <x v="27"/>
    <n v="43.074890000000003"/>
    <n v="-87.882810000000006"/>
    <x v="27"/>
    <n v="43.063749000000001"/>
    <n v="-87.887962999999999"/>
    <n v="7"/>
    <n v="0"/>
    <n v="1.1000000000000001"/>
    <n v="1"/>
    <n v="42"/>
    <n v="-1"/>
    <d v="2017-04-15T00:00:00"/>
    <d v="2017-04-01T00:00:00"/>
    <d v="2017-04-15T00:00:00"/>
    <s v="Saturday"/>
    <d v="1899-12-30T20:16:55"/>
    <d v="1899-12-30T20:00:00"/>
    <n v="1"/>
    <d v="2017-04-15T00:00:00"/>
    <d v="2017-04-01T00:00:00"/>
    <d v="2017-04-15T00:00:00"/>
    <s v="Saturday"/>
    <d v="1899-12-30T20:23:55"/>
    <d v="1899-12-30T20:00:00"/>
    <s v="One Way"/>
  </r>
  <r>
    <n v="1512689"/>
    <s v="Demo Member"/>
    <m/>
    <m/>
    <m/>
    <s v="UNITED STATES"/>
    <m/>
    <n v="11049"/>
    <x v="31"/>
    <n v="43.06033"/>
    <n v="-87.89546"/>
    <x v="29"/>
    <n v="43.06033"/>
    <n v="-87.89546"/>
    <n v="0"/>
    <n v="0"/>
    <n v="0"/>
    <n v="0"/>
    <n v="0"/>
    <n v="-1"/>
    <d v="2017-04-11T00:00:00"/>
    <d v="2017-04-01T00:00:00"/>
    <d v="2017-04-11T00:00:00"/>
    <s v="Tuesday"/>
    <d v="1899-12-30T16:47:01"/>
    <d v="1899-12-30T17:00:00"/>
    <n v="1"/>
    <d v="2017-04-11T00:00:00"/>
    <d v="2017-04-01T00:00:00"/>
    <d v="2017-04-11T00:00:00"/>
    <s v="Tuesday"/>
    <d v="1899-12-30T16:47:12"/>
    <d v="1899-12-30T17:00:00"/>
    <s v="Round Trip"/>
  </r>
  <r>
    <n v="1512689"/>
    <s v="Demo Member"/>
    <m/>
    <m/>
    <m/>
    <s v="UNITED STATES"/>
    <m/>
    <n v="5436"/>
    <x v="32"/>
    <n v="43.078530000000001"/>
    <n v="-87.882620000000003"/>
    <x v="13"/>
    <n v="43.078530000000001"/>
    <n v="-87.882620000000003"/>
    <n v="2"/>
    <n v="0"/>
    <n v="0.3"/>
    <n v="0.3"/>
    <n v="12"/>
    <n v="-1"/>
    <d v="2017-04-27T00:00:00"/>
    <d v="2017-04-01T00:00:00"/>
    <d v="2017-04-27T00:00:00"/>
    <s v="Thursday"/>
    <d v="1899-12-30T21:11:58"/>
    <d v="1899-12-30T21:00:00"/>
    <n v="1"/>
    <d v="2017-04-27T00:00:00"/>
    <d v="2017-04-01T00:00:00"/>
    <d v="2017-04-27T00:00:00"/>
    <s v="Thursday"/>
    <d v="1899-12-30T21:13:18"/>
    <d v="1899-12-30T21:00:00"/>
    <s v="Round Trip"/>
  </r>
  <r>
    <n v="1512689"/>
    <s v="Demo Member"/>
    <m/>
    <m/>
    <m/>
    <s v="UNITED STATES"/>
    <m/>
    <n v="11168"/>
    <x v="32"/>
    <n v="43.078530000000001"/>
    <n v="-87.882620000000003"/>
    <x v="13"/>
    <n v="43.078530000000001"/>
    <n v="-87.882620000000003"/>
    <n v="0"/>
    <n v="0"/>
    <n v="0"/>
    <n v="0"/>
    <n v="0"/>
    <n v="-1"/>
    <d v="2017-04-27T00:00:00"/>
    <d v="2017-04-01T00:00:00"/>
    <d v="2017-04-27T00:00:00"/>
    <s v="Thursday"/>
    <d v="1899-12-30T21:13:26"/>
    <d v="1899-12-30T21:00:00"/>
    <n v="1"/>
    <d v="2017-04-27T00:00:00"/>
    <d v="2017-04-01T00:00:00"/>
    <d v="2017-04-27T00:00:00"/>
    <s v="Thursday"/>
    <d v="1899-12-30T21:13:42"/>
    <d v="1899-12-30T21:00:00"/>
    <s v="Round Trip"/>
  </r>
  <r>
    <n v="1512689"/>
    <s v="Demo Member"/>
    <m/>
    <m/>
    <m/>
    <s v="UNITED STATES"/>
    <m/>
    <n v="11168"/>
    <x v="32"/>
    <n v="43.078530000000001"/>
    <n v="-87.882620000000003"/>
    <x v="13"/>
    <n v="43.078530000000001"/>
    <n v="-87.882620000000003"/>
    <n v="1"/>
    <n v="0"/>
    <n v="0.2"/>
    <n v="0.1"/>
    <n v="6"/>
    <n v="-1"/>
    <d v="2017-04-27T00:00:00"/>
    <d v="2017-04-01T00:00:00"/>
    <d v="2017-04-27T00:00:00"/>
    <s v="Thursday"/>
    <d v="1899-12-30T21:13:58"/>
    <d v="1899-12-30T21:00:00"/>
    <n v="1"/>
    <d v="2017-04-27T00:00:00"/>
    <d v="2017-04-01T00:00:00"/>
    <d v="2017-04-27T00:00:00"/>
    <s v="Thursday"/>
    <d v="1899-12-30T21:14:10"/>
    <d v="1899-12-30T21:00:00"/>
    <s v="Round Trip"/>
  </r>
  <r>
    <n v="1581339"/>
    <s v="Demo Member"/>
    <m/>
    <m/>
    <m/>
    <s v="UNITED STATES"/>
    <m/>
    <n v="11085"/>
    <x v="7"/>
    <n v="43.038245000000003"/>
    <n v="-87.914811999999998"/>
    <x v="8"/>
    <n v="43.038245000000003"/>
    <n v="-87.914811999999998"/>
    <n v="1"/>
    <n v="0"/>
    <n v="0.2"/>
    <n v="0.1"/>
    <n v="6"/>
    <n v="-1"/>
    <d v="2017-04-15T00:00:00"/>
    <d v="2017-04-01T00:00:00"/>
    <d v="2017-04-15T00:00:00"/>
    <s v="Saturday"/>
    <d v="1899-12-30T13:06:59"/>
    <d v="1899-12-30T13:00:00"/>
    <n v="1"/>
    <d v="2017-04-15T00:00:00"/>
    <d v="2017-04-01T00:00:00"/>
    <d v="2017-04-15T00:00:00"/>
    <s v="Saturday"/>
    <d v="1899-12-30T13:07:03"/>
    <d v="1899-12-30T13:00:00"/>
    <s v="Round Trip"/>
  </r>
  <r>
    <n v="1095886"/>
    <s v="Demo Member"/>
    <m/>
    <m/>
    <m/>
    <s v="UNITED STATES"/>
    <m/>
    <n v="5428"/>
    <x v="2"/>
    <n v="43.03886"/>
    <n v="-87.902720000000002"/>
    <x v="12"/>
    <n v="43.036900000000003"/>
    <n v="-87.89667"/>
    <n v="2"/>
    <n v="0"/>
    <n v="0.3"/>
    <n v="0.3"/>
    <n v="12"/>
    <n v="-1"/>
    <d v="2017-04-19T00:00:00"/>
    <d v="2017-04-01T00:00:00"/>
    <d v="2017-04-19T00:00:00"/>
    <s v="Wednesday"/>
    <d v="1899-12-30T17:33:13"/>
    <d v="1899-12-30T18:00:00"/>
    <n v="1"/>
    <d v="2017-04-19T00:00:00"/>
    <d v="2017-04-01T00:00:00"/>
    <d v="2017-04-19T00:00:00"/>
    <s v="Wednesday"/>
    <d v="1899-12-30T17:35:37"/>
    <d v="1899-12-30T18:00:00"/>
    <s v="One Way"/>
  </r>
  <r>
    <n v="1482508"/>
    <s v="Demo Member"/>
    <m/>
    <m/>
    <m/>
    <s v="UNITED STATES"/>
    <m/>
    <n v="11076"/>
    <x v="27"/>
    <n v="43.074890000000003"/>
    <n v="-87.882810000000006"/>
    <x v="25"/>
    <n v="43.074890000000003"/>
    <n v="-87.882810000000006"/>
    <n v="6"/>
    <n v="0"/>
    <n v="0.9"/>
    <n v="0.9"/>
    <n v="36"/>
    <n v="-1"/>
    <d v="2017-04-10T00:00:00"/>
    <d v="2017-04-01T00:00:00"/>
    <d v="2017-04-10T00:00:00"/>
    <s v="Monday"/>
    <d v="1899-12-30T14:55:13"/>
    <d v="1899-12-30T15:00:00"/>
    <n v="1"/>
    <d v="2017-04-10T00:00:00"/>
    <d v="2017-04-01T00:00:00"/>
    <d v="2017-04-10T00:00:00"/>
    <s v="Monday"/>
    <d v="1899-12-30T15:01:28"/>
    <d v="1899-12-30T15:00:00"/>
    <s v="Round Trip"/>
  </r>
  <r>
    <n v="1095890"/>
    <s v="Demo Member"/>
    <m/>
    <m/>
    <m/>
    <s v="UNITED STATES"/>
    <m/>
    <n v="5444"/>
    <x v="16"/>
    <n v="43.03913"/>
    <n v="-87.916150000000002"/>
    <x v="6"/>
    <n v="43.03519"/>
    <n v="-87.907390000000007"/>
    <n v="7"/>
    <n v="0"/>
    <n v="1.1000000000000001"/>
    <n v="1"/>
    <n v="42"/>
    <n v="-1"/>
    <d v="2017-04-14T00:00:00"/>
    <d v="2017-04-01T00:00:00"/>
    <d v="2017-04-14T00:00:00"/>
    <s v="Friday"/>
    <d v="1899-12-30T11:59:04"/>
    <d v="1899-12-30T12:00:00"/>
    <n v="1"/>
    <d v="2017-04-14T00:00:00"/>
    <d v="2017-04-01T00:00:00"/>
    <d v="2017-04-14T00:00:00"/>
    <s v="Friday"/>
    <d v="1899-12-30T12:06:07"/>
    <d v="1899-12-30T12:00:00"/>
    <s v="One Way"/>
  </r>
  <r>
    <n v="1197977"/>
    <s v="Demo Member"/>
    <m/>
    <m/>
    <m/>
    <s v="UNITED STATES"/>
    <m/>
    <n v="5482"/>
    <x v="33"/>
    <n v="43.004728999999998"/>
    <n v="-87.905463999999995"/>
    <x v="30"/>
    <n v="43.004728999999998"/>
    <n v="-87.905463999999995"/>
    <n v="91"/>
    <n v="0"/>
    <n v="13.7"/>
    <n v="13"/>
    <n v="546"/>
    <n v="-1"/>
    <d v="2017-04-09T00:00:00"/>
    <d v="2017-04-01T00:00:00"/>
    <d v="2017-04-09T00:00:00"/>
    <s v="Sunday"/>
    <d v="1899-12-30T21:25:57"/>
    <d v="1899-12-30T21:00:00"/>
    <n v="1"/>
    <d v="2017-04-09T00:00:00"/>
    <d v="2017-04-01T00:00:00"/>
    <d v="2017-04-09T00:00:00"/>
    <s v="Sunday"/>
    <d v="1899-12-30T22:56:10"/>
    <d v="1899-12-30T23:00:00"/>
    <s v="Round Trip"/>
  </r>
  <r>
    <n v="1343033"/>
    <s v="Demo Member"/>
    <m/>
    <m/>
    <m/>
    <s v="UNITED STATES"/>
    <m/>
    <n v="186"/>
    <x v="15"/>
    <n v="43.054830000000003"/>
    <n v="-87.91874"/>
    <x v="15"/>
    <n v="43.054830000000003"/>
    <n v="-87.91874"/>
    <n v="463"/>
    <n v="0"/>
    <n v="18"/>
    <n v="17.100000000000001"/>
    <n v="720"/>
    <n v="-1"/>
    <d v="2017-04-14T00:00:00"/>
    <d v="2017-04-01T00:00:00"/>
    <d v="2017-04-14T00:00:00"/>
    <s v="Friday"/>
    <d v="1899-12-30T16:17:10"/>
    <d v="1899-12-30T16:00:00"/>
    <n v="1"/>
    <d v="2017-04-15T00:00:00"/>
    <d v="2017-04-01T00:00:00"/>
    <d v="2017-04-15T00:00:00"/>
    <s v="Saturday"/>
    <d v="1899-12-30T00:00:48"/>
    <d v="1899-12-30T00:00:00"/>
    <s v="Round Trip"/>
  </r>
  <r>
    <n v="1290637"/>
    <s v="Demo Member"/>
    <m/>
    <m/>
    <m/>
    <s v="UNITED STATES"/>
    <m/>
    <n v="27"/>
    <x v="16"/>
    <n v="43.03913"/>
    <n v="-87.916150000000002"/>
    <x v="31"/>
    <n v="43.040154000000001"/>
    <n v="-87.932113000000001"/>
    <n v="7"/>
    <n v="0"/>
    <n v="1.1000000000000001"/>
    <n v="1"/>
    <n v="42"/>
    <n v="-1"/>
    <d v="2017-04-10T00:00:00"/>
    <d v="2017-04-01T00:00:00"/>
    <d v="2017-04-10T00:00:00"/>
    <s v="Monday"/>
    <d v="1899-12-30T13:17:56"/>
    <d v="1899-12-30T13:00:00"/>
    <n v="1"/>
    <d v="2017-04-10T00:00:00"/>
    <d v="2017-04-01T00:00:00"/>
    <d v="2017-04-10T00:00:00"/>
    <s v="Monday"/>
    <d v="1899-12-30T13:24:41"/>
    <d v="1899-12-30T13:00:00"/>
    <s v="One Way"/>
  </r>
  <r>
    <n v="1272850"/>
    <s v="Demo Member"/>
    <m/>
    <m/>
    <m/>
    <s v="UNITED STATES"/>
    <m/>
    <n v="5461"/>
    <x v="21"/>
    <n v="43.040349999999997"/>
    <n v="-87.920760000000001"/>
    <x v="3"/>
    <n v="43.03913"/>
    <n v="-87.916150000000002"/>
    <n v="3"/>
    <n v="0"/>
    <n v="0.5"/>
    <n v="0.4"/>
    <n v="18"/>
    <n v="-1"/>
    <d v="2017-04-19T00:00:00"/>
    <d v="2017-04-01T00:00:00"/>
    <d v="2017-04-19T00:00:00"/>
    <s v="Wednesday"/>
    <d v="1899-12-30T10:04:52"/>
    <d v="1899-12-30T10:00:00"/>
    <n v="1"/>
    <d v="2017-04-19T00:00:00"/>
    <d v="2017-04-01T00:00:00"/>
    <d v="2017-04-19T00:00:00"/>
    <s v="Wednesday"/>
    <d v="1899-12-30T10:07:09"/>
    <d v="1899-12-30T10:00:00"/>
    <s v="One Way"/>
  </r>
  <r>
    <n v="1265200"/>
    <s v="Demo Member"/>
    <m/>
    <m/>
    <m/>
    <s v="UNITED STATES"/>
    <m/>
    <n v="5526"/>
    <x v="19"/>
    <n v="43.060839999999999"/>
    <n v="-88.001940000000005"/>
    <x v="32"/>
    <n v="43.048609999999996"/>
    <n v="-88.008480000000006"/>
    <n v="32"/>
    <n v="0"/>
    <n v="4.8"/>
    <n v="4.5999999999999996"/>
    <n v="192"/>
    <n v="-1"/>
    <d v="2017-04-23T00:00:00"/>
    <d v="2017-04-01T00:00:00"/>
    <d v="2017-04-23T00:00:00"/>
    <s v="Sunday"/>
    <d v="1899-12-30T13:32:24"/>
    <d v="1899-12-30T14:00:00"/>
    <n v="1"/>
    <d v="2017-04-23T00:00:00"/>
    <d v="2017-04-01T00:00:00"/>
    <d v="2017-04-23T00:00:00"/>
    <s v="Sunday"/>
    <d v="1899-12-30T14:04:05"/>
    <d v="1899-12-30T14:00:00"/>
    <s v="One Way"/>
  </r>
  <r>
    <n v="1272850"/>
    <s v="Demo Member"/>
    <m/>
    <m/>
    <m/>
    <s v="UNITED STATES"/>
    <m/>
    <n v="5497"/>
    <x v="11"/>
    <n v="43.04804"/>
    <n v="-87.896720000000002"/>
    <x v="33"/>
    <n v="43.04804"/>
    <n v="-87.896720000000002"/>
    <n v="76"/>
    <n v="0"/>
    <n v="11.4"/>
    <n v="10.8"/>
    <n v="456"/>
    <n v="-1"/>
    <d v="2017-04-11T00:00:00"/>
    <d v="2017-04-01T00:00:00"/>
    <d v="2017-04-11T00:00:00"/>
    <s v="Tuesday"/>
    <d v="1899-12-30T16:03:30"/>
    <d v="1899-12-30T16:00:00"/>
    <n v="1"/>
    <d v="2017-04-11T00:00:00"/>
    <d v="2017-04-01T00:00:00"/>
    <d v="2017-04-11T00:00:00"/>
    <s v="Tuesday"/>
    <d v="1899-12-30T17:19:28"/>
    <d v="1899-12-30T17:00:00"/>
    <s v="Round Trip"/>
  </r>
  <r>
    <n v="1265200"/>
    <s v="Demo Member"/>
    <m/>
    <m/>
    <m/>
    <s v="UNITED STATES"/>
    <m/>
    <n v="17"/>
    <x v="20"/>
    <n v="43.049230000000001"/>
    <n v="-87.911940000000001"/>
    <x v="3"/>
    <n v="43.03913"/>
    <n v="-87.916150000000002"/>
    <n v="7"/>
    <n v="0"/>
    <n v="1.1000000000000001"/>
    <n v="1"/>
    <n v="42"/>
    <n v="-1"/>
    <d v="2017-04-04T00:00:00"/>
    <d v="2017-04-01T00:00:00"/>
    <d v="2017-04-04T00:00:00"/>
    <s v="Tuesday"/>
    <d v="1899-12-30T14:52:46"/>
    <d v="1899-12-30T15:00:00"/>
    <n v="1"/>
    <d v="2017-04-04T00:00:00"/>
    <d v="2017-04-01T00:00:00"/>
    <d v="2017-04-04T00:00:00"/>
    <s v="Tuesday"/>
    <d v="1899-12-30T14:59:39"/>
    <d v="1899-12-30T15:00:00"/>
    <s v="One Way"/>
  </r>
  <r>
    <n v="1257611"/>
    <s v="Demo Member"/>
    <m/>
    <m/>
    <m/>
    <s v="UNITED STATES"/>
    <m/>
    <n v="11097"/>
    <x v="34"/>
    <n v="43.02948"/>
    <n v="-87.912819999999996"/>
    <x v="34"/>
    <n v="43.038649999999997"/>
    <n v="-87.921930000000003"/>
    <n v="9"/>
    <n v="0"/>
    <n v="1.4"/>
    <n v="1.3"/>
    <n v="54"/>
    <n v="-1"/>
    <d v="2017-04-09T00:00:00"/>
    <d v="2017-04-01T00:00:00"/>
    <d v="2017-04-09T00:00:00"/>
    <s v="Sunday"/>
    <d v="1899-12-30T10:40:17"/>
    <d v="1899-12-30T11:00:00"/>
    <n v="1"/>
    <d v="2017-04-09T00:00:00"/>
    <d v="2017-04-01T00:00:00"/>
    <d v="2017-04-09T00:00:00"/>
    <s v="Sunday"/>
    <d v="1899-12-30T10:49:50"/>
    <d v="1899-12-30T11:00:00"/>
    <s v="One Way"/>
  </r>
  <r>
    <n v="1290637"/>
    <s v="Demo Member"/>
    <m/>
    <m/>
    <m/>
    <s v="UNITED STATES"/>
    <m/>
    <n v="11080"/>
    <x v="35"/>
    <n v="43.060250000000003"/>
    <n v="-87.892169999999993"/>
    <x v="1"/>
    <n v="43.03886"/>
    <n v="-87.902720000000002"/>
    <n v="13"/>
    <n v="0"/>
    <n v="2"/>
    <n v="1.9"/>
    <n v="78"/>
    <n v="-1"/>
    <d v="2017-04-22T00:00:00"/>
    <d v="2017-04-01T00:00:00"/>
    <d v="2017-04-22T00:00:00"/>
    <s v="Saturday"/>
    <d v="1899-12-30T09:57:38"/>
    <d v="1899-12-30T10:00:00"/>
    <n v="1"/>
    <d v="2017-04-22T00:00:00"/>
    <d v="2017-04-01T00:00:00"/>
    <d v="2017-04-22T00:00:00"/>
    <s v="Saturday"/>
    <d v="1899-12-30T10:10:55"/>
    <d v="1899-12-30T10:00:00"/>
    <s v="One Way"/>
  </r>
  <r>
    <n v="1565819"/>
    <s v="Demo Member"/>
    <m/>
    <m/>
    <m/>
    <s v="UNITED STATES"/>
    <m/>
    <n v="11146"/>
    <x v="27"/>
    <n v="43.074890000000003"/>
    <n v="-87.882810000000006"/>
    <x v="25"/>
    <n v="43.074890000000003"/>
    <n v="-87.882810000000006"/>
    <n v="0"/>
    <n v="0"/>
    <n v="0"/>
    <n v="0"/>
    <n v="0"/>
    <n v="-1"/>
    <d v="2017-04-11T00:00:00"/>
    <d v="2017-04-01T00:00:00"/>
    <d v="2017-04-11T00:00:00"/>
    <s v="Tuesday"/>
    <d v="1899-12-30T12:31:28"/>
    <d v="1899-12-30T13:00:00"/>
    <n v="1"/>
    <d v="2017-04-11T00:00:00"/>
    <d v="2017-04-01T00:00:00"/>
    <d v="2017-04-11T00:00:00"/>
    <s v="Tuesday"/>
    <d v="1899-12-30T12:31:38"/>
    <d v="1899-12-30T13:00:00"/>
    <s v="Round Trip"/>
  </r>
  <r>
    <n v="1261333"/>
    <s v="Demo Member"/>
    <m/>
    <m/>
    <m/>
    <s v="UNITED STATES"/>
    <m/>
    <n v="330"/>
    <x v="15"/>
    <n v="43.054830000000003"/>
    <n v="-87.91874"/>
    <x v="24"/>
    <n v="43.056539999999998"/>
    <n v="-87.914370000000005"/>
    <n v="5"/>
    <n v="0"/>
    <n v="0.8"/>
    <n v="0.7"/>
    <n v="30"/>
    <n v="-1"/>
    <d v="2017-04-18T00:00:00"/>
    <d v="2017-04-01T00:00:00"/>
    <d v="2017-04-18T00:00:00"/>
    <s v="Tuesday"/>
    <d v="1899-12-30T12:14:10"/>
    <d v="1899-12-30T12:00:00"/>
    <n v="1"/>
    <d v="2017-04-18T00:00:00"/>
    <d v="2017-04-01T00:00:00"/>
    <d v="2017-04-18T00:00:00"/>
    <s v="Tuesday"/>
    <d v="1899-12-30T12:19:13"/>
    <d v="1899-12-30T12:00:00"/>
    <s v="One Way"/>
  </r>
  <r>
    <n v="1257611"/>
    <s v="Demo Member"/>
    <m/>
    <m/>
    <m/>
    <s v="UNITED STATES"/>
    <m/>
    <n v="5475"/>
    <x v="13"/>
    <n v="43.038649999999997"/>
    <n v="-87.921930000000003"/>
    <x v="4"/>
    <n v="43.042490000000001"/>
    <n v="-87.909959999999998"/>
    <n v="8"/>
    <n v="0"/>
    <n v="1.2"/>
    <n v="1.1000000000000001"/>
    <n v="48"/>
    <n v="-1"/>
    <d v="2017-04-12T00:00:00"/>
    <d v="2017-04-01T00:00:00"/>
    <d v="2017-04-12T00:00:00"/>
    <s v="Wednesday"/>
    <d v="1899-12-30T07:44:39"/>
    <d v="1899-12-30T08:00:00"/>
    <n v="1"/>
    <d v="2017-04-12T00:00:00"/>
    <d v="2017-04-01T00:00:00"/>
    <d v="2017-04-12T00:00:00"/>
    <s v="Wednesday"/>
    <d v="1899-12-30T07:52:43"/>
    <d v="1899-12-30T08:00:00"/>
    <s v="One Way"/>
  </r>
  <r>
    <n v="1257611"/>
    <s v="Demo Member"/>
    <m/>
    <m/>
    <m/>
    <s v="UNITED STATES"/>
    <m/>
    <n v="11169"/>
    <x v="14"/>
    <n v="43.05536"/>
    <n v="-87.90504"/>
    <x v="14"/>
    <n v="43.05536"/>
    <n v="-87.90504"/>
    <n v="43"/>
    <n v="0"/>
    <n v="6.5"/>
    <n v="6.1"/>
    <n v="258"/>
    <n v="-1"/>
    <d v="2017-04-01T00:00:00"/>
    <d v="2017-04-01T00:00:00"/>
    <d v="2017-04-01T00:00:00"/>
    <s v="Saturday"/>
    <d v="1899-12-30T14:33:06"/>
    <d v="1899-12-30T15:00:00"/>
    <n v="1"/>
    <d v="2017-04-01T00:00:00"/>
    <d v="2017-04-01T00:00:00"/>
    <d v="2017-04-01T00:00:00"/>
    <s v="Saturday"/>
    <d v="1899-12-30T15:16:29"/>
    <d v="1899-12-30T15:00:00"/>
    <s v="Round Trip"/>
  </r>
  <r>
    <n v="1343033"/>
    <s v="Demo Member"/>
    <m/>
    <m/>
    <m/>
    <s v="UNITED STATES"/>
    <m/>
    <n v="5442"/>
    <x v="15"/>
    <n v="43.054830000000003"/>
    <n v="-87.91874"/>
    <x v="15"/>
    <n v="43.054830000000003"/>
    <n v="-87.91874"/>
    <n v="25"/>
    <n v="0"/>
    <n v="3.8"/>
    <n v="3.6"/>
    <n v="150"/>
    <n v="-1"/>
    <d v="2017-04-13T00:00:00"/>
    <d v="2017-04-01T00:00:00"/>
    <d v="2017-04-13T00:00:00"/>
    <s v="Thursday"/>
    <d v="1899-12-30T12:38:20"/>
    <d v="1899-12-30T13:00:00"/>
    <n v="1"/>
    <d v="2017-04-13T00:00:00"/>
    <d v="2017-04-01T00:00:00"/>
    <d v="2017-04-13T00:00:00"/>
    <s v="Thursday"/>
    <d v="1899-12-30T13:03:46"/>
    <d v="1899-12-30T13:00:00"/>
    <s v="Round Trip"/>
  </r>
  <r>
    <n v="1265200"/>
    <s v="Demo Member"/>
    <m/>
    <m/>
    <m/>
    <s v="UNITED STATES"/>
    <m/>
    <n v="11166"/>
    <x v="7"/>
    <n v="43.038245000000003"/>
    <n v="-87.914811999999998"/>
    <x v="8"/>
    <n v="43.038245000000003"/>
    <n v="-87.914811999999998"/>
    <n v="0"/>
    <n v="0"/>
    <n v="0"/>
    <n v="0"/>
    <n v="0"/>
    <n v="-1"/>
    <d v="2017-04-28T00:00:00"/>
    <d v="2017-04-01T00:00:00"/>
    <d v="2017-04-28T00:00:00"/>
    <s v="Friday"/>
    <d v="1899-12-30T18:42:09"/>
    <d v="1899-12-30T19:00:00"/>
    <n v="1"/>
    <d v="2017-04-28T00:00:00"/>
    <d v="2017-04-01T00:00:00"/>
    <d v="2017-04-28T00:00:00"/>
    <s v="Friday"/>
    <d v="1899-12-30T18:42:22"/>
    <d v="1899-12-30T19:00:00"/>
    <s v="Round Trip"/>
  </r>
  <r>
    <n v="1343033"/>
    <s v="Demo Member"/>
    <m/>
    <m/>
    <m/>
    <s v="UNITED STATES"/>
    <m/>
    <n v="5442"/>
    <x v="15"/>
    <n v="43.054830000000003"/>
    <n v="-87.91874"/>
    <x v="15"/>
    <n v="43.054830000000003"/>
    <n v="-87.91874"/>
    <n v="36"/>
    <n v="0"/>
    <n v="5.4"/>
    <n v="5.0999999999999996"/>
    <n v="216"/>
    <n v="-1"/>
    <d v="2017-04-09T00:00:00"/>
    <d v="2017-04-01T00:00:00"/>
    <d v="2017-04-09T00:00:00"/>
    <s v="Sunday"/>
    <d v="1899-12-30T15:25:00"/>
    <d v="1899-12-30T15:00:00"/>
    <n v="1"/>
    <d v="2017-04-09T00:00:00"/>
    <d v="2017-04-01T00:00:00"/>
    <d v="2017-04-09T00:00:00"/>
    <s v="Sunday"/>
    <d v="1899-12-30T16:01:00"/>
    <d v="1899-12-30T16:00:00"/>
    <s v="Round Trip"/>
  </r>
  <r>
    <n v="1257611"/>
    <s v="Demo Member"/>
    <m/>
    <m/>
    <m/>
    <s v="UNITED STATES"/>
    <m/>
    <n v="11119"/>
    <x v="36"/>
    <n v="43.069021999999997"/>
    <n v="-87.887940999999998"/>
    <x v="35"/>
    <n v="43.066893999999998"/>
    <n v="-87.877936000000005"/>
    <n v="35"/>
    <n v="0"/>
    <n v="5.3"/>
    <n v="5"/>
    <n v="210"/>
    <n v="-1"/>
    <d v="2017-04-03T00:00:00"/>
    <d v="2017-04-01T00:00:00"/>
    <d v="2017-04-03T00:00:00"/>
    <s v="Monday"/>
    <d v="1899-12-30T14:53:19"/>
    <d v="1899-12-30T15:00:00"/>
    <n v="1"/>
    <d v="2017-04-03T00:00:00"/>
    <d v="2017-04-01T00:00:00"/>
    <d v="2017-04-03T00:00:00"/>
    <s v="Monday"/>
    <d v="1899-12-30T15:28:46"/>
    <d v="1899-12-30T15:00:00"/>
    <s v="One Way"/>
  </r>
  <r>
    <n v="1198388"/>
    <s v="Demo Member"/>
    <m/>
    <m/>
    <m/>
    <s v="UNITED STATES"/>
    <m/>
    <n v="11105"/>
    <x v="11"/>
    <n v="43.04804"/>
    <n v="-87.896720000000002"/>
    <x v="7"/>
    <n v="43.038580000000003"/>
    <n v="-87.90934"/>
    <n v="10"/>
    <n v="0"/>
    <n v="1.5"/>
    <n v="1.4"/>
    <n v="60"/>
    <n v="-1"/>
    <d v="2017-04-22T00:00:00"/>
    <d v="2017-04-01T00:00:00"/>
    <d v="2017-04-22T00:00:00"/>
    <s v="Saturday"/>
    <d v="1899-12-30T13:33:22"/>
    <d v="1899-12-30T14:00:00"/>
    <n v="1"/>
    <d v="2017-04-22T00:00:00"/>
    <d v="2017-04-01T00:00:00"/>
    <d v="2017-04-22T00:00:00"/>
    <s v="Saturday"/>
    <d v="1899-12-30T13:43:07"/>
    <d v="1899-12-30T14:00:00"/>
    <s v="One Way"/>
  </r>
  <r>
    <n v="1290637"/>
    <s v="Demo Member"/>
    <m/>
    <m/>
    <m/>
    <s v="UNITED STATES"/>
    <m/>
    <n v="146"/>
    <x v="2"/>
    <n v="43.03886"/>
    <n v="-87.902720000000002"/>
    <x v="36"/>
    <n v="43.038719999999998"/>
    <n v="-87.905339999999995"/>
    <n v="2"/>
    <n v="0"/>
    <n v="0.3"/>
    <n v="0.3"/>
    <n v="12"/>
    <n v="-1"/>
    <d v="2017-04-26T00:00:00"/>
    <d v="2017-04-01T00:00:00"/>
    <d v="2017-04-26T00:00:00"/>
    <s v="Wednesday"/>
    <d v="1899-12-30T14:42:13"/>
    <d v="1899-12-30T15:00:00"/>
    <n v="1"/>
    <d v="2017-04-26T00:00:00"/>
    <d v="2017-04-01T00:00:00"/>
    <d v="2017-04-26T00:00:00"/>
    <s v="Wednesday"/>
    <d v="1899-12-30T14:44:03"/>
    <d v="1899-12-30T15:00:00"/>
    <s v="One Way"/>
  </r>
  <r>
    <n v="1095886"/>
    <s v="Demo Member"/>
    <m/>
    <m/>
    <m/>
    <s v="UNITED STATES"/>
    <m/>
    <n v="5527"/>
    <x v="20"/>
    <n v="43.049230000000001"/>
    <n v="-87.911940000000001"/>
    <x v="4"/>
    <n v="43.042490000000001"/>
    <n v="-87.909959999999998"/>
    <n v="3"/>
    <n v="0"/>
    <n v="0.5"/>
    <n v="0.4"/>
    <n v="18"/>
    <n v="-1"/>
    <d v="2017-04-22T00:00:00"/>
    <d v="2017-04-01T00:00:00"/>
    <d v="2017-04-22T00:00:00"/>
    <s v="Saturday"/>
    <d v="1899-12-30T19:49:36"/>
    <d v="1899-12-30T20:00:00"/>
    <n v="1"/>
    <d v="2017-04-22T00:00:00"/>
    <d v="2017-04-01T00:00:00"/>
    <d v="2017-04-22T00:00:00"/>
    <s v="Saturday"/>
    <d v="1899-12-30T19:52:52"/>
    <d v="1899-12-30T20:00:00"/>
    <s v="One Way"/>
  </r>
  <r>
    <n v="1257611"/>
    <s v="Demo Member"/>
    <m/>
    <m/>
    <m/>
    <s v="UNITED STATES"/>
    <m/>
    <n v="109"/>
    <x v="29"/>
    <n v="43.052549999999997"/>
    <n v="-87.909329999999997"/>
    <x v="4"/>
    <n v="43.042490000000001"/>
    <n v="-87.909959999999998"/>
    <n v="8"/>
    <n v="0"/>
    <n v="1.2"/>
    <n v="1.1000000000000001"/>
    <n v="48"/>
    <n v="-1"/>
    <d v="2017-04-05T00:00:00"/>
    <d v="2017-04-01T00:00:00"/>
    <d v="2017-04-05T00:00:00"/>
    <s v="Wednesday"/>
    <d v="1899-12-30T15:08:20"/>
    <d v="1899-12-30T15:00:00"/>
    <n v="1"/>
    <d v="2017-04-05T00:00:00"/>
    <d v="2017-04-01T00:00:00"/>
    <d v="2017-04-05T00:00:00"/>
    <s v="Wednesday"/>
    <d v="1899-12-30T15:16:52"/>
    <d v="1899-12-30T15:00:00"/>
    <s v="One Way"/>
  </r>
  <r>
    <n v="1512689"/>
    <s v="Demo Member"/>
    <m/>
    <m/>
    <m/>
    <s v="UNITED STATES"/>
    <m/>
    <n v="11168"/>
    <x v="32"/>
    <n v="43.078530000000001"/>
    <n v="-87.882620000000003"/>
    <x v="37"/>
    <n v="43.02948"/>
    <n v="-87.912819999999996"/>
    <n v="32"/>
    <n v="0"/>
    <n v="4.8"/>
    <n v="4.5999999999999996"/>
    <n v="192"/>
    <n v="-1"/>
    <d v="2017-04-27T00:00:00"/>
    <d v="2017-04-01T00:00:00"/>
    <d v="2017-04-27T00:00:00"/>
    <s v="Thursday"/>
    <d v="1899-12-30T21:14:31"/>
    <d v="1899-12-30T21:00:00"/>
    <n v="1"/>
    <d v="2017-04-27T00:00:00"/>
    <d v="2017-04-01T00:00:00"/>
    <d v="2017-04-27T00:00:00"/>
    <s v="Thursday"/>
    <d v="1899-12-30T21:46:46"/>
    <d v="1899-12-30T22:00:00"/>
    <s v="One Way"/>
  </r>
  <r>
    <n v="1261333"/>
    <s v="Demo Member"/>
    <m/>
    <m/>
    <m/>
    <s v="UNITED STATES"/>
    <m/>
    <n v="17"/>
    <x v="26"/>
    <n v="43.056539999999998"/>
    <n v="-87.914370000000005"/>
    <x v="15"/>
    <n v="43.054830000000003"/>
    <n v="-87.91874"/>
    <n v="16"/>
    <n v="0"/>
    <n v="2.4"/>
    <n v="2.2999999999999998"/>
    <n v="96"/>
    <n v="-1"/>
    <d v="2017-04-18T00:00:00"/>
    <d v="2017-04-01T00:00:00"/>
    <d v="2017-04-18T00:00:00"/>
    <s v="Tuesday"/>
    <d v="1899-12-30T12:20:46"/>
    <d v="1899-12-30T12:00:00"/>
    <n v="1"/>
    <d v="2017-04-18T00:00:00"/>
    <d v="2017-04-01T00:00:00"/>
    <d v="2017-04-18T00:00:00"/>
    <s v="Tuesday"/>
    <d v="1899-12-30T12:36:11"/>
    <d v="1899-12-30T13:00:00"/>
    <s v="One Way"/>
  </r>
  <r>
    <n v="1343033"/>
    <s v="Demo Member"/>
    <m/>
    <m/>
    <m/>
    <s v="UNITED STATES"/>
    <m/>
    <n v="47"/>
    <x v="15"/>
    <n v="43.054830000000003"/>
    <n v="-87.91874"/>
    <x v="15"/>
    <n v="43.054830000000003"/>
    <n v="-87.91874"/>
    <n v="35"/>
    <n v="0"/>
    <n v="5.3"/>
    <n v="5"/>
    <n v="210"/>
    <n v="-1"/>
    <d v="2017-04-22T00:00:00"/>
    <d v="2017-04-01T00:00:00"/>
    <d v="2017-04-22T00:00:00"/>
    <s v="Saturday"/>
    <d v="1899-12-30T19:10:09"/>
    <d v="1899-12-30T19:00:00"/>
    <n v="1"/>
    <d v="2017-04-22T00:00:00"/>
    <d v="2017-04-01T00:00:00"/>
    <d v="2017-04-22T00:00:00"/>
    <s v="Saturday"/>
    <d v="1899-12-30T19:45:43"/>
    <d v="1899-12-30T20:00:00"/>
    <s v="Round Trip"/>
  </r>
  <r>
    <n v="1279123"/>
    <s v="Demo Member"/>
    <m/>
    <m/>
    <m/>
    <s v="UNITED STATES"/>
    <m/>
    <n v="5562"/>
    <x v="3"/>
    <n v="43.03519"/>
    <n v="-87.907390000000007"/>
    <x v="1"/>
    <n v="43.03886"/>
    <n v="-87.902720000000002"/>
    <n v="4"/>
    <n v="0"/>
    <n v="0.6"/>
    <n v="0.6"/>
    <n v="24"/>
    <n v="-1"/>
    <d v="2017-04-28T00:00:00"/>
    <d v="2017-04-01T00:00:00"/>
    <d v="2017-04-28T00:00:00"/>
    <s v="Friday"/>
    <d v="1899-12-30T13:34:42"/>
    <d v="1899-12-30T14:00:00"/>
    <n v="1"/>
    <d v="2017-04-28T00:00:00"/>
    <d v="2017-04-01T00:00:00"/>
    <d v="2017-04-28T00:00:00"/>
    <s v="Friday"/>
    <d v="1899-12-30T13:38:03"/>
    <d v="1899-12-30T14:00:00"/>
    <s v="One Way"/>
  </r>
  <r>
    <n v="794234"/>
    <s v="Non-RFID Card Member"/>
    <m/>
    <m/>
    <n v="53207"/>
    <s v="UNITED STATES"/>
    <s v="Single Ride"/>
    <n v="309"/>
    <x v="33"/>
    <n v="43.004728999999998"/>
    <n v="-87.905463999999995"/>
    <x v="6"/>
    <n v="43.03519"/>
    <n v="-87.907390000000007"/>
    <n v="17"/>
    <n v="3"/>
    <n v="2.6"/>
    <n v="2.4"/>
    <n v="102"/>
    <n v="-1"/>
    <d v="2017-04-21T00:00:00"/>
    <d v="2017-04-01T00:00:00"/>
    <d v="2017-04-21T00:00:00"/>
    <s v="Friday"/>
    <d v="1899-12-30T07:57:14"/>
    <d v="1899-12-30T08:00:00"/>
    <n v="1"/>
    <d v="2017-04-21T00:00:00"/>
    <d v="2017-04-01T00:00:00"/>
    <d v="2017-04-21T00:00:00"/>
    <s v="Friday"/>
    <d v="1899-12-30T08:14:01"/>
    <d v="1899-12-30T08:00:00"/>
    <s v="One Way"/>
  </r>
  <r>
    <n v="800482"/>
    <s v="Non-RFID Card Member"/>
    <m/>
    <m/>
    <n v="53118"/>
    <s v="UNITED STATES"/>
    <s v="Single Ride"/>
    <n v="11147"/>
    <x v="30"/>
    <n v="43.045712999999999"/>
    <n v="-87.899756999999994"/>
    <x v="3"/>
    <n v="43.03913"/>
    <n v="-87.916150000000002"/>
    <n v="9"/>
    <n v="0"/>
    <n v="1.4"/>
    <n v="1.3"/>
    <n v="54"/>
    <n v="-1"/>
    <d v="2017-04-22T00:00:00"/>
    <d v="2017-04-01T00:00:00"/>
    <d v="2017-04-22T00:00:00"/>
    <s v="Saturday"/>
    <d v="1899-12-30T13:41:12"/>
    <d v="1899-12-30T14:00:00"/>
    <n v="1"/>
    <d v="2017-04-22T00:00:00"/>
    <d v="2017-04-01T00:00:00"/>
    <d v="2017-04-22T00:00:00"/>
    <s v="Saturday"/>
    <d v="1899-12-30T13:50:38"/>
    <d v="1899-12-30T14:00:00"/>
    <s v="One Way"/>
  </r>
  <r>
    <n v="800482"/>
    <s v="Non-RFID Card Member"/>
    <m/>
    <m/>
    <n v="53118"/>
    <s v="UNITED STATES"/>
    <s v="Single Ride"/>
    <n v="5503"/>
    <x v="30"/>
    <n v="43.045712999999999"/>
    <n v="-87.899756999999994"/>
    <x v="3"/>
    <n v="43.03913"/>
    <n v="-87.916150000000002"/>
    <n v="10"/>
    <n v="0"/>
    <n v="1.5"/>
    <n v="1.4"/>
    <n v="60"/>
    <n v="-1"/>
    <d v="2017-04-22T00:00:00"/>
    <d v="2017-04-01T00:00:00"/>
    <d v="2017-04-22T00:00:00"/>
    <s v="Saturday"/>
    <d v="1899-12-30T13:40:38"/>
    <d v="1899-12-30T14:00:00"/>
    <n v="1"/>
    <d v="2017-04-22T00:00:00"/>
    <d v="2017-04-01T00:00:00"/>
    <d v="2017-04-22T00:00:00"/>
    <s v="Saturday"/>
    <d v="1899-12-30T13:50:57"/>
    <d v="1899-12-30T14:00:00"/>
    <s v="One Way"/>
  </r>
  <r>
    <n v="828589"/>
    <s v="Non-RFID Card Member"/>
    <m/>
    <m/>
    <n v="53221"/>
    <s v="UNITED STATES"/>
    <s v="Single Ride"/>
    <n v="5491"/>
    <x v="10"/>
    <n v="43.060786"/>
    <n v="-87.883825999999999"/>
    <x v="11"/>
    <n v="43.052460000000004"/>
    <n v="-87.891000000000005"/>
    <n v="63"/>
    <n v="0"/>
    <n v="9.5"/>
    <n v="9"/>
    <n v="378"/>
    <n v="-1"/>
    <d v="2017-04-08T00:00:00"/>
    <d v="2017-04-01T00:00:00"/>
    <d v="2017-04-08T00:00:00"/>
    <s v="Saturday"/>
    <d v="1899-12-30T19:56:56"/>
    <d v="1899-12-30T20:00:00"/>
    <n v="1"/>
    <d v="2017-04-08T00:00:00"/>
    <d v="2017-04-01T00:00:00"/>
    <d v="2017-04-08T00:00:00"/>
    <s v="Saturday"/>
    <d v="1899-12-30T20:59:07"/>
    <d v="1899-12-30T21:00:00"/>
    <s v="One Way"/>
  </r>
  <r>
    <n v="991202"/>
    <s v="Non-RFID Card Member"/>
    <m/>
    <m/>
    <n v="53217"/>
    <s v="UNITED STATES"/>
    <s v="Single Ride"/>
    <n v="21"/>
    <x v="25"/>
    <n v="43.058010000000003"/>
    <n v="-87.877300000000005"/>
    <x v="22"/>
    <n v="43.058010000000003"/>
    <n v="-87.877300000000005"/>
    <n v="24"/>
    <n v="0"/>
    <n v="3.6"/>
    <n v="3.4"/>
    <n v="144"/>
    <n v="-1"/>
    <d v="2017-04-16T00:00:00"/>
    <d v="2017-04-01T00:00:00"/>
    <d v="2017-04-16T00:00:00"/>
    <s v="Sunday"/>
    <d v="1899-12-30T17:27:44"/>
    <d v="1899-12-30T17:00:00"/>
    <n v="1"/>
    <d v="2017-04-16T00:00:00"/>
    <d v="2017-04-01T00:00:00"/>
    <d v="2017-04-16T00:00:00"/>
    <s v="Sunday"/>
    <d v="1899-12-30T17:51:14"/>
    <d v="1899-12-30T18:00:00"/>
    <s v="Round Trip"/>
  </r>
  <r>
    <n v="1084225"/>
    <s v="Non-RFID Card Member"/>
    <m/>
    <m/>
    <n v="53049"/>
    <s v="UNITED STATES"/>
    <s v="Single Ride"/>
    <n v="5497"/>
    <x v="12"/>
    <n v="43.052460000000004"/>
    <n v="-87.891000000000005"/>
    <x v="11"/>
    <n v="43.052460000000004"/>
    <n v="-87.891000000000005"/>
    <n v="20"/>
    <n v="3"/>
    <n v="3"/>
    <n v="2.9"/>
    <n v="120"/>
    <n v="-1"/>
    <d v="2017-04-08T00:00:00"/>
    <d v="2017-04-01T00:00:00"/>
    <d v="2017-04-08T00:00:00"/>
    <s v="Saturday"/>
    <d v="1899-12-30T13:11:02"/>
    <d v="1899-12-30T13:00:00"/>
    <n v="1"/>
    <d v="2017-04-08T00:00:00"/>
    <d v="2017-04-01T00:00:00"/>
    <d v="2017-04-08T00:00:00"/>
    <s v="Saturday"/>
    <d v="1899-12-30T13:31:16"/>
    <d v="1899-12-30T14:00:00"/>
    <s v="Round Trip"/>
  </r>
  <r>
    <n v="1102345"/>
    <s v="Non-RFID Card Member"/>
    <m/>
    <m/>
    <n v="53202"/>
    <s v="UNITED STATES"/>
    <s v="Single Ride"/>
    <n v="188"/>
    <x v="1"/>
    <n v="43.048200000000001"/>
    <n v="-87.900859999999994"/>
    <x v="11"/>
    <n v="43.052460000000004"/>
    <n v="-87.891000000000005"/>
    <n v="101"/>
    <n v="9"/>
    <n v="15.2"/>
    <n v="14.4"/>
    <n v="606"/>
    <n v="-1"/>
    <d v="2017-04-14T00:00:00"/>
    <d v="2017-04-01T00:00:00"/>
    <d v="2017-04-14T00:00:00"/>
    <s v="Friday"/>
    <d v="1899-12-30T12:12:01"/>
    <d v="1899-12-30T12:00:00"/>
    <n v="1"/>
    <d v="2017-04-14T00:00:00"/>
    <d v="2017-04-01T00:00:00"/>
    <d v="2017-04-14T00:00:00"/>
    <s v="Friday"/>
    <d v="1899-12-30T13:53:47"/>
    <d v="1899-12-30T14:00:00"/>
    <s v="One Way"/>
  </r>
  <r>
    <n v="1148841"/>
    <s v="Non-RFID Card Member"/>
    <m/>
    <m/>
    <n v="53202"/>
    <s v="UNITED STATES"/>
    <s v="Single Ride"/>
    <n v="11071"/>
    <x v="37"/>
    <n v="43.036900000000003"/>
    <n v="-87.89667"/>
    <x v="6"/>
    <n v="43.03519"/>
    <n v="-87.907390000000007"/>
    <n v="40"/>
    <n v="6"/>
    <n v="6"/>
    <n v="5.7"/>
    <n v="240"/>
    <n v="-1"/>
    <d v="2017-04-08T00:00:00"/>
    <d v="2017-04-01T00:00:00"/>
    <d v="2017-04-08T00:00:00"/>
    <s v="Saturday"/>
    <d v="1899-12-30T13:53:29"/>
    <d v="1899-12-30T14:00:00"/>
    <n v="1"/>
    <d v="2017-04-08T00:00:00"/>
    <d v="2017-04-01T00:00:00"/>
    <d v="2017-04-08T00:00:00"/>
    <s v="Saturday"/>
    <d v="1899-12-30T14:33:44"/>
    <d v="1899-12-30T15:00:00"/>
    <s v="One Way"/>
  </r>
  <r>
    <n v="1149141"/>
    <s v="Non-RFID Card Member"/>
    <m/>
    <m/>
    <n v="53202"/>
    <s v="UNITED STATES"/>
    <s v="Single Ride"/>
    <n v="5514"/>
    <x v="38"/>
    <n v="43.058619999999998"/>
    <n v="-87.885319999999993"/>
    <x v="38"/>
    <n v="43.069021999999997"/>
    <n v="-87.887940999999998"/>
    <n v="7"/>
    <n v="3"/>
    <n v="1.1000000000000001"/>
    <n v="1"/>
    <n v="42"/>
    <n v="-1"/>
    <d v="2017-04-08T00:00:00"/>
    <d v="2017-04-01T00:00:00"/>
    <d v="2017-04-08T00:00:00"/>
    <s v="Saturday"/>
    <d v="1899-12-30T15:41:22"/>
    <d v="1899-12-30T16:00:00"/>
    <n v="1"/>
    <d v="2017-04-08T00:00:00"/>
    <d v="2017-04-01T00:00:00"/>
    <d v="2017-04-08T00:00:00"/>
    <s v="Saturday"/>
    <d v="1899-12-30T15:48:53"/>
    <d v="1899-12-30T16:00:00"/>
    <s v="One Way"/>
  </r>
  <r>
    <n v="1155647"/>
    <s v="Non-RFID Card Member"/>
    <m/>
    <m/>
    <n v="93455"/>
    <s v="UNITED STATES"/>
    <s v="Single Ride"/>
    <n v="5451"/>
    <x v="23"/>
    <n v="43.053040000000003"/>
    <n v="-87.897660000000002"/>
    <x v="26"/>
    <n v="43.053040000000003"/>
    <n v="-87.897660000000002"/>
    <n v="127"/>
    <n v="15"/>
    <n v="18"/>
    <n v="17.100000000000001"/>
    <n v="720"/>
    <n v="-1"/>
    <d v="2017-04-16T00:00:00"/>
    <d v="2017-04-01T00:00:00"/>
    <d v="2017-04-16T00:00:00"/>
    <s v="Sunday"/>
    <d v="1899-12-30T15:17:34"/>
    <d v="1899-12-30T15:00:00"/>
    <n v="1"/>
    <d v="2017-04-16T00:00:00"/>
    <d v="2017-04-01T00:00:00"/>
    <d v="2017-04-16T00:00:00"/>
    <s v="Sunday"/>
    <d v="1899-12-30T17:24:04"/>
    <d v="1899-12-30T17:00:00"/>
    <s v="Round Trip"/>
  </r>
  <r>
    <n v="1162287"/>
    <s v="Non-RFID Card Member"/>
    <m/>
    <m/>
    <n v="63040"/>
    <s v="UNITED STATES"/>
    <s v="Single Ride"/>
    <n v="11114"/>
    <x v="24"/>
    <n v="43.040154000000001"/>
    <n v="-87.932113000000001"/>
    <x v="6"/>
    <n v="43.03519"/>
    <n v="-87.907390000000007"/>
    <n v="18"/>
    <n v="3"/>
    <n v="2.7"/>
    <n v="2.6"/>
    <n v="108"/>
    <n v="-1"/>
    <d v="2017-04-09T00:00:00"/>
    <d v="2017-04-01T00:00:00"/>
    <d v="2017-04-09T00:00:00"/>
    <s v="Sunday"/>
    <d v="1899-12-30T11:37:35"/>
    <d v="1899-12-30T12:00:00"/>
    <n v="1"/>
    <d v="2017-04-09T00:00:00"/>
    <d v="2017-04-01T00:00:00"/>
    <d v="2017-04-09T00:00:00"/>
    <s v="Sunday"/>
    <d v="1899-12-30T11:55:30"/>
    <d v="1899-12-30T12:00:00"/>
    <s v="One Way"/>
  </r>
  <r>
    <n v="1166059"/>
    <s v="Non-RFID Card Member"/>
    <m/>
    <m/>
    <n v="53202"/>
    <s v="UNITED STATES"/>
    <s v="Single Ride"/>
    <n v="5463"/>
    <x v="4"/>
    <n v="43.04824"/>
    <n v="-87.904970000000006"/>
    <x v="36"/>
    <n v="43.038719999999998"/>
    <n v="-87.905339999999995"/>
    <n v="56"/>
    <n v="6"/>
    <n v="8.4"/>
    <n v="8"/>
    <n v="336"/>
    <n v="-1"/>
    <d v="2017-04-08T00:00:00"/>
    <d v="2017-04-01T00:00:00"/>
    <d v="2017-04-08T00:00:00"/>
    <s v="Saturday"/>
    <d v="1899-12-30T14:24:17"/>
    <d v="1899-12-30T14:00:00"/>
    <n v="1"/>
    <d v="2017-04-08T00:00:00"/>
    <d v="2017-04-01T00:00:00"/>
    <d v="2017-04-08T00:00:00"/>
    <s v="Saturday"/>
    <d v="1899-12-30T15:20:54"/>
    <d v="1899-12-30T15:00:00"/>
    <s v="One Way"/>
  </r>
  <r>
    <n v="1172584"/>
    <s v="Non-RFID Card Member"/>
    <m/>
    <m/>
    <n v="63131"/>
    <s v="UNITED STATES"/>
    <s v="Single Ride"/>
    <n v="5"/>
    <x v="24"/>
    <n v="43.040154000000001"/>
    <n v="-87.932113000000001"/>
    <x v="6"/>
    <n v="43.03519"/>
    <n v="-87.907390000000007"/>
    <n v="18"/>
    <n v="3"/>
    <n v="2.7"/>
    <n v="2.6"/>
    <n v="108"/>
    <n v="-1"/>
    <d v="2017-04-23T00:00:00"/>
    <d v="2017-04-01T00:00:00"/>
    <d v="2017-04-23T00:00:00"/>
    <s v="Sunday"/>
    <d v="1899-12-30T12:22:38"/>
    <d v="1899-12-30T12:00:00"/>
    <n v="1"/>
    <d v="2017-04-23T00:00:00"/>
    <d v="2017-04-01T00:00:00"/>
    <d v="2017-04-23T00:00:00"/>
    <s v="Sunday"/>
    <d v="1899-12-30T12:40:53"/>
    <d v="1899-12-30T13:00:00"/>
    <s v="One Way"/>
  </r>
  <r>
    <n v="1173016"/>
    <s v="Non-RFID Card Member"/>
    <m/>
    <m/>
    <n v="60193"/>
    <s v="UNITED STATES"/>
    <s v="Single Ride"/>
    <n v="32"/>
    <x v="8"/>
    <n v="43.038580000000003"/>
    <n v="-87.90934"/>
    <x v="31"/>
    <n v="43.040154000000001"/>
    <n v="-87.932113000000001"/>
    <n v="36"/>
    <n v="6"/>
    <n v="5.4"/>
    <n v="5.0999999999999996"/>
    <n v="216"/>
    <n v="-1"/>
    <d v="2017-04-09T00:00:00"/>
    <d v="2017-04-01T00:00:00"/>
    <d v="2017-04-09T00:00:00"/>
    <s v="Sunday"/>
    <d v="1899-12-30T13:47:01"/>
    <d v="1899-12-30T14:00:00"/>
    <n v="1"/>
    <d v="2017-04-09T00:00:00"/>
    <d v="2017-04-01T00:00:00"/>
    <d v="2017-04-09T00:00:00"/>
    <s v="Sunday"/>
    <d v="1899-12-30T14:23:03"/>
    <d v="1899-12-30T14:00:00"/>
    <s v="One Way"/>
  </r>
  <r>
    <n v="1173297"/>
    <s v="Non-RFID Card Member"/>
    <m/>
    <m/>
    <n v="60193"/>
    <s v="UNITED STATES"/>
    <s v="Single Ride"/>
    <n v="5531"/>
    <x v="24"/>
    <n v="43.040154000000001"/>
    <n v="-87.932113000000001"/>
    <x v="7"/>
    <n v="43.038580000000003"/>
    <n v="-87.90934"/>
    <n v="58"/>
    <n v="6"/>
    <n v="8.6999999999999993"/>
    <n v="8.3000000000000007"/>
    <n v="348"/>
    <n v="-1"/>
    <d v="2017-04-07T00:00:00"/>
    <d v="2017-04-01T00:00:00"/>
    <d v="2017-04-07T00:00:00"/>
    <s v="Friday"/>
    <d v="1899-12-30T14:47:26"/>
    <d v="1899-12-30T15:00:00"/>
    <n v="1"/>
    <d v="2017-04-07T00:00:00"/>
    <d v="2017-04-01T00:00:00"/>
    <d v="2017-04-07T00:00:00"/>
    <s v="Friday"/>
    <d v="1899-12-30T15:45:14"/>
    <d v="1899-12-30T16:00:00"/>
    <s v="One Way"/>
  </r>
  <r>
    <n v="1180003"/>
    <s v="Non-RFID Card Member"/>
    <m/>
    <m/>
    <n v="62025"/>
    <s v="UNITED STATES"/>
    <s v="Single Ride"/>
    <n v="5585"/>
    <x v="13"/>
    <n v="43.038649999999997"/>
    <n v="-87.921930000000003"/>
    <x v="34"/>
    <n v="43.038649999999997"/>
    <n v="-87.921930000000003"/>
    <n v="134"/>
    <n v="15"/>
    <n v="18"/>
    <n v="17.100000000000001"/>
    <n v="720"/>
    <n v="-1"/>
    <d v="2017-04-22T00:00:00"/>
    <d v="2017-04-01T00:00:00"/>
    <d v="2017-04-22T00:00:00"/>
    <s v="Saturday"/>
    <d v="1899-12-30T05:37:36"/>
    <d v="1899-12-30T06:00:00"/>
    <n v="1"/>
    <d v="2017-04-22T00:00:00"/>
    <d v="2017-04-01T00:00:00"/>
    <d v="2017-04-22T00:00:00"/>
    <s v="Saturday"/>
    <d v="1899-12-30T07:51:18"/>
    <d v="1899-12-30T08:00:00"/>
    <s v="Round Trip"/>
  </r>
  <r>
    <n v="1194758"/>
    <s v="Non-RFID Card Member"/>
    <m/>
    <m/>
    <n v="53212"/>
    <s v="UNITED STATES"/>
    <s v="Single Ride"/>
    <n v="344"/>
    <x v="29"/>
    <n v="43.052549999999997"/>
    <n v="-87.909329999999997"/>
    <x v="16"/>
    <n v="43.052549999999997"/>
    <n v="-87.909329999999997"/>
    <n v="77"/>
    <n v="9"/>
    <n v="11.6"/>
    <n v="11"/>
    <n v="462"/>
    <n v="-1"/>
    <d v="2017-04-08T00:00:00"/>
    <d v="2017-04-01T00:00:00"/>
    <d v="2017-04-08T00:00:00"/>
    <s v="Saturday"/>
    <d v="1899-12-30T18:39:09"/>
    <d v="1899-12-30T19:00:00"/>
    <n v="1"/>
    <d v="2017-04-08T00:00:00"/>
    <d v="2017-04-01T00:00:00"/>
    <d v="2017-04-08T00:00:00"/>
    <s v="Saturday"/>
    <d v="1899-12-30T19:56:09"/>
    <d v="1899-12-30T20:00:00"/>
    <s v="Round Trip"/>
  </r>
  <r>
    <n v="1194943"/>
    <s v="Non-RFID Card Member"/>
    <m/>
    <m/>
    <n v="53212"/>
    <s v="UNITED STATES"/>
    <s v="Single Ride"/>
    <n v="317"/>
    <x v="11"/>
    <n v="43.04804"/>
    <n v="-87.896720000000002"/>
    <x v="33"/>
    <n v="43.04804"/>
    <n v="-87.896720000000002"/>
    <n v="32"/>
    <n v="0"/>
    <n v="4.8"/>
    <n v="4.5999999999999996"/>
    <n v="192"/>
    <n v="-1"/>
    <d v="2017-04-15T00:00:00"/>
    <d v="2017-04-01T00:00:00"/>
    <d v="2017-04-15T00:00:00"/>
    <s v="Saturday"/>
    <d v="1899-12-30T08:41:37"/>
    <d v="1899-12-30T09:00:00"/>
    <n v="1"/>
    <d v="2017-04-15T00:00:00"/>
    <d v="2017-04-01T00:00:00"/>
    <d v="2017-04-15T00:00:00"/>
    <s v="Saturday"/>
    <d v="1899-12-30T09:13:43"/>
    <d v="1899-12-30T09:00:00"/>
    <s v="Round Trip"/>
  </r>
  <r>
    <n v="1194943"/>
    <s v="Non-RFID Card Member"/>
    <m/>
    <m/>
    <n v="53212"/>
    <s v="UNITED STATES"/>
    <s v="Single Ride"/>
    <n v="45"/>
    <x v="25"/>
    <n v="43.058010000000003"/>
    <n v="-87.877300000000005"/>
    <x v="22"/>
    <n v="43.058010000000003"/>
    <n v="-87.877300000000005"/>
    <n v="51"/>
    <n v="6"/>
    <n v="7.7"/>
    <n v="7.3"/>
    <n v="306"/>
    <n v="-1"/>
    <d v="2017-04-23T00:00:00"/>
    <d v="2017-04-01T00:00:00"/>
    <d v="2017-04-23T00:00:00"/>
    <s v="Sunday"/>
    <d v="1899-12-30T09:25:35"/>
    <d v="1899-12-30T09:00:00"/>
    <n v="1"/>
    <d v="2017-04-23T00:00:00"/>
    <d v="2017-04-01T00:00:00"/>
    <d v="2017-04-23T00:00:00"/>
    <s v="Sunday"/>
    <d v="1899-12-30T10:16:40"/>
    <d v="1899-12-30T10:00:00"/>
    <s v="Round Trip"/>
  </r>
  <r>
    <n v="1215455"/>
    <s v="Non-RFID Card Member"/>
    <m/>
    <m/>
    <n v="53215"/>
    <s v="UNITED STATES"/>
    <s v="Single Ride"/>
    <n v="317"/>
    <x v="37"/>
    <n v="43.036900000000003"/>
    <n v="-87.89667"/>
    <x v="12"/>
    <n v="43.036900000000003"/>
    <n v="-87.89667"/>
    <n v="37"/>
    <n v="6"/>
    <n v="5.6"/>
    <n v="5.3"/>
    <n v="222"/>
    <n v="-1"/>
    <d v="2017-04-16T00:00:00"/>
    <d v="2017-04-01T00:00:00"/>
    <d v="2017-04-16T00:00:00"/>
    <s v="Sunday"/>
    <d v="1899-12-30T18:25:23"/>
    <d v="1899-12-30T18:00:00"/>
    <n v="1"/>
    <d v="2017-04-16T00:00:00"/>
    <d v="2017-04-01T00:00:00"/>
    <d v="2017-04-16T00:00:00"/>
    <s v="Sunday"/>
    <d v="1899-12-30T19:02:37"/>
    <d v="1899-12-30T19:00:00"/>
    <s v="Round Trip"/>
  </r>
  <r>
    <n v="1217885"/>
    <s v="Non-RFID Card Member"/>
    <m/>
    <m/>
    <n v="53202"/>
    <s v="UNITED STATES"/>
    <s v="Single Ride"/>
    <n v="11076"/>
    <x v="1"/>
    <n v="43.048200000000001"/>
    <n v="-87.900859999999994"/>
    <x v="2"/>
    <n v="43.048200000000001"/>
    <n v="-87.900859999999994"/>
    <n v="41"/>
    <n v="6"/>
    <n v="6.2"/>
    <n v="5.8"/>
    <n v="246"/>
    <n v="-1"/>
    <d v="2017-04-08T00:00:00"/>
    <d v="2017-04-01T00:00:00"/>
    <d v="2017-04-08T00:00:00"/>
    <s v="Saturday"/>
    <d v="1899-12-30T10:47:53"/>
    <d v="1899-12-30T11:00:00"/>
    <n v="1"/>
    <d v="2017-04-08T00:00:00"/>
    <d v="2017-04-01T00:00:00"/>
    <d v="2017-04-08T00:00:00"/>
    <s v="Saturday"/>
    <d v="1899-12-30T11:28:59"/>
    <d v="1899-12-30T11:00:00"/>
    <s v="Round Trip"/>
  </r>
  <r>
    <n v="1222400"/>
    <s v="Non-RFID Card Member"/>
    <m/>
    <m/>
    <n v="53202"/>
    <s v="UNITED STATES"/>
    <s v="Single Ride"/>
    <n v="15"/>
    <x v="30"/>
    <n v="43.045712999999999"/>
    <n v="-87.899756999999994"/>
    <x v="10"/>
    <n v="43.058619999999998"/>
    <n v="-87.885319999999993"/>
    <n v="13"/>
    <n v="3"/>
    <n v="2"/>
    <n v="1.9"/>
    <n v="78"/>
    <n v="-1"/>
    <d v="2017-04-21T00:00:00"/>
    <d v="2017-04-01T00:00:00"/>
    <d v="2017-04-21T00:00:00"/>
    <s v="Friday"/>
    <d v="1899-12-30T18:59:28"/>
    <d v="1899-12-30T19:00:00"/>
    <n v="1"/>
    <d v="2017-04-21T00:00:00"/>
    <d v="2017-04-01T00:00:00"/>
    <d v="2017-04-21T00:00:00"/>
    <s v="Friday"/>
    <d v="1899-12-30T19:12:57"/>
    <d v="1899-12-30T19:00:00"/>
    <s v="One Way"/>
  </r>
  <r>
    <n v="1223489"/>
    <s v="Non-RFID Card Member"/>
    <m/>
    <m/>
    <n v="53202"/>
    <s v="UNITED STATES"/>
    <s v="Single Ride"/>
    <n v="5425"/>
    <x v="30"/>
    <n v="43.045712999999999"/>
    <n v="-87.899756999999994"/>
    <x v="39"/>
    <e v="#N/A"/>
    <e v="#N/A"/>
    <n v="7"/>
    <n v="0"/>
    <n v="1.1000000000000001"/>
    <n v="1"/>
    <n v="42"/>
    <n v="-1"/>
    <d v="2017-04-23T00:00:00"/>
    <d v="2017-04-01T00:00:00"/>
    <d v="2017-04-23T00:00:00"/>
    <s v="Sunday"/>
    <d v="1899-12-30T13:49:45"/>
    <d v="1899-12-30T14:00:00"/>
    <n v="1"/>
    <d v="2017-04-23T00:00:00"/>
    <d v="2017-04-01T00:00:00"/>
    <d v="2017-04-23T00:00:00"/>
    <s v="Sunday"/>
    <d v="1899-12-30T13:56:27"/>
    <d v="1899-12-30T14:00:00"/>
    <s v="One Way"/>
  </r>
  <r>
    <n v="1229165"/>
    <s v="Non-RFID Card Member"/>
    <m/>
    <m/>
    <n v="60099"/>
    <s v="UNITED STATES"/>
    <s v="Single Ride"/>
    <n v="22"/>
    <x v="12"/>
    <n v="43.052460000000004"/>
    <n v="-87.891000000000005"/>
    <x v="11"/>
    <n v="43.052460000000004"/>
    <n v="-87.891000000000005"/>
    <n v="102"/>
    <n v="12"/>
    <n v="15.3"/>
    <n v="14.5"/>
    <n v="612"/>
    <n v="-1"/>
    <d v="2017-04-09T00:00:00"/>
    <d v="2017-04-01T00:00:00"/>
    <d v="2017-04-09T00:00:00"/>
    <s v="Sunday"/>
    <d v="1899-12-30T17:06:48"/>
    <d v="1899-12-30T17:00:00"/>
    <n v="1"/>
    <d v="2017-04-09T00:00:00"/>
    <d v="2017-04-01T00:00:00"/>
    <d v="2017-04-09T00:00:00"/>
    <s v="Sunday"/>
    <d v="1899-12-30T18:48:19"/>
    <d v="1899-12-30T19:00:00"/>
    <s v="Round Trip"/>
  </r>
  <r>
    <n v="1229639"/>
    <s v="Non-RFID Card Member"/>
    <m/>
    <m/>
    <n v="19406"/>
    <s v="UNITED STATES"/>
    <s v="Single Ride"/>
    <n v="5532"/>
    <x v="24"/>
    <n v="43.040154000000001"/>
    <n v="-87.932113000000001"/>
    <x v="31"/>
    <n v="43.040154000000001"/>
    <n v="-87.932113000000001"/>
    <n v="92"/>
    <n v="9"/>
    <n v="13.8"/>
    <n v="13.1"/>
    <n v="552"/>
    <n v="-1"/>
    <d v="2017-04-16T00:00:00"/>
    <d v="2017-04-01T00:00:00"/>
    <d v="2017-04-16T00:00:00"/>
    <s v="Sunday"/>
    <d v="1899-12-30T07:05:23"/>
    <d v="1899-12-30T07:00:00"/>
    <n v="1"/>
    <d v="2017-04-16T00:00:00"/>
    <d v="2017-04-01T00:00:00"/>
    <d v="2017-04-16T00:00:00"/>
    <s v="Sunday"/>
    <d v="1899-12-30T08:37:30"/>
    <d v="1899-12-30T09:00:00"/>
    <s v="Round Trip"/>
  </r>
  <r>
    <n v="1229639"/>
    <s v="Non-RFID Card Member"/>
    <m/>
    <m/>
    <n v="19406"/>
    <s v="UNITED STATES"/>
    <s v="Single Ride"/>
    <n v="319"/>
    <x v="25"/>
    <n v="43.058010000000003"/>
    <n v="-87.877300000000005"/>
    <x v="34"/>
    <n v="43.038649999999997"/>
    <n v="-87.921930000000003"/>
    <n v="35"/>
    <n v="6"/>
    <n v="5.3"/>
    <n v="5"/>
    <n v="210"/>
    <n v="-1"/>
    <d v="2017-04-09T00:00:00"/>
    <d v="2017-04-01T00:00:00"/>
    <d v="2017-04-09T00:00:00"/>
    <s v="Sunday"/>
    <d v="1899-12-30T14:44:53"/>
    <d v="1899-12-30T15:00:00"/>
    <n v="1"/>
    <d v="2017-04-09T00:00:00"/>
    <d v="2017-04-01T00:00:00"/>
    <d v="2017-04-09T00:00:00"/>
    <s v="Sunday"/>
    <d v="1899-12-30T15:19:28"/>
    <d v="1899-12-30T15:00:00"/>
    <s v="One Way"/>
  </r>
  <r>
    <n v="1243888"/>
    <s v="Non-RFID Card Member"/>
    <m/>
    <m/>
    <n v="90274"/>
    <s v="UNITED STATES"/>
    <s v="Single Ride"/>
    <n v="5552"/>
    <x v="8"/>
    <n v="43.038580000000003"/>
    <n v="-87.90934"/>
    <x v="39"/>
    <e v="#N/A"/>
    <e v="#N/A"/>
    <n v="6859"/>
    <n v="0"/>
    <n v="18"/>
    <n v="17.100000000000001"/>
    <n v="720"/>
    <n v="-1"/>
    <d v="2017-04-01T00:00:00"/>
    <d v="2017-04-01T00:00:00"/>
    <d v="2017-04-01T00:00:00"/>
    <s v="Saturday"/>
    <d v="1899-12-30T15:02:08"/>
    <d v="1899-12-30T15:00:00"/>
    <n v="1"/>
    <d v="2017-04-06T00:00:00"/>
    <d v="2017-04-01T00:00:00"/>
    <d v="2017-04-06T00:00:00"/>
    <s v="Thursday"/>
    <d v="1899-12-30T09:21:00"/>
    <d v="1899-12-30T09:00:00"/>
    <s v="One Way"/>
  </r>
  <r>
    <n v="1246938"/>
    <s v="Non-RFID Card Member"/>
    <m/>
    <m/>
    <n v="53202"/>
    <s v="UNITED STATES"/>
    <s v="Single Ride"/>
    <n v="11056"/>
    <x v="1"/>
    <n v="43.048200000000001"/>
    <n v="-87.900859999999994"/>
    <x v="20"/>
    <n v="43.077359999999999"/>
    <n v="-87.880769999999998"/>
    <n v="29"/>
    <n v="3"/>
    <n v="4.4000000000000004"/>
    <n v="4.0999999999999996"/>
    <n v="174"/>
    <n v="-1"/>
    <d v="2017-04-15T00:00:00"/>
    <d v="2017-04-01T00:00:00"/>
    <d v="2017-04-15T00:00:00"/>
    <s v="Saturday"/>
    <d v="1899-12-30T13:59:35"/>
    <d v="1899-12-30T14:00:00"/>
    <n v="1"/>
    <d v="2017-04-15T00:00:00"/>
    <d v="2017-04-01T00:00:00"/>
    <d v="2017-04-15T00:00:00"/>
    <s v="Saturday"/>
    <d v="1899-12-30T14:28:55"/>
    <d v="1899-12-30T14:00:00"/>
    <s v="One Way"/>
  </r>
  <r>
    <n v="1263485"/>
    <s v="Non-RFID Card Member"/>
    <m/>
    <m/>
    <n v="53202"/>
    <s v="UNITED STATES"/>
    <s v="Single Ride"/>
    <n v="204"/>
    <x v="24"/>
    <n v="43.040154000000001"/>
    <n v="-87.932113000000001"/>
    <x v="4"/>
    <n v="43.042490000000001"/>
    <n v="-87.909959999999998"/>
    <n v="8"/>
    <n v="3"/>
    <n v="1.2"/>
    <n v="1.1000000000000001"/>
    <n v="48"/>
    <n v="-1"/>
    <d v="2017-04-09T00:00:00"/>
    <d v="2017-04-01T00:00:00"/>
    <d v="2017-04-09T00:00:00"/>
    <s v="Sunday"/>
    <d v="1899-12-30T21:08:41"/>
    <d v="1899-12-30T21:00:00"/>
    <n v="1"/>
    <d v="2017-04-09T00:00:00"/>
    <d v="2017-04-01T00:00:00"/>
    <d v="2017-04-09T00:00:00"/>
    <s v="Sunday"/>
    <d v="1899-12-30T21:16:54"/>
    <d v="1899-12-30T21:00:00"/>
    <s v="One Way"/>
  </r>
  <r>
    <n v="1264183"/>
    <s v="Non-RFID Card Member"/>
    <m/>
    <m/>
    <n v="53211"/>
    <s v="UNITED STATES"/>
    <s v="Single Ride"/>
    <n v="100"/>
    <x v="22"/>
    <n v="43.066893999999998"/>
    <n v="-87.877936000000005"/>
    <x v="6"/>
    <n v="43.03519"/>
    <n v="-87.907390000000007"/>
    <n v="25"/>
    <n v="0"/>
    <n v="3.8"/>
    <n v="3.6"/>
    <n v="150"/>
    <n v="-1"/>
    <d v="2017-04-01T00:00:00"/>
    <d v="2017-04-01T00:00:00"/>
    <d v="2017-04-01T00:00:00"/>
    <s v="Saturday"/>
    <d v="1899-12-30T10:48:36"/>
    <d v="1899-12-30T11:00:00"/>
    <n v="1"/>
    <d v="2017-04-01T00:00:00"/>
    <d v="2017-04-01T00:00:00"/>
    <d v="2017-04-01T00:00:00"/>
    <s v="Saturday"/>
    <d v="1899-12-30T11:13:55"/>
    <d v="1899-12-30T11:00:00"/>
    <s v="One Way"/>
  </r>
  <r>
    <n v="1279484"/>
    <s v="Non-RFID Card Member"/>
    <m/>
    <m/>
    <n v="53210"/>
    <s v="UNITED STATES"/>
    <s v="Single Ride"/>
    <n v="5449"/>
    <x v="10"/>
    <n v="43.060786"/>
    <n v="-87.883825999999999"/>
    <x v="26"/>
    <n v="43.053040000000003"/>
    <n v="-87.897660000000002"/>
    <n v="15"/>
    <n v="3"/>
    <n v="2.2999999999999998"/>
    <n v="2.1"/>
    <n v="90"/>
    <n v="-1"/>
    <d v="2017-04-16T00:00:00"/>
    <d v="2017-04-01T00:00:00"/>
    <d v="2017-04-16T00:00:00"/>
    <s v="Sunday"/>
    <d v="1899-12-30T13:17:34"/>
    <d v="1899-12-30T13:00:00"/>
    <n v="1"/>
    <d v="2017-04-16T00:00:00"/>
    <d v="2017-04-01T00:00:00"/>
    <d v="2017-04-16T00:00:00"/>
    <s v="Sunday"/>
    <d v="1899-12-30T13:32:57"/>
    <d v="1899-12-30T14:00:00"/>
    <s v="One Way"/>
  </r>
  <r>
    <n v="1280389"/>
    <s v="Non-RFID Card Member"/>
    <m/>
    <m/>
    <n v="53118"/>
    <s v="UNITED STATES"/>
    <s v="Single Ride"/>
    <n v="5463"/>
    <x v="12"/>
    <n v="43.052460000000004"/>
    <n v="-87.891000000000005"/>
    <x v="40"/>
    <n v="43.05097"/>
    <n v="-87.906440000000003"/>
    <n v="617"/>
    <n v="63"/>
    <n v="18"/>
    <n v="17.100000000000001"/>
    <n v="720"/>
    <n v="-1"/>
    <d v="2017-04-23T00:00:00"/>
    <d v="2017-04-01T00:00:00"/>
    <d v="2017-04-23T00:00:00"/>
    <s v="Sunday"/>
    <d v="1899-12-30T11:36:01"/>
    <d v="1899-12-30T12:00:00"/>
    <n v="1"/>
    <d v="2017-04-23T00:00:00"/>
    <d v="2017-04-01T00:00:00"/>
    <d v="2017-04-23T00:00:00"/>
    <s v="Sunday"/>
    <d v="1899-12-30T21:53:42"/>
    <d v="1899-12-30T22:00:00"/>
    <s v="One Way"/>
  </r>
  <r>
    <n v="1283069"/>
    <s v="Non-RFID Card Member"/>
    <m/>
    <m/>
    <n v="53024"/>
    <s v="UNITED STATES"/>
    <s v="Single Ride"/>
    <n v="5554"/>
    <x v="12"/>
    <n v="43.052460000000004"/>
    <n v="-87.891000000000005"/>
    <x v="30"/>
    <n v="43.004728999999998"/>
    <n v="-87.905463999999995"/>
    <n v="31"/>
    <n v="3"/>
    <n v="4.7"/>
    <n v="4.4000000000000004"/>
    <n v="186"/>
    <n v="-1"/>
    <d v="2017-04-09T00:00:00"/>
    <d v="2017-04-01T00:00:00"/>
    <d v="2017-04-09T00:00:00"/>
    <s v="Sunday"/>
    <d v="1899-12-30T14:54:36"/>
    <d v="1899-12-30T15:00:00"/>
    <n v="1"/>
    <d v="2017-04-09T00:00:00"/>
    <d v="2017-04-01T00:00:00"/>
    <d v="2017-04-09T00:00:00"/>
    <s v="Sunday"/>
    <d v="1899-12-30T15:25:43"/>
    <d v="1899-12-30T15:00:00"/>
    <s v="One Way"/>
  </r>
  <r>
    <n v="1286099"/>
    <s v="Non-RFID Card Member"/>
    <m/>
    <m/>
    <n v="53202"/>
    <s v="UNITED STATES"/>
    <s v="Single Ride"/>
    <n v="5440"/>
    <x v="30"/>
    <n v="43.045712999999999"/>
    <n v="-87.899756999999994"/>
    <x v="41"/>
    <n v="43.031320000000001"/>
    <n v="-87.904259999999994"/>
    <n v="55"/>
    <n v="3"/>
    <n v="8.3000000000000007"/>
    <n v="7.8"/>
    <n v="330"/>
    <n v="-1"/>
    <d v="2017-04-01T00:00:00"/>
    <d v="2017-04-01T00:00:00"/>
    <d v="2017-04-01T00:00:00"/>
    <s v="Saturday"/>
    <d v="1899-12-30T11:35:48"/>
    <d v="1899-12-30T12:00:00"/>
    <n v="1"/>
    <d v="2017-04-01T00:00:00"/>
    <d v="2017-04-01T00:00:00"/>
    <d v="2017-04-01T00:00:00"/>
    <s v="Saturday"/>
    <d v="1899-12-30T12:30:02"/>
    <d v="1899-12-30T13:00:00"/>
    <s v="One Way"/>
  </r>
  <r>
    <n v="1306778"/>
    <s v="Non-RFID Card Member"/>
    <m/>
    <m/>
    <n v="53204"/>
    <s v="UNITED STATES"/>
    <s v="Single Ride"/>
    <n v="5505"/>
    <x v="33"/>
    <n v="43.004728999999998"/>
    <n v="-87.905463999999995"/>
    <x v="42"/>
    <n v="43.020020000000002"/>
    <n v="-87.912540000000007"/>
    <n v="9"/>
    <n v="0"/>
    <n v="1.4"/>
    <n v="1.3"/>
    <n v="54"/>
    <n v="-1"/>
    <d v="2017-04-01T00:00:00"/>
    <d v="2017-04-01T00:00:00"/>
    <d v="2017-04-01T00:00:00"/>
    <s v="Saturday"/>
    <d v="1899-12-30T12:34:40"/>
    <d v="1899-12-30T13:00:00"/>
    <n v="1"/>
    <d v="2017-04-01T00:00:00"/>
    <d v="2017-04-01T00:00:00"/>
    <d v="2017-04-01T00:00:00"/>
    <s v="Saturday"/>
    <d v="1899-12-30T12:43:09"/>
    <d v="1899-12-30T13:00:00"/>
    <s v="One Way"/>
  </r>
  <r>
    <n v="1306778"/>
    <s v="Non-RFID Card Member"/>
    <m/>
    <m/>
    <n v="53204"/>
    <s v="UNITED STATES"/>
    <s v="Single Ride"/>
    <n v="5505"/>
    <x v="39"/>
    <n v="43.020020000000002"/>
    <n v="-87.912540000000007"/>
    <x v="30"/>
    <n v="43.004728999999998"/>
    <n v="-87.905463999999995"/>
    <n v="8"/>
    <n v="0"/>
    <n v="1.2"/>
    <n v="1.1000000000000001"/>
    <n v="48"/>
    <n v="-1"/>
    <d v="2017-04-01T00:00:00"/>
    <d v="2017-04-01T00:00:00"/>
    <d v="2017-04-01T00:00:00"/>
    <s v="Saturday"/>
    <d v="1899-12-30T10:44:27"/>
    <d v="1899-12-30T11:00:00"/>
    <n v="1"/>
    <d v="2017-04-01T00:00:00"/>
    <d v="2017-04-01T00:00:00"/>
    <d v="2017-04-01T00:00:00"/>
    <s v="Saturday"/>
    <d v="1899-12-30T10:52:05"/>
    <d v="1899-12-30T11:00:00"/>
    <s v="One Way"/>
  </r>
  <r>
    <n v="1313708"/>
    <s v="Non-RFID Card Member"/>
    <m/>
    <m/>
    <n v="53150"/>
    <s v="UNITED STATES"/>
    <s v="Single Ride"/>
    <n v="5486"/>
    <x v="4"/>
    <n v="43.04824"/>
    <n v="-87.904970000000006"/>
    <x v="33"/>
    <n v="43.04804"/>
    <n v="-87.896720000000002"/>
    <n v="5"/>
    <n v="3"/>
    <n v="0.8"/>
    <n v="0.7"/>
    <n v="30"/>
    <n v="-1"/>
    <d v="2017-04-30T00:00:00"/>
    <d v="2017-04-01T00:00:00"/>
    <d v="2017-04-30T00:00:00"/>
    <s v="Sunday"/>
    <d v="1899-12-30T02:25:53"/>
    <d v="1899-12-30T02:00:00"/>
    <n v="1"/>
    <d v="2017-04-30T00:00:00"/>
    <d v="2017-04-01T00:00:00"/>
    <d v="2017-04-30T00:00:00"/>
    <s v="Sunday"/>
    <d v="1899-12-30T02:30:44"/>
    <d v="1899-12-30T03:00:00"/>
    <s v="One Way"/>
  </r>
  <r>
    <n v="1317966"/>
    <s v="Non-RFID Card Member"/>
    <m/>
    <m/>
    <n v="53210"/>
    <s v="UNITED STATES"/>
    <s v="Single Ride"/>
    <n v="317"/>
    <x v="38"/>
    <n v="43.058619999999998"/>
    <n v="-87.885319999999993"/>
    <x v="10"/>
    <n v="43.058619999999998"/>
    <n v="-87.885319999999993"/>
    <n v="33"/>
    <n v="3"/>
    <n v="5"/>
    <n v="4.7"/>
    <n v="198"/>
    <n v="-1"/>
    <d v="2017-04-24T00:00:00"/>
    <d v="2017-04-01T00:00:00"/>
    <d v="2017-04-24T00:00:00"/>
    <s v="Monday"/>
    <d v="1899-12-30T18:45:35"/>
    <d v="1899-12-30T19:00:00"/>
    <n v="1"/>
    <d v="2017-04-24T00:00:00"/>
    <d v="2017-04-01T00:00:00"/>
    <d v="2017-04-24T00:00:00"/>
    <s v="Monday"/>
    <d v="1899-12-30T19:18:21"/>
    <d v="1899-12-30T19:00:00"/>
    <s v="Round Trip"/>
  </r>
  <r>
    <n v="1335443"/>
    <s v="Non-RFID Card Member"/>
    <m/>
    <m/>
    <n v="53202"/>
    <s v="UNITED STATES"/>
    <s v="Single Ride"/>
    <n v="13"/>
    <x v="12"/>
    <n v="43.052460000000004"/>
    <n v="-87.891000000000005"/>
    <x v="10"/>
    <n v="43.058619999999998"/>
    <n v="-87.885319999999993"/>
    <n v="4"/>
    <n v="0"/>
    <n v="0.6"/>
    <n v="0.6"/>
    <n v="24"/>
    <n v="-1"/>
    <d v="2017-04-21T00:00:00"/>
    <d v="2017-04-01T00:00:00"/>
    <d v="2017-04-21T00:00:00"/>
    <s v="Friday"/>
    <d v="1899-12-30T13:06:01"/>
    <d v="1899-12-30T13:00:00"/>
    <n v="1"/>
    <d v="2017-04-21T00:00:00"/>
    <d v="2017-04-01T00:00:00"/>
    <d v="2017-04-21T00:00:00"/>
    <s v="Friday"/>
    <d v="1899-12-30T13:10:58"/>
    <d v="1899-12-30T13:00:00"/>
    <s v="One Way"/>
  </r>
  <r>
    <n v="1347615"/>
    <s v="Non-RFID Card Member"/>
    <m/>
    <m/>
    <n v="53219"/>
    <s v="UNITED STATES"/>
    <s v="Single Ride"/>
    <n v="11082"/>
    <x v="28"/>
    <n v="43.063749000000001"/>
    <n v="-87.887962999999999"/>
    <x v="43"/>
    <n v="43.031480000000002"/>
    <n v="-87.908169999999998"/>
    <n v="33"/>
    <n v="3"/>
    <n v="5"/>
    <n v="4.7"/>
    <n v="198"/>
    <n v="-1"/>
    <d v="2017-04-15T00:00:00"/>
    <d v="2017-04-01T00:00:00"/>
    <d v="2017-04-15T00:00:00"/>
    <s v="Saturday"/>
    <d v="1899-12-30T14:25:44"/>
    <d v="1899-12-30T14:00:00"/>
    <n v="1"/>
    <d v="2017-04-15T00:00:00"/>
    <d v="2017-04-01T00:00:00"/>
    <d v="2017-04-15T00:00:00"/>
    <s v="Saturday"/>
    <d v="1899-12-30T14:58:20"/>
    <d v="1899-12-30T15:00:00"/>
    <s v="One Way"/>
  </r>
  <r>
    <n v="1347615"/>
    <s v="Non-RFID Card Member"/>
    <m/>
    <m/>
    <n v="53219"/>
    <s v="UNITED STATES"/>
    <s v="Single Ride"/>
    <n v="5502"/>
    <x v="28"/>
    <n v="43.063749000000001"/>
    <n v="-87.887962999999999"/>
    <x v="44"/>
    <n v="43.026470000000003"/>
    <n v="-87.918040000000005"/>
    <n v="28"/>
    <n v="3"/>
    <n v="4.2"/>
    <n v="4"/>
    <n v="168"/>
    <n v="-1"/>
    <d v="2017-04-09T00:00:00"/>
    <d v="2017-04-01T00:00:00"/>
    <d v="2017-04-09T00:00:00"/>
    <s v="Sunday"/>
    <d v="1899-12-30T10:49:53"/>
    <d v="1899-12-30T11:00:00"/>
    <n v="1"/>
    <d v="2017-04-09T00:00:00"/>
    <d v="2017-04-01T00:00:00"/>
    <d v="2017-04-09T00:00:00"/>
    <s v="Sunday"/>
    <d v="1899-12-30T11:17:34"/>
    <d v="1899-12-30T11:00:00"/>
    <s v="One Way"/>
  </r>
  <r>
    <n v="1350651"/>
    <s v="Non-RFID Card Member"/>
    <m/>
    <m/>
    <n v="53211"/>
    <s v="UNITED STATES"/>
    <s v="Single Ride"/>
    <n v="11059"/>
    <x v="38"/>
    <n v="43.058619999999998"/>
    <n v="-87.885319999999993"/>
    <x v="10"/>
    <n v="43.058619999999998"/>
    <n v="-87.885319999999993"/>
    <n v="7"/>
    <n v="3"/>
    <n v="1.1000000000000001"/>
    <n v="1"/>
    <n v="42"/>
    <n v="-1"/>
    <d v="2017-04-23T00:00:00"/>
    <d v="2017-04-01T00:00:00"/>
    <d v="2017-04-23T00:00:00"/>
    <s v="Sunday"/>
    <d v="1899-12-30T13:36:08"/>
    <d v="1899-12-30T14:00:00"/>
    <n v="1"/>
    <d v="2017-04-23T00:00:00"/>
    <d v="2017-04-01T00:00:00"/>
    <d v="2017-04-23T00:00:00"/>
    <s v="Sunday"/>
    <d v="1899-12-30T13:43:33"/>
    <d v="1899-12-30T14:00:00"/>
    <s v="Round Trip"/>
  </r>
  <r>
    <n v="1352981"/>
    <s v="Non-RFID Card Member"/>
    <m/>
    <m/>
    <n v="53202"/>
    <s v="UNITED STATES"/>
    <s v="Single Ride"/>
    <n v="5503"/>
    <x v="11"/>
    <n v="43.04804"/>
    <n v="-87.896720000000002"/>
    <x v="10"/>
    <n v="43.058619999999998"/>
    <n v="-87.885319999999993"/>
    <n v="7"/>
    <n v="0"/>
    <n v="1.1000000000000001"/>
    <n v="1"/>
    <n v="42"/>
    <n v="-1"/>
    <d v="2017-04-15T00:00:00"/>
    <d v="2017-04-01T00:00:00"/>
    <d v="2017-04-15T00:00:00"/>
    <s v="Saturday"/>
    <d v="1899-12-30T12:12:23"/>
    <d v="1899-12-30T12:00:00"/>
    <n v="1"/>
    <d v="2017-04-15T00:00:00"/>
    <d v="2017-04-01T00:00:00"/>
    <d v="2017-04-15T00:00:00"/>
    <s v="Saturday"/>
    <d v="1899-12-30T12:19:11"/>
    <d v="1899-12-30T12:00:00"/>
    <s v="One Way"/>
  </r>
  <r>
    <n v="1354969"/>
    <s v="Non-RFID Card Member"/>
    <m/>
    <m/>
    <n v="53212"/>
    <s v="UNITED STATES"/>
    <s v="Single Ride"/>
    <n v="994"/>
    <x v="14"/>
    <n v="43.05536"/>
    <n v="-87.90504"/>
    <x v="11"/>
    <n v="43.052460000000004"/>
    <n v="-87.891000000000005"/>
    <n v="35"/>
    <n v="6"/>
    <n v="5.3"/>
    <n v="5"/>
    <n v="210"/>
    <n v="-1"/>
    <d v="2017-04-15T00:00:00"/>
    <d v="2017-04-01T00:00:00"/>
    <d v="2017-04-15T00:00:00"/>
    <s v="Saturday"/>
    <d v="1899-12-30T15:36:15"/>
    <d v="1899-12-30T16:00:00"/>
    <n v="1"/>
    <d v="2017-04-15T00:00:00"/>
    <d v="2017-04-01T00:00:00"/>
    <d v="2017-04-15T00:00:00"/>
    <s v="Saturday"/>
    <d v="1899-12-30T16:11:41"/>
    <d v="1899-12-30T16:00:00"/>
    <s v="One Way"/>
  </r>
  <r>
    <n v="1355529"/>
    <s v="Non-RFID Card Member"/>
    <m/>
    <m/>
    <n v="53215"/>
    <s v="UNITED STATES"/>
    <s v="Single Ride"/>
    <n v="5468"/>
    <x v="24"/>
    <n v="43.040154000000001"/>
    <n v="-87.932113000000001"/>
    <x v="31"/>
    <n v="43.040154000000001"/>
    <n v="-87.932113000000001"/>
    <n v="79"/>
    <n v="9"/>
    <n v="11.9"/>
    <n v="11.3"/>
    <n v="474"/>
    <n v="-1"/>
    <d v="2017-04-26T00:00:00"/>
    <d v="2017-04-01T00:00:00"/>
    <d v="2017-04-26T00:00:00"/>
    <s v="Wednesday"/>
    <d v="1899-12-30T18:15:28"/>
    <d v="1899-12-30T18:00:00"/>
    <n v="1"/>
    <d v="2017-04-26T00:00:00"/>
    <d v="2017-04-01T00:00:00"/>
    <d v="2017-04-26T00:00:00"/>
    <s v="Wednesday"/>
    <d v="1899-12-30T19:34:13"/>
    <d v="1899-12-30T20:00:00"/>
    <s v="Round Trip"/>
  </r>
  <r>
    <n v="1357163"/>
    <s v="Non-RFID Card Member"/>
    <m/>
    <m/>
    <n v="53574"/>
    <s v="UNITED STATES"/>
    <s v="Single Ride"/>
    <n v="204"/>
    <x v="16"/>
    <n v="43.03913"/>
    <n v="-87.916150000000002"/>
    <x v="31"/>
    <n v="43.040154000000001"/>
    <n v="-87.932113000000001"/>
    <n v="23"/>
    <n v="0"/>
    <n v="3.5"/>
    <n v="3.3"/>
    <n v="138"/>
    <n v="-1"/>
    <d v="2017-04-09T00:00:00"/>
    <d v="2017-04-01T00:00:00"/>
    <d v="2017-04-09T00:00:00"/>
    <s v="Sunday"/>
    <d v="1899-12-30T15:36:20"/>
    <d v="1899-12-30T16:00:00"/>
    <n v="1"/>
    <d v="2017-04-09T00:00:00"/>
    <d v="2017-04-01T00:00:00"/>
    <d v="2017-04-09T00:00:00"/>
    <s v="Sunday"/>
    <d v="1899-12-30T15:59:16"/>
    <d v="1899-12-30T16:00:00"/>
    <s v="One Way"/>
  </r>
  <r>
    <n v="1357963"/>
    <s v="Non-RFID Card Member"/>
    <m/>
    <m/>
    <n v="60646"/>
    <s v="UNITED STATES"/>
    <s v="Single Ride"/>
    <n v="5573"/>
    <x v="12"/>
    <n v="43.052460000000004"/>
    <n v="-87.891000000000005"/>
    <x v="12"/>
    <n v="43.036900000000003"/>
    <n v="-87.89667"/>
    <n v="14"/>
    <n v="3"/>
    <n v="2.1"/>
    <n v="2"/>
    <n v="84"/>
    <n v="-1"/>
    <d v="2017-04-23T00:00:00"/>
    <d v="2017-04-01T00:00:00"/>
    <d v="2017-04-23T00:00:00"/>
    <s v="Sunday"/>
    <d v="1899-12-30T09:46:45"/>
    <d v="1899-12-30T10:00:00"/>
    <n v="1"/>
    <d v="2017-04-23T00:00:00"/>
    <d v="2017-04-01T00:00:00"/>
    <d v="2017-04-23T00:00:00"/>
    <s v="Sunday"/>
    <d v="1899-12-30T10:00:06"/>
    <d v="1899-12-30T10:00:00"/>
    <s v="One Way"/>
  </r>
  <r>
    <n v="1359142"/>
    <s v="Non-RFID Card Member"/>
    <m/>
    <m/>
    <n v="53158"/>
    <s v="UNITED STATES"/>
    <s v="Single Ride"/>
    <n v="189"/>
    <x v="32"/>
    <n v="43.078530000000001"/>
    <n v="-87.882620000000003"/>
    <x v="13"/>
    <n v="43.078530000000001"/>
    <n v="-87.882620000000003"/>
    <n v="64"/>
    <n v="6"/>
    <n v="9.6"/>
    <n v="9.1"/>
    <n v="384"/>
    <n v="-1"/>
    <d v="2017-04-09T00:00:00"/>
    <d v="2017-04-01T00:00:00"/>
    <d v="2017-04-09T00:00:00"/>
    <s v="Sunday"/>
    <d v="1899-12-30T18:24:48"/>
    <d v="1899-12-30T18:00:00"/>
    <n v="1"/>
    <d v="2017-04-09T00:00:00"/>
    <d v="2017-04-01T00:00:00"/>
    <d v="2017-04-09T00:00:00"/>
    <s v="Sunday"/>
    <d v="1899-12-30T19:28:52"/>
    <d v="1899-12-30T19:00:00"/>
    <s v="Round Trip"/>
  </r>
  <r>
    <n v="1361630"/>
    <s v="Non-RFID Card Member"/>
    <m/>
    <m/>
    <n v="53215"/>
    <s v="UNITED STATES"/>
    <s v="Single Ride"/>
    <n v="223"/>
    <x v="3"/>
    <n v="43.03519"/>
    <n v="-87.907390000000007"/>
    <x v="36"/>
    <n v="43.038719999999998"/>
    <n v="-87.905339999999995"/>
    <n v="98"/>
    <n v="9"/>
    <n v="14.7"/>
    <n v="14"/>
    <n v="588"/>
    <n v="-1"/>
    <d v="2017-04-01T00:00:00"/>
    <d v="2017-04-01T00:00:00"/>
    <d v="2017-04-01T00:00:00"/>
    <s v="Saturday"/>
    <d v="1899-12-30T10:40:19"/>
    <d v="1899-12-30T11:00:00"/>
    <n v="1"/>
    <d v="2017-04-01T00:00:00"/>
    <d v="2017-04-01T00:00:00"/>
    <d v="2017-04-01T00:00:00"/>
    <s v="Saturday"/>
    <d v="1899-12-30T12:18:15"/>
    <d v="1899-12-30T12:00:00"/>
    <s v="One Way"/>
  </r>
  <r>
    <n v="1364175"/>
    <s v="Non-RFID Card Member"/>
    <m/>
    <m/>
    <n v="60564"/>
    <s v="UNITED STATES"/>
    <s v="Single Ride"/>
    <n v="5445"/>
    <x v="3"/>
    <n v="43.03519"/>
    <n v="-87.907390000000007"/>
    <x v="3"/>
    <n v="43.03913"/>
    <n v="-87.916150000000002"/>
    <n v="12"/>
    <n v="3"/>
    <n v="1.8"/>
    <n v="1.7"/>
    <n v="72"/>
    <n v="-1"/>
    <d v="2017-04-18T00:00:00"/>
    <d v="2017-04-01T00:00:00"/>
    <d v="2017-04-18T00:00:00"/>
    <s v="Tuesday"/>
    <d v="1899-12-30T15:48:37"/>
    <d v="1899-12-30T16:00:00"/>
    <n v="1"/>
    <d v="2017-04-18T00:00:00"/>
    <d v="2017-04-01T00:00:00"/>
    <d v="2017-04-18T00:00:00"/>
    <s v="Tuesday"/>
    <d v="1899-12-30T16:00:46"/>
    <d v="1899-12-30T16:00:00"/>
    <s v="One Way"/>
  </r>
  <r>
    <n v="1364175"/>
    <s v="Non-RFID Card Member"/>
    <m/>
    <m/>
    <n v="60564"/>
    <s v="UNITED STATES"/>
    <s v="Single Ride"/>
    <n v="5540"/>
    <x v="3"/>
    <n v="43.03519"/>
    <n v="-87.907390000000007"/>
    <x v="34"/>
    <n v="43.038649999999997"/>
    <n v="-87.921930000000003"/>
    <n v="14"/>
    <n v="3"/>
    <n v="2.1"/>
    <n v="2"/>
    <n v="84"/>
    <n v="-1"/>
    <d v="2017-04-22T00:00:00"/>
    <d v="2017-04-01T00:00:00"/>
    <d v="2017-04-22T00:00:00"/>
    <s v="Saturday"/>
    <d v="1899-12-30T16:53:51"/>
    <d v="1899-12-30T17:00:00"/>
    <n v="1"/>
    <d v="2017-04-22T00:00:00"/>
    <d v="2017-04-01T00:00:00"/>
    <d v="2017-04-22T00:00:00"/>
    <s v="Saturday"/>
    <d v="1899-12-30T17:07:31"/>
    <d v="1899-12-30T17:00:00"/>
    <s v="One Way"/>
  </r>
  <r>
    <n v="1369681"/>
    <s v="Non-RFID Card Member"/>
    <m/>
    <m/>
    <n v="53402"/>
    <s v="UNITED STATES"/>
    <s v="Single Ride"/>
    <n v="38"/>
    <x v="24"/>
    <n v="43.040154000000001"/>
    <n v="-87.932113000000001"/>
    <x v="31"/>
    <n v="43.040154000000001"/>
    <n v="-87.932113000000001"/>
    <n v="119"/>
    <n v="0"/>
    <n v="17.899999999999999"/>
    <n v="17"/>
    <n v="714"/>
    <n v="-1"/>
    <d v="2017-04-19T00:00:00"/>
    <d v="2017-04-01T00:00:00"/>
    <d v="2017-04-19T00:00:00"/>
    <s v="Wednesday"/>
    <d v="1899-12-30T02:17:24"/>
    <d v="1899-12-30T02:00:00"/>
    <n v="1"/>
    <d v="2017-04-19T00:00:00"/>
    <d v="2017-04-01T00:00:00"/>
    <d v="2017-04-19T00:00:00"/>
    <s v="Wednesday"/>
    <d v="1899-12-30T04:16:20"/>
    <d v="1899-12-30T04:00:00"/>
    <s v="Round Trip"/>
  </r>
  <r>
    <n v="1370947"/>
    <s v="Non-RFID Card Member"/>
    <m/>
    <m/>
    <n v="60659"/>
    <s v="UNITED STATES"/>
    <s v="Single Ride"/>
    <n v="11149"/>
    <x v="21"/>
    <n v="43.040349999999997"/>
    <n v="-87.920760000000001"/>
    <x v="31"/>
    <n v="43.040154000000001"/>
    <n v="-87.932113000000001"/>
    <n v="71"/>
    <n v="0"/>
    <n v="10.7"/>
    <n v="10.1"/>
    <n v="426"/>
    <n v="-1"/>
    <d v="2017-04-09T00:00:00"/>
    <d v="2017-04-01T00:00:00"/>
    <d v="2017-04-09T00:00:00"/>
    <s v="Sunday"/>
    <d v="1899-12-30T16:35:32"/>
    <d v="1899-12-30T17:00:00"/>
    <n v="1"/>
    <d v="2017-04-09T00:00:00"/>
    <d v="2017-04-01T00:00:00"/>
    <d v="2017-04-09T00:00:00"/>
    <s v="Sunday"/>
    <d v="1899-12-30T17:46:55"/>
    <d v="1899-12-30T18:00:00"/>
    <s v="One Way"/>
  </r>
  <r>
    <n v="1370965"/>
    <s v="Non-RFID Card Member"/>
    <m/>
    <m/>
    <n v="53202"/>
    <s v="UNITED STATES"/>
    <s v="Single Ride"/>
    <n v="5221"/>
    <x v="23"/>
    <n v="43.053040000000003"/>
    <n v="-87.897660000000002"/>
    <x v="26"/>
    <n v="43.053040000000003"/>
    <n v="-87.897660000000002"/>
    <n v="29"/>
    <n v="3"/>
    <n v="4.4000000000000004"/>
    <n v="4.0999999999999996"/>
    <n v="174"/>
    <n v="-1"/>
    <d v="2017-04-04T00:00:00"/>
    <d v="2017-04-01T00:00:00"/>
    <d v="2017-04-04T00:00:00"/>
    <s v="Tuesday"/>
    <d v="1899-12-30T19:53:11"/>
    <d v="1899-12-30T20:00:00"/>
    <n v="1"/>
    <d v="2017-04-04T00:00:00"/>
    <d v="2017-04-01T00:00:00"/>
    <d v="2017-04-04T00:00:00"/>
    <s v="Tuesday"/>
    <d v="1899-12-30T20:22:50"/>
    <d v="1899-12-30T20:00:00"/>
    <s v="Round Trip"/>
  </r>
  <r>
    <n v="1378280"/>
    <s v="Non-RFID Card Member"/>
    <m/>
    <m/>
    <n v="53202"/>
    <s v="UNITED STATES"/>
    <s v="Single Ride"/>
    <n v="11090"/>
    <x v="40"/>
    <n v="43.046570000000003"/>
    <n v="-87.908720000000002"/>
    <x v="45"/>
    <n v="43.046570000000003"/>
    <n v="-87.908720000000002"/>
    <n v="5"/>
    <n v="0"/>
    <n v="0.8"/>
    <n v="0.7"/>
    <n v="30"/>
    <n v="-1"/>
    <d v="2017-04-09T00:00:00"/>
    <d v="2017-04-01T00:00:00"/>
    <d v="2017-04-09T00:00:00"/>
    <s v="Sunday"/>
    <d v="1899-12-30T13:46:31"/>
    <d v="1899-12-30T14:00:00"/>
    <n v="1"/>
    <d v="2017-04-09T00:00:00"/>
    <d v="2017-04-01T00:00:00"/>
    <d v="2017-04-09T00:00:00"/>
    <s v="Sunday"/>
    <d v="1899-12-30T13:51:25"/>
    <d v="1899-12-30T14:00:00"/>
    <s v="Round Trip"/>
  </r>
  <r>
    <n v="1380021"/>
    <s v="Non-RFID Card Member"/>
    <m/>
    <m/>
    <n v="53210"/>
    <s v="UNITED STATES"/>
    <s v="Single Ride"/>
    <n v="11091"/>
    <x v="0"/>
    <n v="43.042490000000001"/>
    <n v="-87.909959999999998"/>
    <x v="40"/>
    <n v="43.05097"/>
    <n v="-87.906440000000003"/>
    <n v="37"/>
    <n v="3"/>
    <n v="5.6"/>
    <n v="5.3"/>
    <n v="222"/>
    <n v="-1"/>
    <d v="2017-04-15T00:00:00"/>
    <d v="2017-04-01T00:00:00"/>
    <d v="2017-04-15T00:00:00"/>
    <s v="Saturday"/>
    <d v="1899-12-30T01:04:05"/>
    <d v="1899-12-30T01:00:00"/>
    <n v="1"/>
    <d v="2017-04-15T00:00:00"/>
    <d v="2017-04-01T00:00:00"/>
    <d v="2017-04-15T00:00:00"/>
    <s v="Saturday"/>
    <d v="1899-12-30T01:41:33"/>
    <d v="1899-12-30T02:00:00"/>
    <s v="One Way"/>
  </r>
  <r>
    <n v="1382213"/>
    <s v="Non-RFID Card Member"/>
    <m/>
    <m/>
    <n v="53211"/>
    <s v="UNITED STATES"/>
    <s v="Single Ride"/>
    <n v="5487"/>
    <x v="12"/>
    <n v="43.052460000000004"/>
    <n v="-87.891000000000005"/>
    <x v="12"/>
    <n v="43.036900000000003"/>
    <n v="-87.89667"/>
    <n v="7"/>
    <n v="0"/>
    <n v="1.1000000000000001"/>
    <n v="1"/>
    <n v="42"/>
    <n v="-1"/>
    <d v="2017-04-14T00:00:00"/>
    <d v="2017-04-01T00:00:00"/>
    <d v="2017-04-14T00:00:00"/>
    <s v="Friday"/>
    <d v="1899-12-30T16:46:55"/>
    <d v="1899-12-30T17:00:00"/>
    <n v="1"/>
    <d v="2017-04-14T00:00:00"/>
    <d v="2017-04-01T00:00:00"/>
    <d v="2017-04-14T00:00:00"/>
    <s v="Friday"/>
    <d v="1899-12-30T16:53:58"/>
    <d v="1899-12-30T17:00:00"/>
    <s v="One Way"/>
  </r>
  <r>
    <n v="1382213"/>
    <s v="Non-RFID Card Member"/>
    <m/>
    <m/>
    <n v="53211"/>
    <s v="UNITED STATES"/>
    <s v="Single Ride"/>
    <n v="5221"/>
    <x v="0"/>
    <n v="43.042490000000001"/>
    <n v="-87.909959999999998"/>
    <x v="11"/>
    <n v="43.052460000000004"/>
    <n v="-87.891000000000005"/>
    <n v="11"/>
    <n v="3"/>
    <n v="1.7"/>
    <n v="1.6"/>
    <n v="66"/>
    <n v="-1"/>
    <d v="2017-04-09T00:00:00"/>
    <d v="2017-04-01T00:00:00"/>
    <d v="2017-04-09T00:00:00"/>
    <s v="Sunday"/>
    <d v="1899-12-30T17:35:11"/>
    <d v="1899-12-30T18:00:00"/>
    <n v="1"/>
    <d v="2017-04-09T00:00:00"/>
    <d v="2017-04-01T00:00:00"/>
    <d v="2017-04-09T00:00:00"/>
    <s v="Sunday"/>
    <d v="1899-12-30T17:46:25"/>
    <d v="1899-12-30T18:00:00"/>
    <s v="One Way"/>
  </r>
  <r>
    <n v="1384131"/>
    <s v="Non-RFID Card Member"/>
    <m/>
    <m/>
    <n v="53040"/>
    <s v="UNITED STATES"/>
    <s v="Single Ride"/>
    <n v="11050"/>
    <x v="34"/>
    <n v="43.02948"/>
    <n v="-87.912819999999996"/>
    <x v="11"/>
    <n v="43.052460000000004"/>
    <n v="-87.891000000000005"/>
    <n v="28"/>
    <n v="0"/>
    <n v="4.2"/>
    <n v="4"/>
    <n v="168"/>
    <n v="-1"/>
    <d v="2017-04-02T00:00:00"/>
    <d v="2017-04-01T00:00:00"/>
    <d v="2017-04-02T00:00:00"/>
    <s v="Sunday"/>
    <d v="1899-12-30T13:57:26"/>
    <d v="1899-12-30T14:00:00"/>
    <n v="1"/>
    <d v="2017-04-02T00:00:00"/>
    <d v="2017-04-01T00:00:00"/>
    <d v="2017-04-02T00:00:00"/>
    <s v="Sunday"/>
    <d v="1899-12-30T14:25:20"/>
    <d v="1899-12-30T14:00:00"/>
    <s v="One Way"/>
  </r>
  <r>
    <n v="1392856"/>
    <s v="Non-RFID Card Member"/>
    <m/>
    <m/>
    <n v="53202"/>
    <s v="UNITED STATES"/>
    <s v="Single Ride"/>
    <n v="11150"/>
    <x v="41"/>
    <n v="43.031480000000002"/>
    <n v="-87.908169999999998"/>
    <x v="38"/>
    <n v="43.069021999999997"/>
    <n v="-87.887940999999998"/>
    <n v="95"/>
    <n v="12"/>
    <n v="14.3"/>
    <n v="13.5"/>
    <n v="570"/>
    <n v="-1"/>
    <d v="2017-04-21T00:00:00"/>
    <d v="2017-04-01T00:00:00"/>
    <d v="2017-04-21T00:00:00"/>
    <s v="Friday"/>
    <d v="1899-12-30T16:04:56"/>
    <d v="1899-12-30T16:00:00"/>
    <n v="1"/>
    <d v="2017-04-21T00:00:00"/>
    <d v="2017-04-01T00:00:00"/>
    <d v="2017-04-21T00:00:00"/>
    <s v="Friday"/>
    <d v="1899-12-30T17:39:01"/>
    <d v="1899-12-30T18:00:00"/>
    <s v="One Way"/>
  </r>
  <r>
    <n v="1393669"/>
    <s v="Non-RFID Card Member"/>
    <m/>
    <m/>
    <n v="53150"/>
    <s v="UNITED STATES"/>
    <s v="Single Ride"/>
    <n v="317"/>
    <x v="37"/>
    <n v="43.036900000000003"/>
    <n v="-87.89667"/>
    <x v="12"/>
    <n v="43.036900000000003"/>
    <n v="-87.89667"/>
    <n v="70"/>
    <n v="9"/>
    <n v="10.5"/>
    <n v="10"/>
    <n v="420"/>
    <n v="-1"/>
    <d v="2017-04-15T00:00:00"/>
    <d v="2017-04-01T00:00:00"/>
    <d v="2017-04-15T00:00:00"/>
    <s v="Saturday"/>
    <d v="1899-12-30T19:27:43"/>
    <d v="1899-12-30T19:00:00"/>
    <n v="1"/>
    <d v="2017-04-15T00:00:00"/>
    <d v="2017-04-01T00:00:00"/>
    <d v="2017-04-15T00:00:00"/>
    <s v="Saturday"/>
    <d v="1899-12-30T20:37:39"/>
    <d v="1899-12-30T21:00:00"/>
    <s v="Round Trip"/>
  </r>
  <r>
    <n v="1393669"/>
    <s v="Non-RFID Card Member"/>
    <m/>
    <m/>
    <n v="53150"/>
    <s v="UNITED STATES"/>
    <s v="Single Ride"/>
    <n v="5469"/>
    <x v="37"/>
    <n v="43.036900000000003"/>
    <n v="-87.89667"/>
    <x v="12"/>
    <n v="43.036900000000003"/>
    <n v="-87.89667"/>
    <n v="54"/>
    <n v="6"/>
    <n v="8.1"/>
    <n v="7.7"/>
    <n v="324"/>
    <n v="-1"/>
    <d v="2017-04-15T00:00:00"/>
    <d v="2017-04-01T00:00:00"/>
    <d v="2017-04-15T00:00:00"/>
    <s v="Saturday"/>
    <d v="1899-12-30T19:43:21"/>
    <d v="1899-12-30T20:00:00"/>
    <n v="1"/>
    <d v="2017-04-15T00:00:00"/>
    <d v="2017-04-01T00:00:00"/>
    <d v="2017-04-15T00:00:00"/>
    <s v="Saturday"/>
    <d v="1899-12-30T20:37:24"/>
    <d v="1899-12-30T21:00:00"/>
    <s v="Round Trip"/>
  </r>
  <r>
    <n v="1418048"/>
    <s v="Non-RFID Card Member"/>
    <m/>
    <m/>
    <n v="53204"/>
    <s v="UNITED STATES"/>
    <s v="Single Ride"/>
    <n v="88"/>
    <x v="39"/>
    <n v="43.020020000000002"/>
    <n v="-87.912540000000007"/>
    <x v="7"/>
    <n v="43.038580000000003"/>
    <n v="-87.90934"/>
    <n v="10"/>
    <n v="3"/>
    <n v="1.5"/>
    <n v="1.4"/>
    <n v="60"/>
    <n v="-1"/>
    <d v="2017-04-25T00:00:00"/>
    <d v="2017-04-01T00:00:00"/>
    <d v="2017-04-25T00:00:00"/>
    <s v="Tuesday"/>
    <d v="1899-12-30T18:36:04"/>
    <d v="1899-12-30T19:00:00"/>
    <n v="1"/>
    <d v="2017-04-25T00:00:00"/>
    <d v="2017-04-01T00:00:00"/>
    <d v="2017-04-25T00:00:00"/>
    <s v="Tuesday"/>
    <d v="1899-12-30T18:46:21"/>
    <d v="1899-12-30T19:00:00"/>
    <s v="One Way"/>
  </r>
  <r>
    <n v="1420863"/>
    <s v="Non-RFID Card Member"/>
    <m/>
    <m/>
    <n v="48009"/>
    <s v="UNITED STATES"/>
    <s v="Single Ride"/>
    <n v="5523"/>
    <x v="24"/>
    <n v="43.040154000000001"/>
    <n v="-87.932113000000001"/>
    <x v="31"/>
    <n v="43.040154000000001"/>
    <n v="-87.932113000000001"/>
    <n v="96"/>
    <n v="12"/>
    <n v="14.4"/>
    <n v="13.7"/>
    <n v="576"/>
    <n v="-1"/>
    <d v="2017-04-23T00:00:00"/>
    <d v="2017-04-01T00:00:00"/>
    <d v="2017-04-23T00:00:00"/>
    <s v="Sunday"/>
    <d v="1899-12-30T15:16:46"/>
    <d v="1899-12-30T15:00:00"/>
    <n v="1"/>
    <d v="2017-04-23T00:00:00"/>
    <d v="2017-04-01T00:00:00"/>
    <d v="2017-04-23T00:00:00"/>
    <s v="Sunday"/>
    <d v="1899-12-30T16:52:17"/>
    <d v="1899-12-30T17:00:00"/>
    <s v="Round Trip"/>
  </r>
  <r>
    <n v="1422316"/>
    <s v="Non-RFID Card Member"/>
    <m/>
    <m/>
    <n v="60093"/>
    <s v="UNITED STATES"/>
    <s v="Single Ride"/>
    <n v="983"/>
    <x v="37"/>
    <n v="43.036900000000003"/>
    <n v="-87.89667"/>
    <x v="31"/>
    <n v="43.040154000000001"/>
    <n v="-87.932113000000001"/>
    <n v="27"/>
    <n v="3"/>
    <n v="4.0999999999999996"/>
    <n v="3.8"/>
    <n v="162"/>
    <n v="-1"/>
    <d v="2017-04-08T00:00:00"/>
    <d v="2017-04-01T00:00:00"/>
    <d v="2017-04-08T00:00:00"/>
    <s v="Saturday"/>
    <d v="1899-12-30T15:32:27"/>
    <d v="1899-12-30T16:00:00"/>
    <n v="1"/>
    <d v="2017-04-08T00:00:00"/>
    <d v="2017-04-01T00:00:00"/>
    <d v="2017-04-08T00:00:00"/>
    <s v="Saturday"/>
    <d v="1899-12-30T15:59:35"/>
    <d v="1899-12-30T16:00:00"/>
    <s v="One Way"/>
  </r>
  <r>
    <n v="1425612"/>
    <s v="Non-RFID Card Member"/>
    <m/>
    <m/>
    <n v="53212"/>
    <s v="UNITED STATES"/>
    <s v="Single Ride"/>
    <n v="132"/>
    <x v="29"/>
    <n v="43.052549999999997"/>
    <n v="-87.909329999999997"/>
    <x v="16"/>
    <n v="43.052549999999997"/>
    <n v="-87.909329999999997"/>
    <n v="268"/>
    <n v="27"/>
    <n v="18"/>
    <n v="17.100000000000001"/>
    <n v="720"/>
    <n v="-1"/>
    <d v="2017-04-25T00:00:00"/>
    <d v="2017-04-01T00:00:00"/>
    <d v="2017-04-25T00:00:00"/>
    <s v="Tuesday"/>
    <d v="1899-12-30T15:26:53"/>
    <d v="1899-12-30T15:00:00"/>
    <n v="1"/>
    <d v="2017-04-25T00:00:00"/>
    <d v="2017-04-01T00:00:00"/>
    <d v="2017-04-25T00:00:00"/>
    <s v="Tuesday"/>
    <d v="1899-12-30T19:54:45"/>
    <d v="1899-12-30T20:00:00"/>
    <s v="Round Trip"/>
  </r>
  <r>
    <n v="1427860"/>
    <s v="Non-RFID Card Member"/>
    <m/>
    <m/>
    <n v="36875"/>
    <s v="UNITED STATES"/>
    <s v="Single Ride"/>
    <n v="309"/>
    <x v="41"/>
    <n v="43.031480000000002"/>
    <n v="-87.908169999999998"/>
    <x v="30"/>
    <n v="43.004728999999998"/>
    <n v="-87.905463999999995"/>
    <n v="33"/>
    <n v="3"/>
    <n v="5"/>
    <n v="4.7"/>
    <n v="198"/>
    <n v="-1"/>
    <d v="2017-04-08T00:00:00"/>
    <d v="2017-04-01T00:00:00"/>
    <d v="2017-04-08T00:00:00"/>
    <s v="Saturday"/>
    <d v="1899-12-30T20:13:15"/>
    <d v="1899-12-30T20:00:00"/>
    <n v="1"/>
    <d v="2017-04-08T00:00:00"/>
    <d v="2017-04-01T00:00:00"/>
    <d v="2017-04-08T00:00:00"/>
    <s v="Saturday"/>
    <d v="1899-12-30T20:46:03"/>
    <d v="1899-12-30T21:00:00"/>
    <s v="One Way"/>
  </r>
  <r>
    <n v="1431209"/>
    <s v="Non-RFID Card Member"/>
    <m/>
    <m/>
    <n v="53212"/>
    <s v="UNITED STATES"/>
    <s v="Single Ride"/>
    <n v="11095"/>
    <x v="3"/>
    <n v="43.03519"/>
    <n v="-87.907390000000007"/>
    <x v="10"/>
    <n v="43.058619999999998"/>
    <n v="-87.885319999999993"/>
    <n v="18"/>
    <n v="0"/>
    <n v="2.7"/>
    <n v="2.6"/>
    <n v="108"/>
    <n v="-1"/>
    <d v="2017-04-16T00:00:00"/>
    <d v="2017-04-01T00:00:00"/>
    <d v="2017-04-16T00:00:00"/>
    <s v="Sunday"/>
    <d v="1899-12-30T15:32:10"/>
    <d v="1899-12-30T16:00:00"/>
    <n v="1"/>
    <d v="2017-04-16T00:00:00"/>
    <d v="2017-04-01T00:00:00"/>
    <d v="2017-04-16T00:00:00"/>
    <s v="Sunday"/>
    <d v="1899-12-30T15:50:49"/>
    <d v="1899-12-30T16:00:00"/>
    <s v="One Way"/>
  </r>
  <r>
    <n v="1431209"/>
    <s v="Non-RFID Card Member"/>
    <m/>
    <m/>
    <n v="53212"/>
    <s v="UNITED STATES"/>
    <s v="Single Ride"/>
    <n v="11082"/>
    <x v="3"/>
    <n v="43.03519"/>
    <n v="-87.907390000000007"/>
    <x v="10"/>
    <n v="43.058619999999998"/>
    <n v="-87.885319999999993"/>
    <n v="18"/>
    <n v="0"/>
    <n v="2.7"/>
    <n v="2.6"/>
    <n v="108"/>
    <n v="-1"/>
    <d v="2017-04-16T00:00:00"/>
    <d v="2017-04-01T00:00:00"/>
    <d v="2017-04-16T00:00:00"/>
    <s v="Sunday"/>
    <d v="1899-12-30T15:32:33"/>
    <d v="1899-12-30T16:00:00"/>
    <n v="1"/>
    <d v="2017-04-16T00:00:00"/>
    <d v="2017-04-01T00:00:00"/>
    <d v="2017-04-16T00:00:00"/>
    <s v="Sunday"/>
    <d v="1899-12-30T15:50:45"/>
    <d v="1899-12-30T16:00:00"/>
    <s v="One Way"/>
  </r>
  <r>
    <n v="1433170"/>
    <s v="Non-RFID Card Member"/>
    <m/>
    <m/>
    <n v="60008"/>
    <s v="UNITED STATES"/>
    <s v="Single Ride"/>
    <n v="11097"/>
    <x v="25"/>
    <n v="43.058010000000003"/>
    <n v="-87.877300000000005"/>
    <x v="6"/>
    <n v="43.03519"/>
    <n v="-87.907390000000007"/>
    <n v="31"/>
    <n v="3"/>
    <n v="4.7"/>
    <n v="4.4000000000000004"/>
    <n v="186"/>
    <n v="-1"/>
    <d v="2017-04-09T00:00:00"/>
    <d v="2017-04-01T00:00:00"/>
    <d v="2017-04-09T00:00:00"/>
    <s v="Sunday"/>
    <d v="1899-12-30T15:02:12"/>
    <d v="1899-12-30T15:00:00"/>
    <n v="1"/>
    <d v="2017-04-09T00:00:00"/>
    <d v="2017-04-01T00:00:00"/>
    <d v="2017-04-09T00:00:00"/>
    <s v="Sunday"/>
    <d v="1899-12-30T15:33:49"/>
    <d v="1899-12-30T16:00:00"/>
    <s v="One Way"/>
  </r>
  <r>
    <n v="1433170"/>
    <s v="Non-RFID Card Member"/>
    <m/>
    <m/>
    <n v="60008"/>
    <s v="UNITED STATES"/>
    <s v="Single Ride"/>
    <n v="5444"/>
    <x v="25"/>
    <n v="43.058010000000003"/>
    <n v="-87.877300000000005"/>
    <x v="6"/>
    <n v="43.03519"/>
    <n v="-87.907390000000007"/>
    <n v="32"/>
    <n v="0"/>
    <n v="4.8"/>
    <n v="4.5999999999999996"/>
    <n v="192"/>
    <n v="-1"/>
    <d v="2017-04-09T00:00:00"/>
    <d v="2017-04-01T00:00:00"/>
    <d v="2017-04-09T00:00:00"/>
    <s v="Sunday"/>
    <d v="1899-12-30T15:02:47"/>
    <d v="1899-12-30T15:00:00"/>
    <n v="1"/>
    <d v="2017-04-09T00:00:00"/>
    <d v="2017-04-01T00:00:00"/>
    <d v="2017-04-09T00:00:00"/>
    <s v="Sunday"/>
    <d v="1899-12-30T15:34:01"/>
    <d v="1899-12-30T16:00:00"/>
    <s v="One Way"/>
  </r>
  <r>
    <n v="1433228"/>
    <s v="Non-RFID Card Member"/>
    <m/>
    <m/>
    <n v="53132"/>
    <s v="UNITED STATES"/>
    <s v="Single Ride"/>
    <n v="5435"/>
    <x v="8"/>
    <n v="43.038580000000003"/>
    <n v="-87.90934"/>
    <x v="37"/>
    <n v="43.02948"/>
    <n v="-87.912819999999996"/>
    <n v="4"/>
    <n v="0"/>
    <n v="0.6"/>
    <n v="0.6"/>
    <n v="24"/>
    <n v="-1"/>
    <d v="2017-04-19T00:00:00"/>
    <d v="2017-04-01T00:00:00"/>
    <d v="2017-04-19T00:00:00"/>
    <s v="Wednesday"/>
    <d v="1899-12-30T21:05:47"/>
    <d v="1899-12-30T21:00:00"/>
    <n v="1"/>
    <d v="2017-04-19T00:00:00"/>
    <d v="2017-04-01T00:00:00"/>
    <d v="2017-04-19T00:00:00"/>
    <s v="Wednesday"/>
    <d v="1899-12-30T21:09:42"/>
    <d v="1899-12-30T21:00:00"/>
    <s v="One Way"/>
  </r>
  <r>
    <n v="1434741"/>
    <s v="Non-RFID Card Member"/>
    <m/>
    <m/>
    <n v="53202"/>
    <s v="UNITED STATES"/>
    <s v="Single Ride"/>
    <n v="5438"/>
    <x v="12"/>
    <n v="43.052460000000004"/>
    <n v="-87.891000000000005"/>
    <x v="1"/>
    <n v="43.03886"/>
    <n v="-87.902720000000002"/>
    <n v="7"/>
    <n v="3"/>
    <n v="1.1000000000000001"/>
    <n v="1"/>
    <n v="42"/>
    <n v="-1"/>
    <d v="2017-04-24T00:00:00"/>
    <d v="2017-04-01T00:00:00"/>
    <d v="2017-04-24T00:00:00"/>
    <s v="Monday"/>
    <d v="1899-12-30T05:59:52"/>
    <d v="1899-12-30T06:00:00"/>
    <n v="1"/>
    <d v="2017-04-24T00:00:00"/>
    <d v="2017-04-01T00:00:00"/>
    <d v="2017-04-24T00:00:00"/>
    <s v="Monday"/>
    <d v="1899-12-30T06:06:32"/>
    <d v="1899-12-30T06:00:00"/>
    <s v="One Way"/>
  </r>
  <r>
    <n v="1436591"/>
    <s v="Non-RFID Card Member"/>
    <m/>
    <m/>
    <n v="53226"/>
    <s v="UNITED STATES"/>
    <s v="Single Ride"/>
    <n v="5561"/>
    <x v="18"/>
    <n v="43.048609999999996"/>
    <n v="-88.008480000000006"/>
    <x v="46"/>
    <n v="43.06044"/>
    <n v="-88.016239999999996"/>
    <n v="28"/>
    <n v="0"/>
    <n v="4.2"/>
    <n v="4"/>
    <n v="168"/>
    <n v="-1"/>
    <d v="2017-04-01T00:00:00"/>
    <d v="2017-04-01T00:00:00"/>
    <d v="2017-04-01T00:00:00"/>
    <s v="Saturday"/>
    <d v="1899-12-30T19:44:04"/>
    <d v="1899-12-30T20:00:00"/>
    <n v="1"/>
    <d v="2017-04-01T00:00:00"/>
    <d v="2017-04-01T00:00:00"/>
    <d v="2017-04-01T00:00:00"/>
    <s v="Saturday"/>
    <d v="1899-12-30T20:12:47"/>
    <d v="1899-12-30T20:00:00"/>
    <s v="One Way"/>
  </r>
  <r>
    <n v="1440280"/>
    <s v="Non-RFID Card Member"/>
    <m/>
    <m/>
    <n v="53206"/>
    <s v="UNITED STATES"/>
    <s v="Single Ride"/>
    <n v="11162"/>
    <x v="9"/>
    <n v="43.05097"/>
    <n v="-87.906440000000003"/>
    <x v="27"/>
    <n v="43.063749000000001"/>
    <n v="-87.887962999999999"/>
    <n v="12"/>
    <n v="3"/>
    <n v="1.8"/>
    <n v="1.7"/>
    <n v="72"/>
    <n v="-1"/>
    <d v="2017-04-22T00:00:00"/>
    <d v="2017-04-01T00:00:00"/>
    <d v="2017-04-22T00:00:00"/>
    <s v="Saturday"/>
    <d v="1899-12-30T01:07:51"/>
    <d v="1899-12-30T01:00:00"/>
    <n v="1"/>
    <d v="2017-04-22T00:00:00"/>
    <d v="2017-04-01T00:00:00"/>
    <d v="2017-04-22T00:00:00"/>
    <s v="Saturday"/>
    <d v="1899-12-30T01:19:23"/>
    <d v="1899-12-30T01:00:00"/>
    <s v="One Way"/>
  </r>
  <r>
    <n v="1440338"/>
    <s v="Non-RFID Card Member"/>
    <m/>
    <m/>
    <n v="53202"/>
    <s v="UNITED STATES"/>
    <s v="Single Ride"/>
    <n v="5449"/>
    <x v="12"/>
    <n v="43.052460000000004"/>
    <n v="-87.891000000000005"/>
    <x v="1"/>
    <n v="43.03886"/>
    <n v="-87.902720000000002"/>
    <n v="7"/>
    <n v="0"/>
    <n v="1.1000000000000001"/>
    <n v="1"/>
    <n v="42"/>
    <n v="-1"/>
    <d v="2017-04-17T00:00:00"/>
    <d v="2017-04-01T00:00:00"/>
    <d v="2017-04-17T00:00:00"/>
    <s v="Monday"/>
    <d v="1899-12-30T05:53:16"/>
    <d v="1899-12-30T06:00:00"/>
    <n v="1"/>
    <d v="2017-04-17T00:00:00"/>
    <d v="2017-04-01T00:00:00"/>
    <d v="2017-04-17T00:00:00"/>
    <s v="Monday"/>
    <d v="1899-12-30T06:00:22"/>
    <d v="1899-12-30T06:00:00"/>
    <s v="One Way"/>
  </r>
  <r>
    <n v="1442354"/>
    <s v="Non-RFID Card Member"/>
    <m/>
    <m/>
    <n v="53211"/>
    <s v="UNITED STATES"/>
    <s v="Single Ride"/>
    <n v="5514"/>
    <x v="36"/>
    <n v="43.069021999999997"/>
    <n v="-87.887940999999998"/>
    <x v="38"/>
    <n v="43.069021999999997"/>
    <n v="-87.887940999999998"/>
    <n v="41"/>
    <n v="0"/>
    <n v="6.2"/>
    <n v="5.8"/>
    <n v="246"/>
    <n v="-1"/>
    <d v="2017-04-16T00:00:00"/>
    <d v="2017-04-01T00:00:00"/>
    <d v="2017-04-16T00:00:00"/>
    <s v="Sunday"/>
    <d v="1899-12-30T16:40:52"/>
    <d v="1899-12-30T17:00:00"/>
    <n v="1"/>
    <d v="2017-04-16T00:00:00"/>
    <d v="2017-04-01T00:00:00"/>
    <d v="2017-04-16T00:00:00"/>
    <s v="Sunday"/>
    <d v="1899-12-30T17:21:12"/>
    <d v="1899-12-30T17:00:00"/>
    <s v="Round Trip"/>
  </r>
  <r>
    <n v="1444275"/>
    <s v="Non-RFID Card Member"/>
    <m/>
    <m/>
    <n v="53132"/>
    <s v="UNITED STATES"/>
    <s v="Single Ride"/>
    <n v="5424"/>
    <x v="3"/>
    <n v="43.03519"/>
    <n v="-87.907390000000007"/>
    <x v="3"/>
    <n v="43.03913"/>
    <n v="-87.916150000000002"/>
    <n v="7"/>
    <n v="3"/>
    <n v="1.1000000000000001"/>
    <n v="1"/>
    <n v="42"/>
    <n v="-1"/>
    <d v="2017-04-24T00:00:00"/>
    <d v="2017-04-01T00:00:00"/>
    <d v="2017-04-24T00:00:00"/>
    <s v="Monday"/>
    <d v="1899-12-30T16:10:48"/>
    <d v="1899-12-30T16:00:00"/>
    <n v="1"/>
    <d v="2017-04-24T00:00:00"/>
    <d v="2017-04-01T00:00:00"/>
    <d v="2017-04-24T00:00:00"/>
    <s v="Monday"/>
    <d v="1899-12-30T16:17:47"/>
    <d v="1899-12-30T16:00:00"/>
    <s v="One Way"/>
  </r>
  <r>
    <n v="1444782"/>
    <s v="Non-RFID Card Member"/>
    <m/>
    <m/>
    <n v="30215"/>
    <s v="UNITED STATES"/>
    <s v="Single Ride"/>
    <n v="45"/>
    <x v="24"/>
    <n v="43.040154000000001"/>
    <n v="-87.932113000000001"/>
    <x v="31"/>
    <n v="43.040154000000001"/>
    <n v="-87.932113000000001"/>
    <n v="0"/>
    <n v="0"/>
    <n v="0"/>
    <n v="0"/>
    <n v="0"/>
    <n v="-1"/>
    <d v="2017-04-22T00:00:00"/>
    <d v="2017-04-01T00:00:00"/>
    <d v="2017-04-22T00:00:00"/>
    <s v="Saturday"/>
    <d v="1899-12-30T17:56:32"/>
    <d v="1899-12-30T18:00:00"/>
    <n v="1"/>
    <d v="2017-04-22T00:00:00"/>
    <d v="2017-04-01T00:00:00"/>
    <d v="2017-04-22T00:00:00"/>
    <s v="Saturday"/>
    <d v="1899-12-30T17:56:56"/>
    <d v="1899-12-30T18:00:00"/>
    <s v="Round Trip"/>
  </r>
  <r>
    <n v="1445842"/>
    <s v="Non-RFID Card Member"/>
    <m/>
    <m/>
    <n v="60422"/>
    <s v="UNITED STATES"/>
    <s v="Single Ride"/>
    <n v="116"/>
    <x v="37"/>
    <n v="43.036900000000003"/>
    <n v="-87.89667"/>
    <x v="31"/>
    <n v="43.040154000000001"/>
    <n v="-87.932113000000001"/>
    <n v="15"/>
    <n v="3"/>
    <n v="2.2999999999999998"/>
    <n v="2.1"/>
    <n v="90"/>
    <n v="-1"/>
    <d v="2017-04-08T00:00:00"/>
    <d v="2017-04-01T00:00:00"/>
    <d v="2017-04-08T00:00:00"/>
    <s v="Saturday"/>
    <d v="1899-12-30T14:19:23"/>
    <d v="1899-12-30T14:00:00"/>
    <n v="1"/>
    <d v="2017-04-08T00:00:00"/>
    <d v="2017-04-01T00:00:00"/>
    <d v="2017-04-08T00:00:00"/>
    <s v="Saturday"/>
    <d v="1899-12-30T14:34:27"/>
    <d v="1899-12-30T15:00:00"/>
    <s v="One Way"/>
  </r>
  <r>
    <n v="1446355"/>
    <s v="Non-RFID Card Member"/>
    <m/>
    <m/>
    <n v="53211"/>
    <s v="UNITED STATES"/>
    <s v="Single Ride"/>
    <n v="5545"/>
    <x v="25"/>
    <n v="43.058010000000003"/>
    <n v="-87.877300000000005"/>
    <x v="10"/>
    <n v="43.058619999999998"/>
    <n v="-87.885319999999993"/>
    <n v="35"/>
    <n v="6"/>
    <n v="5.3"/>
    <n v="5"/>
    <n v="210"/>
    <n v="-1"/>
    <d v="2017-04-07T00:00:00"/>
    <d v="2017-04-01T00:00:00"/>
    <d v="2017-04-07T00:00:00"/>
    <s v="Friday"/>
    <d v="1899-12-30T13:45:21"/>
    <d v="1899-12-30T14:00:00"/>
    <n v="1"/>
    <d v="2017-04-07T00:00:00"/>
    <d v="2017-04-01T00:00:00"/>
    <d v="2017-04-07T00:00:00"/>
    <s v="Friday"/>
    <d v="1899-12-30T14:20:49"/>
    <d v="1899-12-30T14:00:00"/>
    <s v="One Way"/>
  </r>
  <r>
    <n v="1454252"/>
    <s v="Non-RFID Card Member"/>
    <m/>
    <m/>
    <n v="53213"/>
    <s v="UNITED STATES"/>
    <s v="Single Ride"/>
    <n v="184"/>
    <x v="42"/>
    <n v="43.060079999999999"/>
    <n v="-88.027349999999998"/>
    <x v="17"/>
    <n v="43.060580000000002"/>
    <n v="-87.998589999999993"/>
    <n v="100"/>
    <n v="12"/>
    <n v="15"/>
    <n v="14.3"/>
    <n v="600"/>
    <n v="-1"/>
    <d v="2017-04-09T00:00:00"/>
    <d v="2017-04-01T00:00:00"/>
    <d v="2017-04-09T00:00:00"/>
    <s v="Sunday"/>
    <d v="1899-12-30T18:57:08"/>
    <d v="1899-12-30T19:00:00"/>
    <n v="1"/>
    <d v="2017-04-09T00:00:00"/>
    <d v="2017-04-01T00:00:00"/>
    <d v="2017-04-09T00:00:00"/>
    <s v="Sunday"/>
    <d v="1899-12-30T20:37:42"/>
    <d v="1899-12-30T21:00:00"/>
    <s v="One Way"/>
  </r>
  <r>
    <n v="1469333"/>
    <s v="Non-RFID Card Member"/>
    <m/>
    <m/>
    <n v="53222"/>
    <s v="UNITED STATES"/>
    <s v="Single Ride"/>
    <n v="5581"/>
    <x v="10"/>
    <n v="43.060786"/>
    <n v="-87.883825999999999"/>
    <x v="47"/>
    <n v="43.060250000000003"/>
    <n v="-87.892169999999993"/>
    <n v="3"/>
    <n v="0"/>
    <n v="0.5"/>
    <n v="0.4"/>
    <n v="18"/>
    <n v="-1"/>
    <d v="2017-04-15T00:00:00"/>
    <d v="2017-04-01T00:00:00"/>
    <d v="2017-04-15T00:00:00"/>
    <s v="Saturday"/>
    <d v="1899-12-30T14:58:06"/>
    <d v="1899-12-30T15:00:00"/>
    <n v="1"/>
    <d v="2017-04-15T00:00:00"/>
    <d v="2017-04-01T00:00:00"/>
    <d v="2017-04-15T00:00:00"/>
    <s v="Saturday"/>
    <d v="1899-12-30T15:01:37"/>
    <d v="1899-12-30T15:00:00"/>
    <s v="One Way"/>
  </r>
  <r>
    <n v="1469333"/>
    <s v="Non-RFID Card Member"/>
    <m/>
    <m/>
    <n v="53222"/>
    <s v="UNITED STATES"/>
    <s v="Single Ride"/>
    <n v="11085"/>
    <x v="10"/>
    <n v="43.060786"/>
    <n v="-87.883825999999999"/>
    <x v="47"/>
    <n v="43.060250000000003"/>
    <n v="-87.892169999999993"/>
    <n v="2"/>
    <n v="0"/>
    <n v="0.3"/>
    <n v="0.3"/>
    <n v="12"/>
    <n v="-1"/>
    <d v="2017-04-16T00:00:00"/>
    <d v="2017-04-01T00:00:00"/>
    <d v="2017-04-16T00:00:00"/>
    <s v="Sunday"/>
    <d v="1899-12-30T21:09:08"/>
    <d v="1899-12-30T21:00:00"/>
    <n v="1"/>
    <d v="2017-04-16T00:00:00"/>
    <d v="2017-04-01T00:00:00"/>
    <d v="2017-04-16T00:00:00"/>
    <s v="Sunday"/>
    <d v="1899-12-30T21:11:59"/>
    <d v="1899-12-30T21:00:00"/>
    <s v="One Way"/>
  </r>
  <r>
    <n v="1478664"/>
    <s v="Non-RFID Card Member"/>
    <m/>
    <m/>
    <n v="53202"/>
    <s v="UNITED STATES"/>
    <s v="Single Ride"/>
    <n v="3"/>
    <x v="1"/>
    <n v="43.048200000000001"/>
    <n v="-87.900859999999994"/>
    <x v="10"/>
    <n v="43.058619999999998"/>
    <n v="-87.885319999999993"/>
    <n v="8"/>
    <n v="3"/>
    <n v="1.2"/>
    <n v="1.1000000000000001"/>
    <n v="48"/>
    <n v="-1"/>
    <d v="2017-04-23T00:00:00"/>
    <d v="2017-04-01T00:00:00"/>
    <d v="2017-04-23T00:00:00"/>
    <s v="Sunday"/>
    <d v="1899-12-30T00:30:07"/>
    <d v="1899-12-30T01:00:00"/>
    <n v="1"/>
    <d v="2017-04-23T00:00:00"/>
    <d v="2017-04-01T00:00:00"/>
    <d v="2017-04-23T00:00:00"/>
    <s v="Sunday"/>
    <d v="1899-12-30T00:38:18"/>
    <d v="1899-12-30T01:00:00"/>
    <s v="One Way"/>
  </r>
  <r>
    <n v="1484231"/>
    <s v="Non-RFID Card Member"/>
    <m/>
    <m/>
    <n v="53233"/>
    <s v="UNITED STATES"/>
    <s v="Single Ride"/>
    <n v="91"/>
    <x v="23"/>
    <n v="43.053040000000003"/>
    <n v="-87.897660000000002"/>
    <x v="22"/>
    <n v="43.058010000000003"/>
    <n v="-87.877300000000005"/>
    <n v="71"/>
    <n v="0"/>
    <n v="10.7"/>
    <n v="10.1"/>
    <n v="426"/>
    <n v="-1"/>
    <d v="2017-04-16T00:00:00"/>
    <d v="2017-04-01T00:00:00"/>
    <d v="2017-04-16T00:00:00"/>
    <s v="Sunday"/>
    <d v="1899-12-30T14:39:30"/>
    <d v="1899-12-30T15:00:00"/>
    <n v="1"/>
    <d v="2017-04-16T00:00:00"/>
    <d v="2017-04-01T00:00:00"/>
    <d v="2017-04-16T00:00:00"/>
    <s v="Sunday"/>
    <d v="1899-12-30T15:50:01"/>
    <d v="1899-12-30T16:00:00"/>
    <s v="One Way"/>
  </r>
  <r>
    <n v="1491644"/>
    <s v="Non-RFID Card Member"/>
    <m/>
    <m/>
    <n v="63005"/>
    <s v="UNITED STATES"/>
    <s v="Single Ride"/>
    <n v="11077"/>
    <x v="43"/>
    <n v="43.05847"/>
    <n v="-87.898079999999993"/>
    <x v="31"/>
    <n v="43.040154000000001"/>
    <n v="-87.932113000000001"/>
    <n v="41"/>
    <n v="6"/>
    <n v="6.2"/>
    <n v="5.8"/>
    <n v="246"/>
    <n v="-1"/>
    <d v="2017-04-22T00:00:00"/>
    <d v="2017-04-01T00:00:00"/>
    <d v="2017-04-22T00:00:00"/>
    <s v="Saturday"/>
    <d v="1899-12-30T18:02:39"/>
    <d v="1899-12-30T18:00:00"/>
    <n v="1"/>
    <d v="2017-04-22T00:00:00"/>
    <d v="2017-04-01T00:00:00"/>
    <d v="2017-04-22T00:00:00"/>
    <s v="Saturday"/>
    <d v="1899-12-30T18:43:04"/>
    <d v="1899-12-30T19:00:00"/>
    <s v="One Way"/>
  </r>
  <r>
    <n v="1491644"/>
    <s v="Non-RFID Card Member"/>
    <m/>
    <m/>
    <n v="63005"/>
    <s v="UNITED STATES"/>
    <s v="Single Ride"/>
    <n v="11127"/>
    <x v="24"/>
    <n v="43.040154000000001"/>
    <n v="-87.932113000000001"/>
    <x v="3"/>
    <n v="43.03913"/>
    <n v="-87.916150000000002"/>
    <n v="7"/>
    <n v="3"/>
    <n v="1.1000000000000001"/>
    <n v="1"/>
    <n v="42"/>
    <n v="-1"/>
    <d v="2017-04-22T00:00:00"/>
    <d v="2017-04-01T00:00:00"/>
    <d v="2017-04-22T00:00:00"/>
    <s v="Saturday"/>
    <d v="1899-12-30T15:19:15"/>
    <d v="1899-12-30T15:00:00"/>
    <n v="1"/>
    <d v="2017-04-22T00:00:00"/>
    <d v="2017-04-01T00:00:00"/>
    <d v="2017-04-22T00:00:00"/>
    <s v="Saturday"/>
    <d v="1899-12-30T15:26:56"/>
    <d v="1899-12-30T15:00:00"/>
    <s v="One Way"/>
  </r>
  <r>
    <n v="1491731"/>
    <s v="Non-RFID Card Member"/>
    <m/>
    <m/>
    <n v="54915"/>
    <s v="UNITED STATES"/>
    <s v="Single Ride"/>
    <n v="172"/>
    <x v="5"/>
    <n v="43.031320000000001"/>
    <n v="-87.904259999999994"/>
    <x v="4"/>
    <n v="43.042490000000001"/>
    <n v="-87.909959999999998"/>
    <n v="7"/>
    <n v="0"/>
    <n v="1.1000000000000001"/>
    <n v="1"/>
    <n v="42"/>
    <n v="-1"/>
    <d v="2017-04-02T00:00:00"/>
    <d v="2017-04-01T00:00:00"/>
    <d v="2017-04-02T00:00:00"/>
    <s v="Sunday"/>
    <d v="1899-12-30T12:52:58"/>
    <d v="1899-12-30T13:00:00"/>
    <n v="1"/>
    <d v="2017-04-02T00:00:00"/>
    <d v="2017-04-01T00:00:00"/>
    <d v="2017-04-02T00:00:00"/>
    <s v="Sunday"/>
    <d v="1899-12-30T12:59:49"/>
    <d v="1899-12-30T13:00:00"/>
    <s v="One Way"/>
  </r>
  <r>
    <n v="1493751"/>
    <s v="Non-RFID Card Member"/>
    <m/>
    <m/>
    <n v="53154"/>
    <s v="UNITED STATES"/>
    <s v="Single Ride"/>
    <n v="11119"/>
    <x v="25"/>
    <n v="43.058010000000003"/>
    <n v="-87.877300000000005"/>
    <x v="48"/>
    <n v="43.060155999999999"/>
    <n v="-87.881258000000003"/>
    <n v="52"/>
    <n v="6"/>
    <n v="7.8"/>
    <n v="7.4"/>
    <n v="312"/>
    <n v="-1"/>
    <d v="2017-04-15T00:00:00"/>
    <d v="2017-04-01T00:00:00"/>
    <d v="2017-04-15T00:00:00"/>
    <s v="Saturday"/>
    <d v="1899-12-30T15:55:10"/>
    <d v="1899-12-30T16:00:00"/>
    <n v="1"/>
    <d v="2017-04-15T00:00:00"/>
    <d v="2017-04-01T00:00:00"/>
    <d v="2017-04-15T00:00:00"/>
    <s v="Saturday"/>
    <d v="1899-12-30T16:47:17"/>
    <d v="1899-12-30T17:00:00"/>
    <s v="One Way"/>
  </r>
  <r>
    <n v="1510141"/>
    <s v="Non-RFID Card Member"/>
    <m/>
    <m/>
    <n v="53207"/>
    <s v="UNITED STATES"/>
    <s v="Single Ride"/>
    <n v="346"/>
    <x v="23"/>
    <n v="43.053040000000003"/>
    <n v="-87.897660000000002"/>
    <x v="11"/>
    <n v="43.052460000000004"/>
    <n v="-87.891000000000005"/>
    <n v="34"/>
    <n v="3"/>
    <n v="5.0999999999999996"/>
    <n v="4.8"/>
    <n v="204"/>
    <n v="-1"/>
    <d v="2017-04-18T00:00:00"/>
    <d v="2017-04-01T00:00:00"/>
    <d v="2017-04-18T00:00:00"/>
    <s v="Tuesday"/>
    <d v="1899-12-30T12:31:50"/>
    <d v="1899-12-30T13:00:00"/>
    <n v="1"/>
    <d v="2017-04-18T00:00:00"/>
    <d v="2017-04-01T00:00:00"/>
    <d v="2017-04-18T00:00:00"/>
    <s v="Tuesday"/>
    <d v="1899-12-30T13:05:18"/>
    <d v="1899-12-30T13:00:00"/>
    <s v="One Way"/>
  </r>
  <r>
    <n v="1511696"/>
    <s v="Non-RFID Card Member"/>
    <m/>
    <m/>
    <n v="53202"/>
    <s v="UNITED STATES"/>
    <s v="Single Ride"/>
    <n v="157"/>
    <x v="12"/>
    <n v="43.052460000000004"/>
    <n v="-87.891000000000005"/>
    <x v="10"/>
    <n v="43.058619999999998"/>
    <n v="-87.885319999999993"/>
    <n v="305"/>
    <n v="0"/>
    <n v="18"/>
    <n v="17.100000000000001"/>
    <n v="720"/>
    <n v="-1"/>
    <d v="2017-04-24T00:00:00"/>
    <d v="2017-04-01T00:00:00"/>
    <d v="2017-04-24T00:00:00"/>
    <s v="Monday"/>
    <d v="1899-12-30T18:33:24"/>
    <d v="1899-12-30T19:00:00"/>
    <n v="1"/>
    <d v="2017-04-24T00:00:00"/>
    <d v="2017-04-01T00:00:00"/>
    <d v="2017-04-24T00:00:00"/>
    <s v="Monday"/>
    <d v="1899-12-30T23:38:13"/>
    <d v="1899-12-31T00:00:00"/>
    <s v="One Way"/>
  </r>
  <r>
    <n v="1512004"/>
    <s v="Non-RFID Card Member"/>
    <m/>
    <m/>
    <n v="53126"/>
    <s v="UNITED STATES"/>
    <s v="Single Ride"/>
    <n v="5437"/>
    <x v="11"/>
    <n v="43.04804"/>
    <n v="-87.896720000000002"/>
    <x v="6"/>
    <n v="43.03519"/>
    <n v="-87.907390000000007"/>
    <n v="61"/>
    <n v="6"/>
    <n v="9.1999999999999993"/>
    <n v="8.6999999999999993"/>
    <n v="366"/>
    <n v="-1"/>
    <d v="2017-04-08T00:00:00"/>
    <d v="2017-04-01T00:00:00"/>
    <d v="2017-04-08T00:00:00"/>
    <s v="Saturday"/>
    <d v="1899-12-30T16:21:28"/>
    <d v="1899-12-30T16:00:00"/>
    <n v="1"/>
    <d v="2017-04-08T00:00:00"/>
    <d v="2017-04-01T00:00:00"/>
    <d v="2017-04-08T00:00:00"/>
    <s v="Saturday"/>
    <d v="1899-12-30T17:22:40"/>
    <d v="1899-12-30T17:00:00"/>
    <s v="One Way"/>
  </r>
  <r>
    <n v="1513373"/>
    <s v="Non-RFID Card Member"/>
    <m/>
    <m/>
    <n v="48116"/>
    <s v="UNITED STATES"/>
    <s v="Single Ride"/>
    <n v="5417"/>
    <x v="16"/>
    <n v="43.03913"/>
    <n v="-87.916150000000002"/>
    <x v="3"/>
    <n v="43.03913"/>
    <n v="-87.916150000000002"/>
    <n v="64"/>
    <n v="3"/>
    <n v="9.6"/>
    <n v="9.1"/>
    <n v="384"/>
    <n v="-1"/>
    <d v="2017-04-01T00:00:00"/>
    <d v="2017-04-01T00:00:00"/>
    <d v="2017-04-01T00:00:00"/>
    <s v="Saturday"/>
    <d v="1899-12-30T14:56:19"/>
    <d v="1899-12-30T15:00:00"/>
    <n v="1"/>
    <d v="2017-04-01T00:00:00"/>
    <d v="2017-04-01T00:00:00"/>
    <d v="2017-04-01T00:00:00"/>
    <s v="Saturday"/>
    <d v="1899-12-30T16:00:11"/>
    <d v="1899-12-30T16:00:00"/>
    <s v="Round Trip"/>
  </r>
  <r>
    <n v="1516588"/>
    <s v="Non-RFID Card Member"/>
    <m/>
    <m/>
    <n v="53212"/>
    <s v="UNITED STATES"/>
    <s v="Single Ride"/>
    <n v="5493"/>
    <x v="44"/>
    <n v="43.060296999999998"/>
    <n v="-87.913150000000002"/>
    <x v="49"/>
    <n v="43.060296999999998"/>
    <n v="-87.913150000000002"/>
    <n v="24"/>
    <n v="0"/>
    <n v="3.6"/>
    <n v="3.4"/>
    <n v="144"/>
    <n v="-1"/>
    <d v="2017-04-02T00:00:00"/>
    <d v="2017-04-01T00:00:00"/>
    <d v="2017-04-02T00:00:00"/>
    <s v="Sunday"/>
    <d v="1899-12-30T11:42:27"/>
    <d v="1899-12-30T12:00:00"/>
    <n v="1"/>
    <d v="2017-04-02T00:00:00"/>
    <d v="2017-04-01T00:00:00"/>
    <d v="2017-04-02T00:00:00"/>
    <s v="Sunday"/>
    <d v="1899-12-30T12:06:27"/>
    <d v="1899-12-30T12:00:00"/>
    <s v="Round Trip"/>
  </r>
  <r>
    <n v="1516588"/>
    <s v="Non-RFID Card Member"/>
    <m/>
    <m/>
    <n v="53212"/>
    <s v="UNITED STATES"/>
    <s v="Single Ride"/>
    <n v="11123"/>
    <x v="44"/>
    <n v="43.060296999999998"/>
    <n v="-87.913150000000002"/>
    <x v="49"/>
    <n v="43.060296999999998"/>
    <n v="-87.913150000000002"/>
    <n v="50"/>
    <n v="0"/>
    <n v="7.5"/>
    <n v="7.1"/>
    <n v="300"/>
    <n v="-1"/>
    <d v="2017-04-08T00:00:00"/>
    <d v="2017-04-01T00:00:00"/>
    <d v="2017-04-08T00:00:00"/>
    <s v="Saturday"/>
    <d v="1899-12-30T17:54:21"/>
    <d v="1899-12-30T18:00:00"/>
    <n v="1"/>
    <d v="2017-04-08T00:00:00"/>
    <d v="2017-04-01T00:00:00"/>
    <d v="2017-04-08T00:00:00"/>
    <s v="Saturday"/>
    <d v="1899-12-30T18:44:04"/>
    <d v="1899-12-30T19:00:00"/>
    <s v="Round Trip"/>
  </r>
  <r>
    <n v="1516588"/>
    <s v="Non-RFID Card Member"/>
    <m/>
    <m/>
    <n v="53212"/>
    <s v="UNITED STATES"/>
    <s v="Single Ride"/>
    <n v="5493"/>
    <x v="44"/>
    <n v="43.060296999999998"/>
    <n v="-87.913150000000002"/>
    <x v="49"/>
    <n v="43.060296999999998"/>
    <n v="-87.913150000000002"/>
    <n v="50"/>
    <n v="0"/>
    <n v="7.5"/>
    <n v="7.1"/>
    <n v="300"/>
    <n v="-1"/>
    <d v="2017-04-08T00:00:00"/>
    <d v="2017-04-01T00:00:00"/>
    <d v="2017-04-08T00:00:00"/>
    <s v="Saturday"/>
    <d v="1899-12-30T17:53:40"/>
    <d v="1899-12-30T18:00:00"/>
    <n v="1"/>
    <d v="2017-04-08T00:00:00"/>
    <d v="2017-04-01T00:00:00"/>
    <d v="2017-04-08T00:00:00"/>
    <s v="Saturday"/>
    <d v="1899-12-30T18:43:55"/>
    <d v="1899-12-30T19:00:00"/>
    <s v="Round Trip"/>
  </r>
  <r>
    <n v="1517674"/>
    <s v="Non-RFID Card Member"/>
    <m/>
    <m/>
    <n v="60639"/>
    <s v="UNITED STATES"/>
    <s v="Single Ride"/>
    <n v="16"/>
    <x v="25"/>
    <n v="43.058010000000003"/>
    <n v="-87.877300000000005"/>
    <x v="22"/>
    <n v="43.058010000000003"/>
    <n v="-87.877300000000005"/>
    <n v="52"/>
    <n v="6"/>
    <n v="7.8"/>
    <n v="7.4"/>
    <n v="312"/>
    <n v="-1"/>
    <d v="2017-04-22T00:00:00"/>
    <d v="2017-04-01T00:00:00"/>
    <d v="2017-04-22T00:00:00"/>
    <s v="Saturday"/>
    <d v="1899-12-30T16:06:45"/>
    <d v="1899-12-30T16:00:00"/>
    <n v="1"/>
    <d v="2017-04-22T00:00:00"/>
    <d v="2017-04-01T00:00:00"/>
    <d v="2017-04-22T00:00:00"/>
    <s v="Saturday"/>
    <d v="1899-12-30T16:58:46"/>
    <d v="1899-12-30T17:00:00"/>
    <s v="Round Trip"/>
  </r>
  <r>
    <n v="1517713"/>
    <s v="Non-RFID Card Member"/>
    <m/>
    <m/>
    <n v="53211"/>
    <s v="UNITED STATES"/>
    <s v="Single Ride"/>
    <n v="5421"/>
    <x v="36"/>
    <n v="43.069021999999997"/>
    <n v="-87.887940999999998"/>
    <x v="38"/>
    <n v="43.069021999999997"/>
    <n v="-87.887940999999998"/>
    <n v="93"/>
    <n v="9"/>
    <n v="14"/>
    <n v="13.3"/>
    <n v="558"/>
    <n v="-1"/>
    <d v="2017-04-16T00:00:00"/>
    <d v="2017-04-01T00:00:00"/>
    <d v="2017-04-16T00:00:00"/>
    <s v="Sunday"/>
    <d v="1899-12-30T14:22:27"/>
    <d v="1899-12-30T14:00:00"/>
    <n v="1"/>
    <d v="2017-04-16T00:00:00"/>
    <d v="2017-04-01T00:00:00"/>
    <d v="2017-04-16T00:00:00"/>
    <s v="Sunday"/>
    <d v="1899-12-30T15:55:28"/>
    <d v="1899-12-30T16:00:00"/>
    <s v="Round Trip"/>
  </r>
  <r>
    <n v="1517767"/>
    <s v="Non-RFID Card Member"/>
    <m/>
    <m/>
    <n v="64109"/>
    <s v="UNITED STATES"/>
    <s v="Single Ride"/>
    <n v="5584"/>
    <x v="3"/>
    <n v="43.03519"/>
    <n v="-87.907390000000007"/>
    <x v="31"/>
    <n v="43.040154000000001"/>
    <n v="-87.932113000000001"/>
    <n v="35"/>
    <n v="3"/>
    <n v="5.3"/>
    <n v="5"/>
    <n v="210"/>
    <n v="-1"/>
    <d v="2017-04-01T00:00:00"/>
    <d v="2017-04-01T00:00:00"/>
    <d v="2017-04-01T00:00:00"/>
    <s v="Saturday"/>
    <d v="1899-12-30T02:15:23"/>
    <d v="1899-12-30T02:00:00"/>
    <n v="1"/>
    <d v="2017-04-01T00:00:00"/>
    <d v="2017-04-01T00:00:00"/>
    <d v="2017-04-01T00:00:00"/>
    <s v="Saturday"/>
    <d v="1899-12-30T02:50:09"/>
    <d v="1899-12-30T03:00:00"/>
    <s v="One Way"/>
  </r>
  <r>
    <n v="1521168"/>
    <s v="Non-RFID Card Member"/>
    <m/>
    <m/>
    <n v="53150"/>
    <s v="UNITED STATES"/>
    <s v="Single Ride"/>
    <n v="957"/>
    <x v="13"/>
    <n v="43.038649999999997"/>
    <n v="-87.921930000000003"/>
    <x v="31"/>
    <n v="43.040154000000001"/>
    <n v="-87.932113000000001"/>
    <n v="6"/>
    <n v="0"/>
    <n v="0.9"/>
    <n v="0.9"/>
    <n v="36"/>
    <n v="-1"/>
    <d v="2017-04-01T00:00:00"/>
    <d v="2017-04-01T00:00:00"/>
    <d v="2017-04-01T00:00:00"/>
    <s v="Saturday"/>
    <d v="1899-12-30T05:01:30"/>
    <d v="1899-12-30T05:00:00"/>
    <n v="1"/>
    <d v="2017-04-01T00:00:00"/>
    <d v="2017-04-01T00:00:00"/>
    <d v="2017-04-01T00:00:00"/>
    <s v="Saturday"/>
    <d v="1899-12-30T05:07:46"/>
    <d v="1899-12-30T05:00:00"/>
    <s v="One Way"/>
  </r>
  <r>
    <n v="1526089"/>
    <s v="Non-RFID Card Member"/>
    <m/>
    <m/>
    <n v="53217"/>
    <s v="UNITED STATES"/>
    <s v="Single Ride"/>
    <n v="106"/>
    <x v="11"/>
    <n v="43.04804"/>
    <n v="-87.896720000000002"/>
    <x v="26"/>
    <n v="43.053040000000003"/>
    <n v="-87.897660000000002"/>
    <n v="9"/>
    <n v="3"/>
    <n v="1.4"/>
    <n v="1.3"/>
    <n v="54"/>
    <n v="-1"/>
    <d v="2017-04-08T00:00:00"/>
    <d v="2017-04-01T00:00:00"/>
    <d v="2017-04-08T00:00:00"/>
    <s v="Saturday"/>
    <d v="1899-12-30T22:11:20"/>
    <d v="1899-12-30T22:00:00"/>
    <n v="1"/>
    <d v="2017-04-08T00:00:00"/>
    <d v="2017-04-01T00:00:00"/>
    <d v="2017-04-08T00:00:00"/>
    <s v="Saturday"/>
    <d v="1899-12-30T22:20:27"/>
    <d v="1899-12-30T22:00:00"/>
    <s v="One Way"/>
  </r>
  <r>
    <n v="1527040"/>
    <s v="Non-RFID Card Member"/>
    <m/>
    <m/>
    <n v="53208"/>
    <s v="UNITED STATES"/>
    <s v="Single Ride"/>
    <n v="11102"/>
    <x v="13"/>
    <n v="43.038649999999997"/>
    <n v="-87.921930000000003"/>
    <x v="34"/>
    <n v="43.038649999999997"/>
    <n v="-87.921930000000003"/>
    <n v="35"/>
    <n v="0"/>
    <n v="5.3"/>
    <n v="5"/>
    <n v="210"/>
    <n v="-1"/>
    <d v="2017-04-18T00:00:00"/>
    <d v="2017-04-01T00:00:00"/>
    <d v="2017-04-18T00:00:00"/>
    <s v="Tuesday"/>
    <d v="1899-12-30T20:07:23"/>
    <d v="1899-12-30T20:00:00"/>
    <n v="1"/>
    <d v="2017-04-18T00:00:00"/>
    <d v="2017-04-01T00:00:00"/>
    <d v="2017-04-18T00:00:00"/>
    <s v="Tuesday"/>
    <d v="1899-12-30T20:42:42"/>
    <d v="1899-12-30T21:00:00"/>
    <s v="Round Trip"/>
  </r>
  <r>
    <n v="1546845"/>
    <s v="Non-RFID Card Member"/>
    <m/>
    <m/>
    <n v="53202"/>
    <s v="UNITED STATES"/>
    <s v="Single Ride"/>
    <n v="11140"/>
    <x v="9"/>
    <n v="43.05097"/>
    <n v="-87.906440000000003"/>
    <x v="10"/>
    <n v="43.058619999999998"/>
    <n v="-87.885319999999993"/>
    <n v="19"/>
    <n v="3"/>
    <n v="2.9"/>
    <n v="2.7"/>
    <n v="114"/>
    <n v="-1"/>
    <d v="2017-04-22T00:00:00"/>
    <d v="2017-04-01T00:00:00"/>
    <d v="2017-04-22T00:00:00"/>
    <s v="Saturday"/>
    <d v="1899-12-30T15:43:27"/>
    <d v="1899-12-30T16:00:00"/>
    <n v="1"/>
    <d v="2017-04-22T00:00:00"/>
    <d v="2017-04-01T00:00:00"/>
    <d v="2017-04-22T00:00:00"/>
    <s v="Saturday"/>
    <d v="1899-12-30T16:02:42"/>
    <d v="1899-12-30T16:00:00"/>
    <s v="One Way"/>
  </r>
  <r>
    <n v="1556816"/>
    <s v="Non-RFID Card Member"/>
    <m/>
    <m/>
    <n v="53221"/>
    <s v="UNITED STATES"/>
    <s v="Single Ride"/>
    <n v="5551"/>
    <x v="20"/>
    <n v="43.049230000000001"/>
    <n v="-87.911940000000001"/>
    <x v="10"/>
    <n v="43.058619999999998"/>
    <n v="-87.885319999999993"/>
    <n v="13"/>
    <n v="0"/>
    <n v="2"/>
    <n v="1.9"/>
    <n v="78"/>
    <n v="-1"/>
    <d v="2017-04-13T00:00:00"/>
    <d v="2017-04-01T00:00:00"/>
    <d v="2017-04-13T00:00:00"/>
    <s v="Thursday"/>
    <d v="1899-12-30T12:41:52"/>
    <d v="1899-12-30T13:00:00"/>
    <n v="1"/>
    <d v="2017-04-13T00:00:00"/>
    <d v="2017-04-01T00:00:00"/>
    <d v="2017-04-13T00:00:00"/>
    <s v="Thursday"/>
    <d v="1899-12-30T12:54:59"/>
    <d v="1899-12-30T13:00:00"/>
    <s v="One Way"/>
  </r>
  <r>
    <n v="1556816"/>
    <s v="Non-RFID Card Member"/>
    <m/>
    <m/>
    <n v="53221"/>
    <s v="UNITED STATES"/>
    <s v="Single Ride"/>
    <n v="274"/>
    <x v="20"/>
    <n v="43.049230000000001"/>
    <n v="-87.911940000000001"/>
    <x v="50"/>
    <n v="43.05847"/>
    <n v="-87.898079999999993"/>
    <n v="8"/>
    <n v="0"/>
    <n v="1.2"/>
    <n v="1.1000000000000001"/>
    <n v="48"/>
    <n v="-1"/>
    <d v="2017-04-14T00:00:00"/>
    <d v="2017-04-01T00:00:00"/>
    <d v="2017-04-14T00:00:00"/>
    <s v="Friday"/>
    <d v="1899-12-30T10:51:00"/>
    <d v="1899-12-30T11:00:00"/>
    <n v="1"/>
    <d v="2017-04-14T00:00:00"/>
    <d v="2017-04-01T00:00:00"/>
    <d v="2017-04-14T00:00:00"/>
    <s v="Friday"/>
    <d v="1899-12-30T10:59:07"/>
    <d v="1899-12-30T11:00:00"/>
    <s v="One Way"/>
  </r>
  <r>
    <n v="1556816"/>
    <s v="Non-RFID Card Member"/>
    <m/>
    <m/>
    <n v="53221"/>
    <s v="UNITED STATES"/>
    <s v="Single Ride"/>
    <n v="11169"/>
    <x v="20"/>
    <n v="43.049230000000001"/>
    <n v="-87.911940000000001"/>
    <x v="50"/>
    <n v="43.05847"/>
    <n v="-87.898079999999993"/>
    <n v="8"/>
    <n v="3"/>
    <n v="1.2"/>
    <n v="1.1000000000000001"/>
    <n v="48"/>
    <n v="-1"/>
    <d v="2017-04-11T00:00:00"/>
    <d v="2017-04-01T00:00:00"/>
    <d v="2017-04-11T00:00:00"/>
    <s v="Tuesday"/>
    <d v="1899-12-30T07:52:36"/>
    <d v="1899-12-30T08:00:00"/>
    <n v="1"/>
    <d v="2017-04-11T00:00:00"/>
    <d v="2017-04-01T00:00:00"/>
    <d v="2017-04-11T00:00:00"/>
    <s v="Tuesday"/>
    <d v="1899-12-30T08:00:26"/>
    <d v="1899-12-30T08:00:00"/>
    <s v="One Way"/>
  </r>
  <r>
    <n v="1558886"/>
    <s v="Non-RFID Card Member"/>
    <m/>
    <m/>
    <n v="53211"/>
    <s v="UNITED STATES"/>
    <s v="Single Ride"/>
    <n v="9"/>
    <x v="39"/>
    <n v="43.020020000000002"/>
    <n v="-87.912540000000007"/>
    <x v="9"/>
    <n v="43.034619999999997"/>
    <n v="-87.917500000000004"/>
    <n v="10"/>
    <n v="3"/>
    <n v="1.5"/>
    <n v="1.4"/>
    <n v="60"/>
    <n v="-1"/>
    <d v="2017-04-21T00:00:00"/>
    <d v="2017-04-01T00:00:00"/>
    <d v="2017-04-21T00:00:00"/>
    <s v="Friday"/>
    <d v="1899-12-30T14:33:29"/>
    <d v="1899-12-30T15:00:00"/>
    <n v="1"/>
    <d v="2017-04-21T00:00:00"/>
    <d v="2017-04-01T00:00:00"/>
    <d v="2017-04-21T00:00:00"/>
    <s v="Friday"/>
    <d v="1899-12-30T14:43:36"/>
    <d v="1899-12-30T15:00:00"/>
    <s v="One Way"/>
  </r>
  <r>
    <n v="1559651"/>
    <s v="Non-RFID Card Member"/>
    <m/>
    <m/>
    <n v="60066"/>
    <s v="UNITED STATES"/>
    <s v="Single Ride"/>
    <n v="5587"/>
    <x v="6"/>
    <n v="43.038719999999998"/>
    <n v="-87.905339999999995"/>
    <x v="12"/>
    <n v="43.036900000000003"/>
    <n v="-87.89667"/>
    <n v="55"/>
    <n v="3"/>
    <n v="8.3000000000000007"/>
    <n v="7.8"/>
    <n v="330"/>
    <n v="-1"/>
    <d v="2017-04-01T00:00:00"/>
    <d v="2017-04-01T00:00:00"/>
    <d v="2017-04-01T00:00:00"/>
    <s v="Saturday"/>
    <d v="1899-12-30T11:51:32"/>
    <d v="1899-12-30T12:00:00"/>
    <n v="1"/>
    <d v="2017-04-01T00:00:00"/>
    <d v="2017-04-01T00:00:00"/>
    <d v="2017-04-01T00:00:00"/>
    <s v="Saturday"/>
    <d v="1899-12-30T12:46:22"/>
    <d v="1899-12-30T13:00:00"/>
    <s v="One Way"/>
  </r>
  <r>
    <n v="1559662"/>
    <s v="Non-RFID Card Member"/>
    <m/>
    <m/>
    <n v="30062"/>
    <s v="UNITED STATES"/>
    <s v="Single Ride"/>
    <n v="5554"/>
    <x v="12"/>
    <n v="43.052460000000004"/>
    <n v="-87.891000000000005"/>
    <x v="11"/>
    <n v="43.052460000000004"/>
    <n v="-87.891000000000005"/>
    <n v="53"/>
    <n v="3"/>
    <n v="8"/>
    <n v="7.6"/>
    <n v="318"/>
    <n v="-1"/>
    <d v="2017-04-01T00:00:00"/>
    <d v="2017-04-01T00:00:00"/>
    <d v="2017-04-01T00:00:00"/>
    <s v="Saturday"/>
    <d v="1899-12-30T10:20:32"/>
    <d v="1899-12-30T10:00:00"/>
    <n v="1"/>
    <d v="2017-04-01T00:00:00"/>
    <d v="2017-04-01T00:00:00"/>
    <d v="2017-04-01T00:00:00"/>
    <s v="Saturday"/>
    <d v="1899-12-30T11:13:03"/>
    <d v="1899-12-30T11:00:00"/>
    <s v="Round Trip"/>
  </r>
  <r>
    <n v="1559784"/>
    <s v="Non-RFID Card Member"/>
    <m/>
    <m/>
    <n v="14543"/>
    <s v="UNITED STATES"/>
    <s v="Single Ride"/>
    <n v="11149"/>
    <x v="25"/>
    <n v="43.058010000000003"/>
    <n v="-87.877300000000005"/>
    <x v="12"/>
    <n v="43.036900000000003"/>
    <n v="-87.89667"/>
    <n v="32"/>
    <n v="0"/>
    <n v="4.8"/>
    <n v="4.5999999999999996"/>
    <n v="192"/>
    <n v="-1"/>
    <d v="2017-04-01T00:00:00"/>
    <d v="2017-04-01T00:00:00"/>
    <d v="2017-04-01T00:00:00"/>
    <s v="Saturday"/>
    <d v="1899-12-30T12:19:14"/>
    <d v="1899-12-30T12:00:00"/>
    <n v="1"/>
    <d v="2017-04-01T00:00:00"/>
    <d v="2017-04-01T00:00:00"/>
    <d v="2017-04-01T00:00:00"/>
    <s v="Saturday"/>
    <d v="1899-12-30T12:51:22"/>
    <d v="1899-12-30T13:00:00"/>
    <s v="One Way"/>
  </r>
  <r>
    <n v="1559888"/>
    <s v="Non-RFID Card Member"/>
    <m/>
    <m/>
    <n v="53202"/>
    <s v="UNITED STATES"/>
    <s v="Single Ride"/>
    <n v="5459"/>
    <x v="5"/>
    <n v="43.031320000000001"/>
    <n v="-87.904259999999994"/>
    <x v="36"/>
    <n v="43.038719999999998"/>
    <n v="-87.905339999999995"/>
    <n v="5"/>
    <n v="3"/>
    <n v="0.8"/>
    <n v="0.7"/>
    <n v="30"/>
    <n v="-1"/>
    <d v="2017-04-28T00:00:00"/>
    <d v="2017-04-01T00:00:00"/>
    <d v="2017-04-28T00:00:00"/>
    <s v="Friday"/>
    <d v="1899-12-30T07:46:27"/>
    <d v="1899-12-30T08:00:00"/>
    <n v="1"/>
    <d v="2017-04-28T00:00:00"/>
    <d v="2017-04-01T00:00:00"/>
    <d v="2017-04-28T00:00:00"/>
    <s v="Friday"/>
    <d v="1899-12-30T07:51:21"/>
    <d v="1899-12-30T08:00:00"/>
    <s v="One Way"/>
  </r>
  <r>
    <n v="1559903"/>
    <s v="Non-RFID Card Member"/>
    <m/>
    <m/>
    <n v="61081"/>
    <s v="UNITED STATES"/>
    <s v="Single Ride"/>
    <n v="5571"/>
    <x v="8"/>
    <n v="43.038580000000003"/>
    <n v="-87.90934"/>
    <x v="7"/>
    <n v="43.038580000000003"/>
    <n v="-87.90934"/>
    <n v="27"/>
    <n v="0"/>
    <n v="4.0999999999999996"/>
    <n v="3.8"/>
    <n v="162"/>
    <n v="-1"/>
    <d v="2017-04-01T00:00:00"/>
    <d v="2017-04-01T00:00:00"/>
    <d v="2017-04-01T00:00:00"/>
    <s v="Saturday"/>
    <d v="1899-12-30T12:06:53"/>
    <d v="1899-12-30T12:00:00"/>
    <n v="1"/>
    <d v="2017-04-01T00:00:00"/>
    <d v="2017-04-01T00:00:00"/>
    <d v="2017-04-01T00:00:00"/>
    <s v="Saturday"/>
    <d v="1899-12-30T12:33:41"/>
    <d v="1899-12-30T13:00:00"/>
    <s v="Round Trip"/>
  </r>
  <r>
    <n v="1560129"/>
    <s v="Non-RFID Card Member"/>
    <m/>
    <m/>
    <n v="54481"/>
    <s v="UNITED STATES"/>
    <s v="Single Ride"/>
    <n v="5430"/>
    <x v="45"/>
    <n v="43.077359999999999"/>
    <n v="-87.880769999999998"/>
    <x v="22"/>
    <n v="43.058010000000003"/>
    <n v="-87.877300000000005"/>
    <n v="28"/>
    <n v="3"/>
    <n v="4.2"/>
    <n v="4"/>
    <n v="168"/>
    <n v="-1"/>
    <d v="2017-04-09T00:00:00"/>
    <d v="2017-04-01T00:00:00"/>
    <d v="2017-04-09T00:00:00"/>
    <s v="Sunday"/>
    <d v="1899-12-30T14:50:58"/>
    <d v="1899-12-30T15:00:00"/>
    <n v="1"/>
    <d v="2017-04-09T00:00:00"/>
    <d v="2017-04-01T00:00:00"/>
    <d v="2017-04-09T00:00:00"/>
    <s v="Sunday"/>
    <d v="1899-12-30T15:18:36"/>
    <d v="1899-12-30T15:00:00"/>
    <s v="One Way"/>
  </r>
  <r>
    <n v="1560200"/>
    <s v="Non-RFID Card Member"/>
    <m/>
    <m/>
    <n v="53202"/>
    <s v="UNITED STATES"/>
    <s v="Single Ride"/>
    <n v="135"/>
    <x v="9"/>
    <n v="43.05097"/>
    <n v="-87.906440000000003"/>
    <x v="4"/>
    <n v="43.042490000000001"/>
    <n v="-87.909959999999998"/>
    <n v="111"/>
    <n v="9"/>
    <n v="16.7"/>
    <n v="15.8"/>
    <n v="666"/>
    <n v="-1"/>
    <d v="2017-04-01T00:00:00"/>
    <d v="2017-04-01T00:00:00"/>
    <d v="2017-04-01T00:00:00"/>
    <s v="Saturday"/>
    <d v="1899-12-30T13:37:52"/>
    <d v="1899-12-30T14:00:00"/>
    <n v="1"/>
    <d v="2017-04-01T00:00:00"/>
    <d v="2017-04-01T00:00:00"/>
    <d v="2017-04-01T00:00:00"/>
    <s v="Saturday"/>
    <d v="1899-12-30T15:28:03"/>
    <d v="1899-12-30T15:00:00"/>
    <s v="One Way"/>
  </r>
  <r>
    <n v="1560292"/>
    <s v="Non-RFID Card Member"/>
    <m/>
    <m/>
    <n v="60112"/>
    <s v="UNITED STATES"/>
    <s v="Single Ride"/>
    <n v="15"/>
    <x v="46"/>
    <n v="43.026470000000003"/>
    <n v="-87.918040000000005"/>
    <x v="51"/>
    <n v="43.024340000000002"/>
    <n v="-87.916753"/>
    <n v="14"/>
    <n v="0"/>
    <n v="2.1"/>
    <n v="2"/>
    <n v="84"/>
    <n v="-1"/>
    <d v="2017-04-01T00:00:00"/>
    <d v="2017-04-01T00:00:00"/>
    <d v="2017-04-01T00:00:00"/>
    <s v="Saturday"/>
    <d v="1899-12-30T14:06:22"/>
    <d v="1899-12-30T14:00:00"/>
    <n v="1"/>
    <d v="2017-04-01T00:00:00"/>
    <d v="2017-04-01T00:00:00"/>
    <d v="2017-04-01T00:00:00"/>
    <s v="Saturday"/>
    <d v="1899-12-30T14:20:27"/>
    <d v="1899-12-30T14:00:00"/>
    <s v="One Way"/>
  </r>
  <r>
    <n v="1560334"/>
    <s v="Non-RFID Card Member"/>
    <m/>
    <m/>
    <n v="49855"/>
    <s v="UNITED STATES"/>
    <s v="Single Ride"/>
    <n v="5419"/>
    <x v="3"/>
    <n v="43.03519"/>
    <n v="-87.907390000000007"/>
    <x v="7"/>
    <n v="43.038580000000003"/>
    <n v="-87.90934"/>
    <n v="29"/>
    <n v="0"/>
    <n v="4.4000000000000004"/>
    <n v="4.0999999999999996"/>
    <n v="174"/>
    <n v="-1"/>
    <d v="2017-04-01T00:00:00"/>
    <d v="2017-04-01T00:00:00"/>
    <d v="2017-04-01T00:00:00"/>
    <s v="Saturday"/>
    <d v="1899-12-30T14:20:09"/>
    <d v="1899-12-30T14:00:00"/>
    <n v="1"/>
    <d v="2017-04-01T00:00:00"/>
    <d v="2017-04-01T00:00:00"/>
    <d v="2017-04-01T00:00:00"/>
    <s v="Saturday"/>
    <d v="1899-12-30T14:49:33"/>
    <d v="1899-12-30T15:00:00"/>
    <s v="One Way"/>
  </r>
  <r>
    <n v="1560352"/>
    <s v="Non-RFID Card Member"/>
    <m/>
    <m/>
    <n v="51301"/>
    <s v="UNITED STATES"/>
    <s v="Single Ride"/>
    <n v="114"/>
    <x v="3"/>
    <n v="43.03519"/>
    <n v="-87.907390000000007"/>
    <x v="6"/>
    <n v="43.03519"/>
    <n v="-87.907390000000007"/>
    <n v="33"/>
    <n v="0"/>
    <n v="5"/>
    <n v="4.7"/>
    <n v="198"/>
    <n v="-1"/>
    <d v="2017-04-01T00:00:00"/>
    <d v="2017-04-01T00:00:00"/>
    <d v="2017-04-01T00:00:00"/>
    <s v="Saturday"/>
    <d v="1899-12-30T14:25:54"/>
    <d v="1899-12-30T14:00:00"/>
    <n v="1"/>
    <d v="2017-04-01T00:00:00"/>
    <d v="2017-04-01T00:00:00"/>
    <d v="2017-04-01T00:00:00"/>
    <s v="Saturday"/>
    <d v="1899-12-30T14:58:03"/>
    <d v="1899-12-30T15:00:00"/>
    <s v="Round Trip"/>
  </r>
  <r>
    <n v="1560417"/>
    <s v="Non-RFID Card Member"/>
    <m/>
    <m/>
    <n v="53202"/>
    <s v="UNITED STATES"/>
    <s v="Single Ride"/>
    <n v="128"/>
    <x v="25"/>
    <n v="43.058010000000003"/>
    <n v="-87.877300000000005"/>
    <x v="12"/>
    <n v="43.036900000000003"/>
    <n v="-87.89667"/>
    <n v="40"/>
    <n v="0"/>
    <n v="6"/>
    <n v="5.7"/>
    <n v="240"/>
    <n v="-1"/>
    <d v="2017-04-01T00:00:00"/>
    <d v="2017-04-01T00:00:00"/>
    <d v="2017-04-01T00:00:00"/>
    <s v="Saturday"/>
    <d v="1899-12-30T14:43:57"/>
    <d v="1899-12-30T15:00:00"/>
    <n v="1"/>
    <d v="2017-04-01T00:00:00"/>
    <d v="2017-04-01T00:00:00"/>
    <d v="2017-04-01T00:00:00"/>
    <s v="Saturday"/>
    <d v="1899-12-30T15:23:51"/>
    <d v="1899-12-30T15:00:00"/>
    <s v="One Way"/>
  </r>
  <r>
    <n v="1560523"/>
    <s v="Non-RFID Card Member"/>
    <m/>
    <m/>
    <n v="53215"/>
    <s v="UNITED STATES"/>
    <s v="Single Ride"/>
    <n v="11086"/>
    <x v="37"/>
    <n v="43.036900000000003"/>
    <n v="-87.89667"/>
    <x v="12"/>
    <n v="43.036900000000003"/>
    <n v="-87.89667"/>
    <n v="67"/>
    <n v="6"/>
    <n v="10.1"/>
    <n v="9.5"/>
    <n v="402"/>
    <n v="-1"/>
    <d v="2017-04-01T00:00:00"/>
    <d v="2017-04-01T00:00:00"/>
    <d v="2017-04-01T00:00:00"/>
    <s v="Saturday"/>
    <d v="1899-12-30T15:15:12"/>
    <d v="1899-12-30T15:00:00"/>
    <n v="1"/>
    <d v="2017-04-01T00:00:00"/>
    <d v="2017-04-01T00:00:00"/>
    <d v="2017-04-01T00:00:00"/>
    <s v="Saturday"/>
    <d v="1899-12-30T16:22:08"/>
    <d v="1899-12-30T16:00:00"/>
    <s v="Round Trip"/>
  </r>
  <r>
    <n v="1560576"/>
    <s v="Non-RFID Card Member"/>
    <m/>
    <m/>
    <n v="53207"/>
    <s v="UNITED STATES"/>
    <s v="Single Ride"/>
    <n v="43"/>
    <x v="33"/>
    <n v="43.004728999999998"/>
    <n v="-87.905463999999995"/>
    <x v="30"/>
    <n v="43.004728999999998"/>
    <n v="-87.905463999999995"/>
    <n v="110"/>
    <n v="9"/>
    <n v="16.5"/>
    <n v="15.7"/>
    <n v="660"/>
    <n v="-1"/>
    <d v="2017-04-01T00:00:00"/>
    <d v="2017-04-01T00:00:00"/>
    <d v="2017-04-01T00:00:00"/>
    <s v="Saturday"/>
    <d v="1899-12-30T15:23:40"/>
    <d v="1899-12-30T15:00:00"/>
    <n v="1"/>
    <d v="2017-04-01T00:00:00"/>
    <d v="2017-04-01T00:00:00"/>
    <d v="2017-04-01T00:00:00"/>
    <s v="Saturday"/>
    <d v="1899-12-30T17:13:44"/>
    <d v="1899-12-30T17:00:00"/>
    <s v="Round Trip"/>
  </r>
  <r>
    <n v="1560606"/>
    <s v="Non-RFID Card Member"/>
    <m/>
    <m/>
    <n v="60610"/>
    <s v="UNITED STATES"/>
    <s v="Single Ride"/>
    <n v="5587"/>
    <x v="37"/>
    <n v="43.036900000000003"/>
    <n v="-87.89667"/>
    <x v="12"/>
    <n v="43.036900000000003"/>
    <n v="-87.89667"/>
    <n v="29"/>
    <n v="0"/>
    <n v="4.4000000000000004"/>
    <n v="4.0999999999999996"/>
    <n v="174"/>
    <n v="-1"/>
    <d v="2017-04-01T00:00:00"/>
    <d v="2017-04-01T00:00:00"/>
    <d v="2017-04-01T00:00:00"/>
    <s v="Saturday"/>
    <d v="1899-12-30T15:29:40"/>
    <d v="1899-12-30T15:00:00"/>
    <n v="1"/>
    <d v="2017-04-01T00:00:00"/>
    <d v="2017-04-01T00:00:00"/>
    <d v="2017-04-01T00:00:00"/>
    <s v="Saturday"/>
    <d v="1899-12-30T15:58:52"/>
    <d v="1899-12-30T16:00:00"/>
    <s v="Round Trip"/>
  </r>
  <r>
    <n v="1560717"/>
    <s v="Non-RFID Card Member"/>
    <m/>
    <m/>
    <m/>
    <s v="UNITED STATES"/>
    <s v="Single Ride"/>
    <n v="32"/>
    <x v="31"/>
    <n v="43.06033"/>
    <n v="-87.89546"/>
    <x v="48"/>
    <n v="43.060155999999999"/>
    <n v="-87.881258000000003"/>
    <n v="415"/>
    <n v="0"/>
    <n v="18"/>
    <n v="17.100000000000001"/>
    <n v="720"/>
    <n v="-1"/>
    <d v="2017-04-01T00:00:00"/>
    <d v="2017-04-01T00:00:00"/>
    <d v="2017-04-01T00:00:00"/>
    <s v="Saturday"/>
    <d v="1899-12-30T16:01:13"/>
    <d v="1899-12-30T16:00:00"/>
    <n v="1"/>
    <d v="2017-04-01T00:00:00"/>
    <d v="2017-04-01T00:00:00"/>
    <d v="2017-04-01T00:00:00"/>
    <s v="Saturday"/>
    <d v="1899-12-30T22:56:50"/>
    <d v="1899-12-30T23:00:00"/>
    <s v="One Way"/>
  </r>
  <r>
    <n v="1560740"/>
    <s v="Non-RFID Card Member"/>
    <m/>
    <m/>
    <n v="53233"/>
    <s v="UNITED STATES"/>
    <s v="Single Ride"/>
    <n v="5576"/>
    <x v="37"/>
    <n v="43.036900000000003"/>
    <n v="-87.89667"/>
    <x v="52"/>
    <n v="43.041646999999998"/>
    <n v="-87.927257999999995"/>
    <n v="35"/>
    <n v="3"/>
    <n v="5.3"/>
    <n v="5"/>
    <n v="210"/>
    <n v="-1"/>
    <d v="2017-04-01T00:00:00"/>
    <d v="2017-04-01T00:00:00"/>
    <d v="2017-04-01T00:00:00"/>
    <s v="Saturday"/>
    <d v="1899-12-30T16:47:18"/>
    <d v="1899-12-30T17:00:00"/>
    <n v="1"/>
    <d v="2017-04-01T00:00:00"/>
    <d v="2017-04-01T00:00:00"/>
    <d v="2017-04-01T00:00:00"/>
    <s v="Saturday"/>
    <d v="1899-12-30T17:22:15"/>
    <d v="1899-12-30T17:00:00"/>
    <s v="One Way"/>
  </r>
  <r>
    <n v="1560740"/>
    <s v="Non-RFID Card Member"/>
    <m/>
    <m/>
    <n v="53233"/>
    <s v="UNITED STATES"/>
    <s v="Single Ride"/>
    <n v="5"/>
    <x v="47"/>
    <n v="43.041646999999998"/>
    <n v="-87.927257999999995"/>
    <x v="12"/>
    <n v="43.036900000000003"/>
    <n v="-87.89667"/>
    <n v="38"/>
    <n v="3"/>
    <n v="5.7"/>
    <n v="5.4"/>
    <n v="228"/>
    <n v="-1"/>
    <d v="2017-04-01T00:00:00"/>
    <d v="2017-04-01T00:00:00"/>
    <d v="2017-04-01T00:00:00"/>
    <s v="Saturday"/>
    <d v="1899-12-30T16:07:19"/>
    <d v="1899-12-30T16:00:00"/>
    <n v="1"/>
    <d v="2017-04-01T00:00:00"/>
    <d v="2017-04-01T00:00:00"/>
    <d v="2017-04-01T00:00:00"/>
    <s v="Saturday"/>
    <d v="1899-12-30T16:45:32"/>
    <d v="1899-12-30T17:00:00"/>
    <s v="One Way"/>
  </r>
  <r>
    <n v="1560747"/>
    <s v="Non-RFID Card Member"/>
    <m/>
    <m/>
    <m/>
    <s v="UNITED STATES"/>
    <s v="Single Ride"/>
    <n v="5569"/>
    <x v="37"/>
    <n v="43.036900000000003"/>
    <n v="-87.89667"/>
    <x v="52"/>
    <n v="43.041646999999998"/>
    <n v="-87.927257999999995"/>
    <n v="44"/>
    <n v="3"/>
    <n v="6.6"/>
    <n v="6.3"/>
    <n v="264"/>
    <n v="-1"/>
    <d v="2017-04-01T00:00:00"/>
    <d v="2017-04-01T00:00:00"/>
    <d v="2017-04-01T00:00:00"/>
    <s v="Saturday"/>
    <d v="1899-12-30T16:38:27"/>
    <d v="1899-12-30T17:00:00"/>
    <n v="1"/>
    <d v="2017-04-01T00:00:00"/>
    <d v="2017-04-01T00:00:00"/>
    <d v="2017-04-01T00:00:00"/>
    <s v="Saturday"/>
    <d v="1899-12-30T17:22:12"/>
    <d v="1899-12-30T17:00:00"/>
    <s v="One Way"/>
  </r>
  <r>
    <n v="1560751"/>
    <s v="Non-RFID Card Member"/>
    <m/>
    <m/>
    <n v="30518"/>
    <s v="UNITED STATES"/>
    <s v="Single Ride"/>
    <n v="5436"/>
    <x v="37"/>
    <n v="43.036900000000003"/>
    <n v="-87.89667"/>
    <x v="31"/>
    <n v="43.040154000000001"/>
    <n v="-87.932113000000001"/>
    <n v="34"/>
    <n v="0"/>
    <n v="5.0999999999999996"/>
    <n v="4.8"/>
    <n v="204"/>
    <n v="-1"/>
    <d v="2017-04-01T00:00:00"/>
    <d v="2017-04-01T00:00:00"/>
    <d v="2017-04-01T00:00:00"/>
    <s v="Saturday"/>
    <d v="1899-12-30T16:09:14"/>
    <d v="1899-12-30T16:00:00"/>
    <n v="1"/>
    <d v="2017-04-01T00:00:00"/>
    <d v="2017-04-01T00:00:00"/>
    <d v="2017-04-01T00:00:00"/>
    <s v="Saturday"/>
    <d v="1899-12-30T16:43:54"/>
    <d v="1899-12-30T17:00:00"/>
    <s v="One Way"/>
  </r>
  <r>
    <n v="1560754"/>
    <s v="Non-RFID Card Member"/>
    <m/>
    <m/>
    <n v="53074"/>
    <s v="UNITED STATES"/>
    <s v="Single Ride"/>
    <n v="5472"/>
    <x v="24"/>
    <n v="43.040154000000001"/>
    <n v="-87.932113000000001"/>
    <x v="52"/>
    <n v="43.041646999999998"/>
    <n v="-87.927257999999995"/>
    <n v="73"/>
    <n v="6"/>
    <n v="11"/>
    <n v="10.4"/>
    <n v="438"/>
    <n v="-1"/>
    <d v="2017-04-01T00:00:00"/>
    <d v="2017-04-01T00:00:00"/>
    <d v="2017-04-01T00:00:00"/>
    <s v="Saturday"/>
    <d v="1899-12-30T16:09:26"/>
    <d v="1899-12-30T16:00:00"/>
    <n v="1"/>
    <d v="2017-04-01T00:00:00"/>
    <d v="2017-04-01T00:00:00"/>
    <d v="2017-04-01T00:00:00"/>
    <s v="Saturday"/>
    <d v="1899-12-30T17:22:13"/>
    <d v="1899-12-30T17:00:00"/>
    <s v="One Way"/>
  </r>
  <r>
    <n v="1560802"/>
    <s v="Non-RFID Card Member"/>
    <m/>
    <m/>
    <n v="63119"/>
    <s v="UNITED STATES"/>
    <s v="Single Ride"/>
    <n v="214"/>
    <x v="25"/>
    <n v="43.058010000000003"/>
    <n v="-87.877300000000005"/>
    <x v="22"/>
    <n v="43.058010000000003"/>
    <n v="-87.877300000000005"/>
    <n v="28"/>
    <n v="0"/>
    <n v="4.2"/>
    <n v="4"/>
    <n v="168"/>
    <n v="-1"/>
    <d v="2017-04-01T00:00:00"/>
    <d v="2017-04-01T00:00:00"/>
    <d v="2017-04-01T00:00:00"/>
    <s v="Saturday"/>
    <d v="1899-12-30T16:23:07"/>
    <d v="1899-12-30T16:00:00"/>
    <n v="1"/>
    <d v="2017-04-01T00:00:00"/>
    <d v="2017-04-01T00:00:00"/>
    <d v="2017-04-01T00:00:00"/>
    <s v="Saturday"/>
    <d v="1899-12-30T16:51:01"/>
    <d v="1899-12-30T17:00:00"/>
    <s v="Round Trip"/>
  </r>
  <r>
    <n v="1560812"/>
    <s v="Non-RFID Card Member"/>
    <m/>
    <m/>
    <n v="15201"/>
    <s v="UNITED STATES"/>
    <s v="Single Ride"/>
    <n v="5"/>
    <x v="25"/>
    <n v="43.058010000000003"/>
    <n v="-87.877300000000005"/>
    <x v="22"/>
    <n v="43.058010000000003"/>
    <n v="-87.877300000000005"/>
    <n v="22"/>
    <n v="0"/>
    <n v="3.3"/>
    <n v="3.1"/>
    <n v="132"/>
    <n v="-1"/>
    <d v="2017-04-01T00:00:00"/>
    <d v="2017-04-01T00:00:00"/>
    <d v="2017-04-01T00:00:00"/>
    <s v="Saturday"/>
    <d v="1899-12-30T16:25:27"/>
    <d v="1899-12-30T16:00:00"/>
    <n v="1"/>
    <d v="2017-04-01T00:00:00"/>
    <d v="2017-04-01T00:00:00"/>
    <d v="2017-04-01T00:00:00"/>
    <s v="Saturday"/>
    <d v="1899-12-30T16:47:35"/>
    <d v="1899-12-30T17:00:00"/>
    <s v="Round Trip"/>
  </r>
  <r>
    <n v="1560822"/>
    <s v="Non-RFID Card Member"/>
    <m/>
    <m/>
    <n v="92056"/>
    <s v="UNITED STATES"/>
    <s v="Single Ride"/>
    <n v="5502"/>
    <x v="10"/>
    <n v="43.060786"/>
    <n v="-87.883825999999999"/>
    <x v="53"/>
    <n v="43.060786"/>
    <n v="-87.883825999999999"/>
    <n v="52"/>
    <n v="3"/>
    <n v="7.8"/>
    <n v="7.4"/>
    <n v="312"/>
    <n v="-1"/>
    <d v="2017-04-01T00:00:00"/>
    <d v="2017-04-01T00:00:00"/>
    <d v="2017-04-01T00:00:00"/>
    <s v="Saturday"/>
    <d v="1899-12-30T16:27:51"/>
    <d v="1899-12-30T16:00:00"/>
    <n v="1"/>
    <d v="2017-04-01T00:00:00"/>
    <d v="2017-04-01T00:00:00"/>
    <d v="2017-04-01T00:00:00"/>
    <s v="Saturday"/>
    <d v="1899-12-30T17:19:37"/>
    <d v="1899-12-30T17:00:00"/>
    <s v="Round Trip"/>
  </r>
  <r>
    <n v="1560864"/>
    <s v="Non-RFID Card Member"/>
    <m/>
    <m/>
    <n v="53222"/>
    <s v="UNITED STATES"/>
    <s v="Single Ride"/>
    <n v="11111"/>
    <x v="23"/>
    <n v="43.053040000000003"/>
    <n v="-87.897660000000002"/>
    <x v="4"/>
    <n v="43.042490000000001"/>
    <n v="-87.909959999999998"/>
    <n v="14"/>
    <n v="3"/>
    <n v="2.1"/>
    <n v="2"/>
    <n v="84"/>
    <n v="-1"/>
    <d v="2017-04-25T00:00:00"/>
    <d v="2017-04-01T00:00:00"/>
    <d v="2017-04-25T00:00:00"/>
    <s v="Tuesday"/>
    <d v="1899-12-30T13:05:15"/>
    <d v="1899-12-30T13:00:00"/>
    <n v="1"/>
    <d v="2017-04-25T00:00:00"/>
    <d v="2017-04-01T00:00:00"/>
    <d v="2017-04-25T00:00:00"/>
    <s v="Tuesday"/>
    <d v="1899-12-30T13:19:32"/>
    <d v="1899-12-30T13:00:00"/>
    <s v="One Way"/>
  </r>
  <r>
    <n v="1560910"/>
    <s v="Non-RFID Card Member"/>
    <m/>
    <m/>
    <n v="53233"/>
    <s v="UNITED STATES"/>
    <s v="Single Ride"/>
    <n v="116"/>
    <x v="48"/>
    <n v="43.060155999999999"/>
    <n v="-87.881258000000003"/>
    <x v="47"/>
    <n v="43.060250000000003"/>
    <n v="-87.892169999999993"/>
    <n v="86"/>
    <n v="6"/>
    <n v="12.9"/>
    <n v="12.3"/>
    <n v="516"/>
    <n v="-1"/>
    <d v="2017-04-01T00:00:00"/>
    <d v="2017-04-01T00:00:00"/>
    <d v="2017-04-01T00:00:00"/>
    <s v="Saturday"/>
    <d v="1899-12-30T16:57:27"/>
    <d v="1899-12-30T17:00:00"/>
    <n v="1"/>
    <d v="2017-04-01T00:00:00"/>
    <d v="2017-04-01T00:00:00"/>
    <d v="2017-04-01T00:00:00"/>
    <s v="Saturday"/>
    <d v="1899-12-30T18:23:56"/>
    <d v="1899-12-30T18:00:00"/>
    <s v="One Way"/>
  </r>
  <r>
    <n v="1560943"/>
    <s v="Non-RFID Card Member"/>
    <m/>
    <m/>
    <n v="54935"/>
    <s v="UNITED STATES"/>
    <s v="Single Ride"/>
    <n v="104"/>
    <x v="33"/>
    <n v="43.004728999999998"/>
    <n v="-87.905463999999995"/>
    <x v="30"/>
    <n v="43.004728999999998"/>
    <n v="-87.905463999999995"/>
    <n v="36"/>
    <n v="3"/>
    <n v="5.4"/>
    <n v="5.0999999999999996"/>
    <n v="216"/>
    <n v="-1"/>
    <d v="2017-04-01T00:00:00"/>
    <d v="2017-04-01T00:00:00"/>
    <d v="2017-04-01T00:00:00"/>
    <s v="Saturday"/>
    <d v="1899-12-30T17:03:30"/>
    <d v="1899-12-30T17:00:00"/>
    <n v="1"/>
    <d v="2017-04-01T00:00:00"/>
    <d v="2017-04-01T00:00:00"/>
    <d v="2017-04-01T00:00:00"/>
    <s v="Saturday"/>
    <d v="1899-12-30T17:39:48"/>
    <d v="1899-12-30T18:00:00"/>
    <s v="Round Trip"/>
  </r>
  <r>
    <n v="1560977"/>
    <s v="Non-RFID Card Member"/>
    <m/>
    <m/>
    <n v="60513"/>
    <s v="UNITED STATES"/>
    <s v="Single Ride"/>
    <n v="5534"/>
    <x v="37"/>
    <n v="43.036900000000003"/>
    <n v="-87.89667"/>
    <x v="28"/>
    <n v="43.045712999999999"/>
    <n v="-87.899756999999994"/>
    <n v="35"/>
    <n v="3"/>
    <n v="5.3"/>
    <n v="5"/>
    <n v="210"/>
    <n v="-1"/>
    <d v="2017-04-01T00:00:00"/>
    <d v="2017-04-01T00:00:00"/>
    <d v="2017-04-01T00:00:00"/>
    <s v="Saturday"/>
    <d v="1899-12-30T17:22:27"/>
    <d v="1899-12-30T17:00:00"/>
    <n v="1"/>
    <d v="2017-04-01T00:00:00"/>
    <d v="2017-04-01T00:00:00"/>
    <d v="2017-04-01T00:00:00"/>
    <s v="Saturday"/>
    <d v="1899-12-30T17:57:15"/>
    <d v="1899-12-30T18:00:00"/>
    <s v="One Way"/>
  </r>
  <r>
    <n v="1560998"/>
    <s v="Non-RFID Card Member"/>
    <m/>
    <m/>
    <n v="65203"/>
    <s v="UNITED STATES"/>
    <s v="Single Ride"/>
    <n v="5496"/>
    <x v="30"/>
    <n v="43.045712999999999"/>
    <n v="-87.899756999999994"/>
    <x v="22"/>
    <n v="43.058010000000003"/>
    <n v="-87.877300000000005"/>
    <n v="75"/>
    <n v="6"/>
    <n v="11.3"/>
    <n v="10.7"/>
    <n v="450"/>
    <n v="-1"/>
    <d v="2017-04-01T00:00:00"/>
    <d v="2017-04-01T00:00:00"/>
    <d v="2017-04-01T00:00:00"/>
    <s v="Saturday"/>
    <d v="1899-12-30T17:18:48"/>
    <d v="1899-12-30T17:00:00"/>
    <n v="1"/>
    <d v="2017-04-01T00:00:00"/>
    <d v="2017-04-01T00:00:00"/>
    <d v="2017-04-01T00:00:00"/>
    <s v="Saturday"/>
    <d v="1899-12-30T18:33:26"/>
    <d v="1899-12-30T19:00:00"/>
    <s v="One Way"/>
  </r>
  <r>
    <n v="1561065"/>
    <s v="Non-RFID Card Member"/>
    <m/>
    <m/>
    <n v="53076"/>
    <s v="UNITED STATES"/>
    <s v="Single Ride"/>
    <n v="5444"/>
    <x v="25"/>
    <n v="43.058010000000003"/>
    <n v="-87.877300000000005"/>
    <x v="22"/>
    <n v="43.058010000000003"/>
    <n v="-87.877300000000005"/>
    <n v="36"/>
    <n v="3"/>
    <n v="5.4"/>
    <n v="5.0999999999999996"/>
    <n v="216"/>
    <n v="-1"/>
    <d v="2017-04-01T00:00:00"/>
    <d v="2017-04-01T00:00:00"/>
    <d v="2017-04-01T00:00:00"/>
    <s v="Saturday"/>
    <d v="1899-12-30T17:34:43"/>
    <d v="1899-12-30T18:00:00"/>
    <n v="1"/>
    <d v="2017-04-01T00:00:00"/>
    <d v="2017-04-01T00:00:00"/>
    <d v="2017-04-01T00:00:00"/>
    <s v="Saturday"/>
    <d v="1899-12-30T18:10:51"/>
    <d v="1899-12-30T18:00:00"/>
    <s v="Round Trip"/>
  </r>
  <r>
    <n v="1561173"/>
    <s v="Non-RFID Card Member"/>
    <m/>
    <m/>
    <n v="53211"/>
    <s v="UNITED STATES"/>
    <s v="Single Ride"/>
    <n v="11091"/>
    <x v="9"/>
    <n v="43.05097"/>
    <n v="-87.906440000000003"/>
    <x v="6"/>
    <n v="43.03519"/>
    <n v="-87.907390000000007"/>
    <n v="21"/>
    <n v="0"/>
    <n v="3.2"/>
    <n v="3"/>
    <n v="126"/>
    <n v="-1"/>
    <d v="2017-04-01T00:00:00"/>
    <d v="2017-04-01T00:00:00"/>
    <d v="2017-04-01T00:00:00"/>
    <s v="Saturday"/>
    <d v="1899-12-30T18:16:12"/>
    <d v="1899-12-30T18:00:00"/>
    <n v="1"/>
    <d v="2017-04-01T00:00:00"/>
    <d v="2017-04-01T00:00:00"/>
    <d v="2017-04-01T00:00:00"/>
    <s v="Saturday"/>
    <d v="1899-12-30T18:37:09"/>
    <d v="1899-12-30T19:00:00"/>
    <s v="One Way"/>
  </r>
  <r>
    <n v="1561223"/>
    <s v="Non-RFID Card Member"/>
    <m/>
    <m/>
    <n v="53105"/>
    <s v="UNITED STATES"/>
    <s v="Single Ride"/>
    <n v="5433"/>
    <x v="9"/>
    <n v="43.05097"/>
    <n v="-87.906440000000003"/>
    <x v="37"/>
    <n v="43.02948"/>
    <n v="-87.912819999999996"/>
    <n v="23"/>
    <n v="0"/>
    <n v="3.5"/>
    <n v="3.3"/>
    <n v="138"/>
    <n v="-1"/>
    <d v="2017-04-01T00:00:00"/>
    <d v="2017-04-01T00:00:00"/>
    <d v="2017-04-01T00:00:00"/>
    <s v="Saturday"/>
    <d v="1899-12-30T18:36:41"/>
    <d v="1899-12-30T19:00:00"/>
    <n v="1"/>
    <d v="2017-04-01T00:00:00"/>
    <d v="2017-04-01T00:00:00"/>
    <d v="2017-04-01T00:00:00"/>
    <s v="Saturday"/>
    <d v="1899-12-30T18:59:08"/>
    <d v="1899-12-30T19:00:00"/>
    <s v="One Way"/>
  </r>
  <r>
    <n v="1561281"/>
    <s v="Non-RFID Card Member"/>
    <m/>
    <m/>
    <n v="45701"/>
    <s v="UNITED STATES"/>
    <s v="Single Ride"/>
    <n v="11134"/>
    <x v="29"/>
    <n v="43.052549999999997"/>
    <n v="-87.909329999999997"/>
    <x v="3"/>
    <n v="43.03913"/>
    <n v="-87.916150000000002"/>
    <n v="75"/>
    <n v="0"/>
    <n v="11.3"/>
    <n v="10.7"/>
    <n v="450"/>
    <n v="-1"/>
    <d v="2017-04-01T00:00:00"/>
    <d v="2017-04-01T00:00:00"/>
    <d v="2017-04-01T00:00:00"/>
    <s v="Saturday"/>
    <d v="1899-12-30T19:06:33"/>
    <d v="1899-12-30T19:00:00"/>
    <n v="1"/>
    <d v="2017-04-01T00:00:00"/>
    <d v="2017-04-01T00:00:00"/>
    <d v="2017-04-01T00:00:00"/>
    <s v="Saturday"/>
    <d v="1899-12-30T20:21:29"/>
    <d v="1899-12-30T20:00:00"/>
    <s v="One Way"/>
  </r>
  <r>
    <n v="1561281"/>
    <s v="Non-RFID Card Member"/>
    <m/>
    <m/>
    <n v="45701"/>
    <s v="UNITED STATES"/>
    <s v="Single Ride"/>
    <n v="5555"/>
    <x v="29"/>
    <n v="43.052549999999997"/>
    <n v="-87.909329999999997"/>
    <x v="3"/>
    <n v="43.03913"/>
    <n v="-87.916150000000002"/>
    <n v="74"/>
    <n v="0"/>
    <n v="11.1"/>
    <n v="10.5"/>
    <n v="444"/>
    <n v="-1"/>
    <d v="2017-04-01T00:00:00"/>
    <d v="2017-04-01T00:00:00"/>
    <d v="2017-04-01T00:00:00"/>
    <s v="Saturday"/>
    <d v="1899-12-30T19:07:24"/>
    <d v="1899-12-30T19:00:00"/>
    <n v="1"/>
    <d v="2017-04-01T00:00:00"/>
    <d v="2017-04-01T00:00:00"/>
    <d v="2017-04-01T00:00:00"/>
    <s v="Saturday"/>
    <d v="1899-12-30T20:21:00"/>
    <d v="1899-12-30T20:00:00"/>
    <s v="One Way"/>
  </r>
  <r>
    <n v="1561406"/>
    <s v="Non-RFID Card Member"/>
    <m/>
    <m/>
    <n v="53214"/>
    <s v="UNITED STATES"/>
    <s v="Single Ride"/>
    <n v="5562"/>
    <x v="2"/>
    <n v="43.03886"/>
    <n v="-87.902720000000002"/>
    <x v="1"/>
    <n v="43.03886"/>
    <n v="-87.902720000000002"/>
    <n v="149"/>
    <n v="0"/>
    <n v="18"/>
    <n v="17.100000000000001"/>
    <n v="720"/>
    <n v="-1"/>
    <d v="2017-04-01T00:00:00"/>
    <d v="2017-04-01T00:00:00"/>
    <d v="2017-04-01T00:00:00"/>
    <s v="Saturday"/>
    <d v="1899-12-30T21:11:53"/>
    <d v="1899-12-30T21:00:00"/>
    <n v="1"/>
    <d v="2017-04-01T00:00:00"/>
    <d v="2017-04-01T00:00:00"/>
    <d v="2017-04-01T00:00:00"/>
    <s v="Saturday"/>
    <d v="1899-12-30T23:40:54"/>
    <d v="1899-12-31T00:00:00"/>
    <s v="Round Trip"/>
  </r>
  <r>
    <n v="1561535"/>
    <s v="Non-RFID Card Member"/>
    <m/>
    <m/>
    <n v="54601"/>
    <s v="UNITED STATES"/>
    <s v="Single Ride"/>
    <n v="957"/>
    <x v="8"/>
    <n v="43.038580000000003"/>
    <n v="-87.90934"/>
    <x v="7"/>
    <n v="43.038580000000003"/>
    <n v="-87.90934"/>
    <n v="15"/>
    <n v="0"/>
    <n v="2.2999999999999998"/>
    <n v="2.1"/>
    <n v="90"/>
    <n v="-1"/>
    <d v="2017-04-02T00:00:00"/>
    <d v="2017-04-01T00:00:00"/>
    <d v="2017-04-02T00:00:00"/>
    <s v="Sunday"/>
    <d v="1899-12-30T01:58:33"/>
    <d v="1899-12-30T02:00:00"/>
    <n v="1"/>
    <d v="2017-04-02T00:00:00"/>
    <d v="2017-04-01T00:00:00"/>
    <d v="2017-04-02T00:00:00"/>
    <s v="Sunday"/>
    <d v="1899-12-30T02:13:41"/>
    <d v="1899-12-30T02:00:00"/>
    <s v="Round Trip"/>
  </r>
  <r>
    <n v="1561598"/>
    <s v="Non-RFID Card Member"/>
    <m/>
    <m/>
    <m/>
    <s v="UNITED STATES"/>
    <s v="Single Ride"/>
    <n v="5469"/>
    <x v="2"/>
    <n v="43.03886"/>
    <n v="-87.902720000000002"/>
    <x v="11"/>
    <n v="43.052460000000004"/>
    <n v="-87.891000000000005"/>
    <n v="10"/>
    <n v="0"/>
    <n v="1.5"/>
    <n v="1.4"/>
    <n v="60"/>
    <n v="-1"/>
    <d v="2017-04-02T00:00:00"/>
    <d v="2017-04-01T00:00:00"/>
    <d v="2017-04-02T00:00:00"/>
    <s v="Sunday"/>
    <d v="1899-12-30T08:47:29"/>
    <d v="1899-12-30T09:00:00"/>
    <n v="1"/>
    <d v="2017-04-02T00:00:00"/>
    <d v="2017-04-01T00:00:00"/>
    <d v="2017-04-02T00:00:00"/>
    <s v="Sunday"/>
    <d v="1899-12-30T08:57:53"/>
    <d v="1899-12-30T09:00:00"/>
    <s v="One Way"/>
  </r>
  <r>
    <n v="1561722"/>
    <s v="Non-RFID Card Member"/>
    <m/>
    <m/>
    <n v="80126"/>
    <s v="UNITED STATES"/>
    <s v="Single Ride"/>
    <n v="11153"/>
    <x v="48"/>
    <n v="43.060155999999999"/>
    <n v="-87.881258000000003"/>
    <x v="47"/>
    <n v="43.060250000000003"/>
    <n v="-87.892169999999993"/>
    <n v="30"/>
    <n v="0"/>
    <n v="4.5"/>
    <n v="4.3"/>
    <n v="180"/>
    <n v="-1"/>
    <d v="2017-04-02T00:00:00"/>
    <d v="2017-04-01T00:00:00"/>
    <d v="2017-04-02T00:00:00"/>
    <s v="Sunday"/>
    <d v="1899-12-30T11:06:49"/>
    <d v="1899-12-30T11:00:00"/>
    <n v="1"/>
    <d v="2017-04-02T00:00:00"/>
    <d v="2017-04-01T00:00:00"/>
    <d v="2017-04-02T00:00:00"/>
    <s v="Sunday"/>
    <d v="1899-12-30T11:36:59"/>
    <d v="1899-12-30T12:00:00"/>
    <s v="One Way"/>
  </r>
  <r>
    <n v="1562234"/>
    <s v="Non-RFID Card Member"/>
    <m/>
    <m/>
    <n v="83706"/>
    <s v="UNITED STATES"/>
    <s v="Single Ride"/>
    <n v="11165"/>
    <x v="18"/>
    <n v="43.048609999999996"/>
    <n v="-88.008480000000006"/>
    <x v="54"/>
    <n v="43.060079999999999"/>
    <n v="-88.027349999999998"/>
    <n v="45"/>
    <n v="3"/>
    <n v="6.8"/>
    <n v="6.4"/>
    <n v="270"/>
    <n v="-1"/>
    <d v="2017-04-02T00:00:00"/>
    <d v="2017-04-01T00:00:00"/>
    <d v="2017-04-02T00:00:00"/>
    <s v="Sunday"/>
    <d v="1899-12-30T14:15:59"/>
    <d v="1899-12-30T14:00:00"/>
    <n v="1"/>
    <d v="2017-04-02T00:00:00"/>
    <d v="2017-04-01T00:00:00"/>
    <d v="2017-04-02T00:00:00"/>
    <s v="Sunday"/>
    <d v="1899-12-30T15:00:59"/>
    <d v="1899-12-30T15:00:00"/>
    <s v="One Way"/>
  </r>
  <r>
    <n v="1562402"/>
    <s v="Non-RFID Card Member"/>
    <m/>
    <m/>
    <n v="75640"/>
    <s v="UNITED STATES"/>
    <s v="Single Ride"/>
    <n v="5473"/>
    <x v="37"/>
    <n v="43.036900000000003"/>
    <n v="-87.89667"/>
    <x v="12"/>
    <n v="43.036900000000003"/>
    <n v="-87.89667"/>
    <n v="60"/>
    <n v="3"/>
    <n v="9"/>
    <n v="8.6"/>
    <n v="360"/>
    <n v="-1"/>
    <d v="2017-04-02T00:00:00"/>
    <d v="2017-04-01T00:00:00"/>
    <d v="2017-04-02T00:00:00"/>
    <s v="Sunday"/>
    <d v="1899-12-30T15:14:27"/>
    <d v="1899-12-30T15:00:00"/>
    <n v="1"/>
    <d v="2017-04-02T00:00:00"/>
    <d v="2017-04-01T00:00:00"/>
    <d v="2017-04-02T00:00:00"/>
    <s v="Sunday"/>
    <d v="1899-12-30T16:14:55"/>
    <d v="1899-12-30T16:00:00"/>
    <s v="Round Trip"/>
  </r>
  <r>
    <n v="1562796"/>
    <s v="Non-RFID Card Member"/>
    <m/>
    <m/>
    <n v="53202"/>
    <s v="UNITED STATES"/>
    <s v="Single Ride"/>
    <n v="11143"/>
    <x v="30"/>
    <n v="43.045712999999999"/>
    <n v="-87.899756999999994"/>
    <x v="33"/>
    <n v="43.04804"/>
    <n v="-87.896720000000002"/>
    <n v="54"/>
    <n v="6"/>
    <n v="8.1"/>
    <n v="7.7"/>
    <n v="324"/>
    <n v="-1"/>
    <d v="2017-04-04T00:00:00"/>
    <d v="2017-04-01T00:00:00"/>
    <d v="2017-04-04T00:00:00"/>
    <s v="Tuesday"/>
    <d v="1899-12-30T18:36:43"/>
    <d v="1899-12-30T19:00:00"/>
    <n v="1"/>
    <d v="2017-04-04T00:00:00"/>
    <d v="2017-04-01T00:00:00"/>
    <d v="2017-04-04T00:00:00"/>
    <s v="Tuesday"/>
    <d v="1899-12-30T19:30:48"/>
    <d v="1899-12-30T20:00:00"/>
    <s v="One Way"/>
  </r>
  <r>
    <n v="1563280"/>
    <s v="Non-RFID Card Member"/>
    <m/>
    <m/>
    <n v="53211"/>
    <s v="UNITED STATES"/>
    <s v="Single Ride"/>
    <n v="5520"/>
    <x v="22"/>
    <n v="43.066893999999998"/>
    <n v="-87.877936000000005"/>
    <x v="35"/>
    <n v="43.066893999999998"/>
    <n v="-87.877936000000005"/>
    <n v="20"/>
    <n v="0"/>
    <n v="3"/>
    <n v="2.9"/>
    <n v="120"/>
    <n v="-1"/>
    <d v="2017-04-03T00:00:00"/>
    <d v="2017-04-01T00:00:00"/>
    <d v="2017-04-03T00:00:00"/>
    <s v="Monday"/>
    <d v="1899-12-30T01:10:24"/>
    <d v="1899-12-30T01:00:00"/>
    <n v="1"/>
    <d v="2017-04-03T00:00:00"/>
    <d v="2017-04-01T00:00:00"/>
    <d v="2017-04-03T00:00:00"/>
    <s v="Monday"/>
    <d v="1899-12-30T01:30:45"/>
    <d v="1899-12-30T02:00:00"/>
    <s v="Round Trip"/>
  </r>
  <r>
    <n v="1563457"/>
    <s v="Non-RFID Card Member"/>
    <m/>
    <m/>
    <n v="53233"/>
    <s v="UNITED STATES"/>
    <s v="Single Ride"/>
    <n v="231"/>
    <x v="4"/>
    <n v="43.04824"/>
    <n v="-87.904970000000006"/>
    <x v="31"/>
    <n v="43.040154000000001"/>
    <n v="-87.932113000000001"/>
    <n v="18"/>
    <n v="0"/>
    <n v="2.7"/>
    <n v="2.6"/>
    <n v="108"/>
    <n v="-1"/>
    <d v="2017-04-03T00:00:00"/>
    <d v="2017-04-01T00:00:00"/>
    <d v="2017-04-03T00:00:00"/>
    <s v="Monday"/>
    <d v="1899-12-30T11:34:40"/>
    <d v="1899-12-30T12:00:00"/>
    <n v="1"/>
    <d v="2017-04-03T00:00:00"/>
    <d v="2017-04-01T00:00:00"/>
    <d v="2017-04-03T00:00:00"/>
    <s v="Monday"/>
    <d v="1899-12-30T11:52:07"/>
    <d v="1899-12-30T12:00:00"/>
    <s v="One Way"/>
  </r>
  <r>
    <n v="1563961"/>
    <s v="Non-RFID Card Member"/>
    <m/>
    <m/>
    <n v="53215"/>
    <s v="UNITED STATES"/>
    <s v="Single Ride"/>
    <n v="11080"/>
    <x v="2"/>
    <n v="43.03886"/>
    <n v="-87.902720000000002"/>
    <x v="1"/>
    <n v="43.03886"/>
    <n v="-87.902720000000002"/>
    <n v="78"/>
    <n v="9"/>
    <n v="11.7"/>
    <n v="11.1"/>
    <n v="468"/>
    <n v="-1"/>
    <d v="2017-04-04T00:00:00"/>
    <d v="2017-04-01T00:00:00"/>
    <d v="2017-04-04T00:00:00"/>
    <s v="Tuesday"/>
    <d v="1899-12-30T18:35:17"/>
    <d v="1899-12-30T19:00:00"/>
    <n v="1"/>
    <d v="2017-04-04T00:00:00"/>
    <d v="2017-04-01T00:00:00"/>
    <d v="2017-04-04T00:00:00"/>
    <s v="Tuesday"/>
    <d v="1899-12-30T19:53:57"/>
    <d v="1899-12-30T20:00:00"/>
    <s v="Round Trip"/>
  </r>
  <r>
    <n v="1564408"/>
    <s v="Non-RFID Card Member"/>
    <m/>
    <m/>
    <n v="55804"/>
    <s v="UNITED STATES"/>
    <s v="Single Ride"/>
    <n v="13"/>
    <x v="37"/>
    <n v="43.036900000000003"/>
    <n v="-87.89667"/>
    <x v="12"/>
    <n v="43.036900000000003"/>
    <n v="-87.89667"/>
    <n v="26"/>
    <n v="0"/>
    <n v="3.9"/>
    <n v="3.7"/>
    <n v="156"/>
    <n v="-1"/>
    <d v="2017-04-04T00:00:00"/>
    <d v="2017-04-01T00:00:00"/>
    <d v="2017-04-04T00:00:00"/>
    <s v="Tuesday"/>
    <d v="1899-12-30T11:51:10"/>
    <d v="1899-12-30T12:00:00"/>
    <n v="1"/>
    <d v="2017-04-04T00:00:00"/>
    <d v="2017-04-01T00:00:00"/>
    <d v="2017-04-04T00:00:00"/>
    <s v="Tuesday"/>
    <d v="1899-12-30T12:17:02"/>
    <d v="1899-12-30T12:00:00"/>
    <s v="Round Trip"/>
  </r>
  <r>
    <n v="1564741"/>
    <s v="Non-RFID Card Member"/>
    <m/>
    <m/>
    <n v="55122"/>
    <s v="UNITED STATES"/>
    <s v="Single Ride"/>
    <n v="200"/>
    <x v="37"/>
    <n v="43.036900000000003"/>
    <n v="-87.89667"/>
    <x v="31"/>
    <n v="43.040154000000001"/>
    <n v="-87.932113000000001"/>
    <n v="21"/>
    <n v="3"/>
    <n v="3.2"/>
    <n v="3"/>
    <n v="126"/>
    <n v="-1"/>
    <d v="2017-04-04T00:00:00"/>
    <d v="2017-04-01T00:00:00"/>
    <d v="2017-04-04T00:00:00"/>
    <s v="Tuesday"/>
    <d v="1899-12-30T18:07:35"/>
    <d v="1899-12-30T18:00:00"/>
    <n v="1"/>
    <d v="2017-04-04T00:00:00"/>
    <d v="2017-04-01T00:00:00"/>
    <d v="2017-04-04T00:00:00"/>
    <s v="Tuesday"/>
    <d v="1899-12-30T18:28:12"/>
    <d v="1899-12-30T18:00:00"/>
    <s v="One Way"/>
  </r>
  <r>
    <n v="1564745"/>
    <s v="Non-RFID Card Member"/>
    <m/>
    <m/>
    <n v="60077"/>
    <s v="UNITED STATES"/>
    <s v="Single Ride"/>
    <n v="27"/>
    <x v="37"/>
    <n v="43.036900000000003"/>
    <n v="-87.89667"/>
    <x v="31"/>
    <n v="43.040154000000001"/>
    <n v="-87.932113000000001"/>
    <n v="20"/>
    <n v="3"/>
    <n v="3"/>
    <n v="2.9"/>
    <n v="120"/>
    <n v="-1"/>
    <d v="2017-04-04T00:00:00"/>
    <d v="2017-04-01T00:00:00"/>
    <d v="2017-04-04T00:00:00"/>
    <s v="Tuesday"/>
    <d v="1899-12-30T18:08:36"/>
    <d v="1899-12-30T18:00:00"/>
    <n v="1"/>
    <d v="2017-04-04T00:00:00"/>
    <d v="2017-04-01T00:00:00"/>
    <d v="2017-04-04T00:00:00"/>
    <s v="Tuesday"/>
    <d v="1899-12-30T18:28:13"/>
    <d v="1899-12-30T18:00:00"/>
    <s v="One Way"/>
  </r>
  <r>
    <n v="1564748"/>
    <s v="Non-RFID Card Member"/>
    <m/>
    <m/>
    <n v="53202"/>
    <s v="UNITED STATES"/>
    <s v="Single Ride"/>
    <n v="38"/>
    <x v="40"/>
    <n v="43.046570000000003"/>
    <n v="-87.908720000000002"/>
    <x v="11"/>
    <n v="43.052460000000004"/>
    <n v="-87.891000000000005"/>
    <n v="14"/>
    <n v="3"/>
    <n v="2.1"/>
    <n v="2"/>
    <n v="84"/>
    <n v="-1"/>
    <d v="2017-04-04T00:00:00"/>
    <d v="2017-04-01T00:00:00"/>
    <d v="2017-04-04T00:00:00"/>
    <s v="Tuesday"/>
    <d v="1899-12-30T19:34:42"/>
    <d v="1899-12-30T20:00:00"/>
    <n v="1"/>
    <d v="2017-04-04T00:00:00"/>
    <d v="2017-04-01T00:00:00"/>
    <d v="2017-04-04T00:00:00"/>
    <s v="Tuesday"/>
    <d v="1899-12-30T19:48:48"/>
    <d v="1899-12-30T20:00:00"/>
    <s v="One Way"/>
  </r>
  <r>
    <n v="1564760"/>
    <s v="Non-RFID Card Member"/>
    <m/>
    <m/>
    <n v="53202"/>
    <s v="UNITED STATES"/>
    <s v="Single Ride"/>
    <n v="5438"/>
    <x v="12"/>
    <n v="43.052460000000004"/>
    <n v="-87.891000000000005"/>
    <x v="11"/>
    <n v="43.052460000000004"/>
    <n v="-87.891000000000005"/>
    <n v="22"/>
    <n v="3"/>
    <n v="3.3"/>
    <n v="3.1"/>
    <n v="132"/>
    <n v="-1"/>
    <d v="2017-04-04T00:00:00"/>
    <d v="2017-04-01T00:00:00"/>
    <d v="2017-04-04T00:00:00"/>
    <s v="Tuesday"/>
    <d v="1899-12-30T17:23:17"/>
    <d v="1899-12-30T17:00:00"/>
    <n v="1"/>
    <d v="2017-04-04T00:00:00"/>
    <d v="2017-04-01T00:00:00"/>
    <d v="2017-04-04T00:00:00"/>
    <s v="Tuesday"/>
    <d v="1899-12-30T17:45:25"/>
    <d v="1899-12-30T18:00:00"/>
    <s v="Round Trip"/>
  </r>
  <r>
    <n v="1564760"/>
    <s v="Non-RFID Card Member"/>
    <m/>
    <m/>
    <n v="53202"/>
    <s v="UNITED STATES"/>
    <s v="Single Ride"/>
    <n v="11047"/>
    <x v="12"/>
    <n v="43.052460000000004"/>
    <n v="-87.891000000000005"/>
    <x v="3"/>
    <n v="43.03913"/>
    <n v="-87.916150000000002"/>
    <n v="13"/>
    <n v="3"/>
    <n v="2"/>
    <n v="1.9"/>
    <n v="78"/>
    <n v="-1"/>
    <d v="2017-04-24T00:00:00"/>
    <d v="2017-04-01T00:00:00"/>
    <d v="2017-04-24T00:00:00"/>
    <s v="Monday"/>
    <d v="1899-12-30T16:58:43"/>
    <d v="1899-12-30T17:00:00"/>
    <n v="1"/>
    <d v="2017-04-24T00:00:00"/>
    <d v="2017-04-01T00:00:00"/>
    <d v="2017-04-24T00:00:00"/>
    <s v="Monday"/>
    <d v="1899-12-30T17:11:57"/>
    <d v="1899-12-30T17:00:00"/>
    <s v="One Way"/>
  </r>
  <r>
    <n v="1564781"/>
    <s v="Non-RFID Card Member"/>
    <m/>
    <m/>
    <n v="53202"/>
    <s v="UNITED STATES"/>
    <s v="Single Ride"/>
    <n v="5517"/>
    <x v="37"/>
    <n v="43.036900000000003"/>
    <n v="-87.89667"/>
    <x v="45"/>
    <n v="43.046570000000003"/>
    <n v="-87.908720000000002"/>
    <n v="28"/>
    <n v="0"/>
    <n v="4.2"/>
    <n v="4"/>
    <n v="168"/>
    <n v="-1"/>
    <d v="2017-04-04T00:00:00"/>
    <d v="2017-04-01T00:00:00"/>
    <d v="2017-04-04T00:00:00"/>
    <s v="Tuesday"/>
    <d v="1899-12-30T17:48:47"/>
    <d v="1899-12-30T18:00:00"/>
    <n v="1"/>
    <d v="2017-04-04T00:00:00"/>
    <d v="2017-04-01T00:00:00"/>
    <d v="2017-04-04T00:00:00"/>
    <s v="Tuesday"/>
    <d v="1899-12-30T18:16:47"/>
    <d v="1899-12-30T18:00:00"/>
    <s v="One Way"/>
  </r>
  <r>
    <n v="1564836"/>
    <s v="Non-RFID Card Member"/>
    <m/>
    <m/>
    <n v="53218"/>
    <s v="UNITED STATES"/>
    <s v="Single Ride"/>
    <n v="5444"/>
    <x v="25"/>
    <n v="43.058010000000003"/>
    <n v="-87.877300000000005"/>
    <x v="48"/>
    <n v="43.060155999999999"/>
    <n v="-87.881258000000003"/>
    <n v="35"/>
    <n v="6"/>
    <n v="5.3"/>
    <n v="5"/>
    <n v="210"/>
    <n v="-1"/>
    <d v="2017-04-04T00:00:00"/>
    <d v="2017-04-01T00:00:00"/>
    <d v="2017-04-04T00:00:00"/>
    <s v="Tuesday"/>
    <d v="1899-12-30T18:32:41"/>
    <d v="1899-12-30T19:00:00"/>
    <n v="1"/>
    <d v="2017-04-04T00:00:00"/>
    <d v="2017-04-01T00:00:00"/>
    <d v="2017-04-04T00:00:00"/>
    <s v="Tuesday"/>
    <d v="1899-12-30T19:07:23"/>
    <d v="1899-12-30T19:00:00"/>
    <s v="One Way"/>
  </r>
  <r>
    <n v="1564862"/>
    <s v="Non-RFID Card Member"/>
    <m/>
    <m/>
    <n v="59601"/>
    <s v="UNITED STATES"/>
    <s v="Single Ride"/>
    <n v="5417"/>
    <x v="16"/>
    <n v="43.03913"/>
    <n v="-87.916150000000002"/>
    <x v="0"/>
    <n v="43.049230000000001"/>
    <n v="-87.911940000000001"/>
    <n v="13"/>
    <n v="3"/>
    <n v="2"/>
    <n v="1.9"/>
    <n v="78"/>
    <n v="-1"/>
    <d v="2017-04-04T00:00:00"/>
    <d v="2017-04-01T00:00:00"/>
    <d v="2017-04-04T00:00:00"/>
    <s v="Tuesday"/>
    <d v="1899-12-30T18:50:42"/>
    <d v="1899-12-30T19:00:00"/>
    <n v="1"/>
    <d v="2017-04-04T00:00:00"/>
    <d v="2017-04-01T00:00:00"/>
    <d v="2017-04-04T00:00:00"/>
    <s v="Tuesday"/>
    <d v="1899-12-30T19:03:38"/>
    <d v="1899-12-30T19:00:00"/>
    <s v="One Way"/>
  </r>
  <r>
    <n v="1564927"/>
    <s v="Non-RFID Card Member"/>
    <m/>
    <m/>
    <n v="53216"/>
    <s v="UNITED STATES"/>
    <s v="Single Ride"/>
    <n v="42"/>
    <x v="19"/>
    <n v="43.060839999999999"/>
    <n v="-88.001940000000005"/>
    <x v="18"/>
    <n v="43.060839999999999"/>
    <n v="-88.001940000000005"/>
    <n v="17"/>
    <n v="0"/>
    <n v="2.6"/>
    <n v="2.4"/>
    <n v="102"/>
    <n v="-1"/>
    <d v="2017-04-04T00:00:00"/>
    <d v="2017-04-01T00:00:00"/>
    <d v="2017-04-04T00:00:00"/>
    <s v="Tuesday"/>
    <d v="1899-12-30T19:53:43"/>
    <d v="1899-12-30T20:00:00"/>
    <n v="1"/>
    <d v="2017-04-04T00:00:00"/>
    <d v="2017-04-01T00:00:00"/>
    <d v="2017-04-04T00:00:00"/>
    <s v="Tuesday"/>
    <d v="1899-12-30T20:10:35"/>
    <d v="1899-12-30T20:00:00"/>
    <s v="Round Trip"/>
  </r>
  <r>
    <n v="1565795"/>
    <s v="Non-RFID Card Member"/>
    <m/>
    <m/>
    <n v="53202"/>
    <s v="UNITED STATES"/>
    <s v="Single Ride"/>
    <n v="255"/>
    <x v="12"/>
    <n v="43.052460000000004"/>
    <n v="-87.891000000000005"/>
    <x v="1"/>
    <n v="43.03886"/>
    <n v="-87.902720000000002"/>
    <n v="7"/>
    <n v="3"/>
    <n v="1.1000000000000001"/>
    <n v="1"/>
    <n v="42"/>
    <n v="-1"/>
    <d v="2017-04-17T00:00:00"/>
    <d v="2017-04-01T00:00:00"/>
    <d v="2017-04-17T00:00:00"/>
    <s v="Monday"/>
    <d v="1899-12-30T07:09:04"/>
    <d v="1899-12-30T07:00:00"/>
    <n v="1"/>
    <d v="2017-04-17T00:00:00"/>
    <d v="2017-04-01T00:00:00"/>
    <d v="2017-04-17T00:00:00"/>
    <s v="Monday"/>
    <d v="1899-12-30T07:16:41"/>
    <d v="1899-12-30T07:00:00"/>
    <s v="One Way"/>
  </r>
  <r>
    <n v="1565987"/>
    <s v="Non-RFID Card Member"/>
    <m/>
    <m/>
    <n v="53233"/>
    <s v="UNITED STATES"/>
    <s v="Single Ride"/>
    <n v="5450"/>
    <x v="25"/>
    <n v="43.058010000000003"/>
    <n v="-87.877300000000005"/>
    <x v="22"/>
    <n v="43.058010000000003"/>
    <n v="-87.877300000000005"/>
    <n v="43"/>
    <n v="6"/>
    <n v="6.5"/>
    <n v="6.1"/>
    <n v="258"/>
    <n v="-1"/>
    <d v="2017-04-06T00:00:00"/>
    <d v="2017-04-01T00:00:00"/>
    <d v="2017-04-06T00:00:00"/>
    <s v="Thursday"/>
    <d v="1899-12-30T12:47:49"/>
    <d v="1899-12-30T13:00:00"/>
    <n v="1"/>
    <d v="2017-04-06T00:00:00"/>
    <d v="2017-04-01T00:00:00"/>
    <d v="2017-04-06T00:00:00"/>
    <s v="Thursday"/>
    <d v="1899-12-30T13:30:47"/>
    <d v="1899-12-30T14:00:00"/>
    <s v="Round Trip"/>
  </r>
  <r>
    <n v="1566351"/>
    <s v="Non-RFID Card Member"/>
    <m/>
    <m/>
    <n v="53202"/>
    <s v="UNITED STATES"/>
    <s v="Single Ride"/>
    <n v="11"/>
    <x v="1"/>
    <n v="43.048200000000001"/>
    <n v="-87.900859999999994"/>
    <x v="45"/>
    <n v="43.046570000000003"/>
    <n v="-87.908720000000002"/>
    <n v="4"/>
    <n v="0"/>
    <n v="0.6"/>
    <n v="0.6"/>
    <n v="24"/>
    <n v="-1"/>
    <d v="2017-04-06T00:00:00"/>
    <d v="2017-04-01T00:00:00"/>
    <d v="2017-04-06T00:00:00"/>
    <s v="Thursday"/>
    <d v="1899-12-30T23:03:39"/>
    <d v="1899-12-30T23:00:00"/>
    <n v="1"/>
    <d v="2017-04-06T00:00:00"/>
    <d v="2017-04-01T00:00:00"/>
    <d v="2017-04-06T00:00:00"/>
    <s v="Thursday"/>
    <d v="1899-12-30T23:07:00"/>
    <d v="1899-12-30T23:00:00"/>
    <s v="One Way"/>
  </r>
  <r>
    <n v="1567032"/>
    <s v="Non-RFID Card Member"/>
    <m/>
    <m/>
    <n v="53202"/>
    <s v="UNITED STATES"/>
    <s v="Single Ride"/>
    <n v="11"/>
    <x v="12"/>
    <n v="43.052460000000004"/>
    <n v="-87.891000000000005"/>
    <x v="11"/>
    <n v="43.052460000000004"/>
    <n v="-87.891000000000005"/>
    <n v="91"/>
    <n v="9"/>
    <n v="13.7"/>
    <n v="13"/>
    <n v="546"/>
    <n v="-1"/>
    <d v="2017-04-07T00:00:00"/>
    <d v="2017-04-01T00:00:00"/>
    <d v="2017-04-07T00:00:00"/>
    <s v="Friday"/>
    <d v="1899-12-30T13:04:23"/>
    <d v="1899-12-30T13:00:00"/>
    <n v="1"/>
    <d v="2017-04-07T00:00:00"/>
    <d v="2017-04-01T00:00:00"/>
    <d v="2017-04-07T00:00:00"/>
    <s v="Friday"/>
    <d v="1899-12-30T14:35:41"/>
    <d v="1899-12-30T15:00:00"/>
    <s v="Round Trip"/>
  </r>
  <r>
    <n v="1567156"/>
    <s v="Non-RFID Card Member"/>
    <m/>
    <m/>
    <n v="53215"/>
    <s v="UNITED STATES"/>
    <s v="Single Ride"/>
    <n v="5588"/>
    <x v="37"/>
    <n v="43.036900000000003"/>
    <n v="-87.89667"/>
    <x v="12"/>
    <n v="43.036900000000003"/>
    <n v="-87.89667"/>
    <n v="18"/>
    <n v="3"/>
    <n v="2.7"/>
    <n v="2.6"/>
    <n v="108"/>
    <n v="-1"/>
    <d v="2017-04-07T00:00:00"/>
    <d v="2017-04-01T00:00:00"/>
    <d v="2017-04-07T00:00:00"/>
    <s v="Friday"/>
    <d v="1899-12-30T14:02:14"/>
    <d v="1899-12-30T14:00:00"/>
    <n v="1"/>
    <d v="2017-04-07T00:00:00"/>
    <d v="2017-04-01T00:00:00"/>
    <d v="2017-04-07T00:00:00"/>
    <s v="Friday"/>
    <d v="1899-12-30T14:20:21"/>
    <d v="1899-12-30T14:00:00"/>
    <s v="Round Trip"/>
  </r>
  <r>
    <n v="1567157"/>
    <s v="Non-RFID Card Member"/>
    <m/>
    <m/>
    <m/>
    <s v="UNITED STATES"/>
    <s v="Single Ride"/>
    <n v="5540"/>
    <x v="45"/>
    <n v="43.077359999999999"/>
    <n v="-87.880769999999998"/>
    <x v="47"/>
    <n v="43.060250000000003"/>
    <n v="-87.892169999999993"/>
    <n v="12"/>
    <n v="3"/>
    <n v="1.8"/>
    <n v="1.7"/>
    <n v="72"/>
    <n v="-1"/>
    <d v="2017-04-07T00:00:00"/>
    <d v="2017-04-01T00:00:00"/>
    <d v="2017-04-07T00:00:00"/>
    <s v="Friday"/>
    <d v="1899-12-30T14:01:54"/>
    <d v="1899-12-30T14:00:00"/>
    <n v="1"/>
    <d v="2017-04-07T00:00:00"/>
    <d v="2017-04-01T00:00:00"/>
    <d v="2017-04-07T00:00:00"/>
    <s v="Friday"/>
    <d v="1899-12-30T14:13:36"/>
    <d v="1899-12-30T14:00:00"/>
    <s v="One Way"/>
  </r>
  <r>
    <n v="1567307"/>
    <s v="Non-RFID Card Member"/>
    <m/>
    <m/>
    <n v="53225"/>
    <s v="UNITED STATES"/>
    <s v="Single Ride"/>
    <n v="274"/>
    <x v="20"/>
    <n v="43.049230000000001"/>
    <n v="-87.911940000000001"/>
    <x v="0"/>
    <n v="43.049230000000001"/>
    <n v="-87.911940000000001"/>
    <n v="149"/>
    <n v="15"/>
    <n v="18"/>
    <n v="17.100000000000001"/>
    <n v="720"/>
    <n v="-1"/>
    <d v="2017-04-07T00:00:00"/>
    <d v="2017-04-01T00:00:00"/>
    <d v="2017-04-07T00:00:00"/>
    <s v="Friday"/>
    <d v="1899-12-30T15:09:54"/>
    <d v="1899-12-30T15:00:00"/>
    <n v="1"/>
    <d v="2017-04-07T00:00:00"/>
    <d v="2017-04-01T00:00:00"/>
    <d v="2017-04-07T00:00:00"/>
    <s v="Friday"/>
    <d v="1899-12-30T17:38:29"/>
    <d v="1899-12-30T18:00:00"/>
    <s v="Round Trip"/>
  </r>
  <r>
    <n v="1567444"/>
    <s v="Non-RFID Card Member"/>
    <m/>
    <m/>
    <n v="60102"/>
    <s v="UNITED STATES"/>
    <s v="Single Ride"/>
    <n v="11085"/>
    <x v="40"/>
    <n v="43.046570000000003"/>
    <n v="-87.908720000000002"/>
    <x v="45"/>
    <n v="43.046570000000003"/>
    <n v="-87.908720000000002"/>
    <n v="151"/>
    <n v="15"/>
    <n v="18"/>
    <n v="17.100000000000001"/>
    <n v="720"/>
    <n v="-1"/>
    <d v="2017-04-07T00:00:00"/>
    <d v="2017-04-01T00:00:00"/>
    <d v="2017-04-07T00:00:00"/>
    <s v="Friday"/>
    <d v="1899-12-30T16:24:15"/>
    <d v="1899-12-30T16:00:00"/>
    <n v="1"/>
    <d v="2017-04-07T00:00:00"/>
    <d v="2017-04-01T00:00:00"/>
    <d v="2017-04-07T00:00:00"/>
    <s v="Friday"/>
    <d v="1899-12-30T18:55:16"/>
    <d v="1899-12-30T19:00:00"/>
    <s v="Round Trip"/>
  </r>
  <r>
    <n v="1567656"/>
    <s v="Non-RFID Card Member"/>
    <m/>
    <m/>
    <n v="53233"/>
    <s v="UNITED STATES"/>
    <s v="Single Ride"/>
    <n v="88"/>
    <x v="24"/>
    <n v="43.040154000000001"/>
    <n v="-87.932113000000001"/>
    <x v="31"/>
    <n v="43.040154000000001"/>
    <n v="-87.932113000000001"/>
    <n v="93"/>
    <n v="0"/>
    <n v="14"/>
    <n v="13.3"/>
    <n v="558"/>
    <n v="-1"/>
    <d v="2017-04-07T00:00:00"/>
    <d v="2017-04-01T00:00:00"/>
    <d v="2017-04-07T00:00:00"/>
    <s v="Friday"/>
    <d v="1899-12-30T18:42:32"/>
    <d v="1899-12-30T19:00:00"/>
    <n v="1"/>
    <d v="2017-04-07T00:00:00"/>
    <d v="2017-04-01T00:00:00"/>
    <d v="2017-04-07T00:00:00"/>
    <s v="Friday"/>
    <d v="1899-12-30T20:15:15"/>
    <d v="1899-12-30T20:00:00"/>
    <s v="Round Trip"/>
  </r>
  <r>
    <n v="1567909"/>
    <s v="Non-RFID Card Member"/>
    <m/>
    <m/>
    <n v="53202"/>
    <s v="UNITED STATES"/>
    <s v="Single Ride"/>
    <n v="11061"/>
    <x v="3"/>
    <n v="43.03519"/>
    <n v="-87.907390000000007"/>
    <x v="11"/>
    <n v="43.052460000000004"/>
    <n v="-87.891000000000005"/>
    <n v="15"/>
    <n v="3"/>
    <n v="2.2999999999999998"/>
    <n v="2.1"/>
    <n v="90"/>
    <n v="-1"/>
    <d v="2017-04-07T00:00:00"/>
    <d v="2017-04-01T00:00:00"/>
    <d v="2017-04-07T00:00:00"/>
    <s v="Friday"/>
    <d v="1899-12-30T21:50:54"/>
    <d v="1899-12-30T22:00:00"/>
    <n v="1"/>
    <d v="2017-04-07T00:00:00"/>
    <d v="2017-04-01T00:00:00"/>
    <d v="2017-04-07T00:00:00"/>
    <s v="Friday"/>
    <d v="1899-12-30T22:05:38"/>
    <d v="1899-12-30T22:00:00"/>
    <s v="One Way"/>
  </r>
  <r>
    <n v="1567979"/>
    <s v="Non-RFID Card Member"/>
    <m/>
    <m/>
    <n v="53205"/>
    <s v="UNITED STATES"/>
    <s v="Single Ride"/>
    <n v="17"/>
    <x v="49"/>
    <n v="43.051119999999997"/>
    <n v="-87.918819999999997"/>
    <x v="23"/>
    <n v="43.051119999999997"/>
    <n v="-87.918819999999997"/>
    <n v="86"/>
    <n v="9"/>
    <n v="12.9"/>
    <n v="12.3"/>
    <n v="516"/>
    <n v="-1"/>
    <d v="2017-04-09T00:00:00"/>
    <d v="2017-04-01T00:00:00"/>
    <d v="2017-04-09T00:00:00"/>
    <s v="Sunday"/>
    <d v="1899-12-30T23:10:12"/>
    <d v="1899-12-30T23:00:00"/>
    <n v="1"/>
    <d v="2017-04-10T00:00:00"/>
    <d v="2017-04-01T00:00:00"/>
    <d v="2017-04-10T00:00:00"/>
    <s v="Monday"/>
    <d v="1899-12-30T00:36:54"/>
    <d v="1899-12-30T01:00:00"/>
    <s v="Round Trip"/>
  </r>
  <r>
    <n v="1567999"/>
    <s v="Non-RFID Card Member"/>
    <m/>
    <m/>
    <n v="53208"/>
    <s v="UNITED STATES"/>
    <s v="Single Ride"/>
    <n v="244"/>
    <x v="25"/>
    <n v="43.058010000000003"/>
    <n v="-87.877300000000005"/>
    <x v="22"/>
    <n v="43.058010000000003"/>
    <n v="-87.877300000000005"/>
    <n v="53"/>
    <n v="6"/>
    <n v="8"/>
    <n v="7.6"/>
    <n v="318"/>
    <n v="-1"/>
    <d v="2017-04-07T00:00:00"/>
    <d v="2017-04-01T00:00:00"/>
    <d v="2017-04-07T00:00:00"/>
    <s v="Friday"/>
    <d v="1899-12-30T23:35:17"/>
    <d v="1899-12-31T00:00:00"/>
    <n v="1"/>
    <d v="2017-04-08T00:00:00"/>
    <d v="2017-04-01T00:00:00"/>
    <d v="2017-04-08T00:00:00"/>
    <s v="Saturday"/>
    <d v="1899-12-30T00:28:21"/>
    <d v="1899-12-30T00:00:00"/>
    <s v="Round Trip"/>
  </r>
  <r>
    <n v="1568203"/>
    <s v="Non-RFID Card Member"/>
    <m/>
    <m/>
    <m/>
    <s v="UNITED STATES"/>
    <s v="Single Ride"/>
    <n v="116"/>
    <x v="24"/>
    <n v="43.040154000000001"/>
    <n v="-87.932113000000001"/>
    <x v="34"/>
    <n v="43.038649999999997"/>
    <n v="-87.921930000000003"/>
    <n v="25"/>
    <n v="0"/>
    <n v="3.8"/>
    <n v="3.6"/>
    <n v="150"/>
    <n v="-1"/>
    <d v="2017-04-08T00:00:00"/>
    <d v="2017-04-01T00:00:00"/>
    <d v="2017-04-08T00:00:00"/>
    <s v="Saturday"/>
    <d v="1899-12-30T09:37:41"/>
    <d v="1899-12-30T10:00:00"/>
    <n v="1"/>
    <d v="2017-04-08T00:00:00"/>
    <d v="2017-04-01T00:00:00"/>
    <d v="2017-04-08T00:00:00"/>
    <s v="Saturday"/>
    <d v="1899-12-30T10:02:59"/>
    <d v="1899-12-30T10:00:00"/>
    <s v="One Way"/>
  </r>
  <r>
    <n v="1568277"/>
    <s v="Non-RFID Card Member"/>
    <m/>
    <m/>
    <n v="52402"/>
    <s v="UNITED STATES"/>
    <s v="Single Ride"/>
    <n v="5537"/>
    <x v="8"/>
    <n v="43.038580000000003"/>
    <n v="-87.90934"/>
    <x v="14"/>
    <n v="43.05536"/>
    <n v="-87.90504"/>
    <n v="10"/>
    <n v="3"/>
    <n v="1.5"/>
    <n v="1.4"/>
    <n v="60"/>
    <n v="-1"/>
    <d v="2017-04-08T00:00:00"/>
    <d v="2017-04-01T00:00:00"/>
    <d v="2017-04-08T00:00:00"/>
    <s v="Saturday"/>
    <d v="1899-12-30T10:26:34"/>
    <d v="1899-12-30T10:00:00"/>
    <n v="1"/>
    <d v="2017-04-08T00:00:00"/>
    <d v="2017-04-01T00:00:00"/>
    <d v="2017-04-08T00:00:00"/>
    <s v="Saturday"/>
    <d v="1899-12-30T10:36:06"/>
    <d v="1899-12-30T11:00:00"/>
    <s v="One Way"/>
  </r>
  <r>
    <n v="1568279"/>
    <s v="Non-RFID Card Member"/>
    <m/>
    <m/>
    <n v="50266"/>
    <s v="UNITED STATES"/>
    <s v="Single Ride"/>
    <n v="5472"/>
    <x v="8"/>
    <n v="43.038580000000003"/>
    <n v="-87.90934"/>
    <x v="14"/>
    <n v="43.05536"/>
    <n v="-87.90504"/>
    <n v="9"/>
    <n v="3"/>
    <n v="1.4"/>
    <n v="1.3"/>
    <n v="54"/>
    <n v="-1"/>
    <d v="2017-04-08T00:00:00"/>
    <d v="2017-04-01T00:00:00"/>
    <d v="2017-04-08T00:00:00"/>
    <s v="Saturday"/>
    <d v="1899-12-30T10:27:15"/>
    <d v="1899-12-30T10:00:00"/>
    <n v="1"/>
    <d v="2017-04-08T00:00:00"/>
    <d v="2017-04-01T00:00:00"/>
    <d v="2017-04-08T00:00:00"/>
    <s v="Saturday"/>
    <d v="1899-12-30T10:36:01"/>
    <d v="1899-12-30T11:00:00"/>
    <s v="One Way"/>
  </r>
  <r>
    <n v="1568317"/>
    <s v="Non-RFID Card Member"/>
    <m/>
    <m/>
    <n v="48906"/>
    <s v="UNITED STATES"/>
    <s v="Single Ride"/>
    <n v="5567"/>
    <x v="47"/>
    <n v="43.041646999999998"/>
    <n v="-87.927257999999995"/>
    <x v="6"/>
    <n v="43.03519"/>
    <n v="-87.907390000000007"/>
    <n v="18"/>
    <n v="3"/>
    <n v="2.7"/>
    <n v="2.6"/>
    <n v="108"/>
    <n v="-1"/>
    <d v="2017-04-08T00:00:00"/>
    <d v="2017-04-01T00:00:00"/>
    <d v="2017-04-08T00:00:00"/>
    <s v="Saturday"/>
    <d v="1899-12-30T10:44:20"/>
    <d v="1899-12-30T11:00:00"/>
    <n v="1"/>
    <d v="2017-04-08T00:00:00"/>
    <d v="2017-04-01T00:00:00"/>
    <d v="2017-04-08T00:00:00"/>
    <s v="Saturday"/>
    <d v="1899-12-30T11:02:54"/>
    <d v="1899-12-30T11:00:00"/>
    <s v="One Way"/>
  </r>
  <r>
    <n v="1568476"/>
    <s v="Non-RFID Card Member"/>
    <m/>
    <m/>
    <n v="60517"/>
    <s v="UNITED STATES"/>
    <s v="Single Ride"/>
    <n v="5436"/>
    <x v="8"/>
    <n v="43.038580000000003"/>
    <n v="-87.90934"/>
    <x v="31"/>
    <n v="43.040154000000001"/>
    <n v="-87.932113000000001"/>
    <n v="28"/>
    <n v="3"/>
    <n v="4.2"/>
    <n v="4"/>
    <n v="168"/>
    <n v="-1"/>
    <d v="2017-04-08T00:00:00"/>
    <d v="2017-04-01T00:00:00"/>
    <d v="2017-04-08T00:00:00"/>
    <s v="Saturday"/>
    <d v="1899-12-30T13:51:23"/>
    <d v="1899-12-30T14:00:00"/>
    <n v="1"/>
    <d v="2017-04-08T00:00:00"/>
    <d v="2017-04-01T00:00:00"/>
    <d v="2017-04-08T00:00:00"/>
    <s v="Saturday"/>
    <d v="1899-12-30T14:19:20"/>
    <d v="1899-12-30T14:00:00"/>
    <s v="One Way"/>
  </r>
  <r>
    <n v="1568518"/>
    <s v="Non-RFID Card Member"/>
    <m/>
    <m/>
    <n v="53216"/>
    <s v="UNITED STATES"/>
    <s v="Single Ride"/>
    <n v="182"/>
    <x v="32"/>
    <n v="43.078530000000001"/>
    <n v="-87.882620000000003"/>
    <x v="13"/>
    <n v="43.078530000000001"/>
    <n v="-87.882620000000003"/>
    <n v="120"/>
    <n v="0"/>
    <n v="18"/>
    <n v="17.100000000000001"/>
    <n v="720"/>
    <n v="-1"/>
    <d v="2017-04-08T00:00:00"/>
    <d v="2017-04-01T00:00:00"/>
    <d v="2017-04-08T00:00:00"/>
    <s v="Saturday"/>
    <d v="1899-12-30T11:33:11"/>
    <d v="1899-12-30T12:00:00"/>
    <n v="1"/>
    <d v="2017-04-08T00:00:00"/>
    <d v="2017-04-01T00:00:00"/>
    <d v="2017-04-08T00:00:00"/>
    <s v="Saturday"/>
    <d v="1899-12-30T13:33:52"/>
    <d v="1899-12-30T14:00:00"/>
    <s v="Round Trip"/>
  </r>
  <r>
    <n v="1568518"/>
    <s v="Non-RFID Card Member"/>
    <m/>
    <m/>
    <n v="53216"/>
    <s v="UNITED STATES"/>
    <s v="Single Ride"/>
    <n v="100"/>
    <x v="32"/>
    <n v="43.078530000000001"/>
    <n v="-87.882620000000003"/>
    <x v="13"/>
    <n v="43.078530000000001"/>
    <n v="-87.882620000000003"/>
    <n v="119"/>
    <n v="0"/>
    <n v="17.899999999999999"/>
    <n v="17"/>
    <n v="714"/>
    <n v="-1"/>
    <d v="2017-04-08T00:00:00"/>
    <d v="2017-04-01T00:00:00"/>
    <d v="2017-04-08T00:00:00"/>
    <s v="Saturday"/>
    <d v="1899-12-30T11:34:22"/>
    <d v="1899-12-30T12:00:00"/>
    <n v="1"/>
    <d v="2017-04-08T00:00:00"/>
    <d v="2017-04-01T00:00:00"/>
    <d v="2017-04-08T00:00:00"/>
    <s v="Saturday"/>
    <d v="1899-12-30T13:33:58"/>
    <d v="1899-12-30T14:00:00"/>
    <s v="Round Trip"/>
  </r>
  <r>
    <n v="1568528"/>
    <s v="Non-RFID Card Member"/>
    <m/>
    <m/>
    <n v="54403"/>
    <s v="UNITED STATES"/>
    <s v="Single Ride"/>
    <n v="274"/>
    <x v="20"/>
    <n v="43.049230000000001"/>
    <n v="-87.911940000000001"/>
    <x v="0"/>
    <n v="43.049230000000001"/>
    <n v="-87.911940000000001"/>
    <n v="264"/>
    <n v="0"/>
    <n v="18"/>
    <n v="17.100000000000001"/>
    <n v="720"/>
    <n v="-1"/>
    <d v="2017-04-08T00:00:00"/>
    <d v="2017-04-01T00:00:00"/>
    <d v="2017-04-08T00:00:00"/>
    <s v="Saturday"/>
    <d v="1899-12-30T11:35:17"/>
    <d v="1899-12-30T12:00:00"/>
    <n v="1"/>
    <d v="2017-04-08T00:00:00"/>
    <d v="2017-04-01T00:00:00"/>
    <d v="2017-04-08T00:00:00"/>
    <s v="Saturday"/>
    <d v="1899-12-30T15:59:52"/>
    <d v="1899-12-30T16:00:00"/>
    <s v="Round Trip"/>
  </r>
  <r>
    <n v="1568531"/>
    <s v="Non-RFID Card Member"/>
    <m/>
    <m/>
    <n v="53201"/>
    <s v="UNITED STATES"/>
    <s v="Single Ride"/>
    <n v="189"/>
    <x v="32"/>
    <n v="43.078530000000001"/>
    <n v="-87.882620000000003"/>
    <x v="13"/>
    <n v="43.078530000000001"/>
    <n v="-87.882620000000003"/>
    <n v="114"/>
    <n v="0"/>
    <n v="17.100000000000001"/>
    <n v="16.2"/>
    <n v="684"/>
    <n v="-1"/>
    <d v="2017-04-10T00:00:00"/>
    <d v="2017-04-01T00:00:00"/>
    <d v="2017-04-10T00:00:00"/>
    <s v="Monday"/>
    <d v="1899-12-30T10:53:35"/>
    <d v="1899-12-30T11:00:00"/>
    <n v="1"/>
    <d v="2017-04-10T00:00:00"/>
    <d v="2017-04-01T00:00:00"/>
    <d v="2017-04-10T00:00:00"/>
    <s v="Monday"/>
    <d v="1899-12-30T12:47:02"/>
    <d v="1899-12-30T13:00:00"/>
    <s v="Round Trip"/>
  </r>
  <r>
    <n v="1568531"/>
    <s v="Non-RFID Card Member"/>
    <m/>
    <m/>
    <n v="53201"/>
    <s v="UNITED STATES"/>
    <s v="Single Ride"/>
    <n v="175"/>
    <x v="32"/>
    <n v="43.078530000000001"/>
    <n v="-87.882620000000003"/>
    <x v="13"/>
    <n v="43.078530000000001"/>
    <n v="-87.882620000000003"/>
    <n v="112"/>
    <n v="0"/>
    <n v="16.8"/>
    <n v="16"/>
    <n v="672"/>
    <n v="-1"/>
    <d v="2017-04-10T00:00:00"/>
    <d v="2017-04-01T00:00:00"/>
    <d v="2017-04-10T00:00:00"/>
    <s v="Monday"/>
    <d v="1899-12-30T10:54:51"/>
    <d v="1899-12-30T11:00:00"/>
    <n v="1"/>
    <d v="2017-04-10T00:00:00"/>
    <d v="2017-04-01T00:00:00"/>
    <d v="2017-04-10T00:00:00"/>
    <s v="Monday"/>
    <d v="1899-12-30T12:46:58"/>
    <d v="1899-12-30T13:00:00"/>
    <s v="Round Trip"/>
  </r>
  <r>
    <n v="1568644"/>
    <s v="Non-RFID Card Member"/>
    <m/>
    <m/>
    <n v="53207"/>
    <s v="UNITED STATES"/>
    <s v="Single Ride"/>
    <n v="269"/>
    <x v="43"/>
    <n v="43.05847"/>
    <n v="-87.898079999999993"/>
    <x v="26"/>
    <n v="43.053040000000003"/>
    <n v="-87.897660000000002"/>
    <n v="44"/>
    <n v="6"/>
    <n v="6.6"/>
    <n v="6.3"/>
    <n v="264"/>
    <n v="-1"/>
    <d v="2017-04-08T00:00:00"/>
    <d v="2017-04-01T00:00:00"/>
    <d v="2017-04-08T00:00:00"/>
    <s v="Saturday"/>
    <d v="1899-12-30T11:59:53"/>
    <d v="1899-12-30T12:00:00"/>
    <n v="1"/>
    <d v="2017-04-08T00:00:00"/>
    <d v="2017-04-01T00:00:00"/>
    <d v="2017-04-08T00:00:00"/>
    <s v="Saturday"/>
    <d v="1899-12-30T12:43:05"/>
    <d v="1899-12-30T13:00:00"/>
    <s v="One Way"/>
  </r>
  <r>
    <n v="1568672"/>
    <s v="Non-RFID Card Member"/>
    <m/>
    <m/>
    <n v="30269"/>
    <s v="UNITED STATES"/>
    <s v="Single Ride"/>
    <n v="5589"/>
    <x v="0"/>
    <n v="43.042490000000001"/>
    <n v="-87.909959999999998"/>
    <x v="4"/>
    <n v="43.042490000000001"/>
    <n v="-87.909959999999998"/>
    <n v="67"/>
    <n v="9"/>
    <n v="10.1"/>
    <n v="9.5"/>
    <n v="402"/>
    <n v="-1"/>
    <d v="2017-04-08T00:00:00"/>
    <d v="2017-04-01T00:00:00"/>
    <d v="2017-04-08T00:00:00"/>
    <s v="Saturday"/>
    <d v="1899-12-30T12:04:40"/>
    <d v="1899-12-30T12:00:00"/>
    <n v="1"/>
    <d v="2017-04-08T00:00:00"/>
    <d v="2017-04-01T00:00:00"/>
    <d v="2017-04-08T00:00:00"/>
    <s v="Saturday"/>
    <d v="1899-12-30T13:11:03"/>
    <d v="1899-12-30T13:00:00"/>
    <s v="Round Trip"/>
  </r>
  <r>
    <n v="1568737"/>
    <s v="Non-RFID Card Member"/>
    <m/>
    <m/>
    <n v="44121"/>
    <s v="UNITED STATES"/>
    <s v="Single Ride"/>
    <n v="11081"/>
    <x v="24"/>
    <n v="43.040154000000001"/>
    <n v="-87.932113000000001"/>
    <x v="11"/>
    <n v="43.052460000000004"/>
    <n v="-87.891000000000005"/>
    <n v="31"/>
    <n v="3"/>
    <n v="4.7"/>
    <n v="4.4000000000000004"/>
    <n v="186"/>
    <n v="-1"/>
    <d v="2017-04-08T00:00:00"/>
    <d v="2017-04-01T00:00:00"/>
    <d v="2017-04-08T00:00:00"/>
    <s v="Saturday"/>
    <d v="1899-12-30T12:12:52"/>
    <d v="1899-12-30T12:00:00"/>
    <n v="1"/>
    <d v="2017-04-08T00:00:00"/>
    <d v="2017-04-01T00:00:00"/>
    <d v="2017-04-08T00:00:00"/>
    <s v="Saturday"/>
    <d v="1899-12-30T12:43:24"/>
    <d v="1899-12-30T13:00:00"/>
    <s v="One Way"/>
  </r>
  <r>
    <n v="1568756"/>
    <s v="Non-RFID Card Member"/>
    <m/>
    <m/>
    <n v="53593"/>
    <s v="UNITED STATES"/>
    <s v="Single Ride"/>
    <n v="139"/>
    <x v="45"/>
    <n v="43.077359999999999"/>
    <n v="-87.880769999999998"/>
    <x v="20"/>
    <n v="43.077359999999999"/>
    <n v="-87.880769999999998"/>
    <n v="56"/>
    <n v="0"/>
    <n v="8.4"/>
    <n v="8"/>
    <n v="336"/>
    <n v="-1"/>
    <d v="2017-04-08T00:00:00"/>
    <d v="2017-04-01T00:00:00"/>
    <d v="2017-04-08T00:00:00"/>
    <s v="Saturday"/>
    <d v="1899-12-30T12:14:52"/>
    <d v="1899-12-30T12:00:00"/>
    <n v="1"/>
    <d v="2017-04-08T00:00:00"/>
    <d v="2017-04-01T00:00:00"/>
    <d v="2017-04-08T00:00:00"/>
    <s v="Saturday"/>
    <d v="1899-12-30T13:10:26"/>
    <d v="1899-12-30T13:00:00"/>
    <s v="Round Trip"/>
  </r>
  <r>
    <n v="1568765"/>
    <s v="Non-RFID Card Member"/>
    <m/>
    <m/>
    <n v="55042"/>
    <s v="UNITED STATES"/>
    <s v="Single Ride"/>
    <n v="11158"/>
    <x v="13"/>
    <n v="43.038649999999997"/>
    <n v="-87.921930000000003"/>
    <x v="22"/>
    <n v="43.058010000000003"/>
    <n v="-87.877300000000005"/>
    <n v="32"/>
    <n v="3"/>
    <n v="4.8"/>
    <n v="4.5999999999999996"/>
    <n v="192"/>
    <n v="-1"/>
    <d v="2017-04-08T00:00:00"/>
    <d v="2017-04-01T00:00:00"/>
    <d v="2017-04-08T00:00:00"/>
    <s v="Saturday"/>
    <d v="1899-12-30T12:18:09"/>
    <d v="1899-12-30T12:00:00"/>
    <n v="1"/>
    <d v="2017-04-08T00:00:00"/>
    <d v="2017-04-01T00:00:00"/>
    <d v="2017-04-08T00:00:00"/>
    <s v="Saturday"/>
    <d v="1899-12-30T12:50:33"/>
    <d v="1899-12-30T13:00:00"/>
    <s v="One Way"/>
  </r>
  <r>
    <n v="1568767"/>
    <s v="Non-RFID Card Member"/>
    <m/>
    <m/>
    <n v="53575"/>
    <s v="UNITED STATES"/>
    <s v="Single Ride"/>
    <n v="103"/>
    <x v="45"/>
    <n v="43.077359999999999"/>
    <n v="-87.880769999999998"/>
    <x v="20"/>
    <n v="43.077359999999999"/>
    <n v="-87.880769999999998"/>
    <n v="53"/>
    <n v="6"/>
    <n v="8"/>
    <n v="7.6"/>
    <n v="318"/>
    <n v="-1"/>
    <d v="2017-04-08T00:00:00"/>
    <d v="2017-04-01T00:00:00"/>
    <d v="2017-04-08T00:00:00"/>
    <s v="Saturday"/>
    <d v="1899-12-30T12:17:17"/>
    <d v="1899-12-30T12:00:00"/>
    <n v="1"/>
    <d v="2017-04-08T00:00:00"/>
    <d v="2017-04-01T00:00:00"/>
    <d v="2017-04-08T00:00:00"/>
    <s v="Saturday"/>
    <d v="1899-12-30T13:10:24"/>
    <d v="1899-12-30T13:00:00"/>
    <s v="Round Trip"/>
  </r>
  <r>
    <n v="1568915"/>
    <s v="Non-RFID Card Member"/>
    <m/>
    <m/>
    <n v="53095"/>
    <s v="UNITED STATES"/>
    <s v="Single Ride"/>
    <n v="307"/>
    <x v="25"/>
    <n v="43.058010000000003"/>
    <n v="-87.877300000000005"/>
    <x v="22"/>
    <n v="43.058010000000003"/>
    <n v="-87.877300000000005"/>
    <n v="59"/>
    <n v="6"/>
    <n v="8.9"/>
    <n v="8.4"/>
    <n v="354"/>
    <n v="-1"/>
    <d v="2017-04-08T00:00:00"/>
    <d v="2017-04-01T00:00:00"/>
    <d v="2017-04-08T00:00:00"/>
    <s v="Saturday"/>
    <d v="1899-12-30T12:42:36"/>
    <d v="1899-12-30T13:00:00"/>
    <n v="1"/>
    <d v="2017-04-08T00:00:00"/>
    <d v="2017-04-01T00:00:00"/>
    <d v="2017-04-08T00:00:00"/>
    <s v="Saturday"/>
    <d v="1899-12-30T13:41:07"/>
    <d v="1899-12-30T14:00:00"/>
    <s v="Round Trip"/>
  </r>
  <r>
    <n v="1568933"/>
    <s v="Non-RFID Card Member"/>
    <m/>
    <m/>
    <n v="60056"/>
    <s v="UNITED STATES"/>
    <s v="Single Ride"/>
    <n v="2"/>
    <x v="24"/>
    <n v="43.040154000000001"/>
    <n v="-87.932113000000001"/>
    <x v="6"/>
    <n v="43.03519"/>
    <n v="-87.907390000000007"/>
    <n v="44"/>
    <n v="0"/>
    <n v="6.6"/>
    <n v="6.3"/>
    <n v="264"/>
    <n v="-1"/>
    <d v="2017-04-08T00:00:00"/>
    <d v="2017-04-01T00:00:00"/>
    <d v="2017-04-08T00:00:00"/>
    <s v="Saturday"/>
    <d v="1899-12-30T12:45:42"/>
    <d v="1899-12-30T13:00:00"/>
    <n v="1"/>
    <d v="2017-04-08T00:00:00"/>
    <d v="2017-04-01T00:00:00"/>
    <d v="2017-04-08T00:00:00"/>
    <s v="Saturday"/>
    <d v="1899-12-30T13:29:58"/>
    <d v="1899-12-30T13:00:00"/>
    <s v="One Way"/>
  </r>
  <r>
    <n v="1568933"/>
    <s v="Non-RFID Card Member"/>
    <m/>
    <m/>
    <n v="60056"/>
    <s v="UNITED STATES"/>
    <s v="Single Ride"/>
    <n v="5589"/>
    <x v="3"/>
    <n v="43.03519"/>
    <n v="-87.907390000000007"/>
    <x v="31"/>
    <n v="43.040154000000001"/>
    <n v="-87.932113000000001"/>
    <n v="18"/>
    <n v="0"/>
    <n v="2.7"/>
    <n v="2.6"/>
    <n v="108"/>
    <n v="-1"/>
    <d v="2017-04-08T00:00:00"/>
    <d v="2017-04-01T00:00:00"/>
    <d v="2017-04-08T00:00:00"/>
    <s v="Saturday"/>
    <d v="1899-12-30T14:14:01"/>
    <d v="1899-12-30T14:00:00"/>
    <n v="1"/>
    <d v="2017-04-08T00:00:00"/>
    <d v="2017-04-01T00:00:00"/>
    <d v="2017-04-08T00:00:00"/>
    <s v="Saturday"/>
    <d v="1899-12-30T14:32:56"/>
    <d v="1899-12-30T15:00:00"/>
    <s v="One Way"/>
  </r>
  <r>
    <n v="1568951"/>
    <s v="Non-RFID Card Member"/>
    <m/>
    <m/>
    <n v="60048"/>
    <s v="UNITED STATES"/>
    <s v="Single Ride"/>
    <n v="5221"/>
    <x v="24"/>
    <n v="43.040154000000001"/>
    <n v="-87.932113000000001"/>
    <x v="11"/>
    <n v="43.052460000000004"/>
    <n v="-87.891000000000005"/>
    <n v="39"/>
    <n v="6"/>
    <n v="5.9"/>
    <n v="5.6"/>
    <n v="234"/>
    <n v="-1"/>
    <d v="2017-04-23T00:00:00"/>
    <d v="2017-04-01T00:00:00"/>
    <d v="2017-04-23T00:00:00"/>
    <s v="Sunday"/>
    <d v="1899-12-30T13:13:26"/>
    <d v="1899-12-30T13:00:00"/>
    <n v="1"/>
    <d v="2017-04-23T00:00:00"/>
    <d v="2017-04-01T00:00:00"/>
    <d v="2017-04-23T00:00:00"/>
    <s v="Sunday"/>
    <d v="1899-12-30T13:52:47"/>
    <d v="1899-12-30T14:00:00"/>
    <s v="One Way"/>
  </r>
  <r>
    <n v="1569000"/>
    <s v="Non-RFID Card Member"/>
    <m/>
    <m/>
    <n v="53095"/>
    <s v="UNITED STATES"/>
    <s v="Single Ride"/>
    <n v="11086"/>
    <x v="20"/>
    <n v="43.049230000000001"/>
    <n v="-87.911940000000001"/>
    <x v="0"/>
    <n v="43.049230000000001"/>
    <n v="-87.911940000000001"/>
    <n v="53"/>
    <n v="6"/>
    <n v="8"/>
    <n v="7.6"/>
    <n v="318"/>
    <n v="-1"/>
    <d v="2017-04-08T00:00:00"/>
    <d v="2017-04-01T00:00:00"/>
    <d v="2017-04-08T00:00:00"/>
    <s v="Saturday"/>
    <d v="1899-12-30T12:56:15"/>
    <d v="1899-12-30T13:00:00"/>
    <n v="1"/>
    <d v="2017-04-08T00:00:00"/>
    <d v="2017-04-01T00:00:00"/>
    <d v="2017-04-08T00:00:00"/>
    <s v="Saturday"/>
    <d v="1899-12-30T13:49:55"/>
    <d v="1899-12-30T14:00:00"/>
    <s v="Round Trip"/>
  </r>
  <r>
    <n v="1569290"/>
    <s v="Non-RFID Card Member"/>
    <m/>
    <m/>
    <n v="55311"/>
    <s v="UNITED STATES"/>
    <s v="Single Ride"/>
    <n v="5551"/>
    <x v="50"/>
    <n v="43.026229999999998"/>
    <n v="-87.912809999999993"/>
    <x v="34"/>
    <n v="43.038649999999997"/>
    <n v="-87.921930000000003"/>
    <n v="18"/>
    <n v="3"/>
    <n v="2.7"/>
    <n v="2.6"/>
    <n v="108"/>
    <n v="-1"/>
    <d v="2017-04-08T00:00:00"/>
    <d v="2017-04-01T00:00:00"/>
    <d v="2017-04-08T00:00:00"/>
    <s v="Saturday"/>
    <d v="1899-12-30T16:12:39"/>
    <d v="1899-12-30T16:00:00"/>
    <n v="1"/>
    <d v="2017-04-08T00:00:00"/>
    <d v="2017-04-01T00:00:00"/>
    <d v="2017-04-08T00:00:00"/>
    <s v="Saturday"/>
    <d v="1899-12-30T16:30:41"/>
    <d v="1899-12-30T17:00:00"/>
    <s v="One Way"/>
  </r>
  <r>
    <n v="1569294"/>
    <s v="Non-RFID Card Member"/>
    <m/>
    <m/>
    <n v="43220"/>
    <s v="UNITED STATES"/>
    <s v="Single Ride"/>
    <n v="362"/>
    <x v="21"/>
    <n v="43.040349999999997"/>
    <n v="-87.920760000000001"/>
    <x v="37"/>
    <n v="43.02948"/>
    <n v="-87.912819999999996"/>
    <n v="75"/>
    <n v="9"/>
    <n v="11.3"/>
    <n v="10.7"/>
    <n v="450"/>
    <n v="-1"/>
    <d v="2017-04-08T00:00:00"/>
    <d v="2017-04-01T00:00:00"/>
    <d v="2017-04-08T00:00:00"/>
    <s v="Saturday"/>
    <d v="1899-12-30T13:45:28"/>
    <d v="1899-12-30T14:00:00"/>
    <n v="1"/>
    <d v="2017-04-08T00:00:00"/>
    <d v="2017-04-01T00:00:00"/>
    <d v="2017-04-08T00:00:00"/>
    <s v="Saturday"/>
    <d v="1899-12-30T15:00:53"/>
    <d v="1899-12-30T15:00:00"/>
    <s v="One Way"/>
  </r>
  <r>
    <n v="1569399"/>
    <s v="Non-RFID Card Member"/>
    <m/>
    <m/>
    <n v="53151"/>
    <s v="UNITED STATES"/>
    <s v="Single Ride"/>
    <n v="5"/>
    <x v="37"/>
    <n v="43.036900000000003"/>
    <n v="-87.89667"/>
    <x v="12"/>
    <n v="43.036900000000003"/>
    <n v="-87.89667"/>
    <n v="35"/>
    <n v="6"/>
    <n v="5.3"/>
    <n v="5"/>
    <n v="210"/>
    <n v="-1"/>
    <d v="2017-04-08T00:00:00"/>
    <d v="2017-04-01T00:00:00"/>
    <d v="2017-04-08T00:00:00"/>
    <s v="Saturday"/>
    <d v="1899-12-30T14:03:52"/>
    <d v="1899-12-30T14:00:00"/>
    <n v="1"/>
    <d v="2017-04-08T00:00:00"/>
    <d v="2017-04-01T00:00:00"/>
    <d v="2017-04-08T00:00:00"/>
    <s v="Saturday"/>
    <d v="1899-12-30T14:38:02"/>
    <d v="1899-12-30T15:00:00"/>
    <s v="Round Trip"/>
  </r>
  <r>
    <n v="1569400"/>
    <s v="Non-RFID Card Member"/>
    <m/>
    <m/>
    <n v="53225"/>
    <s v="UNITED STATES"/>
    <s v="Single Ride"/>
    <n v="5473"/>
    <x v="23"/>
    <n v="43.053040000000003"/>
    <n v="-87.897660000000002"/>
    <x v="44"/>
    <n v="43.026470000000003"/>
    <n v="-87.918040000000005"/>
    <n v="21"/>
    <n v="3"/>
    <n v="3.2"/>
    <n v="3"/>
    <n v="126"/>
    <n v="-1"/>
    <d v="2017-04-08T00:00:00"/>
    <d v="2017-04-01T00:00:00"/>
    <d v="2017-04-08T00:00:00"/>
    <s v="Saturday"/>
    <d v="1899-12-30T17:03:50"/>
    <d v="1899-12-30T17:00:00"/>
    <n v="1"/>
    <d v="2017-04-08T00:00:00"/>
    <d v="2017-04-01T00:00:00"/>
    <d v="2017-04-08T00:00:00"/>
    <s v="Saturday"/>
    <d v="1899-12-30T17:24:09"/>
    <d v="1899-12-30T17:00:00"/>
    <s v="One Way"/>
  </r>
  <r>
    <n v="1569430"/>
    <s v="Non-RFID Card Member"/>
    <m/>
    <m/>
    <n v="80465"/>
    <s v="UNITED STATES"/>
    <s v="Single Ride"/>
    <n v="11072"/>
    <x v="30"/>
    <n v="43.045712999999999"/>
    <n v="-87.899756999999994"/>
    <x v="28"/>
    <n v="43.045712999999999"/>
    <n v="-87.899756999999994"/>
    <n v="32"/>
    <n v="3"/>
    <n v="4.8"/>
    <n v="4.5999999999999996"/>
    <n v="192"/>
    <n v="-1"/>
    <d v="2017-04-08T00:00:00"/>
    <d v="2017-04-01T00:00:00"/>
    <d v="2017-04-08T00:00:00"/>
    <s v="Saturday"/>
    <d v="1899-12-30T14:09:20"/>
    <d v="1899-12-30T14:00:00"/>
    <n v="1"/>
    <d v="2017-04-08T00:00:00"/>
    <d v="2017-04-01T00:00:00"/>
    <d v="2017-04-08T00:00:00"/>
    <s v="Saturday"/>
    <d v="1899-12-30T14:41:39"/>
    <d v="1899-12-30T15:00:00"/>
    <s v="Round Trip"/>
  </r>
  <r>
    <n v="1569449"/>
    <s v="Non-RFID Card Member"/>
    <m/>
    <m/>
    <n v="53402"/>
    <s v="UNITED STATES"/>
    <s v="Single Ride"/>
    <n v="3"/>
    <x v="37"/>
    <n v="43.036900000000003"/>
    <n v="-87.89667"/>
    <x v="12"/>
    <n v="43.036900000000003"/>
    <n v="-87.89667"/>
    <n v="27"/>
    <n v="3"/>
    <n v="4.0999999999999996"/>
    <n v="3.8"/>
    <n v="162"/>
    <n v="-1"/>
    <d v="2017-04-08T00:00:00"/>
    <d v="2017-04-01T00:00:00"/>
    <d v="2017-04-08T00:00:00"/>
    <s v="Saturday"/>
    <d v="1899-12-30T14:13:21"/>
    <d v="1899-12-30T14:00:00"/>
    <n v="1"/>
    <d v="2017-04-08T00:00:00"/>
    <d v="2017-04-01T00:00:00"/>
    <d v="2017-04-08T00:00:00"/>
    <s v="Saturday"/>
    <d v="1899-12-30T14:40:36"/>
    <d v="1899-12-30T15:00:00"/>
    <s v="Round Trip"/>
  </r>
  <r>
    <n v="1569524"/>
    <s v="Non-RFID Card Member"/>
    <m/>
    <m/>
    <n v="60062"/>
    <s v="UNITED STATES"/>
    <s v="Single Ride"/>
    <n v="5436"/>
    <x v="24"/>
    <n v="43.040154000000001"/>
    <n v="-87.932113000000001"/>
    <x v="14"/>
    <n v="43.05536"/>
    <n v="-87.90504"/>
    <n v="36"/>
    <n v="6"/>
    <n v="5.4"/>
    <n v="5.0999999999999996"/>
    <n v="216"/>
    <n v="-1"/>
    <d v="2017-04-08T00:00:00"/>
    <d v="2017-04-01T00:00:00"/>
    <d v="2017-04-08T00:00:00"/>
    <s v="Saturday"/>
    <d v="1899-12-30T14:23:26"/>
    <d v="1899-12-30T14:00:00"/>
    <n v="1"/>
    <d v="2017-04-08T00:00:00"/>
    <d v="2017-04-01T00:00:00"/>
    <d v="2017-04-08T00:00:00"/>
    <s v="Saturday"/>
    <d v="1899-12-30T14:59:28"/>
    <d v="1899-12-30T15:00:00"/>
    <s v="One Way"/>
  </r>
  <r>
    <n v="1569538"/>
    <s v="Non-RFID Card Member"/>
    <m/>
    <m/>
    <n v="60546"/>
    <s v="UNITED STATES"/>
    <s v="Single Ride"/>
    <n v="5531"/>
    <x v="24"/>
    <n v="43.040154000000001"/>
    <n v="-87.932113000000001"/>
    <x v="14"/>
    <n v="43.05536"/>
    <n v="-87.90504"/>
    <n v="35"/>
    <n v="6"/>
    <n v="5.3"/>
    <n v="5"/>
    <n v="210"/>
    <n v="-1"/>
    <d v="2017-04-08T00:00:00"/>
    <d v="2017-04-01T00:00:00"/>
    <d v="2017-04-08T00:00:00"/>
    <s v="Saturday"/>
    <d v="1899-12-30T14:24:09"/>
    <d v="1899-12-30T14:00:00"/>
    <n v="1"/>
    <d v="2017-04-08T00:00:00"/>
    <d v="2017-04-01T00:00:00"/>
    <d v="2017-04-08T00:00:00"/>
    <s v="Saturday"/>
    <d v="1899-12-30T14:59:31"/>
    <d v="1899-12-30T15:00:00"/>
    <s v="One Way"/>
  </r>
  <r>
    <n v="1569573"/>
    <s v="Non-RFID Card Member"/>
    <m/>
    <m/>
    <n v="6759"/>
    <s v="UNITED STATES"/>
    <s v="Single Ride"/>
    <n v="11085"/>
    <x v="40"/>
    <n v="43.046570000000003"/>
    <n v="-87.908720000000002"/>
    <x v="31"/>
    <n v="43.040154000000001"/>
    <n v="-87.932113000000001"/>
    <n v="16"/>
    <n v="3"/>
    <n v="2.4"/>
    <n v="2.2999999999999998"/>
    <n v="96"/>
    <n v="-1"/>
    <d v="2017-04-08T00:00:00"/>
    <d v="2017-04-01T00:00:00"/>
    <d v="2017-04-08T00:00:00"/>
    <s v="Saturday"/>
    <d v="1899-12-30T14:29:00"/>
    <d v="1899-12-30T14:00:00"/>
    <n v="1"/>
    <d v="2017-04-08T00:00:00"/>
    <d v="2017-04-01T00:00:00"/>
    <d v="2017-04-08T00:00:00"/>
    <s v="Saturday"/>
    <d v="1899-12-30T14:45:25"/>
    <d v="1899-12-30T15:00:00"/>
    <s v="One Way"/>
  </r>
  <r>
    <n v="1569581"/>
    <s v="Non-RFID Card Member"/>
    <m/>
    <m/>
    <n v="53202"/>
    <s v="UNITED STATES"/>
    <s v="Single Ride"/>
    <n v="11124"/>
    <x v="37"/>
    <n v="43.036900000000003"/>
    <n v="-87.89667"/>
    <x v="41"/>
    <n v="43.031320000000001"/>
    <n v="-87.904259999999994"/>
    <n v="66"/>
    <n v="9"/>
    <n v="9.9"/>
    <n v="9.4"/>
    <n v="396"/>
    <n v="-1"/>
    <d v="2017-04-08T00:00:00"/>
    <d v="2017-04-01T00:00:00"/>
    <d v="2017-04-08T00:00:00"/>
    <s v="Saturday"/>
    <d v="1899-12-30T14:30:52"/>
    <d v="1899-12-30T15:00:00"/>
    <n v="1"/>
    <d v="2017-04-08T00:00:00"/>
    <d v="2017-04-01T00:00:00"/>
    <d v="2017-04-08T00:00:00"/>
    <s v="Saturday"/>
    <d v="1899-12-30T15:36:47"/>
    <d v="1899-12-30T16:00:00"/>
    <s v="One Way"/>
  </r>
  <r>
    <n v="1569603"/>
    <s v="Non-RFID Card Member"/>
    <m/>
    <m/>
    <n v="53066"/>
    <s v="UNITED STATES"/>
    <s v="Single Ride"/>
    <n v="291"/>
    <x v="25"/>
    <n v="43.058010000000003"/>
    <n v="-87.877300000000005"/>
    <x v="22"/>
    <n v="43.058010000000003"/>
    <n v="-87.877300000000005"/>
    <n v="35"/>
    <n v="6"/>
    <n v="5.3"/>
    <n v="5"/>
    <n v="210"/>
    <n v="-1"/>
    <d v="2017-04-08T00:00:00"/>
    <d v="2017-04-01T00:00:00"/>
    <d v="2017-04-08T00:00:00"/>
    <s v="Saturday"/>
    <d v="1899-12-30T14:35:44"/>
    <d v="1899-12-30T15:00:00"/>
    <n v="1"/>
    <d v="2017-04-08T00:00:00"/>
    <d v="2017-04-01T00:00:00"/>
    <d v="2017-04-08T00:00:00"/>
    <s v="Saturday"/>
    <d v="1899-12-30T15:10:35"/>
    <d v="1899-12-30T15:00:00"/>
    <s v="Round Trip"/>
  </r>
  <r>
    <n v="1569626"/>
    <s v="Non-RFID Card Member"/>
    <m/>
    <m/>
    <n v="53151"/>
    <s v="UNITED STATES"/>
    <s v="Single Ride"/>
    <n v="5453"/>
    <x v="13"/>
    <n v="43.038649999999997"/>
    <n v="-87.921930000000003"/>
    <x v="53"/>
    <n v="43.060786"/>
    <n v="-87.883825999999999"/>
    <n v="59"/>
    <n v="6"/>
    <n v="8.9"/>
    <n v="8.4"/>
    <n v="354"/>
    <n v="-1"/>
    <d v="2017-04-08T00:00:00"/>
    <d v="2017-04-01T00:00:00"/>
    <d v="2017-04-08T00:00:00"/>
    <s v="Saturday"/>
    <d v="1899-12-30T14:41:02"/>
    <d v="1899-12-30T15:00:00"/>
    <n v="1"/>
    <d v="2017-04-08T00:00:00"/>
    <d v="2017-04-01T00:00:00"/>
    <d v="2017-04-08T00:00:00"/>
    <s v="Saturday"/>
    <d v="1899-12-30T15:40:48"/>
    <d v="1899-12-30T16:00:00"/>
    <s v="One Way"/>
  </r>
  <r>
    <n v="1569635"/>
    <s v="Non-RFID Card Member"/>
    <m/>
    <m/>
    <n v="60004"/>
    <s v="UNITED STATES"/>
    <s v="Single Ride"/>
    <n v="2"/>
    <x v="12"/>
    <n v="43.052460000000004"/>
    <n v="-87.891000000000005"/>
    <x v="11"/>
    <n v="43.052460000000004"/>
    <n v="-87.891000000000005"/>
    <n v="47"/>
    <n v="6"/>
    <n v="7.1"/>
    <n v="6.7"/>
    <n v="282"/>
    <n v="-1"/>
    <d v="2017-04-08T00:00:00"/>
    <d v="2017-04-01T00:00:00"/>
    <d v="2017-04-08T00:00:00"/>
    <s v="Saturday"/>
    <d v="1899-12-30T14:41:34"/>
    <d v="1899-12-30T15:00:00"/>
    <n v="1"/>
    <d v="2017-04-08T00:00:00"/>
    <d v="2017-04-01T00:00:00"/>
    <d v="2017-04-08T00:00:00"/>
    <s v="Saturday"/>
    <d v="1899-12-30T15:28:49"/>
    <d v="1899-12-30T15:00:00"/>
    <s v="Round Trip"/>
  </r>
  <r>
    <n v="1569695"/>
    <s v="Non-RFID Card Member"/>
    <m/>
    <m/>
    <n v="53092"/>
    <s v="UNITED STATES"/>
    <s v="Single Ride"/>
    <n v="5571"/>
    <x v="42"/>
    <n v="43.060079999999999"/>
    <n v="-88.027349999999998"/>
    <x v="54"/>
    <n v="43.060079999999999"/>
    <n v="-88.027349999999998"/>
    <n v="52"/>
    <n v="6"/>
    <n v="7.8"/>
    <n v="7.4"/>
    <n v="312"/>
    <n v="-1"/>
    <d v="2017-04-08T00:00:00"/>
    <d v="2017-04-01T00:00:00"/>
    <d v="2017-04-08T00:00:00"/>
    <s v="Saturday"/>
    <d v="1899-12-30T14:55:35"/>
    <d v="1899-12-30T15:00:00"/>
    <n v="1"/>
    <d v="2017-04-08T00:00:00"/>
    <d v="2017-04-01T00:00:00"/>
    <d v="2017-04-08T00:00:00"/>
    <s v="Saturday"/>
    <d v="1899-12-30T15:47:20"/>
    <d v="1899-12-30T16:00:00"/>
    <s v="Round Trip"/>
  </r>
  <r>
    <n v="1569707"/>
    <s v="Non-RFID Card Member"/>
    <m/>
    <m/>
    <n v="53210"/>
    <s v="UNITED STATES"/>
    <s v="Single Ride"/>
    <n v="11123"/>
    <x v="44"/>
    <n v="43.060296999999998"/>
    <n v="-87.913150000000002"/>
    <x v="49"/>
    <n v="43.060296999999998"/>
    <n v="-87.913150000000002"/>
    <n v="86"/>
    <n v="0"/>
    <n v="12.9"/>
    <n v="12.3"/>
    <n v="516"/>
    <n v="-1"/>
    <d v="2017-04-08T00:00:00"/>
    <d v="2017-04-01T00:00:00"/>
    <d v="2017-04-08T00:00:00"/>
    <s v="Saturday"/>
    <d v="1899-12-30T15:00:00"/>
    <d v="1899-12-30T15:00:00"/>
    <n v="1"/>
    <d v="2017-04-08T00:00:00"/>
    <d v="2017-04-01T00:00:00"/>
    <d v="2017-04-08T00:00:00"/>
    <s v="Saturday"/>
    <d v="1899-12-30T16:26:33"/>
    <d v="1899-12-30T16:00:00"/>
    <s v="Round Trip"/>
  </r>
  <r>
    <n v="1569742"/>
    <s v="Non-RFID Card Member"/>
    <m/>
    <m/>
    <m/>
    <s v="UNITED STATES"/>
    <s v="Single Ride"/>
    <n v="11071"/>
    <x v="3"/>
    <n v="43.03519"/>
    <n v="-87.907390000000007"/>
    <x v="53"/>
    <n v="43.060786"/>
    <n v="-87.883825999999999"/>
    <n v="30"/>
    <n v="3"/>
    <n v="4.5"/>
    <n v="4.3"/>
    <n v="180"/>
    <n v="-1"/>
    <d v="2017-04-08T00:00:00"/>
    <d v="2017-04-01T00:00:00"/>
    <d v="2017-04-08T00:00:00"/>
    <s v="Saturday"/>
    <d v="1899-12-30T15:07:23"/>
    <d v="1899-12-30T15:00:00"/>
    <n v="1"/>
    <d v="2017-04-08T00:00:00"/>
    <d v="2017-04-01T00:00:00"/>
    <d v="2017-04-08T00:00:00"/>
    <s v="Saturday"/>
    <d v="1899-12-30T15:37:50"/>
    <d v="1899-12-30T16:00:00"/>
    <s v="One Way"/>
  </r>
  <r>
    <n v="1569745"/>
    <s v="Non-RFID Card Member"/>
    <m/>
    <m/>
    <n v="62220"/>
    <s v="UNITED STATES"/>
    <s v="Single Ride"/>
    <n v="11131"/>
    <x v="3"/>
    <n v="43.03519"/>
    <n v="-87.907390000000007"/>
    <x v="22"/>
    <n v="43.058010000000003"/>
    <n v="-87.877300000000005"/>
    <n v="27"/>
    <n v="3"/>
    <n v="4.0999999999999996"/>
    <n v="3.8"/>
    <n v="162"/>
    <n v="-1"/>
    <d v="2017-04-08T00:00:00"/>
    <d v="2017-04-01T00:00:00"/>
    <d v="2017-04-08T00:00:00"/>
    <s v="Saturday"/>
    <d v="1899-12-30T15:08:45"/>
    <d v="1899-12-30T15:00:00"/>
    <n v="1"/>
    <d v="2017-04-08T00:00:00"/>
    <d v="2017-04-01T00:00:00"/>
    <d v="2017-04-08T00:00:00"/>
    <s v="Saturday"/>
    <d v="1899-12-30T15:35:54"/>
    <d v="1899-12-30T16:00:00"/>
    <s v="One Way"/>
  </r>
  <r>
    <n v="1569785"/>
    <s v="Non-RFID Card Member"/>
    <m/>
    <m/>
    <n v="53217"/>
    <s v="UNITED STATES"/>
    <s v="Single Ride"/>
    <n v="214"/>
    <x v="25"/>
    <n v="43.058010000000003"/>
    <n v="-87.877300000000005"/>
    <x v="22"/>
    <n v="43.058010000000003"/>
    <n v="-87.877300000000005"/>
    <n v="33"/>
    <n v="0"/>
    <n v="5"/>
    <n v="4.7"/>
    <n v="198"/>
    <n v="-1"/>
    <d v="2017-04-08T00:00:00"/>
    <d v="2017-04-01T00:00:00"/>
    <d v="2017-04-08T00:00:00"/>
    <s v="Saturday"/>
    <d v="1899-12-30T15:17:08"/>
    <d v="1899-12-30T15:00:00"/>
    <n v="1"/>
    <d v="2017-04-08T00:00:00"/>
    <d v="2017-04-01T00:00:00"/>
    <d v="2017-04-08T00:00:00"/>
    <s v="Saturday"/>
    <d v="1899-12-30T15:50:57"/>
    <d v="1899-12-30T16:00:00"/>
    <s v="Round Trip"/>
  </r>
  <r>
    <n v="1569785"/>
    <s v="Non-RFID Card Member"/>
    <m/>
    <m/>
    <n v="53217"/>
    <s v="UNITED STATES"/>
    <s v="Single Ride"/>
    <n v="5584"/>
    <x v="25"/>
    <n v="43.058010000000003"/>
    <n v="-87.877300000000005"/>
    <x v="22"/>
    <n v="43.058010000000003"/>
    <n v="-87.877300000000005"/>
    <n v="32"/>
    <n v="0"/>
    <n v="4.8"/>
    <n v="4.5999999999999996"/>
    <n v="192"/>
    <n v="-1"/>
    <d v="2017-04-08T00:00:00"/>
    <d v="2017-04-01T00:00:00"/>
    <d v="2017-04-08T00:00:00"/>
    <s v="Saturday"/>
    <d v="1899-12-30T15:18:42"/>
    <d v="1899-12-30T15:00:00"/>
    <n v="1"/>
    <d v="2017-04-08T00:00:00"/>
    <d v="2017-04-01T00:00:00"/>
    <d v="2017-04-08T00:00:00"/>
    <s v="Saturday"/>
    <d v="1899-12-30T15:50:28"/>
    <d v="1899-12-30T16:00:00"/>
    <s v="Round Trip"/>
  </r>
  <r>
    <n v="1569837"/>
    <s v="Non-RFID Card Member"/>
    <m/>
    <m/>
    <n v="61568"/>
    <s v="UNITED STATES"/>
    <s v="Single Ride"/>
    <n v="5477"/>
    <x v="29"/>
    <n v="43.052549999999997"/>
    <n v="-87.909329999999997"/>
    <x v="37"/>
    <n v="43.02948"/>
    <n v="-87.912819999999996"/>
    <n v="90"/>
    <n v="9"/>
    <n v="13.5"/>
    <n v="12.8"/>
    <n v="540"/>
    <n v="-1"/>
    <d v="2017-04-08T00:00:00"/>
    <d v="2017-04-01T00:00:00"/>
    <d v="2017-04-08T00:00:00"/>
    <s v="Saturday"/>
    <d v="1899-12-30T15:26:35"/>
    <d v="1899-12-30T15:00:00"/>
    <n v="1"/>
    <d v="2017-04-08T00:00:00"/>
    <d v="2017-04-01T00:00:00"/>
    <d v="2017-04-08T00:00:00"/>
    <s v="Saturday"/>
    <d v="1899-12-30T16:56:44"/>
    <d v="1899-12-30T17:00:00"/>
    <s v="One Way"/>
  </r>
  <r>
    <n v="1569862"/>
    <s v="Non-RFID Card Member"/>
    <m/>
    <m/>
    <n v="53202"/>
    <s v="UNITED STATES"/>
    <s v="Single Ride"/>
    <n v="267"/>
    <x v="12"/>
    <n v="43.052460000000004"/>
    <n v="-87.891000000000005"/>
    <x v="11"/>
    <n v="43.052460000000004"/>
    <n v="-87.891000000000005"/>
    <n v="75"/>
    <n v="9"/>
    <n v="11.3"/>
    <n v="10.7"/>
    <n v="450"/>
    <n v="-1"/>
    <d v="2017-04-08T00:00:00"/>
    <d v="2017-04-01T00:00:00"/>
    <d v="2017-04-08T00:00:00"/>
    <s v="Saturday"/>
    <d v="1899-12-30T15:31:29"/>
    <d v="1899-12-30T16:00:00"/>
    <n v="1"/>
    <d v="2017-04-08T00:00:00"/>
    <d v="2017-04-01T00:00:00"/>
    <d v="2017-04-08T00:00:00"/>
    <s v="Saturday"/>
    <d v="1899-12-30T16:46:41"/>
    <d v="1899-12-30T17:00:00"/>
    <s v="Round Trip"/>
  </r>
  <r>
    <n v="1569875"/>
    <s v="Non-RFID Card Member"/>
    <m/>
    <m/>
    <n v="77840"/>
    <s v="UNITED STATES"/>
    <s v="Single Ride"/>
    <n v="88"/>
    <x v="16"/>
    <n v="43.03913"/>
    <n v="-87.916150000000002"/>
    <x v="5"/>
    <n v="43.04824"/>
    <n v="-87.904970000000006"/>
    <n v="100"/>
    <n v="12"/>
    <n v="15"/>
    <n v="14.3"/>
    <n v="600"/>
    <n v="-1"/>
    <d v="2017-04-09T00:00:00"/>
    <d v="2017-04-01T00:00:00"/>
    <d v="2017-04-09T00:00:00"/>
    <s v="Sunday"/>
    <d v="1899-12-30T13:59:05"/>
    <d v="1899-12-30T14:00:00"/>
    <n v="1"/>
    <d v="2017-04-09T00:00:00"/>
    <d v="2017-04-01T00:00:00"/>
    <d v="2017-04-09T00:00:00"/>
    <s v="Sunday"/>
    <d v="1899-12-30T15:39:25"/>
    <d v="1899-12-30T16:00:00"/>
    <s v="One Way"/>
  </r>
  <r>
    <n v="1570032"/>
    <s v="Non-RFID Card Member"/>
    <m/>
    <m/>
    <n v="53215"/>
    <s v="UNITED STATES"/>
    <s v="Single Ride"/>
    <n v="88"/>
    <x v="37"/>
    <n v="43.036900000000003"/>
    <n v="-87.89667"/>
    <x v="12"/>
    <n v="43.036900000000003"/>
    <n v="-87.89667"/>
    <n v="88"/>
    <n v="9"/>
    <n v="13.2"/>
    <n v="12.5"/>
    <n v="528"/>
    <n v="-1"/>
    <d v="2017-04-08T00:00:00"/>
    <d v="2017-04-01T00:00:00"/>
    <d v="2017-04-08T00:00:00"/>
    <s v="Saturday"/>
    <d v="1899-12-30T15:54:36"/>
    <d v="1899-12-30T16:00:00"/>
    <n v="1"/>
    <d v="2017-04-08T00:00:00"/>
    <d v="2017-04-01T00:00:00"/>
    <d v="2017-04-08T00:00:00"/>
    <s v="Saturday"/>
    <d v="1899-12-30T17:22:12"/>
    <d v="1899-12-30T17:00:00"/>
    <s v="Round Trip"/>
  </r>
  <r>
    <n v="1570065"/>
    <s v="Non-RFID Card Member"/>
    <m/>
    <m/>
    <n v="49120"/>
    <s v="UNITED STATES"/>
    <s v="Single Ride"/>
    <n v="995"/>
    <x v="47"/>
    <n v="43.041646999999998"/>
    <n v="-87.927257999999995"/>
    <x v="31"/>
    <n v="43.040154000000001"/>
    <n v="-87.932113000000001"/>
    <n v="87"/>
    <n v="9"/>
    <n v="13.1"/>
    <n v="12.4"/>
    <n v="522"/>
    <n v="-1"/>
    <d v="2017-04-08T00:00:00"/>
    <d v="2017-04-01T00:00:00"/>
    <d v="2017-04-08T00:00:00"/>
    <s v="Saturday"/>
    <d v="1899-12-30T16:03:16"/>
    <d v="1899-12-30T16:00:00"/>
    <n v="1"/>
    <d v="2017-04-08T00:00:00"/>
    <d v="2017-04-01T00:00:00"/>
    <d v="2017-04-08T00:00:00"/>
    <s v="Saturday"/>
    <d v="1899-12-30T17:30:56"/>
    <d v="1899-12-30T18:00:00"/>
    <s v="One Way"/>
  </r>
  <r>
    <n v="1570103"/>
    <s v="Non-RFID Card Member"/>
    <m/>
    <m/>
    <n v="55901"/>
    <s v="UNITED STATES"/>
    <s v="Single Ride"/>
    <n v="5471"/>
    <x v="11"/>
    <n v="43.04804"/>
    <n v="-87.896720000000002"/>
    <x v="52"/>
    <n v="43.041646999999998"/>
    <n v="-87.927257999999995"/>
    <n v="56"/>
    <n v="6"/>
    <n v="8.4"/>
    <n v="8"/>
    <n v="336"/>
    <n v="-1"/>
    <d v="2017-04-08T00:00:00"/>
    <d v="2017-04-01T00:00:00"/>
    <d v="2017-04-08T00:00:00"/>
    <s v="Saturday"/>
    <d v="1899-12-30T16:08:28"/>
    <d v="1899-12-30T16:00:00"/>
    <n v="1"/>
    <d v="2017-04-08T00:00:00"/>
    <d v="2017-04-01T00:00:00"/>
    <d v="2017-04-08T00:00:00"/>
    <s v="Saturday"/>
    <d v="1899-12-30T17:04:07"/>
    <d v="1899-12-30T17:00:00"/>
    <s v="One Way"/>
  </r>
  <r>
    <n v="1570190"/>
    <s v="Non-RFID Card Member"/>
    <m/>
    <m/>
    <n v="53214"/>
    <s v="UNITED STATES"/>
    <s v="Single Ride"/>
    <n v="183"/>
    <x v="8"/>
    <n v="43.038580000000003"/>
    <n v="-87.90934"/>
    <x v="54"/>
    <n v="43.060079999999999"/>
    <n v="-88.027349999999998"/>
    <n v="72"/>
    <n v="9"/>
    <n v="10.8"/>
    <n v="10.3"/>
    <n v="432"/>
    <n v="-1"/>
    <d v="2017-04-08T00:00:00"/>
    <d v="2017-04-01T00:00:00"/>
    <d v="2017-04-08T00:00:00"/>
    <s v="Saturday"/>
    <d v="1899-12-30T16:23:13"/>
    <d v="1899-12-30T16:00:00"/>
    <n v="1"/>
    <d v="2017-04-08T00:00:00"/>
    <d v="2017-04-01T00:00:00"/>
    <d v="2017-04-08T00:00:00"/>
    <s v="Saturday"/>
    <d v="1899-12-30T17:35:00"/>
    <d v="1899-12-30T18:00:00"/>
    <s v="One Way"/>
  </r>
  <r>
    <n v="1570289"/>
    <s v="Non-RFID Card Member"/>
    <m/>
    <m/>
    <n v="53226"/>
    <s v="UNITED STATES"/>
    <s v="Single Ride"/>
    <n v="5560"/>
    <x v="37"/>
    <n v="43.036900000000003"/>
    <n v="-87.89667"/>
    <x v="12"/>
    <n v="43.036900000000003"/>
    <n v="-87.89667"/>
    <n v="30"/>
    <n v="3"/>
    <n v="4.5"/>
    <n v="4.3"/>
    <n v="180"/>
    <n v="-1"/>
    <d v="2017-04-08T00:00:00"/>
    <d v="2017-04-01T00:00:00"/>
    <d v="2017-04-08T00:00:00"/>
    <s v="Saturday"/>
    <d v="1899-12-30T16:45:53"/>
    <d v="1899-12-30T17:00:00"/>
    <n v="1"/>
    <d v="2017-04-08T00:00:00"/>
    <d v="2017-04-01T00:00:00"/>
    <d v="2017-04-08T00:00:00"/>
    <s v="Saturday"/>
    <d v="1899-12-30T17:15:12"/>
    <d v="1899-12-30T17:00:00"/>
    <s v="Round Trip"/>
  </r>
  <r>
    <n v="1570293"/>
    <s v="Non-RFID Card Member"/>
    <m/>
    <m/>
    <n v="60504"/>
    <s v="UNITED STATES"/>
    <s v="Single Ride"/>
    <n v="27"/>
    <x v="24"/>
    <n v="43.040154000000001"/>
    <n v="-87.932113000000001"/>
    <x v="31"/>
    <n v="43.040154000000001"/>
    <n v="-87.932113000000001"/>
    <n v="101"/>
    <n v="0"/>
    <n v="15.2"/>
    <n v="14.4"/>
    <n v="606"/>
    <n v="-1"/>
    <d v="2017-04-08T00:00:00"/>
    <d v="2017-04-01T00:00:00"/>
    <d v="2017-04-08T00:00:00"/>
    <s v="Saturday"/>
    <d v="1899-12-30T16:46:27"/>
    <d v="1899-12-30T17:00:00"/>
    <n v="1"/>
    <d v="2017-04-08T00:00:00"/>
    <d v="2017-04-01T00:00:00"/>
    <d v="2017-04-08T00:00:00"/>
    <s v="Saturday"/>
    <d v="1899-12-30T18:27:41"/>
    <d v="1899-12-30T18:00:00"/>
    <s v="Round Trip"/>
  </r>
  <r>
    <n v="1570307"/>
    <s v="Non-RFID Card Member"/>
    <m/>
    <m/>
    <n v="53154"/>
    <s v="UNITED STATES"/>
    <s v="Single Ride"/>
    <n v="11136"/>
    <x v="2"/>
    <n v="43.03886"/>
    <n v="-87.902720000000002"/>
    <x v="22"/>
    <n v="43.058010000000003"/>
    <n v="-87.877300000000005"/>
    <n v="31"/>
    <n v="3"/>
    <n v="4.7"/>
    <n v="4.4000000000000004"/>
    <n v="186"/>
    <n v="-1"/>
    <d v="2017-04-08T00:00:00"/>
    <d v="2017-04-01T00:00:00"/>
    <d v="2017-04-08T00:00:00"/>
    <s v="Saturday"/>
    <d v="1899-12-30T16:48:31"/>
    <d v="1899-12-30T17:00:00"/>
    <n v="1"/>
    <d v="2017-04-08T00:00:00"/>
    <d v="2017-04-01T00:00:00"/>
    <d v="2017-04-08T00:00:00"/>
    <s v="Saturday"/>
    <d v="1899-12-30T17:19:34"/>
    <d v="1899-12-30T17:00:00"/>
    <s v="One Way"/>
  </r>
  <r>
    <n v="1570310"/>
    <s v="Non-RFID Card Member"/>
    <m/>
    <m/>
    <n v="53211"/>
    <s v="UNITED STATES"/>
    <s v="Single Ride"/>
    <n v="5461"/>
    <x v="2"/>
    <n v="43.03886"/>
    <n v="-87.902720000000002"/>
    <x v="22"/>
    <n v="43.058010000000003"/>
    <n v="-87.877300000000005"/>
    <n v="29"/>
    <n v="3"/>
    <n v="4.4000000000000004"/>
    <n v="4.0999999999999996"/>
    <n v="174"/>
    <n v="-1"/>
    <d v="2017-04-08T00:00:00"/>
    <d v="2017-04-01T00:00:00"/>
    <d v="2017-04-08T00:00:00"/>
    <s v="Saturday"/>
    <d v="1899-12-30T16:50:16"/>
    <d v="1899-12-30T17:00:00"/>
    <n v="1"/>
    <d v="2017-04-08T00:00:00"/>
    <d v="2017-04-01T00:00:00"/>
    <d v="2017-04-08T00:00:00"/>
    <s v="Saturday"/>
    <d v="1899-12-30T17:19:22"/>
    <d v="1899-12-30T17:00:00"/>
    <s v="One Way"/>
  </r>
  <r>
    <n v="1570485"/>
    <s v="Non-RFID Card Member"/>
    <m/>
    <m/>
    <n v="53213"/>
    <s v="UNITED STATES"/>
    <s v="Single Ride"/>
    <n v="276"/>
    <x v="51"/>
    <n v="43.06044"/>
    <n v="-88.016239999999996"/>
    <x v="46"/>
    <n v="43.06044"/>
    <n v="-88.016239999999996"/>
    <n v="398"/>
    <n v="42"/>
    <n v="18"/>
    <n v="17.100000000000001"/>
    <n v="720"/>
    <n v="-1"/>
    <d v="2017-04-09T00:00:00"/>
    <d v="2017-04-01T00:00:00"/>
    <d v="2017-04-09T00:00:00"/>
    <s v="Sunday"/>
    <d v="1899-12-30T17:24:19"/>
    <d v="1899-12-30T17:00:00"/>
    <n v="1"/>
    <d v="2017-04-10T00:00:00"/>
    <d v="2017-04-01T00:00:00"/>
    <d v="2017-04-10T00:00:00"/>
    <s v="Monday"/>
    <d v="1899-12-30T00:02:50"/>
    <d v="1899-12-30T00:00:00"/>
    <s v="Round Trip"/>
  </r>
  <r>
    <n v="1570508"/>
    <s v="Non-RFID Card Member"/>
    <m/>
    <m/>
    <n v="60164"/>
    <s v="UNITED STATES"/>
    <s v="Single Ride"/>
    <n v="5552"/>
    <x v="37"/>
    <n v="43.036900000000003"/>
    <n v="-87.89667"/>
    <x v="12"/>
    <n v="43.036900000000003"/>
    <n v="-87.89667"/>
    <n v="25"/>
    <n v="0"/>
    <n v="3.8"/>
    <n v="3.6"/>
    <n v="150"/>
    <n v="-1"/>
    <d v="2017-04-08T00:00:00"/>
    <d v="2017-04-01T00:00:00"/>
    <d v="2017-04-08T00:00:00"/>
    <s v="Saturday"/>
    <d v="1899-12-30T17:41:24"/>
    <d v="1899-12-30T18:00:00"/>
    <n v="1"/>
    <d v="2017-04-08T00:00:00"/>
    <d v="2017-04-01T00:00:00"/>
    <d v="2017-04-08T00:00:00"/>
    <s v="Saturday"/>
    <d v="1899-12-30T18:06:55"/>
    <d v="1899-12-30T18:00:00"/>
    <s v="Round Trip"/>
  </r>
  <r>
    <n v="1570532"/>
    <s v="Non-RFID Card Member"/>
    <m/>
    <m/>
    <n v="28117"/>
    <s v="UNITED STATES"/>
    <s v="Single Ride"/>
    <n v="231"/>
    <x v="3"/>
    <n v="43.03519"/>
    <n v="-87.907390000000007"/>
    <x v="7"/>
    <n v="43.038580000000003"/>
    <n v="-87.90934"/>
    <n v="5"/>
    <n v="3"/>
    <n v="0.8"/>
    <n v="0.7"/>
    <n v="30"/>
    <n v="-1"/>
    <d v="2017-04-09T00:00:00"/>
    <d v="2017-04-01T00:00:00"/>
    <d v="2017-04-09T00:00:00"/>
    <s v="Sunday"/>
    <d v="1899-12-30T12:31:07"/>
    <d v="1899-12-30T13:00:00"/>
    <n v="1"/>
    <d v="2017-04-09T00:00:00"/>
    <d v="2017-04-01T00:00:00"/>
    <d v="2017-04-09T00:00:00"/>
    <s v="Sunday"/>
    <d v="1899-12-30T12:36:13"/>
    <d v="1899-12-30T13:00:00"/>
    <s v="One Way"/>
  </r>
  <r>
    <n v="1570536"/>
    <s v="Non-RFID Card Member"/>
    <m/>
    <m/>
    <n v="96707"/>
    <s v="UNITED STATES"/>
    <s v="Single Ride"/>
    <n v="5469"/>
    <x v="3"/>
    <n v="43.03519"/>
    <n v="-87.907390000000007"/>
    <x v="7"/>
    <n v="43.038580000000003"/>
    <n v="-87.90934"/>
    <n v="5"/>
    <n v="3"/>
    <n v="0.8"/>
    <n v="0.7"/>
    <n v="30"/>
    <n v="-1"/>
    <d v="2017-04-09T00:00:00"/>
    <d v="2017-04-01T00:00:00"/>
    <d v="2017-04-09T00:00:00"/>
    <s v="Sunday"/>
    <d v="1899-12-30T12:31:54"/>
    <d v="1899-12-30T13:00:00"/>
    <n v="1"/>
    <d v="2017-04-09T00:00:00"/>
    <d v="2017-04-01T00:00:00"/>
    <d v="2017-04-09T00:00:00"/>
    <s v="Sunday"/>
    <d v="1899-12-30T12:36:26"/>
    <d v="1899-12-30T13:00:00"/>
    <s v="One Way"/>
  </r>
  <r>
    <n v="1570538"/>
    <s v="Non-RFID Card Member"/>
    <m/>
    <m/>
    <n v="96765"/>
    <s v="UNITED STATES"/>
    <s v="Single Ride"/>
    <n v="993"/>
    <x v="37"/>
    <n v="43.036900000000003"/>
    <n v="-87.89667"/>
    <x v="3"/>
    <n v="43.03913"/>
    <n v="-87.916150000000002"/>
    <n v="49"/>
    <n v="6"/>
    <n v="7.4"/>
    <n v="7"/>
    <n v="294"/>
    <n v="-1"/>
    <d v="2017-04-08T00:00:00"/>
    <d v="2017-04-01T00:00:00"/>
    <d v="2017-04-08T00:00:00"/>
    <s v="Saturday"/>
    <d v="1899-12-30T17:48:18"/>
    <d v="1899-12-30T18:00:00"/>
    <n v="1"/>
    <d v="2017-04-08T00:00:00"/>
    <d v="2017-04-01T00:00:00"/>
    <d v="2017-04-08T00:00:00"/>
    <s v="Saturday"/>
    <d v="1899-12-30T18:37:57"/>
    <d v="1899-12-30T19:00:00"/>
    <s v="One Way"/>
  </r>
  <r>
    <n v="1570688"/>
    <s v="Non-RFID Card Member"/>
    <m/>
    <m/>
    <n v="53207"/>
    <s v="UNITED STATES"/>
    <s v="Single Ride"/>
    <n v="5483"/>
    <x v="34"/>
    <n v="43.02948"/>
    <n v="-87.912819999999996"/>
    <x v="37"/>
    <n v="43.02948"/>
    <n v="-87.912819999999996"/>
    <n v="45"/>
    <n v="6"/>
    <n v="6.8"/>
    <n v="6.4"/>
    <n v="270"/>
    <n v="-1"/>
    <d v="2017-04-08T00:00:00"/>
    <d v="2017-04-01T00:00:00"/>
    <d v="2017-04-08T00:00:00"/>
    <s v="Saturday"/>
    <d v="1899-12-30T18:35:45"/>
    <d v="1899-12-30T19:00:00"/>
    <n v="1"/>
    <d v="2017-04-08T00:00:00"/>
    <d v="2017-04-01T00:00:00"/>
    <d v="2017-04-08T00:00:00"/>
    <s v="Saturday"/>
    <d v="1899-12-30T19:20:35"/>
    <d v="1899-12-30T19:00:00"/>
    <s v="Round Trip"/>
  </r>
  <r>
    <n v="1570920"/>
    <s v="Non-RFID Card Member"/>
    <m/>
    <m/>
    <n v="53226"/>
    <s v="UNITED STATES"/>
    <s v="Single Ride"/>
    <n v="11083"/>
    <x v="18"/>
    <n v="43.048609999999996"/>
    <n v="-88.008480000000006"/>
    <x v="32"/>
    <n v="43.048609999999996"/>
    <n v="-88.008480000000006"/>
    <n v="47"/>
    <n v="0"/>
    <n v="7.1"/>
    <n v="6.7"/>
    <n v="282"/>
    <n v="-1"/>
    <d v="2017-04-08T00:00:00"/>
    <d v="2017-04-01T00:00:00"/>
    <d v="2017-04-08T00:00:00"/>
    <s v="Saturday"/>
    <d v="1899-12-30T19:41:12"/>
    <d v="1899-12-30T20:00:00"/>
    <n v="1"/>
    <d v="2017-04-08T00:00:00"/>
    <d v="2017-04-01T00:00:00"/>
    <d v="2017-04-08T00:00:00"/>
    <s v="Saturday"/>
    <d v="1899-12-30T20:28:54"/>
    <d v="1899-12-30T20:00:00"/>
    <s v="Round Trip"/>
  </r>
  <r>
    <n v="1570920"/>
    <s v="Non-RFID Card Member"/>
    <m/>
    <m/>
    <n v="53226"/>
    <s v="UNITED STATES"/>
    <s v="Single Ride"/>
    <n v="5547"/>
    <x v="18"/>
    <n v="43.048609999999996"/>
    <n v="-88.008480000000006"/>
    <x v="32"/>
    <n v="43.048609999999996"/>
    <n v="-88.008480000000006"/>
    <n v="45"/>
    <n v="0"/>
    <n v="6.8"/>
    <n v="6.4"/>
    <n v="270"/>
    <n v="-1"/>
    <d v="2017-04-08T00:00:00"/>
    <d v="2017-04-01T00:00:00"/>
    <d v="2017-04-08T00:00:00"/>
    <s v="Saturday"/>
    <d v="1899-12-30T19:43:10"/>
    <d v="1899-12-30T20:00:00"/>
    <n v="1"/>
    <d v="2017-04-08T00:00:00"/>
    <d v="2017-04-01T00:00:00"/>
    <d v="2017-04-08T00:00:00"/>
    <s v="Saturday"/>
    <d v="1899-12-30T20:28:25"/>
    <d v="1899-12-30T20:00:00"/>
    <s v="Round Trip"/>
  </r>
  <r>
    <n v="1570931"/>
    <s v="Non-RFID Card Member"/>
    <m/>
    <m/>
    <n v="53070"/>
    <s v="UNITED STATES"/>
    <s v="Single Ride"/>
    <n v="38"/>
    <x v="41"/>
    <n v="43.031480000000002"/>
    <n v="-87.908169999999998"/>
    <x v="43"/>
    <n v="43.031480000000002"/>
    <n v="-87.908169999999998"/>
    <n v="37"/>
    <n v="6"/>
    <n v="5.6"/>
    <n v="5.3"/>
    <n v="222"/>
    <n v="-1"/>
    <d v="2017-04-08T00:00:00"/>
    <d v="2017-04-01T00:00:00"/>
    <d v="2017-04-08T00:00:00"/>
    <s v="Saturday"/>
    <d v="1899-12-30T19:46:58"/>
    <d v="1899-12-30T20:00:00"/>
    <n v="1"/>
    <d v="2017-04-08T00:00:00"/>
    <d v="2017-04-01T00:00:00"/>
    <d v="2017-04-08T00:00:00"/>
    <s v="Saturday"/>
    <d v="1899-12-30T20:23:49"/>
    <d v="1899-12-30T20:00:00"/>
    <s v="Round Trip"/>
  </r>
  <r>
    <n v="1570987"/>
    <s v="Non-RFID Card Member"/>
    <m/>
    <m/>
    <n v="53206"/>
    <s v="UNITED STATES"/>
    <s v="Single Ride"/>
    <n v="2968"/>
    <x v="10"/>
    <n v="43.060786"/>
    <n v="-87.883825999999999"/>
    <x v="53"/>
    <n v="43.060786"/>
    <n v="-87.883825999999999"/>
    <n v="26"/>
    <n v="3"/>
    <n v="3.9"/>
    <n v="3.7"/>
    <n v="156"/>
    <n v="-1"/>
    <d v="2017-04-08T00:00:00"/>
    <d v="2017-04-01T00:00:00"/>
    <d v="2017-04-08T00:00:00"/>
    <s v="Saturday"/>
    <d v="1899-12-30T20:14:59"/>
    <d v="1899-12-30T20:00:00"/>
    <n v="1"/>
    <d v="2017-04-08T00:00:00"/>
    <d v="2017-04-01T00:00:00"/>
    <d v="2017-04-08T00:00:00"/>
    <s v="Saturday"/>
    <d v="1899-12-30T20:40:50"/>
    <d v="1899-12-30T21:00:00"/>
    <s v="Round Trip"/>
  </r>
  <r>
    <n v="1571128"/>
    <s v="Non-RFID Card Member"/>
    <m/>
    <m/>
    <n v="53219"/>
    <s v="UNITED STATES"/>
    <s v="Single Ride"/>
    <n v="263"/>
    <x v="8"/>
    <n v="43.038580000000003"/>
    <n v="-87.90934"/>
    <x v="7"/>
    <n v="43.038580000000003"/>
    <n v="-87.90934"/>
    <n v="16"/>
    <n v="3"/>
    <n v="2.4"/>
    <n v="2.2999999999999998"/>
    <n v="96"/>
    <n v="-1"/>
    <d v="2017-04-08T00:00:00"/>
    <d v="2017-04-01T00:00:00"/>
    <d v="2017-04-08T00:00:00"/>
    <s v="Saturday"/>
    <d v="1899-12-30T21:53:51"/>
    <d v="1899-12-30T22:00:00"/>
    <n v="1"/>
    <d v="2017-04-08T00:00:00"/>
    <d v="2017-04-01T00:00:00"/>
    <d v="2017-04-08T00:00:00"/>
    <s v="Saturday"/>
    <d v="1899-12-30T22:09:11"/>
    <d v="1899-12-30T22:00:00"/>
    <s v="Round Trip"/>
  </r>
  <r>
    <n v="1571141"/>
    <s v="Non-RFID Card Member"/>
    <m/>
    <m/>
    <n v="53223"/>
    <s v="UNITED STATES"/>
    <s v="Single Ride"/>
    <n v="13"/>
    <x v="48"/>
    <n v="43.060155999999999"/>
    <n v="-87.881258000000003"/>
    <x v="48"/>
    <n v="43.060155999999999"/>
    <n v="-87.881258000000003"/>
    <n v="118"/>
    <n v="12"/>
    <n v="17.7"/>
    <n v="16.8"/>
    <n v="708"/>
    <n v="-1"/>
    <d v="2017-04-08T00:00:00"/>
    <d v="2017-04-01T00:00:00"/>
    <d v="2017-04-08T00:00:00"/>
    <s v="Saturday"/>
    <d v="1899-12-30T22:02:54"/>
    <d v="1899-12-30T22:00:00"/>
    <n v="1"/>
    <d v="2017-04-09T00:00:00"/>
    <d v="2017-04-01T00:00:00"/>
    <d v="2017-04-09T00:00:00"/>
    <s v="Sunday"/>
    <d v="1899-12-30T00:00:53"/>
    <d v="1899-12-30T00:00:00"/>
    <s v="Round Trip"/>
  </r>
  <r>
    <n v="1571152"/>
    <s v="Non-RFID Card Member"/>
    <m/>
    <m/>
    <n v="53235"/>
    <s v="UNITED STATES"/>
    <s v="Single Ride"/>
    <n v="175"/>
    <x v="11"/>
    <n v="43.04804"/>
    <n v="-87.896720000000002"/>
    <x v="26"/>
    <n v="43.053040000000003"/>
    <n v="-87.897660000000002"/>
    <n v="7"/>
    <n v="3"/>
    <n v="1.1000000000000001"/>
    <n v="1"/>
    <n v="42"/>
    <n v="-1"/>
    <d v="2017-04-08T00:00:00"/>
    <d v="2017-04-01T00:00:00"/>
    <d v="2017-04-08T00:00:00"/>
    <s v="Saturday"/>
    <d v="1899-12-30T22:13:23"/>
    <d v="1899-12-30T22:00:00"/>
    <n v="1"/>
    <d v="2017-04-08T00:00:00"/>
    <d v="2017-04-01T00:00:00"/>
    <d v="2017-04-08T00:00:00"/>
    <s v="Saturday"/>
    <d v="1899-12-30T22:20:16"/>
    <d v="1899-12-30T22:00:00"/>
    <s v="One Way"/>
  </r>
  <r>
    <n v="1571334"/>
    <s v="Non-RFID Card Member"/>
    <m/>
    <m/>
    <n v="60067"/>
    <s v="UNITED STATES"/>
    <s v="Single Ride"/>
    <n v="11104"/>
    <x v="3"/>
    <n v="43.03519"/>
    <n v="-87.907390000000007"/>
    <x v="50"/>
    <n v="43.05847"/>
    <n v="-87.898079999999993"/>
    <n v="22"/>
    <n v="3"/>
    <n v="3.3"/>
    <n v="3.1"/>
    <n v="132"/>
    <n v="-1"/>
    <d v="2017-04-09T00:00:00"/>
    <d v="2017-04-01T00:00:00"/>
    <d v="2017-04-09T00:00:00"/>
    <s v="Sunday"/>
    <d v="1899-12-30T15:52:29"/>
    <d v="1899-12-30T16:00:00"/>
    <n v="1"/>
    <d v="2017-04-09T00:00:00"/>
    <d v="2017-04-01T00:00:00"/>
    <d v="2017-04-09T00:00:00"/>
    <s v="Sunday"/>
    <d v="1899-12-30T16:14:33"/>
    <d v="1899-12-30T16:00:00"/>
    <s v="One Way"/>
  </r>
  <r>
    <n v="1571334"/>
    <s v="Non-RFID Card Member"/>
    <m/>
    <m/>
    <n v="60067"/>
    <s v="UNITED STATES"/>
    <s v="Single Ride"/>
    <n v="11145"/>
    <x v="43"/>
    <n v="43.05847"/>
    <n v="-87.898079999999993"/>
    <x v="53"/>
    <n v="43.060786"/>
    <n v="-87.883825999999999"/>
    <n v="22"/>
    <n v="3"/>
    <n v="3.3"/>
    <n v="3.1"/>
    <n v="132"/>
    <n v="-1"/>
    <d v="2017-04-09T00:00:00"/>
    <d v="2017-04-01T00:00:00"/>
    <d v="2017-04-09T00:00:00"/>
    <s v="Sunday"/>
    <d v="1899-12-30T18:48:37"/>
    <d v="1899-12-30T19:00:00"/>
    <n v="1"/>
    <d v="2017-04-09T00:00:00"/>
    <d v="2017-04-01T00:00:00"/>
    <d v="2017-04-09T00:00:00"/>
    <s v="Sunday"/>
    <d v="1899-12-30T19:10:26"/>
    <d v="1899-12-30T19:00:00"/>
    <s v="One Way"/>
  </r>
  <r>
    <n v="1571336"/>
    <s v="Non-RFID Card Member"/>
    <m/>
    <m/>
    <n v="61103"/>
    <s v="UNITED STATES"/>
    <s v="Single Ride"/>
    <n v="11066"/>
    <x v="23"/>
    <n v="43.053040000000003"/>
    <n v="-87.897660000000002"/>
    <x v="4"/>
    <n v="43.042490000000001"/>
    <n v="-87.909959999999998"/>
    <n v="16"/>
    <n v="3"/>
    <n v="2.4"/>
    <n v="2.2999999999999998"/>
    <n v="96"/>
    <n v="-1"/>
    <d v="2017-04-09T00:00:00"/>
    <d v="2017-04-01T00:00:00"/>
    <d v="2017-04-09T00:00:00"/>
    <s v="Sunday"/>
    <d v="1899-12-30T01:24:49"/>
    <d v="1899-12-30T01:00:00"/>
    <n v="1"/>
    <d v="2017-04-09T00:00:00"/>
    <d v="2017-04-01T00:00:00"/>
    <d v="2017-04-09T00:00:00"/>
    <s v="Sunday"/>
    <d v="1899-12-30T01:40:12"/>
    <d v="1899-12-30T02:00:00"/>
    <s v="One Way"/>
  </r>
  <r>
    <n v="1571337"/>
    <s v="Non-RFID Card Member"/>
    <m/>
    <m/>
    <n v="53211"/>
    <s v="UNITED STATES"/>
    <s v="Single Ride"/>
    <n v="231"/>
    <x v="10"/>
    <n v="43.060786"/>
    <n v="-87.883825999999999"/>
    <x v="35"/>
    <n v="43.066893999999998"/>
    <n v="-87.877936000000005"/>
    <n v="9"/>
    <n v="3"/>
    <n v="1.4"/>
    <n v="1.3"/>
    <n v="54"/>
    <n v="-1"/>
    <d v="2017-04-09T00:00:00"/>
    <d v="2017-04-01T00:00:00"/>
    <d v="2017-04-09T00:00:00"/>
    <s v="Sunday"/>
    <d v="1899-12-30T01:26:28"/>
    <d v="1899-12-30T01:00:00"/>
    <n v="1"/>
    <d v="2017-04-09T00:00:00"/>
    <d v="2017-04-01T00:00:00"/>
    <d v="2017-04-09T00:00:00"/>
    <s v="Sunday"/>
    <d v="1899-12-30T01:35:38"/>
    <d v="1899-12-30T02:00:00"/>
    <s v="One Way"/>
  </r>
  <r>
    <n v="1571342"/>
    <s v="Non-RFID Card Member"/>
    <m/>
    <m/>
    <n v="1867"/>
    <s v="UNITED STATES"/>
    <s v="Single Ride"/>
    <n v="983"/>
    <x v="24"/>
    <n v="43.040154000000001"/>
    <n v="-87.932113000000001"/>
    <x v="31"/>
    <n v="43.040154000000001"/>
    <n v="-87.932113000000001"/>
    <n v="64"/>
    <n v="6"/>
    <n v="9.6"/>
    <n v="9.1"/>
    <n v="384"/>
    <n v="-1"/>
    <d v="2017-04-09T00:00:00"/>
    <d v="2017-04-01T00:00:00"/>
    <d v="2017-04-09T00:00:00"/>
    <s v="Sunday"/>
    <d v="1899-12-30T01:49:36"/>
    <d v="1899-12-30T02:00:00"/>
    <n v="1"/>
    <d v="2017-04-09T00:00:00"/>
    <d v="2017-04-01T00:00:00"/>
    <d v="2017-04-09T00:00:00"/>
    <s v="Sunday"/>
    <d v="1899-12-30T02:53:01"/>
    <d v="1899-12-30T03:00:00"/>
    <s v="Round Trip"/>
  </r>
  <r>
    <n v="1571350"/>
    <s v="Non-RFID Card Member"/>
    <m/>
    <m/>
    <n v="53589"/>
    <s v="UNITED STATES"/>
    <s v="Single Ride"/>
    <n v="108"/>
    <x v="9"/>
    <n v="43.05097"/>
    <n v="-87.906440000000003"/>
    <x v="38"/>
    <n v="43.069021999999997"/>
    <n v="-87.887940999999998"/>
    <n v="19"/>
    <n v="3"/>
    <n v="2.9"/>
    <n v="2.7"/>
    <n v="114"/>
    <n v="-1"/>
    <d v="2017-04-09T00:00:00"/>
    <d v="2017-04-01T00:00:00"/>
    <d v="2017-04-09T00:00:00"/>
    <s v="Sunday"/>
    <d v="1899-12-30T02:35:07"/>
    <d v="1899-12-30T03:00:00"/>
    <n v="1"/>
    <d v="2017-04-09T00:00:00"/>
    <d v="2017-04-01T00:00:00"/>
    <d v="2017-04-09T00:00:00"/>
    <s v="Sunday"/>
    <d v="1899-12-30T02:54:09"/>
    <d v="1899-12-30T03:00:00"/>
    <s v="One Way"/>
  </r>
  <r>
    <n v="1571352"/>
    <s v="Non-RFID Card Member"/>
    <m/>
    <m/>
    <n v="53225"/>
    <s v="UNITED STATES"/>
    <s v="Single Ride"/>
    <n v="153"/>
    <x v="9"/>
    <n v="43.05097"/>
    <n v="-87.906440000000003"/>
    <x v="26"/>
    <n v="43.053040000000003"/>
    <n v="-87.897660000000002"/>
    <n v="7"/>
    <n v="3"/>
    <n v="1.1000000000000001"/>
    <n v="1"/>
    <n v="42"/>
    <n v="-1"/>
    <d v="2017-04-09T00:00:00"/>
    <d v="2017-04-01T00:00:00"/>
    <d v="2017-04-09T00:00:00"/>
    <s v="Sunday"/>
    <d v="1899-12-30T02:37:23"/>
    <d v="1899-12-30T03:00:00"/>
    <n v="1"/>
    <d v="2017-04-09T00:00:00"/>
    <d v="2017-04-01T00:00:00"/>
    <d v="2017-04-09T00:00:00"/>
    <s v="Sunday"/>
    <d v="1899-12-30T02:44:04"/>
    <d v="1899-12-30T03:00:00"/>
    <s v="One Way"/>
  </r>
  <r>
    <n v="1571488"/>
    <s v="Non-RFID Card Member"/>
    <m/>
    <m/>
    <n v="53703"/>
    <s v="UNITED STATES"/>
    <s v="Single Ride"/>
    <n v="5452"/>
    <x v="6"/>
    <n v="43.038719999999998"/>
    <n v="-87.905339999999995"/>
    <x v="36"/>
    <n v="43.038719999999998"/>
    <n v="-87.905339999999995"/>
    <n v="109"/>
    <n v="12"/>
    <n v="16.399999999999999"/>
    <n v="15.5"/>
    <n v="654"/>
    <n v="-1"/>
    <d v="2017-04-09T00:00:00"/>
    <d v="2017-04-01T00:00:00"/>
    <d v="2017-04-09T00:00:00"/>
    <s v="Sunday"/>
    <d v="1899-12-30T09:54:27"/>
    <d v="1899-12-30T10:00:00"/>
    <n v="1"/>
    <d v="2017-04-09T00:00:00"/>
    <d v="2017-04-01T00:00:00"/>
    <d v="2017-04-09T00:00:00"/>
    <s v="Sunday"/>
    <d v="1899-12-30T11:43:01"/>
    <d v="1899-12-30T12:00:00"/>
    <s v="Round Trip"/>
  </r>
  <r>
    <n v="1571563"/>
    <s v="Non-RFID Card Member"/>
    <m/>
    <m/>
    <n v="60514"/>
    <s v="UNITED STATES"/>
    <s v="Single Ride"/>
    <n v="5713"/>
    <x v="24"/>
    <n v="43.040154000000001"/>
    <n v="-87.932113000000001"/>
    <x v="6"/>
    <n v="43.03519"/>
    <n v="-87.907390000000007"/>
    <n v="50"/>
    <n v="6"/>
    <n v="7.5"/>
    <n v="7.1"/>
    <n v="300"/>
    <n v="-1"/>
    <d v="2017-04-09T00:00:00"/>
    <d v="2017-04-01T00:00:00"/>
    <d v="2017-04-09T00:00:00"/>
    <s v="Sunday"/>
    <d v="1899-12-30T10:28:22"/>
    <d v="1899-12-30T10:00:00"/>
    <n v="1"/>
    <d v="2017-04-09T00:00:00"/>
    <d v="2017-04-01T00:00:00"/>
    <d v="2017-04-09T00:00:00"/>
    <s v="Sunday"/>
    <d v="1899-12-30T11:18:21"/>
    <d v="1899-12-30T11:00:00"/>
    <s v="One Way"/>
  </r>
  <r>
    <n v="1571593"/>
    <s v="Non-RFID Card Member"/>
    <m/>
    <m/>
    <n v="53210"/>
    <s v="UNITED STATES"/>
    <s v="Single Ride"/>
    <n v="242"/>
    <x v="36"/>
    <n v="43.069021999999997"/>
    <n v="-87.887940999999998"/>
    <x v="38"/>
    <n v="43.069021999999997"/>
    <n v="-87.887940999999998"/>
    <n v="77"/>
    <n v="9"/>
    <n v="11.6"/>
    <n v="11"/>
    <n v="462"/>
    <n v="-1"/>
    <d v="2017-04-09T00:00:00"/>
    <d v="2017-04-01T00:00:00"/>
    <d v="2017-04-09T00:00:00"/>
    <s v="Sunday"/>
    <d v="1899-12-30T10:44:56"/>
    <d v="1899-12-30T11:00:00"/>
    <n v="1"/>
    <d v="2017-04-09T00:00:00"/>
    <d v="2017-04-01T00:00:00"/>
    <d v="2017-04-09T00:00:00"/>
    <s v="Sunday"/>
    <d v="1899-12-30T12:01:21"/>
    <d v="1899-12-30T12:00:00"/>
    <s v="Round Trip"/>
  </r>
  <r>
    <n v="1571606"/>
    <s v="Non-RFID Card Member"/>
    <m/>
    <m/>
    <n v="53147"/>
    <s v="UNITED STATES"/>
    <s v="Single Ride"/>
    <n v="5470"/>
    <x v="43"/>
    <n v="43.05847"/>
    <n v="-87.898079999999993"/>
    <x v="25"/>
    <n v="43.074890000000003"/>
    <n v="-87.882810000000006"/>
    <n v="32"/>
    <n v="3"/>
    <n v="4.8"/>
    <n v="4.5999999999999996"/>
    <n v="192"/>
    <n v="-1"/>
    <d v="2017-04-09T00:00:00"/>
    <d v="2017-04-01T00:00:00"/>
    <d v="2017-04-09T00:00:00"/>
    <s v="Sunday"/>
    <d v="1899-12-30T10:49:42"/>
    <d v="1899-12-30T11:00:00"/>
    <n v="1"/>
    <d v="2017-04-09T00:00:00"/>
    <d v="2017-04-01T00:00:00"/>
    <d v="2017-04-09T00:00:00"/>
    <s v="Sunday"/>
    <d v="1899-12-30T11:21:08"/>
    <d v="1899-12-30T11:00:00"/>
    <s v="One Way"/>
  </r>
  <r>
    <n v="1571627"/>
    <s v="Non-RFID Card Member"/>
    <m/>
    <m/>
    <n v="53208"/>
    <s v="UNITED STATES"/>
    <s v="Single Ride"/>
    <n v="5419"/>
    <x v="23"/>
    <n v="43.053040000000003"/>
    <n v="-87.897660000000002"/>
    <x v="36"/>
    <n v="43.038719999999998"/>
    <n v="-87.905339999999995"/>
    <n v="143"/>
    <n v="15"/>
    <n v="18"/>
    <n v="17.100000000000001"/>
    <n v="720"/>
    <n v="-1"/>
    <d v="2017-04-09T00:00:00"/>
    <d v="2017-04-01T00:00:00"/>
    <d v="2017-04-09T00:00:00"/>
    <s v="Sunday"/>
    <d v="1899-12-30T10:57:36"/>
    <d v="1899-12-30T11:00:00"/>
    <n v="1"/>
    <d v="2017-04-09T00:00:00"/>
    <d v="2017-04-01T00:00:00"/>
    <d v="2017-04-09T00:00:00"/>
    <s v="Sunday"/>
    <d v="1899-12-30T13:20:14"/>
    <d v="1899-12-30T13:00:00"/>
    <s v="One Way"/>
  </r>
  <r>
    <n v="1571681"/>
    <s v="Non-RFID Card Member"/>
    <m/>
    <m/>
    <n v="61701"/>
    <s v="UNITED STATES"/>
    <s v="Single Ride"/>
    <n v="982"/>
    <x v="12"/>
    <n v="43.052460000000004"/>
    <n v="-87.891000000000005"/>
    <x v="33"/>
    <n v="43.04804"/>
    <n v="-87.896720000000002"/>
    <n v="42"/>
    <n v="0"/>
    <n v="6.3"/>
    <n v="6"/>
    <n v="252"/>
    <n v="-1"/>
    <d v="2017-04-09T00:00:00"/>
    <d v="2017-04-01T00:00:00"/>
    <d v="2017-04-09T00:00:00"/>
    <s v="Sunday"/>
    <d v="1899-12-30T11:14:39"/>
    <d v="1899-12-30T11:00:00"/>
    <n v="1"/>
    <d v="2017-04-09T00:00:00"/>
    <d v="2017-04-01T00:00:00"/>
    <d v="2017-04-09T00:00:00"/>
    <s v="Sunday"/>
    <d v="1899-12-30T11:56:22"/>
    <d v="1899-12-30T12:00:00"/>
    <s v="One Way"/>
  </r>
  <r>
    <n v="1571681"/>
    <s v="Non-RFID Card Member"/>
    <m/>
    <m/>
    <n v="61701"/>
    <s v="UNITED STATES"/>
    <s v="Single Ride"/>
    <n v="31"/>
    <x v="12"/>
    <n v="43.052460000000004"/>
    <n v="-87.891000000000005"/>
    <x v="33"/>
    <n v="43.04804"/>
    <n v="-87.896720000000002"/>
    <n v="41"/>
    <n v="0"/>
    <n v="6.2"/>
    <n v="5.8"/>
    <n v="246"/>
    <n v="-1"/>
    <d v="2017-04-09T00:00:00"/>
    <d v="2017-04-01T00:00:00"/>
    <d v="2017-04-09T00:00:00"/>
    <s v="Sunday"/>
    <d v="1899-12-30T11:15:19"/>
    <d v="1899-12-30T11:00:00"/>
    <n v="1"/>
    <d v="2017-04-09T00:00:00"/>
    <d v="2017-04-01T00:00:00"/>
    <d v="2017-04-09T00:00:00"/>
    <s v="Sunday"/>
    <d v="1899-12-30T11:56:24"/>
    <d v="1899-12-30T12:00:00"/>
    <s v="One Way"/>
  </r>
  <r>
    <n v="1571786"/>
    <s v="Non-RFID Card Member"/>
    <m/>
    <m/>
    <n v="48661"/>
    <s v="UNITED STATES"/>
    <s v="Single Ride"/>
    <n v="143"/>
    <x v="37"/>
    <n v="43.036900000000003"/>
    <n v="-87.89667"/>
    <x v="12"/>
    <n v="43.036900000000003"/>
    <n v="-87.89667"/>
    <n v="53"/>
    <n v="6"/>
    <n v="8"/>
    <n v="7.6"/>
    <n v="318"/>
    <n v="-1"/>
    <d v="2017-04-09T00:00:00"/>
    <d v="2017-04-01T00:00:00"/>
    <d v="2017-04-09T00:00:00"/>
    <s v="Sunday"/>
    <d v="1899-12-30T11:48:21"/>
    <d v="1899-12-30T12:00:00"/>
    <n v="1"/>
    <d v="2017-04-09T00:00:00"/>
    <d v="2017-04-01T00:00:00"/>
    <d v="2017-04-09T00:00:00"/>
    <s v="Sunday"/>
    <d v="1899-12-30T12:41:43"/>
    <d v="1899-12-30T13:00:00"/>
    <s v="Round Trip"/>
  </r>
  <r>
    <n v="1571867"/>
    <s v="Non-RFID Card Member"/>
    <m/>
    <m/>
    <n v="53051"/>
    <s v="UNITED STATES"/>
    <s v="Single Ride"/>
    <n v="11151"/>
    <x v="37"/>
    <n v="43.036900000000003"/>
    <n v="-87.89667"/>
    <x v="12"/>
    <n v="43.036900000000003"/>
    <n v="-87.89667"/>
    <n v="46"/>
    <n v="6"/>
    <n v="6.9"/>
    <n v="6.6"/>
    <n v="276"/>
    <n v="-1"/>
    <d v="2017-04-09T00:00:00"/>
    <d v="2017-04-01T00:00:00"/>
    <d v="2017-04-09T00:00:00"/>
    <s v="Sunday"/>
    <d v="1899-12-30T12:11:10"/>
    <d v="1899-12-30T12:00:00"/>
    <n v="1"/>
    <d v="2017-04-09T00:00:00"/>
    <d v="2017-04-01T00:00:00"/>
    <d v="2017-04-09T00:00:00"/>
    <s v="Sunday"/>
    <d v="1899-12-30T12:57:34"/>
    <d v="1899-12-30T13:00:00"/>
    <s v="Round Trip"/>
  </r>
  <r>
    <n v="1571867"/>
    <s v="Non-RFID Card Member"/>
    <m/>
    <m/>
    <n v="53051"/>
    <s v="UNITED STATES"/>
    <s v="Single Ride"/>
    <n v="5549"/>
    <x v="37"/>
    <n v="43.036900000000003"/>
    <n v="-87.89667"/>
    <x v="1"/>
    <n v="43.03886"/>
    <n v="-87.902720000000002"/>
    <n v="37"/>
    <n v="6"/>
    <n v="5.6"/>
    <n v="5.3"/>
    <n v="222"/>
    <n v="-1"/>
    <d v="2017-04-15T00:00:00"/>
    <d v="2017-04-01T00:00:00"/>
    <d v="2017-04-15T00:00:00"/>
    <s v="Saturday"/>
    <d v="1899-12-30T15:48:53"/>
    <d v="1899-12-30T16:00:00"/>
    <n v="1"/>
    <d v="2017-04-15T00:00:00"/>
    <d v="2017-04-01T00:00:00"/>
    <d v="2017-04-15T00:00:00"/>
    <s v="Saturday"/>
    <d v="1899-12-30T16:25:51"/>
    <d v="1899-12-30T16:00:00"/>
    <s v="One Way"/>
  </r>
  <r>
    <n v="1571921"/>
    <s v="Non-RFID Card Member"/>
    <m/>
    <m/>
    <n v="53190"/>
    <s v="UNITED STATES"/>
    <s v="Single Ride"/>
    <n v="11076"/>
    <x v="22"/>
    <n v="43.066893999999998"/>
    <n v="-87.877936000000005"/>
    <x v="35"/>
    <n v="43.066893999999998"/>
    <n v="-87.877936000000005"/>
    <n v="42"/>
    <n v="6"/>
    <n v="6.3"/>
    <n v="6"/>
    <n v="252"/>
    <n v="-1"/>
    <d v="2017-04-09T00:00:00"/>
    <d v="2017-04-01T00:00:00"/>
    <d v="2017-04-09T00:00:00"/>
    <s v="Sunday"/>
    <d v="1899-12-30T12:24:10"/>
    <d v="1899-12-30T12:00:00"/>
    <n v="1"/>
    <d v="2017-04-09T00:00:00"/>
    <d v="2017-04-01T00:00:00"/>
    <d v="2017-04-09T00:00:00"/>
    <s v="Sunday"/>
    <d v="1899-12-30T13:06:43"/>
    <d v="1899-12-30T13:00:00"/>
    <s v="Round Trip"/>
  </r>
  <r>
    <n v="1571979"/>
    <s v="Non-RFID Card Member"/>
    <m/>
    <m/>
    <n v="53189"/>
    <s v="UNITED STATES"/>
    <s v="Single Ride"/>
    <n v="5519"/>
    <x v="12"/>
    <n v="43.052460000000004"/>
    <n v="-87.891000000000005"/>
    <x v="11"/>
    <n v="43.052460000000004"/>
    <n v="-87.891000000000005"/>
    <n v="118"/>
    <n v="12"/>
    <n v="17.7"/>
    <n v="16.8"/>
    <n v="708"/>
    <n v="-1"/>
    <d v="2017-04-09T00:00:00"/>
    <d v="2017-04-01T00:00:00"/>
    <d v="2017-04-09T00:00:00"/>
    <s v="Sunday"/>
    <d v="1899-12-30T12:37:29"/>
    <d v="1899-12-30T13:00:00"/>
    <n v="1"/>
    <d v="2017-04-09T00:00:00"/>
    <d v="2017-04-01T00:00:00"/>
    <d v="2017-04-09T00:00:00"/>
    <s v="Sunday"/>
    <d v="1899-12-30T14:35:29"/>
    <d v="1899-12-30T15:00:00"/>
    <s v="Round Trip"/>
  </r>
  <r>
    <n v="1571986"/>
    <s v="Non-RFID Card Member"/>
    <m/>
    <m/>
    <n v="53083"/>
    <s v="UNITED STATES"/>
    <s v="Single Ride"/>
    <n v="224"/>
    <x v="20"/>
    <n v="43.049230000000001"/>
    <n v="-87.911940000000001"/>
    <x v="40"/>
    <n v="43.05097"/>
    <n v="-87.906440000000003"/>
    <n v="101"/>
    <n v="12"/>
    <n v="15.2"/>
    <n v="14.4"/>
    <n v="606"/>
    <n v="-1"/>
    <d v="2017-04-09T00:00:00"/>
    <d v="2017-04-01T00:00:00"/>
    <d v="2017-04-09T00:00:00"/>
    <s v="Sunday"/>
    <d v="1899-12-30T12:38:50"/>
    <d v="1899-12-30T13:00:00"/>
    <n v="1"/>
    <d v="2017-04-09T00:00:00"/>
    <d v="2017-04-01T00:00:00"/>
    <d v="2017-04-09T00:00:00"/>
    <s v="Sunday"/>
    <d v="1899-12-30T14:19:17"/>
    <d v="1899-12-30T14:00:00"/>
    <s v="One Way"/>
  </r>
  <r>
    <n v="1572024"/>
    <s v="Non-RFID Card Member"/>
    <m/>
    <m/>
    <n v="53151"/>
    <s v="UNITED STATES"/>
    <s v="Single Ride"/>
    <n v="5461"/>
    <x v="2"/>
    <n v="43.03886"/>
    <n v="-87.902720000000002"/>
    <x v="37"/>
    <n v="43.02948"/>
    <n v="-87.912819999999996"/>
    <n v="16"/>
    <n v="3"/>
    <n v="2.4"/>
    <n v="2.2999999999999998"/>
    <n v="96"/>
    <n v="-1"/>
    <d v="2017-04-09T00:00:00"/>
    <d v="2017-04-01T00:00:00"/>
    <d v="2017-04-09T00:00:00"/>
    <s v="Sunday"/>
    <d v="1899-12-30T12:48:00"/>
    <d v="1899-12-30T13:00:00"/>
    <n v="1"/>
    <d v="2017-04-09T00:00:00"/>
    <d v="2017-04-01T00:00:00"/>
    <d v="2017-04-09T00:00:00"/>
    <s v="Sunday"/>
    <d v="1899-12-30T13:04:11"/>
    <d v="1899-12-30T13:00:00"/>
    <s v="One Way"/>
  </r>
  <r>
    <n v="1572024"/>
    <s v="Non-RFID Card Member"/>
    <m/>
    <m/>
    <n v="53151"/>
    <s v="UNITED STATES"/>
    <s v="Single Ride"/>
    <n v="5461"/>
    <x v="34"/>
    <n v="43.02948"/>
    <n v="-87.912819999999996"/>
    <x v="6"/>
    <n v="43.03519"/>
    <n v="-87.907390000000007"/>
    <n v="28"/>
    <n v="3"/>
    <n v="4.2"/>
    <n v="4"/>
    <n v="168"/>
    <n v="-1"/>
    <d v="2017-04-09T00:00:00"/>
    <d v="2017-04-01T00:00:00"/>
    <d v="2017-04-09T00:00:00"/>
    <s v="Sunday"/>
    <d v="1899-12-30T13:33:04"/>
    <d v="1899-12-30T14:00:00"/>
    <n v="1"/>
    <d v="2017-04-09T00:00:00"/>
    <d v="2017-04-01T00:00:00"/>
    <d v="2017-04-09T00:00:00"/>
    <s v="Sunday"/>
    <d v="1899-12-30T14:01:49"/>
    <d v="1899-12-30T14:00:00"/>
    <s v="One Way"/>
  </r>
  <r>
    <n v="1572107"/>
    <s v="Non-RFID Card Member"/>
    <m/>
    <m/>
    <n v="60060"/>
    <s v="UNITED STATES"/>
    <s v="Single Ride"/>
    <n v="5566"/>
    <x v="24"/>
    <n v="43.040154000000001"/>
    <n v="-87.932113000000001"/>
    <x v="6"/>
    <n v="43.03519"/>
    <n v="-87.907390000000007"/>
    <n v="50"/>
    <n v="6"/>
    <n v="7.5"/>
    <n v="7.1"/>
    <n v="300"/>
    <n v="-1"/>
    <d v="2017-04-09T00:00:00"/>
    <d v="2017-04-01T00:00:00"/>
    <d v="2017-04-09T00:00:00"/>
    <s v="Sunday"/>
    <d v="1899-12-30T13:04:11"/>
    <d v="1899-12-30T13:00:00"/>
    <n v="1"/>
    <d v="2017-04-09T00:00:00"/>
    <d v="2017-04-01T00:00:00"/>
    <d v="2017-04-09T00:00:00"/>
    <s v="Sunday"/>
    <d v="1899-12-30T13:54:43"/>
    <d v="1899-12-30T14:00:00"/>
    <s v="One Way"/>
  </r>
  <r>
    <n v="1572147"/>
    <s v="Non-RFID Card Member"/>
    <m/>
    <m/>
    <n v="53202"/>
    <s v="UNITED STATES"/>
    <s v="Single Ride"/>
    <n v="5583"/>
    <x v="4"/>
    <n v="43.04824"/>
    <n v="-87.904970000000006"/>
    <x v="6"/>
    <n v="43.03519"/>
    <n v="-87.907390000000007"/>
    <n v="8"/>
    <n v="3"/>
    <n v="1.2"/>
    <n v="1.1000000000000001"/>
    <n v="48"/>
    <n v="-1"/>
    <d v="2017-04-09T00:00:00"/>
    <d v="2017-04-01T00:00:00"/>
    <d v="2017-04-09T00:00:00"/>
    <s v="Sunday"/>
    <d v="1899-12-30T13:12:05"/>
    <d v="1899-12-30T13:00:00"/>
    <n v="1"/>
    <d v="2017-04-09T00:00:00"/>
    <d v="2017-04-01T00:00:00"/>
    <d v="2017-04-09T00:00:00"/>
    <s v="Sunday"/>
    <d v="1899-12-30T13:20:08"/>
    <d v="1899-12-30T13:00:00"/>
    <s v="One Way"/>
  </r>
  <r>
    <n v="1572160"/>
    <s v="Non-RFID Card Member"/>
    <m/>
    <m/>
    <n v="53202"/>
    <s v="UNITED STATES"/>
    <s v="Single Ride"/>
    <n v="5437"/>
    <x v="5"/>
    <n v="43.031320000000001"/>
    <n v="-87.904259999999994"/>
    <x v="41"/>
    <n v="43.031320000000001"/>
    <n v="-87.904259999999994"/>
    <n v="46"/>
    <n v="6"/>
    <n v="6.9"/>
    <n v="6.6"/>
    <n v="276"/>
    <n v="-1"/>
    <d v="2017-04-16T00:00:00"/>
    <d v="2017-04-01T00:00:00"/>
    <d v="2017-04-16T00:00:00"/>
    <s v="Sunday"/>
    <d v="1899-12-30T14:11:45"/>
    <d v="1899-12-30T14:00:00"/>
    <n v="1"/>
    <d v="2017-04-16T00:00:00"/>
    <d v="2017-04-01T00:00:00"/>
    <d v="2017-04-16T00:00:00"/>
    <s v="Sunday"/>
    <d v="1899-12-30T14:57:40"/>
    <d v="1899-12-30T15:00:00"/>
    <s v="Round Trip"/>
  </r>
  <r>
    <n v="1572160"/>
    <s v="Non-RFID Card Member"/>
    <m/>
    <m/>
    <n v="53202"/>
    <s v="UNITED STATES"/>
    <s v="Single Ride"/>
    <n v="997"/>
    <x v="5"/>
    <n v="43.031320000000001"/>
    <n v="-87.904259999999994"/>
    <x v="41"/>
    <n v="43.031320000000001"/>
    <n v="-87.904259999999994"/>
    <n v="43"/>
    <n v="6"/>
    <n v="6.5"/>
    <n v="6.1"/>
    <n v="258"/>
    <n v="-1"/>
    <d v="2017-04-23T00:00:00"/>
    <d v="2017-04-01T00:00:00"/>
    <d v="2017-04-23T00:00:00"/>
    <s v="Sunday"/>
    <d v="1899-12-30T10:46:52"/>
    <d v="1899-12-30T11:00:00"/>
    <n v="1"/>
    <d v="2017-04-23T00:00:00"/>
    <d v="2017-04-01T00:00:00"/>
    <d v="2017-04-23T00:00:00"/>
    <s v="Sunday"/>
    <d v="1899-12-30T11:29:36"/>
    <d v="1899-12-30T11:00:00"/>
    <s v="Round Trip"/>
  </r>
  <r>
    <n v="1572179"/>
    <s v="Non-RFID Card Member"/>
    <m/>
    <m/>
    <n v="54115"/>
    <s v="UNITED STATES"/>
    <s v="Single Ride"/>
    <n v="5525"/>
    <x v="38"/>
    <n v="43.058619999999998"/>
    <n v="-87.885319999999993"/>
    <x v="41"/>
    <n v="43.031320000000001"/>
    <n v="-87.904259999999994"/>
    <n v="31"/>
    <n v="3"/>
    <n v="4.7"/>
    <n v="4.4000000000000004"/>
    <n v="186"/>
    <n v="-1"/>
    <d v="2017-04-09T00:00:00"/>
    <d v="2017-04-01T00:00:00"/>
    <d v="2017-04-09T00:00:00"/>
    <s v="Sunday"/>
    <d v="1899-12-30T14:53:02"/>
    <d v="1899-12-30T15:00:00"/>
    <n v="1"/>
    <d v="2017-04-09T00:00:00"/>
    <d v="2017-04-01T00:00:00"/>
    <d v="2017-04-09T00:00:00"/>
    <s v="Sunday"/>
    <d v="1899-12-30T15:24:29"/>
    <d v="1899-12-30T15:00:00"/>
    <s v="One Way"/>
  </r>
  <r>
    <n v="1572181"/>
    <s v="Non-RFID Card Member"/>
    <m/>
    <m/>
    <n v="53045"/>
    <s v="UNITED STATES"/>
    <s v="Single Ride"/>
    <n v="11064"/>
    <x v="38"/>
    <n v="43.058619999999998"/>
    <n v="-87.885319999999993"/>
    <x v="41"/>
    <n v="43.031320000000001"/>
    <n v="-87.904259999999994"/>
    <n v="31"/>
    <n v="3"/>
    <n v="4.7"/>
    <n v="4.4000000000000004"/>
    <n v="186"/>
    <n v="-1"/>
    <d v="2017-04-09T00:00:00"/>
    <d v="2017-04-01T00:00:00"/>
    <d v="2017-04-09T00:00:00"/>
    <s v="Sunday"/>
    <d v="1899-12-30T14:53:42"/>
    <d v="1899-12-30T15:00:00"/>
    <n v="1"/>
    <d v="2017-04-09T00:00:00"/>
    <d v="2017-04-01T00:00:00"/>
    <d v="2017-04-09T00:00:00"/>
    <s v="Sunday"/>
    <d v="1899-12-30T15:24:39"/>
    <d v="1899-12-30T15:00:00"/>
    <s v="One Way"/>
  </r>
  <r>
    <n v="1572181"/>
    <s v="Non-RFID Card Member"/>
    <m/>
    <m/>
    <n v="53045"/>
    <s v="UNITED STATES"/>
    <s v="Single Ride"/>
    <n v="99"/>
    <x v="5"/>
    <n v="43.031320000000001"/>
    <n v="-87.904259999999994"/>
    <x v="10"/>
    <n v="43.058619999999998"/>
    <n v="-87.885319999999993"/>
    <n v="23"/>
    <n v="3"/>
    <n v="3.5"/>
    <n v="3.3"/>
    <n v="138"/>
    <n v="-1"/>
    <d v="2017-04-09T00:00:00"/>
    <d v="2017-04-01T00:00:00"/>
    <d v="2017-04-09T00:00:00"/>
    <s v="Sunday"/>
    <d v="1899-12-30T13:20:17"/>
    <d v="1899-12-30T13:00:00"/>
    <n v="1"/>
    <d v="2017-04-09T00:00:00"/>
    <d v="2017-04-01T00:00:00"/>
    <d v="2017-04-09T00:00:00"/>
    <s v="Sunday"/>
    <d v="1899-12-30T13:43:49"/>
    <d v="1899-12-30T14:00:00"/>
    <s v="One Way"/>
  </r>
  <r>
    <n v="1572297"/>
    <s v="Non-RFID Card Member"/>
    <m/>
    <m/>
    <n v="53214"/>
    <s v="UNITED STATES"/>
    <s v="Single Ride"/>
    <n v="263"/>
    <x v="3"/>
    <n v="43.03519"/>
    <n v="-87.907390000000007"/>
    <x v="7"/>
    <n v="43.038580000000003"/>
    <n v="-87.90934"/>
    <n v="57"/>
    <n v="0"/>
    <n v="8.6"/>
    <n v="8.1"/>
    <n v="342"/>
    <n v="-1"/>
    <d v="2017-04-09T00:00:00"/>
    <d v="2017-04-01T00:00:00"/>
    <d v="2017-04-09T00:00:00"/>
    <s v="Sunday"/>
    <d v="1899-12-30T13:44:07"/>
    <d v="1899-12-30T14:00:00"/>
    <n v="1"/>
    <d v="2017-04-09T00:00:00"/>
    <d v="2017-04-01T00:00:00"/>
    <d v="2017-04-09T00:00:00"/>
    <s v="Sunday"/>
    <d v="1899-12-30T14:41:06"/>
    <d v="1899-12-30T15:00:00"/>
    <s v="One Way"/>
  </r>
  <r>
    <n v="1572317"/>
    <s v="Non-RFID Card Member"/>
    <m/>
    <m/>
    <n v="60031"/>
    <s v="UNITED STATES"/>
    <s v="Single Ride"/>
    <n v="5470"/>
    <x v="27"/>
    <n v="43.074890000000003"/>
    <n v="-87.882810000000006"/>
    <x v="25"/>
    <n v="43.074890000000003"/>
    <n v="-87.882810000000006"/>
    <n v="88"/>
    <n v="9"/>
    <n v="13.2"/>
    <n v="12.5"/>
    <n v="528"/>
    <n v="-1"/>
    <d v="2017-04-09T00:00:00"/>
    <d v="2017-04-01T00:00:00"/>
    <d v="2017-04-09T00:00:00"/>
    <s v="Sunday"/>
    <d v="1899-12-30T13:46:12"/>
    <d v="1899-12-30T14:00:00"/>
    <n v="1"/>
    <d v="2017-04-09T00:00:00"/>
    <d v="2017-04-01T00:00:00"/>
    <d v="2017-04-09T00:00:00"/>
    <s v="Sunday"/>
    <d v="1899-12-30T15:14:11"/>
    <d v="1899-12-30T15:00:00"/>
    <s v="Round Trip"/>
  </r>
  <r>
    <n v="1572375"/>
    <s v="Non-RFID Card Member"/>
    <m/>
    <m/>
    <n v="53201"/>
    <s v="UNITED STATES"/>
    <s v="Single Ride"/>
    <n v="5576"/>
    <x v="45"/>
    <n v="43.077359999999999"/>
    <n v="-87.880769999999998"/>
    <x v="48"/>
    <n v="43.060155999999999"/>
    <n v="-87.881258000000003"/>
    <n v="32"/>
    <n v="3"/>
    <n v="4.8"/>
    <n v="4.5999999999999996"/>
    <n v="192"/>
    <n v="-1"/>
    <d v="2017-04-09T00:00:00"/>
    <d v="2017-04-01T00:00:00"/>
    <d v="2017-04-09T00:00:00"/>
    <s v="Sunday"/>
    <d v="1899-12-30T13:55:37"/>
    <d v="1899-12-30T14:00:00"/>
    <n v="1"/>
    <d v="2017-04-09T00:00:00"/>
    <d v="2017-04-01T00:00:00"/>
    <d v="2017-04-09T00:00:00"/>
    <s v="Sunday"/>
    <d v="1899-12-30T14:27:35"/>
    <d v="1899-12-30T14:00:00"/>
    <s v="One Way"/>
  </r>
  <r>
    <n v="1572402"/>
    <s v="Non-RFID Card Member"/>
    <m/>
    <m/>
    <n v="53122"/>
    <s v="UNITED STATES"/>
    <s v="Single Ride"/>
    <n v="5439"/>
    <x v="32"/>
    <n v="43.078530000000001"/>
    <n v="-87.882620000000003"/>
    <x v="13"/>
    <n v="43.078530000000001"/>
    <n v="-87.882620000000003"/>
    <n v="27"/>
    <n v="3"/>
    <n v="4.0999999999999996"/>
    <n v="3.8"/>
    <n v="162"/>
    <n v="-1"/>
    <d v="2017-04-09T00:00:00"/>
    <d v="2017-04-01T00:00:00"/>
    <d v="2017-04-09T00:00:00"/>
    <s v="Sunday"/>
    <d v="1899-12-30T14:01:55"/>
    <d v="1899-12-30T14:00:00"/>
    <n v="1"/>
    <d v="2017-04-09T00:00:00"/>
    <d v="2017-04-01T00:00:00"/>
    <d v="2017-04-09T00:00:00"/>
    <s v="Sunday"/>
    <d v="1899-12-30T14:28:36"/>
    <d v="1899-12-30T14:00:00"/>
    <s v="Round Trip"/>
  </r>
  <r>
    <n v="1572435"/>
    <s v="Non-RFID Card Member"/>
    <m/>
    <m/>
    <n v="2155"/>
    <s v="UNITED STATES"/>
    <s v="Single Ride"/>
    <n v="11094"/>
    <x v="52"/>
    <n v="43.034619999999997"/>
    <n v="-87.917500000000004"/>
    <x v="5"/>
    <n v="43.04824"/>
    <n v="-87.904970000000006"/>
    <n v="93"/>
    <n v="9"/>
    <n v="14"/>
    <n v="13.3"/>
    <n v="558"/>
    <n v="-1"/>
    <d v="2017-04-09T00:00:00"/>
    <d v="2017-04-01T00:00:00"/>
    <d v="2017-04-09T00:00:00"/>
    <s v="Sunday"/>
    <d v="1899-12-30T14:06:09"/>
    <d v="1899-12-30T14:00:00"/>
    <n v="1"/>
    <d v="2017-04-09T00:00:00"/>
    <d v="2017-04-01T00:00:00"/>
    <d v="2017-04-09T00:00:00"/>
    <s v="Sunday"/>
    <d v="1899-12-30T15:39:18"/>
    <d v="1899-12-30T16:00:00"/>
    <s v="One Way"/>
  </r>
  <r>
    <n v="1572443"/>
    <s v="Non-RFID Card Member"/>
    <m/>
    <m/>
    <n v="53211"/>
    <s v="UNITED STATES"/>
    <s v="Single Ride"/>
    <n v="214"/>
    <x v="34"/>
    <n v="43.02948"/>
    <n v="-87.912819999999996"/>
    <x v="35"/>
    <n v="43.066893999999998"/>
    <n v="-87.877936000000005"/>
    <n v="34"/>
    <n v="3"/>
    <n v="5.0999999999999996"/>
    <n v="4.8"/>
    <n v="204"/>
    <n v="-1"/>
    <d v="2017-04-09T00:00:00"/>
    <d v="2017-04-01T00:00:00"/>
    <d v="2017-04-09T00:00:00"/>
    <s v="Sunday"/>
    <d v="1899-12-30T15:27:25"/>
    <d v="1899-12-30T15:00:00"/>
    <n v="1"/>
    <d v="2017-04-09T00:00:00"/>
    <d v="2017-04-01T00:00:00"/>
    <d v="2017-04-09T00:00:00"/>
    <s v="Sunday"/>
    <d v="1899-12-30T16:01:57"/>
    <d v="1899-12-30T16:00:00"/>
    <s v="One Way"/>
  </r>
  <r>
    <n v="1572449"/>
    <s v="Non-RFID Card Member"/>
    <m/>
    <m/>
    <n v="53211"/>
    <s v="UNITED STATES"/>
    <s v="Single Ride"/>
    <n v="172"/>
    <x v="22"/>
    <n v="43.066893999999998"/>
    <n v="-87.877936000000005"/>
    <x v="37"/>
    <n v="43.02948"/>
    <n v="-87.912819999999996"/>
    <n v="32"/>
    <n v="3"/>
    <n v="4.8"/>
    <n v="4.5999999999999996"/>
    <n v="192"/>
    <n v="-1"/>
    <d v="2017-04-09T00:00:00"/>
    <d v="2017-04-01T00:00:00"/>
    <d v="2017-04-09T00:00:00"/>
    <s v="Sunday"/>
    <d v="1899-12-30T14:08:09"/>
    <d v="1899-12-30T14:00:00"/>
    <n v="1"/>
    <d v="2017-04-09T00:00:00"/>
    <d v="2017-04-01T00:00:00"/>
    <d v="2017-04-09T00:00:00"/>
    <s v="Sunday"/>
    <d v="1899-12-30T14:40:57"/>
    <d v="1899-12-30T15:00:00"/>
    <s v="One Way"/>
  </r>
  <r>
    <n v="1572590"/>
    <s v="Non-RFID Card Member"/>
    <m/>
    <m/>
    <n v="53403"/>
    <s v="UNITED STATES"/>
    <s v="Single Ride"/>
    <n v="342"/>
    <x v="23"/>
    <n v="43.053040000000003"/>
    <n v="-87.897660000000002"/>
    <x v="11"/>
    <n v="43.052460000000004"/>
    <n v="-87.891000000000005"/>
    <n v="69"/>
    <n v="9"/>
    <n v="10.4"/>
    <n v="9.8000000000000007"/>
    <n v="414"/>
    <n v="-1"/>
    <d v="2017-04-09T00:00:00"/>
    <d v="2017-04-01T00:00:00"/>
    <d v="2017-04-09T00:00:00"/>
    <s v="Sunday"/>
    <d v="1899-12-30T14:32:44"/>
    <d v="1899-12-30T15:00:00"/>
    <n v="1"/>
    <d v="2017-04-09T00:00:00"/>
    <d v="2017-04-01T00:00:00"/>
    <d v="2017-04-09T00:00:00"/>
    <s v="Sunday"/>
    <d v="1899-12-30T15:41:54"/>
    <d v="1899-12-30T16:00:00"/>
    <s v="One Way"/>
  </r>
  <r>
    <n v="1572601"/>
    <s v="Non-RFID Card Member"/>
    <m/>
    <m/>
    <n v="53226"/>
    <s v="UNITED STATES"/>
    <s v="Single Ride"/>
    <n v="983"/>
    <x v="37"/>
    <n v="43.036900000000003"/>
    <n v="-87.89667"/>
    <x v="12"/>
    <n v="43.036900000000003"/>
    <n v="-87.89667"/>
    <n v="39"/>
    <n v="6"/>
    <n v="5.9"/>
    <n v="5.6"/>
    <n v="234"/>
    <n v="-1"/>
    <d v="2017-04-09T00:00:00"/>
    <d v="2017-04-01T00:00:00"/>
    <d v="2017-04-09T00:00:00"/>
    <s v="Sunday"/>
    <d v="1899-12-30T14:49:08"/>
    <d v="1899-12-30T15:00:00"/>
    <n v="1"/>
    <d v="2017-04-09T00:00:00"/>
    <d v="2017-04-01T00:00:00"/>
    <d v="2017-04-09T00:00:00"/>
    <s v="Sunday"/>
    <d v="1899-12-30T15:28:26"/>
    <d v="1899-12-30T15:00:00"/>
    <s v="Round Trip"/>
  </r>
  <r>
    <n v="1572617"/>
    <s v="Non-RFID Card Member"/>
    <m/>
    <m/>
    <n v="53204"/>
    <s v="UNITED STATES"/>
    <s v="Single Ride"/>
    <n v="19"/>
    <x v="39"/>
    <n v="43.020020000000002"/>
    <n v="-87.912540000000007"/>
    <x v="7"/>
    <n v="43.038580000000003"/>
    <n v="-87.90934"/>
    <n v="9"/>
    <n v="3"/>
    <n v="1.4"/>
    <n v="1.3"/>
    <n v="54"/>
    <n v="-1"/>
    <d v="2017-04-09T00:00:00"/>
    <d v="2017-04-01T00:00:00"/>
    <d v="2017-04-09T00:00:00"/>
    <s v="Sunday"/>
    <d v="1899-12-30T14:38:42"/>
    <d v="1899-12-30T15:00:00"/>
    <n v="1"/>
    <d v="2017-04-09T00:00:00"/>
    <d v="2017-04-01T00:00:00"/>
    <d v="2017-04-09T00:00:00"/>
    <s v="Sunday"/>
    <d v="1899-12-30T14:47:52"/>
    <d v="1899-12-30T15:00:00"/>
    <s v="One Way"/>
  </r>
  <r>
    <n v="1572618"/>
    <s v="Non-RFID Card Member"/>
    <m/>
    <m/>
    <n v="53207"/>
    <s v="UNITED STATES"/>
    <s v="Single Ride"/>
    <n v="960"/>
    <x v="33"/>
    <n v="43.004728999999998"/>
    <n v="-87.905463999999995"/>
    <x v="30"/>
    <n v="43.004728999999998"/>
    <n v="-87.905463999999995"/>
    <n v="95"/>
    <n v="12"/>
    <n v="14.3"/>
    <n v="13.5"/>
    <n v="570"/>
    <n v="-1"/>
    <d v="2017-04-09T00:00:00"/>
    <d v="2017-04-01T00:00:00"/>
    <d v="2017-04-09T00:00:00"/>
    <s v="Sunday"/>
    <d v="1899-12-30T14:39:00"/>
    <d v="1899-12-30T15:00:00"/>
    <n v="1"/>
    <d v="2017-04-09T00:00:00"/>
    <d v="2017-04-01T00:00:00"/>
    <d v="2017-04-09T00:00:00"/>
    <s v="Sunday"/>
    <d v="1899-12-30T16:14:48"/>
    <d v="1899-12-30T16:00:00"/>
    <s v="Round Trip"/>
  </r>
  <r>
    <n v="1572618"/>
    <s v="Non-RFID Card Member"/>
    <m/>
    <m/>
    <n v="53207"/>
    <s v="UNITED STATES"/>
    <s v="Single Ride"/>
    <n v="286"/>
    <x v="33"/>
    <n v="43.004728999999998"/>
    <n v="-87.905463999999995"/>
    <x v="30"/>
    <n v="43.004728999999998"/>
    <n v="-87.905463999999995"/>
    <n v="94"/>
    <n v="9"/>
    <n v="14.1"/>
    <n v="13.4"/>
    <n v="564"/>
    <n v="-1"/>
    <d v="2017-04-09T00:00:00"/>
    <d v="2017-04-01T00:00:00"/>
    <d v="2017-04-09T00:00:00"/>
    <s v="Sunday"/>
    <d v="1899-12-30T14:41:01"/>
    <d v="1899-12-30T15:00:00"/>
    <n v="1"/>
    <d v="2017-04-09T00:00:00"/>
    <d v="2017-04-01T00:00:00"/>
    <d v="2017-04-09T00:00:00"/>
    <s v="Sunday"/>
    <d v="1899-12-30T16:15:26"/>
    <d v="1899-12-30T16:00:00"/>
    <s v="Round Trip"/>
  </r>
  <r>
    <n v="1572618"/>
    <s v="Non-RFID Card Member"/>
    <m/>
    <m/>
    <n v="53207"/>
    <s v="UNITED STATES"/>
    <s v="Single Ride"/>
    <n v="309"/>
    <x v="33"/>
    <n v="43.004728999999998"/>
    <n v="-87.905463999999995"/>
    <x v="30"/>
    <n v="43.004728999999998"/>
    <n v="-87.905463999999995"/>
    <n v="94"/>
    <n v="9"/>
    <n v="14.1"/>
    <n v="13.4"/>
    <n v="564"/>
    <n v="-1"/>
    <d v="2017-04-09T00:00:00"/>
    <d v="2017-04-01T00:00:00"/>
    <d v="2017-04-09T00:00:00"/>
    <s v="Sunday"/>
    <d v="1899-12-30T14:41:37"/>
    <d v="1899-12-30T15:00:00"/>
    <n v="1"/>
    <d v="2017-04-09T00:00:00"/>
    <d v="2017-04-01T00:00:00"/>
    <d v="2017-04-09T00:00:00"/>
    <s v="Sunday"/>
    <d v="1899-12-30T16:15:30"/>
    <d v="1899-12-30T16:00:00"/>
    <s v="Round Trip"/>
  </r>
  <r>
    <n v="1572731"/>
    <s v="Non-RFID Card Member"/>
    <m/>
    <m/>
    <n v="53202"/>
    <s v="UNITED STATES"/>
    <s v="Single Ride"/>
    <n v="11047"/>
    <x v="12"/>
    <n v="43.052460000000004"/>
    <n v="-87.891000000000005"/>
    <x v="30"/>
    <n v="43.004728999999998"/>
    <n v="-87.905463999999995"/>
    <n v="29"/>
    <n v="3"/>
    <n v="4.4000000000000004"/>
    <n v="4.0999999999999996"/>
    <n v="174"/>
    <n v="-1"/>
    <d v="2017-04-09T00:00:00"/>
    <d v="2017-04-01T00:00:00"/>
    <d v="2017-04-09T00:00:00"/>
    <s v="Sunday"/>
    <d v="1899-12-30T14:56:06"/>
    <d v="1899-12-30T15:00:00"/>
    <n v="1"/>
    <d v="2017-04-09T00:00:00"/>
    <d v="2017-04-01T00:00:00"/>
    <d v="2017-04-09T00:00:00"/>
    <s v="Sunday"/>
    <d v="1899-12-30T15:25:42"/>
    <d v="1899-12-30T15:00:00"/>
    <s v="One Way"/>
  </r>
  <r>
    <n v="1572746"/>
    <s v="Non-RFID Card Member"/>
    <m/>
    <m/>
    <m/>
    <s v="UNITED STATES"/>
    <s v="Single Ride"/>
    <n v="11055"/>
    <x v="51"/>
    <n v="43.06044"/>
    <n v="-88.016239999999996"/>
    <x v="46"/>
    <n v="43.06044"/>
    <n v="-88.016239999999996"/>
    <n v="48"/>
    <n v="6"/>
    <n v="7.2"/>
    <n v="6.8"/>
    <n v="288"/>
    <n v="-1"/>
    <d v="2017-04-09T00:00:00"/>
    <d v="2017-04-01T00:00:00"/>
    <d v="2017-04-09T00:00:00"/>
    <s v="Sunday"/>
    <d v="1899-12-30T14:59:09"/>
    <d v="1899-12-30T15:00:00"/>
    <n v="1"/>
    <d v="2017-04-09T00:00:00"/>
    <d v="2017-04-01T00:00:00"/>
    <d v="2017-04-09T00:00:00"/>
    <s v="Sunday"/>
    <d v="1899-12-30T15:47:52"/>
    <d v="1899-12-30T16:00:00"/>
    <s v="Round Trip"/>
  </r>
  <r>
    <n v="1572786"/>
    <s v="Non-RFID Card Member"/>
    <m/>
    <m/>
    <n v="2048"/>
    <s v="UNITED STATES"/>
    <s v="Single Ride"/>
    <n v="23"/>
    <x v="12"/>
    <n v="43.052460000000004"/>
    <n v="-87.891000000000005"/>
    <x v="45"/>
    <n v="43.046570000000003"/>
    <n v="-87.908720000000002"/>
    <n v="64"/>
    <n v="6"/>
    <n v="9.6"/>
    <n v="9.1"/>
    <n v="384"/>
    <n v="-1"/>
    <d v="2017-04-09T00:00:00"/>
    <d v="2017-04-01T00:00:00"/>
    <d v="2017-04-09T00:00:00"/>
    <s v="Sunday"/>
    <d v="1899-12-30T15:04:55"/>
    <d v="1899-12-30T15:00:00"/>
    <n v="1"/>
    <d v="2017-04-09T00:00:00"/>
    <d v="2017-04-01T00:00:00"/>
    <d v="2017-04-09T00:00:00"/>
    <s v="Sunday"/>
    <d v="1899-12-30T16:08:48"/>
    <d v="1899-12-30T16:00:00"/>
    <s v="One Way"/>
  </r>
  <r>
    <n v="1572811"/>
    <s v="Non-RFID Card Member"/>
    <m/>
    <m/>
    <n v="53214"/>
    <s v="UNITED STATES"/>
    <s v="Single Ride"/>
    <n v="178"/>
    <x v="37"/>
    <n v="43.036900000000003"/>
    <n v="-87.89667"/>
    <x v="12"/>
    <n v="43.036900000000003"/>
    <n v="-87.89667"/>
    <n v="40"/>
    <n v="6"/>
    <n v="6"/>
    <n v="5.7"/>
    <n v="240"/>
    <n v="-1"/>
    <d v="2017-04-09T00:00:00"/>
    <d v="2017-04-01T00:00:00"/>
    <d v="2017-04-09T00:00:00"/>
    <s v="Sunday"/>
    <d v="1899-12-30T15:08:14"/>
    <d v="1899-12-30T15:00:00"/>
    <n v="1"/>
    <d v="2017-04-09T00:00:00"/>
    <d v="2017-04-01T00:00:00"/>
    <d v="2017-04-09T00:00:00"/>
    <s v="Sunday"/>
    <d v="1899-12-30T15:48:14"/>
    <d v="1899-12-30T16:00:00"/>
    <s v="Round Trip"/>
  </r>
  <r>
    <n v="1572828"/>
    <s v="Non-RFID Card Member"/>
    <m/>
    <m/>
    <n v="60072"/>
    <s v="UNITED STATES"/>
    <s v="Single Ride"/>
    <n v="5449"/>
    <x v="24"/>
    <n v="43.040154000000001"/>
    <n v="-87.932113000000001"/>
    <x v="6"/>
    <n v="43.03519"/>
    <n v="-87.907390000000007"/>
    <n v="31"/>
    <n v="0"/>
    <n v="4.7"/>
    <n v="4.4000000000000004"/>
    <n v="186"/>
    <n v="-1"/>
    <d v="2017-04-09T00:00:00"/>
    <d v="2017-04-01T00:00:00"/>
    <d v="2017-04-09T00:00:00"/>
    <s v="Sunday"/>
    <d v="1899-12-30T15:13:18"/>
    <d v="1899-12-30T15:00:00"/>
    <n v="1"/>
    <d v="2017-04-09T00:00:00"/>
    <d v="2017-04-01T00:00:00"/>
    <d v="2017-04-09T00:00:00"/>
    <s v="Sunday"/>
    <d v="1899-12-30T15:44:30"/>
    <d v="1899-12-30T16:00:00"/>
    <s v="One Way"/>
  </r>
  <r>
    <n v="1572828"/>
    <s v="Non-RFID Card Member"/>
    <m/>
    <m/>
    <n v="60072"/>
    <s v="UNITED STATES"/>
    <s v="Single Ride"/>
    <n v="27"/>
    <x v="24"/>
    <n v="43.040154000000001"/>
    <n v="-87.932113000000001"/>
    <x v="6"/>
    <n v="43.03519"/>
    <n v="-87.907390000000007"/>
    <n v="32"/>
    <n v="3"/>
    <n v="4.8"/>
    <n v="4.5999999999999996"/>
    <n v="192"/>
    <n v="-1"/>
    <d v="2017-04-09T00:00:00"/>
    <d v="2017-04-01T00:00:00"/>
    <d v="2017-04-09T00:00:00"/>
    <s v="Sunday"/>
    <d v="1899-12-30T15:12:14"/>
    <d v="1899-12-30T15:00:00"/>
    <n v="1"/>
    <d v="2017-04-09T00:00:00"/>
    <d v="2017-04-01T00:00:00"/>
    <d v="2017-04-09T00:00:00"/>
    <s v="Sunday"/>
    <d v="1899-12-30T15:44:47"/>
    <d v="1899-12-30T16:00:00"/>
    <s v="One Way"/>
  </r>
  <r>
    <n v="1573041"/>
    <s v="Non-RFID Card Member"/>
    <m/>
    <m/>
    <n v="53202"/>
    <s v="UNITED STATES"/>
    <s v="Single Ride"/>
    <n v="11062"/>
    <x v="4"/>
    <n v="43.04824"/>
    <n v="-87.904970000000006"/>
    <x v="5"/>
    <n v="43.04824"/>
    <n v="-87.904970000000006"/>
    <n v="77"/>
    <n v="9"/>
    <n v="11.6"/>
    <n v="11"/>
    <n v="462"/>
    <n v="-1"/>
    <d v="2017-04-09T00:00:00"/>
    <d v="2017-04-01T00:00:00"/>
    <d v="2017-04-09T00:00:00"/>
    <s v="Sunday"/>
    <d v="1899-12-30T15:50:32"/>
    <d v="1899-12-30T16:00:00"/>
    <n v="1"/>
    <d v="2017-04-09T00:00:00"/>
    <d v="2017-04-01T00:00:00"/>
    <d v="2017-04-09T00:00:00"/>
    <s v="Sunday"/>
    <d v="1899-12-30T17:07:28"/>
    <d v="1899-12-30T17:00:00"/>
    <s v="Round Trip"/>
  </r>
  <r>
    <n v="1573052"/>
    <s v="Non-RFID Card Member"/>
    <m/>
    <m/>
    <n v="53216"/>
    <s v="UNITED STATES"/>
    <s v="Single Ride"/>
    <n v="11060"/>
    <x v="4"/>
    <n v="43.04824"/>
    <n v="-87.904970000000006"/>
    <x v="33"/>
    <n v="43.04804"/>
    <n v="-87.896720000000002"/>
    <n v="34"/>
    <n v="3"/>
    <n v="5.0999999999999996"/>
    <n v="4.8"/>
    <n v="204"/>
    <n v="-1"/>
    <d v="2017-04-09T00:00:00"/>
    <d v="2017-04-01T00:00:00"/>
    <d v="2017-04-09T00:00:00"/>
    <s v="Sunday"/>
    <d v="1899-12-30T15:53:05"/>
    <d v="1899-12-30T16:00:00"/>
    <n v="1"/>
    <d v="2017-04-09T00:00:00"/>
    <d v="2017-04-01T00:00:00"/>
    <d v="2017-04-09T00:00:00"/>
    <s v="Sunday"/>
    <d v="1899-12-30T16:27:08"/>
    <d v="1899-12-30T16:00:00"/>
    <s v="One Way"/>
  </r>
  <r>
    <n v="1573065"/>
    <s v="Non-RFID Card Member"/>
    <m/>
    <m/>
    <n v="53226"/>
    <s v="UNITED STATES"/>
    <s v="Single Ride"/>
    <n v="11121"/>
    <x v="18"/>
    <n v="43.048609999999996"/>
    <n v="-88.008480000000006"/>
    <x v="32"/>
    <n v="43.048609999999996"/>
    <n v="-88.008480000000006"/>
    <n v="50"/>
    <n v="6"/>
    <n v="7.5"/>
    <n v="7.1"/>
    <n v="300"/>
    <n v="-1"/>
    <d v="2017-04-09T00:00:00"/>
    <d v="2017-04-01T00:00:00"/>
    <d v="2017-04-09T00:00:00"/>
    <s v="Sunday"/>
    <d v="1899-12-30T15:57:05"/>
    <d v="1899-12-30T16:00:00"/>
    <n v="1"/>
    <d v="2017-04-09T00:00:00"/>
    <d v="2017-04-01T00:00:00"/>
    <d v="2017-04-09T00:00:00"/>
    <s v="Sunday"/>
    <d v="1899-12-30T16:47:18"/>
    <d v="1899-12-30T17:00:00"/>
    <s v="Round Trip"/>
  </r>
  <r>
    <n v="1573089"/>
    <s v="Non-RFID Card Member"/>
    <m/>
    <m/>
    <n v="53222"/>
    <s v="UNITED STATES"/>
    <s v="Single Ride"/>
    <n v="5446"/>
    <x v="53"/>
    <n v="43.074655999999997"/>
    <n v="-87.889011999999994"/>
    <x v="55"/>
    <n v="43.074655999999997"/>
    <n v="-87.889011999999994"/>
    <n v="75"/>
    <n v="9"/>
    <n v="11.3"/>
    <n v="10.7"/>
    <n v="450"/>
    <n v="-1"/>
    <d v="2017-04-09T00:00:00"/>
    <d v="2017-04-01T00:00:00"/>
    <d v="2017-04-09T00:00:00"/>
    <s v="Sunday"/>
    <d v="1899-12-30T16:03:37"/>
    <d v="1899-12-30T16:00:00"/>
    <n v="1"/>
    <d v="2017-04-09T00:00:00"/>
    <d v="2017-04-01T00:00:00"/>
    <d v="2017-04-09T00:00:00"/>
    <s v="Sunday"/>
    <d v="1899-12-30T17:18:53"/>
    <d v="1899-12-30T17:00:00"/>
    <s v="Round Trip"/>
  </r>
  <r>
    <n v="1573162"/>
    <s v="Non-RFID Card Member"/>
    <m/>
    <m/>
    <n v="60565"/>
    <s v="UNITED STATES"/>
    <s v="Single Ride"/>
    <n v="231"/>
    <x v="24"/>
    <n v="43.040154000000001"/>
    <n v="-87.932113000000001"/>
    <x v="31"/>
    <n v="43.040154000000001"/>
    <n v="-87.932113000000001"/>
    <n v="64"/>
    <n v="6"/>
    <n v="9.6"/>
    <n v="9.1"/>
    <n v="384"/>
    <n v="-1"/>
    <d v="2017-04-09T00:00:00"/>
    <d v="2017-04-01T00:00:00"/>
    <d v="2017-04-09T00:00:00"/>
    <s v="Sunday"/>
    <d v="1899-12-30T16:21:34"/>
    <d v="1899-12-30T16:00:00"/>
    <n v="1"/>
    <d v="2017-04-09T00:00:00"/>
    <d v="2017-04-01T00:00:00"/>
    <d v="2017-04-09T00:00:00"/>
    <s v="Sunday"/>
    <d v="1899-12-30T17:25:54"/>
    <d v="1899-12-30T17:00:00"/>
    <s v="Round Trip"/>
  </r>
  <r>
    <n v="1573220"/>
    <s v="Non-RFID Card Member"/>
    <m/>
    <m/>
    <n v="60007"/>
    <s v="UNITED STATES"/>
    <s v="Single Ride"/>
    <n v="5556"/>
    <x v="25"/>
    <n v="43.058010000000003"/>
    <n v="-87.877300000000005"/>
    <x v="48"/>
    <n v="43.060155999999999"/>
    <n v="-87.881258000000003"/>
    <n v="87"/>
    <n v="9"/>
    <n v="13.1"/>
    <n v="12.4"/>
    <n v="522"/>
    <n v="-1"/>
    <d v="2017-04-09T00:00:00"/>
    <d v="2017-04-01T00:00:00"/>
    <d v="2017-04-09T00:00:00"/>
    <s v="Sunday"/>
    <d v="1899-12-30T16:35:02"/>
    <d v="1899-12-30T17:00:00"/>
    <n v="1"/>
    <d v="2017-04-09T00:00:00"/>
    <d v="2017-04-01T00:00:00"/>
    <d v="2017-04-09T00:00:00"/>
    <s v="Sunday"/>
    <d v="1899-12-30T18:02:46"/>
    <d v="1899-12-30T18:00:00"/>
    <s v="One Way"/>
  </r>
  <r>
    <n v="1573314"/>
    <s v="Non-RFID Card Member"/>
    <m/>
    <m/>
    <m/>
    <s v="UNITED STATES"/>
    <s v="Single Ride"/>
    <n v="11101"/>
    <x v="6"/>
    <n v="43.038719999999998"/>
    <n v="-87.905339999999995"/>
    <x v="36"/>
    <n v="43.038719999999998"/>
    <n v="-87.905339999999995"/>
    <n v="76"/>
    <n v="9"/>
    <n v="11.4"/>
    <n v="10.8"/>
    <n v="456"/>
    <n v="-1"/>
    <d v="2017-04-09T00:00:00"/>
    <d v="2017-04-01T00:00:00"/>
    <d v="2017-04-09T00:00:00"/>
    <s v="Sunday"/>
    <d v="1899-12-30T16:55:51"/>
    <d v="1899-12-30T17:00:00"/>
    <n v="1"/>
    <d v="2017-04-09T00:00:00"/>
    <d v="2017-04-01T00:00:00"/>
    <d v="2017-04-09T00:00:00"/>
    <s v="Sunday"/>
    <d v="1899-12-30T18:11:42"/>
    <d v="1899-12-30T18:00:00"/>
    <s v="Round Trip"/>
  </r>
  <r>
    <n v="1573323"/>
    <s v="Non-RFID Card Member"/>
    <m/>
    <m/>
    <n v="60402"/>
    <s v="UNITED STATES"/>
    <s v="Single Ride"/>
    <n v="247"/>
    <x v="41"/>
    <n v="43.031480000000002"/>
    <n v="-87.908169999999998"/>
    <x v="43"/>
    <n v="43.031480000000002"/>
    <n v="-87.908169999999998"/>
    <n v="40"/>
    <n v="6"/>
    <n v="6"/>
    <n v="5.7"/>
    <n v="240"/>
    <n v="-1"/>
    <d v="2017-04-09T00:00:00"/>
    <d v="2017-04-01T00:00:00"/>
    <d v="2017-04-09T00:00:00"/>
    <s v="Sunday"/>
    <d v="1899-12-30T16:57:41"/>
    <d v="1899-12-30T17:00:00"/>
    <n v="1"/>
    <d v="2017-04-09T00:00:00"/>
    <d v="2017-04-01T00:00:00"/>
    <d v="2017-04-09T00:00:00"/>
    <s v="Sunday"/>
    <d v="1899-12-30T17:37:48"/>
    <d v="1899-12-30T18:00:00"/>
    <s v="Round Trip"/>
  </r>
  <r>
    <n v="1573361"/>
    <s v="Non-RFID Card Member"/>
    <m/>
    <m/>
    <n v="53212"/>
    <s v="UNITED STATES"/>
    <s v="Single Ride"/>
    <n v="5422"/>
    <x v="20"/>
    <n v="43.049230000000001"/>
    <n v="-87.911940000000001"/>
    <x v="0"/>
    <n v="43.049230000000001"/>
    <n v="-87.911940000000001"/>
    <n v="27"/>
    <n v="3"/>
    <n v="4.0999999999999996"/>
    <n v="3.8"/>
    <n v="162"/>
    <n v="-1"/>
    <d v="2017-04-09T00:00:00"/>
    <d v="2017-04-01T00:00:00"/>
    <d v="2017-04-09T00:00:00"/>
    <s v="Sunday"/>
    <d v="1899-12-30T17:09:03"/>
    <d v="1899-12-30T17:00:00"/>
    <n v="1"/>
    <d v="2017-04-09T00:00:00"/>
    <d v="2017-04-01T00:00:00"/>
    <d v="2017-04-09T00:00:00"/>
    <s v="Sunday"/>
    <d v="1899-12-30T17:36:39"/>
    <d v="1899-12-30T18:00:00"/>
    <s v="Round Trip"/>
  </r>
  <r>
    <n v="1573467"/>
    <s v="Non-RFID Card Member"/>
    <m/>
    <m/>
    <n v="53711"/>
    <s v="UNITED STATES"/>
    <s v="Single Ride"/>
    <n v="216"/>
    <x v="53"/>
    <n v="43.074655999999997"/>
    <n v="-87.889011999999994"/>
    <x v="13"/>
    <n v="43.078530000000001"/>
    <n v="-87.882620000000003"/>
    <n v="61"/>
    <n v="6"/>
    <n v="9.1999999999999993"/>
    <n v="8.6999999999999993"/>
    <n v="366"/>
    <n v="-1"/>
    <d v="2017-04-09T00:00:00"/>
    <d v="2017-04-01T00:00:00"/>
    <d v="2017-04-09T00:00:00"/>
    <s v="Sunday"/>
    <d v="1899-12-30T17:40:34"/>
    <d v="1899-12-30T18:00:00"/>
    <n v="1"/>
    <d v="2017-04-09T00:00:00"/>
    <d v="2017-04-01T00:00:00"/>
    <d v="2017-04-09T00:00:00"/>
    <s v="Sunday"/>
    <d v="1899-12-30T18:41:59"/>
    <d v="1899-12-30T19:00:00"/>
    <s v="One Way"/>
  </r>
  <r>
    <n v="1573488"/>
    <s v="Non-RFID Card Member"/>
    <m/>
    <m/>
    <n v="53211"/>
    <s v="UNITED STATES"/>
    <s v="Single Ride"/>
    <n v="5465"/>
    <x v="32"/>
    <n v="43.078530000000001"/>
    <n v="-87.882620000000003"/>
    <x v="13"/>
    <n v="43.078530000000001"/>
    <n v="-87.882620000000003"/>
    <n v="85"/>
    <n v="9"/>
    <n v="12.8"/>
    <n v="12.1"/>
    <n v="510"/>
    <n v="-1"/>
    <d v="2017-04-09T00:00:00"/>
    <d v="2017-04-01T00:00:00"/>
    <d v="2017-04-09T00:00:00"/>
    <s v="Sunday"/>
    <d v="1899-12-30T17:45:34"/>
    <d v="1899-12-30T18:00:00"/>
    <n v="1"/>
    <d v="2017-04-09T00:00:00"/>
    <d v="2017-04-01T00:00:00"/>
    <d v="2017-04-09T00:00:00"/>
    <s v="Sunday"/>
    <d v="1899-12-30T19:10:44"/>
    <d v="1899-12-30T19:00:00"/>
    <s v="Round Trip"/>
  </r>
  <r>
    <n v="1573494"/>
    <s v="Non-RFID Card Member"/>
    <m/>
    <m/>
    <n v="53120"/>
    <s v="UNITED STATES"/>
    <s v="Single Ride"/>
    <n v="217"/>
    <x v="40"/>
    <n v="43.046570000000003"/>
    <n v="-87.908720000000002"/>
    <x v="12"/>
    <n v="43.036900000000003"/>
    <n v="-87.89667"/>
    <n v="107"/>
    <n v="12"/>
    <n v="16.100000000000001"/>
    <n v="15.2"/>
    <n v="642"/>
    <n v="-1"/>
    <d v="2017-04-09T00:00:00"/>
    <d v="2017-04-01T00:00:00"/>
    <d v="2017-04-09T00:00:00"/>
    <s v="Sunday"/>
    <d v="1899-12-30T17:47:32"/>
    <d v="1899-12-30T18:00:00"/>
    <n v="1"/>
    <d v="2017-04-09T00:00:00"/>
    <d v="2017-04-01T00:00:00"/>
    <d v="2017-04-09T00:00:00"/>
    <s v="Sunday"/>
    <d v="1899-12-30T19:34:27"/>
    <d v="1899-12-30T20:00:00"/>
    <s v="One Way"/>
  </r>
  <r>
    <n v="1573567"/>
    <s v="Non-RFID Card Member"/>
    <m/>
    <m/>
    <n v="53150"/>
    <s v="UNITED STATES"/>
    <s v="Single Ride"/>
    <n v="5550"/>
    <x v="41"/>
    <n v="43.031480000000002"/>
    <n v="-87.908169999999998"/>
    <x v="43"/>
    <n v="43.031480000000002"/>
    <n v="-87.908169999999998"/>
    <n v="104"/>
    <n v="0"/>
    <n v="15.6"/>
    <n v="14.8"/>
    <n v="624"/>
    <n v="-1"/>
    <d v="2017-04-09T00:00:00"/>
    <d v="2017-04-01T00:00:00"/>
    <d v="2017-04-09T00:00:00"/>
    <s v="Sunday"/>
    <d v="1899-12-30T18:06:42"/>
    <d v="1899-12-30T18:00:00"/>
    <n v="1"/>
    <d v="2017-04-09T00:00:00"/>
    <d v="2017-04-01T00:00:00"/>
    <d v="2017-04-09T00:00:00"/>
    <s v="Sunday"/>
    <d v="1899-12-30T19:50:17"/>
    <d v="1899-12-30T20:00:00"/>
    <s v="Round Trip"/>
  </r>
  <r>
    <n v="1573654"/>
    <s v="Non-RFID Card Member"/>
    <m/>
    <m/>
    <n v="53212"/>
    <s v="UNITED STATES"/>
    <s v="Single Ride"/>
    <n v="5513"/>
    <x v="12"/>
    <n v="43.052460000000004"/>
    <n v="-87.891000000000005"/>
    <x v="37"/>
    <n v="43.02948"/>
    <n v="-87.912819999999996"/>
    <n v="32"/>
    <n v="3"/>
    <n v="4.8"/>
    <n v="4.5999999999999996"/>
    <n v="192"/>
    <n v="-1"/>
    <d v="2017-04-09T00:00:00"/>
    <d v="2017-04-01T00:00:00"/>
    <d v="2017-04-09T00:00:00"/>
    <s v="Sunday"/>
    <d v="1899-12-30T18:34:49"/>
    <d v="1899-12-30T19:00:00"/>
    <n v="1"/>
    <d v="2017-04-09T00:00:00"/>
    <d v="2017-04-01T00:00:00"/>
    <d v="2017-04-09T00:00:00"/>
    <s v="Sunday"/>
    <d v="1899-12-30T19:06:41"/>
    <d v="1899-12-30T19:00:00"/>
    <s v="One Way"/>
  </r>
  <r>
    <n v="1573702"/>
    <s v="Non-RFID Card Member"/>
    <m/>
    <m/>
    <n v="53045"/>
    <s v="UNITED STATES"/>
    <s v="Single Ride"/>
    <n v="5553"/>
    <x v="35"/>
    <n v="43.060250000000003"/>
    <n v="-87.892169999999993"/>
    <x v="47"/>
    <n v="43.060250000000003"/>
    <n v="-87.892169999999993"/>
    <n v="112"/>
    <n v="0"/>
    <n v="16.8"/>
    <n v="16"/>
    <n v="672"/>
    <n v="-1"/>
    <d v="2017-04-09T00:00:00"/>
    <d v="2017-04-01T00:00:00"/>
    <d v="2017-04-09T00:00:00"/>
    <s v="Sunday"/>
    <d v="1899-12-30T18:46:36"/>
    <d v="1899-12-30T19:00:00"/>
    <n v="1"/>
    <d v="2017-04-09T00:00:00"/>
    <d v="2017-04-01T00:00:00"/>
    <d v="2017-04-09T00:00:00"/>
    <s v="Sunday"/>
    <d v="1899-12-30T20:38:30"/>
    <d v="1899-12-30T21:00:00"/>
    <s v="Round Trip"/>
  </r>
  <r>
    <n v="1573702"/>
    <s v="Non-RFID Card Member"/>
    <m/>
    <m/>
    <n v="53045"/>
    <s v="UNITED STATES"/>
    <s v="Single Ride"/>
    <n v="5529"/>
    <x v="10"/>
    <n v="43.060786"/>
    <n v="-87.883825999999999"/>
    <x v="47"/>
    <n v="43.060250000000003"/>
    <n v="-87.892169999999993"/>
    <n v="106"/>
    <n v="0"/>
    <n v="15.9"/>
    <n v="15.1"/>
    <n v="636"/>
    <n v="-1"/>
    <d v="2017-04-09T00:00:00"/>
    <d v="2017-04-01T00:00:00"/>
    <d v="2017-04-09T00:00:00"/>
    <s v="Sunday"/>
    <d v="1899-12-30T18:53:40"/>
    <d v="1899-12-30T19:00:00"/>
    <n v="1"/>
    <d v="2017-04-09T00:00:00"/>
    <d v="2017-04-01T00:00:00"/>
    <d v="2017-04-09T00:00:00"/>
    <s v="Sunday"/>
    <d v="1899-12-30T20:39:25"/>
    <d v="1899-12-30T21:00:00"/>
    <s v="One Way"/>
  </r>
  <r>
    <n v="1573725"/>
    <s v="Non-RFID Card Member"/>
    <m/>
    <m/>
    <n v="53211"/>
    <s v="UNITED STATES"/>
    <s v="Single Ride"/>
    <n v="111"/>
    <x v="23"/>
    <n v="43.053040000000003"/>
    <n v="-87.897660000000002"/>
    <x v="53"/>
    <n v="43.060786"/>
    <n v="-87.883825999999999"/>
    <n v="508"/>
    <n v="0"/>
    <n v="18"/>
    <n v="17.100000000000001"/>
    <n v="720"/>
    <n v="-1"/>
    <d v="2017-04-30T00:00:00"/>
    <d v="2017-04-01T00:00:00"/>
    <d v="2017-04-30T00:00:00"/>
    <s v="Sunday"/>
    <d v="1899-12-30T02:33:21"/>
    <d v="1899-12-30T03:00:00"/>
    <n v="1"/>
    <d v="2017-04-30T00:00:00"/>
    <d v="2017-04-01T00:00:00"/>
    <d v="2017-04-30T00:00:00"/>
    <s v="Sunday"/>
    <d v="1899-12-30T11:01:39"/>
    <d v="1899-12-30T11:00:00"/>
    <s v="One Way"/>
  </r>
  <r>
    <n v="1573798"/>
    <s v="Non-RFID Card Member"/>
    <m/>
    <m/>
    <n v="53210"/>
    <s v="UNITED STATES"/>
    <s v="Single Ride"/>
    <n v="11099"/>
    <x v="38"/>
    <n v="43.058619999999998"/>
    <n v="-87.885319999999993"/>
    <x v="10"/>
    <n v="43.058619999999998"/>
    <n v="-87.885319999999993"/>
    <n v="40"/>
    <n v="0"/>
    <n v="6"/>
    <n v="5.7"/>
    <n v="240"/>
    <n v="-1"/>
    <d v="2017-04-09T00:00:00"/>
    <d v="2017-04-01T00:00:00"/>
    <d v="2017-04-09T00:00:00"/>
    <s v="Sunday"/>
    <d v="1899-12-30T19:09:48"/>
    <d v="1899-12-30T19:00:00"/>
    <n v="1"/>
    <d v="2017-04-09T00:00:00"/>
    <d v="2017-04-01T00:00:00"/>
    <d v="2017-04-09T00:00:00"/>
    <s v="Sunday"/>
    <d v="1899-12-30T19:49:26"/>
    <d v="1899-12-30T20:00:00"/>
    <s v="Round Trip"/>
  </r>
  <r>
    <n v="1573798"/>
    <s v="Non-RFID Card Member"/>
    <m/>
    <m/>
    <n v="53210"/>
    <s v="UNITED STATES"/>
    <s v="Single Ride"/>
    <n v="47"/>
    <x v="38"/>
    <n v="43.058619999999998"/>
    <n v="-87.885319999999993"/>
    <x v="10"/>
    <n v="43.058619999999998"/>
    <n v="-87.885319999999993"/>
    <n v="43"/>
    <n v="0"/>
    <n v="6.5"/>
    <n v="6.1"/>
    <n v="258"/>
    <n v="-1"/>
    <d v="2017-04-09T00:00:00"/>
    <d v="2017-04-01T00:00:00"/>
    <d v="2017-04-09T00:00:00"/>
    <s v="Sunday"/>
    <d v="1899-12-30T19:07:58"/>
    <d v="1899-12-30T19:00:00"/>
    <n v="1"/>
    <d v="2017-04-09T00:00:00"/>
    <d v="2017-04-01T00:00:00"/>
    <d v="2017-04-09T00:00:00"/>
    <s v="Sunday"/>
    <d v="1899-12-30T19:50:01"/>
    <d v="1899-12-30T20:00:00"/>
    <s v="Round Trip"/>
  </r>
  <r>
    <n v="1573798"/>
    <s v="Non-RFID Card Member"/>
    <m/>
    <m/>
    <n v="53210"/>
    <s v="UNITED STATES"/>
    <s v="Single Ride"/>
    <n v="317"/>
    <x v="38"/>
    <n v="43.058619999999998"/>
    <n v="-87.885319999999993"/>
    <x v="10"/>
    <n v="43.058619999999998"/>
    <n v="-87.885319999999993"/>
    <n v="41"/>
    <n v="0"/>
    <n v="6.2"/>
    <n v="5.8"/>
    <n v="246"/>
    <n v="-1"/>
    <d v="2017-04-09T00:00:00"/>
    <d v="2017-04-01T00:00:00"/>
    <d v="2017-04-09T00:00:00"/>
    <s v="Sunday"/>
    <d v="1899-12-30T19:08:51"/>
    <d v="1899-12-30T19:00:00"/>
    <n v="1"/>
    <d v="2017-04-09T00:00:00"/>
    <d v="2017-04-01T00:00:00"/>
    <d v="2017-04-09T00:00:00"/>
    <s v="Sunday"/>
    <d v="1899-12-30T19:49:27"/>
    <d v="1899-12-30T20:00:00"/>
    <s v="Round Trip"/>
  </r>
  <r>
    <n v="1573798"/>
    <s v="Non-RFID Card Member"/>
    <m/>
    <m/>
    <n v="53210"/>
    <s v="UNITED STATES"/>
    <s v="Single Ride"/>
    <n v="11143"/>
    <x v="38"/>
    <n v="43.058619999999998"/>
    <n v="-87.885319999999993"/>
    <x v="10"/>
    <n v="43.058619999999998"/>
    <n v="-87.885319999999993"/>
    <n v="40"/>
    <n v="0"/>
    <n v="6"/>
    <n v="5.7"/>
    <n v="240"/>
    <n v="-1"/>
    <d v="2017-04-09T00:00:00"/>
    <d v="2017-04-01T00:00:00"/>
    <d v="2017-04-09T00:00:00"/>
    <s v="Sunday"/>
    <d v="1899-12-30T19:09:20"/>
    <d v="1899-12-30T19:00:00"/>
    <n v="1"/>
    <d v="2017-04-09T00:00:00"/>
    <d v="2017-04-01T00:00:00"/>
    <d v="2017-04-09T00:00:00"/>
    <s v="Sunday"/>
    <d v="1899-12-30T19:49:31"/>
    <d v="1899-12-30T20:00:00"/>
    <s v="Round Trip"/>
  </r>
  <r>
    <n v="1573811"/>
    <s v="Non-RFID Card Member"/>
    <m/>
    <m/>
    <m/>
    <s v="UNITED STATES"/>
    <s v="Single Ride"/>
    <n v="44"/>
    <x v="0"/>
    <n v="43.042490000000001"/>
    <n v="-87.909959999999998"/>
    <x v="51"/>
    <n v="43.024340000000002"/>
    <n v="-87.916753"/>
    <n v="16"/>
    <n v="3"/>
    <n v="2.4"/>
    <n v="2.2999999999999998"/>
    <n v="96"/>
    <n v="-1"/>
    <d v="2017-04-09T00:00:00"/>
    <d v="2017-04-01T00:00:00"/>
    <d v="2017-04-09T00:00:00"/>
    <s v="Sunday"/>
    <d v="1899-12-30T19:14:25"/>
    <d v="1899-12-30T19:00:00"/>
    <n v="1"/>
    <d v="2017-04-09T00:00:00"/>
    <d v="2017-04-01T00:00:00"/>
    <d v="2017-04-09T00:00:00"/>
    <s v="Sunday"/>
    <d v="1899-12-30T19:30:37"/>
    <d v="1899-12-30T20:00:00"/>
    <s v="One Way"/>
  </r>
  <r>
    <n v="1573829"/>
    <s v="Non-RFID Card Member"/>
    <m/>
    <m/>
    <n v="53206"/>
    <s v="UNITED STATES"/>
    <s v="Single Ride"/>
    <n v="318"/>
    <x v="8"/>
    <n v="43.038580000000003"/>
    <n v="-87.90934"/>
    <x v="7"/>
    <n v="43.038580000000003"/>
    <n v="-87.90934"/>
    <n v="28"/>
    <n v="0"/>
    <n v="4.2"/>
    <n v="4"/>
    <n v="168"/>
    <n v="-1"/>
    <d v="2017-04-09T00:00:00"/>
    <d v="2017-04-01T00:00:00"/>
    <d v="2017-04-09T00:00:00"/>
    <s v="Sunday"/>
    <d v="1899-12-30T19:24:58"/>
    <d v="1899-12-30T19:00:00"/>
    <n v="1"/>
    <d v="2017-04-09T00:00:00"/>
    <d v="2017-04-01T00:00:00"/>
    <d v="2017-04-09T00:00:00"/>
    <s v="Sunday"/>
    <d v="1899-12-30T19:52:57"/>
    <d v="1899-12-30T20:00:00"/>
    <s v="Round Trip"/>
  </r>
  <r>
    <n v="1573857"/>
    <s v="Non-RFID Card Member"/>
    <m/>
    <m/>
    <n v="53206"/>
    <s v="UNITED STATES"/>
    <s v="Single Ride"/>
    <n v="11049"/>
    <x v="31"/>
    <n v="43.06033"/>
    <n v="-87.89546"/>
    <x v="29"/>
    <n v="43.06033"/>
    <n v="-87.89546"/>
    <n v="65"/>
    <n v="9"/>
    <n v="9.8000000000000007"/>
    <n v="9.3000000000000007"/>
    <n v="390"/>
    <n v="-1"/>
    <d v="2017-04-09T00:00:00"/>
    <d v="2017-04-01T00:00:00"/>
    <d v="2017-04-09T00:00:00"/>
    <s v="Sunday"/>
    <d v="1899-12-30T19:39:35"/>
    <d v="1899-12-30T20:00:00"/>
    <n v="1"/>
    <d v="2017-04-09T00:00:00"/>
    <d v="2017-04-01T00:00:00"/>
    <d v="2017-04-09T00:00:00"/>
    <s v="Sunday"/>
    <d v="1899-12-30T20:44:10"/>
    <d v="1899-12-30T21:00:00"/>
    <s v="Round Trip"/>
  </r>
  <r>
    <n v="1573933"/>
    <s v="Non-RFID Card Member"/>
    <m/>
    <m/>
    <n v="53215"/>
    <s v="UNITED STATES"/>
    <s v="Single Ride"/>
    <n v="5566"/>
    <x v="8"/>
    <n v="43.038580000000003"/>
    <n v="-87.90934"/>
    <x v="7"/>
    <n v="43.038580000000003"/>
    <n v="-87.90934"/>
    <n v="41"/>
    <n v="6"/>
    <n v="6.2"/>
    <n v="5.8"/>
    <n v="246"/>
    <n v="-1"/>
    <d v="2017-04-09T00:00:00"/>
    <d v="2017-04-01T00:00:00"/>
    <d v="2017-04-09T00:00:00"/>
    <s v="Sunday"/>
    <d v="1899-12-30T20:25:49"/>
    <d v="1899-12-30T20:00:00"/>
    <n v="1"/>
    <d v="2017-04-09T00:00:00"/>
    <d v="2017-04-01T00:00:00"/>
    <d v="2017-04-09T00:00:00"/>
    <s v="Sunday"/>
    <d v="1899-12-30T21:06:19"/>
    <d v="1899-12-30T21:00:00"/>
    <s v="Round Trip"/>
  </r>
  <r>
    <n v="1573996"/>
    <s v="Non-RFID Card Member"/>
    <m/>
    <m/>
    <m/>
    <s v="UNITED STATES"/>
    <s v="Single Ride"/>
    <n v="11104"/>
    <x v="10"/>
    <n v="43.060786"/>
    <n v="-87.883825999999999"/>
    <x v="53"/>
    <n v="43.060786"/>
    <n v="-87.883825999999999"/>
    <n v="26"/>
    <n v="3"/>
    <n v="3.9"/>
    <n v="3.7"/>
    <n v="156"/>
    <n v="-1"/>
    <d v="2017-04-09T00:00:00"/>
    <d v="2017-04-01T00:00:00"/>
    <d v="2017-04-09T00:00:00"/>
    <s v="Sunday"/>
    <d v="1899-12-30T21:12:36"/>
    <d v="1899-12-30T21:00:00"/>
    <n v="1"/>
    <d v="2017-04-09T00:00:00"/>
    <d v="2017-04-01T00:00:00"/>
    <d v="2017-04-09T00:00:00"/>
    <s v="Sunday"/>
    <d v="1899-12-30T21:38:44"/>
    <d v="1899-12-30T22:00:00"/>
    <s v="Round Trip"/>
  </r>
  <r>
    <n v="1574005"/>
    <s v="Non-RFID Card Member"/>
    <m/>
    <m/>
    <n v="53204"/>
    <s v="UNITED STATES"/>
    <s v="Single Ride"/>
    <n v="47"/>
    <x v="38"/>
    <n v="43.058619999999998"/>
    <n v="-87.885319999999993"/>
    <x v="10"/>
    <n v="43.058619999999998"/>
    <n v="-87.885319999999993"/>
    <n v="34"/>
    <n v="3"/>
    <n v="5.0999999999999996"/>
    <n v="4.8"/>
    <n v="204"/>
    <n v="-1"/>
    <d v="2017-04-09T00:00:00"/>
    <d v="2017-04-01T00:00:00"/>
    <d v="2017-04-09T00:00:00"/>
    <s v="Sunday"/>
    <d v="1899-12-30T21:25:12"/>
    <d v="1899-12-30T21:00:00"/>
    <n v="1"/>
    <d v="2017-04-09T00:00:00"/>
    <d v="2017-04-01T00:00:00"/>
    <d v="2017-04-09T00:00:00"/>
    <s v="Sunday"/>
    <d v="1899-12-30T21:59:08"/>
    <d v="1899-12-30T22:00:00"/>
    <s v="Round Trip"/>
  </r>
  <r>
    <n v="1574211"/>
    <s v="Non-RFID Card Member"/>
    <m/>
    <m/>
    <n v="53223"/>
    <s v="UNITED STATES"/>
    <s v="Single Ride"/>
    <n v="173"/>
    <x v="25"/>
    <n v="43.058010000000003"/>
    <n v="-87.877300000000005"/>
    <x v="22"/>
    <n v="43.058010000000003"/>
    <n v="-87.877300000000005"/>
    <n v="37"/>
    <n v="6"/>
    <n v="5.6"/>
    <n v="5.3"/>
    <n v="222"/>
    <n v="-1"/>
    <d v="2017-04-10T00:00:00"/>
    <d v="2017-04-01T00:00:00"/>
    <d v="2017-04-10T00:00:00"/>
    <s v="Monday"/>
    <d v="1899-12-30T10:11:16"/>
    <d v="1899-12-30T10:00:00"/>
    <n v="1"/>
    <d v="2017-04-10T00:00:00"/>
    <d v="2017-04-01T00:00:00"/>
    <d v="2017-04-10T00:00:00"/>
    <s v="Monday"/>
    <d v="1899-12-30T10:48:33"/>
    <d v="1899-12-30T11:00:00"/>
    <s v="Round Trip"/>
  </r>
  <r>
    <n v="1574269"/>
    <s v="Non-RFID Card Member"/>
    <m/>
    <m/>
    <n v="53233"/>
    <s v="UNITED STATES"/>
    <s v="Single Ride"/>
    <n v="88"/>
    <x v="4"/>
    <n v="43.04824"/>
    <n v="-87.904970000000006"/>
    <x v="3"/>
    <n v="43.03913"/>
    <n v="-87.916150000000002"/>
    <n v="10"/>
    <n v="0"/>
    <n v="1.5"/>
    <n v="1.4"/>
    <n v="60"/>
    <n v="-1"/>
    <d v="2017-04-10T00:00:00"/>
    <d v="2017-04-01T00:00:00"/>
    <d v="2017-04-10T00:00:00"/>
    <s v="Monday"/>
    <d v="1899-12-30T11:47:25"/>
    <d v="1899-12-30T12:00:00"/>
    <n v="1"/>
    <d v="2017-04-10T00:00:00"/>
    <d v="2017-04-01T00:00:00"/>
    <d v="2017-04-10T00:00:00"/>
    <s v="Monday"/>
    <d v="1899-12-30T11:57:29"/>
    <d v="1899-12-30T12:00:00"/>
    <s v="One Way"/>
  </r>
  <r>
    <n v="1574338"/>
    <s v="Non-RFID Card Member"/>
    <m/>
    <m/>
    <n v="53225"/>
    <s v="UNITED STATES"/>
    <s v="Single Ride"/>
    <n v="5568"/>
    <x v="3"/>
    <n v="43.03519"/>
    <n v="-87.907390000000007"/>
    <x v="6"/>
    <n v="43.03519"/>
    <n v="-87.907390000000007"/>
    <n v="40"/>
    <n v="6"/>
    <n v="6"/>
    <n v="5.7"/>
    <n v="240"/>
    <n v="-1"/>
    <d v="2017-04-10T00:00:00"/>
    <d v="2017-04-01T00:00:00"/>
    <d v="2017-04-10T00:00:00"/>
    <s v="Monday"/>
    <d v="1899-12-30T11:47:41"/>
    <d v="1899-12-30T12:00:00"/>
    <n v="1"/>
    <d v="2017-04-10T00:00:00"/>
    <d v="2017-04-01T00:00:00"/>
    <d v="2017-04-10T00:00:00"/>
    <s v="Monday"/>
    <d v="1899-12-30T12:27:26"/>
    <d v="1899-12-30T12:00:00"/>
    <s v="Round Trip"/>
  </r>
  <r>
    <n v="1575193"/>
    <s v="Non-RFID Card Member"/>
    <m/>
    <m/>
    <n v="53204"/>
    <s v="UNITED STATES"/>
    <s v="Single Ride"/>
    <n v="5566"/>
    <x v="54"/>
    <n v="43.024340000000002"/>
    <n v="-87.916753"/>
    <x v="26"/>
    <n v="43.053040000000003"/>
    <n v="-87.897660000000002"/>
    <n v="16"/>
    <n v="0"/>
    <n v="2.4"/>
    <n v="2.2999999999999998"/>
    <n v="96"/>
    <n v="-1"/>
    <d v="2017-04-19T00:00:00"/>
    <d v="2017-04-01T00:00:00"/>
    <d v="2017-04-19T00:00:00"/>
    <s v="Wednesday"/>
    <d v="1899-12-30T03:24:45"/>
    <d v="1899-12-30T03:00:00"/>
    <n v="1"/>
    <d v="2017-04-19T00:00:00"/>
    <d v="2017-04-01T00:00:00"/>
    <d v="2017-04-19T00:00:00"/>
    <s v="Wednesday"/>
    <d v="1899-12-30T03:40:09"/>
    <d v="1899-12-30T04:00:00"/>
    <s v="One Way"/>
  </r>
  <r>
    <n v="1575203"/>
    <s v="Non-RFID Card Member"/>
    <m/>
    <m/>
    <n v="53204"/>
    <s v="UNITED STATES"/>
    <s v="Single Ride"/>
    <n v="5424"/>
    <x v="34"/>
    <n v="43.02948"/>
    <n v="-87.912819999999996"/>
    <x v="4"/>
    <n v="43.042490000000001"/>
    <n v="-87.909959999999998"/>
    <n v="9"/>
    <n v="3"/>
    <n v="1.4"/>
    <n v="1.3"/>
    <n v="54"/>
    <n v="-1"/>
    <d v="2017-04-17T00:00:00"/>
    <d v="2017-04-01T00:00:00"/>
    <d v="2017-04-17T00:00:00"/>
    <s v="Monday"/>
    <d v="1899-12-30T07:18:14"/>
    <d v="1899-12-30T07:00:00"/>
    <n v="1"/>
    <d v="2017-04-17T00:00:00"/>
    <d v="2017-04-01T00:00:00"/>
    <d v="2017-04-17T00:00:00"/>
    <s v="Monday"/>
    <d v="1899-12-30T07:27:11"/>
    <d v="1899-12-30T07:00:00"/>
    <s v="One Way"/>
  </r>
  <r>
    <n v="1575236"/>
    <s v="Non-RFID Card Member"/>
    <m/>
    <m/>
    <n v="53143"/>
    <s v="UNITED STATES"/>
    <s v="Single Ride"/>
    <n v="82"/>
    <x v="10"/>
    <n v="43.060786"/>
    <n v="-87.883825999999999"/>
    <x v="25"/>
    <n v="43.074890000000003"/>
    <n v="-87.882810000000006"/>
    <n v="10"/>
    <n v="0"/>
    <n v="1.5"/>
    <n v="1.4"/>
    <n v="60"/>
    <n v="-1"/>
    <d v="2017-04-13T00:00:00"/>
    <d v="2017-04-01T00:00:00"/>
    <d v="2017-04-13T00:00:00"/>
    <s v="Thursday"/>
    <d v="1899-12-30T18:25:18"/>
    <d v="1899-12-30T18:00:00"/>
    <n v="1"/>
    <d v="2017-04-13T00:00:00"/>
    <d v="2017-04-01T00:00:00"/>
    <d v="2017-04-13T00:00:00"/>
    <s v="Thursday"/>
    <d v="1899-12-30T18:35:56"/>
    <d v="1899-12-30T19:00:00"/>
    <s v="One Way"/>
  </r>
  <r>
    <n v="1575644"/>
    <s v="Non-RFID Card Member"/>
    <m/>
    <m/>
    <n v="53212"/>
    <s v="UNITED STATES"/>
    <s v="Single Ride"/>
    <n v="5515"/>
    <x v="21"/>
    <n v="43.040349999999997"/>
    <n v="-87.920760000000001"/>
    <x v="19"/>
    <n v="43.040349999999997"/>
    <n v="-87.920760000000001"/>
    <n v="56"/>
    <n v="0"/>
    <n v="8.4"/>
    <n v="8"/>
    <n v="336"/>
    <n v="-1"/>
    <d v="2017-04-11T00:00:00"/>
    <d v="2017-04-01T00:00:00"/>
    <d v="2017-04-11T00:00:00"/>
    <s v="Tuesday"/>
    <d v="1899-12-30T17:42:50"/>
    <d v="1899-12-30T18:00:00"/>
    <n v="1"/>
    <d v="2017-04-11T00:00:00"/>
    <d v="2017-04-01T00:00:00"/>
    <d v="2017-04-11T00:00:00"/>
    <s v="Tuesday"/>
    <d v="1899-12-30T18:38:48"/>
    <d v="1899-12-30T19:00:00"/>
    <s v="Round Trip"/>
  </r>
  <r>
    <n v="1575691"/>
    <s v="Non-RFID Card Member"/>
    <m/>
    <m/>
    <n v="53204"/>
    <s v="UNITED STATES"/>
    <s v="Single Ride"/>
    <n v="43"/>
    <x v="25"/>
    <n v="43.058010000000003"/>
    <n v="-87.877300000000005"/>
    <x v="22"/>
    <n v="43.058010000000003"/>
    <n v="-87.877300000000005"/>
    <n v="33"/>
    <n v="3"/>
    <n v="5"/>
    <n v="4.7"/>
    <n v="198"/>
    <n v="-1"/>
    <d v="2017-04-11T00:00:00"/>
    <d v="2017-04-01T00:00:00"/>
    <d v="2017-04-11T00:00:00"/>
    <s v="Tuesday"/>
    <d v="1899-12-30T18:33:39"/>
    <d v="1899-12-30T19:00:00"/>
    <n v="1"/>
    <d v="2017-04-11T00:00:00"/>
    <d v="2017-04-01T00:00:00"/>
    <d v="2017-04-11T00:00:00"/>
    <s v="Tuesday"/>
    <d v="1899-12-30T19:06:41"/>
    <d v="1899-12-30T19:00:00"/>
    <s v="Round Trip"/>
  </r>
  <r>
    <n v="1575691"/>
    <s v="Non-RFID Card Member"/>
    <m/>
    <m/>
    <n v="53204"/>
    <s v="UNITED STATES"/>
    <s v="Single Ride"/>
    <n v="237"/>
    <x v="25"/>
    <n v="43.058010000000003"/>
    <n v="-87.877300000000005"/>
    <x v="22"/>
    <n v="43.058010000000003"/>
    <n v="-87.877300000000005"/>
    <n v="29"/>
    <n v="3"/>
    <n v="4.4000000000000004"/>
    <n v="4.0999999999999996"/>
    <n v="174"/>
    <n v="-1"/>
    <d v="2017-04-12T00:00:00"/>
    <d v="2017-04-01T00:00:00"/>
    <d v="2017-04-12T00:00:00"/>
    <s v="Wednesday"/>
    <d v="1899-12-30T18:05:52"/>
    <d v="1899-12-30T18:00:00"/>
    <n v="1"/>
    <d v="2017-04-12T00:00:00"/>
    <d v="2017-04-01T00:00:00"/>
    <d v="2017-04-12T00:00:00"/>
    <s v="Wednesday"/>
    <d v="1899-12-30T18:34:41"/>
    <d v="1899-12-30T19:00:00"/>
    <s v="Round Trip"/>
  </r>
  <r>
    <n v="1575691"/>
    <s v="Non-RFID Card Member"/>
    <m/>
    <m/>
    <n v="53204"/>
    <s v="UNITED STATES"/>
    <s v="Single Ride"/>
    <n v="5433"/>
    <x v="25"/>
    <n v="43.058010000000003"/>
    <n v="-87.877300000000005"/>
    <x v="22"/>
    <n v="43.058010000000003"/>
    <n v="-87.877300000000005"/>
    <n v="35"/>
    <n v="0"/>
    <n v="5.3"/>
    <n v="5"/>
    <n v="210"/>
    <n v="-1"/>
    <d v="2017-04-16T00:00:00"/>
    <d v="2017-04-01T00:00:00"/>
    <d v="2017-04-16T00:00:00"/>
    <s v="Sunday"/>
    <d v="1899-12-30T20:25:42"/>
    <d v="1899-12-30T20:00:00"/>
    <n v="1"/>
    <d v="2017-04-16T00:00:00"/>
    <d v="2017-04-01T00:00:00"/>
    <d v="2017-04-16T00:00:00"/>
    <s v="Sunday"/>
    <d v="1899-12-30T21:00:42"/>
    <d v="1899-12-30T21:00:00"/>
    <s v="Round Trip"/>
  </r>
  <r>
    <n v="1575691"/>
    <s v="Non-RFID Card Member"/>
    <m/>
    <m/>
    <n v="53204"/>
    <s v="UNITED STATES"/>
    <s v="Single Ride"/>
    <n v="11088"/>
    <x v="25"/>
    <n v="43.058010000000003"/>
    <n v="-87.877300000000005"/>
    <x v="22"/>
    <n v="43.058010000000003"/>
    <n v="-87.877300000000005"/>
    <n v="34"/>
    <n v="0"/>
    <n v="5.0999999999999996"/>
    <n v="4.8"/>
    <n v="204"/>
    <n v="-1"/>
    <d v="2017-04-16T00:00:00"/>
    <d v="2017-04-01T00:00:00"/>
    <d v="2017-04-16T00:00:00"/>
    <s v="Sunday"/>
    <d v="1899-12-30T20:26:12"/>
    <d v="1899-12-30T20:00:00"/>
    <n v="1"/>
    <d v="2017-04-16T00:00:00"/>
    <d v="2017-04-01T00:00:00"/>
    <d v="2017-04-16T00:00:00"/>
    <s v="Sunday"/>
    <d v="1899-12-30T21:00:43"/>
    <d v="1899-12-30T21:00:00"/>
    <s v="Round Trip"/>
  </r>
  <r>
    <n v="1575732"/>
    <s v="Non-RFID Card Member"/>
    <m/>
    <m/>
    <n v="16849"/>
    <s v="UNITED STATES"/>
    <s v="Single Ride"/>
    <n v="5477"/>
    <x v="23"/>
    <n v="43.053040000000003"/>
    <n v="-87.897660000000002"/>
    <x v="10"/>
    <n v="43.058619999999998"/>
    <n v="-87.885319999999993"/>
    <n v="27"/>
    <n v="3"/>
    <n v="4.0999999999999996"/>
    <n v="3.8"/>
    <n v="162"/>
    <n v="-1"/>
    <d v="2017-04-11T00:00:00"/>
    <d v="2017-04-01T00:00:00"/>
    <d v="2017-04-11T00:00:00"/>
    <s v="Tuesday"/>
    <d v="1899-12-30T19:35:02"/>
    <d v="1899-12-30T20:00:00"/>
    <n v="1"/>
    <d v="2017-04-11T00:00:00"/>
    <d v="2017-04-01T00:00:00"/>
    <d v="2017-04-11T00:00:00"/>
    <s v="Tuesday"/>
    <d v="1899-12-30T20:02:42"/>
    <d v="1899-12-30T20:00:00"/>
    <s v="One Way"/>
  </r>
  <r>
    <n v="1576012"/>
    <s v="Non-RFID Card Member"/>
    <m/>
    <m/>
    <n v="15101"/>
    <s v="UNITED STATES"/>
    <s v="Single Ride"/>
    <n v="27"/>
    <x v="24"/>
    <n v="43.040154000000001"/>
    <n v="-87.932113000000001"/>
    <x v="7"/>
    <n v="43.038580000000003"/>
    <n v="-87.90934"/>
    <n v="9"/>
    <n v="3"/>
    <n v="1.4"/>
    <n v="1.3"/>
    <n v="54"/>
    <n v="-1"/>
    <d v="2017-04-12T00:00:00"/>
    <d v="2017-04-01T00:00:00"/>
    <d v="2017-04-12T00:00:00"/>
    <s v="Wednesday"/>
    <d v="1899-12-30T11:15:00"/>
    <d v="1899-12-30T11:00:00"/>
    <n v="1"/>
    <d v="2017-04-12T00:00:00"/>
    <d v="2017-04-01T00:00:00"/>
    <d v="2017-04-12T00:00:00"/>
    <s v="Wednesday"/>
    <d v="1899-12-30T11:24:00"/>
    <d v="1899-12-30T11:00:00"/>
    <s v="One Way"/>
  </r>
  <r>
    <n v="1576491"/>
    <s v="Non-RFID Card Member"/>
    <m/>
    <m/>
    <n v="53209"/>
    <s v="UNITED STATES"/>
    <s v="Single Ride"/>
    <n v="152"/>
    <x v="24"/>
    <n v="43.040154000000001"/>
    <n v="-87.932113000000001"/>
    <x v="31"/>
    <n v="43.040154000000001"/>
    <n v="-87.932113000000001"/>
    <n v="50"/>
    <n v="0"/>
    <n v="7.5"/>
    <n v="7.1"/>
    <n v="300"/>
    <n v="-1"/>
    <d v="2017-04-12T00:00:00"/>
    <d v="2017-04-01T00:00:00"/>
    <d v="2017-04-12T00:00:00"/>
    <s v="Wednesday"/>
    <d v="1899-12-30T16:13:40"/>
    <d v="1899-12-30T16:00:00"/>
    <n v="1"/>
    <d v="2017-04-12T00:00:00"/>
    <d v="2017-04-01T00:00:00"/>
    <d v="2017-04-12T00:00:00"/>
    <s v="Wednesday"/>
    <d v="1899-12-30T17:03:26"/>
    <d v="1899-12-30T17:00:00"/>
    <s v="Round Trip"/>
  </r>
  <r>
    <n v="1576601"/>
    <s v="Non-RFID Card Member"/>
    <m/>
    <m/>
    <m/>
    <s v="UNITED STATES"/>
    <s v="Single Ride"/>
    <n v="11054"/>
    <x v="13"/>
    <n v="43.038649999999997"/>
    <n v="-87.921930000000003"/>
    <x v="34"/>
    <n v="43.038649999999997"/>
    <n v="-87.921930000000003"/>
    <n v="88"/>
    <n v="9"/>
    <n v="13.2"/>
    <n v="12.5"/>
    <n v="528"/>
    <n v="-1"/>
    <d v="2017-04-12T00:00:00"/>
    <d v="2017-04-01T00:00:00"/>
    <d v="2017-04-12T00:00:00"/>
    <s v="Wednesday"/>
    <d v="1899-12-30T17:15:29"/>
    <d v="1899-12-30T17:00:00"/>
    <n v="1"/>
    <d v="2017-04-12T00:00:00"/>
    <d v="2017-04-01T00:00:00"/>
    <d v="2017-04-12T00:00:00"/>
    <s v="Wednesday"/>
    <d v="1899-12-30T18:43:47"/>
    <d v="1899-12-30T19:00:00"/>
    <s v="Round Trip"/>
  </r>
  <r>
    <n v="1576612"/>
    <s v="Non-RFID Card Member"/>
    <m/>
    <m/>
    <m/>
    <s v="UNITED STATES"/>
    <s v="Single Ride"/>
    <n v="318"/>
    <x v="13"/>
    <n v="43.038649999999997"/>
    <n v="-87.921930000000003"/>
    <x v="29"/>
    <n v="43.06033"/>
    <n v="-87.89546"/>
    <n v="40"/>
    <n v="3"/>
    <n v="6"/>
    <n v="5.7"/>
    <n v="240"/>
    <n v="-1"/>
    <d v="2017-04-12T00:00:00"/>
    <d v="2017-04-01T00:00:00"/>
    <d v="2017-04-12T00:00:00"/>
    <s v="Wednesday"/>
    <d v="1899-12-30T17:18:46"/>
    <d v="1899-12-30T17:00:00"/>
    <n v="1"/>
    <d v="2017-04-12T00:00:00"/>
    <d v="2017-04-01T00:00:00"/>
    <d v="2017-04-12T00:00:00"/>
    <s v="Wednesday"/>
    <d v="1899-12-30T17:58:29"/>
    <d v="1899-12-30T18:00:00"/>
    <s v="One Way"/>
  </r>
  <r>
    <n v="1576916"/>
    <s v="Non-RFID Card Member"/>
    <m/>
    <m/>
    <n v="53202"/>
    <s v="UNITED STATES"/>
    <s v="Single Ride"/>
    <n v="5508"/>
    <x v="9"/>
    <n v="43.05097"/>
    <n v="-87.906440000000003"/>
    <x v="26"/>
    <n v="43.053040000000003"/>
    <n v="-87.897660000000002"/>
    <n v="6"/>
    <n v="3"/>
    <n v="0.9"/>
    <n v="0.9"/>
    <n v="36"/>
    <n v="-1"/>
    <d v="2017-04-12T00:00:00"/>
    <d v="2017-04-01T00:00:00"/>
    <d v="2017-04-12T00:00:00"/>
    <s v="Wednesday"/>
    <d v="1899-12-30T22:02:58"/>
    <d v="1899-12-30T22:00:00"/>
    <n v="1"/>
    <d v="2017-04-12T00:00:00"/>
    <d v="2017-04-01T00:00:00"/>
    <d v="2017-04-12T00:00:00"/>
    <s v="Wednesday"/>
    <d v="1899-12-30T22:08:55"/>
    <d v="1899-12-30T22:00:00"/>
    <s v="One Way"/>
  </r>
  <r>
    <n v="1576916"/>
    <s v="Non-RFID Card Member"/>
    <m/>
    <m/>
    <n v="53202"/>
    <s v="UNITED STATES"/>
    <s v="Single Ride"/>
    <n v="23"/>
    <x v="23"/>
    <n v="43.053040000000003"/>
    <n v="-87.897660000000002"/>
    <x v="26"/>
    <n v="43.053040000000003"/>
    <n v="-87.897660000000002"/>
    <n v="58"/>
    <n v="6"/>
    <n v="8.6999999999999993"/>
    <n v="8.3000000000000007"/>
    <n v="348"/>
    <n v="-1"/>
    <d v="2017-04-18T00:00:00"/>
    <d v="2017-04-01T00:00:00"/>
    <d v="2017-04-18T00:00:00"/>
    <s v="Tuesday"/>
    <d v="1899-12-30T22:36:44"/>
    <d v="1899-12-30T23:00:00"/>
    <n v="1"/>
    <d v="2017-04-18T00:00:00"/>
    <d v="2017-04-01T00:00:00"/>
    <d v="2017-04-18T00:00:00"/>
    <s v="Tuesday"/>
    <d v="1899-12-30T23:34:58"/>
    <d v="1899-12-31T00:00:00"/>
    <s v="Round Trip"/>
  </r>
  <r>
    <n v="1577699"/>
    <s v="Non-RFID Card Member"/>
    <m/>
    <m/>
    <n v="19341"/>
    <s v="UNITED STATES"/>
    <s v="Single Ride"/>
    <n v="5502"/>
    <x v="24"/>
    <n v="43.040154000000001"/>
    <n v="-87.932113000000001"/>
    <x v="6"/>
    <n v="43.03519"/>
    <n v="-87.907390000000007"/>
    <n v="17"/>
    <n v="0"/>
    <n v="2.6"/>
    <n v="2.4"/>
    <n v="102"/>
    <n v="-1"/>
    <d v="2017-04-13T00:00:00"/>
    <d v="2017-04-01T00:00:00"/>
    <d v="2017-04-13T00:00:00"/>
    <s v="Thursday"/>
    <d v="1899-12-30T16:14:27"/>
    <d v="1899-12-30T16:00:00"/>
    <n v="1"/>
    <d v="2017-04-13T00:00:00"/>
    <d v="2017-04-01T00:00:00"/>
    <d v="2017-04-13T00:00:00"/>
    <s v="Thursday"/>
    <d v="1899-12-30T16:31:18"/>
    <d v="1899-12-30T17:00:00"/>
    <s v="One Way"/>
  </r>
  <r>
    <n v="1577904"/>
    <s v="Non-RFID Card Member"/>
    <m/>
    <m/>
    <n v="53149"/>
    <s v="UNITED STATES"/>
    <s v="Single Ride"/>
    <n v="132"/>
    <x v="11"/>
    <n v="43.04804"/>
    <n v="-87.896720000000002"/>
    <x v="33"/>
    <n v="43.04804"/>
    <n v="-87.896720000000002"/>
    <n v="106"/>
    <n v="9"/>
    <n v="15.9"/>
    <n v="15.1"/>
    <n v="636"/>
    <n v="-1"/>
    <d v="2017-04-13T00:00:00"/>
    <d v="2017-04-01T00:00:00"/>
    <d v="2017-04-13T00:00:00"/>
    <s v="Thursday"/>
    <d v="1899-12-30T18:24:48"/>
    <d v="1899-12-30T18:00:00"/>
    <n v="1"/>
    <d v="2017-04-13T00:00:00"/>
    <d v="2017-04-01T00:00:00"/>
    <d v="2017-04-13T00:00:00"/>
    <s v="Thursday"/>
    <d v="1899-12-30T20:10:16"/>
    <d v="1899-12-30T20:00:00"/>
    <s v="Round Trip"/>
  </r>
  <r>
    <n v="1578057"/>
    <s v="Non-RFID Card Member"/>
    <m/>
    <m/>
    <n v="53227"/>
    <s v="UNITED STATES"/>
    <s v="Single Ride"/>
    <n v="11079"/>
    <x v="8"/>
    <n v="43.038580000000003"/>
    <n v="-87.90934"/>
    <x v="12"/>
    <n v="43.036900000000003"/>
    <n v="-87.89667"/>
    <n v="25"/>
    <n v="0"/>
    <n v="3.8"/>
    <n v="3.6"/>
    <n v="150"/>
    <n v="-1"/>
    <d v="2017-04-14T00:00:00"/>
    <d v="2017-04-01T00:00:00"/>
    <d v="2017-04-14T00:00:00"/>
    <s v="Friday"/>
    <d v="1899-12-30T17:17:07"/>
    <d v="1899-12-30T17:00:00"/>
    <n v="1"/>
    <d v="2017-04-14T00:00:00"/>
    <d v="2017-04-01T00:00:00"/>
    <d v="2017-04-14T00:00:00"/>
    <s v="Friday"/>
    <d v="1899-12-30T17:42:14"/>
    <d v="1899-12-30T18:00:00"/>
    <s v="One Way"/>
  </r>
  <r>
    <n v="1578057"/>
    <s v="Non-RFID Card Member"/>
    <m/>
    <m/>
    <n v="53227"/>
    <s v="UNITED STATES"/>
    <s v="Single Ride"/>
    <n v="5469"/>
    <x v="8"/>
    <n v="43.038580000000003"/>
    <n v="-87.90934"/>
    <x v="12"/>
    <n v="43.036900000000003"/>
    <n v="-87.89667"/>
    <n v="23"/>
    <n v="0"/>
    <n v="3.5"/>
    <n v="3.3"/>
    <n v="138"/>
    <n v="-1"/>
    <d v="2017-04-14T00:00:00"/>
    <d v="2017-04-01T00:00:00"/>
    <d v="2017-04-14T00:00:00"/>
    <s v="Friday"/>
    <d v="1899-12-30T17:18:19"/>
    <d v="1899-12-30T17:00:00"/>
    <n v="1"/>
    <d v="2017-04-14T00:00:00"/>
    <d v="2017-04-01T00:00:00"/>
    <d v="2017-04-14T00:00:00"/>
    <s v="Friday"/>
    <d v="1899-12-30T17:41:44"/>
    <d v="1899-12-30T18:00:00"/>
    <s v="One Way"/>
  </r>
  <r>
    <n v="1578208"/>
    <s v="Non-RFID Card Member"/>
    <m/>
    <m/>
    <n v="53212"/>
    <s v="UNITED STATES"/>
    <s v="Single Ride"/>
    <n v="11090"/>
    <x v="23"/>
    <n v="43.053040000000003"/>
    <n v="-87.897660000000002"/>
    <x v="40"/>
    <n v="43.05097"/>
    <n v="-87.906440000000003"/>
    <n v="26"/>
    <n v="3"/>
    <n v="3.9"/>
    <n v="3.7"/>
    <n v="156"/>
    <n v="-1"/>
    <d v="2017-04-21T00:00:00"/>
    <d v="2017-04-01T00:00:00"/>
    <d v="2017-04-21T00:00:00"/>
    <s v="Friday"/>
    <d v="1899-12-30T02:10:38"/>
    <d v="1899-12-30T02:00:00"/>
    <n v="1"/>
    <d v="2017-04-21T00:00:00"/>
    <d v="2017-04-01T00:00:00"/>
    <d v="2017-04-21T00:00:00"/>
    <s v="Friday"/>
    <d v="1899-12-30T02:36:08"/>
    <d v="1899-12-30T03:00:00"/>
    <s v="One Way"/>
  </r>
  <r>
    <n v="1578208"/>
    <s v="Non-RFID Card Member"/>
    <m/>
    <m/>
    <n v="53212"/>
    <s v="UNITED STATES"/>
    <s v="Single Ride"/>
    <n v="5"/>
    <x v="23"/>
    <n v="43.053040000000003"/>
    <n v="-87.897660000000002"/>
    <x v="16"/>
    <n v="43.052549999999997"/>
    <n v="-87.909329999999997"/>
    <n v="32"/>
    <n v="3"/>
    <n v="4.8"/>
    <n v="4.5999999999999996"/>
    <n v="192"/>
    <n v="-1"/>
    <d v="2017-04-21T00:00:00"/>
    <d v="2017-04-01T00:00:00"/>
    <d v="2017-04-21T00:00:00"/>
    <s v="Friday"/>
    <d v="1899-12-30T02:06:54"/>
    <d v="1899-12-30T02:00:00"/>
    <n v="1"/>
    <d v="2017-04-21T00:00:00"/>
    <d v="2017-04-01T00:00:00"/>
    <d v="2017-04-21T00:00:00"/>
    <s v="Friday"/>
    <d v="1899-12-30T02:38:51"/>
    <d v="1899-12-30T03:00:00"/>
    <s v="One Way"/>
  </r>
  <r>
    <n v="1578530"/>
    <s v="Non-RFID Card Member"/>
    <m/>
    <m/>
    <n v="53213"/>
    <s v="UNITED STATES"/>
    <s v="Single Ride"/>
    <n v="5515"/>
    <x v="21"/>
    <n v="43.040349999999997"/>
    <n v="-87.920760000000001"/>
    <x v="19"/>
    <n v="43.040349999999997"/>
    <n v="-87.920760000000001"/>
    <n v="11"/>
    <n v="0"/>
    <n v="1.7"/>
    <n v="1.6"/>
    <n v="66"/>
    <n v="-1"/>
    <d v="2017-04-14T00:00:00"/>
    <d v="2017-04-01T00:00:00"/>
    <d v="2017-04-14T00:00:00"/>
    <s v="Friday"/>
    <d v="1899-12-30T11:17:28"/>
    <d v="1899-12-30T11:00:00"/>
    <n v="1"/>
    <d v="2017-04-14T00:00:00"/>
    <d v="2017-04-01T00:00:00"/>
    <d v="2017-04-14T00:00:00"/>
    <s v="Friday"/>
    <d v="1899-12-30T11:28:19"/>
    <d v="1899-12-30T11:00:00"/>
    <s v="Round Trip"/>
  </r>
  <r>
    <n v="1578538"/>
    <s v="Non-RFID Card Member"/>
    <m/>
    <m/>
    <n v="60056"/>
    <s v="UNITED STATES"/>
    <s v="Single Ride"/>
    <n v="342"/>
    <x v="12"/>
    <n v="43.052460000000004"/>
    <n v="-87.891000000000005"/>
    <x v="12"/>
    <n v="43.036900000000003"/>
    <n v="-87.89667"/>
    <n v="21"/>
    <n v="0"/>
    <n v="3.2"/>
    <n v="3"/>
    <n v="126"/>
    <n v="-1"/>
    <d v="2017-04-14T00:00:00"/>
    <d v="2017-04-01T00:00:00"/>
    <d v="2017-04-14T00:00:00"/>
    <s v="Friday"/>
    <d v="1899-12-30T11:20:21"/>
    <d v="1899-12-30T11:00:00"/>
    <n v="1"/>
    <d v="2017-04-14T00:00:00"/>
    <d v="2017-04-01T00:00:00"/>
    <d v="2017-04-14T00:00:00"/>
    <s v="Friday"/>
    <d v="1899-12-30T11:41:07"/>
    <d v="1899-12-30T12:00:00"/>
    <s v="One Way"/>
  </r>
  <r>
    <n v="1578714"/>
    <s v="Non-RFID Card Member"/>
    <m/>
    <m/>
    <n v="53150"/>
    <s v="UNITED STATES"/>
    <s v="Single Ride"/>
    <n v="11152"/>
    <x v="2"/>
    <n v="43.03886"/>
    <n v="-87.902720000000002"/>
    <x v="36"/>
    <n v="43.038719999999998"/>
    <n v="-87.905339999999995"/>
    <n v="22"/>
    <n v="0"/>
    <n v="3.3"/>
    <n v="3.1"/>
    <n v="132"/>
    <n v="-1"/>
    <d v="2017-04-14T00:00:00"/>
    <d v="2017-04-01T00:00:00"/>
    <d v="2017-04-14T00:00:00"/>
    <s v="Friday"/>
    <d v="1899-12-30T12:18:44"/>
    <d v="1899-12-30T12:00:00"/>
    <n v="1"/>
    <d v="2017-04-14T00:00:00"/>
    <d v="2017-04-01T00:00:00"/>
    <d v="2017-04-14T00:00:00"/>
    <s v="Friday"/>
    <d v="1899-12-30T12:40:38"/>
    <d v="1899-12-30T13:00:00"/>
    <s v="One Way"/>
  </r>
  <r>
    <n v="1578813"/>
    <s v="Non-RFID Card Member"/>
    <m/>
    <m/>
    <n v="53216"/>
    <s v="UNITED STATES"/>
    <s v="Single Ride"/>
    <n v="354"/>
    <x v="51"/>
    <n v="43.06044"/>
    <n v="-88.016239999999996"/>
    <x v="46"/>
    <n v="43.06044"/>
    <n v="-88.016239999999996"/>
    <n v="120"/>
    <n v="9"/>
    <n v="18"/>
    <n v="17.100000000000001"/>
    <n v="720"/>
    <n v="-1"/>
    <d v="2017-04-14T00:00:00"/>
    <d v="2017-04-01T00:00:00"/>
    <d v="2017-04-14T00:00:00"/>
    <s v="Friday"/>
    <d v="1899-12-30T12:52:32"/>
    <d v="1899-12-30T13:00:00"/>
    <n v="1"/>
    <d v="2017-04-14T00:00:00"/>
    <d v="2017-04-01T00:00:00"/>
    <d v="2017-04-14T00:00:00"/>
    <s v="Friday"/>
    <d v="1899-12-30T14:52:46"/>
    <d v="1899-12-30T15:00:00"/>
    <s v="Round Trip"/>
  </r>
  <r>
    <n v="1578835"/>
    <s v="Non-RFID Card Member"/>
    <m/>
    <m/>
    <n v="15241"/>
    <s v="UNITED STATES"/>
    <s v="Single Ride"/>
    <n v="5433"/>
    <x v="24"/>
    <n v="43.040154000000001"/>
    <n v="-87.932113000000001"/>
    <x v="6"/>
    <n v="43.03519"/>
    <n v="-87.907390000000007"/>
    <n v="18"/>
    <n v="0"/>
    <n v="2.7"/>
    <n v="2.6"/>
    <n v="108"/>
    <n v="-1"/>
    <d v="2017-04-14T00:00:00"/>
    <d v="2017-04-01T00:00:00"/>
    <d v="2017-04-14T00:00:00"/>
    <s v="Friday"/>
    <d v="1899-12-30T12:57:38"/>
    <d v="1899-12-30T13:00:00"/>
    <n v="1"/>
    <d v="2017-04-14T00:00:00"/>
    <d v="2017-04-01T00:00:00"/>
    <d v="2017-04-14T00:00:00"/>
    <s v="Friday"/>
    <d v="1899-12-30T13:15:14"/>
    <d v="1899-12-30T13:00:00"/>
    <s v="One Way"/>
  </r>
  <r>
    <n v="1578881"/>
    <s v="Non-RFID Card Member"/>
    <m/>
    <m/>
    <n v="53024"/>
    <s v="UNITED STATES"/>
    <s v="Single Ride"/>
    <n v="5565"/>
    <x v="27"/>
    <n v="43.074890000000003"/>
    <n v="-87.882810000000006"/>
    <x v="10"/>
    <n v="43.058619999999998"/>
    <n v="-87.885319999999993"/>
    <n v="27"/>
    <n v="0"/>
    <n v="4.0999999999999996"/>
    <n v="3.8"/>
    <n v="162"/>
    <n v="-1"/>
    <d v="2017-04-14T00:00:00"/>
    <d v="2017-04-01T00:00:00"/>
    <d v="2017-04-14T00:00:00"/>
    <s v="Friday"/>
    <d v="1899-12-30T13:15:56"/>
    <d v="1899-12-30T13:00:00"/>
    <n v="1"/>
    <d v="2017-04-14T00:00:00"/>
    <d v="2017-04-01T00:00:00"/>
    <d v="2017-04-14T00:00:00"/>
    <s v="Friday"/>
    <d v="1899-12-30T13:42:58"/>
    <d v="1899-12-30T14:00:00"/>
    <s v="One Way"/>
  </r>
  <r>
    <n v="1578925"/>
    <s v="Non-RFID Card Member"/>
    <m/>
    <m/>
    <n v="53132"/>
    <s v="UNITED STATES"/>
    <s v="Single Ride"/>
    <n v="5429"/>
    <x v="24"/>
    <n v="43.040154000000001"/>
    <n v="-87.932113000000001"/>
    <x v="5"/>
    <n v="43.04824"/>
    <n v="-87.904970000000006"/>
    <n v="19"/>
    <n v="0"/>
    <n v="2.9"/>
    <n v="2.7"/>
    <n v="114"/>
    <n v="-1"/>
    <d v="2017-04-14T00:00:00"/>
    <d v="2017-04-01T00:00:00"/>
    <d v="2017-04-14T00:00:00"/>
    <s v="Friday"/>
    <d v="1899-12-30T13:29:47"/>
    <d v="1899-12-30T13:00:00"/>
    <n v="1"/>
    <d v="2017-04-14T00:00:00"/>
    <d v="2017-04-01T00:00:00"/>
    <d v="2017-04-14T00:00:00"/>
    <s v="Friday"/>
    <d v="1899-12-30T13:48:32"/>
    <d v="1899-12-30T14:00:00"/>
    <s v="One Way"/>
  </r>
  <r>
    <n v="1579143"/>
    <s v="Non-RFID Card Member"/>
    <m/>
    <m/>
    <n v="53202"/>
    <s v="UNITED STATES"/>
    <s v="Single Ride"/>
    <n v="11088"/>
    <x v="22"/>
    <n v="43.066893999999998"/>
    <n v="-87.877936000000005"/>
    <x v="35"/>
    <n v="43.066893999999998"/>
    <n v="-87.877936000000005"/>
    <n v="23"/>
    <n v="0"/>
    <n v="3.5"/>
    <n v="3.3"/>
    <n v="138"/>
    <n v="-1"/>
    <d v="2017-04-14T00:00:00"/>
    <d v="2017-04-01T00:00:00"/>
    <d v="2017-04-14T00:00:00"/>
    <s v="Friday"/>
    <d v="1899-12-30T14:43:04"/>
    <d v="1899-12-30T15:00:00"/>
    <n v="1"/>
    <d v="2017-04-14T00:00:00"/>
    <d v="2017-04-01T00:00:00"/>
    <d v="2017-04-14T00:00:00"/>
    <s v="Friday"/>
    <d v="1899-12-30T15:06:12"/>
    <d v="1899-12-30T15:00:00"/>
    <s v="Round Trip"/>
  </r>
  <r>
    <n v="1579218"/>
    <s v="Non-RFID Card Member"/>
    <m/>
    <m/>
    <n v="53213"/>
    <s v="UNITED STATES"/>
    <s v="Single Ride"/>
    <n v="166"/>
    <x v="55"/>
    <n v="43.052630000000001"/>
    <n v="-88.016319999999993"/>
    <x v="56"/>
    <n v="43.052630000000001"/>
    <n v="-88.016319999999993"/>
    <n v="24"/>
    <n v="0"/>
    <n v="3.6"/>
    <n v="3.4"/>
    <n v="144"/>
    <n v="-1"/>
    <d v="2017-04-14T00:00:00"/>
    <d v="2017-04-01T00:00:00"/>
    <d v="2017-04-14T00:00:00"/>
    <s v="Friday"/>
    <d v="1899-12-30T15:10:20"/>
    <d v="1899-12-30T15:00:00"/>
    <n v="1"/>
    <d v="2017-04-14T00:00:00"/>
    <d v="2017-04-01T00:00:00"/>
    <d v="2017-04-14T00:00:00"/>
    <s v="Friday"/>
    <d v="1899-12-30T15:34:06"/>
    <d v="1899-12-30T16:00:00"/>
    <s v="Round Trip"/>
  </r>
  <r>
    <n v="1579230"/>
    <s v="Non-RFID Card Member"/>
    <m/>
    <m/>
    <n v="53216"/>
    <s v="UNITED STATES"/>
    <s v="Single Ride"/>
    <n v="11121"/>
    <x v="18"/>
    <n v="43.048609999999996"/>
    <n v="-88.008480000000006"/>
    <x v="32"/>
    <n v="43.048609999999996"/>
    <n v="-88.008480000000006"/>
    <n v="27"/>
    <n v="0"/>
    <n v="4.0999999999999996"/>
    <n v="3.8"/>
    <n v="162"/>
    <n v="-1"/>
    <d v="2017-04-14T00:00:00"/>
    <d v="2017-04-01T00:00:00"/>
    <d v="2017-04-14T00:00:00"/>
    <s v="Friday"/>
    <d v="1899-12-30T15:12:32"/>
    <d v="1899-12-30T15:00:00"/>
    <n v="1"/>
    <d v="2017-04-14T00:00:00"/>
    <d v="2017-04-01T00:00:00"/>
    <d v="2017-04-14T00:00:00"/>
    <s v="Friday"/>
    <d v="1899-12-30T15:39:12"/>
    <d v="1899-12-30T16:00:00"/>
    <s v="Round Trip"/>
  </r>
  <r>
    <n v="1579452"/>
    <s v="Non-RFID Card Member"/>
    <m/>
    <m/>
    <n v="53110"/>
    <s v="UNITED STATES"/>
    <s v="Single Ride"/>
    <n v="5577"/>
    <x v="12"/>
    <n v="43.052460000000004"/>
    <n v="-87.891000000000005"/>
    <x v="2"/>
    <n v="43.048200000000001"/>
    <n v="-87.900859999999994"/>
    <n v="39"/>
    <n v="3"/>
    <n v="5.9"/>
    <n v="5.6"/>
    <n v="234"/>
    <n v="-1"/>
    <d v="2017-04-14T00:00:00"/>
    <d v="2017-04-01T00:00:00"/>
    <d v="2017-04-14T00:00:00"/>
    <s v="Friday"/>
    <d v="1899-12-30T16:59:21"/>
    <d v="1899-12-30T17:00:00"/>
    <n v="1"/>
    <d v="2017-04-14T00:00:00"/>
    <d v="2017-04-01T00:00:00"/>
    <d v="2017-04-14T00:00:00"/>
    <s v="Friday"/>
    <d v="1899-12-30T17:38:03"/>
    <d v="1899-12-30T18:00:00"/>
    <s v="One Way"/>
  </r>
  <r>
    <n v="1579793"/>
    <s v="Non-RFID Card Member"/>
    <m/>
    <m/>
    <n v="32566"/>
    <s v="UNITED STATES"/>
    <s v="Single Ride"/>
    <n v="5455"/>
    <x v="34"/>
    <n v="43.02948"/>
    <n v="-87.912819999999996"/>
    <x v="11"/>
    <n v="43.052460000000004"/>
    <n v="-87.891000000000005"/>
    <n v="19"/>
    <n v="0"/>
    <n v="2.9"/>
    <n v="2.7"/>
    <n v="114"/>
    <n v="-1"/>
    <d v="2017-04-14T00:00:00"/>
    <d v="2017-04-01T00:00:00"/>
    <d v="2017-04-14T00:00:00"/>
    <s v="Friday"/>
    <d v="1899-12-30T19:20:45"/>
    <d v="1899-12-30T19:00:00"/>
    <n v="1"/>
    <d v="2017-04-14T00:00:00"/>
    <d v="2017-04-01T00:00:00"/>
    <d v="2017-04-14T00:00:00"/>
    <s v="Friday"/>
    <d v="1899-12-30T19:39:20"/>
    <d v="1899-12-30T20:00:00"/>
    <s v="One Way"/>
  </r>
  <r>
    <n v="1579819"/>
    <s v="Non-RFID Card Member"/>
    <m/>
    <m/>
    <m/>
    <s v="UNITED STATES"/>
    <s v="Single Ride"/>
    <n v="156"/>
    <x v="14"/>
    <n v="43.05536"/>
    <n v="-87.90504"/>
    <x v="43"/>
    <n v="43.031480000000002"/>
    <n v="-87.908169999999998"/>
    <n v="12"/>
    <n v="0"/>
    <n v="1.8"/>
    <n v="1.7"/>
    <n v="72"/>
    <n v="-1"/>
    <d v="2017-04-14T00:00:00"/>
    <d v="2017-04-01T00:00:00"/>
    <d v="2017-04-14T00:00:00"/>
    <s v="Friday"/>
    <d v="1899-12-30T19:35:28"/>
    <d v="1899-12-30T20:00:00"/>
    <n v="1"/>
    <d v="2017-04-14T00:00:00"/>
    <d v="2017-04-01T00:00:00"/>
    <d v="2017-04-14T00:00:00"/>
    <s v="Friday"/>
    <d v="1899-12-30T19:47:25"/>
    <d v="1899-12-30T20:00:00"/>
    <s v="One Way"/>
  </r>
  <r>
    <n v="1579976"/>
    <s v="Non-RFID Card Member"/>
    <m/>
    <m/>
    <n v="53215"/>
    <s v="UNITED STATES"/>
    <s v="Single Ride"/>
    <n v="11158"/>
    <x v="9"/>
    <n v="43.05097"/>
    <n v="-87.906440000000003"/>
    <x v="57"/>
    <n v="43.02017"/>
    <n v="-87.933049999999994"/>
    <n v="36"/>
    <n v="3"/>
    <n v="5.4"/>
    <n v="5.0999999999999996"/>
    <n v="216"/>
    <n v="-1"/>
    <d v="2017-04-14T00:00:00"/>
    <d v="2017-04-01T00:00:00"/>
    <d v="2017-04-14T00:00:00"/>
    <s v="Friday"/>
    <d v="1899-12-30T21:33:04"/>
    <d v="1899-12-30T22:00:00"/>
    <n v="1"/>
    <d v="2017-04-14T00:00:00"/>
    <d v="2017-04-01T00:00:00"/>
    <d v="2017-04-14T00:00:00"/>
    <s v="Friday"/>
    <d v="1899-12-30T22:09:47"/>
    <d v="1899-12-30T22:00:00"/>
    <s v="One Way"/>
  </r>
  <r>
    <n v="1580383"/>
    <s v="Non-RFID Card Member"/>
    <m/>
    <m/>
    <n v="46311"/>
    <s v="UNITED STATES"/>
    <s v="Single Ride"/>
    <n v="995"/>
    <x v="24"/>
    <n v="43.040154000000001"/>
    <n v="-87.932113000000001"/>
    <x v="31"/>
    <n v="43.040154000000001"/>
    <n v="-87.932113000000001"/>
    <n v="42"/>
    <n v="3"/>
    <n v="6.3"/>
    <n v="6"/>
    <n v="252"/>
    <n v="-1"/>
    <d v="2017-04-15T00:00:00"/>
    <d v="2017-04-01T00:00:00"/>
    <d v="2017-04-15T00:00:00"/>
    <s v="Saturday"/>
    <d v="1899-12-30T09:32:04"/>
    <d v="1899-12-30T10:00:00"/>
    <n v="1"/>
    <d v="2017-04-15T00:00:00"/>
    <d v="2017-04-01T00:00:00"/>
    <d v="2017-04-15T00:00:00"/>
    <s v="Saturday"/>
    <d v="1899-12-30T10:14:57"/>
    <d v="1899-12-30T10:00:00"/>
    <s v="Round Trip"/>
  </r>
  <r>
    <n v="1580430"/>
    <s v="Non-RFID Card Member"/>
    <m/>
    <m/>
    <n v="53208"/>
    <s v="UNITED STATES"/>
    <s v="Single Ride"/>
    <n v="5444"/>
    <x v="29"/>
    <n v="43.052549999999997"/>
    <n v="-87.909329999999997"/>
    <x v="16"/>
    <n v="43.052549999999997"/>
    <n v="-87.909329999999997"/>
    <n v="60"/>
    <n v="3"/>
    <n v="9"/>
    <n v="8.6"/>
    <n v="360"/>
    <n v="-1"/>
    <d v="2017-04-15T00:00:00"/>
    <d v="2017-04-01T00:00:00"/>
    <d v="2017-04-15T00:00:00"/>
    <s v="Saturday"/>
    <d v="1899-12-30T09:57:48"/>
    <d v="1899-12-30T10:00:00"/>
    <n v="1"/>
    <d v="2017-04-15T00:00:00"/>
    <d v="2017-04-01T00:00:00"/>
    <d v="2017-04-15T00:00:00"/>
    <s v="Saturday"/>
    <d v="1899-12-30T10:57:52"/>
    <d v="1899-12-30T11:00:00"/>
    <s v="Round Trip"/>
  </r>
  <r>
    <n v="1580430"/>
    <s v="Non-RFID Card Member"/>
    <m/>
    <m/>
    <n v="53208"/>
    <s v="UNITED STATES"/>
    <s v="Single Ride"/>
    <n v="11087"/>
    <x v="29"/>
    <n v="43.052549999999997"/>
    <n v="-87.909329999999997"/>
    <x v="16"/>
    <n v="43.052549999999997"/>
    <n v="-87.909329999999997"/>
    <n v="57"/>
    <n v="3"/>
    <n v="8.6"/>
    <n v="8.1"/>
    <n v="342"/>
    <n v="-1"/>
    <d v="2017-04-15T00:00:00"/>
    <d v="2017-04-01T00:00:00"/>
    <d v="2017-04-15T00:00:00"/>
    <s v="Saturday"/>
    <d v="1899-12-30T10:00:07"/>
    <d v="1899-12-30T10:00:00"/>
    <n v="1"/>
    <d v="2017-04-15T00:00:00"/>
    <d v="2017-04-01T00:00:00"/>
    <d v="2017-04-15T00:00:00"/>
    <s v="Saturday"/>
    <d v="1899-12-30T10:57:50"/>
    <d v="1899-12-30T11:00:00"/>
    <s v="Round Trip"/>
  </r>
  <r>
    <n v="1580471"/>
    <s v="Non-RFID Card Member"/>
    <m/>
    <m/>
    <n v="53207"/>
    <s v="UNITED STATES"/>
    <s v="Single Ride"/>
    <n v="11161"/>
    <x v="33"/>
    <n v="43.004728999999998"/>
    <n v="-87.905463999999995"/>
    <x v="30"/>
    <n v="43.004728999999998"/>
    <n v="-87.905463999999995"/>
    <n v="89"/>
    <n v="6"/>
    <n v="13.4"/>
    <n v="12.7"/>
    <n v="534"/>
    <n v="-1"/>
    <d v="2017-04-15T00:00:00"/>
    <d v="2017-04-01T00:00:00"/>
    <d v="2017-04-15T00:00:00"/>
    <s v="Saturday"/>
    <d v="1899-12-30T10:16:42"/>
    <d v="1899-12-30T10:00:00"/>
    <n v="1"/>
    <d v="2017-04-15T00:00:00"/>
    <d v="2017-04-01T00:00:00"/>
    <d v="2017-04-15T00:00:00"/>
    <s v="Saturday"/>
    <d v="1899-12-30T11:45:46"/>
    <d v="1899-12-30T12:00:00"/>
    <s v="Round Trip"/>
  </r>
  <r>
    <n v="1580561"/>
    <s v="Non-RFID Card Member"/>
    <m/>
    <m/>
    <n v="53051"/>
    <s v="UNITED STATES"/>
    <s v="Single Ride"/>
    <n v="5487"/>
    <x v="37"/>
    <n v="43.036900000000003"/>
    <n v="-87.89667"/>
    <x v="12"/>
    <n v="43.036900000000003"/>
    <n v="-87.89667"/>
    <n v="21"/>
    <n v="0"/>
    <n v="3.2"/>
    <n v="3"/>
    <n v="126"/>
    <n v="-1"/>
    <d v="2017-04-15T00:00:00"/>
    <d v="2017-04-01T00:00:00"/>
    <d v="2017-04-15T00:00:00"/>
    <s v="Saturday"/>
    <d v="1899-12-30T10:37:18"/>
    <d v="1899-12-30T11:00:00"/>
    <n v="1"/>
    <d v="2017-04-15T00:00:00"/>
    <d v="2017-04-01T00:00:00"/>
    <d v="2017-04-15T00:00:00"/>
    <s v="Saturday"/>
    <d v="1899-12-30T10:58:03"/>
    <d v="1899-12-30T11:00:00"/>
    <s v="Round Trip"/>
  </r>
  <r>
    <n v="1580578"/>
    <s v="Non-RFID Card Member"/>
    <m/>
    <m/>
    <n v="53045"/>
    <s v="UNITED STATES"/>
    <s v="Single Ride"/>
    <n v="5468"/>
    <x v="37"/>
    <n v="43.036900000000003"/>
    <n v="-87.89667"/>
    <x v="12"/>
    <n v="43.036900000000003"/>
    <n v="-87.89667"/>
    <n v="51"/>
    <n v="3"/>
    <n v="7.7"/>
    <n v="7.3"/>
    <n v="306"/>
    <n v="-1"/>
    <d v="2017-04-15T00:00:00"/>
    <d v="2017-04-01T00:00:00"/>
    <d v="2017-04-15T00:00:00"/>
    <s v="Saturday"/>
    <d v="1899-12-30T10:40:43"/>
    <d v="1899-12-30T11:00:00"/>
    <n v="1"/>
    <d v="2017-04-15T00:00:00"/>
    <d v="2017-04-01T00:00:00"/>
    <d v="2017-04-15T00:00:00"/>
    <s v="Saturday"/>
    <d v="1899-12-30T11:31:42"/>
    <d v="1899-12-30T12:00:00"/>
    <s v="Round Trip"/>
  </r>
  <r>
    <n v="1580601"/>
    <s v="Non-RFID Card Member"/>
    <m/>
    <m/>
    <n v="53207"/>
    <s v="UNITED STATES"/>
    <s v="Single Ride"/>
    <n v="5496"/>
    <x v="34"/>
    <n v="43.02948"/>
    <n v="-87.912819999999996"/>
    <x v="30"/>
    <n v="43.004728999999998"/>
    <n v="-87.905463999999995"/>
    <n v="17"/>
    <n v="0"/>
    <n v="2.6"/>
    <n v="2.4"/>
    <n v="102"/>
    <n v="-1"/>
    <d v="2017-04-15T00:00:00"/>
    <d v="2017-04-01T00:00:00"/>
    <d v="2017-04-15T00:00:00"/>
    <s v="Saturday"/>
    <d v="1899-12-30T12:13:55"/>
    <d v="1899-12-30T12:00:00"/>
    <n v="1"/>
    <d v="2017-04-15T00:00:00"/>
    <d v="2017-04-01T00:00:00"/>
    <d v="2017-04-15T00:00:00"/>
    <s v="Saturday"/>
    <d v="1899-12-30T12:30:39"/>
    <d v="1899-12-30T13:00:00"/>
    <s v="One Way"/>
  </r>
  <r>
    <n v="1580730"/>
    <s v="Non-RFID Card Member"/>
    <m/>
    <m/>
    <n v="53212"/>
    <s v="UNITED STATES"/>
    <s v="Single Ride"/>
    <n v="5584"/>
    <x v="14"/>
    <n v="43.05536"/>
    <n v="-87.90504"/>
    <x v="4"/>
    <n v="43.042490000000001"/>
    <n v="-87.909959999999998"/>
    <n v="8"/>
    <n v="0"/>
    <n v="1.2"/>
    <n v="1.1000000000000001"/>
    <n v="48"/>
    <n v="-1"/>
    <d v="2017-04-15T00:00:00"/>
    <d v="2017-04-01T00:00:00"/>
    <d v="2017-04-15T00:00:00"/>
    <s v="Saturday"/>
    <d v="1899-12-30T11:07:18"/>
    <d v="1899-12-30T11:00:00"/>
    <n v="1"/>
    <d v="2017-04-15T00:00:00"/>
    <d v="2017-04-01T00:00:00"/>
    <d v="2017-04-15T00:00:00"/>
    <s v="Saturday"/>
    <d v="1899-12-30T11:15:36"/>
    <d v="1899-12-30T11:00:00"/>
    <s v="One Way"/>
  </r>
  <r>
    <n v="1580815"/>
    <s v="Non-RFID Card Member"/>
    <m/>
    <m/>
    <m/>
    <s v="UNITED STATES"/>
    <s v="Single Ride"/>
    <n v="5585"/>
    <x v="43"/>
    <n v="43.05847"/>
    <n v="-87.898079999999993"/>
    <x v="12"/>
    <n v="43.036900000000003"/>
    <n v="-87.89667"/>
    <n v="28"/>
    <n v="0"/>
    <n v="4.2"/>
    <n v="4"/>
    <n v="168"/>
    <n v="-1"/>
    <d v="2017-04-15T00:00:00"/>
    <d v="2017-04-01T00:00:00"/>
    <d v="2017-04-15T00:00:00"/>
    <s v="Saturday"/>
    <d v="1899-12-30T11:24:11"/>
    <d v="1899-12-30T11:00:00"/>
    <n v="1"/>
    <d v="2017-04-15T00:00:00"/>
    <d v="2017-04-01T00:00:00"/>
    <d v="2017-04-15T00:00:00"/>
    <s v="Saturday"/>
    <d v="1899-12-30T11:52:31"/>
    <d v="1899-12-30T12:00:00"/>
    <s v="One Way"/>
  </r>
  <r>
    <n v="1580882"/>
    <s v="Non-RFID Card Member"/>
    <m/>
    <m/>
    <n v="53202"/>
    <s v="UNITED STATES"/>
    <s v="Single Ride"/>
    <n v="146"/>
    <x v="0"/>
    <n v="43.042490000000001"/>
    <n v="-87.909959999999998"/>
    <x v="28"/>
    <n v="43.045712999999999"/>
    <n v="-87.899756999999994"/>
    <n v="47"/>
    <n v="3"/>
    <n v="7.1"/>
    <n v="6.7"/>
    <n v="282"/>
    <n v="-1"/>
    <d v="2017-04-15T00:00:00"/>
    <d v="2017-04-01T00:00:00"/>
    <d v="2017-04-15T00:00:00"/>
    <s v="Saturday"/>
    <d v="1899-12-30T11:38:04"/>
    <d v="1899-12-30T12:00:00"/>
    <n v="1"/>
    <d v="2017-04-15T00:00:00"/>
    <d v="2017-04-01T00:00:00"/>
    <d v="2017-04-15T00:00:00"/>
    <s v="Saturday"/>
    <d v="1899-12-30T12:25:43"/>
    <d v="1899-12-30T12:00:00"/>
    <s v="One Way"/>
  </r>
  <r>
    <n v="1580888"/>
    <s v="Non-RFID Card Member"/>
    <m/>
    <m/>
    <n v="53202"/>
    <s v="UNITED STATES"/>
    <s v="Single Ride"/>
    <n v="5487"/>
    <x v="37"/>
    <n v="43.036900000000003"/>
    <n v="-87.89667"/>
    <x v="12"/>
    <n v="43.036900000000003"/>
    <n v="-87.89667"/>
    <n v="57"/>
    <n v="3"/>
    <n v="8.6"/>
    <n v="8.1"/>
    <n v="342"/>
    <n v="-1"/>
    <d v="2017-04-15T00:00:00"/>
    <d v="2017-04-01T00:00:00"/>
    <d v="2017-04-15T00:00:00"/>
    <s v="Saturday"/>
    <d v="1899-12-30T11:39:40"/>
    <d v="1899-12-30T12:00:00"/>
    <n v="1"/>
    <d v="2017-04-15T00:00:00"/>
    <d v="2017-04-01T00:00:00"/>
    <d v="2017-04-15T00:00:00"/>
    <s v="Saturday"/>
    <d v="1899-12-30T12:36:17"/>
    <d v="1899-12-30T13:00:00"/>
    <s v="Round Trip"/>
  </r>
  <r>
    <n v="1580914"/>
    <s v="Non-RFID Card Member"/>
    <m/>
    <m/>
    <n v="53217"/>
    <s v="UNITED STATES"/>
    <s v="Single Ride"/>
    <n v="11168"/>
    <x v="37"/>
    <n v="43.036900000000003"/>
    <n v="-87.89667"/>
    <x v="12"/>
    <n v="43.036900000000003"/>
    <n v="-87.89667"/>
    <n v="22"/>
    <n v="0"/>
    <n v="3.3"/>
    <n v="3.1"/>
    <n v="132"/>
    <n v="-1"/>
    <d v="2017-04-15T00:00:00"/>
    <d v="2017-04-01T00:00:00"/>
    <d v="2017-04-15T00:00:00"/>
    <s v="Saturday"/>
    <d v="1899-12-30T11:46:08"/>
    <d v="1899-12-30T12:00:00"/>
    <n v="1"/>
    <d v="2017-04-15T00:00:00"/>
    <d v="2017-04-01T00:00:00"/>
    <d v="2017-04-15T00:00:00"/>
    <s v="Saturday"/>
    <d v="1899-12-30T12:08:53"/>
    <d v="1899-12-30T12:00:00"/>
    <s v="Round Trip"/>
  </r>
  <r>
    <n v="1580947"/>
    <s v="Non-RFID Card Member"/>
    <m/>
    <m/>
    <n v="63126"/>
    <s v="UNITED STATES"/>
    <s v="Single Ride"/>
    <n v="28"/>
    <x v="12"/>
    <n v="43.052460000000004"/>
    <n v="-87.891000000000005"/>
    <x v="5"/>
    <n v="43.04824"/>
    <n v="-87.904970000000006"/>
    <n v="67"/>
    <n v="6"/>
    <n v="10.1"/>
    <n v="9.5"/>
    <n v="402"/>
    <n v="-1"/>
    <d v="2017-04-15T00:00:00"/>
    <d v="2017-04-01T00:00:00"/>
    <d v="2017-04-15T00:00:00"/>
    <s v="Saturday"/>
    <d v="1899-12-30T11:51:51"/>
    <d v="1899-12-30T12:00:00"/>
    <n v="1"/>
    <d v="2017-04-15T00:00:00"/>
    <d v="2017-04-01T00:00:00"/>
    <d v="2017-04-15T00:00:00"/>
    <s v="Saturday"/>
    <d v="1899-12-30T12:58:34"/>
    <d v="1899-12-30T13:00:00"/>
    <s v="One Way"/>
  </r>
  <r>
    <n v="1580976"/>
    <s v="Non-RFID Card Member"/>
    <m/>
    <m/>
    <n v="53202"/>
    <s v="UNITED STATES"/>
    <s v="Single Ride"/>
    <n v="5505"/>
    <x v="2"/>
    <n v="43.03886"/>
    <n v="-87.902720000000002"/>
    <x v="10"/>
    <n v="43.058619999999998"/>
    <n v="-87.885319999999993"/>
    <n v="28"/>
    <n v="0"/>
    <n v="4.2"/>
    <n v="4"/>
    <n v="168"/>
    <n v="-1"/>
    <d v="2017-04-15T00:00:00"/>
    <d v="2017-04-01T00:00:00"/>
    <d v="2017-04-15T00:00:00"/>
    <s v="Saturday"/>
    <d v="1899-12-30T11:56:36"/>
    <d v="1899-12-30T12:00:00"/>
    <n v="1"/>
    <d v="2017-04-15T00:00:00"/>
    <d v="2017-04-01T00:00:00"/>
    <d v="2017-04-15T00:00:00"/>
    <s v="Saturday"/>
    <d v="1899-12-30T12:24:51"/>
    <d v="1899-12-30T12:00:00"/>
    <s v="One Way"/>
  </r>
  <r>
    <n v="1581014"/>
    <s v="Non-RFID Card Member"/>
    <m/>
    <m/>
    <n v="2130"/>
    <s v="UNITED STATES"/>
    <s v="Single Ride"/>
    <n v="5455"/>
    <x v="12"/>
    <n v="43.052460000000004"/>
    <n v="-87.891000000000005"/>
    <x v="6"/>
    <n v="43.03519"/>
    <n v="-87.907390000000007"/>
    <n v="30"/>
    <n v="0"/>
    <n v="4.5"/>
    <n v="4.3"/>
    <n v="180"/>
    <n v="-1"/>
    <d v="2017-04-15T00:00:00"/>
    <d v="2017-04-01T00:00:00"/>
    <d v="2017-04-15T00:00:00"/>
    <s v="Saturday"/>
    <d v="1899-12-30T12:04:10"/>
    <d v="1899-12-30T12:00:00"/>
    <n v="1"/>
    <d v="2017-04-15T00:00:00"/>
    <d v="2017-04-01T00:00:00"/>
    <d v="2017-04-15T00:00:00"/>
    <s v="Saturday"/>
    <d v="1899-12-30T12:34:47"/>
    <d v="1899-12-30T13:00:00"/>
    <s v="One Way"/>
  </r>
  <r>
    <n v="1581024"/>
    <s v="Non-RFID Card Member"/>
    <m/>
    <m/>
    <n v="11746"/>
    <s v="UNITED STATES"/>
    <s v="Single Ride"/>
    <n v="5433"/>
    <x v="3"/>
    <n v="43.03519"/>
    <n v="-87.907390000000007"/>
    <x v="22"/>
    <n v="43.058010000000003"/>
    <n v="-87.877300000000005"/>
    <n v="66"/>
    <n v="9"/>
    <n v="9.9"/>
    <n v="9.4"/>
    <n v="396"/>
    <n v="-1"/>
    <d v="2017-04-15T00:00:00"/>
    <d v="2017-04-01T00:00:00"/>
    <d v="2017-04-15T00:00:00"/>
    <s v="Saturday"/>
    <d v="1899-12-30T15:24:29"/>
    <d v="1899-12-30T15:00:00"/>
    <n v="1"/>
    <d v="2017-04-15T00:00:00"/>
    <d v="2017-04-01T00:00:00"/>
    <d v="2017-04-15T00:00:00"/>
    <s v="Saturday"/>
    <d v="1899-12-30T16:30:51"/>
    <d v="1899-12-30T17:00:00"/>
    <s v="One Way"/>
  </r>
  <r>
    <n v="1581079"/>
    <s v="Non-RFID Card Member"/>
    <m/>
    <m/>
    <n v="53202"/>
    <s v="UNITED STATES"/>
    <s v="Single Ride"/>
    <n v="77"/>
    <x v="5"/>
    <n v="43.031320000000001"/>
    <n v="-87.904259999999994"/>
    <x v="41"/>
    <n v="43.031320000000001"/>
    <n v="-87.904259999999994"/>
    <n v="114"/>
    <n v="12"/>
    <n v="17.100000000000001"/>
    <n v="16.2"/>
    <n v="684"/>
    <n v="-1"/>
    <d v="2017-04-15T00:00:00"/>
    <d v="2017-04-01T00:00:00"/>
    <d v="2017-04-15T00:00:00"/>
    <s v="Saturday"/>
    <d v="1899-12-30T12:18:56"/>
    <d v="1899-12-30T12:00:00"/>
    <n v="1"/>
    <d v="2017-04-15T00:00:00"/>
    <d v="2017-04-01T00:00:00"/>
    <d v="2017-04-15T00:00:00"/>
    <s v="Saturday"/>
    <d v="1899-12-30T14:12:58"/>
    <d v="1899-12-30T14:00:00"/>
    <s v="Round Trip"/>
  </r>
  <r>
    <n v="1581282"/>
    <s v="Non-RFID Card Member"/>
    <m/>
    <m/>
    <n v="53222"/>
    <s v="UNITED STATES"/>
    <s v="Single Ride"/>
    <n v="6"/>
    <x v="37"/>
    <n v="43.036900000000003"/>
    <n v="-87.89667"/>
    <x v="12"/>
    <n v="43.036900000000003"/>
    <n v="-87.89667"/>
    <n v="33"/>
    <n v="0"/>
    <n v="5"/>
    <n v="4.7"/>
    <n v="198"/>
    <n v="-1"/>
    <d v="2017-04-15T00:00:00"/>
    <d v="2017-04-01T00:00:00"/>
    <d v="2017-04-15T00:00:00"/>
    <s v="Saturday"/>
    <d v="1899-12-30T12:54:31"/>
    <d v="1899-12-30T13:00:00"/>
    <n v="1"/>
    <d v="2017-04-15T00:00:00"/>
    <d v="2017-04-01T00:00:00"/>
    <d v="2017-04-15T00:00:00"/>
    <s v="Saturday"/>
    <d v="1899-12-30T13:27:48"/>
    <d v="1899-12-30T13:00:00"/>
    <s v="Round Trip"/>
  </r>
  <r>
    <n v="1581452"/>
    <s v="Non-RFID Card Member"/>
    <m/>
    <m/>
    <n v="53211"/>
    <s v="UNITED STATES"/>
    <s v="Single Ride"/>
    <n v="34"/>
    <x v="22"/>
    <n v="43.066893999999998"/>
    <n v="-87.877936000000005"/>
    <x v="11"/>
    <n v="43.052460000000004"/>
    <n v="-87.891000000000005"/>
    <n v="54"/>
    <n v="6"/>
    <n v="8.1"/>
    <n v="7.7"/>
    <n v="324"/>
    <n v="-1"/>
    <d v="2017-04-15T00:00:00"/>
    <d v="2017-04-01T00:00:00"/>
    <d v="2017-04-15T00:00:00"/>
    <s v="Saturday"/>
    <d v="1899-12-30T13:41:46"/>
    <d v="1899-12-30T14:00:00"/>
    <n v="1"/>
    <d v="2017-04-15T00:00:00"/>
    <d v="2017-04-01T00:00:00"/>
    <d v="2017-04-15T00:00:00"/>
    <s v="Saturday"/>
    <d v="1899-12-30T14:35:21"/>
    <d v="1899-12-30T15:00:00"/>
    <s v="One Way"/>
  </r>
  <r>
    <n v="1581453"/>
    <s v="Non-RFID Card Member"/>
    <m/>
    <m/>
    <n v="53211"/>
    <s v="UNITED STATES"/>
    <s v="Single Ride"/>
    <n v="77"/>
    <x v="5"/>
    <n v="43.031320000000001"/>
    <n v="-87.904259999999994"/>
    <x v="48"/>
    <n v="43.060155999999999"/>
    <n v="-87.881258000000003"/>
    <n v="30"/>
    <n v="3"/>
    <n v="4.5"/>
    <n v="4.3"/>
    <n v="180"/>
    <n v="-1"/>
    <d v="2017-04-15T00:00:00"/>
    <d v="2017-04-01T00:00:00"/>
    <d v="2017-04-15T00:00:00"/>
    <s v="Saturday"/>
    <d v="1899-12-30T17:20:31"/>
    <d v="1899-12-30T17:00:00"/>
    <n v="1"/>
    <d v="2017-04-15T00:00:00"/>
    <d v="2017-04-01T00:00:00"/>
    <d v="2017-04-15T00:00:00"/>
    <s v="Saturday"/>
    <d v="1899-12-30T17:50:33"/>
    <d v="1899-12-30T18:00:00"/>
    <s v="One Way"/>
  </r>
  <r>
    <n v="1581504"/>
    <s v="Non-RFID Card Member"/>
    <m/>
    <m/>
    <n v="53151"/>
    <s v="UNITED STATES"/>
    <s v="Single Ride"/>
    <n v="11064"/>
    <x v="5"/>
    <n v="43.031320000000001"/>
    <n v="-87.904259999999994"/>
    <x v="41"/>
    <n v="43.031320000000001"/>
    <n v="-87.904259999999994"/>
    <n v="84"/>
    <n v="9"/>
    <n v="12.6"/>
    <n v="12"/>
    <n v="504"/>
    <n v="-1"/>
    <d v="2017-04-15T00:00:00"/>
    <d v="2017-04-01T00:00:00"/>
    <d v="2017-04-15T00:00:00"/>
    <s v="Saturday"/>
    <d v="1899-12-30T13:32:13"/>
    <d v="1899-12-30T14:00:00"/>
    <n v="1"/>
    <d v="2017-04-15T00:00:00"/>
    <d v="2017-04-01T00:00:00"/>
    <d v="2017-04-15T00:00:00"/>
    <s v="Saturday"/>
    <d v="1899-12-30T14:56:37"/>
    <d v="1899-12-30T15:00:00"/>
    <s v="Round Trip"/>
  </r>
  <r>
    <n v="1581546"/>
    <s v="Non-RFID Card Member"/>
    <m/>
    <m/>
    <n v="53226"/>
    <s v="UNITED STATES"/>
    <s v="Single Ride"/>
    <n v="5497"/>
    <x v="11"/>
    <n v="43.04804"/>
    <n v="-87.896720000000002"/>
    <x v="33"/>
    <n v="43.04804"/>
    <n v="-87.896720000000002"/>
    <n v="125"/>
    <n v="15"/>
    <n v="18"/>
    <n v="17.100000000000001"/>
    <n v="720"/>
    <n v="-1"/>
    <d v="2017-04-15T00:00:00"/>
    <d v="2017-04-01T00:00:00"/>
    <d v="2017-04-15T00:00:00"/>
    <s v="Saturday"/>
    <d v="1899-12-30T13:37:51"/>
    <d v="1899-12-30T14:00:00"/>
    <n v="1"/>
    <d v="2017-04-15T00:00:00"/>
    <d v="2017-04-01T00:00:00"/>
    <d v="2017-04-15T00:00:00"/>
    <s v="Saturday"/>
    <d v="1899-12-30T15:42:08"/>
    <d v="1899-12-30T16:00:00"/>
    <s v="Round Trip"/>
  </r>
  <r>
    <n v="1581551"/>
    <s v="Non-RFID Card Member"/>
    <m/>
    <m/>
    <m/>
    <s v="UNITED STATES"/>
    <s v="Single Ride"/>
    <n v="5713"/>
    <x v="25"/>
    <n v="43.058010000000003"/>
    <n v="-87.877300000000005"/>
    <x v="22"/>
    <n v="43.058010000000003"/>
    <n v="-87.877300000000005"/>
    <n v="66"/>
    <n v="9"/>
    <n v="9.9"/>
    <n v="9.4"/>
    <n v="396"/>
    <n v="-1"/>
    <d v="2017-04-15T00:00:00"/>
    <d v="2017-04-01T00:00:00"/>
    <d v="2017-04-15T00:00:00"/>
    <s v="Saturday"/>
    <d v="1899-12-30T13:38:36"/>
    <d v="1899-12-30T14:00:00"/>
    <n v="1"/>
    <d v="2017-04-15T00:00:00"/>
    <d v="2017-04-01T00:00:00"/>
    <d v="2017-04-15T00:00:00"/>
    <s v="Saturday"/>
    <d v="1899-12-30T14:44:48"/>
    <d v="1899-12-30T15:00:00"/>
    <s v="Round Trip"/>
  </r>
  <r>
    <n v="1581570"/>
    <s v="Non-RFID Card Member"/>
    <m/>
    <m/>
    <n v="53217"/>
    <s v="UNITED STATES"/>
    <s v="Single Ride"/>
    <n v="11103"/>
    <x v="32"/>
    <n v="43.078530000000001"/>
    <n v="-87.882620000000003"/>
    <x v="22"/>
    <n v="43.058010000000003"/>
    <n v="-87.877300000000005"/>
    <n v="36"/>
    <n v="6"/>
    <n v="5.4"/>
    <n v="5.0999999999999996"/>
    <n v="216"/>
    <n v="-1"/>
    <d v="2017-04-15T00:00:00"/>
    <d v="2017-04-01T00:00:00"/>
    <d v="2017-04-15T00:00:00"/>
    <s v="Saturday"/>
    <d v="1899-12-30T13:44:36"/>
    <d v="1899-12-30T14:00:00"/>
    <n v="1"/>
    <d v="2017-04-15T00:00:00"/>
    <d v="2017-04-01T00:00:00"/>
    <d v="2017-04-15T00:00:00"/>
    <s v="Saturday"/>
    <d v="1899-12-30T14:20:53"/>
    <d v="1899-12-30T14:00:00"/>
    <s v="One Way"/>
  </r>
  <r>
    <n v="1581594"/>
    <s v="Non-RFID Card Member"/>
    <m/>
    <m/>
    <n v="53012"/>
    <s v="UNITED STATES"/>
    <s v="Single Ride"/>
    <n v="11124"/>
    <x v="24"/>
    <n v="43.040154000000001"/>
    <n v="-87.932113000000001"/>
    <x v="31"/>
    <n v="43.040154000000001"/>
    <n v="-87.932113000000001"/>
    <n v="129"/>
    <n v="0"/>
    <n v="18"/>
    <n v="17.100000000000001"/>
    <n v="720"/>
    <n v="-1"/>
    <d v="2017-04-15T00:00:00"/>
    <d v="2017-04-01T00:00:00"/>
    <d v="2017-04-15T00:00:00"/>
    <s v="Saturday"/>
    <d v="1899-12-30T13:46:46"/>
    <d v="1899-12-30T14:00:00"/>
    <n v="1"/>
    <d v="2017-04-15T00:00:00"/>
    <d v="2017-04-01T00:00:00"/>
    <d v="2017-04-15T00:00:00"/>
    <s v="Saturday"/>
    <d v="1899-12-30T15:55:09"/>
    <d v="1899-12-30T16:00:00"/>
    <s v="Round Trip"/>
  </r>
  <r>
    <n v="1581594"/>
    <s v="Non-RFID Card Member"/>
    <m/>
    <m/>
    <n v="53012"/>
    <s v="UNITED STATES"/>
    <s v="Single Ride"/>
    <n v="5435"/>
    <x v="24"/>
    <n v="43.040154000000001"/>
    <n v="-87.932113000000001"/>
    <x v="31"/>
    <n v="43.040154000000001"/>
    <n v="-87.932113000000001"/>
    <n v="128"/>
    <n v="0"/>
    <n v="18"/>
    <n v="17.100000000000001"/>
    <n v="720"/>
    <n v="-1"/>
    <d v="2017-04-15T00:00:00"/>
    <d v="2017-04-01T00:00:00"/>
    <d v="2017-04-15T00:00:00"/>
    <s v="Saturday"/>
    <d v="1899-12-30T13:47:27"/>
    <d v="1899-12-30T14:00:00"/>
    <n v="1"/>
    <d v="2017-04-15T00:00:00"/>
    <d v="2017-04-01T00:00:00"/>
    <d v="2017-04-15T00:00:00"/>
    <s v="Saturday"/>
    <d v="1899-12-30T15:55:07"/>
    <d v="1899-12-30T16:00:00"/>
    <s v="Round Trip"/>
  </r>
  <r>
    <n v="1581594"/>
    <s v="Non-RFID Card Member"/>
    <m/>
    <m/>
    <n v="53012"/>
    <s v="UNITED STATES"/>
    <s v="Single Ride"/>
    <n v="5509"/>
    <x v="24"/>
    <n v="43.040154000000001"/>
    <n v="-87.932113000000001"/>
    <x v="31"/>
    <n v="43.040154000000001"/>
    <n v="-87.932113000000001"/>
    <n v="127"/>
    <n v="0"/>
    <n v="18"/>
    <n v="17.100000000000001"/>
    <n v="720"/>
    <n v="-1"/>
    <d v="2017-04-15T00:00:00"/>
    <d v="2017-04-01T00:00:00"/>
    <d v="2017-04-15T00:00:00"/>
    <s v="Saturday"/>
    <d v="1899-12-30T13:48:39"/>
    <d v="1899-12-30T14:00:00"/>
    <n v="1"/>
    <d v="2017-04-15T00:00:00"/>
    <d v="2017-04-01T00:00:00"/>
    <d v="2017-04-15T00:00:00"/>
    <s v="Saturday"/>
    <d v="1899-12-30T15:55:19"/>
    <d v="1899-12-30T16:00:00"/>
    <s v="Round Trip"/>
  </r>
  <r>
    <n v="1581594"/>
    <s v="Non-RFID Card Member"/>
    <m/>
    <m/>
    <n v="53012"/>
    <s v="UNITED STATES"/>
    <s v="Single Ride"/>
    <n v="995"/>
    <x v="24"/>
    <n v="43.040154000000001"/>
    <n v="-87.932113000000001"/>
    <x v="31"/>
    <n v="43.040154000000001"/>
    <n v="-87.932113000000001"/>
    <n v="126"/>
    <n v="0"/>
    <n v="18"/>
    <n v="17.100000000000001"/>
    <n v="720"/>
    <n v="-1"/>
    <d v="2017-04-15T00:00:00"/>
    <d v="2017-04-01T00:00:00"/>
    <d v="2017-04-15T00:00:00"/>
    <s v="Saturday"/>
    <d v="1899-12-30T13:49:26"/>
    <d v="1899-12-30T14:00:00"/>
    <n v="1"/>
    <d v="2017-04-15T00:00:00"/>
    <d v="2017-04-01T00:00:00"/>
    <d v="2017-04-15T00:00:00"/>
    <s v="Saturday"/>
    <d v="1899-12-30T15:55:14"/>
    <d v="1899-12-30T16:00:00"/>
    <s v="Round Trip"/>
  </r>
  <r>
    <n v="1581715"/>
    <s v="Non-RFID Card Member"/>
    <m/>
    <m/>
    <n v="53204"/>
    <s v="UNITED STATES"/>
    <s v="Single Ride"/>
    <n v="255"/>
    <x v="46"/>
    <n v="43.026470000000003"/>
    <n v="-87.918040000000005"/>
    <x v="26"/>
    <n v="43.053040000000003"/>
    <n v="-87.897660000000002"/>
    <n v="23"/>
    <n v="3"/>
    <n v="3.5"/>
    <n v="3.3"/>
    <n v="138"/>
    <n v="-1"/>
    <d v="2017-04-15T00:00:00"/>
    <d v="2017-04-01T00:00:00"/>
    <d v="2017-04-15T00:00:00"/>
    <s v="Saturday"/>
    <d v="1899-12-30T14:07:37"/>
    <d v="1899-12-30T14:00:00"/>
    <n v="1"/>
    <d v="2017-04-15T00:00:00"/>
    <d v="2017-04-01T00:00:00"/>
    <d v="2017-04-15T00:00:00"/>
    <s v="Saturday"/>
    <d v="1899-12-30T14:30:33"/>
    <d v="1899-12-30T15:00:00"/>
    <s v="One Way"/>
  </r>
  <r>
    <n v="1581726"/>
    <s v="Non-RFID Card Member"/>
    <m/>
    <m/>
    <n v="53219"/>
    <s v="UNITED STATES"/>
    <s v="Single Ride"/>
    <n v="91"/>
    <x v="46"/>
    <n v="43.026470000000003"/>
    <n v="-87.918040000000005"/>
    <x v="26"/>
    <n v="43.053040000000003"/>
    <n v="-87.897660000000002"/>
    <n v="21"/>
    <n v="3"/>
    <n v="3.2"/>
    <n v="3"/>
    <n v="126"/>
    <n v="-1"/>
    <d v="2017-04-15T00:00:00"/>
    <d v="2017-04-01T00:00:00"/>
    <d v="2017-04-15T00:00:00"/>
    <s v="Saturday"/>
    <d v="1899-12-30T14:09:31"/>
    <d v="1899-12-30T14:00:00"/>
    <n v="1"/>
    <d v="2017-04-15T00:00:00"/>
    <d v="2017-04-01T00:00:00"/>
    <d v="2017-04-15T00:00:00"/>
    <s v="Saturday"/>
    <d v="1899-12-30T14:30:46"/>
    <d v="1899-12-30T15:00:00"/>
    <s v="One Way"/>
  </r>
  <r>
    <n v="1581852"/>
    <s v="Non-RFID Card Member"/>
    <m/>
    <m/>
    <n v="54481"/>
    <s v="UNITED STATES"/>
    <s v="Single Ride"/>
    <n v="11089"/>
    <x v="25"/>
    <n v="43.058010000000003"/>
    <n v="-87.877300000000005"/>
    <x v="22"/>
    <n v="43.058010000000003"/>
    <n v="-87.877300000000005"/>
    <n v="32"/>
    <n v="0"/>
    <n v="4.8"/>
    <n v="4.5999999999999996"/>
    <n v="192"/>
    <n v="-1"/>
    <d v="2017-04-15T00:00:00"/>
    <d v="2017-04-01T00:00:00"/>
    <d v="2017-04-15T00:00:00"/>
    <s v="Saturday"/>
    <d v="1899-12-30T14:35:15"/>
    <d v="1899-12-30T15:00:00"/>
    <n v="1"/>
    <d v="2017-04-15T00:00:00"/>
    <d v="2017-04-01T00:00:00"/>
    <d v="2017-04-15T00:00:00"/>
    <s v="Saturday"/>
    <d v="1899-12-30T15:07:27"/>
    <d v="1899-12-30T15:00:00"/>
    <s v="Round Trip"/>
  </r>
  <r>
    <n v="1581877"/>
    <s v="Non-RFID Card Member"/>
    <m/>
    <m/>
    <n v="53050"/>
    <s v="UNITED STATES"/>
    <s v="Single Ride"/>
    <n v="11126"/>
    <x v="50"/>
    <n v="43.026229999999998"/>
    <n v="-87.912809999999993"/>
    <x v="12"/>
    <n v="43.036900000000003"/>
    <n v="-87.89667"/>
    <n v="45"/>
    <n v="6"/>
    <n v="6.8"/>
    <n v="6.4"/>
    <n v="270"/>
    <n v="-1"/>
    <d v="2017-04-15T00:00:00"/>
    <d v="2017-04-01T00:00:00"/>
    <d v="2017-04-15T00:00:00"/>
    <s v="Saturday"/>
    <d v="1899-12-30T14:38:33"/>
    <d v="1899-12-30T15:00:00"/>
    <n v="1"/>
    <d v="2017-04-15T00:00:00"/>
    <d v="2017-04-01T00:00:00"/>
    <d v="2017-04-15T00:00:00"/>
    <s v="Saturday"/>
    <d v="1899-12-30T15:23:42"/>
    <d v="1899-12-30T15:00:00"/>
    <s v="One Way"/>
  </r>
  <r>
    <n v="1582024"/>
    <s v="Non-RFID Card Member"/>
    <m/>
    <m/>
    <n v="53089"/>
    <s v="UNITED STATES"/>
    <s v="Single Ride"/>
    <n v="22"/>
    <x v="37"/>
    <n v="43.036900000000003"/>
    <n v="-87.89667"/>
    <x v="1"/>
    <n v="43.03886"/>
    <n v="-87.902720000000002"/>
    <n v="73"/>
    <n v="9"/>
    <n v="11"/>
    <n v="10.4"/>
    <n v="438"/>
    <n v="-1"/>
    <d v="2017-04-15T00:00:00"/>
    <d v="2017-04-01T00:00:00"/>
    <d v="2017-04-15T00:00:00"/>
    <s v="Saturday"/>
    <d v="1899-12-30T15:05:41"/>
    <d v="1899-12-30T15:00:00"/>
    <n v="1"/>
    <d v="2017-04-15T00:00:00"/>
    <d v="2017-04-01T00:00:00"/>
    <d v="2017-04-15T00:00:00"/>
    <s v="Saturday"/>
    <d v="1899-12-30T16:18:36"/>
    <d v="1899-12-30T16:00:00"/>
    <s v="One Way"/>
  </r>
  <r>
    <n v="1582101"/>
    <s v="Non-RFID Card Member"/>
    <m/>
    <m/>
    <n v="53208"/>
    <s v="UNITED STATES"/>
    <s v="Single Ride"/>
    <n v="11079"/>
    <x v="37"/>
    <n v="43.036900000000003"/>
    <n v="-87.89667"/>
    <x v="22"/>
    <n v="43.058010000000003"/>
    <n v="-87.877300000000005"/>
    <n v="30"/>
    <n v="3"/>
    <n v="4.5"/>
    <n v="4.3"/>
    <n v="180"/>
    <n v="-1"/>
    <d v="2017-04-15T00:00:00"/>
    <d v="2017-04-01T00:00:00"/>
    <d v="2017-04-15T00:00:00"/>
    <s v="Saturday"/>
    <d v="1899-12-30T15:20:52"/>
    <d v="1899-12-30T15:00:00"/>
    <n v="1"/>
    <d v="2017-04-15T00:00:00"/>
    <d v="2017-04-01T00:00:00"/>
    <d v="2017-04-15T00:00:00"/>
    <s v="Saturday"/>
    <d v="1899-12-30T15:50:49"/>
    <d v="1899-12-30T16:00:00"/>
    <s v="One Way"/>
  </r>
  <r>
    <n v="1582113"/>
    <s v="Non-RFID Card Member"/>
    <m/>
    <m/>
    <n v="53220"/>
    <s v="UNITED STATES"/>
    <s v="Single Ride"/>
    <n v="34"/>
    <x v="12"/>
    <n v="43.052460000000004"/>
    <n v="-87.891000000000005"/>
    <x v="11"/>
    <n v="43.052460000000004"/>
    <n v="-87.891000000000005"/>
    <n v="40"/>
    <n v="6"/>
    <n v="6"/>
    <n v="5.7"/>
    <n v="240"/>
    <n v="-1"/>
    <d v="2017-04-15T00:00:00"/>
    <d v="2017-04-01T00:00:00"/>
    <d v="2017-04-15T00:00:00"/>
    <s v="Saturday"/>
    <d v="1899-12-30T15:22:23"/>
    <d v="1899-12-30T15:00:00"/>
    <n v="1"/>
    <d v="2017-04-15T00:00:00"/>
    <d v="2017-04-01T00:00:00"/>
    <d v="2017-04-15T00:00:00"/>
    <s v="Saturday"/>
    <d v="1899-12-30T16:02:47"/>
    <d v="1899-12-30T16:00:00"/>
    <s v="Round Trip"/>
  </r>
  <r>
    <n v="1582123"/>
    <s v="Non-RFID Card Member"/>
    <m/>
    <m/>
    <n v="99999"/>
    <s v="UNITED STATES"/>
    <s v="Single Ride"/>
    <n v="5446"/>
    <x v="22"/>
    <n v="43.066893999999998"/>
    <n v="-87.877936000000005"/>
    <x v="35"/>
    <n v="43.066893999999998"/>
    <n v="-87.877936000000005"/>
    <n v="154"/>
    <n v="15"/>
    <n v="18"/>
    <n v="17.100000000000001"/>
    <n v="720"/>
    <n v="-1"/>
    <d v="2017-04-15T00:00:00"/>
    <d v="2017-04-01T00:00:00"/>
    <d v="2017-04-15T00:00:00"/>
    <s v="Saturday"/>
    <d v="1899-12-30T15:23:04"/>
    <d v="1899-12-30T15:00:00"/>
    <n v="1"/>
    <d v="2017-04-15T00:00:00"/>
    <d v="2017-04-01T00:00:00"/>
    <d v="2017-04-15T00:00:00"/>
    <s v="Saturday"/>
    <d v="1899-12-30T17:57:23"/>
    <d v="1899-12-30T18:00:00"/>
    <s v="Round Trip"/>
  </r>
  <r>
    <n v="1582123"/>
    <s v="Non-RFID Card Member"/>
    <m/>
    <m/>
    <n v="99999"/>
    <s v="UNITED STATES"/>
    <s v="Single Ride"/>
    <n v="5573"/>
    <x v="22"/>
    <n v="43.066893999999998"/>
    <n v="-87.877936000000005"/>
    <x v="35"/>
    <n v="43.066893999999998"/>
    <n v="-87.877936000000005"/>
    <n v="9"/>
    <n v="3"/>
    <n v="1.4"/>
    <n v="1.3"/>
    <n v="54"/>
    <n v="-1"/>
    <d v="2017-04-15T00:00:00"/>
    <d v="2017-04-01T00:00:00"/>
    <d v="2017-04-15T00:00:00"/>
    <s v="Saturday"/>
    <d v="1899-12-30T15:23:51"/>
    <d v="1899-12-30T15:00:00"/>
    <n v="1"/>
    <d v="2017-04-15T00:00:00"/>
    <d v="2017-04-01T00:00:00"/>
    <d v="2017-04-15T00:00:00"/>
    <s v="Saturday"/>
    <d v="1899-12-30T15:32:16"/>
    <d v="1899-12-30T16:00:00"/>
    <s v="Round Trip"/>
  </r>
  <r>
    <n v="1582137"/>
    <s v="Non-RFID Card Member"/>
    <m/>
    <m/>
    <n v="53202"/>
    <s v="UNITED STATES"/>
    <s v="Single Ride"/>
    <n v="11076"/>
    <x v="11"/>
    <n v="43.04804"/>
    <n v="-87.896720000000002"/>
    <x v="12"/>
    <n v="43.036900000000003"/>
    <n v="-87.89667"/>
    <n v="23"/>
    <n v="3"/>
    <n v="3.5"/>
    <n v="3.3"/>
    <n v="138"/>
    <n v="-1"/>
    <d v="2017-04-15T00:00:00"/>
    <d v="2017-04-01T00:00:00"/>
    <d v="2017-04-15T00:00:00"/>
    <s v="Saturday"/>
    <d v="1899-12-30T15:26:39"/>
    <d v="1899-12-30T15:00:00"/>
    <n v="1"/>
    <d v="2017-04-15T00:00:00"/>
    <d v="2017-04-01T00:00:00"/>
    <d v="2017-04-15T00:00:00"/>
    <s v="Saturday"/>
    <d v="1899-12-30T15:49:59"/>
    <d v="1899-12-30T16:00:00"/>
    <s v="One Way"/>
  </r>
  <r>
    <n v="1582299"/>
    <s v="Non-RFID Card Member"/>
    <m/>
    <m/>
    <n v="53207"/>
    <s v="UNITED STATES"/>
    <s v="Single Ride"/>
    <n v="5486"/>
    <x v="2"/>
    <n v="43.03886"/>
    <n v="-87.902720000000002"/>
    <x v="1"/>
    <n v="43.03886"/>
    <n v="-87.902720000000002"/>
    <n v="35"/>
    <n v="6"/>
    <n v="5.3"/>
    <n v="5"/>
    <n v="210"/>
    <n v="-1"/>
    <d v="2017-04-15T00:00:00"/>
    <d v="2017-04-01T00:00:00"/>
    <d v="2017-04-15T00:00:00"/>
    <s v="Saturday"/>
    <d v="1899-12-30T15:51:24"/>
    <d v="1899-12-30T16:00:00"/>
    <n v="1"/>
    <d v="2017-04-15T00:00:00"/>
    <d v="2017-04-01T00:00:00"/>
    <d v="2017-04-15T00:00:00"/>
    <s v="Saturday"/>
    <d v="1899-12-30T16:26:16"/>
    <d v="1899-12-30T16:00:00"/>
    <s v="Round Trip"/>
  </r>
  <r>
    <n v="1582360"/>
    <s v="Non-RFID Card Member"/>
    <m/>
    <m/>
    <n v="53202"/>
    <s v="UNITED STATES"/>
    <s v="Single Ride"/>
    <n v="5542"/>
    <x v="11"/>
    <n v="43.04804"/>
    <n v="-87.896720000000002"/>
    <x v="53"/>
    <n v="43.060786"/>
    <n v="-87.883825999999999"/>
    <n v="18"/>
    <n v="3"/>
    <n v="2.7"/>
    <n v="2.6"/>
    <n v="108"/>
    <n v="-1"/>
    <d v="2017-04-15T00:00:00"/>
    <d v="2017-04-01T00:00:00"/>
    <d v="2017-04-15T00:00:00"/>
    <s v="Saturday"/>
    <d v="1899-12-30T16:01:07"/>
    <d v="1899-12-30T16:00:00"/>
    <n v="1"/>
    <d v="2017-04-15T00:00:00"/>
    <d v="2017-04-01T00:00:00"/>
    <d v="2017-04-15T00:00:00"/>
    <s v="Saturday"/>
    <d v="1899-12-30T16:19:07"/>
    <d v="1899-12-30T16:00:00"/>
    <s v="One Way"/>
  </r>
  <r>
    <n v="1582388"/>
    <s v="Non-RFID Card Member"/>
    <m/>
    <m/>
    <n v="60174"/>
    <s v="UNITED STATES"/>
    <s v="Single Ride"/>
    <n v="152"/>
    <x v="6"/>
    <n v="43.038719999999998"/>
    <n v="-87.905339999999995"/>
    <x v="36"/>
    <n v="43.038719999999998"/>
    <n v="-87.905339999999995"/>
    <n v="49"/>
    <n v="6"/>
    <n v="7.4"/>
    <n v="7"/>
    <n v="294"/>
    <n v="-1"/>
    <d v="2017-04-15T00:00:00"/>
    <d v="2017-04-01T00:00:00"/>
    <d v="2017-04-15T00:00:00"/>
    <s v="Saturday"/>
    <d v="1899-12-30T16:08:01"/>
    <d v="1899-12-30T16:00:00"/>
    <n v="1"/>
    <d v="2017-04-15T00:00:00"/>
    <d v="2017-04-01T00:00:00"/>
    <d v="2017-04-15T00:00:00"/>
    <s v="Saturday"/>
    <d v="1899-12-30T16:57:31"/>
    <d v="1899-12-30T17:00:00"/>
    <s v="Round Trip"/>
  </r>
  <r>
    <n v="1582388"/>
    <s v="Non-RFID Card Member"/>
    <m/>
    <m/>
    <n v="60174"/>
    <s v="UNITED STATES"/>
    <s v="Single Ride"/>
    <n v="5558"/>
    <x v="6"/>
    <n v="43.038719999999998"/>
    <n v="-87.905339999999995"/>
    <x v="36"/>
    <n v="43.038719999999998"/>
    <n v="-87.905339999999995"/>
    <n v="49"/>
    <n v="6"/>
    <n v="7.4"/>
    <n v="7"/>
    <n v="294"/>
    <n v="-1"/>
    <d v="2017-04-15T00:00:00"/>
    <d v="2017-04-01T00:00:00"/>
    <d v="2017-04-15T00:00:00"/>
    <s v="Saturday"/>
    <d v="1899-12-30T16:08:43"/>
    <d v="1899-12-30T16:00:00"/>
    <n v="1"/>
    <d v="2017-04-15T00:00:00"/>
    <d v="2017-04-01T00:00:00"/>
    <d v="2017-04-15T00:00:00"/>
    <s v="Saturday"/>
    <d v="1899-12-30T16:57:04"/>
    <d v="1899-12-30T17:00:00"/>
    <s v="Round Trip"/>
  </r>
  <r>
    <n v="1582394"/>
    <s v="Non-RFID Card Member"/>
    <m/>
    <m/>
    <n v="53150"/>
    <s v="UNITED STATES"/>
    <s v="Single Ride"/>
    <n v="5489"/>
    <x v="25"/>
    <n v="43.058010000000003"/>
    <n v="-87.877300000000005"/>
    <x v="35"/>
    <n v="43.066893999999998"/>
    <n v="-87.877936000000005"/>
    <n v="16"/>
    <n v="3"/>
    <n v="2.4"/>
    <n v="2.2999999999999998"/>
    <n v="96"/>
    <n v="-1"/>
    <d v="2017-04-15T00:00:00"/>
    <d v="2017-04-01T00:00:00"/>
    <d v="2017-04-15T00:00:00"/>
    <s v="Saturday"/>
    <d v="1899-12-30T16:09:55"/>
    <d v="1899-12-30T16:00:00"/>
    <n v="1"/>
    <d v="2017-04-15T00:00:00"/>
    <d v="2017-04-01T00:00:00"/>
    <d v="2017-04-15T00:00:00"/>
    <s v="Saturday"/>
    <d v="1899-12-30T16:25:38"/>
    <d v="1899-12-30T16:00:00"/>
    <s v="One Way"/>
  </r>
  <r>
    <n v="1582510"/>
    <s v="Non-RFID Card Member"/>
    <m/>
    <m/>
    <n v="44114"/>
    <s v="UNITED STATES"/>
    <s v="Single Ride"/>
    <n v="5461"/>
    <x v="9"/>
    <n v="43.05097"/>
    <n v="-87.906440000000003"/>
    <x v="11"/>
    <n v="43.052460000000004"/>
    <n v="-87.891000000000005"/>
    <n v="65"/>
    <n v="9"/>
    <n v="9.8000000000000007"/>
    <n v="9.3000000000000007"/>
    <n v="390"/>
    <n v="-1"/>
    <d v="2017-04-15T00:00:00"/>
    <d v="2017-04-01T00:00:00"/>
    <d v="2017-04-15T00:00:00"/>
    <s v="Saturday"/>
    <d v="1899-12-30T16:34:20"/>
    <d v="1899-12-30T17:00:00"/>
    <n v="1"/>
    <d v="2017-04-15T00:00:00"/>
    <d v="2017-04-01T00:00:00"/>
    <d v="2017-04-15T00:00:00"/>
    <s v="Saturday"/>
    <d v="1899-12-30T17:39:39"/>
    <d v="1899-12-30T18:00:00"/>
    <s v="One Way"/>
  </r>
  <r>
    <n v="1582582"/>
    <s v="Non-RFID Card Member"/>
    <m/>
    <m/>
    <n v="60622"/>
    <s v="UNITED STATES"/>
    <s v="Single Ride"/>
    <n v="76"/>
    <x v="14"/>
    <n v="43.05536"/>
    <n v="-87.90504"/>
    <x v="43"/>
    <n v="43.031480000000002"/>
    <n v="-87.908169999999998"/>
    <n v="20"/>
    <n v="3"/>
    <n v="3"/>
    <n v="2.9"/>
    <n v="120"/>
    <n v="-1"/>
    <d v="2017-04-15T00:00:00"/>
    <d v="2017-04-01T00:00:00"/>
    <d v="2017-04-15T00:00:00"/>
    <s v="Saturday"/>
    <d v="1899-12-30T16:45:58"/>
    <d v="1899-12-30T17:00:00"/>
    <n v="1"/>
    <d v="2017-04-15T00:00:00"/>
    <d v="2017-04-01T00:00:00"/>
    <d v="2017-04-15T00:00:00"/>
    <s v="Saturday"/>
    <d v="1899-12-30T17:05:19"/>
    <d v="1899-12-30T17:00:00"/>
    <s v="One Way"/>
  </r>
  <r>
    <n v="1582590"/>
    <s v="Non-RFID Card Member"/>
    <m/>
    <m/>
    <n v="53211"/>
    <s v="UNITED STATES"/>
    <s v="Single Ride"/>
    <n v="5479"/>
    <x v="35"/>
    <n v="43.060250000000003"/>
    <n v="-87.892169999999993"/>
    <x v="25"/>
    <n v="43.074890000000003"/>
    <n v="-87.882810000000006"/>
    <n v="15"/>
    <n v="3"/>
    <n v="2.2999999999999998"/>
    <n v="2.1"/>
    <n v="90"/>
    <n v="-1"/>
    <d v="2017-04-15T00:00:00"/>
    <d v="2017-04-01T00:00:00"/>
    <d v="2017-04-15T00:00:00"/>
    <s v="Saturday"/>
    <d v="1899-12-30T16:47:34"/>
    <d v="1899-12-30T17:00:00"/>
    <n v="1"/>
    <d v="2017-04-15T00:00:00"/>
    <d v="2017-04-01T00:00:00"/>
    <d v="2017-04-15T00:00:00"/>
    <s v="Saturday"/>
    <d v="1899-12-30T17:02:36"/>
    <d v="1899-12-30T17:00:00"/>
    <s v="One Way"/>
  </r>
  <r>
    <n v="1582764"/>
    <s v="Non-RFID Card Member"/>
    <m/>
    <m/>
    <n v="53212"/>
    <s v="UNITED STATES"/>
    <s v="Single Ride"/>
    <n v="199"/>
    <x v="38"/>
    <n v="43.058619999999998"/>
    <n v="-87.885319999999993"/>
    <x v="10"/>
    <n v="43.058619999999998"/>
    <n v="-87.885319999999993"/>
    <n v="77"/>
    <n v="0"/>
    <n v="11.6"/>
    <n v="11"/>
    <n v="462"/>
    <n v="-1"/>
    <d v="2017-04-15T00:00:00"/>
    <d v="2017-04-01T00:00:00"/>
    <d v="2017-04-15T00:00:00"/>
    <s v="Saturday"/>
    <d v="1899-12-30T17:30:11"/>
    <d v="1899-12-30T18:00:00"/>
    <n v="1"/>
    <d v="2017-04-15T00:00:00"/>
    <d v="2017-04-01T00:00:00"/>
    <d v="2017-04-15T00:00:00"/>
    <s v="Saturday"/>
    <d v="1899-12-30T18:47:24"/>
    <d v="1899-12-30T19:00:00"/>
    <s v="Round Trip"/>
  </r>
  <r>
    <n v="1582777"/>
    <s v="Non-RFID Card Member"/>
    <m/>
    <m/>
    <n v="60545"/>
    <s v="UNITED STATES"/>
    <s v="Single Ride"/>
    <n v="109"/>
    <x v="40"/>
    <n v="43.046570000000003"/>
    <n v="-87.908720000000002"/>
    <x v="40"/>
    <n v="43.05097"/>
    <n v="-87.906440000000003"/>
    <n v="53"/>
    <n v="6"/>
    <n v="8"/>
    <n v="7.6"/>
    <n v="318"/>
    <n v="-1"/>
    <d v="2017-04-15T00:00:00"/>
    <d v="2017-04-01T00:00:00"/>
    <d v="2017-04-15T00:00:00"/>
    <s v="Saturday"/>
    <d v="1899-12-30T17:32:21"/>
    <d v="1899-12-30T18:00:00"/>
    <n v="1"/>
    <d v="2017-04-15T00:00:00"/>
    <d v="2017-04-01T00:00:00"/>
    <d v="2017-04-15T00:00:00"/>
    <s v="Saturday"/>
    <d v="1899-12-30T18:25:05"/>
    <d v="1899-12-30T18:00:00"/>
    <s v="One Way"/>
  </r>
  <r>
    <n v="1582814"/>
    <s v="Non-RFID Card Member"/>
    <m/>
    <m/>
    <n v="46637"/>
    <s v="UNITED STATES"/>
    <s v="Single Ride"/>
    <n v="11076"/>
    <x v="37"/>
    <n v="43.036900000000003"/>
    <n v="-87.89667"/>
    <x v="22"/>
    <n v="43.058010000000003"/>
    <n v="-87.877300000000005"/>
    <n v="39"/>
    <n v="6"/>
    <n v="5.9"/>
    <n v="5.6"/>
    <n v="234"/>
    <n v="-1"/>
    <d v="2017-04-15T00:00:00"/>
    <d v="2017-04-01T00:00:00"/>
    <d v="2017-04-15T00:00:00"/>
    <s v="Saturday"/>
    <d v="1899-12-30T17:38:41"/>
    <d v="1899-12-30T18:00:00"/>
    <n v="1"/>
    <d v="2017-04-15T00:00:00"/>
    <d v="2017-04-01T00:00:00"/>
    <d v="2017-04-15T00:00:00"/>
    <s v="Saturday"/>
    <d v="1899-12-30T18:17:52"/>
    <d v="1899-12-30T18:00:00"/>
    <s v="One Way"/>
  </r>
  <r>
    <n v="1582821"/>
    <s v="Non-RFID Card Member"/>
    <m/>
    <m/>
    <n v="21638"/>
    <s v="UNITED STATES"/>
    <s v="Single Ride"/>
    <n v="6"/>
    <x v="37"/>
    <n v="43.036900000000003"/>
    <n v="-87.89667"/>
    <x v="22"/>
    <n v="43.058010000000003"/>
    <n v="-87.877300000000005"/>
    <n v="38"/>
    <n v="6"/>
    <n v="5.7"/>
    <n v="5.4"/>
    <n v="228"/>
    <n v="-1"/>
    <d v="2017-04-15T00:00:00"/>
    <d v="2017-04-01T00:00:00"/>
    <d v="2017-04-15T00:00:00"/>
    <s v="Saturday"/>
    <d v="1899-12-30T17:40:22"/>
    <d v="1899-12-30T18:00:00"/>
    <n v="1"/>
    <d v="2017-04-15T00:00:00"/>
    <d v="2017-04-01T00:00:00"/>
    <d v="2017-04-15T00:00:00"/>
    <s v="Saturday"/>
    <d v="1899-12-30T18:18:10"/>
    <d v="1899-12-30T18:00:00"/>
    <s v="One Way"/>
  </r>
  <r>
    <n v="1582823"/>
    <s v="Non-RFID Card Member"/>
    <m/>
    <m/>
    <n v="46637"/>
    <s v="UNITED STATES"/>
    <s v="Single Ride"/>
    <n v="11046"/>
    <x v="37"/>
    <n v="43.036900000000003"/>
    <n v="-87.89667"/>
    <x v="22"/>
    <n v="43.058010000000003"/>
    <n v="-87.877300000000005"/>
    <n v="37"/>
    <n v="6"/>
    <n v="5.6"/>
    <n v="5.3"/>
    <n v="222"/>
    <n v="-1"/>
    <d v="2017-04-15T00:00:00"/>
    <d v="2017-04-01T00:00:00"/>
    <d v="2017-04-15T00:00:00"/>
    <s v="Saturday"/>
    <d v="1899-12-30T17:41:19"/>
    <d v="1899-12-30T18:00:00"/>
    <n v="1"/>
    <d v="2017-04-15T00:00:00"/>
    <d v="2017-04-01T00:00:00"/>
    <d v="2017-04-15T00:00:00"/>
    <s v="Saturday"/>
    <d v="1899-12-30T18:18:02"/>
    <d v="1899-12-30T18:00:00"/>
    <s v="One Way"/>
  </r>
  <r>
    <n v="1582827"/>
    <s v="Non-RFID Card Member"/>
    <m/>
    <m/>
    <n v="53210"/>
    <s v="UNITED STATES"/>
    <s v="Single Ride"/>
    <n v="78"/>
    <x v="25"/>
    <n v="43.058010000000003"/>
    <n v="-87.877300000000005"/>
    <x v="22"/>
    <n v="43.058010000000003"/>
    <n v="-87.877300000000005"/>
    <n v="80"/>
    <n v="9"/>
    <n v="12"/>
    <n v="11.4"/>
    <n v="480"/>
    <n v="-1"/>
    <d v="2017-04-15T00:00:00"/>
    <d v="2017-04-01T00:00:00"/>
    <d v="2017-04-15T00:00:00"/>
    <s v="Saturday"/>
    <d v="1899-12-30T17:42:09"/>
    <d v="1899-12-30T18:00:00"/>
    <n v="1"/>
    <d v="2017-04-15T00:00:00"/>
    <d v="2017-04-01T00:00:00"/>
    <d v="2017-04-15T00:00:00"/>
    <s v="Saturday"/>
    <d v="1899-12-30T19:02:44"/>
    <d v="1899-12-30T19:00:00"/>
    <s v="Round Trip"/>
  </r>
  <r>
    <n v="1582942"/>
    <s v="Non-RFID Card Member"/>
    <m/>
    <m/>
    <n v="53216"/>
    <s v="UNITED STATES"/>
    <s v="Single Ride"/>
    <n v="5447"/>
    <x v="10"/>
    <n v="43.060786"/>
    <n v="-87.883825999999999"/>
    <x v="22"/>
    <n v="43.058010000000003"/>
    <n v="-87.877300000000005"/>
    <n v="24"/>
    <n v="0"/>
    <n v="3.6"/>
    <n v="3.4"/>
    <n v="144"/>
    <n v="-1"/>
    <d v="2017-04-15T00:00:00"/>
    <d v="2017-04-01T00:00:00"/>
    <d v="2017-04-15T00:00:00"/>
    <s v="Saturday"/>
    <d v="1899-12-30T18:10:55"/>
    <d v="1899-12-30T18:00:00"/>
    <n v="1"/>
    <d v="2017-04-15T00:00:00"/>
    <d v="2017-04-01T00:00:00"/>
    <d v="2017-04-15T00:00:00"/>
    <s v="Saturday"/>
    <d v="1899-12-30T18:34:27"/>
    <d v="1899-12-30T19:00:00"/>
    <s v="One Way"/>
  </r>
  <r>
    <n v="1582950"/>
    <s v="Non-RFID Card Member"/>
    <m/>
    <m/>
    <n v="53205"/>
    <s v="UNITED STATES"/>
    <s v="Single Ride"/>
    <n v="5454"/>
    <x v="47"/>
    <n v="43.041646999999998"/>
    <n v="-87.927257999999995"/>
    <x v="52"/>
    <n v="43.041646999999998"/>
    <n v="-87.927257999999995"/>
    <n v="28"/>
    <n v="0"/>
    <n v="4.2"/>
    <n v="4"/>
    <n v="168"/>
    <n v="-1"/>
    <d v="2017-04-15T00:00:00"/>
    <d v="2017-04-01T00:00:00"/>
    <d v="2017-04-15T00:00:00"/>
    <s v="Saturday"/>
    <d v="1899-12-30T18:14:00"/>
    <d v="1899-12-30T18:00:00"/>
    <n v="1"/>
    <d v="2017-04-15T00:00:00"/>
    <d v="2017-04-01T00:00:00"/>
    <d v="2017-04-15T00:00:00"/>
    <s v="Saturday"/>
    <d v="1899-12-30T18:42:09"/>
    <d v="1899-12-30T19:00:00"/>
    <s v="Round Trip"/>
  </r>
  <r>
    <n v="1582978"/>
    <s v="Non-RFID Card Member"/>
    <m/>
    <m/>
    <n v="53210"/>
    <s v="UNITED STATES"/>
    <s v="Single Ride"/>
    <n v="251"/>
    <x v="5"/>
    <n v="43.031320000000001"/>
    <n v="-87.904259999999994"/>
    <x v="41"/>
    <n v="43.031320000000001"/>
    <n v="-87.904259999999994"/>
    <n v="81"/>
    <n v="9"/>
    <n v="12.2"/>
    <n v="11.5"/>
    <n v="486"/>
    <n v="-1"/>
    <d v="2017-04-15T00:00:00"/>
    <d v="2017-04-01T00:00:00"/>
    <d v="2017-04-15T00:00:00"/>
    <s v="Saturday"/>
    <d v="1899-12-30T18:20:24"/>
    <d v="1899-12-30T18:00:00"/>
    <n v="1"/>
    <d v="2017-04-15T00:00:00"/>
    <d v="2017-04-01T00:00:00"/>
    <d v="2017-04-15T00:00:00"/>
    <s v="Saturday"/>
    <d v="1899-12-30T19:41:35"/>
    <d v="1899-12-30T20:00:00"/>
    <s v="Round Trip"/>
  </r>
  <r>
    <n v="1582996"/>
    <s v="Non-RFID Card Member"/>
    <m/>
    <m/>
    <n v="53202"/>
    <s v="UNITED STATES"/>
    <s v="Single Ride"/>
    <n v="13"/>
    <x v="5"/>
    <n v="43.031320000000001"/>
    <n v="-87.904259999999994"/>
    <x v="33"/>
    <n v="43.04804"/>
    <n v="-87.896720000000002"/>
    <n v="34"/>
    <n v="3"/>
    <n v="5.0999999999999996"/>
    <n v="4.8"/>
    <n v="204"/>
    <n v="-1"/>
    <d v="2017-04-15T00:00:00"/>
    <d v="2017-04-01T00:00:00"/>
    <d v="2017-04-15T00:00:00"/>
    <s v="Saturday"/>
    <d v="1899-12-30T18:27:46"/>
    <d v="1899-12-30T18:00:00"/>
    <n v="1"/>
    <d v="2017-04-15T00:00:00"/>
    <d v="2017-04-01T00:00:00"/>
    <d v="2017-04-15T00:00:00"/>
    <s v="Saturday"/>
    <d v="1899-12-30T19:01:43"/>
    <d v="1899-12-30T19:00:00"/>
    <s v="One Way"/>
  </r>
  <r>
    <n v="1582996"/>
    <s v="Non-RFID Card Member"/>
    <m/>
    <m/>
    <n v="53202"/>
    <s v="UNITED STATES"/>
    <s v="Single Ride"/>
    <n v="5443"/>
    <x v="5"/>
    <n v="43.031320000000001"/>
    <n v="-87.904259999999994"/>
    <x v="33"/>
    <n v="43.04804"/>
    <n v="-87.896720000000002"/>
    <n v="33"/>
    <n v="3"/>
    <n v="5"/>
    <n v="4.7"/>
    <n v="198"/>
    <n v="-1"/>
    <d v="2017-04-15T00:00:00"/>
    <d v="2017-04-01T00:00:00"/>
    <d v="2017-04-15T00:00:00"/>
    <s v="Saturday"/>
    <d v="1899-12-30T18:28:33"/>
    <d v="1899-12-30T18:00:00"/>
    <n v="1"/>
    <d v="2017-04-15T00:00:00"/>
    <d v="2017-04-01T00:00:00"/>
    <d v="2017-04-15T00:00:00"/>
    <s v="Saturday"/>
    <d v="1899-12-30T19:01:34"/>
    <d v="1899-12-30T19:00:00"/>
    <s v="One Way"/>
  </r>
  <r>
    <n v="1583051"/>
    <s v="Non-RFID Card Member"/>
    <m/>
    <m/>
    <n v="67203"/>
    <s v="UNITED STATES"/>
    <s v="Single Ride"/>
    <n v="2"/>
    <x v="12"/>
    <n v="43.052460000000004"/>
    <n v="-87.891000000000005"/>
    <x v="1"/>
    <n v="43.03886"/>
    <n v="-87.902720000000002"/>
    <n v="34"/>
    <n v="3"/>
    <n v="5.0999999999999996"/>
    <n v="4.8"/>
    <n v="204"/>
    <n v="-1"/>
    <d v="2017-04-15T00:00:00"/>
    <d v="2017-04-01T00:00:00"/>
    <d v="2017-04-15T00:00:00"/>
    <s v="Saturday"/>
    <d v="1899-12-30T18:40:05"/>
    <d v="1899-12-30T19:00:00"/>
    <n v="1"/>
    <d v="2017-04-15T00:00:00"/>
    <d v="2017-04-01T00:00:00"/>
    <d v="2017-04-15T00:00:00"/>
    <s v="Saturday"/>
    <d v="1899-12-30T19:14:54"/>
    <d v="1899-12-30T19:00:00"/>
    <s v="One Way"/>
  </r>
  <r>
    <n v="1583084"/>
    <s v="Non-RFID Card Member"/>
    <m/>
    <m/>
    <n v="61072"/>
    <s v="UNITED STATES"/>
    <s v="Single Ride"/>
    <n v="5432"/>
    <x v="3"/>
    <n v="43.03519"/>
    <n v="-87.907390000000007"/>
    <x v="16"/>
    <n v="43.052549999999997"/>
    <n v="-87.909329999999997"/>
    <n v="26"/>
    <n v="3"/>
    <n v="3.9"/>
    <n v="3.7"/>
    <n v="156"/>
    <n v="-1"/>
    <d v="2017-04-15T00:00:00"/>
    <d v="2017-04-01T00:00:00"/>
    <d v="2017-04-15T00:00:00"/>
    <s v="Saturday"/>
    <d v="1899-12-30T18:51:09"/>
    <d v="1899-12-30T19:00:00"/>
    <n v="1"/>
    <d v="2017-04-15T00:00:00"/>
    <d v="2017-04-01T00:00:00"/>
    <d v="2017-04-15T00:00:00"/>
    <s v="Saturday"/>
    <d v="1899-12-30T19:17:09"/>
    <d v="1899-12-30T19:00:00"/>
    <s v="One Way"/>
  </r>
  <r>
    <n v="1583219"/>
    <s v="Non-RFID Card Member"/>
    <m/>
    <m/>
    <n v="53150"/>
    <s v="UNITED STATES"/>
    <s v="Single Ride"/>
    <n v="37"/>
    <x v="37"/>
    <n v="43.036900000000003"/>
    <n v="-87.89667"/>
    <x v="12"/>
    <n v="43.036900000000003"/>
    <n v="-87.89667"/>
    <n v="72"/>
    <n v="9"/>
    <n v="10.8"/>
    <n v="10.3"/>
    <n v="432"/>
    <n v="-1"/>
    <d v="2017-04-15T00:00:00"/>
    <d v="2017-04-01T00:00:00"/>
    <d v="2017-04-15T00:00:00"/>
    <s v="Saturday"/>
    <d v="1899-12-30T19:25:58"/>
    <d v="1899-12-30T19:00:00"/>
    <n v="1"/>
    <d v="2017-04-15T00:00:00"/>
    <d v="2017-04-01T00:00:00"/>
    <d v="2017-04-15T00:00:00"/>
    <s v="Saturday"/>
    <d v="1899-12-30T20:37:38"/>
    <d v="1899-12-30T21:00:00"/>
    <s v="Round Trip"/>
  </r>
  <r>
    <n v="1583301"/>
    <s v="Non-RFID Card Member"/>
    <m/>
    <m/>
    <n v="53215"/>
    <s v="UNITED STATES"/>
    <s v="Single Ride"/>
    <n v="5553"/>
    <x v="14"/>
    <n v="43.05536"/>
    <n v="-87.90504"/>
    <x v="14"/>
    <n v="43.05536"/>
    <n v="-87.90504"/>
    <n v="25"/>
    <n v="3"/>
    <n v="3.8"/>
    <n v="3.6"/>
    <n v="150"/>
    <n v="-1"/>
    <d v="2017-04-15T00:00:00"/>
    <d v="2017-04-01T00:00:00"/>
    <d v="2017-04-15T00:00:00"/>
    <s v="Saturday"/>
    <d v="1899-12-30T20:02:31"/>
    <d v="1899-12-30T20:00:00"/>
    <n v="1"/>
    <d v="2017-04-15T00:00:00"/>
    <d v="2017-04-01T00:00:00"/>
    <d v="2017-04-15T00:00:00"/>
    <s v="Saturday"/>
    <d v="1899-12-30T20:27:43"/>
    <d v="1899-12-30T20:00:00"/>
    <s v="Round Trip"/>
  </r>
  <r>
    <n v="1583414"/>
    <s v="Non-RFID Card Member"/>
    <m/>
    <m/>
    <n v="53202"/>
    <s v="UNITED STATES"/>
    <s v="Single Ride"/>
    <n v="11140"/>
    <x v="5"/>
    <n v="43.031320000000001"/>
    <n v="-87.904259999999994"/>
    <x v="4"/>
    <n v="43.042490000000001"/>
    <n v="-87.909959999999998"/>
    <n v="10"/>
    <n v="3"/>
    <n v="1.5"/>
    <n v="1.4"/>
    <n v="60"/>
    <n v="-1"/>
    <d v="2017-04-15T00:00:00"/>
    <d v="2017-04-01T00:00:00"/>
    <d v="2017-04-15T00:00:00"/>
    <s v="Saturday"/>
    <d v="1899-12-30T20:58:16"/>
    <d v="1899-12-30T21:00:00"/>
    <n v="1"/>
    <d v="2017-04-15T00:00:00"/>
    <d v="2017-04-01T00:00:00"/>
    <d v="2017-04-15T00:00:00"/>
    <s v="Saturday"/>
    <d v="1899-12-30T21:08:02"/>
    <d v="1899-12-30T21:00:00"/>
    <s v="One Way"/>
  </r>
  <r>
    <n v="1583414"/>
    <s v="Non-RFID Card Member"/>
    <m/>
    <m/>
    <n v="53202"/>
    <s v="UNITED STATES"/>
    <s v="Single Ride"/>
    <n v="11090"/>
    <x v="0"/>
    <n v="43.042490000000001"/>
    <n v="-87.909959999999998"/>
    <x v="41"/>
    <n v="43.031320000000001"/>
    <n v="-87.904259999999994"/>
    <n v="8"/>
    <n v="3"/>
    <n v="1.2"/>
    <n v="1.1000000000000001"/>
    <n v="48"/>
    <n v="-1"/>
    <d v="2017-04-27T00:00:00"/>
    <d v="2017-04-01T00:00:00"/>
    <d v="2017-04-27T00:00:00"/>
    <s v="Thursday"/>
    <d v="1899-12-30T23:15:13"/>
    <d v="1899-12-30T23:00:00"/>
    <n v="1"/>
    <d v="2017-04-27T00:00:00"/>
    <d v="2017-04-01T00:00:00"/>
    <d v="2017-04-27T00:00:00"/>
    <s v="Thursday"/>
    <d v="1899-12-30T23:23:58"/>
    <d v="1899-12-30T23:00:00"/>
    <s v="One Way"/>
  </r>
  <r>
    <n v="1583427"/>
    <s v="Non-RFID Card Member"/>
    <m/>
    <m/>
    <n v="53218"/>
    <s v="UNITED STATES"/>
    <s v="Single Ride"/>
    <n v="132"/>
    <x v="3"/>
    <n v="43.03519"/>
    <n v="-87.907390000000007"/>
    <x v="40"/>
    <n v="43.05097"/>
    <n v="-87.906440000000003"/>
    <n v="11"/>
    <n v="3"/>
    <n v="1.7"/>
    <n v="1.6"/>
    <n v="66"/>
    <n v="-1"/>
    <d v="2017-04-15T00:00:00"/>
    <d v="2017-04-01T00:00:00"/>
    <d v="2017-04-15T00:00:00"/>
    <s v="Saturday"/>
    <d v="1899-12-30T21:09:37"/>
    <d v="1899-12-30T21:00:00"/>
    <n v="1"/>
    <d v="2017-04-15T00:00:00"/>
    <d v="2017-04-01T00:00:00"/>
    <d v="2017-04-15T00:00:00"/>
    <s v="Saturday"/>
    <d v="1899-12-30T21:20:20"/>
    <d v="1899-12-30T21:00:00"/>
    <s v="One Way"/>
  </r>
  <r>
    <n v="1583540"/>
    <s v="Non-RFID Card Member"/>
    <m/>
    <m/>
    <n v="53202"/>
    <s v="UNITED STATES"/>
    <s v="Single Ride"/>
    <n v="982"/>
    <x v="41"/>
    <n v="43.031480000000002"/>
    <n v="-87.908169999999998"/>
    <x v="36"/>
    <n v="43.038719999999998"/>
    <n v="-87.905339999999995"/>
    <n v="14"/>
    <n v="3"/>
    <n v="2.1"/>
    <n v="2"/>
    <n v="84"/>
    <n v="-1"/>
    <d v="2017-04-15T00:00:00"/>
    <d v="2017-04-01T00:00:00"/>
    <d v="2017-04-15T00:00:00"/>
    <s v="Saturday"/>
    <d v="1899-12-30T22:09:56"/>
    <d v="1899-12-30T22:00:00"/>
    <n v="1"/>
    <d v="2017-04-15T00:00:00"/>
    <d v="2017-04-01T00:00:00"/>
    <d v="2017-04-15T00:00:00"/>
    <s v="Saturday"/>
    <d v="1899-12-30T22:23:05"/>
    <d v="1899-12-30T22:00:00"/>
    <s v="One Way"/>
  </r>
  <r>
    <n v="1583747"/>
    <s v="Non-RFID Card Member"/>
    <m/>
    <m/>
    <n v="60085"/>
    <s v="UNITED STATES"/>
    <s v="Single Ride"/>
    <n v="5424"/>
    <x v="34"/>
    <n v="43.02948"/>
    <n v="-87.912819999999996"/>
    <x v="37"/>
    <n v="43.02948"/>
    <n v="-87.912819999999996"/>
    <n v="100"/>
    <n v="0"/>
    <n v="15"/>
    <n v="14.3"/>
    <n v="600"/>
    <n v="-1"/>
    <d v="2017-04-16T00:00:00"/>
    <d v="2017-04-01T00:00:00"/>
    <d v="2017-04-16T00:00:00"/>
    <s v="Sunday"/>
    <d v="1899-12-30T03:38:09"/>
    <d v="1899-12-30T04:00:00"/>
    <n v="1"/>
    <d v="2017-04-16T00:00:00"/>
    <d v="2017-04-01T00:00:00"/>
    <d v="2017-04-16T00:00:00"/>
    <s v="Sunday"/>
    <d v="1899-12-30T05:18:23"/>
    <d v="1899-12-30T05:00:00"/>
    <s v="Round Trip"/>
  </r>
  <r>
    <n v="1583747"/>
    <s v="Non-RFID Card Member"/>
    <m/>
    <m/>
    <n v="60085"/>
    <s v="UNITED STATES"/>
    <s v="Single Ride"/>
    <n v="237"/>
    <x v="34"/>
    <n v="43.02948"/>
    <n v="-87.912819999999996"/>
    <x v="37"/>
    <n v="43.02948"/>
    <n v="-87.912819999999996"/>
    <n v="98"/>
    <n v="12"/>
    <n v="14.7"/>
    <n v="14"/>
    <n v="588"/>
    <n v="-1"/>
    <d v="2017-04-16T00:00:00"/>
    <d v="2017-04-01T00:00:00"/>
    <d v="2017-04-16T00:00:00"/>
    <s v="Sunday"/>
    <d v="1899-12-30T03:40:03"/>
    <d v="1899-12-30T04:00:00"/>
    <n v="1"/>
    <d v="2017-04-16T00:00:00"/>
    <d v="2017-04-01T00:00:00"/>
    <d v="2017-04-16T00:00:00"/>
    <s v="Sunday"/>
    <d v="1899-12-30T05:18:23"/>
    <d v="1899-12-30T05:00:00"/>
    <s v="Round Trip"/>
  </r>
  <r>
    <n v="1584115"/>
    <s v="Non-RFID Card Member"/>
    <m/>
    <m/>
    <n v="53097"/>
    <s v="UNITED STATES"/>
    <s v="Single Ride"/>
    <n v="5520"/>
    <x v="6"/>
    <n v="43.038719999999998"/>
    <n v="-87.905339999999995"/>
    <x v="36"/>
    <n v="43.038719999999998"/>
    <n v="-87.905339999999995"/>
    <n v="117"/>
    <n v="12"/>
    <n v="17.600000000000001"/>
    <n v="16.7"/>
    <n v="702"/>
    <n v="-1"/>
    <d v="2017-04-20T00:00:00"/>
    <d v="2017-04-01T00:00:00"/>
    <d v="2017-04-20T00:00:00"/>
    <s v="Thursday"/>
    <d v="1899-12-30T18:07:00"/>
    <d v="1899-12-30T18:00:00"/>
    <n v="1"/>
    <d v="2017-04-20T00:00:00"/>
    <d v="2017-04-01T00:00:00"/>
    <d v="2017-04-20T00:00:00"/>
    <s v="Thursday"/>
    <d v="1899-12-30T20:04:11"/>
    <d v="1899-12-30T20:00:00"/>
    <s v="Round Trip"/>
  </r>
  <r>
    <n v="1584217"/>
    <s v="Non-RFID Card Member"/>
    <m/>
    <m/>
    <n v="53207"/>
    <s v="UNITED STATES"/>
    <s v="Single Ride"/>
    <n v="136"/>
    <x v="37"/>
    <n v="43.036900000000003"/>
    <n v="-87.89667"/>
    <x v="30"/>
    <n v="43.004728999999998"/>
    <n v="-87.905463999999995"/>
    <n v="25"/>
    <n v="3"/>
    <n v="3.8"/>
    <n v="3.6"/>
    <n v="150"/>
    <n v="-1"/>
    <d v="2017-04-16T00:00:00"/>
    <d v="2017-04-01T00:00:00"/>
    <d v="2017-04-16T00:00:00"/>
    <s v="Sunday"/>
    <d v="1899-12-30T12:25:23"/>
    <d v="1899-12-30T12:00:00"/>
    <n v="1"/>
    <d v="2017-04-16T00:00:00"/>
    <d v="2017-04-01T00:00:00"/>
    <d v="2017-04-16T00:00:00"/>
    <s v="Sunday"/>
    <d v="1899-12-30T12:50:58"/>
    <d v="1899-12-30T13:00:00"/>
    <s v="One Way"/>
  </r>
  <r>
    <n v="1584321"/>
    <s v="Non-RFID Card Member"/>
    <m/>
    <m/>
    <n v="10025"/>
    <s v="UNITED STATES"/>
    <s v="Single Ride"/>
    <n v="11056"/>
    <x v="45"/>
    <n v="43.077359999999999"/>
    <n v="-87.880769999999998"/>
    <x v="20"/>
    <n v="43.077359999999999"/>
    <n v="-87.880769999999998"/>
    <n v="100"/>
    <n v="12"/>
    <n v="15"/>
    <n v="14.3"/>
    <n v="600"/>
    <n v="-1"/>
    <d v="2017-04-16T00:00:00"/>
    <d v="2017-04-01T00:00:00"/>
    <d v="2017-04-16T00:00:00"/>
    <s v="Sunday"/>
    <d v="1899-12-30T12:53:52"/>
    <d v="1899-12-30T13:00:00"/>
    <n v="1"/>
    <d v="2017-04-16T00:00:00"/>
    <d v="2017-04-01T00:00:00"/>
    <d v="2017-04-16T00:00:00"/>
    <s v="Sunday"/>
    <d v="1899-12-30T14:33:05"/>
    <d v="1899-12-30T15:00:00"/>
    <s v="Round Trip"/>
  </r>
  <r>
    <n v="1584360"/>
    <s v="Non-RFID Card Member"/>
    <m/>
    <m/>
    <n v="53212"/>
    <s v="UNITED STATES"/>
    <s v="Single Ride"/>
    <n v="11134"/>
    <x v="43"/>
    <n v="43.05847"/>
    <n v="-87.898079999999993"/>
    <x v="41"/>
    <n v="43.031320000000001"/>
    <n v="-87.904259999999994"/>
    <n v="53"/>
    <n v="6"/>
    <n v="8"/>
    <n v="7.6"/>
    <n v="318"/>
    <n v="-1"/>
    <d v="2017-04-16T00:00:00"/>
    <d v="2017-04-01T00:00:00"/>
    <d v="2017-04-16T00:00:00"/>
    <s v="Sunday"/>
    <d v="1899-12-30T13:02:13"/>
    <d v="1899-12-30T13:00:00"/>
    <n v="1"/>
    <d v="2017-04-16T00:00:00"/>
    <d v="2017-04-01T00:00:00"/>
    <d v="2017-04-16T00:00:00"/>
    <s v="Sunday"/>
    <d v="1899-12-30T13:55:42"/>
    <d v="1899-12-30T14:00:00"/>
    <s v="One Way"/>
  </r>
  <r>
    <n v="1584378"/>
    <s v="Non-RFID Card Member"/>
    <m/>
    <m/>
    <n v="53202"/>
    <s v="UNITED STATES"/>
    <s v="Single Ride"/>
    <n v="99"/>
    <x v="12"/>
    <n v="43.052460000000004"/>
    <n v="-87.891000000000005"/>
    <x v="43"/>
    <n v="43.031480000000002"/>
    <n v="-87.908169999999998"/>
    <n v="48"/>
    <n v="6"/>
    <n v="7.2"/>
    <n v="6.8"/>
    <n v="288"/>
    <n v="-1"/>
    <d v="2017-04-16T00:00:00"/>
    <d v="2017-04-01T00:00:00"/>
    <d v="2017-04-16T00:00:00"/>
    <s v="Sunday"/>
    <d v="1899-12-30T13:10:40"/>
    <d v="1899-12-30T13:00:00"/>
    <n v="1"/>
    <d v="2017-04-16T00:00:00"/>
    <d v="2017-04-01T00:00:00"/>
    <d v="2017-04-16T00:00:00"/>
    <s v="Sunday"/>
    <d v="1899-12-30T13:58:27"/>
    <d v="1899-12-30T14:00:00"/>
    <s v="One Way"/>
  </r>
  <r>
    <n v="1584391"/>
    <s v="Non-RFID Card Member"/>
    <m/>
    <m/>
    <n v="53213"/>
    <s v="UNITED STATES"/>
    <s v="Single Ride"/>
    <n v="135"/>
    <x v="25"/>
    <n v="43.058010000000003"/>
    <n v="-87.877300000000005"/>
    <x v="22"/>
    <n v="43.058010000000003"/>
    <n v="-87.877300000000005"/>
    <n v="42"/>
    <n v="6"/>
    <n v="6.3"/>
    <n v="6"/>
    <n v="252"/>
    <n v="-1"/>
    <d v="2017-04-16T00:00:00"/>
    <d v="2017-04-01T00:00:00"/>
    <d v="2017-04-16T00:00:00"/>
    <s v="Sunday"/>
    <d v="1899-12-30T13:15:11"/>
    <d v="1899-12-30T13:00:00"/>
    <n v="1"/>
    <d v="2017-04-16T00:00:00"/>
    <d v="2017-04-01T00:00:00"/>
    <d v="2017-04-16T00:00:00"/>
    <s v="Sunday"/>
    <d v="1899-12-30T13:57:32"/>
    <d v="1899-12-30T14:00:00"/>
    <s v="Round Trip"/>
  </r>
  <r>
    <n v="1584435"/>
    <s v="Non-RFID Card Member"/>
    <m/>
    <m/>
    <n v="53208"/>
    <s v="UNITED STATES"/>
    <s v="Single Ride"/>
    <n v="184"/>
    <x v="17"/>
    <n v="43.060580000000002"/>
    <n v="-87.998589999999993"/>
    <x v="17"/>
    <n v="43.060580000000002"/>
    <n v="-87.998589999999993"/>
    <n v="56"/>
    <n v="6"/>
    <n v="8.4"/>
    <n v="8"/>
    <n v="336"/>
    <n v="-1"/>
    <d v="2017-04-16T00:00:00"/>
    <d v="2017-04-01T00:00:00"/>
    <d v="2017-04-16T00:00:00"/>
    <s v="Sunday"/>
    <d v="1899-12-30T13:28:40"/>
    <d v="1899-12-30T13:00:00"/>
    <n v="1"/>
    <d v="2017-04-16T00:00:00"/>
    <d v="2017-04-01T00:00:00"/>
    <d v="2017-04-16T00:00:00"/>
    <s v="Sunday"/>
    <d v="1899-12-30T14:24:37"/>
    <d v="1899-12-30T14:00:00"/>
    <s v="Round Trip"/>
  </r>
  <r>
    <n v="1584507"/>
    <s v="Non-RFID Card Member"/>
    <m/>
    <m/>
    <n v="20747"/>
    <s v="UNITED STATES"/>
    <s v="Single Ride"/>
    <n v="333"/>
    <x v="16"/>
    <n v="43.03913"/>
    <n v="-87.916150000000002"/>
    <x v="3"/>
    <n v="43.03913"/>
    <n v="-87.916150000000002"/>
    <n v="99"/>
    <n v="12"/>
    <n v="14.9"/>
    <n v="14.1"/>
    <n v="594"/>
    <n v="-1"/>
    <d v="2017-04-16T00:00:00"/>
    <d v="2017-04-01T00:00:00"/>
    <d v="2017-04-16T00:00:00"/>
    <s v="Sunday"/>
    <d v="1899-12-30T13:52:25"/>
    <d v="1899-12-30T14:00:00"/>
    <n v="1"/>
    <d v="2017-04-16T00:00:00"/>
    <d v="2017-04-01T00:00:00"/>
    <d v="2017-04-16T00:00:00"/>
    <s v="Sunday"/>
    <d v="1899-12-30T15:31:08"/>
    <d v="1899-12-30T16:00:00"/>
    <s v="Round Trip"/>
  </r>
  <r>
    <n v="1584648"/>
    <s v="Non-RFID Card Member"/>
    <m/>
    <m/>
    <n v="53714"/>
    <s v="UNITED STATES"/>
    <s v="Single Ride"/>
    <n v="11046"/>
    <x v="12"/>
    <n v="43.052460000000004"/>
    <n v="-87.891000000000005"/>
    <x v="22"/>
    <n v="43.058010000000003"/>
    <n v="-87.877300000000005"/>
    <n v="45"/>
    <n v="0"/>
    <n v="6.8"/>
    <n v="6.4"/>
    <n v="270"/>
    <n v="-1"/>
    <d v="2017-04-16T00:00:00"/>
    <d v="2017-04-01T00:00:00"/>
    <d v="2017-04-16T00:00:00"/>
    <s v="Sunday"/>
    <d v="1899-12-30T14:30:09"/>
    <d v="1899-12-30T15:00:00"/>
    <n v="1"/>
    <d v="2017-04-16T00:00:00"/>
    <d v="2017-04-01T00:00:00"/>
    <d v="2017-04-16T00:00:00"/>
    <s v="Sunday"/>
    <d v="1899-12-30T15:15:38"/>
    <d v="1899-12-30T15:00:00"/>
    <s v="One Way"/>
  </r>
  <r>
    <n v="1584664"/>
    <s v="Non-RFID Card Member"/>
    <m/>
    <m/>
    <n v="53172"/>
    <s v="UNITED STATES"/>
    <s v="Single Ride"/>
    <n v="5514"/>
    <x v="25"/>
    <n v="43.058010000000003"/>
    <n v="-87.877300000000005"/>
    <x v="22"/>
    <n v="43.058010000000003"/>
    <n v="-87.877300000000005"/>
    <n v="29"/>
    <n v="0"/>
    <n v="4.4000000000000004"/>
    <n v="4.0999999999999996"/>
    <n v="174"/>
    <n v="-1"/>
    <d v="2017-04-16T00:00:00"/>
    <d v="2017-04-01T00:00:00"/>
    <d v="2017-04-16T00:00:00"/>
    <s v="Sunday"/>
    <d v="1899-12-30T14:33:46"/>
    <d v="1899-12-30T15:00:00"/>
    <n v="1"/>
    <d v="2017-04-16T00:00:00"/>
    <d v="2017-04-01T00:00:00"/>
    <d v="2017-04-16T00:00:00"/>
    <s v="Sunday"/>
    <d v="1899-12-30T15:02:36"/>
    <d v="1899-12-30T15:00:00"/>
    <s v="Round Trip"/>
  </r>
  <r>
    <n v="1584715"/>
    <s v="Non-RFID Card Member"/>
    <m/>
    <m/>
    <n v="53216"/>
    <s v="UNITED STATES"/>
    <s v="Single Ride"/>
    <n v="5573"/>
    <x v="25"/>
    <n v="43.058010000000003"/>
    <n v="-87.877300000000005"/>
    <x v="22"/>
    <n v="43.058010000000003"/>
    <n v="-87.877300000000005"/>
    <n v="33"/>
    <n v="3"/>
    <n v="5"/>
    <n v="4.7"/>
    <n v="198"/>
    <n v="-1"/>
    <d v="2017-04-16T00:00:00"/>
    <d v="2017-04-01T00:00:00"/>
    <d v="2017-04-16T00:00:00"/>
    <s v="Sunday"/>
    <d v="1899-12-30T16:02:37"/>
    <d v="1899-12-30T16:00:00"/>
    <n v="1"/>
    <d v="2017-04-16T00:00:00"/>
    <d v="2017-04-01T00:00:00"/>
    <d v="2017-04-16T00:00:00"/>
    <s v="Sunday"/>
    <d v="1899-12-30T16:35:50"/>
    <d v="1899-12-30T17:00:00"/>
    <s v="Round Trip"/>
  </r>
  <r>
    <n v="1585051"/>
    <s v="Non-RFID Card Member"/>
    <m/>
    <m/>
    <n v="53223"/>
    <s v="UNITED STATES"/>
    <s v="Single Ride"/>
    <n v="255"/>
    <x v="25"/>
    <n v="43.058010000000003"/>
    <n v="-87.877300000000005"/>
    <x v="10"/>
    <n v="43.058619999999998"/>
    <n v="-87.885319999999993"/>
    <n v="57"/>
    <n v="6"/>
    <n v="8.6"/>
    <n v="8.1"/>
    <n v="342"/>
    <n v="-1"/>
    <d v="2017-04-16T00:00:00"/>
    <d v="2017-04-01T00:00:00"/>
    <d v="2017-04-16T00:00:00"/>
    <s v="Sunday"/>
    <d v="1899-12-30T16:08:44"/>
    <d v="1899-12-30T16:00:00"/>
    <n v="1"/>
    <d v="2017-04-16T00:00:00"/>
    <d v="2017-04-01T00:00:00"/>
    <d v="2017-04-16T00:00:00"/>
    <s v="Sunday"/>
    <d v="1899-12-30T17:05:05"/>
    <d v="1899-12-30T17:00:00"/>
    <s v="One Way"/>
  </r>
  <r>
    <n v="1585057"/>
    <s v="Non-RFID Card Member"/>
    <m/>
    <m/>
    <n v="53208"/>
    <s v="UNITED STATES"/>
    <s v="Single Ride"/>
    <n v="91"/>
    <x v="25"/>
    <n v="43.058010000000003"/>
    <n v="-87.877300000000005"/>
    <x v="10"/>
    <n v="43.058619999999998"/>
    <n v="-87.885319999999993"/>
    <n v="56"/>
    <n v="6"/>
    <n v="8.4"/>
    <n v="8"/>
    <n v="336"/>
    <n v="-1"/>
    <d v="2017-04-16T00:00:00"/>
    <d v="2017-04-01T00:00:00"/>
    <d v="2017-04-16T00:00:00"/>
    <s v="Sunday"/>
    <d v="1899-12-30T16:09:37"/>
    <d v="1899-12-30T16:00:00"/>
    <n v="1"/>
    <d v="2017-04-16T00:00:00"/>
    <d v="2017-04-01T00:00:00"/>
    <d v="2017-04-16T00:00:00"/>
    <s v="Sunday"/>
    <d v="1899-12-30T17:05:06"/>
    <d v="1899-12-30T17:00:00"/>
    <s v="One Way"/>
  </r>
  <r>
    <n v="1585164"/>
    <s v="Non-RFID Card Member"/>
    <m/>
    <m/>
    <n v="53233"/>
    <s v="UNITED STATES"/>
    <s v="Single Ride"/>
    <n v="11108"/>
    <x v="50"/>
    <n v="43.026229999999998"/>
    <n v="-87.912809999999993"/>
    <x v="2"/>
    <n v="43.048200000000001"/>
    <n v="-87.900859999999994"/>
    <n v="38"/>
    <n v="6"/>
    <n v="5.7"/>
    <n v="5.4"/>
    <n v="228"/>
    <n v="-1"/>
    <d v="2017-04-16T00:00:00"/>
    <d v="2017-04-01T00:00:00"/>
    <d v="2017-04-16T00:00:00"/>
    <s v="Sunday"/>
    <d v="1899-12-30T18:22:13"/>
    <d v="1899-12-30T18:00:00"/>
    <n v="1"/>
    <d v="2017-04-16T00:00:00"/>
    <d v="2017-04-01T00:00:00"/>
    <d v="2017-04-16T00:00:00"/>
    <s v="Sunday"/>
    <d v="1899-12-30T19:00:11"/>
    <d v="1899-12-30T19:00:00"/>
    <s v="One Way"/>
  </r>
  <r>
    <n v="1585269"/>
    <s v="Non-RFID Card Member"/>
    <m/>
    <m/>
    <n v="53005"/>
    <s v="UNITED STATES"/>
    <s v="Single Ride"/>
    <n v="5487"/>
    <x v="37"/>
    <n v="43.036900000000003"/>
    <n v="-87.89667"/>
    <x v="12"/>
    <n v="43.036900000000003"/>
    <n v="-87.89667"/>
    <n v="31"/>
    <n v="3"/>
    <n v="4.7"/>
    <n v="4.4000000000000004"/>
    <n v="186"/>
    <n v="-1"/>
    <d v="2017-04-16T00:00:00"/>
    <d v="2017-04-01T00:00:00"/>
    <d v="2017-04-16T00:00:00"/>
    <s v="Sunday"/>
    <d v="1899-12-30T17:07:16"/>
    <d v="1899-12-30T17:00:00"/>
    <n v="1"/>
    <d v="2017-04-16T00:00:00"/>
    <d v="2017-04-01T00:00:00"/>
    <d v="2017-04-16T00:00:00"/>
    <s v="Sunday"/>
    <d v="1899-12-30T17:38:27"/>
    <d v="1899-12-30T18:00:00"/>
    <s v="Round Trip"/>
  </r>
  <r>
    <n v="1585612"/>
    <s v="Non-RFID Card Member"/>
    <m/>
    <m/>
    <n v="53215"/>
    <s v="UNITED STATES"/>
    <s v="Single Ride"/>
    <n v="11126"/>
    <x v="37"/>
    <n v="43.036900000000003"/>
    <n v="-87.89667"/>
    <x v="12"/>
    <n v="43.036900000000003"/>
    <n v="-87.89667"/>
    <n v="34"/>
    <n v="3"/>
    <n v="5.0999999999999996"/>
    <n v="4.8"/>
    <n v="204"/>
    <n v="-1"/>
    <d v="2017-04-16T00:00:00"/>
    <d v="2017-04-01T00:00:00"/>
    <d v="2017-04-16T00:00:00"/>
    <s v="Sunday"/>
    <d v="1899-12-30T18:29:06"/>
    <d v="1899-12-30T18:00:00"/>
    <n v="1"/>
    <d v="2017-04-16T00:00:00"/>
    <d v="2017-04-01T00:00:00"/>
    <d v="2017-04-16T00:00:00"/>
    <s v="Sunday"/>
    <d v="1899-12-30T19:03:55"/>
    <d v="1899-12-30T19:00:00"/>
    <s v="Round Trip"/>
  </r>
  <r>
    <n v="1585652"/>
    <s v="Non-RFID Card Member"/>
    <m/>
    <m/>
    <n v="53204"/>
    <s v="UNITED STATES"/>
    <s v="Single Ride"/>
    <n v="346"/>
    <x v="56"/>
    <n v="43.02017"/>
    <n v="-87.933049999999994"/>
    <x v="26"/>
    <n v="43.053040000000003"/>
    <n v="-87.897660000000002"/>
    <n v="71"/>
    <n v="9"/>
    <n v="10.7"/>
    <n v="10.1"/>
    <n v="426"/>
    <n v="-1"/>
    <d v="2017-04-16T00:00:00"/>
    <d v="2017-04-01T00:00:00"/>
    <d v="2017-04-16T00:00:00"/>
    <s v="Sunday"/>
    <d v="1899-12-30T18:45:28"/>
    <d v="1899-12-30T19:00:00"/>
    <n v="1"/>
    <d v="2017-04-16T00:00:00"/>
    <d v="2017-04-01T00:00:00"/>
    <d v="2017-04-16T00:00:00"/>
    <s v="Sunday"/>
    <d v="1899-12-30T19:56:53"/>
    <d v="1899-12-30T20:00:00"/>
    <s v="One Way"/>
  </r>
  <r>
    <n v="1585682"/>
    <s v="Non-RFID Card Member"/>
    <m/>
    <m/>
    <n v="53202"/>
    <s v="UNITED STATES"/>
    <s v="Single Ride"/>
    <n v="214"/>
    <x v="3"/>
    <n v="43.03519"/>
    <n v="-87.907390000000007"/>
    <x v="2"/>
    <n v="43.048200000000001"/>
    <n v="-87.900859999999994"/>
    <n v="13"/>
    <n v="3"/>
    <n v="2"/>
    <n v="1.9"/>
    <n v="78"/>
    <n v="-1"/>
    <d v="2017-04-16T00:00:00"/>
    <d v="2017-04-01T00:00:00"/>
    <d v="2017-04-16T00:00:00"/>
    <s v="Sunday"/>
    <d v="1899-12-30T18:54:07"/>
    <d v="1899-12-30T19:00:00"/>
    <n v="1"/>
    <d v="2017-04-16T00:00:00"/>
    <d v="2017-04-01T00:00:00"/>
    <d v="2017-04-16T00:00:00"/>
    <s v="Sunday"/>
    <d v="1899-12-30T19:07:40"/>
    <d v="1899-12-30T19:00:00"/>
    <s v="One Way"/>
  </r>
  <r>
    <n v="1585710"/>
    <s v="Non-RFID Card Member"/>
    <m/>
    <m/>
    <n v="53212"/>
    <s v="UNITED STATES"/>
    <s v="Single Ride"/>
    <n v="5418"/>
    <x v="43"/>
    <n v="43.05847"/>
    <n v="-87.898079999999993"/>
    <x v="50"/>
    <n v="43.05847"/>
    <n v="-87.898079999999993"/>
    <n v="39"/>
    <n v="6"/>
    <n v="5.9"/>
    <n v="5.6"/>
    <n v="234"/>
    <n v="-1"/>
    <d v="2017-04-16T00:00:00"/>
    <d v="2017-04-01T00:00:00"/>
    <d v="2017-04-16T00:00:00"/>
    <s v="Sunday"/>
    <d v="1899-12-30T19:07:57"/>
    <d v="1899-12-30T19:00:00"/>
    <n v="1"/>
    <d v="2017-04-16T00:00:00"/>
    <d v="2017-04-01T00:00:00"/>
    <d v="2017-04-16T00:00:00"/>
    <s v="Sunday"/>
    <d v="1899-12-30T19:46:49"/>
    <d v="1899-12-30T20:00:00"/>
    <s v="Round Trip"/>
  </r>
  <r>
    <n v="1585721"/>
    <s v="Non-RFID Card Member"/>
    <m/>
    <m/>
    <n v="55408"/>
    <s v="UNITED STATES"/>
    <s v="Single Ride"/>
    <n v="11085"/>
    <x v="10"/>
    <n v="43.060786"/>
    <n v="-87.883825999999999"/>
    <x v="53"/>
    <n v="43.060786"/>
    <n v="-87.883825999999999"/>
    <n v="51"/>
    <n v="6"/>
    <n v="7.7"/>
    <n v="7.3"/>
    <n v="306"/>
    <n v="-1"/>
    <d v="2017-04-16T00:00:00"/>
    <d v="2017-04-01T00:00:00"/>
    <d v="2017-04-16T00:00:00"/>
    <s v="Sunday"/>
    <d v="1899-12-30T19:11:40"/>
    <d v="1899-12-30T19:00:00"/>
    <n v="1"/>
    <d v="2017-04-16T00:00:00"/>
    <d v="2017-04-01T00:00:00"/>
    <d v="2017-04-16T00:00:00"/>
    <s v="Sunday"/>
    <d v="1899-12-30T20:02:52"/>
    <d v="1899-12-30T20:00:00"/>
    <s v="Round Trip"/>
  </r>
  <r>
    <n v="1585737"/>
    <s v="Non-RFID Card Member"/>
    <m/>
    <m/>
    <n v="53188"/>
    <s v="UNITED STATES"/>
    <s v="Single Ride"/>
    <n v="5568"/>
    <x v="14"/>
    <n v="43.05536"/>
    <n v="-87.90504"/>
    <x v="14"/>
    <n v="43.05536"/>
    <n v="-87.90504"/>
    <n v="59"/>
    <n v="6"/>
    <n v="8.9"/>
    <n v="8.4"/>
    <n v="354"/>
    <n v="-1"/>
    <d v="2017-04-16T00:00:00"/>
    <d v="2017-04-01T00:00:00"/>
    <d v="2017-04-16T00:00:00"/>
    <s v="Sunday"/>
    <d v="1899-12-30T19:18:37"/>
    <d v="1899-12-30T19:00:00"/>
    <n v="1"/>
    <d v="2017-04-16T00:00:00"/>
    <d v="2017-04-01T00:00:00"/>
    <d v="2017-04-16T00:00:00"/>
    <s v="Sunday"/>
    <d v="1899-12-30T20:17:19"/>
    <d v="1899-12-30T20:00:00"/>
    <s v="Round Trip"/>
  </r>
  <r>
    <n v="1585762"/>
    <s v="Non-RFID Card Member"/>
    <m/>
    <m/>
    <n v="53210"/>
    <s v="UNITED STATES"/>
    <s v="Single Ride"/>
    <n v="184"/>
    <x v="17"/>
    <n v="43.060580000000002"/>
    <n v="-87.998589999999993"/>
    <x v="17"/>
    <n v="43.060580000000002"/>
    <n v="-87.998589999999993"/>
    <n v="37"/>
    <n v="6"/>
    <n v="5.6"/>
    <n v="5.3"/>
    <n v="222"/>
    <n v="-1"/>
    <d v="2017-04-16T00:00:00"/>
    <d v="2017-04-01T00:00:00"/>
    <d v="2017-04-16T00:00:00"/>
    <s v="Sunday"/>
    <d v="1899-12-30T19:28:56"/>
    <d v="1899-12-30T19:00:00"/>
    <n v="1"/>
    <d v="2017-04-16T00:00:00"/>
    <d v="2017-04-01T00:00:00"/>
    <d v="2017-04-16T00:00:00"/>
    <s v="Sunday"/>
    <d v="1899-12-30T20:05:52"/>
    <d v="1899-12-30T20:00:00"/>
    <s v="Round Trip"/>
  </r>
  <r>
    <n v="1585855"/>
    <s v="Non-RFID Card Member"/>
    <m/>
    <m/>
    <n v="53122"/>
    <s v="UNITED STATES"/>
    <s v="Single Ride"/>
    <n v="5423"/>
    <x v="35"/>
    <n v="43.060250000000003"/>
    <n v="-87.892169999999993"/>
    <x v="38"/>
    <n v="43.069021999999997"/>
    <n v="-87.887940999999998"/>
    <n v="12"/>
    <n v="3"/>
    <n v="1.8"/>
    <n v="1.7"/>
    <n v="72"/>
    <n v="-1"/>
    <d v="2017-04-16T00:00:00"/>
    <d v="2017-04-01T00:00:00"/>
    <d v="2017-04-16T00:00:00"/>
    <s v="Sunday"/>
    <d v="1899-12-30T20:03:11"/>
    <d v="1899-12-30T20:00:00"/>
    <n v="1"/>
    <d v="2017-04-16T00:00:00"/>
    <d v="2017-04-01T00:00:00"/>
    <d v="2017-04-16T00:00:00"/>
    <s v="Sunday"/>
    <d v="1899-12-30T20:15:51"/>
    <d v="1899-12-30T20:00:00"/>
    <s v="One Way"/>
  </r>
  <r>
    <n v="1585856"/>
    <s v="Non-RFID Card Member"/>
    <m/>
    <m/>
    <n v="53204"/>
    <s v="UNITED STATES"/>
    <s v="Single Ride"/>
    <n v="5442"/>
    <x v="25"/>
    <n v="43.058010000000003"/>
    <n v="-87.877300000000005"/>
    <x v="22"/>
    <n v="43.058010000000003"/>
    <n v="-87.877300000000005"/>
    <n v="36"/>
    <n v="6"/>
    <n v="5.4"/>
    <n v="5.0999999999999996"/>
    <n v="216"/>
    <n v="-1"/>
    <d v="2017-04-16T00:00:00"/>
    <d v="2017-04-01T00:00:00"/>
    <d v="2017-04-16T00:00:00"/>
    <s v="Sunday"/>
    <d v="1899-12-30T20:03:39"/>
    <d v="1899-12-30T20:00:00"/>
    <n v="1"/>
    <d v="2017-04-16T00:00:00"/>
    <d v="2017-04-01T00:00:00"/>
    <d v="2017-04-16T00:00:00"/>
    <s v="Sunday"/>
    <d v="1899-12-30T20:39:04"/>
    <d v="1899-12-30T21:00:00"/>
    <s v="Round Trip"/>
  </r>
  <r>
    <n v="1585856"/>
    <s v="Non-RFID Card Member"/>
    <m/>
    <m/>
    <n v="53204"/>
    <s v="UNITED STATES"/>
    <s v="Single Ride"/>
    <n v="5489"/>
    <x v="25"/>
    <n v="43.058010000000003"/>
    <n v="-87.877300000000005"/>
    <x v="22"/>
    <n v="43.058010000000003"/>
    <n v="-87.877300000000005"/>
    <n v="33"/>
    <n v="3"/>
    <n v="5"/>
    <n v="4.7"/>
    <n v="198"/>
    <n v="-1"/>
    <d v="2017-04-16T00:00:00"/>
    <d v="2017-04-01T00:00:00"/>
    <d v="2017-04-16T00:00:00"/>
    <s v="Sunday"/>
    <d v="1899-12-30T20:04:36"/>
    <d v="1899-12-30T20:00:00"/>
    <n v="1"/>
    <d v="2017-04-16T00:00:00"/>
    <d v="2017-04-01T00:00:00"/>
    <d v="2017-04-16T00:00:00"/>
    <s v="Sunday"/>
    <d v="1899-12-30T20:37:51"/>
    <d v="1899-12-30T21:00:00"/>
    <s v="Round Trip"/>
  </r>
  <r>
    <n v="1585898"/>
    <s v="Non-RFID Card Member"/>
    <m/>
    <m/>
    <n v="53225"/>
    <s v="UNITED STATES"/>
    <s v="Single Ride"/>
    <n v="43"/>
    <x v="14"/>
    <n v="43.05536"/>
    <n v="-87.90504"/>
    <x v="14"/>
    <n v="43.05536"/>
    <n v="-87.90504"/>
    <n v="33"/>
    <n v="0"/>
    <n v="5"/>
    <n v="4.7"/>
    <n v="198"/>
    <n v="-1"/>
    <d v="2017-04-16T00:00:00"/>
    <d v="2017-04-01T00:00:00"/>
    <d v="2017-04-16T00:00:00"/>
    <s v="Sunday"/>
    <d v="1899-12-30T20:46:54"/>
    <d v="1899-12-30T21:00:00"/>
    <n v="1"/>
    <d v="2017-04-16T00:00:00"/>
    <d v="2017-04-01T00:00:00"/>
    <d v="2017-04-16T00:00:00"/>
    <s v="Sunday"/>
    <d v="1899-12-30T21:19:15"/>
    <d v="1899-12-30T21:00:00"/>
    <s v="Round Trip"/>
  </r>
  <r>
    <n v="1585898"/>
    <s v="Non-RFID Card Member"/>
    <m/>
    <m/>
    <n v="53225"/>
    <s v="UNITED STATES"/>
    <s v="Single Ride"/>
    <n v="5553"/>
    <x v="14"/>
    <n v="43.05536"/>
    <n v="-87.90504"/>
    <x v="14"/>
    <n v="43.05536"/>
    <n v="-87.90504"/>
    <n v="31"/>
    <n v="0"/>
    <n v="4.7"/>
    <n v="4.4000000000000004"/>
    <n v="186"/>
    <n v="-1"/>
    <d v="2017-04-16T00:00:00"/>
    <d v="2017-04-01T00:00:00"/>
    <d v="2017-04-16T00:00:00"/>
    <s v="Sunday"/>
    <d v="1899-12-30T20:48:05"/>
    <d v="1899-12-30T21:00:00"/>
    <n v="1"/>
    <d v="2017-04-16T00:00:00"/>
    <d v="2017-04-01T00:00:00"/>
    <d v="2017-04-16T00:00:00"/>
    <s v="Sunday"/>
    <d v="1899-12-30T21:19:03"/>
    <d v="1899-12-30T21:00:00"/>
    <s v="Round Trip"/>
  </r>
  <r>
    <n v="1585898"/>
    <s v="Non-RFID Card Member"/>
    <m/>
    <m/>
    <n v="53225"/>
    <s v="UNITED STATES"/>
    <s v="Single Ride"/>
    <n v="34"/>
    <x v="14"/>
    <n v="43.05536"/>
    <n v="-87.90504"/>
    <x v="14"/>
    <n v="43.05536"/>
    <n v="-87.90504"/>
    <n v="36"/>
    <n v="0"/>
    <n v="5.4"/>
    <n v="5.0999999999999996"/>
    <n v="216"/>
    <n v="-1"/>
    <d v="2017-04-16T00:00:00"/>
    <d v="2017-04-01T00:00:00"/>
    <d v="2017-04-16T00:00:00"/>
    <s v="Sunday"/>
    <d v="1899-12-30T20:48:46"/>
    <d v="1899-12-30T21:00:00"/>
    <n v="1"/>
    <d v="2017-04-16T00:00:00"/>
    <d v="2017-04-01T00:00:00"/>
    <d v="2017-04-16T00:00:00"/>
    <s v="Sunday"/>
    <d v="1899-12-30T21:24:06"/>
    <d v="1899-12-30T21:00:00"/>
    <s v="Round Trip"/>
  </r>
  <r>
    <n v="1585914"/>
    <s v="Non-RFID Card Member"/>
    <m/>
    <m/>
    <n v="53222"/>
    <s v="UNITED STATES"/>
    <s v="Single Ride"/>
    <n v="5439"/>
    <x v="38"/>
    <n v="43.058619999999998"/>
    <n v="-87.885319999999993"/>
    <x v="11"/>
    <n v="43.052460000000004"/>
    <n v="-87.891000000000005"/>
    <n v="44"/>
    <n v="6"/>
    <n v="6.6"/>
    <n v="6.3"/>
    <n v="264"/>
    <n v="-1"/>
    <d v="2017-04-16T00:00:00"/>
    <d v="2017-04-01T00:00:00"/>
    <d v="2017-04-16T00:00:00"/>
    <s v="Sunday"/>
    <d v="1899-12-30T21:04:53"/>
    <d v="1899-12-30T21:00:00"/>
    <n v="1"/>
    <d v="2017-04-16T00:00:00"/>
    <d v="2017-04-01T00:00:00"/>
    <d v="2017-04-16T00:00:00"/>
    <s v="Sunday"/>
    <d v="1899-12-30T21:48:28"/>
    <d v="1899-12-30T22:00:00"/>
    <s v="One Way"/>
  </r>
  <r>
    <n v="1586035"/>
    <s v="Non-RFID Card Member"/>
    <m/>
    <m/>
    <n v="53210"/>
    <s v="UNITED STATES"/>
    <s v="Single Ride"/>
    <n v="11062"/>
    <x v="11"/>
    <n v="43.04804"/>
    <n v="-87.896720000000002"/>
    <x v="33"/>
    <n v="43.04804"/>
    <n v="-87.896720000000002"/>
    <n v="31"/>
    <n v="3"/>
    <n v="4.7"/>
    <n v="4.4000000000000004"/>
    <n v="186"/>
    <n v="-1"/>
    <d v="2017-04-17T00:00:00"/>
    <d v="2017-04-01T00:00:00"/>
    <d v="2017-04-17T00:00:00"/>
    <s v="Monday"/>
    <d v="1899-12-30T00:14:40"/>
    <d v="1899-12-30T00:00:00"/>
    <n v="1"/>
    <d v="2017-04-17T00:00:00"/>
    <d v="2017-04-01T00:00:00"/>
    <d v="2017-04-17T00:00:00"/>
    <s v="Monday"/>
    <d v="1899-12-30T00:45:15"/>
    <d v="1899-12-30T01:00:00"/>
    <s v="Round Trip"/>
  </r>
  <r>
    <n v="1586056"/>
    <s v="Non-RFID Card Member"/>
    <m/>
    <m/>
    <n v="53202"/>
    <s v="UNITED STATES"/>
    <s v="Single Ride"/>
    <n v="5417"/>
    <x v="41"/>
    <n v="43.031480000000002"/>
    <n v="-87.908169999999998"/>
    <x v="26"/>
    <n v="43.053040000000003"/>
    <n v="-87.897660000000002"/>
    <n v="17"/>
    <n v="3"/>
    <n v="2.6"/>
    <n v="2.4"/>
    <n v="102"/>
    <n v="-1"/>
    <d v="2017-04-17T00:00:00"/>
    <d v="2017-04-01T00:00:00"/>
    <d v="2017-04-17T00:00:00"/>
    <s v="Monday"/>
    <d v="1899-12-30T02:00:18"/>
    <d v="1899-12-30T02:00:00"/>
    <n v="1"/>
    <d v="2017-04-17T00:00:00"/>
    <d v="2017-04-01T00:00:00"/>
    <d v="2017-04-17T00:00:00"/>
    <s v="Monday"/>
    <d v="1899-12-30T02:17:21"/>
    <d v="1899-12-30T02:00:00"/>
    <s v="One Way"/>
  </r>
  <r>
    <n v="1586111"/>
    <s v="Non-RFID Card Member"/>
    <m/>
    <m/>
    <n v="53202"/>
    <s v="UNITED STATES"/>
    <s v="Single Ride"/>
    <n v="32"/>
    <x v="25"/>
    <n v="43.058010000000003"/>
    <n v="-87.877300000000005"/>
    <x v="22"/>
    <n v="43.058010000000003"/>
    <n v="-87.877300000000005"/>
    <n v="73"/>
    <n v="9"/>
    <n v="11"/>
    <n v="10.4"/>
    <n v="438"/>
    <n v="-1"/>
    <d v="2017-04-17T00:00:00"/>
    <d v="2017-04-01T00:00:00"/>
    <d v="2017-04-17T00:00:00"/>
    <s v="Monday"/>
    <d v="1899-12-30T09:19:09"/>
    <d v="1899-12-30T09:00:00"/>
    <n v="1"/>
    <d v="2017-04-17T00:00:00"/>
    <d v="2017-04-01T00:00:00"/>
    <d v="2017-04-17T00:00:00"/>
    <s v="Monday"/>
    <d v="1899-12-30T10:32:32"/>
    <d v="1899-12-30T11:00:00"/>
    <s v="Round Trip"/>
  </r>
  <r>
    <n v="1586331"/>
    <s v="Non-RFID Card Member"/>
    <m/>
    <m/>
    <n v="53223"/>
    <s v="UNITED STATES"/>
    <s v="Single Ride"/>
    <n v="5556"/>
    <x v="24"/>
    <n v="43.040154000000001"/>
    <n v="-87.932113000000001"/>
    <x v="31"/>
    <n v="43.040154000000001"/>
    <n v="-87.932113000000001"/>
    <n v="0"/>
    <n v="0"/>
    <n v="0"/>
    <n v="0"/>
    <n v="0"/>
    <n v="-1"/>
    <d v="2017-04-17T00:00:00"/>
    <d v="2017-04-01T00:00:00"/>
    <d v="2017-04-17T00:00:00"/>
    <s v="Monday"/>
    <d v="1899-12-30T12:39:23"/>
    <d v="1899-12-30T13:00:00"/>
    <n v="1"/>
    <d v="2017-04-17T00:00:00"/>
    <d v="2017-04-01T00:00:00"/>
    <d v="2017-04-17T00:00:00"/>
    <s v="Monday"/>
    <d v="1899-12-30T12:39:48"/>
    <d v="1899-12-30T13:00:00"/>
    <s v="Round Trip"/>
  </r>
  <r>
    <n v="1586644"/>
    <s v="Non-RFID Card Member"/>
    <m/>
    <m/>
    <n v="53189"/>
    <s v="UNITED STATES"/>
    <s v="Single Ride"/>
    <n v="32"/>
    <x v="25"/>
    <n v="43.058010000000003"/>
    <n v="-87.877300000000005"/>
    <x v="22"/>
    <n v="43.058010000000003"/>
    <n v="-87.877300000000005"/>
    <n v="29"/>
    <n v="3"/>
    <n v="4.4000000000000004"/>
    <n v="4.0999999999999996"/>
    <n v="174"/>
    <n v="-1"/>
    <d v="2017-04-17T00:00:00"/>
    <d v="2017-04-01T00:00:00"/>
    <d v="2017-04-17T00:00:00"/>
    <s v="Monday"/>
    <d v="1899-12-30T15:42:39"/>
    <d v="1899-12-30T16:00:00"/>
    <n v="1"/>
    <d v="2017-04-17T00:00:00"/>
    <d v="2017-04-01T00:00:00"/>
    <d v="2017-04-17T00:00:00"/>
    <s v="Monday"/>
    <d v="1899-12-30T16:11:36"/>
    <d v="1899-12-30T16:00:00"/>
    <s v="Round Trip"/>
  </r>
  <r>
    <n v="1586698"/>
    <s v="Non-RFID Card Member"/>
    <m/>
    <m/>
    <n v="53203"/>
    <s v="UNITED STATES"/>
    <s v="Single Ride"/>
    <n v="5542"/>
    <x v="8"/>
    <n v="43.038580000000003"/>
    <n v="-87.90934"/>
    <x v="40"/>
    <n v="43.05097"/>
    <n v="-87.906440000000003"/>
    <n v="11"/>
    <n v="3"/>
    <n v="1.7"/>
    <n v="1.6"/>
    <n v="66"/>
    <n v="-1"/>
    <d v="2017-04-17T00:00:00"/>
    <d v="2017-04-01T00:00:00"/>
    <d v="2017-04-17T00:00:00"/>
    <s v="Monday"/>
    <d v="1899-12-30T16:24:13"/>
    <d v="1899-12-30T16:00:00"/>
    <n v="1"/>
    <d v="2017-04-17T00:00:00"/>
    <d v="2017-04-01T00:00:00"/>
    <d v="2017-04-17T00:00:00"/>
    <s v="Monday"/>
    <d v="1899-12-30T16:35:42"/>
    <d v="1899-12-30T17:00:00"/>
    <s v="One Way"/>
  </r>
  <r>
    <n v="1586698"/>
    <s v="Non-RFID Card Member"/>
    <m/>
    <m/>
    <n v="53203"/>
    <s v="UNITED STATES"/>
    <s v="Single Ride"/>
    <n v="11099"/>
    <x v="8"/>
    <n v="43.038580000000003"/>
    <n v="-87.90934"/>
    <x v="7"/>
    <n v="43.038580000000003"/>
    <n v="-87.90934"/>
    <n v="43"/>
    <n v="6"/>
    <n v="6.5"/>
    <n v="6.1"/>
    <n v="258"/>
    <n v="-1"/>
    <d v="2017-04-17T00:00:00"/>
    <d v="2017-04-01T00:00:00"/>
    <d v="2017-04-17T00:00:00"/>
    <s v="Monday"/>
    <d v="1899-12-30T16:24:54"/>
    <d v="1899-12-30T16:00:00"/>
    <n v="1"/>
    <d v="2017-04-17T00:00:00"/>
    <d v="2017-04-01T00:00:00"/>
    <d v="2017-04-17T00:00:00"/>
    <s v="Monday"/>
    <d v="1899-12-30T17:07:48"/>
    <d v="1899-12-30T17:00:00"/>
    <s v="Round Trip"/>
  </r>
  <r>
    <n v="1588204"/>
    <s v="Non-RFID Card Member"/>
    <m/>
    <m/>
    <n v="53209"/>
    <s v="UNITED STATES"/>
    <s v="Single Ride"/>
    <n v="5505"/>
    <x v="11"/>
    <n v="43.04804"/>
    <n v="-87.896720000000002"/>
    <x v="41"/>
    <n v="43.031320000000001"/>
    <n v="-87.904259999999994"/>
    <n v="29"/>
    <n v="3"/>
    <n v="4.4000000000000004"/>
    <n v="4.0999999999999996"/>
    <n v="174"/>
    <n v="-1"/>
    <d v="2017-04-22T00:00:00"/>
    <d v="2017-04-01T00:00:00"/>
    <d v="2017-04-22T00:00:00"/>
    <s v="Saturday"/>
    <d v="1899-12-30T11:31:59"/>
    <d v="1899-12-30T12:00:00"/>
    <n v="1"/>
    <d v="2017-04-22T00:00:00"/>
    <d v="2017-04-01T00:00:00"/>
    <d v="2017-04-22T00:00:00"/>
    <s v="Saturday"/>
    <d v="1899-12-30T12:00:07"/>
    <d v="1899-12-30T12:00:00"/>
    <s v="One Way"/>
  </r>
  <r>
    <n v="1588379"/>
    <s v="Non-RFID Card Member"/>
    <m/>
    <m/>
    <n v="53202"/>
    <s v="UNITED STATES"/>
    <s v="Single Ride"/>
    <n v="11140"/>
    <x v="0"/>
    <n v="43.042490000000001"/>
    <n v="-87.909959999999998"/>
    <x v="40"/>
    <n v="43.05097"/>
    <n v="-87.906440000000003"/>
    <n v="13"/>
    <n v="3"/>
    <n v="2"/>
    <n v="1.9"/>
    <n v="78"/>
    <n v="-1"/>
    <d v="2017-04-18T00:00:00"/>
    <d v="2017-04-01T00:00:00"/>
    <d v="2017-04-18T00:00:00"/>
    <s v="Tuesday"/>
    <d v="1899-12-30T14:25:40"/>
    <d v="1899-12-30T14:00:00"/>
    <n v="1"/>
    <d v="2017-04-18T00:00:00"/>
    <d v="2017-04-01T00:00:00"/>
    <d v="2017-04-18T00:00:00"/>
    <s v="Tuesday"/>
    <d v="1899-12-30T14:38:58"/>
    <d v="1899-12-30T15:00:00"/>
    <s v="One Way"/>
  </r>
  <r>
    <n v="1588561"/>
    <s v="Non-RFID Card Member"/>
    <m/>
    <m/>
    <n v="38109"/>
    <s v="UNITED STATES"/>
    <s v="Single Ride"/>
    <n v="5452"/>
    <x v="47"/>
    <n v="43.041646999999998"/>
    <n v="-87.927257999999995"/>
    <x v="52"/>
    <n v="43.041646999999998"/>
    <n v="-87.927257999999995"/>
    <n v="111"/>
    <n v="0"/>
    <n v="16.7"/>
    <n v="15.8"/>
    <n v="666"/>
    <n v="-1"/>
    <d v="2017-04-18T00:00:00"/>
    <d v="2017-04-01T00:00:00"/>
    <d v="2017-04-18T00:00:00"/>
    <s v="Tuesday"/>
    <d v="1899-12-30T16:58:01"/>
    <d v="1899-12-30T17:00:00"/>
    <n v="1"/>
    <d v="2017-04-18T00:00:00"/>
    <d v="2017-04-01T00:00:00"/>
    <d v="2017-04-18T00:00:00"/>
    <s v="Tuesday"/>
    <d v="1899-12-30T18:49:58"/>
    <d v="1899-12-30T19:00:00"/>
    <s v="Round Trip"/>
  </r>
  <r>
    <n v="1588641"/>
    <s v="Non-RFID Card Member"/>
    <m/>
    <m/>
    <n v="53092"/>
    <s v="UNITED STATES"/>
    <s v="Single Ride"/>
    <n v="11060"/>
    <x v="10"/>
    <n v="43.060786"/>
    <n v="-87.883825999999999"/>
    <x v="50"/>
    <n v="43.05847"/>
    <n v="-87.898079999999993"/>
    <n v="4"/>
    <n v="0"/>
    <n v="0.6"/>
    <n v="0.6"/>
    <n v="24"/>
    <n v="-1"/>
    <d v="2017-04-18T00:00:00"/>
    <d v="2017-04-01T00:00:00"/>
    <d v="2017-04-18T00:00:00"/>
    <s v="Tuesday"/>
    <d v="1899-12-30T17:58:13"/>
    <d v="1899-12-30T18:00:00"/>
    <n v="1"/>
    <d v="2017-04-18T00:00:00"/>
    <d v="2017-04-01T00:00:00"/>
    <d v="2017-04-18T00:00:00"/>
    <s v="Tuesday"/>
    <d v="1899-12-30T18:02:48"/>
    <d v="1899-12-30T18:00:00"/>
    <s v="One Way"/>
  </r>
  <r>
    <n v="1588709"/>
    <s v="Non-RFID Card Member"/>
    <m/>
    <m/>
    <n v="53202"/>
    <s v="UNITED STATES"/>
    <s v="Single Ride"/>
    <n v="5504"/>
    <x v="45"/>
    <n v="43.077359999999999"/>
    <n v="-87.880769999999998"/>
    <x v="53"/>
    <n v="43.060786"/>
    <n v="-87.883825999999999"/>
    <n v="11"/>
    <n v="3"/>
    <n v="1.7"/>
    <n v="1.6"/>
    <n v="66"/>
    <n v="-1"/>
    <d v="2017-04-18T00:00:00"/>
    <d v="2017-04-01T00:00:00"/>
    <d v="2017-04-18T00:00:00"/>
    <s v="Tuesday"/>
    <d v="1899-12-30T19:01:25"/>
    <d v="1899-12-30T19:00:00"/>
    <n v="1"/>
    <d v="2017-04-18T00:00:00"/>
    <d v="2017-04-01T00:00:00"/>
    <d v="2017-04-18T00:00:00"/>
    <s v="Tuesday"/>
    <d v="1899-12-30T19:12:15"/>
    <d v="1899-12-30T19:00:00"/>
    <s v="One Way"/>
  </r>
  <r>
    <n v="1590023"/>
    <s v="Non-RFID Card Member"/>
    <m/>
    <m/>
    <n v="53202"/>
    <s v="UNITED STATES"/>
    <s v="Single Ride"/>
    <n v="5426"/>
    <x v="38"/>
    <n v="43.058619999999998"/>
    <n v="-87.885319999999993"/>
    <x v="20"/>
    <n v="43.077359999999999"/>
    <n v="-87.880769999999998"/>
    <n v="88"/>
    <n v="0"/>
    <n v="13.2"/>
    <n v="12.5"/>
    <n v="528"/>
    <n v="-1"/>
    <d v="2017-04-19T00:00:00"/>
    <d v="2017-04-01T00:00:00"/>
    <d v="2017-04-19T00:00:00"/>
    <s v="Wednesday"/>
    <d v="1899-12-30T10:10:47"/>
    <d v="1899-12-30T10:00:00"/>
    <n v="1"/>
    <d v="2017-04-19T00:00:00"/>
    <d v="2017-04-01T00:00:00"/>
    <d v="2017-04-19T00:00:00"/>
    <s v="Wednesday"/>
    <d v="1899-12-30T11:38:26"/>
    <d v="1899-12-30T12:00:00"/>
    <s v="One Way"/>
  </r>
  <r>
    <n v="1590489"/>
    <s v="Non-RFID Card Member"/>
    <m/>
    <m/>
    <n v="53081"/>
    <s v="UNITED STATES"/>
    <s v="Single Ride"/>
    <n v="11155"/>
    <x v="22"/>
    <n v="43.066893999999998"/>
    <n v="-87.877936000000005"/>
    <x v="55"/>
    <n v="43.074655999999997"/>
    <n v="-87.889011999999994"/>
    <n v="9"/>
    <n v="3"/>
    <n v="1.4"/>
    <n v="1.3"/>
    <n v="54"/>
    <n v="-1"/>
    <d v="2017-04-19T00:00:00"/>
    <d v="2017-04-01T00:00:00"/>
    <d v="2017-04-19T00:00:00"/>
    <s v="Wednesday"/>
    <d v="1899-12-30T17:43:52"/>
    <d v="1899-12-30T18:00:00"/>
    <n v="1"/>
    <d v="2017-04-19T00:00:00"/>
    <d v="2017-04-01T00:00:00"/>
    <d v="2017-04-19T00:00:00"/>
    <s v="Wednesday"/>
    <d v="1899-12-30T17:52:54"/>
    <d v="1899-12-30T18:00:00"/>
    <s v="One Way"/>
  </r>
  <r>
    <n v="1591080"/>
    <s v="Non-RFID Card Member"/>
    <m/>
    <m/>
    <n v="53066"/>
    <s v="UNITED STATES"/>
    <s v="Single Ride"/>
    <n v="11126"/>
    <x v="37"/>
    <n v="43.036900000000003"/>
    <n v="-87.89667"/>
    <x v="12"/>
    <n v="43.036900000000003"/>
    <n v="-87.89667"/>
    <n v="216"/>
    <n v="6"/>
    <n v="18"/>
    <n v="17.100000000000001"/>
    <n v="720"/>
    <n v="-1"/>
    <d v="2017-04-20T00:00:00"/>
    <d v="2017-04-01T00:00:00"/>
    <d v="2017-04-20T00:00:00"/>
    <s v="Thursday"/>
    <d v="1899-12-30T11:44:40"/>
    <d v="1899-12-30T12:00:00"/>
    <n v="1"/>
    <d v="2017-04-20T00:00:00"/>
    <d v="2017-04-01T00:00:00"/>
    <d v="2017-04-20T00:00:00"/>
    <s v="Thursday"/>
    <d v="1899-12-30T15:20:15"/>
    <d v="1899-12-30T15:00:00"/>
    <s v="Round Trip"/>
  </r>
  <r>
    <n v="1591337"/>
    <s v="Non-RFID Card Member"/>
    <m/>
    <m/>
    <n v="53211"/>
    <s v="UNITED STATES"/>
    <s v="Single Ride"/>
    <n v="11147"/>
    <x v="32"/>
    <n v="43.078530000000001"/>
    <n v="-87.882620000000003"/>
    <x v="25"/>
    <n v="43.074890000000003"/>
    <n v="-87.882810000000006"/>
    <n v="50"/>
    <n v="6"/>
    <n v="7.5"/>
    <n v="7.1"/>
    <n v="300"/>
    <n v="-1"/>
    <d v="2017-04-20T00:00:00"/>
    <d v="2017-04-01T00:00:00"/>
    <d v="2017-04-20T00:00:00"/>
    <s v="Thursday"/>
    <d v="1899-12-30T14:15:26"/>
    <d v="1899-12-30T14:00:00"/>
    <n v="1"/>
    <d v="2017-04-20T00:00:00"/>
    <d v="2017-04-01T00:00:00"/>
    <d v="2017-04-20T00:00:00"/>
    <s v="Thursday"/>
    <d v="1899-12-30T15:05:06"/>
    <d v="1899-12-30T15:00:00"/>
    <s v="One Way"/>
  </r>
  <r>
    <n v="1591467"/>
    <s v="Non-RFID Card Member"/>
    <m/>
    <m/>
    <n v="49855"/>
    <s v="UNITED STATES"/>
    <s v="Single Ride"/>
    <n v="11077"/>
    <x v="30"/>
    <n v="43.045712999999999"/>
    <n v="-87.899756999999994"/>
    <x v="28"/>
    <n v="43.045712999999999"/>
    <n v="-87.899756999999994"/>
    <n v="96"/>
    <n v="12"/>
    <n v="14.4"/>
    <n v="13.7"/>
    <n v="576"/>
    <n v="-1"/>
    <d v="2017-04-20T00:00:00"/>
    <d v="2017-04-01T00:00:00"/>
    <d v="2017-04-20T00:00:00"/>
    <s v="Thursday"/>
    <d v="1899-12-30T16:11:20"/>
    <d v="1899-12-30T16:00:00"/>
    <n v="1"/>
    <d v="2017-04-20T00:00:00"/>
    <d v="2017-04-01T00:00:00"/>
    <d v="2017-04-20T00:00:00"/>
    <s v="Thursday"/>
    <d v="1899-12-30T17:47:24"/>
    <d v="1899-12-30T18:00:00"/>
    <s v="Round Trip"/>
  </r>
  <r>
    <n v="1591591"/>
    <s v="Non-RFID Card Member"/>
    <m/>
    <m/>
    <n v="6511"/>
    <s v="UNITED STATES"/>
    <s v="Single Ride"/>
    <n v="5"/>
    <x v="50"/>
    <n v="43.026229999999998"/>
    <n v="-87.912809999999993"/>
    <x v="26"/>
    <n v="43.053040000000003"/>
    <n v="-87.897660000000002"/>
    <n v="19"/>
    <n v="3"/>
    <n v="2.9"/>
    <n v="2.7"/>
    <n v="114"/>
    <n v="-1"/>
    <d v="2017-04-20T00:00:00"/>
    <d v="2017-04-01T00:00:00"/>
    <d v="2017-04-20T00:00:00"/>
    <s v="Thursday"/>
    <d v="1899-12-30T20:42:52"/>
    <d v="1899-12-30T21:00:00"/>
    <n v="1"/>
    <d v="2017-04-20T00:00:00"/>
    <d v="2017-04-01T00:00:00"/>
    <d v="2017-04-20T00:00:00"/>
    <s v="Thursday"/>
    <d v="1899-12-30T21:01:32"/>
    <d v="1899-12-30T21:00:00"/>
    <s v="One Way"/>
  </r>
  <r>
    <n v="1591828"/>
    <s v="Non-RFID Card Member"/>
    <m/>
    <m/>
    <n v="60515"/>
    <s v="UNITED STATES"/>
    <s v="Single Ride"/>
    <n v="993"/>
    <x v="48"/>
    <n v="43.060155999999999"/>
    <n v="-87.881258000000003"/>
    <x v="20"/>
    <n v="43.077359999999999"/>
    <n v="-87.880769999999998"/>
    <n v="37"/>
    <n v="6"/>
    <n v="5.6"/>
    <n v="5.3"/>
    <n v="222"/>
    <n v="-1"/>
    <d v="2017-04-20T00:00:00"/>
    <d v="2017-04-01T00:00:00"/>
    <d v="2017-04-20T00:00:00"/>
    <s v="Thursday"/>
    <d v="1899-12-30T23:31:26"/>
    <d v="1899-12-31T00:00:00"/>
    <n v="1"/>
    <d v="2017-04-21T00:00:00"/>
    <d v="2017-04-01T00:00:00"/>
    <d v="2017-04-21T00:00:00"/>
    <s v="Friday"/>
    <d v="1899-12-30T00:08:30"/>
    <d v="1899-12-30T00:00:00"/>
    <s v="One Way"/>
  </r>
  <r>
    <n v="1592316"/>
    <s v="Non-RFID Card Member"/>
    <m/>
    <m/>
    <n v="53204"/>
    <s v="UNITED STATES"/>
    <s v="Single Ride"/>
    <n v="244"/>
    <x v="6"/>
    <n v="43.038719999999998"/>
    <n v="-87.905339999999995"/>
    <x v="36"/>
    <n v="43.038719999999998"/>
    <n v="-87.905339999999995"/>
    <n v="16"/>
    <n v="3"/>
    <n v="2.4"/>
    <n v="2.2999999999999998"/>
    <n v="96"/>
    <n v="-1"/>
    <d v="2017-04-21T00:00:00"/>
    <d v="2017-04-01T00:00:00"/>
    <d v="2017-04-21T00:00:00"/>
    <s v="Friday"/>
    <d v="1899-12-30T12:46:42"/>
    <d v="1899-12-30T13:00:00"/>
    <n v="1"/>
    <d v="2017-04-21T00:00:00"/>
    <d v="2017-04-01T00:00:00"/>
    <d v="2017-04-21T00:00:00"/>
    <s v="Friday"/>
    <d v="1899-12-30T13:02:15"/>
    <d v="1899-12-30T13:00:00"/>
    <s v="Round Trip"/>
  </r>
  <r>
    <n v="1592368"/>
    <s v="Non-RFID Card Member"/>
    <m/>
    <m/>
    <n v="60056"/>
    <s v="UNITED STATES"/>
    <s v="Single Ride"/>
    <n v="5587"/>
    <x v="3"/>
    <n v="43.03519"/>
    <n v="-87.907390000000007"/>
    <x v="52"/>
    <n v="43.041646999999998"/>
    <n v="-87.927257999999995"/>
    <n v="16"/>
    <n v="3"/>
    <n v="2.4"/>
    <n v="2.2999999999999998"/>
    <n v="96"/>
    <n v="-1"/>
    <d v="2017-04-21T00:00:00"/>
    <d v="2017-04-01T00:00:00"/>
    <d v="2017-04-21T00:00:00"/>
    <s v="Friday"/>
    <d v="1899-12-30T13:16:53"/>
    <d v="1899-12-30T13:00:00"/>
    <n v="1"/>
    <d v="2017-04-21T00:00:00"/>
    <d v="2017-04-01T00:00:00"/>
    <d v="2017-04-21T00:00:00"/>
    <s v="Friday"/>
    <d v="1899-12-30T13:32:08"/>
    <d v="1899-12-30T14:00:00"/>
    <s v="One Way"/>
  </r>
  <r>
    <n v="1592529"/>
    <s v="Non-RFID Card Member"/>
    <m/>
    <m/>
    <n v="49855"/>
    <s v="UNITED STATES"/>
    <s v="Single Ride"/>
    <n v="11136"/>
    <x v="30"/>
    <n v="43.045712999999999"/>
    <n v="-87.899756999999994"/>
    <x v="28"/>
    <n v="43.045712999999999"/>
    <n v="-87.899756999999994"/>
    <n v="113"/>
    <n v="12"/>
    <n v="17"/>
    <n v="16.100000000000001"/>
    <n v="678"/>
    <n v="-1"/>
    <d v="2017-04-21T00:00:00"/>
    <d v="2017-04-01T00:00:00"/>
    <d v="2017-04-21T00:00:00"/>
    <s v="Friday"/>
    <d v="1899-12-30T15:01:48"/>
    <d v="1899-12-30T15:00:00"/>
    <n v="1"/>
    <d v="2017-04-21T00:00:00"/>
    <d v="2017-04-01T00:00:00"/>
    <d v="2017-04-21T00:00:00"/>
    <s v="Friday"/>
    <d v="1899-12-30T16:54:03"/>
    <d v="1899-12-30T17:00:00"/>
    <s v="Round Trip"/>
  </r>
  <r>
    <n v="1592665"/>
    <s v="Non-RFID Card Member"/>
    <m/>
    <m/>
    <n v="53211"/>
    <s v="UNITED STATES"/>
    <s v="Single Ride"/>
    <n v="5519"/>
    <x v="37"/>
    <n v="43.036900000000003"/>
    <n v="-87.89667"/>
    <x v="35"/>
    <n v="43.066893999999998"/>
    <n v="-87.877936000000005"/>
    <n v="51"/>
    <n v="6"/>
    <n v="7.7"/>
    <n v="7.3"/>
    <n v="306"/>
    <n v="-1"/>
    <d v="2017-04-22T00:00:00"/>
    <d v="2017-04-01T00:00:00"/>
    <d v="2017-04-22T00:00:00"/>
    <s v="Saturday"/>
    <d v="1899-12-30T16:40:57"/>
    <d v="1899-12-30T17:00:00"/>
    <n v="1"/>
    <d v="2017-04-22T00:00:00"/>
    <d v="2017-04-01T00:00:00"/>
    <d v="2017-04-22T00:00:00"/>
    <s v="Saturday"/>
    <d v="1899-12-30T17:31:06"/>
    <d v="1899-12-30T18:00:00"/>
    <s v="One Way"/>
  </r>
  <r>
    <n v="1592727"/>
    <s v="Non-RFID Card Member"/>
    <m/>
    <m/>
    <n v="53225"/>
    <s v="UNITED STATES"/>
    <s v="Single Ride"/>
    <n v="11123"/>
    <x v="26"/>
    <n v="43.056539999999998"/>
    <n v="-87.914370000000005"/>
    <x v="49"/>
    <n v="43.060296999999998"/>
    <n v="-87.913150000000002"/>
    <n v="56"/>
    <n v="0"/>
    <n v="8.4"/>
    <n v="8"/>
    <n v="336"/>
    <n v="-1"/>
    <d v="2017-04-21T00:00:00"/>
    <d v="2017-04-01T00:00:00"/>
    <d v="2017-04-21T00:00:00"/>
    <s v="Friday"/>
    <d v="1899-12-30T17:43:20"/>
    <d v="1899-12-30T18:00:00"/>
    <n v="1"/>
    <d v="2017-04-21T00:00:00"/>
    <d v="2017-04-01T00:00:00"/>
    <d v="2017-04-21T00:00:00"/>
    <s v="Friday"/>
    <d v="1899-12-30T18:39:16"/>
    <d v="1899-12-30T19:00:00"/>
    <s v="One Way"/>
  </r>
  <r>
    <n v="1592786"/>
    <s v="Non-RFID Card Member"/>
    <m/>
    <m/>
    <n v="53211"/>
    <s v="UNITED STATES"/>
    <s v="Single Ride"/>
    <n v="173"/>
    <x v="53"/>
    <n v="43.074655999999997"/>
    <n v="-87.889011999999994"/>
    <x v="55"/>
    <n v="43.074655999999997"/>
    <n v="-87.889011999999994"/>
    <n v="100"/>
    <n v="12"/>
    <n v="15"/>
    <n v="14.3"/>
    <n v="600"/>
    <n v="-1"/>
    <d v="2017-04-22T00:00:00"/>
    <d v="2017-04-01T00:00:00"/>
    <d v="2017-04-22T00:00:00"/>
    <s v="Saturday"/>
    <d v="1899-12-30T19:16:09"/>
    <d v="1899-12-30T19:00:00"/>
    <n v="1"/>
    <d v="2017-04-22T00:00:00"/>
    <d v="2017-04-01T00:00:00"/>
    <d v="2017-04-22T00:00:00"/>
    <s v="Saturday"/>
    <d v="1899-12-30T20:56:44"/>
    <d v="1899-12-30T21:00:00"/>
    <s v="Round Trip"/>
  </r>
  <r>
    <n v="1592787"/>
    <s v="Non-RFID Card Member"/>
    <m/>
    <m/>
    <n v="53202"/>
    <s v="UNITED STATES"/>
    <s v="Single Ride"/>
    <n v="5419"/>
    <x v="38"/>
    <n v="43.058619999999998"/>
    <n v="-87.885319999999993"/>
    <x v="4"/>
    <n v="43.042490000000001"/>
    <n v="-87.909959999999998"/>
    <n v="106"/>
    <n v="0"/>
    <n v="15.9"/>
    <n v="15.1"/>
    <n v="636"/>
    <n v="-1"/>
    <d v="2017-04-22T00:00:00"/>
    <d v="2017-04-01T00:00:00"/>
    <d v="2017-04-22T00:00:00"/>
    <s v="Saturday"/>
    <d v="1899-12-30T17:13:58"/>
    <d v="1899-12-30T17:00:00"/>
    <n v="1"/>
    <d v="2017-04-22T00:00:00"/>
    <d v="2017-04-01T00:00:00"/>
    <d v="2017-04-22T00:00:00"/>
    <s v="Saturday"/>
    <d v="1899-12-30T18:59:53"/>
    <d v="1899-12-30T19:00:00"/>
    <s v="One Way"/>
  </r>
  <r>
    <n v="1593182"/>
    <s v="Non-RFID Card Member"/>
    <m/>
    <m/>
    <n v="68763"/>
    <s v="UNITED STATES"/>
    <s v="Single Ride"/>
    <n v="11147"/>
    <x v="2"/>
    <n v="43.03886"/>
    <n v="-87.902720000000002"/>
    <x v="28"/>
    <n v="43.045712999999999"/>
    <n v="-87.899756999999994"/>
    <n v="89"/>
    <n v="9"/>
    <n v="13.4"/>
    <n v="12.7"/>
    <n v="534"/>
    <n v="-1"/>
    <d v="2017-04-22T00:00:00"/>
    <d v="2017-04-01T00:00:00"/>
    <d v="2017-04-22T00:00:00"/>
    <s v="Saturday"/>
    <d v="1899-12-30T07:52:38"/>
    <d v="1899-12-30T08:00:00"/>
    <n v="1"/>
    <d v="2017-04-22T00:00:00"/>
    <d v="2017-04-01T00:00:00"/>
    <d v="2017-04-22T00:00:00"/>
    <s v="Saturday"/>
    <d v="1899-12-30T09:21:35"/>
    <d v="1899-12-30T09:00:00"/>
    <s v="One Way"/>
  </r>
  <r>
    <n v="1593220"/>
    <s v="Non-RFID Card Member"/>
    <m/>
    <m/>
    <n v="64114"/>
    <s v="UNITED STATES"/>
    <s v="Single Ride"/>
    <n v="5585"/>
    <x v="13"/>
    <n v="43.038649999999997"/>
    <n v="-87.921930000000003"/>
    <x v="7"/>
    <n v="43.038580000000003"/>
    <n v="-87.90934"/>
    <n v="35"/>
    <n v="6"/>
    <n v="5.3"/>
    <n v="5"/>
    <n v="210"/>
    <n v="-1"/>
    <d v="2017-04-22T00:00:00"/>
    <d v="2017-04-01T00:00:00"/>
    <d v="2017-04-22T00:00:00"/>
    <s v="Saturday"/>
    <d v="1899-12-30T08:50:02"/>
    <d v="1899-12-30T09:00:00"/>
    <n v="1"/>
    <d v="2017-04-22T00:00:00"/>
    <d v="2017-04-01T00:00:00"/>
    <d v="2017-04-22T00:00:00"/>
    <s v="Saturday"/>
    <d v="1899-12-30T09:25:49"/>
    <d v="1899-12-30T09:00:00"/>
    <s v="One Way"/>
  </r>
  <r>
    <n v="1593220"/>
    <s v="Non-RFID Card Member"/>
    <m/>
    <m/>
    <n v="64114"/>
    <s v="UNITED STATES"/>
    <s v="Single Ride"/>
    <n v="5454"/>
    <x v="6"/>
    <n v="43.038719999999998"/>
    <n v="-87.905339999999995"/>
    <x v="6"/>
    <n v="43.03519"/>
    <n v="-87.907390000000007"/>
    <n v="7"/>
    <n v="3"/>
    <n v="1.1000000000000001"/>
    <n v="1"/>
    <n v="42"/>
    <n v="-1"/>
    <d v="2017-04-22T00:00:00"/>
    <d v="2017-04-01T00:00:00"/>
    <d v="2017-04-22T00:00:00"/>
    <s v="Saturday"/>
    <d v="1899-12-30T11:47:01"/>
    <d v="1899-12-30T12:00:00"/>
    <n v="1"/>
    <d v="2017-04-22T00:00:00"/>
    <d v="2017-04-01T00:00:00"/>
    <d v="2017-04-22T00:00:00"/>
    <s v="Saturday"/>
    <d v="1899-12-30T11:54:26"/>
    <d v="1899-12-30T12:00:00"/>
    <s v="One Way"/>
  </r>
  <r>
    <n v="1593238"/>
    <s v="Non-RFID Card Member"/>
    <m/>
    <m/>
    <n v="53212"/>
    <s v="UNITED STATES"/>
    <s v="Single Ride"/>
    <n v="11117"/>
    <x v="55"/>
    <n v="43.052630000000001"/>
    <n v="-88.016319999999993"/>
    <x v="54"/>
    <n v="43.060079999999999"/>
    <n v="-88.027349999999998"/>
    <n v="12"/>
    <n v="3"/>
    <n v="1.8"/>
    <n v="1.7"/>
    <n v="72"/>
    <n v="-1"/>
    <d v="2017-04-22T00:00:00"/>
    <d v="2017-04-01T00:00:00"/>
    <d v="2017-04-22T00:00:00"/>
    <s v="Saturday"/>
    <d v="1899-12-30T09:14:24"/>
    <d v="1899-12-30T09:00:00"/>
    <n v="1"/>
    <d v="2017-04-22T00:00:00"/>
    <d v="2017-04-01T00:00:00"/>
    <d v="2017-04-22T00:00:00"/>
    <s v="Saturday"/>
    <d v="1899-12-30T09:26:38"/>
    <d v="1899-12-30T09:00:00"/>
    <s v="One Way"/>
  </r>
  <r>
    <n v="1593575"/>
    <s v="Non-RFID Card Member"/>
    <m/>
    <m/>
    <n v="53202"/>
    <s v="UNITED STATES"/>
    <s v="Single Ride"/>
    <n v="5470"/>
    <x v="4"/>
    <n v="43.04824"/>
    <n v="-87.904970000000006"/>
    <x v="10"/>
    <n v="43.058619999999998"/>
    <n v="-87.885319999999993"/>
    <n v="69"/>
    <n v="9"/>
    <n v="10.4"/>
    <n v="9.8000000000000007"/>
    <n v="414"/>
    <n v="-1"/>
    <d v="2017-04-22T00:00:00"/>
    <d v="2017-04-01T00:00:00"/>
    <d v="2017-04-22T00:00:00"/>
    <s v="Saturday"/>
    <d v="1899-12-30T11:52:18"/>
    <d v="1899-12-30T12:00:00"/>
    <n v="1"/>
    <d v="2017-04-22T00:00:00"/>
    <d v="2017-04-01T00:00:00"/>
    <d v="2017-04-22T00:00:00"/>
    <s v="Saturday"/>
    <d v="1899-12-30T13:01:34"/>
    <d v="1899-12-30T13:00:00"/>
    <s v="One Way"/>
  </r>
  <r>
    <n v="1593719"/>
    <s v="Non-RFID Card Member"/>
    <m/>
    <m/>
    <n v="14618"/>
    <s v="UNITED STATES"/>
    <s v="Single Ride"/>
    <n v="188"/>
    <x v="37"/>
    <n v="43.036900000000003"/>
    <n v="-87.89667"/>
    <x v="12"/>
    <n v="43.036900000000003"/>
    <n v="-87.89667"/>
    <n v="54"/>
    <n v="6"/>
    <n v="8.1"/>
    <n v="7.7"/>
    <n v="324"/>
    <n v="-1"/>
    <d v="2017-04-22T00:00:00"/>
    <d v="2017-04-01T00:00:00"/>
    <d v="2017-04-22T00:00:00"/>
    <s v="Saturday"/>
    <d v="1899-12-30T12:38:25"/>
    <d v="1899-12-30T13:00:00"/>
    <n v="1"/>
    <d v="2017-04-22T00:00:00"/>
    <d v="2017-04-01T00:00:00"/>
    <d v="2017-04-22T00:00:00"/>
    <s v="Saturday"/>
    <d v="1899-12-30T13:32:58"/>
    <d v="1899-12-30T14:00:00"/>
    <s v="Round Trip"/>
  </r>
  <r>
    <n v="1593784"/>
    <s v="Non-RFID Card Member"/>
    <m/>
    <m/>
    <n v="53014"/>
    <s v="UNITED STATES"/>
    <s v="Single Ride"/>
    <n v="37"/>
    <x v="37"/>
    <n v="43.036900000000003"/>
    <n v="-87.89667"/>
    <x v="12"/>
    <n v="43.036900000000003"/>
    <n v="-87.89667"/>
    <n v="75"/>
    <n v="9"/>
    <n v="11.3"/>
    <n v="10.7"/>
    <n v="450"/>
    <n v="-1"/>
    <d v="2017-04-22T00:00:00"/>
    <d v="2017-04-01T00:00:00"/>
    <d v="2017-04-22T00:00:00"/>
    <s v="Saturday"/>
    <d v="1899-12-30T12:57:02"/>
    <d v="1899-12-30T13:00:00"/>
    <n v="1"/>
    <d v="2017-04-22T00:00:00"/>
    <d v="2017-04-01T00:00:00"/>
    <d v="2017-04-22T00:00:00"/>
    <s v="Saturday"/>
    <d v="1899-12-30T14:12:37"/>
    <d v="1899-12-30T14:00:00"/>
    <s v="Round Trip"/>
  </r>
  <r>
    <n v="1593816"/>
    <s v="Non-RFID Card Member"/>
    <m/>
    <m/>
    <n v="3801"/>
    <s v="UNITED STATES"/>
    <s v="Single Ride"/>
    <n v="189"/>
    <x v="14"/>
    <n v="43.05536"/>
    <n v="-87.90504"/>
    <x v="12"/>
    <n v="43.036900000000003"/>
    <n v="-87.89667"/>
    <n v="24"/>
    <n v="3"/>
    <n v="3.6"/>
    <n v="3.4"/>
    <n v="144"/>
    <n v="-1"/>
    <d v="2017-04-22T00:00:00"/>
    <d v="2017-04-01T00:00:00"/>
    <d v="2017-04-22T00:00:00"/>
    <s v="Saturday"/>
    <d v="1899-12-30T13:02:53"/>
    <d v="1899-12-30T13:00:00"/>
    <n v="1"/>
    <d v="2017-04-22T00:00:00"/>
    <d v="2017-04-01T00:00:00"/>
    <d v="2017-04-22T00:00:00"/>
    <s v="Saturday"/>
    <d v="1899-12-30T13:26:41"/>
    <d v="1899-12-30T13:00:00"/>
    <s v="One Way"/>
  </r>
  <r>
    <n v="1593820"/>
    <s v="Non-RFID Card Member"/>
    <m/>
    <m/>
    <n v="53233"/>
    <s v="UNITED STATES"/>
    <s v="Single Ride"/>
    <n v="202"/>
    <x v="21"/>
    <n v="43.040349999999997"/>
    <n v="-87.920760000000001"/>
    <x v="22"/>
    <n v="43.058010000000003"/>
    <n v="-87.877300000000005"/>
    <n v="28"/>
    <n v="3"/>
    <n v="4.2"/>
    <n v="4"/>
    <n v="168"/>
    <n v="-1"/>
    <d v="2017-04-22T00:00:00"/>
    <d v="2017-04-01T00:00:00"/>
    <d v="2017-04-22T00:00:00"/>
    <s v="Saturday"/>
    <d v="1899-12-30T13:03:41"/>
    <d v="1899-12-30T13:00:00"/>
    <n v="1"/>
    <d v="2017-04-22T00:00:00"/>
    <d v="2017-04-01T00:00:00"/>
    <d v="2017-04-22T00:00:00"/>
    <s v="Saturday"/>
    <d v="1899-12-30T13:31:12"/>
    <d v="1899-12-30T14:00:00"/>
    <s v="One Way"/>
  </r>
  <r>
    <n v="1593826"/>
    <s v="Non-RFID Card Member"/>
    <m/>
    <m/>
    <n v="55001"/>
    <s v="UNITED STATES"/>
    <s v="Single Ride"/>
    <n v="5431"/>
    <x v="24"/>
    <n v="43.040154000000001"/>
    <n v="-87.932113000000001"/>
    <x v="7"/>
    <n v="43.038580000000003"/>
    <n v="-87.90934"/>
    <n v="24"/>
    <n v="3"/>
    <n v="3.6"/>
    <n v="3.4"/>
    <n v="144"/>
    <n v="-1"/>
    <d v="2017-04-22T00:00:00"/>
    <d v="2017-04-01T00:00:00"/>
    <d v="2017-04-22T00:00:00"/>
    <s v="Saturday"/>
    <d v="1899-12-30T13:06:59"/>
    <d v="1899-12-30T13:00:00"/>
    <n v="1"/>
    <d v="2017-04-22T00:00:00"/>
    <d v="2017-04-01T00:00:00"/>
    <d v="2017-04-22T00:00:00"/>
    <s v="Saturday"/>
    <d v="1899-12-30T13:30:15"/>
    <d v="1899-12-30T14:00:00"/>
    <s v="One Way"/>
  </r>
  <r>
    <n v="1593888"/>
    <s v="Non-RFID Card Member"/>
    <m/>
    <m/>
    <n v="53204"/>
    <s v="UNITED STATES"/>
    <s v="Single Ride"/>
    <n v="11047"/>
    <x v="16"/>
    <n v="43.03913"/>
    <n v="-87.916150000000002"/>
    <x v="3"/>
    <n v="43.03913"/>
    <n v="-87.916150000000002"/>
    <n v="0"/>
    <n v="0"/>
    <n v="0"/>
    <n v="0"/>
    <n v="0"/>
    <n v="-1"/>
    <d v="2017-04-27T00:00:00"/>
    <d v="2017-04-01T00:00:00"/>
    <d v="2017-04-27T00:00:00"/>
    <s v="Thursday"/>
    <d v="1899-12-30T21:07:19"/>
    <d v="1899-12-30T21:00:00"/>
    <n v="1"/>
    <d v="2017-04-27T00:00:00"/>
    <d v="2017-04-01T00:00:00"/>
    <d v="2017-04-27T00:00:00"/>
    <s v="Thursday"/>
    <d v="1899-12-30T21:07:19"/>
    <d v="1899-12-30T21:00:00"/>
    <s v="Round Trip"/>
  </r>
  <r>
    <n v="1593894"/>
    <s v="Non-RFID Card Member"/>
    <m/>
    <m/>
    <n v="14472"/>
    <s v="UNITED STATES"/>
    <s v="Single Ride"/>
    <n v="5586"/>
    <x v="37"/>
    <n v="43.036900000000003"/>
    <n v="-87.89667"/>
    <x v="11"/>
    <n v="43.052460000000004"/>
    <n v="-87.891000000000005"/>
    <n v="41"/>
    <n v="6"/>
    <n v="6.2"/>
    <n v="5.8"/>
    <n v="246"/>
    <n v="-1"/>
    <d v="2017-04-22T00:00:00"/>
    <d v="2017-04-01T00:00:00"/>
    <d v="2017-04-22T00:00:00"/>
    <s v="Saturday"/>
    <d v="1899-12-30T13:29:48"/>
    <d v="1899-12-30T13:00:00"/>
    <n v="1"/>
    <d v="2017-04-22T00:00:00"/>
    <d v="2017-04-01T00:00:00"/>
    <d v="2017-04-22T00:00:00"/>
    <s v="Saturday"/>
    <d v="1899-12-30T14:10:45"/>
    <d v="1899-12-30T14:00:00"/>
    <s v="One Way"/>
  </r>
  <r>
    <n v="1593948"/>
    <s v="Non-RFID Card Member"/>
    <m/>
    <m/>
    <n v="53202"/>
    <s v="UNITED STATES"/>
    <s v="Single Ride"/>
    <n v="244"/>
    <x v="23"/>
    <n v="43.053040000000003"/>
    <n v="-87.897660000000002"/>
    <x v="26"/>
    <n v="43.053040000000003"/>
    <n v="-87.897660000000002"/>
    <n v="54"/>
    <n v="6"/>
    <n v="8.1"/>
    <n v="7.7"/>
    <n v="324"/>
    <n v="-1"/>
    <d v="2017-04-22T00:00:00"/>
    <d v="2017-04-01T00:00:00"/>
    <d v="2017-04-22T00:00:00"/>
    <s v="Saturday"/>
    <d v="1899-12-30T13:46:00"/>
    <d v="1899-12-30T14:00:00"/>
    <n v="1"/>
    <d v="2017-04-22T00:00:00"/>
    <d v="2017-04-01T00:00:00"/>
    <d v="2017-04-22T00:00:00"/>
    <s v="Saturday"/>
    <d v="1899-12-30T14:40:33"/>
    <d v="1899-12-30T15:00:00"/>
    <s v="Round Trip"/>
  </r>
  <r>
    <n v="1594001"/>
    <s v="Non-RFID Card Member"/>
    <m/>
    <m/>
    <n v="54904"/>
    <s v="UNITED STATES"/>
    <s v="Single Ride"/>
    <n v="5221"/>
    <x v="24"/>
    <n v="43.040154000000001"/>
    <n v="-87.932113000000001"/>
    <x v="31"/>
    <n v="43.040154000000001"/>
    <n v="-87.932113000000001"/>
    <n v="91"/>
    <n v="9"/>
    <n v="13.7"/>
    <n v="13"/>
    <n v="546"/>
    <n v="-1"/>
    <d v="2017-04-22T00:00:00"/>
    <d v="2017-04-01T00:00:00"/>
    <d v="2017-04-22T00:00:00"/>
    <s v="Saturday"/>
    <d v="1899-12-30T13:59:07"/>
    <d v="1899-12-30T14:00:00"/>
    <n v="1"/>
    <d v="2017-04-22T00:00:00"/>
    <d v="2017-04-01T00:00:00"/>
    <d v="2017-04-22T00:00:00"/>
    <s v="Saturday"/>
    <d v="1899-12-30T15:30:49"/>
    <d v="1899-12-30T16:00:00"/>
    <s v="Round Trip"/>
  </r>
  <r>
    <n v="1594143"/>
    <s v="Non-RFID Card Member"/>
    <m/>
    <m/>
    <n v="85086"/>
    <s v="UNITED STATES"/>
    <s v="Single Ride"/>
    <n v="5445"/>
    <x v="3"/>
    <n v="43.03519"/>
    <n v="-87.907390000000007"/>
    <x v="31"/>
    <n v="43.040154000000001"/>
    <n v="-87.932113000000001"/>
    <n v="28"/>
    <n v="3"/>
    <n v="4.2"/>
    <n v="4"/>
    <n v="168"/>
    <n v="-1"/>
    <d v="2017-04-22T00:00:00"/>
    <d v="2017-04-01T00:00:00"/>
    <d v="2017-04-22T00:00:00"/>
    <s v="Saturday"/>
    <d v="1899-12-30T14:37:37"/>
    <d v="1899-12-30T15:00:00"/>
    <n v="1"/>
    <d v="2017-04-22T00:00:00"/>
    <d v="2017-04-01T00:00:00"/>
    <d v="2017-04-22T00:00:00"/>
    <s v="Saturday"/>
    <d v="1899-12-30T15:05:04"/>
    <d v="1899-12-30T15:00:00"/>
    <s v="One Way"/>
  </r>
  <r>
    <n v="1594310"/>
    <s v="Non-RFID Card Member"/>
    <m/>
    <m/>
    <n v="53202"/>
    <s v="UNITED STATES"/>
    <s v="Single Ride"/>
    <n v="188"/>
    <x v="37"/>
    <n v="43.036900000000003"/>
    <n v="-87.89667"/>
    <x v="11"/>
    <n v="43.052460000000004"/>
    <n v="-87.891000000000005"/>
    <n v="25"/>
    <n v="3"/>
    <n v="3.8"/>
    <n v="3.6"/>
    <n v="150"/>
    <n v="-1"/>
    <d v="2017-04-22T00:00:00"/>
    <d v="2017-04-01T00:00:00"/>
    <d v="2017-04-22T00:00:00"/>
    <s v="Saturday"/>
    <d v="1899-12-30T15:18:26"/>
    <d v="1899-12-30T15:00:00"/>
    <n v="1"/>
    <d v="2017-04-22T00:00:00"/>
    <d v="2017-04-01T00:00:00"/>
    <d v="2017-04-22T00:00:00"/>
    <s v="Saturday"/>
    <d v="1899-12-30T15:43:31"/>
    <d v="1899-12-30T16:00:00"/>
    <s v="One Way"/>
  </r>
  <r>
    <n v="1594331"/>
    <s v="Non-RFID Card Member"/>
    <m/>
    <m/>
    <n v="61107"/>
    <s v="UNITED STATES"/>
    <s v="Single Ride"/>
    <n v="5551"/>
    <x v="37"/>
    <n v="43.036900000000003"/>
    <n v="-87.89667"/>
    <x v="37"/>
    <n v="43.02948"/>
    <n v="-87.912819999999996"/>
    <n v="23"/>
    <n v="3"/>
    <n v="3.5"/>
    <n v="3.3"/>
    <n v="138"/>
    <n v="-1"/>
    <d v="2017-04-22T00:00:00"/>
    <d v="2017-04-01T00:00:00"/>
    <d v="2017-04-22T00:00:00"/>
    <s v="Saturday"/>
    <d v="1899-12-30T15:23:06"/>
    <d v="1899-12-30T15:00:00"/>
    <n v="1"/>
    <d v="2017-04-22T00:00:00"/>
    <d v="2017-04-01T00:00:00"/>
    <d v="2017-04-22T00:00:00"/>
    <s v="Saturday"/>
    <d v="1899-12-30T15:46:44"/>
    <d v="1899-12-30T16:00:00"/>
    <s v="One Way"/>
  </r>
  <r>
    <n v="1594394"/>
    <s v="Non-RFID Card Member"/>
    <m/>
    <m/>
    <n v="53211"/>
    <s v="UNITED STATES"/>
    <s v="Single Ride"/>
    <n v="157"/>
    <x v="28"/>
    <n v="43.063749000000001"/>
    <n v="-87.887962999999999"/>
    <x v="27"/>
    <n v="43.063749000000001"/>
    <n v="-87.887962999999999"/>
    <n v="44"/>
    <n v="6"/>
    <n v="6.6"/>
    <n v="6.3"/>
    <n v="264"/>
    <n v="-1"/>
    <d v="2017-04-22T00:00:00"/>
    <d v="2017-04-01T00:00:00"/>
    <d v="2017-04-22T00:00:00"/>
    <s v="Saturday"/>
    <d v="1899-12-30T15:40:29"/>
    <d v="1899-12-30T16:00:00"/>
    <n v="1"/>
    <d v="2017-04-22T00:00:00"/>
    <d v="2017-04-01T00:00:00"/>
    <d v="2017-04-22T00:00:00"/>
    <s v="Saturday"/>
    <d v="1899-12-30T16:24:27"/>
    <d v="1899-12-30T16:00:00"/>
    <s v="Round Trip"/>
  </r>
  <r>
    <n v="1594520"/>
    <s v="Non-RFID Card Member"/>
    <m/>
    <m/>
    <n v="53004"/>
    <s v="UNITED STATES"/>
    <s v="Single Ride"/>
    <n v="316"/>
    <x v="32"/>
    <n v="43.078530000000001"/>
    <n v="-87.882620000000003"/>
    <x v="22"/>
    <n v="43.058010000000003"/>
    <n v="-87.877300000000005"/>
    <n v="17"/>
    <n v="0"/>
    <n v="2.6"/>
    <n v="2.4"/>
    <n v="102"/>
    <n v="-1"/>
    <d v="2017-04-22T00:00:00"/>
    <d v="2017-04-01T00:00:00"/>
    <d v="2017-04-22T00:00:00"/>
    <s v="Saturday"/>
    <d v="1899-12-30T16:17:51"/>
    <d v="1899-12-30T16:00:00"/>
    <n v="1"/>
    <d v="2017-04-22T00:00:00"/>
    <d v="2017-04-01T00:00:00"/>
    <d v="2017-04-22T00:00:00"/>
    <s v="Saturday"/>
    <d v="1899-12-30T16:34:55"/>
    <d v="1899-12-30T17:00:00"/>
    <s v="One Way"/>
  </r>
  <r>
    <n v="1594640"/>
    <s v="Non-RFID Card Member"/>
    <m/>
    <m/>
    <n v="53022"/>
    <s v="UNITED STATES"/>
    <s v="Single Ride"/>
    <n v="172"/>
    <x v="0"/>
    <n v="43.042490000000001"/>
    <n v="-87.909959999999998"/>
    <x v="40"/>
    <n v="43.05097"/>
    <n v="-87.906440000000003"/>
    <n v="21"/>
    <n v="3"/>
    <n v="3.2"/>
    <n v="3"/>
    <n v="126"/>
    <n v="-1"/>
    <d v="2017-04-22T00:00:00"/>
    <d v="2017-04-01T00:00:00"/>
    <d v="2017-04-22T00:00:00"/>
    <s v="Saturday"/>
    <d v="1899-12-30T16:46:57"/>
    <d v="1899-12-30T17:00:00"/>
    <n v="1"/>
    <d v="2017-04-22T00:00:00"/>
    <d v="2017-04-01T00:00:00"/>
    <d v="2017-04-22T00:00:00"/>
    <s v="Saturday"/>
    <d v="1899-12-30T17:07:20"/>
    <d v="1899-12-30T17:00:00"/>
    <s v="One Way"/>
  </r>
  <r>
    <n v="1594654"/>
    <s v="Non-RFID Card Member"/>
    <m/>
    <m/>
    <n v="53211"/>
    <s v="UNITED STATES"/>
    <s v="Single Ride"/>
    <n v="11087"/>
    <x v="10"/>
    <n v="43.060786"/>
    <n v="-87.883825999999999"/>
    <x v="53"/>
    <n v="43.060786"/>
    <n v="-87.883825999999999"/>
    <n v="54"/>
    <n v="6"/>
    <n v="8.1"/>
    <n v="7.7"/>
    <n v="324"/>
    <n v="-1"/>
    <d v="2017-04-22T00:00:00"/>
    <d v="2017-04-01T00:00:00"/>
    <d v="2017-04-22T00:00:00"/>
    <s v="Saturday"/>
    <d v="1899-12-30T16:51:14"/>
    <d v="1899-12-30T17:00:00"/>
    <n v="1"/>
    <d v="2017-04-22T00:00:00"/>
    <d v="2017-04-01T00:00:00"/>
    <d v="2017-04-22T00:00:00"/>
    <s v="Saturday"/>
    <d v="1899-12-30T17:45:22"/>
    <d v="1899-12-30T18:00:00"/>
    <s v="Round Trip"/>
  </r>
  <r>
    <n v="1594655"/>
    <s v="Non-RFID Card Member"/>
    <m/>
    <m/>
    <n v="53212"/>
    <s v="UNITED STATES"/>
    <s v="Single Ride"/>
    <n v="152"/>
    <x v="29"/>
    <n v="43.052549999999997"/>
    <n v="-87.909329999999997"/>
    <x v="50"/>
    <n v="43.05847"/>
    <n v="-87.898079999999993"/>
    <n v="6"/>
    <n v="3"/>
    <n v="0.9"/>
    <n v="0.9"/>
    <n v="36"/>
    <n v="-1"/>
    <d v="2017-04-22T00:00:00"/>
    <d v="2017-04-01T00:00:00"/>
    <d v="2017-04-22T00:00:00"/>
    <s v="Saturday"/>
    <d v="1899-12-30T16:51:29"/>
    <d v="1899-12-30T17:00:00"/>
    <n v="1"/>
    <d v="2017-04-22T00:00:00"/>
    <d v="2017-04-01T00:00:00"/>
    <d v="2017-04-22T00:00:00"/>
    <s v="Saturday"/>
    <d v="1899-12-30T16:57:27"/>
    <d v="1899-12-30T17:00:00"/>
    <s v="One Way"/>
  </r>
  <r>
    <n v="1594748"/>
    <s v="Non-RFID Card Member"/>
    <m/>
    <m/>
    <n v="53215"/>
    <s v="UNITED STATES"/>
    <s v="Single Ride"/>
    <n v="88"/>
    <x v="39"/>
    <n v="43.020020000000002"/>
    <n v="-87.912540000000007"/>
    <x v="42"/>
    <n v="43.020020000000002"/>
    <n v="-87.912540000000007"/>
    <n v="57"/>
    <n v="6"/>
    <n v="8.6"/>
    <n v="8.1"/>
    <n v="342"/>
    <n v="-1"/>
    <d v="2017-04-22T00:00:00"/>
    <d v="2017-04-01T00:00:00"/>
    <d v="2017-04-22T00:00:00"/>
    <s v="Saturday"/>
    <d v="1899-12-30T17:23:43"/>
    <d v="1899-12-30T17:00:00"/>
    <n v="1"/>
    <d v="2017-04-22T00:00:00"/>
    <d v="2017-04-01T00:00:00"/>
    <d v="2017-04-22T00:00:00"/>
    <s v="Saturday"/>
    <d v="1899-12-30T18:20:35"/>
    <d v="1899-12-30T18:00:00"/>
    <s v="Round Trip"/>
  </r>
  <r>
    <n v="1594756"/>
    <s v="Non-RFID Card Member"/>
    <m/>
    <m/>
    <n v="53211"/>
    <s v="UNITED STATES"/>
    <s v="Single Ride"/>
    <n v="11152"/>
    <x v="22"/>
    <n v="43.066893999999998"/>
    <n v="-87.877936000000005"/>
    <x v="25"/>
    <n v="43.074890000000003"/>
    <n v="-87.882810000000006"/>
    <n v="29"/>
    <n v="3"/>
    <n v="4.4000000000000004"/>
    <n v="4.0999999999999996"/>
    <n v="174"/>
    <n v="-1"/>
    <d v="2017-04-22T00:00:00"/>
    <d v="2017-04-01T00:00:00"/>
    <d v="2017-04-22T00:00:00"/>
    <s v="Saturday"/>
    <d v="1899-12-30T17:24:45"/>
    <d v="1899-12-30T17:00:00"/>
    <n v="1"/>
    <d v="2017-04-22T00:00:00"/>
    <d v="2017-04-01T00:00:00"/>
    <d v="2017-04-22T00:00:00"/>
    <s v="Saturday"/>
    <d v="1899-12-30T17:53:23"/>
    <d v="1899-12-30T18:00:00"/>
    <s v="One Way"/>
  </r>
  <r>
    <n v="1595015"/>
    <s v="Non-RFID Card Member"/>
    <m/>
    <m/>
    <n v="53222"/>
    <s v="UNITED STATES"/>
    <s v="Single Ride"/>
    <n v="27"/>
    <x v="41"/>
    <n v="43.031480000000002"/>
    <n v="-87.908169999999998"/>
    <x v="3"/>
    <n v="43.03913"/>
    <n v="-87.916150000000002"/>
    <n v="15"/>
    <n v="3"/>
    <n v="2.2999999999999998"/>
    <n v="2.1"/>
    <n v="90"/>
    <n v="-1"/>
    <d v="2017-04-22T00:00:00"/>
    <d v="2017-04-01T00:00:00"/>
    <d v="2017-04-22T00:00:00"/>
    <s v="Saturday"/>
    <d v="1899-12-30T18:51:31"/>
    <d v="1899-12-30T19:00:00"/>
    <n v="1"/>
    <d v="2017-04-22T00:00:00"/>
    <d v="2017-04-01T00:00:00"/>
    <d v="2017-04-22T00:00:00"/>
    <s v="Saturday"/>
    <d v="1899-12-30T19:06:41"/>
    <d v="1899-12-30T19:00:00"/>
    <s v="One Way"/>
  </r>
  <r>
    <n v="1595105"/>
    <s v="Non-RFID Card Member"/>
    <m/>
    <m/>
    <n v="53209"/>
    <s v="UNITED STATES"/>
    <s v="Single Ride"/>
    <n v="5424"/>
    <x v="25"/>
    <n v="43.058010000000003"/>
    <n v="-87.877300000000005"/>
    <x v="22"/>
    <n v="43.058010000000003"/>
    <n v="-87.877300000000005"/>
    <n v="34"/>
    <n v="0"/>
    <n v="5.0999999999999996"/>
    <n v="4.8"/>
    <n v="204"/>
    <n v="-1"/>
    <d v="2017-04-22T00:00:00"/>
    <d v="2017-04-01T00:00:00"/>
    <d v="2017-04-22T00:00:00"/>
    <s v="Saturday"/>
    <d v="1899-12-30T19:34:02"/>
    <d v="1899-12-30T20:00:00"/>
    <n v="1"/>
    <d v="2017-04-22T00:00:00"/>
    <d v="2017-04-01T00:00:00"/>
    <d v="2017-04-22T00:00:00"/>
    <s v="Saturday"/>
    <d v="1899-12-30T20:08:04"/>
    <d v="1899-12-30T20:00:00"/>
    <s v="Round Trip"/>
  </r>
  <r>
    <n v="1595148"/>
    <s v="Non-RFID Card Member"/>
    <m/>
    <m/>
    <n v="53202"/>
    <s v="UNITED STATES"/>
    <s v="Single Ride"/>
    <n v="5539"/>
    <x v="9"/>
    <n v="43.05097"/>
    <n v="-87.906440000000003"/>
    <x v="26"/>
    <n v="43.053040000000003"/>
    <n v="-87.897660000000002"/>
    <n v="12"/>
    <n v="3"/>
    <n v="1.8"/>
    <n v="1.7"/>
    <n v="72"/>
    <n v="-1"/>
    <d v="2017-04-22T00:00:00"/>
    <d v="2017-04-01T00:00:00"/>
    <d v="2017-04-22T00:00:00"/>
    <s v="Saturday"/>
    <d v="1899-12-30T19:51:29"/>
    <d v="1899-12-30T20:00:00"/>
    <n v="1"/>
    <d v="2017-04-22T00:00:00"/>
    <d v="2017-04-01T00:00:00"/>
    <d v="2017-04-22T00:00:00"/>
    <s v="Saturday"/>
    <d v="1899-12-30T20:03:21"/>
    <d v="1899-12-30T20:00:00"/>
    <s v="One Way"/>
  </r>
  <r>
    <n v="1595148"/>
    <s v="Non-RFID Card Member"/>
    <m/>
    <m/>
    <n v="53202"/>
    <s v="UNITED STATES"/>
    <s v="Single Ride"/>
    <n v="11111"/>
    <x v="9"/>
    <n v="43.05097"/>
    <n v="-87.906440000000003"/>
    <x v="26"/>
    <n v="43.053040000000003"/>
    <n v="-87.897660000000002"/>
    <n v="11"/>
    <n v="3"/>
    <n v="1.7"/>
    <n v="1.6"/>
    <n v="66"/>
    <n v="-1"/>
    <d v="2017-04-22T00:00:00"/>
    <d v="2017-04-01T00:00:00"/>
    <d v="2017-04-22T00:00:00"/>
    <s v="Saturday"/>
    <d v="1899-12-30T19:52:01"/>
    <d v="1899-12-30T20:00:00"/>
    <n v="1"/>
    <d v="2017-04-22T00:00:00"/>
    <d v="2017-04-01T00:00:00"/>
    <d v="2017-04-22T00:00:00"/>
    <s v="Saturday"/>
    <d v="1899-12-30T20:03:32"/>
    <d v="1899-12-30T20:00:00"/>
    <s v="One Way"/>
  </r>
  <r>
    <n v="1595283"/>
    <s v="Non-RFID Card Member"/>
    <m/>
    <m/>
    <n v="63011"/>
    <s v="UNITED STATES"/>
    <s v="Single Ride"/>
    <n v="5576"/>
    <x v="10"/>
    <n v="43.060786"/>
    <n v="-87.883825999999999"/>
    <x v="31"/>
    <n v="43.040154000000001"/>
    <n v="-87.932113000000001"/>
    <n v="46"/>
    <n v="6"/>
    <n v="6.9"/>
    <n v="6.6"/>
    <n v="276"/>
    <n v="-1"/>
    <d v="2017-04-22T00:00:00"/>
    <d v="2017-04-01T00:00:00"/>
    <d v="2017-04-22T00:00:00"/>
    <s v="Saturday"/>
    <d v="1899-12-30T23:15:34"/>
    <d v="1899-12-30T23:00:00"/>
    <n v="1"/>
    <d v="2017-04-23T00:00:00"/>
    <d v="2017-04-01T00:00:00"/>
    <d v="2017-04-23T00:00:00"/>
    <s v="Sunday"/>
    <d v="1899-12-30T00:01:53"/>
    <d v="1899-12-30T00:00:00"/>
    <s v="One Way"/>
  </r>
  <r>
    <n v="1595360"/>
    <s v="Non-RFID Card Member"/>
    <m/>
    <m/>
    <n v="53218"/>
    <s v="UNITED STATES"/>
    <s v="Single Ride"/>
    <n v="11123"/>
    <x v="44"/>
    <n v="43.060296999999998"/>
    <n v="-87.913150000000002"/>
    <x v="49"/>
    <n v="43.060296999999998"/>
    <n v="-87.913150000000002"/>
    <n v="50"/>
    <n v="6"/>
    <n v="7.5"/>
    <n v="7.1"/>
    <n v="300"/>
    <n v="-1"/>
    <d v="2017-04-22T00:00:00"/>
    <d v="2017-04-01T00:00:00"/>
    <d v="2017-04-22T00:00:00"/>
    <s v="Saturday"/>
    <d v="1899-12-30T22:32:26"/>
    <d v="1899-12-30T23:00:00"/>
    <n v="1"/>
    <d v="2017-04-22T00:00:00"/>
    <d v="2017-04-01T00:00:00"/>
    <d v="2017-04-22T00:00:00"/>
    <s v="Saturday"/>
    <d v="1899-12-30T23:22:54"/>
    <d v="1899-12-30T23:00:00"/>
    <s v="Round Trip"/>
  </r>
  <r>
    <n v="1595360"/>
    <s v="Non-RFID Card Member"/>
    <m/>
    <m/>
    <n v="53218"/>
    <s v="UNITED STATES"/>
    <s v="Single Ride"/>
    <n v="11156"/>
    <x v="44"/>
    <n v="43.060296999999998"/>
    <n v="-87.913150000000002"/>
    <x v="49"/>
    <n v="43.060296999999998"/>
    <n v="-87.913150000000002"/>
    <n v="50"/>
    <n v="6"/>
    <n v="7.5"/>
    <n v="7.1"/>
    <n v="300"/>
    <n v="-1"/>
    <d v="2017-04-22T00:00:00"/>
    <d v="2017-04-01T00:00:00"/>
    <d v="2017-04-22T00:00:00"/>
    <s v="Saturday"/>
    <d v="1899-12-30T22:33:09"/>
    <d v="1899-12-30T23:00:00"/>
    <n v="1"/>
    <d v="2017-04-22T00:00:00"/>
    <d v="2017-04-01T00:00:00"/>
    <d v="2017-04-22T00:00:00"/>
    <s v="Saturday"/>
    <d v="1899-12-30T23:23:15"/>
    <d v="1899-12-30T23:00:00"/>
    <s v="Round Trip"/>
  </r>
  <r>
    <n v="1595375"/>
    <s v="Non-RFID Card Member"/>
    <m/>
    <m/>
    <n v="53210"/>
    <s v="UNITED STATES"/>
    <s v="Single Ride"/>
    <n v="11122"/>
    <x v="13"/>
    <n v="43.038649999999997"/>
    <n v="-87.921930000000003"/>
    <x v="34"/>
    <n v="43.038649999999997"/>
    <n v="-87.921930000000003"/>
    <n v="28"/>
    <n v="3"/>
    <n v="4.2"/>
    <n v="4"/>
    <n v="168"/>
    <n v="-1"/>
    <d v="2017-04-22T00:00:00"/>
    <d v="2017-04-01T00:00:00"/>
    <d v="2017-04-22T00:00:00"/>
    <s v="Saturday"/>
    <d v="1899-12-30T22:41:48"/>
    <d v="1899-12-30T23:00:00"/>
    <n v="1"/>
    <d v="2017-04-22T00:00:00"/>
    <d v="2017-04-01T00:00:00"/>
    <d v="2017-04-22T00:00:00"/>
    <s v="Saturday"/>
    <d v="1899-12-30T23:09:48"/>
    <d v="1899-12-30T23:00:00"/>
    <s v="Round Trip"/>
  </r>
  <r>
    <n v="1595476"/>
    <s v="Non-RFID Card Member"/>
    <m/>
    <m/>
    <n v="53089"/>
    <s v="UNITED STATES"/>
    <s v="Single Ride"/>
    <n v="11046"/>
    <x v="40"/>
    <n v="43.046570000000003"/>
    <n v="-87.908720000000002"/>
    <x v="10"/>
    <n v="43.058619999999998"/>
    <n v="-87.885319999999993"/>
    <n v="19"/>
    <n v="3"/>
    <n v="2.9"/>
    <n v="2.7"/>
    <n v="114"/>
    <n v="-1"/>
    <d v="2017-04-23T00:00:00"/>
    <d v="2017-04-01T00:00:00"/>
    <d v="2017-04-23T00:00:00"/>
    <s v="Sunday"/>
    <d v="1899-12-30T02:43:58"/>
    <d v="1899-12-30T03:00:00"/>
    <n v="1"/>
    <d v="2017-04-23T00:00:00"/>
    <d v="2017-04-01T00:00:00"/>
    <d v="2017-04-23T00:00:00"/>
    <s v="Sunday"/>
    <d v="1899-12-30T03:02:13"/>
    <d v="1899-12-30T03:00:00"/>
    <s v="One Way"/>
  </r>
  <r>
    <n v="1595545"/>
    <s v="Non-RFID Card Member"/>
    <m/>
    <m/>
    <n v="53213"/>
    <s v="UNITED STATES"/>
    <s v="Single Ride"/>
    <n v="11047"/>
    <x v="12"/>
    <n v="43.052460000000004"/>
    <n v="-87.891000000000005"/>
    <x v="7"/>
    <n v="43.038580000000003"/>
    <n v="-87.90934"/>
    <n v="13"/>
    <n v="3"/>
    <n v="2"/>
    <n v="1.9"/>
    <n v="78"/>
    <n v="-1"/>
    <d v="2017-04-23T00:00:00"/>
    <d v="2017-04-01T00:00:00"/>
    <d v="2017-04-23T00:00:00"/>
    <s v="Sunday"/>
    <d v="1899-12-30T09:04:19"/>
    <d v="1899-12-30T09:00:00"/>
    <n v="1"/>
    <d v="2017-04-23T00:00:00"/>
    <d v="2017-04-01T00:00:00"/>
    <d v="2017-04-23T00:00:00"/>
    <s v="Sunday"/>
    <d v="1899-12-30T09:17:31"/>
    <d v="1899-12-30T09:00:00"/>
    <s v="One Way"/>
  </r>
  <r>
    <n v="1595552"/>
    <s v="Non-RFID Card Member"/>
    <m/>
    <m/>
    <n v="53202"/>
    <s v="UNITED STATES"/>
    <s v="Single Ride"/>
    <n v="5525"/>
    <x v="5"/>
    <n v="43.031320000000001"/>
    <n v="-87.904259999999994"/>
    <x v="41"/>
    <n v="43.031320000000001"/>
    <n v="-87.904259999999994"/>
    <n v="218"/>
    <n v="24"/>
    <n v="18"/>
    <n v="17.100000000000001"/>
    <n v="720"/>
    <n v="-1"/>
    <d v="2017-04-23T00:00:00"/>
    <d v="2017-04-01T00:00:00"/>
    <d v="2017-04-23T00:00:00"/>
    <s v="Sunday"/>
    <d v="1899-12-30T09:06:39"/>
    <d v="1899-12-30T09:00:00"/>
    <n v="1"/>
    <d v="2017-04-23T00:00:00"/>
    <d v="2017-04-01T00:00:00"/>
    <d v="2017-04-23T00:00:00"/>
    <s v="Sunday"/>
    <d v="1899-12-30T12:44:04"/>
    <d v="1899-12-30T13:00:00"/>
    <s v="Round Trip"/>
  </r>
  <r>
    <n v="1595552"/>
    <s v="Non-RFID Card Member"/>
    <m/>
    <m/>
    <n v="53202"/>
    <s v="UNITED STATES"/>
    <s v="Single Ride"/>
    <n v="11062"/>
    <x v="5"/>
    <n v="43.031320000000001"/>
    <n v="-87.904259999999994"/>
    <x v="41"/>
    <n v="43.031320000000001"/>
    <n v="-87.904259999999994"/>
    <n v="217"/>
    <n v="24"/>
    <n v="18"/>
    <n v="17.100000000000001"/>
    <n v="720"/>
    <n v="-1"/>
    <d v="2017-04-23T00:00:00"/>
    <d v="2017-04-01T00:00:00"/>
    <d v="2017-04-23T00:00:00"/>
    <s v="Sunday"/>
    <d v="1899-12-30T09:07:35"/>
    <d v="1899-12-30T09:00:00"/>
    <n v="1"/>
    <d v="2017-04-23T00:00:00"/>
    <d v="2017-04-01T00:00:00"/>
    <d v="2017-04-23T00:00:00"/>
    <s v="Sunday"/>
    <d v="1899-12-30T12:44:04"/>
    <d v="1899-12-30T13:00:00"/>
    <s v="Round Trip"/>
  </r>
  <r>
    <n v="1595648"/>
    <s v="Non-RFID Card Member"/>
    <m/>
    <m/>
    <n v="53217"/>
    <s v="UNITED STATES"/>
    <s v="Single Ride"/>
    <n v="11125"/>
    <x v="27"/>
    <n v="43.074890000000003"/>
    <n v="-87.882810000000006"/>
    <x v="22"/>
    <n v="43.058010000000003"/>
    <n v="-87.877300000000005"/>
    <n v="67"/>
    <n v="0"/>
    <n v="10.1"/>
    <n v="9.5"/>
    <n v="402"/>
    <n v="-1"/>
    <d v="2017-04-23T00:00:00"/>
    <d v="2017-04-01T00:00:00"/>
    <d v="2017-04-23T00:00:00"/>
    <s v="Sunday"/>
    <d v="1899-12-30T10:25:31"/>
    <d v="1899-12-30T10:00:00"/>
    <n v="1"/>
    <d v="2017-04-23T00:00:00"/>
    <d v="2017-04-01T00:00:00"/>
    <d v="2017-04-23T00:00:00"/>
    <s v="Sunday"/>
    <d v="1899-12-30T11:32:29"/>
    <d v="1899-12-30T12:00:00"/>
    <s v="One Way"/>
  </r>
  <r>
    <n v="1595648"/>
    <s v="Non-RFID Card Member"/>
    <m/>
    <m/>
    <n v="53217"/>
    <s v="UNITED STATES"/>
    <s v="Single Ride"/>
    <n v="11105"/>
    <x v="27"/>
    <n v="43.074890000000003"/>
    <n v="-87.882810000000006"/>
    <x v="22"/>
    <n v="43.058010000000003"/>
    <n v="-87.877300000000005"/>
    <n v="66"/>
    <n v="0"/>
    <n v="9.9"/>
    <n v="9.4"/>
    <n v="396"/>
    <n v="-1"/>
    <d v="2017-04-23T00:00:00"/>
    <d v="2017-04-01T00:00:00"/>
    <d v="2017-04-23T00:00:00"/>
    <s v="Sunday"/>
    <d v="1899-12-30T10:26:17"/>
    <d v="1899-12-30T10:00:00"/>
    <n v="1"/>
    <d v="2017-04-23T00:00:00"/>
    <d v="2017-04-01T00:00:00"/>
    <d v="2017-04-23T00:00:00"/>
    <s v="Sunday"/>
    <d v="1899-12-30T11:32:45"/>
    <d v="1899-12-30T12:00:00"/>
    <s v="One Way"/>
  </r>
  <r>
    <n v="1595741"/>
    <s v="Non-RFID Card Member"/>
    <m/>
    <m/>
    <n v="53207"/>
    <s v="UNITED STATES"/>
    <s v="Single Ride"/>
    <n v="5451"/>
    <x v="33"/>
    <n v="43.004728999999998"/>
    <n v="-87.905463999999995"/>
    <x v="30"/>
    <n v="43.004728999999998"/>
    <n v="-87.905463999999995"/>
    <n v="40"/>
    <n v="6"/>
    <n v="6"/>
    <n v="5.7"/>
    <n v="240"/>
    <n v="-1"/>
    <d v="2017-04-23T00:00:00"/>
    <d v="2017-04-01T00:00:00"/>
    <d v="2017-04-23T00:00:00"/>
    <s v="Sunday"/>
    <d v="1899-12-30T11:14:11"/>
    <d v="1899-12-30T11:00:00"/>
    <n v="1"/>
    <d v="2017-04-23T00:00:00"/>
    <d v="2017-04-01T00:00:00"/>
    <d v="2017-04-23T00:00:00"/>
    <s v="Sunday"/>
    <d v="1899-12-30T11:54:55"/>
    <d v="1899-12-30T12:00:00"/>
    <s v="Round Trip"/>
  </r>
  <r>
    <n v="1595791"/>
    <s v="Non-RFID Card Member"/>
    <m/>
    <m/>
    <n v="53597"/>
    <s v="UNITED STATES"/>
    <s v="Single Ride"/>
    <n v="11142"/>
    <x v="50"/>
    <n v="43.026229999999998"/>
    <n v="-87.912809999999993"/>
    <x v="58"/>
    <n v="43.026229999999998"/>
    <n v="-87.912809999999993"/>
    <n v="48"/>
    <n v="6"/>
    <n v="7.2"/>
    <n v="6.8"/>
    <n v="288"/>
    <n v="-1"/>
    <d v="2017-04-23T00:00:00"/>
    <d v="2017-04-01T00:00:00"/>
    <d v="2017-04-23T00:00:00"/>
    <s v="Sunday"/>
    <d v="1899-12-30T11:33:31"/>
    <d v="1899-12-30T12:00:00"/>
    <n v="1"/>
    <d v="2017-04-23T00:00:00"/>
    <d v="2017-04-01T00:00:00"/>
    <d v="2017-04-23T00:00:00"/>
    <s v="Sunday"/>
    <d v="1899-12-30T12:21:50"/>
    <d v="1899-12-30T12:00:00"/>
    <s v="Round Trip"/>
  </r>
  <r>
    <n v="1595836"/>
    <s v="Non-RFID Card Member"/>
    <m/>
    <m/>
    <m/>
    <s v="UNITED STATES"/>
    <s v="Single Ride"/>
    <n v="11128"/>
    <x v="55"/>
    <n v="43.052630000000001"/>
    <n v="-88.016319999999993"/>
    <x v="56"/>
    <n v="43.052630000000001"/>
    <n v="-88.016319999999993"/>
    <n v="32"/>
    <n v="3"/>
    <n v="4.8"/>
    <n v="4.5999999999999996"/>
    <n v="192"/>
    <n v="-1"/>
    <d v="2017-04-23T00:00:00"/>
    <d v="2017-04-01T00:00:00"/>
    <d v="2017-04-23T00:00:00"/>
    <s v="Sunday"/>
    <d v="1899-12-30T11:47:56"/>
    <d v="1899-12-30T12:00:00"/>
    <n v="1"/>
    <d v="2017-04-23T00:00:00"/>
    <d v="2017-04-01T00:00:00"/>
    <d v="2017-04-23T00:00:00"/>
    <s v="Sunday"/>
    <d v="1899-12-30T12:19:46"/>
    <d v="1899-12-30T12:00:00"/>
    <s v="Round Trip"/>
  </r>
  <r>
    <n v="1595841"/>
    <s v="Non-RFID Card Member"/>
    <m/>
    <m/>
    <n v="60050"/>
    <s v="UNITED STATES"/>
    <s v="Single Ride"/>
    <n v="5509"/>
    <x v="24"/>
    <n v="43.040154000000001"/>
    <n v="-87.932113000000001"/>
    <x v="19"/>
    <n v="43.040349999999997"/>
    <n v="-87.920760000000001"/>
    <n v="99"/>
    <n v="12"/>
    <n v="14.9"/>
    <n v="14.1"/>
    <n v="594"/>
    <n v="-1"/>
    <d v="2017-04-23T00:00:00"/>
    <d v="2017-04-01T00:00:00"/>
    <d v="2017-04-23T00:00:00"/>
    <s v="Sunday"/>
    <d v="1899-12-30T11:50:36"/>
    <d v="1899-12-30T12:00:00"/>
    <n v="1"/>
    <d v="2017-04-23T00:00:00"/>
    <d v="2017-04-01T00:00:00"/>
    <d v="2017-04-23T00:00:00"/>
    <s v="Sunday"/>
    <d v="1899-12-30T13:29:34"/>
    <d v="1899-12-30T13:00:00"/>
    <s v="One Way"/>
  </r>
  <r>
    <n v="1595864"/>
    <s v="Non-RFID Card Member"/>
    <m/>
    <m/>
    <n v="53204"/>
    <s v="UNITED STATES"/>
    <s v="Single Ride"/>
    <n v="23"/>
    <x v="34"/>
    <n v="43.02948"/>
    <n v="-87.912819999999996"/>
    <x v="51"/>
    <n v="43.024340000000002"/>
    <n v="-87.916753"/>
    <n v="26"/>
    <n v="3"/>
    <n v="3.9"/>
    <n v="3.7"/>
    <n v="156"/>
    <n v="-1"/>
    <d v="2017-04-23T00:00:00"/>
    <d v="2017-04-01T00:00:00"/>
    <d v="2017-04-23T00:00:00"/>
    <s v="Sunday"/>
    <d v="1899-12-30T12:01:43"/>
    <d v="1899-12-30T12:00:00"/>
    <n v="1"/>
    <d v="2017-04-23T00:00:00"/>
    <d v="2017-04-01T00:00:00"/>
    <d v="2017-04-23T00:00:00"/>
    <s v="Sunday"/>
    <d v="1899-12-30T12:27:07"/>
    <d v="1899-12-30T12:00:00"/>
    <s v="One Way"/>
  </r>
  <r>
    <n v="1595866"/>
    <s v="Non-RFID Card Member"/>
    <m/>
    <m/>
    <n v="53202"/>
    <s v="UNITED STATES"/>
    <s v="Single Ride"/>
    <n v="11086"/>
    <x v="43"/>
    <n v="43.05847"/>
    <n v="-87.898079999999993"/>
    <x v="6"/>
    <n v="43.03519"/>
    <n v="-87.907390000000007"/>
    <n v="31"/>
    <n v="3"/>
    <n v="4.7"/>
    <n v="4.4000000000000004"/>
    <n v="186"/>
    <n v="-1"/>
    <d v="2017-04-23T00:00:00"/>
    <d v="2017-04-01T00:00:00"/>
    <d v="2017-04-23T00:00:00"/>
    <s v="Sunday"/>
    <d v="1899-12-30T12:03:14"/>
    <d v="1899-12-30T12:00:00"/>
    <n v="1"/>
    <d v="2017-04-23T00:00:00"/>
    <d v="2017-04-01T00:00:00"/>
    <d v="2017-04-23T00:00:00"/>
    <s v="Sunday"/>
    <d v="1899-12-30T12:34:34"/>
    <d v="1899-12-30T13:00:00"/>
    <s v="One Way"/>
  </r>
  <r>
    <n v="1595876"/>
    <s v="Non-RFID Card Member"/>
    <m/>
    <m/>
    <n v="53233"/>
    <s v="UNITED STATES"/>
    <s v="Single Ride"/>
    <n v="11074"/>
    <x v="13"/>
    <n v="43.038649999999997"/>
    <n v="-87.921930000000003"/>
    <x v="34"/>
    <n v="43.038649999999997"/>
    <n v="-87.921930000000003"/>
    <n v="91"/>
    <n v="9"/>
    <n v="13.7"/>
    <n v="13"/>
    <n v="546"/>
    <n v="-1"/>
    <d v="2017-04-23T00:00:00"/>
    <d v="2017-04-01T00:00:00"/>
    <d v="2017-04-23T00:00:00"/>
    <s v="Sunday"/>
    <d v="1899-12-30T12:07:21"/>
    <d v="1899-12-30T12:00:00"/>
    <n v="1"/>
    <d v="2017-04-23T00:00:00"/>
    <d v="2017-04-01T00:00:00"/>
    <d v="2017-04-23T00:00:00"/>
    <s v="Sunday"/>
    <d v="1899-12-30T13:38:42"/>
    <d v="1899-12-30T14:00:00"/>
    <s v="Round Trip"/>
  </r>
  <r>
    <n v="1595920"/>
    <s v="Non-RFID Card Member"/>
    <m/>
    <m/>
    <n v="20009"/>
    <s v="UNITED STATES"/>
    <s v="Single Ride"/>
    <n v="11124"/>
    <x v="43"/>
    <n v="43.05847"/>
    <n v="-87.898079999999993"/>
    <x v="11"/>
    <n v="43.052460000000004"/>
    <n v="-87.891000000000005"/>
    <n v="17"/>
    <n v="3"/>
    <n v="2.6"/>
    <n v="2.4"/>
    <n v="102"/>
    <n v="-1"/>
    <d v="2017-04-23T00:00:00"/>
    <d v="2017-04-01T00:00:00"/>
    <d v="2017-04-23T00:00:00"/>
    <s v="Sunday"/>
    <d v="1899-12-30T12:21:22"/>
    <d v="1899-12-30T12:00:00"/>
    <n v="1"/>
    <d v="2017-04-23T00:00:00"/>
    <d v="2017-04-01T00:00:00"/>
    <d v="2017-04-23T00:00:00"/>
    <s v="Sunday"/>
    <d v="1899-12-30T12:38:01"/>
    <d v="1899-12-30T13:00:00"/>
    <s v="One Way"/>
  </r>
  <r>
    <n v="1595940"/>
    <s v="Non-RFID Card Member"/>
    <m/>
    <m/>
    <n v="92007"/>
    <s v="UNITED STATES"/>
    <s v="Single Ride"/>
    <n v="5426"/>
    <x v="43"/>
    <n v="43.05847"/>
    <n v="-87.898079999999993"/>
    <x v="11"/>
    <n v="43.052460000000004"/>
    <n v="-87.891000000000005"/>
    <n v="15"/>
    <n v="3"/>
    <n v="2.2999999999999998"/>
    <n v="2.1"/>
    <n v="90"/>
    <n v="-1"/>
    <d v="2017-04-23T00:00:00"/>
    <d v="2017-04-01T00:00:00"/>
    <d v="2017-04-23T00:00:00"/>
    <s v="Sunday"/>
    <d v="1899-12-30T12:23:43"/>
    <d v="1899-12-30T12:00:00"/>
    <n v="1"/>
    <d v="2017-04-23T00:00:00"/>
    <d v="2017-04-01T00:00:00"/>
    <d v="2017-04-23T00:00:00"/>
    <s v="Sunday"/>
    <d v="1899-12-30T12:38:01"/>
    <d v="1899-12-30T13:00:00"/>
    <s v="One Way"/>
  </r>
  <r>
    <n v="1595948"/>
    <s v="Non-RFID Card Member"/>
    <m/>
    <m/>
    <n v="33618"/>
    <s v="UNITED STATES"/>
    <s v="Single Ride"/>
    <n v="11127"/>
    <x v="16"/>
    <n v="43.03913"/>
    <n v="-87.916150000000002"/>
    <x v="22"/>
    <n v="43.058010000000003"/>
    <n v="-87.877300000000005"/>
    <n v="48"/>
    <n v="6"/>
    <n v="7.2"/>
    <n v="6.8"/>
    <n v="288"/>
    <n v="-1"/>
    <d v="2017-04-23T00:00:00"/>
    <d v="2017-04-01T00:00:00"/>
    <d v="2017-04-23T00:00:00"/>
    <s v="Sunday"/>
    <d v="1899-12-30T12:25:03"/>
    <d v="1899-12-30T12:00:00"/>
    <n v="1"/>
    <d v="2017-04-23T00:00:00"/>
    <d v="2017-04-01T00:00:00"/>
    <d v="2017-04-23T00:00:00"/>
    <s v="Sunday"/>
    <d v="1899-12-30T13:13:24"/>
    <d v="1899-12-30T13:00:00"/>
    <s v="One Way"/>
  </r>
  <r>
    <n v="1596123"/>
    <s v="Non-RFID Card Member"/>
    <m/>
    <m/>
    <n v="97068"/>
    <s v="UNITED STATES"/>
    <s v="Single Ride"/>
    <n v="11120"/>
    <x v="24"/>
    <n v="43.040154000000001"/>
    <n v="-87.932113000000001"/>
    <x v="11"/>
    <n v="43.052460000000004"/>
    <n v="-87.891000000000005"/>
    <n v="37"/>
    <n v="0"/>
    <n v="5.6"/>
    <n v="5.3"/>
    <n v="222"/>
    <n v="-1"/>
    <d v="2017-04-23T00:00:00"/>
    <d v="2017-04-01T00:00:00"/>
    <d v="2017-04-23T00:00:00"/>
    <s v="Sunday"/>
    <d v="1899-12-30T13:15:56"/>
    <d v="1899-12-30T13:00:00"/>
    <n v="1"/>
    <d v="2017-04-23T00:00:00"/>
    <d v="2017-04-01T00:00:00"/>
    <d v="2017-04-23T00:00:00"/>
    <s v="Sunday"/>
    <d v="1899-12-30T13:52:47"/>
    <d v="1899-12-30T14:00:00"/>
    <s v="One Way"/>
  </r>
  <r>
    <n v="1596213"/>
    <s v="Non-RFID Card Member"/>
    <m/>
    <m/>
    <n v="53213"/>
    <s v="UNITED STATES"/>
    <s v="Single Ride"/>
    <n v="11141"/>
    <x v="18"/>
    <n v="43.048609999999996"/>
    <n v="-88.008480000000006"/>
    <x v="18"/>
    <n v="43.060839999999999"/>
    <n v="-88.001940000000005"/>
    <n v="19"/>
    <n v="3"/>
    <n v="2.9"/>
    <n v="2.7"/>
    <n v="114"/>
    <n v="-1"/>
    <d v="2017-04-23T00:00:00"/>
    <d v="2017-04-01T00:00:00"/>
    <d v="2017-04-23T00:00:00"/>
    <s v="Sunday"/>
    <d v="1899-12-30T14:52:34"/>
    <d v="1899-12-30T15:00:00"/>
    <n v="1"/>
    <d v="2017-04-23T00:00:00"/>
    <d v="2017-04-01T00:00:00"/>
    <d v="2017-04-23T00:00:00"/>
    <s v="Sunday"/>
    <d v="1899-12-30T15:11:34"/>
    <d v="1899-12-30T15:00:00"/>
    <s v="One Way"/>
  </r>
  <r>
    <n v="1596260"/>
    <s v="Non-RFID Card Member"/>
    <m/>
    <m/>
    <n v="53233"/>
    <s v="UNITED STATES"/>
    <s v="Single Ride"/>
    <n v="237"/>
    <x v="48"/>
    <n v="43.060155999999999"/>
    <n v="-87.881258000000003"/>
    <x v="33"/>
    <n v="43.04804"/>
    <n v="-87.896720000000002"/>
    <n v="10"/>
    <n v="0"/>
    <n v="1.5"/>
    <n v="1.4"/>
    <n v="60"/>
    <n v="-1"/>
    <d v="2017-04-23T00:00:00"/>
    <d v="2017-04-01T00:00:00"/>
    <d v="2017-04-23T00:00:00"/>
    <s v="Sunday"/>
    <d v="1899-12-30T13:51:50"/>
    <d v="1899-12-30T14:00:00"/>
    <n v="1"/>
    <d v="2017-04-23T00:00:00"/>
    <d v="2017-04-01T00:00:00"/>
    <d v="2017-04-23T00:00:00"/>
    <s v="Sunday"/>
    <d v="1899-12-30T14:01:01"/>
    <d v="1899-12-30T14:00:00"/>
    <s v="One Way"/>
  </r>
  <r>
    <n v="1596310"/>
    <s v="Non-RFID Card Member"/>
    <m/>
    <m/>
    <n v="53139"/>
    <s v="UNITED STATES"/>
    <s v="Single Ride"/>
    <n v="5485"/>
    <x v="34"/>
    <n v="43.02948"/>
    <n v="-87.912819999999996"/>
    <x v="37"/>
    <n v="43.02948"/>
    <n v="-87.912819999999996"/>
    <n v="42"/>
    <n v="6"/>
    <n v="6.3"/>
    <n v="6"/>
    <n v="252"/>
    <n v="-1"/>
    <d v="2017-04-23T00:00:00"/>
    <d v="2017-04-01T00:00:00"/>
    <d v="2017-04-23T00:00:00"/>
    <s v="Sunday"/>
    <d v="1899-12-30T14:03:51"/>
    <d v="1899-12-30T14:00:00"/>
    <n v="1"/>
    <d v="2017-04-23T00:00:00"/>
    <d v="2017-04-01T00:00:00"/>
    <d v="2017-04-23T00:00:00"/>
    <s v="Sunday"/>
    <d v="1899-12-30T14:45:20"/>
    <d v="1899-12-30T15:00:00"/>
    <s v="Round Trip"/>
  </r>
  <r>
    <n v="1596315"/>
    <s v="Non-RFID Card Member"/>
    <m/>
    <m/>
    <n v="53204"/>
    <s v="UNITED STATES"/>
    <s v="Single Ride"/>
    <n v="5553"/>
    <x v="34"/>
    <n v="43.02948"/>
    <n v="-87.912819999999996"/>
    <x v="37"/>
    <n v="43.02948"/>
    <n v="-87.912819999999996"/>
    <n v="40"/>
    <n v="6"/>
    <n v="6"/>
    <n v="5.7"/>
    <n v="240"/>
    <n v="-1"/>
    <d v="2017-04-23T00:00:00"/>
    <d v="2017-04-01T00:00:00"/>
    <d v="2017-04-23T00:00:00"/>
    <s v="Sunday"/>
    <d v="1899-12-30T14:05:12"/>
    <d v="1899-12-30T14:00:00"/>
    <n v="1"/>
    <d v="2017-04-23T00:00:00"/>
    <d v="2017-04-01T00:00:00"/>
    <d v="2017-04-23T00:00:00"/>
    <s v="Sunday"/>
    <d v="1899-12-30T14:45:17"/>
    <d v="1899-12-30T15:00:00"/>
    <s v="Round Trip"/>
  </r>
  <r>
    <n v="1596375"/>
    <s v="Non-RFID Card Member"/>
    <m/>
    <m/>
    <n v="53233"/>
    <s v="UNITED STATES"/>
    <s v="Single Ride"/>
    <n v="11077"/>
    <x v="24"/>
    <n v="43.040154000000001"/>
    <n v="-87.932113000000001"/>
    <x v="31"/>
    <n v="43.040154000000001"/>
    <n v="-87.932113000000001"/>
    <n v="56"/>
    <n v="0"/>
    <n v="8.4"/>
    <n v="8"/>
    <n v="336"/>
    <n v="-1"/>
    <d v="2017-04-23T00:00:00"/>
    <d v="2017-04-01T00:00:00"/>
    <d v="2017-04-23T00:00:00"/>
    <s v="Sunday"/>
    <d v="1899-12-30T14:17:19"/>
    <d v="1899-12-30T14:00:00"/>
    <n v="1"/>
    <d v="2017-04-23T00:00:00"/>
    <d v="2017-04-01T00:00:00"/>
    <d v="2017-04-23T00:00:00"/>
    <s v="Sunday"/>
    <d v="1899-12-30T15:13:39"/>
    <d v="1899-12-30T15:00:00"/>
    <s v="Round Trip"/>
  </r>
  <r>
    <n v="1596493"/>
    <s v="Non-RFID Card Member"/>
    <m/>
    <m/>
    <n v="53204"/>
    <s v="UNITED STATES"/>
    <s v="Single Ride"/>
    <n v="5569"/>
    <x v="8"/>
    <n v="43.038580000000003"/>
    <n v="-87.90934"/>
    <x v="4"/>
    <n v="43.042490000000001"/>
    <n v="-87.909959999999998"/>
    <n v="52"/>
    <n v="6"/>
    <n v="7.8"/>
    <n v="7.4"/>
    <n v="312"/>
    <n v="-1"/>
    <d v="2017-04-23T00:00:00"/>
    <d v="2017-04-01T00:00:00"/>
    <d v="2017-04-23T00:00:00"/>
    <s v="Sunday"/>
    <d v="1899-12-30T14:43:31"/>
    <d v="1899-12-30T15:00:00"/>
    <n v="1"/>
    <d v="2017-04-23T00:00:00"/>
    <d v="2017-04-01T00:00:00"/>
    <d v="2017-04-23T00:00:00"/>
    <s v="Sunday"/>
    <d v="1899-12-30T15:35:37"/>
    <d v="1899-12-30T16:00:00"/>
    <s v="One Way"/>
  </r>
  <r>
    <n v="1596509"/>
    <s v="Non-RFID Card Member"/>
    <m/>
    <m/>
    <n v="19403"/>
    <s v="UNITED STATES"/>
    <s v="Single Ride"/>
    <n v="5562"/>
    <x v="34"/>
    <n v="43.02948"/>
    <n v="-87.912819999999996"/>
    <x v="37"/>
    <n v="43.02948"/>
    <n v="-87.912819999999996"/>
    <n v="17"/>
    <n v="3"/>
    <n v="2.6"/>
    <n v="2.4"/>
    <n v="102"/>
    <n v="-1"/>
    <d v="2017-04-23T00:00:00"/>
    <d v="2017-04-01T00:00:00"/>
    <d v="2017-04-23T00:00:00"/>
    <s v="Sunday"/>
    <d v="1899-12-30T14:47:18"/>
    <d v="1899-12-30T15:00:00"/>
    <n v="1"/>
    <d v="2017-04-23T00:00:00"/>
    <d v="2017-04-01T00:00:00"/>
    <d v="2017-04-23T00:00:00"/>
    <s v="Sunday"/>
    <d v="1899-12-30T15:04:02"/>
    <d v="1899-12-30T15:00:00"/>
    <s v="Round Trip"/>
  </r>
  <r>
    <n v="1596547"/>
    <s v="Non-RFID Card Member"/>
    <m/>
    <m/>
    <n v="53222"/>
    <s v="UNITED STATES"/>
    <s v="Single Ride"/>
    <n v="338"/>
    <x v="2"/>
    <n v="43.03886"/>
    <n v="-87.902720000000002"/>
    <x v="1"/>
    <n v="43.03886"/>
    <n v="-87.902720000000002"/>
    <n v="11"/>
    <n v="3"/>
    <n v="1.7"/>
    <n v="1.6"/>
    <n v="66"/>
    <n v="-1"/>
    <d v="2017-04-23T00:00:00"/>
    <d v="2017-04-01T00:00:00"/>
    <d v="2017-04-23T00:00:00"/>
    <s v="Sunday"/>
    <d v="1899-12-30T14:56:55"/>
    <d v="1899-12-30T15:00:00"/>
    <n v="1"/>
    <d v="2017-04-23T00:00:00"/>
    <d v="2017-04-01T00:00:00"/>
    <d v="2017-04-23T00:00:00"/>
    <s v="Sunday"/>
    <d v="1899-12-30T15:07:43"/>
    <d v="1899-12-30T15:00:00"/>
    <s v="Round Trip"/>
  </r>
  <r>
    <n v="1596698"/>
    <s v="Non-RFID Card Member"/>
    <m/>
    <m/>
    <n v="53202"/>
    <s v="UNITED STATES"/>
    <s v="Single Ride"/>
    <n v="13"/>
    <x v="35"/>
    <n v="43.060250000000003"/>
    <n v="-87.892169999999993"/>
    <x v="50"/>
    <n v="43.05847"/>
    <n v="-87.898079999999993"/>
    <n v="29"/>
    <n v="3"/>
    <n v="4.4000000000000004"/>
    <n v="4.0999999999999996"/>
    <n v="174"/>
    <n v="-1"/>
    <d v="2017-04-23T00:00:00"/>
    <d v="2017-04-01T00:00:00"/>
    <d v="2017-04-23T00:00:00"/>
    <s v="Sunday"/>
    <d v="1899-12-30T15:37:20"/>
    <d v="1899-12-30T16:00:00"/>
    <n v="1"/>
    <d v="2017-04-23T00:00:00"/>
    <d v="2017-04-01T00:00:00"/>
    <d v="2017-04-23T00:00:00"/>
    <s v="Sunday"/>
    <d v="1899-12-30T16:06:48"/>
    <d v="1899-12-30T16:00:00"/>
    <s v="One Way"/>
  </r>
  <r>
    <n v="1596700"/>
    <s v="Non-RFID Card Member"/>
    <m/>
    <m/>
    <n v="53016"/>
    <s v="UNITED STATES"/>
    <s v="Single Ride"/>
    <n v="11134"/>
    <x v="25"/>
    <n v="43.058010000000003"/>
    <n v="-87.877300000000005"/>
    <x v="22"/>
    <n v="43.058010000000003"/>
    <n v="-87.877300000000005"/>
    <n v="63"/>
    <n v="6"/>
    <n v="9.5"/>
    <n v="9"/>
    <n v="378"/>
    <n v="-1"/>
    <d v="2017-04-23T00:00:00"/>
    <d v="2017-04-01T00:00:00"/>
    <d v="2017-04-23T00:00:00"/>
    <s v="Sunday"/>
    <d v="1899-12-30T15:37:29"/>
    <d v="1899-12-30T16:00:00"/>
    <n v="1"/>
    <d v="2017-04-23T00:00:00"/>
    <d v="2017-04-01T00:00:00"/>
    <d v="2017-04-23T00:00:00"/>
    <s v="Sunday"/>
    <d v="1899-12-30T16:40:36"/>
    <d v="1899-12-30T17:00:00"/>
    <s v="Round Trip"/>
  </r>
  <r>
    <n v="1596730"/>
    <s v="Non-RFID Card Member"/>
    <m/>
    <m/>
    <n v="1581"/>
    <s v="UNITED STATES"/>
    <s v="Single Ride"/>
    <n v="11060"/>
    <x v="14"/>
    <n v="43.05536"/>
    <n v="-87.90504"/>
    <x v="14"/>
    <n v="43.05536"/>
    <n v="-87.90504"/>
    <n v="40"/>
    <n v="6"/>
    <n v="6"/>
    <n v="5.7"/>
    <n v="240"/>
    <n v="-1"/>
    <d v="2017-04-23T00:00:00"/>
    <d v="2017-04-01T00:00:00"/>
    <d v="2017-04-23T00:00:00"/>
    <s v="Sunday"/>
    <d v="1899-12-30T15:41:08"/>
    <d v="1899-12-30T16:00:00"/>
    <n v="1"/>
    <d v="2017-04-23T00:00:00"/>
    <d v="2017-04-01T00:00:00"/>
    <d v="2017-04-23T00:00:00"/>
    <s v="Sunday"/>
    <d v="1899-12-30T16:21:21"/>
    <d v="1899-12-30T16:00:00"/>
    <s v="Round Trip"/>
  </r>
  <r>
    <n v="1597326"/>
    <s v="Non-RFID Card Member"/>
    <m/>
    <m/>
    <n v="53218"/>
    <s v="UNITED STATES"/>
    <s v="Single Ride"/>
    <n v="11046"/>
    <x v="2"/>
    <n v="43.03886"/>
    <n v="-87.902720000000002"/>
    <x v="12"/>
    <n v="43.036900000000003"/>
    <n v="-87.89667"/>
    <n v="39"/>
    <n v="0"/>
    <n v="5.9"/>
    <n v="5.6"/>
    <n v="234"/>
    <n v="-1"/>
    <d v="2017-04-23T00:00:00"/>
    <d v="2017-04-01T00:00:00"/>
    <d v="2017-04-23T00:00:00"/>
    <s v="Sunday"/>
    <d v="1899-12-30T18:25:33"/>
    <d v="1899-12-30T18:00:00"/>
    <n v="1"/>
    <d v="2017-04-23T00:00:00"/>
    <d v="2017-04-01T00:00:00"/>
    <d v="2017-04-23T00:00:00"/>
    <s v="Sunday"/>
    <d v="1899-12-30T19:04:48"/>
    <d v="1899-12-30T19:00:00"/>
    <s v="One Way"/>
  </r>
  <r>
    <n v="1597326"/>
    <s v="Non-RFID Card Member"/>
    <m/>
    <m/>
    <n v="53218"/>
    <s v="UNITED STATES"/>
    <s v="Single Ride"/>
    <n v="11059"/>
    <x v="2"/>
    <n v="43.03886"/>
    <n v="-87.902720000000002"/>
    <x v="12"/>
    <n v="43.036900000000003"/>
    <n v="-87.89667"/>
    <n v="38"/>
    <n v="0"/>
    <n v="5.7"/>
    <n v="5.4"/>
    <n v="228"/>
    <n v="-1"/>
    <d v="2017-04-23T00:00:00"/>
    <d v="2017-04-01T00:00:00"/>
    <d v="2017-04-23T00:00:00"/>
    <s v="Sunday"/>
    <d v="1899-12-30T18:26:22"/>
    <d v="1899-12-30T18:00:00"/>
    <n v="1"/>
    <d v="2017-04-23T00:00:00"/>
    <d v="2017-04-01T00:00:00"/>
    <d v="2017-04-23T00:00:00"/>
    <s v="Sunday"/>
    <d v="1899-12-30T19:04:51"/>
    <d v="1899-12-30T19:00:00"/>
    <s v="One Way"/>
  </r>
  <r>
    <n v="1597326"/>
    <s v="Non-RFID Card Member"/>
    <m/>
    <m/>
    <n v="53218"/>
    <s v="UNITED STATES"/>
    <s v="Single Ride"/>
    <n v="204"/>
    <x v="2"/>
    <n v="43.03886"/>
    <n v="-87.902720000000002"/>
    <x v="1"/>
    <n v="43.03886"/>
    <n v="-87.902720000000002"/>
    <n v="24"/>
    <n v="0"/>
    <n v="3.6"/>
    <n v="3.4"/>
    <n v="144"/>
    <n v="-1"/>
    <d v="2017-04-23T00:00:00"/>
    <d v="2017-04-01T00:00:00"/>
    <d v="2017-04-23T00:00:00"/>
    <s v="Sunday"/>
    <d v="1899-12-30T18:27:41"/>
    <d v="1899-12-30T18:00:00"/>
    <n v="1"/>
    <d v="2017-04-23T00:00:00"/>
    <d v="2017-04-01T00:00:00"/>
    <d v="2017-04-23T00:00:00"/>
    <s v="Sunday"/>
    <d v="1899-12-30T18:51:37"/>
    <d v="1899-12-30T19:00:00"/>
    <s v="Round Trip"/>
  </r>
  <r>
    <n v="1597538"/>
    <s v="Non-RFID Card Member"/>
    <m/>
    <m/>
    <n v="12345"/>
    <s v="UNITED STATES"/>
    <s v="Single Ride"/>
    <n v="5502"/>
    <x v="9"/>
    <n v="43.05097"/>
    <n v="-87.906440000000003"/>
    <x v="12"/>
    <n v="43.036900000000003"/>
    <n v="-87.89667"/>
    <n v="15"/>
    <n v="3"/>
    <n v="2.2999999999999998"/>
    <n v="2.1"/>
    <n v="90"/>
    <n v="-1"/>
    <d v="2017-04-23T00:00:00"/>
    <d v="2017-04-01T00:00:00"/>
    <d v="2017-04-23T00:00:00"/>
    <s v="Sunday"/>
    <d v="1899-12-30T20:02:04"/>
    <d v="1899-12-30T20:00:00"/>
    <n v="1"/>
    <d v="2017-04-23T00:00:00"/>
    <d v="2017-04-01T00:00:00"/>
    <d v="2017-04-23T00:00:00"/>
    <s v="Sunday"/>
    <d v="1899-12-30T20:17:17"/>
    <d v="1899-12-30T20:00:00"/>
    <s v="One Way"/>
  </r>
  <r>
    <n v="1597915"/>
    <s v="Non-RFID Card Member"/>
    <m/>
    <m/>
    <n v="12345"/>
    <s v="UNITED STATES"/>
    <s v="Single Ride"/>
    <n v="5502"/>
    <x v="37"/>
    <n v="43.036900000000003"/>
    <n v="-87.89667"/>
    <x v="4"/>
    <n v="43.042490000000001"/>
    <n v="-87.909959999999998"/>
    <n v="52"/>
    <n v="6"/>
    <n v="7.8"/>
    <n v="7.4"/>
    <n v="312"/>
    <n v="-1"/>
    <d v="2017-04-24T00:00:00"/>
    <d v="2017-04-01T00:00:00"/>
    <d v="2017-04-24T00:00:00"/>
    <s v="Monday"/>
    <d v="1899-12-30T11:13:13"/>
    <d v="1899-12-30T11:00:00"/>
    <n v="1"/>
    <d v="2017-04-24T00:00:00"/>
    <d v="2017-04-01T00:00:00"/>
    <d v="2017-04-24T00:00:00"/>
    <s v="Monday"/>
    <d v="1899-12-30T12:05:01"/>
    <d v="1899-12-30T12:00:00"/>
    <s v="One Way"/>
  </r>
  <r>
    <n v="1597935"/>
    <s v="Non-RFID Card Member"/>
    <m/>
    <m/>
    <n v="63301"/>
    <s v="UNITED STATES"/>
    <s v="Single Ride"/>
    <n v="11071"/>
    <x v="53"/>
    <n v="43.074655999999997"/>
    <n v="-87.889011999999994"/>
    <x v="55"/>
    <n v="43.074655999999997"/>
    <n v="-87.889011999999994"/>
    <n v="160"/>
    <n v="6"/>
    <n v="18"/>
    <n v="17.100000000000001"/>
    <n v="720"/>
    <n v="-1"/>
    <d v="2017-04-24T00:00:00"/>
    <d v="2017-04-01T00:00:00"/>
    <d v="2017-04-24T00:00:00"/>
    <s v="Monday"/>
    <d v="1899-12-30T11:21:13"/>
    <d v="1899-12-30T11:00:00"/>
    <n v="1"/>
    <d v="2017-04-24T00:00:00"/>
    <d v="2017-04-01T00:00:00"/>
    <d v="2017-04-24T00:00:00"/>
    <s v="Monday"/>
    <d v="1899-12-30T14:01:59"/>
    <d v="1899-12-30T14:00:00"/>
    <s v="Round Trip"/>
  </r>
  <r>
    <n v="1598151"/>
    <s v="Non-RFID Card Member"/>
    <m/>
    <m/>
    <n v="53209"/>
    <s v="UNITED STATES"/>
    <s v="Single Ride"/>
    <n v="309"/>
    <x v="25"/>
    <n v="43.058010000000003"/>
    <n v="-87.877300000000005"/>
    <x v="22"/>
    <n v="43.058010000000003"/>
    <n v="-87.877300000000005"/>
    <n v="32"/>
    <n v="0"/>
    <n v="4.8"/>
    <n v="4.5999999999999996"/>
    <n v="192"/>
    <n v="-1"/>
    <d v="2017-04-24T00:00:00"/>
    <d v="2017-04-01T00:00:00"/>
    <d v="2017-04-24T00:00:00"/>
    <s v="Monday"/>
    <d v="1899-12-30T13:31:29"/>
    <d v="1899-12-30T14:00:00"/>
    <n v="1"/>
    <d v="2017-04-24T00:00:00"/>
    <d v="2017-04-01T00:00:00"/>
    <d v="2017-04-24T00:00:00"/>
    <s v="Monday"/>
    <d v="1899-12-30T14:03:52"/>
    <d v="1899-12-30T14:00:00"/>
    <s v="Round Trip"/>
  </r>
  <r>
    <n v="1598160"/>
    <s v="Non-RFID Card Member"/>
    <m/>
    <m/>
    <n v="80302"/>
    <s v="UNITED STATES"/>
    <s v="Single Ride"/>
    <n v="251"/>
    <x v="37"/>
    <n v="43.036900000000003"/>
    <n v="-87.89667"/>
    <x v="3"/>
    <n v="43.03913"/>
    <n v="-87.916150000000002"/>
    <n v="12"/>
    <n v="3"/>
    <n v="1.8"/>
    <n v="1.7"/>
    <n v="72"/>
    <n v="-1"/>
    <d v="2017-04-24T00:00:00"/>
    <d v="2017-04-01T00:00:00"/>
    <d v="2017-04-24T00:00:00"/>
    <s v="Monday"/>
    <d v="1899-12-30T14:04:42"/>
    <d v="1899-12-30T14:00:00"/>
    <n v="1"/>
    <d v="2017-04-24T00:00:00"/>
    <d v="2017-04-01T00:00:00"/>
    <d v="2017-04-24T00:00:00"/>
    <s v="Monday"/>
    <d v="1899-12-30T14:16:37"/>
    <d v="1899-12-30T14:00:00"/>
    <s v="One Way"/>
  </r>
  <r>
    <n v="1598299"/>
    <s v="Non-RFID Card Member"/>
    <m/>
    <m/>
    <n v="53072"/>
    <s v="UNITED STATES"/>
    <s v="Single Ride"/>
    <n v="5436"/>
    <x v="21"/>
    <n v="43.040349999999997"/>
    <n v="-87.920760000000001"/>
    <x v="1"/>
    <n v="43.03886"/>
    <n v="-87.902720000000002"/>
    <n v="13"/>
    <n v="0"/>
    <n v="2"/>
    <n v="1.9"/>
    <n v="78"/>
    <n v="-1"/>
    <d v="2017-04-24T00:00:00"/>
    <d v="2017-04-01T00:00:00"/>
    <d v="2017-04-24T00:00:00"/>
    <s v="Monday"/>
    <d v="1899-12-30T15:40:24"/>
    <d v="1899-12-30T16:00:00"/>
    <n v="1"/>
    <d v="2017-04-24T00:00:00"/>
    <d v="2017-04-01T00:00:00"/>
    <d v="2017-04-24T00:00:00"/>
    <s v="Monday"/>
    <d v="1899-12-30T15:53:27"/>
    <d v="1899-12-30T16:00:00"/>
    <s v="One Way"/>
  </r>
  <r>
    <n v="1598517"/>
    <s v="Non-RFID Card Member"/>
    <m/>
    <m/>
    <n v="53220"/>
    <s v="UNITED STATES"/>
    <s v="Single Ride"/>
    <n v="35"/>
    <x v="25"/>
    <n v="43.058010000000003"/>
    <n v="-87.877300000000005"/>
    <x v="22"/>
    <n v="43.058010000000003"/>
    <n v="-87.877300000000005"/>
    <n v="851"/>
    <n v="0"/>
    <n v="18"/>
    <n v="17.100000000000001"/>
    <n v="720"/>
    <n v="-1"/>
    <d v="2017-04-24T00:00:00"/>
    <d v="2017-04-01T00:00:00"/>
    <d v="2017-04-24T00:00:00"/>
    <s v="Monday"/>
    <d v="1899-12-30T18:01:49"/>
    <d v="1899-12-30T18:00:00"/>
    <n v="1"/>
    <d v="2017-04-25T00:00:00"/>
    <d v="2017-04-01T00:00:00"/>
    <d v="2017-04-25T00:00:00"/>
    <s v="Tuesday"/>
    <d v="1899-12-30T08:12:25"/>
    <d v="1899-12-30T08:00:00"/>
    <s v="Round Trip"/>
  </r>
  <r>
    <n v="1598549"/>
    <s v="Non-RFID Card Member"/>
    <m/>
    <m/>
    <m/>
    <s v="UNITED STATES"/>
    <s v="Single Ride"/>
    <n v="11136"/>
    <x v="25"/>
    <n v="43.058010000000003"/>
    <n v="-87.877300000000005"/>
    <x v="22"/>
    <n v="43.058010000000003"/>
    <n v="-87.877300000000005"/>
    <n v="28"/>
    <n v="3"/>
    <n v="4.2"/>
    <n v="4"/>
    <n v="168"/>
    <n v="-1"/>
    <d v="2017-04-24T00:00:00"/>
    <d v="2017-04-01T00:00:00"/>
    <d v="2017-04-24T00:00:00"/>
    <s v="Monday"/>
    <d v="1899-12-30T18:24:21"/>
    <d v="1899-12-30T18:00:00"/>
    <n v="1"/>
    <d v="2017-04-24T00:00:00"/>
    <d v="2017-04-01T00:00:00"/>
    <d v="2017-04-24T00:00:00"/>
    <s v="Monday"/>
    <d v="1899-12-30T18:52:25"/>
    <d v="1899-12-30T19:00:00"/>
    <s v="Round Trip"/>
  </r>
  <r>
    <n v="1598560"/>
    <s v="Non-RFID Card Member"/>
    <m/>
    <m/>
    <n v="15531"/>
    <s v="UNITED STATES"/>
    <s v="Single Ride"/>
    <n v="5528"/>
    <x v="42"/>
    <n v="43.060079999999999"/>
    <n v="-88.027349999999998"/>
    <x v="10"/>
    <n v="43.058619999999998"/>
    <n v="-87.885319999999993"/>
    <n v="72"/>
    <n v="9"/>
    <n v="10.8"/>
    <n v="10.3"/>
    <n v="432"/>
    <n v="-1"/>
    <d v="2017-04-24T00:00:00"/>
    <d v="2017-04-01T00:00:00"/>
    <d v="2017-04-24T00:00:00"/>
    <s v="Monday"/>
    <d v="1899-12-30T18:33:51"/>
    <d v="1899-12-30T19:00:00"/>
    <n v="1"/>
    <d v="2017-04-24T00:00:00"/>
    <d v="2017-04-01T00:00:00"/>
    <d v="2017-04-24T00:00:00"/>
    <s v="Monday"/>
    <d v="1899-12-30T19:45:11"/>
    <d v="1899-12-30T20:00:00"/>
    <s v="One Way"/>
  </r>
  <r>
    <n v="1598677"/>
    <s v="Non-RFID Card Member"/>
    <m/>
    <m/>
    <n v="53217"/>
    <s v="UNITED STATES"/>
    <s v="Single Ride"/>
    <n v="11064"/>
    <x v="37"/>
    <n v="43.036900000000003"/>
    <n v="-87.89667"/>
    <x v="12"/>
    <n v="43.036900000000003"/>
    <n v="-87.89667"/>
    <n v="51"/>
    <n v="6"/>
    <n v="7.7"/>
    <n v="7.3"/>
    <n v="306"/>
    <n v="-1"/>
    <d v="2017-04-24T00:00:00"/>
    <d v="2017-04-01T00:00:00"/>
    <d v="2017-04-24T00:00:00"/>
    <s v="Monday"/>
    <d v="1899-12-30T20:04:36"/>
    <d v="1899-12-30T20:00:00"/>
    <n v="1"/>
    <d v="2017-04-24T00:00:00"/>
    <d v="2017-04-01T00:00:00"/>
    <d v="2017-04-24T00:00:00"/>
    <s v="Monday"/>
    <d v="1899-12-30T20:55:39"/>
    <d v="1899-12-30T21:00:00"/>
    <s v="Round Trip"/>
  </r>
  <r>
    <n v="1598831"/>
    <s v="Non-RFID Card Member"/>
    <m/>
    <m/>
    <n v="53202"/>
    <s v="UNITED STATES"/>
    <s v="Single Ride"/>
    <n v="5484"/>
    <x v="29"/>
    <n v="43.052549999999997"/>
    <n v="-87.909329999999997"/>
    <x v="23"/>
    <n v="43.051119999999997"/>
    <n v="-87.918819999999997"/>
    <n v="5"/>
    <n v="3"/>
    <n v="0.8"/>
    <n v="0.7"/>
    <n v="30"/>
    <n v="-1"/>
    <d v="2017-04-25T00:00:00"/>
    <d v="2017-04-01T00:00:00"/>
    <d v="2017-04-25T00:00:00"/>
    <s v="Tuesday"/>
    <d v="1899-12-30T07:55:15"/>
    <d v="1899-12-30T08:00:00"/>
    <n v="1"/>
    <d v="2017-04-25T00:00:00"/>
    <d v="2017-04-01T00:00:00"/>
    <d v="2017-04-25T00:00:00"/>
    <s v="Tuesday"/>
    <d v="1899-12-30T08:00:47"/>
    <d v="1899-12-30T08:00:00"/>
    <s v="One Way"/>
  </r>
  <r>
    <n v="1599033"/>
    <s v="Non-RFID Card Member"/>
    <m/>
    <m/>
    <n v="53151"/>
    <s v="UNITED STATES"/>
    <s v="Single Ride"/>
    <n v="11109"/>
    <x v="46"/>
    <n v="43.026470000000003"/>
    <n v="-87.918040000000005"/>
    <x v="41"/>
    <n v="43.031320000000001"/>
    <n v="-87.904259999999994"/>
    <n v="8"/>
    <n v="3"/>
    <n v="1.2"/>
    <n v="1.1000000000000001"/>
    <n v="48"/>
    <n v="-1"/>
    <d v="2017-04-25T00:00:00"/>
    <d v="2017-04-01T00:00:00"/>
    <d v="2017-04-25T00:00:00"/>
    <s v="Tuesday"/>
    <d v="1899-12-30T12:13:14"/>
    <d v="1899-12-30T12:00:00"/>
    <n v="1"/>
    <d v="2017-04-25T00:00:00"/>
    <d v="2017-04-01T00:00:00"/>
    <d v="2017-04-25T00:00:00"/>
    <s v="Tuesday"/>
    <d v="1899-12-30T12:21:04"/>
    <d v="1899-12-30T12:00:00"/>
    <s v="One Way"/>
  </r>
  <r>
    <n v="1599166"/>
    <s v="Non-RFID Card Member"/>
    <m/>
    <m/>
    <n v="92620"/>
    <s v="UNITED STATES"/>
    <s v="Single Ride"/>
    <n v="5418"/>
    <x v="12"/>
    <n v="43.052460000000004"/>
    <n v="-87.891000000000005"/>
    <x v="12"/>
    <n v="43.036900000000003"/>
    <n v="-87.89667"/>
    <n v="32"/>
    <n v="3"/>
    <n v="4.8"/>
    <n v="4.5999999999999996"/>
    <n v="192"/>
    <n v="-1"/>
    <d v="2017-04-25T00:00:00"/>
    <d v="2017-04-01T00:00:00"/>
    <d v="2017-04-25T00:00:00"/>
    <s v="Tuesday"/>
    <d v="1899-12-30T14:10:12"/>
    <d v="1899-12-30T14:00:00"/>
    <n v="1"/>
    <d v="2017-04-25T00:00:00"/>
    <d v="2017-04-01T00:00:00"/>
    <d v="2017-04-25T00:00:00"/>
    <s v="Tuesday"/>
    <d v="1899-12-30T14:42:29"/>
    <d v="1899-12-30T15:00:00"/>
    <s v="One Way"/>
  </r>
  <r>
    <n v="1599301"/>
    <s v="Non-RFID Card Member"/>
    <m/>
    <m/>
    <n v="85048"/>
    <s v="UNITED STATES"/>
    <s v="Single Ride"/>
    <n v="5435"/>
    <x v="37"/>
    <n v="43.036900000000003"/>
    <n v="-87.89667"/>
    <x v="1"/>
    <n v="43.03886"/>
    <n v="-87.902720000000002"/>
    <n v="38"/>
    <n v="6"/>
    <n v="5.7"/>
    <n v="5.4"/>
    <n v="228"/>
    <n v="-1"/>
    <d v="2017-04-25T00:00:00"/>
    <d v="2017-04-01T00:00:00"/>
    <d v="2017-04-25T00:00:00"/>
    <s v="Tuesday"/>
    <d v="1899-12-30T15:59:21"/>
    <d v="1899-12-30T16:00:00"/>
    <n v="1"/>
    <d v="2017-04-25T00:00:00"/>
    <d v="2017-04-01T00:00:00"/>
    <d v="2017-04-25T00:00:00"/>
    <s v="Tuesday"/>
    <d v="1899-12-30T16:37:24"/>
    <d v="1899-12-30T17:00:00"/>
    <s v="One Way"/>
  </r>
  <r>
    <n v="1599352"/>
    <s v="Non-RFID Card Member"/>
    <m/>
    <m/>
    <n v="53215"/>
    <s v="UNITED STATES"/>
    <s v="Single Ride"/>
    <n v="5471"/>
    <x v="25"/>
    <n v="43.058010000000003"/>
    <n v="-87.877300000000005"/>
    <x v="22"/>
    <n v="43.058010000000003"/>
    <n v="-87.877300000000005"/>
    <n v="43"/>
    <n v="6"/>
    <n v="6.5"/>
    <n v="6.1"/>
    <n v="258"/>
    <n v="-1"/>
    <d v="2017-04-25T00:00:00"/>
    <d v="2017-04-01T00:00:00"/>
    <d v="2017-04-25T00:00:00"/>
    <s v="Tuesday"/>
    <d v="1899-12-30T17:00:42"/>
    <d v="1899-12-30T17:00:00"/>
    <n v="1"/>
    <d v="2017-04-25T00:00:00"/>
    <d v="2017-04-01T00:00:00"/>
    <d v="2017-04-25T00:00:00"/>
    <s v="Tuesday"/>
    <d v="1899-12-30T17:43:18"/>
    <d v="1899-12-30T18:00:00"/>
    <s v="Round Trip"/>
  </r>
  <r>
    <n v="1599356"/>
    <s v="Non-RFID Card Member"/>
    <m/>
    <m/>
    <n v="60614"/>
    <s v="UNITED STATES"/>
    <s v="Single Ride"/>
    <n v="5589"/>
    <x v="14"/>
    <n v="43.05536"/>
    <n v="-87.90504"/>
    <x v="10"/>
    <n v="43.058619999999998"/>
    <n v="-87.885319999999993"/>
    <n v="14"/>
    <n v="3"/>
    <n v="2.1"/>
    <n v="2"/>
    <n v="84"/>
    <n v="-1"/>
    <d v="2017-04-25T00:00:00"/>
    <d v="2017-04-01T00:00:00"/>
    <d v="2017-04-25T00:00:00"/>
    <s v="Tuesday"/>
    <d v="1899-12-30T17:03:41"/>
    <d v="1899-12-30T17:00:00"/>
    <n v="1"/>
    <d v="2017-04-25T00:00:00"/>
    <d v="2017-04-01T00:00:00"/>
    <d v="2017-04-25T00:00:00"/>
    <s v="Tuesday"/>
    <d v="1899-12-30T17:17:52"/>
    <d v="1899-12-30T17:00:00"/>
    <s v="One Way"/>
  </r>
  <r>
    <n v="1599422"/>
    <s v="Non-RFID Card Member"/>
    <m/>
    <m/>
    <n v="3331"/>
    <s v="UNITED STATES"/>
    <s v="Single Ride"/>
    <n v="11"/>
    <x v="37"/>
    <n v="43.036900000000003"/>
    <n v="-87.89667"/>
    <x v="12"/>
    <n v="43.036900000000003"/>
    <n v="-87.89667"/>
    <n v="23"/>
    <n v="3"/>
    <n v="3.5"/>
    <n v="3.3"/>
    <n v="138"/>
    <n v="-1"/>
    <d v="2017-04-25T00:00:00"/>
    <d v="2017-04-01T00:00:00"/>
    <d v="2017-04-25T00:00:00"/>
    <s v="Tuesday"/>
    <d v="1899-12-30T18:10:54"/>
    <d v="1899-12-30T18:00:00"/>
    <n v="1"/>
    <d v="2017-04-25T00:00:00"/>
    <d v="2017-04-01T00:00:00"/>
    <d v="2017-04-25T00:00:00"/>
    <s v="Tuesday"/>
    <d v="1899-12-30T18:33:20"/>
    <d v="1899-12-30T19:00:00"/>
    <s v="Round Trip"/>
  </r>
  <r>
    <n v="1599449"/>
    <s v="Non-RFID Card Member"/>
    <m/>
    <m/>
    <n v="88568"/>
    <s v="UNITED STATES"/>
    <s v="Single Ride"/>
    <n v="5549"/>
    <x v="30"/>
    <n v="43.045712999999999"/>
    <n v="-87.899756999999994"/>
    <x v="28"/>
    <n v="43.045712999999999"/>
    <n v="-87.899756999999994"/>
    <n v="59"/>
    <n v="6"/>
    <n v="8.9"/>
    <n v="8.4"/>
    <n v="354"/>
    <n v="-1"/>
    <d v="2017-04-25T00:00:00"/>
    <d v="2017-04-01T00:00:00"/>
    <d v="2017-04-25T00:00:00"/>
    <s v="Tuesday"/>
    <d v="1899-12-30T18:27:35"/>
    <d v="1899-12-30T18:00:00"/>
    <n v="1"/>
    <d v="2017-04-25T00:00:00"/>
    <d v="2017-04-01T00:00:00"/>
    <d v="2017-04-25T00:00:00"/>
    <s v="Tuesday"/>
    <d v="1899-12-30T19:26:33"/>
    <d v="1899-12-30T19:00:00"/>
    <s v="Round Trip"/>
  </r>
  <r>
    <n v="1599684"/>
    <s v="Non-RFID Card Member"/>
    <m/>
    <m/>
    <m/>
    <s v="UNITED STATES"/>
    <s v="Single Ride"/>
    <n v="214"/>
    <x v="43"/>
    <n v="43.05847"/>
    <n v="-87.898079999999993"/>
    <x v="48"/>
    <n v="43.060155999999999"/>
    <n v="-87.881258000000003"/>
    <n v="46"/>
    <n v="0"/>
    <n v="6.9"/>
    <n v="6.6"/>
    <n v="276"/>
    <n v="-1"/>
    <d v="2017-04-26T00:00:00"/>
    <d v="2017-04-01T00:00:00"/>
    <d v="2017-04-26T00:00:00"/>
    <s v="Wednesday"/>
    <d v="1899-12-30T08:35:03"/>
    <d v="1899-12-30T09:00:00"/>
    <n v="1"/>
    <d v="2017-04-26T00:00:00"/>
    <d v="2017-04-01T00:00:00"/>
    <d v="2017-04-26T00:00:00"/>
    <s v="Wednesday"/>
    <d v="1899-12-30T09:21:04"/>
    <d v="1899-12-30T09:00:00"/>
    <s v="One Way"/>
  </r>
  <r>
    <n v="1600230"/>
    <s v="Non-RFID Card Member"/>
    <m/>
    <m/>
    <n v="53208"/>
    <s v="UNITED STATES"/>
    <s v="Single Ride"/>
    <n v="982"/>
    <x v="34"/>
    <n v="43.02948"/>
    <n v="-87.912819999999996"/>
    <x v="37"/>
    <n v="43.02948"/>
    <n v="-87.912819999999996"/>
    <n v="27"/>
    <n v="3"/>
    <n v="4.0999999999999996"/>
    <n v="3.8"/>
    <n v="162"/>
    <n v="-1"/>
    <d v="2017-04-26T00:00:00"/>
    <d v="2017-04-01T00:00:00"/>
    <d v="2017-04-26T00:00:00"/>
    <s v="Wednesday"/>
    <d v="1899-12-30T16:40:33"/>
    <d v="1899-12-30T17:00:00"/>
    <n v="1"/>
    <d v="2017-04-26T00:00:00"/>
    <d v="2017-04-01T00:00:00"/>
    <d v="2017-04-26T00:00:00"/>
    <s v="Wednesday"/>
    <d v="1899-12-30T17:07:41"/>
    <d v="1899-12-30T17:00:00"/>
    <s v="Round Trip"/>
  </r>
  <r>
    <n v="1600320"/>
    <s v="Non-RFID Card Member"/>
    <m/>
    <m/>
    <n v="53214"/>
    <s v="UNITED STATES"/>
    <s v="Single Ride"/>
    <n v="269"/>
    <x v="34"/>
    <n v="43.02948"/>
    <n v="-87.912819999999996"/>
    <x v="45"/>
    <n v="43.046570000000003"/>
    <n v="-87.908720000000002"/>
    <n v="13"/>
    <n v="3"/>
    <n v="2"/>
    <n v="1.9"/>
    <n v="78"/>
    <n v="-1"/>
    <d v="2017-04-26T00:00:00"/>
    <d v="2017-04-01T00:00:00"/>
    <d v="2017-04-26T00:00:00"/>
    <s v="Wednesday"/>
    <d v="1899-12-30T17:54:13"/>
    <d v="1899-12-30T18:00:00"/>
    <n v="1"/>
    <d v="2017-04-26T00:00:00"/>
    <d v="2017-04-01T00:00:00"/>
    <d v="2017-04-26T00:00:00"/>
    <s v="Wednesday"/>
    <d v="1899-12-30T18:07:27"/>
    <d v="1899-12-30T18:00:00"/>
    <s v="One Way"/>
  </r>
  <r>
    <n v="1600369"/>
    <s v="Non-RFID Card Member"/>
    <m/>
    <m/>
    <n v="53204"/>
    <s v="UNITED STATES"/>
    <s v="Single Ride"/>
    <n v="22"/>
    <x v="0"/>
    <n v="43.042490000000001"/>
    <n v="-87.909959999999998"/>
    <x v="37"/>
    <n v="43.02948"/>
    <n v="-87.912819999999996"/>
    <n v="12"/>
    <n v="3"/>
    <n v="1.8"/>
    <n v="1.7"/>
    <n v="72"/>
    <n v="-1"/>
    <d v="2017-04-26T00:00:00"/>
    <d v="2017-04-01T00:00:00"/>
    <d v="2017-04-26T00:00:00"/>
    <s v="Wednesday"/>
    <d v="1899-12-30T18:35:01"/>
    <d v="1899-12-30T19:00:00"/>
    <n v="1"/>
    <d v="2017-04-26T00:00:00"/>
    <d v="2017-04-01T00:00:00"/>
    <d v="2017-04-26T00:00:00"/>
    <s v="Wednesday"/>
    <d v="1899-12-30T18:47:48"/>
    <d v="1899-12-30T19:00:00"/>
    <s v="One Way"/>
  </r>
  <r>
    <n v="1600410"/>
    <s v="Non-RFID Card Member"/>
    <m/>
    <m/>
    <n v="29550"/>
    <s v="UNITED STATES"/>
    <s v="Single Ride"/>
    <n v="11064"/>
    <x v="10"/>
    <n v="43.060786"/>
    <n v="-87.883825999999999"/>
    <x v="13"/>
    <n v="43.078530000000001"/>
    <n v="-87.882620000000003"/>
    <n v="11"/>
    <n v="3"/>
    <n v="1.7"/>
    <n v="1.6"/>
    <n v="66"/>
    <n v="-1"/>
    <d v="2017-04-26T00:00:00"/>
    <d v="2017-04-01T00:00:00"/>
    <d v="2017-04-26T00:00:00"/>
    <s v="Wednesday"/>
    <d v="1899-12-30T19:14:32"/>
    <d v="1899-12-30T19:00:00"/>
    <n v="1"/>
    <d v="2017-04-26T00:00:00"/>
    <d v="2017-04-01T00:00:00"/>
    <d v="2017-04-26T00:00:00"/>
    <s v="Wednesday"/>
    <d v="1899-12-30T19:25:28"/>
    <d v="1899-12-30T19:00:00"/>
    <s v="One Way"/>
  </r>
  <r>
    <n v="1600481"/>
    <s v="Non-RFID Card Member"/>
    <m/>
    <m/>
    <n v="53202"/>
    <s v="UNITED STATES"/>
    <s v="Single Ride"/>
    <n v="5494"/>
    <x v="37"/>
    <n v="43.036900000000003"/>
    <n v="-87.89667"/>
    <x v="22"/>
    <n v="43.058010000000003"/>
    <n v="-87.877300000000005"/>
    <n v="28"/>
    <n v="0"/>
    <n v="4.2"/>
    <n v="4"/>
    <n v="168"/>
    <n v="-1"/>
    <d v="2017-04-26T00:00:00"/>
    <d v="2017-04-01T00:00:00"/>
    <d v="2017-04-26T00:00:00"/>
    <s v="Wednesday"/>
    <d v="1899-12-30T20:43:47"/>
    <d v="1899-12-30T21:00:00"/>
    <n v="1"/>
    <d v="2017-04-26T00:00:00"/>
    <d v="2017-04-01T00:00:00"/>
    <d v="2017-04-26T00:00:00"/>
    <s v="Wednesday"/>
    <d v="1899-12-30T21:11:22"/>
    <d v="1899-12-30T21:00:00"/>
    <s v="One Way"/>
  </r>
  <r>
    <n v="1600484"/>
    <s v="Non-RFID Card Member"/>
    <m/>
    <m/>
    <n v="53017"/>
    <s v="UNITED STATES"/>
    <s v="Single Ride"/>
    <n v="5421"/>
    <x v="12"/>
    <n v="43.052460000000004"/>
    <n v="-87.891000000000005"/>
    <x v="11"/>
    <n v="43.052460000000004"/>
    <n v="-87.891000000000005"/>
    <n v="47"/>
    <n v="0"/>
    <n v="7.1"/>
    <n v="6.7"/>
    <n v="282"/>
    <n v="-1"/>
    <d v="2017-04-26T00:00:00"/>
    <d v="2017-04-01T00:00:00"/>
    <d v="2017-04-26T00:00:00"/>
    <s v="Wednesday"/>
    <d v="1899-12-30T20:49:14"/>
    <d v="1899-12-30T21:00:00"/>
    <n v="1"/>
    <d v="2017-04-26T00:00:00"/>
    <d v="2017-04-01T00:00:00"/>
    <d v="2017-04-26T00:00:00"/>
    <s v="Wednesday"/>
    <d v="1899-12-30T21:36:58"/>
    <d v="1899-12-30T22:00:00"/>
    <s v="Round Trip"/>
  </r>
  <r>
    <n v="1600641"/>
    <s v="Non-RFID Card Member"/>
    <m/>
    <m/>
    <n v="53202"/>
    <s v="UNITED STATES"/>
    <s v="Single Ride"/>
    <n v="5553"/>
    <x v="38"/>
    <n v="43.058619999999998"/>
    <n v="-87.885319999999993"/>
    <x v="25"/>
    <n v="43.074890000000003"/>
    <n v="-87.882810000000006"/>
    <n v="204"/>
    <n v="3"/>
    <n v="18"/>
    <n v="17.100000000000001"/>
    <n v="720"/>
    <n v="-1"/>
    <d v="2017-04-28T00:00:00"/>
    <d v="2017-04-01T00:00:00"/>
    <d v="2017-04-28T00:00:00"/>
    <s v="Friday"/>
    <d v="1899-12-30T14:38:10"/>
    <d v="1899-12-30T15:00:00"/>
    <n v="1"/>
    <d v="2017-04-28T00:00:00"/>
    <d v="2017-04-01T00:00:00"/>
    <d v="2017-04-28T00:00:00"/>
    <s v="Friday"/>
    <d v="1899-12-30T18:02:19"/>
    <d v="1899-12-30T18:00:00"/>
    <s v="One Way"/>
  </r>
  <r>
    <n v="1601507"/>
    <s v="Non-RFID Card Member"/>
    <m/>
    <m/>
    <n v="49855"/>
    <s v="UNITED STATES"/>
    <s v="Single Ride"/>
    <n v="5442"/>
    <x v="22"/>
    <n v="43.066893999999998"/>
    <n v="-87.877936000000005"/>
    <x v="43"/>
    <n v="43.031480000000002"/>
    <n v="-87.908169999999998"/>
    <n v="53"/>
    <n v="6"/>
    <n v="8"/>
    <n v="7.6"/>
    <n v="318"/>
    <n v="-1"/>
    <d v="2017-04-28T00:00:00"/>
    <d v="2017-04-01T00:00:00"/>
    <d v="2017-04-28T00:00:00"/>
    <s v="Friday"/>
    <d v="1899-12-30T09:33:50"/>
    <d v="1899-12-30T10:00:00"/>
    <n v="1"/>
    <d v="2017-04-28T00:00:00"/>
    <d v="2017-04-01T00:00:00"/>
    <d v="2017-04-28T00:00:00"/>
    <s v="Friday"/>
    <d v="1899-12-30T10:26:56"/>
    <d v="1899-12-30T10:00:00"/>
    <s v="One Way"/>
  </r>
  <r>
    <n v="1601764"/>
    <s v="Non-RFID Card Member"/>
    <m/>
    <m/>
    <m/>
    <s v="UNITED STATES"/>
    <s v="Single Ride"/>
    <n v="5506"/>
    <x v="33"/>
    <n v="43.004728999999998"/>
    <n v="-87.905463999999995"/>
    <x v="30"/>
    <n v="43.004728999999998"/>
    <n v="-87.905463999999995"/>
    <n v="31"/>
    <n v="3"/>
    <n v="4.7"/>
    <n v="4.4000000000000004"/>
    <n v="186"/>
    <n v="-1"/>
    <d v="2017-04-28T00:00:00"/>
    <d v="2017-04-01T00:00:00"/>
    <d v="2017-04-28T00:00:00"/>
    <s v="Friday"/>
    <d v="1899-12-30T11:57:28"/>
    <d v="1899-12-30T12:00:00"/>
    <n v="1"/>
    <d v="2017-04-28T00:00:00"/>
    <d v="2017-04-01T00:00:00"/>
    <d v="2017-04-28T00:00:00"/>
    <s v="Friday"/>
    <d v="1899-12-30T12:28:48"/>
    <d v="1899-12-30T12:00:00"/>
    <s v="Round Trip"/>
  </r>
  <r>
    <n v="1601824"/>
    <s v="Non-RFID Card Member"/>
    <m/>
    <m/>
    <n v="49506"/>
    <s v="UNITED STATES"/>
    <s v="Single Ride"/>
    <n v="139"/>
    <x v="25"/>
    <n v="43.058010000000003"/>
    <n v="-87.877300000000005"/>
    <x v="22"/>
    <n v="43.058010000000003"/>
    <n v="-87.877300000000005"/>
    <n v="130"/>
    <n v="3"/>
    <n v="18"/>
    <n v="17.100000000000001"/>
    <n v="720"/>
    <n v="-1"/>
    <d v="2017-04-28T00:00:00"/>
    <d v="2017-04-01T00:00:00"/>
    <d v="2017-04-28T00:00:00"/>
    <s v="Friday"/>
    <d v="1899-12-30T12:34:48"/>
    <d v="1899-12-30T13:00:00"/>
    <n v="1"/>
    <d v="2017-04-28T00:00:00"/>
    <d v="2017-04-01T00:00:00"/>
    <d v="2017-04-28T00:00:00"/>
    <s v="Friday"/>
    <d v="1899-12-30T14:44:21"/>
    <d v="1899-12-30T15:00:00"/>
    <s v="Round Trip"/>
  </r>
  <r>
    <n v="1601883"/>
    <s v="Non-RFID Card Member"/>
    <m/>
    <m/>
    <n v="53204"/>
    <s v="UNITED STATES"/>
    <s v="Single Ride"/>
    <n v="216"/>
    <x v="25"/>
    <n v="43.058010000000003"/>
    <n v="-87.877300000000005"/>
    <x v="10"/>
    <n v="43.058619999999998"/>
    <n v="-87.885319999999993"/>
    <n v="33"/>
    <n v="0"/>
    <n v="5"/>
    <n v="4.7"/>
    <n v="198"/>
    <n v="-1"/>
    <d v="2017-04-28T00:00:00"/>
    <d v="2017-04-01T00:00:00"/>
    <d v="2017-04-28T00:00:00"/>
    <s v="Friday"/>
    <d v="1899-12-30T13:06:13"/>
    <d v="1899-12-30T13:00:00"/>
    <n v="1"/>
    <d v="2017-04-28T00:00:00"/>
    <d v="2017-04-01T00:00:00"/>
    <d v="2017-04-28T00:00:00"/>
    <s v="Friday"/>
    <d v="1899-12-30T13:39:03"/>
    <d v="1899-12-30T14:00:00"/>
    <s v="One Way"/>
  </r>
  <r>
    <n v="1602666"/>
    <s v="Non-RFID Card Member"/>
    <m/>
    <m/>
    <n v="53576"/>
    <s v="UNITED STATES"/>
    <s v="Single Ride"/>
    <n v="11138"/>
    <x v="12"/>
    <n v="43.052460000000004"/>
    <n v="-87.891000000000005"/>
    <x v="25"/>
    <n v="43.074890000000003"/>
    <n v="-87.882810000000006"/>
    <n v="14"/>
    <n v="3"/>
    <n v="2.1"/>
    <n v="2"/>
    <n v="84"/>
    <n v="-1"/>
    <d v="2017-04-29T00:00:00"/>
    <d v="2017-04-01T00:00:00"/>
    <d v="2017-04-29T00:00:00"/>
    <s v="Saturday"/>
    <d v="1899-12-30T02:15:51"/>
    <d v="1899-12-30T02:00:00"/>
    <n v="1"/>
    <d v="2017-04-29T00:00:00"/>
    <d v="2017-04-01T00:00:00"/>
    <d v="2017-04-29T00:00:00"/>
    <s v="Saturday"/>
    <d v="1899-12-30T02:29:23"/>
    <d v="1899-12-30T02:00:00"/>
    <s v="One Way"/>
  </r>
  <r>
    <n v="1602667"/>
    <s v="Non-RFID Card Member"/>
    <m/>
    <m/>
    <n v="53095"/>
    <s v="UNITED STATES"/>
    <s v="Single Ride"/>
    <n v="11167"/>
    <x v="10"/>
    <n v="43.060786"/>
    <n v="-87.883825999999999"/>
    <x v="13"/>
    <n v="43.078530000000001"/>
    <n v="-87.882620000000003"/>
    <n v="11"/>
    <n v="3"/>
    <n v="1.7"/>
    <n v="1.6"/>
    <n v="66"/>
    <n v="-1"/>
    <d v="2017-04-29T00:00:00"/>
    <d v="2017-04-01T00:00:00"/>
    <d v="2017-04-29T00:00:00"/>
    <s v="Saturday"/>
    <d v="1899-12-30T04:00:06"/>
    <d v="1899-12-30T04:00:00"/>
    <n v="1"/>
    <d v="2017-04-29T00:00:00"/>
    <d v="2017-04-01T00:00:00"/>
    <d v="2017-04-29T00:00:00"/>
    <s v="Saturday"/>
    <d v="1899-12-30T04:11:09"/>
    <d v="1899-12-30T04:00:00"/>
    <s v="One Way"/>
  </r>
  <r>
    <n v="1604305"/>
    <s v="Non-RFID Card Member"/>
    <m/>
    <m/>
    <n v="53511"/>
    <s v="UNITED STATES"/>
    <s v="Single Ride"/>
    <n v="5566"/>
    <x v="4"/>
    <n v="43.04824"/>
    <n v="-87.904970000000006"/>
    <x v="33"/>
    <n v="43.04804"/>
    <n v="-87.896720000000002"/>
    <n v="7"/>
    <n v="3"/>
    <n v="1.1000000000000001"/>
    <n v="1"/>
    <n v="42"/>
    <n v="-1"/>
    <d v="2017-04-29T00:00:00"/>
    <d v="2017-04-01T00:00:00"/>
    <d v="2017-04-29T00:00:00"/>
    <s v="Saturday"/>
    <d v="1899-12-30T23:19:55"/>
    <d v="1899-12-30T23:00:00"/>
    <n v="1"/>
    <d v="2017-04-29T00:00:00"/>
    <d v="2017-04-01T00:00:00"/>
    <d v="2017-04-29T00:00:00"/>
    <s v="Saturday"/>
    <d v="1899-12-30T23:26:52"/>
    <d v="1899-12-30T23:00:00"/>
    <s v="One Way"/>
  </r>
  <r>
    <n v="1604365"/>
    <s v="Non-RFID Card Member"/>
    <m/>
    <m/>
    <n v="53204"/>
    <s v="UNITED STATES"/>
    <s v="Single Ride"/>
    <n v="959"/>
    <x v="50"/>
    <n v="43.026229999999998"/>
    <n v="-87.912809999999993"/>
    <x v="9"/>
    <n v="43.034619999999997"/>
    <n v="-87.917500000000004"/>
    <n v="6"/>
    <n v="0"/>
    <n v="0.9"/>
    <n v="0.9"/>
    <n v="36"/>
    <n v="-1"/>
    <d v="2017-04-30T00:00:00"/>
    <d v="2017-04-01T00:00:00"/>
    <d v="2017-04-30T00:00:00"/>
    <s v="Sunday"/>
    <d v="1899-12-30T06:50:38"/>
    <d v="1899-12-30T07:00:00"/>
    <n v="1"/>
    <d v="2017-04-30T00:00:00"/>
    <d v="2017-04-01T00:00:00"/>
    <d v="2017-04-30T00:00:00"/>
    <s v="Sunday"/>
    <d v="1899-12-30T06:56:37"/>
    <d v="1899-12-30T07:00:00"/>
    <s v="One Way"/>
  </r>
  <r>
    <n v="1489442"/>
    <s v="Non-RFID Card Member"/>
    <m/>
    <m/>
    <n v="60026"/>
    <s v="UNITED STATES"/>
    <s v="Single Ride"/>
    <n v="202"/>
    <x v="24"/>
    <n v="43.040154000000001"/>
    <n v="-87.932113000000001"/>
    <x v="31"/>
    <n v="43.040154000000001"/>
    <n v="-87.932113000000001"/>
    <n v="12"/>
    <n v="3"/>
    <n v="1.8"/>
    <n v="1.7"/>
    <n v="72"/>
    <n v="-1"/>
    <d v="2017-04-22T00:00:00"/>
    <d v="2017-04-01T00:00:00"/>
    <d v="2017-04-22T00:00:00"/>
    <s v="Saturday"/>
    <d v="1899-12-30T02:21:27"/>
    <d v="1899-12-30T02:00:00"/>
    <n v="1"/>
    <d v="2017-04-22T00:00:00"/>
    <d v="2017-04-01T00:00:00"/>
    <d v="2017-04-22T00:00:00"/>
    <s v="Saturday"/>
    <d v="1899-12-30T02:33:02"/>
    <d v="1899-12-30T03:00:00"/>
    <s v="Round Trip"/>
  </r>
  <r>
    <n v="1514336"/>
    <s v="Non-RFID Card Member"/>
    <m/>
    <m/>
    <n v="53074"/>
    <s v="UNITED STATES"/>
    <s v="Single Ride"/>
    <n v="5444"/>
    <x v="27"/>
    <n v="43.074890000000003"/>
    <n v="-87.882810000000006"/>
    <x v="25"/>
    <n v="43.074890000000003"/>
    <n v="-87.882810000000006"/>
    <n v="54"/>
    <n v="3"/>
    <n v="8.1"/>
    <n v="7.7"/>
    <n v="324"/>
    <n v="-1"/>
    <d v="2017-04-22T00:00:00"/>
    <d v="2017-04-01T00:00:00"/>
    <d v="2017-04-22T00:00:00"/>
    <s v="Saturday"/>
    <d v="1899-12-30T10:25:44"/>
    <d v="1899-12-30T10:00:00"/>
    <n v="1"/>
    <d v="2017-04-22T00:00:00"/>
    <d v="2017-04-01T00:00:00"/>
    <d v="2017-04-22T00:00:00"/>
    <s v="Saturday"/>
    <d v="1899-12-30T11:19:08"/>
    <d v="1899-12-30T11:00:00"/>
    <s v="Round Trip"/>
  </r>
  <r>
    <n v="1593431"/>
    <s v="Non-RFID Card Member"/>
    <m/>
    <m/>
    <n v="48864"/>
    <s v="UNITED STATES"/>
    <s v="Single Ride"/>
    <n v="5511"/>
    <x v="24"/>
    <n v="43.040154000000001"/>
    <n v="-87.932113000000001"/>
    <x v="31"/>
    <n v="43.040154000000001"/>
    <n v="-87.932113000000001"/>
    <n v="59"/>
    <n v="6"/>
    <n v="8.9"/>
    <n v="8.4"/>
    <n v="354"/>
    <n v="-1"/>
    <d v="2017-04-22T00:00:00"/>
    <d v="2017-04-01T00:00:00"/>
    <d v="2017-04-22T00:00:00"/>
    <s v="Saturday"/>
    <d v="1899-12-30T11:05:50"/>
    <d v="1899-12-30T11:00:00"/>
    <n v="1"/>
    <d v="2017-04-22T00:00:00"/>
    <d v="2017-04-01T00:00:00"/>
    <d v="2017-04-22T00:00:00"/>
    <s v="Saturday"/>
    <d v="1899-12-30T12:04:56"/>
    <d v="1899-12-30T12:00:00"/>
    <s v="Round Trip"/>
  </r>
  <r>
    <n v="1580865"/>
    <s v="Non-RFID Card Member"/>
    <m/>
    <m/>
    <n v="63128"/>
    <s v="UNITED STATES"/>
    <s v="Single Ride"/>
    <n v="36"/>
    <x v="24"/>
    <n v="43.040154000000001"/>
    <n v="-87.932113000000001"/>
    <x v="19"/>
    <n v="43.040349999999997"/>
    <n v="-87.920760000000001"/>
    <n v="7"/>
    <n v="3"/>
    <n v="1.1000000000000001"/>
    <n v="1"/>
    <n v="42"/>
    <n v="-1"/>
    <d v="2017-04-22T00:00:00"/>
    <d v="2017-04-01T00:00:00"/>
    <d v="2017-04-22T00:00:00"/>
    <s v="Saturday"/>
    <d v="1899-12-30T12:45:47"/>
    <d v="1899-12-30T13:00:00"/>
    <n v="1"/>
    <d v="2017-04-22T00:00:00"/>
    <d v="2017-04-01T00:00:00"/>
    <d v="2017-04-22T00:00:00"/>
    <s v="Saturday"/>
    <d v="1899-12-30T12:52:34"/>
    <d v="1899-12-30T13:00:00"/>
    <s v="One Way"/>
  </r>
  <r>
    <n v="1593739"/>
    <s v="Non-RFID Card Member"/>
    <m/>
    <m/>
    <m/>
    <s v="UNITED STATES"/>
    <s v="Single Ride"/>
    <n v="5534"/>
    <x v="24"/>
    <n v="43.040154000000001"/>
    <n v="-87.932113000000001"/>
    <x v="11"/>
    <n v="43.052460000000004"/>
    <n v="-87.891000000000005"/>
    <n v="57"/>
    <n v="6"/>
    <n v="8.6"/>
    <n v="8.1"/>
    <n v="342"/>
    <n v="-1"/>
    <d v="2017-04-22T00:00:00"/>
    <d v="2017-04-01T00:00:00"/>
    <d v="2017-04-22T00:00:00"/>
    <s v="Saturday"/>
    <d v="1899-12-30T12:47:51"/>
    <d v="1899-12-30T13:00:00"/>
    <n v="1"/>
    <d v="2017-04-22T00:00:00"/>
    <d v="2017-04-01T00:00:00"/>
    <d v="2017-04-22T00:00:00"/>
    <s v="Saturday"/>
    <d v="1899-12-30T13:44:07"/>
    <d v="1899-12-30T14:00:00"/>
    <s v="One Way"/>
  </r>
  <r>
    <n v="1593784"/>
    <s v="Non-RFID Card Member"/>
    <m/>
    <m/>
    <n v="53014"/>
    <s v="UNITED STATES"/>
    <s v="Single Ride"/>
    <n v="11049"/>
    <x v="37"/>
    <n v="43.036900000000003"/>
    <n v="-87.89667"/>
    <x v="12"/>
    <n v="43.036900000000003"/>
    <n v="-87.89667"/>
    <n v="76"/>
    <n v="9"/>
    <n v="11.4"/>
    <n v="10.8"/>
    <n v="456"/>
    <n v="-1"/>
    <d v="2017-04-22T00:00:00"/>
    <d v="2017-04-01T00:00:00"/>
    <d v="2017-04-22T00:00:00"/>
    <s v="Saturday"/>
    <d v="1899-12-30T12:56:28"/>
    <d v="1899-12-30T13:00:00"/>
    <n v="1"/>
    <d v="2017-04-22T00:00:00"/>
    <d v="2017-04-01T00:00:00"/>
    <d v="2017-04-22T00:00:00"/>
    <s v="Saturday"/>
    <d v="1899-12-30T14:12:35"/>
    <d v="1899-12-30T14:00:00"/>
    <s v="Round Trip"/>
  </r>
  <r>
    <n v="1593815"/>
    <s v="Non-RFID Card Member"/>
    <m/>
    <m/>
    <n v="53233"/>
    <s v="UNITED STATES"/>
    <s v="Single Ride"/>
    <n v="36"/>
    <x v="21"/>
    <n v="43.040349999999997"/>
    <n v="-87.920760000000001"/>
    <x v="22"/>
    <n v="43.058010000000003"/>
    <n v="-87.877300000000005"/>
    <n v="29"/>
    <n v="3"/>
    <n v="4.4000000000000004"/>
    <n v="4.0999999999999996"/>
    <n v="174"/>
    <n v="-1"/>
    <d v="2017-04-22T00:00:00"/>
    <d v="2017-04-01T00:00:00"/>
    <d v="2017-04-22T00:00:00"/>
    <s v="Saturday"/>
    <d v="1899-12-30T13:02:46"/>
    <d v="1899-12-30T13:00:00"/>
    <n v="1"/>
    <d v="2017-04-22T00:00:00"/>
    <d v="2017-04-01T00:00:00"/>
    <d v="2017-04-22T00:00:00"/>
    <s v="Saturday"/>
    <d v="1899-12-30T13:31:08"/>
    <d v="1899-12-30T14:00:00"/>
    <s v="One Way"/>
  </r>
  <r>
    <n v="1593826"/>
    <s v="Non-RFID Card Member"/>
    <m/>
    <m/>
    <n v="55001"/>
    <s v="UNITED STATES"/>
    <s v="Single Ride"/>
    <n v="11101"/>
    <x v="24"/>
    <n v="43.040154000000001"/>
    <n v="-87.932113000000001"/>
    <x v="7"/>
    <n v="43.038580000000003"/>
    <n v="-87.90934"/>
    <n v="24"/>
    <n v="3"/>
    <n v="3.6"/>
    <n v="3.4"/>
    <n v="144"/>
    <n v="-1"/>
    <d v="2017-04-22T00:00:00"/>
    <d v="2017-04-01T00:00:00"/>
    <d v="2017-04-22T00:00:00"/>
    <s v="Saturday"/>
    <d v="1899-12-30T13:06:19"/>
    <d v="1899-12-30T13:00:00"/>
    <n v="1"/>
    <d v="2017-04-22T00:00:00"/>
    <d v="2017-04-01T00:00:00"/>
    <d v="2017-04-22T00:00:00"/>
    <s v="Saturday"/>
    <d v="1899-12-30T13:30:02"/>
    <d v="1899-12-30T14:00:00"/>
    <s v="One Way"/>
  </r>
  <r>
    <n v="1593973"/>
    <s v="Non-RFID Card Member"/>
    <m/>
    <m/>
    <n v="54494"/>
    <s v="UNITED STATES"/>
    <s v="Single Ride"/>
    <n v="5566"/>
    <x v="8"/>
    <n v="43.038580000000003"/>
    <n v="-87.90934"/>
    <x v="7"/>
    <n v="43.038580000000003"/>
    <n v="-87.90934"/>
    <n v="32"/>
    <n v="3"/>
    <n v="4.8"/>
    <n v="4.5999999999999996"/>
    <n v="192"/>
    <n v="-1"/>
    <d v="2017-04-22T00:00:00"/>
    <d v="2017-04-01T00:00:00"/>
    <d v="2017-04-22T00:00:00"/>
    <s v="Saturday"/>
    <d v="1899-12-30T13:52:54"/>
    <d v="1899-12-30T14:00:00"/>
    <n v="1"/>
    <d v="2017-04-22T00:00:00"/>
    <d v="2017-04-01T00:00:00"/>
    <d v="2017-04-22T00:00:00"/>
    <s v="Saturday"/>
    <d v="1899-12-30T14:24:54"/>
    <d v="1899-12-30T14:00:00"/>
    <s v="Round Trip"/>
  </r>
  <r>
    <n v="1593238"/>
    <s v="Non-RFID Card Member"/>
    <m/>
    <m/>
    <n v="53212"/>
    <s v="UNITED STATES"/>
    <s v="Single Ride"/>
    <n v="967"/>
    <x v="42"/>
    <n v="43.060079999999999"/>
    <n v="-88.027349999999998"/>
    <x v="56"/>
    <n v="43.052630000000001"/>
    <n v="-88.016319999999993"/>
    <n v="13"/>
    <n v="3"/>
    <n v="2"/>
    <n v="1.9"/>
    <n v="78"/>
    <n v="-1"/>
    <d v="2017-04-22T00:00:00"/>
    <d v="2017-04-01T00:00:00"/>
    <d v="2017-04-22T00:00:00"/>
    <s v="Saturday"/>
    <d v="1899-12-30T14:21:20"/>
    <d v="1899-12-30T14:00:00"/>
    <n v="1"/>
    <d v="2017-04-22T00:00:00"/>
    <d v="2017-04-01T00:00:00"/>
    <d v="2017-04-22T00:00:00"/>
    <s v="Saturday"/>
    <d v="1899-12-30T14:34:25"/>
    <d v="1899-12-30T15:00:00"/>
    <s v="One Way"/>
  </r>
  <r>
    <n v="1593828"/>
    <s v="Non-RFID Card Member"/>
    <m/>
    <m/>
    <n v="55001"/>
    <s v="UNITED STATES"/>
    <s v="Single Ride"/>
    <n v="5566"/>
    <x v="8"/>
    <n v="43.038580000000003"/>
    <n v="-87.90934"/>
    <x v="31"/>
    <n v="43.040154000000001"/>
    <n v="-87.932113000000001"/>
    <n v="13"/>
    <n v="3"/>
    <n v="2"/>
    <n v="1.9"/>
    <n v="78"/>
    <n v="-1"/>
    <d v="2017-04-22T00:00:00"/>
    <d v="2017-04-01T00:00:00"/>
    <d v="2017-04-22T00:00:00"/>
    <s v="Saturday"/>
    <d v="1899-12-30T14:38:59"/>
    <d v="1899-12-30T15:00:00"/>
    <n v="1"/>
    <d v="2017-04-22T00:00:00"/>
    <d v="2017-04-01T00:00:00"/>
    <d v="2017-04-22T00:00:00"/>
    <s v="Saturday"/>
    <d v="1899-12-30T14:51:57"/>
    <d v="1899-12-30T15:00:00"/>
    <s v="One Way"/>
  </r>
  <r>
    <n v="1594251"/>
    <s v="Non-RFID Card Member"/>
    <m/>
    <m/>
    <n v="53213"/>
    <s v="UNITED STATES"/>
    <s v="Single Ride"/>
    <n v="11138"/>
    <x v="31"/>
    <n v="43.06033"/>
    <n v="-87.89546"/>
    <x v="12"/>
    <n v="43.036900000000003"/>
    <n v="-87.89667"/>
    <n v="99"/>
    <n v="12"/>
    <n v="14.9"/>
    <n v="14.1"/>
    <n v="594"/>
    <n v="-1"/>
    <d v="2017-04-22T00:00:00"/>
    <d v="2017-04-01T00:00:00"/>
    <d v="2017-04-22T00:00:00"/>
    <s v="Saturday"/>
    <d v="1899-12-30T14:58:00"/>
    <d v="1899-12-30T15:00:00"/>
    <n v="1"/>
    <d v="2017-04-22T00:00:00"/>
    <d v="2017-04-01T00:00:00"/>
    <d v="2017-04-22T00:00:00"/>
    <s v="Saturday"/>
    <d v="1899-12-30T16:37:59"/>
    <d v="1899-12-30T17:00:00"/>
    <s v="One Way"/>
  </r>
  <r>
    <n v="1546845"/>
    <s v="Non-RFID Card Member"/>
    <m/>
    <m/>
    <n v="53202"/>
    <s v="UNITED STATES"/>
    <s v="Single Ride"/>
    <n v="11090"/>
    <x v="9"/>
    <n v="43.05097"/>
    <n v="-87.906440000000003"/>
    <x v="10"/>
    <n v="43.058619999999998"/>
    <n v="-87.885319999999993"/>
    <n v="20"/>
    <n v="3"/>
    <n v="3"/>
    <n v="2.9"/>
    <n v="120"/>
    <n v="-1"/>
    <d v="2017-04-22T00:00:00"/>
    <d v="2017-04-01T00:00:00"/>
    <d v="2017-04-22T00:00:00"/>
    <s v="Saturday"/>
    <d v="1899-12-30T15:42:59"/>
    <d v="1899-12-30T16:00:00"/>
    <n v="1"/>
    <d v="2017-04-22T00:00:00"/>
    <d v="2017-04-01T00:00:00"/>
    <d v="2017-04-22T00:00:00"/>
    <s v="Saturday"/>
    <d v="1899-12-30T16:02:53"/>
    <d v="1899-12-30T16:00:00"/>
    <s v="One Way"/>
  </r>
  <r>
    <n v="1465461"/>
    <s v="Non-RFID Card Member"/>
    <m/>
    <m/>
    <n v="53186"/>
    <s v="UNITED STATES"/>
    <s v="Single Ride"/>
    <n v="5532"/>
    <x v="43"/>
    <n v="43.05847"/>
    <n v="-87.898079999999993"/>
    <x v="50"/>
    <n v="43.05847"/>
    <n v="-87.898079999999993"/>
    <n v="60"/>
    <n v="6"/>
    <n v="9"/>
    <n v="8.6"/>
    <n v="360"/>
    <n v="-1"/>
    <d v="2017-04-22T00:00:00"/>
    <d v="2017-04-01T00:00:00"/>
    <d v="2017-04-22T00:00:00"/>
    <s v="Saturday"/>
    <d v="1899-12-30T15:49:06"/>
    <d v="1899-12-30T16:00:00"/>
    <n v="1"/>
    <d v="2017-04-22T00:00:00"/>
    <d v="2017-04-01T00:00:00"/>
    <d v="2017-04-22T00:00:00"/>
    <s v="Saturday"/>
    <d v="1899-12-30T16:49:01"/>
    <d v="1899-12-30T17:00:00"/>
    <s v="Round Trip"/>
  </r>
  <r>
    <n v="1594472"/>
    <s v="Non-RFID Card Member"/>
    <m/>
    <m/>
    <n v="53220"/>
    <s v="UNITED STATES"/>
    <s v="Single Ride"/>
    <n v="11080"/>
    <x v="2"/>
    <n v="43.03886"/>
    <n v="-87.902720000000002"/>
    <x v="1"/>
    <n v="43.03886"/>
    <n v="-87.902720000000002"/>
    <n v="56"/>
    <n v="6"/>
    <n v="8.4"/>
    <n v="8"/>
    <n v="336"/>
    <n v="-1"/>
    <d v="2017-04-22T00:00:00"/>
    <d v="2017-04-01T00:00:00"/>
    <d v="2017-04-22T00:00:00"/>
    <s v="Saturday"/>
    <d v="1899-12-30T16:01:43"/>
    <d v="1899-12-30T16:00:00"/>
    <n v="1"/>
    <d v="2017-04-22T00:00:00"/>
    <d v="2017-04-01T00:00:00"/>
    <d v="2017-04-22T00:00:00"/>
    <s v="Saturday"/>
    <d v="1899-12-30T16:57:05"/>
    <d v="1899-12-30T17:00:00"/>
    <s v="Round Trip"/>
  </r>
  <r>
    <n v="1593238"/>
    <s v="Non-RFID Card Member"/>
    <m/>
    <m/>
    <n v="53212"/>
    <s v="UNITED STATES"/>
    <s v="Single Ride"/>
    <n v="5528"/>
    <x v="18"/>
    <n v="43.048609999999996"/>
    <n v="-88.008480000000006"/>
    <x v="54"/>
    <n v="43.060079999999999"/>
    <n v="-88.027349999999998"/>
    <n v="13"/>
    <n v="3"/>
    <n v="2"/>
    <n v="1.9"/>
    <n v="78"/>
    <n v="-1"/>
    <d v="2017-04-22T00:00:00"/>
    <d v="2017-04-01T00:00:00"/>
    <d v="2017-04-22T00:00:00"/>
    <s v="Saturday"/>
    <d v="1899-12-30T16:10:17"/>
    <d v="1899-12-30T16:00:00"/>
    <n v="1"/>
    <d v="2017-04-22T00:00:00"/>
    <d v="2017-04-01T00:00:00"/>
    <d v="2017-04-22T00:00:00"/>
    <s v="Saturday"/>
    <d v="1899-12-30T16:23:12"/>
    <d v="1899-12-30T16:00:00"/>
    <s v="One Way"/>
  </r>
  <r>
    <n v="1594498"/>
    <s v="Non-RFID Card Member"/>
    <m/>
    <m/>
    <n v="53045"/>
    <s v="UNITED STATES"/>
    <s v="Single Ride"/>
    <n v="5491"/>
    <x v="37"/>
    <n v="43.036900000000003"/>
    <n v="-87.89667"/>
    <x v="12"/>
    <n v="43.036900000000003"/>
    <n v="-87.89667"/>
    <n v="58"/>
    <n v="6"/>
    <n v="8.6999999999999993"/>
    <n v="8.3000000000000007"/>
    <n v="348"/>
    <n v="-1"/>
    <d v="2017-04-22T00:00:00"/>
    <d v="2017-04-01T00:00:00"/>
    <d v="2017-04-22T00:00:00"/>
    <s v="Saturday"/>
    <d v="1899-12-30T16:10:43"/>
    <d v="1899-12-30T16:00:00"/>
    <n v="1"/>
    <d v="2017-04-22T00:00:00"/>
    <d v="2017-04-01T00:00:00"/>
    <d v="2017-04-22T00:00:00"/>
    <s v="Saturday"/>
    <d v="1899-12-30T17:08:09"/>
    <d v="1899-12-30T17:00:00"/>
    <s v="Round Trip"/>
  </r>
  <r>
    <n v="1594510"/>
    <s v="Non-RFID Card Member"/>
    <m/>
    <m/>
    <n v="60661"/>
    <s v="UNITED STATES"/>
    <s v="Single Ride"/>
    <n v="5432"/>
    <x v="14"/>
    <n v="43.05536"/>
    <n v="-87.90504"/>
    <x v="6"/>
    <n v="43.03519"/>
    <n v="-87.907390000000007"/>
    <n v="50"/>
    <n v="6"/>
    <n v="7.5"/>
    <n v="7.1"/>
    <n v="300"/>
    <n v="-1"/>
    <d v="2017-04-22T00:00:00"/>
    <d v="2017-04-01T00:00:00"/>
    <d v="2017-04-22T00:00:00"/>
    <s v="Saturday"/>
    <d v="1899-12-30T16:14:53"/>
    <d v="1899-12-30T16:00:00"/>
    <n v="1"/>
    <d v="2017-04-22T00:00:00"/>
    <d v="2017-04-01T00:00:00"/>
    <d v="2017-04-22T00:00:00"/>
    <s v="Saturday"/>
    <d v="1899-12-30T17:04:25"/>
    <d v="1899-12-30T17:00:00"/>
    <s v="One Way"/>
  </r>
  <r>
    <n v="1594560"/>
    <s v="Non-RFID Card Member"/>
    <m/>
    <m/>
    <n v="46220"/>
    <s v="UNITED STATES"/>
    <s v="Single Ride"/>
    <n v="5443"/>
    <x v="37"/>
    <n v="43.036900000000003"/>
    <n v="-87.89667"/>
    <x v="41"/>
    <n v="43.031320000000001"/>
    <n v="-87.904259999999994"/>
    <n v="8"/>
    <n v="3"/>
    <n v="1.2"/>
    <n v="1.1000000000000001"/>
    <n v="48"/>
    <n v="-1"/>
    <d v="2017-04-22T00:00:00"/>
    <d v="2017-04-01T00:00:00"/>
    <d v="2017-04-22T00:00:00"/>
    <s v="Saturday"/>
    <d v="1899-12-30T16:28:45"/>
    <d v="1899-12-30T16:00:00"/>
    <n v="1"/>
    <d v="2017-04-22T00:00:00"/>
    <d v="2017-04-01T00:00:00"/>
    <d v="2017-04-22T00:00:00"/>
    <s v="Saturday"/>
    <d v="1899-12-30T16:36:28"/>
    <d v="1899-12-30T17:00:00"/>
    <s v="One Way"/>
  </r>
  <r>
    <n v="1594153"/>
    <s v="Non-RFID Card Member"/>
    <m/>
    <m/>
    <n v="60563"/>
    <s v="UNITED STATES"/>
    <s v="Single Ride"/>
    <n v="5505"/>
    <x v="5"/>
    <n v="43.031320000000001"/>
    <n v="-87.904259999999994"/>
    <x v="12"/>
    <n v="43.036900000000003"/>
    <n v="-87.89667"/>
    <n v="11"/>
    <n v="3"/>
    <n v="1.7"/>
    <n v="1.6"/>
    <n v="66"/>
    <n v="-1"/>
    <d v="2017-04-22T00:00:00"/>
    <d v="2017-04-01T00:00:00"/>
    <d v="2017-04-22T00:00:00"/>
    <s v="Saturday"/>
    <d v="1899-12-30T16:42:32"/>
    <d v="1899-12-30T17:00:00"/>
    <n v="1"/>
    <d v="2017-04-22T00:00:00"/>
    <d v="2017-04-01T00:00:00"/>
    <d v="2017-04-22T00:00:00"/>
    <s v="Saturday"/>
    <d v="1899-12-30T16:53:14"/>
    <d v="1899-12-30T17:00:00"/>
    <s v="One Way"/>
  </r>
  <r>
    <n v="1594147"/>
    <s v="Non-RFID Card Member"/>
    <m/>
    <m/>
    <n v="61370"/>
    <s v="UNITED STATES"/>
    <s v="Single Ride"/>
    <n v="5486"/>
    <x v="5"/>
    <n v="43.031320000000001"/>
    <n v="-87.904259999999994"/>
    <x v="12"/>
    <n v="43.036900000000003"/>
    <n v="-87.89667"/>
    <n v="10"/>
    <n v="3"/>
    <n v="1.5"/>
    <n v="1.4"/>
    <n v="60"/>
    <n v="-1"/>
    <d v="2017-04-22T00:00:00"/>
    <d v="2017-04-01T00:00:00"/>
    <d v="2017-04-22T00:00:00"/>
    <s v="Saturday"/>
    <d v="1899-12-30T16:43:12"/>
    <d v="1899-12-30T17:00:00"/>
    <n v="1"/>
    <d v="2017-04-22T00:00:00"/>
    <d v="2017-04-01T00:00:00"/>
    <d v="2017-04-22T00:00:00"/>
    <s v="Saturday"/>
    <d v="1899-12-30T16:53:05"/>
    <d v="1899-12-30T17:00:00"/>
    <s v="One Way"/>
  </r>
  <r>
    <n v="1594638"/>
    <s v="Non-RFID Card Member"/>
    <m/>
    <m/>
    <m/>
    <s v="UNITED STATES"/>
    <s v="Single Ride"/>
    <n v="959"/>
    <x v="0"/>
    <n v="43.042490000000001"/>
    <n v="-87.909959999999998"/>
    <x v="58"/>
    <n v="43.026229999999998"/>
    <n v="-87.912809999999993"/>
    <n v="12"/>
    <n v="3"/>
    <n v="1.8"/>
    <n v="1.7"/>
    <n v="72"/>
    <n v="-1"/>
    <d v="2017-04-22T00:00:00"/>
    <d v="2017-04-01T00:00:00"/>
    <d v="2017-04-22T00:00:00"/>
    <s v="Saturday"/>
    <d v="1899-12-30T16:45:21"/>
    <d v="1899-12-30T17:00:00"/>
    <n v="1"/>
    <d v="2017-04-22T00:00:00"/>
    <d v="2017-04-01T00:00:00"/>
    <d v="2017-04-22T00:00:00"/>
    <s v="Saturday"/>
    <d v="1899-12-30T16:57:59"/>
    <d v="1899-12-30T17:00:00"/>
    <s v="One Way"/>
  </r>
  <r>
    <n v="1577699"/>
    <s v="Non-RFID Card Member"/>
    <m/>
    <m/>
    <n v="19341"/>
    <s v="UNITED STATES"/>
    <s v="Single Ride"/>
    <n v="251"/>
    <x v="24"/>
    <n v="43.040154000000001"/>
    <n v="-87.932113000000001"/>
    <x v="48"/>
    <n v="43.060155999999999"/>
    <n v="-87.881258000000003"/>
    <n v="58"/>
    <n v="6"/>
    <n v="8.6999999999999993"/>
    <n v="8.3000000000000007"/>
    <n v="348"/>
    <n v="-1"/>
    <d v="2017-04-22T00:00:00"/>
    <d v="2017-04-01T00:00:00"/>
    <d v="2017-04-22T00:00:00"/>
    <s v="Saturday"/>
    <d v="1899-12-30T16:49:13"/>
    <d v="1899-12-30T17:00:00"/>
    <n v="1"/>
    <d v="2017-04-22T00:00:00"/>
    <d v="2017-04-01T00:00:00"/>
    <d v="2017-04-22T00:00:00"/>
    <s v="Saturday"/>
    <d v="1899-12-30T17:47:23"/>
    <d v="1899-12-30T18:00:00"/>
    <s v="One Way"/>
  </r>
  <r>
    <n v="1364175"/>
    <s v="Non-RFID Card Member"/>
    <m/>
    <m/>
    <n v="60564"/>
    <s v="UNITED STATES"/>
    <s v="Single Ride"/>
    <n v="5562"/>
    <x v="3"/>
    <n v="43.03519"/>
    <n v="-87.907390000000007"/>
    <x v="34"/>
    <n v="43.038649999999997"/>
    <n v="-87.921930000000003"/>
    <n v="14"/>
    <n v="3"/>
    <n v="2.1"/>
    <n v="2"/>
    <n v="84"/>
    <n v="-1"/>
    <d v="2017-04-22T00:00:00"/>
    <d v="2017-04-01T00:00:00"/>
    <d v="2017-04-22T00:00:00"/>
    <s v="Saturday"/>
    <d v="1899-12-30T16:53:13"/>
    <d v="1899-12-30T17:00:00"/>
    <n v="1"/>
    <d v="2017-04-22T00:00:00"/>
    <d v="2017-04-01T00:00:00"/>
    <d v="2017-04-22T00:00:00"/>
    <s v="Saturday"/>
    <d v="1899-12-30T17:07:35"/>
    <d v="1899-12-30T17:00:00"/>
    <s v="One Way"/>
  </r>
  <r>
    <n v="1364175"/>
    <s v="Non-RFID Card Member"/>
    <m/>
    <m/>
    <n v="60564"/>
    <s v="UNITED STATES"/>
    <s v="Single Ride"/>
    <n v="5587"/>
    <x v="3"/>
    <n v="43.03519"/>
    <n v="-87.907390000000007"/>
    <x v="34"/>
    <n v="43.038649999999997"/>
    <n v="-87.921930000000003"/>
    <n v="13"/>
    <n v="3"/>
    <n v="2"/>
    <n v="1.9"/>
    <n v="78"/>
    <n v="-1"/>
    <d v="2017-04-22T00:00:00"/>
    <d v="2017-04-01T00:00:00"/>
    <d v="2017-04-22T00:00:00"/>
    <s v="Saturday"/>
    <d v="1899-12-30T16:54:27"/>
    <d v="1899-12-30T17:00:00"/>
    <n v="1"/>
    <d v="2017-04-22T00:00:00"/>
    <d v="2017-04-01T00:00:00"/>
    <d v="2017-04-22T00:00:00"/>
    <s v="Saturday"/>
    <d v="1899-12-30T17:07:37"/>
    <d v="1899-12-30T17:00:00"/>
    <s v="One Way"/>
  </r>
  <r>
    <n v="1594662"/>
    <s v="Non-RFID Card Member"/>
    <m/>
    <m/>
    <n v="53037"/>
    <s v="UNITED STATES"/>
    <s v="Single Ride"/>
    <n v="11106"/>
    <x v="52"/>
    <n v="43.034619999999997"/>
    <n v="-87.917500000000004"/>
    <x v="9"/>
    <n v="43.034619999999997"/>
    <n v="-87.917500000000004"/>
    <n v="60"/>
    <n v="6"/>
    <n v="9"/>
    <n v="8.6"/>
    <n v="360"/>
    <n v="-1"/>
    <d v="2017-04-22T00:00:00"/>
    <d v="2017-04-01T00:00:00"/>
    <d v="2017-04-22T00:00:00"/>
    <s v="Saturday"/>
    <d v="1899-12-30T16:55:18"/>
    <d v="1899-12-30T17:00:00"/>
    <n v="1"/>
    <d v="2017-04-22T00:00:00"/>
    <d v="2017-04-01T00:00:00"/>
    <d v="2017-04-22T00:00:00"/>
    <s v="Saturday"/>
    <d v="1899-12-30T17:55:30"/>
    <d v="1899-12-30T18:00:00"/>
    <s v="Round Trip"/>
  </r>
  <r>
    <n v="1594685"/>
    <s v="Non-RFID Card Member"/>
    <m/>
    <m/>
    <n v="53211"/>
    <s v="UNITED STATES"/>
    <s v="Single Ride"/>
    <n v="11105"/>
    <x v="8"/>
    <n v="43.038580000000003"/>
    <n v="-87.90934"/>
    <x v="25"/>
    <n v="43.074890000000003"/>
    <n v="-87.882810000000006"/>
    <n v="30"/>
    <n v="3"/>
    <n v="4.5"/>
    <n v="4.3"/>
    <n v="180"/>
    <n v="-1"/>
    <d v="2017-04-22T00:00:00"/>
    <d v="2017-04-01T00:00:00"/>
    <d v="2017-04-22T00:00:00"/>
    <s v="Saturday"/>
    <d v="1899-12-30T17:02:57"/>
    <d v="1899-12-30T17:00:00"/>
    <n v="1"/>
    <d v="2017-04-22T00:00:00"/>
    <d v="2017-04-01T00:00:00"/>
    <d v="2017-04-22T00:00:00"/>
    <s v="Saturday"/>
    <d v="1899-12-30T17:32:58"/>
    <d v="1899-12-30T18:00:00"/>
    <s v="One Way"/>
  </r>
  <r>
    <n v="1594756"/>
    <s v="Non-RFID Card Member"/>
    <m/>
    <m/>
    <n v="53211"/>
    <s v="UNITED STATES"/>
    <s v="Single Ride"/>
    <n v="11125"/>
    <x v="22"/>
    <n v="43.066893999999998"/>
    <n v="-87.877936000000005"/>
    <x v="25"/>
    <n v="43.074890000000003"/>
    <n v="-87.882810000000006"/>
    <n v="28"/>
    <n v="3"/>
    <n v="4.2"/>
    <n v="4"/>
    <n v="168"/>
    <n v="-1"/>
    <d v="2017-04-22T00:00:00"/>
    <d v="2017-04-01T00:00:00"/>
    <d v="2017-04-22T00:00:00"/>
    <s v="Saturday"/>
    <d v="1899-12-30T17:25:31"/>
    <d v="1899-12-30T17:00:00"/>
    <n v="1"/>
    <d v="2017-04-22T00:00:00"/>
    <d v="2017-04-01T00:00:00"/>
    <d v="2017-04-22T00:00:00"/>
    <s v="Saturday"/>
    <d v="1899-12-30T17:53:05"/>
    <d v="1899-12-30T18:00:00"/>
    <s v="One Way"/>
  </r>
  <r>
    <n v="1594804"/>
    <s v="Non-RFID Card Member"/>
    <m/>
    <m/>
    <n v="53204"/>
    <s v="UNITED STATES"/>
    <s v="Single Ride"/>
    <n v="5551"/>
    <x v="34"/>
    <n v="43.02948"/>
    <n v="-87.912819999999996"/>
    <x v="37"/>
    <n v="43.02948"/>
    <n v="-87.912819999999996"/>
    <n v="102"/>
    <n v="12"/>
    <n v="15.3"/>
    <n v="14.5"/>
    <n v="612"/>
    <n v="-1"/>
    <d v="2017-04-22T00:00:00"/>
    <d v="2017-04-01T00:00:00"/>
    <d v="2017-04-22T00:00:00"/>
    <s v="Saturday"/>
    <d v="1899-12-30T17:40:32"/>
    <d v="1899-12-30T18:00:00"/>
    <n v="1"/>
    <d v="2017-04-22T00:00:00"/>
    <d v="2017-04-01T00:00:00"/>
    <d v="2017-04-22T00:00:00"/>
    <s v="Saturday"/>
    <d v="1899-12-30T19:22:24"/>
    <d v="1899-12-30T19:00:00"/>
    <s v="Round Trip"/>
  </r>
  <r>
    <n v="1594861"/>
    <s v="Non-RFID Card Member"/>
    <m/>
    <m/>
    <n v="53211"/>
    <s v="UNITED STATES"/>
    <s v="Single Ride"/>
    <n v="11168"/>
    <x v="32"/>
    <n v="43.078530000000001"/>
    <n v="-87.882620000000003"/>
    <x v="38"/>
    <n v="43.069021999999997"/>
    <n v="-87.887940999999998"/>
    <n v="34"/>
    <n v="3"/>
    <n v="5.0999999999999996"/>
    <n v="4.8"/>
    <n v="204"/>
    <n v="-1"/>
    <d v="2017-04-22T00:00:00"/>
    <d v="2017-04-01T00:00:00"/>
    <d v="2017-04-22T00:00:00"/>
    <s v="Saturday"/>
    <d v="1899-12-30T17:55:51"/>
    <d v="1899-12-30T18:00:00"/>
    <n v="1"/>
    <d v="2017-04-22T00:00:00"/>
    <d v="2017-04-01T00:00:00"/>
    <d v="2017-04-22T00:00:00"/>
    <s v="Saturday"/>
    <d v="1899-12-30T18:29:30"/>
    <d v="1899-12-30T18:00:00"/>
    <s v="One Way"/>
  </r>
  <r>
    <n v="1594867"/>
    <s v="Non-RFID Card Member"/>
    <m/>
    <m/>
    <n v="92118"/>
    <s v="UNITED STATES"/>
    <s v="Single Ride"/>
    <n v="11108"/>
    <x v="24"/>
    <n v="43.040154000000001"/>
    <n v="-87.932113000000001"/>
    <x v="22"/>
    <n v="43.058010000000003"/>
    <n v="-87.877300000000005"/>
    <n v="45"/>
    <n v="6"/>
    <n v="6.8"/>
    <n v="6.4"/>
    <n v="270"/>
    <n v="-1"/>
    <d v="2017-04-22T00:00:00"/>
    <d v="2017-04-01T00:00:00"/>
    <d v="2017-04-22T00:00:00"/>
    <s v="Saturday"/>
    <d v="1899-12-30T17:57:19"/>
    <d v="1899-12-30T18:00:00"/>
    <n v="1"/>
    <d v="2017-04-22T00:00:00"/>
    <d v="2017-04-01T00:00:00"/>
    <d v="2017-04-22T00:00:00"/>
    <s v="Saturday"/>
    <d v="1899-12-30T18:42:22"/>
    <d v="1899-12-30T19:00:00"/>
    <s v="One Way"/>
  </r>
  <r>
    <n v="1444782"/>
    <s v="Non-RFID Card Member"/>
    <m/>
    <m/>
    <n v="30215"/>
    <s v="UNITED STATES"/>
    <s v="Single Ride"/>
    <n v="11102"/>
    <x v="24"/>
    <n v="43.040154000000001"/>
    <n v="-87.932113000000001"/>
    <x v="22"/>
    <n v="43.058010000000003"/>
    <n v="-87.877300000000005"/>
    <n v="48"/>
    <n v="6"/>
    <n v="7.2"/>
    <n v="6.8"/>
    <n v="288"/>
    <n v="-1"/>
    <d v="2017-04-22T00:00:00"/>
    <d v="2017-04-01T00:00:00"/>
    <d v="2017-04-22T00:00:00"/>
    <s v="Saturday"/>
    <d v="1899-12-30T17:58:21"/>
    <d v="1899-12-30T18:00:00"/>
    <n v="1"/>
    <d v="2017-04-22T00:00:00"/>
    <d v="2017-04-01T00:00:00"/>
    <d v="2017-04-22T00:00:00"/>
    <s v="Saturday"/>
    <d v="1899-12-30T18:46:40"/>
    <d v="1899-12-30T19:00:00"/>
    <s v="One Way"/>
  </r>
  <r>
    <n v="1594902"/>
    <s v="Non-RFID Card Member"/>
    <m/>
    <m/>
    <n v="53211"/>
    <s v="UNITED STATES"/>
    <s v="Single Ride"/>
    <n v="5522"/>
    <x v="22"/>
    <n v="43.066893999999998"/>
    <n v="-87.877936000000005"/>
    <x v="35"/>
    <n v="43.066893999999998"/>
    <n v="-87.877936000000005"/>
    <n v="15"/>
    <n v="3"/>
    <n v="2.2999999999999998"/>
    <n v="2.1"/>
    <n v="90"/>
    <n v="-1"/>
    <d v="2017-04-22T00:00:00"/>
    <d v="2017-04-01T00:00:00"/>
    <d v="2017-04-22T00:00:00"/>
    <s v="Saturday"/>
    <d v="1899-12-30T18:08:59"/>
    <d v="1899-12-30T18:00:00"/>
    <n v="1"/>
    <d v="2017-04-22T00:00:00"/>
    <d v="2017-04-01T00:00:00"/>
    <d v="2017-04-22T00:00:00"/>
    <s v="Saturday"/>
    <d v="1899-12-30T18:23:12"/>
    <d v="1899-12-30T18:00:00"/>
    <s v="Round Trip"/>
  </r>
  <r>
    <n v="1594915"/>
    <s v="Non-RFID Card Member"/>
    <m/>
    <m/>
    <n v="53233"/>
    <s v="UNITED STATES"/>
    <s v="Single Ride"/>
    <n v="11148"/>
    <x v="8"/>
    <n v="43.038580000000003"/>
    <n v="-87.90934"/>
    <x v="19"/>
    <n v="43.040349999999997"/>
    <n v="-87.920760000000001"/>
    <n v="117"/>
    <n v="12"/>
    <n v="17.600000000000001"/>
    <n v="16.7"/>
    <n v="702"/>
    <n v="-1"/>
    <d v="2017-04-22T00:00:00"/>
    <d v="2017-04-01T00:00:00"/>
    <d v="2017-04-22T00:00:00"/>
    <s v="Saturday"/>
    <d v="1899-12-30T18:11:48"/>
    <d v="1899-12-30T18:00:00"/>
    <n v="1"/>
    <d v="2017-04-22T00:00:00"/>
    <d v="2017-04-01T00:00:00"/>
    <d v="2017-04-22T00:00:00"/>
    <s v="Saturday"/>
    <d v="1899-12-30T20:08:31"/>
    <d v="1899-12-30T20:00:00"/>
    <s v="One Way"/>
  </r>
  <r>
    <n v="1594939"/>
    <s v="Non-RFID Card Member"/>
    <m/>
    <m/>
    <n v="53202"/>
    <s v="UNITED STATES"/>
    <s v="Single Ride"/>
    <n v="344"/>
    <x v="3"/>
    <n v="43.03519"/>
    <n v="-87.907390000000007"/>
    <x v="28"/>
    <n v="43.045712999999999"/>
    <n v="-87.899756999999994"/>
    <n v="18"/>
    <n v="3"/>
    <n v="2.7"/>
    <n v="2.6"/>
    <n v="108"/>
    <n v="-1"/>
    <d v="2017-04-22T00:00:00"/>
    <d v="2017-04-01T00:00:00"/>
    <d v="2017-04-22T00:00:00"/>
    <s v="Saturday"/>
    <d v="1899-12-30T18:20:18"/>
    <d v="1899-12-30T18:00:00"/>
    <n v="1"/>
    <d v="2017-04-22T00:00:00"/>
    <d v="2017-04-01T00:00:00"/>
    <d v="2017-04-22T00:00:00"/>
    <s v="Saturday"/>
    <d v="1899-12-30T18:38:20"/>
    <d v="1899-12-30T19:00:00"/>
    <s v="One Way"/>
  </r>
  <r>
    <n v="1436591"/>
    <s v="Non-RFID Card Member"/>
    <m/>
    <m/>
    <n v="53226"/>
    <s v="UNITED STATES"/>
    <s v="Single Ride"/>
    <n v="5498"/>
    <x v="51"/>
    <n v="43.06044"/>
    <n v="-88.016239999999996"/>
    <x v="32"/>
    <n v="43.048609999999996"/>
    <n v="-88.008480000000006"/>
    <n v="11"/>
    <n v="3"/>
    <n v="1.7"/>
    <n v="1.6"/>
    <n v="66"/>
    <n v="-1"/>
    <d v="2017-04-22T00:00:00"/>
    <d v="2017-04-01T00:00:00"/>
    <d v="2017-04-22T00:00:00"/>
    <s v="Saturday"/>
    <d v="1899-12-30T18:35:11"/>
    <d v="1899-12-30T19:00:00"/>
    <n v="1"/>
    <d v="2017-04-22T00:00:00"/>
    <d v="2017-04-01T00:00:00"/>
    <d v="2017-04-22T00:00:00"/>
    <s v="Saturday"/>
    <d v="1899-12-30T18:46:03"/>
    <d v="1899-12-30T19:00:00"/>
    <s v="One Way"/>
  </r>
  <r>
    <n v="1583111"/>
    <s v="Non-RFID Card Member"/>
    <m/>
    <m/>
    <n v="53207"/>
    <s v="UNITED STATES"/>
    <s v="Single Ride"/>
    <n v="11108"/>
    <x v="25"/>
    <n v="43.058010000000003"/>
    <n v="-87.877300000000005"/>
    <x v="22"/>
    <n v="43.058010000000003"/>
    <n v="-87.877300000000005"/>
    <n v="55"/>
    <n v="6"/>
    <n v="8.3000000000000007"/>
    <n v="7.8"/>
    <n v="330"/>
    <n v="-1"/>
    <d v="2017-04-22T00:00:00"/>
    <d v="2017-04-01T00:00:00"/>
    <d v="2017-04-22T00:00:00"/>
    <s v="Saturday"/>
    <d v="1899-12-30T18:47:55"/>
    <d v="1899-12-30T19:00:00"/>
    <n v="1"/>
    <d v="2017-04-22T00:00:00"/>
    <d v="2017-04-01T00:00:00"/>
    <d v="2017-04-22T00:00:00"/>
    <s v="Saturday"/>
    <d v="1899-12-30T19:42:44"/>
    <d v="1899-12-30T20:00:00"/>
    <s v="Round Trip"/>
  </r>
  <r>
    <n v="1562796"/>
    <s v="Non-RFID Card Member"/>
    <m/>
    <m/>
    <n v="53202"/>
    <s v="UNITED STATES"/>
    <s v="Single Ride"/>
    <n v="5475"/>
    <x v="11"/>
    <n v="43.04804"/>
    <n v="-87.896720000000002"/>
    <x v="33"/>
    <n v="43.04804"/>
    <n v="-87.896720000000002"/>
    <n v="61"/>
    <n v="6"/>
    <n v="9.1999999999999993"/>
    <n v="8.6999999999999993"/>
    <n v="366"/>
    <n v="-1"/>
    <d v="2017-04-22T00:00:00"/>
    <d v="2017-04-01T00:00:00"/>
    <d v="2017-04-22T00:00:00"/>
    <s v="Saturday"/>
    <d v="1899-12-30T18:53:12"/>
    <d v="1899-12-30T19:00:00"/>
    <n v="1"/>
    <d v="2017-04-22T00:00:00"/>
    <d v="2017-04-01T00:00:00"/>
    <d v="2017-04-22T00:00:00"/>
    <s v="Saturday"/>
    <d v="1899-12-30T19:54:26"/>
    <d v="1899-12-30T20:00:00"/>
    <s v="Round Trip"/>
  </r>
  <r>
    <n v="1595066"/>
    <s v="Non-RFID Card Member"/>
    <m/>
    <m/>
    <n v="53202"/>
    <s v="UNITED STATES"/>
    <s v="Single Ride"/>
    <n v="5573"/>
    <x v="43"/>
    <n v="43.05847"/>
    <n v="-87.898079999999993"/>
    <x v="11"/>
    <n v="43.052460000000004"/>
    <n v="-87.891000000000005"/>
    <n v="12"/>
    <n v="3"/>
    <n v="1.8"/>
    <n v="1.7"/>
    <n v="72"/>
    <n v="-1"/>
    <d v="2017-04-22T00:00:00"/>
    <d v="2017-04-01T00:00:00"/>
    <d v="2017-04-22T00:00:00"/>
    <s v="Saturday"/>
    <d v="1899-12-30T19:17:39"/>
    <d v="1899-12-30T19:00:00"/>
    <n v="1"/>
    <d v="2017-04-22T00:00:00"/>
    <d v="2017-04-01T00:00:00"/>
    <d v="2017-04-22T00:00:00"/>
    <s v="Saturday"/>
    <d v="1899-12-30T19:29:12"/>
    <d v="1899-12-30T19:00:00"/>
    <s v="One Way"/>
  </r>
  <r>
    <n v="1595105"/>
    <s v="Non-RFID Card Member"/>
    <m/>
    <m/>
    <n v="53209"/>
    <s v="UNITED STATES"/>
    <s v="Single Ride"/>
    <n v="35"/>
    <x v="25"/>
    <n v="43.058010000000003"/>
    <n v="-87.877300000000005"/>
    <x v="22"/>
    <n v="43.058010000000003"/>
    <n v="-87.877300000000005"/>
    <n v="34"/>
    <n v="3"/>
    <n v="5.0999999999999996"/>
    <n v="4.8"/>
    <n v="204"/>
    <n v="-1"/>
    <d v="2017-04-22T00:00:00"/>
    <d v="2017-04-01T00:00:00"/>
    <d v="2017-04-22T00:00:00"/>
    <s v="Saturday"/>
    <d v="1899-12-30T19:33:01"/>
    <d v="1899-12-30T20:00:00"/>
    <n v="1"/>
    <d v="2017-04-22T00:00:00"/>
    <d v="2017-04-01T00:00:00"/>
    <d v="2017-04-22T00:00:00"/>
    <s v="Saturday"/>
    <d v="1899-12-30T20:07:40"/>
    <d v="1899-12-30T20:00:00"/>
    <s v="Round Trip"/>
  </r>
  <r>
    <n v="1595105"/>
    <s v="Non-RFID Card Member"/>
    <m/>
    <m/>
    <n v="53209"/>
    <s v="UNITED STATES"/>
    <s v="Single Ride"/>
    <n v="45"/>
    <x v="25"/>
    <n v="43.058010000000003"/>
    <n v="-87.877300000000005"/>
    <x v="22"/>
    <n v="43.058010000000003"/>
    <n v="-87.877300000000005"/>
    <n v="13"/>
    <n v="3"/>
    <n v="2"/>
    <n v="1.9"/>
    <n v="78"/>
    <n v="-1"/>
    <d v="2017-04-22T00:00:00"/>
    <d v="2017-04-01T00:00:00"/>
    <d v="2017-04-22T00:00:00"/>
    <s v="Saturday"/>
    <d v="1899-12-30T19:35:02"/>
    <d v="1899-12-30T20:00:00"/>
    <n v="1"/>
    <d v="2017-04-22T00:00:00"/>
    <d v="2017-04-01T00:00:00"/>
    <d v="2017-04-22T00:00:00"/>
    <s v="Saturday"/>
    <d v="1899-12-30T19:48:36"/>
    <d v="1899-12-30T20:00:00"/>
    <s v="Round Trip"/>
  </r>
  <r>
    <n v="1591591"/>
    <s v="Non-RFID Card Member"/>
    <m/>
    <m/>
    <n v="6511"/>
    <s v="UNITED STATES"/>
    <s v="Single Ride"/>
    <n v="5452"/>
    <x v="34"/>
    <n v="43.02948"/>
    <n v="-87.912819999999996"/>
    <x v="3"/>
    <n v="43.03913"/>
    <n v="-87.916150000000002"/>
    <n v="8"/>
    <n v="3"/>
    <n v="1.2"/>
    <n v="1.1000000000000001"/>
    <n v="48"/>
    <n v="-1"/>
    <d v="2017-04-22T00:00:00"/>
    <d v="2017-04-01T00:00:00"/>
    <d v="2017-04-22T00:00:00"/>
    <s v="Saturday"/>
    <d v="1899-12-30T20:26:28"/>
    <d v="1899-12-30T20:00:00"/>
    <n v="1"/>
    <d v="2017-04-22T00:00:00"/>
    <d v="2017-04-01T00:00:00"/>
    <d v="2017-04-22T00:00:00"/>
    <s v="Saturday"/>
    <d v="1899-12-30T20:34:15"/>
    <d v="1899-12-30T21:00:00"/>
    <s v="One Way"/>
  </r>
  <r>
    <n v="1595261"/>
    <s v="Non-RFID Card Member"/>
    <m/>
    <m/>
    <n v="53223"/>
    <s v="UNITED STATES"/>
    <s v="Single Ride"/>
    <n v="11098"/>
    <x v="46"/>
    <n v="43.026470000000003"/>
    <n v="-87.918040000000005"/>
    <x v="44"/>
    <n v="43.026470000000003"/>
    <n v="-87.918040000000005"/>
    <n v="23"/>
    <n v="3"/>
    <n v="3.5"/>
    <n v="3.3"/>
    <n v="138"/>
    <n v="-1"/>
    <d v="2017-04-22T00:00:00"/>
    <d v="2017-04-01T00:00:00"/>
    <d v="2017-04-22T00:00:00"/>
    <s v="Saturday"/>
    <d v="1899-12-30T20:53:15"/>
    <d v="1899-12-30T21:00:00"/>
    <n v="1"/>
    <d v="2017-04-22T00:00:00"/>
    <d v="2017-04-01T00:00:00"/>
    <d v="2017-04-22T00:00:00"/>
    <s v="Saturday"/>
    <d v="1899-12-30T21:16:58"/>
    <d v="1899-12-30T21:00:00"/>
    <s v="Round Trip"/>
  </r>
  <r>
    <n v="1595304"/>
    <s v="Non-RFID Card Member"/>
    <m/>
    <m/>
    <n v="53207"/>
    <s v="UNITED STATES"/>
    <s v="Single Ride"/>
    <n v="959"/>
    <x v="0"/>
    <n v="43.042490000000001"/>
    <n v="-87.909959999999998"/>
    <x v="58"/>
    <n v="43.026229999999998"/>
    <n v="-87.912809999999993"/>
    <n v="11"/>
    <n v="3"/>
    <n v="1.7"/>
    <n v="1.6"/>
    <n v="66"/>
    <n v="-1"/>
    <d v="2017-04-22T00:00:00"/>
    <d v="2017-04-01T00:00:00"/>
    <d v="2017-04-22T00:00:00"/>
    <s v="Saturday"/>
    <d v="1899-12-30T21:27:04"/>
    <d v="1899-12-30T21:00:00"/>
    <n v="1"/>
    <d v="2017-04-22T00:00:00"/>
    <d v="2017-04-01T00:00:00"/>
    <d v="2017-04-22T00:00:00"/>
    <s v="Saturday"/>
    <d v="1899-12-30T21:38:29"/>
    <d v="1899-12-30T22:00:00"/>
    <s v="One Way"/>
  </r>
  <r>
    <n v="1595319"/>
    <s v="Non-RFID Card Member"/>
    <m/>
    <m/>
    <n v="54121"/>
    <s v="UNITED STATES"/>
    <s v="Single Ride"/>
    <n v="5423"/>
    <x v="23"/>
    <n v="43.053040000000003"/>
    <n v="-87.897660000000002"/>
    <x v="29"/>
    <n v="43.06033"/>
    <n v="-87.89546"/>
    <n v="10"/>
    <n v="3"/>
    <n v="1.5"/>
    <n v="1.4"/>
    <n v="60"/>
    <n v="-1"/>
    <d v="2017-04-22T00:00:00"/>
    <d v="2017-04-01T00:00:00"/>
    <d v="2017-04-22T00:00:00"/>
    <s v="Saturday"/>
    <d v="1899-12-30T21:41:35"/>
    <d v="1899-12-30T22:00:00"/>
    <n v="1"/>
    <d v="2017-04-22T00:00:00"/>
    <d v="2017-04-01T00:00:00"/>
    <d v="2017-04-22T00:00:00"/>
    <s v="Saturday"/>
    <d v="1899-12-30T21:51:11"/>
    <d v="1899-12-30T22:00:00"/>
    <s v="One Way"/>
  </r>
  <r>
    <n v="1581226"/>
    <s v="Non-RFID Card Member"/>
    <m/>
    <m/>
    <n v="53202"/>
    <s v="UNITED STATES"/>
    <s v="Single Ride"/>
    <n v="5502"/>
    <x v="16"/>
    <n v="43.03913"/>
    <n v="-87.916150000000002"/>
    <x v="40"/>
    <n v="43.05097"/>
    <n v="-87.906440000000003"/>
    <n v="10"/>
    <n v="3"/>
    <n v="1.5"/>
    <n v="1.4"/>
    <n v="60"/>
    <n v="-1"/>
    <d v="2017-04-22T00:00:00"/>
    <d v="2017-04-01T00:00:00"/>
    <d v="2017-04-22T00:00:00"/>
    <s v="Saturday"/>
    <d v="1899-12-30T22:02:54"/>
    <d v="1899-12-30T22:00:00"/>
    <n v="1"/>
    <d v="2017-04-22T00:00:00"/>
    <d v="2017-04-01T00:00:00"/>
    <d v="2017-04-22T00:00:00"/>
    <s v="Saturday"/>
    <d v="1899-12-30T22:12:23"/>
    <d v="1899-12-30T22:00:00"/>
    <s v="One Way"/>
  </r>
  <r>
    <n v="1595378"/>
    <s v="Non-RFID Card Member"/>
    <m/>
    <m/>
    <n v="53218"/>
    <s v="UNITED STATES"/>
    <s v="Single Ride"/>
    <n v="5507"/>
    <x v="13"/>
    <n v="43.038649999999997"/>
    <n v="-87.921930000000003"/>
    <x v="34"/>
    <n v="43.038649999999997"/>
    <n v="-87.921930000000003"/>
    <n v="26"/>
    <n v="3"/>
    <n v="3.9"/>
    <n v="3.7"/>
    <n v="156"/>
    <n v="-1"/>
    <d v="2017-04-22T00:00:00"/>
    <d v="2017-04-01T00:00:00"/>
    <d v="2017-04-22T00:00:00"/>
    <s v="Saturday"/>
    <d v="1899-12-30T22:42:39"/>
    <d v="1899-12-30T23:00:00"/>
    <n v="1"/>
    <d v="2017-04-22T00:00:00"/>
    <d v="2017-04-01T00:00:00"/>
    <d v="2017-04-22T00:00:00"/>
    <s v="Saturday"/>
    <d v="1899-12-30T23:08:13"/>
    <d v="1899-12-30T23:00:00"/>
    <s v="Round Trip"/>
  </r>
  <r>
    <n v="1595442"/>
    <s v="Non-RFID Card Member"/>
    <m/>
    <m/>
    <n v="53204"/>
    <s v="UNITED STATES"/>
    <s v="Single Ride"/>
    <n v="5486"/>
    <x v="37"/>
    <n v="43.036900000000003"/>
    <n v="-87.89667"/>
    <x v="12"/>
    <n v="43.036900000000003"/>
    <n v="-87.89667"/>
    <n v="25"/>
    <n v="3"/>
    <n v="3.8"/>
    <n v="3.6"/>
    <n v="150"/>
    <n v="-1"/>
    <d v="2017-04-23T00:00:00"/>
    <d v="2017-04-01T00:00:00"/>
    <d v="2017-04-23T00:00:00"/>
    <s v="Sunday"/>
    <d v="1899-12-30T00:44:05"/>
    <d v="1899-12-30T01:00:00"/>
    <n v="1"/>
    <d v="2017-04-23T00:00:00"/>
    <d v="2017-04-01T00:00:00"/>
    <d v="2017-04-23T00:00:00"/>
    <s v="Sunday"/>
    <d v="1899-12-30T01:09:49"/>
    <d v="1899-12-30T01:00:00"/>
    <s v="Round Trip"/>
  </r>
  <r>
    <n v="1595444"/>
    <s v="Non-RFID Card Member"/>
    <m/>
    <m/>
    <n v="53202"/>
    <s v="UNITED STATES"/>
    <s v="Single Ride"/>
    <n v="11137"/>
    <x v="11"/>
    <n v="43.04804"/>
    <n v="-87.896720000000002"/>
    <x v="11"/>
    <n v="43.052460000000004"/>
    <n v="-87.891000000000005"/>
    <n v="4"/>
    <n v="0"/>
    <n v="0.6"/>
    <n v="0.6"/>
    <n v="24"/>
    <n v="-1"/>
    <d v="2017-04-23T00:00:00"/>
    <d v="2017-04-01T00:00:00"/>
    <d v="2017-04-23T00:00:00"/>
    <s v="Sunday"/>
    <d v="1899-12-30T00:51:44"/>
    <d v="1899-12-30T01:00:00"/>
    <n v="1"/>
    <d v="2017-04-23T00:00:00"/>
    <d v="2017-04-01T00:00:00"/>
    <d v="2017-04-23T00:00:00"/>
    <s v="Sunday"/>
    <d v="1899-12-30T00:55:01"/>
    <d v="1899-12-30T01:00:00"/>
    <s v="One Way"/>
  </r>
  <r>
    <n v="1595475"/>
    <s v="Non-RFID Card Member"/>
    <m/>
    <m/>
    <n v="53228"/>
    <s v="UNITED STATES"/>
    <s v="Single Ride"/>
    <n v="5548"/>
    <x v="40"/>
    <n v="43.046570000000003"/>
    <n v="-87.908720000000002"/>
    <x v="47"/>
    <n v="43.060250000000003"/>
    <n v="-87.892169999999993"/>
    <n v="31"/>
    <n v="3"/>
    <n v="4.7"/>
    <n v="4.4000000000000004"/>
    <n v="186"/>
    <n v="-1"/>
    <d v="2017-04-23T00:00:00"/>
    <d v="2017-04-01T00:00:00"/>
    <d v="2017-04-23T00:00:00"/>
    <s v="Sunday"/>
    <d v="1899-12-30T02:30:12"/>
    <d v="1899-12-30T03:00:00"/>
    <n v="1"/>
    <d v="2017-04-23T00:00:00"/>
    <d v="2017-04-01T00:00:00"/>
    <d v="2017-04-23T00:00:00"/>
    <s v="Sunday"/>
    <d v="1899-12-30T03:01:32"/>
    <d v="1899-12-30T03:00:00"/>
    <s v="One Way"/>
  </r>
  <r>
    <n v="1556816"/>
    <s v="Non-RFID Card Member"/>
    <m/>
    <m/>
    <n v="53221"/>
    <s v="UNITED STATES"/>
    <s v="Single Ride"/>
    <n v="976"/>
    <x v="29"/>
    <n v="43.052549999999997"/>
    <n v="-87.909329999999997"/>
    <x v="29"/>
    <n v="43.06033"/>
    <n v="-87.89546"/>
    <n v="5"/>
    <n v="3"/>
    <n v="0.8"/>
    <n v="0.7"/>
    <n v="30"/>
    <n v="-1"/>
    <d v="2017-04-23T00:00:00"/>
    <d v="2017-04-01T00:00:00"/>
    <d v="2017-04-23T00:00:00"/>
    <s v="Sunday"/>
    <d v="1899-12-30T08:00:07"/>
    <d v="1899-12-30T08:00:00"/>
    <n v="1"/>
    <d v="2017-04-23T00:00:00"/>
    <d v="2017-04-01T00:00:00"/>
    <d v="2017-04-23T00:00:00"/>
    <s v="Sunday"/>
    <d v="1899-12-30T08:05:49"/>
    <d v="1899-12-30T08:00:00"/>
    <s v="One Way"/>
  </r>
  <r>
    <n v="1595706"/>
    <s v="Non-RFID Card Member"/>
    <m/>
    <m/>
    <n v="54701"/>
    <s v="UNITED STATES"/>
    <s v="Single Ride"/>
    <n v="5442"/>
    <x v="25"/>
    <n v="43.058010000000003"/>
    <n v="-87.877300000000005"/>
    <x v="22"/>
    <n v="43.058010000000003"/>
    <n v="-87.877300000000005"/>
    <n v="80"/>
    <n v="9"/>
    <n v="12"/>
    <n v="11.4"/>
    <n v="480"/>
    <n v="-1"/>
    <d v="2017-04-23T00:00:00"/>
    <d v="2017-04-01T00:00:00"/>
    <d v="2017-04-23T00:00:00"/>
    <s v="Sunday"/>
    <d v="1899-12-30T10:57:00"/>
    <d v="1899-12-30T11:00:00"/>
    <n v="1"/>
    <d v="2017-04-23T00:00:00"/>
    <d v="2017-04-01T00:00:00"/>
    <d v="2017-04-23T00:00:00"/>
    <s v="Sunday"/>
    <d v="1899-12-30T12:17:48"/>
    <d v="1899-12-30T12:00:00"/>
    <s v="Round Trip"/>
  </r>
  <r>
    <n v="1595741"/>
    <s v="Non-RFID Card Member"/>
    <m/>
    <m/>
    <n v="53207"/>
    <s v="UNITED STATES"/>
    <s v="Single Ride"/>
    <n v="23"/>
    <x v="33"/>
    <n v="43.004728999999998"/>
    <n v="-87.905463999999995"/>
    <x v="30"/>
    <n v="43.004728999999998"/>
    <n v="-87.905463999999995"/>
    <n v="42"/>
    <n v="6"/>
    <n v="6.3"/>
    <n v="6"/>
    <n v="252"/>
    <n v="-1"/>
    <d v="2017-04-23T00:00:00"/>
    <d v="2017-04-01T00:00:00"/>
    <d v="2017-04-23T00:00:00"/>
    <s v="Sunday"/>
    <d v="1899-12-30T11:13:35"/>
    <d v="1899-12-30T11:00:00"/>
    <n v="1"/>
    <d v="2017-04-23T00:00:00"/>
    <d v="2017-04-01T00:00:00"/>
    <d v="2017-04-23T00:00:00"/>
    <s v="Sunday"/>
    <d v="1899-12-30T11:55:10"/>
    <d v="1899-12-30T12:00:00"/>
    <s v="Round Trip"/>
  </r>
  <r>
    <n v="1595784"/>
    <s v="Non-RFID Card Member"/>
    <m/>
    <m/>
    <n v="53716"/>
    <s v="UNITED STATES"/>
    <s v="Single Ride"/>
    <n v="11076"/>
    <x v="1"/>
    <n v="43.048200000000001"/>
    <n v="-87.900859999999994"/>
    <x v="11"/>
    <n v="43.052460000000004"/>
    <n v="-87.891000000000005"/>
    <n v="85"/>
    <n v="9"/>
    <n v="12.8"/>
    <n v="12.1"/>
    <n v="510"/>
    <n v="-1"/>
    <d v="2017-04-23T00:00:00"/>
    <d v="2017-04-01T00:00:00"/>
    <d v="2017-04-23T00:00:00"/>
    <s v="Sunday"/>
    <d v="1899-12-30T11:31:59"/>
    <d v="1899-12-30T12:00:00"/>
    <n v="1"/>
    <d v="2017-04-23T00:00:00"/>
    <d v="2017-04-01T00:00:00"/>
    <d v="2017-04-23T00:00:00"/>
    <s v="Sunday"/>
    <d v="1899-12-30T12:56:13"/>
    <d v="1899-12-30T13:00:00"/>
    <s v="One Way"/>
  </r>
  <r>
    <n v="1595791"/>
    <s v="Non-RFID Card Member"/>
    <m/>
    <m/>
    <n v="53597"/>
    <s v="UNITED STATES"/>
    <s v="Single Ride"/>
    <n v="11093"/>
    <x v="50"/>
    <n v="43.026229999999998"/>
    <n v="-87.912809999999993"/>
    <x v="58"/>
    <n v="43.026229999999998"/>
    <n v="-87.912809999999993"/>
    <n v="48"/>
    <n v="6"/>
    <n v="7.2"/>
    <n v="6.8"/>
    <n v="288"/>
    <n v="-1"/>
    <d v="2017-04-23T00:00:00"/>
    <d v="2017-04-01T00:00:00"/>
    <d v="2017-04-23T00:00:00"/>
    <s v="Sunday"/>
    <d v="1899-12-30T11:34:23"/>
    <d v="1899-12-30T12:00:00"/>
    <n v="1"/>
    <d v="2017-04-23T00:00:00"/>
    <d v="2017-04-01T00:00:00"/>
    <d v="2017-04-23T00:00:00"/>
    <s v="Sunday"/>
    <d v="1899-12-30T12:22:03"/>
    <d v="1899-12-30T12:00:00"/>
    <s v="Round Trip"/>
  </r>
  <r>
    <n v="1595855"/>
    <s v="Non-RFID Card Member"/>
    <m/>
    <m/>
    <n v="53217"/>
    <s v="UNITED STATES"/>
    <s v="Single Ride"/>
    <n v="11145"/>
    <x v="48"/>
    <n v="43.060155999999999"/>
    <n v="-87.881258000000003"/>
    <x v="26"/>
    <n v="43.053040000000003"/>
    <n v="-87.897660000000002"/>
    <n v="47"/>
    <n v="6"/>
    <n v="7.1"/>
    <n v="6.7"/>
    <n v="282"/>
    <n v="-1"/>
    <d v="2017-04-23T00:00:00"/>
    <d v="2017-04-01T00:00:00"/>
    <d v="2017-04-23T00:00:00"/>
    <s v="Sunday"/>
    <d v="1899-12-30T11:59:41"/>
    <d v="1899-12-30T12:00:00"/>
    <n v="1"/>
    <d v="2017-04-23T00:00:00"/>
    <d v="2017-04-01T00:00:00"/>
    <d v="2017-04-23T00:00:00"/>
    <s v="Sunday"/>
    <d v="1899-12-30T12:46:46"/>
    <d v="1899-12-30T13:00:00"/>
    <s v="One Way"/>
  </r>
  <r>
    <n v="1595908"/>
    <s v="Non-RFID Card Member"/>
    <m/>
    <m/>
    <n v="53211"/>
    <s v="UNITED STATES"/>
    <s v="Single Ride"/>
    <n v="135"/>
    <x v="27"/>
    <n v="43.074890000000003"/>
    <n v="-87.882810000000006"/>
    <x v="25"/>
    <n v="43.074890000000003"/>
    <n v="-87.882810000000006"/>
    <n v="91"/>
    <n v="9"/>
    <n v="13.7"/>
    <n v="13"/>
    <n v="546"/>
    <n v="-1"/>
    <d v="2017-04-23T00:00:00"/>
    <d v="2017-04-01T00:00:00"/>
    <d v="2017-04-23T00:00:00"/>
    <s v="Sunday"/>
    <d v="1899-12-30T12:19:33"/>
    <d v="1899-12-30T12:00:00"/>
    <n v="1"/>
    <d v="2017-04-23T00:00:00"/>
    <d v="2017-04-01T00:00:00"/>
    <d v="2017-04-23T00:00:00"/>
    <s v="Sunday"/>
    <d v="1899-12-30T13:50:03"/>
    <d v="1899-12-30T14:00:00"/>
    <s v="Round Trip"/>
  </r>
  <r>
    <n v="1595919"/>
    <s v="Non-RFID Card Member"/>
    <m/>
    <m/>
    <n v="60010"/>
    <s v="UNITED STATES"/>
    <s v="Single Ride"/>
    <n v="91"/>
    <x v="11"/>
    <n v="43.04804"/>
    <n v="-87.896720000000002"/>
    <x v="33"/>
    <n v="43.04804"/>
    <n v="-87.896720000000002"/>
    <n v="108"/>
    <n v="12"/>
    <n v="16.2"/>
    <n v="15.4"/>
    <n v="648"/>
    <n v="-1"/>
    <d v="2017-04-23T00:00:00"/>
    <d v="2017-04-01T00:00:00"/>
    <d v="2017-04-23T00:00:00"/>
    <s v="Sunday"/>
    <d v="1899-12-30T12:21:19"/>
    <d v="1899-12-30T12:00:00"/>
    <n v="1"/>
    <d v="2017-04-23T00:00:00"/>
    <d v="2017-04-01T00:00:00"/>
    <d v="2017-04-23T00:00:00"/>
    <s v="Sunday"/>
    <d v="1899-12-30T14:09:30"/>
    <d v="1899-12-30T14:00:00"/>
    <s v="Round Trip"/>
  </r>
  <r>
    <n v="1595911"/>
    <s v="Non-RFID Card Member"/>
    <m/>
    <m/>
    <n v="60320"/>
    <s v="UNITED STATES"/>
    <s v="Single Ride"/>
    <n v="5449"/>
    <x v="11"/>
    <n v="43.04804"/>
    <n v="-87.896720000000002"/>
    <x v="33"/>
    <n v="43.04804"/>
    <n v="-87.896720000000002"/>
    <n v="113"/>
    <n v="12"/>
    <n v="17"/>
    <n v="16.100000000000001"/>
    <n v="678"/>
    <n v="-1"/>
    <d v="2017-04-23T00:00:00"/>
    <d v="2017-04-01T00:00:00"/>
    <d v="2017-04-23T00:00:00"/>
    <s v="Sunday"/>
    <d v="1899-12-30T12:22:11"/>
    <d v="1899-12-30T12:00:00"/>
    <n v="1"/>
    <d v="2017-04-23T00:00:00"/>
    <d v="2017-04-01T00:00:00"/>
    <d v="2017-04-23T00:00:00"/>
    <s v="Sunday"/>
    <d v="1899-12-30T14:15:27"/>
    <d v="1899-12-30T14:00:00"/>
    <s v="Round Trip"/>
  </r>
  <r>
    <n v="1357249"/>
    <s v="Non-RFID Card Member"/>
    <m/>
    <m/>
    <n v="60044"/>
    <s v="UNITED STATES"/>
    <s v="Single Ride"/>
    <n v="22"/>
    <x v="24"/>
    <n v="43.040154000000001"/>
    <n v="-87.932113000000001"/>
    <x v="6"/>
    <n v="43.03519"/>
    <n v="-87.907390000000007"/>
    <n v="18"/>
    <n v="3"/>
    <n v="2.7"/>
    <n v="2.6"/>
    <n v="108"/>
    <n v="-1"/>
    <d v="2017-04-23T00:00:00"/>
    <d v="2017-04-01T00:00:00"/>
    <d v="2017-04-23T00:00:00"/>
    <s v="Sunday"/>
    <d v="1899-12-30T12:23:25"/>
    <d v="1899-12-30T12:00:00"/>
    <n v="1"/>
    <d v="2017-04-23T00:00:00"/>
    <d v="2017-04-01T00:00:00"/>
    <d v="2017-04-23T00:00:00"/>
    <s v="Sunday"/>
    <d v="1899-12-30T12:41:04"/>
    <d v="1899-12-30T13:00:00"/>
    <s v="One Way"/>
  </r>
  <r>
    <n v="1595945"/>
    <s v="Non-RFID Card Member"/>
    <m/>
    <m/>
    <n v="54915"/>
    <s v="UNITED STATES"/>
    <s v="Single Ride"/>
    <n v="11122"/>
    <x v="24"/>
    <n v="43.040154000000001"/>
    <n v="-87.932113000000001"/>
    <x v="6"/>
    <n v="43.03519"/>
    <n v="-87.907390000000007"/>
    <n v="17"/>
    <n v="3"/>
    <n v="2.6"/>
    <n v="2.4"/>
    <n v="102"/>
    <n v="-1"/>
    <d v="2017-04-23T00:00:00"/>
    <d v="2017-04-01T00:00:00"/>
    <d v="2017-04-23T00:00:00"/>
    <s v="Sunday"/>
    <d v="1899-12-30T12:24:26"/>
    <d v="1899-12-30T12:00:00"/>
    <n v="1"/>
    <d v="2017-04-23T00:00:00"/>
    <d v="2017-04-01T00:00:00"/>
    <d v="2017-04-23T00:00:00"/>
    <s v="Sunday"/>
    <d v="1899-12-30T12:41:14"/>
    <d v="1899-12-30T13:00:00"/>
    <s v="One Way"/>
  </r>
  <r>
    <n v="1595973"/>
    <s v="Non-RFID Card Member"/>
    <m/>
    <m/>
    <n v="53203"/>
    <s v="UNITED STATES"/>
    <s v="Single Ride"/>
    <n v="112"/>
    <x v="0"/>
    <n v="43.042490000000001"/>
    <n v="-87.909959999999998"/>
    <x v="4"/>
    <n v="43.042490000000001"/>
    <n v="-87.909959999999998"/>
    <n v="0"/>
    <n v="0"/>
    <n v="0"/>
    <n v="0"/>
    <n v="0"/>
    <n v="-1"/>
    <d v="2017-04-23T00:00:00"/>
    <d v="2017-04-01T00:00:00"/>
    <d v="2017-04-23T00:00:00"/>
    <s v="Sunday"/>
    <d v="1899-12-30T12:32:16"/>
    <d v="1899-12-30T13:00:00"/>
    <n v="1"/>
    <d v="2017-04-23T00:00:00"/>
    <d v="2017-04-01T00:00:00"/>
    <d v="2017-04-23T00:00:00"/>
    <s v="Sunday"/>
    <d v="1899-12-30T12:32:42"/>
    <d v="1899-12-30T13:00:00"/>
    <s v="Round Trip"/>
  </r>
  <r>
    <n v="1595973"/>
    <s v="Non-RFID Card Member"/>
    <m/>
    <m/>
    <n v="53203"/>
    <s v="UNITED STATES"/>
    <s v="Single Ride"/>
    <n v="116"/>
    <x v="0"/>
    <n v="43.042490000000001"/>
    <n v="-87.909959999999998"/>
    <x v="3"/>
    <n v="43.03913"/>
    <n v="-87.916150000000002"/>
    <n v="5"/>
    <n v="3"/>
    <n v="0.8"/>
    <n v="0.7"/>
    <n v="30"/>
    <n v="-1"/>
    <d v="2017-04-23T00:00:00"/>
    <d v="2017-04-01T00:00:00"/>
    <d v="2017-04-23T00:00:00"/>
    <s v="Sunday"/>
    <d v="1899-12-30T12:33:27"/>
    <d v="1899-12-30T13:00:00"/>
    <n v="1"/>
    <d v="2017-04-23T00:00:00"/>
    <d v="2017-04-01T00:00:00"/>
    <d v="2017-04-23T00:00:00"/>
    <s v="Sunday"/>
    <d v="1899-12-30T12:38:23"/>
    <d v="1899-12-30T13:00:00"/>
    <s v="One Way"/>
  </r>
  <r>
    <n v="1595990"/>
    <s v="Non-RFID Card Member"/>
    <m/>
    <m/>
    <n v="53212"/>
    <s v="UNITED STATES"/>
    <s v="Single Ride"/>
    <n v="224"/>
    <x v="25"/>
    <n v="43.058010000000003"/>
    <n v="-87.877300000000005"/>
    <x v="22"/>
    <n v="43.058010000000003"/>
    <n v="-87.877300000000005"/>
    <n v="35"/>
    <n v="6"/>
    <n v="5.3"/>
    <n v="5"/>
    <n v="210"/>
    <n v="-1"/>
    <d v="2017-04-23T00:00:00"/>
    <d v="2017-04-01T00:00:00"/>
    <d v="2017-04-23T00:00:00"/>
    <s v="Sunday"/>
    <d v="1899-12-30T12:38:12"/>
    <d v="1899-12-30T13:00:00"/>
    <n v="1"/>
    <d v="2017-04-23T00:00:00"/>
    <d v="2017-04-01T00:00:00"/>
    <d v="2017-04-23T00:00:00"/>
    <s v="Sunday"/>
    <d v="1899-12-30T13:13:14"/>
    <d v="1899-12-30T13:00:00"/>
    <s v="Round Trip"/>
  </r>
  <r>
    <n v="1596023"/>
    <s v="Non-RFID Card Member"/>
    <m/>
    <m/>
    <n v="53227"/>
    <s v="UNITED STATES"/>
    <s v="Single Ride"/>
    <n v="5535"/>
    <x v="18"/>
    <n v="43.048609999999996"/>
    <n v="-88.008480000000006"/>
    <x v="32"/>
    <n v="43.048609999999996"/>
    <n v="-88.008480000000006"/>
    <n v="36"/>
    <n v="6"/>
    <n v="5.4"/>
    <n v="5.0999999999999996"/>
    <n v="216"/>
    <n v="-1"/>
    <d v="2017-04-23T00:00:00"/>
    <d v="2017-04-01T00:00:00"/>
    <d v="2017-04-23T00:00:00"/>
    <s v="Sunday"/>
    <d v="1899-12-30T12:44:50"/>
    <d v="1899-12-30T13:00:00"/>
    <n v="1"/>
    <d v="2017-04-23T00:00:00"/>
    <d v="2017-04-01T00:00:00"/>
    <d v="2017-04-23T00:00:00"/>
    <s v="Sunday"/>
    <d v="1899-12-30T13:20:46"/>
    <d v="1899-12-30T13:00:00"/>
    <s v="Round Trip"/>
  </r>
  <r>
    <n v="1596056"/>
    <s v="Non-RFID Card Member"/>
    <m/>
    <m/>
    <n v="53222"/>
    <s v="UNITED STATES"/>
    <s v="Single Ride"/>
    <n v="132"/>
    <x v="29"/>
    <n v="43.052549999999997"/>
    <n v="-87.909329999999997"/>
    <x v="16"/>
    <n v="43.052549999999997"/>
    <n v="-87.909329999999997"/>
    <n v="95"/>
    <n v="12"/>
    <n v="14.3"/>
    <n v="13.5"/>
    <n v="570"/>
    <n v="-1"/>
    <d v="2017-04-23T00:00:00"/>
    <d v="2017-04-01T00:00:00"/>
    <d v="2017-04-23T00:00:00"/>
    <s v="Sunday"/>
    <d v="1899-12-30T12:53:56"/>
    <d v="1899-12-30T13:00:00"/>
    <n v="1"/>
    <d v="2017-04-23T00:00:00"/>
    <d v="2017-04-01T00:00:00"/>
    <d v="2017-04-23T00:00:00"/>
    <s v="Sunday"/>
    <d v="1899-12-30T14:28:48"/>
    <d v="1899-12-30T14:00:00"/>
    <s v="Round Trip"/>
  </r>
  <r>
    <n v="1277402"/>
    <s v="Non-RFID Card Member"/>
    <m/>
    <m/>
    <n v="53204"/>
    <s v="UNITED STATES"/>
    <s v="Single Ride"/>
    <n v="5459"/>
    <x v="50"/>
    <n v="43.026229999999998"/>
    <n v="-87.912809999999993"/>
    <x v="37"/>
    <n v="43.02948"/>
    <n v="-87.912819999999996"/>
    <n v="52"/>
    <n v="6"/>
    <n v="7.8"/>
    <n v="7.4"/>
    <n v="312"/>
    <n v="-1"/>
    <d v="2017-04-23T00:00:00"/>
    <d v="2017-04-01T00:00:00"/>
    <d v="2017-04-23T00:00:00"/>
    <s v="Sunday"/>
    <d v="1899-12-30T13:02:50"/>
    <d v="1899-12-30T13:00:00"/>
    <n v="1"/>
    <d v="2017-04-23T00:00:00"/>
    <d v="2017-04-01T00:00:00"/>
    <d v="2017-04-23T00:00:00"/>
    <s v="Sunday"/>
    <d v="1899-12-30T13:54:55"/>
    <d v="1899-12-30T14:00:00"/>
    <s v="One Way"/>
  </r>
  <r>
    <n v="1596107"/>
    <s v="Non-RFID Card Member"/>
    <m/>
    <m/>
    <n v="53129"/>
    <s v="UNITED STATES"/>
    <s v="Single Ride"/>
    <n v="5553"/>
    <x v="34"/>
    <n v="43.02948"/>
    <n v="-87.912819999999996"/>
    <x v="37"/>
    <n v="43.02948"/>
    <n v="-87.912819999999996"/>
    <n v="14"/>
    <n v="3"/>
    <n v="2.1"/>
    <n v="2"/>
    <n v="84"/>
    <n v="-1"/>
    <d v="2017-04-23T00:00:00"/>
    <d v="2017-04-01T00:00:00"/>
    <d v="2017-04-23T00:00:00"/>
    <s v="Sunday"/>
    <d v="1899-12-30T13:09:47"/>
    <d v="1899-12-30T13:00:00"/>
    <n v="1"/>
    <d v="2017-04-23T00:00:00"/>
    <d v="2017-04-01T00:00:00"/>
    <d v="2017-04-23T00:00:00"/>
    <s v="Sunday"/>
    <d v="1899-12-30T13:23:06"/>
    <d v="1899-12-30T13:00:00"/>
    <s v="Round Trip"/>
  </r>
  <r>
    <n v="1517753"/>
    <s v="Non-RFID Card Member"/>
    <m/>
    <m/>
    <n v="48423"/>
    <s v="UNITED STATES"/>
    <s v="Single Ride"/>
    <n v="15"/>
    <x v="38"/>
    <n v="43.058619999999998"/>
    <n v="-87.885319999999993"/>
    <x v="10"/>
    <n v="43.058619999999998"/>
    <n v="-87.885319999999993"/>
    <n v="37"/>
    <n v="6"/>
    <n v="5.6"/>
    <n v="5.3"/>
    <n v="222"/>
    <n v="-1"/>
    <d v="2017-04-23T00:00:00"/>
    <d v="2017-04-01T00:00:00"/>
    <d v="2017-04-23T00:00:00"/>
    <s v="Sunday"/>
    <d v="1899-12-30T13:14:04"/>
    <d v="1899-12-30T13:00:00"/>
    <n v="1"/>
    <d v="2017-04-23T00:00:00"/>
    <d v="2017-04-01T00:00:00"/>
    <d v="2017-04-23T00:00:00"/>
    <s v="Sunday"/>
    <d v="1899-12-30T13:51:23"/>
    <d v="1899-12-30T14:00:00"/>
    <s v="Round Trip"/>
  </r>
  <r>
    <n v="1595470"/>
    <s v="Non-RFID Card Member"/>
    <m/>
    <m/>
    <n v="53204"/>
    <s v="UNITED STATES"/>
    <s v="Single Ride"/>
    <n v="5525"/>
    <x v="5"/>
    <n v="43.031320000000001"/>
    <n v="-87.904259999999994"/>
    <x v="12"/>
    <n v="43.036900000000003"/>
    <n v="-87.89667"/>
    <n v="16"/>
    <n v="3"/>
    <n v="2.4"/>
    <n v="2.2999999999999998"/>
    <n v="96"/>
    <n v="-1"/>
    <d v="2017-04-23T00:00:00"/>
    <d v="2017-04-01T00:00:00"/>
    <d v="2017-04-23T00:00:00"/>
    <s v="Sunday"/>
    <d v="1899-12-30T13:21:23"/>
    <d v="1899-12-30T13:00:00"/>
    <n v="1"/>
    <d v="2017-04-23T00:00:00"/>
    <d v="2017-04-01T00:00:00"/>
    <d v="2017-04-23T00:00:00"/>
    <s v="Sunday"/>
    <d v="1899-12-30T13:37:26"/>
    <d v="1899-12-30T14:00:00"/>
    <s v="One Way"/>
  </r>
  <r>
    <n v="1596152"/>
    <s v="Non-RFID Card Member"/>
    <m/>
    <m/>
    <m/>
    <s v="UNITED STATES"/>
    <s v="Single Ride"/>
    <n v="354"/>
    <x v="51"/>
    <n v="43.06044"/>
    <n v="-88.016239999999996"/>
    <x v="46"/>
    <n v="43.06044"/>
    <n v="-88.016239999999996"/>
    <n v="124"/>
    <n v="12"/>
    <n v="18"/>
    <n v="17.100000000000001"/>
    <n v="720"/>
    <n v="-1"/>
    <d v="2017-04-23T00:00:00"/>
    <d v="2017-04-01T00:00:00"/>
    <d v="2017-04-23T00:00:00"/>
    <s v="Sunday"/>
    <d v="1899-12-30T13:23:26"/>
    <d v="1899-12-30T13:00:00"/>
    <n v="1"/>
    <d v="2017-04-23T00:00:00"/>
    <d v="2017-04-01T00:00:00"/>
    <d v="2017-04-23T00:00:00"/>
    <s v="Sunday"/>
    <d v="1899-12-30T15:27:25"/>
    <d v="1899-12-30T15:00:00"/>
    <s v="Round Trip"/>
  </r>
  <r>
    <n v="1596218"/>
    <s v="Non-RFID Card Member"/>
    <m/>
    <m/>
    <n v="53207"/>
    <s v="UNITED STATES"/>
    <s v="Single Ride"/>
    <n v="5451"/>
    <x v="33"/>
    <n v="43.004728999999998"/>
    <n v="-87.905463999999995"/>
    <x v="30"/>
    <n v="43.004728999999998"/>
    <n v="-87.905463999999995"/>
    <n v="68"/>
    <n v="9"/>
    <n v="10.199999999999999"/>
    <n v="9.6999999999999993"/>
    <n v="408"/>
    <n v="-1"/>
    <d v="2017-04-23T00:00:00"/>
    <d v="2017-04-01T00:00:00"/>
    <d v="2017-04-23T00:00:00"/>
    <s v="Sunday"/>
    <d v="1899-12-30T13:41:28"/>
    <d v="1899-12-30T14:00:00"/>
    <n v="1"/>
    <d v="2017-04-23T00:00:00"/>
    <d v="2017-04-01T00:00:00"/>
    <d v="2017-04-23T00:00:00"/>
    <s v="Sunday"/>
    <d v="1899-12-30T14:49:17"/>
    <d v="1899-12-30T15:00:00"/>
    <s v="Round Trip"/>
  </r>
  <r>
    <n v="1420863"/>
    <s v="Non-RFID Card Member"/>
    <m/>
    <m/>
    <n v="48009"/>
    <s v="UNITED STATES"/>
    <s v="Single Ride"/>
    <n v="11077"/>
    <x v="24"/>
    <n v="43.040154000000001"/>
    <n v="-87.932113000000001"/>
    <x v="31"/>
    <n v="43.040154000000001"/>
    <n v="-87.932113000000001"/>
    <n v="96"/>
    <n v="12"/>
    <n v="14.4"/>
    <n v="13.7"/>
    <n v="576"/>
    <n v="-1"/>
    <d v="2017-04-23T00:00:00"/>
    <d v="2017-04-01T00:00:00"/>
    <d v="2017-04-23T00:00:00"/>
    <s v="Sunday"/>
    <d v="1899-12-30T15:16:15"/>
    <d v="1899-12-30T15:00:00"/>
    <n v="1"/>
    <d v="2017-04-23T00:00:00"/>
    <d v="2017-04-01T00:00:00"/>
    <d v="2017-04-23T00:00:00"/>
    <s v="Sunday"/>
    <d v="1899-12-30T16:52:13"/>
    <d v="1899-12-30T17:00:00"/>
    <s v="Round Trip"/>
  </r>
  <r>
    <n v="1596737"/>
    <s v="Non-RFID Card Member"/>
    <m/>
    <m/>
    <n v="53215"/>
    <s v="UNITED STATES"/>
    <s v="Single Ride"/>
    <n v="11120"/>
    <x v="37"/>
    <n v="43.036900000000003"/>
    <n v="-87.89667"/>
    <x v="12"/>
    <n v="43.036900000000003"/>
    <n v="-87.89667"/>
    <n v="21"/>
    <n v="3"/>
    <n v="3.2"/>
    <n v="3"/>
    <n v="126"/>
    <n v="-1"/>
    <d v="2017-04-23T00:00:00"/>
    <d v="2017-04-01T00:00:00"/>
    <d v="2017-04-23T00:00:00"/>
    <s v="Sunday"/>
    <d v="1899-12-30T15:42:52"/>
    <d v="1899-12-30T16:00:00"/>
    <n v="1"/>
    <d v="2017-04-23T00:00:00"/>
    <d v="2017-04-01T00:00:00"/>
    <d v="2017-04-23T00:00:00"/>
    <s v="Sunday"/>
    <d v="1899-12-30T16:03:28"/>
    <d v="1899-12-30T16:00:00"/>
    <s v="Round Trip"/>
  </r>
  <r>
    <n v="1596945"/>
    <s v="Non-RFID Card Member"/>
    <m/>
    <m/>
    <n v="55107"/>
    <s v="UNITED STATES"/>
    <s v="Single Ride"/>
    <n v="11064"/>
    <x v="37"/>
    <n v="43.036900000000003"/>
    <n v="-87.89667"/>
    <x v="12"/>
    <n v="43.036900000000003"/>
    <n v="-87.89667"/>
    <n v="34"/>
    <n v="3"/>
    <n v="5.0999999999999996"/>
    <n v="4.8"/>
    <n v="204"/>
    <n v="-1"/>
    <d v="2017-04-23T00:00:00"/>
    <d v="2017-04-01T00:00:00"/>
    <d v="2017-04-23T00:00:00"/>
    <s v="Sunday"/>
    <d v="1899-12-30T16:26:40"/>
    <d v="1899-12-30T16:00:00"/>
    <n v="1"/>
    <d v="2017-04-23T00:00:00"/>
    <d v="2017-04-01T00:00:00"/>
    <d v="2017-04-23T00:00:00"/>
    <s v="Sunday"/>
    <d v="1899-12-30T17:00:41"/>
    <d v="1899-12-30T17:00:00"/>
    <s v="Round Trip"/>
  </r>
  <r>
    <n v="1596161"/>
    <s v="Non-RFID Card Member"/>
    <m/>
    <m/>
    <n v="53202"/>
    <s v="UNITED STATES"/>
    <s v="Single Ride"/>
    <n v="5435"/>
    <x v="23"/>
    <n v="43.053040000000003"/>
    <n v="-87.897660000000002"/>
    <x v="4"/>
    <n v="43.042490000000001"/>
    <n v="-87.909959999999998"/>
    <n v="6"/>
    <n v="3"/>
    <n v="0.9"/>
    <n v="0.9"/>
    <n v="36"/>
    <n v="-1"/>
    <d v="2017-04-23T00:00:00"/>
    <d v="2017-04-01T00:00:00"/>
    <d v="2017-04-23T00:00:00"/>
    <s v="Sunday"/>
    <d v="1899-12-30T16:37:06"/>
    <d v="1899-12-30T17:00:00"/>
    <n v="1"/>
    <d v="2017-04-23T00:00:00"/>
    <d v="2017-04-01T00:00:00"/>
    <d v="2017-04-23T00:00:00"/>
    <s v="Sunday"/>
    <d v="1899-12-30T16:43:54"/>
    <d v="1899-12-30T17:00:00"/>
    <s v="One Way"/>
  </r>
  <r>
    <n v="1597530"/>
    <s v="Non-RFID Card Member"/>
    <m/>
    <m/>
    <n v="53216"/>
    <s v="UNITED STATES"/>
    <s v="Single Ride"/>
    <n v="5504"/>
    <x v="29"/>
    <n v="43.052549999999997"/>
    <n v="-87.909329999999997"/>
    <x v="14"/>
    <n v="43.05536"/>
    <n v="-87.90504"/>
    <n v="4"/>
    <n v="0"/>
    <n v="0.6"/>
    <n v="0.6"/>
    <n v="24"/>
    <n v="-1"/>
    <d v="2017-04-23T00:00:00"/>
    <d v="2017-04-01T00:00:00"/>
    <d v="2017-04-23T00:00:00"/>
    <s v="Sunday"/>
    <d v="1899-12-30T19:56:10"/>
    <d v="1899-12-30T20:00:00"/>
    <n v="1"/>
    <d v="2017-04-23T00:00:00"/>
    <d v="2017-04-01T00:00:00"/>
    <d v="2017-04-23T00:00:00"/>
    <s v="Sunday"/>
    <d v="1899-12-30T20:00:39"/>
    <d v="1899-12-30T20:00:00"/>
    <s v="One Way"/>
  </r>
  <r>
    <n v="1563916"/>
    <s v="Non-RFID Card Member"/>
    <m/>
    <m/>
    <n v="53212"/>
    <s v="UNITED STATES"/>
    <s v="Single Ride"/>
    <n v="5454"/>
    <x v="43"/>
    <n v="43.05847"/>
    <n v="-87.898079999999993"/>
    <x v="25"/>
    <n v="43.074890000000003"/>
    <n v="-87.882810000000006"/>
    <n v="11"/>
    <n v="3"/>
    <n v="1.7"/>
    <n v="1.6"/>
    <n v="66"/>
    <n v="-1"/>
    <d v="2017-04-24T00:00:00"/>
    <d v="2017-04-01T00:00:00"/>
    <d v="2017-04-24T00:00:00"/>
    <s v="Monday"/>
    <d v="1899-12-30T08:40:19"/>
    <d v="1899-12-30T09:00:00"/>
    <n v="1"/>
    <d v="2017-04-24T00:00:00"/>
    <d v="2017-04-01T00:00:00"/>
    <d v="2017-04-24T00:00:00"/>
    <s v="Monday"/>
    <d v="1899-12-30T08:51:49"/>
    <d v="1899-12-30T09:00:00"/>
    <s v="One Way"/>
  </r>
  <r>
    <n v="1546398"/>
    <s v="Non-RFID Card Member"/>
    <m/>
    <m/>
    <n v="53206"/>
    <s v="UNITED STATES"/>
    <s v="Single Ride"/>
    <n v="202"/>
    <x v="10"/>
    <n v="43.060786"/>
    <n v="-87.883825999999999"/>
    <x v="3"/>
    <n v="43.03913"/>
    <n v="-87.916150000000002"/>
    <n v="69"/>
    <n v="9"/>
    <n v="10.4"/>
    <n v="9.8000000000000007"/>
    <n v="414"/>
    <n v="-1"/>
    <d v="2017-04-24T00:00:00"/>
    <d v="2017-04-01T00:00:00"/>
    <d v="2017-04-24T00:00:00"/>
    <s v="Monday"/>
    <d v="1899-12-30T09:36:35"/>
    <d v="1899-12-30T10:00:00"/>
    <n v="1"/>
    <d v="2017-04-24T00:00:00"/>
    <d v="2017-04-01T00:00:00"/>
    <d v="2017-04-24T00:00:00"/>
    <s v="Monday"/>
    <d v="1899-12-30T10:45:02"/>
    <d v="1899-12-30T11:00:00"/>
    <s v="One Way"/>
  </r>
  <r>
    <n v="1597808"/>
    <s v="Non-RFID Card Member"/>
    <m/>
    <m/>
    <n v="53214"/>
    <s v="UNITED STATES"/>
    <s v="Single Ride"/>
    <n v="11127"/>
    <x v="25"/>
    <n v="43.058010000000003"/>
    <n v="-87.877300000000005"/>
    <x v="22"/>
    <n v="43.058010000000003"/>
    <n v="-87.877300000000005"/>
    <n v="36"/>
    <n v="6"/>
    <n v="5.4"/>
    <n v="5.0999999999999996"/>
    <n v="216"/>
    <n v="-1"/>
    <d v="2017-04-24T00:00:00"/>
    <d v="2017-04-01T00:00:00"/>
    <d v="2017-04-24T00:00:00"/>
    <s v="Monday"/>
    <d v="1899-12-30T10:10:25"/>
    <d v="1899-12-30T10:00:00"/>
    <n v="1"/>
    <d v="2017-04-24T00:00:00"/>
    <d v="2017-04-01T00:00:00"/>
    <d v="2017-04-24T00:00:00"/>
    <s v="Monday"/>
    <d v="1899-12-30T10:46:42"/>
    <d v="1899-12-30T11:00:00"/>
    <s v="Round Trip"/>
  </r>
  <r>
    <n v="1598192"/>
    <s v="Non-RFID Card Member"/>
    <m/>
    <m/>
    <n v="53202"/>
    <s v="UNITED STATES"/>
    <s v="Single Ride"/>
    <n v="82"/>
    <x v="45"/>
    <n v="43.077359999999999"/>
    <n v="-87.880769999999998"/>
    <x v="53"/>
    <n v="43.060786"/>
    <n v="-87.883825999999999"/>
    <n v="19"/>
    <n v="3"/>
    <n v="2.9"/>
    <n v="2.7"/>
    <n v="114"/>
    <n v="-1"/>
    <d v="2017-04-24T00:00:00"/>
    <d v="2017-04-01T00:00:00"/>
    <d v="2017-04-24T00:00:00"/>
    <s v="Monday"/>
    <d v="1899-12-30T14:05:24"/>
    <d v="1899-12-30T14:00:00"/>
    <n v="1"/>
    <d v="2017-04-24T00:00:00"/>
    <d v="2017-04-01T00:00:00"/>
    <d v="2017-04-24T00:00:00"/>
    <s v="Monday"/>
    <d v="1899-12-30T14:24:54"/>
    <d v="1899-12-30T14:00:00"/>
    <s v="One Way"/>
  </r>
  <r>
    <n v="1190494"/>
    <s v="Non-RFID Card Member"/>
    <m/>
    <m/>
    <n v="53202"/>
    <s v="UNITED STATES"/>
    <s v="Single Ride"/>
    <n v="15"/>
    <x v="38"/>
    <n v="43.058619999999998"/>
    <n v="-87.885319999999993"/>
    <x v="55"/>
    <n v="43.074655999999997"/>
    <n v="-87.889011999999994"/>
    <n v="13"/>
    <n v="3"/>
    <n v="2"/>
    <n v="1.9"/>
    <n v="78"/>
    <n v="-1"/>
    <d v="2017-04-24T00:00:00"/>
    <d v="2017-04-01T00:00:00"/>
    <d v="2017-04-24T00:00:00"/>
    <s v="Monday"/>
    <d v="1899-12-30T15:11:16"/>
    <d v="1899-12-30T15:00:00"/>
    <n v="1"/>
    <d v="2017-04-24T00:00:00"/>
    <d v="2017-04-01T00:00:00"/>
    <d v="2017-04-24T00:00:00"/>
    <s v="Monday"/>
    <d v="1899-12-30T15:24:42"/>
    <d v="1899-12-30T15:00:00"/>
    <s v="One Way"/>
  </r>
  <r>
    <n v="1574092"/>
    <s v="Non-RFID Card Member"/>
    <m/>
    <m/>
    <n v="53095"/>
    <s v="UNITED STATES"/>
    <s v="Single Ride"/>
    <n v="173"/>
    <x v="53"/>
    <n v="43.074655999999997"/>
    <n v="-87.889011999999994"/>
    <x v="55"/>
    <n v="43.074655999999997"/>
    <n v="-87.889011999999994"/>
    <n v="101"/>
    <n v="12"/>
    <n v="15.2"/>
    <n v="14.4"/>
    <n v="606"/>
    <n v="-1"/>
    <d v="2017-04-24T00:00:00"/>
    <d v="2017-04-01T00:00:00"/>
    <d v="2017-04-24T00:00:00"/>
    <s v="Monday"/>
    <d v="1899-12-30T15:47:31"/>
    <d v="1899-12-30T16:00:00"/>
    <n v="1"/>
    <d v="2017-04-24T00:00:00"/>
    <d v="2017-04-01T00:00:00"/>
    <d v="2017-04-24T00:00:00"/>
    <s v="Monday"/>
    <d v="1899-12-30T17:28:04"/>
    <d v="1899-12-30T17:00:00"/>
    <s v="Round Trip"/>
  </r>
  <r>
    <n v="1259684"/>
    <s v="Non-RFID Card Member"/>
    <m/>
    <m/>
    <n v="53202"/>
    <s v="UNITED STATES"/>
    <s v="Single Ride"/>
    <n v="11161"/>
    <x v="1"/>
    <n v="43.048200000000001"/>
    <n v="-87.900859999999994"/>
    <x v="58"/>
    <n v="43.026229999999998"/>
    <n v="-87.912809999999993"/>
    <n v="19"/>
    <n v="3"/>
    <n v="2.9"/>
    <n v="2.7"/>
    <n v="114"/>
    <n v="-1"/>
    <d v="2017-04-24T00:00:00"/>
    <d v="2017-04-01T00:00:00"/>
    <d v="2017-04-24T00:00:00"/>
    <s v="Monday"/>
    <d v="1899-12-30T18:35:09"/>
    <d v="1899-12-30T19:00:00"/>
    <n v="1"/>
    <d v="2017-04-24T00:00:00"/>
    <d v="2017-04-01T00:00:00"/>
    <d v="2017-04-24T00:00:00"/>
    <s v="Monday"/>
    <d v="1899-12-30T18:54:01"/>
    <d v="1899-12-30T19:00:00"/>
    <s v="One Way"/>
  </r>
  <r>
    <n v="1598674"/>
    <s v="Non-RFID Card Member"/>
    <m/>
    <m/>
    <n v="53215"/>
    <s v="UNITED STATES"/>
    <s v="Single Ride"/>
    <n v="5435"/>
    <x v="37"/>
    <n v="43.036900000000003"/>
    <n v="-87.89667"/>
    <x v="12"/>
    <n v="43.036900000000003"/>
    <n v="-87.89667"/>
    <n v="51"/>
    <n v="6"/>
    <n v="7.7"/>
    <n v="7.3"/>
    <n v="306"/>
    <n v="-1"/>
    <d v="2017-04-24T00:00:00"/>
    <d v="2017-04-01T00:00:00"/>
    <d v="2017-04-24T00:00:00"/>
    <s v="Monday"/>
    <d v="1899-12-30T20:03:09"/>
    <d v="1899-12-30T20:00:00"/>
    <n v="1"/>
    <d v="2017-04-24T00:00:00"/>
    <d v="2017-04-01T00:00:00"/>
    <d v="2017-04-24T00:00:00"/>
    <s v="Monday"/>
    <d v="1899-12-30T20:54:06"/>
    <d v="1899-12-30T21:00:00"/>
    <s v="Round Trip"/>
  </r>
  <r>
    <n v="1582975"/>
    <s v="Non-RFID Card Member"/>
    <m/>
    <m/>
    <n v="53222"/>
    <s v="UNITED STATES"/>
    <s v="Single Ride"/>
    <n v="11063"/>
    <x v="3"/>
    <n v="43.03519"/>
    <n v="-87.907390000000007"/>
    <x v="4"/>
    <n v="43.042490000000001"/>
    <n v="-87.909959999999998"/>
    <n v="16"/>
    <n v="3"/>
    <n v="2.4"/>
    <n v="2.2999999999999998"/>
    <n v="96"/>
    <n v="-1"/>
    <d v="2017-04-15T00:00:00"/>
    <d v="2017-04-01T00:00:00"/>
    <d v="2017-04-15T00:00:00"/>
    <s v="Saturday"/>
    <d v="1899-12-30T18:19:59"/>
    <d v="1899-12-30T18:00:00"/>
    <n v="1"/>
    <d v="2017-04-15T00:00:00"/>
    <d v="2017-04-01T00:00:00"/>
    <d v="2017-04-15T00:00:00"/>
    <s v="Saturday"/>
    <d v="1899-12-30T18:35:30"/>
    <d v="1899-12-30T19:00:00"/>
    <s v="One Way"/>
  </r>
  <r>
    <n v="1582978"/>
    <s v="Non-RFID Card Member"/>
    <m/>
    <m/>
    <n v="53210"/>
    <s v="UNITED STATES"/>
    <s v="Single Ride"/>
    <n v="271"/>
    <x v="5"/>
    <n v="43.031320000000001"/>
    <n v="-87.904259999999994"/>
    <x v="41"/>
    <n v="43.031320000000001"/>
    <n v="-87.904259999999994"/>
    <n v="80"/>
    <n v="9"/>
    <n v="12"/>
    <n v="11.4"/>
    <n v="480"/>
    <n v="-1"/>
    <d v="2017-04-15T00:00:00"/>
    <d v="2017-04-01T00:00:00"/>
    <d v="2017-04-15T00:00:00"/>
    <s v="Saturday"/>
    <d v="1899-12-30T18:21:17"/>
    <d v="1899-12-30T18:00:00"/>
    <n v="1"/>
    <d v="2017-04-15T00:00:00"/>
    <d v="2017-04-01T00:00:00"/>
    <d v="2017-04-15T00:00:00"/>
    <s v="Saturday"/>
    <d v="1899-12-30T19:41:30"/>
    <d v="1899-12-30T20:00:00"/>
    <s v="Round Trip"/>
  </r>
  <r>
    <n v="1581799"/>
    <s v="Non-RFID Card Member"/>
    <m/>
    <m/>
    <n v="53202"/>
    <s v="UNITED STATES"/>
    <s v="Single Ride"/>
    <n v="106"/>
    <x v="41"/>
    <n v="43.031480000000002"/>
    <n v="-87.908169999999998"/>
    <x v="11"/>
    <n v="43.052460000000004"/>
    <n v="-87.891000000000005"/>
    <n v="24"/>
    <n v="3"/>
    <n v="3.6"/>
    <n v="3.4"/>
    <n v="144"/>
    <n v="-1"/>
    <d v="2017-04-15T00:00:00"/>
    <d v="2017-04-01T00:00:00"/>
    <d v="2017-04-15T00:00:00"/>
    <s v="Saturday"/>
    <d v="1899-12-30T18:26:25"/>
    <d v="1899-12-30T18:00:00"/>
    <n v="1"/>
    <d v="2017-04-15T00:00:00"/>
    <d v="2017-04-01T00:00:00"/>
    <d v="2017-04-15T00:00:00"/>
    <s v="Saturday"/>
    <d v="1899-12-30T18:50:19"/>
    <d v="1899-12-30T19:00:00"/>
    <s v="One Way"/>
  </r>
  <r>
    <n v="1424306"/>
    <s v="Non-RFID Card Member"/>
    <m/>
    <m/>
    <n v="53202"/>
    <s v="UNITED STATES"/>
    <s v="Single Ride"/>
    <n v="224"/>
    <x v="12"/>
    <n v="43.052460000000004"/>
    <n v="-87.891000000000005"/>
    <x v="11"/>
    <n v="43.052460000000004"/>
    <n v="-87.891000000000005"/>
    <n v="39"/>
    <n v="6"/>
    <n v="5.9"/>
    <n v="5.6"/>
    <n v="234"/>
    <n v="-1"/>
    <d v="2017-04-15T00:00:00"/>
    <d v="2017-04-01T00:00:00"/>
    <d v="2017-04-15T00:00:00"/>
    <s v="Saturday"/>
    <d v="1899-12-30T18:54:45"/>
    <d v="1899-12-30T19:00:00"/>
    <n v="1"/>
    <d v="2017-04-15T00:00:00"/>
    <d v="2017-04-01T00:00:00"/>
    <d v="2017-04-15T00:00:00"/>
    <s v="Saturday"/>
    <d v="1899-12-30T19:33:42"/>
    <d v="1899-12-30T20:00:00"/>
    <s v="Round Trip"/>
  </r>
  <r>
    <n v="1583124"/>
    <s v="Non-RFID Card Member"/>
    <m/>
    <m/>
    <n v="53225"/>
    <s v="UNITED STATES"/>
    <s v="Single Ride"/>
    <n v="5574"/>
    <x v="3"/>
    <n v="43.03519"/>
    <n v="-87.907390000000007"/>
    <x v="11"/>
    <n v="43.052460000000004"/>
    <n v="-87.891000000000005"/>
    <n v="33"/>
    <n v="3"/>
    <n v="5"/>
    <n v="4.7"/>
    <n v="198"/>
    <n v="-1"/>
    <d v="2017-04-15T00:00:00"/>
    <d v="2017-04-01T00:00:00"/>
    <d v="2017-04-15T00:00:00"/>
    <s v="Saturday"/>
    <d v="1899-12-30T19:00:28"/>
    <d v="1899-12-30T19:00:00"/>
    <n v="1"/>
    <d v="2017-04-15T00:00:00"/>
    <d v="2017-04-01T00:00:00"/>
    <d v="2017-04-15T00:00:00"/>
    <s v="Saturday"/>
    <d v="1899-12-30T19:33:50"/>
    <d v="1899-12-30T20:00:00"/>
    <s v="One Way"/>
  </r>
  <r>
    <n v="1583172"/>
    <s v="Non-RFID Card Member"/>
    <m/>
    <m/>
    <n v="53202"/>
    <s v="UNITED STATES"/>
    <s v="Single Ride"/>
    <n v="11140"/>
    <x v="0"/>
    <n v="43.042490000000001"/>
    <n v="-87.909959999999998"/>
    <x v="41"/>
    <n v="43.031320000000001"/>
    <n v="-87.904259999999994"/>
    <n v="36"/>
    <n v="6"/>
    <n v="5.4"/>
    <n v="5.0999999999999996"/>
    <n v="216"/>
    <n v="-1"/>
    <d v="2017-04-15T00:00:00"/>
    <d v="2017-04-01T00:00:00"/>
    <d v="2017-04-15T00:00:00"/>
    <s v="Saturday"/>
    <d v="1899-12-30T19:11:17"/>
    <d v="1899-12-30T19:00:00"/>
    <n v="1"/>
    <d v="2017-04-15T00:00:00"/>
    <d v="2017-04-01T00:00:00"/>
    <d v="2017-04-15T00:00:00"/>
    <s v="Saturday"/>
    <d v="1899-12-30T19:47:54"/>
    <d v="1899-12-30T20:00:00"/>
    <s v="One Way"/>
  </r>
  <r>
    <n v="1583172"/>
    <s v="Non-RFID Card Member"/>
    <m/>
    <m/>
    <n v="53202"/>
    <s v="UNITED STATES"/>
    <s v="Single Ride"/>
    <n v="5437"/>
    <x v="0"/>
    <n v="43.042490000000001"/>
    <n v="-87.909959999999998"/>
    <x v="41"/>
    <n v="43.031320000000001"/>
    <n v="-87.904259999999994"/>
    <n v="36"/>
    <n v="6"/>
    <n v="5.4"/>
    <n v="5.0999999999999996"/>
    <n v="216"/>
    <n v="-1"/>
    <d v="2017-04-15T00:00:00"/>
    <d v="2017-04-01T00:00:00"/>
    <d v="2017-04-15T00:00:00"/>
    <s v="Saturday"/>
    <d v="1899-12-30T19:12:40"/>
    <d v="1899-12-30T19:00:00"/>
    <n v="1"/>
    <d v="2017-04-15T00:00:00"/>
    <d v="2017-04-01T00:00:00"/>
    <d v="2017-04-15T00:00:00"/>
    <s v="Saturday"/>
    <d v="1899-12-30T19:48:02"/>
    <d v="1899-12-30T20:00:00"/>
    <s v="One Way"/>
  </r>
  <r>
    <n v="1393669"/>
    <s v="Non-RFID Card Member"/>
    <m/>
    <m/>
    <n v="53150"/>
    <s v="UNITED STATES"/>
    <s v="Single Ride"/>
    <n v="81"/>
    <x v="37"/>
    <n v="43.036900000000003"/>
    <n v="-87.89667"/>
    <x v="12"/>
    <n v="43.036900000000003"/>
    <n v="-87.89667"/>
    <n v="17"/>
    <n v="3"/>
    <n v="2.6"/>
    <n v="2.4"/>
    <n v="102"/>
    <n v="-1"/>
    <d v="2017-04-15T00:00:00"/>
    <d v="2017-04-01T00:00:00"/>
    <d v="2017-04-15T00:00:00"/>
    <s v="Saturday"/>
    <d v="1899-12-30T19:25:13"/>
    <d v="1899-12-30T19:00:00"/>
    <n v="1"/>
    <d v="2017-04-15T00:00:00"/>
    <d v="2017-04-01T00:00:00"/>
    <d v="2017-04-15T00:00:00"/>
    <s v="Saturday"/>
    <d v="1899-12-30T19:42:28"/>
    <d v="1899-12-30T20:00:00"/>
    <s v="Round Trip"/>
  </r>
  <r>
    <n v="1583223"/>
    <s v="Non-RFID Card Member"/>
    <m/>
    <m/>
    <n v="53202"/>
    <s v="UNITED STATES"/>
    <s v="Single Ride"/>
    <n v="5"/>
    <x v="12"/>
    <n v="43.052460000000004"/>
    <n v="-87.891000000000005"/>
    <x v="11"/>
    <n v="43.052460000000004"/>
    <n v="-87.891000000000005"/>
    <n v="109"/>
    <n v="12"/>
    <n v="16.399999999999999"/>
    <n v="15.5"/>
    <n v="654"/>
    <n v="-1"/>
    <d v="2017-04-15T00:00:00"/>
    <d v="2017-04-01T00:00:00"/>
    <d v="2017-04-15T00:00:00"/>
    <s v="Saturday"/>
    <d v="1899-12-30T19:28:39"/>
    <d v="1899-12-30T19:00:00"/>
    <n v="1"/>
    <d v="2017-04-15T00:00:00"/>
    <d v="2017-04-01T00:00:00"/>
    <d v="2017-04-15T00:00:00"/>
    <s v="Saturday"/>
    <d v="1899-12-30T21:17:36"/>
    <d v="1899-12-30T21:00:00"/>
    <s v="Round Trip"/>
  </r>
  <r>
    <n v="1582068"/>
    <s v="Non-RFID Card Member"/>
    <m/>
    <m/>
    <n v="53149"/>
    <s v="UNITED STATES"/>
    <s v="Single Ride"/>
    <n v="5496"/>
    <x v="33"/>
    <n v="43.004728999999998"/>
    <n v="-87.905463999999995"/>
    <x v="10"/>
    <n v="43.058619999999998"/>
    <n v="-87.885319999999993"/>
    <n v="36"/>
    <n v="6"/>
    <n v="5.4"/>
    <n v="5.0999999999999996"/>
    <n v="216"/>
    <n v="-1"/>
    <d v="2017-04-15T00:00:00"/>
    <d v="2017-04-01T00:00:00"/>
    <d v="2017-04-15T00:00:00"/>
    <s v="Saturday"/>
    <d v="1899-12-30T19:33:35"/>
    <d v="1899-12-30T20:00:00"/>
    <n v="1"/>
    <d v="2017-04-15T00:00:00"/>
    <d v="2017-04-01T00:00:00"/>
    <d v="2017-04-15T00:00:00"/>
    <s v="Saturday"/>
    <d v="1899-12-30T20:09:04"/>
    <d v="1899-12-30T20:00:00"/>
    <s v="One Way"/>
  </r>
  <r>
    <n v="1583281"/>
    <s v="Non-RFID Card Member"/>
    <m/>
    <m/>
    <n v="53222"/>
    <s v="UNITED STATES"/>
    <s v="Single Ride"/>
    <n v="989"/>
    <x v="54"/>
    <n v="43.024340000000002"/>
    <n v="-87.916753"/>
    <x v="7"/>
    <n v="43.038580000000003"/>
    <n v="-87.90934"/>
    <n v="17"/>
    <n v="3"/>
    <n v="2.6"/>
    <n v="2.4"/>
    <n v="102"/>
    <n v="-1"/>
    <d v="2017-04-15T00:00:00"/>
    <d v="2017-04-01T00:00:00"/>
    <d v="2017-04-15T00:00:00"/>
    <s v="Saturday"/>
    <d v="1899-12-30T21:15:45"/>
    <d v="1899-12-30T21:00:00"/>
    <n v="1"/>
    <d v="2017-04-15T00:00:00"/>
    <d v="2017-04-01T00:00:00"/>
    <d v="2017-04-15T00:00:00"/>
    <s v="Saturday"/>
    <d v="1899-12-30T21:32:46"/>
    <d v="1899-12-30T22:00:00"/>
    <s v="One Way"/>
  </r>
  <r>
    <n v="1583744"/>
    <s v="Non-RFID Card Member"/>
    <m/>
    <m/>
    <n v="53212"/>
    <s v="UNITED STATES"/>
    <s v="Single Ride"/>
    <n v="5453"/>
    <x v="10"/>
    <n v="43.060786"/>
    <n v="-87.883825999999999"/>
    <x v="16"/>
    <n v="43.052549999999997"/>
    <n v="-87.909329999999997"/>
    <n v="11"/>
    <n v="3"/>
    <n v="1.7"/>
    <n v="1.6"/>
    <n v="66"/>
    <n v="-1"/>
    <d v="2017-04-16T00:00:00"/>
    <d v="2017-04-01T00:00:00"/>
    <d v="2017-04-16T00:00:00"/>
    <s v="Sunday"/>
    <d v="1899-12-30T03:20:41"/>
    <d v="1899-12-30T03:00:00"/>
    <n v="1"/>
    <d v="2017-04-16T00:00:00"/>
    <d v="2017-04-01T00:00:00"/>
    <d v="2017-04-16T00:00:00"/>
    <s v="Sunday"/>
    <d v="1899-12-30T03:31:59"/>
    <d v="1899-12-30T04:00:00"/>
    <s v="One Way"/>
  </r>
  <r>
    <n v="1431323"/>
    <s v="Non-RFID Card Member"/>
    <m/>
    <m/>
    <n v="53202"/>
    <s v="UNITED STATES"/>
    <s v="Single Ride"/>
    <n v="5531"/>
    <x v="10"/>
    <n v="43.060786"/>
    <n v="-87.883825999999999"/>
    <x v="53"/>
    <n v="43.060786"/>
    <n v="-87.883825999999999"/>
    <n v="123"/>
    <n v="12"/>
    <n v="18"/>
    <n v="17.100000000000001"/>
    <n v="720"/>
    <n v="-1"/>
    <d v="2017-04-16T00:00:00"/>
    <d v="2017-04-01T00:00:00"/>
    <d v="2017-04-16T00:00:00"/>
    <s v="Sunday"/>
    <d v="1899-12-30T11:21:21"/>
    <d v="1899-12-30T11:00:00"/>
    <n v="1"/>
    <d v="2017-04-16T00:00:00"/>
    <d v="2017-04-01T00:00:00"/>
    <d v="2017-04-16T00:00:00"/>
    <s v="Sunday"/>
    <d v="1899-12-30T13:24:07"/>
    <d v="1899-12-30T13:00:00"/>
    <s v="Round Trip"/>
  </r>
  <r>
    <n v="1584115"/>
    <s v="Non-RFID Card Member"/>
    <m/>
    <m/>
    <n v="53097"/>
    <s v="UNITED STATES"/>
    <s v="Single Ride"/>
    <n v="5584"/>
    <x v="6"/>
    <n v="43.038719999999998"/>
    <n v="-87.905339999999995"/>
    <x v="36"/>
    <n v="43.038719999999998"/>
    <n v="-87.905339999999995"/>
    <n v="8"/>
    <n v="3"/>
    <n v="1.2"/>
    <n v="1.1000000000000001"/>
    <n v="48"/>
    <n v="-1"/>
    <d v="2017-04-16T00:00:00"/>
    <d v="2017-04-01T00:00:00"/>
    <d v="2017-04-16T00:00:00"/>
    <s v="Sunday"/>
    <d v="1899-12-30T11:54:52"/>
    <d v="1899-12-30T12:00:00"/>
    <n v="1"/>
    <d v="2017-04-16T00:00:00"/>
    <d v="2017-04-01T00:00:00"/>
    <d v="2017-04-16T00:00:00"/>
    <s v="Sunday"/>
    <d v="1899-12-30T12:02:59"/>
    <d v="1899-12-30T12:00:00"/>
    <s v="Round Trip"/>
  </r>
  <r>
    <n v="1584241"/>
    <s v="Non-RFID Card Member"/>
    <m/>
    <m/>
    <n v="53217"/>
    <s v="UNITED STATES"/>
    <s v="Single Ride"/>
    <n v="11126"/>
    <x v="37"/>
    <n v="43.036900000000003"/>
    <n v="-87.89667"/>
    <x v="12"/>
    <n v="43.036900000000003"/>
    <n v="-87.89667"/>
    <n v="26"/>
    <n v="3"/>
    <n v="3.9"/>
    <n v="3.7"/>
    <n v="156"/>
    <n v="-1"/>
    <d v="2017-04-16T00:00:00"/>
    <d v="2017-04-01T00:00:00"/>
    <d v="2017-04-16T00:00:00"/>
    <s v="Sunday"/>
    <d v="1899-12-30T12:31:06"/>
    <d v="1899-12-30T13:00:00"/>
    <n v="1"/>
    <d v="2017-04-16T00:00:00"/>
    <d v="2017-04-01T00:00:00"/>
    <d v="2017-04-16T00:00:00"/>
    <s v="Sunday"/>
    <d v="1899-12-30T12:57:15"/>
    <d v="1899-12-30T13:00:00"/>
    <s v="Round Trip"/>
  </r>
  <r>
    <n v="1571350"/>
    <s v="Non-RFID Card Member"/>
    <m/>
    <m/>
    <n v="53589"/>
    <s v="UNITED STATES"/>
    <s v="Single Ride"/>
    <n v="5514"/>
    <x v="25"/>
    <n v="43.058010000000003"/>
    <n v="-87.877300000000005"/>
    <x v="22"/>
    <n v="43.058010000000003"/>
    <n v="-87.877300000000005"/>
    <n v="48"/>
    <n v="6"/>
    <n v="7.2"/>
    <n v="6.8"/>
    <n v="288"/>
    <n v="-1"/>
    <d v="2017-04-16T00:00:00"/>
    <d v="2017-04-01T00:00:00"/>
    <d v="2017-04-16T00:00:00"/>
    <s v="Sunday"/>
    <d v="1899-12-30T12:49:01"/>
    <d v="1899-12-30T13:00:00"/>
    <n v="1"/>
    <d v="2017-04-16T00:00:00"/>
    <d v="2017-04-01T00:00:00"/>
    <d v="2017-04-16T00:00:00"/>
    <s v="Sunday"/>
    <d v="1899-12-30T13:37:26"/>
    <d v="1899-12-30T14:00:00"/>
    <s v="Round Trip"/>
  </r>
  <r>
    <n v="1584362"/>
    <s v="Non-RFID Card Member"/>
    <m/>
    <m/>
    <n v="53202"/>
    <s v="UNITED STATES"/>
    <s v="Single Ride"/>
    <n v="5577"/>
    <x v="38"/>
    <n v="43.058619999999998"/>
    <n v="-87.885319999999993"/>
    <x v="10"/>
    <n v="43.058619999999998"/>
    <n v="-87.885319999999993"/>
    <n v="286"/>
    <n v="30"/>
    <n v="18"/>
    <n v="17.100000000000001"/>
    <n v="720"/>
    <n v="-1"/>
    <d v="2017-04-16T00:00:00"/>
    <d v="2017-04-01T00:00:00"/>
    <d v="2017-04-16T00:00:00"/>
    <s v="Sunday"/>
    <d v="1899-12-30T13:03:20"/>
    <d v="1899-12-30T13:00:00"/>
    <n v="1"/>
    <d v="2017-04-16T00:00:00"/>
    <d v="2017-04-01T00:00:00"/>
    <d v="2017-04-16T00:00:00"/>
    <s v="Sunday"/>
    <d v="1899-12-30T17:49:07"/>
    <d v="1899-12-30T18:00:00"/>
    <s v="Round Trip"/>
  </r>
  <r>
    <n v="1279484"/>
    <s v="Non-RFID Card Member"/>
    <m/>
    <m/>
    <n v="53210"/>
    <s v="UNITED STATES"/>
    <s v="Single Ride"/>
    <n v="5447"/>
    <x v="10"/>
    <n v="43.060786"/>
    <n v="-87.883825999999999"/>
    <x v="26"/>
    <n v="43.053040000000003"/>
    <n v="-87.897660000000002"/>
    <n v="15"/>
    <n v="3"/>
    <n v="2.2999999999999998"/>
    <n v="2.1"/>
    <n v="90"/>
    <n v="-1"/>
    <d v="2017-04-16T00:00:00"/>
    <d v="2017-04-01T00:00:00"/>
    <d v="2017-04-16T00:00:00"/>
    <s v="Sunday"/>
    <d v="1899-12-30T13:18:10"/>
    <d v="1899-12-30T13:00:00"/>
    <n v="1"/>
    <d v="2017-04-16T00:00:00"/>
    <d v="2017-04-01T00:00:00"/>
    <d v="2017-04-16T00:00:00"/>
    <s v="Sunday"/>
    <d v="1899-12-30T13:33:02"/>
    <d v="1899-12-30T14:00:00"/>
    <s v="One Way"/>
  </r>
  <r>
    <n v="1584420"/>
    <s v="Non-RFID Card Member"/>
    <m/>
    <m/>
    <n v="53706"/>
    <s v="UNITED STATES"/>
    <s v="Single Ride"/>
    <n v="5478"/>
    <x v="52"/>
    <n v="43.034619999999997"/>
    <n v="-87.917500000000004"/>
    <x v="7"/>
    <n v="43.038580000000003"/>
    <n v="-87.90934"/>
    <n v="52"/>
    <n v="6"/>
    <n v="7.8"/>
    <n v="7.4"/>
    <n v="312"/>
    <n v="-1"/>
    <d v="2017-04-16T00:00:00"/>
    <d v="2017-04-01T00:00:00"/>
    <d v="2017-04-16T00:00:00"/>
    <s v="Sunday"/>
    <d v="1899-12-30T13:24:29"/>
    <d v="1899-12-30T13:00:00"/>
    <n v="1"/>
    <d v="2017-04-16T00:00:00"/>
    <d v="2017-04-01T00:00:00"/>
    <d v="2017-04-16T00:00:00"/>
    <s v="Sunday"/>
    <d v="1899-12-30T14:16:55"/>
    <d v="1899-12-30T14:00:00"/>
    <s v="One Way"/>
  </r>
  <r>
    <n v="1584419"/>
    <s v="Non-RFID Card Member"/>
    <m/>
    <m/>
    <n v="53211"/>
    <s v="UNITED STATES"/>
    <s v="Single Ride"/>
    <n v="11155"/>
    <x v="27"/>
    <n v="43.074890000000003"/>
    <n v="-87.882810000000006"/>
    <x v="25"/>
    <n v="43.074890000000003"/>
    <n v="-87.882810000000006"/>
    <n v="15"/>
    <n v="3"/>
    <n v="2.2999999999999998"/>
    <n v="2.1"/>
    <n v="90"/>
    <n v="-1"/>
    <d v="2017-04-16T00:00:00"/>
    <d v="2017-04-01T00:00:00"/>
    <d v="2017-04-16T00:00:00"/>
    <s v="Sunday"/>
    <d v="1899-12-30T13:26:14"/>
    <d v="1899-12-30T13:00:00"/>
    <n v="1"/>
    <d v="2017-04-16T00:00:00"/>
    <d v="2017-04-01T00:00:00"/>
    <d v="2017-04-16T00:00:00"/>
    <s v="Sunday"/>
    <d v="1899-12-30T13:41:05"/>
    <d v="1899-12-30T14:00:00"/>
    <s v="Round Trip"/>
  </r>
  <r>
    <n v="1584433"/>
    <s v="Non-RFID Card Member"/>
    <m/>
    <m/>
    <n v="60404"/>
    <s v="UNITED STATES"/>
    <s v="Single Ride"/>
    <n v="143"/>
    <x v="25"/>
    <n v="43.058010000000003"/>
    <n v="-87.877300000000005"/>
    <x v="22"/>
    <n v="43.058010000000003"/>
    <n v="-87.877300000000005"/>
    <n v="66"/>
    <n v="9"/>
    <n v="9.9"/>
    <n v="9.4"/>
    <n v="396"/>
    <n v="-1"/>
    <d v="2017-04-16T00:00:00"/>
    <d v="2017-04-01T00:00:00"/>
    <d v="2017-04-16T00:00:00"/>
    <s v="Sunday"/>
    <d v="1899-12-30T13:28:04"/>
    <d v="1899-12-30T13:00:00"/>
    <n v="1"/>
    <d v="2017-04-16T00:00:00"/>
    <d v="2017-04-01T00:00:00"/>
    <d v="2017-04-16T00:00:00"/>
    <s v="Sunday"/>
    <d v="1899-12-30T14:34:16"/>
    <d v="1899-12-30T15:00:00"/>
    <s v="Round Trip"/>
  </r>
  <r>
    <n v="1584435"/>
    <s v="Non-RFID Card Member"/>
    <m/>
    <m/>
    <n v="53208"/>
    <s v="UNITED STATES"/>
    <s v="Single Ride"/>
    <n v="11141"/>
    <x v="17"/>
    <n v="43.060580000000002"/>
    <n v="-87.998589999999993"/>
    <x v="17"/>
    <n v="43.060580000000002"/>
    <n v="-87.998589999999993"/>
    <n v="55"/>
    <n v="6"/>
    <n v="8.3000000000000007"/>
    <n v="7.8"/>
    <n v="330"/>
    <n v="-1"/>
    <d v="2017-04-16T00:00:00"/>
    <d v="2017-04-01T00:00:00"/>
    <d v="2017-04-16T00:00:00"/>
    <s v="Sunday"/>
    <d v="1899-12-30T13:29:47"/>
    <d v="1899-12-30T13:00:00"/>
    <n v="1"/>
    <d v="2017-04-16T00:00:00"/>
    <d v="2017-04-01T00:00:00"/>
    <d v="2017-04-16T00:00:00"/>
    <s v="Sunday"/>
    <d v="1899-12-30T14:24:42"/>
    <d v="1899-12-30T14:00:00"/>
    <s v="Round Trip"/>
  </r>
  <r>
    <n v="1584522"/>
    <s v="Non-RFID Card Member"/>
    <m/>
    <m/>
    <n v="53216"/>
    <s v="UNITED STATES"/>
    <s v="Single Ride"/>
    <n v="338"/>
    <x v="29"/>
    <n v="43.052549999999997"/>
    <n v="-87.909329999999997"/>
    <x v="12"/>
    <n v="43.036900000000003"/>
    <n v="-87.89667"/>
    <n v="70"/>
    <n v="9"/>
    <n v="10.5"/>
    <n v="10"/>
    <n v="420"/>
    <n v="-1"/>
    <d v="2017-04-16T00:00:00"/>
    <d v="2017-04-01T00:00:00"/>
    <d v="2017-04-16T00:00:00"/>
    <s v="Sunday"/>
    <d v="1899-12-30T13:56:46"/>
    <d v="1899-12-30T14:00:00"/>
    <n v="1"/>
    <d v="2017-04-16T00:00:00"/>
    <d v="2017-04-01T00:00:00"/>
    <d v="2017-04-16T00:00:00"/>
    <s v="Sunday"/>
    <d v="1899-12-30T15:06:57"/>
    <d v="1899-12-30T15:00:00"/>
    <s v="One Way"/>
  </r>
  <r>
    <n v="1517713"/>
    <s v="Non-RFID Card Member"/>
    <m/>
    <m/>
    <n v="53211"/>
    <s v="UNITED STATES"/>
    <s v="Single Ride"/>
    <n v="5588"/>
    <x v="36"/>
    <n v="43.069021999999997"/>
    <n v="-87.887940999999998"/>
    <x v="38"/>
    <n v="43.069021999999997"/>
    <n v="-87.887940999999998"/>
    <n v="94"/>
    <n v="9"/>
    <n v="14.1"/>
    <n v="13.4"/>
    <n v="564"/>
    <n v="-1"/>
    <d v="2017-04-16T00:00:00"/>
    <d v="2017-04-01T00:00:00"/>
    <d v="2017-04-16T00:00:00"/>
    <s v="Sunday"/>
    <d v="1899-12-30T14:21:57"/>
    <d v="1899-12-30T14:00:00"/>
    <n v="1"/>
    <d v="2017-04-16T00:00:00"/>
    <d v="2017-04-01T00:00:00"/>
    <d v="2017-04-16T00:00:00"/>
    <s v="Sunday"/>
    <d v="1899-12-30T15:55:25"/>
    <d v="1899-12-30T16:00:00"/>
    <s v="Round Trip"/>
  </r>
  <r>
    <n v="1584678"/>
    <s v="Non-RFID Card Member"/>
    <m/>
    <m/>
    <n v="53217"/>
    <s v="UNITED STATES"/>
    <s v="Single Ride"/>
    <n v="11138"/>
    <x v="38"/>
    <n v="43.058619999999998"/>
    <n v="-87.885319999999993"/>
    <x v="35"/>
    <n v="43.066893999999998"/>
    <n v="-87.877936000000005"/>
    <n v="65"/>
    <n v="9"/>
    <n v="9.8000000000000007"/>
    <n v="9.3000000000000007"/>
    <n v="390"/>
    <n v="-1"/>
    <d v="2017-04-16T00:00:00"/>
    <d v="2017-04-01T00:00:00"/>
    <d v="2017-04-16T00:00:00"/>
    <s v="Sunday"/>
    <d v="1899-12-30T14:40:34"/>
    <d v="1899-12-30T15:00:00"/>
    <n v="1"/>
    <d v="2017-04-16T00:00:00"/>
    <d v="2017-04-01T00:00:00"/>
    <d v="2017-04-16T00:00:00"/>
    <s v="Sunday"/>
    <d v="1899-12-30T15:45:26"/>
    <d v="1899-12-30T16:00:00"/>
    <s v="One Way"/>
  </r>
  <r>
    <n v="1584762"/>
    <s v="Non-RFID Card Member"/>
    <m/>
    <m/>
    <n v="53202"/>
    <s v="UNITED STATES"/>
    <s v="Single Ride"/>
    <n v="5552"/>
    <x v="46"/>
    <n v="43.026470000000003"/>
    <n v="-87.918040000000005"/>
    <x v="30"/>
    <n v="43.004728999999998"/>
    <n v="-87.905463999999995"/>
    <n v="19"/>
    <n v="3"/>
    <n v="2.9"/>
    <n v="2.7"/>
    <n v="114"/>
    <n v="-1"/>
    <d v="2017-04-16T00:00:00"/>
    <d v="2017-04-01T00:00:00"/>
    <d v="2017-04-16T00:00:00"/>
    <s v="Sunday"/>
    <d v="1899-12-30T14:58:35"/>
    <d v="1899-12-30T15:00:00"/>
    <n v="1"/>
    <d v="2017-04-16T00:00:00"/>
    <d v="2017-04-01T00:00:00"/>
    <d v="2017-04-16T00:00:00"/>
    <s v="Sunday"/>
    <d v="1899-12-30T15:17:40"/>
    <d v="1899-12-30T15:00:00"/>
    <s v="One Way"/>
  </r>
  <r>
    <n v="1584768"/>
    <s v="Non-RFID Card Member"/>
    <m/>
    <m/>
    <n v="53210"/>
    <s v="UNITED STATES"/>
    <s v="Single Ride"/>
    <n v="5511"/>
    <x v="23"/>
    <n v="43.053040000000003"/>
    <n v="-87.897660000000002"/>
    <x v="53"/>
    <n v="43.060786"/>
    <n v="-87.883825999999999"/>
    <n v="10"/>
    <n v="3"/>
    <n v="1.5"/>
    <n v="1.4"/>
    <n v="60"/>
    <n v="-1"/>
    <d v="2017-04-16T00:00:00"/>
    <d v="2017-04-01T00:00:00"/>
    <d v="2017-04-16T00:00:00"/>
    <s v="Sunday"/>
    <d v="1899-12-30T15:00:30"/>
    <d v="1899-12-30T15:00:00"/>
    <n v="1"/>
    <d v="2017-04-16T00:00:00"/>
    <d v="2017-04-01T00:00:00"/>
    <d v="2017-04-16T00:00:00"/>
    <s v="Sunday"/>
    <d v="1899-12-30T15:10:34"/>
    <d v="1899-12-30T15:00:00"/>
    <s v="One Way"/>
  </r>
  <r>
    <n v="1584836"/>
    <s v="Non-RFID Card Member"/>
    <m/>
    <m/>
    <n v="53233"/>
    <s v="UNITED STATES"/>
    <s v="Single Ride"/>
    <n v="5454"/>
    <x v="47"/>
    <n v="43.041646999999998"/>
    <n v="-87.927257999999995"/>
    <x v="45"/>
    <n v="43.046570000000003"/>
    <n v="-87.908720000000002"/>
    <n v="39"/>
    <n v="6"/>
    <n v="5.9"/>
    <n v="5.6"/>
    <n v="234"/>
    <n v="-1"/>
    <d v="2017-04-16T00:00:00"/>
    <d v="2017-04-01T00:00:00"/>
    <d v="2017-04-16T00:00:00"/>
    <s v="Sunday"/>
    <d v="1899-12-30T15:13:19"/>
    <d v="1899-12-30T15:00:00"/>
    <n v="1"/>
    <d v="2017-04-16T00:00:00"/>
    <d v="2017-04-01T00:00:00"/>
    <d v="2017-04-16T00:00:00"/>
    <s v="Sunday"/>
    <d v="1899-12-30T15:52:59"/>
    <d v="1899-12-30T16:00:00"/>
    <s v="One Way"/>
  </r>
  <r>
    <n v="1584947"/>
    <s v="Non-RFID Card Member"/>
    <m/>
    <m/>
    <n v="98118"/>
    <s v="UNITED STATES"/>
    <s v="Single Ride"/>
    <n v="5572"/>
    <x v="41"/>
    <n v="43.031480000000002"/>
    <n v="-87.908169999999998"/>
    <x v="43"/>
    <n v="43.031480000000002"/>
    <n v="-87.908169999999998"/>
    <n v="66"/>
    <n v="9"/>
    <n v="9.9"/>
    <n v="9.4"/>
    <n v="396"/>
    <n v="-1"/>
    <d v="2017-04-16T00:00:00"/>
    <d v="2017-04-01T00:00:00"/>
    <d v="2017-04-16T00:00:00"/>
    <s v="Sunday"/>
    <d v="1899-12-30T15:38:46"/>
    <d v="1899-12-30T16:00:00"/>
    <n v="1"/>
    <d v="2017-04-16T00:00:00"/>
    <d v="2017-04-01T00:00:00"/>
    <d v="2017-04-16T00:00:00"/>
    <s v="Sunday"/>
    <d v="1899-12-30T16:44:51"/>
    <d v="1899-12-30T17:00:00"/>
    <s v="Round Trip"/>
  </r>
  <r>
    <n v="1585024"/>
    <s v="Non-RFID Card Member"/>
    <m/>
    <m/>
    <n v="53209"/>
    <s v="UNITED STATES"/>
    <s v="Single Ride"/>
    <n v="108"/>
    <x v="10"/>
    <n v="43.060786"/>
    <n v="-87.883825999999999"/>
    <x v="53"/>
    <n v="43.060786"/>
    <n v="-87.883825999999999"/>
    <n v="75"/>
    <n v="9"/>
    <n v="11.3"/>
    <n v="10.7"/>
    <n v="450"/>
    <n v="-1"/>
    <d v="2017-04-16T00:00:00"/>
    <d v="2017-04-01T00:00:00"/>
    <d v="2017-04-16T00:00:00"/>
    <s v="Sunday"/>
    <d v="1899-12-30T16:00:30"/>
    <d v="1899-12-30T16:00:00"/>
    <n v="1"/>
    <d v="2017-04-16T00:00:00"/>
    <d v="2017-04-01T00:00:00"/>
    <d v="2017-04-16T00:00:00"/>
    <s v="Sunday"/>
    <d v="1899-12-30T17:15:15"/>
    <d v="1899-12-30T17:00:00"/>
    <s v="Round Trip"/>
  </r>
  <r>
    <n v="1585087"/>
    <s v="Non-RFID Card Member"/>
    <m/>
    <m/>
    <n v="53110"/>
    <s v="UNITED STATES"/>
    <s v="Single Ride"/>
    <n v="267"/>
    <x v="30"/>
    <n v="43.045712999999999"/>
    <n v="-87.899756999999994"/>
    <x v="22"/>
    <n v="43.058010000000003"/>
    <n v="-87.877300000000005"/>
    <n v="26"/>
    <n v="3"/>
    <n v="3.9"/>
    <n v="3.7"/>
    <n v="156"/>
    <n v="-1"/>
    <d v="2017-04-16T00:00:00"/>
    <d v="2017-04-01T00:00:00"/>
    <d v="2017-04-16T00:00:00"/>
    <s v="Sunday"/>
    <d v="1899-12-30T16:17:18"/>
    <d v="1899-12-30T16:00:00"/>
    <n v="1"/>
    <d v="2017-04-16T00:00:00"/>
    <d v="2017-04-01T00:00:00"/>
    <d v="2017-04-16T00:00:00"/>
    <s v="Sunday"/>
    <d v="1899-12-30T16:43:25"/>
    <d v="1899-12-30T17:00:00"/>
    <s v="One Way"/>
  </r>
  <r>
    <n v="1585149"/>
    <s v="Non-RFID Card Member"/>
    <m/>
    <m/>
    <n v="53207"/>
    <s v="UNITED STATES"/>
    <s v="Single Ride"/>
    <n v="5427"/>
    <x v="1"/>
    <n v="43.048200000000001"/>
    <n v="-87.900859999999994"/>
    <x v="58"/>
    <n v="43.026229999999998"/>
    <n v="-87.912809999999993"/>
    <n v="46"/>
    <n v="6"/>
    <n v="6.9"/>
    <n v="6.6"/>
    <n v="276"/>
    <n v="-1"/>
    <d v="2017-04-16T00:00:00"/>
    <d v="2017-04-01T00:00:00"/>
    <d v="2017-04-16T00:00:00"/>
    <s v="Sunday"/>
    <d v="1899-12-30T16:31:27"/>
    <d v="1899-12-30T17:00:00"/>
    <n v="1"/>
    <d v="2017-04-16T00:00:00"/>
    <d v="2017-04-01T00:00:00"/>
    <d v="2017-04-16T00:00:00"/>
    <s v="Sunday"/>
    <d v="1899-12-30T17:17:38"/>
    <d v="1899-12-30T17:00:00"/>
    <s v="One Way"/>
  </r>
  <r>
    <n v="1356099"/>
    <s v="Non-RFID Card Member"/>
    <m/>
    <m/>
    <n v="53202"/>
    <s v="UNITED STATES"/>
    <s v="Single Ride"/>
    <n v="2"/>
    <x v="2"/>
    <n v="43.03886"/>
    <n v="-87.902720000000002"/>
    <x v="36"/>
    <n v="43.038719999999998"/>
    <n v="-87.905339999999995"/>
    <n v="84"/>
    <n v="9"/>
    <n v="12.6"/>
    <n v="12"/>
    <n v="504"/>
    <n v="-1"/>
    <d v="2017-04-16T00:00:00"/>
    <d v="2017-04-01T00:00:00"/>
    <d v="2017-04-16T00:00:00"/>
    <s v="Sunday"/>
    <d v="1899-12-30T16:32:17"/>
    <d v="1899-12-30T17:00:00"/>
    <n v="1"/>
    <d v="2017-04-16T00:00:00"/>
    <d v="2017-04-01T00:00:00"/>
    <d v="2017-04-16T00:00:00"/>
    <s v="Sunday"/>
    <d v="1899-12-30T17:56:17"/>
    <d v="1899-12-30T18:00:00"/>
    <s v="One Way"/>
  </r>
  <r>
    <n v="1585190"/>
    <s v="Non-RFID Card Member"/>
    <m/>
    <m/>
    <n v="53132"/>
    <s v="UNITED STATES"/>
    <s v="Single Ride"/>
    <n v="11081"/>
    <x v="8"/>
    <n v="43.038580000000003"/>
    <n v="-87.90934"/>
    <x v="7"/>
    <n v="43.038580000000003"/>
    <n v="-87.90934"/>
    <n v="48"/>
    <n v="6"/>
    <n v="7.2"/>
    <n v="6.8"/>
    <n v="288"/>
    <n v="-1"/>
    <d v="2017-04-16T00:00:00"/>
    <d v="2017-04-01T00:00:00"/>
    <d v="2017-04-16T00:00:00"/>
    <s v="Sunday"/>
    <d v="1899-12-30T16:42:45"/>
    <d v="1899-12-30T17:00:00"/>
    <n v="1"/>
    <d v="2017-04-16T00:00:00"/>
    <d v="2017-04-01T00:00:00"/>
    <d v="2017-04-16T00:00:00"/>
    <s v="Sunday"/>
    <d v="1899-12-30T17:30:02"/>
    <d v="1899-12-30T18:00:00"/>
    <s v="Round Trip"/>
  </r>
  <r>
    <n v="1585198"/>
    <s v="Non-RFID Card Member"/>
    <m/>
    <m/>
    <n v="53220"/>
    <s v="UNITED STATES"/>
    <s v="Single Ride"/>
    <n v="5555"/>
    <x v="8"/>
    <n v="43.038580000000003"/>
    <n v="-87.90934"/>
    <x v="7"/>
    <n v="43.038580000000003"/>
    <n v="-87.90934"/>
    <n v="46"/>
    <n v="6"/>
    <n v="6.9"/>
    <n v="6.6"/>
    <n v="276"/>
    <n v="-1"/>
    <d v="2017-04-16T00:00:00"/>
    <d v="2017-04-01T00:00:00"/>
    <d v="2017-04-16T00:00:00"/>
    <s v="Sunday"/>
    <d v="1899-12-30T16:43:34"/>
    <d v="1899-12-30T17:00:00"/>
    <n v="1"/>
    <d v="2017-04-16T00:00:00"/>
    <d v="2017-04-01T00:00:00"/>
    <d v="2017-04-16T00:00:00"/>
    <s v="Sunday"/>
    <d v="1899-12-30T17:29:48"/>
    <d v="1899-12-30T17:00:00"/>
    <s v="Round Trip"/>
  </r>
  <r>
    <n v="1513690"/>
    <s v="Non-RFID Card Member"/>
    <m/>
    <m/>
    <n v="53150"/>
    <s v="UNITED STATES"/>
    <s v="Single Ride"/>
    <n v="156"/>
    <x v="46"/>
    <n v="43.026470000000003"/>
    <n v="-87.918040000000005"/>
    <x v="44"/>
    <n v="43.026470000000003"/>
    <n v="-87.918040000000005"/>
    <n v="97"/>
    <n v="12"/>
    <n v="14.6"/>
    <n v="13.8"/>
    <n v="582"/>
    <n v="-1"/>
    <d v="2017-04-16T00:00:00"/>
    <d v="2017-04-01T00:00:00"/>
    <d v="2017-04-16T00:00:00"/>
    <s v="Sunday"/>
    <d v="1899-12-30T17:00:41"/>
    <d v="1899-12-30T17:00:00"/>
    <n v="1"/>
    <d v="2017-04-16T00:00:00"/>
    <d v="2017-04-01T00:00:00"/>
    <d v="2017-04-16T00:00:00"/>
    <s v="Sunday"/>
    <d v="1899-12-30T18:37:50"/>
    <d v="1899-12-30T19:00:00"/>
    <s v="Round Trip"/>
  </r>
  <r>
    <n v="1532214"/>
    <s v="Non-RFID Card Member"/>
    <m/>
    <m/>
    <n v="53211"/>
    <s v="UNITED STATES"/>
    <s v="Single Ride"/>
    <n v="11152"/>
    <x v="32"/>
    <n v="43.078530000000001"/>
    <n v="-87.882620000000003"/>
    <x v="22"/>
    <n v="43.058010000000003"/>
    <n v="-87.877300000000005"/>
    <n v="20"/>
    <n v="3"/>
    <n v="3"/>
    <n v="2.9"/>
    <n v="120"/>
    <n v="-1"/>
    <d v="2017-04-16T00:00:00"/>
    <d v="2017-04-01T00:00:00"/>
    <d v="2017-04-16T00:00:00"/>
    <s v="Sunday"/>
    <d v="1899-12-30T17:19:18"/>
    <d v="1899-12-30T17:00:00"/>
    <n v="1"/>
    <d v="2017-04-16T00:00:00"/>
    <d v="2017-04-01T00:00:00"/>
    <d v="2017-04-16T00:00:00"/>
    <s v="Sunday"/>
    <d v="1899-12-30T17:39:14"/>
    <d v="1899-12-30T18:00:00"/>
    <s v="One Way"/>
  </r>
  <r>
    <n v="1584762"/>
    <s v="Non-RFID Card Member"/>
    <m/>
    <m/>
    <n v="53202"/>
    <s v="UNITED STATES"/>
    <s v="Single Ride"/>
    <n v="5518"/>
    <x v="33"/>
    <n v="43.004728999999998"/>
    <n v="-87.905463999999995"/>
    <x v="37"/>
    <n v="43.02948"/>
    <n v="-87.912819999999996"/>
    <n v="24"/>
    <n v="3"/>
    <n v="3.6"/>
    <n v="3.4"/>
    <n v="144"/>
    <n v="-1"/>
    <d v="2017-04-16T00:00:00"/>
    <d v="2017-04-01T00:00:00"/>
    <d v="2017-04-16T00:00:00"/>
    <s v="Sunday"/>
    <d v="1899-12-30T17:35:46"/>
    <d v="1899-12-30T18:00:00"/>
    <n v="1"/>
    <d v="2017-04-16T00:00:00"/>
    <d v="2017-04-01T00:00:00"/>
    <d v="2017-04-16T00:00:00"/>
    <s v="Sunday"/>
    <d v="1899-12-30T17:59:23"/>
    <d v="1899-12-30T18:00:00"/>
    <s v="One Way"/>
  </r>
  <r>
    <n v="1585463"/>
    <s v="Non-RFID Card Member"/>
    <m/>
    <m/>
    <n v="54403"/>
    <s v="UNITED STATES"/>
    <s v="Single Ride"/>
    <n v="175"/>
    <x v="22"/>
    <n v="43.066893999999998"/>
    <n v="-87.877936000000005"/>
    <x v="22"/>
    <n v="43.058010000000003"/>
    <n v="-87.877300000000005"/>
    <n v="123"/>
    <n v="12"/>
    <n v="18"/>
    <n v="17.100000000000001"/>
    <n v="720"/>
    <n v="-1"/>
    <d v="2017-04-16T00:00:00"/>
    <d v="2017-04-01T00:00:00"/>
    <d v="2017-04-16T00:00:00"/>
    <s v="Sunday"/>
    <d v="1899-12-30T17:49:34"/>
    <d v="1899-12-30T18:00:00"/>
    <n v="1"/>
    <d v="2017-04-16T00:00:00"/>
    <d v="2017-04-01T00:00:00"/>
    <d v="2017-04-16T00:00:00"/>
    <s v="Sunday"/>
    <d v="1899-12-30T19:52:12"/>
    <d v="1899-12-30T20:00:00"/>
    <s v="One Way"/>
  </r>
  <r>
    <n v="1585550"/>
    <s v="Non-RFID Card Member"/>
    <m/>
    <m/>
    <n v="53118"/>
    <s v="UNITED STATES"/>
    <s v="Single Ride"/>
    <n v="997"/>
    <x v="11"/>
    <n v="43.04804"/>
    <n v="-87.896720000000002"/>
    <x v="33"/>
    <n v="43.04804"/>
    <n v="-87.896720000000002"/>
    <n v="10"/>
    <n v="3"/>
    <n v="1.5"/>
    <n v="1.4"/>
    <n v="60"/>
    <n v="-1"/>
    <d v="2017-04-16T00:00:00"/>
    <d v="2017-04-01T00:00:00"/>
    <d v="2017-04-16T00:00:00"/>
    <s v="Sunday"/>
    <d v="1899-12-30T18:12:07"/>
    <d v="1899-12-30T18:00:00"/>
    <n v="1"/>
    <d v="2017-04-16T00:00:00"/>
    <d v="2017-04-01T00:00:00"/>
    <d v="2017-04-16T00:00:00"/>
    <s v="Sunday"/>
    <d v="1899-12-30T18:22:16"/>
    <d v="1899-12-30T18:00:00"/>
    <s v="Round Trip"/>
  </r>
  <r>
    <n v="1215455"/>
    <s v="Non-RFID Card Member"/>
    <m/>
    <m/>
    <n v="53215"/>
    <s v="UNITED STATES"/>
    <s v="Single Ride"/>
    <n v="338"/>
    <x v="37"/>
    <n v="43.036900000000003"/>
    <n v="-87.89667"/>
    <x v="12"/>
    <n v="43.036900000000003"/>
    <n v="-87.89667"/>
    <n v="37"/>
    <n v="6"/>
    <n v="5.6"/>
    <n v="5.3"/>
    <n v="222"/>
    <n v="-1"/>
    <d v="2017-04-16T00:00:00"/>
    <d v="2017-04-01T00:00:00"/>
    <d v="2017-04-16T00:00:00"/>
    <s v="Sunday"/>
    <d v="1899-12-30T18:26:25"/>
    <d v="1899-12-30T18:00:00"/>
    <n v="1"/>
    <d v="2017-04-16T00:00:00"/>
    <d v="2017-04-01T00:00:00"/>
    <d v="2017-04-16T00:00:00"/>
    <s v="Sunday"/>
    <d v="1899-12-30T19:03:42"/>
    <d v="1899-12-30T19:00:00"/>
    <s v="Round Trip"/>
  </r>
  <r>
    <n v="1585655"/>
    <s v="Non-RFID Card Member"/>
    <m/>
    <m/>
    <n v="53211"/>
    <s v="UNITED STATES"/>
    <s v="Single Ride"/>
    <n v="6"/>
    <x v="36"/>
    <n v="43.069021999999997"/>
    <n v="-87.887940999999998"/>
    <x v="53"/>
    <n v="43.060786"/>
    <n v="-87.883825999999999"/>
    <n v="13"/>
    <n v="3"/>
    <n v="2"/>
    <n v="1.9"/>
    <n v="78"/>
    <n v="-1"/>
    <d v="2017-04-16T00:00:00"/>
    <d v="2017-04-01T00:00:00"/>
    <d v="2017-04-16T00:00:00"/>
    <s v="Sunday"/>
    <d v="1899-12-30T18:46:57"/>
    <d v="1899-12-30T19:00:00"/>
    <n v="1"/>
    <d v="2017-04-16T00:00:00"/>
    <d v="2017-04-01T00:00:00"/>
    <d v="2017-04-16T00:00:00"/>
    <s v="Sunday"/>
    <d v="1899-12-30T18:59:55"/>
    <d v="1899-12-30T19:00:00"/>
    <s v="One Way"/>
  </r>
  <r>
    <n v="1585710"/>
    <s v="Non-RFID Card Member"/>
    <m/>
    <m/>
    <n v="53212"/>
    <s v="UNITED STATES"/>
    <s v="Single Ride"/>
    <n v="11144"/>
    <x v="43"/>
    <n v="43.05847"/>
    <n v="-87.898079999999993"/>
    <x v="50"/>
    <n v="43.05847"/>
    <n v="-87.898079999999993"/>
    <n v="38"/>
    <n v="6"/>
    <n v="5.7"/>
    <n v="5.4"/>
    <n v="228"/>
    <n v="-1"/>
    <d v="2017-04-16T00:00:00"/>
    <d v="2017-04-01T00:00:00"/>
    <d v="2017-04-16T00:00:00"/>
    <s v="Sunday"/>
    <d v="1899-12-30T19:08:43"/>
    <d v="1899-12-30T19:00:00"/>
    <n v="1"/>
    <d v="2017-04-16T00:00:00"/>
    <d v="2017-04-01T00:00:00"/>
    <d v="2017-04-16T00:00:00"/>
    <s v="Sunday"/>
    <d v="1899-12-30T19:46:40"/>
    <d v="1899-12-30T20:00:00"/>
    <s v="Round Trip"/>
  </r>
  <r>
    <n v="1370445"/>
    <s v="Non-RFID Card Member"/>
    <m/>
    <m/>
    <n v="53202"/>
    <s v="UNITED STATES"/>
    <s v="Single Ride"/>
    <n v="5426"/>
    <x v="10"/>
    <n v="43.060786"/>
    <n v="-87.883825999999999"/>
    <x v="6"/>
    <n v="43.03519"/>
    <n v="-87.907390000000007"/>
    <n v="37"/>
    <n v="6"/>
    <n v="5.6"/>
    <n v="5.3"/>
    <n v="222"/>
    <n v="-1"/>
    <d v="2017-04-16T00:00:00"/>
    <d v="2017-04-01T00:00:00"/>
    <d v="2017-04-16T00:00:00"/>
    <s v="Sunday"/>
    <d v="1899-12-30T19:22:19"/>
    <d v="1899-12-30T19:00:00"/>
    <n v="1"/>
    <d v="2017-04-16T00:00:00"/>
    <d v="2017-04-01T00:00:00"/>
    <d v="2017-04-16T00:00:00"/>
    <s v="Sunday"/>
    <d v="1899-12-30T19:59:22"/>
    <d v="1899-12-30T20:00:00"/>
    <s v="One Way"/>
  </r>
  <r>
    <n v="1585753"/>
    <s v="Non-RFID Card Member"/>
    <m/>
    <m/>
    <n v="53211"/>
    <s v="UNITED STATES"/>
    <s v="Single Ride"/>
    <n v="6"/>
    <x v="10"/>
    <n v="43.060786"/>
    <n v="-87.883825999999999"/>
    <x v="48"/>
    <n v="43.060155999999999"/>
    <n v="-87.881258000000003"/>
    <n v="6"/>
    <n v="3"/>
    <n v="0.9"/>
    <n v="0.9"/>
    <n v="36"/>
    <n v="-1"/>
    <d v="2017-04-16T00:00:00"/>
    <d v="2017-04-01T00:00:00"/>
    <d v="2017-04-16T00:00:00"/>
    <s v="Sunday"/>
    <d v="1899-12-30T19:24:00"/>
    <d v="1899-12-30T19:00:00"/>
    <n v="1"/>
    <d v="2017-04-16T00:00:00"/>
    <d v="2017-04-01T00:00:00"/>
    <d v="2017-04-16T00:00:00"/>
    <s v="Sunday"/>
    <d v="1899-12-30T19:30:19"/>
    <d v="1899-12-30T20:00:00"/>
    <s v="One Way"/>
  </r>
  <r>
    <n v="1585811"/>
    <s v="Non-RFID Card Member"/>
    <m/>
    <m/>
    <n v="53215"/>
    <s v="UNITED STATES"/>
    <s v="Single Ride"/>
    <n v="5487"/>
    <x v="37"/>
    <n v="43.036900000000003"/>
    <n v="-87.89667"/>
    <x v="12"/>
    <n v="43.036900000000003"/>
    <n v="-87.89667"/>
    <n v="55"/>
    <n v="6"/>
    <n v="8.3000000000000007"/>
    <n v="7.8"/>
    <n v="330"/>
    <n v="-1"/>
    <d v="2017-04-16T00:00:00"/>
    <d v="2017-04-01T00:00:00"/>
    <d v="2017-04-16T00:00:00"/>
    <s v="Sunday"/>
    <d v="1899-12-30T19:47:59"/>
    <d v="1899-12-30T20:00:00"/>
    <n v="1"/>
    <d v="2017-04-16T00:00:00"/>
    <d v="2017-04-01T00:00:00"/>
    <d v="2017-04-16T00:00:00"/>
    <s v="Sunday"/>
    <d v="1899-12-30T20:42:59"/>
    <d v="1899-12-30T21:00:00"/>
    <s v="Round Trip"/>
  </r>
  <r>
    <n v="1585858"/>
    <s v="Non-RFID Card Member"/>
    <m/>
    <m/>
    <n v="53204"/>
    <s v="UNITED STATES"/>
    <s v="Single Ride"/>
    <n v="5573"/>
    <x v="25"/>
    <n v="43.058010000000003"/>
    <n v="-87.877300000000005"/>
    <x v="22"/>
    <n v="43.058010000000003"/>
    <n v="-87.877300000000005"/>
    <n v="31"/>
    <n v="3"/>
    <n v="4.7"/>
    <n v="4.4000000000000004"/>
    <n v="186"/>
    <n v="-1"/>
    <d v="2017-04-16T00:00:00"/>
    <d v="2017-04-01T00:00:00"/>
    <d v="2017-04-16T00:00:00"/>
    <s v="Sunday"/>
    <d v="1899-12-30T20:06:25"/>
    <d v="1899-12-30T20:00:00"/>
    <n v="1"/>
    <d v="2017-04-16T00:00:00"/>
    <d v="2017-04-01T00:00:00"/>
    <d v="2017-04-16T00:00:00"/>
    <s v="Sunday"/>
    <d v="1899-12-30T20:37:16"/>
    <d v="1899-12-30T21:00:00"/>
    <s v="Round Trip"/>
  </r>
  <r>
    <n v="1585858"/>
    <s v="Non-RFID Card Member"/>
    <m/>
    <m/>
    <n v="53204"/>
    <s v="UNITED STATES"/>
    <s v="Single Ride"/>
    <n v="32"/>
    <x v="25"/>
    <n v="43.058010000000003"/>
    <n v="-87.877300000000005"/>
    <x v="22"/>
    <n v="43.058010000000003"/>
    <n v="-87.877300000000005"/>
    <n v="30"/>
    <n v="3"/>
    <n v="4.5"/>
    <n v="4.3"/>
    <n v="180"/>
    <n v="-1"/>
    <d v="2017-04-16T00:00:00"/>
    <d v="2017-04-01T00:00:00"/>
    <d v="2017-04-16T00:00:00"/>
    <s v="Sunday"/>
    <d v="1899-12-30T20:07:54"/>
    <d v="1899-12-30T20:00:00"/>
    <n v="1"/>
    <d v="2017-04-16T00:00:00"/>
    <d v="2017-04-01T00:00:00"/>
    <d v="2017-04-16T00:00:00"/>
    <s v="Sunday"/>
    <d v="1899-12-30T20:37:18"/>
    <d v="1899-12-30T21:00:00"/>
    <s v="Round Trip"/>
  </r>
  <r>
    <n v="1581198"/>
    <s v="Non-RFID Card Member"/>
    <m/>
    <m/>
    <n v="53220"/>
    <s v="UNITED STATES"/>
    <s v="Single Ride"/>
    <n v="2"/>
    <x v="41"/>
    <n v="43.031480000000002"/>
    <n v="-87.908169999999998"/>
    <x v="43"/>
    <n v="43.031480000000002"/>
    <n v="-87.908169999999998"/>
    <n v="22"/>
    <n v="3"/>
    <n v="3.3"/>
    <n v="3.1"/>
    <n v="132"/>
    <n v="-1"/>
    <d v="2017-04-17T00:00:00"/>
    <d v="2017-04-01T00:00:00"/>
    <d v="2017-04-17T00:00:00"/>
    <s v="Monday"/>
    <d v="1899-12-30T11:41:13"/>
    <d v="1899-12-30T12:00:00"/>
    <n v="1"/>
    <d v="2017-04-17T00:00:00"/>
    <d v="2017-04-01T00:00:00"/>
    <d v="2017-04-17T00:00:00"/>
    <s v="Monday"/>
    <d v="1899-12-30T12:03:51"/>
    <d v="1899-12-30T12:00:00"/>
    <s v="Round Trip"/>
  </r>
  <r>
    <n v="1418328"/>
    <s v="Non-RFID Card Member"/>
    <m/>
    <m/>
    <n v="53014"/>
    <s v="UNITED STATES"/>
    <s v="Single Ride"/>
    <n v="5463"/>
    <x v="37"/>
    <n v="43.036900000000003"/>
    <n v="-87.89667"/>
    <x v="12"/>
    <n v="43.036900000000003"/>
    <n v="-87.89667"/>
    <n v="87"/>
    <n v="9"/>
    <n v="13.1"/>
    <n v="12.4"/>
    <n v="522"/>
    <n v="-1"/>
    <d v="2017-04-17T00:00:00"/>
    <d v="2017-04-01T00:00:00"/>
    <d v="2017-04-17T00:00:00"/>
    <s v="Monday"/>
    <d v="1899-12-30T13:31:21"/>
    <d v="1899-12-30T14:00:00"/>
    <n v="1"/>
    <d v="2017-04-17T00:00:00"/>
    <d v="2017-04-01T00:00:00"/>
    <d v="2017-04-17T00:00:00"/>
    <s v="Monday"/>
    <d v="1899-12-30T14:58:48"/>
    <d v="1899-12-30T15:00:00"/>
    <s v="Round Trip"/>
  </r>
  <r>
    <n v="1418328"/>
    <s v="Non-RFID Card Member"/>
    <m/>
    <m/>
    <n v="53014"/>
    <s v="UNITED STATES"/>
    <s v="Single Ride"/>
    <n v="11126"/>
    <x v="37"/>
    <n v="43.036900000000003"/>
    <n v="-87.89667"/>
    <x v="12"/>
    <n v="43.036900000000003"/>
    <n v="-87.89667"/>
    <n v="88"/>
    <n v="9"/>
    <n v="13.2"/>
    <n v="12.5"/>
    <n v="528"/>
    <n v="-1"/>
    <d v="2017-04-17T00:00:00"/>
    <d v="2017-04-01T00:00:00"/>
    <d v="2017-04-17T00:00:00"/>
    <s v="Monday"/>
    <d v="1899-12-30T13:31:51"/>
    <d v="1899-12-30T14:00:00"/>
    <n v="1"/>
    <d v="2017-04-17T00:00:00"/>
    <d v="2017-04-01T00:00:00"/>
    <d v="2017-04-17T00:00:00"/>
    <s v="Monday"/>
    <d v="1899-12-30T14:59:13"/>
    <d v="1899-12-30T15:00:00"/>
    <s v="Round Trip"/>
  </r>
  <r>
    <n v="1586461"/>
    <s v="Non-RFID Card Member"/>
    <m/>
    <m/>
    <n v="53149"/>
    <s v="UNITED STATES"/>
    <s v="Single Ride"/>
    <n v="224"/>
    <x v="32"/>
    <n v="43.078530000000001"/>
    <n v="-87.882620000000003"/>
    <x v="20"/>
    <n v="43.077359999999999"/>
    <n v="-87.880769999999998"/>
    <n v="62"/>
    <n v="6"/>
    <n v="9.3000000000000007"/>
    <n v="8.8000000000000007"/>
    <n v="372"/>
    <n v="-1"/>
    <d v="2017-04-17T00:00:00"/>
    <d v="2017-04-01T00:00:00"/>
    <d v="2017-04-17T00:00:00"/>
    <s v="Monday"/>
    <d v="1899-12-30T13:44:22"/>
    <d v="1899-12-30T14:00:00"/>
    <n v="1"/>
    <d v="2017-04-17T00:00:00"/>
    <d v="2017-04-01T00:00:00"/>
    <d v="2017-04-17T00:00:00"/>
    <s v="Monday"/>
    <d v="1899-12-30T14:46:44"/>
    <d v="1899-12-30T15:00:00"/>
    <s v="One Way"/>
  </r>
  <r>
    <n v="1437850"/>
    <s v="Non-RFID Card Member"/>
    <m/>
    <m/>
    <n v="28207"/>
    <s v="UNITED STATES"/>
    <s v="Single Ride"/>
    <n v="5511"/>
    <x v="3"/>
    <n v="43.03519"/>
    <n v="-87.907390000000007"/>
    <x v="31"/>
    <n v="43.040154000000001"/>
    <n v="-87.932113000000001"/>
    <n v="12"/>
    <n v="3"/>
    <n v="1.8"/>
    <n v="1.7"/>
    <n v="72"/>
    <n v="-1"/>
    <d v="2017-04-17T00:00:00"/>
    <d v="2017-04-01T00:00:00"/>
    <d v="2017-04-17T00:00:00"/>
    <s v="Monday"/>
    <d v="1899-12-30T14:44:46"/>
    <d v="1899-12-30T15:00:00"/>
    <n v="1"/>
    <d v="2017-04-17T00:00:00"/>
    <d v="2017-04-01T00:00:00"/>
    <d v="2017-04-17T00:00:00"/>
    <s v="Monday"/>
    <d v="1899-12-30T14:56:42"/>
    <d v="1899-12-30T15:00:00"/>
    <s v="One Way"/>
  </r>
  <r>
    <n v="1586757"/>
    <s v="Non-RFID Card Member"/>
    <m/>
    <m/>
    <n v="32836"/>
    <s v="UNITED STATES"/>
    <s v="Single Ride"/>
    <n v="11089"/>
    <x v="37"/>
    <n v="43.036900000000003"/>
    <n v="-87.89667"/>
    <x v="12"/>
    <n v="43.036900000000003"/>
    <n v="-87.89667"/>
    <n v="21"/>
    <n v="3"/>
    <n v="3.2"/>
    <n v="3"/>
    <n v="126"/>
    <n v="-1"/>
    <d v="2017-04-17T00:00:00"/>
    <d v="2017-04-01T00:00:00"/>
    <d v="2017-04-17T00:00:00"/>
    <s v="Monday"/>
    <d v="1899-12-30T17:35:13"/>
    <d v="1899-12-30T18:00:00"/>
    <n v="1"/>
    <d v="2017-04-17T00:00:00"/>
    <d v="2017-04-01T00:00:00"/>
    <d v="2017-04-17T00:00:00"/>
    <s v="Monday"/>
    <d v="1899-12-30T17:56:40"/>
    <d v="1899-12-30T18:00:00"/>
    <s v="Round Trip"/>
  </r>
  <r>
    <n v="1586761"/>
    <s v="Non-RFID Card Member"/>
    <m/>
    <m/>
    <n v="32836"/>
    <s v="UNITED STATES"/>
    <s v="Single Ride"/>
    <n v="317"/>
    <x v="37"/>
    <n v="43.036900000000003"/>
    <n v="-87.89667"/>
    <x v="12"/>
    <n v="43.036900000000003"/>
    <n v="-87.89667"/>
    <n v="20"/>
    <n v="3"/>
    <n v="3"/>
    <n v="2.9"/>
    <n v="120"/>
    <n v="-1"/>
    <d v="2017-04-17T00:00:00"/>
    <d v="2017-04-01T00:00:00"/>
    <d v="2017-04-17T00:00:00"/>
    <s v="Monday"/>
    <d v="1899-12-30T17:36:30"/>
    <d v="1899-12-30T18:00:00"/>
    <n v="1"/>
    <d v="2017-04-17T00:00:00"/>
    <d v="2017-04-01T00:00:00"/>
    <d v="2017-04-17T00:00:00"/>
    <s v="Monday"/>
    <d v="1899-12-30T17:56:36"/>
    <d v="1899-12-30T18:00:00"/>
    <s v="Round Trip"/>
  </r>
  <r>
    <n v="1588161"/>
    <s v="Non-RFID Card Member"/>
    <m/>
    <m/>
    <n v="53207"/>
    <s v="UNITED STATES"/>
    <s v="Single Ride"/>
    <n v="5538"/>
    <x v="33"/>
    <n v="43.004728999999998"/>
    <n v="-87.905463999999995"/>
    <x v="30"/>
    <n v="43.004728999999998"/>
    <n v="-87.905463999999995"/>
    <n v="46"/>
    <n v="6"/>
    <n v="6.9"/>
    <n v="6.6"/>
    <n v="276"/>
    <n v="-1"/>
    <d v="2017-04-18T00:00:00"/>
    <d v="2017-04-01T00:00:00"/>
    <d v="2017-04-18T00:00:00"/>
    <s v="Tuesday"/>
    <d v="1899-12-30T10:49:38"/>
    <d v="1899-12-30T11:00:00"/>
    <n v="1"/>
    <d v="2017-04-18T00:00:00"/>
    <d v="2017-04-01T00:00:00"/>
    <d v="2017-04-18T00:00:00"/>
    <s v="Tuesday"/>
    <d v="1899-12-30T11:35:06"/>
    <d v="1899-12-30T12:00:00"/>
    <s v="Round Trip"/>
  </r>
  <r>
    <n v="1588204"/>
    <s v="Non-RFID Card Member"/>
    <m/>
    <m/>
    <n v="53209"/>
    <s v="UNITED STATES"/>
    <s v="Single Ride"/>
    <n v="5463"/>
    <x v="37"/>
    <n v="43.036900000000003"/>
    <n v="-87.89667"/>
    <x v="12"/>
    <n v="43.036900000000003"/>
    <n v="-87.89667"/>
    <n v="13"/>
    <n v="3"/>
    <n v="2"/>
    <n v="1.9"/>
    <n v="78"/>
    <n v="-1"/>
    <d v="2017-04-18T00:00:00"/>
    <d v="2017-04-01T00:00:00"/>
    <d v="2017-04-18T00:00:00"/>
    <s v="Tuesday"/>
    <d v="1899-12-30T11:38:47"/>
    <d v="1899-12-30T12:00:00"/>
    <n v="1"/>
    <d v="2017-04-18T00:00:00"/>
    <d v="2017-04-01T00:00:00"/>
    <d v="2017-04-18T00:00:00"/>
    <s v="Tuesday"/>
    <d v="1899-12-30T11:51:51"/>
    <d v="1899-12-30T12:00:00"/>
    <s v="Round Trip"/>
  </r>
  <r>
    <n v="1574484"/>
    <s v="Non-RFID Card Member"/>
    <m/>
    <m/>
    <n v="53714"/>
    <s v="UNITED STATES"/>
    <s v="Single Ride"/>
    <n v="11088"/>
    <x v="35"/>
    <n v="43.060250000000003"/>
    <n v="-87.892169999999993"/>
    <x v="12"/>
    <n v="43.036900000000003"/>
    <n v="-87.89667"/>
    <n v="17"/>
    <n v="3"/>
    <n v="2.6"/>
    <n v="2.4"/>
    <n v="102"/>
    <n v="-1"/>
    <d v="2017-04-18T00:00:00"/>
    <d v="2017-04-01T00:00:00"/>
    <d v="2017-04-18T00:00:00"/>
    <s v="Tuesday"/>
    <d v="1899-12-30T12:03:18"/>
    <d v="1899-12-30T12:00:00"/>
    <n v="1"/>
    <d v="2017-04-18T00:00:00"/>
    <d v="2017-04-01T00:00:00"/>
    <d v="2017-04-18T00:00:00"/>
    <s v="Tuesday"/>
    <d v="1899-12-30T12:20:57"/>
    <d v="1899-12-30T12:00:00"/>
    <s v="One Way"/>
  </r>
  <r>
    <n v="1588355"/>
    <s v="Non-RFID Card Member"/>
    <m/>
    <m/>
    <n v="53005"/>
    <s v="UNITED STATES"/>
    <s v="Single Ride"/>
    <n v="318"/>
    <x v="27"/>
    <n v="43.074890000000003"/>
    <n v="-87.882810000000006"/>
    <x v="53"/>
    <n v="43.060786"/>
    <n v="-87.883825999999999"/>
    <n v="14"/>
    <n v="3"/>
    <n v="2.1"/>
    <n v="2"/>
    <n v="84"/>
    <n v="-1"/>
    <d v="2017-04-18T00:00:00"/>
    <d v="2017-04-01T00:00:00"/>
    <d v="2017-04-18T00:00:00"/>
    <s v="Tuesday"/>
    <d v="1899-12-30T13:57:13"/>
    <d v="1899-12-30T14:00:00"/>
    <n v="1"/>
    <d v="2017-04-18T00:00:00"/>
    <d v="2017-04-01T00:00:00"/>
    <d v="2017-04-18T00:00:00"/>
    <s v="Tuesday"/>
    <d v="1899-12-30T14:11:24"/>
    <d v="1899-12-30T14:00:00"/>
    <s v="One Way"/>
  </r>
  <r>
    <n v="1383604"/>
    <s v="Non-RFID Card Member"/>
    <m/>
    <m/>
    <n v="64114"/>
    <s v="UNITED STATES"/>
    <s v="Single Ride"/>
    <n v="2968"/>
    <x v="13"/>
    <n v="43.038649999999997"/>
    <n v="-87.921930000000003"/>
    <x v="36"/>
    <n v="43.038719999999998"/>
    <n v="-87.905339999999995"/>
    <n v="11"/>
    <n v="3"/>
    <n v="1.7"/>
    <n v="1.6"/>
    <n v="66"/>
    <n v="-1"/>
    <d v="2017-04-18T00:00:00"/>
    <d v="2017-04-01T00:00:00"/>
    <d v="2017-04-18T00:00:00"/>
    <s v="Tuesday"/>
    <d v="1899-12-30T15:39:10"/>
    <d v="1899-12-30T16:00:00"/>
    <n v="1"/>
    <d v="2017-04-18T00:00:00"/>
    <d v="2017-04-01T00:00:00"/>
    <d v="2017-04-18T00:00:00"/>
    <s v="Tuesday"/>
    <d v="1899-12-30T15:50:48"/>
    <d v="1899-12-30T16:00:00"/>
    <s v="One Way"/>
  </r>
  <r>
    <n v="1588492"/>
    <s v="Non-RFID Card Member"/>
    <m/>
    <m/>
    <n v="53202"/>
    <s v="UNITED STATES"/>
    <s v="Single Ride"/>
    <n v="11090"/>
    <x v="29"/>
    <n v="43.052549999999997"/>
    <n v="-87.909329999999997"/>
    <x v="26"/>
    <n v="43.053040000000003"/>
    <n v="-87.897660000000002"/>
    <n v="10"/>
    <n v="3"/>
    <n v="1.5"/>
    <n v="1.4"/>
    <n v="60"/>
    <n v="-1"/>
    <d v="2017-04-18T00:00:00"/>
    <d v="2017-04-01T00:00:00"/>
    <d v="2017-04-18T00:00:00"/>
    <s v="Tuesday"/>
    <d v="1899-12-30T16:01:23"/>
    <d v="1899-12-30T16:00:00"/>
    <n v="1"/>
    <d v="2017-04-18T00:00:00"/>
    <d v="2017-04-01T00:00:00"/>
    <d v="2017-04-18T00:00:00"/>
    <s v="Tuesday"/>
    <d v="1899-12-30T16:11:30"/>
    <d v="1899-12-30T16:00:00"/>
    <s v="One Way"/>
  </r>
  <r>
    <n v="1588504"/>
    <s v="Non-RFID Card Member"/>
    <m/>
    <m/>
    <n v="53227"/>
    <s v="UNITED STATES"/>
    <s v="Single Ride"/>
    <n v="5487"/>
    <x v="37"/>
    <n v="43.036900000000003"/>
    <n v="-87.89667"/>
    <x v="3"/>
    <n v="43.03913"/>
    <n v="-87.916150000000002"/>
    <n v="24"/>
    <n v="3"/>
    <n v="3.6"/>
    <n v="3.4"/>
    <n v="144"/>
    <n v="-1"/>
    <d v="2017-04-18T00:00:00"/>
    <d v="2017-04-01T00:00:00"/>
    <d v="2017-04-18T00:00:00"/>
    <s v="Tuesday"/>
    <d v="1899-12-30T16:11:21"/>
    <d v="1899-12-30T16:00:00"/>
    <n v="1"/>
    <d v="2017-04-18T00:00:00"/>
    <d v="2017-04-01T00:00:00"/>
    <d v="2017-04-18T00:00:00"/>
    <s v="Tuesday"/>
    <d v="1899-12-30T16:35:14"/>
    <d v="1899-12-30T17:00:00"/>
    <s v="One Way"/>
  </r>
  <r>
    <n v="1583223"/>
    <s v="Non-RFID Card Member"/>
    <m/>
    <m/>
    <n v="53202"/>
    <s v="UNITED STATES"/>
    <s v="Single Ride"/>
    <n v="11129"/>
    <x v="11"/>
    <n v="43.04804"/>
    <n v="-87.896720000000002"/>
    <x v="33"/>
    <n v="43.04804"/>
    <n v="-87.896720000000002"/>
    <n v="42"/>
    <n v="6"/>
    <n v="6.3"/>
    <n v="6"/>
    <n v="252"/>
    <n v="-1"/>
    <d v="2017-04-18T00:00:00"/>
    <d v="2017-04-01T00:00:00"/>
    <d v="2017-04-18T00:00:00"/>
    <s v="Tuesday"/>
    <d v="1899-12-30T16:56:33"/>
    <d v="1899-12-30T17:00:00"/>
    <n v="1"/>
    <d v="2017-04-18T00:00:00"/>
    <d v="2017-04-01T00:00:00"/>
    <d v="2017-04-18T00:00:00"/>
    <s v="Tuesday"/>
    <d v="1899-12-30T17:38:40"/>
    <d v="1899-12-30T18:00:00"/>
    <s v="Round Trip"/>
  </r>
  <r>
    <n v="1588581"/>
    <s v="Non-RFID Card Member"/>
    <m/>
    <m/>
    <n v="53218"/>
    <s v="UNITED STATES"/>
    <s v="Single Ride"/>
    <n v="11098"/>
    <x v="8"/>
    <n v="43.038580000000003"/>
    <n v="-87.90934"/>
    <x v="7"/>
    <n v="43.038580000000003"/>
    <n v="-87.90934"/>
    <n v="24"/>
    <n v="3"/>
    <n v="3.6"/>
    <n v="3.4"/>
    <n v="144"/>
    <n v="-1"/>
    <d v="2017-04-18T00:00:00"/>
    <d v="2017-04-01T00:00:00"/>
    <d v="2017-04-18T00:00:00"/>
    <s v="Tuesday"/>
    <d v="1899-12-30T17:18:24"/>
    <d v="1899-12-30T17:00:00"/>
    <n v="1"/>
    <d v="2017-04-18T00:00:00"/>
    <d v="2017-04-01T00:00:00"/>
    <d v="2017-04-18T00:00:00"/>
    <s v="Tuesday"/>
    <d v="1899-12-30T17:42:10"/>
    <d v="1899-12-30T18:00:00"/>
    <s v="Round Trip"/>
  </r>
  <r>
    <n v="1588504"/>
    <s v="Non-RFID Card Member"/>
    <m/>
    <m/>
    <n v="53227"/>
    <s v="UNITED STATES"/>
    <s v="Single Ride"/>
    <n v="11120"/>
    <x v="41"/>
    <n v="43.031480000000002"/>
    <n v="-87.908169999999998"/>
    <x v="12"/>
    <n v="43.036900000000003"/>
    <n v="-87.89667"/>
    <n v="21"/>
    <n v="3"/>
    <n v="3.2"/>
    <n v="3"/>
    <n v="126"/>
    <n v="-1"/>
    <d v="2017-04-18T00:00:00"/>
    <d v="2017-04-01T00:00:00"/>
    <d v="2017-04-18T00:00:00"/>
    <s v="Tuesday"/>
    <d v="1899-12-30T18:12:52"/>
    <d v="1899-12-30T18:00:00"/>
    <n v="1"/>
    <d v="2017-04-18T00:00:00"/>
    <d v="2017-04-01T00:00:00"/>
    <d v="2017-04-18T00:00:00"/>
    <s v="Tuesday"/>
    <d v="1899-12-30T18:33:53"/>
    <d v="1899-12-30T19:00:00"/>
    <s v="One Way"/>
  </r>
  <r>
    <n v="1278424"/>
    <s v="Non-RFID Card Member"/>
    <m/>
    <m/>
    <n v="53233"/>
    <s v="UNITED STATES"/>
    <s v="Single Ride"/>
    <n v="11151"/>
    <x v="0"/>
    <n v="43.042490000000001"/>
    <n v="-87.909959999999998"/>
    <x v="31"/>
    <n v="43.040154000000001"/>
    <n v="-87.932113000000001"/>
    <n v="12"/>
    <n v="3"/>
    <n v="1.8"/>
    <n v="1.7"/>
    <n v="72"/>
    <n v="-1"/>
    <d v="2017-04-18T00:00:00"/>
    <d v="2017-04-01T00:00:00"/>
    <d v="2017-04-18T00:00:00"/>
    <s v="Tuesday"/>
    <d v="1899-12-30T18:19:48"/>
    <d v="1899-12-30T18:00:00"/>
    <n v="1"/>
    <d v="2017-04-18T00:00:00"/>
    <d v="2017-04-01T00:00:00"/>
    <d v="2017-04-18T00:00:00"/>
    <s v="Tuesday"/>
    <d v="1899-12-30T18:31:15"/>
    <d v="1899-12-30T19:00:00"/>
    <s v="One Way"/>
  </r>
  <r>
    <n v="1517809"/>
    <s v="Non-RFID Card Member"/>
    <m/>
    <m/>
    <n v="53146"/>
    <s v="UNITED STATES"/>
    <s v="Single Ride"/>
    <n v="11147"/>
    <x v="53"/>
    <n v="43.074655999999997"/>
    <n v="-87.889011999999994"/>
    <x v="13"/>
    <n v="43.078530000000001"/>
    <n v="-87.882620000000003"/>
    <n v="6"/>
    <n v="3"/>
    <n v="0.9"/>
    <n v="0.9"/>
    <n v="36"/>
    <n v="-1"/>
    <d v="2017-04-18T00:00:00"/>
    <d v="2017-04-01T00:00:00"/>
    <d v="2017-04-18T00:00:00"/>
    <s v="Tuesday"/>
    <d v="1899-12-30T18:31:28"/>
    <d v="1899-12-30T19:00:00"/>
    <n v="1"/>
    <d v="2017-04-18T00:00:00"/>
    <d v="2017-04-01T00:00:00"/>
    <d v="2017-04-18T00:00:00"/>
    <s v="Tuesday"/>
    <d v="1899-12-30T18:37:51"/>
    <d v="1899-12-30T19:00:00"/>
    <s v="One Way"/>
  </r>
  <r>
    <n v="1588840"/>
    <s v="Non-RFID Card Member"/>
    <m/>
    <m/>
    <n v="53114"/>
    <s v="UNITED STATES"/>
    <s v="Single Ride"/>
    <n v="5585"/>
    <x v="27"/>
    <n v="43.074890000000003"/>
    <n v="-87.882810000000006"/>
    <x v="0"/>
    <n v="43.049230000000001"/>
    <n v="-87.911940000000001"/>
    <n v="26"/>
    <n v="3"/>
    <n v="3.9"/>
    <n v="3.7"/>
    <n v="156"/>
    <n v="-1"/>
    <d v="2017-04-18T00:00:00"/>
    <d v="2017-04-01T00:00:00"/>
    <d v="2017-04-18T00:00:00"/>
    <s v="Tuesday"/>
    <d v="1899-12-30T21:11:17"/>
    <d v="1899-12-30T21:00:00"/>
    <n v="1"/>
    <d v="2017-04-18T00:00:00"/>
    <d v="2017-04-01T00:00:00"/>
    <d v="2017-04-18T00:00:00"/>
    <s v="Tuesday"/>
    <d v="1899-12-30T21:37:20"/>
    <d v="1899-12-30T22:00:00"/>
    <s v="One Way"/>
  </r>
  <r>
    <n v="1588878"/>
    <s v="Non-RFID Card Member"/>
    <m/>
    <m/>
    <n v="53005"/>
    <s v="UNITED STATES"/>
    <s v="Single Ride"/>
    <n v="5534"/>
    <x v="24"/>
    <n v="43.040154000000001"/>
    <n v="-87.932113000000001"/>
    <x v="31"/>
    <n v="43.040154000000001"/>
    <n v="-87.932113000000001"/>
    <n v="96"/>
    <n v="12"/>
    <n v="14.4"/>
    <n v="13.7"/>
    <n v="576"/>
    <n v="-1"/>
    <d v="2017-04-18T00:00:00"/>
    <d v="2017-04-01T00:00:00"/>
    <d v="2017-04-18T00:00:00"/>
    <s v="Tuesday"/>
    <d v="1899-12-30T21:57:00"/>
    <d v="1899-12-30T22:00:00"/>
    <n v="1"/>
    <d v="2017-04-18T00:00:00"/>
    <d v="2017-04-01T00:00:00"/>
    <d v="2017-04-18T00:00:00"/>
    <s v="Tuesday"/>
    <d v="1899-12-30T23:33:43"/>
    <d v="1899-12-31T00:00:00"/>
    <s v="Round Trip"/>
  </r>
  <r>
    <n v="1590153"/>
    <s v="Non-RFID Card Member"/>
    <m/>
    <m/>
    <n v="53211"/>
    <s v="UNITED STATES"/>
    <s v="Single Ride"/>
    <n v="5577"/>
    <x v="38"/>
    <n v="43.058619999999998"/>
    <n v="-87.885319999999993"/>
    <x v="53"/>
    <n v="43.060786"/>
    <n v="-87.883825999999999"/>
    <n v="99"/>
    <n v="12"/>
    <n v="14.9"/>
    <n v="14.1"/>
    <n v="594"/>
    <n v="-1"/>
    <d v="2017-04-19T00:00:00"/>
    <d v="2017-04-01T00:00:00"/>
    <d v="2017-04-19T00:00:00"/>
    <s v="Wednesday"/>
    <d v="1899-12-30T12:32:23"/>
    <d v="1899-12-30T13:00:00"/>
    <n v="1"/>
    <d v="2017-04-19T00:00:00"/>
    <d v="2017-04-01T00:00:00"/>
    <d v="2017-04-19T00:00:00"/>
    <s v="Wednesday"/>
    <d v="1899-12-30T14:11:06"/>
    <d v="1899-12-30T14:00:00"/>
    <s v="One Way"/>
  </r>
  <r>
    <n v="1579178"/>
    <s v="Non-RFID Card Member"/>
    <m/>
    <m/>
    <n v="32819"/>
    <s v="UNITED STATES"/>
    <s v="Single Ride"/>
    <n v="5442"/>
    <x v="25"/>
    <n v="43.058010000000003"/>
    <n v="-87.877300000000005"/>
    <x v="22"/>
    <n v="43.058010000000003"/>
    <n v="-87.877300000000005"/>
    <n v="74"/>
    <n v="9"/>
    <n v="11.1"/>
    <n v="10.5"/>
    <n v="444"/>
    <n v="-1"/>
    <d v="2017-04-19T00:00:00"/>
    <d v="2017-04-01T00:00:00"/>
    <d v="2017-04-19T00:00:00"/>
    <s v="Wednesday"/>
    <d v="1899-12-30T12:52:55"/>
    <d v="1899-12-30T13:00:00"/>
    <n v="1"/>
    <d v="2017-04-19T00:00:00"/>
    <d v="2017-04-01T00:00:00"/>
    <d v="2017-04-19T00:00:00"/>
    <s v="Wednesday"/>
    <d v="1899-12-30T14:06:29"/>
    <d v="1899-12-30T14:00:00"/>
    <s v="Round Trip"/>
  </r>
  <r>
    <n v="1453473"/>
    <s v="Non-RFID Card Member"/>
    <m/>
    <m/>
    <n v="53227"/>
    <s v="UNITED STATES"/>
    <s v="Single Ride"/>
    <n v="5471"/>
    <x v="27"/>
    <n v="43.074890000000003"/>
    <n v="-87.882810000000006"/>
    <x v="27"/>
    <n v="43.063749000000001"/>
    <n v="-87.887962999999999"/>
    <n v="18"/>
    <n v="3"/>
    <n v="2.7"/>
    <n v="2.6"/>
    <n v="108"/>
    <n v="-1"/>
    <d v="2017-04-20T00:00:00"/>
    <d v="2017-04-01T00:00:00"/>
    <d v="2017-04-20T00:00:00"/>
    <s v="Thursday"/>
    <d v="1899-12-30T12:05:51"/>
    <d v="1899-12-30T12:00:00"/>
    <n v="1"/>
    <d v="2017-04-20T00:00:00"/>
    <d v="2017-04-01T00:00:00"/>
    <d v="2017-04-20T00:00:00"/>
    <s v="Thursday"/>
    <d v="1899-12-30T12:23:31"/>
    <d v="1899-12-30T12:00:00"/>
    <s v="One Way"/>
  </r>
  <r>
    <n v="1591145"/>
    <s v="Non-RFID Card Member"/>
    <m/>
    <m/>
    <n v="53202"/>
    <s v="UNITED STATES"/>
    <s v="Single Ride"/>
    <n v="70"/>
    <x v="27"/>
    <n v="43.074890000000003"/>
    <n v="-87.882810000000006"/>
    <x v="11"/>
    <n v="43.052460000000004"/>
    <n v="-87.891000000000005"/>
    <n v="13"/>
    <n v="3"/>
    <n v="2"/>
    <n v="1.9"/>
    <n v="78"/>
    <n v="-1"/>
    <d v="2017-04-20T00:00:00"/>
    <d v="2017-04-01T00:00:00"/>
    <d v="2017-04-20T00:00:00"/>
    <s v="Thursday"/>
    <d v="1899-12-30T12:21:17"/>
    <d v="1899-12-30T12:00:00"/>
    <n v="1"/>
    <d v="2017-04-20T00:00:00"/>
    <d v="2017-04-01T00:00:00"/>
    <d v="2017-04-20T00:00:00"/>
    <s v="Thursday"/>
    <d v="1899-12-30T12:34:50"/>
    <d v="1899-12-30T13:00:00"/>
    <s v="One Way"/>
  </r>
  <r>
    <n v="1591182"/>
    <s v="Non-RFID Card Member"/>
    <m/>
    <m/>
    <n v="53203"/>
    <s v="UNITED STATES"/>
    <s v="Single Ride"/>
    <n v="88"/>
    <x v="52"/>
    <n v="43.034619999999997"/>
    <n v="-87.917500000000004"/>
    <x v="9"/>
    <n v="43.034619999999997"/>
    <n v="-87.917500000000004"/>
    <n v="75"/>
    <n v="9"/>
    <n v="11.3"/>
    <n v="10.7"/>
    <n v="450"/>
    <n v="-1"/>
    <d v="2017-04-20T00:00:00"/>
    <d v="2017-04-01T00:00:00"/>
    <d v="2017-04-20T00:00:00"/>
    <s v="Thursday"/>
    <d v="1899-12-30T12:39:57"/>
    <d v="1899-12-30T13:00:00"/>
    <n v="1"/>
    <d v="2017-04-20T00:00:00"/>
    <d v="2017-04-01T00:00:00"/>
    <d v="2017-04-20T00:00:00"/>
    <s v="Thursday"/>
    <d v="1899-12-30T13:54:43"/>
    <d v="1899-12-30T14:00:00"/>
    <s v="Round Trip"/>
  </r>
  <r>
    <n v="1591350"/>
    <s v="Non-RFID Card Member"/>
    <m/>
    <m/>
    <n v="53202"/>
    <s v="UNITED STATES"/>
    <s v="Single Ride"/>
    <n v="362"/>
    <x v="12"/>
    <n v="43.052460000000004"/>
    <n v="-87.891000000000005"/>
    <x v="6"/>
    <n v="43.03519"/>
    <n v="-87.907390000000007"/>
    <n v="14"/>
    <n v="3"/>
    <n v="2.1"/>
    <n v="2"/>
    <n v="84"/>
    <n v="-1"/>
    <d v="2017-04-20T00:00:00"/>
    <d v="2017-04-01T00:00:00"/>
    <d v="2017-04-20T00:00:00"/>
    <s v="Thursday"/>
    <d v="1899-12-30T14:24:11"/>
    <d v="1899-12-30T14:00:00"/>
    <n v="1"/>
    <d v="2017-04-20T00:00:00"/>
    <d v="2017-04-01T00:00:00"/>
    <d v="2017-04-20T00:00:00"/>
    <s v="Thursday"/>
    <d v="1899-12-30T14:38:19"/>
    <d v="1899-12-30T15:00:00"/>
    <s v="One Way"/>
  </r>
  <r>
    <n v="1471654"/>
    <s v="Non-RFID Card Member"/>
    <m/>
    <m/>
    <n v="53212"/>
    <s v="UNITED STATES"/>
    <s v="Single Ride"/>
    <n v="11086"/>
    <x v="44"/>
    <n v="43.060296999999998"/>
    <n v="-87.913150000000002"/>
    <x v="16"/>
    <n v="43.052549999999997"/>
    <n v="-87.909329999999997"/>
    <n v="6"/>
    <n v="3"/>
    <n v="0.9"/>
    <n v="0.9"/>
    <n v="36"/>
    <n v="-1"/>
    <d v="2017-04-20T00:00:00"/>
    <d v="2017-04-01T00:00:00"/>
    <d v="2017-04-20T00:00:00"/>
    <s v="Thursday"/>
    <d v="1899-12-30T15:07:27"/>
    <d v="1899-12-30T15:00:00"/>
    <n v="1"/>
    <d v="2017-04-20T00:00:00"/>
    <d v="2017-04-01T00:00:00"/>
    <d v="2017-04-20T00:00:00"/>
    <s v="Thursday"/>
    <d v="1899-12-30T15:13:49"/>
    <d v="1899-12-30T15:00:00"/>
    <s v="One Way"/>
  </r>
  <r>
    <n v="1591466"/>
    <s v="Non-RFID Card Member"/>
    <m/>
    <m/>
    <n v="30076"/>
    <s v="UNITED STATES"/>
    <s v="Single Ride"/>
    <n v="144"/>
    <x v="3"/>
    <n v="43.03519"/>
    <n v="-87.907390000000007"/>
    <x v="4"/>
    <n v="43.042490000000001"/>
    <n v="-87.909959999999998"/>
    <n v="27"/>
    <n v="3"/>
    <n v="4.0999999999999996"/>
    <n v="3.8"/>
    <n v="162"/>
    <n v="-1"/>
    <d v="2017-04-20T00:00:00"/>
    <d v="2017-04-01T00:00:00"/>
    <d v="2017-04-20T00:00:00"/>
    <s v="Thursday"/>
    <d v="1899-12-30T16:08:29"/>
    <d v="1899-12-30T16:00:00"/>
    <n v="1"/>
    <d v="2017-04-20T00:00:00"/>
    <d v="2017-04-01T00:00:00"/>
    <d v="2017-04-20T00:00:00"/>
    <s v="Thursday"/>
    <d v="1899-12-30T16:35:47"/>
    <d v="1899-12-30T17:00:00"/>
    <s v="One Way"/>
  </r>
  <r>
    <n v="1591660"/>
    <s v="Non-RFID Card Member"/>
    <m/>
    <m/>
    <n v="53224"/>
    <s v="UNITED STATES"/>
    <s v="Single Ride"/>
    <n v="5519"/>
    <x v="22"/>
    <n v="43.066893999999998"/>
    <n v="-87.877936000000005"/>
    <x v="35"/>
    <n v="43.066893999999998"/>
    <n v="-87.877936000000005"/>
    <n v="84"/>
    <n v="9"/>
    <n v="12.6"/>
    <n v="12"/>
    <n v="504"/>
    <n v="-1"/>
    <d v="2017-04-20T00:00:00"/>
    <d v="2017-04-01T00:00:00"/>
    <d v="2017-04-20T00:00:00"/>
    <s v="Thursday"/>
    <d v="1899-12-30T19:12:25"/>
    <d v="1899-12-30T19:00:00"/>
    <n v="1"/>
    <d v="2017-04-20T00:00:00"/>
    <d v="2017-04-01T00:00:00"/>
    <d v="2017-04-20T00:00:00"/>
    <s v="Thursday"/>
    <d v="1899-12-30T20:36:47"/>
    <d v="1899-12-30T21:00:00"/>
    <s v="Round Trip"/>
  </r>
  <r>
    <n v="1591704"/>
    <s v="Non-RFID Card Member"/>
    <m/>
    <m/>
    <n v="53212"/>
    <s v="UNITED STATES"/>
    <s v="Single Ride"/>
    <n v="11064"/>
    <x v="27"/>
    <n v="43.074890000000003"/>
    <n v="-87.882810000000006"/>
    <x v="29"/>
    <n v="43.06033"/>
    <n v="-87.89546"/>
    <n v="12"/>
    <n v="3"/>
    <n v="1.8"/>
    <n v="1.7"/>
    <n v="72"/>
    <n v="-1"/>
    <d v="2017-04-20T00:00:00"/>
    <d v="2017-04-01T00:00:00"/>
    <d v="2017-04-20T00:00:00"/>
    <s v="Thursday"/>
    <d v="1899-12-30T19:50:57"/>
    <d v="1899-12-30T20:00:00"/>
    <n v="1"/>
    <d v="2017-04-20T00:00:00"/>
    <d v="2017-04-01T00:00:00"/>
    <d v="2017-04-20T00:00:00"/>
    <s v="Thursday"/>
    <d v="1899-12-30T20:02:13"/>
    <d v="1899-12-30T20:00:00"/>
    <s v="One Way"/>
  </r>
  <r>
    <n v="1591745"/>
    <s v="Non-RFID Card Member"/>
    <m/>
    <m/>
    <n v="53212"/>
    <s v="UNITED STATES"/>
    <s v="Single Ride"/>
    <n v="11094"/>
    <x v="21"/>
    <n v="43.040349999999997"/>
    <n v="-87.920760000000001"/>
    <x v="24"/>
    <n v="43.056539999999998"/>
    <n v="-87.914370000000005"/>
    <n v="21"/>
    <n v="3"/>
    <n v="3.2"/>
    <n v="3"/>
    <n v="126"/>
    <n v="-1"/>
    <d v="2017-04-20T00:00:00"/>
    <d v="2017-04-01T00:00:00"/>
    <d v="2017-04-20T00:00:00"/>
    <s v="Thursday"/>
    <d v="1899-12-30T20:38:34"/>
    <d v="1899-12-30T21:00:00"/>
    <n v="1"/>
    <d v="2017-04-20T00:00:00"/>
    <d v="2017-04-01T00:00:00"/>
    <d v="2017-04-20T00:00:00"/>
    <s v="Thursday"/>
    <d v="1899-12-30T20:59:07"/>
    <d v="1899-12-30T21:00:00"/>
    <s v="One Way"/>
  </r>
  <r>
    <n v="1591764"/>
    <s v="Non-RFID Card Member"/>
    <m/>
    <m/>
    <n v="53215"/>
    <s v="UNITED STATES"/>
    <s v="Single Ride"/>
    <n v="5442"/>
    <x v="25"/>
    <n v="43.058010000000003"/>
    <n v="-87.877300000000005"/>
    <x v="22"/>
    <n v="43.058010000000003"/>
    <n v="-87.877300000000005"/>
    <n v="39"/>
    <n v="6"/>
    <n v="5.9"/>
    <n v="5.6"/>
    <n v="234"/>
    <n v="-1"/>
    <d v="2017-04-20T00:00:00"/>
    <d v="2017-04-01T00:00:00"/>
    <d v="2017-04-20T00:00:00"/>
    <s v="Thursday"/>
    <d v="1899-12-30T21:14:39"/>
    <d v="1899-12-30T21:00:00"/>
    <n v="1"/>
    <d v="2017-04-20T00:00:00"/>
    <d v="2017-04-01T00:00:00"/>
    <d v="2017-04-20T00:00:00"/>
    <s v="Thursday"/>
    <d v="1899-12-30T21:53:27"/>
    <d v="1899-12-30T22:00:00"/>
    <s v="Round Trip"/>
  </r>
  <r>
    <n v="1582388"/>
    <s v="Non-RFID Card Member"/>
    <m/>
    <m/>
    <n v="60174"/>
    <s v="UNITED STATES"/>
    <s v="Single Ride"/>
    <n v="23"/>
    <x v="38"/>
    <n v="43.058619999999998"/>
    <n v="-87.885319999999993"/>
    <x v="4"/>
    <n v="43.042490000000001"/>
    <n v="-87.909959999999998"/>
    <n v="16"/>
    <n v="3"/>
    <n v="2.4"/>
    <n v="2.2999999999999998"/>
    <n v="96"/>
    <n v="-1"/>
    <d v="2017-04-20T00:00:00"/>
    <d v="2017-04-01T00:00:00"/>
    <d v="2017-04-20T00:00:00"/>
    <s v="Thursday"/>
    <d v="1899-12-30T22:27:51"/>
    <d v="1899-12-30T22:00:00"/>
    <n v="1"/>
    <d v="2017-04-20T00:00:00"/>
    <d v="2017-04-01T00:00:00"/>
    <d v="2017-04-20T00:00:00"/>
    <s v="Thursday"/>
    <d v="1899-12-30T22:43:25"/>
    <d v="1899-12-30T23:00:00"/>
    <s v="One Way"/>
  </r>
  <r>
    <n v="1591652"/>
    <s v="Non-RFID Card Member"/>
    <m/>
    <m/>
    <n v="53151"/>
    <s v="UNITED STATES"/>
    <s v="Single Ride"/>
    <n v="153"/>
    <x v="32"/>
    <n v="43.078530000000001"/>
    <n v="-87.882620000000003"/>
    <x v="13"/>
    <n v="43.078530000000001"/>
    <n v="-87.882620000000003"/>
    <n v="18"/>
    <n v="3"/>
    <n v="2.7"/>
    <n v="2.6"/>
    <n v="108"/>
    <n v="-1"/>
    <d v="2017-04-21T00:00:00"/>
    <d v="2017-04-01T00:00:00"/>
    <d v="2017-04-21T00:00:00"/>
    <s v="Friday"/>
    <d v="1899-12-30T03:11:47"/>
    <d v="1899-12-30T03:00:00"/>
    <n v="1"/>
    <d v="2017-04-21T00:00:00"/>
    <d v="2017-04-01T00:00:00"/>
    <d v="2017-04-21T00:00:00"/>
    <s v="Friday"/>
    <d v="1899-12-30T03:29:58"/>
    <d v="1899-12-30T03:00:00"/>
    <s v="Round Trip"/>
  </r>
  <r>
    <n v="1591935"/>
    <s v="Non-RFID Card Member"/>
    <m/>
    <m/>
    <n v="53217"/>
    <s v="UNITED STATES"/>
    <s v="Single Ride"/>
    <n v="11088"/>
    <x v="41"/>
    <n v="43.031480000000002"/>
    <n v="-87.908169999999998"/>
    <x v="1"/>
    <n v="43.03886"/>
    <n v="-87.902720000000002"/>
    <n v="8"/>
    <n v="3"/>
    <n v="1.2"/>
    <n v="1.1000000000000001"/>
    <n v="48"/>
    <n v="-1"/>
    <d v="2017-04-21T00:00:00"/>
    <d v="2017-04-01T00:00:00"/>
    <d v="2017-04-21T00:00:00"/>
    <s v="Friday"/>
    <d v="1899-12-30T09:02:42"/>
    <d v="1899-12-30T09:00:00"/>
    <n v="1"/>
    <d v="2017-04-21T00:00:00"/>
    <d v="2017-04-01T00:00:00"/>
    <d v="2017-04-21T00:00:00"/>
    <s v="Friday"/>
    <d v="1899-12-30T09:10:00"/>
    <d v="1899-12-30T09:00:00"/>
    <s v="One Way"/>
  </r>
  <r>
    <n v="1591944"/>
    <s v="Non-RFID Card Member"/>
    <m/>
    <m/>
    <n v="54944"/>
    <s v="UNITED STATES"/>
    <s v="Single Ride"/>
    <n v="11103"/>
    <x v="36"/>
    <n v="43.069021999999997"/>
    <n v="-87.887940999999998"/>
    <x v="13"/>
    <n v="43.078530000000001"/>
    <n v="-87.882620000000003"/>
    <n v="9"/>
    <n v="3"/>
    <n v="1.4"/>
    <n v="1.3"/>
    <n v="54"/>
    <n v="-1"/>
    <d v="2017-04-21T00:00:00"/>
    <d v="2017-04-01T00:00:00"/>
    <d v="2017-04-21T00:00:00"/>
    <s v="Friday"/>
    <d v="1899-12-30T09:20:38"/>
    <d v="1899-12-30T09:00:00"/>
    <n v="1"/>
    <d v="2017-04-21T00:00:00"/>
    <d v="2017-04-01T00:00:00"/>
    <d v="2017-04-21T00:00:00"/>
    <s v="Friday"/>
    <d v="1899-12-30T09:29:57"/>
    <d v="1899-12-30T09:00:00"/>
    <s v="One Way"/>
  </r>
  <r>
    <n v="1592109"/>
    <s v="Non-RFID Card Member"/>
    <m/>
    <m/>
    <m/>
    <s v="UNITED STATES"/>
    <s v="Single Ride"/>
    <n v="5467"/>
    <x v="42"/>
    <n v="43.060079999999999"/>
    <n v="-88.027349999999998"/>
    <x v="56"/>
    <n v="43.052630000000001"/>
    <n v="-88.016319999999993"/>
    <n v="26"/>
    <n v="3"/>
    <n v="3.9"/>
    <n v="3.7"/>
    <n v="156"/>
    <n v="-1"/>
    <d v="2017-04-21T00:00:00"/>
    <d v="2017-04-01T00:00:00"/>
    <d v="2017-04-21T00:00:00"/>
    <s v="Friday"/>
    <d v="1899-12-30T11:21:11"/>
    <d v="1899-12-30T11:00:00"/>
    <n v="1"/>
    <d v="2017-04-21T00:00:00"/>
    <d v="2017-04-01T00:00:00"/>
    <d v="2017-04-21T00:00:00"/>
    <s v="Friday"/>
    <d v="1899-12-30T11:47:32"/>
    <d v="1899-12-30T12:00:00"/>
    <s v="One Way"/>
  </r>
  <r>
    <n v="1592291"/>
    <s v="Non-RFID Card Member"/>
    <m/>
    <m/>
    <n v="53208"/>
    <s v="UNITED STATES"/>
    <s v="Single Ride"/>
    <n v="959"/>
    <x v="30"/>
    <n v="43.045712999999999"/>
    <n v="-87.899756999999994"/>
    <x v="4"/>
    <n v="43.042490000000001"/>
    <n v="-87.909959999999998"/>
    <n v="6"/>
    <n v="3"/>
    <n v="0.9"/>
    <n v="0.9"/>
    <n v="36"/>
    <n v="-1"/>
    <d v="2017-04-21T00:00:00"/>
    <d v="2017-04-01T00:00:00"/>
    <d v="2017-04-21T00:00:00"/>
    <s v="Friday"/>
    <d v="1899-12-30T12:36:20"/>
    <d v="1899-12-30T13:00:00"/>
    <n v="1"/>
    <d v="2017-04-21T00:00:00"/>
    <d v="2017-04-01T00:00:00"/>
    <d v="2017-04-21T00:00:00"/>
    <s v="Friday"/>
    <d v="1899-12-30T12:42:52"/>
    <d v="1899-12-30T13:00:00"/>
    <s v="One Way"/>
  </r>
  <r>
    <n v="1592339"/>
    <s v="Non-RFID Card Member"/>
    <m/>
    <m/>
    <n v="53216"/>
    <s v="UNITED STATES"/>
    <s v="Single Ride"/>
    <n v="17"/>
    <x v="49"/>
    <n v="43.051119999999997"/>
    <n v="-87.918819999999997"/>
    <x v="39"/>
    <e v="#N/A"/>
    <e v="#N/A"/>
    <n v="340"/>
    <n v="3"/>
    <n v="18"/>
    <n v="17.100000000000001"/>
    <n v="720"/>
    <n v="-1"/>
    <d v="2017-04-21T00:00:00"/>
    <d v="2017-04-01T00:00:00"/>
    <d v="2017-04-21T00:00:00"/>
    <s v="Friday"/>
    <d v="1899-12-30T13:00:03"/>
    <d v="1899-12-30T13:00:00"/>
    <n v="1"/>
    <d v="2017-04-21T00:00:00"/>
    <d v="2017-04-01T00:00:00"/>
    <d v="2017-04-21T00:00:00"/>
    <s v="Friday"/>
    <d v="1899-12-30T18:40:06"/>
    <d v="1899-12-30T19:00:00"/>
    <s v="One Way"/>
  </r>
  <r>
    <n v="1592350"/>
    <s v="Non-RFID Card Member"/>
    <m/>
    <m/>
    <n v="53226"/>
    <s v="UNITED STATES"/>
    <s v="Single Ride"/>
    <n v="11121"/>
    <x v="18"/>
    <n v="43.048609999999996"/>
    <n v="-88.008480000000006"/>
    <x v="32"/>
    <n v="43.048609999999996"/>
    <n v="-88.008480000000006"/>
    <n v="35"/>
    <n v="6"/>
    <n v="5.3"/>
    <n v="5"/>
    <n v="210"/>
    <n v="-1"/>
    <d v="2017-04-21T00:00:00"/>
    <d v="2017-04-01T00:00:00"/>
    <d v="2017-04-21T00:00:00"/>
    <s v="Friday"/>
    <d v="1899-12-30T13:06:37"/>
    <d v="1899-12-30T13:00:00"/>
    <n v="1"/>
    <d v="2017-04-21T00:00:00"/>
    <d v="2017-04-01T00:00:00"/>
    <d v="2017-04-21T00:00:00"/>
    <s v="Friday"/>
    <d v="1899-12-30T13:41:13"/>
    <d v="1899-12-30T14:00:00"/>
    <s v="Round Trip"/>
  </r>
  <r>
    <n v="1592415"/>
    <s v="Non-RFID Card Member"/>
    <m/>
    <m/>
    <n v="2067"/>
    <s v="UNITED STATES"/>
    <s v="Single Ride"/>
    <n v="5568"/>
    <x v="14"/>
    <n v="43.05536"/>
    <n v="-87.90504"/>
    <x v="6"/>
    <n v="43.03519"/>
    <n v="-87.907390000000007"/>
    <n v="71"/>
    <n v="9"/>
    <n v="10.7"/>
    <n v="10.1"/>
    <n v="426"/>
    <n v="-1"/>
    <d v="2017-04-21T00:00:00"/>
    <d v="2017-04-01T00:00:00"/>
    <d v="2017-04-21T00:00:00"/>
    <s v="Friday"/>
    <d v="1899-12-30T13:51:53"/>
    <d v="1899-12-30T14:00:00"/>
    <n v="1"/>
    <d v="2017-04-21T00:00:00"/>
    <d v="2017-04-01T00:00:00"/>
    <d v="2017-04-21T00:00:00"/>
    <s v="Friday"/>
    <d v="1899-12-30T15:02:21"/>
    <d v="1899-12-30T15:00:00"/>
    <s v="One Way"/>
  </r>
  <r>
    <n v="1592727"/>
    <s v="Non-RFID Card Member"/>
    <m/>
    <m/>
    <n v="53225"/>
    <s v="UNITED STATES"/>
    <s v="Single Ride"/>
    <n v="5510"/>
    <x v="26"/>
    <n v="43.056539999999998"/>
    <n v="-87.914370000000005"/>
    <x v="24"/>
    <n v="43.056539999999998"/>
    <n v="-87.914370000000005"/>
    <n v="1"/>
    <n v="0"/>
    <n v="0.2"/>
    <n v="0.1"/>
    <n v="6"/>
    <n v="-1"/>
    <d v="2017-04-21T00:00:00"/>
    <d v="2017-04-01T00:00:00"/>
    <d v="2017-04-21T00:00:00"/>
    <s v="Friday"/>
    <d v="1899-12-30T17:41:07"/>
    <d v="1899-12-30T18:00:00"/>
    <n v="1"/>
    <d v="2017-04-21T00:00:00"/>
    <d v="2017-04-01T00:00:00"/>
    <d v="2017-04-21T00:00:00"/>
    <s v="Friday"/>
    <d v="1899-12-30T17:42:43"/>
    <d v="1899-12-30T18:00:00"/>
    <s v="Round Trip"/>
  </r>
  <r>
    <n v="1592730"/>
    <s v="Non-RFID Card Member"/>
    <m/>
    <m/>
    <n v="53226"/>
    <s v="UNITED STATES"/>
    <s v="Single Ride"/>
    <n v="317"/>
    <x v="37"/>
    <n v="43.036900000000003"/>
    <n v="-87.89667"/>
    <x v="47"/>
    <n v="43.060250000000003"/>
    <n v="-87.892169999999993"/>
    <n v="64"/>
    <n v="6"/>
    <n v="9.6"/>
    <n v="9.1"/>
    <n v="384"/>
    <n v="-1"/>
    <d v="2017-04-21T00:00:00"/>
    <d v="2017-04-01T00:00:00"/>
    <d v="2017-04-21T00:00:00"/>
    <s v="Friday"/>
    <d v="1899-12-30T17:41:57"/>
    <d v="1899-12-30T18:00:00"/>
    <n v="1"/>
    <d v="2017-04-21T00:00:00"/>
    <d v="2017-04-01T00:00:00"/>
    <d v="2017-04-21T00:00:00"/>
    <s v="Friday"/>
    <d v="1899-12-30T18:45:35"/>
    <d v="1899-12-30T19:00:00"/>
    <s v="One Way"/>
  </r>
  <r>
    <n v="1580629"/>
    <s v="Non-RFID Card Member"/>
    <m/>
    <m/>
    <n v="53202"/>
    <s v="UNITED STATES"/>
    <s v="Single Ride"/>
    <n v="5468"/>
    <x v="12"/>
    <n v="43.052460000000004"/>
    <n v="-87.891000000000005"/>
    <x v="11"/>
    <n v="43.052460000000004"/>
    <n v="-87.891000000000005"/>
    <n v="24"/>
    <n v="3"/>
    <n v="3.6"/>
    <n v="3.4"/>
    <n v="144"/>
    <n v="-1"/>
    <d v="2017-04-21T00:00:00"/>
    <d v="2017-04-01T00:00:00"/>
    <d v="2017-04-21T00:00:00"/>
    <s v="Friday"/>
    <d v="1899-12-30T17:56:26"/>
    <d v="1899-12-30T18:00:00"/>
    <n v="1"/>
    <d v="2017-04-21T00:00:00"/>
    <d v="2017-04-01T00:00:00"/>
    <d v="2017-04-21T00:00:00"/>
    <s v="Friday"/>
    <d v="1899-12-30T18:20:08"/>
    <d v="1899-12-30T18:00:00"/>
    <s v="Round Trip"/>
  </r>
  <r>
    <n v="1592766"/>
    <s v="Non-RFID Card Member"/>
    <m/>
    <m/>
    <n v="45241"/>
    <s v="UNITED STATES"/>
    <s v="Single Ride"/>
    <n v="5431"/>
    <x v="42"/>
    <n v="43.060079999999999"/>
    <n v="-88.027349999999998"/>
    <x v="6"/>
    <n v="43.03519"/>
    <n v="-87.907390000000007"/>
    <n v="90"/>
    <n v="9"/>
    <n v="13.5"/>
    <n v="12.8"/>
    <n v="540"/>
    <n v="-1"/>
    <d v="2017-04-21T00:00:00"/>
    <d v="2017-04-01T00:00:00"/>
    <d v="2017-04-21T00:00:00"/>
    <s v="Friday"/>
    <d v="1899-12-30T18:13:59"/>
    <d v="1899-12-30T18:00:00"/>
    <n v="1"/>
    <d v="2017-04-21T00:00:00"/>
    <d v="2017-04-01T00:00:00"/>
    <d v="2017-04-21T00:00:00"/>
    <s v="Friday"/>
    <d v="1899-12-30T19:43:15"/>
    <d v="1899-12-30T20:00:00"/>
    <s v="One Way"/>
  </r>
  <r>
    <n v="1592771"/>
    <s v="Non-RFID Card Member"/>
    <m/>
    <m/>
    <n v="53129"/>
    <s v="UNITED STATES"/>
    <s v="Single Ride"/>
    <n v="11074"/>
    <x v="30"/>
    <n v="43.045712999999999"/>
    <n v="-87.899756999999994"/>
    <x v="28"/>
    <n v="43.045712999999999"/>
    <n v="-87.899756999999994"/>
    <n v="19"/>
    <n v="3"/>
    <n v="2.9"/>
    <n v="2.7"/>
    <n v="114"/>
    <n v="-1"/>
    <d v="2017-04-21T00:00:00"/>
    <d v="2017-04-01T00:00:00"/>
    <d v="2017-04-21T00:00:00"/>
    <s v="Friday"/>
    <d v="1899-12-30T18:15:12"/>
    <d v="1899-12-30T18:00:00"/>
    <n v="1"/>
    <d v="2017-04-21T00:00:00"/>
    <d v="2017-04-01T00:00:00"/>
    <d v="2017-04-21T00:00:00"/>
    <s v="Friday"/>
    <d v="1899-12-30T18:34:20"/>
    <d v="1899-12-30T19:00:00"/>
    <s v="Round Trip"/>
  </r>
  <r>
    <n v="1517013"/>
    <s v="Non-RFID Card Member"/>
    <m/>
    <m/>
    <n v="60185"/>
    <s v="UNITED STATES"/>
    <s v="Single Ride"/>
    <n v="5568"/>
    <x v="3"/>
    <n v="43.03519"/>
    <n v="-87.907390000000007"/>
    <x v="40"/>
    <n v="43.05097"/>
    <n v="-87.906440000000003"/>
    <n v="21"/>
    <n v="3"/>
    <n v="3.2"/>
    <n v="3"/>
    <n v="126"/>
    <n v="-1"/>
    <d v="2017-04-21T00:00:00"/>
    <d v="2017-04-01T00:00:00"/>
    <d v="2017-04-21T00:00:00"/>
    <s v="Friday"/>
    <d v="1899-12-30T19:22:30"/>
    <d v="1899-12-30T19:00:00"/>
    <n v="1"/>
    <d v="2017-04-21T00:00:00"/>
    <d v="2017-04-01T00:00:00"/>
    <d v="2017-04-21T00:00:00"/>
    <s v="Friday"/>
    <d v="1899-12-30T19:43:16"/>
    <d v="1899-12-30T20:00:00"/>
    <s v="One Way"/>
  </r>
  <r>
    <n v="1599101"/>
    <s v="Non-RFID Card Member"/>
    <m/>
    <m/>
    <m/>
    <s v="UNITED STATES"/>
    <s v="Single Ride"/>
    <n v="5437"/>
    <x v="36"/>
    <n v="43.069021999999997"/>
    <n v="-87.887940999999998"/>
    <x v="47"/>
    <n v="43.060250000000003"/>
    <n v="-87.892169999999993"/>
    <n v="9"/>
    <n v="3"/>
    <n v="1.4"/>
    <n v="1.3"/>
    <n v="54"/>
    <n v="-1"/>
    <d v="2017-04-25T00:00:00"/>
    <d v="2017-04-01T00:00:00"/>
    <d v="2017-04-25T00:00:00"/>
    <s v="Tuesday"/>
    <d v="1899-12-30T13:22:18"/>
    <d v="1899-12-30T13:00:00"/>
    <n v="1"/>
    <d v="2017-04-25T00:00:00"/>
    <d v="2017-04-01T00:00:00"/>
    <d v="2017-04-25T00:00:00"/>
    <s v="Tuesday"/>
    <d v="1899-12-30T13:31:19"/>
    <d v="1899-12-30T14:00:00"/>
    <s v="One Way"/>
  </r>
  <r>
    <n v="1599267"/>
    <s v="Non-RFID Card Member"/>
    <m/>
    <m/>
    <m/>
    <s v="UNITED STATES"/>
    <s v="Single Ride"/>
    <n v="5431"/>
    <x v="4"/>
    <n v="43.04824"/>
    <n v="-87.904970000000006"/>
    <x v="12"/>
    <n v="43.036900000000003"/>
    <n v="-87.89667"/>
    <n v="47"/>
    <n v="6"/>
    <n v="7.1"/>
    <n v="6.7"/>
    <n v="282"/>
    <n v="-1"/>
    <d v="2017-04-25T00:00:00"/>
    <d v="2017-04-01T00:00:00"/>
    <d v="2017-04-25T00:00:00"/>
    <s v="Tuesday"/>
    <d v="1899-12-30T15:34:56"/>
    <d v="1899-12-30T16:00:00"/>
    <n v="1"/>
    <d v="2017-04-25T00:00:00"/>
    <d v="2017-04-01T00:00:00"/>
    <d v="2017-04-25T00:00:00"/>
    <s v="Tuesday"/>
    <d v="1899-12-30T16:21:09"/>
    <d v="1899-12-30T16:00:00"/>
    <s v="One Way"/>
  </r>
  <r>
    <n v="1599296"/>
    <s v="Non-RFID Card Member"/>
    <m/>
    <m/>
    <n v="53061"/>
    <s v="UNITED STATES"/>
    <s v="Single Ride"/>
    <n v="91"/>
    <x v="11"/>
    <n v="43.04804"/>
    <n v="-87.896720000000002"/>
    <x v="26"/>
    <n v="43.053040000000003"/>
    <n v="-87.897660000000002"/>
    <n v="49"/>
    <n v="6"/>
    <n v="7.4"/>
    <n v="7"/>
    <n v="294"/>
    <n v="-1"/>
    <d v="2017-04-25T00:00:00"/>
    <d v="2017-04-01T00:00:00"/>
    <d v="2017-04-25T00:00:00"/>
    <s v="Tuesday"/>
    <d v="1899-12-30T15:55:52"/>
    <d v="1899-12-30T16:00:00"/>
    <n v="1"/>
    <d v="2017-04-25T00:00:00"/>
    <d v="2017-04-01T00:00:00"/>
    <d v="2017-04-25T00:00:00"/>
    <s v="Tuesday"/>
    <d v="1899-12-30T16:44:05"/>
    <d v="1899-12-30T17:00:00"/>
    <s v="One Way"/>
  </r>
  <r>
    <n v="1391484"/>
    <s v="Non-RFID Card Member"/>
    <m/>
    <m/>
    <n v="53224"/>
    <s v="UNITED STATES"/>
    <s v="Single Ride"/>
    <n v="5559"/>
    <x v="26"/>
    <n v="43.056539999999998"/>
    <n v="-87.914370000000005"/>
    <x v="3"/>
    <n v="43.03913"/>
    <n v="-87.916150000000002"/>
    <n v="11"/>
    <n v="3"/>
    <n v="1.7"/>
    <n v="1.6"/>
    <n v="66"/>
    <n v="-1"/>
    <d v="2017-04-25T00:00:00"/>
    <d v="2017-04-01T00:00:00"/>
    <d v="2017-04-25T00:00:00"/>
    <s v="Tuesday"/>
    <d v="1899-12-30T16:31:47"/>
    <d v="1899-12-30T17:00:00"/>
    <n v="1"/>
    <d v="2017-04-25T00:00:00"/>
    <d v="2017-04-01T00:00:00"/>
    <d v="2017-04-25T00:00:00"/>
    <s v="Tuesday"/>
    <d v="1899-12-30T16:42:00"/>
    <d v="1899-12-30T17:00:00"/>
    <s v="One Way"/>
  </r>
  <r>
    <n v="1180704"/>
    <s v="Non-RFID Card Member"/>
    <m/>
    <m/>
    <n v="14618"/>
    <s v="UNITED STATES"/>
    <s v="Single Ride"/>
    <n v="224"/>
    <x v="47"/>
    <n v="43.041646999999998"/>
    <n v="-87.927257999999995"/>
    <x v="6"/>
    <n v="43.03519"/>
    <n v="-87.907390000000007"/>
    <n v="23"/>
    <n v="3"/>
    <n v="3.5"/>
    <n v="3.3"/>
    <n v="138"/>
    <n v="-1"/>
    <d v="2017-04-25T00:00:00"/>
    <d v="2017-04-01T00:00:00"/>
    <d v="2017-04-25T00:00:00"/>
    <s v="Tuesday"/>
    <d v="1899-12-30T17:59:07"/>
    <d v="1899-12-30T18:00:00"/>
    <n v="1"/>
    <d v="2017-04-25T00:00:00"/>
    <d v="2017-04-01T00:00:00"/>
    <d v="2017-04-25T00:00:00"/>
    <s v="Tuesday"/>
    <d v="1899-12-30T18:22:43"/>
    <d v="1899-12-30T18:00:00"/>
    <s v="One Way"/>
  </r>
  <r>
    <n v="1599422"/>
    <s v="Non-RFID Card Member"/>
    <m/>
    <m/>
    <n v="3331"/>
    <s v="UNITED STATES"/>
    <s v="Single Ride"/>
    <n v="11064"/>
    <x v="37"/>
    <n v="43.036900000000003"/>
    <n v="-87.89667"/>
    <x v="12"/>
    <n v="43.036900000000003"/>
    <n v="-87.89667"/>
    <n v="22"/>
    <n v="3"/>
    <n v="3.3"/>
    <n v="3.1"/>
    <n v="132"/>
    <n v="-1"/>
    <d v="2017-04-25T00:00:00"/>
    <d v="2017-04-01T00:00:00"/>
    <d v="2017-04-25T00:00:00"/>
    <s v="Tuesday"/>
    <d v="1899-12-30T18:11:32"/>
    <d v="1899-12-30T18:00:00"/>
    <n v="1"/>
    <d v="2017-04-25T00:00:00"/>
    <d v="2017-04-01T00:00:00"/>
    <d v="2017-04-25T00:00:00"/>
    <s v="Tuesday"/>
    <d v="1899-12-30T18:33:08"/>
    <d v="1899-12-30T19:00:00"/>
    <s v="Round Trip"/>
  </r>
  <r>
    <n v="1512995"/>
    <s v="Non-RFID Card Member"/>
    <m/>
    <m/>
    <n v="60193"/>
    <s v="UNITED STATES"/>
    <s v="Single Ride"/>
    <n v="11119"/>
    <x v="24"/>
    <n v="43.040154000000001"/>
    <n v="-87.932113000000001"/>
    <x v="31"/>
    <n v="43.040154000000001"/>
    <n v="-87.932113000000001"/>
    <n v="40"/>
    <n v="6"/>
    <n v="6"/>
    <n v="5.7"/>
    <n v="240"/>
    <n v="-1"/>
    <d v="2017-04-25T00:00:00"/>
    <d v="2017-04-01T00:00:00"/>
    <d v="2017-04-25T00:00:00"/>
    <s v="Tuesday"/>
    <d v="1899-12-30T18:12:43"/>
    <d v="1899-12-30T18:00:00"/>
    <n v="1"/>
    <d v="2017-04-25T00:00:00"/>
    <d v="2017-04-01T00:00:00"/>
    <d v="2017-04-25T00:00:00"/>
    <s v="Tuesday"/>
    <d v="1899-12-30T18:52:24"/>
    <d v="1899-12-30T19:00:00"/>
    <s v="Round Trip"/>
  </r>
  <r>
    <n v="1599532"/>
    <s v="Non-RFID Card Member"/>
    <m/>
    <m/>
    <n v="53222"/>
    <s v="UNITED STATES"/>
    <s v="Single Ride"/>
    <n v="11064"/>
    <x v="37"/>
    <n v="43.036900000000003"/>
    <n v="-87.89667"/>
    <x v="12"/>
    <n v="43.036900000000003"/>
    <n v="-87.89667"/>
    <n v="32"/>
    <n v="3"/>
    <n v="4.8"/>
    <n v="4.5999999999999996"/>
    <n v="192"/>
    <n v="-1"/>
    <d v="2017-04-25T00:00:00"/>
    <d v="2017-04-01T00:00:00"/>
    <d v="2017-04-25T00:00:00"/>
    <s v="Tuesday"/>
    <d v="1899-12-30T19:52:06"/>
    <d v="1899-12-30T20:00:00"/>
    <n v="1"/>
    <d v="2017-04-25T00:00:00"/>
    <d v="2017-04-01T00:00:00"/>
    <d v="2017-04-25T00:00:00"/>
    <s v="Tuesday"/>
    <d v="1899-12-30T20:24:59"/>
    <d v="1899-12-30T20:00:00"/>
    <s v="Round Trip"/>
  </r>
  <r>
    <n v="1391484"/>
    <s v="Non-RFID Card Member"/>
    <m/>
    <m/>
    <n v="53224"/>
    <s v="UNITED STATES"/>
    <s v="Single Ride"/>
    <n v="11094"/>
    <x v="26"/>
    <n v="43.056539999999998"/>
    <n v="-87.914370000000005"/>
    <x v="19"/>
    <n v="43.040349999999997"/>
    <n v="-87.920760000000001"/>
    <n v="11"/>
    <n v="3"/>
    <n v="1.7"/>
    <n v="1.6"/>
    <n v="66"/>
    <n v="-1"/>
    <d v="2017-04-26T00:00:00"/>
    <d v="2017-04-01T00:00:00"/>
    <d v="2017-04-26T00:00:00"/>
    <s v="Wednesday"/>
    <d v="1899-12-30T12:45:36"/>
    <d v="1899-12-30T13:00:00"/>
    <n v="1"/>
    <d v="2017-04-26T00:00:00"/>
    <d v="2017-04-01T00:00:00"/>
    <d v="2017-04-26T00:00:00"/>
    <s v="Wednesday"/>
    <d v="1899-12-30T12:56:20"/>
    <d v="1899-12-30T13:00:00"/>
    <s v="One Way"/>
  </r>
  <r>
    <n v="1600148"/>
    <s v="Non-RFID Card Member"/>
    <m/>
    <m/>
    <n v="60805"/>
    <s v="UNITED STATES"/>
    <s v="Single Ride"/>
    <n v="11074"/>
    <x v="0"/>
    <n v="43.042490000000001"/>
    <n v="-87.909959999999998"/>
    <x v="34"/>
    <n v="43.038649999999997"/>
    <n v="-87.921930000000003"/>
    <n v="10"/>
    <n v="3"/>
    <n v="1.5"/>
    <n v="1.4"/>
    <n v="60"/>
    <n v="-1"/>
    <d v="2017-04-26T00:00:00"/>
    <d v="2017-04-01T00:00:00"/>
    <d v="2017-04-26T00:00:00"/>
    <s v="Wednesday"/>
    <d v="1899-12-30T15:18:29"/>
    <d v="1899-12-30T15:00:00"/>
    <n v="1"/>
    <d v="2017-04-26T00:00:00"/>
    <d v="2017-04-01T00:00:00"/>
    <d v="2017-04-26T00:00:00"/>
    <s v="Wednesday"/>
    <d v="1899-12-30T15:28:14"/>
    <d v="1899-12-30T15:00:00"/>
    <s v="One Way"/>
  </r>
  <r>
    <n v="1600200"/>
    <s v="Non-RFID Card Member"/>
    <m/>
    <m/>
    <n v="53217"/>
    <s v="UNITED STATES"/>
    <s v="Single Ride"/>
    <n v="11114"/>
    <x v="54"/>
    <n v="43.024340000000002"/>
    <n v="-87.916753"/>
    <x v="37"/>
    <n v="43.02948"/>
    <n v="-87.912819999999996"/>
    <n v="8"/>
    <n v="3"/>
    <n v="1.2"/>
    <n v="1.1000000000000001"/>
    <n v="48"/>
    <n v="-1"/>
    <d v="2017-04-26T00:00:00"/>
    <d v="2017-04-01T00:00:00"/>
    <d v="2017-04-26T00:00:00"/>
    <s v="Wednesday"/>
    <d v="1899-12-30T16:10:21"/>
    <d v="1899-12-30T16:00:00"/>
    <n v="1"/>
    <d v="2017-04-26T00:00:00"/>
    <d v="2017-04-01T00:00:00"/>
    <d v="2017-04-26T00:00:00"/>
    <s v="Wednesday"/>
    <d v="1899-12-30T16:18:42"/>
    <d v="1899-12-30T16:00:00"/>
    <s v="One Way"/>
  </r>
  <r>
    <n v="1600200"/>
    <s v="Non-RFID Card Member"/>
    <m/>
    <m/>
    <n v="53217"/>
    <s v="UNITED STATES"/>
    <s v="Single Ride"/>
    <n v="11131"/>
    <x v="34"/>
    <n v="43.02948"/>
    <n v="-87.912819999999996"/>
    <x v="35"/>
    <n v="43.066893999999998"/>
    <n v="-87.877936000000005"/>
    <n v="68"/>
    <n v="9"/>
    <n v="10.199999999999999"/>
    <n v="9.6999999999999993"/>
    <n v="408"/>
    <n v="-1"/>
    <d v="2017-04-26T00:00:00"/>
    <d v="2017-04-01T00:00:00"/>
    <d v="2017-04-26T00:00:00"/>
    <s v="Wednesday"/>
    <d v="1899-12-30T16:19:43"/>
    <d v="1899-12-30T16:00:00"/>
    <n v="1"/>
    <d v="2017-04-26T00:00:00"/>
    <d v="2017-04-01T00:00:00"/>
    <d v="2017-04-26T00:00:00"/>
    <s v="Wednesday"/>
    <d v="1899-12-30T17:27:56"/>
    <d v="1899-12-30T17:00:00"/>
    <s v="One Way"/>
  </r>
  <r>
    <n v="1511540"/>
    <s v="Non-RFID Card Member"/>
    <m/>
    <m/>
    <n v="60482"/>
    <s v="UNITED STATES"/>
    <s v="Single Ride"/>
    <n v="143"/>
    <x v="0"/>
    <n v="43.042490000000001"/>
    <n v="-87.909959999999998"/>
    <x v="9"/>
    <n v="43.034619999999997"/>
    <n v="-87.917500000000004"/>
    <n v="11"/>
    <n v="3"/>
    <n v="1.7"/>
    <n v="1.6"/>
    <n v="66"/>
    <n v="-1"/>
    <d v="2017-04-26T00:00:00"/>
    <d v="2017-04-01T00:00:00"/>
    <d v="2017-04-26T00:00:00"/>
    <s v="Wednesday"/>
    <d v="1899-12-30T17:23:29"/>
    <d v="1899-12-30T17:00:00"/>
    <n v="1"/>
    <d v="2017-04-26T00:00:00"/>
    <d v="2017-04-01T00:00:00"/>
    <d v="2017-04-26T00:00:00"/>
    <s v="Wednesday"/>
    <d v="1899-12-30T17:34:21"/>
    <d v="1899-12-30T18:00:00"/>
    <s v="One Way"/>
  </r>
  <r>
    <n v="1600316"/>
    <s v="Non-RFID Card Member"/>
    <m/>
    <m/>
    <n v="53208"/>
    <s v="UNITED STATES"/>
    <s v="Single Ride"/>
    <n v="11152"/>
    <x v="35"/>
    <n v="43.060250000000003"/>
    <n v="-87.892169999999993"/>
    <x v="47"/>
    <n v="43.060250000000003"/>
    <n v="-87.892169999999993"/>
    <n v="24"/>
    <n v="3"/>
    <n v="3.6"/>
    <n v="3.4"/>
    <n v="144"/>
    <n v="-1"/>
    <d v="2017-04-26T00:00:00"/>
    <d v="2017-04-01T00:00:00"/>
    <d v="2017-04-26T00:00:00"/>
    <s v="Wednesday"/>
    <d v="1899-12-30T17:51:59"/>
    <d v="1899-12-30T18:00:00"/>
    <n v="1"/>
    <d v="2017-04-26T00:00:00"/>
    <d v="2017-04-01T00:00:00"/>
    <d v="2017-04-26T00:00:00"/>
    <s v="Wednesday"/>
    <d v="1899-12-30T18:15:54"/>
    <d v="1899-12-30T18:00:00"/>
    <s v="Round Trip"/>
  </r>
  <r>
    <n v="1598494"/>
    <s v="Non-RFID Card Member"/>
    <m/>
    <m/>
    <n v="53716"/>
    <s v="UNITED STATES"/>
    <s v="Single Ride"/>
    <n v="315"/>
    <x v="32"/>
    <n v="43.078530000000001"/>
    <n v="-87.882620000000003"/>
    <x v="10"/>
    <n v="43.058619999999998"/>
    <n v="-87.885319999999993"/>
    <n v="15"/>
    <n v="3"/>
    <n v="2.2999999999999998"/>
    <n v="2.1"/>
    <n v="90"/>
    <n v="-1"/>
    <d v="2017-04-26T00:00:00"/>
    <d v="2017-04-01T00:00:00"/>
    <d v="2017-04-26T00:00:00"/>
    <s v="Wednesday"/>
    <d v="1899-12-30T19:19:12"/>
    <d v="1899-12-30T19:00:00"/>
    <n v="1"/>
    <d v="2017-04-26T00:00:00"/>
    <d v="2017-04-01T00:00:00"/>
    <d v="2017-04-26T00:00:00"/>
    <s v="Wednesday"/>
    <d v="1899-12-30T19:34:03"/>
    <d v="1899-12-30T20:00:00"/>
    <s v="One Way"/>
  </r>
  <r>
    <n v="975489"/>
    <s v="Non-RFID Card Member"/>
    <m/>
    <m/>
    <n v="53172"/>
    <s v="UNITED STATES"/>
    <s v="Single Ride"/>
    <n v="11166"/>
    <x v="7"/>
    <n v="43.038245000000003"/>
    <n v="-87.914811999999998"/>
    <x v="8"/>
    <n v="43.038245000000003"/>
    <n v="-87.914811999999998"/>
    <n v="0"/>
    <n v="0"/>
    <n v="0"/>
    <n v="0"/>
    <n v="0"/>
    <n v="-1"/>
    <d v="2017-04-27T00:00:00"/>
    <d v="2017-04-01T00:00:00"/>
    <d v="2017-04-27T00:00:00"/>
    <s v="Thursday"/>
    <d v="1899-12-30T15:52:24"/>
    <d v="1899-12-30T16:00:00"/>
    <n v="1"/>
    <d v="2017-04-27T00:00:00"/>
    <d v="2017-04-01T00:00:00"/>
    <d v="2017-04-27T00:00:00"/>
    <s v="Thursday"/>
    <d v="1899-12-30T15:52:33"/>
    <d v="1899-12-30T16:00:00"/>
    <s v="Round Trip"/>
  </r>
  <r>
    <n v="975489"/>
    <s v="Non-RFID Card Member"/>
    <m/>
    <m/>
    <n v="53172"/>
    <s v="UNITED STATES"/>
    <s v="Single Ride"/>
    <n v="11166"/>
    <x v="7"/>
    <n v="43.038245000000003"/>
    <n v="-87.914811999999998"/>
    <x v="8"/>
    <n v="43.038245000000003"/>
    <n v="-87.914811999999998"/>
    <n v="2"/>
    <n v="0"/>
    <n v="0.3"/>
    <n v="0.3"/>
    <n v="12"/>
    <n v="-1"/>
    <d v="2017-04-27T00:00:00"/>
    <d v="2017-04-01T00:00:00"/>
    <d v="2017-04-27T00:00:00"/>
    <s v="Thursday"/>
    <d v="1899-12-30T15:57:49"/>
    <d v="1899-12-30T16:00:00"/>
    <n v="1"/>
    <d v="2017-04-27T00:00:00"/>
    <d v="2017-04-01T00:00:00"/>
    <d v="2017-04-27T00:00:00"/>
    <s v="Thursday"/>
    <d v="1899-12-30T15:59:10"/>
    <d v="1899-12-30T16:00:00"/>
    <s v="Round Trip"/>
  </r>
  <r>
    <n v="1371452"/>
    <s v="Non-RFID Card Member"/>
    <m/>
    <m/>
    <n v="53202"/>
    <s v="UNITED STATES"/>
    <s v="Single Ride"/>
    <n v="11078"/>
    <x v="38"/>
    <n v="43.058619999999998"/>
    <n v="-87.885319999999993"/>
    <x v="55"/>
    <n v="43.074655999999997"/>
    <n v="-87.889011999999994"/>
    <n v="10"/>
    <n v="3"/>
    <n v="1.5"/>
    <n v="1.4"/>
    <n v="60"/>
    <n v="-1"/>
    <d v="2017-04-27T00:00:00"/>
    <d v="2017-04-01T00:00:00"/>
    <d v="2017-04-27T00:00:00"/>
    <s v="Thursday"/>
    <d v="1899-12-30T21:02:09"/>
    <d v="1899-12-30T21:00:00"/>
    <n v="1"/>
    <d v="2017-04-27T00:00:00"/>
    <d v="2017-04-01T00:00:00"/>
    <d v="2017-04-27T00:00:00"/>
    <s v="Thursday"/>
    <d v="1899-12-30T21:12:08"/>
    <d v="1899-12-30T21:00:00"/>
    <s v="One Way"/>
  </r>
  <r>
    <n v="1215255"/>
    <s v="Non-RFID Card Member"/>
    <m/>
    <m/>
    <n v="53202"/>
    <s v="UNITED STATES"/>
    <s v="Single Ride"/>
    <n v="11136"/>
    <x v="1"/>
    <n v="43.048200000000001"/>
    <n v="-87.900859999999994"/>
    <x v="0"/>
    <n v="43.049230000000001"/>
    <n v="-87.911940000000001"/>
    <n v="5"/>
    <n v="3"/>
    <n v="0.8"/>
    <n v="0.7"/>
    <n v="30"/>
    <n v="-1"/>
    <d v="2017-04-28T00:00:00"/>
    <d v="2017-04-01T00:00:00"/>
    <d v="2017-04-28T00:00:00"/>
    <s v="Friday"/>
    <d v="1899-12-30T08:20:37"/>
    <d v="1899-12-30T08:00:00"/>
    <n v="1"/>
    <d v="2017-04-28T00:00:00"/>
    <d v="2017-04-01T00:00:00"/>
    <d v="2017-04-28T00:00:00"/>
    <s v="Friday"/>
    <d v="1899-12-30T08:25:49"/>
    <d v="1899-12-30T08:00:00"/>
    <s v="One Way"/>
  </r>
  <r>
    <n v="1601482"/>
    <s v="Non-RFID Card Member"/>
    <m/>
    <m/>
    <n v="53129"/>
    <s v="UNITED STATES"/>
    <s v="Single Ride"/>
    <n v="5713"/>
    <x v="23"/>
    <n v="43.053040000000003"/>
    <n v="-87.897660000000002"/>
    <x v="40"/>
    <n v="43.05097"/>
    <n v="-87.906440000000003"/>
    <n v="4"/>
    <n v="0"/>
    <n v="0.6"/>
    <n v="0.6"/>
    <n v="24"/>
    <n v="-1"/>
    <d v="2017-04-28T00:00:00"/>
    <d v="2017-04-01T00:00:00"/>
    <d v="2017-04-28T00:00:00"/>
    <s v="Friday"/>
    <d v="1899-12-30T09:09:38"/>
    <d v="1899-12-30T09:00:00"/>
    <n v="1"/>
    <d v="2017-04-28T00:00:00"/>
    <d v="2017-04-01T00:00:00"/>
    <d v="2017-04-28T00:00:00"/>
    <s v="Friday"/>
    <d v="1899-12-30T09:13:22"/>
    <d v="1899-12-30T09:00:00"/>
    <s v="One Way"/>
  </r>
  <r>
    <n v="1601934"/>
    <s v="Non-RFID Card Member"/>
    <m/>
    <m/>
    <n v="53092"/>
    <s v="UNITED STATES"/>
    <s v="Single Ride"/>
    <n v="11112"/>
    <x v="32"/>
    <n v="43.078530000000001"/>
    <n v="-87.882620000000003"/>
    <x v="13"/>
    <n v="43.078530000000001"/>
    <n v="-87.882620000000003"/>
    <n v="17"/>
    <n v="3"/>
    <n v="2.6"/>
    <n v="2.4"/>
    <n v="102"/>
    <n v="-1"/>
    <d v="2017-04-28T00:00:00"/>
    <d v="2017-04-01T00:00:00"/>
    <d v="2017-04-28T00:00:00"/>
    <s v="Friday"/>
    <d v="1899-12-30T13:36:01"/>
    <d v="1899-12-30T14:00:00"/>
    <n v="1"/>
    <d v="2017-04-28T00:00:00"/>
    <d v="2017-04-01T00:00:00"/>
    <d v="2017-04-28T00:00:00"/>
    <s v="Friday"/>
    <d v="1899-12-30T13:53:37"/>
    <d v="1899-12-30T14:00:00"/>
    <s v="Round Trip"/>
  </r>
  <r>
    <n v="1601995"/>
    <s v="Non-RFID Card Member"/>
    <m/>
    <m/>
    <m/>
    <s v="UNITED STATES"/>
    <s v="Single Ride"/>
    <n v="5419"/>
    <x v="14"/>
    <n v="43.05536"/>
    <n v="-87.90504"/>
    <x v="14"/>
    <n v="43.05536"/>
    <n v="-87.90504"/>
    <n v="38"/>
    <n v="6"/>
    <n v="5.7"/>
    <n v="5.4"/>
    <n v="228"/>
    <n v="-1"/>
    <d v="2017-04-28T00:00:00"/>
    <d v="2017-04-01T00:00:00"/>
    <d v="2017-04-28T00:00:00"/>
    <s v="Friday"/>
    <d v="1899-12-30T14:22:33"/>
    <d v="1899-12-30T14:00:00"/>
    <n v="1"/>
    <d v="2017-04-28T00:00:00"/>
    <d v="2017-04-01T00:00:00"/>
    <d v="2017-04-28T00:00:00"/>
    <s v="Friday"/>
    <d v="1899-12-30T15:00:13"/>
    <d v="1899-12-30T15:00:00"/>
    <s v="Round Trip"/>
  </r>
  <r>
    <n v="1601997"/>
    <s v="Non-RFID Card Member"/>
    <m/>
    <m/>
    <n v="48201"/>
    <s v="UNITED STATES"/>
    <s v="Single Ride"/>
    <n v="11060"/>
    <x v="14"/>
    <n v="43.05536"/>
    <n v="-87.90504"/>
    <x v="14"/>
    <n v="43.05536"/>
    <n v="-87.90504"/>
    <n v="0"/>
    <n v="0"/>
    <n v="0"/>
    <n v="0"/>
    <n v="0"/>
    <n v="-1"/>
    <d v="2017-04-28T00:00:00"/>
    <d v="2017-04-01T00:00:00"/>
    <d v="2017-04-28T00:00:00"/>
    <s v="Friday"/>
    <d v="1899-12-30T14:25:27"/>
    <d v="1899-12-30T14:00:00"/>
    <n v="1"/>
    <d v="2017-04-28T00:00:00"/>
    <d v="2017-04-01T00:00:00"/>
    <d v="2017-04-28T00:00:00"/>
    <s v="Friday"/>
    <d v="1899-12-30T14:25:41"/>
    <d v="1899-12-30T14:00:00"/>
    <s v="Round Trip"/>
  </r>
  <r>
    <n v="1602087"/>
    <s v="Non-RFID Card Member"/>
    <m/>
    <m/>
    <n v="53150"/>
    <s v="UNITED STATES"/>
    <s v="Single Ride"/>
    <n v="5494"/>
    <x v="25"/>
    <n v="43.058010000000003"/>
    <n v="-87.877300000000005"/>
    <x v="22"/>
    <n v="43.058010000000003"/>
    <n v="-87.877300000000005"/>
    <n v="49"/>
    <n v="6"/>
    <n v="7.4"/>
    <n v="7"/>
    <n v="294"/>
    <n v="-1"/>
    <d v="2017-04-28T00:00:00"/>
    <d v="2017-04-01T00:00:00"/>
    <d v="2017-04-28T00:00:00"/>
    <s v="Friday"/>
    <d v="1899-12-30T15:38:09"/>
    <d v="1899-12-30T16:00:00"/>
    <n v="1"/>
    <d v="2017-04-28T00:00:00"/>
    <d v="2017-04-01T00:00:00"/>
    <d v="2017-04-28T00:00:00"/>
    <s v="Friday"/>
    <d v="1899-12-30T16:27:01"/>
    <d v="1899-12-30T16:00:00"/>
    <s v="Round Trip"/>
  </r>
  <r>
    <n v="1382213"/>
    <s v="Non-RFID Card Member"/>
    <m/>
    <m/>
    <n v="53211"/>
    <s v="UNITED STATES"/>
    <s v="Single Ride"/>
    <n v="11156"/>
    <x v="12"/>
    <n v="43.052460000000004"/>
    <n v="-87.891000000000005"/>
    <x v="12"/>
    <n v="43.036900000000003"/>
    <n v="-87.89667"/>
    <n v="7"/>
    <n v="3"/>
    <n v="1.1000000000000001"/>
    <n v="1"/>
    <n v="42"/>
    <n v="-1"/>
    <d v="2017-04-28T00:00:00"/>
    <d v="2017-04-01T00:00:00"/>
    <d v="2017-04-28T00:00:00"/>
    <s v="Friday"/>
    <d v="1899-12-30T16:41:15"/>
    <d v="1899-12-30T17:00:00"/>
    <n v="1"/>
    <d v="2017-04-28T00:00:00"/>
    <d v="2017-04-01T00:00:00"/>
    <d v="2017-04-28T00:00:00"/>
    <s v="Friday"/>
    <d v="1899-12-30T16:48:40"/>
    <d v="1899-12-30T17:00:00"/>
    <s v="One Way"/>
  </r>
  <r>
    <n v="1602281"/>
    <s v="Non-RFID Card Member"/>
    <m/>
    <m/>
    <n v="53225"/>
    <s v="UNITED STATES"/>
    <s v="Single Ride"/>
    <n v="5481"/>
    <x v="25"/>
    <n v="43.058010000000003"/>
    <n v="-87.877300000000005"/>
    <x v="22"/>
    <n v="43.058010000000003"/>
    <n v="-87.877300000000005"/>
    <n v="17"/>
    <n v="3"/>
    <n v="2.6"/>
    <n v="2.4"/>
    <n v="102"/>
    <n v="-1"/>
    <d v="2017-04-28T00:00:00"/>
    <d v="2017-04-01T00:00:00"/>
    <d v="2017-04-28T00:00:00"/>
    <s v="Friday"/>
    <d v="1899-12-30T17:53:57"/>
    <d v="1899-12-30T18:00:00"/>
    <n v="1"/>
    <d v="2017-04-28T00:00:00"/>
    <d v="2017-04-01T00:00:00"/>
    <d v="2017-04-28T00:00:00"/>
    <s v="Friday"/>
    <d v="1899-12-30T18:10:20"/>
    <d v="1899-12-30T18:00:00"/>
    <s v="Round Trip"/>
  </r>
  <r>
    <n v="1236920"/>
    <s v="Non-RFID Card Member"/>
    <m/>
    <m/>
    <n v="53216"/>
    <s v="UNITED STATES"/>
    <s v="Single Ride"/>
    <n v="104"/>
    <x v="16"/>
    <n v="43.03913"/>
    <n v="-87.916150000000002"/>
    <x v="37"/>
    <n v="43.02948"/>
    <n v="-87.912819999999996"/>
    <n v="4"/>
    <n v="0"/>
    <n v="0.6"/>
    <n v="0.6"/>
    <n v="24"/>
    <n v="-1"/>
    <d v="2017-04-28T00:00:00"/>
    <d v="2017-04-01T00:00:00"/>
    <d v="2017-04-28T00:00:00"/>
    <s v="Friday"/>
    <d v="1899-12-30T21:08:10"/>
    <d v="1899-12-30T21:00:00"/>
    <n v="1"/>
    <d v="2017-04-28T00:00:00"/>
    <d v="2017-04-01T00:00:00"/>
    <d v="2017-04-28T00:00:00"/>
    <s v="Friday"/>
    <d v="1899-12-30T21:12:29"/>
    <d v="1899-12-30T21:00:00"/>
    <s v="One Way"/>
  </r>
  <r>
    <n v="1602663"/>
    <s v="Non-RFID Card Member"/>
    <m/>
    <m/>
    <n v="53066"/>
    <s v="UNITED STATES"/>
    <s v="Single Ride"/>
    <n v="5443"/>
    <x v="8"/>
    <n v="43.038580000000003"/>
    <n v="-87.90934"/>
    <x v="7"/>
    <n v="43.038580000000003"/>
    <n v="-87.90934"/>
    <n v="0"/>
    <n v="0"/>
    <n v="0"/>
    <n v="0"/>
    <n v="0"/>
    <n v="-1"/>
    <d v="2017-04-29T00:00:00"/>
    <d v="2017-04-01T00:00:00"/>
    <d v="2017-04-29T00:00:00"/>
    <s v="Saturday"/>
    <d v="1899-12-30T02:10:16"/>
    <d v="1899-12-30T02:00:00"/>
    <n v="1"/>
    <d v="2017-04-29T00:00:00"/>
    <d v="2017-04-01T00:00:00"/>
    <d v="2017-04-29T00:00:00"/>
    <s v="Saturday"/>
    <d v="1899-12-30T02:10:42"/>
    <d v="1899-12-30T02:00:00"/>
    <s v="Round Trip"/>
  </r>
  <r>
    <n v="1602667"/>
    <s v="Non-RFID Card Member"/>
    <m/>
    <m/>
    <n v="53095"/>
    <s v="UNITED STATES"/>
    <s v="Single Ride"/>
    <n v="5551"/>
    <x v="32"/>
    <n v="43.078530000000001"/>
    <n v="-87.882620000000003"/>
    <x v="53"/>
    <n v="43.060786"/>
    <n v="-87.883825999999999"/>
    <n v="10"/>
    <n v="3"/>
    <n v="1.5"/>
    <n v="1.4"/>
    <n v="60"/>
    <n v="-1"/>
    <d v="2017-04-29T00:00:00"/>
    <d v="2017-04-01T00:00:00"/>
    <d v="2017-04-29T00:00:00"/>
    <s v="Saturday"/>
    <d v="1899-12-30T02:31:37"/>
    <d v="1899-12-30T03:00:00"/>
    <n v="1"/>
    <d v="2017-04-29T00:00:00"/>
    <d v="2017-04-01T00:00:00"/>
    <d v="2017-04-29T00:00:00"/>
    <s v="Saturday"/>
    <d v="1899-12-30T02:41:25"/>
    <d v="1899-12-30T03:00:00"/>
    <s v="One Way"/>
  </r>
  <r>
    <n v="1560681"/>
    <s v="Non-RFID Card Member"/>
    <m/>
    <m/>
    <n v="53207"/>
    <s v="UNITED STATES"/>
    <s v="Single Ride"/>
    <n v="11143"/>
    <x v="38"/>
    <n v="43.058619999999998"/>
    <n v="-87.885319999999993"/>
    <x v="30"/>
    <n v="43.004728999999998"/>
    <n v="-87.905463999999995"/>
    <n v="32"/>
    <n v="3"/>
    <n v="4.8"/>
    <n v="4.5999999999999996"/>
    <n v="192"/>
    <n v="-1"/>
    <d v="2017-04-29T00:00:00"/>
    <d v="2017-04-01T00:00:00"/>
    <d v="2017-04-29T00:00:00"/>
    <s v="Saturday"/>
    <d v="1899-12-30T10:35:24"/>
    <d v="1899-12-30T11:00:00"/>
    <n v="1"/>
    <d v="2017-04-29T00:00:00"/>
    <d v="2017-04-01T00:00:00"/>
    <d v="2017-04-29T00:00:00"/>
    <s v="Saturday"/>
    <d v="1899-12-30T11:07:35"/>
    <d v="1899-12-30T11:00:00"/>
    <s v="One Way"/>
  </r>
  <r>
    <n v="1603723"/>
    <s v="Non-RFID Card Member"/>
    <m/>
    <m/>
    <n v="60025"/>
    <s v="UNITED STATES"/>
    <s v="Single Ride"/>
    <n v="5527"/>
    <x v="32"/>
    <n v="43.078530000000001"/>
    <n v="-87.882620000000003"/>
    <x v="53"/>
    <n v="43.060786"/>
    <n v="-87.883825999999999"/>
    <n v="15"/>
    <n v="3"/>
    <n v="2.2999999999999998"/>
    <n v="2.1"/>
    <n v="90"/>
    <n v="-1"/>
    <d v="2017-04-29T00:00:00"/>
    <d v="2017-04-01T00:00:00"/>
    <d v="2017-04-29T00:00:00"/>
    <s v="Saturday"/>
    <d v="1899-12-30T15:59:01"/>
    <d v="1899-12-30T16:00:00"/>
    <n v="1"/>
    <d v="2017-04-29T00:00:00"/>
    <d v="2017-04-01T00:00:00"/>
    <d v="2017-04-29T00:00:00"/>
    <s v="Saturday"/>
    <d v="1899-12-30T16:14:57"/>
    <d v="1899-12-30T16:00:00"/>
    <s v="One Way"/>
  </r>
  <r>
    <n v="1559759"/>
    <s v="Non-RFID Card Member"/>
    <m/>
    <m/>
    <n v="55117"/>
    <s v="UNITED STATES"/>
    <s v="Single Ride"/>
    <n v="5562"/>
    <x v="2"/>
    <n v="43.03886"/>
    <n v="-87.902720000000002"/>
    <x v="1"/>
    <n v="43.03886"/>
    <n v="-87.902720000000002"/>
    <n v="117"/>
    <n v="9"/>
    <n v="17.600000000000001"/>
    <n v="16.7"/>
    <n v="702"/>
    <n v="-1"/>
    <d v="2017-04-01T00:00:00"/>
    <d v="2017-04-01T00:00:00"/>
    <d v="2017-04-01T00:00:00"/>
    <s v="Saturday"/>
    <d v="1899-12-30T11:05:53"/>
    <d v="1899-12-30T11:00:00"/>
    <n v="1"/>
    <d v="2017-04-01T00:00:00"/>
    <d v="2017-04-01T00:00:00"/>
    <d v="2017-04-01T00:00:00"/>
    <s v="Saturday"/>
    <d v="1899-12-30T13:02:08"/>
    <d v="1899-12-30T13:00:00"/>
    <s v="Round Trip"/>
  </r>
  <r>
    <n v="1559904"/>
    <s v="Non-RFID Card Member"/>
    <m/>
    <m/>
    <n v="53226"/>
    <s v="UNITED STATES"/>
    <s v="Single Ride"/>
    <n v="166"/>
    <x v="55"/>
    <n v="43.052630000000001"/>
    <n v="-88.016319999999993"/>
    <x v="56"/>
    <n v="43.052630000000001"/>
    <n v="-88.016319999999993"/>
    <n v="36"/>
    <n v="3"/>
    <n v="5.4"/>
    <n v="5.0999999999999996"/>
    <n v="216"/>
    <n v="-1"/>
    <d v="2017-04-01T00:00:00"/>
    <d v="2017-04-01T00:00:00"/>
    <d v="2017-04-01T00:00:00"/>
    <s v="Saturday"/>
    <d v="1899-12-30T12:07:50"/>
    <d v="1899-12-30T12:00:00"/>
    <n v="1"/>
    <d v="2017-04-01T00:00:00"/>
    <d v="2017-04-01T00:00:00"/>
    <d v="2017-04-01T00:00:00"/>
    <s v="Saturday"/>
    <d v="1899-12-30T12:43:36"/>
    <d v="1899-12-30T13:00:00"/>
    <s v="Round Trip"/>
  </r>
  <r>
    <n v="1559955"/>
    <s v="Non-RFID Card Member"/>
    <m/>
    <m/>
    <m/>
    <s v="UNITED STATES"/>
    <s v="Single Ride"/>
    <n v="5577"/>
    <x v="1"/>
    <n v="43.048200000000001"/>
    <n v="-87.900859999999994"/>
    <x v="11"/>
    <n v="43.052460000000004"/>
    <n v="-87.891000000000005"/>
    <n v="96"/>
    <n v="9"/>
    <n v="14.4"/>
    <n v="13.7"/>
    <n v="576"/>
    <n v="-1"/>
    <d v="2017-04-01T00:00:00"/>
    <d v="2017-04-01T00:00:00"/>
    <d v="2017-04-01T00:00:00"/>
    <s v="Saturday"/>
    <d v="1899-12-30T12:25:17"/>
    <d v="1899-12-30T12:00:00"/>
    <n v="1"/>
    <d v="2017-04-01T00:00:00"/>
    <d v="2017-04-01T00:00:00"/>
    <d v="2017-04-01T00:00:00"/>
    <s v="Saturday"/>
    <d v="1899-12-30T14:01:58"/>
    <d v="1899-12-30T14:00:00"/>
    <s v="One Way"/>
  </r>
  <r>
    <n v="1560240"/>
    <s v="Non-RFID Card Member"/>
    <m/>
    <m/>
    <n v="53211"/>
    <s v="UNITED STATES"/>
    <s v="Single Ride"/>
    <n v="112"/>
    <x v="27"/>
    <n v="43.074890000000003"/>
    <n v="-87.882810000000006"/>
    <x v="13"/>
    <n v="43.078530000000001"/>
    <n v="-87.882620000000003"/>
    <n v="71"/>
    <n v="6"/>
    <n v="10.7"/>
    <n v="10.1"/>
    <n v="426"/>
    <n v="-1"/>
    <d v="2017-04-01T00:00:00"/>
    <d v="2017-04-01T00:00:00"/>
    <d v="2017-04-01T00:00:00"/>
    <s v="Saturday"/>
    <d v="1899-12-30T13:48:50"/>
    <d v="1899-12-30T14:00:00"/>
    <n v="1"/>
    <d v="2017-04-01T00:00:00"/>
    <d v="2017-04-01T00:00:00"/>
    <d v="2017-04-01T00:00:00"/>
    <s v="Saturday"/>
    <d v="1899-12-30T14:59:25"/>
    <d v="1899-12-30T15:00:00"/>
    <s v="One Way"/>
  </r>
  <r>
    <n v="1560347"/>
    <s v="Non-RFID Card Member"/>
    <m/>
    <m/>
    <n v="53094"/>
    <s v="UNITED STATES"/>
    <s v="Single Ride"/>
    <n v="5442"/>
    <x v="3"/>
    <n v="43.03519"/>
    <n v="-87.907390000000007"/>
    <x v="6"/>
    <n v="43.03519"/>
    <n v="-87.907390000000007"/>
    <n v="44"/>
    <n v="3"/>
    <n v="6.6"/>
    <n v="6.3"/>
    <n v="264"/>
    <n v="-1"/>
    <d v="2017-04-01T00:00:00"/>
    <d v="2017-04-01T00:00:00"/>
    <d v="2017-04-01T00:00:00"/>
    <s v="Saturday"/>
    <d v="1899-12-30T14:23:39"/>
    <d v="1899-12-30T14:00:00"/>
    <n v="1"/>
    <d v="2017-04-01T00:00:00"/>
    <d v="2017-04-01T00:00:00"/>
    <d v="2017-04-01T00:00:00"/>
    <s v="Saturday"/>
    <d v="1899-12-30T15:07:02"/>
    <d v="1899-12-30T15:00:00"/>
    <s v="Round Trip"/>
  </r>
  <r>
    <n v="1560415"/>
    <s v="Non-RFID Card Member"/>
    <m/>
    <m/>
    <n v="53406"/>
    <s v="UNITED STATES"/>
    <s v="Single Ride"/>
    <n v="13"/>
    <x v="25"/>
    <n v="43.058010000000003"/>
    <n v="-87.877300000000005"/>
    <x v="12"/>
    <n v="43.036900000000003"/>
    <n v="-87.89667"/>
    <n v="41"/>
    <n v="3"/>
    <n v="6.2"/>
    <n v="5.8"/>
    <n v="246"/>
    <n v="-1"/>
    <d v="2017-04-01T00:00:00"/>
    <d v="2017-04-01T00:00:00"/>
    <d v="2017-04-01T00:00:00"/>
    <s v="Saturday"/>
    <d v="1899-12-30T14:43:22"/>
    <d v="1899-12-30T15:00:00"/>
    <n v="1"/>
    <d v="2017-04-01T00:00:00"/>
    <d v="2017-04-01T00:00:00"/>
    <d v="2017-04-01T00:00:00"/>
    <s v="Saturday"/>
    <d v="1899-12-30T15:24:06"/>
    <d v="1899-12-30T15:00:00"/>
    <s v="One Way"/>
  </r>
  <r>
    <n v="1560474"/>
    <s v="Non-RFID Card Member"/>
    <m/>
    <m/>
    <n v="53202"/>
    <s v="UNITED STATES"/>
    <s v="Single Ride"/>
    <n v="5464"/>
    <x v="5"/>
    <n v="43.031320000000001"/>
    <n v="-87.904259999999994"/>
    <x v="35"/>
    <n v="43.066893999999998"/>
    <n v="-87.877936000000005"/>
    <n v="23"/>
    <n v="0"/>
    <n v="3.5"/>
    <n v="3.3"/>
    <n v="138"/>
    <n v="-1"/>
    <d v="2017-04-01T00:00:00"/>
    <d v="2017-04-01T00:00:00"/>
    <d v="2017-04-01T00:00:00"/>
    <s v="Saturday"/>
    <d v="1899-12-30T15:00:43"/>
    <d v="1899-12-30T15:00:00"/>
    <n v="1"/>
    <d v="2017-04-01T00:00:00"/>
    <d v="2017-04-01T00:00:00"/>
    <d v="2017-04-01T00:00:00"/>
    <s v="Saturday"/>
    <d v="1899-12-30T15:23:56"/>
    <d v="1899-12-30T15:00:00"/>
    <s v="One Way"/>
  </r>
  <r>
    <n v="1560584"/>
    <s v="Non-RFID Card Member"/>
    <m/>
    <m/>
    <n v="53233"/>
    <s v="UNITED STATES"/>
    <s v="Single Ride"/>
    <n v="5428"/>
    <x v="24"/>
    <n v="43.040154000000001"/>
    <n v="-87.932113000000001"/>
    <x v="22"/>
    <n v="43.058010000000003"/>
    <n v="-87.877300000000005"/>
    <n v="37"/>
    <n v="3"/>
    <n v="5.6"/>
    <n v="5.3"/>
    <n v="222"/>
    <n v="-1"/>
    <d v="2017-04-01T00:00:00"/>
    <d v="2017-04-01T00:00:00"/>
    <d v="2017-04-01T00:00:00"/>
    <s v="Saturday"/>
    <d v="1899-12-30T15:24:03"/>
    <d v="1899-12-30T15:00:00"/>
    <n v="1"/>
    <d v="2017-04-01T00:00:00"/>
    <d v="2017-04-01T00:00:00"/>
    <d v="2017-04-01T00:00:00"/>
    <s v="Saturday"/>
    <d v="1899-12-30T16:01:44"/>
    <d v="1899-12-30T16:00:00"/>
    <s v="One Way"/>
  </r>
  <r>
    <n v="1560601"/>
    <s v="Non-RFID Card Member"/>
    <m/>
    <m/>
    <n v="53233"/>
    <s v="UNITED STATES"/>
    <s v="Single Ride"/>
    <n v="11096"/>
    <x v="24"/>
    <n v="43.040154000000001"/>
    <n v="-87.932113000000001"/>
    <x v="22"/>
    <n v="43.058010000000003"/>
    <n v="-87.877300000000005"/>
    <n v="34"/>
    <n v="0"/>
    <n v="5.0999999999999996"/>
    <n v="4.8"/>
    <n v="204"/>
    <n v="-1"/>
    <d v="2017-04-01T00:00:00"/>
    <d v="2017-04-01T00:00:00"/>
    <d v="2017-04-01T00:00:00"/>
    <s v="Saturday"/>
    <d v="1899-12-30T15:27:41"/>
    <d v="1899-12-30T15:00:00"/>
    <n v="1"/>
    <d v="2017-04-01T00:00:00"/>
    <d v="2017-04-01T00:00:00"/>
    <d v="2017-04-01T00:00:00"/>
    <s v="Saturday"/>
    <d v="1899-12-30T16:01:58"/>
    <d v="1899-12-30T16:00:00"/>
    <s v="One Way"/>
  </r>
  <r>
    <n v="1560657"/>
    <s v="Non-RFID Card Member"/>
    <m/>
    <m/>
    <n v="53081"/>
    <s v="UNITED STATES"/>
    <s v="Single Ride"/>
    <n v="5589"/>
    <x v="12"/>
    <n v="43.052460000000004"/>
    <n v="-87.891000000000005"/>
    <x v="11"/>
    <n v="43.052460000000004"/>
    <n v="-87.891000000000005"/>
    <n v="35"/>
    <n v="3"/>
    <n v="5.3"/>
    <n v="5"/>
    <n v="210"/>
    <n v="-1"/>
    <d v="2017-04-01T00:00:00"/>
    <d v="2017-04-01T00:00:00"/>
    <d v="2017-04-01T00:00:00"/>
    <s v="Saturday"/>
    <d v="1899-12-30T15:44:03"/>
    <d v="1899-12-30T16:00:00"/>
    <n v="1"/>
    <d v="2017-04-01T00:00:00"/>
    <d v="2017-04-01T00:00:00"/>
    <d v="2017-04-01T00:00:00"/>
    <s v="Saturday"/>
    <d v="1899-12-30T16:19:53"/>
    <d v="1899-12-30T16:00:00"/>
    <s v="Round Trip"/>
  </r>
  <r>
    <n v="1560714"/>
    <s v="Non-RFID Card Member"/>
    <m/>
    <m/>
    <n v="53207"/>
    <s v="UNITED STATES"/>
    <s v="Single Ride"/>
    <n v="11159"/>
    <x v="25"/>
    <n v="43.058010000000003"/>
    <n v="-87.877300000000005"/>
    <x v="22"/>
    <n v="43.058010000000003"/>
    <n v="-87.877300000000005"/>
    <n v="38"/>
    <n v="3"/>
    <n v="5.7"/>
    <n v="5.4"/>
    <n v="228"/>
    <n v="-1"/>
    <d v="2017-04-01T00:00:00"/>
    <d v="2017-04-01T00:00:00"/>
    <d v="2017-04-01T00:00:00"/>
    <s v="Saturday"/>
    <d v="1899-12-30T16:00:54"/>
    <d v="1899-12-30T16:00:00"/>
    <n v="1"/>
    <d v="2017-04-01T00:00:00"/>
    <d v="2017-04-01T00:00:00"/>
    <d v="2017-04-01T00:00:00"/>
    <s v="Saturday"/>
    <d v="1899-12-30T16:38:27"/>
    <d v="1899-12-30T17:00:00"/>
    <s v="Round Trip"/>
  </r>
  <r>
    <n v="1560220"/>
    <s v="Non-RFID Card Member"/>
    <m/>
    <m/>
    <n v="53202"/>
    <s v="UNITED STATES"/>
    <s v="Single Ride"/>
    <n v="5418"/>
    <x v="3"/>
    <n v="43.03519"/>
    <n v="-87.907390000000007"/>
    <x v="4"/>
    <n v="43.042490000000001"/>
    <n v="-87.909959999999998"/>
    <n v="8"/>
    <n v="0"/>
    <n v="1.2"/>
    <n v="1.1000000000000001"/>
    <n v="48"/>
    <n v="-1"/>
    <d v="2017-04-01T00:00:00"/>
    <d v="2017-04-01T00:00:00"/>
    <d v="2017-04-01T00:00:00"/>
    <s v="Saturday"/>
    <d v="1899-12-30T16:07:52"/>
    <d v="1899-12-30T16:00:00"/>
    <n v="1"/>
    <d v="2017-04-01T00:00:00"/>
    <d v="2017-04-01T00:00:00"/>
    <d v="2017-04-01T00:00:00"/>
    <s v="Saturday"/>
    <d v="1899-12-30T16:15:46"/>
    <d v="1899-12-30T16:00:00"/>
    <s v="One Way"/>
  </r>
  <r>
    <n v="1560822"/>
    <s v="Non-RFID Card Member"/>
    <m/>
    <m/>
    <n v="92056"/>
    <s v="UNITED STATES"/>
    <s v="Single Ride"/>
    <n v="2968"/>
    <x v="10"/>
    <n v="43.060786"/>
    <n v="-87.883825999999999"/>
    <x v="53"/>
    <n v="43.060786"/>
    <n v="-87.883825999999999"/>
    <n v="52"/>
    <n v="3"/>
    <n v="7.8"/>
    <n v="7.4"/>
    <n v="312"/>
    <n v="-1"/>
    <d v="2017-04-01T00:00:00"/>
    <d v="2017-04-01T00:00:00"/>
    <d v="2017-04-01T00:00:00"/>
    <s v="Saturday"/>
    <d v="1899-12-30T16:28:52"/>
    <d v="1899-12-30T16:00:00"/>
    <n v="1"/>
    <d v="2017-04-01T00:00:00"/>
    <d v="2017-04-01T00:00:00"/>
    <d v="2017-04-01T00:00:00"/>
    <s v="Saturday"/>
    <d v="1899-12-30T17:20:14"/>
    <d v="1899-12-30T17:00:00"/>
    <s v="Round Trip"/>
  </r>
  <r>
    <n v="1418262"/>
    <s v="Non-RFID Card Member"/>
    <m/>
    <m/>
    <n v="32779"/>
    <s v="UNITED STATES"/>
    <s v="Single Ride"/>
    <n v="5501"/>
    <x v="24"/>
    <n v="43.040154000000001"/>
    <n v="-87.932113000000001"/>
    <x v="31"/>
    <n v="43.040154000000001"/>
    <n v="-87.932113000000001"/>
    <n v="68"/>
    <n v="6"/>
    <n v="10.199999999999999"/>
    <n v="9.6999999999999993"/>
    <n v="408"/>
    <n v="-1"/>
    <d v="2017-04-01T00:00:00"/>
    <d v="2017-04-01T00:00:00"/>
    <d v="2017-04-01T00:00:00"/>
    <s v="Saturday"/>
    <d v="1899-12-30T16:31:30"/>
    <d v="1899-12-30T17:00:00"/>
    <n v="1"/>
    <d v="2017-04-01T00:00:00"/>
    <d v="2017-04-01T00:00:00"/>
    <d v="2017-04-01T00:00:00"/>
    <s v="Saturday"/>
    <d v="1899-12-30T17:39:53"/>
    <d v="1899-12-30T18:00:00"/>
    <s v="Round Trip"/>
  </r>
  <r>
    <n v="1560836"/>
    <s v="Non-RFID Card Member"/>
    <m/>
    <m/>
    <n v="60447"/>
    <s v="UNITED STATES"/>
    <s v="Single Ride"/>
    <n v="5575"/>
    <x v="13"/>
    <n v="43.038649999999997"/>
    <n v="-87.921930000000003"/>
    <x v="34"/>
    <n v="43.038649999999997"/>
    <n v="-87.921930000000003"/>
    <n v="78"/>
    <n v="6"/>
    <n v="11.7"/>
    <n v="11.1"/>
    <n v="468"/>
    <n v="-1"/>
    <d v="2017-04-01T00:00:00"/>
    <d v="2017-04-01T00:00:00"/>
    <d v="2017-04-01T00:00:00"/>
    <s v="Saturday"/>
    <d v="1899-12-30T16:33:23"/>
    <d v="1899-12-30T17:00:00"/>
    <n v="1"/>
    <d v="2017-04-01T00:00:00"/>
    <d v="2017-04-01T00:00:00"/>
    <d v="2017-04-01T00:00:00"/>
    <s v="Saturday"/>
    <d v="1899-12-30T17:51:31"/>
    <d v="1899-12-30T18:00:00"/>
    <s v="Round Trip"/>
  </r>
  <r>
    <n v="1560847"/>
    <s v="Non-RFID Card Member"/>
    <m/>
    <m/>
    <n v="60174"/>
    <s v="UNITED STATES"/>
    <s v="Single Ride"/>
    <n v="5713"/>
    <x v="21"/>
    <n v="43.040349999999997"/>
    <n v="-87.920760000000001"/>
    <x v="19"/>
    <n v="43.040349999999997"/>
    <n v="-87.920760000000001"/>
    <n v="85"/>
    <n v="6"/>
    <n v="12.8"/>
    <n v="12.1"/>
    <n v="510"/>
    <n v="-1"/>
    <d v="2017-04-01T00:00:00"/>
    <d v="2017-04-01T00:00:00"/>
    <d v="2017-04-01T00:00:00"/>
    <s v="Saturday"/>
    <d v="1899-12-30T16:38:06"/>
    <d v="1899-12-30T17:00:00"/>
    <n v="1"/>
    <d v="2017-04-01T00:00:00"/>
    <d v="2017-04-01T00:00:00"/>
    <d v="2017-04-01T00:00:00"/>
    <s v="Saturday"/>
    <d v="1899-12-30T18:03:04"/>
    <d v="1899-12-30T18:00:00"/>
    <s v="Round Trip"/>
  </r>
  <r>
    <n v="1560864"/>
    <s v="Non-RFID Card Member"/>
    <m/>
    <m/>
    <n v="53222"/>
    <s v="UNITED STATES"/>
    <s v="Single Ride"/>
    <n v="9"/>
    <x v="4"/>
    <n v="43.04824"/>
    <n v="-87.904970000000006"/>
    <x v="4"/>
    <n v="43.042490000000001"/>
    <n v="-87.909959999999998"/>
    <n v="7"/>
    <n v="0"/>
    <n v="1.1000000000000001"/>
    <n v="1"/>
    <n v="42"/>
    <n v="-1"/>
    <d v="2017-04-01T00:00:00"/>
    <d v="2017-04-01T00:00:00"/>
    <d v="2017-04-01T00:00:00"/>
    <s v="Saturday"/>
    <d v="1899-12-30T16:42:32"/>
    <d v="1899-12-30T17:00:00"/>
    <n v="1"/>
    <d v="2017-04-01T00:00:00"/>
    <d v="2017-04-01T00:00:00"/>
    <d v="2017-04-01T00:00:00"/>
    <s v="Saturday"/>
    <d v="1899-12-30T16:49:56"/>
    <d v="1899-12-30T17:00:00"/>
    <s v="One Way"/>
  </r>
  <r>
    <n v="1560877"/>
    <s v="Non-RFID Card Member"/>
    <m/>
    <m/>
    <n v="53703"/>
    <s v="UNITED STATES"/>
    <s v="Single Ride"/>
    <n v="11145"/>
    <x v="12"/>
    <n v="43.052460000000004"/>
    <n v="-87.891000000000005"/>
    <x v="11"/>
    <n v="43.052460000000004"/>
    <n v="-87.891000000000005"/>
    <n v="37"/>
    <n v="3"/>
    <n v="5.6"/>
    <n v="5.3"/>
    <n v="222"/>
    <n v="-1"/>
    <d v="2017-04-01T00:00:00"/>
    <d v="2017-04-01T00:00:00"/>
    <d v="2017-04-01T00:00:00"/>
    <s v="Saturday"/>
    <d v="1899-12-30T16:45:00"/>
    <d v="1899-12-30T17:00:00"/>
    <n v="1"/>
    <d v="2017-04-01T00:00:00"/>
    <d v="2017-04-01T00:00:00"/>
    <d v="2017-04-01T00:00:00"/>
    <s v="Saturday"/>
    <d v="1899-12-30T17:22:00"/>
    <d v="1899-12-30T17:00:00"/>
    <s v="Round Trip"/>
  </r>
  <r>
    <n v="1560892"/>
    <s v="Non-RFID Card Member"/>
    <m/>
    <m/>
    <n v="53233"/>
    <s v="UNITED STATES"/>
    <s v="Single Ride"/>
    <n v="13"/>
    <x v="37"/>
    <n v="43.036900000000003"/>
    <n v="-87.89667"/>
    <x v="12"/>
    <n v="43.036900000000003"/>
    <n v="-87.89667"/>
    <n v="46"/>
    <n v="3"/>
    <n v="6.9"/>
    <n v="6.6"/>
    <n v="276"/>
    <n v="-1"/>
    <d v="2017-04-01T00:00:00"/>
    <d v="2017-04-01T00:00:00"/>
    <d v="2017-04-01T00:00:00"/>
    <s v="Saturday"/>
    <d v="1899-12-30T16:49:34"/>
    <d v="1899-12-30T17:00:00"/>
    <n v="1"/>
    <d v="2017-04-01T00:00:00"/>
    <d v="2017-04-01T00:00:00"/>
    <d v="2017-04-01T00:00:00"/>
    <s v="Saturday"/>
    <d v="1899-12-30T17:35:03"/>
    <d v="1899-12-30T18:00:00"/>
    <s v="Round Trip"/>
  </r>
  <r>
    <n v="1560971"/>
    <s v="Non-RFID Card Member"/>
    <m/>
    <m/>
    <n v="53546"/>
    <s v="UNITED STATES"/>
    <s v="Single Ride"/>
    <n v="5513"/>
    <x v="3"/>
    <n v="43.03519"/>
    <n v="-87.907390000000007"/>
    <x v="4"/>
    <n v="43.042490000000001"/>
    <n v="-87.909959999999998"/>
    <n v="7"/>
    <n v="0"/>
    <n v="1.1000000000000001"/>
    <n v="1"/>
    <n v="42"/>
    <n v="-1"/>
    <d v="2017-04-01T00:00:00"/>
    <d v="2017-04-01T00:00:00"/>
    <d v="2017-04-01T00:00:00"/>
    <s v="Saturday"/>
    <d v="1899-12-30T17:10:35"/>
    <d v="1899-12-30T17:00:00"/>
    <n v="1"/>
    <d v="2017-04-01T00:00:00"/>
    <d v="2017-04-01T00:00:00"/>
    <d v="2017-04-01T00:00:00"/>
    <s v="Saturday"/>
    <d v="1899-12-30T17:17:33"/>
    <d v="1899-12-30T17:00:00"/>
    <s v="One Way"/>
  </r>
  <r>
    <n v="1561028"/>
    <s v="Non-RFID Card Member"/>
    <m/>
    <m/>
    <n v="60614"/>
    <s v="UNITED STATES"/>
    <s v="Single Ride"/>
    <n v="5473"/>
    <x v="37"/>
    <n v="43.036900000000003"/>
    <n v="-87.89667"/>
    <x v="12"/>
    <n v="43.036900000000003"/>
    <n v="-87.89667"/>
    <n v="10"/>
    <n v="0"/>
    <n v="1.5"/>
    <n v="1.4"/>
    <n v="60"/>
    <n v="-1"/>
    <d v="2017-04-01T00:00:00"/>
    <d v="2017-04-01T00:00:00"/>
    <d v="2017-04-01T00:00:00"/>
    <s v="Saturday"/>
    <d v="1899-12-30T17:25:13"/>
    <d v="1899-12-30T17:00:00"/>
    <n v="1"/>
    <d v="2017-04-01T00:00:00"/>
    <d v="2017-04-01T00:00:00"/>
    <d v="2017-04-01T00:00:00"/>
    <s v="Saturday"/>
    <d v="1899-12-30T17:35:53"/>
    <d v="1899-12-30T18:00:00"/>
    <s v="Round Trip"/>
  </r>
  <r>
    <n v="1291462"/>
    <s v="Non-RFID Card Member"/>
    <m/>
    <m/>
    <n v="53150"/>
    <s v="UNITED STATES"/>
    <s v="Single Ride"/>
    <n v="5583"/>
    <x v="41"/>
    <n v="43.031480000000002"/>
    <n v="-87.908169999999998"/>
    <x v="43"/>
    <n v="43.031480000000002"/>
    <n v="-87.908169999999998"/>
    <n v="41"/>
    <n v="3"/>
    <n v="6.2"/>
    <n v="5.8"/>
    <n v="246"/>
    <n v="-1"/>
    <d v="2017-04-01T00:00:00"/>
    <d v="2017-04-01T00:00:00"/>
    <d v="2017-04-01T00:00:00"/>
    <s v="Saturday"/>
    <d v="1899-12-30T17:31:39"/>
    <d v="1899-12-30T18:00:00"/>
    <n v="1"/>
    <d v="2017-04-01T00:00:00"/>
    <d v="2017-04-01T00:00:00"/>
    <d v="2017-04-01T00:00:00"/>
    <s v="Saturday"/>
    <d v="1899-12-30T18:12:31"/>
    <d v="1899-12-30T18:00:00"/>
    <s v="Round Trip"/>
  </r>
  <r>
    <n v="1561065"/>
    <s v="Non-RFID Card Member"/>
    <m/>
    <m/>
    <n v="53076"/>
    <s v="UNITED STATES"/>
    <s v="Single Ride"/>
    <n v="5450"/>
    <x v="25"/>
    <n v="43.058010000000003"/>
    <n v="-87.877300000000005"/>
    <x v="22"/>
    <n v="43.058010000000003"/>
    <n v="-87.877300000000005"/>
    <n v="36"/>
    <n v="3"/>
    <n v="5.4"/>
    <n v="5.0999999999999996"/>
    <n v="216"/>
    <n v="-1"/>
    <d v="2017-04-01T00:00:00"/>
    <d v="2017-04-01T00:00:00"/>
    <d v="2017-04-01T00:00:00"/>
    <s v="Saturday"/>
    <d v="1899-12-30T17:34:14"/>
    <d v="1899-12-30T18:00:00"/>
    <n v="1"/>
    <d v="2017-04-01T00:00:00"/>
    <d v="2017-04-01T00:00:00"/>
    <d v="2017-04-01T00:00:00"/>
    <s v="Saturday"/>
    <d v="1899-12-30T18:10:33"/>
    <d v="1899-12-30T18:00:00"/>
    <s v="Round Trip"/>
  </r>
  <r>
    <n v="1561193"/>
    <s v="Non-RFID Card Member"/>
    <m/>
    <m/>
    <n v="54914"/>
    <s v="UNITED STATES"/>
    <s v="Single Ride"/>
    <n v="23"/>
    <x v="16"/>
    <n v="43.03913"/>
    <n v="-87.916150000000002"/>
    <x v="3"/>
    <n v="43.03913"/>
    <n v="-87.916150000000002"/>
    <n v="52"/>
    <n v="3"/>
    <n v="7.8"/>
    <n v="7.4"/>
    <n v="312"/>
    <n v="-1"/>
    <d v="2017-04-01T00:00:00"/>
    <d v="2017-04-01T00:00:00"/>
    <d v="2017-04-01T00:00:00"/>
    <s v="Saturday"/>
    <d v="1899-12-30T18:26:30"/>
    <d v="1899-12-30T18:00:00"/>
    <n v="1"/>
    <d v="2017-04-01T00:00:00"/>
    <d v="2017-04-01T00:00:00"/>
    <d v="2017-04-01T00:00:00"/>
    <s v="Saturday"/>
    <d v="1899-12-30T19:18:44"/>
    <d v="1899-12-30T19:00:00"/>
    <s v="Round Trip"/>
  </r>
  <r>
    <n v="1561256"/>
    <s v="Non-RFID Card Member"/>
    <m/>
    <m/>
    <m/>
    <s v="UNITED STATES"/>
    <s v="Single Ride"/>
    <n v="242"/>
    <x v="27"/>
    <n v="43.074890000000003"/>
    <n v="-87.882810000000006"/>
    <x v="25"/>
    <n v="43.074890000000003"/>
    <n v="-87.882810000000006"/>
    <n v="13"/>
    <n v="0"/>
    <n v="2"/>
    <n v="1.9"/>
    <n v="78"/>
    <n v="-1"/>
    <d v="2017-04-01T00:00:00"/>
    <d v="2017-04-01T00:00:00"/>
    <d v="2017-04-01T00:00:00"/>
    <s v="Saturday"/>
    <d v="1899-12-30T18:50:17"/>
    <d v="1899-12-30T19:00:00"/>
    <n v="1"/>
    <d v="2017-04-01T00:00:00"/>
    <d v="2017-04-01T00:00:00"/>
    <d v="2017-04-01T00:00:00"/>
    <s v="Saturday"/>
    <d v="1899-12-30T19:03:50"/>
    <d v="1899-12-30T19:00:00"/>
    <s v="Round Trip"/>
  </r>
  <r>
    <n v="1561265"/>
    <s v="Non-RFID Card Member"/>
    <m/>
    <m/>
    <n v="60071"/>
    <s v="UNITED STATES"/>
    <s v="Single Ride"/>
    <n v="5458"/>
    <x v="34"/>
    <n v="43.02948"/>
    <n v="-87.912819999999996"/>
    <x v="37"/>
    <n v="43.02948"/>
    <n v="-87.912819999999996"/>
    <n v="47"/>
    <n v="3"/>
    <n v="7.1"/>
    <n v="6.7"/>
    <n v="282"/>
    <n v="-1"/>
    <d v="2017-04-01T00:00:00"/>
    <d v="2017-04-01T00:00:00"/>
    <d v="2017-04-01T00:00:00"/>
    <s v="Saturday"/>
    <d v="1899-12-30T18:55:43"/>
    <d v="1899-12-30T19:00:00"/>
    <n v="1"/>
    <d v="2017-04-01T00:00:00"/>
    <d v="2017-04-01T00:00:00"/>
    <d v="2017-04-01T00:00:00"/>
    <s v="Saturday"/>
    <d v="1899-12-30T19:42:13"/>
    <d v="1899-12-30T20:00:00"/>
    <s v="Round Trip"/>
  </r>
  <r>
    <n v="1561652"/>
    <s v="Non-RFID Card Member"/>
    <m/>
    <m/>
    <n v="53049"/>
    <s v="UNITED STATES"/>
    <s v="Single Ride"/>
    <n v="5442"/>
    <x v="3"/>
    <n v="43.03519"/>
    <n v="-87.907390000000007"/>
    <x v="12"/>
    <n v="43.036900000000003"/>
    <n v="-87.89667"/>
    <n v="45"/>
    <n v="3"/>
    <n v="6.8"/>
    <n v="6.4"/>
    <n v="270"/>
    <n v="-1"/>
    <d v="2017-04-02T00:00:00"/>
    <d v="2017-04-01T00:00:00"/>
    <d v="2017-04-02T00:00:00"/>
    <s v="Sunday"/>
    <d v="1899-12-30T10:04:06"/>
    <d v="1899-12-30T10:00:00"/>
    <n v="1"/>
    <d v="2017-04-02T00:00:00"/>
    <d v="2017-04-01T00:00:00"/>
    <d v="2017-04-02T00:00:00"/>
    <s v="Sunday"/>
    <d v="1899-12-30T10:49:25"/>
    <d v="1899-12-30T11:00:00"/>
    <s v="One Way"/>
  </r>
  <r>
    <n v="1316667"/>
    <s v="Non-RFID Card Member"/>
    <m/>
    <m/>
    <n v="53005"/>
    <s v="UNITED STATES"/>
    <s v="Single Ride"/>
    <n v="209"/>
    <x v="12"/>
    <n v="43.052460000000004"/>
    <n v="-87.891000000000005"/>
    <x v="11"/>
    <n v="43.052460000000004"/>
    <n v="-87.891000000000005"/>
    <n v="49"/>
    <n v="3"/>
    <n v="7.4"/>
    <n v="7"/>
    <n v="294"/>
    <n v="-1"/>
    <d v="2017-04-02T00:00:00"/>
    <d v="2017-04-01T00:00:00"/>
    <d v="2017-04-02T00:00:00"/>
    <s v="Sunday"/>
    <d v="1899-12-30T11:17:16"/>
    <d v="1899-12-30T11:00:00"/>
    <n v="1"/>
    <d v="2017-04-02T00:00:00"/>
    <d v="2017-04-01T00:00:00"/>
    <d v="2017-04-02T00:00:00"/>
    <s v="Sunday"/>
    <d v="1899-12-30T12:06:55"/>
    <d v="1899-12-30T12:00:00"/>
    <s v="Round Trip"/>
  </r>
  <r>
    <n v="1561774"/>
    <s v="Non-RFID Card Member"/>
    <m/>
    <m/>
    <n v="54407"/>
    <s v="UNITED STATES"/>
    <s v="Single Ride"/>
    <n v="106"/>
    <x v="11"/>
    <n v="43.04804"/>
    <n v="-87.896720000000002"/>
    <x v="43"/>
    <n v="43.031480000000002"/>
    <n v="-87.908169999999998"/>
    <n v="19"/>
    <n v="0"/>
    <n v="2.9"/>
    <n v="2.7"/>
    <n v="114"/>
    <n v="-1"/>
    <d v="2017-04-02T00:00:00"/>
    <d v="2017-04-01T00:00:00"/>
    <d v="2017-04-02T00:00:00"/>
    <s v="Sunday"/>
    <d v="1899-12-30T11:32:17"/>
    <d v="1899-12-30T12:00:00"/>
    <n v="1"/>
    <d v="2017-04-02T00:00:00"/>
    <d v="2017-04-01T00:00:00"/>
    <d v="2017-04-02T00:00:00"/>
    <s v="Sunday"/>
    <d v="1899-12-30T11:51:41"/>
    <d v="1899-12-30T12:00:00"/>
    <s v="One Way"/>
  </r>
  <r>
    <n v="1561956"/>
    <s v="Non-RFID Card Member"/>
    <m/>
    <m/>
    <n v="53202"/>
    <s v="UNITED STATES"/>
    <s v="Single Ride"/>
    <n v="209"/>
    <x v="12"/>
    <n v="43.052460000000004"/>
    <n v="-87.891000000000005"/>
    <x v="28"/>
    <n v="43.045712999999999"/>
    <n v="-87.899756999999994"/>
    <n v="6"/>
    <n v="0"/>
    <n v="0.9"/>
    <n v="0.9"/>
    <n v="36"/>
    <n v="-1"/>
    <d v="2017-04-02T00:00:00"/>
    <d v="2017-04-01T00:00:00"/>
    <d v="2017-04-02T00:00:00"/>
    <s v="Sunday"/>
    <d v="1899-12-30T12:46:12"/>
    <d v="1899-12-30T13:00:00"/>
    <n v="1"/>
    <d v="2017-04-02T00:00:00"/>
    <d v="2017-04-01T00:00:00"/>
    <d v="2017-04-02T00:00:00"/>
    <s v="Sunday"/>
    <d v="1899-12-30T12:52:21"/>
    <d v="1899-12-30T13:00:00"/>
    <s v="One Way"/>
  </r>
  <r>
    <n v="1562280"/>
    <s v="Non-RFID Card Member"/>
    <m/>
    <m/>
    <n v="53103"/>
    <s v="UNITED STATES"/>
    <s v="Single Ride"/>
    <n v="11106"/>
    <x v="28"/>
    <n v="43.063749000000001"/>
    <n v="-87.887962999999999"/>
    <x v="5"/>
    <n v="43.04824"/>
    <n v="-87.904970000000006"/>
    <n v="20"/>
    <n v="0"/>
    <n v="3"/>
    <n v="2.9"/>
    <n v="120"/>
    <n v="-1"/>
    <d v="2017-04-02T00:00:00"/>
    <d v="2017-04-01T00:00:00"/>
    <d v="2017-04-02T00:00:00"/>
    <s v="Sunday"/>
    <d v="1899-12-30T14:33:12"/>
    <d v="1899-12-30T15:00:00"/>
    <n v="1"/>
    <d v="2017-04-02T00:00:00"/>
    <d v="2017-04-01T00:00:00"/>
    <d v="2017-04-02T00:00:00"/>
    <s v="Sunday"/>
    <d v="1899-12-30T14:53:49"/>
    <d v="1899-12-30T15:00:00"/>
    <s v="One Way"/>
  </r>
  <r>
    <n v="1563289"/>
    <s v="Non-RFID Card Member"/>
    <m/>
    <m/>
    <n v="53132"/>
    <s v="UNITED STATES"/>
    <s v="Single Ride"/>
    <n v="11086"/>
    <x v="23"/>
    <n v="43.053040000000003"/>
    <n v="-87.897660000000002"/>
    <x v="3"/>
    <n v="43.03913"/>
    <n v="-87.916150000000002"/>
    <n v="18"/>
    <n v="0"/>
    <n v="2.7"/>
    <n v="2.6"/>
    <n v="108"/>
    <n v="-1"/>
    <d v="2017-04-03T00:00:00"/>
    <d v="2017-04-01T00:00:00"/>
    <d v="2017-04-03T00:00:00"/>
    <s v="Monday"/>
    <d v="1899-12-30T08:15:50"/>
    <d v="1899-12-30T08:00:00"/>
    <n v="1"/>
    <d v="2017-04-03T00:00:00"/>
    <d v="2017-04-01T00:00:00"/>
    <d v="2017-04-03T00:00:00"/>
    <s v="Monday"/>
    <d v="1899-12-30T08:33:44"/>
    <d v="1899-12-30T09:00:00"/>
    <s v="One Way"/>
  </r>
  <r>
    <n v="1563961"/>
    <s v="Non-RFID Card Member"/>
    <m/>
    <m/>
    <n v="53215"/>
    <s v="UNITED STATES"/>
    <s v="Single Ride"/>
    <n v="5570"/>
    <x v="23"/>
    <n v="43.053040000000003"/>
    <n v="-87.897660000000002"/>
    <x v="0"/>
    <n v="43.049230000000001"/>
    <n v="-87.911940000000001"/>
    <n v="10"/>
    <n v="0"/>
    <n v="1.5"/>
    <n v="1.4"/>
    <n v="60"/>
    <n v="-1"/>
    <d v="2017-04-03T00:00:00"/>
    <d v="2017-04-01T00:00:00"/>
    <d v="2017-04-03T00:00:00"/>
    <s v="Monday"/>
    <d v="1899-12-30T17:26:36"/>
    <d v="1899-12-30T17:00:00"/>
    <n v="1"/>
    <d v="2017-04-03T00:00:00"/>
    <d v="2017-04-01T00:00:00"/>
    <d v="2017-04-03T00:00:00"/>
    <s v="Monday"/>
    <d v="1899-12-30T17:36:01"/>
    <d v="1899-12-30T18:00:00"/>
    <s v="One Way"/>
  </r>
  <r>
    <n v="1564469"/>
    <s v="Non-RFID Card Member"/>
    <m/>
    <m/>
    <n v="93063"/>
    <s v="UNITED STATES"/>
    <s v="Single Ride"/>
    <n v="5418"/>
    <x v="6"/>
    <n v="43.038719999999998"/>
    <n v="-87.905339999999995"/>
    <x v="36"/>
    <n v="43.038719999999998"/>
    <n v="-87.905339999999995"/>
    <n v="35"/>
    <n v="3"/>
    <n v="5.3"/>
    <n v="5"/>
    <n v="210"/>
    <n v="-1"/>
    <d v="2017-04-04T00:00:00"/>
    <d v="2017-04-01T00:00:00"/>
    <d v="2017-04-04T00:00:00"/>
    <s v="Tuesday"/>
    <d v="1899-12-30T12:42:35"/>
    <d v="1899-12-30T13:00:00"/>
    <n v="1"/>
    <d v="2017-04-04T00:00:00"/>
    <d v="2017-04-01T00:00:00"/>
    <d v="2017-04-04T00:00:00"/>
    <s v="Tuesday"/>
    <d v="1899-12-30T13:17:14"/>
    <d v="1899-12-30T13:00:00"/>
    <s v="Round Trip"/>
  </r>
  <r>
    <n v="1364462"/>
    <s v="Non-RFID Card Member"/>
    <m/>
    <m/>
    <n v="55386"/>
    <s v="UNITED STATES"/>
    <s v="Single Ride"/>
    <n v="319"/>
    <x v="41"/>
    <n v="43.031480000000002"/>
    <n v="-87.908169999999998"/>
    <x v="12"/>
    <n v="43.036900000000003"/>
    <n v="-87.89667"/>
    <n v="15"/>
    <n v="3"/>
    <n v="2.2999999999999998"/>
    <n v="2.1"/>
    <n v="90"/>
    <n v="-1"/>
    <d v="2017-04-04T00:00:00"/>
    <d v="2017-04-01T00:00:00"/>
    <d v="2017-04-04T00:00:00"/>
    <s v="Tuesday"/>
    <d v="1899-12-30T17:51:25"/>
    <d v="1899-12-30T18:00:00"/>
    <n v="1"/>
    <d v="2017-04-04T00:00:00"/>
    <d v="2017-04-01T00:00:00"/>
    <d v="2017-04-04T00:00:00"/>
    <s v="Tuesday"/>
    <d v="1899-12-30T18:06:24"/>
    <d v="1899-12-30T18:00:00"/>
    <s v="One Way"/>
  </r>
  <r>
    <n v="1564887"/>
    <s v="Non-RFID Card Member"/>
    <m/>
    <m/>
    <n v="60564"/>
    <s v="UNITED STATES"/>
    <s v="Single Ride"/>
    <n v="5514"/>
    <x v="14"/>
    <n v="43.05536"/>
    <n v="-87.90504"/>
    <x v="19"/>
    <n v="43.040349999999997"/>
    <n v="-87.920760000000001"/>
    <n v="21"/>
    <n v="3"/>
    <n v="3.2"/>
    <n v="3"/>
    <n v="126"/>
    <n v="-1"/>
    <d v="2017-04-04T00:00:00"/>
    <d v="2017-04-01T00:00:00"/>
    <d v="2017-04-04T00:00:00"/>
    <s v="Tuesday"/>
    <d v="1899-12-30T19:16:26"/>
    <d v="1899-12-30T19:00:00"/>
    <n v="1"/>
    <d v="2017-04-04T00:00:00"/>
    <d v="2017-04-01T00:00:00"/>
    <d v="2017-04-04T00:00:00"/>
    <s v="Tuesday"/>
    <d v="1899-12-30T19:37:18"/>
    <d v="1899-12-30T20:00:00"/>
    <s v="One Way"/>
  </r>
  <r>
    <n v="1564908"/>
    <s v="Non-RFID Card Member"/>
    <m/>
    <m/>
    <n v="53202"/>
    <s v="UNITED STATES"/>
    <s v="Single Ride"/>
    <n v="173"/>
    <x v="40"/>
    <n v="43.046570000000003"/>
    <n v="-87.908720000000002"/>
    <x v="11"/>
    <n v="43.052460000000004"/>
    <n v="-87.891000000000005"/>
    <n v="13"/>
    <n v="3"/>
    <n v="2"/>
    <n v="1.9"/>
    <n v="78"/>
    <n v="-1"/>
    <d v="2017-04-04T00:00:00"/>
    <d v="2017-04-01T00:00:00"/>
    <d v="2017-04-04T00:00:00"/>
    <s v="Tuesday"/>
    <d v="1899-12-30T19:35:59"/>
    <d v="1899-12-30T20:00:00"/>
    <n v="1"/>
    <d v="2017-04-04T00:00:00"/>
    <d v="2017-04-01T00:00:00"/>
    <d v="2017-04-04T00:00:00"/>
    <s v="Tuesday"/>
    <d v="1899-12-30T19:48:45"/>
    <d v="1899-12-30T20:00:00"/>
    <s v="One Way"/>
  </r>
  <r>
    <n v="1565028"/>
    <s v="Non-RFID Card Member"/>
    <m/>
    <m/>
    <m/>
    <s v="UNITED STATES"/>
    <s v="Single Ride"/>
    <n v="5449"/>
    <x v="41"/>
    <n v="43.031480000000002"/>
    <n v="-87.908169999999998"/>
    <x v="43"/>
    <n v="43.031480000000002"/>
    <n v="-87.908169999999998"/>
    <n v="44"/>
    <n v="6"/>
    <n v="6.6"/>
    <n v="6.3"/>
    <n v="264"/>
    <n v="-1"/>
    <d v="2017-04-05T00:00:00"/>
    <d v="2017-04-01T00:00:00"/>
    <d v="2017-04-05T00:00:00"/>
    <s v="Wednesday"/>
    <d v="1899-12-30T01:19:21"/>
    <d v="1899-12-30T01:00:00"/>
    <n v="1"/>
    <d v="2017-04-05T00:00:00"/>
    <d v="2017-04-01T00:00:00"/>
    <d v="2017-04-05T00:00:00"/>
    <s v="Wednesday"/>
    <d v="1899-12-30T02:03:56"/>
    <d v="1899-12-30T02:00:00"/>
    <s v="Round Trip"/>
  </r>
  <r>
    <n v="1198458"/>
    <s v="Non-RFID Card Member"/>
    <m/>
    <m/>
    <n v="53207"/>
    <s v="UNITED STATES"/>
    <s v="Single Ride"/>
    <n v="11101"/>
    <x v="34"/>
    <n v="43.02948"/>
    <n v="-87.912819999999996"/>
    <x v="37"/>
    <n v="43.02948"/>
    <n v="-87.912819999999996"/>
    <n v="0"/>
    <n v="0"/>
    <n v="0"/>
    <n v="0"/>
    <n v="0"/>
    <n v="-1"/>
    <d v="2017-04-05T00:00:00"/>
    <d v="2017-04-01T00:00:00"/>
    <d v="2017-04-05T00:00:00"/>
    <s v="Wednesday"/>
    <d v="1899-12-30T12:45:16"/>
    <d v="1899-12-30T13:00:00"/>
    <n v="1"/>
    <d v="2017-04-05T00:00:00"/>
    <d v="2017-04-01T00:00:00"/>
    <d v="2017-04-05T00:00:00"/>
    <s v="Wednesday"/>
    <d v="1899-12-30T12:45:32"/>
    <d v="1899-12-30T13:00:00"/>
    <s v="Round Trip"/>
  </r>
  <r>
    <n v="1565795"/>
    <s v="Non-RFID Card Member"/>
    <m/>
    <m/>
    <n v="53202"/>
    <s v="UNITED STATES"/>
    <s v="Single Ride"/>
    <n v="362"/>
    <x v="12"/>
    <n v="43.052460000000004"/>
    <n v="-87.891000000000005"/>
    <x v="1"/>
    <n v="43.03886"/>
    <n v="-87.902720000000002"/>
    <n v="10"/>
    <n v="3"/>
    <n v="1.5"/>
    <n v="1.4"/>
    <n v="60"/>
    <n v="-1"/>
    <d v="2017-04-07T00:00:00"/>
    <d v="2017-04-01T00:00:00"/>
    <d v="2017-04-07T00:00:00"/>
    <s v="Friday"/>
    <d v="1899-12-30T08:15:21"/>
    <d v="1899-12-30T08:00:00"/>
    <n v="1"/>
    <d v="2017-04-07T00:00:00"/>
    <d v="2017-04-01T00:00:00"/>
    <d v="2017-04-07T00:00:00"/>
    <s v="Friday"/>
    <d v="1899-12-30T08:25:48"/>
    <d v="1899-12-30T08:00:00"/>
    <s v="One Way"/>
  </r>
  <r>
    <n v="1567051"/>
    <s v="Non-RFID Card Member"/>
    <m/>
    <m/>
    <n v="34221"/>
    <s v="UNITED STATES"/>
    <s v="Single Ride"/>
    <n v="5574"/>
    <x v="34"/>
    <n v="43.02948"/>
    <n v="-87.912819999999996"/>
    <x v="4"/>
    <n v="43.042490000000001"/>
    <n v="-87.909959999999998"/>
    <n v="63"/>
    <n v="6"/>
    <n v="9.5"/>
    <n v="9"/>
    <n v="378"/>
    <n v="-1"/>
    <d v="2017-04-07T00:00:00"/>
    <d v="2017-04-01T00:00:00"/>
    <d v="2017-04-07T00:00:00"/>
    <s v="Friday"/>
    <d v="1899-12-30T13:12:36"/>
    <d v="1899-12-30T13:00:00"/>
    <n v="1"/>
    <d v="2017-04-07T00:00:00"/>
    <d v="2017-04-01T00:00:00"/>
    <d v="2017-04-07T00:00:00"/>
    <s v="Friday"/>
    <d v="1899-12-30T14:15:57"/>
    <d v="1899-12-30T14:00:00"/>
    <s v="One Way"/>
  </r>
  <r>
    <n v="1263485"/>
    <s v="Non-RFID Card Member"/>
    <m/>
    <m/>
    <n v="53202"/>
    <s v="UNITED STATES"/>
    <s v="Single Ride"/>
    <n v="5572"/>
    <x v="24"/>
    <n v="43.040154000000001"/>
    <n v="-87.932113000000001"/>
    <x v="10"/>
    <n v="43.058619999999998"/>
    <n v="-87.885319999999993"/>
    <n v="41"/>
    <n v="6"/>
    <n v="6.2"/>
    <n v="5.8"/>
    <n v="246"/>
    <n v="-1"/>
    <d v="2017-04-07T00:00:00"/>
    <d v="2017-04-01T00:00:00"/>
    <d v="2017-04-07T00:00:00"/>
    <s v="Friday"/>
    <d v="1899-12-30T16:38:08"/>
    <d v="1899-12-30T17:00:00"/>
    <n v="1"/>
    <d v="2017-04-07T00:00:00"/>
    <d v="2017-04-01T00:00:00"/>
    <d v="2017-04-07T00:00:00"/>
    <s v="Friday"/>
    <d v="1899-12-30T17:19:06"/>
    <d v="1899-12-30T17:00:00"/>
    <s v="One Way"/>
  </r>
  <r>
    <n v="1567489"/>
    <s v="Non-RFID Card Member"/>
    <m/>
    <m/>
    <n v="53233"/>
    <s v="UNITED STATES"/>
    <s v="Single Ride"/>
    <n v="11061"/>
    <x v="24"/>
    <n v="43.040154000000001"/>
    <n v="-87.932113000000001"/>
    <x v="31"/>
    <n v="43.040154000000001"/>
    <n v="-87.932113000000001"/>
    <n v="127"/>
    <n v="15"/>
    <n v="18"/>
    <n v="17.100000000000001"/>
    <n v="720"/>
    <n v="-1"/>
    <d v="2017-04-07T00:00:00"/>
    <d v="2017-04-01T00:00:00"/>
    <d v="2017-04-07T00:00:00"/>
    <s v="Friday"/>
    <d v="1899-12-30T16:59:53"/>
    <d v="1899-12-30T17:00:00"/>
    <n v="1"/>
    <d v="2017-04-07T00:00:00"/>
    <d v="2017-04-01T00:00:00"/>
    <d v="2017-04-07T00:00:00"/>
    <s v="Friday"/>
    <d v="1899-12-30T19:06:06"/>
    <d v="1899-12-30T19:00:00"/>
    <s v="Round Trip"/>
  </r>
  <r>
    <n v="1567593"/>
    <s v="Non-RFID Card Member"/>
    <m/>
    <m/>
    <n v="53213"/>
    <s v="UNITED STATES"/>
    <s v="Single Ride"/>
    <n v="957"/>
    <x v="4"/>
    <n v="43.04824"/>
    <n v="-87.904970000000006"/>
    <x v="14"/>
    <n v="43.05536"/>
    <n v="-87.90504"/>
    <n v="7"/>
    <n v="3"/>
    <n v="1.1000000000000001"/>
    <n v="1"/>
    <n v="42"/>
    <n v="-1"/>
    <d v="2017-04-07T00:00:00"/>
    <d v="2017-04-01T00:00:00"/>
    <d v="2017-04-07T00:00:00"/>
    <s v="Friday"/>
    <d v="1899-12-30T18:03:43"/>
    <d v="1899-12-30T18:00:00"/>
    <n v="1"/>
    <d v="2017-04-07T00:00:00"/>
    <d v="2017-04-01T00:00:00"/>
    <d v="2017-04-07T00:00:00"/>
    <s v="Friday"/>
    <d v="1899-12-30T18:10:20"/>
    <d v="1899-12-30T18:00:00"/>
    <s v="One Way"/>
  </r>
  <r>
    <n v="1567610"/>
    <s v="Non-RFID Card Member"/>
    <m/>
    <m/>
    <n v="60172"/>
    <s v="UNITED STATES"/>
    <s v="Single Ride"/>
    <n v="5489"/>
    <x v="13"/>
    <n v="43.038649999999997"/>
    <n v="-87.921930000000003"/>
    <x v="12"/>
    <n v="43.036900000000003"/>
    <n v="-87.89667"/>
    <n v="62"/>
    <n v="6"/>
    <n v="9.3000000000000007"/>
    <n v="8.8000000000000007"/>
    <n v="372"/>
    <n v="-1"/>
    <d v="2017-04-07T00:00:00"/>
    <d v="2017-04-01T00:00:00"/>
    <d v="2017-04-07T00:00:00"/>
    <s v="Friday"/>
    <d v="1899-12-30T18:19:04"/>
    <d v="1899-12-30T18:00:00"/>
    <n v="1"/>
    <d v="2017-04-07T00:00:00"/>
    <d v="2017-04-01T00:00:00"/>
    <d v="2017-04-07T00:00:00"/>
    <s v="Friday"/>
    <d v="1899-12-30T19:21:45"/>
    <d v="1899-12-30T19:00:00"/>
    <s v="One Way"/>
  </r>
  <r>
    <n v="1567646"/>
    <s v="Non-RFID Card Member"/>
    <m/>
    <m/>
    <n v="53211"/>
    <s v="UNITED STATES"/>
    <s v="Single Ride"/>
    <n v="32"/>
    <x v="53"/>
    <n v="43.074655999999997"/>
    <n v="-87.889011999999994"/>
    <x v="55"/>
    <n v="43.074655999999997"/>
    <n v="-87.889011999999994"/>
    <n v="50"/>
    <n v="6"/>
    <n v="7.5"/>
    <n v="7.1"/>
    <n v="300"/>
    <n v="-1"/>
    <d v="2017-04-07T00:00:00"/>
    <d v="2017-04-01T00:00:00"/>
    <d v="2017-04-07T00:00:00"/>
    <s v="Friday"/>
    <d v="1899-12-30T18:40:14"/>
    <d v="1899-12-30T19:00:00"/>
    <n v="1"/>
    <d v="2017-04-07T00:00:00"/>
    <d v="2017-04-01T00:00:00"/>
    <d v="2017-04-07T00:00:00"/>
    <s v="Friday"/>
    <d v="1899-12-30T19:30:59"/>
    <d v="1899-12-30T20:00:00"/>
    <s v="Round Trip"/>
  </r>
  <r>
    <n v="1567658"/>
    <s v="Non-RFID Card Member"/>
    <m/>
    <m/>
    <n v="53214"/>
    <s v="UNITED STATES"/>
    <s v="Single Ride"/>
    <n v="5552"/>
    <x v="37"/>
    <n v="43.036900000000003"/>
    <n v="-87.89667"/>
    <x v="1"/>
    <n v="43.03886"/>
    <n v="-87.902720000000002"/>
    <n v="49"/>
    <n v="6"/>
    <n v="7.4"/>
    <n v="7"/>
    <n v="294"/>
    <n v="-1"/>
    <d v="2017-04-07T00:00:00"/>
    <d v="2017-04-01T00:00:00"/>
    <d v="2017-04-07T00:00:00"/>
    <s v="Friday"/>
    <d v="1899-12-30T18:42:57"/>
    <d v="1899-12-30T19:00:00"/>
    <n v="1"/>
    <d v="2017-04-07T00:00:00"/>
    <d v="2017-04-01T00:00:00"/>
    <d v="2017-04-07T00:00:00"/>
    <s v="Friday"/>
    <d v="1899-12-30T19:31:06"/>
    <d v="1899-12-30T20:00:00"/>
    <s v="One Way"/>
  </r>
  <r>
    <n v="1512965"/>
    <s v="Non-RFID Card Member"/>
    <m/>
    <m/>
    <n v="53215"/>
    <s v="UNITED STATES"/>
    <s v="Single Ride"/>
    <n v="78"/>
    <x v="25"/>
    <n v="43.058010000000003"/>
    <n v="-87.877300000000005"/>
    <x v="22"/>
    <n v="43.058010000000003"/>
    <n v="-87.877300000000005"/>
    <n v="51"/>
    <n v="6"/>
    <n v="7.7"/>
    <n v="7.3"/>
    <n v="306"/>
    <n v="-1"/>
    <d v="2017-04-07T00:00:00"/>
    <d v="2017-04-01T00:00:00"/>
    <d v="2017-04-07T00:00:00"/>
    <s v="Friday"/>
    <d v="1899-12-30T23:37:25"/>
    <d v="1899-12-31T00:00:00"/>
    <n v="1"/>
    <d v="2017-04-08T00:00:00"/>
    <d v="2017-04-01T00:00:00"/>
    <d v="2017-04-08T00:00:00"/>
    <s v="Saturday"/>
    <d v="1899-12-30T00:28:35"/>
    <d v="1899-12-30T00:00:00"/>
    <s v="Round Trip"/>
  </r>
  <r>
    <n v="1568276"/>
    <s v="Non-RFID Card Member"/>
    <m/>
    <m/>
    <n v="52402"/>
    <s v="UNITED STATES"/>
    <s v="Single Ride"/>
    <n v="267"/>
    <x v="8"/>
    <n v="43.038580000000003"/>
    <n v="-87.90934"/>
    <x v="14"/>
    <n v="43.05536"/>
    <n v="-87.90504"/>
    <n v="10"/>
    <n v="3"/>
    <n v="1.5"/>
    <n v="1.4"/>
    <n v="60"/>
    <n v="-1"/>
    <d v="2017-04-08T00:00:00"/>
    <d v="2017-04-01T00:00:00"/>
    <d v="2017-04-08T00:00:00"/>
    <s v="Saturday"/>
    <d v="1899-12-30T10:25:53"/>
    <d v="1899-12-30T10:00:00"/>
    <n v="1"/>
    <d v="2017-04-08T00:00:00"/>
    <d v="2017-04-01T00:00:00"/>
    <d v="2017-04-08T00:00:00"/>
    <s v="Saturday"/>
    <d v="1899-12-30T10:35:55"/>
    <d v="1899-12-30T11:00:00"/>
    <s v="One Way"/>
  </r>
  <r>
    <n v="1568531"/>
    <s v="Non-RFID Card Member"/>
    <m/>
    <m/>
    <n v="53201"/>
    <s v="UNITED STATES"/>
    <s v="Single Ride"/>
    <n v="82"/>
    <x v="32"/>
    <n v="43.078530000000001"/>
    <n v="-87.882620000000003"/>
    <x v="13"/>
    <n v="43.078530000000001"/>
    <n v="-87.882620000000003"/>
    <n v="118"/>
    <n v="12"/>
    <n v="17.7"/>
    <n v="16.8"/>
    <n v="708"/>
    <n v="-1"/>
    <d v="2017-04-08T00:00:00"/>
    <d v="2017-04-01T00:00:00"/>
    <d v="2017-04-08T00:00:00"/>
    <s v="Saturday"/>
    <d v="1899-12-30T11:35:47"/>
    <d v="1899-12-30T12:00:00"/>
    <n v="1"/>
    <d v="2017-04-08T00:00:00"/>
    <d v="2017-04-01T00:00:00"/>
    <d v="2017-04-08T00:00:00"/>
    <s v="Saturday"/>
    <d v="1899-12-30T13:33:44"/>
    <d v="1899-12-30T14:00:00"/>
    <s v="Round Trip"/>
  </r>
  <r>
    <n v="1568531"/>
    <s v="Non-RFID Card Member"/>
    <m/>
    <m/>
    <n v="53201"/>
    <s v="UNITED STATES"/>
    <s v="Single Ride"/>
    <n v="189"/>
    <x v="32"/>
    <n v="43.078530000000001"/>
    <n v="-87.882620000000003"/>
    <x v="13"/>
    <n v="43.078530000000001"/>
    <n v="-87.882620000000003"/>
    <n v="117"/>
    <n v="12"/>
    <n v="17.600000000000001"/>
    <n v="16.7"/>
    <n v="702"/>
    <n v="-1"/>
    <d v="2017-04-08T00:00:00"/>
    <d v="2017-04-01T00:00:00"/>
    <d v="2017-04-08T00:00:00"/>
    <s v="Saturday"/>
    <d v="1899-12-30T11:37:14"/>
    <d v="1899-12-30T12:00:00"/>
    <n v="1"/>
    <d v="2017-04-08T00:00:00"/>
    <d v="2017-04-01T00:00:00"/>
    <d v="2017-04-08T00:00:00"/>
    <s v="Saturday"/>
    <d v="1899-12-30T13:34:37"/>
    <d v="1899-12-30T14:00:00"/>
    <s v="Round Trip"/>
  </r>
  <r>
    <n v="1288850"/>
    <s v="Non-RFID Card Member"/>
    <m/>
    <m/>
    <n v="53202"/>
    <s v="UNITED STATES"/>
    <s v="Single Ride"/>
    <n v="11148"/>
    <x v="16"/>
    <n v="43.03913"/>
    <n v="-87.916150000000002"/>
    <x v="5"/>
    <n v="43.04824"/>
    <n v="-87.904970000000006"/>
    <n v="14"/>
    <n v="3"/>
    <n v="2.1"/>
    <n v="2"/>
    <n v="84"/>
    <n v="-1"/>
    <d v="2017-04-08T00:00:00"/>
    <d v="2017-04-01T00:00:00"/>
    <d v="2017-04-08T00:00:00"/>
    <s v="Saturday"/>
    <d v="1899-12-30T11:52:36"/>
    <d v="1899-12-30T12:00:00"/>
    <n v="1"/>
    <d v="2017-04-08T00:00:00"/>
    <d v="2017-04-01T00:00:00"/>
    <d v="2017-04-08T00:00:00"/>
    <s v="Saturday"/>
    <d v="1899-12-30T12:06:51"/>
    <d v="1899-12-30T12:00:00"/>
    <s v="One Way"/>
  </r>
  <r>
    <n v="1524544"/>
    <s v="Non-RFID Card Member"/>
    <m/>
    <m/>
    <n v="53233"/>
    <s v="UNITED STATES"/>
    <s v="Single Ride"/>
    <n v="88"/>
    <x v="24"/>
    <n v="43.040154000000001"/>
    <n v="-87.932113000000001"/>
    <x v="1"/>
    <n v="43.03886"/>
    <n v="-87.902720000000002"/>
    <n v="46"/>
    <n v="6"/>
    <n v="6.9"/>
    <n v="6.6"/>
    <n v="276"/>
    <n v="-1"/>
    <d v="2017-04-08T00:00:00"/>
    <d v="2017-04-01T00:00:00"/>
    <d v="2017-04-08T00:00:00"/>
    <s v="Saturday"/>
    <d v="1899-12-30T12:00:58"/>
    <d v="1899-12-30T12:00:00"/>
    <n v="1"/>
    <d v="2017-04-08T00:00:00"/>
    <d v="2017-04-01T00:00:00"/>
    <d v="2017-04-08T00:00:00"/>
    <s v="Saturday"/>
    <d v="1899-12-30T12:46:37"/>
    <d v="1899-12-30T13:00:00"/>
    <s v="One Way"/>
  </r>
  <r>
    <n v="1568765"/>
    <s v="Non-RFID Card Member"/>
    <m/>
    <m/>
    <n v="55042"/>
    <s v="UNITED STATES"/>
    <s v="Single Ride"/>
    <n v="317"/>
    <x v="13"/>
    <n v="43.038649999999997"/>
    <n v="-87.921930000000003"/>
    <x v="22"/>
    <n v="43.058010000000003"/>
    <n v="-87.877300000000005"/>
    <n v="33"/>
    <n v="3"/>
    <n v="5"/>
    <n v="4.7"/>
    <n v="198"/>
    <n v="-1"/>
    <d v="2017-04-08T00:00:00"/>
    <d v="2017-04-01T00:00:00"/>
    <d v="2017-04-08T00:00:00"/>
    <s v="Saturday"/>
    <d v="1899-12-30T12:17:43"/>
    <d v="1899-12-30T12:00:00"/>
    <n v="1"/>
    <d v="2017-04-08T00:00:00"/>
    <d v="2017-04-01T00:00:00"/>
    <d v="2017-04-08T00:00:00"/>
    <s v="Saturday"/>
    <d v="1899-12-30T12:50:42"/>
    <d v="1899-12-30T13:00:00"/>
    <s v="One Way"/>
  </r>
  <r>
    <n v="1568803"/>
    <s v="Non-RFID Card Member"/>
    <m/>
    <m/>
    <n v="60008"/>
    <s v="UNITED STATES"/>
    <s v="Single Ride"/>
    <n v="5422"/>
    <x v="20"/>
    <n v="43.049230000000001"/>
    <n v="-87.911940000000001"/>
    <x v="0"/>
    <n v="43.049230000000001"/>
    <n v="-87.911940000000001"/>
    <n v="32"/>
    <n v="3"/>
    <n v="4.8"/>
    <n v="4.5999999999999996"/>
    <n v="192"/>
    <n v="-1"/>
    <d v="2017-04-08T00:00:00"/>
    <d v="2017-04-01T00:00:00"/>
    <d v="2017-04-08T00:00:00"/>
    <s v="Saturday"/>
    <d v="1899-12-30T12:23:40"/>
    <d v="1899-12-30T12:00:00"/>
    <n v="1"/>
    <d v="2017-04-08T00:00:00"/>
    <d v="2017-04-01T00:00:00"/>
    <d v="2017-04-08T00:00:00"/>
    <s v="Saturday"/>
    <d v="1899-12-30T12:55:29"/>
    <d v="1899-12-30T13:00:00"/>
    <s v="Round Trip"/>
  </r>
  <r>
    <n v="1568275"/>
    <s v="Non-RFID Card Member"/>
    <m/>
    <m/>
    <n v="52233"/>
    <s v="UNITED STATES"/>
    <s v="Single Ride"/>
    <n v="5470"/>
    <x v="14"/>
    <n v="43.05536"/>
    <n v="-87.90504"/>
    <x v="7"/>
    <n v="43.038580000000003"/>
    <n v="-87.90934"/>
    <n v="14"/>
    <n v="3"/>
    <n v="2.1"/>
    <n v="2"/>
    <n v="84"/>
    <n v="-1"/>
    <d v="2017-04-08T00:00:00"/>
    <d v="2017-04-01T00:00:00"/>
    <d v="2017-04-08T00:00:00"/>
    <s v="Saturday"/>
    <d v="1899-12-30T12:33:02"/>
    <d v="1899-12-30T13:00:00"/>
    <n v="1"/>
    <d v="2017-04-08T00:00:00"/>
    <d v="2017-04-01T00:00:00"/>
    <d v="2017-04-08T00:00:00"/>
    <s v="Saturday"/>
    <d v="1899-12-30T12:47:37"/>
    <d v="1899-12-30T13:00:00"/>
    <s v="One Way"/>
  </r>
  <r>
    <n v="1568279"/>
    <s v="Non-RFID Card Member"/>
    <m/>
    <m/>
    <n v="50266"/>
    <s v="UNITED STATES"/>
    <s v="Single Ride"/>
    <n v="5525"/>
    <x v="14"/>
    <n v="43.05536"/>
    <n v="-87.90504"/>
    <x v="7"/>
    <n v="43.038580000000003"/>
    <n v="-87.90934"/>
    <n v="14"/>
    <n v="3"/>
    <n v="2.1"/>
    <n v="2"/>
    <n v="84"/>
    <n v="-1"/>
    <d v="2017-04-08T00:00:00"/>
    <d v="2017-04-01T00:00:00"/>
    <d v="2017-04-08T00:00:00"/>
    <s v="Saturday"/>
    <d v="1899-12-30T12:33:41"/>
    <d v="1899-12-30T13:00:00"/>
    <n v="1"/>
    <d v="2017-04-08T00:00:00"/>
    <d v="2017-04-01T00:00:00"/>
    <d v="2017-04-08T00:00:00"/>
    <s v="Saturday"/>
    <d v="1899-12-30T12:47:39"/>
    <d v="1899-12-30T13:00:00"/>
    <s v="One Way"/>
  </r>
  <r>
    <n v="1350821"/>
    <s v="Non-RFID Card Member"/>
    <m/>
    <m/>
    <n v="53095"/>
    <s v="UNITED STATES"/>
    <s v="Single Ride"/>
    <n v="185"/>
    <x v="25"/>
    <n v="43.058010000000003"/>
    <n v="-87.877300000000005"/>
    <x v="22"/>
    <n v="43.058010000000003"/>
    <n v="-87.877300000000005"/>
    <n v="61"/>
    <n v="6"/>
    <n v="9.1999999999999993"/>
    <n v="8.6999999999999993"/>
    <n v="366"/>
    <n v="-1"/>
    <d v="2017-04-08T00:00:00"/>
    <d v="2017-04-01T00:00:00"/>
    <d v="2017-04-08T00:00:00"/>
    <s v="Saturday"/>
    <d v="1899-12-30T12:40:42"/>
    <d v="1899-12-30T13:00:00"/>
    <n v="1"/>
    <d v="2017-04-08T00:00:00"/>
    <d v="2017-04-01T00:00:00"/>
    <d v="2017-04-08T00:00:00"/>
    <s v="Saturday"/>
    <d v="1899-12-30T13:41:01"/>
    <d v="1899-12-30T14:00:00"/>
    <s v="Round Trip"/>
  </r>
  <r>
    <n v="1568922"/>
    <s v="Non-RFID Card Member"/>
    <m/>
    <m/>
    <n v="53049"/>
    <s v="UNITED STATES"/>
    <s v="Single Ride"/>
    <n v="5497"/>
    <x v="43"/>
    <n v="43.05847"/>
    <n v="-87.898079999999993"/>
    <x v="11"/>
    <n v="43.052460000000004"/>
    <n v="-87.891000000000005"/>
    <n v="11"/>
    <n v="3"/>
    <n v="1.7"/>
    <n v="1.6"/>
    <n v="66"/>
    <n v="-1"/>
    <d v="2017-04-08T00:00:00"/>
    <d v="2017-04-01T00:00:00"/>
    <d v="2017-04-08T00:00:00"/>
    <s v="Saturday"/>
    <d v="1899-12-30T12:43:28"/>
    <d v="1899-12-30T13:00:00"/>
    <n v="1"/>
    <d v="2017-04-08T00:00:00"/>
    <d v="2017-04-01T00:00:00"/>
    <d v="2017-04-08T00:00:00"/>
    <s v="Saturday"/>
    <d v="1899-12-30T12:54:29"/>
    <d v="1899-12-30T13:00:00"/>
    <s v="One Way"/>
  </r>
  <r>
    <n v="1568951"/>
    <s v="Non-RFID Card Member"/>
    <m/>
    <m/>
    <n v="60048"/>
    <s v="UNITED STATES"/>
    <s v="Single Ride"/>
    <n v="143"/>
    <x v="24"/>
    <n v="43.040154000000001"/>
    <n v="-87.932113000000001"/>
    <x v="6"/>
    <n v="43.03519"/>
    <n v="-87.907390000000007"/>
    <n v="41"/>
    <n v="6"/>
    <n v="6.2"/>
    <n v="5.8"/>
    <n v="246"/>
    <n v="-1"/>
    <d v="2017-04-08T00:00:00"/>
    <d v="2017-04-01T00:00:00"/>
    <d v="2017-04-08T00:00:00"/>
    <s v="Saturday"/>
    <d v="1899-12-30T12:48:10"/>
    <d v="1899-12-30T13:00:00"/>
    <n v="1"/>
    <d v="2017-04-08T00:00:00"/>
    <d v="2017-04-01T00:00:00"/>
    <d v="2017-04-08T00:00:00"/>
    <s v="Saturday"/>
    <d v="1899-12-30T13:29:54"/>
    <d v="1899-12-30T13:00:00"/>
    <s v="One Way"/>
  </r>
  <r>
    <n v="1569032"/>
    <s v="Non-RFID Card Member"/>
    <m/>
    <m/>
    <n v="60630"/>
    <s v="UNITED STATES"/>
    <s v="Single Ride"/>
    <n v="993"/>
    <x v="41"/>
    <n v="43.031480000000002"/>
    <n v="-87.908169999999998"/>
    <x v="6"/>
    <n v="43.03519"/>
    <n v="-87.907390000000007"/>
    <n v="19"/>
    <n v="3"/>
    <n v="2.9"/>
    <n v="2.7"/>
    <n v="114"/>
    <n v="-1"/>
    <d v="2017-04-08T00:00:00"/>
    <d v="2017-04-01T00:00:00"/>
    <d v="2017-04-08T00:00:00"/>
    <s v="Saturday"/>
    <d v="1899-12-30T13:03:32"/>
    <d v="1899-12-30T13:00:00"/>
    <n v="1"/>
    <d v="2017-04-08T00:00:00"/>
    <d v="2017-04-01T00:00:00"/>
    <d v="2017-04-08T00:00:00"/>
    <s v="Saturday"/>
    <d v="1899-12-30T13:22:41"/>
    <d v="1899-12-30T13:00:00"/>
    <s v="One Way"/>
  </r>
  <r>
    <n v="1569036"/>
    <s v="Non-RFID Card Member"/>
    <m/>
    <m/>
    <n v="53202"/>
    <s v="UNITED STATES"/>
    <s v="Single Ride"/>
    <n v="983"/>
    <x v="12"/>
    <n v="43.052460000000004"/>
    <n v="-87.891000000000005"/>
    <x v="11"/>
    <n v="43.052460000000004"/>
    <n v="-87.891000000000005"/>
    <n v="77"/>
    <n v="9"/>
    <n v="11.6"/>
    <n v="11"/>
    <n v="462"/>
    <n v="-1"/>
    <d v="2017-04-08T00:00:00"/>
    <d v="2017-04-01T00:00:00"/>
    <d v="2017-04-08T00:00:00"/>
    <s v="Saturday"/>
    <d v="1899-12-30T13:04:27"/>
    <d v="1899-12-30T13:00:00"/>
    <n v="1"/>
    <d v="2017-04-08T00:00:00"/>
    <d v="2017-04-01T00:00:00"/>
    <d v="2017-04-08T00:00:00"/>
    <s v="Saturday"/>
    <d v="1899-12-30T14:21:32"/>
    <d v="1899-12-30T14:00:00"/>
    <s v="Round Trip"/>
  </r>
  <r>
    <n v="1569032"/>
    <s v="Non-RFID Card Member"/>
    <m/>
    <m/>
    <n v="60630"/>
    <s v="UNITED STATES"/>
    <s v="Single Ride"/>
    <n v="5429"/>
    <x v="41"/>
    <n v="43.031480000000002"/>
    <n v="-87.908169999999998"/>
    <x v="6"/>
    <n v="43.03519"/>
    <n v="-87.907390000000007"/>
    <n v="18"/>
    <n v="3"/>
    <n v="2.7"/>
    <n v="2.6"/>
    <n v="108"/>
    <n v="-1"/>
    <d v="2017-04-08T00:00:00"/>
    <d v="2017-04-01T00:00:00"/>
    <d v="2017-04-08T00:00:00"/>
    <s v="Saturday"/>
    <d v="1899-12-30T13:04:40"/>
    <d v="1899-12-30T13:00:00"/>
    <n v="1"/>
    <d v="2017-04-08T00:00:00"/>
    <d v="2017-04-01T00:00:00"/>
    <d v="2017-04-08T00:00:00"/>
    <s v="Saturday"/>
    <d v="1899-12-30T13:22:21"/>
    <d v="1899-12-30T13:00:00"/>
    <s v="One Way"/>
  </r>
  <r>
    <n v="1569062"/>
    <s v="Non-RFID Card Member"/>
    <m/>
    <m/>
    <n v="60613"/>
    <s v="UNITED STATES"/>
    <s v="Single Ride"/>
    <n v="11061"/>
    <x v="3"/>
    <n v="43.03519"/>
    <n v="-87.907390000000007"/>
    <x v="3"/>
    <n v="43.03913"/>
    <n v="-87.916150000000002"/>
    <n v="22"/>
    <n v="3"/>
    <n v="3.3"/>
    <n v="3.1"/>
    <n v="132"/>
    <n v="-1"/>
    <d v="2017-04-08T00:00:00"/>
    <d v="2017-04-01T00:00:00"/>
    <d v="2017-04-08T00:00:00"/>
    <s v="Saturday"/>
    <d v="1899-12-30T13:09:47"/>
    <d v="1899-12-30T13:00:00"/>
    <n v="1"/>
    <d v="2017-04-08T00:00:00"/>
    <d v="2017-04-01T00:00:00"/>
    <d v="2017-04-08T00:00:00"/>
    <s v="Saturday"/>
    <d v="1899-12-30T13:31:46"/>
    <d v="1899-12-30T14:00:00"/>
    <s v="One Way"/>
  </r>
  <r>
    <n v="1569083"/>
    <s v="Non-RFID Card Member"/>
    <m/>
    <m/>
    <n v="60614"/>
    <s v="UNITED STATES"/>
    <s v="Single Ride"/>
    <n v="234"/>
    <x v="3"/>
    <n v="43.03519"/>
    <n v="-87.907390000000007"/>
    <x v="3"/>
    <n v="43.03913"/>
    <n v="-87.916150000000002"/>
    <n v="10"/>
    <n v="3"/>
    <n v="1.5"/>
    <n v="1.4"/>
    <n v="60"/>
    <n v="-1"/>
    <d v="2017-04-08T00:00:00"/>
    <d v="2017-04-01T00:00:00"/>
    <d v="2017-04-08T00:00:00"/>
    <s v="Saturday"/>
    <d v="1899-12-30T13:12:07"/>
    <d v="1899-12-30T13:00:00"/>
    <n v="1"/>
    <d v="2017-04-08T00:00:00"/>
    <d v="2017-04-01T00:00:00"/>
    <d v="2017-04-08T00:00:00"/>
    <s v="Saturday"/>
    <d v="1899-12-30T13:22:22"/>
    <d v="1899-12-30T13:00:00"/>
    <s v="One Way"/>
  </r>
  <r>
    <n v="1569094"/>
    <s v="Non-RFID Card Member"/>
    <m/>
    <m/>
    <n v="60435"/>
    <s v="UNITED STATES"/>
    <s v="Single Ride"/>
    <n v="204"/>
    <x v="3"/>
    <n v="43.03519"/>
    <n v="-87.907390000000007"/>
    <x v="3"/>
    <n v="43.03913"/>
    <n v="-87.916150000000002"/>
    <n v="8"/>
    <n v="3"/>
    <n v="1.2"/>
    <n v="1.1000000000000001"/>
    <n v="48"/>
    <n v="-1"/>
    <d v="2017-04-08T00:00:00"/>
    <d v="2017-04-01T00:00:00"/>
    <d v="2017-04-08T00:00:00"/>
    <s v="Saturday"/>
    <d v="1899-12-30T13:14:09"/>
    <d v="1899-12-30T13:00:00"/>
    <n v="1"/>
    <d v="2017-04-08T00:00:00"/>
    <d v="2017-04-01T00:00:00"/>
    <d v="2017-04-08T00:00:00"/>
    <s v="Saturday"/>
    <d v="1899-12-30T13:22:28"/>
    <d v="1899-12-30T13:00:00"/>
    <s v="One Way"/>
  </r>
  <r>
    <n v="1445842"/>
    <s v="Non-RFID Card Member"/>
    <m/>
    <m/>
    <n v="60422"/>
    <s v="UNITED STATES"/>
    <s v="Single Ride"/>
    <n v="96"/>
    <x v="47"/>
    <n v="43.041646999999998"/>
    <n v="-87.927257999999995"/>
    <x v="12"/>
    <n v="43.036900000000003"/>
    <n v="-87.89667"/>
    <n v="21"/>
    <n v="3"/>
    <n v="3.2"/>
    <n v="3"/>
    <n v="126"/>
    <n v="-1"/>
    <d v="2017-04-08T00:00:00"/>
    <d v="2017-04-01T00:00:00"/>
    <d v="2017-04-08T00:00:00"/>
    <s v="Saturday"/>
    <d v="1899-12-30T13:29:08"/>
    <d v="1899-12-30T13:00:00"/>
    <n v="1"/>
    <d v="2017-04-08T00:00:00"/>
    <d v="2017-04-01T00:00:00"/>
    <d v="2017-04-08T00:00:00"/>
    <s v="Saturday"/>
    <d v="1899-12-30T13:50:55"/>
    <d v="1899-12-30T14:00:00"/>
    <s v="One Way"/>
  </r>
  <r>
    <n v="1569188"/>
    <s v="Non-RFID Card Member"/>
    <m/>
    <m/>
    <n v="53233"/>
    <s v="UNITED STATES"/>
    <s v="Single Ride"/>
    <n v="143"/>
    <x v="3"/>
    <n v="43.03519"/>
    <n v="-87.907390000000007"/>
    <x v="26"/>
    <n v="43.053040000000003"/>
    <n v="-87.897660000000002"/>
    <n v="33"/>
    <n v="3"/>
    <n v="5"/>
    <n v="4.7"/>
    <n v="198"/>
    <n v="-1"/>
    <d v="2017-04-08T00:00:00"/>
    <d v="2017-04-01T00:00:00"/>
    <d v="2017-04-08T00:00:00"/>
    <s v="Saturday"/>
    <d v="1899-12-30T13:31:46"/>
    <d v="1899-12-30T14:00:00"/>
    <n v="1"/>
    <d v="2017-04-08T00:00:00"/>
    <d v="2017-04-01T00:00:00"/>
    <d v="2017-04-08T00:00:00"/>
    <s v="Saturday"/>
    <d v="1899-12-30T14:04:50"/>
    <d v="1899-12-30T14:00:00"/>
    <s v="One Way"/>
  </r>
  <r>
    <n v="1569224"/>
    <s v="Non-RFID Card Member"/>
    <m/>
    <m/>
    <n v="53235"/>
    <s v="UNITED STATES"/>
    <s v="Single Ride"/>
    <n v="11112"/>
    <x v="3"/>
    <n v="43.03519"/>
    <n v="-87.907390000000007"/>
    <x v="11"/>
    <n v="43.052460000000004"/>
    <n v="-87.891000000000005"/>
    <n v="57"/>
    <n v="6"/>
    <n v="8.6"/>
    <n v="8.1"/>
    <n v="342"/>
    <n v="-1"/>
    <d v="2017-04-08T00:00:00"/>
    <d v="2017-04-01T00:00:00"/>
    <d v="2017-04-08T00:00:00"/>
    <s v="Saturday"/>
    <d v="1899-12-30T13:36:42"/>
    <d v="1899-12-30T14:00:00"/>
    <n v="1"/>
    <d v="2017-04-08T00:00:00"/>
    <d v="2017-04-01T00:00:00"/>
    <d v="2017-04-08T00:00:00"/>
    <s v="Saturday"/>
    <d v="1899-12-30T14:33:39"/>
    <d v="1899-12-30T15:00:00"/>
    <s v="One Way"/>
  </r>
  <r>
    <n v="1569309"/>
    <s v="Non-RFID Card Member"/>
    <m/>
    <m/>
    <n v="52544"/>
    <s v="UNITED STATES"/>
    <s v="Single Ride"/>
    <n v="5472"/>
    <x v="14"/>
    <n v="43.05536"/>
    <n v="-87.90504"/>
    <x v="45"/>
    <n v="43.046570000000003"/>
    <n v="-87.908720000000002"/>
    <n v="13"/>
    <n v="3"/>
    <n v="2"/>
    <n v="1.9"/>
    <n v="78"/>
    <n v="-1"/>
    <d v="2017-04-08T00:00:00"/>
    <d v="2017-04-01T00:00:00"/>
    <d v="2017-04-08T00:00:00"/>
    <s v="Saturday"/>
    <d v="1899-12-30T13:49:15"/>
    <d v="1899-12-30T14:00:00"/>
    <n v="1"/>
    <d v="2017-04-08T00:00:00"/>
    <d v="2017-04-01T00:00:00"/>
    <d v="2017-04-08T00:00:00"/>
    <s v="Saturday"/>
    <d v="1899-12-30T14:02:10"/>
    <d v="1899-12-30T14:00:00"/>
    <s v="One Way"/>
  </r>
  <r>
    <n v="1569334"/>
    <s v="Non-RFID Card Member"/>
    <m/>
    <m/>
    <n v="53202"/>
    <s v="UNITED STATES"/>
    <s v="Single Ride"/>
    <n v="11049"/>
    <x v="48"/>
    <n v="43.060155999999999"/>
    <n v="-87.881258000000003"/>
    <x v="47"/>
    <n v="43.060250000000003"/>
    <n v="-87.892169999999993"/>
    <n v="5"/>
    <n v="3"/>
    <n v="0.8"/>
    <n v="0.7"/>
    <n v="30"/>
    <n v="-1"/>
    <d v="2017-04-08T00:00:00"/>
    <d v="2017-04-01T00:00:00"/>
    <d v="2017-04-08T00:00:00"/>
    <s v="Saturday"/>
    <d v="1899-12-30T13:52:54"/>
    <d v="1899-12-30T14:00:00"/>
    <n v="1"/>
    <d v="2017-04-08T00:00:00"/>
    <d v="2017-04-01T00:00:00"/>
    <d v="2017-04-08T00:00:00"/>
    <s v="Saturday"/>
    <d v="1899-12-30T13:57:14"/>
    <d v="1899-12-30T14:00:00"/>
    <s v="One Way"/>
  </r>
  <r>
    <n v="1148841"/>
    <s v="Non-RFID Card Member"/>
    <m/>
    <m/>
    <n v="53202"/>
    <s v="UNITED STATES"/>
    <s v="Single Ride"/>
    <n v="5581"/>
    <x v="37"/>
    <n v="43.036900000000003"/>
    <n v="-87.89667"/>
    <x v="6"/>
    <n v="43.03519"/>
    <n v="-87.907390000000007"/>
    <n v="40"/>
    <n v="6"/>
    <n v="6"/>
    <n v="5.7"/>
    <n v="240"/>
    <n v="-1"/>
    <d v="2017-04-08T00:00:00"/>
    <d v="2017-04-01T00:00:00"/>
    <d v="2017-04-08T00:00:00"/>
    <s v="Saturday"/>
    <d v="1899-12-30T13:53:55"/>
    <d v="1899-12-30T14:00:00"/>
    <n v="1"/>
    <d v="2017-04-08T00:00:00"/>
    <d v="2017-04-01T00:00:00"/>
    <d v="2017-04-08T00:00:00"/>
    <s v="Saturday"/>
    <d v="1899-12-30T14:33:39"/>
    <d v="1899-12-30T15:00:00"/>
    <s v="One Way"/>
  </r>
  <r>
    <n v="1569400"/>
    <s v="Non-RFID Card Member"/>
    <m/>
    <m/>
    <n v="53225"/>
    <s v="UNITED STATES"/>
    <s v="Single Ride"/>
    <n v="44"/>
    <x v="46"/>
    <n v="43.026470000000003"/>
    <n v="-87.918040000000005"/>
    <x v="6"/>
    <n v="43.03519"/>
    <n v="-87.907390000000007"/>
    <n v="11"/>
    <n v="3"/>
    <n v="1.7"/>
    <n v="1.6"/>
    <n v="66"/>
    <n v="-1"/>
    <d v="2017-04-08T00:00:00"/>
    <d v="2017-04-01T00:00:00"/>
    <d v="2017-04-08T00:00:00"/>
    <s v="Saturday"/>
    <d v="1899-12-30T14:03:28"/>
    <d v="1899-12-30T14:00:00"/>
    <n v="1"/>
    <d v="2017-04-08T00:00:00"/>
    <d v="2017-04-01T00:00:00"/>
    <d v="2017-04-08T00:00:00"/>
    <s v="Saturday"/>
    <d v="1899-12-30T14:14:47"/>
    <d v="1899-12-30T14:00:00"/>
    <s v="One Way"/>
  </r>
  <r>
    <n v="1569485"/>
    <s v="Non-RFID Card Member"/>
    <m/>
    <m/>
    <n v="53212"/>
    <s v="UNITED STATES"/>
    <s v="Single Ride"/>
    <n v="11150"/>
    <x v="10"/>
    <n v="43.060786"/>
    <n v="-87.883825999999999"/>
    <x v="10"/>
    <n v="43.058619999999998"/>
    <n v="-87.885319999999993"/>
    <n v="19"/>
    <n v="3"/>
    <n v="2.9"/>
    <n v="2.7"/>
    <n v="114"/>
    <n v="-1"/>
    <d v="2017-04-08T00:00:00"/>
    <d v="2017-04-01T00:00:00"/>
    <d v="2017-04-08T00:00:00"/>
    <s v="Saturday"/>
    <d v="1899-12-30T14:18:05"/>
    <d v="1899-12-30T14:00:00"/>
    <n v="1"/>
    <d v="2017-04-08T00:00:00"/>
    <d v="2017-04-01T00:00:00"/>
    <d v="2017-04-08T00:00:00"/>
    <s v="Saturday"/>
    <d v="1899-12-30T14:37:10"/>
    <d v="1899-12-30T15:00:00"/>
    <s v="One Way"/>
  </r>
  <r>
    <n v="1335443"/>
    <s v="Non-RFID Card Member"/>
    <m/>
    <m/>
    <n v="53202"/>
    <s v="UNITED STATES"/>
    <s v="Single Ride"/>
    <n v="153"/>
    <x v="12"/>
    <n v="43.052460000000004"/>
    <n v="-87.891000000000005"/>
    <x v="10"/>
    <n v="43.058619999999998"/>
    <n v="-87.885319999999993"/>
    <n v="7"/>
    <n v="3"/>
    <n v="1.1000000000000001"/>
    <n v="1"/>
    <n v="42"/>
    <n v="-1"/>
    <d v="2017-04-08T00:00:00"/>
    <d v="2017-04-01T00:00:00"/>
    <d v="2017-04-08T00:00:00"/>
    <s v="Saturday"/>
    <d v="1899-12-30T14:20:56"/>
    <d v="1899-12-30T14:00:00"/>
    <n v="1"/>
    <d v="2017-04-08T00:00:00"/>
    <d v="2017-04-01T00:00:00"/>
    <d v="2017-04-08T00:00:00"/>
    <s v="Saturday"/>
    <d v="1899-12-30T14:27:16"/>
    <d v="1899-12-30T14:00:00"/>
    <s v="One Way"/>
  </r>
  <r>
    <n v="1569540"/>
    <s v="Non-RFID Card Member"/>
    <m/>
    <m/>
    <n v="53508"/>
    <s v="UNITED STATES"/>
    <s v="Single Ride"/>
    <n v="11155"/>
    <x v="46"/>
    <n v="43.026470000000003"/>
    <n v="-87.918040000000005"/>
    <x v="4"/>
    <n v="43.042490000000001"/>
    <n v="-87.909959999999998"/>
    <n v="13"/>
    <n v="3"/>
    <n v="2"/>
    <n v="1.9"/>
    <n v="78"/>
    <n v="-1"/>
    <d v="2017-04-08T00:00:00"/>
    <d v="2017-04-01T00:00:00"/>
    <d v="2017-04-08T00:00:00"/>
    <s v="Saturday"/>
    <d v="1899-12-30T14:24:36"/>
    <d v="1899-12-30T14:00:00"/>
    <n v="1"/>
    <d v="2017-04-08T00:00:00"/>
    <d v="2017-04-01T00:00:00"/>
    <d v="2017-04-08T00:00:00"/>
    <s v="Saturday"/>
    <d v="1899-12-30T14:37:46"/>
    <d v="1899-12-30T15:00:00"/>
    <s v="One Way"/>
  </r>
  <r>
    <n v="1569555"/>
    <s v="Non-RFID Card Member"/>
    <m/>
    <m/>
    <n v="54986"/>
    <s v="UNITED STATES"/>
    <s v="Single Ride"/>
    <n v="5466"/>
    <x v="40"/>
    <n v="43.046570000000003"/>
    <n v="-87.908720000000002"/>
    <x v="6"/>
    <n v="43.03519"/>
    <n v="-87.907390000000007"/>
    <n v="37"/>
    <n v="6"/>
    <n v="5.6"/>
    <n v="5.3"/>
    <n v="222"/>
    <n v="-1"/>
    <d v="2017-04-08T00:00:00"/>
    <d v="2017-04-01T00:00:00"/>
    <d v="2017-04-08T00:00:00"/>
    <s v="Saturday"/>
    <d v="1899-12-30T14:26:06"/>
    <d v="1899-12-30T14:00:00"/>
    <n v="1"/>
    <d v="2017-04-08T00:00:00"/>
    <d v="2017-04-01T00:00:00"/>
    <d v="2017-04-08T00:00:00"/>
    <s v="Saturday"/>
    <d v="1899-12-30T15:03:04"/>
    <d v="1899-12-30T15:00:00"/>
    <s v="One Way"/>
  </r>
  <r>
    <n v="1569564"/>
    <s v="Non-RFID Card Member"/>
    <m/>
    <m/>
    <n v="54915"/>
    <s v="UNITED STATES"/>
    <s v="Single Ride"/>
    <n v="5472"/>
    <x v="40"/>
    <n v="43.046570000000003"/>
    <n v="-87.908720000000002"/>
    <x v="6"/>
    <n v="43.03519"/>
    <n v="-87.907390000000007"/>
    <n v="36"/>
    <n v="6"/>
    <n v="5.4"/>
    <n v="5.0999999999999996"/>
    <n v="216"/>
    <n v="-1"/>
    <d v="2017-04-08T00:00:00"/>
    <d v="2017-04-01T00:00:00"/>
    <d v="2017-04-08T00:00:00"/>
    <s v="Saturday"/>
    <d v="1899-12-30T14:27:20"/>
    <d v="1899-12-30T14:00:00"/>
    <n v="1"/>
    <d v="2017-04-08T00:00:00"/>
    <d v="2017-04-01T00:00:00"/>
    <d v="2017-04-08T00:00:00"/>
    <s v="Saturday"/>
    <d v="1899-12-30T15:03:00"/>
    <d v="1899-12-30T15:00:00"/>
    <s v="One Way"/>
  </r>
  <r>
    <n v="1569570"/>
    <s v="Non-RFID Card Member"/>
    <m/>
    <m/>
    <n v="53590"/>
    <s v="UNITED STATES"/>
    <s v="Single Ride"/>
    <n v="27"/>
    <x v="40"/>
    <n v="43.046570000000003"/>
    <n v="-87.908720000000002"/>
    <x v="31"/>
    <n v="43.040154000000001"/>
    <n v="-87.932113000000001"/>
    <n v="17"/>
    <n v="3"/>
    <n v="2.6"/>
    <n v="2.4"/>
    <n v="102"/>
    <n v="-1"/>
    <d v="2017-04-08T00:00:00"/>
    <d v="2017-04-01T00:00:00"/>
    <d v="2017-04-08T00:00:00"/>
    <s v="Saturday"/>
    <d v="1899-12-30T14:28:19"/>
    <d v="1899-12-30T14:00:00"/>
    <n v="1"/>
    <d v="2017-04-08T00:00:00"/>
    <d v="2017-04-01T00:00:00"/>
    <d v="2017-04-08T00:00:00"/>
    <s v="Saturday"/>
    <d v="1899-12-30T14:45:31"/>
    <d v="1899-12-30T15:00:00"/>
    <s v="One Way"/>
  </r>
  <r>
    <n v="1568976"/>
    <s v="Non-RFID Card Member"/>
    <m/>
    <m/>
    <n v="54872"/>
    <s v="UNITED STATES"/>
    <s v="Single Ride"/>
    <n v="143"/>
    <x v="23"/>
    <n v="43.053040000000003"/>
    <n v="-87.897660000000002"/>
    <x v="31"/>
    <n v="43.040154000000001"/>
    <n v="-87.932113000000001"/>
    <n v="57"/>
    <n v="6"/>
    <n v="8.6"/>
    <n v="8.1"/>
    <n v="342"/>
    <n v="-1"/>
    <d v="2017-04-08T00:00:00"/>
    <d v="2017-04-01T00:00:00"/>
    <d v="2017-04-08T00:00:00"/>
    <s v="Saturday"/>
    <d v="1899-12-30T14:29:38"/>
    <d v="1899-12-30T14:00:00"/>
    <n v="1"/>
    <d v="2017-04-08T00:00:00"/>
    <d v="2017-04-01T00:00:00"/>
    <d v="2017-04-08T00:00:00"/>
    <s v="Saturday"/>
    <d v="1899-12-30T15:26:17"/>
    <d v="1899-12-30T15:00:00"/>
    <s v="One Way"/>
  </r>
  <r>
    <n v="1569634"/>
    <s v="Non-RFID Card Member"/>
    <m/>
    <m/>
    <n v="53208"/>
    <s v="UNITED STATES"/>
    <s v="Single Ride"/>
    <n v="5552"/>
    <x v="2"/>
    <n v="43.03886"/>
    <n v="-87.902720000000002"/>
    <x v="12"/>
    <n v="43.036900000000003"/>
    <n v="-87.89667"/>
    <n v="58"/>
    <n v="6"/>
    <n v="8.6999999999999993"/>
    <n v="8.3000000000000007"/>
    <n v="348"/>
    <n v="-1"/>
    <d v="2017-04-08T00:00:00"/>
    <d v="2017-04-01T00:00:00"/>
    <d v="2017-04-08T00:00:00"/>
    <s v="Saturday"/>
    <d v="1899-12-30T14:41:23"/>
    <d v="1899-12-30T15:00:00"/>
    <n v="1"/>
    <d v="2017-04-08T00:00:00"/>
    <d v="2017-04-01T00:00:00"/>
    <d v="2017-04-08T00:00:00"/>
    <s v="Saturday"/>
    <d v="1899-12-30T15:39:04"/>
    <d v="1899-12-30T16:00:00"/>
    <s v="One Way"/>
  </r>
  <r>
    <n v="1569646"/>
    <s v="Non-RFID Card Member"/>
    <m/>
    <m/>
    <n v="53217"/>
    <s v="UNITED STATES"/>
    <s v="Single Ride"/>
    <n v="11158"/>
    <x v="25"/>
    <n v="43.058010000000003"/>
    <n v="-87.877300000000005"/>
    <x v="22"/>
    <n v="43.058010000000003"/>
    <n v="-87.877300000000005"/>
    <n v="93"/>
    <n v="9"/>
    <n v="14"/>
    <n v="13.3"/>
    <n v="558"/>
    <n v="-1"/>
    <d v="2017-04-08T00:00:00"/>
    <d v="2017-04-01T00:00:00"/>
    <d v="2017-04-08T00:00:00"/>
    <s v="Saturday"/>
    <d v="1899-12-30T14:43:25"/>
    <d v="1899-12-30T15:00:00"/>
    <n v="1"/>
    <d v="2017-04-08T00:00:00"/>
    <d v="2017-04-01T00:00:00"/>
    <d v="2017-04-08T00:00:00"/>
    <s v="Saturday"/>
    <d v="1899-12-30T16:16:04"/>
    <d v="1899-12-30T16:00:00"/>
    <s v="Round Trip"/>
  </r>
  <r>
    <n v="1266502"/>
    <s v="Non-RFID Card Member"/>
    <m/>
    <m/>
    <n v="54220"/>
    <s v="UNITED STATES"/>
    <s v="Single Ride"/>
    <n v="983"/>
    <x v="12"/>
    <n v="43.052460000000004"/>
    <n v="-87.891000000000005"/>
    <x v="12"/>
    <n v="43.036900000000003"/>
    <n v="-87.89667"/>
    <n v="15"/>
    <n v="3"/>
    <n v="2.2999999999999998"/>
    <n v="2.1"/>
    <n v="90"/>
    <n v="-1"/>
    <d v="2017-04-08T00:00:00"/>
    <d v="2017-04-01T00:00:00"/>
    <d v="2017-04-08T00:00:00"/>
    <s v="Saturday"/>
    <d v="1899-12-30T14:47:14"/>
    <d v="1899-12-30T15:00:00"/>
    <n v="1"/>
    <d v="2017-04-08T00:00:00"/>
    <d v="2017-04-01T00:00:00"/>
    <d v="2017-04-08T00:00:00"/>
    <s v="Saturday"/>
    <d v="1899-12-30T15:02:10"/>
    <d v="1899-12-30T15:00:00"/>
    <s v="One Way"/>
  </r>
  <r>
    <n v="1569739"/>
    <s v="Non-RFID Card Member"/>
    <m/>
    <m/>
    <n v="53202"/>
    <s v="UNITED STATES"/>
    <s v="Single Ride"/>
    <n v="199"/>
    <x v="12"/>
    <n v="43.052460000000004"/>
    <n v="-87.891000000000005"/>
    <x v="22"/>
    <n v="43.058010000000003"/>
    <n v="-87.877300000000005"/>
    <n v="50"/>
    <n v="6"/>
    <n v="7.5"/>
    <n v="7.1"/>
    <n v="300"/>
    <n v="-1"/>
    <d v="2017-04-08T00:00:00"/>
    <d v="2017-04-01T00:00:00"/>
    <d v="2017-04-08T00:00:00"/>
    <s v="Saturday"/>
    <d v="1899-12-30T15:07:02"/>
    <d v="1899-12-30T15:00:00"/>
    <n v="1"/>
    <d v="2017-04-08T00:00:00"/>
    <d v="2017-04-01T00:00:00"/>
    <d v="2017-04-08T00:00:00"/>
    <s v="Saturday"/>
    <d v="1899-12-30T15:57:19"/>
    <d v="1899-12-30T16:00:00"/>
    <s v="One Way"/>
  </r>
  <r>
    <n v="1569796"/>
    <s v="Non-RFID Card Member"/>
    <m/>
    <m/>
    <n v="60462"/>
    <s v="UNITED STATES"/>
    <s v="Single Ride"/>
    <n v="5555"/>
    <x v="13"/>
    <n v="43.038649999999997"/>
    <n v="-87.921930000000003"/>
    <x v="1"/>
    <n v="43.03886"/>
    <n v="-87.902720000000002"/>
    <n v="73"/>
    <n v="9"/>
    <n v="11"/>
    <n v="10.4"/>
    <n v="438"/>
    <n v="-1"/>
    <d v="2017-04-08T00:00:00"/>
    <d v="2017-04-01T00:00:00"/>
    <d v="2017-04-08T00:00:00"/>
    <s v="Saturday"/>
    <d v="1899-12-30T15:18:28"/>
    <d v="1899-12-30T15:00:00"/>
    <n v="1"/>
    <d v="2017-04-08T00:00:00"/>
    <d v="2017-04-01T00:00:00"/>
    <d v="2017-04-08T00:00:00"/>
    <s v="Saturday"/>
    <d v="1899-12-30T16:31:23"/>
    <d v="1899-12-30T17:00:00"/>
    <s v="One Way"/>
  </r>
  <r>
    <n v="1569835"/>
    <s v="Non-RFID Card Member"/>
    <m/>
    <m/>
    <n v="53094"/>
    <s v="UNITED STATES"/>
    <s v="Single Ride"/>
    <n v="32"/>
    <x v="34"/>
    <n v="43.02948"/>
    <n v="-87.912819999999996"/>
    <x v="7"/>
    <n v="43.038580000000003"/>
    <n v="-87.90934"/>
    <n v="21"/>
    <n v="3"/>
    <n v="3.2"/>
    <n v="3"/>
    <n v="126"/>
    <n v="-1"/>
    <d v="2017-04-08T00:00:00"/>
    <d v="2017-04-01T00:00:00"/>
    <d v="2017-04-08T00:00:00"/>
    <s v="Saturday"/>
    <d v="1899-12-30T15:26:30"/>
    <d v="1899-12-30T15:00:00"/>
    <n v="1"/>
    <d v="2017-04-08T00:00:00"/>
    <d v="2017-04-01T00:00:00"/>
    <d v="2017-04-08T00:00:00"/>
    <s v="Saturday"/>
    <d v="1899-12-30T15:47:14"/>
    <d v="1899-12-30T16:00:00"/>
    <s v="One Way"/>
  </r>
  <r>
    <n v="1491644"/>
    <s v="Non-RFID Card Member"/>
    <m/>
    <m/>
    <n v="63005"/>
    <s v="UNITED STATES"/>
    <s v="Single Ride"/>
    <n v="11109"/>
    <x v="24"/>
    <n v="43.040154000000001"/>
    <n v="-87.932113000000001"/>
    <x v="6"/>
    <n v="43.03519"/>
    <n v="-87.907390000000007"/>
    <n v="19"/>
    <n v="3"/>
    <n v="2.9"/>
    <n v="2.7"/>
    <n v="114"/>
    <n v="-1"/>
    <d v="2017-04-08T00:00:00"/>
    <d v="2017-04-01T00:00:00"/>
    <d v="2017-04-08T00:00:00"/>
    <s v="Saturday"/>
    <d v="1899-12-30T15:27:30"/>
    <d v="1899-12-30T15:00:00"/>
    <n v="1"/>
    <d v="2017-04-08T00:00:00"/>
    <d v="2017-04-01T00:00:00"/>
    <d v="2017-04-08T00:00:00"/>
    <s v="Saturday"/>
    <d v="1899-12-30T15:46:20"/>
    <d v="1899-12-30T16:00:00"/>
    <s v="One Way"/>
  </r>
  <r>
    <n v="1569860"/>
    <s v="Non-RFID Card Member"/>
    <m/>
    <m/>
    <n v="60091"/>
    <s v="UNITED STATES"/>
    <s v="Single Ride"/>
    <n v="38"/>
    <x v="37"/>
    <n v="43.036900000000003"/>
    <n v="-87.89667"/>
    <x v="31"/>
    <n v="43.040154000000001"/>
    <n v="-87.932113000000001"/>
    <n v="29"/>
    <n v="3"/>
    <n v="4.4000000000000004"/>
    <n v="4.0999999999999996"/>
    <n v="174"/>
    <n v="-1"/>
    <d v="2017-04-08T00:00:00"/>
    <d v="2017-04-01T00:00:00"/>
    <d v="2017-04-08T00:00:00"/>
    <s v="Saturday"/>
    <d v="1899-12-30T15:31:17"/>
    <d v="1899-12-30T16:00:00"/>
    <n v="1"/>
    <d v="2017-04-08T00:00:00"/>
    <d v="2017-04-01T00:00:00"/>
    <d v="2017-04-08T00:00:00"/>
    <s v="Saturday"/>
    <d v="1899-12-30T16:00:01"/>
    <d v="1899-12-30T16:00:00"/>
    <s v="One Way"/>
  </r>
  <r>
    <n v="1570038"/>
    <s v="Non-RFID Card Member"/>
    <m/>
    <m/>
    <n v="55116"/>
    <s v="UNITED STATES"/>
    <s v="Single Ride"/>
    <n v="5472"/>
    <x v="25"/>
    <n v="43.058010000000003"/>
    <n v="-87.877300000000005"/>
    <x v="22"/>
    <n v="43.058010000000003"/>
    <n v="-87.877300000000005"/>
    <n v="51"/>
    <n v="6"/>
    <n v="7.7"/>
    <n v="7.3"/>
    <n v="306"/>
    <n v="-1"/>
    <d v="2017-04-08T00:00:00"/>
    <d v="2017-04-01T00:00:00"/>
    <d v="2017-04-08T00:00:00"/>
    <s v="Saturday"/>
    <d v="1899-12-30T15:57:30"/>
    <d v="1899-12-30T16:00:00"/>
    <n v="1"/>
    <d v="2017-04-08T00:00:00"/>
    <d v="2017-04-01T00:00:00"/>
    <d v="2017-04-08T00:00:00"/>
    <s v="Saturday"/>
    <d v="1899-12-30T16:48:00"/>
    <d v="1899-12-30T17:00:00"/>
    <s v="Round Trip"/>
  </r>
  <r>
    <n v="1512004"/>
    <s v="Non-RFID Card Member"/>
    <m/>
    <m/>
    <n v="53126"/>
    <s v="UNITED STATES"/>
    <s v="Single Ride"/>
    <n v="28"/>
    <x v="11"/>
    <n v="43.04804"/>
    <n v="-87.896720000000002"/>
    <x v="6"/>
    <n v="43.03519"/>
    <n v="-87.907390000000007"/>
    <n v="61"/>
    <n v="6"/>
    <n v="9.1999999999999993"/>
    <n v="8.6999999999999993"/>
    <n v="366"/>
    <n v="-1"/>
    <d v="2017-04-08T00:00:00"/>
    <d v="2017-04-01T00:00:00"/>
    <d v="2017-04-08T00:00:00"/>
    <s v="Saturday"/>
    <d v="1899-12-30T16:21:58"/>
    <d v="1899-12-30T16:00:00"/>
    <n v="1"/>
    <d v="2017-04-08T00:00:00"/>
    <d v="2017-04-01T00:00:00"/>
    <d v="2017-04-08T00:00:00"/>
    <s v="Saturday"/>
    <d v="1899-12-30T17:22:31"/>
    <d v="1899-12-30T17:00:00"/>
    <s v="One Way"/>
  </r>
  <r>
    <n v="1570335"/>
    <s v="Non-RFID Card Member"/>
    <m/>
    <m/>
    <m/>
    <s v="UNITED STATES"/>
    <s v="Single Ride"/>
    <n v="11056"/>
    <x v="3"/>
    <n v="43.03519"/>
    <n v="-87.907390000000007"/>
    <x v="16"/>
    <n v="43.052549999999997"/>
    <n v="-87.909329999999997"/>
    <n v="106"/>
    <n v="12"/>
    <n v="15.9"/>
    <n v="15.1"/>
    <n v="636"/>
    <n v="-1"/>
    <d v="2017-04-08T00:00:00"/>
    <d v="2017-04-01T00:00:00"/>
    <d v="2017-04-08T00:00:00"/>
    <s v="Saturday"/>
    <d v="1899-12-30T16:55:31"/>
    <d v="1899-12-30T17:00:00"/>
    <n v="1"/>
    <d v="2017-04-08T00:00:00"/>
    <d v="2017-04-01T00:00:00"/>
    <d v="2017-04-08T00:00:00"/>
    <s v="Saturday"/>
    <d v="1899-12-30T18:41:42"/>
    <d v="1899-12-30T19:00:00"/>
    <s v="One Way"/>
  </r>
  <r>
    <n v="1570403"/>
    <s v="Non-RFID Card Member"/>
    <m/>
    <m/>
    <n v="60014"/>
    <s v="UNITED STATES"/>
    <s v="Single Ride"/>
    <n v="116"/>
    <x v="24"/>
    <n v="43.040154000000001"/>
    <n v="-87.932113000000001"/>
    <x v="22"/>
    <n v="43.058010000000003"/>
    <n v="-87.877300000000005"/>
    <n v="53"/>
    <n v="6"/>
    <n v="8"/>
    <n v="7.6"/>
    <n v="318"/>
    <n v="-1"/>
    <d v="2017-04-08T00:00:00"/>
    <d v="2017-04-01T00:00:00"/>
    <d v="2017-04-08T00:00:00"/>
    <s v="Saturday"/>
    <d v="1899-12-30T17:12:46"/>
    <d v="1899-12-30T17:00:00"/>
    <n v="1"/>
    <d v="2017-04-08T00:00:00"/>
    <d v="2017-04-01T00:00:00"/>
    <d v="2017-04-08T00:00:00"/>
    <s v="Saturday"/>
    <d v="1899-12-30T18:05:50"/>
    <d v="1899-12-30T18:00:00"/>
    <s v="One Way"/>
  </r>
  <r>
    <n v="1570424"/>
    <s v="Non-RFID Card Member"/>
    <m/>
    <m/>
    <n v="53402"/>
    <s v="UNITED STATES"/>
    <s v="Single Ride"/>
    <n v="5452"/>
    <x v="24"/>
    <n v="43.040154000000001"/>
    <n v="-87.932113000000001"/>
    <x v="36"/>
    <n v="43.038719999999998"/>
    <n v="-87.905339999999995"/>
    <n v="26"/>
    <n v="3"/>
    <n v="3.9"/>
    <n v="3.7"/>
    <n v="156"/>
    <n v="-1"/>
    <d v="2017-04-08T00:00:00"/>
    <d v="2017-04-01T00:00:00"/>
    <d v="2017-04-08T00:00:00"/>
    <s v="Saturday"/>
    <d v="1899-12-30T17:16:58"/>
    <d v="1899-12-30T17:00:00"/>
    <n v="1"/>
    <d v="2017-04-08T00:00:00"/>
    <d v="2017-04-01T00:00:00"/>
    <d v="2017-04-08T00:00:00"/>
    <s v="Saturday"/>
    <d v="1899-12-30T17:42:13"/>
    <d v="1899-12-30T18:00:00"/>
    <s v="One Way"/>
  </r>
  <r>
    <n v="1570308"/>
    <s v="Non-RFID Card Member"/>
    <m/>
    <m/>
    <n v="53211"/>
    <s v="UNITED STATES"/>
    <s v="Single Ride"/>
    <n v="11075"/>
    <x v="25"/>
    <n v="43.058010000000003"/>
    <n v="-87.877300000000005"/>
    <x v="1"/>
    <n v="43.03886"/>
    <n v="-87.902720000000002"/>
    <n v="24"/>
    <n v="3"/>
    <n v="3.6"/>
    <n v="3.4"/>
    <n v="144"/>
    <n v="-1"/>
    <d v="2017-04-08T00:00:00"/>
    <d v="2017-04-01T00:00:00"/>
    <d v="2017-04-08T00:00:00"/>
    <s v="Saturday"/>
    <d v="1899-12-30T17:26:29"/>
    <d v="1899-12-30T17:00:00"/>
    <n v="1"/>
    <d v="2017-04-08T00:00:00"/>
    <d v="2017-04-01T00:00:00"/>
    <d v="2017-04-08T00:00:00"/>
    <s v="Saturday"/>
    <d v="1899-12-30T17:50:39"/>
    <d v="1899-12-30T18:00:00"/>
    <s v="One Way"/>
  </r>
  <r>
    <n v="1570485"/>
    <s v="Non-RFID Card Member"/>
    <m/>
    <m/>
    <n v="53213"/>
    <s v="UNITED STATES"/>
    <s v="Single Ride"/>
    <n v="11055"/>
    <x v="51"/>
    <n v="43.06044"/>
    <n v="-88.016239999999996"/>
    <x v="46"/>
    <n v="43.06044"/>
    <n v="-88.016239999999996"/>
    <n v="56"/>
    <n v="6"/>
    <n v="8.4"/>
    <n v="8"/>
    <n v="336"/>
    <n v="-1"/>
    <d v="2017-04-08T00:00:00"/>
    <d v="2017-04-01T00:00:00"/>
    <d v="2017-04-08T00:00:00"/>
    <s v="Saturday"/>
    <d v="1899-12-30T17:34:44"/>
    <d v="1899-12-30T18:00:00"/>
    <n v="1"/>
    <d v="2017-04-08T00:00:00"/>
    <d v="2017-04-01T00:00:00"/>
    <d v="2017-04-08T00:00:00"/>
    <s v="Saturday"/>
    <d v="1899-12-30T18:30:20"/>
    <d v="1899-12-30T19:00:00"/>
    <s v="Round Trip"/>
  </r>
  <r>
    <n v="1570532"/>
    <s v="Non-RFID Card Member"/>
    <m/>
    <m/>
    <n v="28117"/>
    <s v="UNITED STATES"/>
    <s v="Single Ride"/>
    <n v="88"/>
    <x v="37"/>
    <n v="43.036900000000003"/>
    <n v="-87.89667"/>
    <x v="3"/>
    <n v="43.03913"/>
    <n v="-87.916150000000002"/>
    <n v="51"/>
    <n v="6"/>
    <n v="7.7"/>
    <n v="7.3"/>
    <n v="306"/>
    <n v="-1"/>
    <d v="2017-04-08T00:00:00"/>
    <d v="2017-04-01T00:00:00"/>
    <d v="2017-04-08T00:00:00"/>
    <s v="Saturday"/>
    <d v="1899-12-30T17:46:35"/>
    <d v="1899-12-30T18:00:00"/>
    <n v="1"/>
    <d v="2017-04-08T00:00:00"/>
    <d v="2017-04-01T00:00:00"/>
    <d v="2017-04-08T00:00:00"/>
    <s v="Saturday"/>
    <d v="1899-12-30T18:37:34"/>
    <d v="1899-12-30T19:00:00"/>
    <s v="One Way"/>
  </r>
  <r>
    <n v="1570621"/>
    <s v="Non-RFID Card Member"/>
    <m/>
    <m/>
    <n v="53208"/>
    <s v="UNITED STATES"/>
    <s v="Single Ride"/>
    <n v="22"/>
    <x v="18"/>
    <n v="43.048609999999996"/>
    <n v="-88.008480000000006"/>
    <x v="32"/>
    <n v="43.048609999999996"/>
    <n v="-88.008480000000006"/>
    <n v="31"/>
    <n v="3"/>
    <n v="4.7"/>
    <n v="4.4000000000000004"/>
    <n v="186"/>
    <n v="-1"/>
    <d v="2017-04-08T00:00:00"/>
    <d v="2017-04-01T00:00:00"/>
    <d v="2017-04-08T00:00:00"/>
    <s v="Saturday"/>
    <d v="1899-12-30T18:09:39"/>
    <d v="1899-12-30T18:00:00"/>
    <n v="1"/>
    <d v="2017-04-08T00:00:00"/>
    <d v="2017-04-01T00:00:00"/>
    <d v="2017-04-08T00:00:00"/>
    <s v="Saturday"/>
    <d v="1899-12-30T18:40:18"/>
    <d v="1899-12-30T19:00:00"/>
    <s v="Round Trip"/>
  </r>
  <r>
    <n v="1570929"/>
    <s v="Non-RFID Card Member"/>
    <m/>
    <m/>
    <n v="53215"/>
    <s v="UNITED STATES"/>
    <s v="Single Ride"/>
    <n v="46"/>
    <x v="41"/>
    <n v="43.031480000000002"/>
    <n v="-87.908169999999998"/>
    <x v="43"/>
    <n v="43.031480000000002"/>
    <n v="-87.908169999999998"/>
    <n v="36"/>
    <n v="6"/>
    <n v="5.4"/>
    <n v="5.0999999999999996"/>
    <n v="216"/>
    <n v="-1"/>
    <d v="2017-04-08T00:00:00"/>
    <d v="2017-04-01T00:00:00"/>
    <d v="2017-04-08T00:00:00"/>
    <s v="Saturday"/>
    <d v="1899-12-30T19:47:48"/>
    <d v="1899-12-30T20:00:00"/>
    <n v="1"/>
    <d v="2017-04-08T00:00:00"/>
    <d v="2017-04-01T00:00:00"/>
    <d v="2017-04-08T00:00:00"/>
    <s v="Saturday"/>
    <d v="1899-12-30T20:23:38"/>
    <d v="1899-12-30T20:00:00"/>
    <s v="Round Trip"/>
  </r>
  <r>
    <n v="1571034"/>
    <s v="Non-RFID Card Member"/>
    <m/>
    <m/>
    <n v="83704"/>
    <s v="UNITED STATES"/>
    <s v="Single Ride"/>
    <n v="11149"/>
    <x v="23"/>
    <n v="43.053040000000003"/>
    <n v="-87.897660000000002"/>
    <x v="19"/>
    <n v="43.040349999999997"/>
    <n v="-87.920760000000001"/>
    <n v="27"/>
    <n v="3"/>
    <n v="4.0999999999999996"/>
    <n v="3.8"/>
    <n v="162"/>
    <n v="-1"/>
    <d v="2017-04-08T00:00:00"/>
    <d v="2017-04-01T00:00:00"/>
    <d v="2017-04-08T00:00:00"/>
    <s v="Saturday"/>
    <d v="1899-12-30T20:34:58"/>
    <d v="1899-12-30T21:00:00"/>
    <n v="1"/>
    <d v="2017-04-08T00:00:00"/>
    <d v="2017-04-01T00:00:00"/>
    <d v="2017-04-08T00:00:00"/>
    <s v="Saturday"/>
    <d v="1899-12-30T21:01:56"/>
    <d v="1899-12-30T21:00:00"/>
    <s v="One Way"/>
  </r>
  <r>
    <n v="1571037"/>
    <s v="Non-RFID Card Member"/>
    <m/>
    <m/>
    <n v="53221"/>
    <s v="UNITED STATES"/>
    <s v="Single Ride"/>
    <n v="11111"/>
    <x v="21"/>
    <n v="43.040349999999997"/>
    <n v="-87.920760000000001"/>
    <x v="7"/>
    <n v="43.038580000000003"/>
    <n v="-87.90934"/>
    <n v="65"/>
    <n v="9"/>
    <n v="9.8000000000000007"/>
    <n v="9.3000000000000007"/>
    <n v="390"/>
    <n v="-1"/>
    <d v="2017-04-08T00:00:00"/>
    <d v="2017-04-01T00:00:00"/>
    <d v="2017-04-08T00:00:00"/>
    <s v="Saturday"/>
    <d v="1899-12-30T20:35:36"/>
    <d v="1899-12-30T21:00:00"/>
    <n v="1"/>
    <d v="2017-04-08T00:00:00"/>
    <d v="2017-04-01T00:00:00"/>
    <d v="2017-04-08T00:00:00"/>
    <s v="Saturday"/>
    <d v="1899-12-30T21:40:16"/>
    <d v="1899-12-30T22:00:00"/>
    <s v="One Way"/>
  </r>
  <r>
    <n v="1526094"/>
    <s v="Non-RFID Card Member"/>
    <m/>
    <m/>
    <n v="53233"/>
    <s v="UNITED STATES"/>
    <s v="Single Ride"/>
    <n v="172"/>
    <x v="11"/>
    <n v="43.04804"/>
    <n v="-87.896720000000002"/>
    <x v="26"/>
    <n v="43.053040000000003"/>
    <n v="-87.897660000000002"/>
    <n v="8"/>
    <n v="3"/>
    <n v="1.2"/>
    <n v="1.1000000000000001"/>
    <n v="48"/>
    <n v="-1"/>
    <d v="2017-04-08T00:00:00"/>
    <d v="2017-04-01T00:00:00"/>
    <d v="2017-04-08T00:00:00"/>
    <s v="Saturday"/>
    <d v="1899-12-30T22:12:05"/>
    <d v="1899-12-30T22:00:00"/>
    <n v="1"/>
    <d v="2017-04-08T00:00:00"/>
    <d v="2017-04-01T00:00:00"/>
    <d v="2017-04-08T00:00:00"/>
    <s v="Saturday"/>
    <d v="1899-12-30T22:20:24"/>
    <d v="1899-12-30T22:00:00"/>
    <s v="One Way"/>
  </r>
  <r>
    <n v="1571350"/>
    <s v="Non-RFID Card Member"/>
    <m/>
    <m/>
    <n v="53589"/>
    <s v="UNITED STATES"/>
    <s v="Single Ride"/>
    <n v="23"/>
    <x v="9"/>
    <n v="43.05097"/>
    <n v="-87.906440000000003"/>
    <x v="38"/>
    <n v="43.069021999999997"/>
    <n v="-87.887940999999998"/>
    <n v="20"/>
    <n v="3"/>
    <n v="3"/>
    <n v="2.9"/>
    <n v="120"/>
    <n v="-1"/>
    <d v="2017-04-09T00:00:00"/>
    <d v="2017-04-01T00:00:00"/>
    <d v="2017-04-09T00:00:00"/>
    <s v="Sunday"/>
    <d v="1899-12-30T02:34:15"/>
    <d v="1899-12-30T03:00:00"/>
    <n v="1"/>
    <d v="2017-04-09T00:00:00"/>
    <d v="2017-04-01T00:00:00"/>
    <d v="2017-04-09T00:00:00"/>
    <s v="Sunday"/>
    <d v="1899-12-30T02:54:31"/>
    <d v="1899-12-30T03:00:00"/>
    <s v="One Way"/>
  </r>
  <r>
    <n v="1238894"/>
    <s v="Non-RFID Card Member"/>
    <m/>
    <m/>
    <n v="53233"/>
    <s v="UNITED STATES"/>
    <s v="Single Ride"/>
    <n v="27"/>
    <x v="24"/>
    <n v="43.040154000000001"/>
    <n v="-87.932113000000001"/>
    <x v="12"/>
    <n v="43.036900000000003"/>
    <n v="-87.89667"/>
    <n v="20"/>
    <n v="3"/>
    <n v="3"/>
    <n v="2.9"/>
    <n v="120"/>
    <n v="-1"/>
    <d v="2017-04-09T00:00:00"/>
    <d v="2017-04-01T00:00:00"/>
    <d v="2017-04-09T00:00:00"/>
    <s v="Sunday"/>
    <d v="1899-12-30T05:36:58"/>
    <d v="1899-12-30T06:00:00"/>
    <n v="1"/>
    <d v="2017-04-09T00:00:00"/>
    <d v="2017-04-01T00:00:00"/>
    <d v="2017-04-09T00:00:00"/>
    <s v="Sunday"/>
    <d v="1899-12-30T05:56:55"/>
    <d v="1899-12-30T06:00:00"/>
    <s v="One Way"/>
  </r>
  <r>
    <n v="1313920"/>
    <s v="Non-RFID Card Member"/>
    <m/>
    <m/>
    <n v="53233"/>
    <s v="UNITED STATES"/>
    <s v="Single Ride"/>
    <n v="11112"/>
    <x v="37"/>
    <n v="43.036900000000003"/>
    <n v="-87.89667"/>
    <x v="31"/>
    <n v="43.040154000000001"/>
    <n v="-87.932113000000001"/>
    <n v="22"/>
    <n v="3"/>
    <n v="3.3"/>
    <n v="3.1"/>
    <n v="132"/>
    <n v="-1"/>
    <d v="2017-04-09T00:00:00"/>
    <d v="2017-04-01T00:00:00"/>
    <d v="2017-04-09T00:00:00"/>
    <s v="Sunday"/>
    <d v="1899-12-30T07:08:55"/>
    <d v="1899-12-30T07:00:00"/>
    <n v="1"/>
    <d v="2017-04-09T00:00:00"/>
    <d v="2017-04-01T00:00:00"/>
    <d v="2017-04-09T00:00:00"/>
    <s v="Sunday"/>
    <d v="1899-12-30T07:30:07"/>
    <d v="1899-12-30T08:00:00"/>
    <s v="One Way"/>
  </r>
  <r>
    <n v="1571521"/>
    <s v="Non-RFID Card Member"/>
    <m/>
    <m/>
    <n v="53233"/>
    <s v="UNITED STATES"/>
    <s v="Single Ride"/>
    <n v="5525"/>
    <x v="24"/>
    <n v="43.040154000000001"/>
    <n v="-87.932113000000001"/>
    <x v="22"/>
    <n v="43.058010000000003"/>
    <n v="-87.877300000000005"/>
    <n v="26"/>
    <n v="3"/>
    <n v="3.9"/>
    <n v="3.7"/>
    <n v="156"/>
    <n v="-1"/>
    <d v="2017-04-09T00:00:00"/>
    <d v="2017-04-01T00:00:00"/>
    <d v="2017-04-09T00:00:00"/>
    <s v="Sunday"/>
    <d v="1899-12-30T10:07:39"/>
    <d v="1899-12-30T10:00:00"/>
    <n v="1"/>
    <d v="2017-04-09T00:00:00"/>
    <d v="2017-04-01T00:00:00"/>
    <d v="2017-04-09T00:00:00"/>
    <s v="Sunday"/>
    <d v="1899-12-30T10:33:31"/>
    <d v="1899-12-30T11:00:00"/>
    <s v="One Way"/>
  </r>
  <r>
    <n v="1571598"/>
    <s v="Non-RFID Card Member"/>
    <m/>
    <m/>
    <n v="53206"/>
    <s v="UNITED STATES"/>
    <s v="Single Ride"/>
    <n v="156"/>
    <x v="45"/>
    <n v="43.077359999999999"/>
    <n v="-87.880769999999998"/>
    <x v="20"/>
    <n v="43.077359999999999"/>
    <n v="-87.880769999999998"/>
    <n v="89"/>
    <n v="9"/>
    <n v="13.4"/>
    <n v="12.7"/>
    <n v="534"/>
    <n v="-1"/>
    <d v="2017-04-09T00:00:00"/>
    <d v="2017-04-01T00:00:00"/>
    <d v="2017-04-09T00:00:00"/>
    <s v="Sunday"/>
    <d v="1899-12-30T10:46:19"/>
    <d v="1899-12-30T11:00:00"/>
    <n v="1"/>
    <d v="2017-04-09T00:00:00"/>
    <d v="2017-04-01T00:00:00"/>
    <d v="2017-04-09T00:00:00"/>
    <s v="Sunday"/>
    <d v="1899-12-30T12:15:26"/>
    <d v="1899-12-30T12:00:00"/>
    <s v="Round Trip"/>
  </r>
  <r>
    <n v="1571746"/>
    <s v="Non-RFID Card Member"/>
    <m/>
    <m/>
    <n v="53211"/>
    <s v="UNITED STATES"/>
    <s v="Single Ride"/>
    <n v="231"/>
    <x v="22"/>
    <n v="43.066893999999998"/>
    <n v="-87.877936000000005"/>
    <x v="6"/>
    <n v="43.03519"/>
    <n v="-87.907390000000007"/>
    <n v="29"/>
    <n v="3"/>
    <n v="4.4000000000000004"/>
    <n v="4.0999999999999996"/>
    <n v="174"/>
    <n v="-1"/>
    <d v="2017-04-09T00:00:00"/>
    <d v="2017-04-01T00:00:00"/>
    <d v="2017-04-09T00:00:00"/>
    <s v="Sunday"/>
    <d v="1899-12-30T11:38:40"/>
    <d v="1899-12-30T12:00:00"/>
    <n v="1"/>
    <d v="2017-04-09T00:00:00"/>
    <d v="2017-04-01T00:00:00"/>
    <d v="2017-04-09T00:00:00"/>
    <s v="Sunday"/>
    <d v="1899-12-30T12:07:28"/>
    <d v="1899-12-30T12:00:00"/>
    <s v="One Way"/>
  </r>
  <r>
    <n v="1434632"/>
    <s v="Non-RFID Card Member"/>
    <m/>
    <m/>
    <n v="48655"/>
    <s v="UNITED STATES"/>
    <s v="Single Ride"/>
    <n v="11064"/>
    <x v="13"/>
    <n v="43.038649999999997"/>
    <n v="-87.921930000000003"/>
    <x v="38"/>
    <n v="43.069021999999997"/>
    <n v="-87.887940999999998"/>
    <n v="50"/>
    <n v="6"/>
    <n v="7.5"/>
    <n v="7.1"/>
    <n v="300"/>
    <n v="-1"/>
    <d v="2017-04-09T00:00:00"/>
    <d v="2017-04-01T00:00:00"/>
    <d v="2017-04-09T00:00:00"/>
    <s v="Sunday"/>
    <d v="1899-12-30T11:48:55"/>
    <d v="1899-12-30T12:00:00"/>
    <n v="1"/>
    <d v="2017-04-09T00:00:00"/>
    <d v="2017-04-01T00:00:00"/>
    <d v="2017-04-09T00:00:00"/>
    <s v="Sunday"/>
    <d v="1899-12-30T12:38:51"/>
    <d v="1899-12-30T13:00:00"/>
    <s v="One Way"/>
  </r>
  <r>
    <n v="1571814"/>
    <s v="Non-RFID Card Member"/>
    <m/>
    <m/>
    <n v="60607"/>
    <s v="UNITED STATES"/>
    <s v="Single Ride"/>
    <n v="11046"/>
    <x v="3"/>
    <n v="43.03519"/>
    <n v="-87.907390000000007"/>
    <x v="11"/>
    <n v="43.052460000000004"/>
    <n v="-87.891000000000005"/>
    <n v="25"/>
    <n v="3"/>
    <n v="3.8"/>
    <n v="3.6"/>
    <n v="150"/>
    <n v="-1"/>
    <d v="2017-04-09T00:00:00"/>
    <d v="2017-04-01T00:00:00"/>
    <d v="2017-04-09T00:00:00"/>
    <s v="Sunday"/>
    <d v="1899-12-30T11:54:45"/>
    <d v="1899-12-30T12:00:00"/>
    <n v="1"/>
    <d v="2017-04-09T00:00:00"/>
    <d v="2017-04-01T00:00:00"/>
    <d v="2017-04-09T00:00:00"/>
    <s v="Sunday"/>
    <d v="1899-12-30T12:19:50"/>
    <d v="1899-12-30T12:00:00"/>
    <s v="One Way"/>
  </r>
  <r>
    <n v="1570298"/>
    <s v="Non-RFID Card Member"/>
    <m/>
    <m/>
    <n v="53233"/>
    <s v="UNITED STATES"/>
    <s v="Single Ride"/>
    <n v="34"/>
    <x v="3"/>
    <n v="43.03519"/>
    <n v="-87.907390000000007"/>
    <x v="6"/>
    <n v="43.03519"/>
    <n v="-87.907390000000007"/>
    <n v="84"/>
    <n v="9"/>
    <n v="12.6"/>
    <n v="12"/>
    <n v="504"/>
    <n v="-1"/>
    <d v="2017-04-09T00:00:00"/>
    <d v="2017-04-01T00:00:00"/>
    <d v="2017-04-09T00:00:00"/>
    <s v="Sunday"/>
    <d v="1899-12-30T12:19:52"/>
    <d v="1899-12-30T12:00:00"/>
    <n v="1"/>
    <d v="2017-04-09T00:00:00"/>
    <d v="2017-04-01T00:00:00"/>
    <d v="2017-04-09T00:00:00"/>
    <s v="Sunday"/>
    <d v="1899-12-30T13:43:44"/>
    <d v="1899-12-30T14:00:00"/>
    <s v="Round Trip"/>
  </r>
  <r>
    <n v="1571922"/>
    <s v="Non-RFID Card Member"/>
    <m/>
    <m/>
    <n v="53404"/>
    <s v="UNITED STATES"/>
    <s v="Single Ride"/>
    <n v="5491"/>
    <x v="12"/>
    <n v="43.052460000000004"/>
    <n v="-87.891000000000005"/>
    <x v="11"/>
    <n v="43.052460000000004"/>
    <n v="-87.891000000000005"/>
    <n v="50"/>
    <n v="6"/>
    <n v="7.5"/>
    <n v="7.1"/>
    <n v="300"/>
    <n v="-1"/>
    <d v="2017-04-09T00:00:00"/>
    <d v="2017-04-01T00:00:00"/>
    <d v="2017-04-09T00:00:00"/>
    <s v="Sunday"/>
    <d v="1899-12-30T12:23:57"/>
    <d v="1899-12-30T12:00:00"/>
    <n v="1"/>
    <d v="2017-04-09T00:00:00"/>
    <d v="2017-04-01T00:00:00"/>
    <d v="2017-04-09T00:00:00"/>
    <s v="Sunday"/>
    <d v="1899-12-30T13:13:29"/>
    <d v="1899-12-30T13:00:00"/>
    <s v="Round Trip"/>
  </r>
  <r>
    <n v="1570542"/>
    <s v="Non-RFID Card Member"/>
    <m/>
    <m/>
    <n v="71303"/>
    <s v="UNITED STATES"/>
    <s v="Single Ride"/>
    <n v="204"/>
    <x v="3"/>
    <n v="43.03519"/>
    <n v="-87.907390000000007"/>
    <x v="3"/>
    <n v="43.03913"/>
    <n v="-87.916150000000002"/>
    <n v="15"/>
    <n v="3"/>
    <n v="2.2999999999999998"/>
    <n v="2.1"/>
    <n v="90"/>
    <n v="-1"/>
    <d v="2017-04-09T00:00:00"/>
    <d v="2017-04-01T00:00:00"/>
    <d v="2017-04-09T00:00:00"/>
    <s v="Sunday"/>
    <d v="1899-12-30T12:29:52"/>
    <d v="1899-12-30T12:00:00"/>
    <n v="1"/>
    <d v="2017-04-09T00:00:00"/>
    <d v="2017-04-01T00:00:00"/>
    <d v="2017-04-09T00:00:00"/>
    <s v="Sunday"/>
    <d v="1899-12-30T12:44:17"/>
    <d v="1899-12-30T13:00:00"/>
    <s v="One Way"/>
  </r>
  <r>
    <n v="1571955"/>
    <s v="Non-RFID Card Member"/>
    <m/>
    <m/>
    <n v="53051"/>
    <s v="UNITED STATES"/>
    <s v="Single Ride"/>
    <n v="183"/>
    <x v="42"/>
    <n v="43.060079999999999"/>
    <n v="-88.027349999999998"/>
    <x v="54"/>
    <n v="43.060079999999999"/>
    <n v="-88.027349999999998"/>
    <n v="29"/>
    <n v="3"/>
    <n v="4.4000000000000004"/>
    <n v="4.0999999999999996"/>
    <n v="174"/>
    <n v="-1"/>
    <d v="2017-04-09T00:00:00"/>
    <d v="2017-04-01T00:00:00"/>
    <d v="2017-04-09T00:00:00"/>
    <s v="Sunday"/>
    <d v="1899-12-30T12:30:38"/>
    <d v="1899-12-30T13:00:00"/>
    <n v="1"/>
    <d v="2017-04-09T00:00:00"/>
    <d v="2017-04-01T00:00:00"/>
    <d v="2017-04-09T00:00:00"/>
    <s v="Sunday"/>
    <d v="1899-12-30T12:59:38"/>
    <d v="1899-12-30T13:00:00"/>
    <s v="Round Trip"/>
  </r>
  <r>
    <n v="1571959"/>
    <s v="Non-RFID Card Member"/>
    <m/>
    <m/>
    <n v="53208"/>
    <s v="UNITED STATES"/>
    <s v="Single Ride"/>
    <n v="5528"/>
    <x v="18"/>
    <n v="43.048609999999996"/>
    <n v="-88.008480000000006"/>
    <x v="32"/>
    <n v="43.048609999999996"/>
    <n v="-88.008480000000006"/>
    <n v="35"/>
    <n v="6"/>
    <n v="5.3"/>
    <n v="5"/>
    <n v="210"/>
    <n v="-1"/>
    <d v="2017-04-09T00:00:00"/>
    <d v="2017-04-01T00:00:00"/>
    <d v="2017-04-09T00:00:00"/>
    <s v="Sunday"/>
    <d v="1899-12-30T12:30:43"/>
    <d v="1899-12-30T13:00:00"/>
    <n v="1"/>
    <d v="2017-04-09T00:00:00"/>
    <d v="2017-04-01T00:00:00"/>
    <d v="2017-04-09T00:00:00"/>
    <s v="Sunday"/>
    <d v="1899-12-30T13:05:39"/>
    <d v="1899-12-30T13:00:00"/>
    <s v="Round Trip"/>
  </r>
  <r>
    <n v="1571965"/>
    <s v="Non-RFID Card Member"/>
    <m/>
    <m/>
    <n v="54956"/>
    <s v="UNITED STATES"/>
    <s v="Single Ride"/>
    <n v="27"/>
    <x v="24"/>
    <n v="43.040154000000001"/>
    <n v="-87.932113000000001"/>
    <x v="31"/>
    <n v="43.040154000000001"/>
    <n v="-87.932113000000001"/>
    <n v="134"/>
    <n v="15"/>
    <n v="18"/>
    <n v="17.100000000000001"/>
    <n v="720"/>
    <n v="-1"/>
    <d v="2017-04-09T00:00:00"/>
    <d v="2017-04-01T00:00:00"/>
    <d v="2017-04-09T00:00:00"/>
    <s v="Sunday"/>
    <d v="1899-12-30T12:31:39"/>
    <d v="1899-12-30T13:00:00"/>
    <n v="1"/>
    <d v="2017-04-09T00:00:00"/>
    <d v="2017-04-01T00:00:00"/>
    <d v="2017-04-09T00:00:00"/>
    <s v="Sunday"/>
    <d v="1899-12-30T14:45:21"/>
    <d v="1899-12-30T15:00:00"/>
    <s v="Round Trip"/>
  </r>
  <r>
    <n v="1571975"/>
    <s v="Non-RFID Card Member"/>
    <m/>
    <m/>
    <n v="53202"/>
    <s v="UNITED STATES"/>
    <s v="Single Ride"/>
    <n v="168"/>
    <x v="12"/>
    <n v="43.052460000000004"/>
    <n v="-87.891000000000005"/>
    <x v="26"/>
    <n v="43.053040000000003"/>
    <n v="-87.897660000000002"/>
    <n v="136"/>
    <n v="15"/>
    <n v="18"/>
    <n v="17.100000000000001"/>
    <n v="720"/>
    <n v="-1"/>
    <d v="2017-04-09T00:00:00"/>
    <d v="2017-04-01T00:00:00"/>
    <d v="2017-04-09T00:00:00"/>
    <s v="Sunday"/>
    <d v="1899-12-30T12:33:53"/>
    <d v="1899-12-30T13:00:00"/>
    <n v="1"/>
    <d v="2017-04-09T00:00:00"/>
    <d v="2017-04-01T00:00:00"/>
    <d v="2017-04-09T00:00:00"/>
    <s v="Sunday"/>
    <d v="1899-12-30T14:49:53"/>
    <d v="1899-12-30T15:00:00"/>
    <s v="One Way"/>
  </r>
  <r>
    <n v="1571986"/>
    <s v="Non-RFID Card Member"/>
    <m/>
    <m/>
    <n v="53083"/>
    <s v="UNITED STATES"/>
    <s v="Single Ride"/>
    <n v="5530"/>
    <x v="20"/>
    <n v="43.049230000000001"/>
    <n v="-87.911940000000001"/>
    <x v="50"/>
    <n v="43.05847"/>
    <n v="-87.898079999999993"/>
    <n v="63"/>
    <n v="6"/>
    <n v="9.5"/>
    <n v="9"/>
    <n v="378"/>
    <n v="-1"/>
    <d v="2017-04-09T00:00:00"/>
    <d v="2017-04-01T00:00:00"/>
    <d v="2017-04-09T00:00:00"/>
    <s v="Sunday"/>
    <d v="1899-12-30T12:36:49"/>
    <d v="1899-12-30T13:00:00"/>
    <n v="1"/>
    <d v="2017-04-09T00:00:00"/>
    <d v="2017-04-01T00:00:00"/>
    <d v="2017-04-09T00:00:00"/>
    <s v="Sunday"/>
    <d v="1899-12-30T13:39:58"/>
    <d v="1899-12-30T14:00:00"/>
    <s v="One Way"/>
  </r>
  <r>
    <n v="1569642"/>
    <s v="Non-RFID Card Member"/>
    <m/>
    <m/>
    <n v="53202"/>
    <s v="UNITED STATES"/>
    <s v="Single Ride"/>
    <n v="23"/>
    <x v="12"/>
    <n v="43.052460000000004"/>
    <n v="-87.891000000000005"/>
    <x v="11"/>
    <n v="43.052460000000004"/>
    <n v="-87.891000000000005"/>
    <n v="20"/>
    <n v="3"/>
    <n v="3"/>
    <n v="2.9"/>
    <n v="120"/>
    <n v="-1"/>
    <d v="2017-04-09T00:00:00"/>
    <d v="2017-04-01T00:00:00"/>
    <d v="2017-04-09T00:00:00"/>
    <s v="Sunday"/>
    <d v="1899-12-30T12:49:28"/>
    <d v="1899-12-30T13:00:00"/>
    <n v="1"/>
    <d v="2017-04-09T00:00:00"/>
    <d v="2017-04-01T00:00:00"/>
    <d v="2017-04-09T00:00:00"/>
    <s v="Sunday"/>
    <d v="1899-12-30T13:09:39"/>
    <d v="1899-12-30T13:00:00"/>
    <s v="Round Trip"/>
  </r>
  <r>
    <n v="1572080"/>
    <s v="Non-RFID Card Member"/>
    <m/>
    <m/>
    <n v="53045"/>
    <s v="UNITED STATES"/>
    <s v="Single Ride"/>
    <n v="5416"/>
    <x v="18"/>
    <n v="43.048609999999996"/>
    <n v="-88.008480000000006"/>
    <x v="32"/>
    <n v="43.048609999999996"/>
    <n v="-88.008480000000006"/>
    <n v="55"/>
    <n v="6"/>
    <n v="8.3000000000000007"/>
    <n v="7.8"/>
    <n v="330"/>
    <n v="-1"/>
    <d v="2017-04-09T00:00:00"/>
    <d v="2017-04-01T00:00:00"/>
    <d v="2017-04-09T00:00:00"/>
    <s v="Sunday"/>
    <d v="1899-12-30T12:59:18"/>
    <d v="1899-12-30T13:00:00"/>
    <n v="1"/>
    <d v="2017-04-09T00:00:00"/>
    <d v="2017-04-01T00:00:00"/>
    <d v="2017-04-09T00:00:00"/>
    <s v="Sunday"/>
    <d v="1899-12-30T13:54:25"/>
    <d v="1899-12-30T14:00:00"/>
    <s v="Round Trip"/>
  </r>
  <r>
    <n v="1572080"/>
    <s v="Non-RFID Card Member"/>
    <m/>
    <m/>
    <n v="53045"/>
    <s v="UNITED STATES"/>
    <s v="Single Ride"/>
    <n v="11110"/>
    <x v="18"/>
    <n v="43.048609999999996"/>
    <n v="-88.008480000000006"/>
    <x v="32"/>
    <n v="43.048609999999996"/>
    <n v="-88.008480000000006"/>
    <n v="54"/>
    <n v="6"/>
    <n v="8.1"/>
    <n v="7.7"/>
    <n v="324"/>
    <n v="-1"/>
    <d v="2017-04-09T00:00:00"/>
    <d v="2017-04-01T00:00:00"/>
    <d v="2017-04-09T00:00:00"/>
    <s v="Sunday"/>
    <d v="1899-12-30T13:00:41"/>
    <d v="1899-12-30T13:00:00"/>
    <n v="1"/>
    <d v="2017-04-09T00:00:00"/>
    <d v="2017-04-01T00:00:00"/>
    <d v="2017-04-09T00:00:00"/>
    <s v="Sunday"/>
    <d v="1899-12-30T13:54:10"/>
    <d v="1899-12-30T14:00:00"/>
    <s v="Round Trip"/>
  </r>
  <r>
    <n v="1222400"/>
    <s v="Non-RFID Card Member"/>
    <m/>
    <m/>
    <n v="53202"/>
    <s v="UNITED STATES"/>
    <s v="Single Ride"/>
    <n v="11138"/>
    <x v="30"/>
    <n v="43.045712999999999"/>
    <n v="-87.899756999999994"/>
    <x v="53"/>
    <n v="43.060786"/>
    <n v="-87.883825999999999"/>
    <n v="12"/>
    <n v="3"/>
    <n v="1.8"/>
    <n v="1.7"/>
    <n v="72"/>
    <n v="-1"/>
    <d v="2017-04-09T00:00:00"/>
    <d v="2017-04-01T00:00:00"/>
    <d v="2017-04-09T00:00:00"/>
    <s v="Sunday"/>
    <d v="1899-12-30T13:08:44"/>
    <d v="1899-12-30T13:00:00"/>
    <n v="1"/>
    <d v="2017-04-09T00:00:00"/>
    <d v="2017-04-01T00:00:00"/>
    <d v="2017-04-09T00:00:00"/>
    <s v="Sunday"/>
    <d v="1899-12-30T13:20:15"/>
    <d v="1899-12-30T13:00:00"/>
    <s v="One Way"/>
  </r>
  <r>
    <n v="1572160"/>
    <s v="Non-RFID Card Member"/>
    <m/>
    <m/>
    <n v="53202"/>
    <s v="UNITED STATES"/>
    <s v="Single Ride"/>
    <n v="267"/>
    <x v="37"/>
    <n v="43.036900000000003"/>
    <n v="-87.89667"/>
    <x v="41"/>
    <n v="43.031320000000001"/>
    <n v="-87.904259999999994"/>
    <n v="48"/>
    <n v="6"/>
    <n v="7.2"/>
    <n v="6.8"/>
    <n v="288"/>
    <n v="-1"/>
    <d v="2017-04-09T00:00:00"/>
    <d v="2017-04-01T00:00:00"/>
    <d v="2017-04-09T00:00:00"/>
    <s v="Sunday"/>
    <d v="1899-12-30T13:14:42"/>
    <d v="1899-12-30T13:00:00"/>
    <n v="1"/>
    <d v="2017-04-09T00:00:00"/>
    <d v="2017-04-01T00:00:00"/>
    <d v="2017-04-09T00:00:00"/>
    <s v="Sunday"/>
    <d v="1899-12-30T14:02:11"/>
    <d v="1899-12-30T14:00:00"/>
    <s v="One Way"/>
  </r>
  <r>
    <n v="1572026"/>
    <s v="Non-RFID Card Member"/>
    <m/>
    <m/>
    <n v="53146"/>
    <s v="UNITED STATES"/>
    <s v="Single Ride"/>
    <n v="11081"/>
    <x v="34"/>
    <n v="43.02948"/>
    <n v="-87.912819999999996"/>
    <x v="6"/>
    <n v="43.03519"/>
    <n v="-87.907390000000007"/>
    <n v="28"/>
    <n v="3"/>
    <n v="4.2"/>
    <n v="4"/>
    <n v="168"/>
    <n v="-1"/>
    <d v="2017-04-09T00:00:00"/>
    <d v="2017-04-01T00:00:00"/>
    <d v="2017-04-09T00:00:00"/>
    <s v="Sunday"/>
    <d v="1899-12-30T13:33:49"/>
    <d v="1899-12-30T14:00:00"/>
    <n v="1"/>
    <d v="2017-04-09T00:00:00"/>
    <d v="2017-04-01T00:00:00"/>
    <d v="2017-04-09T00:00:00"/>
    <s v="Sunday"/>
    <d v="1899-12-30T14:01:53"/>
    <d v="1899-12-30T14:00:00"/>
    <s v="One Way"/>
  </r>
  <r>
    <n v="1229639"/>
    <s v="Non-RFID Card Member"/>
    <m/>
    <m/>
    <n v="19406"/>
    <s v="UNITED STATES"/>
    <s v="Single Ride"/>
    <n v="5586"/>
    <x v="13"/>
    <n v="43.038649999999997"/>
    <n v="-87.921930000000003"/>
    <x v="22"/>
    <n v="43.058010000000003"/>
    <n v="-87.877300000000005"/>
    <n v="38"/>
    <n v="6"/>
    <n v="5.7"/>
    <n v="5.4"/>
    <n v="228"/>
    <n v="-1"/>
    <d v="2017-04-09T00:00:00"/>
    <d v="2017-04-01T00:00:00"/>
    <d v="2017-04-09T00:00:00"/>
    <s v="Sunday"/>
    <d v="1899-12-30T13:34:52"/>
    <d v="1899-12-30T14:00:00"/>
    <n v="1"/>
    <d v="2017-04-09T00:00:00"/>
    <d v="2017-04-01T00:00:00"/>
    <d v="2017-04-09T00:00:00"/>
    <s v="Sunday"/>
    <d v="1899-12-30T14:12:18"/>
    <d v="1899-12-30T14:00:00"/>
    <s v="One Way"/>
  </r>
  <r>
    <n v="1572368"/>
    <s v="Non-RFID Card Member"/>
    <m/>
    <m/>
    <n v="53202"/>
    <s v="UNITED STATES"/>
    <s v="Single Ride"/>
    <n v="5468"/>
    <x v="32"/>
    <n v="43.078530000000001"/>
    <n v="-87.882620000000003"/>
    <x v="26"/>
    <n v="43.053040000000003"/>
    <n v="-87.897660000000002"/>
    <n v="31"/>
    <n v="3"/>
    <n v="4.7"/>
    <n v="4.4000000000000004"/>
    <n v="186"/>
    <n v="-1"/>
    <d v="2017-04-09T00:00:00"/>
    <d v="2017-04-01T00:00:00"/>
    <d v="2017-04-09T00:00:00"/>
    <s v="Sunday"/>
    <d v="1899-12-30T13:55:09"/>
    <d v="1899-12-30T14:00:00"/>
    <n v="1"/>
    <d v="2017-04-09T00:00:00"/>
    <d v="2017-04-01T00:00:00"/>
    <d v="2017-04-09T00:00:00"/>
    <s v="Sunday"/>
    <d v="1899-12-30T14:26:20"/>
    <d v="1899-12-30T14:00:00"/>
    <s v="One Way"/>
  </r>
  <r>
    <n v="1433170"/>
    <s v="Non-RFID Card Member"/>
    <m/>
    <m/>
    <n v="60008"/>
    <s v="UNITED STATES"/>
    <s v="Single Ride"/>
    <n v="5574"/>
    <x v="21"/>
    <n v="43.040349999999997"/>
    <n v="-87.920760000000001"/>
    <x v="22"/>
    <n v="43.058010000000003"/>
    <n v="-87.877300000000005"/>
    <n v="38"/>
    <n v="6"/>
    <n v="5.7"/>
    <n v="5.4"/>
    <n v="228"/>
    <n v="-1"/>
    <d v="2017-04-09T00:00:00"/>
    <d v="2017-04-01T00:00:00"/>
    <d v="2017-04-09T00:00:00"/>
    <s v="Sunday"/>
    <d v="1899-12-30T13:57:28"/>
    <d v="1899-12-30T14:00:00"/>
    <n v="1"/>
    <d v="2017-04-09T00:00:00"/>
    <d v="2017-04-01T00:00:00"/>
    <d v="2017-04-09T00:00:00"/>
    <s v="Sunday"/>
    <d v="1899-12-30T14:35:10"/>
    <d v="1899-12-30T15:00:00"/>
    <s v="One Way"/>
  </r>
  <r>
    <n v="1572526"/>
    <s v="Non-RFID Card Member"/>
    <m/>
    <m/>
    <n v="52591"/>
    <s v="UNITED STATES"/>
    <s v="Single Ride"/>
    <n v="5589"/>
    <x v="13"/>
    <n v="43.038649999999997"/>
    <n v="-87.921930000000003"/>
    <x v="22"/>
    <n v="43.058010000000003"/>
    <n v="-87.877300000000005"/>
    <n v="34"/>
    <n v="3"/>
    <n v="5.0999999999999996"/>
    <n v="4.8"/>
    <n v="204"/>
    <n v="-1"/>
    <d v="2017-04-09T00:00:00"/>
    <d v="2017-04-01T00:00:00"/>
    <d v="2017-04-09T00:00:00"/>
    <s v="Sunday"/>
    <d v="1899-12-30T14:22:34"/>
    <d v="1899-12-30T14:00:00"/>
    <n v="1"/>
    <d v="2017-04-09T00:00:00"/>
    <d v="2017-04-01T00:00:00"/>
    <d v="2017-04-09T00:00:00"/>
    <s v="Sunday"/>
    <d v="1899-12-30T14:56:18"/>
    <d v="1899-12-30T15:00:00"/>
    <s v="One Way"/>
  </r>
  <r>
    <n v="1572539"/>
    <s v="Non-RFID Card Member"/>
    <m/>
    <m/>
    <n v="92882"/>
    <s v="UNITED STATES"/>
    <s v="Single Ride"/>
    <n v="11088"/>
    <x v="13"/>
    <n v="43.038649999999997"/>
    <n v="-87.921930000000003"/>
    <x v="22"/>
    <n v="43.058010000000003"/>
    <n v="-87.877300000000005"/>
    <n v="33"/>
    <n v="3"/>
    <n v="5"/>
    <n v="4.7"/>
    <n v="198"/>
    <n v="-1"/>
    <d v="2017-04-09T00:00:00"/>
    <d v="2017-04-01T00:00:00"/>
    <d v="2017-04-09T00:00:00"/>
    <s v="Sunday"/>
    <d v="1899-12-30T14:23:42"/>
    <d v="1899-12-30T14:00:00"/>
    <n v="1"/>
    <d v="2017-04-09T00:00:00"/>
    <d v="2017-04-01T00:00:00"/>
    <d v="2017-04-09T00:00:00"/>
    <s v="Sunday"/>
    <d v="1899-12-30T14:56:08"/>
    <d v="1899-12-30T15:00:00"/>
    <s v="One Way"/>
  </r>
  <r>
    <n v="1571334"/>
    <s v="Non-RFID Card Member"/>
    <m/>
    <m/>
    <n v="60067"/>
    <s v="UNITED STATES"/>
    <s v="Single Ride"/>
    <n v="11104"/>
    <x v="22"/>
    <n v="43.066893999999998"/>
    <n v="-87.877936000000005"/>
    <x v="6"/>
    <n v="43.03519"/>
    <n v="-87.907390000000007"/>
    <n v="44"/>
    <n v="6"/>
    <n v="6.6"/>
    <n v="6.3"/>
    <n v="264"/>
    <n v="-1"/>
    <d v="2017-04-09T00:00:00"/>
    <d v="2017-04-01T00:00:00"/>
    <d v="2017-04-09T00:00:00"/>
    <s v="Sunday"/>
    <d v="1899-12-30T14:25:13"/>
    <d v="1899-12-30T14:00:00"/>
    <n v="1"/>
    <d v="2017-04-09T00:00:00"/>
    <d v="2017-04-01T00:00:00"/>
    <d v="2017-04-09T00:00:00"/>
    <s v="Sunday"/>
    <d v="1899-12-30T15:09:43"/>
    <d v="1899-12-30T15:00:00"/>
    <s v="One Way"/>
  </r>
  <r>
    <n v="1572597"/>
    <s v="Non-RFID Card Member"/>
    <m/>
    <m/>
    <n v="53212"/>
    <s v="UNITED STATES"/>
    <s v="Single Ride"/>
    <n v="46"/>
    <x v="23"/>
    <n v="43.053040000000003"/>
    <n v="-87.897660000000002"/>
    <x v="11"/>
    <n v="43.052460000000004"/>
    <n v="-87.891000000000005"/>
    <n v="69"/>
    <n v="9"/>
    <n v="10.4"/>
    <n v="9.8000000000000007"/>
    <n v="414"/>
    <n v="-1"/>
    <d v="2017-04-09T00:00:00"/>
    <d v="2017-04-01T00:00:00"/>
    <d v="2017-04-09T00:00:00"/>
    <s v="Sunday"/>
    <d v="1899-12-30T14:33:30"/>
    <d v="1899-12-30T15:00:00"/>
    <n v="1"/>
    <d v="2017-04-09T00:00:00"/>
    <d v="2017-04-01T00:00:00"/>
    <d v="2017-04-09T00:00:00"/>
    <s v="Sunday"/>
    <d v="1899-12-30T15:42:02"/>
    <d v="1899-12-30T16:00:00"/>
    <s v="One Way"/>
  </r>
  <r>
    <n v="1572679"/>
    <s v="Non-RFID Card Member"/>
    <m/>
    <m/>
    <n v="53012"/>
    <s v="UNITED STATES"/>
    <s v="Single Ride"/>
    <n v="32"/>
    <x v="24"/>
    <n v="43.040154000000001"/>
    <n v="-87.932113000000001"/>
    <x v="31"/>
    <n v="43.040154000000001"/>
    <n v="-87.932113000000001"/>
    <n v="81"/>
    <n v="9"/>
    <n v="12.2"/>
    <n v="11.5"/>
    <n v="486"/>
    <n v="-1"/>
    <d v="2017-04-09T00:00:00"/>
    <d v="2017-04-01T00:00:00"/>
    <d v="2017-04-09T00:00:00"/>
    <s v="Sunday"/>
    <d v="1899-12-30T14:48:00"/>
    <d v="1899-12-30T15:00:00"/>
    <n v="1"/>
    <d v="2017-04-09T00:00:00"/>
    <d v="2017-04-01T00:00:00"/>
    <d v="2017-04-09T00:00:00"/>
    <s v="Sunday"/>
    <d v="1899-12-30T16:09:07"/>
    <d v="1899-12-30T16:00:00"/>
    <s v="Round Trip"/>
  </r>
  <r>
    <n v="1572742"/>
    <s v="Non-RFID Card Member"/>
    <m/>
    <m/>
    <n v="87107"/>
    <s v="UNITED STATES"/>
    <s v="Single Ride"/>
    <n v="11088"/>
    <x v="25"/>
    <n v="43.058010000000003"/>
    <n v="-87.877300000000005"/>
    <x v="22"/>
    <n v="43.058010000000003"/>
    <n v="-87.877300000000005"/>
    <n v="58"/>
    <n v="6"/>
    <n v="8.6999999999999993"/>
    <n v="8.3000000000000007"/>
    <n v="348"/>
    <n v="-1"/>
    <d v="2017-04-09T00:00:00"/>
    <d v="2017-04-01T00:00:00"/>
    <d v="2017-04-09T00:00:00"/>
    <s v="Sunday"/>
    <d v="1899-12-30T14:58:48"/>
    <d v="1899-12-30T15:00:00"/>
    <n v="1"/>
    <d v="2017-04-09T00:00:00"/>
    <d v="2017-04-01T00:00:00"/>
    <d v="2017-04-09T00:00:00"/>
    <s v="Sunday"/>
    <d v="1899-12-30T15:56:31"/>
    <d v="1899-12-30T16:00:00"/>
    <s v="Round Trip"/>
  </r>
  <r>
    <n v="1572819"/>
    <s v="Non-RFID Card Member"/>
    <m/>
    <m/>
    <n v="53203"/>
    <s v="UNITED STATES"/>
    <s v="Single Ride"/>
    <n v="5453"/>
    <x v="34"/>
    <n v="43.02948"/>
    <n v="-87.912819999999996"/>
    <x v="26"/>
    <n v="43.053040000000003"/>
    <n v="-87.897660000000002"/>
    <n v="27"/>
    <n v="3"/>
    <n v="4.0999999999999996"/>
    <n v="3.8"/>
    <n v="162"/>
    <n v="-1"/>
    <d v="2017-04-09T00:00:00"/>
    <d v="2017-04-01T00:00:00"/>
    <d v="2017-04-09T00:00:00"/>
    <s v="Sunday"/>
    <d v="1899-12-30T15:10:08"/>
    <d v="1899-12-30T15:00:00"/>
    <n v="1"/>
    <d v="2017-04-09T00:00:00"/>
    <d v="2017-04-01T00:00:00"/>
    <d v="2017-04-09T00:00:00"/>
    <s v="Sunday"/>
    <d v="1899-12-30T15:37:43"/>
    <d v="1899-12-30T16:00:00"/>
    <s v="One Way"/>
  </r>
  <r>
    <n v="1572819"/>
    <s v="Non-RFID Card Member"/>
    <m/>
    <m/>
    <n v="53203"/>
    <s v="UNITED STATES"/>
    <s v="Single Ride"/>
    <n v="5477"/>
    <x v="34"/>
    <n v="43.02948"/>
    <n v="-87.912819999999996"/>
    <x v="26"/>
    <n v="43.053040000000003"/>
    <n v="-87.897660000000002"/>
    <n v="26"/>
    <n v="3"/>
    <n v="3.9"/>
    <n v="3.7"/>
    <n v="156"/>
    <n v="-1"/>
    <d v="2017-04-09T00:00:00"/>
    <d v="2017-04-01T00:00:00"/>
    <d v="2017-04-09T00:00:00"/>
    <s v="Sunday"/>
    <d v="1899-12-30T15:11:00"/>
    <d v="1899-12-30T15:00:00"/>
    <n v="1"/>
    <d v="2017-04-09T00:00:00"/>
    <d v="2017-04-01T00:00:00"/>
    <d v="2017-04-09T00:00:00"/>
    <s v="Sunday"/>
    <d v="1899-12-30T15:37:46"/>
    <d v="1899-12-30T16:00:00"/>
    <s v="One Way"/>
  </r>
  <r>
    <n v="1572857"/>
    <s v="Non-RFID Card Member"/>
    <m/>
    <m/>
    <n v="53228"/>
    <s v="UNITED STATES"/>
    <s v="Single Ride"/>
    <n v="5550"/>
    <x v="3"/>
    <n v="43.03519"/>
    <n v="-87.907390000000007"/>
    <x v="43"/>
    <n v="43.031480000000002"/>
    <n v="-87.908169999999998"/>
    <n v="35"/>
    <n v="6"/>
    <n v="5.3"/>
    <n v="5"/>
    <n v="210"/>
    <n v="-1"/>
    <d v="2017-04-09T00:00:00"/>
    <d v="2017-04-01T00:00:00"/>
    <d v="2017-04-09T00:00:00"/>
    <s v="Sunday"/>
    <d v="1899-12-30T15:17:04"/>
    <d v="1899-12-30T15:00:00"/>
    <n v="1"/>
    <d v="2017-04-09T00:00:00"/>
    <d v="2017-04-01T00:00:00"/>
    <d v="2017-04-09T00:00:00"/>
    <s v="Sunday"/>
    <d v="1899-12-30T15:52:31"/>
    <d v="1899-12-30T16:00:00"/>
    <s v="One Way"/>
  </r>
  <r>
    <n v="1572913"/>
    <s v="Non-RFID Card Member"/>
    <m/>
    <m/>
    <n v="53218"/>
    <s v="UNITED STATES"/>
    <s v="Single Ride"/>
    <n v="11059"/>
    <x v="48"/>
    <n v="43.060155999999999"/>
    <n v="-87.881258000000003"/>
    <x v="48"/>
    <n v="43.060155999999999"/>
    <n v="-87.881258000000003"/>
    <n v="39"/>
    <n v="6"/>
    <n v="5.9"/>
    <n v="5.6"/>
    <n v="234"/>
    <n v="-1"/>
    <d v="2017-04-09T00:00:00"/>
    <d v="2017-04-01T00:00:00"/>
    <d v="2017-04-09T00:00:00"/>
    <s v="Sunday"/>
    <d v="1899-12-30T15:26:51"/>
    <d v="1899-12-30T15:00:00"/>
    <n v="1"/>
    <d v="2017-04-09T00:00:00"/>
    <d v="2017-04-01T00:00:00"/>
    <d v="2017-04-09T00:00:00"/>
    <s v="Sunday"/>
    <d v="1899-12-30T16:05:31"/>
    <d v="1899-12-30T16:00:00"/>
    <s v="Round Trip"/>
  </r>
  <r>
    <n v="1568531"/>
    <s v="Non-RFID Card Member"/>
    <m/>
    <m/>
    <n v="53201"/>
    <s v="UNITED STATES"/>
    <s v="Single Ride"/>
    <n v="5439"/>
    <x v="32"/>
    <n v="43.078530000000001"/>
    <n v="-87.882620000000003"/>
    <x v="50"/>
    <n v="43.05847"/>
    <n v="-87.898079999999993"/>
    <n v="121"/>
    <n v="12"/>
    <n v="18"/>
    <n v="17.100000000000001"/>
    <n v="720"/>
    <n v="-1"/>
    <d v="2017-04-09T00:00:00"/>
    <d v="2017-04-01T00:00:00"/>
    <d v="2017-04-09T00:00:00"/>
    <s v="Sunday"/>
    <d v="1899-12-30T15:27:44"/>
    <d v="1899-12-30T15:00:00"/>
    <n v="1"/>
    <d v="2017-04-09T00:00:00"/>
    <d v="2017-04-01T00:00:00"/>
    <d v="2017-04-09T00:00:00"/>
    <s v="Sunday"/>
    <d v="1899-12-30T17:28:22"/>
    <d v="1899-12-30T17:00:00"/>
    <s v="One Way"/>
  </r>
  <r>
    <n v="1571334"/>
    <s v="Non-RFID Card Member"/>
    <m/>
    <m/>
    <n v="60067"/>
    <s v="UNITED STATES"/>
    <s v="Single Ride"/>
    <n v="11097"/>
    <x v="3"/>
    <n v="43.03519"/>
    <n v="-87.907390000000007"/>
    <x v="50"/>
    <n v="43.05847"/>
    <n v="-87.898079999999993"/>
    <n v="23"/>
    <n v="3"/>
    <n v="3.5"/>
    <n v="3.3"/>
    <n v="138"/>
    <n v="-1"/>
    <d v="2017-04-09T00:00:00"/>
    <d v="2017-04-01T00:00:00"/>
    <d v="2017-04-09T00:00:00"/>
    <s v="Sunday"/>
    <d v="1899-12-30T15:51:58"/>
    <d v="1899-12-30T16:00:00"/>
    <n v="1"/>
    <d v="2017-04-09T00:00:00"/>
    <d v="2017-04-01T00:00:00"/>
    <d v="2017-04-09T00:00:00"/>
    <s v="Sunday"/>
    <d v="1899-12-30T16:14:36"/>
    <d v="1899-12-30T16:00:00"/>
    <s v="One Way"/>
  </r>
  <r>
    <n v="1318928"/>
    <s v="Non-RFID Card Member"/>
    <m/>
    <m/>
    <n v="53221"/>
    <s v="UNITED STATES"/>
    <s v="Single Ride"/>
    <n v="316"/>
    <x v="10"/>
    <n v="43.060786"/>
    <n v="-87.883825999999999"/>
    <x v="48"/>
    <n v="43.060155999999999"/>
    <n v="-87.881258000000003"/>
    <n v="72"/>
    <n v="9"/>
    <n v="10.8"/>
    <n v="10.3"/>
    <n v="432"/>
    <n v="-1"/>
    <d v="2017-04-09T00:00:00"/>
    <d v="2017-04-01T00:00:00"/>
    <d v="2017-04-09T00:00:00"/>
    <s v="Sunday"/>
    <d v="1899-12-30T15:52:56"/>
    <d v="1899-12-30T16:00:00"/>
    <n v="1"/>
    <d v="2017-04-09T00:00:00"/>
    <d v="2017-04-01T00:00:00"/>
    <d v="2017-04-09T00:00:00"/>
    <s v="Sunday"/>
    <d v="1899-12-30T17:04:20"/>
    <d v="1899-12-30T17:00:00"/>
    <s v="One Way"/>
  </r>
  <r>
    <n v="1573073"/>
    <s v="Non-RFID Card Member"/>
    <m/>
    <m/>
    <n v="54494"/>
    <s v="UNITED STATES"/>
    <s v="Single Ride"/>
    <n v="5445"/>
    <x v="36"/>
    <n v="43.069021999999997"/>
    <n v="-87.887940999999998"/>
    <x v="26"/>
    <n v="43.053040000000003"/>
    <n v="-87.897660000000002"/>
    <n v="21"/>
    <n v="3"/>
    <n v="3.2"/>
    <n v="3"/>
    <n v="126"/>
    <n v="-1"/>
    <d v="2017-04-09T00:00:00"/>
    <d v="2017-04-01T00:00:00"/>
    <d v="2017-04-09T00:00:00"/>
    <s v="Sunday"/>
    <d v="1899-12-30T15:58:10"/>
    <d v="1899-12-30T16:00:00"/>
    <n v="1"/>
    <d v="2017-04-09T00:00:00"/>
    <d v="2017-04-01T00:00:00"/>
    <d v="2017-04-09T00:00:00"/>
    <s v="Sunday"/>
    <d v="1899-12-30T16:19:44"/>
    <d v="1899-12-30T16:00:00"/>
    <s v="One Way"/>
  </r>
  <r>
    <n v="1573089"/>
    <s v="Non-RFID Card Member"/>
    <m/>
    <m/>
    <n v="53222"/>
    <s v="UNITED STATES"/>
    <s v="Single Ride"/>
    <n v="216"/>
    <x v="53"/>
    <n v="43.074655999999997"/>
    <n v="-87.889011999999994"/>
    <x v="55"/>
    <n v="43.074655999999997"/>
    <n v="-87.889011999999994"/>
    <n v="75"/>
    <n v="9"/>
    <n v="11.3"/>
    <n v="10.7"/>
    <n v="450"/>
    <n v="-1"/>
    <d v="2017-04-09T00:00:00"/>
    <d v="2017-04-01T00:00:00"/>
    <d v="2017-04-09T00:00:00"/>
    <s v="Sunday"/>
    <d v="1899-12-30T16:04:17"/>
    <d v="1899-12-30T16:00:00"/>
    <n v="1"/>
    <d v="2017-04-09T00:00:00"/>
    <d v="2017-04-01T00:00:00"/>
    <d v="2017-04-09T00:00:00"/>
    <s v="Sunday"/>
    <d v="1899-12-30T17:19:32"/>
    <d v="1899-12-30T17:00:00"/>
    <s v="Round Trip"/>
  </r>
  <r>
    <n v="1573173"/>
    <s v="Non-RFID Card Member"/>
    <m/>
    <m/>
    <n v="50173"/>
    <s v="UNITED STATES"/>
    <s v="Single Ride"/>
    <n v="11072"/>
    <x v="24"/>
    <n v="43.040154000000001"/>
    <n v="-87.932113000000001"/>
    <x v="31"/>
    <n v="43.040154000000001"/>
    <n v="-87.932113000000001"/>
    <n v="83"/>
    <n v="9"/>
    <n v="12.5"/>
    <n v="11.8"/>
    <n v="498"/>
    <n v="-1"/>
    <d v="2017-04-09T00:00:00"/>
    <d v="2017-04-01T00:00:00"/>
    <d v="2017-04-09T00:00:00"/>
    <s v="Sunday"/>
    <d v="1899-12-30T16:23:14"/>
    <d v="1899-12-30T16:00:00"/>
    <n v="1"/>
    <d v="2017-04-09T00:00:00"/>
    <d v="2017-04-01T00:00:00"/>
    <d v="2017-04-09T00:00:00"/>
    <s v="Sunday"/>
    <d v="1899-12-30T17:46:32"/>
    <d v="1899-12-30T18:00:00"/>
    <s v="Round Trip"/>
  </r>
  <r>
    <n v="1573179"/>
    <s v="Non-RFID Card Member"/>
    <m/>
    <m/>
    <n v="63119"/>
    <s v="UNITED STATES"/>
    <s v="Single Ride"/>
    <n v="11155"/>
    <x v="0"/>
    <n v="43.042490000000001"/>
    <n v="-87.909959999999998"/>
    <x v="10"/>
    <n v="43.058619999999998"/>
    <n v="-87.885319999999993"/>
    <n v="14"/>
    <n v="3"/>
    <n v="2.1"/>
    <n v="2"/>
    <n v="84"/>
    <n v="-1"/>
    <d v="2017-04-09T00:00:00"/>
    <d v="2017-04-01T00:00:00"/>
    <d v="2017-04-09T00:00:00"/>
    <s v="Sunday"/>
    <d v="1899-12-30T16:25:48"/>
    <d v="1899-12-30T16:00:00"/>
    <n v="1"/>
    <d v="2017-04-09T00:00:00"/>
    <d v="2017-04-01T00:00:00"/>
    <d v="2017-04-09T00:00:00"/>
    <s v="Sunday"/>
    <d v="1899-12-30T16:39:17"/>
    <d v="1899-12-30T17:00:00"/>
    <s v="One Way"/>
  </r>
  <r>
    <n v="1573188"/>
    <s v="Non-RFID Card Member"/>
    <m/>
    <m/>
    <n v="53403"/>
    <s v="UNITED STATES"/>
    <s v="Single Ride"/>
    <n v="112"/>
    <x v="30"/>
    <n v="43.045712999999999"/>
    <n v="-87.899756999999994"/>
    <x v="14"/>
    <n v="43.05536"/>
    <n v="-87.90504"/>
    <n v="8"/>
    <n v="3"/>
    <n v="1.2"/>
    <n v="1.1000000000000001"/>
    <n v="48"/>
    <n v="-1"/>
    <d v="2017-04-09T00:00:00"/>
    <d v="2017-04-01T00:00:00"/>
    <d v="2017-04-09T00:00:00"/>
    <s v="Sunday"/>
    <d v="1899-12-30T16:29:10"/>
    <d v="1899-12-30T16:00:00"/>
    <n v="1"/>
    <d v="2017-04-09T00:00:00"/>
    <d v="2017-04-01T00:00:00"/>
    <d v="2017-04-09T00:00:00"/>
    <s v="Sunday"/>
    <d v="1899-12-30T16:37:25"/>
    <d v="1899-12-30T17:00:00"/>
    <s v="One Way"/>
  </r>
  <r>
    <n v="1573204"/>
    <s v="Non-RFID Card Member"/>
    <m/>
    <m/>
    <n v="53233"/>
    <s v="UNITED STATES"/>
    <s v="Single Ride"/>
    <n v="5471"/>
    <x v="47"/>
    <n v="43.041646999999998"/>
    <n v="-87.927257999999995"/>
    <x v="33"/>
    <n v="43.04804"/>
    <n v="-87.896720000000002"/>
    <n v="38"/>
    <n v="6"/>
    <n v="5.7"/>
    <n v="5.4"/>
    <n v="228"/>
    <n v="-1"/>
    <d v="2017-04-09T00:00:00"/>
    <d v="2017-04-01T00:00:00"/>
    <d v="2017-04-09T00:00:00"/>
    <s v="Sunday"/>
    <d v="1899-12-30T16:30:57"/>
    <d v="1899-12-30T17:00:00"/>
    <n v="1"/>
    <d v="2017-04-09T00:00:00"/>
    <d v="2017-04-01T00:00:00"/>
    <d v="2017-04-09T00:00:00"/>
    <s v="Sunday"/>
    <d v="1899-12-30T17:08:20"/>
    <d v="1899-12-30T17:00:00"/>
    <s v="One Way"/>
  </r>
  <r>
    <n v="1573213"/>
    <s v="Non-RFID Card Member"/>
    <m/>
    <m/>
    <n v="53211"/>
    <s v="UNITED STATES"/>
    <s v="Single Ride"/>
    <n v="11061"/>
    <x v="25"/>
    <n v="43.058010000000003"/>
    <n v="-87.877300000000005"/>
    <x v="48"/>
    <n v="43.060155999999999"/>
    <n v="-87.881258000000003"/>
    <n v="89"/>
    <n v="9"/>
    <n v="13.4"/>
    <n v="12.7"/>
    <n v="534"/>
    <n v="-1"/>
    <d v="2017-04-09T00:00:00"/>
    <d v="2017-04-01T00:00:00"/>
    <d v="2017-04-09T00:00:00"/>
    <s v="Sunday"/>
    <d v="1899-12-30T16:33:53"/>
    <d v="1899-12-30T17:00:00"/>
    <n v="1"/>
    <d v="2017-04-09T00:00:00"/>
    <d v="2017-04-01T00:00:00"/>
    <d v="2017-04-09T00:00:00"/>
    <s v="Sunday"/>
    <d v="1899-12-30T18:02:48"/>
    <d v="1899-12-30T18:00:00"/>
    <s v="One Way"/>
  </r>
  <r>
    <n v="1344291"/>
    <s v="Non-RFID Card Member"/>
    <m/>
    <m/>
    <n v="54115"/>
    <s v="UNITED STATES"/>
    <s v="Single Ride"/>
    <n v="217"/>
    <x v="38"/>
    <n v="43.058619999999998"/>
    <n v="-87.885319999999993"/>
    <x v="45"/>
    <n v="43.046570000000003"/>
    <n v="-87.908720000000002"/>
    <n v="13"/>
    <n v="3"/>
    <n v="2"/>
    <n v="1.9"/>
    <n v="78"/>
    <n v="-1"/>
    <d v="2017-04-09T00:00:00"/>
    <d v="2017-04-01T00:00:00"/>
    <d v="2017-04-09T00:00:00"/>
    <s v="Sunday"/>
    <d v="1899-12-30T16:41:05"/>
    <d v="1899-12-30T17:00:00"/>
    <n v="1"/>
    <d v="2017-04-09T00:00:00"/>
    <d v="2017-04-01T00:00:00"/>
    <d v="2017-04-09T00:00:00"/>
    <s v="Sunday"/>
    <d v="1899-12-30T16:54:00"/>
    <d v="1899-12-30T17:00:00"/>
    <s v="One Way"/>
  </r>
  <r>
    <n v="1573310"/>
    <s v="Non-RFID Card Member"/>
    <m/>
    <m/>
    <n v="53105"/>
    <s v="UNITED STATES"/>
    <s v="Single Ride"/>
    <n v="319"/>
    <x v="13"/>
    <n v="43.038649999999997"/>
    <n v="-87.921930000000003"/>
    <x v="34"/>
    <n v="43.038649999999997"/>
    <n v="-87.921930000000003"/>
    <n v="0"/>
    <n v="0"/>
    <n v="0"/>
    <n v="0"/>
    <n v="0"/>
    <n v="-1"/>
    <d v="2017-04-09T00:00:00"/>
    <d v="2017-04-01T00:00:00"/>
    <d v="2017-04-09T00:00:00"/>
    <s v="Sunday"/>
    <d v="1899-12-30T16:55:24"/>
    <d v="1899-12-30T17:00:00"/>
    <n v="1"/>
    <d v="2017-04-09T00:00:00"/>
    <d v="2017-04-01T00:00:00"/>
    <d v="2017-04-09T00:00:00"/>
    <s v="Sunday"/>
    <d v="1899-12-30T16:55:49"/>
    <d v="1899-12-30T17:00:00"/>
    <s v="Round Trip"/>
  </r>
  <r>
    <n v="1492831"/>
    <s v="Non-RFID Card Member"/>
    <m/>
    <m/>
    <n v="61071"/>
    <s v="UNITED STATES"/>
    <s v="Single Ride"/>
    <n v="5508"/>
    <x v="8"/>
    <n v="43.038580000000003"/>
    <n v="-87.90934"/>
    <x v="7"/>
    <n v="43.038580000000003"/>
    <n v="-87.90934"/>
    <n v="33"/>
    <n v="3"/>
    <n v="5"/>
    <n v="4.7"/>
    <n v="198"/>
    <n v="-1"/>
    <d v="2017-04-09T00:00:00"/>
    <d v="2017-04-01T00:00:00"/>
    <d v="2017-04-09T00:00:00"/>
    <s v="Sunday"/>
    <d v="1899-12-30T17:04:02"/>
    <d v="1899-12-30T17:00:00"/>
    <n v="1"/>
    <d v="2017-04-09T00:00:00"/>
    <d v="2017-04-01T00:00:00"/>
    <d v="2017-04-09T00:00:00"/>
    <s v="Sunday"/>
    <d v="1899-12-30T17:37:23"/>
    <d v="1899-12-30T18:00:00"/>
    <s v="Round Trip"/>
  </r>
  <r>
    <n v="1573469"/>
    <s v="Non-RFID Card Member"/>
    <m/>
    <m/>
    <n v="53218"/>
    <s v="UNITED STATES"/>
    <s v="Single Ride"/>
    <n v="5462"/>
    <x v="39"/>
    <n v="43.020020000000002"/>
    <n v="-87.912540000000007"/>
    <x v="42"/>
    <n v="43.020020000000002"/>
    <n v="-87.912540000000007"/>
    <n v="64"/>
    <n v="6"/>
    <n v="9.6"/>
    <n v="9.1"/>
    <n v="384"/>
    <n v="-1"/>
    <d v="2017-04-09T00:00:00"/>
    <d v="2017-04-01T00:00:00"/>
    <d v="2017-04-09T00:00:00"/>
    <s v="Sunday"/>
    <d v="1899-12-30T17:41:17"/>
    <d v="1899-12-30T18:00:00"/>
    <n v="1"/>
    <d v="2017-04-09T00:00:00"/>
    <d v="2017-04-01T00:00:00"/>
    <d v="2017-04-09T00:00:00"/>
    <s v="Sunday"/>
    <d v="1899-12-30T18:45:48"/>
    <d v="1899-12-30T19:00:00"/>
    <s v="Round Trip"/>
  </r>
  <r>
    <n v="1573534"/>
    <s v="Non-RFID Card Member"/>
    <m/>
    <m/>
    <n v="53211"/>
    <s v="UNITED STATES"/>
    <s v="Single Ride"/>
    <n v="175"/>
    <x v="10"/>
    <n v="43.060786"/>
    <n v="-87.883825999999999"/>
    <x v="13"/>
    <n v="43.078530000000001"/>
    <n v="-87.882620000000003"/>
    <n v="17"/>
    <n v="3"/>
    <n v="2.6"/>
    <n v="2.4"/>
    <n v="102"/>
    <n v="-1"/>
    <d v="2017-04-09T00:00:00"/>
    <d v="2017-04-01T00:00:00"/>
    <d v="2017-04-09T00:00:00"/>
    <s v="Sunday"/>
    <d v="1899-12-30T17:55:14"/>
    <d v="1899-12-30T18:00:00"/>
    <n v="1"/>
    <d v="2017-04-09T00:00:00"/>
    <d v="2017-04-01T00:00:00"/>
    <d v="2017-04-09T00:00:00"/>
    <s v="Sunday"/>
    <d v="1899-12-30T18:12:00"/>
    <d v="1899-12-30T18:00:00"/>
    <s v="One Way"/>
  </r>
  <r>
    <n v="1573540"/>
    <s v="Non-RFID Card Member"/>
    <m/>
    <m/>
    <n v="53219"/>
    <s v="UNITED STATES"/>
    <s v="Single Ride"/>
    <n v="11127"/>
    <x v="40"/>
    <n v="43.046570000000003"/>
    <n v="-87.908720000000002"/>
    <x v="45"/>
    <n v="43.046570000000003"/>
    <n v="-87.908720000000002"/>
    <n v="25"/>
    <n v="3"/>
    <n v="3.8"/>
    <n v="3.6"/>
    <n v="150"/>
    <n v="-1"/>
    <d v="2017-04-09T00:00:00"/>
    <d v="2017-04-01T00:00:00"/>
    <d v="2017-04-09T00:00:00"/>
    <s v="Sunday"/>
    <d v="1899-12-30T17:58:05"/>
    <d v="1899-12-30T18:00:00"/>
    <n v="1"/>
    <d v="2017-04-09T00:00:00"/>
    <d v="2017-04-01T00:00:00"/>
    <d v="2017-04-09T00:00:00"/>
    <s v="Sunday"/>
    <d v="1899-12-30T18:23:21"/>
    <d v="1899-12-30T18:00:00"/>
    <s v="Round Trip"/>
  </r>
  <r>
    <n v="1573585"/>
    <s v="Non-RFID Card Member"/>
    <m/>
    <m/>
    <n v="53202"/>
    <s v="UNITED STATES"/>
    <s v="Single Ride"/>
    <n v="342"/>
    <x v="12"/>
    <n v="43.052460000000004"/>
    <n v="-87.891000000000005"/>
    <x v="11"/>
    <n v="43.052460000000004"/>
    <n v="-87.891000000000005"/>
    <n v="52"/>
    <n v="6"/>
    <n v="7.8"/>
    <n v="7.4"/>
    <n v="312"/>
    <n v="-1"/>
    <d v="2017-04-09T00:00:00"/>
    <d v="2017-04-01T00:00:00"/>
    <d v="2017-04-09T00:00:00"/>
    <s v="Sunday"/>
    <d v="1899-12-30T18:12:16"/>
    <d v="1899-12-30T18:00:00"/>
    <n v="1"/>
    <d v="2017-04-09T00:00:00"/>
    <d v="2017-04-01T00:00:00"/>
    <d v="2017-04-09T00:00:00"/>
    <s v="Sunday"/>
    <d v="1899-12-30T19:04:12"/>
    <d v="1899-12-30T19:00:00"/>
    <s v="Round Trip"/>
  </r>
  <r>
    <n v="1573603"/>
    <s v="Non-RFID Card Member"/>
    <m/>
    <m/>
    <n v="30047"/>
    <s v="UNITED STATES"/>
    <s v="Single Ride"/>
    <n v="5519"/>
    <x v="21"/>
    <n v="43.040349999999997"/>
    <n v="-87.920760000000001"/>
    <x v="3"/>
    <n v="43.03913"/>
    <n v="-87.916150000000002"/>
    <n v="38"/>
    <n v="6"/>
    <n v="5.7"/>
    <n v="5.4"/>
    <n v="228"/>
    <n v="-1"/>
    <d v="2017-04-09T00:00:00"/>
    <d v="2017-04-01T00:00:00"/>
    <d v="2017-04-09T00:00:00"/>
    <s v="Sunday"/>
    <d v="1899-12-30T18:17:13"/>
    <d v="1899-12-30T18:00:00"/>
    <n v="1"/>
    <d v="2017-04-09T00:00:00"/>
    <d v="2017-04-01T00:00:00"/>
    <d v="2017-04-09T00:00:00"/>
    <s v="Sunday"/>
    <d v="1899-12-30T18:55:39"/>
    <d v="1899-12-30T19:00:00"/>
    <s v="One Way"/>
  </r>
  <r>
    <n v="1573634"/>
    <s v="Non-RFID Card Member"/>
    <m/>
    <m/>
    <n v="60639"/>
    <s v="UNITED STATES"/>
    <s v="Single Ride"/>
    <n v="11149"/>
    <x v="24"/>
    <n v="43.040154000000001"/>
    <n v="-87.932113000000001"/>
    <x v="31"/>
    <n v="43.040154000000001"/>
    <n v="-87.932113000000001"/>
    <n v="117"/>
    <n v="12"/>
    <n v="17.600000000000001"/>
    <n v="16.7"/>
    <n v="702"/>
    <n v="-1"/>
    <d v="2017-04-09T00:00:00"/>
    <d v="2017-04-01T00:00:00"/>
    <d v="2017-04-09T00:00:00"/>
    <s v="Sunday"/>
    <d v="1899-12-30T18:26:59"/>
    <d v="1899-12-30T18:00:00"/>
    <n v="1"/>
    <d v="2017-04-09T00:00:00"/>
    <d v="2017-04-01T00:00:00"/>
    <d v="2017-04-09T00:00:00"/>
    <s v="Sunday"/>
    <d v="1899-12-30T20:23:11"/>
    <d v="1899-12-30T20:00:00"/>
    <s v="Round Trip"/>
  </r>
  <r>
    <n v="1573715"/>
    <s v="Non-RFID Card Member"/>
    <m/>
    <m/>
    <n v="53219"/>
    <s v="UNITED STATES"/>
    <s v="Single Ride"/>
    <n v="11131"/>
    <x v="37"/>
    <n v="43.036900000000003"/>
    <n v="-87.89667"/>
    <x v="12"/>
    <n v="43.036900000000003"/>
    <n v="-87.89667"/>
    <n v="40"/>
    <n v="6"/>
    <n v="6"/>
    <n v="5.7"/>
    <n v="240"/>
    <n v="-1"/>
    <d v="2017-04-09T00:00:00"/>
    <d v="2017-04-01T00:00:00"/>
    <d v="2017-04-09T00:00:00"/>
    <s v="Sunday"/>
    <d v="1899-12-30T18:49:21"/>
    <d v="1899-12-30T19:00:00"/>
    <n v="1"/>
    <d v="2017-04-09T00:00:00"/>
    <d v="2017-04-01T00:00:00"/>
    <d v="2017-04-09T00:00:00"/>
    <s v="Sunday"/>
    <d v="1899-12-30T19:29:38"/>
    <d v="1899-12-30T19:00:00"/>
    <s v="Round Trip"/>
  </r>
  <r>
    <n v="1573815"/>
    <s v="Non-RFID Card Member"/>
    <m/>
    <m/>
    <n v="53204"/>
    <s v="UNITED STATES"/>
    <s v="Single Ride"/>
    <n v="1000"/>
    <x v="0"/>
    <n v="43.042490000000001"/>
    <n v="-87.909959999999998"/>
    <x v="51"/>
    <n v="43.024340000000002"/>
    <n v="-87.916753"/>
    <n v="15"/>
    <n v="3"/>
    <n v="2.2999999999999998"/>
    <n v="2.1"/>
    <n v="90"/>
    <n v="-1"/>
    <d v="2017-04-09T00:00:00"/>
    <d v="2017-04-01T00:00:00"/>
    <d v="2017-04-09T00:00:00"/>
    <s v="Sunday"/>
    <d v="1899-12-30T19:15:05"/>
    <d v="1899-12-30T19:00:00"/>
    <n v="1"/>
    <d v="2017-04-09T00:00:00"/>
    <d v="2017-04-01T00:00:00"/>
    <d v="2017-04-09T00:00:00"/>
    <s v="Sunday"/>
    <d v="1899-12-30T19:30:36"/>
    <d v="1899-12-30T20:00:00"/>
    <s v="One Way"/>
  </r>
  <r>
    <n v="1573872"/>
    <s v="Non-RFID Card Member"/>
    <m/>
    <m/>
    <n v="53204"/>
    <s v="UNITED STATES"/>
    <s v="Single Ride"/>
    <n v="5440"/>
    <x v="12"/>
    <n v="43.052460000000004"/>
    <n v="-87.891000000000005"/>
    <x v="11"/>
    <n v="43.052460000000004"/>
    <n v="-87.891000000000005"/>
    <n v="32"/>
    <n v="3"/>
    <n v="4.8"/>
    <n v="4.5999999999999996"/>
    <n v="192"/>
    <n v="-1"/>
    <d v="2017-04-09T00:00:00"/>
    <d v="2017-04-01T00:00:00"/>
    <d v="2017-04-09T00:00:00"/>
    <s v="Sunday"/>
    <d v="1899-12-30T19:45:56"/>
    <d v="1899-12-30T20:00:00"/>
    <n v="1"/>
    <d v="2017-04-09T00:00:00"/>
    <d v="2017-04-01T00:00:00"/>
    <d v="2017-04-09T00:00:00"/>
    <s v="Sunday"/>
    <d v="1899-12-30T20:17:34"/>
    <d v="1899-12-30T20:00:00"/>
    <s v="Round Trip"/>
  </r>
  <r>
    <n v="1262463"/>
    <s v="Non-RFID Card Member"/>
    <m/>
    <m/>
    <n v="53212"/>
    <s v="UNITED STATES"/>
    <s v="Single Ride"/>
    <n v="996"/>
    <x v="17"/>
    <n v="43.060580000000002"/>
    <n v="-87.998589999999993"/>
    <x v="56"/>
    <n v="43.052630000000001"/>
    <n v="-88.016319999999993"/>
    <n v="16"/>
    <n v="3"/>
    <n v="2.4"/>
    <n v="2.2999999999999998"/>
    <n v="96"/>
    <n v="-1"/>
    <d v="2017-04-09T00:00:00"/>
    <d v="2017-04-01T00:00:00"/>
    <d v="2017-04-09T00:00:00"/>
    <s v="Sunday"/>
    <d v="1899-12-30T20:54:33"/>
    <d v="1899-12-30T21:00:00"/>
    <n v="1"/>
    <d v="2017-04-09T00:00:00"/>
    <d v="2017-04-01T00:00:00"/>
    <d v="2017-04-09T00:00:00"/>
    <s v="Sunday"/>
    <d v="1899-12-30T21:10:01"/>
    <d v="1899-12-30T21:00:00"/>
    <s v="One Way"/>
  </r>
  <r>
    <n v="1574033"/>
    <s v="Non-RFID Card Member"/>
    <m/>
    <m/>
    <n v="66215"/>
    <s v="UNITED STATES"/>
    <s v="Single Ride"/>
    <n v="11046"/>
    <x v="40"/>
    <n v="43.046570000000003"/>
    <n v="-87.908720000000002"/>
    <x v="4"/>
    <n v="43.042490000000001"/>
    <n v="-87.909959999999998"/>
    <n v="46"/>
    <n v="6"/>
    <n v="6.9"/>
    <n v="6.6"/>
    <n v="276"/>
    <n v="-1"/>
    <d v="2017-04-09T00:00:00"/>
    <d v="2017-04-01T00:00:00"/>
    <d v="2017-04-09T00:00:00"/>
    <s v="Sunday"/>
    <d v="1899-12-30T22:04:30"/>
    <d v="1899-12-30T22:00:00"/>
    <n v="1"/>
    <d v="2017-04-09T00:00:00"/>
    <d v="2017-04-01T00:00:00"/>
    <d v="2017-04-09T00:00:00"/>
    <s v="Sunday"/>
    <d v="1899-12-30T22:50:33"/>
    <d v="1899-12-30T23:00:00"/>
    <s v="One Way"/>
  </r>
  <r>
    <n v="1559464"/>
    <s v="Non-RFID Card Member"/>
    <m/>
    <m/>
    <n v="53029"/>
    <s v="UNITED STATES"/>
    <s v="Single Ride"/>
    <n v="11127"/>
    <x v="40"/>
    <n v="43.046570000000003"/>
    <n v="-87.908720000000002"/>
    <x v="4"/>
    <n v="43.042490000000001"/>
    <n v="-87.909959999999998"/>
    <n v="45"/>
    <n v="6"/>
    <n v="6.8"/>
    <n v="6.4"/>
    <n v="270"/>
    <n v="-1"/>
    <d v="2017-04-09T00:00:00"/>
    <d v="2017-04-01T00:00:00"/>
    <d v="2017-04-09T00:00:00"/>
    <s v="Sunday"/>
    <d v="1899-12-30T22:05:01"/>
    <d v="1899-12-30T22:00:00"/>
    <n v="1"/>
    <d v="2017-04-09T00:00:00"/>
    <d v="2017-04-01T00:00:00"/>
    <d v="2017-04-09T00:00:00"/>
    <s v="Sunday"/>
    <d v="1899-12-30T22:50:43"/>
    <d v="1899-12-30T23:00:00"/>
    <s v="One Way"/>
  </r>
  <r>
    <n v="1471654"/>
    <s v="Non-RFID Card Member"/>
    <m/>
    <m/>
    <n v="53212"/>
    <s v="UNITED STATES"/>
    <s v="Single Ride"/>
    <n v="11104"/>
    <x v="10"/>
    <n v="43.060786"/>
    <n v="-87.883825999999999"/>
    <x v="16"/>
    <n v="43.052549999999997"/>
    <n v="-87.909329999999997"/>
    <n v="10"/>
    <n v="3"/>
    <n v="1.5"/>
    <n v="1.4"/>
    <n v="60"/>
    <n v="-1"/>
    <d v="2017-04-10T00:00:00"/>
    <d v="2017-04-01T00:00:00"/>
    <d v="2017-04-10T00:00:00"/>
    <s v="Monday"/>
    <d v="1899-12-30T00:05:04"/>
    <d v="1899-12-30T00:00:00"/>
    <n v="1"/>
    <d v="2017-04-10T00:00:00"/>
    <d v="2017-04-01T00:00:00"/>
    <d v="2017-04-10T00:00:00"/>
    <s v="Monday"/>
    <d v="1899-12-30T00:15:08"/>
    <d v="1899-12-30T00:00:00"/>
    <s v="One Way"/>
  </r>
  <r>
    <n v="1574096"/>
    <s v="Non-RFID Card Member"/>
    <m/>
    <m/>
    <n v="53154"/>
    <s v="UNITED STATES"/>
    <s v="Single Ride"/>
    <n v="11158"/>
    <x v="14"/>
    <n v="43.05536"/>
    <n v="-87.90504"/>
    <x v="14"/>
    <n v="43.05536"/>
    <n v="-87.90504"/>
    <n v="15"/>
    <n v="3"/>
    <n v="2.2999999999999998"/>
    <n v="2.1"/>
    <n v="90"/>
    <n v="-1"/>
    <d v="2017-04-10T00:00:00"/>
    <d v="2017-04-01T00:00:00"/>
    <d v="2017-04-10T00:00:00"/>
    <s v="Monday"/>
    <d v="1899-12-30T03:07:42"/>
    <d v="1899-12-30T03:00:00"/>
    <n v="1"/>
    <d v="2017-04-10T00:00:00"/>
    <d v="2017-04-01T00:00:00"/>
    <d v="2017-04-10T00:00:00"/>
    <s v="Monday"/>
    <d v="1899-12-30T03:22:04"/>
    <d v="1899-12-30T03:00:00"/>
    <s v="Round Trip"/>
  </r>
  <r>
    <n v="1563916"/>
    <s v="Non-RFID Card Member"/>
    <m/>
    <m/>
    <n v="53212"/>
    <s v="UNITED STATES"/>
    <s v="Single Ride"/>
    <n v="35"/>
    <x v="12"/>
    <n v="43.052460000000004"/>
    <n v="-87.891000000000005"/>
    <x v="13"/>
    <n v="43.078530000000001"/>
    <n v="-87.882620000000003"/>
    <n v="11"/>
    <n v="3"/>
    <n v="1.7"/>
    <n v="1.6"/>
    <n v="66"/>
    <n v="-1"/>
    <d v="2017-04-10T00:00:00"/>
    <d v="2017-04-01T00:00:00"/>
    <d v="2017-04-10T00:00:00"/>
    <s v="Monday"/>
    <d v="1899-12-30T08:07:21"/>
    <d v="1899-12-30T08:00:00"/>
    <n v="1"/>
    <d v="2017-04-10T00:00:00"/>
    <d v="2017-04-01T00:00:00"/>
    <d v="2017-04-10T00:00:00"/>
    <s v="Monday"/>
    <d v="1899-12-30T08:18:21"/>
    <d v="1899-12-30T08:00:00"/>
    <s v="One Way"/>
  </r>
  <r>
    <n v="1559904"/>
    <s v="Non-RFID Card Member"/>
    <m/>
    <m/>
    <n v="53226"/>
    <s v="UNITED STATES"/>
    <s v="Single Ride"/>
    <n v="11055"/>
    <x v="51"/>
    <n v="43.06044"/>
    <n v="-88.016239999999996"/>
    <x v="46"/>
    <n v="43.06044"/>
    <n v="-88.016239999999996"/>
    <n v="8"/>
    <n v="0"/>
    <n v="1.2"/>
    <n v="1.1000000000000001"/>
    <n v="48"/>
    <n v="-1"/>
    <d v="2017-04-10T00:00:00"/>
    <d v="2017-04-01T00:00:00"/>
    <d v="2017-04-10T00:00:00"/>
    <s v="Monday"/>
    <d v="1899-12-30T10:10:36"/>
    <d v="1899-12-30T10:00:00"/>
    <n v="1"/>
    <d v="2017-04-10T00:00:00"/>
    <d v="2017-04-01T00:00:00"/>
    <d v="2017-04-10T00:00:00"/>
    <s v="Monday"/>
    <d v="1899-12-30T10:18:05"/>
    <d v="1899-12-30T10:00:00"/>
    <s v="Round Trip"/>
  </r>
  <r>
    <n v="1574265"/>
    <s v="Non-RFID Card Member"/>
    <m/>
    <m/>
    <n v="60126"/>
    <s v="UNITED STATES"/>
    <s v="Single Ride"/>
    <n v="11157"/>
    <x v="24"/>
    <n v="43.040154000000001"/>
    <n v="-87.932113000000001"/>
    <x v="31"/>
    <n v="43.040154000000001"/>
    <n v="-87.932113000000001"/>
    <n v="105"/>
    <n v="12"/>
    <n v="15.8"/>
    <n v="15"/>
    <n v="630"/>
    <n v="-1"/>
    <d v="2017-04-10T00:00:00"/>
    <d v="2017-04-01T00:00:00"/>
    <d v="2017-04-10T00:00:00"/>
    <s v="Monday"/>
    <d v="1899-12-30T10:54:48"/>
    <d v="1899-12-30T11:00:00"/>
    <n v="1"/>
    <d v="2017-04-10T00:00:00"/>
    <d v="2017-04-01T00:00:00"/>
    <d v="2017-04-10T00:00:00"/>
    <s v="Monday"/>
    <d v="1899-12-30T12:39:17"/>
    <d v="1899-12-30T13:00:00"/>
    <s v="Round Trip"/>
  </r>
  <r>
    <n v="1574296"/>
    <s v="Non-RFID Card Member"/>
    <m/>
    <m/>
    <n v="53216"/>
    <s v="UNITED STATES"/>
    <s v="Single Ride"/>
    <n v="21"/>
    <x v="25"/>
    <n v="43.058010000000003"/>
    <n v="-87.877300000000005"/>
    <x v="22"/>
    <n v="43.058010000000003"/>
    <n v="-87.877300000000005"/>
    <n v="31"/>
    <n v="3"/>
    <n v="4.7"/>
    <n v="4.4000000000000004"/>
    <n v="186"/>
    <n v="-1"/>
    <d v="2017-04-10T00:00:00"/>
    <d v="2017-04-01T00:00:00"/>
    <d v="2017-04-10T00:00:00"/>
    <s v="Monday"/>
    <d v="1899-12-30T11:15:18"/>
    <d v="1899-12-30T11:00:00"/>
    <n v="1"/>
    <d v="2017-04-10T00:00:00"/>
    <d v="2017-04-01T00:00:00"/>
    <d v="2017-04-10T00:00:00"/>
    <s v="Monday"/>
    <d v="1899-12-30T11:46:47"/>
    <d v="1899-12-30T12:00:00"/>
    <s v="Round Trip"/>
  </r>
  <r>
    <n v="1574340"/>
    <s v="Non-RFID Card Member"/>
    <m/>
    <m/>
    <n v="53202"/>
    <s v="UNITED STATES"/>
    <s v="Single Ride"/>
    <n v="153"/>
    <x v="23"/>
    <n v="43.053040000000003"/>
    <n v="-87.897660000000002"/>
    <x v="6"/>
    <n v="43.03519"/>
    <n v="-87.907390000000007"/>
    <n v="15"/>
    <n v="3"/>
    <n v="2.2999999999999998"/>
    <n v="2.1"/>
    <n v="90"/>
    <n v="-1"/>
    <d v="2017-04-10T00:00:00"/>
    <d v="2017-04-01T00:00:00"/>
    <d v="2017-04-10T00:00:00"/>
    <s v="Monday"/>
    <d v="1899-12-30T11:47:25"/>
    <d v="1899-12-30T12:00:00"/>
    <n v="1"/>
    <d v="2017-04-10T00:00:00"/>
    <d v="2017-04-01T00:00:00"/>
    <d v="2017-04-10T00:00:00"/>
    <s v="Monday"/>
    <d v="1899-12-30T12:02:04"/>
    <d v="1899-12-30T12:00:00"/>
    <s v="One Way"/>
  </r>
  <r>
    <n v="1574342"/>
    <s v="Non-RFID Card Member"/>
    <m/>
    <m/>
    <n v="98502"/>
    <s v="UNITED STATES"/>
    <s v="Single Ride"/>
    <n v="251"/>
    <x v="23"/>
    <n v="43.053040000000003"/>
    <n v="-87.897660000000002"/>
    <x v="6"/>
    <n v="43.03519"/>
    <n v="-87.907390000000007"/>
    <n v="14"/>
    <n v="3"/>
    <n v="2.1"/>
    <n v="2"/>
    <n v="84"/>
    <n v="-1"/>
    <d v="2017-04-10T00:00:00"/>
    <d v="2017-04-01T00:00:00"/>
    <d v="2017-04-10T00:00:00"/>
    <s v="Monday"/>
    <d v="1899-12-30T11:48:11"/>
    <d v="1899-12-30T12:00:00"/>
    <n v="1"/>
    <d v="2017-04-10T00:00:00"/>
    <d v="2017-04-01T00:00:00"/>
    <d v="2017-04-10T00:00:00"/>
    <s v="Monday"/>
    <d v="1899-12-30T12:02:02"/>
    <d v="1899-12-30T12:00:00"/>
    <s v="One Way"/>
  </r>
  <r>
    <n v="1574351"/>
    <s v="Non-RFID Card Member"/>
    <m/>
    <m/>
    <n v="53202"/>
    <s v="UNITED STATES"/>
    <s v="Single Ride"/>
    <n v="982"/>
    <x v="11"/>
    <n v="43.04804"/>
    <n v="-87.896720000000002"/>
    <x v="1"/>
    <n v="43.03886"/>
    <n v="-87.902720000000002"/>
    <n v="9"/>
    <n v="3"/>
    <n v="1.4"/>
    <n v="1.3"/>
    <n v="54"/>
    <n v="-1"/>
    <d v="2017-04-10T00:00:00"/>
    <d v="2017-04-01T00:00:00"/>
    <d v="2017-04-10T00:00:00"/>
    <s v="Monday"/>
    <d v="1899-12-30T11:56:26"/>
    <d v="1899-12-30T12:00:00"/>
    <n v="1"/>
    <d v="2017-04-10T00:00:00"/>
    <d v="2017-04-01T00:00:00"/>
    <d v="2017-04-10T00:00:00"/>
    <s v="Monday"/>
    <d v="1899-12-30T12:05:58"/>
    <d v="1899-12-30T12:00:00"/>
    <s v="One Way"/>
  </r>
  <r>
    <n v="1567359"/>
    <s v="Non-RFID Card Member"/>
    <m/>
    <m/>
    <n v="80204"/>
    <s v="UNITED STATES"/>
    <s v="Single Ride"/>
    <n v="179"/>
    <x v="12"/>
    <n v="43.052460000000004"/>
    <n v="-87.891000000000005"/>
    <x v="11"/>
    <n v="43.052460000000004"/>
    <n v="-87.891000000000005"/>
    <n v="110"/>
    <n v="12"/>
    <n v="16.5"/>
    <n v="15.7"/>
    <n v="660"/>
    <n v="-1"/>
    <d v="2017-04-10T00:00:00"/>
    <d v="2017-04-01T00:00:00"/>
    <d v="2017-04-10T00:00:00"/>
    <s v="Monday"/>
    <d v="1899-12-30T12:52:25"/>
    <d v="1899-12-30T13:00:00"/>
    <n v="1"/>
    <d v="2017-04-10T00:00:00"/>
    <d v="2017-04-01T00:00:00"/>
    <d v="2017-04-10T00:00:00"/>
    <s v="Monday"/>
    <d v="1899-12-30T14:42:44"/>
    <d v="1899-12-30T15:00:00"/>
    <s v="Round Trip"/>
  </r>
  <r>
    <n v="1574342"/>
    <s v="Non-RFID Card Member"/>
    <m/>
    <m/>
    <n v="98502"/>
    <s v="UNITED STATES"/>
    <s v="Single Ride"/>
    <n v="153"/>
    <x v="3"/>
    <n v="43.03519"/>
    <n v="-87.907390000000007"/>
    <x v="26"/>
    <n v="43.053040000000003"/>
    <n v="-87.897660000000002"/>
    <n v="15"/>
    <n v="3"/>
    <n v="2.2999999999999998"/>
    <n v="2.1"/>
    <n v="90"/>
    <n v="-1"/>
    <d v="2017-04-10T00:00:00"/>
    <d v="2017-04-01T00:00:00"/>
    <d v="2017-04-10T00:00:00"/>
    <s v="Monday"/>
    <d v="1899-12-30T13:55:21"/>
    <d v="1899-12-30T14:00:00"/>
    <n v="1"/>
    <d v="2017-04-10T00:00:00"/>
    <d v="2017-04-01T00:00:00"/>
    <d v="2017-04-10T00:00:00"/>
    <s v="Monday"/>
    <d v="1899-12-30T14:10:52"/>
    <d v="1899-12-30T14:00:00"/>
    <s v="One Way"/>
  </r>
  <r>
    <n v="1575203"/>
    <s v="Non-RFID Card Member"/>
    <m/>
    <m/>
    <n v="53204"/>
    <s v="UNITED STATES"/>
    <s v="Single Ride"/>
    <n v="11137"/>
    <x v="34"/>
    <n v="43.02948"/>
    <n v="-87.912819999999996"/>
    <x v="4"/>
    <n v="43.042490000000001"/>
    <n v="-87.909959999999998"/>
    <n v="9"/>
    <n v="3"/>
    <n v="1.4"/>
    <n v="1.3"/>
    <n v="54"/>
    <n v="-1"/>
    <d v="2017-04-11T00:00:00"/>
    <d v="2017-04-01T00:00:00"/>
    <d v="2017-04-11T00:00:00"/>
    <s v="Tuesday"/>
    <d v="1899-12-30T07:49:58"/>
    <d v="1899-12-30T08:00:00"/>
    <n v="1"/>
    <d v="2017-04-11T00:00:00"/>
    <d v="2017-04-01T00:00:00"/>
    <d v="2017-04-11T00:00:00"/>
    <s v="Tuesday"/>
    <d v="1899-12-30T07:58:52"/>
    <d v="1899-12-30T08:00:00"/>
    <s v="One Way"/>
  </r>
  <r>
    <n v="1306778"/>
    <s v="Non-RFID Card Member"/>
    <m/>
    <m/>
    <n v="53204"/>
    <s v="UNITED STATES"/>
    <s v="Single Ride"/>
    <n v="286"/>
    <x v="33"/>
    <n v="43.004728999999998"/>
    <n v="-87.905463999999995"/>
    <x v="43"/>
    <n v="43.031480000000002"/>
    <n v="-87.908169999999998"/>
    <n v="14"/>
    <n v="3"/>
    <n v="2.1"/>
    <n v="2"/>
    <n v="84"/>
    <n v="-1"/>
    <d v="2017-04-11T00:00:00"/>
    <d v="2017-04-01T00:00:00"/>
    <d v="2017-04-11T00:00:00"/>
    <s v="Tuesday"/>
    <d v="1899-12-30T15:38:47"/>
    <d v="1899-12-30T16:00:00"/>
    <n v="1"/>
    <d v="2017-04-11T00:00:00"/>
    <d v="2017-04-01T00:00:00"/>
    <d v="2017-04-11T00:00:00"/>
    <s v="Tuesday"/>
    <d v="1899-12-30T15:52:23"/>
    <d v="1899-12-30T16:00:00"/>
    <s v="One Way"/>
  </r>
  <r>
    <n v="1556816"/>
    <s v="Non-RFID Card Member"/>
    <m/>
    <m/>
    <n v="53221"/>
    <s v="UNITED STATES"/>
    <s v="Single Ride"/>
    <n v="128"/>
    <x v="43"/>
    <n v="43.05847"/>
    <n v="-87.898079999999993"/>
    <x v="0"/>
    <n v="43.049230000000001"/>
    <n v="-87.911940000000001"/>
    <n v="8"/>
    <n v="3"/>
    <n v="1.2"/>
    <n v="1.1000000000000001"/>
    <n v="48"/>
    <n v="-1"/>
    <d v="2017-04-11T00:00:00"/>
    <d v="2017-04-01T00:00:00"/>
    <d v="2017-04-11T00:00:00"/>
    <s v="Tuesday"/>
    <d v="1899-12-30T16:56:30"/>
    <d v="1899-12-30T17:00:00"/>
    <n v="1"/>
    <d v="2017-04-11T00:00:00"/>
    <d v="2017-04-01T00:00:00"/>
    <d v="2017-04-11T00:00:00"/>
    <s v="Tuesday"/>
    <d v="1899-12-30T17:04:11"/>
    <d v="1899-12-30T17:00:00"/>
    <s v="One Way"/>
  </r>
  <r>
    <n v="1575681"/>
    <s v="Non-RFID Card Member"/>
    <m/>
    <m/>
    <m/>
    <s v="UNITED STATES"/>
    <s v="Single Ride"/>
    <n v="982"/>
    <x v="8"/>
    <n v="43.038580000000003"/>
    <n v="-87.90934"/>
    <x v="11"/>
    <n v="43.052460000000004"/>
    <n v="-87.891000000000005"/>
    <n v="10"/>
    <n v="3"/>
    <n v="1.5"/>
    <n v="1.4"/>
    <n v="60"/>
    <n v="-1"/>
    <d v="2017-04-11T00:00:00"/>
    <d v="2017-04-01T00:00:00"/>
    <d v="2017-04-11T00:00:00"/>
    <s v="Tuesday"/>
    <d v="1899-12-30T18:20:06"/>
    <d v="1899-12-30T18:00:00"/>
    <n v="1"/>
    <d v="2017-04-11T00:00:00"/>
    <d v="2017-04-01T00:00:00"/>
    <d v="2017-04-11T00:00:00"/>
    <s v="Tuesday"/>
    <d v="1899-12-30T18:30:42"/>
    <d v="1899-12-30T19:00:00"/>
    <s v="One Way"/>
  </r>
  <r>
    <n v="1575732"/>
    <s v="Non-RFID Card Member"/>
    <m/>
    <m/>
    <n v="16849"/>
    <s v="UNITED STATES"/>
    <s v="Single Ride"/>
    <n v="106"/>
    <x v="23"/>
    <n v="43.053040000000003"/>
    <n v="-87.897660000000002"/>
    <x v="10"/>
    <n v="43.058619999999998"/>
    <n v="-87.885319999999993"/>
    <n v="28"/>
    <n v="3"/>
    <n v="4.2"/>
    <n v="4"/>
    <n v="168"/>
    <n v="-1"/>
    <d v="2017-04-11T00:00:00"/>
    <d v="2017-04-01T00:00:00"/>
    <d v="2017-04-11T00:00:00"/>
    <s v="Tuesday"/>
    <d v="1899-12-30T19:34:14"/>
    <d v="1899-12-30T20:00:00"/>
    <n v="1"/>
    <d v="2017-04-11T00:00:00"/>
    <d v="2017-04-01T00:00:00"/>
    <d v="2017-04-11T00:00:00"/>
    <s v="Tuesday"/>
    <d v="1899-12-30T20:02:42"/>
    <d v="1899-12-30T20:00:00"/>
    <s v="One Way"/>
  </r>
  <r>
    <n v="1408894"/>
    <s v="Non-RFID Card Member"/>
    <m/>
    <m/>
    <n v="53218"/>
    <s v="UNITED STATES"/>
    <s v="Single Ride"/>
    <n v="5537"/>
    <x v="32"/>
    <n v="43.078530000000001"/>
    <n v="-87.882620000000003"/>
    <x v="13"/>
    <n v="43.078530000000001"/>
    <n v="-87.882620000000003"/>
    <n v="23"/>
    <n v="3"/>
    <n v="3.5"/>
    <n v="3.3"/>
    <n v="138"/>
    <n v="-1"/>
    <d v="2017-04-11T00:00:00"/>
    <d v="2017-04-01T00:00:00"/>
    <d v="2017-04-11T00:00:00"/>
    <s v="Tuesday"/>
    <d v="1899-12-30T22:10:46"/>
    <d v="1899-12-30T22:00:00"/>
    <n v="1"/>
    <d v="2017-04-11T00:00:00"/>
    <d v="2017-04-01T00:00:00"/>
    <d v="2017-04-11T00:00:00"/>
    <s v="Tuesday"/>
    <d v="1899-12-30T22:33:13"/>
    <d v="1899-12-30T23:00:00"/>
    <s v="Round Trip"/>
  </r>
  <r>
    <n v="1575816"/>
    <s v="Non-RFID Card Member"/>
    <m/>
    <m/>
    <n v="53207"/>
    <s v="UNITED STATES"/>
    <s v="Single Ride"/>
    <n v="9"/>
    <x v="5"/>
    <n v="43.031320000000001"/>
    <n v="-87.904259999999994"/>
    <x v="30"/>
    <n v="43.004728999999998"/>
    <n v="-87.905463999999995"/>
    <n v="17"/>
    <n v="3"/>
    <n v="2.6"/>
    <n v="2.4"/>
    <n v="102"/>
    <n v="-1"/>
    <d v="2017-04-11T00:00:00"/>
    <d v="2017-04-01T00:00:00"/>
    <d v="2017-04-11T00:00:00"/>
    <s v="Tuesday"/>
    <d v="1899-12-30T23:39:35"/>
    <d v="1899-12-31T00:00:00"/>
    <n v="1"/>
    <d v="2017-04-11T00:00:00"/>
    <d v="2017-04-01T00:00:00"/>
    <d v="2017-04-11T00:00:00"/>
    <s v="Tuesday"/>
    <d v="1899-12-30T23:56:15"/>
    <d v="1899-12-31T00:00:00"/>
    <s v="One Way"/>
  </r>
  <r>
    <n v="1576049"/>
    <s v="Non-RFID Card Member"/>
    <m/>
    <m/>
    <n v="53211"/>
    <s v="UNITED STATES"/>
    <s v="Single Ride"/>
    <n v="5551"/>
    <x v="24"/>
    <n v="43.040154000000001"/>
    <n v="-87.932113000000001"/>
    <x v="0"/>
    <n v="43.049230000000001"/>
    <n v="-87.911940000000001"/>
    <n v="11"/>
    <n v="3"/>
    <n v="1.7"/>
    <n v="1.6"/>
    <n v="66"/>
    <n v="-1"/>
    <d v="2017-04-12T00:00:00"/>
    <d v="2017-04-01T00:00:00"/>
    <d v="2017-04-12T00:00:00"/>
    <s v="Wednesday"/>
    <d v="1899-12-30T11:45:02"/>
    <d v="1899-12-30T12:00:00"/>
    <n v="1"/>
    <d v="2017-04-12T00:00:00"/>
    <d v="2017-04-01T00:00:00"/>
    <d v="2017-04-12T00:00:00"/>
    <s v="Wednesday"/>
    <d v="1899-12-30T11:56:37"/>
    <d v="1899-12-30T12:00:00"/>
    <s v="One Way"/>
  </r>
  <r>
    <n v="1574432"/>
    <s v="Non-RFID Card Member"/>
    <m/>
    <m/>
    <n v="53204"/>
    <s v="UNITED STATES"/>
    <s v="Single Ride"/>
    <n v="11159"/>
    <x v="56"/>
    <n v="43.02017"/>
    <n v="-87.933049999999994"/>
    <x v="57"/>
    <n v="43.02017"/>
    <n v="-87.933049999999994"/>
    <n v="29"/>
    <n v="3"/>
    <n v="4.4000000000000004"/>
    <n v="4.0999999999999996"/>
    <n v="174"/>
    <n v="-1"/>
    <d v="2017-04-12T00:00:00"/>
    <d v="2017-04-01T00:00:00"/>
    <d v="2017-04-12T00:00:00"/>
    <s v="Wednesday"/>
    <d v="1899-12-30T12:29:56"/>
    <d v="1899-12-30T12:00:00"/>
    <n v="1"/>
    <d v="2017-04-12T00:00:00"/>
    <d v="2017-04-01T00:00:00"/>
    <d v="2017-04-12T00:00:00"/>
    <s v="Wednesday"/>
    <d v="1899-12-30T12:58:17"/>
    <d v="1899-12-30T13:00:00"/>
    <s v="Round Trip"/>
  </r>
  <r>
    <n v="1516721"/>
    <s v="Non-RFID Card Member"/>
    <m/>
    <m/>
    <n v="53211"/>
    <s v="UNITED STATES"/>
    <s v="Single Ride"/>
    <n v="11122"/>
    <x v="36"/>
    <n v="43.069021999999997"/>
    <n v="-87.887940999999998"/>
    <x v="20"/>
    <n v="43.077359999999999"/>
    <n v="-87.880769999999998"/>
    <n v="17"/>
    <n v="3"/>
    <n v="2.6"/>
    <n v="2.4"/>
    <n v="102"/>
    <n v="-1"/>
    <d v="2017-04-12T00:00:00"/>
    <d v="2017-04-01T00:00:00"/>
    <d v="2017-04-12T00:00:00"/>
    <s v="Wednesday"/>
    <d v="1899-12-30T13:06:46"/>
    <d v="1899-12-30T13:00:00"/>
    <n v="1"/>
    <d v="2017-04-12T00:00:00"/>
    <d v="2017-04-01T00:00:00"/>
    <d v="2017-04-12T00:00:00"/>
    <s v="Wednesday"/>
    <d v="1899-12-30T13:23:18"/>
    <d v="1899-12-30T13:00:00"/>
    <s v="One Way"/>
  </r>
  <r>
    <n v="1576359"/>
    <s v="Non-RFID Card Member"/>
    <m/>
    <m/>
    <n v="53214"/>
    <s v="UNITED STATES"/>
    <s v="Single Ride"/>
    <n v="143"/>
    <x v="37"/>
    <n v="43.036900000000003"/>
    <n v="-87.89667"/>
    <x v="12"/>
    <n v="43.036900000000003"/>
    <n v="-87.89667"/>
    <n v="17"/>
    <n v="3"/>
    <n v="2.6"/>
    <n v="2.4"/>
    <n v="102"/>
    <n v="-1"/>
    <d v="2017-04-12T00:00:00"/>
    <d v="2017-04-01T00:00:00"/>
    <d v="2017-04-12T00:00:00"/>
    <s v="Wednesday"/>
    <d v="1899-12-30T14:31:55"/>
    <d v="1899-12-30T15:00:00"/>
    <n v="1"/>
    <d v="2017-04-12T00:00:00"/>
    <d v="2017-04-01T00:00:00"/>
    <d v="2017-04-12T00:00:00"/>
    <s v="Wednesday"/>
    <d v="1899-12-30T14:48:16"/>
    <d v="1899-12-30T15:00:00"/>
    <s v="Round Trip"/>
  </r>
  <r>
    <n v="1576416"/>
    <s v="Non-RFID Card Member"/>
    <m/>
    <m/>
    <n v="54476"/>
    <s v="UNITED STATES"/>
    <s v="Single Ride"/>
    <n v="5537"/>
    <x v="32"/>
    <n v="43.078530000000001"/>
    <n v="-87.882620000000003"/>
    <x v="13"/>
    <n v="43.078530000000001"/>
    <n v="-87.882620000000003"/>
    <n v="36"/>
    <n v="6"/>
    <n v="5.4"/>
    <n v="5.0999999999999996"/>
    <n v="216"/>
    <n v="-1"/>
    <d v="2017-04-12T00:00:00"/>
    <d v="2017-04-01T00:00:00"/>
    <d v="2017-04-12T00:00:00"/>
    <s v="Wednesday"/>
    <d v="1899-12-30T15:21:24"/>
    <d v="1899-12-30T15:00:00"/>
    <n v="1"/>
    <d v="2017-04-12T00:00:00"/>
    <d v="2017-04-01T00:00:00"/>
    <d v="2017-04-12T00:00:00"/>
    <s v="Wednesday"/>
    <d v="1899-12-30T15:57:12"/>
    <d v="1899-12-30T16:00:00"/>
    <s v="Round Trip"/>
  </r>
  <r>
    <n v="1576511"/>
    <s v="Non-RFID Card Member"/>
    <m/>
    <m/>
    <n v="53072"/>
    <s v="UNITED STATES"/>
    <s v="Single Ride"/>
    <n v="6"/>
    <x v="35"/>
    <n v="43.060250000000003"/>
    <n v="-87.892169999999993"/>
    <x v="47"/>
    <n v="43.060250000000003"/>
    <n v="-87.892169999999993"/>
    <n v="22"/>
    <n v="3"/>
    <n v="3.3"/>
    <n v="3.1"/>
    <n v="132"/>
    <n v="-1"/>
    <d v="2017-04-12T00:00:00"/>
    <d v="2017-04-01T00:00:00"/>
    <d v="2017-04-12T00:00:00"/>
    <s v="Wednesday"/>
    <d v="1899-12-30T16:36:26"/>
    <d v="1899-12-30T17:00:00"/>
    <n v="1"/>
    <d v="2017-04-12T00:00:00"/>
    <d v="2017-04-01T00:00:00"/>
    <d v="2017-04-12T00:00:00"/>
    <s v="Wednesday"/>
    <d v="1899-12-30T16:58:46"/>
    <d v="1899-12-30T17:00:00"/>
    <s v="Round Trip"/>
  </r>
  <r>
    <n v="1576578"/>
    <s v="Non-RFID Card Member"/>
    <m/>
    <m/>
    <n v="53212"/>
    <s v="UNITED STATES"/>
    <s v="Single Ride"/>
    <n v="5583"/>
    <x v="43"/>
    <n v="43.05847"/>
    <n v="-87.898079999999993"/>
    <x v="53"/>
    <n v="43.060786"/>
    <n v="-87.883825999999999"/>
    <n v="33"/>
    <n v="3"/>
    <n v="5"/>
    <n v="4.7"/>
    <n v="198"/>
    <n v="-1"/>
    <d v="2017-04-12T00:00:00"/>
    <d v="2017-04-01T00:00:00"/>
    <d v="2017-04-12T00:00:00"/>
    <s v="Wednesday"/>
    <d v="1899-12-30T17:02:39"/>
    <d v="1899-12-30T17:00:00"/>
    <n v="1"/>
    <d v="2017-04-12T00:00:00"/>
    <d v="2017-04-01T00:00:00"/>
    <d v="2017-04-12T00:00:00"/>
    <s v="Wednesday"/>
    <d v="1899-12-30T17:35:00"/>
    <d v="1899-12-30T18:00:00"/>
    <s v="One Way"/>
  </r>
  <r>
    <n v="1576638"/>
    <s v="Non-RFID Card Member"/>
    <m/>
    <m/>
    <n v="53142"/>
    <s v="UNITED STATES"/>
    <s v="Single Ride"/>
    <n v="48"/>
    <x v="41"/>
    <n v="43.031480000000002"/>
    <n v="-87.908169999999998"/>
    <x v="43"/>
    <n v="43.031480000000002"/>
    <n v="-87.908169999999998"/>
    <n v="187"/>
    <n v="21"/>
    <n v="18"/>
    <n v="17.100000000000001"/>
    <n v="720"/>
    <n v="-1"/>
    <d v="2017-04-12T00:00:00"/>
    <d v="2017-04-01T00:00:00"/>
    <d v="2017-04-12T00:00:00"/>
    <s v="Wednesday"/>
    <d v="1899-12-30T17:37:24"/>
    <d v="1899-12-30T18:00:00"/>
    <n v="1"/>
    <d v="2017-04-12T00:00:00"/>
    <d v="2017-04-01T00:00:00"/>
    <d v="2017-04-12T00:00:00"/>
    <s v="Wednesday"/>
    <d v="1899-12-30T20:44:55"/>
    <d v="1899-12-30T21:00:00"/>
    <s v="Round Trip"/>
  </r>
  <r>
    <n v="1368475"/>
    <s v="Non-RFID Card Member"/>
    <m/>
    <m/>
    <n v="60655"/>
    <s v="UNITED STATES"/>
    <s v="Single Ride"/>
    <n v="11071"/>
    <x v="27"/>
    <n v="43.074890000000003"/>
    <n v="-87.882810000000006"/>
    <x v="29"/>
    <n v="43.06033"/>
    <n v="-87.89546"/>
    <n v="23"/>
    <n v="3"/>
    <n v="3.5"/>
    <n v="3.3"/>
    <n v="138"/>
    <n v="-1"/>
    <d v="2017-04-13T00:00:00"/>
    <d v="2017-04-01T00:00:00"/>
    <d v="2017-04-13T00:00:00"/>
    <s v="Thursday"/>
    <d v="1899-12-30T03:33:50"/>
    <d v="1899-12-30T04:00:00"/>
    <n v="1"/>
    <d v="2017-04-13T00:00:00"/>
    <d v="2017-04-01T00:00:00"/>
    <d v="2017-04-13T00:00:00"/>
    <s v="Thursday"/>
    <d v="1899-12-30T03:56:01"/>
    <d v="1899-12-30T04:00:00"/>
    <s v="One Way"/>
  </r>
  <r>
    <n v="1577513"/>
    <s v="Non-RFID Card Member"/>
    <m/>
    <m/>
    <n v="53207"/>
    <s v="UNITED STATES"/>
    <s v="Single Ride"/>
    <n v="157"/>
    <x v="21"/>
    <n v="43.040349999999997"/>
    <n v="-87.920760000000001"/>
    <x v="6"/>
    <n v="43.03519"/>
    <n v="-87.907390000000007"/>
    <n v="20"/>
    <n v="0"/>
    <n v="3"/>
    <n v="2.9"/>
    <n v="120"/>
    <n v="-1"/>
    <d v="2017-04-13T00:00:00"/>
    <d v="2017-04-01T00:00:00"/>
    <d v="2017-04-13T00:00:00"/>
    <s v="Thursday"/>
    <d v="1899-12-30T14:42:51"/>
    <d v="1899-12-30T15:00:00"/>
    <n v="1"/>
    <d v="2017-04-13T00:00:00"/>
    <d v="2017-04-01T00:00:00"/>
    <d v="2017-04-13T00:00:00"/>
    <s v="Thursday"/>
    <d v="1899-12-30T15:02:42"/>
    <d v="1899-12-30T15:00:00"/>
    <s v="One Way"/>
  </r>
  <r>
    <n v="1306778"/>
    <s v="Non-RFID Card Member"/>
    <m/>
    <m/>
    <n v="53204"/>
    <s v="UNITED STATES"/>
    <s v="Single Ride"/>
    <n v="5433"/>
    <x v="8"/>
    <n v="43.038580000000003"/>
    <n v="-87.90934"/>
    <x v="42"/>
    <n v="43.020020000000002"/>
    <n v="-87.912540000000007"/>
    <n v="11"/>
    <n v="0"/>
    <n v="1.7"/>
    <n v="1.6"/>
    <n v="66"/>
    <n v="-1"/>
    <d v="2017-04-13T00:00:00"/>
    <d v="2017-04-01T00:00:00"/>
    <d v="2017-04-13T00:00:00"/>
    <s v="Thursday"/>
    <d v="1899-12-30T15:52:50"/>
    <d v="1899-12-30T16:00:00"/>
    <n v="1"/>
    <d v="2017-04-13T00:00:00"/>
    <d v="2017-04-01T00:00:00"/>
    <d v="2017-04-13T00:00:00"/>
    <s v="Thursday"/>
    <d v="1899-12-30T16:03:48"/>
    <d v="1899-12-30T16:00:00"/>
    <s v="One Way"/>
  </r>
  <r>
    <n v="1577673"/>
    <s v="Non-RFID Card Member"/>
    <m/>
    <m/>
    <n v="53212"/>
    <s v="UNITED STATES"/>
    <s v="Single Ride"/>
    <n v="209"/>
    <x v="30"/>
    <n v="43.045712999999999"/>
    <n v="-87.899756999999994"/>
    <x v="50"/>
    <n v="43.05847"/>
    <n v="-87.898079999999993"/>
    <n v="25"/>
    <n v="0"/>
    <n v="3.8"/>
    <n v="3.6"/>
    <n v="150"/>
    <n v="-1"/>
    <d v="2017-04-13T00:00:00"/>
    <d v="2017-04-01T00:00:00"/>
    <d v="2017-04-13T00:00:00"/>
    <s v="Thursday"/>
    <d v="1899-12-30T15:59:38"/>
    <d v="1899-12-30T16:00:00"/>
    <n v="1"/>
    <d v="2017-04-13T00:00:00"/>
    <d v="2017-04-01T00:00:00"/>
    <d v="2017-04-13T00:00:00"/>
    <s v="Thursday"/>
    <d v="1899-12-30T16:24:06"/>
    <d v="1899-12-30T16:00:00"/>
    <s v="One Way"/>
  </r>
  <r>
    <n v="1575236"/>
    <s v="Non-RFID Card Member"/>
    <m/>
    <m/>
    <n v="53143"/>
    <s v="UNITED STATES"/>
    <s v="Single Ride"/>
    <n v="127"/>
    <x v="10"/>
    <n v="43.060786"/>
    <n v="-87.883825999999999"/>
    <x v="25"/>
    <n v="43.074890000000003"/>
    <n v="-87.882810000000006"/>
    <n v="12"/>
    <n v="0"/>
    <n v="1.8"/>
    <n v="1.7"/>
    <n v="72"/>
    <n v="-1"/>
    <d v="2017-04-13T00:00:00"/>
    <d v="2017-04-01T00:00:00"/>
    <d v="2017-04-13T00:00:00"/>
    <s v="Thursday"/>
    <d v="1899-12-30T18:24:39"/>
    <d v="1899-12-30T18:00:00"/>
    <n v="1"/>
    <d v="2017-04-13T00:00:00"/>
    <d v="2017-04-01T00:00:00"/>
    <d v="2017-04-13T00:00:00"/>
    <s v="Thursday"/>
    <d v="1899-12-30T18:36:03"/>
    <d v="1899-12-30T19:00:00"/>
    <s v="One Way"/>
  </r>
  <r>
    <n v="1573361"/>
    <s v="Non-RFID Card Member"/>
    <m/>
    <m/>
    <n v="53212"/>
    <s v="UNITED STATES"/>
    <s v="Single Ride"/>
    <n v="167"/>
    <x v="20"/>
    <n v="43.049230000000001"/>
    <n v="-87.911940000000001"/>
    <x v="0"/>
    <n v="43.049230000000001"/>
    <n v="-87.911940000000001"/>
    <n v="25"/>
    <n v="0"/>
    <n v="3.8"/>
    <n v="3.6"/>
    <n v="150"/>
    <n v="-1"/>
    <d v="2017-04-13T00:00:00"/>
    <d v="2017-04-01T00:00:00"/>
    <d v="2017-04-13T00:00:00"/>
    <s v="Thursday"/>
    <d v="1899-12-30T19:12:37"/>
    <d v="1899-12-30T19:00:00"/>
    <n v="1"/>
    <d v="2017-04-13T00:00:00"/>
    <d v="2017-04-01T00:00:00"/>
    <d v="2017-04-13T00:00:00"/>
    <s v="Thursday"/>
    <d v="1899-12-30T19:37:53"/>
    <d v="1899-12-30T20:00:00"/>
    <s v="Round Trip"/>
  </r>
  <r>
    <n v="1578208"/>
    <s v="Non-RFID Card Member"/>
    <m/>
    <m/>
    <n v="53212"/>
    <s v="UNITED STATES"/>
    <s v="Single Ride"/>
    <n v="280"/>
    <x v="9"/>
    <n v="43.05097"/>
    <n v="-87.906440000000003"/>
    <x v="16"/>
    <n v="43.052549999999997"/>
    <n v="-87.909329999999997"/>
    <n v="31"/>
    <n v="0"/>
    <n v="4.7"/>
    <n v="4.4000000000000004"/>
    <n v="186"/>
    <n v="-1"/>
    <d v="2017-04-14T00:00:00"/>
    <d v="2017-04-01T00:00:00"/>
    <d v="2017-04-14T00:00:00"/>
    <s v="Friday"/>
    <d v="1899-12-30T02:20:10"/>
    <d v="1899-12-30T02:00:00"/>
    <n v="1"/>
    <d v="2017-04-14T00:00:00"/>
    <d v="2017-04-01T00:00:00"/>
    <d v="2017-04-14T00:00:00"/>
    <s v="Friday"/>
    <d v="1899-12-30T02:51:47"/>
    <d v="1899-12-30T03:00:00"/>
    <s v="One Way"/>
  </r>
  <r>
    <n v="1283451"/>
    <s v="Non-RFID Card Member"/>
    <m/>
    <m/>
    <n v="53204"/>
    <s v="UNITED STATES"/>
    <s v="Single Ride"/>
    <n v="5450"/>
    <x v="54"/>
    <n v="43.024340000000002"/>
    <n v="-87.916753"/>
    <x v="3"/>
    <n v="43.03913"/>
    <n v="-87.916150000000002"/>
    <n v="16"/>
    <n v="0"/>
    <n v="2.4"/>
    <n v="2.2999999999999998"/>
    <n v="96"/>
    <n v="-1"/>
    <d v="2017-04-14T00:00:00"/>
    <d v="2017-04-01T00:00:00"/>
    <d v="2017-04-14T00:00:00"/>
    <s v="Friday"/>
    <d v="1899-12-30T10:00:08"/>
    <d v="1899-12-30T10:00:00"/>
    <n v="1"/>
    <d v="2017-04-14T00:00:00"/>
    <d v="2017-04-01T00:00:00"/>
    <d v="2017-04-14T00:00:00"/>
    <s v="Friday"/>
    <d v="1899-12-30T10:16:13"/>
    <d v="1899-12-30T10:00:00"/>
    <s v="One Way"/>
  </r>
  <r>
    <n v="1578656"/>
    <s v="Non-RFID Card Member"/>
    <m/>
    <m/>
    <n v="53202"/>
    <s v="UNITED STATES"/>
    <s v="Single Ride"/>
    <n v="11095"/>
    <x v="41"/>
    <n v="43.031480000000002"/>
    <n v="-87.908169999999998"/>
    <x v="12"/>
    <n v="43.036900000000003"/>
    <n v="-87.89667"/>
    <n v="8"/>
    <n v="0"/>
    <n v="1.2"/>
    <n v="1.1000000000000001"/>
    <n v="48"/>
    <n v="-1"/>
    <d v="2017-04-14T00:00:00"/>
    <d v="2017-04-01T00:00:00"/>
    <d v="2017-04-14T00:00:00"/>
    <s v="Friday"/>
    <d v="1899-12-30T12:02:38"/>
    <d v="1899-12-30T12:00:00"/>
    <n v="1"/>
    <d v="2017-04-14T00:00:00"/>
    <d v="2017-04-01T00:00:00"/>
    <d v="2017-04-14T00:00:00"/>
    <s v="Friday"/>
    <d v="1899-12-30T12:10:44"/>
    <d v="1899-12-30T12:00:00"/>
    <s v="One Way"/>
  </r>
  <r>
    <n v="1102345"/>
    <s v="Non-RFID Card Member"/>
    <m/>
    <m/>
    <n v="53202"/>
    <s v="UNITED STATES"/>
    <s v="Single Ride"/>
    <n v="5487"/>
    <x v="1"/>
    <n v="43.048200000000001"/>
    <n v="-87.900859999999994"/>
    <x v="11"/>
    <n v="43.052460000000004"/>
    <n v="-87.891000000000005"/>
    <n v="101"/>
    <n v="9"/>
    <n v="15.2"/>
    <n v="14.4"/>
    <n v="606"/>
    <n v="-1"/>
    <d v="2017-04-14T00:00:00"/>
    <d v="2017-04-01T00:00:00"/>
    <d v="2017-04-14T00:00:00"/>
    <s v="Friday"/>
    <d v="1899-12-30T12:12:43"/>
    <d v="1899-12-30T12:00:00"/>
    <n v="1"/>
    <d v="2017-04-14T00:00:00"/>
    <d v="2017-04-01T00:00:00"/>
    <d v="2017-04-14T00:00:00"/>
    <s v="Friday"/>
    <d v="1899-12-30T13:53:49"/>
    <d v="1899-12-30T14:00:00"/>
    <s v="One Way"/>
  </r>
  <r>
    <n v="1578901"/>
    <s v="Non-RFID Card Member"/>
    <m/>
    <m/>
    <n v="53223"/>
    <s v="UNITED STATES"/>
    <s v="Single Ride"/>
    <n v="11094"/>
    <x v="20"/>
    <n v="43.049230000000001"/>
    <n v="-87.911940000000001"/>
    <x v="0"/>
    <n v="43.049230000000001"/>
    <n v="-87.911940000000001"/>
    <n v="26"/>
    <n v="0"/>
    <n v="3.9"/>
    <n v="3.7"/>
    <n v="156"/>
    <n v="-1"/>
    <d v="2017-04-14T00:00:00"/>
    <d v="2017-04-01T00:00:00"/>
    <d v="2017-04-14T00:00:00"/>
    <s v="Friday"/>
    <d v="1899-12-30T13:18:57"/>
    <d v="1899-12-30T13:00:00"/>
    <n v="1"/>
    <d v="2017-04-14T00:00:00"/>
    <d v="2017-04-01T00:00:00"/>
    <d v="2017-04-14T00:00:00"/>
    <s v="Friday"/>
    <d v="1899-12-30T13:44:22"/>
    <d v="1899-12-30T14:00:00"/>
    <s v="Round Trip"/>
  </r>
  <r>
    <n v="1232369"/>
    <s v="Non-RFID Card Member"/>
    <m/>
    <m/>
    <n v="55447"/>
    <s v="UNITED STATES"/>
    <s v="Single Ride"/>
    <n v="5524"/>
    <x v="4"/>
    <n v="43.04824"/>
    <n v="-87.904970000000006"/>
    <x v="31"/>
    <n v="43.040154000000001"/>
    <n v="-87.932113000000001"/>
    <n v="57"/>
    <n v="3"/>
    <n v="8.6"/>
    <n v="8.1"/>
    <n v="342"/>
    <n v="-1"/>
    <d v="2017-04-14T00:00:00"/>
    <d v="2017-04-01T00:00:00"/>
    <d v="2017-04-14T00:00:00"/>
    <s v="Friday"/>
    <d v="1899-12-30T14:33:45"/>
    <d v="1899-12-30T15:00:00"/>
    <n v="1"/>
    <d v="2017-04-14T00:00:00"/>
    <d v="2017-04-01T00:00:00"/>
    <d v="2017-04-14T00:00:00"/>
    <s v="Friday"/>
    <d v="1899-12-30T15:30:39"/>
    <d v="1899-12-30T16:00:00"/>
    <s v="One Way"/>
  </r>
  <r>
    <n v="1579257"/>
    <s v="Non-RFID Card Member"/>
    <m/>
    <m/>
    <n v="53140"/>
    <s v="UNITED STATES"/>
    <s v="Single Ride"/>
    <n v="109"/>
    <x v="32"/>
    <n v="43.078530000000001"/>
    <n v="-87.882620000000003"/>
    <x v="53"/>
    <n v="43.060786"/>
    <n v="-87.883825999999999"/>
    <n v="37"/>
    <n v="3"/>
    <n v="5.6"/>
    <n v="5.3"/>
    <n v="222"/>
    <n v="-1"/>
    <d v="2017-04-14T00:00:00"/>
    <d v="2017-04-01T00:00:00"/>
    <d v="2017-04-14T00:00:00"/>
    <s v="Friday"/>
    <d v="1899-12-30T15:21:06"/>
    <d v="1899-12-30T15:00:00"/>
    <n v="1"/>
    <d v="2017-04-14T00:00:00"/>
    <d v="2017-04-01T00:00:00"/>
    <d v="2017-04-14T00:00:00"/>
    <s v="Friday"/>
    <d v="1899-12-30T15:58:53"/>
    <d v="1899-12-30T16:00:00"/>
    <s v="One Way"/>
  </r>
  <r>
    <n v="1579354"/>
    <s v="Non-RFID Card Member"/>
    <m/>
    <m/>
    <n v="53189"/>
    <s v="UNITED STATES"/>
    <s v="Single Ride"/>
    <n v="47"/>
    <x v="25"/>
    <n v="43.058010000000003"/>
    <n v="-87.877300000000005"/>
    <x v="22"/>
    <n v="43.058010000000003"/>
    <n v="-87.877300000000005"/>
    <n v="50"/>
    <n v="3"/>
    <n v="7.5"/>
    <n v="7.1"/>
    <n v="300"/>
    <n v="-1"/>
    <d v="2017-04-14T00:00:00"/>
    <d v="2017-04-01T00:00:00"/>
    <d v="2017-04-14T00:00:00"/>
    <s v="Friday"/>
    <d v="1899-12-30T16:08:53"/>
    <d v="1899-12-30T16:00:00"/>
    <n v="1"/>
    <d v="2017-04-14T00:00:00"/>
    <d v="2017-04-01T00:00:00"/>
    <d v="2017-04-14T00:00:00"/>
    <s v="Friday"/>
    <d v="1899-12-30T16:58:34"/>
    <d v="1899-12-30T17:00:00"/>
    <s v="Round Trip"/>
  </r>
  <r>
    <n v="1579452"/>
    <s v="Non-RFID Card Member"/>
    <m/>
    <m/>
    <n v="53110"/>
    <s v="UNITED STATES"/>
    <s v="Single Ride"/>
    <n v="11109"/>
    <x v="12"/>
    <n v="43.052460000000004"/>
    <n v="-87.891000000000005"/>
    <x v="2"/>
    <n v="43.048200000000001"/>
    <n v="-87.900859999999994"/>
    <n v="38"/>
    <n v="3"/>
    <n v="5.7"/>
    <n v="5.4"/>
    <n v="228"/>
    <n v="-1"/>
    <d v="2017-04-14T00:00:00"/>
    <d v="2017-04-01T00:00:00"/>
    <d v="2017-04-14T00:00:00"/>
    <s v="Friday"/>
    <d v="1899-12-30T17:00:07"/>
    <d v="1899-12-30T17:00:00"/>
    <n v="1"/>
    <d v="2017-04-14T00:00:00"/>
    <d v="2017-04-01T00:00:00"/>
    <d v="2017-04-14T00:00:00"/>
    <s v="Friday"/>
    <d v="1899-12-30T17:38:04"/>
    <d v="1899-12-30T18:00:00"/>
    <s v="One Way"/>
  </r>
  <r>
    <n v="1578057"/>
    <s v="Non-RFID Card Member"/>
    <m/>
    <m/>
    <n v="53227"/>
    <s v="UNITED STATES"/>
    <s v="Single Ride"/>
    <n v="5421"/>
    <x v="8"/>
    <n v="43.038580000000003"/>
    <n v="-87.90934"/>
    <x v="12"/>
    <n v="43.036900000000003"/>
    <n v="-87.89667"/>
    <n v="25"/>
    <n v="0"/>
    <n v="3.8"/>
    <n v="3.6"/>
    <n v="150"/>
    <n v="-1"/>
    <d v="2017-04-14T00:00:00"/>
    <d v="2017-04-01T00:00:00"/>
    <d v="2017-04-14T00:00:00"/>
    <s v="Friday"/>
    <d v="1899-12-30T17:16:30"/>
    <d v="1899-12-30T17:00:00"/>
    <n v="1"/>
    <d v="2017-04-14T00:00:00"/>
    <d v="2017-04-01T00:00:00"/>
    <d v="2017-04-14T00:00:00"/>
    <s v="Friday"/>
    <d v="1899-12-30T17:41:41"/>
    <d v="1899-12-30T18:00:00"/>
    <s v="One Way"/>
  </r>
  <r>
    <n v="1578057"/>
    <s v="Non-RFID Card Member"/>
    <m/>
    <m/>
    <n v="53227"/>
    <s v="UNITED STATES"/>
    <s v="Single Ride"/>
    <n v="11153"/>
    <x v="8"/>
    <n v="43.038580000000003"/>
    <n v="-87.90934"/>
    <x v="12"/>
    <n v="43.036900000000003"/>
    <n v="-87.89667"/>
    <n v="24"/>
    <n v="0"/>
    <n v="3.6"/>
    <n v="3.4"/>
    <n v="144"/>
    <n v="-1"/>
    <d v="2017-04-14T00:00:00"/>
    <d v="2017-04-01T00:00:00"/>
    <d v="2017-04-14T00:00:00"/>
    <s v="Friday"/>
    <d v="1899-12-30T17:17:35"/>
    <d v="1899-12-30T17:00:00"/>
    <n v="1"/>
    <d v="2017-04-14T00:00:00"/>
    <d v="2017-04-01T00:00:00"/>
    <d v="2017-04-14T00:00:00"/>
    <s v="Friday"/>
    <d v="1899-12-30T17:41:46"/>
    <d v="1899-12-30T18:00:00"/>
    <s v="One Way"/>
  </r>
  <r>
    <n v="1579976"/>
    <s v="Non-RFID Card Member"/>
    <m/>
    <m/>
    <n v="53215"/>
    <s v="UNITED STATES"/>
    <s v="Single Ride"/>
    <n v="5472"/>
    <x v="9"/>
    <n v="43.05097"/>
    <n v="-87.906440000000003"/>
    <x v="57"/>
    <n v="43.02017"/>
    <n v="-87.933049999999994"/>
    <n v="38"/>
    <n v="3"/>
    <n v="5.7"/>
    <n v="5.4"/>
    <n v="228"/>
    <n v="-1"/>
    <d v="2017-04-14T00:00:00"/>
    <d v="2017-04-01T00:00:00"/>
    <d v="2017-04-14T00:00:00"/>
    <s v="Friday"/>
    <d v="1899-12-30T21:32:14"/>
    <d v="1899-12-30T22:00:00"/>
    <n v="1"/>
    <d v="2017-04-14T00:00:00"/>
    <d v="2017-04-01T00:00:00"/>
    <d v="2017-04-14T00:00:00"/>
    <s v="Friday"/>
    <d v="1899-12-30T22:10:20"/>
    <d v="1899-12-30T22:00:00"/>
    <s v="One Way"/>
  </r>
  <r>
    <n v="1382213"/>
    <s v="Non-RFID Card Member"/>
    <m/>
    <m/>
    <n v="53211"/>
    <s v="UNITED STATES"/>
    <s v="Single Ride"/>
    <n v="11102"/>
    <x v="37"/>
    <n v="43.036900000000003"/>
    <n v="-87.89667"/>
    <x v="11"/>
    <n v="43.052460000000004"/>
    <n v="-87.891000000000005"/>
    <n v="9"/>
    <n v="0"/>
    <n v="1.4"/>
    <n v="1.3"/>
    <n v="54"/>
    <n v="-1"/>
    <d v="2017-04-14T00:00:00"/>
    <d v="2017-04-01T00:00:00"/>
    <d v="2017-04-14T00:00:00"/>
    <s v="Friday"/>
    <d v="1899-12-30T22:26:30"/>
    <d v="1899-12-30T22:00:00"/>
    <n v="1"/>
    <d v="2017-04-14T00:00:00"/>
    <d v="2017-04-01T00:00:00"/>
    <d v="2017-04-14T00:00:00"/>
    <s v="Friday"/>
    <d v="1899-12-30T22:35:24"/>
    <d v="1899-12-30T23:00:00"/>
    <s v="One Way"/>
  </r>
  <r>
    <n v="1526089"/>
    <s v="Non-RFID Card Member"/>
    <m/>
    <m/>
    <n v="53217"/>
    <s v="UNITED STATES"/>
    <s v="Single Ride"/>
    <n v="2968"/>
    <x v="50"/>
    <n v="43.026229999999998"/>
    <n v="-87.912809999999993"/>
    <x v="28"/>
    <n v="43.045712999999999"/>
    <n v="-87.899756999999994"/>
    <n v="19"/>
    <n v="0"/>
    <n v="2.9"/>
    <n v="2.7"/>
    <n v="114"/>
    <n v="-1"/>
    <d v="2017-04-14T00:00:00"/>
    <d v="2017-04-01T00:00:00"/>
    <d v="2017-04-14T00:00:00"/>
    <s v="Friday"/>
    <d v="1899-12-30T22:46:11"/>
    <d v="1899-12-30T23:00:00"/>
    <n v="1"/>
    <d v="2017-04-14T00:00:00"/>
    <d v="2017-04-01T00:00:00"/>
    <d v="2017-04-14T00:00:00"/>
    <s v="Friday"/>
    <d v="1899-12-30T23:05:10"/>
    <d v="1899-12-30T23:00:00"/>
    <s v="One Way"/>
  </r>
  <r>
    <n v="1580356"/>
    <s v="Non-RFID Card Member"/>
    <m/>
    <m/>
    <n v="61528"/>
    <s v="UNITED STATES"/>
    <s v="Single Ride"/>
    <n v="11046"/>
    <x v="0"/>
    <n v="43.042490000000001"/>
    <n v="-87.909959999999998"/>
    <x v="11"/>
    <n v="43.052460000000004"/>
    <n v="-87.891000000000005"/>
    <n v="64"/>
    <n v="3"/>
    <n v="9.6"/>
    <n v="9.1"/>
    <n v="384"/>
    <n v="-1"/>
    <d v="2017-04-15T00:00:00"/>
    <d v="2017-04-01T00:00:00"/>
    <d v="2017-04-15T00:00:00"/>
    <s v="Saturday"/>
    <d v="1899-12-30T09:18:57"/>
    <d v="1899-12-30T09:00:00"/>
    <n v="1"/>
    <d v="2017-04-15T00:00:00"/>
    <d v="2017-04-01T00:00:00"/>
    <d v="2017-04-15T00:00:00"/>
    <s v="Saturday"/>
    <d v="1899-12-30T10:22:02"/>
    <d v="1899-12-30T10:00:00"/>
    <s v="One Way"/>
  </r>
  <r>
    <n v="1340900"/>
    <s v="Non-RFID Card Member"/>
    <m/>
    <m/>
    <n v="53213"/>
    <s v="UNITED STATES"/>
    <s v="Single Ride"/>
    <n v="47"/>
    <x v="25"/>
    <n v="43.058010000000003"/>
    <n v="-87.877300000000005"/>
    <x v="22"/>
    <n v="43.058010000000003"/>
    <n v="-87.877300000000005"/>
    <n v="30"/>
    <n v="0"/>
    <n v="4.5"/>
    <n v="4.3"/>
    <n v="180"/>
    <n v="-1"/>
    <d v="2017-04-15T00:00:00"/>
    <d v="2017-04-01T00:00:00"/>
    <d v="2017-04-15T00:00:00"/>
    <s v="Saturday"/>
    <d v="1899-12-30T10:23:21"/>
    <d v="1899-12-30T10:00:00"/>
    <n v="1"/>
    <d v="2017-04-15T00:00:00"/>
    <d v="2017-04-01T00:00:00"/>
    <d v="2017-04-15T00:00:00"/>
    <s v="Saturday"/>
    <d v="1899-12-30T10:53:39"/>
    <d v="1899-12-30T11:00:00"/>
    <s v="Round Trip"/>
  </r>
  <r>
    <n v="1306778"/>
    <s v="Non-RFID Card Member"/>
    <m/>
    <m/>
    <n v="53204"/>
    <s v="UNITED STATES"/>
    <s v="Single Ride"/>
    <n v="960"/>
    <x v="33"/>
    <n v="43.004728999999998"/>
    <n v="-87.905463999999995"/>
    <x v="42"/>
    <n v="43.020020000000002"/>
    <n v="-87.912540000000007"/>
    <n v="9"/>
    <n v="0"/>
    <n v="1.4"/>
    <n v="1.3"/>
    <n v="54"/>
    <n v="-1"/>
    <d v="2017-04-15T00:00:00"/>
    <d v="2017-04-01T00:00:00"/>
    <d v="2017-04-15T00:00:00"/>
    <s v="Saturday"/>
    <d v="1899-12-30T10:28:14"/>
    <d v="1899-12-30T10:00:00"/>
    <n v="1"/>
    <d v="2017-04-15T00:00:00"/>
    <d v="2017-04-01T00:00:00"/>
    <d v="2017-04-15T00:00:00"/>
    <s v="Saturday"/>
    <d v="1899-12-30T10:37:39"/>
    <d v="1899-12-30T11:00:00"/>
    <s v="One Way"/>
  </r>
  <r>
    <n v="1580523"/>
    <s v="Non-RFID Card Member"/>
    <m/>
    <m/>
    <n v="60030"/>
    <s v="UNITED STATES"/>
    <s v="Single Ride"/>
    <n v="48"/>
    <x v="32"/>
    <n v="43.078530000000001"/>
    <n v="-87.882620000000003"/>
    <x v="38"/>
    <n v="43.069021999999997"/>
    <n v="-87.887940999999998"/>
    <n v="34"/>
    <n v="0"/>
    <n v="5.0999999999999996"/>
    <n v="4.8"/>
    <n v="204"/>
    <n v="-1"/>
    <d v="2017-04-15T00:00:00"/>
    <d v="2017-04-01T00:00:00"/>
    <d v="2017-04-15T00:00:00"/>
    <s v="Saturday"/>
    <d v="1899-12-30T10:29:17"/>
    <d v="1899-12-30T10:00:00"/>
    <n v="1"/>
    <d v="2017-04-15T00:00:00"/>
    <d v="2017-04-01T00:00:00"/>
    <d v="2017-04-15T00:00:00"/>
    <s v="Saturday"/>
    <d v="1899-12-30T11:03:21"/>
    <d v="1899-12-30T11:00:00"/>
    <s v="One Way"/>
  </r>
  <r>
    <n v="1580578"/>
    <s v="Non-RFID Card Member"/>
    <m/>
    <m/>
    <n v="53045"/>
    <s v="UNITED STATES"/>
    <s v="Single Ride"/>
    <n v="11153"/>
    <x v="37"/>
    <n v="43.036900000000003"/>
    <n v="-87.89667"/>
    <x v="12"/>
    <n v="43.036900000000003"/>
    <n v="-87.89667"/>
    <n v="52"/>
    <n v="3"/>
    <n v="7.8"/>
    <n v="7.4"/>
    <n v="312"/>
    <n v="-1"/>
    <d v="2017-04-15T00:00:00"/>
    <d v="2017-04-01T00:00:00"/>
    <d v="2017-04-15T00:00:00"/>
    <s v="Saturday"/>
    <d v="1899-12-30T10:39:29"/>
    <d v="1899-12-30T11:00:00"/>
    <n v="1"/>
    <d v="2017-04-15T00:00:00"/>
    <d v="2017-04-01T00:00:00"/>
    <d v="2017-04-15T00:00:00"/>
    <s v="Saturday"/>
    <d v="1899-12-30T11:31:57"/>
    <d v="1899-12-30T12:00:00"/>
    <s v="Round Trip"/>
  </r>
  <r>
    <n v="1580562"/>
    <s v="Non-RFID Card Member"/>
    <m/>
    <m/>
    <n v="51234"/>
    <s v="UNITED STATES"/>
    <s v="Single Ride"/>
    <n v="11100"/>
    <x v="23"/>
    <n v="43.053040000000003"/>
    <n v="-87.897660000000002"/>
    <x v="11"/>
    <n v="43.052460000000004"/>
    <n v="-87.891000000000005"/>
    <n v="263"/>
    <n v="27"/>
    <n v="18"/>
    <n v="17.100000000000001"/>
    <n v="720"/>
    <n v="-1"/>
    <d v="2017-04-15T00:00:00"/>
    <d v="2017-04-01T00:00:00"/>
    <d v="2017-04-15T00:00:00"/>
    <s v="Saturday"/>
    <d v="1899-12-30T10:40:39"/>
    <d v="1899-12-30T11:00:00"/>
    <n v="1"/>
    <d v="2017-04-15T00:00:00"/>
    <d v="2017-04-01T00:00:00"/>
    <d v="2017-04-15T00:00:00"/>
    <s v="Saturday"/>
    <d v="1899-12-30T15:03:26"/>
    <d v="1899-12-30T15:00:00"/>
    <s v="One Way"/>
  </r>
  <r>
    <n v="1580727"/>
    <s v="Non-RFID Card Member"/>
    <m/>
    <m/>
    <n v="52722"/>
    <s v="UNITED STATES"/>
    <s v="Single Ride"/>
    <n v="13"/>
    <x v="16"/>
    <n v="43.03913"/>
    <n v="-87.916150000000002"/>
    <x v="6"/>
    <n v="43.03519"/>
    <n v="-87.907390000000007"/>
    <n v="13"/>
    <n v="0"/>
    <n v="2"/>
    <n v="1.9"/>
    <n v="78"/>
    <n v="-1"/>
    <d v="2017-04-15T00:00:00"/>
    <d v="2017-04-01T00:00:00"/>
    <d v="2017-04-15T00:00:00"/>
    <s v="Saturday"/>
    <d v="1899-12-30T11:08:12"/>
    <d v="1899-12-30T11:00:00"/>
    <n v="1"/>
    <d v="2017-04-15T00:00:00"/>
    <d v="2017-04-01T00:00:00"/>
    <d v="2017-04-15T00:00:00"/>
    <s v="Saturday"/>
    <d v="1899-12-30T11:21:25"/>
    <d v="1899-12-30T11:00:00"/>
    <s v="One Way"/>
  </r>
  <r>
    <n v="1580742"/>
    <s v="Non-RFID Card Member"/>
    <m/>
    <m/>
    <n v="19147"/>
    <s v="UNITED STATES"/>
    <s v="Single Ride"/>
    <n v="106"/>
    <x v="8"/>
    <n v="43.038580000000003"/>
    <n v="-87.90934"/>
    <x v="22"/>
    <n v="43.058010000000003"/>
    <n v="-87.877300000000005"/>
    <n v="60"/>
    <n v="3"/>
    <n v="9"/>
    <n v="8.6"/>
    <n v="360"/>
    <n v="-1"/>
    <d v="2017-04-15T00:00:00"/>
    <d v="2017-04-01T00:00:00"/>
    <d v="2017-04-15T00:00:00"/>
    <s v="Saturday"/>
    <d v="1899-12-30T11:10:30"/>
    <d v="1899-12-30T11:00:00"/>
    <n v="1"/>
    <d v="2017-04-15T00:00:00"/>
    <d v="2017-04-01T00:00:00"/>
    <d v="2017-04-15T00:00:00"/>
    <s v="Saturday"/>
    <d v="1899-12-30T12:10:26"/>
    <d v="1899-12-30T12:00:00"/>
    <s v="One Way"/>
  </r>
  <r>
    <n v="1580819"/>
    <s v="Non-RFID Card Member"/>
    <m/>
    <m/>
    <n v="55057"/>
    <s v="UNITED STATES"/>
    <s v="Single Ride"/>
    <n v="271"/>
    <x v="5"/>
    <n v="43.031320000000001"/>
    <n v="-87.904259999999994"/>
    <x v="41"/>
    <n v="43.031320000000001"/>
    <n v="-87.904259999999994"/>
    <n v="71"/>
    <n v="6"/>
    <n v="10.7"/>
    <n v="10.1"/>
    <n v="426"/>
    <n v="-1"/>
    <d v="2017-04-15T00:00:00"/>
    <d v="2017-04-01T00:00:00"/>
    <d v="2017-04-15T00:00:00"/>
    <s v="Saturday"/>
    <d v="1899-12-30T11:24:39"/>
    <d v="1899-12-30T11:00:00"/>
    <n v="1"/>
    <d v="2017-04-15T00:00:00"/>
    <d v="2017-04-01T00:00:00"/>
    <d v="2017-04-15T00:00:00"/>
    <s v="Saturday"/>
    <d v="1899-12-30T12:35:58"/>
    <d v="1899-12-30T13:00:00"/>
    <s v="Round Trip"/>
  </r>
  <r>
    <n v="1580819"/>
    <s v="Non-RFID Card Member"/>
    <m/>
    <m/>
    <n v="55057"/>
    <s v="UNITED STATES"/>
    <s v="Single Ride"/>
    <n v="182"/>
    <x v="5"/>
    <n v="43.031320000000001"/>
    <n v="-87.904259999999994"/>
    <x v="41"/>
    <n v="43.031320000000001"/>
    <n v="-87.904259999999994"/>
    <n v="71"/>
    <n v="6"/>
    <n v="10.7"/>
    <n v="10.1"/>
    <n v="426"/>
    <n v="-1"/>
    <d v="2017-04-15T00:00:00"/>
    <d v="2017-04-01T00:00:00"/>
    <d v="2017-04-15T00:00:00"/>
    <s v="Saturday"/>
    <d v="1899-12-30T11:25:46"/>
    <d v="1899-12-30T11:00:00"/>
    <n v="1"/>
    <d v="2017-04-15T00:00:00"/>
    <d v="2017-04-01T00:00:00"/>
    <d v="2017-04-15T00:00:00"/>
    <s v="Saturday"/>
    <d v="1899-12-30T12:36:40"/>
    <d v="1899-12-30T13:00:00"/>
    <s v="Round Trip"/>
  </r>
  <r>
    <n v="1580914"/>
    <s v="Non-RFID Card Member"/>
    <m/>
    <m/>
    <n v="53217"/>
    <s v="UNITED STATES"/>
    <s v="Single Ride"/>
    <n v="11079"/>
    <x v="37"/>
    <n v="43.036900000000003"/>
    <n v="-87.89667"/>
    <x v="12"/>
    <n v="43.036900000000003"/>
    <n v="-87.89667"/>
    <n v="23"/>
    <n v="0"/>
    <n v="3.5"/>
    <n v="3.3"/>
    <n v="138"/>
    <n v="-1"/>
    <d v="2017-04-15T00:00:00"/>
    <d v="2017-04-01T00:00:00"/>
    <d v="2017-04-15T00:00:00"/>
    <s v="Saturday"/>
    <d v="1899-12-30T11:45:31"/>
    <d v="1899-12-30T12:00:00"/>
    <n v="1"/>
    <d v="2017-04-15T00:00:00"/>
    <d v="2017-04-01T00:00:00"/>
    <d v="2017-04-15T00:00:00"/>
    <s v="Saturday"/>
    <d v="1899-12-30T12:08:58"/>
    <d v="1899-12-30T12:00:00"/>
    <s v="Round Trip"/>
  </r>
  <r>
    <n v="1580916"/>
    <s v="Non-RFID Card Member"/>
    <m/>
    <m/>
    <n v="53218"/>
    <s v="UNITED STATES"/>
    <s v="Single Ride"/>
    <n v="35"/>
    <x v="38"/>
    <n v="43.058619999999998"/>
    <n v="-87.885319999999993"/>
    <x v="7"/>
    <n v="43.038580000000003"/>
    <n v="-87.90934"/>
    <n v="0"/>
    <n v="0"/>
    <n v="0"/>
    <n v="0"/>
    <n v="0"/>
    <n v="-1"/>
    <d v="2017-04-15T00:00:00"/>
    <d v="2017-04-01T00:00:00"/>
    <d v="2017-04-15T00:00:00"/>
    <s v="Saturday"/>
    <d v="1899-12-30T11:45:38"/>
    <d v="1899-12-30T12:00:00"/>
    <n v="1"/>
    <d v="2017-04-15T00:00:00"/>
    <d v="2017-04-01T00:00:00"/>
    <d v="2017-04-15T00:00:00"/>
    <s v="Saturday"/>
    <d v="1899-12-30T11:45:38"/>
    <d v="1899-12-30T12:00:00"/>
    <s v="One Way"/>
  </r>
  <r>
    <n v="1580934"/>
    <s v="Non-RFID Card Member"/>
    <m/>
    <m/>
    <n v="53211"/>
    <s v="UNITED STATES"/>
    <s v="Single Ride"/>
    <n v="11062"/>
    <x v="41"/>
    <n v="43.031480000000002"/>
    <n v="-87.908169999999998"/>
    <x v="43"/>
    <n v="43.031480000000002"/>
    <n v="-87.908169999999998"/>
    <n v="36"/>
    <n v="3"/>
    <n v="5.4"/>
    <n v="5.0999999999999996"/>
    <n v="216"/>
    <n v="-1"/>
    <d v="2017-04-15T00:00:00"/>
    <d v="2017-04-01T00:00:00"/>
    <d v="2017-04-15T00:00:00"/>
    <s v="Saturday"/>
    <d v="1899-12-30T11:49:24"/>
    <d v="1899-12-30T12:00:00"/>
    <n v="1"/>
    <d v="2017-04-15T00:00:00"/>
    <d v="2017-04-01T00:00:00"/>
    <d v="2017-04-15T00:00:00"/>
    <s v="Saturday"/>
    <d v="1899-12-30T12:25:56"/>
    <d v="1899-12-30T12:00:00"/>
    <s v="Round Trip"/>
  </r>
  <r>
    <n v="1580971"/>
    <s v="Non-RFID Card Member"/>
    <m/>
    <m/>
    <n v="53204"/>
    <s v="UNITED STATES"/>
    <s v="Single Ride"/>
    <n v="5483"/>
    <x v="50"/>
    <n v="43.026229999999998"/>
    <n v="-87.912809999999993"/>
    <x v="22"/>
    <n v="43.058010000000003"/>
    <n v="-87.877300000000005"/>
    <n v="40"/>
    <n v="3"/>
    <n v="6"/>
    <n v="5.7"/>
    <n v="240"/>
    <n v="-1"/>
    <d v="2017-04-15T00:00:00"/>
    <d v="2017-04-01T00:00:00"/>
    <d v="2017-04-15T00:00:00"/>
    <s v="Saturday"/>
    <d v="1899-12-30T11:54:49"/>
    <d v="1899-12-30T12:00:00"/>
    <n v="1"/>
    <d v="2017-04-15T00:00:00"/>
    <d v="2017-04-01T00:00:00"/>
    <d v="2017-04-15T00:00:00"/>
    <s v="Saturday"/>
    <d v="1899-12-30T12:34:01"/>
    <d v="1899-12-30T13:00:00"/>
    <s v="One Way"/>
  </r>
  <r>
    <n v="1581032"/>
    <s v="Non-RFID Card Member"/>
    <m/>
    <m/>
    <n v="60031"/>
    <s v="UNITED STATES"/>
    <s v="Single Ride"/>
    <n v="982"/>
    <x v="12"/>
    <n v="43.052460000000004"/>
    <n v="-87.891000000000005"/>
    <x v="11"/>
    <n v="43.052460000000004"/>
    <n v="-87.891000000000005"/>
    <n v="110"/>
    <n v="12"/>
    <n v="16.5"/>
    <n v="15.7"/>
    <n v="660"/>
    <n v="-1"/>
    <d v="2017-04-15T00:00:00"/>
    <d v="2017-04-01T00:00:00"/>
    <d v="2017-04-15T00:00:00"/>
    <s v="Saturday"/>
    <d v="1899-12-30T12:07:42"/>
    <d v="1899-12-30T12:00:00"/>
    <n v="1"/>
    <d v="2017-04-15T00:00:00"/>
    <d v="2017-04-01T00:00:00"/>
    <d v="2017-04-15T00:00:00"/>
    <s v="Saturday"/>
    <d v="1899-12-30T13:57:15"/>
    <d v="1899-12-30T14:00:00"/>
    <s v="Round Trip"/>
  </r>
  <r>
    <n v="1352981"/>
    <s v="Non-RFID Card Member"/>
    <m/>
    <m/>
    <n v="53202"/>
    <s v="UNITED STATES"/>
    <s v="Single Ride"/>
    <n v="11076"/>
    <x v="11"/>
    <n v="43.04804"/>
    <n v="-87.896720000000002"/>
    <x v="10"/>
    <n v="43.058619999999998"/>
    <n v="-87.885319999999993"/>
    <n v="7"/>
    <n v="0"/>
    <n v="1.1000000000000001"/>
    <n v="1"/>
    <n v="42"/>
    <n v="-1"/>
    <d v="2017-04-15T00:00:00"/>
    <d v="2017-04-01T00:00:00"/>
    <d v="2017-04-15T00:00:00"/>
    <s v="Saturday"/>
    <d v="1899-12-30T12:11:44"/>
    <d v="1899-12-30T12:00:00"/>
    <n v="1"/>
    <d v="2017-04-15T00:00:00"/>
    <d v="2017-04-01T00:00:00"/>
    <d v="2017-04-15T00:00:00"/>
    <s v="Saturday"/>
    <d v="1899-12-30T12:18:56"/>
    <d v="1899-12-30T12:00:00"/>
    <s v="One Way"/>
  </r>
  <r>
    <n v="1581047"/>
    <s v="Non-RFID Card Member"/>
    <m/>
    <m/>
    <n v="53132"/>
    <s v="UNITED STATES"/>
    <s v="Single Ride"/>
    <n v="200"/>
    <x v="37"/>
    <n v="43.036900000000003"/>
    <n v="-87.89667"/>
    <x v="12"/>
    <n v="43.036900000000003"/>
    <n v="-87.89667"/>
    <n v="95"/>
    <n v="9"/>
    <n v="14.3"/>
    <n v="13.5"/>
    <n v="570"/>
    <n v="-1"/>
    <d v="2017-04-15T00:00:00"/>
    <d v="2017-04-01T00:00:00"/>
    <d v="2017-04-15T00:00:00"/>
    <s v="Saturday"/>
    <d v="1899-12-30T12:13:44"/>
    <d v="1899-12-30T12:00:00"/>
    <n v="1"/>
    <d v="2017-04-15T00:00:00"/>
    <d v="2017-04-01T00:00:00"/>
    <d v="2017-04-15T00:00:00"/>
    <s v="Saturday"/>
    <d v="1899-12-30T13:48:39"/>
    <d v="1899-12-30T14:00:00"/>
    <s v="Round Trip"/>
  </r>
  <r>
    <n v="1581060"/>
    <s v="Non-RFID Card Member"/>
    <m/>
    <m/>
    <n v="53110"/>
    <s v="UNITED STATES"/>
    <s v="Single Ride"/>
    <n v="11101"/>
    <x v="8"/>
    <n v="43.038580000000003"/>
    <n v="-87.90934"/>
    <x v="7"/>
    <n v="43.038580000000003"/>
    <n v="-87.90934"/>
    <n v="78"/>
    <n v="6"/>
    <n v="11.7"/>
    <n v="11.1"/>
    <n v="468"/>
    <n v="-1"/>
    <d v="2017-04-15T00:00:00"/>
    <d v="2017-04-01T00:00:00"/>
    <d v="2017-04-15T00:00:00"/>
    <s v="Saturday"/>
    <d v="1899-12-30T12:15:18"/>
    <d v="1899-12-30T12:00:00"/>
    <n v="1"/>
    <d v="2017-04-15T00:00:00"/>
    <d v="2017-04-01T00:00:00"/>
    <d v="2017-04-15T00:00:00"/>
    <s v="Saturday"/>
    <d v="1899-12-30T13:33:33"/>
    <d v="1899-12-30T14:00:00"/>
    <s v="Round Trip"/>
  </r>
  <r>
    <n v="1581122"/>
    <s v="Non-RFID Card Member"/>
    <m/>
    <m/>
    <n v="53092"/>
    <s v="UNITED STATES"/>
    <s v="Single Ride"/>
    <n v="5529"/>
    <x v="37"/>
    <n v="43.036900000000003"/>
    <n v="-87.89667"/>
    <x v="12"/>
    <n v="43.036900000000003"/>
    <n v="-87.89667"/>
    <n v="40"/>
    <n v="3"/>
    <n v="6"/>
    <n v="5.7"/>
    <n v="240"/>
    <n v="-1"/>
    <d v="2017-04-15T00:00:00"/>
    <d v="2017-04-01T00:00:00"/>
    <d v="2017-04-15T00:00:00"/>
    <s v="Saturday"/>
    <d v="1899-12-30T12:33:33"/>
    <d v="1899-12-30T13:00:00"/>
    <n v="1"/>
    <d v="2017-04-15T00:00:00"/>
    <d v="2017-04-01T00:00:00"/>
    <d v="2017-04-15T00:00:00"/>
    <s v="Saturday"/>
    <d v="1899-12-30T13:13:25"/>
    <d v="1899-12-30T13:00:00"/>
    <s v="Round Trip"/>
  </r>
  <r>
    <n v="1581216"/>
    <s v="Non-RFID Card Member"/>
    <m/>
    <m/>
    <n v="53142"/>
    <s v="UNITED STATES"/>
    <s v="Single Ride"/>
    <n v="5524"/>
    <x v="3"/>
    <n v="43.03519"/>
    <n v="-87.907390000000007"/>
    <x v="10"/>
    <n v="43.058619999999998"/>
    <n v="-87.885319999999993"/>
    <n v="41"/>
    <n v="3"/>
    <n v="6.2"/>
    <n v="5.8"/>
    <n v="246"/>
    <n v="-1"/>
    <d v="2017-04-15T00:00:00"/>
    <d v="2017-04-01T00:00:00"/>
    <d v="2017-04-15T00:00:00"/>
    <s v="Saturday"/>
    <d v="1899-12-30T12:41:35"/>
    <d v="1899-12-30T13:00:00"/>
    <n v="1"/>
    <d v="2017-04-15T00:00:00"/>
    <d v="2017-04-01T00:00:00"/>
    <d v="2017-04-15T00:00:00"/>
    <s v="Saturday"/>
    <d v="1899-12-30T13:22:52"/>
    <d v="1899-12-30T13:00:00"/>
    <s v="One Way"/>
  </r>
  <r>
    <n v="1364467"/>
    <s v="Non-RFID Card Member"/>
    <m/>
    <m/>
    <n v="94558"/>
    <s v="UNITED STATES"/>
    <s v="Single Ride"/>
    <n v="5438"/>
    <x v="13"/>
    <n v="43.038649999999997"/>
    <n v="-87.921930000000003"/>
    <x v="25"/>
    <n v="43.074890000000003"/>
    <n v="-87.882810000000006"/>
    <n v="27"/>
    <n v="0"/>
    <n v="4.0999999999999996"/>
    <n v="3.8"/>
    <n v="162"/>
    <n v="-1"/>
    <d v="2017-04-15T00:00:00"/>
    <d v="2017-04-01T00:00:00"/>
    <d v="2017-04-15T00:00:00"/>
    <s v="Saturday"/>
    <d v="1899-12-30T13:05:58"/>
    <d v="1899-12-30T13:00:00"/>
    <n v="1"/>
    <d v="2017-04-15T00:00:00"/>
    <d v="2017-04-01T00:00:00"/>
    <d v="2017-04-15T00:00:00"/>
    <s v="Saturday"/>
    <d v="1899-12-30T13:32:38"/>
    <d v="1899-12-30T14:00:00"/>
    <s v="One Way"/>
  </r>
  <r>
    <n v="1581384"/>
    <s v="Non-RFID Card Member"/>
    <m/>
    <m/>
    <n v="53204"/>
    <s v="UNITED STATES"/>
    <s v="Single Ride"/>
    <n v="5428"/>
    <x v="34"/>
    <n v="43.02948"/>
    <n v="-87.912819999999996"/>
    <x v="41"/>
    <n v="43.031320000000001"/>
    <n v="-87.904259999999994"/>
    <n v="16"/>
    <n v="0"/>
    <n v="2.4"/>
    <n v="2.2999999999999998"/>
    <n v="96"/>
    <n v="-1"/>
    <d v="2017-04-15T00:00:00"/>
    <d v="2017-04-01T00:00:00"/>
    <d v="2017-04-15T00:00:00"/>
    <s v="Saturday"/>
    <d v="1899-12-30T13:10:30"/>
    <d v="1899-12-30T13:00:00"/>
    <n v="1"/>
    <d v="2017-04-15T00:00:00"/>
    <d v="2017-04-01T00:00:00"/>
    <d v="2017-04-15T00:00:00"/>
    <s v="Saturday"/>
    <d v="1899-12-30T13:26:32"/>
    <d v="1899-12-30T13:00:00"/>
    <s v="One Way"/>
  </r>
  <r>
    <n v="1580976"/>
    <s v="Non-RFID Card Member"/>
    <m/>
    <m/>
    <n v="53202"/>
    <s v="UNITED STATES"/>
    <s v="Single Ride"/>
    <n v="5558"/>
    <x v="38"/>
    <n v="43.058619999999998"/>
    <n v="-87.885319999999993"/>
    <x v="36"/>
    <n v="43.038719999999998"/>
    <n v="-87.905339999999995"/>
    <n v="19"/>
    <n v="0"/>
    <n v="2.9"/>
    <n v="2.7"/>
    <n v="114"/>
    <n v="-1"/>
    <d v="2017-04-15T00:00:00"/>
    <d v="2017-04-01T00:00:00"/>
    <d v="2017-04-15T00:00:00"/>
    <s v="Saturday"/>
    <d v="1899-12-30T13:18:58"/>
    <d v="1899-12-30T13:00:00"/>
    <n v="1"/>
    <d v="2017-04-15T00:00:00"/>
    <d v="2017-04-01T00:00:00"/>
    <d v="2017-04-15T00:00:00"/>
    <s v="Saturday"/>
    <d v="1899-12-30T13:37:19"/>
    <d v="1899-12-30T14:00:00"/>
    <s v="One Way"/>
  </r>
  <r>
    <n v="1581449"/>
    <s v="Non-RFID Card Member"/>
    <m/>
    <m/>
    <n v="53222"/>
    <s v="UNITED STATES"/>
    <s v="Single Ride"/>
    <n v="5"/>
    <x v="3"/>
    <n v="43.03519"/>
    <n v="-87.907390000000007"/>
    <x v="6"/>
    <n v="43.03519"/>
    <n v="-87.907390000000007"/>
    <n v="57"/>
    <n v="6"/>
    <n v="8.6"/>
    <n v="8.1"/>
    <n v="342"/>
    <n v="-1"/>
    <d v="2017-04-15T00:00:00"/>
    <d v="2017-04-01T00:00:00"/>
    <d v="2017-04-15T00:00:00"/>
    <s v="Saturday"/>
    <d v="1899-12-30T13:22:09"/>
    <d v="1899-12-30T13:00:00"/>
    <n v="1"/>
    <d v="2017-04-15T00:00:00"/>
    <d v="2017-04-01T00:00:00"/>
    <d v="2017-04-15T00:00:00"/>
    <s v="Saturday"/>
    <d v="1899-12-30T14:19:15"/>
    <d v="1899-12-30T14:00:00"/>
    <s v="Round Trip"/>
  </r>
  <r>
    <n v="1581556"/>
    <s v="Non-RFID Card Member"/>
    <m/>
    <m/>
    <n v="53715"/>
    <s v="UNITED STATES"/>
    <s v="Single Ride"/>
    <n v="143"/>
    <x v="25"/>
    <n v="43.058010000000003"/>
    <n v="-87.877300000000005"/>
    <x v="22"/>
    <n v="43.058010000000003"/>
    <n v="-87.877300000000005"/>
    <n v="65"/>
    <n v="9"/>
    <n v="9.8000000000000007"/>
    <n v="9.3000000000000007"/>
    <n v="390"/>
    <n v="-1"/>
    <d v="2017-04-15T00:00:00"/>
    <d v="2017-04-01T00:00:00"/>
    <d v="2017-04-15T00:00:00"/>
    <s v="Saturday"/>
    <d v="1899-12-30T13:39:33"/>
    <d v="1899-12-30T14:00:00"/>
    <n v="1"/>
    <d v="2017-04-15T00:00:00"/>
    <d v="2017-04-01T00:00:00"/>
    <d v="2017-04-15T00:00:00"/>
    <s v="Saturday"/>
    <d v="1899-12-30T14:44:56"/>
    <d v="1899-12-30T15:00:00"/>
    <s v="Round Trip"/>
  </r>
  <r>
    <n v="1581577"/>
    <s v="Non-RFID Card Member"/>
    <m/>
    <m/>
    <n v="7650"/>
    <s v="UNITED STATES"/>
    <s v="Single Ride"/>
    <n v="11065"/>
    <x v="3"/>
    <n v="43.03519"/>
    <n v="-87.907390000000007"/>
    <x v="6"/>
    <n v="43.03519"/>
    <n v="-87.907390000000007"/>
    <n v="110"/>
    <n v="12"/>
    <n v="16.5"/>
    <n v="15.7"/>
    <n v="660"/>
    <n v="-1"/>
    <d v="2017-04-15T00:00:00"/>
    <d v="2017-04-01T00:00:00"/>
    <d v="2017-04-15T00:00:00"/>
    <s v="Saturday"/>
    <d v="1899-12-30T13:45:57"/>
    <d v="1899-12-30T14:00:00"/>
    <n v="1"/>
    <d v="2017-04-15T00:00:00"/>
    <d v="2017-04-01T00:00:00"/>
    <d v="2017-04-15T00:00:00"/>
    <s v="Saturday"/>
    <d v="1899-12-30T15:35:38"/>
    <d v="1899-12-30T16:00:00"/>
    <s v="Round Trip"/>
  </r>
  <r>
    <n v="1581600"/>
    <s v="Non-RFID Card Member"/>
    <m/>
    <m/>
    <n v="921"/>
    <s v="UNITED STATES"/>
    <s v="Single Ride"/>
    <n v="81"/>
    <x v="32"/>
    <n v="43.078530000000001"/>
    <n v="-87.882620000000003"/>
    <x v="22"/>
    <n v="43.058010000000003"/>
    <n v="-87.877300000000005"/>
    <n v="79"/>
    <n v="9"/>
    <n v="11.9"/>
    <n v="11.3"/>
    <n v="474"/>
    <n v="-1"/>
    <d v="2017-04-15T00:00:00"/>
    <d v="2017-04-01T00:00:00"/>
    <d v="2017-04-15T00:00:00"/>
    <s v="Saturday"/>
    <d v="1899-12-30T13:47:52"/>
    <d v="1899-12-30T14:00:00"/>
    <n v="1"/>
    <d v="2017-04-15T00:00:00"/>
    <d v="2017-04-01T00:00:00"/>
    <d v="2017-04-15T00:00:00"/>
    <s v="Saturday"/>
    <d v="1899-12-30T15:06:47"/>
    <d v="1899-12-30T15:00:00"/>
    <s v="One Way"/>
  </r>
  <r>
    <n v="1581622"/>
    <s v="Non-RFID Card Member"/>
    <m/>
    <m/>
    <n v="53209"/>
    <s v="UNITED STATES"/>
    <s v="Single Ride"/>
    <n v="43"/>
    <x v="53"/>
    <n v="43.074655999999997"/>
    <n v="-87.889011999999994"/>
    <x v="2"/>
    <n v="43.048200000000001"/>
    <n v="-87.900859999999994"/>
    <n v="48"/>
    <n v="6"/>
    <n v="7.2"/>
    <n v="6.8"/>
    <n v="288"/>
    <n v="-1"/>
    <d v="2017-04-15T00:00:00"/>
    <d v="2017-04-01T00:00:00"/>
    <d v="2017-04-15T00:00:00"/>
    <s v="Saturday"/>
    <d v="1899-12-30T13:51:47"/>
    <d v="1899-12-30T14:00:00"/>
    <n v="1"/>
    <d v="2017-04-15T00:00:00"/>
    <d v="2017-04-01T00:00:00"/>
    <d v="2017-04-15T00:00:00"/>
    <s v="Saturday"/>
    <d v="1899-12-30T14:39:39"/>
    <d v="1899-12-30T15:00:00"/>
    <s v="One Way"/>
  </r>
  <r>
    <n v="1581663"/>
    <s v="Non-RFID Card Member"/>
    <m/>
    <m/>
    <n v="53211"/>
    <s v="UNITED STATES"/>
    <s v="Single Ride"/>
    <n v="231"/>
    <x v="35"/>
    <n v="43.060250000000003"/>
    <n v="-87.892169999999993"/>
    <x v="47"/>
    <n v="43.060250000000003"/>
    <n v="-87.892169999999993"/>
    <n v="88"/>
    <n v="9"/>
    <n v="13.2"/>
    <n v="12.5"/>
    <n v="528"/>
    <n v="-1"/>
    <d v="2017-04-15T00:00:00"/>
    <d v="2017-04-01T00:00:00"/>
    <d v="2017-04-15T00:00:00"/>
    <s v="Saturday"/>
    <d v="1899-12-30T13:59:06"/>
    <d v="1899-12-30T14:00:00"/>
    <n v="1"/>
    <d v="2017-04-15T00:00:00"/>
    <d v="2017-04-01T00:00:00"/>
    <d v="2017-04-15T00:00:00"/>
    <s v="Saturday"/>
    <d v="1899-12-30T15:27:12"/>
    <d v="1899-12-30T15:00:00"/>
    <s v="Round Trip"/>
  </r>
  <r>
    <n v="1573815"/>
    <s v="Non-RFID Card Member"/>
    <m/>
    <m/>
    <n v="53204"/>
    <s v="UNITED STATES"/>
    <s v="Single Ride"/>
    <n v="11066"/>
    <x v="46"/>
    <n v="43.026470000000003"/>
    <n v="-87.918040000000005"/>
    <x v="26"/>
    <n v="43.053040000000003"/>
    <n v="-87.897660000000002"/>
    <n v="24"/>
    <n v="3"/>
    <n v="3.6"/>
    <n v="3.4"/>
    <n v="144"/>
    <n v="-1"/>
    <d v="2017-04-15T00:00:00"/>
    <d v="2017-04-01T00:00:00"/>
    <d v="2017-04-15T00:00:00"/>
    <s v="Saturday"/>
    <d v="1899-12-30T14:06:34"/>
    <d v="1899-12-30T14:00:00"/>
    <n v="1"/>
    <d v="2017-04-15T00:00:00"/>
    <d v="2017-04-01T00:00:00"/>
    <d v="2017-04-15T00:00:00"/>
    <s v="Saturday"/>
    <d v="1899-12-30T14:30:31"/>
    <d v="1899-12-30T15:00:00"/>
    <s v="One Way"/>
  </r>
  <r>
    <n v="1573085"/>
    <s v="Non-RFID Card Member"/>
    <m/>
    <m/>
    <n v="53215"/>
    <s v="UNITED STATES"/>
    <s v="Single Ride"/>
    <n v="11059"/>
    <x v="6"/>
    <n v="43.038719999999998"/>
    <n v="-87.905339999999995"/>
    <x v="36"/>
    <n v="43.038719999999998"/>
    <n v="-87.905339999999995"/>
    <n v="85"/>
    <n v="9"/>
    <n v="12.8"/>
    <n v="12.1"/>
    <n v="510"/>
    <n v="-1"/>
    <d v="2017-04-15T00:00:00"/>
    <d v="2017-04-01T00:00:00"/>
    <d v="2017-04-15T00:00:00"/>
    <s v="Saturday"/>
    <d v="1899-12-30T14:08:48"/>
    <d v="1899-12-30T14:00:00"/>
    <n v="1"/>
    <d v="2017-04-15T00:00:00"/>
    <d v="2017-04-01T00:00:00"/>
    <d v="2017-04-15T00:00:00"/>
    <s v="Saturday"/>
    <d v="1899-12-30T15:33:18"/>
    <d v="1899-12-30T16:00:00"/>
    <s v="Round Trip"/>
  </r>
  <r>
    <n v="1581752"/>
    <s v="Non-RFID Card Member"/>
    <m/>
    <m/>
    <n v="53151"/>
    <s v="UNITED STATES"/>
    <s v="Single Ride"/>
    <n v="5549"/>
    <x v="25"/>
    <n v="43.058010000000003"/>
    <n v="-87.877300000000005"/>
    <x v="22"/>
    <n v="43.058010000000003"/>
    <n v="-87.877300000000005"/>
    <n v="23"/>
    <n v="3"/>
    <n v="3.5"/>
    <n v="3.3"/>
    <n v="138"/>
    <n v="-1"/>
    <d v="2017-04-15T00:00:00"/>
    <d v="2017-04-01T00:00:00"/>
    <d v="2017-04-15T00:00:00"/>
    <s v="Saturday"/>
    <d v="1899-12-30T14:13:27"/>
    <d v="1899-12-30T14:00:00"/>
    <n v="1"/>
    <d v="2017-04-15T00:00:00"/>
    <d v="2017-04-01T00:00:00"/>
    <d v="2017-04-15T00:00:00"/>
    <s v="Saturday"/>
    <d v="1899-12-30T14:36:48"/>
    <d v="1899-12-30T15:00:00"/>
    <s v="Round Trip"/>
  </r>
  <r>
    <n v="1581823"/>
    <s v="Non-RFID Card Member"/>
    <m/>
    <m/>
    <n v="7031"/>
    <s v="UNITED STATES"/>
    <s v="Single Ride"/>
    <n v="22"/>
    <x v="41"/>
    <n v="43.031480000000002"/>
    <n v="-87.908169999999998"/>
    <x v="12"/>
    <n v="43.036900000000003"/>
    <n v="-87.89667"/>
    <n v="26"/>
    <n v="3"/>
    <n v="3.9"/>
    <n v="3.7"/>
    <n v="156"/>
    <n v="-1"/>
    <d v="2017-04-15T00:00:00"/>
    <d v="2017-04-01T00:00:00"/>
    <d v="2017-04-15T00:00:00"/>
    <s v="Saturday"/>
    <d v="1899-12-30T14:28:22"/>
    <d v="1899-12-30T14:00:00"/>
    <n v="1"/>
    <d v="2017-04-15T00:00:00"/>
    <d v="2017-04-01T00:00:00"/>
    <d v="2017-04-15T00:00:00"/>
    <s v="Saturday"/>
    <d v="1899-12-30T14:54:28"/>
    <d v="1899-12-30T15:00:00"/>
    <s v="One Way"/>
  </r>
  <r>
    <n v="1581874"/>
    <s v="Non-RFID Card Member"/>
    <m/>
    <m/>
    <n v="53214"/>
    <s v="UNITED STATES"/>
    <s v="Single Ride"/>
    <n v="5423"/>
    <x v="35"/>
    <n v="43.060250000000003"/>
    <n v="-87.892169999999993"/>
    <x v="47"/>
    <n v="43.060250000000003"/>
    <n v="-87.892169999999993"/>
    <n v="187"/>
    <n v="21"/>
    <n v="18"/>
    <n v="17.100000000000001"/>
    <n v="720"/>
    <n v="-1"/>
    <d v="2017-04-15T00:00:00"/>
    <d v="2017-04-01T00:00:00"/>
    <d v="2017-04-15T00:00:00"/>
    <s v="Saturday"/>
    <d v="1899-12-30T14:37:38"/>
    <d v="1899-12-30T15:00:00"/>
    <n v="1"/>
    <d v="2017-04-15T00:00:00"/>
    <d v="2017-04-01T00:00:00"/>
    <d v="2017-04-15T00:00:00"/>
    <s v="Saturday"/>
    <d v="1899-12-30T17:44:53"/>
    <d v="1899-12-30T18:00:00"/>
    <s v="Round Trip"/>
  </r>
  <r>
    <n v="1254174"/>
    <s v="Non-RFID Card Member"/>
    <m/>
    <m/>
    <n v="60608"/>
    <s v="UNITED STATES"/>
    <s v="Single Ride"/>
    <n v="5508"/>
    <x v="34"/>
    <n v="43.02948"/>
    <n v="-87.912819999999996"/>
    <x v="5"/>
    <n v="43.04824"/>
    <n v="-87.904970000000006"/>
    <n v="27"/>
    <n v="3"/>
    <n v="4.0999999999999996"/>
    <n v="3.8"/>
    <n v="162"/>
    <n v="-1"/>
    <d v="2017-04-15T00:00:00"/>
    <d v="2017-04-01T00:00:00"/>
    <d v="2017-04-15T00:00:00"/>
    <s v="Saturday"/>
    <d v="1899-12-30T14:40:55"/>
    <d v="1899-12-30T15:00:00"/>
    <n v="1"/>
    <d v="2017-04-15T00:00:00"/>
    <d v="2017-04-01T00:00:00"/>
    <d v="2017-04-15T00:00:00"/>
    <s v="Saturday"/>
    <d v="1899-12-30T15:07:48"/>
    <d v="1899-12-30T15:00:00"/>
    <s v="One Way"/>
  </r>
  <r>
    <n v="1571627"/>
    <s v="Non-RFID Card Member"/>
    <m/>
    <m/>
    <n v="53208"/>
    <s v="UNITED STATES"/>
    <s v="Single Ride"/>
    <n v="5477"/>
    <x v="23"/>
    <n v="43.053040000000003"/>
    <n v="-87.897660000000002"/>
    <x v="26"/>
    <n v="43.053040000000003"/>
    <n v="-87.897660000000002"/>
    <n v="82"/>
    <n v="9"/>
    <n v="12.3"/>
    <n v="11.7"/>
    <n v="492"/>
    <n v="-1"/>
    <d v="2017-04-15T00:00:00"/>
    <d v="2017-04-01T00:00:00"/>
    <d v="2017-04-15T00:00:00"/>
    <s v="Saturday"/>
    <d v="1899-12-30T14:44:55"/>
    <d v="1899-12-30T15:00:00"/>
    <n v="1"/>
    <d v="2017-04-15T00:00:00"/>
    <d v="2017-04-01T00:00:00"/>
    <d v="2017-04-15T00:00:00"/>
    <s v="Saturday"/>
    <d v="1899-12-30T16:06:48"/>
    <d v="1899-12-30T16:00:00"/>
    <s v="Round Trip"/>
  </r>
  <r>
    <n v="1581941"/>
    <s v="Non-RFID Card Member"/>
    <m/>
    <m/>
    <n v="53713"/>
    <s v="UNITED STATES"/>
    <s v="Single Ride"/>
    <n v="11168"/>
    <x v="37"/>
    <n v="43.036900000000003"/>
    <n v="-87.89667"/>
    <x v="6"/>
    <n v="43.03519"/>
    <n v="-87.907390000000007"/>
    <n v="9"/>
    <n v="3"/>
    <n v="1.4"/>
    <n v="1.3"/>
    <n v="54"/>
    <n v="-1"/>
    <d v="2017-04-15T00:00:00"/>
    <d v="2017-04-01T00:00:00"/>
    <d v="2017-04-15T00:00:00"/>
    <s v="Saturday"/>
    <d v="1899-12-30T14:51:44"/>
    <d v="1899-12-30T15:00:00"/>
    <n v="1"/>
    <d v="2017-04-15T00:00:00"/>
    <d v="2017-04-01T00:00:00"/>
    <d v="2017-04-15T00:00:00"/>
    <s v="Saturday"/>
    <d v="1899-12-30T15:00:21"/>
    <d v="1899-12-30T15:00:00"/>
    <s v="One Way"/>
  </r>
  <r>
    <n v="1581971"/>
    <s v="Non-RFID Card Member"/>
    <m/>
    <m/>
    <n v="67212"/>
    <s v="UNITED STATES"/>
    <s v="Single Ride"/>
    <n v="5548"/>
    <x v="3"/>
    <n v="43.03519"/>
    <n v="-87.907390000000007"/>
    <x v="6"/>
    <n v="43.03519"/>
    <n v="-87.907390000000007"/>
    <n v="111"/>
    <n v="12"/>
    <n v="16.7"/>
    <n v="15.8"/>
    <n v="666"/>
    <n v="-1"/>
    <d v="2017-04-15T00:00:00"/>
    <d v="2017-04-01T00:00:00"/>
    <d v="2017-04-15T00:00:00"/>
    <s v="Saturday"/>
    <d v="1899-12-30T14:57:42"/>
    <d v="1899-12-30T15:00:00"/>
    <n v="1"/>
    <d v="2017-04-15T00:00:00"/>
    <d v="2017-04-01T00:00:00"/>
    <d v="2017-04-15T00:00:00"/>
    <s v="Saturday"/>
    <d v="1899-12-30T16:48:53"/>
    <d v="1899-12-30T17:00:00"/>
    <s v="Round Trip"/>
  </r>
  <r>
    <n v="1582077"/>
    <s v="Non-RFID Card Member"/>
    <m/>
    <m/>
    <n v="53224"/>
    <s v="UNITED STATES"/>
    <s v="Single Ride"/>
    <n v="5449"/>
    <x v="25"/>
    <n v="43.058010000000003"/>
    <n v="-87.877300000000005"/>
    <x v="22"/>
    <n v="43.058010000000003"/>
    <n v="-87.877300000000005"/>
    <n v="111"/>
    <n v="12"/>
    <n v="16.7"/>
    <n v="15.8"/>
    <n v="666"/>
    <n v="-1"/>
    <d v="2017-04-15T00:00:00"/>
    <d v="2017-04-01T00:00:00"/>
    <d v="2017-04-15T00:00:00"/>
    <s v="Saturday"/>
    <d v="1899-12-30T15:14:31"/>
    <d v="1899-12-30T15:00:00"/>
    <n v="1"/>
    <d v="2017-04-15T00:00:00"/>
    <d v="2017-04-01T00:00:00"/>
    <d v="2017-04-15T00:00:00"/>
    <s v="Saturday"/>
    <d v="1899-12-30T17:05:20"/>
    <d v="1899-12-30T17:00:00"/>
    <s v="Round Trip"/>
  </r>
  <r>
    <n v="1582092"/>
    <s v="Non-RFID Card Member"/>
    <m/>
    <m/>
    <m/>
    <s v="UNITED STATES"/>
    <s v="Single Ride"/>
    <n v="338"/>
    <x v="3"/>
    <n v="43.03519"/>
    <n v="-87.907390000000007"/>
    <x v="6"/>
    <n v="43.03519"/>
    <n v="-87.907390000000007"/>
    <n v="64"/>
    <n v="6"/>
    <n v="9.6"/>
    <n v="9.1"/>
    <n v="384"/>
    <n v="-1"/>
    <d v="2017-04-15T00:00:00"/>
    <d v="2017-04-01T00:00:00"/>
    <d v="2017-04-15T00:00:00"/>
    <s v="Saturday"/>
    <d v="1899-12-30T15:18:30"/>
    <d v="1899-12-30T15:00:00"/>
    <n v="1"/>
    <d v="2017-04-15T00:00:00"/>
    <d v="2017-04-01T00:00:00"/>
    <d v="2017-04-15T00:00:00"/>
    <s v="Saturday"/>
    <d v="1899-12-30T16:22:42"/>
    <d v="1899-12-30T16:00:00"/>
    <s v="Round Trip"/>
  </r>
  <r>
    <n v="1582119"/>
    <s v="Non-RFID Card Member"/>
    <m/>
    <m/>
    <n v="53225"/>
    <s v="UNITED STATES"/>
    <s v="Single Ride"/>
    <n v="112"/>
    <x v="14"/>
    <n v="43.05536"/>
    <n v="-87.90504"/>
    <x v="14"/>
    <n v="43.05536"/>
    <n v="-87.90504"/>
    <n v="16"/>
    <n v="3"/>
    <n v="2.4"/>
    <n v="2.2999999999999998"/>
    <n v="96"/>
    <n v="-1"/>
    <d v="2017-04-15T00:00:00"/>
    <d v="2017-04-01T00:00:00"/>
    <d v="2017-04-15T00:00:00"/>
    <s v="Saturday"/>
    <d v="1899-12-30T15:23:26"/>
    <d v="1899-12-30T15:00:00"/>
    <n v="1"/>
    <d v="2017-04-15T00:00:00"/>
    <d v="2017-04-01T00:00:00"/>
    <d v="2017-04-15T00:00:00"/>
    <s v="Saturday"/>
    <d v="1899-12-30T15:39:17"/>
    <d v="1899-12-30T16:00:00"/>
    <s v="Round Trip"/>
  </r>
  <r>
    <n v="1582123"/>
    <s v="Non-RFID Card Member"/>
    <m/>
    <m/>
    <n v="99999"/>
    <s v="UNITED STATES"/>
    <s v="Single Ride"/>
    <n v="11087"/>
    <x v="22"/>
    <n v="43.066893999999998"/>
    <n v="-87.877936000000005"/>
    <x v="35"/>
    <n v="43.066893999999998"/>
    <n v="-87.877936000000005"/>
    <n v="152"/>
    <n v="15"/>
    <n v="18"/>
    <n v="17.100000000000001"/>
    <n v="720"/>
    <n v="-1"/>
    <d v="2017-04-15T00:00:00"/>
    <d v="2017-04-01T00:00:00"/>
    <d v="2017-04-15T00:00:00"/>
    <s v="Saturday"/>
    <d v="1899-12-30T15:25:12"/>
    <d v="1899-12-30T15:00:00"/>
    <n v="1"/>
    <d v="2017-04-15T00:00:00"/>
    <d v="2017-04-01T00:00:00"/>
    <d v="2017-04-15T00:00:00"/>
    <s v="Saturday"/>
    <d v="1899-12-30T17:57:33"/>
    <d v="1899-12-30T18:00:00"/>
    <s v="Round Trip"/>
  </r>
  <r>
    <n v="1582156"/>
    <s v="Non-RFID Card Member"/>
    <m/>
    <m/>
    <n v="54843"/>
    <s v="UNITED STATES"/>
    <s v="Single Ride"/>
    <n v="135"/>
    <x v="14"/>
    <n v="43.05536"/>
    <n v="-87.90504"/>
    <x v="14"/>
    <n v="43.05536"/>
    <n v="-87.90504"/>
    <n v="63"/>
    <n v="6"/>
    <n v="9.5"/>
    <n v="9"/>
    <n v="378"/>
    <n v="-1"/>
    <d v="2017-04-15T00:00:00"/>
    <d v="2017-04-01T00:00:00"/>
    <d v="2017-04-15T00:00:00"/>
    <s v="Saturday"/>
    <d v="1899-12-30T15:29:49"/>
    <d v="1899-12-30T15:00:00"/>
    <n v="1"/>
    <d v="2017-04-15T00:00:00"/>
    <d v="2017-04-01T00:00:00"/>
    <d v="2017-04-15T00:00:00"/>
    <s v="Saturday"/>
    <d v="1899-12-30T16:32:14"/>
    <d v="1899-12-30T17:00:00"/>
    <s v="Round Trip"/>
  </r>
  <r>
    <n v="1517966"/>
    <s v="Non-RFID Card Member"/>
    <m/>
    <m/>
    <n v="53051"/>
    <s v="UNITED STATES"/>
    <s v="Single Ride"/>
    <n v="5531"/>
    <x v="41"/>
    <n v="43.031480000000002"/>
    <n v="-87.908169999999998"/>
    <x v="53"/>
    <n v="43.060786"/>
    <n v="-87.883825999999999"/>
    <n v="23"/>
    <n v="3"/>
    <n v="3.5"/>
    <n v="3.3"/>
    <n v="138"/>
    <n v="-1"/>
    <d v="2017-04-15T00:00:00"/>
    <d v="2017-04-01T00:00:00"/>
    <d v="2017-04-15T00:00:00"/>
    <s v="Saturday"/>
    <d v="1899-12-30T15:47:38"/>
    <d v="1899-12-30T16:00:00"/>
    <n v="1"/>
    <d v="2017-04-15T00:00:00"/>
    <d v="2017-04-01T00:00:00"/>
    <d v="2017-04-15T00:00:00"/>
    <s v="Saturday"/>
    <d v="1899-12-30T16:10:18"/>
    <d v="1899-12-30T16:00:00"/>
    <s v="One Way"/>
  </r>
  <r>
    <n v="1582289"/>
    <s v="Non-RFID Card Member"/>
    <m/>
    <m/>
    <n v="53220"/>
    <s v="UNITED STATES"/>
    <s v="Single Ride"/>
    <n v="11088"/>
    <x v="25"/>
    <n v="43.058010000000003"/>
    <n v="-87.877300000000005"/>
    <x v="22"/>
    <n v="43.058010000000003"/>
    <n v="-87.877300000000005"/>
    <n v="16"/>
    <n v="3"/>
    <n v="2.4"/>
    <n v="2.2999999999999998"/>
    <n v="96"/>
    <n v="-1"/>
    <d v="2017-04-15T00:00:00"/>
    <d v="2017-04-01T00:00:00"/>
    <d v="2017-04-15T00:00:00"/>
    <s v="Saturday"/>
    <d v="1899-12-30T15:51:17"/>
    <d v="1899-12-30T16:00:00"/>
    <n v="1"/>
    <d v="2017-04-15T00:00:00"/>
    <d v="2017-04-01T00:00:00"/>
    <d v="2017-04-15T00:00:00"/>
    <s v="Saturday"/>
    <d v="1899-12-30T16:07:12"/>
    <d v="1899-12-30T16:00:00"/>
    <s v="Round Trip"/>
  </r>
  <r>
    <n v="1582299"/>
    <s v="Non-RFID Card Member"/>
    <m/>
    <m/>
    <n v="53207"/>
    <s v="UNITED STATES"/>
    <s v="Single Ride"/>
    <n v="11122"/>
    <x v="2"/>
    <n v="43.03886"/>
    <n v="-87.902720000000002"/>
    <x v="1"/>
    <n v="43.03886"/>
    <n v="-87.902720000000002"/>
    <n v="35"/>
    <n v="6"/>
    <n v="5.3"/>
    <n v="5"/>
    <n v="210"/>
    <n v="-1"/>
    <d v="2017-04-15T00:00:00"/>
    <d v="2017-04-01T00:00:00"/>
    <d v="2017-04-15T00:00:00"/>
    <s v="Saturday"/>
    <d v="1899-12-30T15:51:59"/>
    <d v="1899-12-30T16:00:00"/>
    <n v="1"/>
    <d v="2017-04-15T00:00:00"/>
    <d v="2017-04-01T00:00:00"/>
    <d v="2017-04-15T00:00:00"/>
    <s v="Saturday"/>
    <d v="1899-12-30T16:26:26"/>
    <d v="1899-12-30T16:00:00"/>
    <s v="Round Trip"/>
  </r>
  <r>
    <n v="1234319"/>
    <s v="Non-RFID Card Member"/>
    <m/>
    <m/>
    <n v="53235"/>
    <s v="UNITED STATES"/>
    <s v="Single Ride"/>
    <n v="11066"/>
    <x v="23"/>
    <n v="43.053040000000003"/>
    <n v="-87.897660000000002"/>
    <x v="14"/>
    <n v="43.05536"/>
    <n v="-87.90504"/>
    <n v="10"/>
    <n v="3"/>
    <n v="1.5"/>
    <n v="1.4"/>
    <n v="60"/>
    <n v="-1"/>
    <d v="2017-04-15T00:00:00"/>
    <d v="2017-04-01T00:00:00"/>
    <d v="2017-04-15T00:00:00"/>
    <s v="Saturday"/>
    <d v="1899-12-30T15:53:12"/>
    <d v="1899-12-30T16:00:00"/>
    <n v="1"/>
    <d v="2017-04-15T00:00:00"/>
    <d v="2017-04-01T00:00:00"/>
    <d v="2017-04-15T00:00:00"/>
    <s v="Saturday"/>
    <d v="1899-12-30T16:03:44"/>
    <d v="1899-12-30T16:00:00"/>
    <s v="One Way"/>
  </r>
  <r>
    <n v="1582358"/>
    <s v="Non-RFID Card Member"/>
    <m/>
    <m/>
    <n v="53204"/>
    <s v="UNITED STATES"/>
    <s v="Single Ride"/>
    <n v="11"/>
    <x v="25"/>
    <n v="43.058010000000003"/>
    <n v="-87.877300000000005"/>
    <x v="12"/>
    <n v="43.036900000000003"/>
    <n v="-87.89667"/>
    <n v="24"/>
    <n v="3"/>
    <n v="3.6"/>
    <n v="3.4"/>
    <n v="144"/>
    <n v="-1"/>
    <d v="2017-04-15T00:00:00"/>
    <d v="2017-04-01T00:00:00"/>
    <d v="2017-04-15T00:00:00"/>
    <s v="Saturday"/>
    <d v="1899-12-30T16:01:36"/>
    <d v="1899-12-30T16:00:00"/>
    <n v="1"/>
    <d v="2017-04-15T00:00:00"/>
    <d v="2017-04-01T00:00:00"/>
    <d v="2017-04-15T00:00:00"/>
    <s v="Saturday"/>
    <d v="1899-12-30T16:25:16"/>
    <d v="1899-12-30T16:00:00"/>
    <s v="One Way"/>
  </r>
  <r>
    <n v="1561404"/>
    <s v="Non-RFID Card Member"/>
    <m/>
    <m/>
    <n v="53209"/>
    <s v="UNITED STATES"/>
    <s v="Single Ride"/>
    <n v="31"/>
    <x v="25"/>
    <n v="43.058010000000003"/>
    <n v="-87.877300000000005"/>
    <x v="22"/>
    <n v="43.058010000000003"/>
    <n v="-87.877300000000005"/>
    <n v="26"/>
    <n v="3"/>
    <n v="3.9"/>
    <n v="3.7"/>
    <n v="156"/>
    <n v="-1"/>
    <d v="2017-04-15T00:00:00"/>
    <d v="2017-04-01T00:00:00"/>
    <d v="2017-04-15T00:00:00"/>
    <s v="Saturday"/>
    <d v="1899-12-30T16:07:34"/>
    <d v="1899-12-30T16:00:00"/>
    <n v="1"/>
    <d v="2017-04-15T00:00:00"/>
    <d v="2017-04-01T00:00:00"/>
    <d v="2017-04-15T00:00:00"/>
    <s v="Saturday"/>
    <d v="1899-12-30T16:33:06"/>
    <d v="1899-12-30T17:00:00"/>
    <s v="Round Trip"/>
  </r>
  <r>
    <n v="1582471"/>
    <s v="Non-RFID Card Member"/>
    <m/>
    <m/>
    <n v="60607"/>
    <s v="UNITED STATES"/>
    <s v="Single Ride"/>
    <n v="11156"/>
    <x v="6"/>
    <n v="43.038719999999998"/>
    <n v="-87.905339999999995"/>
    <x v="14"/>
    <n v="43.05536"/>
    <n v="-87.90504"/>
    <n v="14"/>
    <n v="3"/>
    <n v="2.1"/>
    <n v="2"/>
    <n v="84"/>
    <n v="-1"/>
    <d v="2017-04-15T00:00:00"/>
    <d v="2017-04-01T00:00:00"/>
    <d v="2017-04-15T00:00:00"/>
    <s v="Saturday"/>
    <d v="1899-12-30T16:28:30"/>
    <d v="1899-12-30T16:00:00"/>
    <n v="1"/>
    <d v="2017-04-15T00:00:00"/>
    <d v="2017-04-01T00:00:00"/>
    <d v="2017-04-15T00:00:00"/>
    <s v="Saturday"/>
    <d v="1899-12-30T16:42:57"/>
    <d v="1899-12-30T17:00:00"/>
    <s v="One Way"/>
  </r>
  <r>
    <n v="1582486"/>
    <s v="Non-RFID Card Member"/>
    <m/>
    <m/>
    <n v="53151"/>
    <s v="UNITED STATES"/>
    <s v="Single Ride"/>
    <n v="5572"/>
    <x v="9"/>
    <n v="43.05097"/>
    <n v="-87.906440000000003"/>
    <x v="11"/>
    <n v="43.052460000000004"/>
    <n v="-87.891000000000005"/>
    <n v="68"/>
    <n v="9"/>
    <n v="10.199999999999999"/>
    <n v="9.6999999999999993"/>
    <n v="408"/>
    <n v="-1"/>
    <d v="2017-04-15T00:00:00"/>
    <d v="2017-04-01T00:00:00"/>
    <d v="2017-04-15T00:00:00"/>
    <s v="Saturday"/>
    <d v="1899-12-30T16:31:20"/>
    <d v="1899-12-30T17:00:00"/>
    <n v="1"/>
    <d v="2017-04-15T00:00:00"/>
    <d v="2017-04-01T00:00:00"/>
    <d v="2017-04-15T00:00:00"/>
    <s v="Saturday"/>
    <d v="1899-12-30T17:39:32"/>
    <d v="1899-12-30T18:00:00"/>
    <s v="One Way"/>
  </r>
  <r>
    <n v="1582575"/>
    <s v="Non-RFID Card Member"/>
    <m/>
    <m/>
    <n v="53211"/>
    <s v="UNITED STATES"/>
    <s v="Single Ride"/>
    <n v="5439"/>
    <x v="28"/>
    <n v="43.063749000000001"/>
    <n v="-87.887962999999999"/>
    <x v="27"/>
    <n v="43.063749000000001"/>
    <n v="-87.887962999999999"/>
    <n v="62"/>
    <n v="6"/>
    <n v="9.3000000000000007"/>
    <n v="8.8000000000000007"/>
    <n v="372"/>
    <n v="-1"/>
    <d v="2017-04-15T00:00:00"/>
    <d v="2017-04-01T00:00:00"/>
    <d v="2017-04-15T00:00:00"/>
    <s v="Saturday"/>
    <d v="1899-12-30T16:44:42"/>
    <d v="1899-12-30T17:00:00"/>
    <n v="1"/>
    <d v="2017-04-15T00:00:00"/>
    <d v="2017-04-01T00:00:00"/>
    <d v="2017-04-15T00:00:00"/>
    <s v="Saturday"/>
    <d v="1899-12-30T17:46:22"/>
    <d v="1899-12-30T18:00:00"/>
    <s v="Round Trip"/>
  </r>
  <r>
    <n v="1582589"/>
    <s v="Non-RFID Card Member"/>
    <m/>
    <m/>
    <n v="53182"/>
    <s v="UNITED STATES"/>
    <s v="Single Ride"/>
    <n v="357"/>
    <x v="3"/>
    <n v="43.03519"/>
    <n v="-87.907390000000007"/>
    <x v="37"/>
    <n v="43.02948"/>
    <n v="-87.912819999999996"/>
    <n v="68"/>
    <n v="9"/>
    <n v="10.199999999999999"/>
    <n v="9.6999999999999993"/>
    <n v="408"/>
    <n v="-1"/>
    <d v="2017-04-15T00:00:00"/>
    <d v="2017-04-01T00:00:00"/>
    <d v="2017-04-15T00:00:00"/>
    <s v="Saturday"/>
    <d v="1899-12-30T16:47:57"/>
    <d v="1899-12-30T17:00:00"/>
    <n v="1"/>
    <d v="2017-04-15T00:00:00"/>
    <d v="2017-04-01T00:00:00"/>
    <d v="2017-04-15T00:00:00"/>
    <s v="Saturday"/>
    <d v="1899-12-30T17:55:16"/>
    <d v="1899-12-30T18:00:00"/>
    <s v="One Way"/>
  </r>
  <r>
    <n v="1582330"/>
    <s v="Non-RFID Card Member"/>
    <m/>
    <m/>
    <n v="53202"/>
    <s v="UNITED STATES"/>
    <s v="Single Ride"/>
    <n v="109"/>
    <x v="10"/>
    <n v="43.060786"/>
    <n v="-87.883825999999999"/>
    <x v="45"/>
    <n v="43.046570000000003"/>
    <n v="-87.908720000000002"/>
    <n v="23"/>
    <n v="3"/>
    <n v="3.5"/>
    <n v="3.3"/>
    <n v="138"/>
    <n v="-1"/>
    <d v="2017-04-15T00:00:00"/>
    <d v="2017-04-01T00:00:00"/>
    <d v="2017-04-15T00:00:00"/>
    <s v="Saturday"/>
    <d v="1899-12-30T16:55:42"/>
    <d v="1899-12-30T17:00:00"/>
    <n v="1"/>
    <d v="2017-04-15T00:00:00"/>
    <d v="2017-04-01T00:00:00"/>
    <d v="2017-04-15T00:00:00"/>
    <s v="Saturday"/>
    <d v="1899-12-30T17:18:20"/>
    <d v="1899-12-30T17:00:00"/>
    <s v="One Way"/>
  </r>
  <r>
    <n v="1582360"/>
    <s v="Non-RFID Card Member"/>
    <m/>
    <m/>
    <n v="53202"/>
    <s v="UNITED STATES"/>
    <s v="Single Ride"/>
    <n v="202"/>
    <x v="10"/>
    <n v="43.060786"/>
    <n v="-87.883825999999999"/>
    <x v="45"/>
    <n v="43.046570000000003"/>
    <n v="-87.908720000000002"/>
    <n v="23"/>
    <n v="3"/>
    <n v="3.5"/>
    <n v="3.3"/>
    <n v="138"/>
    <n v="-1"/>
    <d v="2017-04-15T00:00:00"/>
    <d v="2017-04-01T00:00:00"/>
    <d v="2017-04-15T00:00:00"/>
    <s v="Saturday"/>
    <d v="1899-12-30T16:56:31"/>
    <d v="1899-12-30T17:00:00"/>
    <n v="1"/>
    <d v="2017-04-15T00:00:00"/>
    <d v="2017-04-01T00:00:00"/>
    <d v="2017-04-15T00:00:00"/>
    <s v="Saturday"/>
    <d v="1899-12-30T17:19:57"/>
    <d v="1899-12-30T17:00:00"/>
    <s v="One Way"/>
  </r>
  <r>
    <n v="1582686"/>
    <s v="Non-RFID Card Member"/>
    <m/>
    <m/>
    <n v="60051"/>
    <s v="UNITED STATES"/>
    <s v="Single Ride"/>
    <n v="5444"/>
    <x v="0"/>
    <n v="43.042490000000001"/>
    <n v="-87.909959999999998"/>
    <x v="6"/>
    <n v="43.03519"/>
    <n v="-87.907390000000007"/>
    <n v="14"/>
    <n v="3"/>
    <n v="2.1"/>
    <n v="2"/>
    <n v="84"/>
    <n v="-1"/>
    <d v="2017-04-15T00:00:00"/>
    <d v="2017-04-01T00:00:00"/>
    <d v="2017-04-15T00:00:00"/>
    <s v="Saturday"/>
    <d v="1899-12-30T17:15:46"/>
    <d v="1899-12-30T17:00:00"/>
    <n v="1"/>
    <d v="2017-04-15T00:00:00"/>
    <d v="2017-04-01T00:00:00"/>
    <d v="2017-04-15T00:00:00"/>
    <s v="Saturday"/>
    <d v="1899-12-30T17:29:05"/>
    <d v="1899-12-30T17:00:00"/>
    <s v="One Way"/>
  </r>
  <r>
    <n v="1582696"/>
    <s v="Non-RFID Card Member"/>
    <m/>
    <m/>
    <n v="53209"/>
    <s v="UNITED STATES"/>
    <s v="Single Ride"/>
    <n v="78"/>
    <x v="25"/>
    <n v="43.058010000000003"/>
    <n v="-87.877300000000005"/>
    <x v="22"/>
    <n v="43.058010000000003"/>
    <n v="-87.877300000000005"/>
    <n v="1"/>
    <n v="0"/>
    <n v="0.2"/>
    <n v="0.1"/>
    <n v="6"/>
    <n v="-1"/>
    <d v="2017-04-15T00:00:00"/>
    <d v="2017-04-01T00:00:00"/>
    <d v="2017-04-15T00:00:00"/>
    <s v="Saturday"/>
    <d v="1899-12-30T17:16:33"/>
    <d v="1899-12-30T17:00:00"/>
    <n v="1"/>
    <d v="2017-04-15T00:00:00"/>
    <d v="2017-04-01T00:00:00"/>
    <d v="2017-04-15T00:00:00"/>
    <s v="Saturday"/>
    <d v="1899-12-30T17:17:00"/>
    <d v="1899-12-30T17:00:00"/>
    <s v="Round Trip"/>
  </r>
  <r>
    <n v="1582399"/>
    <s v="Non-RFID Card Member"/>
    <m/>
    <m/>
    <n v="53012"/>
    <s v="UNITED STATES"/>
    <s v="Single Ride"/>
    <n v="5433"/>
    <x v="22"/>
    <n v="43.066893999999998"/>
    <n v="-87.877936000000005"/>
    <x v="22"/>
    <n v="43.058010000000003"/>
    <n v="-87.877300000000005"/>
    <n v="25"/>
    <n v="3"/>
    <n v="3.8"/>
    <n v="3.6"/>
    <n v="150"/>
    <n v="-1"/>
    <d v="2017-04-15T00:00:00"/>
    <d v="2017-04-01T00:00:00"/>
    <d v="2017-04-15T00:00:00"/>
    <s v="Saturday"/>
    <d v="1899-12-30T17:20:53"/>
    <d v="1899-12-30T17:00:00"/>
    <n v="1"/>
    <d v="2017-04-15T00:00:00"/>
    <d v="2017-04-01T00:00:00"/>
    <d v="2017-04-15T00:00:00"/>
    <s v="Saturday"/>
    <d v="1899-12-30T17:45:46"/>
    <d v="1899-12-30T18:00:00"/>
    <s v="One Way"/>
  </r>
  <r>
    <n v="1582829"/>
    <s v="Non-RFID Card Member"/>
    <m/>
    <m/>
    <n v="85004"/>
    <s v="UNITED STATES"/>
    <s v="Single Ride"/>
    <n v="5514"/>
    <x v="25"/>
    <n v="43.058010000000003"/>
    <n v="-87.877300000000005"/>
    <x v="22"/>
    <n v="43.058010000000003"/>
    <n v="-87.877300000000005"/>
    <n v="75"/>
    <n v="9"/>
    <n v="11.3"/>
    <n v="10.7"/>
    <n v="450"/>
    <n v="-1"/>
    <d v="2017-04-15T00:00:00"/>
    <d v="2017-04-01T00:00:00"/>
    <d v="2017-04-15T00:00:00"/>
    <s v="Saturday"/>
    <d v="1899-12-30T17:44:15"/>
    <d v="1899-12-30T18:00:00"/>
    <n v="1"/>
    <d v="2017-04-15T00:00:00"/>
    <d v="2017-04-01T00:00:00"/>
    <d v="2017-04-15T00:00:00"/>
    <s v="Saturday"/>
    <d v="1899-12-30T18:59:50"/>
    <d v="1899-12-30T19:00:00"/>
    <s v="Round Trip"/>
  </r>
  <r>
    <n v="1286560"/>
    <s v="Non-RFID Card Member"/>
    <m/>
    <m/>
    <n v="53211"/>
    <s v="UNITED STATES"/>
    <s v="Single Ride"/>
    <n v="132"/>
    <x v="23"/>
    <n v="43.053040000000003"/>
    <n v="-87.897660000000002"/>
    <x v="6"/>
    <n v="43.03519"/>
    <n v="-87.907390000000007"/>
    <n v="20"/>
    <n v="3"/>
    <n v="3"/>
    <n v="2.9"/>
    <n v="120"/>
    <n v="-1"/>
    <d v="2017-04-15T00:00:00"/>
    <d v="2017-04-01T00:00:00"/>
    <d v="2017-04-15T00:00:00"/>
    <s v="Saturday"/>
    <d v="1899-12-30T17:44:55"/>
    <d v="1899-12-30T18:00:00"/>
    <n v="1"/>
    <d v="2017-04-15T00:00:00"/>
    <d v="2017-04-01T00:00:00"/>
    <d v="2017-04-15T00:00:00"/>
    <s v="Saturday"/>
    <d v="1899-12-30T18:04:25"/>
    <d v="1899-12-30T18:00:00"/>
    <s v="One Way"/>
  </r>
  <r>
    <n v="1582852"/>
    <s v="Non-RFID Card Member"/>
    <m/>
    <m/>
    <m/>
    <s v="UNITED STATES"/>
    <s v="Single Ride"/>
    <n v="5582"/>
    <x v="20"/>
    <n v="43.049230000000001"/>
    <n v="-87.911940000000001"/>
    <x v="3"/>
    <n v="43.03913"/>
    <n v="-87.916150000000002"/>
    <n v="14"/>
    <n v="3"/>
    <n v="2.1"/>
    <n v="2"/>
    <n v="84"/>
    <n v="-1"/>
    <d v="2017-04-15T00:00:00"/>
    <d v="2017-04-01T00:00:00"/>
    <d v="2017-04-15T00:00:00"/>
    <s v="Saturday"/>
    <d v="1899-12-30T17:49:28"/>
    <d v="1899-12-30T18:00:00"/>
    <n v="1"/>
    <d v="2017-04-15T00:00:00"/>
    <d v="2017-04-01T00:00:00"/>
    <d v="2017-04-15T00:00:00"/>
    <s v="Saturday"/>
    <d v="1899-12-30T18:03:29"/>
    <d v="1899-12-30T18:00:00"/>
    <s v="One Way"/>
  </r>
  <r>
    <n v="1582865"/>
    <s v="Non-RFID Card Member"/>
    <m/>
    <m/>
    <n v="53222"/>
    <s v="UNITED STATES"/>
    <s v="Single Ride"/>
    <n v="21"/>
    <x v="25"/>
    <n v="43.058010000000003"/>
    <n v="-87.877300000000005"/>
    <x v="22"/>
    <n v="43.058010000000003"/>
    <n v="-87.877300000000005"/>
    <n v="68"/>
    <n v="9"/>
    <n v="10.199999999999999"/>
    <n v="9.6999999999999993"/>
    <n v="408"/>
    <n v="-1"/>
    <d v="2017-04-15T00:00:00"/>
    <d v="2017-04-01T00:00:00"/>
    <d v="2017-04-15T00:00:00"/>
    <s v="Saturday"/>
    <d v="1899-12-30T17:55:12"/>
    <d v="1899-12-30T18:00:00"/>
    <n v="1"/>
    <d v="2017-04-15T00:00:00"/>
    <d v="2017-04-01T00:00:00"/>
    <d v="2017-04-15T00:00:00"/>
    <s v="Saturday"/>
    <d v="1899-12-30T19:03:09"/>
    <d v="1899-12-30T19:00:00"/>
    <s v="Round Trip"/>
  </r>
  <r>
    <n v="1596375"/>
    <s v="Non-RFID Card Member"/>
    <m/>
    <m/>
    <n v="53233"/>
    <s v="UNITED STATES"/>
    <s v="Single Ride"/>
    <n v="11065"/>
    <x v="24"/>
    <n v="43.040154000000001"/>
    <n v="-87.932113000000001"/>
    <x v="31"/>
    <n v="43.040154000000001"/>
    <n v="-87.932113000000001"/>
    <n v="55"/>
    <n v="0"/>
    <n v="8.3000000000000007"/>
    <n v="7.8"/>
    <n v="330"/>
    <n v="-1"/>
    <d v="2017-04-23T00:00:00"/>
    <d v="2017-04-01T00:00:00"/>
    <d v="2017-04-23T00:00:00"/>
    <s v="Sunday"/>
    <d v="1899-12-30T14:18:02"/>
    <d v="1899-12-30T14:00:00"/>
    <n v="1"/>
    <d v="2017-04-23T00:00:00"/>
    <d v="2017-04-01T00:00:00"/>
    <d v="2017-04-23T00:00:00"/>
    <s v="Sunday"/>
    <d v="1899-12-30T15:13:13"/>
    <d v="1899-12-30T15:00:00"/>
    <s v="Round Trip"/>
  </r>
  <r>
    <n v="1575646"/>
    <s v="Non-RFID Card Member"/>
    <m/>
    <m/>
    <n v="53204"/>
    <s v="UNITED STATES"/>
    <s v="Single Ride"/>
    <n v="5463"/>
    <x v="21"/>
    <n v="43.040349999999997"/>
    <n v="-87.920760000000001"/>
    <x v="19"/>
    <n v="43.040349999999997"/>
    <n v="-87.920760000000001"/>
    <n v="55"/>
    <n v="0"/>
    <n v="8.3000000000000007"/>
    <n v="7.8"/>
    <n v="330"/>
    <n v="-1"/>
    <d v="2017-04-11T00:00:00"/>
    <d v="2017-04-01T00:00:00"/>
    <d v="2017-04-11T00:00:00"/>
    <s v="Tuesday"/>
    <d v="1899-12-30T17:43:54"/>
    <d v="1899-12-30T18:00:00"/>
    <n v="1"/>
    <d v="2017-04-11T00:00:00"/>
    <d v="2017-04-01T00:00:00"/>
    <d v="2017-04-11T00:00:00"/>
    <s v="Tuesday"/>
    <d v="1899-12-30T18:38:48"/>
    <d v="1899-12-30T19:00:00"/>
    <s v="Round Trip"/>
  </r>
  <r>
    <n v="1242204"/>
    <s v="Non-RFID Card Member"/>
    <m/>
    <m/>
    <n v="53202"/>
    <s v="UNITED STATES"/>
    <s v="Single Ride"/>
    <n v="274"/>
    <x v="50"/>
    <n v="43.026229999999998"/>
    <n v="-87.912809999999993"/>
    <x v="5"/>
    <n v="43.04824"/>
    <n v="-87.904970000000006"/>
    <n v="17"/>
    <n v="0"/>
    <n v="2.6"/>
    <n v="2.4"/>
    <n v="102"/>
    <n v="-1"/>
    <d v="2017-04-24T00:00:00"/>
    <d v="2017-04-01T00:00:00"/>
    <d v="2017-04-24T00:00:00"/>
    <s v="Monday"/>
    <d v="1899-12-30T17:05:37"/>
    <d v="1899-12-30T17:00:00"/>
    <n v="1"/>
    <d v="2017-04-24T00:00:00"/>
    <d v="2017-04-01T00:00:00"/>
    <d v="2017-04-24T00:00:00"/>
    <s v="Monday"/>
    <d v="1899-12-30T17:22:04"/>
    <d v="1899-12-30T17:00:00"/>
    <s v="One Way"/>
  </r>
  <r>
    <n v="1569801"/>
    <s v="Non-RFID Card Member"/>
    <m/>
    <m/>
    <n v="53215"/>
    <s v="UNITED STATES"/>
    <s v="Single Ride"/>
    <n v="22"/>
    <x v="18"/>
    <n v="43.048609999999996"/>
    <n v="-88.008480000000006"/>
    <x v="32"/>
    <n v="43.048609999999996"/>
    <n v="-88.008480000000006"/>
    <n v="47"/>
    <n v="0"/>
    <n v="7.1"/>
    <n v="6.7"/>
    <n v="282"/>
    <n v="-1"/>
    <d v="2017-04-08T00:00:00"/>
    <d v="2017-04-01T00:00:00"/>
    <d v="2017-04-08T00:00:00"/>
    <s v="Saturday"/>
    <d v="1899-12-30T15:19:55"/>
    <d v="1899-12-30T15:00:00"/>
    <n v="1"/>
    <d v="2017-04-08T00:00:00"/>
    <d v="2017-04-01T00:00:00"/>
    <d v="2017-04-08T00:00:00"/>
    <s v="Saturday"/>
    <d v="1899-12-30T16:06:10"/>
    <d v="1899-12-30T16:00:00"/>
    <s v="Round Trip"/>
  </r>
  <r>
    <n v="1585649"/>
    <s v="Non-RFID Card Member"/>
    <m/>
    <m/>
    <n v="53203"/>
    <s v="UNITED STATES"/>
    <s v="Single Ride"/>
    <n v="5542"/>
    <x v="25"/>
    <n v="43.058010000000003"/>
    <n v="-87.877300000000005"/>
    <x v="7"/>
    <n v="43.038580000000003"/>
    <n v="-87.90934"/>
    <n v="31"/>
    <n v="0"/>
    <n v="4.7"/>
    <n v="4.4000000000000004"/>
    <n v="186"/>
    <n v="-1"/>
    <d v="2017-04-16T00:00:00"/>
    <d v="2017-04-01T00:00:00"/>
    <d v="2017-04-16T00:00:00"/>
    <s v="Sunday"/>
    <d v="1899-12-30T18:44:41"/>
    <d v="1899-12-30T19:00:00"/>
    <n v="1"/>
    <d v="2017-04-16T00:00:00"/>
    <d v="2017-04-01T00:00:00"/>
    <d v="2017-04-16T00:00:00"/>
    <s v="Sunday"/>
    <d v="1899-12-30T19:15:29"/>
    <d v="1899-12-30T19:00:00"/>
    <s v="One Way"/>
  </r>
  <r>
    <n v="1585898"/>
    <s v="Non-RFID Card Member"/>
    <m/>
    <m/>
    <n v="53225"/>
    <s v="UNITED STATES"/>
    <s v="Single Ride"/>
    <n v="5568"/>
    <x v="14"/>
    <n v="43.05536"/>
    <n v="-87.90504"/>
    <x v="14"/>
    <n v="43.05536"/>
    <n v="-87.90504"/>
    <n v="36"/>
    <n v="0"/>
    <n v="5.4"/>
    <n v="5.0999999999999996"/>
    <n v="216"/>
    <n v="-1"/>
    <d v="2017-04-16T00:00:00"/>
    <d v="2017-04-01T00:00:00"/>
    <d v="2017-04-16T00:00:00"/>
    <s v="Sunday"/>
    <d v="1899-12-30T20:47:32"/>
    <d v="1899-12-30T21:00:00"/>
    <n v="1"/>
    <d v="2017-04-16T00:00:00"/>
    <d v="2017-04-01T00:00:00"/>
    <d v="2017-04-16T00:00:00"/>
    <s v="Sunday"/>
    <d v="1899-12-30T21:23:06"/>
    <d v="1899-12-30T21:00:00"/>
    <s v="Round Trip"/>
  </r>
  <r>
    <n v="1559497"/>
    <s v="Non-RFID Card Member"/>
    <m/>
    <m/>
    <n v="53188"/>
    <s v="UNITED STATES"/>
    <s v="Single Ride"/>
    <n v="11095"/>
    <x v="0"/>
    <n v="43.042490000000001"/>
    <n v="-87.909959999999998"/>
    <x v="4"/>
    <n v="43.042490000000001"/>
    <n v="-87.909959999999998"/>
    <n v="90"/>
    <n v="6"/>
    <n v="13.5"/>
    <n v="12.8"/>
    <n v="540"/>
    <n v="-1"/>
    <d v="2017-04-01T00:00:00"/>
    <d v="2017-04-01T00:00:00"/>
    <d v="2017-04-01T00:00:00"/>
    <s v="Saturday"/>
    <d v="1899-12-30T01:54:30"/>
    <d v="1899-12-30T02:00:00"/>
    <n v="1"/>
    <d v="2017-04-01T00:00:00"/>
    <d v="2017-04-01T00:00:00"/>
    <d v="2017-04-01T00:00:00"/>
    <s v="Saturday"/>
    <d v="1899-12-30T03:24:22"/>
    <d v="1899-12-30T03:00:00"/>
    <s v="Round Trip"/>
  </r>
  <r>
    <n v="1559888"/>
    <s v="Non-RFID Card Member"/>
    <m/>
    <m/>
    <n v="53202"/>
    <s v="UNITED STATES"/>
    <s v="Single Ride"/>
    <n v="5463"/>
    <x v="5"/>
    <n v="43.031320000000001"/>
    <n v="-87.904259999999994"/>
    <x v="41"/>
    <n v="43.031320000000001"/>
    <n v="-87.904259999999994"/>
    <n v="48"/>
    <n v="3"/>
    <n v="7.2"/>
    <n v="6.8"/>
    <n v="288"/>
    <n v="-1"/>
    <d v="2017-04-01T00:00:00"/>
    <d v="2017-04-01T00:00:00"/>
    <d v="2017-04-01T00:00:00"/>
    <s v="Saturday"/>
    <d v="1899-12-30T12:01:44"/>
    <d v="1899-12-30T12:00:00"/>
    <n v="1"/>
    <d v="2017-04-01T00:00:00"/>
    <d v="2017-04-01T00:00:00"/>
    <d v="2017-04-01T00:00:00"/>
    <s v="Saturday"/>
    <d v="1899-12-30T12:49:46"/>
    <d v="1899-12-30T13:00:00"/>
    <s v="Round Trip"/>
  </r>
  <r>
    <n v="1559782"/>
    <s v="Non-RFID Card Member"/>
    <m/>
    <m/>
    <n v="14472"/>
    <s v="UNITED STATES"/>
    <s v="Single Ride"/>
    <n v="5553"/>
    <x v="25"/>
    <n v="43.058010000000003"/>
    <n v="-87.877300000000005"/>
    <x v="12"/>
    <n v="43.036900000000003"/>
    <n v="-87.89667"/>
    <n v="34"/>
    <n v="0"/>
    <n v="5.0999999999999996"/>
    <n v="4.8"/>
    <n v="204"/>
    <n v="-1"/>
    <d v="2017-04-01T00:00:00"/>
    <d v="2017-04-01T00:00:00"/>
    <d v="2017-04-01T00:00:00"/>
    <s v="Saturday"/>
    <d v="1899-12-30T12:17:51"/>
    <d v="1899-12-30T12:00:00"/>
    <n v="1"/>
    <d v="2017-04-01T00:00:00"/>
    <d v="2017-04-01T00:00:00"/>
    <d v="2017-04-01T00:00:00"/>
    <s v="Saturday"/>
    <d v="1899-12-30T12:51:32"/>
    <d v="1899-12-30T13:00:00"/>
    <s v="One Way"/>
  </r>
  <r>
    <n v="1559783"/>
    <s v="Non-RFID Card Member"/>
    <m/>
    <m/>
    <n v="14467"/>
    <s v="UNITED STATES"/>
    <s v="Single Ride"/>
    <n v="11112"/>
    <x v="25"/>
    <n v="43.058010000000003"/>
    <n v="-87.877300000000005"/>
    <x v="12"/>
    <n v="43.036900000000003"/>
    <n v="-87.89667"/>
    <n v="33"/>
    <n v="0"/>
    <n v="5"/>
    <n v="4.7"/>
    <n v="198"/>
    <n v="-1"/>
    <d v="2017-04-01T00:00:00"/>
    <d v="2017-04-01T00:00:00"/>
    <d v="2017-04-01T00:00:00"/>
    <s v="Saturday"/>
    <d v="1899-12-30T12:18:20"/>
    <d v="1899-12-30T12:00:00"/>
    <n v="1"/>
    <d v="2017-04-01T00:00:00"/>
    <d v="2017-04-01T00:00:00"/>
    <d v="2017-04-01T00:00:00"/>
    <s v="Saturday"/>
    <d v="1899-12-30T12:51:35"/>
    <d v="1899-12-30T13:00:00"/>
    <s v="One Way"/>
  </r>
  <r>
    <n v="1559963"/>
    <s v="Non-RFID Card Member"/>
    <m/>
    <m/>
    <n v="53233"/>
    <s v="UNITED STATES"/>
    <s v="Single Ride"/>
    <n v="11076"/>
    <x v="24"/>
    <n v="43.040154000000001"/>
    <n v="-87.932113000000001"/>
    <x v="3"/>
    <n v="43.03913"/>
    <n v="-87.916150000000002"/>
    <n v="14"/>
    <n v="0"/>
    <n v="2.1"/>
    <n v="2"/>
    <n v="84"/>
    <n v="-1"/>
    <d v="2017-04-01T00:00:00"/>
    <d v="2017-04-01T00:00:00"/>
    <d v="2017-04-01T00:00:00"/>
    <s v="Saturday"/>
    <d v="1899-12-30T12:29:04"/>
    <d v="1899-12-30T12:00:00"/>
    <n v="1"/>
    <d v="2017-04-01T00:00:00"/>
    <d v="2017-04-01T00:00:00"/>
    <d v="2017-04-01T00:00:00"/>
    <s v="Saturday"/>
    <d v="1899-12-30T12:43:01"/>
    <d v="1899-12-30T13:00:00"/>
    <s v="One Way"/>
  </r>
  <r>
    <n v="1560129"/>
    <s v="Non-RFID Card Member"/>
    <m/>
    <m/>
    <n v="54481"/>
    <s v="UNITED STATES"/>
    <s v="Single Ride"/>
    <n v="214"/>
    <x v="32"/>
    <n v="43.078530000000001"/>
    <n v="-87.882620000000003"/>
    <x v="22"/>
    <n v="43.058010000000003"/>
    <n v="-87.877300000000005"/>
    <n v="22"/>
    <n v="0"/>
    <n v="3.3"/>
    <n v="3.1"/>
    <n v="132"/>
    <n v="-1"/>
    <d v="2017-04-01T00:00:00"/>
    <d v="2017-04-01T00:00:00"/>
    <d v="2017-04-01T00:00:00"/>
    <s v="Saturday"/>
    <d v="1899-12-30T13:21:51"/>
    <d v="1899-12-30T13:00:00"/>
    <n v="1"/>
    <d v="2017-04-01T00:00:00"/>
    <d v="2017-04-01T00:00:00"/>
    <d v="2017-04-01T00:00:00"/>
    <s v="Saturday"/>
    <d v="1899-12-30T13:43:49"/>
    <d v="1899-12-30T14:00:00"/>
    <s v="One Way"/>
  </r>
  <r>
    <n v="1264183"/>
    <s v="Non-RFID Card Member"/>
    <m/>
    <m/>
    <n v="53211"/>
    <s v="UNITED STATES"/>
    <s v="Single Ride"/>
    <n v="33"/>
    <x v="3"/>
    <n v="43.03519"/>
    <n v="-87.907390000000007"/>
    <x v="35"/>
    <n v="43.066893999999998"/>
    <n v="-87.877936000000005"/>
    <n v="80"/>
    <n v="6"/>
    <n v="12"/>
    <n v="11.4"/>
    <n v="480"/>
    <n v="-1"/>
    <d v="2017-04-01T00:00:00"/>
    <d v="2017-04-01T00:00:00"/>
    <d v="2017-04-01T00:00:00"/>
    <s v="Saturday"/>
    <d v="1899-12-30T13:23:50"/>
    <d v="1899-12-30T13:00:00"/>
    <n v="1"/>
    <d v="2017-04-01T00:00:00"/>
    <d v="2017-04-01T00:00:00"/>
    <d v="2017-04-01T00:00:00"/>
    <s v="Saturday"/>
    <d v="1899-12-30T14:43:03"/>
    <d v="1899-12-30T15:00:00"/>
    <s v="One Way"/>
  </r>
  <r>
    <n v="1560182"/>
    <s v="Non-RFID Card Member"/>
    <m/>
    <m/>
    <n v="53233"/>
    <s v="UNITED STATES"/>
    <s v="Single Ride"/>
    <n v="5585"/>
    <x v="21"/>
    <n v="43.040349999999997"/>
    <n v="-87.920760000000001"/>
    <x v="4"/>
    <n v="43.042490000000001"/>
    <n v="-87.909959999999998"/>
    <n v="17"/>
    <n v="0"/>
    <n v="2.6"/>
    <n v="2.4"/>
    <n v="102"/>
    <n v="-1"/>
    <d v="2017-04-01T00:00:00"/>
    <d v="2017-04-01T00:00:00"/>
    <d v="2017-04-01T00:00:00"/>
    <s v="Saturday"/>
    <d v="1899-12-30T13:30:07"/>
    <d v="1899-12-30T14:00:00"/>
    <n v="1"/>
    <d v="2017-04-01T00:00:00"/>
    <d v="2017-04-01T00:00:00"/>
    <d v="2017-04-01T00:00:00"/>
    <s v="Saturday"/>
    <d v="1899-12-30T13:47:25"/>
    <d v="1899-12-30T14:00:00"/>
    <s v="One Way"/>
  </r>
  <r>
    <n v="1560212"/>
    <s v="Non-RFID Card Member"/>
    <m/>
    <m/>
    <n v="61705"/>
    <s v="UNITED STATES"/>
    <s v="Single Ride"/>
    <n v="11077"/>
    <x v="10"/>
    <n v="43.060786"/>
    <n v="-87.883825999999999"/>
    <x v="53"/>
    <n v="43.060786"/>
    <n v="-87.883825999999999"/>
    <n v="111"/>
    <n v="9"/>
    <n v="16.7"/>
    <n v="15.8"/>
    <n v="666"/>
    <n v="-1"/>
    <d v="2017-04-01T00:00:00"/>
    <d v="2017-04-01T00:00:00"/>
    <d v="2017-04-01T00:00:00"/>
    <s v="Saturday"/>
    <d v="1899-12-30T13:40:03"/>
    <d v="1899-12-30T14:00:00"/>
    <n v="1"/>
    <d v="2017-04-01T00:00:00"/>
    <d v="2017-04-01T00:00:00"/>
    <d v="2017-04-01T00:00:00"/>
    <s v="Saturday"/>
    <d v="1899-12-30T15:31:10"/>
    <d v="1899-12-30T16:00:00"/>
    <s v="Round Trip"/>
  </r>
  <r>
    <n v="1560212"/>
    <s v="Non-RFID Card Member"/>
    <m/>
    <m/>
    <n v="61705"/>
    <s v="UNITED STATES"/>
    <s v="Single Ride"/>
    <n v="338"/>
    <x v="10"/>
    <n v="43.060786"/>
    <n v="-87.883825999999999"/>
    <x v="53"/>
    <n v="43.060786"/>
    <n v="-87.883825999999999"/>
    <n v="110"/>
    <n v="9"/>
    <n v="16.5"/>
    <n v="15.7"/>
    <n v="660"/>
    <n v="-1"/>
    <d v="2017-04-01T00:00:00"/>
    <d v="2017-04-01T00:00:00"/>
    <d v="2017-04-01T00:00:00"/>
    <s v="Saturday"/>
    <d v="1899-12-30T13:41:53"/>
    <d v="1899-12-30T14:00:00"/>
    <n v="1"/>
    <d v="2017-04-01T00:00:00"/>
    <d v="2017-04-01T00:00:00"/>
    <d v="2017-04-01T00:00:00"/>
    <s v="Saturday"/>
    <d v="1899-12-30T15:31:17"/>
    <d v="1899-12-30T16:00:00"/>
    <s v="Round Trip"/>
  </r>
  <r>
    <n v="1560240"/>
    <s v="Non-RFID Card Member"/>
    <m/>
    <m/>
    <n v="53211"/>
    <s v="UNITED STATES"/>
    <s v="Single Ride"/>
    <n v="5486"/>
    <x v="27"/>
    <n v="43.074890000000003"/>
    <n v="-87.882810000000006"/>
    <x v="13"/>
    <n v="43.078530000000001"/>
    <n v="-87.882620000000003"/>
    <n v="70"/>
    <n v="6"/>
    <n v="10.5"/>
    <n v="10"/>
    <n v="420"/>
    <n v="-1"/>
    <d v="2017-04-01T00:00:00"/>
    <d v="2017-04-01T00:00:00"/>
    <d v="2017-04-01T00:00:00"/>
    <s v="Saturday"/>
    <d v="1899-12-30T13:49:43"/>
    <d v="1899-12-30T14:00:00"/>
    <n v="1"/>
    <d v="2017-04-01T00:00:00"/>
    <d v="2017-04-01T00:00:00"/>
    <d v="2017-04-01T00:00:00"/>
    <s v="Saturday"/>
    <d v="1899-12-30T14:59:22"/>
    <d v="1899-12-30T15:00:00"/>
    <s v="One Way"/>
  </r>
  <r>
    <n v="1560275"/>
    <s v="Non-RFID Card Member"/>
    <m/>
    <m/>
    <n v="64000"/>
    <s v="UNITED STATES"/>
    <s v="Single Ride"/>
    <n v="5587"/>
    <x v="37"/>
    <n v="43.036900000000003"/>
    <n v="-87.89667"/>
    <x v="12"/>
    <n v="43.036900000000003"/>
    <n v="-87.89667"/>
    <n v="30"/>
    <n v="0"/>
    <n v="4.5"/>
    <n v="4.3"/>
    <n v="180"/>
    <n v="-1"/>
    <d v="2017-04-01T00:00:00"/>
    <d v="2017-04-01T00:00:00"/>
    <d v="2017-04-01T00:00:00"/>
    <s v="Saturday"/>
    <d v="1899-12-30T14:00:28"/>
    <d v="1899-12-30T14:00:00"/>
    <n v="1"/>
    <d v="2017-04-01T00:00:00"/>
    <d v="2017-04-01T00:00:00"/>
    <d v="2017-04-01T00:00:00"/>
    <s v="Saturday"/>
    <d v="1899-12-30T14:30:31"/>
    <d v="1899-12-30T15:00:00"/>
    <s v="Round Trip"/>
  </r>
  <r>
    <n v="1514720"/>
    <s v="Non-RFID Card Member"/>
    <m/>
    <m/>
    <n v="53211"/>
    <s v="UNITED STATES"/>
    <s v="Single Ride"/>
    <n v="11061"/>
    <x v="1"/>
    <n v="43.048200000000001"/>
    <n v="-87.900859999999994"/>
    <x v="9"/>
    <n v="43.034619999999997"/>
    <n v="-87.917500000000004"/>
    <n v="20"/>
    <n v="0"/>
    <n v="3"/>
    <n v="2.9"/>
    <n v="120"/>
    <n v="-1"/>
    <d v="2017-04-01T00:00:00"/>
    <d v="2017-04-01T00:00:00"/>
    <d v="2017-04-01T00:00:00"/>
    <s v="Saturday"/>
    <d v="1899-12-30T14:02:43"/>
    <d v="1899-12-30T14:00:00"/>
    <n v="1"/>
    <d v="2017-04-01T00:00:00"/>
    <d v="2017-04-01T00:00:00"/>
    <d v="2017-04-01T00:00:00"/>
    <s v="Saturday"/>
    <d v="1899-12-30T14:22:15"/>
    <d v="1899-12-30T14:00:00"/>
    <s v="One Way"/>
  </r>
  <r>
    <n v="1560331"/>
    <s v="Non-RFID Card Member"/>
    <m/>
    <m/>
    <n v="49855"/>
    <s v="UNITED STATES"/>
    <s v="Single Ride"/>
    <n v="5465"/>
    <x v="3"/>
    <n v="43.03519"/>
    <n v="-87.907390000000007"/>
    <x v="7"/>
    <n v="43.038580000000003"/>
    <n v="-87.90934"/>
    <n v="30"/>
    <n v="0"/>
    <n v="4.5"/>
    <n v="4.3"/>
    <n v="180"/>
    <n v="-1"/>
    <d v="2017-04-01T00:00:00"/>
    <d v="2017-04-01T00:00:00"/>
    <d v="2017-04-01T00:00:00"/>
    <s v="Saturday"/>
    <d v="1899-12-30T14:19:29"/>
    <d v="1899-12-30T14:00:00"/>
    <n v="1"/>
    <d v="2017-04-01T00:00:00"/>
    <d v="2017-04-01T00:00:00"/>
    <d v="2017-04-01T00:00:00"/>
    <s v="Saturday"/>
    <d v="1899-12-30T14:49:32"/>
    <d v="1899-12-30T15:00:00"/>
    <s v="One Way"/>
  </r>
  <r>
    <n v="1560316"/>
    <s v="Non-RFID Card Member"/>
    <m/>
    <m/>
    <n v="55347"/>
    <s v="UNITED STATES"/>
    <s v="Single Ride"/>
    <n v="11088"/>
    <x v="47"/>
    <n v="43.041646999999998"/>
    <n v="-87.927257999999995"/>
    <x v="22"/>
    <n v="43.058010000000003"/>
    <n v="-87.877300000000005"/>
    <n v="28"/>
    <n v="0"/>
    <n v="4.2"/>
    <n v="4"/>
    <n v="168"/>
    <n v="-1"/>
    <d v="2017-04-01T00:00:00"/>
    <d v="2017-04-01T00:00:00"/>
    <d v="2017-04-01T00:00:00"/>
    <s v="Saturday"/>
    <d v="1899-12-30T14:19:33"/>
    <d v="1899-12-30T14:00:00"/>
    <n v="1"/>
    <d v="2017-04-01T00:00:00"/>
    <d v="2017-04-01T00:00:00"/>
    <d v="2017-04-01T00:00:00"/>
    <s v="Saturday"/>
    <d v="1899-12-30T14:47:11"/>
    <d v="1899-12-30T15:00:00"/>
    <s v="One Way"/>
  </r>
  <r>
    <n v="1560331"/>
    <s v="Non-RFID Card Member"/>
    <m/>
    <m/>
    <n v="49855"/>
    <s v="UNITED STATES"/>
    <s v="Single Ride"/>
    <n v="5570"/>
    <x v="3"/>
    <n v="43.03519"/>
    <n v="-87.907390000000007"/>
    <x v="7"/>
    <n v="43.038580000000003"/>
    <n v="-87.90934"/>
    <n v="28"/>
    <n v="0"/>
    <n v="4.2"/>
    <n v="4"/>
    <n v="168"/>
    <n v="-1"/>
    <d v="2017-04-01T00:00:00"/>
    <d v="2017-04-01T00:00:00"/>
    <d v="2017-04-01T00:00:00"/>
    <s v="Saturday"/>
    <d v="1899-12-30T14:21:36"/>
    <d v="1899-12-30T14:00:00"/>
    <n v="1"/>
    <d v="2017-04-01T00:00:00"/>
    <d v="2017-04-01T00:00:00"/>
    <d v="2017-04-01T00:00:00"/>
    <s v="Saturday"/>
    <d v="1899-12-30T14:49:36"/>
    <d v="1899-12-30T15:00:00"/>
    <s v="One Way"/>
  </r>
  <r>
    <n v="1560356"/>
    <s v="Non-RFID Card Member"/>
    <m/>
    <m/>
    <n v="53094"/>
    <s v="UNITED STATES"/>
    <s v="Single Ride"/>
    <n v="237"/>
    <x v="3"/>
    <n v="43.03519"/>
    <n v="-87.907390000000007"/>
    <x v="6"/>
    <n v="43.03519"/>
    <n v="-87.907390000000007"/>
    <n v="39"/>
    <n v="3"/>
    <n v="5.9"/>
    <n v="5.6"/>
    <n v="234"/>
    <n v="-1"/>
    <d v="2017-04-01T00:00:00"/>
    <d v="2017-04-01T00:00:00"/>
    <d v="2017-04-01T00:00:00"/>
    <s v="Saturday"/>
    <d v="1899-12-30T14:27:20"/>
    <d v="1899-12-30T14:00:00"/>
    <n v="1"/>
    <d v="2017-04-01T00:00:00"/>
    <d v="2017-04-01T00:00:00"/>
    <d v="2017-04-01T00:00:00"/>
    <s v="Saturday"/>
    <d v="1899-12-30T15:06:54"/>
    <d v="1899-12-30T15:00:00"/>
    <s v="Round Trip"/>
  </r>
  <r>
    <n v="1560408"/>
    <s v="Non-RFID Card Member"/>
    <m/>
    <m/>
    <n v="53717"/>
    <s v="UNITED STATES"/>
    <s v="Single Ride"/>
    <n v="214"/>
    <x v="25"/>
    <n v="43.058010000000003"/>
    <n v="-87.877300000000005"/>
    <x v="22"/>
    <n v="43.058010000000003"/>
    <n v="-87.877300000000005"/>
    <n v="57"/>
    <n v="3"/>
    <n v="8.6"/>
    <n v="8.1"/>
    <n v="342"/>
    <n v="-1"/>
    <d v="2017-04-01T00:00:00"/>
    <d v="2017-04-01T00:00:00"/>
    <d v="2017-04-01T00:00:00"/>
    <s v="Saturday"/>
    <d v="1899-12-30T14:41:39"/>
    <d v="1899-12-30T15:00:00"/>
    <n v="1"/>
    <d v="2017-04-01T00:00:00"/>
    <d v="2017-04-01T00:00:00"/>
    <d v="2017-04-01T00:00:00"/>
    <s v="Saturday"/>
    <d v="1899-12-30T15:38:10"/>
    <d v="1899-12-30T16:00:00"/>
    <s v="Round Trip"/>
  </r>
  <r>
    <n v="1560413"/>
    <s v="Non-RFID Card Member"/>
    <m/>
    <m/>
    <n v="53072"/>
    <s v="UNITED STATES"/>
    <s v="Single Ride"/>
    <n v="5556"/>
    <x v="38"/>
    <n v="43.058619999999998"/>
    <n v="-87.885319999999993"/>
    <x v="10"/>
    <n v="43.058619999999998"/>
    <n v="-87.885319999999993"/>
    <n v="51"/>
    <n v="3"/>
    <n v="7.7"/>
    <n v="7.3"/>
    <n v="306"/>
    <n v="-1"/>
    <d v="2017-04-01T00:00:00"/>
    <d v="2017-04-01T00:00:00"/>
    <d v="2017-04-01T00:00:00"/>
    <s v="Saturday"/>
    <d v="1899-12-30T14:43:07"/>
    <d v="1899-12-30T15:00:00"/>
    <n v="1"/>
    <d v="2017-04-01T00:00:00"/>
    <d v="2017-04-01T00:00:00"/>
    <d v="2017-04-01T00:00:00"/>
    <s v="Saturday"/>
    <d v="1899-12-30T15:34:09"/>
    <d v="1899-12-30T16:00:00"/>
    <s v="Round Trip"/>
  </r>
  <r>
    <n v="1560416"/>
    <s v="Non-RFID Card Member"/>
    <m/>
    <m/>
    <n v="55901"/>
    <s v="UNITED STATES"/>
    <s v="Single Ride"/>
    <n v="5448"/>
    <x v="48"/>
    <n v="43.060155999999999"/>
    <n v="-87.881258000000003"/>
    <x v="48"/>
    <n v="43.060155999999999"/>
    <n v="-87.881258000000003"/>
    <n v="155"/>
    <n v="15"/>
    <n v="18"/>
    <n v="17.100000000000001"/>
    <n v="720"/>
    <n v="-1"/>
    <d v="2017-04-01T00:00:00"/>
    <d v="2017-04-01T00:00:00"/>
    <d v="2017-04-01T00:00:00"/>
    <s v="Saturday"/>
    <d v="1899-12-30T14:44:30"/>
    <d v="1899-12-30T15:00:00"/>
    <n v="1"/>
    <d v="2017-04-01T00:00:00"/>
    <d v="2017-04-01T00:00:00"/>
    <d v="2017-04-01T00:00:00"/>
    <s v="Saturday"/>
    <d v="1899-12-30T17:19:23"/>
    <d v="1899-12-30T17:00:00"/>
    <s v="Round Trip"/>
  </r>
  <r>
    <n v="1560443"/>
    <s v="Non-RFID Card Member"/>
    <m/>
    <m/>
    <n v="53188"/>
    <s v="UNITED STATES"/>
    <s v="Single Ride"/>
    <n v="153"/>
    <x v="41"/>
    <n v="43.031480000000002"/>
    <n v="-87.908169999999998"/>
    <x v="4"/>
    <n v="43.042490000000001"/>
    <n v="-87.909959999999998"/>
    <n v="20"/>
    <n v="0"/>
    <n v="3"/>
    <n v="2.9"/>
    <n v="120"/>
    <n v="-1"/>
    <d v="2017-04-01T00:00:00"/>
    <d v="2017-04-01T00:00:00"/>
    <d v="2017-04-01T00:00:00"/>
    <s v="Saturday"/>
    <d v="1899-12-30T14:51:16"/>
    <d v="1899-12-30T15:00:00"/>
    <n v="1"/>
    <d v="2017-04-01T00:00:00"/>
    <d v="2017-04-01T00:00:00"/>
    <d v="2017-04-01T00:00:00"/>
    <s v="Saturday"/>
    <d v="1899-12-30T15:11:03"/>
    <d v="1899-12-30T15:00:00"/>
    <s v="One Way"/>
  </r>
  <r>
    <n v="1560477"/>
    <s v="Non-RFID Card Member"/>
    <m/>
    <m/>
    <n v="53150"/>
    <s v="UNITED STATES"/>
    <s v="Single Ride"/>
    <n v="5463"/>
    <x v="5"/>
    <n v="43.031320000000001"/>
    <n v="-87.904259999999994"/>
    <x v="35"/>
    <n v="43.066893999999998"/>
    <n v="-87.877936000000005"/>
    <n v="128"/>
    <n v="12"/>
    <n v="18"/>
    <n v="17.100000000000001"/>
    <n v="720"/>
    <n v="-1"/>
    <d v="2017-04-01T00:00:00"/>
    <d v="2017-04-01T00:00:00"/>
    <d v="2017-04-01T00:00:00"/>
    <s v="Saturday"/>
    <d v="1899-12-30T15:01:23"/>
    <d v="1899-12-30T15:00:00"/>
    <n v="1"/>
    <d v="2017-04-01T00:00:00"/>
    <d v="2017-04-01T00:00:00"/>
    <d v="2017-04-01T00:00:00"/>
    <s v="Saturday"/>
    <d v="1899-12-30T17:09:41"/>
    <d v="1899-12-30T17:00:00"/>
    <s v="One Way"/>
  </r>
  <r>
    <n v="1560540"/>
    <s v="Non-RFID Card Member"/>
    <m/>
    <m/>
    <n v="60189"/>
    <s v="UNITED STATES"/>
    <s v="Single Ride"/>
    <n v="5472"/>
    <x v="40"/>
    <n v="43.046570000000003"/>
    <n v="-87.908720000000002"/>
    <x v="31"/>
    <n v="43.040154000000001"/>
    <n v="-87.932113000000001"/>
    <n v="14"/>
    <n v="0"/>
    <n v="2.1"/>
    <n v="2"/>
    <n v="84"/>
    <n v="-1"/>
    <d v="2017-04-01T00:00:00"/>
    <d v="2017-04-01T00:00:00"/>
    <d v="2017-04-01T00:00:00"/>
    <s v="Saturday"/>
    <d v="1899-12-30T15:17:30"/>
    <d v="1899-12-30T15:00:00"/>
    <n v="1"/>
    <d v="2017-04-01T00:00:00"/>
    <d v="2017-04-01T00:00:00"/>
    <d v="2017-04-01T00:00:00"/>
    <s v="Saturday"/>
    <d v="1899-12-30T15:31:36"/>
    <d v="1899-12-30T16:00:00"/>
    <s v="One Way"/>
  </r>
  <r>
    <n v="1560681"/>
    <s v="Non-RFID Card Member"/>
    <m/>
    <m/>
    <n v="53207"/>
    <s v="UNITED STATES"/>
    <s v="Single Ride"/>
    <n v="5588"/>
    <x v="33"/>
    <n v="43.004728999999998"/>
    <n v="-87.905463999999995"/>
    <x v="41"/>
    <n v="43.031320000000001"/>
    <n v="-87.904259999999994"/>
    <n v="32"/>
    <n v="0"/>
    <n v="4.8"/>
    <n v="4.5999999999999996"/>
    <n v="192"/>
    <n v="-1"/>
    <d v="2017-04-01T00:00:00"/>
    <d v="2017-04-01T00:00:00"/>
    <d v="2017-04-01T00:00:00"/>
    <s v="Saturday"/>
    <d v="1899-12-30T15:52:20"/>
    <d v="1899-12-30T16:00:00"/>
    <n v="1"/>
    <d v="2017-04-01T00:00:00"/>
    <d v="2017-04-01T00:00:00"/>
    <d v="2017-04-01T00:00:00"/>
    <s v="Saturday"/>
    <d v="1899-12-30T16:24:18"/>
    <d v="1899-12-30T16:00:00"/>
    <s v="One Way"/>
  </r>
  <r>
    <n v="1560742"/>
    <s v="Non-RFID Card Member"/>
    <m/>
    <m/>
    <n v="98105"/>
    <s v="UNITED STATES"/>
    <s v="Single Ride"/>
    <n v="5581"/>
    <x v="24"/>
    <n v="43.040154000000001"/>
    <n v="-87.932113000000001"/>
    <x v="52"/>
    <n v="43.041646999999998"/>
    <n v="-87.927257999999995"/>
    <n v="78"/>
    <n v="6"/>
    <n v="11.7"/>
    <n v="11.1"/>
    <n v="468"/>
    <n v="-1"/>
    <d v="2017-04-01T00:00:00"/>
    <d v="2017-04-01T00:00:00"/>
    <d v="2017-04-01T00:00:00"/>
    <s v="Saturday"/>
    <d v="1899-12-30T16:07:30"/>
    <d v="1899-12-30T16:00:00"/>
    <n v="1"/>
    <d v="2017-04-01T00:00:00"/>
    <d v="2017-04-01T00:00:00"/>
    <d v="2017-04-01T00:00:00"/>
    <s v="Saturday"/>
    <d v="1899-12-30T17:25:35"/>
    <d v="1899-12-30T17:00:00"/>
    <s v="One Way"/>
  </r>
  <r>
    <n v="1560755"/>
    <s v="Non-RFID Card Member"/>
    <m/>
    <m/>
    <n v="53233"/>
    <s v="UNITED STATES"/>
    <s v="Single Ride"/>
    <n v="11156"/>
    <x v="47"/>
    <n v="43.041646999999998"/>
    <n v="-87.927257999999995"/>
    <x v="52"/>
    <n v="43.041646999999998"/>
    <n v="-87.927257999999995"/>
    <n v="76"/>
    <n v="6"/>
    <n v="11.4"/>
    <n v="10.8"/>
    <n v="456"/>
    <n v="-1"/>
    <d v="2017-04-01T00:00:00"/>
    <d v="2017-04-01T00:00:00"/>
    <d v="2017-04-01T00:00:00"/>
    <s v="Saturday"/>
    <d v="1899-12-30T16:09:30"/>
    <d v="1899-12-30T16:00:00"/>
    <n v="1"/>
    <d v="2017-04-01T00:00:00"/>
    <d v="2017-04-01T00:00:00"/>
    <d v="2017-04-01T00:00:00"/>
    <s v="Saturday"/>
    <d v="1899-12-30T17:25:48"/>
    <d v="1899-12-30T17:00:00"/>
    <s v="Round Trip"/>
  </r>
  <r>
    <n v="1560770"/>
    <s v="Non-RFID Card Member"/>
    <m/>
    <m/>
    <n v="53151"/>
    <s v="UNITED STATES"/>
    <s v="Single Ride"/>
    <n v="11049"/>
    <x v="14"/>
    <n v="43.05536"/>
    <n v="-87.90504"/>
    <x v="14"/>
    <n v="43.05536"/>
    <n v="-87.90504"/>
    <n v="23"/>
    <n v="0"/>
    <n v="3.5"/>
    <n v="3.3"/>
    <n v="138"/>
    <n v="-1"/>
    <d v="2017-04-01T00:00:00"/>
    <d v="2017-04-01T00:00:00"/>
    <d v="2017-04-01T00:00:00"/>
    <s v="Saturday"/>
    <d v="1899-12-30T16:14:43"/>
    <d v="1899-12-30T16:00:00"/>
    <n v="1"/>
    <d v="2017-04-01T00:00:00"/>
    <d v="2017-04-01T00:00:00"/>
    <d v="2017-04-01T00:00:00"/>
    <s v="Saturday"/>
    <d v="1899-12-30T16:37:00"/>
    <d v="1899-12-30T17:00:00"/>
    <s v="Round Trip"/>
  </r>
  <r>
    <n v="1560775"/>
    <s v="Non-RFID Card Member"/>
    <m/>
    <m/>
    <n v="53066"/>
    <s v="UNITED STATES"/>
    <s v="Single Ride"/>
    <n v="11154"/>
    <x v="34"/>
    <n v="43.02948"/>
    <n v="-87.912819999999996"/>
    <x v="11"/>
    <n v="43.052460000000004"/>
    <n v="-87.891000000000005"/>
    <n v="23"/>
    <n v="0"/>
    <n v="3.5"/>
    <n v="3.3"/>
    <n v="138"/>
    <n v="-1"/>
    <d v="2017-04-01T00:00:00"/>
    <d v="2017-04-01T00:00:00"/>
    <d v="2017-04-01T00:00:00"/>
    <s v="Saturday"/>
    <d v="1899-12-30T16:15:32"/>
    <d v="1899-12-30T16:00:00"/>
    <n v="1"/>
    <d v="2017-04-01T00:00:00"/>
    <d v="2017-04-01T00:00:00"/>
    <d v="2017-04-01T00:00:00"/>
    <s v="Saturday"/>
    <d v="1899-12-30T16:38:27"/>
    <d v="1899-12-30T17:00:00"/>
    <s v="One Way"/>
  </r>
  <r>
    <n v="1560783"/>
    <s v="Non-RFID Card Member"/>
    <m/>
    <m/>
    <n v="53104"/>
    <s v="UNITED STATES"/>
    <s v="Single Ride"/>
    <n v="5519"/>
    <x v="6"/>
    <n v="43.038719999999998"/>
    <n v="-87.905339999999995"/>
    <x v="4"/>
    <n v="43.042490000000001"/>
    <n v="-87.909959999999998"/>
    <n v="39"/>
    <n v="3"/>
    <n v="5.9"/>
    <n v="5.6"/>
    <n v="234"/>
    <n v="-1"/>
    <d v="2017-04-01T00:00:00"/>
    <d v="2017-04-01T00:00:00"/>
    <d v="2017-04-01T00:00:00"/>
    <s v="Saturday"/>
    <d v="1899-12-30T16:18:26"/>
    <d v="1899-12-30T16:00:00"/>
    <n v="1"/>
    <d v="2017-04-01T00:00:00"/>
    <d v="2017-04-01T00:00:00"/>
    <d v="2017-04-01T00:00:00"/>
    <s v="Saturday"/>
    <d v="1899-12-30T16:57:58"/>
    <d v="1899-12-30T17:00:00"/>
    <s v="One Way"/>
  </r>
  <r>
    <n v="1418262"/>
    <s v="Non-RFID Card Member"/>
    <m/>
    <m/>
    <n v="32779"/>
    <s v="UNITED STATES"/>
    <s v="Single Ride"/>
    <n v="5531"/>
    <x v="24"/>
    <n v="43.040154000000001"/>
    <n v="-87.932113000000001"/>
    <x v="31"/>
    <n v="43.040154000000001"/>
    <n v="-87.932113000000001"/>
    <n v="69"/>
    <n v="6"/>
    <n v="10.4"/>
    <n v="9.8000000000000007"/>
    <n v="414"/>
    <n v="-1"/>
    <d v="2017-04-01T00:00:00"/>
    <d v="2017-04-01T00:00:00"/>
    <d v="2017-04-01T00:00:00"/>
    <s v="Saturday"/>
    <d v="1899-12-30T16:30:59"/>
    <d v="1899-12-30T17:00:00"/>
    <n v="1"/>
    <d v="2017-04-01T00:00:00"/>
    <d v="2017-04-01T00:00:00"/>
    <d v="2017-04-01T00:00:00"/>
    <s v="Saturday"/>
    <d v="1899-12-30T17:39:51"/>
    <d v="1899-12-30T18:00:00"/>
    <s v="Round Trip"/>
  </r>
  <r>
    <n v="1560837"/>
    <s v="Non-RFID Card Member"/>
    <m/>
    <m/>
    <n v="60622"/>
    <s v="UNITED STATES"/>
    <s v="Single Ride"/>
    <n v="11056"/>
    <x v="13"/>
    <n v="43.038649999999997"/>
    <n v="-87.921930000000003"/>
    <x v="34"/>
    <n v="43.038649999999997"/>
    <n v="-87.921930000000003"/>
    <n v="76"/>
    <n v="6"/>
    <n v="11.4"/>
    <n v="10.8"/>
    <n v="456"/>
    <n v="-1"/>
    <d v="2017-04-01T00:00:00"/>
    <d v="2017-04-01T00:00:00"/>
    <d v="2017-04-01T00:00:00"/>
    <s v="Saturday"/>
    <d v="1899-12-30T16:34:16"/>
    <d v="1899-12-30T17:00:00"/>
    <n v="1"/>
    <d v="2017-04-01T00:00:00"/>
    <d v="2017-04-01T00:00:00"/>
    <d v="2017-04-01T00:00:00"/>
    <s v="Saturday"/>
    <d v="1899-12-30T17:50:59"/>
    <d v="1899-12-30T18:00:00"/>
    <s v="Round Trip"/>
  </r>
  <r>
    <n v="1560847"/>
    <s v="Non-RFID Card Member"/>
    <m/>
    <m/>
    <n v="60174"/>
    <s v="UNITED STATES"/>
    <s v="Single Ride"/>
    <n v="11120"/>
    <x v="21"/>
    <n v="43.040349999999997"/>
    <n v="-87.920760000000001"/>
    <x v="19"/>
    <n v="43.040349999999997"/>
    <n v="-87.920760000000001"/>
    <n v="86"/>
    <n v="6"/>
    <n v="12.9"/>
    <n v="12.3"/>
    <n v="516"/>
    <n v="-1"/>
    <d v="2017-04-01T00:00:00"/>
    <d v="2017-04-01T00:00:00"/>
    <d v="2017-04-01T00:00:00"/>
    <s v="Saturday"/>
    <d v="1899-12-30T16:37:01"/>
    <d v="1899-12-30T17:00:00"/>
    <n v="1"/>
    <d v="2017-04-01T00:00:00"/>
    <d v="2017-04-01T00:00:00"/>
    <d v="2017-04-01T00:00:00"/>
    <s v="Saturday"/>
    <d v="1899-12-30T18:03:07"/>
    <d v="1899-12-30T18:00:00"/>
    <s v="Round Trip"/>
  </r>
  <r>
    <n v="1560877"/>
    <s v="Non-RFID Card Member"/>
    <m/>
    <m/>
    <n v="53703"/>
    <s v="UNITED STATES"/>
    <s v="Single Ride"/>
    <n v="11114"/>
    <x v="12"/>
    <n v="43.052460000000004"/>
    <n v="-87.891000000000005"/>
    <x v="11"/>
    <n v="43.052460000000004"/>
    <n v="-87.891000000000005"/>
    <n v="37"/>
    <n v="3"/>
    <n v="5.6"/>
    <n v="5.3"/>
    <n v="222"/>
    <n v="-1"/>
    <d v="2017-04-01T00:00:00"/>
    <d v="2017-04-01T00:00:00"/>
    <d v="2017-04-01T00:00:00"/>
    <s v="Saturday"/>
    <d v="1899-12-30T16:45:46"/>
    <d v="1899-12-30T17:00:00"/>
    <n v="1"/>
    <d v="2017-04-01T00:00:00"/>
    <d v="2017-04-01T00:00:00"/>
    <d v="2017-04-01T00:00:00"/>
    <s v="Saturday"/>
    <d v="1899-12-30T17:22:17"/>
    <d v="1899-12-30T17:00:00"/>
    <s v="Round Trip"/>
  </r>
  <r>
    <n v="1560950"/>
    <s v="Non-RFID Card Member"/>
    <m/>
    <m/>
    <m/>
    <s v="UNITED STATES"/>
    <s v="Single Ride"/>
    <n v="11088"/>
    <x v="25"/>
    <n v="43.058010000000003"/>
    <n v="-87.877300000000005"/>
    <x v="22"/>
    <n v="43.058010000000003"/>
    <n v="-87.877300000000005"/>
    <n v="36"/>
    <n v="3"/>
    <n v="5.4"/>
    <n v="5.0999999999999996"/>
    <n v="216"/>
    <n v="-1"/>
    <d v="2017-04-01T00:00:00"/>
    <d v="2017-04-01T00:00:00"/>
    <d v="2017-04-01T00:00:00"/>
    <s v="Saturday"/>
    <d v="1899-12-30T17:05:26"/>
    <d v="1899-12-30T17:00:00"/>
    <n v="1"/>
    <d v="2017-04-01T00:00:00"/>
    <d v="2017-04-01T00:00:00"/>
    <d v="2017-04-01T00:00:00"/>
    <s v="Saturday"/>
    <d v="1899-12-30T17:41:04"/>
    <d v="1899-12-30T18:00:00"/>
    <s v="Round Trip"/>
  </r>
  <r>
    <n v="1408850"/>
    <s v="Non-RFID Card Member"/>
    <m/>
    <m/>
    <n v="53212"/>
    <s v="UNITED STATES"/>
    <s v="Single Ride"/>
    <n v="5562"/>
    <x v="2"/>
    <n v="43.03886"/>
    <n v="-87.902720000000002"/>
    <x v="1"/>
    <n v="43.03886"/>
    <n v="-87.902720000000002"/>
    <n v="50"/>
    <n v="3"/>
    <n v="7.5"/>
    <n v="7.1"/>
    <n v="300"/>
    <n v="-1"/>
    <d v="2017-04-01T00:00:00"/>
    <d v="2017-04-01T00:00:00"/>
    <d v="2017-04-01T00:00:00"/>
    <s v="Saturday"/>
    <d v="1899-12-30T17:07:31"/>
    <d v="1899-12-30T17:00:00"/>
    <n v="1"/>
    <d v="2017-04-01T00:00:00"/>
    <d v="2017-04-01T00:00:00"/>
    <d v="2017-04-01T00:00:00"/>
    <s v="Saturday"/>
    <d v="1899-12-30T17:57:23"/>
    <d v="1899-12-30T18:00:00"/>
    <s v="Round Trip"/>
  </r>
  <r>
    <n v="1561129"/>
    <s v="Non-RFID Card Member"/>
    <m/>
    <m/>
    <n v="54241"/>
    <s v="UNITED STATES"/>
    <s v="Single Ride"/>
    <n v="11132"/>
    <x v="13"/>
    <n v="43.038649999999997"/>
    <n v="-87.921930000000003"/>
    <x v="53"/>
    <n v="43.060786"/>
    <n v="-87.883825999999999"/>
    <n v="45"/>
    <n v="3"/>
    <n v="6.8"/>
    <n v="6.4"/>
    <n v="270"/>
    <n v="-1"/>
    <d v="2017-04-01T00:00:00"/>
    <d v="2017-04-01T00:00:00"/>
    <d v="2017-04-01T00:00:00"/>
    <s v="Saturday"/>
    <d v="1899-12-30T18:04:00"/>
    <d v="1899-12-30T18:00:00"/>
    <n v="1"/>
    <d v="2017-04-01T00:00:00"/>
    <d v="2017-04-01T00:00:00"/>
    <d v="2017-04-01T00:00:00"/>
    <s v="Saturday"/>
    <d v="1899-12-30T18:49:42"/>
    <d v="1899-12-30T19:00:00"/>
    <s v="One Way"/>
  </r>
  <r>
    <n v="1561132"/>
    <s v="Non-RFID Card Member"/>
    <m/>
    <m/>
    <n v="54303"/>
    <s v="UNITED STATES"/>
    <s v="Single Ride"/>
    <n v="5442"/>
    <x v="41"/>
    <n v="43.031480000000002"/>
    <n v="-87.908169999999998"/>
    <x v="6"/>
    <n v="43.03519"/>
    <n v="-87.907390000000007"/>
    <n v="22"/>
    <n v="0"/>
    <n v="3.3"/>
    <n v="3.1"/>
    <n v="132"/>
    <n v="-1"/>
    <d v="2017-04-01T00:00:00"/>
    <d v="2017-04-01T00:00:00"/>
    <d v="2017-04-01T00:00:00"/>
    <s v="Saturday"/>
    <d v="1899-12-30T18:05:50"/>
    <d v="1899-12-30T18:00:00"/>
    <n v="1"/>
    <d v="2017-04-01T00:00:00"/>
    <d v="2017-04-01T00:00:00"/>
    <d v="2017-04-01T00:00:00"/>
    <s v="Saturday"/>
    <d v="1899-12-30T18:27:44"/>
    <d v="1899-12-30T18:00:00"/>
    <s v="One Way"/>
  </r>
  <r>
    <n v="1561364"/>
    <s v="Non-RFID Card Member"/>
    <m/>
    <m/>
    <n v="53215"/>
    <s v="UNITED STATES"/>
    <s v="Single Ride"/>
    <n v="11105"/>
    <x v="38"/>
    <n v="43.058619999999998"/>
    <n v="-87.885319999999993"/>
    <x v="10"/>
    <n v="43.058619999999998"/>
    <n v="-87.885319999999993"/>
    <n v="33"/>
    <n v="0"/>
    <n v="5"/>
    <n v="4.7"/>
    <n v="198"/>
    <n v="-1"/>
    <d v="2017-04-01T00:00:00"/>
    <d v="2017-04-01T00:00:00"/>
    <d v="2017-04-01T00:00:00"/>
    <s v="Saturday"/>
    <d v="1899-12-30T20:17:16"/>
    <d v="1899-12-30T20:00:00"/>
    <n v="1"/>
    <d v="2017-04-01T00:00:00"/>
    <d v="2017-04-01T00:00:00"/>
    <d v="2017-04-01T00:00:00"/>
    <s v="Saturday"/>
    <d v="1899-12-30T20:50:16"/>
    <d v="1899-12-30T21:00:00"/>
    <s v="Round Trip"/>
  </r>
  <r>
    <n v="1512966"/>
    <s v="Non-RFID Card Member"/>
    <m/>
    <m/>
    <n v="53215"/>
    <s v="UNITED STATES"/>
    <s v="Single Ride"/>
    <n v="5442"/>
    <x v="3"/>
    <n v="43.03519"/>
    <n v="-87.907390000000007"/>
    <x v="6"/>
    <n v="43.03519"/>
    <n v="-87.907390000000007"/>
    <n v="80"/>
    <n v="6"/>
    <n v="12"/>
    <n v="11.4"/>
    <n v="480"/>
    <n v="-1"/>
    <d v="2017-04-01T00:00:00"/>
    <d v="2017-04-01T00:00:00"/>
    <d v="2017-04-01T00:00:00"/>
    <s v="Saturday"/>
    <d v="1899-12-30T23:42:38"/>
    <d v="1899-12-31T00:00:00"/>
    <n v="1"/>
    <d v="2017-04-02T00:00:00"/>
    <d v="2017-04-01T00:00:00"/>
    <d v="2017-04-02T00:00:00"/>
    <s v="Sunday"/>
    <d v="1899-12-30T01:02:57"/>
    <d v="1899-12-30T01:00:00"/>
    <s v="Round Trip"/>
  </r>
  <r>
    <n v="1561535"/>
    <s v="Non-RFID Card Member"/>
    <m/>
    <m/>
    <n v="54601"/>
    <s v="UNITED STATES"/>
    <s v="Single Ride"/>
    <n v="267"/>
    <x v="8"/>
    <n v="43.038580000000003"/>
    <n v="-87.90934"/>
    <x v="7"/>
    <n v="43.038580000000003"/>
    <n v="-87.90934"/>
    <n v="14"/>
    <n v="0"/>
    <n v="2.1"/>
    <n v="2"/>
    <n v="84"/>
    <n v="-1"/>
    <d v="2017-04-02T00:00:00"/>
    <d v="2017-04-01T00:00:00"/>
    <d v="2017-04-02T00:00:00"/>
    <s v="Sunday"/>
    <d v="1899-12-30T01:59:58"/>
    <d v="1899-12-30T02:00:00"/>
    <n v="1"/>
    <d v="2017-04-02T00:00:00"/>
    <d v="2017-04-01T00:00:00"/>
    <d v="2017-04-02T00:00:00"/>
    <s v="Sunday"/>
    <d v="1899-12-30T02:13:30"/>
    <d v="1899-12-30T02:00:00"/>
    <s v="Round Trip"/>
  </r>
  <r>
    <n v="1561536"/>
    <s v="Non-RFID Card Member"/>
    <m/>
    <m/>
    <n v="53204"/>
    <s v="UNITED STATES"/>
    <s v="Single Ride"/>
    <n v="11108"/>
    <x v="40"/>
    <n v="43.046570000000003"/>
    <n v="-87.908720000000002"/>
    <x v="43"/>
    <n v="43.031480000000002"/>
    <n v="-87.908169999999998"/>
    <n v="9"/>
    <n v="0"/>
    <n v="1.4"/>
    <n v="1.3"/>
    <n v="54"/>
    <n v="-1"/>
    <d v="2017-04-02T00:00:00"/>
    <d v="2017-04-01T00:00:00"/>
    <d v="2017-04-02T00:00:00"/>
    <s v="Sunday"/>
    <d v="1899-12-30T02:05:24"/>
    <d v="1899-12-30T02:00:00"/>
    <n v="1"/>
    <d v="2017-04-02T00:00:00"/>
    <d v="2017-04-01T00:00:00"/>
    <d v="2017-04-02T00:00:00"/>
    <s v="Sunday"/>
    <d v="1899-12-30T02:14:20"/>
    <d v="1899-12-30T02:00:00"/>
    <s v="One Way"/>
  </r>
  <r>
    <n v="1561602"/>
    <s v="Non-RFID Card Member"/>
    <m/>
    <m/>
    <n v="46304"/>
    <s v="UNITED STATES"/>
    <s v="Single Ride"/>
    <n v="5564"/>
    <x v="9"/>
    <n v="43.05097"/>
    <n v="-87.906440000000003"/>
    <x v="40"/>
    <n v="43.05097"/>
    <n v="-87.906440000000003"/>
    <n v="19"/>
    <n v="0"/>
    <n v="2.9"/>
    <n v="2.7"/>
    <n v="114"/>
    <n v="-1"/>
    <d v="2017-04-02T00:00:00"/>
    <d v="2017-04-01T00:00:00"/>
    <d v="2017-04-02T00:00:00"/>
    <s v="Sunday"/>
    <d v="1899-12-30T08:53:03"/>
    <d v="1899-12-30T09:00:00"/>
    <n v="1"/>
    <d v="2017-04-02T00:00:00"/>
    <d v="2017-04-01T00:00:00"/>
    <d v="2017-04-02T00:00:00"/>
    <s v="Sunday"/>
    <d v="1899-12-30T09:12:48"/>
    <d v="1899-12-30T09:00:00"/>
    <s v="Round Trip"/>
  </r>
  <r>
    <n v="1263029"/>
    <s v="Non-RFID Card Member"/>
    <m/>
    <m/>
    <n v="60013"/>
    <s v="UNITED STATES"/>
    <s v="Single Ride"/>
    <n v="5548"/>
    <x v="24"/>
    <n v="43.040154000000001"/>
    <n v="-87.932113000000001"/>
    <x v="43"/>
    <n v="43.031480000000002"/>
    <n v="-87.908169999999998"/>
    <n v="13"/>
    <n v="0"/>
    <n v="2"/>
    <n v="1.9"/>
    <n v="78"/>
    <n v="-1"/>
    <d v="2017-04-02T00:00:00"/>
    <d v="2017-04-01T00:00:00"/>
    <d v="2017-04-02T00:00:00"/>
    <s v="Sunday"/>
    <d v="1899-12-30T09:27:39"/>
    <d v="1899-12-30T09:00:00"/>
    <n v="1"/>
    <d v="2017-04-02T00:00:00"/>
    <d v="2017-04-01T00:00:00"/>
    <d v="2017-04-02T00:00:00"/>
    <s v="Sunday"/>
    <d v="1899-12-30T09:40:06"/>
    <d v="1899-12-30T10:00:00"/>
    <s v="One Way"/>
  </r>
  <r>
    <n v="1561715"/>
    <s v="Non-RFID Card Member"/>
    <m/>
    <m/>
    <n v="53212"/>
    <s v="UNITED STATES"/>
    <s v="Single Ride"/>
    <n v="153"/>
    <x v="0"/>
    <n v="43.042490000000001"/>
    <n v="-87.909959999999998"/>
    <x v="4"/>
    <n v="43.042490000000001"/>
    <n v="-87.909959999999998"/>
    <n v="27"/>
    <n v="0"/>
    <n v="4.0999999999999996"/>
    <n v="3.8"/>
    <n v="162"/>
    <n v="-1"/>
    <d v="2017-04-02T00:00:00"/>
    <d v="2017-04-01T00:00:00"/>
    <d v="2017-04-02T00:00:00"/>
    <s v="Sunday"/>
    <d v="1899-12-30T11:01:47"/>
    <d v="1899-12-30T11:00:00"/>
    <n v="1"/>
    <d v="2017-04-02T00:00:00"/>
    <d v="2017-04-01T00:00:00"/>
    <d v="2017-04-02T00:00:00"/>
    <s v="Sunday"/>
    <d v="1899-12-30T11:28:55"/>
    <d v="1899-12-30T11:00:00"/>
    <s v="Round Trip"/>
  </r>
  <r>
    <n v="1222400"/>
    <s v="Non-RFID Card Member"/>
    <m/>
    <m/>
    <n v="53202"/>
    <s v="UNITED STATES"/>
    <s v="Single Ride"/>
    <n v="11144"/>
    <x v="30"/>
    <n v="43.045712999999999"/>
    <n v="-87.899756999999994"/>
    <x v="53"/>
    <n v="43.060786"/>
    <n v="-87.883825999999999"/>
    <n v="11"/>
    <n v="0"/>
    <n v="1.7"/>
    <n v="1.6"/>
    <n v="66"/>
    <n v="-1"/>
    <d v="2017-04-02T00:00:00"/>
    <d v="2017-04-01T00:00:00"/>
    <d v="2017-04-02T00:00:00"/>
    <s v="Sunday"/>
    <d v="1899-12-30T13:51:36"/>
    <d v="1899-12-30T14:00:00"/>
    <n v="1"/>
    <d v="2017-04-02T00:00:00"/>
    <d v="2017-04-01T00:00:00"/>
    <d v="2017-04-02T00:00:00"/>
    <s v="Sunday"/>
    <d v="1899-12-30T14:02:16"/>
    <d v="1899-12-30T14:00:00"/>
    <s v="One Way"/>
  </r>
  <r>
    <n v="1563290"/>
    <s v="Non-RFID Card Member"/>
    <m/>
    <m/>
    <n v="53149"/>
    <s v="UNITED STATES"/>
    <s v="Single Ride"/>
    <n v="11088"/>
    <x v="23"/>
    <n v="43.053040000000003"/>
    <n v="-87.897660000000002"/>
    <x v="3"/>
    <n v="43.03913"/>
    <n v="-87.916150000000002"/>
    <n v="17"/>
    <n v="0"/>
    <n v="2.6"/>
    <n v="2.4"/>
    <n v="102"/>
    <n v="-1"/>
    <d v="2017-04-03T00:00:00"/>
    <d v="2017-04-01T00:00:00"/>
    <d v="2017-04-03T00:00:00"/>
    <s v="Monday"/>
    <d v="1899-12-30T08:16:24"/>
    <d v="1899-12-30T08:00:00"/>
    <n v="1"/>
    <d v="2017-04-03T00:00:00"/>
    <d v="2017-04-01T00:00:00"/>
    <d v="2017-04-03T00:00:00"/>
    <s v="Monday"/>
    <d v="1899-12-30T08:33:42"/>
    <d v="1899-12-30T09:00:00"/>
    <s v="One Way"/>
  </r>
  <r>
    <n v="1371452"/>
    <s v="Non-RFID Card Member"/>
    <m/>
    <m/>
    <n v="53202"/>
    <s v="UNITED STATES"/>
    <s v="Single Ride"/>
    <n v="5515"/>
    <x v="53"/>
    <n v="43.074655999999997"/>
    <n v="-87.889011999999994"/>
    <x v="10"/>
    <n v="43.058619999999998"/>
    <n v="-87.885319999999993"/>
    <n v="10"/>
    <n v="0"/>
    <n v="1.5"/>
    <n v="1.4"/>
    <n v="60"/>
    <n v="-1"/>
    <d v="2017-04-03T00:00:00"/>
    <d v="2017-04-01T00:00:00"/>
    <d v="2017-04-03T00:00:00"/>
    <s v="Monday"/>
    <d v="1899-12-30T11:05:04"/>
    <d v="1899-12-30T11:00:00"/>
    <n v="1"/>
    <d v="2017-04-03T00:00:00"/>
    <d v="2017-04-01T00:00:00"/>
    <d v="2017-04-03T00:00:00"/>
    <s v="Monday"/>
    <d v="1899-12-30T11:15:21"/>
    <d v="1899-12-30T11:00:00"/>
    <s v="One Way"/>
  </r>
  <r>
    <n v="1563916"/>
    <s v="Non-RFID Card Member"/>
    <m/>
    <m/>
    <n v="53212"/>
    <s v="UNITED STATES"/>
    <s v="Single Ride"/>
    <n v="11142"/>
    <x v="22"/>
    <n v="43.066893999999998"/>
    <n v="-87.877936000000005"/>
    <x v="38"/>
    <n v="43.069021999999997"/>
    <n v="-87.887940999999998"/>
    <n v="6"/>
    <n v="0"/>
    <n v="0.9"/>
    <n v="0.9"/>
    <n v="36"/>
    <n v="-1"/>
    <d v="2017-04-03T00:00:00"/>
    <d v="2017-04-01T00:00:00"/>
    <d v="2017-04-03T00:00:00"/>
    <s v="Monday"/>
    <d v="1899-12-30T16:43:54"/>
    <d v="1899-12-30T17:00:00"/>
    <n v="1"/>
    <d v="2017-04-03T00:00:00"/>
    <d v="2017-04-01T00:00:00"/>
    <d v="2017-04-03T00:00:00"/>
    <s v="Monday"/>
    <d v="1899-12-30T16:49:02"/>
    <d v="1899-12-30T17:00:00"/>
    <s v="One Way"/>
  </r>
  <r>
    <n v="1563358"/>
    <s v="Non-RFID Card Member"/>
    <m/>
    <m/>
    <n v="53211"/>
    <s v="UNITED STATES"/>
    <s v="Single Ride"/>
    <n v="333"/>
    <x v="40"/>
    <n v="43.046570000000003"/>
    <n v="-87.908720000000002"/>
    <x v="35"/>
    <n v="43.066893999999998"/>
    <n v="-87.877936000000005"/>
    <n v="23"/>
    <n v="0"/>
    <n v="3.5"/>
    <n v="3.3"/>
    <n v="138"/>
    <n v="-1"/>
    <d v="2017-04-03T00:00:00"/>
    <d v="2017-04-01T00:00:00"/>
    <d v="2017-04-03T00:00:00"/>
    <s v="Monday"/>
    <d v="1899-12-30T19:48:06"/>
    <d v="1899-12-30T20:00:00"/>
    <n v="1"/>
    <d v="2017-04-03T00:00:00"/>
    <d v="2017-04-01T00:00:00"/>
    <d v="2017-04-03T00:00:00"/>
    <s v="Monday"/>
    <d v="1899-12-30T20:11:24"/>
    <d v="1899-12-30T20:00:00"/>
    <s v="One Way"/>
  </r>
  <r>
    <n v="1564553"/>
    <s v="Non-RFID Card Member"/>
    <m/>
    <m/>
    <n v="53211"/>
    <s v="UNITED STATES"/>
    <s v="Single Ride"/>
    <n v="5565"/>
    <x v="32"/>
    <n v="43.078530000000001"/>
    <n v="-87.882620000000003"/>
    <x v="13"/>
    <n v="43.078530000000001"/>
    <n v="-87.882620000000003"/>
    <n v="37"/>
    <n v="3"/>
    <n v="5.6"/>
    <n v="5.3"/>
    <n v="222"/>
    <n v="-1"/>
    <d v="2017-04-04T00:00:00"/>
    <d v="2017-04-01T00:00:00"/>
    <d v="2017-04-04T00:00:00"/>
    <s v="Tuesday"/>
    <d v="1899-12-30T14:02:13"/>
    <d v="1899-12-30T14:00:00"/>
    <n v="1"/>
    <d v="2017-04-04T00:00:00"/>
    <d v="2017-04-01T00:00:00"/>
    <d v="2017-04-04T00:00:00"/>
    <s v="Tuesday"/>
    <d v="1899-12-30T14:39:11"/>
    <d v="1899-12-30T15:00:00"/>
    <s v="Round Trip"/>
  </r>
  <r>
    <n v="1564584"/>
    <s v="Non-RFID Card Member"/>
    <m/>
    <m/>
    <n v="53204"/>
    <s v="UNITED STATES"/>
    <s v="Single Ride"/>
    <n v="11159"/>
    <x v="23"/>
    <n v="43.053040000000003"/>
    <n v="-87.897660000000002"/>
    <x v="57"/>
    <n v="43.02017"/>
    <n v="-87.933049999999994"/>
    <n v="50"/>
    <n v="3"/>
    <n v="7.5"/>
    <n v="7.1"/>
    <n v="300"/>
    <n v="-1"/>
    <d v="2017-04-04T00:00:00"/>
    <d v="2017-04-01T00:00:00"/>
    <d v="2017-04-04T00:00:00"/>
    <s v="Tuesday"/>
    <d v="1899-12-30T14:48:17"/>
    <d v="1899-12-30T15:00:00"/>
    <n v="1"/>
    <d v="2017-04-04T00:00:00"/>
    <d v="2017-04-01T00:00:00"/>
    <d v="2017-04-04T00:00:00"/>
    <s v="Tuesday"/>
    <d v="1899-12-30T15:38:14"/>
    <d v="1899-12-30T16:00:00"/>
    <s v="One Way"/>
  </r>
  <r>
    <n v="1306778"/>
    <s v="Non-RFID Card Member"/>
    <m/>
    <m/>
    <n v="53204"/>
    <s v="UNITED STATES"/>
    <s v="Single Ride"/>
    <n v="5712"/>
    <x v="33"/>
    <n v="43.004728999999998"/>
    <n v="-87.905463999999995"/>
    <x v="42"/>
    <n v="43.020020000000002"/>
    <n v="-87.912540000000007"/>
    <n v="12"/>
    <n v="0"/>
    <n v="1.8"/>
    <n v="1.7"/>
    <n v="72"/>
    <n v="-1"/>
    <d v="2017-04-04T00:00:00"/>
    <d v="2017-04-01T00:00:00"/>
    <d v="2017-04-04T00:00:00"/>
    <s v="Tuesday"/>
    <d v="1899-12-30T15:38:38"/>
    <d v="1899-12-30T16:00:00"/>
    <n v="1"/>
    <d v="2017-04-04T00:00:00"/>
    <d v="2017-04-01T00:00:00"/>
    <d v="2017-04-04T00:00:00"/>
    <s v="Tuesday"/>
    <d v="1899-12-30T15:50:01"/>
    <d v="1899-12-30T16:00:00"/>
    <s v="One Way"/>
  </r>
  <r>
    <n v="1517065"/>
    <s v="Non-RFID Card Member"/>
    <m/>
    <m/>
    <n v="53211"/>
    <s v="UNITED STATES"/>
    <s v="Single Ride"/>
    <n v="5565"/>
    <x v="32"/>
    <n v="43.078530000000001"/>
    <n v="-87.882620000000003"/>
    <x v="13"/>
    <n v="43.078530000000001"/>
    <n v="-87.882620000000003"/>
    <n v="74"/>
    <n v="9"/>
    <n v="11.1"/>
    <n v="10.5"/>
    <n v="444"/>
    <n v="-1"/>
    <d v="2017-04-04T00:00:00"/>
    <d v="2017-04-01T00:00:00"/>
    <d v="2017-04-04T00:00:00"/>
    <s v="Tuesday"/>
    <d v="1899-12-30T17:54:21"/>
    <d v="1899-12-30T18:00:00"/>
    <n v="1"/>
    <d v="2017-04-04T00:00:00"/>
    <d v="2017-04-01T00:00:00"/>
    <d v="2017-04-04T00:00:00"/>
    <s v="Tuesday"/>
    <d v="1899-12-30T19:08:28"/>
    <d v="1899-12-30T19:00:00"/>
    <s v="Round Trip"/>
  </r>
  <r>
    <n v="1564810"/>
    <s v="Non-RFID Card Member"/>
    <m/>
    <m/>
    <n v="53211"/>
    <s v="UNITED STATES"/>
    <s v="Single Ride"/>
    <n v="11047"/>
    <x v="32"/>
    <n v="43.078530000000001"/>
    <n v="-87.882620000000003"/>
    <x v="38"/>
    <n v="43.069021999999997"/>
    <n v="-87.887940999999998"/>
    <n v="16"/>
    <n v="3"/>
    <n v="2.4"/>
    <n v="2.2999999999999998"/>
    <n v="96"/>
    <n v="-1"/>
    <d v="2017-04-04T00:00:00"/>
    <d v="2017-04-01T00:00:00"/>
    <d v="2017-04-04T00:00:00"/>
    <s v="Tuesday"/>
    <d v="1899-12-30T18:13:02"/>
    <d v="1899-12-30T18:00:00"/>
    <n v="1"/>
    <d v="2017-04-04T00:00:00"/>
    <d v="2017-04-01T00:00:00"/>
    <d v="2017-04-04T00:00:00"/>
    <s v="Tuesday"/>
    <d v="1899-12-30T18:29:05"/>
    <d v="1899-12-30T18:00:00"/>
    <s v="One Way"/>
  </r>
  <r>
    <n v="1465953"/>
    <s v="Non-RFID Card Member"/>
    <m/>
    <m/>
    <n v="53202"/>
    <s v="UNITED STATES"/>
    <s v="Single Ride"/>
    <n v="5451"/>
    <x v="15"/>
    <n v="43.054830000000003"/>
    <n v="-87.91874"/>
    <x v="4"/>
    <n v="43.042490000000001"/>
    <n v="-87.909959999999998"/>
    <n v="8"/>
    <n v="3"/>
    <n v="1.2"/>
    <n v="1.1000000000000001"/>
    <n v="48"/>
    <n v="-1"/>
    <d v="2017-04-04T00:00:00"/>
    <d v="2017-04-01T00:00:00"/>
    <d v="2017-04-04T00:00:00"/>
    <s v="Tuesday"/>
    <d v="1899-12-30T18:35:36"/>
    <d v="1899-12-30T19:00:00"/>
    <n v="1"/>
    <d v="2017-04-04T00:00:00"/>
    <d v="2017-04-01T00:00:00"/>
    <d v="2017-04-04T00:00:00"/>
    <s v="Tuesday"/>
    <d v="1899-12-30T18:43:45"/>
    <d v="1899-12-30T19:00:00"/>
    <s v="One Way"/>
  </r>
  <r>
    <n v="1102345"/>
    <s v="Non-RFID Card Member"/>
    <m/>
    <m/>
    <n v="53202"/>
    <s v="UNITED STATES"/>
    <s v="Single Ride"/>
    <n v="237"/>
    <x v="3"/>
    <n v="43.03519"/>
    <n v="-87.907390000000007"/>
    <x v="28"/>
    <n v="43.045712999999999"/>
    <n v="-87.899756999999994"/>
    <n v="15"/>
    <n v="3"/>
    <n v="2.2999999999999998"/>
    <n v="2.1"/>
    <n v="90"/>
    <n v="-1"/>
    <d v="2017-04-04T00:00:00"/>
    <d v="2017-04-01T00:00:00"/>
    <d v="2017-04-04T00:00:00"/>
    <s v="Tuesday"/>
    <d v="1899-12-30T21:04:03"/>
    <d v="1899-12-30T21:00:00"/>
    <n v="1"/>
    <d v="2017-04-04T00:00:00"/>
    <d v="2017-04-01T00:00:00"/>
    <d v="2017-04-04T00:00:00"/>
    <s v="Tuesday"/>
    <d v="1899-12-30T21:19:50"/>
    <d v="1899-12-30T21:00:00"/>
    <s v="One Way"/>
  </r>
  <r>
    <n v="1565804"/>
    <s v="Non-RFID Card Member"/>
    <m/>
    <m/>
    <n v="49417"/>
    <s v="UNITED STATES"/>
    <s v="Single Ride"/>
    <n v="5551"/>
    <x v="8"/>
    <n v="43.038580000000003"/>
    <n v="-87.90934"/>
    <x v="7"/>
    <n v="43.038580000000003"/>
    <n v="-87.90934"/>
    <n v="31"/>
    <n v="3"/>
    <n v="4.7"/>
    <n v="4.4000000000000004"/>
    <n v="186"/>
    <n v="-1"/>
    <d v="2017-04-06T00:00:00"/>
    <d v="2017-04-01T00:00:00"/>
    <d v="2017-04-06T00:00:00"/>
    <s v="Thursday"/>
    <d v="1899-12-30T08:56:48"/>
    <d v="1899-12-30T09:00:00"/>
    <n v="1"/>
    <d v="2017-04-06T00:00:00"/>
    <d v="2017-04-01T00:00:00"/>
    <d v="2017-04-06T00:00:00"/>
    <s v="Thursday"/>
    <d v="1899-12-30T09:27:29"/>
    <d v="1899-12-30T09:00:00"/>
    <s v="Round Trip"/>
  </r>
  <r>
    <n v="1565804"/>
    <s v="Non-RFID Card Member"/>
    <m/>
    <m/>
    <n v="49417"/>
    <s v="UNITED STATES"/>
    <s v="Single Ride"/>
    <n v="11129"/>
    <x v="8"/>
    <n v="43.038580000000003"/>
    <n v="-87.90934"/>
    <x v="7"/>
    <n v="43.038580000000003"/>
    <n v="-87.90934"/>
    <n v="30"/>
    <n v="3"/>
    <n v="4.5"/>
    <n v="4.3"/>
    <n v="180"/>
    <n v="-1"/>
    <d v="2017-04-06T00:00:00"/>
    <d v="2017-04-01T00:00:00"/>
    <d v="2017-04-06T00:00:00"/>
    <s v="Thursday"/>
    <d v="1899-12-30T08:57:25"/>
    <d v="1899-12-30T09:00:00"/>
    <n v="1"/>
    <d v="2017-04-06T00:00:00"/>
    <d v="2017-04-01T00:00:00"/>
    <d v="2017-04-06T00:00:00"/>
    <s v="Thursday"/>
    <d v="1899-12-30T09:27:38"/>
    <d v="1899-12-30T09:00:00"/>
    <s v="Round Trip"/>
  </r>
  <r>
    <n v="1564862"/>
    <s v="Non-RFID Card Member"/>
    <m/>
    <m/>
    <n v="59601"/>
    <s v="UNITED STATES"/>
    <s v="Single Ride"/>
    <n v="11169"/>
    <x v="16"/>
    <n v="43.03913"/>
    <n v="-87.916150000000002"/>
    <x v="44"/>
    <n v="43.026470000000003"/>
    <n v="-87.918040000000005"/>
    <n v="9"/>
    <n v="3"/>
    <n v="1.4"/>
    <n v="1.3"/>
    <n v="54"/>
    <n v="-1"/>
    <d v="2017-04-06T00:00:00"/>
    <d v="2017-04-01T00:00:00"/>
    <d v="2017-04-06T00:00:00"/>
    <s v="Thursday"/>
    <d v="1899-12-30T17:14:26"/>
    <d v="1899-12-30T17:00:00"/>
    <n v="1"/>
    <d v="2017-04-06T00:00:00"/>
    <d v="2017-04-01T00:00:00"/>
    <d v="2017-04-06T00:00:00"/>
    <s v="Thursday"/>
    <d v="1899-12-30T17:23:30"/>
    <d v="1899-12-30T17:00:00"/>
    <s v="One Way"/>
  </r>
  <r>
    <n v="1566623"/>
    <s v="Non-RFID Card Member"/>
    <m/>
    <m/>
    <n v="53209"/>
    <s v="UNITED STATES"/>
    <s v="Single Ride"/>
    <n v="5477"/>
    <x v="37"/>
    <n v="43.036900000000003"/>
    <n v="-87.89667"/>
    <x v="12"/>
    <n v="43.036900000000003"/>
    <n v="-87.89667"/>
    <n v="37"/>
    <n v="6"/>
    <n v="5.6"/>
    <n v="5.3"/>
    <n v="222"/>
    <n v="-1"/>
    <d v="2017-04-07T00:00:00"/>
    <d v="2017-04-01T00:00:00"/>
    <d v="2017-04-07T00:00:00"/>
    <s v="Friday"/>
    <d v="1899-12-30T09:07:26"/>
    <d v="1899-12-30T09:00:00"/>
    <n v="1"/>
    <d v="2017-04-07T00:00:00"/>
    <d v="2017-04-01T00:00:00"/>
    <d v="2017-04-07T00:00:00"/>
    <s v="Friday"/>
    <d v="1899-12-30T09:44:35"/>
    <d v="1899-12-30T10:00:00"/>
    <s v="Round Trip"/>
  </r>
  <r>
    <n v="1379214"/>
    <s v="Non-RFID Card Member"/>
    <m/>
    <m/>
    <n v="53202"/>
    <s v="UNITED STATES"/>
    <s v="Single Ride"/>
    <n v="21"/>
    <x v="5"/>
    <n v="43.031320000000001"/>
    <n v="-87.904259999999994"/>
    <x v="33"/>
    <n v="43.04804"/>
    <n v="-87.896720000000002"/>
    <n v="18"/>
    <n v="3"/>
    <n v="2.7"/>
    <n v="2.6"/>
    <n v="108"/>
    <n v="-1"/>
    <d v="2017-04-07T00:00:00"/>
    <d v="2017-04-01T00:00:00"/>
    <d v="2017-04-07T00:00:00"/>
    <s v="Friday"/>
    <d v="1899-12-30T12:32:37"/>
    <d v="1899-12-30T13:00:00"/>
    <n v="1"/>
    <d v="2017-04-07T00:00:00"/>
    <d v="2017-04-01T00:00:00"/>
    <d v="2017-04-07T00:00:00"/>
    <s v="Friday"/>
    <d v="1899-12-30T12:50:02"/>
    <d v="1899-12-30T13:00:00"/>
    <s v="One Way"/>
  </r>
  <r>
    <n v="1173299"/>
    <s v="Non-RFID Card Member"/>
    <m/>
    <m/>
    <n v="60564"/>
    <s v="UNITED STATES"/>
    <s v="Single Ride"/>
    <n v="5472"/>
    <x v="24"/>
    <n v="43.040154000000001"/>
    <n v="-87.932113000000001"/>
    <x v="7"/>
    <n v="43.038580000000003"/>
    <n v="-87.90934"/>
    <n v="57"/>
    <n v="6"/>
    <n v="8.6"/>
    <n v="8.1"/>
    <n v="342"/>
    <n v="-1"/>
    <d v="2017-04-07T00:00:00"/>
    <d v="2017-04-01T00:00:00"/>
    <d v="2017-04-07T00:00:00"/>
    <s v="Friday"/>
    <d v="1899-12-30T14:48:35"/>
    <d v="1899-12-30T15:00:00"/>
    <n v="1"/>
    <d v="2017-04-07T00:00:00"/>
    <d v="2017-04-01T00:00:00"/>
    <d v="2017-04-07T00:00:00"/>
    <s v="Friday"/>
    <d v="1899-12-30T15:45:22"/>
    <d v="1899-12-30T16:00:00"/>
    <s v="One Way"/>
  </r>
  <r>
    <n v="1567323"/>
    <s v="Non-RFID Card Member"/>
    <m/>
    <m/>
    <n v="53151"/>
    <s v="UNITED STATES"/>
    <s v="Single Ride"/>
    <n v="5584"/>
    <x v="25"/>
    <n v="43.058010000000003"/>
    <n v="-87.877300000000005"/>
    <x v="22"/>
    <n v="43.058010000000003"/>
    <n v="-87.877300000000005"/>
    <n v="35"/>
    <n v="6"/>
    <n v="5.3"/>
    <n v="5"/>
    <n v="210"/>
    <n v="-1"/>
    <d v="2017-04-07T00:00:00"/>
    <d v="2017-04-01T00:00:00"/>
    <d v="2017-04-07T00:00:00"/>
    <s v="Friday"/>
    <d v="1899-12-30T15:16:50"/>
    <d v="1899-12-30T15:00:00"/>
    <n v="1"/>
    <d v="2017-04-07T00:00:00"/>
    <d v="2017-04-01T00:00:00"/>
    <d v="2017-04-07T00:00:00"/>
    <s v="Friday"/>
    <d v="1899-12-30T15:51:22"/>
    <d v="1899-12-30T16:00:00"/>
    <s v="Round Trip"/>
  </r>
  <r>
    <n v="1567449"/>
    <s v="Non-RFID Card Member"/>
    <m/>
    <m/>
    <n v="25322"/>
    <s v="UNITED STATES"/>
    <s v="Single Ride"/>
    <n v="307"/>
    <x v="25"/>
    <n v="43.058010000000003"/>
    <n v="-87.877300000000005"/>
    <x v="22"/>
    <n v="43.058010000000003"/>
    <n v="-87.877300000000005"/>
    <n v="30"/>
    <n v="3"/>
    <n v="4.5"/>
    <n v="4.3"/>
    <n v="180"/>
    <n v="-1"/>
    <d v="2017-04-07T00:00:00"/>
    <d v="2017-04-01T00:00:00"/>
    <d v="2017-04-07T00:00:00"/>
    <s v="Friday"/>
    <d v="1899-12-30T16:30:21"/>
    <d v="1899-12-30T17:00:00"/>
    <n v="1"/>
    <d v="2017-04-07T00:00:00"/>
    <d v="2017-04-01T00:00:00"/>
    <d v="2017-04-07T00:00:00"/>
    <s v="Friday"/>
    <d v="1899-12-30T17:00:37"/>
    <d v="1899-12-30T17:00:00"/>
    <s v="Round Trip"/>
  </r>
  <r>
    <n v="1565029"/>
    <s v="Non-RFID Card Member"/>
    <m/>
    <m/>
    <n v="53202"/>
    <s v="UNITED STATES"/>
    <s v="Single Ride"/>
    <n v="5429"/>
    <x v="41"/>
    <n v="43.031480000000002"/>
    <n v="-87.908169999999998"/>
    <x v="43"/>
    <n v="43.031480000000002"/>
    <n v="-87.908169999999998"/>
    <n v="13"/>
    <n v="3"/>
    <n v="2"/>
    <n v="1.9"/>
    <n v="78"/>
    <n v="-1"/>
    <d v="2017-04-07T00:00:00"/>
    <d v="2017-04-01T00:00:00"/>
    <d v="2017-04-07T00:00:00"/>
    <s v="Friday"/>
    <d v="1899-12-30T16:32:47"/>
    <d v="1899-12-30T17:00:00"/>
    <n v="1"/>
    <d v="2017-04-07T00:00:00"/>
    <d v="2017-04-01T00:00:00"/>
    <d v="2017-04-07T00:00:00"/>
    <s v="Friday"/>
    <d v="1899-12-30T16:45:40"/>
    <d v="1899-12-30T17:00:00"/>
    <s v="Round Trip"/>
  </r>
  <r>
    <n v="1567667"/>
    <s v="Non-RFID Card Member"/>
    <m/>
    <m/>
    <n v="53233"/>
    <s v="UNITED STATES"/>
    <s v="Single Ride"/>
    <n v="143"/>
    <x v="24"/>
    <n v="43.040154000000001"/>
    <n v="-87.932113000000001"/>
    <x v="31"/>
    <n v="43.040154000000001"/>
    <n v="-87.932113000000001"/>
    <n v="90"/>
    <n v="9"/>
    <n v="13.5"/>
    <n v="12.8"/>
    <n v="540"/>
    <n v="-1"/>
    <d v="2017-04-07T00:00:00"/>
    <d v="2017-04-01T00:00:00"/>
    <d v="2017-04-07T00:00:00"/>
    <s v="Friday"/>
    <d v="1899-12-30T18:45:58"/>
    <d v="1899-12-30T19:00:00"/>
    <n v="1"/>
    <d v="2017-04-07T00:00:00"/>
    <d v="2017-04-01T00:00:00"/>
    <d v="2017-04-07T00:00:00"/>
    <s v="Friday"/>
    <d v="1899-12-30T20:15:24"/>
    <d v="1899-12-30T20:00:00"/>
    <s v="Round Trip"/>
  </r>
  <r>
    <n v="1567457"/>
    <s v="Non-RFID Card Member"/>
    <m/>
    <m/>
    <n v="53018"/>
    <s v="UNITED STATES"/>
    <s v="Single Ride"/>
    <n v="11142"/>
    <x v="38"/>
    <n v="43.058619999999998"/>
    <n v="-87.885319999999993"/>
    <x v="3"/>
    <n v="43.03913"/>
    <n v="-87.916150000000002"/>
    <n v="22"/>
    <n v="3"/>
    <n v="3.3"/>
    <n v="3.1"/>
    <n v="132"/>
    <n v="-1"/>
    <d v="2017-04-07T00:00:00"/>
    <d v="2017-04-01T00:00:00"/>
    <d v="2017-04-07T00:00:00"/>
    <s v="Friday"/>
    <d v="1899-12-30T18:50:02"/>
    <d v="1899-12-30T19:00:00"/>
    <n v="1"/>
    <d v="2017-04-07T00:00:00"/>
    <d v="2017-04-01T00:00:00"/>
    <d v="2017-04-07T00:00:00"/>
    <s v="Friday"/>
    <d v="1899-12-30T19:12:13"/>
    <d v="1899-12-30T19:00:00"/>
    <s v="One Way"/>
  </r>
  <r>
    <n v="1567712"/>
    <s v="Non-RFID Card Member"/>
    <m/>
    <m/>
    <n v="53204"/>
    <s v="UNITED STATES"/>
    <s v="Single Ride"/>
    <n v="127"/>
    <x v="54"/>
    <n v="43.024340000000002"/>
    <n v="-87.916753"/>
    <x v="51"/>
    <n v="43.024340000000002"/>
    <n v="-87.916753"/>
    <n v="30"/>
    <n v="3"/>
    <n v="4.5"/>
    <n v="4.3"/>
    <n v="180"/>
    <n v="-1"/>
    <d v="2017-04-07T00:00:00"/>
    <d v="2017-04-01T00:00:00"/>
    <d v="2017-04-07T00:00:00"/>
    <s v="Friday"/>
    <d v="1899-12-30T19:18:20"/>
    <d v="1899-12-30T19:00:00"/>
    <n v="1"/>
    <d v="2017-04-07T00:00:00"/>
    <d v="2017-04-01T00:00:00"/>
    <d v="2017-04-07T00:00:00"/>
    <s v="Friday"/>
    <d v="1899-12-30T19:48:20"/>
    <d v="1899-12-30T20:00:00"/>
    <s v="Round Trip"/>
  </r>
  <r>
    <n v="1567766"/>
    <s v="Non-RFID Card Member"/>
    <m/>
    <m/>
    <n v="60026"/>
    <s v="UNITED STATES"/>
    <s v="Single Ride"/>
    <n v="11061"/>
    <x v="24"/>
    <n v="43.040154000000001"/>
    <n v="-87.932113000000001"/>
    <x v="6"/>
    <n v="43.03519"/>
    <n v="-87.907390000000007"/>
    <n v="14"/>
    <n v="3"/>
    <n v="2.1"/>
    <n v="2"/>
    <n v="84"/>
    <n v="-1"/>
    <d v="2017-04-07T00:00:00"/>
    <d v="2017-04-01T00:00:00"/>
    <d v="2017-04-07T00:00:00"/>
    <s v="Friday"/>
    <d v="1899-12-30T19:59:47"/>
    <d v="1899-12-30T20:00:00"/>
    <n v="1"/>
    <d v="2017-04-07T00:00:00"/>
    <d v="2017-04-01T00:00:00"/>
    <d v="2017-04-07T00:00:00"/>
    <s v="Friday"/>
    <d v="1899-12-30T20:13:09"/>
    <d v="1899-12-30T20:00:00"/>
    <s v="One Way"/>
  </r>
  <r>
    <n v="1567999"/>
    <s v="Non-RFID Card Member"/>
    <m/>
    <m/>
    <n v="53208"/>
    <s v="UNITED STATES"/>
    <s v="Single Ride"/>
    <n v="185"/>
    <x v="25"/>
    <n v="43.058010000000003"/>
    <n v="-87.877300000000005"/>
    <x v="22"/>
    <n v="43.058010000000003"/>
    <n v="-87.877300000000005"/>
    <n v="52"/>
    <n v="6"/>
    <n v="7.8"/>
    <n v="7.4"/>
    <n v="312"/>
    <n v="-1"/>
    <d v="2017-04-07T00:00:00"/>
    <d v="2017-04-01T00:00:00"/>
    <d v="2017-04-07T00:00:00"/>
    <s v="Friday"/>
    <d v="1899-12-30T23:36:09"/>
    <d v="1899-12-31T00:00:00"/>
    <n v="1"/>
    <d v="2017-04-08T00:00:00"/>
    <d v="2017-04-01T00:00:00"/>
    <d v="2017-04-08T00:00:00"/>
    <s v="Saturday"/>
    <d v="1899-12-30T00:28:17"/>
    <d v="1899-12-30T00:00:00"/>
    <s v="Round Trip"/>
  </r>
  <r>
    <n v="1568084"/>
    <s v="Non-RFID Card Member"/>
    <m/>
    <m/>
    <n v="53585"/>
    <s v="UNITED STATES"/>
    <s v="Single Ride"/>
    <n v="11"/>
    <x v="12"/>
    <n v="43.052460000000004"/>
    <n v="-87.891000000000005"/>
    <x v="25"/>
    <n v="43.074890000000003"/>
    <n v="-87.882810000000006"/>
    <n v="12"/>
    <n v="3"/>
    <n v="1.8"/>
    <n v="1.7"/>
    <n v="72"/>
    <n v="-1"/>
    <d v="2017-04-08T00:00:00"/>
    <d v="2017-04-01T00:00:00"/>
    <d v="2017-04-08T00:00:00"/>
    <s v="Saturday"/>
    <d v="1899-12-30T03:07:33"/>
    <d v="1899-12-30T03:00:00"/>
    <n v="1"/>
    <d v="2017-04-08T00:00:00"/>
    <d v="2017-04-01T00:00:00"/>
    <d v="2017-04-08T00:00:00"/>
    <s v="Saturday"/>
    <d v="1899-12-30T03:19:02"/>
    <d v="1899-12-30T03:00:00"/>
    <s v="One Way"/>
  </r>
  <r>
    <n v="1556816"/>
    <s v="Non-RFID Card Member"/>
    <m/>
    <m/>
    <n v="53221"/>
    <s v="UNITED STATES"/>
    <s v="Single Ride"/>
    <n v="5570"/>
    <x v="20"/>
    <n v="43.049230000000001"/>
    <n v="-87.911940000000001"/>
    <x v="50"/>
    <n v="43.05847"/>
    <n v="-87.898079999999993"/>
    <n v="6"/>
    <n v="3"/>
    <n v="0.9"/>
    <n v="0.9"/>
    <n v="36"/>
    <n v="-1"/>
    <d v="2017-04-08T00:00:00"/>
    <d v="2017-04-01T00:00:00"/>
    <d v="2017-04-08T00:00:00"/>
    <s v="Saturday"/>
    <d v="1899-12-30T07:52:09"/>
    <d v="1899-12-30T08:00:00"/>
    <n v="1"/>
    <d v="2017-04-08T00:00:00"/>
    <d v="2017-04-01T00:00:00"/>
    <d v="2017-04-08T00:00:00"/>
    <s v="Saturday"/>
    <d v="1899-12-30T07:58:58"/>
    <d v="1899-12-30T08:00:00"/>
    <s v="One Way"/>
  </r>
  <r>
    <n v="1568200"/>
    <s v="Non-RFID Card Member"/>
    <m/>
    <m/>
    <n v="60490"/>
    <s v="UNITED STATES"/>
    <s v="Single Ride"/>
    <n v="5514"/>
    <x v="24"/>
    <n v="43.040154000000001"/>
    <n v="-87.932113000000001"/>
    <x v="31"/>
    <n v="43.040154000000001"/>
    <n v="-87.932113000000001"/>
    <n v="61"/>
    <n v="6"/>
    <n v="9.1999999999999993"/>
    <n v="8.6999999999999993"/>
    <n v="366"/>
    <n v="-1"/>
    <d v="2017-04-08T00:00:00"/>
    <d v="2017-04-01T00:00:00"/>
    <d v="2017-04-08T00:00:00"/>
    <s v="Saturday"/>
    <d v="1899-12-30T09:35:16"/>
    <d v="1899-12-30T10:00:00"/>
    <n v="1"/>
    <d v="2017-04-08T00:00:00"/>
    <d v="2017-04-01T00:00:00"/>
    <d v="2017-04-08T00:00:00"/>
    <s v="Saturday"/>
    <d v="1899-12-30T10:36:32"/>
    <d v="1899-12-30T11:00:00"/>
    <s v="Round Trip"/>
  </r>
  <r>
    <n v="1568206"/>
    <s v="Non-RFID Card Member"/>
    <m/>
    <m/>
    <n v="53202"/>
    <s v="UNITED STATES"/>
    <s v="Single Ride"/>
    <n v="11061"/>
    <x v="12"/>
    <n v="43.052460000000004"/>
    <n v="-87.891000000000005"/>
    <x v="6"/>
    <n v="43.03519"/>
    <n v="-87.907390000000007"/>
    <n v="24"/>
    <n v="3"/>
    <n v="3.6"/>
    <n v="3.4"/>
    <n v="144"/>
    <n v="-1"/>
    <d v="2017-04-08T00:00:00"/>
    <d v="2017-04-01T00:00:00"/>
    <d v="2017-04-08T00:00:00"/>
    <s v="Saturday"/>
    <d v="1899-12-30T09:40:17"/>
    <d v="1899-12-30T10:00:00"/>
    <n v="1"/>
    <d v="2017-04-08T00:00:00"/>
    <d v="2017-04-01T00:00:00"/>
    <d v="2017-04-08T00:00:00"/>
    <s v="Saturday"/>
    <d v="1899-12-30T10:04:33"/>
    <d v="1899-12-30T10:00:00"/>
    <s v="One Way"/>
  </r>
  <r>
    <n v="1568431"/>
    <s v="Non-RFID Card Member"/>
    <m/>
    <m/>
    <n v="53566"/>
    <s v="UNITED STATES"/>
    <s v="Single Ride"/>
    <n v="333"/>
    <x v="32"/>
    <n v="43.078530000000001"/>
    <n v="-87.882620000000003"/>
    <x v="10"/>
    <n v="43.058619999999998"/>
    <n v="-87.885319999999993"/>
    <n v="11"/>
    <n v="3"/>
    <n v="1.7"/>
    <n v="1.6"/>
    <n v="66"/>
    <n v="-1"/>
    <d v="2017-04-08T00:00:00"/>
    <d v="2017-04-01T00:00:00"/>
    <d v="2017-04-08T00:00:00"/>
    <s v="Saturday"/>
    <d v="1899-12-30T11:14:15"/>
    <d v="1899-12-30T11:00:00"/>
    <n v="1"/>
    <d v="2017-04-08T00:00:00"/>
    <d v="2017-04-01T00:00:00"/>
    <d v="2017-04-08T00:00:00"/>
    <s v="Saturday"/>
    <d v="1899-12-30T11:25:37"/>
    <d v="1899-12-30T11:00:00"/>
    <s v="One Way"/>
  </r>
  <r>
    <n v="1568478"/>
    <s v="Non-RFID Card Member"/>
    <m/>
    <m/>
    <n v="60177"/>
    <s v="UNITED STATES"/>
    <s v="Single Ride"/>
    <n v="5514"/>
    <x v="24"/>
    <n v="43.040154000000001"/>
    <n v="-87.932113000000001"/>
    <x v="6"/>
    <n v="43.03519"/>
    <n v="-87.907390000000007"/>
    <n v="22"/>
    <n v="3"/>
    <n v="3.3"/>
    <n v="3.1"/>
    <n v="132"/>
    <n v="-1"/>
    <d v="2017-04-08T00:00:00"/>
    <d v="2017-04-01T00:00:00"/>
    <d v="2017-04-08T00:00:00"/>
    <s v="Saturday"/>
    <d v="1899-12-30T11:25:05"/>
    <d v="1899-12-30T11:00:00"/>
    <n v="1"/>
    <d v="2017-04-08T00:00:00"/>
    <d v="2017-04-01T00:00:00"/>
    <d v="2017-04-08T00:00:00"/>
    <s v="Saturday"/>
    <d v="1899-12-30T11:47:21"/>
    <d v="1899-12-30T12:00:00"/>
    <s v="One Way"/>
  </r>
  <r>
    <n v="1568656"/>
    <s v="Non-RFID Card Member"/>
    <m/>
    <m/>
    <n v="53233"/>
    <s v="UNITED STATES"/>
    <s v="Single Ride"/>
    <n v="11140"/>
    <x v="3"/>
    <n v="43.03519"/>
    <n v="-87.907390000000007"/>
    <x v="31"/>
    <n v="43.040154000000001"/>
    <n v="-87.932113000000001"/>
    <n v="43"/>
    <n v="6"/>
    <n v="6.5"/>
    <n v="6.1"/>
    <n v="258"/>
    <n v="-1"/>
    <d v="2017-04-08T00:00:00"/>
    <d v="2017-04-01T00:00:00"/>
    <d v="2017-04-08T00:00:00"/>
    <s v="Saturday"/>
    <d v="1899-12-30T12:02:01"/>
    <d v="1899-12-30T12:00:00"/>
    <n v="1"/>
    <d v="2017-04-08T00:00:00"/>
    <d v="2017-04-01T00:00:00"/>
    <d v="2017-04-08T00:00:00"/>
    <s v="Saturday"/>
    <d v="1899-12-30T12:45:12"/>
    <d v="1899-12-30T13:00:00"/>
    <s v="One Way"/>
  </r>
  <r>
    <n v="1568656"/>
    <s v="Non-RFID Card Member"/>
    <m/>
    <m/>
    <n v="53233"/>
    <s v="UNITED STATES"/>
    <s v="Single Ride"/>
    <n v="2"/>
    <x v="3"/>
    <n v="43.03519"/>
    <n v="-87.907390000000007"/>
    <x v="31"/>
    <n v="43.040154000000001"/>
    <n v="-87.932113000000001"/>
    <n v="42"/>
    <n v="6"/>
    <n v="6.3"/>
    <n v="6"/>
    <n v="252"/>
    <n v="-1"/>
    <d v="2017-04-08T00:00:00"/>
    <d v="2017-04-01T00:00:00"/>
    <d v="2017-04-08T00:00:00"/>
    <s v="Saturday"/>
    <d v="1899-12-30T12:02:54"/>
    <d v="1899-12-30T12:00:00"/>
    <n v="1"/>
    <d v="2017-04-08T00:00:00"/>
    <d v="2017-04-01T00:00:00"/>
    <d v="2017-04-08T00:00:00"/>
    <s v="Saturday"/>
    <d v="1899-12-30T12:44:55"/>
    <d v="1899-12-30T13:00:00"/>
    <s v="One Way"/>
  </r>
  <r>
    <n v="1568668"/>
    <s v="Non-RFID Card Member"/>
    <m/>
    <m/>
    <n v="76034"/>
    <s v="UNITED STATES"/>
    <s v="Single Ride"/>
    <n v="5461"/>
    <x v="37"/>
    <n v="43.036900000000003"/>
    <n v="-87.89667"/>
    <x v="12"/>
    <n v="43.036900000000003"/>
    <n v="-87.89667"/>
    <n v="58"/>
    <n v="6"/>
    <n v="8.6999999999999993"/>
    <n v="8.3000000000000007"/>
    <n v="348"/>
    <n v="-1"/>
    <d v="2017-04-08T00:00:00"/>
    <d v="2017-04-01T00:00:00"/>
    <d v="2017-04-08T00:00:00"/>
    <s v="Saturday"/>
    <d v="1899-12-30T12:03:52"/>
    <d v="1899-12-30T12:00:00"/>
    <n v="1"/>
    <d v="2017-04-08T00:00:00"/>
    <d v="2017-04-01T00:00:00"/>
    <d v="2017-04-08T00:00:00"/>
    <s v="Saturday"/>
    <d v="1899-12-30T13:01:31"/>
    <d v="1899-12-30T13:00:00"/>
    <s v="Round Trip"/>
  </r>
  <r>
    <n v="1568760"/>
    <s v="Non-RFID Card Member"/>
    <m/>
    <m/>
    <n v="53593"/>
    <s v="UNITED STATES"/>
    <s v="Single Ride"/>
    <n v="156"/>
    <x v="45"/>
    <n v="43.077359999999999"/>
    <n v="-87.880769999999998"/>
    <x v="20"/>
    <n v="43.077359999999999"/>
    <n v="-87.880769999999998"/>
    <n v="55"/>
    <n v="6"/>
    <n v="8.3000000000000007"/>
    <n v="7.8"/>
    <n v="330"/>
    <n v="-1"/>
    <d v="2017-04-08T00:00:00"/>
    <d v="2017-04-01T00:00:00"/>
    <d v="2017-04-08T00:00:00"/>
    <s v="Saturday"/>
    <d v="1899-12-30T12:15:35"/>
    <d v="1899-12-30T12:00:00"/>
    <n v="1"/>
    <d v="2017-04-08T00:00:00"/>
    <d v="2017-04-01T00:00:00"/>
    <d v="2017-04-08T00:00:00"/>
    <s v="Saturday"/>
    <d v="1899-12-30T13:10:19"/>
    <d v="1899-12-30T13:00:00"/>
    <s v="Round Trip"/>
  </r>
  <r>
    <n v="1568762"/>
    <s v="Non-RFID Card Member"/>
    <m/>
    <m/>
    <n v="53593"/>
    <s v="UNITED STATES"/>
    <s v="Single Ride"/>
    <n v="5561"/>
    <x v="45"/>
    <n v="43.077359999999999"/>
    <n v="-87.880769999999998"/>
    <x v="20"/>
    <n v="43.077359999999999"/>
    <n v="-87.880769999999998"/>
    <n v="54"/>
    <n v="6"/>
    <n v="8.1"/>
    <n v="7.7"/>
    <n v="324"/>
    <n v="-1"/>
    <d v="2017-04-08T00:00:00"/>
    <d v="2017-04-01T00:00:00"/>
    <d v="2017-04-08T00:00:00"/>
    <s v="Saturday"/>
    <d v="1899-12-30T12:16:24"/>
    <d v="1899-12-30T12:00:00"/>
    <n v="1"/>
    <d v="2017-04-08T00:00:00"/>
    <d v="2017-04-01T00:00:00"/>
    <d v="2017-04-08T00:00:00"/>
    <s v="Saturday"/>
    <d v="1899-12-30T13:10:26"/>
    <d v="1899-12-30T13:00:00"/>
    <s v="Round Trip"/>
  </r>
  <r>
    <n v="1568826"/>
    <s v="Non-RFID Card Member"/>
    <m/>
    <m/>
    <n v="53203"/>
    <s v="UNITED STATES"/>
    <s v="Single Ride"/>
    <n v="172"/>
    <x v="0"/>
    <n v="43.042490000000001"/>
    <n v="-87.909959999999998"/>
    <x v="7"/>
    <n v="43.038580000000003"/>
    <n v="-87.90934"/>
    <n v="143"/>
    <n v="15"/>
    <n v="18"/>
    <n v="17.100000000000001"/>
    <n v="720"/>
    <n v="-1"/>
    <d v="2017-04-08T00:00:00"/>
    <d v="2017-04-01T00:00:00"/>
    <d v="2017-04-08T00:00:00"/>
    <s v="Saturday"/>
    <d v="1899-12-30T12:26:09"/>
    <d v="1899-12-30T12:00:00"/>
    <n v="1"/>
    <d v="2017-04-08T00:00:00"/>
    <d v="2017-04-01T00:00:00"/>
    <d v="2017-04-08T00:00:00"/>
    <s v="Saturday"/>
    <d v="1899-12-30T14:49:53"/>
    <d v="1899-12-30T15:00:00"/>
    <s v="One Way"/>
  </r>
  <r>
    <n v="1510795"/>
    <s v="Non-RFID Card Member"/>
    <m/>
    <m/>
    <n v="53233"/>
    <s v="UNITED STATES"/>
    <s v="Single Ride"/>
    <n v="5511"/>
    <x v="6"/>
    <n v="43.038719999999998"/>
    <n v="-87.905339999999995"/>
    <x v="31"/>
    <n v="43.040154000000001"/>
    <n v="-87.932113000000001"/>
    <n v="21"/>
    <n v="3"/>
    <n v="3.2"/>
    <n v="3"/>
    <n v="126"/>
    <n v="-1"/>
    <d v="2017-04-08T00:00:00"/>
    <d v="2017-04-01T00:00:00"/>
    <d v="2017-04-08T00:00:00"/>
    <s v="Saturday"/>
    <d v="1899-12-30T12:38:16"/>
    <d v="1899-12-30T13:00:00"/>
    <n v="1"/>
    <d v="2017-04-08T00:00:00"/>
    <d v="2017-04-01T00:00:00"/>
    <d v="2017-04-08T00:00:00"/>
    <s v="Saturday"/>
    <d v="1899-12-30T12:59:10"/>
    <d v="1899-12-30T13:00:00"/>
    <s v="One Way"/>
  </r>
  <r>
    <n v="1568987"/>
    <s v="Non-RFID Card Member"/>
    <m/>
    <m/>
    <n v="60423"/>
    <s v="UNITED STATES"/>
    <s v="Single Ride"/>
    <n v="28"/>
    <x v="24"/>
    <n v="43.040154000000001"/>
    <n v="-87.932113000000001"/>
    <x v="33"/>
    <n v="43.04804"/>
    <n v="-87.896720000000002"/>
    <n v="27"/>
    <n v="3"/>
    <n v="4.0999999999999996"/>
    <n v="3.8"/>
    <n v="162"/>
    <n v="-1"/>
    <d v="2017-04-08T00:00:00"/>
    <d v="2017-04-01T00:00:00"/>
    <d v="2017-04-08T00:00:00"/>
    <s v="Saturday"/>
    <d v="1899-12-30T12:54:09"/>
    <d v="1899-12-30T13:00:00"/>
    <n v="1"/>
    <d v="2017-04-08T00:00:00"/>
    <d v="2017-04-01T00:00:00"/>
    <d v="2017-04-08T00:00:00"/>
    <s v="Saturday"/>
    <d v="1899-12-30T13:21:29"/>
    <d v="1899-12-30T13:00:00"/>
    <s v="One Way"/>
  </r>
  <r>
    <n v="1568991"/>
    <s v="Non-RFID Card Member"/>
    <m/>
    <m/>
    <n v="53211"/>
    <s v="UNITED STATES"/>
    <s v="Single Ride"/>
    <n v="112"/>
    <x v="32"/>
    <n v="43.078530000000001"/>
    <n v="-87.882620000000003"/>
    <x v="22"/>
    <n v="43.058010000000003"/>
    <n v="-87.877300000000005"/>
    <n v="28"/>
    <n v="3"/>
    <n v="4.2"/>
    <n v="4"/>
    <n v="168"/>
    <n v="-1"/>
    <d v="2017-04-08T00:00:00"/>
    <d v="2017-04-01T00:00:00"/>
    <d v="2017-04-08T00:00:00"/>
    <s v="Saturday"/>
    <d v="1899-12-30T12:55:20"/>
    <d v="1899-12-30T13:00:00"/>
    <n v="1"/>
    <d v="2017-04-08T00:00:00"/>
    <d v="2017-04-01T00:00:00"/>
    <d v="2017-04-08T00:00:00"/>
    <s v="Saturday"/>
    <d v="1899-12-30T13:23:01"/>
    <d v="1899-12-30T13:00:00"/>
    <s v="One Way"/>
  </r>
  <r>
    <n v="1569210"/>
    <s v="Non-RFID Card Member"/>
    <m/>
    <m/>
    <n v="926"/>
    <s v="UNITED STATES"/>
    <s v="Single Ride"/>
    <n v="11140"/>
    <x v="3"/>
    <n v="43.03519"/>
    <n v="-87.907390000000007"/>
    <x v="12"/>
    <n v="43.036900000000003"/>
    <n v="-87.89667"/>
    <n v="44"/>
    <n v="6"/>
    <n v="6.6"/>
    <n v="6.3"/>
    <n v="264"/>
    <n v="-1"/>
    <d v="2017-04-08T00:00:00"/>
    <d v="2017-04-01T00:00:00"/>
    <d v="2017-04-08T00:00:00"/>
    <s v="Saturday"/>
    <d v="1899-12-30T13:35:08"/>
    <d v="1899-12-30T14:00:00"/>
    <n v="1"/>
    <d v="2017-04-08T00:00:00"/>
    <d v="2017-04-01T00:00:00"/>
    <d v="2017-04-08T00:00:00"/>
    <s v="Saturday"/>
    <d v="1899-12-30T14:19:10"/>
    <d v="1899-12-30T14:00:00"/>
    <s v="One Way"/>
  </r>
  <r>
    <n v="1569219"/>
    <s v="Non-RFID Card Member"/>
    <m/>
    <m/>
    <n v="53073"/>
    <s v="UNITED STATES"/>
    <s v="Single Ride"/>
    <n v="11117"/>
    <x v="17"/>
    <n v="43.060580000000002"/>
    <n v="-87.998589999999993"/>
    <x v="17"/>
    <n v="43.060580000000002"/>
    <n v="-87.998589999999993"/>
    <n v="36"/>
    <n v="6"/>
    <n v="5.4"/>
    <n v="5.0999999999999996"/>
    <n v="216"/>
    <n v="-1"/>
    <d v="2017-04-08T00:00:00"/>
    <d v="2017-04-01T00:00:00"/>
    <d v="2017-04-08T00:00:00"/>
    <s v="Saturday"/>
    <d v="1899-12-30T13:36:12"/>
    <d v="1899-12-30T14:00:00"/>
    <n v="1"/>
    <d v="2017-04-08T00:00:00"/>
    <d v="2017-04-01T00:00:00"/>
    <d v="2017-04-08T00:00:00"/>
    <s v="Saturday"/>
    <d v="1899-12-30T14:12:05"/>
    <d v="1899-12-30T14:00:00"/>
    <s v="Round Trip"/>
  </r>
  <r>
    <n v="1569289"/>
    <s v="Non-RFID Card Member"/>
    <m/>
    <m/>
    <n v="60083"/>
    <s v="UNITED STATES"/>
    <s v="Single Ride"/>
    <n v="5470"/>
    <x v="24"/>
    <n v="43.040154000000001"/>
    <n v="-87.932113000000001"/>
    <x v="12"/>
    <n v="43.036900000000003"/>
    <n v="-87.89667"/>
    <n v="35"/>
    <n v="6"/>
    <n v="5.3"/>
    <n v="5"/>
    <n v="210"/>
    <n v="-1"/>
    <d v="2017-04-08T00:00:00"/>
    <d v="2017-04-01T00:00:00"/>
    <d v="2017-04-08T00:00:00"/>
    <s v="Saturday"/>
    <d v="1899-12-30T13:44:31"/>
    <d v="1899-12-30T14:00:00"/>
    <n v="1"/>
    <d v="2017-04-08T00:00:00"/>
    <d v="2017-04-01T00:00:00"/>
    <d v="2017-04-08T00:00:00"/>
    <s v="Saturday"/>
    <d v="1899-12-30T14:19:11"/>
    <d v="1899-12-30T14:00:00"/>
    <s v="One Way"/>
  </r>
  <r>
    <n v="1569316"/>
    <s v="Non-RFID Card Member"/>
    <m/>
    <m/>
    <n v="55401"/>
    <s v="UNITED STATES"/>
    <s v="Single Ride"/>
    <n v="223"/>
    <x v="0"/>
    <n v="43.042490000000001"/>
    <n v="-87.909959999999998"/>
    <x v="6"/>
    <n v="43.03519"/>
    <n v="-87.907390000000007"/>
    <n v="15"/>
    <n v="3"/>
    <n v="2.2999999999999998"/>
    <n v="2.1"/>
    <n v="90"/>
    <n v="-1"/>
    <d v="2017-04-08T00:00:00"/>
    <d v="2017-04-01T00:00:00"/>
    <d v="2017-04-08T00:00:00"/>
    <s v="Saturday"/>
    <d v="1899-12-30T13:49:31"/>
    <d v="1899-12-30T14:00:00"/>
    <n v="1"/>
    <d v="2017-04-08T00:00:00"/>
    <d v="2017-04-01T00:00:00"/>
    <d v="2017-04-08T00:00:00"/>
    <s v="Saturday"/>
    <d v="1899-12-30T14:04:02"/>
    <d v="1899-12-30T14:00:00"/>
    <s v="One Way"/>
  </r>
  <r>
    <n v="1569399"/>
    <s v="Non-RFID Card Member"/>
    <m/>
    <m/>
    <n v="53151"/>
    <s v="UNITED STATES"/>
    <s v="Single Ride"/>
    <n v="342"/>
    <x v="37"/>
    <n v="43.036900000000003"/>
    <n v="-87.89667"/>
    <x v="12"/>
    <n v="43.036900000000003"/>
    <n v="-87.89667"/>
    <n v="35"/>
    <n v="6"/>
    <n v="5.3"/>
    <n v="5"/>
    <n v="210"/>
    <n v="-1"/>
    <d v="2017-04-08T00:00:00"/>
    <d v="2017-04-01T00:00:00"/>
    <d v="2017-04-08T00:00:00"/>
    <s v="Saturday"/>
    <d v="1899-12-30T14:03:07"/>
    <d v="1899-12-30T14:00:00"/>
    <n v="1"/>
    <d v="2017-04-08T00:00:00"/>
    <d v="2017-04-01T00:00:00"/>
    <d v="2017-04-08T00:00:00"/>
    <s v="Saturday"/>
    <d v="1899-12-30T14:38:01"/>
    <d v="1899-12-30T15:00:00"/>
    <s v="Round Trip"/>
  </r>
  <r>
    <n v="1569420"/>
    <s v="Non-RFID Card Member"/>
    <m/>
    <m/>
    <n v="53233"/>
    <s v="UNITED STATES"/>
    <s v="Single Ride"/>
    <n v="11136"/>
    <x v="24"/>
    <n v="43.040154000000001"/>
    <n v="-87.932113000000001"/>
    <x v="1"/>
    <n v="43.03886"/>
    <n v="-87.902720000000002"/>
    <n v="39"/>
    <n v="6"/>
    <n v="5.9"/>
    <n v="5.6"/>
    <n v="234"/>
    <n v="-1"/>
    <d v="2017-04-08T00:00:00"/>
    <d v="2017-04-01T00:00:00"/>
    <d v="2017-04-08T00:00:00"/>
    <s v="Saturday"/>
    <d v="1899-12-30T14:07:51"/>
    <d v="1899-12-30T14:00:00"/>
    <n v="1"/>
    <d v="2017-04-08T00:00:00"/>
    <d v="2017-04-01T00:00:00"/>
    <d v="2017-04-08T00:00:00"/>
    <s v="Saturday"/>
    <d v="1899-12-30T14:46:47"/>
    <d v="1899-12-30T15:00:00"/>
    <s v="One Way"/>
  </r>
  <r>
    <n v="1569584"/>
    <s v="Non-RFID Card Member"/>
    <m/>
    <m/>
    <n v="60189"/>
    <s v="UNITED STATES"/>
    <s v="Single Ride"/>
    <n v="11051"/>
    <x v="40"/>
    <n v="43.046570000000003"/>
    <n v="-87.908720000000002"/>
    <x v="31"/>
    <n v="43.040154000000001"/>
    <n v="-87.932113000000001"/>
    <n v="15"/>
    <n v="3"/>
    <n v="2.2999999999999998"/>
    <n v="2.1"/>
    <n v="90"/>
    <n v="-1"/>
    <d v="2017-04-08T00:00:00"/>
    <d v="2017-04-01T00:00:00"/>
    <d v="2017-04-08T00:00:00"/>
    <s v="Saturday"/>
    <d v="1899-12-30T14:30:05"/>
    <d v="1899-12-30T15:00:00"/>
    <n v="1"/>
    <d v="2017-04-08T00:00:00"/>
    <d v="2017-04-01T00:00:00"/>
    <d v="2017-04-08T00:00:00"/>
    <s v="Saturday"/>
    <d v="1899-12-30T14:45:24"/>
    <d v="1899-12-30T15:00:00"/>
    <s v="One Way"/>
  </r>
  <r>
    <n v="1569599"/>
    <s v="Non-RFID Card Member"/>
    <m/>
    <m/>
    <n v="60085"/>
    <s v="UNITED STATES"/>
    <s v="Single Ride"/>
    <n v="5448"/>
    <x v="48"/>
    <n v="43.060155999999999"/>
    <n v="-87.881258000000003"/>
    <x v="22"/>
    <n v="43.058010000000003"/>
    <n v="-87.877300000000005"/>
    <n v="76"/>
    <n v="9"/>
    <n v="11.4"/>
    <n v="10.8"/>
    <n v="456"/>
    <n v="-1"/>
    <d v="2017-04-08T00:00:00"/>
    <d v="2017-04-01T00:00:00"/>
    <d v="2017-04-08T00:00:00"/>
    <s v="Saturday"/>
    <d v="1899-12-30T14:36:04"/>
    <d v="1899-12-30T15:00:00"/>
    <n v="1"/>
    <d v="2017-04-08T00:00:00"/>
    <d v="2017-04-01T00:00:00"/>
    <d v="2017-04-08T00:00:00"/>
    <s v="Saturday"/>
    <d v="1899-12-30T15:52:11"/>
    <d v="1899-12-30T16:00:00"/>
    <s v="One Way"/>
  </r>
  <r>
    <n v="1569619"/>
    <s v="Non-RFID Card Member"/>
    <m/>
    <m/>
    <n v="53213"/>
    <s v="UNITED STATES"/>
    <s v="Single Ride"/>
    <n v="42"/>
    <x v="19"/>
    <n v="43.060839999999999"/>
    <n v="-88.001940000000005"/>
    <x v="18"/>
    <n v="43.060839999999999"/>
    <n v="-88.001940000000005"/>
    <n v="102"/>
    <n v="12"/>
    <n v="15.3"/>
    <n v="14.5"/>
    <n v="612"/>
    <n v="-1"/>
    <d v="2017-04-08T00:00:00"/>
    <d v="2017-04-01T00:00:00"/>
    <d v="2017-04-08T00:00:00"/>
    <s v="Saturday"/>
    <d v="1899-12-30T14:39:10"/>
    <d v="1899-12-30T15:00:00"/>
    <n v="1"/>
    <d v="2017-04-08T00:00:00"/>
    <d v="2017-04-01T00:00:00"/>
    <d v="2017-04-08T00:00:00"/>
    <s v="Saturday"/>
    <d v="1899-12-30T16:21:53"/>
    <d v="1899-12-30T16:00:00"/>
    <s v="Round Trip"/>
  </r>
  <r>
    <n v="1569641"/>
    <s v="Non-RFID Card Member"/>
    <m/>
    <m/>
    <n v="53217"/>
    <s v="UNITED STATES"/>
    <s v="Single Ride"/>
    <n v="11046"/>
    <x v="25"/>
    <n v="43.058010000000003"/>
    <n v="-87.877300000000005"/>
    <x v="22"/>
    <n v="43.058010000000003"/>
    <n v="-87.877300000000005"/>
    <n v="94"/>
    <n v="9"/>
    <n v="14.1"/>
    <n v="13.4"/>
    <n v="564"/>
    <n v="-1"/>
    <d v="2017-04-08T00:00:00"/>
    <d v="2017-04-01T00:00:00"/>
    <d v="2017-04-08T00:00:00"/>
    <s v="Saturday"/>
    <d v="1899-12-30T14:42:27"/>
    <d v="1899-12-30T15:00:00"/>
    <n v="1"/>
    <d v="2017-04-08T00:00:00"/>
    <d v="2017-04-01T00:00:00"/>
    <d v="2017-04-08T00:00:00"/>
    <s v="Saturday"/>
    <d v="1899-12-30T16:16:24"/>
    <d v="1899-12-30T16:00:00"/>
    <s v="Round Trip"/>
  </r>
  <r>
    <n v="1569646"/>
    <s v="Non-RFID Card Member"/>
    <m/>
    <m/>
    <n v="53217"/>
    <s v="UNITED STATES"/>
    <s v="Single Ride"/>
    <n v="5469"/>
    <x v="25"/>
    <n v="43.058010000000003"/>
    <n v="-87.877300000000005"/>
    <x v="22"/>
    <n v="43.058010000000003"/>
    <n v="-87.877300000000005"/>
    <n v="91"/>
    <n v="9"/>
    <n v="13.7"/>
    <n v="13"/>
    <n v="546"/>
    <n v="-1"/>
    <d v="2017-04-08T00:00:00"/>
    <d v="2017-04-01T00:00:00"/>
    <d v="2017-04-08T00:00:00"/>
    <s v="Saturday"/>
    <d v="1899-12-30T14:44:45"/>
    <d v="1899-12-30T15:00:00"/>
    <n v="1"/>
    <d v="2017-04-08T00:00:00"/>
    <d v="2017-04-01T00:00:00"/>
    <d v="2017-04-08T00:00:00"/>
    <s v="Saturday"/>
    <d v="1899-12-30T16:15:55"/>
    <d v="1899-12-30T16:00:00"/>
    <s v="Round Trip"/>
  </r>
  <r>
    <n v="1569641"/>
    <s v="Non-RFID Card Member"/>
    <m/>
    <m/>
    <n v="53217"/>
    <s v="UNITED STATES"/>
    <s v="Single Ride"/>
    <n v="5441"/>
    <x v="25"/>
    <n v="43.058010000000003"/>
    <n v="-87.877300000000005"/>
    <x v="22"/>
    <n v="43.058010000000003"/>
    <n v="-87.877300000000005"/>
    <n v="87"/>
    <n v="9"/>
    <n v="13.1"/>
    <n v="12.4"/>
    <n v="522"/>
    <n v="-1"/>
    <d v="2017-04-08T00:00:00"/>
    <d v="2017-04-01T00:00:00"/>
    <d v="2017-04-08T00:00:00"/>
    <s v="Saturday"/>
    <d v="1899-12-30T14:45:37"/>
    <d v="1899-12-30T15:00:00"/>
    <n v="1"/>
    <d v="2017-04-08T00:00:00"/>
    <d v="2017-04-01T00:00:00"/>
    <d v="2017-04-08T00:00:00"/>
    <s v="Saturday"/>
    <d v="1899-12-30T16:12:18"/>
    <d v="1899-12-30T16:00:00"/>
    <s v="Round Trip"/>
  </r>
  <r>
    <n v="1266502"/>
    <s v="Non-RFID Card Member"/>
    <m/>
    <m/>
    <n v="54220"/>
    <s v="UNITED STATES"/>
    <s v="Single Ride"/>
    <n v="38"/>
    <x v="12"/>
    <n v="43.052460000000004"/>
    <n v="-87.891000000000005"/>
    <x v="12"/>
    <n v="43.036900000000003"/>
    <n v="-87.89667"/>
    <n v="16"/>
    <n v="3"/>
    <n v="2.4"/>
    <n v="2.2999999999999998"/>
    <n v="96"/>
    <n v="-1"/>
    <d v="2017-04-08T00:00:00"/>
    <d v="2017-04-01T00:00:00"/>
    <d v="2017-04-08T00:00:00"/>
    <s v="Saturday"/>
    <d v="1899-12-30T14:46:45"/>
    <d v="1899-12-30T15:00:00"/>
    <n v="1"/>
    <d v="2017-04-08T00:00:00"/>
    <d v="2017-04-01T00:00:00"/>
    <d v="2017-04-08T00:00:00"/>
    <s v="Saturday"/>
    <d v="1899-12-30T15:02:16"/>
    <d v="1899-12-30T15:00:00"/>
    <s v="One Way"/>
  </r>
  <r>
    <n v="1569757"/>
    <s v="Non-RFID Card Member"/>
    <m/>
    <m/>
    <m/>
    <s v="UNITED STATES"/>
    <s v="Single Ride"/>
    <n v="5486"/>
    <x v="3"/>
    <n v="43.03519"/>
    <n v="-87.907390000000007"/>
    <x v="22"/>
    <n v="43.058010000000003"/>
    <n v="-87.877300000000005"/>
    <n v="26"/>
    <n v="3"/>
    <n v="3.9"/>
    <n v="3.7"/>
    <n v="156"/>
    <n v="-1"/>
    <d v="2017-04-08T00:00:00"/>
    <d v="2017-04-01T00:00:00"/>
    <d v="2017-04-08T00:00:00"/>
    <s v="Saturday"/>
    <d v="1899-12-30T15:10:45"/>
    <d v="1899-12-30T15:00:00"/>
    <n v="1"/>
    <d v="2017-04-08T00:00:00"/>
    <d v="2017-04-01T00:00:00"/>
    <d v="2017-04-08T00:00:00"/>
    <s v="Saturday"/>
    <d v="1899-12-30T15:36:35"/>
    <d v="1899-12-30T16:00:00"/>
    <s v="One Way"/>
  </r>
  <r>
    <n v="1569771"/>
    <s v="Non-RFID Card Member"/>
    <m/>
    <m/>
    <n v="54915"/>
    <s v="UNITED STATES"/>
    <s v="Single Ride"/>
    <n v="11114"/>
    <x v="3"/>
    <n v="43.03519"/>
    <n v="-87.907390000000007"/>
    <x v="22"/>
    <n v="43.058010000000003"/>
    <n v="-87.877300000000005"/>
    <n v="23"/>
    <n v="3"/>
    <n v="3.5"/>
    <n v="3.3"/>
    <n v="138"/>
    <n v="-1"/>
    <d v="2017-04-08T00:00:00"/>
    <d v="2017-04-01T00:00:00"/>
    <d v="2017-04-08T00:00:00"/>
    <s v="Saturday"/>
    <d v="1899-12-30T15:12:56"/>
    <d v="1899-12-30T15:00:00"/>
    <n v="1"/>
    <d v="2017-04-08T00:00:00"/>
    <d v="2017-04-01T00:00:00"/>
    <d v="2017-04-08T00:00:00"/>
    <s v="Saturday"/>
    <d v="1899-12-30T15:35:54"/>
    <d v="1899-12-30T16:00:00"/>
    <s v="One Way"/>
  </r>
  <r>
    <n v="1569790"/>
    <s v="Non-RFID Card Member"/>
    <m/>
    <m/>
    <n v="53150"/>
    <s v="UNITED STATES"/>
    <s v="Single Ride"/>
    <n v="5560"/>
    <x v="37"/>
    <n v="43.036900000000003"/>
    <n v="-87.89667"/>
    <x v="12"/>
    <n v="43.036900000000003"/>
    <n v="-87.89667"/>
    <n v="41"/>
    <n v="6"/>
    <n v="6.2"/>
    <n v="5.8"/>
    <n v="246"/>
    <n v="-1"/>
    <d v="2017-04-08T00:00:00"/>
    <d v="2017-04-01T00:00:00"/>
    <d v="2017-04-08T00:00:00"/>
    <s v="Saturday"/>
    <d v="1899-12-30T15:17:59"/>
    <d v="1899-12-30T15:00:00"/>
    <n v="1"/>
    <d v="2017-04-08T00:00:00"/>
    <d v="2017-04-01T00:00:00"/>
    <d v="2017-04-08T00:00:00"/>
    <s v="Saturday"/>
    <d v="1899-12-30T15:58:56"/>
    <d v="1899-12-30T16:00:00"/>
    <s v="Round Trip"/>
  </r>
  <r>
    <n v="1569815"/>
    <s v="Non-RFID Card Member"/>
    <m/>
    <m/>
    <n v="53206"/>
    <s v="UNITED STATES"/>
    <s v="Single Ride"/>
    <n v="5442"/>
    <x v="15"/>
    <n v="43.054830000000003"/>
    <n v="-87.91874"/>
    <x v="15"/>
    <n v="43.054830000000003"/>
    <n v="-87.91874"/>
    <n v="0"/>
    <n v="0"/>
    <n v="0"/>
    <n v="0"/>
    <n v="0"/>
    <n v="-1"/>
    <d v="2017-04-08T00:00:00"/>
    <d v="2017-04-01T00:00:00"/>
    <d v="2017-04-08T00:00:00"/>
    <s v="Saturday"/>
    <d v="1899-12-30T15:22:15"/>
    <d v="1899-12-30T15:00:00"/>
    <n v="1"/>
    <d v="2017-04-08T00:00:00"/>
    <d v="2017-04-01T00:00:00"/>
    <d v="2017-04-08T00:00:00"/>
    <s v="Saturday"/>
    <d v="1899-12-30T15:22:52"/>
    <d v="1899-12-30T15:00:00"/>
    <s v="Round Trip"/>
  </r>
  <r>
    <n v="1569833"/>
    <s v="Non-RFID Card Member"/>
    <m/>
    <m/>
    <n v="53209"/>
    <s v="UNITED STATES"/>
    <s v="Single Ride"/>
    <n v="5586"/>
    <x v="13"/>
    <n v="43.038649999999997"/>
    <n v="-87.921930000000003"/>
    <x v="34"/>
    <n v="43.038649999999997"/>
    <n v="-87.921930000000003"/>
    <n v="64"/>
    <n v="6"/>
    <n v="9.6"/>
    <n v="9.1"/>
    <n v="384"/>
    <n v="-1"/>
    <d v="2017-04-08T00:00:00"/>
    <d v="2017-04-01T00:00:00"/>
    <d v="2017-04-08T00:00:00"/>
    <s v="Saturday"/>
    <d v="1899-12-30T15:27:10"/>
    <d v="1899-12-30T15:00:00"/>
    <n v="1"/>
    <d v="2017-04-08T00:00:00"/>
    <d v="2017-04-01T00:00:00"/>
    <d v="2017-04-08T00:00:00"/>
    <s v="Saturday"/>
    <d v="1899-12-30T16:31:35"/>
    <d v="1899-12-30T17:00:00"/>
    <s v="Round Trip"/>
  </r>
  <r>
    <n v="1569850"/>
    <s v="Non-RFID Card Member"/>
    <m/>
    <m/>
    <n v="53711"/>
    <s v="UNITED STATES"/>
    <s v="Single Ride"/>
    <n v="183"/>
    <x v="34"/>
    <n v="43.02948"/>
    <n v="-87.912819999999996"/>
    <x v="7"/>
    <n v="43.038580000000003"/>
    <n v="-87.90934"/>
    <n v="18"/>
    <n v="3"/>
    <n v="2.7"/>
    <n v="2.6"/>
    <n v="108"/>
    <n v="-1"/>
    <d v="2017-04-08T00:00:00"/>
    <d v="2017-04-01T00:00:00"/>
    <d v="2017-04-08T00:00:00"/>
    <s v="Saturday"/>
    <d v="1899-12-30T15:29:47"/>
    <d v="1899-12-30T15:00:00"/>
    <n v="1"/>
    <d v="2017-04-08T00:00:00"/>
    <d v="2017-04-01T00:00:00"/>
    <d v="2017-04-08T00:00:00"/>
    <s v="Saturday"/>
    <d v="1899-12-30T15:47:34"/>
    <d v="1899-12-30T16:00:00"/>
    <s v="One Way"/>
  </r>
  <r>
    <n v="1569538"/>
    <s v="Non-RFID Card Member"/>
    <m/>
    <m/>
    <n v="60546"/>
    <s v="UNITED STATES"/>
    <s v="Single Ride"/>
    <n v="5531"/>
    <x v="14"/>
    <n v="43.05536"/>
    <n v="-87.90504"/>
    <x v="3"/>
    <n v="43.03913"/>
    <n v="-87.916150000000002"/>
    <n v="36"/>
    <n v="6"/>
    <n v="5.4"/>
    <n v="5.0999999999999996"/>
    <n v="216"/>
    <n v="-1"/>
    <d v="2017-04-08T00:00:00"/>
    <d v="2017-04-01T00:00:00"/>
    <d v="2017-04-08T00:00:00"/>
    <s v="Saturday"/>
    <d v="1899-12-30T15:38:55"/>
    <d v="1899-12-30T16:00:00"/>
    <n v="1"/>
    <d v="2017-04-08T00:00:00"/>
    <d v="2017-04-01T00:00:00"/>
    <d v="2017-04-08T00:00:00"/>
    <s v="Saturday"/>
    <d v="1899-12-30T16:14:27"/>
    <d v="1899-12-30T16:00:00"/>
    <s v="One Way"/>
  </r>
  <r>
    <n v="1570038"/>
    <s v="Non-RFID Card Member"/>
    <m/>
    <m/>
    <n v="55116"/>
    <s v="UNITED STATES"/>
    <s v="Single Ride"/>
    <n v="5538"/>
    <x v="25"/>
    <n v="43.058010000000003"/>
    <n v="-87.877300000000005"/>
    <x v="12"/>
    <n v="43.036900000000003"/>
    <n v="-87.89667"/>
    <n v="1219"/>
    <n v="6"/>
    <n v="18"/>
    <n v="17.100000000000001"/>
    <n v="720"/>
    <n v="-1"/>
    <d v="2017-04-08T00:00:00"/>
    <d v="2017-04-01T00:00:00"/>
    <d v="2017-04-08T00:00:00"/>
    <s v="Saturday"/>
    <d v="1899-12-30T15:56:38"/>
    <d v="1899-12-30T16:00:00"/>
    <n v="1"/>
    <d v="2017-04-09T00:00:00"/>
    <d v="2017-04-01T00:00:00"/>
    <d v="2017-04-09T00:00:00"/>
    <s v="Sunday"/>
    <d v="1899-12-30T12:15:55"/>
    <d v="1899-12-30T12:00:00"/>
    <s v="One Way"/>
  </r>
  <r>
    <n v="1570039"/>
    <s v="Non-RFID Card Member"/>
    <m/>
    <m/>
    <n v="52404"/>
    <s v="UNITED STATES"/>
    <s v="Single Ride"/>
    <n v="5558"/>
    <x v="41"/>
    <n v="43.031480000000002"/>
    <n v="-87.908169999999998"/>
    <x v="43"/>
    <n v="43.031480000000002"/>
    <n v="-87.908169999999998"/>
    <n v="60"/>
    <n v="6"/>
    <n v="9"/>
    <n v="8.6"/>
    <n v="360"/>
    <n v="-1"/>
    <d v="2017-04-08T00:00:00"/>
    <d v="2017-04-01T00:00:00"/>
    <d v="2017-04-08T00:00:00"/>
    <s v="Saturday"/>
    <d v="1899-12-30T15:58:37"/>
    <d v="1899-12-30T16:00:00"/>
    <n v="1"/>
    <d v="2017-04-08T00:00:00"/>
    <d v="2017-04-01T00:00:00"/>
    <d v="2017-04-08T00:00:00"/>
    <s v="Saturday"/>
    <d v="1899-12-30T16:58:33"/>
    <d v="1899-12-30T17:00:00"/>
    <s v="Round Trip"/>
  </r>
  <r>
    <n v="1570119"/>
    <s v="Non-RFID Card Member"/>
    <m/>
    <m/>
    <n v="53211"/>
    <s v="UNITED STATES"/>
    <s v="Single Ride"/>
    <n v="5486"/>
    <x v="25"/>
    <n v="43.058010000000003"/>
    <n v="-87.877300000000005"/>
    <x v="22"/>
    <n v="43.058010000000003"/>
    <n v="-87.877300000000005"/>
    <n v="60"/>
    <n v="0"/>
    <n v="9"/>
    <n v="8.6"/>
    <n v="360"/>
    <n v="-1"/>
    <d v="2017-04-08T00:00:00"/>
    <d v="2017-04-01T00:00:00"/>
    <d v="2017-04-08T00:00:00"/>
    <s v="Saturday"/>
    <d v="1899-12-30T16:11:46"/>
    <d v="1899-12-30T16:00:00"/>
    <n v="1"/>
    <d v="2017-04-08T00:00:00"/>
    <d v="2017-04-01T00:00:00"/>
    <d v="2017-04-08T00:00:00"/>
    <s v="Saturday"/>
    <d v="1899-12-30T17:11:06"/>
    <d v="1899-12-30T17:00:00"/>
    <s v="Round Trip"/>
  </r>
  <r>
    <n v="1570173"/>
    <s v="Non-RFID Card Member"/>
    <m/>
    <m/>
    <n v="60068"/>
    <s v="UNITED STATES"/>
    <s v="Single Ride"/>
    <n v="11157"/>
    <x v="9"/>
    <n v="43.05097"/>
    <n v="-87.906440000000003"/>
    <x v="4"/>
    <n v="43.042490000000001"/>
    <n v="-87.909959999999998"/>
    <n v="23"/>
    <n v="3"/>
    <n v="3.5"/>
    <n v="3.3"/>
    <n v="138"/>
    <n v="-1"/>
    <d v="2017-04-08T00:00:00"/>
    <d v="2017-04-01T00:00:00"/>
    <d v="2017-04-08T00:00:00"/>
    <s v="Saturday"/>
    <d v="1899-12-30T16:21:00"/>
    <d v="1899-12-30T16:00:00"/>
    <n v="1"/>
    <d v="2017-04-08T00:00:00"/>
    <d v="2017-04-01T00:00:00"/>
    <d v="2017-04-08T00:00:00"/>
    <s v="Saturday"/>
    <d v="1899-12-30T16:44:27"/>
    <d v="1899-12-30T17:00:00"/>
    <s v="One Way"/>
  </r>
  <r>
    <n v="1570194"/>
    <s v="Non-RFID Card Member"/>
    <m/>
    <m/>
    <n v="53097"/>
    <s v="UNITED STATES"/>
    <s v="Single Ride"/>
    <n v="5"/>
    <x v="24"/>
    <n v="43.040154000000001"/>
    <n v="-87.932113000000001"/>
    <x v="31"/>
    <n v="43.040154000000001"/>
    <n v="-87.932113000000001"/>
    <n v="71"/>
    <n v="9"/>
    <n v="10.7"/>
    <n v="10.1"/>
    <n v="426"/>
    <n v="-1"/>
    <d v="2017-04-08T00:00:00"/>
    <d v="2017-04-01T00:00:00"/>
    <d v="2017-04-08T00:00:00"/>
    <s v="Saturday"/>
    <d v="1899-12-30T16:23:47"/>
    <d v="1899-12-30T16:00:00"/>
    <n v="1"/>
    <d v="2017-04-08T00:00:00"/>
    <d v="2017-04-01T00:00:00"/>
    <d v="2017-04-08T00:00:00"/>
    <s v="Saturday"/>
    <d v="1899-12-30T17:34:44"/>
    <d v="1899-12-30T18:00:00"/>
    <s v="Round Trip"/>
  </r>
  <r>
    <n v="1570308"/>
    <s v="Non-RFID Card Member"/>
    <m/>
    <m/>
    <n v="53211"/>
    <s v="UNITED STATES"/>
    <s v="Single Ride"/>
    <n v="11075"/>
    <x v="2"/>
    <n v="43.03886"/>
    <n v="-87.902720000000002"/>
    <x v="22"/>
    <n v="43.058010000000003"/>
    <n v="-87.877300000000005"/>
    <n v="30"/>
    <n v="3"/>
    <n v="4.5"/>
    <n v="4.3"/>
    <n v="180"/>
    <n v="-1"/>
    <d v="2017-04-08T00:00:00"/>
    <d v="2017-04-01T00:00:00"/>
    <d v="2017-04-08T00:00:00"/>
    <s v="Saturday"/>
    <d v="1899-12-30T16:49:25"/>
    <d v="1899-12-30T17:00:00"/>
    <n v="1"/>
    <d v="2017-04-08T00:00:00"/>
    <d v="2017-04-01T00:00:00"/>
    <d v="2017-04-08T00:00:00"/>
    <s v="Saturday"/>
    <d v="1899-12-30T17:19:37"/>
    <d v="1899-12-30T17:00:00"/>
    <s v="One Way"/>
  </r>
  <r>
    <n v="1570344"/>
    <s v="Non-RFID Card Member"/>
    <m/>
    <m/>
    <n v="60614"/>
    <s v="UNITED STATES"/>
    <s v="Single Ride"/>
    <n v="81"/>
    <x v="3"/>
    <n v="43.03519"/>
    <n v="-87.907390000000007"/>
    <x v="16"/>
    <n v="43.052549999999997"/>
    <n v="-87.909329999999997"/>
    <n v="104"/>
    <n v="12"/>
    <n v="15.6"/>
    <n v="14.8"/>
    <n v="624"/>
    <n v="-1"/>
    <d v="2017-04-08T00:00:00"/>
    <d v="2017-04-01T00:00:00"/>
    <d v="2017-04-08T00:00:00"/>
    <s v="Saturday"/>
    <d v="1899-12-30T16:57:11"/>
    <d v="1899-12-30T17:00:00"/>
    <n v="1"/>
    <d v="2017-04-08T00:00:00"/>
    <d v="2017-04-01T00:00:00"/>
    <d v="2017-04-08T00:00:00"/>
    <s v="Saturday"/>
    <d v="1899-12-30T18:41:51"/>
    <d v="1899-12-30T19:00:00"/>
    <s v="One Way"/>
  </r>
  <r>
    <n v="1569590"/>
    <s v="Non-RFID Card Member"/>
    <m/>
    <m/>
    <n v="95138"/>
    <s v="UNITED STATES"/>
    <s v="Single Ride"/>
    <n v="33"/>
    <x v="38"/>
    <n v="43.058619999999998"/>
    <n v="-87.885319999999993"/>
    <x v="0"/>
    <n v="43.049230000000001"/>
    <n v="-87.911940000000001"/>
    <n v="32"/>
    <n v="3"/>
    <n v="4.8"/>
    <n v="4.5999999999999996"/>
    <n v="192"/>
    <n v="-1"/>
    <d v="2017-04-08T00:00:00"/>
    <d v="2017-04-01T00:00:00"/>
    <d v="2017-04-08T00:00:00"/>
    <s v="Saturday"/>
    <d v="1899-12-30T17:00:22"/>
    <d v="1899-12-30T17:00:00"/>
    <n v="1"/>
    <d v="2017-04-08T00:00:00"/>
    <d v="2017-04-01T00:00:00"/>
    <d v="2017-04-08T00:00:00"/>
    <s v="Saturday"/>
    <d v="1899-12-30T17:32:45"/>
    <d v="1899-12-30T18:00:00"/>
    <s v="One Way"/>
  </r>
  <r>
    <n v="1517805"/>
    <s v="Non-RFID Card Member"/>
    <m/>
    <m/>
    <n v="55347"/>
    <s v="UNITED STATES"/>
    <s v="Single Ride"/>
    <n v="11072"/>
    <x v="30"/>
    <n v="43.045712999999999"/>
    <n v="-87.899756999999994"/>
    <x v="31"/>
    <n v="43.040154000000001"/>
    <n v="-87.932113000000001"/>
    <n v="24"/>
    <n v="3"/>
    <n v="3.6"/>
    <n v="3.4"/>
    <n v="144"/>
    <n v="-1"/>
    <d v="2017-04-08T00:00:00"/>
    <d v="2017-04-01T00:00:00"/>
    <d v="2017-04-08T00:00:00"/>
    <s v="Saturday"/>
    <d v="1899-12-30T17:27:32"/>
    <d v="1899-12-30T17:00:00"/>
    <n v="1"/>
    <d v="2017-04-08T00:00:00"/>
    <d v="2017-04-01T00:00:00"/>
    <d v="2017-04-08T00:00:00"/>
    <s v="Saturday"/>
    <d v="1899-12-30T17:51:08"/>
    <d v="1899-12-30T18:00:00"/>
    <s v="One Way"/>
  </r>
  <r>
    <n v="1127847"/>
    <s v="Non-RFID Card Member"/>
    <m/>
    <m/>
    <n v="53202"/>
    <s v="UNITED STATES"/>
    <s v="Single Ride"/>
    <n v="28"/>
    <x v="3"/>
    <n v="43.03519"/>
    <n v="-87.907390000000007"/>
    <x v="28"/>
    <n v="43.045712999999999"/>
    <n v="-87.899756999999994"/>
    <n v="15"/>
    <n v="3"/>
    <n v="2.2999999999999998"/>
    <n v="2.1"/>
    <n v="90"/>
    <n v="-1"/>
    <d v="2017-04-08T00:00:00"/>
    <d v="2017-04-01T00:00:00"/>
    <d v="2017-04-08T00:00:00"/>
    <s v="Saturday"/>
    <d v="1899-12-30T17:28:54"/>
    <d v="1899-12-30T17:00:00"/>
    <n v="1"/>
    <d v="2017-04-08T00:00:00"/>
    <d v="2017-04-01T00:00:00"/>
    <d v="2017-04-08T00:00:00"/>
    <s v="Saturday"/>
    <d v="1899-12-30T17:43:48"/>
    <d v="1899-12-30T18:00:00"/>
    <s v="One Way"/>
  </r>
  <r>
    <n v="1570512"/>
    <s v="Non-RFID Card Member"/>
    <m/>
    <m/>
    <n v="60617"/>
    <s v="UNITED STATES"/>
    <s v="Single Ride"/>
    <n v="11114"/>
    <x v="37"/>
    <n v="43.036900000000003"/>
    <n v="-87.89667"/>
    <x v="12"/>
    <n v="43.036900000000003"/>
    <n v="-87.89667"/>
    <n v="24"/>
    <n v="3"/>
    <n v="3.6"/>
    <n v="3.4"/>
    <n v="144"/>
    <n v="-1"/>
    <d v="2017-04-08T00:00:00"/>
    <d v="2017-04-01T00:00:00"/>
    <d v="2017-04-08T00:00:00"/>
    <s v="Saturday"/>
    <d v="1899-12-30T17:42:01"/>
    <d v="1899-12-30T18:00:00"/>
    <n v="1"/>
    <d v="2017-04-08T00:00:00"/>
    <d v="2017-04-01T00:00:00"/>
    <d v="2017-04-08T00:00:00"/>
    <s v="Saturday"/>
    <d v="1899-12-30T18:06:33"/>
    <d v="1899-12-30T18:00:00"/>
    <s v="Round Trip"/>
  </r>
  <r>
    <n v="1570522"/>
    <s v="Non-RFID Card Member"/>
    <m/>
    <m/>
    <n v="53228"/>
    <s v="UNITED STATES"/>
    <s v="Single Ride"/>
    <n v="46"/>
    <x v="24"/>
    <n v="43.040154000000001"/>
    <n v="-87.932113000000001"/>
    <x v="43"/>
    <n v="43.031480000000002"/>
    <n v="-87.908169999999998"/>
    <n v="29"/>
    <n v="3"/>
    <n v="4.4000000000000004"/>
    <n v="4.0999999999999996"/>
    <n v="174"/>
    <n v="-1"/>
    <d v="2017-04-08T00:00:00"/>
    <d v="2017-04-01T00:00:00"/>
    <d v="2017-04-08T00:00:00"/>
    <s v="Saturday"/>
    <d v="1899-12-30T17:44:47"/>
    <d v="1899-12-30T18:00:00"/>
    <n v="1"/>
    <d v="2017-04-08T00:00:00"/>
    <d v="2017-04-01T00:00:00"/>
    <d v="2017-04-08T00:00:00"/>
    <s v="Saturday"/>
    <d v="1899-12-30T18:13:27"/>
    <d v="1899-12-30T18:00:00"/>
    <s v="One Way"/>
  </r>
  <r>
    <n v="1571102"/>
    <s v="Non-RFID Card Member"/>
    <m/>
    <m/>
    <n v="53066"/>
    <s v="UNITED STATES"/>
    <s v="Single Ride"/>
    <n v="152"/>
    <x v="41"/>
    <n v="43.031480000000002"/>
    <n v="-87.908169999999998"/>
    <x v="37"/>
    <n v="43.02948"/>
    <n v="-87.912819999999996"/>
    <n v="94"/>
    <n v="9"/>
    <n v="14.1"/>
    <n v="13.4"/>
    <n v="564"/>
    <n v="-1"/>
    <d v="2017-04-08T00:00:00"/>
    <d v="2017-04-01T00:00:00"/>
    <d v="2017-04-08T00:00:00"/>
    <s v="Saturday"/>
    <d v="1899-12-30T21:26:27"/>
    <d v="1899-12-30T21:00:00"/>
    <n v="1"/>
    <d v="2017-04-08T00:00:00"/>
    <d v="2017-04-01T00:00:00"/>
    <d v="2017-04-08T00:00:00"/>
    <s v="Saturday"/>
    <d v="1899-12-30T23:00:05"/>
    <d v="1899-12-30T23:00:00"/>
    <s v="One Way"/>
  </r>
  <r>
    <n v="1521168"/>
    <s v="Non-RFID Card Member"/>
    <m/>
    <m/>
    <n v="53150"/>
    <s v="UNITED STATES"/>
    <s v="Single Ride"/>
    <n v="5567"/>
    <x v="16"/>
    <n v="43.03913"/>
    <n v="-87.916150000000002"/>
    <x v="31"/>
    <n v="43.040154000000001"/>
    <n v="-87.932113000000001"/>
    <n v="9"/>
    <n v="3"/>
    <n v="1.4"/>
    <n v="1.3"/>
    <n v="54"/>
    <n v="-1"/>
    <d v="2017-04-09T00:00:00"/>
    <d v="2017-04-01T00:00:00"/>
    <d v="2017-04-09T00:00:00"/>
    <s v="Sunday"/>
    <d v="1899-12-30T02:18:06"/>
    <d v="1899-12-30T02:00:00"/>
    <n v="1"/>
    <d v="2017-04-09T00:00:00"/>
    <d v="2017-04-01T00:00:00"/>
    <d v="2017-04-09T00:00:00"/>
    <s v="Sunday"/>
    <d v="1899-12-30T02:27:49"/>
    <d v="1899-12-30T02:00:00"/>
    <s v="One Way"/>
  </r>
  <r>
    <n v="1571354"/>
    <s v="Non-RFID Card Member"/>
    <m/>
    <m/>
    <n v="53222"/>
    <s v="UNITED STATES"/>
    <s v="Single Ride"/>
    <n v="5419"/>
    <x v="9"/>
    <n v="43.05097"/>
    <n v="-87.906440000000003"/>
    <x v="26"/>
    <n v="43.053040000000003"/>
    <n v="-87.897660000000002"/>
    <n v="6"/>
    <n v="3"/>
    <n v="0.9"/>
    <n v="0.9"/>
    <n v="36"/>
    <n v="-1"/>
    <d v="2017-04-09T00:00:00"/>
    <d v="2017-04-01T00:00:00"/>
    <d v="2017-04-09T00:00:00"/>
    <s v="Sunday"/>
    <d v="1899-12-30T02:38:07"/>
    <d v="1899-12-30T03:00:00"/>
    <n v="1"/>
    <d v="2017-04-09T00:00:00"/>
    <d v="2017-04-01T00:00:00"/>
    <d v="2017-04-09T00:00:00"/>
    <s v="Sunday"/>
    <d v="1899-12-30T02:44:14"/>
    <d v="1899-12-30T03:00:00"/>
    <s v="One Way"/>
  </r>
  <r>
    <n v="1146909"/>
    <s v="Non-RFID Card Member"/>
    <m/>
    <m/>
    <n v="60646"/>
    <s v="UNITED STATES"/>
    <s v="Single Ride"/>
    <n v="5549"/>
    <x v="48"/>
    <n v="43.060155999999999"/>
    <n v="-87.881258000000003"/>
    <x v="19"/>
    <n v="43.040349999999997"/>
    <n v="-87.920760000000001"/>
    <n v="26"/>
    <n v="3"/>
    <n v="3.9"/>
    <n v="3.7"/>
    <n v="156"/>
    <n v="-1"/>
    <d v="2017-04-09T00:00:00"/>
    <d v="2017-04-01T00:00:00"/>
    <d v="2017-04-09T00:00:00"/>
    <s v="Sunday"/>
    <d v="1899-12-30T03:32:03"/>
    <d v="1899-12-30T04:00:00"/>
    <n v="1"/>
    <d v="2017-04-09T00:00:00"/>
    <d v="2017-04-01T00:00:00"/>
    <d v="2017-04-09T00:00:00"/>
    <s v="Sunday"/>
    <d v="1899-12-30T03:58:47"/>
    <d v="1899-12-30T04:00:00"/>
    <s v="One Way"/>
  </r>
  <r>
    <n v="1355749"/>
    <s v="Non-RFID Card Member"/>
    <m/>
    <m/>
    <n v="53202"/>
    <s v="UNITED STATES"/>
    <s v="Single Ride"/>
    <n v="42"/>
    <x v="11"/>
    <n v="43.04804"/>
    <n v="-87.896720000000002"/>
    <x v="11"/>
    <n v="43.052460000000004"/>
    <n v="-87.891000000000005"/>
    <n v="99"/>
    <n v="12"/>
    <n v="14.9"/>
    <n v="14.1"/>
    <n v="594"/>
    <n v="-1"/>
    <d v="2017-04-09T00:00:00"/>
    <d v="2017-04-01T00:00:00"/>
    <d v="2017-04-09T00:00:00"/>
    <s v="Sunday"/>
    <d v="1899-12-30T10:13:17"/>
    <d v="1899-12-30T10:00:00"/>
    <n v="1"/>
    <d v="2017-04-09T00:00:00"/>
    <d v="2017-04-01T00:00:00"/>
    <d v="2017-04-09T00:00:00"/>
    <s v="Sunday"/>
    <d v="1899-12-30T11:52:58"/>
    <d v="1899-12-30T12:00:00"/>
    <s v="One Way"/>
  </r>
  <r>
    <n v="1571545"/>
    <s v="Non-RFID Card Member"/>
    <m/>
    <m/>
    <n v="53222"/>
    <s v="UNITED STATES"/>
    <s v="Single Ride"/>
    <n v="319"/>
    <x v="25"/>
    <n v="43.058010000000003"/>
    <n v="-87.877300000000005"/>
    <x v="22"/>
    <n v="43.058010000000003"/>
    <n v="-87.877300000000005"/>
    <n v="22"/>
    <n v="3"/>
    <n v="3.3"/>
    <n v="3.1"/>
    <n v="132"/>
    <n v="-1"/>
    <d v="2017-04-09T00:00:00"/>
    <d v="2017-04-01T00:00:00"/>
    <d v="2017-04-09T00:00:00"/>
    <s v="Sunday"/>
    <d v="1899-12-30T10:22:18"/>
    <d v="1899-12-30T10:00:00"/>
    <n v="1"/>
    <d v="2017-04-09T00:00:00"/>
    <d v="2017-04-01T00:00:00"/>
    <d v="2017-04-09T00:00:00"/>
    <s v="Sunday"/>
    <d v="1899-12-30T10:44:50"/>
    <d v="1899-12-30T11:00:00"/>
    <s v="Round Trip"/>
  </r>
  <r>
    <n v="1571545"/>
    <s v="Non-RFID Card Member"/>
    <m/>
    <m/>
    <n v="53222"/>
    <s v="UNITED STATES"/>
    <s v="Single Ride"/>
    <n v="5472"/>
    <x v="25"/>
    <n v="43.058010000000003"/>
    <n v="-87.877300000000005"/>
    <x v="22"/>
    <n v="43.058010000000003"/>
    <n v="-87.877300000000005"/>
    <n v="20"/>
    <n v="3"/>
    <n v="3"/>
    <n v="2.9"/>
    <n v="120"/>
    <n v="-1"/>
    <d v="2017-04-09T00:00:00"/>
    <d v="2017-04-01T00:00:00"/>
    <d v="2017-04-09T00:00:00"/>
    <s v="Sunday"/>
    <d v="1899-12-30T10:24:06"/>
    <d v="1899-12-30T10:00:00"/>
    <n v="1"/>
    <d v="2017-04-09T00:00:00"/>
    <d v="2017-04-01T00:00:00"/>
    <d v="2017-04-09T00:00:00"/>
    <s v="Sunday"/>
    <d v="1899-12-30T10:44:38"/>
    <d v="1899-12-30T11:00:00"/>
    <s v="Round Trip"/>
  </r>
  <r>
    <n v="1571575"/>
    <s v="Non-RFID Card Member"/>
    <m/>
    <m/>
    <n v="75069"/>
    <s v="UNITED STATES"/>
    <s v="Single Ride"/>
    <n v="5560"/>
    <x v="37"/>
    <n v="43.036900000000003"/>
    <n v="-87.89667"/>
    <x v="6"/>
    <n v="43.03519"/>
    <n v="-87.907390000000007"/>
    <n v="17"/>
    <n v="3"/>
    <n v="2.6"/>
    <n v="2.4"/>
    <n v="102"/>
    <n v="-1"/>
    <d v="2017-04-09T00:00:00"/>
    <d v="2017-04-01T00:00:00"/>
    <d v="2017-04-09T00:00:00"/>
    <s v="Sunday"/>
    <d v="1899-12-30T10:34:50"/>
    <d v="1899-12-30T11:00:00"/>
    <n v="1"/>
    <d v="2017-04-09T00:00:00"/>
    <d v="2017-04-01T00:00:00"/>
    <d v="2017-04-09T00:00:00"/>
    <s v="Sunday"/>
    <d v="1899-12-30T10:51:45"/>
    <d v="1899-12-30T11:00:00"/>
    <s v="One Way"/>
  </r>
  <r>
    <n v="1571606"/>
    <s v="Non-RFID Card Member"/>
    <m/>
    <m/>
    <n v="53147"/>
    <s v="UNITED STATES"/>
    <s v="Single Ride"/>
    <n v="11076"/>
    <x v="43"/>
    <n v="43.05847"/>
    <n v="-87.898079999999993"/>
    <x v="35"/>
    <n v="43.066893999999998"/>
    <n v="-87.877936000000005"/>
    <n v="26"/>
    <n v="3"/>
    <n v="3.9"/>
    <n v="3.7"/>
    <n v="156"/>
    <n v="-1"/>
    <d v="2017-04-09T00:00:00"/>
    <d v="2017-04-01T00:00:00"/>
    <d v="2017-04-09T00:00:00"/>
    <s v="Sunday"/>
    <d v="1899-12-30T10:48:44"/>
    <d v="1899-12-30T11:00:00"/>
    <n v="1"/>
    <d v="2017-04-09T00:00:00"/>
    <d v="2017-04-01T00:00:00"/>
    <d v="2017-04-09T00:00:00"/>
    <s v="Sunday"/>
    <d v="1899-12-30T11:14:22"/>
    <d v="1899-12-30T11:00:00"/>
    <s v="One Way"/>
  </r>
  <r>
    <n v="1571615"/>
    <s v="Non-RFID Card Member"/>
    <m/>
    <m/>
    <n v="55803"/>
    <s v="UNITED STATES"/>
    <s v="Single Ride"/>
    <n v="5552"/>
    <x v="37"/>
    <n v="43.036900000000003"/>
    <n v="-87.89667"/>
    <x v="12"/>
    <n v="43.036900000000003"/>
    <n v="-87.89667"/>
    <n v="130"/>
    <n v="15"/>
    <n v="18"/>
    <n v="17.100000000000001"/>
    <n v="720"/>
    <n v="-1"/>
    <d v="2017-04-09T00:00:00"/>
    <d v="2017-04-01T00:00:00"/>
    <d v="2017-04-09T00:00:00"/>
    <s v="Sunday"/>
    <d v="1899-12-30T10:53:10"/>
    <d v="1899-12-30T11:00:00"/>
    <n v="1"/>
    <d v="2017-04-09T00:00:00"/>
    <d v="2017-04-01T00:00:00"/>
    <d v="2017-04-09T00:00:00"/>
    <s v="Sunday"/>
    <d v="1899-12-30T13:03:01"/>
    <d v="1899-12-30T13:00:00"/>
    <s v="Round Trip"/>
  </r>
  <r>
    <n v="1360205"/>
    <s v="Non-RFID Card Member"/>
    <m/>
    <m/>
    <n v="91302"/>
    <s v="UNITED STATES"/>
    <s v="Single Ride"/>
    <n v="5441"/>
    <x v="29"/>
    <n v="43.052549999999997"/>
    <n v="-87.909329999999997"/>
    <x v="6"/>
    <n v="43.03519"/>
    <n v="-87.907390000000007"/>
    <n v="20"/>
    <n v="3"/>
    <n v="3"/>
    <n v="2.9"/>
    <n v="120"/>
    <n v="-1"/>
    <d v="2017-04-09T00:00:00"/>
    <d v="2017-04-01T00:00:00"/>
    <d v="2017-04-09T00:00:00"/>
    <s v="Sunday"/>
    <d v="1899-12-30T10:53:28"/>
    <d v="1899-12-30T11:00:00"/>
    <n v="1"/>
    <d v="2017-04-09T00:00:00"/>
    <d v="2017-04-01T00:00:00"/>
    <d v="2017-04-09T00:00:00"/>
    <s v="Sunday"/>
    <d v="1899-12-30T11:13:19"/>
    <d v="1899-12-30T11:00:00"/>
    <s v="One Way"/>
  </r>
  <r>
    <n v="1570532"/>
    <s v="Non-RFID Card Member"/>
    <m/>
    <m/>
    <n v="28117"/>
    <s v="UNITED STATES"/>
    <s v="Single Ride"/>
    <n v="342"/>
    <x v="16"/>
    <n v="43.03913"/>
    <n v="-87.916150000000002"/>
    <x v="43"/>
    <n v="43.031480000000002"/>
    <n v="-87.908169999999998"/>
    <n v="18"/>
    <n v="3"/>
    <n v="2.7"/>
    <n v="2.6"/>
    <n v="108"/>
    <n v="-1"/>
    <d v="2017-04-09T00:00:00"/>
    <d v="2017-04-01T00:00:00"/>
    <d v="2017-04-09T00:00:00"/>
    <s v="Sunday"/>
    <d v="1899-12-30T11:10:30"/>
    <d v="1899-12-30T11:00:00"/>
    <n v="1"/>
    <d v="2017-04-09T00:00:00"/>
    <d v="2017-04-01T00:00:00"/>
    <d v="2017-04-09T00:00:00"/>
    <s v="Sunday"/>
    <d v="1899-12-30T11:28:18"/>
    <d v="1899-12-30T11:00:00"/>
    <s v="One Way"/>
  </r>
  <r>
    <n v="1571746"/>
    <s v="Non-RFID Card Member"/>
    <m/>
    <m/>
    <n v="53211"/>
    <s v="UNITED STATES"/>
    <s v="Single Ride"/>
    <n v="5520"/>
    <x v="22"/>
    <n v="43.066893999999998"/>
    <n v="-87.877936000000005"/>
    <x v="6"/>
    <n v="43.03519"/>
    <n v="-87.907390000000007"/>
    <n v="25"/>
    <n v="3"/>
    <n v="3.8"/>
    <n v="3.6"/>
    <n v="150"/>
    <n v="-1"/>
    <d v="2017-04-09T00:00:00"/>
    <d v="2017-04-01T00:00:00"/>
    <d v="2017-04-09T00:00:00"/>
    <s v="Sunday"/>
    <d v="1899-12-30T11:36:59"/>
    <d v="1899-12-30T12:00:00"/>
    <n v="1"/>
    <d v="2017-04-09T00:00:00"/>
    <d v="2017-04-01T00:00:00"/>
    <d v="2017-04-09T00:00:00"/>
    <s v="Sunday"/>
    <d v="1899-12-30T12:01:04"/>
    <d v="1899-12-30T12:00:00"/>
    <s v="One Way"/>
  </r>
  <r>
    <n v="1173016"/>
    <s v="Non-RFID Card Member"/>
    <m/>
    <m/>
    <n v="60193"/>
    <s v="UNITED STATES"/>
    <s v="Single Ride"/>
    <n v="11112"/>
    <x v="24"/>
    <n v="43.040154000000001"/>
    <n v="-87.932113000000001"/>
    <x v="6"/>
    <n v="43.03519"/>
    <n v="-87.907390000000007"/>
    <n v="17"/>
    <n v="3"/>
    <n v="2.6"/>
    <n v="2.4"/>
    <n v="102"/>
    <n v="-1"/>
    <d v="2017-04-09T00:00:00"/>
    <d v="2017-04-01T00:00:00"/>
    <d v="2017-04-09T00:00:00"/>
    <s v="Sunday"/>
    <d v="1899-12-30T11:38:32"/>
    <d v="1899-12-30T12:00:00"/>
    <n v="1"/>
    <d v="2017-04-09T00:00:00"/>
    <d v="2017-04-01T00:00:00"/>
    <d v="2017-04-09T00:00:00"/>
    <s v="Sunday"/>
    <d v="1899-12-30T11:55:41"/>
    <d v="1899-12-30T12:00:00"/>
    <s v="One Way"/>
  </r>
  <r>
    <n v="1571874"/>
    <s v="Non-RFID Card Member"/>
    <m/>
    <m/>
    <n v="53212"/>
    <s v="UNITED STATES"/>
    <s v="Single Ride"/>
    <n v="291"/>
    <x v="25"/>
    <n v="43.058010000000003"/>
    <n v="-87.877300000000005"/>
    <x v="22"/>
    <n v="43.058010000000003"/>
    <n v="-87.877300000000005"/>
    <n v="33"/>
    <n v="3"/>
    <n v="5"/>
    <n v="4.7"/>
    <n v="198"/>
    <n v="-1"/>
    <d v="2017-04-09T00:00:00"/>
    <d v="2017-04-01T00:00:00"/>
    <d v="2017-04-09T00:00:00"/>
    <s v="Sunday"/>
    <d v="1899-12-30T12:13:02"/>
    <d v="1899-12-30T12:00:00"/>
    <n v="1"/>
    <d v="2017-04-09T00:00:00"/>
    <d v="2017-04-01T00:00:00"/>
    <d v="2017-04-09T00:00:00"/>
    <s v="Sunday"/>
    <d v="1899-12-30T12:46:29"/>
    <d v="1899-12-30T13:00:00"/>
    <s v="Round Trip"/>
  </r>
  <r>
    <n v="1571910"/>
    <s v="Non-RFID Card Member"/>
    <m/>
    <m/>
    <n v="78669"/>
    <s v="UNITED STATES"/>
    <s v="Single Ride"/>
    <n v="188"/>
    <x v="0"/>
    <n v="43.042490000000001"/>
    <n v="-87.909959999999998"/>
    <x v="26"/>
    <n v="43.053040000000003"/>
    <n v="-87.897660000000002"/>
    <n v="24"/>
    <n v="3"/>
    <n v="3.6"/>
    <n v="3.4"/>
    <n v="144"/>
    <n v="-1"/>
    <d v="2017-04-09T00:00:00"/>
    <d v="2017-04-01T00:00:00"/>
    <d v="2017-04-09T00:00:00"/>
    <s v="Sunday"/>
    <d v="1899-12-30T12:21:43"/>
    <d v="1899-12-30T12:00:00"/>
    <n v="1"/>
    <d v="2017-04-09T00:00:00"/>
    <d v="2017-04-01T00:00:00"/>
    <d v="2017-04-09T00:00:00"/>
    <s v="Sunday"/>
    <d v="1899-12-30T12:45:35"/>
    <d v="1899-12-30T13:00:00"/>
    <s v="One Way"/>
  </r>
  <r>
    <n v="1571921"/>
    <s v="Non-RFID Card Member"/>
    <m/>
    <m/>
    <n v="53190"/>
    <s v="UNITED STATES"/>
    <s v="Single Ride"/>
    <n v="11119"/>
    <x v="22"/>
    <n v="43.066893999999998"/>
    <n v="-87.877936000000005"/>
    <x v="35"/>
    <n v="43.066893999999998"/>
    <n v="-87.877936000000005"/>
    <n v="43"/>
    <n v="6"/>
    <n v="6.5"/>
    <n v="6.1"/>
    <n v="258"/>
    <n v="-1"/>
    <d v="2017-04-09T00:00:00"/>
    <d v="2017-04-01T00:00:00"/>
    <d v="2017-04-09T00:00:00"/>
    <s v="Sunday"/>
    <d v="1899-12-30T12:23:07"/>
    <d v="1899-12-30T12:00:00"/>
    <n v="1"/>
    <d v="2017-04-09T00:00:00"/>
    <d v="2017-04-01T00:00:00"/>
    <d v="2017-04-09T00:00:00"/>
    <s v="Sunday"/>
    <d v="1899-12-30T13:06:46"/>
    <d v="1899-12-30T13:00:00"/>
    <s v="Round Trip"/>
  </r>
  <r>
    <n v="1571921"/>
    <s v="Non-RFID Card Member"/>
    <m/>
    <m/>
    <n v="53190"/>
    <s v="UNITED STATES"/>
    <s v="Single Ride"/>
    <n v="5533"/>
    <x v="22"/>
    <n v="43.066893999999998"/>
    <n v="-87.877936000000005"/>
    <x v="35"/>
    <n v="43.066893999999998"/>
    <n v="-87.877936000000005"/>
    <n v="43"/>
    <n v="6"/>
    <n v="6.5"/>
    <n v="6.1"/>
    <n v="258"/>
    <n v="-1"/>
    <d v="2017-04-09T00:00:00"/>
    <d v="2017-04-01T00:00:00"/>
    <d v="2017-04-09T00:00:00"/>
    <s v="Sunday"/>
    <d v="1899-12-30T12:23:36"/>
    <d v="1899-12-30T12:00:00"/>
    <n v="1"/>
    <d v="2017-04-09T00:00:00"/>
    <d v="2017-04-01T00:00:00"/>
    <d v="2017-04-09T00:00:00"/>
    <s v="Sunday"/>
    <d v="1899-12-30T13:06:45"/>
    <d v="1899-12-30T13:00:00"/>
    <s v="Round Trip"/>
  </r>
  <r>
    <n v="1571926"/>
    <s v="Non-RFID Card Member"/>
    <m/>
    <m/>
    <n v="46077"/>
    <s v="UNITED STATES"/>
    <s v="Single Ride"/>
    <n v="5433"/>
    <x v="8"/>
    <n v="43.038580000000003"/>
    <n v="-87.90934"/>
    <x v="7"/>
    <n v="43.038580000000003"/>
    <n v="-87.90934"/>
    <n v="65"/>
    <n v="9"/>
    <n v="9.8000000000000007"/>
    <n v="9.3000000000000007"/>
    <n v="390"/>
    <n v="-1"/>
    <d v="2017-04-09T00:00:00"/>
    <d v="2017-04-01T00:00:00"/>
    <d v="2017-04-09T00:00:00"/>
    <s v="Sunday"/>
    <d v="1899-12-30T12:24:58"/>
    <d v="1899-12-30T12:00:00"/>
    <n v="1"/>
    <d v="2017-04-09T00:00:00"/>
    <d v="2017-04-01T00:00:00"/>
    <d v="2017-04-09T00:00:00"/>
    <s v="Sunday"/>
    <d v="1899-12-30T13:29:16"/>
    <d v="1899-12-30T13:00:00"/>
    <s v="Round Trip"/>
  </r>
  <r>
    <n v="1571968"/>
    <s v="Non-RFID Card Member"/>
    <m/>
    <m/>
    <n v="53226"/>
    <s v="UNITED STATES"/>
    <s v="Single Ride"/>
    <n v="5431"/>
    <x v="42"/>
    <n v="43.060079999999999"/>
    <n v="-88.027349999999998"/>
    <x v="54"/>
    <n v="43.060079999999999"/>
    <n v="-88.027349999999998"/>
    <n v="72"/>
    <n v="9"/>
    <n v="10.8"/>
    <n v="10.3"/>
    <n v="432"/>
    <n v="-1"/>
    <d v="2017-04-09T00:00:00"/>
    <d v="2017-04-01T00:00:00"/>
    <d v="2017-04-09T00:00:00"/>
    <s v="Sunday"/>
    <d v="1899-12-30T12:32:13"/>
    <d v="1899-12-30T13:00:00"/>
    <n v="1"/>
    <d v="2017-04-09T00:00:00"/>
    <d v="2017-04-01T00:00:00"/>
    <d v="2017-04-09T00:00:00"/>
    <s v="Sunday"/>
    <d v="1899-12-30T13:44:06"/>
    <d v="1899-12-30T14:00:00"/>
    <s v="Round Trip"/>
  </r>
  <r>
    <n v="1571966"/>
    <s v="Non-RFID Card Member"/>
    <m/>
    <m/>
    <n v="53005"/>
    <s v="UNITED STATES"/>
    <s v="Single Ride"/>
    <n v="28"/>
    <x v="30"/>
    <n v="43.045712999999999"/>
    <n v="-87.899756999999994"/>
    <x v="28"/>
    <n v="43.045712999999999"/>
    <n v="-87.899756999999994"/>
    <n v="62"/>
    <n v="6"/>
    <n v="9.3000000000000007"/>
    <n v="8.8000000000000007"/>
    <n v="372"/>
    <n v="-1"/>
    <d v="2017-04-09T00:00:00"/>
    <d v="2017-04-01T00:00:00"/>
    <d v="2017-04-09T00:00:00"/>
    <s v="Sunday"/>
    <d v="1899-12-30T12:32:17"/>
    <d v="1899-12-30T13:00:00"/>
    <n v="1"/>
    <d v="2017-04-09T00:00:00"/>
    <d v="2017-04-01T00:00:00"/>
    <d v="2017-04-09T00:00:00"/>
    <s v="Sunday"/>
    <d v="1899-12-30T13:34:19"/>
    <d v="1899-12-30T14:00:00"/>
    <s v="Round Trip"/>
  </r>
  <r>
    <n v="1571986"/>
    <s v="Non-RFID Card Member"/>
    <m/>
    <m/>
    <n v="53083"/>
    <s v="UNITED STATES"/>
    <s v="Single Ride"/>
    <n v="333"/>
    <x v="20"/>
    <n v="43.049230000000001"/>
    <n v="-87.911940000000001"/>
    <x v="50"/>
    <n v="43.05847"/>
    <n v="-87.898079999999993"/>
    <n v="63"/>
    <n v="6"/>
    <n v="9.5"/>
    <n v="9"/>
    <n v="378"/>
    <n v="-1"/>
    <d v="2017-04-09T00:00:00"/>
    <d v="2017-04-01T00:00:00"/>
    <d v="2017-04-09T00:00:00"/>
    <s v="Sunday"/>
    <d v="1899-12-30T12:37:33"/>
    <d v="1899-12-30T13:00:00"/>
    <n v="1"/>
    <d v="2017-04-09T00:00:00"/>
    <d v="2017-04-01T00:00:00"/>
    <d v="2017-04-09T00:00:00"/>
    <s v="Sunday"/>
    <d v="1899-12-30T13:40:40"/>
    <d v="1899-12-30T14:00:00"/>
    <s v="One Way"/>
  </r>
  <r>
    <n v="1572045"/>
    <s v="Non-RFID Card Member"/>
    <m/>
    <m/>
    <n v="53202"/>
    <s v="UNITED STATES"/>
    <s v="Single Ride"/>
    <n v="5583"/>
    <x v="5"/>
    <n v="43.031320000000001"/>
    <n v="-87.904259999999994"/>
    <x v="5"/>
    <n v="43.04824"/>
    <n v="-87.904970000000006"/>
    <n v="16"/>
    <n v="3"/>
    <n v="2.4"/>
    <n v="2.2999999999999998"/>
    <n v="96"/>
    <n v="-1"/>
    <d v="2017-04-09T00:00:00"/>
    <d v="2017-04-01T00:00:00"/>
    <d v="2017-04-09T00:00:00"/>
    <s v="Sunday"/>
    <d v="1899-12-30T12:52:53"/>
    <d v="1899-12-30T13:00:00"/>
    <n v="1"/>
    <d v="2017-04-09T00:00:00"/>
    <d v="2017-04-01T00:00:00"/>
    <d v="2017-04-09T00:00:00"/>
    <s v="Sunday"/>
    <d v="1899-12-30T13:08:43"/>
    <d v="1899-12-30T13:00:00"/>
    <s v="One Way"/>
  </r>
  <r>
    <n v="1512097"/>
    <s v="Non-RFID Card Member"/>
    <m/>
    <m/>
    <n v="53203"/>
    <s v="UNITED STATES"/>
    <s v="Single Ride"/>
    <n v="204"/>
    <x v="16"/>
    <n v="43.03913"/>
    <n v="-87.916150000000002"/>
    <x v="3"/>
    <n v="43.03913"/>
    <n v="-87.916150000000002"/>
    <n v="58"/>
    <n v="6"/>
    <n v="8.6999999999999993"/>
    <n v="8.3000000000000007"/>
    <n v="348"/>
    <n v="-1"/>
    <d v="2017-04-09T00:00:00"/>
    <d v="2017-04-01T00:00:00"/>
    <d v="2017-04-09T00:00:00"/>
    <s v="Sunday"/>
    <d v="1899-12-30T13:16:40"/>
    <d v="1899-12-30T13:00:00"/>
    <n v="1"/>
    <d v="2017-04-09T00:00:00"/>
    <d v="2017-04-01T00:00:00"/>
    <d v="2017-04-09T00:00:00"/>
    <s v="Sunday"/>
    <d v="1899-12-30T14:14:51"/>
    <d v="1899-12-30T14:00:00"/>
    <s v="Round Trip"/>
  </r>
  <r>
    <n v="1572269"/>
    <s v="Non-RFID Card Member"/>
    <m/>
    <m/>
    <n v="53085"/>
    <s v="UNITED STATES"/>
    <s v="Single Ride"/>
    <n v="5497"/>
    <x v="38"/>
    <n v="43.058619999999998"/>
    <n v="-87.885319999999993"/>
    <x v="10"/>
    <n v="43.058619999999998"/>
    <n v="-87.885319999999993"/>
    <n v="106"/>
    <n v="12"/>
    <n v="15.9"/>
    <n v="15.1"/>
    <n v="636"/>
    <n v="-1"/>
    <d v="2017-04-09T00:00:00"/>
    <d v="2017-04-01T00:00:00"/>
    <d v="2017-04-09T00:00:00"/>
    <s v="Sunday"/>
    <d v="1899-12-30T13:39:02"/>
    <d v="1899-12-30T14:00:00"/>
    <n v="1"/>
    <d v="2017-04-09T00:00:00"/>
    <d v="2017-04-01T00:00:00"/>
    <d v="2017-04-09T00:00:00"/>
    <s v="Sunday"/>
    <d v="1899-12-30T15:25:01"/>
    <d v="1899-12-30T15:00:00"/>
    <s v="Round Trip"/>
  </r>
  <r>
    <n v="1571756"/>
    <s v="Non-RFID Card Member"/>
    <m/>
    <m/>
    <n v="53211"/>
    <s v="UNITED STATES"/>
    <s v="Single Ride"/>
    <n v="77"/>
    <x v="8"/>
    <n v="43.038580000000003"/>
    <n v="-87.90934"/>
    <x v="31"/>
    <n v="43.040154000000001"/>
    <n v="-87.932113000000001"/>
    <n v="38"/>
    <n v="6"/>
    <n v="5.7"/>
    <n v="5.4"/>
    <n v="228"/>
    <n v="-1"/>
    <d v="2017-04-09T00:00:00"/>
    <d v="2017-04-01T00:00:00"/>
    <d v="2017-04-09T00:00:00"/>
    <s v="Sunday"/>
    <d v="1899-12-30T13:45:01"/>
    <d v="1899-12-30T14:00:00"/>
    <n v="1"/>
    <d v="2017-04-09T00:00:00"/>
    <d v="2017-04-01T00:00:00"/>
    <d v="2017-04-09T00:00:00"/>
    <s v="Sunday"/>
    <d v="1899-12-30T14:23:02"/>
    <d v="1899-12-30T14:00:00"/>
    <s v="One Way"/>
  </r>
  <r>
    <n v="1352162"/>
    <s v="Non-RFID Card Member"/>
    <m/>
    <m/>
    <n v="56204"/>
    <s v="UNITED STATES"/>
    <s v="Single Ride"/>
    <n v="11139"/>
    <x v="31"/>
    <n v="43.06033"/>
    <n v="-87.89546"/>
    <x v="35"/>
    <n v="43.066893999999998"/>
    <n v="-87.877936000000005"/>
    <n v="29"/>
    <n v="3"/>
    <n v="4.4000000000000004"/>
    <n v="4.0999999999999996"/>
    <n v="174"/>
    <n v="-1"/>
    <d v="2017-04-09T00:00:00"/>
    <d v="2017-04-01T00:00:00"/>
    <d v="2017-04-09T00:00:00"/>
    <s v="Sunday"/>
    <d v="1899-12-30T13:45:47"/>
    <d v="1899-12-30T14:00:00"/>
    <n v="1"/>
    <d v="2017-04-09T00:00:00"/>
    <d v="2017-04-01T00:00:00"/>
    <d v="2017-04-09T00:00:00"/>
    <s v="Sunday"/>
    <d v="1899-12-30T14:14:24"/>
    <d v="1899-12-30T14:00:00"/>
    <s v="One Way"/>
  </r>
  <r>
    <n v="1572326"/>
    <s v="Non-RFID Card Member"/>
    <m/>
    <m/>
    <n v="53703"/>
    <s v="UNITED STATES"/>
    <s v="Single Ride"/>
    <n v="145"/>
    <x v="37"/>
    <n v="43.036900000000003"/>
    <n v="-87.89667"/>
    <x v="12"/>
    <n v="43.036900000000003"/>
    <n v="-87.89667"/>
    <n v="63"/>
    <n v="6"/>
    <n v="9.5"/>
    <n v="9"/>
    <n v="378"/>
    <n v="-1"/>
    <d v="2017-04-09T00:00:00"/>
    <d v="2017-04-01T00:00:00"/>
    <d v="2017-04-09T00:00:00"/>
    <s v="Sunday"/>
    <d v="1899-12-30T13:47:16"/>
    <d v="1899-12-30T14:00:00"/>
    <n v="1"/>
    <d v="2017-04-09T00:00:00"/>
    <d v="2017-04-01T00:00:00"/>
    <d v="2017-04-09T00:00:00"/>
    <s v="Sunday"/>
    <d v="1899-12-30T14:50:15"/>
    <d v="1899-12-30T15:00:00"/>
    <s v="Round Trip"/>
  </r>
  <r>
    <n v="1572377"/>
    <s v="Non-RFID Card Member"/>
    <m/>
    <m/>
    <n v="53132"/>
    <s v="UNITED STATES"/>
    <s v="Single Ride"/>
    <n v="11098"/>
    <x v="14"/>
    <n v="43.05536"/>
    <n v="-87.90504"/>
    <x v="14"/>
    <n v="43.05536"/>
    <n v="-87.90504"/>
    <n v="49"/>
    <n v="6"/>
    <n v="7.4"/>
    <n v="7"/>
    <n v="294"/>
    <n v="-1"/>
    <d v="2017-04-09T00:00:00"/>
    <d v="2017-04-01T00:00:00"/>
    <d v="2017-04-09T00:00:00"/>
    <s v="Sunday"/>
    <d v="1899-12-30T13:56:48"/>
    <d v="1899-12-30T14:00:00"/>
    <n v="1"/>
    <d v="2017-04-09T00:00:00"/>
    <d v="2017-04-01T00:00:00"/>
    <d v="2017-04-09T00:00:00"/>
    <s v="Sunday"/>
    <d v="1899-12-30T14:45:06"/>
    <d v="1899-12-30T15:00:00"/>
    <s v="Round Trip"/>
  </r>
  <r>
    <n v="1569863"/>
    <s v="Non-RFID Card Member"/>
    <m/>
    <m/>
    <n v="55446"/>
    <s v="UNITED STATES"/>
    <s v="Single Ride"/>
    <n v="5713"/>
    <x v="16"/>
    <n v="43.03913"/>
    <n v="-87.916150000000002"/>
    <x v="5"/>
    <n v="43.04824"/>
    <n v="-87.904970000000006"/>
    <n v="100"/>
    <n v="12"/>
    <n v="15"/>
    <n v="14.3"/>
    <n v="600"/>
    <n v="-1"/>
    <d v="2017-04-09T00:00:00"/>
    <d v="2017-04-01T00:00:00"/>
    <d v="2017-04-09T00:00:00"/>
    <s v="Sunday"/>
    <d v="1899-12-30T13:59:42"/>
    <d v="1899-12-30T14:00:00"/>
    <n v="1"/>
    <d v="2017-04-09T00:00:00"/>
    <d v="2017-04-01T00:00:00"/>
    <d v="2017-04-09T00:00:00"/>
    <s v="Sunday"/>
    <d v="1899-12-30T15:39:37"/>
    <d v="1899-12-30T16:00:00"/>
    <s v="One Way"/>
  </r>
  <r>
    <n v="1570054"/>
    <s v="Non-RFID Card Member"/>
    <m/>
    <m/>
    <n v="13790"/>
    <s v="UNITED STATES"/>
    <s v="Single Ride"/>
    <n v="9"/>
    <x v="52"/>
    <n v="43.034619999999997"/>
    <n v="-87.917500000000004"/>
    <x v="5"/>
    <n v="43.04824"/>
    <n v="-87.904970000000006"/>
    <n v="98"/>
    <n v="12"/>
    <n v="14.7"/>
    <n v="14"/>
    <n v="588"/>
    <n v="-1"/>
    <d v="2017-04-09T00:00:00"/>
    <d v="2017-04-01T00:00:00"/>
    <d v="2017-04-09T00:00:00"/>
    <s v="Sunday"/>
    <d v="1899-12-30T14:01:24"/>
    <d v="1899-12-30T14:00:00"/>
    <n v="1"/>
    <d v="2017-04-09T00:00:00"/>
    <d v="2017-04-01T00:00:00"/>
    <d v="2017-04-09T00:00:00"/>
    <s v="Sunday"/>
    <d v="1899-12-30T15:39:31"/>
    <d v="1899-12-30T16:00:00"/>
    <s v="One Way"/>
  </r>
  <r>
    <n v="1572428"/>
    <s v="Non-RFID Card Member"/>
    <m/>
    <m/>
    <n v="60565"/>
    <s v="UNITED STATES"/>
    <s v="Single Ride"/>
    <n v="5515"/>
    <x v="24"/>
    <n v="43.040154000000001"/>
    <n v="-87.932113000000001"/>
    <x v="1"/>
    <n v="43.03886"/>
    <n v="-87.902720000000002"/>
    <n v="26"/>
    <n v="3"/>
    <n v="3.9"/>
    <n v="3.7"/>
    <n v="156"/>
    <n v="-1"/>
    <d v="2017-04-09T00:00:00"/>
    <d v="2017-04-01T00:00:00"/>
    <d v="2017-04-09T00:00:00"/>
    <s v="Sunday"/>
    <d v="1899-12-30T14:05:06"/>
    <d v="1899-12-30T14:00:00"/>
    <n v="1"/>
    <d v="2017-04-09T00:00:00"/>
    <d v="2017-04-01T00:00:00"/>
    <d v="2017-04-09T00:00:00"/>
    <s v="Sunday"/>
    <d v="1899-12-30T14:31:58"/>
    <d v="1899-12-30T15:00:00"/>
    <s v="One Way"/>
  </r>
  <r>
    <n v="1526369"/>
    <s v="Non-RFID Card Member"/>
    <m/>
    <m/>
    <n v="53202"/>
    <s v="UNITED STATES"/>
    <s v="Single Ride"/>
    <n v="5508"/>
    <x v="30"/>
    <n v="43.045712999999999"/>
    <n v="-87.899756999999994"/>
    <x v="7"/>
    <n v="43.038580000000003"/>
    <n v="-87.90934"/>
    <n v="18"/>
    <n v="3"/>
    <n v="2.7"/>
    <n v="2.6"/>
    <n v="108"/>
    <n v="-1"/>
    <d v="2017-04-09T00:00:00"/>
    <d v="2017-04-01T00:00:00"/>
    <d v="2017-04-09T00:00:00"/>
    <s v="Sunday"/>
    <d v="1899-12-30T14:25:42"/>
    <d v="1899-12-30T14:00:00"/>
    <n v="1"/>
    <d v="2017-04-09T00:00:00"/>
    <d v="2017-04-01T00:00:00"/>
    <d v="2017-04-09T00:00:00"/>
    <s v="Sunday"/>
    <d v="1899-12-30T14:43:52"/>
    <d v="1899-12-30T15:00:00"/>
    <s v="One Way"/>
  </r>
  <r>
    <n v="1572601"/>
    <s v="Non-RFID Card Member"/>
    <m/>
    <m/>
    <n v="53226"/>
    <s v="UNITED STATES"/>
    <s v="Single Ride"/>
    <n v="5515"/>
    <x v="2"/>
    <n v="43.03886"/>
    <n v="-87.902720000000002"/>
    <x v="1"/>
    <n v="43.03886"/>
    <n v="-87.902720000000002"/>
    <n v="63"/>
    <n v="6"/>
    <n v="9.5"/>
    <n v="9"/>
    <n v="378"/>
    <n v="-1"/>
    <d v="2017-04-09T00:00:00"/>
    <d v="2017-04-01T00:00:00"/>
    <d v="2017-04-09T00:00:00"/>
    <s v="Sunday"/>
    <d v="1899-12-30T14:34:04"/>
    <d v="1899-12-30T15:00:00"/>
    <n v="1"/>
    <d v="2017-04-09T00:00:00"/>
    <d v="2017-04-01T00:00:00"/>
    <d v="2017-04-09T00:00:00"/>
    <s v="Sunday"/>
    <d v="1899-12-30T15:37:43"/>
    <d v="1899-12-30T16:00:00"/>
    <s v="Round Trip"/>
  </r>
  <r>
    <n v="1572257"/>
    <s v="Non-RFID Card Member"/>
    <m/>
    <m/>
    <n v="19010"/>
    <s v="UNITED STATES"/>
    <s v="Single Ride"/>
    <n v="5574"/>
    <x v="25"/>
    <n v="43.058010000000003"/>
    <n v="-87.877300000000005"/>
    <x v="34"/>
    <n v="43.038649999999997"/>
    <n v="-87.921930000000003"/>
    <n v="35"/>
    <n v="6"/>
    <n v="5.3"/>
    <n v="5"/>
    <n v="210"/>
    <n v="-1"/>
    <d v="2017-04-09T00:00:00"/>
    <d v="2017-04-01T00:00:00"/>
    <d v="2017-04-09T00:00:00"/>
    <s v="Sunday"/>
    <d v="1899-12-30T14:44:22"/>
    <d v="1899-12-30T15:00:00"/>
    <n v="1"/>
    <d v="2017-04-09T00:00:00"/>
    <d v="2017-04-01T00:00:00"/>
    <d v="2017-04-09T00:00:00"/>
    <s v="Sunday"/>
    <d v="1899-12-30T15:19:29"/>
    <d v="1899-12-30T15:00:00"/>
    <s v="One Way"/>
  </r>
  <r>
    <n v="1514634"/>
    <s v="Non-RFID Card Member"/>
    <m/>
    <m/>
    <n v="53225"/>
    <s v="UNITED STATES"/>
    <s v="Single Ride"/>
    <n v="25"/>
    <x v="37"/>
    <n v="43.036900000000003"/>
    <n v="-87.89667"/>
    <x v="12"/>
    <n v="43.036900000000003"/>
    <n v="-87.89667"/>
    <n v="41"/>
    <n v="6"/>
    <n v="6.2"/>
    <n v="5.8"/>
    <n v="246"/>
    <n v="-1"/>
    <d v="2017-04-09T00:00:00"/>
    <d v="2017-04-01T00:00:00"/>
    <d v="2017-04-09T00:00:00"/>
    <s v="Sunday"/>
    <d v="1899-12-30T14:46:01"/>
    <d v="1899-12-30T15:00:00"/>
    <n v="1"/>
    <d v="2017-04-09T00:00:00"/>
    <d v="2017-04-01T00:00:00"/>
    <d v="2017-04-09T00:00:00"/>
    <s v="Sunday"/>
    <d v="1899-12-30T15:27:00"/>
    <d v="1899-12-30T15:00:00"/>
    <s v="Round Trip"/>
  </r>
  <r>
    <n v="1572742"/>
    <s v="Non-RFID Card Member"/>
    <m/>
    <m/>
    <n v="87107"/>
    <s v="UNITED STATES"/>
    <s v="Single Ride"/>
    <n v="173"/>
    <x v="25"/>
    <n v="43.058010000000003"/>
    <n v="-87.877300000000005"/>
    <x v="22"/>
    <n v="43.058010000000003"/>
    <n v="-87.877300000000005"/>
    <n v="58"/>
    <n v="6"/>
    <n v="8.6999999999999993"/>
    <n v="8.3000000000000007"/>
    <n v="348"/>
    <n v="-1"/>
    <d v="2017-04-09T00:00:00"/>
    <d v="2017-04-01T00:00:00"/>
    <d v="2017-04-09T00:00:00"/>
    <s v="Sunday"/>
    <d v="1899-12-30T14:58:15"/>
    <d v="1899-12-30T15:00:00"/>
    <n v="1"/>
    <d v="2017-04-09T00:00:00"/>
    <d v="2017-04-01T00:00:00"/>
    <d v="2017-04-09T00:00:00"/>
    <s v="Sunday"/>
    <d v="1899-12-30T15:56:36"/>
    <d v="1899-12-30T16:00:00"/>
    <s v="Round Trip"/>
  </r>
  <r>
    <n v="1572819"/>
    <s v="Non-RFID Card Member"/>
    <m/>
    <m/>
    <n v="53203"/>
    <s v="UNITED STATES"/>
    <s v="Single Ride"/>
    <n v="5483"/>
    <x v="34"/>
    <n v="43.02948"/>
    <n v="-87.912819999999996"/>
    <x v="26"/>
    <n v="43.053040000000003"/>
    <n v="-87.897660000000002"/>
    <n v="26"/>
    <n v="3"/>
    <n v="3.9"/>
    <n v="3.7"/>
    <n v="156"/>
    <n v="-1"/>
    <d v="2017-04-09T00:00:00"/>
    <d v="2017-04-01T00:00:00"/>
    <d v="2017-04-09T00:00:00"/>
    <s v="Sunday"/>
    <d v="1899-12-30T15:11:29"/>
    <d v="1899-12-30T15:00:00"/>
    <n v="1"/>
    <d v="2017-04-09T00:00:00"/>
    <d v="2017-04-01T00:00:00"/>
    <d v="2017-04-09T00:00:00"/>
    <s v="Sunday"/>
    <d v="1899-12-30T15:37:47"/>
    <d v="1899-12-30T16:00:00"/>
    <s v="One Way"/>
  </r>
  <r>
    <n v="1572821"/>
    <s v="Non-RFID Card Member"/>
    <m/>
    <m/>
    <n v="53017"/>
    <s v="UNITED STATES"/>
    <s v="Single Ride"/>
    <n v="5558"/>
    <x v="41"/>
    <n v="43.031480000000002"/>
    <n v="-87.908169999999998"/>
    <x v="43"/>
    <n v="43.031480000000002"/>
    <n v="-87.908169999999998"/>
    <n v="33"/>
    <n v="3"/>
    <n v="5"/>
    <n v="4.7"/>
    <n v="198"/>
    <n v="-1"/>
    <d v="2017-04-09T00:00:00"/>
    <d v="2017-04-01T00:00:00"/>
    <d v="2017-04-09T00:00:00"/>
    <s v="Sunday"/>
    <d v="1899-12-30T15:11:32"/>
    <d v="1899-12-30T15:00:00"/>
    <n v="1"/>
    <d v="2017-04-09T00:00:00"/>
    <d v="2017-04-01T00:00:00"/>
    <d v="2017-04-09T00:00:00"/>
    <s v="Sunday"/>
    <d v="1899-12-30T15:44:40"/>
    <d v="1899-12-30T16:00:00"/>
    <s v="Round Trip"/>
  </r>
  <r>
    <n v="1572428"/>
    <s v="Non-RFID Card Member"/>
    <m/>
    <m/>
    <n v="60565"/>
    <s v="UNITED STATES"/>
    <s v="Single Ride"/>
    <n v="5443"/>
    <x v="2"/>
    <n v="43.03886"/>
    <n v="-87.902720000000002"/>
    <x v="31"/>
    <n v="43.040154000000001"/>
    <n v="-87.932113000000001"/>
    <n v="18"/>
    <n v="3"/>
    <n v="2.7"/>
    <n v="2.6"/>
    <n v="108"/>
    <n v="-1"/>
    <d v="2017-04-09T00:00:00"/>
    <d v="2017-04-01T00:00:00"/>
    <d v="2017-04-09T00:00:00"/>
    <s v="Sunday"/>
    <d v="1899-12-30T15:18:58"/>
    <d v="1899-12-30T15:00:00"/>
    <n v="1"/>
    <d v="2017-04-09T00:00:00"/>
    <d v="2017-04-01T00:00:00"/>
    <d v="2017-04-09T00:00:00"/>
    <s v="Sunday"/>
    <d v="1899-12-30T15:36:07"/>
    <d v="1899-12-30T16:00:00"/>
    <s v="One Way"/>
  </r>
  <r>
    <n v="1572913"/>
    <s v="Non-RFID Card Member"/>
    <m/>
    <m/>
    <n v="53218"/>
    <s v="UNITED STATES"/>
    <s v="Single Ride"/>
    <n v="5576"/>
    <x v="48"/>
    <n v="43.060155999999999"/>
    <n v="-87.881258000000003"/>
    <x v="48"/>
    <n v="43.060155999999999"/>
    <n v="-87.881258000000003"/>
    <n v="38"/>
    <n v="6"/>
    <n v="5.7"/>
    <n v="5.4"/>
    <n v="228"/>
    <n v="-1"/>
    <d v="2017-04-09T00:00:00"/>
    <d v="2017-04-01T00:00:00"/>
    <d v="2017-04-09T00:00:00"/>
    <s v="Sunday"/>
    <d v="1899-12-30T15:27:24"/>
    <d v="1899-12-30T15:00:00"/>
    <n v="1"/>
    <d v="2017-04-09T00:00:00"/>
    <d v="2017-04-01T00:00:00"/>
    <d v="2017-04-09T00:00:00"/>
    <s v="Sunday"/>
    <d v="1899-12-30T16:05:35"/>
    <d v="1899-12-30T16:00:00"/>
    <s v="Round Trip"/>
  </r>
  <r>
    <n v="1568531"/>
    <s v="Non-RFID Card Member"/>
    <m/>
    <m/>
    <n v="53201"/>
    <s v="UNITED STATES"/>
    <s v="Single Ride"/>
    <n v="11145"/>
    <x v="32"/>
    <n v="43.078530000000001"/>
    <n v="-87.882620000000003"/>
    <x v="50"/>
    <n v="43.05847"/>
    <n v="-87.898079999999993"/>
    <n v="120"/>
    <n v="12"/>
    <n v="18"/>
    <n v="17.100000000000001"/>
    <n v="720"/>
    <n v="-1"/>
    <d v="2017-04-09T00:00:00"/>
    <d v="2017-04-01T00:00:00"/>
    <d v="2017-04-09T00:00:00"/>
    <s v="Sunday"/>
    <d v="1899-12-30T15:28:18"/>
    <d v="1899-12-30T15:00:00"/>
    <n v="1"/>
    <d v="2017-04-09T00:00:00"/>
    <d v="2017-04-01T00:00:00"/>
    <d v="2017-04-09T00:00:00"/>
    <s v="Sunday"/>
    <d v="1899-12-30T17:28:01"/>
    <d v="1899-12-30T17:00:00"/>
    <s v="One Way"/>
  </r>
  <r>
    <n v="1568531"/>
    <s v="Non-RFID Card Member"/>
    <m/>
    <m/>
    <n v="53201"/>
    <s v="UNITED STATES"/>
    <s v="Single Ride"/>
    <n v="5423"/>
    <x v="32"/>
    <n v="43.078530000000001"/>
    <n v="-87.882620000000003"/>
    <x v="50"/>
    <n v="43.05847"/>
    <n v="-87.898079999999993"/>
    <n v="120"/>
    <n v="12"/>
    <n v="18"/>
    <n v="17.100000000000001"/>
    <n v="720"/>
    <n v="-1"/>
    <d v="2017-04-09T00:00:00"/>
    <d v="2017-04-01T00:00:00"/>
    <d v="2017-04-09T00:00:00"/>
    <s v="Sunday"/>
    <d v="1899-12-30T15:28:58"/>
    <d v="1899-12-30T15:00:00"/>
    <n v="1"/>
    <d v="2017-04-09T00:00:00"/>
    <d v="2017-04-01T00:00:00"/>
    <d v="2017-04-09T00:00:00"/>
    <s v="Sunday"/>
    <d v="1899-12-30T17:28:06"/>
    <d v="1899-12-30T17:00:00"/>
    <s v="One Way"/>
  </r>
  <r>
    <n v="1572983"/>
    <s v="Non-RFID Card Member"/>
    <m/>
    <m/>
    <n v="60540"/>
    <s v="UNITED STATES"/>
    <s v="Single Ride"/>
    <n v="5588"/>
    <x v="24"/>
    <n v="43.040154000000001"/>
    <n v="-87.932113000000001"/>
    <x v="6"/>
    <n v="43.03519"/>
    <n v="-87.907390000000007"/>
    <n v="49"/>
    <n v="6"/>
    <n v="7.4"/>
    <n v="7"/>
    <n v="294"/>
    <n v="-1"/>
    <d v="2017-04-09T00:00:00"/>
    <d v="2017-04-01T00:00:00"/>
    <d v="2017-04-09T00:00:00"/>
    <s v="Sunday"/>
    <d v="1899-12-30T15:37:24"/>
    <d v="1899-12-30T16:00:00"/>
    <n v="1"/>
    <d v="2017-04-09T00:00:00"/>
    <d v="2017-04-01T00:00:00"/>
    <d v="2017-04-09T00:00:00"/>
    <s v="Sunday"/>
    <d v="1899-12-30T16:26:44"/>
    <d v="1899-12-30T16:00:00"/>
    <s v="One Way"/>
  </r>
  <r>
    <n v="1572796"/>
    <s v="Non-RFID Card Member"/>
    <m/>
    <m/>
    <n v="53226"/>
    <s v="UNITED STATES"/>
    <s v="Single Ride"/>
    <n v="11164"/>
    <x v="18"/>
    <n v="43.048609999999996"/>
    <n v="-88.008480000000006"/>
    <x v="56"/>
    <n v="43.052630000000001"/>
    <n v="-88.016319999999993"/>
    <n v="11"/>
    <n v="3"/>
    <n v="1.7"/>
    <n v="1.6"/>
    <n v="66"/>
    <n v="-1"/>
    <d v="2017-04-09T00:00:00"/>
    <d v="2017-04-01T00:00:00"/>
    <d v="2017-04-09T00:00:00"/>
    <s v="Sunday"/>
    <d v="1899-12-30T15:46:45"/>
    <d v="1899-12-30T16:00:00"/>
    <n v="1"/>
    <d v="2017-04-09T00:00:00"/>
    <d v="2017-04-01T00:00:00"/>
    <d v="2017-04-09T00:00:00"/>
    <s v="Sunday"/>
    <d v="1899-12-30T15:57:24"/>
    <d v="1899-12-30T16:00:00"/>
    <s v="One Way"/>
  </r>
  <r>
    <n v="1152301"/>
    <s v="Non-RFID Card Member"/>
    <m/>
    <m/>
    <n v="53219"/>
    <s v="UNITED STATES"/>
    <s v="Single Ride"/>
    <n v="157"/>
    <x v="10"/>
    <n v="43.060786"/>
    <n v="-87.883825999999999"/>
    <x v="22"/>
    <n v="43.058010000000003"/>
    <n v="-87.877300000000005"/>
    <n v="67"/>
    <n v="9"/>
    <n v="10.1"/>
    <n v="9.5"/>
    <n v="402"/>
    <n v="-1"/>
    <d v="2017-04-09T00:00:00"/>
    <d v="2017-04-01T00:00:00"/>
    <d v="2017-04-09T00:00:00"/>
    <s v="Sunday"/>
    <d v="1899-12-30T15:51:41"/>
    <d v="1899-12-30T16:00:00"/>
    <n v="1"/>
    <d v="2017-04-09T00:00:00"/>
    <d v="2017-04-01T00:00:00"/>
    <d v="2017-04-09T00:00:00"/>
    <s v="Sunday"/>
    <d v="1899-12-30T16:58:20"/>
    <d v="1899-12-30T17:00:00"/>
    <s v="One Way"/>
  </r>
  <r>
    <n v="1573073"/>
    <s v="Non-RFID Card Member"/>
    <m/>
    <m/>
    <n v="54494"/>
    <s v="UNITED STATES"/>
    <s v="Single Ride"/>
    <n v="11120"/>
    <x v="36"/>
    <n v="43.069021999999997"/>
    <n v="-87.887940999999998"/>
    <x v="26"/>
    <n v="43.053040000000003"/>
    <n v="-87.897660000000002"/>
    <n v="21"/>
    <n v="3"/>
    <n v="3.2"/>
    <n v="3"/>
    <n v="126"/>
    <n v="-1"/>
    <d v="2017-04-09T00:00:00"/>
    <d v="2017-04-01T00:00:00"/>
    <d v="2017-04-09T00:00:00"/>
    <s v="Sunday"/>
    <d v="1899-12-30T15:58:55"/>
    <d v="1899-12-30T16:00:00"/>
    <n v="1"/>
    <d v="2017-04-09T00:00:00"/>
    <d v="2017-04-01T00:00:00"/>
    <d v="2017-04-09T00:00:00"/>
    <s v="Sunday"/>
    <d v="1899-12-30T16:19:41"/>
    <d v="1899-12-30T16:00:00"/>
    <s v="One Way"/>
  </r>
  <r>
    <n v="1573170"/>
    <s v="Non-RFID Card Member"/>
    <m/>
    <m/>
    <n v="53209"/>
    <s v="UNITED STATES"/>
    <s v="Single Ride"/>
    <n v="11087"/>
    <x v="22"/>
    <n v="43.066893999999998"/>
    <n v="-87.877936000000005"/>
    <x v="35"/>
    <n v="43.066893999999998"/>
    <n v="-87.877936000000005"/>
    <n v="56"/>
    <n v="6"/>
    <n v="8.4"/>
    <n v="8"/>
    <n v="336"/>
    <n v="-1"/>
    <d v="2017-04-09T00:00:00"/>
    <d v="2017-04-01T00:00:00"/>
    <d v="2017-04-09T00:00:00"/>
    <s v="Sunday"/>
    <d v="1899-12-30T16:22:43"/>
    <d v="1899-12-30T16:00:00"/>
    <n v="1"/>
    <d v="2017-04-09T00:00:00"/>
    <d v="2017-04-01T00:00:00"/>
    <d v="2017-04-09T00:00:00"/>
    <s v="Sunday"/>
    <d v="1899-12-30T17:18:37"/>
    <d v="1899-12-30T17:00:00"/>
    <s v="Round Trip"/>
  </r>
  <r>
    <n v="1573188"/>
    <s v="Non-RFID Card Member"/>
    <m/>
    <m/>
    <n v="53403"/>
    <s v="UNITED STATES"/>
    <s v="Single Ride"/>
    <n v="112"/>
    <x v="30"/>
    <n v="43.045712999999999"/>
    <n v="-87.899756999999994"/>
    <x v="28"/>
    <n v="43.045712999999999"/>
    <n v="-87.899756999999994"/>
    <n v="1"/>
    <n v="0"/>
    <n v="0.2"/>
    <n v="0.1"/>
    <n v="6"/>
    <n v="-1"/>
    <d v="2017-04-09T00:00:00"/>
    <d v="2017-04-01T00:00:00"/>
    <d v="2017-04-09T00:00:00"/>
    <s v="Sunday"/>
    <d v="1899-12-30T16:27:37"/>
    <d v="1899-12-30T16:00:00"/>
    <n v="1"/>
    <d v="2017-04-09T00:00:00"/>
    <d v="2017-04-01T00:00:00"/>
    <d v="2017-04-09T00:00:00"/>
    <s v="Sunday"/>
    <d v="1899-12-30T16:28:04"/>
    <d v="1899-12-30T16:00:00"/>
    <s v="Round Trip"/>
  </r>
  <r>
    <n v="1573192"/>
    <s v="Non-RFID Card Member"/>
    <m/>
    <m/>
    <n v="53202"/>
    <s v="UNITED STATES"/>
    <s v="Single Ride"/>
    <n v="982"/>
    <x v="11"/>
    <n v="43.04804"/>
    <n v="-87.896720000000002"/>
    <x v="33"/>
    <n v="43.04804"/>
    <n v="-87.896720000000002"/>
    <n v="92"/>
    <n v="9"/>
    <n v="13.8"/>
    <n v="13.1"/>
    <n v="552"/>
    <n v="-1"/>
    <d v="2017-04-09T00:00:00"/>
    <d v="2017-04-01T00:00:00"/>
    <d v="2017-04-09T00:00:00"/>
    <s v="Sunday"/>
    <d v="1899-12-30T16:28:26"/>
    <d v="1899-12-30T16:00:00"/>
    <n v="1"/>
    <d v="2017-04-09T00:00:00"/>
    <d v="2017-04-01T00:00:00"/>
    <d v="2017-04-09T00:00:00"/>
    <s v="Sunday"/>
    <d v="1899-12-30T18:00:43"/>
    <d v="1899-12-30T18:00:00"/>
    <s v="Round Trip"/>
  </r>
  <r>
    <n v="1406421"/>
    <s v="Non-RFID Card Member"/>
    <m/>
    <m/>
    <n v="53207"/>
    <s v="UNITED STATES"/>
    <s v="Single Ride"/>
    <n v="175"/>
    <x v="32"/>
    <n v="43.078530000000001"/>
    <n v="-87.882620000000003"/>
    <x v="53"/>
    <n v="43.060786"/>
    <n v="-87.883825999999999"/>
    <n v="33"/>
    <n v="3"/>
    <n v="5"/>
    <n v="4.7"/>
    <n v="198"/>
    <n v="-1"/>
    <d v="2017-04-09T00:00:00"/>
    <d v="2017-04-01T00:00:00"/>
    <d v="2017-04-09T00:00:00"/>
    <s v="Sunday"/>
    <d v="1899-12-30T16:31:50"/>
    <d v="1899-12-30T17:00:00"/>
    <n v="1"/>
    <d v="2017-04-09T00:00:00"/>
    <d v="2017-04-01T00:00:00"/>
    <d v="2017-04-09T00:00:00"/>
    <s v="Sunday"/>
    <d v="1899-12-30T17:04:14"/>
    <d v="1899-12-30T17:00:00"/>
    <s v="One Way"/>
  </r>
  <r>
    <n v="1573343"/>
    <s v="Non-RFID Card Member"/>
    <m/>
    <m/>
    <n v="53208"/>
    <s v="UNITED STATES"/>
    <s v="Single Ride"/>
    <n v="336"/>
    <x v="31"/>
    <n v="43.06033"/>
    <n v="-87.89546"/>
    <x v="29"/>
    <n v="43.06033"/>
    <n v="-87.89546"/>
    <n v="36"/>
    <n v="6"/>
    <n v="5.4"/>
    <n v="5.0999999999999996"/>
    <n v="216"/>
    <n v="-1"/>
    <d v="2017-04-09T00:00:00"/>
    <d v="2017-04-01T00:00:00"/>
    <d v="2017-04-09T00:00:00"/>
    <s v="Sunday"/>
    <d v="1899-12-30T17:01:33"/>
    <d v="1899-12-30T17:00:00"/>
    <n v="1"/>
    <d v="2017-04-09T00:00:00"/>
    <d v="2017-04-01T00:00:00"/>
    <d v="2017-04-09T00:00:00"/>
    <s v="Sunday"/>
    <d v="1899-12-30T17:37:15"/>
    <d v="1899-12-30T18:00:00"/>
    <s v="Round Trip"/>
  </r>
  <r>
    <n v="1573362"/>
    <s v="Non-RFID Card Member"/>
    <m/>
    <m/>
    <n v="45011"/>
    <s v="UNITED STATES"/>
    <s v="Single Ride"/>
    <n v="43"/>
    <x v="16"/>
    <n v="43.03913"/>
    <n v="-87.916150000000002"/>
    <x v="3"/>
    <n v="43.03913"/>
    <n v="-87.916150000000002"/>
    <n v="0"/>
    <n v="0"/>
    <n v="0"/>
    <n v="0"/>
    <n v="0"/>
    <n v="-1"/>
    <d v="2017-04-09T00:00:00"/>
    <d v="2017-04-01T00:00:00"/>
    <d v="2017-04-09T00:00:00"/>
    <s v="Sunday"/>
    <d v="1899-12-30T17:09:14"/>
    <d v="1899-12-30T17:00:00"/>
    <n v="1"/>
    <d v="2017-04-09T00:00:00"/>
    <d v="2017-04-01T00:00:00"/>
    <d v="2017-04-09T00:00:00"/>
    <s v="Sunday"/>
    <d v="1899-12-30T17:09:39"/>
    <d v="1899-12-30T17:00:00"/>
    <s v="Round Trip"/>
  </r>
  <r>
    <n v="1573361"/>
    <s v="Non-RFID Card Member"/>
    <m/>
    <m/>
    <n v="53212"/>
    <s v="UNITED STATES"/>
    <s v="Single Ride"/>
    <n v="5464"/>
    <x v="20"/>
    <n v="43.049230000000001"/>
    <n v="-87.911940000000001"/>
    <x v="0"/>
    <n v="43.049230000000001"/>
    <n v="-87.911940000000001"/>
    <n v="25"/>
    <n v="3"/>
    <n v="3.8"/>
    <n v="3.6"/>
    <n v="150"/>
    <n v="-1"/>
    <d v="2017-04-09T00:00:00"/>
    <d v="2017-04-01T00:00:00"/>
    <d v="2017-04-09T00:00:00"/>
    <s v="Sunday"/>
    <d v="1899-12-30T17:10:37"/>
    <d v="1899-12-30T17:00:00"/>
    <n v="1"/>
    <d v="2017-04-09T00:00:00"/>
    <d v="2017-04-01T00:00:00"/>
    <d v="2017-04-09T00:00:00"/>
    <s v="Sunday"/>
    <d v="1899-12-30T17:35:46"/>
    <d v="1899-12-30T18:00:00"/>
    <s v="Round Trip"/>
  </r>
  <r>
    <n v="1572617"/>
    <s v="Non-RFID Card Member"/>
    <m/>
    <m/>
    <n v="53204"/>
    <s v="UNITED STATES"/>
    <s v="Single Ride"/>
    <n v="116"/>
    <x v="4"/>
    <n v="43.04824"/>
    <n v="-87.904970000000006"/>
    <x v="42"/>
    <n v="43.020020000000002"/>
    <n v="-87.912540000000007"/>
    <n v="14"/>
    <n v="3"/>
    <n v="2.1"/>
    <n v="2"/>
    <n v="84"/>
    <n v="-1"/>
    <d v="2017-04-09T00:00:00"/>
    <d v="2017-04-01T00:00:00"/>
    <d v="2017-04-09T00:00:00"/>
    <s v="Sunday"/>
    <d v="1899-12-30T17:16:38"/>
    <d v="1899-12-30T17:00:00"/>
    <n v="1"/>
    <d v="2017-04-09T00:00:00"/>
    <d v="2017-04-01T00:00:00"/>
    <d v="2017-04-09T00:00:00"/>
    <s v="Sunday"/>
    <d v="1899-12-30T17:30:47"/>
    <d v="1899-12-30T18:00:00"/>
    <s v="One Way"/>
  </r>
  <r>
    <n v="1573585"/>
    <s v="Non-RFID Card Member"/>
    <m/>
    <m/>
    <n v="53202"/>
    <s v="UNITED STATES"/>
    <s v="Single Ride"/>
    <n v="5221"/>
    <x v="12"/>
    <n v="43.052460000000004"/>
    <n v="-87.891000000000005"/>
    <x v="11"/>
    <n v="43.052460000000004"/>
    <n v="-87.891000000000005"/>
    <n v="53"/>
    <n v="6"/>
    <n v="8"/>
    <n v="7.6"/>
    <n v="318"/>
    <n v="-1"/>
    <d v="2017-04-09T00:00:00"/>
    <d v="2017-04-01T00:00:00"/>
    <d v="2017-04-09T00:00:00"/>
    <s v="Sunday"/>
    <d v="1899-12-30T18:11:25"/>
    <d v="1899-12-30T18:00:00"/>
    <n v="1"/>
    <d v="2017-04-09T00:00:00"/>
    <d v="2017-04-01T00:00:00"/>
    <d v="2017-04-09T00:00:00"/>
    <s v="Sunday"/>
    <d v="1899-12-30T19:04:28"/>
    <d v="1899-12-30T19:00:00"/>
    <s v="Round Trip"/>
  </r>
  <r>
    <n v="1573632"/>
    <s v="Non-RFID Card Member"/>
    <m/>
    <m/>
    <n v="60632"/>
    <s v="UNITED STATES"/>
    <s v="Single Ride"/>
    <n v="11157"/>
    <x v="24"/>
    <n v="43.040154000000001"/>
    <n v="-87.932113000000001"/>
    <x v="31"/>
    <n v="43.040154000000001"/>
    <n v="-87.932113000000001"/>
    <n v="117"/>
    <n v="12"/>
    <n v="17.600000000000001"/>
    <n v="16.7"/>
    <n v="702"/>
    <n v="-1"/>
    <d v="2017-04-09T00:00:00"/>
    <d v="2017-04-01T00:00:00"/>
    <d v="2017-04-09T00:00:00"/>
    <s v="Sunday"/>
    <d v="1899-12-30T18:26:20"/>
    <d v="1899-12-30T18:00:00"/>
    <n v="1"/>
    <d v="2017-04-09T00:00:00"/>
    <d v="2017-04-01T00:00:00"/>
    <d v="2017-04-09T00:00:00"/>
    <s v="Sunday"/>
    <d v="1899-12-30T20:23:02"/>
    <d v="1899-12-30T20:00:00"/>
    <s v="Round Trip"/>
  </r>
  <r>
    <n v="1573674"/>
    <s v="Non-RFID Card Member"/>
    <m/>
    <m/>
    <n v="53172"/>
    <s v="UNITED STATES"/>
    <s v="Single Ride"/>
    <n v="2968"/>
    <x v="3"/>
    <n v="43.03519"/>
    <n v="-87.907390000000007"/>
    <x v="12"/>
    <n v="43.036900000000003"/>
    <n v="-87.89667"/>
    <n v="40"/>
    <n v="6"/>
    <n v="6"/>
    <n v="5.7"/>
    <n v="240"/>
    <n v="-1"/>
    <d v="2017-04-09T00:00:00"/>
    <d v="2017-04-01T00:00:00"/>
    <d v="2017-04-09T00:00:00"/>
    <s v="Sunday"/>
    <d v="1899-12-30T18:40:35"/>
    <d v="1899-12-30T19:00:00"/>
    <n v="1"/>
    <d v="2017-04-09T00:00:00"/>
    <d v="2017-04-01T00:00:00"/>
    <d v="2017-04-09T00:00:00"/>
    <s v="Sunday"/>
    <d v="1899-12-30T19:20:45"/>
    <d v="1899-12-30T19:00:00"/>
    <s v="One Way"/>
  </r>
  <r>
    <n v="1571334"/>
    <s v="Non-RFID Card Member"/>
    <m/>
    <m/>
    <n v="60067"/>
    <s v="UNITED STATES"/>
    <s v="Single Ride"/>
    <n v="11104"/>
    <x v="43"/>
    <n v="43.05847"/>
    <n v="-87.898079999999993"/>
    <x v="53"/>
    <n v="43.060786"/>
    <n v="-87.883825999999999"/>
    <n v="21"/>
    <n v="3"/>
    <n v="3.2"/>
    <n v="3"/>
    <n v="126"/>
    <n v="-1"/>
    <d v="2017-04-09T00:00:00"/>
    <d v="2017-04-01T00:00:00"/>
    <d v="2017-04-09T00:00:00"/>
    <s v="Sunday"/>
    <d v="1899-12-30T18:49:04"/>
    <d v="1899-12-30T19:00:00"/>
    <n v="1"/>
    <d v="2017-04-09T00:00:00"/>
    <d v="2017-04-01T00:00:00"/>
    <d v="2017-04-09T00:00:00"/>
    <s v="Sunday"/>
    <d v="1899-12-30T19:10:09"/>
    <d v="1899-12-30T19:00:00"/>
    <s v="One Way"/>
  </r>
  <r>
    <n v="1454252"/>
    <s v="Non-RFID Card Member"/>
    <m/>
    <m/>
    <n v="53213"/>
    <s v="UNITED STATES"/>
    <s v="Single Ride"/>
    <n v="996"/>
    <x v="42"/>
    <n v="43.060079999999999"/>
    <n v="-88.027349999999998"/>
    <x v="17"/>
    <n v="43.060580000000002"/>
    <n v="-87.998589999999993"/>
    <n v="29"/>
    <n v="3"/>
    <n v="4.4000000000000004"/>
    <n v="4.0999999999999996"/>
    <n v="174"/>
    <n v="-1"/>
    <d v="2017-04-09T00:00:00"/>
    <d v="2017-04-01T00:00:00"/>
    <d v="2017-04-09T00:00:00"/>
    <s v="Sunday"/>
    <d v="1899-12-30T18:57:34"/>
    <d v="1899-12-30T19:00:00"/>
    <n v="1"/>
    <d v="2017-04-09T00:00:00"/>
    <d v="2017-04-01T00:00:00"/>
    <d v="2017-04-09T00:00:00"/>
    <s v="Sunday"/>
    <d v="1899-12-30T19:26:43"/>
    <d v="1899-12-30T19:00:00"/>
    <s v="One Way"/>
  </r>
  <r>
    <n v="1573817"/>
    <s v="Non-RFID Card Member"/>
    <m/>
    <m/>
    <n v="53215"/>
    <s v="UNITED STATES"/>
    <s v="Single Ride"/>
    <n v="11147"/>
    <x v="37"/>
    <n v="43.036900000000003"/>
    <n v="-87.89667"/>
    <x v="12"/>
    <n v="43.036900000000003"/>
    <n v="-87.89667"/>
    <n v="30"/>
    <n v="3"/>
    <n v="4.5"/>
    <n v="4.3"/>
    <n v="180"/>
    <n v="-1"/>
    <d v="2017-04-09T00:00:00"/>
    <d v="2017-04-01T00:00:00"/>
    <d v="2017-04-09T00:00:00"/>
    <s v="Sunday"/>
    <d v="1899-12-30T19:16:01"/>
    <d v="1899-12-30T19:00:00"/>
    <n v="1"/>
    <d v="2017-04-09T00:00:00"/>
    <d v="2017-04-01T00:00:00"/>
    <d v="2017-04-09T00:00:00"/>
    <s v="Sunday"/>
    <d v="1899-12-30T19:46:45"/>
    <d v="1899-12-30T20:00:00"/>
    <s v="Round Trip"/>
  </r>
  <r>
    <n v="1573869"/>
    <s v="Non-RFID Card Member"/>
    <m/>
    <m/>
    <n v="53215"/>
    <s v="UNITED STATES"/>
    <s v="Single Ride"/>
    <n v="11101"/>
    <x v="6"/>
    <n v="43.038719999999998"/>
    <n v="-87.905339999999995"/>
    <x v="36"/>
    <n v="43.038719999999998"/>
    <n v="-87.905339999999995"/>
    <n v="51"/>
    <n v="6"/>
    <n v="7.7"/>
    <n v="7.3"/>
    <n v="306"/>
    <n v="-1"/>
    <d v="2017-04-09T00:00:00"/>
    <d v="2017-04-01T00:00:00"/>
    <d v="2017-04-09T00:00:00"/>
    <s v="Sunday"/>
    <d v="1899-12-30T19:42:33"/>
    <d v="1899-12-30T20:00:00"/>
    <n v="1"/>
    <d v="2017-04-09T00:00:00"/>
    <d v="2017-04-01T00:00:00"/>
    <d v="2017-04-09T00:00:00"/>
    <s v="Sunday"/>
    <d v="1899-12-30T20:33:21"/>
    <d v="1899-12-30T21:00:00"/>
    <s v="Round Trip"/>
  </r>
  <r>
    <n v="1573924"/>
    <s v="Non-RFID Card Member"/>
    <m/>
    <m/>
    <n v="75229"/>
    <s v="UNITED STATES"/>
    <s v="Single Ride"/>
    <n v="983"/>
    <x v="34"/>
    <n v="43.02948"/>
    <n v="-87.912819999999996"/>
    <x v="3"/>
    <n v="43.03913"/>
    <n v="-87.916150000000002"/>
    <n v="24"/>
    <n v="3"/>
    <n v="3.6"/>
    <n v="3.4"/>
    <n v="144"/>
    <n v="-1"/>
    <d v="2017-04-09T00:00:00"/>
    <d v="2017-04-01T00:00:00"/>
    <d v="2017-04-09T00:00:00"/>
    <s v="Sunday"/>
    <d v="1899-12-30T20:16:05"/>
    <d v="1899-12-30T20:00:00"/>
    <n v="1"/>
    <d v="2017-04-09T00:00:00"/>
    <d v="2017-04-01T00:00:00"/>
    <d v="2017-04-09T00:00:00"/>
    <s v="Sunday"/>
    <d v="1899-12-30T20:40:17"/>
    <d v="1899-12-30T21:00:00"/>
    <s v="One Way"/>
  </r>
  <r>
    <n v="1573933"/>
    <s v="Non-RFID Card Member"/>
    <m/>
    <m/>
    <n v="53215"/>
    <s v="UNITED STATES"/>
    <s v="Single Ride"/>
    <n v="5433"/>
    <x v="8"/>
    <n v="43.038580000000003"/>
    <n v="-87.90934"/>
    <x v="7"/>
    <n v="43.038580000000003"/>
    <n v="-87.90934"/>
    <n v="40"/>
    <n v="6"/>
    <n v="6"/>
    <n v="5.7"/>
    <n v="240"/>
    <n v="-1"/>
    <d v="2017-04-09T00:00:00"/>
    <d v="2017-04-01T00:00:00"/>
    <d v="2017-04-09T00:00:00"/>
    <s v="Sunday"/>
    <d v="1899-12-30T20:26:23"/>
    <d v="1899-12-30T20:00:00"/>
    <n v="1"/>
    <d v="2017-04-09T00:00:00"/>
    <d v="2017-04-01T00:00:00"/>
    <d v="2017-04-09T00:00:00"/>
    <s v="Sunday"/>
    <d v="1899-12-30T21:06:55"/>
    <d v="1899-12-30T21:00:00"/>
    <s v="Round Trip"/>
  </r>
  <r>
    <n v="1460240"/>
    <s v="Non-RFID Card Member"/>
    <m/>
    <m/>
    <n v="54141"/>
    <s v="UNITED STATES"/>
    <s v="Single Ride"/>
    <n v="5551"/>
    <x v="24"/>
    <n v="43.040154000000001"/>
    <n v="-87.932113000000001"/>
    <x v="31"/>
    <n v="43.040154000000001"/>
    <n v="-87.932113000000001"/>
    <n v="95"/>
    <n v="12"/>
    <n v="14.3"/>
    <n v="13.5"/>
    <n v="570"/>
    <n v="-1"/>
    <d v="2017-04-09T00:00:00"/>
    <d v="2017-04-01T00:00:00"/>
    <d v="2017-04-09T00:00:00"/>
    <s v="Sunday"/>
    <d v="1899-12-30T21:37:43"/>
    <d v="1899-12-30T22:00:00"/>
    <n v="1"/>
    <d v="2017-04-09T00:00:00"/>
    <d v="2017-04-01T00:00:00"/>
    <d v="2017-04-09T00:00:00"/>
    <s v="Sunday"/>
    <d v="1899-12-30T23:12:59"/>
    <d v="1899-12-30T23:00:00"/>
    <s v="Round Trip"/>
  </r>
  <r>
    <n v="1574056"/>
    <s v="Non-RFID Card Member"/>
    <m/>
    <m/>
    <n v="53215"/>
    <s v="UNITED STATES"/>
    <s v="Single Ride"/>
    <n v="157"/>
    <x v="11"/>
    <n v="43.04804"/>
    <n v="-87.896720000000002"/>
    <x v="33"/>
    <n v="43.04804"/>
    <n v="-87.896720000000002"/>
    <n v="58"/>
    <n v="6"/>
    <n v="8.6999999999999993"/>
    <n v="8.3000000000000007"/>
    <n v="348"/>
    <n v="-1"/>
    <d v="2017-04-09T00:00:00"/>
    <d v="2017-04-01T00:00:00"/>
    <d v="2017-04-09T00:00:00"/>
    <s v="Sunday"/>
    <d v="1899-12-30T22:37:20"/>
    <d v="1899-12-30T23:00:00"/>
    <n v="1"/>
    <d v="2017-04-09T00:00:00"/>
    <d v="2017-04-01T00:00:00"/>
    <d v="2017-04-09T00:00:00"/>
    <s v="Sunday"/>
    <d v="1899-12-30T23:35:12"/>
    <d v="1899-12-31T00:00:00"/>
    <s v="Round Trip"/>
  </r>
  <r>
    <n v="1574086"/>
    <s v="Non-RFID Card Member"/>
    <m/>
    <m/>
    <n v="53208"/>
    <s v="UNITED STATES"/>
    <s v="Single Ride"/>
    <n v="11162"/>
    <x v="14"/>
    <n v="43.05536"/>
    <n v="-87.90504"/>
    <x v="14"/>
    <n v="43.05536"/>
    <n v="-87.90504"/>
    <n v="9"/>
    <n v="3"/>
    <n v="1.4"/>
    <n v="1.3"/>
    <n v="54"/>
    <n v="-1"/>
    <d v="2017-04-09T00:00:00"/>
    <d v="2017-04-01T00:00:00"/>
    <d v="2017-04-09T00:00:00"/>
    <s v="Sunday"/>
    <d v="1899-12-30T23:49:14"/>
    <d v="1899-12-31T00:00:00"/>
    <n v="1"/>
    <d v="2017-04-09T00:00:00"/>
    <d v="2017-04-01T00:00:00"/>
    <d v="2017-04-09T00:00:00"/>
    <s v="Sunday"/>
    <d v="1899-12-30T23:58:30"/>
    <d v="1899-12-31T00:00:00"/>
    <s v="Round Trip"/>
  </r>
  <r>
    <n v="1559904"/>
    <s v="Non-RFID Card Member"/>
    <m/>
    <m/>
    <n v="53226"/>
    <s v="UNITED STATES"/>
    <s v="Single Ride"/>
    <n v="5434"/>
    <x v="51"/>
    <n v="43.06044"/>
    <n v="-88.016239999999996"/>
    <x v="46"/>
    <n v="43.06044"/>
    <n v="-88.016239999999996"/>
    <n v="71"/>
    <n v="0"/>
    <n v="10.7"/>
    <n v="10.1"/>
    <n v="426"/>
    <n v="-1"/>
    <d v="2017-04-10T00:00:00"/>
    <d v="2017-04-01T00:00:00"/>
    <d v="2017-04-10T00:00:00"/>
    <s v="Monday"/>
    <d v="1899-12-30T10:20:10"/>
    <d v="1899-12-30T10:00:00"/>
    <n v="1"/>
    <d v="2017-04-10T00:00:00"/>
    <d v="2017-04-01T00:00:00"/>
    <d v="2017-04-10T00:00:00"/>
    <s v="Monday"/>
    <d v="1899-12-30T11:31:23"/>
    <d v="1899-12-30T12:00:00"/>
    <s v="Round Trip"/>
  </r>
  <r>
    <n v="1574265"/>
    <s v="Non-RFID Card Member"/>
    <m/>
    <m/>
    <n v="60126"/>
    <s v="UNITED STATES"/>
    <s v="Single Ride"/>
    <n v="5551"/>
    <x v="24"/>
    <n v="43.040154000000001"/>
    <n v="-87.932113000000001"/>
    <x v="31"/>
    <n v="43.040154000000001"/>
    <n v="-87.932113000000001"/>
    <n v="104"/>
    <n v="12"/>
    <n v="15.6"/>
    <n v="14.8"/>
    <n v="624"/>
    <n v="-1"/>
    <d v="2017-04-10T00:00:00"/>
    <d v="2017-04-01T00:00:00"/>
    <d v="2017-04-10T00:00:00"/>
    <s v="Monday"/>
    <d v="1899-12-30T10:55:19"/>
    <d v="1899-12-30T11:00:00"/>
    <n v="1"/>
    <d v="2017-04-10T00:00:00"/>
    <d v="2017-04-01T00:00:00"/>
    <d v="2017-04-10T00:00:00"/>
    <s v="Monday"/>
    <d v="1899-12-30T12:39:19"/>
    <d v="1899-12-30T13:00:00"/>
    <s v="Round Trip"/>
  </r>
  <r>
    <n v="1574349"/>
    <s v="Non-RFID Card Member"/>
    <m/>
    <m/>
    <n v="44904"/>
    <s v="UNITED STATES"/>
    <s v="Single Ride"/>
    <n v="5461"/>
    <x v="3"/>
    <n v="43.03519"/>
    <n v="-87.907390000000007"/>
    <x v="6"/>
    <n v="43.03519"/>
    <n v="-87.907390000000007"/>
    <n v="60"/>
    <n v="6"/>
    <n v="9"/>
    <n v="8.6"/>
    <n v="360"/>
    <n v="-1"/>
    <d v="2017-04-10T00:00:00"/>
    <d v="2017-04-01T00:00:00"/>
    <d v="2017-04-10T00:00:00"/>
    <s v="Monday"/>
    <d v="1899-12-30T11:55:08"/>
    <d v="1899-12-30T12:00:00"/>
    <n v="1"/>
    <d v="2017-04-10T00:00:00"/>
    <d v="2017-04-01T00:00:00"/>
    <d v="2017-04-10T00:00:00"/>
    <s v="Monday"/>
    <d v="1899-12-30T12:55:34"/>
    <d v="1899-12-30T13:00:00"/>
    <s v="Round Trip"/>
  </r>
  <r>
    <n v="1575189"/>
    <s v="Non-RFID Card Member"/>
    <m/>
    <m/>
    <n v="53095"/>
    <s v="UNITED STATES"/>
    <s v="Single Ride"/>
    <n v="5470"/>
    <x v="27"/>
    <n v="43.074890000000003"/>
    <n v="-87.882810000000006"/>
    <x v="53"/>
    <n v="43.060786"/>
    <n v="-87.883825999999999"/>
    <n v="13"/>
    <n v="3"/>
    <n v="2"/>
    <n v="1.9"/>
    <n v="78"/>
    <n v="-1"/>
    <d v="2017-04-11T00:00:00"/>
    <d v="2017-04-01T00:00:00"/>
    <d v="2017-04-11T00:00:00"/>
    <s v="Tuesday"/>
    <d v="1899-12-30T03:20:48"/>
    <d v="1899-12-30T03:00:00"/>
    <n v="1"/>
    <d v="2017-04-11T00:00:00"/>
    <d v="2017-04-01T00:00:00"/>
    <d v="2017-04-11T00:00:00"/>
    <s v="Tuesday"/>
    <d v="1899-12-30T03:33:51"/>
    <d v="1899-12-30T04:00:00"/>
    <s v="One Way"/>
  </r>
  <r>
    <n v="1350828"/>
    <s v="Non-RFID Card Member"/>
    <m/>
    <m/>
    <n v="53207"/>
    <s v="UNITED STATES"/>
    <s v="Single Ride"/>
    <n v="11047"/>
    <x v="33"/>
    <n v="43.004728999999998"/>
    <n v="-87.905463999999995"/>
    <x v="6"/>
    <n v="43.03519"/>
    <n v="-87.907390000000007"/>
    <n v="13"/>
    <n v="3"/>
    <n v="2"/>
    <n v="1.9"/>
    <n v="78"/>
    <n v="-1"/>
    <d v="2017-04-11T00:00:00"/>
    <d v="2017-04-01T00:00:00"/>
    <d v="2017-04-11T00:00:00"/>
    <s v="Tuesday"/>
    <d v="1899-12-30T08:49:51"/>
    <d v="1899-12-30T09:00:00"/>
    <n v="1"/>
    <d v="2017-04-11T00:00:00"/>
    <d v="2017-04-01T00:00:00"/>
    <d v="2017-04-11T00:00:00"/>
    <s v="Tuesday"/>
    <d v="1899-12-30T09:02:04"/>
    <d v="1899-12-30T09:00:00"/>
    <s v="One Way"/>
  </r>
  <r>
    <n v="1575236"/>
    <s v="Non-RFID Card Member"/>
    <m/>
    <m/>
    <n v="53143"/>
    <s v="UNITED STATES"/>
    <s v="Single Ride"/>
    <n v="11097"/>
    <x v="10"/>
    <n v="43.060786"/>
    <n v="-87.883825999999999"/>
    <x v="25"/>
    <n v="43.074890000000003"/>
    <n v="-87.882810000000006"/>
    <n v="7"/>
    <n v="3"/>
    <n v="1.1000000000000001"/>
    <n v="1"/>
    <n v="42"/>
    <n v="-1"/>
    <d v="2017-04-11T00:00:00"/>
    <d v="2017-04-01T00:00:00"/>
    <d v="2017-04-11T00:00:00"/>
    <s v="Tuesday"/>
    <d v="1899-12-30T09:32:27"/>
    <d v="1899-12-30T10:00:00"/>
    <n v="1"/>
    <d v="2017-04-11T00:00:00"/>
    <d v="2017-04-01T00:00:00"/>
    <d v="2017-04-11T00:00:00"/>
    <s v="Tuesday"/>
    <d v="1899-12-30T09:39:51"/>
    <d v="1899-12-30T10:00:00"/>
    <s v="One Way"/>
  </r>
  <r>
    <n v="1574432"/>
    <s v="Non-RFID Card Member"/>
    <m/>
    <m/>
    <n v="53204"/>
    <s v="UNITED STATES"/>
    <s v="Single Ride"/>
    <n v="11159"/>
    <x v="56"/>
    <n v="43.02017"/>
    <n v="-87.933049999999994"/>
    <x v="57"/>
    <n v="43.02017"/>
    <n v="-87.933049999999994"/>
    <n v="23"/>
    <n v="3"/>
    <n v="3.5"/>
    <n v="3.3"/>
    <n v="138"/>
    <n v="-1"/>
    <d v="2017-04-11T00:00:00"/>
    <d v="2017-04-01T00:00:00"/>
    <d v="2017-04-11T00:00:00"/>
    <s v="Tuesday"/>
    <d v="1899-12-30T12:18:15"/>
    <d v="1899-12-30T12:00:00"/>
    <n v="1"/>
    <d v="2017-04-11T00:00:00"/>
    <d v="2017-04-01T00:00:00"/>
    <d v="2017-04-11T00:00:00"/>
    <s v="Tuesday"/>
    <d v="1899-12-30T12:41:22"/>
    <d v="1899-12-30T13:00:00"/>
    <s v="Round Trip"/>
  </r>
  <r>
    <n v="1306778"/>
    <s v="Non-RFID Card Member"/>
    <m/>
    <m/>
    <n v="53204"/>
    <s v="UNITED STATES"/>
    <s v="Single Ride"/>
    <n v="5568"/>
    <x v="3"/>
    <n v="43.03519"/>
    <n v="-87.907390000000007"/>
    <x v="37"/>
    <n v="43.02948"/>
    <n v="-87.912819999999996"/>
    <n v="5"/>
    <n v="3"/>
    <n v="0.8"/>
    <n v="0.7"/>
    <n v="30"/>
    <n v="-1"/>
    <d v="2017-04-11T00:00:00"/>
    <d v="2017-04-01T00:00:00"/>
    <d v="2017-04-11T00:00:00"/>
    <s v="Tuesday"/>
    <d v="1899-12-30T16:24:12"/>
    <d v="1899-12-30T16:00:00"/>
    <n v="1"/>
    <d v="2017-04-11T00:00:00"/>
    <d v="2017-04-01T00:00:00"/>
    <d v="2017-04-11T00:00:00"/>
    <s v="Tuesday"/>
    <d v="1899-12-30T16:29:55"/>
    <d v="1899-12-30T16:00:00"/>
    <s v="One Way"/>
  </r>
  <r>
    <n v="1391961"/>
    <s v="Non-RFID Card Member"/>
    <m/>
    <m/>
    <n v="53214"/>
    <s v="UNITED STATES"/>
    <s v="Single Ride"/>
    <n v="5422"/>
    <x v="41"/>
    <n v="43.031480000000002"/>
    <n v="-87.908169999999998"/>
    <x v="43"/>
    <n v="43.031480000000002"/>
    <n v="-87.908169999999998"/>
    <n v="44"/>
    <n v="6"/>
    <n v="6.6"/>
    <n v="6.3"/>
    <n v="264"/>
    <n v="-1"/>
    <d v="2017-04-11T00:00:00"/>
    <d v="2017-04-01T00:00:00"/>
    <d v="2017-04-11T00:00:00"/>
    <s v="Tuesday"/>
    <d v="1899-12-30T22:32:10"/>
    <d v="1899-12-30T23:00:00"/>
    <n v="1"/>
    <d v="2017-04-11T00:00:00"/>
    <d v="2017-04-01T00:00:00"/>
    <d v="2017-04-11T00:00:00"/>
    <s v="Tuesday"/>
    <d v="1899-12-30T23:16:38"/>
    <d v="1899-12-30T23:00:00"/>
    <s v="Round Trip"/>
  </r>
  <r>
    <n v="1576100"/>
    <s v="Non-RFID Card Member"/>
    <m/>
    <m/>
    <n v="53216"/>
    <s v="UNITED STATES"/>
    <s v="Single Ride"/>
    <n v="17"/>
    <x v="49"/>
    <n v="43.051119999999997"/>
    <n v="-87.918819999999997"/>
    <x v="23"/>
    <n v="43.051119999999997"/>
    <n v="-87.918819999999997"/>
    <n v="30"/>
    <n v="3"/>
    <n v="4.5"/>
    <n v="4.3"/>
    <n v="180"/>
    <n v="-1"/>
    <d v="2017-04-12T00:00:00"/>
    <d v="2017-04-01T00:00:00"/>
    <d v="2017-04-12T00:00:00"/>
    <s v="Wednesday"/>
    <d v="1899-12-30T12:25:27"/>
    <d v="1899-12-30T12:00:00"/>
    <n v="1"/>
    <d v="2017-04-12T00:00:00"/>
    <d v="2017-04-01T00:00:00"/>
    <d v="2017-04-12T00:00:00"/>
    <s v="Wednesday"/>
    <d v="1899-12-30T12:55:19"/>
    <d v="1899-12-30T13:00:00"/>
    <s v="Round Trip"/>
  </r>
  <r>
    <n v="1576100"/>
    <s v="Non-RFID Card Member"/>
    <m/>
    <m/>
    <n v="53216"/>
    <s v="UNITED STATES"/>
    <s v="Single Ride"/>
    <n v="265"/>
    <x v="49"/>
    <n v="43.051119999999997"/>
    <n v="-87.918819999999997"/>
    <x v="23"/>
    <n v="43.051119999999997"/>
    <n v="-87.918819999999997"/>
    <n v="29"/>
    <n v="3"/>
    <n v="4.4000000000000004"/>
    <n v="4.0999999999999996"/>
    <n v="174"/>
    <n v="-1"/>
    <d v="2017-04-12T00:00:00"/>
    <d v="2017-04-01T00:00:00"/>
    <d v="2017-04-12T00:00:00"/>
    <s v="Wednesday"/>
    <d v="1899-12-30T12:26:18"/>
    <d v="1899-12-30T12:00:00"/>
    <n v="1"/>
    <d v="2017-04-12T00:00:00"/>
    <d v="2017-04-01T00:00:00"/>
    <d v="2017-04-12T00:00:00"/>
    <s v="Wednesday"/>
    <d v="1899-12-30T12:55:18"/>
    <d v="1899-12-30T13:00:00"/>
    <s v="Round Trip"/>
  </r>
  <r>
    <n v="1391484"/>
    <s v="Non-RFID Card Member"/>
    <m/>
    <m/>
    <n v="53224"/>
    <s v="UNITED STATES"/>
    <s v="Single Ride"/>
    <n v="5445"/>
    <x v="26"/>
    <n v="43.056539999999998"/>
    <n v="-87.914370000000005"/>
    <x v="23"/>
    <n v="43.051119999999997"/>
    <n v="-87.918819999999997"/>
    <n v="5"/>
    <n v="3"/>
    <n v="0.8"/>
    <n v="0.7"/>
    <n v="30"/>
    <n v="-1"/>
    <d v="2017-04-12T00:00:00"/>
    <d v="2017-04-01T00:00:00"/>
    <d v="2017-04-12T00:00:00"/>
    <s v="Wednesday"/>
    <d v="1899-12-30T13:55:49"/>
    <d v="1899-12-30T14:00:00"/>
    <n v="1"/>
    <d v="2017-04-12T00:00:00"/>
    <d v="2017-04-01T00:00:00"/>
    <d v="2017-04-12T00:00:00"/>
    <s v="Wednesday"/>
    <d v="1899-12-30T14:00:07"/>
    <d v="1899-12-30T14:00:00"/>
    <s v="One Way"/>
  </r>
  <r>
    <n v="1576471"/>
    <s v="Non-RFID Card Member"/>
    <m/>
    <m/>
    <n v="53211"/>
    <s v="UNITED STATES"/>
    <s v="Single Ride"/>
    <n v="5479"/>
    <x v="36"/>
    <n v="43.069021999999997"/>
    <n v="-87.887940999999998"/>
    <x v="11"/>
    <n v="43.052460000000004"/>
    <n v="-87.891000000000005"/>
    <n v="23"/>
    <n v="3"/>
    <n v="3.5"/>
    <n v="3.3"/>
    <n v="138"/>
    <n v="-1"/>
    <d v="2017-04-12T00:00:00"/>
    <d v="2017-04-01T00:00:00"/>
    <d v="2017-04-12T00:00:00"/>
    <s v="Wednesday"/>
    <d v="1899-12-30T16:02:55"/>
    <d v="1899-12-30T16:00:00"/>
    <n v="1"/>
    <d v="2017-04-12T00:00:00"/>
    <d v="2017-04-01T00:00:00"/>
    <d v="2017-04-12T00:00:00"/>
    <s v="Wednesday"/>
    <d v="1899-12-30T16:25:34"/>
    <d v="1899-12-30T16:00:00"/>
    <s v="One Way"/>
  </r>
  <r>
    <n v="1577425"/>
    <s v="Non-RFID Card Member"/>
    <m/>
    <m/>
    <n v="53211"/>
    <s v="UNITED STATES"/>
    <s v="Single Ride"/>
    <n v="216"/>
    <x v="32"/>
    <n v="43.078530000000001"/>
    <n v="-87.882620000000003"/>
    <x v="25"/>
    <n v="43.074890000000003"/>
    <n v="-87.882810000000006"/>
    <n v="61"/>
    <n v="3"/>
    <n v="9.1999999999999993"/>
    <n v="8.6999999999999993"/>
    <n v="366"/>
    <n v="-1"/>
    <d v="2017-04-13T00:00:00"/>
    <d v="2017-04-01T00:00:00"/>
    <d v="2017-04-13T00:00:00"/>
    <s v="Thursday"/>
    <d v="1899-12-30T13:58:25"/>
    <d v="1899-12-30T14:00:00"/>
    <n v="1"/>
    <d v="2017-04-13T00:00:00"/>
    <d v="2017-04-01T00:00:00"/>
    <d v="2017-04-13T00:00:00"/>
    <s v="Thursday"/>
    <d v="1899-12-30T14:59:23"/>
    <d v="1899-12-30T15:00:00"/>
    <s v="One Way"/>
  </r>
  <r>
    <n v="1371452"/>
    <s v="Non-RFID Card Member"/>
    <m/>
    <m/>
    <n v="53202"/>
    <s v="UNITED STATES"/>
    <s v="Single Ride"/>
    <n v="5532"/>
    <x v="53"/>
    <n v="43.074655999999997"/>
    <n v="-87.889011999999994"/>
    <x v="14"/>
    <n v="43.05536"/>
    <n v="-87.90504"/>
    <n v="24"/>
    <n v="0"/>
    <n v="3.6"/>
    <n v="3.4"/>
    <n v="144"/>
    <n v="-1"/>
    <d v="2017-04-13T00:00:00"/>
    <d v="2017-04-01T00:00:00"/>
    <d v="2017-04-13T00:00:00"/>
    <s v="Thursday"/>
    <d v="1899-12-30T14:27:54"/>
    <d v="1899-12-30T14:00:00"/>
    <n v="1"/>
    <d v="2017-04-13T00:00:00"/>
    <d v="2017-04-01T00:00:00"/>
    <d v="2017-04-13T00:00:00"/>
    <s v="Thursday"/>
    <d v="1899-12-30T14:51:50"/>
    <d v="1899-12-30T15:00:00"/>
    <s v="One Way"/>
  </r>
  <r>
    <n v="1577513"/>
    <s v="Non-RFID Card Member"/>
    <m/>
    <m/>
    <n v="53207"/>
    <s v="UNITED STATES"/>
    <s v="Single Ride"/>
    <n v="263"/>
    <x v="21"/>
    <n v="43.040349999999997"/>
    <n v="-87.920760000000001"/>
    <x v="6"/>
    <n v="43.03519"/>
    <n v="-87.907390000000007"/>
    <n v="20"/>
    <n v="0"/>
    <n v="3"/>
    <n v="2.9"/>
    <n v="120"/>
    <n v="-1"/>
    <d v="2017-04-13T00:00:00"/>
    <d v="2017-04-01T00:00:00"/>
    <d v="2017-04-13T00:00:00"/>
    <s v="Thursday"/>
    <d v="1899-12-30T14:42:11"/>
    <d v="1899-12-30T15:00:00"/>
    <n v="1"/>
    <d v="2017-04-13T00:00:00"/>
    <d v="2017-04-01T00:00:00"/>
    <d v="2017-04-13T00:00:00"/>
    <s v="Thursday"/>
    <d v="1899-12-30T15:02:33"/>
    <d v="1899-12-30T15:00:00"/>
    <s v="One Way"/>
  </r>
  <r>
    <n v="1198458"/>
    <s v="Non-RFID Card Member"/>
    <m/>
    <m/>
    <n v="53207"/>
    <s v="UNITED STATES"/>
    <s v="Single Ride"/>
    <s v="Dock Block #3"/>
    <x v="7"/>
    <n v="43.038245000000003"/>
    <n v="-87.914811999999998"/>
    <x v="8"/>
    <n v="43.038245000000003"/>
    <n v="-87.914811999999998"/>
    <n v="0"/>
    <n v="0"/>
    <n v="0"/>
    <n v="0"/>
    <n v="0"/>
    <n v="-1"/>
    <d v="2017-04-13T00:00:00"/>
    <d v="2017-04-01T00:00:00"/>
    <d v="2017-04-13T00:00:00"/>
    <s v="Thursday"/>
    <d v="1899-12-30T14:47:48"/>
    <d v="1899-12-30T15:00:00"/>
    <n v="1"/>
    <d v="2017-04-13T00:00:00"/>
    <d v="2017-04-01T00:00:00"/>
    <d v="2017-04-13T00:00:00"/>
    <s v="Thursday"/>
    <d v="1899-12-30T14:47:59"/>
    <d v="1899-12-30T15:00:00"/>
    <s v="Round Trip"/>
  </r>
  <r>
    <n v="1577589"/>
    <s v="Non-RFID Card Member"/>
    <m/>
    <m/>
    <n v="80124"/>
    <s v="UNITED STATES"/>
    <s v="Single Ride"/>
    <n v="5421"/>
    <x v="29"/>
    <n v="43.052549999999997"/>
    <n v="-87.909329999999997"/>
    <x v="12"/>
    <n v="43.036900000000003"/>
    <n v="-87.89667"/>
    <n v="27"/>
    <n v="0"/>
    <n v="4.0999999999999996"/>
    <n v="3.8"/>
    <n v="162"/>
    <n v="-1"/>
    <d v="2017-04-13T00:00:00"/>
    <d v="2017-04-01T00:00:00"/>
    <d v="2017-04-13T00:00:00"/>
    <s v="Thursday"/>
    <d v="1899-12-30T15:24:19"/>
    <d v="1899-12-30T15:00:00"/>
    <n v="1"/>
    <d v="2017-04-13T00:00:00"/>
    <d v="2017-04-01T00:00:00"/>
    <d v="2017-04-13T00:00:00"/>
    <s v="Thursday"/>
    <d v="1899-12-30T15:51:37"/>
    <d v="1899-12-30T16:00:00"/>
    <s v="One Way"/>
  </r>
  <r>
    <n v="1577644"/>
    <s v="Non-RFID Card Member"/>
    <m/>
    <m/>
    <n v="48054"/>
    <s v="UNITED STATES"/>
    <s v="Single Ride"/>
    <n v="5491"/>
    <x v="37"/>
    <n v="43.036900000000003"/>
    <n v="-87.89667"/>
    <x v="12"/>
    <n v="43.036900000000003"/>
    <n v="-87.89667"/>
    <n v="30"/>
    <n v="0"/>
    <n v="4.5"/>
    <n v="4.3"/>
    <n v="180"/>
    <n v="-1"/>
    <d v="2017-04-13T00:00:00"/>
    <d v="2017-04-01T00:00:00"/>
    <d v="2017-04-13T00:00:00"/>
    <s v="Thursday"/>
    <d v="1899-12-30T15:46:22"/>
    <d v="1899-12-30T16:00:00"/>
    <n v="1"/>
    <d v="2017-04-13T00:00:00"/>
    <d v="2017-04-01T00:00:00"/>
    <d v="2017-04-13T00:00:00"/>
    <s v="Thursday"/>
    <d v="1899-12-30T16:16:35"/>
    <d v="1899-12-30T16:00:00"/>
    <s v="Round Trip"/>
  </r>
  <r>
    <n v="1577699"/>
    <s v="Non-RFID Card Member"/>
    <m/>
    <m/>
    <n v="19341"/>
    <s v="UNITED STATES"/>
    <s v="Single Ride"/>
    <n v="5422"/>
    <x v="3"/>
    <n v="43.03519"/>
    <n v="-87.907390000000007"/>
    <x v="34"/>
    <n v="43.038649999999997"/>
    <n v="-87.921930000000003"/>
    <n v="18"/>
    <n v="0"/>
    <n v="2.7"/>
    <n v="2.6"/>
    <n v="108"/>
    <n v="-1"/>
    <d v="2017-04-13T00:00:00"/>
    <d v="2017-04-01T00:00:00"/>
    <d v="2017-04-13T00:00:00"/>
    <s v="Thursday"/>
    <d v="1899-12-30T16:58:16"/>
    <d v="1899-12-30T17:00:00"/>
    <n v="1"/>
    <d v="2017-04-13T00:00:00"/>
    <d v="2017-04-01T00:00:00"/>
    <d v="2017-04-13T00:00:00"/>
    <s v="Thursday"/>
    <d v="1899-12-30T17:16:12"/>
    <d v="1899-12-30T17:00:00"/>
    <s v="One Way"/>
  </r>
  <r>
    <n v="1577811"/>
    <s v="Non-RFID Card Member"/>
    <m/>
    <m/>
    <n v="53191"/>
    <s v="UNITED STATES"/>
    <s v="Single Ride"/>
    <n v="251"/>
    <x v="47"/>
    <n v="43.041646999999998"/>
    <n v="-87.927257999999995"/>
    <x v="3"/>
    <n v="43.03913"/>
    <n v="-87.916150000000002"/>
    <n v="6"/>
    <n v="0"/>
    <n v="0.9"/>
    <n v="0.9"/>
    <n v="36"/>
    <n v="-1"/>
    <d v="2017-04-13T00:00:00"/>
    <d v="2017-04-01T00:00:00"/>
    <d v="2017-04-13T00:00:00"/>
    <s v="Thursday"/>
    <d v="1899-12-30T17:16:24"/>
    <d v="1899-12-30T17:00:00"/>
    <n v="1"/>
    <d v="2017-04-13T00:00:00"/>
    <d v="2017-04-01T00:00:00"/>
    <d v="2017-04-13T00:00:00"/>
    <s v="Thursday"/>
    <d v="1899-12-30T17:22:22"/>
    <d v="1899-12-30T17:00:00"/>
    <s v="One Way"/>
  </r>
  <r>
    <n v="1578057"/>
    <s v="Non-RFID Card Member"/>
    <m/>
    <m/>
    <n v="53227"/>
    <s v="UNITED STATES"/>
    <s v="Single Ride"/>
    <n v="11080"/>
    <x v="6"/>
    <n v="43.038719999999998"/>
    <n v="-87.905339999999995"/>
    <x v="36"/>
    <n v="43.038719999999998"/>
    <n v="-87.905339999999995"/>
    <n v="27"/>
    <n v="0"/>
    <n v="4.0999999999999996"/>
    <n v="3.8"/>
    <n v="162"/>
    <n v="-1"/>
    <d v="2017-04-13T00:00:00"/>
    <d v="2017-04-01T00:00:00"/>
    <d v="2017-04-13T00:00:00"/>
    <s v="Thursday"/>
    <d v="1899-12-30T20:10:56"/>
    <d v="1899-12-30T20:00:00"/>
    <n v="1"/>
    <d v="2017-04-13T00:00:00"/>
    <d v="2017-04-01T00:00:00"/>
    <d v="2017-04-13T00:00:00"/>
    <s v="Thursday"/>
    <d v="1899-12-30T20:37:28"/>
    <d v="1899-12-30T21:00:00"/>
    <s v="Round Trip"/>
  </r>
  <r>
    <n v="1565029"/>
    <s v="Non-RFID Card Member"/>
    <m/>
    <m/>
    <n v="53202"/>
    <s v="UNITED STATES"/>
    <s v="Single Ride"/>
    <n v="5479"/>
    <x v="12"/>
    <n v="43.052460000000004"/>
    <n v="-87.891000000000005"/>
    <x v="43"/>
    <n v="43.031480000000002"/>
    <n v="-87.908169999999998"/>
    <n v="27"/>
    <n v="0"/>
    <n v="4.0999999999999996"/>
    <n v="3.8"/>
    <n v="162"/>
    <n v="-1"/>
    <d v="2017-04-13T00:00:00"/>
    <d v="2017-04-01T00:00:00"/>
    <d v="2017-04-13T00:00:00"/>
    <s v="Thursday"/>
    <d v="1899-12-30T20:25:19"/>
    <d v="1899-12-30T20:00:00"/>
    <n v="1"/>
    <d v="2017-04-13T00:00:00"/>
    <d v="2017-04-01T00:00:00"/>
    <d v="2017-04-13T00:00:00"/>
    <s v="Thursday"/>
    <d v="1899-12-30T20:52:57"/>
    <d v="1899-12-30T21:00:00"/>
    <s v="One Way"/>
  </r>
  <r>
    <n v="1578179"/>
    <s v="Non-RFID Card Member"/>
    <m/>
    <m/>
    <n v="53202"/>
    <s v="UNITED STATES"/>
    <s v="Single Ride"/>
    <n v="11094"/>
    <x v="23"/>
    <n v="43.053040000000003"/>
    <n v="-87.897660000000002"/>
    <x v="0"/>
    <n v="43.049230000000001"/>
    <n v="-87.911940000000001"/>
    <n v="12"/>
    <n v="0"/>
    <n v="1.8"/>
    <n v="1.7"/>
    <n v="72"/>
    <n v="-1"/>
    <d v="2017-04-13T00:00:00"/>
    <d v="2017-04-01T00:00:00"/>
    <d v="2017-04-13T00:00:00"/>
    <s v="Thursday"/>
    <d v="1899-12-30T23:37:33"/>
    <d v="1899-12-31T00:00:00"/>
    <n v="1"/>
    <d v="2017-04-13T00:00:00"/>
    <d v="2017-04-01T00:00:00"/>
    <d v="2017-04-13T00:00:00"/>
    <s v="Thursday"/>
    <d v="1899-12-30T23:49:02"/>
    <d v="1899-12-31T00:00:00"/>
    <s v="One Way"/>
  </r>
  <r>
    <n v="1500292"/>
    <s v="Non-RFID Card Member"/>
    <m/>
    <m/>
    <n v="61341"/>
    <s v="UNITED STATES"/>
    <s v="Single Ride"/>
    <n v="11099"/>
    <x v="41"/>
    <n v="43.031480000000002"/>
    <n v="-87.908169999999998"/>
    <x v="43"/>
    <n v="43.031480000000002"/>
    <n v="-87.908169999999998"/>
    <n v="24"/>
    <n v="0"/>
    <n v="3.6"/>
    <n v="3.4"/>
    <n v="144"/>
    <n v="-1"/>
    <d v="2017-04-14T00:00:00"/>
    <d v="2017-04-01T00:00:00"/>
    <d v="2017-04-14T00:00:00"/>
    <s v="Friday"/>
    <d v="1899-12-30T02:38:41"/>
    <d v="1899-12-30T03:00:00"/>
    <n v="1"/>
    <d v="2017-04-14T00:00:00"/>
    <d v="2017-04-01T00:00:00"/>
    <d v="2017-04-14T00:00:00"/>
    <s v="Friday"/>
    <d v="1899-12-30T03:02:35"/>
    <d v="1899-12-30T03:00:00"/>
    <s v="Round Trip"/>
  </r>
  <r>
    <n v="1359564"/>
    <s v="Non-RFID Card Member"/>
    <m/>
    <m/>
    <n v="55125"/>
    <s v="UNITED STATES"/>
    <s v="Single Ride"/>
    <n v="318"/>
    <x v="31"/>
    <n v="43.06033"/>
    <n v="-87.89546"/>
    <x v="25"/>
    <n v="43.074890000000003"/>
    <n v="-87.882810000000006"/>
    <n v="19"/>
    <n v="0"/>
    <n v="2.9"/>
    <n v="2.7"/>
    <n v="114"/>
    <n v="-1"/>
    <d v="2017-04-14T00:00:00"/>
    <d v="2017-04-01T00:00:00"/>
    <d v="2017-04-14T00:00:00"/>
    <s v="Friday"/>
    <d v="1899-12-30T03:53:49"/>
    <d v="1899-12-30T04:00:00"/>
    <n v="1"/>
    <d v="2017-04-14T00:00:00"/>
    <d v="2017-04-01T00:00:00"/>
    <d v="2017-04-14T00:00:00"/>
    <s v="Friday"/>
    <d v="1899-12-30T04:12:07"/>
    <d v="1899-12-30T04:00:00"/>
    <s v="One Way"/>
  </r>
  <r>
    <n v="1378945"/>
    <s v="Non-RFID Card Member"/>
    <m/>
    <m/>
    <n v="53202"/>
    <s v="UNITED STATES"/>
    <s v="Single Ride"/>
    <n v="269"/>
    <x v="0"/>
    <n v="43.042490000000001"/>
    <n v="-87.909959999999998"/>
    <x v="30"/>
    <n v="43.004728999999998"/>
    <n v="-87.905463999999995"/>
    <n v="24"/>
    <n v="0"/>
    <n v="3.6"/>
    <n v="3.4"/>
    <n v="144"/>
    <n v="-1"/>
    <d v="2017-04-14T00:00:00"/>
    <d v="2017-04-01T00:00:00"/>
    <d v="2017-04-14T00:00:00"/>
    <s v="Friday"/>
    <d v="1899-12-30T09:39:12"/>
    <d v="1899-12-30T10:00:00"/>
    <n v="1"/>
    <d v="2017-04-14T00:00:00"/>
    <d v="2017-04-01T00:00:00"/>
    <d v="2017-04-14T00:00:00"/>
    <s v="Friday"/>
    <d v="1899-12-30T10:03:27"/>
    <d v="1899-12-30T10:00:00"/>
    <s v="One Way"/>
  </r>
  <r>
    <n v="1578538"/>
    <s v="Non-RFID Card Member"/>
    <m/>
    <m/>
    <n v="60056"/>
    <s v="UNITED STATES"/>
    <s v="Single Ride"/>
    <n v="27"/>
    <x v="12"/>
    <n v="43.052460000000004"/>
    <n v="-87.891000000000005"/>
    <x v="12"/>
    <n v="43.036900000000003"/>
    <n v="-87.89667"/>
    <n v="22"/>
    <n v="0"/>
    <n v="3.3"/>
    <n v="3.1"/>
    <n v="132"/>
    <n v="-1"/>
    <d v="2017-04-14T00:00:00"/>
    <d v="2017-04-01T00:00:00"/>
    <d v="2017-04-14T00:00:00"/>
    <s v="Friday"/>
    <d v="1899-12-30T11:19:37"/>
    <d v="1899-12-30T11:00:00"/>
    <n v="1"/>
    <d v="2017-04-14T00:00:00"/>
    <d v="2017-04-01T00:00:00"/>
    <d v="2017-04-14T00:00:00"/>
    <s v="Friday"/>
    <d v="1899-12-30T11:41:16"/>
    <d v="1899-12-30T12:00:00"/>
    <s v="One Way"/>
  </r>
  <r>
    <n v="1578813"/>
    <s v="Non-RFID Card Member"/>
    <m/>
    <m/>
    <n v="53216"/>
    <s v="UNITED STATES"/>
    <s v="Single Ride"/>
    <n v="5434"/>
    <x v="51"/>
    <n v="43.06044"/>
    <n v="-88.016239999999996"/>
    <x v="46"/>
    <n v="43.06044"/>
    <n v="-88.016239999999996"/>
    <n v="121"/>
    <n v="9"/>
    <n v="18"/>
    <n v="17.100000000000001"/>
    <n v="720"/>
    <n v="-1"/>
    <d v="2017-04-14T00:00:00"/>
    <d v="2017-04-01T00:00:00"/>
    <d v="2017-04-14T00:00:00"/>
    <s v="Friday"/>
    <d v="1899-12-30T12:50:35"/>
    <d v="1899-12-30T13:00:00"/>
    <n v="1"/>
    <d v="2017-04-14T00:00:00"/>
    <d v="2017-04-01T00:00:00"/>
    <d v="2017-04-14T00:00:00"/>
    <s v="Friday"/>
    <d v="1899-12-30T14:51:57"/>
    <d v="1899-12-30T15:00:00"/>
    <s v="Round Trip"/>
  </r>
  <r>
    <n v="1579101"/>
    <s v="Non-RFID Card Member"/>
    <m/>
    <m/>
    <m/>
    <s v="UNITED STATES"/>
    <s v="Single Ride"/>
    <n v="216"/>
    <x v="30"/>
    <n v="43.045712999999999"/>
    <n v="-87.899756999999994"/>
    <x v="28"/>
    <n v="43.045712999999999"/>
    <n v="-87.899756999999994"/>
    <n v="62"/>
    <n v="3"/>
    <n v="9.3000000000000007"/>
    <n v="8.8000000000000007"/>
    <n v="372"/>
    <n v="-1"/>
    <d v="2017-04-14T00:00:00"/>
    <d v="2017-04-01T00:00:00"/>
    <d v="2017-04-14T00:00:00"/>
    <s v="Friday"/>
    <d v="1899-12-30T14:27:57"/>
    <d v="1899-12-30T14:00:00"/>
    <n v="1"/>
    <d v="2017-04-14T00:00:00"/>
    <d v="2017-04-01T00:00:00"/>
    <d v="2017-04-14T00:00:00"/>
    <s v="Friday"/>
    <d v="1899-12-30T15:29:20"/>
    <d v="1899-12-30T15:00:00"/>
    <s v="Round Trip"/>
  </r>
  <r>
    <n v="1579178"/>
    <s v="Non-RFID Card Member"/>
    <m/>
    <m/>
    <n v="32819"/>
    <s v="UNITED STATES"/>
    <s v="Single Ride"/>
    <n v="5537"/>
    <x v="25"/>
    <n v="43.058010000000003"/>
    <n v="-87.877300000000005"/>
    <x v="22"/>
    <n v="43.058010000000003"/>
    <n v="-87.877300000000005"/>
    <n v="94"/>
    <n v="6"/>
    <n v="14.1"/>
    <n v="13.4"/>
    <n v="564"/>
    <n v="-1"/>
    <d v="2017-04-14T00:00:00"/>
    <d v="2017-04-01T00:00:00"/>
    <d v="2017-04-14T00:00:00"/>
    <s v="Friday"/>
    <d v="1899-12-30T14:52:58"/>
    <d v="1899-12-30T15:00:00"/>
    <n v="1"/>
    <d v="2017-04-14T00:00:00"/>
    <d v="2017-04-01T00:00:00"/>
    <d v="2017-04-14T00:00:00"/>
    <s v="Friday"/>
    <d v="1899-12-30T16:26:05"/>
    <d v="1899-12-30T16:00:00"/>
    <s v="Round Trip"/>
  </r>
  <r>
    <n v="1579230"/>
    <s v="Non-RFID Card Member"/>
    <m/>
    <m/>
    <n v="53216"/>
    <s v="UNITED STATES"/>
    <s v="Single Ride"/>
    <n v="5504"/>
    <x v="18"/>
    <n v="43.048609999999996"/>
    <n v="-88.008480000000006"/>
    <x v="32"/>
    <n v="43.048609999999996"/>
    <n v="-88.008480000000006"/>
    <n v="26"/>
    <n v="0"/>
    <n v="3.9"/>
    <n v="3.7"/>
    <n v="156"/>
    <n v="-1"/>
    <d v="2017-04-14T00:00:00"/>
    <d v="2017-04-01T00:00:00"/>
    <d v="2017-04-14T00:00:00"/>
    <s v="Friday"/>
    <d v="1899-12-30T15:13:07"/>
    <d v="1899-12-30T15:00:00"/>
    <n v="1"/>
    <d v="2017-04-14T00:00:00"/>
    <d v="2017-04-01T00:00:00"/>
    <d v="2017-04-14T00:00:00"/>
    <s v="Friday"/>
    <d v="1899-12-30T15:39:41"/>
    <d v="1899-12-30T16:00:00"/>
    <s v="Round Trip"/>
  </r>
  <r>
    <n v="1579566"/>
    <s v="Non-RFID Card Member"/>
    <m/>
    <m/>
    <n v="53208"/>
    <s v="UNITED STATES"/>
    <s v="Single Ride"/>
    <n v="32"/>
    <x v="10"/>
    <n v="43.060786"/>
    <n v="-87.883825999999999"/>
    <x v="6"/>
    <n v="43.03519"/>
    <n v="-87.907390000000007"/>
    <n v="30"/>
    <n v="0"/>
    <n v="4.5"/>
    <n v="4.3"/>
    <n v="180"/>
    <n v="-1"/>
    <d v="2017-04-14T00:00:00"/>
    <d v="2017-04-01T00:00:00"/>
    <d v="2017-04-14T00:00:00"/>
    <s v="Friday"/>
    <d v="1899-12-30T17:50:38"/>
    <d v="1899-12-30T18:00:00"/>
    <n v="1"/>
    <d v="2017-04-14T00:00:00"/>
    <d v="2017-04-01T00:00:00"/>
    <d v="2017-04-14T00:00:00"/>
    <s v="Friday"/>
    <d v="1899-12-30T18:20:37"/>
    <d v="1899-12-30T18:00:00"/>
    <s v="One Way"/>
  </r>
  <r>
    <n v="1591385"/>
    <s v="Non-RFID Card Member"/>
    <m/>
    <m/>
    <n v="91978"/>
    <s v="UNITED STATES"/>
    <s v="Single Ride"/>
    <n v="5558"/>
    <x v="13"/>
    <n v="43.038649999999997"/>
    <n v="-87.921930000000003"/>
    <x v="19"/>
    <n v="43.040349999999997"/>
    <n v="-87.920760000000001"/>
    <n v="62"/>
    <n v="6"/>
    <n v="9.3000000000000007"/>
    <n v="8.8000000000000007"/>
    <n v="372"/>
    <n v="-1"/>
    <d v="2017-04-20T00:00:00"/>
    <d v="2017-04-01T00:00:00"/>
    <d v="2017-04-20T00:00:00"/>
    <s v="Thursday"/>
    <d v="1899-12-30T14:55:27"/>
    <d v="1899-12-30T15:00:00"/>
    <n v="1"/>
    <d v="2017-04-20T00:00:00"/>
    <d v="2017-04-01T00:00:00"/>
    <d v="2017-04-20T00:00:00"/>
    <s v="Thursday"/>
    <d v="1899-12-30T15:57:03"/>
    <d v="1899-12-30T16:00:00"/>
    <s v="One Way"/>
  </r>
  <r>
    <n v="1143674"/>
    <s v="Non-RFID Card Member"/>
    <m/>
    <m/>
    <n v="53202"/>
    <s v="UNITED STATES"/>
    <s v="Single Ride"/>
    <n v="77"/>
    <x v="38"/>
    <n v="43.058619999999998"/>
    <n v="-87.885319999999993"/>
    <x v="20"/>
    <n v="43.077359999999999"/>
    <n v="-87.880769999999998"/>
    <n v="10"/>
    <n v="3"/>
    <n v="1.5"/>
    <n v="1.4"/>
    <n v="60"/>
    <n v="-1"/>
    <d v="2017-04-20T00:00:00"/>
    <d v="2017-04-01T00:00:00"/>
    <d v="2017-04-20T00:00:00"/>
    <s v="Thursday"/>
    <d v="1899-12-30T15:48:02"/>
    <d v="1899-12-30T16:00:00"/>
    <n v="1"/>
    <d v="2017-04-20T00:00:00"/>
    <d v="2017-04-01T00:00:00"/>
    <d v="2017-04-20T00:00:00"/>
    <s v="Thursday"/>
    <d v="1899-12-30T15:58:28"/>
    <d v="1899-12-30T16:00:00"/>
    <s v="One Way"/>
  </r>
  <r>
    <n v="1468081"/>
    <s v="Non-RFID Card Member"/>
    <m/>
    <m/>
    <n v="53045"/>
    <s v="UNITED STATES"/>
    <s v="Single Ride"/>
    <n v="11168"/>
    <x v="31"/>
    <n v="43.06033"/>
    <n v="-87.89546"/>
    <x v="25"/>
    <n v="43.074890000000003"/>
    <n v="-87.882810000000006"/>
    <n v="17"/>
    <n v="3"/>
    <n v="2.6"/>
    <n v="2.4"/>
    <n v="102"/>
    <n v="-1"/>
    <d v="2017-04-20T00:00:00"/>
    <d v="2017-04-01T00:00:00"/>
    <d v="2017-04-20T00:00:00"/>
    <s v="Thursday"/>
    <d v="1899-12-30T15:57:46"/>
    <d v="1899-12-30T16:00:00"/>
    <n v="1"/>
    <d v="2017-04-20T00:00:00"/>
    <d v="2017-04-01T00:00:00"/>
    <d v="2017-04-20T00:00:00"/>
    <s v="Thursday"/>
    <d v="1899-12-30T16:14:03"/>
    <d v="1899-12-30T16:00:00"/>
    <s v="One Way"/>
  </r>
  <r>
    <n v="1591506"/>
    <s v="Non-RFID Card Member"/>
    <m/>
    <m/>
    <n v="61801"/>
    <s v="UNITED STATES"/>
    <s v="Single Ride"/>
    <n v="989"/>
    <x v="52"/>
    <n v="43.034619999999997"/>
    <n v="-87.917500000000004"/>
    <x v="13"/>
    <n v="43.078530000000001"/>
    <n v="-87.882620000000003"/>
    <n v="50"/>
    <n v="6"/>
    <n v="7.5"/>
    <n v="7.1"/>
    <n v="300"/>
    <n v="-1"/>
    <d v="2017-04-20T00:00:00"/>
    <d v="2017-04-01T00:00:00"/>
    <d v="2017-04-20T00:00:00"/>
    <s v="Thursday"/>
    <d v="1899-12-30T16:57:54"/>
    <d v="1899-12-30T17:00:00"/>
    <n v="1"/>
    <d v="2017-04-20T00:00:00"/>
    <d v="2017-04-01T00:00:00"/>
    <d v="2017-04-20T00:00:00"/>
    <s v="Thursday"/>
    <d v="1899-12-30T17:47:08"/>
    <d v="1899-12-30T18:00:00"/>
    <s v="One Way"/>
  </r>
  <r>
    <n v="1591660"/>
    <s v="Non-RFID Card Member"/>
    <m/>
    <m/>
    <n v="53224"/>
    <s v="UNITED STATES"/>
    <s v="Single Ride"/>
    <n v="5438"/>
    <x v="22"/>
    <n v="43.066893999999998"/>
    <n v="-87.877936000000005"/>
    <x v="35"/>
    <n v="43.066893999999998"/>
    <n v="-87.877936000000005"/>
    <n v="85"/>
    <n v="9"/>
    <n v="12.8"/>
    <n v="12.1"/>
    <n v="510"/>
    <n v="-1"/>
    <d v="2017-04-20T00:00:00"/>
    <d v="2017-04-01T00:00:00"/>
    <d v="2017-04-20T00:00:00"/>
    <s v="Thursday"/>
    <d v="1899-12-30T19:11:36"/>
    <d v="1899-12-30T19:00:00"/>
    <n v="1"/>
    <d v="2017-04-20T00:00:00"/>
    <d v="2017-04-01T00:00:00"/>
    <d v="2017-04-20T00:00:00"/>
    <s v="Thursday"/>
    <d v="1899-12-30T20:36:51"/>
    <d v="1899-12-30T21:00:00"/>
    <s v="Round Trip"/>
  </r>
  <r>
    <n v="1591850"/>
    <s v="Non-RFID Card Member"/>
    <m/>
    <m/>
    <n v="60491"/>
    <s v="UNITED STATES"/>
    <s v="Single Ride"/>
    <n v="46"/>
    <x v="8"/>
    <n v="43.038580000000003"/>
    <n v="-87.90934"/>
    <x v="7"/>
    <n v="43.038580000000003"/>
    <n v="-87.90934"/>
    <n v="20"/>
    <n v="3"/>
    <n v="3"/>
    <n v="2.9"/>
    <n v="120"/>
    <n v="-1"/>
    <d v="2017-04-21T00:00:00"/>
    <d v="2017-04-01T00:00:00"/>
    <d v="2017-04-21T00:00:00"/>
    <s v="Friday"/>
    <d v="1899-12-30T01:09:01"/>
    <d v="1899-12-30T01:00:00"/>
    <n v="1"/>
    <d v="2017-04-21T00:00:00"/>
    <d v="2017-04-01T00:00:00"/>
    <d v="2017-04-21T00:00:00"/>
    <s v="Friday"/>
    <d v="1899-12-30T01:29:09"/>
    <d v="1899-12-30T01:00:00"/>
    <s v="Round Trip"/>
  </r>
  <r>
    <n v="1592158"/>
    <s v="Non-RFID Card Member"/>
    <m/>
    <m/>
    <n v="44107"/>
    <s v="UNITED STATES"/>
    <s v="Single Ride"/>
    <n v="11151"/>
    <x v="24"/>
    <n v="43.040154000000001"/>
    <n v="-87.932113000000001"/>
    <x v="28"/>
    <n v="43.045712999999999"/>
    <n v="-87.899756999999994"/>
    <n v="16"/>
    <n v="3"/>
    <n v="2.4"/>
    <n v="2.2999999999999998"/>
    <n v="96"/>
    <n v="-1"/>
    <d v="2017-04-21T00:00:00"/>
    <d v="2017-04-01T00:00:00"/>
    <d v="2017-04-21T00:00:00"/>
    <s v="Friday"/>
    <d v="1899-12-30T11:27:30"/>
    <d v="1899-12-30T11:00:00"/>
    <n v="1"/>
    <d v="2017-04-21T00:00:00"/>
    <d v="2017-04-01T00:00:00"/>
    <d v="2017-04-21T00:00:00"/>
    <s v="Friday"/>
    <d v="1899-12-30T11:43:31"/>
    <d v="1899-12-30T12:00:00"/>
    <s v="One Way"/>
  </r>
  <r>
    <n v="1592158"/>
    <s v="Non-RFID Card Member"/>
    <m/>
    <m/>
    <n v="44107"/>
    <s v="UNITED STATES"/>
    <s v="Single Ride"/>
    <n v="5566"/>
    <x v="30"/>
    <n v="43.045712999999999"/>
    <n v="-87.899756999999994"/>
    <x v="31"/>
    <n v="43.040154000000001"/>
    <n v="-87.932113000000001"/>
    <n v="14"/>
    <n v="3"/>
    <n v="2.1"/>
    <n v="2"/>
    <n v="84"/>
    <n v="-1"/>
    <d v="2017-04-21T00:00:00"/>
    <d v="2017-04-01T00:00:00"/>
    <d v="2017-04-21T00:00:00"/>
    <s v="Friday"/>
    <d v="1899-12-30T12:13:17"/>
    <d v="1899-12-30T12:00:00"/>
    <n v="1"/>
    <d v="2017-04-21T00:00:00"/>
    <d v="2017-04-01T00:00:00"/>
    <d v="2017-04-21T00:00:00"/>
    <s v="Friday"/>
    <d v="1899-12-30T12:27:51"/>
    <d v="1899-12-30T12:00:00"/>
    <s v="One Way"/>
  </r>
  <r>
    <n v="1592350"/>
    <s v="Non-RFID Card Member"/>
    <m/>
    <m/>
    <n v="53226"/>
    <s v="UNITED STATES"/>
    <s v="Single Ride"/>
    <n v="5528"/>
    <x v="18"/>
    <n v="43.048609999999996"/>
    <n v="-88.008480000000006"/>
    <x v="32"/>
    <n v="43.048609999999996"/>
    <n v="-88.008480000000006"/>
    <n v="34"/>
    <n v="3"/>
    <n v="5.0999999999999996"/>
    <n v="4.8"/>
    <n v="204"/>
    <n v="-1"/>
    <d v="2017-04-21T00:00:00"/>
    <d v="2017-04-01T00:00:00"/>
    <d v="2017-04-21T00:00:00"/>
    <s v="Friday"/>
    <d v="1899-12-30T13:09:04"/>
    <d v="1899-12-30T13:00:00"/>
    <n v="1"/>
    <d v="2017-04-21T00:00:00"/>
    <d v="2017-04-01T00:00:00"/>
    <d v="2017-04-21T00:00:00"/>
    <s v="Friday"/>
    <d v="1899-12-30T13:43:09"/>
    <d v="1899-12-30T14:00:00"/>
    <s v="Round Trip"/>
  </r>
  <r>
    <n v="1592336"/>
    <s v="Non-RFID Card Member"/>
    <m/>
    <m/>
    <n v="55102"/>
    <s v="UNITED STATES"/>
    <s v="Single Ride"/>
    <n v="11150"/>
    <x v="37"/>
    <n v="43.036900000000003"/>
    <n v="-87.89667"/>
    <x v="43"/>
    <n v="43.031480000000002"/>
    <n v="-87.908169999999998"/>
    <n v="13"/>
    <n v="0"/>
    <n v="2"/>
    <n v="1.9"/>
    <n v="78"/>
    <n v="-1"/>
    <d v="2017-04-21T00:00:00"/>
    <d v="2017-04-01T00:00:00"/>
    <d v="2017-04-21T00:00:00"/>
    <s v="Friday"/>
    <d v="1899-12-30T13:44:01"/>
    <d v="1899-12-30T14:00:00"/>
    <n v="1"/>
    <d v="2017-04-21T00:00:00"/>
    <d v="2017-04-01T00:00:00"/>
    <d v="2017-04-21T00:00:00"/>
    <s v="Friday"/>
    <d v="1899-12-30T13:57:17"/>
    <d v="1899-12-30T14:00:00"/>
    <s v="One Way"/>
  </r>
  <r>
    <n v="1592411"/>
    <s v="Non-RFID Card Member"/>
    <m/>
    <m/>
    <n v="53211"/>
    <s v="UNITED STATES"/>
    <s v="Single Ride"/>
    <n v="77"/>
    <x v="45"/>
    <n v="43.077359999999999"/>
    <n v="-87.880769999999998"/>
    <x v="53"/>
    <n v="43.060786"/>
    <n v="-87.883825999999999"/>
    <n v="44"/>
    <n v="6"/>
    <n v="6.6"/>
    <n v="6.3"/>
    <n v="264"/>
    <n v="-1"/>
    <d v="2017-04-21T00:00:00"/>
    <d v="2017-04-01T00:00:00"/>
    <d v="2017-04-21T00:00:00"/>
    <s v="Friday"/>
    <d v="1899-12-30T13:50:17"/>
    <d v="1899-12-30T14:00:00"/>
    <n v="1"/>
    <d v="2017-04-21T00:00:00"/>
    <d v="2017-04-01T00:00:00"/>
    <d v="2017-04-21T00:00:00"/>
    <s v="Friday"/>
    <d v="1899-12-30T14:34:27"/>
    <d v="1899-12-30T15:00:00"/>
    <s v="One Way"/>
  </r>
  <r>
    <n v="1592411"/>
    <s v="Non-RFID Card Member"/>
    <m/>
    <m/>
    <n v="53211"/>
    <s v="UNITED STATES"/>
    <s v="Single Ride"/>
    <n v="11107"/>
    <x v="45"/>
    <n v="43.077359999999999"/>
    <n v="-87.880769999999998"/>
    <x v="53"/>
    <n v="43.060786"/>
    <n v="-87.883825999999999"/>
    <n v="43"/>
    <n v="6"/>
    <n v="6.5"/>
    <n v="6.1"/>
    <n v="258"/>
    <n v="-1"/>
    <d v="2017-04-21T00:00:00"/>
    <d v="2017-04-01T00:00:00"/>
    <d v="2017-04-21T00:00:00"/>
    <s v="Friday"/>
    <d v="1899-12-30T13:51:34"/>
    <d v="1899-12-30T14:00:00"/>
    <n v="1"/>
    <d v="2017-04-21T00:00:00"/>
    <d v="2017-04-01T00:00:00"/>
    <d v="2017-04-21T00:00:00"/>
    <s v="Friday"/>
    <d v="1899-12-30T14:34:25"/>
    <d v="1899-12-30T15:00:00"/>
    <s v="One Way"/>
  </r>
  <r>
    <n v="1559888"/>
    <s v="Non-RFID Card Member"/>
    <m/>
    <m/>
    <n v="53202"/>
    <s v="UNITED STATES"/>
    <s v="Single Ride"/>
    <n v="5465"/>
    <x v="6"/>
    <n v="43.038719999999998"/>
    <n v="-87.905339999999995"/>
    <x v="36"/>
    <n v="43.038719999999998"/>
    <n v="-87.905339999999995"/>
    <n v="17"/>
    <n v="3"/>
    <n v="2.6"/>
    <n v="2.4"/>
    <n v="102"/>
    <n v="-1"/>
    <d v="2017-04-21T00:00:00"/>
    <d v="2017-04-01T00:00:00"/>
    <d v="2017-04-21T00:00:00"/>
    <s v="Friday"/>
    <d v="1899-12-30T14:46:52"/>
    <d v="1899-12-30T15:00:00"/>
    <n v="1"/>
    <d v="2017-04-21T00:00:00"/>
    <d v="2017-04-01T00:00:00"/>
    <d v="2017-04-21T00:00:00"/>
    <s v="Friday"/>
    <d v="1899-12-30T15:03:23"/>
    <d v="1899-12-30T15:00:00"/>
    <s v="Round Trip"/>
  </r>
  <r>
    <n v="1395478"/>
    <s v="Non-RFID Card Member"/>
    <m/>
    <m/>
    <n v="53233"/>
    <s v="UNITED STATES"/>
    <s v="Single Ride"/>
    <n v="11101"/>
    <x v="13"/>
    <n v="43.038649999999997"/>
    <n v="-87.921930000000003"/>
    <x v="6"/>
    <n v="43.03519"/>
    <n v="-87.907390000000007"/>
    <n v="21"/>
    <n v="3"/>
    <n v="3.2"/>
    <n v="3"/>
    <n v="126"/>
    <n v="-1"/>
    <d v="2017-04-21T00:00:00"/>
    <d v="2017-04-01T00:00:00"/>
    <d v="2017-04-21T00:00:00"/>
    <s v="Friday"/>
    <d v="1899-12-30T15:09:10"/>
    <d v="1899-12-30T15:00:00"/>
    <n v="1"/>
    <d v="2017-04-21T00:00:00"/>
    <d v="2017-04-01T00:00:00"/>
    <d v="2017-04-21T00:00:00"/>
    <s v="Friday"/>
    <d v="1899-12-30T15:30:12"/>
    <d v="1899-12-30T16:00:00"/>
    <s v="One Way"/>
  </r>
  <r>
    <n v="1517799"/>
    <s v="Non-RFID Card Member"/>
    <m/>
    <m/>
    <n v="53916"/>
    <s v="UNITED STATES"/>
    <s v="Single Ride"/>
    <n v="36"/>
    <x v="12"/>
    <n v="43.052460000000004"/>
    <n v="-87.891000000000005"/>
    <x v="31"/>
    <n v="43.040154000000001"/>
    <n v="-87.932113000000001"/>
    <n v="34"/>
    <n v="3"/>
    <n v="5.0999999999999996"/>
    <n v="4.8"/>
    <n v="204"/>
    <n v="-1"/>
    <d v="2017-04-21T00:00:00"/>
    <d v="2017-04-01T00:00:00"/>
    <d v="2017-04-21T00:00:00"/>
    <s v="Friday"/>
    <d v="1899-12-30T15:28:06"/>
    <d v="1899-12-30T15:00:00"/>
    <n v="1"/>
    <d v="2017-04-21T00:00:00"/>
    <d v="2017-04-01T00:00:00"/>
    <d v="2017-04-21T00:00:00"/>
    <s v="Friday"/>
    <d v="1899-12-30T16:02:52"/>
    <d v="1899-12-30T16:00:00"/>
    <s v="One Way"/>
  </r>
  <r>
    <n v="1592665"/>
    <s v="Non-RFID Card Member"/>
    <m/>
    <m/>
    <n v="53211"/>
    <s v="UNITED STATES"/>
    <s v="Single Ride"/>
    <n v="5438"/>
    <x v="22"/>
    <n v="43.066893999999998"/>
    <n v="-87.877936000000005"/>
    <x v="12"/>
    <n v="43.036900000000003"/>
    <n v="-87.89667"/>
    <n v="35"/>
    <n v="6"/>
    <n v="5.3"/>
    <n v="5"/>
    <n v="210"/>
    <n v="-1"/>
    <d v="2017-04-21T00:00:00"/>
    <d v="2017-04-01T00:00:00"/>
    <d v="2017-04-21T00:00:00"/>
    <s v="Friday"/>
    <d v="1899-12-30T16:46:58"/>
    <d v="1899-12-30T17:00:00"/>
    <n v="1"/>
    <d v="2017-04-21T00:00:00"/>
    <d v="2017-04-01T00:00:00"/>
    <d v="2017-04-21T00:00:00"/>
    <s v="Friday"/>
    <d v="1899-12-30T17:21:06"/>
    <d v="1899-12-30T17:00:00"/>
    <s v="One Way"/>
  </r>
  <r>
    <n v="1592701"/>
    <s v="Non-RFID Card Member"/>
    <m/>
    <m/>
    <n v="53208"/>
    <s v="UNITED STATES"/>
    <s v="Single Ride"/>
    <n v="81"/>
    <x v="12"/>
    <n v="43.052460000000004"/>
    <n v="-87.891000000000005"/>
    <x v="22"/>
    <n v="43.058010000000003"/>
    <n v="-87.877300000000005"/>
    <n v="29"/>
    <n v="3"/>
    <n v="4.4000000000000004"/>
    <n v="4.0999999999999996"/>
    <n v="174"/>
    <n v="-1"/>
    <d v="2017-04-21T00:00:00"/>
    <d v="2017-04-01T00:00:00"/>
    <d v="2017-04-21T00:00:00"/>
    <s v="Friday"/>
    <d v="1899-12-30T17:22:00"/>
    <d v="1899-12-30T17:00:00"/>
    <n v="1"/>
    <d v="2017-04-21T00:00:00"/>
    <d v="2017-04-01T00:00:00"/>
    <d v="2017-04-21T00:00:00"/>
    <s v="Friday"/>
    <d v="1899-12-30T17:51:49"/>
    <d v="1899-12-30T18:00:00"/>
    <s v="One Way"/>
  </r>
  <r>
    <n v="1592766"/>
    <s v="Non-RFID Card Member"/>
    <m/>
    <m/>
    <n v="45241"/>
    <s v="UNITED STATES"/>
    <s v="Single Ride"/>
    <n v="247"/>
    <x v="42"/>
    <n v="43.060079999999999"/>
    <n v="-88.027349999999998"/>
    <x v="6"/>
    <n v="43.03519"/>
    <n v="-87.907390000000007"/>
    <n v="91"/>
    <n v="9"/>
    <n v="13.7"/>
    <n v="13"/>
    <n v="546"/>
    <n v="-1"/>
    <d v="2017-04-21T00:00:00"/>
    <d v="2017-04-01T00:00:00"/>
    <d v="2017-04-21T00:00:00"/>
    <s v="Friday"/>
    <d v="1899-12-30T18:12:44"/>
    <d v="1899-12-30T18:00:00"/>
    <n v="1"/>
    <d v="2017-04-21T00:00:00"/>
    <d v="2017-04-01T00:00:00"/>
    <d v="2017-04-21T00:00:00"/>
    <s v="Friday"/>
    <d v="1899-12-30T19:43:15"/>
    <d v="1899-12-30T20:00:00"/>
    <s v="One Way"/>
  </r>
  <r>
    <n v="1592766"/>
    <s v="Non-RFID Card Member"/>
    <m/>
    <m/>
    <n v="45241"/>
    <s v="UNITED STATES"/>
    <s v="Single Ride"/>
    <n v="5575"/>
    <x v="42"/>
    <n v="43.060079999999999"/>
    <n v="-88.027349999999998"/>
    <x v="6"/>
    <n v="43.03519"/>
    <n v="-87.907390000000007"/>
    <n v="90"/>
    <n v="9"/>
    <n v="13.5"/>
    <n v="12.8"/>
    <n v="540"/>
    <n v="-1"/>
    <d v="2017-04-21T00:00:00"/>
    <d v="2017-04-01T00:00:00"/>
    <d v="2017-04-21T00:00:00"/>
    <s v="Friday"/>
    <d v="1899-12-30T18:13:19"/>
    <d v="1899-12-30T18:00:00"/>
    <n v="1"/>
    <d v="2017-04-21T00:00:00"/>
    <d v="2017-04-01T00:00:00"/>
    <d v="2017-04-21T00:00:00"/>
    <s v="Friday"/>
    <d v="1899-12-30T19:43:19"/>
    <d v="1899-12-30T20:00:00"/>
    <s v="One Way"/>
  </r>
  <r>
    <n v="1592786"/>
    <s v="Non-RFID Card Member"/>
    <m/>
    <m/>
    <n v="53211"/>
    <s v="UNITED STATES"/>
    <s v="Single Ride"/>
    <n v="5435"/>
    <x v="53"/>
    <n v="43.074655999999997"/>
    <n v="-87.889011999999994"/>
    <x v="55"/>
    <n v="43.074655999999997"/>
    <n v="-87.889011999999994"/>
    <n v="110"/>
    <n v="12"/>
    <n v="16.5"/>
    <n v="15.7"/>
    <n v="660"/>
    <n v="-1"/>
    <d v="2017-04-21T00:00:00"/>
    <d v="2017-04-01T00:00:00"/>
    <d v="2017-04-21T00:00:00"/>
    <s v="Friday"/>
    <d v="1899-12-30T18:24:32"/>
    <d v="1899-12-30T18:00:00"/>
    <n v="1"/>
    <d v="2017-04-21T00:00:00"/>
    <d v="2017-04-01T00:00:00"/>
    <d v="2017-04-21T00:00:00"/>
    <s v="Friday"/>
    <d v="1899-12-30T20:14:42"/>
    <d v="1899-12-30T20:00:00"/>
    <s v="Round Trip"/>
  </r>
  <r>
    <n v="1592793"/>
    <s v="Non-RFID Card Member"/>
    <m/>
    <m/>
    <n v="54130"/>
    <s v="UNITED STATES"/>
    <s v="Single Ride"/>
    <n v="9"/>
    <x v="25"/>
    <n v="43.058010000000003"/>
    <n v="-87.877300000000005"/>
    <x v="22"/>
    <n v="43.058010000000003"/>
    <n v="-87.877300000000005"/>
    <n v="28"/>
    <n v="3"/>
    <n v="4.2"/>
    <n v="4"/>
    <n v="168"/>
    <n v="-1"/>
    <d v="2017-04-21T00:00:00"/>
    <d v="2017-04-01T00:00:00"/>
    <d v="2017-04-21T00:00:00"/>
    <s v="Friday"/>
    <d v="1899-12-30T18:30:51"/>
    <d v="1899-12-30T19:00:00"/>
    <n v="1"/>
    <d v="2017-04-21T00:00:00"/>
    <d v="2017-04-01T00:00:00"/>
    <d v="2017-04-21T00:00:00"/>
    <s v="Friday"/>
    <d v="1899-12-30T18:58:08"/>
    <d v="1899-12-30T19:00:00"/>
    <s v="Round Trip"/>
  </r>
  <r>
    <n v="1517013"/>
    <s v="Non-RFID Card Member"/>
    <m/>
    <m/>
    <n v="60185"/>
    <s v="UNITED STATES"/>
    <s v="Single Ride"/>
    <n v="11104"/>
    <x v="3"/>
    <n v="43.03519"/>
    <n v="-87.907390000000007"/>
    <x v="40"/>
    <n v="43.05097"/>
    <n v="-87.906440000000003"/>
    <n v="20"/>
    <n v="3"/>
    <n v="3"/>
    <n v="2.9"/>
    <n v="120"/>
    <n v="-1"/>
    <d v="2017-04-21T00:00:00"/>
    <d v="2017-04-01T00:00:00"/>
    <d v="2017-04-21T00:00:00"/>
    <s v="Friday"/>
    <d v="1899-12-30T19:23:22"/>
    <d v="1899-12-30T19:00:00"/>
    <n v="1"/>
    <d v="2017-04-21T00:00:00"/>
    <d v="2017-04-01T00:00:00"/>
    <d v="2017-04-21T00:00:00"/>
    <s v="Friday"/>
    <d v="1899-12-30T19:43:07"/>
    <d v="1899-12-30T20:00:00"/>
    <s v="One Way"/>
  </r>
  <r>
    <n v="1593138"/>
    <s v="Non-RFID Card Member"/>
    <m/>
    <m/>
    <n v="60608"/>
    <s v="UNITED STATES"/>
    <s v="Single Ride"/>
    <n v="11134"/>
    <x v="27"/>
    <n v="43.074890000000003"/>
    <n v="-87.882810000000006"/>
    <x v="47"/>
    <n v="43.060250000000003"/>
    <n v="-87.892169999999993"/>
    <n v="11"/>
    <n v="3"/>
    <n v="1.7"/>
    <n v="1.6"/>
    <n v="66"/>
    <n v="-1"/>
    <d v="2017-04-22T00:00:00"/>
    <d v="2017-04-01T00:00:00"/>
    <d v="2017-04-22T00:00:00"/>
    <s v="Saturday"/>
    <d v="1899-12-30T00:53:31"/>
    <d v="1899-12-30T01:00:00"/>
    <n v="1"/>
    <d v="2017-04-22T00:00:00"/>
    <d v="2017-04-01T00:00:00"/>
    <d v="2017-04-22T00:00:00"/>
    <s v="Saturday"/>
    <d v="1899-12-30T01:04:20"/>
    <d v="1899-12-30T01:00:00"/>
    <s v="One Way"/>
  </r>
  <r>
    <n v="1593238"/>
    <s v="Non-RFID Card Member"/>
    <m/>
    <m/>
    <n v="53212"/>
    <s v="UNITED STATES"/>
    <s v="Single Ride"/>
    <n v="5480"/>
    <x v="55"/>
    <n v="43.052630000000001"/>
    <n v="-88.016319999999993"/>
    <x v="54"/>
    <n v="43.060079999999999"/>
    <n v="-88.027349999999998"/>
    <n v="11"/>
    <n v="3"/>
    <n v="1.7"/>
    <n v="1.6"/>
    <n v="66"/>
    <n v="-1"/>
    <d v="2017-04-22T00:00:00"/>
    <d v="2017-04-01T00:00:00"/>
    <d v="2017-04-22T00:00:00"/>
    <s v="Saturday"/>
    <d v="1899-12-30T09:15:01"/>
    <d v="1899-12-30T09:00:00"/>
    <n v="1"/>
    <d v="2017-04-22T00:00:00"/>
    <d v="2017-04-01T00:00:00"/>
    <d v="2017-04-22T00:00:00"/>
    <s v="Saturday"/>
    <d v="1899-12-30T09:26:22"/>
    <d v="1899-12-30T09:00:00"/>
    <s v="One Way"/>
  </r>
  <r>
    <n v="1593449"/>
    <s v="Non-RFID Card Member"/>
    <m/>
    <m/>
    <n v="61611"/>
    <s v="UNITED STATES"/>
    <s v="Single Ride"/>
    <n v="22"/>
    <x v="40"/>
    <n v="43.046570000000003"/>
    <n v="-87.908720000000002"/>
    <x v="12"/>
    <n v="43.036900000000003"/>
    <n v="-87.89667"/>
    <n v="280"/>
    <n v="3"/>
    <n v="18"/>
    <n v="17.100000000000001"/>
    <n v="720"/>
    <n v="-1"/>
    <d v="2017-04-22T00:00:00"/>
    <d v="2017-04-01T00:00:00"/>
    <d v="2017-04-22T00:00:00"/>
    <s v="Saturday"/>
    <d v="1899-12-30T11:10:12"/>
    <d v="1899-12-30T11:00:00"/>
    <n v="1"/>
    <d v="2017-04-22T00:00:00"/>
    <d v="2017-04-01T00:00:00"/>
    <d v="2017-04-22T00:00:00"/>
    <s v="Saturday"/>
    <d v="1899-12-30T15:50:57"/>
    <d v="1899-12-30T16:00:00"/>
    <s v="One Way"/>
  </r>
  <r>
    <n v="1588204"/>
    <s v="Non-RFID Card Member"/>
    <m/>
    <m/>
    <n v="53209"/>
    <s v="UNITED STATES"/>
    <s v="Single Ride"/>
    <n v="11129"/>
    <x v="11"/>
    <n v="43.04804"/>
    <n v="-87.896720000000002"/>
    <x v="41"/>
    <n v="43.031320000000001"/>
    <n v="-87.904259999999994"/>
    <n v="30"/>
    <n v="3"/>
    <n v="4.5"/>
    <n v="4.3"/>
    <n v="180"/>
    <n v="-1"/>
    <d v="2017-04-22T00:00:00"/>
    <d v="2017-04-01T00:00:00"/>
    <d v="2017-04-22T00:00:00"/>
    <s v="Saturday"/>
    <d v="1899-12-30T11:30:01"/>
    <d v="1899-12-30T12:00:00"/>
    <n v="1"/>
    <d v="2017-04-22T00:00:00"/>
    <d v="2017-04-01T00:00:00"/>
    <d v="2017-04-22T00:00:00"/>
    <s v="Saturday"/>
    <d v="1899-12-30T12:00:07"/>
    <d v="1899-12-30T12:00:00"/>
    <s v="One Way"/>
  </r>
  <r>
    <n v="1593520"/>
    <s v="Non-RFID Card Member"/>
    <m/>
    <m/>
    <n v="60070"/>
    <s v="UNITED STATES"/>
    <s v="Single Ride"/>
    <n v="5556"/>
    <x v="24"/>
    <n v="43.040154000000001"/>
    <n v="-87.932113000000001"/>
    <x v="31"/>
    <n v="43.040154000000001"/>
    <n v="-87.932113000000001"/>
    <n v="67"/>
    <n v="9"/>
    <n v="10.1"/>
    <n v="9.5"/>
    <n v="402"/>
    <n v="-1"/>
    <d v="2017-04-22T00:00:00"/>
    <d v="2017-04-01T00:00:00"/>
    <d v="2017-04-22T00:00:00"/>
    <s v="Saturday"/>
    <d v="1899-12-30T11:37:04"/>
    <d v="1899-12-30T12:00:00"/>
    <n v="1"/>
    <d v="2017-04-22T00:00:00"/>
    <d v="2017-04-01T00:00:00"/>
    <d v="2017-04-22T00:00:00"/>
    <s v="Saturday"/>
    <d v="1899-12-30T12:44:51"/>
    <d v="1899-12-30T13:00:00"/>
    <s v="Round Trip"/>
  </r>
  <r>
    <n v="1593517"/>
    <s v="Non-RFID Card Member"/>
    <m/>
    <m/>
    <n v="52742"/>
    <s v="UNITED STATES"/>
    <s v="Single Ride"/>
    <n v="188"/>
    <x v="37"/>
    <n v="43.036900000000003"/>
    <n v="-87.89667"/>
    <x v="12"/>
    <n v="43.036900000000003"/>
    <n v="-87.89667"/>
    <n v="60"/>
    <n v="6"/>
    <n v="9"/>
    <n v="8.6"/>
    <n v="360"/>
    <n v="-1"/>
    <d v="2017-04-22T00:00:00"/>
    <d v="2017-04-01T00:00:00"/>
    <d v="2017-04-22T00:00:00"/>
    <s v="Saturday"/>
    <d v="1899-12-30T11:37:21"/>
    <d v="1899-12-30T12:00:00"/>
    <n v="1"/>
    <d v="2017-04-22T00:00:00"/>
    <d v="2017-04-01T00:00:00"/>
    <d v="2017-04-22T00:00:00"/>
    <s v="Saturday"/>
    <d v="1899-12-30T12:37:15"/>
    <d v="1899-12-30T13:00:00"/>
    <s v="Round Trip"/>
  </r>
  <r>
    <n v="1593622"/>
    <s v="Non-RFID Card Member"/>
    <m/>
    <m/>
    <n v="85718"/>
    <s v="UNITED STATES"/>
    <s v="Single Ride"/>
    <n v="11102"/>
    <x v="13"/>
    <n v="43.038649999999997"/>
    <n v="-87.921930000000003"/>
    <x v="6"/>
    <n v="43.03519"/>
    <n v="-87.907390000000007"/>
    <n v="19"/>
    <n v="3"/>
    <n v="2.9"/>
    <n v="2.7"/>
    <n v="114"/>
    <n v="-1"/>
    <d v="2017-04-22T00:00:00"/>
    <d v="2017-04-01T00:00:00"/>
    <d v="2017-04-22T00:00:00"/>
    <s v="Saturday"/>
    <d v="1899-12-30T12:00:49"/>
    <d v="1899-12-30T12:00:00"/>
    <n v="1"/>
    <d v="2017-04-22T00:00:00"/>
    <d v="2017-04-01T00:00:00"/>
    <d v="2017-04-22T00:00:00"/>
    <s v="Saturday"/>
    <d v="1899-12-30T12:19:43"/>
    <d v="1899-12-30T12:00:00"/>
    <s v="One Way"/>
  </r>
  <r>
    <n v="1593624"/>
    <s v="Non-RFID Card Member"/>
    <m/>
    <m/>
    <n v="85306"/>
    <s v="UNITED STATES"/>
    <s v="Single Ride"/>
    <n v="5422"/>
    <x v="13"/>
    <n v="43.038649999999997"/>
    <n v="-87.921930000000003"/>
    <x v="6"/>
    <n v="43.03519"/>
    <n v="-87.907390000000007"/>
    <n v="18"/>
    <n v="3"/>
    <n v="2.7"/>
    <n v="2.6"/>
    <n v="108"/>
    <n v="-1"/>
    <d v="2017-04-22T00:00:00"/>
    <d v="2017-04-01T00:00:00"/>
    <d v="2017-04-22T00:00:00"/>
    <s v="Saturday"/>
    <d v="1899-12-30T12:01:28"/>
    <d v="1899-12-30T12:00:00"/>
    <n v="1"/>
    <d v="2017-04-22T00:00:00"/>
    <d v="2017-04-01T00:00:00"/>
    <d v="2017-04-22T00:00:00"/>
    <s v="Saturday"/>
    <d v="1899-12-30T12:19:58"/>
    <d v="1899-12-30T12:00:00"/>
    <s v="One Way"/>
  </r>
  <r>
    <n v="1593753"/>
    <s v="Non-RFID Card Member"/>
    <m/>
    <m/>
    <n v="60124"/>
    <s v="UNITED STATES"/>
    <s v="Single Ride"/>
    <n v="5511"/>
    <x v="24"/>
    <n v="43.040154000000001"/>
    <n v="-87.932113000000001"/>
    <x v="11"/>
    <n v="43.052460000000004"/>
    <n v="-87.891000000000005"/>
    <n v="53"/>
    <n v="6"/>
    <n v="8"/>
    <n v="7.6"/>
    <n v="318"/>
    <n v="-1"/>
    <d v="2017-04-22T00:00:00"/>
    <d v="2017-04-01T00:00:00"/>
    <d v="2017-04-22T00:00:00"/>
    <s v="Saturday"/>
    <d v="1899-12-30T12:49:28"/>
    <d v="1899-12-30T13:00:00"/>
    <n v="1"/>
    <d v="2017-04-22T00:00:00"/>
    <d v="2017-04-01T00:00:00"/>
    <d v="2017-04-22T00:00:00"/>
    <s v="Saturday"/>
    <d v="1899-12-30T13:42:36"/>
    <d v="1899-12-30T14:00:00"/>
    <s v="One Way"/>
  </r>
  <r>
    <n v="1593784"/>
    <s v="Non-RFID Card Member"/>
    <m/>
    <m/>
    <n v="53014"/>
    <s v="UNITED STATES"/>
    <s v="Single Ride"/>
    <n v="5486"/>
    <x v="37"/>
    <n v="43.036900000000003"/>
    <n v="-87.89667"/>
    <x v="12"/>
    <n v="43.036900000000003"/>
    <n v="-87.89667"/>
    <n v="78"/>
    <n v="9"/>
    <n v="11.7"/>
    <n v="11.1"/>
    <n v="468"/>
    <n v="-1"/>
    <d v="2017-04-22T00:00:00"/>
    <d v="2017-04-01T00:00:00"/>
    <d v="2017-04-22T00:00:00"/>
    <s v="Saturday"/>
    <d v="1899-12-30T12:55:48"/>
    <d v="1899-12-30T13:00:00"/>
    <n v="1"/>
    <d v="2017-04-22T00:00:00"/>
    <d v="2017-04-01T00:00:00"/>
    <d v="2017-04-22T00:00:00"/>
    <s v="Saturday"/>
    <d v="1899-12-30T14:13:11"/>
    <d v="1899-12-30T14:00:00"/>
    <s v="Round Trip"/>
  </r>
  <r>
    <n v="1593973"/>
    <s v="Non-RFID Card Member"/>
    <m/>
    <m/>
    <n v="54494"/>
    <s v="UNITED STATES"/>
    <s v="Single Ride"/>
    <n v="11065"/>
    <x v="8"/>
    <n v="43.038580000000003"/>
    <n v="-87.90934"/>
    <x v="7"/>
    <n v="43.038580000000003"/>
    <n v="-87.90934"/>
    <n v="31"/>
    <n v="3"/>
    <n v="4.7"/>
    <n v="4.4000000000000004"/>
    <n v="186"/>
    <n v="-1"/>
    <d v="2017-04-22T00:00:00"/>
    <d v="2017-04-01T00:00:00"/>
    <d v="2017-04-22T00:00:00"/>
    <s v="Saturday"/>
    <d v="1899-12-30T13:53:37"/>
    <d v="1899-12-30T14:00:00"/>
    <n v="1"/>
    <d v="2017-04-22T00:00:00"/>
    <d v="2017-04-01T00:00:00"/>
    <d v="2017-04-22T00:00:00"/>
    <s v="Saturday"/>
    <d v="1899-12-30T14:24:49"/>
    <d v="1899-12-30T14:00:00"/>
    <s v="Round Trip"/>
  </r>
  <r>
    <n v="1593996"/>
    <s v="Non-RFID Card Member"/>
    <m/>
    <m/>
    <n v="54494"/>
    <s v="UNITED STATES"/>
    <s v="Single Ride"/>
    <n v="11108"/>
    <x v="24"/>
    <n v="43.040154000000001"/>
    <n v="-87.932113000000001"/>
    <x v="31"/>
    <n v="43.040154000000001"/>
    <n v="-87.932113000000001"/>
    <n v="93"/>
    <n v="9"/>
    <n v="14"/>
    <n v="13.3"/>
    <n v="558"/>
    <n v="-1"/>
    <d v="2017-04-22T00:00:00"/>
    <d v="2017-04-01T00:00:00"/>
    <d v="2017-04-22T00:00:00"/>
    <s v="Saturday"/>
    <d v="1899-12-30T13:57:19"/>
    <d v="1899-12-30T14:00:00"/>
    <n v="1"/>
    <d v="2017-04-22T00:00:00"/>
    <d v="2017-04-01T00:00:00"/>
    <d v="2017-04-22T00:00:00"/>
    <s v="Saturday"/>
    <d v="1899-12-30T15:30:56"/>
    <d v="1899-12-30T16:00:00"/>
    <s v="Round Trip"/>
  </r>
  <r>
    <n v="1592665"/>
    <s v="Non-RFID Card Member"/>
    <m/>
    <m/>
    <n v="53211"/>
    <s v="UNITED STATES"/>
    <s v="Single Ride"/>
    <n v="5519"/>
    <x v="22"/>
    <n v="43.066893999999998"/>
    <n v="-87.877936000000005"/>
    <x v="12"/>
    <n v="43.036900000000003"/>
    <n v="-87.89667"/>
    <n v="28"/>
    <n v="3"/>
    <n v="4.2"/>
    <n v="4"/>
    <n v="168"/>
    <n v="-1"/>
    <d v="2017-04-22T00:00:00"/>
    <d v="2017-04-01T00:00:00"/>
    <d v="2017-04-22T00:00:00"/>
    <s v="Saturday"/>
    <d v="1899-12-30T14:14:35"/>
    <d v="1899-12-30T14:00:00"/>
    <n v="1"/>
    <d v="2017-04-22T00:00:00"/>
    <d v="2017-04-01T00:00:00"/>
    <d v="2017-04-22T00:00:00"/>
    <s v="Saturday"/>
    <d v="1899-12-30T14:42:51"/>
    <d v="1899-12-30T15:00:00"/>
    <s v="One Way"/>
  </r>
  <r>
    <n v="1289927"/>
    <s v="Non-RFID Card Member"/>
    <m/>
    <m/>
    <n v="53110"/>
    <s v="UNITED STATES"/>
    <s v="Single Ride"/>
    <n v="5431"/>
    <x v="4"/>
    <n v="43.04824"/>
    <n v="-87.904970000000006"/>
    <x v="3"/>
    <n v="43.03913"/>
    <n v="-87.916150000000002"/>
    <n v="27"/>
    <n v="3"/>
    <n v="4.0999999999999996"/>
    <n v="3.8"/>
    <n v="162"/>
    <n v="-1"/>
    <d v="2017-04-22T00:00:00"/>
    <d v="2017-04-01T00:00:00"/>
    <d v="2017-04-22T00:00:00"/>
    <s v="Saturday"/>
    <d v="1899-12-30T14:28:55"/>
    <d v="1899-12-30T14:00:00"/>
    <n v="1"/>
    <d v="2017-04-22T00:00:00"/>
    <d v="2017-04-01T00:00:00"/>
    <d v="2017-04-22T00:00:00"/>
    <s v="Saturday"/>
    <d v="1899-12-30T14:55:27"/>
    <d v="1899-12-30T15:00:00"/>
    <s v="One Way"/>
  </r>
  <r>
    <n v="1572160"/>
    <s v="Non-RFID Card Member"/>
    <m/>
    <m/>
    <n v="53202"/>
    <s v="UNITED STATES"/>
    <s v="Single Ride"/>
    <n v="11129"/>
    <x v="5"/>
    <n v="43.031320000000001"/>
    <n v="-87.904259999999994"/>
    <x v="41"/>
    <n v="43.031320000000001"/>
    <n v="-87.904259999999994"/>
    <n v="44"/>
    <n v="6"/>
    <n v="6.6"/>
    <n v="6.3"/>
    <n v="264"/>
    <n v="-1"/>
    <d v="2017-04-22T00:00:00"/>
    <d v="2017-04-01T00:00:00"/>
    <d v="2017-04-22T00:00:00"/>
    <s v="Saturday"/>
    <d v="1899-12-30T14:33:11"/>
    <d v="1899-12-30T15:00:00"/>
    <n v="1"/>
    <d v="2017-04-22T00:00:00"/>
    <d v="2017-04-01T00:00:00"/>
    <d v="2017-04-22T00:00:00"/>
    <s v="Saturday"/>
    <d v="1899-12-30T15:17:35"/>
    <d v="1899-12-30T15:00:00"/>
    <s v="Round Trip"/>
  </r>
  <r>
    <n v="1264146"/>
    <s v="Non-RFID Card Member"/>
    <m/>
    <m/>
    <n v="55120"/>
    <s v="UNITED STATES"/>
    <s v="Single Ride"/>
    <n v="5540"/>
    <x v="47"/>
    <n v="43.041646999999998"/>
    <n v="-87.927257999999995"/>
    <x v="6"/>
    <n v="43.03519"/>
    <n v="-87.907390000000007"/>
    <n v="18"/>
    <n v="3"/>
    <n v="2.7"/>
    <n v="2.6"/>
    <n v="108"/>
    <n v="-1"/>
    <d v="2017-04-22T00:00:00"/>
    <d v="2017-04-01T00:00:00"/>
    <d v="2017-04-22T00:00:00"/>
    <s v="Saturday"/>
    <d v="1899-12-30T14:55:39"/>
    <d v="1899-12-30T15:00:00"/>
    <n v="1"/>
    <d v="2017-04-22T00:00:00"/>
    <d v="2017-04-01T00:00:00"/>
    <d v="2017-04-22T00:00:00"/>
    <s v="Saturday"/>
    <d v="1899-12-30T15:13:17"/>
    <d v="1899-12-30T15:00:00"/>
    <s v="One Way"/>
  </r>
  <r>
    <n v="1594331"/>
    <s v="Non-RFID Card Member"/>
    <m/>
    <m/>
    <n v="61107"/>
    <s v="UNITED STATES"/>
    <s v="Single Ride"/>
    <n v="32"/>
    <x v="37"/>
    <n v="43.036900000000003"/>
    <n v="-87.89667"/>
    <x v="37"/>
    <n v="43.02948"/>
    <n v="-87.912819999999996"/>
    <n v="24"/>
    <n v="3"/>
    <n v="3.6"/>
    <n v="3.4"/>
    <n v="144"/>
    <n v="-1"/>
    <d v="2017-04-22T00:00:00"/>
    <d v="2017-04-01T00:00:00"/>
    <d v="2017-04-22T00:00:00"/>
    <s v="Saturday"/>
    <d v="1899-12-30T15:22:23"/>
    <d v="1899-12-30T15:00:00"/>
    <n v="1"/>
    <d v="2017-04-22T00:00:00"/>
    <d v="2017-04-01T00:00:00"/>
    <d v="2017-04-22T00:00:00"/>
    <s v="Saturday"/>
    <d v="1899-12-30T15:46:51"/>
    <d v="1899-12-30T16:00:00"/>
    <s v="One Way"/>
  </r>
  <r>
    <n v="1594418"/>
    <s v="Non-RFID Card Member"/>
    <m/>
    <m/>
    <n v="53225"/>
    <s v="UNITED STATES"/>
    <s v="Single Ride"/>
    <n v="5489"/>
    <x v="25"/>
    <n v="43.058010000000003"/>
    <n v="-87.877300000000005"/>
    <x v="22"/>
    <n v="43.058010000000003"/>
    <n v="-87.877300000000005"/>
    <n v="69"/>
    <n v="9"/>
    <n v="10.4"/>
    <n v="9.8000000000000007"/>
    <n v="414"/>
    <n v="-1"/>
    <d v="2017-04-22T00:00:00"/>
    <d v="2017-04-01T00:00:00"/>
    <d v="2017-04-22T00:00:00"/>
    <s v="Saturday"/>
    <d v="1899-12-30T15:48:22"/>
    <d v="1899-12-30T16:00:00"/>
    <n v="1"/>
    <d v="2017-04-22T00:00:00"/>
    <d v="2017-04-01T00:00:00"/>
    <d v="2017-04-22T00:00:00"/>
    <s v="Saturday"/>
    <d v="1899-12-30T16:57:37"/>
    <d v="1899-12-30T17:00:00"/>
    <s v="Round Trip"/>
  </r>
  <r>
    <n v="1465461"/>
    <s v="Non-RFID Card Member"/>
    <m/>
    <m/>
    <n v="53186"/>
    <s v="UNITED STATES"/>
    <s v="Single Ride"/>
    <n v="214"/>
    <x v="43"/>
    <n v="43.05847"/>
    <n v="-87.898079999999993"/>
    <x v="50"/>
    <n v="43.05847"/>
    <n v="-87.898079999999993"/>
    <n v="61"/>
    <n v="6"/>
    <n v="9.1999999999999993"/>
    <n v="8.6999999999999993"/>
    <n v="366"/>
    <n v="-1"/>
    <d v="2017-04-22T00:00:00"/>
    <d v="2017-04-01T00:00:00"/>
    <d v="2017-04-22T00:00:00"/>
    <s v="Saturday"/>
    <d v="1899-12-30T15:48:32"/>
    <d v="1899-12-30T16:00:00"/>
    <n v="1"/>
    <d v="2017-04-22T00:00:00"/>
    <d v="2017-04-01T00:00:00"/>
    <d v="2017-04-22T00:00:00"/>
    <s v="Saturday"/>
    <d v="1899-12-30T16:49:12"/>
    <d v="1899-12-30T17:00:00"/>
    <s v="Round Trip"/>
  </r>
  <r>
    <n v="1594426"/>
    <s v="Non-RFID Card Member"/>
    <m/>
    <m/>
    <n v="53023"/>
    <s v="UNITED STATES"/>
    <s v="Single Ride"/>
    <n v="5437"/>
    <x v="25"/>
    <n v="43.058010000000003"/>
    <n v="-87.877300000000005"/>
    <x v="22"/>
    <n v="43.058010000000003"/>
    <n v="-87.877300000000005"/>
    <n v="68"/>
    <n v="9"/>
    <n v="10.199999999999999"/>
    <n v="9.6999999999999993"/>
    <n v="408"/>
    <n v="-1"/>
    <d v="2017-04-22T00:00:00"/>
    <d v="2017-04-01T00:00:00"/>
    <d v="2017-04-22T00:00:00"/>
    <s v="Saturday"/>
    <d v="1899-12-30T15:49:48"/>
    <d v="1899-12-30T16:00:00"/>
    <n v="1"/>
    <d v="2017-04-22T00:00:00"/>
    <d v="2017-04-01T00:00:00"/>
    <d v="2017-04-22T00:00:00"/>
    <s v="Saturday"/>
    <d v="1899-12-30T16:57:54"/>
    <d v="1899-12-30T17:00:00"/>
    <s v="Round Trip"/>
  </r>
  <r>
    <n v="1594472"/>
    <s v="Non-RFID Card Member"/>
    <m/>
    <m/>
    <n v="53220"/>
    <s v="UNITED STATES"/>
    <s v="Single Ride"/>
    <n v="11114"/>
    <x v="2"/>
    <n v="43.03886"/>
    <n v="-87.902720000000002"/>
    <x v="1"/>
    <n v="43.03886"/>
    <n v="-87.902720000000002"/>
    <n v="55"/>
    <n v="6"/>
    <n v="8.3000000000000007"/>
    <n v="7.8"/>
    <n v="330"/>
    <n v="-1"/>
    <d v="2017-04-22T00:00:00"/>
    <d v="2017-04-01T00:00:00"/>
    <d v="2017-04-22T00:00:00"/>
    <s v="Saturday"/>
    <d v="1899-12-30T16:02:14"/>
    <d v="1899-12-30T16:00:00"/>
    <n v="1"/>
    <d v="2017-04-22T00:00:00"/>
    <d v="2017-04-01T00:00:00"/>
    <d v="2017-04-22T00:00:00"/>
    <s v="Saturday"/>
    <d v="1899-12-30T16:57:01"/>
    <d v="1899-12-30T17:00:00"/>
    <s v="Round Trip"/>
  </r>
  <r>
    <n v="1579257"/>
    <s v="Non-RFID Card Member"/>
    <m/>
    <m/>
    <n v="53140"/>
    <s v="UNITED STATES"/>
    <s v="Single Ride"/>
    <n v="5461"/>
    <x v="32"/>
    <n v="43.078530000000001"/>
    <n v="-87.882620000000003"/>
    <x v="53"/>
    <n v="43.060786"/>
    <n v="-87.883825999999999"/>
    <n v="18"/>
    <n v="3"/>
    <n v="2.7"/>
    <n v="2.6"/>
    <n v="108"/>
    <n v="-1"/>
    <d v="2017-04-22T00:00:00"/>
    <d v="2017-04-01T00:00:00"/>
    <d v="2017-04-22T00:00:00"/>
    <s v="Saturday"/>
    <d v="1899-12-30T16:35:53"/>
    <d v="1899-12-30T17:00:00"/>
    <n v="1"/>
    <d v="2017-04-22T00:00:00"/>
    <d v="2017-04-01T00:00:00"/>
    <d v="2017-04-22T00:00:00"/>
    <s v="Saturday"/>
    <d v="1899-12-30T16:53:17"/>
    <d v="1899-12-30T17:00:00"/>
    <s v="One Way"/>
  </r>
  <r>
    <n v="1517966"/>
    <s v="Non-RFID Card Member"/>
    <m/>
    <m/>
    <n v="53051"/>
    <s v="UNITED STATES"/>
    <s v="Single Ride"/>
    <n v="11055"/>
    <x v="21"/>
    <n v="43.040349999999997"/>
    <n v="-87.920760000000001"/>
    <x v="47"/>
    <n v="43.060250000000003"/>
    <n v="-87.892169999999993"/>
    <n v="21"/>
    <n v="3"/>
    <n v="3.2"/>
    <n v="3"/>
    <n v="126"/>
    <n v="-1"/>
    <d v="2017-04-22T00:00:00"/>
    <d v="2017-04-01T00:00:00"/>
    <d v="2017-04-22T00:00:00"/>
    <s v="Saturday"/>
    <d v="1899-12-30T16:36:08"/>
    <d v="1899-12-30T17:00:00"/>
    <n v="1"/>
    <d v="2017-04-22T00:00:00"/>
    <d v="2017-04-01T00:00:00"/>
    <d v="2017-04-22T00:00:00"/>
    <s v="Saturday"/>
    <d v="1899-12-30T16:57:17"/>
    <d v="1899-12-30T17:00:00"/>
    <s v="One Way"/>
  </r>
  <r>
    <n v="1594654"/>
    <s v="Non-RFID Card Member"/>
    <m/>
    <m/>
    <n v="53211"/>
    <s v="UNITED STATES"/>
    <s v="Single Ride"/>
    <n v="346"/>
    <x v="10"/>
    <n v="43.060786"/>
    <n v="-87.883825999999999"/>
    <x v="53"/>
    <n v="43.060786"/>
    <n v="-87.883825999999999"/>
    <n v="54"/>
    <n v="6"/>
    <n v="8.1"/>
    <n v="7.7"/>
    <n v="324"/>
    <n v="-1"/>
    <d v="2017-04-22T00:00:00"/>
    <d v="2017-04-01T00:00:00"/>
    <d v="2017-04-22T00:00:00"/>
    <s v="Saturday"/>
    <d v="1899-12-30T16:51:49"/>
    <d v="1899-12-30T17:00:00"/>
    <n v="1"/>
    <d v="2017-04-22T00:00:00"/>
    <d v="2017-04-01T00:00:00"/>
    <d v="2017-04-22T00:00:00"/>
    <s v="Saturday"/>
    <d v="1899-12-30T17:45:17"/>
    <d v="1899-12-30T18:00:00"/>
    <s v="Round Trip"/>
  </r>
  <r>
    <n v="1594659"/>
    <s v="Non-RFID Card Member"/>
    <m/>
    <m/>
    <n v="54220"/>
    <s v="UNITED STATES"/>
    <s v="Single Ride"/>
    <n v="5518"/>
    <x v="13"/>
    <n v="43.038649999999997"/>
    <n v="-87.921930000000003"/>
    <x v="34"/>
    <n v="43.038649999999997"/>
    <n v="-87.921930000000003"/>
    <n v="65"/>
    <n v="9"/>
    <n v="9.8000000000000007"/>
    <n v="9.3000000000000007"/>
    <n v="390"/>
    <n v="-1"/>
    <d v="2017-04-22T00:00:00"/>
    <d v="2017-04-01T00:00:00"/>
    <d v="2017-04-22T00:00:00"/>
    <s v="Saturday"/>
    <d v="1899-12-30T16:53:10"/>
    <d v="1899-12-30T17:00:00"/>
    <n v="1"/>
    <d v="2017-04-22T00:00:00"/>
    <d v="2017-04-01T00:00:00"/>
    <d v="2017-04-22T00:00:00"/>
    <s v="Saturday"/>
    <d v="1899-12-30T17:58:35"/>
    <d v="1899-12-30T18:00:00"/>
    <s v="Round Trip"/>
  </r>
  <r>
    <n v="1594682"/>
    <s v="Non-RFID Card Member"/>
    <m/>
    <m/>
    <n v="53206"/>
    <s v="UNITED STATES"/>
    <s v="Single Ride"/>
    <n v="11121"/>
    <x v="42"/>
    <n v="43.060079999999999"/>
    <n v="-88.027349999999998"/>
    <x v="54"/>
    <n v="43.060079999999999"/>
    <n v="-88.027349999999998"/>
    <n v="40"/>
    <n v="6"/>
    <n v="6"/>
    <n v="5.7"/>
    <n v="240"/>
    <n v="-1"/>
    <d v="2017-04-22T00:00:00"/>
    <d v="2017-04-01T00:00:00"/>
    <d v="2017-04-22T00:00:00"/>
    <s v="Saturday"/>
    <d v="1899-12-30T17:02:36"/>
    <d v="1899-12-30T17:00:00"/>
    <n v="1"/>
    <d v="2017-04-22T00:00:00"/>
    <d v="2017-04-01T00:00:00"/>
    <d v="2017-04-22T00:00:00"/>
    <s v="Saturday"/>
    <d v="1899-12-30T17:42:53"/>
    <d v="1899-12-30T18:00:00"/>
    <s v="Round Trip"/>
  </r>
  <r>
    <n v="1594760"/>
    <s v="Non-RFID Card Member"/>
    <m/>
    <m/>
    <n v="54481"/>
    <s v="UNITED STATES"/>
    <s v="Single Ride"/>
    <n v="11047"/>
    <x v="35"/>
    <n v="43.060250000000003"/>
    <n v="-87.892169999999993"/>
    <x v="11"/>
    <n v="43.052460000000004"/>
    <n v="-87.891000000000005"/>
    <n v="13"/>
    <n v="3"/>
    <n v="2"/>
    <n v="1.9"/>
    <n v="78"/>
    <n v="-1"/>
    <d v="2017-04-22T00:00:00"/>
    <d v="2017-04-01T00:00:00"/>
    <d v="2017-04-22T00:00:00"/>
    <s v="Saturday"/>
    <d v="1899-12-30T17:26:26"/>
    <d v="1899-12-30T17:00:00"/>
    <n v="1"/>
    <d v="2017-04-22T00:00:00"/>
    <d v="2017-04-01T00:00:00"/>
    <d v="2017-04-22T00:00:00"/>
    <s v="Saturday"/>
    <d v="1899-12-30T17:39:48"/>
    <d v="1899-12-30T18:00:00"/>
    <s v="One Way"/>
  </r>
  <r>
    <n v="1594852"/>
    <s v="Non-RFID Card Member"/>
    <m/>
    <m/>
    <n v="53147"/>
    <s v="UNITED STATES"/>
    <s v="Single Ride"/>
    <n v="5424"/>
    <x v="25"/>
    <n v="43.058010000000003"/>
    <n v="-87.877300000000005"/>
    <x v="22"/>
    <n v="43.058010000000003"/>
    <n v="-87.877300000000005"/>
    <n v="62"/>
    <n v="6"/>
    <n v="9.3000000000000007"/>
    <n v="8.8000000000000007"/>
    <n v="372"/>
    <n v="-1"/>
    <d v="2017-04-22T00:00:00"/>
    <d v="2017-04-01T00:00:00"/>
    <d v="2017-04-22T00:00:00"/>
    <s v="Saturday"/>
    <d v="1899-12-30T17:52:57"/>
    <d v="1899-12-30T18:00:00"/>
    <n v="1"/>
    <d v="2017-04-22T00:00:00"/>
    <d v="2017-04-01T00:00:00"/>
    <d v="2017-04-22T00:00:00"/>
    <s v="Saturday"/>
    <d v="1899-12-30T18:54:11"/>
    <d v="1899-12-30T19:00:00"/>
    <s v="Round Trip"/>
  </r>
  <r>
    <n v="1594915"/>
    <s v="Non-RFID Card Member"/>
    <m/>
    <m/>
    <n v="53233"/>
    <s v="UNITED STATES"/>
    <s v="Single Ride"/>
    <n v="5436"/>
    <x v="8"/>
    <n v="43.038580000000003"/>
    <n v="-87.90934"/>
    <x v="19"/>
    <n v="43.040349999999997"/>
    <n v="-87.920760000000001"/>
    <n v="115"/>
    <n v="12"/>
    <n v="17.3"/>
    <n v="16.399999999999999"/>
    <n v="690"/>
    <n v="-1"/>
    <d v="2017-04-22T00:00:00"/>
    <d v="2017-04-01T00:00:00"/>
    <d v="2017-04-22T00:00:00"/>
    <s v="Saturday"/>
    <d v="1899-12-30T18:12:16"/>
    <d v="1899-12-30T18:00:00"/>
    <n v="1"/>
    <d v="2017-04-22T00:00:00"/>
    <d v="2017-04-01T00:00:00"/>
    <d v="2017-04-22T00:00:00"/>
    <s v="Saturday"/>
    <d v="1899-12-30T20:07:40"/>
    <d v="1899-12-30T20:00:00"/>
    <s v="One Way"/>
  </r>
  <r>
    <n v="1594939"/>
    <s v="Non-RFID Card Member"/>
    <m/>
    <m/>
    <n v="53202"/>
    <s v="UNITED STATES"/>
    <s v="Single Ride"/>
    <n v="5432"/>
    <x v="3"/>
    <n v="43.03519"/>
    <n v="-87.907390000000007"/>
    <x v="28"/>
    <n v="43.045712999999999"/>
    <n v="-87.899756999999994"/>
    <n v="19"/>
    <n v="3"/>
    <n v="2.9"/>
    <n v="2.7"/>
    <n v="114"/>
    <n v="-1"/>
    <d v="2017-04-22T00:00:00"/>
    <d v="2017-04-01T00:00:00"/>
    <d v="2017-04-22T00:00:00"/>
    <s v="Saturday"/>
    <d v="1899-12-30T18:19:48"/>
    <d v="1899-12-30T18:00:00"/>
    <n v="1"/>
    <d v="2017-04-22T00:00:00"/>
    <d v="2017-04-01T00:00:00"/>
    <d v="2017-04-22T00:00:00"/>
    <s v="Saturday"/>
    <d v="1899-12-30T18:38:30"/>
    <d v="1899-12-30T19:00:00"/>
    <s v="One Way"/>
  </r>
  <r>
    <n v="1594949"/>
    <s v="Non-RFID Card Member"/>
    <m/>
    <m/>
    <n v="53211"/>
    <s v="UNITED STATES"/>
    <s v="Single Ride"/>
    <n v="5466"/>
    <x v="53"/>
    <n v="43.074655999999997"/>
    <n v="-87.889011999999994"/>
    <x v="55"/>
    <n v="43.074655999999997"/>
    <n v="-87.889011999999994"/>
    <n v="51"/>
    <n v="6"/>
    <n v="7.7"/>
    <n v="7.3"/>
    <n v="306"/>
    <n v="-1"/>
    <d v="2017-04-22T00:00:00"/>
    <d v="2017-04-01T00:00:00"/>
    <d v="2017-04-22T00:00:00"/>
    <s v="Saturday"/>
    <d v="1899-12-30T18:24:44"/>
    <d v="1899-12-30T18:00:00"/>
    <n v="1"/>
    <d v="2017-04-22T00:00:00"/>
    <d v="2017-04-01T00:00:00"/>
    <d v="2017-04-22T00:00:00"/>
    <s v="Saturday"/>
    <d v="1899-12-30T19:15:16"/>
    <d v="1899-12-30T19:00:00"/>
    <s v="Round Trip"/>
  </r>
  <r>
    <n v="1250354"/>
    <s v="Non-RFID Card Member"/>
    <m/>
    <m/>
    <n v="53029"/>
    <s v="UNITED STATES"/>
    <s v="Single Ride"/>
    <n v="11153"/>
    <x v="1"/>
    <n v="43.048200000000001"/>
    <n v="-87.900859999999994"/>
    <x v="3"/>
    <n v="43.03913"/>
    <n v="-87.916150000000002"/>
    <n v="13"/>
    <n v="3"/>
    <n v="2"/>
    <n v="1.9"/>
    <n v="78"/>
    <n v="-1"/>
    <d v="2017-04-22T00:00:00"/>
    <d v="2017-04-01T00:00:00"/>
    <d v="2017-04-22T00:00:00"/>
    <s v="Saturday"/>
    <d v="1899-12-30T18:26:23"/>
    <d v="1899-12-30T18:00:00"/>
    <n v="1"/>
    <d v="2017-04-22T00:00:00"/>
    <d v="2017-04-01T00:00:00"/>
    <d v="2017-04-22T00:00:00"/>
    <s v="Saturday"/>
    <d v="1899-12-30T18:39:58"/>
    <d v="1899-12-30T19:00:00"/>
    <s v="One Way"/>
  </r>
  <r>
    <n v="1359142"/>
    <s v="Non-RFID Card Member"/>
    <m/>
    <m/>
    <n v="53158"/>
    <s v="UNITED STATES"/>
    <s v="Single Ride"/>
    <n v="231"/>
    <x v="45"/>
    <n v="43.077359999999999"/>
    <n v="-87.880769999999998"/>
    <x v="1"/>
    <n v="43.03886"/>
    <n v="-87.902720000000002"/>
    <n v="27"/>
    <n v="3"/>
    <n v="4.0999999999999996"/>
    <n v="3.8"/>
    <n v="162"/>
    <n v="-1"/>
    <d v="2017-04-22T00:00:00"/>
    <d v="2017-04-01T00:00:00"/>
    <d v="2017-04-22T00:00:00"/>
    <s v="Saturday"/>
    <d v="1899-12-30T18:27:51"/>
    <d v="1899-12-30T18:00:00"/>
    <n v="1"/>
    <d v="2017-04-22T00:00:00"/>
    <d v="2017-04-01T00:00:00"/>
    <d v="2017-04-22T00:00:00"/>
    <s v="Saturday"/>
    <d v="1899-12-30T18:54:48"/>
    <d v="1899-12-30T19:00:00"/>
    <s v="One Way"/>
  </r>
  <r>
    <n v="1591591"/>
    <s v="Non-RFID Card Member"/>
    <m/>
    <m/>
    <n v="6511"/>
    <s v="UNITED STATES"/>
    <s v="Single Ride"/>
    <n v="11093"/>
    <x v="16"/>
    <n v="43.03913"/>
    <n v="-87.916150000000002"/>
    <x v="58"/>
    <n v="43.026229999999998"/>
    <n v="-87.912809999999993"/>
    <n v="13"/>
    <n v="3"/>
    <n v="2"/>
    <n v="1.9"/>
    <n v="78"/>
    <n v="-1"/>
    <d v="2017-04-22T00:00:00"/>
    <d v="2017-04-01T00:00:00"/>
    <d v="2017-04-22T00:00:00"/>
    <s v="Saturday"/>
    <d v="1899-12-30T19:02:47"/>
    <d v="1899-12-30T19:00:00"/>
    <n v="1"/>
    <d v="2017-04-22T00:00:00"/>
    <d v="2017-04-01T00:00:00"/>
    <d v="2017-04-22T00:00:00"/>
    <s v="Saturday"/>
    <d v="1899-12-30T19:15:12"/>
    <d v="1899-12-30T19:00:00"/>
    <s v="One Way"/>
  </r>
  <r>
    <n v="1595216"/>
    <s v="Non-RFID Card Member"/>
    <m/>
    <m/>
    <n v="31500"/>
    <s v="UNITED STATES"/>
    <s v="Single Ride"/>
    <n v="11168"/>
    <x v="36"/>
    <n v="43.069021999999997"/>
    <n v="-87.887940999999998"/>
    <x v="55"/>
    <n v="43.074655999999997"/>
    <n v="-87.889011999999994"/>
    <n v="40"/>
    <n v="6"/>
    <n v="6"/>
    <n v="5.7"/>
    <n v="240"/>
    <n v="-1"/>
    <d v="2017-04-22T00:00:00"/>
    <d v="2017-04-01T00:00:00"/>
    <d v="2017-04-22T00:00:00"/>
    <s v="Saturday"/>
    <d v="1899-12-30T20:26:04"/>
    <d v="1899-12-30T20:00:00"/>
    <n v="1"/>
    <d v="2017-04-22T00:00:00"/>
    <d v="2017-04-01T00:00:00"/>
    <d v="2017-04-22T00:00:00"/>
    <s v="Saturday"/>
    <d v="1899-12-30T21:06:18"/>
    <d v="1899-12-30T21:00:00"/>
    <s v="One Way"/>
  </r>
  <r>
    <n v="1595226"/>
    <s v="Non-RFID Card Member"/>
    <m/>
    <m/>
    <n v="53202"/>
    <s v="UNITED STATES"/>
    <s v="Single Ride"/>
    <n v="5520"/>
    <x v="6"/>
    <n v="43.038719999999998"/>
    <n v="-87.905339999999995"/>
    <x v="26"/>
    <n v="43.053040000000003"/>
    <n v="-87.897660000000002"/>
    <n v="19"/>
    <n v="3"/>
    <n v="2.9"/>
    <n v="2.7"/>
    <n v="114"/>
    <n v="-1"/>
    <d v="2017-04-22T00:00:00"/>
    <d v="2017-04-01T00:00:00"/>
    <d v="2017-04-22T00:00:00"/>
    <s v="Saturday"/>
    <d v="1899-12-30T20:28:23"/>
    <d v="1899-12-30T20:00:00"/>
    <n v="1"/>
    <d v="2017-04-22T00:00:00"/>
    <d v="2017-04-01T00:00:00"/>
    <d v="2017-04-22T00:00:00"/>
    <s v="Saturday"/>
    <d v="1899-12-30T20:47:15"/>
    <d v="1899-12-30T21:00:00"/>
    <s v="One Way"/>
  </r>
  <r>
    <n v="1595283"/>
    <s v="Non-RFID Card Member"/>
    <m/>
    <m/>
    <n v="63011"/>
    <s v="UNITED STATES"/>
    <s v="Single Ride"/>
    <n v="5532"/>
    <x v="24"/>
    <n v="43.040154000000001"/>
    <n v="-87.932113000000001"/>
    <x v="26"/>
    <n v="43.053040000000003"/>
    <n v="-87.897660000000002"/>
    <n v="29"/>
    <n v="3"/>
    <n v="4.4000000000000004"/>
    <n v="4.0999999999999996"/>
    <n v="174"/>
    <n v="-1"/>
    <d v="2017-04-22T00:00:00"/>
    <d v="2017-04-01T00:00:00"/>
    <d v="2017-04-22T00:00:00"/>
    <s v="Saturday"/>
    <d v="1899-12-30T21:12:27"/>
    <d v="1899-12-30T21:00:00"/>
    <n v="1"/>
    <d v="2017-04-22T00:00:00"/>
    <d v="2017-04-01T00:00:00"/>
    <d v="2017-04-22T00:00:00"/>
    <s v="Saturday"/>
    <d v="1899-12-30T21:41:57"/>
    <d v="1899-12-30T22:00:00"/>
    <s v="One Way"/>
  </r>
  <r>
    <n v="1595460"/>
    <s v="Non-RFID Card Member"/>
    <m/>
    <m/>
    <n v="53092"/>
    <s v="UNITED STATES"/>
    <s v="Single Ride"/>
    <n v="11116"/>
    <x v="47"/>
    <n v="43.041646999999998"/>
    <n v="-87.927257999999995"/>
    <x v="31"/>
    <n v="43.040154000000001"/>
    <n v="-87.932113000000001"/>
    <n v="8"/>
    <n v="3"/>
    <n v="1.2"/>
    <n v="1.1000000000000001"/>
    <n v="48"/>
    <n v="-1"/>
    <d v="2017-04-23T00:00:00"/>
    <d v="2017-04-01T00:00:00"/>
    <d v="2017-04-23T00:00:00"/>
    <s v="Sunday"/>
    <d v="1899-12-30T01:33:36"/>
    <d v="1899-12-30T02:00:00"/>
    <n v="1"/>
    <d v="2017-04-23T00:00:00"/>
    <d v="2017-04-01T00:00:00"/>
    <d v="2017-04-23T00:00:00"/>
    <s v="Sunday"/>
    <d v="1899-12-30T01:41:10"/>
    <d v="1899-12-30T02:00:00"/>
    <s v="One Way"/>
  </r>
  <r>
    <n v="1595563"/>
    <s v="Non-RFID Card Member"/>
    <m/>
    <m/>
    <n v="53177"/>
    <s v="UNITED STATES"/>
    <s v="Single Ride"/>
    <n v="5486"/>
    <x v="37"/>
    <n v="43.036900000000003"/>
    <n v="-87.89667"/>
    <x v="12"/>
    <n v="43.036900000000003"/>
    <n v="-87.89667"/>
    <n v="19"/>
    <n v="3"/>
    <n v="2.9"/>
    <n v="2.7"/>
    <n v="114"/>
    <n v="-1"/>
    <d v="2017-04-23T00:00:00"/>
    <d v="2017-04-01T00:00:00"/>
    <d v="2017-04-23T00:00:00"/>
    <s v="Sunday"/>
    <d v="1899-12-30T09:22:11"/>
    <d v="1899-12-30T09:00:00"/>
    <n v="1"/>
    <d v="2017-04-23T00:00:00"/>
    <d v="2017-04-01T00:00:00"/>
    <d v="2017-04-23T00:00:00"/>
    <s v="Sunday"/>
    <d v="1899-12-30T09:41:52"/>
    <d v="1899-12-30T10:00:00"/>
    <s v="Round Trip"/>
  </r>
  <r>
    <n v="1444507"/>
    <s v="Non-RFID Card Member"/>
    <m/>
    <m/>
    <n v="53226"/>
    <s v="UNITED STATES"/>
    <s v="Single Ride"/>
    <n v="114"/>
    <x v="42"/>
    <n v="43.060079999999999"/>
    <n v="-88.027349999999998"/>
    <x v="17"/>
    <n v="43.060580000000002"/>
    <n v="-87.998589999999993"/>
    <n v="16"/>
    <n v="3"/>
    <n v="2.4"/>
    <n v="2.2999999999999998"/>
    <n v="96"/>
    <n v="-1"/>
    <d v="2017-04-23T00:00:00"/>
    <d v="2017-04-01T00:00:00"/>
    <d v="2017-04-23T00:00:00"/>
    <s v="Sunday"/>
    <d v="1899-12-30T09:36:57"/>
    <d v="1899-12-30T10:00:00"/>
    <n v="1"/>
    <d v="2017-04-23T00:00:00"/>
    <d v="2017-04-01T00:00:00"/>
    <d v="2017-04-23T00:00:00"/>
    <s v="Sunday"/>
    <d v="1899-12-30T09:52:36"/>
    <d v="1899-12-30T10:00:00"/>
    <s v="One Way"/>
  </r>
  <r>
    <n v="1443124"/>
    <s v="Non-RFID Card Member"/>
    <m/>
    <m/>
    <n v="55331"/>
    <s v="UNITED STATES"/>
    <s v="Single Ride"/>
    <n v="5437"/>
    <x v="32"/>
    <n v="43.078530000000001"/>
    <n v="-87.882620000000003"/>
    <x v="13"/>
    <n v="43.078530000000001"/>
    <n v="-87.882620000000003"/>
    <n v="25"/>
    <n v="3"/>
    <n v="3.8"/>
    <n v="3.6"/>
    <n v="150"/>
    <n v="-1"/>
    <d v="2017-04-23T00:00:00"/>
    <d v="2017-04-01T00:00:00"/>
    <d v="2017-04-23T00:00:00"/>
    <s v="Sunday"/>
    <d v="1899-12-30T09:41:28"/>
    <d v="1899-12-30T10:00:00"/>
    <n v="1"/>
    <d v="2017-04-23T00:00:00"/>
    <d v="2017-04-01T00:00:00"/>
    <d v="2017-04-23T00:00:00"/>
    <s v="Sunday"/>
    <d v="1899-12-30T10:06:16"/>
    <d v="1899-12-30T10:00:00"/>
    <s v="Round Trip"/>
  </r>
  <r>
    <n v="1444507"/>
    <s v="Non-RFID Card Member"/>
    <m/>
    <m/>
    <n v="53226"/>
    <s v="UNITED STATES"/>
    <s v="Single Ride"/>
    <n v="11169"/>
    <x v="19"/>
    <n v="43.060839999999999"/>
    <n v="-88.001940000000005"/>
    <x v="54"/>
    <n v="43.060079999999999"/>
    <n v="-88.027349999999998"/>
    <n v="12"/>
    <n v="3"/>
    <n v="1.8"/>
    <n v="1.7"/>
    <n v="72"/>
    <n v="-1"/>
    <d v="2017-04-23T00:00:00"/>
    <d v="2017-04-01T00:00:00"/>
    <d v="2017-04-23T00:00:00"/>
    <s v="Sunday"/>
    <d v="1899-12-30T10:31:41"/>
    <d v="1899-12-30T11:00:00"/>
    <n v="1"/>
    <d v="2017-04-23T00:00:00"/>
    <d v="2017-04-01T00:00:00"/>
    <d v="2017-04-23T00:00:00"/>
    <s v="Sunday"/>
    <d v="1899-12-30T10:43:23"/>
    <d v="1899-12-30T11:00:00"/>
    <s v="One Way"/>
  </r>
  <r>
    <n v="1588563"/>
    <s v="Non-RFID Card Member"/>
    <m/>
    <m/>
    <n v="41451"/>
    <s v="UNITED STATES"/>
    <s v="Single Ride"/>
    <n v="280"/>
    <x v="5"/>
    <n v="43.031320000000001"/>
    <n v="-87.904259999999994"/>
    <x v="41"/>
    <n v="43.031320000000001"/>
    <n v="-87.904259999999994"/>
    <n v="48"/>
    <n v="6"/>
    <n v="7.2"/>
    <n v="6.8"/>
    <n v="288"/>
    <n v="-1"/>
    <d v="2017-04-23T00:00:00"/>
    <d v="2017-04-01T00:00:00"/>
    <d v="2017-04-23T00:00:00"/>
    <s v="Sunday"/>
    <d v="1899-12-30T10:52:04"/>
    <d v="1899-12-30T11:00:00"/>
    <n v="1"/>
    <d v="2017-04-23T00:00:00"/>
    <d v="2017-04-01T00:00:00"/>
    <d v="2017-04-23T00:00:00"/>
    <s v="Sunday"/>
    <d v="1899-12-30T11:40:46"/>
    <d v="1899-12-30T12:00:00"/>
    <s v="Round Trip"/>
  </r>
  <r>
    <n v="1349282"/>
    <s v="Non-RFID Card Member"/>
    <m/>
    <m/>
    <n v="63141"/>
    <s v="UNITED STATES"/>
    <s v="Single Ride"/>
    <n v="5576"/>
    <x v="24"/>
    <n v="43.040154000000001"/>
    <n v="-87.932113000000001"/>
    <x v="6"/>
    <n v="43.03519"/>
    <n v="-87.907390000000007"/>
    <n v="64"/>
    <n v="6"/>
    <n v="9.6"/>
    <n v="9.1"/>
    <n v="384"/>
    <n v="-1"/>
    <d v="2017-04-23T00:00:00"/>
    <d v="2017-04-01T00:00:00"/>
    <d v="2017-04-23T00:00:00"/>
    <s v="Sunday"/>
    <d v="1899-12-30T10:56:52"/>
    <d v="1899-12-30T11:00:00"/>
    <n v="1"/>
    <d v="2017-04-23T00:00:00"/>
    <d v="2017-04-01T00:00:00"/>
    <d v="2017-04-23T00:00:00"/>
    <s v="Sunday"/>
    <d v="1899-12-30T12:00:12"/>
    <d v="1899-12-30T12:00:00"/>
    <s v="One Way"/>
  </r>
  <r>
    <n v="1280389"/>
    <s v="Non-RFID Card Member"/>
    <m/>
    <m/>
    <n v="53118"/>
    <s v="UNITED STATES"/>
    <s v="Single Ride"/>
    <n v="11106"/>
    <x v="23"/>
    <n v="43.053040000000003"/>
    <n v="-87.897660000000002"/>
    <x v="11"/>
    <n v="43.052460000000004"/>
    <n v="-87.891000000000005"/>
    <n v="6"/>
    <n v="3"/>
    <n v="0.9"/>
    <n v="0.9"/>
    <n v="36"/>
    <n v="-1"/>
    <d v="2017-04-23T00:00:00"/>
    <d v="2017-04-01T00:00:00"/>
    <d v="2017-04-23T00:00:00"/>
    <s v="Sunday"/>
    <d v="1899-12-30T11:29:05"/>
    <d v="1899-12-30T11:00:00"/>
    <n v="1"/>
    <d v="2017-04-23T00:00:00"/>
    <d v="2017-04-01T00:00:00"/>
    <d v="2017-04-23T00:00:00"/>
    <s v="Sunday"/>
    <d v="1899-12-30T11:35:18"/>
    <d v="1899-12-30T12:00:00"/>
    <s v="One Way"/>
  </r>
  <r>
    <n v="1595843"/>
    <s v="Non-RFID Card Member"/>
    <m/>
    <m/>
    <n v="53051"/>
    <s v="UNITED STATES"/>
    <s v="Single Ride"/>
    <n v="5505"/>
    <x v="37"/>
    <n v="43.036900000000003"/>
    <n v="-87.89667"/>
    <x v="22"/>
    <n v="43.058010000000003"/>
    <n v="-87.877300000000005"/>
    <n v="33"/>
    <n v="3"/>
    <n v="4.4000000000000004"/>
    <n v="4.0999999999999996"/>
    <n v="174"/>
    <n v="-1"/>
    <d v="2017-04-23T00:00:00"/>
    <d v="2017-04-01T00:00:00"/>
    <d v="2017-04-23T00:00:00"/>
    <s v="Sunday"/>
    <d v="1899-12-30T11:53:32"/>
    <d v="1899-12-30T12:00:00"/>
    <n v="1"/>
    <d v="2017-04-23T00:00:00"/>
    <d v="2017-04-01T00:00:00"/>
    <d v="2017-04-23T00:00:00"/>
    <s v="Sunday"/>
    <d v="1899-12-30T12:26:38"/>
    <d v="1899-12-30T12:00:00"/>
    <s v="One Way"/>
  </r>
  <r>
    <n v="1595855"/>
    <s v="Non-RFID Card Member"/>
    <m/>
    <m/>
    <n v="53217"/>
    <s v="UNITED STATES"/>
    <s v="Single Ride"/>
    <n v="251"/>
    <x v="48"/>
    <n v="43.060155999999999"/>
    <n v="-87.881258000000003"/>
    <x v="26"/>
    <n v="43.053040000000003"/>
    <n v="-87.897660000000002"/>
    <n v="46"/>
    <n v="6"/>
    <n v="6.9"/>
    <n v="6.6"/>
    <n v="276"/>
    <n v="-1"/>
    <d v="2017-04-23T00:00:00"/>
    <d v="2017-04-01T00:00:00"/>
    <d v="2017-04-23T00:00:00"/>
    <s v="Sunday"/>
    <d v="1899-12-30T12:00:15"/>
    <d v="1899-12-30T12:00:00"/>
    <n v="1"/>
    <d v="2017-04-23T00:00:00"/>
    <d v="2017-04-01T00:00:00"/>
    <d v="2017-04-23T00:00:00"/>
    <s v="Sunday"/>
    <d v="1899-12-30T12:46:43"/>
    <d v="1899-12-30T13:00:00"/>
    <s v="One Way"/>
  </r>
  <r>
    <n v="1595900"/>
    <s v="Non-RFID Card Member"/>
    <m/>
    <m/>
    <n v="53209"/>
    <s v="UNITED STATES"/>
    <s v="Single Ride"/>
    <n v="976"/>
    <x v="31"/>
    <n v="43.06033"/>
    <n v="-87.89546"/>
    <x v="29"/>
    <n v="43.06033"/>
    <n v="-87.89546"/>
    <n v="44"/>
    <n v="6"/>
    <n v="6.6"/>
    <n v="6.3"/>
    <n v="264"/>
    <n v="-1"/>
    <d v="2017-04-23T00:00:00"/>
    <d v="2017-04-01T00:00:00"/>
    <d v="2017-04-23T00:00:00"/>
    <s v="Sunday"/>
    <d v="1899-12-30T12:17:24"/>
    <d v="1899-12-30T12:00:00"/>
    <n v="1"/>
    <d v="2017-04-23T00:00:00"/>
    <d v="2017-04-01T00:00:00"/>
    <d v="2017-04-23T00:00:00"/>
    <s v="Sunday"/>
    <d v="1899-12-30T13:01:15"/>
    <d v="1899-12-30T13:00:00"/>
    <s v="Round Trip"/>
  </r>
  <r>
    <n v="1509755"/>
    <s v="Non-RFID Card Member"/>
    <m/>
    <m/>
    <n v="53045"/>
    <s v="UNITED STATES"/>
    <s v="Single Ride"/>
    <n v="45"/>
    <x v="24"/>
    <n v="43.040154000000001"/>
    <n v="-87.932113000000001"/>
    <x v="6"/>
    <n v="43.03519"/>
    <n v="-87.907390000000007"/>
    <n v="18"/>
    <n v="3"/>
    <n v="2.7"/>
    <n v="2.6"/>
    <n v="108"/>
    <n v="-1"/>
    <d v="2017-04-23T00:00:00"/>
    <d v="2017-04-01T00:00:00"/>
    <d v="2017-04-23T00:00:00"/>
    <s v="Sunday"/>
    <d v="1899-12-30T12:22:01"/>
    <d v="1899-12-30T12:00:00"/>
    <n v="1"/>
    <d v="2017-04-23T00:00:00"/>
    <d v="2017-04-01T00:00:00"/>
    <d v="2017-04-23T00:00:00"/>
    <s v="Sunday"/>
    <d v="1899-12-30T12:40:50"/>
    <d v="1899-12-30T13:00:00"/>
    <s v="One Way"/>
  </r>
  <r>
    <n v="1595920"/>
    <s v="Non-RFID Card Member"/>
    <m/>
    <m/>
    <n v="20009"/>
    <s v="UNITED STATES"/>
    <s v="Single Ride"/>
    <n v="11060"/>
    <x v="43"/>
    <n v="43.05847"/>
    <n v="-87.898079999999993"/>
    <x v="11"/>
    <n v="43.052460000000004"/>
    <n v="-87.891000000000005"/>
    <n v="12"/>
    <n v="3"/>
    <n v="1.8"/>
    <n v="1.7"/>
    <n v="72"/>
    <n v="-1"/>
    <d v="2017-04-23T00:00:00"/>
    <d v="2017-04-01T00:00:00"/>
    <d v="2017-04-23T00:00:00"/>
    <s v="Sunday"/>
    <d v="1899-12-30T12:25:09"/>
    <d v="1899-12-30T12:00:00"/>
    <n v="1"/>
    <d v="2017-04-23T00:00:00"/>
    <d v="2017-04-01T00:00:00"/>
    <d v="2017-04-23T00:00:00"/>
    <s v="Sunday"/>
    <d v="1899-12-30T12:37:58"/>
    <d v="1899-12-30T13:00:00"/>
    <s v="One Way"/>
  </r>
  <r>
    <n v="1595952"/>
    <s v="Non-RFID Card Member"/>
    <m/>
    <m/>
    <n v="55401"/>
    <s v="UNITED STATES"/>
    <s v="Single Ride"/>
    <n v="111"/>
    <x v="37"/>
    <n v="43.036900000000003"/>
    <n v="-87.89667"/>
    <x v="1"/>
    <n v="43.03886"/>
    <n v="-87.902720000000002"/>
    <n v="152"/>
    <n v="15"/>
    <n v="18"/>
    <n v="17.100000000000001"/>
    <n v="720"/>
    <n v="-1"/>
    <d v="2017-04-23T00:00:00"/>
    <d v="2017-04-01T00:00:00"/>
    <d v="2017-04-23T00:00:00"/>
    <s v="Sunday"/>
    <d v="1899-12-30T12:26:05"/>
    <d v="1899-12-30T12:00:00"/>
    <n v="1"/>
    <d v="2017-04-23T00:00:00"/>
    <d v="2017-04-01T00:00:00"/>
    <d v="2017-04-23T00:00:00"/>
    <s v="Sunday"/>
    <d v="1899-12-30T14:58:17"/>
    <d v="1899-12-30T15:00:00"/>
    <s v="One Way"/>
  </r>
  <r>
    <n v="1596006"/>
    <s v="Non-RFID Card Member"/>
    <m/>
    <m/>
    <n v="53227"/>
    <s v="UNITED STATES"/>
    <s v="Single Ride"/>
    <n v="42"/>
    <x v="18"/>
    <n v="43.048609999999996"/>
    <n v="-88.008480000000006"/>
    <x v="32"/>
    <n v="43.048609999999996"/>
    <n v="-88.008480000000006"/>
    <n v="39"/>
    <n v="6"/>
    <n v="5.9"/>
    <n v="5.6"/>
    <n v="234"/>
    <n v="-1"/>
    <d v="2017-04-23T00:00:00"/>
    <d v="2017-04-01T00:00:00"/>
    <d v="2017-04-23T00:00:00"/>
    <s v="Sunday"/>
    <d v="1899-12-30T12:41:05"/>
    <d v="1899-12-30T13:00:00"/>
    <n v="1"/>
    <d v="2017-04-23T00:00:00"/>
    <d v="2017-04-01T00:00:00"/>
    <d v="2017-04-23T00:00:00"/>
    <s v="Sunday"/>
    <d v="1899-12-30T13:20:25"/>
    <d v="1899-12-30T13:00:00"/>
    <s v="Round Trip"/>
  </r>
  <r>
    <n v="1596019"/>
    <s v="Non-RFID Card Member"/>
    <m/>
    <m/>
    <n v="53204"/>
    <s v="UNITED STATES"/>
    <s v="Single Ride"/>
    <n v="5447"/>
    <x v="37"/>
    <n v="43.036900000000003"/>
    <n v="-87.89667"/>
    <x v="12"/>
    <n v="43.036900000000003"/>
    <n v="-87.89667"/>
    <n v="26"/>
    <n v="3"/>
    <n v="3.9"/>
    <n v="3.7"/>
    <n v="156"/>
    <n v="-1"/>
    <d v="2017-04-23T00:00:00"/>
    <d v="2017-04-01T00:00:00"/>
    <d v="2017-04-23T00:00:00"/>
    <s v="Sunday"/>
    <d v="1899-12-30T12:43:04"/>
    <d v="1899-12-30T13:00:00"/>
    <n v="1"/>
    <d v="2017-04-23T00:00:00"/>
    <d v="2017-04-01T00:00:00"/>
    <d v="2017-04-23T00:00:00"/>
    <s v="Sunday"/>
    <d v="1899-12-30T13:09:03"/>
    <d v="1899-12-30T13:00:00"/>
    <s v="Round Trip"/>
  </r>
  <r>
    <n v="1596058"/>
    <s v="Non-RFID Card Member"/>
    <m/>
    <m/>
    <n v="60616"/>
    <s v="UNITED STATES"/>
    <s v="Single Ride"/>
    <n v="152"/>
    <x v="12"/>
    <n v="43.052460000000004"/>
    <n v="-87.891000000000005"/>
    <x v="11"/>
    <n v="43.052460000000004"/>
    <n v="-87.891000000000005"/>
    <n v="22"/>
    <n v="3"/>
    <n v="3.3"/>
    <n v="3.1"/>
    <n v="132"/>
    <n v="-1"/>
    <d v="2017-04-23T00:00:00"/>
    <d v="2017-04-01T00:00:00"/>
    <d v="2017-04-23T00:00:00"/>
    <s v="Sunday"/>
    <d v="1899-12-30T12:55:44"/>
    <d v="1899-12-30T13:00:00"/>
    <n v="1"/>
    <d v="2017-04-23T00:00:00"/>
    <d v="2017-04-01T00:00:00"/>
    <d v="2017-04-23T00:00:00"/>
    <s v="Sunday"/>
    <d v="1899-12-30T13:17:25"/>
    <d v="1899-12-30T13:00:00"/>
    <s v="Round Trip"/>
  </r>
  <r>
    <n v="1596078"/>
    <s v="Non-RFID Card Member"/>
    <m/>
    <m/>
    <n v="53110"/>
    <s v="UNITED STATES"/>
    <s v="Single Ride"/>
    <n v="5542"/>
    <x v="50"/>
    <n v="43.026229999999998"/>
    <n v="-87.912809999999993"/>
    <x v="6"/>
    <n v="43.03519"/>
    <n v="-87.907390000000007"/>
    <n v="14"/>
    <n v="3"/>
    <n v="2.1"/>
    <n v="2"/>
    <n v="84"/>
    <n v="-1"/>
    <d v="2017-04-23T00:00:00"/>
    <d v="2017-04-01T00:00:00"/>
    <d v="2017-04-23T00:00:00"/>
    <s v="Sunday"/>
    <d v="1899-12-30T13:00:11"/>
    <d v="1899-12-30T13:00:00"/>
    <n v="1"/>
    <d v="2017-04-23T00:00:00"/>
    <d v="2017-04-01T00:00:00"/>
    <d v="2017-04-23T00:00:00"/>
    <s v="Sunday"/>
    <d v="1899-12-30T13:14:52"/>
    <d v="1899-12-30T13:00:00"/>
    <s v="One Way"/>
  </r>
  <r>
    <n v="1326665"/>
    <s v="Non-RFID Card Member"/>
    <m/>
    <m/>
    <n v="53202"/>
    <s v="UNITED STATES"/>
    <s v="Single Ride"/>
    <n v="11125"/>
    <x v="30"/>
    <n v="43.045712999999999"/>
    <n v="-87.899756999999994"/>
    <x v="6"/>
    <n v="43.03519"/>
    <n v="-87.907390000000007"/>
    <n v="13"/>
    <n v="3"/>
    <n v="2"/>
    <n v="1.9"/>
    <n v="78"/>
    <n v="-1"/>
    <d v="2017-04-23T00:00:00"/>
    <d v="2017-04-01T00:00:00"/>
    <d v="2017-04-23T00:00:00"/>
    <s v="Sunday"/>
    <d v="1899-12-30T13:15:53"/>
    <d v="1899-12-30T13:00:00"/>
    <n v="1"/>
    <d v="2017-04-23T00:00:00"/>
    <d v="2017-04-01T00:00:00"/>
    <d v="2017-04-23T00:00:00"/>
    <s v="Sunday"/>
    <d v="1899-12-30T13:28:18"/>
    <d v="1899-12-30T13:00:00"/>
    <s v="One Way"/>
  </r>
  <r>
    <n v="1585914"/>
    <s v="Non-RFID Card Member"/>
    <m/>
    <m/>
    <n v="53222"/>
    <s v="UNITED STATES"/>
    <s v="Single Ride"/>
    <n v="255"/>
    <x v="38"/>
    <n v="43.058619999999998"/>
    <n v="-87.885319999999993"/>
    <x v="11"/>
    <n v="43.052460000000004"/>
    <n v="-87.891000000000005"/>
    <n v="43"/>
    <n v="6"/>
    <n v="6.5"/>
    <n v="6.1"/>
    <n v="258"/>
    <n v="-1"/>
    <d v="2017-04-16T00:00:00"/>
    <d v="2017-04-01T00:00:00"/>
    <d v="2017-04-16T00:00:00"/>
    <s v="Sunday"/>
    <d v="1899-12-30T21:05:27"/>
    <d v="1899-12-30T21:00:00"/>
    <n v="1"/>
    <d v="2017-04-16T00:00:00"/>
    <d v="2017-04-01T00:00:00"/>
    <d v="2017-04-16T00:00:00"/>
    <s v="Sunday"/>
    <d v="1899-12-30T21:48:42"/>
    <d v="1899-12-30T22:00:00"/>
    <s v="One Way"/>
  </r>
  <r>
    <n v="1585995"/>
    <s v="Non-RFID Card Member"/>
    <m/>
    <m/>
    <n v="53220"/>
    <s v="UNITED STATES"/>
    <s v="Single Ride"/>
    <n v="32"/>
    <x v="25"/>
    <n v="43.058010000000003"/>
    <n v="-87.877300000000005"/>
    <x v="22"/>
    <n v="43.058010000000003"/>
    <n v="-87.877300000000005"/>
    <n v="66"/>
    <n v="9"/>
    <n v="9.9"/>
    <n v="9.4"/>
    <n v="396"/>
    <n v="-1"/>
    <d v="2017-04-16T00:00:00"/>
    <d v="2017-04-01T00:00:00"/>
    <d v="2017-04-16T00:00:00"/>
    <s v="Sunday"/>
    <d v="1899-12-30T23:01:53"/>
    <d v="1899-12-30T23:00:00"/>
    <n v="1"/>
    <d v="2017-04-17T00:00:00"/>
    <d v="2017-04-01T00:00:00"/>
    <d v="2017-04-17T00:00:00"/>
    <s v="Monday"/>
    <d v="1899-12-30T00:07:08"/>
    <d v="1899-12-30T00:00:00"/>
    <s v="Round Trip"/>
  </r>
  <r>
    <n v="1585894"/>
    <s v="Non-RFID Card Member"/>
    <m/>
    <m/>
    <n v="53017"/>
    <s v="UNITED STATES"/>
    <s v="Single Ride"/>
    <n v="5465"/>
    <x v="38"/>
    <n v="43.058619999999998"/>
    <n v="-87.885319999999993"/>
    <x v="31"/>
    <n v="43.040154000000001"/>
    <n v="-87.932113000000001"/>
    <n v="25"/>
    <n v="3"/>
    <n v="3.8"/>
    <n v="3.6"/>
    <n v="150"/>
    <n v="-1"/>
    <d v="2017-04-16T00:00:00"/>
    <d v="2017-04-01T00:00:00"/>
    <d v="2017-04-16T00:00:00"/>
    <s v="Sunday"/>
    <d v="1899-12-30T23:33:05"/>
    <d v="1899-12-31T00:00:00"/>
    <n v="1"/>
    <d v="2017-04-16T00:00:00"/>
    <d v="2017-04-01T00:00:00"/>
    <d v="2017-04-16T00:00:00"/>
    <s v="Sunday"/>
    <d v="1899-12-30T23:58:03"/>
    <d v="1899-12-31T00:00:00"/>
    <s v="One Way"/>
  </r>
  <r>
    <n v="1586274"/>
    <s v="Non-RFID Card Member"/>
    <m/>
    <m/>
    <n v="53233"/>
    <s v="UNITED STATES"/>
    <s v="Single Ride"/>
    <n v="291"/>
    <x v="24"/>
    <n v="43.040154000000001"/>
    <n v="-87.932113000000001"/>
    <x v="7"/>
    <n v="43.038580000000003"/>
    <n v="-87.90934"/>
    <n v="9"/>
    <n v="3"/>
    <n v="1.4"/>
    <n v="1.3"/>
    <n v="54"/>
    <n v="-1"/>
    <d v="2017-04-17T00:00:00"/>
    <d v="2017-04-01T00:00:00"/>
    <d v="2017-04-17T00:00:00"/>
    <s v="Monday"/>
    <d v="1899-12-30T11:55:00"/>
    <d v="1899-12-30T12:00:00"/>
    <n v="1"/>
    <d v="2017-04-17T00:00:00"/>
    <d v="2017-04-01T00:00:00"/>
    <d v="2017-04-17T00:00:00"/>
    <s v="Monday"/>
    <d v="1899-12-30T12:04:36"/>
    <d v="1899-12-30T12:00:00"/>
    <s v="One Way"/>
  </r>
  <r>
    <n v="1586644"/>
    <s v="Non-RFID Card Member"/>
    <m/>
    <m/>
    <n v="53189"/>
    <s v="UNITED STATES"/>
    <s v="Single Ride"/>
    <n v="5573"/>
    <x v="25"/>
    <n v="43.058010000000003"/>
    <n v="-87.877300000000005"/>
    <x v="22"/>
    <n v="43.058010000000003"/>
    <n v="-87.877300000000005"/>
    <n v="28"/>
    <n v="3"/>
    <n v="4.2"/>
    <n v="4"/>
    <n v="168"/>
    <n v="-1"/>
    <d v="2017-04-17T00:00:00"/>
    <d v="2017-04-01T00:00:00"/>
    <d v="2017-04-17T00:00:00"/>
    <s v="Monday"/>
    <d v="1899-12-30T15:43:28"/>
    <d v="1899-12-30T16:00:00"/>
    <n v="1"/>
    <d v="2017-04-17T00:00:00"/>
    <d v="2017-04-01T00:00:00"/>
    <d v="2017-04-17T00:00:00"/>
    <s v="Monday"/>
    <d v="1899-12-30T16:11:27"/>
    <d v="1899-12-30T16:00:00"/>
    <s v="Round Trip"/>
  </r>
  <r>
    <n v="1575193"/>
    <s v="Non-RFID Card Member"/>
    <m/>
    <m/>
    <n v="53204"/>
    <s v="UNITED STATES"/>
    <s v="Single Ride"/>
    <n v="11055"/>
    <x v="28"/>
    <n v="43.063749000000001"/>
    <n v="-87.887962999999999"/>
    <x v="58"/>
    <n v="43.026229999999998"/>
    <n v="-87.912809999999993"/>
    <n v="19"/>
    <n v="3"/>
    <n v="2.9"/>
    <n v="2.7"/>
    <n v="114"/>
    <n v="-1"/>
    <d v="2017-04-17T00:00:00"/>
    <d v="2017-04-01T00:00:00"/>
    <d v="2017-04-17T00:00:00"/>
    <s v="Monday"/>
    <d v="1899-12-30T23:51:45"/>
    <d v="1899-12-31T00:00:00"/>
    <n v="1"/>
    <d v="2017-04-18T00:00:00"/>
    <d v="2017-04-01T00:00:00"/>
    <d v="2017-04-18T00:00:00"/>
    <s v="Tuesday"/>
    <d v="1899-12-30T00:10:03"/>
    <d v="1899-12-30T00:00:00"/>
    <s v="One Way"/>
  </r>
  <r>
    <n v="1588055"/>
    <s v="Non-RFID Card Member"/>
    <m/>
    <m/>
    <n v="53210"/>
    <s v="UNITED STATES"/>
    <s v="Single Ride"/>
    <n v="11126"/>
    <x v="37"/>
    <n v="43.036900000000003"/>
    <n v="-87.89667"/>
    <x v="12"/>
    <n v="43.036900000000003"/>
    <n v="-87.89667"/>
    <n v="75"/>
    <n v="9"/>
    <n v="11.3"/>
    <n v="10.7"/>
    <n v="450"/>
    <n v="-1"/>
    <d v="2017-04-18T00:00:00"/>
    <d v="2017-04-01T00:00:00"/>
    <d v="2017-04-18T00:00:00"/>
    <s v="Tuesday"/>
    <d v="1899-12-30T07:38:39"/>
    <d v="1899-12-30T08:00:00"/>
    <n v="1"/>
    <d v="2017-04-18T00:00:00"/>
    <d v="2017-04-01T00:00:00"/>
    <d v="2017-04-18T00:00:00"/>
    <s v="Tuesday"/>
    <d v="1899-12-30T08:53:17"/>
    <d v="1899-12-30T09:00:00"/>
    <s v="Round Trip"/>
  </r>
  <r>
    <n v="1575203"/>
    <s v="Non-RFID Card Member"/>
    <m/>
    <m/>
    <n v="53204"/>
    <s v="UNITED STATES"/>
    <s v="Single Ride"/>
    <n v="5513"/>
    <x v="34"/>
    <n v="43.02948"/>
    <n v="-87.912819999999996"/>
    <x v="4"/>
    <n v="43.042490000000001"/>
    <n v="-87.909959999999998"/>
    <n v="9"/>
    <n v="3"/>
    <n v="1.4"/>
    <n v="1.3"/>
    <n v="54"/>
    <n v="-1"/>
    <d v="2017-04-18T00:00:00"/>
    <d v="2017-04-01T00:00:00"/>
    <d v="2017-04-18T00:00:00"/>
    <s v="Tuesday"/>
    <d v="1899-12-30T07:52:48"/>
    <d v="1899-12-30T08:00:00"/>
    <n v="1"/>
    <d v="2017-04-18T00:00:00"/>
    <d v="2017-04-01T00:00:00"/>
    <d v="2017-04-18T00:00:00"/>
    <s v="Tuesday"/>
    <d v="1899-12-30T08:01:41"/>
    <d v="1899-12-30T08:00:00"/>
    <s v="One Way"/>
  </r>
  <r>
    <n v="1588204"/>
    <s v="Non-RFID Card Member"/>
    <m/>
    <m/>
    <n v="53209"/>
    <s v="UNITED STATES"/>
    <s v="Single Ride"/>
    <n v="5487"/>
    <x v="37"/>
    <n v="43.036900000000003"/>
    <n v="-87.89667"/>
    <x v="12"/>
    <n v="43.036900000000003"/>
    <n v="-87.89667"/>
    <n v="15"/>
    <n v="3"/>
    <n v="2.2999999999999998"/>
    <n v="2.1"/>
    <n v="90"/>
    <n v="-1"/>
    <d v="2017-04-18T00:00:00"/>
    <d v="2017-04-01T00:00:00"/>
    <d v="2017-04-18T00:00:00"/>
    <s v="Tuesday"/>
    <d v="1899-12-30T11:37:11"/>
    <d v="1899-12-30T12:00:00"/>
    <n v="1"/>
    <d v="2017-04-18T00:00:00"/>
    <d v="2017-04-01T00:00:00"/>
    <d v="2017-04-18T00:00:00"/>
    <s v="Tuesday"/>
    <d v="1899-12-30T11:52:03"/>
    <d v="1899-12-30T12:00:00"/>
    <s v="Round Trip"/>
  </r>
  <r>
    <n v="1588220"/>
    <s v="Non-RFID Card Member"/>
    <m/>
    <m/>
    <m/>
    <s v="UNITED STATES"/>
    <s v="Single Ride"/>
    <n v="5437"/>
    <x v="5"/>
    <n v="43.031320000000001"/>
    <n v="-87.904259999999994"/>
    <x v="41"/>
    <n v="43.031320000000001"/>
    <n v="-87.904259999999994"/>
    <n v="36"/>
    <n v="6"/>
    <n v="5.4"/>
    <n v="5.0999999999999996"/>
    <n v="216"/>
    <n v="-1"/>
    <d v="2017-04-18T00:00:00"/>
    <d v="2017-04-01T00:00:00"/>
    <d v="2017-04-18T00:00:00"/>
    <s v="Tuesday"/>
    <d v="1899-12-30T11:52:38"/>
    <d v="1899-12-30T12:00:00"/>
    <n v="1"/>
    <d v="2017-04-18T00:00:00"/>
    <d v="2017-04-01T00:00:00"/>
    <d v="2017-04-18T00:00:00"/>
    <s v="Tuesday"/>
    <d v="1899-12-30T12:28:51"/>
    <d v="1899-12-30T12:00:00"/>
    <s v="Round Trip"/>
  </r>
  <r>
    <n v="1588394"/>
    <s v="Non-RFID Card Member"/>
    <m/>
    <m/>
    <n v="53177"/>
    <s v="UNITED STATES"/>
    <s v="Single Ride"/>
    <n v="5565"/>
    <x v="0"/>
    <n v="43.042490000000001"/>
    <n v="-87.909959999999998"/>
    <x v="4"/>
    <n v="43.042490000000001"/>
    <n v="-87.909959999999998"/>
    <n v="84"/>
    <n v="9"/>
    <n v="12.6"/>
    <n v="12"/>
    <n v="504"/>
    <n v="-1"/>
    <d v="2017-04-18T00:00:00"/>
    <d v="2017-04-01T00:00:00"/>
    <d v="2017-04-18T00:00:00"/>
    <s v="Tuesday"/>
    <d v="1899-12-30T14:42:14"/>
    <d v="1899-12-30T15:00:00"/>
    <n v="1"/>
    <d v="2017-04-18T00:00:00"/>
    <d v="2017-04-01T00:00:00"/>
    <d v="2017-04-18T00:00:00"/>
    <s v="Tuesday"/>
    <d v="1899-12-30T16:06:33"/>
    <d v="1899-12-30T16:00:00"/>
    <s v="Round Trip"/>
  </r>
  <r>
    <n v="1278424"/>
    <s v="Non-RFID Card Member"/>
    <m/>
    <m/>
    <n v="53233"/>
    <s v="UNITED STATES"/>
    <s v="Single Ride"/>
    <n v="11151"/>
    <x v="47"/>
    <n v="43.041646999999998"/>
    <n v="-87.927257999999995"/>
    <x v="4"/>
    <n v="43.042490000000001"/>
    <n v="-87.909959999999998"/>
    <n v="11"/>
    <n v="3"/>
    <n v="1.7"/>
    <n v="1.6"/>
    <n v="66"/>
    <n v="-1"/>
    <d v="2017-04-18T00:00:00"/>
    <d v="2017-04-01T00:00:00"/>
    <d v="2017-04-18T00:00:00"/>
    <s v="Tuesday"/>
    <d v="1899-12-30T16:21:11"/>
    <d v="1899-12-30T16:00:00"/>
    <n v="1"/>
    <d v="2017-04-18T00:00:00"/>
    <d v="2017-04-01T00:00:00"/>
    <d v="2017-04-18T00:00:00"/>
    <s v="Tuesday"/>
    <d v="1899-12-30T16:32:29"/>
    <d v="1899-12-30T17:00:00"/>
    <s v="One Way"/>
  </r>
  <r>
    <n v="1588515"/>
    <s v="Non-RFID Card Member"/>
    <m/>
    <m/>
    <n v="55331"/>
    <s v="UNITED STATES"/>
    <s v="Single Ride"/>
    <n v="5534"/>
    <x v="47"/>
    <n v="43.041646999999998"/>
    <n v="-87.927257999999995"/>
    <x v="4"/>
    <n v="43.042490000000001"/>
    <n v="-87.909959999999998"/>
    <n v="11"/>
    <n v="3"/>
    <n v="1.7"/>
    <n v="1.6"/>
    <n v="66"/>
    <n v="-1"/>
    <d v="2017-04-18T00:00:00"/>
    <d v="2017-04-01T00:00:00"/>
    <d v="2017-04-18T00:00:00"/>
    <s v="Tuesday"/>
    <d v="1899-12-30T16:21:52"/>
    <d v="1899-12-30T16:00:00"/>
    <n v="1"/>
    <d v="2017-04-18T00:00:00"/>
    <d v="2017-04-01T00:00:00"/>
    <d v="2017-04-18T00:00:00"/>
    <s v="Tuesday"/>
    <d v="1899-12-30T16:32:35"/>
    <d v="1899-12-30T17:00:00"/>
    <s v="One Way"/>
  </r>
  <r>
    <n v="1188999"/>
    <s v="Non-RFID Card Member"/>
    <m/>
    <m/>
    <n v="53212"/>
    <s v="UNITED STATES"/>
    <s v="Single Ride"/>
    <n v="5426"/>
    <x v="3"/>
    <n v="43.03519"/>
    <n v="-87.907390000000007"/>
    <x v="10"/>
    <n v="43.058619999999998"/>
    <n v="-87.885319999999993"/>
    <n v="15"/>
    <n v="3"/>
    <n v="2.2999999999999998"/>
    <n v="2.1"/>
    <n v="90"/>
    <n v="-1"/>
    <d v="2017-04-18T00:00:00"/>
    <d v="2017-04-01T00:00:00"/>
    <d v="2017-04-18T00:00:00"/>
    <s v="Tuesday"/>
    <d v="1899-12-30T16:35:29"/>
    <d v="1899-12-30T17:00:00"/>
    <n v="1"/>
    <d v="2017-04-18T00:00:00"/>
    <d v="2017-04-01T00:00:00"/>
    <d v="2017-04-18T00:00:00"/>
    <s v="Tuesday"/>
    <d v="1899-12-30T16:50:15"/>
    <d v="1899-12-30T17:00:00"/>
    <s v="One Way"/>
  </r>
  <r>
    <n v="1583223"/>
    <s v="Non-RFID Card Member"/>
    <m/>
    <m/>
    <n v="53202"/>
    <s v="UNITED STATES"/>
    <s v="Single Ride"/>
    <n v="11062"/>
    <x v="11"/>
    <n v="43.04804"/>
    <n v="-87.896720000000002"/>
    <x v="33"/>
    <n v="43.04804"/>
    <n v="-87.896720000000002"/>
    <n v="41"/>
    <n v="6"/>
    <n v="6.2"/>
    <n v="5.8"/>
    <n v="246"/>
    <n v="-1"/>
    <d v="2017-04-18T00:00:00"/>
    <d v="2017-04-01T00:00:00"/>
    <d v="2017-04-18T00:00:00"/>
    <s v="Tuesday"/>
    <d v="1899-12-30T16:57:07"/>
    <d v="1899-12-30T17:00:00"/>
    <n v="1"/>
    <d v="2017-04-18T00:00:00"/>
    <d v="2017-04-01T00:00:00"/>
    <d v="2017-04-18T00:00:00"/>
    <s v="Tuesday"/>
    <d v="1899-12-30T17:38:29"/>
    <d v="1899-12-30T18:00:00"/>
    <s v="Round Trip"/>
  </r>
  <r>
    <n v="1588581"/>
    <s v="Non-RFID Card Member"/>
    <m/>
    <m/>
    <n v="53218"/>
    <s v="UNITED STATES"/>
    <s v="Single Ride"/>
    <n v="989"/>
    <x v="8"/>
    <n v="43.038580000000003"/>
    <n v="-87.90934"/>
    <x v="7"/>
    <n v="43.038580000000003"/>
    <n v="-87.90934"/>
    <n v="24"/>
    <n v="3"/>
    <n v="3.6"/>
    <n v="3.4"/>
    <n v="144"/>
    <n v="-1"/>
    <d v="2017-04-18T00:00:00"/>
    <d v="2017-04-01T00:00:00"/>
    <d v="2017-04-18T00:00:00"/>
    <s v="Tuesday"/>
    <d v="1899-12-30T17:17:14"/>
    <d v="1899-12-30T17:00:00"/>
    <n v="1"/>
    <d v="2017-04-18T00:00:00"/>
    <d v="2017-04-01T00:00:00"/>
    <d v="2017-04-18T00:00:00"/>
    <s v="Tuesday"/>
    <d v="1899-12-30T17:41:54"/>
    <d v="1899-12-30T18:00:00"/>
    <s v="Round Trip"/>
  </r>
  <r>
    <n v="1588599"/>
    <s v="Non-RFID Card Member"/>
    <m/>
    <m/>
    <n v="53221"/>
    <s v="UNITED STATES"/>
    <s v="Single Ride"/>
    <n v="11089"/>
    <x v="37"/>
    <n v="43.036900000000003"/>
    <n v="-87.89667"/>
    <x v="12"/>
    <n v="43.036900000000003"/>
    <n v="-87.89667"/>
    <n v="40"/>
    <n v="6"/>
    <n v="6"/>
    <n v="5.7"/>
    <n v="240"/>
    <n v="-1"/>
    <d v="2017-04-18T00:00:00"/>
    <d v="2017-04-01T00:00:00"/>
    <d v="2017-04-18T00:00:00"/>
    <s v="Tuesday"/>
    <d v="1899-12-30T17:23:27"/>
    <d v="1899-12-30T17:00:00"/>
    <n v="1"/>
    <d v="2017-04-18T00:00:00"/>
    <d v="2017-04-01T00:00:00"/>
    <d v="2017-04-18T00:00:00"/>
    <s v="Tuesday"/>
    <d v="1899-12-30T18:03:57"/>
    <d v="1899-12-30T18:00:00"/>
    <s v="Round Trip"/>
  </r>
  <r>
    <n v="1588599"/>
    <s v="Non-RFID Card Member"/>
    <m/>
    <m/>
    <n v="53221"/>
    <s v="UNITED STATES"/>
    <s v="Single Ride"/>
    <n v="5432"/>
    <x v="37"/>
    <n v="43.036900000000003"/>
    <n v="-87.89667"/>
    <x v="12"/>
    <n v="43.036900000000003"/>
    <n v="-87.89667"/>
    <n v="39"/>
    <n v="6"/>
    <n v="5.9"/>
    <n v="5.6"/>
    <n v="234"/>
    <n v="-1"/>
    <d v="2017-04-18T00:00:00"/>
    <d v="2017-04-01T00:00:00"/>
    <d v="2017-04-18T00:00:00"/>
    <s v="Tuesday"/>
    <d v="1899-12-30T17:24:06"/>
    <d v="1899-12-30T17:00:00"/>
    <n v="1"/>
    <d v="2017-04-18T00:00:00"/>
    <d v="2017-04-01T00:00:00"/>
    <d v="2017-04-18T00:00:00"/>
    <s v="Tuesday"/>
    <d v="1899-12-30T18:03:53"/>
    <d v="1899-12-30T18:00:00"/>
    <s v="Round Trip"/>
  </r>
  <r>
    <n v="1588663"/>
    <s v="Non-RFID Card Member"/>
    <m/>
    <m/>
    <n v="53151"/>
    <s v="UNITED STATES"/>
    <s v="Single Ride"/>
    <n v="11080"/>
    <x v="32"/>
    <n v="43.078530000000001"/>
    <n v="-87.882620000000003"/>
    <x v="55"/>
    <n v="43.074655999999997"/>
    <n v="-87.889011999999994"/>
    <n v="12"/>
    <n v="3"/>
    <n v="1.8"/>
    <n v="1.7"/>
    <n v="72"/>
    <n v="-1"/>
    <d v="2017-04-18T00:00:00"/>
    <d v="2017-04-01T00:00:00"/>
    <d v="2017-04-18T00:00:00"/>
    <s v="Tuesday"/>
    <d v="1899-12-30T18:19:05"/>
    <d v="1899-12-30T18:00:00"/>
    <n v="1"/>
    <d v="2017-04-18T00:00:00"/>
    <d v="2017-04-01T00:00:00"/>
    <d v="2017-04-18T00:00:00"/>
    <s v="Tuesday"/>
    <d v="1899-12-30T18:31:11"/>
    <d v="1899-12-30T19:00:00"/>
    <s v="One Way"/>
  </r>
  <r>
    <n v="1391937"/>
    <s v="Non-RFID Card Member"/>
    <m/>
    <m/>
    <n v="53092"/>
    <s v="UNITED STATES"/>
    <s v="Single Ride"/>
    <n v="5463"/>
    <x v="37"/>
    <n v="43.036900000000003"/>
    <n v="-87.89667"/>
    <x v="12"/>
    <n v="43.036900000000003"/>
    <n v="-87.89667"/>
    <n v="28"/>
    <n v="3"/>
    <n v="4.2"/>
    <n v="4"/>
    <n v="168"/>
    <n v="-1"/>
    <d v="2017-04-18T00:00:00"/>
    <d v="2017-04-01T00:00:00"/>
    <d v="2017-04-18T00:00:00"/>
    <s v="Tuesday"/>
    <d v="1899-12-30T23:58:37"/>
    <d v="1899-12-31T00:00:00"/>
    <n v="1"/>
    <d v="2017-04-19T00:00:00"/>
    <d v="2017-04-01T00:00:00"/>
    <d v="2017-04-19T00:00:00"/>
    <s v="Wednesday"/>
    <d v="1899-12-30T00:26:45"/>
    <d v="1899-12-30T00:00:00"/>
    <s v="Round Trip"/>
  </r>
  <r>
    <n v="1391937"/>
    <s v="Non-RFID Card Member"/>
    <m/>
    <m/>
    <n v="53092"/>
    <s v="UNITED STATES"/>
    <s v="Single Ride"/>
    <n v="11089"/>
    <x v="37"/>
    <n v="43.036900000000003"/>
    <n v="-87.89667"/>
    <x v="12"/>
    <n v="43.036900000000003"/>
    <n v="-87.89667"/>
    <n v="25"/>
    <n v="3"/>
    <n v="3.8"/>
    <n v="3.6"/>
    <n v="150"/>
    <n v="-1"/>
    <d v="2017-04-19T00:00:00"/>
    <d v="2017-04-01T00:00:00"/>
    <d v="2017-04-19T00:00:00"/>
    <s v="Wednesday"/>
    <d v="1899-12-30T00:01:54"/>
    <d v="1899-12-30T00:00:00"/>
    <n v="1"/>
    <d v="2017-04-19T00:00:00"/>
    <d v="2017-04-01T00:00:00"/>
    <d v="2017-04-19T00:00:00"/>
    <s v="Wednesday"/>
    <d v="1899-12-30T00:26:43"/>
    <d v="1899-12-30T00:00:00"/>
    <s v="Round Trip"/>
  </r>
  <r>
    <n v="1589934"/>
    <s v="Non-RFID Card Member"/>
    <m/>
    <m/>
    <n v="60616"/>
    <s v="UNITED STATES"/>
    <s v="Single Ride"/>
    <n v="338"/>
    <x v="24"/>
    <n v="43.040154000000001"/>
    <n v="-87.932113000000001"/>
    <x v="31"/>
    <n v="43.040154000000001"/>
    <n v="-87.932113000000001"/>
    <n v="52"/>
    <n v="6"/>
    <n v="7.8"/>
    <n v="7.4"/>
    <n v="312"/>
    <n v="-1"/>
    <d v="2017-04-19T00:00:00"/>
    <d v="2017-04-01T00:00:00"/>
    <d v="2017-04-19T00:00:00"/>
    <s v="Wednesday"/>
    <d v="1899-12-30T00:50:50"/>
    <d v="1899-12-30T01:00:00"/>
    <n v="1"/>
    <d v="2017-04-19T00:00:00"/>
    <d v="2017-04-01T00:00:00"/>
    <d v="2017-04-19T00:00:00"/>
    <s v="Wednesday"/>
    <d v="1899-12-30T01:42:11"/>
    <d v="1899-12-30T02:00:00"/>
    <s v="Round Trip"/>
  </r>
  <r>
    <n v="1575732"/>
    <s v="Non-RFID Card Member"/>
    <m/>
    <m/>
    <n v="16849"/>
    <s v="UNITED STATES"/>
    <s v="Single Ride"/>
    <n v="11114"/>
    <x v="53"/>
    <n v="43.074655999999997"/>
    <n v="-87.889011999999994"/>
    <x v="25"/>
    <n v="43.074890000000003"/>
    <n v="-87.882810000000006"/>
    <n v="65"/>
    <n v="9"/>
    <n v="9.8000000000000007"/>
    <n v="9.3000000000000007"/>
    <n v="390"/>
    <n v="-1"/>
    <d v="2017-04-19T00:00:00"/>
    <d v="2017-04-01T00:00:00"/>
    <d v="2017-04-19T00:00:00"/>
    <s v="Wednesday"/>
    <d v="1899-12-30T01:11:34"/>
    <d v="1899-12-30T01:00:00"/>
    <n v="1"/>
    <d v="2017-04-19T00:00:00"/>
    <d v="2017-04-01T00:00:00"/>
    <d v="2017-04-19T00:00:00"/>
    <s v="Wednesday"/>
    <d v="1899-12-30T02:16:44"/>
    <d v="1899-12-30T02:00:00"/>
    <s v="One Way"/>
  </r>
  <r>
    <n v="1580500"/>
    <s v="Non-RFID Card Member"/>
    <m/>
    <m/>
    <n v="53202"/>
    <s v="UNITED STATES"/>
    <s v="Single Ride"/>
    <n v="5520"/>
    <x v="29"/>
    <n v="43.052549999999997"/>
    <n v="-87.909329999999997"/>
    <x v="7"/>
    <n v="43.038580000000003"/>
    <n v="-87.90934"/>
    <n v="19"/>
    <n v="3"/>
    <n v="2.9"/>
    <n v="2.7"/>
    <n v="114"/>
    <n v="-1"/>
    <d v="2017-04-19T00:00:00"/>
    <d v="2017-04-01T00:00:00"/>
    <d v="2017-04-19T00:00:00"/>
    <s v="Wednesday"/>
    <d v="1899-12-30T08:36:09"/>
    <d v="1899-12-30T09:00:00"/>
    <n v="1"/>
    <d v="2017-04-19T00:00:00"/>
    <d v="2017-04-01T00:00:00"/>
    <d v="2017-04-19T00:00:00"/>
    <s v="Wednesday"/>
    <d v="1899-12-30T08:55:13"/>
    <d v="1899-12-30T09:00:00"/>
    <s v="One Way"/>
  </r>
  <r>
    <n v="1589992"/>
    <s v="Non-RFID Card Member"/>
    <m/>
    <m/>
    <n v="28803"/>
    <s v="UNITED STATES"/>
    <s v="Single Ride"/>
    <n v="173"/>
    <x v="0"/>
    <n v="43.042490000000001"/>
    <n v="-87.909959999999998"/>
    <x v="4"/>
    <n v="43.042490000000001"/>
    <n v="-87.909959999999998"/>
    <n v="44"/>
    <n v="6"/>
    <n v="6.6"/>
    <n v="6.3"/>
    <n v="264"/>
    <n v="-1"/>
    <d v="2017-04-19T00:00:00"/>
    <d v="2017-04-01T00:00:00"/>
    <d v="2017-04-19T00:00:00"/>
    <s v="Wednesday"/>
    <d v="1899-12-30T09:32:46"/>
    <d v="1899-12-30T10:00:00"/>
    <n v="1"/>
    <d v="2017-04-19T00:00:00"/>
    <d v="2017-04-01T00:00:00"/>
    <d v="2017-04-19T00:00:00"/>
    <s v="Wednesday"/>
    <d v="1899-12-30T10:16:26"/>
    <d v="1899-12-30T10:00:00"/>
    <s v="Round Trip"/>
  </r>
  <r>
    <n v="1590031"/>
    <s v="Non-RFID Card Member"/>
    <m/>
    <m/>
    <n v="53211"/>
    <s v="UNITED STATES"/>
    <s v="Single Ride"/>
    <n v="9"/>
    <x v="25"/>
    <n v="43.058010000000003"/>
    <n v="-87.877300000000005"/>
    <x v="22"/>
    <n v="43.058010000000003"/>
    <n v="-87.877300000000005"/>
    <n v="59"/>
    <n v="6"/>
    <n v="8.9"/>
    <n v="8.4"/>
    <n v="354"/>
    <n v="-1"/>
    <d v="2017-04-19T00:00:00"/>
    <d v="2017-04-01T00:00:00"/>
    <d v="2017-04-19T00:00:00"/>
    <s v="Wednesday"/>
    <d v="1899-12-30T10:20:51"/>
    <d v="1899-12-30T10:00:00"/>
    <n v="1"/>
    <d v="2017-04-19T00:00:00"/>
    <d v="2017-04-01T00:00:00"/>
    <d v="2017-04-19T00:00:00"/>
    <s v="Wednesday"/>
    <d v="1899-12-30T11:19:17"/>
    <d v="1899-12-30T11:00:00"/>
    <s v="Round Trip"/>
  </r>
  <r>
    <n v="1590031"/>
    <s v="Non-RFID Card Member"/>
    <m/>
    <m/>
    <n v="53211"/>
    <s v="UNITED STATES"/>
    <s v="Single Ride"/>
    <n v="5489"/>
    <x v="25"/>
    <n v="43.058010000000003"/>
    <n v="-87.877300000000005"/>
    <x v="22"/>
    <n v="43.058010000000003"/>
    <n v="-87.877300000000005"/>
    <n v="57"/>
    <n v="6"/>
    <n v="8.6"/>
    <n v="8.1"/>
    <n v="342"/>
    <n v="-1"/>
    <d v="2017-04-19T00:00:00"/>
    <d v="2017-04-01T00:00:00"/>
    <d v="2017-04-19T00:00:00"/>
    <s v="Wednesday"/>
    <d v="1899-12-30T10:22:10"/>
    <d v="1899-12-30T10:00:00"/>
    <n v="1"/>
    <d v="2017-04-19T00:00:00"/>
    <d v="2017-04-01T00:00:00"/>
    <d v="2017-04-19T00:00:00"/>
    <s v="Wednesday"/>
    <d v="1899-12-30T11:19:22"/>
    <d v="1899-12-30T11:00:00"/>
    <s v="Round Trip"/>
  </r>
  <r>
    <n v="1590153"/>
    <s v="Non-RFID Card Member"/>
    <m/>
    <m/>
    <n v="53211"/>
    <s v="UNITED STATES"/>
    <s v="Single Ride"/>
    <n v="5479"/>
    <x v="38"/>
    <n v="43.058619999999998"/>
    <n v="-87.885319999999993"/>
    <x v="53"/>
    <n v="43.060786"/>
    <n v="-87.883825999999999"/>
    <n v="99"/>
    <n v="12"/>
    <n v="14.9"/>
    <n v="14.1"/>
    <n v="594"/>
    <n v="-1"/>
    <d v="2017-04-19T00:00:00"/>
    <d v="2017-04-01T00:00:00"/>
    <d v="2017-04-19T00:00:00"/>
    <s v="Wednesday"/>
    <d v="1899-12-30T12:31:31"/>
    <d v="1899-12-30T13:00:00"/>
    <n v="1"/>
    <d v="2017-04-19T00:00:00"/>
    <d v="2017-04-01T00:00:00"/>
    <d v="2017-04-19T00:00:00"/>
    <s v="Wednesday"/>
    <d v="1899-12-30T14:10:59"/>
    <d v="1899-12-30T14:00:00"/>
    <s v="One Way"/>
  </r>
  <r>
    <n v="1579178"/>
    <s v="Non-RFID Card Member"/>
    <m/>
    <m/>
    <n v="32819"/>
    <s v="UNITED STATES"/>
    <s v="Single Ride"/>
    <n v="9"/>
    <x v="25"/>
    <n v="43.058010000000003"/>
    <n v="-87.877300000000005"/>
    <x v="22"/>
    <n v="43.058010000000003"/>
    <n v="-87.877300000000005"/>
    <n v="74"/>
    <n v="9"/>
    <n v="11.1"/>
    <n v="10.5"/>
    <n v="444"/>
    <n v="-1"/>
    <d v="2017-04-19T00:00:00"/>
    <d v="2017-04-01T00:00:00"/>
    <d v="2017-04-19T00:00:00"/>
    <s v="Wednesday"/>
    <d v="1899-12-30T12:52:17"/>
    <d v="1899-12-30T13:00:00"/>
    <n v="1"/>
    <d v="2017-04-19T00:00:00"/>
    <d v="2017-04-01T00:00:00"/>
    <d v="2017-04-19T00:00:00"/>
    <s v="Wednesday"/>
    <d v="1899-12-30T14:06:24"/>
    <d v="1899-12-30T14:00:00"/>
    <s v="Round Trip"/>
  </r>
  <r>
    <n v="1382213"/>
    <s v="Non-RFID Card Member"/>
    <m/>
    <m/>
    <n v="53211"/>
    <s v="UNITED STATES"/>
    <s v="Single Ride"/>
    <n v="5712"/>
    <x v="12"/>
    <n v="43.052460000000004"/>
    <n v="-87.891000000000005"/>
    <x v="12"/>
    <n v="43.036900000000003"/>
    <n v="-87.89667"/>
    <n v="6"/>
    <n v="3"/>
    <n v="0.9"/>
    <n v="0.9"/>
    <n v="36"/>
    <n v="-1"/>
    <d v="2017-04-19T00:00:00"/>
    <d v="2017-04-01T00:00:00"/>
    <d v="2017-04-19T00:00:00"/>
    <s v="Wednesday"/>
    <d v="1899-12-30T15:36:36"/>
    <d v="1899-12-30T16:00:00"/>
    <n v="1"/>
    <d v="2017-04-19T00:00:00"/>
    <d v="2017-04-01T00:00:00"/>
    <d v="2017-04-19T00:00:00"/>
    <s v="Wednesday"/>
    <d v="1899-12-30T15:42:55"/>
    <d v="1899-12-30T16:00:00"/>
    <s v="One Way"/>
  </r>
  <r>
    <n v="1211746"/>
    <s v="Non-RFID Card Member"/>
    <m/>
    <m/>
    <n v="53204"/>
    <s v="UNITED STATES"/>
    <s v="Single Ride"/>
    <n v="5437"/>
    <x v="5"/>
    <n v="43.031320000000001"/>
    <n v="-87.904259999999994"/>
    <x v="12"/>
    <n v="43.036900000000003"/>
    <n v="-87.89667"/>
    <n v="7"/>
    <n v="3"/>
    <n v="1.1000000000000001"/>
    <n v="1"/>
    <n v="42"/>
    <n v="-1"/>
    <d v="2017-04-19T00:00:00"/>
    <d v="2017-04-01T00:00:00"/>
    <d v="2017-04-19T00:00:00"/>
    <s v="Wednesday"/>
    <d v="1899-12-30T16:24:41"/>
    <d v="1899-12-30T16:00:00"/>
    <n v="1"/>
    <d v="2017-04-19T00:00:00"/>
    <d v="2017-04-01T00:00:00"/>
    <d v="2017-04-19T00:00:00"/>
    <s v="Wednesday"/>
    <d v="1899-12-30T16:31:30"/>
    <d v="1899-12-30T17:00:00"/>
    <s v="One Way"/>
  </r>
  <r>
    <n v="1590482"/>
    <s v="Non-RFID Card Member"/>
    <m/>
    <m/>
    <n v="54915"/>
    <s v="UNITED STATES"/>
    <s v="Single Ride"/>
    <n v="5584"/>
    <x v="5"/>
    <n v="43.031320000000001"/>
    <n v="-87.904259999999994"/>
    <x v="36"/>
    <n v="43.038719999999998"/>
    <n v="-87.905339999999995"/>
    <n v="3"/>
    <n v="0"/>
    <n v="0.5"/>
    <n v="0.4"/>
    <n v="18"/>
    <n v="-1"/>
    <d v="2017-04-19T00:00:00"/>
    <d v="2017-04-01T00:00:00"/>
    <d v="2017-04-19T00:00:00"/>
    <s v="Wednesday"/>
    <d v="1899-12-30T17:37:06"/>
    <d v="1899-12-30T18:00:00"/>
    <n v="1"/>
    <d v="2017-04-19T00:00:00"/>
    <d v="2017-04-01T00:00:00"/>
    <d v="2017-04-19T00:00:00"/>
    <s v="Wednesday"/>
    <d v="1899-12-30T17:40:39"/>
    <d v="1899-12-30T18:00:00"/>
    <s v="One Way"/>
  </r>
  <r>
    <n v="1600410"/>
    <s v="Non-RFID Card Member"/>
    <m/>
    <m/>
    <n v="29550"/>
    <s v="UNITED STATES"/>
    <s v="Single Ride"/>
    <n v="78"/>
    <x v="10"/>
    <n v="43.060786"/>
    <n v="-87.883825999999999"/>
    <x v="13"/>
    <n v="43.078530000000001"/>
    <n v="-87.882620000000003"/>
    <n v="10"/>
    <n v="3"/>
    <n v="1.5"/>
    <n v="1.4"/>
    <n v="60"/>
    <n v="-1"/>
    <d v="2017-04-26T00:00:00"/>
    <d v="2017-04-01T00:00:00"/>
    <d v="2017-04-26T00:00:00"/>
    <s v="Wednesday"/>
    <d v="1899-12-30T19:15:08"/>
    <d v="1899-12-30T19:00:00"/>
    <n v="1"/>
    <d v="2017-04-26T00:00:00"/>
    <d v="2017-04-01T00:00:00"/>
    <d v="2017-04-26T00:00:00"/>
    <s v="Wednesday"/>
    <d v="1899-12-30T19:25:23"/>
    <d v="1899-12-30T19:00:00"/>
    <s v="One Way"/>
  </r>
  <r>
    <n v="1430217"/>
    <s v="Non-RFID Card Member"/>
    <m/>
    <m/>
    <n v="53122"/>
    <s v="UNITED STATES"/>
    <s v="Single Ride"/>
    <n v="11146"/>
    <x v="28"/>
    <n v="43.063749000000001"/>
    <n v="-87.887962999999999"/>
    <x v="47"/>
    <n v="43.060250000000003"/>
    <n v="-87.892169999999993"/>
    <n v="25"/>
    <n v="3"/>
    <n v="3.8"/>
    <n v="3.6"/>
    <n v="150"/>
    <n v="-1"/>
    <d v="2017-04-26T00:00:00"/>
    <d v="2017-04-01T00:00:00"/>
    <d v="2017-04-26T00:00:00"/>
    <s v="Wednesday"/>
    <d v="1899-12-30T20:11:41"/>
    <d v="1899-12-30T20:00:00"/>
    <n v="1"/>
    <d v="2017-04-26T00:00:00"/>
    <d v="2017-04-01T00:00:00"/>
    <d v="2017-04-26T00:00:00"/>
    <s v="Wednesday"/>
    <d v="1899-12-30T20:36:49"/>
    <d v="1899-12-30T21:00:00"/>
    <s v="One Way"/>
  </r>
  <r>
    <n v="1199076"/>
    <s v="Non-RFID Card Member"/>
    <m/>
    <m/>
    <n v="60030"/>
    <s v="UNITED STATES"/>
    <s v="Single Ride"/>
    <n v="11"/>
    <x v="12"/>
    <n v="43.052460000000004"/>
    <n v="-87.891000000000005"/>
    <x v="43"/>
    <n v="43.031480000000002"/>
    <n v="-87.908169999999998"/>
    <n v="21"/>
    <n v="3"/>
    <n v="3.2"/>
    <n v="3"/>
    <n v="126"/>
    <n v="-1"/>
    <d v="2017-04-26T00:00:00"/>
    <d v="2017-04-01T00:00:00"/>
    <d v="2017-04-26T00:00:00"/>
    <s v="Wednesday"/>
    <d v="1899-12-30T21:17:09"/>
    <d v="1899-12-30T21:00:00"/>
    <n v="1"/>
    <d v="2017-04-26T00:00:00"/>
    <d v="2017-04-01T00:00:00"/>
    <d v="2017-04-26T00:00:00"/>
    <s v="Wednesday"/>
    <d v="1899-12-30T21:38:36"/>
    <d v="1899-12-30T22:00:00"/>
    <s v="One Way"/>
  </r>
  <r>
    <n v="1600831"/>
    <s v="Non-RFID Card Member"/>
    <m/>
    <m/>
    <n v="53402"/>
    <s v="UNITED STATES"/>
    <s v="Single Ride"/>
    <n v="5459"/>
    <x v="5"/>
    <n v="43.031320000000001"/>
    <n v="-87.904259999999994"/>
    <x v="41"/>
    <n v="43.031320000000001"/>
    <n v="-87.904259999999994"/>
    <n v="32"/>
    <n v="3"/>
    <n v="4.8"/>
    <n v="4.5999999999999996"/>
    <n v="192"/>
    <n v="-1"/>
    <d v="2017-04-27T00:00:00"/>
    <d v="2017-04-01T00:00:00"/>
    <d v="2017-04-27T00:00:00"/>
    <s v="Thursday"/>
    <d v="1899-12-30T12:10:13"/>
    <d v="1899-12-30T12:00:00"/>
    <n v="1"/>
    <d v="2017-04-27T00:00:00"/>
    <d v="2017-04-01T00:00:00"/>
    <d v="2017-04-27T00:00:00"/>
    <s v="Thursday"/>
    <d v="1899-12-30T12:42:03"/>
    <d v="1899-12-30T13:00:00"/>
    <s v="Round Trip"/>
  </r>
  <r>
    <n v="1198458"/>
    <s v="Non-RFID Card Member"/>
    <m/>
    <m/>
    <n v="53207"/>
    <s v="UNITED STATES"/>
    <s v="Single Ride"/>
    <n v="5541"/>
    <x v="6"/>
    <n v="43.038719999999998"/>
    <n v="-87.905339999999995"/>
    <x v="36"/>
    <n v="43.038719999999998"/>
    <n v="-87.905339999999995"/>
    <n v="0"/>
    <n v="0"/>
    <n v="0"/>
    <n v="0"/>
    <n v="0"/>
    <n v="-1"/>
    <d v="2017-04-27T00:00:00"/>
    <d v="2017-04-01T00:00:00"/>
    <d v="2017-04-27T00:00:00"/>
    <s v="Thursday"/>
    <d v="1899-12-30T12:58:18"/>
    <d v="1899-12-30T13:00:00"/>
    <n v="1"/>
    <d v="2017-04-27T00:00:00"/>
    <d v="2017-04-01T00:00:00"/>
    <d v="2017-04-27T00:00:00"/>
    <s v="Thursday"/>
    <d v="1899-12-30T12:58:27"/>
    <d v="1899-12-30T13:00:00"/>
    <s v="Round Trip"/>
  </r>
  <r>
    <n v="1198458"/>
    <s v="Non-RFID Card Member"/>
    <m/>
    <m/>
    <n v="53207"/>
    <s v="UNITED STATES"/>
    <s v="Single Ride"/>
    <n v="11166"/>
    <x v="7"/>
    <n v="43.038245000000003"/>
    <n v="-87.914811999999998"/>
    <x v="8"/>
    <n v="43.038245000000003"/>
    <n v="-87.914811999999998"/>
    <n v="0"/>
    <n v="0"/>
    <n v="0"/>
    <n v="0"/>
    <n v="0"/>
    <n v="-1"/>
    <d v="2017-04-27T00:00:00"/>
    <d v="2017-04-01T00:00:00"/>
    <d v="2017-04-27T00:00:00"/>
    <s v="Thursday"/>
    <d v="1899-12-30T13:56:23"/>
    <d v="1899-12-30T14:00:00"/>
    <n v="1"/>
    <d v="2017-04-27T00:00:00"/>
    <d v="2017-04-01T00:00:00"/>
    <d v="2017-04-27T00:00:00"/>
    <s v="Thursday"/>
    <d v="1899-12-30T13:56:31"/>
    <d v="1899-12-30T14:00:00"/>
    <s v="Round Trip"/>
  </r>
  <r>
    <n v="1593724"/>
    <s v="Non-RFID Card Member"/>
    <m/>
    <m/>
    <n v="53211"/>
    <s v="UNITED STATES"/>
    <s v="Single Ride"/>
    <n v="5466"/>
    <x v="29"/>
    <n v="43.052549999999997"/>
    <n v="-87.909329999999997"/>
    <x v="38"/>
    <n v="43.069021999999997"/>
    <n v="-87.887940999999998"/>
    <n v="17"/>
    <n v="0"/>
    <n v="2.6"/>
    <n v="2.4"/>
    <n v="102"/>
    <n v="-1"/>
    <d v="2017-04-27T00:00:00"/>
    <d v="2017-04-01T00:00:00"/>
    <d v="2017-04-27T00:00:00"/>
    <s v="Thursday"/>
    <d v="1899-12-30T17:13:55"/>
    <d v="1899-12-30T17:00:00"/>
    <n v="1"/>
    <d v="2017-04-27T00:00:00"/>
    <d v="2017-04-01T00:00:00"/>
    <d v="2017-04-27T00:00:00"/>
    <s v="Thursday"/>
    <d v="1899-12-30T17:30:25"/>
    <d v="1899-12-30T18:00:00"/>
    <s v="One Way"/>
  </r>
  <r>
    <n v="1560197"/>
    <s v="Non-RFID Card Member"/>
    <m/>
    <m/>
    <n v="53202"/>
    <s v="UNITED STATES"/>
    <s v="Single Ride"/>
    <n v="5501"/>
    <x v="23"/>
    <n v="43.053040000000003"/>
    <n v="-87.897660000000002"/>
    <x v="5"/>
    <n v="43.04824"/>
    <n v="-87.904970000000006"/>
    <n v="149"/>
    <n v="0"/>
    <n v="18"/>
    <n v="17.100000000000001"/>
    <n v="720"/>
    <n v="-1"/>
    <d v="2017-04-27T00:00:00"/>
    <d v="2017-04-01T00:00:00"/>
    <d v="2017-04-27T00:00:00"/>
    <s v="Thursday"/>
    <d v="1899-12-30T18:19:50"/>
    <d v="1899-12-30T18:00:00"/>
    <n v="1"/>
    <d v="2017-04-27T00:00:00"/>
    <d v="2017-04-01T00:00:00"/>
    <d v="2017-04-27T00:00:00"/>
    <s v="Thursday"/>
    <d v="1899-12-30T20:48:25"/>
    <d v="1899-12-30T21:00:00"/>
    <s v="One Way"/>
  </r>
  <r>
    <n v="1601481"/>
    <s v="Non-RFID Card Member"/>
    <m/>
    <m/>
    <n v="53215"/>
    <s v="UNITED STATES"/>
    <s v="Single Ride"/>
    <n v="32"/>
    <x v="23"/>
    <n v="43.053040000000003"/>
    <n v="-87.897660000000002"/>
    <x v="40"/>
    <n v="43.05097"/>
    <n v="-87.906440000000003"/>
    <n v="5"/>
    <n v="3"/>
    <n v="0.8"/>
    <n v="0.7"/>
    <n v="30"/>
    <n v="-1"/>
    <d v="2017-04-28T00:00:00"/>
    <d v="2017-04-01T00:00:00"/>
    <d v="2017-04-28T00:00:00"/>
    <s v="Friday"/>
    <d v="1899-12-30T09:08:57"/>
    <d v="1899-12-30T09:00:00"/>
    <n v="1"/>
    <d v="2017-04-28T00:00:00"/>
    <d v="2017-04-01T00:00:00"/>
    <d v="2017-04-28T00:00:00"/>
    <s v="Friday"/>
    <d v="1899-12-30T09:13:18"/>
    <d v="1899-12-30T09:00:00"/>
    <s v="One Way"/>
  </r>
  <r>
    <n v="1601536"/>
    <s v="Non-RFID Card Member"/>
    <m/>
    <m/>
    <n v="55103"/>
    <s v="UNITED STATES"/>
    <s v="Single Ride"/>
    <n v="11163"/>
    <x v="30"/>
    <n v="43.045712999999999"/>
    <n v="-87.899756999999994"/>
    <x v="10"/>
    <n v="43.058619999999998"/>
    <n v="-87.885319999999993"/>
    <n v="17"/>
    <n v="3"/>
    <n v="2.6"/>
    <n v="2.4"/>
    <n v="102"/>
    <n v="-1"/>
    <d v="2017-04-28T00:00:00"/>
    <d v="2017-04-01T00:00:00"/>
    <d v="2017-04-28T00:00:00"/>
    <s v="Friday"/>
    <d v="1899-12-30T09:55:17"/>
    <d v="1899-12-30T10:00:00"/>
    <n v="1"/>
    <d v="2017-04-28T00:00:00"/>
    <d v="2017-04-01T00:00:00"/>
    <d v="2017-04-28T00:00:00"/>
    <s v="Friday"/>
    <d v="1899-12-30T10:12:53"/>
    <d v="1899-12-30T10:00:00"/>
    <s v="One Way"/>
  </r>
  <r>
    <n v="1602103"/>
    <s v="Non-RFID Card Member"/>
    <m/>
    <m/>
    <n v="60655"/>
    <s v="UNITED STATES"/>
    <s v="Single Ride"/>
    <n v="5541"/>
    <x v="3"/>
    <n v="43.03519"/>
    <n v="-87.907390000000007"/>
    <x v="16"/>
    <n v="43.052549999999997"/>
    <n v="-87.909329999999997"/>
    <n v="14"/>
    <n v="3"/>
    <n v="2.1"/>
    <n v="2"/>
    <n v="84"/>
    <n v="-1"/>
    <d v="2017-04-28T00:00:00"/>
    <d v="2017-04-01T00:00:00"/>
    <d v="2017-04-28T00:00:00"/>
    <s v="Friday"/>
    <d v="1899-12-30T15:46:22"/>
    <d v="1899-12-30T16:00:00"/>
    <n v="1"/>
    <d v="2017-04-28T00:00:00"/>
    <d v="2017-04-01T00:00:00"/>
    <d v="2017-04-28T00:00:00"/>
    <s v="Friday"/>
    <d v="1899-12-30T16:00:31"/>
    <d v="1899-12-30T16:00:00"/>
    <s v="One Way"/>
  </r>
  <r>
    <n v="1602283"/>
    <s v="Non-RFID Card Member"/>
    <m/>
    <m/>
    <n v="53209"/>
    <s v="UNITED STATES"/>
    <s v="Single Ride"/>
    <n v="5494"/>
    <x v="25"/>
    <n v="43.058010000000003"/>
    <n v="-87.877300000000005"/>
    <x v="22"/>
    <n v="43.058010000000003"/>
    <n v="-87.877300000000005"/>
    <n v="16"/>
    <n v="3"/>
    <n v="2.4"/>
    <n v="2.2999999999999998"/>
    <n v="96"/>
    <n v="-1"/>
    <d v="2017-04-28T00:00:00"/>
    <d v="2017-04-01T00:00:00"/>
    <d v="2017-04-28T00:00:00"/>
    <s v="Friday"/>
    <d v="1899-12-30T17:54:53"/>
    <d v="1899-12-30T18:00:00"/>
    <n v="1"/>
    <d v="2017-04-28T00:00:00"/>
    <d v="2017-04-01T00:00:00"/>
    <d v="2017-04-28T00:00:00"/>
    <s v="Friday"/>
    <d v="1899-12-30T18:10:14"/>
    <d v="1899-12-30T18:00:00"/>
    <s v="Round Trip"/>
  </r>
  <r>
    <n v="1441968"/>
    <s v="Non-RFID Card Member"/>
    <m/>
    <m/>
    <n v="53402"/>
    <s v="UNITED STATES"/>
    <s v="Single Ride"/>
    <n v="135"/>
    <x v="36"/>
    <n v="43.069021999999997"/>
    <n v="-87.887940999999998"/>
    <x v="29"/>
    <n v="43.06033"/>
    <n v="-87.89546"/>
    <n v="6"/>
    <n v="3"/>
    <n v="0.9"/>
    <n v="0.9"/>
    <n v="36"/>
    <n v="-1"/>
    <d v="2017-04-28T00:00:00"/>
    <d v="2017-04-01T00:00:00"/>
    <d v="2017-04-28T00:00:00"/>
    <s v="Friday"/>
    <d v="1899-12-30T23:12:05"/>
    <d v="1899-12-30T23:00:00"/>
    <n v="1"/>
    <d v="2017-04-28T00:00:00"/>
    <d v="2017-04-01T00:00:00"/>
    <d v="2017-04-28T00:00:00"/>
    <s v="Friday"/>
    <d v="1899-12-30T23:18:52"/>
    <d v="1899-12-30T23:00:00"/>
    <s v="One Way"/>
  </r>
  <r>
    <n v="1540719"/>
    <s v="Non-RFID Card Member"/>
    <m/>
    <m/>
    <n v="53037"/>
    <s v="UNITED STATES"/>
    <s v="Single Ride"/>
    <n v="13"/>
    <x v="43"/>
    <n v="43.05847"/>
    <n v="-87.898079999999993"/>
    <x v="55"/>
    <n v="43.074655999999997"/>
    <n v="-87.889011999999994"/>
    <n v="12"/>
    <n v="3"/>
    <n v="1.8"/>
    <n v="1.7"/>
    <n v="72"/>
    <n v="-1"/>
    <d v="2017-04-29T00:00:00"/>
    <d v="2017-04-01T00:00:00"/>
    <d v="2017-04-29T00:00:00"/>
    <s v="Saturday"/>
    <d v="1899-12-30T02:46:11"/>
    <d v="1899-12-30T03:00:00"/>
    <n v="1"/>
    <d v="2017-04-29T00:00:00"/>
    <d v="2017-04-01T00:00:00"/>
    <d v="2017-04-29T00:00:00"/>
    <s v="Saturday"/>
    <d v="1899-12-30T02:58:15"/>
    <d v="1899-12-30T03:00:00"/>
    <s v="One Way"/>
  </r>
  <r>
    <n v="1602987"/>
    <s v="Non-RFID Card Member"/>
    <m/>
    <m/>
    <n v="44023"/>
    <s v="UNITED STATES"/>
    <s v="Single Ride"/>
    <n v="231"/>
    <x v="16"/>
    <n v="43.03913"/>
    <n v="-87.916150000000002"/>
    <x v="30"/>
    <n v="43.004728999999998"/>
    <n v="-87.905463999999995"/>
    <n v="26"/>
    <n v="3"/>
    <n v="3.9"/>
    <n v="3.7"/>
    <n v="156"/>
    <n v="-1"/>
    <d v="2017-04-29T00:00:00"/>
    <d v="2017-04-01T00:00:00"/>
    <d v="2017-04-29T00:00:00"/>
    <s v="Saturday"/>
    <d v="1899-12-30T10:50:41"/>
    <d v="1899-12-30T11:00:00"/>
    <n v="1"/>
    <d v="2017-04-29T00:00:00"/>
    <d v="2017-04-01T00:00:00"/>
    <d v="2017-04-29T00:00:00"/>
    <s v="Saturday"/>
    <d v="1899-12-30T11:16:54"/>
    <d v="1899-12-30T11:00:00"/>
    <s v="One Way"/>
  </r>
  <r>
    <n v="1306778"/>
    <s v="Non-RFID Card Member"/>
    <m/>
    <m/>
    <n v="53204"/>
    <s v="UNITED STATES"/>
    <s v="Single Ride"/>
    <n v="11143"/>
    <x v="33"/>
    <n v="43.004728999999998"/>
    <n v="-87.905463999999995"/>
    <x v="42"/>
    <n v="43.020020000000002"/>
    <n v="-87.912540000000007"/>
    <n v="10"/>
    <n v="3"/>
    <n v="1.5"/>
    <n v="1.4"/>
    <n v="60"/>
    <n v="-1"/>
    <d v="2017-04-29T00:00:00"/>
    <d v="2017-04-01T00:00:00"/>
    <d v="2017-04-29T00:00:00"/>
    <s v="Saturday"/>
    <d v="1899-12-30T11:46:16"/>
    <d v="1899-12-30T12:00:00"/>
    <n v="1"/>
    <d v="2017-04-29T00:00:00"/>
    <d v="2017-04-01T00:00:00"/>
    <d v="2017-04-29T00:00:00"/>
    <s v="Saturday"/>
    <d v="1899-12-30T11:56:12"/>
    <d v="1899-12-30T12:00:00"/>
    <s v="One Way"/>
  </r>
  <r>
    <n v="1603181"/>
    <s v="Non-RFID Card Member"/>
    <m/>
    <m/>
    <n v="55372"/>
    <s v="UNITED STATES"/>
    <s v="Single Ride"/>
    <n v="139"/>
    <x v="25"/>
    <n v="43.058010000000003"/>
    <n v="-87.877300000000005"/>
    <x v="10"/>
    <n v="43.058619999999998"/>
    <n v="-87.885319999999993"/>
    <n v="24"/>
    <n v="3"/>
    <n v="3.6"/>
    <n v="3.4"/>
    <n v="144"/>
    <n v="-1"/>
    <d v="2017-04-29T00:00:00"/>
    <d v="2017-04-01T00:00:00"/>
    <d v="2017-04-29T00:00:00"/>
    <s v="Saturday"/>
    <d v="1899-12-30T12:21:53"/>
    <d v="1899-12-30T12:00:00"/>
    <n v="1"/>
    <d v="2017-04-29T00:00:00"/>
    <d v="2017-04-01T00:00:00"/>
    <d v="2017-04-29T00:00:00"/>
    <s v="Saturday"/>
    <d v="1899-12-30T12:45:37"/>
    <d v="1899-12-30T13:00:00"/>
    <s v="One Way"/>
  </r>
  <r>
    <n v="1198458"/>
    <s v="Non-RFID Card Member"/>
    <m/>
    <m/>
    <n v="53207"/>
    <s v="UNITED STATES"/>
    <s v="Single Ride"/>
    <n v="362"/>
    <x v="44"/>
    <n v="43.060296999999998"/>
    <n v="-87.913150000000002"/>
    <x v="49"/>
    <n v="43.060296999999998"/>
    <n v="-87.913150000000002"/>
    <n v="1"/>
    <n v="0"/>
    <n v="0.2"/>
    <n v="0.1"/>
    <n v="6"/>
    <n v="-1"/>
    <d v="2017-04-29T00:00:00"/>
    <d v="2017-04-01T00:00:00"/>
    <d v="2017-04-29T00:00:00"/>
    <s v="Saturday"/>
    <d v="1899-12-30T14:54:41"/>
    <d v="1899-12-30T15:00:00"/>
    <n v="1"/>
    <d v="2017-04-29T00:00:00"/>
    <d v="2017-04-01T00:00:00"/>
    <d v="2017-04-29T00:00:00"/>
    <s v="Saturday"/>
    <d v="1899-12-30T14:55:35"/>
    <d v="1899-12-30T15:00:00"/>
    <s v="Round Trip"/>
  </r>
  <r>
    <n v="1603718"/>
    <s v="Non-RFID Card Member"/>
    <m/>
    <m/>
    <n v="55331"/>
    <s v="UNITED STATES"/>
    <s v="Single Ride"/>
    <n v="9"/>
    <x v="32"/>
    <n v="43.078530000000001"/>
    <n v="-87.882620000000003"/>
    <x v="53"/>
    <n v="43.060786"/>
    <n v="-87.883825999999999"/>
    <n v="18"/>
    <n v="3"/>
    <n v="2.7"/>
    <n v="2.6"/>
    <n v="108"/>
    <n v="-1"/>
    <d v="2017-04-29T00:00:00"/>
    <d v="2017-04-01T00:00:00"/>
    <d v="2017-04-29T00:00:00"/>
    <s v="Saturday"/>
    <d v="1899-12-30T15:57:04"/>
    <d v="1899-12-30T16:00:00"/>
    <n v="1"/>
    <d v="2017-04-29T00:00:00"/>
    <d v="2017-04-01T00:00:00"/>
    <d v="2017-04-29T00:00:00"/>
    <s v="Saturday"/>
    <d v="1899-12-30T16:15:15"/>
    <d v="1899-12-30T16:00:00"/>
    <s v="One Way"/>
  </r>
  <r>
    <n v="1596163"/>
    <s v="Non-RFID Card Member"/>
    <m/>
    <m/>
    <n v="60084"/>
    <s v="UNITED STATES"/>
    <s v="Single Ride"/>
    <n v="5572"/>
    <x v="41"/>
    <n v="43.031480000000002"/>
    <n v="-87.908169999999998"/>
    <x v="43"/>
    <n v="43.031480000000002"/>
    <n v="-87.908169999999998"/>
    <n v="31"/>
    <n v="3"/>
    <n v="4.7"/>
    <n v="4.4000000000000004"/>
    <n v="186"/>
    <n v="-1"/>
    <d v="2017-04-23T00:00:00"/>
    <d v="2017-04-01T00:00:00"/>
    <d v="2017-04-23T00:00:00"/>
    <s v="Sunday"/>
    <d v="1899-12-30T13:26:31"/>
    <d v="1899-12-30T13:00:00"/>
    <n v="1"/>
    <d v="2017-04-23T00:00:00"/>
    <d v="2017-04-01T00:00:00"/>
    <d v="2017-04-23T00:00:00"/>
    <s v="Sunday"/>
    <d v="1899-12-30T13:57:34"/>
    <d v="1899-12-30T14:00:00"/>
    <s v="Round Trip"/>
  </r>
  <r>
    <n v="1596213"/>
    <s v="Non-RFID Card Member"/>
    <m/>
    <m/>
    <n v="53213"/>
    <s v="UNITED STATES"/>
    <s v="Single Ride"/>
    <n v="11141"/>
    <x v="17"/>
    <n v="43.060580000000002"/>
    <n v="-87.998589999999993"/>
    <x v="32"/>
    <n v="43.048609999999996"/>
    <n v="-88.008480000000006"/>
    <n v="16"/>
    <n v="3"/>
    <n v="2.4"/>
    <n v="2.2999999999999998"/>
    <n v="96"/>
    <n v="-1"/>
    <d v="2017-04-23T00:00:00"/>
    <d v="2017-04-01T00:00:00"/>
    <d v="2017-04-23T00:00:00"/>
    <s v="Sunday"/>
    <d v="1899-12-30T13:39:53"/>
    <d v="1899-12-30T14:00:00"/>
    <n v="1"/>
    <d v="2017-04-23T00:00:00"/>
    <d v="2017-04-01T00:00:00"/>
    <d v="2017-04-23T00:00:00"/>
    <s v="Sunday"/>
    <d v="1899-12-30T13:55:27"/>
    <d v="1899-12-30T14:00:00"/>
    <s v="One Way"/>
  </r>
  <r>
    <n v="1350651"/>
    <s v="Non-RFID Card Member"/>
    <m/>
    <m/>
    <n v="53211"/>
    <s v="UNITED STATES"/>
    <s v="Single Ride"/>
    <n v="11059"/>
    <x v="38"/>
    <n v="43.058619999999998"/>
    <n v="-87.885319999999993"/>
    <x v="1"/>
    <n v="43.03886"/>
    <n v="-87.902720000000002"/>
    <n v="72"/>
    <n v="9"/>
    <n v="10.8"/>
    <n v="10.3"/>
    <n v="432"/>
    <n v="-1"/>
    <d v="2017-04-23T00:00:00"/>
    <d v="2017-04-01T00:00:00"/>
    <d v="2017-04-23T00:00:00"/>
    <s v="Sunday"/>
    <d v="1899-12-30T14:17:35"/>
    <d v="1899-12-30T14:00:00"/>
    <n v="1"/>
    <d v="2017-04-23T00:00:00"/>
    <d v="2017-04-01T00:00:00"/>
    <d v="2017-04-23T00:00:00"/>
    <s v="Sunday"/>
    <d v="1899-12-30T15:29:09"/>
    <d v="1899-12-30T15:00:00"/>
    <s v="One Way"/>
  </r>
  <r>
    <n v="1596379"/>
    <s v="Non-RFID Card Member"/>
    <m/>
    <m/>
    <n v="53215"/>
    <s v="UNITED STATES"/>
    <s v="Single Ride"/>
    <n v="179"/>
    <x v="34"/>
    <n v="43.02948"/>
    <n v="-87.912819999999996"/>
    <x v="37"/>
    <n v="43.02948"/>
    <n v="-87.912819999999996"/>
    <n v="92"/>
    <n v="9"/>
    <n v="13.8"/>
    <n v="13.1"/>
    <n v="552"/>
    <n v="-1"/>
    <d v="2017-04-23T00:00:00"/>
    <d v="2017-04-01T00:00:00"/>
    <d v="2017-04-23T00:00:00"/>
    <s v="Sunday"/>
    <d v="1899-12-30T14:18:40"/>
    <d v="1899-12-30T14:00:00"/>
    <n v="1"/>
    <d v="2017-04-23T00:00:00"/>
    <d v="2017-04-01T00:00:00"/>
    <d v="2017-04-23T00:00:00"/>
    <s v="Sunday"/>
    <d v="1899-12-30T15:50:58"/>
    <d v="1899-12-30T16:00:00"/>
    <s v="Round Trip"/>
  </r>
  <r>
    <n v="1596084"/>
    <s v="Non-RFID Card Member"/>
    <m/>
    <m/>
    <n v="54115"/>
    <s v="UNITED STATES"/>
    <s v="Single Ride"/>
    <n v="5523"/>
    <x v="3"/>
    <n v="43.03519"/>
    <n v="-87.907390000000007"/>
    <x v="31"/>
    <n v="43.040154000000001"/>
    <n v="-87.932113000000001"/>
    <n v="12"/>
    <n v="3"/>
    <n v="1.8"/>
    <n v="1.7"/>
    <n v="72"/>
    <n v="-1"/>
    <d v="2017-04-23T00:00:00"/>
    <d v="2017-04-01T00:00:00"/>
    <d v="2017-04-23T00:00:00"/>
    <s v="Sunday"/>
    <d v="1899-12-30T14:42:31"/>
    <d v="1899-12-30T15:00:00"/>
    <n v="1"/>
    <d v="2017-04-23T00:00:00"/>
    <d v="2017-04-01T00:00:00"/>
    <d v="2017-04-23T00:00:00"/>
    <s v="Sunday"/>
    <d v="1899-12-30T14:54:27"/>
    <d v="1899-12-30T15:00:00"/>
    <s v="One Way"/>
  </r>
  <r>
    <n v="1596590"/>
    <s v="Non-RFID Card Member"/>
    <m/>
    <m/>
    <n v="53154"/>
    <s v="UNITED STATES"/>
    <s v="Single Ride"/>
    <n v="5430"/>
    <x v="39"/>
    <n v="43.020020000000002"/>
    <n v="-87.912540000000007"/>
    <x v="42"/>
    <n v="43.020020000000002"/>
    <n v="-87.912540000000007"/>
    <n v="23"/>
    <n v="3"/>
    <n v="3.5"/>
    <n v="3.3"/>
    <n v="138"/>
    <n v="-1"/>
    <d v="2017-04-23T00:00:00"/>
    <d v="2017-04-01T00:00:00"/>
    <d v="2017-04-23T00:00:00"/>
    <s v="Sunday"/>
    <d v="1899-12-30T15:08:26"/>
    <d v="1899-12-30T15:00:00"/>
    <n v="1"/>
    <d v="2017-04-23T00:00:00"/>
    <d v="2017-04-01T00:00:00"/>
    <d v="2017-04-23T00:00:00"/>
    <s v="Sunday"/>
    <d v="1899-12-30T15:31:18"/>
    <d v="1899-12-30T16:00:00"/>
    <s v="Round Trip"/>
  </r>
  <r>
    <n v="1596788"/>
    <s v="Non-RFID Card Member"/>
    <m/>
    <m/>
    <n v="77345"/>
    <s v="UNITED STATES"/>
    <s v="Single Ride"/>
    <n v="309"/>
    <x v="52"/>
    <n v="43.034619999999997"/>
    <n v="-87.917500000000004"/>
    <x v="22"/>
    <n v="43.058010000000003"/>
    <n v="-87.877300000000005"/>
    <n v="66"/>
    <n v="9"/>
    <n v="9.9"/>
    <n v="9.4"/>
    <n v="396"/>
    <n v="-1"/>
    <d v="2017-04-23T00:00:00"/>
    <d v="2017-04-01T00:00:00"/>
    <d v="2017-04-23T00:00:00"/>
    <s v="Sunday"/>
    <d v="1899-12-30T15:48:48"/>
    <d v="1899-12-30T16:00:00"/>
    <n v="1"/>
    <d v="2017-04-23T00:00:00"/>
    <d v="2017-04-01T00:00:00"/>
    <d v="2017-04-23T00:00:00"/>
    <s v="Sunday"/>
    <d v="1899-12-30T16:54:58"/>
    <d v="1899-12-30T17:00:00"/>
    <s v="One Way"/>
  </r>
  <r>
    <n v="1596079"/>
    <s v="Non-RFID Card Member"/>
    <m/>
    <m/>
    <n v="48109"/>
    <s v="UNITED STATES"/>
    <s v="Single Ride"/>
    <n v="5556"/>
    <x v="37"/>
    <n v="43.036900000000003"/>
    <n v="-87.89667"/>
    <x v="44"/>
    <n v="43.026470000000003"/>
    <n v="-87.918040000000005"/>
    <n v="18"/>
    <n v="3"/>
    <n v="2.7"/>
    <n v="2.6"/>
    <n v="108"/>
    <n v="-1"/>
    <d v="2017-04-23T00:00:00"/>
    <d v="2017-04-01T00:00:00"/>
    <d v="2017-04-23T00:00:00"/>
    <s v="Sunday"/>
    <d v="1899-12-30T15:52:11"/>
    <d v="1899-12-30T16:00:00"/>
    <n v="1"/>
    <d v="2017-04-23T00:00:00"/>
    <d v="2017-04-01T00:00:00"/>
    <d v="2017-04-23T00:00:00"/>
    <s v="Sunday"/>
    <d v="1899-12-30T16:10:28"/>
    <d v="1899-12-30T16:00:00"/>
    <s v="One Way"/>
  </r>
  <r>
    <n v="1562796"/>
    <s v="Non-RFID Card Member"/>
    <m/>
    <m/>
    <n v="53202"/>
    <s v="UNITED STATES"/>
    <s v="Single Ride"/>
    <n v="11105"/>
    <x v="30"/>
    <n v="43.045712999999999"/>
    <n v="-87.899756999999994"/>
    <x v="33"/>
    <n v="43.04804"/>
    <n v="-87.896720000000002"/>
    <n v="61"/>
    <n v="6"/>
    <n v="9.1999999999999993"/>
    <n v="8.6999999999999993"/>
    <n v="366"/>
    <n v="-1"/>
    <d v="2017-04-23T00:00:00"/>
    <d v="2017-04-01T00:00:00"/>
    <d v="2017-04-23T00:00:00"/>
    <s v="Sunday"/>
    <d v="1899-12-30T16:00:03"/>
    <d v="1899-12-30T16:00:00"/>
    <n v="1"/>
    <d v="2017-04-23T00:00:00"/>
    <d v="2017-04-01T00:00:00"/>
    <d v="2017-04-23T00:00:00"/>
    <s v="Sunday"/>
    <d v="1899-12-30T17:01:14"/>
    <d v="1899-12-30T17:00:00"/>
    <s v="One Way"/>
  </r>
  <r>
    <n v="1597122"/>
    <s v="Non-RFID Card Member"/>
    <m/>
    <m/>
    <n v="53202"/>
    <s v="UNITED STATES"/>
    <s v="Single Ride"/>
    <n v="342"/>
    <x v="21"/>
    <n v="43.040349999999997"/>
    <n v="-87.920760000000001"/>
    <x v="19"/>
    <n v="43.040349999999997"/>
    <n v="-87.920760000000001"/>
    <n v="5"/>
    <n v="3"/>
    <n v="0.8"/>
    <n v="0.7"/>
    <n v="30"/>
    <n v="-1"/>
    <d v="2017-04-23T00:00:00"/>
    <d v="2017-04-01T00:00:00"/>
    <d v="2017-04-23T00:00:00"/>
    <s v="Sunday"/>
    <d v="1899-12-30T17:20:19"/>
    <d v="1899-12-30T17:00:00"/>
    <n v="1"/>
    <d v="2017-04-23T00:00:00"/>
    <d v="2017-04-01T00:00:00"/>
    <d v="2017-04-23T00:00:00"/>
    <s v="Sunday"/>
    <d v="1899-12-30T17:25:10"/>
    <d v="1899-12-30T17:00:00"/>
    <s v="Round Trip"/>
  </r>
  <r>
    <n v="1597186"/>
    <s v="Non-RFID Card Member"/>
    <m/>
    <m/>
    <n v="53045"/>
    <s v="UNITED STATES"/>
    <s v="Single Ride"/>
    <n v="11062"/>
    <x v="5"/>
    <n v="43.031320000000001"/>
    <n v="-87.904259999999994"/>
    <x v="41"/>
    <n v="43.031320000000001"/>
    <n v="-87.904259999999994"/>
    <n v="40"/>
    <n v="6"/>
    <n v="6"/>
    <n v="5.7"/>
    <n v="240"/>
    <n v="-1"/>
    <d v="2017-04-23T00:00:00"/>
    <d v="2017-04-01T00:00:00"/>
    <d v="2017-04-23T00:00:00"/>
    <s v="Sunday"/>
    <d v="1899-12-30T17:35:59"/>
    <d v="1899-12-30T18:00:00"/>
    <n v="1"/>
    <d v="2017-04-23T00:00:00"/>
    <d v="2017-04-01T00:00:00"/>
    <d v="2017-04-23T00:00:00"/>
    <s v="Sunday"/>
    <d v="1899-12-30T18:15:12"/>
    <d v="1899-12-30T18:00:00"/>
    <s v="Round Trip"/>
  </r>
  <r>
    <n v="1597808"/>
    <s v="Non-RFID Card Member"/>
    <m/>
    <m/>
    <n v="53214"/>
    <s v="UNITED STATES"/>
    <s v="Single Ride"/>
    <n v="11126"/>
    <x v="25"/>
    <n v="43.058010000000003"/>
    <n v="-87.877300000000005"/>
    <x v="22"/>
    <n v="43.058010000000003"/>
    <n v="-87.877300000000005"/>
    <n v="37"/>
    <n v="6"/>
    <n v="5.6"/>
    <n v="5.3"/>
    <n v="222"/>
    <n v="-1"/>
    <d v="2017-04-24T00:00:00"/>
    <d v="2017-04-01T00:00:00"/>
    <d v="2017-04-24T00:00:00"/>
    <s v="Monday"/>
    <d v="1899-12-30T10:09:47"/>
    <d v="1899-12-30T10:00:00"/>
    <n v="1"/>
    <d v="2017-04-24T00:00:00"/>
    <d v="2017-04-01T00:00:00"/>
    <d v="2017-04-24T00:00:00"/>
    <s v="Monday"/>
    <d v="1899-12-30T10:46:50"/>
    <d v="1899-12-30T11:00:00"/>
    <s v="Round Trip"/>
  </r>
  <r>
    <n v="1598014"/>
    <s v="Non-RFID Card Member"/>
    <m/>
    <m/>
    <n v="53218"/>
    <s v="UNITED STATES"/>
    <s v="Single Ride"/>
    <n v="9"/>
    <x v="5"/>
    <n v="43.031320000000001"/>
    <n v="-87.904259999999994"/>
    <x v="41"/>
    <n v="43.031320000000001"/>
    <n v="-87.904259999999994"/>
    <n v="32"/>
    <n v="3"/>
    <n v="4.8"/>
    <n v="4.5999999999999996"/>
    <n v="192"/>
    <n v="-1"/>
    <d v="2017-04-24T00:00:00"/>
    <d v="2017-04-01T00:00:00"/>
    <d v="2017-04-24T00:00:00"/>
    <s v="Monday"/>
    <d v="1899-12-30T12:17:41"/>
    <d v="1899-12-30T12:00:00"/>
    <n v="1"/>
    <d v="2017-04-24T00:00:00"/>
    <d v="2017-04-01T00:00:00"/>
    <d v="2017-04-24T00:00:00"/>
    <s v="Monday"/>
    <d v="1899-12-30T12:49:20"/>
    <d v="1899-12-30T13:00:00"/>
    <s v="Round Trip"/>
  </r>
  <r>
    <n v="1598108"/>
    <s v="Non-RFID Card Member"/>
    <m/>
    <m/>
    <n v="60191"/>
    <s v="UNITED STATES"/>
    <s v="Single Ride"/>
    <n v="28"/>
    <x v="32"/>
    <n v="43.078530000000001"/>
    <n v="-87.882620000000003"/>
    <x v="13"/>
    <n v="43.078530000000001"/>
    <n v="-87.882620000000003"/>
    <n v="14"/>
    <n v="3"/>
    <n v="2.1"/>
    <n v="2"/>
    <n v="84"/>
    <n v="-1"/>
    <d v="2017-04-24T00:00:00"/>
    <d v="2017-04-01T00:00:00"/>
    <d v="2017-04-24T00:00:00"/>
    <s v="Monday"/>
    <d v="1899-12-30T13:04:53"/>
    <d v="1899-12-30T13:00:00"/>
    <n v="1"/>
    <d v="2017-04-24T00:00:00"/>
    <d v="2017-04-01T00:00:00"/>
    <d v="2017-04-24T00:00:00"/>
    <s v="Monday"/>
    <d v="1899-12-30T13:18:40"/>
    <d v="1899-12-30T13:00:00"/>
    <s v="Round Trip"/>
  </r>
  <r>
    <n v="1585655"/>
    <s v="Non-RFID Card Member"/>
    <m/>
    <m/>
    <n v="53211"/>
    <s v="UNITED STATES"/>
    <s v="Single Ride"/>
    <n v="5520"/>
    <x v="36"/>
    <n v="43.069021999999997"/>
    <n v="-87.887940999999998"/>
    <x v="11"/>
    <n v="43.052460000000004"/>
    <n v="-87.891000000000005"/>
    <n v="22"/>
    <n v="3"/>
    <n v="3.3"/>
    <n v="3.1"/>
    <n v="132"/>
    <n v="-1"/>
    <d v="2017-04-24T00:00:00"/>
    <d v="2017-04-01T00:00:00"/>
    <d v="2017-04-24T00:00:00"/>
    <s v="Monday"/>
    <d v="1899-12-30T14:13:39"/>
    <d v="1899-12-30T14:00:00"/>
    <n v="1"/>
    <d v="2017-04-24T00:00:00"/>
    <d v="2017-04-01T00:00:00"/>
    <d v="2017-04-24T00:00:00"/>
    <s v="Monday"/>
    <d v="1899-12-30T14:35:52"/>
    <d v="1899-12-30T15:00:00"/>
    <s v="One Way"/>
  </r>
  <r>
    <n v="1598334"/>
    <s v="Non-RFID Card Member"/>
    <m/>
    <m/>
    <n v="54915"/>
    <s v="UNITED STATES"/>
    <s v="Single Ride"/>
    <n v="5520"/>
    <x v="12"/>
    <n v="43.052460000000004"/>
    <n v="-87.891000000000005"/>
    <x v="11"/>
    <n v="43.052460000000004"/>
    <n v="-87.891000000000005"/>
    <n v="25"/>
    <n v="3"/>
    <n v="3.8"/>
    <n v="3.6"/>
    <n v="150"/>
    <n v="-1"/>
    <d v="2017-04-24T00:00:00"/>
    <d v="2017-04-01T00:00:00"/>
    <d v="2017-04-24T00:00:00"/>
    <s v="Monday"/>
    <d v="1899-12-30T15:39:22"/>
    <d v="1899-12-30T16:00:00"/>
    <n v="1"/>
    <d v="2017-04-24T00:00:00"/>
    <d v="2017-04-01T00:00:00"/>
    <d v="2017-04-24T00:00:00"/>
    <s v="Monday"/>
    <d v="1899-12-30T16:04:26"/>
    <d v="1899-12-30T16:00:00"/>
    <s v="Round Trip"/>
  </r>
  <r>
    <n v="1598529"/>
    <s v="Non-RFID Card Member"/>
    <m/>
    <m/>
    <n v="53202"/>
    <s v="UNITED STATES"/>
    <s v="Single Ride"/>
    <n v="5478"/>
    <x v="4"/>
    <n v="43.04824"/>
    <n v="-87.904970000000006"/>
    <x v="41"/>
    <n v="43.031320000000001"/>
    <n v="-87.904259999999994"/>
    <n v="14"/>
    <n v="3"/>
    <n v="2.1"/>
    <n v="2"/>
    <n v="84"/>
    <n v="-1"/>
    <d v="2017-04-24T00:00:00"/>
    <d v="2017-04-01T00:00:00"/>
    <d v="2017-04-24T00:00:00"/>
    <s v="Monday"/>
    <d v="1899-12-30T18:09:09"/>
    <d v="1899-12-30T18:00:00"/>
    <n v="1"/>
    <d v="2017-04-24T00:00:00"/>
    <d v="2017-04-01T00:00:00"/>
    <d v="2017-04-24T00:00:00"/>
    <s v="Monday"/>
    <d v="1899-12-30T18:23:13"/>
    <d v="1899-12-30T18:00:00"/>
    <s v="One Way"/>
  </r>
  <r>
    <n v="1598562"/>
    <s v="Non-RFID Card Member"/>
    <m/>
    <m/>
    <m/>
    <s v="UNITED STATES"/>
    <s v="Single Ride"/>
    <n v="5588"/>
    <x v="23"/>
    <n v="43.053040000000003"/>
    <n v="-87.897660000000002"/>
    <x v="26"/>
    <n v="43.053040000000003"/>
    <n v="-87.897660000000002"/>
    <n v="49"/>
    <n v="6"/>
    <n v="7.4"/>
    <n v="7"/>
    <n v="294"/>
    <n v="-1"/>
    <d v="2017-04-24T00:00:00"/>
    <d v="2017-04-01T00:00:00"/>
    <d v="2017-04-24T00:00:00"/>
    <s v="Monday"/>
    <d v="1899-12-30T18:34:33"/>
    <d v="1899-12-30T19:00:00"/>
    <n v="1"/>
    <d v="2017-04-24T00:00:00"/>
    <d v="2017-04-01T00:00:00"/>
    <d v="2017-04-24T00:00:00"/>
    <s v="Monday"/>
    <d v="1899-12-30T19:23:54"/>
    <d v="1899-12-30T19:00:00"/>
    <s v="Round Trip"/>
  </r>
  <r>
    <n v="1311359"/>
    <s v="Non-RFID Card Member"/>
    <m/>
    <m/>
    <n v="53207"/>
    <s v="UNITED STATES"/>
    <s v="Single Ride"/>
    <n v="5511"/>
    <x v="2"/>
    <n v="43.03886"/>
    <n v="-87.902720000000002"/>
    <x v="1"/>
    <n v="43.03886"/>
    <n v="-87.902720000000002"/>
    <n v="14"/>
    <n v="3"/>
    <n v="2.1"/>
    <n v="2"/>
    <n v="84"/>
    <n v="-1"/>
    <d v="2017-04-25T00:00:00"/>
    <d v="2017-04-01T00:00:00"/>
    <d v="2017-04-25T00:00:00"/>
    <s v="Tuesday"/>
    <d v="1899-12-30T13:36:21"/>
    <d v="1899-12-30T14:00:00"/>
    <n v="1"/>
    <d v="2017-04-25T00:00:00"/>
    <d v="2017-04-01T00:00:00"/>
    <d v="2017-04-25T00:00:00"/>
    <s v="Tuesday"/>
    <d v="1899-12-30T13:50:40"/>
    <d v="1899-12-30T14:00:00"/>
    <s v="Round Trip"/>
  </r>
  <r>
    <n v="1599204"/>
    <s v="Non-RFID Card Member"/>
    <m/>
    <m/>
    <n v="53203"/>
    <s v="UNITED STATES"/>
    <s v="Single Ride"/>
    <n v="109"/>
    <x v="9"/>
    <n v="43.05097"/>
    <n v="-87.906440000000003"/>
    <x v="7"/>
    <n v="43.038580000000003"/>
    <n v="-87.90934"/>
    <n v="11"/>
    <n v="3"/>
    <n v="1.7"/>
    <n v="1.6"/>
    <n v="66"/>
    <n v="-1"/>
    <d v="2017-04-25T00:00:00"/>
    <d v="2017-04-01T00:00:00"/>
    <d v="2017-04-25T00:00:00"/>
    <s v="Tuesday"/>
    <d v="1899-12-30T14:46:18"/>
    <d v="1899-12-30T15:00:00"/>
    <n v="1"/>
    <d v="2017-04-25T00:00:00"/>
    <d v="2017-04-01T00:00:00"/>
    <d v="2017-04-25T00:00:00"/>
    <s v="Tuesday"/>
    <d v="1899-12-30T14:57:04"/>
    <d v="1899-12-30T15:00:00"/>
    <s v="One Way"/>
  </r>
  <r>
    <n v="1379292"/>
    <s v="Non-RFID Card Member"/>
    <m/>
    <m/>
    <n v="53066"/>
    <s v="UNITED STATES"/>
    <s v="Single Ride"/>
    <n v="152"/>
    <x v="38"/>
    <n v="43.058619999999998"/>
    <n v="-87.885319999999993"/>
    <x v="10"/>
    <n v="43.058619999999998"/>
    <n v="-87.885319999999993"/>
    <n v="0"/>
    <n v="0"/>
    <n v="0"/>
    <n v="0"/>
    <n v="0"/>
    <n v="-1"/>
    <d v="2017-04-25T00:00:00"/>
    <d v="2017-04-01T00:00:00"/>
    <d v="2017-04-25T00:00:00"/>
    <s v="Tuesday"/>
    <d v="1899-12-30T15:13:18"/>
    <d v="1899-12-30T15:00:00"/>
    <n v="1"/>
    <d v="2017-04-25T00:00:00"/>
    <d v="2017-04-01T00:00:00"/>
    <d v="2017-04-25T00:00:00"/>
    <s v="Tuesday"/>
    <d v="1899-12-30T15:13:41"/>
    <d v="1899-12-30T15:00:00"/>
    <s v="Round Trip"/>
  </r>
  <r>
    <n v="1379292"/>
    <s v="Non-RFID Card Member"/>
    <m/>
    <m/>
    <n v="53066"/>
    <s v="UNITED STATES"/>
    <s v="Single Ride"/>
    <n v="152"/>
    <x v="38"/>
    <n v="43.058619999999998"/>
    <n v="-87.885319999999993"/>
    <x v="47"/>
    <n v="43.060250000000003"/>
    <n v="-87.892169999999993"/>
    <n v="5"/>
    <n v="3"/>
    <n v="0.8"/>
    <n v="0.7"/>
    <n v="30"/>
    <n v="-1"/>
    <d v="2017-04-25T00:00:00"/>
    <d v="2017-04-01T00:00:00"/>
    <d v="2017-04-25T00:00:00"/>
    <s v="Tuesday"/>
    <d v="1899-12-30T15:14:28"/>
    <d v="1899-12-30T15:00:00"/>
    <n v="1"/>
    <d v="2017-04-25T00:00:00"/>
    <d v="2017-04-01T00:00:00"/>
    <d v="2017-04-25T00:00:00"/>
    <s v="Tuesday"/>
    <d v="1899-12-30T15:19:17"/>
    <d v="1899-12-30T15:00:00"/>
    <s v="One Way"/>
  </r>
  <r>
    <n v="1306778"/>
    <s v="Non-RFID Card Member"/>
    <m/>
    <m/>
    <n v="53204"/>
    <s v="UNITED STATES"/>
    <s v="Single Ride"/>
    <n v="23"/>
    <x v="33"/>
    <n v="43.004728999999998"/>
    <n v="-87.905463999999995"/>
    <x v="42"/>
    <n v="43.020020000000002"/>
    <n v="-87.912540000000007"/>
    <n v="48"/>
    <n v="6"/>
    <n v="7.2"/>
    <n v="6.8"/>
    <n v="288"/>
    <n v="-1"/>
    <d v="2017-04-25T00:00:00"/>
    <d v="2017-04-01T00:00:00"/>
    <d v="2017-04-25T00:00:00"/>
    <s v="Tuesday"/>
    <d v="1899-12-30T15:39:44"/>
    <d v="1899-12-30T16:00:00"/>
    <n v="1"/>
    <d v="2017-04-25T00:00:00"/>
    <d v="2017-04-01T00:00:00"/>
    <d v="2017-04-25T00:00:00"/>
    <s v="Tuesday"/>
    <d v="1899-12-30T16:27:25"/>
    <d v="1899-12-30T16:00:00"/>
    <s v="One Way"/>
  </r>
  <r>
    <n v="1599296"/>
    <s v="Non-RFID Card Member"/>
    <m/>
    <m/>
    <n v="53061"/>
    <s v="UNITED STATES"/>
    <s v="Single Ride"/>
    <n v="280"/>
    <x v="11"/>
    <n v="43.04804"/>
    <n v="-87.896720000000002"/>
    <x v="26"/>
    <n v="43.053040000000003"/>
    <n v="-87.897660000000002"/>
    <n v="48"/>
    <n v="6"/>
    <n v="7.2"/>
    <n v="6.8"/>
    <n v="288"/>
    <n v="-1"/>
    <d v="2017-04-25T00:00:00"/>
    <d v="2017-04-01T00:00:00"/>
    <d v="2017-04-25T00:00:00"/>
    <s v="Tuesday"/>
    <d v="1899-12-30T15:56:29"/>
    <d v="1899-12-30T16:00:00"/>
    <n v="1"/>
    <d v="2017-04-25T00:00:00"/>
    <d v="2017-04-01T00:00:00"/>
    <d v="2017-04-25T00:00:00"/>
    <s v="Tuesday"/>
    <d v="1899-12-30T16:44:07"/>
    <d v="1899-12-30T17:00:00"/>
    <s v="One Way"/>
  </r>
  <r>
    <n v="1599417"/>
    <s v="Non-RFID Card Member"/>
    <m/>
    <m/>
    <n v="3313"/>
    <s v="UNITED STATES"/>
    <s v="Single Ride"/>
    <n v="5494"/>
    <x v="37"/>
    <n v="43.036900000000003"/>
    <n v="-87.89667"/>
    <x v="12"/>
    <n v="43.036900000000003"/>
    <n v="-87.89667"/>
    <n v="24"/>
    <n v="3"/>
    <n v="3.6"/>
    <n v="3.4"/>
    <n v="144"/>
    <n v="-1"/>
    <d v="2017-04-25T00:00:00"/>
    <d v="2017-04-01T00:00:00"/>
    <d v="2017-04-25T00:00:00"/>
    <s v="Tuesday"/>
    <d v="1899-12-30T18:09:52"/>
    <d v="1899-12-30T18:00:00"/>
    <n v="1"/>
    <d v="2017-04-25T00:00:00"/>
    <d v="2017-04-01T00:00:00"/>
    <d v="2017-04-25T00:00:00"/>
    <s v="Tuesday"/>
    <d v="1899-12-30T18:33:17"/>
    <d v="1899-12-30T19:00:00"/>
    <s v="Round Trip"/>
  </r>
  <r>
    <n v="1173299"/>
    <s v="Non-RFID Card Member"/>
    <m/>
    <m/>
    <n v="60564"/>
    <s v="UNITED STATES"/>
    <s v="Single Ride"/>
    <n v="5523"/>
    <x v="24"/>
    <n v="43.040154000000001"/>
    <n v="-87.932113000000001"/>
    <x v="31"/>
    <n v="43.040154000000001"/>
    <n v="-87.932113000000001"/>
    <n v="39"/>
    <n v="6"/>
    <n v="5.9"/>
    <n v="5.6"/>
    <n v="234"/>
    <n v="-1"/>
    <d v="2017-04-25T00:00:00"/>
    <d v="2017-04-01T00:00:00"/>
    <d v="2017-04-25T00:00:00"/>
    <s v="Tuesday"/>
    <d v="1899-12-30T18:13:34"/>
    <d v="1899-12-30T18:00:00"/>
    <n v="1"/>
    <d v="2017-04-25T00:00:00"/>
    <d v="2017-04-01T00:00:00"/>
    <d v="2017-04-25T00:00:00"/>
    <s v="Tuesday"/>
    <d v="1899-12-30T18:52:42"/>
    <d v="1899-12-30T19:00:00"/>
    <s v="Round Trip"/>
  </r>
  <r>
    <n v="1599438"/>
    <s v="Non-RFID Card Member"/>
    <m/>
    <m/>
    <n v="53215"/>
    <s v="UNITED STATES"/>
    <s v="Single Ride"/>
    <n v="31"/>
    <x v="36"/>
    <n v="43.069021999999997"/>
    <n v="-87.887940999999998"/>
    <x v="38"/>
    <n v="43.069021999999997"/>
    <n v="-87.887940999999998"/>
    <n v="43"/>
    <n v="6"/>
    <n v="6.5"/>
    <n v="6.1"/>
    <n v="258"/>
    <n v="-1"/>
    <d v="2017-04-25T00:00:00"/>
    <d v="2017-04-01T00:00:00"/>
    <d v="2017-04-25T00:00:00"/>
    <s v="Tuesday"/>
    <d v="1899-12-30T18:19:42"/>
    <d v="1899-12-30T18:00:00"/>
    <n v="1"/>
    <d v="2017-04-25T00:00:00"/>
    <d v="2017-04-01T00:00:00"/>
    <d v="2017-04-25T00:00:00"/>
    <s v="Tuesday"/>
    <d v="1899-12-30T19:02:49"/>
    <d v="1899-12-30T19:00:00"/>
    <s v="Round Trip"/>
  </r>
  <r>
    <n v="1599442"/>
    <s v="Non-RFID Card Member"/>
    <m/>
    <m/>
    <n v="53215"/>
    <s v="UNITED STATES"/>
    <s v="Single Ride"/>
    <n v="11122"/>
    <x v="37"/>
    <n v="43.036900000000003"/>
    <n v="-87.89667"/>
    <x v="12"/>
    <n v="43.036900000000003"/>
    <n v="-87.89667"/>
    <n v="55"/>
    <n v="6"/>
    <n v="8.3000000000000007"/>
    <n v="7.8"/>
    <n v="330"/>
    <n v="-1"/>
    <d v="2017-04-25T00:00:00"/>
    <d v="2017-04-01T00:00:00"/>
    <d v="2017-04-25T00:00:00"/>
    <s v="Tuesday"/>
    <d v="1899-12-30T18:22:11"/>
    <d v="1899-12-30T18:00:00"/>
    <n v="1"/>
    <d v="2017-04-25T00:00:00"/>
    <d v="2017-04-01T00:00:00"/>
    <d v="2017-04-25T00:00:00"/>
    <s v="Tuesday"/>
    <d v="1899-12-30T19:17:57"/>
    <d v="1899-12-30T19:00:00"/>
    <s v="Round Trip"/>
  </r>
  <r>
    <n v="1599443"/>
    <s v="Non-RFID Card Member"/>
    <m/>
    <m/>
    <n v="53215"/>
    <s v="UNITED STATES"/>
    <s v="Single Ride"/>
    <n v="11046"/>
    <x v="37"/>
    <n v="43.036900000000003"/>
    <n v="-87.89667"/>
    <x v="12"/>
    <n v="43.036900000000003"/>
    <n v="-87.89667"/>
    <n v="56"/>
    <n v="6"/>
    <n v="8.4"/>
    <n v="8"/>
    <n v="336"/>
    <n v="-1"/>
    <d v="2017-04-25T00:00:00"/>
    <d v="2017-04-01T00:00:00"/>
    <d v="2017-04-25T00:00:00"/>
    <s v="Tuesday"/>
    <d v="1899-12-30T18:22:56"/>
    <d v="1899-12-30T18:00:00"/>
    <n v="1"/>
    <d v="2017-04-25T00:00:00"/>
    <d v="2017-04-01T00:00:00"/>
    <d v="2017-04-25T00:00:00"/>
    <s v="Tuesday"/>
    <d v="1899-12-30T19:18:03"/>
    <d v="1899-12-30T19:00:00"/>
    <s v="Round Trip"/>
  </r>
  <r>
    <n v="1598208"/>
    <s v="Non-RFID Card Member"/>
    <m/>
    <m/>
    <n v="98034"/>
    <s v="UNITED STATES"/>
    <s v="Single Ride"/>
    <n v="11090"/>
    <x v="24"/>
    <n v="43.040154000000001"/>
    <n v="-87.932113000000001"/>
    <x v="4"/>
    <n v="43.042490000000001"/>
    <n v="-87.909959999999998"/>
    <n v="39"/>
    <n v="6"/>
    <n v="5.9"/>
    <n v="5.6"/>
    <n v="234"/>
    <n v="-1"/>
    <d v="2017-04-25T00:00:00"/>
    <d v="2017-04-01T00:00:00"/>
    <d v="2017-04-25T00:00:00"/>
    <s v="Tuesday"/>
    <d v="1899-12-30T19:22:12"/>
    <d v="1899-12-30T19:00:00"/>
    <n v="1"/>
    <d v="2017-04-25T00:00:00"/>
    <d v="2017-04-01T00:00:00"/>
    <d v="2017-04-25T00:00:00"/>
    <s v="Tuesday"/>
    <d v="1899-12-30T20:01:17"/>
    <d v="1899-12-30T20:00:00"/>
    <s v="One Way"/>
  </r>
  <r>
    <n v="1313661"/>
    <s v="Non-RFID Card Member"/>
    <m/>
    <m/>
    <n v="53202"/>
    <s v="UNITED STATES"/>
    <s v="Single Ride"/>
    <n v="11050"/>
    <x v="28"/>
    <n v="43.063749000000001"/>
    <n v="-87.887962999999999"/>
    <x v="28"/>
    <n v="43.045712999999999"/>
    <n v="-87.899756999999994"/>
    <n v="10"/>
    <n v="3"/>
    <n v="1.5"/>
    <n v="1.4"/>
    <n v="60"/>
    <n v="-1"/>
    <d v="2017-04-25T00:00:00"/>
    <d v="2017-04-01T00:00:00"/>
    <d v="2017-04-25T00:00:00"/>
    <s v="Tuesday"/>
    <d v="1899-12-30T20:45:14"/>
    <d v="1899-12-30T21:00:00"/>
    <n v="1"/>
    <d v="2017-04-25T00:00:00"/>
    <d v="2017-04-01T00:00:00"/>
    <d v="2017-04-25T00:00:00"/>
    <s v="Tuesday"/>
    <d v="1899-12-30T20:55:10"/>
    <d v="1899-12-30T21:00:00"/>
    <s v="One Way"/>
  </r>
  <r>
    <n v="1358103"/>
    <s v="Non-RFID Card Member"/>
    <m/>
    <m/>
    <n v="53172"/>
    <s v="UNITED STATES"/>
    <s v="Single Ride"/>
    <n v="45"/>
    <x v="3"/>
    <n v="43.03519"/>
    <n v="-87.907390000000007"/>
    <x v="6"/>
    <n v="43.03519"/>
    <n v="-87.907390000000007"/>
    <n v="100"/>
    <n v="12"/>
    <n v="15"/>
    <n v="14.3"/>
    <n v="600"/>
    <n v="-1"/>
    <d v="2017-04-25T00:00:00"/>
    <d v="2017-04-01T00:00:00"/>
    <d v="2017-04-25T00:00:00"/>
    <s v="Tuesday"/>
    <d v="1899-12-30T22:37:09"/>
    <d v="1899-12-30T23:00:00"/>
    <n v="1"/>
    <d v="2017-04-26T00:00:00"/>
    <d v="2017-04-01T00:00:00"/>
    <d v="2017-04-26T00:00:00"/>
    <s v="Wednesday"/>
    <d v="1899-12-30T00:17:25"/>
    <d v="1899-12-30T00:00:00"/>
    <s v="Round Trip"/>
  </r>
  <r>
    <n v="1433279"/>
    <s v="Non-RFID Card Member"/>
    <m/>
    <m/>
    <n v="53202"/>
    <s v="UNITED STATES"/>
    <s v="Single Ride"/>
    <n v="15"/>
    <x v="45"/>
    <n v="43.077359999999999"/>
    <n v="-87.880769999999998"/>
    <x v="22"/>
    <n v="43.058010000000003"/>
    <n v="-87.877300000000005"/>
    <n v="58"/>
    <n v="6"/>
    <n v="8.6999999999999993"/>
    <n v="8.3000000000000007"/>
    <n v="348"/>
    <n v="-1"/>
    <d v="2017-04-26T00:00:00"/>
    <d v="2017-04-01T00:00:00"/>
    <d v="2017-04-26T00:00:00"/>
    <s v="Wednesday"/>
    <d v="1899-12-30T16:05:10"/>
    <d v="1899-12-30T16:00:00"/>
    <n v="1"/>
    <d v="2017-04-26T00:00:00"/>
    <d v="2017-04-01T00:00:00"/>
    <d v="2017-04-26T00:00:00"/>
    <s v="Wednesday"/>
    <d v="1899-12-30T17:03:31"/>
    <d v="1899-12-30T17:00:00"/>
    <s v="One Way"/>
  </r>
  <r>
    <n v="1419453"/>
    <s v="Non-RFID Card Member"/>
    <m/>
    <m/>
    <n v="53202"/>
    <s v="UNITED STATES"/>
    <s v="Single Ride"/>
    <n v="5421"/>
    <x v="23"/>
    <n v="43.053040000000003"/>
    <n v="-87.897660000000002"/>
    <x v="11"/>
    <n v="43.052460000000004"/>
    <n v="-87.891000000000005"/>
    <n v="19"/>
    <n v="3"/>
    <n v="2.9"/>
    <n v="2.7"/>
    <n v="114"/>
    <n v="-1"/>
    <d v="2017-04-26T00:00:00"/>
    <d v="2017-04-01T00:00:00"/>
    <d v="2017-04-26T00:00:00"/>
    <s v="Wednesday"/>
    <d v="1899-12-30T16:29:09"/>
    <d v="1899-12-30T16:00:00"/>
    <n v="1"/>
    <d v="2017-04-26T00:00:00"/>
    <d v="2017-04-01T00:00:00"/>
    <d v="2017-04-26T00:00:00"/>
    <s v="Wednesday"/>
    <d v="1899-12-30T16:48:46"/>
    <d v="1899-12-30T17:00:00"/>
    <s v="One Way"/>
  </r>
  <r>
    <n v="1579814"/>
    <s v="Non-RFID Card Member"/>
    <m/>
    <m/>
    <n v="53208"/>
    <s v="UNITED STATES"/>
    <s v="Single Ride"/>
    <n v="5505"/>
    <x v="2"/>
    <n v="43.03886"/>
    <n v="-87.902720000000002"/>
    <x v="1"/>
    <n v="43.03886"/>
    <n v="-87.902720000000002"/>
    <n v="145"/>
    <n v="12"/>
    <n v="18"/>
    <n v="17.100000000000001"/>
    <n v="720"/>
    <n v="-1"/>
    <d v="2017-04-14T00:00:00"/>
    <d v="2017-04-01T00:00:00"/>
    <d v="2017-04-14T00:00:00"/>
    <s v="Friday"/>
    <d v="1899-12-30T19:33:53"/>
    <d v="1899-12-30T20:00:00"/>
    <n v="1"/>
    <d v="2017-04-14T00:00:00"/>
    <d v="2017-04-01T00:00:00"/>
    <d v="2017-04-14T00:00:00"/>
    <s v="Friday"/>
    <d v="1899-12-30T21:58:09"/>
    <d v="1899-12-30T22:00:00"/>
    <s v="Round Trip"/>
  </r>
  <r>
    <n v="1517716"/>
    <s v="Non-RFID Card Member"/>
    <m/>
    <m/>
    <n v="53202"/>
    <s v="UNITED STATES"/>
    <s v="Single Ride"/>
    <n v="5527"/>
    <x v="0"/>
    <n v="43.042490000000001"/>
    <n v="-87.909959999999998"/>
    <x v="40"/>
    <n v="43.05097"/>
    <n v="-87.906440000000003"/>
    <n v="37"/>
    <n v="3"/>
    <n v="5.6"/>
    <n v="5.3"/>
    <n v="222"/>
    <n v="-1"/>
    <d v="2017-04-15T00:00:00"/>
    <d v="2017-04-01T00:00:00"/>
    <d v="2017-04-15T00:00:00"/>
    <s v="Saturday"/>
    <d v="1899-12-30T01:04:47"/>
    <d v="1899-12-30T01:00:00"/>
    <n v="1"/>
    <d v="2017-04-15T00:00:00"/>
    <d v="2017-04-01T00:00:00"/>
    <d v="2017-04-15T00:00:00"/>
    <s v="Saturday"/>
    <d v="1899-12-30T01:41:44"/>
    <d v="1899-12-30T02:00:00"/>
    <s v="One Way"/>
  </r>
  <r>
    <n v="1571598"/>
    <s v="Non-RFID Card Member"/>
    <m/>
    <m/>
    <n v="53206"/>
    <s v="UNITED STATES"/>
    <s v="Single Ride"/>
    <n v="11061"/>
    <x v="48"/>
    <n v="43.060155999999999"/>
    <n v="-87.881258000000003"/>
    <x v="22"/>
    <n v="43.058010000000003"/>
    <n v="-87.877300000000005"/>
    <n v="79"/>
    <n v="6"/>
    <n v="11.9"/>
    <n v="11.3"/>
    <n v="474"/>
    <n v="-1"/>
    <d v="2017-04-15T00:00:00"/>
    <d v="2017-04-01T00:00:00"/>
    <d v="2017-04-15T00:00:00"/>
    <s v="Saturday"/>
    <d v="1899-12-30T08:40:22"/>
    <d v="1899-12-30T09:00:00"/>
    <n v="1"/>
    <d v="2017-04-15T00:00:00"/>
    <d v="2017-04-01T00:00:00"/>
    <d v="2017-04-15T00:00:00"/>
    <s v="Saturday"/>
    <d v="1899-12-30T09:59:29"/>
    <d v="1899-12-30T10:00:00"/>
    <s v="One Way"/>
  </r>
  <r>
    <n v="1194943"/>
    <s v="Non-RFID Card Member"/>
    <m/>
    <m/>
    <n v="53212"/>
    <s v="UNITED STATES"/>
    <s v="Single Ride"/>
    <n v="132"/>
    <x v="11"/>
    <n v="43.04804"/>
    <n v="-87.896720000000002"/>
    <x v="33"/>
    <n v="43.04804"/>
    <n v="-87.896720000000002"/>
    <n v="31"/>
    <n v="0"/>
    <n v="4.7"/>
    <n v="4.4000000000000004"/>
    <n v="186"/>
    <n v="-1"/>
    <d v="2017-04-15T00:00:00"/>
    <d v="2017-04-01T00:00:00"/>
    <d v="2017-04-15T00:00:00"/>
    <s v="Saturday"/>
    <d v="1899-12-30T08:42:19"/>
    <d v="1899-12-30T09:00:00"/>
    <n v="1"/>
    <d v="2017-04-15T00:00:00"/>
    <d v="2017-04-01T00:00:00"/>
    <d v="2017-04-15T00:00:00"/>
    <s v="Saturday"/>
    <d v="1899-12-30T09:13:39"/>
    <d v="1899-12-30T09:00:00"/>
    <s v="Round Trip"/>
  </r>
  <r>
    <n v="1580383"/>
    <s v="Non-RFID Card Member"/>
    <m/>
    <m/>
    <n v="46311"/>
    <s v="UNITED STATES"/>
    <s v="Single Ride"/>
    <n v="11124"/>
    <x v="24"/>
    <n v="43.040154000000001"/>
    <n v="-87.932113000000001"/>
    <x v="31"/>
    <n v="43.040154000000001"/>
    <n v="-87.932113000000001"/>
    <n v="42"/>
    <n v="3"/>
    <n v="6.3"/>
    <n v="6"/>
    <n v="252"/>
    <n v="-1"/>
    <d v="2017-04-15T00:00:00"/>
    <d v="2017-04-01T00:00:00"/>
    <d v="2017-04-15T00:00:00"/>
    <s v="Saturday"/>
    <d v="1899-12-30T09:32:45"/>
    <d v="1899-12-30T10:00:00"/>
    <n v="1"/>
    <d v="2017-04-15T00:00:00"/>
    <d v="2017-04-01T00:00:00"/>
    <d v="2017-04-15T00:00:00"/>
    <s v="Saturday"/>
    <d v="1899-12-30T10:14:24"/>
    <d v="1899-12-30T10:00:00"/>
    <s v="Round Trip"/>
  </r>
  <r>
    <n v="1580479"/>
    <s v="Non-RFID Card Member"/>
    <m/>
    <m/>
    <n v="53208"/>
    <s v="UNITED STATES"/>
    <s v="Single Ride"/>
    <n v="5554"/>
    <x v="33"/>
    <n v="43.004728999999998"/>
    <n v="-87.905463999999995"/>
    <x v="30"/>
    <n v="43.004728999999998"/>
    <n v="-87.905463999999995"/>
    <n v="88"/>
    <n v="6"/>
    <n v="13.2"/>
    <n v="12.5"/>
    <n v="528"/>
    <n v="-1"/>
    <d v="2017-04-15T00:00:00"/>
    <d v="2017-04-01T00:00:00"/>
    <d v="2017-04-15T00:00:00"/>
    <s v="Saturday"/>
    <d v="1899-12-30T10:18:31"/>
    <d v="1899-12-30T10:00:00"/>
    <n v="1"/>
    <d v="2017-04-15T00:00:00"/>
    <d v="2017-04-01T00:00:00"/>
    <d v="2017-04-15T00:00:00"/>
    <s v="Saturday"/>
    <d v="1899-12-30T11:46:01"/>
    <d v="1899-12-30T12:00:00"/>
    <s v="Round Trip"/>
  </r>
  <r>
    <n v="1580592"/>
    <s v="Non-RFID Card Member"/>
    <m/>
    <m/>
    <n v="54321"/>
    <s v="UNITED STATES"/>
    <s v="Single Ride"/>
    <n v="11137"/>
    <x v="23"/>
    <n v="43.053040000000003"/>
    <n v="-87.897660000000002"/>
    <x v="26"/>
    <n v="43.053040000000003"/>
    <n v="-87.897660000000002"/>
    <n v="257"/>
    <n v="27"/>
    <n v="18"/>
    <n v="17.100000000000001"/>
    <n v="720"/>
    <n v="-1"/>
    <d v="2017-04-15T00:00:00"/>
    <d v="2017-04-01T00:00:00"/>
    <d v="2017-04-15T00:00:00"/>
    <s v="Saturday"/>
    <d v="1899-12-30T10:41:12"/>
    <d v="1899-12-30T11:00:00"/>
    <n v="1"/>
    <d v="2017-04-15T00:00:00"/>
    <d v="2017-04-01T00:00:00"/>
    <d v="2017-04-15T00:00:00"/>
    <s v="Saturday"/>
    <d v="1899-12-30T14:58:40"/>
    <d v="1899-12-30T15:00:00"/>
    <s v="Round Trip"/>
  </r>
  <r>
    <n v="1580603"/>
    <s v="Non-RFID Card Member"/>
    <m/>
    <m/>
    <n v="48108"/>
    <s v="UNITED STATES"/>
    <s v="Single Ride"/>
    <n v="5558"/>
    <x v="5"/>
    <n v="43.031320000000001"/>
    <n v="-87.904259999999994"/>
    <x v="11"/>
    <n v="43.052460000000004"/>
    <n v="-87.891000000000005"/>
    <n v="43"/>
    <n v="3"/>
    <n v="6.5"/>
    <n v="6.1"/>
    <n v="258"/>
    <n v="-1"/>
    <d v="2017-04-15T00:00:00"/>
    <d v="2017-04-01T00:00:00"/>
    <d v="2017-04-15T00:00:00"/>
    <s v="Saturday"/>
    <d v="1899-12-30T10:44:33"/>
    <d v="1899-12-30T11:00:00"/>
    <n v="1"/>
    <d v="2017-04-15T00:00:00"/>
    <d v="2017-04-01T00:00:00"/>
    <d v="2017-04-15T00:00:00"/>
    <s v="Saturday"/>
    <d v="1899-12-30T11:27:54"/>
    <d v="1899-12-30T11:00:00"/>
    <s v="One Way"/>
  </r>
  <r>
    <n v="954270"/>
    <s v="Non-RFID Card Member"/>
    <m/>
    <m/>
    <n v="53202"/>
    <s v="UNITED STATES"/>
    <s v="Single Ride"/>
    <n v="5469"/>
    <x v="37"/>
    <n v="43.036900000000003"/>
    <n v="-87.89667"/>
    <x v="12"/>
    <n v="43.036900000000003"/>
    <n v="-87.89667"/>
    <n v="112"/>
    <n v="9"/>
    <n v="16.8"/>
    <n v="16"/>
    <n v="672"/>
    <n v="-1"/>
    <d v="2017-04-15T00:00:00"/>
    <d v="2017-04-01T00:00:00"/>
    <d v="2017-04-15T00:00:00"/>
    <s v="Saturday"/>
    <d v="1899-12-30T10:48:24"/>
    <d v="1899-12-30T11:00:00"/>
    <n v="1"/>
    <d v="2017-04-15T00:00:00"/>
    <d v="2017-04-01T00:00:00"/>
    <d v="2017-04-15T00:00:00"/>
    <s v="Saturday"/>
    <d v="1899-12-30T12:40:05"/>
    <d v="1899-12-30T13:00:00"/>
    <s v="Round Trip"/>
  </r>
  <r>
    <n v="1580748"/>
    <s v="Non-RFID Card Member"/>
    <m/>
    <m/>
    <n v="43017"/>
    <s v="UNITED STATES"/>
    <s v="Single Ride"/>
    <n v="5221"/>
    <x v="8"/>
    <n v="43.038580000000003"/>
    <n v="-87.90934"/>
    <x v="22"/>
    <n v="43.058010000000003"/>
    <n v="-87.877300000000005"/>
    <n v="59"/>
    <n v="3"/>
    <n v="8.9"/>
    <n v="8.4"/>
    <n v="354"/>
    <n v="-1"/>
    <d v="2017-04-15T00:00:00"/>
    <d v="2017-04-01T00:00:00"/>
    <d v="2017-04-15T00:00:00"/>
    <s v="Saturday"/>
    <d v="1899-12-30T11:11:30"/>
    <d v="1899-12-30T11:00:00"/>
    <n v="1"/>
    <d v="2017-04-15T00:00:00"/>
    <d v="2017-04-01T00:00:00"/>
    <d v="2017-04-15T00:00:00"/>
    <s v="Saturday"/>
    <d v="1899-12-30T12:10:27"/>
    <d v="1899-12-30T12:00:00"/>
    <s v="One Way"/>
  </r>
  <r>
    <n v="1580781"/>
    <s v="Non-RFID Card Member"/>
    <m/>
    <m/>
    <n v="53219"/>
    <s v="UNITED STATES"/>
    <s v="Single Ride"/>
    <n v="5497"/>
    <x v="11"/>
    <n v="43.04804"/>
    <n v="-87.896720000000002"/>
    <x v="33"/>
    <n v="43.04804"/>
    <n v="-87.896720000000002"/>
    <n v="75"/>
    <n v="6"/>
    <n v="11.3"/>
    <n v="10.7"/>
    <n v="450"/>
    <n v="-1"/>
    <d v="2017-04-15T00:00:00"/>
    <d v="2017-04-01T00:00:00"/>
    <d v="2017-04-15T00:00:00"/>
    <s v="Saturday"/>
    <d v="1899-12-30T11:18:22"/>
    <d v="1899-12-30T11:00:00"/>
    <n v="1"/>
    <d v="2017-04-15T00:00:00"/>
    <d v="2017-04-01T00:00:00"/>
    <d v="2017-04-15T00:00:00"/>
    <s v="Saturday"/>
    <d v="1899-12-30T12:33:29"/>
    <d v="1899-12-30T13:00:00"/>
    <s v="Round Trip"/>
  </r>
  <r>
    <n v="1580819"/>
    <s v="Non-RFID Card Member"/>
    <m/>
    <m/>
    <n v="55057"/>
    <s v="UNITED STATES"/>
    <s v="Single Ride"/>
    <n v="11108"/>
    <x v="5"/>
    <n v="43.031320000000001"/>
    <n v="-87.904259999999994"/>
    <x v="41"/>
    <n v="43.031320000000001"/>
    <n v="-87.904259999999994"/>
    <n v="70"/>
    <n v="6"/>
    <n v="10.5"/>
    <n v="10"/>
    <n v="420"/>
    <n v="-1"/>
    <d v="2017-04-15T00:00:00"/>
    <d v="2017-04-01T00:00:00"/>
    <d v="2017-04-15T00:00:00"/>
    <s v="Saturday"/>
    <d v="1899-12-30T11:26:41"/>
    <d v="1899-12-30T11:00:00"/>
    <n v="1"/>
    <d v="2017-04-15T00:00:00"/>
    <d v="2017-04-01T00:00:00"/>
    <d v="2017-04-15T00:00:00"/>
    <s v="Saturday"/>
    <d v="1899-12-30T12:36:18"/>
    <d v="1899-12-30T13:00:00"/>
    <s v="Round Trip"/>
  </r>
  <r>
    <n v="1580834"/>
    <s v="Non-RFID Card Member"/>
    <m/>
    <m/>
    <n v="53233"/>
    <s v="UNITED STATES"/>
    <s v="Single Ride"/>
    <n v="5524"/>
    <x v="24"/>
    <n v="43.040154000000001"/>
    <n v="-87.932113000000001"/>
    <x v="6"/>
    <n v="43.03519"/>
    <n v="-87.907390000000007"/>
    <n v="21"/>
    <n v="0"/>
    <n v="3.2"/>
    <n v="3"/>
    <n v="126"/>
    <n v="-1"/>
    <d v="2017-04-15T00:00:00"/>
    <d v="2017-04-01T00:00:00"/>
    <d v="2017-04-15T00:00:00"/>
    <s v="Saturday"/>
    <d v="1899-12-30T11:27:44"/>
    <d v="1899-12-30T11:00:00"/>
    <n v="1"/>
    <d v="2017-04-15T00:00:00"/>
    <d v="2017-04-01T00:00:00"/>
    <d v="2017-04-15T00:00:00"/>
    <s v="Saturday"/>
    <d v="1899-12-30T11:48:26"/>
    <d v="1899-12-30T12:00:00"/>
    <s v="One Way"/>
  </r>
  <r>
    <n v="1431323"/>
    <s v="Non-RFID Card Member"/>
    <m/>
    <m/>
    <n v="53202"/>
    <s v="UNITED STATES"/>
    <s v="Single Ride"/>
    <n v="5489"/>
    <x v="48"/>
    <n v="43.060155999999999"/>
    <n v="-87.881258000000003"/>
    <x v="10"/>
    <n v="43.058619999999998"/>
    <n v="-87.885319999999993"/>
    <n v="30"/>
    <n v="0"/>
    <n v="4.5"/>
    <n v="4.3"/>
    <n v="180"/>
    <n v="-1"/>
    <d v="2017-04-15T00:00:00"/>
    <d v="2017-04-01T00:00:00"/>
    <d v="2017-04-15T00:00:00"/>
    <s v="Saturday"/>
    <d v="1899-12-30T11:29:01"/>
    <d v="1899-12-30T11:00:00"/>
    <n v="1"/>
    <d v="2017-04-15T00:00:00"/>
    <d v="2017-04-01T00:00:00"/>
    <d v="2017-04-15T00:00:00"/>
    <s v="Saturday"/>
    <d v="1899-12-30T11:59:25"/>
    <d v="1899-12-30T12:00:00"/>
    <s v="One Way"/>
  </r>
  <r>
    <n v="1580865"/>
    <s v="Non-RFID Card Member"/>
    <m/>
    <m/>
    <n v="63128"/>
    <s v="UNITED STATES"/>
    <s v="Single Ride"/>
    <n v="11157"/>
    <x v="24"/>
    <n v="43.040154000000001"/>
    <n v="-87.932113000000001"/>
    <x v="36"/>
    <n v="43.038719999999998"/>
    <n v="-87.905339999999995"/>
    <n v="22"/>
    <n v="0"/>
    <n v="3.3"/>
    <n v="3.1"/>
    <n v="132"/>
    <n v="-1"/>
    <d v="2017-04-15T00:00:00"/>
    <d v="2017-04-01T00:00:00"/>
    <d v="2017-04-15T00:00:00"/>
    <s v="Saturday"/>
    <d v="1899-12-30T11:33:28"/>
    <d v="1899-12-30T12:00:00"/>
    <n v="1"/>
    <d v="2017-04-15T00:00:00"/>
    <d v="2017-04-01T00:00:00"/>
    <d v="2017-04-15T00:00:00"/>
    <s v="Saturday"/>
    <d v="1899-12-30T11:55:37"/>
    <d v="1899-12-30T12:00:00"/>
    <s v="One Way"/>
  </r>
  <r>
    <n v="1580730"/>
    <s v="Non-RFID Card Member"/>
    <m/>
    <m/>
    <n v="53212"/>
    <s v="UNITED STATES"/>
    <s v="Single Ride"/>
    <n v="5584"/>
    <x v="0"/>
    <n v="43.042490000000001"/>
    <n v="-87.909959999999998"/>
    <x v="14"/>
    <n v="43.05536"/>
    <n v="-87.90504"/>
    <n v="7"/>
    <n v="0"/>
    <n v="1.1000000000000001"/>
    <n v="1"/>
    <n v="42"/>
    <n v="-1"/>
    <d v="2017-04-15T00:00:00"/>
    <d v="2017-04-01T00:00:00"/>
    <d v="2017-04-15T00:00:00"/>
    <s v="Saturday"/>
    <d v="1899-12-30T11:41:47"/>
    <d v="1899-12-30T12:00:00"/>
    <n v="1"/>
    <d v="2017-04-15T00:00:00"/>
    <d v="2017-04-01T00:00:00"/>
    <d v="2017-04-15T00:00:00"/>
    <s v="Saturday"/>
    <d v="1899-12-30T11:48:00"/>
    <d v="1899-12-30T12:00:00"/>
    <s v="One Way"/>
  </r>
  <r>
    <n v="1254174"/>
    <s v="Non-RFID Card Member"/>
    <m/>
    <m/>
    <n v="60608"/>
    <s v="UNITED STATES"/>
    <s v="Single Ride"/>
    <n v="5713"/>
    <x v="4"/>
    <n v="43.04824"/>
    <n v="-87.904970000000006"/>
    <x v="22"/>
    <n v="43.058010000000003"/>
    <n v="-87.877300000000005"/>
    <n v="29"/>
    <n v="0"/>
    <n v="4.4000000000000004"/>
    <n v="4.0999999999999996"/>
    <n v="174"/>
    <n v="-1"/>
    <d v="2017-04-15T00:00:00"/>
    <d v="2017-04-01T00:00:00"/>
    <d v="2017-04-15T00:00:00"/>
    <s v="Saturday"/>
    <d v="1899-12-30T12:09:18"/>
    <d v="1899-12-30T12:00:00"/>
    <n v="1"/>
    <d v="2017-04-15T00:00:00"/>
    <d v="2017-04-01T00:00:00"/>
    <d v="2017-04-15T00:00:00"/>
    <s v="Saturday"/>
    <d v="1899-12-30T12:38:00"/>
    <d v="1899-12-30T13:00:00"/>
    <s v="One Way"/>
  </r>
  <r>
    <n v="1581047"/>
    <s v="Non-RFID Card Member"/>
    <m/>
    <m/>
    <n v="53132"/>
    <s v="UNITED STATES"/>
    <s v="Single Ride"/>
    <n v="11079"/>
    <x v="37"/>
    <n v="43.036900000000003"/>
    <n v="-87.89667"/>
    <x v="12"/>
    <n v="43.036900000000003"/>
    <n v="-87.89667"/>
    <n v="95"/>
    <n v="9"/>
    <n v="14.3"/>
    <n v="13.5"/>
    <n v="570"/>
    <n v="-1"/>
    <d v="2017-04-15T00:00:00"/>
    <d v="2017-04-01T00:00:00"/>
    <d v="2017-04-15T00:00:00"/>
    <s v="Saturday"/>
    <d v="1899-12-30T12:13:08"/>
    <d v="1899-12-30T12:00:00"/>
    <n v="1"/>
    <d v="2017-04-15T00:00:00"/>
    <d v="2017-04-01T00:00:00"/>
    <d v="2017-04-15T00:00:00"/>
    <s v="Saturday"/>
    <d v="1899-12-30T13:48:29"/>
    <d v="1899-12-30T14:00:00"/>
    <s v="Round Trip"/>
  </r>
  <r>
    <n v="1581079"/>
    <s v="Non-RFID Card Member"/>
    <m/>
    <m/>
    <n v="53202"/>
    <s v="UNITED STATES"/>
    <s v="Single Ride"/>
    <n v="251"/>
    <x v="5"/>
    <n v="43.031320000000001"/>
    <n v="-87.904259999999994"/>
    <x v="41"/>
    <n v="43.031320000000001"/>
    <n v="-87.904259999999994"/>
    <n v="114"/>
    <n v="12"/>
    <n v="17.100000000000001"/>
    <n v="16.2"/>
    <n v="684"/>
    <n v="-1"/>
    <d v="2017-04-15T00:00:00"/>
    <d v="2017-04-01T00:00:00"/>
    <d v="2017-04-15T00:00:00"/>
    <s v="Saturday"/>
    <d v="1899-12-30T12:18:09"/>
    <d v="1899-12-30T12:00:00"/>
    <n v="1"/>
    <d v="2017-04-15T00:00:00"/>
    <d v="2017-04-01T00:00:00"/>
    <d v="2017-04-15T00:00:00"/>
    <s v="Saturday"/>
    <d v="1899-12-30T14:12:55"/>
    <d v="1899-12-30T14:00:00"/>
    <s v="Round Trip"/>
  </r>
  <r>
    <n v="1341040"/>
    <s v="Non-RFID Card Member"/>
    <m/>
    <m/>
    <n v="53210"/>
    <s v="UNITED STATES"/>
    <s v="Single Ride"/>
    <n v="5475"/>
    <x v="37"/>
    <n v="43.036900000000003"/>
    <n v="-87.89667"/>
    <x v="12"/>
    <n v="43.036900000000003"/>
    <n v="-87.89667"/>
    <n v="40"/>
    <n v="3"/>
    <n v="6"/>
    <n v="5.7"/>
    <n v="240"/>
    <n v="-1"/>
    <d v="2017-04-15T00:00:00"/>
    <d v="2017-04-01T00:00:00"/>
    <d v="2017-04-15T00:00:00"/>
    <s v="Saturday"/>
    <d v="1899-12-30T12:24:54"/>
    <d v="1899-12-30T12:00:00"/>
    <n v="1"/>
    <d v="2017-04-15T00:00:00"/>
    <d v="2017-04-01T00:00:00"/>
    <d v="2017-04-15T00:00:00"/>
    <s v="Saturday"/>
    <d v="1899-12-30T13:04:45"/>
    <d v="1899-12-30T13:00:00"/>
    <s v="Round Trip"/>
  </r>
  <r>
    <n v="1581122"/>
    <s v="Non-RFID Card Member"/>
    <m/>
    <m/>
    <n v="53092"/>
    <s v="UNITED STATES"/>
    <s v="Single Ride"/>
    <n v="11153"/>
    <x v="37"/>
    <n v="43.036900000000003"/>
    <n v="-87.89667"/>
    <x v="12"/>
    <n v="43.036900000000003"/>
    <n v="-87.89667"/>
    <n v="45"/>
    <n v="3"/>
    <n v="6.8"/>
    <n v="6.4"/>
    <n v="270"/>
    <n v="-1"/>
    <d v="2017-04-15T00:00:00"/>
    <d v="2017-04-01T00:00:00"/>
    <d v="2017-04-15T00:00:00"/>
    <s v="Saturday"/>
    <d v="1899-12-30T12:28:27"/>
    <d v="1899-12-30T12:00:00"/>
    <n v="1"/>
    <d v="2017-04-15T00:00:00"/>
    <d v="2017-04-01T00:00:00"/>
    <d v="2017-04-15T00:00:00"/>
    <s v="Saturday"/>
    <d v="1899-12-30T13:13:12"/>
    <d v="1899-12-30T13:00:00"/>
    <s v="Round Trip"/>
  </r>
  <r>
    <n v="1306778"/>
    <s v="Non-RFID Card Member"/>
    <m/>
    <m/>
    <n v="53204"/>
    <s v="UNITED STATES"/>
    <s v="Single Ride"/>
    <n v="116"/>
    <x v="39"/>
    <n v="43.020020000000002"/>
    <n v="-87.912540000000007"/>
    <x v="5"/>
    <n v="43.04824"/>
    <n v="-87.904970000000006"/>
    <n v="16"/>
    <n v="0"/>
    <n v="2.4"/>
    <n v="2.2999999999999998"/>
    <n v="96"/>
    <n v="-1"/>
    <d v="2017-04-15T00:00:00"/>
    <d v="2017-04-01T00:00:00"/>
    <d v="2017-04-15T00:00:00"/>
    <s v="Saturday"/>
    <d v="1899-12-30T12:29:14"/>
    <d v="1899-12-30T12:00:00"/>
    <n v="1"/>
    <d v="2017-04-15T00:00:00"/>
    <d v="2017-04-01T00:00:00"/>
    <d v="2017-04-15T00:00:00"/>
    <s v="Saturday"/>
    <d v="1899-12-30T12:45:38"/>
    <d v="1899-12-30T13:00:00"/>
    <s v="One Way"/>
  </r>
  <r>
    <n v="1581167"/>
    <s v="Non-RFID Card Member"/>
    <m/>
    <m/>
    <n v="60084"/>
    <s v="UNITED STATES"/>
    <s v="Single Ride"/>
    <n v="263"/>
    <x v="3"/>
    <n v="43.03519"/>
    <n v="-87.907390000000007"/>
    <x v="1"/>
    <n v="43.03886"/>
    <n v="-87.902720000000002"/>
    <n v="60"/>
    <n v="3"/>
    <n v="9"/>
    <n v="8.6"/>
    <n v="360"/>
    <n v="-1"/>
    <d v="2017-04-15T00:00:00"/>
    <d v="2017-04-01T00:00:00"/>
    <d v="2017-04-15T00:00:00"/>
    <s v="Saturday"/>
    <d v="1899-12-30T12:34:02"/>
    <d v="1899-12-30T13:00:00"/>
    <n v="1"/>
    <d v="2017-04-15T00:00:00"/>
    <d v="2017-04-01T00:00:00"/>
    <d v="2017-04-15T00:00:00"/>
    <s v="Saturday"/>
    <d v="1899-12-30T13:34:16"/>
    <d v="1899-12-30T14:00:00"/>
    <s v="One Way"/>
  </r>
  <r>
    <n v="1581216"/>
    <s v="Non-RFID Card Member"/>
    <m/>
    <m/>
    <n v="53142"/>
    <s v="UNITED STATES"/>
    <s v="Single Ride"/>
    <n v="5520"/>
    <x v="3"/>
    <n v="43.03519"/>
    <n v="-87.907390000000007"/>
    <x v="10"/>
    <n v="43.058619999999998"/>
    <n v="-87.885319999999993"/>
    <n v="40"/>
    <n v="3"/>
    <n v="6"/>
    <n v="5.7"/>
    <n v="240"/>
    <n v="-1"/>
    <d v="2017-04-15T00:00:00"/>
    <d v="2017-04-01T00:00:00"/>
    <d v="2017-04-15T00:00:00"/>
    <s v="Saturday"/>
    <d v="1899-12-30T12:42:28"/>
    <d v="1899-12-30T13:00:00"/>
    <n v="1"/>
    <d v="2017-04-15T00:00:00"/>
    <d v="2017-04-01T00:00:00"/>
    <d v="2017-04-15T00:00:00"/>
    <s v="Saturday"/>
    <d v="1899-12-30T13:22:41"/>
    <d v="1899-12-30T13:00:00"/>
    <s v="One Way"/>
  </r>
  <r>
    <n v="1581266"/>
    <s v="Non-RFID Card Member"/>
    <m/>
    <m/>
    <n v="53132"/>
    <s v="UNITED STATES"/>
    <s v="Single Ride"/>
    <n v="5469"/>
    <x v="37"/>
    <n v="43.036900000000003"/>
    <n v="-87.89667"/>
    <x v="12"/>
    <n v="43.036900000000003"/>
    <n v="-87.89667"/>
    <n v="145"/>
    <n v="15"/>
    <n v="18"/>
    <n v="17.100000000000001"/>
    <n v="720"/>
    <n v="-1"/>
    <d v="2017-04-15T00:00:00"/>
    <d v="2017-04-01T00:00:00"/>
    <d v="2017-04-15T00:00:00"/>
    <s v="Saturday"/>
    <d v="1899-12-30T12:51:40"/>
    <d v="1899-12-30T13:00:00"/>
    <n v="1"/>
    <d v="2017-04-15T00:00:00"/>
    <d v="2017-04-01T00:00:00"/>
    <d v="2017-04-15T00:00:00"/>
    <s v="Saturday"/>
    <d v="1899-12-30T15:16:54"/>
    <d v="1899-12-30T15:00:00"/>
    <s v="Round Trip"/>
  </r>
  <r>
    <n v="1352981"/>
    <s v="Non-RFID Card Member"/>
    <m/>
    <m/>
    <n v="53202"/>
    <s v="UNITED STATES"/>
    <s v="Single Ride"/>
    <n v="5489"/>
    <x v="38"/>
    <n v="43.058619999999998"/>
    <n v="-87.885319999999993"/>
    <x v="33"/>
    <n v="43.04804"/>
    <n v="-87.896720000000002"/>
    <n v="14"/>
    <n v="0"/>
    <n v="2.1"/>
    <n v="2"/>
    <n v="84"/>
    <n v="-1"/>
    <d v="2017-04-15T00:00:00"/>
    <d v="2017-04-01T00:00:00"/>
    <d v="2017-04-15T00:00:00"/>
    <s v="Saturday"/>
    <d v="1899-12-30T13:15:08"/>
    <d v="1899-12-30T13:00:00"/>
    <n v="1"/>
    <d v="2017-04-15T00:00:00"/>
    <d v="2017-04-01T00:00:00"/>
    <d v="2017-04-15T00:00:00"/>
    <s v="Saturday"/>
    <d v="1899-12-30T13:29:54"/>
    <d v="1899-12-30T13:00:00"/>
    <s v="One Way"/>
  </r>
  <r>
    <n v="1581417"/>
    <s v="Non-RFID Card Member"/>
    <m/>
    <m/>
    <n v="53202"/>
    <s v="UNITED STATES"/>
    <s v="Single Ride"/>
    <n v="5465"/>
    <x v="23"/>
    <n v="43.053040000000003"/>
    <n v="-87.897660000000002"/>
    <x v="11"/>
    <n v="43.052460000000004"/>
    <n v="-87.891000000000005"/>
    <n v="125"/>
    <n v="15"/>
    <n v="18"/>
    <n v="17.100000000000001"/>
    <n v="720"/>
    <n v="-1"/>
    <d v="2017-04-15T00:00:00"/>
    <d v="2017-04-01T00:00:00"/>
    <d v="2017-04-15T00:00:00"/>
    <s v="Saturday"/>
    <d v="1899-12-30T13:16:56"/>
    <d v="1899-12-30T13:00:00"/>
    <n v="1"/>
    <d v="2017-04-15T00:00:00"/>
    <d v="2017-04-01T00:00:00"/>
    <d v="2017-04-15T00:00:00"/>
    <s v="Saturday"/>
    <d v="1899-12-30T15:21:25"/>
    <d v="1899-12-30T15:00:00"/>
    <s v="One Way"/>
  </r>
  <r>
    <n v="1581453"/>
    <s v="Non-RFID Card Member"/>
    <m/>
    <m/>
    <n v="53211"/>
    <s v="UNITED STATES"/>
    <s v="Single Ride"/>
    <n v="13"/>
    <x v="22"/>
    <n v="43.066893999999998"/>
    <n v="-87.877936000000005"/>
    <x v="41"/>
    <n v="43.031320000000001"/>
    <n v="-87.904259999999994"/>
    <n v="46"/>
    <n v="6"/>
    <n v="6.9"/>
    <n v="6.6"/>
    <n v="276"/>
    <n v="-1"/>
    <d v="2017-04-15T00:00:00"/>
    <d v="2017-04-01T00:00:00"/>
    <d v="2017-04-15T00:00:00"/>
    <s v="Saturday"/>
    <d v="1899-12-30T13:22:53"/>
    <d v="1899-12-30T13:00:00"/>
    <n v="1"/>
    <d v="2017-04-15T00:00:00"/>
    <d v="2017-04-01T00:00:00"/>
    <d v="2017-04-15T00:00:00"/>
    <s v="Saturday"/>
    <d v="1899-12-30T14:08:00"/>
    <d v="1899-12-30T14:00:00"/>
    <s v="One Way"/>
  </r>
  <r>
    <n v="1581449"/>
    <s v="Non-RFID Card Member"/>
    <m/>
    <m/>
    <n v="53222"/>
    <s v="UNITED STATES"/>
    <s v="Single Ride"/>
    <n v="338"/>
    <x v="3"/>
    <n v="43.03519"/>
    <n v="-87.907390000000007"/>
    <x v="6"/>
    <n v="43.03519"/>
    <n v="-87.907390000000007"/>
    <n v="56"/>
    <n v="6"/>
    <n v="8.4"/>
    <n v="8"/>
    <n v="336"/>
    <n v="-1"/>
    <d v="2017-04-15T00:00:00"/>
    <d v="2017-04-01T00:00:00"/>
    <d v="2017-04-15T00:00:00"/>
    <s v="Saturday"/>
    <d v="1899-12-30T13:23:38"/>
    <d v="1899-12-30T13:00:00"/>
    <n v="1"/>
    <d v="2017-04-15T00:00:00"/>
    <d v="2017-04-01T00:00:00"/>
    <d v="2017-04-15T00:00:00"/>
    <s v="Saturday"/>
    <d v="1899-12-30T14:19:14"/>
    <d v="1899-12-30T14:00:00"/>
    <s v="Round Trip"/>
  </r>
  <r>
    <n v="1254174"/>
    <s v="Non-RFID Card Member"/>
    <m/>
    <m/>
    <n v="60608"/>
    <s v="UNITED STATES"/>
    <s v="Single Ride"/>
    <n v="237"/>
    <x v="25"/>
    <n v="43.058010000000003"/>
    <n v="-87.877300000000005"/>
    <x v="37"/>
    <n v="43.02948"/>
    <n v="-87.912819999999996"/>
    <n v="29"/>
    <n v="0"/>
    <n v="4.4000000000000004"/>
    <n v="4.0999999999999996"/>
    <n v="174"/>
    <n v="-1"/>
    <d v="2017-04-15T00:00:00"/>
    <d v="2017-04-01T00:00:00"/>
    <d v="2017-04-15T00:00:00"/>
    <s v="Saturday"/>
    <d v="1899-12-30T13:25:29"/>
    <d v="1899-12-30T13:00:00"/>
    <n v="1"/>
    <d v="2017-04-15T00:00:00"/>
    <d v="2017-04-01T00:00:00"/>
    <d v="2017-04-15T00:00:00"/>
    <s v="Saturday"/>
    <d v="1899-12-30T13:54:30"/>
    <d v="1899-12-30T14:00:00"/>
    <s v="One Way"/>
  </r>
  <r>
    <n v="1419453"/>
    <s v="Non-RFID Card Member"/>
    <m/>
    <m/>
    <n v="53202"/>
    <s v="UNITED STATES"/>
    <s v="Single Ride"/>
    <n v="315"/>
    <x v="37"/>
    <n v="43.036900000000003"/>
    <n v="-87.89667"/>
    <x v="12"/>
    <n v="43.036900000000003"/>
    <n v="-87.89667"/>
    <n v="16"/>
    <n v="0"/>
    <n v="2.4"/>
    <n v="2.2999999999999998"/>
    <n v="96"/>
    <n v="-1"/>
    <d v="2017-04-15T00:00:00"/>
    <d v="2017-04-01T00:00:00"/>
    <d v="2017-04-15T00:00:00"/>
    <s v="Saturday"/>
    <d v="1899-12-30T13:38:54"/>
    <d v="1899-12-30T14:00:00"/>
    <n v="1"/>
    <d v="2017-04-15T00:00:00"/>
    <d v="2017-04-01T00:00:00"/>
    <d v="2017-04-15T00:00:00"/>
    <s v="Saturday"/>
    <d v="1899-12-30T13:54:27"/>
    <d v="1899-12-30T14:00:00"/>
    <s v="Round Trip"/>
  </r>
  <r>
    <n v="1581622"/>
    <s v="Non-RFID Card Member"/>
    <m/>
    <m/>
    <n v="53209"/>
    <s v="UNITED STATES"/>
    <s v="Single Ride"/>
    <n v="957"/>
    <x v="53"/>
    <n v="43.074655999999997"/>
    <n v="-87.889011999999994"/>
    <x v="2"/>
    <n v="43.048200000000001"/>
    <n v="-87.900859999999994"/>
    <n v="47"/>
    <n v="6"/>
    <n v="7.1"/>
    <n v="6.7"/>
    <n v="282"/>
    <n v="-1"/>
    <d v="2017-04-15T00:00:00"/>
    <d v="2017-04-01T00:00:00"/>
    <d v="2017-04-15T00:00:00"/>
    <s v="Saturday"/>
    <d v="1899-12-30T13:52:36"/>
    <d v="1899-12-30T14:00:00"/>
    <n v="1"/>
    <d v="2017-04-15T00:00:00"/>
    <d v="2017-04-01T00:00:00"/>
    <d v="2017-04-15T00:00:00"/>
    <s v="Saturday"/>
    <d v="1899-12-30T14:39:33"/>
    <d v="1899-12-30T15:00:00"/>
    <s v="One Way"/>
  </r>
  <r>
    <n v="1581845"/>
    <s v="Non-RFID Card Member"/>
    <m/>
    <m/>
    <n v="53226"/>
    <s v="UNITED STATES"/>
    <s v="Single Ride"/>
    <n v="5514"/>
    <x v="11"/>
    <n v="43.04804"/>
    <n v="-87.896720000000002"/>
    <x v="22"/>
    <n v="43.058010000000003"/>
    <n v="-87.877300000000005"/>
    <n v="65"/>
    <n v="9"/>
    <n v="9.8000000000000007"/>
    <n v="9.3000000000000007"/>
    <n v="390"/>
    <n v="-1"/>
    <d v="2017-04-15T00:00:00"/>
    <d v="2017-04-01T00:00:00"/>
    <d v="2017-04-15T00:00:00"/>
    <s v="Saturday"/>
    <d v="1899-12-30T14:33:36"/>
    <d v="1899-12-30T15:00:00"/>
    <n v="1"/>
    <d v="2017-04-15T00:00:00"/>
    <d v="2017-04-01T00:00:00"/>
    <d v="2017-04-15T00:00:00"/>
    <s v="Saturday"/>
    <d v="1899-12-30T15:38:59"/>
    <d v="1899-12-30T16:00:00"/>
    <s v="One Way"/>
  </r>
  <r>
    <n v="1581851"/>
    <s v="Non-RFID Card Member"/>
    <m/>
    <m/>
    <n v="10026"/>
    <s v="UNITED STATES"/>
    <s v="Single Ride"/>
    <n v="5489"/>
    <x v="11"/>
    <n v="43.04804"/>
    <n v="-87.896720000000002"/>
    <x v="22"/>
    <n v="43.058010000000003"/>
    <n v="-87.877300000000005"/>
    <n v="64"/>
    <n v="6"/>
    <n v="9.6"/>
    <n v="9.1"/>
    <n v="384"/>
    <n v="-1"/>
    <d v="2017-04-15T00:00:00"/>
    <d v="2017-04-01T00:00:00"/>
    <d v="2017-04-15T00:00:00"/>
    <s v="Saturday"/>
    <d v="1899-12-30T14:34:27"/>
    <d v="1899-12-30T15:00:00"/>
    <n v="1"/>
    <d v="2017-04-15T00:00:00"/>
    <d v="2017-04-01T00:00:00"/>
    <d v="2017-04-15T00:00:00"/>
    <s v="Saturday"/>
    <d v="1899-12-30T15:38:59"/>
    <d v="1899-12-30T16:00:00"/>
    <s v="One Way"/>
  </r>
  <r>
    <n v="1581943"/>
    <s v="Non-RFID Card Member"/>
    <m/>
    <m/>
    <n v="11790"/>
    <s v="UNITED STATES"/>
    <s v="Single Ride"/>
    <n v="38"/>
    <x v="24"/>
    <n v="43.040154000000001"/>
    <n v="-87.932113000000001"/>
    <x v="31"/>
    <n v="43.040154000000001"/>
    <n v="-87.932113000000001"/>
    <n v="83"/>
    <n v="9"/>
    <n v="12.5"/>
    <n v="11.8"/>
    <n v="498"/>
    <n v="-1"/>
    <d v="2017-04-15T00:00:00"/>
    <d v="2017-04-01T00:00:00"/>
    <d v="2017-04-15T00:00:00"/>
    <s v="Saturday"/>
    <d v="1899-12-30T14:51:18"/>
    <d v="1899-12-30T15:00:00"/>
    <n v="1"/>
    <d v="2017-04-15T00:00:00"/>
    <d v="2017-04-01T00:00:00"/>
    <d v="2017-04-15T00:00:00"/>
    <s v="Saturday"/>
    <d v="1899-12-30T16:14:16"/>
    <d v="1899-12-30T16:00:00"/>
    <s v="Round Trip"/>
  </r>
  <r>
    <n v="1581996"/>
    <s v="Non-RFID Card Member"/>
    <m/>
    <m/>
    <n v="53050"/>
    <s v="UNITED STATES"/>
    <s v="Single Ride"/>
    <n v="5429"/>
    <x v="25"/>
    <n v="43.058010000000003"/>
    <n v="-87.877300000000005"/>
    <x v="12"/>
    <n v="43.036900000000003"/>
    <n v="-87.89667"/>
    <n v="31"/>
    <n v="3"/>
    <n v="4.7"/>
    <n v="4.4000000000000004"/>
    <n v="186"/>
    <n v="-1"/>
    <d v="2017-04-15T00:00:00"/>
    <d v="2017-04-01T00:00:00"/>
    <d v="2017-04-15T00:00:00"/>
    <s v="Saturday"/>
    <d v="1899-12-30T15:01:54"/>
    <d v="1899-12-30T15:00:00"/>
    <n v="1"/>
    <d v="2017-04-15T00:00:00"/>
    <d v="2017-04-01T00:00:00"/>
    <d v="2017-04-15T00:00:00"/>
    <s v="Saturday"/>
    <d v="1899-12-30T15:32:26"/>
    <d v="1899-12-30T16:00:00"/>
    <s v="One Way"/>
  </r>
  <r>
    <n v="1561800"/>
    <s v="Non-RFID Card Member"/>
    <m/>
    <m/>
    <n v="53217"/>
    <s v="UNITED STATES"/>
    <s v="Single Ride"/>
    <n v="19"/>
    <x v="27"/>
    <n v="43.074890000000003"/>
    <n v="-87.882810000000006"/>
    <x v="25"/>
    <n v="43.074890000000003"/>
    <n v="-87.882810000000006"/>
    <n v="115"/>
    <n v="12"/>
    <n v="17.3"/>
    <n v="16.399999999999999"/>
    <n v="690"/>
    <n v="-1"/>
    <d v="2017-04-15T00:00:00"/>
    <d v="2017-04-01T00:00:00"/>
    <d v="2017-04-15T00:00:00"/>
    <s v="Saturday"/>
    <d v="1899-12-30T15:06:38"/>
    <d v="1899-12-30T15:00:00"/>
    <n v="1"/>
    <d v="2017-04-15T00:00:00"/>
    <d v="2017-04-01T00:00:00"/>
    <d v="2017-04-15T00:00:00"/>
    <s v="Saturday"/>
    <d v="1899-12-30T17:01:48"/>
    <d v="1899-12-30T17:00:00"/>
    <s v="Round Trip"/>
  </r>
  <r>
    <n v="1582044"/>
    <s v="Non-RFID Card Member"/>
    <m/>
    <m/>
    <n v="53022"/>
    <s v="UNITED STATES"/>
    <s v="Single Ride"/>
    <n v="5574"/>
    <x v="3"/>
    <n v="43.03519"/>
    <n v="-87.907390000000007"/>
    <x v="6"/>
    <n v="43.03519"/>
    <n v="-87.907390000000007"/>
    <n v="46"/>
    <n v="6"/>
    <n v="6.9"/>
    <n v="6.6"/>
    <n v="276"/>
    <n v="-1"/>
    <d v="2017-04-15T00:00:00"/>
    <d v="2017-04-01T00:00:00"/>
    <d v="2017-04-15T00:00:00"/>
    <s v="Saturday"/>
    <d v="1899-12-30T15:09:04"/>
    <d v="1899-12-30T15:00:00"/>
    <n v="1"/>
    <d v="2017-04-15T00:00:00"/>
    <d v="2017-04-01T00:00:00"/>
    <d v="2017-04-15T00:00:00"/>
    <s v="Saturday"/>
    <d v="1899-12-30T15:55:22"/>
    <d v="1899-12-30T16:00:00"/>
    <s v="Round Trip"/>
  </r>
  <r>
    <n v="1582068"/>
    <s v="Non-RFID Card Member"/>
    <m/>
    <m/>
    <n v="53149"/>
    <s v="UNITED STATES"/>
    <s v="Single Ride"/>
    <n v="976"/>
    <x v="38"/>
    <n v="43.058619999999998"/>
    <n v="-87.885319999999993"/>
    <x v="30"/>
    <n v="43.004728999999998"/>
    <n v="-87.905463999999995"/>
    <n v="142"/>
    <n v="15"/>
    <n v="18"/>
    <n v="17.100000000000001"/>
    <n v="720"/>
    <n v="-1"/>
    <d v="2017-04-15T00:00:00"/>
    <d v="2017-04-01T00:00:00"/>
    <d v="2017-04-15T00:00:00"/>
    <s v="Saturday"/>
    <d v="1899-12-30T15:13:03"/>
    <d v="1899-12-30T15:00:00"/>
    <n v="1"/>
    <d v="2017-04-15T00:00:00"/>
    <d v="2017-04-01T00:00:00"/>
    <d v="2017-04-15T00:00:00"/>
    <s v="Saturday"/>
    <d v="1899-12-30T17:35:46"/>
    <d v="1899-12-30T18:00:00"/>
    <s v="One Way"/>
  </r>
  <r>
    <n v="1582070"/>
    <s v="Non-RFID Card Member"/>
    <m/>
    <m/>
    <n v="53211"/>
    <s v="UNITED STATES"/>
    <s v="Single Ride"/>
    <n v="5567"/>
    <x v="25"/>
    <n v="43.058010000000003"/>
    <n v="-87.877300000000005"/>
    <x v="22"/>
    <n v="43.058010000000003"/>
    <n v="-87.877300000000005"/>
    <n v="105"/>
    <n v="12"/>
    <n v="15.8"/>
    <n v="15"/>
    <n v="630"/>
    <n v="-1"/>
    <d v="2017-04-15T00:00:00"/>
    <d v="2017-04-01T00:00:00"/>
    <d v="2017-04-15T00:00:00"/>
    <s v="Saturday"/>
    <d v="1899-12-30T15:13:30"/>
    <d v="1899-12-30T15:00:00"/>
    <n v="1"/>
    <d v="2017-04-15T00:00:00"/>
    <d v="2017-04-01T00:00:00"/>
    <d v="2017-04-15T00:00:00"/>
    <s v="Saturday"/>
    <d v="1899-12-30T16:58:18"/>
    <d v="1899-12-30T17:00:00"/>
    <s v="Round Trip"/>
  </r>
  <r>
    <n v="1582081"/>
    <s v="Non-RFID Card Member"/>
    <m/>
    <m/>
    <n v="60609"/>
    <s v="UNITED STATES"/>
    <s v="Single Ride"/>
    <n v="200"/>
    <x v="37"/>
    <n v="43.036900000000003"/>
    <n v="-87.89667"/>
    <x v="12"/>
    <n v="43.036900000000003"/>
    <n v="-87.89667"/>
    <n v="19"/>
    <n v="3"/>
    <n v="2.9"/>
    <n v="2.7"/>
    <n v="114"/>
    <n v="-1"/>
    <d v="2017-04-15T00:00:00"/>
    <d v="2017-04-01T00:00:00"/>
    <d v="2017-04-15T00:00:00"/>
    <s v="Saturday"/>
    <d v="1899-12-30T15:16:09"/>
    <d v="1899-12-30T15:00:00"/>
    <n v="1"/>
    <d v="2017-04-15T00:00:00"/>
    <d v="2017-04-01T00:00:00"/>
    <d v="2017-04-15T00:00:00"/>
    <s v="Saturday"/>
    <d v="1899-12-30T15:35:54"/>
    <d v="1899-12-30T16:00:00"/>
    <s v="Round Trip"/>
  </r>
  <r>
    <n v="1581024"/>
    <s v="Non-RFID Card Member"/>
    <m/>
    <m/>
    <n v="11746"/>
    <s v="UNITED STATES"/>
    <s v="Single Ride"/>
    <n v="46"/>
    <x v="3"/>
    <n v="43.03519"/>
    <n v="-87.907390000000007"/>
    <x v="22"/>
    <n v="43.058010000000003"/>
    <n v="-87.877300000000005"/>
    <n v="67"/>
    <n v="9"/>
    <n v="10.1"/>
    <n v="9.5"/>
    <n v="402"/>
    <n v="-1"/>
    <d v="2017-04-15T00:00:00"/>
    <d v="2017-04-01T00:00:00"/>
    <d v="2017-04-15T00:00:00"/>
    <s v="Saturday"/>
    <d v="1899-12-30T15:23:55"/>
    <d v="1899-12-30T15:00:00"/>
    <n v="1"/>
    <d v="2017-04-15T00:00:00"/>
    <d v="2017-04-01T00:00:00"/>
    <d v="2017-04-15T00:00:00"/>
    <s v="Saturday"/>
    <d v="1899-12-30T16:30:51"/>
    <d v="1899-12-30T17:00:00"/>
    <s v="One Way"/>
  </r>
  <r>
    <n v="1582180"/>
    <s v="Non-RFID Card Member"/>
    <m/>
    <m/>
    <n v="61364"/>
    <s v="UNITED STATES"/>
    <s v="Single Ride"/>
    <n v="5527"/>
    <x v="29"/>
    <n v="43.052549999999997"/>
    <n v="-87.909329999999997"/>
    <x v="4"/>
    <n v="43.042490000000001"/>
    <n v="-87.909959999999998"/>
    <n v="15"/>
    <n v="3"/>
    <n v="2.2999999999999998"/>
    <n v="2.1"/>
    <n v="90"/>
    <n v="-1"/>
    <d v="2017-04-15T00:00:00"/>
    <d v="2017-04-01T00:00:00"/>
    <d v="2017-04-15T00:00:00"/>
    <s v="Saturday"/>
    <d v="1899-12-30T15:32:41"/>
    <d v="1899-12-30T16:00:00"/>
    <n v="1"/>
    <d v="2017-04-15T00:00:00"/>
    <d v="2017-04-01T00:00:00"/>
    <d v="2017-04-15T00:00:00"/>
    <s v="Saturday"/>
    <d v="1899-12-30T15:47:25"/>
    <d v="1899-12-30T16:00:00"/>
    <s v="One Way"/>
  </r>
  <r>
    <n v="1582180"/>
    <s v="Non-RFID Card Member"/>
    <m/>
    <m/>
    <n v="61364"/>
    <s v="UNITED STATES"/>
    <s v="Single Ride"/>
    <n v="5444"/>
    <x v="29"/>
    <n v="43.052549999999997"/>
    <n v="-87.909329999999997"/>
    <x v="4"/>
    <n v="43.042490000000001"/>
    <n v="-87.909959999999998"/>
    <n v="14"/>
    <n v="3"/>
    <n v="2.1"/>
    <n v="2"/>
    <n v="84"/>
    <n v="-1"/>
    <d v="2017-04-15T00:00:00"/>
    <d v="2017-04-01T00:00:00"/>
    <d v="2017-04-15T00:00:00"/>
    <s v="Saturday"/>
    <d v="1899-12-30T15:33:19"/>
    <d v="1899-12-30T16:00:00"/>
    <n v="1"/>
    <d v="2017-04-15T00:00:00"/>
    <d v="2017-04-01T00:00:00"/>
    <d v="2017-04-15T00:00:00"/>
    <s v="Saturday"/>
    <d v="1899-12-30T15:47:31"/>
    <d v="1899-12-30T16:00:00"/>
    <s v="One Way"/>
  </r>
  <r>
    <n v="1571867"/>
    <s v="Non-RFID Card Member"/>
    <m/>
    <m/>
    <n v="53051"/>
    <s v="UNITED STATES"/>
    <s v="Single Ride"/>
    <n v="11107"/>
    <x v="37"/>
    <n v="43.036900000000003"/>
    <n v="-87.89667"/>
    <x v="1"/>
    <n v="43.03886"/>
    <n v="-87.902720000000002"/>
    <n v="37"/>
    <n v="6"/>
    <n v="5.6"/>
    <n v="5.3"/>
    <n v="222"/>
    <n v="-1"/>
    <d v="2017-04-15T00:00:00"/>
    <d v="2017-04-01T00:00:00"/>
    <d v="2017-04-15T00:00:00"/>
    <s v="Saturday"/>
    <d v="1899-12-30T15:48:13"/>
    <d v="1899-12-30T16:00:00"/>
    <n v="1"/>
    <d v="2017-04-15T00:00:00"/>
    <d v="2017-04-01T00:00:00"/>
    <d v="2017-04-15T00:00:00"/>
    <s v="Saturday"/>
    <d v="1899-12-30T16:25:52"/>
    <d v="1899-12-30T16:00:00"/>
    <s v="One Way"/>
  </r>
  <r>
    <n v="1582271"/>
    <s v="Non-RFID Card Member"/>
    <m/>
    <m/>
    <n v="53213"/>
    <s v="UNITED STATES"/>
    <s v="Single Ride"/>
    <n v="166"/>
    <x v="55"/>
    <n v="43.052630000000001"/>
    <n v="-88.016319999999993"/>
    <x v="56"/>
    <n v="43.052630000000001"/>
    <n v="-88.016319999999993"/>
    <n v="51"/>
    <n v="6"/>
    <n v="7.7"/>
    <n v="7.3"/>
    <n v="306"/>
    <n v="-1"/>
    <d v="2017-04-15T00:00:00"/>
    <d v="2017-04-01T00:00:00"/>
    <d v="2017-04-15T00:00:00"/>
    <s v="Saturday"/>
    <d v="1899-12-30T15:48:19"/>
    <d v="1899-12-30T16:00:00"/>
    <n v="1"/>
    <d v="2017-04-15T00:00:00"/>
    <d v="2017-04-01T00:00:00"/>
    <d v="2017-04-15T00:00:00"/>
    <s v="Saturday"/>
    <d v="1899-12-30T16:39:26"/>
    <d v="1899-12-30T17:00:00"/>
    <s v="Round Trip"/>
  </r>
  <r>
    <n v="1582273"/>
    <s v="Non-RFID Card Member"/>
    <m/>
    <m/>
    <n v="53075"/>
    <s v="UNITED STATES"/>
    <s v="Single Ride"/>
    <n v="5442"/>
    <x v="29"/>
    <n v="43.052549999999997"/>
    <n v="-87.909329999999997"/>
    <x v="16"/>
    <n v="43.052549999999997"/>
    <n v="-87.909329999999997"/>
    <n v="32"/>
    <n v="3"/>
    <n v="4.8"/>
    <n v="4.5999999999999996"/>
    <n v="192"/>
    <n v="-1"/>
    <d v="2017-04-15T00:00:00"/>
    <d v="2017-04-01T00:00:00"/>
    <d v="2017-04-15T00:00:00"/>
    <s v="Saturday"/>
    <d v="1899-12-30T15:49:03"/>
    <d v="1899-12-30T16:00:00"/>
    <n v="1"/>
    <d v="2017-04-15T00:00:00"/>
    <d v="2017-04-01T00:00:00"/>
    <d v="2017-04-15T00:00:00"/>
    <s v="Saturday"/>
    <d v="1899-12-30T16:21:18"/>
    <d v="1899-12-30T16:00:00"/>
    <s v="Round Trip"/>
  </r>
  <r>
    <n v="1582305"/>
    <s v="Non-RFID Card Member"/>
    <m/>
    <m/>
    <n v="53202"/>
    <s v="UNITED STATES"/>
    <s v="Single Ride"/>
    <n v="5520"/>
    <x v="38"/>
    <n v="43.058619999999998"/>
    <n v="-87.885319999999993"/>
    <x v="22"/>
    <n v="43.058010000000003"/>
    <n v="-87.877300000000005"/>
    <n v="19"/>
    <n v="3"/>
    <n v="2.9"/>
    <n v="2.7"/>
    <n v="114"/>
    <n v="-1"/>
    <d v="2017-04-15T00:00:00"/>
    <d v="2017-04-01T00:00:00"/>
    <d v="2017-04-15T00:00:00"/>
    <s v="Saturday"/>
    <d v="1899-12-30T15:52:21"/>
    <d v="1899-12-30T16:00:00"/>
    <n v="1"/>
    <d v="2017-04-15T00:00:00"/>
    <d v="2017-04-01T00:00:00"/>
    <d v="2017-04-15T00:00:00"/>
    <s v="Saturday"/>
    <d v="1899-12-30T16:11:00"/>
    <d v="1899-12-30T16:00:00"/>
    <s v="One Way"/>
  </r>
  <r>
    <n v="1581823"/>
    <s v="Non-RFID Card Member"/>
    <m/>
    <m/>
    <n v="7031"/>
    <s v="UNITED STATES"/>
    <s v="Single Ride"/>
    <n v="200"/>
    <x v="37"/>
    <n v="43.036900000000003"/>
    <n v="-87.89667"/>
    <x v="26"/>
    <n v="43.053040000000003"/>
    <n v="-87.897660000000002"/>
    <n v="27"/>
    <n v="3"/>
    <n v="4.0999999999999996"/>
    <n v="3.8"/>
    <n v="162"/>
    <n v="-1"/>
    <d v="2017-04-15T00:00:00"/>
    <d v="2017-04-01T00:00:00"/>
    <d v="2017-04-15T00:00:00"/>
    <s v="Saturday"/>
    <d v="1899-12-30T15:58:25"/>
    <d v="1899-12-30T16:00:00"/>
    <n v="1"/>
    <d v="2017-04-15T00:00:00"/>
    <d v="2017-04-01T00:00:00"/>
    <d v="2017-04-15T00:00:00"/>
    <s v="Saturday"/>
    <d v="1899-12-30T16:25:14"/>
    <d v="1899-12-30T16:00:00"/>
    <s v="One Way"/>
  </r>
  <r>
    <n v="1582371"/>
    <s v="Non-RFID Card Member"/>
    <m/>
    <m/>
    <n v="60004"/>
    <s v="UNITED STATES"/>
    <s v="Single Ride"/>
    <n v="5473"/>
    <x v="24"/>
    <n v="43.040154000000001"/>
    <n v="-87.932113000000001"/>
    <x v="22"/>
    <n v="43.058010000000003"/>
    <n v="-87.877300000000005"/>
    <n v="50"/>
    <n v="6"/>
    <n v="7.5"/>
    <n v="7.1"/>
    <n v="300"/>
    <n v="-1"/>
    <d v="2017-04-15T00:00:00"/>
    <d v="2017-04-01T00:00:00"/>
    <d v="2017-04-15T00:00:00"/>
    <s v="Saturday"/>
    <d v="1899-12-30T16:02:58"/>
    <d v="1899-12-30T16:00:00"/>
    <n v="1"/>
    <d v="2017-04-15T00:00:00"/>
    <d v="2017-04-01T00:00:00"/>
    <d v="2017-04-15T00:00:00"/>
    <s v="Saturday"/>
    <d v="1899-12-30T16:52:04"/>
    <d v="1899-12-30T17:00:00"/>
    <s v="One Way"/>
  </r>
  <r>
    <n v="1582399"/>
    <s v="Non-RFID Card Member"/>
    <m/>
    <m/>
    <n v="53012"/>
    <s v="UNITED STATES"/>
    <s v="Single Ride"/>
    <n v="11088"/>
    <x v="25"/>
    <n v="43.058010000000003"/>
    <n v="-87.877300000000005"/>
    <x v="35"/>
    <n v="43.066893999999998"/>
    <n v="-87.877936000000005"/>
    <n v="14"/>
    <n v="3"/>
    <n v="2.1"/>
    <n v="2"/>
    <n v="84"/>
    <n v="-1"/>
    <d v="2017-04-15T00:00:00"/>
    <d v="2017-04-01T00:00:00"/>
    <d v="2017-04-15T00:00:00"/>
    <s v="Saturday"/>
    <d v="1899-12-30T16:11:32"/>
    <d v="1899-12-30T16:00:00"/>
    <n v="1"/>
    <d v="2017-04-15T00:00:00"/>
    <d v="2017-04-01T00:00:00"/>
    <d v="2017-04-15T00:00:00"/>
    <s v="Saturday"/>
    <d v="1899-12-30T16:25:34"/>
    <d v="1899-12-30T16:00:00"/>
    <s v="One Way"/>
  </r>
  <r>
    <n v="1582495"/>
    <s v="Non-RFID Card Member"/>
    <m/>
    <m/>
    <n v="53154"/>
    <s v="UNITED STATES"/>
    <s v="Single Ride"/>
    <n v="5565"/>
    <x v="9"/>
    <n v="43.05097"/>
    <n v="-87.906440000000003"/>
    <x v="12"/>
    <n v="43.036900000000003"/>
    <n v="-87.89667"/>
    <n v="24"/>
    <n v="3"/>
    <n v="3.6"/>
    <n v="3.4"/>
    <n v="144"/>
    <n v="-1"/>
    <d v="2017-04-15T00:00:00"/>
    <d v="2017-04-01T00:00:00"/>
    <d v="2017-04-15T00:00:00"/>
    <s v="Saturday"/>
    <d v="1899-12-30T16:32:39"/>
    <d v="1899-12-30T17:00:00"/>
    <n v="1"/>
    <d v="2017-04-15T00:00:00"/>
    <d v="2017-04-01T00:00:00"/>
    <d v="2017-04-15T00:00:00"/>
    <s v="Saturday"/>
    <d v="1899-12-30T16:56:56"/>
    <d v="1899-12-30T17:00:00"/>
    <s v="One Way"/>
  </r>
  <r>
    <n v="1582578"/>
    <s v="Non-RFID Card Member"/>
    <m/>
    <m/>
    <n v="60622"/>
    <s v="UNITED STATES"/>
    <s v="Single Ride"/>
    <n v="5584"/>
    <x v="14"/>
    <n v="43.05536"/>
    <n v="-87.90504"/>
    <x v="43"/>
    <n v="43.031480000000002"/>
    <n v="-87.908169999999998"/>
    <n v="20"/>
    <n v="3"/>
    <n v="3"/>
    <n v="2.9"/>
    <n v="120"/>
    <n v="-1"/>
    <d v="2017-04-15T00:00:00"/>
    <d v="2017-04-01T00:00:00"/>
    <d v="2017-04-15T00:00:00"/>
    <s v="Saturday"/>
    <d v="1899-12-30T16:45:16"/>
    <d v="1899-12-30T17:00:00"/>
    <n v="1"/>
    <d v="2017-04-15T00:00:00"/>
    <d v="2017-04-01T00:00:00"/>
    <d v="2017-04-15T00:00:00"/>
    <s v="Saturday"/>
    <d v="1899-12-30T17:05:26"/>
    <d v="1899-12-30T17:00:00"/>
    <s v="One Way"/>
  </r>
  <r>
    <n v="1582597"/>
    <s v="Non-RFID Card Member"/>
    <m/>
    <m/>
    <n v="53211"/>
    <s v="UNITED STATES"/>
    <s v="Single Ride"/>
    <n v="5489"/>
    <x v="22"/>
    <n v="43.066893999999998"/>
    <n v="-87.877936000000005"/>
    <x v="35"/>
    <n v="43.066893999999998"/>
    <n v="-87.877936000000005"/>
    <n v="17"/>
    <n v="3"/>
    <n v="2.6"/>
    <n v="2.4"/>
    <n v="102"/>
    <n v="-1"/>
    <d v="2017-04-15T00:00:00"/>
    <d v="2017-04-01T00:00:00"/>
    <d v="2017-04-15T00:00:00"/>
    <s v="Saturday"/>
    <d v="1899-12-30T16:49:11"/>
    <d v="1899-12-30T17:00:00"/>
    <n v="1"/>
    <d v="2017-04-15T00:00:00"/>
    <d v="2017-04-01T00:00:00"/>
    <d v="2017-04-15T00:00:00"/>
    <s v="Saturday"/>
    <d v="1899-12-30T17:06:47"/>
    <d v="1899-12-30T17:00:00"/>
    <s v="Round Trip"/>
  </r>
  <r>
    <n v="1517713"/>
    <s v="Non-RFID Card Member"/>
    <m/>
    <m/>
    <n v="53211"/>
    <s v="UNITED STATES"/>
    <s v="Single Ride"/>
    <n v="5504"/>
    <x v="22"/>
    <n v="43.066893999999998"/>
    <n v="-87.877936000000005"/>
    <x v="35"/>
    <n v="43.066893999999998"/>
    <n v="-87.877936000000005"/>
    <n v="34"/>
    <n v="3"/>
    <n v="5.0999999999999996"/>
    <n v="4.8"/>
    <n v="204"/>
    <n v="-1"/>
    <d v="2017-04-15T00:00:00"/>
    <d v="2017-04-01T00:00:00"/>
    <d v="2017-04-15T00:00:00"/>
    <s v="Saturday"/>
    <d v="1899-12-30T17:02:02"/>
    <d v="1899-12-30T17:00:00"/>
    <n v="1"/>
    <d v="2017-04-15T00:00:00"/>
    <d v="2017-04-01T00:00:00"/>
    <d v="2017-04-15T00:00:00"/>
    <s v="Saturday"/>
    <d v="1899-12-30T17:36:21"/>
    <d v="1899-12-30T18:00:00"/>
    <s v="Round Trip"/>
  </r>
  <r>
    <n v="1582686"/>
    <s v="Non-RFID Card Member"/>
    <m/>
    <m/>
    <n v="60051"/>
    <s v="UNITED STATES"/>
    <s v="Single Ride"/>
    <n v="5564"/>
    <x v="0"/>
    <n v="43.042490000000001"/>
    <n v="-87.909959999999998"/>
    <x v="6"/>
    <n v="43.03519"/>
    <n v="-87.907390000000007"/>
    <n v="13"/>
    <n v="3"/>
    <n v="2"/>
    <n v="1.9"/>
    <n v="78"/>
    <n v="-1"/>
    <d v="2017-04-15T00:00:00"/>
    <d v="2017-04-01T00:00:00"/>
    <d v="2017-04-15T00:00:00"/>
    <s v="Saturday"/>
    <d v="1899-12-30T17:15:15"/>
    <d v="1899-12-30T17:00:00"/>
    <n v="1"/>
    <d v="2017-04-15T00:00:00"/>
    <d v="2017-04-01T00:00:00"/>
    <d v="2017-04-15T00:00:00"/>
    <s v="Saturday"/>
    <d v="1899-12-30T17:28:55"/>
    <d v="1899-12-30T17:00:00"/>
    <s v="One Way"/>
  </r>
  <r>
    <n v="1582764"/>
    <s v="Non-RFID Card Member"/>
    <m/>
    <m/>
    <n v="53212"/>
    <s v="UNITED STATES"/>
    <s v="Single Ride"/>
    <n v="2968"/>
    <x v="38"/>
    <n v="43.058619999999998"/>
    <n v="-87.885319999999993"/>
    <x v="10"/>
    <n v="43.058619999999998"/>
    <n v="-87.885319999999993"/>
    <n v="77"/>
    <n v="9"/>
    <n v="11.6"/>
    <n v="11"/>
    <n v="462"/>
    <n v="-1"/>
    <d v="2017-04-15T00:00:00"/>
    <d v="2017-04-01T00:00:00"/>
    <d v="2017-04-15T00:00:00"/>
    <s v="Saturday"/>
    <d v="1899-12-30T17:30:50"/>
    <d v="1899-12-30T18:00:00"/>
    <n v="1"/>
    <d v="2017-04-15T00:00:00"/>
    <d v="2017-04-01T00:00:00"/>
    <d v="2017-04-15T00:00:00"/>
    <s v="Saturday"/>
    <d v="1899-12-30T18:47:10"/>
    <d v="1899-12-30T19:00:00"/>
    <s v="Round Trip"/>
  </r>
  <r>
    <n v="1582774"/>
    <s v="Non-RFID Card Member"/>
    <m/>
    <m/>
    <m/>
    <s v="UNITED STATES"/>
    <s v="Single Ride"/>
    <n v="168"/>
    <x v="10"/>
    <n v="43.060786"/>
    <n v="-87.883825999999999"/>
    <x v="53"/>
    <n v="43.060786"/>
    <n v="-87.883825999999999"/>
    <n v="50"/>
    <n v="6"/>
    <n v="7.5"/>
    <n v="7.1"/>
    <n v="300"/>
    <n v="-1"/>
    <d v="2017-04-15T00:00:00"/>
    <d v="2017-04-01T00:00:00"/>
    <d v="2017-04-15T00:00:00"/>
    <s v="Saturday"/>
    <d v="1899-12-30T17:32:42"/>
    <d v="1899-12-30T18:00:00"/>
    <n v="1"/>
    <d v="2017-04-15T00:00:00"/>
    <d v="2017-04-01T00:00:00"/>
    <d v="2017-04-15T00:00:00"/>
    <s v="Saturday"/>
    <d v="1899-12-30T18:22:31"/>
    <d v="1899-12-30T18:00:00"/>
    <s v="Round Trip"/>
  </r>
  <r>
    <n v="1582852"/>
    <s v="Non-RFID Card Member"/>
    <m/>
    <m/>
    <m/>
    <s v="UNITED STATES"/>
    <s v="Single Ride"/>
    <n v="333"/>
    <x v="20"/>
    <n v="43.049230000000001"/>
    <n v="-87.911940000000001"/>
    <x v="3"/>
    <n v="43.03913"/>
    <n v="-87.916150000000002"/>
    <n v="13"/>
    <n v="3"/>
    <n v="2"/>
    <n v="1.9"/>
    <n v="78"/>
    <n v="-1"/>
    <d v="2017-04-15T00:00:00"/>
    <d v="2017-04-01T00:00:00"/>
    <d v="2017-04-15T00:00:00"/>
    <s v="Saturday"/>
    <d v="1899-12-30T17:50:52"/>
    <d v="1899-12-30T18:00:00"/>
    <n v="1"/>
    <d v="2017-04-15T00:00:00"/>
    <d v="2017-04-01T00:00:00"/>
    <d v="2017-04-15T00:00:00"/>
    <s v="Saturday"/>
    <d v="1899-12-30T18:03:33"/>
    <d v="1899-12-30T18:00:00"/>
    <s v="One Way"/>
  </r>
  <r>
    <n v="1582863"/>
    <s v="Non-RFID Card Member"/>
    <m/>
    <m/>
    <n v="61081"/>
    <s v="UNITED STATES"/>
    <s v="Single Ride"/>
    <n v="11094"/>
    <x v="20"/>
    <n v="43.049230000000001"/>
    <n v="-87.911940000000001"/>
    <x v="3"/>
    <n v="43.03913"/>
    <n v="-87.916150000000002"/>
    <n v="12"/>
    <n v="3"/>
    <n v="1.8"/>
    <n v="1.7"/>
    <n v="72"/>
    <n v="-1"/>
    <d v="2017-04-15T00:00:00"/>
    <d v="2017-04-01T00:00:00"/>
    <d v="2017-04-15T00:00:00"/>
    <s v="Saturday"/>
    <d v="1899-12-30T17:51:53"/>
    <d v="1899-12-30T18:00:00"/>
    <n v="1"/>
    <d v="2017-04-15T00:00:00"/>
    <d v="2017-04-01T00:00:00"/>
    <d v="2017-04-15T00:00:00"/>
    <s v="Saturday"/>
    <d v="1899-12-30T18:03:28"/>
    <d v="1899-12-30T18:00:00"/>
    <s v="One Way"/>
  </r>
  <r>
    <n v="1435313"/>
    <s v="Non-RFID Card Member"/>
    <m/>
    <m/>
    <n v="53215"/>
    <s v="UNITED STATES"/>
    <s v="Single Ride"/>
    <n v="37"/>
    <x v="46"/>
    <n v="43.026470000000003"/>
    <n v="-87.918040000000005"/>
    <x v="12"/>
    <n v="43.036900000000003"/>
    <n v="-87.89667"/>
    <n v="49"/>
    <n v="6"/>
    <n v="7.4"/>
    <n v="7"/>
    <n v="294"/>
    <n v="-1"/>
    <d v="2017-04-15T00:00:00"/>
    <d v="2017-04-01T00:00:00"/>
    <d v="2017-04-15T00:00:00"/>
    <s v="Saturday"/>
    <d v="1899-12-30T18:02:28"/>
    <d v="1899-12-30T18:00:00"/>
    <n v="1"/>
    <d v="2017-04-15T00:00:00"/>
    <d v="2017-04-01T00:00:00"/>
    <d v="2017-04-15T00:00:00"/>
    <s v="Saturday"/>
    <d v="1899-12-30T18:51:33"/>
    <d v="1899-12-30T19:00:00"/>
    <s v="One Way"/>
  </r>
  <r>
    <n v="1582987"/>
    <s v="Non-RFID Card Member"/>
    <m/>
    <m/>
    <n v="53132"/>
    <s v="UNITED STATES"/>
    <s v="Single Ride"/>
    <n v="315"/>
    <x v="37"/>
    <n v="43.036900000000003"/>
    <n v="-87.89667"/>
    <x v="12"/>
    <n v="43.036900000000003"/>
    <n v="-87.89667"/>
    <n v="80"/>
    <n v="9"/>
    <n v="12"/>
    <n v="11.4"/>
    <n v="480"/>
    <n v="-1"/>
    <d v="2017-04-15T00:00:00"/>
    <d v="2017-04-01T00:00:00"/>
    <d v="2017-04-15T00:00:00"/>
    <s v="Saturday"/>
    <d v="1899-12-30T18:24:15"/>
    <d v="1899-12-30T18:00:00"/>
    <n v="1"/>
    <d v="2017-04-15T00:00:00"/>
    <d v="2017-04-01T00:00:00"/>
    <d v="2017-04-15T00:00:00"/>
    <s v="Saturday"/>
    <d v="1899-12-30T19:44:21"/>
    <d v="1899-12-30T20:00:00"/>
    <s v="Round Trip"/>
  </r>
  <r>
    <n v="1581796"/>
    <s v="Non-RFID Card Member"/>
    <m/>
    <m/>
    <n v="53202"/>
    <s v="UNITED STATES"/>
    <s v="Single Ride"/>
    <n v="224"/>
    <x v="41"/>
    <n v="43.031480000000002"/>
    <n v="-87.908169999999998"/>
    <x v="11"/>
    <n v="43.052460000000004"/>
    <n v="-87.891000000000005"/>
    <n v="24"/>
    <n v="3"/>
    <n v="3.6"/>
    <n v="3.4"/>
    <n v="144"/>
    <n v="-1"/>
    <d v="2017-04-15T00:00:00"/>
    <d v="2017-04-01T00:00:00"/>
    <d v="2017-04-15T00:00:00"/>
    <s v="Saturday"/>
    <d v="1899-12-30T18:25:51"/>
    <d v="1899-12-30T18:00:00"/>
    <n v="1"/>
    <d v="2017-04-15T00:00:00"/>
    <d v="2017-04-01T00:00:00"/>
    <d v="2017-04-15T00:00:00"/>
    <s v="Saturday"/>
    <d v="1899-12-30T18:49:42"/>
    <d v="1899-12-30T19:00:00"/>
    <s v="One Way"/>
  </r>
  <r>
    <n v="1583003"/>
    <s v="Non-RFID Card Member"/>
    <m/>
    <m/>
    <n v="60647"/>
    <s v="UNITED STATES"/>
    <s v="Single Ride"/>
    <n v="13"/>
    <x v="5"/>
    <n v="43.031320000000001"/>
    <n v="-87.904259999999994"/>
    <x v="33"/>
    <n v="43.04804"/>
    <n v="-87.896720000000002"/>
    <n v="32"/>
    <n v="3"/>
    <n v="4.8"/>
    <n v="4.5999999999999996"/>
    <n v="192"/>
    <n v="-1"/>
    <d v="2017-04-15T00:00:00"/>
    <d v="2017-04-01T00:00:00"/>
    <d v="2017-04-15T00:00:00"/>
    <s v="Saturday"/>
    <d v="1899-12-30T18:29:13"/>
    <d v="1899-12-30T18:00:00"/>
    <n v="1"/>
    <d v="2017-04-15T00:00:00"/>
    <d v="2017-04-01T00:00:00"/>
    <d v="2017-04-15T00:00:00"/>
    <s v="Saturday"/>
    <d v="1899-12-30T19:01:46"/>
    <d v="1899-12-30T19:00:00"/>
    <s v="One Way"/>
  </r>
  <r>
    <n v="1583089"/>
    <s v="Non-RFID Card Member"/>
    <m/>
    <m/>
    <n v="60133"/>
    <s v="UNITED STATES"/>
    <s v="Single Ride"/>
    <n v="11168"/>
    <x v="3"/>
    <n v="43.03519"/>
    <n v="-87.907390000000007"/>
    <x v="16"/>
    <n v="43.052549999999997"/>
    <n v="-87.909329999999997"/>
    <n v="25"/>
    <n v="3"/>
    <n v="3.8"/>
    <n v="3.6"/>
    <n v="150"/>
    <n v="-1"/>
    <d v="2017-04-15T00:00:00"/>
    <d v="2017-04-01T00:00:00"/>
    <d v="2017-04-15T00:00:00"/>
    <s v="Saturday"/>
    <d v="1899-12-30T18:52:05"/>
    <d v="1899-12-30T19:00:00"/>
    <n v="1"/>
    <d v="2017-04-15T00:00:00"/>
    <d v="2017-04-01T00:00:00"/>
    <d v="2017-04-15T00:00:00"/>
    <s v="Saturday"/>
    <d v="1899-12-30T19:17:16"/>
    <d v="1899-12-30T19:00:00"/>
    <s v="One Way"/>
  </r>
  <r>
    <n v="1583143"/>
    <s v="Non-RFID Card Member"/>
    <m/>
    <m/>
    <n v="53221"/>
    <s v="UNITED STATES"/>
    <s v="Single Ride"/>
    <n v="136"/>
    <x v="37"/>
    <n v="43.036900000000003"/>
    <n v="-87.89667"/>
    <x v="12"/>
    <n v="43.036900000000003"/>
    <n v="-87.89667"/>
    <n v="0"/>
    <n v="0"/>
    <n v="0"/>
    <n v="0"/>
    <n v="0"/>
    <n v="-1"/>
    <d v="2017-04-15T00:00:00"/>
    <d v="2017-04-01T00:00:00"/>
    <d v="2017-04-15T00:00:00"/>
    <s v="Saturday"/>
    <d v="1899-12-30T19:07:42"/>
    <d v="1899-12-30T19:00:00"/>
    <n v="1"/>
    <d v="2017-04-15T00:00:00"/>
    <d v="2017-04-01T00:00:00"/>
    <d v="2017-04-15T00:00:00"/>
    <s v="Saturday"/>
    <d v="1899-12-30T19:07:42"/>
    <d v="1899-12-30T19:00:00"/>
    <s v="Round Trip"/>
  </r>
  <r>
    <n v="1583432"/>
    <s v="Non-RFID Card Member"/>
    <m/>
    <m/>
    <n v="41423"/>
    <s v="UNITED STATES"/>
    <s v="Single Ride"/>
    <n v="11142"/>
    <x v="6"/>
    <n v="43.038719999999998"/>
    <n v="-87.905339999999995"/>
    <x v="36"/>
    <n v="43.038719999999998"/>
    <n v="-87.905339999999995"/>
    <n v="55"/>
    <n v="6"/>
    <n v="8.3000000000000007"/>
    <n v="7.8"/>
    <n v="330"/>
    <n v="-1"/>
    <d v="2017-04-15T00:00:00"/>
    <d v="2017-04-01T00:00:00"/>
    <d v="2017-04-15T00:00:00"/>
    <s v="Saturday"/>
    <d v="1899-12-30T21:12:14"/>
    <d v="1899-12-30T21:00:00"/>
    <n v="1"/>
    <d v="2017-04-15T00:00:00"/>
    <d v="2017-04-01T00:00:00"/>
    <d v="2017-04-15T00:00:00"/>
    <s v="Saturday"/>
    <d v="1899-12-30T22:07:06"/>
    <d v="1899-12-30T22:00:00"/>
    <s v="Round Trip"/>
  </r>
  <r>
    <n v="1583285"/>
    <s v="Non-RFID Card Member"/>
    <m/>
    <m/>
    <n v="53211"/>
    <s v="UNITED STATES"/>
    <s v="Single Ride"/>
    <n v="5502"/>
    <x v="54"/>
    <n v="43.024340000000002"/>
    <n v="-87.916753"/>
    <x v="7"/>
    <n v="43.038580000000003"/>
    <n v="-87.90934"/>
    <n v="18"/>
    <n v="3"/>
    <n v="2.7"/>
    <n v="2.6"/>
    <n v="108"/>
    <n v="-1"/>
    <d v="2017-04-15T00:00:00"/>
    <d v="2017-04-01T00:00:00"/>
    <d v="2017-04-15T00:00:00"/>
    <s v="Saturday"/>
    <d v="1899-12-30T21:14:51"/>
    <d v="1899-12-30T21:00:00"/>
    <n v="1"/>
    <d v="2017-04-15T00:00:00"/>
    <d v="2017-04-01T00:00:00"/>
    <d v="2017-04-15T00:00:00"/>
    <s v="Saturday"/>
    <d v="1899-12-30T21:32:49"/>
    <d v="1899-12-30T22:00:00"/>
    <s v="One Way"/>
  </r>
  <r>
    <n v="1583533"/>
    <s v="Non-RFID Card Member"/>
    <m/>
    <m/>
    <n v="53012"/>
    <s v="UNITED STATES"/>
    <s v="Single Ride"/>
    <n v="224"/>
    <x v="12"/>
    <n v="43.052460000000004"/>
    <n v="-87.891000000000005"/>
    <x v="11"/>
    <n v="43.052460000000004"/>
    <n v="-87.891000000000005"/>
    <n v="31"/>
    <n v="3"/>
    <n v="4.7"/>
    <n v="4.4000000000000004"/>
    <n v="186"/>
    <n v="-1"/>
    <d v="2017-04-15T00:00:00"/>
    <d v="2017-04-01T00:00:00"/>
    <d v="2017-04-15T00:00:00"/>
    <s v="Saturday"/>
    <d v="1899-12-30T22:06:51"/>
    <d v="1899-12-30T22:00:00"/>
    <n v="1"/>
    <d v="2017-04-15T00:00:00"/>
    <d v="2017-04-01T00:00:00"/>
    <d v="2017-04-15T00:00:00"/>
    <s v="Saturday"/>
    <d v="1899-12-30T22:37:14"/>
    <d v="1899-12-30T23:00:00"/>
    <s v="Round Trip"/>
  </r>
  <r>
    <n v="1583565"/>
    <s v="Non-RFID Card Member"/>
    <m/>
    <m/>
    <n v="53186"/>
    <s v="UNITED STATES"/>
    <s v="Single Ride"/>
    <n v="5444"/>
    <x v="3"/>
    <n v="43.03519"/>
    <n v="-87.907390000000007"/>
    <x v="6"/>
    <n v="43.03519"/>
    <n v="-87.907390000000007"/>
    <n v="59"/>
    <n v="6"/>
    <n v="8.9"/>
    <n v="8.4"/>
    <n v="354"/>
    <n v="-1"/>
    <d v="2017-04-15T00:00:00"/>
    <d v="2017-04-01T00:00:00"/>
    <d v="2017-04-15T00:00:00"/>
    <s v="Saturday"/>
    <d v="1899-12-30T22:27:20"/>
    <d v="1899-12-30T22:00:00"/>
    <n v="1"/>
    <d v="2017-04-15T00:00:00"/>
    <d v="2017-04-01T00:00:00"/>
    <d v="2017-04-15T00:00:00"/>
    <s v="Saturday"/>
    <d v="1899-12-30T23:26:29"/>
    <d v="1899-12-30T23:00:00"/>
    <s v="Round Trip"/>
  </r>
  <r>
    <n v="1583575"/>
    <s v="Non-RFID Card Member"/>
    <m/>
    <m/>
    <n v="43620"/>
    <s v="UNITED STATES"/>
    <s v="Single Ride"/>
    <n v="307"/>
    <x v="16"/>
    <n v="43.03913"/>
    <n v="-87.916150000000002"/>
    <x v="58"/>
    <n v="43.026229999999998"/>
    <n v="-87.912809999999993"/>
    <n v="12"/>
    <n v="3"/>
    <n v="1.8"/>
    <n v="1.7"/>
    <n v="72"/>
    <n v="-1"/>
    <d v="2017-04-15T00:00:00"/>
    <d v="2017-04-01T00:00:00"/>
    <d v="2017-04-15T00:00:00"/>
    <s v="Saturday"/>
    <d v="1899-12-30T22:37:42"/>
    <d v="1899-12-30T23:00:00"/>
    <n v="1"/>
    <d v="2017-04-15T00:00:00"/>
    <d v="2017-04-01T00:00:00"/>
    <d v="2017-04-15T00:00:00"/>
    <s v="Saturday"/>
    <d v="1899-12-30T22:49:02"/>
    <d v="1899-12-30T23:00:00"/>
    <s v="One Way"/>
  </r>
  <r>
    <n v="1583753"/>
    <s v="Non-RFID Card Member"/>
    <m/>
    <m/>
    <n v="53212"/>
    <s v="UNITED STATES"/>
    <s v="Single Ride"/>
    <n v="11127"/>
    <x v="27"/>
    <n v="43.074890000000003"/>
    <n v="-87.882810000000006"/>
    <x v="26"/>
    <n v="43.053040000000003"/>
    <n v="-87.897660000000002"/>
    <n v="13"/>
    <n v="3"/>
    <n v="2"/>
    <n v="1.9"/>
    <n v="78"/>
    <n v="-1"/>
    <d v="2017-04-16T00:00:00"/>
    <d v="2017-04-01T00:00:00"/>
    <d v="2017-04-16T00:00:00"/>
    <s v="Sunday"/>
    <d v="1899-12-30T04:40:26"/>
    <d v="1899-12-30T05:00:00"/>
    <n v="1"/>
    <d v="2017-04-16T00:00:00"/>
    <d v="2017-04-01T00:00:00"/>
    <d v="2017-04-16T00:00:00"/>
    <s v="Sunday"/>
    <d v="1899-12-30T04:53:57"/>
    <d v="1899-12-30T05:00:00"/>
    <s v="One Way"/>
  </r>
  <r>
    <n v="1408228"/>
    <s v="Non-RFID Card Member"/>
    <m/>
    <m/>
    <n v="53202"/>
    <s v="UNITED STATES"/>
    <s v="Single Ride"/>
    <n v="224"/>
    <x v="12"/>
    <n v="43.052460000000004"/>
    <n v="-87.891000000000005"/>
    <x v="14"/>
    <n v="43.05536"/>
    <n v="-87.90504"/>
    <n v="36"/>
    <n v="6"/>
    <n v="5.4"/>
    <n v="5.0999999999999996"/>
    <n v="216"/>
    <n v="-1"/>
    <d v="2017-04-16T00:00:00"/>
    <d v="2017-04-01T00:00:00"/>
    <d v="2017-04-16T00:00:00"/>
    <s v="Sunday"/>
    <d v="1899-12-30T11:45:28"/>
    <d v="1899-12-30T12:00:00"/>
    <n v="1"/>
    <d v="2017-04-16T00:00:00"/>
    <d v="2017-04-01T00:00:00"/>
    <d v="2017-04-16T00:00:00"/>
    <s v="Sunday"/>
    <d v="1899-12-30T12:21:58"/>
    <d v="1899-12-30T12:00:00"/>
    <s v="One Way"/>
  </r>
  <r>
    <n v="1355829"/>
    <s v="Non-RFID Card Member"/>
    <m/>
    <m/>
    <n v="53212"/>
    <s v="UNITED STATES"/>
    <s v="Single Ride"/>
    <n v="224"/>
    <x v="14"/>
    <n v="43.05536"/>
    <n v="-87.90504"/>
    <x v="22"/>
    <n v="43.058010000000003"/>
    <n v="-87.877300000000005"/>
    <n v="32"/>
    <n v="3"/>
    <n v="4.8"/>
    <n v="4.5999999999999996"/>
    <n v="192"/>
    <n v="-1"/>
    <d v="2017-04-16T00:00:00"/>
    <d v="2017-04-01T00:00:00"/>
    <d v="2017-04-16T00:00:00"/>
    <s v="Sunday"/>
    <d v="1899-12-30T12:37:22"/>
    <d v="1899-12-30T13:00:00"/>
    <n v="1"/>
    <d v="2017-04-16T00:00:00"/>
    <d v="2017-04-01T00:00:00"/>
    <d v="2017-04-16T00:00:00"/>
    <s v="Sunday"/>
    <d v="1899-12-30T13:09:41"/>
    <d v="1899-12-30T13:00:00"/>
    <s v="One Way"/>
  </r>
  <r>
    <n v="1571350"/>
    <s v="Non-RFID Card Member"/>
    <m/>
    <m/>
    <n v="53589"/>
    <s v="UNITED STATES"/>
    <s v="Single Ride"/>
    <n v="11114"/>
    <x v="25"/>
    <n v="43.058010000000003"/>
    <n v="-87.877300000000005"/>
    <x v="22"/>
    <n v="43.058010000000003"/>
    <n v="-87.877300000000005"/>
    <n v="49"/>
    <n v="6"/>
    <n v="7.4"/>
    <n v="7"/>
    <n v="294"/>
    <n v="-1"/>
    <d v="2017-04-16T00:00:00"/>
    <d v="2017-04-01T00:00:00"/>
    <d v="2017-04-16T00:00:00"/>
    <s v="Sunday"/>
    <d v="1899-12-30T12:48:28"/>
    <d v="1899-12-30T13:00:00"/>
    <n v="1"/>
    <d v="2017-04-16T00:00:00"/>
    <d v="2017-04-01T00:00:00"/>
    <d v="2017-04-16T00:00:00"/>
    <s v="Sunday"/>
    <d v="1899-12-30T13:37:29"/>
    <d v="1899-12-30T14:00:00"/>
    <s v="Round Trip"/>
  </r>
  <r>
    <n v="1584305"/>
    <s v="Non-RFID Card Member"/>
    <m/>
    <m/>
    <n v="53215"/>
    <s v="UNITED STATES"/>
    <s v="Single Ride"/>
    <n v="5483"/>
    <x v="34"/>
    <n v="43.02948"/>
    <n v="-87.912819999999996"/>
    <x v="37"/>
    <n v="43.02948"/>
    <n v="-87.912819999999996"/>
    <n v="24"/>
    <n v="3"/>
    <n v="3.6"/>
    <n v="3.4"/>
    <n v="144"/>
    <n v="-1"/>
    <d v="2017-04-16T00:00:00"/>
    <d v="2017-04-01T00:00:00"/>
    <d v="2017-04-16T00:00:00"/>
    <s v="Sunday"/>
    <d v="1899-12-30T12:49:58"/>
    <d v="1899-12-30T13:00:00"/>
    <n v="1"/>
    <d v="2017-04-16T00:00:00"/>
    <d v="2017-04-01T00:00:00"/>
    <d v="2017-04-16T00:00:00"/>
    <s v="Sunday"/>
    <d v="1899-12-30T13:13:13"/>
    <d v="1899-12-30T13:00:00"/>
    <s v="Round Trip"/>
  </r>
  <r>
    <n v="1584360"/>
    <s v="Non-RFID Card Member"/>
    <m/>
    <m/>
    <n v="53212"/>
    <s v="UNITED STATES"/>
    <s v="Single Ride"/>
    <n v="5473"/>
    <x v="43"/>
    <n v="43.05847"/>
    <n v="-87.898079999999993"/>
    <x v="41"/>
    <n v="43.031320000000001"/>
    <n v="-87.904259999999994"/>
    <n v="53"/>
    <n v="6"/>
    <n v="8"/>
    <n v="7.6"/>
    <n v="318"/>
    <n v="-1"/>
    <d v="2017-04-16T00:00:00"/>
    <d v="2017-04-01T00:00:00"/>
    <d v="2017-04-16T00:00:00"/>
    <s v="Sunday"/>
    <d v="1899-12-30T13:02:42"/>
    <d v="1899-12-30T13:00:00"/>
    <n v="1"/>
    <d v="2017-04-16T00:00:00"/>
    <d v="2017-04-01T00:00:00"/>
    <d v="2017-04-16T00:00:00"/>
    <s v="Sunday"/>
    <d v="1899-12-30T13:55:40"/>
    <d v="1899-12-30T14:00:00"/>
    <s v="One Way"/>
  </r>
  <r>
    <n v="1584356"/>
    <s v="Non-RFID Card Member"/>
    <m/>
    <m/>
    <n v="53215"/>
    <s v="UNITED STATES"/>
    <s v="Single Ride"/>
    <n v="983"/>
    <x v="33"/>
    <n v="43.004728999999998"/>
    <n v="-87.905463999999995"/>
    <x v="30"/>
    <n v="43.004728999999998"/>
    <n v="-87.905463999999995"/>
    <n v="83"/>
    <n v="9"/>
    <n v="12.5"/>
    <n v="11.8"/>
    <n v="498"/>
    <n v="-1"/>
    <d v="2017-04-16T00:00:00"/>
    <d v="2017-04-01T00:00:00"/>
    <d v="2017-04-16T00:00:00"/>
    <s v="Sunday"/>
    <d v="1899-12-30T13:03:02"/>
    <d v="1899-12-30T13:00:00"/>
    <n v="1"/>
    <d v="2017-04-16T00:00:00"/>
    <d v="2017-04-01T00:00:00"/>
    <d v="2017-04-16T00:00:00"/>
    <s v="Sunday"/>
    <d v="1899-12-30T14:26:18"/>
    <d v="1899-12-30T14:00:00"/>
    <s v="Round Trip"/>
  </r>
  <r>
    <n v="1584378"/>
    <s v="Non-RFID Card Member"/>
    <m/>
    <m/>
    <n v="53202"/>
    <s v="UNITED STATES"/>
    <s v="Single Ride"/>
    <n v="188"/>
    <x v="12"/>
    <n v="43.052460000000004"/>
    <n v="-87.891000000000005"/>
    <x v="43"/>
    <n v="43.031480000000002"/>
    <n v="-87.908169999999998"/>
    <n v="47"/>
    <n v="6"/>
    <n v="7.1"/>
    <n v="6.7"/>
    <n v="282"/>
    <n v="-1"/>
    <d v="2017-04-16T00:00:00"/>
    <d v="2017-04-01T00:00:00"/>
    <d v="2017-04-16T00:00:00"/>
    <s v="Sunday"/>
    <d v="1899-12-30T13:11:38"/>
    <d v="1899-12-30T13:00:00"/>
    <n v="1"/>
    <d v="2017-04-16T00:00:00"/>
    <d v="2017-04-01T00:00:00"/>
    <d v="2017-04-16T00:00:00"/>
    <s v="Sunday"/>
    <d v="1899-12-30T13:58:25"/>
    <d v="1899-12-30T14:00:00"/>
    <s v="One Way"/>
  </r>
  <r>
    <n v="1584438"/>
    <s v="Non-RFID Card Member"/>
    <m/>
    <m/>
    <n v="53202"/>
    <s v="UNITED STATES"/>
    <s v="Single Ride"/>
    <n v="5430"/>
    <x v="12"/>
    <n v="43.052460000000004"/>
    <n v="-87.891000000000005"/>
    <x v="11"/>
    <n v="43.052460000000004"/>
    <n v="-87.891000000000005"/>
    <n v="66"/>
    <n v="9"/>
    <n v="9.9"/>
    <n v="9.4"/>
    <n v="396"/>
    <n v="-1"/>
    <d v="2017-04-16T00:00:00"/>
    <d v="2017-04-01T00:00:00"/>
    <d v="2017-04-16T00:00:00"/>
    <s v="Sunday"/>
    <d v="1899-12-30T13:29:02"/>
    <d v="1899-12-30T13:00:00"/>
    <n v="1"/>
    <d v="2017-04-16T00:00:00"/>
    <d v="2017-04-01T00:00:00"/>
    <d v="2017-04-16T00:00:00"/>
    <s v="Sunday"/>
    <d v="1899-12-30T14:35:43"/>
    <d v="1899-12-30T15:00:00"/>
    <s v="Round Trip"/>
  </r>
  <r>
    <n v="1584435"/>
    <s v="Non-RFID Card Member"/>
    <m/>
    <m/>
    <n v="53208"/>
    <s v="UNITED STATES"/>
    <s v="Single Ride"/>
    <n v="5499"/>
    <x v="17"/>
    <n v="43.060580000000002"/>
    <n v="-87.998589999999993"/>
    <x v="17"/>
    <n v="43.060580000000002"/>
    <n v="-87.998589999999993"/>
    <n v="54"/>
    <n v="6"/>
    <n v="8.1"/>
    <n v="7.7"/>
    <n v="324"/>
    <n v="-1"/>
    <d v="2017-04-16T00:00:00"/>
    <d v="2017-04-01T00:00:00"/>
    <d v="2017-04-16T00:00:00"/>
    <s v="Sunday"/>
    <d v="1899-12-30T13:30:19"/>
    <d v="1899-12-30T14:00:00"/>
    <n v="1"/>
    <d v="2017-04-16T00:00:00"/>
    <d v="2017-04-01T00:00:00"/>
    <d v="2017-04-16T00:00:00"/>
    <s v="Sunday"/>
    <d v="1899-12-30T14:24:32"/>
    <d v="1899-12-30T14:00:00"/>
    <s v="Round Trip"/>
  </r>
  <r>
    <n v="1584464"/>
    <s v="Non-RFID Card Member"/>
    <m/>
    <m/>
    <n v="53202"/>
    <s v="UNITED STATES"/>
    <s v="Single Ride"/>
    <n v="5586"/>
    <x v="38"/>
    <n v="43.058619999999998"/>
    <n v="-87.885319999999993"/>
    <x v="11"/>
    <n v="43.052460000000004"/>
    <n v="-87.891000000000005"/>
    <n v="31"/>
    <n v="3"/>
    <n v="4.7"/>
    <n v="4.4000000000000004"/>
    <n v="186"/>
    <n v="-1"/>
    <d v="2017-04-16T00:00:00"/>
    <d v="2017-04-01T00:00:00"/>
    <d v="2017-04-16T00:00:00"/>
    <s v="Sunday"/>
    <d v="1899-12-30T13:35:23"/>
    <d v="1899-12-30T14:00:00"/>
    <n v="1"/>
    <d v="2017-04-16T00:00:00"/>
    <d v="2017-04-01T00:00:00"/>
    <d v="2017-04-16T00:00:00"/>
    <s v="Sunday"/>
    <d v="1899-12-30T14:06:53"/>
    <d v="1899-12-30T14:00:00"/>
    <s v="One Way"/>
  </r>
  <r>
    <n v="1584522"/>
    <s v="Non-RFID Card Member"/>
    <m/>
    <m/>
    <n v="53216"/>
    <s v="UNITED STATES"/>
    <s v="Single Ride"/>
    <n v="11168"/>
    <x v="29"/>
    <n v="43.052549999999997"/>
    <n v="-87.909329999999997"/>
    <x v="12"/>
    <n v="43.036900000000003"/>
    <n v="-87.89667"/>
    <n v="65"/>
    <n v="9"/>
    <n v="9.8000000000000007"/>
    <n v="9.3000000000000007"/>
    <n v="390"/>
    <n v="-1"/>
    <d v="2017-04-16T00:00:00"/>
    <d v="2017-04-01T00:00:00"/>
    <d v="2017-04-16T00:00:00"/>
    <s v="Sunday"/>
    <d v="1899-12-30T13:57:24"/>
    <d v="1899-12-30T14:00:00"/>
    <n v="1"/>
    <d v="2017-04-16T00:00:00"/>
    <d v="2017-04-01T00:00:00"/>
    <d v="2017-04-16T00:00:00"/>
    <s v="Sunday"/>
    <d v="1899-12-30T15:02:58"/>
    <d v="1899-12-30T15:00:00"/>
    <s v="One Way"/>
  </r>
  <r>
    <n v="1177902"/>
    <s v="Non-RFID Card Member"/>
    <m/>
    <m/>
    <n v="53202"/>
    <s v="UNITED STATES"/>
    <s v="Single Ride"/>
    <n v="200"/>
    <x v="23"/>
    <n v="43.053040000000003"/>
    <n v="-87.897660000000002"/>
    <x v="11"/>
    <n v="43.052460000000004"/>
    <n v="-87.891000000000005"/>
    <n v="89"/>
    <n v="9"/>
    <n v="13.4"/>
    <n v="12.7"/>
    <n v="534"/>
    <n v="-1"/>
    <d v="2017-04-16T00:00:00"/>
    <d v="2017-04-01T00:00:00"/>
    <d v="2017-04-16T00:00:00"/>
    <s v="Sunday"/>
    <d v="1899-12-30T14:03:32"/>
    <d v="1899-12-30T14:00:00"/>
    <n v="1"/>
    <d v="2017-04-16T00:00:00"/>
    <d v="2017-04-01T00:00:00"/>
    <d v="2017-04-16T00:00:00"/>
    <s v="Sunday"/>
    <d v="1899-12-30T15:32:23"/>
    <d v="1899-12-30T16:00:00"/>
    <s v="One Way"/>
  </r>
  <r>
    <n v="1584594"/>
    <s v="Non-RFID Card Member"/>
    <m/>
    <m/>
    <n v="53222"/>
    <s v="UNITED STATES"/>
    <s v="Single Ride"/>
    <n v="5467"/>
    <x v="42"/>
    <n v="43.060079999999999"/>
    <n v="-88.027349999999998"/>
    <x v="54"/>
    <n v="43.060079999999999"/>
    <n v="-88.027349999999998"/>
    <n v="76"/>
    <n v="9"/>
    <n v="11.4"/>
    <n v="10.8"/>
    <n v="456"/>
    <n v="-1"/>
    <d v="2017-04-16T00:00:00"/>
    <d v="2017-04-01T00:00:00"/>
    <d v="2017-04-16T00:00:00"/>
    <s v="Sunday"/>
    <d v="1899-12-30T14:15:14"/>
    <d v="1899-12-30T14:00:00"/>
    <n v="1"/>
    <d v="2017-04-16T00:00:00"/>
    <d v="2017-04-01T00:00:00"/>
    <d v="2017-04-16T00:00:00"/>
    <s v="Sunday"/>
    <d v="1899-12-30T15:31:25"/>
    <d v="1899-12-30T16:00:00"/>
    <s v="Round Trip"/>
  </r>
  <r>
    <n v="1584678"/>
    <s v="Non-RFID Card Member"/>
    <m/>
    <m/>
    <n v="53217"/>
    <s v="UNITED STATES"/>
    <s v="Single Ride"/>
    <n v="199"/>
    <x v="38"/>
    <n v="43.058619999999998"/>
    <n v="-87.885319999999993"/>
    <x v="35"/>
    <n v="43.066893999999998"/>
    <n v="-87.877936000000005"/>
    <n v="66"/>
    <n v="9"/>
    <n v="9.9"/>
    <n v="9.4"/>
    <n v="396"/>
    <n v="-1"/>
    <d v="2017-04-16T00:00:00"/>
    <d v="2017-04-01T00:00:00"/>
    <d v="2017-04-16T00:00:00"/>
    <s v="Sunday"/>
    <d v="1899-12-30T14:39:48"/>
    <d v="1899-12-30T15:00:00"/>
    <n v="1"/>
    <d v="2017-04-16T00:00:00"/>
    <d v="2017-04-01T00:00:00"/>
    <d v="2017-04-16T00:00:00"/>
    <s v="Sunday"/>
    <d v="1899-12-30T15:45:25"/>
    <d v="1899-12-30T16:00:00"/>
    <s v="One Way"/>
  </r>
  <r>
    <n v="1584762"/>
    <s v="Non-RFID Card Member"/>
    <m/>
    <m/>
    <n v="53202"/>
    <s v="UNITED STATES"/>
    <s v="Single Ride"/>
    <n v="5518"/>
    <x v="46"/>
    <n v="43.026470000000003"/>
    <n v="-87.918040000000005"/>
    <x v="30"/>
    <n v="43.004728999999998"/>
    <n v="-87.905463999999995"/>
    <n v="20"/>
    <n v="3"/>
    <n v="3"/>
    <n v="2.9"/>
    <n v="120"/>
    <n v="-1"/>
    <d v="2017-04-16T00:00:00"/>
    <d v="2017-04-01T00:00:00"/>
    <d v="2017-04-16T00:00:00"/>
    <s v="Sunday"/>
    <d v="1899-12-30T14:57:56"/>
    <d v="1899-12-30T15:00:00"/>
    <n v="1"/>
    <d v="2017-04-16T00:00:00"/>
    <d v="2017-04-01T00:00:00"/>
    <d v="2017-04-16T00:00:00"/>
    <s v="Sunday"/>
    <d v="1899-12-30T15:17:19"/>
    <d v="1899-12-30T15:00:00"/>
    <s v="One Way"/>
  </r>
  <r>
    <n v="1584772"/>
    <s v="Non-RFID Card Member"/>
    <m/>
    <m/>
    <n v="53211"/>
    <s v="UNITED STATES"/>
    <s v="Single Ride"/>
    <n v="5509"/>
    <x v="25"/>
    <n v="43.058010000000003"/>
    <n v="-87.877300000000005"/>
    <x v="38"/>
    <n v="43.069021999999997"/>
    <n v="-87.887940999999998"/>
    <n v="26"/>
    <n v="3"/>
    <n v="3.9"/>
    <n v="3.7"/>
    <n v="156"/>
    <n v="-1"/>
    <d v="2017-04-16T00:00:00"/>
    <d v="2017-04-01T00:00:00"/>
    <d v="2017-04-16T00:00:00"/>
    <s v="Sunday"/>
    <d v="1899-12-30T15:00:21"/>
    <d v="1899-12-30T15:00:00"/>
    <n v="1"/>
    <d v="2017-04-16T00:00:00"/>
    <d v="2017-04-01T00:00:00"/>
    <d v="2017-04-16T00:00:00"/>
    <s v="Sunday"/>
    <d v="1899-12-30T15:26:38"/>
    <d v="1899-12-30T15:00:00"/>
    <s v="One Way"/>
  </r>
  <r>
    <n v="1584795"/>
    <s v="Non-RFID Card Member"/>
    <m/>
    <m/>
    <n v="53210"/>
    <s v="UNITED STATES"/>
    <s v="Single Ride"/>
    <n v="5507"/>
    <x v="15"/>
    <n v="43.054830000000003"/>
    <n v="-87.91874"/>
    <x v="15"/>
    <n v="43.054830000000003"/>
    <n v="-87.91874"/>
    <n v="25"/>
    <n v="3"/>
    <n v="3.8"/>
    <n v="3.6"/>
    <n v="150"/>
    <n v="-1"/>
    <d v="2017-04-16T00:00:00"/>
    <d v="2017-04-01T00:00:00"/>
    <d v="2017-04-16T00:00:00"/>
    <s v="Sunday"/>
    <d v="1899-12-30T15:04:04"/>
    <d v="1899-12-30T15:00:00"/>
    <n v="1"/>
    <d v="2017-04-16T00:00:00"/>
    <d v="2017-04-01T00:00:00"/>
    <d v="2017-04-16T00:00:00"/>
    <s v="Sunday"/>
    <d v="1899-12-30T15:29:48"/>
    <d v="1899-12-30T15:00:00"/>
    <s v="Round Trip"/>
  </r>
  <r>
    <n v="1345248"/>
    <s v="Non-RFID Card Member"/>
    <m/>
    <m/>
    <n v="53202"/>
    <s v="UNITED STATES"/>
    <s v="Single Ride"/>
    <n v="35"/>
    <x v="14"/>
    <n v="43.05536"/>
    <n v="-87.90504"/>
    <x v="11"/>
    <n v="43.052460000000004"/>
    <n v="-87.891000000000005"/>
    <n v="33"/>
    <n v="3"/>
    <n v="5"/>
    <n v="4.7"/>
    <n v="198"/>
    <n v="-1"/>
    <d v="2017-04-16T00:00:00"/>
    <d v="2017-04-01T00:00:00"/>
    <d v="2017-04-16T00:00:00"/>
    <s v="Sunday"/>
    <d v="1899-12-30T15:24:50"/>
    <d v="1899-12-30T15:00:00"/>
    <n v="1"/>
    <d v="2017-04-16T00:00:00"/>
    <d v="2017-04-01T00:00:00"/>
    <d v="2017-04-16T00:00:00"/>
    <s v="Sunday"/>
    <d v="1899-12-30T15:57:48"/>
    <d v="1899-12-30T16:00:00"/>
    <s v="One Way"/>
  </r>
  <r>
    <n v="1585188"/>
    <s v="Non-RFID Card Member"/>
    <m/>
    <m/>
    <n v="28451"/>
    <s v="UNITED STATES"/>
    <s v="Single Ride"/>
    <n v="11131"/>
    <x v="3"/>
    <n v="43.03519"/>
    <n v="-87.907390000000007"/>
    <x v="10"/>
    <n v="43.058619999999998"/>
    <n v="-87.885319999999993"/>
    <n v="22"/>
    <n v="3"/>
    <n v="3.3"/>
    <n v="3.1"/>
    <n v="132"/>
    <n v="-1"/>
    <d v="2017-04-16T00:00:00"/>
    <d v="2017-04-01T00:00:00"/>
    <d v="2017-04-16T00:00:00"/>
    <s v="Sunday"/>
    <d v="1899-12-30T16:42:19"/>
    <d v="1899-12-30T17:00:00"/>
    <n v="1"/>
    <d v="2017-04-16T00:00:00"/>
    <d v="2017-04-01T00:00:00"/>
    <d v="2017-04-16T00:00:00"/>
    <s v="Sunday"/>
    <d v="1899-12-30T17:04:47"/>
    <d v="1899-12-30T17:00:00"/>
    <s v="One Way"/>
  </r>
  <r>
    <n v="1585196"/>
    <s v="Non-RFID Card Member"/>
    <m/>
    <m/>
    <n v="44012"/>
    <s v="UNITED STATES"/>
    <s v="Single Ride"/>
    <n v="11059"/>
    <x v="24"/>
    <n v="43.040154000000001"/>
    <n v="-87.932113000000001"/>
    <x v="31"/>
    <n v="43.040154000000001"/>
    <n v="-87.932113000000001"/>
    <n v="60"/>
    <n v="6"/>
    <n v="9"/>
    <n v="8.6"/>
    <n v="360"/>
    <n v="-1"/>
    <d v="2017-04-16T00:00:00"/>
    <d v="2017-04-01T00:00:00"/>
    <d v="2017-04-16T00:00:00"/>
    <s v="Sunday"/>
    <d v="1899-12-30T16:43:30"/>
    <d v="1899-12-30T17:00:00"/>
    <n v="1"/>
    <d v="2017-04-16T00:00:00"/>
    <d v="2017-04-01T00:00:00"/>
    <d v="2017-04-16T00:00:00"/>
    <s v="Sunday"/>
    <d v="1899-12-30T17:43:50"/>
    <d v="1899-12-30T18:00:00"/>
    <s v="Round Trip"/>
  </r>
  <r>
    <n v="1585196"/>
    <s v="Non-RFID Card Member"/>
    <m/>
    <m/>
    <n v="44012"/>
    <s v="UNITED STATES"/>
    <s v="Single Ride"/>
    <n v="38"/>
    <x v="24"/>
    <n v="43.040154000000001"/>
    <n v="-87.932113000000001"/>
    <x v="31"/>
    <n v="43.040154000000001"/>
    <n v="-87.932113000000001"/>
    <n v="60"/>
    <n v="6"/>
    <n v="9"/>
    <n v="8.6"/>
    <n v="360"/>
    <n v="-1"/>
    <d v="2017-04-16T00:00:00"/>
    <d v="2017-04-01T00:00:00"/>
    <d v="2017-04-16T00:00:00"/>
    <s v="Sunday"/>
    <d v="1899-12-30T16:44:44"/>
    <d v="1899-12-30T17:00:00"/>
    <n v="1"/>
    <d v="2017-04-16T00:00:00"/>
    <d v="2017-04-01T00:00:00"/>
    <d v="2017-04-16T00:00:00"/>
    <s v="Sunday"/>
    <d v="1899-12-30T17:44:18"/>
    <d v="1899-12-30T18:00:00"/>
    <s v="Round Trip"/>
  </r>
  <r>
    <n v="1585269"/>
    <s v="Non-RFID Card Member"/>
    <m/>
    <m/>
    <n v="53005"/>
    <s v="UNITED STATES"/>
    <s v="Single Ride"/>
    <n v="338"/>
    <x v="37"/>
    <n v="43.036900000000003"/>
    <n v="-87.89667"/>
    <x v="12"/>
    <n v="43.036900000000003"/>
    <n v="-87.89667"/>
    <n v="31"/>
    <n v="3"/>
    <n v="4.7"/>
    <n v="4.4000000000000004"/>
    <n v="186"/>
    <n v="-1"/>
    <d v="2017-04-16T00:00:00"/>
    <d v="2017-04-01T00:00:00"/>
    <d v="2017-04-16T00:00:00"/>
    <s v="Sunday"/>
    <d v="1899-12-30T17:06:25"/>
    <d v="1899-12-30T17:00:00"/>
    <n v="1"/>
    <d v="2017-04-16T00:00:00"/>
    <d v="2017-04-01T00:00:00"/>
    <d v="2017-04-16T00:00:00"/>
    <s v="Sunday"/>
    <d v="1899-12-30T17:37:56"/>
    <d v="1899-12-30T18:00:00"/>
    <s v="Round Trip"/>
  </r>
  <r>
    <n v="1585266"/>
    <s v="Non-RFID Card Member"/>
    <m/>
    <m/>
    <n v="53220"/>
    <s v="UNITED STATES"/>
    <s v="Single Ride"/>
    <n v="5549"/>
    <x v="2"/>
    <n v="43.03886"/>
    <n v="-87.902720000000002"/>
    <x v="1"/>
    <n v="43.03886"/>
    <n v="-87.902720000000002"/>
    <n v="55"/>
    <n v="6"/>
    <n v="8.3000000000000007"/>
    <n v="7.8"/>
    <n v="330"/>
    <n v="-1"/>
    <d v="2017-04-16T00:00:00"/>
    <d v="2017-04-01T00:00:00"/>
    <d v="2017-04-16T00:00:00"/>
    <s v="Sunday"/>
    <d v="1899-12-30T17:07:27"/>
    <d v="1899-12-30T17:00:00"/>
    <n v="1"/>
    <d v="2017-04-16T00:00:00"/>
    <d v="2017-04-01T00:00:00"/>
    <d v="2017-04-16T00:00:00"/>
    <s v="Sunday"/>
    <d v="1899-12-30T18:02:50"/>
    <d v="1899-12-30T18:00:00"/>
    <s v="Round Trip"/>
  </r>
  <r>
    <n v="1585307"/>
    <s v="Non-RFID Card Member"/>
    <m/>
    <m/>
    <n v="53217"/>
    <s v="UNITED STATES"/>
    <s v="Single Ride"/>
    <n v="5442"/>
    <x v="25"/>
    <n v="43.058010000000003"/>
    <n v="-87.877300000000005"/>
    <x v="22"/>
    <n v="43.058010000000003"/>
    <n v="-87.877300000000005"/>
    <n v="95"/>
    <n v="12"/>
    <n v="14.3"/>
    <n v="13.5"/>
    <n v="570"/>
    <n v="-1"/>
    <d v="2017-04-16T00:00:00"/>
    <d v="2017-04-01T00:00:00"/>
    <d v="2017-04-16T00:00:00"/>
    <s v="Sunday"/>
    <d v="1899-12-30T17:21:27"/>
    <d v="1899-12-30T17:00:00"/>
    <n v="1"/>
    <d v="2017-04-16T00:00:00"/>
    <d v="2017-04-01T00:00:00"/>
    <d v="2017-04-16T00:00:00"/>
    <s v="Sunday"/>
    <d v="1899-12-30T18:56:02"/>
    <d v="1899-12-30T19:00:00"/>
    <s v="Round Trip"/>
  </r>
  <r>
    <n v="1585366"/>
    <s v="Non-RFID Card Member"/>
    <m/>
    <m/>
    <n v="53202"/>
    <s v="UNITED STATES"/>
    <s v="Single Ride"/>
    <n v="5573"/>
    <x v="25"/>
    <n v="43.058010000000003"/>
    <n v="-87.877300000000005"/>
    <x v="22"/>
    <n v="43.058010000000003"/>
    <n v="-87.877300000000005"/>
    <n v="30"/>
    <n v="3"/>
    <n v="4.5"/>
    <n v="4.3"/>
    <n v="180"/>
    <n v="-1"/>
    <d v="2017-04-16T00:00:00"/>
    <d v="2017-04-01T00:00:00"/>
    <d v="2017-04-16T00:00:00"/>
    <s v="Sunday"/>
    <d v="1899-12-30T17:28:44"/>
    <d v="1899-12-30T17:00:00"/>
    <n v="1"/>
    <d v="2017-04-16T00:00:00"/>
    <d v="2017-04-01T00:00:00"/>
    <d v="2017-04-16T00:00:00"/>
    <s v="Sunday"/>
    <d v="1899-12-30T17:58:23"/>
    <d v="1899-12-30T18:00:00"/>
    <s v="Round Trip"/>
  </r>
  <r>
    <n v="1585149"/>
    <s v="Non-RFID Card Member"/>
    <m/>
    <m/>
    <n v="53207"/>
    <s v="UNITED STATES"/>
    <s v="Single Ride"/>
    <n v="5436"/>
    <x v="50"/>
    <n v="43.026229999999998"/>
    <n v="-87.912809999999993"/>
    <x v="2"/>
    <n v="43.048200000000001"/>
    <n v="-87.900859999999994"/>
    <n v="41"/>
    <n v="6"/>
    <n v="6.2"/>
    <n v="5.8"/>
    <n v="246"/>
    <n v="-1"/>
    <d v="2017-04-16T00:00:00"/>
    <d v="2017-04-01T00:00:00"/>
    <d v="2017-04-16T00:00:00"/>
    <s v="Sunday"/>
    <d v="1899-12-30T18:19:58"/>
    <d v="1899-12-30T18:00:00"/>
    <n v="1"/>
    <d v="2017-04-16T00:00:00"/>
    <d v="2017-04-01T00:00:00"/>
    <d v="2017-04-16T00:00:00"/>
    <s v="Sunday"/>
    <d v="1899-12-30T19:00:27"/>
    <d v="1899-12-30T19:00:00"/>
    <s v="One Way"/>
  </r>
  <r>
    <n v="1215455"/>
    <s v="Non-RFID Card Member"/>
    <m/>
    <m/>
    <n v="53215"/>
    <s v="UNITED STATES"/>
    <s v="Single Ride"/>
    <n v="11086"/>
    <x v="37"/>
    <n v="43.036900000000003"/>
    <n v="-87.89667"/>
    <x v="12"/>
    <n v="43.036900000000003"/>
    <n v="-87.89667"/>
    <n v="38"/>
    <n v="6"/>
    <n v="5.7"/>
    <n v="5.4"/>
    <n v="228"/>
    <n v="-1"/>
    <d v="2017-04-16T00:00:00"/>
    <d v="2017-04-01T00:00:00"/>
    <d v="2017-04-16T00:00:00"/>
    <s v="Sunday"/>
    <d v="1899-12-30T18:25:58"/>
    <d v="1899-12-30T18:00:00"/>
    <n v="1"/>
    <d v="2017-04-16T00:00:00"/>
    <d v="2017-04-01T00:00:00"/>
    <d v="2017-04-16T00:00:00"/>
    <s v="Sunday"/>
    <d v="1899-12-30T19:03:49"/>
    <d v="1899-12-30T19:00:00"/>
    <s v="Round Trip"/>
  </r>
  <r>
    <n v="1585612"/>
    <s v="Non-RFID Card Member"/>
    <m/>
    <m/>
    <n v="53215"/>
    <s v="UNITED STATES"/>
    <s v="Single Ride"/>
    <n v="5463"/>
    <x v="37"/>
    <n v="43.036900000000003"/>
    <n v="-87.89667"/>
    <x v="12"/>
    <n v="43.036900000000003"/>
    <n v="-87.89667"/>
    <n v="34"/>
    <n v="3"/>
    <n v="5.0999999999999996"/>
    <n v="4.8"/>
    <n v="204"/>
    <n v="-1"/>
    <d v="2017-04-16T00:00:00"/>
    <d v="2017-04-01T00:00:00"/>
    <d v="2017-04-16T00:00:00"/>
    <s v="Sunday"/>
    <d v="1899-12-30T18:29:35"/>
    <d v="1899-12-30T18:00:00"/>
    <n v="1"/>
    <d v="2017-04-16T00:00:00"/>
    <d v="2017-04-01T00:00:00"/>
    <d v="2017-04-16T00:00:00"/>
    <s v="Sunday"/>
    <d v="1899-12-30T19:03:29"/>
    <d v="1899-12-30T19:00:00"/>
    <s v="Round Trip"/>
  </r>
  <r>
    <n v="1585652"/>
    <s v="Non-RFID Card Member"/>
    <m/>
    <m/>
    <n v="53204"/>
    <s v="UNITED STATES"/>
    <s v="Single Ride"/>
    <n v="190"/>
    <x v="56"/>
    <n v="43.02017"/>
    <n v="-87.933049999999994"/>
    <x v="26"/>
    <n v="43.053040000000003"/>
    <n v="-87.897660000000002"/>
    <n v="70"/>
    <n v="9"/>
    <n v="10.5"/>
    <n v="10"/>
    <n v="420"/>
    <n v="-1"/>
    <d v="2017-04-16T00:00:00"/>
    <d v="2017-04-01T00:00:00"/>
    <d v="2017-04-16T00:00:00"/>
    <s v="Sunday"/>
    <d v="1899-12-30T18:46:11"/>
    <d v="1899-12-30T19:00:00"/>
    <n v="1"/>
    <d v="2017-04-16T00:00:00"/>
    <d v="2017-04-01T00:00:00"/>
    <d v="2017-04-16T00:00:00"/>
    <s v="Sunday"/>
    <d v="1899-12-30T19:56:59"/>
    <d v="1899-12-30T20:00:00"/>
    <s v="One Way"/>
  </r>
  <r>
    <n v="1585658"/>
    <s v="Non-RFID Card Member"/>
    <m/>
    <m/>
    <n v="53719"/>
    <s v="UNITED STATES"/>
    <s v="Single Ride"/>
    <n v="5587"/>
    <x v="25"/>
    <n v="43.058010000000003"/>
    <n v="-87.877300000000005"/>
    <x v="7"/>
    <n v="43.038580000000003"/>
    <n v="-87.90934"/>
    <n v="28"/>
    <n v="3"/>
    <n v="4.2"/>
    <n v="4"/>
    <n v="168"/>
    <n v="-1"/>
    <d v="2017-04-16T00:00:00"/>
    <d v="2017-04-01T00:00:00"/>
    <d v="2017-04-16T00:00:00"/>
    <s v="Sunday"/>
    <d v="1899-12-30T18:47:34"/>
    <d v="1899-12-30T19:00:00"/>
    <n v="1"/>
    <d v="2017-04-16T00:00:00"/>
    <d v="2017-04-01T00:00:00"/>
    <d v="2017-04-16T00:00:00"/>
    <s v="Sunday"/>
    <d v="1899-12-30T19:15:48"/>
    <d v="1899-12-30T19:00:00"/>
    <s v="One Way"/>
  </r>
  <r>
    <n v="1585676"/>
    <s v="Non-RFID Card Member"/>
    <m/>
    <m/>
    <n v="53208"/>
    <s v="UNITED STATES"/>
    <s v="Single Ride"/>
    <n v="5424"/>
    <x v="34"/>
    <n v="43.02948"/>
    <n v="-87.912819999999996"/>
    <x v="37"/>
    <n v="43.02948"/>
    <n v="-87.912819999999996"/>
    <n v="26"/>
    <n v="3"/>
    <n v="3.9"/>
    <n v="3.7"/>
    <n v="156"/>
    <n v="-1"/>
    <d v="2017-04-16T00:00:00"/>
    <d v="2017-04-01T00:00:00"/>
    <d v="2017-04-16T00:00:00"/>
    <s v="Sunday"/>
    <d v="1899-12-30T18:52:34"/>
    <d v="1899-12-30T19:00:00"/>
    <n v="1"/>
    <d v="2017-04-16T00:00:00"/>
    <d v="2017-04-01T00:00:00"/>
    <d v="2017-04-16T00:00:00"/>
    <s v="Sunday"/>
    <d v="1899-12-30T19:18:30"/>
    <d v="1899-12-30T19:00:00"/>
    <s v="Round Trip"/>
  </r>
  <r>
    <n v="1242812"/>
    <s v="Non-RFID Card Member"/>
    <m/>
    <m/>
    <n v="85248"/>
    <s v="UNITED STATES"/>
    <s v="Single Ride"/>
    <n v="11050"/>
    <x v="12"/>
    <n v="43.052460000000004"/>
    <n v="-87.891000000000005"/>
    <x v="11"/>
    <n v="43.052460000000004"/>
    <n v="-87.891000000000005"/>
    <n v="24"/>
    <n v="3"/>
    <n v="3.6"/>
    <n v="3.4"/>
    <n v="144"/>
    <n v="-1"/>
    <d v="2017-04-16T00:00:00"/>
    <d v="2017-04-01T00:00:00"/>
    <d v="2017-04-16T00:00:00"/>
    <s v="Sunday"/>
    <d v="1899-12-30T19:25:14"/>
    <d v="1899-12-30T19:00:00"/>
    <n v="1"/>
    <d v="2017-04-16T00:00:00"/>
    <d v="2017-04-01T00:00:00"/>
    <d v="2017-04-16T00:00:00"/>
    <s v="Sunday"/>
    <d v="1899-12-30T19:49:35"/>
    <d v="1899-12-30T20:00:00"/>
    <s v="Round Trip"/>
  </r>
  <r>
    <n v="928575"/>
    <s v="Non-RFID Card Member"/>
    <m/>
    <m/>
    <n v="53179"/>
    <s v="UNITED STATES"/>
    <s v="Single Ride"/>
    <n v="99"/>
    <x v="41"/>
    <n v="43.031480000000002"/>
    <n v="-87.908169999999998"/>
    <x v="35"/>
    <n v="43.066893999999998"/>
    <n v="-87.877936000000005"/>
    <n v="27"/>
    <n v="3"/>
    <n v="4.0999999999999996"/>
    <n v="3.8"/>
    <n v="162"/>
    <n v="-1"/>
    <d v="2017-04-16T00:00:00"/>
    <d v="2017-04-01T00:00:00"/>
    <d v="2017-04-16T00:00:00"/>
    <s v="Sunday"/>
    <d v="1899-12-30T19:46:09"/>
    <d v="1899-12-30T20:00:00"/>
    <n v="1"/>
    <d v="2017-04-16T00:00:00"/>
    <d v="2017-04-01T00:00:00"/>
    <d v="2017-04-16T00:00:00"/>
    <s v="Sunday"/>
    <d v="1899-12-30T20:13:53"/>
    <d v="1899-12-30T20:00:00"/>
    <s v="One Way"/>
  </r>
  <r>
    <n v="1585816"/>
    <s v="Non-RFID Card Member"/>
    <m/>
    <m/>
    <n v="53204"/>
    <s v="UNITED STATES"/>
    <s v="Single Ride"/>
    <n v="5463"/>
    <x v="37"/>
    <n v="43.036900000000003"/>
    <n v="-87.89667"/>
    <x v="12"/>
    <n v="43.036900000000003"/>
    <n v="-87.89667"/>
    <n v="53"/>
    <n v="6"/>
    <n v="8"/>
    <n v="7.6"/>
    <n v="318"/>
    <n v="-1"/>
    <d v="2017-04-16T00:00:00"/>
    <d v="2017-04-01T00:00:00"/>
    <d v="2017-04-16T00:00:00"/>
    <s v="Sunday"/>
    <d v="1899-12-30T19:49:28"/>
    <d v="1899-12-30T20:00:00"/>
    <n v="1"/>
    <d v="2017-04-16T00:00:00"/>
    <d v="2017-04-01T00:00:00"/>
    <d v="2017-04-16T00:00:00"/>
    <s v="Sunday"/>
    <d v="1899-12-30T20:42:48"/>
    <d v="1899-12-30T21:00:00"/>
    <s v="Round Trip"/>
  </r>
  <r>
    <n v="1585856"/>
    <s v="Non-RFID Card Member"/>
    <m/>
    <m/>
    <n v="53204"/>
    <s v="UNITED STATES"/>
    <s v="Single Ride"/>
    <n v="146"/>
    <x v="25"/>
    <n v="43.058010000000003"/>
    <n v="-87.877300000000005"/>
    <x v="22"/>
    <n v="43.058010000000003"/>
    <n v="-87.877300000000005"/>
    <n v="28"/>
    <n v="3"/>
    <n v="4.2"/>
    <n v="4"/>
    <n v="168"/>
    <n v="-1"/>
    <d v="2017-04-16T00:00:00"/>
    <d v="2017-04-01T00:00:00"/>
    <d v="2017-04-16T00:00:00"/>
    <s v="Sunday"/>
    <d v="1899-12-30T20:09:52"/>
    <d v="1899-12-30T20:00:00"/>
    <n v="1"/>
    <d v="2017-04-16T00:00:00"/>
    <d v="2017-04-01T00:00:00"/>
    <d v="2017-04-16T00:00:00"/>
    <s v="Sunday"/>
    <d v="1899-12-30T20:37:24"/>
    <d v="1899-12-30T21:00:00"/>
    <s v="Round Trip"/>
  </r>
  <r>
    <n v="1588142"/>
    <s v="Non-RFID Card Member"/>
    <m/>
    <m/>
    <n v="53203"/>
    <s v="UNITED STATES"/>
    <s v="Single Ride"/>
    <n v="5451"/>
    <x v="23"/>
    <n v="43.053040000000003"/>
    <n v="-87.897660000000002"/>
    <x v="7"/>
    <n v="43.038580000000003"/>
    <n v="-87.90934"/>
    <n v="17"/>
    <n v="0"/>
    <n v="2.6"/>
    <n v="2.4"/>
    <n v="102"/>
    <n v="-1"/>
    <d v="2017-04-18T00:00:00"/>
    <d v="2017-04-01T00:00:00"/>
    <d v="2017-04-18T00:00:00"/>
    <s v="Tuesday"/>
    <d v="1899-12-30T10:34:16"/>
    <d v="1899-12-30T11:00:00"/>
    <n v="1"/>
    <d v="2017-04-18T00:00:00"/>
    <d v="2017-04-01T00:00:00"/>
    <d v="2017-04-18T00:00:00"/>
    <s v="Tuesday"/>
    <d v="1899-12-30T10:51:46"/>
    <d v="1899-12-30T11:00:00"/>
    <s v="One Way"/>
  </r>
  <r>
    <n v="1593167"/>
    <s v="Non-RFID Card Member"/>
    <m/>
    <m/>
    <n v="53538"/>
    <s v="UNITED STATES"/>
    <s v="Single Ride"/>
    <n v="28"/>
    <x v="3"/>
    <n v="43.03519"/>
    <n v="-87.907390000000007"/>
    <x v="7"/>
    <n v="43.038580000000003"/>
    <n v="-87.90934"/>
    <n v="187"/>
    <n v="0"/>
    <n v="18"/>
    <n v="17.100000000000001"/>
    <n v="720"/>
    <n v="-1"/>
    <d v="2017-04-22T00:00:00"/>
    <d v="2017-04-01T00:00:00"/>
    <d v="2017-04-22T00:00:00"/>
    <s v="Saturday"/>
    <d v="1899-12-30T06:18:46"/>
    <d v="1899-12-30T06:00:00"/>
    <n v="1"/>
    <d v="2017-04-22T00:00:00"/>
    <d v="2017-04-01T00:00:00"/>
    <d v="2017-04-22T00:00:00"/>
    <s v="Saturday"/>
    <d v="1899-12-30T09:25:45"/>
    <d v="1899-12-30T09:00:00"/>
    <s v="One Way"/>
  </r>
  <r>
    <n v="1595648"/>
    <s v="Non-RFID Card Member"/>
    <m/>
    <m/>
    <n v="53217"/>
    <s v="UNITED STATES"/>
    <s v="Single Ride"/>
    <n v="11048"/>
    <x v="27"/>
    <n v="43.074890000000003"/>
    <n v="-87.882810000000006"/>
    <x v="22"/>
    <n v="43.058010000000003"/>
    <n v="-87.877300000000005"/>
    <n v="68"/>
    <n v="0"/>
    <n v="10.199999999999999"/>
    <n v="9.6999999999999993"/>
    <n v="408"/>
    <n v="-1"/>
    <d v="2017-04-23T00:00:00"/>
    <d v="2017-04-01T00:00:00"/>
    <d v="2017-04-23T00:00:00"/>
    <s v="Sunday"/>
    <d v="1899-12-30T10:24:36"/>
    <d v="1899-12-30T10:00:00"/>
    <n v="1"/>
    <d v="2017-04-23T00:00:00"/>
    <d v="2017-04-01T00:00:00"/>
    <d v="2017-04-23T00:00:00"/>
    <s v="Sunday"/>
    <d v="1899-12-30T11:32:29"/>
    <d v="1899-12-30T12:00:00"/>
    <s v="One Way"/>
  </r>
  <r>
    <n v="1581852"/>
    <s v="Non-RFID Card Member"/>
    <m/>
    <m/>
    <n v="54481"/>
    <s v="UNITED STATES"/>
    <s v="Single Ride"/>
    <n v="5429"/>
    <x v="25"/>
    <n v="43.058010000000003"/>
    <n v="-87.877300000000005"/>
    <x v="22"/>
    <n v="43.058010000000003"/>
    <n v="-87.877300000000005"/>
    <n v="20"/>
    <n v="0"/>
    <n v="3"/>
    <n v="2.9"/>
    <n v="120"/>
    <n v="-1"/>
    <d v="2017-04-15T00:00:00"/>
    <d v="2017-04-01T00:00:00"/>
    <d v="2017-04-15T00:00:00"/>
    <s v="Saturday"/>
    <d v="1899-12-30T14:34:38"/>
    <d v="1899-12-30T15:00:00"/>
    <n v="1"/>
    <d v="2017-04-15T00:00:00"/>
    <d v="2017-04-01T00:00:00"/>
    <d v="2017-04-15T00:00:00"/>
    <s v="Saturday"/>
    <d v="1899-12-30T14:54:02"/>
    <d v="1899-12-30T15:00:00"/>
    <s v="Round Trip"/>
  </r>
  <r>
    <n v="1573702"/>
    <s v="Non-RFID Card Member"/>
    <m/>
    <m/>
    <n v="53045"/>
    <s v="UNITED STATES"/>
    <s v="Single Ride"/>
    <n v="11138"/>
    <x v="10"/>
    <n v="43.060786"/>
    <n v="-87.883825999999999"/>
    <x v="47"/>
    <n v="43.060250000000003"/>
    <n v="-87.892169999999993"/>
    <n v="105"/>
    <n v="0"/>
    <n v="15.8"/>
    <n v="15"/>
    <n v="630"/>
    <n v="-1"/>
    <d v="2017-04-09T00:00:00"/>
    <d v="2017-04-01T00:00:00"/>
    <d v="2017-04-09T00:00:00"/>
    <s v="Sunday"/>
    <d v="1899-12-30T18:53:09"/>
    <d v="1899-12-30T19:00:00"/>
    <n v="1"/>
    <d v="2017-04-09T00:00:00"/>
    <d v="2017-04-01T00:00:00"/>
    <d v="2017-04-09T00:00:00"/>
    <s v="Sunday"/>
    <d v="1899-12-30T20:38:46"/>
    <d v="1899-12-30T21:00:00"/>
    <s v="One Way"/>
  </r>
  <r>
    <n v="1559651"/>
    <s v="Non-RFID Card Member"/>
    <m/>
    <m/>
    <n v="60066"/>
    <s v="UNITED STATES"/>
    <s v="Single Ride"/>
    <n v="11086"/>
    <x v="37"/>
    <n v="43.036900000000003"/>
    <n v="-87.89667"/>
    <x v="36"/>
    <n v="43.038719999999998"/>
    <n v="-87.905339999999995"/>
    <n v="32"/>
    <n v="0"/>
    <n v="4.8"/>
    <n v="4.5999999999999996"/>
    <n v="192"/>
    <n v="-1"/>
    <d v="2017-04-01T00:00:00"/>
    <d v="2017-04-01T00:00:00"/>
    <d v="2017-04-01T00:00:00"/>
    <s v="Saturday"/>
    <d v="1899-12-30T10:15:12"/>
    <d v="1899-12-30T10:00:00"/>
    <n v="1"/>
    <d v="2017-04-01T00:00:00"/>
    <d v="2017-04-01T00:00:00"/>
    <d v="2017-04-01T00:00:00"/>
    <s v="Saturday"/>
    <d v="1899-12-30T10:47:10"/>
    <d v="1899-12-30T11:00:00"/>
    <s v="One Way"/>
  </r>
  <r>
    <n v="1559816"/>
    <s v="Non-RFID Card Member"/>
    <m/>
    <m/>
    <n v="53144"/>
    <s v="UNITED STATES"/>
    <s v="Single Ride"/>
    <n v="35"/>
    <x v="27"/>
    <n v="43.074890000000003"/>
    <n v="-87.882810000000006"/>
    <x v="25"/>
    <n v="43.074890000000003"/>
    <n v="-87.882810000000006"/>
    <n v="75"/>
    <n v="6"/>
    <n v="11.3"/>
    <n v="10.7"/>
    <n v="450"/>
    <n v="-1"/>
    <d v="2017-04-01T00:00:00"/>
    <d v="2017-04-01T00:00:00"/>
    <d v="2017-04-01T00:00:00"/>
    <s v="Saturday"/>
    <d v="1899-12-30T11:34:19"/>
    <d v="1899-12-30T12:00:00"/>
    <n v="1"/>
    <d v="2017-04-01T00:00:00"/>
    <d v="2017-04-01T00:00:00"/>
    <d v="2017-04-01T00:00:00"/>
    <s v="Saturday"/>
    <d v="1899-12-30T12:49:13"/>
    <d v="1899-12-30T13:00:00"/>
    <s v="Round Trip"/>
  </r>
  <r>
    <n v="1559651"/>
    <s v="Non-RFID Card Member"/>
    <m/>
    <m/>
    <n v="60066"/>
    <s v="UNITED STATES"/>
    <s v="Single Ride"/>
    <n v="11086"/>
    <x v="6"/>
    <n v="43.038719999999998"/>
    <n v="-87.905339999999995"/>
    <x v="12"/>
    <n v="43.036900000000003"/>
    <n v="-87.89667"/>
    <n v="54"/>
    <n v="3"/>
    <n v="8.1"/>
    <n v="7.7"/>
    <n v="324"/>
    <n v="-1"/>
    <d v="2017-04-01T00:00:00"/>
    <d v="2017-04-01T00:00:00"/>
    <d v="2017-04-01T00:00:00"/>
    <s v="Saturday"/>
    <d v="1899-12-30T11:52:06"/>
    <d v="1899-12-30T12:00:00"/>
    <n v="1"/>
    <d v="2017-04-01T00:00:00"/>
    <d v="2017-04-01T00:00:00"/>
    <d v="2017-04-01T00:00:00"/>
    <s v="Saturday"/>
    <d v="1899-12-30T12:46:20"/>
    <d v="1899-12-30T13:00:00"/>
    <s v="One Way"/>
  </r>
  <r>
    <n v="1559888"/>
    <s v="Non-RFID Card Member"/>
    <m/>
    <m/>
    <n v="53202"/>
    <s v="UNITED STATES"/>
    <s v="Single Ride"/>
    <n v="9"/>
    <x v="5"/>
    <n v="43.031320000000001"/>
    <n v="-87.904259999999994"/>
    <x v="41"/>
    <n v="43.031320000000001"/>
    <n v="-87.904259999999994"/>
    <n v="48"/>
    <n v="3"/>
    <n v="7.2"/>
    <n v="6.8"/>
    <n v="288"/>
    <n v="-1"/>
    <d v="2017-04-01T00:00:00"/>
    <d v="2017-04-01T00:00:00"/>
    <d v="2017-04-01T00:00:00"/>
    <s v="Saturday"/>
    <d v="1899-12-30T12:01:08"/>
    <d v="1899-12-30T12:00:00"/>
    <n v="1"/>
    <d v="2017-04-01T00:00:00"/>
    <d v="2017-04-01T00:00:00"/>
    <d v="2017-04-01T00:00:00"/>
    <s v="Saturday"/>
    <d v="1899-12-30T12:49:54"/>
    <d v="1899-12-30T13:00:00"/>
    <s v="Round Trip"/>
  </r>
  <r>
    <n v="1559910"/>
    <s v="Non-RFID Card Member"/>
    <m/>
    <m/>
    <n v="6801"/>
    <s v="UNITED STATES"/>
    <s v="Single Ride"/>
    <n v="5552"/>
    <x v="8"/>
    <n v="43.038580000000003"/>
    <n v="-87.90934"/>
    <x v="7"/>
    <n v="43.038580000000003"/>
    <n v="-87.90934"/>
    <n v="62"/>
    <n v="3"/>
    <n v="9.3000000000000007"/>
    <n v="8.8000000000000007"/>
    <n v="372"/>
    <n v="-1"/>
    <d v="2017-04-01T00:00:00"/>
    <d v="2017-04-01T00:00:00"/>
    <d v="2017-04-01T00:00:00"/>
    <s v="Saturday"/>
    <d v="1899-12-30T12:10:00"/>
    <d v="1899-12-30T12:00:00"/>
    <n v="1"/>
    <d v="2017-04-01T00:00:00"/>
    <d v="2017-04-01T00:00:00"/>
    <d v="2017-04-01T00:00:00"/>
    <s v="Saturday"/>
    <d v="1899-12-30T13:12:17"/>
    <d v="1899-12-30T13:00:00"/>
    <s v="Round Trip"/>
  </r>
  <r>
    <n v="1560126"/>
    <s v="Non-RFID Card Member"/>
    <m/>
    <m/>
    <n v="55345"/>
    <s v="UNITED STATES"/>
    <s v="Single Ride"/>
    <n v="178"/>
    <x v="34"/>
    <n v="43.02948"/>
    <n v="-87.912819999999996"/>
    <x v="5"/>
    <n v="43.04824"/>
    <n v="-87.904970000000006"/>
    <n v="16"/>
    <n v="0"/>
    <n v="2.4"/>
    <n v="2.2999999999999998"/>
    <n v="96"/>
    <n v="-1"/>
    <d v="2017-04-01T00:00:00"/>
    <d v="2017-04-01T00:00:00"/>
    <d v="2017-04-01T00:00:00"/>
    <s v="Saturday"/>
    <d v="1899-12-30T13:20:34"/>
    <d v="1899-12-30T13:00:00"/>
    <n v="1"/>
    <d v="2017-04-01T00:00:00"/>
    <d v="2017-04-01T00:00:00"/>
    <d v="2017-04-01T00:00:00"/>
    <s v="Saturday"/>
    <d v="1899-12-30T13:36:04"/>
    <d v="1899-12-30T14:00:00"/>
    <s v="One Way"/>
  </r>
  <r>
    <n v="1393326"/>
    <s v="Non-RFID Card Member"/>
    <m/>
    <m/>
    <n v="60543"/>
    <s v="UNITED STATES"/>
    <s v="Single Ride"/>
    <n v="5"/>
    <x v="32"/>
    <n v="43.078530000000001"/>
    <n v="-87.882620000000003"/>
    <x v="22"/>
    <n v="43.058010000000003"/>
    <n v="-87.877300000000005"/>
    <n v="24"/>
    <n v="0"/>
    <n v="3.6"/>
    <n v="3.4"/>
    <n v="144"/>
    <n v="-1"/>
    <d v="2017-04-01T00:00:00"/>
    <d v="2017-04-01T00:00:00"/>
    <d v="2017-04-01T00:00:00"/>
    <s v="Saturday"/>
    <d v="1899-12-30T13:20:57"/>
    <d v="1899-12-30T13:00:00"/>
    <n v="1"/>
    <d v="2017-04-01T00:00:00"/>
    <d v="2017-04-01T00:00:00"/>
    <d v="2017-04-01T00:00:00"/>
    <s v="Saturday"/>
    <d v="1899-12-30T13:44:10"/>
    <d v="1899-12-30T14:00:00"/>
    <s v="One Way"/>
  </r>
  <r>
    <n v="1560133"/>
    <s v="Non-RFID Card Member"/>
    <m/>
    <m/>
    <n v="53212"/>
    <s v="UNITED STATES"/>
    <s v="Single Ride"/>
    <n v="11134"/>
    <x v="50"/>
    <n v="43.026229999999998"/>
    <n v="-87.912809999999993"/>
    <x v="16"/>
    <n v="43.052549999999997"/>
    <n v="-87.909329999999997"/>
    <n v="19"/>
    <n v="0"/>
    <n v="2.9"/>
    <n v="2.7"/>
    <n v="114"/>
    <n v="-1"/>
    <d v="2017-04-01T00:00:00"/>
    <d v="2017-04-01T00:00:00"/>
    <d v="2017-04-01T00:00:00"/>
    <s v="Saturday"/>
    <d v="1899-12-30T13:22:25"/>
    <d v="1899-12-30T13:00:00"/>
    <n v="1"/>
    <d v="2017-04-01T00:00:00"/>
    <d v="2017-04-01T00:00:00"/>
    <d v="2017-04-01T00:00:00"/>
    <s v="Saturday"/>
    <d v="1899-12-30T13:41:59"/>
    <d v="1899-12-30T14:00:00"/>
    <s v="One Way"/>
  </r>
  <r>
    <n v="1560191"/>
    <s v="Non-RFID Card Member"/>
    <m/>
    <m/>
    <n v="53203"/>
    <s v="UNITED STATES"/>
    <s v="Single Ride"/>
    <n v="209"/>
    <x v="38"/>
    <n v="43.058619999999998"/>
    <n v="-87.885319999999993"/>
    <x v="11"/>
    <n v="43.052460000000004"/>
    <n v="-87.891000000000005"/>
    <n v="19"/>
    <n v="0"/>
    <n v="2.9"/>
    <n v="2.7"/>
    <n v="114"/>
    <n v="-1"/>
    <d v="2017-04-01T00:00:00"/>
    <d v="2017-04-01T00:00:00"/>
    <d v="2017-04-01T00:00:00"/>
    <s v="Saturday"/>
    <d v="1899-12-30T13:32:13"/>
    <d v="1899-12-30T14:00:00"/>
    <n v="1"/>
    <d v="2017-04-01T00:00:00"/>
    <d v="2017-04-01T00:00:00"/>
    <d v="2017-04-01T00:00:00"/>
    <s v="Saturday"/>
    <d v="1899-12-30T13:51:50"/>
    <d v="1899-12-30T14:00:00"/>
    <s v="One Way"/>
  </r>
  <r>
    <n v="1560200"/>
    <s v="Non-RFID Card Member"/>
    <m/>
    <m/>
    <n v="53202"/>
    <s v="UNITED STATES"/>
    <s v="Single Ride"/>
    <n v="330"/>
    <x v="9"/>
    <n v="43.05097"/>
    <n v="-87.906440000000003"/>
    <x v="4"/>
    <n v="43.042490000000001"/>
    <n v="-87.909959999999998"/>
    <n v="112"/>
    <n v="9"/>
    <n v="16.8"/>
    <n v="16"/>
    <n v="672"/>
    <n v="-1"/>
    <d v="2017-04-01T00:00:00"/>
    <d v="2017-04-01T00:00:00"/>
    <d v="2017-04-01T00:00:00"/>
    <s v="Saturday"/>
    <d v="1899-12-30T13:36:31"/>
    <d v="1899-12-30T14:00:00"/>
    <n v="1"/>
    <d v="2017-04-01T00:00:00"/>
    <d v="2017-04-01T00:00:00"/>
    <d v="2017-04-01T00:00:00"/>
    <s v="Saturday"/>
    <d v="1899-12-30T15:28:02"/>
    <d v="1899-12-30T15:00:00"/>
    <s v="One Way"/>
  </r>
  <r>
    <n v="1560235"/>
    <s v="Non-RFID Card Member"/>
    <m/>
    <m/>
    <n v="60126"/>
    <s v="UNITED STATES"/>
    <s v="Single Ride"/>
    <n v="19"/>
    <x v="30"/>
    <n v="43.045712999999999"/>
    <n v="-87.899756999999994"/>
    <x v="9"/>
    <n v="43.034619999999997"/>
    <n v="-87.917500000000004"/>
    <n v="35"/>
    <n v="3"/>
    <n v="5.3"/>
    <n v="5"/>
    <n v="210"/>
    <n v="-1"/>
    <d v="2017-04-01T00:00:00"/>
    <d v="2017-04-01T00:00:00"/>
    <d v="2017-04-01T00:00:00"/>
    <s v="Saturday"/>
    <d v="1899-12-30T13:47:50"/>
    <d v="1899-12-30T14:00:00"/>
    <n v="1"/>
    <d v="2017-04-01T00:00:00"/>
    <d v="2017-04-01T00:00:00"/>
    <d v="2017-04-01T00:00:00"/>
    <s v="Saturday"/>
    <d v="1899-12-30T14:22:18"/>
    <d v="1899-12-30T14:00:00"/>
    <s v="One Way"/>
  </r>
  <r>
    <n v="1560269"/>
    <s v="Non-RFID Card Member"/>
    <m/>
    <m/>
    <n v="53202"/>
    <s v="UNITED STATES"/>
    <s v="Single Ride"/>
    <n v="172"/>
    <x v="2"/>
    <n v="43.03886"/>
    <n v="-87.902720000000002"/>
    <x v="41"/>
    <n v="43.031320000000001"/>
    <n v="-87.904259999999994"/>
    <n v="7"/>
    <n v="0"/>
    <n v="1.1000000000000001"/>
    <n v="1"/>
    <n v="42"/>
    <n v="-1"/>
    <d v="2017-04-01T00:00:00"/>
    <d v="2017-04-01T00:00:00"/>
    <d v="2017-04-01T00:00:00"/>
    <s v="Saturday"/>
    <d v="1899-12-30T13:57:02"/>
    <d v="1899-12-30T14:00:00"/>
    <n v="1"/>
    <d v="2017-04-01T00:00:00"/>
    <d v="2017-04-01T00:00:00"/>
    <d v="2017-04-01T00:00:00"/>
    <s v="Saturday"/>
    <d v="1899-12-30T14:04:17"/>
    <d v="1899-12-30T14:00:00"/>
    <s v="One Way"/>
  </r>
  <r>
    <n v="1560416"/>
    <s v="Non-RFID Card Member"/>
    <m/>
    <m/>
    <n v="55901"/>
    <s v="UNITED STATES"/>
    <s v="Single Ride"/>
    <n v="11153"/>
    <x v="48"/>
    <n v="43.060155999999999"/>
    <n v="-87.881258000000003"/>
    <x v="48"/>
    <n v="43.060155999999999"/>
    <n v="-87.881258000000003"/>
    <n v="156"/>
    <n v="15"/>
    <n v="18"/>
    <n v="17.100000000000001"/>
    <n v="720"/>
    <n v="-1"/>
    <d v="2017-04-01T00:00:00"/>
    <d v="2017-04-01T00:00:00"/>
    <d v="2017-04-01T00:00:00"/>
    <s v="Saturday"/>
    <d v="1899-12-30T14:43:50"/>
    <d v="1899-12-30T15:00:00"/>
    <n v="1"/>
    <d v="2017-04-01T00:00:00"/>
    <d v="2017-04-01T00:00:00"/>
    <d v="2017-04-01T00:00:00"/>
    <s v="Saturday"/>
    <d v="1899-12-30T17:19:18"/>
    <d v="1899-12-30T17:00:00"/>
    <s v="Round Trip"/>
  </r>
  <r>
    <n v="1560413"/>
    <s v="Non-RFID Card Member"/>
    <m/>
    <m/>
    <n v="53072"/>
    <s v="UNITED STATES"/>
    <s v="Single Ride"/>
    <n v="145"/>
    <x v="38"/>
    <n v="43.058619999999998"/>
    <n v="-87.885319999999993"/>
    <x v="10"/>
    <n v="43.058619999999998"/>
    <n v="-87.885319999999993"/>
    <n v="50"/>
    <n v="3"/>
    <n v="7.5"/>
    <n v="7.1"/>
    <n v="300"/>
    <n v="-1"/>
    <d v="2017-04-01T00:00:00"/>
    <d v="2017-04-01T00:00:00"/>
    <d v="2017-04-01T00:00:00"/>
    <s v="Saturday"/>
    <d v="1899-12-30T14:43:59"/>
    <d v="1899-12-30T15:00:00"/>
    <n v="1"/>
    <d v="2017-04-01T00:00:00"/>
    <d v="2017-04-01T00:00:00"/>
    <d v="2017-04-01T00:00:00"/>
    <s v="Saturday"/>
    <d v="1899-12-30T15:33:58"/>
    <d v="1899-12-30T16:00:00"/>
    <s v="Round Trip"/>
  </r>
  <r>
    <n v="1560446"/>
    <s v="Non-RFID Card Member"/>
    <m/>
    <m/>
    <n v="60020"/>
    <s v="UNITED STATES"/>
    <s v="Single Ride"/>
    <n v="994"/>
    <x v="41"/>
    <n v="43.031480000000002"/>
    <n v="-87.908169999999998"/>
    <x v="4"/>
    <n v="43.042490000000001"/>
    <n v="-87.909959999999998"/>
    <n v="18"/>
    <n v="0"/>
    <n v="2.7"/>
    <n v="2.6"/>
    <n v="108"/>
    <n v="-1"/>
    <d v="2017-04-01T00:00:00"/>
    <d v="2017-04-01T00:00:00"/>
    <d v="2017-04-01T00:00:00"/>
    <s v="Saturday"/>
    <d v="1899-12-30T14:53:16"/>
    <d v="1899-12-30T15:00:00"/>
    <n v="1"/>
    <d v="2017-04-01T00:00:00"/>
    <d v="2017-04-01T00:00:00"/>
    <d v="2017-04-01T00:00:00"/>
    <s v="Saturday"/>
    <d v="1899-12-30T15:11:18"/>
    <d v="1899-12-30T15:00:00"/>
    <s v="One Way"/>
  </r>
  <r>
    <n v="1560450"/>
    <s v="Non-RFID Card Member"/>
    <m/>
    <m/>
    <n v="54915"/>
    <s v="UNITED STATES"/>
    <s v="Single Ride"/>
    <n v="175"/>
    <x v="41"/>
    <n v="43.031480000000002"/>
    <n v="-87.908169999999998"/>
    <x v="4"/>
    <n v="43.042490000000001"/>
    <n v="-87.909959999999998"/>
    <n v="17"/>
    <n v="0"/>
    <n v="2.6"/>
    <n v="2.4"/>
    <n v="102"/>
    <n v="-1"/>
    <d v="2017-04-01T00:00:00"/>
    <d v="2017-04-01T00:00:00"/>
    <d v="2017-04-01T00:00:00"/>
    <s v="Saturday"/>
    <d v="1899-12-30T14:54:04"/>
    <d v="1899-12-30T15:00:00"/>
    <n v="1"/>
    <d v="2017-04-01T00:00:00"/>
    <d v="2017-04-01T00:00:00"/>
    <d v="2017-04-01T00:00:00"/>
    <s v="Saturday"/>
    <d v="1899-12-30T15:11:43"/>
    <d v="1899-12-30T15:00:00"/>
    <s v="One Way"/>
  </r>
  <r>
    <n v="1560594"/>
    <s v="Non-RFID Card Member"/>
    <m/>
    <m/>
    <n v="61011"/>
    <s v="UNITED STATES"/>
    <s v="Single Ride"/>
    <n v="5539"/>
    <x v="1"/>
    <n v="43.048200000000001"/>
    <n v="-87.900859999999994"/>
    <x v="33"/>
    <n v="43.04804"/>
    <n v="-87.896720000000002"/>
    <n v="118"/>
    <n v="9"/>
    <n v="17.7"/>
    <n v="16.8"/>
    <n v="708"/>
    <n v="-1"/>
    <d v="2017-04-01T00:00:00"/>
    <d v="2017-04-01T00:00:00"/>
    <d v="2017-04-01T00:00:00"/>
    <s v="Saturday"/>
    <d v="1899-12-30T15:25:36"/>
    <d v="1899-12-30T15:00:00"/>
    <n v="1"/>
    <d v="2017-04-01T00:00:00"/>
    <d v="2017-04-01T00:00:00"/>
    <d v="2017-04-01T00:00:00"/>
    <s v="Saturday"/>
    <d v="1899-12-30T17:23:21"/>
    <d v="1899-12-30T17:00:00"/>
    <s v="One Way"/>
  </r>
  <r>
    <n v="1560607"/>
    <s v="Non-RFID Card Member"/>
    <m/>
    <m/>
    <n v="53203"/>
    <s v="UNITED STATES"/>
    <s v="Single Ride"/>
    <n v="11108"/>
    <x v="34"/>
    <n v="43.02948"/>
    <n v="-87.912819999999996"/>
    <x v="45"/>
    <n v="43.046570000000003"/>
    <n v="-87.908720000000002"/>
    <n v="15"/>
    <n v="0"/>
    <n v="2.2999999999999998"/>
    <n v="2.1"/>
    <n v="90"/>
    <n v="-1"/>
    <d v="2017-04-01T00:00:00"/>
    <d v="2017-04-01T00:00:00"/>
    <d v="2017-04-01T00:00:00"/>
    <s v="Saturday"/>
    <d v="1899-12-30T15:29:44"/>
    <d v="1899-12-30T15:00:00"/>
    <n v="1"/>
    <d v="2017-04-01T00:00:00"/>
    <d v="2017-04-01T00:00:00"/>
    <d v="2017-04-01T00:00:00"/>
    <s v="Saturday"/>
    <d v="1899-12-30T15:44:32"/>
    <d v="1899-12-30T16:00:00"/>
    <s v="One Way"/>
  </r>
  <r>
    <n v="1559092"/>
    <s v="Non-RFID Card Member"/>
    <m/>
    <m/>
    <n v="55369"/>
    <s v="UNITED STATES"/>
    <s v="Single Ride"/>
    <n v="11097"/>
    <x v="33"/>
    <n v="43.004728999999998"/>
    <n v="-87.905463999999995"/>
    <x v="41"/>
    <n v="43.031320000000001"/>
    <n v="-87.904259999999994"/>
    <n v="30"/>
    <n v="0"/>
    <n v="4.5"/>
    <n v="4.3"/>
    <n v="180"/>
    <n v="-1"/>
    <d v="2017-04-01T00:00:00"/>
    <d v="2017-04-01T00:00:00"/>
    <d v="2017-04-01T00:00:00"/>
    <s v="Saturday"/>
    <d v="1899-12-30T15:53:10"/>
    <d v="1899-12-30T16:00:00"/>
    <n v="1"/>
    <d v="2017-04-01T00:00:00"/>
    <d v="2017-04-01T00:00:00"/>
    <d v="2017-04-01T00:00:00"/>
    <s v="Saturday"/>
    <d v="1899-12-30T16:23:59"/>
    <d v="1899-12-30T16:00:00"/>
    <s v="One Way"/>
  </r>
  <r>
    <n v="1560220"/>
    <s v="Non-RFID Card Member"/>
    <m/>
    <m/>
    <n v="53202"/>
    <s v="UNITED STATES"/>
    <s v="Single Ride"/>
    <n v="5442"/>
    <x v="3"/>
    <n v="43.03519"/>
    <n v="-87.907390000000007"/>
    <x v="4"/>
    <n v="43.042490000000001"/>
    <n v="-87.909959999999998"/>
    <n v="8"/>
    <n v="0"/>
    <n v="1.2"/>
    <n v="1.1000000000000001"/>
    <n v="48"/>
    <n v="-1"/>
    <d v="2017-04-01T00:00:00"/>
    <d v="2017-04-01T00:00:00"/>
    <d v="2017-04-01T00:00:00"/>
    <s v="Saturday"/>
    <d v="1899-12-30T16:07:11"/>
    <d v="1899-12-30T16:00:00"/>
    <n v="1"/>
    <d v="2017-04-01T00:00:00"/>
    <d v="2017-04-01T00:00:00"/>
    <d v="2017-04-01T00:00:00"/>
    <s v="Saturday"/>
    <d v="1899-12-30T16:15:44"/>
    <d v="1899-12-30T16:00:00"/>
    <s v="One Way"/>
  </r>
  <r>
    <n v="1560744"/>
    <s v="Non-RFID Card Member"/>
    <m/>
    <m/>
    <n v="53074"/>
    <s v="UNITED STATES"/>
    <s v="Single Ride"/>
    <n v="5453"/>
    <x v="24"/>
    <n v="43.040154000000001"/>
    <n v="-87.932113000000001"/>
    <x v="52"/>
    <n v="43.041646999999998"/>
    <n v="-87.927257999999995"/>
    <n v="77"/>
    <n v="6"/>
    <n v="11.6"/>
    <n v="11"/>
    <n v="462"/>
    <n v="-1"/>
    <d v="2017-04-01T00:00:00"/>
    <d v="2017-04-01T00:00:00"/>
    <d v="2017-04-01T00:00:00"/>
    <s v="Saturday"/>
    <d v="1899-12-30T16:08:29"/>
    <d v="1899-12-30T16:00:00"/>
    <n v="1"/>
    <d v="2017-04-01T00:00:00"/>
    <d v="2017-04-01T00:00:00"/>
    <d v="2017-04-01T00:00:00"/>
    <s v="Saturday"/>
    <d v="1899-12-30T17:25:33"/>
    <d v="1899-12-30T17:00:00"/>
    <s v="One Way"/>
  </r>
  <r>
    <n v="1256038"/>
    <s v="Non-RFID Card Member"/>
    <m/>
    <m/>
    <n v="53151"/>
    <s v="UNITED STATES"/>
    <s v="Single Ride"/>
    <n v="286"/>
    <x v="14"/>
    <n v="43.05536"/>
    <n v="-87.90504"/>
    <x v="14"/>
    <n v="43.05536"/>
    <n v="-87.90504"/>
    <n v="21"/>
    <n v="0"/>
    <n v="3.2"/>
    <n v="3"/>
    <n v="126"/>
    <n v="-1"/>
    <d v="2017-04-01T00:00:00"/>
    <d v="2017-04-01T00:00:00"/>
    <d v="2017-04-01T00:00:00"/>
    <s v="Saturday"/>
    <d v="1899-12-30T16:15:58"/>
    <d v="1899-12-30T16:00:00"/>
    <n v="1"/>
    <d v="2017-04-01T00:00:00"/>
    <d v="2017-04-01T00:00:00"/>
    <d v="2017-04-01T00:00:00"/>
    <s v="Saturday"/>
    <d v="1899-12-30T16:36:56"/>
    <d v="1899-12-30T17:00:00"/>
    <s v="Round Trip"/>
  </r>
  <r>
    <n v="1560817"/>
    <s v="Non-RFID Card Member"/>
    <m/>
    <m/>
    <n v="17325"/>
    <s v="UNITED STATES"/>
    <s v="Single Ride"/>
    <n v="5428"/>
    <x v="25"/>
    <n v="43.058010000000003"/>
    <n v="-87.877300000000005"/>
    <x v="22"/>
    <n v="43.058010000000003"/>
    <n v="-87.877300000000005"/>
    <n v="21"/>
    <n v="0"/>
    <n v="3.2"/>
    <n v="3"/>
    <n v="126"/>
    <n v="-1"/>
    <d v="2017-04-01T00:00:00"/>
    <d v="2017-04-01T00:00:00"/>
    <d v="2017-04-01T00:00:00"/>
    <s v="Saturday"/>
    <d v="1899-12-30T16:26:33"/>
    <d v="1899-12-30T16:00:00"/>
    <n v="1"/>
    <d v="2017-04-01T00:00:00"/>
    <d v="2017-04-01T00:00:00"/>
    <d v="2017-04-01T00:00:00"/>
    <s v="Saturday"/>
    <d v="1899-12-30T16:47:32"/>
    <d v="1899-12-30T17:00:00"/>
    <s v="Round Trip"/>
  </r>
  <r>
    <n v="1408894"/>
    <s v="Non-RFID Card Member"/>
    <m/>
    <m/>
    <n v="53218"/>
    <s v="UNITED STATES"/>
    <s v="Single Ride"/>
    <n v="5564"/>
    <x v="25"/>
    <n v="43.058010000000003"/>
    <n v="-87.877300000000005"/>
    <x v="22"/>
    <n v="43.058010000000003"/>
    <n v="-87.877300000000005"/>
    <n v="34"/>
    <n v="0"/>
    <n v="5.0999999999999996"/>
    <n v="4.8"/>
    <n v="204"/>
    <n v="-1"/>
    <d v="2017-04-01T00:00:00"/>
    <d v="2017-04-01T00:00:00"/>
    <d v="2017-04-01T00:00:00"/>
    <s v="Saturday"/>
    <d v="1899-12-30T16:36:24"/>
    <d v="1899-12-30T17:00:00"/>
    <n v="1"/>
    <d v="2017-04-01T00:00:00"/>
    <d v="2017-04-01T00:00:00"/>
    <d v="2017-04-01T00:00:00"/>
    <s v="Saturday"/>
    <d v="1899-12-30T17:10:20"/>
    <d v="1899-12-30T17:00:00"/>
    <s v="Round Trip"/>
  </r>
  <r>
    <n v="1560910"/>
    <s v="Non-RFID Card Member"/>
    <m/>
    <m/>
    <n v="53233"/>
    <s v="UNITED STATES"/>
    <s v="Single Ride"/>
    <n v="11057"/>
    <x v="48"/>
    <n v="43.060155999999999"/>
    <n v="-87.881258000000003"/>
    <x v="48"/>
    <n v="43.060155999999999"/>
    <n v="-87.881258000000003"/>
    <n v="1"/>
    <n v="0"/>
    <n v="0.2"/>
    <n v="0.1"/>
    <n v="6"/>
    <n v="-1"/>
    <d v="2017-04-01T00:00:00"/>
    <d v="2017-04-01T00:00:00"/>
    <d v="2017-04-01T00:00:00"/>
    <s v="Saturday"/>
    <d v="1899-12-30T16:54:10"/>
    <d v="1899-12-30T17:00:00"/>
    <n v="1"/>
    <d v="2017-04-01T00:00:00"/>
    <d v="2017-04-01T00:00:00"/>
    <d v="2017-04-01T00:00:00"/>
    <s v="Saturday"/>
    <d v="1899-12-30T16:55:33"/>
    <d v="1899-12-30T17:00:00"/>
    <s v="Round Trip"/>
  </r>
  <r>
    <n v="1560977"/>
    <s v="Non-RFID Card Member"/>
    <m/>
    <m/>
    <n v="60513"/>
    <s v="UNITED STATES"/>
    <s v="Single Ride"/>
    <n v="5"/>
    <x v="37"/>
    <n v="43.036900000000003"/>
    <n v="-87.89667"/>
    <x v="12"/>
    <n v="43.036900000000003"/>
    <n v="-87.89667"/>
    <n v="9"/>
    <n v="0"/>
    <n v="1.4"/>
    <n v="1.3"/>
    <n v="54"/>
    <n v="-1"/>
    <d v="2017-04-01T00:00:00"/>
    <d v="2017-04-01T00:00:00"/>
    <d v="2017-04-01T00:00:00"/>
    <s v="Saturday"/>
    <d v="1899-12-30T17:12:38"/>
    <d v="1899-12-30T17:00:00"/>
    <n v="1"/>
    <d v="2017-04-01T00:00:00"/>
    <d v="2017-04-01T00:00:00"/>
    <d v="2017-04-01T00:00:00"/>
    <s v="Saturday"/>
    <d v="1899-12-30T17:21:41"/>
    <d v="1899-12-30T17:00:00"/>
    <s v="Round Trip"/>
  </r>
  <r>
    <n v="1561005"/>
    <s v="Non-RFID Card Member"/>
    <m/>
    <m/>
    <n v="53208"/>
    <s v="UNITED STATES"/>
    <s v="Single Ride"/>
    <n v="309"/>
    <x v="41"/>
    <n v="43.031480000000002"/>
    <n v="-87.908169999999998"/>
    <x v="43"/>
    <n v="43.031480000000002"/>
    <n v="-87.908169999999998"/>
    <n v="52"/>
    <n v="3"/>
    <n v="7.8"/>
    <n v="7.4"/>
    <n v="312"/>
    <n v="-1"/>
    <d v="2017-04-01T00:00:00"/>
    <d v="2017-04-01T00:00:00"/>
    <d v="2017-04-01T00:00:00"/>
    <s v="Saturday"/>
    <d v="1899-12-30T17:20:43"/>
    <d v="1899-12-30T17:00:00"/>
    <n v="1"/>
    <d v="2017-04-01T00:00:00"/>
    <d v="2017-04-01T00:00:00"/>
    <d v="2017-04-01T00:00:00"/>
    <s v="Saturday"/>
    <d v="1899-12-30T18:12:30"/>
    <d v="1899-12-30T18:00:00"/>
    <s v="Round Trip"/>
  </r>
  <r>
    <n v="1560681"/>
    <s v="Non-RFID Card Member"/>
    <m/>
    <m/>
    <n v="53207"/>
    <s v="UNITED STATES"/>
    <s v="Single Ride"/>
    <n v="5588"/>
    <x v="5"/>
    <n v="43.031320000000001"/>
    <n v="-87.904259999999994"/>
    <x v="4"/>
    <n v="43.042490000000001"/>
    <n v="-87.909959999999998"/>
    <n v="11"/>
    <n v="0"/>
    <n v="1.7"/>
    <n v="1.6"/>
    <n v="66"/>
    <n v="-1"/>
    <d v="2017-04-01T00:00:00"/>
    <d v="2017-04-01T00:00:00"/>
    <d v="2017-04-01T00:00:00"/>
    <s v="Saturday"/>
    <d v="1899-12-30T17:35:49"/>
    <d v="1899-12-30T18:00:00"/>
    <n v="1"/>
    <d v="2017-04-01T00:00:00"/>
    <d v="2017-04-01T00:00:00"/>
    <d v="2017-04-01T00:00:00"/>
    <s v="Saturday"/>
    <d v="1899-12-30T17:46:02"/>
    <d v="1899-12-30T18:00:00"/>
    <s v="One Way"/>
  </r>
  <r>
    <n v="1436591"/>
    <s v="Non-RFID Card Member"/>
    <m/>
    <m/>
    <n v="53226"/>
    <s v="UNITED STATES"/>
    <s v="Single Ride"/>
    <n v="5561"/>
    <x v="51"/>
    <n v="43.06044"/>
    <n v="-88.016239999999996"/>
    <x v="32"/>
    <n v="43.048609999999996"/>
    <n v="-88.008480000000006"/>
    <n v="22"/>
    <n v="0"/>
    <n v="3.3"/>
    <n v="3.1"/>
    <n v="132"/>
    <n v="-1"/>
    <d v="2017-04-01T00:00:00"/>
    <d v="2017-04-01T00:00:00"/>
    <d v="2017-04-01T00:00:00"/>
    <s v="Saturday"/>
    <d v="1899-12-30T17:51:58"/>
    <d v="1899-12-30T18:00:00"/>
    <n v="1"/>
    <d v="2017-04-01T00:00:00"/>
    <d v="2017-04-01T00:00:00"/>
    <d v="2017-04-01T00:00:00"/>
    <s v="Saturday"/>
    <d v="1899-12-30T18:13:33"/>
    <d v="1899-12-30T18:00:00"/>
    <s v="One Way"/>
  </r>
  <r>
    <n v="1401259"/>
    <s v="Non-RFID Card Member"/>
    <m/>
    <m/>
    <n v="79936"/>
    <s v="UNITED STATES"/>
    <s v="Single Ride"/>
    <n v="5436"/>
    <x v="24"/>
    <n v="43.040154000000001"/>
    <n v="-87.932113000000001"/>
    <x v="7"/>
    <n v="43.038580000000003"/>
    <n v="-87.90934"/>
    <n v="17"/>
    <n v="0"/>
    <n v="2.6"/>
    <n v="2.4"/>
    <n v="102"/>
    <n v="-1"/>
    <d v="2017-04-01T00:00:00"/>
    <d v="2017-04-01T00:00:00"/>
    <d v="2017-04-01T00:00:00"/>
    <s v="Saturday"/>
    <d v="1899-12-30T18:05:08"/>
    <d v="1899-12-30T18:00:00"/>
    <n v="1"/>
    <d v="2017-04-01T00:00:00"/>
    <d v="2017-04-01T00:00:00"/>
    <d v="2017-04-01T00:00:00"/>
    <s v="Saturday"/>
    <d v="1899-12-30T18:22:28"/>
    <d v="1899-12-30T18:00:00"/>
    <s v="One Way"/>
  </r>
  <r>
    <n v="1189054"/>
    <s v="Non-RFID Card Member"/>
    <m/>
    <m/>
    <n v="53202"/>
    <s v="UNITED STATES"/>
    <s v="Single Ride"/>
    <n v="11104"/>
    <x v="38"/>
    <n v="43.058619999999998"/>
    <n v="-87.885319999999993"/>
    <x v="50"/>
    <n v="43.05847"/>
    <n v="-87.898079999999993"/>
    <n v="5"/>
    <n v="0"/>
    <n v="0.8"/>
    <n v="0.7"/>
    <n v="30"/>
    <n v="-1"/>
    <d v="2017-04-01T00:00:00"/>
    <d v="2017-04-01T00:00:00"/>
    <d v="2017-04-01T00:00:00"/>
    <s v="Saturday"/>
    <d v="1899-12-30T18:22:34"/>
    <d v="1899-12-30T18:00:00"/>
    <n v="1"/>
    <d v="2017-04-01T00:00:00"/>
    <d v="2017-04-01T00:00:00"/>
    <d v="2017-04-01T00:00:00"/>
    <s v="Saturday"/>
    <d v="1899-12-30T18:27:52"/>
    <d v="1899-12-30T18:00:00"/>
    <s v="One Way"/>
  </r>
  <r>
    <n v="1561404"/>
    <s v="Non-RFID Card Member"/>
    <m/>
    <m/>
    <n v="53209"/>
    <s v="UNITED STATES"/>
    <s v="Single Ride"/>
    <n v="11100"/>
    <x v="31"/>
    <n v="43.06033"/>
    <n v="-87.89546"/>
    <x v="29"/>
    <n v="43.06033"/>
    <n v="-87.89546"/>
    <n v="35"/>
    <n v="3"/>
    <n v="5.3"/>
    <n v="5"/>
    <n v="210"/>
    <n v="-1"/>
    <d v="2017-04-01T00:00:00"/>
    <d v="2017-04-01T00:00:00"/>
    <d v="2017-04-01T00:00:00"/>
    <s v="Saturday"/>
    <d v="1899-12-30T21:09:48"/>
    <d v="1899-12-30T21:00:00"/>
    <n v="1"/>
    <d v="2017-04-01T00:00:00"/>
    <d v="2017-04-01T00:00:00"/>
    <d v="2017-04-01T00:00:00"/>
    <s v="Saturday"/>
    <d v="1899-12-30T21:44:53"/>
    <d v="1899-12-30T22:00:00"/>
    <s v="Round Trip"/>
  </r>
  <r>
    <n v="1561491"/>
    <s v="Non-RFID Card Member"/>
    <m/>
    <m/>
    <n v="30803"/>
    <s v="UNITED STATES"/>
    <s v="Single Ride"/>
    <n v="11120"/>
    <x v="21"/>
    <n v="43.040349999999997"/>
    <n v="-87.920760000000001"/>
    <x v="31"/>
    <n v="43.040154000000001"/>
    <n v="-87.932113000000001"/>
    <n v="7"/>
    <n v="0"/>
    <n v="1.1000000000000001"/>
    <n v="1"/>
    <n v="42"/>
    <n v="-1"/>
    <d v="2017-04-01T00:00:00"/>
    <d v="2017-04-01T00:00:00"/>
    <d v="2017-04-01T00:00:00"/>
    <s v="Saturday"/>
    <d v="1899-12-30T23:12:18"/>
    <d v="1899-12-30T23:00:00"/>
    <n v="1"/>
    <d v="2017-04-01T00:00:00"/>
    <d v="2017-04-01T00:00:00"/>
    <d v="2017-04-01T00:00:00"/>
    <s v="Saturday"/>
    <d v="1899-12-30T23:19:16"/>
    <d v="1899-12-30T23:00:00"/>
    <s v="One Way"/>
  </r>
  <r>
    <n v="1561499"/>
    <s v="Non-RFID Card Member"/>
    <m/>
    <m/>
    <n v="53151"/>
    <s v="UNITED STATES"/>
    <s v="Single Ride"/>
    <n v="209"/>
    <x v="12"/>
    <n v="43.052460000000004"/>
    <n v="-87.891000000000005"/>
    <x v="11"/>
    <n v="43.052460000000004"/>
    <n v="-87.891000000000005"/>
    <n v="22"/>
    <n v="0"/>
    <n v="3.3"/>
    <n v="3.1"/>
    <n v="132"/>
    <n v="-1"/>
    <d v="2017-04-01T00:00:00"/>
    <d v="2017-04-01T00:00:00"/>
    <d v="2017-04-01T00:00:00"/>
    <s v="Saturday"/>
    <d v="1899-12-30T23:31:02"/>
    <d v="1899-12-31T00:00:00"/>
    <n v="1"/>
    <d v="2017-04-01T00:00:00"/>
    <d v="2017-04-01T00:00:00"/>
    <d v="2017-04-01T00:00:00"/>
    <s v="Saturday"/>
    <d v="1899-12-30T23:53:40"/>
    <d v="1899-12-31T00:00:00"/>
    <s v="Round Trip"/>
  </r>
  <r>
    <n v="1561499"/>
    <s v="Non-RFID Card Member"/>
    <m/>
    <m/>
    <n v="53151"/>
    <s v="UNITED STATES"/>
    <s v="Single Ride"/>
    <n v="346"/>
    <x v="12"/>
    <n v="43.052460000000004"/>
    <n v="-87.891000000000005"/>
    <x v="11"/>
    <n v="43.052460000000004"/>
    <n v="-87.891000000000005"/>
    <n v="21"/>
    <n v="0"/>
    <n v="3.2"/>
    <n v="3"/>
    <n v="126"/>
    <n v="-1"/>
    <d v="2017-04-01T00:00:00"/>
    <d v="2017-04-01T00:00:00"/>
    <d v="2017-04-01T00:00:00"/>
    <s v="Saturday"/>
    <d v="1899-12-30T23:32:07"/>
    <d v="1899-12-31T00:00:00"/>
    <n v="1"/>
    <d v="2017-04-01T00:00:00"/>
    <d v="2017-04-01T00:00:00"/>
    <d v="2017-04-01T00:00:00"/>
    <s v="Saturday"/>
    <d v="1899-12-30T23:53:47"/>
    <d v="1899-12-31T00:00:00"/>
    <s v="Round Trip"/>
  </r>
  <r>
    <n v="1550980"/>
    <s v="Non-RFID Card Member"/>
    <m/>
    <m/>
    <n v="53207"/>
    <s v="UNITED STATES"/>
    <s v="Single Ride"/>
    <n v="11078"/>
    <x v="39"/>
    <n v="43.020020000000002"/>
    <n v="-87.912540000000007"/>
    <x v="30"/>
    <n v="43.004728999999998"/>
    <n v="-87.905463999999995"/>
    <n v="9"/>
    <n v="0"/>
    <n v="1.4"/>
    <n v="1.3"/>
    <n v="54"/>
    <n v="-1"/>
    <d v="2017-04-02T00:00:00"/>
    <d v="2017-04-01T00:00:00"/>
    <d v="2017-04-02T00:00:00"/>
    <s v="Sunday"/>
    <d v="1899-12-30T03:50:09"/>
    <d v="1899-12-30T04:00:00"/>
    <n v="1"/>
    <d v="2017-04-02T00:00:00"/>
    <d v="2017-04-01T00:00:00"/>
    <d v="2017-04-02T00:00:00"/>
    <s v="Sunday"/>
    <d v="1899-12-30T03:59:11"/>
    <d v="1899-12-30T04:00:00"/>
    <s v="One Way"/>
  </r>
  <r>
    <n v="1561652"/>
    <s v="Non-RFID Card Member"/>
    <m/>
    <m/>
    <n v="53049"/>
    <s v="UNITED STATES"/>
    <s v="Single Ride"/>
    <n v="11091"/>
    <x v="3"/>
    <n v="43.03519"/>
    <n v="-87.907390000000007"/>
    <x v="12"/>
    <n v="43.036900000000003"/>
    <n v="-87.89667"/>
    <n v="45"/>
    <n v="3"/>
    <n v="6.8"/>
    <n v="6.4"/>
    <n v="270"/>
    <n v="-1"/>
    <d v="2017-04-02T00:00:00"/>
    <d v="2017-04-01T00:00:00"/>
    <d v="2017-04-02T00:00:00"/>
    <s v="Sunday"/>
    <d v="1899-12-30T10:04:42"/>
    <d v="1899-12-30T10:00:00"/>
    <n v="1"/>
    <d v="2017-04-02T00:00:00"/>
    <d v="2017-04-01T00:00:00"/>
    <d v="2017-04-02T00:00:00"/>
    <s v="Sunday"/>
    <d v="1899-12-30T10:49:32"/>
    <d v="1899-12-30T11:00:00"/>
    <s v="One Way"/>
  </r>
  <r>
    <n v="1561800"/>
    <s v="Non-RFID Card Member"/>
    <m/>
    <m/>
    <n v="53217"/>
    <s v="UNITED STATES"/>
    <s v="Single Ride"/>
    <n v="216"/>
    <x v="27"/>
    <n v="43.074890000000003"/>
    <n v="-87.882810000000006"/>
    <x v="25"/>
    <n v="43.074890000000003"/>
    <n v="-87.882810000000006"/>
    <n v="182"/>
    <n v="15"/>
    <n v="18"/>
    <n v="17.100000000000001"/>
    <n v="720"/>
    <n v="-1"/>
    <d v="2017-04-02T00:00:00"/>
    <d v="2017-04-01T00:00:00"/>
    <d v="2017-04-02T00:00:00"/>
    <s v="Sunday"/>
    <d v="1899-12-30T11:46:39"/>
    <d v="1899-12-30T12:00:00"/>
    <n v="1"/>
    <d v="2017-04-02T00:00:00"/>
    <d v="2017-04-01T00:00:00"/>
    <d v="2017-04-02T00:00:00"/>
    <s v="Sunday"/>
    <d v="1899-12-30T14:48:46"/>
    <d v="1899-12-30T15:00:00"/>
    <s v="Round Trip"/>
  </r>
  <r>
    <n v="1561823"/>
    <s v="Non-RFID Card Member"/>
    <m/>
    <m/>
    <n v="53202"/>
    <s v="UNITED STATES"/>
    <s v="Single Ride"/>
    <n v="11114"/>
    <x v="0"/>
    <n v="43.042490000000001"/>
    <n v="-87.909959999999998"/>
    <x v="4"/>
    <n v="43.042490000000001"/>
    <n v="-87.909959999999998"/>
    <n v="43"/>
    <n v="3"/>
    <n v="6.5"/>
    <n v="6.1"/>
    <n v="258"/>
    <n v="-1"/>
    <d v="2017-04-02T00:00:00"/>
    <d v="2017-04-01T00:00:00"/>
    <d v="2017-04-02T00:00:00"/>
    <s v="Sunday"/>
    <d v="1899-12-30T11:58:26"/>
    <d v="1899-12-30T12:00:00"/>
    <n v="1"/>
    <d v="2017-04-02T00:00:00"/>
    <d v="2017-04-01T00:00:00"/>
    <d v="2017-04-02T00:00:00"/>
    <s v="Sunday"/>
    <d v="1899-12-30T12:41:30"/>
    <d v="1899-12-30T13:00:00"/>
    <s v="Round Trip"/>
  </r>
  <r>
    <n v="1561868"/>
    <s v="Non-RFID Card Member"/>
    <m/>
    <m/>
    <n v="11201"/>
    <s v="UNITED STATES"/>
    <s v="Single Ride"/>
    <n v="333"/>
    <x v="33"/>
    <n v="43.004728999999998"/>
    <n v="-87.905463999999995"/>
    <x v="16"/>
    <n v="43.052549999999997"/>
    <n v="-87.909329999999997"/>
    <n v="25"/>
    <n v="0"/>
    <n v="3.8"/>
    <n v="3.6"/>
    <n v="150"/>
    <n v="-1"/>
    <d v="2017-04-02T00:00:00"/>
    <d v="2017-04-01T00:00:00"/>
    <d v="2017-04-02T00:00:00"/>
    <s v="Sunday"/>
    <d v="1899-12-30T12:11:04"/>
    <d v="1899-12-30T12:00:00"/>
    <n v="1"/>
    <d v="2017-04-02T00:00:00"/>
    <d v="2017-04-01T00:00:00"/>
    <d v="2017-04-02T00:00:00"/>
    <s v="Sunday"/>
    <d v="1899-12-30T12:36:10"/>
    <d v="1899-12-30T13:00:00"/>
    <s v="One Way"/>
  </r>
  <r>
    <n v="1511152"/>
    <s v="Non-RFID Card Member"/>
    <m/>
    <m/>
    <n v="53202"/>
    <s v="UNITED STATES"/>
    <s v="Single Ride"/>
    <n v="11072"/>
    <x v="28"/>
    <n v="43.063749000000001"/>
    <n v="-87.887962999999999"/>
    <x v="5"/>
    <n v="43.04824"/>
    <n v="-87.904970000000006"/>
    <n v="22"/>
    <n v="0"/>
    <n v="3.3"/>
    <n v="3.1"/>
    <n v="132"/>
    <n v="-1"/>
    <d v="2017-04-02T00:00:00"/>
    <d v="2017-04-01T00:00:00"/>
    <d v="2017-04-02T00:00:00"/>
    <s v="Sunday"/>
    <d v="1899-12-30T14:31:53"/>
    <d v="1899-12-30T15:00:00"/>
    <n v="1"/>
    <d v="2017-04-02T00:00:00"/>
    <d v="2017-04-01T00:00:00"/>
    <d v="2017-04-02T00:00:00"/>
    <s v="Sunday"/>
    <d v="1899-12-30T14:53:40"/>
    <d v="1899-12-30T15:00:00"/>
    <s v="One Way"/>
  </r>
  <r>
    <n v="1562684"/>
    <s v="Non-RFID Card Member"/>
    <m/>
    <m/>
    <n v="53225"/>
    <s v="UNITED STATES"/>
    <s v="Single Ride"/>
    <n v="184"/>
    <x v="42"/>
    <n v="43.060079999999999"/>
    <n v="-88.027349999999998"/>
    <x v="54"/>
    <n v="43.060079999999999"/>
    <n v="-88.027349999999998"/>
    <n v="33"/>
    <n v="0"/>
    <n v="5"/>
    <n v="4.7"/>
    <n v="198"/>
    <n v="-1"/>
    <d v="2017-04-02T00:00:00"/>
    <d v="2017-04-01T00:00:00"/>
    <d v="2017-04-02T00:00:00"/>
    <s v="Sunday"/>
    <d v="1899-12-30T16:34:24"/>
    <d v="1899-12-30T17:00:00"/>
    <n v="1"/>
    <d v="2017-04-02T00:00:00"/>
    <d v="2017-04-01T00:00:00"/>
    <d v="2017-04-02T00:00:00"/>
    <s v="Sunday"/>
    <d v="1899-12-30T17:07:10"/>
    <d v="1899-12-30T17:00:00"/>
    <s v="Round Trip"/>
  </r>
  <r>
    <n v="1563280"/>
    <s v="Non-RFID Card Member"/>
    <m/>
    <m/>
    <n v="53211"/>
    <s v="UNITED STATES"/>
    <s v="Single Ride"/>
    <n v="5463"/>
    <x v="22"/>
    <n v="43.066893999999998"/>
    <n v="-87.877936000000005"/>
    <x v="35"/>
    <n v="43.066893999999998"/>
    <n v="-87.877936000000005"/>
    <n v="21"/>
    <n v="0"/>
    <n v="3.2"/>
    <n v="3"/>
    <n v="126"/>
    <n v="-1"/>
    <d v="2017-04-03T00:00:00"/>
    <d v="2017-04-01T00:00:00"/>
    <d v="2017-04-03T00:00:00"/>
    <s v="Monday"/>
    <d v="1899-12-30T01:09:35"/>
    <d v="1899-12-30T01:00:00"/>
    <n v="1"/>
    <d v="2017-04-03T00:00:00"/>
    <d v="2017-04-01T00:00:00"/>
    <d v="2017-04-03T00:00:00"/>
    <s v="Monday"/>
    <d v="1899-12-30T01:30:46"/>
    <d v="1899-12-30T02:00:00"/>
    <s v="Round Trip"/>
  </r>
  <r>
    <n v="1564584"/>
    <s v="Non-RFID Card Member"/>
    <m/>
    <m/>
    <n v="53204"/>
    <s v="UNITED STATES"/>
    <s v="Single Ride"/>
    <n v="5554"/>
    <x v="23"/>
    <n v="43.053040000000003"/>
    <n v="-87.897660000000002"/>
    <x v="26"/>
    <n v="43.053040000000003"/>
    <n v="-87.897660000000002"/>
    <n v="1"/>
    <n v="0"/>
    <n v="0.2"/>
    <n v="0.1"/>
    <n v="6"/>
    <n v="-1"/>
    <d v="2017-04-04T00:00:00"/>
    <d v="2017-04-01T00:00:00"/>
    <d v="2017-04-04T00:00:00"/>
    <s v="Tuesday"/>
    <d v="1899-12-30T14:39:48"/>
    <d v="1899-12-30T15:00:00"/>
    <n v="1"/>
    <d v="2017-04-04T00:00:00"/>
    <d v="2017-04-01T00:00:00"/>
    <d v="2017-04-04T00:00:00"/>
    <s v="Tuesday"/>
    <d v="1899-12-30T14:40:15"/>
    <d v="1899-12-30T15:00:00"/>
    <s v="Round Trip"/>
  </r>
  <r>
    <n v="1564673"/>
    <s v="Non-RFID Card Member"/>
    <m/>
    <m/>
    <n v="53211"/>
    <s v="UNITED STATES"/>
    <s v="Single Ride"/>
    <n v="11134"/>
    <x v="27"/>
    <n v="43.074890000000003"/>
    <n v="-87.882810000000006"/>
    <x v="53"/>
    <n v="43.060786"/>
    <n v="-87.883825999999999"/>
    <n v="13"/>
    <n v="0"/>
    <n v="2"/>
    <n v="1.9"/>
    <n v="78"/>
    <n v="-1"/>
    <d v="2017-04-04T00:00:00"/>
    <d v="2017-04-01T00:00:00"/>
    <d v="2017-04-04T00:00:00"/>
    <s v="Tuesday"/>
    <d v="1899-12-30T16:21:10"/>
    <d v="1899-12-30T16:00:00"/>
    <n v="1"/>
    <d v="2017-04-04T00:00:00"/>
    <d v="2017-04-01T00:00:00"/>
    <d v="2017-04-04T00:00:00"/>
    <s v="Tuesday"/>
    <d v="1899-12-30T16:34:19"/>
    <d v="1899-12-30T17:00:00"/>
    <s v="One Way"/>
  </r>
  <r>
    <n v="1564745"/>
    <s v="Non-RFID Card Member"/>
    <m/>
    <m/>
    <n v="60077"/>
    <s v="UNITED STATES"/>
    <s v="Single Ride"/>
    <n v="5452"/>
    <x v="13"/>
    <n v="43.038649999999997"/>
    <n v="-87.921930000000003"/>
    <x v="43"/>
    <n v="43.031480000000002"/>
    <n v="-87.908169999999998"/>
    <n v="15"/>
    <n v="0"/>
    <n v="2.2999999999999998"/>
    <n v="2.1"/>
    <n v="90"/>
    <n v="-1"/>
    <d v="2017-04-04T00:00:00"/>
    <d v="2017-04-01T00:00:00"/>
    <d v="2017-04-04T00:00:00"/>
    <s v="Tuesday"/>
    <d v="1899-12-30T17:07:54"/>
    <d v="1899-12-30T17:00:00"/>
    <n v="1"/>
    <d v="2017-04-04T00:00:00"/>
    <d v="2017-04-01T00:00:00"/>
    <d v="2017-04-04T00:00:00"/>
    <s v="Tuesday"/>
    <d v="1899-12-30T17:22:38"/>
    <d v="1899-12-30T17:00:00"/>
    <s v="One Way"/>
  </r>
  <r>
    <n v="1564741"/>
    <s v="Non-RFID Card Member"/>
    <m/>
    <m/>
    <n v="55122"/>
    <s v="UNITED STATES"/>
    <s v="Single Ride"/>
    <n v="5419"/>
    <x v="41"/>
    <n v="43.031480000000002"/>
    <n v="-87.908169999999998"/>
    <x v="12"/>
    <n v="43.036900000000003"/>
    <n v="-87.89667"/>
    <n v="16"/>
    <n v="3"/>
    <n v="2.4"/>
    <n v="2.2999999999999998"/>
    <n v="96"/>
    <n v="-1"/>
    <d v="2017-04-04T00:00:00"/>
    <d v="2017-04-01T00:00:00"/>
    <d v="2017-04-04T00:00:00"/>
    <s v="Tuesday"/>
    <d v="1899-12-30T17:50:49"/>
    <d v="1899-12-30T18:00:00"/>
    <n v="1"/>
    <d v="2017-04-04T00:00:00"/>
    <d v="2017-04-01T00:00:00"/>
    <d v="2017-04-04T00:00:00"/>
    <s v="Tuesday"/>
    <d v="1899-12-30T18:06:15"/>
    <d v="1899-12-30T18:00:00"/>
    <s v="One Way"/>
  </r>
  <r>
    <n v="1270139"/>
    <s v="Non-RFID Card Member"/>
    <m/>
    <m/>
    <n v="53204"/>
    <s v="UNITED STATES"/>
    <s v="Single Ride"/>
    <n v="35"/>
    <x v="32"/>
    <n v="43.078530000000001"/>
    <n v="-87.882620000000003"/>
    <x v="38"/>
    <n v="43.069021999999997"/>
    <n v="-87.887940999999998"/>
    <n v="16"/>
    <n v="3"/>
    <n v="2.4"/>
    <n v="2.2999999999999998"/>
    <n v="96"/>
    <n v="-1"/>
    <d v="2017-04-04T00:00:00"/>
    <d v="2017-04-01T00:00:00"/>
    <d v="2017-04-04T00:00:00"/>
    <s v="Tuesday"/>
    <d v="1899-12-30T18:13:37"/>
    <d v="1899-12-30T18:00:00"/>
    <n v="1"/>
    <d v="2017-04-04T00:00:00"/>
    <d v="2017-04-01T00:00:00"/>
    <d v="2017-04-04T00:00:00"/>
    <s v="Tuesday"/>
    <d v="1899-12-30T18:29:08"/>
    <d v="1899-12-30T18:00:00"/>
    <s v="One Way"/>
  </r>
  <r>
    <n v="1564836"/>
    <s v="Non-RFID Card Member"/>
    <m/>
    <m/>
    <n v="53218"/>
    <s v="UNITED STATES"/>
    <s v="Single Ride"/>
    <n v="13"/>
    <x v="25"/>
    <n v="43.058010000000003"/>
    <n v="-87.877300000000005"/>
    <x v="48"/>
    <n v="43.060155999999999"/>
    <n v="-87.881258000000003"/>
    <n v="34"/>
    <n v="3"/>
    <n v="5.0999999999999996"/>
    <n v="4.8"/>
    <n v="204"/>
    <n v="-1"/>
    <d v="2017-04-04T00:00:00"/>
    <d v="2017-04-01T00:00:00"/>
    <d v="2017-04-04T00:00:00"/>
    <s v="Tuesday"/>
    <d v="1899-12-30T18:33:20"/>
    <d v="1899-12-30T19:00:00"/>
    <n v="1"/>
    <d v="2017-04-04T00:00:00"/>
    <d v="2017-04-01T00:00:00"/>
    <d v="2017-04-04T00:00:00"/>
    <s v="Tuesday"/>
    <d v="1899-12-30T19:07:23"/>
    <d v="1899-12-30T19:00:00"/>
    <s v="One Way"/>
  </r>
  <r>
    <n v="1563961"/>
    <s v="Non-RFID Card Member"/>
    <m/>
    <m/>
    <n v="53215"/>
    <s v="UNITED STATES"/>
    <s v="Single Ride"/>
    <n v="5460"/>
    <x v="2"/>
    <n v="43.03886"/>
    <n v="-87.902720000000002"/>
    <x v="1"/>
    <n v="43.03886"/>
    <n v="-87.902720000000002"/>
    <n v="78"/>
    <n v="9"/>
    <n v="11.7"/>
    <n v="11.1"/>
    <n v="468"/>
    <n v="-1"/>
    <d v="2017-04-04T00:00:00"/>
    <d v="2017-04-01T00:00:00"/>
    <d v="2017-04-04T00:00:00"/>
    <s v="Tuesday"/>
    <d v="1899-12-30T18:36:03"/>
    <d v="1899-12-30T19:00:00"/>
    <n v="1"/>
    <d v="2017-04-04T00:00:00"/>
    <d v="2017-04-01T00:00:00"/>
    <d v="2017-04-04T00:00:00"/>
    <s v="Tuesday"/>
    <d v="1899-12-30T19:54:09"/>
    <d v="1899-12-30T20:00:00"/>
    <s v="Round Trip"/>
  </r>
  <r>
    <n v="1564887"/>
    <s v="Non-RFID Card Member"/>
    <m/>
    <m/>
    <n v="60564"/>
    <s v="UNITED STATES"/>
    <s v="Single Ride"/>
    <n v="5529"/>
    <x v="14"/>
    <n v="43.05536"/>
    <n v="-87.90504"/>
    <x v="19"/>
    <n v="43.040349999999997"/>
    <n v="-87.920760000000001"/>
    <n v="22"/>
    <n v="3"/>
    <n v="3.3"/>
    <n v="3.1"/>
    <n v="132"/>
    <n v="-1"/>
    <d v="2017-04-04T00:00:00"/>
    <d v="2017-04-01T00:00:00"/>
    <d v="2017-04-04T00:00:00"/>
    <s v="Tuesday"/>
    <d v="1899-12-30T19:15:21"/>
    <d v="1899-12-30T19:00:00"/>
    <n v="1"/>
    <d v="2017-04-04T00:00:00"/>
    <d v="2017-04-01T00:00:00"/>
    <d v="2017-04-04T00:00:00"/>
    <s v="Tuesday"/>
    <d v="1899-12-30T19:37:14"/>
    <d v="1899-12-30T20:00:00"/>
    <s v="One Way"/>
  </r>
  <r>
    <n v="1564887"/>
    <s v="Non-RFID Card Member"/>
    <m/>
    <m/>
    <n v="60564"/>
    <s v="UNITED STATES"/>
    <s v="Single Ride"/>
    <n v="11049"/>
    <x v="14"/>
    <n v="43.05536"/>
    <n v="-87.90504"/>
    <x v="19"/>
    <n v="43.040349999999997"/>
    <n v="-87.920760000000001"/>
    <n v="22"/>
    <n v="3"/>
    <n v="3.3"/>
    <n v="3.1"/>
    <n v="132"/>
    <n v="-1"/>
    <d v="2017-04-04T00:00:00"/>
    <d v="2017-04-01T00:00:00"/>
    <d v="2017-04-04T00:00:00"/>
    <s v="Tuesday"/>
    <d v="1899-12-30T19:15:49"/>
    <d v="1899-12-30T19:00:00"/>
    <n v="1"/>
    <d v="2017-04-04T00:00:00"/>
    <d v="2017-04-01T00:00:00"/>
    <d v="2017-04-04T00:00:00"/>
    <s v="Tuesday"/>
    <d v="1899-12-30T19:37:21"/>
    <d v="1899-12-30T20:00:00"/>
    <s v="One Way"/>
  </r>
  <r>
    <n v="1370965"/>
    <s v="Non-RFID Card Member"/>
    <m/>
    <m/>
    <n v="53202"/>
    <s v="UNITED STATES"/>
    <s v="Single Ride"/>
    <n v="11066"/>
    <x v="23"/>
    <n v="43.053040000000003"/>
    <n v="-87.897660000000002"/>
    <x v="26"/>
    <n v="43.053040000000003"/>
    <n v="-87.897660000000002"/>
    <n v="30"/>
    <n v="3"/>
    <n v="4.5"/>
    <n v="4.3"/>
    <n v="180"/>
    <n v="-1"/>
    <d v="2017-04-04T00:00:00"/>
    <d v="2017-04-01T00:00:00"/>
    <d v="2017-04-04T00:00:00"/>
    <s v="Tuesday"/>
    <d v="1899-12-30T19:52:22"/>
    <d v="1899-12-30T20:00:00"/>
    <n v="1"/>
    <d v="2017-04-04T00:00:00"/>
    <d v="2017-04-01T00:00:00"/>
    <d v="2017-04-04T00:00:00"/>
    <s v="Tuesday"/>
    <d v="1899-12-30T20:22:42"/>
    <d v="1899-12-30T20:00:00"/>
    <s v="Round Trip"/>
  </r>
  <r>
    <n v="1564970"/>
    <s v="Non-RFID Card Member"/>
    <m/>
    <m/>
    <n v="80129"/>
    <s v="UNITED STATES"/>
    <s v="Single Ride"/>
    <n v="11147"/>
    <x v="13"/>
    <n v="43.038649999999997"/>
    <n v="-87.921930000000003"/>
    <x v="36"/>
    <n v="43.038719999999998"/>
    <n v="-87.905339999999995"/>
    <n v="11"/>
    <n v="3"/>
    <n v="1.7"/>
    <n v="1.6"/>
    <n v="66"/>
    <n v="-1"/>
    <d v="2017-04-04T00:00:00"/>
    <d v="2017-04-01T00:00:00"/>
    <d v="2017-04-04T00:00:00"/>
    <s v="Tuesday"/>
    <d v="1899-12-30T21:17:24"/>
    <d v="1899-12-30T21:00:00"/>
    <n v="1"/>
    <d v="2017-04-04T00:00:00"/>
    <d v="2017-04-01T00:00:00"/>
    <d v="2017-04-04T00:00:00"/>
    <s v="Tuesday"/>
    <d v="1899-12-30T21:28:02"/>
    <d v="1899-12-30T21:00:00"/>
    <s v="One Way"/>
  </r>
  <r>
    <n v="1564908"/>
    <s v="Non-RFID Card Member"/>
    <m/>
    <m/>
    <n v="53202"/>
    <s v="UNITED STATES"/>
    <s v="Single Ride"/>
    <n v="173"/>
    <x v="12"/>
    <n v="43.052460000000004"/>
    <n v="-87.891000000000005"/>
    <x v="45"/>
    <n v="43.046570000000003"/>
    <n v="-87.908720000000002"/>
    <n v="9"/>
    <n v="3"/>
    <n v="1.4"/>
    <n v="1.3"/>
    <n v="54"/>
    <n v="-1"/>
    <d v="2017-04-04T00:00:00"/>
    <d v="2017-04-01T00:00:00"/>
    <d v="2017-04-04T00:00:00"/>
    <s v="Tuesday"/>
    <d v="1899-12-30T21:26:49"/>
    <d v="1899-12-30T21:00:00"/>
    <n v="1"/>
    <d v="2017-04-04T00:00:00"/>
    <d v="2017-04-01T00:00:00"/>
    <d v="2017-04-04T00:00:00"/>
    <s v="Tuesday"/>
    <d v="1899-12-30T21:35:13"/>
    <d v="1899-12-30T22:00:00"/>
    <s v="One Way"/>
  </r>
  <r>
    <n v="1391484"/>
    <s v="Non-RFID Card Member"/>
    <m/>
    <m/>
    <n v="53224"/>
    <s v="UNITED STATES"/>
    <s v="Single Ride"/>
    <n v="11081"/>
    <x v="26"/>
    <n v="43.056539999999998"/>
    <n v="-87.914370000000005"/>
    <x v="19"/>
    <n v="43.040349999999997"/>
    <n v="-87.920760000000001"/>
    <n v="9"/>
    <n v="3"/>
    <n v="1.4"/>
    <n v="1.3"/>
    <n v="54"/>
    <n v="-1"/>
    <d v="2017-04-05T00:00:00"/>
    <d v="2017-04-01T00:00:00"/>
    <d v="2017-04-05T00:00:00"/>
    <s v="Wednesday"/>
    <d v="1899-12-30T12:42:52"/>
    <d v="1899-12-30T13:00:00"/>
    <n v="1"/>
    <d v="2017-04-05T00:00:00"/>
    <d v="2017-04-01T00:00:00"/>
    <d v="2017-04-05T00:00:00"/>
    <s v="Wednesday"/>
    <d v="1899-12-30T12:51:34"/>
    <d v="1899-12-30T13:00:00"/>
    <s v="One Way"/>
  </r>
  <r>
    <n v="1564469"/>
    <s v="Non-RFID Card Member"/>
    <m/>
    <m/>
    <n v="93063"/>
    <s v="UNITED STATES"/>
    <s v="Single Ride"/>
    <n v="217"/>
    <x v="6"/>
    <n v="43.038719999999998"/>
    <n v="-87.905339999999995"/>
    <x v="36"/>
    <n v="43.038719999999998"/>
    <n v="-87.905339999999995"/>
    <n v="63"/>
    <n v="6"/>
    <n v="9.5"/>
    <n v="9"/>
    <n v="378"/>
    <n v="-1"/>
    <d v="2017-04-06T00:00:00"/>
    <d v="2017-04-01T00:00:00"/>
    <d v="2017-04-06T00:00:00"/>
    <s v="Thursday"/>
    <d v="1899-12-30T08:39:54"/>
    <d v="1899-12-30T09:00:00"/>
    <n v="1"/>
    <d v="2017-04-06T00:00:00"/>
    <d v="2017-04-01T00:00:00"/>
    <d v="2017-04-06T00:00:00"/>
    <s v="Thursday"/>
    <d v="1899-12-30T09:42:11"/>
    <d v="1899-12-30T10:00:00"/>
    <s v="Round Trip"/>
  </r>
  <r>
    <n v="1566204"/>
    <s v="Non-RFID Card Member"/>
    <m/>
    <m/>
    <n v="55418"/>
    <s v="UNITED STATES"/>
    <s v="Single Ride"/>
    <n v="5430"/>
    <x v="43"/>
    <n v="43.05847"/>
    <n v="-87.898079999999993"/>
    <x v="6"/>
    <n v="43.03519"/>
    <n v="-87.907390000000007"/>
    <n v="33"/>
    <n v="3"/>
    <n v="5"/>
    <n v="4.7"/>
    <n v="198"/>
    <n v="-1"/>
    <d v="2017-04-06T00:00:00"/>
    <d v="2017-04-01T00:00:00"/>
    <d v="2017-04-06T00:00:00"/>
    <s v="Thursday"/>
    <d v="1899-12-30T16:25:59"/>
    <d v="1899-12-30T16:00:00"/>
    <n v="1"/>
    <d v="2017-04-06T00:00:00"/>
    <d v="2017-04-01T00:00:00"/>
    <d v="2017-04-06T00:00:00"/>
    <s v="Thursday"/>
    <d v="1899-12-30T16:58:39"/>
    <d v="1899-12-30T17:00:00"/>
    <s v="One Way"/>
  </r>
  <r>
    <n v="1566419"/>
    <s v="Non-RFID Card Member"/>
    <m/>
    <m/>
    <n v="53202"/>
    <s v="UNITED STATES"/>
    <s v="Single Ride"/>
    <n v="5583"/>
    <x v="41"/>
    <n v="43.031480000000002"/>
    <n v="-87.908169999999998"/>
    <x v="43"/>
    <n v="43.031480000000002"/>
    <n v="-87.908169999999998"/>
    <n v="24"/>
    <n v="3"/>
    <n v="3.6"/>
    <n v="3.4"/>
    <n v="144"/>
    <n v="-1"/>
    <d v="2017-04-06T00:00:00"/>
    <d v="2017-04-01T00:00:00"/>
    <d v="2017-04-06T00:00:00"/>
    <s v="Thursday"/>
    <d v="1899-12-30T20:14:49"/>
    <d v="1899-12-30T20:00:00"/>
    <n v="1"/>
    <d v="2017-04-06T00:00:00"/>
    <d v="2017-04-01T00:00:00"/>
    <d v="2017-04-06T00:00:00"/>
    <s v="Thursday"/>
    <d v="1899-12-30T20:38:45"/>
    <d v="1899-12-30T21:00:00"/>
    <s v="Round Trip"/>
  </r>
  <r>
    <n v="1566614"/>
    <s v="Non-RFID Card Member"/>
    <m/>
    <m/>
    <n v="53212"/>
    <s v="UNITED STATES"/>
    <s v="Single Ride"/>
    <n v="5544"/>
    <x v="22"/>
    <n v="43.066893999999998"/>
    <n v="-87.877936000000005"/>
    <x v="4"/>
    <n v="43.042490000000001"/>
    <n v="-87.909959999999998"/>
    <n v="18"/>
    <n v="3"/>
    <n v="2.7"/>
    <n v="2.6"/>
    <n v="108"/>
    <n v="-1"/>
    <d v="2017-04-07T00:00:00"/>
    <d v="2017-04-01T00:00:00"/>
    <d v="2017-04-07T00:00:00"/>
    <s v="Friday"/>
    <d v="1899-12-30T08:47:19"/>
    <d v="1899-12-30T09:00:00"/>
    <n v="1"/>
    <d v="2017-04-07T00:00:00"/>
    <d v="2017-04-01T00:00:00"/>
    <d v="2017-04-07T00:00:00"/>
    <s v="Friday"/>
    <d v="1899-12-30T09:05:37"/>
    <d v="1899-12-30T09:00:00"/>
    <s v="One Way"/>
  </r>
  <r>
    <n v="1566623"/>
    <s v="Non-RFID Card Member"/>
    <m/>
    <m/>
    <n v="53209"/>
    <s v="UNITED STATES"/>
    <s v="Single Ride"/>
    <n v="5"/>
    <x v="37"/>
    <n v="43.036900000000003"/>
    <n v="-87.89667"/>
    <x v="12"/>
    <n v="43.036900000000003"/>
    <n v="-87.89667"/>
    <n v="36"/>
    <n v="6"/>
    <n v="5.4"/>
    <n v="5.0999999999999996"/>
    <n v="216"/>
    <n v="-1"/>
    <d v="2017-04-07T00:00:00"/>
    <d v="2017-04-01T00:00:00"/>
    <d v="2017-04-07T00:00:00"/>
    <s v="Friday"/>
    <d v="1899-12-30T09:08:19"/>
    <d v="1899-12-30T09:00:00"/>
    <n v="1"/>
    <d v="2017-04-07T00:00:00"/>
    <d v="2017-04-01T00:00:00"/>
    <d v="2017-04-07T00:00:00"/>
    <s v="Friday"/>
    <d v="1899-12-30T09:44:55"/>
    <d v="1899-12-30T10:00:00"/>
    <s v="Round Trip"/>
  </r>
  <r>
    <n v="1505667"/>
    <s v="Non-RFID Card Member"/>
    <m/>
    <m/>
    <n v="53233"/>
    <s v="UNITED STATES"/>
    <s v="Single Ride"/>
    <n v="5588"/>
    <x v="2"/>
    <n v="43.03886"/>
    <n v="-87.902720000000002"/>
    <x v="12"/>
    <n v="43.036900000000003"/>
    <n v="-87.89667"/>
    <n v="4"/>
    <n v="0"/>
    <n v="0.6"/>
    <n v="0.6"/>
    <n v="24"/>
    <n v="-1"/>
    <d v="2017-04-07T00:00:00"/>
    <d v="2017-04-01T00:00:00"/>
    <d v="2017-04-07T00:00:00"/>
    <s v="Friday"/>
    <d v="1899-12-30T09:53:11"/>
    <d v="1899-12-30T10:00:00"/>
    <n v="1"/>
    <d v="2017-04-07T00:00:00"/>
    <d v="2017-04-01T00:00:00"/>
    <d v="2017-04-07T00:00:00"/>
    <s v="Friday"/>
    <d v="1899-12-30T09:57:35"/>
    <d v="1899-12-30T10:00:00"/>
    <s v="One Way"/>
  </r>
  <r>
    <n v="1566866"/>
    <s v="Non-RFID Card Member"/>
    <m/>
    <m/>
    <n v="53129"/>
    <s v="UNITED STATES"/>
    <s v="Single Ride"/>
    <n v="5574"/>
    <x v="54"/>
    <n v="43.024340000000002"/>
    <n v="-87.916753"/>
    <x v="37"/>
    <n v="43.02948"/>
    <n v="-87.912819999999996"/>
    <n v="5"/>
    <n v="3"/>
    <n v="0.8"/>
    <n v="0.7"/>
    <n v="30"/>
    <n v="-1"/>
    <d v="2017-04-07T00:00:00"/>
    <d v="2017-04-01T00:00:00"/>
    <d v="2017-04-07T00:00:00"/>
    <s v="Friday"/>
    <d v="1899-12-30T12:45:58"/>
    <d v="1899-12-30T13:00:00"/>
    <n v="1"/>
    <d v="2017-04-07T00:00:00"/>
    <d v="2017-04-01T00:00:00"/>
    <d v="2017-04-07T00:00:00"/>
    <s v="Friday"/>
    <d v="1899-12-30T12:50:19"/>
    <d v="1899-12-30T13:00:00"/>
    <s v="One Way"/>
  </r>
  <r>
    <n v="1364470"/>
    <s v="Non-RFID Card Member"/>
    <m/>
    <m/>
    <n v="2908"/>
    <s v="UNITED STATES"/>
    <s v="Single Ride"/>
    <n v="109"/>
    <x v="13"/>
    <n v="43.038649999999997"/>
    <n v="-87.921930000000003"/>
    <x v="6"/>
    <n v="43.03519"/>
    <n v="-87.907390000000007"/>
    <n v="72"/>
    <n v="9"/>
    <n v="10.8"/>
    <n v="10.3"/>
    <n v="432"/>
    <n v="-1"/>
    <d v="2017-04-07T00:00:00"/>
    <d v="2017-04-01T00:00:00"/>
    <d v="2017-04-07T00:00:00"/>
    <s v="Friday"/>
    <d v="1899-12-30T13:55:12"/>
    <d v="1899-12-30T14:00:00"/>
    <n v="1"/>
    <d v="2017-04-07T00:00:00"/>
    <d v="2017-04-01T00:00:00"/>
    <d v="2017-04-07T00:00:00"/>
    <s v="Friday"/>
    <d v="1899-12-30T15:07:02"/>
    <d v="1899-12-30T15:00:00"/>
    <s v="One Way"/>
  </r>
  <r>
    <n v="1567175"/>
    <s v="Non-RFID Card Member"/>
    <m/>
    <m/>
    <n v="60190"/>
    <s v="UNITED STATES"/>
    <s v="Single Ride"/>
    <n v="28"/>
    <x v="24"/>
    <n v="43.040154000000001"/>
    <n v="-87.932113000000001"/>
    <x v="31"/>
    <n v="43.040154000000001"/>
    <n v="-87.932113000000001"/>
    <n v="40"/>
    <n v="6"/>
    <n v="6"/>
    <n v="5.7"/>
    <n v="240"/>
    <n v="-1"/>
    <d v="2017-04-07T00:00:00"/>
    <d v="2017-04-01T00:00:00"/>
    <d v="2017-04-07T00:00:00"/>
    <s v="Friday"/>
    <d v="1899-12-30T14:10:42"/>
    <d v="1899-12-30T14:00:00"/>
    <n v="1"/>
    <d v="2017-04-07T00:00:00"/>
    <d v="2017-04-01T00:00:00"/>
    <d v="2017-04-07T00:00:00"/>
    <s v="Friday"/>
    <d v="1899-12-30T14:50:32"/>
    <d v="1899-12-30T15:00:00"/>
    <s v="Round Trip"/>
  </r>
  <r>
    <n v="1567323"/>
    <s v="Non-RFID Card Member"/>
    <m/>
    <m/>
    <n v="53151"/>
    <s v="UNITED STATES"/>
    <s v="Single Ride"/>
    <n v="185"/>
    <x v="25"/>
    <n v="43.058010000000003"/>
    <n v="-87.877300000000005"/>
    <x v="22"/>
    <n v="43.058010000000003"/>
    <n v="-87.877300000000005"/>
    <n v="34"/>
    <n v="3"/>
    <n v="5.0999999999999996"/>
    <n v="4.8"/>
    <n v="204"/>
    <n v="-1"/>
    <d v="2017-04-07T00:00:00"/>
    <d v="2017-04-01T00:00:00"/>
    <d v="2017-04-07T00:00:00"/>
    <s v="Friday"/>
    <d v="1899-12-30T15:17:25"/>
    <d v="1899-12-30T15:00:00"/>
    <n v="1"/>
    <d v="2017-04-07T00:00:00"/>
    <d v="2017-04-01T00:00:00"/>
    <d v="2017-04-07T00:00:00"/>
    <s v="Friday"/>
    <d v="1899-12-30T15:51:08"/>
    <d v="1899-12-30T16:00:00"/>
    <s v="Round Trip"/>
  </r>
  <r>
    <n v="1567516"/>
    <s v="Non-RFID Card Member"/>
    <m/>
    <m/>
    <n v="53202"/>
    <s v="UNITED STATES"/>
    <s v="Single Ride"/>
    <n v="5421"/>
    <x v="11"/>
    <n v="43.04804"/>
    <n v="-87.896720000000002"/>
    <x v="33"/>
    <n v="43.04804"/>
    <n v="-87.896720000000002"/>
    <n v="38"/>
    <n v="6"/>
    <n v="5.7"/>
    <n v="5.4"/>
    <n v="228"/>
    <n v="-1"/>
    <d v="2017-04-07T00:00:00"/>
    <d v="2017-04-01T00:00:00"/>
    <d v="2017-04-07T00:00:00"/>
    <s v="Friday"/>
    <d v="1899-12-30T17:13:51"/>
    <d v="1899-12-30T17:00:00"/>
    <n v="1"/>
    <d v="2017-04-07T00:00:00"/>
    <d v="2017-04-01T00:00:00"/>
    <d v="2017-04-07T00:00:00"/>
    <s v="Friday"/>
    <d v="1899-12-30T17:51:24"/>
    <d v="1899-12-30T18:00:00"/>
    <s v="Round Trip"/>
  </r>
  <r>
    <n v="1306778"/>
    <s v="Non-RFID Card Member"/>
    <m/>
    <m/>
    <n v="53204"/>
    <s v="UNITED STATES"/>
    <s v="Single Ride"/>
    <n v="11136"/>
    <x v="39"/>
    <n v="43.020020000000002"/>
    <n v="-87.912540000000007"/>
    <x v="7"/>
    <n v="43.038580000000003"/>
    <n v="-87.90934"/>
    <n v="11"/>
    <n v="3"/>
    <n v="1.7"/>
    <n v="1.6"/>
    <n v="66"/>
    <n v="-1"/>
    <d v="2017-04-07T00:00:00"/>
    <d v="2017-04-01T00:00:00"/>
    <d v="2017-04-07T00:00:00"/>
    <s v="Friday"/>
    <d v="1899-12-30T18:39:05"/>
    <d v="1899-12-30T19:00:00"/>
    <n v="1"/>
    <d v="2017-04-07T00:00:00"/>
    <d v="2017-04-01T00:00:00"/>
    <d v="2017-04-07T00:00:00"/>
    <s v="Friday"/>
    <d v="1899-12-30T18:50:19"/>
    <d v="1899-12-30T19:00:00"/>
    <s v="One Way"/>
  </r>
  <r>
    <n v="1567660"/>
    <s v="Non-RFID Card Member"/>
    <m/>
    <m/>
    <n v="53233"/>
    <s v="UNITED STATES"/>
    <s v="Single Ride"/>
    <n v="11160"/>
    <x v="24"/>
    <n v="43.040154000000001"/>
    <n v="-87.932113000000001"/>
    <x v="31"/>
    <n v="43.040154000000001"/>
    <n v="-87.932113000000001"/>
    <n v="92"/>
    <n v="9"/>
    <n v="13.8"/>
    <n v="13.1"/>
    <n v="552"/>
    <n v="-1"/>
    <d v="2017-04-07T00:00:00"/>
    <d v="2017-04-01T00:00:00"/>
    <d v="2017-04-07T00:00:00"/>
    <s v="Friday"/>
    <d v="1899-12-30T18:43:13"/>
    <d v="1899-12-30T19:00:00"/>
    <n v="1"/>
    <d v="2017-04-07T00:00:00"/>
    <d v="2017-04-01T00:00:00"/>
    <d v="2017-04-07T00:00:00"/>
    <s v="Friday"/>
    <d v="1899-12-30T20:15:30"/>
    <d v="1899-12-30T20:00:00"/>
    <s v="Round Trip"/>
  </r>
  <r>
    <n v="1567663"/>
    <s v="Non-RFID Card Member"/>
    <m/>
    <m/>
    <n v="53233"/>
    <s v="UNITED STATES"/>
    <s v="Single Ride"/>
    <n v="204"/>
    <x v="24"/>
    <n v="43.040154000000001"/>
    <n v="-87.932113000000001"/>
    <x v="31"/>
    <n v="43.040154000000001"/>
    <n v="-87.932113000000001"/>
    <n v="92"/>
    <n v="9"/>
    <n v="13.8"/>
    <n v="13.1"/>
    <n v="552"/>
    <n v="-1"/>
    <d v="2017-04-07T00:00:00"/>
    <d v="2017-04-01T00:00:00"/>
    <d v="2017-04-07T00:00:00"/>
    <s v="Friday"/>
    <d v="1899-12-30T18:43:58"/>
    <d v="1899-12-30T19:00:00"/>
    <n v="1"/>
    <d v="2017-04-07T00:00:00"/>
    <d v="2017-04-01T00:00:00"/>
    <d v="2017-04-07T00:00:00"/>
    <s v="Friday"/>
    <d v="1899-12-30T20:15:35"/>
    <d v="1899-12-30T20:00:00"/>
    <s v="Round Trip"/>
  </r>
  <r>
    <n v="1567668"/>
    <s v="Non-RFID Card Member"/>
    <m/>
    <m/>
    <n v="53233"/>
    <s v="UNITED STATES"/>
    <s v="Single Ride"/>
    <n v="983"/>
    <x v="24"/>
    <n v="43.040154000000001"/>
    <n v="-87.932113000000001"/>
    <x v="31"/>
    <n v="43.040154000000001"/>
    <n v="-87.932113000000001"/>
    <n v="90"/>
    <n v="9"/>
    <n v="13.5"/>
    <n v="12.8"/>
    <n v="540"/>
    <n v="-1"/>
    <d v="2017-04-07T00:00:00"/>
    <d v="2017-04-01T00:00:00"/>
    <d v="2017-04-07T00:00:00"/>
    <s v="Friday"/>
    <d v="1899-12-30T18:46:59"/>
    <d v="1899-12-30T19:00:00"/>
    <n v="1"/>
    <d v="2017-04-07T00:00:00"/>
    <d v="2017-04-01T00:00:00"/>
    <d v="2017-04-07T00:00:00"/>
    <s v="Friday"/>
    <d v="1899-12-30T20:16:05"/>
    <d v="1899-12-30T20:00:00"/>
    <s v="Round Trip"/>
  </r>
  <r>
    <n v="1263485"/>
    <s v="Non-RFID Card Member"/>
    <m/>
    <m/>
    <n v="53202"/>
    <s v="UNITED STATES"/>
    <s v="Single Ride"/>
    <n v="5545"/>
    <x v="38"/>
    <n v="43.058619999999998"/>
    <n v="-87.885319999999993"/>
    <x v="3"/>
    <n v="43.03913"/>
    <n v="-87.916150000000002"/>
    <n v="23"/>
    <n v="3"/>
    <n v="3.5"/>
    <n v="3.3"/>
    <n v="138"/>
    <n v="-1"/>
    <d v="2017-04-07T00:00:00"/>
    <d v="2017-04-01T00:00:00"/>
    <d v="2017-04-07T00:00:00"/>
    <s v="Friday"/>
    <d v="1899-12-30T18:49:30"/>
    <d v="1899-12-30T19:00:00"/>
    <n v="1"/>
    <d v="2017-04-07T00:00:00"/>
    <d v="2017-04-01T00:00:00"/>
    <d v="2017-04-07T00:00:00"/>
    <s v="Friday"/>
    <d v="1899-12-30T19:12:05"/>
    <d v="1899-12-30T19:00:00"/>
    <s v="One Way"/>
  </r>
  <r>
    <n v="1516588"/>
    <s v="Non-RFID Card Member"/>
    <m/>
    <m/>
    <n v="53212"/>
    <s v="UNITED STATES"/>
    <s v="Single Ride"/>
    <n v="76"/>
    <x v="44"/>
    <n v="43.060296999999998"/>
    <n v="-87.913150000000002"/>
    <x v="49"/>
    <n v="43.060296999999998"/>
    <n v="-87.913150000000002"/>
    <n v="13"/>
    <n v="3"/>
    <n v="2"/>
    <n v="1.9"/>
    <n v="78"/>
    <n v="-1"/>
    <d v="2017-04-07T00:00:00"/>
    <d v="2017-04-01T00:00:00"/>
    <d v="2017-04-07T00:00:00"/>
    <s v="Friday"/>
    <d v="1899-12-30T19:47:05"/>
    <d v="1899-12-30T20:00:00"/>
    <n v="1"/>
    <d v="2017-04-07T00:00:00"/>
    <d v="2017-04-01T00:00:00"/>
    <d v="2017-04-07T00:00:00"/>
    <s v="Friday"/>
    <d v="1899-12-30T20:00:33"/>
    <d v="1899-12-30T20:00:00"/>
    <s v="Round Trip"/>
  </r>
  <r>
    <n v="1567750"/>
    <s v="Non-RFID Card Member"/>
    <m/>
    <m/>
    <n v="44145"/>
    <s v="UNITED STATES"/>
    <s v="Single Ride"/>
    <n v="5538"/>
    <x v="46"/>
    <n v="43.026470000000003"/>
    <n v="-87.918040000000005"/>
    <x v="22"/>
    <n v="43.058010000000003"/>
    <n v="-87.877300000000005"/>
    <n v="1188"/>
    <n v="102"/>
    <n v="18"/>
    <n v="17.100000000000001"/>
    <n v="720"/>
    <n v="-1"/>
    <d v="2017-04-07T00:00:00"/>
    <d v="2017-04-01T00:00:00"/>
    <d v="2017-04-07T00:00:00"/>
    <s v="Friday"/>
    <d v="1899-12-30T19:47:48"/>
    <d v="1899-12-30T20:00:00"/>
    <n v="1"/>
    <d v="2017-04-08T00:00:00"/>
    <d v="2017-04-01T00:00:00"/>
    <d v="2017-04-08T00:00:00"/>
    <s v="Saturday"/>
    <d v="1899-12-30T15:35:54"/>
    <d v="1899-12-30T16:00:00"/>
    <s v="One Way"/>
  </r>
  <r>
    <n v="1568002"/>
    <s v="Non-RFID Card Member"/>
    <m/>
    <m/>
    <n v="53214"/>
    <s v="UNITED STATES"/>
    <s v="Single Ride"/>
    <n v="214"/>
    <x v="25"/>
    <n v="43.058010000000003"/>
    <n v="-87.877300000000005"/>
    <x v="22"/>
    <n v="43.058010000000003"/>
    <n v="-87.877300000000005"/>
    <n v="50"/>
    <n v="6"/>
    <n v="7.5"/>
    <n v="7.1"/>
    <n v="300"/>
    <n v="-1"/>
    <d v="2017-04-07T00:00:00"/>
    <d v="2017-04-01T00:00:00"/>
    <d v="2017-04-07T00:00:00"/>
    <s v="Friday"/>
    <d v="1899-12-30T23:38:54"/>
    <d v="1899-12-31T00:00:00"/>
    <n v="1"/>
    <d v="2017-04-08T00:00:00"/>
    <d v="2017-04-01T00:00:00"/>
    <d v="2017-04-08T00:00:00"/>
    <s v="Saturday"/>
    <d v="1899-12-30T00:28:00"/>
    <d v="1899-12-30T00:00:00"/>
    <s v="Round Trip"/>
  </r>
  <r>
    <n v="1568200"/>
    <s v="Non-RFID Card Member"/>
    <m/>
    <m/>
    <n v="60490"/>
    <s v="UNITED STATES"/>
    <s v="Single Ride"/>
    <n v="5441"/>
    <x v="24"/>
    <n v="43.040154000000001"/>
    <n v="-87.932113000000001"/>
    <x v="31"/>
    <n v="43.040154000000001"/>
    <n v="-87.932113000000001"/>
    <n v="63"/>
    <n v="6"/>
    <n v="9.5"/>
    <n v="9"/>
    <n v="378"/>
    <n v="-1"/>
    <d v="2017-04-08T00:00:00"/>
    <d v="2017-04-01T00:00:00"/>
    <d v="2017-04-08T00:00:00"/>
    <s v="Saturday"/>
    <d v="1899-12-30T09:34:07"/>
    <d v="1899-12-30T10:00:00"/>
    <n v="1"/>
    <d v="2017-04-08T00:00:00"/>
    <d v="2017-04-01T00:00:00"/>
    <d v="2017-04-08T00:00:00"/>
    <s v="Saturday"/>
    <d v="1899-12-30T10:37:13"/>
    <d v="1899-12-30T11:00:00"/>
    <s v="Round Trip"/>
  </r>
  <r>
    <n v="1568231"/>
    <s v="Non-RFID Card Member"/>
    <m/>
    <m/>
    <n v="53051"/>
    <s v="UNITED STATES"/>
    <s v="Single Ride"/>
    <n v="989"/>
    <x v="12"/>
    <n v="43.052460000000004"/>
    <n v="-87.891000000000005"/>
    <x v="12"/>
    <n v="43.036900000000003"/>
    <n v="-87.89667"/>
    <n v="42"/>
    <n v="6"/>
    <n v="6.3"/>
    <n v="6"/>
    <n v="252"/>
    <n v="-1"/>
    <d v="2017-04-08T00:00:00"/>
    <d v="2017-04-01T00:00:00"/>
    <d v="2017-04-08T00:00:00"/>
    <s v="Saturday"/>
    <d v="1899-12-30T09:57:24"/>
    <d v="1899-12-30T10:00:00"/>
    <n v="1"/>
    <d v="2017-04-08T00:00:00"/>
    <d v="2017-04-01T00:00:00"/>
    <d v="2017-04-08T00:00:00"/>
    <s v="Saturday"/>
    <d v="1899-12-30T10:39:26"/>
    <d v="1899-12-30T11:00:00"/>
    <s v="One Way"/>
  </r>
  <r>
    <n v="1568313"/>
    <s v="Non-RFID Card Member"/>
    <m/>
    <m/>
    <n v="53222"/>
    <s v="UNITED STATES"/>
    <s v="Single Ride"/>
    <n v="11053"/>
    <x v="42"/>
    <n v="43.060079999999999"/>
    <n v="-88.027349999999998"/>
    <x v="54"/>
    <n v="43.060079999999999"/>
    <n v="-88.027349999999998"/>
    <n v="42"/>
    <n v="6"/>
    <n v="6.3"/>
    <n v="6"/>
    <n v="252"/>
    <n v="-1"/>
    <d v="2017-04-08T00:00:00"/>
    <d v="2017-04-01T00:00:00"/>
    <d v="2017-04-08T00:00:00"/>
    <s v="Saturday"/>
    <d v="1899-12-30T10:41:08"/>
    <d v="1899-12-30T11:00:00"/>
    <n v="1"/>
    <d v="2017-04-08T00:00:00"/>
    <d v="2017-04-01T00:00:00"/>
    <d v="2017-04-08T00:00:00"/>
    <s v="Saturday"/>
    <d v="1899-12-30T11:23:01"/>
    <d v="1899-12-30T11:00:00"/>
    <s v="Round Trip"/>
  </r>
  <r>
    <n v="1568415"/>
    <s v="Non-RFID Card Member"/>
    <m/>
    <m/>
    <n v="53212"/>
    <s v="UNITED STATES"/>
    <s v="Single Ride"/>
    <n v="318"/>
    <x v="44"/>
    <n v="43.060296999999998"/>
    <n v="-87.913150000000002"/>
    <x v="50"/>
    <n v="43.05847"/>
    <n v="-87.898079999999993"/>
    <n v="18"/>
    <n v="3"/>
    <n v="2.7"/>
    <n v="2.6"/>
    <n v="108"/>
    <n v="-1"/>
    <d v="2017-04-08T00:00:00"/>
    <d v="2017-04-01T00:00:00"/>
    <d v="2017-04-08T00:00:00"/>
    <s v="Saturday"/>
    <d v="1899-12-30T11:12:41"/>
    <d v="1899-12-30T11:00:00"/>
    <n v="1"/>
    <d v="2017-04-08T00:00:00"/>
    <d v="2017-04-01T00:00:00"/>
    <d v="2017-04-08T00:00:00"/>
    <s v="Saturday"/>
    <d v="1899-12-30T11:30:52"/>
    <d v="1899-12-30T12:00:00"/>
    <s v="One Way"/>
  </r>
  <r>
    <n v="1288850"/>
    <s v="Non-RFID Card Member"/>
    <m/>
    <m/>
    <n v="53202"/>
    <s v="UNITED STATES"/>
    <s v="Single Ride"/>
    <n v="5500"/>
    <x v="52"/>
    <n v="43.034619999999997"/>
    <n v="-87.917500000000004"/>
    <x v="5"/>
    <n v="43.04824"/>
    <n v="-87.904970000000006"/>
    <n v="25"/>
    <n v="3"/>
    <n v="3.8"/>
    <n v="3.6"/>
    <n v="150"/>
    <n v="-1"/>
    <d v="2017-04-08T00:00:00"/>
    <d v="2017-04-01T00:00:00"/>
    <d v="2017-04-08T00:00:00"/>
    <s v="Saturday"/>
    <d v="1899-12-30T11:41:32"/>
    <d v="1899-12-30T12:00:00"/>
    <n v="1"/>
    <d v="2017-04-08T00:00:00"/>
    <d v="2017-04-01T00:00:00"/>
    <d v="2017-04-08T00:00:00"/>
    <s v="Saturday"/>
    <d v="1899-12-30T12:06:59"/>
    <d v="1899-12-30T12:00:00"/>
    <s v="One Way"/>
  </r>
  <r>
    <n v="1568668"/>
    <s v="Non-RFID Card Member"/>
    <m/>
    <m/>
    <n v="76034"/>
    <s v="UNITED STATES"/>
    <s v="Single Ride"/>
    <n v="11071"/>
    <x v="37"/>
    <n v="43.036900000000003"/>
    <n v="-87.89667"/>
    <x v="12"/>
    <n v="43.036900000000003"/>
    <n v="-87.89667"/>
    <n v="56"/>
    <n v="6"/>
    <n v="8.4"/>
    <n v="8"/>
    <n v="336"/>
    <n v="-1"/>
    <d v="2017-04-08T00:00:00"/>
    <d v="2017-04-01T00:00:00"/>
    <d v="2017-04-08T00:00:00"/>
    <s v="Saturday"/>
    <d v="1899-12-30T12:04:35"/>
    <d v="1899-12-30T12:00:00"/>
    <n v="1"/>
    <d v="2017-04-08T00:00:00"/>
    <d v="2017-04-01T00:00:00"/>
    <d v="2017-04-08T00:00:00"/>
    <s v="Saturday"/>
    <d v="1899-12-30T13:00:14"/>
    <d v="1899-12-30T13:00:00"/>
    <s v="Round Trip"/>
  </r>
  <r>
    <n v="1568851"/>
    <s v="Non-RFID Card Member"/>
    <m/>
    <m/>
    <n v="97035"/>
    <s v="UNITED STATES"/>
    <s v="Single Ride"/>
    <n v="5449"/>
    <x v="41"/>
    <n v="43.031480000000002"/>
    <n v="-87.908169999999998"/>
    <x v="7"/>
    <n v="43.038580000000003"/>
    <n v="-87.90934"/>
    <n v="31"/>
    <n v="3"/>
    <n v="4.7"/>
    <n v="4.4000000000000004"/>
    <n v="186"/>
    <n v="-1"/>
    <d v="2017-04-08T00:00:00"/>
    <d v="2017-04-01T00:00:00"/>
    <d v="2017-04-08T00:00:00"/>
    <s v="Saturday"/>
    <d v="1899-12-30T12:28:52"/>
    <d v="1899-12-30T12:00:00"/>
    <n v="1"/>
    <d v="2017-04-08T00:00:00"/>
    <d v="2017-04-01T00:00:00"/>
    <d v="2017-04-08T00:00:00"/>
    <s v="Saturday"/>
    <d v="1899-12-30T12:59:50"/>
    <d v="1899-12-30T13:00:00"/>
    <s v="One Way"/>
  </r>
  <r>
    <n v="1568866"/>
    <s v="Non-RFID Card Member"/>
    <m/>
    <m/>
    <n v="60030"/>
    <s v="UNITED STATES"/>
    <s v="Single Ride"/>
    <n v="5"/>
    <x v="16"/>
    <n v="43.03913"/>
    <n v="-87.916150000000002"/>
    <x v="12"/>
    <n v="43.036900000000003"/>
    <n v="-87.89667"/>
    <n v="20"/>
    <n v="3"/>
    <n v="3"/>
    <n v="2.9"/>
    <n v="120"/>
    <n v="-1"/>
    <d v="2017-04-08T00:00:00"/>
    <d v="2017-04-01T00:00:00"/>
    <d v="2017-04-08T00:00:00"/>
    <s v="Saturday"/>
    <d v="1899-12-30T12:31:07"/>
    <d v="1899-12-30T13:00:00"/>
    <n v="1"/>
    <d v="2017-04-08T00:00:00"/>
    <d v="2017-04-01T00:00:00"/>
    <d v="2017-04-08T00:00:00"/>
    <s v="Saturday"/>
    <d v="1899-12-30T12:51:15"/>
    <d v="1899-12-30T13:00:00"/>
    <s v="One Way"/>
  </r>
  <r>
    <n v="1568991"/>
    <s v="Non-RFID Card Member"/>
    <m/>
    <m/>
    <n v="53211"/>
    <s v="UNITED STATES"/>
    <s v="Single Ride"/>
    <n v="5441"/>
    <x v="32"/>
    <n v="43.078530000000001"/>
    <n v="-87.882620000000003"/>
    <x v="22"/>
    <n v="43.058010000000003"/>
    <n v="-87.877300000000005"/>
    <n v="25"/>
    <n v="3"/>
    <n v="3.8"/>
    <n v="3.6"/>
    <n v="150"/>
    <n v="-1"/>
    <d v="2017-04-08T00:00:00"/>
    <d v="2017-04-01T00:00:00"/>
    <d v="2017-04-08T00:00:00"/>
    <s v="Saturday"/>
    <d v="1899-12-30T12:54:45"/>
    <d v="1899-12-30T13:00:00"/>
    <n v="1"/>
    <d v="2017-04-08T00:00:00"/>
    <d v="2017-04-01T00:00:00"/>
    <d v="2017-04-08T00:00:00"/>
    <s v="Saturday"/>
    <d v="1899-12-30T13:19:36"/>
    <d v="1899-12-30T13:00:00"/>
    <s v="One Way"/>
  </r>
  <r>
    <n v="1569000"/>
    <s v="Non-RFID Card Member"/>
    <m/>
    <m/>
    <n v="53095"/>
    <s v="UNITED STATES"/>
    <s v="Single Ride"/>
    <n v="5464"/>
    <x v="20"/>
    <n v="43.049230000000001"/>
    <n v="-87.911940000000001"/>
    <x v="0"/>
    <n v="43.049230000000001"/>
    <n v="-87.911940000000001"/>
    <n v="54"/>
    <n v="6"/>
    <n v="8.1"/>
    <n v="7.7"/>
    <n v="324"/>
    <n v="-1"/>
    <d v="2017-04-08T00:00:00"/>
    <d v="2017-04-01T00:00:00"/>
    <d v="2017-04-08T00:00:00"/>
    <s v="Saturday"/>
    <d v="1899-12-30T12:56:54"/>
    <d v="1899-12-30T13:00:00"/>
    <n v="1"/>
    <d v="2017-04-08T00:00:00"/>
    <d v="2017-04-01T00:00:00"/>
    <d v="2017-04-08T00:00:00"/>
    <s v="Saturday"/>
    <d v="1899-12-30T13:50:01"/>
    <d v="1899-12-30T14:00:00"/>
    <s v="Round Trip"/>
  </r>
  <r>
    <n v="1569024"/>
    <s v="Non-RFID Card Member"/>
    <m/>
    <m/>
    <n v="60030"/>
    <s v="UNITED STATES"/>
    <s v="Single Ride"/>
    <n v="5511"/>
    <x v="24"/>
    <n v="43.040154000000001"/>
    <n v="-87.932113000000001"/>
    <x v="6"/>
    <n v="43.03519"/>
    <n v="-87.907390000000007"/>
    <n v="86"/>
    <n v="9"/>
    <n v="12.9"/>
    <n v="12.3"/>
    <n v="516"/>
    <n v="-1"/>
    <d v="2017-04-08T00:00:00"/>
    <d v="2017-04-01T00:00:00"/>
    <d v="2017-04-08T00:00:00"/>
    <s v="Saturday"/>
    <d v="1899-12-30T13:00:44"/>
    <d v="1899-12-30T13:00:00"/>
    <n v="1"/>
    <d v="2017-04-08T00:00:00"/>
    <d v="2017-04-01T00:00:00"/>
    <d v="2017-04-08T00:00:00"/>
    <s v="Saturday"/>
    <d v="1899-12-30T14:26:15"/>
    <d v="1899-12-30T14:00:00"/>
    <s v="One Way"/>
  </r>
  <r>
    <n v="1569058"/>
    <s v="Non-RFID Card Member"/>
    <m/>
    <m/>
    <n v="60640"/>
    <s v="UNITED STATES"/>
    <s v="Single Ride"/>
    <n v="5560"/>
    <x v="20"/>
    <n v="43.049230000000001"/>
    <n v="-87.911940000000001"/>
    <x v="12"/>
    <n v="43.036900000000003"/>
    <n v="-87.89667"/>
    <n v="101"/>
    <n v="12"/>
    <n v="15.2"/>
    <n v="14.4"/>
    <n v="606"/>
    <n v="-1"/>
    <d v="2017-04-08T00:00:00"/>
    <d v="2017-04-01T00:00:00"/>
    <d v="2017-04-08T00:00:00"/>
    <s v="Saturday"/>
    <d v="1899-12-30T13:09:05"/>
    <d v="1899-12-30T13:00:00"/>
    <n v="1"/>
    <d v="2017-04-08T00:00:00"/>
    <d v="2017-04-01T00:00:00"/>
    <d v="2017-04-08T00:00:00"/>
    <s v="Saturday"/>
    <d v="1899-12-30T14:50:21"/>
    <d v="1899-12-30T15:00:00"/>
    <s v="One Way"/>
  </r>
  <r>
    <n v="1569070"/>
    <s v="Non-RFID Card Member"/>
    <m/>
    <m/>
    <n v="60543"/>
    <s v="UNITED STATES"/>
    <s v="Single Ride"/>
    <n v="11153"/>
    <x v="3"/>
    <n v="43.03519"/>
    <n v="-87.907390000000007"/>
    <x v="3"/>
    <n v="43.03913"/>
    <n v="-87.916150000000002"/>
    <n v="21"/>
    <n v="3"/>
    <n v="3.2"/>
    <n v="3"/>
    <n v="126"/>
    <n v="-1"/>
    <d v="2017-04-08T00:00:00"/>
    <d v="2017-04-01T00:00:00"/>
    <d v="2017-04-08T00:00:00"/>
    <s v="Saturday"/>
    <d v="1899-12-30T13:10:37"/>
    <d v="1899-12-30T13:00:00"/>
    <n v="1"/>
    <d v="2017-04-08T00:00:00"/>
    <d v="2017-04-01T00:00:00"/>
    <d v="2017-04-08T00:00:00"/>
    <s v="Saturday"/>
    <d v="1899-12-30T13:31:38"/>
    <d v="1899-12-30T14:00:00"/>
    <s v="One Way"/>
  </r>
  <r>
    <n v="1569188"/>
    <s v="Non-RFID Card Member"/>
    <m/>
    <m/>
    <n v="53233"/>
    <s v="UNITED STATES"/>
    <s v="Single Ride"/>
    <n v="5429"/>
    <x v="3"/>
    <n v="43.03519"/>
    <n v="-87.907390000000007"/>
    <x v="26"/>
    <n v="43.053040000000003"/>
    <n v="-87.897660000000002"/>
    <n v="33"/>
    <n v="3"/>
    <n v="5"/>
    <n v="4.7"/>
    <n v="198"/>
    <n v="-1"/>
    <d v="2017-04-08T00:00:00"/>
    <d v="2017-04-01T00:00:00"/>
    <d v="2017-04-08T00:00:00"/>
    <s v="Saturday"/>
    <d v="1899-12-30T13:31:01"/>
    <d v="1899-12-30T14:00:00"/>
    <n v="1"/>
    <d v="2017-04-08T00:00:00"/>
    <d v="2017-04-01T00:00:00"/>
    <d v="2017-04-08T00:00:00"/>
    <s v="Saturday"/>
    <d v="1899-12-30T14:04:56"/>
    <d v="1899-12-30T14:00:00"/>
    <s v="One Way"/>
  </r>
  <r>
    <n v="1569206"/>
    <s v="Non-RFID Card Member"/>
    <m/>
    <m/>
    <n v="60073"/>
    <s v="UNITED STATES"/>
    <s v="Single Ride"/>
    <n v="5529"/>
    <x v="8"/>
    <n v="43.038580000000003"/>
    <n v="-87.90934"/>
    <x v="7"/>
    <n v="43.038580000000003"/>
    <n v="-87.90934"/>
    <n v="28"/>
    <n v="3"/>
    <n v="4.2"/>
    <n v="4"/>
    <n v="168"/>
    <n v="-1"/>
    <d v="2017-04-08T00:00:00"/>
    <d v="2017-04-01T00:00:00"/>
    <d v="2017-04-08T00:00:00"/>
    <s v="Saturday"/>
    <d v="1899-12-30T13:33:48"/>
    <d v="1899-12-30T14:00:00"/>
    <n v="1"/>
    <d v="2017-04-08T00:00:00"/>
    <d v="2017-04-01T00:00:00"/>
    <d v="2017-04-08T00:00:00"/>
    <s v="Saturday"/>
    <d v="1899-12-30T14:01:05"/>
    <d v="1899-12-30T14:00:00"/>
    <s v="Round Trip"/>
  </r>
  <r>
    <n v="1569210"/>
    <s v="Non-RFID Card Member"/>
    <m/>
    <m/>
    <n v="926"/>
    <s v="UNITED STATES"/>
    <s v="Single Ride"/>
    <n v="993"/>
    <x v="3"/>
    <n v="43.03519"/>
    <n v="-87.907390000000007"/>
    <x v="12"/>
    <n v="43.036900000000003"/>
    <n v="-87.89667"/>
    <n v="45"/>
    <n v="6"/>
    <n v="6.8"/>
    <n v="6.4"/>
    <n v="270"/>
    <n v="-1"/>
    <d v="2017-04-08T00:00:00"/>
    <d v="2017-04-01T00:00:00"/>
    <d v="2017-04-08T00:00:00"/>
    <s v="Saturday"/>
    <d v="1899-12-30T13:34:35"/>
    <d v="1899-12-30T14:00:00"/>
    <n v="1"/>
    <d v="2017-04-08T00:00:00"/>
    <d v="2017-04-01T00:00:00"/>
    <d v="2017-04-08T00:00:00"/>
    <s v="Saturday"/>
    <d v="1899-12-30T14:19:08"/>
    <d v="1899-12-30T14:00:00"/>
    <s v="One Way"/>
  </r>
  <r>
    <n v="1569224"/>
    <s v="Non-RFID Card Member"/>
    <m/>
    <m/>
    <n v="53235"/>
    <s v="UNITED STATES"/>
    <s v="Single Ride"/>
    <n v="2"/>
    <x v="3"/>
    <n v="43.03519"/>
    <n v="-87.907390000000007"/>
    <x v="11"/>
    <n v="43.052460000000004"/>
    <n v="-87.891000000000005"/>
    <n v="56"/>
    <n v="6"/>
    <n v="8.4"/>
    <n v="8"/>
    <n v="336"/>
    <n v="-1"/>
    <d v="2017-04-08T00:00:00"/>
    <d v="2017-04-01T00:00:00"/>
    <d v="2017-04-08T00:00:00"/>
    <s v="Saturday"/>
    <d v="1899-12-30T13:37:44"/>
    <d v="1899-12-30T14:00:00"/>
    <n v="1"/>
    <d v="2017-04-08T00:00:00"/>
    <d v="2017-04-01T00:00:00"/>
    <d v="2017-04-08T00:00:00"/>
    <s v="Saturday"/>
    <d v="1899-12-30T14:33:30"/>
    <d v="1899-12-30T15:00:00"/>
    <s v="One Way"/>
  </r>
  <r>
    <n v="1560316"/>
    <s v="Non-RFID Card Member"/>
    <m/>
    <m/>
    <n v="55347"/>
    <s v="UNITED STATES"/>
    <s v="Single Ride"/>
    <n v="11156"/>
    <x v="47"/>
    <n v="43.041646999999998"/>
    <n v="-87.927257999999995"/>
    <x v="44"/>
    <n v="43.026470000000003"/>
    <n v="-87.918040000000005"/>
    <n v="50"/>
    <n v="6"/>
    <n v="7.5"/>
    <n v="7.1"/>
    <n v="300"/>
    <n v="-1"/>
    <d v="2017-04-08T00:00:00"/>
    <d v="2017-04-01T00:00:00"/>
    <d v="2017-04-08T00:00:00"/>
    <s v="Saturday"/>
    <d v="1899-12-30T13:43:21"/>
    <d v="1899-12-30T14:00:00"/>
    <n v="1"/>
    <d v="2017-04-08T00:00:00"/>
    <d v="2017-04-01T00:00:00"/>
    <d v="2017-04-08T00:00:00"/>
    <s v="Saturday"/>
    <d v="1899-12-30T14:33:14"/>
    <d v="1899-12-30T15:00:00"/>
    <s v="One Way"/>
  </r>
  <r>
    <n v="1569297"/>
    <s v="Non-RFID Card Member"/>
    <m/>
    <m/>
    <m/>
    <s v="UNITED STATES"/>
    <s v="Single Ride"/>
    <n v="338"/>
    <x v="41"/>
    <n v="43.031480000000002"/>
    <n v="-87.908169999999998"/>
    <x v="12"/>
    <n v="43.036900000000003"/>
    <n v="-87.89667"/>
    <n v="50"/>
    <n v="6"/>
    <n v="7.5"/>
    <n v="7.1"/>
    <n v="300"/>
    <n v="-1"/>
    <d v="2017-04-08T00:00:00"/>
    <d v="2017-04-01T00:00:00"/>
    <d v="2017-04-08T00:00:00"/>
    <s v="Saturday"/>
    <d v="1899-12-30T13:45:50"/>
    <d v="1899-12-30T14:00:00"/>
    <n v="1"/>
    <d v="2017-04-08T00:00:00"/>
    <d v="2017-04-01T00:00:00"/>
    <d v="2017-04-08T00:00:00"/>
    <s v="Saturday"/>
    <d v="1899-12-30T14:35:03"/>
    <d v="1899-12-30T15:00:00"/>
    <s v="One Way"/>
  </r>
  <r>
    <n v="1149918"/>
    <s v="Non-RFID Card Member"/>
    <m/>
    <m/>
    <n v="60561"/>
    <s v="UNITED STATES"/>
    <s v="Single Ride"/>
    <n v="200"/>
    <x v="8"/>
    <n v="43.038580000000003"/>
    <n v="-87.90934"/>
    <x v="31"/>
    <n v="43.040154000000001"/>
    <n v="-87.932113000000001"/>
    <n v="28"/>
    <n v="3"/>
    <n v="4.2"/>
    <n v="4"/>
    <n v="168"/>
    <n v="-1"/>
    <d v="2017-04-08T00:00:00"/>
    <d v="2017-04-01T00:00:00"/>
    <d v="2017-04-08T00:00:00"/>
    <s v="Saturday"/>
    <d v="1899-12-30T13:51:52"/>
    <d v="1899-12-30T14:00:00"/>
    <n v="1"/>
    <d v="2017-04-08T00:00:00"/>
    <d v="2017-04-01T00:00:00"/>
    <d v="2017-04-08T00:00:00"/>
    <s v="Saturday"/>
    <d v="1899-12-30T14:19:18"/>
    <d v="1899-12-30T14:00:00"/>
    <s v="One Way"/>
  </r>
  <r>
    <n v="1569349"/>
    <s v="Non-RFID Card Member"/>
    <m/>
    <m/>
    <n v="60630"/>
    <s v="UNITED STATES"/>
    <s v="Single Ride"/>
    <n v="5489"/>
    <x v="24"/>
    <n v="43.040154000000001"/>
    <n v="-87.932113000000001"/>
    <x v="33"/>
    <n v="43.04804"/>
    <n v="-87.896720000000002"/>
    <n v="31"/>
    <n v="3"/>
    <n v="4.7"/>
    <n v="4.4000000000000004"/>
    <n v="186"/>
    <n v="-1"/>
    <d v="2017-04-08T00:00:00"/>
    <d v="2017-04-01T00:00:00"/>
    <d v="2017-04-08T00:00:00"/>
    <s v="Saturday"/>
    <d v="1899-12-30T13:54:47"/>
    <d v="1899-12-30T14:00:00"/>
    <n v="1"/>
    <d v="2017-04-08T00:00:00"/>
    <d v="2017-04-01T00:00:00"/>
    <d v="2017-04-08T00:00:00"/>
    <s v="Saturday"/>
    <d v="1899-12-30T14:25:59"/>
    <d v="1899-12-30T14:00:00"/>
    <s v="One Way"/>
  </r>
  <r>
    <n v="1569429"/>
    <s v="Non-RFID Card Member"/>
    <m/>
    <m/>
    <n v="53207"/>
    <s v="UNITED STATES"/>
    <s v="Single Ride"/>
    <n v="11075"/>
    <x v="24"/>
    <n v="43.040154000000001"/>
    <n v="-87.932113000000001"/>
    <x v="1"/>
    <n v="43.03886"/>
    <n v="-87.902720000000002"/>
    <n v="63"/>
    <n v="6"/>
    <n v="9.5"/>
    <n v="9"/>
    <n v="378"/>
    <n v="-1"/>
    <d v="2017-04-08T00:00:00"/>
    <d v="2017-04-01T00:00:00"/>
    <d v="2017-04-08T00:00:00"/>
    <s v="Saturday"/>
    <d v="1899-12-30T14:09:19"/>
    <d v="1899-12-30T14:00:00"/>
    <n v="1"/>
    <d v="2017-04-08T00:00:00"/>
    <d v="2017-04-01T00:00:00"/>
    <d v="2017-04-08T00:00:00"/>
    <s v="Saturday"/>
    <d v="1899-12-30T15:12:06"/>
    <d v="1899-12-30T15:00:00"/>
    <s v="One Way"/>
  </r>
  <r>
    <n v="1569434"/>
    <s v="Non-RFID Card Member"/>
    <m/>
    <m/>
    <n v="63368"/>
    <s v="UNITED STATES"/>
    <s v="Single Ride"/>
    <n v="128"/>
    <x v="24"/>
    <n v="43.040154000000001"/>
    <n v="-87.932113000000001"/>
    <x v="1"/>
    <n v="43.03886"/>
    <n v="-87.902720000000002"/>
    <n v="62"/>
    <n v="6"/>
    <n v="9.3000000000000007"/>
    <n v="8.8000000000000007"/>
    <n v="372"/>
    <n v="-1"/>
    <d v="2017-04-08T00:00:00"/>
    <d v="2017-04-01T00:00:00"/>
    <d v="2017-04-08T00:00:00"/>
    <s v="Saturday"/>
    <d v="1899-12-30T14:10:18"/>
    <d v="1899-12-30T14:00:00"/>
    <n v="1"/>
    <d v="2017-04-08T00:00:00"/>
    <d v="2017-04-01T00:00:00"/>
    <d v="2017-04-08T00:00:00"/>
    <s v="Saturday"/>
    <d v="1899-12-30T15:12:13"/>
    <d v="1899-12-30T15:00:00"/>
    <s v="One Way"/>
  </r>
  <r>
    <n v="1569435"/>
    <s v="Non-RFID Card Member"/>
    <m/>
    <m/>
    <n v="53202"/>
    <s v="UNITED STATES"/>
    <s v="Single Ride"/>
    <n v="5497"/>
    <x v="12"/>
    <n v="43.052460000000004"/>
    <n v="-87.891000000000005"/>
    <x v="10"/>
    <n v="43.058619999999998"/>
    <n v="-87.885319999999993"/>
    <n v="202"/>
    <n v="21"/>
    <n v="18"/>
    <n v="17.100000000000001"/>
    <n v="720"/>
    <n v="-1"/>
    <d v="2017-04-08T00:00:00"/>
    <d v="2017-04-01T00:00:00"/>
    <d v="2017-04-08T00:00:00"/>
    <s v="Saturday"/>
    <d v="1899-12-30T14:10:22"/>
    <d v="1899-12-30T14:00:00"/>
    <n v="1"/>
    <d v="2017-04-08T00:00:00"/>
    <d v="2017-04-01T00:00:00"/>
    <d v="2017-04-08T00:00:00"/>
    <s v="Saturday"/>
    <d v="1899-12-30T17:32:21"/>
    <d v="1899-12-30T18:00:00"/>
    <s v="One Way"/>
  </r>
  <r>
    <n v="1568958"/>
    <s v="Non-RFID Card Member"/>
    <m/>
    <m/>
    <n v="60048"/>
    <s v="UNITED STATES"/>
    <s v="Single Ride"/>
    <n v="11109"/>
    <x v="3"/>
    <n v="43.03519"/>
    <n v="-87.907390000000007"/>
    <x v="31"/>
    <n v="43.040154000000001"/>
    <n v="-87.932113000000001"/>
    <n v="20"/>
    <n v="3"/>
    <n v="3"/>
    <n v="2.9"/>
    <n v="120"/>
    <n v="-1"/>
    <d v="2017-04-08T00:00:00"/>
    <d v="2017-04-01T00:00:00"/>
    <d v="2017-04-08T00:00:00"/>
    <s v="Saturday"/>
    <d v="1899-12-30T14:13:31"/>
    <d v="1899-12-30T14:00:00"/>
    <n v="1"/>
    <d v="2017-04-08T00:00:00"/>
    <d v="2017-04-01T00:00:00"/>
    <d v="2017-04-08T00:00:00"/>
    <s v="Saturday"/>
    <d v="1899-12-30T14:33:08"/>
    <d v="1899-12-30T15:00:00"/>
    <s v="One Way"/>
  </r>
  <r>
    <n v="1568942"/>
    <s v="Non-RFID Card Member"/>
    <m/>
    <m/>
    <n v="53233"/>
    <s v="UNITED STATES"/>
    <s v="Single Ride"/>
    <n v="11114"/>
    <x v="3"/>
    <n v="43.03519"/>
    <n v="-87.907390000000007"/>
    <x v="31"/>
    <n v="43.040154000000001"/>
    <n v="-87.932113000000001"/>
    <n v="19"/>
    <n v="3"/>
    <n v="2.9"/>
    <n v="2.7"/>
    <n v="114"/>
    <n v="-1"/>
    <d v="2017-04-08T00:00:00"/>
    <d v="2017-04-01T00:00:00"/>
    <d v="2017-04-08T00:00:00"/>
    <s v="Saturday"/>
    <d v="1899-12-30T14:14:41"/>
    <d v="1899-12-30T14:00:00"/>
    <n v="1"/>
    <d v="2017-04-08T00:00:00"/>
    <d v="2017-04-01T00:00:00"/>
    <d v="2017-04-08T00:00:00"/>
    <s v="Saturday"/>
    <d v="1899-12-30T14:33:02"/>
    <d v="1899-12-30T15:00:00"/>
    <s v="One Way"/>
  </r>
  <r>
    <n v="1521168"/>
    <s v="Non-RFID Card Member"/>
    <m/>
    <m/>
    <n v="53150"/>
    <s v="UNITED STATES"/>
    <s v="Single Ride"/>
    <n v="11114"/>
    <x v="24"/>
    <n v="43.040154000000001"/>
    <n v="-87.932113000000001"/>
    <x v="6"/>
    <n v="43.03519"/>
    <n v="-87.907390000000007"/>
    <n v="19"/>
    <n v="3"/>
    <n v="2.9"/>
    <n v="2.7"/>
    <n v="114"/>
    <n v="-1"/>
    <d v="2017-04-08T00:00:00"/>
    <d v="2017-04-01T00:00:00"/>
    <d v="2017-04-08T00:00:00"/>
    <s v="Saturday"/>
    <d v="1899-12-30T14:43:53"/>
    <d v="1899-12-30T15:00:00"/>
    <n v="1"/>
    <d v="2017-04-08T00:00:00"/>
    <d v="2017-04-01T00:00:00"/>
    <d v="2017-04-08T00:00:00"/>
    <s v="Saturday"/>
    <d v="1899-12-30T15:02:55"/>
    <d v="1899-12-30T15:00:00"/>
    <s v="One Way"/>
  </r>
  <r>
    <n v="1569711"/>
    <s v="Non-RFID Card Member"/>
    <m/>
    <m/>
    <n v="53210"/>
    <s v="UNITED STATES"/>
    <s v="Single Ride"/>
    <n v="167"/>
    <x v="44"/>
    <n v="43.060296999999998"/>
    <n v="-87.913150000000002"/>
    <x v="49"/>
    <n v="43.060296999999998"/>
    <n v="-87.913150000000002"/>
    <n v="85"/>
    <n v="9"/>
    <n v="12.8"/>
    <n v="12.1"/>
    <n v="510"/>
    <n v="-1"/>
    <d v="2017-04-08T00:00:00"/>
    <d v="2017-04-01T00:00:00"/>
    <d v="2017-04-08T00:00:00"/>
    <s v="Saturday"/>
    <d v="1899-12-30T15:01:15"/>
    <d v="1899-12-30T15:00:00"/>
    <n v="1"/>
    <d v="2017-04-08T00:00:00"/>
    <d v="2017-04-01T00:00:00"/>
    <d v="2017-04-08T00:00:00"/>
    <s v="Saturday"/>
    <d v="1899-12-30T16:26:27"/>
    <d v="1899-12-30T16:00:00"/>
    <s v="Round Trip"/>
  </r>
  <r>
    <n v="1569763"/>
    <s v="Non-RFID Card Member"/>
    <m/>
    <m/>
    <n v="60068"/>
    <s v="UNITED STATES"/>
    <s v="Single Ride"/>
    <n v="5511"/>
    <x v="3"/>
    <n v="43.03519"/>
    <n v="-87.907390000000007"/>
    <x v="22"/>
    <n v="43.058010000000003"/>
    <n v="-87.877300000000005"/>
    <n v="24"/>
    <n v="3"/>
    <n v="3.6"/>
    <n v="3.4"/>
    <n v="144"/>
    <n v="-1"/>
    <d v="2017-04-08T00:00:00"/>
    <d v="2017-04-01T00:00:00"/>
    <d v="2017-04-08T00:00:00"/>
    <s v="Saturday"/>
    <d v="1899-12-30T15:12:07"/>
    <d v="1899-12-30T15:00:00"/>
    <n v="1"/>
    <d v="2017-04-08T00:00:00"/>
    <d v="2017-04-01T00:00:00"/>
    <d v="2017-04-08T00:00:00"/>
    <s v="Saturday"/>
    <d v="1899-12-30T15:36:52"/>
    <d v="1899-12-30T16:00:00"/>
    <s v="One Way"/>
  </r>
  <r>
    <n v="1569790"/>
    <s v="Non-RFID Card Member"/>
    <m/>
    <m/>
    <n v="53150"/>
    <s v="UNITED STATES"/>
    <s v="Single Ride"/>
    <n v="11107"/>
    <x v="37"/>
    <n v="43.036900000000003"/>
    <n v="-87.89667"/>
    <x v="12"/>
    <n v="43.036900000000003"/>
    <n v="-87.89667"/>
    <n v="41"/>
    <n v="6"/>
    <n v="6.2"/>
    <n v="5.8"/>
    <n v="246"/>
    <n v="-1"/>
    <d v="2017-04-08T00:00:00"/>
    <d v="2017-04-01T00:00:00"/>
    <d v="2017-04-08T00:00:00"/>
    <s v="Saturday"/>
    <d v="1899-12-30T15:17:27"/>
    <d v="1899-12-30T15:00:00"/>
    <n v="1"/>
    <d v="2017-04-08T00:00:00"/>
    <d v="2017-04-01T00:00:00"/>
    <d v="2017-04-08T00:00:00"/>
    <s v="Saturday"/>
    <d v="1899-12-30T15:58:51"/>
    <d v="1899-12-30T16:00:00"/>
    <s v="Round Trip"/>
  </r>
  <r>
    <n v="1569876"/>
    <s v="Non-RFID Card Member"/>
    <m/>
    <m/>
    <n v="6498"/>
    <s v="UNITED STATES"/>
    <s v="Single Ride"/>
    <n v="188"/>
    <x v="37"/>
    <n v="43.036900000000003"/>
    <n v="-87.89667"/>
    <x v="31"/>
    <n v="43.040154000000001"/>
    <n v="-87.932113000000001"/>
    <n v="27"/>
    <n v="3"/>
    <n v="4.0999999999999996"/>
    <n v="3.8"/>
    <n v="162"/>
    <n v="-1"/>
    <d v="2017-04-08T00:00:00"/>
    <d v="2017-04-01T00:00:00"/>
    <d v="2017-04-08T00:00:00"/>
    <s v="Saturday"/>
    <d v="1899-12-30T15:33:31"/>
    <d v="1899-12-30T16:00:00"/>
    <n v="1"/>
    <d v="2017-04-08T00:00:00"/>
    <d v="2017-04-01T00:00:00"/>
    <d v="2017-04-08T00:00:00"/>
    <s v="Saturday"/>
    <d v="1899-12-30T16:00:03"/>
    <d v="1899-12-30T16:00:00"/>
    <s v="One Way"/>
  </r>
  <r>
    <n v="1569917"/>
    <s v="Non-RFID Card Member"/>
    <m/>
    <m/>
    <n v="60068"/>
    <s v="UNITED STATES"/>
    <s v="Single Ride"/>
    <n v="143"/>
    <x v="24"/>
    <n v="43.040154000000001"/>
    <n v="-87.932113000000001"/>
    <x v="12"/>
    <n v="43.036900000000003"/>
    <n v="-87.89667"/>
    <n v="25"/>
    <n v="3"/>
    <n v="3.8"/>
    <n v="3.6"/>
    <n v="150"/>
    <n v="-1"/>
    <d v="2017-04-08T00:00:00"/>
    <d v="2017-04-01T00:00:00"/>
    <d v="2017-04-08T00:00:00"/>
    <s v="Saturday"/>
    <d v="1899-12-30T15:39:50"/>
    <d v="1899-12-30T16:00:00"/>
    <n v="1"/>
    <d v="2017-04-08T00:00:00"/>
    <d v="2017-04-01T00:00:00"/>
    <d v="2017-04-08T00:00:00"/>
    <s v="Saturday"/>
    <d v="1899-12-30T16:04:03"/>
    <d v="1899-12-30T16:00:00"/>
    <s v="One Way"/>
  </r>
  <r>
    <n v="1569979"/>
    <s v="Non-RFID Card Member"/>
    <m/>
    <m/>
    <n v="53202"/>
    <s v="UNITED STATES"/>
    <s v="Single Ride"/>
    <n v="11094"/>
    <x v="8"/>
    <n v="43.038580000000003"/>
    <n v="-87.90934"/>
    <x v="33"/>
    <n v="43.04804"/>
    <n v="-87.896720000000002"/>
    <n v="96"/>
    <n v="12"/>
    <n v="14.4"/>
    <n v="13.7"/>
    <n v="576"/>
    <n v="-1"/>
    <d v="2017-04-08T00:00:00"/>
    <d v="2017-04-01T00:00:00"/>
    <d v="2017-04-08T00:00:00"/>
    <s v="Saturday"/>
    <d v="1899-12-30T15:47:16"/>
    <d v="1899-12-30T16:00:00"/>
    <n v="1"/>
    <d v="2017-04-08T00:00:00"/>
    <d v="2017-04-01T00:00:00"/>
    <d v="2017-04-08T00:00:00"/>
    <s v="Saturday"/>
    <d v="1899-12-30T17:23:14"/>
    <d v="1899-12-30T17:00:00"/>
    <s v="One Way"/>
  </r>
  <r>
    <n v="1441182"/>
    <s v="Non-RFID Card Member"/>
    <m/>
    <m/>
    <n v="53233"/>
    <s v="UNITED STATES"/>
    <s v="Single Ride"/>
    <n v="46"/>
    <x v="47"/>
    <n v="43.041646999999998"/>
    <n v="-87.927257999999995"/>
    <x v="31"/>
    <n v="43.040154000000001"/>
    <n v="-87.932113000000001"/>
    <n v="86"/>
    <n v="9"/>
    <n v="12.9"/>
    <n v="12.3"/>
    <n v="516"/>
    <n v="-1"/>
    <d v="2017-04-08T00:00:00"/>
    <d v="2017-04-01T00:00:00"/>
    <d v="2017-04-08T00:00:00"/>
    <s v="Saturday"/>
    <d v="1899-12-30T16:04:08"/>
    <d v="1899-12-30T16:00:00"/>
    <n v="1"/>
    <d v="2017-04-08T00:00:00"/>
    <d v="2017-04-01T00:00:00"/>
    <d v="2017-04-08T00:00:00"/>
    <s v="Saturday"/>
    <d v="1899-12-30T17:30:59"/>
    <d v="1899-12-30T18:00:00"/>
    <s v="One Way"/>
  </r>
  <r>
    <n v="1569294"/>
    <s v="Non-RFID Card Member"/>
    <m/>
    <m/>
    <n v="43220"/>
    <s v="UNITED STATES"/>
    <s v="Single Ride"/>
    <n v="173"/>
    <x v="50"/>
    <n v="43.026229999999998"/>
    <n v="-87.912809999999993"/>
    <x v="34"/>
    <n v="43.038649999999997"/>
    <n v="-87.921930000000003"/>
    <n v="17"/>
    <n v="3"/>
    <n v="2.6"/>
    <n v="2.4"/>
    <n v="102"/>
    <n v="-1"/>
    <d v="2017-04-08T00:00:00"/>
    <d v="2017-04-01T00:00:00"/>
    <d v="2017-04-08T00:00:00"/>
    <s v="Saturday"/>
    <d v="1899-12-30T16:13:20"/>
    <d v="1899-12-30T16:00:00"/>
    <n v="1"/>
    <d v="2017-04-08T00:00:00"/>
    <d v="2017-04-01T00:00:00"/>
    <d v="2017-04-08T00:00:00"/>
    <s v="Saturday"/>
    <d v="1899-12-30T16:30:43"/>
    <d v="1899-12-30T17:00:00"/>
    <s v="One Way"/>
  </r>
  <r>
    <n v="1570143"/>
    <s v="Non-RFID Card Member"/>
    <m/>
    <m/>
    <n v="55902"/>
    <s v="UNITED STATES"/>
    <s v="Single Ride"/>
    <n v="11090"/>
    <x v="12"/>
    <n v="43.052460000000004"/>
    <n v="-87.891000000000005"/>
    <x v="45"/>
    <n v="43.046570000000003"/>
    <n v="-87.908720000000002"/>
    <n v="36"/>
    <n v="6"/>
    <n v="5.4"/>
    <n v="5.0999999999999996"/>
    <n v="216"/>
    <n v="-1"/>
    <d v="2017-04-08T00:00:00"/>
    <d v="2017-04-01T00:00:00"/>
    <d v="2017-04-08T00:00:00"/>
    <s v="Saturday"/>
    <d v="1899-12-30T16:15:09"/>
    <d v="1899-12-30T16:00:00"/>
    <n v="1"/>
    <d v="2017-04-08T00:00:00"/>
    <d v="2017-04-01T00:00:00"/>
    <d v="2017-04-08T00:00:00"/>
    <s v="Saturday"/>
    <d v="1899-12-30T16:51:52"/>
    <d v="1899-12-30T17:00:00"/>
    <s v="One Way"/>
  </r>
  <r>
    <n v="1560954"/>
    <s v="Non-RFID Card Member"/>
    <m/>
    <m/>
    <n v="53223"/>
    <s v="UNITED STATES"/>
    <s v="Single Ride"/>
    <n v="11046"/>
    <x v="25"/>
    <n v="43.058010000000003"/>
    <n v="-87.877300000000005"/>
    <x v="22"/>
    <n v="43.058010000000003"/>
    <n v="-87.877300000000005"/>
    <n v="59"/>
    <n v="6"/>
    <n v="8.9"/>
    <n v="8.4"/>
    <n v="354"/>
    <n v="-1"/>
    <d v="2017-04-08T00:00:00"/>
    <d v="2017-04-01T00:00:00"/>
    <d v="2017-04-08T00:00:00"/>
    <s v="Saturday"/>
    <d v="1899-12-30T16:46:42"/>
    <d v="1899-12-30T17:00:00"/>
    <n v="1"/>
    <d v="2017-04-08T00:00:00"/>
    <d v="2017-04-01T00:00:00"/>
    <d v="2017-04-08T00:00:00"/>
    <s v="Saturday"/>
    <d v="1899-12-30T17:45:33"/>
    <d v="1899-12-30T18:00:00"/>
    <s v="Round Trip"/>
  </r>
  <r>
    <n v="1570301"/>
    <s v="Non-RFID Card Member"/>
    <m/>
    <m/>
    <n v="53211"/>
    <s v="UNITED STATES"/>
    <s v="Single Ride"/>
    <n v="214"/>
    <x v="25"/>
    <n v="43.058010000000003"/>
    <n v="-87.877300000000005"/>
    <x v="22"/>
    <n v="43.058010000000003"/>
    <n v="-87.877300000000005"/>
    <n v="58"/>
    <n v="6"/>
    <n v="8.6999999999999993"/>
    <n v="8.3000000000000007"/>
    <n v="348"/>
    <n v="-1"/>
    <d v="2017-04-08T00:00:00"/>
    <d v="2017-04-01T00:00:00"/>
    <d v="2017-04-08T00:00:00"/>
    <s v="Saturday"/>
    <d v="1899-12-30T16:47:30"/>
    <d v="1899-12-30T17:00:00"/>
    <n v="1"/>
    <d v="2017-04-08T00:00:00"/>
    <d v="2017-04-01T00:00:00"/>
    <d v="2017-04-08T00:00:00"/>
    <s v="Saturday"/>
    <d v="1899-12-30T17:45:43"/>
    <d v="1899-12-30T18:00:00"/>
    <s v="Round Trip"/>
  </r>
  <r>
    <n v="1382213"/>
    <s v="Non-RFID Card Member"/>
    <m/>
    <m/>
    <n v="53211"/>
    <s v="UNITED STATES"/>
    <s v="Single Ride"/>
    <n v="11112"/>
    <x v="12"/>
    <n v="43.052460000000004"/>
    <n v="-87.891000000000005"/>
    <x v="12"/>
    <n v="43.036900000000003"/>
    <n v="-87.89667"/>
    <n v="6"/>
    <n v="3"/>
    <n v="0.9"/>
    <n v="0.9"/>
    <n v="36"/>
    <n v="-1"/>
    <d v="2017-04-08T00:00:00"/>
    <d v="2017-04-01T00:00:00"/>
    <d v="2017-04-08T00:00:00"/>
    <s v="Saturday"/>
    <d v="1899-12-30T16:50:13"/>
    <d v="1899-12-30T17:00:00"/>
    <n v="1"/>
    <d v="2017-04-08T00:00:00"/>
    <d v="2017-04-01T00:00:00"/>
    <d v="2017-04-08T00:00:00"/>
    <s v="Saturday"/>
    <d v="1899-12-30T16:56:02"/>
    <d v="1899-12-30T17:00:00"/>
    <s v="One Way"/>
  </r>
  <r>
    <n v="1570341"/>
    <s v="Non-RFID Card Member"/>
    <m/>
    <m/>
    <m/>
    <s v="UNITED STATES"/>
    <s v="Single Ride"/>
    <n v="11132"/>
    <x v="3"/>
    <n v="43.03519"/>
    <n v="-87.907390000000007"/>
    <x v="16"/>
    <n v="43.052549999999997"/>
    <n v="-87.909329999999997"/>
    <n v="154"/>
    <n v="15"/>
    <n v="18"/>
    <n v="17.100000000000001"/>
    <n v="720"/>
    <n v="-1"/>
    <d v="2017-04-08T00:00:00"/>
    <d v="2017-04-01T00:00:00"/>
    <d v="2017-04-08T00:00:00"/>
    <s v="Saturday"/>
    <d v="1899-12-30T16:56:29"/>
    <d v="1899-12-30T17:00:00"/>
    <n v="1"/>
    <d v="2017-04-08T00:00:00"/>
    <d v="2017-04-01T00:00:00"/>
    <d v="2017-04-08T00:00:00"/>
    <s v="Saturday"/>
    <d v="1899-12-30T19:30:27"/>
    <d v="1899-12-30T20:00:00"/>
    <s v="One Way"/>
  </r>
  <r>
    <n v="1231206"/>
    <s v="Non-RFID Card Member"/>
    <m/>
    <m/>
    <n v="7059"/>
    <s v="UNITED STATES"/>
    <s v="Single Ride"/>
    <n v="3"/>
    <x v="24"/>
    <n v="43.040154000000001"/>
    <n v="-87.932113000000001"/>
    <x v="6"/>
    <n v="43.03519"/>
    <n v="-87.907390000000007"/>
    <n v="17"/>
    <n v="3"/>
    <n v="2.6"/>
    <n v="2.4"/>
    <n v="102"/>
    <n v="-1"/>
    <d v="2017-04-08T00:00:00"/>
    <d v="2017-04-01T00:00:00"/>
    <d v="2017-04-08T00:00:00"/>
    <s v="Saturday"/>
    <d v="1899-12-30T16:59:46"/>
    <d v="1899-12-30T17:00:00"/>
    <n v="1"/>
    <d v="2017-04-08T00:00:00"/>
    <d v="2017-04-01T00:00:00"/>
    <d v="2017-04-08T00:00:00"/>
    <s v="Saturday"/>
    <d v="1899-12-30T17:16:26"/>
    <d v="1899-12-30T17:00:00"/>
    <s v="One Way"/>
  </r>
  <r>
    <n v="1569590"/>
    <s v="Non-RFID Card Member"/>
    <m/>
    <m/>
    <n v="95138"/>
    <s v="UNITED STATES"/>
    <s v="Single Ride"/>
    <n v="333"/>
    <x v="38"/>
    <n v="43.058619999999998"/>
    <n v="-87.885319999999993"/>
    <x v="0"/>
    <n v="43.049230000000001"/>
    <n v="-87.911940000000001"/>
    <n v="33"/>
    <n v="3"/>
    <n v="5"/>
    <n v="4.7"/>
    <n v="198"/>
    <n v="-1"/>
    <d v="2017-04-08T00:00:00"/>
    <d v="2017-04-01T00:00:00"/>
    <d v="2017-04-08T00:00:00"/>
    <s v="Saturday"/>
    <d v="1899-12-30T16:59:56"/>
    <d v="1899-12-30T17:00:00"/>
    <n v="1"/>
    <d v="2017-04-08T00:00:00"/>
    <d v="2017-04-01T00:00:00"/>
    <d v="2017-04-08T00:00:00"/>
    <s v="Saturday"/>
    <d v="1899-12-30T17:32:50"/>
    <d v="1899-12-30T18:00:00"/>
    <s v="One Way"/>
  </r>
  <r>
    <n v="1168878"/>
    <s v="Non-RFID Card Member"/>
    <m/>
    <m/>
    <n v="53211"/>
    <s v="UNITED STATES"/>
    <s v="Single Ride"/>
    <n v="145"/>
    <x v="35"/>
    <n v="43.060250000000003"/>
    <n v="-87.892169999999993"/>
    <x v="37"/>
    <n v="43.02948"/>
    <n v="-87.912819999999996"/>
    <n v="27"/>
    <n v="3"/>
    <n v="4.0999999999999996"/>
    <n v="3.8"/>
    <n v="162"/>
    <n v="-1"/>
    <d v="2017-04-08T00:00:00"/>
    <d v="2017-04-01T00:00:00"/>
    <d v="2017-04-08T00:00:00"/>
    <s v="Saturday"/>
    <d v="1899-12-30T17:04:51"/>
    <d v="1899-12-30T17:00:00"/>
    <n v="1"/>
    <d v="2017-04-08T00:00:00"/>
    <d v="2017-04-01T00:00:00"/>
    <d v="2017-04-08T00:00:00"/>
    <s v="Saturday"/>
    <d v="1899-12-30T17:31:21"/>
    <d v="1899-12-30T18:00:00"/>
    <s v="One Way"/>
  </r>
  <r>
    <n v="1570403"/>
    <s v="Non-RFID Card Member"/>
    <m/>
    <m/>
    <n v="60014"/>
    <s v="UNITED STATES"/>
    <s v="Single Ride"/>
    <n v="5505"/>
    <x v="24"/>
    <n v="43.040154000000001"/>
    <n v="-87.932113000000001"/>
    <x v="22"/>
    <n v="43.058010000000003"/>
    <n v="-87.877300000000005"/>
    <n v="52"/>
    <n v="6"/>
    <n v="7.8"/>
    <n v="7.4"/>
    <n v="312"/>
    <n v="-1"/>
    <d v="2017-04-08T00:00:00"/>
    <d v="2017-04-01T00:00:00"/>
    <d v="2017-04-08T00:00:00"/>
    <s v="Saturday"/>
    <d v="1899-12-30T17:13:33"/>
    <d v="1899-12-30T17:00:00"/>
    <n v="1"/>
    <d v="2017-04-08T00:00:00"/>
    <d v="2017-04-01T00:00:00"/>
    <d v="2017-04-08T00:00:00"/>
    <s v="Saturday"/>
    <d v="1899-12-30T18:05:52"/>
    <d v="1899-12-30T18:00:00"/>
    <s v="One Way"/>
  </r>
  <r>
    <n v="1570431"/>
    <s v="Non-RFID Card Member"/>
    <m/>
    <m/>
    <n v="53210"/>
    <s v="UNITED STATES"/>
    <s v="Single Ride"/>
    <n v="31"/>
    <x v="36"/>
    <n v="43.069021999999997"/>
    <n v="-87.887940999999998"/>
    <x v="11"/>
    <n v="43.052460000000004"/>
    <n v="-87.891000000000005"/>
    <n v="12"/>
    <n v="3"/>
    <n v="1.8"/>
    <n v="1.7"/>
    <n v="72"/>
    <n v="-1"/>
    <d v="2017-04-08T00:00:00"/>
    <d v="2017-04-01T00:00:00"/>
    <d v="2017-04-08T00:00:00"/>
    <s v="Saturday"/>
    <d v="1899-12-30T17:20:07"/>
    <d v="1899-12-30T17:00:00"/>
    <n v="1"/>
    <d v="2017-04-08T00:00:00"/>
    <d v="2017-04-01T00:00:00"/>
    <d v="2017-04-08T00:00:00"/>
    <s v="Saturday"/>
    <d v="1899-12-30T17:32:44"/>
    <d v="1899-12-30T18:00:00"/>
    <s v="One Way"/>
  </r>
  <r>
    <n v="1569024"/>
    <s v="Non-RFID Card Member"/>
    <m/>
    <m/>
    <n v="60030"/>
    <s v="UNITED STATES"/>
    <s v="Single Ride"/>
    <n v="5525"/>
    <x v="8"/>
    <n v="43.038580000000003"/>
    <n v="-87.90934"/>
    <x v="31"/>
    <n v="43.040154000000001"/>
    <n v="-87.932113000000001"/>
    <n v="13"/>
    <n v="3"/>
    <n v="2"/>
    <n v="1.9"/>
    <n v="78"/>
    <n v="-1"/>
    <d v="2017-04-08T00:00:00"/>
    <d v="2017-04-01T00:00:00"/>
    <d v="2017-04-08T00:00:00"/>
    <s v="Saturday"/>
    <d v="1899-12-30T17:23:57"/>
    <d v="1899-12-30T17:00:00"/>
    <n v="1"/>
    <d v="2017-04-08T00:00:00"/>
    <d v="2017-04-01T00:00:00"/>
    <d v="2017-04-08T00:00:00"/>
    <s v="Saturday"/>
    <d v="1899-12-30T17:36:34"/>
    <d v="1899-12-30T18:00:00"/>
    <s v="One Way"/>
  </r>
  <r>
    <n v="1570516"/>
    <s v="Non-RFID Card Member"/>
    <m/>
    <m/>
    <n v="60609"/>
    <s v="UNITED STATES"/>
    <s v="Single Ride"/>
    <n v="11129"/>
    <x v="37"/>
    <n v="43.036900000000003"/>
    <n v="-87.89667"/>
    <x v="12"/>
    <n v="43.036900000000003"/>
    <n v="-87.89667"/>
    <n v="23"/>
    <n v="3"/>
    <n v="3.5"/>
    <n v="3.3"/>
    <n v="138"/>
    <n v="-1"/>
    <d v="2017-04-08T00:00:00"/>
    <d v="2017-04-01T00:00:00"/>
    <d v="2017-04-08T00:00:00"/>
    <s v="Saturday"/>
    <d v="1899-12-30T17:43:41"/>
    <d v="1899-12-30T18:00:00"/>
    <n v="1"/>
    <d v="2017-04-08T00:00:00"/>
    <d v="2017-04-01T00:00:00"/>
    <d v="2017-04-08T00:00:00"/>
    <s v="Saturday"/>
    <d v="1899-12-30T18:06:56"/>
    <d v="1899-12-30T18:00:00"/>
    <s v="Round Trip"/>
  </r>
  <r>
    <n v="1570524"/>
    <s v="Non-RFID Card Member"/>
    <m/>
    <m/>
    <n v="6824"/>
    <s v="UNITED STATES"/>
    <s v="Single Ride"/>
    <n v="995"/>
    <x v="24"/>
    <n v="43.040154000000001"/>
    <n v="-87.932113000000001"/>
    <x v="43"/>
    <n v="43.031480000000002"/>
    <n v="-87.908169999999998"/>
    <n v="28"/>
    <n v="3"/>
    <n v="4.2"/>
    <n v="4"/>
    <n v="168"/>
    <n v="-1"/>
    <d v="2017-04-08T00:00:00"/>
    <d v="2017-04-01T00:00:00"/>
    <d v="2017-04-08T00:00:00"/>
    <s v="Saturday"/>
    <d v="1899-12-30T17:45:27"/>
    <d v="1899-12-30T18:00:00"/>
    <n v="1"/>
    <d v="2017-04-08T00:00:00"/>
    <d v="2017-04-01T00:00:00"/>
    <d v="2017-04-08T00:00:00"/>
    <s v="Saturday"/>
    <d v="1899-12-30T18:13:17"/>
    <d v="1899-12-30T18:00:00"/>
    <s v="One Way"/>
  </r>
  <r>
    <n v="1570526"/>
    <s v="Non-RFID Card Member"/>
    <m/>
    <m/>
    <n v="37803"/>
    <s v="UNITED STATES"/>
    <s v="Single Ride"/>
    <n v="342"/>
    <x v="37"/>
    <n v="43.036900000000003"/>
    <n v="-87.89667"/>
    <x v="3"/>
    <n v="43.03913"/>
    <n v="-87.916150000000002"/>
    <n v="52"/>
    <n v="6"/>
    <n v="7.8"/>
    <n v="7.4"/>
    <n v="312"/>
    <n v="-1"/>
    <d v="2017-04-08T00:00:00"/>
    <d v="2017-04-01T00:00:00"/>
    <d v="2017-04-08T00:00:00"/>
    <s v="Saturday"/>
    <d v="1899-12-30T17:45:42"/>
    <d v="1899-12-30T18:00:00"/>
    <n v="1"/>
    <d v="2017-04-08T00:00:00"/>
    <d v="2017-04-01T00:00:00"/>
    <d v="2017-04-08T00:00:00"/>
    <s v="Saturday"/>
    <d v="1899-12-30T18:37:46"/>
    <d v="1899-12-30T19:00:00"/>
    <s v="One Way"/>
  </r>
  <r>
    <n v="1570534"/>
    <s v="Non-RFID Card Member"/>
    <m/>
    <m/>
    <n v="46628"/>
    <s v="UNITED STATES"/>
    <s v="Single Ride"/>
    <n v="5469"/>
    <x v="25"/>
    <n v="43.058010000000003"/>
    <n v="-87.877300000000005"/>
    <x v="22"/>
    <n v="43.058010000000003"/>
    <n v="-87.877300000000005"/>
    <n v="30"/>
    <n v="3"/>
    <n v="4.5"/>
    <n v="4.3"/>
    <n v="180"/>
    <n v="-1"/>
    <d v="2017-04-08T00:00:00"/>
    <d v="2017-04-01T00:00:00"/>
    <d v="2017-04-08T00:00:00"/>
    <s v="Saturday"/>
    <d v="1899-12-30T17:48:00"/>
    <d v="1899-12-30T18:00:00"/>
    <n v="1"/>
    <d v="2017-04-08T00:00:00"/>
    <d v="2017-04-01T00:00:00"/>
    <d v="2017-04-08T00:00:00"/>
    <s v="Saturday"/>
    <d v="1899-12-30T18:18:13"/>
    <d v="1899-12-30T18:00:00"/>
    <s v="Round Trip"/>
  </r>
  <r>
    <n v="1570593"/>
    <s v="Non-RFID Card Member"/>
    <m/>
    <m/>
    <n v="60468"/>
    <s v="UNITED STATES"/>
    <s v="Single Ride"/>
    <n v="5566"/>
    <x v="24"/>
    <n v="43.040154000000001"/>
    <n v="-87.932113000000001"/>
    <x v="7"/>
    <n v="43.038580000000003"/>
    <n v="-87.90934"/>
    <n v="13"/>
    <n v="3"/>
    <n v="2"/>
    <n v="1.9"/>
    <n v="78"/>
    <n v="-1"/>
    <d v="2017-04-08T00:00:00"/>
    <d v="2017-04-01T00:00:00"/>
    <d v="2017-04-08T00:00:00"/>
    <s v="Saturday"/>
    <d v="1899-12-30T18:04:49"/>
    <d v="1899-12-30T18:00:00"/>
    <n v="1"/>
    <d v="2017-04-08T00:00:00"/>
    <d v="2017-04-01T00:00:00"/>
    <d v="2017-04-08T00:00:00"/>
    <s v="Saturday"/>
    <d v="1899-12-30T18:17:20"/>
    <d v="1899-12-30T18:00:00"/>
    <s v="One Way"/>
  </r>
  <r>
    <n v="1570666"/>
    <s v="Non-RFID Card Member"/>
    <m/>
    <m/>
    <n v="53216"/>
    <s v="UNITED STATES"/>
    <s v="Single Ride"/>
    <n v="11158"/>
    <x v="14"/>
    <n v="43.05536"/>
    <n v="-87.90504"/>
    <x v="14"/>
    <n v="43.05536"/>
    <n v="-87.90504"/>
    <n v="26"/>
    <n v="3"/>
    <n v="3.9"/>
    <n v="3.7"/>
    <n v="156"/>
    <n v="-1"/>
    <d v="2017-04-08T00:00:00"/>
    <d v="2017-04-01T00:00:00"/>
    <d v="2017-04-08T00:00:00"/>
    <s v="Saturday"/>
    <d v="1899-12-30T18:26:27"/>
    <d v="1899-12-30T18:00:00"/>
    <n v="1"/>
    <d v="2017-04-08T00:00:00"/>
    <d v="2017-04-01T00:00:00"/>
    <d v="2017-04-08T00:00:00"/>
    <s v="Saturday"/>
    <d v="1899-12-30T18:52:55"/>
    <d v="1899-12-30T19:00:00"/>
    <s v="Round Trip"/>
  </r>
  <r>
    <n v="1570827"/>
    <s v="Non-RFID Card Member"/>
    <m/>
    <m/>
    <n v="53220"/>
    <s v="UNITED STATES"/>
    <s v="Single Ride"/>
    <n v="11114"/>
    <x v="37"/>
    <n v="43.036900000000003"/>
    <n v="-87.89667"/>
    <x v="12"/>
    <n v="43.036900000000003"/>
    <n v="-87.89667"/>
    <n v="0"/>
    <n v="0"/>
    <n v="0"/>
    <n v="0"/>
    <n v="0"/>
    <n v="-1"/>
    <d v="2017-04-08T00:00:00"/>
    <d v="2017-04-01T00:00:00"/>
    <d v="2017-04-08T00:00:00"/>
    <s v="Saturday"/>
    <d v="1899-12-30T19:11:26"/>
    <d v="1899-12-30T19:00:00"/>
    <n v="1"/>
    <d v="2017-04-08T00:00:00"/>
    <d v="2017-04-01T00:00:00"/>
    <d v="2017-04-08T00:00:00"/>
    <s v="Saturday"/>
    <d v="1899-12-30T19:11:50"/>
    <d v="1899-12-30T19:00:00"/>
    <s v="Round Trip"/>
  </r>
  <r>
    <n v="1571032"/>
    <s v="Non-RFID Card Member"/>
    <m/>
    <m/>
    <n v="53005"/>
    <s v="UNITED STATES"/>
    <s v="Single Ride"/>
    <n v="5713"/>
    <x v="21"/>
    <n v="43.040349999999997"/>
    <n v="-87.920760000000001"/>
    <x v="7"/>
    <n v="43.038580000000003"/>
    <n v="-87.90934"/>
    <n v="67"/>
    <n v="9"/>
    <n v="10.1"/>
    <n v="9.5"/>
    <n v="402"/>
    <n v="-1"/>
    <d v="2017-04-08T00:00:00"/>
    <d v="2017-04-01T00:00:00"/>
    <d v="2017-04-08T00:00:00"/>
    <s v="Saturday"/>
    <d v="1899-12-30T20:33:59"/>
    <d v="1899-12-30T21:00:00"/>
    <n v="1"/>
    <d v="2017-04-08T00:00:00"/>
    <d v="2017-04-01T00:00:00"/>
    <d v="2017-04-08T00:00:00"/>
    <s v="Saturday"/>
    <d v="1899-12-30T21:40:07"/>
    <d v="1899-12-30T22:00:00"/>
    <s v="One Way"/>
  </r>
  <r>
    <n v="1571141"/>
    <s v="Non-RFID Card Member"/>
    <m/>
    <m/>
    <n v="53223"/>
    <s v="UNITED STATES"/>
    <s v="Single Ride"/>
    <n v="5549"/>
    <x v="48"/>
    <n v="43.060155999999999"/>
    <n v="-87.881258000000003"/>
    <x v="48"/>
    <n v="43.060155999999999"/>
    <n v="-87.881258000000003"/>
    <n v="16"/>
    <n v="3"/>
    <n v="2.4"/>
    <n v="2.2999999999999998"/>
    <n v="96"/>
    <n v="-1"/>
    <d v="2017-04-08T00:00:00"/>
    <d v="2017-04-01T00:00:00"/>
    <d v="2017-04-08T00:00:00"/>
    <s v="Saturday"/>
    <d v="1899-12-30T22:02:15"/>
    <d v="1899-12-30T22:00:00"/>
    <n v="1"/>
    <d v="2017-04-08T00:00:00"/>
    <d v="2017-04-01T00:00:00"/>
    <d v="2017-04-08T00:00:00"/>
    <s v="Saturday"/>
    <d v="1899-12-30T22:18:13"/>
    <d v="1899-12-30T22:00:00"/>
    <s v="Round Trip"/>
  </r>
  <r>
    <n v="1571151"/>
    <s v="Non-RFID Card Member"/>
    <m/>
    <m/>
    <n v="53219"/>
    <s v="UNITED STATES"/>
    <s v="Single Ride"/>
    <n v="5489"/>
    <x v="11"/>
    <n v="43.04804"/>
    <n v="-87.896720000000002"/>
    <x v="26"/>
    <n v="43.053040000000003"/>
    <n v="-87.897660000000002"/>
    <n v="8"/>
    <n v="3"/>
    <n v="1.2"/>
    <n v="1.1000000000000001"/>
    <n v="48"/>
    <n v="-1"/>
    <d v="2017-04-08T00:00:00"/>
    <d v="2017-04-01T00:00:00"/>
    <d v="2017-04-08T00:00:00"/>
    <s v="Saturday"/>
    <d v="1899-12-30T22:12:42"/>
    <d v="1899-12-30T22:00:00"/>
    <n v="1"/>
    <d v="2017-04-08T00:00:00"/>
    <d v="2017-04-01T00:00:00"/>
    <d v="2017-04-08T00:00:00"/>
    <s v="Saturday"/>
    <d v="1899-12-30T22:20:23"/>
    <d v="1899-12-30T22:00:00"/>
    <s v="One Way"/>
  </r>
  <r>
    <n v="1571335"/>
    <s v="Non-RFID Card Member"/>
    <m/>
    <m/>
    <n v="53211"/>
    <s v="UNITED STATES"/>
    <s v="Single Ride"/>
    <n v="2968"/>
    <x v="10"/>
    <n v="43.060786"/>
    <n v="-87.883825999999999"/>
    <x v="35"/>
    <n v="43.066893999999998"/>
    <n v="-87.877936000000005"/>
    <n v="12"/>
    <n v="3"/>
    <n v="1.8"/>
    <n v="1.7"/>
    <n v="72"/>
    <n v="-1"/>
    <d v="2017-04-09T00:00:00"/>
    <d v="2017-04-01T00:00:00"/>
    <d v="2017-04-09T00:00:00"/>
    <s v="Sunday"/>
    <d v="1899-12-30T01:23:32"/>
    <d v="1899-12-30T01:00:00"/>
    <n v="1"/>
    <d v="2017-04-09T00:00:00"/>
    <d v="2017-04-01T00:00:00"/>
    <d v="2017-04-09T00:00:00"/>
    <s v="Sunday"/>
    <d v="1899-12-30T01:35:49"/>
    <d v="1899-12-30T02:00:00"/>
    <s v="One Way"/>
  </r>
  <r>
    <n v="1571337"/>
    <s v="Non-RFID Card Member"/>
    <m/>
    <m/>
    <n v="53211"/>
    <s v="UNITED STATES"/>
    <s v="Single Ride"/>
    <n v="34"/>
    <x v="10"/>
    <n v="43.060786"/>
    <n v="-87.883825999999999"/>
    <x v="35"/>
    <n v="43.066893999999998"/>
    <n v="-87.877936000000005"/>
    <n v="10"/>
    <n v="3"/>
    <n v="1.5"/>
    <n v="1.4"/>
    <n v="60"/>
    <n v="-1"/>
    <d v="2017-04-09T00:00:00"/>
    <d v="2017-04-01T00:00:00"/>
    <d v="2017-04-09T00:00:00"/>
    <s v="Sunday"/>
    <d v="1899-12-30T01:25:44"/>
    <d v="1899-12-30T01:00:00"/>
    <n v="1"/>
    <d v="2017-04-09T00:00:00"/>
    <d v="2017-04-01T00:00:00"/>
    <d v="2017-04-09T00:00:00"/>
    <s v="Sunday"/>
    <d v="1899-12-30T01:35:31"/>
    <d v="1899-12-30T02:00:00"/>
    <s v="One Way"/>
  </r>
  <r>
    <n v="1180946"/>
    <s v="Non-RFID Card Member"/>
    <m/>
    <m/>
    <n v="60102"/>
    <s v="UNITED STATES"/>
    <s v="Single Ride"/>
    <n v="5713"/>
    <x v="24"/>
    <n v="43.040154000000001"/>
    <n v="-87.932113000000001"/>
    <x v="31"/>
    <n v="43.040154000000001"/>
    <n v="-87.932113000000001"/>
    <n v="65"/>
    <n v="9"/>
    <n v="9.8000000000000007"/>
    <n v="9.3000000000000007"/>
    <n v="390"/>
    <n v="-1"/>
    <d v="2017-04-09T00:00:00"/>
    <d v="2017-04-01T00:00:00"/>
    <d v="2017-04-09T00:00:00"/>
    <s v="Sunday"/>
    <d v="1899-12-30T01:48:07"/>
    <d v="1899-12-30T02:00:00"/>
    <n v="1"/>
    <d v="2017-04-09T00:00:00"/>
    <d v="2017-04-01T00:00:00"/>
    <d v="2017-04-09T00:00:00"/>
    <s v="Sunday"/>
    <d v="1899-12-30T02:53:06"/>
    <d v="1899-12-30T03:00:00"/>
    <s v="Round Trip"/>
  </r>
  <r>
    <n v="1571349"/>
    <s v="Non-RFID Card Member"/>
    <m/>
    <m/>
    <n v="53212"/>
    <s v="UNITED STATES"/>
    <s v="Single Ride"/>
    <n v="11098"/>
    <x v="40"/>
    <n v="43.046570000000003"/>
    <n v="-87.908720000000002"/>
    <x v="14"/>
    <n v="43.05536"/>
    <n v="-87.90504"/>
    <n v="5"/>
    <n v="3"/>
    <n v="0.8"/>
    <n v="0.7"/>
    <n v="30"/>
    <n v="-1"/>
    <d v="2017-04-09T00:00:00"/>
    <d v="2017-04-01T00:00:00"/>
    <d v="2017-04-09T00:00:00"/>
    <s v="Sunday"/>
    <d v="1899-12-30T02:33:44"/>
    <d v="1899-12-30T03:00:00"/>
    <n v="1"/>
    <d v="2017-04-09T00:00:00"/>
    <d v="2017-04-01T00:00:00"/>
    <d v="2017-04-09T00:00:00"/>
    <s v="Sunday"/>
    <d v="1899-12-30T02:38:50"/>
    <d v="1899-12-30T03:00:00"/>
    <s v="One Way"/>
  </r>
  <r>
    <n v="1571351"/>
    <s v="Non-RFID Card Member"/>
    <m/>
    <m/>
    <n v="53211"/>
    <s v="UNITED STATES"/>
    <s v="Single Ride"/>
    <n v="5559"/>
    <x v="9"/>
    <n v="43.05097"/>
    <n v="-87.906440000000003"/>
    <x v="26"/>
    <n v="43.053040000000003"/>
    <n v="-87.897660000000002"/>
    <n v="8"/>
    <n v="3"/>
    <n v="1.2"/>
    <n v="1.1000000000000001"/>
    <n v="48"/>
    <n v="-1"/>
    <d v="2017-04-09T00:00:00"/>
    <d v="2017-04-01T00:00:00"/>
    <d v="2017-04-09T00:00:00"/>
    <s v="Sunday"/>
    <d v="1899-12-30T02:36:40"/>
    <d v="1899-12-30T03:00:00"/>
    <n v="1"/>
    <d v="2017-04-09T00:00:00"/>
    <d v="2017-04-01T00:00:00"/>
    <d v="2017-04-09T00:00:00"/>
    <s v="Sunday"/>
    <d v="1899-12-30T02:44:02"/>
    <d v="1899-12-30T03:00:00"/>
    <s v="One Way"/>
  </r>
  <r>
    <n v="1571357"/>
    <s v="Non-RFID Card Member"/>
    <m/>
    <m/>
    <n v="53212"/>
    <s v="UNITED STATES"/>
    <s v="Single Ride"/>
    <n v="175"/>
    <x v="23"/>
    <n v="43.053040000000003"/>
    <n v="-87.897660000000002"/>
    <x v="13"/>
    <n v="43.078530000000001"/>
    <n v="-87.882620000000003"/>
    <n v="33"/>
    <n v="3"/>
    <n v="5"/>
    <n v="4.7"/>
    <n v="198"/>
    <n v="-1"/>
    <d v="2017-04-09T00:00:00"/>
    <d v="2017-04-01T00:00:00"/>
    <d v="2017-04-09T00:00:00"/>
    <s v="Sunday"/>
    <d v="1899-12-30T02:47:54"/>
    <d v="1899-12-30T03:00:00"/>
    <n v="1"/>
    <d v="2017-04-09T00:00:00"/>
    <d v="2017-04-01T00:00:00"/>
    <d v="2017-04-09T00:00:00"/>
    <s v="Sunday"/>
    <d v="1899-12-30T03:20:22"/>
    <d v="1899-12-30T03:00:00"/>
    <s v="One Way"/>
  </r>
  <r>
    <n v="1505667"/>
    <s v="Non-RFID Card Member"/>
    <m/>
    <m/>
    <n v="53233"/>
    <s v="UNITED STATES"/>
    <s v="Single Ride"/>
    <n v="178"/>
    <x v="2"/>
    <n v="43.03886"/>
    <n v="-87.902720000000002"/>
    <x v="12"/>
    <n v="43.036900000000003"/>
    <n v="-87.89667"/>
    <n v="5"/>
    <n v="3"/>
    <n v="0.8"/>
    <n v="0.7"/>
    <n v="30"/>
    <n v="-1"/>
    <d v="2017-04-09T00:00:00"/>
    <d v="2017-04-01T00:00:00"/>
    <d v="2017-04-09T00:00:00"/>
    <s v="Sunday"/>
    <d v="1899-12-30T09:08:28"/>
    <d v="1899-12-30T09:00:00"/>
    <n v="1"/>
    <d v="2017-04-09T00:00:00"/>
    <d v="2017-04-01T00:00:00"/>
    <d v="2017-04-09T00:00:00"/>
    <s v="Sunday"/>
    <d v="1899-12-30T09:13:55"/>
    <d v="1899-12-30T09:00:00"/>
    <s v="One Way"/>
  </r>
  <r>
    <n v="1571575"/>
    <s v="Non-RFID Card Member"/>
    <m/>
    <m/>
    <n v="75069"/>
    <s v="UNITED STATES"/>
    <s v="Single Ride"/>
    <n v="1000"/>
    <x v="37"/>
    <n v="43.036900000000003"/>
    <n v="-87.89667"/>
    <x v="6"/>
    <n v="43.03519"/>
    <n v="-87.907390000000007"/>
    <n v="15"/>
    <n v="3"/>
    <n v="2.2999999999999998"/>
    <n v="2.1"/>
    <n v="90"/>
    <n v="-1"/>
    <d v="2017-04-09T00:00:00"/>
    <d v="2017-04-01T00:00:00"/>
    <d v="2017-04-09T00:00:00"/>
    <s v="Sunday"/>
    <d v="1899-12-30T10:36:17"/>
    <d v="1899-12-30T11:00:00"/>
    <n v="1"/>
    <d v="2017-04-09T00:00:00"/>
    <d v="2017-04-01T00:00:00"/>
    <d v="2017-04-09T00:00:00"/>
    <s v="Sunday"/>
    <d v="1899-12-30T10:51:48"/>
    <d v="1899-12-30T11:00:00"/>
    <s v="One Way"/>
  </r>
  <r>
    <n v="1571521"/>
    <s v="Non-RFID Card Member"/>
    <m/>
    <m/>
    <n v="53233"/>
    <s v="UNITED STATES"/>
    <s v="Single Ride"/>
    <n v="214"/>
    <x v="25"/>
    <n v="43.058010000000003"/>
    <n v="-87.877300000000005"/>
    <x v="31"/>
    <n v="43.040154000000001"/>
    <n v="-87.932113000000001"/>
    <n v="48"/>
    <n v="6"/>
    <n v="7.2"/>
    <n v="6.8"/>
    <n v="288"/>
    <n v="-1"/>
    <d v="2017-04-09T00:00:00"/>
    <d v="2017-04-01T00:00:00"/>
    <d v="2017-04-09T00:00:00"/>
    <s v="Sunday"/>
    <d v="1899-12-30T10:43:13"/>
    <d v="1899-12-30T11:00:00"/>
    <n v="1"/>
    <d v="2017-04-09T00:00:00"/>
    <d v="2017-04-01T00:00:00"/>
    <d v="2017-04-09T00:00:00"/>
    <s v="Sunday"/>
    <d v="1899-12-30T11:31:20"/>
    <d v="1899-12-30T12:00:00"/>
    <s v="One Way"/>
  </r>
  <r>
    <n v="1571598"/>
    <s v="Non-RFID Card Member"/>
    <m/>
    <m/>
    <n v="53206"/>
    <s v="UNITED STATES"/>
    <s v="Single Ride"/>
    <n v="103"/>
    <x v="45"/>
    <n v="43.077359999999999"/>
    <n v="-87.880769999999998"/>
    <x v="20"/>
    <n v="43.077359999999999"/>
    <n v="-87.880769999999998"/>
    <n v="88"/>
    <n v="9"/>
    <n v="13.2"/>
    <n v="12.5"/>
    <n v="528"/>
    <n v="-1"/>
    <d v="2017-04-09T00:00:00"/>
    <d v="2017-04-01T00:00:00"/>
    <d v="2017-04-09T00:00:00"/>
    <s v="Sunday"/>
    <d v="1899-12-30T10:47:06"/>
    <d v="1899-12-30T11:00:00"/>
    <n v="1"/>
    <d v="2017-04-09T00:00:00"/>
    <d v="2017-04-01T00:00:00"/>
    <d v="2017-04-09T00:00:00"/>
    <s v="Sunday"/>
    <d v="1899-12-30T12:15:06"/>
    <d v="1899-12-30T12:00:00"/>
    <s v="Round Trip"/>
  </r>
  <r>
    <n v="1571616"/>
    <s v="Non-RFID Card Member"/>
    <m/>
    <m/>
    <n v="53202"/>
    <s v="UNITED STATES"/>
    <s v="Single Ride"/>
    <n v="5448"/>
    <x v="29"/>
    <n v="43.052549999999997"/>
    <n v="-87.909329999999997"/>
    <x v="6"/>
    <n v="43.03519"/>
    <n v="-87.907390000000007"/>
    <n v="21"/>
    <n v="3"/>
    <n v="3.2"/>
    <n v="3"/>
    <n v="126"/>
    <n v="-1"/>
    <d v="2017-04-09T00:00:00"/>
    <d v="2017-04-01T00:00:00"/>
    <d v="2017-04-09T00:00:00"/>
    <s v="Sunday"/>
    <d v="1899-12-30T10:52:48"/>
    <d v="1899-12-30T11:00:00"/>
    <n v="1"/>
    <d v="2017-04-09T00:00:00"/>
    <d v="2017-04-01T00:00:00"/>
    <d v="2017-04-09T00:00:00"/>
    <s v="Sunday"/>
    <d v="1899-12-30T11:13:24"/>
    <d v="1899-12-30T11:00:00"/>
    <s v="One Way"/>
  </r>
  <r>
    <n v="1570542"/>
    <s v="Non-RFID Card Member"/>
    <m/>
    <m/>
    <n v="71303"/>
    <s v="UNITED STATES"/>
    <s v="Single Ride"/>
    <n v="109"/>
    <x v="16"/>
    <n v="43.03913"/>
    <n v="-87.916150000000002"/>
    <x v="43"/>
    <n v="43.031480000000002"/>
    <n v="-87.908169999999998"/>
    <n v="19"/>
    <n v="3"/>
    <n v="2.9"/>
    <n v="2.7"/>
    <n v="114"/>
    <n v="-1"/>
    <d v="2017-04-09T00:00:00"/>
    <d v="2017-04-01T00:00:00"/>
    <d v="2017-04-09T00:00:00"/>
    <s v="Sunday"/>
    <d v="1899-12-30T11:09:08"/>
    <d v="1899-12-30T11:00:00"/>
    <n v="1"/>
    <d v="2017-04-09T00:00:00"/>
    <d v="2017-04-01T00:00:00"/>
    <d v="2017-04-09T00:00:00"/>
    <s v="Sunday"/>
    <d v="1899-12-30T11:28:17"/>
    <d v="1899-12-30T11:00:00"/>
    <s v="One Way"/>
  </r>
  <r>
    <n v="1570536"/>
    <s v="Non-RFID Card Member"/>
    <m/>
    <m/>
    <n v="96707"/>
    <s v="UNITED STATES"/>
    <s v="Single Ride"/>
    <n v="5531"/>
    <x v="16"/>
    <n v="43.03913"/>
    <n v="-87.916150000000002"/>
    <x v="6"/>
    <n v="43.03519"/>
    <n v="-87.907390000000007"/>
    <n v="13"/>
    <n v="3"/>
    <n v="2"/>
    <n v="1.9"/>
    <n v="78"/>
    <n v="-1"/>
    <d v="2017-04-09T00:00:00"/>
    <d v="2017-04-01T00:00:00"/>
    <d v="2017-04-09T00:00:00"/>
    <s v="Sunday"/>
    <d v="1899-12-30T11:09:59"/>
    <d v="1899-12-30T11:00:00"/>
    <n v="1"/>
    <d v="2017-04-09T00:00:00"/>
    <d v="2017-04-01T00:00:00"/>
    <d v="2017-04-09T00:00:00"/>
    <s v="Sunday"/>
    <d v="1899-12-30T11:22:12"/>
    <d v="1899-12-30T11:00:00"/>
    <s v="One Way"/>
  </r>
  <r>
    <n v="1571725"/>
    <s v="Non-RFID Card Member"/>
    <m/>
    <m/>
    <n v="53211"/>
    <s v="UNITED STATES"/>
    <s v="Single Ride"/>
    <n v="5466"/>
    <x v="25"/>
    <n v="43.058010000000003"/>
    <n v="-87.877300000000005"/>
    <x v="22"/>
    <n v="43.058010000000003"/>
    <n v="-87.877300000000005"/>
    <n v="58"/>
    <n v="6"/>
    <n v="8.6999999999999993"/>
    <n v="8.3000000000000007"/>
    <n v="348"/>
    <n v="-1"/>
    <d v="2017-04-09T00:00:00"/>
    <d v="2017-04-01T00:00:00"/>
    <d v="2017-04-09T00:00:00"/>
    <s v="Sunday"/>
    <d v="1899-12-30T11:30:00"/>
    <d v="1899-12-30T12:00:00"/>
    <n v="1"/>
    <d v="2017-04-09T00:00:00"/>
    <d v="2017-04-01T00:00:00"/>
    <d v="2017-04-09T00:00:00"/>
    <s v="Sunday"/>
    <d v="1899-12-30T12:28:13"/>
    <d v="1899-12-30T12:00:00"/>
    <s v="Round Trip"/>
  </r>
  <r>
    <n v="1571746"/>
    <s v="Non-RFID Card Member"/>
    <m/>
    <m/>
    <n v="53211"/>
    <s v="UNITED STATES"/>
    <s v="Single Ride"/>
    <n v="34"/>
    <x v="22"/>
    <n v="43.066893999999998"/>
    <n v="-87.877936000000005"/>
    <x v="6"/>
    <n v="43.03519"/>
    <n v="-87.907390000000007"/>
    <n v="23"/>
    <n v="3"/>
    <n v="3.5"/>
    <n v="3.3"/>
    <n v="138"/>
    <n v="-1"/>
    <d v="2017-04-09T00:00:00"/>
    <d v="2017-04-01T00:00:00"/>
    <d v="2017-04-09T00:00:00"/>
    <s v="Sunday"/>
    <d v="1899-12-30T11:37:39"/>
    <d v="1899-12-30T12:00:00"/>
    <n v="1"/>
    <d v="2017-04-09T00:00:00"/>
    <d v="2017-04-01T00:00:00"/>
    <d v="2017-04-09T00:00:00"/>
    <s v="Sunday"/>
    <d v="1899-12-30T12:00:53"/>
    <d v="1899-12-30T12:00:00"/>
    <s v="One Way"/>
  </r>
  <r>
    <n v="1571756"/>
    <s v="Non-RFID Card Member"/>
    <m/>
    <m/>
    <n v="53211"/>
    <s v="UNITED STATES"/>
    <s v="Single Ride"/>
    <n v="5"/>
    <x v="24"/>
    <n v="43.040154000000001"/>
    <n v="-87.932113000000001"/>
    <x v="6"/>
    <n v="43.03519"/>
    <n v="-87.907390000000007"/>
    <n v="16"/>
    <n v="3"/>
    <n v="2.4"/>
    <n v="2.2999999999999998"/>
    <n v="96"/>
    <n v="-1"/>
    <d v="2017-04-09T00:00:00"/>
    <d v="2017-04-01T00:00:00"/>
    <d v="2017-04-09T00:00:00"/>
    <s v="Sunday"/>
    <d v="1899-12-30T11:39:09"/>
    <d v="1899-12-30T12:00:00"/>
    <n v="1"/>
    <d v="2017-04-09T00:00:00"/>
    <d v="2017-04-01T00:00:00"/>
    <d v="2017-04-09T00:00:00"/>
    <s v="Sunday"/>
    <d v="1899-12-30T11:55:33"/>
    <d v="1899-12-30T12:00:00"/>
    <s v="One Way"/>
  </r>
  <r>
    <n v="1571773"/>
    <s v="Non-RFID Card Member"/>
    <m/>
    <m/>
    <n v="53132"/>
    <s v="UNITED STATES"/>
    <s v="Single Ride"/>
    <n v="178"/>
    <x v="37"/>
    <n v="43.036900000000003"/>
    <n v="-87.89667"/>
    <x v="12"/>
    <n v="43.036900000000003"/>
    <n v="-87.89667"/>
    <n v="56"/>
    <n v="6"/>
    <n v="8.4"/>
    <n v="8"/>
    <n v="336"/>
    <n v="-1"/>
    <d v="2017-04-09T00:00:00"/>
    <d v="2017-04-01T00:00:00"/>
    <d v="2017-04-09T00:00:00"/>
    <s v="Sunday"/>
    <d v="1899-12-30T11:44:23"/>
    <d v="1899-12-30T12:00:00"/>
    <n v="1"/>
    <d v="2017-04-09T00:00:00"/>
    <d v="2017-04-01T00:00:00"/>
    <d v="2017-04-09T00:00:00"/>
    <s v="Sunday"/>
    <d v="1899-12-30T12:40:06"/>
    <d v="1899-12-30T13:00:00"/>
    <s v="Round Trip"/>
  </r>
  <r>
    <n v="1571828"/>
    <s v="Non-RFID Card Member"/>
    <m/>
    <m/>
    <n v="63119"/>
    <s v="UNITED STATES"/>
    <s v="Single Ride"/>
    <n v="77"/>
    <x v="47"/>
    <n v="43.041646999999998"/>
    <n v="-87.927257999999995"/>
    <x v="7"/>
    <n v="43.038580000000003"/>
    <n v="-87.90934"/>
    <n v="47"/>
    <n v="6"/>
    <n v="7.1"/>
    <n v="6.7"/>
    <n v="282"/>
    <n v="-1"/>
    <d v="2017-04-09T00:00:00"/>
    <d v="2017-04-01T00:00:00"/>
    <d v="2017-04-09T00:00:00"/>
    <s v="Sunday"/>
    <d v="1899-12-30T12:02:36"/>
    <d v="1899-12-30T12:00:00"/>
    <n v="1"/>
    <d v="2017-04-09T00:00:00"/>
    <d v="2017-04-01T00:00:00"/>
    <d v="2017-04-09T00:00:00"/>
    <s v="Sunday"/>
    <d v="1899-12-30T12:49:06"/>
    <d v="1899-12-30T13:00:00"/>
    <s v="One Way"/>
  </r>
  <r>
    <n v="1571867"/>
    <s v="Non-RFID Card Member"/>
    <m/>
    <m/>
    <n v="53051"/>
    <s v="UNITED STATES"/>
    <s v="Single Ride"/>
    <n v="338"/>
    <x v="37"/>
    <n v="43.036900000000003"/>
    <n v="-87.89667"/>
    <x v="12"/>
    <n v="43.036900000000003"/>
    <n v="-87.89667"/>
    <n v="48"/>
    <n v="6"/>
    <n v="7.2"/>
    <n v="6.8"/>
    <n v="288"/>
    <n v="-1"/>
    <d v="2017-04-09T00:00:00"/>
    <d v="2017-04-01T00:00:00"/>
    <d v="2017-04-09T00:00:00"/>
    <s v="Sunday"/>
    <d v="1899-12-30T12:09:47"/>
    <d v="1899-12-30T12:00:00"/>
    <n v="1"/>
    <d v="2017-04-09T00:00:00"/>
    <d v="2017-04-01T00:00:00"/>
    <d v="2017-04-09T00:00:00"/>
    <s v="Sunday"/>
    <d v="1899-12-30T12:57:40"/>
    <d v="1899-12-30T13:00:00"/>
    <s v="Round Trip"/>
  </r>
  <r>
    <n v="1571930"/>
    <s v="Non-RFID Card Member"/>
    <m/>
    <m/>
    <n v="30326"/>
    <s v="UNITED STATES"/>
    <s v="Single Ride"/>
    <n v="5582"/>
    <x v="8"/>
    <n v="43.038580000000003"/>
    <n v="-87.90934"/>
    <x v="7"/>
    <n v="43.038580000000003"/>
    <n v="-87.90934"/>
    <n v="65"/>
    <n v="9"/>
    <n v="9.8000000000000007"/>
    <n v="9.3000000000000007"/>
    <n v="390"/>
    <n v="-1"/>
    <d v="2017-04-09T00:00:00"/>
    <d v="2017-04-01T00:00:00"/>
    <d v="2017-04-09T00:00:00"/>
    <s v="Sunday"/>
    <d v="1899-12-30T12:25:43"/>
    <d v="1899-12-30T12:00:00"/>
    <n v="1"/>
    <d v="2017-04-09T00:00:00"/>
    <d v="2017-04-01T00:00:00"/>
    <d v="2017-04-09T00:00:00"/>
    <s v="Sunday"/>
    <d v="1899-12-30T13:30:54"/>
    <d v="1899-12-30T14:00:00"/>
    <s v="Round Trip"/>
  </r>
  <r>
    <n v="1571942"/>
    <s v="Non-RFID Card Member"/>
    <m/>
    <m/>
    <n v="53223"/>
    <s v="UNITED STATES"/>
    <s v="Single Ride"/>
    <n v="5"/>
    <x v="37"/>
    <n v="43.036900000000003"/>
    <n v="-87.89667"/>
    <x v="12"/>
    <n v="43.036900000000003"/>
    <n v="-87.89667"/>
    <n v="42"/>
    <n v="6"/>
    <n v="6.3"/>
    <n v="6"/>
    <n v="252"/>
    <n v="-1"/>
    <d v="2017-04-09T00:00:00"/>
    <d v="2017-04-01T00:00:00"/>
    <d v="2017-04-09T00:00:00"/>
    <s v="Sunday"/>
    <d v="1899-12-30T12:27:58"/>
    <d v="1899-12-30T12:00:00"/>
    <n v="1"/>
    <d v="2017-04-09T00:00:00"/>
    <d v="2017-04-01T00:00:00"/>
    <d v="2017-04-09T00:00:00"/>
    <s v="Sunday"/>
    <d v="1899-12-30T13:09:59"/>
    <d v="1899-12-30T13:00:00"/>
    <s v="Round Trip"/>
  </r>
  <r>
    <n v="1571944"/>
    <s v="Non-RFID Card Member"/>
    <m/>
    <m/>
    <n v="53226"/>
    <s v="UNITED STATES"/>
    <s v="Single Ride"/>
    <n v="996"/>
    <x v="42"/>
    <n v="43.060079999999999"/>
    <n v="-88.027349999999998"/>
    <x v="54"/>
    <n v="43.060079999999999"/>
    <n v="-88.027349999999998"/>
    <n v="48"/>
    <n v="6"/>
    <n v="7.2"/>
    <n v="6.8"/>
    <n v="288"/>
    <n v="-1"/>
    <d v="2017-04-09T00:00:00"/>
    <d v="2017-04-01T00:00:00"/>
    <d v="2017-04-09T00:00:00"/>
    <s v="Sunday"/>
    <d v="1899-12-30T12:28:07"/>
    <d v="1899-12-30T12:00:00"/>
    <n v="1"/>
    <d v="2017-04-09T00:00:00"/>
    <d v="2017-04-01T00:00:00"/>
    <d v="2017-04-09T00:00:00"/>
    <s v="Sunday"/>
    <d v="1899-12-30T13:16:49"/>
    <d v="1899-12-30T13:00:00"/>
    <s v="Round Trip"/>
  </r>
  <r>
    <n v="1571943"/>
    <s v="Non-RFID Card Member"/>
    <m/>
    <m/>
    <n v="53202"/>
    <s v="UNITED STATES"/>
    <s v="Single Ride"/>
    <n v="145"/>
    <x v="10"/>
    <n v="43.060786"/>
    <n v="-87.883825999999999"/>
    <x v="12"/>
    <n v="43.036900000000003"/>
    <n v="-87.89667"/>
    <n v="46"/>
    <n v="6"/>
    <n v="6.9"/>
    <n v="6.6"/>
    <n v="276"/>
    <n v="-1"/>
    <d v="2017-04-09T00:00:00"/>
    <d v="2017-04-01T00:00:00"/>
    <d v="2017-04-09T00:00:00"/>
    <s v="Sunday"/>
    <d v="1899-12-30T12:28:45"/>
    <d v="1899-12-30T12:00:00"/>
    <n v="1"/>
    <d v="2017-04-09T00:00:00"/>
    <d v="2017-04-01T00:00:00"/>
    <d v="2017-04-09T00:00:00"/>
    <s v="Sunday"/>
    <d v="1899-12-30T13:14:15"/>
    <d v="1899-12-30T13:00:00"/>
    <s v="One Way"/>
  </r>
  <r>
    <n v="1571944"/>
    <s v="Non-RFID Card Member"/>
    <m/>
    <m/>
    <n v="53226"/>
    <s v="UNITED STATES"/>
    <s v="Single Ride"/>
    <n v="184"/>
    <x v="42"/>
    <n v="43.060079999999999"/>
    <n v="-88.027349999999998"/>
    <x v="54"/>
    <n v="43.060079999999999"/>
    <n v="-88.027349999999998"/>
    <n v="49"/>
    <n v="6"/>
    <n v="7.4"/>
    <n v="7"/>
    <n v="294"/>
    <n v="-1"/>
    <d v="2017-04-09T00:00:00"/>
    <d v="2017-04-01T00:00:00"/>
    <d v="2017-04-09T00:00:00"/>
    <s v="Sunday"/>
    <d v="1899-12-30T12:28:46"/>
    <d v="1899-12-30T12:00:00"/>
    <n v="1"/>
    <d v="2017-04-09T00:00:00"/>
    <d v="2017-04-01T00:00:00"/>
    <d v="2017-04-09T00:00:00"/>
    <s v="Sunday"/>
    <d v="1899-12-30T13:17:04"/>
    <d v="1899-12-30T13:00:00"/>
    <s v="Round Trip"/>
  </r>
  <r>
    <n v="1572090"/>
    <s v="Non-RFID Card Member"/>
    <m/>
    <m/>
    <n v="53212"/>
    <s v="UNITED STATES"/>
    <s v="Single Ride"/>
    <n v="5513"/>
    <x v="12"/>
    <n v="43.052460000000004"/>
    <n v="-87.891000000000005"/>
    <x v="11"/>
    <n v="43.052460000000004"/>
    <n v="-87.891000000000005"/>
    <n v="60"/>
    <n v="6"/>
    <n v="9"/>
    <n v="8.6"/>
    <n v="360"/>
    <n v="-1"/>
    <d v="2017-04-09T00:00:00"/>
    <d v="2017-04-01T00:00:00"/>
    <d v="2017-04-09T00:00:00"/>
    <s v="Sunday"/>
    <d v="1899-12-30T13:00:46"/>
    <d v="1899-12-30T13:00:00"/>
    <n v="1"/>
    <d v="2017-04-09T00:00:00"/>
    <d v="2017-04-01T00:00:00"/>
    <d v="2017-04-09T00:00:00"/>
    <s v="Sunday"/>
    <d v="1899-12-30T14:00:49"/>
    <d v="1899-12-30T14:00:00"/>
    <s v="Round Trip"/>
  </r>
  <r>
    <n v="1572179"/>
    <s v="Non-RFID Card Member"/>
    <m/>
    <m/>
    <n v="54115"/>
    <s v="UNITED STATES"/>
    <s v="Single Ride"/>
    <n v="11108"/>
    <x v="5"/>
    <n v="43.031320000000001"/>
    <n v="-87.904259999999994"/>
    <x v="10"/>
    <n v="43.058619999999998"/>
    <n v="-87.885319999999993"/>
    <n v="24"/>
    <n v="3"/>
    <n v="3.6"/>
    <n v="3.4"/>
    <n v="144"/>
    <n v="-1"/>
    <d v="2017-04-09T00:00:00"/>
    <d v="2017-04-01T00:00:00"/>
    <d v="2017-04-09T00:00:00"/>
    <s v="Sunday"/>
    <d v="1899-12-30T13:19:40"/>
    <d v="1899-12-30T13:00:00"/>
    <n v="1"/>
    <d v="2017-04-09T00:00:00"/>
    <d v="2017-04-01T00:00:00"/>
    <d v="2017-04-09T00:00:00"/>
    <s v="Sunday"/>
    <d v="1899-12-30T13:43:38"/>
    <d v="1899-12-30T14:00:00"/>
    <s v="One Way"/>
  </r>
  <r>
    <n v="1572257"/>
    <s v="Non-RFID Card Member"/>
    <m/>
    <m/>
    <n v="19010"/>
    <s v="UNITED STATES"/>
    <s v="Single Ride"/>
    <n v="11097"/>
    <x v="13"/>
    <n v="43.038649999999997"/>
    <n v="-87.921930000000003"/>
    <x v="22"/>
    <n v="43.058010000000003"/>
    <n v="-87.877300000000005"/>
    <n v="36"/>
    <n v="6"/>
    <n v="5.4"/>
    <n v="5.0999999999999996"/>
    <n v="216"/>
    <n v="-1"/>
    <d v="2017-04-09T00:00:00"/>
    <d v="2017-04-01T00:00:00"/>
    <d v="2017-04-09T00:00:00"/>
    <s v="Sunday"/>
    <d v="1899-12-30T13:36:37"/>
    <d v="1899-12-30T14:00:00"/>
    <n v="1"/>
    <d v="2017-04-09T00:00:00"/>
    <d v="2017-04-01T00:00:00"/>
    <d v="2017-04-09T00:00:00"/>
    <s v="Sunday"/>
    <d v="1899-12-30T14:12:23"/>
    <d v="1899-12-30T14:00:00"/>
    <s v="One Way"/>
  </r>
  <r>
    <n v="1543503"/>
    <s v="Non-RFID Card Member"/>
    <m/>
    <m/>
    <n v="53202"/>
    <s v="UNITED STATES"/>
    <s v="Single Ride"/>
    <n v="5548"/>
    <x v="1"/>
    <n v="43.048200000000001"/>
    <n v="-87.900859999999994"/>
    <x v="26"/>
    <n v="43.053040000000003"/>
    <n v="-87.897660000000002"/>
    <n v="3"/>
    <n v="0"/>
    <n v="0.5"/>
    <n v="0.4"/>
    <n v="18"/>
    <n v="-1"/>
    <d v="2017-04-09T00:00:00"/>
    <d v="2017-04-01T00:00:00"/>
    <d v="2017-04-09T00:00:00"/>
    <s v="Sunday"/>
    <d v="1899-12-30T13:44:43"/>
    <d v="1899-12-30T14:00:00"/>
    <n v="1"/>
    <d v="2017-04-09T00:00:00"/>
    <d v="2017-04-01T00:00:00"/>
    <d v="2017-04-09T00:00:00"/>
    <s v="Sunday"/>
    <d v="1899-12-30T13:47:45"/>
    <d v="1899-12-30T14:00:00"/>
    <s v="One Way"/>
  </r>
  <r>
    <n v="1572315"/>
    <s v="Non-RFID Card Member"/>
    <m/>
    <m/>
    <n v="53705"/>
    <s v="UNITED STATES"/>
    <s v="Single Ride"/>
    <n v="178"/>
    <x v="37"/>
    <n v="43.036900000000003"/>
    <n v="-87.89667"/>
    <x v="12"/>
    <n v="43.036900000000003"/>
    <n v="-87.89667"/>
    <n v="64"/>
    <n v="6"/>
    <n v="9.6"/>
    <n v="9.1"/>
    <n v="384"/>
    <n v="-1"/>
    <d v="2017-04-09T00:00:00"/>
    <d v="2017-04-01T00:00:00"/>
    <d v="2017-04-09T00:00:00"/>
    <s v="Sunday"/>
    <d v="1899-12-30T13:46:04"/>
    <d v="1899-12-30T14:00:00"/>
    <n v="1"/>
    <d v="2017-04-09T00:00:00"/>
    <d v="2017-04-01T00:00:00"/>
    <d v="2017-04-09T00:00:00"/>
    <s v="Sunday"/>
    <d v="1899-12-30T14:50:05"/>
    <d v="1899-12-30T15:00:00"/>
    <s v="Round Trip"/>
  </r>
  <r>
    <n v="1571334"/>
    <s v="Non-RFID Card Member"/>
    <m/>
    <m/>
    <n v="60067"/>
    <s v="UNITED STATES"/>
    <s v="Single Ride"/>
    <n v="2968"/>
    <x v="22"/>
    <n v="43.066893999999998"/>
    <n v="-87.877936000000005"/>
    <x v="6"/>
    <n v="43.03519"/>
    <n v="-87.907390000000007"/>
    <n v="72"/>
    <n v="9"/>
    <n v="10.8"/>
    <n v="10.3"/>
    <n v="432"/>
    <n v="-1"/>
    <d v="2017-04-09T00:00:00"/>
    <d v="2017-04-01T00:00:00"/>
    <d v="2017-04-09T00:00:00"/>
    <s v="Sunday"/>
    <d v="1899-12-30T13:51:28"/>
    <d v="1899-12-30T14:00:00"/>
    <n v="1"/>
    <d v="2017-04-09T00:00:00"/>
    <d v="2017-04-01T00:00:00"/>
    <d v="2017-04-09T00:00:00"/>
    <s v="Sunday"/>
    <d v="1899-12-30T15:03:42"/>
    <d v="1899-12-30T15:00:00"/>
    <s v="One Way"/>
  </r>
  <r>
    <n v="1572412"/>
    <s v="Non-RFID Card Member"/>
    <m/>
    <m/>
    <n v="43212"/>
    <s v="UNITED STATES"/>
    <s v="Single Ride"/>
    <n v="5454"/>
    <x v="52"/>
    <n v="43.034619999999997"/>
    <n v="-87.917500000000004"/>
    <x v="5"/>
    <n v="43.04824"/>
    <n v="-87.904970000000006"/>
    <n v="96"/>
    <n v="12"/>
    <n v="14.4"/>
    <n v="13.7"/>
    <n v="576"/>
    <n v="-1"/>
    <d v="2017-04-09T00:00:00"/>
    <d v="2017-04-01T00:00:00"/>
    <d v="2017-04-09T00:00:00"/>
    <s v="Sunday"/>
    <d v="1899-12-30T14:03:14"/>
    <d v="1899-12-30T14:00:00"/>
    <n v="1"/>
    <d v="2017-04-09T00:00:00"/>
    <d v="2017-04-01T00:00:00"/>
    <d v="2017-04-09T00:00:00"/>
    <s v="Sunday"/>
    <d v="1899-12-30T15:39:16"/>
    <d v="1899-12-30T16:00:00"/>
    <s v="One Way"/>
  </r>
  <r>
    <n v="1572575"/>
    <s v="Non-RFID Card Member"/>
    <m/>
    <m/>
    <m/>
    <s v="UNITED STATES"/>
    <s v="Single Ride"/>
    <n v="11103"/>
    <x v="41"/>
    <n v="43.031480000000002"/>
    <n v="-87.908169999999998"/>
    <x v="44"/>
    <n v="43.026470000000003"/>
    <n v="-87.918040000000005"/>
    <n v="19"/>
    <n v="3"/>
    <n v="2.9"/>
    <n v="2.7"/>
    <n v="114"/>
    <n v="-1"/>
    <d v="2017-04-09T00:00:00"/>
    <d v="2017-04-01T00:00:00"/>
    <d v="2017-04-09T00:00:00"/>
    <s v="Sunday"/>
    <d v="1899-12-30T14:31:08"/>
    <d v="1899-12-30T15:00:00"/>
    <n v="1"/>
    <d v="2017-04-09T00:00:00"/>
    <d v="2017-04-01T00:00:00"/>
    <d v="2017-04-09T00:00:00"/>
    <s v="Sunday"/>
    <d v="1899-12-30T14:50:38"/>
    <d v="1899-12-30T15:00:00"/>
    <s v="One Way"/>
  </r>
  <r>
    <n v="1572757"/>
    <s v="Non-RFID Card Member"/>
    <m/>
    <m/>
    <n v="53222"/>
    <s v="UNITED STATES"/>
    <s v="Single Ride"/>
    <n v="5434"/>
    <x v="51"/>
    <n v="43.06044"/>
    <n v="-88.016239999999996"/>
    <x v="46"/>
    <n v="43.06044"/>
    <n v="-88.016239999999996"/>
    <n v="47"/>
    <n v="6"/>
    <n v="7.1"/>
    <n v="6.7"/>
    <n v="282"/>
    <n v="-1"/>
    <d v="2017-04-09T00:00:00"/>
    <d v="2017-04-01T00:00:00"/>
    <d v="2017-04-09T00:00:00"/>
    <s v="Sunday"/>
    <d v="1899-12-30T15:00:59"/>
    <d v="1899-12-30T15:00:00"/>
    <n v="1"/>
    <d v="2017-04-09T00:00:00"/>
    <d v="2017-04-01T00:00:00"/>
    <d v="2017-04-09T00:00:00"/>
    <s v="Sunday"/>
    <d v="1899-12-30T15:47:43"/>
    <d v="1899-12-30T16:00:00"/>
    <s v="Round Trip"/>
  </r>
  <r>
    <n v="1572763"/>
    <s v="Non-RFID Card Member"/>
    <m/>
    <m/>
    <n v="60459"/>
    <s v="UNITED STATES"/>
    <s v="Single Ride"/>
    <n v="11046"/>
    <x v="12"/>
    <n v="43.052460000000004"/>
    <n v="-87.891000000000005"/>
    <x v="45"/>
    <n v="43.046570000000003"/>
    <n v="-87.908720000000002"/>
    <n v="66"/>
    <n v="9"/>
    <n v="9.9"/>
    <n v="9.4"/>
    <n v="396"/>
    <n v="-1"/>
    <d v="2017-04-09T00:00:00"/>
    <d v="2017-04-01T00:00:00"/>
    <d v="2017-04-09T00:00:00"/>
    <s v="Sunday"/>
    <d v="1899-12-30T15:02:02"/>
    <d v="1899-12-30T15:00:00"/>
    <n v="1"/>
    <d v="2017-04-09T00:00:00"/>
    <d v="2017-04-01T00:00:00"/>
    <d v="2017-04-09T00:00:00"/>
    <s v="Sunday"/>
    <d v="1899-12-30T16:08:50"/>
    <d v="1899-12-30T16:00:00"/>
    <s v="One Way"/>
  </r>
  <r>
    <n v="1572770"/>
    <s v="Non-RFID Card Member"/>
    <m/>
    <m/>
    <n v="53140"/>
    <s v="UNITED STATES"/>
    <s v="Single Ride"/>
    <n v="5570"/>
    <x v="12"/>
    <n v="43.052460000000004"/>
    <n v="-87.891000000000005"/>
    <x v="45"/>
    <n v="43.046570000000003"/>
    <n v="-87.908720000000002"/>
    <n v="66"/>
    <n v="9"/>
    <n v="9.9"/>
    <n v="9.4"/>
    <n v="396"/>
    <n v="-1"/>
    <d v="2017-04-09T00:00:00"/>
    <d v="2017-04-01T00:00:00"/>
    <d v="2017-04-09T00:00:00"/>
    <s v="Sunday"/>
    <d v="1899-12-30T15:02:46"/>
    <d v="1899-12-30T15:00:00"/>
    <n v="1"/>
    <d v="2017-04-09T00:00:00"/>
    <d v="2017-04-01T00:00:00"/>
    <d v="2017-04-09T00:00:00"/>
    <s v="Sunday"/>
    <d v="1899-12-30T16:08:42"/>
    <d v="1899-12-30T16:00:00"/>
    <s v="One Way"/>
  </r>
  <r>
    <n v="1572811"/>
    <s v="Non-RFID Card Member"/>
    <m/>
    <m/>
    <n v="53214"/>
    <s v="UNITED STATES"/>
    <s v="Single Ride"/>
    <n v="143"/>
    <x v="37"/>
    <n v="43.036900000000003"/>
    <n v="-87.89667"/>
    <x v="12"/>
    <n v="43.036900000000003"/>
    <n v="-87.89667"/>
    <n v="38"/>
    <n v="6"/>
    <n v="5.7"/>
    <n v="5.4"/>
    <n v="228"/>
    <n v="-1"/>
    <d v="2017-04-09T00:00:00"/>
    <d v="2017-04-01T00:00:00"/>
    <d v="2017-04-09T00:00:00"/>
    <s v="Sunday"/>
    <d v="1899-12-30T15:09:05"/>
    <d v="1899-12-30T15:00:00"/>
    <n v="1"/>
    <d v="2017-04-09T00:00:00"/>
    <d v="2017-04-01T00:00:00"/>
    <d v="2017-04-09T00:00:00"/>
    <s v="Sunday"/>
    <d v="1899-12-30T15:47:57"/>
    <d v="1899-12-30T16:00:00"/>
    <s v="Round Trip"/>
  </r>
  <r>
    <n v="1572815"/>
    <s v="Non-RFID Card Member"/>
    <m/>
    <m/>
    <n v="53224"/>
    <s v="UNITED STATES"/>
    <s v="Single Ride"/>
    <n v="11081"/>
    <x v="3"/>
    <n v="43.03519"/>
    <n v="-87.907390000000007"/>
    <x v="6"/>
    <n v="43.03519"/>
    <n v="-87.907390000000007"/>
    <n v="140"/>
    <n v="15"/>
    <n v="18"/>
    <n v="17.100000000000001"/>
    <n v="720"/>
    <n v="-1"/>
    <d v="2017-04-09T00:00:00"/>
    <d v="2017-04-01T00:00:00"/>
    <d v="2017-04-09T00:00:00"/>
    <s v="Sunday"/>
    <d v="1899-12-30T15:11:18"/>
    <d v="1899-12-30T15:00:00"/>
    <n v="1"/>
    <d v="2017-04-09T00:00:00"/>
    <d v="2017-04-01T00:00:00"/>
    <d v="2017-04-09T00:00:00"/>
    <s v="Sunday"/>
    <d v="1899-12-30T17:31:58"/>
    <d v="1899-12-30T18:00:00"/>
    <s v="Round Trip"/>
  </r>
  <r>
    <n v="1572857"/>
    <s v="Non-RFID Card Member"/>
    <m/>
    <m/>
    <n v="53228"/>
    <s v="UNITED STATES"/>
    <s v="Single Ride"/>
    <n v="247"/>
    <x v="3"/>
    <n v="43.03519"/>
    <n v="-87.907390000000007"/>
    <x v="43"/>
    <n v="43.031480000000002"/>
    <n v="-87.908169999999998"/>
    <n v="34"/>
    <n v="3"/>
    <n v="5.0999999999999996"/>
    <n v="4.8"/>
    <n v="204"/>
    <n v="-1"/>
    <d v="2017-04-09T00:00:00"/>
    <d v="2017-04-01T00:00:00"/>
    <d v="2017-04-09T00:00:00"/>
    <s v="Sunday"/>
    <d v="1899-12-30T15:18:07"/>
    <d v="1899-12-30T15:00:00"/>
    <n v="1"/>
    <d v="2017-04-09T00:00:00"/>
    <d v="2017-04-01T00:00:00"/>
    <d v="2017-04-09T00:00:00"/>
    <s v="Sunday"/>
    <d v="1899-12-30T15:52:37"/>
    <d v="1899-12-30T16:00:00"/>
    <s v="One Way"/>
  </r>
  <r>
    <n v="1572449"/>
    <s v="Non-RFID Card Member"/>
    <m/>
    <m/>
    <n v="53211"/>
    <s v="UNITED STATES"/>
    <s v="Single Ride"/>
    <n v="172"/>
    <x v="34"/>
    <n v="43.02948"/>
    <n v="-87.912819999999996"/>
    <x v="35"/>
    <n v="43.066893999999998"/>
    <n v="-87.877936000000005"/>
    <n v="34"/>
    <n v="3"/>
    <n v="5.0999999999999996"/>
    <n v="4.8"/>
    <n v="204"/>
    <n v="-1"/>
    <d v="2017-04-09T00:00:00"/>
    <d v="2017-04-01T00:00:00"/>
    <d v="2017-04-09T00:00:00"/>
    <s v="Sunday"/>
    <d v="1899-12-30T15:27:56"/>
    <d v="1899-12-30T15:00:00"/>
    <n v="1"/>
    <d v="2017-04-09T00:00:00"/>
    <d v="2017-04-01T00:00:00"/>
    <d v="2017-04-09T00:00:00"/>
    <s v="Sunday"/>
    <d v="1899-12-30T16:01:56"/>
    <d v="1899-12-30T16:00:00"/>
    <s v="One Way"/>
  </r>
  <r>
    <n v="1572935"/>
    <s v="Non-RFID Card Member"/>
    <m/>
    <m/>
    <n v="60622"/>
    <s v="UNITED STATES"/>
    <s v="Single Ride"/>
    <n v="21"/>
    <x v="11"/>
    <n v="43.04804"/>
    <n v="-87.896720000000002"/>
    <x v="22"/>
    <n v="43.058010000000003"/>
    <n v="-87.877300000000005"/>
    <n v="24"/>
    <n v="3"/>
    <n v="3.6"/>
    <n v="3.4"/>
    <n v="144"/>
    <n v="-1"/>
    <d v="2017-04-09T00:00:00"/>
    <d v="2017-04-01T00:00:00"/>
    <d v="2017-04-09T00:00:00"/>
    <s v="Sunday"/>
    <d v="1899-12-30T15:30:27"/>
    <d v="1899-12-30T16:00:00"/>
    <n v="1"/>
    <d v="2017-04-09T00:00:00"/>
    <d v="2017-04-01T00:00:00"/>
    <d v="2017-04-09T00:00:00"/>
    <s v="Sunday"/>
    <d v="1899-12-30T15:54:43"/>
    <d v="1899-12-30T16:00:00"/>
    <s v="One Way"/>
  </r>
  <r>
    <n v="1572935"/>
    <s v="Non-RFID Card Member"/>
    <m/>
    <m/>
    <n v="60622"/>
    <s v="UNITED STATES"/>
    <s v="Single Ride"/>
    <n v="31"/>
    <x v="11"/>
    <n v="43.04804"/>
    <n v="-87.896720000000002"/>
    <x v="22"/>
    <n v="43.058010000000003"/>
    <n v="-87.877300000000005"/>
    <n v="23"/>
    <n v="3"/>
    <n v="3.5"/>
    <n v="3.3"/>
    <n v="138"/>
    <n v="-1"/>
    <d v="2017-04-09T00:00:00"/>
    <d v="2017-04-01T00:00:00"/>
    <d v="2017-04-09T00:00:00"/>
    <s v="Sunday"/>
    <d v="1899-12-30T15:31:09"/>
    <d v="1899-12-30T16:00:00"/>
    <n v="1"/>
    <d v="2017-04-09T00:00:00"/>
    <d v="2017-04-01T00:00:00"/>
    <d v="2017-04-09T00:00:00"/>
    <s v="Sunday"/>
    <d v="1899-12-30T15:54:56"/>
    <d v="1899-12-30T16:00:00"/>
    <s v="One Way"/>
  </r>
  <r>
    <n v="1572989"/>
    <s v="Non-RFID Card Member"/>
    <m/>
    <m/>
    <n v="90275"/>
    <s v="UNITED STATES"/>
    <s v="Single Ride"/>
    <n v="5443"/>
    <x v="24"/>
    <n v="43.040154000000001"/>
    <n v="-87.932113000000001"/>
    <x v="6"/>
    <n v="43.03519"/>
    <n v="-87.907390000000007"/>
    <n v="47"/>
    <n v="6"/>
    <n v="7.1"/>
    <n v="6.7"/>
    <n v="282"/>
    <n v="-1"/>
    <d v="2017-04-09T00:00:00"/>
    <d v="2017-04-01T00:00:00"/>
    <d v="2017-04-09T00:00:00"/>
    <s v="Sunday"/>
    <d v="1899-12-30T15:39:13"/>
    <d v="1899-12-30T16:00:00"/>
    <n v="1"/>
    <d v="2017-04-09T00:00:00"/>
    <d v="2017-04-01T00:00:00"/>
    <d v="2017-04-09T00:00:00"/>
    <s v="Sunday"/>
    <d v="1899-12-30T16:26:54"/>
    <d v="1899-12-30T16:00:00"/>
    <s v="One Way"/>
  </r>
  <r>
    <n v="1152301"/>
    <s v="Non-RFID Card Member"/>
    <m/>
    <m/>
    <n v="53219"/>
    <s v="UNITED STATES"/>
    <s v="Single Ride"/>
    <n v="5458"/>
    <x v="10"/>
    <n v="43.060786"/>
    <n v="-87.883825999999999"/>
    <x v="22"/>
    <n v="43.058010000000003"/>
    <n v="-87.877300000000005"/>
    <n v="67"/>
    <n v="9"/>
    <n v="10.1"/>
    <n v="9.5"/>
    <n v="402"/>
    <n v="-1"/>
    <d v="2017-04-09T00:00:00"/>
    <d v="2017-04-01T00:00:00"/>
    <d v="2017-04-09T00:00:00"/>
    <s v="Sunday"/>
    <d v="1899-12-30T15:51:08"/>
    <d v="1899-12-30T16:00:00"/>
    <n v="1"/>
    <d v="2017-04-09T00:00:00"/>
    <d v="2017-04-01T00:00:00"/>
    <d v="2017-04-09T00:00:00"/>
    <s v="Sunday"/>
    <d v="1899-12-30T16:58:18"/>
    <d v="1899-12-30T17:00:00"/>
    <s v="One Way"/>
  </r>
  <r>
    <n v="1573052"/>
    <s v="Non-RFID Card Member"/>
    <m/>
    <m/>
    <n v="53216"/>
    <s v="UNITED STATES"/>
    <s v="Single Ride"/>
    <n v="5454"/>
    <x v="4"/>
    <n v="43.04824"/>
    <n v="-87.904970000000006"/>
    <x v="33"/>
    <n v="43.04804"/>
    <n v="-87.896720000000002"/>
    <n v="35"/>
    <n v="6"/>
    <n v="5.3"/>
    <n v="5"/>
    <n v="210"/>
    <n v="-1"/>
    <d v="2017-04-09T00:00:00"/>
    <d v="2017-04-01T00:00:00"/>
    <d v="2017-04-09T00:00:00"/>
    <s v="Sunday"/>
    <d v="1899-12-30T15:52:08"/>
    <d v="1899-12-30T16:00:00"/>
    <n v="1"/>
    <d v="2017-04-09T00:00:00"/>
    <d v="2017-04-01T00:00:00"/>
    <d v="2017-04-09T00:00:00"/>
    <s v="Sunday"/>
    <d v="1899-12-30T16:27:01"/>
    <d v="1899-12-30T16:00:00"/>
    <s v="One Way"/>
  </r>
  <r>
    <n v="1573058"/>
    <s v="Non-RFID Card Member"/>
    <m/>
    <m/>
    <n v="60585"/>
    <s v="UNITED STATES"/>
    <s v="Single Ride"/>
    <n v="5463"/>
    <x v="13"/>
    <n v="43.038649999999997"/>
    <n v="-87.921930000000003"/>
    <x v="5"/>
    <n v="43.04824"/>
    <n v="-87.904970000000006"/>
    <n v="60"/>
    <n v="6"/>
    <n v="9"/>
    <n v="8.6"/>
    <n v="360"/>
    <n v="-1"/>
    <d v="2017-04-09T00:00:00"/>
    <d v="2017-04-01T00:00:00"/>
    <d v="2017-04-09T00:00:00"/>
    <s v="Sunday"/>
    <d v="1899-12-30T15:54:52"/>
    <d v="1899-12-30T16:00:00"/>
    <n v="1"/>
    <d v="2017-04-09T00:00:00"/>
    <d v="2017-04-01T00:00:00"/>
    <d v="2017-04-09T00:00:00"/>
    <s v="Sunday"/>
    <d v="1899-12-30T16:54:08"/>
    <d v="1899-12-30T17:00:00"/>
    <s v="One Way"/>
  </r>
  <r>
    <n v="1573060"/>
    <s v="Non-RFID Card Member"/>
    <m/>
    <m/>
    <n v="53233"/>
    <s v="UNITED STATES"/>
    <s v="Single Ride"/>
    <n v="116"/>
    <x v="13"/>
    <n v="43.038649999999997"/>
    <n v="-87.921930000000003"/>
    <x v="5"/>
    <n v="43.04824"/>
    <n v="-87.904970000000006"/>
    <n v="57"/>
    <n v="6"/>
    <n v="8.6"/>
    <n v="8.1"/>
    <n v="342"/>
    <n v="-1"/>
    <d v="2017-04-09T00:00:00"/>
    <d v="2017-04-01T00:00:00"/>
    <d v="2017-04-09T00:00:00"/>
    <s v="Sunday"/>
    <d v="1899-12-30T15:57:03"/>
    <d v="1899-12-30T16:00:00"/>
    <n v="1"/>
    <d v="2017-04-09T00:00:00"/>
    <d v="2017-04-01T00:00:00"/>
    <d v="2017-04-09T00:00:00"/>
    <s v="Sunday"/>
    <d v="1899-12-30T16:54:16"/>
    <d v="1899-12-30T17:00:00"/>
    <s v="One Way"/>
  </r>
  <r>
    <n v="1230836"/>
    <s v="Non-RFID Card Member"/>
    <m/>
    <m/>
    <n v="53233"/>
    <s v="UNITED STATES"/>
    <s v="Single Ride"/>
    <n v="5549"/>
    <x v="21"/>
    <n v="43.040349999999997"/>
    <n v="-87.920760000000001"/>
    <x v="31"/>
    <n v="43.040154000000001"/>
    <n v="-87.932113000000001"/>
    <n v="72"/>
    <n v="9"/>
    <n v="10.8"/>
    <n v="10.3"/>
    <n v="432"/>
    <n v="-1"/>
    <d v="2017-04-09T00:00:00"/>
    <d v="2017-04-01T00:00:00"/>
    <d v="2017-04-09T00:00:00"/>
    <s v="Sunday"/>
    <d v="1899-12-30T16:34:58"/>
    <d v="1899-12-30T17:00:00"/>
    <n v="1"/>
    <d v="2017-04-09T00:00:00"/>
    <d v="2017-04-01T00:00:00"/>
    <d v="2017-04-09T00:00:00"/>
    <s v="Sunday"/>
    <d v="1899-12-30T17:46:29"/>
    <d v="1899-12-30T18:00:00"/>
    <s v="One Way"/>
  </r>
  <r>
    <n v="1573343"/>
    <s v="Non-RFID Card Member"/>
    <m/>
    <m/>
    <n v="53208"/>
    <s v="UNITED STATES"/>
    <s v="Single Ride"/>
    <n v="5425"/>
    <x v="31"/>
    <n v="43.06033"/>
    <n v="-87.89546"/>
    <x v="29"/>
    <n v="43.06033"/>
    <n v="-87.89546"/>
    <n v="35"/>
    <n v="6"/>
    <n v="5.3"/>
    <n v="5"/>
    <n v="210"/>
    <n v="-1"/>
    <d v="2017-04-09T00:00:00"/>
    <d v="2017-04-01T00:00:00"/>
    <d v="2017-04-09T00:00:00"/>
    <s v="Sunday"/>
    <d v="1899-12-30T17:02:08"/>
    <d v="1899-12-30T17:00:00"/>
    <n v="1"/>
    <d v="2017-04-09T00:00:00"/>
    <d v="2017-04-01T00:00:00"/>
    <d v="2017-04-09T00:00:00"/>
    <s v="Sunday"/>
    <d v="1899-12-30T17:37:17"/>
    <d v="1899-12-30T18:00:00"/>
    <s v="Round Trip"/>
  </r>
  <r>
    <n v="1573357"/>
    <s v="Non-RFID Card Member"/>
    <m/>
    <m/>
    <n v="53202"/>
    <s v="UNITED STATES"/>
    <s v="Single Ride"/>
    <n v="11079"/>
    <x v="1"/>
    <n v="43.048200000000001"/>
    <n v="-87.900859999999994"/>
    <x v="45"/>
    <n v="43.046570000000003"/>
    <n v="-87.908720000000002"/>
    <n v="6"/>
    <n v="3"/>
    <n v="0.9"/>
    <n v="0.9"/>
    <n v="36"/>
    <n v="-1"/>
    <d v="2017-04-09T00:00:00"/>
    <d v="2017-04-01T00:00:00"/>
    <d v="2017-04-09T00:00:00"/>
    <s v="Sunday"/>
    <d v="1899-12-30T17:06:15"/>
    <d v="1899-12-30T17:00:00"/>
    <n v="1"/>
    <d v="2017-04-09T00:00:00"/>
    <d v="2017-04-01T00:00:00"/>
    <d v="2017-04-09T00:00:00"/>
    <s v="Sunday"/>
    <d v="1899-12-30T17:12:10"/>
    <d v="1899-12-30T17:00:00"/>
    <s v="One Way"/>
  </r>
  <r>
    <n v="1573401"/>
    <s v="Non-RFID Card Member"/>
    <m/>
    <m/>
    <m/>
    <s v="UNITED STATES"/>
    <s v="Single Ride"/>
    <n v="5472"/>
    <x v="14"/>
    <n v="43.05536"/>
    <n v="-87.90504"/>
    <x v="14"/>
    <n v="43.05536"/>
    <n v="-87.90504"/>
    <n v="35"/>
    <n v="6"/>
    <n v="5.3"/>
    <n v="5"/>
    <n v="210"/>
    <n v="-1"/>
    <d v="2017-04-09T00:00:00"/>
    <d v="2017-04-01T00:00:00"/>
    <d v="2017-04-09T00:00:00"/>
    <s v="Sunday"/>
    <d v="1899-12-30T17:21:09"/>
    <d v="1899-12-30T17:00:00"/>
    <n v="1"/>
    <d v="2017-04-09T00:00:00"/>
    <d v="2017-04-01T00:00:00"/>
    <d v="2017-04-09T00:00:00"/>
    <s v="Sunday"/>
    <d v="1899-12-30T17:56:43"/>
    <d v="1899-12-30T18:00:00"/>
    <s v="Round Trip"/>
  </r>
  <r>
    <n v="1573463"/>
    <s v="Non-RFID Card Member"/>
    <m/>
    <m/>
    <n v="55082"/>
    <s v="UNITED STATES"/>
    <s v="Single Ride"/>
    <n v="5566"/>
    <x v="24"/>
    <n v="43.040154000000001"/>
    <n v="-87.932113000000001"/>
    <x v="7"/>
    <n v="43.038580000000003"/>
    <n v="-87.90934"/>
    <n v="86"/>
    <n v="9"/>
    <n v="12.9"/>
    <n v="12.3"/>
    <n v="516"/>
    <n v="-1"/>
    <d v="2017-04-09T00:00:00"/>
    <d v="2017-04-01T00:00:00"/>
    <d v="2017-04-09T00:00:00"/>
    <s v="Sunday"/>
    <d v="1899-12-30T17:39:40"/>
    <d v="1899-12-30T18:00:00"/>
    <n v="1"/>
    <d v="2017-04-09T00:00:00"/>
    <d v="2017-04-01T00:00:00"/>
    <d v="2017-04-09T00:00:00"/>
    <s v="Sunday"/>
    <d v="1899-12-30T19:05:39"/>
    <d v="1899-12-30T19:00:00"/>
    <s v="One Way"/>
  </r>
  <r>
    <n v="1573463"/>
    <s v="Non-RFID Card Member"/>
    <m/>
    <m/>
    <n v="55082"/>
    <s v="UNITED STATES"/>
    <s v="Single Ride"/>
    <n v="5560"/>
    <x v="24"/>
    <n v="43.040154000000001"/>
    <n v="-87.932113000000001"/>
    <x v="7"/>
    <n v="43.038580000000003"/>
    <n v="-87.90934"/>
    <n v="85"/>
    <n v="9"/>
    <n v="12.8"/>
    <n v="12.1"/>
    <n v="510"/>
    <n v="-1"/>
    <d v="2017-04-09T00:00:00"/>
    <d v="2017-04-01T00:00:00"/>
    <d v="2017-04-09T00:00:00"/>
    <s v="Sunday"/>
    <d v="1899-12-30T17:40:23"/>
    <d v="1899-12-30T18:00:00"/>
    <n v="1"/>
    <d v="2017-04-09T00:00:00"/>
    <d v="2017-04-01T00:00:00"/>
    <d v="2017-04-09T00:00:00"/>
    <s v="Sunday"/>
    <d v="1899-12-30T19:05:45"/>
    <d v="1899-12-30T19:00:00"/>
    <s v="One Way"/>
  </r>
  <r>
    <n v="1573480"/>
    <s v="Non-RFID Card Member"/>
    <m/>
    <m/>
    <n v="53105"/>
    <s v="UNITED STATES"/>
    <s v="Single Ride"/>
    <n v="11088"/>
    <x v="25"/>
    <n v="43.058010000000003"/>
    <n v="-87.877300000000005"/>
    <x v="22"/>
    <n v="43.058010000000003"/>
    <n v="-87.877300000000005"/>
    <n v="1"/>
    <n v="0"/>
    <n v="0.2"/>
    <n v="0.1"/>
    <n v="6"/>
    <n v="-1"/>
    <d v="2017-04-09T00:00:00"/>
    <d v="2017-04-01T00:00:00"/>
    <d v="2017-04-09T00:00:00"/>
    <s v="Sunday"/>
    <d v="1899-12-30T17:44:14"/>
    <d v="1899-12-30T18:00:00"/>
    <n v="1"/>
    <d v="2017-04-09T00:00:00"/>
    <d v="2017-04-01T00:00:00"/>
    <d v="2017-04-09T00:00:00"/>
    <s v="Sunday"/>
    <d v="1899-12-30T17:45:35"/>
    <d v="1899-12-30T18:00:00"/>
    <s v="Round Trip"/>
  </r>
  <r>
    <n v="1573483"/>
    <s v="Non-RFID Card Member"/>
    <m/>
    <m/>
    <m/>
    <s v="UNITED STATES"/>
    <s v="Single Ride"/>
    <n v="182"/>
    <x v="32"/>
    <n v="43.078530000000001"/>
    <n v="-87.882620000000003"/>
    <x v="13"/>
    <n v="43.078530000000001"/>
    <n v="-87.882620000000003"/>
    <n v="86"/>
    <n v="9"/>
    <n v="12.9"/>
    <n v="12.3"/>
    <n v="516"/>
    <n v="-1"/>
    <d v="2017-04-09T00:00:00"/>
    <d v="2017-04-01T00:00:00"/>
    <d v="2017-04-09T00:00:00"/>
    <s v="Sunday"/>
    <d v="1899-12-30T17:44:25"/>
    <d v="1899-12-30T18:00:00"/>
    <n v="1"/>
    <d v="2017-04-09T00:00:00"/>
    <d v="2017-04-01T00:00:00"/>
    <d v="2017-04-09T00:00:00"/>
    <s v="Sunday"/>
    <d v="1899-12-30T19:10:24"/>
    <d v="1899-12-30T19:00:00"/>
    <s v="Round Trip"/>
  </r>
  <r>
    <n v="1573480"/>
    <s v="Non-RFID Card Member"/>
    <m/>
    <m/>
    <n v="53105"/>
    <s v="UNITED STATES"/>
    <s v="Single Ride"/>
    <n v="157"/>
    <x v="25"/>
    <n v="43.058010000000003"/>
    <n v="-87.877300000000005"/>
    <x v="33"/>
    <n v="43.04804"/>
    <n v="-87.896720000000002"/>
    <n v="28"/>
    <n v="3"/>
    <n v="4.2"/>
    <n v="4"/>
    <n v="168"/>
    <n v="-1"/>
    <d v="2017-04-09T00:00:00"/>
    <d v="2017-04-01T00:00:00"/>
    <d v="2017-04-09T00:00:00"/>
    <s v="Sunday"/>
    <d v="1899-12-30T17:45:15"/>
    <d v="1899-12-30T18:00:00"/>
    <n v="1"/>
    <d v="2017-04-09T00:00:00"/>
    <d v="2017-04-01T00:00:00"/>
    <d v="2017-04-09T00:00:00"/>
    <s v="Sunday"/>
    <d v="1899-12-30T18:13:29"/>
    <d v="1899-12-30T18:00:00"/>
    <s v="One Way"/>
  </r>
  <r>
    <n v="1573487"/>
    <s v="Non-RFID Card Member"/>
    <m/>
    <m/>
    <n v="32300"/>
    <s v="UNITED STATES"/>
    <s v="Single Ride"/>
    <n v="5422"/>
    <x v="20"/>
    <n v="43.049230000000001"/>
    <n v="-87.911940000000001"/>
    <x v="43"/>
    <n v="43.031480000000002"/>
    <n v="-87.908169999999998"/>
    <n v="57"/>
    <n v="6"/>
    <n v="8.6"/>
    <n v="8.1"/>
    <n v="342"/>
    <n v="-1"/>
    <d v="2017-04-09T00:00:00"/>
    <d v="2017-04-01T00:00:00"/>
    <d v="2017-04-09T00:00:00"/>
    <s v="Sunday"/>
    <d v="1899-12-30T17:45:31"/>
    <d v="1899-12-30T18:00:00"/>
    <n v="1"/>
    <d v="2017-04-09T00:00:00"/>
    <d v="2017-04-01T00:00:00"/>
    <d v="2017-04-09T00:00:00"/>
    <s v="Sunday"/>
    <d v="1899-12-30T18:42:06"/>
    <d v="1899-12-30T19:00:00"/>
    <s v="One Way"/>
  </r>
  <r>
    <n v="1573487"/>
    <s v="Non-RFID Card Member"/>
    <m/>
    <m/>
    <n v="32300"/>
    <s v="UNITED STATES"/>
    <s v="Single Ride"/>
    <n v="5464"/>
    <x v="20"/>
    <n v="43.049230000000001"/>
    <n v="-87.911940000000001"/>
    <x v="43"/>
    <n v="43.031480000000002"/>
    <n v="-87.908169999999998"/>
    <n v="55"/>
    <n v="6"/>
    <n v="8.3000000000000007"/>
    <n v="7.8"/>
    <n v="330"/>
    <n v="-1"/>
    <d v="2017-04-09T00:00:00"/>
    <d v="2017-04-01T00:00:00"/>
    <d v="2017-04-09T00:00:00"/>
    <s v="Sunday"/>
    <d v="1899-12-30T17:46:43"/>
    <d v="1899-12-30T18:00:00"/>
    <n v="1"/>
    <d v="2017-04-09T00:00:00"/>
    <d v="2017-04-01T00:00:00"/>
    <d v="2017-04-09T00:00:00"/>
    <s v="Sunday"/>
    <d v="1899-12-30T18:41:50"/>
    <d v="1899-12-30T19:00:00"/>
    <s v="One Way"/>
  </r>
  <r>
    <n v="1573491"/>
    <s v="Non-RFID Card Member"/>
    <m/>
    <m/>
    <n v="48840"/>
    <s v="UNITED STATES"/>
    <s v="Single Ride"/>
    <n v="11130"/>
    <x v="40"/>
    <n v="43.046570000000003"/>
    <n v="-87.908720000000002"/>
    <x v="12"/>
    <n v="43.036900000000003"/>
    <n v="-87.89667"/>
    <n v="108"/>
    <n v="12"/>
    <n v="16.2"/>
    <n v="15.4"/>
    <n v="648"/>
    <n v="-1"/>
    <d v="2017-04-09T00:00:00"/>
    <d v="2017-04-01T00:00:00"/>
    <d v="2017-04-09T00:00:00"/>
    <s v="Sunday"/>
    <d v="1899-12-30T17:46:54"/>
    <d v="1899-12-30T18:00:00"/>
    <n v="1"/>
    <d v="2017-04-09T00:00:00"/>
    <d v="2017-04-01T00:00:00"/>
    <d v="2017-04-09T00:00:00"/>
    <s v="Sunday"/>
    <d v="1899-12-30T19:34:39"/>
    <d v="1899-12-30T20:00:00"/>
    <s v="One Way"/>
  </r>
  <r>
    <n v="1263485"/>
    <s v="Non-RFID Card Member"/>
    <m/>
    <m/>
    <n v="53202"/>
    <s v="UNITED STATES"/>
    <s v="Single Ride"/>
    <n v="11157"/>
    <x v="0"/>
    <n v="43.042490000000001"/>
    <n v="-87.909959999999998"/>
    <x v="31"/>
    <n v="43.040154000000001"/>
    <n v="-87.932113000000001"/>
    <n v="10"/>
    <n v="3"/>
    <n v="1.5"/>
    <n v="1.4"/>
    <n v="60"/>
    <n v="-1"/>
    <d v="2017-04-09T00:00:00"/>
    <d v="2017-04-01T00:00:00"/>
    <d v="2017-04-09T00:00:00"/>
    <s v="Sunday"/>
    <d v="1899-12-30T17:59:49"/>
    <d v="1899-12-30T18:00:00"/>
    <n v="1"/>
    <d v="2017-04-09T00:00:00"/>
    <d v="2017-04-01T00:00:00"/>
    <d v="2017-04-09T00:00:00"/>
    <s v="Sunday"/>
    <d v="1899-12-30T18:09:55"/>
    <d v="1899-12-30T18:00:00"/>
    <s v="One Way"/>
  </r>
  <r>
    <n v="1573567"/>
    <s v="Non-RFID Card Member"/>
    <m/>
    <m/>
    <n v="53150"/>
    <s v="UNITED STATES"/>
    <s v="Single Ride"/>
    <n v="109"/>
    <x v="41"/>
    <n v="43.031480000000002"/>
    <n v="-87.908169999999998"/>
    <x v="43"/>
    <n v="43.031480000000002"/>
    <n v="-87.908169999999998"/>
    <n v="105"/>
    <n v="12"/>
    <n v="15.8"/>
    <n v="15"/>
    <n v="630"/>
    <n v="-1"/>
    <d v="2017-04-09T00:00:00"/>
    <d v="2017-04-01T00:00:00"/>
    <d v="2017-04-09T00:00:00"/>
    <s v="Sunday"/>
    <d v="1899-12-30T18:05:17"/>
    <d v="1899-12-30T18:00:00"/>
    <n v="1"/>
    <d v="2017-04-09T00:00:00"/>
    <d v="2017-04-01T00:00:00"/>
    <d v="2017-04-09T00:00:00"/>
    <s v="Sunday"/>
    <d v="1899-12-30T19:50:14"/>
    <d v="1899-12-30T20:00:00"/>
    <s v="Round Trip"/>
  </r>
  <r>
    <n v="1573650"/>
    <s v="Non-RFID Card Member"/>
    <m/>
    <m/>
    <n v="53221"/>
    <s v="UNITED STATES"/>
    <s v="Single Ride"/>
    <n v="43"/>
    <x v="25"/>
    <n v="43.058010000000003"/>
    <n v="-87.877300000000005"/>
    <x v="22"/>
    <n v="43.058010000000003"/>
    <n v="-87.877300000000005"/>
    <n v="22"/>
    <n v="3"/>
    <n v="3.3"/>
    <n v="3.1"/>
    <n v="132"/>
    <n v="-1"/>
    <d v="2017-04-09T00:00:00"/>
    <d v="2017-04-01T00:00:00"/>
    <d v="2017-04-09T00:00:00"/>
    <s v="Sunday"/>
    <d v="1899-12-30T18:33:13"/>
    <d v="1899-12-30T19:00:00"/>
    <n v="1"/>
    <d v="2017-04-09T00:00:00"/>
    <d v="2017-04-01T00:00:00"/>
    <d v="2017-04-09T00:00:00"/>
    <s v="Sunday"/>
    <d v="1899-12-30T18:55:44"/>
    <d v="1899-12-30T19:00:00"/>
    <s v="Round Trip"/>
  </r>
  <r>
    <n v="1573715"/>
    <s v="Non-RFID Card Member"/>
    <m/>
    <m/>
    <n v="53219"/>
    <s v="UNITED STATES"/>
    <s v="Single Ride"/>
    <n v="178"/>
    <x v="37"/>
    <n v="43.036900000000003"/>
    <n v="-87.89667"/>
    <x v="12"/>
    <n v="43.036900000000003"/>
    <n v="-87.89667"/>
    <n v="36"/>
    <n v="6"/>
    <n v="5.4"/>
    <n v="5.0999999999999996"/>
    <n v="216"/>
    <n v="-1"/>
    <d v="2017-04-09T00:00:00"/>
    <d v="2017-04-01T00:00:00"/>
    <d v="2017-04-09T00:00:00"/>
    <s v="Sunday"/>
    <d v="1899-12-30T18:52:31"/>
    <d v="1899-12-30T19:00:00"/>
    <n v="1"/>
    <d v="2017-04-09T00:00:00"/>
    <d v="2017-04-01T00:00:00"/>
    <d v="2017-04-09T00:00:00"/>
    <s v="Sunday"/>
    <d v="1899-12-30T19:28:12"/>
    <d v="1899-12-30T19:00:00"/>
    <s v="Round Trip"/>
  </r>
  <r>
    <n v="1573762"/>
    <s v="Non-RFID Card Member"/>
    <m/>
    <m/>
    <n v="53212"/>
    <s v="UNITED STATES"/>
    <s v="Single Ride"/>
    <n v="5448"/>
    <x v="0"/>
    <n v="43.042490000000001"/>
    <n v="-87.909959999999998"/>
    <x v="50"/>
    <n v="43.05847"/>
    <n v="-87.898079999999993"/>
    <n v="12"/>
    <n v="3"/>
    <n v="1.8"/>
    <n v="1.7"/>
    <n v="72"/>
    <n v="-1"/>
    <d v="2017-04-09T00:00:00"/>
    <d v="2017-04-01T00:00:00"/>
    <d v="2017-04-09T00:00:00"/>
    <s v="Sunday"/>
    <d v="1899-12-30T18:58:12"/>
    <d v="1899-12-30T19:00:00"/>
    <n v="1"/>
    <d v="2017-04-09T00:00:00"/>
    <d v="2017-04-01T00:00:00"/>
    <d v="2017-04-09T00:00:00"/>
    <s v="Sunday"/>
    <d v="1899-12-30T19:10:06"/>
    <d v="1899-12-30T19:00:00"/>
    <s v="One Way"/>
  </r>
  <r>
    <n v="1573829"/>
    <s v="Non-RFID Card Member"/>
    <m/>
    <m/>
    <n v="53206"/>
    <s v="UNITED STATES"/>
    <s v="Single Ride"/>
    <n v="280"/>
    <x v="8"/>
    <n v="43.038580000000003"/>
    <n v="-87.90934"/>
    <x v="7"/>
    <n v="43.038580000000003"/>
    <n v="-87.90934"/>
    <n v="27"/>
    <n v="3"/>
    <n v="4.0999999999999996"/>
    <n v="3.8"/>
    <n v="162"/>
    <n v="-1"/>
    <d v="2017-04-09T00:00:00"/>
    <d v="2017-04-01T00:00:00"/>
    <d v="2017-04-09T00:00:00"/>
    <s v="Sunday"/>
    <d v="1899-12-30T19:24:27"/>
    <d v="1899-12-30T19:00:00"/>
    <n v="1"/>
    <d v="2017-04-09T00:00:00"/>
    <d v="2017-04-01T00:00:00"/>
    <d v="2017-04-09T00:00:00"/>
    <s v="Sunday"/>
    <d v="1899-12-30T19:51:35"/>
    <d v="1899-12-30T20:00:00"/>
    <s v="Round Trip"/>
  </r>
  <r>
    <n v="1573872"/>
    <s v="Non-RFID Card Member"/>
    <m/>
    <m/>
    <n v="53204"/>
    <s v="UNITED STATES"/>
    <s v="Single Ride"/>
    <n v="5491"/>
    <x v="12"/>
    <n v="43.052460000000004"/>
    <n v="-87.891000000000005"/>
    <x v="11"/>
    <n v="43.052460000000004"/>
    <n v="-87.891000000000005"/>
    <n v="31"/>
    <n v="3"/>
    <n v="4.7"/>
    <n v="4.4000000000000004"/>
    <n v="186"/>
    <n v="-1"/>
    <d v="2017-04-09T00:00:00"/>
    <d v="2017-04-01T00:00:00"/>
    <d v="2017-04-09T00:00:00"/>
    <s v="Sunday"/>
    <d v="1899-12-30T19:46:22"/>
    <d v="1899-12-30T20:00:00"/>
    <n v="1"/>
    <d v="2017-04-09T00:00:00"/>
    <d v="2017-04-01T00:00:00"/>
    <d v="2017-04-09T00:00:00"/>
    <s v="Sunday"/>
    <d v="1899-12-30T20:17:10"/>
    <d v="1899-12-30T20:00:00"/>
    <s v="Round Trip"/>
  </r>
  <r>
    <n v="1573926"/>
    <s v="Non-RFID Card Member"/>
    <m/>
    <m/>
    <n v="30022"/>
    <s v="UNITED STATES"/>
    <s v="Single Ride"/>
    <n v="11151"/>
    <x v="34"/>
    <n v="43.02948"/>
    <n v="-87.912819999999996"/>
    <x v="3"/>
    <n v="43.03913"/>
    <n v="-87.916150000000002"/>
    <n v="24"/>
    <n v="3"/>
    <n v="3.6"/>
    <n v="3.4"/>
    <n v="144"/>
    <n v="-1"/>
    <d v="2017-04-09T00:00:00"/>
    <d v="2017-04-01T00:00:00"/>
    <d v="2017-04-09T00:00:00"/>
    <s v="Sunday"/>
    <d v="1899-12-30T20:16:55"/>
    <d v="1899-12-30T20:00:00"/>
    <n v="1"/>
    <d v="2017-04-09T00:00:00"/>
    <d v="2017-04-01T00:00:00"/>
    <d v="2017-04-09T00:00:00"/>
    <s v="Sunday"/>
    <d v="1899-12-30T20:40:21"/>
    <d v="1899-12-30T21:00:00"/>
    <s v="One Way"/>
  </r>
  <r>
    <n v="1573996"/>
    <s v="Non-RFID Card Member"/>
    <m/>
    <m/>
    <m/>
    <s v="UNITED STATES"/>
    <s v="Single Ride"/>
    <n v="5514"/>
    <x v="10"/>
    <n v="43.060786"/>
    <n v="-87.883825999999999"/>
    <x v="53"/>
    <n v="43.060786"/>
    <n v="-87.883825999999999"/>
    <n v="27"/>
    <n v="3"/>
    <n v="4.0999999999999996"/>
    <n v="3.8"/>
    <n v="162"/>
    <n v="-1"/>
    <d v="2017-04-09T00:00:00"/>
    <d v="2017-04-01T00:00:00"/>
    <d v="2017-04-09T00:00:00"/>
    <s v="Sunday"/>
    <d v="1899-12-30T21:11:48"/>
    <d v="1899-12-30T21:00:00"/>
    <n v="1"/>
    <d v="2017-04-09T00:00:00"/>
    <d v="2017-04-01T00:00:00"/>
    <d v="2017-04-09T00:00:00"/>
    <s v="Sunday"/>
    <d v="1899-12-30T21:38:38"/>
    <d v="1899-12-30T22:00:00"/>
    <s v="Round Trip"/>
  </r>
  <r>
    <n v="1509755"/>
    <s v="Non-RFID Card Member"/>
    <m/>
    <m/>
    <n v="53045"/>
    <s v="UNITED STATES"/>
    <s v="Single Ride"/>
    <n v="32"/>
    <x v="24"/>
    <n v="43.040154000000001"/>
    <n v="-87.932113000000001"/>
    <x v="31"/>
    <n v="43.040154000000001"/>
    <n v="-87.932113000000001"/>
    <n v="65"/>
    <n v="9"/>
    <n v="9.8000000000000007"/>
    <n v="9.3000000000000007"/>
    <n v="390"/>
    <n v="-1"/>
    <d v="2017-04-09T00:00:00"/>
    <d v="2017-04-01T00:00:00"/>
    <d v="2017-04-09T00:00:00"/>
    <s v="Sunday"/>
    <d v="1899-12-30T21:21:54"/>
    <d v="1899-12-30T21:00:00"/>
    <n v="1"/>
    <d v="2017-04-09T00:00:00"/>
    <d v="2017-04-01T00:00:00"/>
    <d v="2017-04-09T00:00:00"/>
    <s v="Sunday"/>
    <d v="1899-12-30T22:26:22"/>
    <d v="1899-12-30T22:00:00"/>
    <s v="Round Trip"/>
  </r>
  <r>
    <n v="1573357"/>
    <s v="Non-RFID Card Member"/>
    <m/>
    <m/>
    <n v="53202"/>
    <s v="UNITED STATES"/>
    <s v="Single Ride"/>
    <n v="5496"/>
    <x v="1"/>
    <n v="43.048200000000001"/>
    <n v="-87.900859999999994"/>
    <x v="2"/>
    <n v="43.048200000000001"/>
    <n v="-87.900859999999994"/>
    <n v="110"/>
    <n v="12"/>
    <n v="16.5"/>
    <n v="15.7"/>
    <n v="660"/>
    <n v="-1"/>
    <d v="2017-04-09T00:00:00"/>
    <d v="2017-04-01T00:00:00"/>
    <d v="2017-04-09T00:00:00"/>
    <s v="Sunday"/>
    <d v="1899-12-30T21:23:57"/>
    <d v="1899-12-30T21:00:00"/>
    <n v="1"/>
    <d v="2017-04-09T00:00:00"/>
    <d v="2017-04-01T00:00:00"/>
    <d v="2017-04-09T00:00:00"/>
    <s v="Sunday"/>
    <d v="1899-12-30T23:13:52"/>
    <d v="1899-12-30T23:00:00"/>
    <s v="Round Trip"/>
  </r>
  <r>
    <n v="1574005"/>
    <s v="Non-RFID Card Member"/>
    <m/>
    <m/>
    <n v="53204"/>
    <s v="UNITED STATES"/>
    <s v="Single Ride"/>
    <n v="11143"/>
    <x v="38"/>
    <n v="43.058619999999998"/>
    <n v="-87.885319999999993"/>
    <x v="10"/>
    <n v="43.058619999999998"/>
    <n v="-87.885319999999993"/>
    <n v="35"/>
    <n v="6"/>
    <n v="5.3"/>
    <n v="5"/>
    <n v="210"/>
    <n v="-1"/>
    <d v="2017-04-09T00:00:00"/>
    <d v="2017-04-01T00:00:00"/>
    <d v="2017-04-09T00:00:00"/>
    <s v="Sunday"/>
    <d v="1899-12-30T21:24:29"/>
    <d v="1899-12-30T21:00:00"/>
    <n v="1"/>
    <d v="2017-04-09T00:00:00"/>
    <d v="2017-04-01T00:00:00"/>
    <d v="2017-04-09T00:00:00"/>
    <s v="Sunday"/>
    <d v="1899-12-30T21:59:03"/>
    <d v="1899-12-30T22:00:00"/>
    <s v="Round Trip"/>
  </r>
  <r>
    <n v="1574014"/>
    <s v="Non-RFID Card Member"/>
    <m/>
    <m/>
    <n v="53220"/>
    <s v="UNITED STATES"/>
    <s v="Single Ride"/>
    <n v="2968"/>
    <x v="37"/>
    <n v="43.036900000000003"/>
    <n v="-87.89667"/>
    <x v="12"/>
    <n v="43.036900000000003"/>
    <n v="-87.89667"/>
    <n v="24"/>
    <n v="3"/>
    <n v="3.6"/>
    <n v="3.4"/>
    <n v="144"/>
    <n v="-1"/>
    <d v="2017-04-09T00:00:00"/>
    <d v="2017-04-01T00:00:00"/>
    <d v="2017-04-09T00:00:00"/>
    <s v="Sunday"/>
    <d v="1899-12-30T21:34:54"/>
    <d v="1899-12-30T22:00:00"/>
    <n v="1"/>
    <d v="2017-04-09T00:00:00"/>
    <d v="2017-04-01T00:00:00"/>
    <d v="2017-04-09T00:00:00"/>
    <s v="Sunday"/>
    <d v="1899-12-30T21:58:27"/>
    <d v="1899-12-30T22:00:00"/>
    <s v="Round Trip"/>
  </r>
  <r>
    <n v="1574097"/>
    <s v="Non-RFID Card Member"/>
    <m/>
    <m/>
    <n v="53188"/>
    <s v="UNITED STATES"/>
    <s v="Single Ride"/>
    <n v="5584"/>
    <x v="14"/>
    <n v="43.05536"/>
    <n v="-87.90504"/>
    <x v="14"/>
    <n v="43.05536"/>
    <n v="-87.90504"/>
    <n v="13"/>
    <n v="3"/>
    <n v="2"/>
    <n v="1.9"/>
    <n v="78"/>
    <n v="-1"/>
    <d v="2017-04-10T00:00:00"/>
    <d v="2017-04-01T00:00:00"/>
    <d v="2017-04-10T00:00:00"/>
    <s v="Monday"/>
    <d v="1899-12-30T03:09:36"/>
    <d v="1899-12-30T03:00:00"/>
    <n v="1"/>
    <d v="2017-04-10T00:00:00"/>
    <d v="2017-04-01T00:00:00"/>
    <d v="2017-04-10T00:00:00"/>
    <s v="Monday"/>
    <d v="1899-12-30T03:22:09"/>
    <d v="1899-12-30T03:00:00"/>
    <s v="Round Trip"/>
  </r>
  <r>
    <n v="1574301"/>
    <s v="Non-RFID Card Member"/>
    <m/>
    <m/>
    <n v="60401"/>
    <s v="UNITED STATES"/>
    <s v="Single Ride"/>
    <n v="11088"/>
    <x v="25"/>
    <n v="43.058010000000003"/>
    <n v="-87.877300000000005"/>
    <x v="22"/>
    <n v="43.058010000000003"/>
    <n v="-87.877300000000005"/>
    <n v="78"/>
    <n v="9"/>
    <n v="11.7"/>
    <n v="11.1"/>
    <n v="468"/>
    <n v="-1"/>
    <d v="2017-04-10T00:00:00"/>
    <d v="2017-04-01T00:00:00"/>
    <d v="2017-04-10T00:00:00"/>
    <s v="Monday"/>
    <d v="1899-12-30T11:18:58"/>
    <d v="1899-12-30T11:00:00"/>
    <n v="1"/>
    <d v="2017-04-10T00:00:00"/>
    <d v="2017-04-01T00:00:00"/>
    <d v="2017-04-10T00:00:00"/>
    <s v="Monday"/>
    <d v="1899-12-30T12:36:44"/>
    <d v="1899-12-30T13:00:00"/>
    <s v="Round Trip"/>
  </r>
  <r>
    <n v="1210079"/>
    <s v="Non-RFID Card Member"/>
    <m/>
    <m/>
    <n v="53212"/>
    <s v="UNITED STATES"/>
    <s v="Single Ride"/>
    <n v="11123"/>
    <x v="44"/>
    <n v="43.060296999999998"/>
    <n v="-87.913150000000002"/>
    <x v="24"/>
    <n v="43.056539999999998"/>
    <n v="-87.914370000000005"/>
    <n v="60"/>
    <n v="6"/>
    <n v="9"/>
    <n v="8.6"/>
    <n v="360"/>
    <n v="-1"/>
    <d v="2017-04-10T00:00:00"/>
    <d v="2017-04-01T00:00:00"/>
    <d v="2017-04-10T00:00:00"/>
    <s v="Monday"/>
    <d v="1899-12-30T11:34:39"/>
    <d v="1899-12-30T12:00:00"/>
    <n v="1"/>
    <d v="2017-04-10T00:00:00"/>
    <d v="2017-04-01T00:00:00"/>
    <d v="2017-04-10T00:00:00"/>
    <s v="Monday"/>
    <d v="1899-12-30T12:34:22"/>
    <d v="1899-12-30T13:00:00"/>
    <s v="One Way"/>
  </r>
  <r>
    <n v="1574363"/>
    <s v="Non-RFID Card Member"/>
    <m/>
    <m/>
    <n v="53217"/>
    <s v="UNITED STATES"/>
    <s v="Single Ride"/>
    <n v="5572"/>
    <x v="53"/>
    <n v="43.074655999999997"/>
    <n v="-87.889011999999994"/>
    <x v="13"/>
    <n v="43.078530000000001"/>
    <n v="-87.882620000000003"/>
    <n v="5"/>
    <n v="3"/>
    <n v="0.8"/>
    <n v="0.7"/>
    <n v="30"/>
    <n v="-1"/>
    <d v="2017-04-10T00:00:00"/>
    <d v="2017-04-01T00:00:00"/>
    <d v="2017-04-10T00:00:00"/>
    <s v="Monday"/>
    <d v="1899-12-30T12:03:21"/>
    <d v="1899-12-30T12:00:00"/>
    <n v="1"/>
    <d v="2017-04-10T00:00:00"/>
    <d v="2017-04-01T00:00:00"/>
    <d v="2017-04-10T00:00:00"/>
    <s v="Monday"/>
    <d v="1899-12-30T12:08:19"/>
    <d v="1899-12-30T12:00:00"/>
    <s v="One Way"/>
  </r>
  <r>
    <n v="1574373"/>
    <s v="Non-RFID Card Member"/>
    <m/>
    <m/>
    <n v="53225"/>
    <s v="UNITED STATES"/>
    <s v="Single Ride"/>
    <n v="237"/>
    <x v="25"/>
    <n v="43.058010000000003"/>
    <n v="-87.877300000000005"/>
    <x v="22"/>
    <n v="43.058010000000003"/>
    <n v="-87.877300000000005"/>
    <n v="33"/>
    <n v="3"/>
    <n v="5"/>
    <n v="4.7"/>
    <n v="198"/>
    <n v="-1"/>
    <d v="2017-04-10T00:00:00"/>
    <d v="2017-04-01T00:00:00"/>
    <d v="2017-04-10T00:00:00"/>
    <s v="Monday"/>
    <d v="1899-12-30T12:11:01"/>
    <d v="1899-12-30T12:00:00"/>
    <n v="1"/>
    <d v="2017-04-10T00:00:00"/>
    <d v="2017-04-01T00:00:00"/>
    <d v="2017-04-10T00:00:00"/>
    <s v="Monday"/>
    <d v="1899-12-30T12:44:44"/>
    <d v="1899-12-30T13:00:00"/>
    <s v="Round Trip"/>
  </r>
  <r>
    <n v="1575836"/>
    <s v="Non-RFID Card Member"/>
    <m/>
    <m/>
    <n v="53204"/>
    <s v="UNITED STATES"/>
    <s v="Single Ride"/>
    <n v="178"/>
    <x v="37"/>
    <n v="43.036900000000003"/>
    <n v="-87.89667"/>
    <x v="12"/>
    <n v="43.036900000000003"/>
    <n v="-87.89667"/>
    <n v="21"/>
    <n v="3"/>
    <n v="3.2"/>
    <n v="3"/>
    <n v="126"/>
    <n v="-1"/>
    <d v="2017-04-11T00:00:00"/>
    <d v="2017-04-01T00:00:00"/>
    <d v="2017-04-11T00:00:00"/>
    <s v="Tuesday"/>
    <d v="1899-12-30T22:57:05"/>
    <d v="1899-12-30T23:00:00"/>
    <n v="1"/>
    <d v="2017-04-11T00:00:00"/>
    <d v="2017-04-01T00:00:00"/>
    <d v="2017-04-11T00:00:00"/>
    <s v="Tuesday"/>
    <d v="1899-12-30T23:18:02"/>
    <d v="1899-12-30T23:00:00"/>
    <s v="Round Trip"/>
  </r>
  <r>
    <n v="1575958"/>
    <s v="Non-RFID Card Member"/>
    <m/>
    <m/>
    <n v="53207"/>
    <s v="UNITED STATES"/>
    <s v="Single Ride"/>
    <n v="9"/>
    <x v="33"/>
    <n v="43.004728999999998"/>
    <n v="-87.905463999999995"/>
    <x v="30"/>
    <n v="43.004728999999998"/>
    <n v="-87.905463999999995"/>
    <n v="94"/>
    <n v="9"/>
    <n v="14.1"/>
    <n v="13.4"/>
    <n v="564"/>
    <n v="-1"/>
    <d v="2017-04-12T00:00:00"/>
    <d v="2017-04-01T00:00:00"/>
    <d v="2017-04-12T00:00:00"/>
    <s v="Wednesday"/>
    <d v="1899-12-30T10:24:31"/>
    <d v="1899-12-30T10:00:00"/>
    <n v="1"/>
    <d v="2017-04-12T00:00:00"/>
    <d v="2017-04-01T00:00:00"/>
    <d v="2017-04-12T00:00:00"/>
    <s v="Wednesday"/>
    <d v="1899-12-30T11:58:50"/>
    <d v="1899-12-30T12:00:00"/>
    <s v="Round Trip"/>
  </r>
  <r>
    <n v="1576353"/>
    <s v="Non-RFID Card Member"/>
    <m/>
    <m/>
    <n v="53215"/>
    <s v="UNITED STATES"/>
    <s v="Single Ride"/>
    <n v="5446"/>
    <x v="27"/>
    <n v="43.074890000000003"/>
    <n v="-87.882810000000006"/>
    <x v="20"/>
    <n v="43.077359999999999"/>
    <n v="-87.880769999999998"/>
    <n v="6"/>
    <n v="3"/>
    <n v="0.9"/>
    <n v="0.9"/>
    <n v="36"/>
    <n v="-1"/>
    <d v="2017-04-12T00:00:00"/>
    <d v="2017-04-01T00:00:00"/>
    <d v="2017-04-12T00:00:00"/>
    <s v="Wednesday"/>
    <d v="1899-12-30T14:20:23"/>
    <d v="1899-12-30T14:00:00"/>
    <n v="1"/>
    <d v="2017-04-12T00:00:00"/>
    <d v="2017-04-01T00:00:00"/>
    <d v="2017-04-12T00:00:00"/>
    <s v="Wednesday"/>
    <d v="1899-12-30T14:26:42"/>
    <d v="1899-12-30T14:00:00"/>
    <s v="One Way"/>
  </r>
  <r>
    <n v="1576359"/>
    <s v="Non-RFID Card Member"/>
    <m/>
    <m/>
    <n v="53214"/>
    <s v="UNITED STATES"/>
    <s v="Single Ride"/>
    <n v="145"/>
    <x v="37"/>
    <n v="43.036900000000003"/>
    <n v="-87.89667"/>
    <x v="12"/>
    <n v="43.036900000000003"/>
    <n v="-87.89667"/>
    <n v="15"/>
    <n v="3"/>
    <n v="2.2999999999999998"/>
    <n v="2.1"/>
    <n v="90"/>
    <n v="-1"/>
    <d v="2017-04-12T00:00:00"/>
    <d v="2017-04-01T00:00:00"/>
    <d v="2017-04-12T00:00:00"/>
    <s v="Wednesday"/>
    <d v="1899-12-30T14:33:13"/>
    <d v="1899-12-30T15:00:00"/>
    <n v="1"/>
    <d v="2017-04-12T00:00:00"/>
    <d v="2017-04-01T00:00:00"/>
    <d v="2017-04-12T00:00:00"/>
    <s v="Wednesday"/>
    <d v="1899-12-30T14:48:42"/>
    <d v="1899-12-30T15:00:00"/>
    <s v="Round Trip"/>
  </r>
  <r>
    <n v="1571032"/>
    <s v="Non-RFID Card Member"/>
    <m/>
    <m/>
    <n v="53005"/>
    <s v="UNITED STATES"/>
    <s v="Single Ride"/>
    <n v="5555"/>
    <x v="8"/>
    <n v="43.038580000000003"/>
    <n v="-87.90934"/>
    <x v="7"/>
    <n v="43.038580000000003"/>
    <n v="-87.90934"/>
    <n v="72"/>
    <n v="9"/>
    <n v="10.8"/>
    <n v="10.3"/>
    <n v="432"/>
    <n v="-1"/>
    <d v="2017-04-12T00:00:00"/>
    <d v="2017-04-01T00:00:00"/>
    <d v="2017-04-12T00:00:00"/>
    <s v="Wednesday"/>
    <d v="1899-12-30T14:34:10"/>
    <d v="1899-12-30T15:00:00"/>
    <n v="1"/>
    <d v="2017-04-12T00:00:00"/>
    <d v="2017-04-01T00:00:00"/>
    <d v="2017-04-12T00:00:00"/>
    <s v="Wednesday"/>
    <d v="1899-12-30T15:46:02"/>
    <d v="1899-12-30T16:00:00"/>
    <s v="Round Trip"/>
  </r>
  <r>
    <n v="1242204"/>
    <s v="Non-RFID Card Member"/>
    <m/>
    <m/>
    <n v="53202"/>
    <s v="UNITED STATES"/>
    <s v="Single Ride"/>
    <n v="5"/>
    <x v="1"/>
    <n v="43.048200000000001"/>
    <n v="-87.900859999999994"/>
    <x v="58"/>
    <n v="43.026229999999998"/>
    <n v="-87.912809999999993"/>
    <n v="15"/>
    <n v="3"/>
    <n v="2.2999999999999998"/>
    <n v="2.1"/>
    <n v="90"/>
    <n v="-1"/>
    <d v="2017-04-12T00:00:00"/>
    <d v="2017-04-01T00:00:00"/>
    <d v="2017-04-12T00:00:00"/>
    <s v="Wednesday"/>
    <d v="1899-12-30T15:19:33"/>
    <d v="1899-12-30T15:00:00"/>
    <n v="1"/>
    <d v="2017-04-12T00:00:00"/>
    <d v="2017-04-01T00:00:00"/>
    <d v="2017-04-12T00:00:00"/>
    <s v="Wednesday"/>
    <d v="1899-12-30T15:34:39"/>
    <d v="1899-12-30T16:00:00"/>
    <s v="One Way"/>
  </r>
  <r>
    <n v="1306778"/>
    <s v="Non-RFID Card Member"/>
    <m/>
    <m/>
    <n v="53204"/>
    <s v="UNITED STATES"/>
    <s v="Single Ride"/>
    <n v="9"/>
    <x v="33"/>
    <n v="43.004728999999998"/>
    <n v="-87.905463999999995"/>
    <x v="42"/>
    <n v="43.020020000000002"/>
    <n v="-87.912540000000007"/>
    <n v="8"/>
    <n v="3"/>
    <n v="1.2"/>
    <n v="1.1000000000000001"/>
    <n v="48"/>
    <n v="-1"/>
    <d v="2017-04-12T00:00:00"/>
    <d v="2017-04-01T00:00:00"/>
    <d v="2017-04-12T00:00:00"/>
    <s v="Wednesday"/>
    <d v="1899-12-30T15:41:09"/>
    <d v="1899-12-30T16:00:00"/>
    <n v="1"/>
    <d v="2017-04-12T00:00:00"/>
    <d v="2017-04-01T00:00:00"/>
    <d v="2017-04-12T00:00:00"/>
    <s v="Wednesday"/>
    <d v="1899-12-30T15:49:56"/>
    <d v="1899-12-30T16:00:00"/>
    <s v="One Way"/>
  </r>
  <r>
    <n v="1576463"/>
    <s v="Non-RFID Card Member"/>
    <m/>
    <m/>
    <m/>
    <s v="UNITED STATES"/>
    <s v="Single Ride"/>
    <n v="11114"/>
    <x v="2"/>
    <n v="43.03886"/>
    <n v="-87.902720000000002"/>
    <x v="32"/>
    <n v="43.048609999999996"/>
    <n v="-88.008480000000006"/>
    <n v="59"/>
    <n v="6"/>
    <n v="8.9"/>
    <n v="8.4"/>
    <n v="354"/>
    <n v="-1"/>
    <d v="2017-04-12T00:00:00"/>
    <d v="2017-04-01T00:00:00"/>
    <d v="2017-04-12T00:00:00"/>
    <s v="Wednesday"/>
    <d v="1899-12-30T15:57:08"/>
    <d v="1899-12-30T16:00:00"/>
    <n v="1"/>
    <d v="2017-04-12T00:00:00"/>
    <d v="2017-04-01T00:00:00"/>
    <d v="2017-04-12T00:00:00"/>
    <s v="Wednesday"/>
    <d v="1899-12-30T16:56:47"/>
    <d v="1899-12-30T17:00:00"/>
    <s v="One Way"/>
  </r>
  <r>
    <n v="1576468"/>
    <s v="Non-RFID Card Member"/>
    <m/>
    <m/>
    <n v="53205"/>
    <s v="UNITED STATES"/>
    <s v="Single Ride"/>
    <n v="144"/>
    <x v="29"/>
    <n v="43.052549999999997"/>
    <n v="-87.909329999999997"/>
    <x v="16"/>
    <n v="43.052549999999997"/>
    <n v="-87.909329999999997"/>
    <n v="26"/>
    <n v="3"/>
    <n v="3.9"/>
    <n v="3.7"/>
    <n v="156"/>
    <n v="-1"/>
    <d v="2017-04-12T00:00:00"/>
    <d v="2017-04-01T00:00:00"/>
    <d v="2017-04-12T00:00:00"/>
    <s v="Wednesday"/>
    <d v="1899-12-30T16:01:36"/>
    <d v="1899-12-30T16:00:00"/>
    <n v="1"/>
    <d v="2017-04-12T00:00:00"/>
    <d v="2017-04-01T00:00:00"/>
    <d v="2017-04-12T00:00:00"/>
    <s v="Wednesday"/>
    <d v="1899-12-30T16:27:41"/>
    <d v="1899-12-30T16:00:00"/>
    <s v="Round Trip"/>
  </r>
  <r>
    <n v="1576511"/>
    <s v="Non-RFID Card Member"/>
    <m/>
    <m/>
    <n v="53072"/>
    <s v="UNITED STATES"/>
    <s v="Single Ride"/>
    <n v="5425"/>
    <x v="35"/>
    <n v="43.060250000000003"/>
    <n v="-87.892169999999993"/>
    <x v="47"/>
    <n v="43.060250000000003"/>
    <n v="-87.892169999999993"/>
    <n v="24"/>
    <n v="3"/>
    <n v="3.6"/>
    <n v="3.4"/>
    <n v="144"/>
    <n v="-1"/>
    <d v="2017-04-12T00:00:00"/>
    <d v="2017-04-01T00:00:00"/>
    <d v="2017-04-12T00:00:00"/>
    <s v="Wednesday"/>
    <d v="1899-12-30T16:34:27"/>
    <d v="1899-12-30T17:00:00"/>
    <n v="1"/>
    <d v="2017-04-12T00:00:00"/>
    <d v="2017-04-01T00:00:00"/>
    <d v="2017-04-12T00:00:00"/>
    <s v="Wednesday"/>
    <d v="1899-12-30T16:58:52"/>
    <d v="1899-12-30T17:00:00"/>
    <s v="Round Trip"/>
  </r>
  <r>
    <n v="1576585"/>
    <s v="Non-RFID Card Member"/>
    <m/>
    <m/>
    <n v="54913"/>
    <s v="UNITED STATES"/>
    <s v="Single Ride"/>
    <n v="32"/>
    <x v="24"/>
    <n v="43.040154000000001"/>
    <n v="-87.932113000000001"/>
    <x v="34"/>
    <n v="43.038649999999997"/>
    <n v="-87.921930000000003"/>
    <n v="95"/>
    <n v="12"/>
    <n v="14.3"/>
    <n v="13.5"/>
    <n v="570"/>
    <n v="-1"/>
    <d v="2017-04-12T00:00:00"/>
    <d v="2017-04-01T00:00:00"/>
    <d v="2017-04-12T00:00:00"/>
    <s v="Wednesday"/>
    <d v="1899-12-30T17:08:33"/>
    <d v="1899-12-30T17:00:00"/>
    <n v="1"/>
    <d v="2017-04-12T00:00:00"/>
    <d v="2017-04-01T00:00:00"/>
    <d v="2017-04-12T00:00:00"/>
    <s v="Wednesday"/>
    <d v="1899-12-30T18:43:50"/>
    <d v="1899-12-30T19:00:00"/>
    <s v="One Way"/>
  </r>
  <r>
    <n v="1364464"/>
    <s v="Non-RFID Card Member"/>
    <m/>
    <m/>
    <n v="91789"/>
    <s v="UNITED STATES"/>
    <s v="Single Ride"/>
    <n v="5543"/>
    <x v="46"/>
    <n v="43.026470000000003"/>
    <n v="-87.918040000000005"/>
    <x v="34"/>
    <n v="43.038649999999997"/>
    <n v="-87.921930000000003"/>
    <n v="11"/>
    <n v="3"/>
    <n v="1.7"/>
    <n v="1.6"/>
    <n v="66"/>
    <n v="-1"/>
    <d v="2017-04-12T00:00:00"/>
    <d v="2017-04-01T00:00:00"/>
    <d v="2017-04-12T00:00:00"/>
    <s v="Wednesday"/>
    <d v="1899-12-30T22:05:38"/>
    <d v="1899-12-30T22:00:00"/>
    <n v="1"/>
    <d v="2017-04-12T00:00:00"/>
    <d v="2017-04-01T00:00:00"/>
    <d v="2017-04-12T00:00:00"/>
    <s v="Wednesday"/>
    <d v="1899-12-30T22:16:24"/>
    <d v="1899-12-30T22:00:00"/>
    <s v="One Way"/>
  </r>
  <r>
    <n v="1577114"/>
    <s v="Non-RFID Card Member"/>
    <m/>
    <m/>
    <m/>
    <s v="UNITED STATES"/>
    <s v="Single Ride"/>
    <n v="189"/>
    <x v="45"/>
    <n v="43.077359999999999"/>
    <n v="-87.880769999999998"/>
    <x v="20"/>
    <n v="43.077359999999999"/>
    <n v="-87.880769999999998"/>
    <n v="35"/>
    <n v="3"/>
    <n v="5.3"/>
    <n v="5"/>
    <n v="210"/>
    <n v="-1"/>
    <d v="2017-04-13T00:00:00"/>
    <d v="2017-04-01T00:00:00"/>
    <d v="2017-04-13T00:00:00"/>
    <s v="Thursday"/>
    <d v="1899-12-30T10:42:02"/>
    <d v="1899-12-30T11:00:00"/>
    <n v="1"/>
    <d v="2017-04-13T00:00:00"/>
    <d v="2017-04-01T00:00:00"/>
    <d v="2017-04-13T00:00:00"/>
    <s v="Thursday"/>
    <d v="1899-12-30T11:17:22"/>
    <d v="1899-12-30T11:00:00"/>
    <s v="Round Trip"/>
  </r>
  <r>
    <n v="1198458"/>
    <s v="Non-RFID Card Member"/>
    <m/>
    <m/>
    <n v="53207"/>
    <s v="UNITED STATES"/>
    <s v="Single Ride"/>
    <s v="Dock Block #3"/>
    <x v="7"/>
    <n v="43.038245000000003"/>
    <n v="-87.914811999999998"/>
    <x v="8"/>
    <n v="43.038245000000003"/>
    <n v="-87.914811999999998"/>
    <n v="1"/>
    <n v="0"/>
    <n v="0.2"/>
    <n v="0.1"/>
    <n v="6"/>
    <n v="-1"/>
    <d v="2017-04-13T00:00:00"/>
    <d v="2017-04-01T00:00:00"/>
    <d v="2017-04-13T00:00:00"/>
    <s v="Thursday"/>
    <d v="1899-12-30T13:54:58"/>
    <d v="1899-12-30T14:00:00"/>
    <n v="1"/>
    <d v="2017-04-13T00:00:00"/>
    <d v="2017-04-01T00:00:00"/>
    <d v="2017-04-13T00:00:00"/>
    <s v="Thursday"/>
    <d v="1899-12-30T13:55:10"/>
    <d v="1899-12-30T14:00:00"/>
    <s v="Round Trip"/>
  </r>
  <r>
    <n v="1573339"/>
    <s v="Non-RFID Card Member"/>
    <m/>
    <m/>
    <n v="60616"/>
    <s v="UNITED STATES"/>
    <s v="Single Ride"/>
    <n v="179"/>
    <x v="12"/>
    <n v="43.052460000000004"/>
    <n v="-87.891000000000005"/>
    <x v="12"/>
    <n v="43.036900000000003"/>
    <n v="-87.89667"/>
    <n v="10"/>
    <n v="0"/>
    <n v="1.5"/>
    <n v="1.4"/>
    <n v="60"/>
    <n v="-1"/>
    <d v="2017-04-13T00:00:00"/>
    <d v="2017-04-01T00:00:00"/>
    <d v="2017-04-13T00:00:00"/>
    <s v="Thursday"/>
    <d v="1899-12-30T15:24:53"/>
    <d v="1899-12-30T15:00:00"/>
    <n v="1"/>
    <d v="2017-04-13T00:00:00"/>
    <d v="2017-04-01T00:00:00"/>
    <d v="2017-04-13T00:00:00"/>
    <s v="Thursday"/>
    <d v="1899-12-30T15:34:24"/>
    <d v="1899-12-30T16:00:00"/>
    <s v="One Way"/>
  </r>
  <r>
    <n v="1573339"/>
    <s v="Non-RFID Card Member"/>
    <m/>
    <m/>
    <n v="60616"/>
    <s v="UNITED STATES"/>
    <s v="Single Ride"/>
    <n v="179"/>
    <x v="37"/>
    <n v="43.036900000000003"/>
    <n v="-87.89667"/>
    <x v="11"/>
    <n v="43.052460000000004"/>
    <n v="-87.891000000000005"/>
    <n v="19"/>
    <n v="0"/>
    <n v="2.9"/>
    <n v="2.7"/>
    <n v="114"/>
    <n v="-1"/>
    <d v="2017-04-13T00:00:00"/>
    <d v="2017-04-01T00:00:00"/>
    <d v="2017-04-13T00:00:00"/>
    <s v="Thursday"/>
    <d v="1899-12-30T17:42:53"/>
    <d v="1899-12-30T18:00:00"/>
    <n v="1"/>
    <d v="2017-04-13T00:00:00"/>
    <d v="2017-04-01T00:00:00"/>
    <d v="2017-04-13T00:00:00"/>
    <s v="Thursday"/>
    <d v="1899-12-30T18:01:57"/>
    <d v="1899-12-30T18:00:00"/>
    <s v="One Way"/>
  </r>
  <r>
    <n v="1578057"/>
    <s v="Non-RFID Card Member"/>
    <m/>
    <m/>
    <n v="53227"/>
    <s v="UNITED STATES"/>
    <s v="Single Ride"/>
    <n v="11107"/>
    <x v="6"/>
    <n v="43.038719999999998"/>
    <n v="-87.905339999999995"/>
    <x v="36"/>
    <n v="43.038719999999998"/>
    <n v="-87.905339999999995"/>
    <n v="27"/>
    <n v="0"/>
    <n v="4.0999999999999996"/>
    <n v="3.8"/>
    <n v="162"/>
    <n v="-1"/>
    <d v="2017-04-13T00:00:00"/>
    <d v="2017-04-01T00:00:00"/>
    <d v="2017-04-13T00:00:00"/>
    <s v="Thursday"/>
    <d v="1899-12-30T20:10:20"/>
    <d v="1899-12-30T20:00:00"/>
    <n v="1"/>
    <d v="2017-04-13T00:00:00"/>
    <d v="2017-04-01T00:00:00"/>
    <d v="2017-04-13T00:00:00"/>
    <s v="Thursday"/>
    <d v="1899-12-30T20:37:14"/>
    <d v="1899-12-30T21:00:00"/>
    <s v="Round Trip"/>
  </r>
  <r>
    <n v="1578208"/>
    <s v="Non-RFID Card Member"/>
    <m/>
    <m/>
    <n v="53212"/>
    <s v="UNITED STATES"/>
    <s v="Single Ride"/>
    <n v="307"/>
    <x v="9"/>
    <n v="43.05097"/>
    <n v="-87.906440000000003"/>
    <x v="0"/>
    <n v="43.049230000000001"/>
    <n v="-87.911940000000001"/>
    <n v="30"/>
    <n v="0"/>
    <n v="4.5"/>
    <n v="4.3"/>
    <n v="180"/>
    <n v="-1"/>
    <d v="2017-04-14T00:00:00"/>
    <d v="2017-04-01T00:00:00"/>
    <d v="2017-04-14T00:00:00"/>
    <s v="Friday"/>
    <d v="1899-12-30T02:22:12"/>
    <d v="1899-12-30T02:00:00"/>
    <n v="1"/>
    <d v="2017-04-14T00:00:00"/>
    <d v="2017-04-01T00:00:00"/>
    <d v="2017-04-14T00:00:00"/>
    <s v="Friday"/>
    <d v="1899-12-30T02:52:14"/>
    <d v="1899-12-30T03:00:00"/>
    <s v="One Way"/>
  </r>
  <r>
    <n v="1578539"/>
    <s v="Non-RFID Card Member"/>
    <m/>
    <m/>
    <n v="53076"/>
    <s v="UNITED STATES"/>
    <s v="Single Ride"/>
    <n v="5550"/>
    <x v="21"/>
    <n v="43.040349999999997"/>
    <n v="-87.920760000000001"/>
    <x v="19"/>
    <n v="43.040349999999997"/>
    <n v="-87.920760000000001"/>
    <n v="8"/>
    <n v="0"/>
    <n v="1.2"/>
    <n v="1.1000000000000001"/>
    <n v="48"/>
    <n v="-1"/>
    <d v="2017-04-14T00:00:00"/>
    <d v="2017-04-01T00:00:00"/>
    <d v="2017-04-14T00:00:00"/>
    <s v="Friday"/>
    <d v="1899-12-30T11:20:03"/>
    <d v="1899-12-30T11:00:00"/>
    <n v="1"/>
    <d v="2017-04-14T00:00:00"/>
    <d v="2017-04-01T00:00:00"/>
    <d v="2017-04-14T00:00:00"/>
    <s v="Friday"/>
    <d v="1899-12-30T11:28:30"/>
    <d v="1899-12-30T11:00:00"/>
    <s v="Round Trip"/>
  </r>
  <r>
    <n v="1578464"/>
    <s v="Non-RFID Card Member"/>
    <m/>
    <m/>
    <n v="52172"/>
    <s v="UNITED STATES"/>
    <s v="Single Ride"/>
    <n v="11094"/>
    <x v="7"/>
    <n v="43.038245000000003"/>
    <n v="-87.914811999999998"/>
    <x v="0"/>
    <n v="43.049230000000001"/>
    <n v="-87.911940000000001"/>
    <n v="18"/>
    <n v="0"/>
    <n v="2.7"/>
    <n v="2.6"/>
    <n v="108"/>
    <n v="-1"/>
    <d v="2017-04-14T00:00:00"/>
    <d v="2017-04-01T00:00:00"/>
    <d v="2017-04-14T00:00:00"/>
    <s v="Friday"/>
    <d v="1899-12-30T12:29:07"/>
    <d v="1899-12-30T12:00:00"/>
    <n v="1"/>
    <d v="2017-04-14T00:00:00"/>
    <d v="2017-04-01T00:00:00"/>
    <d v="2017-04-14T00:00:00"/>
    <s v="Friday"/>
    <d v="1899-12-30T12:47:25"/>
    <d v="1899-12-30T13:00:00"/>
    <s v="One Way"/>
  </r>
  <r>
    <n v="1579178"/>
    <s v="Non-RFID Card Member"/>
    <m/>
    <m/>
    <n v="32819"/>
    <s v="UNITED STATES"/>
    <s v="Single Ride"/>
    <n v="31"/>
    <x v="25"/>
    <n v="43.058010000000003"/>
    <n v="-87.877300000000005"/>
    <x v="22"/>
    <n v="43.058010000000003"/>
    <n v="-87.877300000000005"/>
    <n v="94"/>
    <n v="6"/>
    <n v="14.1"/>
    <n v="13.4"/>
    <n v="564"/>
    <n v="-1"/>
    <d v="2017-04-14T00:00:00"/>
    <d v="2017-04-01T00:00:00"/>
    <d v="2017-04-14T00:00:00"/>
    <s v="Friday"/>
    <d v="1899-12-30T14:52:26"/>
    <d v="1899-12-30T15:00:00"/>
    <n v="1"/>
    <d v="2017-04-14T00:00:00"/>
    <d v="2017-04-01T00:00:00"/>
    <d v="2017-04-14T00:00:00"/>
    <s v="Friday"/>
    <d v="1899-12-30T16:26:43"/>
    <d v="1899-12-30T16:00:00"/>
    <s v="Round Trip"/>
  </r>
  <r>
    <n v="1526089"/>
    <s v="Non-RFID Card Member"/>
    <m/>
    <m/>
    <n v="53217"/>
    <s v="UNITED STATES"/>
    <s v="Single Ride"/>
    <n v="2968"/>
    <x v="30"/>
    <n v="43.045712999999999"/>
    <n v="-87.899756999999994"/>
    <x v="58"/>
    <n v="43.026229999999998"/>
    <n v="-87.912809999999993"/>
    <n v="22"/>
    <n v="0"/>
    <n v="3.3"/>
    <n v="3.1"/>
    <n v="132"/>
    <n v="-1"/>
    <d v="2017-04-14T00:00:00"/>
    <d v="2017-04-01T00:00:00"/>
    <d v="2017-04-14T00:00:00"/>
    <s v="Friday"/>
    <d v="1899-12-30T18:35:06"/>
    <d v="1899-12-30T19:00:00"/>
    <n v="1"/>
    <d v="2017-04-14T00:00:00"/>
    <d v="2017-04-01T00:00:00"/>
    <d v="2017-04-14T00:00:00"/>
    <s v="Friday"/>
    <d v="1899-12-30T18:57:01"/>
    <d v="1899-12-30T19:00:00"/>
    <s v="One Way"/>
  </r>
  <r>
    <n v="1579818"/>
    <s v="Non-RFID Card Member"/>
    <m/>
    <m/>
    <n v="53212"/>
    <s v="UNITED STATES"/>
    <s v="Single Ride"/>
    <n v="217"/>
    <x v="38"/>
    <n v="43.058619999999998"/>
    <n v="-87.885319999999993"/>
    <x v="50"/>
    <n v="43.05847"/>
    <n v="-87.898079999999993"/>
    <n v="8"/>
    <n v="0"/>
    <n v="1.2"/>
    <n v="1.1000000000000001"/>
    <n v="48"/>
    <n v="-1"/>
    <d v="2017-04-14T00:00:00"/>
    <d v="2017-04-01T00:00:00"/>
    <d v="2017-04-14T00:00:00"/>
    <s v="Friday"/>
    <d v="1899-12-30T19:35:27"/>
    <d v="1899-12-30T20:00:00"/>
    <n v="1"/>
    <d v="2017-04-14T00:00:00"/>
    <d v="2017-04-01T00:00:00"/>
    <d v="2017-04-14T00:00:00"/>
    <s v="Friday"/>
    <d v="1899-12-30T19:43:04"/>
    <d v="1899-12-30T20:00:00"/>
    <s v="One Way"/>
  </r>
  <r>
    <n v="1579672"/>
    <s v="Non-RFID Card Member"/>
    <m/>
    <m/>
    <m/>
    <s v="UNITED STATES"/>
    <s v="Single Ride"/>
    <n v="19"/>
    <x v="50"/>
    <n v="43.026229999999998"/>
    <n v="-87.912809999999993"/>
    <x v="28"/>
    <n v="43.045712999999999"/>
    <n v="-87.899756999999994"/>
    <n v="18"/>
    <n v="0"/>
    <n v="2.7"/>
    <n v="2.6"/>
    <n v="108"/>
    <n v="-1"/>
    <d v="2017-04-14T00:00:00"/>
    <d v="2017-04-01T00:00:00"/>
    <d v="2017-04-14T00:00:00"/>
    <s v="Friday"/>
    <d v="1899-12-30T22:47:19"/>
    <d v="1899-12-30T23:00:00"/>
    <n v="1"/>
    <d v="2017-04-14T00:00:00"/>
    <d v="2017-04-01T00:00:00"/>
    <d v="2017-04-14T00:00:00"/>
    <s v="Friday"/>
    <d v="1899-12-30T23:05:19"/>
    <d v="1899-12-30T23:00:00"/>
    <s v="One Way"/>
  </r>
  <r>
    <n v="1580171"/>
    <s v="Non-RFID Card Member"/>
    <m/>
    <m/>
    <n v="7446"/>
    <s v="UNITED STATES"/>
    <s v="Single Ride"/>
    <n v="5568"/>
    <x v="9"/>
    <n v="43.05097"/>
    <n v="-87.906440000000003"/>
    <x v="11"/>
    <n v="43.052460000000004"/>
    <n v="-87.891000000000005"/>
    <n v="8"/>
    <n v="0"/>
    <n v="1.2"/>
    <n v="1.1000000000000001"/>
    <n v="48"/>
    <n v="-1"/>
    <d v="2017-04-15T00:00:00"/>
    <d v="2017-04-01T00:00:00"/>
    <d v="2017-04-15T00:00:00"/>
    <s v="Saturday"/>
    <d v="1899-12-30T00:45:39"/>
    <d v="1899-12-30T01:00:00"/>
    <n v="1"/>
    <d v="2017-04-15T00:00:00"/>
    <d v="2017-04-01T00:00:00"/>
    <d v="2017-04-15T00:00:00"/>
    <s v="Saturday"/>
    <d v="1899-12-30T00:53:34"/>
    <d v="1899-12-30T01:00:00"/>
    <s v="One Way"/>
  </r>
  <r>
    <n v="1560853"/>
    <s v="Non-RFID Card Member"/>
    <m/>
    <m/>
    <n v="53210"/>
    <s v="UNITED STATES"/>
    <s v="Single Ride"/>
    <n v="5568"/>
    <x v="12"/>
    <n v="43.052460000000004"/>
    <n v="-87.891000000000005"/>
    <x v="25"/>
    <n v="43.074890000000003"/>
    <n v="-87.882810000000006"/>
    <n v="13"/>
    <n v="0"/>
    <n v="2"/>
    <n v="1.9"/>
    <n v="78"/>
    <n v="-1"/>
    <d v="2017-04-15T00:00:00"/>
    <d v="2017-04-01T00:00:00"/>
    <d v="2017-04-15T00:00:00"/>
    <s v="Saturday"/>
    <d v="1899-12-30T02:28:44"/>
    <d v="1899-12-30T02:00:00"/>
    <n v="1"/>
    <d v="2017-04-15T00:00:00"/>
    <d v="2017-04-01T00:00:00"/>
    <d v="2017-04-15T00:00:00"/>
    <s v="Saturday"/>
    <d v="1899-12-30T02:41:42"/>
    <d v="1899-12-30T03:00:00"/>
    <s v="One Way"/>
  </r>
  <r>
    <n v="1571598"/>
    <s v="Non-RFID Card Member"/>
    <m/>
    <m/>
    <n v="53206"/>
    <s v="UNITED STATES"/>
    <s v="Single Ride"/>
    <n v="11089"/>
    <x v="48"/>
    <n v="43.060155999999999"/>
    <n v="-87.881258000000003"/>
    <x v="22"/>
    <n v="43.058010000000003"/>
    <n v="-87.877300000000005"/>
    <n v="78"/>
    <n v="6"/>
    <n v="11.7"/>
    <n v="11.1"/>
    <n v="468"/>
    <n v="-1"/>
    <d v="2017-04-15T00:00:00"/>
    <d v="2017-04-01T00:00:00"/>
    <d v="2017-04-15T00:00:00"/>
    <s v="Saturday"/>
    <d v="1899-12-30T08:41:36"/>
    <d v="1899-12-30T09:00:00"/>
    <n v="1"/>
    <d v="2017-04-15T00:00:00"/>
    <d v="2017-04-01T00:00:00"/>
    <d v="2017-04-15T00:00:00"/>
    <s v="Saturday"/>
    <d v="1899-12-30T09:59:27"/>
    <d v="1899-12-30T10:00:00"/>
    <s v="One Way"/>
  </r>
  <r>
    <n v="1580359"/>
    <s v="Non-RFID Card Member"/>
    <m/>
    <m/>
    <n v="61616"/>
    <s v="UNITED STATES"/>
    <s v="Single Ride"/>
    <n v="5475"/>
    <x v="0"/>
    <n v="43.042490000000001"/>
    <n v="-87.909959999999998"/>
    <x v="11"/>
    <n v="43.052460000000004"/>
    <n v="-87.891000000000005"/>
    <n v="61"/>
    <n v="3"/>
    <n v="9.1999999999999993"/>
    <n v="8.6999999999999993"/>
    <n v="366"/>
    <n v="-1"/>
    <d v="2017-04-15T00:00:00"/>
    <d v="2017-04-01T00:00:00"/>
    <d v="2017-04-15T00:00:00"/>
    <s v="Saturday"/>
    <d v="1899-12-30T09:20:11"/>
    <d v="1899-12-30T09:00:00"/>
    <n v="1"/>
    <d v="2017-04-15T00:00:00"/>
    <d v="2017-04-01T00:00:00"/>
    <d v="2017-04-15T00:00:00"/>
    <s v="Saturday"/>
    <d v="1899-12-30T10:21:37"/>
    <d v="1899-12-30T10:00:00"/>
    <s v="One Way"/>
  </r>
  <r>
    <n v="1580383"/>
    <s v="Non-RFID Card Member"/>
    <m/>
    <m/>
    <n v="46311"/>
    <s v="UNITED STATES"/>
    <s v="Single Ride"/>
    <n v="11157"/>
    <x v="24"/>
    <n v="43.040154000000001"/>
    <n v="-87.932113000000001"/>
    <x v="31"/>
    <n v="43.040154000000001"/>
    <n v="-87.932113000000001"/>
    <n v="42"/>
    <n v="3"/>
    <n v="6.3"/>
    <n v="6"/>
    <n v="252"/>
    <n v="-1"/>
    <d v="2017-04-15T00:00:00"/>
    <d v="2017-04-01T00:00:00"/>
    <d v="2017-04-15T00:00:00"/>
    <s v="Saturday"/>
    <d v="1899-12-30T09:33:47"/>
    <d v="1899-12-30T10:00:00"/>
    <n v="1"/>
    <d v="2017-04-15T00:00:00"/>
    <d v="2017-04-01T00:00:00"/>
    <d v="2017-04-15T00:00:00"/>
    <s v="Saturday"/>
    <d v="1899-12-30T10:15:09"/>
    <d v="1899-12-30T10:00:00"/>
    <s v="Round Trip"/>
  </r>
  <r>
    <n v="1580471"/>
    <s v="Non-RFID Card Member"/>
    <m/>
    <m/>
    <n v="53207"/>
    <s v="UNITED STATES"/>
    <s v="Single Ride"/>
    <n v="5436"/>
    <x v="33"/>
    <n v="43.004728999999998"/>
    <n v="-87.905463999999995"/>
    <x v="30"/>
    <n v="43.004728999999998"/>
    <n v="-87.905463999999995"/>
    <n v="88"/>
    <n v="6"/>
    <n v="13.2"/>
    <n v="12.5"/>
    <n v="528"/>
    <n v="-1"/>
    <d v="2017-04-15T00:00:00"/>
    <d v="2017-04-01T00:00:00"/>
    <d v="2017-04-15T00:00:00"/>
    <s v="Saturday"/>
    <d v="1899-12-30T10:17:37"/>
    <d v="1899-12-30T10:00:00"/>
    <n v="1"/>
    <d v="2017-04-15T00:00:00"/>
    <d v="2017-04-01T00:00:00"/>
    <d v="2017-04-15T00:00:00"/>
    <s v="Saturday"/>
    <d v="1899-12-30T11:45:27"/>
    <d v="1899-12-30T12:00:00"/>
    <s v="Round Trip"/>
  </r>
  <r>
    <n v="1580482"/>
    <s v="Non-RFID Card Member"/>
    <m/>
    <m/>
    <n v="53043"/>
    <s v="UNITED STATES"/>
    <s v="Single Ride"/>
    <n v="209"/>
    <x v="30"/>
    <n v="43.045712999999999"/>
    <n v="-87.899756999999994"/>
    <x v="6"/>
    <n v="43.03519"/>
    <n v="-87.907390000000007"/>
    <n v="120"/>
    <n v="9"/>
    <n v="18"/>
    <n v="17.100000000000001"/>
    <n v="720"/>
    <n v="-1"/>
    <d v="2017-04-15T00:00:00"/>
    <d v="2017-04-01T00:00:00"/>
    <d v="2017-04-15T00:00:00"/>
    <s v="Saturday"/>
    <d v="1899-12-30T10:20:20"/>
    <d v="1899-12-30T10:00:00"/>
    <n v="1"/>
    <d v="2017-04-15T00:00:00"/>
    <d v="2017-04-01T00:00:00"/>
    <d v="2017-04-15T00:00:00"/>
    <s v="Saturday"/>
    <d v="1899-12-30T12:20:33"/>
    <d v="1899-12-30T12:00:00"/>
    <s v="One Way"/>
  </r>
  <r>
    <n v="1580578"/>
    <s v="Non-RFID Card Member"/>
    <m/>
    <m/>
    <n v="53045"/>
    <s v="UNITED STATES"/>
    <s v="Single Ride"/>
    <n v="11129"/>
    <x v="37"/>
    <n v="43.036900000000003"/>
    <n v="-87.89667"/>
    <x v="12"/>
    <n v="43.036900000000003"/>
    <n v="-87.89667"/>
    <n v="54"/>
    <n v="3"/>
    <n v="8.1"/>
    <n v="7.7"/>
    <n v="324"/>
    <n v="-1"/>
    <d v="2017-04-15T00:00:00"/>
    <d v="2017-04-01T00:00:00"/>
    <d v="2017-04-15T00:00:00"/>
    <s v="Saturday"/>
    <d v="1899-12-30T10:38:40"/>
    <d v="1899-12-30T11:00:00"/>
    <n v="1"/>
    <d v="2017-04-15T00:00:00"/>
    <d v="2017-04-01T00:00:00"/>
    <d v="2017-04-15T00:00:00"/>
    <s v="Saturday"/>
    <d v="1899-12-30T11:32:11"/>
    <d v="1899-12-30T12:00:00"/>
    <s v="Round Trip"/>
  </r>
  <r>
    <n v="1580597"/>
    <s v="Non-RFID Card Member"/>
    <m/>
    <m/>
    <n v="60654"/>
    <s v="UNITED STATES"/>
    <s v="Single Ride"/>
    <n v="188"/>
    <x v="38"/>
    <n v="43.058619999999998"/>
    <n v="-87.885319999999993"/>
    <x v="53"/>
    <n v="43.060786"/>
    <n v="-87.883825999999999"/>
    <n v="112"/>
    <n v="9"/>
    <n v="16.8"/>
    <n v="16"/>
    <n v="672"/>
    <n v="-1"/>
    <d v="2017-04-15T00:00:00"/>
    <d v="2017-04-01T00:00:00"/>
    <d v="2017-04-15T00:00:00"/>
    <s v="Saturday"/>
    <d v="1899-12-30T10:42:36"/>
    <d v="1899-12-30T11:00:00"/>
    <n v="1"/>
    <d v="2017-04-15T00:00:00"/>
    <d v="2017-04-01T00:00:00"/>
    <d v="2017-04-15T00:00:00"/>
    <s v="Saturday"/>
    <d v="1899-12-30T12:34:47"/>
    <d v="1899-12-30T13:00:00"/>
    <s v="One Way"/>
  </r>
  <r>
    <n v="1193586"/>
    <s v="Non-RFID Card Member"/>
    <m/>
    <m/>
    <n v="53092"/>
    <s v="UNITED STATES"/>
    <s v="Single Ride"/>
    <n v="145"/>
    <x v="12"/>
    <n v="43.052460000000004"/>
    <n v="-87.891000000000005"/>
    <x v="11"/>
    <n v="43.052460000000004"/>
    <n v="-87.891000000000005"/>
    <n v="44"/>
    <n v="3"/>
    <n v="6.6"/>
    <n v="6.3"/>
    <n v="264"/>
    <n v="-1"/>
    <d v="2017-04-15T00:00:00"/>
    <d v="2017-04-01T00:00:00"/>
    <d v="2017-04-15T00:00:00"/>
    <s v="Saturday"/>
    <d v="1899-12-30T10:44:54"/>
    <d v="1899-12-30T11:00:00"/>
    <n v="1"/>
    <d v="2017-04-15T00:00:00"/>
    <d v="2017-04-01T00:00:00"/>
    <d v="2017-04-15T00:00:00"/>
    <s v="Saturday"/>
    <d v="1899-12-30T11:28:19"/>
    <d v="1899-12-30T11:00:00"/>
    <s v="Round Trip"/>
  </r>
  <r>
    <n v="1580629"/>
    <s v="Non-RFID Card Member"/>
    <m/>
    <m/>
    <n v="53202"/>
    <s v="UNITED STATES"/>
    <s v="Single Ride"/>
    <n v="5455"/>
    <x v="12"/>
    <n v="43.052460000000004"/>
    <n v="-87.891000000000005"/>
    <x v="11"/>
    <n v="43.052460000000004"/>
    <n v="-87.891000000000005"/>
    <n v="24"/>
    <n v="0"/>
    <n v="3.6"/>
    <n v="3.4"/>
    <n v="144"/>
    <n v="-1"/>
    <d v="2017-04-15T00:00:00"/>
    <d v="2017-04-01T00:00:00"/>
    <d v="2017-04-15T00:00:00"/>
    <s v="Saturday"/>
    <d v="1899-12-30T10:50:35"/>
    <d v="1899-12-30T11:00:00"/>
    <n v="1"/>
    <d v="2017-04-15T00:00:00"/>
    <d v="2017-04-01T00:00:00"/>
    <d v="2017-04-15T00:00:00"/>
    <s v="Saturday"/>
    <d v="1899-12-30T11:14:58"/>
    <d v="1899-12-30T11:00:00"/>
    <s v="Round Trip"/>
  </r>
  <r>
    <n v="1580682"/>
    <s v="Non-RFID Card Member"/>
    <m/>
    <m/>
    <n v="53211"/>
    <s v="UNITED STATES"/>
    <s v="Single Ride"/>
    <n v="11077"/>
    <x v="28"/>
    <n v="43.063749000000001"/>
    <n v="-87.887962999999999"/>
    <x v="22"/>
    <n v="43.058010000000003"/>
    <n v="-87.877300000000005"/>
    <n v="31"/>
    <n v="0"/>
    <n v="4.7"/>
    <n v="4.4000000000000004"/>
    <n v="186"/>
    <n v="-1"/>
    <d v="2017-04-15T00:00:00"/>
    <d v="2017-04-01T00:00:00"/>
    <d v="2017-04-15T00:00:00"/>
    <s v="Saturday"/>
    <d v="1899-12-30T11:00:35"/>
    <d v="1899-12-30T11:00:00"/>
    <n v="1"/>
    <d v="2017-04-15T00:00:00"/>
    <d v="2017-04-01T00:00:00"/>
    <d v="2017-04-15T00:00:00"/>
    <s v="Saturday"/>
    <d v="1899-12-30T11:31:34"/>
    <d v="1899-12-30T12:00:00"/>
    <s v="One Way"/>
  </r>
  <r>
    <n v="1580692"/>
    <s v="Non-RFID Card Member"/>
    <m/>
    <m/>
    <n v="53202"/>
    <s v="UNITED STATES"/>
    <s v="Single Ride"/>
    <n v="11140"/>
    <x v="4"/>
    <n v="43.04824"/>
    <n v="-87.904970000000006"/>
    <x v="5"/>
    <n v="43.04824"/>
    <n v="-87.904970000000006"/>
    <n v="69"/>
    <n v="6"/>
    <n v="10.4"/>
    <n v="9.8000000000000007"/>
    <n v="414"/>
    <n v="-1"/>
    <d v="2017-04-15T00:00:00"/>
    <d v="2017-04-01T00:00:00"/>
    <d v="2017-04-15T00:00:00"/>
    <s v="Saturday"/>
    <d v="1899-12-30T11:01:31"/>
    <d v="1899-12-30T11:00:00"/>
    <n v="1"/>
    <d v="2017-04-15T00:00:00"/>
    <d v="2017-04-01T00:00:00"/>
    <d v="2017-04-15T00:00:00"/>
    <s v="Saturday"/>
    <d v="1899-12-30T12:10:56"/>
    <d v="1899-12-30T12:00:00"/>
    <s v="Round Trip"/>
  </r>
  <r>
    <n v="1580858"/>
    <s v="Non-RFID Card Member"/>
    <m/>
    <m/>
    <n v="92837"/>
    <s v="UNITED STATES"/>
    <s v="Single Ride"/>
    <n v="152"/>
    <x v="24"/>
    <n v="43.040154000000001"/>
    <n v="-87.932113000000001"/>
    <x v="36"/>
    <n v="43.038719999999998"/>
    <n v="-87.905339999999995"/>
    <n v="23"/>
    <n v="0"/>
    <n v="3.5"/>
    <n v="3.3"/>
    <n v="138"/>
    <n v="-1"/>
    <d v="2017-04-15T00:00:00"/>
    <d v="2017-04-01T00:00:00"/>
    <d v="2017-04-15T00:00:00"/>
    <s v="Saturday"/>
    <d v="1899-12-30T11:32:22"/>
    <d v="1899-12-30T12:00:00"/>
    <n v="1"/>
    <d v="2017-04-15T00:00:00"/>
    <d v="2017-04-01T00:00:00"/>
    <d v="2017-04-15T00:00:00"/>
    <s v="Saturday"/>
    <d v="1899-12-30T11:55:43"/>
    <d v="1899-12-30T12:00:00"/>
    <s v="One Way"/>
  </r>
  <r>
    <n v="1580934"/>
    <s v="Non-RFID Card Member"/>
    <m/>
    <m/>
    <n v="53211"/>
    <s v="UNITED STATES"/>
    <s v="Single Ride"/>
    <n v="100"/>
    <x v="41"/>
    <n v="43.031480000000002"/>
    <n v="-87.908169999999998"/>
    <x v="43"/>
    <n v="43.031480000000002"/>
    <n v="-87.908169999999998"/>
    <n v="38"/>
    <n v="3"/>
    <n v="5.7"/>
    <n v="5.4"/>
    <n v="228"/>
    <n v="-1"/>
    <d v="2017-04-15T00:00:00"/>
    <d v="2017-04-01T00:00:00"/>
    <d v="2017-04-15T00:00:00"/>
    <s v="Saturday"/>
    <d v="1899-12-30T11:48:35"/>
    <d v="1899-12-30T12:00:00"/>
    <n v="1"/>
    <d v="2017-04-15T00:00:00"/>
    <d v="2017-04-01T00:00:00"/>
    <d v="2017-04-15T00:00:00"/>
    <s v="Saturday"/>
    <d v="1899-12-30T12:26:02"/>
    <d v="1899-12-30T12:00:00"/>
    <s v="Round Trip"/>
  </r>
  <r>
    <n v="1580947"/>
    <s v="Non-RFID Card Member"/>
    <m/>
    <m/>
    <n v="63126"/>
    <s v="UNITED STATES"/>
    <s v="Single Ride"/>
    <n v="175"/>
    <x v="12"/>
    <n v="43.052460000000004"/>
    <n v="-87.891000000000005"/>
    <x v="5"/>
    <n v="43.04824"/>
    <n v="-87.904970000000006"/>
    <n v="68"/>
    <n v="6"/>
    <n v="10.199999999999999"/>
    <n v="9.6999999999999993"/>
    <n v="408"/>
    <n v="-1"/>
    <d v="2017-04-15T00:00:00"/>
    <d v="2017-04-01T00:00:00"/>
    <d v="2017-04-15T00:00:00"/>
    <s v="Saturday"/>
    <d v="1899-12-30T11:50:57"/>
    <d v="1899-12-30T12:00:00"/>
    <n v="1"/>
    <d v="2017-04-15T00:00:00"/>
    <d v="2017-04-01T00:00:00"/>
    <d v="2017-04-15T00:00:00"/>
    <s v="Saturday"/>
    <d v="1899-12-30T12:58:34"/>
    <d v="1899-12-30T13:00:00"/>
    <s v="One Way"/>
  </r>
  <r>
    <n v="1580948"/>
    <s v="Non-RFID Card Member"/>
    <m/>
    <m/>
    <n v="53186"/>
    <s v="UNITED STATES"/>
    <s v="Single Ride"/>
    <n v="11152"/>
    <x v="6"/>
    <n v="43.038719999999998"/>
    <n v="-87.905339999999995"/>
    <x v="12"/>
    <n v="43.036900000000003"/>
    <n v="-87.89667"/>
    <n v="54"/>
    <n v="3"/>
    <n v="8.1"/>
    <n v="7.7"/>
    <n v="324"/>
    <n v="-1"/>
    <d v="2017-04-15T00:00:00"/>
    <d v="2017-04-01T00:00:00"/>
    <d v="2017-04-15T00:00:00"/>
    <s v="Saturday"/>
    <d v="1899-12-30T11:51:03"/>
    <d v="1899-12-30T12:00:00"/>
    <n v="1"/>
    <d v="2017-04-15T00:00:00"/>
    <d v="2017-04-01T00:00:00"/>
    <d v="2017-04-15T00:00:00"/>
    <s v="Saturday"/>
    <d v="1899-12-30T12:45:36"/>
    <d v="1899-12-30T13:00:00"/>
    <s v="One Way"/>
  </r>
  <r>
    <n v="1580948"/>
    <s v="Non-RFID Card Member"/>
    <m/>
    <m/>
    <n v="53186"/>
    <s v="UNITED STATES"/>
    <s v="Single Ride"/>
    <n v="11107"/>
    <x v="6"/>
    <n v="43.038719999999998"/>
    <n v="-87.905339999999995"/>
    <x v="12"/>
    <n v="43.036900000000003"/>
    <n v="-87.89667"/>
    <n v="54"/>
    <n v="3"/>
    <n v="8.1"/>
    <n v="7.7"/>
    <n v="324"/>
    <n v="-1"/>
    <d v="2017-04-15T00:00:00"/>
    <d v="2017-04-01T00:00:00"/>
    <d v="2017-04-15T00:00:00"/>
    <s v="Saturday"/>
    <d v="1899-12-30T11:51:44"/>
    <d v="1899-12-30T12:00:00"/>
    <n v="1"/>
    <d v="2017-04-15T00:00:00"/>
    <d v="2017-04-01T00:00:00"/>
    <d v="2017-04-15T00:00:00"/>
    <s v="Saturday"/>
    <d v="1899-12-30T12:45:40"/>
    <d v="1899-12-30T13:00:00"/>
    <s v="One Way"/>
  </r>
  <r>
    <n v="1581059"/>
    <s v="Non-RFID Card Member"/>
    <m/>
    <m/>
    <n v="52722"/>
    <s v="UNITED STATES"/>
    <s v="Single Ride"/>
    <n v="156"/>
    <x v="41"/>
    <n v="43.031480000000002"/>
    <n v="-87.908169999999998"/>
    <x v="7"/>
    <n v="43.038580000000003"/>
    <n v="-87.90934"/>
    <n v="10"/>
    <n v="0"/>
    <n v="1.5"/>
    <n v="1.4"/>
    <n v="60"/>
    <n v="-1"/>
    <d v="2017-04-15T00:00:00"/>
    <d v="2017-04-01T00:00:00"/>
    <d v="2017-04-15T00:00:00"/>
    <s v="Saturday"/>
    <d v="1899-12-30T12:16:26"/>
    <d v="1899-12-30T12:00:00"/>
    <n v="1"/>
    <d v="2017-04-15T00:00:00"/>
    <d v="2017-04-01T00:00:00"/>
    <d v="2017-04-15T00:00:00"/>
    <s v="Saturday"/>
    <d v="1899-12-30T12:26:54"/>
    <d v="1899-12-30T12:00:00"/>
    <s v="One Way"/>
  </r>
  <r>
    <n v="1581122"/>
    <s v="Non-RFID Card Member"/>
    <m/>
    <m/>
    <n v="53092"/>
    <s v="UNITED STATES"/>
    <s v="Single Ride"/>
    <n v="11046"/>
    <x v="37"/>
    <n v="43.036900000000003"/>
    <n v="-87.89667"/>
    <x v="12"/>
    <n v="43.036900000000003"/>
    <n v="-87.89667"/>
    <n v="47"/>
    <n v="3"/>
    <n v="7.1"/>
    <n v="6.7"/>
    <n v="282"/>
    <n v="-1"/>
    <d v="2017-04-15T00:00:00"/>
    <d v="2017-04-01T00:00:00"/>
    <d v="2017-04-15T00:00:00"/>
    <s v="Saturday"/>
    <d v="1899-12-30T12:26:46"/>
    <d v="1899-12-30T12:00:00"/>
    <n v="1"/>
    <d v="2017-04-15T00:00:00"/>
    <d v="2017-04-01T00:00:00"/>
    <d v="2017-04-15T00:00:00"/>
    <s v="Saturday"/>
    <d v="1899-12-30T13:13:10"/>
    <d v="1899-12-30T13:00:00"/>
    <s v="Round Trip"/>
  </r>
  <r>
    <n v="1581176"/>
    <s v="Non-RFID Card Member"/>
    <m/>
    <m/>
    <n v="53051"/>
    <s v="UNITED STATES"/>
    <s v="Single Ride"/>
    <n v="5421"/>
    <x v="37"/>
    <n v="43.036900000000003"/>
    <n v="-87.89667"/>
    <x v="12"/>
    <n v="43.036900000000003"/>
    <n v="-87.89667"/>
    <n v="27"/>
    <n v="0"/>
    <n v="4.0999999999999996"/>
    <n v="3.8"/>
    <n v="162"/>
    <n v="-1"/>
    <d v="2017-04-15T00:00:00"/>
    <d v="2017-04-01T00:00:00"/>
    <d v="2017-04-15T00:00:00"/>
    <s v="Saturday"/>
    <d v="1899-12-30T12:35:06"/>
    <d v="1899-12-30T13:00:00"/>
    <n v="1"/>
    <d v="2017-04-15T00:00:00"/>
    <d v="2017-04-01T00:00:00"/>
    <d v="2017-04-15T00:00:00"/>
    <s v="Saturday"/>
    <d v="1899-12-30T13:02:32"/>
    <d v="1899-12-30T13:00:00"/>
    <s v="Round Trip"/>
  </r>
  <r>
    <n v="1581198"/>
    <s v="Non-RFID Card Member"/>
    <m/>
    <m/>
    <n v="53220"/>
    <s v="UNITED STATES"/>
    <s v="Single Ride"/>
    <n v="13"/>
    <x v="5"/>
    <n v="43.031320000000001"/>
    <n v="-87.904259999999994"/>
    <x v="41"/>
    <n v="43.031320000000001"/>
    <n v="-87.904259999999994"/>
    <n v="47"/>
    <n v="3"/>
    <n v="7.1"/>
    <n v="6.7"/>
    <n v="282"/>
    <n v="-1"/>
    <d v="2017-04-15T00:00:00"/>
    <d v="2017-04-01T00:00:00"/>
    <d v="2017-04-15T00:00:00"/>
    <s v="Saturday"/>
    <d v="1899-12-30T12:38:43"/>
    <d v="1899-12-30T13:00:00"/>
    <n v="1"/>
    <d v="2017-04-15T00:00:00"/>
    <d v="2017-04-01T00:00:00"/>
    <d v="2017-04-15T00:00:00"/>
    <s v="Saturday"/>
    <d v="1899-12-30T13:25:32"/>
    <d v="1899-12-30T13:00:00"/>
    <s v="Round Trip"/>
  </r>
  <r>
    <n v="1581270"/>
    <s v="Non-RFID Card Member"/>
    <m/>
    <m/>
    <n v="53217"/>
    <s v="UNITED STATES"/>
    <s v="Single Ride"/>
    <n v="5435"/>
    <x v="24"/>
    <n v="43.040154000000001"/>
    <n v="-87.932113000000001"/>
    <x v="31"/>
    <n v="43.040154000000001"/>
    <n v="-87.932113000000001"/>
    <n v="11"/>
    <n v="0"/>
    <n v="1.7"/>
    <n v="1.6"/>
    <n v="66"/>
    <n v="-1"/>
    <d v="2017-04-15T00:00:00"/>
    <d v="2017-04-01T00:00:00"/>
    <d v="2017-04-15T00:00:00"/>
    <s v="Saturday"/>
    <d v="1899-12-30T12:51:23"/>
    <d v="1899-12-30T13:00:00"/>
    <n v="1"/>
    <d v="2017-04-15T00:00:00"/>
    <d v="2017-04-01T00:00:00"/>
    <d v="2017-04-15T00:00:00"/>
    <s v="Saturday"/>
    <d v="1899-12-30T13:02:36"/>
    <d v="1899-12-30T13:00:00"/>
    <s v="Round Trip"/>
  </r>
  <r>
    <n v="1581282"/>
    <s v="Non-RFID Card Member"/>
    <m/>
    <m/>
    <n v="53222"/>
    <s v="UNITED STATES"/>
    <s v="Single Ride"/>
    <n v="11107"/>
    <x v="37"/>
    <n v="43.036900000000003"/>
    <n v="-87.89667"/>
    <x v="12"/>
    <n v="43.036900000000003"/>
    <n v="-87.89667"/>
    <n v="33"/>
    <n v="0"/>
    <n v="5"/>
    <n v="4.7"/>
    <n v="198"/>
    <n v="-1"/>
    <d v="2017-04-15T00:00:00"/>
    <d v="2017-04-01T00:00:00"/>
    <d v="2017-04-15T00:00:00"/>
    <s v="Saturday"/>
    <d v="1899-12-30T12:54:01"/>
    <d v="1899-12-30T13:00:00"/>
    <n v="1"/>
    <d v="2017-04-15T00:00:00"/>
    <d v="2017-04-01T00:00:00"/>
    <d v="2017-04-15T00:00:00"/>
    <s v="Saturday"/>
    <d v="1899-12-30T13:27:45"/>
    <d v="1899-12-30T13:00:00"/>
    <s v="Round Trip"/>
  </r>
  <r>
    <n v="1355749"/>
    <s v="Non-RFID Card Member"/>
    <m/>
    <m/>
    <n v="53202"/>
    <s v="UNITED STATES"/>
    <s v="Single Ride"/>
    <n v="132"/>
    <x v="11"/>
    <n v="43.04804"/>
    <n v="-87.896720000000002"/>
    <x v="33"/>
    <n v="43.04804"/>
    <n v="-87.896720000000002"/>
    <n v="88"/>
    <n v="9"/>
    <n v="13.2"/>
    <n v="12.5"/>
    <n v="528"/>
    <n v="-1"/>
    <d v="2017-04-15T00:00:00"/>
    <d v="2017-04-01T00:00:00"/>
    <d v="2017-04-15T00:00:00"/>
    <s v="Saturday"/>
    <d v="1899-12-30T12:59:16"/>
    <d v="1899-12-30T13:00:00"/>
    <n v="1"/>
    <d v="2017-04-15T00:00:00"/>
    <d v="2017-04-01T00:00:00"/>
    <d v="2017-04-15T00:00:00"/>
    <s v="Saturday"/>
    <d v="1899-12-30T14:27:26"/>
    <d v="1899-12-30T14:00:00"/>
    <s v="Round Trip"/>
  </r>
  <r>
    <n v="1581315"/>
    <s v="Non-RFID Card Member"/>
    <m/>
    <m/>
    <n v="53202"/>
    <s v="UNITED STATES"/>
    <s v="Single Ride"/>
    <n v="11050"/>
    <x v="23"/>
    <n v="43.053040000000003"/>
    <n v="-87.897660000000002"/>
    <x v="11"/>
    <n v="43.052460000000004"/>
    <n v="-87.891000000000005"/>
    <n v="630"/>
    <n v="63"/>
    <n v="18"/>
    <n v="17.100000000000001"/>
    <n v="720"/>
    <n v="-1"/>
    <d v="2017-04-15T00:00:00"/>
    <d v="2017-04-01T00:00:00"/>
    <d v="2017-04-15T00:00:00"/>
    <s v="Saturday"/>
    <d v="1899-12-30T13:00:44"/>
    <d v="1899-12-30T13:00:00"/>
    <n v="1"/>
    <d v="2017-04-15T00:00:00"/>
    <d v="2017-04-01T00:00:00"/>
    <d v="2017-04-15T00:00:00"/>
    <s v="Saturday"/>
    <d v="1899-12-30T23:30:10"/>
    <d v="1899-12-31T00:00:00"/>
    <s v="One Way"/>
  </r>
  <r>
    <n v="1580976"/>
    <s v="Non-RFID Card Member"/>
    <m/>
    <m/>
    <n v="53202"/>
    <s v="UNITED STATES"/>
    <s v="Single Ride"/>
    <n v="11059"/>
    <x v="38"/>
    <n v="43.058619999999998"/>
    <n v="-87.885319999999993"/>
    <x v="36"/>
    <n v="43.038719999999998"/>
    <n v="-87.905339999999995"/>
    <n v="19"/>
    <n v="0"/>
    <n v="2.9"/>
    <n v="2.7"/>
    <n v="114"/>
    <n v="-1"/>
    <d v="2017-04-15T00:00:00"/>
    <d v="2017-04-01T00:00:00"/>
    <d v="2017-04-15T00:00:00"/>
    <s v="Saturday"/>
    <d v="1899-12-30T13:18:19"/>
    <d v="1899-12-30T13:00:00"/>
    <n v="1"/>
    <d v="2017-04-15T00:00:00"/>
    <d v="2017-04-01T00:00:00"/>
    <d v="2017-04-15T00:00:00"/>
    <s v="Saturday"/>
    <d v="1899-12-30T13:37:28"/>
    <d v="1899-12-30T14:00:00"/>
    <s v="One Way"/>
  </r>
  <r>
    <n v="1581427"/>
    <s v="Non-RFID Card Member"/>
    <m/>
    <m/>
    <n v="53414"/>
    <s v="UNITED STATES"/>
    <s v="Single Ride"/>
    <n v="5453"/>
    <x v="36"/>
    <n v="43.069021999999997"/>
    <n v="-87.887940999999998"/>
    <x v="11"/>
    <n v="43.052460000000004"/>
    <n v="-87.891000000000005"/>
    <n v="75"/>
    <n v="9"/>
    <n v="11.3"/>
    <n v="10.7"/>
    <n v="450"/>
    <n v="-1"/>
    <d v="2017-04-15T00:00:00"/>
    <d v="2017-04-01T00:00:00"/>
    <d v="2017-04-15T00:00:00"/>
    <s v="Saturday"/>
    <d v="1899-12-30T13:20:57"/>
    <d v="1899-12-30T13:00:00"/>
    <n v="1"/>
    <d v="2017-04-15T00:00:00"/>
    <d v="2017-04-01T00:00:00"/>
    <d v="2017-04-15T00:00:00"/>
    <s v="Saturday"/>
    <d v="1899-12-30T14:35:42"/>
    <d v="1899-12-30T15:00:00"/>
    <s v="One Way"/>
  </r>
  <r>
    <n v="1581449"/>
    <s v="Non-RFID Card Member"/>
    <m/>
    <m/>
    <n v="53222"/>
    <s v="UNITED STATES"/>
    <s v="Single Ride"/>
    <n v="19"/>
    <x v="3"/>
    <n v="43.03519"/>
    <n v="-87.907390000000007"/>
    <x v="6"/>
    <n v="43.03519"/>
    <n v="-87.907390000000007"/>
    <n v="56"/>
    <n v="6"/>
    <n v="8.4"/>
    <n v="8"/>
    <n v="336"/>
    <n v="-1"/>
    <d v="2017-04-15T00:00:00"/>
    <d v="2017-04-01T00:00:00"/>
    <d v="2017-04-15T00:00:00"/>
    <s v="Saturday"/>
    <d v="1899-12-30T13:23:10"/>
    <d v="1899-12-30T13:00:00"/>
    <n v="1"/>
    <d v="2017-04-15T00:00:00"/>
    <d v="2017-04-01T00:00:00"/>
    <d v="2017-04-15T00:00:00"/>
    <s v="Saturday"/>
    <d v="1899-12-30T14:19:15"/>
    <d v="1899-12-30T14:00:00"/>
    <s v="Round Trip"/>
  </r>
  <r>
    <n v="1581480"/>
    <s v="Non-RFID Card Member"/>
    <m/>
    <m/>
    <n v="53217"/>
    <s v="UNITED STATES"/>
    <s v="Single Ride"/>
    <n v="274"/>
    <x v="12"/>
    <n v="43.052460000000004"/>
    <n v="-87.891000000000005"/>
    <x v="11"/>
    <n v="43.052460000000004"/>
    <n v="-87.891000000000005"/>
    <n v="113"/>
    <n v="12"/>
    <n v="17"/>
    <n v="16.100000000000001"/>
    <n v="678"/>
    <n v="-1"/>
    <d v="2017-04-15T00:00:00"/>
    <d v="2017-04-01T00:00:00"/>
    <d v="2017-04-15T00:00:00"/>
    <s v="Saturday"/>
    <d v="1899-12-30T13:28:03"/>
    <d v="1899-12-30T13:00:00"/>
    <n v="1"/>
    <d v="2017-04-15T00:00:00"/>
    <d v="2017-04-01T00:00:00"/>
    <d v="2017-04-15T00:00:00"/>
    <s v="Saturday"/>
    <d v="1899-12-30T15:21:25"/>
    <d v="1899-12-30T15:00:00"/>
    <s v="Round Trip"/>
  </r>
  <r>
    <n v="1581521"/>
    <s v="Non-RFID Card Member"/>
    <m/>
    <m/>
    <n v="60618"/>
    <s v="UNITED STATES"/>
    <s v="Single Ride"/>
    <n v="11108"/>
    <x v="5"/>
    <n v="43.031320000000001"/>
    <n v="-87.904259999999994"/>
    <x v="41"/>
    <n v="43.031320000000001"/>
    <n v="-87.904259999999994"/>
    <n v="83"/>
    <n v="9"/>
    <n v="12.5"/>
    <n v="11.8"/>
    <n v="498"/>
    <n v="-1"/>
    <d v="2017-04-15T00:00:00"/>
    <d v="2017-04-01T00:00:00"/>
    <d v="2017-04-15T00:00:00"/>
    <s v="Saturday"/>
    <d v="1899-12-30T13:33:01"/>
    <d v="1899-12-30T14:00:00"/>
    <n v="1"/>
    <d v="2017-04-15T00:00:00"/>
    <d v="2017-04-01T00:00:00"/>
    <d v="2017-04-15T00:00:00"/>
    <s v="Saturday"/>
    <d v="1899-12-30T14:56:19"/>
    <d v="1899-12-30T15:00:00"/>
    <s v="Round Trip"/>
  </r>
  <r>
    <n v="1581596"/>
    <s v="Non-RFID Card Member"/>
    <m/>
    <m/>
    <n v="53202"/>
    <s v="UNITED STATES"/>
    <s v="Single Ride"/>
    <n v="76"/>
    <x v="43"/>
    <n v="43.05847"/>
    <n v="-87.898079999999993"/>
    <x v="26"/>
    <n v="43.053040000000003"/>
    <n v="-87.897660000000002"/>
    <n v="18"/>
    <n v="3"/>
    <n v="2.7"/>
    <n v="2.6"/>
    <n v="108"/>
    <n v="-1"/>
    <d v="2017-04-15T00:00:00"/>
    <d v="2017-04-01T00:00:00"/>
    <d v="2017-04-15T00:00:00"/>
    <s v="Saturday"/>
    <d v="1899-12-30T13:47:00"/>
    <d v="1899-12-30T14:00:00"/>
    <n v="1"/>
    <d v="2017-04-15T00:00:00"/>
    <d v="2017-04-01T00:00:00"/>
    <d v="2017-04-15T00:00:00"/>
    <s v="Saturday"/>
    <d v="1899-12-30T14:05:37"/>
    <d v="1899-12-30T14:00:00"/>
    <s v="One Way"/>
  </r>
  <r>
    <n v="1581637"/>
    <s v="Non-RFID Card Member"/>
    <m/>
    <m/>
    <n v="53202"/>
    <s v="UNITED STATES"/>
    <s v="Single Ride"/>
    <n v="5504"/>
    <x v="30"/>
    <n v="43.045712999999999"/>
    <n v="-87.899756999999994"/>
    <x v="10"/>
    <n v="43.058619999999998"/>
    <n v="-87.885319999999993"/>
    <n v="25"/>
    <n v="3"/>
    <n v="3.8"/>
    <n v="3.6"/>
    <n v="150"/>
    <n v="-1"/>
    <d v="2017-04-15T00:00:00"/>
    <d v="2017-04-01T00:00:00"/>
    <d v="2017-04-15T00:00:00"/>
    <s v="Saturday"/>
    <d v="1899-12-30T13:54:28"/>
    <d v="1899-12-30T14:00:00"/>
    <n v="1"/>
    <d v="2017-04-15T00:00:00"/>
    <d v="2017-04-01T00:00:00"/>
    <d v="2017-04-15T00:00:00"/>
    <s v="Saturday"/>
    <d v="1899-12-30T14:19:59"/>
    <d v="1899-12-30T14:00:00"/>
    <s v="One Way"/>
  </r>
  <r>
    <n v="1144017"/>
    <s v="Non-RFID Card Member"/>
    <m/>
    <m/>
    <n v="53233"/>
    <s v="UNITED STATES"/>
    <s v="Single Ride"/>
    <n v="5473"/>
    <x v="13"/>
    <n v="43.038649999999997"/>
    <n v="-87.921930000000003"/>
    <x v="31"/>
    <n v="43.040154000000001"/>
    <n v="-87.932113000000001"/>
    <n v="60"/>
    <n v="6"/>
    <n v="9"/>
    <n v="8.6"/>
    <n v="360"/>
    <n v="-1"/>
    <d v="2017-04-15T00:00:00"/>
    <d v="2017-04-01T00:00:00"/>
    <d v="2017-04-15T00:00:00"/>
    <s v="Saturday"/>
    <d v="1899-12-30T14:08:02"/>
    <d v="1899-12-30T14:00:00"/>
    <n v="1"/>
    <d v="2017-04-15T00:00:00"/>
    <d v="2017-04-01T00:00:00"/>
    <d v="2017-04-15T00:00:00"/>
    <s v="Saturday"/>
    <d v="1899-12-30T15:08:09"/>
    <d v="1899-12-30T15:00:00"/>
    <s v="One Way"/>
  </r>
  <r>
    <n v="1581762"/>
    <s v="Non-RFID Card Member"/>
    <m/>
    <m/>
    <n v="53222"/>
    <s v="UNITED STATES"/>
    <s v="Single Ride"/>
    <n v="100"/>
    <x v="41"/>
    <n v="43.031480000000002"/>
    <n v="-87.908169999999998"/>
    <x v="43"/>
    <n v="43.031480000000002"/>
    <n v="-87.908169999999998"/>
    <n v="53"/>
    <n v="6"/>
    <n v="8"/>
    <n v="7.6"/>
    <n v="318"/>
    <n v="-1"/>
    <d v="2017-04-15T00:00:00"/>
    <d v="2017-04-01T00:00:00"/>
    <d v="2017-04-15T00:00:00"/>
    <s v="Saturday"/>
    <d v="1899-12-30T14:14:08"/>
    <d v="1899-12-30T14:00:00"/>
    <n v="1"/>
    <d v="2017-04-15T00:00:00"/>
    <d v="2017-04-01T00:00:00"/>
    <d v="2017-04-15T00:00:00"/>
    <s v="Saturday"/>
    <d v="1899-12-30T15:07:07"/>
    <d v="1899-12-30T15:00:00"/>
    <s v="Round Trip"/>
  </r>
  <r>
    <n v="1581762"/>
    <s v="Non-RFID Card Member"/>
    <m/>
    <m/>
    <n v="53222"/>
    <s v="UNITED STATES"/>
    <s v="Single Ride"/>
    <n v="106"/>
    <x v="41"/>
    <n v="43.031480000000002"/>
    <n v="-87.908169999999998"/>
    <x v="43"/>
    <n v="43.031480000000002"/>
    <n v="-87.908169999999998"/>
    <n v="53"/>
    <n v="6"/>
    <n v="8"/>
    <n v="7.6"/>
    <n v="318"/>
    <n v="-1"/>
    <d v="2017-04-15T00:00:00"/>
    <d v="2017-04-01T00:00:00"/>
    <d v="2017-04-15T00:00:00"/>
    <s v="Saturday"/>
    <d v="1899-12-30T14:14:57"/>
    <d v="1899-12-30T14:00:00"/>
    <n v="1"/>
    <d v="2017-04-15T00:00:00"/>
    <d v="2017-04-01T00:00:00"/>
    <d v="2017-04-15T00:00:00"/>
    <s v="Saturday"/>
    <d v="1899-12-30T15:07:20"/>
    <d v="1899-12-30T15:00:00"/>
    <s v="Round Trip"/>
  </r>
  <r>
    <n v="1562147"/>
    <s v="Non-RFID Card Member"/>
    <m/>
    <m/>
    <n v="53202"/>
    <s v="UNITED STATES"/>
    <s v="Single Ride"/>
    <n v="5425"/>
    <x v="35"/>
    <n v="43.060250000000003"/>
    <n v="-87.892169999999993"/>
    <x v="47"/>
    <n v="43.060250000000003"/>
    <n v="-87.892169999999993"/>
    <n v="188"/>
    <n v="21"/>
    <n v="18"/>
    <n v="17.100000000000001"/>
    <n v="720"/>
    <n v="-1"/>
    <d v="2017-04-15T00:00:00"/>
    <d v="2017-04-01T00:00:00"/>
    <d v="2017-04-15T00:00:00"/>
    <s v="Saturday"/>
    <d v="1899-12-30T14:36:22"/>
    <d v="1899-12-30T15:00:00"/>
    <n v="1"/>
    <d v="2017-04-15T00:00:00"/>
    <d v="2017-04-01T00:00:00"/>
    <d v="2017-04-15T00:00:00"/>
    <s v="Saturday"/>
    <d v="1899-12-30T17:44:58"/>
    <d v="1899-12-30T18:00:00"/>
    <s v="Round Trip"/>
  </r>
  <r>
    <n v="1581974"/>
    <s v="Non-RFID Card Member"/>
    <m/>
    <m/>
    <n v="53211"/>
    <s v="UNITED STATES"/>
    <s v="Single Ride"/>
    <n v="23"/>
    <x v="31"/>
    <n v="43.06033"/>
    <n v="-87.89546"/>
    <x v="22"/>
    <n v="43.058010000000003"/>
    <n v="-87.877300000000005"/>
    <n v="50"/>
    <n v="6"/>
    <n v="7.5"/>
    <n v="7.1"/>
    <n v="300"/>
    <n v="-1"/>
    <d v="2017-04-15T00:00:00"/>
    <d v="2017-04-01T00:00:00"/>
    <d v="2017-04-15T00:00:00"/>
    <s v="Saturday"/>
    <d v="1899-12-30T14:58:05"/>
    <d v="1899-12-30T15:00:00"/>
    <n v="1"/>
    <d v="2017-04-15T00:00:00"/>
    <d v="2017-04-01T00:00:00"/>
    <d v="2017-04-15T00:00:00"/>
    <s v="Saturday"/>
    <d v="1899-12-30T15:48:39"/>
    <d v="1899-12-30T16:00:00"/>
    <s v="One Way"/>
  </r>
  <r>
    <n v="1581996"/>
    <s v="Non-RFID Card Member"/>
    <m/>
    <m/>
    <n v="53050"/>
    <s v="UNITED STATES"/>
    <s v="Single Ride"/>
    <n v="5549"/>
    <x v="25"/>
    <n v="43.058010000000003"/>
    <n v="-87.877300000000005"/>
    <x v="12"/>
    <n v="43.036900000000003"/>
    <n v="-87.89667"/>
    <n v="30"/>
    <n v="3"/>
    <n v="4.5"/>
    <n v="4.3"/>
    <n v="180"/>
    <n v="-1"/>
    <d v="2017-04-15T00:00:00"/>
    <d v="2017-04-01T00:00:00"/>
    <d v="2017-04-15T00:00:00"/>
    <s v="Saturday"/>
    <d v="1899-12-30T15:02:27"/>
    <d v="1899-12-30T15:00:00"/>
    <n v="1"/>
    <d v="2017-04-15T00:00:00"/>
    <d v="2017-04-01T00:00:00"/>
    <d v="2017-04-15T00:00:00"/>
    <s v="Saturday"/>
    <d v="1899-12-30T15:32:26"/>
    <d v="1899-12-30T16:00:00"/>
    <s v="One Way"/>
  </r>
  <r>
    <n v="1582030"/>
    <s v="Non-RFID Card Member"/>
    <m/>
    <m/>
    <n v="53204"/>
    <s v="UNITED STATES"/>
    <s v="Single Ride"/>
    <n v="5556"/>
    <x v="25"/>
    <n v="43.058010000000003"/>
    <n v="-87.877300000000005"/>
    <x v="22"/>
    <n v="43.058010000000003"/>
    <n v="-87.877300000000005"/>
    <n v="76"/>
    <n v="9"/>
    <n v="11.4"/>
    <n v="10.8"/>
    <n v="456"/>
    <n v="-1"/>
    <d v="2017-04-15T00:00:00"/>
    <d v="2017-04-01T00:00:00"/>
    <d v="2017-04-15T00:00:00"/>
    <s v="Saturday"/>
    <d v="1899-12-30T15:05:44"/>
    <d v="1899-12-30T15:00:00"/>
    <n v="1"/>
    <d v="2017-04-15T00:00:00"/>
    <d v="2017-04-01T00:00:00"/>
    <d v="2017-04-15T00:00:00"/>
    <s v="Saturday"/>
    <d v="1899-12-30T16:21:44"/>
    <d v="1899-12-30T16:00:00"/>
    <s v="Round Trip"/>
  </r>
  <r>
    <n v="1582030"/>
    <s v="Non-RFID Card Member"/>
    <m/>
    <m/>
    <n v="53204"/>
    <s v="UNITED STATES"/>
    <s v="Single Ride"/>
    <n v="5426"/>
    <x v="25"/>
    <n v="43.058010000000003"/>
    <n v="-87.877300000000005"/>
    <x v="22"/>
    <n v="43.058010000000003"/>
    <n v="-87.877300000000005"/>
    <n v="75"/>
    <n v="9"/>
    <n v="11.3"/>
    <n v="10.7"/>
    <n v="450"/>
    <n v="-1"/>
    <d v="2017-04-15T00:00:00"/>
    <d v="2017-04-01T00:00:00"/>
    <d v="2017-04-15T00:00:00"/>
    <s v="Saturday"/>
    <d v="1899-12-30T15:06:26"/>
    <d v="1899-12-30T15:00:00"/>
    <n v="1"/>
    <d v="2017-04-15T00:00:00"/>
    <d v="2017-04-01T00:00:00"/>
    <d v="2017-04-15T00:00:00"/>
    <s v="Saturday"/>
    <d v="1899-12-30T16:21:53"/>
    <d v="1899-12-30T16:00:00"/>
    <s v="Round Trip"/>
  </r>
  <r>
    <n v="1582030"/>
    <s v="Non-RFID Card Member"/>
    <m/>
    <m/>
    <n v="53204"/>
    <s v="UNITED STATES"/>
    <s v="Single Ride"/>
    <n v="5713"/>
    <x v="25"/>
    <n v="43.058010000000003"/>
    <n v="-87.877300000000005"/>
    <x v="22"/>
    <n v="43.058010000000003"/>
    <n v="-87.877300000000005"/>
    <n v="75"/>
    <n v="9"/>
    <n v="11.3"/>
    <n v="10.7"/>
    <n v="450"/>
    <n v="-1"/>
    <d v="2017-04-15T00:00:00"/>
    <d v="2017-04-01T00:00:00"/>
    <d v="2017-04-15T00:00:00"/>
    <s v="Saturday"/>
    <d v="1899-12-30T15:06:57"/>
    <d v="1899-12-30T15:00:00"/>
    <n v="1"/>
    <d v="2017-04-15T00:00:00"/>
    <d v="2017-04-01T00:00:00"/>
    <d v="2017-04-15T00:00:00"/>
    <s v="Saturday"/>
    <d v="1899-12-30T16:21:59"/>
    <d v="1899-12-30T16:00:00"/>
    <s v="Round Trip"/>
  </r>
  <r>
    <n v="1582044"/>
    <s v="Non-RFID Card Member"/>
    <m/>
    <m/>
    <n v="53022"/>
    <s v="UNITED STATES"/>
    <s v="Single Ride"/>
    <n v="11168"/>
    <x v="3"/>
    <n v="43.03519"/>
    <n v="-87.907390000000007"/>
    <x v="6"/>
    <n v="43.03519"/>
    <n v="-87.907390000000007"/>
    <n v="46"/>
    <n v="6"/>
    <n v="6.9"/>
    <n v="6.6"/>
    <n v="276"/>
    <n v="-1"/>
    <d v="2017-04-15T00:00:00"/>
    <d v="2017-04-01T00:00:00"/>
    <d v="2017-04-15T00:00:00"/>
    <s v="Saturday"/>
    <d v="1899-12-30T15:09:35"/>
    <d v="1899-12-30T15:00:00"/>
    <n v="1"/>
    <d v="2017-04-15T00:00:00"/>
    <d v="2017-04-01T00:00:00"/>
    <d v="2017-04-15T00:00:00"/>
    <s v="Saturday"/>
    <d v="1899-12-30T15:55:36"/>
    <d v="1899-12-30T16:00:00"/>
    <s v="Round Trip"/>
  </r>
  <r>
    <n v="1582081"/>
    <s v="Non-RFID Card Member"/>
    <m/>
    <m/>
    <n v="60609"/>
    <s v="UNITED STATES"/>
    <s v="Single Ride"/>
    <n v="11107"/>
    <x v="37"/>
    <n v="43.036900000000003"/>
    <n v="-87.89667"/>
    <x v="12"/>
    <n v="43.036900000000003"/>
    <n v="-87.89667"/>
    <n v="19"/>
    <n v="3"/>
    <n v="2.9"/>
    <n v="2.7"/>
    <n v="114"/>
    <n v="-1"/>
    <d v="2017-04-15T00:00:00"/>
    <d v="2017-04-01T00:00:00"/>
    <d v="2017-04-15T00:00:00"/>
    <s v="Saturday"/>
    <d v="1899-12-30T15:16:59"/>
    <d v="1899-12-30T15:00:00"/>
    <n v="1"/>
    <d v="2017-04-15T00:00:00"/>
    <d v="2017-04-01T00:00:00"/>
    <d v="2017-04-15T00:00:00"/>
    <s v="Saturday"/>
    <d v="1899-12-30T15:35:47"/>
    <d v="1899-12-30T16:00:00"/>
    <s v="Round Trip"/>
  </r>
  <r>
    <n v="1337660"/>
    <s v="Non-RFID Card Member"/>
    <m/>
    <m/>
    <n v="53220"/>
    <s v="UNITED STATES"/>
    <s v="Single Ride"/>
    <n v="5448"/>
    <x v="12"/>
    <n v="43.052460000000004"/>
    <n v="-87.891000000000005"/>
    <x v="11"/>
    <n v="43.052460000000004"/>
    <n v="-87.891000000000005"/>
    <n v="41"/>
    <n v="6"/>
    <n v="6.2"/>
    <n v="5.8"/>
    <n v="246"/>
    <n v="-1"/>
    <d v="2017-04-15T00:00:00"/>
    <d v="2017-04-01T00:00:00"/>
    <d v="2017-04-15T00:00:00"/>
    <s v="Saturday"/>
    <d v="1899-12-30T15:21:34"/>
    <d v="1899-12-30T15:00:00"/>
    <n v="1"/>
    <d v="2017-04-15T00:00:00"/>
    <d v="2017-04-01T00:00:00"/>
    <d v="2017-04-15T00:00:00"/>
    <s v="Saturday"/>
    <d v="1899-12-30T16:02:19"/>
    <d v="1899-12-30T16:00:00"/>
    <s v="Round Trip"/>
  </r>
  <r>
    <n v="1582107"/>
    <s v="Non-RFID Card Member"/>
    <m/>
    <m/>
    <n v="53149"/>
    <s v="UNITED STATES"/>
    <s v="Single Ride"/>
    <n v="5463"/>
    <x v="21"/>
    <n v="43.040349999999997"/>
    <n v="-87.920760000000001"/>
    <x v="6"/>
    <n v="43.03519"/>
    <n v="-87.907390000000007"/>
    <n v="31"/>
    <n v="3"/>
    <n v="4.7"/>
    <n v="4.4000000000000004"/>
    <n v="186"/>
    <n v="-1"/>
    <d v="2017-04-15T00:00:00"/>
    <d v="2017-04-01T00:00:00"/>
    <d v="2017-04-15T00:00:00"/>
    <s v="Saturday"/>
    <d v="1899-12-30T15:21:42"/>
    <d v="1899-12-30T15:00:00"/>
    <n v="1"/>
    <d v="2017-04-15T00:00:00"/>
    <d v="2017-04-01T00:00:00"/>
    <d v="2017-04-15T00:00:00"/>
    <s v="Saturday"/>
    <d v="1899-12-30T15:52:44"/>
    <d v="1899-12-30T16:00:00"/>
    <s v="One Way"/>
  </r>
  <r>
    <n v="1582121"/>
    <s v="Non-RFID Card Member"/>
    <m/>
    <m/>
    <n v="53202"/>
    <s v="UNITED STATES"/>
    <s v="Single Ride"/>
    <n v="11109"/>
    <x v="1"/>
    <n v="43.048200000000001"/>
    <n v="-87.900859999999994"/>
    <x v="2"/>
    <n v="43.048200000000001"/>
    <n v="-87.900859999999994"/>
    <n v="123"/>
    <n v="12"/>
    <n v="18"/>
    <n v="17.100000000000001"/>
    <n v="720"/>
    <n v="-1"/>
    <d v="2017-04-15T00:00:00"/>
    <d v="2017-04-01T00:00:00"/>
    <d v="2017-04-15T00:00:00"/>
    <s v="Saturday"/>
    <d v="1899-12-30T15:23:00"/>
    <d v="1899-12-30T15:00:00"/>
    <n v="1"/>
    <d v="2017-04-15T00:00:00"/>
    <d v="2017-04-01T00:00:00"/>
    <d v="2017-04-15T00:00:00"/>
    <s v="Saturday"/>
    <d v="1899-12-30T17:26:58"/>
    <d v="1899-12-30T17:00:00"/>
    <s v="Round Trip"/>
  </r>
  <r>
    <n v="1582130"/>
    <s v="Non-RFID Card Member"/>
    <m/>
    <m/>
    <n v="48085"/>
    <s v="UNITED STATES"/>
    <s v="Single Ride"/>
    <n v="5546"/>
    <x v="18"/>
    <n v="43.048609999999996"/>
    <n v="-88.008480000000006"/>
    <x v="32"/>
    <n v="43.048609999999996"/>
    <n v="-88.008480000000006"/>
    <n v="1"/>
    <n v="0"/>
    <n v="0.2"/>
    <n v="0.1"/>
    <n v="6"/>
    <n v="-1"/>
    <d v="2017-04-15T00:00:00"/>
    <d v="2017-04-01T00:00:00"/>
    <d v="2017-04-15T00:00:00"/>
    <s v="Saturday"/>
    <d v="1899-12-30T15:24:27"/>
    <d v="1899-12-30T15:00:00"/>
    <n v="1"/>
    <d v="2017-04-15T00:00:00"/>
    <d v="2017-04-01T00:00:00"/>
    <d v="2017-04-15T00:00:00"/>
    <s v="Saturday"/>
    <d v="1899-12-30T15:25:44"/>
    <d v="1899-12-30T15:00:00"/>
    <s v="Round Trip"/>
  </r>
  <r>
    <n v="1582130"/>
    <s v="Non-RFID Card Member"/>
    <m/>
    <m/>
    <n v="48085"/>
    <s v="UNITED STATES"/>
    <s v="Single Ride"/>
    <n v="11110"/>
    <x v="18"/>
    <n v="43.048609999999996"/>
    <n v="-88.008480000000006"/>
    <x v="32"/>
    <n v="43.048609999999996"/>
    <n v="-88.008480000000006"/>
    <n v="32"/>
    <n v="3"/>
    <n v="4.8"/>
    <n v="4.5999999999999996"/>
    <n v="192"/>
    <n v="-1"/>
    <d v="2017-04-15T00:00:00"/>
    <d v="2017-04-01T00:00:00"/>
    <d v="2017-04-15T00:00:00"/>
    <s v="Saturday"/>
    <d v="1899-12-30T15:25:25"/>
    <d v="1899-12-30T15:00:00"/>
    <n v="1"/>
    <d v="2017-04-15T00:00:00"/>
    <d v="2017-04-01T00:00:00"/>
    <d v="2017-04-15T00:00:00"/>
    <s v="Saturday"/>
    <d v="1899-12-30T15:57:24"/>
    <d v="1899-12-30T16:00:00"/>
    <s v="Round Trip"/>
  </r>
  <r>
    <n v="1257128"/>
    <s v="Non-RFID Card Member"/>
    <m/>
    <m/>
    <n v="53959"/>
    <s v="UNITED STATES"/>
    <s v="Single Ride"/>
    <n v="244"/>
    <x v="4"/>
    <n v="43.04824"/>
    <n v="-87.904970000000006"/>
    <x v="5"/>
    <n v="43.04824"/>
    <n v="-87.904970000000006"/>
    <n v="41"/>
    <n v="6"/>
    <n v="6.2"/>
    <n v="5.8"/>
    <n v="246"/>
    <n v="-1"/>
    <d v="2017-04-15T00:00:00"/>
    <d v="2017-04-01T00:00:00"/>
    <d v="2017-04-15T00:00:00"/>
    <s v="Saturday"/>
    <d v="1899-12-30T15:27:32"/>
    <d v="1899-12-30T15:00:00"/>
    <n v="1"/>
    <d v="2017-04-15T00:00:00"/>
    <d v="2017-04-01T00:00:00"/>
    <d v="2017-04-15T00:00:00"/>
    <s v="Saturday"/>
    <d v="1899-12-30T16:08:46"/>
    <d v="1899-12-30T16:00:00"/>
    <s v="Round Trip"/>
  </r>
  <r>
    <n v="1582330"/>
    <s v="Non-RFID Card Member"/>
    <m/>
    <m/>
    <n v="53202"/>
    <s v="UNITED STATES"/>
    <s v="Single Ride"/>
    <n v="317"/>
    <x v="11"/>
    <n v="43.04804"/>
    <n v="-87.896720000000002"/>
    <x v="53"/>
    <n v="43.060786"/>
    <n v="-87.883825999999999"/>
    <n v="22"/>
    <n v="3"/>
    <n v="3.3"/>
    <n v="3.1"/>
    <n v="132"/>
    <n v="-1"/>
    <d v="2017-04-15T00:00:00"/>
    <d v="2017-04-01T00:00:00"/>
    <d v="2017-04-15T00:00:00"/>
    <s v="Saturday"/>
    <d v="1899-12-30T15:57:05"/>
    <d v="1899-12-30T16:00:00"/>
    <n v="1"/>
    <d v="2017-04-15T00:00:00"/>
    <d v="2017-04-01T00:00:00"/>
    <d v="2017-04-15T00:00:00"/>
    <s v="Saturday"/>
    <d v="1899-12-30T16:19:39"/>
    <d v="1899-12-30T16:00:00"/>
    <s v="One Way"/>
  </r>
  <r>
    <n v="1582332"/>
    <s v="Non-RFID Card Member"/>
    <m/>
    <m/>
    <n v="53212"/>
    <s v="UNITED STATES"/>
    <s v="Single Ride"/>
    <n v="23"/>
    <x v="25"/>
    <n v="43.058010000000003"/>
    <n v="-87.877300000000005"/>
    <x v="40"/>
    <n v="43.05097"/>
    <n v="-87.906440000000003"/>
    <n v="36"/>
    <n v="6"/>
    <n v="5.4"/>
    <n v="5.0999999999999996"/>
    <n v="216"/>
    <n v="-1"/>
    <d v="2017-04-15T00:00:00"/>
    <d v="2017-04-01T00:00:00"/>
    <d v="2017-04-15T00:00:00"/>
    <s v="Saturday"/>
    <d v="1899-12-30T15:58:04"/>
    <d v="1899-12-30T16:00:00"/>
    <n v="1"/>
    <d v="2017-04-15T00:00:00"/>
    <d v="2017-04-01T00:00:00"/>
    <d v="2017-04-15T00:00:00"/>
    <s v="Saturday"/>
    <d v="1899-12-30T16:34:53"/>
    <d v="1899-12-30T17:00:00"/>
    <s v="One Way"/>
  </r>
  <r>
    <n v="1582358"/>
    <s v="Non-RFID Card Member"/>
    <m/>
    <m/>
    <n v="53204"/>
    <s v="UNITED STATES"/>
    <s v="Single Ride"/>
    <n v="45"/>
    <x v="25"/>
    <n v="43.058010000000003"/>
    <n v="-87.877300000000005"/>
    <x v="12"/>
    <n v="43.036900000000003"/>
    <n v="-87.89667"/>
    <n v="25"/>
    <n v="3"/>
    <n v="3.8"/>
    <n v="3.6"/>
    <n v="150"/>
    <n v="-1"/>
    <d v="2017-04-15T00:00:00"/>
    <d v="2017-04-01T00:00:00"/>
    <d v="2017-04-15T00:00:00"/>
    <s v="Saturday"/>
    <d v="1899-12-30T16:00:54"/>
    <d v="1899-12-30T16:00:00"/>
    <n v="1"/>
    <d v="2017-04-15T00:00:00"/>
    <d v="2017-04-01T00:00:00"/>
    <d v="2017-04-15T00:00:00"/>
    <s v="Saturday"/>
    <d v="1899-12-30T16:25:44"/>
    <d v="1899-12-30T16:00:00"/>
    <s v="One Way"/>
  </r>
  <r>
    <n v="1173320"/>
    <s v="Non-RFID Card Member"/>
    <m/>
    <m/>
    <n v="21042"/>
    <s v="UNITED STATES"/>
    <s v="Single Ride"/>
    <n v="11124"/>
    <x v="24"/>
    <n v="43.040154000000001"/>
    <n v="-87.932113000000001"/>
    <x v="22"/>
    <n v="43.058010000000003"/>
    <n v="-87.877300000000005"/>
    <n v="37"/>
    <n v="6"/>
    <n v="5.6"/>
    <n v="5.3"/>
    <n v="222"/>
    <n v="-1"/>
    <d v="2017-04-15T00:00:00"/>
    <d v="2017-04-01T00:00:00"/>
    <d v="2017-04-15T00:00:00"/>
    <s v="Saturday"/>
    <d v="1899-12-30T16:14:50"/>
    <d v="1899-12-30T16:00:00"/>
    <n v="1"/>
    <d v="2017-04-15T00:00:00"/>
    <d v="2017-04-01T00:00:00"/>
    <d v="2017-04-15T00:00:00"/>
    <s v="Saturday"/>
    <d v="1899-12-30T16:51:45"/>
    <d v="1899-12-30T17:00:00"/>
    <s v="One Way"/>
  </r>
  <r>
    <n v="1582420"/>
    <s v="Non-RFID Card Member"/>
    <m/>
    <m/>
    <n v="60060"/>
    <s v="UNITED STATES"/>
    <s v="Single Ride"/>
    <n v="995"/>
    <x v="24"/>
    <n v="43.040154000000001"/>
    <n v="-87.932113000000001"/>
    <x v="22"/>
    <n v="43.058010000000003"/>
    <n v="-87.877300000000005"/>
    <n v="36"/>
    <n v="6"/>
    <n v="5.4"/>
    <n v="5.0999999999999996"/>
    <n v="216"/>
    <n v="-1"/>
    <d v="2017-04-15T00:00:00"/>
    <d v="2017-04-01T00:00:00"/>
    <d v="2017-04-15T00:00:00"/>
    <s v="Saturday"/>
    <d v="1899-12-30T16:15:46"/>
    <d v="1899-12-30T16:00:00"/>
    <n v="1"/>
    <d v="2017-04-15T00:00:00"/>
    <d v="2017-04-01T00:00:00"/>
    <d v="2017-04-15T00:00:00"/>
    <s v="Saturday"/>
    <d v="1899-12-30T16:51:36"/>
    <d v="1899-12-30T17:00:00"/>
    <s v="One Way"/>
  </r>
  <r>
    <n v="1582465"/>
    <s v="Non-RFID Card Member"/>
    <m/>
    <m/>
    <n v="44116"/>
    <s v="UNITED STATES"/>
    <s v="Single Ride"/>
    <n v="217"/>
    <x v="25"/>
    <n v="43.058010000000003"/>
    <n v="-87.877300000000005"/>
    <x v="31"/>
    <n v="43.040154000000001"/>
    <n v="-87.932113000000001"/>
    <n v="29"/>
    <n v="3"/>
    <n v="4.4000000000000004"/>
    <n v="4.0999999999999996"/>
    <n v="174"/>
    <n v="-1"/>
    <d v="2017-04-15T00:00:00"/>
    <d v="2017-04-01T00:00:00"/>
    <d v="2017-04-15T00:00:00"/>
    <s v="Saturday"/>
    <d v="1899-12-30T16:27:21"/>
    <d v="1899-12-30T16:00:00"/>
    <n v="1"/>
    <d v="2017-04-15T00:00:00"/>
    <d v="2017-04-01T00:00:00"/>
    <d v="2017-04-15T00:00:00"/>
    <s v="Saturday"/>
    <d v="1899-12-30T16:56:58"/>
    <d v="1899-12-30T17:00:00"/>
    <s v="One Way"/>
  </r>
  <r>
    <n v="1582471"/>
    <s v="Non-RFID Card Member"/>
    <m/>
    <m/>
    <n v="60607"/>
    <s v="UNITED STATES"/>
    <s v="Single Ride"/>
    <n v="11059"/>
    <x v="6"/>
    <n v="43.038719999999998"/>
    <n v="-87.905339999999995"/>
    <x v="14"/>
    <n v="43.05536"/>
    <n v="-87.90504"/>
    <n v="15"/>
    <n v="3"/>
    <n v="2.2999999999999998"/>
    <n v="2.1"/>
    <n v="90"/>
    <n v="-1"/>
    <d v="2017-04-15T00:00:00"/>
    <d v="2017-04-01T00:00:00"/>
    <d v="2017-04-15T00:00:00"/>
    <s v="Saturday"/>
    <d v="1899-12-30T16:27:58"/>
    <d v="1899-12-30T16:00:00"/>
    <n v="1"/>
    <d v="2017-04-15T00:00:00"/>
    <d v="2017-04-01T00:00:00"/>
    <d v="2017-04-15T00:00:00"/>
    <s v="Saturday"/>
    <d v="1899-12-30T16:42:47"/>
    <d v="1899-12-30T17:00:00"/>
    <s v="One Way"/>
  </r>
  <r>
    <n v="1582589"/>
    <s v="Non-RFID Card Member"/>
    <m/>
    <m/>
    <n v="53182"/>
    <s v="UNITED STATES"/>
    <s v="Single Ride"/>
    <n v="209"/>
    <x v="3"/>
    <n v="43.03519"/>
    <n v="-87.907390000000007"/>
    <x v="37"/>
    <n v="43.02948"/>
    <n v="-87.912819999999996"/>
    <n v="68"/>
    <n v="9"/>
    <n v="10.199999999999999"/>
    <n v="9.6999999999999993"/>
    <n v="408"/>
    <n v="-1"/>
    <d v="2017-04-15T00:00:00"/>
    <d v="2017-04-01T00:00:00"/>
    <d v="2017-04-15T00:00:00"/>
    <s v="Saturday"/>
    <d v="1899-12-30T16:47:12"/>
    <d v="1899-12-30T17:00:00"/>
    <n v="1"/>
    <d v="2017-04-15T00:00:00"/>
    <d v="2017-04-01T00:00:00"/>
    <d v="2017-04-15T00:00:00"/>
    <s v="Saturday"/>
    <d v="1899-12-30T17:55:18"/>
    <d v="1899-12-30T18:00:00"/>
    <s v="One Way"/>
  </r>
  <r>
    <n v="1582590"/>
    <s v="Non-RFID Card Member"/>
    <m/>
    <m/>
    <n v="53211"/>
    <s v="UNITED STATES"/>
    <s v="Single Ride"/>
    <n v="11149"/>
    <x v="35"/>
    <n v="43.060250000000003"/>
    <n v="-87.892169999999993"/>
    <x v="25"/>
    <n v="43.074890000000003"/>
    <n v="-87.882810000000006"/>
    <n v="14"/>
    <n v="3"/>
    <n v="2.1"/>
    <n v="2"/>
    <n v="84"/>
    <n v="-1"/>
    <d v="2017-04-15T00:00:00"/>
    <d v="2017-04-01T00:00:00"/>
    <d v="2017-04-15T00:00:00"/>
    <s v="Saturday"/>
    <d v="1899-12-30T16:48:03"/>
    <d v="1899-12-30T17:00:00"/>
    <n v="1"/>
    <d v="2017-04-15T00:00:00"/>
    <d v="2017-04-01T00:00:00"/>
    <d v="2017-04-15T00:00:00"/>
    <s v="Saturday"/>
    <d v="1899-12-30T17:02:39"/>
    <d v="1899-12-30T17:00:00"/>
    <s v="One Way"/>
  </r>
  <r>
    <n v="1583223"/>
    <s v="Non-RFID Card Member"/>
    <m/>
    <m/>
    <n v="53202"/>
    <s v="UNITED STATES"/>
    <s v="Single Ride"/>
    <n v="5443"/>
    <x v="11"/>
    <n v="43.04804"/>
    <n v="-87.896720000000002"/>
    <x v="33"/>
    <n v="43.04804"/>
    <n v="-87.896720000000002"/>
    <n v="42"/>
    <n v="6"/>
    <n v="6.3"/>
    <n v="6"/>
    <n v="252"/>
    <n v="-1"/>
    <d v="2017-04-18T00:00:00"/>
    <d v="2017-04-01T00:00:00"/>
    <d v="2017-04-18T00:00:00"/>
    <s v="Tuesday"/>
    <d v="1899-12-30T16:56:01"/>
    <d v="1899-12-30T17:00:00"/>
    <n v="1"/>
    <d v="2017-04-18T00:00:00"/>
    <d v="2017-04-01T00:00:00"/>
    <d v="2017-04-18T00:00:00"/>
    <s v="Tuesday"/>
    <d v="1899-12-30T17:38:43"/>
    <d v="1899-12-30T18:00:00"/>
    <s v="Round Trip"/>
  </r>
  <r>
    <n v="1588657"/>
    <s v="Non-RFID Card Member"/>
    <m/>
    <m/>
    <n v="53226"/>
    <s v="UNITED STATES"/>
    <s v="Single Ride"/>
    <n v="114"/>
    <x v="42"/>
    <n v="43.060079999999999"/>
    <n v="-88.027349999999998"/>
    <x v="54"/>
    <n v="43.060079999999999"/>
    <n v="-88.027349999999998"/>
    <n v="40"/>
    <n v="6"/>
    <n v="6"/>
    <n v="5.7"/>
    <n v="240"/>
    <n v="-1"/>
    <d v="2017-04-18T00:00:00"/>
    <d v="2017-04-01T00:00:00"/>
    <d v="2017-04-18T00:00:00"/>
    <s v="Tuesday"/>
    <d v="1899-12-30T18:13:23"/>
    <d v="1899-12-30T18:00:00"/>
    <n v="1"/>
    <d v="2017-04-18T00:00:00"/>
    <d v="2017-04-01T00:00:00"/>
    <d v="2017-04-18T00:00:00"/>
    <s v="Tuesday"/>
    <d v="1899-12-30T18:53:11"/>
    <d v="1899-12-30T19:00:00"/>
    <s v="Round Trip"/>
  </r>
  <r>
    <n v="1383604"/>
    <s v="Non-RFID Card Member"/>
    <m/>
    <m/>
    <n v="64114"/>
    <s v="UNITED STATES"/>
    <s v="Single Ride"/>
    <n v="2968"/>
    <x v="6"/>
    <n v="43.038719999999998"/>
    <n v="-87.905339999999995"/>
    <x v="34"/>
    <n v="43.038649999999997"/>
    <n v="-87.921930000000003"/>
    <n v="9"/>
    <n v="3"/>
    <n v="1.4"/>
    <n v="1.3"/>
    <n v="54"/>
    <n v="-1"/>
    <d v="2017-04-18T00:00:00"/>
    <d v="2017-04-01T00:00:00"/>
    <d v="2017-04-18T00:00:00"/>
    <s v="Tuesday"/>
    <d v="1899-12-30T18:33:22"/>
    <d v="1899-12-30T19:00:00"/>
    <n v="1"/>
    <d v="2017-04-18T00:00:00"/>
    <d v="2017-04-01T00:00:00"/>
    <d v="2017-04-18T00:00:00"/>
    <s v="Tuesday"/>
    <d v="1899-12-30T18:42:41"/>
    <d v="1899-12-30T19:00:00"/>
    <s v="One Way"/>
  </r>
  <r>
    <n v="1588693"/>
    <s v="Non-RFID Card Member"/>
    <m/>
    <m/>
    <n v="53103"/>
    <s v="UNITED STATES"/>
    <s v="Single Ride"/>
    <n v="5461"/>
    <x v="41"/>
    <n v="43.031480000000002"/>
    <n v="-87.908169999999998"/>
    <x v="19"/>
    <n v="43.040349999999997"/>
    <n v="-87.920760000000001"/>
    <n v="20"/>
    <n v="3"/>
    <n v="3"/>
    <n v="2.9"/>
    <n v="120"/>
    <n v="-1"/>
    <d v="2017-04-18T00:00:00"/>
    <d v="2017-04-01T00:00:00"/>
    <d v="2017-04-18T00:00:00"/>
    <s v="Tuesday"/>
    <d v="1899-12-30T18:49:00"/>
    <d v="1899-12-30T19:00:00"/>
    <n v="1"/>
    <d v="2017-04-18T00:00:00"/>
    <d v="2017-04-01T00:00:00"/>
    <d v="2017-04-18T00:00:00"/>
    <s v="Tuesday"/>
    <d v="1899-12-30T19:09:35"/>
    <d v="1899-12-30T19:00:00"/>
    <s v="One Way"/>
  </r>
  <r>
    <n v="1588791"/>
    <s v="Non-RFID Card Member"/>
    <m/>
    <m/>
    <m/>
    <s v="UNITED STATES"/>
    <s v="Single Ride"/>
    <n v="995"/>
    <x v="27"/>
    <n v="43.074890000000003"/>
    <n v="-87.882810000000006"/>
    <x v="22"/>
    <n v="43.058010000000003"/>
    <n v="-87.877300000000005"/>
    <n v="21"/>
    <n v="3"/>
    <n v="3.2"/>
    <n v="3"/>
    <n v="126"/>
    <n v="-1"/>
    <d v="2017-04-18T00:00:00"/>
    <d v="2017-04-01T00:00:00"/>
    <d v="2017-04-18T00:00:00"/>
    <s v="Tuesday"/>
    <d v="1899-12-30T20:08:29"/>
    <d v="1899-12-30T20:00:00"/>
    <n v="1"/>
    <d v="2017-04-18T00:00:00"/>
    <d v="2017-04-01T00:00:00"/>
    <d v="2017-04-18T00:00:00"/>
    <s v="Tuesday"/>
    <d v="1899-12-30T20:29:29"/>
    <d v="1899-12-30T20:00:00"/>
    <s v="One Way"/>
  </r>
  <r>
    <n v="1588889"/>
    <s v="Non-RFID Card Member"/>
    <m/>
    <m/>
    <n v="60628"/>
    <s v="UNITED STATES"/>
    <s v="Single Ride"/>
    <n v="5500"/>
    <x v="32"/>
    <n v="43.078530000000001"/>
    <n v="-87.882620000000003"/>
    <x v="13"/>
    <n v="43.078530000000001"/>
    <n v="-87.882620000000003"/>
    <n v="29"/>
    <n v="3"/>
    <n v="4.4000000000000004"/>
    <n v="4.0999999999999996"/>
    <n v="174"/>
    <n v="-1"/>
    <d v="2017-04-18T00:00:00"/>
    <d v="2017-04-01T00:00:00"/>
    <d v="2017-04-18T00:00:00"/>
    <s v="Tuesday"/>
    <d v="1899-12-30T22:07:36"/>
    <d v="1899-12-30T22:00:00"/>
    <n v="1"/>
    <d v="2017-04-18T00:00:00"/>
    <d v="2017-04-01T00:00:00"/>
    <d v="2017-04-18T00:00:00"/>
    <s v="Tuesday"/>
    <d v="1899-12-30T22:36:53"/>
    <d v="1899-12-30T23:00:00"/>
    <s v="Round Trip"/>
  </r>
  <r>
    <n v="1589920"/>
    <s v="Non-RFID Card Member"/>
    <m/>
    <m/>
    <n v="53226"/>
    <s v="UNITED STATES"/>
    <s v="Single Ride"/>
    <n v="5503"/>
    <x v="41"/>
    <n v="43.031480000000002"/>
    <n v="-87.908169999999998"/>
    <x v="28"/>
    <n v="43.045712999999999"/>
    <n v="-87.899756999999994"/>
    <n v="15"/>
    <n v="3"/>
    <n v="2.2999999999999998"/>
    <n v="2.1"/>
    <n v="90"/>
    <n v="-1"/>
    <d v="2017-04-18T00:00:00"/>
    <d v="2017-04-01T00:00:00"/>
    <d v="2017-04-18T00:00:00"/>
    <s v="Tuesday"/>
    <d v="1899-12-30T23:55:23"/>
    <d v="1899-12-31T00:00:00"/>
    <n v="1"/>
    <d v="2017-04-19T00:00:00"/>
    <d v="2017-04-01T00:00:00"/>
    <d v="2017-04-19T00:00:00"/>
    <s v="Wednesday"/>
    <d v="1899-12-30T00:10:57"/>
    <d v="1899-12-30T00:00:00"/>
    <s v="One Way"/>
  </r>
  <r>
    <n v="1456370"/>
    <s v="Non-RFID Card Member"/>
    <m/>
    <m/>
    <n v="60056"/>
    <s v="UNITED STATES"/>
    <s v="Single Ride"/>
    <n v="38"/>
    <x v="24"/>
    <n v="43.040154000000001"/>
    <n v="-87.932113000000001"/>
    <x v="31"/>
    <n v="43.040154000000001"/>
    <n v="-87.932113000000001"/>
    <n v="52"/>
    <n v="6"/>
    <n v="7.8"/>
    <n v="7.4"/>
    <n v="312"/>
    <n v="-1"/>
    <d v="2017-04-19T00:00:00"/>
    <d v="2017-04-01T00:00:00"/>
    <d v="2017-04-19T00:00:00"/>
    <s v="Wednesday"/>
    <d v="1899-12-30T00:49:45"/>
    <d v="1899-12-30T01:00:00"/>
    <n v="1"/>
    <d v="2017-04-19T00:00:00"/>
    <d v="2017-04-01T00:00:00"/>
    <d v="2017-04-19T00:00:00"/>
    <s v="Wednesday"/>
    <d v="1899-12-30T01:41:55"/>
    <d v="1899-12-30T02:00:00"/>
    <s v="Round Trip"/>
  </r>
  <r>
    <n v="1246511"/>
    <s v="Non-RFID Card Member"/>
    <m/>
    <m/>
    <n v="53202"/>
    <s v="UNITED STATES"/>
    <s v="Single Ride"/>
    <n v="362"/>
    <x v="12"/>
    <n v="43.052460000000004"/>
    <n v="-87.891000000000005"/>
    <x v="11"/>
    <n v="43.052460000000004"/>
    <n v="-87.891000000000005"/>
    <n v="18"/>
    <n v="3"/>
    <n v="2.7"/>
    <n v="2.6"/>
    <n v="108"/>
    <n v="-1"/>
    <d v="2017-04-19T00:00:00"/>
    <d v="2017-04-01T00:00:00"/>
    <d v="2017-04-19T00:00:00"/>
    <s v="Wednesday"/>
    <d v="1899-12-30T11:09:55"/>
    <d v="1899-12-30T11:00:00"/>
    <n v="1"/>
    <d v="2017-04-19T00:00:00"/>
    <d v="2017-04-01T00:00:00"/>
    <d v="2017-04-19T00:00:00"/>
    <s v="Wednesday"/>
    <d v="1899-12-30T11:27:39"/>
    <d v="1899-12-30T11:00:00"/>
    <s v="Round Trip"/>
  </r>
  <r>
    <n v="1590362"/>
    <s v="Non-RFID Card Member"/>
    <m/>
    <m/>
    <n v="53207"/>
    <s v="UNITED STATES"/>
    <s v="Single Ride"/>
    <n v="11161"/>
    <x v="33"/>
    <n v="43.004728999999998"/>
    <n v="-87.905463999999995"/>
    <x v="37"/>
    <n v="43.02948"/>
    <n v="-87.912819999999996"/>
    <n v="12"/>
    <n v="3"/>
    <n v="1.8"/>
    <n v="1.7"/>
    <n v="72"/>
    <n v="-1"/>
    <d v="2017-04-19T00:00:00"/>
    <d v="2017-04-01T00:00:00"/>
    <d v="2017-04-19T00:00:00"/>
    <s v="Wednesday"/>
    <d v="1899-12-30T15:40:30"/>
    <d v="1899-12-30T16:00:00"/>
    <n v="1"/>
    <d v="2017-04-19T00:00:00"/>
    <d v="2017-04-01T00:00:00"/>
    <d v="2017-04-19T00:00:00"/>
    <s v="Wednesday"/>
    <d v="1899-12-30T15:52:29"/>
    <d v="1899-12-30T16:00:00"/>
    <s v="One Way"/>
  </r>
  <r>
    <n v="1211746"/>
    <s v="Non-RFID Card Member"/>
    <m/>
    <m/>
    <n v="53204"/>
    <s v="UNITED STATES"/>
    <s v="Single Ride"/>
    <n v="5428"/>
    <x v="37"/>
    <n v="43.036900000000003"/>
    <n v="-87.89667"/>
    <x v="41"/>
    <n v="43.031320000000001"/>
    <n v="-87.904259999999994"/>
    <n v="4"/>
    <n v="0"/>
    <n v="0.6"/>
    <n v="0.6"/>
    <n v="24"/>
    <n v="-1"/>
    <d v="2017-04-19T00:00:00"/>
    <d v="2017-04-01T00:00:00"/>
    <d v="2017-04-19T00:00:00"/>
    <s v="Wednesday"/>
    <d v="1899-12-30T19:04:13"/>
    <d v="1899-12-30T19:00:00"/>
    <n v="1"/>
    <d v="2017-04-19T00:00:00"/>
    <d v="2017-04-01T00:00:00"/>
    <d v="2017-04-19T00:00:00"/>
    <s v="Wednesday"/>
    <d v="1899-12-30T19:08:58"/>
    <d v="1899-12-30T19:00:00"/>
    <s v="One Way"/>
  </r>
  <r>
    <n v="1198458"/>
    <s v="Non-RFID Card Member"/>
    <m/>
    <m/>
    <n v="53207"/>
    <s v="UNITED STATES"/>
    <s v="Single Ride"/>
    <n v="11148"/>
    <x v="7"/>
    <n v="43.038245000000003"/>
    <n v="-87.914811999999998"/>
    <x v="8"/>
    <n v="43.038245000000003"/>
    <n v="-87.914811999999998"/>
    <n v="0"/>
    <n v="0"/>
    <n v="0"/>
    <n v="0"/>
    <n v="0"/>
    <n v="-1"/>
    <d v="2017-04-20T00:00:00"/>
    <d v="2017-04-01T00:00:00"/>
    <d v="2017-04-20T00:00:00"/>
    <s v="Thursday"/>
    <d v="1899-12-30T12:35:18"/>
    <d v="1899-12-30T13:00:00"/>
    <n v="1"/>
    <d v="2017-04-20T00:00:00"/>
    <d v="2017-04-01T00:00:00"/>
    <d v="2017-04-20T00:00:00"/>
    <s v="Thursday"/>
    <d v="1899-12-30T12:35:26"/>
    <d v="1899-12-30T13:00:00"/>
    <s v="Round Trip"/>
  </r>
  <r>
    <n v="1591462"/>
    <s v="Non-RFID Card Member"/>
    <m/>
    <m/>
    <n v="84103"/>
    <s v="UNITED STATES"/>
    <s v="Single Ride"/>
    <n v="22"/>
    <x v="3"/>
    <n v="43.03519"/>
    <n v="-87.907390000000007"/>
    <x v="4"/>
    <n v="43.042490000000001"/>
    <n v="-87.909959999999998"/>
    <n v="33"/>
    <n v="3"/>
    <n v="5"/>
    <n v="4.7"/>
    <n v="198"/>
    <n v="-1"/>
    <d v="2017-04-20T00:00:00"/>
    <d v="2017-04-01T00:00:00"/>
    <d v="2017-04-20T00:00:00"/>
    <s v="Thursday"/>
    <d v="1899-12-30T16:07:00"/>
    <d v="1899-12-30T16:00:00"/>
    <n v="1"/>
    <d v="2017-04-20T00:00:00"/>
    <d v="2017-04-01T00:00:00"/>
    <d v="2017-04-20T00:00:00"/>
    <s v="Thursday"/>
    <d v="1899-12-30T16:40:37"/>
    <d v="1899-12-30T17:00:00"/>
    <s v="One Way"/>
  </r>
  <r>
    <n v="1591742"/>
    <s v="Non-RFID Card Member"/>
    <m/>
    <m/>
    <n v="53018"/>
    <s v="UNITED STATES"/>
    <s v="Single Ride"/>
    <n v="28"/>
    <x v="16"/>
    <n v="43.03913"/>
    <n v="-87.916150000000002"/>
    <x v="11"/>
    <n v="43.052460000000004"/>
    <n v="-87.891000000000005"/>
    <n v="24"/>
    <n v="3"/>
    <n v="3.6"/>
    <n v="3.4"/>
    <n v="144"/>
    <n v="-1"/>
    <d v="2017-04-20T00:00:00"/>
    <d v="2017-04-01T00:00:00"/>
    <d v="2017-04-20T00:00:00"/>
    <s v="Thursday"/>
    <d v="1899-12-30T20:34:28"/>
    <d v="1899-12-30T21:00:00"/>
    <n v="1"/>
    <d v="2017-04-20T00:00:00"/>
    <d v="2017-04-01T00:00:00"/>
    <d v="2017-04-20T00:00:00"/>
    <s v="Thursday"/>
    <d v="1899-12-30T20:58:10"/>
    <d v="1899-12-30T21:00:00"/>
    <s v="One Way"/>
  </r>
  <r>
    <n v="1591764"/>
    <s v="Non-RFID Card Member"/>
    <m/>
    <m/>
    <n v="53215"/>
    <s v="UNITED STATES"/>
    <s v="Single Ride"/>
    <n v="9"/>
    <x v="25"/>
    <n v="43.058010000000003"/>
    <n v="-87.877300000000005"/>
    <x v="22"/>
    <n v="43.058010000000003"/>
    <n v="-87.877300000000005"/>
    <n v="38"/>
    <n v="6"/>
    <n v="5.7"/>
    <n v="5.4"/>
    <n v="228"/>
    <n v="-1"/>
    <d v="2017-04-20T00:00:00"/>
    <d v="2017-04-01T00:00:00"/>
    <d v="2017-04-20T00:00:00"/>
    <s v="Thursday"/>
    <d v="1899-12-30T21:15:50"/>
    <d v="1899-12-30T21:00:00"/>
    <n v="1"/>
    <d v="2017-04-20T00:00:00"/>
    <d v="2017-04-01T00:00:00"/>
    <d v="2017-04-20T00:00:00"/>
    <s v="Thursday"/>
    <d v="1899-12-30T21:53:21"/>
    <d v="1899-12-30T22:00:00"/>
    <s v="Round Trip"/>
  </r>
  <r>
    <n v="1556816"/>
    <s v="Non-RFID Card Member"/>
    <m/>
    <m/>
    <n v="53221"/>
    <s v="UNITED STATES"/>
    <s v="Single Ride"/>
    <n v="11075"/>
    <x v="29"/>
    <n v="43.052549999999997"/>
    <n v="-87.909329999999997"/>
    <x v="50"/>
    <n v="43.05847"/>
    <n v="-87.898079999999993"/>
    <n v="5"/>
    <n v="3"/>
    <n v="0.8"/>
    <n v="0.7"/>
    <n v="30"/>
    <n v="-1"/>
    <d v="2017-04-21T00:00:00"/>
    <d v="2017-04-01T00:00:00"/>
    <d v="2017-04-21T00:00:00"/>
    <s v="Friday"/>
    <d v="1899-12-30T07:56:50"/>
    <d v="1899-12-30T08:00:00"/>
    <n v="1"/>
    <d v="2017-04-21T00:00:00"/>
    <d v="2017-04-01T00:00:00"/>
    <d v="2017-04-21T00:00:00"/>
    <s v="Friday"/>
    <d v="1899-12-30T08:01:52"/>
    <d v="1899-12-30T08:00:00"/>
    <s v="One Way"/>
  </r>
  <r>
    <n v="1592284"/>
    <s v="Non-RFID Card Member"/>
    <m/>
    <m/>
    <n v="53226"/>
    <s v="UNITED STATES"/>
    <s v="Single Ride"/>
    <n v="5447"/>
    <x v="44"/>
    <n v="43.060296999999998"/>
    <n v="-87.913150000000002"/>
    <x v="14"/>
    <n v="43.05536"/>
    <n v="-87.90504"/>
    <n v="10"/>
    <n v="3"/>
    <n v="1.5"/>
    <n v="1.4"/>
    <n v="60"/>
    <n v="-1"/>
    <d v="2017-04-21T00:00:00"/>
    <d v="2017-04-01T00:00:00"/>
    <d v="2017-04-21T00:00:00"/>
    <s v="Friday"/>
    <d v="1899-12-30T12:31:59"/>
    <d v="1899-12-30T13:00:00"/>
    <n v="1"/>
    <d v="2017-04-21T00:00:00"/>
    <d v="2017-04-01T00:00:00"/>
    <d v="2017-04-21T00:00:00"/>
    <s v="Friday"/>
    <d v="1899-12-30T12:41:14"/>
    <d v="1899-12-30T13:00:00"/>
    <s v="One Way"/>
  </r>
  <r>
    <n v="1592423"/>
    <s v="Non-RFID Card Member"/>
    <m/>
    <m/>
    <n v="54141"/>
    <s v="UNITED STATES"/>
    <s v="Single Ride"/>
    <n v="38"/>
    <x v="24"/>
    <n v="43.040154000000001"/>
    <n v="-87.932113000000001"/>
    <x v="31"/>
    <n v="43.040154000000001"/>
    <n v="-87.932113000000001"/>
    <n v="0"/>
    <n v="0"/>
    <n v="0"/>
    <n v="0"/>
    <n v="0"/>
    <n v="-1"/>
    <d v="2017-04-21T00:00:00"/>
    <d v="2017-04-01T00:00:00"/>
    <d v="2017-04-21T00:00:00"/>
    <s v="Friday"/>
    <d v="1899-12-30T13:55:34"/>
    <d v="1899-12-30T14:00:00"/>
    <n v="1"/>
    <d v="2017-04-21T00:00:00"/>
    <d v="2017-04-01T00:00:00"/>
    <d v="2017-04-21T00:00:00"/>
    <s v="Friday"/>
    <d v="1899-12-30T13:55:59"/>
    <d v="1899-12-30T14:00:00"/>
    <s v="Round Trip"/>
  </r>
  <r>
    <n v="1395478"/>
    <s v="Non-RFID Card Member"/>
    <m/>
    <m/>
    <n v="53233"/>
    <s v="UNITED STATES"/>
    <s v="Single Ride"/>
    <n v="5569"/>
    <x v="13"/>
    <n v="43.038649999999997"/>
    <n v="-87.921930000000003"/>
    <x v="6"/>
    <n v="43.03519"/>
    <n v="-87.907390000000007"/>
    <n v="22"/>
    <n v="3"/>
    <n v="3.3"/>
    <n v="3.1"/>
    <n v="132"/>
    <n v="-1"/>
    <d v="2017-04-21T00:00:00"/>
    <d v="2017-04-01T00:00:00"/>
    <d v="2017-04-21T00:00:00"/>
    <s v="Friday"/>
    <d v="1899-12-30T15:08:44"/>
    <d v="1899-12-30T15:00:00"/>
    <n v="1"/>
    <d v="2017-04-21T00:00:00"/>
    <d v="2017-04-01T00:00:00"/>
    <d v="2017-04-21T00:00:00"/>
    <s v="Friday"/>
    <d v="1899-12-30T15:30:15"/>
    <d v="1899-12-30T16:00:00"/>
    <s v="One Way"/>
  </r>
  <r>
    <n v="1592786"/>
    <s v="Non-RFID Card Member"/>
    <m/>
    <m/>
    <n v="53211"/>
    <s v="UNITED STATES"/>
    <s v="Single Ride"/>
    <n v="5466"/>
    <x v="53"/>
    <n v="43.074655999999997"/>
    <n v="-87.889011999999994"/>
    <x v="55"/>
    <n v="43.074655999999997"/>
    <n v="-87.889011999999994"/>
    <n v="110"/>
    <n v="12"/>
    <n v="16.5"/>
    <n v="15.7"/>
    <n v="660"/>
    <n v="-1"/>
    <d v="2017-04-21T00:00:00"/>
    <d v="2017-04-01T00:00:00"/>
    <d v="2017-04-21T00:00:00"/>
    <s v="Friday"/>
    <d v="1899-12-30T18:25:40"/>
    <d v="1899-12-30T18:00:00"/>
    <n v="1"/>
    <d v="2017-04-21T00:00:00"/>
    <d v="2017-04-01T00:00:00"/>
    <d v="2017-04-21T00:00:00"/>
    <s v="Friday"/>
    <d v="1899-12-30T20:15:01"/>
    <d v="1899-12-30T20:00:00"/>
    <s v="Round Trip"/>
  </r>
  <r>
    <n v="1592793"/>
    <s v="Non-RFID Card Member"/>
    <m/>
    <m/>
    <n v="54130"/>
    <s v="UNITED STATES"/>
    <s v="Single Ride"/>
    <n v="997"/>
    <x v="25"/>
    <n v="43.058010000000003"/>
    <n v="-87.877300000000005"/>
    <x v="22"/>
    <n v="43.058010000000003"/>
    <n v="-87.877300000000005"/>
    <n v="27"/>
    <n v="3"/>
    <n v="4.0999999999999996"/>
    <n v="3.8"/>
    <n v="162"/>
    <n v="-1"/>
    <d v="2017-04-21T00:00:00"/>
    <d v="2017-04-01T00:00:00"/>
    <d v="2017-04-21T00:00:00"/>
    <s v="Friday"/>
    <d v="1899-12-30T18:31:39"/>
    <d v="1899-12-30T19:00:00"/>
    <n v="1"/>
    <d v="2017-04-21T00:00:00"/>
    <d v="2017-04-01T00:00:00"/>
    <d v="2017-04-21T00:00:00"/>
    <s v="Friday"/>
    <d v="1899-12-30T18:58:04"/>
    <d v="1899-12-30T19:00:00"/>
    <s v="Round Trip"/>
  </r>
  <r>
    <n v="1593112"/>
    <s v="Non-RFID Card Member"/>
    <m/>
    <m/>
    <n v="53202"/>
    <s v="UNITED STATES"/>
    <s v="Single Ride"/>
    <n v="361"/>
    <x v="12"/>
    <n v="43.052460000000004"/>
    <n v="-87.891000000000005"/>
    <x v="10"/>
    <n v="43.058619999999998"/>
    <n v="-87.885319999999993"/>
    <n v="4"/>
    <n v="0"/>
    <n v="0.6"/>
    <n v="0.6"/>
    <n v="24"/>
    <n v="-1"/>
    <d v="2017-04-21T00:00:00"/>
    <d v="2017-04-01T00:00:00"/>
    <d v="2017-04-21T00:00:00"/>
    <s v="Friday"/>
    <d v="1899-12-30T23:57:07"/>
    <d v="1899-12-31T00:00:00"/>
    <n v="1"/>
    <d v="2017-04-22T00:00:00"/>
    <d v="2017-04-01T00:00:00"/>
    <d v="2017-04-22T00:00:00"/>
    <s v="Saturday"/>
    <d v="1899-12-30T00:01:15"/>
    <d v="1899-12-30T00:00:00"/>
    <s v="One Way"/>
  </r>
  <r>
    <n v="1603181"/>
    <s v="Non-RFID Card Member"/>
    <m/>
    <m/>
    <n v="55372"/>
    <s v="UNITED STATES"/>
    <s v="Single Ride"/>
    <n v="5494"/>
    <x v="25"/>
    <n v="43.058010000000003"/>
    <n v="-87.877300000000005"/>
    <x v="10"/>
    <n v="43.058619999999998"/>
    <n v="-87.885319999999993"/>
    <n v="22"/>
    <n v="3"/>
    <n v="3.3"/>
    <n v="3.1"/>
    <n v="132"/>
    <n v="-1"/>
    <d v="2017-04-29T00:00:00"/>
    <d v="2017-04-01T00:00:00"/>
    <d v="2017-04-29T00:00:00"/>
    <s v="Saturday"/>
    <d v="1899-12-30T12:23:20"/>
    <d v="1899-12-30T12:00:00"/>
    <n v="1"/>
    <d v="2017-04-29T00:00:00"/>
    <d v="2017-04-01T00:00:00"/>
    <d v="2017-04-29T00:00:00"/>
    <s v="Saturday"/>
    <d v="1899-12-30T12:45:01"/>
    <d v="1899-12-30T13:00:00"/>
    <s v="One Way"/>
  </r>
  <r>
    <n v="1604305"/>
    <s v="Non-RFID Card Member"/>
    <m/>
    <m/>
    <n v="53511"/>
    <s v="UNITED STATES"/>
    <s v="Single Ride"/>
    <n v="11059"/>
    <x v="4"/>
    <n v="43.04824"/>
    <n v="-87.904970000000006"/>
    <x v="33"/>
    <n v="43.04804"/>
    <n v="-87.896720000000002"/>
    <n v="7"/>
    <n v="3"/>
    <n v="1.1000000000000001"/>
    <n v="1"/>
    <n v="42"/>
    <n v="-1"/>
    <d v="2017-04-29T00:00:00"/>
    <d v="2017-04-01T00:00:00"/>
    <d v="2017-04-29T00:00:00"/>
    <s v="Saturday"/>
    <d v="1899-12-30T23:19:24"/>
    <d v="1899-12-30T23:00:00"/>
    <n v="1"/>
    <d v="2017-04-29T00:00:00"/>
    <d v="2017-04-01T00:00:00"/>
    <d v="2017-04-29T00:00:00"/>
    <s v="Saturday"/>
    <d v="1899-12-30T23:26:56"/>
    <d v="1899-12-30T23:00:00"/>
    <s v="One Way"/>
  </r>
  <r>
    <n v="1598835"/>
    <s v="Non-RFID Card Member"/>
    <m/>
    <m/>
    <n v="53207"/>
    <s v="UNITED STATES"/>
    <s v="Single Ride"/>
    <n v="136"/>
    <x v="33"/>
    <n v="43.004728999999998"/>
    <n v="-87.905463999999995"/>
    <x v="6"/>
    <n v="43.03519"/>
    <n v="-87.907390000000007"/>
    <n v="17"/>
    <n v="3"/>
    <n v="2.6"/>
    <n v="2.4"/>
    <n v="102"/>
    <n v="-1"/>
    <d v="2017-04-25T00:00:00"/>
    <d v="2017-04-01T00:00:00"/>
    <d v="2017-04-25T00:00:00"/>
    <s v="Tuesday"/>
    <d v="1899-12-30T08:16:49"/>
    <d v="1899-12-30T08:00:00"/>
    <n v="1"/>
    <d v="2017-04-25T00:00:00"/>
    <d v="2017-04-01T00:00:00"/>
    <d v="2017-04-25T00:00:00"/>
    <s v="Tuesday"/>
    <d v="1899-12-30T08:33:30"/>
    <d v="1899-12-30T09:00:00"/>
    <s v="One Way"/>
  </r>
  <r>
    <n v="1572160"/>
    <s v="Non-RFID Card Member"/>
    <m/>
    <m/>
    <n v="53202"/>
    <s v="UNITED STATES"/>
    <s v="Single Ride"/>
    <n v="5478"/>
    <x v="5"/>
    <n v="43.031320000000001"/>
    <n v="-87.904259999999994"/>
    <x v="41"/>
    <n v="43.031320000000001"/>
    <n v="-87.904259999999994"/>
    <n v="43"/>
    <n v="6"/>
    <n v="6.5"/>
    <n v="6.1"/>
    <n v="258"/>
    <n v="-1"/>
    <d v="2017-04-25T00:00:00"/>
    <d v="2017-04-01T00:00:00"/>
    <d v="2017-04-25T00:00:00"/>
    <s v="Tuesday"/>
    <d v="1899-12-30T10:36:52"/>
    <d v="1899-12-30T11:00:00"/>
    <n v="1"/>
    <d v="2017-04-25T00:00:00"/>
    <d v="2017-04-01T00:00:00"/>
    <d v="2017-04-25T00:00:00"/>
    <s v="Tuesday"/>
    <d v="1899-12-30T11:19:10"/>
    <d v="1899-12-30T11:00:00"/>
    <s v="Round Trip"/>
  </r>
  <r>
    <n v="1599244"/>
    <s v="Non-RFID Card Member"/>
    <m/>
    <m/>
    <n v="53213"/>
    <s v="UNITED STATES"/>
    <s v="Single Ride"/>
    <n v="11065"/>
    <x v="24"/>
    <n v="43.040154000000001"/>
    <n v="-87.932113000000001"/>
    <x v="52"/>
    <n v="43.041646999999998"/>
    <n v="-87.927257999999995"/>
    <n v="45"/>
    <n v="6"/>
    <n v="6.8"/>
    <n v="6.4"/>
    <n v="270"/>
    <n v="-1"/>
    <d v="2017-04-25T00:00:00"/>
    <d v="2017-04-01T00:00:00"/>
    <d v="2017-04-25T00:00:00"/>
    <s v="Tuesday"/>
    <d v="1899-12-30T15:12:49"/>
    <d v="1899-12-30T15:00:00"/>
    <n v="1"/>
    <d v="2017-04-25T00:00:00"/>
    <d v="2017-04-01T00:00:00"/>
    <d v="2017-04-25T00:00:00"/>
    <s v="Tuesday"/>
    <d v="1899-12-30T15:57:05"/>
    <d v="1899-12-30T16:00:00"/>
    <s v="One Way"/>
  </r>
  <r>
    <n v="1598293"/>
    <s v="Non-RFID Card Member"/>
    <m/>
    <m/>
    <n v="53221"/>
    <s v="UNITED STATES"/>
    <s v="Single Ride"/>
    <n v="11080"/>
    <x v="27"/>
    <n v="43.074890000000003"/>
    <n v="-87.882810000000006"/>
    <x v="25"/>
    <n v="43.074890000000003"/>
    <n v="-87.882810000000006"/>
    <n v="32"/>
    <n v="3"/>
    <n v="4.8"/>
    <n v="4.5999999999999996"/>
    <n v="192"/>
    <n v="-1"/>
    <d v="2017-04-25T00:00:00"/>
    <d v="2017-04-01T00:00:00"/>
    <d v="2017-04-25T00:00:00"/>
    <s v="Tuesday"/>
    <d v="1899-12-30T15:26:51"/>
    <d v="1899-12-30T15:00:00"/>
    <n v="1"/>
    <d v="2017-04-25T00:00:00"/>
    <d v="2017-04-01T00:00:00"/>
    <d v="2017-04-25T00:00:00"/>
    <s v="Tuesday"/>
    <d v="1899-12-30T15:58:58"/>
    <d v="1899-12-30T16:00:00"/>
    <s v="Round Trip"/>
  </r>
  <r>
    <n v="1599329"/>
    <s v="Non-RFID Card Member"/>
    <m/>
    <m/>
    <n v="53151"/>
    <s v="UNITED STATES"/>
    <s v="Single Ride"/>
    <n v="5468"/>
    <x v="4"/>
    <n v="43.04824"/>
    <n v="-87.904970000000006"/>
    <x v="31"/>
    <n v="43.040154000000001"/>
    <n v="-87.932113000000001"/>
    <n v="140"/>
    <n v="15"/>
    <n v="18"/>
    <n v="17.100000000000001"/>
    <n v="720"/>
    <n v="-1"/>
    <d v="2017-04-25T00:00:00"/>
    <d v="2017-04-01T00:00:00"/>
    <d v="2017-04-25T00:00:00"/>
    <s v="Tuesday"/>
    <d v="1899-12-30T16:32:41"/>
    <d v="1899-12-30T17:00:00"/>
    <n v="1"/>
    <d v="2017-04-25T00:00:00"/>
    <d v="2017-04-01T00:00:00"/>
    <d v="2017-04-25T00:00:00"/>
    <s v="Tuesday"/>
    <d v="1899-12-30T18:52:36"/>
    <d v="1899-12-30T19:00:00"/>
    <s v="One Way"/>
  </r>
  <r>
    <n v="1599438"/>
    <s v="Non-RFID Card Member"/>
    <m/>
    <m/>
    <n v="53215"/>
    <s v="UNITED STATES"/>
    <s v="Single Ride"/>
    <n v="182"/>
    <x v="36"/>
    <n v="43.069021999999997"/>
    <n v="-87.887940999999998"/>
    <x v="38"/>
    <n v="43.069021999999997"/>
    <n v="-87.887940999999998"/>
    <n v="42"/>
    <n v="6"/>
    <n v="6.3"/>
    <n v="6"/>
    <n v="252"/>
    <n v="-1"/>
    <d v="2017-04-25T00:00:00"/>
    <d v="2017-04-01T00:00:00"/>
    <d v="2017-04-25T00:00:00"/>
    <s v="Tuesday"/>
    <d v="1899-12-30T18:20:15"/>
    <d v="1899-12-30T18:00:00"/>
    <n v="1"/>
    <d v="2017-04-25T00:00:00"/>
    <d v="2017-04-01T00:00:00"/>
    <d v="2017-04-25T00:00:00"/>
    <s v="Tuesday"/>
    <d v="1899-12-30T19:02:42"/>
    <d v="1899-12-30T19:00:00"/>
    <s v="Round Trip"/>
  </r>
  <r>
    <n v="1599496"/>
    <s v="Non-RFID Card Member"/>
    <m/>
    <m/>
    <n v="53212"/>
    <s v="UNITED STATES"/>
    <s v="Single Ride"/>
    <n v="5441"/>
    <x v="0"/>
    <n v="43.042490000000001"/>
    <n v="-87.909959999999998"/>
    <x v="50"/>
    <n v="43.05847"/>
    <n v="-87.898079999999993"/>
    <n v="12"/>
    <n v="3"/>
    <n v="1.8"/>
    <n v="1.7"/>
    <n v="72"/>
    <n v="-1"/>
    <d v="2017-04-25T00:00:00"/>
    <d v="2017-04-01T00:00:00"/>
    <d v="2017-04-25T00:00:00"/>
    <s v="Tuesday"/>
    <d v="1899-12-30T19:17:42"/>
    <d v="1899-12-30T19:00:00"/>
    <n v="1"/>
    <d v="2017-04-25T00:00:00"/>
    <d v="2017-04-01T00:00:00"/>
    <d v="2017-04-25T00:00:00"/>
    <s v="Tuesday"/>
    <d v="1899-12-30T19:29:07"/>
    <d v="1899-12-30T19:00:00"/>
    <s v="One Way"/>
  </r>
  <r>
    <n v="1599525"/>
    <s v="Non-RFID Card Member"/>
    <m/>
    <m/>
    <n v="53185"/>
    <s v="UNITED STATES"/>
    <s v="Single Ride"/>
    <n v="5549"/>
    <x v="30"/>
    <n v="43.045712999999999"/>
    <n v="-87.899756999999994"/>
    <x v="28"/>
    <n v="43.045712999999999"/>
    <n v="-87.899756999999994"/>
    <n v="21"/>
    <n v="3"/>
    <n v="3.2"/>
    <n v="3"/>
    <n v="126"/>
    <n v="-1"/>
    <d v="2017-04-25T00:00:00"/>
    <d v="2017-04-01T00:00:00"/>
    <d v="2017-04-25T00:00:00"/>
    <s v="Tuesday"/>
    <d v="1899-12-30T19:46:21"/>
    <d v="1899-12-30T20:00:00"/>
    <n v="1"/>
    <d v="2017-04-25T00:00:00"/>
    <d v="2017-04-01T00:00:00"/>
    <d v="2017-04-25T00:00:00"/>
    <s v="Tuesday"/>
    <d v="1899-12-30T20:07:15"/>
    <d v="1899-12-30T20:00:00"/>
    <s v="Round Trip"/>
  </r>
  <r>
    <n v="1598208"/>
    <s v="Non-RFID Card Member"/>
    <m/>
    <m/>
    <n v="98034"/>
    <s v="UNITED STATES"/>
    <s v="Single Ride"/>
    <n v="5474"/>
    <x v="0"/>
    <n v="43.042490000000001"/>
    <n v="-87.909959999999998"/>
    <x v="31"/>
    <n v="43.040154000000001"/>
    <n v="-87.932113000000001"/>
    <n v="14"/>
    <n v="3"/>
    <n v="2.1"/>
    <n v="2"/>
    <n v="84"/>
    <n v="-1"/>
    <d v="2017-04-25T00:00:00"/>
    <d v="2017-04-01T00:00:00"/>
    <d v="2017-04-25T00:00:00"/>
    <s v="Tuesday"/>
    <d v="1899-12-30T21:06:52"/>
    <d v="1899-12-30T21:00:00"/>
    <n v="1"/>
    <d v="2017-04-25T00:00:00"/>
    <d v="2017-04-01T00:00:00"/>
    <d v="2017-04-25T00:00:00"/>
    <s v="Tuesday"/>
    <d v="1899-12-30T21:20:40"/>
    <d v="1899-12-30T21:00:00"/>
    <s v="One Way"/>
  </r>
  <r>
    <n v="1017173"/>
    <s v="Non-RFID Card Member"/>
    <m/>
    <m/>
    <n v="53202"/>
    <s v="UNITED STATES"/>
    <s v="Single Ride"/>
    <n v="11074"/>
    <x v="23"/>
    <n v="43.053040000000003"/>
    <n v="-87.897660000000002"/>
    <x v="4"/>
    <n v="43.042490000000001"/>
    <n v="-87.909959999999998"/>
    <n v="7"/>
    <n v="3"/>
    <n v="1.1000000000000001"/>
    <n v="1"/>
    <n v="42"/>
    <n v="-1"/>
    <d v="2017-04-26T00:00:00"/>
    <d v="2017-04-01T00:00:00"/>
    <d v="2017-04-26T00:00:00"/>
    <s v="Wednesday"/>
    <d v="1899-12-30T06:29:33"/>
    <d v="1899-12-30T06:00:00"/>
    <n v="1"/>
    <d v="2017-04-26T00:00:00"/>
    <d v="2017-04-01T00:00:00"/>
    <d v="2017-04-26T00:00:00"/>
    <s v="Wednesday"/>
    <d v="1899-12-30T06:36:19"/>
    <d v="1899-12-30T07:00:00"/>
    <s v="One Way"/>
  </r>
  <r>
    <n v="1599356"/>
    <s v="Non-RFID Card Member"/>
    <m/>
    <m/>
    <n v="60614"/>
    <s v="UNITED STATES"/>
    <s v="Single Ride"/>
    <n v="78"/>
    <x v="30"/>
    <n v="43.045712999999999"/>
    <n v="-87.899756999999994"/>
    <x v="11"/>
    <n v="43.052460000000004"/>
    <n v="-87.891000000000005"/>
    <n v="16"/>
    <n v="3"/>
    <n v="2.4"/>
    <n v="2.2999999999999998"/>
    <n v="96"/>
    <n v="-1"/>
    <d v="2017-04-26T00:00:00"/>
    <d v="2017-04-01T00:00:00"/>
    <d v="2017-04-26T00:00:00"/>
    <s v="Wednesday"/>
    <d v="1899-12-30T08:59:11"/>
    <d v="1899-12-30T09:00:00"/>
    <n v="1"/>
    <d v="2017-04-26T00:00:00"/>
    <d v="2017-04-01T00:00:00"/>
    <d v="2017-04-26T00:00:00"/>
    <s v="Wednesday"/>
    <d v="1899-12-30T09:15:44"/>
    <d v="1899-12-30T09:00:00"/>
    <s v="One Way"/>
  </r>
  <r>
    <n v="1590153"/>
    <s v="Non-RFID Card Member"/>
    <m/>
    <m/>
    <n v="53211"/>
    <s v="UNITED STATES"/>
    <s v="Single Ride"/>
    <n v="82"/>
    <x v="10"/>
    <n v="43.060786"/>
    <n v="-87.883825999999999"/>
    <x v="20"/>
    <n v="43.077359999999999"/>
    <n v="-87.880769999999998"/>
    <n v="10"/>
    <n v="3"/>
    <n v="1.5"/>
    <n v="1.4"/>
    <n v="60"/>
    <n v="-1"/>
    <d v="2017-04-26T00:00:00"/>
    <d v="2017-04-01T00:00:00"/>
    <d v="2017-04-26T00:00:00"/>
    <s v="Wednesday"/>
    <d v="1899-12-30T09:28:16"/>
    <d v="1899-12-30T09:00:00"/>
    <n v="1"/>
    <d v="2017-04-26T00:00:00"/>
    <d v="2017-04-01T00:00:00"/>
    <d v="2017-04-26T00:00:00"/>
    <s v="Wednesday"/>
    <d v="1899-12-30T09:38:43"/>
    <d v="1899-12-30T10:00:00"/>
    <s v="One Way"/>
  </r>
  <r>
    <n v="1143921"/>
    <s v="Non-RFID Card Member"/>
    <m/>
    <m/>
    <n v="53202"/>
    <s v="UNITED STATES"/>
    <s v="Single Ride"/>
    <n v="995"/>
    <x v="12"/>
    <n v="43.052460000000004"/>
    <n v="-87.891000000000005"/>
    <x v="11"/>
    <n v="43.052460000000004"/>
    <n v="-87.891000000000005"/>
    <n v="20"/>
    <n v="3"/>
    <n v="3"/>
    <n v="2.9"/>
    <n v="120"/>
    <n v="-1"/>
    <d v="2017-04-26T00:00:00"/>
    <d v="2017-04-01T00:00:00"/>
    <d v="2017-04-26T00:00:00"/>
    <s v="Wednesday"/>
    <d v="1899-12-30T16:04:03"/>
    <d v="1899-12-30T16:00:00"/>
    <n v="1"/>
    <d v="2017-04-26T00:00:00"/>
    <d v="2017-04-01T00:00:00"/>
    <d v="2017-04-26T00:00:00"/>
    <s v="Wednesday"/>
    <d v="1899-12-30T16:24:50"/>
    <d v="1899-12-30T16:00:00"/>
    <s v="Round Trip"/>
  </r>
  <r>
    <n v="1600230"/>
    <s v="Non-RFID Card Member"/>
    <m/>
    <m/>
    <n v="53208"/>
    <s v="UNITED STATES"/>
    <s v="Single Ride"/>
    <n v="5583"/>
    <x v="34"/>
    <n v="43.02948"/>
    <n v="-87.912819999999996"/>
    <x v="37"/>
    <n v="43.02948"/>
    <n v="-87.912819999999996"/>
    <n v="28"/>
    <n v="3"/>
    <n v="4.2"/>
    <n v="4"/>
    <n v="168"/>
    <n v="-1"/>
    <d v="2017-04-26T00:00:00"/>
    <d v="2017-04-01T00:00:00"/>
    <d v="2017-04-26T00:00:00"/>
    <s v="Wednesday"/>
    <d v="1899-12-30T16:39:38"/>
    <d v="1899-12-30T17:00:00"/>
    <n v="1"/>
    <d v="2017-04-26T00:00:00"/>
    <d v="2017-04-01T00:00:00"/>
    <d v="2017-04-26T00:00:00"/>
    <s v="Wednesday"/>
    <d v="1899-12-30T17:07:37"/>
    <d v="1899-12-30T17:00:00"/>
    <s v="Round Trip"/>
  </r>
  <r>
    <n v="1600277"/>
    <s v="Non-RFID Card Member"/>
    <m/>
    <m/>
    <n v="92886"/>
    <s v="UNITED STATES"/>
    <s v="Single Ride"/>
    <n v="88"/>
    <x v="8"/>
    <n v="43.038580000000003"/>
    <n v="-87.90934"/>
    <x v="4"/>
    <n v="43.042490000000001"/>
    <n v="-87.909959999999998"/>
    <n v="13"/>
    <n v="3"/>
    <n v="2"/>
    <n v="1.9"/>
    <n v="78"/>
    <n v="-1"/>
    <d v="2017-04-26T00:00:00"/>
    <d v="2017-04-01T00:00:00"/>
    <d v="2017-04-26T00:00:00"/>
    <s v="Wednesday"/>
    <d v="1899-12-30T17:16:09"/>
    <d v="1899-12-30T17:00:00"/>
    <n v="1"/>
    <d v="2017-04-26T00:00:00"/>
    <d v="2017-04-01T00:00:00"/>
    <d v="2017-04-26T00:00:00"/>
    <s v="Wednesday"/>
    <d v="1899-12-30T17:29:52"/>
    <d v="1899-12-30T17:00:00"/>
    <s v="One Way"/>
  </r>
  <r>
    <n v="1408153"/>
    <s v="Non-RFID Card Member"/>
    <m/>
    <m/>
    <n v="53211"/>
    <s v="UNITED STATES"/>
    <s v="Single Ride"/>
    <n v="152"/>
    <x v="35"/>
    <n v="43.060250000000003"/>
    <n v="-87.892169999999993"/>
    <x v="47"/>
    <n v="43.060250000000003"/>
    <n v="-87.892169999999993"/>
    <n v="48"/>
    <n v="6"/>
    <n v="7.2"/>
    <n v="6.8"/>
    <n v="288"/>
    <n v="-1"/>
    <d v="2017-04-26T00:00:00"/>
    <d v="2017-04-01T00:00:00"/>
    <d v="2017-04-26T00:00:00"/>
    <s v="Wednesday"/>
    <d v="1899-12-30T17:19:23"/>
    <d v="1899-12-30T17:00:00"/>
    <n v="1"/>
    <d v="2017-04-26T00:00:00"/>
    <d v="2017-04-01T00:00:00"/>
    <d v="2017-04-26T00:00:00"/>
    <s v="Wednesday"/>
    <d v="1899-12-30T18:07:07"/>
    <d v="1899-12-30T18:00:00"/>
    <s v="Round Trip"/>
  </r>
  <r>
    <n v="1556816"/>
    <s v="Non-RFID Card Member"/>
    <m/>
    <m/>
    <n v="53221"/>
    <s v="UNITED STATES"/>
    <s v="Single Ride"/>
    <n v="5441"/>
    <x v="43"/>
    <n v="43.05847"/>
    <n v="-87.898079999999993"/>
    <x v="10"/>
    <n v="43.058619999999998"/>
    <n v="-87.885319999999993"/>
    <n v="5"/>
    <n v="3"/>
    <n v="0.8"/>
    <n v="0.7"/>
    <n v="30"/>
    <n v="-1"/>
    <d v="2017-04-27T00:00:00"/>
    <d v="2017-04-01T00:00:00"/>
    <d v="2017-04-27T00:00:00"/>
    <s v="Thursday"/>
    <d v="1899-12-30T10:05:01"/>
    <d v="1899-12-30T10:00:00"/>
    <n v="1"/>
    <d v="2017-04-27T00:00:00"/>
    <d v="2017-04-01T00:00:00"/>
    <d v="2017-04-27T00:00:00"/>
    <s v="Thursday"/>
    <d v="1899-12-30T10:10:55"/>
    <d v="1899-12-30T10:00:00"/>
    <s v="One Way"/>
  </r>
  <r>
    <n v="1600641"/>
    <s v="Non-RFID Card Member"/>
    <m/>
    <m/>
    <n v="53202"/>
    <s v="UNITED STATES"/>
    <s v="Single Ride"/>
    <n v="5441"/>
    <x v="38"/>
    <n v="43.058619999999998"/>
    <n v="-87.885319999999993"/>
    <x v="20"/>
    <n v="43.077359999999999"/>
    <n v="-87.880769999999998"/>
    <n v="12"/>
    <n v="3"/>
    <n v="1.8"/>
    <n v="1.7"/>
    <n v="72"/>
    <n v="-1"/>
    <d v="2017-04-27T00:00:00"/>
    <d v="2017-04-01T00:00:00"/>
    <d v="2017-04-27T00:00:00"/>
    <s v="Thursday"/>
    <d v="1899-12-30T10:47:17"/>
    <d v="1899-12-30T11:00:00"/>
    <n v="1"/>
    <d v="2017-04-27T00:00:00"/>
    <d v="2017-04-01T00:00:00"/>
    <d v="2017-04-27T00:00:00"/>
    <s v="Thursday"/>
    <d v="1899-12-30T10:59:26"/>
    <d v="1899-12-30T11:00:00"/>
    <s v="One Way"/>
  </r>
  <r>
    <n v="1306778"/>
    <s v="Non-RFID Card Member"/>
    <m/>
    <m/>
    <n v="53204"/>
    <s v="UNITED STATES"/>
    <s v="Single Ride"/>
    <n v="5538"/>
    <x v="33"/>
    <n v="43.004728999999998"/>
    <n v="-87.905463999999995"/>
    <x v="42"/>
    <n v="43.020020000000002"/>
    <n v="-87.912540000000007"/>
    <n v="13"/>
    <n v="3"/>
    <n v="2"/>
    <n v="1.9"/>
    <n v="78"/>
    <n v="-1"/>
    <d v="2017-04-27T00:00:00"/>
    <d v="2017-04-01T00:00:00"/>
    <d v="2017-04-27T00:00:00"/>
    <s v="Thursday"/>
    <d v="1899-12-30T15:43:13"/>
    <d v="1899-12-30T16:00:00"/>
    <n v="1"/>
    <d v="2017-04-27T00:00:00"/>
    <d v="2017-04-01T00:00:00"/>
    <d v="2017-04-27T00:00:00"/>
    <s v="Thursday"/>
    <d v="1899-12-30T15:56:20"/>
    <d v="1899-12-30T16:00:00"/>
    <s v="One Way"/>
  </r>
  <r>
    <n v="1602103"/>
    <s v="Non-RFID Card Member"/>
    <m/>
    <m/>
    <n v="60655"/>
    <s v="UNITED STATES"/>
    <s v="Single Ride"/>
    <n v="224"/>
    <x v="3"/>
    <n v="43.03519"/>
    <n v="-87.907390000000007"/>
    <x v="16"/>
    <n v="43.052549999999997"/>
    <n v="-87.909329999999997"/>
    <n v="138"/>
    <n v="15"/>
    <n v="18"/>
    <n v="17.100000000000001"/>
    <n v="720"/>
    <n v="-1"/>
    <d v="2017-04-28T00:00:00"/>
    <d v="2017-04-01T00:00:00"/>
    <d v="2017-04-28T00:00:00"/>
    <s v="Friday"/>
    <d v="1899-12-30T15:45:51"/>
    <d v="1899-12-30T16:00:00"/>
    <n v="1"/>
    <d v="2017-04-28T00:00:00"/>
    <d v="2017-04-01T00:00:00"/>
    <d v="2017-04-28T00:00:00"/>
    <s v="Friday"/>
    <d v="1899-12-30T18:03:15"/>
    <d v="1899-12-30T18:00:00"/>
    <s v="One Way"/>
  </r>
  <r>
    <n v="1306778"/>
    <s v="Non-RFID Card Member"/>
    <m/>
    <m/>
    <n v="53204"/>
    <s v="UNITED STATES"/>
    <s v="Single Ride"/>
    <n v="5554"/>
    <x v="33"/>
    <n v="43.004728999999998"/>
    <n v="-87.905463999999995"/>
    <x v="42"/>
    <n v="43.020020000000002"/>
    <n v="-87.912540000000007"/>
    <n v="9"/>
    <n v="3"/>
    <n v="1.4"/>
    <n v="1.3"/>
    <n v="54"/>
    <n v="-1"/>
    <d v="2017-04-28T00:00:00"/>
    <d v="2017-04-01T00:00:00"/>
    <d v="2017-04-28T00:00:00"/>
    <s v="Friday"/>
    <d v="1899-12-30T15:59:37"/>
    <d v="1899-12-30T16:00:00"/>
    <n v="1"/>
    <d v="2017-04-28T00:00:00"/>
    <d v="2017-04-01T00:00:00"/>
    <d v="2017-04-28T00:00:00"/>
    <s v="Friday"/>
    <d v="1899-12-30T16:08:07"/>
    <d v="1899-12-30T16:00:00"/>
    <s v="One Way"/>
  </r>
  <r>
    <n v="1602663"/>
    <s v="Non-RFID Card Member"/>
    <m/>
    <m/>
    <n v="53066"/>
    <s v="UNITED STATES"/>
    <s v="Single Ride"/>
    <n v="5443"/>
    <x v="8"/>
    <n v="43.038580000000003"/>
    <n v="-87.90934"/>
    <x v="37"/>
    <n v="43.02948"/>
    <n v="-87.912819999999996"/>
    <n v="10"/>
    <n v="3"/>
    <n v="1.5"/>
    <n v="1.4"/>
    <n v="60"/>
    <n v="-1"/>
    <d v="2017-04-29T00:00:00"/>
    <d v="2017-04-01T00:00:00"/>
    <d v="2017-04-29T00:00:00"/>
    <s v="Saturday"/>
    <d v="1899-12-30T02:11:53"/>
    <d v="1899-12-30T02:00:00"/>
    <n v="1"/>
    <d v="2017-04-29T00:00:00"/>
    <d v="2017-04-01T00:00:00"/>
    <d v="2017-04-29T00:00:00"/>
    <s v="Saturday"/>
    <d v="1899-12-30T02:21:38"/>
    <d v="1899-12-30T02:00:00"/>
    <s v="One Way"/>
  </r>
  <r>
    <n v="1602665"/>
    <s v="Non-RFID Card Member"/>
    <m/>
    <m/>
    <n v="53575"/>
    <s v="UNITED STATES"/>
    <s v="Single Ride"/>
    <n v="5421"/>
    <x v="12"/>
    <n v="43.052460000000004"/>
    <n v="-87.891000000000005"/>
    <x v="25"/>
    <n v="43.074890000000003"/>
    <n v="-87.882810000000006"/>
    <n v="15"/>
    <n v="3"/>
    <n v="2.2999999999999998"/>
    <n v="2.1"/>
    <n v="90"/>
    <n v="-1"/>
    <d v="2017-04-29T00:00:00"/>
    <d v="2017-04-01T00:00:00"/>
    <d v="2017-04-29T00:00:00"/>
    <s v="Saturday"/>
    <d v="1899-12-30T02:13:54"/>
    <d v="1899-12-30T02:00:00"/>
    <n v="1"/>
    <d v="2017-04-29T00:00:00"/>
    <d v="2017-04-01T00:00:00"/>
    <d v="2017-04-29T00:00:00"/>
    <s v="Saturday"/>
    <d v="1899-12-30T02:28:43"/>
    <d v="1899-12-30T02:00:00"/>
    <s v="One Way"/>
  </r>
  <r>
    <n v="1602906"/>
    <s v="Non-RFID Card Member"/>
    <m/>
    <m/>
    <n v="53549"/>
    <s v="UNITED STATES"/>
    <s v="Single Ride"/>
    <n v="11066"/>
    <x v="16"/>
    <n v="43.03913"/>
    <n v="-87.916150000000002"/>
    <x v="3"/>
    <n v="43.03913"/>
    <n v="-87.916150000000002"/>
    <n v="36"/>
    <n v="6"/>
    <n v="5.4"/>
    <n v="5.0999999999999996"/>
    <n v="216"/>
    <n v="-1"/>
    <d v="2017-04-29T00:00:00"/>
    <d v="2017-04-01T00:00:00"/>
    <d v="2017-04-29T00:00:00"/>
    <s v="Saturday"/>
    <d v="1899-12-30T10:15:31"/>
    <d v="1899-12-30T10:00:00"/>
    <n v="1"/>
    <d v="2017-04-29T00:00:00"/>
    <d v="2017-04-01T00:00:00"/>
    <d v="2017-04-29T00:00:00"/>
    <s v="Saturday"/>
    <d v="1899-12-30T10:51:41"/>
    <d v="1899-12-30T11:00:00"/>
    <s v="Round Trip"/>
  </r>
  <r>
    <n v="1593167"/>
    <s v="Non-RFID Card Member"/>
    <m/>
    <m/>
    <n v="53538"/>
    <s v="UNITED STATES"/>
    <s v="Single Ride"/>
    <n v="11048"/>
    <x v="3"/>
    <n v="43.03519"/>
    <n v="-87.907390000000007"/>
    <x v="7"/>
    <n v="43.038580000000003"/>
    <n v="-87.90934"/>
    <n v="188"/>
    <n v="21"/>
    <n v="18"/>
    <n v="17.100000000000001"/>
    <n v="720"/>
    <n v="-1"/>
    <d v="2017-04-22T00:00:00"/>
    <d v="2017-04-01T00:00:00"/>
    <d v="2017-04-22T00:00:00"/>
    <s v="Saturday"/>
    <d v="1899-12-30T06:17:47"/>
    <d v="1899-12-30T06:00:00"/>
    <n v="1"/>
    <d v="2017-04-22T00:00:00"/>
    <d v="2017-04-01T00:00:00"/>
    <d v="2017-04-22T00:00:00"/>
    <s v="Saturday"/>
    <d v="1899-12-30T09:25:52"/>
    <d v="1899-12-30T09:00:00"/>
    <s v="One Way"/>
  </r>
  <r>
    <n v="1593184"/>
    <s v="Non-RFID Card Member"/>
    <m/>
    <m/>
    <n v="68777"/>
    <s v="UNITED STATES"/>
    <s v="Single Ride"/>
    <n v="11088"/>
    <x v="2"/>
    <n v="43.03886"/>
    <n v="-87.902720000000002"/>
    <x v="28"/>
    <n v="43.045712999999999"/>
    <n v="-87.899756999999994"/>
    <n v="87"/>
    <n v="9"/>
    <n v="13.1"/>
    <n v="12.4"/>
    <n v="522"/>
    <n v="-1"/>
    <d v="2017-04-22T00:00:00"/>
    <d v="2017-04-01T00:00:00"/>
    <d v="2017-04-22T00:00:00"/>
    <s v="Saturday"/>
    <d v="1899-12-30T07:54:35"/>
    <d v="1899-12-30T08:00:00"/>
    <n v="1"/>
    <d v="2017-04-22T00:00:00"/>
    <d v="2017-04-01T00:00:00"/>
    <d v="2017-04-22T00:00:00"/>
    <s v="Saturday"/>
    <d v="1899-12-30T09:21:08"/>
    <d v="1899-12-30T09:00:00"/>
    <s v="One Way"/>
  </r>
  <r>
    <n v="1593184"/>
    <s v="Non-RFID Card Member"/>
    <m/>
    <m/>
    <n v="68777"/>
    <s v="UNITED STATES"/>
    <s v="Single Ride"/>
    <n v="5481"/>
    <x v="2"/>
    <n v="43.03886"/>
    <n v="-87.902720000000002"/>
    <x v="28"/>
    <n v="43.045712999999999"/>
    <n v="-87.899756999999994"/>
    <n v="86"/>
    <n v="9"/>
    <n v="12.9"/>
    <n v="12.3"/>
    <n v="516"/>
    <n v="-1"/>
    <d v="2017-04-22T00:00:00"/>
    <d v="2017-04-01T00:00:00"/>
    <d v="2017-04-22T00:00:00"/>
    <s v="Saturday"/>
    <d v="1899-12-30T07:55:12"/>
    <d v="1899-12-30T08:00:00"/>
    <n v="1"/>
    <d v="2017-04-22T00:00:00"/>
    <d v="2017-04-01T00:00:00"/>
    <d v="2017-04-22T00:00:00"/>
    <s v="Saturday"/>
    <d v="1899-12-30T09:21:17"/>
    <d v="1899-12-30T09:00:00"/>
    <s v="One Way"/>
  </r>
  <r>
    <n v="1593423"/>
    <s v="Non-RFID Card Member"/>
    <m/>
    <m/>
    <n v="98036"/>
    <s v="UNITED STATES"/>
    <s v="Single Ride"/>
    <n v="36"/>
    <x v="24"/>
    <n v="43.040154000000001"/>
    <n v="-87.932113000000001"/>
    <x v="31"/>
    <n v="43.040154000000001"/>
    <n v="-87.932113000000001"/>
    <n v="62"/>
    <n v="6"/>
    <n v="9.3000000000000007"/>
    <n v="8.8000000000000007"/>
    <n v="372"/>
    <n v="-1"/>
    <d v="2017-04-22T00:00:00"/>
    <d v="2017-04-01T00:00:00"/>
    <d v="2017-04-22T00:00:00"/>
    <s v="Saturday"/>
    <d v="1899-12-30T11:03:50"/>
    <d v="1899-12-30T11:00:00"/>
    <n v="1"/>
    <d v="2017-04-22T00:00:00"/>
    <d v="2017-04-01T00:00:00"/>
    <d v="2017-04-22T00:00:00"/>
    <s v="Saturday"/>
    <d v="1899-12-30T12:05:18"/>
    <d v="1899-12-30T12:00:00"/>
    <s v="Round Trip"/>
  </r>
  <r>
    <n v="1593449"/>
    <s v="Non-RFID Card Member"/>
    <m/>
    <m/>
    <n v="61611"/>
    <s v="UNITED STATES"/>
    <s v="Single Ride"/>
    <n v="5479"/>
    <x v="40"/>
    <n v="43.046570000000003"/>
    <n v="-87.908720000000002"/>
    <x v="12"/>
    <n v="43.036900000000003"/>
    <n v="-87.89667"/>
    <n v="18"/>
    <n v="3"/>
    <n v="2.7"/>
    <n v="2.6"/>
    <n v="108"/>
    <n v="-1"/>
    <d v="2017-04-22T00:00:00"/>
    <d v="2017-04-01T00:00:00"/>
    <d v="2017-04-22T00:00:00"/>
    <s v="Saturday"/>
    <d v="1899-12-30T11:10:43"/>
    <d v="1899-12-30T11:00:00"/>
    <n v="1"/>
    <d v="2017-04-22T00:00:00"/>
    <d v="2017-04-01T00:00:00"/>
    <d v="2017-04-22T00:00:00"/>
    <s v="Saturday"/>
    <d v="1899-12-30T11:28:35"/>
    <d v="1899-12-30T11:00:00"/>
    <s v="One Way"/>
  </r>
  <r>
    <n v="1588204"/>
    <s v="Non-RFID Card Member"/>
    <m/>
    <m/>
    <n v="53209"/>
    <s v="UNITED STATES"/>
    <s v="Single Ride"/>
    <n v="11062"/>
    <x v="11"/>
    <n v="43.04804"/>
    <n v="-87.896720000000002"/>
    <x v="41"/>
    <n v="43.031320000000001"/>
    <n v="-87.904259999999994"/>
    <n v="29"/>
    <n v="3"/>
    <n v="4.4000000000000004"/>
    <n v="4.0999999999999996"/>
    <n v="174"/>
    <n v="-1"/>
    <d v="2017-04-22T00:00:00"/>
    <d v="2017-04-01T00:00:00"/>
    <d v="2017-04-22T00:00:00"/>
    <s v="Saturday"/>
    <d v="1899-12-30T11:31:15"/>
    <d v="1899-12-30T12:00:00"/>
    <n v="1"/>
    <d v="2017-04-22T00:00:00"/>
    <d v="2017-04-01T00:00:00"/>
    <d v="2017-04-22T00:00:00"/>
    <s v="Saturday"/>
    <d v="1899-12-30T12:00:10"/>
    <d v="1899-12-30T12:00:00"/>
    <s v="One Way"/>
  </r>
  <r>
    <n v="1570526"/>
    <s v="Non-RFID Card Member"/>
    <m/>
    <m/>
    <n v="37803"/>
    <s v="UNITED STATES"/>
    <s v="Single Ride"/>
    <n v="11098"/>
    <x v="8"/>
    <n v="43.038580000000003"/>
    <n v="-87.90934"/>
    <x v="44"/>
    <n v="43.026470000000003"/>
    <n v="-87.918040000000005"/>
    <n v="19"/>
    <n v="3"/>
    <n v="2.9"/>
    <n v="2.7"/>
    <n v="114"/>
    <n v="-1"/>
    <d v="2017-04-22T00:00:00"/>
    <d v="2017-04-01T00:00:00"/>
    <d v="2017-04-22T00:00:00"/>
    <s v="Saturday"/>
    <d v="1899-12-30T12:03:59"/>
    <d v="1899-12-30T12:00:00"/>
    <n v="1"/>
    <d v="2017-04-22T00:00:00"/>
    <d v="2017-04-01T00:00:00"/>
    <d v="2017-04-22T00:00:00"/>
    <s v="Saturday"/>
    <d v="1899-12-30T12:22:40"/>
    <d v="1899-12-30T12:00:00"/>
    <s v="One Way"/>
  </r>
  <r>
    <n v="1593220"/>
    <s v="Non-RFID Card Member"/>
    <m/>
    <m/>
    <n v="64114"/>
    <s v="UNITED STATES"/>
    <s v="Single Ride"/>
    <n v="5543"/>
    <x v="3"/>
    <n v="43.03519"/>
    <n v="-87.907390000000007"/>
    <x v="10"/>
    <n v="43.058619999999998"/>
    <n v="-87.885319999999993"/>
    <n v="26"/>
    <n v="3"/>
    <n v="3.9"/>
    <n v="3.7"/>
    <n v="156"/>
    <n v="-1"/>
    <d v="2017-04-22T00:00:00"/>
    <d v="2017-04-01T00:00:00"/>
    <d v="2017-04-22T00:00:00"/>
    <s v="Saturday"/>
    <d v="1899-12-30T12:16:54"/>
    <d v="1899-12-30T12:00:00"/>
    <n v="1"/>
    <d v="2017-04-22T00:00:00"/>
    <d v="2017-04-01T00:00:00"/>
    <d v="2017-04-22T00:00:00"/>
    <s v="Saturday"/>
    <d v="1899-12-30T12:42:10"/>
    <d v="1899-12-30T13:00:00"/>
    <s v="One Way"/>
  </r>
  <r>
    <n v="1584271"/>
    <s v="Non-RFID Card Member"/>
    <m/>
    <m/>
    <n v="53218"/>
    <s v="UNITED STATES"/>
    <s v="Single Ride"/>
    <n v="34"/>
    <x v="14"/>
    <n v="43.05536"/>
    <n v="-87.90504"/>
    <x v="48"/>
    <n v="43.060155999999999"/>
    <n v="-87.881258000000003"/>
    <n v="17"/>
    <n v="3"/>
    <n v="2.6"/>
    <n v="2.4"/>
    <n v="102"/>
    <n v="-1"/>
    <d v="2017-04-22T00:00:00"/>
    <d v="2017-04-01T00:00:00"/>
    <d v="2017-04-22T00:00:00"/>
    <s v="Saturday"/>
    <d v="1899-12-30T12:32:19"/>
    <d v="1899-12-30T13:00:00"/>
    <n v="1"/>
    <d v="2017-04-22T00:00:00"/>
    <d v="2017-04-01T00:00:00"/>
    <d v="2017-04-22T00:00:00"/>
    <s v="Saturday"/>
    <d v="1899-12-30T12:49:59"/>
    <d v="1899-12-30T13:00:00"/>
    <s v="One Way"/>
  </r>
  <r>
    <n v="1355829"/>
    <s v="Non-RFID Card Member"/>
    <m/>
    <m/>
    <n v="53212"/>
    <s v="UNITED STATES"/>
    <s v="Single Ride"/>
    <n v="99"/>
    <x v="14"/>
    <n v="43.05536"/>
    <n v="-87.90504"/>
    <x v="48"/>
    <n v="43.060155999999999"/>
    <n v="-87.881258000000003"/>
    <n v="18"/>
    <n v="3"/>
    <n v="2.7"/>
    <n v="2.6"/>
    <n v="108"/>
    <n v="-1"/>
    <d v="2017-04-22T00:00:00"/>
    <d v="2017-04-01T00:00:00"/>
    <d v="2017-04-22T00:00:00"/>
    <s v="Saturday"/>
    <d v="1899-12-30T12:32:52"/>
    <d v="1899-12-30T13:00:00"/>
    <n v="1"/>
    <d v="2017-04-22T00:00:00"/>
    <d v="2017-04-01T00:00:00"/>
    <d v="2017-04-22T00:00:00"/>
    <s v="Saturday"/>
    <d v="1899-12-30T12:50:15"/>
    <d v="1899-12-30T13:00:00"/>
    <s v="One Way"/>
  </r>
  <r>
    <n v="1593715"/>
    <s v="Non-RFID Card Member"/>
    <m/>
    <m/>
    <n v="53205"/>
    <s v="UNITED STATES"/>
    <s v="Single Ride"/>
    <n v="11123"/>
    <x v="44"/>
    <n v="43.060296999999998"/>
    <n v="-87.913150000000002"/>
    <x v="49"/>
    <n v="43.060296999999998"/>
    <n v="-87.913150000000002"/>
    <n v="114"/>
    <n v="12"/>
    <n v="17.100000000000001"/>
    <n v="16.2"/>
    <n v="684"/>
    <n v="-1"/>
    <d v="2017-04-22T00:00:00"/>
    <d v="2017-04-01T00:00:00"/>
    <d v="2017-04-22T00:00:00"/>
    <s v="Saturday"/>
    <d v="1899-12-30T12:36:53"/>
    <d v="1899-12-30T13:00:00"/>
    <n v="1"/>
    <d v="2017-04-22T00:00:00"/>
    <d v="2017-04-01T00:00:00"/>
    <d v="2017-04-22T00:00:00"/>
    <s v="Saturday"/>
    <d v="1899-12-30T14:30:29"/>
    <d v="1899-12-30T15:00:00"/>
    <s v="Round Trip"/>
  </r>
  <r>
    <n v="1306778"/>
    <s v="Non-RFID Card Member"/>
    <m/>
    <m/>
    <n v="53204"/>
    <s v="UNITED STATES"/>
    <s v="Single Ride"/>
    <n v="11115"/>
    <x v="33"/>
    <n v="43.004728999999998"/>
    <n v="-87.905463999999995"/>
    <x v="42"/>
    <n v="43.020020000000002"/>
    <n v="-87.912540000000007"/>
    <n v="11"/>
    <n v="3"/>
    <n v="1.7"/>
    <n v="1.6"/>
    <n v="66"/>
    <n v="-1"/>
    <d v="2017-04-22T00:00:00"/>
    <d v="2017-04-01T00:00:00"/>
    <d v="2017-04-22T00:00:00"/>
    <s v="Saturday"/>
    <d v="1899-12-30T12:42:40"/>
    <d v="1899-12-30T13:00:00"/>
    <n v="1"/>
    <d v="2017-04-22T00:00:00"/>
    <d v="2017-04-01T00:00:00"/>
    <d v="2017-04-22T00:00:00"/>
    <s v="Saturday"/>
    <d v="1899-12-30T12:53:36"/>
    <d v="1899-12-30T13:00:00"/>
    <s v="One Way"/>
  </r>
  <r>
    <n v="1593556"/>
    <s v="Non-RFID Card Member"/>
    <m/>
    <m/>
    <n v="80371"/>
    <s v="UNITED STATES"/>
    <s v="Single Ride"/>
    <n v="5567"/>
    <x v="23"/>
    <n v="43.053040000000003"/>
    <n v="-87.897660000000002"/>
    <x v="6"/>
    <n v="43.03519"/>
    <n v="-87.907390000000007"/>
    <n v="25"/>
    <n v="3"/>
    <n v="3.8"/>
    <n v="3.6"/>
    <n v="150"/>
    <n v="-1"/>
    <d v="2017-04-22T00:00:00"/>
    <d v="2017-04-01T00:00:00"/>
    <d v="2017-04-22T00:00:00"/>
    <s v="Saturday"/>
    <d v="1899-12-30T12:58:13"/>
    <d v="1899-12-30T13:00:00"/>
    <n v="1"/>
    <d v="2017-04-22T00:00:00"/>
    <d v="2017-04-01T00:00:00"/>
    <d v="2017-04-22T00:00:00"/>
    <s v="Saturday"/>
    <d v="1899-12-30T13:23:57"/>
    <d v="1899-12-30T13:00:00"/>
    <s v="One Way"/>
  </r>
  <r>
    <n v="1593810"/>
    <s v="Non-RFID Card Member"/>
    <m/>
    <m/>
    <n v="53212"/>
    <s v="UNITED STATES"/>
    <s v="Single Ride"/>
    <n v="5447"/>
    <x v="14"/>
    <n v="43.05536"/>
    <n v="-87.90504"/>
    <x v="12"/>
    <n v="43.036900000000003"/>
    <n v="-87.89667"/>
    <n v="25"/>
    <n v="3"/>
    <n v="3.8"/>
    <n v="3.6"/>
    <n v="150"/>
    <n v="-1"/>
    <d v="2017-04-22T00:00:00"/>
    <d v="2017-04-01T00:00:00"/>
    <d v="2017-04-22T00:00:00"/>
    <s v="Saturday"/>
    <d v="1899-12-30T13:01:57"/>
    <d v="1899-12-30T13:00:00"/>
    <n v="1"/>
    <d v="2017-04-22T00:00:00"/>
    <d v="2017-04-01T00:00:00"/>
    <d v="2017-04-22T00:00:00"/>
    <s v="Saturday"/>
    <d v="1899-12-30T13:26:40"/>
    <d v="1899-12-30T13:00:00"/>
    <s v="One Way"/>
  </r>
  <r>
    <n v="1593896"/>
    <s v="Non-RFID Card Member"/>
    <m/>
    <m/>
    <n v="14586"/>
    <s v="UNITED STATES"/>
    <s v="Single Ride"/>
    <n v="5479"/>
    <x v="37"/>
    <n v="43.036900000000003"/>
    <n v="-87.89667"/>
    <x v="11"/>
    <n v="43.052460000000004"/>
    <n v="-87.891000000000005"/>
    <n v="40"/>
    <n v="6"/>
    <n v="6"/>
    <n v="5.7"/>
    <n v="240"/>
    <n v="-1"/>
    <d v="2017-04-22T00:00:00"/>
    <d v="2017-04-01T00:00:00"/>
    <d v="2017-04-22T00:00:00"/>
    <s v="Saturday"/>
    <d v="1899-12-30T13:30:45"/>
    <d v="1899-12-30T14:00:00"/>
    <n v="1"/>
    <d v="2017-04-22T00:00:00"/>
    <d v="2017-04-01T00:00:00"/>
    <d v="2017-04-22T00:00:00"/>
    <s v="Saturday"/>
    <d v="1899-12-30T14:10:45"/>
    <d v="1899-12-30T14:00:00"/>
    <s v="One Way"/>
  </r>
  <r>
    <n v="1593925"/>
    <s v="Non-RFID Card Member"/>
    <m/>
    <m/>
    <n v="53202"/>
    <s v="UNITED STATES"/>
    <s v="Single Ride"/>
    <n v="11119"/>
    <x v="38"/>
    <n v="43.058619999999998"/>
    <n v="-87.885319999999993"/>
    <x v="10"/>
    <n v="43.058619999999998"/>
    <n v="-87.885319999999993"/>
    <n v="53"/>
    <n v="6"/>
    <n v="8"/>
    <n v="7.6"/>
    <n v="318"/>
    <n v="-1"/>
    <d v="2017-04-22T00:00:00"/>
    <d v="2017-04-01T00:00:00"/>
    <d v="2017-04-22T00:00:00"/>
    <s v="Saturday"/>
    <d v="1899-12-30T13:40:58"/>
    <d v="1899-12-30T14:00:00"/>
    <n v="1"/>
    <d v="2017-04-22T00:00:00"/>
    <d v="2017-04-01T00:00:00"/>
    <d v="2017-04-22T00:00:00"/>
    <s v="Saturday"/>
    <d v="1899-12-30T14:33:16"/>
    <d v="1899-12-30T15:00:00"/>
    <s v="Round Trip"/>
  </r>
  <r>
    <n v="1593925"/>
    <s v="Non-RFID Card Member"/>
    <m/>
    <m/>
    <n v="53202"/>
    <s v="UNITED STATES"/>
    <s v="Single Ride"/>
    <n v="19"/>
    <x v="38"/>
    <n v="43.058619999999998"/>
    <n v="-87.885319999999993"/>
    <x v="10"/>
    <n v="43.058619999999998"/>
    <n v="-87.885319999999993"/>
    <n v="52"/>
    <n v="6"/>
    <n v="7.8"/>
    <n v="7.4"/>
    <n v="312"/>
    <n v="-1"/>
    <d v="2017-04-22T00:00:00"/>
    <d v="2017-04-01T00:00:00"/>
    <d v="2017-04-22T00:00:00"/>
    <s v="Saturday"/>
    <d v="1899-12-30T13:41:31"/>
    <d v="1899-12-30T14:00:00"/>
    <n v="1"/>
    <d v="2017-04-22T00:00:00"/>
    <d v="2017-04-01T00:00:00"/>
    <d v="2017-04-22T00:00:00"/>
    <s v="Saturday"/>
    <d v="1899-12-30T14:33:21"/>
    <d v="1899-12-30T15:00:00"/>
    <s v="Round Trip"/>
  </r>
  <r>
    <n v="1583988"/>
    <s v="Non-RFID Card Member"/>
    <m/>
    <m/>
    <n v="53211"/>
    <s v="UNITED STATES"/>
    <s v="Single Ride"/>
    <n v="9"/>
    <x v="25"/>
    <n v="43.058010000000003"/>
    <n v="-87.877300000000005"/>
    <x v="12"/>
    <n v="43.036900000000003"/>
    <n v="-87.89667"/>
    <n v="66"/>
    <n v="9"/>
    <n v="9.9"/>
    <n v="9.4"/>
    <n v="396"/>
    <n v="-1"/>
    <d v="2017-04-22T00:00:00"/>
    <d v="2017-04-01T00:00:00"/>
    <d v="2017-04-22T00:00:00"/>
    <s v="Saturday"/>
    <d v="1899-12-30T13:48:56"/>
    <d v="1899-12-30T14:00:00"/>
    <n v="1"/>
    <d v="2017-04-22T00:00:00"/>
    <d v="2017-04-01T00:00:00"/>
    <d v="2017-04-22T00:00:00"/>
    <s v="Saturday"/>
    <d v="1899-12-30T14:54:20"/>
    <d v="1899-12-30T15:00:00"/>
    <s v="One Way"/>
  </r>
  <r>
    <n v="1581226"/>
    <s v="Non-RFID Card Member"/>
    <m/>
    <m/>
    <n v="53202"/>
    <s v="UNITED STATES"/>
    <s v="Single Ride"/>
    <n v="5431"/>
    <x v="8"/>
    <n v="43.038580000000003"/>
    <n v="-87.90934"/>
    <x v="5"/>
    <n v="43.04824"/>
    <n v="-87.904970000000006"/>
    <n v="10"/>
    <n v="3"/>
    <n v="1.5"/>
    <n v="1.4"/>
    <n v="60"/>
    <n v="-1"/>
    <d v="2017-04-22T00:00:00"/>
    <d v="2017-04-01T00:00:00"/>
    <d v="2017-04-22T00:00:00"/>
    <s v="Saturday"/>
    <d v="1899-12-30T14:11:08"/>
    <d v="1899-12-30T14:00:00"/>
    <n v="1"/>
    <d v="2017-04-22T00:00:00"/>
    <d v="2017-04-01T00:00:00"/>
    <d v="2017-04-22T00:00:00"/>
    <s v="Saturday"/>
    <d v="1899-12-30T14:21:39"/>
    <d v="1899-12-30T14:00:00"/>
    <s v="One Way"/>
  </r>
  <r>
    <n v="1593238"/>
    <s v="Non-RFID Card Member"/>
    <m/>
    <m/>
    <n v="53212"/>
    <s v="UNITED STATES"/>
    <s v="Single Ride"/>
    <n v="11117"/>
    <x v="42"/>
    <n v="43.060079999999999"/>
    <n v="-88.027349999999998"/>
    <x v="56"/>
    <n v="43.052630000000001"/>
    <n v="-88.016319999999993"/>
    <n v="12"/>
    <n v="3"/>
    <n v="1.8"/>
    <n v="1.7"/>
    <n v="72"/>
    <n v="-1"/>
    <d v="2017-04-22T00:00:00"/>
    <d v="2017-04-01T00:00:00"/>
    <d v="2017-04-22T00:00:00"/>
    <s v="Saturday"/>
    <d v="1899-12-30T14:22:33"/>
    <d v="1899-12-30T14:00:00"/>
    <n v="1"/>
    <d v="2017-04-22T00:00:00"/>
    <d v="2017-04-01T00:00:00"/>
    <d v="2017-04-22T00:00:00"/>
    <s v="Saturday"/>
    <d v="1899-12-30T14:34:21"/>
    <d v="1899-12-30T15:00:00"/>
    <s v="One Way"/>
  </r>
  <r>
    <n v="1594153"/>
    <s v="Non-RFID Card Member"/>
    <m/>
    <m/>
    <n v="60563"/>
    <s v="UNITED STATES"/>
    <s v="Single Ride"/>
    <n v="5486"/>
    <x v="37"/>
    <n v="43.036900000000003"/>
    <n v="-87.89667"/>
    <x v="41"/>
    <n v="43.031320000000001"/>
    <n v="-87.904259999999994"/>
    <n v="16"/>
    <n v="3"/>
    <n v="2.4"/>
    <n v="2.2999999999999998"/>
    <n v="96"/>
    <n v="-1"/>
    <d v="2017-04-22T00:00:00"/>
    <d v="2017-04-01T00:00:00"/>
    <d v="2017-04-22T00:00:00"/>
    <s v="Saturday"/>
    <d v="1899-12-30T14:40:10"/>
    <d v="1899-12-30T15:00:00"/>
    <n v="1"/>
    <d v="2017-04-22T00:00:00"/>
    <d v="2017-04-01T00:00:00"/>
    <d v="2017-04-22T00:00:00"/>
    <s v="Saturday"/>
    <d v="1899-12-30T14:56:49"/>
    <d v="1899-12-30T15:00:00"/>
    <s v="One Way"/>
  </r>
  <r>
    <n v="1594200"/>
    <s v="Non-RFID Card Member"/>
    <m/>
    <m/>
    <n v="53051"/>
    <s v="UNITED STATES"/>
    <s v="Single Ride"/>
    <n v="5442"/>
    <x v="25"/>
    <n v="43.058010000000003"/>
    <n v="-87.877300000000005"/>
    <x v="22"/>
    <n v="43.058010000000003"/>
    <n v="-87.877300000000005"/>
    <n v="17"/>
    <n v="3"/>
    <n v="2.6"/>
    <n v="2.4"/>
    <n v="102"/>
    <n v="-1"/>
    <d v="2017-04-22T00:00:00"/>
    <d v="2017-04-01T00:00:00"/>
    <d v="2017-04-22T00:00:00"/>
    <s v="Saturday"/>
    <d v="1899-12-30T14:49:36"/>
    <d v="1899-12-30T15:00:00"/>
    <n v="1"/>
    <d v="2017-04-22T00:00:00"/>
    <d v="2017-04-01T00:00:00"/>
    <d v="2017-04-22T00:00:00"/>
    <s v="Saturday"/>
    <d v="1899-12-30T15:06:34"/>
    <d v="1899-12-30T15:00:00"/>
    <s v="Round Trip"/>
  </r>
  <r>
    <n v="1594272"/>
    <s v="Non-RFID Card Member"/>
    <m/>
    <m/>
    <n v="53051"/>
    <s v="UNITED STATES"/>
    <s v="Single Ride"/>
    <n v="9"/>
    <x v="37"/>
    <n v="43.036900000000003"/>
    <n v="-87.89667"/>
    <x v="12"/>
    <n v="43.036900000000003"/>
    <n v="-87.89667"/>
    <n v="38"/>
    <n v="6"/>
    <n v="5.7"/>
    <n v="5.4"/>
    <n v="228"/>
    <n v="-1"/>
    <d v="2017-04-22T00:00:00"/>
    <d v="2017-04-01T00:00:00"/>
    <d v="2017-04-22T00:00:00"/>
    <s v="Saturday"/>
    <d v="1899-12-30T15:05:17"/>
    <d v="1899-12-30T15:00:00"/>
    <n v="1"/>
    <d v="2017-04-22T00:00:00"/>
    <d v="2017-04-01T00:00:00"/>
    <d v="2017-04-22T00:00:00"/>
    <s v="Saturday"/>
    <d v="1899-12-30T15:43:36"/>
    <d v="1899-12-30T16:00:00"/>
    <s v="Round Trip"/>
  </r>
  <r>
    <n v="1594394"/>
    <s v="Non-RFID Card Member"/>
    <m/>
    <m/>
    <n v="53211"/>
    <s v="UNITED STATES"/>
    <s v="Single Ride"/>
    <n v="5555"/>
    <x v="28"/>
    <n v="43.063749000000001"/>
    <n v="-87.887962999999999"/>
    <x v="27"/>
    <n v="43.063749000000001"/>
    <n v="-87.887962999999999"/>
    <n v="43"/>
    <n v="6"/>
    <n v="6.5"/>
    <n v="6.1"/>
    <n v="258"/>
    <n v="-1"/>
    <d v="2017-04-22T00:00:00"/>
    <d v="2017-04-01T00:00:00"/>
    <d v="2017-04-22T00:00:00"/>
    <s v="Saturday"/>
    <d v="1899-12-30T15:41:10"/>
    <d v="1899-12-30T16:00:00"/>
    <n v="1"/>
    <d v="2017-04-22T00:00:00"/>
    <d v="2017-04-01T00:00:00"/>
    <d v="2017-04-22T00:00:00"/>
    <s v="Saturday"/>
    <d v="1899-12-30T16:24:19"/>
    <d v="1899-12-30T16:00:00"/>
    <s v="Round Trip"/>
  </r>
  <r>
    <n v="1594448"/>
    <s v="Non-RFID Card Member"/>
    <m/>
    <m/>
    <n v="60525"/>
    <s v="UNITED STATES"/>
    <s v="Single Ride"/>
    <n v="5451"/>
    <x v="8"/>
    <n v="43.038580000000003"/>
    <n v="-87.90934"/>
    <x v="30"/>
    <n v="43.004728999999998"/>
    <n v="-87.905463999999995"/>
    <n v="34"/>
    <n v="3"/>
    <n v="5.0999999999999996"/>
    <n v="4.8"/>
    <n v="204"/>
    <n v="-1"/>
    <d v="2017-04-22T00:00:00"/>
    <d v="2017-04-01T00:00:00"/>
    <d v="2017-04-22T00:00:00"/>
    <s v="Saturday"/>
    <d v="1899-12-30T15:53:40"/>
    <d v="1899-12-30T16:00:00"/>
    <n v="1"/>
    <d v="2017-04-22T00:00:00"/>
    <d v="2017-04-01T00:00:00"/>
    <d v="2017-04-22T00:00:00"/>
    <s v="Saturday"/>
    <d v="1899-12-30T16:27:08"/>
    <d v="1899-12-30T16:00:00"/>
    <s v="One Way"/>
  </r>
  <r>
    <n v="1568947"/>
    <s v="Non-RFID Card Member"/>
    <m/>
    <m/>
    <n v="53022"/>
    <s v="UNITED STATES"/>
    <s v="Single Ride"/>
    <n v="291"/>
    <x v="41"/>
    <n v="43.031480000000002"/>
    <n v="-87.908169999999998"/>
    <x v="50"/>
    <n v="43.05847"/>
    <n v="-87.898079999999993"/>
    <n v="24"/>
    <n v="3"/>
    <n v="3.6"/>
    <n v="3.4"/>
    <n v="144"/>
    <n v="-1"/>
    <d v="2017-04-22T00:00:00"/>
    <d v="2017-04-01T00:00:00"/>
    <d v="2017-04-22T00:00:00"/>
    <s v="Saturday"/>
    <d v="1899-12-30T16:00:00"/>
    <d v="1899-12-30T16:00:00"/>
    <n v="1"/>
    <d v="2017-04-22T00:00:00"/>
    <d v="2017-04-01T00:00:00"/>
    <d v="2017-04-22T00:00:00"/>
    <s v="Saturday"/>
    <d v="1899-12-30T16:24:32"/>
    <d v="1899-12-30T16:00:00"/>
    <s v="One Way"/>
  </r>
  <r>
    <n v="1594481"/>
    <s v="Non-RFID Card Member"/>
    <m/>
    <m/>
    <n v="53022"/>
    <s v="UNITED STATES"/>
    <s v="Single Ride"/>
    <n v="344"/>
    <x v="52"/>
    <n v="43.034619999999997"/>
    <n v="-87.917500000000004"/>
    <x v="6"/>
    <n v="43.03519"/>
    <n v="-87.907390000000007"/>
    <n v="105"/>
    <n v="12"/>
    <n v="15.8"/>
    <n v="15"/>
    <n v="630"/>
    <n v="-1"/>
    <d v="2017-04-22T00:00:00"/>
    <d v="2017-04-01T00:00:00"/>
    <d v="2017-04-22T00:00:00"/>
    <s v="Saturday"/>
    <d v="1899-12-30T16:03:47"/>
    <d v="1899-12-30T16:00:00"/>
    <n v="1"/>
    <d v="2017-04-22T00:00:00"/>
    <d v="2017-04-01T00:00:00"/>
    <d v="2017-04-22T00:00:00"/>
    <s v="Saturday"/>
    <d v="1899-12-30T17:48:55"/>
    <d v="1899-12-30T18:00:00"/>
    <s v="One Way"/>
  </r>
  <r>
    <n v="1593238"/>
    <s v="Non-RFID Card Member"/>
    <m/>
    <m/>
    <n v="53212"/>
    <s v="UNITED STATES"/>
    <s v="Single Ride"/>
    <n v="11113"/>
    <x v="18"/>
    <n v="43.048609999999996"/>
    <n v="-88.008480000000006"/>
    <x v="54"/>
    <n v="43.060079999999999"/>
    <n v="-88.027349999999998"/>
    <n v="14"/>
    <n v="3"/>
    <n v="2.1"/>
    <n v="2"/>
    <n v="84"/>
    <n v="-1"/>
    <d v="2017-04-22T00:00:00"/>
    <d v="2017-04-01T00:00:00"/>
    <d v="2017-04-22T00:00:00"/>
    <s v="Saturday"/>
    <d v="1899-12-30T16:09:26"/>
    <d v="1899-12-30T16:00:00"/>
    <n v="1"/>
    <d v="2017-04-22T00:00:00"/>
    <d v="2017-04-01T00:00:00"/>
    <d v="2017-04-22T00:00:00"/>
    <s v="Saturday"/>
    <d v="1899-12-30T16:23:43"/>
    <d v="1899-12-30T16:00:00"/>
    <s v="One Way"/>
  </r>
  <r>
    <n v="1594560"/>
    <s v="Non-RFID Card Member"/>
    <m/>
    <m/>
    <n v="46220"/>
    <s v="UNITED STATES"/>
    <s v="Single Ride"/>
    <n v="9"/>
    <x v="37"/>
    <n v="43.036900000000003"/>
    <n v="-87.89667"/>
    <x v="41"/>
    <n v="43.031320000000001"/>
    <n v="-87.904259999999994"/>
    <n v="8"/>
    <n v="3"/>
    <n v="1.2"/>
    <n v="1.1000000000000001"/>
    <n v="48"/>
    <n v="-1"/>
    <d v="2017-04-22T00:00:00"/>
    <d v="2017-04-01T00:00:00"/>
    <d v="2017-04-22T00:00:00"/>
    <s v="Saturday"/>
    <d v="1899-12-30T16:28:09"/>
    <d v="1899-12-30T16:00:00"/>
    <n v="1"/>
    <d v="2017-04-22T00:00:00"/>
    <d v="2017-04-01T00:00:00"/>
    <d v="2017-04-22T00:00:00"/>
    <s v="Saturday"/>
    <d v="1899-12-30T16:36:38"/>
    <d v="1899-12-30T17:00:00"/>
    <s v="One Way"/>
  </r>
  <r>
    <n v="1594596"/>
    <s v="Non-RFID Card Member"/>
    <m/>
    <m/>
    <n v="53186"/>
    <s v="UNITED STATES"/>
    <s v="Single Ride"/>
    <n v="11131"/>
    <x v="21"/>
    <n v="43.040349999999997"/>
    <n v="-87.920760000000001"/>
    <x v="47"/>
    <n v="43.060250000000003"/>
    <n v="-87.892169999999993"/>
    <n v="21"/>
    <n v="3"/>
    <n v="3.2"/>
    <n v="3"/>
    <n v="126"/>
    <n v="-1"/>
    <d v="2017-04-22T00:00:00"/>
    <d v="2017-04-01T00:00:00"/>
    <d v="2017-04-22T00:00:00"/>
    <s v="Saturday"/>
    <d v="1899-12-30T16:36:55"/>
    <d v="1899-12-30T17:00:00"/>
    <n v="1"/>
    <d v="2017-04-22T00:00:00"/>
    <d v="2017-04-01T00:00:00"/>
    <d v="2017-04-22T00:00:00"/>
    <s v="Saturday"/>
    <d v="1899-12-30T16:57:11"/>
    <d v="1899-12-30T17:00:00"/>
    <s v="One Way"/>
  </r>
  <r>
    <n v="1347615"/>
    <s v="Non-RFID Card Member"/>
    <m/>
    <m/>
    <n v="53219"/>
    <s v="UNITED STATES"/>
    <s v="Single Ride"/>
    <n v="11047"/>
    <x v="21"/>
    <n v="43.040349999999997"/>
    <n v="-87.920760000000001"/>
    <x v="47"/>
    <n v="43.060250000000003"/>
    <n v="-87.892169999999993"/>
    <n v="19"/>
    <n v="3"/>
    <n v="2.9"/>
    <n v="2.7"/>
    <n v="114"/>
    <n v="-1"/>
    <d v="2017-04-22T00:00:00"/>
    <d v="2017-04-01T00:00:00"/>
    <d v="2017-04-22T00:00:00"/>
    <s v="Saturday"/>
    <d v="1899-12-30T16:37:54"/>
    <d v="1899-12-30T17:00:00"/>
    <n v="1"/>
    <d v="2017-04-22T00:00:00"/>
    <d v="2017-04-01T00:00:00"/>
    <d v="2017-04-22T00:00:00"/>
    <s v="Saturday"/>
    <d v="1899-12-30T16:56:39"/>
    <d v="1899-12-30T17:00:00"/>
    <s v="One Way"/>
  </r>
  <r>
    <n v="1588475"/>
    <s v="Non-RFID Card Member"/>
    <m/>
    <m/>
    <n v="60490"/>
    <s v="UNITED STATES"/>
    <s v="Single Ride"/>
    <n v="145"/>
    <x v="13"/>
    <n v="43.038649999999997"/>
    <n v="-87.921930000000003"/>
    <x v="34"/>
    <n v="43.038649999999997"/>
    <n v="-87.921930000000003"/>
    <n v="65"/>
    <n v="9"/>
    <n v="9.8000000000000007"/>
    <n v="9.3000000000000007"/>
    <n v="390"/>
    <n v="-1"/>
    <d v="2017-04-22T00:00:00"/>
    <d v="2017-04-01T00:00:00"/>
    <d v="2017-04-22T00:00:00"/>
    <s v="Saturday"/>
    <d v="1899-12-30T16:53:46"/>
    <d v="1899-12-30T17:00:00"/>
    <n v="1"/>
    <d v="2017-04-22T00:00:00"/>
    <d v="2017-04-01T00:00:00"/>
    <d v="2017-04-22T00:00:00"/>
    <s v="Saturday"/>
    <d v="1899-12-30T17:58:38"/>
    <d v="1899-12-30T18:00:00"/>
    <s v="Round Trip"/>
  </r>
  <r>
    <n v="1594664"/>
    <s v="Non-RFID Card Member"/>
    <m/>
    <m/>
    <n v="53076"/>
    <s v="UNITED STATES"/>
    <s v="Single Ride"/>
    <n v="11103"/>
    <x v="52"/>
    <n v="43.034619999999997"/>
    <n v="-87.917500000000004"/>
    <x v="6"/>
    <n v="43.03519"/>
    <n v="-87.907390000000007"/>
    <n v="53"/>
    <n v="6"/>
    <n v="8"/>
    <n v="7.6"/>
    <n v="318"/>
    <n v="-1"/>
    <d v="2017-04-22T00:00:00"/>
    <d v="2017-04-01T00:00:00"/>
    <d v="2017-04-22T00:00:00"/>
    <s v="Saturday"/>
    <d v="1899-12-30T16:56:06"/>
    <d v="1899-12-30T17:00:00"/>
    <n v="1"/>
    <d v="2017-04-22T00:00:00"/>
    <d v="2017-04-01T00:00:00"/>
    <d v="2017-04-22T00:00:00"/>
    <s v="Saturday"/>
    <d v="1899-12-30T17:49:07"/>
    <d v="1899-12-30T18:00:00"/>
    <s v="One Way"/>
  </r>
  <r>
    <n v="1594670"/>
    <s v="Non-RFID Card Member"/>
    <m/>
    <m/>
    <n v="75211"/>
    <s v="UNITED STATES"/>
    <s v="Single Ride"/>
    <n v="11127"/>
    <x v="16"/>
    <n v="43.03913"/>
    <n v="-87.916150000000002"/>
    <x v="3"/>
    <n v="43.03913"/>
    <n v="-87.916150000000002"/>
    <n v="107"/>
    <n v="12"/>
    <n v="16.100000000000001"/>
    <n v="15.2"/>
    <n v="642"/>
    <n v="-1"/>
    <d v="2017-04-22T00:00:00"/>
    <d v="2017-04-01T00:00:00"/>
    <d v="2017-04-22T00:00:00"/>
    <s v="Saturday"/>
    <d v="1899-12-30T16:58:07"/>
    <d v="1899-12-30T17:00:00"/>
    <n v="1"/>
    <d v="2017-04-22T00:00:00"/>
    <d v="2017-04-01T00:00:00"/>
    <d v="2017-04-22T00:00:00"/>
    <s v="Saturday"/>
    <d v="1899-12-30T18:45:52"/>
    <d v="1899-12-30T19:00:00"/>
    <s v="Round Trip"/>
  </r>
  <r>
    <n v="1593973"/>
    <s v="Non-RFID Card Member"/>
    <m/>
    <m/>
    <n v="54494"/>
    <s v="UNITED STATES"/>
    <s v="Single Ride"/>
    <n v="11148"/>
    <x v="7"/>
    <n v="43.038245000000003"/>
    <n v="-87.914811999999998"/>
    <x v="7"/>
    <n v="43.038580000000003"/>
    <n v="-87.90934"/>
    <n v="37"/>
    <n v="6"/>
    <n v="5.6"/>
    <n v="5.3"/>
    <n v="222"/>
    <n v="-1"/>
    <d v="2017-04-22T00:00:00"/>
    <d v="2017-04-01T00:00:00"/>
    <d v="2017-04-22T00:00:00"/>
    <s v="Saturday"/>
    <d v="1899-12-30T17:20:20"/>
    <d v="1899-12-30T17:00:00"/>
    <n v="1"/>
    <d v="2017-04-22T00:00:00"/>
    <d v="2017-04-01T00:00:00"/>
    <d v="2017-04-22T00:00:00"/>
    <s v="Saturday"/>
    <d v="1899-12-30T17:57:58"/>
    <d v="1899-12-30T18:00:00"/>
    <s v="One Way"/>
  </r>
  <r>
    <n v="1594748"/>
    <s v="Non-RFID Card Member"/>
    <m/>
    <m/>
    <n v="53215"/>
    <s v="UNITED STATES"/>
    <s v="Single Ride"/>
    <n v="960"/>
    <x v="39"/>
    <n v="43.020020000000002"/>
    <n v="-87.912540000000007"/>
    <x v="42"/>
    <n v="43.020020000000002"/>
    <n v="-87.912540000000007"/>
    <n v="60"/>
    <n v="6"/>
    <n v="9"/>
    <n v="8.6"/>
    <n v="360"/>
    <n v="-1"/>
    <d v="2017-04-22T00:00:00"/>
    <d v="2017-04-01T00:00:00"/>
    <d v="2017-04-22T00:00:00"/>
    <s v="Saturday"/>
    <d v="1899-12-30T17:21:55"/>
    <d v="1899-12-30T17:00:00"/>
    <n v="1"/>
    <d v="2017-04-22T00:00:00"/>
    <d v="2017-04-01T00:00:00"/>
    <d v="2017-04-22T00:00:00"/>
    <s v="Saturday"/>
    <d v="1899-12-30T18:21:09"/>
    <d v="1899-12-30T18:00:00"/>
    <s v="Round Trip"/>
  </r>
  <r>
    <n v="1594873"/>
    <s v="Non-RFID Card Member"/>
    <m/>
    <m/>
    <n v="53203"/>
    <s v="UNITED STATES"/>
    <s v="Single Ride"/>
    <n v="11083"/>
    <x v="18"/>
    <n v="43.048609999999996"/>
    <n v="-88.008480000000006"/>
    <x v="32"/>
    <n v="43.048609999999996"/>
    <n v="-88.008480000000006"/>
    <n v="38"/>
    <n v="6"/>
    <n v="5.7"/>
    <n v="5.4"/>
    <n v="228"/>
    <n v="-1"/>
    <d v="2017-04-22T00:00:00"/>
    <d v="2017-04-01T00:00:00"/>
    <d v="2017-04-22T00:00:00"/>
    <s v="Saturday"/>
    <d v="1899-12-30T18:00:17"/>
    <d v="1899-12-30T18:00:00"/>
    <n v="1"/>
    <d v="2017-04-22T00:00:00"/>
    <d v="2017-04-01T00:00:00"/>
    <d v="2017-04-22T00:00:00"/>
    <s v="Saturday"/>
    <d v="1899-12-30T18:38:13"/>
    <d v="1899-12-30T19:00:00"/>
    <s v="Round Trip"/>
  </r>
  <r>
    <n v="1556026"/>
    <s v="Non-RFID Card Member"/>
    <m/>
    <m/>
    <n v="53208"/>
    <s v="UNITED STATES"/>
    <s v="Single Ride"/>
    <n v="11110"/>
    <x v="18"/>
    <n v="43.048609999999996"/>
    <n v="-88.008480000000006"/>
    <x v="32"/>
    <n v="43.048609999999996"/>
    <n v="-88.008480000000006"/>
    <n v="37"/>
    <n v="6"/>
    <n v="5.6"/>
    <n v="5.3"/>
    <n v="222"/>
    <n v="-1"/>
    <d v="2017-04-22T00:00:00"/>
    <d v="2017-04-01T00:00:00"/>
    <d v="2017-04-22T00:00:00"/>
    <s v="Saturday"/>
    <d v="1899-12-30T18:01:38"/>
    <d v="1899-12-30T18:00:00"/>
    <n v="1"/>
    <d v="2017-04-22T00:00:00"/>
    <d v="2017-04-01T00:00:00"/>
    <d v="2017-04-22T00:00:00"/>
    <s v="Saturday"/>
    <d v="1899-12-30T18:38:07"/>
    <d v="1899-12-30T19:00:00"/>
    <s v="Round Trip"/>
  </r>
  <r>
    <n v="1595010"/>
    <s v="Non-RFID Card Member"/>
    <m/>
    <m/>
    <n v="55102"/>
    <s v="UNITED STATES"/>
    <s v="Single Ride"/>
    <n v="5431"/>
    <x v="16"/>
    <n v="43.03913"/>
    <n v="-87.916150000000002"/>
    <x v="6"/>
    <n v="43.03519"/>
    <n v="-87.907390000000007"/>
    <n v="23"/>
    <n v="3"/>
    <n v="3.5"/>
    <n v="3.3"/>
    <n v="138"/>
    <n v="-1"/>
    <d v="2017-04-22T00:00:00"/>
    <d v="2017-04-01T00:00:00"/>
    <d v="2017-04-22T00:00:00"/>
    <s v="Saturday"/>
    <d v="1899-12-30T18:50:10"/>
    <d v="1899-12-30T19:00:00"/>
    <n v="1"/>
    <d v="2017-04-22T00:00:00"/>
    <d v="2017-04-01T00:00:00"/>
    <d v="2017-04-22T00:00:00"/>
    <s v="Saturday"/>
    <d v="1899-12-30T19:13:27"/>
    <d v="1899-12-30T19:00:00"/>
    <s v="One Way"/>
  </r>
  <r>
    <n v="1595308"/>
    <s v="Non-RFID Card Member"/>
    <m/>
    <m/>
    <n v="53207"/>
    <s v="UNITED STATES"/>
    <s v="Single Ride"/>
    <n v="11142"/>
    <x v="0"/>
    <n v="43.042490000000001"/>
    <n v="-87.909959999999998"/>
    <x v="58"/>
    <n v="43.026229999999998"/>
    <n v="-87.912809999999993"/>
    <n v="12"/>
    <n v="3"/>
    <n v="1.8"/>
    <n v="1.7"/>
    <n v="72"/>
    <n v="-1"/>
    <d v="2017-04-22T00:00:00"/>
    <d v="2017-04-01T00:00:00"/>
    <d v="2017-04-22T00:00:00"/>
    <s v="Saturday"/>
    <d v="1899-12-30T21:28:11"/>
    <d v="1899-12-30T21:00:00"/>
    <n v="1"/>
    <d v="2017-04-22T00:00:00"/>
    <d v="2017-04-01T00:00:00"/>
    <d v="2017-04-22T00:00:00"/>
    <s v="Saturday"/>
    <d v="1899-12-30T21:40:50"/>
    <d v="1899-12-30T22:00:00"/>
    <s v="One Way"/>
  </r>
  <r>
    <n v="1595309"/>
    <s v="Non-RFID Card Member"/>
    <m/>
    <m/>
    <n v="53207"/>
    <s v="UNITED STATES"/>
    <s v="Single Ride"/>
    <n v="43"/>
    <x v="0"/>
    <n v="43.042490000000001"/>
    <n v="-87.909959999999998"/>
    <x v="58"/>
    <n v="43.026229999999998"/>
    <n v="-87.912809999999993"/>
    <n v="9"/>
    <n v="3"/>
    <n v="1.4"/>
    <n v="1.3"/>
    <n v="54"/>
    <n v="-1"/>
    <d v="2017-04-22T00:00:00"/>
    <d v="2017-04-01T00:00:00"/>
    <d v="2017-04-22T00:00:00"/>
    <s v="Saturday"/>
    <d v="1899-12-30T21:28:46"/>
    <d v="1899-12-30T21:00:00"/>
    <n v="1"/>
    <d v="2017-04-22T00:00:00"/>
    <d v="2017-04-01T00:00:00"/>
    <d v="2017-04-22T00:00:00"/>
    <s v="Saturday"/>
    <d v="1899-12-30T21:37:48"/>
    <d v="1899-12-30T22:00:00"/>
    <s v="One Way"/>
  </r>
  <r>
    <n v="1595378"/>
    <s v="Non-RFID Card Member"/>
    <m/>
    <m/>
    <n v="53218"/>
    <s v="UNITED STATES"/>
    <s v="Single Ride"/>
    <n v="11074"/>
    <x v="13"/>
    <n v="43.038649999999997"/>
    <n v="-87.921930000000003"/>
    <x v="34"/>
    <n v="43.038649999999997"/>
    <n v="-87.921930000000003"/>
    <n v="25"/>
    <n v="3"/>
    <n v="3.8"/>
    <n v="3.6"/>
    <n v="150"/>
    <n v="-1"/>
    <d v="2017-04-22T00:00:00"/>
    <d v="2017-04-01T00:00:00"/>
    <d v="2017-04-22T00:00:00"/>
    <s v="Saturday"/>
    <d v="1899-12-30T22:43:34"/>
    <d v="1899-12-30T23:00:00"/>
    <n v="1"/>
    <d v="2017-04-22T00:00:00"/>
    <d v="2017-04-01T00:00:00"/>
    <d v="2017-04-22T00:00:00"/>
    <s v="Saturday"/>
    <d v="1899-12-30T23:08:15"/>
    <d v="1899-12-30T23:00:00"/>
    <s v="Round Trip"/>
  </r>
  <r>
    <n v="1595442"/>
    <s v="Non-RFID Card Member"/>
    <m/>
    <m/>
    <n v="53204"/>
    <s v="UNITED STATES"/>
    <s v="Single Ride"/>
    <n v="5491"/>
    <x v="37"/>
    <n v="43.036900000000003"/>
    <n v="-87.89667"/>
    <x v="12"/>
    <n v="43.036900000000003"/>
    <n v="-87.89667"/>
    <n v="25"/>
    <n v="3"/>
    <n v="3.8"/>
    <n v="3.6"/>
    <n v="150"/>
    <n v="-1"/>
    <d v="2017-04-23T00:00:00"/>
    <d v="2017-04-01T00:00:00"/>
    <d v="2017-04-23T00:00:00"/>
    <s v="Sunday"/>
    <d v="1899-12-30T00:44:44"/>
    <d v="1899-12-30T01:00:00"/>
    <n v="1"/>
    <d v="2017-04-23T00:00:00"/>
    <d v="2017-04-01T00:00:00"/>
    <d v="2017-04-23T00:00:00"/>
    <s v="Sunday"/>
    <d v="1899-12-30T01:09:50"/>
    <d v="1899-12-30T01:00:00"/>
    <s v="Round Trip"/>
  </r>
  <r>
    <n v="1512991"/>
    <s v="Non-RFID Card Member"/>
    <m/>
    <m/>
    <n v="53233"/>
    <s v="UNITED STATES"/>
    <s v="Single Ride"/>
    <n v="5532"/>
    <x v="23"/>
    <n v="43.053040000000003"/>
    <n v="-87.897660000000002"/>
    <x v="40"/>
    <n v="43.05097"/>
    <n v="-87.906440000000003"/>
    <n v="5"/>
    <n v="3"/>
    <n v="0.8"/>
    <n v="0.7"/>
    <n v="30"/>
    <n v="-1"/>
    <d v="2017-04-23T00:00:00"/>
    <d v="2017-04-01T00:00:00"/>
    <d v="2017-04-23T00:00:00"/>
    <s v="Sunday"/>
    <d v="1899-12-30T00:58:04"/>
    <d v="1899-12-30T01:00:00"/>
    <n v="1"/>
    <d v="2017-04-23T00:00:00"/>
    <d v="2017-04-01T00:00:00"/>
    <d v="2017-04-23T00:00:00"/>
    <s v="Sunday"/>
    <d v="1899-12-30T01:03:47"/>
    <d v="1899-12-30T01:00:00"/>
    <s v="One Way"/>
  </r>
  <r>
    <n v="1595452"/>
    <s v="Non-RFID Card Member"/>
    <m/>
    <m/>
    <n v="53066"/>
    <s v="UNITED STATES"/>
    <s v="Single Ride"/>
    <n v="5"/>
    <x v="29"/>
    <n v="43.052549999999997"/>
    <n v="-87.909329999999997"/>
    <x v="31"/>
    <n v="43.040154000000001"/>
    <n v="-87.932113000000001"/>
    <n v="19"/>
    <n v="3"/>
    <n v="2.9"/>
    <n v="2.7"/>
    <n v="114"/>
    <n v="-1"/>
    <d v="2017-04-23T00:00:00"/>
    <d v="2017-04-01T00:00:00"/>
    <d v="2017-04-23T00:00:00"/>
    <s v="Sunday"/>
    <d v="1899-12-30T01:10:29"/>
    <d v="1899-12-30T01:00:00"/>
    <n v="1"/>
    <d v="2017-04-23T00:00:00"/>
    <d v="2017-04-01T00:00:00"/>
    <d v="2017-04-23T00:00:00"/>
    <s v="Sunday"/>
    <d v="1899-12-30T01:29:46"/>
    <d v="1899-12-30T01:00:00"/>
    <s v="One Way"/>
  </r>
  <r>
    <n v="1595477"/>
    <s v="Non-RFID Card Member"/>
    <m/>
    <m/>
    <n v="53051"/>
    <s v="UNITED STATES"/>
    <s v="Single Ride"/>
    <n v="11143"/>
    <x v="40"/>
    <n v="43.046570000000003"/>
    <n v="-87.908720000000002"/>
    <x v="10"/>
    <n v="43.058619999999998"/>
    <n v="-87.885319999999993"/>
    <n v="17"/>
    <n v="3"/>
    <n v="2.6"/>
    <n v="2.4"/>
    <n v="102"/>
    <n v="-1"/>
    <d v="2017-04-23T00:00:00"/>
    <d v="2017-04-01T00:00:00"/>
    <d v="2017-04-23T00:00:00"/>
    <s v="Sunday"/>
    <d v="1899-12-30T02:45:35"/>
    <d v="1899-12-30T03:00:00"/>
    <n v="1"/>
    <d v="2017-04-23T00:00:00"/>
    <d v="2017-04-01T00:00:00"/>
    <d v="2017-04-23T00:00:00"/>
    <s v="Sunday"/>
    <d v="1899-12-30T03:02:45"/>
    <d v="1899-12-30T03:00:00"/>
    <s v="One Way"/>
  </r>
  <r>
    <n v="1595563"/>
    <s v="Non-RFID Card Member"/>
    <m/>
    <m/>
    <n v="53177"/>
    <s v="UNITED STATES"/>
    <s v="Single Ride"/>
    <n v="5447"/>
    <x v="37"/>
    <n v="43.036900000000003"/>
    <n v="-87.89667"/>
    <x v="12"/>
    <n v="43.036900000000003"/>
    <n v="-87.89667"/>
    <n v="22"/>
    <n v="3"/>
    <n v="3.3"/>
    <n v="3.1"/>
    <n v="132"/>
    <n v="-1"/>
    <d v="2017-04-23T00:00:00"/>
    <d v="2017-04-01T00:00:00"/>
    <d v="2017-04-23T00:00:00"/>
    <s v="Sunday"/>
    <d v="1899-12-30T09:21:34"/>
    <d v="1899-12-30T09:00:00"/>
    <n v="1"/>
    <d v="2017-04-23T00:00:00"/>
    <d v="2017-04-01T00:00:00"/>
    <d v="2017-04-23T00:00:00"/>
    <s v="Sunday"/>
    <d v="1899-12-30T09:43:00"/>
    <d v="1899-12-30T10:00:00"/>
    <s v="Round Trip"/>
  </r>
  <r>
    <n v="1194943"/>
    <s v="Non-RFID Card Member"/>
    <m/>
    <m/>
    <n v="53212"/>
    <s v="UNITED STATES"/>
    <s v="Single Ride"/>
    <n v="36"/>
    <x v="25"/>
    <n v="43.058010000000003"/>
    <n v="-87.877300000000005"/>
    <x v="22"/>
    <n v="43.058010000000003"/>
    <n v="-87.877300000000005"/>
    <n v="52"/>
    <n v="6"/>
    <n v="7.8"/>
    <n v="7.4"/>
    <n v="312"/>
    <n v="-1"/>
    <d v="2017-04-23T00:00:00"/>
    <d v="2017-04-01T00:00:00"/>
    <d v="2017-04-23T00:00:00"/>
    <s v="Sunday"/>
    <d v="1899-12-30T09:24:46"/>
    <d v="1899-12-30T09:00:00"/>
    <n v="1"/>
    <d v="2017-04-23T00:00:00"/>
    <d v="2017-04-01T00:00:00"/>
    <d v="2017-04-23T00:00:00"/>
    <s v="Sunday"/>
    <d v="1899-12-30T10:16:44"/>
    <d v="1899-12-30T10:00:00"/>
    <s v="Round Trip"/>
  </r>
  <r>
    <n v="1595576"/>
    <s v="Non-RFID Card Member"/>
    <m/>
    <m/>
    <n v="53222"/>
    <s v="UNITED STATES"/>
    <s v="Single Ride"/>
    <n v="5484"/>
    <x v="19"/>
    <n v="43.060839999999999"/>
    <n v="-88.001940000000005"/>
    <x v="54"/>
    <n v="43.060079999999999"/>
    <n v="-88.027349999999998"/>
    <n v="11"/>
    <n v="3"/>
    <n v="1.7"/>
    <n v="1.6"/>
    <n v="66"/>
    <n v="-1"/>
    <d v="2017-04-23T00:00:00"/>
    <d v="2017-04-01T00:00:00"/>
    <d v="2017-04-23T00:00:00"/>
    <s v="Sunday"/>
    <d v="1899-12-30T10:32:50"/>
    <d v="1899-12-30T11:00:00"/>
    <n v="1"/>
    <d v="2017-04-23T00:00:00"/>
    <d v="2017-04-01T00:00:00"/>
    <d v="2017-04-23T00:00:00"/>
    <s v="Sunday"/>
    <d v="1899-12-30T10:43:29"/>
    <d v="1899-12-30T11:00:00"/>
    <s v="One Way"/>
  </r>
  <r>
    <n v="1595688"/>
    <s v="Non-RFID Card Member"/>
    <m/>
    <m/>
    <n v="60074"/>
    <s v="UNITED STATES"/>
    <s v="Single Ride"/>
    <n v="22"/>
    <x v="24"/>
    <n v="43.040154000000001"/>
    <n v="-87.932113000000001"/>
    <x v="31"/>
    <n v="43.040154000000001"/>
    <n v="-87.932113000000001"/>
    <n v="88"/>
    <n v="9"/>
    <n v="13.2"/>
    <n v="12.5"/>
    <n v="528"/>
    <n v="-1"/>
    <d v="2017-04-23T00:00:00"/>
    <d v="2017-04-01T00:00:00"/>
    <d v="2017-04-23T00:00:00"/>
    <s v="Sunday"/>
    <d v="1899-12-30T10:50:59"/>
    <d v="1899-12-30T11:00:00"/>
    <n v="1"/>
    <d v="2017-04-23T00:00:00"/>
    <d v="2017-04-01T00:00:00"/>
    <d v="2017-04-23T00:00:00"/>
    <s v="Sunday"/>
    <d v="1899-12-30T12:18:11"/>
    <d v="1899-12-30T12:00:00"/>
    <s v="Round Trip"/>
  </r>
  <r>
    <n v="1595707"/>
    <s v="Non-RFID Card Member"/>
    <m/>
    <m/>
    <n v="98116"/>
    <s v="UNITED STATES"/>
    <s v="Single Ride"/>
    <n v="5485"/>
    <x v="41"/>
    <n v="43.031480000000002"/>
    <n v="-87.908169999999998"/>
    <x v="12"/>
    <n v="43.036900000000003"/>
    <n v="-87.89667"/>
    <n v="15"/>
    <n v="3"/>
    <n v="2.2999999999999998"/>
    <n v="2.1"/>
    <n v="90"/>
    <n v="-1"/>
    <d v="2017-04-23T00:00:00"/>
    <d v="2017-04-01T00:00:00"/>
    <d v="2017-04-23T00:00:00"/>
    <s v="Sunday"/>
    <d v="1899-12-30T10:57:17"/>
    <d v="1899-12-30T11:00:00"/>
    <n v="1"/>
    <d v="2017-04-23T00:00:00"/>
    <d v="2017-04-01T00:00:00"/>
    <d v="2017-04-23T00:00:00"/>
    <s v="Sunday"/>
    <d v="1899-12-30T11:12:40"/>
    <d v="1899-12-30T11:00:00"/>
    <s v="One Way"/>
  </r>
  <r>
    <n v="1595706"/>
    <s v="Non-RFID Card Member"/>
    <m/>
    <m/>
    <n v="54701"/>
    <s v="UNITED STATES"/>
    <s v="Single Ride"/>
    <n v="11108"/>
    <x v="25"/>
    <n v="43.058010000000003"/>
    <n v="-87.877300000000005"/>
    <x v="22"/>
    <n v="43.058010000000003"/>
    <n v="-87.877300000000005"/>
    <n v="80"/>
    <n v="9"/>
    <n v="12"/>
    <n v="11.4"/>
    <n v="480"/>
    <n v="-1"/>
    <d v="2017-04-23T00:00:00"/>
    <d v="2017-04-01T00:00:00"/>
    <d v="2017-04-23T00:00:00"/>
    <s v="Sunday"/>
    <d v="1899-12-30T10:57:45"/>
    <d v="1899-12-30T11:00:00"/>
    <n v="1"/>
    <d v="2017-04-23T00:00:00"/>
    <d v="2017-04-01T00:00:00"/>
    <d v="2017-04-23T00:00:00"/>
    <s v="Sunday"/>
    <d v="1899-12-30T12:17:41"/>
    <d v="1899-12-30T12:00:00"/>
    <s v="Round Trip"/>
  </r>
  <r>
    <n v="1595780"/>
    <s v="Non-RFID Card Member"/>
    <m/>
    <m/>
    <n v="85233"/>
    <s v="UNITED STATES"/>
    <s v="Single Ride"/>
    <n v="5485"/>
    <x v="37"/>
    <n v="43.036900000000003"/>
    <n v="-87.89667"/>
    <x v="36"/>
    <n v="43.038719999999998"/>
    <n v="-87.905339999999995"/>
    <n v="46"/>
    <n v="6"/>
    <n v="6.9"/>
    <n v="6.6"/>
    <n v="276"/>
    <n v="-1"/>
    <d v="2017-04-23T00:00:00"/>
    <d v="2017-04-01T00:00:00"/>
    <d v="2017-04-23T00:00:00"/>
    <s v="Sunday"/>
    <d v="1899-12-30T11:30:30"/>
    <d v="1899-12-30T12:00:00"/>
    <n v="1"/>
    <d v="2017-04-23T00:00:00"/>
    <d v="2017-04-01T00:00:00"/>
    <d v="2017-04-23T00:00:00"/>
    <s v="Sunday"/>
    <d v="1899-12-30T12:16:57"/>
    <d v="1899-12-30T12:00:00"/>
    <s v="One Way"/>
  </r>
  <r>
    <n v="1584217"/>
    <s v="Non-RFID Card Member"/>
    <m/>
    <m/>
    <n v="53207"/>
    <s v="UNITED STATES"/>
    <s v="Single Ride"/>
    <n v="111"/>
    <x v="33"/>
    <n v="43.004728999999998"/>
    <n v="-87.905463999999995"/>
    <x v="12"/>
    <n v="43.036900000000003"/>
    <n v="-87.89667"/>
    <n v="20"/>
    <n v="3"/>
    <n v="3"/>
    <n v="2.9"/>
    <n v="120"/>
    <n v="-1"/>
    <d v="2017-04-23T00:00:00"/>
    <d v="2017-04-01T00:00:00"/>
    <d v="2017-04-23T00:00:00"/>
    <s v="Sunday"/>
    <d v="1899-12-30T11:33:24"/>
    <d v="1899-12-30T12:00:00"/>
    <n v="1"/>
    <d v="2017-04-23T00:00:00"/>
    <d v="2017-04-01T00:00:00"/>
    <d v="2017-04-23T00:00:00"/>
    <s v="Sunday"/>
    <d v="1899-12-30T11:53:11"/>
    <d v="1899-12-30T12:00:00"/>
    <s v="One Way"/>
  </r>
  <r>
    <n v="1595857"/>
    <s v="Non-RFID Card Member"/>
    <m/>
    <m/>
    <n v="53202"/>
    <s v="UNITED STATES"/>
    <s v="Single Ride"/>
    <n v="11088"/>
    <x v="41"/>
    <n v="43.031480000000002"/>
    <n v="-87.908169999999998"/>
    <x v="43"/>
    <n v="43.031480000000002"/>
    <n v="-87.908169999999998"/>
    <n v="81"/>
    <n v="9"/>
    <n v="12.2"/>
    <n v="11.5"/>
    <n v="486"/>
    <n v="-1"/>
    <d v="2017-04-23T00:00:00"/>
    <d v="2017-04-01T00:00:00"/>
    <d v="2017-04-23T00:00:00"/>
    <s v="Sunday"/>
    <d v="1899-12-30T11:59:55"/>
    <d v="1899-12-30T12:00:00"/>
    <n v="1"/>
    <d v="2017-04-23T00:00:00"/>
    <d v="2017-04-01T00:00:00"/>
    <d v="2017-04-23T00:00:00"/>
    <s v="Sunday"/>
    <d v="1899-12-30T13:20:04"/>
    <d v="1899-12-30T13:00:00"/>
    <s v="Round Trip"/>
  </r>
  <r>
    <n v="1512097"/>
    <s v="Non-RFID Card Member"/>
    <m/>
    <m/>
    <n v="53203"/>
    <s v="UNITED STATES"/>
    <s v="Single Ride"/>
    <n v="5452"/>
    <x v="16"/>
    <n v="43.03913"/>
    <n v="-87.916150000000002"/>
    <x v="12"/>
    <n v="43.036900000000003"/>
    <n v="-87.89667"/>
    <n v="198"/>
    <n v="0"/>
    <n v="18"/>
    <n v="17.100000000000001"/>
    <n v="720"/>
    <n v="-1"/>
    <d v="2017-04-23T00:00:00"/>
    <d v="2017-04-01T00:00:00"/>
    <d v="2017-04-23T00:00:00"/>
    <s v="Sunday"/>
    <d v="1899-12-30T12:06:56"/>
    <d v="1899-12-30T12:00:00"/>
    <n v="1"/>
    <d v="2017-04-23T00:00:00"/>
    <d v="2017-04-01T00:00:00"/>
    <d v="2017-04-23T00:00:00"/>
    <s v="Sunday"/>
    <d v="1899-12-30T15:24:29"/>
    <d v="1899-12-30T15:00:00"/>
    <s v="One Way"/>
  </r>
  <r>
    <n v="1595903"/>
    <s v="Non-RFID Card Member"/>
    <m/>
    <m/>
    <n v="53029"/>
    <s v="UNITED STATES"/>
    <s v="Single Ride"/>
    <n v="5553"/>
    <x v="23"/>
    <n v="43.053040000000003"/>
    <n v="-87.897660000000002"/>
    <x v="37"/>
    <n v="43.02948"/>
    <n v="-87.912819999999996"/>
    <n v="30"/>
    <n v="3"/>
    <n v="4.5"/>
    <n v="4.3"/>
    <n v="180"/>
    <n v="-1"/>
    <d v="2017-04-23T00:00:00"/>
    <d v="2017-04-01T00:00:00"/>
    <d v="2017-04-23T00:00:00"/>
    <s v="Sunday"/>
    <d v="1899-12-30T12:17:05"/>
    <d v="1899-12-30T12:00:00"/>
    <n v="1"/>
    <d v="2017-04-23T00:00:00"/>
    <d v="2017-04-01T00:00:00"/>
    <d v="2017-04-23T00:00:00"/>
    <s v="Sunday"/>
    <d v="1899-12-30T12:47:40"/>
    <d v="1899-12-30T13:00:00"/>
    <s v="One Way"/>
  </r>
  <r>
    <n v="1595913"/>
    <s v="Non-RFID Card Member"/>
    <m/>
    <m/>
    <n v="60602"/>
    <s v="UNITED STATES"/>
    <s v="Single Ride"/>
    <n v="5475"/>
    <x v="11"/>
    <n v="43.04804"/>
    <n v="-87.896720000000002"/>
    <x v="33"/>
    <n v="43.04804"/>
    <n v="-87.896720000000002"/>
    <n v="110"/>
    <n v="12"/>
    <n v="16.5"/>
    <n v="15.7"/>
    <n v="660"/>
    <n v="-1"/>
    <d v="2017-04-23T00:00:00"/>
    <d v="2017-04-01T00:00:00"/>
    <d v="2017-04-23T00:00:00"/>
    <s v="Sunday"/>
    <d v="1899-12-30T12:20:37"/>
    <d v="1899-12-30T12:00:00"/>
    <n v="1"/>
    <d v="2017-04-23T00:00:00"/>
    <d v="2017-04-01T00:00:00"/>
    <d v="2017-04-23T00:00:00"/>
    <s v="Sunday"/>
    <d v="1899-12-30T14:10:43"/>
    <d v="1899-12-30T14:00:00"/>
    <s v="Round Trip"/>
  </r>
  <r>
    <n v="1595911"/>
    <s v="Non-RFID Card Member"/>
    <m/>
    <m/>
    <n v="60320"/>
    <s v="UNITED STATES"/>
    <s v="Single Ride"/>
    <n v="13"/>
    <x v="11"/>
    <n v="43.04804"/>
    <n v="-87.896720000000002"/>
    <x v="33"/>
    <n v="43.04804"/>
    <n v="-87.896720000000002"/>
    <n v="86"/>
    <n v="9"/>
    <n v="12.9"/>
    <n v="12.3"/>
    <n v="516"/>
    <n v="-1"/>
    <d v="2017-04-23T00:00:00"/>
    <d v="2017-04-01T00:00:00"/>
    <d v="2017-04-23T00:00:00"/>
    <s v="Sunday"/>
    <d v="1899-12-30T12:43:51"/>
    <d v="1899-12-30T13:00:00"/>
    <n v="1"/>
    <d v="2017-04-23T00:00:00"/>
    <d v="2017-04-01T00:00:00"/>
    <d v="2017-04-23T00:00:00"/>
    <s v="Sunday"/>
    <d v="1899-12-30T14:09:54"/>
    <d v="1899-12-30T14:00:00"/>
    <s v="Round Trip"/>
  </r>
  <r>
    <n v="1596020"/>
    <s v="Non-RFID Card Member"/>
    <m/>
    <m/>
    <n v="53022"/>
    <s v="UNITED STATES"/>
    <s v="Single Ride"/>
    <n v="11110"/>
    <x v="18"/>
    <n v="43.048609999999996"/>
    <n v="-88.008480000000006"/>
    <x v="32"/>
    <n v="43.048609999999996"/>
    <n v="-88.008480000000006"/>
    <n v="35"/>
    <n v="6"/>
    <n v="5.3"/>
    <n v="5"/>
    <n v="210"/>
    <n v="-1"/>
    <d v="2017-04-23T00:00:00"/>
    <d v="2017-04-01T00:00:00"/>
    <d v="2017-04-23T00:00:00"/>
    <s v="Sunday"/>
    <d v="1899-12-30T12:45:28"/>
    <d v="1899-12-30T13:00:00"/>
    <n v="1"/>
    <d v="2017-04-23T00:00:00"/>
    <d v="2017-04-01T00:00:00"/>
    <d v="2017-04-23T00:00:00"/>
    <s v="Sunday"/>
    <d v="1899-12-30T13:20:40"/>
    <d v="1899-12-30T13:00:00"/>
    <s v="Round Trip"/>
  </r>
  <r>
    <n v="1596068"/>
    <s v="Non-RFID Card Member"/>
    <m/>
    <m/>
    <n v="53202"/>
    <s v="UNITED STATES"/>
    <s v="Single Ride"/>
    <n v="5520"/>
    <x v="23"/>
    <n v="43.053040000000003"/>
    <n v="-87.897660000000002"/>
    <x v="10"/>
    <n v="43.058619999999998"/>
    <n v="-87.885319999999993"/>
    <n v="28"/>
    <n v="3"/>
    <n v="4.2"/>
    <n v="4"/>
    <n v="168"/>
    <n v="-1"/>
    <d v="2017-04-23T00:00:00"/>
    <d v="2017-04-01T00:00:00"/>
    <d v="2017-04-23T00:00:00"/>
    <s v="Sunday"/>
    <d v="1899-12-30T12:58:34"/>
    <d v="1899-12-30T13:00:00"/>
    <n v="1"/>
    <d v="2017-04-23T00:00:00"/>
    <d v="2017-04-01T00:00:00"/>
    <d v="2017-04-23T00:00:00"/>
    <s v="Sunday"/>
    <d v="1899-12-30T13:26:57"/>
    <d v="1899-12-30T13:00:00"/>
    <s v="One Way"/>
  </r>
  <r>
    <n v="1596082"/>
    <s v="Non-RFID Card Member"/>
    <m/>
    <m/>
    <n v="53562"/>
    <s v="UNITED STATES"/>
    <s v="Single Ride"/>
    <n v="11093"/>
    <x v="50"/>
    <n v="43.026229999999998"/>
    <n v="-87.912809999999993"/>
    <x v="6"/>
    <n v="43.03519"/>
    <n v="-87.907390000000007"/>
    <n v="14"/>
    <n v="3"/>
    <n v="2.1"/>
    <n v="2"/>
    <n v="84"/>
    <n v="-1"/>
    <d v="2017-04-23T00:00:00"/>
    <d v="2017-04-01T00:00:00"/>
    <d v="2017-04-23T00:00:00"/>
    <s v="Sunday"/>
    <d v="1899-12-30T13:00:46"/>
    <d v="1899-12-30T13:00:00"/>
    <n v="1"/>
    <d v="2017-04-23T00:00:00"/>
    <d v="2017-04-01T00:00:00"/>
    <d v="2017-04-23T00:00:00"/>
    <s v="Sunday"/>
    <d v="1899-12-30T13:14:41"/>
    <d v="1899-12-30T13:00:00"/>
    <s v="One Way"/>
  </r>
  <r>
    <n v="1277402"/>
    <s v="Non-RFID Card Member"/>
    <m/>
    <m/>
    <n v="53204"/>
    <s v="UNITED STATES"/>
    <s v="Single Ride"/>
    <n v="11142"/>
    <x v="50"/>
    <n v="43.026229999999998"/>
    <n v="-87.912809999999993"/>
    <x v="37"/>
    <n v="43.02948"/>
    <n v="-87.912819999999996"/>
    <n v="51"/>
    <n v="6"/>
    <n v="7.7"/>
    <n v="7.3"/>
    <n v="306"/>
    <n v="-1"/>
    <d v="2017-04-23T00:00:00"/>
    <d v="2017-04-01T00:00:00"/>
    <d v="2017-04-23T00:00:00"/>
    <s v="Sunday"/>
    <d v="1899-12-30T13:03:15"/>
    <d v="1899-12-30T13:00:00"/>
    <n v="1"/>
    <d v="2017-04-23T00:00:00"/>
    <d v="2017-04-01T00:00:00"/>
    <d v="2017-04-23T00:00:00"/>
    <s v="Sunday"/>
    <d v="1899-12-30T13:54:52"/>
    <d v="1899-12-30T14:00:00"/>
    <s v="One Way"/>
  </r>
  <r>
    <n v="1445842"/>
    <s v="Non-RFID Card Member"/>
    <m/>
    <m/>
    <n v="60422"/>
    <s v="UNITED STATES"/>
    <s v="Single Ride"/>
    <n v="5485"/>
    <x v="6"/>
    <n v="43.038719999999998"/>
    <n v="-87.905339999999995"/>
    <x v="37"/>
    <n v="43.02948"/>
    <n v="-87.912819999999996"/>
    <n v="10"/>
    <n v="3"/>
    <n v="1.5"/>
    <n v="1.4"/>
    <n v="60"/>
    <n v="-1"/>
    <d v="2017-04-23T00:00:00"/>
    <d v="2017-04-01T00:00:00"/>
    <d v="2017-04-23T00:00:00"/>
    <s v="Sunday"/>
    <d v="1899-12-30T13:05:45"/>
    <d v="1899-12-30T13:00:00"/>
    <n v="1"/>
    <d v="2017-04-23T00:00:00"/>
    <d v="2017-04-01T00:00:00"/>
    <d v="2017-04-23T00:00:00"/>
    <s v="Sunday"/>
    <d v="1899-12-30T13:15:30"/>
    <d v="1899-12-30T13:00:00"/>
    <s v="One Way"/>
  </r>
  <r>
    <n v="1231206"/>
    <s v="Non-RFID Card Member"/>
    <m/>
    <m/>
    <n v="7059"/>
    <s v="UNITED STATES"/>
    <s v="Single Ride"/>
    <n v="11122"/>
    <x v="24"/>
    <n v="43.040154000000001"/>
    <n v="-87.932113000000001"/>
    <x v="12"/>
    <n v="43.036900000000003"/>
    <n v="-87.89667"/>
    <n v="31"/>
    <n v="3"/>
    <n v="4.7"/>
    <n v="4.4000000000000004"/>
    <n v="186"/>
    <n v="-1"/>
    <d v="2017-04-23T00:00:00"/>
    <d v="2017-04-01T00:00:00"/>
    <d v="2017-04-23T00:00:00"/>
    <s v="Sunday"/>
    <d v="1899-12-30T13:10:30"/>
    <d v="1899-12-30T13:00:00"/>
    <n v="1"/>
    <d v="2017-04-23T00:00:00"/>
    <d v="2017-04-01T00:00:00"/>
    <d v="2017-04-23T00:00:00"/>
    <s v="Sunday"/>
    <d v="1899-12-30T13:41:44"/>
    <d v="1899-12-30T14:00:00"/>
    <s v="One Way"/>
  </r>
  <r>
    <n v="1596161"/>
    <s v="Non-RFID Card Member"/>
    <m/>
    <m/>
    <n v="53202"/>
    <s v="UNITED STATES"/>
    <s v="Single Ride"/>
    <n v="247"/>
    <x v="11"/>
    <n v="43.04804"/>
    <n v="-87.896720000000002"/>
    <x v="4"/>
    <n v="43.042490000000001"/>
    <n v="-87.909959999999998"/>
    <n v="13"/>
    <n v="3"/>
    <n v="2"/>
    <n v="1.9"/>
    <n v="78"/>
    <n v="-1"/>
    <d v="2017-04-23T00:00:00"/>
    <d v="2017-04-01T00:00:00"/>
    <d v="2017-04-23T00:00:00"/>
    <s v="Sunday"/>
    <d v="1899-12-30T13:25:56"/>
    <d v="1899-12-30T13:00:00"/>
    <n v="1"/>
    <d v="2017-04-23T00:00:00"/>
    <d v="2017-04-01T00:00:00"/>
    <d v="2017-04-23T00:00:00"/>
    <s v="Sunday"/>
    <d v="1899-12-30T13:38:25"/>
    <d v="1899-12-30T14:00:00"/>
    <s v="One Way"/>
  </r>
  <r>
    <n v="1596163"/>
    <s v="Non-RFID Card Member"/>
    <m/>
    <m/>
    <n v="60084"/>
    <s v="UNITED STATES"/>
    <s v="Single Ride"/>
    <n v="344"/>
    <x v="41"/>
    <n v="43.031480000000002"/>
    <n v="-87.908169999999998"/>
    <x v="43"/>
    <n v="43.031480000000002"/>
    <n v="-87.908169999999998"/>
    <n v="30"/>
    <n v="3"/>
    <n v="4.5"/>
    <n v="4.3"/>
    <n v="180"/>
    <n v="-1"/>
    <d v="2017-04-23T00:00:00"/>
    <d v="2017-04-01T00:00:00"/>
    <d v="2017-04-23T00:00:00"/>
    <s v="Sunday"/>
    <d v="1899-12-30T13:27:08"/>
    <d v="1899-12-30T13:00:00"/>
    <n v="1"/>
    <d v="2017-04-23T00:00:00"/>
    <d v="2017-04-01T00:00:00"/>
    <d v="2017-04-23T00:00:00"/>
    <s v="Sunday"/>
    <d v="1899-12-30T13:57:39"/>
    <d v="1899-12-30T14:00:00"/>
    <s v="Round Trip"/>
  </r>
  <r>
    <n v="1573467"/>
    <s v="Non-RFID Card Member"/>
    <m/>
    <m/>
    <n v="53711"/>
    <s v="UNITED STATES"/>
    <s v="Single Ride"/>
    <n v="103"/>
    <x v="32"/>
    <n v="43.078530000000001"/>
    <n v="-87.882620000000003"/>
    <x v="26"/>
    <n v="43.053040000000003"/>
    <n v="-87.897660000000002"/>
    <n v="47"/>
    <n v="6"/>
    <n v="7.1"/>
    <n v="6.7"/>
    <n v="282"/>
    <n v="-1"/>
    <d v="2017-04-23T00:00:00"/>
    <d v="2017-04-01T00:00:00"/>
    <d v="2017-04-23T00:00:00"/>
    <s v="Sunday"/>
    <d v="1899-12-30T13:33:53"/>
    <d v="1899-12-30T14:00:00"/>
    <n v="1"/>
    <d v="2017-04-23T00:00:00"/>
    <d v="2017-04-01T00:00:00"/>
    <d v="2017-04-23T00:00:00"/>
    <s v="Sunday"/>
    <d v="1899-12-30T14:20:52"/>
    <d v="1899-12-30T14:00:00"/>
    <s v="One Way"/>
  </r>
  <r>
    <n v="1596218"/>
    <s v="Non-RFID Card Member"/>
    <m/>
    <m/>
    <n v="53207"/>
    <s v="UNITED STATES"/>
    <s v="Single Ride"/>
    <n v="243"/>
    <x v="33"/>
    <n v="43.004728999999998"/>
    <n v="-87.905463999999995"/>
    <x v="30"/>
    <n v="43.004728999999998"/>
    <n v="-87.905463999999995"/>
    <n v="69"/>
    <n v="9"/>
    <n v="10.4"/>
    <n v="9.8000000000000007"/>
    <n v="414"/>
    <n v="-1"/>
    <d v="2017-04-23T00:00:00"/>
    <d v="2017-04-01T00:00:00"/>
    <d v="2017-04-23T00:00:00"/>
    <s v="Sunday"/>
    <d v="1899-12-30T13:40:33"/>
    <d v="1899-12-30T14:00:00"/>
    <n v="1"/>
    <d v="2017-04-23T00:00:00"/>
    <d v="2017-04-01T00:00:00"/>
    <d v="2017-04-23T00:00:00"/>
    <s v="Sunday"/>
    <d v="1899-12-30T14:49:17"/>
    <d v="1899-12-30T15:00:00"/>
    <s v="Round Trip"/>
  </r>
  <r>
    <n v="1596306"/>
    <s v="Non-RFID Card Member"/>
    <m/>
    <m/>
    <n v="19143"/>
    <s v="UNITED STATES"/>
    <s v="Single Ride"/>
    <n v="5566"/>
    <x v="12"/>
    <n v="43.052460000000004"/>
    <n v="-87.891000000000005"/>
    <x v="1"/>
    <n v="43.03886"/>
    <n v="-87.902720000000002"/>
    <n v="31"/>
    <n v="3"/>
    <n v="4.7"/>
    <n v="4.4000000000000004"/>
    <n v="186"/>
    <n v="-1"/>
    <d v="2017-04-23T00:00:00"/>
    <d v="2017-04-01T00:00:00"/>
    <d v="2017-04-23T00:00:00"/>
    <s v="Sunday"/>
    <d v="1899-12-30T14:03:29"/>
    <d v="1899-12-30T14:00:00"/>
    <n v="1"/>
    <d v="2017-04-23T00:00:00"/>
    <d v="2017-04-01T00:00:00"/>
    <d v="2017-04-23T00:00:00"/>
    <s v="Sunday"/>
    <d v="1899-12-30T14:34:16"/>
    <d v="1899-12-30T15:00:00"/>
    <s v="One Way"/>
  </r>
  <r>
    <n v="1596306"/>
    <s v="Non-RFID Card Member"/>
    <m/>
    <m/>
    <n v="19143"/>
    <s v="UNITED STATES"/>
    <s v="Single Ride"/>
    <n v="11120"/>
    <x v="12"/>
    <n v="43.052460000000004"/>
    <n v="-87.891000000000005"/>
    <x v="12"/>
    <n v="43.036900000000003"/>
    <n v="-87.89667"/>
    <n v="19"/>
    <n v="3"/>
    <n v="2.9"/>
    <n v="2.7"/>
    <n v="114"/>
    <n v="-1"/>
    <d v="2017-04-23T00:00:00"/>
    <d v="2017-04-01T00:00:00"/>
    <d v="2017-04-23T00:00:00"/>
    <s v="Sunday"/>
    <d v="1899-12-30T14:04:53"/>
    <d v="1899-12-30T14:00:00"/>
    <n v="1"/>
    <d v="2017-04-23T00:00:00"/>
    <d v="2017-04-01T00:00:00"/>
    <d v="2017-04-23T00:00:00"/>
    <s v="Sunday"/>
    <d v="1899-12-30T14:23:26"/>
    <d v="1899-12-30T14:00:00"/>
    <s v="One Way"/>
  </r>
  <r>
    <n v="1594142"/>
    <s v="Non-RFID Card Member"/>
    <m/>
    <m/>
    <n v="53213"/>
    <s v="UNITED STATES"/>
    <s v="Single Ride"/>
    <n v="11074"/>
    <x v="13"/>
    <n v="43.038649999999997"/>
    <n v="-87.921930000000003"/>
    <x v="37"/>
    <n v="43.02948"/>
    <n v="-87.912819999999996"/>
    <n v="13"/>
    <n v="3"/>
    <n v="2"/>
    <n v="1.9"/>
    <n v="78"/>
    <n v="-1"/>
    <d v="2017-04-23T00:00:00"/>
    <d v="2017-04-01T00:00:00"/>
    <d v="2017-04-23T00:00:00"/>
    <s v="Sunday"/>
    <d v="1899-12-30T14:24:06"/>
    <d v="1899-12-30T14:00:00"/>
    <n v="1"/>
    <d v="2017-04-23T00:00:00"/>
    <d v="2017-04-01T00:00:00"/>
    <d v="2017-04-23T00:00:00"/>
    <s v="Sunday"/>
    <d v="1899-12-30T14:37:33"/>
    <d v="1899-12-30T15:00:00"/>
    <s v="One Way"/>
  </r>
  <r>
    <n v="1509755"/>
    <s v="Non-RFID Card Member"/>
    <m/>
    <m/>
    <n v="53045"/>
    <s v="UNITED STATES"/>
    <s v="Single Ride"/>
    <n v="5"/>
    <x v="3"/>
    <n v="43.03519"/>
    <n v="-87.907390000000007"/>
    <x v="31"/>
    <n v="43.040154000000001"/>
    <n v="-87.932113000000001"/>
    <n v="17"/>
    <n v="3"/>
    <n v="2.6"/>
    <n v="2.4"/>
    <n v="102"/>
    <n v="-1"/>
    <d v="2017-04-23T00:00:00"/>
    <d v="2017-04-01T00:00:00"/>
    <d v="2017-04-23T00:00:00"/>
    <s v="Sunday"/>
    <d v="1899-12-30T14:39:55"/>
    <d v="1899-12-30T15:00:00"/>
    <n v="1"/>
    <d v="2017-04-23T00:00:00"/>
    <d v="2017-04-01T00:00:00"/>
    <d v="2017-04-23T00:00:00"/>
    <s v="Sunday"/>
    <d v="1899-12-30T14:56:50"/>
    <d v="1899-12-30T15:00:00"/>
    <s v="One Way"/>
  </r>
  <r>
    <n v="1596493"/>
    <s v="Non-RFID Card Member"/>
    <m/>
    <m/>
    <n v="53204"/>
    <s v="UNITED STATES"/>
    <s v="Single Ride"/>
    <n v="11047"/>
    <x v="8"/>
    <n v="43.038580000000003"/>
    <n v="-87.90934"/>
    <x v="4"/>
    <n v="43.042490000000001"/>
    <n v="-87.909959999999998"/>
    <n v="54"/>
    <n v="6"/>
    <n v="8.1"/>
    <n v="7.7"/>
    <n v="324"/>
    <n v="-1"/>
    <d v="2017-04-23T00:00:00"/>
    <d v="2017-04-01T00:00:00"/>
    <d v="2017-04-23T00:00:00"/>
    <s v="Sunday"/>
    <d v="1899-12-30T14:42:25"/>
    <d v="1899-12-30T15:00:00"/>
    <n v="1"/>
    <d v="2017-04-23T00:00:00"/>
    <d v="2017-04-01T00:00:00"/>
    <d v="2017-04-23T00:00:00"/>
    <s v="Sunday"/>
    <d v="1899-12-30T15:36:03"/>
    <d v="1899-12-30T16:00:00"/>
    <s v="One Way"/>
  </r>
  <r>
    <n v="1596553"/>
    <s v="Non-RFID Card Member"/>
    <m/>
    <m/>
    <n v="60640"/>
    <s v="UNITED STATES"/>
    <s v="Single Ride"/>
    <n v="204"/>
    <x v="3"/>
    <n v="43.03519"/>
    <n v="-87.907390000000007"/>
    <x v="1"/>
    <n v="43.03886"/>
    <n v="-87.902720000000002"/>
    <n v="28"/>
    <n v="3"/>
    <n v="4.2"/>
    <n v="4"/>
    <n v="168"/>
    <n v="-1"/>
    <d v="2017-04-23T00:00:00"/>
    <d v="2017-04-01T00:00:00"/>
    <d v="2017-04-23T00:00:00"/>
    <s v="Sunday"/>
    <d v="1899-12-30T14:59:09"/>
    <d v="1899-12-30T15:00:00"/>
    <n v="1"/>
    <d v="2017-04-23T00:00:00"/>
    <d v="2017-04-01T00:00:00"/>
    <d v="2017-04-23T00:00:00"/>
    <s v="Sunday"/>
    <d v="1899-12-30T15:27:55"/>
    <d v="1899-12-30T15:00:00"/>
    <s v="One Way"/>
  </r>
  <r>
    <n v="1596686"/>
    <s v="Non-RFID Card Member"/>
    <m/>
    <m/>
    <n v="52722"/>
    <s v="UNITED STATES"/>
    <s v="Single Ride"/>
    <n v="70"/>
    <x v="37"/>
    <n v="43.036900000000003"/>
    <n v="-87.89667"/>
    <x v="33"/>
    <n v="43.04804"/>
    <n v="-87.896720000000002"/>
    <n v="45"/>
    <n v="6"/>
    <n v="6.8"/>
    <n v="6.4"/>
    <n v="270"/>
    <n v="-1"/>
    <d v="2017-04-23T00:00:00"/>
    <d v="2017-04-01T00:00:00"/>
    <d v="2017-04-23T00:00:00"/>
    <s v="Sunday"/>
    <d v="1899-12-30T15:33:42"/>
    <d v="1899-12-30T16:00:00"/>
    <n v="1"/>
    <d v="2017-04-23T00:00:00"/>
    <d v="2017-04-01T00:00:00"/>
    <d v="2017-04-23T00:00:00"/>
    <s v="Sunday"/>
    <d v="1899-12-30T16:18:36"/>
    <d v="1899-12-30T16:00:00"/>
    <s v="One Way"/>
  </r>
  <r>
    <n v="1596700"/>
    <s v="Non-RFID Card Member"/>
    <m/>
    <m/>
    <n v="53016"/>
    <s v="UNITED STATES"/>
    <s v="Single Ride"/>
    <n v="267"/>
    <x v="25"/>
    <n v="43.058010000000003"/>
    <n v="-87.877300000000005"/>
    <x v="22"/>
    <n v="43.058010000000003"/>
    <n v="-87.877300000000005"/>
    <n v="62"/>
    <n v="6"/>
    <n v="9.3000000000000007"/>
    <n v="8.8000000000000007"/>
    <n v="372"/>
    <n v="-1"/>
    <d v="2017-04-23T00:00:00"/>
    <d v="2017-04-01T00:00:00"/>
    <d v="2017-04-23T00:00:00"/>
    <s v="Sunday"/>
    <d v="1899-12-30T15:38:14"/>
    <d v="1899-12-30T16:00:00"/>
    <n v="1"/>
    <d v="2017-04-23T00:00:00"/>
    <d v="2017-04-01T00:00:00"/>
    <d v="2017-04-23T00:00:00"/>
    <s v="Sunday"/>
    <d v="1899-12-30T16:40:37"/>
    <d v="1899-12-30T17:00:00"/>
    <s v="Round Trip"/>
  </r>
  <r>
    <n v="1597530"/>
    <s v="Non-RFID Card Member"/>
    <m/>
    <m/>
    <n v="53216"/>
    <s v="UNITED STATES"/>
    <s v="Single Ride"/>
    <n v="234"/>
    <x v="29"/>
    <n v="43.052549999999997"/>
    <n v="-87.909329999999997"/>
    <x v="14"/>
    <n v="43.05536"/>
    <n v="-87.90504"/>
    <n v="4"/>
    <n v="0"/>
    <n v="0.6"/>
    <n v="0.6"/>
    <n v="24"/>
    <n v="-1"/>
    <d v="2017-04-23T00:00:00"/>
    <d v="2017-04-01T00:00:00"/>
    <d v="2017-04-23T00:00:00"/>
    <s v="Sunday"/>
    <d v="1899-12-30T19:56:45"/>
    <d v="1899-12-30T20:00:00"/>
    <n v="1"/>
    <d v="2017-04-23T00:00:00"/>
    <d v="2017-04-01T00:00:00"/>
    <d v="2017-04-23T00:00:00"/>
    <s v="Sunday"/>
    <d v="1899-12-30T20:00:40"/>
    <d v="1899-12-30T20:00:00"/>
    <s v="One Way"/>
  </r>
  <r>
    <n v="1598072"/>
    <s v="Non-RFID Card Member"/>
    <m/>
    <m/>
    <n v="53211"/>
    <s v="UNITED STATES"/>
    <s v="Single Ride"/>
    <n v="5478"/>
    <x v="4"/>
    <n v="43.04824"/>
    <n v="-87.904970000000006"/>
    <x v="5"/>
    <n v="43.04824"/>
    <n v="-87.904970000000006"/>
    <n v="11"/>
    <n v="3"/>
    <n v="1.7"/>
    <n v="1.6"/>
    <n v="66"/>
    <n v="-1"/>
    <d v="2017-04-24T00:00:00"/>
    <d v="2017-04-01T00:00:00"/>
    <d v="2017-04-24T00:00:00"/>
    <s v="Monday"/>
    <d v="1899-12-30T12:51:15"/>
    <d v="1899-12-30T13:00:00"/>
    <n v="1"/>
    <d v="2017-04-24T00:00:00"/>
    <d v="2017-04-01T00:00:00"/>
    <d v="2017-04-24T00:00:00"/>
    <s v="Monday"/>
    <d v="1899-12-30T13:02:43"/>
    <d v="1899-12-30T13:00:00"/>
    <s v="Round Trip"/>
  </r>
  <r>
    <n v="1306778"/>
    <s v="Non-RFID Card Member"/>
    <m/>
    <m/>
    <n v="53204"/>
    <s v="UNITED STATES"/>
    <s v="Single Ride"/>
    <n v="5451"/>
    <x v="33"/>
    <n v="43.004728999999998"/>
    <n v="-87.905463999999995"/>
    <x v="42"/>
    <n v="43.020020000000002"/>
    <n v="-87.912540000000007"/>
    <n v="10"/>
    <n v="3"/>
    <n v="1.5"/>
    <n v="1.4"/>
    <n v="60"/>
    <n v="-1"/>
    <d v="2017-04-24T00:00:00"/>
    <d v="2017-04-01T00:00:00"/>
    <d v="2017-04-24T00:00:00"/>
    <s v="Monday"/>
    <d v="1899-12-30T15:42:10"/>
    <d v="1899-12-30T16:00:00"/>
    <n v="1"/>
    <d v="2017-04-24T00:00:00"/>
    <d v="2017-04-01T00:00:00"/>
    <d v="2017-04-24T00:00:00"/>
    <s v="Monday"/>
    <d v="1899-12-30T15:52:59"/>
    <d v="1899-12-30T16:00:00"/>
    <s v="One Way"/>
  </r>
  <r>
    <n v="1598411"/>
    <s v="Non-RFID Card Member"/>
    <m/>
    <m/>
    <n v="53202"/>
    <s v="UNITED STATES"/>
    <s v="Single Ride"/>
    <n v="9"/>
    <x v="0"/>
    <n v="43.042490000000001"/>
    <n v="-87.909959999999998"/>
    <x v="2"/>
    <n v="43.048200000000001"/>
    <n v="-87.900859999999994"/>
    <n v="117"/>
    <n v="12"/>
    <n v="17.600000000000001"/>
    <n v="16.7"/>
    <n v="702"/>
    <n v="-1"/>
    <d v="2017-04-24T00:00:00"/>
    <d v="2017-04-01T00:00:00"/>
    <d v="2017-04-24T00:00:00"/>
    <s v="Monday"/>
    <d v="1899-12-30T16:49:13"/>
    <d v="1899-12-30T17:00:00"/>
    <n v="1"/>
    <d v="2017-04-24T00:00:00"/>
    <d v="2017-04-01T00:00:00"/>
    <d v="2017-04-24T00:00:00"/>
    <s v="Monday"/>
    <d v="1899-12-30T18:46:19"/>
    <d v="1899-12-30T19:00:00"/>
    <s v="One Way"/>
  </r>
  <r>
    <n v="1598494"/>
    <s v="Non-RFID Card Member"/>
    <m/>
    <m/>
    <n v="53716"/>
    <s v="UNITED STATES"/>
    <s v="Single Ride"/>
    <n v="346"/>
    <x v="53"/>
    <n v="43.074655999999997"/>
    <n v="-87.889011999999994"/>
    <x v="41"/>
    <n v="43.031320000000001"/>
    <n v="-87.904259999999994"/>
    <n v="376"/>
    <n v="39"/>
    <n v="18"/>
    <n v="17.100000000000001"/>
    <n v="720"/>
    <n v="-1"/>
    <d v="2017-04-24T00:00:00"/>
    <d v="2017-04-01T00:00:00"/>
    <d v="2017-04-24T00:00:00"/>
    <s v="Monday"/>
    <d v="1899-12-30T17:47:07"/>
    <d v="1899-12-30T18:00:00"/>
    <n v="1"/>
    <d v="2017-04-25T00:00:00"/>
    <d v="2017-04-01T00:00:00"/>
    <d v="2017-04-25T00:00:00"/>
    <s v="Tuesday"/>
    <d v="1899-12-30T00:03:46"/>
    <d v="1899-12-30T00:00:00"/>
    <s v="One Way"/>
  </r>
  <r>
    <n v="1598518"/>
    <s v="Non-RFID Card Member"/>
    <m/>
    <m/>
    <n v="53215"/>
    <s v="UNITED STATES"/>
    <s v="Single Ride"/>
    <n v="11127"/>
    <x v="25"/>
    <n v="43.058010000000003"/>
    <n v="-87.877300000000005"/>
    <x v="22"/>
    <n v="43.058010000000003"/>
    <n v="-87.877300000000005"/>
    <n v="22"/>
    <n v="3"/>
    <n v="3.3"/>
    <n v="3.1"/>
    <n v="132"/>
    <n v="-1"/>
    <d v="2017-04-24T00:00:00"/>
    <d v="2017-04-01T00:00:00"/>
    <d v="2017-04-24T00:00:00"/>
    <s v="Monday"/>
    <d v="1899-12-30T18:03:22"/>
    <d v="1899-12-30T18:00:00"/>
    <n v="1"/>
    <d v="2017-04-24T00:00:00"/>
    <d v="2017-04-01T00:00:00"/>
    <d v="2017-04-24T00:00:00"/>
    <s v="Monday"/>
    <d v="1899-12-30T18:25:22"/>
    <d v="1899-12-30T18:00:00"/>
    <s v="Round Trip"/>
  </r>
  <r>
    <n v="1344892"/>
    <s v="Non-RFID Card Member"/>
    <m/>
    <m/>
    <n v="60622"/>
    <s v="UNITED STATES"/>
    <s v="Single Ride"/>
    <n v="43"/>
    <x v="24"/>
    <n v="43.040154000000001"/>
    <n v="-87.932113000000001"/>
    <x v="43"/>
    <n v="43.031480000000002"/>
    <n v="-87.908169999999998"/>
    <n v="32"/>
    <n v="3"/>
    <n v="4.8"/>
    <n v="4.5999999999999996"/>
    <n v="192"/>
    <n v="-1"/>
    <d v="2017-04-24T00:00:00"/>
    <d v="2017-04-01T00:00:00"/>
    <d v="2017-04-24T00:00:00"/>
    <s v="Monday"/>
    <d v="1899-12-30T18:24:12"/>
    <d v="1899-12-30T18:00:00"/>
    <n v="1"/>
    <d v="2017-04-24T00:00:00"/>
    <d v="2017-04-01T00:00:00"/>
    <d v="2017-04-24T00:00:00"/>
    <s v="Monday"/>
    <d v="1899-12-30T18:56:23"/>
    <d v="1899-12-30T19:00:00"/>
    <s v="One Way"/>
  </r>
  <r>
    <n v="1598552"/>
    <s v="Non-RFID Card Member"/>
    <m/>
    <m/>
    <n v="60641"/>
    <s v="UNITED STATES"/>
    <s v="Single Ride"/>
    <n v="11142"/>
    <x v="24"/>
    <n v="43.040154000000001"/>
    <n v="-87.932113000000001"/>
    <x v="43"/>
    <n v="43.031480000000002"/>
    <n v="-87.908169999999998"/>
    <n v="31"/>
    <n v="3"/>
    <n v="4.7"/>
    <n v="4.4000000000000004"/>
    <n v="186"/>
    <n v="-1"/>
    <d v="2017-04-24T00:00:00"/>
    <d v="2017-04-01T00:00:00"/>
    <d v="2017-04-24T00:00:00"/>
    <s v="Monday"/>
    <d v="1899-12-30T18:25:07"/>
    <d v="1899-12-30T18:00:00"/>
    <n v="1"/>
    <d v="2017-04-24T00:00:00"/>
    <d v="2017-04-01T00:00:00"/>
    <d v="2017-04-24T00:00:00"/>
    <s v="Monday"/>
    <d v="1899-12-30T18:56:31"/>
    <d v="1899-12-30T19:00:00"/>
    <s v="One Way"/>
  </r>
  <r>
    <n v="1598549"/>
    <s v="Non-RFID Card Member"/>
    <m/>
    <m/>
    <m/>
    <s v="UNITED STATES"/>
    <s v="Single Ride"/>
    <n v="309"/>
    <x v="25"/>
    <n v="43.058010000000003"/>
    <n v="-87.877300000000005"/>
    <x v="22"/>
    <n v="43.058010000000003"/>
    <n v="-87.877300000000005"/>
    <n v="27"/>
    <n v="3"/>
    <n v="4.0999999999999996"/>
    <n v="3.8"/>
    <n v="162"/>
    <n v="-1"/>
    <d v="2017-04-24T00:00:00"/>
    <d v="2017-04-01T00:00:00"/>
    <d v="2017-04-24T00:00:00"/>
    <s v="Monday"/>
    <d v="1899-12-30T18:25:08"/>
    <d v="1899-12-30T18:00:00"/>
    <n v="1"/>
    <d v="2017-04-24T00:00:00"/>
    <d v="2017-04-01T00:00:00"/>
    <d v="2017-04-24T00:00:00"/>
    <s v="Monday"/>
    <d v="1899-12-30T18:52:24"/>
    <d v="1899-12-30T19:00:00"/>
    <s v="Round Trip"/>
  </r>
  <r>
    <n v="1598592"/>
    <s v="Non-RFID Card Member"/>
    <m/>
    <m/>
    <n v="7940"/>
    <s v="UNITED STATES"/>
    <s v="Single Ride"/>
    <n v="5432"/>
    <x v="4"/>
    <n v="43.04824"/>
    <n v="-87.904970000000006"/>
    <x v="31"/>
    <n v="43.040154000000001"/>
    <n v="-87.932113000000001"/>
    <n v="20"/>
    <n v="3"/>
    <n v="3"/>
    <n v="2.9"/>
    <n v="120"/>
    <n v="-1"/>
    <d v="2017-04-24T00:00:00"/>
    <d v="2017-04-01T00:00:00"/>
    <d v="2017-04-24T00:00:00"/>
    <s v="Monday"/>
    <d v="1899-12-30T18:51:49"/>
    <d v="1899-12-30T19:00:00"/>
    <n v="1"/>
    <d v="2017-04-24T00:00:00"/>
    <d v="2017-04-01T00:00:00"/>
    <d v="2017-04-24T00:00:00"/>
    <s v="Monday"/>
    <d v="1899-12-30T19:11:05"/>
    <d v="1899-12-30T19:00:00"/>
    <s v="One Way"/>
  </r>
  <r>
    <n v="1598679"/>
    <s v="Non-RFID Card Member"/>
    <m/>
    <m/>
    <n v="53224"/>
    <s v="UNITED STATES"/>
    <s v="Single Ride"/>
    <n v="2"/>
    <x v="37"/>
    <n v="43.036900000000003"/>
    <n v="-87.89667"/>
    <x v="12"/>
    <n v="43.036900000000003"/>
    <n v="-87.89667"/>
    <n v="47"/>
    <n v="6"/>
    <n v="7.1"/>
    <n v="6.7"/>
    <n v="282"/>
    <n v="-1"/>
    <d v="2017-04-24T00:00:00"/>
    <d v="2017-04-01T00:00:00"/>
    <d v="2017-04-24T00:00:00"/>
    <s v="Monday"/>
    <d v="1899-12-30T20:05:54"/>
    <d v="1899-12-30T20:00:00"/>
    <n v="1"/>
    <d v="2017-04-24T00:00:00"/>
    <d v="2017-04-01T00:00:00"/>
    <d v="2017-04-24T00:00:00"/>
    <s v="Monday"/>
    <d v="1899-12-30T20:52:13"/>
    <d v="1899-12-30T21:00:00"/>
    <s v="Round Trip"/>
  </r>
  <r>
    <n v="1573762"/>
    <s v="Non-RFID Card Member"/>
    <m/>
    <m/>
    <n v="53212"/>
    <s v="UNITED STATES"/>
    <s v="Single Ride"/>
    <n v="202"/>
    <x v="16"/>
    <n v="43.03913"/>
    <n v="-87.916150000000002"/>
    <x v="50"/>
    <n v="43.05847"/>
    <n v="-87.898079999999993"/>
    <n v="14"/>
    <n v="3"/>
    <n v="2.1"/>
    <n v="2"/>
    <n v="84"/>
    <n v="-1"/>
    <d v="2017-04-24T00:00:00"/>
    <d v="2017-04-01T00:00:00"/>
    <d v="2017-04-24T00:00:00"/>
    <s v="Monday"/>
    <d v="1899-12-30T20:47:18"/>
    <d v="1899-12-30T21:00:00"/>
    <n v="1"/>
    <d v="2017-04-24T00:00:00"/>
    <d v="2017-04-01T00:00:00"/>
    <d v="2017-04-24T00:00:00"/>
    <s v="Monday"/>
    <d v="1899-12-30T21:01:39"/>
    <d v="1899-12-30T21:00:00"/>
    <s v="One Way"/>
  </r>
  <r>
    <n v="1446069"/>
    <s v="Non-RFID Card Member"/>
    <m/>
    <m/>
    <n v="53202"/>
    <s v="UNITED STATES"/>
    <s v="Single Ride"/>
    <n v="5497"/>
    <x v="11"/>
    <n v="43.04804"/>
    <n v="-87.896720000000002"/>
    <x v="33"/>
    <n v="43.04804"/>
    <n v="-87.896720000000002"/>
    <n v="35"/>
    <n v="6"/>
    <n v="5.3"/>
    <n v="5"/>
    <n v="210"/>
    <n v="-1"/>
    <d v="2017-04-15T00:00:00"/>
    <d v="2017-04-01T00:00:00"/>
    <d v="2017-04-15T00:00:00"/>
    <s v="Saturday"/>
    <d v="1899-12-30T17:44:59"/>
    <d v="1899-12-30T18:00:00"/>
    <n v="1"/>
    <d v="2017-04-15T00:00:00"/>
    <d v="2017-04-01T00:00:00"/>
    <d v="2017-04-15T00:00:00"/>
    <s v="Saturday"/>
    <d v="1899-12-30T18:19:07"/>
    <d v="1899-12-30T18:00:00"/>
    <s v="Round Trip"/>
  </r>
  <r>
    <n v="1582865"/>
    <s v="Non-RFID Card Member"/>
    <m/>
    <m/>
    <n v="53222"/>
    <s v="UNITED STATES"/>
    <s v="Single Ride"/>
    <n v="5433"/>
    <x v="25"/>
    <n v="43.058010000000003"/>
    <n v="-87.877300000000005"/>
    <x v="22"/>
    <n v="43.058010000000003"/>
    <n v="-87.877300000000005"/>
    <n v="65"/>
    <n v="9"/>
    <n v="9.8000000000000007"/>
    <n v="9.3000000000000007"/>
    <n v="390"/>
    <n v="-1"/>
    <d v="2017-04-15T00:00:00"/>
    <d v="2017-04-01T00:00:00"/>
    <d v="2017-04-15T00:00:00"/>
    <s v="Saturday"/>
    <d v="1899-12-30T17:54:32"/>
    <d v="1899-12-30T18:00:00"/>
    <n v="1"/>
    <d v="2017-04-15T00:00:00"/>
    <d v="2017-04-01T00:00:00"/>
    <d v="2017-04-15T00:00:00"/>
    <s v="Saturday"/>
    <d v="1899-12-30T18:59:40"/>
    <d v="1899-12-30T19:00:00"/>
    <s v="Round Trip"/>
  </r>
  <r>
    <n v="1582881"/>
    <s v="Non-RFID Card Member"/>
    <m/>
    <m/>
    <n v="60098"/>
    <s v="UNITED STATES"/>
    <s v="Single Ride"/>
    <n v="11156"/>
    <x v="14"/>
    <n v="43.05536"/>
    <n v="-87.90504"/>
    <x v="7"/>
    <n v="43.038580000000003"/>
    <n v="-87.90934"/>
    <n v="28"/>
    <n v="3"/>
    <n v="4.2"/>
    <n v="4"/>
    <n v="168"/>
    <n v="-1"/>
    <d v="2017-04-15T00:00:00"/>
    <d v="2017-04-01T00:00:00"/>
    <d v="2017-04-15T00:00:00"/>
    <s v="Saturday"/>
    <d v="1899-12-30T17:56:30"/>
    <d v="1899-12-30T18:00:00"/>
    <n v="1"/>
    <d v="2017-04-15T00:00:00"/>
    <d v="2017-04-01T00:00:00"/>
    <d v="2017-04-15T00:00:00"/>
    <s v="Saturday"/>
    <d v="1899-12-30T18:24:47"/>
    <d v="1899-12-30T18:00:00"/>
    <s v="One Way"/>
  </r>
  <r>
    <n v="1582935"/>
    <s v="Non-RFID Card Member"/>
    <m/>
    <m/>
    <n v="53233"/>
    <s v="UNITED STATES"/>
    <s v="Single Ride"/>
    <n v="5542"/>
    <x v="10"/>
    <n v="43.060786"/>
    <n v="-87.883825999999999"/>
    <x v="22"/>
    <n v="43.058010000000003"/>
    <n v="-87.877300000000005"/>
    <n v="24"/>
    <n v="3"/>
    <n v="3.6"/>
    <n v="3.4"/>
    <n v="144"/>
    <n v="-1"/>
    <d v="2017-04-15T00:00:00"/>
    <d v="2017-04-01T00:00:00"/>
    <d v="2017-04-15T00:00:00"/>
    <s v="Saturday"/>
    <d v="1899-12-30T18:09:59"/>
    <d v="1899-12-30T18:00:00"/>
    <n v="1"/>
    <d v="2017-04-15T00:00:00"/>
    <d v="2017-04-01T00:00:00"/>
    <d v="2017-04-15T00:00:00"/>
    <s v="Saturday"/>
    <d v="1899-12-30T18:33:25"/>
    <d v="1899-12-30T19:00:00"/>
    <s v="One Way"/>
  </r>
  <r>
    <n v="1570301"/>
    <s v="Non-RFID Card Member"/>
    <m/>
    <m/>
    <n v="53211"/>
    <s v="UNITED STATES"/>
    <s v="Single Ride"/>
    <n v="46"/>
    <x v="25"/>
    <n v="43.058010000000003"/>
    <n v="-87.877300000000005"/>
    <x v="25"/>
    <n v="43.074890000000003"/>
    <n v="-87.882810000000006"/>
    <n v="39"/>
    <n v="6"/>
    <n v="5.9"/>
    <n v="5.6"/>
    <n v="234"/>
    <n v="-1"/>
    <d v="2017-04-15T00:00:00"/>
    <d v="2017-04-01T00:00:00"/>
    <d v="2017-04-15T00:00:00"/>
    <s v="Saturday"/>
    <d v="1899-12-30T18:11:27"/>
    <d v="1899-12-30T18:00:00"/>
    <n v="1"/>
    <d v="2017-04-15T00:00:00"/>
    <d v="2017-04-01T00:00:00"/>
    <d v="2017-04-15T00:00:00"/>
    <s v="Saturday"/>
    <d v="1899-12-30T18:50:59"/>
    <d v="1899-12-30T19:00:00"/>
    <s v="One Way"/>
  </r>
  <r>
    <n v="1582987"/>
    <s v="Non-RFID Card Member"/>
    <m/>
    <m/>
    <n v="53132"/>
    <s v="UNITED STATES"/>
    <s v="Single Ride"/>
    <n v="11095"/>
    <x v="37"/>
    <n v="43.036900000000003"/>
    <n v="-87.89667"/>
    <x v="12"/>
    <n v="43.036900000000003"/>
    <n v="-87.89667"/>
    <n v="79"/>
    <n v="9"/>
    <n v="11.9"/>
    <n v="11.3"/>
    <n v="474"/>
    <n v="-1"/>
    <d v="2017-04-15T00:00:00"/>
    <d v="2017-04-01T00:00:00"/>
    <d v="2017-04-15T00:00:00"/>
    <s v="Saturday"/>
    <d v="1899-12-30T18:25:08"/>
    <d v="1899-12-30T18:00:00"/>
    <n v="1"/>
    <d v="2017-04-15T00:00:00"/>
    <d v="2017-04-01T00:00:00"/>
    <d v="2017-04-15T00:00:00"/>
    <s v="Saturday"/>
    <d v="1899-12-30T19:44:18"/>
    <d v="1899-12-30T20:00:00"/>
    <s v="Round Trip"/>
  </r>
  <r>
    <n v="1583124"/>
    <s v="Non-RFID Card Member"/>
    <m/>
    <m/>
    <n v="53225"/>
    <s v="UNITED STATES"/>
    <s v="Single Ride"/>
    <n v="5463"/>
    <x v="3"/>
    <n v="43.03519"/>
    <n v="-87.907390000000007"/>
    <x v="11"/>
    <n v="43.052460000000004"/>
    <n v="-87.891000000000005"/>
    <n v="34"/>
    <n v="3"/>
    <n v="5.0999999999999996"/>
    <n v="4.8"/>
    <n v="204"/>
    <n v="-1"/>
    <d v="2017-04-15T00:00:00"/>
    <d v="2017-04-01T00:00:00"/>
    <d v="2017-04-15T00:00:00"/>
    <s v="Saturday"/>
    <d v="1899-12-30T18:59:51"/>
    <d v="1899-12-30T19:00:00"/>
    <n v="1"/>
    <d v="2017-04-15T00:00:00"/>
    <d v="2017-04-01T00:00:00"/>
    <d v="2017-04-15T00:00:00"/>
    <s v="Saturday"/>
    <d v="1899-12-30T19:33:52"/>
    <d v="1899-12-30T20:00:00"/>
    <s v="One Way"/>
  </r>
  <r>
    <n v="1583143"/>
    <s v="Non-RFID Card Member"/>
    <m/>
    <m/>
    <n v="53221"/>
    <s v="UNITED STATES"/>
    <s v="Single Ride"/>
    <n v="81"/>
    <x v="37"/>
    <n v="43.036900000000003"/>
    <n v="-87.89667"/>
    <x v="12"/>
    <n v="43.036900000000003"/>
    <n v="-87.89667"/>
    <n v="1"/>
    <n v="0"/>
    <n v="0.2"/>
    <n v="0.1"/>
    <n v="6"/>
    <n v="-1"/>
    <d v="2017-04-15T00:00:00"/>
    <d v="2017-04-01T00:00:00"/>
    <d v="2017-04-15T00:00:00"/>
    <s v="Saturday"/>
    <d v="1899-12-30T19:04:40"/>
    <d v="1899-12-30T19:00:00"/>
    <n v="1"/>
    <d v="2017-04-15T00:00:00"/>
    <d v="2017-04-01T00:00:00"/>
    <d v="2017-04-15T00:00:00"/>
    <s v="Saturday"/>
    <d v="1899-12-30T19:05:17"/>
    <d v="1899-12-30T19:00:00"/>
    <s v="Round Trip"/>
  </r>
  <r>
    <n v="1583172"/>
    <s v="Non-RFID Card Member"/>
    <m/>
    <m/>
    <n v="53202"/>
    <s v="UNITED STATES"/>
    <s v="Single Ride"/>
    <n v="11063"/>
    <x v="0"/>
    <n v="43.042490000000001"/>
    <n v="-87.909959999999998"/>
    <x v="41"/>
    <n v="43.031320000000001"/>
    <n v="-87.904259999999994"/>
    <n v="35"/>
    <n v="6"/>
    <n v="5.3"/>
    <n v="5"/>
    <n v="210"/>
    <n v="-1"/>
    <d v="2017-04-15T00:00:00"/>
    <d v="2017-04-01T00:00:00"/>
    <d v="2017-04-15T00:00:00"/>
    <s v="Saturday"/>
    <d v="1899-12-30T19:12:09"/>
    <d v="1899-12-30T19:00:00"/>
    <n v="1"/>
    <d v="2017-04-15T00:00:00"/>
    <d v="2017-04-01T00:00:00"/>
    <d v="2017-04-15T00:00:00"/>
    <s v="Saturday"/>
    <d v="1899-12-30T19:47:53"/>
    <d v="1899-12-30T20:00:00"/>
    <s v="One Way"/>
  </r>
  <r>
    <n v="1286560"/>
    <s v="Non-RFID Card Member"/>
    <m/>
    <m/>
    <n v="53211"/>
    <s v="UNITED STATES"/>
    <s v="Single Ride"/>
    <n v="145"/>
    <x v="12"/>
    <n v="43.052460000000004"/>
    <n v="-87.891000000000005"/>
    <x v="35"/>
    <n v="43.066893999999998"/>
    <n v="-87.877936000000005"/>
    <n v="24"/>
    <n v="3"/>
    <n v="3.6"/>
    <n v="3.4"/>
    <n v="144"/>
    <n v="-1"/>
    <d v="2017-04-15T00:00:00"/>
    <d v="2017-04-01T00:00:00"/>
    <d v="2017-04-15T00:00:00"/>
    <s v="Saturday"/>
    <d v="1899-12-30T19:29:14"/>
    <d v="1899-12-30T19:00:00"/>
    <n v="1"/>
    <d v="2017-04-15T00:00:00"/>
    <d v="2017-04-01T00:00:00"/>
    <d v="2017-04-15T00:00:00"/>
    <s v="Saturday"/>
    <d v="1899-12-30T19:53:49"/>
    <d v="1899-12-30T20:00:00"/>
    <s v="One Way"/>
  </r>
  <r>
    <n v="1583285"/>
    <s v="Non-RFID Card Member"/>
    <m/>
    <m/>
    <n v="53211"/>
    <s v="UNITED STATES"/>
    <s v="Single Ride"/>
    <n v="1000"/>
    <x v="8"/>
    <n v="43.038580000000003"/>
    <n v="-87.90934"/>
    <x v="44"/>
    <n v="43.026470000000003"/>
    <n v="-87.918040000000005"/>
    <n v="23"/>
    <n v="3"/>
    <n v="3.5"/>
    <n v="3.3"/>
    <n v="138"/>
    <n v="-1"/>
    <d v="2017-04-15T00:00:00"/>
    <d v="2017-04-01T00:00:00"/>
    <d v="2017-04-15T00:00:00"/>
    <s v="Saturday"/>
    <d v="1899-12-30T19:53:59"/>
    <d v="1899-12-30T20:00:00"/>
    <n v="1"/>
    <d v="2017-04-15T00:00:00"/>
    <d v="2017-04-01T00:00:00"/>
    <d v="2017-04-15T00:00:00"/>
    <s v="Saturday"/>
    <d v="1899-12-30T20:16:28"/>
    <d v="1899-12-30T20:00:00"/>
    <s v="One Way"/>
  </r>
  <r>
    <n v="1583302"/>
    <s v="Non-RFID Card Member"/>
    <m/>
    <m/>
    <n v="53210"/>
    <s v="UNITED STATES"/>
    <s v="Single Ride"/>
    <n v="5542"/>
    <x v="25"/>
    <n v="43.058010000000003"/>
    <n v="-87.877300000000005"/>
    <x v="22"/>
    <n v="43.058010000000003"/>
    <n v="-87.877300000000005"/>
    <n v="29"/>
    <n v="3"/>
    <n v="4.4000000000000004"/>
    <n v="4.0999999999999996"/>
    <n v="174"/>
    <n v="-1"/>
    <d v="2017-04-15T00:00:00"/>
    <d v="2017-04-01T00:00:00"/>
    <d v="2017-04-15T00:00:00"/>
    <s v="Saturday"/>
    <d v="1899-12-30T20:02:51"/>
    <d v="1899-12-30T20:00:00"/>
    <n v="1"/>
    <d v="2017-04-15T00:00:00"/>
    <d v="2017-04-01T00:00:00"/>
    <d v="2017-04-15T00:00:00"/>
    <s v="Saturday"/>
    <d v="1899-12-30T20:31:49"/>
    <d v="1899-12-30T21:00:00"/>
    <s v="Round Trip"/>
  </r>
  <r>
    <n v="1582696"/>
    <s v="Non-RFID Card Member"/>
    <m/>
    <m/>
    <n v="53209"/>
    <s v="UNITED STATES"/>
    <s v="Single Ride"/>
    <n v="168"/>
    <x v="10"/>
    <n v="43.060786"/>
    <n v="-87.883825999999999"/>
    <x v="12"/>
    <n v="43.036900000000003"/>
    <n v="-87.89667"/>
    <n v="87"/>
    <n v="9"/>
    <n v="13.1"/>
    <n v="12.4"/>
    <n v="522"/>
    <n v="-1"/>
    <d v="2017-04-15T00:00:00"/>
    <d v="2017-04-01T00:00:00"/>
    <d v="2017-04-15T00:00:00"/>
    <s v="Saturday"/>
    <d v="1899-12-30T20:20:43"/>
    <d v="1899-12-30T20:00:00"/>
    <n v="1"/>
    <d v="2017-04-15T00:00:00"/>
    <d v="2017-04-01T00:00:00"/>
    <d v="2017-04-15T00:00:00"/>
    <s v="Saturday"/>
    <d v="1899-12-30T21:47:33"/>
    <d v="1899-12-30T22:00:00"/>
    <s v="One Way"/>
  </r>
  <r>
    <n v="1583413"/>
    <s v="Non-RFID Card Member"/>
    <m/>
    <m/>
    <n v="53217"/>
    <s v="UNITED STATES"/>
    <s v="Single Ride"/>
    <n v="5511"/>
    <x v="22"/>
    <n v="43.066893999999998"/>
    <n v="-87.877936000000005"/>
    <x v="26"/>
    <n v="43.053040000000003"/>
    <n v="-87.897660000000002"/>
    <n v="99"/>
    <n v="12"/>
    <n v="14.9"/>
    <n v="14.1"/>
    <n v="594"/>
    <n v="-1"/>
    <d v="2017-04-15T00:00:00"/>
    <d v="2017-04-01T00:00:00"/>
    <d v="2017-04-15T00:00:00"/>
    <s v="Saturday"/>
    <d v="1899-12-30T20:57:07"/>
    <d v="1899-12-30T21:00:00"/>
    <n v="1"/>
    <d v="2017-04-15T00:00:00"/>
    <d v="2017-04-01T00:00:00"/>
    <d v="2017-04-15T00:00:00"/>
    <s v="Saturday"/>
    <d v="1899-12-30T22:36:19"/>
    <d v="1899-12-30T23:00:00"/>
    <s v="One Way"/>
  </r>
  <r>
    <n v="1583427"/>
    <s v="Non-RFID Card Member"/>
    <m/>
    <m/>
    <n v="53218"/>
    <s v="UNITED STATES"/>
    <s v="Single Ride"/>
    <n v="5564"/>
    <x v="3"/>
    <n v="43.03519"/>
    <n v="-87.907390000000007"/>
    <x v="40"/>
    <n v="43.05097"/>
    <n v="-87.906440000000003"/>
    <n v="12"/>
    <n v="3"/>
    <n v="1.8"/>
    <n v="1.7"/>
    <n v="72"/>
    <n v="-1"/>
    <d v="2017-04-15T00:00:00"/>
    <d v="2017-04-01T00:00:00"/>
    <d v="2017-04-15T00:00:00"/>
    <s v="Saturday"/>
    <d v="1899-12-30T21:08:41"/>
    <d v="1899-12-30T21:00:00"/>
    <n v="1"/>
    <d v="2017-04-15T00:00:00"/>
    <d v="2017-04-01T00:00:00"/>
    <d v="2017-04-15T00:00:00"/>
    <s v="Saturday"/>
    <d v="1899-12-30T21:20:16"/>
    <d v="1899-12-30T21:00:00"/>
    <s v="One Way"/>
  </r>
  <r>
    <n v="1583556"/>
    <s v="Non-RFID Card Member"/>
    <m/>
    <m/>
    <n v="53208"/>
    <s v="UNITED STATES"/>
    <s v="Single Ride"/>
    <n v="175"/>
    <x v="22"/>
    <n v="43.066893999999998"/>
    <n v="-87.877936000000005"/>
    <x v="35"/>
    <n v="43.066893999999998"/>
    <n v="-87.877936000000005"/>
    <n v="97"/>
    <n v="12"/>
    <n v="14.6"/>
    <n v="13.8"/>
    <n v="582"/>
    <n v="-1"/>
    <d v="2017-04-15T00:00:00"/>
    <d v="2017-04-01T00:00:00"/>
    <d v="2017-04-15T00:00:00"/>
    <s v="Saturday"/>
    <d v="1899-12-30T22:19:37"/>
    <d v="1899-12-30T22:00:00"/>
    <n v="1"/>
    <d v="2017-04-15T00:00:00"/>
    <d v="2017-04-01T00:00:00"/>
    <d v="2017-04-15T00:00:00"/>
    <s v="Saturday"/>
    <d v="1899-12-30T23:56:01"/>
    <d v="1899-12-31T00:00:00"/>
    <s v="Round Trip"/>
  </r>
  <r>
    <n v="1583897"/>
    <s v="Non-RFID Card Member"/>
    <m/>
    <m/>
    <n v="60618"/>
    <s v="UNITED STATES"/>
    <s v="Single Ride"/>
    <n v="5524"/>
    <x v="38"/>
    <n v="43.058619999999998"/>
    <n v="-87.885319999999993"/>
    <x v="1"/>
    <n v="43.03886"/>
    <n v="-87.902720000000002"/>
    <n v="22"/>
    <n v="3"/>
    <n v="3.3"/>
    <n v="3.1"/>
    <n v="132"/>
    <n v="-1"/>
    <d v="2017-04-16T00:00:00"/>
    <d v="2017-04-01T00:00:00"/>
    <d v="2017-04-16T00:00:00"/>
    <s v="Sunday"/>
    <d v="1899-12-30T10:18:20"/>
    <d v="1899-12-30T10:00:00"/>
    <n v="1"/>
    <d v="2017-04-16T00:00:00"/>
    <d v="2017-04-01T00:00:00"/>
    <d v="2017-04-16T00:00:00"/>
    <s v="Sunday"/>
    <d v="1899-12-30T10:40:48"/>
    <d v="1899-12-30T11:00:00"/>
    <s v="One Way"/>
  </r>
  <r>
    <n v="1583988"/>
    <s v="Non-RFID Card Member"/>
    <m/>
    <m/>
    <n v="53211"/>
    <s v="UNITED STATES"/>
    <s v="Single Ride"/>
    <n v="37"/>
    <x v="37"/>
    <n v="43.036900000000003"/>
    <n v="-87.89667"/>
    <x v="12"/>
    <n v="43.036900000000003"/>
    <n v="-87.89667"/>
    <n v="71"/>
    <n v="9"/>
    <n v="10.7"/>
    <n v="10.1"/>
    <n v="426"/>
    <n v="-1"/>
    <d v="2017-04-16T00:00:00"/>
    <d v="2017-04-01T00:00:00"/>
    <d v="2017-04-16T00:00:00"/>
    <s v="Sunday"/>
    <d v="1899-12-30T11:05:48"/>
    <d v="1899-12-30T11:00:00"/>
    <n v="1"/>
    <d v="2017-04-16T00:00:00"/>
    <d v="2017-04-01T00:00:00"/>
    <d v="2017-04-16T00:00:00"/>
    <s v="Sunday"/>
    <d v="1899-12-30T12:16:43"/>
    <d v="1899-12-30T12:00:00"/>
    <s v="Round Trip"/>
  </r>
  <r>
    <n v="1584016"/>
    <s v="Non-RFID Card Member"/>
    <m/>
    <m/>
    <n v="60611"/>
    <s v="UNITED STATES"/>
    <s v="Single Ride"/>
    <n v="11125"/>
    <x v="38"/>
    <n v="43.058619999999998"/>
    <n v="-87.885319999999993"/>
    <x v="10"/>
    <n v="43.058619999999998"/>
    <n v="-87.885319999999993"/>
    <n v="102"/>
    <n v="12"/>
    <n v="15.3"/>
    <n v="14.5"/>
    <n v="612"/>
    <n v="-1"/>
    <d v="2017-04-16T00:00:00"/>
    <d v="2017-04-01T00:00:00"/>
    <d v="2017-04-16T00:00:00"/>
    <s v="Sunday"/>
    <d v="1899-12-30T11:17:33"/>
    <d v="1899-12-30T11:00:00"/>
    <n v="1"/>
    <d v="2017-04-16T00:00:00"/>
    <d v="2017-04-01T00:00:00"/>
    <d v="2017-04-16T00:00:00"/>
    <s v="Sunday"/>
    <d v="1899-12-30T12:59:21"/>
    <d v="1899-12-30T13:00:00"/>
    <s v="Round Trip"/>
  </r>
  <r>
    <n v="1584033"/>
    <s v="Non-RFID Card Member"/>
    <m/>
    <m/>
    <n v="53207"/>
    <s v="UNITED STATES"/>
    <s v="Single Ride"/>
    <n v="11161"/>
    <x v="33"/>
    <n v="43.004728999999998"/>
    <n v="-87.905463999999995"/>
    <x v="30"/>
    <n v="43.004728999999998"/>
    <n v="-87.905463999999995"/>
    <n v="26"/>
    <n v="3"/>
    <n v="3.9"/>
    <n v="3.7"/>
    <n v="156"/>
    <n v="-1"/>
    <d v="2017-04-16T00:00:00"/>
    <d v="2017-04-01T00:00:00"/>
    <d v="2017-04-16T00:00:00"/>
    <s v="Sunday"/>
    <d v="1899-12-30T11:24:35"/>
    <d v="1899-12-30T11:00:00"/>
    <n v="1"/>
    <d v="2017-04-16T00:00:00"/>
    <d v="2017-04-01T00:00:00"/>
    <d v="2017-04-16T00:00:00"/>
    <s v="Sunday"/>
    <d v="1899-12-30T11:50:47"/>
    <d v="1899-12-30T12:00:00"/>
    <s v="Round Trip"/>
  </r>
  <r>
    <n v="1584099"/>
    <s v="Non-RFID Card Member"/>
    <m/>
    <m/>
    <m/>
    <s v="UNITED STATES"/>
    <s v="Single Ride"/>
    <n v="247"/>
    <x v="52"/>
    <n v="43.034619999999997"/>
    <n v="-87.917500000000004"/>
    <x v="59"/>
    <n v="43.059550000000002"/>
    <n v="-88.008840000000006"/>
    <n v="39"/>
    <n v="6"/>
    <n v="5.9"/>
    <n v="5.6"/>
    <n v="234"/>
    <n v="-1"/>
    <d v="2017-04-16T00:00:00"/>
    <d v="2017-04-01T00:00:00"/>
    <d v="2017-04-16T00:00:00"/>
    <s v="Sunday"/>
    <d v="1899-12-30T11:48:29"/>
    <d v="1899-12-30T12:00:00"/>
    <n v="1"/>
    <d v="2017-04-16T00:00:00"/>
    <d v="2017-04-01T00:00:00"/>
    <d v="2017-04-16T00:00:00"/>
    <s v="Sunday"/>
    <d v="1899-12-30T12:27:46"/>
    <d v="1899-12-30T12:00:00"/>
    <s v="One Way"/>
  </r>
  <r>
    <n v="1584241"/>
    <s v="Non-RFID Card Member"/>
    <m/>
    <m/>
    <n v="53217"/>
    <s v="UNITED STATES"/>
    <s v="Single Ride"/>
    <n v="45"/>
    <x v="37"/>
    <n v="43.036900000000003"/>
    <n v="-87.89667"/>
    <x v="12"/>
    <n v="43.036900000000003"/>
    <n v="-87.89667"/>
    <n v="27"/>
    <n v="3"/>
    <n v="4.0999999999999996"/>
    <n v="3.8"/>
    <n v="162"/>
    <n v="-1"/>
    <d v="2017-04-16T00:00:00"/>
    <d v="2017-04-01T00:00:00"/>
    <d v="2017-04-16T00:00:00"/>
    <s v="Sunday"/>
    <d v="1899-12-30T12:30:03"/>
    <d v="1899-12-30T13:00:00"/>
    <n v="1"/>
    <d v="2017-04-16T00:00:00"/>
    <d v="2017-04-01T00:00:00"/>
    <d v="2017-04-16T00:00:00"/>
    <s v="Sunday"/>
    <d v="1899-12-30T12:57:02"/>
    <d v="1899-12-30T13:00:00"/>
    <s v="Round Trip"/>
  </r>
  <r>
    <n v="1584305"/>
    <s v="Non-RFID Card Member"/>
    <m/>
    <m/>
    <n v="53215"/>
    <s v="UNITED STATES"/>
    <s v="Single Ride"/>
    <n v="5424"/>
    <x v="34"/>
    <n v="43.02948"/>
    <n v="-87.912819999999996"/>
    <x v="37"/>
    <n v="43.02948"/>
    <n v="-87.912819999999996"/>
    <n v="23"/>
    <n v="3"/>
    <n v="3.5"/>
    <n v="3.3"/>
    <n v="138"/>
    <n v="-1"/>
    <d v="2017-04-16T00:00:00"/>
    <d v="2017-04-01T00:00:00"/>
    <d v="2017-04-16T00:00:00"/>
    <s v="Sunday"/>
    <d v="1899-12-30T12:50:31"/>
    <d v="1899-12-30T13:00:00"/>
    <n v="1"/>
    <d v="2017-04-16T00:00:00"/>
    <d v="2017-04-01T00:00:00"/>
    <d v="2017-04-16T00:00:00"/>
    <s v="Sunday"/>
    <d v="1899-12-30T13:13:07"/>
    <d v="1899-12-30T13:00:00"/>
    <s v="Round Trip"/>
  </r>
  <r>
    <n v="1584356"/>
    <s v="Non-RFID Card Member"/>
    <m/>
    <m/>
    <n v="53215"/>
    <s v="UNITED STATES"/>
    <s v="Single Ride"/>
    <n v="976"/>
    <x v="33"/>
    <n v="43.004728999999998"/>
    <n v="-87.905463999999995"/>
    <x v="30"/>
    <n v="43.004728999999998"/>
    <n v="-87.905463999999995"/>
    <n v="84"/>
    <n v="9"/>
    <n v="12.6"/>
    <n v="12"/>
    <n v="504"/>
    <n v="-1"/>
    <d v="2017-04-16T00:00:00"/>
    <d v="2017-04-01T00:00:00"/>
    <d v="2017-04-16T00:00:00"/>
    <s v="Sunday"/>
    <d v="1899-12-30T13:02:11"/>
    <d v="1899-12-30T13:00:00"/>
    <n v="1"/>
    <d v="2017-04-16T00:00:00"/>
    <d v="2017-04-01T00:00:00"/>
    <d v="2017-04-16T00:00:00"/>
    <s v="Sunday"/>
    <d v="1899-12-30T14:26:10"/>
    <d v="1899-12-30T14:00:00"/>
    <s v="Round Trip"/>
  </r>
  <r>
    <n v="1584400"/>
    <s v="Non-RFID Card Member"/>
    <m/>
    <m/>
    <n v="60618"/>
    <s v="UNITED STATES"/>
    <s v="Single Ride"/>
    <n v="5574"/>
    <x v="12"/>
    <n v="43.052460000000004"/>
    <n v="-87.891000000000005"/>
    <x v="11"/>
    <n v="43.052460000000004"/>
    <n v="-87.891000000000005"/>
    <n v="46"/>
    <n v="6"/>
    <n v="6.9"/>
    <n v="6.6"/>
    <n v="276"/>
    <n v="-1"/>
    <d v="2017-04-16T00:00:00"/>
    <d v="2017-04-01T00:00:00"/>
    <d v="2017-04-16T00:00:00"/>
    <s v="Sunday"/>
    <d v="1899-12-30T13:18:47"/>
    <d v="1899-12-30T13:00:00"/>
    <n v="1"/>
    <d v="2017-04-16T00:00:00"/>
    <d v="2017-04-01T00:00:00"/>
    <d v="2017-04-16T00:00:00"/>
    <s v="Sunday"/>
    <d v="1899-12-30T14:04:57"/>
    <d v="1899-12-30T14:00:00"/>
    <s v="Round Trip"/>
  </r>
  <r>
    <n v="1584419"/>
    <s v="Non-RFID Card Member"/>
    <m/>
    <m/>
    <n v="53211"/>
    <s v="UNITED STATES"/>
    <s v="Single Ride"/>
    <n v="5491"/>
    <x v="27"/>
    <n v="43.074890000000003"/>
    <n v="-87.882810000000006"/>
    <x v="25"/>
    <n v="43.074890000000003"/>
    <n v="-87.882810000000006"/>
    <n v="14"/>
    <n v="3"/>
    <n v="2.1"/>
    <n v="2"/>
    <n v="84"/>
    <n v="-1"/>
    <d v="2017-04-16T00:00:00"/>
    <d v="2017-04-01T00:00:00"/>
    <d v="2017-04-16T00:00:00"/>
    <s v="Sunday"/>
    <d v="1899-12-30T13:26:52"/>
    <d v="1899-12-30T13:00:00"/>
    <n v="1"/>
    <d v="2017-04-16T00:00:00"/>
    <d v="2017-04-01T00:00:00"/>
    <d v="2017-04-16T00:00:00"/>
    <s v="Sunday"/>
    <d v="1899-12-30T13:40:55"/>
    <d v="1899-12-30T14:00:00"/>
    <s v="Round Trip"/>
  </r>
  <r>
    <n v="1584433"/>
    <s v="Non-RFID Card Member"/>
    <m/>
    <m/>
    <n v="60404"/>
    <s v="UNITED STATES"/>
    <s v="Single Ride"/>
    <n v="224"/>
    <x v="25"/>
    <n v="43.058010000000003"/>
    <n v="-87.877300000000005"/>
    <x v="22"/>
    <n v="43.058010000000003"/>
    <n v="-87.877300000000005"/>
    <n v="61"/>
    <n v="6"/>
    <n v="9.1999999999999993"/>
    <n v="8.6999999999999993"/>
    <n v="366"/>
    <n v="-1"/>
    <d v="2017-04-16T00:00:00"/>
    <d v="2017-04-01T00:00:00"/>
    <d v="2017-04-16T00:00:00"/>
    <s v="Sunday"/>
    <d v="1899-12-30T13:28:51"/>
    <d v="1899-12-30T13:00:00"/>
    <n v="1"/>
    <d v="2017-04-16T00:00:00"/>
    <d v="2017-04-01T00:00:00"/>
    <d v="2017-04-16T00:00:00"/>
    <s v="Sunday"/>
    <d v="1899-12-30T14:29:29"/>
    <d v="1899-12-30T14:00:00"/>
    <s v="Round Trip"/>
  </r>
  <r>
    <n v="1270936"/>
    <s v="Non-RFID Card Member"/>
    <m/>
    <m/>
    <n v="53072"/>
    <s v="UNITED STATES"/>
    <s v="Single Ride"/>
    <n v="231"/>
    <x v="27"/>
    <n v="43.074890000000003"/>
    <n v="-87.882810000000006"/>
    <x v="25"/>
    <n v="43.074890000000003"/>
    <n v="-87.882810000000006"/>
    <n v="181"/>
    <n v="18"/>
    <n v="18"/>
    <n v="17.100000000000001"/>
    <n v="720"/>
    <n v="-1"/>
    <d v="2017-04-16T00:00:00"/>
    <d v="2017-04-01T00:00:00"/>
    <d v="2017-04-16T00:00:00"/>
    <s v="Sunday"/>
    <d v="1899-12-30T13:33:08"/>
    <d v="1899-12-30T14:00:00"/>
    <n v="1"/>
    <d v="2017-04-16T00:00:00"/>
    <d v="2017-04-01T00:00:00"/>
    <d v="2017-04-16T00:00:00"/>
    <s v="Sunday"/>
    <d v="1899-12-30T16:34:27"/>
    <d v="1899-12-30T17:00:00"/>
    <s v="Round Trip"/>
  </r>
  <r>
    <n v="1584507"/>
    <s v="Non-RFID Card Member"/>
    <m/>
    <m/>
    <n v="20747"/>
    <s v="UNITED STATES"/>
    <s v="Single Ride"/>
    <n v="307"/>
    <x v="16"/>
    <n v="43.03913"/>
    <n v="-87.916150000000002"/>
    <x v="3"/>
    <n v="43.03913"/>
    <n v="-87.916150000000002"/>
    <n v="100"/>
    <n v="12"/>
    <n v="15"/>
    <n v="14.3"/>
    <n v="600"/>
    <n v="-1"/>
    <d v="2017-04-16T00:00:00"/>
    <d v="2017-04-01T00:00:00"/>
    <d v="2017-04-16T00:00:00"/>
    <s v="Sunday"/>
    <d v="1899-12-30T13:51:28"/>
    <d v="1899-12-30T14:00:00"/>
    <n v="1"/>
    <d v="2017-04-16T00:00:00"/>
    <d v="2017-04-01T00:00:00"/>
    <d v="2017-04-16T00:00:00"/>
    <s v="Sunday"/>
    <d v="1899-12-30T15:31:14"/>
    <d v="1899-12-30T16:00:00"/>
    <s v="Round Trip"/>
  </r>
  <r>
    <n v="1584522"/>
    <s v="Non-RFID Card Member"/>
    <m/>
    <m/>
    <n v="53216"/>
    <s v="UNITED STATES"/>
    <s v="Single Ride"/>
    <n v="5455"/>
    <x v="29"/>
    <n v="43.052549999999997"/>
    <n v="-87.909329999999997"/>
    <x v="12"/>
    <n v="43.036900000000003"/>
    <n v="-87.89667"/>
    <n v="65"/>
    <n v="9"/>
    <n v="9.8000000000000007"/>
    <n v="9.3000000000000007"/>
    <n v="390"/>
    <n v="-1"/>
    <d v="2017-04-16T00:00:00"/>
    <d v="2017-04-01T00:00:00"/>
    <d v="2017-04-16T00:00:00"/>
    <s v="Sunday"/>
    <d v="1899-12-30T13:55:43"/>
    <d v="1899-12-30T14:00:00"/>
    <n v="1"/>
    <d v="2017-04-16T00:00:00"/>
    <d v="2017-04-01T00:00:00"/>
    <d v="2017-04-16T00:00:00"/>
    <s v="Sunday"/>
    <d v="1899-12-30T15:00:51"/>
    <d v="1899-12-30T15:00:00"/>
    <s v="One Way"/>
  </r>
  <r>
    <n v="1584656"/>
    <s v="Non-RFID Card Member"/>
    <m/>
    <m/>
    <n v="53223"/>
    <s v="UNITED STATES"/>
    <s v="Single Ride"/>
    <n v="37"/>
    <x v="37"/>
    <n v="43.036900000000003"/>
    <n v="-87.89667"/>
    <x v="12"/>
    <n v="43.036900000000003"/>
    <n v="-87.89667"/>
    <n v="114"/>
    <n v="12"/>
    <n v="17.100000000000001"/>
    <n v="16.2"/>
    <n v="684"/>
    <n v="-1"/>
    <d v="2017-04-16T00:00:00"/>
    <d v="2017-04-01T00:00:00"/>
    <d v="2017-04-16T00:00:00"/>
    <s v="Sunday"/>
    <d v="1899-12-30T14:32:34"/>
    <d v="1899-12-30T15:00:00"/>
    <n v="1"/>
    <d v="2017-04-16T00:00:00"/>
    <d v="2017-04-01T00:00:00"/>
    <d v="2017-04-16T00:00:00"/>
    <s v="Sunday"/>
    <d v="1899-12-30T16:26:53"/>
    <d v="1899-12-30T16:00:00"/>
    <s v="Round Trip"/>
  </r>
  <r>
    <n v="1584768"/>
    <s v="Non-RFID Card Member"/>
    <m/>
    <m/>
    <n v="53210"/>
    <s v="UNITED STATES"/>
    <s v="Single Ride"/>
    <n v="5426"/>
    <x v="23"/>
    <n v="43.053040000000003"/>
    <n v="-87.897660000000002"/>
    <x v="53"/>
    <n v="43.060786"/>
    <n v="-87.883825999999999"/>
    <n v="11"/>
    <n v="3"/>
    <n v="1.7"/>
    <n v="1.6"/>
    <n v="66"/>
    <n v="-1"/>
    <d v="2017-04-16T00:00:00"/>
    <d v="2017-04-01T00:00:00"/>
    <d v="2017-04-16T00:00:00"/>
    <s v="Sunday"/>
    <d v="1899-12-30T14:59:48"/>
    <d v="1899-12-30T15:00:00"/>
    <n v="1"/>
    <d v="2017-04-16T00:00:00"/>
    <d v="2017-04-01T00:00:00"/>
    <d v="2017-04-16T00:00:00"/>
    <s v="Sunday"/>
    <d v="1899-12-30T15:10:46"/>
    <d v="1899-12-30T15:00:00"/>
    <s v="One Way"/>
  </r>
  <r>
    <n v="1584789"/>
    <s v="Non-RFID Card Member"/>
    <m/>
    <m/>
    <n v="53217"/>
    <s v="UNITED STATES"/>
    <s v="Single Ride"/>
    <n v="5465"/>
    <x v="38"/>
    <n v="43.058619999999998"/>
    <n v="-87.885319999999993"/>
    <x v="10"/>
    <n v="43.058619999999998"/>
    <n v="-87.885319999999993"/>
    <n v="30"/>
    <n v="3"/>
    <n v="4.5"/>
    <n v="4.3"/>
    <n v="180"/>
    <n v="-1"/>
    <d v="2017-04-16T00:00:00"/>
    <d v="2017-04-01T00:00:00"/>
    <d v="2017-04-16T00:00:00"/>
    <s v="Sunday"/>
    <d v="1899-12-30T15:02:39"/>
    <d v="1899-12-30T15:00:00"/>
    <n v="1"/>
    <d v="2017-04-16T00:00:00"/>
    <d v="2017-04-01T00:00:00"/>
    <d v="2017-04-16T00:00:00"/>
    <s v="Sunday"/>
    <d v="1899-12-30T15:32:54"/>
    <d v="1899-12-30T16:00:00"/>
    <s v="Round Trip"/>
  </r>
  <r>
    <n v="1584830"/>
    <s v="Non-RFID Card Member"/>
    <m/>
    <m/>
    <n v="64114"/>
    <s v="UNITED STATES"/>
    <s v="Single Ride"/>
    <n v="5514"/>
    <x v="25"/>
    <n v="43.058010000000003"/>
    <n v="-87.877300000000005"/>
    <x v="38"/>
    <n v="43.069021999999997"/>
    <n v="-87.887940999999998"/>
    <n v="58"/>
    <n v="6"/>
    <n v="8.6999999999999993"/>
    <n v="8.3000000000000007"/>
    <n v="348"/>
    <n v="-1"/>
    <d v="2017-04-16T00:00:00"/>
    <d v="2017-04-01T00:00:00"/>
    <d v="2017-04-16T00:00:00"/>
    <s v="Sunday"/>
    <d v="1899-12-30T15:12:25"/>
    <d v="1899-12-30T15:00:00"/>
    <n v="1"/>
    <d v="2017-04-16T00:00:00"/>
    <d v="2017-04-01T00:00:00"/>
    <d v="2017-04-16T00:00:00"/>
    <s v="Sunday"/>
    <d v="1899-12-30T16:10:54"/>
    <d v="1899-12-30T16:00:00"/>
    <s v="One Way"/>
  </r>
  <r>
    <n v="1585037"/>
    <s v="Non-RFID Card Member"/>
    <m/>
    <m/>
    <n v="53218"/>
    <s v="UNITED STATES"/>
    <s v="Single Ride"/>
    <n v="5463"/>
    <x v="37"/>
    <n v="43.036900000000003"/>
    <n v="-87.89667"/>
    <x v="12"/>
    <n v="43.036900000000003"/>
    <n v="-87.89667"/>
    <n v="57"/>
    <n v="6"/>
    <n v="8.6"/>
    <n v="8.1"/>
    <n v="342"/>
    <n v="-1"/>
    <d v="2017-04-16T00:00:00"/>
    <d v="2017-04-01T00:00:00"/>
    <d v="2017-04-16T00:00:00"/>
    <s v="Sunday"/>
    <d v="1899-12-30T16:04:52"/>
    <d v="1899-12-30T16:00:00"/>
    <n v="1"/>
    <d v="2017-04-16T00:00:00"/>
    <d v="2017-04-01T00:00:00"/>
    <d v="2017-04-16T00:00:00"/>
    <s v="Sunday"/>
    <d v="1899-12-30T17:01:04"/>
    <d v="1899-12-30T17:00:00"/>
    <s v="Round Trip"/>
  </r>
  <r>
    <n v="1585083"/>
    <s v="Non-RFID Card Member"/>
    <m/>
    <m/>
    <n v="53225"/>
    <s v="UNITED STATES"/>
    <s v="Single Ride"/>
    <n v="11148"/>
    <x v="37"/>
    <n v="43.036900000000003"/>
    <n v="-87.89667"/>
    <x v="12"/>
    <n v="43.036900000000003"/>
    <n v="-87.89667"/>
    <n v="29"/>
    <n v="3"/>
    <n v="4.4000000000000004"/>
    <n v="4.0999999999999996"/>
    <n v="174"/>
    <n v="-1"/>
    <d v="2017-04-16T00:00:00"/>
    <d v="2017-04-01T00:00:00"/>
    <d v="2017-04-16T00:00:00"/>
    <s v="Sunday"/>
    <d v="1899-12-30T16:16:48"/>
    <d v="1899-12-30T16:00:00"/>
    <n v="1"/>
    <d v="2017-04-16T00:00:00"/>
    <d v="2017-04-01T00:00:00"/>
    <d v="2017-04-16T00:00:00"/>
    <s v="Sunday"/>
    <d v="1899-12-30T16:45:47"/>
    <d v="1899-12-30T17:00:00"/>
    <s v="Round Trip"/>
  </r>
  <r>
    <n v="1585083"/>
    <s v="Non-RFID Card Member"/>
    <m/>
    <m/>
    <n v="53225"/>
    <s v="UNITED STATES"/>
    <s v="Single Ride"/>
    <n v="11126"/>
    <x v="37"/>
    <n v="43.036900000000003"/>
    <n v="-87.89667"/>
    <x v="12"/>
    <n v="43.036900000000003"/>
    <n v="-87.89667"/>
    <n v="26"/>
    <n v="3"/>
    <n v="3.9"/>
    <n v="3.7"/>
    <n v="156"/>
    <n v="-1"/>
    <d v="2017-04-16T00:00:00"/>
    <d v="2017-04-01T00:00:00"/>
    <d v="2017-04-16T00:00:00"/>
    <s v="Sunday"/>
    <d v="1899-12-30T16:17:26"/>
    <d v="1899-12-30T16:00:00"/>
    <n v="1"/>
    <d v="2017-04-16T00:00:00"/>
    <d v="2017-04-01T00:00:00"/>
    <d v="2017-04-16T00:00:00"/>
    <s v="Sunday"/>
    <d v="1899-12-30T16:43:41"/>
    <d v="1899-12-30T17:00:00"/>
    <s v="Round Trip"/>
  </r>
  <r>
    <n v="1585196"/>
    <s v="Non-RFID Card Member"/>
    <m/>
    <m/>
    <n v="44012"/>
    <s v="UNITED STATES"/>
    <s v="Single Ride"/>
    <n v="291"/>
    <x v="24"/>
    <n v="43.040154000000001"/>
    <n v="-87.932113000000001"/>
    <x v="31"/>
    <n v="43.040154000000001"/>
    <n v="-87.932113000000001"/>
    <n v="60"/>
    <n v="6"/>
    <n v="9"/>
    <n v="8.6"/>
    <n v="360"/>
    <n v="-1"/>
    <d v="2017-04-16T00:00:00"/>
    <d v="2017-04-01T00:00:00"/>
    <d v="2017-04-16T00:00:00"/>
    <s v="Sunday"/>
    <d v="1899-12-30T16:44:11"/>
    <d v="1899-12-30T17:00:00"/>
    <n v="1"/>
    <d v="2017-04-16T00:00:00"/>
    <d v="2017-04-01T00:00:00"/>
    <d v="2017-04-16T00:00:00"/>
    <s v="Sunday"/>
    <d v="1899-12-30T17:44:06"/>
    <d v="1899-12-30T18:00:00"/>
    <s v="Round Trip"/>
  </r>
  <r>
    <n v="1585204"/>
    <s v="Non-RFID Card Member"/>
    <m/>
    <m/>
    <n v="53081"/>
    <s v="UNITED STATES"/>
    <s v="Single Ride"/>
    <n v="5587"/>
    <x v="28"/>
    <n v="43.063749000000001"/>
    <n v="-87.887962999999999"/>
    <x v="22"/>
    <n v="43.058010000000003"/>
    <n v="-87.877300000000005"/>
    <n v="33"/>
    <n v="3"/>
    <n v="5"/>
    <n v="4.7"/>
    <n v="198"/>
    <n v="-1"/>
    <d v="2017-04-16T00:00:00"/>
    <d v="2017-04-01T00:00:00"/>
    <d v="2017-04-16T00:00:00"/>
    <s v="Sunday"/>
    <d v="1899-12-30T16:45:11"/>
    <d v="1899-12-30T17:00:00"/>
    <n v="1"/>
    <d v="2017-04-16T00:00:00"/>
    <d v="2017-04-01T00:00:00"/>
    <d v="2017-04-16T00:00:00"/>
    <s v="Sunday"/>
    <d v="1899-12-30T17:18:50"/>
    <d v="1899-12-30T17:00:00"/>
    <s v="One Way"/>
  </r>
  <r>
    <n v="1585256"/>
    <s v="Non-RFID Card Member"/>
    <m/>
    <m/>
    <n v="53045"/>
    <s v="UNITED STATES"/>
    <s v="Single Ride"/>
    <n v="35"/>
    <x v="12"/>
    <n v="43.052460000000004"/>
    <n v="-87.891000000000005"/>
    <x v="22"/>
    <n v="43.058010000000003"/>
    <n v="-87.877300000000005"/>
    <n v="30"/>
    <n v="3"/>
    <n v="4.5"/>
    <n v="4.3"/>
    <n v="180"/>
    <n v="-1"/>
    <d v="2017-04-16T00:00:00"/>
    <d v="2017-04-01T00:00:00"/>
    <d v="2017-04-16T00:00:00"/>
    <s v="Sunday"/>
    <d v="1899-12-30T17:01:50"/>
    <d v="1899-12-30T17:00:00"/>
    <n v="1"/>
    <d v="2017-04-16T00:00:00"/>
    <d v="2017-04-01T00:00:00"/>
    <d v="2017-04-16T00:00:00"/>
    <s v="Sunday"/>
    <d v="1899-12-30T17:31:44"/>
    <d v="1899-12-30T18:00:00"/>
    <s v="One Way"/>
  </r>
  <r>
    <n v="1585266"/>
    <s v="Non-RFID Card Member"/>
    <m/>
    <m/>
    <n v="53220"/>
    <s v="UNITED STATES"/>
    <s v="Single Ride"/>
    <n v="11107"/>
    <x v="2"/>
    <n v="43.03886"/>
    <n v="-87.902720000000002"/>
    <x v="1"/>
    <n v="43.03886"/>
    <n v="-87.902720000000002"/>
    <n v="55"/>
    <n v="6"/>
    <n v="8.3000000000000007"/>
    <n v="7.8"/>
    <n v="330"/>
    <n v="-1"/>
    <d v="2017-04-16T00:00:00"/>
    <d v="2017-04-01T00:00:00"/>
    <d v="2017-04-16T00:00:00"/>
    <s v="Sunday"/>
    <d v="1899-12-30T17:07:00"/>
    <d v="1899-12-30T17:00:00"/>
    <n v="1"/>
    <d v="2017-04-16T00:00:00"/>
    <d v="2017-04-01T00:00:00"/>
    <d v="2017-04-16T00:00:00"/>
    <s v="Sunday"/>
    <d v="1899-12-30T18:02:40"/>
    <d v="1899-12-30T18:00:00"/>
    <s v="Round Trip"/>
  </r>
  <r>
    <n v="1585409"/>
    <s v="Non-RFID Card Member"/>
    <m/>
    <m/>
    <n v="53215"/>
    <s v="UNITED STATES"/>
    <s v="Single Ride"/>
    <n v="35"/>
    <x v="25"/>
    <n v="43.058010000000003"/>
    <n v="-87.877300000000005"/>
    <x v="22"/>
    <n v="43.058010000000003"/>
    <n v="-87.877300000000005"/>
    <n v="33"/>
    <n v="3"/>
    <n v="5"/>
    <n v="4.7"/>
    <n v="198"/>
    <n v="-1"/>
    <d v="2017-04-16T00:00:00"/>
    <d v="2017-04-01T00:00:00"/>
    <d v="2017-04-16T00:00:00"/>
    <s v="Sunday"/>
    <d v="1899-12-30T17:40:21"/>
    <d v="1899-12-30T18:00:00"/>
    <n v="1"/>
    <d v="2017-04-16T00:00:00"/>
    <d v="2017-04-01T00:00:00"/>
    <d v="2017-04-16T00:00:00"/>
    <s v="Sunday"/>
    <d v="1899-12-30T18:13:23"/>
    <d v="1899-12-30T18:00:00"/>
    <s v="Round Trip"/>
  </r>
  <r>
    <n v="1370445"/>
    <s v="Non-RFID Card Member"/>
    <m/>
    <m/>
    <n v="53202"/>
    <s v="UNITED STATES"/>
    <s v="Single Ride"/>
    <n v="5585"/>
    <x v="2"/>
    <n v="43.03886"/>
    <n v="-87.902720000000002"/>
    <x v="53"/>
    <n v="43.060786"/>
    <n v="-87.883825999999999"/>
    <n v="17"/>
    <n v="3"/>
    <n v="2.6"/>
    <n v="2.4"/>
    <n v="102"/>
    <n v="-1"/>
    <d v="2017-04-16T00:00:00"/>
    <d v="2017-04-01T00:00:00"/>
    <d v="2017-04-16T00:00:00"/>
    <s v="Sunday"/>
    <d v="1899-12-30T17:49:40"/>
    <d v="1899-12-30T18:00:00"/>
    <n v="1"/>
    <d v="2017-04-16T00:00:00"/>
    <d v="2017-04-01T00:00:00"/>
    <d v="2017-04-16T00:00:00"/>
    <s v="Sunday"/>
    <d v="1899-12-30T18:06:59"/>
    <d v="1899-12-30T18:00:00"/>
    <s v="One Way"/>
  </r>
  <r>
    <n v="1526369"/>
    <s v="Non-RFID Card Member"/>
    <m/>
    <m/>
    <n v="53202"/>
    <s v="UNITED STATES"/>
    <s v="Single Ride"/>
    <n v="11087"/>
    <x v="1"/>
    <n v="43.048200000000001"/>
    <n v="-87.900859999999994"/>
    <x v="38"/>
    <n v="43.069021999999997"/>
    <n v="-87.887940999999998"/>
    <n v="16"/>
    <n v="3"/>
    <n v="2.4"/>
    <n v="2.2999999999999998"/>
    <n v="96"/>
    <n v="-1"/>
    <d v="2017-04-16T00:00:00"/>
    <d v="2017-04-01T00:00:00"/>
    <d v="2017-04-16T00:00:00"/>
    <s v="Sunday"/>
    <d v="1899-12-30T20:01:26"/>
    <d v="1899-12-30T20:00:00"/>
    <n v="1"/>
    <d v="2017-04-16T00:00:00"/>
    <d v="2017-04-01T00:00:00"/>
    <d v="2017-04-16T00:00:00"/>
    <s v="Sunday"/>
    <d v="1899-12-30T20:17:26"/>
    <d v="1899-12-30T20:00:00"/>
    <s v="One Way"/>
  </r>
  <r>
    <n v="1585858"/>
    <s v="Non-RFID Card Member"/>
    <m/>
    <m/>
    <n v="53204"/>
    <s v="UNITED STATES"/>
    <s v="Single Ride"/>
    <n v="267"/>
    <x v="25"/>
    <n v="43.058010000000003"/>
    <n v="-87.877300000000005"/>
    <x v="22"/>
    <n v="43.058010000000003"/>
    <n v="-87.877300000000005"/>
    <n v="32"/>
    <n v="3"/>
    <n v="4.8"/>
    <n v="4.5999999999999996"/>
    <n v="192"/>
    <n v="-1"/>
    <d v="2017-04-16T00:00:00"/>
    <d v="2017-04-01T00:00:00"/>
    <d v="2017-04-16T00:00:00"/>
    <s v="Sunday"/>
    <d v="1899-12-30T20:07:07"/>
    <d v="1899-12-30T20:00:00"/>
    <n v="1"/>
    <d v="2017-04-16T00:00:00"/>
    <d v="2017-04-01T00:00:00"/>
    <d v="2017-04-16T00:00:00"/>
    <s v="Sunday"/>
    <d v="1899-12-30T20:39:37"/>
    <d v="1899-12-30T21:00:00"/>
    <s v="Round Trip"/>
  </r>
  <r>
    <n v="1585878"/>
    <s v="Non-RFID Card Member"/>
    <m/>
    <m/>
    <m/>
    <s v="UNITED STATES"/>
    <s v="Single Ride"/>
    <n v="11152"/>
    <x v="25"/>
    <n v="43.058010000000003"/>
    <n v="-87.877300000000005"/>
    <x v="22"/>
    <n v="43.058010000000003"/>
    <n v="-87.877300000000005"/>
    <n v="34"/>
    <n v="3"/>
    <n v="5.0999999999999996"/>
    <n v="4.8"/>
    <n v="204"/>
    <n v="-1"/>
    <d v="2017-04-16T00:00:00"/>
    <d v="2017-04-01T00:00:00"/>
    <d v="2017-04-16T00:00:00"/>
    <s v="Sunday"/>
    <d v="1899-12-30T20:26:59"/>
    <d v="1899-12-30T20:00:00"/>
    <n v="1"/>
    <d v="2017-04-16T00:00:00"/>
    <d v="2017-04-01T00:00:00"/>
    <d v="2017-04-16T00:00:00"/>
    <s v="Sunday"/>
    <d v="1899-12-30T21:00:44"/>
    <d v="1899-12-30T21:00:00"/>
    <s v="Round Trip"/>
  </r>
  <r>
    <n v="1585894"/>
    <s v="Non-RFID Card Member"/>
    <m/>
    <m/>
    <n v="53017"/>
    <s v="UNITED STATES"/>
    <s v="Single Ride"/>
    <n v="11059"/>
    <x v="24"/>
    <n v="43.040154000000001"/>
    <n v="-87.932113000000001"/>
    <x v="50"/>
    <n v="43.05847"/>
    <n v="-87.898079999999993"/>
    <n v="21"/>
    <n v="3"/>
    <n v="3.2"/>
    <n v="3"/>
    <n v="126"/>
    <n v="-1"/>
    <d v="2017-04-16T00:00:00"/>
    <d v="2017-04-01T00:00:00"/>
    <d v="2017-04-16T00:00:00"/>
    <s v="Sunday"/>
    <d v="1899-12-30T20:44:21"/>
    <d v="1899-12-30T21:00:00"/>
    <n v="1"/>
    <d v="2017-04-16T00:00:00"/>
    <d v="2017-04-01T00:00:00"/>
    <d v="2017-04-16T00:00:00"/>
    <s v="Sunday"/>
    <d v="1899-12-30T21:05:05"/>
    <d v="1899-12-30T21:00:00"/>
    <s v="One Way"/>
  </r>
  <r>
    <n v="1585913"/>
    <s v="Non-RFID Card Member"/>
    <m/>
    <m/>
    <n v="53202"/>
    <s v="UNITED STATES"/>
    <s v="Single Ride"/>
    <n v="995"/>
    <x v="38"/>
    <n v="43.058619999999998"/>
    <n v="-87.885319999999993"/>
    <x v="11"/>
    <n v="43.052460000000004"/>
    <n v="-87.891000000000005"/>
    <n v="42"/>
    <n v="6"/>
    <n v="6.3"/>
    <n v="6"/>
    <n v="252"/>
    <n v="-1"/>
    <d v="2017-04-16T00:00:00"/>
    <d v="2017-04-01T00:00:00"/>
    <d v="2017-04-16T00:00:00"/>
    <s v="Sunday"/>
    <d v="1899-12-30T21:03:59"/>
    <d v="1899-12-30T21:00:00"/>
    <n v="1"/>
    <d v="2017-04-16T00:00:00"/>
    <d v="2017-04-01T00:00:00"/>
    <d v="2017-04-16T00:00:00"/>
    <s v="Sunday"/>
    <d v="1899-12-30T21:45:23"/>
    <d v="1899-12-30T22:00:00"/>
    <s v="One Way"/>
  </r>
  <r>
    <n v="1583301"/>
    <s v="Non-RFID Card Member"/>
    <m/>
    <m/>
    <n v="53215"/>
    <s v="UNITED STATES"/>
    <s v="Single Ride"/>
    <n v="34"/>
    <x v="14"/>
    <n v="43.05536"/>
    <n v="-87.90504"/>
    <x v="14"/>
    <n v="43.05536"/>
    <n v="-87.90504"/>
    <n v="19"/>
    <n v="3"/>
    <n v="2.9"/>
    <n v="2.7"/>
    <n v="114"/>
    <n v="-1"/>
    <d v="2017-04-16T00:00:00"/>
    <d v="2017-04-01T00:00:00"/>
    <d v="2017-04-16T00:00:00"/>
    <s v="Sunday"/>
    <d v="1899-12-30T22:27:58"/>
    <d v="1899-12-30T22:00:00"/>
    <n v="1"/>
    <d v="2017-04-16T00:00:00"/>
    <d v="2017-04-01T00:00:00"/>
    <d v="2017-04-16T00:00:00"/>
    <s v="Sunday"/>
    <d v="1899-12-30T22:46:22"/>
    <d v="1899-12-30T23:00:00"/>
    <s v="Round Trip"/>
  </r>
  <r>
    <n v="1519307"/>
    <s v="Non-RFID Card Member"/>
    <m/>
    <m/>
    <n v="53220"/>
    <s v="UNITED STATES"/>
    <s v="Single Ride"/>
    <n v="5489"/>
    <x v="25"/>
    <n v="43.058010000000003"/>
    <n v="-87.877300000000005"/>
    <x v="22"/>
    <n v="43.058010000000003"/>
    <n v="-87.877300000000005"/>
    <n v="63"/>
    <n v="6"/>
    <n v="9.5"/>
    <n v="9"/>
    <n v="378"/>
    <n v="-1"/>
    <d v="2017-04-16T00:00:00"/>
    <d v="2017-04-01T00:00:00"/>
    <d v="2017-04-16T00:00:00"/>
    <s v="Sunday"/>
    <d v="1899-12-30T23:04:37"/>
    <d v="1899-12-30T23:00:00"/>
    <n v="1"/>
    <d v="2017-04-17T00:00:00"/>
    <d v="2017-04-01T00:00:00"/>
    <d v="2017-04-17T00:00:00"/>
    <s v="Monday"/>
    <d v="1899-12-30T00:07:09"/>
    <d v="1899-12-30T00:00:00"/>
    <s v="Round Trip"/>
  </r>
  <r>
    <n v="1586111"/>
    <s v="Non-RFID Card Member"/>
    <m/>
    <m/>
    <n v="53202"/>
    <s v="UNITED STATES"/>
    <s v="Single Ride"/>
    <n v="135"/>
    <x v="25"/>
    <n v="43.058010000000003"/>
    <n v="-87.877300000000005"/>
    <x v="22"/>
    <n v="43.058010000000003"/>
    <n v="-87.877300000000005"/>
    <n v="72"/>
    <n v="9"/>
    <n v="10.8"/>
    <n v="10.3"/>
    <n v="432"/>
    <n v="-1"/>
    <d v="2017-04-17T00:00:00"/>
    <d v="2017-04-01T00:00:00"/>
    <d v="2017-04-17T00:00:00"/>
    <s v="Monday"/>
    <d v="1899-12-30T09:20:30"/>
    <d v="1899-12-30T09:00:00"/>
    <n v="1"/>
    <d v="2017-04-17T00:00:00"/>
    <d v="2017-04-01T00:00:00"/>
    <d v="2017-04-17T00:00:00"/>
    <s v="Monday"/>
    <d v="1899-12-30T10:32:13"/>
    <d v="1899-12-30T11:00:00"/>
    <s v="Round Trip"/>
  </r>
  <r>
    <n v="1586218"/>
    <s v="Non-RFID Card Member"/>
    <m/>
    <m/>
    <n v="53210"/>
    <s v="UNITED STATES"/>
    <s v="Single Ride"/>
    <n v="338"/>
    <x v="37"/>
    <n v="43.036900000000003"/>
    <n v="-87.89667"/>
    <x v="12"/>
    <n v="43.036900000000003"/>
    <n v="-87.89667"/>
    <n v="61"/>
    <n v="6"/>
    <n v="9.1999999999999993"/>
    <n v="8.6999999999999993"/>
    <n v="366"/>
    <n v="-1"/>
    <d v="2017-04-17T00:00:00"/>
    <d v="2017-04-01T00:00:00"/>
    <d v="2017-04-17T00:00:00"/>
    <s v="Monday"/>
    <d v="1899-12-30T11:07:20"/>
    <d v="1899-12-30T11:00:00"/>
    <n v="1"/>
    <d v="2017-04-17T00:00:00"/>
    <d v="2017-04-01T00:00:00"/>
    <d v="2017-04-17T00:00:00"/>
    <s v="Monday"/>
    <d v="1899-12-30T12:08:18"/>
    <d v="1899-12-30T12:00:00"/>
    <s v="Round Trip"/>
  </r>
  <r>
    <n v="1586218"/>
    <s v="Non-RFID Card Member"/>
    <m/>
    <m/>
    <n v="53210"/>
    <s v="UNITED STATES"/>
    <s v="Single Ride"/>
    <n v="5487"/>
    <x v="37"/>
    <n v="43.036900000000003"/>
    <n v="-87.89667"/>
    <x v="12"/>
    <n v="43.036900000000003"/>
    <n v="-87.89667"/>
    <n v="60"/>
    <n v="6"/>
    <n v="9"/>
    <n v="8.6"/>
    <n v="360"/>
    <n v="-1"/>
    <d v="2017-04-17T00:00:00"/>
    <d v="2017-04-01T00:00:00"/>
    <d v="2017-04-17T00:00:00"/>
    <s v="Monday"/>
    <d v="1899-12-30T11:08:36"/>
    <d v="1899-12-30T11:00:00"/>
    <n v="1"/>
    <d v="2017-04-17T00:00:00"/>
    <d v="2017-04-01T00:00:00"/>
    <d v="2017-04-17T00:00:00"/>
    <s v="Monday"/>
    <d v="1899-12-30T12:08:24"/>
    <d v="1899-12-30T12:00:00"/>
    <s v="Round Trip"/>
  </r>
  <r>
    <n v="1581198"/>
    <s v="Non-RFID Card Member"/>
    <m/>
    <m/>
    <n v="53220"/>
    <s v="UNITED STATES"/>
    <s v="Single Ride"/>
    <n v="188"/>
    <x v="41"/>
    <n v="43.031480000000002"/>
    <n v="-87.908169999999998"/>
    <x v="43"/>
    <n v="43.031480000000002"/>
    <n v="-87.908169999999998"/>
    <n v="22"/>
    <n v="3"/>
    <n v="3.3"/>
    <n v="3.1"/>
    <n v="132"/>
    <n v="-1"/>
    <d v="2017-04-17T00:00:00"/>
    <d v="2017-04-01T00:00:00"/>
    <d v="2017-04-17T00:00:00"/>
    <s v="Monday"/>
    <d v="1899-12-30T11:41:47"/>
    <d v="1899-12-30T12:00:00"/>
    <n v="1"/>
    <d v="2017-04-17T00:00:00"/>
    <d v="2017-04-01T00:00:00"/>
    <d v="2017-04-17T00:00:00"/>
    <s v="Monday"/>
    <d v="1899-12-30T12:03:08"/>
    <d v="1899-12-30T12:00:00"/>
    <s v="Round Trip"/>
  </r>
  <r>
    <n v="1586426"/>
    <s v="Non-RFID Card Member"/>
    <m/>
    <m/>
    <n v="53151"/>
    <s v="UNITED STATES"/>
    <s v="Single Ride"/>
    <n v="5442"/>
    <x v="25"/>
    <n v="43.058010000000003"/>
    <n v="-87.877300000000005"/>
    <x v="22"/>
    <n v="43.058010000000003"/>
    <n v="-87.877300000000005"/>
    <n v="42"/>
    <n v="6"/>
    <n v="6.3"/>
    <n v="6"/>
    <n v="252"/>
    <n v="-1"/>
    <d v="2017-04-17T00:00:00"/>
    <d v="2017-04-01T00:00:00"/>
    <d v="2017-04-17T00:00:00"/>
    <s v="Monday"/>
    <d v="1899-12-30T13:31:58"/>
    <d v="1899-12-30T14:00:00"/>
    <n v="1"/>
    <d v="2017-04-17T00:00:00"/>
    <d v="2017-04-01T00:00:00"/>
    <d v="2017-04-17T00:00:00"/>
    <s v="Monday"/>
    <d v="1899-12-30T14:13:18"/>
    <d v="1899-12-30T14:00:00"/>
    <s v="Round Trip"/>
  </r>
  <r>
    <n v="1519304"/>
    <s v="Non-RFID Card Member"/>
    <m/>
    <m/>
    <n v="53219"/>
    <s v="UNITED STATES"/>
    <s v="Single Ride"/>
    <n v="135"/>
    <x v="25"/>
    <n v="43.058010000000003"/>
    <n v="-87.877300000000005"/>
    <x v="22"/>
    <n v="43.058010000000003"/>
    <n v="-87.877300000000005"/>
    <n v="118"/>
    <n v="12"/>
    <n v="17.7"/>
    <n v="16.8"/>
    <n v="708"/>
    <n v="-1"/>
    <d v="2017-04-17T00:00:00"/>
    <d v="2017-04-01T00:00:00"/>
    <d v="2017-04-17T00:00:00"/>
    <s v="Monday"/>
    <d v="1899-12-30T16:07:00"/>
    <d v="1899-12-30T16:00:00"/>
    <n v="1"/>
    <d v="2017-04-17T00:00:00"/>
    <d v="2017-04-01T00:00:00"/>
    <d v="2017-04-17T00:00:00"/>
    <s v="Monday"/>
    <d v="1899-12-30T18:05:42"/>
    <d v="1899-12-30T18:00:00"/>
    <s v="Round Trip"/>
  </r>
  <r>
    <n v="1586698"/>
    <s v="Non-RFID Card Member"/>
    <m/>
    <m/>
    <n v="53203"/>
    <s v="UNITED STATES"/>
    <s v="Single Ride"/>
    <n v="11098"/>
    <x v="9"/>
    <n v="43.05097"/>
    <n v="-87.906440000000003"/>
    <x v="7"/>
    <n v="43.038580000000003"/>
    <n v="-87.90934"/>
    <n v="17"/>
    <n v="3"/>
    <n v="2.6"/>
    <n v="2.4"/>
    <n v="102"/>
    <n v="-1"/>
    <d v="2017-04-17T00:00:00"/>
    <d v="2017-04-01T00:00:00"/>
    <d v="2017-04-17T00:00:00"/>
    <s v="Monday"/>
    <d v="1899-12-30T16:51:54"/>
    <d v="1899-12-30T17:00:00"/>
    <n v="1"/>
    <d v="2017-04-17T00:00:00"/>
    <d v="2017-04-01T00:00:00"/>
    <d v="2017-04-17T00:00:00"/>
    <s v="Monday"/>
    <d v="1899-12-30T17:08:28"/>
    <d v="1899-12-30T17:00:00"/>
    <s v="One Way"/>
  </r>
  <r>
    <n v="1383912"/>
    <s v="Non-RFID Card Member"/>
    <m/>
    <m/>
    <n v="53212"/>
    <s v="UNITED STATES"/>
    <s v="Single Ride"/>
    <n v="5444"/>
    <x v="10"/>
    <n v="43.060786"/>
    <n v="-87.883825999999999"/>
    <x v="13"/>
    <n v="43.078530000000001"/>
    <n v="-87.882620000000003"/>
    <n v="11"/>
    <n v="3"/>
    <n v="1.7"/>
    <n v="1.6"/>
    <n v="66"/>
    <n v="-1"/>
    <d v="2017-04-17T00:00:00"/>
    <d v="2017-04-01T00:00:00"/>
    <d v="2017-04-17T00:00:00"/>
    <s v="Monday"/>
    <d v="1899-12-30T21:40:25"/>
    <d v="1899-12-30T22:00:00"/>
    <n v="1"/>
    <d v="2017-04-17T00:00:00"/>
    <d v="2017-04-01T00:00:00"/>
    <d v="2017-04-17T00:00:00"/>
    <s v="Monday"/>
    <d v="1899-12-30T21:51:44"/>
    <d v="1899-12-30T22:00:00"/>
    <s v="One Way"/>
  </r>
  <r>
    <n v="1556816"/>
    <s v="Non-RFID Card Member"/>
    <m/>
    <m/>
    <n v="53221"/>
    <s v="UNITED STATES"/>
    <s v="Single Ride"/>
    <n v="5454"/>
    <x v="20"/>
    <n v="43.049230000000001"/>
    <n v="-87.911940000000001"/>
    <x v="50"/>
    <n v="43.05847"/>
    <n v="-87.898079999999993"/>
    <n v="8"/>
    <n v="3"/>
    <n v="1.2"/>
    <n v="1.1000000000000001"/>
    <n v="48"/>
    <n v="-1"/>
    <d v="2017-04-18T00:00:00"/>
    <d v="2017-04-01T00:00:00"/>
    <d v="2017-04-18T00:00:00"/>
    <s v="Tuesday"/>
    <d v="1899-12-30T07:53:58"/>
    <d v="1899-12-30T08:00:00"/>
    <n v="1"/>
    <d v="2017-04-18T00:00:00"/>
    <d v="2017-04-01T00:00:00"/>
    <d v="2017-04-18T00:00:00"/>
    <s v="Tuesday"/>
    <d v="1899-12-30T08:01:45"/>
    <d v="1899-12-30T08:00:00"/>
    <s v="One Way"/>
  </r>
  <r>
    <n v="1574256"/>
    <s v="Non-RFID Card Member"/>
    <m/>
    <m/>
    <n v="53211"/>
    <s v="UNITED STATES"/>
    <s v="Single Ride"/>
    <n v="145"/>
    <x v="22"/>
    <n v="43.066893999999998"/>
    <n v="-87.877936000000005"/>
    <x v="8"/>
    <n v="43.038245000000003"/>
    <n v="-87.914811999999998"/>
    <n v="37"/>
    <n v="0"/>
    <n v="5.6"/>
    <n v="5.3"/>
    <n v="222"/>
    <n v="-1"/>
    <d v="2017-04-18T00:00:00"/>
    <d v="2017-04-01T00:00:00"/>
    <d v="2017-04-18T00:00:00"/>
    <s v="Tuesday"/>
    <d v="1899-12-30T10:33:02"/>
    <d v="1899-12-30T11:00:00"/>
    <n v="1"/>
    <d v="2017-04-18T00:00:00"/>
    <d v="2017-04-01T00:00:00"/>
    <d v="2017-04-18T00:00:00"/>
    <s v="Tuesday"/>
    <d v="1899-12-30T11:10:08"/>
    <d v="1899-12-30T11:00:00"/>
    <s v="One Way"/>
  </r>
  <r>
    <n v="1574256"/>
    <s v="Non-RFID Card Member"/>
    <m/>
    <m/>
    <n v="53211"/>
    <s v="UNITED STATES"/>
    <s v="Single Ride"/>
    <n v="5491"/>
    <x v="22"/>
    <n v="43.066893999999998"/>
    <n v="-87.877936000000005"/>
    <x v="35"/>
    <n v="43.066893999999998"/>
    <n v="-87.877936000000005"/>
    <n v="208"/>
    <n v="3"/>
    <n v="18"/>
    <n v="17.100000000000001"/>
    <n v="720"/>
    <n v="-1"/>
    <d v="2017-04-18T00:00:00"/>
    <d v="2017-04-01T00:00:00"/>
    <d v="2017-04-18T00:00:00"/>
    <s v="Tuesday"/>
    <d v="1899-12-30T10:33:39"/>
    <d v="1899-12-30T11:00:00"/>
    <n v="1"/>
    <d v="2017-04-18T00:00:00"/>
    <d v="2017-04-01T00:00:00"/>
    <d v="2017-04-18T00:00:00"/>
    <s v="Tuesday"/>
    <d v="1899-12-30T14:01:36"/>
    <d v="1899-12-30T14:00:00"/>
    <s v="Round Trip"/>
  </r>
  <r>
    <n v="1466715"/>
    <s v="Non-RFID Card Member"/>
    <m/>
    <m/>
    <n v="31342"/>
    <s v="UNITED STATES"/>
    <s v="Single Ride"/>
    <n v="190"/>
    <x v="12"/>
    <n v="43.052460000000004"/>
    <n v="-87.891000000000005"/>
    <x v="12"/>
    <n v="43.036900000000003"/>
    <n v="-87.89667"/>
    <n v="9"/>
    <n v="3"/>
    <n v="1.4"/>
    <n v="1.3"/>
    <n v="54"/>
    <n v="-1"/>
    <d v="2017-04-18T00:00:00"/>
    <d v="2017-04-01T00:00:00"/>
    <d v="2017-04-18T00:00:00"/>
    <s v="Tuesday"/>
    <d v="1899-12-30T11:47:29"/>
    <d v="1899-12-30T12:00:00"/>
    <n v="1"/>
    <d v="2017-04-18T00:00:00"/>
    <d v="2017-04-01T00:00:00"/>
    <d v="2017-04-18T00:00:00"/>
    <s v="Tuesday"/>
    <d v="1899-12-30T11:56:13"/>
    <d v="1899-12-30T12:00:00"/>
    <s v="One Way"/>
  </r>
  <r>
    <n v="1371452"/>
    <s v="Non-RFID Card Member"/>
    <m/>
    <m/>
    <n v="53202"/>
    <s v="UNITED STATES"/>
    <s v="Single Ride"/>
    <n v="11118"/>
    <x v="53"/>
    <n v="43.074655999999997"/>
    <n v="-87.889011999999994"/>
    <x v="14"/>
    <n v="43.05536"/>
    <n v="-87.90504"/>
    <n v="15"/>
    <n v="3"/>
    <n v="2.2999999999999998"/>
    <n v="2.1"/>
    <n v="90"/>
    <n v="-1"/>
    <d v="2017-04-18T00:00:00"/>
    <d v="2017-04-01T00:00:00"/>
    <d v="2017-04-18T00:00:00"/>
    <s v="Tuesday"/>
    <d v="1899-12-30T14:57:54"/>
    <d v="1899-12-30T15:00:00"/>
    <n v="1"/>
    <d v="2017-04-18T00:00:00"/>
    <d v="2017-04-01T00:00:00"/>
    <d v="2017-04-18T00:00:00"/>
    <s v="Tuesday"/>
    <d v="1899-12-30T15:12:45"/>
    <d v="1899-12-30T15:00:00"/>
    <s v="One Way"/>
  </r>
  <r>
    <n v="1127847"/>
    <s v="Non-RFID Card Member"/>
    <m/>
    <m/>
    <n v="53202"/>
    <s v="UNITED STATES"/>
    <s v="Single Ride"/>
    <n v="23"/>
    <x v="1"/>
    <n v="43.048200000000001"/>
    <n v="-87.900859999999994"/>
    <x v="26"/>
    <n v="43.053040000000003"/>
    <n v="-87.897660000000002"/>
    <n v="53"/>
    <n v="3"/>
    <n v="8"/>
    <n v="7.6"/>
    <n v="318"/>
    <n v="-1"/>
    <d v="2017-04-18T00:00:00"/>
    <d v="2017-04-01T00:00:00"/>
    <d v="2017-04-18T00:00:00"/>
    <s v="Tuesday"/>
    <d v="1899-12-30T15:17:31"/>
    <d v="1899-12-30T15:00:00"/>
    <n v="1"/>
    <d v="2017-04-18T00:00:00"/>
    <d v="2017-04-01T00:00:00"/>
    <d v="2017-04-18T00:00:00"/>
    <s v="Tuesday"/>
    <d v="1899-12-30T16:10:21"/>
    <d v="1899-12-30T16:00:00"/>
    <s v="One Way"/>
  </r>
  <r>
    <n v="1567999"/>
    <s v="Non-RFID Card Member"/>
    <m/>
    <m/>
    <n v="53208"/>
    <s v="UNITED STATES"/>
    <s v="Single Ride"/>
    <n v="5584"/>
    <x v="25"/>
    <n v="43.058010000000003"/>
    <n v="-87.877300000000005"/>
    <x v="22"/>
    <n v="43.058010000000003"/>
    <n v="-87.877300000000005"/>
    <n v="590"/>
    <n v="0"/>
    <n v="18"/>
    <n v="17.100000000000001"/>
    <n v="720"/>
    <n v="-1"/>
    <d v="2017-04-07T00:00:00"/>
    <d v="2017-04-01T00:00:00"/>
    <d v="2017-04-07T00:00:00"/>
    <s v="Friday"/>
    <d v="1899-12-30T23:34:32"/>
    <d v="1899-12-31T00:00:00"/>
    <n v="1"/>
    <d v="2017-04-08T00:00:00"/>
    <d v="2017-04-01T00:00:00"/>
    <d v="2017-04-08T00:00:00"/>
    <s v="Saturday"/>
    <d v="1899-12-30T09:24:00"/>
    <d v="1899-12-30T09:00:00"/>
    <s v="Round Trip"/>
  </r>
  <r>
    <n v="1597326"/>
    <s v="Non-RFID Card Member"/>
    <m/>
    <m/>
    <n v="53218"/>
    <s v="UNITED STATES"/>
    <s v="Single Ride"/>
    <n v="5566"/>
    <x v="2"/>
    <n v="43.03886"/>
    <n v="-87.902720000000002"/>
    <x v="12"/>
    <n v="43.036900000000003"/>
    <n v="-87.89667"/>
    <n v="37"/>
    <n v="0"/>
    <n v="5.6"/>
    <n v="5.3"/>
    <n v="222"/>
    <n v="-1"/>
    <d v="2017-04-23T00:00:00"/>
    <d v="2017-04-01T00:00:00"/>
    <d v="2017-04-23T00:00:00"/>
    <s v="Sunday"/>
    <d v="1899-12-30T18:27:03"/>
    <d v="1899-12-30T18:00:00"/>
    <n v="1"/>
    <d v="2017-04-23T00:00:00"/>
    <d v="2017-04-01T00:00:00"/>
    <d v="2017-04-23T00:00:00"/>
    <s v="Sunday"/>
    <d v="1899-12-30T19:04:57"/>
    <d v="1899-12-30T19:00:00"/>
    <s v="One Way"/>
  </r>
  <r>
    <n v="1559651"/>
    <s v="Non-RFID Card Member"/>
    <m/>
    <m/>
    <n v="60066"/>
    <s v="UNITED STATES"/>
    <s v="Single Ride"/>
    <n v="5587"/>
    <x v="37"/>
    <n v="43.036900000000003"/>
    <n v="-87.89667"/>
    <x v="36"/>
    <n v="43.038719999999998"/>
    <n v="-87.905339999999995"/>
    <n v="31"/>
    <n v="0"/>
    <n v="4.7"/>
    <n v="4.4000000000000004"/>
    <n v="186"/>
    <n v="-1"/>
    <d v="2017-04-01T00:00:00"/>
    <d v="2017-04-01T00:00:00"/>
    <d v="2017-04-01T00:00:00"/>
    <s v="Saturday"/>
    <d v="1899-12-30T10:16:08"/>
    <d v="1899-12-30T10:00:00"/>
    <n v="1"/>
    <d v="2017-04-01T00:00:00"/>
    <d v="2017-04-01T00:00:00"/>
    <d v="2017-04-01T00:00:00"/>
    <s v="Saturday"/>
    <d v="1899-12-30T10:47:08"/>
    <d v="1899-12-30T11:00:00"/>
    <s v="One Way"/>
  </r>
  <r>
    <n v="1559755"/>
    <s v="Non-RFID Card Member"/>
    <m/>
    <m/>
    <m/>
    <s v="UNITED STATES"/>
    <s v="Single Ride"/>
    <n v="267"/>
    <x v="4"/>
    <n v="43.04824"/>
    <n v="-87.904970000000006"/>
    <x v="7"/>
    <n v="43.038580000000003"/>
    <n v="-87.90934"/>
    <n v="16"/>
    <n v="0"/>
    <n v="2.4"/>
    <n v="2.2999999999999998"/>
    <n v="96"/>
    <n v="-1"/>
    <d v="2017-04-01T00:00:00"/>
    <d v="2017-04-01T00:00:00"/>
    <d v="2017-04-01T00:00:00"/>
    <s v="Saturday"/>
    <d v="1899-12-30T11:02:03"/>
    <d v="1899-12-30T11:00:00"/>
    <n v="1"/>
    <d v="2017-04-01T00:00:00"/>
    <d v="2017-04-01T00:00:00"/>
    <d v="2017-04-01T00:00:00"/>
    <s v="Saturday"/>
    <d v="1899-12-30T11:18:12"/>
    <d v="1899-12-30T11:00:00"/>
    <s v="One Way"/>
  </r>
  <r>
    <n v="1559910"/>
    <s v="Non-RFID Card Member"/>
    <m/>
    <m/>
    <n v="6801"/>
    <s v="UNITED STATES"/>
    <s v="Single Ride"/>
    <n v="267"/>
    <x v="8"/>
    <n v="43.038580000000003"/>
    <n v="-87.90934"/>
    <x v="7"/>
    <n v="43.038580000000003"/>
    <n v="-87.90934"/>
    <n v="64"/>
    <n v="3"/>
    <n v="9.6"/>
    <n v="9.1"/>
    <n v="384"/>
    <n v="-1"/>
    <d v="2017-04-01T00:00:00"/>
    <d v="2017-04-01T00:00:00"/>
    <d v="2017-04-01T00:00:00"/>
    <s v="Saturday"/>
    <d v="1899-12-30T12:08:56"/>
    <d v="1899-12-30T12:00:00"/>
    <n v="1"/>
    <d v="2017-04-01T00:00:00"/>
    <d v="2017-04-01T00:00:00"/>
    <d v="2017-04-01T00:00:00"/>
    <s v="Saturday"/>
    <d v="1899-12-30T13:12:15"/>
    <d v="1899-12-30T13:00:00"/>
    <s v="Round Trip"/>
  </r>
  <r>
    <n v="1559948"/>
    <s v="Non-RFID Card Member"/>
    <m/>
    <m/>
    <n v="53202"/>
    <s v="UNITED STATES"/>
    <s v="Single Ride"/>
    <n v="114"/>
    <x v="23"/>
    <n v="43.053040000000003"/>
    <n v="-87.897660000000002"/>
    <x v="6"/>
    <n v="43.03519"/>
    <n v="-87.907390000000007"/>
    <n v="15"/>
    <n v="0"/>
    <n v="2.2999999999999998"/>
    <n v="2.1"/>
    <n v="90"/>
    <n v="-1"/>
    <d v="2017-04-01T00:00:00"/>
    <d v="2017-04-01T00:00:00"/>
    <d v="2017-04-01T00:00:00"/>
    <s v="Saturday"/>
    <d v="1899-12-30T12:23:11"/>
    <d v="1899-12-30T12:00:00"/>
    <n v="1"/>
    <d v="2017-04-01T00:00:00"/>
    <d v="2017-04-01T00:00:00"/>
    <d v="2017-04-01T00:00:00"/>
    <s v="Saturday"/>
    <d v="1899-12-30T12:38:04"/>
    <d v="1899-12-30T13:00:00"/>
    <s v="One Way"/>
  </r>
  <r>
    <n v="1559949"/>
    <s v="Non-RFID Card Member"/>
    <m/>
    <m/>
    <n v="54642"/>
    <s v="UNITED STATES"/>
    <s v="Single Ride"/>
    <n v="5458"/>
    <x v="1"/>
    <n v="43.048200000000001"/>
    <n v="-87.900859999999994"/>
    <x v="11"/>
    <n v="43.052460000000004"/>
    <n v="-87.891000000000005"/>
    <n v="98"/>
    <n v="9"/>
    <n v="14.7"/>
    <n v="14"/>
    <n v="588"/>
    <n v="-1"/>
    <d v="2017-04-01T00:00:00"/>
    <d v="2017-04-01T00:00:00"/>
    <d v="2017-04-01T00:00:00"/>
    <s v="Saturday"/>
    <d v="1899-12-30T12:23:18"/>
    <d v="1899-12-30T12:00:00"/>
    <n v="1"/>
    <d v="2017-04-01T00:00:00"/>
    <d v="2017-04-01T00:00:00"/>
    <d v="2017-04-01T00:00:00"/>
    <s v="Saturday"/>
    <d v="1899-12-30T14:01:56"/>
    <d v="1899-12-30T14:00:00"/>
    <s v="One Way"/>
  </r>
  <r>
    <n v="1560133"/>
    <s v="Non-RFID Card Member"/>
    <m/>
    <m/>
    <n v="53212"/>
    <s v="UNITED STATES"/>
    <s v="Single Ride"/>
    <n v="109"/>
    <x v="50"/>
    <n v="43.026229999999998"/>
    <n v="-87.912809999999993"/>
    <x v="16"/>
    <n v="43.052549999999997"/>
    <n v="-87.909329999999997"/>
    <n v="19"/>
    <n v="0"/>
    <n v="2.9"/>
    <n v="2.7"/>
    <n v="114"/>
    <n v="-1"/>
    <d v="2017-04-01T00:00:00"/>
    <d v="2017-04-01T00:00:00"/>
    <d v="2017-04-01T00:00:00"/>
    <s v="Saturday"/>
    <d v="1899-12-30T13:23:02"/>
    <d v="1899-12-30T13:00:00"/>
    <n v="1"/>
    <d v="2017-04-01T00:00:00"/>
    <d v="2017-04-01T00:00:00"/>
    <d v="2017-04-01T00:00:00"/>
    <s v="Saturday"/>
    <d v="1899-12-30T13:42:11"/>
    <d v="1899-12-30T14:00:00"/>
    <s v="One Way"/>
  </r>
  <r>
    <n v="1560197"/>
    <s v="Non-RFID Card Member"/>
    <m/>
    <m/>
    <n v="53202"/>
    <s v="UNITED STATES"/>
    <s v="Single Ride"/>
    <n v="5477"/>
    <x v="23"/>
    <n v="43.053040000000003"/>
    <n v="-87.897660000000002"/>
    <x v="5"/>
    <n v="43.04824"/>
    <n v="-87.904970000000006"/>
    <n v="7"/>
    <n v="0"/>
    <n v="1.1000000000000001"/>
    <n v="1"/>
    <n v="42"/>
    <n v="-1"/>
    <d v="2017-04-01T00:00:00"/>
    <d v="2017-04-01T00:00:00"/>
    <d v="2017-04-01T00:00:00"/>
    <s v="Saturday"/>
    <d v="1899-12-30T13:37:05"/>
    <d v="1899-12-30T14:00:00"/>
    <n v="1"/>
    <d v="2017-04-01T00:00:00"/>
    <d v="2017-04-01T00:00:00"/>
    <d v="2017-04-01T00:00:00"/>
    <s v="Saturday"/>
    <d v="1899-12-30T13:44:48"/>
    <d v="1899-12-30T14:00:00"/>
    <s v="One Way"/>
  </r>
  <r>
    <n v="1560212"/>
    <s v="Non-RFID Card Member"/>
    <m/>
    <m/>
    <n v="61705"/>
    <s v="UNITED STATES"/>
    <s v="Single Ride"/>
    <n v="81"/>
    <x v="10"/>
    <n v="43.060786"/>
    <n v="-87.883825999999999"/>
    <x v="53"/>
    <n v="43.060786"/>
    <n v="-87.883825999999999"/>
    <n v="109"/>
    <n v="9"/>
    <n v="16.399999999999999"/>
    <n v="15.5"/>
    <n v="654"/>
    <n v="-1"/>
    <d v="2017-04-01T00:00:00"/>
    <d v="2017-04-01T00:00:00"/>
    <d v="2017-04-01T00:00:00"/>
    <s v="Saturday"/>
    <d v="1899-12-30T13:42:53"/>
    <d v="1899-12-30T14:00:00"/>
    <n v="1"/>
    <d v="2017-04-01T00:00:00"/>
    <d v="2017-04-01T00:00:00"/>
    <d v="2017-04-01T00:00:00"/>
    <s v="Saturday"/>
    <d v="1899-12-30T15:31:04"/>
    <d v="1899-12-30T16:00:00"/>
    <s v="Round Trip"/>
  </r>
  <r>
    <n v="1560336"/>
    <s v="Non-RFID Card Member"/>
    <m/>
    <m/>
    <n v="60491"/>
    <s v="UNITED STATES"/>
    <s v="Single Ride"/>
    <n v="5494"/>
    <x v="3"/>
    <n v="43.03519"/>
    <n v="-87.907390000000007"/>
    <x v="7"/>
    <n v="43.038580000000003"/>
    <n v="-87.90934"/>
    <n v="29"/>
    <n v="0"/>
    <n v="4.4000000000000004"/>
    <n v="4.0999999999999996"/>
    <n v="174"/>
    <n v="-1"/>
    <d v="2017-04-01T00:00:00"/>
    <d v="2017-04-01T00:00:00"/>
    <d v="2017-04-01T00:00:00"/>
    <s v="Saturday"/>
    <d v="1899-12-30T14:20:50"/>
    <d v="1899-12-30T14:00:00"/>
    <n v="1"/>
    <d v="2017-04-01T00:00:00"/>
    <d v="2017-04-01T00:00:00"/>
    <d v="2017-04-01T00:00:00"/>
    <s v="Saturday"/>
    <d v="1899-12-30T14:49:36"/>
    <d v="1899-12-30T15:00:00"/>
    <s v="One Way"/>
  </r>
  <r>
    <n v="1513373"/>
    <s v="Non-RFID Card Member"/>
    <m/>
    <m/>
    <n v="48116"/>
    <s v="UNITED STATES"/>
    <s v="Single Ride"/>
    <n v="11075"/>
    <x v="16"/>
    <n v="43.03913"/>
    <n v="-87.916150000000002"/>
    <x v="3"/>
    <n v="43.03913"/>
    <n v="-87.916150000000002"/>
    <n v="66"/>
    <n v="6"/>
    <n v="9.9"/>
    <n v="9.4"/>
    <n v="396"/>
    <n v="-1"/>
    <d v="2017-04-01T00:00:00"/>
    <d v="2017-04-01T00:00:00"/>
    <d v="2017-04-01T00:00:00"/>
    <s v="Saturday"/>
    <d v="1899-12-30T14:54:31"/>
    <d v="1899-12-30T15:00:00"/>
    <n v="1"/>
    <d v="2017-04-01T00:00:00"/>
    <d v="2017-04-01T00:00:00"/>
    <d v="2017-04-01T00:00:00"/>
    <s v="Saturday"/>
    <d v="1899-12-30T16:00:26"/>
    <d v="1899-12-30T16:00:00"/>
    <s v="Round Trip"/>
  </r>
  <r>
    <n v="1513373"/>
    <s v="Non-RFID Card Member"/>
    <m/>
    <m/>
    <n v="48116"/>
    <s v="UNITED STATES"/>
    <s v="Single Ride"/>
    <n v="5550"/>
    <x v="16"/>
    <n v="43.03913"/>
    <n v="-87.916150000000002"/>
    <x v="3"/>
    <n v="43.03913"/>
    <n v="-87.916150000000002"/>
    <n v="66"/>
    <n v="6"/>
    <n v="9.9"/>
    <n v="9.4"/>
    <n v="396"/>
    <n v="-1"/>
    <d v="2017-04-01T00:00:00"/>
    <d v="2017-04-01T00:00:00"/>
    <d v="2017-04-01T00:00:00"/>
    <s v="Saturday"/>
    <d v="1899-12-30T14:54:57"/>
    <d v="1899-12-30T15:00:00"/>
    <n v="1"/>
    <d v="2017-04-01T00:00:00"/>
    <d v="2017-04-01T00:00:00"/>
    <d v="2017-04-01T00:00:00"/>
    <s v="Saturday"/>
    <d v="1899-12-30T16:00:13"/>
    <d v="1899-12-30T16:00:00"/>
    <s v="Round Trip"/>
  </r>
  <r>
    <n v="1243888"/>
    <s v="Non-RFID Card Member"/>
    <m/>
    <m/>
    <n v="90274"/>
    <s v="UNITED STATES"/>
    <s v="Single Ride"/>
    <n v="5570"/>
    <x v="8"/>
    <n v="43.038580000000003"/>
    <n v="-87.90934"/>
    <x v="7"/>
    <n v="43.038580000000003"/>
    <n v="-87.90934"/>
    <n v="69"/>
    <n v="6"/>
    <n v="10.4"/>
    <n v="9.8000000000000007"/>
    <n v="414"/>
    <n v="-1"/>
    <d v="2017-04-01T00:00:00"/>
    <d v="2017-04-01T00:00:00"/>
    <d v="2017-04-01T00:00:00"/>
    <s v="Saturday"/>
    <d v="1899-12-30T15:01:27"/>
    <d v="1899-12-30T15:00:00"/>
    <n v="1"/>
    <d v="2017-04-01T00:00:00"/>
    <d v="2017-04-01T00:00:00"/>
    <d v="2017-04-01T00:00:00"/>
    <s v="Saturday"/>
    <d v="1899-12-30T16:10:58"/>
    <d v="1899-12-30T16:00:00"/>
    <s v="Round Trip"/>
  </r>
  <r>
    <n v="1348808"/>
    <s v="Non-RFID Card Member"/>
    <m/>
    <m/>
    <n v="54601"/>
    <s v="UNITED STATES"/>
    <s v="Single Ride"/>
    <n v="5460"/>
    <x v="3"/>
    <n v="43.03519"/>
    <n v="-87.907390000000007"/>
    <x v="11"/>
    <n v="43.052460000000004"/>
    <n v="-87.891000000000005"/>
    <n v="28"/>
    <n v="0"/>
    <n v="4.2"/>
    <n v="4"/>
    <n v="168"/>
    <n v="-1"/>
    <d v="2017-04-01T00:00:00"/>
    <d v="2017-04-01T00:00:00"/>
    <d v="2017-04-01T00:00:00"/>
    <s v="Saturday"/>
    <d v="1899-12-30T15:21:41"/>
    <d v="1899-12-30T15:00:00"/>
    <n v="1"/>
    <d v="2017-04-01T00:00:00"/>
    <d v="2017-04-01T00:00:00"/>
    <d v="2017-04-01T00:00:00"/>
    <s v="Saturday"/>
    <d v="1899-12-30T15:49:01"/>
    <d v="1899-12-30T16:00:00"/>
    <s v="One Way"/>
  </r>
  <r>
    <n v="1560558"/>
    <s v="Non-RFID Card Member"/>
    <m/>
    <m/>
    <n v="54220"/>
    <s v="UNITED STATES"/>
    <s v="Single Ride"/>
    <n v="11145"/>
    <x v="35"/>
    <n v="43.060250000000003"/>
    <n v="-87.892169999999993"/>
    <x v="11"/>
    <n v="43.052460000000004"/>
    <n v="-87.891000000000005"/>
    <n v="38"/>
    <n v="3"/>
    <n v="5.7"/>
    <n v="5.4"/>
    <n v="228"/>
    <n v="-1"/>
    <d v="2017-04-01T00:00:00"/>
    <d v="2017-04-01T00:00:00"/>
    <d v="2017-04-01T00:00:00"/>
    <s v="Saturday"/>
    <d v="1899-12-30T15:21:46"/>
    <d v="1899-12-30T15:00:00"/>
    <n v="1"/>
    <d v="2017-04-01T00:00:00"/>
    <d v="2017-04-01T00:00:00"/>
    <d v="2017-04-01T00:00:00"/>
    <s v="Saturday"/>
    <d v="1899-12-30T15:59:11"/>
    <d v="1899-12-30T16:00:00"/>
    <s v="One Way"/>
  </r>
  <r>
    <n v="1560584"/>
    <s v="Non-RFID Card Member"/>
    <m/>
    <m/>
    <n v="53233"/>
    <s v="UNITED STATES"/>
    <s v="Single Ride"/>
    <n v="5558"/>
    <x v="24"/>
    <n v="43.040154000000001"/>
    <n v="-87.932113000000001"/>
    <x v="22"/>
    <n v="43.058010000000003"/>
    <n v="-87.877300000000005"/>
    <n v="37"/>
    <n v="3"/>
    <n v="5.6"/>
    <n v="5.3"/>
    <n v="222"/>
    <n v="-1"/>
    <d v="2017-04-01T00:00:00"/>
    <d v="2017-04-01T00:00:00"/>
    <d v="2017-04-01T00:00:00"/>
    <s v="Saturday"/>
    <d v="1899-12-30T15:24:56"/>
    <d v="1899-12-30T15:00:00"/>
    <n v="1"/>
    <d v="2017-04-01T00:00:00"/>
    <d v="2017-04-01T00:00:00"/>
    <d v="2017-04-01T00:00:00"/>
    <s v="Saturday"/>
    <d v="1899-12-30T16:01:34"/>
    <d v="1899-12-30T16:00:00"/>
    <s v="One Way"/>
  </r>
  <r>
    <n v="1560598"/>
    <s v="Non-RFID Card Member"/>
    <m/>
    <m/>
    <n v="53202"/>
    <s v="UNITED STATES"/>
    <s v="Single Ride"/>
    <n v="5438"/>
    <x v="1"/>
    <n v="43.048200000000001"/>
    <n v="-87.900859999999994"/>
    <x v="33"/>
    <n v="43.04804"/>
    <n v="-87.896720000000002"/>
    <n v="116"/>
    <n v="9"/>
    <n v="17.399999999999999"/>
    <n v="16.5"/>
    <n v="696"/>
    <n v="-1"/>
    <d v="2017-04-01T00:00:00"/>
    <d v="2017-04-01T00:00:00"/>
    <d v="2017-04-01T00:00:00"/>
    <s v="Saturday"/>
    <d v="1899-12-30T15:26:23"/>
    <d v="1899-12-30T15:00:00"/>
    <n v="1"/>
    <d v="2017-04-01T00:00:00"/>
    <d v="2017-04-01T00:00:00"/>
    <d v="2017-04-01T00:00:00"/>
    <s v="Saturday"/>
    <d v="1899-12-30T17:22:40"/>
    <d v="1899-12-30T17:00:00"/>
    <s v="One Way"/>
  </r>
  <r>
    <n v="1560714"/>
    <s v="Non-RFID Card Member"/>
    <m/>
    <m/>
    <n v="53207"/>
    <s v="UNITED STATES"/>
    <s v="Single Ride"/>
    <n v="11088"/>
    <x v="25"/>
    <n v="43.058010000000003"/>
    <n v="-87.877300000000005"/>
    <x v="22"/>
    <n v="43.058010000000003"/>
    <n v="-87.877300000000005"/>
    <n v="37"/>
    <n v="3"/>
    <n v="5.6"/>
    <n v="5.3"/>
    <n v="222"/>
    <n v="-1"/>
    <d v="2017-04-01T00:00:00"/>
    <d v="2017-04-01T00:00:00"/>
    <d v="2017-04-01T00:00:00"/>
    <s v="Saturday"/>
    <d v="1899-12-30T16:01:38"/>
    <d v="1899-12-30T16:00:00"/>
    <n v="1"/>
    <d v="2017-04-01T00:00:00"/>
    <d v="2017-04-01T00:00:00"/>
    <d v="2017-04-01T00:00:00"/>
    <s v="Saturday"/>
    <d v="1899-12-30T16:38:39"/>
    <d v="1899-12-30T17:00:00"/>
    <s v="Round Trip"/>
  </r>
  <r>
    <n v="1560747"/>
    <s v="Non-RFID Card Member"/>
    <m/>
    <m/>
    <m/>
    <s v="UNITED STATES"/>
    <s v="Single Ride"/>
    <n v="5560"/>
    <x v="47"/>
    <n v="43.041646999999998"/>
    <n v="-87.927257999999995"/>
    <x v="52"/>
    <n v="43.041646999999998"/>
    <n v="-87.927257999999995"/>
    <n v="77"/>
    <n v="6"/>
    <n v="11.6"/>
    <n v="11"/>
    <n v="462"/>
    <n v="-1"/>
    <d v="2017-04-01T00:00:00"/>
    <d v="2017-04-01T00:00:00"/>
    <d v="2017-04-01T00:00:00"/>
    <s v="Saturday"/>
    <d v="1899-12-30T16:08:52"/>
    <d v="1899-12-30T16:00:00"/>
    <n v="1"/>
    <d v="2017-04-01T00:00:00"/>
    <d v="2017-04-01T00:00:00"/>
    <d v="2017-04-01T00:00:00"/>
    <s v="Saturday"/>
    <d v="1899-12-30T17:25:45"/>
    <d v="1899-12-30T17:00:00"/>
    <s v="Round Trip"/>
  </r>
  <r>
    <n v="1560760"/>
    <s v="Non-RFID Card Member"/>
    <m/>
    <m/>
    <n v="60404"/>
    <s v="UNITED STATES"/>
    <s v="Single Ride"/>
    <n v="5567"/>
    <x v="24"/>
    <n v="43.040154000000001"/>
    <n v="-87.932113000000001"/>
    <x v="52"/>
    <n v="43.041646999999998"/>
    <n v="-87.927257999999995"/>
    <n v="72"/>
    <n v="6"/>
    <n v="10.8"/>
    <n v="10.3"/>
    <n v="432"/>
    <n v="-1"/>
    <d v="2017-04-01T00:00:00"/>
    <d v="2017-04-01T00:00:00"/>
    <d v="2017-04-01T00:00:00"/>
    <s v="Saturday"/>
    <d v="1899-12-30T16:10:19"/>
    <d v="1899-12-30T16:00:00"/>
    <n v="1"/>
    <d v="2017-04-01T00:00:00"/>
    <d v="2017-04-01T00:00:00"/>
    <d v="2017-04-01T00:00:00"/>
    <s v="Saturday"/>
    <d v="1899-12-30T17:22:45"/>
    <d v="1899-12-30T17:00:00"/>
    <s v="One Way"/>
  </r>
  <r>
    <n v="1191780"/>
    <s v="Non-RFID Card Member"/>
    <m/>
    <m/>
    <n v="53204"/>
    <s v="UNITED STATES"/>
    <s v="Single Ride"/>
    <n v="978"/>
    <x v="34"/>
    <n v="43.02948"/>
    <n v="-87.912819999999996"/>
    <x v="11"/>
    <n v="43.052460000000004"/>
    <n v="-87.891000000000005"/>
    <n v="24"/>
    <n v="0"/>
    <n v="3.6"/>
    <n v="3.4"/>
    <n v="144"/>
    <n v="-1"/>
    <d v="2017-04-01T00:00:00"/>
    <d v="2017-04-01T00:00:00"/>
    <d v="2017-04-01T00:00:00"/>
    <s v="Saturday"/>
    <d v="1899-12-30T16:14:49"/>
    <d v="1899-12-30T16:00:00"/>
    <n v="1"/>
    <d v="2017-04-01T00:00:00"/>
    <d v="2017-04-01T00:00:00"/>
    <d v="2017-04-01T00:00:00"/>
    <s v="Saturday"/>
    <d v="1899-12-30T16:38:31"/>
    <d v="1899-12-30T17:00:00"/>
    <s v="One Way"/>
  </r>
  <r>
    <n v="1560787"/>
    <s v="Non-RFID Card Member"/>
    <m/>
    <m/>
    <m/>
    <s v="UNITED STATES"/>
    <s v="Single Ride"/>
    <n v="223"/>
    <x v="6"/>
    <n v="43.038719999999998"/>
    <n v="-87.905339999999995"/>
    <x v="4"/>
    <n v="43.042490000000001"/>
    <n v="-87.909959999999998"/>
    <n v="39"/>
    <n v="3"/>
    <n v="5.9"/>
    <n v="5.6"/>
    <n v="234"/>
    <n v="-1"/>
    <d v="2017-04-01T00:00:00"/>
    <d v="2017-04-01T00:00:00"/>
    <d v="2017-04-01T00:00:00"/>
    <s v="Saturday"/>
    <d v="1899-12-30T16:19:41"/>
    <d v="1899-12-30T16:00:00"/>
    <n v="1"/>
    <d v="2017-04-01T00:00:00"/>
    <d v="2017-04-01T00:00:00"/>
    <d v="2017-04-01T00:00:00"/>
    <s v="Saturday"/>
    <d v="1899-12-30T16:58:03"/>
    <d v="1899-12-30T17:00:00"/>
    <s v="One Way"/>
  </r>
  <r>
    <n v="1560805"/>
    <s v="Non-RFID Card Member"/>
    <m/>
    <m/>
    <n v="53233"/>
    <s v="UNITED STATES"/>
    <s v="Single Ride"/>
    <n v="5485"/>
    <x v="24"/>
    <n v="43.040154000000001"/>
    <n v="-87.932113000000001"/>
    <x v="31"/>
    <n v="43.040154000000001"/>
    <n v="-87.932113000000001"/>
    <n v="37"/>
    <n v="3"/>
    <n v="5.6"/>
    <n v="5.3"/>
    <n v="222"/>
    <n v="-1"/>
    <d v="2017-04-01T00:00:00"/>
    <d v="2017-04-01T00:00:00"/>
    <d v="2017-04-01T00:00:00"/>
    <s v="Saturday"/>
    <d v="1899-12-30T16:23:53"/>
    <d v="1899-12-30T16:00:00"/>
    <n v="1"/>
    <d v="2017-04-01T00:00:00"/>
    <d v="2017-04-01T00:00:00"/>
    <d v="2017-04-01T00:00:00"/>
    <s v="Saturday"/>
    <d v="1899-12-30T17:00:34"/>
    <d v="1899-12-30T17:00:00"/>
    <s v="Round Trip"/>
  </r>
  <r>
    <n v="1560818"/>
    <s v="Non-RFID Card Member"/>
    <m/>
    <m/>
    <n v="15201"/>
    <s v="UNITED STATES"/>
    <s v="Single Ride"/>
    <n v="5558"/>
    <x v="25"/>
    <n v="43.058010000000003"/>
    <n v="-87.877300000000005"/>
    <x v="22"/>
    <n v="43.058010000000003"/>
    <n v="-87.877300000000005"/>
    <n v="20"/>
    <n v="0"/>
    <n v="3"/>
    <n v="2.9"/>
    <n v="120"/>
    <n v="-1"/>
    <d v="2017-04-01T00:00:00"/>
    <d v="2017-04-01T00:00:00"/>
    <d v="2017-04-01T00:00:00"/>
    <s v="Saturday"/>
    <d v="1899-12-30T16:27:13"/>
    <d v="1899-12-30T16:00:00"/>
    <n v="1"/>
    <d v="2017-04-01T00:00:00"/>
    <d v="2017-04-01T00:00:00"/>
    <d v="2017-04-01T00:00:00"/>
    <s v="Saturday"/>
    <d v="1899-12-30T16:47:24"/>
    <d v="1899-12-30T17:00:00"/>
    <s v="Round Trip"/>
  </r>
  <r>
    <n v="1445973"/>
    <s v="Non-RFID Card Member"/>
    <m/>
    <m/>
    <n v="62305"/>
    <s v="UNITED STATES"/>
    <s v="Single Ride"/>
    <n v="5452"/>
    <x v="13"/>
    <n v="43.038649999999997"/>
    <n v="-87.921930000000003"/>
    <x v="34"/>
    <n v="43.038649999999997"/>
    <n v="-87.921930000000003"/>
    <n v="81"/>
    <n v="6"/>
    <n v="12.2"/>
    <n v="11.5"/>
    <n v="486"/>
    <n v="-1"/>
    <d v="2017-04-01T00:00:00"/>
    <d v="2017-04-01T00:00:00"/>
    <d v="2017-04-01T00:00:00"/>
    <s v="Saturday"/>
    <d v="1899-12-30T16:29:48"/>
    <d v="1899-12-30T16:00:00"/>
    <n v="1"/>
    <d v="2017-04-01T00:00:00"/>
    <d v="2017-04-01T00:00:00"/>
    <d v="2017-04-01T00:00:00"/>
    <s v="Saturday"/>
    <d v="1899-12-30T17:50:55"/>
    <d v="1899-12-30T18:00:00"/>
    <s v="Round Trip"/>
  </r>
  <r>
    <n v="1560832"/>
    <s v="Non-RFID Card Member"/>
    <m/>
    <m/>
    <n v="60107"/>
    <s v="UNITED STATES"/>
    <s v="Single Ride"/>
    <n v="11132"/>
    <x v="13"/>
    <n v="43.038649999999997"/>
    <n v="-87.921930000000003"/>
    <x v="34"/>
    <n v="43.038649999999997"/>
    <n v="-87.921930000000003"/>
    <n v="80"/>
    <n v="6"/>
    <n v="12"/>
    <n v="11.4"/>
    <n v="480"/>
    <n v="-1"/>
    <d v="2017-04-01T00:00:00"/>
    <d v="2017-04-01T00:00:00"/>
    <d v="2017-04-01T00:00:00"/>
    <s v="Saturday"/>
    <d v="1899-12-30T16:31:42"/>
    <d v="1899-12-30T17:00:00"/>
    <n v="1"/>
    <d v="2017-04-01T00:00:00"/>
    <d v="2017-04-01T00:00:00"/>
    <d v="2017-04-01T00:00:00"/>
    <s v="Saturday"/>
    <d v="1899-12-30T17:51:28"/>
    <d v="1899-12-30T18:00:00"/>
    <s v="Round Trip"/>
  </r>
  <r>
    <n v="1560983"/>
    <s v="Non-RFID Card Member"/>
    <m/>
    <m/>
    <n v="53204"/>
    <s v="UNITED STATES"/>
    <s v="Single Ride"/>
    <n v="5538"/>
    <x v="46"/>
    <n v="43.026470000000003"/>
    <n v="-87.918040000000005"/>
    <x v="44"/>
    <n v="43.026470000000003"/>
    <n v="-87.918040000000005"/>
    <n v="31"/>
    <n v="0"/>
    <n v="4.7"/>
    <n v="4.4000000000000004"/>
    <n v="186"/>
    <n v="-1"/>
    <d v="2017-04-01T00:00:00"/>
    <d v="2017-04-01T00:00:00"/>
    <d v="2017-04-01T00:00:00"/>
    <s v="Saturday"/>
    <d v="1899-12-30T17:14:56"/>
    <d v="1899-12-30T17:00:00"/>
    <n v="1"/>
    <d v="2017-04-01T00:00:00"/>
    <d v="2017-04-01T00:00:00"/>
    <d v="2017-04-01T00:00:00"/>
    <s v="Saturday"/>
    <d v="1899-12-30T17:45:30"/>
    <d v="1899-12-30T18:00:00"/>
    <s v="Round Trip"/>
  </r>
  <r>
    <n v="1557029"/>
    <s v="Non-RFID Card Member"/>
    <m/>
    <m/>
    <n v="15101"/>
    <s v="UNITED STATES"/>
    <s v="Single Ride"/>
    <n v="11116"/>
    <x v="9"/>
    <n v="43.05097"/>
    <n v="-87.906440000000003"/>
    <x v="4"/>
    <n v="43.042490000000001"/>
    <n v="-87.909959999999998"/>
    <n v="9"/>
    <n v="0"/>
    <n v="1.4"/>
    <n v="1.3"/>
    <n v="54"/>
    <n v="-1"/>
    <d v="2017-04-01T00:00:00"/>
    <d v="2017-04-01T00:00:00"/>
    <d v="2017-04-01T00:00:00"/>
    <s v="Saturday"/>
    <d v="1899-12-30T17:51:06"/>
    <d v="1899-12-30T18:00:00"/>
    <n v="1"/>
    <d v="2017-04-01T00:00:00"/>
    <d v="2017-04-01T00:00:00"/>
    <d v="2017-04-01T00:00:00"/>
    <s v="Saturday"/>
    <d v="1899-12-30T18:00:07"/>
    <d v="1899-12-30T18:00:00"/>
    <s v="One Way"/>
  </r>
  <r>
    <n v="1561364"/>
    <s v="Non-RFID Card Member"/>
    <m/>
    <m/>
    <n v="53215"/>
    <s v="UNITED STATES"/>
    <s v="Single Ride"/>
    <n v="5486"/>
    <x v="38"/>
    <n v="43.058619999999998"/>
    <n v="-87.885319999999993"/>
    <x v="10"/>
    <n v="43.058619999999998"/>
    <n v="-87.885319999999993"/>
    <n v="33"/>
    <n v="0"/>
    <n v="5"/>
    <n v="4.7"/>
    <n v="198"/>
    <n v="-1"/>
    <d v="2017-04-01T00:00:00"/>
    <d v="2017-04-01T00:00:00"/>
    <d v="2017-04-01T00:00:00"/>
    <s v="Saturday"/>
    <d v="1899-12-30T20:17:55"/>
    <d v="1899-12-30T20:00:00"/>
    <n v="1"/>
    <d v="2017-04-01T00:00:00"/>
    <d v="2017-04-01T00:00:00"/>
    <d v="2017-04-01T00:00:00"/>
    <s v="Saturday"/>
    <d v="1899-12-30T20:50:46"/>
    <d v="1899-12-30T21:00:00"/>
    <s v="Round Trip"/>
  </r>
  <r>
    <n v="1561602"/>
    <s v="Non-RFID Card Member"/>
    <m/>
    <m/>
    <n v="46304"/>
    <s v="UNITED STATES"/>
    <s v="Single Ride"/>
    <n v="5428"/>
    <x v="9"/>
    <n v="43.05097"/>
    <n v="-87.906440000000003"/>
    <x v="40"/>
    <n v="43.05097"/>
    <n v="-87.906440000000003"/>
    <n v="19"/>
    <n v="0"/>
    <n v="2.9"/>
    <n v="2.7"/>
    <n v="114"/>
    <n v="-1"/>
    <d v="2017-04-02T00:00:00"/>
    <d v="2017-04-01T00:00:00"/>
    <d v="2017-04-02T00:00:00"/>
    <s v="Sunday"/>
    <d v="1899-12-30T08:53:38"/>
    <d v="1899-12-30T09:00:00"/>
    <n v="1"/>
    <d v="2017-04-02T00:00:00"/>
    <d v="2017-04-01T00:00:00"/>
    <d v="2017-04-02T00:00:00"/>
    <s v="Sunday"/>
    <d v="1899-12-30T09:12:51"/>
    <d v="1899-12-30T09:00:00"/>
    <s v="Round Trip"/>
  </r>
  <r>
    <n v="1561652"/>
    <s v="Non-RFID Card Member"/>
    <m/>
    <m/>
    <n v="53049"/>
    <s v="UNITED STATES"/>
    <s v="Single Ride"/>
    <n v="11095"/>
    <x v="3"/>
    <n v="43.03519"/>
    <n v="-87.907390000000007"/>
    <x v="12"/>
    <n v="43.036900000000003"/>
    <n v="-87.89667"/>
    <n v="46"/>
    <n v="3"/>
    <n v="6.9"/>
    <n v="6.6"/>
    <n v="276"/>
    <n v="-1"/>
    <d v="2017-04-02T00:00:00"/>
    <d v="2017-04-01T00:00:00"/>
    <d v="2017-04-02T00:00:00"/>
    <s v="Sunday"/>
    <d v="1899-12-30T10:03:23"/>
    <d v="1899-12-30T10:00:00"/>
    <n v="1"/>
    <d v="2017-04-02T00:00:00"/>
    <d v="2017-04-01T00:00:00"/>
    <d v="2017-04-02T00:00:00"/>
    <s v="Sunday"/>
    <d v="1899-12-30T10:49:25"/>
    <d v="1899-12-30T11:00:00"/>
    <s v="One Way"/>
  </r>
  <r>
    <n v="1561952"/>
    <s v="Non-RFID Card Member"/>
    <m/>
    <m/>
    <n v="61500"/>
    <s v="UNITED STATES"/>
    <s v="Single Ride"/>
    <n v="11145"/>
    <x v="14"/>
    <n v="43.05536"/>
    <n v="-87.90504"/>
    <x v="4"/>
    <n v="43.042490000000001"/>
    <n v="-87.909959999999998"/>
    <n v="16"/>
    <n v="0"/>
    <n v="2.4"/>
    <n v="2.2999999999999998"/>
    <n v="96"/>
    <n v="-1"/>
    <d v="2017-04-02T00:00:00"/>
    <d v="2017-04-01T00:00:00"/>
    <d v="2017-04-02T00:00:00"/>
    <s v="Sunday"/>
    <d v="1899-12-30T12:44:06"/>
    <d v="1899-12-30T13:00:00"/>
    <n v="1"/>
    <d v="2017-04-02T00:00:00"/>
    <d v="2017-04-01T00:00:00"/>
    <d v="2017-04-02T00:00:00"/>
    <s v="Sunday"/>
    <d v="1899-12-30T13:00:55"/>
    <d v="1899-12-30T13:00:00"/>
    <s v="One Way"/>
  </r>
  <r>
    <n v="1562147"/>
    <s v="Non-RFID Card Member"/>
    <m/>
    <m/>
    <n v="53202"/>
    <s v="UNITED STATES"/>
    <s v="Single Ride"/>
    <n v="146"/>
    <x v="12"/>
    <n v="43.052460000000004"/>
    <n v="-87.891000000000005"/>
    <x v="11"/>
    <n v="43.052460000000004"/>
    <n v="-87.891000000000005"/>
    <n v="88"/>
    <n v="6"/>
    <n v="13.2"/>
    <n v="12.5"/>
    <n v="528"/>
    <n v="-1"/>
    <d v="2017-04-02T00:00:00"/>
    <d v="2017-04-01T00:00:00"/>
    <d v="2017-04-02T00:00:00"/>
    <s v="Sunday"/>
    <d v="1899-12-30T13:55:23"/>
    <d v="1899-12-30T14:00:00"/>
    <n v="1"/>
    <d v="2017-04-02T00:00:00"/>
    <d v="2017-04-01T00:00:00"/>
    <d v="2017-04-02T00:00:00"/>
    <s v="Sunday"/>
    <d v="1899-12-30T15:23:38"/>
    <d v="1899-12-30T15:00:00"/>
    <s v="Round Trip"/>
  </r>
  <r>
    <n v="1562796"/>
    <s v="Non-RFID Card Member"/>
    <m/>
    <m/>
    <n v="53202"/>
    <s v="UNITED STATES"/>
    <s v="Single Ride"/>
    <n v="5534"/>
    <x v="30"/>
    <n v="43.045712999999999"/>
    <n v="-87.899756999999994"/>
    <x v="33"/>
    <n v="43.04804"/>
    <n v="-87.896720000000002"/>
    <n v="49"/>
    <n v="3"/>
    <n v="7.4"/>
    <n v="7"/>
    <n v="294"/>
    <n v="-1"/>
    <d v="2017-04-02T00:00:00"/>
    <d v="2017-04-01T00:00:00"/>
    <d v="2017-04-02T00:00:00"/>
    <s v="Sunday"/>
    <d v="1899-12-30T17:08:20"/>
    <d v="1899-12-30T17:00:00"/>
    <n v="1"/>
    <d v="2017-04-02T00:00:00"/>
    <d v="2017-04-01T00:00:00"/>
    <d v="2017-04-02T00:00:00"/>
    <s v="Sunday"/>
    <d v="1899-12-30T17:57:20"/>
    <d v="1899-12-30T18:00:00"/>
    <s v="One Way"/>
  </r>
  <r>
    <n v="1564183"/>
    <s v="Non-RFID Card Member"/>
    <m/>
    <m/>
    <n v="53226"/>
    <s v="UNITED STATES"/>
    <s v="Single Ride"/>
    <n v="5432"/>
    <x v="36"/>
    <n v="43.069021999999997"/>
    <n v="-87.887940999999998"/>
    <x v="26"/>
    <n v="43.053040000000003"/>
    <n v="-87.897660000000002"/>
    <n v="50"/>
    <n v="3"/>
    <n v="7.5"/>
    <n v="7.1"/>
    <n v="300"/>
    <n v="-1"/>
    <d v="2017-04-03T00:00:00"/>
    <d v="2017-04-01T00:00:00"/>
    <d v="2017-04-03T00:00:00"/>
    <s v="Monday"/>
    <d v="1899-12-30T22:34:31"/>
    <d v="1899-12-30T23:00:00"/>
    <n v="1"/>
    <d v="2017-04-03T00:00:00"/>
    <d v="2017-04-01T00:00:00"/>
    <d v="2017-04-03T00:00:00"/>
    <s v="Monday"/>
    <d v="1899-12-30T23:24:51"/>
    <d v="1899-12-30T23:00:00"/>
    <s v="One Way"/>
  </r>
  <r>
    <n v="1528073"/>
    <s v="Non-RFID Card Member"/>
    <m/>
    <m/>
    <n v="53202"/>
    <s v="UNITED STATES"/>
    <s v="Single Ride"/>
    <n v="5432"/>
    <x v="23"/>
    <n v="43.053040000000003"/>
    <n v="-87.897660000000002"/>
    <x v="14"/>
    <n v="43.05536"/>
    <n v="-87.90504"/>
    <n v="5"/>
    <n v="0"/>
    <n v="0.8"/>
    <n v="0.7"/>
    <n v="30"/>
    <n v="-1"/>
    <d v="2017-04-04T00:00:00"/>
    <d v="2017-04-01T00:00:00"/>
    <d v="2017-04-04T00:00:00"/>
    <s v="Tuesday"/>
    <d v="1899-12-30T12:04:11"/>
    <d v="1899-12-30T12:00:00"/>
    <n v="1"/>
    <d v="2017-04-04T00:00:00"/>
    <d v="2017-04-01T00:00:00"/>
    <d v="2017-04-04T00:00:00"/>
    <s v="Tuesday"/>
    <d v="1899-12-30T12:09:30"/>
    <d v="1899-12-30T12:00:00"/>
    <s v="One Way"/>
  </r>
  <r>
    <n v="1564477"/>
    <s v="Non-RFID Card Member"/>
    <m/>
    <m/>
    <n v="53233"/>
    <s v="UNITED STATES"/>
    <s v="Single Ride"/>
    <n v="5545"/>
    <x v="25"/>
    <n v="43.058010000000003"/>
    <n v="-87.877300000000005"/>
    <x v="22"/>
    <n v="43.058010000000003"/>
    <n v="-87.877300000000005"/>
    <n v="59"/>
    <n v="3"/>
    <n v="8.9"/>
    <n v="8.4"/>
    <n v="354"/>
    <n v="-1"/>
    <d v="2017-04-04T00:00:00"/>
    <d v="2017-04-01T00:00:00"/>
    <d v="2017-04-04T00:00:00"/>
    <s v="Tuesday"/>
    <d v="1899-12-30T12:51:38"/>
    <d v="1899-12-30T13:00:00"/>
    <n v="1"/>
    <d v="2017-04-04T00:00:00"/>
    <d v="2017-04-01T00:00:00"/>
    <d v="2017-04-04T00:00:00"/>
    <s v="Tuesday"/>
    <d v="1899-12-30T13:50:19"/>
    <d v="1899-12-30T14:00:00"/>
    <s v="Round Trip"/>
  </r>
  <r>
    <n v="1564760"/>
    <s v="Non-RFID Card Member"/>
    <m/>
    <m/>
    <n v="53202"/>
    <s v="UNITED STATES"/>
    <s v="Single Ride"/>
    <n v="346"/>
    <x v="12"/>
    <n v="43.052460000000004"/>
    <n v="-87.891000000000005"/>
    <x v="11"/>
    <n v="43.052460000000004"/>
    <n v="-87.891000000000005"/>
    <n v="22"/>
    <n v="3"/>
    <n v="3.3"/>
    <n v="3.1"/>
    <n v="132"/>
    <n v="-1"/>
    <d v="2017-04-04T00:00:00"/>
    <d v="2017-04-01T00:00:00"/>
    <d v="2017-04-04T00:00:00"/>
    <s v="Tuesday"/>
    <d v="1899-12-30T17:23:47"/>
    <d v="1899-12-30T17:00:00"/>
    <n v="1"/>
    <d v="2017-04-04T00:00:00"/>
    <d v="2017-04-01T00:00:00"/>
    <d v="2017-04-04T00:00:00"/>
    <s v="Tuesday"/>
    <d v="1899-12-30T17:45:19"/>
    <d v="1899-12-30T18:00:00"/>
    <s v="Round Trip"/>
  </r>
  <r>
    <n v="1350828"/>
    <s v="Non-RFID Card Member"/>
    <m/>
    <m/>
    <n v="53207"/>
    <s v="UNITED STATES"/>
    <s v="Single Ride"/>
    <n v="5518"/>
    <x v="3"/>
    <n v="43.03519"/>
    <n v="-87.907390000000007"/>
    <x v="30"/>
    <n v="43.004728999999998"/>
    <n v="-87.905463999999995"/>
    <n v="12"/>
    <n v="3"/>
    <n v="1.8"/>
    <n v="1.7"/>
    <n v="72"/>
    <n v="-1"/>
    <d v="2017-04-04T00:00:00"/>
    <d v="2017-04-01T00:00:00"/>
    <d v="2017-04-04T00:00:00"/>
    <s v="Tuesday"/>
    <d v="1899-12-30T17:26:08"/>
    <d v="1899-12-30T17:00:00"/>
    <n v="1"/>
    <d v="2017-04-04T00:00:00"/>
    <d v="2017-04-01T00:00:00"/>
    <d v="2017-04-04T00:00:00"/>
    <s v="Tuesday"/>
    <d v="1899-12-30T17:38:27"/>
    <d v="1899-12-30T18:00:00"/>
    <s v="One Way"/>
  </r>
  <r>
    <n v="1564745"/>
    <s v="Non-RFID Card Member"/>
    <m/>
    <m/>
    <n v="60077"/>
    <s v="UNITED STATES"/>
    <s v="Single Ride"/>
    <n v="27"/>
    <x v="41"/>
    <n v="43.031480000000002"/>
    <n v="-87.908169999999998"/>
    <x v="12"/>
    <n v="43.036900000000003"/>
    <n v="-87.89667"/>
    <n v="14"/>
    <n v="3"/>
    <n v="2.1"/>
    <n v="2"/>
    <n v="84"/>
    <n v="-1"/>
    <d v="2017-04-04T00:00:00"/>
    <d v="2017-04-01T00:00:00"/>
    <d v="2017-04-04T00:00:00"/>
    <s v="Tuesday"/>
    <d v="1899-12-30T17:52:10"/>
    <d v="1899-12-30T18:00:00"/>
    <n v="1"/>
    <d v="2017-04-04T00:00:00"/>
    <d v="2017-04-01T00:00:00"/>
    <d v="2017-04-04T00:00:00"/>
    <s v="Tuesday"/>
    <d v="1899-12-30T18:06:32"/>
    <d v="1899-12-30T18:00:00"/>
    <s v="One Way"/>
  </r>
  <r>
    <n v="1517067"/>
    <s v="Non-RFID Card Member"/>
    <m/>
    <m/>
    <n v="53211"/>
    <s v="UNITED STATES"/>
    <s v="Single Ride"/>
    <n v="5542"/>
    <x v="32"/>
    <n v="43.078530000000001"/>
    <n v="-87.882620000000003"/>
    <x v="13"/>
    <n v="43.078530000000001"/>
    <n v="-87.882620000000003"/>
    <n v="74"/>
    <n v="9"/>
    <n v="11.1"/>
    <n v="10.5"/>
    <n v="444"/>
    <n v="-1"/>
    <d v="2017-04-04T00:00:00"/>
    <d v="2017-04-01T00:00:00"/>
    <d v="2017-04-04T00:00:00"/>
    <s v="Tuesday"/>
    <d v="1899-12-30T17:53:25"/>
    <d v="1899-12-30T18:00:00"/>
    <n v="1"/>
    <d v="2017-04-04T00:00:00"/>
    <d v="2017-04-01T00:00:00"/>
    <d v="2017-04-04T00:00:00"/>
    <s v="Tuesday"/>
    <d v="1899-12-30T19:07:55"/>
    <d v="1899-12-30T19:00:00"/>
    <s v="Round Trip"/>
  </r>
  <r>
    <n v="1564794"/>
    <s v="Non-RFID Card Member"/>
    <m/>
    <m/>
    <n v="53204"/>
    <s v="UNITED STATES"/>
    <s v="Single Ride"/>
    <n v="5486"/>
    <x v="38"/>
    <n v="43.058619999999998"/>
    <n v="-87.885319999999993"/>
    <x v="10"/>
    <n v="43.058619999999998"/>
    <n v="-87.885319999999993"/>
    <n v="34"/>
    <n v="3"/>
    <n v="5.0999999999999996"/>
    <n v="4.8"/>
    <n v="204"/>
    <n v="-1"/>
    <d v="2017-04-04T00:00:00"/>
    <d v="2017-04-01T00:00:00"/>
    <d v="2017-04-04T00:00:00"/>
    <s v="Tuesday"/>
    <d v="1899-12-30T17:59:24"/>
    <d v="1899-12-30T18:00:00"/>
    <n v="1"/>
    <d v="2017-04-04T00:00:00"/>
    <d v="2017-04-01T00:00:00"/>
    <d v="2017-04-04T00:00:00"/>
    <s v="Tuesday"/>
    <d v="1899-12-30T18:33:32"/>
    <d v="1899-12-30T19:00:00"/>
    <s v="Round Trip"/>
  </r>
  <r>
    <n v="1364462"/>
    <s v="Non-RFID Card Member"/>
    <m/>
    <m/>
    <n v="55386"/>
    <s v="UNITED STATES"/>
    <s v="Single Ride"/>
    <n v="319"/>
    <x v="37"/>
    <n v="43.036900000000003"/>
    <n v="-87.89667"/>
    <x v="31"/>
    <n v="43.040154000000001"/>
    <n v="-87.932113000000001"/>
    <n v="21"/>
    <n v="3"/>
    <n v="3.2"/>
    <n v="3"/>
    <n v="126"/>
    <n v="-1"/>
    <d v="2017-04-04T00:00:00"/>
    <d v="2017-04-01T00:00:00"/>
    <d v="2017-04-04T00:00:00"/>
    <s v="Tuesday"/>
    <d v="1899-12-30T18:07:03"/>
    <d v="1899-12-30T18:00:00"/>
    <n v="1"/>
    <d v="2017-04-04T00:00:00"/>
    <d v="2017-04-01T00:00:00"/>
    <d v="2017-04-04T00:00:00"/>
    <s v="Tuesday"/>
    <d v="1899-12-30T18:28:15"/>
    <d v="1899-12-30T18:00:00"/>
    <s v="One Way"/>
  </r>
  <r>
    <n v="1528353"/>
    <s v="Non-RFID Card Member"/>
    <m/>
    <m/>
    <n v="53212"/>
    <s v="UNITED STATES"/>
    <s v="Single Ride"/>
    <n v="5582"/>
    <x v="2"/>
    <n v="43.03886"/>
    <n v="-87.902720000000002"/>
    <x v="28"/>
    <n v="43.045712999999999"/>
    <n v="-87.899756999999994"/>
    <n v="6"/>
    <n v="3"/>
    <n v="0.9"/>
    <n v="0.9"/>
    <n v="36"/>
    <n v="-1"/>
    <d v="2017-04-04T00:00:00"/>
    <d v="2017-04-01T00:00:00"/>
    <d v="2017-04-04T00:00:00"/>
    <s v="Tuesday"/>
    <d v="1899-12-30T18:52:26"/>
    <d v="1899-12-30T19:00:00"/>
    <n v="1"/>
    <d v="2017-04-04T00:00:00"/>
    <d v="2017-04-01T00:00:00"/>
    <d v="2017-04-04T00:00:00"/>
    <s v="Tuesday"/>
    <d v="1899-12-30T18:58:27"/>
    <d v="1899-12-30T19:00:00"/>
    <s v="One Way"/>
  </r>
  <r>
    <n v="1465953"/>
    <s v="Non-RFID Card Member"/>
    <m/>
    <m/>
    <n v="53202"/>
    <s v="UNITED STATES"/>
    <s v="Single Ride"/>
    <n v="5433"/>
    <x v="34"/>
    <n v="43.02948"/>
    <n v="-87.912819999999996"/>
    <x v="15"/>
    <n v="43.054830000000003"/>
    <n v="-87.91874"/>
    <n v="27"/>
    <n v="3"/>
    <n v="4.0999999999999996"/>
    <n v="3.8"/>
    <n v="162"/>
    <n v="-1"/>
    <d v="2017-04-04T00:00:00"/>
    <d v="2017-04-01T00:00:00"/>
    <d v="2017-04-04T00:00:00"/>
    <s v="Tuesday"/>
    <d v="1899-12-30T20:46:51"/>
    <d v="1899-12-30T21:00:00"/>
    <n v="1"/>
    <d v="2017-04-04T00:00:00"/>
    <d v="2017-04-01T00:00:00"/>
    <d v="2017-04-04T00:00:00"/>
    <s v="Tuesday"/>
    <d v="1899-12-30T21:13:36"/>
    <d v="1899-12-30T21:00:00"/>
    <s v="One Way"/>
  </r>
  <r>
    <n v="1564748"/>
    <s v="Non-RFID Card Member"/>
    <m/>
    <m/>
    <n v="53202"/>
    <s v="UNITED STATES"/>
    <s v="Single Ride"/>
    <n v="346"/>
    <x v="12"/>
    <n v="43.052460000000004"/>
    <n v="-87.891000000000005"/>
    <x v="45"/>
    <n v="43.046570000000003"/>
    <n v="-87.908720000000002"/>
    <n v="8"/>
    <n v="3"/>
    <n v="1.2"/>
    <n v="1.1000000000000001"/>
    <n v="48"/>
    <n v="-1"/>
    <d v="2017-04-04T00:00:00"/>
    <d v="2017-04-01T00:00:00"/>
    <d v="2017-04-04T00:00:00"/>
    <s v="Tuesday"/>
    <d v="1899-12-30T21:26:01"/>
    <d v="1899-12-30T21:00:00"/>
    <n v="1"/>
    <d v="2017-04-04T00:00:00"/>
    <d v="2017-04-01T00:00:00"/>
    <d v="2017-04-04T00:00:00"/>
    <s v="Tuesday"/>
    <d v="1899-12-30T21:34:29"/>
    <d v="1899-12-30T22:00:00"/>
    <s v="One Way"/>
  </r>
  <r>
    <n v="1565987"/>
    <s v="Non-RFID Card Member"/>
    <m/>
    <m/>
    <n v="53233"/>
    <s v="UNITED STATES"/>
    <s v="Single Ride"/>
    <n v="185"/>
    <x v="25"/>
    <n v="43.058010000000003"/>
    <n v="-87.877300000000005"/>
    <x v="22"/>
    <n v="43.058010000000003"/>
    <n v="-87.877300000000005"/>
    <n v="44"/>
    <n v="6"/>
    <n v="6.6"/>
    <n v="6.3"/>
    <n v="264"/>
    <n v="-1"/>
    <d v="2017-04-06T00:00:00"/>
    <d v="2017-04-01T00:00:00"/>
    <d v="2017-04-06T00:00:00"/>
    <s v="Thursday"/>
    <d v="1899-12-30T12:47:16"/>
    <d v="1899-12-30T13:00:00"/>
    <n v="1"/>
    <d v="2017-04-06T00:00:00"/>
    <d v="2017-04-01T00:00:00"/>
    <d v="2017-04-06T00:00:00"/>
    <s v="Thursday"/>
    <d v="1899-12-30T13:31:03"/>
    <d v="1899-12-30T14:00:00"/>
    <s v="Round Trip"/>
  </r>
  <r>
    <n v="1521168"/>
    <s v="Non-RFID Card Member"/>
    <m/>
    <m/>
    <n v="53150"/>
    <s v="UNITED STATES"/>
    <s v="Single Ride"/>
    <n v="5572"/>
    <x v="24"/>
    <n v="43.040154000000001"/>
    <n v="-87.932113000000001"/>
    <x v="3"/>
    <n v="43.03913"/>
    <n v="-87.916150000000002"/>
    <n v="11"/>
    <n v="3"/>
    <n v="1.7"/>
    <n v="1.6"/>
    <n v="66"/>
    <n v="-1"/>
    <d v="2017-04-07T00:00:00"/>
    <d v="2017-04-01T00:00:00"/>
    <d v="2017-04-07T00:00:00"/>
    <s v="Friday"/>
    <d v="1899-12-30T00:45:21"/>
    <d v="1899-12-30T01:00:00"/>
    <n v="1"/>
    <d v="2017-04-07T00:00:00"/>
    <d v="2017-04-01T00:00:00"/>
    <d v="2017-04-07T00:00:00"/>
    <s v="Friday"/>
    <d v="1899-12-30T00:56:06"/>
    <d v="1899-12-30T01:00:00"/>
    <s v="One Way"/>
  </r>
  <r>
    <n v="1492738"/>
    <s v="Non-RFID Card Member"/>
    <m/>
    <m/>
    <n v="53233"/>
    <s v="UNITED STATES"/>
    <s v="Single Ride"/>
    <n v="5560"/>
    <x v="47"/>
    <n v="43.041646999999998"/>
    <n v="-87.927257999999995"/>
    <x v="0"/>
    <n v="43.049230000000001"/>
    <n v="-87.911940000000001"/>
    <n v="11"/>
    <n v="3"/>
    <n v="1.7"/>
    <n v="1.6"/>
    <n v="66"/>
    <n v="-1"/>
    <d v="2017-04-07T00:00:00"/>
    <d v="2017-04-01T00:00:00"/>
    <d v="2017-04-07T00:00:00"/>
    <s v="Friday"/>
    <d v="1899-12-30T07:29:41"/>
    <d v="1899-12-30T07:00:00"/>
    <n v="1"/>
    <d v="2017-04-07T00:00:00"/>
    <d v="2017-04-01T00:00:00"/>
    <d v="2017-04-07T00:00:00"/>
    <s v="Friday"/>
    <d v="1899-12-30T07:40:50"/>
    <d v="1899-12-30T08:00:00"/>
    <s v="One Way"/>
  </r>
  <r>
    <n v="1566621"/>
    <s v="Non-RFID Card Member"/>
    <m/>
    <m/>
    <m/>
    <s v="UNITED STATES"/>
    <s v="Single Ride"/>
    <n v="237"/>
    <x v="30"/>
    <n v="43.045712999999999"/>
    <n v="-87.899756999999994"/>
    <x v="28"/>
    <n v="43.045712999999999"/>
    <n v="-87.899756999999994"/>
    <n v="174"/>
    <n v="18"/>
    <n v="18"/>
    <n v="17.100000000000001"/>
    <n v="720"/>
    <n v="-1"/>
    <d v="2017-04-07T00:00:00"/>
    <d v="2017-04-01T00:00:00"/>
    <d v="2017-04-07T00:00:00"/>
    <s v="Friday"/>
    <d v="1899-12-30T08:56:27"/>
    <d v="1899-12-30T09:00:00"/>
    <n v="1"/>
    <d v="2017-04-07T00:00:00"/>
    <d v="2017-04-01T00:00:00"/>
    <d v="2017-04-07T00:00:00"/>
    <s v="Friday"/>
    <d v="1899-12-30T11:50:04"/>
    <d v="1899-12-30T12:00:00"/>
    <s v="Round Trip"/>
  </r>
  <r>
    <n v="1567044"/>
    <s v="Non-RFID Card Member"/>
    <m/>
    <m/>
    <n v="32408"/>
    <s v="UNITED STATES"/>
    <s v="Single Ride"/>
    <n v="11151"/>
    <x v="34"/>
    <n v="43.02948"/>
    <n v="-87.912819999999996"/>
    <x v="4"/>
    <n v="43.042490000000001"/>
    <n v="-87.909959999999998"/>
    <n v="66"/>
    <n v="9"/>
    <n v="9.9"/>
    <n v="9.4"/>
    <n v="396"/>
    <n v="-1"/>
    <d v="2017-04-07T00:00:00"/>
    <d v="2017-04-01T00:00:00"/>
    <d v="2017-04-07T00:00:00"/>
    <s v="Friday"/>
    <d v="1899-12-30T13:09:53"/>
    <d v="1899-12-30T13:00:00"/>
    <n v="1"/>
    <d v="2017-04-07T00:00:00"/>
    <d v="2017-04-01T00:00:00"/>
    <d v="2017-04-07T00:00:00"/>
    <s v="Friday"/>
    <d v="1899-12-30T14:15:57"/>
    <d v="1899-12-30T14:00:00"/>
    <s v="One Way"/>
  </r>
  <r>
    <n v="1504936"/>
    <s v="Non-RFID Card Member"/>
    <m/>
    <m/>
    <n v="53202"/>
    <s v="UNITED STATES"/>
    <s v="Single Ride"/>
    <n v="5450"/>
    <x v="25"/>
    <n v="43.058010000000003"/>
    <n v="-87.877300000000005"/>
    <x v="10"/>
    <n v="43.058619999999998"/>
    <n v="-87.885319999999993"/>
    <n v="34"/>
    <n v="3"/>
    <n v="5.0999999999999996"/>
    <n v="4.8"/>
    <n v="204"/>
    <n v="-1"/>
    <d v="2017-04-07T00:00:00"/>
    <d v="2017-04-01T00:00:00"/>
    <d v="2017-04-07T00:00:00"/>
    <s v="Friday"/>
    <d v="1899-12-30T13:46:18"/>
    <d v="1899-12-30T14:00:00"/>
    <n v="1"/>
    <d v="2017-04-07T00:00:00"/>
    <d v="2017-04-01T00:00:00"/>
    <d v="2017-04-07T00:00:00"/>
    <s v="Friday"/>
    <d v="1899-12-30T14:20:56"/>
    <d v="1899-12-30T14:00:00"/>
    <s v="One Way"/>
  </r>
  <r>
    <n v="1567344"/>
    <s v="Non-RFID Card Member"/>
    <m/>
    <m/>
    <n v="53211"/>
    <s v="UNITED STATES"/>
    <s v="Single Ride"/>
    <n v="5506"/>
    <x v="28"/>
    <n v="43.063749000000001"/>
    <n v="-87.887962999999999"/>
    <x v="27"/>
    <n v="43.063749000000001"/>
    <n v="-87.887962999999999"/>
    <n v="48"/>
    <n v="6"/>
    <n v="7.2"/>
    <n v="6.8"/>
    <n v="288"/>
    <n v="-1"/>
    <d v="2017-04-07T00:00:00"/>
    <d v="2017-04-01T00:00:00"/>
    <d v="2017-04-07T00:00:00"/>
    <s v="Friday"/>
    <d v="1899-12-30T15:33:42"/>
    <d v="1899-12-30T16:00:00"/>
    <n v="1"/>
    <d v="2017-04-07T00:00:00"/>
    <d v="2017-04-01T00:00:00"/>
    <d v="2017-04-07T00:00:00"/>
    <s v="Friday"/>
    <d v="1899-12-30T16:21:46"/>
    <d v="1899-12-30T16:00:00"/>
    <s v="Round Trip"/>
  </r>
  <r>
    <n v="1567344"/>
    <s v="Non-RFID Card Member"/>
    <m/>
    <m/>
    <n v="53211"/>
    <s v="UNITED STATES"/>
    <s v="Single Ride"/>
    <n v="5426"/>
    <x v="28"/>
    <n v="43.063749000000001"/>
    <n v="-87.887962999999999"/>
    <x v="27"/>
    <n v="43.063749000000001"/>
    <n v="-87.887962999999999"/>
    <n v="47"/>
    <n v="6"/>
    <n v="7.1"/>
    <n v="6.7"/>
    <n v="282"/>
    <n v="-1"/>
    <d v="2017-04-07T00:00:00"/>
    <d v="2017-04-01T00:00:00"/>
    <d v="2017-04-07T00:00:00"/>
    <s v="Friday"/>
    <d v="1899-12-30T15:34:44"/>
    <d v="1899-12-30T16:00:00"/>
    <n v="1"/>
    <d v="2017-04-07T00:00:00"/>
    <d v="2017-04-01T00:00:00"/>
    <d v="2017-04-07T00:00:00"/>
    <s v="Friday"/>
    <d v="1899-12-30T16:21:52"/>
    <d v="1899-12-30T16:00:00"/>
    <s v="Round Trip"/>
  </r>
  <r>
    <n v="1306778"/>
    <s v="Non-RFID Card Member"/>
    <m/>
    <m/>
    <n v="53204"/>
    <s v="UNITED STATES"/>
    <s v="Single Ride"/>
    <n v="5518"/>
    <x v="33"/>
    <n v="43.004728999999998"/>
    <n v="-87.905463999999995"/>
    <x v="42"/>
    <n v="43.020020000000002"/>
    <n v="-87.912540000000007"/>
    <n v="8"/>
    <n v="3"/>
    <n v="1.2"/>
    <n v="1.1000000000000001"/>
    <n v="48"/>
    <n v="-1"/>
    <d v="2017-04-07T00:00:00"/>
    <d v="2017-04-01T00:00:00"/>
    <d v="2017-04-07T00:00:00"/>
    <s v="Friday"/>
    <d v="1899-12-30T15:52:43"/>
    <d v="1899-12-30T16:00:00"/>
    <n v="1"/>
    <d v="2017-04-07T00:00:00"/>
    <d v="2017-04-01T00:00:00"/>
    <d v="2017-04-07T00:00:00"/>
    <s v="Friday"/>
    <d v="1899-12-30T16:00:29"/>
    <d v="1899-12-30T16:00:00"/>
    <s v="One Way"/>
  </r>
  <r>
    <n v="1566351"/>
    <s v="Non-RFID Card Member"/>
    <m/>
    <m/>
    <n v="53202"/>
    <s v="UNITED STATES"/>
    <s v="Single Ride"/>
    <n v="27"/>
    <x v="1"/>
    <n v="43.048200000000001"/>
    <n v="-87.900859999999994"/>
    <x v="45"/>
    <n v="43.046570000000003"/>
    <n v="-87.908720000000002"/>
    <n v="5"/>
    <n v="3"/>
    <n v="0.8"/>
    <n v="0.7"/>
    <n v="30"/>
    <n v="-1"/>
    <d v="2017-04-07T00:00:00"/>
    <d v="2017-04-01T00:00:00"/>
    <d v="2017-04-07T00:00:00"/>
    <s v="Friday"/>
    <d v="1899-12-30T16:32:52"/>
    <d v="1899-12-30T17:00:00"/>
    <n v="1"/>
    <d v="2017-04-07T00:00:00"/>
    <d v="2017-04-01T00:00:00"/>
    <d v="2017-04-07T00:00:00"/>
    <s v="Friday"/>
    <d v="1899-12-30T16:37:18"/>
    <d v="1899-12-30T17:00:00"/>
    <s v="One Way"/>
  </r>
  <r>
    <n v="1567516"/>
    <s v="Non-RFID Card Member"/>
    <m/>
    <m/>
    <n v="53202"/>
    <s v="UNITED STATES"/>
    <s v="Single Ride"/>
    <n v="42"/>
    <x v="11"/>
    <n v="43.04804"/>
    <n v="-87.896720000000002"/>
    <x v="33"/>
    <n v="43.04804"/>
    <n v="-87.896720000000002"/>
    <n v="37"/>
    <n v="6"/>
    <n v="5.6"/>
    <n v="5.3"/>
    <n v="222"/>
    <n v="-1"/>
    <d v="2017-04-07T00:00:00"/>
    <d v="2017-04-01T00:00:00"/>
    <d v="2017-04-07T00:00:00"/>
    <s v="Friday"/>
    <d v="1899-12-30T17:14:34"/>
    <d v="1899-12-30T17:00:00"/>
    <n v="1"/>
    <d v="2017-04-07T00:00:00"/>
    <d v="2017-04-01T00:00:00"/>
    <d v="2017-04-07T00:00:00"/>
    <s v="Friday"/>
    <d v="1899-12-30T17:51:24"/>
    <d v="1899-12-30T18:00:00"/>
    <s v="Round Trip"/>
  </r>
  <r>
    <n v="1567712"/>
    <s v="Non-RFID Card Member"/>
    <m/>
    <m/>
    <n v="53204"/>
    <s v="UNITED STATES"/>
    <s v="Single Ride"/>
    <n v="5487"/>
    <x v="54"/>
    <n v="43.024340000000002"/>
    <n v="-87.916753"/>
    <x v="51"/>
    <n v="43.024340000000002"/>
    <n v="-87.916753"/>
    <n v="31"/>
    <n v="3"/>
    <n v="4.7"/>
    <n v="4.4000000000000004"/>
    <n v="186"/>
    <n v="-1"/>
    <d v="2017-04-07T00:00:00"/>
    <d v="2017-04-01T00:00:00"/>
    <d v="2017-04-07T00:00:00"/>
    <s v="Friday"/>
    <d v="1899-12-30T19:17:19"/>
    <d v="1899-12-30T19:00:00"/>
    <n v="1"/>
    <d v="2017-04-07T00:00:00"/>
    <d v="2017-04-01T00:00:00"/>
    <d v="2017-04-07T00:00:00"/>
    <s v="Friday"/>
    <d v="1899-12-30T19:48:03"/>
    <d v="1899-12-30T20:00:00"/>
    <s v="Round Trip"/>
  </r>
  <r>
    <n v="1363925"/>
    <s v="Non-RFID Card Member"/>
    <m/>
    <m/>
    <n v="29803"/>
    <s v="UNITED STATES"/>
    <s v="Single Ride"/>
    <n v="11153"/>
    <x v="24"/>
    <n v="43.040154000000001"/>
    <n v="-87.932113000000001"/>
    <x v="6"/>
    <n v="43.03519"/>
    <n v="-87.907390000000007"/>
    <n v="15"/>
    <n v="3"/>
    <n v="2.2999999999999998"/>
    <n v="2.1"/>
    <n v="90"/>
    <n v="-1"/>
    <d v="2017-04-07T00:00:00"/>
    <d v="2017-04-01T00:00:00"/>
    <d v="2017-04-07T00:00:00"/>
    <s v="Friday"/>
    <d v="1899-12-30T19:58:29"/>
    <d v="1899-12-30T20:00:00"/>
    <n v="1"/>
    <d v="2017-04-07T00:00:00"/>
    <d v="2017-04-01T00:00:00"/>
    <d v="2017-04-07T00:00:00"/>
    <s v="Friday"/>
    <d v="1899-12-30T20:13:00"/>
    <d v="1899-12-30T20:00:00"/>
    <s v="One Way"/>
  </r>
  <r>
    <n v="1567979"/>
    <s v="Non-RFID Card Member"/>
    <m/>
    <m/>
    <n v="53205"/>
    <s v="UNITED STATES"/>
    <s v="Single Ride"/>
    <n v="5464"/>
    <x v="31"/>
    <n v="43.06033"/>
    <n v="-87.89546"/>
    <x v="0"/>
    <n v="43.049230000000001"/>
    <n v="-87.911940000000001"/>
    <n v="51"/>
    <n v="6"/>
    <n v="7.7"/>
    <n v="7.3"/>
    <n v="306"/>
    <n v="-1"/>
    <d v="2017-04-08T00:00:00"/>
    <d v="2017-04-01T00:00:00"/>
    <d v="2017-04-08T00:00:00"/>
    <s v="Saturday"/>
    <d v="1899-12-30T00:09:38"/>
    <d v="1899-12-30T00:00:00"/>
    <n v="1"/>
    <d v="2017-04-08T00:00:00"/>
    <d v="2017-04-01T00:00:00"/>
    <d v="2017-04-08T00:00:00"/>
    <s v="Saturday"/>
    <d v="1899-12-30T01:00:14"/>
    <d v="1899-12-30T01:00:00"/>
    <s v="One Way"/>
  </r>
  <r>
    <n v="1567979"/>
    <s v="Non-RFID Card Member"/>
    <m/>
    <m/>
    <n v="53205"/>
    <s v="UNITED STATES"/>
    <s v="Single Ride"/>
    <n v="5530"/>
    <x v="31"/>
    <n v="43.06033"/>
    <n v="-87.89546"/>
    <x v="0"/>
    <n v="43.049230000000001"/>
    <n v="-87.911940000000001"/>
    <n v="50"/>
    <n v="6"/>
    <n v="7.5"/>
    <n v="7.1"/>
    <n v="300"/>
    <n v="-1"/>
    <d v="2017-04-08T00:00:00"/>
    <d v="2017-04-01T00:00:00"/>
    <d v="2017-04-08T00:00:00"/>
    <s v="Saturday"/>
    <d v="1899-12-30T00:10:28"/>
    <d v="1899-12-30T00:00:00"/>
    <n v="1"/>
    <d v="2017-04-08T00:00:00"/>
    <d v="2017-04-01T00:00:00"/>
    <d v="2017-04-08T00:00:00"/>
    <s v="Saturday"/>
    <d v="1899-12-30T01:00:30"/>
    <d v="1899-12-30T01:00:00"/>
    <s v="One Way"/>
  </r>
  <r>
    <n v="1568109"/>
    <s v="Non-RFID Card Member"/>
    <m/>
    <m/>
    <n v="60108"/>
    <s v="UNITED STATES"/>
    <s v="Single Ride"/>
    <n v="5565"/>
    <x v="32"/>
    <n v="43.078530000000001"/>
    <n v="-87.882620000000003"/>
    <x v="35"/>
    <n v="43.066893999999998"/>
    <n v="-87.877936000000005"/>
    <n v="7"/>
    <n v="3"/>
    <n v="1.1000000000000001"/>
    <n v="1"/>
    <n v="42"/>
    <n v="-1"/>
    <d v="2017-04-08T00:00:00"/>
    <d v="2017-04-01T00:00:00"/>
    <d v="2017-04-08T00:00:00"/>
    <s v="Saturday"/>
    <d v="1899-12-30T06:47:29"/>
    <d v="1899-12-30T07:00:00"/>
    <n v="1"/>
    <d v="2017-04-08T00:00:00"/>
    <d v="2017-04-01T00:00:00"/>
    <d v="2017-04-08T00:00:00"/>
    <s v="Saturday"/>
    <d v="1899-12-30T06:54:58"/>
    <d v="1899-12-30T07:00:00"/>
    <s v="One Way"/>
  </r>
  <r>
    <n v="1516786"/>
    <s v="Non-RFID Card Member"/>
    <m/>
    <m/>
    <n v="53051"/>
    <s v="UNITED STATES"/>
    <s v="Single Ride"/>
    <n v="88"/>
    <x v="24"/>
    <n v="43.040154000000001"/>
    <n v="-87.932113000000001"/>
    <x v="31"/>
    <n v="43.040154000000001"/>
    <n v="-87.932113000000001"/>
    <n v="21"/>
    <n v="3"/>
    <n v="3.2"/>
    <n v="3"/>
    <n v="126"/>
    <n v="-1"/>
    <d v="2017-04-08T00:00:00"/>
    <d v="2017-04-01T00:00:00"/>
    <d v="2017-04-08T00:00:00"/>
    <s v="Saturday"/>
    <d v="1899-12-30T09:15:52"/>
    <d v="1899-12-30T09:00:00"/>
    <n v="1"/>
    <d v="2017-04-08T00:00:00"/>
    <d v="2017-04-01T00:00:00"/>
    <d v="2017-04-08T00:00:00"/>
    <s v="Saturday"/>
    <d v="1899-12-30T09:36:37"/>
    <d v="1899-12-30T10:00:00"/>
    <s v="Round Trip"/>
  </r>
  <r>
    <n v="1217885"/>
    <s v="Non-RFID Card Member"/>
    <m/>
    <m/>
    <n v="53202"/>
    <s v="UNITED STATES"/>
    <s v="Single Ride"/>
    <n v="11130"/>
    <x v="1"/>
    <n v="43.048200000000001"/>
    <n v="-87.900859999999994"/>
    <x v="2"/>
    <n v="43.048200000000001"/>
    <n v="-87.900859999999994"/>
    <n v="41"/>
    <n v="6"/>
    <n v="6.2"/>
    <n v="5.8"/>
    <n v="246"/>
    <n v="-1"/>
    <d v="2017-04-08T00:00:00"/>
    <d v="2017-04-01T00:00:00"/>
    <d v="2017-04-08T00:00:00"/>
    <s v="Saturday"/>
    <d v="1899-12-30T10:48:35"/>
    <d v="1899-12-30T11:00:00"/>
    <n v="1"/>
    <d v="2017-04-08T00:00:00"/>
    <d v="2017-04-01T00:00:00"/>
    <d v="2017-04-08T00:00:00"/>
    <s v="Saturday"/>
    <d v="1899-12-30T11:29:01"/>
    <d v="1899-12-30T11:00:00"/>
    <s v="Round Trip"/>
  </r>
  <r>
    <n v="1568423"/>
    <s v="Non-RFID Card Member"/>
    <m/>
    <m/>
    <n v="53223"/>
    <s v="UNITED STATES"/>
    <s v="Single Ride"/>
    <n v="76"/>
    <x v="44"/>
    <n v="43.060296999999998"/>
    <n v="-87.913150000000002"/>
    <x v="50"/>
    <n v="43.05847"/>
    <n v="-87.898079999999993"/>
    <n v="19"/>
    <n v="3"/>
    <n v="2.9"/>
    <n v="2.7"/>
    <n v="114"/>
    <n v="-1"/>
    <d v="2017-04-08T00:00:00"/>
    <d v="2017-04-01T00:00:00"/>
    <d v="2017-04-08T00:00:00"/>
    <s v="Saturday"/>
    <d v="1899-12-30T11:11:49"/>
    <d v="1899-12-30T11:00:00"/>
    <n v="1"/>
    <d v="2017-04-08T00:00:00"/>
    <d v="2017-04-01T00:00:00"/>
    <d v="2017-04-08T00:00:00"/>
    <s v="Saturday"/>
    <d v="1899-12-30T11:30:54"/>
    <d v="1899-12-30T12:00:00"/>
    <s v="One Way"/>
  </r>
  <r>
    <n v="1149918"/>
    <s v="Non-RFID Card Member"/>
    <m/>
    <m/>
    <n v="60561"/>
    <s v="UNITED STATES"/>
    <s v="Single Ride"/>
    <n v="204"/>
    <x v="24"/>
    <n v="43.040154000000001"/>
    <n v="-87.932113000000001"/>
    <x v="6"/>
    <n v="43.03519"/>
    <n v="-87.907390000000007"/>
    <n v="24"/>
    <n v="3"/>
    <n v="3.6"/>
    <n v="3.4"/>
    <n v="144"/>
    <n v="-1"/>
    <d v="2017-04-08T00:00:00"/>
    <d v="2017-04-01T00:00:00"/>
    <d v="2017-04-08T00:00:00"/>
    <s v="Saturday"/>
    <d v="1899-12-30T11:23:43"/>
    <d v="1899-12-30T11:00:00"/>
    <n v="1"/>
    <d v="2017-04-08T00:00:00"/>
    <d v="2017-04-01T00:00:00"/>
    <d v="2017-04-08T00:00:00"/>
    <s v="Saturday"/>
    <d v="1899-12-30T11:47:27"/>
    <d v="1899-12-30T12:00:00"/>
    <s v="One Way"/>
  </r>
  <r>
    <n v="1161034"/>
    <s v="Non-RFID Card Member"/>
    <m/>
    <m/>
    <n v="53202"/>
    <s v="UNITED STATES"/>
    <s v="Single Ride"/>
    <n v="91"/>
    <x v="12"/>
    <n v="43.052460000000004"/>
    <n v="-87.891000000000005"/>
    <x v="30"/>
    <n v="43.004728999999998"/>
    <n v="-87.905463999999995"/>
    <n v="61"/>
    <n v="6"/>
    <n v="9.1999999999999993"/>
    <n v="8.6999999999999993"/>
    <n v="366"/>
    <n v="-1"/>
    <d v="2017-04-08T00:00:00"/>
    <d v="2017-04-01T00:00:00"/>
    <d v="2017-04-08T00:00:00"/>
    <s v="Saturday"/>
    <d v="1899-12-30T11:37:07"/>
    <d v="1899-12-30T12:00:00"/>
    <n v="1"/>
    <d v="2017-04-08T00:00:00"/>
    <d v="2017-04-01T00:00:00"/>
    <d v="2017-04-08T00:00:00"/>
    <s v="Saturday"/>
    <d v="1899-12-30T12:38:43"/>
    <d v="1899-12-30T13:00:00"/>
    <s v="One Way"/>
  </r>
  <r>
    <n v="1568539"/>
    <s v="Non-RFID Card Member"/>
    <m/>
    <m/>
    <n v="53703"/>
    <s v="UNITED STATES"/>
    <s v="Single Ride"/>
    <n v="11151"/>
    <x v="37"/>
    <n v="43.036900000000003"/>
    <n v="-87.89667"/>
    <x v="43"/>
    <n v="43.031480000000002"/>
    <n v="-87.908169999999998"/>
    <n v="23"/>
    <n v="3"/>
    <n v="3.5"/>
    <n v="3.3"/>
    <n v="138"/>
    <n v="-1"/>
    <d v="2017-04-08T00:00:00"/>
    <d v="2017-04-01T00:00:00"/>
    <d v="2017-04-08T00:00:00"/>
    <s v="Saturday"/>
    <d v="1899-12-30T11:37:10"/>
    <d v="1899-12-30T12:00:00"/>
    <n v="1"/>
    <d v="2017-04-08T00:00:00"/>
    <d v="2017-04-01T00:00:00"/>
    <d v="2017-04-08T00:00:00"/>
    <s v="Saturday"/>
    <d v="1899-12-30T12:00:29"/>
    <d v="1899-12-30T12:00:00"/>
    <s v="One Way"/>
  </r>
  <r>
    <n v="1568668"/>
    <s v="Non-RFID Card Member"/>
    <m/>
    <m/>
    <n v="76034"/>
    <s v="UNITED STATES"/>
    <s v="Single Ride"/>
    <n v="5489"/>
    <x v="37"/>
    <n v="43.036900000000003"/>
    <n v="-87.89667"/>
    <x v="12"/>
    <n v="43.036900000000003"/>
    <n v="-87.89667"/>
    <n v="56"/>
    <n v="6"/>
    <n v="8.4"/>
    <n v="8"/>
    <n v="336"/>
    <n v="-1"/>
    <d v="2017-04-08T00:00:00"/>
    <d v="2017-04-01T00:00:00"/>
    <d v="2017-04-08T00:00:00"/>
    <s v="Saturday"/>
    <d v="1899-12-30T12:05:11"/>
    <d v="1899-12-30T12:00:00"/>
    <n v="1"/>
    <d v="2017-04-08T00:00:00"/>
    <d v="2017-04-01T00:00:00"/>
    <d v="2017-04-08T00:00:00"/>
    <s v="Saturday"/>
    <d v="1899-12-30T13:01:31"/>
    <d v="1899-12-30T13:00:00"/>
    <s v="Round Trip"/>
  </r>
  <r>
    <n v="1568718"/>
    <s v="Non-RFID Card Member"/>
    <m/>
    <m/>
    <n v="53105"/>
    <s v="UNITED STATES"/>
    <s v="Single Ride"/>
    <n v="5416"/>
    <x v="18"/>
    <n v="43.048609999999996"/>
    <n v="-88.008480000000006"/>
    <x v="32"/>
    <n v="43.048609999999996"/>
    <n v="-88.008480000000006"/>
    <n v="55"/>
    <n v="6"/>
    <n v="8.3000000000000007"/>
    <n v="7.8"/>
    <n v="330"/>
    <n v="-1"/>
    <d v="2017-04-08T00:00:00"/>
    <d v="2017-04-01T00:00:00"/>
    <d v="2017-04-08T00:00:00"/>
    <s v="Saturday"/>
    <d v="1899-12-30T12:10:11"/>
    <d v="1899-12-30T12:00:00"/>
    <n v="1"/>
    <d v="2017-04-08T00:00:00"/>
    <d v="2017-04-01T00:00:00"/>
    <d v="2017-04-08T00:00:00"/>
    <s v="Saturday"/>
    <d v="1899-12-30T13:05:07"/>
    <d v="1899-12-30T13:00:00"/>
    <s v="Round Trip"/>
  </r>
  <r>
    <n v="1568276"/>
    <s v="Non-RFID Card Member"/>
    <m/>
    <m/>
    <n v="52402"/>
    <s v="UNITED STATES"/>
    <s v="Single Ride"/>
    <n v="267"/>
    <x v="14"/>
    <n v="43.05536"/>
    <n v="-87.90504"/>
    <x v="7"/>
    <n v="43.038580000000003"/>
    <n v="-87.90934"/>
    <n v="13"/>
    <n v="3"/>
    <n v="2"/>
    <n v="1.9"/>
    <n v="78"/>
    <n v="-1"/>
    <d v="2017-04-08T00:00:00"/>
    <d v="2017-04-01T00:00:00"/>
    <d v="2017-04-08T00:00:00"/>
    <s v="Saturday"/>
    <d v="1899-12-30T12:34:50"/>
    <d v="1899-12-30T13:00:00"/>
    <n v="1"/>
    <d v="2017-04-08T00:00:00"/>
    <d v="2017-04-01T00:00:00"/>
    <d v="2017-04-08T00:00:00"/>
    <s v="Saturday"/>
    <d v="1899-12-30T12:47:36"/>
    <d v="1899-12-30T13:00:00"/>
    <s v="One Way"/>
  </r>
  <r>
    <n v="1454202"/>
    <s v="Non-RFID Card Member"/>
    <m/>
    <m/>
    <n v="91950"/>
    <s v="UNITED STATES"/>
    <s v="Single Ride"/>
    <n v="5481"/>
    <x v="23"/>
    <n v="43.053040000000003"/>
    <n v="-87.897660000000002"/>
    <x v="28"/>
    <n v="43.045712999999999"/>
    <n v="-87.899756999999994"/>
    <n v="75"/>
    <n v="9"/>
    <n v="11.3"/>
    <n v="10.7"/>
    <n v="450"/>
    <n v="-1"/>
    <d v="2017-04-08T00:00:00"/>
    <d v="2017-04-01T00:00:00"/>
    <d v="2017-04-08T00:00:00"/>
    <s v="Saturday"/>
    <d v="1899-12-30T12:39:36"/>
    <d v="1899-12-30T13:00:00"/>
    <n v="1"/>
    <d v="2017-04-08T00:00:00"/>
    <d v="2017-04-01T00:00:00"/>
    <d v="2017-04-08T00:00:00"/>
    <s v="Saturday"/>
    <d v="1899-12-30T13:54:30"/>
    <d v="1899-12-30T14:00:00"/>
    <s v="One Way"/>
  </r>
  <r>
    <n v="1084225"/>
    <s v="Non-RFID Card Member"/>
    <m/>
    <m/>
    <n v="53049"/>
    <s v="UNITED STATES"/>
    <s v="Single Ride"/>
    <n v="23"/>
    <x v="43"/>
    <n v="43.05847"/>
    <n v="-87.898079999999993"/>
    <x v="11"/>
    <n v="43.052460000000004"/>
    <n v="-87.891000000000005"/>
    <n v="12"/>
    <n v="3"/>
    <n v="1.8"/>
    <n v="1.7"/>
    <n v="72"/>
    <n v="-1"/>
    <d v="2017-04-08T00:00:00"/>
    <d v="2017-04-01T00:00:00"/>
    <d v="2017-04-08T00:00:00"/>
    <s v="Saturday"/>
    <d v="1899-12-30T12:42:00"/>
    <d v="1899-12-30T13:00:00"/>
    <n v="1"/>
    <d v="2017-04-08T00:00:00"/>
    <d v="2017-04-01T00:00:00"/>
    <d v="2017-04-08T00:00:00"/>
    <s v="Saturday"/>
    <d v="1899-12-30T12:54:23"/>
    <d v="1899-12-30T13:00:00"/>
    <s v="One Way"/>
  </r>
  <r>
    <n v="1568918"/>
    <s v="Non-RFID Card Member"/>
    <m/>
    <m/>
    <n v="54935"/>
    <s v="UNITED STATES"/>
    <s v="Single Ride"/>
    <n v="199"/>
    <x v="43"/>
    <n v="43.05847"/>
    <n v="-87.898079999999993"/>
    <x v="11"/>
    <n v="43.052460000000004"/>
    <n v="-87.891000000000005"/>
    <n v="13"/>
    <n v="3"/>
    <n v="2"/>
    <n v="1.9"/>
    <n v="78"/>
    <n v="-1"/>
    <d v="2017-04-08T00:00:00"/>
    <d v="2017-04-01T00:00:00"/>
    <d v="2017-04-08T00:00:00"/>
    <s v="Saturday"/>
    <d v="1899-12-30T12:42:49"/>
    <d v="1899-12-30T13:00:00"/>
    <n v="1"/>
    <d v="2017-04-08T00:00:00"/>
    <d v="2017-04-01T00:00:00"/>
    <d v="2017-04-08T00:00:00"/>
    <s v="Saturday"/>
    <d v="1899-12-30T12:55:00"/>
    <d v="1899-12-30T13:00:00"/>
    <s v="One Way"/>
  </r>
  <r>
    <n v="1568942"/>
    <s v="Non-RFID Card Member"/>
    <m/>
    <m/>
    <n v="53233"/>
    <s v="UNITED STATES"/>
    <s v="Single Ride"/>
    <n v="11112"/>
    <x v="24"/>
    <n v="43.040154000000001"/>
    <n v="-87.932113000000001"/>
    <x v="6"/>
    <n v="43.03519"/>
    <n v="-87.907390000000007"/>
    <n v="43"/>
    <n v="6"/>
    <n v="6.5"/>
    <n v="6.1"/>
    <n v="258"/>
    <n v="-1"/>
    <d v="2017-04-08T00:00:00"/>
    <d v="2017-04-01T00:00:00"/>
    <d v="2017-04-08T00:00:00"/>
    <s v="Saturday"/>
    <d v="1899-12-30T12:46:45"/>
    <d v="1899-12-30T13:00:00"/>
    <n v="1"/>
    <d v="2017-04-08T00:00:00"/>
    <d v="2017-04-01T00:00:00"/>
    <d v="2017-04-08T00:00:00"/>
    <s v="Saturday"/>
    <d v="1899-12-30T13:29:58"/>
    <d v="1899-12-30T13:00:00"/>
    <s v="One Way"/>
  </r>
  <r>
    <n v="1568958"/>
    <s v="Non-RFID Card Member"/>
    <m/>
    <m/>
    <n v="60048"/>
    <s v="UNITED STATES"/>
    <s v="Single Ride"/>
    <n v="11140"/>
    <x v="24"/>
    <n v="43.040154000000001"/>
    <n v="-87.932113000000001"/>
    <x v="6"/>
    <n v="43.03519"/>
    <n v="-87.907390000000007"/>
    <n v="40"/>
    <n v="6"/>
    <n v="6"/>
    <n v="5.7"/>
    <n v="240"/>
    <n v="-1"/>
    <d v="2017-04-08T00:00:00"/>
    <d v="2017-04-01T00:00:00"/>
    <d v="2017-04-08T00:00:00"/>
    <s v="Saturday"/>
    <d v="1899-12-30T12:49:01"/>
    <d v="1899-12-30T13:00:00"/>
    <n v="1"/>
    <d v="2017-04-08T00:00:00"/>
    <d v="2017-04-01T00:00:00"/>
    <d v="2017-04-08T00:00:00"/>
    <s v="Saturday"/>
    <d v="1899-12-30T13:29:59"/>
    <d v="1899-12-30T13:00:00"/>
    <s v="One Way"/>
  </r>
  <r>
    <n v="1569000"/>
    <s v="Non-RFID Card Member"/>
    <m/>
    <m/>
    <n v="53095"/>
    <s v="UNITED STATES"/>
    <s v="Single Ride"/>
    <n v="5530"/>
    <x v="20"/>
    <n v="43.049230000000001"/>
    <n v="-87.911940000000001"/>
    <x v="0"/>
    <n v="43.049230000000001"/>
    <n v="-87.911940000000001"/>
    <n v="53"/>
    <n v="6"/>
    <n v="8"/>
    <n v="7.6"/>
    <n v="318"/>
    <n v="-1"/>
    <d v="2017-04-08T00:00:00"/>
    <d v="2017-04-01T00:00:00"/>
    <d v="2017-04-08T00:00:00"/>
    <s v="Saturday"/>
    <d v="1899-12-30T12:57:28"/>
    <d v="1899-12-30T13:00:00"/>
    <n v="1"/>
    <d v="2017-04-08T00:00:00"/>
    <d v="2017-04-01T00:00:00"/>
    <d v="2017-04-08T00:00:00"/>
    <s v="Saturday"/>
    <d v="1899-12-30T13:50:09"/>
    <d v="1899-12-30T14:00:00"/>
    <s v="Round Trip"/>
  </r>
  <r>
    <n v="1569068"/>
    <s v="Non-RFID Card Member"/>
    <m/>
    <m/>
    <n v="94404"/>
    <s v="UNITED STATES"/>
    <s v="Single Ride"/>
    <n v="5478"/>
    <x v="20"/>
    <n v="43.049230000000001"/>
    <n v="-87.911940000000001"/>
    <x v="3"/>
    <n v="43.03913"/>
    <n v="-87.916150000000002"/>
    <n v="18"/>
    <n v="3"/>
    <n v="2.7"/>
    <n v="2.6"/>
    <n v="108"/>
    <n v="-1"/>
    <d v="2017-04-08T00:00:00"/>
    <d v="2017-04-01T00:00:00"/>
    <d v="2017-04-08T00:00:00"/>
    <s v="Saturday"/>
    <d v="1899-12-30T13:10:14"/>
    <d v="1899-12-30T13:00:00"/>
    <n v="1"/>
    <d v="2017-04-08T00:00:00"/>
    <d v="2017-04-01T00:00:00"/>
    <d v="2017-04-08T00:00:00"/>
    <s v="Saturday"/>
    <d v="1899-12-30T13:28:58"/>
    <d v="1899-12-30T13:00:00"/>
    <s v="One Way"/>
  </r>
  <r>
    <n v="1569102"/>
    <s v="Non-RFID Card Member"/>
    <m/>
    <m/>
    <n v="60613"/>
    <s v="UNITED STATES"/>
    <s v="Single Ride"/>
    <n v="109"/>
    <x v="3"/>
    <n v="43.03519"/>
    <n v="-87.907390000000007"/>
    <x v="3"/>
    <n v="43.03913"/>
    <n v="-87.916150000000002"/>
    <n v="8"/>
    <n v="3"/>
    <n v="1.2"/>
    <n v="1.1000000000000001"/>
    <n v="48"/>
    <n v="-1"/>
    <d v="2017-04-08T00:00:00"/>
    <d v="2017-04-01T00:00:00"/>
    <d v="2017-04-08T00:00:00"/>
    <s v="Saturday"/>
    <d v="1899-12-30T13:14:44"/>
    <d v="1899-12-30T13:00:00"/>
    <n v="1"/>
    <d v="2017-04-08T00:00:00"/>
    <d v="2017-04-01T00:00:00"/>
    <d v="2017-04-08T00:00:00"/>
    <s v="Saturday"/>
    <d v="1899-12-30T13:22:35"/>
    <d v="1899-12-30T13:00:00"/>
    <s v="One Way"/>
  </r>
  <r>
    <n v="1569200"/>
    <s v="Non-RFID Card Member"/>
    <m/>
    <m/>
    <m/>
    <s v="UNITED STATES"/>
    <s v="Single Ride"/>
    <n v="11094"/>
    <x v="8"/>
    <n v="43.038580000000003"/>
    <n v="-87.90934"/>
    <x v="7"/>
    <n v="43.038580000000003"/>
    <n v="-87.90934"/>
    <n v="29"/>
    <n v="3"/>
    <n v="4.4000000000000004"/>
    <n v="4.0999999999999996"/>
    <n v="174"/>
    <n v="-1"/>
    <d v="2017-04-08T00:00:00"/>
    <d v="2017-04-01T00:00:00"/>
    <d v="2017-04-08T00:00:00"/>
    <s v="Saturday"/>
    <d v="1899-12-30T13:32:50"/>
    <d v="1899-12-30T14:00:00"/>
    <n v="1"/>
    <d v="2017-04-08T00:00:00"/>
    <d v="2017-04-01T00:00:00"/>
    <d v="2017-04-08T00:00:00"/>
    <s v="Saturday"/>
    <d v="1899-12-30T14:01:05"/>
    <d v="1899-12-30T14:00:00"/>
    <s v="Round Trip"/>
  </r>
  <r>
    <n v="1471654"/>
    <s v="Non-RFID Card Member"/>
    <m/>
    <m/>
    <n v="53212"/>
    <s v="UNITED STATES"/>
    <s v="Single Ride"/>
    <n v="11118"/>
    <x v="44"/>
    <n v="43.060296999999998"/>
    <n v="-87.913150000000002"/>
    <x v="16"/>
    <n v="43.052549999999997"/>
    <n v="-87.909329999999997"/>
    <n v="6"/>
    <n v="3"/>
    <n v="0.9"/>
    <n v="0.9"/>
    <n v="36"/>
    <n v="-1"/>
    <d v="2017-04-08T00:00:00"/>
    <d v="2017-04-01T00:00:00"/>
    <d v="2017-04-08T00:00:00"/>
    <s v="Saturday"/>
    <d v="1899-12-30T13:39:14"/>
    <d v="1899-12-30T14:00:00"/>
    <n v="1"/>
    <d v="2017-04-08T00:00:00"/>
    <d v="2017-04-01T00:00:00"/>
    <d v="2017-04-08T00:00:00"/>
    <s v="Saturday"/>
    <d v="1899-12-30T13:45:08"/>
    <d v="1899-12-30T14:00:00"/>
    <s v="One Way"/>
  </r>
  <r>
    <n v="1569309"/>
    <s v="Non-RFID Card Member"/>
    <m/>
    <m/>
    <n v="52544"/>
    <s v="UNITED STATES"/>
    <s v="Single Ride"/>
    <n v="5466"/>
    <x v="14"/>
    <n v="43.05536"/>
    <n v="-87.90504"/>
    <x v="45"/>
    <n v="43.046570000000003"/>
    <n v="-87.908720000000002"/>
    <n v="14"/>
    <n v="3"/>
    <n v="2.1"/>
    <n v="2"/>
    <n v="84"/>
    <n v="-1"/>
    <d v="2017-04-08T00:00:00"/>
    <d v="2017-04-01T00:00:00"/>
    <d v="2017-04-08T00:00:00"/>
    <s v="Saturday"/>
    <d v="1899-12-30T13:48:32"/>
    <d v="1899-12-30T14:00:00"/>
    <n v="1"/>
    <d v="2017-04-08T00:00:00"/>
    <d v="2017-04-01T00:00:00"/>
    <d v="2017-04-08T00:00:00"/>
    <s v="Saturday"/>
    <d v="1899-12-30T14:02:06"/>
    <d v="1899-12-30T14:00:00"/>
    <s v="One Way"/>
  </r>
  <r>
    <n v="1149920"/>
    <s v="Non-RFID Card Member"/>
    <m/>
    <m/>
    <n v="53126"/>
    <s v="UNITED STATES"/>
    <s v="Single Ride"/>
    <n v="5486"/>
    <x v="8"/>
    <n v="43.038580000000003"/>
    <n v="-87.90934"/>
    <x v="31"/>
    <n v="43.040154000000001"/>
    <n v="-87.932113000000001"/>
    <n v="29"/>
    <n v="3"/>
    <n v="4.4000000000000004"/>
    <n v="4.0999999999999996"/>
    <n v="174"/>
    <n v="-1"/>
    <d v="2017-04-08T00:00:00"/>
    <d v="2017-04-01T00:00:00"/>
    <d v="2017-04-08T00:00:00"/>
    <s v="Saturday"/>
    <d v="1899-12-30T13:50:22"/>
    <d v="1899-12-30T14:00:00"/>
    <n v="1"/>
    <d v="2017-04-08T00:00:00"/>
    <d v="2017-04-01T00:00:00"/>
    <d v="2017-04-08T00:00:00"/>
    <s v="Saturday"/>
    <d v="1899-12-30T14:19:24"/>
    <d v="1899-12-30T14:00:00"/>
    <s v="One Way"/>
  </r>
  <r>
    <n v="1569329"/>
    <s v="Non-RFID Card Member"/>
    <m/>
    <m/>
    <n v="55009"/>
    <s v="UNITED STATES"/>
    <s v="Single Ride"/>
    <n v="11114"/>
    <x v="0"/>
    <n v="43.042490000000001"/>
    <n v="-87.909959999999998"/>
    <x v="6"/>
    <n v="43.03519"/>
    <n v="-87.907390000000007"/>
    <n v="13"/>
    <n v="3"/>
    <n v="2"/>
    <n v="1.9"/>
    <n v="78"/>
    <n v="-1"/>
    <d v="2017-04-08T00:00:00"/>
    <d v="2017-04-01T00:00:00"/>
    <d v="2017-04-08T00:00:00"/>
    <s v="Saturday"/>
    <d v="1899-12-30T13:51:49"/>
    <d v="1899-12-30T14:00:00"/>
    <n v="1"/>
    <d v="2017-04-08T00:00:00"/>
    <d v="2017-04-01T00:00:00"/>
    <d v="2017-04-08T00:00:00"/>
    <s v="Saturday"/>
    <d v="1899-12-30T14:04:01"/>
    <d v="1899-12-30T14:00:00"/>
    <s v="One Way"/>
  </r>
  <r>
    <n v="1569377"/>
    <s v="Non-RFID Card Member"/>
    <m/>
    <m/>
    <n v="53202"/>
    <s v="UNITED STATES"/>
    <s v="Single Ride"/>
    <n v="5514"/>
    <x v="38"/>
    <n v="43.058619999999998"/>
    <n v="-87.885319999999993"/>
    <x v="10"/>
    <n v="43.058619999999998"/>
    <n v="-87.885319999999993"/>
    <n v="2"/>
    <n v="0"/>
    <n v="0.3"/>
    <n v="0.3"/>
    <n v="12"/>
    <n v="-1"/>
    <d v="2017-04-08T00:00:00"/>
    <d v="2017-04-01T00:00:00"/>
    <d v="2017-04-08T00:00:00"/>
    <s v="Saturday"/>
    <d v="1899-12-30T13:57:50"/>
    <d v="1899-12-30T14:00:00"/>
    <n v="1"/>
    <d v="2017-04-08T00:00:00"/>
    <d v="2017-04-01T00:00:00"/>
    <d v="2017-04-08T00:00:00"/>
    <s v="Saturday"/>
    <d v="1899-12-30T13:59:42"/>
    <d v="1899-12-30T14:00:00"/>
    <s v="Round Trip"/>
  </r>
  <r>
    <n v="1569417"/>
    <s v="Non-RFID Card Member"/>
    <m/>
    <m/>
    <n v="60565"/>
    <s v="UNITED STATES"/>
    <s v="Single Ride"/>
    <n v="5461"/>
    <x v="24"/>
    <n v="43.040154000000001"/>
    <n v="-87.932113000000001"/>
    <x v="1"/>
    <n v="43.03886"/>
    <n v="-87.902720000000002"/>
    <n v="39"/>
    <n v="6"/>
    <n v="5.9"/>
    <n v="5.6"/>
    <n v="234"/>
    <n v="-1"/>
    <d v="2017-04-08T00:00:00"/>
    <d v="2017-04-01T00:00:00"/>
    <d v="2017-04-08T00:00:00"/>
    <s v="Saturday"/>
    <d v="1899-12-30T14:07:11"/>
    <d v="1899-12-30T14:00:00"/>
    <n v="1"/>
    <d v="2017-04-08T00:00:00"/>
    <d v="2017-04-01T00:00:00"/>
    <d v="2017-04-08T00:00:00"/>
    <s v="Saturday"/>
    <d v="1899-12-30T14:46:45"/>
    <d v="1899-12-30T15:00:00"/>
    <s v="One Way"/>
  </r>
  <r>
    <n v="1148136"/>
    <s v="Non-RFID Card Member"/>
    <m/>
    <m/>
    <n v="60612"/>
    <s v="UNITED STATES"/>
    <s v="Single Ride"/>
    <n v="5486"/>
    <x v="24"/>
    <n v="43.040154000000001"/>
    <n v="-87.932113000000001"/>
    <x v="6"/>
    <n v="43.03519"/>
    <n v="-87.907390000000007"/>
    <n v="20"/>
    <n v="3"/>
    <n v="3"/>
    <n v="2.9"/>
    <n v="120"/>
    <n v="-1"/>
    <d v="2017-04-08T00:00:00"/>
    <d v="2017-04-01T00:00:00"/>
    <d v="2017-04-08T00:00:00"/>
    <s v="Saturday"/>
    <d v="1899-12-30T14:21:41"/>
    <d v="1899-12-30T14:00:00"/>
    <n v="1"/>
    <d v="2017-04-08T00:00:00"/>
    <d v="2017-04-01T00:00:00"/>
    <d v="2017-04-08T00:00:00"/>
    <s v="Saturday"/>
    <d v="1899-12-30T14:41:04"/>
    <d v="1899-12-30T15:00:00"/>
    <s v="One Way"/>
  </r>
  <r>
    <n v="1568987"/>
    <s v="Non-RFID Card Member"/>
    <m/>
    <m/>
    <n v="60423"/>
    <s v="UNITED STATES"/>
    <s v="Single Ride"/>
    <n v="269"/>
    <x v="23"/>
    <n v="43.053040000000003"/>
    <n v="-87.897660000000002"/>
    <x v="31"/>
    <n v="43.040154000000001"/>
    <n v="-87.932113000000001"/>
    <n v="56"/>
    <n v="6"/>
    <n v="8.4"/>
    <n v="8"/>
    <n v="336"/>
    <n v="-1"/>
    <d v="2017-04-08T00:00:00"/>
    <d v="2017-04-01T00:00:00"/>
    <d v="2017-04-08T00:00:00"/>
    <s v="Saturday"/>
    <d v="1899-12-30T14:30:22"/>
    <d v="1899-12-30T15:00:00"/>
    <n v="1"/>
    <d v="2017-04-08T00:00:00"/>
    <d v="2017-04-01T00:00:00"/>
    <d v="2017-04-08T00:00:00"/>
    <s v="Saturday"/>
    <d v="1899-12-30T15:26:14"/>
    <d v="1899-12-30T15:00:00"/>
    <s v="One Way"/>
  </r>
  <r>
    <n v="1569590"/>
    <s v="Non-RFID Card Member"/>
    <m/>
    <m/>
    <n v="95138"/>
    <s v="UNITED STATES"/>
    <s v="Single Ride"/>
    <n v="34"/>
    <x v="24"/>
    <n v="43.040154000000001"/>
    <n v="-87.932113000000001"/>
    <x v="53"/>
    <n v="43.060786"/>
    <n v="-87.883825999999999"/>
    <n v="45"/>
    <n v="6"/>
    <n v="6.8"/>
    <n v="6.4"/>
    <n v="270"/>
    <n v="-1"/>
    <d v="2017-04-08T00:00:00"/>
    <d v="2017-04-01T00:00:00"/>
    <d v="2017-04-08T00:00:00"/>
    <s v="Saturday"/>
    <d v="1899-12-30T14:31:46"/>
    <d v="1899-12-30T15:00:00"/>
    <n v="1"/>
    <d v="2017-04-08T00:00:00"/>
    <d v="2017-04-01T00:00:00"/>
    <d v="2017-04-08T00:00:00"/>
    <s v="Saturday"/>
    <d v="1899-12-30T15:16:55"/>
    <d v="1899-12-30T15:00:00"/>
    <s v="One Way"/>
  </r>
  <r>
    <n v="1569654"/>
    <s v="Non-RFID Card Member"/>
    <m/>
    <m/>
    <n v="60432"/>
    <s v="UNITED STATES"/>
    <s v="Single Ride"/>
    <n v="5438"/>
    <x v="24"/>
    <n v="43.040154000000001"/>
    <n v="-87.932113000000001"/>
    <x v="34"/>
    <n v="43.038649999999997"/>
    <n v="-87.921930000000003"/>
    <n v="82"/>
    <n v="9"/>
    <n v="12.3"/>
    <n v="11.7"/>
    <n v="492"/>
    <n v="-1"/>
    <d v="2017-04-08T00:00:00"/>
    <d v="2017-04-01T00:00:00"/>
    <d v="2017-04-08T00:00:00"/>
    <s v="Saturday"/>
    <d v="1899-12-30T14:45:50"/>
    <d v="1899-12-30T15:00:00"/>
    <n v="1"/>
    <d v="2017-04-08T00:00:00"/>
    <d v="2017-04-01T00:00:00"/>
    <d v="2017-04-08T00:00:00"/>
    <s v="Saturday"/>
    <d v="1899-12-30T16:07:27"/>
    <d v="1899-12-30T16:00:00"/>
    <s v="One Way"/>
  </r>
  <r>
    <n v="1569666"/>
    <s v="Non-RFID Card Member"/>
    <m/>
    <m/>
    <n v="52246"/>
    <s v="UNITED STATES"/>
    <s v="Single Ride"/>
    <n v="27"/>
    <x v="24"/>
    <n v="43.040154000000001"/>
    <n v="-87.932113000000001"/>
    <x v="31"/>
    <n v="43.040154000000001"/>
    <n v="-87.932113000000001"/>
    <n v="101"/>
    <n v="12"/>
    <n v="15.2"/>
    <n v="14.4"/>
    <n v="606"/>
    <n v="-1"/>
    <d v="2017-04-08T00:00:00"/>
    <d v="2017-04-01T00:00:00"/>
    <d v="2017-04-08T00:00:00"/>
    <s v="Saturday"/>
    <d v="1899-12-30T14:49:19"/>
    <d v="1899-12-30T15:00:00"/>
    <n v="1"/>
    <d v="2017-04-08T00:00:00"/>
    <d v="2017-04-01T00:00:00"/>
    <d v="2017-04-08T00:00:00"/>
    <s v="Saturday"/>
    <d v="1899-12-30T16:30:10"/>
    <d v="1899-12-30T17:00:00"/>
    <s v="Round Trip"/>
  </r>
  <r>
    <n v="1568947"/>
    <s v="Non-RFID Card Member"/>
    <m/>
    <m/>
    <n v="53022"/>
    <s v="UNITED STATES"/>
    <s v="Single Ride"/>
    <n v="200"/>
    <x v="3"/>
    <n v="43.03519"/>
    <n v="-87.907390000000007"/>
    <x v="50"/>
    <n v="43.05847"/>
    <n v="-87.898079999999993"/>
    <n v="28"/>
    <n v="3"/>
    <n v="4.2"/>
    <n v="4"/>
    <n v="168"/>
    <n v="-1"/>
    <d v="2017-04-08T00:00:00"/>
    <d v="2017-04-01T00:00:00"/>
    <d v="2017-04-08T00:00:00"/>
    <s v="Saturday"/>
    <d v="1899-12-30T15:04:38"/>
    <d v="1899-12-30T15:00:00"/>
    <n v="1"/>
    <d v="2017-04-08T00:00:00"/>
    <d v="2017-04-01T00:00:00"/>
    <d v="2017-04-08T00:00:00"/>
    <s v="Saturday"/>
    <d v="1899-12-30T15:32:21"/>
    <d v="1899-12-30T16:00:00"/>
    <s v="One Way"/>
  </r>
  <r>
    <n v="1445966"/>
    <s v="Non-RFID Card Member"/>
    <m/>
    <m/>
    <n v="60423"/>
    <s v="UNITED STATES"/>
    <s v="Single Ride"/>
    <n v="11142"/>
    <x v="13"/>
    <n v="43.038649999999997"/>
    <n v="-87.921930000000003"/>
    <x v="1"/>
    <n v="43.03886"/>
    <n v="-87.902720000000002"/>
    <n v="74"/>
    <n v="9"/>
    <n v="11.1"/>
    <n v="10.5"/>
    <n v="444"/>
    <n v="-1"/>
    <d v="2017-04-08T00:00:00"/>
    <d v="2017-04-01T00:00:00"/>
    <d v="2017-04-08T00:00:00"/>
    <s v="Saturday"/>
    <d v="1899-12-30T15:17:23"/>
    <d v="1899-12-30T15:00:00"/>
    <n v="1"/>
    <d v="2017-04-08T00:00:00"/>
    <d v="2017-04-01T00:00:00"/>
    <d v="2017-04-08T00:00:00"/>
    <s v="Saturday"/>
    <d v="1899-12-30T16:31:21"/>
    <d v="1899-12-30T17:00:00"/>
    <s v="One Way"/>
  </r>
  <r>
    <n v="1569830"/>
    <s v="Non-RFID Card Member"/>
    <m/>
    <m/>
    <n v="61611"/>
    <s v="UNITED STATES"/>
    <s v="Single Ride"/>
    <n v="11118"/>
    <x v="29"/>
    <n v="43.052549999999997"/>
    <n v="-87.909329999999997"/>
    <x v="37"/>
    <n v="43.02948"/>
    <n v="-87.912819999999996"/>
    <n v="91"/>
    <n v="9"/>
    <n v="13.7"/>
    <n v="13"/>
    <n v="546"/>
    <n v="-1"/>
    <d v="2017-04-08T00:00:00"/>
    <d v="2017-04-01T00:00:00"/>
    <d v="2017-04-08T00:00:00"/>
    <s v="Saturday"/>
    <d v="1899-12-30T15:25:56"/>
    <d v="1899-12-30T15:00:00"/>
    <n v="1"/>
    <d v="2017-04-08T00:00:00"/>
    <d v="2017-04-01T00:00:00"/>
    <d v="2017-04-08T00:00:00"/>
    <s v="Saturday"/>
    <d v="1899-12-30T16:56:50"/>
    <d v="1899-12-30T17:00:00"/>
    <s v="One Way"/>
  </r>
  <r>
    <n v="1569858"/>
    <s v="Non-RFID Card Member"/>
    <m/>
    <m/>
    <n v="63122"/>
    <s v="UNITED STATES"/>
    <s v="Single Ride"/>
    <n v="362"/>
    <x v="34"/>
    <n v="43.02948"/>
    <n v="-87.912819999999996"/>
    <x v="2"/>
    <n v="43.048200000000001"/>
    <n v="-87.900859999999994"/>
    <n v="58"/>
    <n v="6"/>
    <n v="8.6999999999999993"/>
    <n v="8.3000000000000007"/>
    <n v="348"/>
    <n v="-1"/>
    <d v="2017-04-08T00:00:00"/>
    <d v="2017-04-01T00:00:00"/>
    <d v="2017-04-08T00:00:00"/>
    <s v="Saturday"/>
    <d v="1899-12-30T15:30:53"/>
    <d v="1899-12-30T16:00:00"/>
    <n v="1"/>
    <d v="2017-04-08T00:00:00"/>
    <d v="2017-04-01T00:00:00"/>
    <d v="2017-04-08T00:00:00"/>
    <s v="Saturday"/>
    <d v="1899-12-30T16:28:36"/>
    <d v="1899-12-30T16:00:00"/>
    <s v="One Way"/>
  </r>
  <r>
    <n v="1569917"/>
    <s v="Non-RFID Card Member"/>
    <m/>
    <m/>
    <n v="60068"/>
    <s v="UNITED STATES"/>
    <s v="Single Ride"/>
    <n v="5505"/>
    <x v="24"/>
    <n v="43.040154000000001"/>
    <n v="-87.932113000000001"/>
    <x v="12"/>
    <n v="43.036900000000003"/>
    <n v="-87.89667"/>
    <n v="24"/>
    <n v="3"/>
    <n v="3.6"/>
    <n v="3.4"/>
    <n v="144"/>
    <n v="-1"/>
    <d v="2017-04-08T00:00:00"/>
    <d v="2017-04-01T00:00:00"/>
    <d v="2017-04-08T00:00:00"/>
    <s v="Saturday"/>
    <d v="1899-12-30T15:40:18"/>
    <d v="1899-12-30T16:00:00"/>
    <n v="1"/>
    <d v="2017-04-08T00:00:00"/>
    <d v="2017-04-01T00:00:00"/>
    <d v="2017-04-08T00:00:00"/>
    <s v="Saturday"/>
    <d v="1899-12-30T16:04:12"/>
    <d v="1899-12-30T16:00:00"/>
    <s v="One Way"/>
  </r>
  <r>
    <n v="1569555"/>
    <s v="Non-RFID Card Member"/>
    <m/>
    <m/>
    <n v="54986"/>
    <s v="UNITED STATES"/>
    <s v="Single Ride"/>
    <n v="11051"/>
    <x v="3"/>
    <n v="43.03519"/>
    <n v="-87.907390000000007"/>
    <x v="45"/>
    <n v="43.046570000000003"/>
    <n v="-87.908720000000002"/>
    <n v="12"/>
    <n v="3"/>
    <n v="1.8"/>
    <n v="1.7"/>
    <n v="72"/>
    <n v="-1"/>
    <d v="2017-04-08T00:00:00"/>
    <d v="2017-04-01T00:00:00"/>
    <d v="2017-04-08T00:00:00"/>
    <s v="Saturday"/>
    <d v="1899-12-30T15:49:51"/>
    <d v="1899-12-30T16:00:00"/>
    <n v="1"/>
    <d v="2017-04-08T00:00:00"/>
    <d v="2017-04-01T00:00:00"/>
    <d v="2017-04-08T00:00:00"/>
    <s v="Saturday"/>
    <d v="1899-12-30T16:01:48"/>
    <d v="1899-12-30T16:00:00"/>
    <s v="One Way"/>
  </r>
  <r>
    <n v="1569555"/>
    <s v="Non-RFID Card Member"/>
    <m/>
    <m/>
    <n v="54986"/>
    <s v="UNITED STATES"/>
    <s v="Single Ride"/>
    <n v="11109"/>
    <x v="3"/>
    <n v="43.03519"/>
    <n v="-87.907390000000007"/>
    <x v="45"/>
    <n v="43.046570000000003"/>
    <n v="-87.908720000000002"/>
    <n v="11"/>
    <n v="3"/>
    <n v="1.7"/>
    <n v="1.6"/>
    <n v="66"/>
    <n v="-1"/>
    <d v="2017-04-08T00:00:00"/>
    <d v="2017-04-01T00:00:00"/>
    <d v="2017-04-08T00:00:00"/>
    <s v="Saturday"/>
    <d v="1899-12-30T15:50:35"/>
    <d v="1899-12-30T16:00:00"/>
    <n v="1"/>
    <d v="2017-04-08T00:00:00"/>
    <d v="2017-04-01T00:00:00"/>
    <d v="2017-04-08T00:00:00"/>
    <s v="Saturday"/>
    <d v="1899-12-30T16:01:44"/>
    <d v="1899-12-30T16:00:00"/>
    <s v="One Way"/>
  </r>
  <r>
    <n v="1570032"/>
    <s v="Non-RFID Card Member"/>
    <m/>
    <m/>
    <n v="53215"/>
    <s v="UNITED STATES"/>
    <s v="Single Ride"/>
    <n v="5552"/>
    <x v="37"/>
    <n v="43.036900000000003"/>
    <n v="-87.89667"/>
    <x v="12"/>
    <n v="43.036900000000003"/>
    <n v="-87.89667"/>
    <n v="87"/>
    <n v="9"/>
    <n v="13.1"/>
    <n v="12.4"/>
    <n v="522"/>
    <n v="-1"/>
    <d v="2017-04-08T00:00:00"/>
    <d v="2017-04-01T00:00:00"/>
    <d v="2017-04-08T00:00:00"/>
    <s v="Saturday"/>
    <d v="1899-12-30T15:55:17"/>
    <d v="1899-12-30T16:00:00"/>
    <n v="1"/>
    <d v="2017-04-08T00:00:00"/>
    <d v="2017-04-01T00:00:00"/>
    <d v="2017-04-08T00:00:00"/>
    <s v="Saturday"/>
    <d v="1899-12-30T17:22:11"/>
    <d v="1899-12-30T17:00:00"/>
    <s v="Round Trip"/>
  </r>
  <r>
    <n v="1570034"/>
    <s v="Non-RFID Card Member"/>
    <m/>
    <m/>
    <n v="55116"/>
    <s v="UNITED STATES"/>
    <s v="Single Ride"/>
    <n v="11131"/>
    <x v="25"/>
    <n v="43.058010000000003"/>
    <n v="-87.877300000000005"/>
    <x v="12"/>
    <n v="43.036900000000003"/>
    <n v="-87.89667"/>
    <n v="73"/>
    <n v="9"/>
    <n v="11"/>
    <n v="10.4"/>
    <n v="438"/>
    <n v="-1"/>
    <d v="2017-04-08T00:00:00"/>
    <d v="2017-04-01T00:00:00"/>
    <d v="2017-04-08T00:00:00"/>
    <s v="Saturday"/>
    <d v="1899-12-30T15:55:23"/>
    <d v="1899-12-30T16:00:00"/>
    <n v="1"/>
    <d v="2017-04-08T00:00:00"/>
    <d v="2017-04-01T00:00:00"/>
    <d v="2017-04-08T00:00:00"/>
    <s v="Saturday"/>
    <d v="1899-12-30T17:08:13"/>
    <d v="1899-12-30T17:00:00"/>
    <s v="One Way"/>
  </r>
  <r>
    <n v="1570054"/>
    <s v="Non-RFID Card Member"/>
    <m/>
    <m/>
    <n v="13790"/>
    <s v="UNITED STATES"/>
    <s v="Single Ride"/>
    <n v="11107"/>
    <x v="37"/>
    <n v="43.036900000000003"/>
    <n v="-87.89667"/>
    <x v="36"/>
    <n v="43.038719999999998"/>
    <n v="-87.905339999999995"/>
    <n v="102"/>
    <n v="12"/>
    <n v="15.3"/>
    <n v="14.5"/>
    <n v="612"/>
    <n v="-1"/>
    <d v="2017-04-08T00:00:00"/>
    <d v="2017-04-01T00:00:00"/>
    <d v="2017-04-08T00:00:00"/>
    <s v="Saturday"/>
    <d v="1899-12-30T16:01:42"/>
    <d v="1899-12-30T16:00:00"/>
    <n v="1"/>
    <d v="2017-04-08T00:00:00"/>
    <d v="2017-04-01T00:00:00"/>
    <d v="2017-04-08T00:00:00"/>
    <s v="Saturday"/>
    <d v="1899-12-30T17:43:24"/>
    <d v="1899-12-30T18:00:00"/>
    <s v="One Way"/>
  </r>
  <r>
    <n v="1570093"/>
    <s v="Non-RFID Card Member"/>
    <m/>
    <m/>
    <n v="54457"/>
    <s v="UNITED STATES"/>
    <s v="Single Ride"/>
    <n v="5449"/>
    <x v="11"/>
    <n v="43.04804"/>
    <n v="-87.896720000000002"/>
    <x v="52"/>
    <n v="43.041646999999998"/>
    <n v="-87.927257999999995"/>
    <n v="57"/>
    <n v="6"/>
    <n v="8.6"/>
    <n v="8.1"/>
    <n v="342"/>
    <n v="-1"/>
    <d v="2017-04-08T00:00:00"/>
    <d v="2017-04-01T00:00:00"/>
    <d v="2017-04-08T00:00:00"/>
    <s v="Saturday"/>
    <d v="1899-12-30T16:07:45"/>
    <d v="1899-12-30T16:00:00"/>
    <n v="1"/>
    <d v="2017-04-08T00:00:00"/>
    <d v="2017-04-01T00:00:00"/>
    <d v="2017-04-08T00:00:00"/>
    <s v="Saturday"/>
    <d v="1899-12-30T17:04:06"/>
    <d v="1899-12-30T17:00:00"/>
    <s v="One Way"/>
  </r>
  <r>
    <n v="1570119"/>
    <s v="Non-RFID Card Member"/>
    <m/>
    <m/>
    <n v="53211"/>
    <s v="UNITED STATES"/>
    <s v="Single Ride"/>
    <n v="199"/>
    <x v="25"/>
    <n v="43.058010000000003"/>
    <n v="-87.877300000000005"/>
    <x v="22"/>
    <n v="43.058010000000003"/>
    <n v="-87.877300000000005"/>
    <n v="41"/>
    <n v="0"/>
    <n v="6.2"/>
    <n v="5.8"/>
    <n v="246"/>
    <n v="-1"/>
    <d v="2017-04-08T00:00:00"/>
    <d v="2017-04-01T00:00:00"/>
    <d v="2017-04-08T00:00:00"/>
    <s v="Saturday"/>
    <d v="1899-12-30T16:11:01"/>
    <d v="1899-12-30T16:00:00"/>
    <n v="1"/>
    <d v="2017-04-08T00:00:00"/>
    <d v="2017-04-01T00:00:00"/>
    <d v="2017-04-08T00:00:00"/>
    <s v="Saturday"/>
    <d v="1899-12-30T16:52:28"/>
    <d v="1899-12-30T17:00:00"/>
    <s v="Round Trip"/>
  </r>
  <r>
    <n v="1570195"/>
    <s v="Non-RFID Card Member"/>
    <m/>
    <m/>
    <m/>
    <s v="UNITED STATES"/>
    <s v="Single Ride"/>
    <n v="114"/>
    <x v="8"/>
    <n v="43.038580000000003"/>
    <n v="-87.90934"/>
    <x v="54"/>
    <n v="43.060079999999999"/>
    <n v="-88.027349999999998"/>
    <n v="72"/>
    <n v="9"/>
    <n v="10.8"/>
    <n v="10.3"/>
    <n v="432"/>
    <n v="-1"/>
    <d v="2017-04-08T00:00:00"/>
    <d v="2017-04-01T00:00:00"/>
    <d v="2017-04-08T00:00:00"/>
    <s v="Saturday"/>
    <d v="1899-12-30T16:23:55"/>
    <d v="1899-12-30T16:00:00"/>
    <n v="1"/>
    <d v="2017-04-08T00:00:00"/>
    <d v="2017-04-01T00:00:00"/>
    <d v="2017-04-08T00:00:00"/>
    <s v="Saturday"/>
    <d v="1899-12-30T17:35:19"/>
    <d v="1899-12-30T18:00:00"/>
    <s v="One Way"/>
  </r>
  <r>
    <n v="1148136"/>
    <s v="Non-RFID Card Member"/>
    <m/>
    <m/>
    <n v="60612"/>
    <s v="UNITED STATES"/>
    <s v="Single Ride"/>
    <n v="11105"/>
    <x v="3"/>
    <n v="43.03519"/>
    <n v="-87.907390000000007"/>
    <x v="31"/>
    <n v="43.040154000000001"/>
    <n v="-87.932113000000001"/>
    <n v="23"/>
    <n v="3"/>
    <n v="3.5"/>
    <n v="3.3"/>
    <n v="138"/>
    <n v="-1"/>
    <d v="2017-04-08T00:00:00"/>
    <d v="2017-04-01T00:00:00"/>
    <d v="2017-04-08T00:00:00"/>
    <s v="Saturday"/>
    <d v="1899-12-30T16:32:10"/>
    <d v="1899-12-30T17:00:00"/>
    <n v="1"/>
    <d v="2017-04-08T00:00:00"/>
    <d v="2017-04-01T00:00:00"/>
    <d v="2017-04-08T00:00:00"/>
    <s v="Saturday"/>
    <d v="1899-12-30T16:55:00"/>
    <d v="1899-12-30T17:00:00"/>
    <s v="One Way"/>
  </r>
  <r>
    <n v="1570298"/>
    <s v="Non-RFID Card Member"/>
    <m/>
    <m/>
    <n v="53233"/>
    <s v="UNITED STATES"/>
    <s v="Single Ride"/>
    <n v="983"/>
    <x v="24"/>
    <n v="43.040154000000001"/>
    <n v="-87.932113000000001"/>
    <x v="31"/>
    <n v="43.040154000000001"/>
    <n v="-87.932113000000001"/>
    <n v="100"/>
    <n v="12"/>
    <n v="15"/>
    <n v="14.3"/>
    <n v="600"/>
    <n v="-1"/>
    <d v="2017-04-08T00:00:00"/>
    <d v="2017-04-01T00:00:00"/>
    <d v="2017-04-08T00:00:00"/>
    <s v="Saturday"/>
    <d v="1899-12-30T16:47:16"/>
    <d v="1899-12-30T17:00:00"/>
    <n v="1"/>
    <d v="2017-04-08T00:00:00"/>
    <d v="2017-04-01T00:00:00"/>
    <d v="2017-04-08T00:00:00"/>
    <s v="Saturday"/>
    <d v="1899-12-30T18:27:40"/>
    <d v="1899-12-30T18:00:00"/>
    <s v="Round Trip"/>
  </r>
  <r>
    <n v="1512123"/>
    <s v="Non-RFID Card Member"/>
    <m/>
    <m/>
    <n v="53204"/>
    <s v="UNITED STATES"/>
    <s v="Single Ride"/>
    <n v="5559"/>
    <x v="29"/>
    <n v="43.052549999999997"/>
    <n v="-87.909329999999997"/>
    <x v="40"/>
    <n v="43.05097"/>
    <n v="-87.906440000000003"/>
    <n v="32"/>
    <n v="3"/>
    <n v="4.8"/>
    <n v="4.5999999999999996"/>
    <n v="192"/>
    <n v="-1"/>
    <d v="2017-04-08T00:00:00"/>
    <d v="2017-04-01T00:00:00"/>
    <d v="2017-04-08T00:00:00"/>
    <s v="Saturday"/>
    <d v="1899-12-30T16:49:48"/>
    <d v="1899-12-30T17:00:00"/>
    <n v="1"/>
    <d v="2017-04-08T00:00:00"/>
    <d v="2017-04-01T00:00:00"/>
    <d v="2017-04-08T00:00:00"/>
    <s v="Saturday"/>
    <d v="1899-12-30T17:21:40"/>
    <d v="1899-12-30T17:00:00"/>
    <s v="One Way"/>
  </r>
  <r>
    <n v="1437431"/>
    <s v="Non-RFID Card Member"/>
    <m/>
    <m/>
    <n v="63131"/>
    <s v="UNITED STATES"/>
    <s v="Single Ride"/>
    <n v="5505"/>
    <x v="37"/>
    <n v="43.036900000000003"/>
    <n v="-87.89667"/>
    <x v="31"/>
    <n v="43.040154000000001"/>
    <n v="-87.932113000000001"/>
    <n v="20"/>
    <n v="3"/>
    <n v="3"/>
    <n v="2.9"/>
    <n v="120"/>
    <n v="-1"/>
    <d v="2017-04-08T00:00:00"/>
    <d v="2017-04-01T00:00:00"/>
    <d v="2017-04-08T00:00:00"/>
    <s v="Saturday"/>
    <d v="1899-12-30T16:50:59"/>
    <d v="1899-12-30T17:00:00"/>
    <n v="1"/>
    <d v="2017-04-08T00:00:00"/>
    <d v="2017-04-01T00:00:00"/>
    <d v="2017-04-08T00:00:00"/>
    <s v="Saturday"/>
    <d v="1899-12-30T17:10:44"/>
    <d v="1899-12-30T17:00:00"/>
    <s v="One Way"/>
  </r>
  <r>
    <n v="1231206"/>
    <s v="Non-RFID Card Member"/>
    <m/>
    <m/>
    <n v="7059"/>
    <s v="UNITED STATES"/>
    <s v="Single Ride"/>
    <n v="188"/>
    <x v="24"/>
    <n v="43.040154000000001"/>
    <n v="-87.932113000000001"/>
    <x v="6"/>
    <n v="43.03519"/>
    <n v="-87.907390000000007"/>
    <n v="16"/>
    <n v="3"/>
    <n v="2.4"/>
    <n v="2.2999999999999998"/>
    <n v="96"/>
    <n v="-1"/>
    <d v="2017-04-08T00:00:00"/>
    <d v="2017-04-01T00:00:00"/>
    <d v="2017-04-08T00:00:00"/>
    <s v="Saturday"/>
    <d v="1899-12-30T17:00:25"/>
    <d v="1899-12-30T17:00:00"/>
    <n v="1"/>
    <d v="2017-04-08T00:00:00"/>
    <d v="2017-04-01T00:00:00"/>
    <d v="2017-04-08T00:00:00"/>
    <s v="Saturday"/>
    <d v="1899-12-30T17:16:24"/>
    <d v="1899-12-30T17:00:00"/>
    <s v="One Way"/>
  </r>
  <r>
    <n v="1570480"/>
    <s v="Non-RFID Card Member"/>
    <m/>
    <m/>
    <n v="53045"/>
    <s v="UNITED STATES"/>
    <s v="Single Ride"/>
    <n v="5571"/>
    <x v="42"/>
    <n v="43.060079999999999"/>
    <n v="-88.027349999999998"/>
    <x v="54"/>
    <n v="43.060079999999999"/>
    <n v="-88.027349999999998"/>
    <n v="43"/>
    <n v="6"/>
    <n v="6.5"/>
    <n v="6.1"/>
    <n v="258"/>
    <n v="-1"/>
    <d v="2017-04-08T00:00:00"/>
    <d v="2017-04-01T00:00:00"/>
    <d v="2017-04-08T00:00:00"/>
    <s v="Saturday"/>
    <d v="1899-12-30T17:33:44"/>
    <d v="1899-12-30T18:00:00"/>
    <n v="1"/>
    <d v="2017-04-08T00:00:00"/>
    <d v="2017-04-01T00:00:00"/>
    <d v="2017-04-08T00:00:00"/>
    <s v="Saturday"/>
    <d v="1899-12-30T18:16:44"/>
    <d v="1899-12-30T18:00:00"/>
    <s v="Round Trip"/>
  </r>
  <r>
    <n v="1427860"/>
    <s v="Non-RFID Card Member"/>
    <m/>
    <m/>
    <n v="36875"/>
    <s v="UNITED STATES"/>
    <s v="Single Ride"/>
    <n v="11103"/>
    <x v="33"/>
    <n v="43.004728999999998"/>
    <n v="-87.905463999999995"/>
    <x v="43"/>
    <n v="43.031480000000002"/>
    <n v="-87.908169999999998"/>
    <n v="13"/>
    <n v="3"/>
    <n v="2"/>
    <n v="1.9"/>
    <n v="78"/>
    <n v="-1"/>
    <d v="2017-04-08T00:00:00"/>
    <d v="2017-04-01T00:00:00"/>
    <d v="2017-04-08T00:00:00"/>
    <s v="Saturday"/>
    <d v="1899-12-30T17:40:27"/>
    <d v="1899-12-30T18:00:00"/>
    <n v="1"/>
    <d v="2017-04-08T00:00:00"/>
    <d v="2017-04-01T00:00:00"/>
    <d v="2017-04-08T00:00:00"/>
    <s v="Saturday"/>
    <d v="1899-12-30T17:53:19"/>
    <d v="1899-12-30T18:00:00"/>
    <s v="One Way"/>
  </r>
  <r>
    <n v="1570512"/>
    <s v="Non-RFID Card Member"/>
    <m/>
    <m/>
    <n v="60617"/>
    <s v="UNITED STATES"/>
    <s v="Single Ride"/>
    <n v="11112"/>
    <x v="37"/>
    <n v="43.036900000000003"/>
    <n v="-87.89667"/>
    <x v="12"/>
    <n v="43.036900000000003"/>
    <n v="-87.89667"/>
    <n v="24"/>
    <n v="3"/>
    <n v="3.6"/>
    <n v="3.4"/>
    <n v="144"/>
    <n v="-1"/>
    <d v="2017-04-08T00:00:00"/>
    <d v="2017-04-01T00:00:00"/>
    <d v="2017-04-08T00:00:00"/>
    <s v="Saturday"/>
    <d v="1899-12-30T17:42:28"/>
    <d v="1899-12-30T18:00:00"/>
    <n v="1"/>
    <d v="2017-04-08T00:00:00"/>
    <d v="2017-04-01T00:00:00"/>
    <d v="2017-04-08T00:00:00"/>
    <s v="Saturday"/>
    <d v="1899-12-30T18:06:35"/>
    <d v="1899-12-30T18:00:00"/>
    <s v="Round Trip"/>
  </r>
  <r>
    <n v="1570534"/>
    <s v="Non-RFID Card Member"/>
    <m/>
    <m/>
    <n v="46628"/>
    <s v="UNITED STATES"/>
    <s v="Single Ride"/>
    <n v="291"/>
    <x v="25"/>
    <n v="43.058010000000003"/>
    <n v="-87.877300000000005"/>
    <x v="22"/>
    <n v="43.058010000000003"/>
    <n v="-87.877300000000005"/>
    <n v="31"/>
    <n v="3"/>
    <n v="4.7"/>
    <n v="4.4000000000000004"/>
    <n v="186"/>
    <n v="-1"/>
    <d v="2017-04-08T00:00:00"/>
    <d v="2017-04-01T00:00:00"/>
    <d v="2017-04-08T00:00:00"/>
    <s v="Saturday"/>
    <d v="1899-12-30T17:47:31"/>
    <d v="1899-12-30T18:00:00"/>
    <n v="1"/>
    <d v="2017-04-08T00:00:00"/>
    <d v="2017-04-01T00:00:00"/>
    <d v="2017-04-08T00:00:00"/>
    <s v="Saturday"/>
    <d v="1899-12-30T18:18:12"/>
    <d v="1899-12-30T18:00:00"/>
    <s v="Round Trip"/>
  </r>
  <r>
    <n v="1570614"/>
    <s v="Non-RFID Card Member"/>
    <m/>
    <m/>
    <m/>
    <s v="UNITED STATES"/>
    <s v="Single Ride"/>
    <n v="44"/>
    <x v="0"/>
    <n v="43.042490000000001"/>
    <n v="-87.909959999999998"/>
    <x v="4"/>
    <n v="43.042490000000001"/>
    <n v="-87.909959999999998"/>
    <n v="51"/>
    <n v="6"/>
    <n v="7.7"/>
    <n v="7.3"/>
    <n v="306"/>
    <n v="-1"/>
    <d v="2017-04-08T00:00:00"/>
    <d v="2017-04-01T00:00:00"/>
    <d v="2017-04-08T00:00:00"/>
    <s v="Saturday"/>
    <d v="1899-12-30T18:05:44"/>
    <d v="1899-12-30T18:00:00"/>
    <n v="1"/>
    <d v="2017-04-08T00:00:00"/>
    <d v="2017-04-01T00:00:00"/>
    <d v="2017-04-08T00:00:00"/>
    <s v="Saturday"/>
    <d v="1899-12-30T18:56:36"/>
    <d v="1899-12-30T19:00:00"/>
    <s v="Round Trip"/>
  </r>
  <r>
    <n v="1570620"/>
    <s v="Non-RFID Card Member"/>
    <m/>
    <m/>
    <n v="53224"/>
    <s v="UNITED STATES"/>
    <s v="Single Ride"/>
    <n v="146"/>
    <x v="0"/>
    <n v="43.042490000000001"/>
    <n v="-87.909959999999998"/>
    <x v="4"/>
    <n v="43.042490000000001"/>
    <n v="-87.909959999999998"/>
    <n v="48"/>
    <n v="6"/>
    <n v="7.2"/>
    <n v="6.8"/>
    <n v="288"/>
    <n v="-1"/>
    <d v="2017-04-08T00:00:00"/>
    <d v="2017-04-01T00:00:00"/>
    <d v="2017-04-08T00:00:00"/>
    <s v="Saturday"/>
    <d v="1899-12-30T18:08:54"/>
    <d v="1899-12-30T18:00:00"/>
    <n v="1"/>
    <d v="2017-04-08T00:00:00"/>
    <d v="2017-04-01T00:00:00"/>
    <d v="2017-04-08T00:00:00"/>
    <s v="Saturday"/>
    <d v="1899-12-30T18:56:01"/>
    <d v="1899-12-30T19:00:00"/>
    <s v="Round Trip"/>
  </r>
  <r>
    <n v="1570827"/>
    <s v="Non-RFID Card Member"/>
    <m/>
    <m/>
    <n v="53220"/>
    <s v="UNITED STATES"/>
    <s v="Single Ride"/>
    <n v="5560"/>
    <x v="37"/>
    <n v="43.036900000000003"/>
    <n v="-87.89667"/>
    <x v="12"/>
    <n v="43.036900000000003"/>
    <n v="-87.89667"/>
    <n v="48"/>
    <n v="6"/>
    <n v="7.2"/>
    <n v="6.8"/>
    <n v="288"/>
    <n v="-1"/>
    <d v="2017-04-08T00:00:00"/>
    <d v="2017-04-01T00:00:00"/>
    <d v="2017-04-08T00:00:00"/>
    <s v="Saturday"/>
    <d v="1899-12-30T19:10:03"/>
    <d v="1899-12-30T19:00:00"/>
    <n v="1"/>
    <d v="2017-04-08T00:00:00"/>
    <d v="2017-04-01T00:00:00"/>
    <d v="2017-04-08T00:00:00"/>
    <s v="Saturday"/>
    <d v="1899-12-30T19:58:45"/>
    <d v="1899-12-30T20:00:00"/>
    <s v="Round Trip"/>
  </r>
  <r>
    <n v="1569325"/>
    <s v="Non-RFID Card Member"/>
    <m/>
    <m/>
    <n v="55013"/>
    <s v="UNITED STATES"/>
    <s v="Single Ride"/>
    <n v="3"/>
    <x v="3"/>
    <n v="43.03519"/>
    <n v="-87.907390000000007"/>
    <x v="4"/>
    <n v="43.042490000000001"/>
    <n v="-87.909959999999998"/>
    <n v="7"/>
    <n v="3"/>
    <n v="1.1000000000000001"/>
    <n v="1"/>
    <n v="42"/>
    <n v="-1"/>
    <d v="2017-04-08T00:00:00"/>
    <d v="2017-04-01T00:00:00"/>
    <d v="2017-04-08T00:00:00"/>
    <s v="Saturday"/>
    <d v="1899-12-30T19:13:45"/>
    <d v="1899-12-30T19:00:00"/>
    <n v="1"/>
    <d v="2017-04-08T00:00:00"/>
    <d v="2017-04-01T00:00:00"/>
    <d v="2017-04-08T00:00:00"/>
    <s v="Saturday"/>
    <d v="1899-12-30T19:20:57"/>
    <d v="1899-12-30T19:00:00"/>
    <s v="One Way"/>
  </r>
  <r>
    <n v="1567658"/>
    <s v="Non-RFID Card Member"/>
    <m/>
    <m/>
    <n v="53214"/>
    <s v="UNITED STATES"/>
    <s v="Single Ride"/>
    <n v="11075"/>
    <x v="2"/>
    <n v="43.03886"/>
    <n v="-87.902720000000002"/>
    <x v="1"/>
    <n v="43.03886"/>
    <n v="-87.902720000000002"/>
    <n v="146"/>
    <n v="15"/>
    <n v="18"/>
    <n v="17.100000000000001"/>
    <n v="720"/>
    <n v="-1"/>
    <d v="2017-04-08T00:00:00"/>
    <d v="2017-04-01T00:00:00"/>
    <d v="2017-04-08T00:00:00"/>
    <s v="Saturday"/>
    <d v="1899-12-30T22:22:32"/>
    <d v="1899-12-30T22:00:00"/>
    <n v="1"/>
    <d v="2017-04-09T00:00:00"/>
    <d v="2017-04-01T00:00:00"/>
    <d v="2017-04-09T00:00:00"/>
    <s v="Sunday"/>
    <d v="1899-12-30T00:48:36"/>
    <d v="1899-12-30T01:00:00"/>
    <s v="Round Trip"/>
  </r>
  <r>
    <n v="1571310"/>
    <s v="Non-RFID Card Member"/>
    <m/>
    <m/>
    <n v="53202"/>
    <s v="UNITED STATES"/>
    <s v="Single Ride"/>
    <n v="11056"/>
    <x v="29"/>
    <n v="43.052549999999997"/>
    <n v="-87.909329999999997"/>
    <x v="29"/>
    <n v="43.06033"/>
    <n v="-87.89546"/>
    <n v="10"/>
    <n v="3"/>
    <n v="1.5"/>
    <n v="1.4"/>
    <n v="60"/>
    <n v="-1"/>
    <d v="2017-04-09T00:00:00"/>
    <d v="2017-04-01T00:00:00"/>
    <d v="2017-04-09T00:00:00"/>
    <s v="Sunday"/>
    <d v="1899-12-30T00:12:20"/>
    <d v="1899-12-30T00:00:00"/>
    <n v="1"/>
    <d v="2017-04-09T00:00:00"/>
    <d v="2017-04-01T00:00:00"/>
    <d v="2017-04-09T00:00:00"/>
    <s v="Sunday"/>
    <d v="1899-12-30T00:22:11"/>
    <d v="1899-12-30T00:00:00"/>
    <s v="One Way"/>
  </r>
  <r>
    <n v="1571347"/>
    <s v="Non-RFID Card Member"/>
    <m/>
    <m/>
    <n v="53072"/>
    <s v="UNITED STATES"/>
    <s v="Single Ride"/>
    <n v="128"/>
    <x v="38"/>
    <n v="43.058619999999998"/>
    <n v="-87.885319999999993"/>
    <x v="50"/>
    <n v="43.05847"/>
    <n v="-87.898079999999993"/>
    <n v="41"/>
    <n v="6"/>
    <n v="6.2"/>
    <n v="5.8"/>
    <n v="246"/>
    <n v="-1"/>
    <d v="2017-04-09T00:00:00"/>
    <d v="2017-04-01T00:00:00"/>
    <d v="2017-04-09T00:00:00"/>
    <s v="Sunday"/>
    <d v="1899-12-30T02:27:32"/>
    <d v="1899-12-30T02:00:00"/>
    <n v="1"/>
    <d v="2017-04-09T00:00:00"/>
    <d v="2017-04-01T00:00:00"/>
    <d v="2017-04-09T00:00:00"/>
    <s v="Sunday"/>
    <d v="1899-12-30T03:08:49"/>
    <d v="1899-12-30T03:00:00"/>
    <s v="One Way"/>
  </r>
  <r>
    <n v="1146909"/>
    <s v="Non-RFID Card Member"/>
    <m/>
    <m/>
    <n v="60646"/>
    <s v="UNITED STATES"/>
    <s v="Single Ride"/>
    <n v="5444"/>
    <x v="48"/>
    <n v="43.060155999999999"/>
    <n v="-87.881258000000003"/>
    <x v="19"/>
    <n v="43.040349999999997"/>
    <n v="-87.920760000000001"/>
    <n v="28"/>
    <n v="3"/>
    <n v="4.2"/>
    <n v="4"/>
    <n v="168"/>
    <n v="-1"/>
    <d v="2017-04-09T00:00:00"/>
    <d v="2017-04-01T00:00:00"/>
    <d v="2017-04-09T00:00:00"/>
    <s v="Sunday"/>
    <d v="1899-12-30T03:31:25"/>
    <d v="1899-12-30T04:00:00"/>
    <n v="1"/>
    <d v="2017-04-09T00:00:00"/>
    <d v="2017-04-01T00:00:00"/>
    <d v="2017-04-09T00:00:00"/>
    <s v="Sunday"/>
    <d v="1899-12-30T03:59:01"/>
    <d v="1899-12-30T04:00:00"/>
    <s v="One Way"/>
  </r>
  <r>
    <n v="1571360"/>
    <s v="Non-RFID Card Member"/>
    <m/>
    <m/>
    <n v="53221"/>
    <s v="UNITED STATES"/>
    <s v="Single Ride"/>
    <n v="5446"/>
    <x v="53"/>
    <n v="43.074655999999997"/>
    <n v="-87.889011999999994"/>
    <x v="55"/>
    <n v="43.074655999999997"/>
    <n v="-87.889011999999994"/>
    <n v="22"/>
    <n v="3"/>
    <n v="3.3"/>
    <n v="3.1"/>
    <n v="132"/>
    <n v="-1"/>
    <d v="2017-04-09T00:00:00"/>
    <d v="2017-04-01T00:00:00"/>
    <d v="2017-04-09T00:00:00"/>
    <s v="Sunday"/>
    <d v="1899-12-30T04:15:29"/>
    <d v="1899-12-30T04:00:00"/>
    <n v="1"/>
    <d v="2017-04-09T00:00:00"/>
    <d v="2017-04-01T00:00:00"/>
    <d v="2017-04-09T00:00:00"/>
    <s v="Sunday"/>
    <d v="1899-12-30T04:37:50"/>
    <d v="1899-12-30T05:00:00"/>
    <s v="Round Trip"/>
  </r>
  <r>
    <n v="1238894"/>
    <s v="Non-RFID Card Member"/>
    <m/>
    <m/>
    <n v="53233"/>
    <s v="UNITED STATES"/>
    <s v="Single Ride"/>
    <n v="11114"/>
    <x v="37"/>
    <n v="43.036900000000003"/>
    <n v="-87.89667"/>
    <x v="31"/>
    <n v="43.040154000000001"/>
    <n v="-87.932113000000001"/>
    <n v="23"/>
    <n v="3"/>
    <n v="3.5"/>
    <n v="3.3"/>
    <n v="138"/>
    <n v="-1"/>
    <d v="2017-04-09T00:00:00"/>
    <d v="2017-04-01T00:00:00"/>
    <d v="2017-04-09T00:00:00"/>
    <s v="Sunday"/>
    <d v="1899-12-30T07:07:51"/>
    <d v="1899-12-30T07:00:00"/>
    <n v="1"/>
    <d v="2017-04-09T00:00:00"/>
    <d v="2017-04-01T00:00:00"/>
    <d v="2017-04-09T00:00:00"/>
    <s v="Sunday"/>
    <d v="1899-12-30T07:30:08"/>
    <d v="1899-12-30T08:00:00"/>
    <s v="One Way"/>
  </r>
  <r>
    <n v="1571376"/>
    <s v="Non-RFID Card Member"/>
    <m/>
    <m/>
    <n v="53227"/>
    <s v="UNITED STATES"/>
    <s v="Single Ride"/>
    <n v="5552"/>
    <x v="37"/>
    <n v="43.036900000000003"/>
    <n v="-87.89667"/>
    <x v="12"/>
    <n v="43.036900000000003"/>
    <n v="-87.89667"/>
    <n v="27"/>
    <n v="3"/>
    <n v="4.0999999999999996"/>
    <n v="3.8"/>
    <n v="162"/>
    <n v="-1"/>
    <d v="2017-04-09T00:00:00"/>
    <d v="2017-04-01T00:00:00"/>
    <d v="2017-04-09T00:00:00"/>
    <s v="Sunday"/>
    <d v="1899-12-30T07:17:49"/>
    <d v="1899-12-30T07:00:00"/>
    <n v="1"/>
    <d v="2017-04-09T00:00:00"/>
    <d v="2017-04-01T00:00:00"/>
    <d v="2017-04-09T00:00:00"/>
    <s v="Sunday"/>
    <d v="1899-12-30T07:44:37"/>
    <d v="1899-12-30T08:00:00"/>
    <s v="Round Trip"/>
  </r>
  <r>
    <n v="1571619"/>
    <s v="Non-RFID Card Member"/>
    <m/>
    <m/>
    <n v="92014"/>
    <s v="UNITED STATES"/>
    <s v="Single Ride"/>
    <n v="168"/>
    <x v="18"/>
    <n v="43.048609999999996"/>
    <n v="-88.008480000000006"/>
    <x v="11"/>
    <n v="43.052460000000004"/>
    <n v="-87.891000000000005"/>
    <n v="62"/>
    <n v="6"/>
    <n v="9.3000000000000007"/>
    <n v="8.8000000000000007"/>
    <n v="372"/>
    <n v="-1"/>
    <d v="2017-04-09T00:00:00"/>
    <d v="2017-04-01T00:00:00"/>
    <d v="2017-04-09T00:00:00"/>
    <s v="Sunday"/>
    <d v="1899-12-30T10:55:10"/>
    <d v="1899-12-30T11:00:00"/>
    <n v="1"/>
    <d v="2017-04-09T00:00:00"/>
    <d v="2017-04-01T00:00:00"/>
    <d v="2017-04-09T00:00:00"/>
    <s v="Sunday"/>
    <d v="1899-12-30T11:57:03"/>
    <d v="1899-12-30T12:00:00"/>
    <s v="One Way"/>
  </r>
  <r>
    <n v="1570538"/>
    <s v="Non-RFID Card Member"/>
    <m/>
    <m/>
    <n v="96765"/>
    <s v="UNITED STATES"/>
    <s v="Single Ride"/>
    <n v="5587"/>
    <x v="16"/>
    <n v="43.03913"/>
    <n v="-87.916150000000002"/>
    <x v="6"/>
    <n v="43.03519"/>
    <n v="-87.907390000000007"/>
    <n v="14"/>
    <n v="3"/>
    <n v="2.1"/>
    <n v="2"/>
    <n v="84"/>
    <n v="-1"/>
    <d v="2017-04-09T00:00:00"/>
    <d v="2017-04-01T00:00:00"/>
    <d v="2017-04-09T00:00:00"/>
    <s v="Sunday"/>
    <d v="1899-12-30T11:08:31"/>
    <d v="1899-12-30T11:00:00"/>
    <n v="1"/>
    <d v="2017-04-09T00:00:00"/>
    <d v="2017-04-01T00:00:00"/>
    <d v="2017-04-09T00:00:00"/>
    <s v="Sunday"/>
    <d v="1899-12-30T11:22:11"/>
    <d v="1899-12-30T11:00:00"/>
    <s v="One Way"/>
  </r>
  <r>
    <n v="1570526"/>
    <s v="Non-RFID Card Member"/>
    <m/>
    <m/>
    <n v="37803"/>
    <s v="UNITED STATES"/>
    <s v="Single Ride"/>
    <n v="204"/>
    <x v="16"/>
    <n v="43.03913"/>
    <n v="-87.916150000000002"/>
    <x v="6"/>
    <n v="43.03519"/>
    <n v="-87.907390000000007"/>
    <n v="11"/>
    <n v="3"/>
    <n v="1.7"/>
    <n v="1.6"/>
    <n v="66"/>
    <n v="-1"/>
    <d v="2017-04-09T00:00:00"/>
    <d v="2017-04-01T00:00:00"/>
    <d v="2017-04-09T00:00:00"/>
    <s v="Sunday"/>
    <d v="1899-12-30T11:11:16"/>
    <d v="1899-12-30T11:00:00"/>
    <n v="1"/>
    <d v="2017-04-09T00:00:00"/>
    <d v="2017-04-01T00:00:00"/>
    <d v="2017-04-09T00:00:00"/>
    <s v="Sunday"/>
    <d v="1899-12-30T11:22:10"/>
    <d v="1899-12-30T11:00:00"/>
    <s v="One Way"/>
  </r>
  <r>
    <n v="1571691"/>
    <s v="Non-RFID Card Member"/>
    <m/>
    <m/>
    <n v="60025"/>
    <s v="UNITED STATES"/>
    <s v="Single Ride"/>
    <n v="11162"/>
    <x v="15"/>
    <n v="43.054830000000003"/>
    <n v="-87.91874"/>
    <x v="14"/>
    <n v="43.05536"/>
    <n v="-87.90504"/>
    <n v="25"/>
    <n v="3"/>
    <n v="3.8"/>
    <n v="3.6"/>
    <n v="150"/>
    <n v="-1"/>
    <d v="2017-04-09T00:00:00"/>
    <d v="2017-04-01T00:00:00"/>
    <d v="2017-04-09T00:00:00"/>
    <s v="Sunday"/>
    <d v="1899-12-30T11:20:36"/>
    <d v="1899-12-30T11:00:00"/>
    <n v="1"/>
    <d v="2017-04-09T00:00:00"/>
    <d v="2017-04-01T00:00:00"/>
    <d v="2017-04-09T00:00:00"/>
    <s v="Sunday"/>
    <d v="1899-12-30T11:45:22"/>
    <d v="1899-12-30T12:00:00"/>
    <s v="One Way"/>
  </r>
  <r>
    <n v="1571729"/>
    <s v="Non-RFID Card Member"/>
    <m/>
    <m/>
    <n v="53202"/>
    <s v="UNITED STATES"/>
    <s v="Single Ride"/>
    <n v="11086"/>
    <x v="43"/>
    <n v="43.05847"/>
    <n v="-87.898079999999993"/>
    <x v="6"/>
    <n v="43.03519"/>
    <n v="-87.907390000000007"/>
    <n v="65"/>
    <n v="9"/>
    <n v="9.8000000000000007"/>
    <n v="9.3000000000000007"/>
    <n v="390"/>
    <n v="-1"/>
    <d v="2017-04-09T00:00:00"/>
    <d v="2017-04-01T00:00:00"/>
    <d v="2017-04-09T00:00:00"/>
    <s v="Sunday"/>
    <d v="1899-12-30T11:30:46"/>
    <d v="1899-12-30T12:00:00"/>
    <n v="1"/>
    <d v="2017-04-09T00:00:00"/>
    <d v="2017-04-01T00:00:00"/>
    <d v="2017-04-09T00:00:00"/>
    <s v="Sunday"/>
    <d v="1899-12-30T12:35:29"/>
    <d v="1899-12-30T13:00:00"/>
    <s v="One Way"/>
  </r>
  <r>
    <n v="1571786"/>
    <s v="Non-RFID Card Member"/>
    <m/>
    <m/>
    <n v="48661"/>
    <s v="UNITED STATES"/>
    <s v="Single Ride"/>
    <n v="5567"/>
    <x v="37"/>
    <n v="43.036900000000003"/>
    <n v="-87.89667"/>
    <x v="12"/>
    <n v="43.036900000000003"/>
    <n v="-87.89667"/>
    <n v="54"/>
    <n v="6"/>
    <n v="8.1"/>
    <n v="7.7"/>
    <n v="324"/>
    <n v="-1"/>
    <d v="2017-04-09T00:00:00"/>
    <d v="2017-04-01T00:00:00"/>
    <d v="2017-04-09T00:00:00"/>
    <s v="Sunday"/>
    <d v="1899-12-30T11:47:45"/>
    <d v="1899-12-30T12:00:00"/>
    <n v="1"/>
    <d v="2017-04-09T00:00:00"/>
    <d v="2017-04-01T00:00:00"/>
    <d v="2017-04-09T00:00:00"/>
    <s v="Sunday"/>
    <d v="1899-12-30T12:41:36"/>
    <d v="1899-12-30T13:00:00"/>
    <s v="Round Trip"/>
  </r>
  <r>
    <n v="1571796"/>
    <s v="Non-RFID Card Member"/>
    <m/>
    <m/>
    <n v="53211"/>
    <s v="UNITED STATES"/>
    <s v="Single Ride"/>
    <n v="5506"/>
    <x v="28"/>
    <n v="43.063749000000001"/>
    <n v="-87.887962999999999"/>
    <x v="30"/>
    <n v="43.004728999999998"/>
    <n v="-87.905463999999995"/>
    <n v="48"/>
    <n v="6"/>
    <n v="7.2"/>
    <n v="6.8"/>
    <n v="288"/>
    <n v="-1"/>
    <d v="2017-04-09T00:00:00"/>
    <d v="2017-04-01T00:00:00"/>
    <d v="2017-04-09T00:00:00"/>
    <s v="Sunday"/>
    <d v="1899-12-30T11:49:41"/>
    <d v="1899-12-30T12:00:00"/>
    <n v="1"/>
    <d v="2017-04-09T00:00:00"/>
    <d v="2017-04-01T00:00:00"/>
    <d v="2017-04-09T00:00:00"/>
    <s v="Sunday"/>
    <d v="1899-12-30T12:37:58"/>
    <d v="1899-12-30T13:00:00"/>
    <s v="One Way"/>
  </r>
  <r>
    <n v="1383604"/>
    <s v="Non-RFID Card Member"/>
    <m/>
    <m/>
    <n v="64114"/>
    <s v="UNITED STATES"/>
    <s v="Single Ride"/>
    <n v="5554"/>
    <x v="13"/>
    <n v="43.038649999999997"/>
    <n v="-87.921930000000003"/>
    <x v="38"/>
    <n v="43.069021999999997"/>
    <n v="-87.887940999999998"/>
    <n v="50"/>
    <n v="6"/>
    <n v="7.5"/>
    <n v="7.1"/>
    <n v="300"/>
    <n v="-1"/>
    <d v="2017-04-09T00:00:00"/>
    <d v="2017-04-01T00:00:00"/>
    <d v="2017-04-09T00:00:00"/>
    <s v="Sunday"/>
    <d v="1899-12-30T11:49:45"/>
    <d v="1899-12-30T12:00:00"/>
    <n v="1"/>
    <d v="2017-04-09T00:00:00"/>
    <d v="2017-04-01T00:00:00"/>
    <d v="2017-04-09T00:00:00"/>
    <s v="Sunday"/>
    <d v="1899-12-30T12:39:30"/>
    <d v="1899-12-30T13:00:00"/>
    <s v="One Way"/>
  </r>
  <r>
    <n v="1571799"/>
    <s v="Non-RFID Card Member"/>
    <m/>
    <m/>
    <n v="60061"/>
    <s v="UNITED STATES"/>
    <s v="Single Ride"/>
    <n v="5438"/>
    <x v="13"/>
    <n v="43.038649999999997"/>
    <n v="-87.921930000000003"/>
    <x v="38"/>
    <n v="43.069021999999997"/>
    <n v="-87.887940999999998"/>
    <n v="48"/>
    <n v="6"/>
    <n v="7.2"/>
    <n v="6.8"/>
    <n v="288"/>
    <n v="-1"/>
    <d v="2017-04-09T00:00:00"/>
    <d v="2017-04-01T00:00:00"/>
    <d v="2017-04-09T00:00:00"/>
    <s v="Sunday"/>
    <d v="1899-12-30T11:50:53"/>
    <d v="1899-12-30T12:00:00"/>
    <n v="1"/>
    <d v="2017-04-09T00:00:00"/>
    <d v="2017-04-01T00:00:00"/>
    <d v="2017-04-09T00:00:00"/>
    <s v="Sunday"/>
    <d v="1899-12-30T12:38:59"/>
    <d v="1899-12-30T13:00:00"/>
    <s v="One Way"/>
  </r>
  <r>
    <n v="1571930"/>
    <s v="Non-RFID Card Member"/>
    <m/>
    <m/>
    <n v="30326"/>
    <s v="UNITED STATES"/>
    <s v="Single Ride"/>
    <n v="32"/>
    <x v="8"/>
    <n v="43.038580000000003"/>
    <n v="-87.90934"/>
    <x v="7"/>
    <n v="43.038580000000003"/>
    <n v="-87.90934"/>
    <n v="64"/>
    <n v="6"/>
    <n v="9.6"/>
    <n v="9.1"/>
    <n v="384"/>
    <n v="-1"/>
    <d v="2017-04-09T00:00:00"/>
    <d v="2017-04-01T00:00:00"/>
    <d v="2017-04-09T00:00:00"/>
    <s v="Sunday"/>
    <d v="1899-12-30T12:26:15"/>
    <d v="1899-12-30T12:00:00"/>
    <n v="1"/>
    <d v="2017-04-09T00:00:00"/>
    <d v="2017-04-01T00:00:00"/>
    <d v="2017-04-09T00:00:00"/>
    <s v="Sunday"/>
    <d v="1899-12-30T13:30:56"/>
    <d v="1899-12-30T14:00:00"/>
    <s v="Round Trip"/>
  </r>
  <r>
    <n v="1570526"/>
    <s v="Non-RFID Card Member"/>
    <m/>
    <m/>
    <n v="37803"/>
    <s v="UNITED STATES"/>
    <s v="Single Ride"/>
    <n v="5713"/>
    <x v="3"/>
    <n v="43.03519"/>
    <n v="-87.907390000000007"/>
    <x v="3"/>
    <n v="43.03913"/>
    <n v="-87.916150000000002"/>
    <n v="14"/>
    <n v="3"/>
    <n v="2.1"/>
    <n v="2"/>
    <n v="84"/>
    <n v="-1"/>
    <d v="2017-04-09T00:00:00"/>
    <d v="2017-04-01T00:00:00"/>
    <d v="2017-04-09T00:00:00"/>
    <s v="Sunday"/>
    <d v="1899-12-30T12:30:35"/>
    <d v="1899-12-30T13:00:00"/>
    <n v="1"/>
    <d v="2017-04-09T00:00:00"/>
    <d v="2017-04-01T00:00:00"/>
    <d v="2017-04-09T00:00:00"/>
    <s v="Sunday"/>
    <d v="1899-12-30T12:44:31"/>
    <d v="1899-12-30T13:00:00"/>
    <s v="One Way"/>
  </r>
  <r>
    <n v="1571958"/>
    <s v="Non-RFID Card Member"/>
    <m/>
    <m/>
    <n v="52101"/>
    <s v="UNITED STATES"/>
    <s v="Single Ride"/>
    <n v="5562"/>
    <x v="30"/>
    <n v="43.045712999999999"/>
    <n v="-87.899756999999994"/>
    <x v="28"/>
    <n v="43.045712999999999"/>
    <n v="-87.899756999999994"/>
    <n v="64"/>
    <n v="6"/>
    <n v="9.6"/>
    <n v="9.1"/>
    <n v="384"/>
    <n v="-1"/>
    <d v="2017-04-09T00:00:00"/>
    <d v="2017-04-01T00:00:00"/>
    <d v="2017-04-09T00:00:00"/>
    <s v="Sunday"/>
    <d v="1899-12-30T12:30:39"/>
    <d v="1899-12-30T13:00:00"/>
    <n v="1"/>
    <d v="2017-04-09T00:00:00"/>
    <d v="2017-04-01T00:00:00"/>
    <d v="2017-04-09T00:00:00"/>
    <s v="Sunday"/>
    <d v="1899-12-30T13:34:15"/>
    <d v="1899-12-30T14:00:00"/>
    <s v="Round Trip"/>
  </r>
  <r>
    <n v="1571959"/>
    <s v="Non-RFID Card Member"/>
    <m/>
    <m/>
    <n v="53208"/>
    <s v="UNITED STATES"/>
    <s v="Single Ride"/>
    <n v="11121"/>
    <x v="18"/>
    <n v="43.048609999999996"/>
    <n v="-88.008480000000006"/>
    <x v="32"/>
    <n v="43.048609999999996"/>
    <n v="-88.008480000000006"/>
    <n v="34"/>
    <n v="3"/>
    <n v="5.0999999999999996"/>
    <n v="4.8"/>
    <n v="204"/>
    <n v="-1"/>
    <d v="2017-04-09T00:00:00"/>
    <d v="2017-04-01T00:00:00"/>
    <d v="2017-04-09T00:00:00"/>
    <s v="Sunday"/>
    <d v="1899-12-30T12:31:24"/>
    <d v="1899-12-30T13:00:00"/>
    <n v="1"/>
    <d v="2017-04-09T00:00:00"/>
    <d v="2017-04-01T00:00:00"/>
    <d v="2017-04-09T00:00:00"/>
    <s v="Sunday"/>
    <d v="1899-12-30T13:05:24"/>
    <d v="1899-12-30T13:00:00"/>
    <s v="Round Trip"/>
  </r>
  <r>
    <n v="1571979"/>
    <s v="Non-RFID Card Member"/>
    <m/>
    <m/>
    <n v="53189"/>
    <s v="UNITED STATES"/>
    <s v="Single Ride"/>
    <n v="42"/>
    <x v="12"/>
    <n v="43.052460000000004"/>
    <n v="-87.891000000000005"/>
    <x v="11"/>
    <n v="43.052460000000004"/>
    <n v="-87.891000000000005"/>
    <n v="149"/>
    <n v="15"/>
    <n v="18"/>
    <n v="17.100000000000001"/>
    <n v="720"/>
    <n v="-1"/>
    <d v="2017-04-09T00:00:00"/>
    <d v="2017-04-01T00:00:00"/>
    <d v="2017-04-09T00:00:00"/>
    <s v="Sunday"/>
    <d v="1899-12-30T12:34:40"/>
    <d v="1899-12-30T13:00:00"/>
    <n v="1"/>
    <d v="2017-04-09T00:00:00"/>
    <d v="2017-04-01T00:00:00"/>
    <d v="2017-04-09T00:00:00"/>
    <s v="Sunday"/>
    <d v="1899-12-30T15:03:18"/>
    <d v="1899-12-30T15:00:00"/>
    <s v="Round Trip"/>
  </r>
  <r>
    <n v="1571987"/>
    <s v="Non-RFID Card Member"/>
    <m/>
    <m/>
    <n v="30067"/>
    <s v="UNITED STATES"/>
    <s v="Single Ride"/>
    <n v="1000"/>
    <x v="37"/>
    <n v="43.036900000000003"/>
    <n v="-87.89667"/>
    <x v="4"/>
    <n v="43.042490000000001"/>
    <n v="-87.909959999999998"/>
    <n v="57"/>
    <n v="6"/>
    <n v="8.6"/>
    <n v="8.1"/>
    <n v="342"/>
    <n v="-1"/>
    <d v="2017-04-09T00:00:00"/>
    <d v="2017-04-01T00:00:00"/>
    <d v="2017-04-09T00:00:00"/>
    <s v="Sunday"/>
    <d v="1899-12-30T12:36:56"/>
    <d v="1899-12-30T13:00:00"/>
    <n v="1"/>
    <d v="2017-04-09T00:00:00"/>
    <d v="2017-04-01T00:00:00"/>
    <d v="2017-04-09T00:00:00"/>
    <s v="Sunday"/>
    <d v="1899-12-30T13:33:54"/>
    <d v="1899-12-30T14:00:00"/>
    <s v="One Way"/>
  </r>
  <r>
    <n v="1572114"/>
    <s v="Non-RFID Card Member"/>
    <m/>
    <m/>
    <n v="53233"/>
    <s v="UNITED STATES"/>
    <s v="Single Ride"/>
    <n v="11105"/>
    <x v="24"/>
    <n v="43.040154000000001"/>
    <n v="-87.932113000000001"/>
    <x v="6"/>
    <n v="43.03519"/>
    <n v="-87.907390000000007"/>
    <n v="50"/>
    <n v="6"/>
    <n v="7.5"/>
    <n v="7.1"/>
    <n v="300"/>
    <n v="-1"/>
    <d v="2017-04-09T00:00:00"/>
    <d v="2017-04-01T00:00:00"/>
    <d v="2017-04-09T00:00:00"/>
    <s v="Sunday"/>
    <d v="1899-12-30T13:04:49"/>
    <d v="1899-12-30T13:00:00"/>
    <n v="1"/>
    <d v="2017-04-09T00:00:00"/>
    <d v="2017-04-01T00:00:00"/>
    <d v="2017-04-09T00:00:00"/>
    <s v="Sunday"/>
    <d v="1899-12-30T13:54:38"/>
    <d v="1899-12-30T14:00:00"/>
    <s v="One Way"/>
  </r>
  <r>
    <n v="1572152"/>
    <s v="Non-RFID Card Member"/>
    <m/>
    <m/>
    <n v="53023"/>
    <s v="UNITED STATES"/>
    <s v="Single Ride"/>
    <n v="5567"/>
    <x v="37"/>
    <n v="43.036900000000003"/>
    <n v="-87.89667"/>
    <x v="6"/>
    <n v="43.03519"/>
    <n v="-87.907390000000007"/>
    <n v="28"/>
    <n v="3"/>
    <n v="4.2"/>
    <n v="4"/>
    <n v="168"/>
    <n v="-1"/>
    <d v="2017-04-09T00:00:00"/>
    <d v="2017-04-01T00:00:00"/>
    <d v="2017-04-09T00:00:00"/>
    <s v="Sunday"/>
    <d v="1899-12-30T13:12:43"/>
    <d v="1899-12-30T13:00:00"/>
    <n v="1"/>
    <d v="2017-04-09T00:00:00"/>
    <d v="2017-04-01T00:00:00"/>
    <d v="2017-04-09T00:00:00"/>
    <s v="Sunday"/>
    <d v="1899-12-30T13:40:34"/>
    <d v="1899-12-30T14:00:00"/>
    <s v="One Way"/>
  </r>
  <r>
    <n v="1571746"/>
    <s v="Non-RFID Card Member"/>
    <m/>
    <m/>
    <n v="53211"/>
    <s v="UNITED STATES"/>
    <s v="Single Ride"/>
    <n v="214"/>
    <x v="3"/>
    <n v="43.03519"/>
    <n v="-87.907390000000007"/>
    <x v="35"/>
    <n v="43.066893999999998"/>
    <n v="-87.877936000000005"/>
    <n v="33"/>
    <n v="3"/>
    <n v="5"/>
    <n v="4.7"/>
    <n v="198"/>
    <n v="-1"/>
    <d v="2017-04-09T00:00:00"/>
    <d v="2017-04-01T00:00:00"/>
    <d v="2017-04-09T00:00:00"/>
    <s v="Sunday"/>
    <d v="1899-12-30T13:32:21"/>
    <d v="1899-12-30T14:00:00"/>
    <n v="1"/>
    <d v="2017-04-09T00:00:00"/>
    <d v="2017-04-01T00:00:00"/>
    <d v="2017-04-09T00:00:00"/>
    <s v="Sunday"/>
    <d v="1899-12-30T14:05:49"/>
    <d v="1899-12-30T14:00:00"/>
    <s v="One Way"/>
  </r>
  <r>
    <n v="1352162"/>
    <s v="Non-RFID Card Member"/>
    <m/>
    <m/>
    <n v="56204"/>
    <s v="UNITED STATES"/>
    <s v="Single Ride"/>
    <n v="11104"/>
    <x v="31"/>
    <n v="43.06033"/>
    <n v="-87.89546"/>
    <x v="35"/>
    <n v="43.066893999999998"/>
    <n v="-87.877936000000005"/>
    <n v="29"/>
    <n v="3"/>
    <n v="4.4000000000000004"/>
    <n v="4.0999999999999996"/>
    <n v="174"/>
    <n v="-1"/>
    <d v="2017-04-09T00:00:00"/>
    <d v="2017-04-01T00:00:00"/>
    <d v="2017-04-09T00:00:00"/>
    <s v="Sunday"/>
    <d v="1899-12-30T13:45:11"/>
    <d v="1899-12-30T14:00:00"/>
    <n v="1"/>
    <d v="2017-04-09T00:00:00"/>
    <d v="2017-04-01T00:00:00"/>
    <d v="2017-04-09T00:00:00"/>
    <s v="Sunday"/>
    <d v="1899-12-30T14:14:25"/>
    <d v="1899-12-30T14:00:00"/>
    <s v="One Way"/>
  </r>
  <r>
    <n v="1572327"/>
    <s v="Non-RFID Card Member"/>
    <m/>
    <m/>
    <n v="53211"/>
    <s v="UNITED STATES"/>
    <s v="Single Ride"/>
    <n v="5447"/>
    <x v="27"/>
    <n v="43.074890000000003"/>
    <n v="-87.882810000000006"/>
    <x v="25"/>
    <n v="43.074890000000003"/>
    <n v="-87.882810000000006"/>
    <n v="87"/>
    <n v="9"/>
    <n v="13.1"/>
    <n v="12.4"/>
    <n v="522"/>
    <n v="-1"/>
    <d v="2017-04-09T00:00:00"/>
    <d v="2017-04-01T00:00:00"/>
    <d v="2017-04-09T00:00:00"/>
    <s v="Sunday"/>
    <d v="1899-12-30T13:47:19"/>
    <d v="1899-12-30T14:00:00"/>
    <n v="1"/>
    <d v="2017-04-09T00:00:00"/>
    <d v="2017-04-01T00:00:00"/>
    <d v="2017-04-09T00:00:00"/>
    <s v="Sunday"/>
    <d v="1899-12-30T15:14:10"/>
    <d v="1899-12-30T15:00:00"/>
    <s v="Round Trip"/>
  </r>
  <r>
    <n v="1571563"/>
    <s v="Non-RFID Card Member"/>
    <m/>
    <m/>
    <n v="60514"/>
    <s v="UNITED STATES"/>
    <s v="Single Ride"/>
    <n v="5515"/>
    <x v="3"/>
    <n v="43.03519"/>
    <n v="-87.907390000000007"/>
    <x v="31"/>
    <n v="43.040154000000001"/>
    <n v="-87.932113000000001"/>
    <n v="12"/>
    <n v="3"/>
    <n v="1.8"/>
    <n v="1.7"/>
    <n v="72"/>
    <n v="-1"/>
    <d v="2017-04-09T00:00:00"/>
    <d v="2017-04-01T00:00:00"/>
    <d v="2017-04-09T00:00:00"/>
    <s v="Sunday"/>
    <d v="1899-12-30T13:50:00"/>
    <d v="1899-12-30T14:00:00"/>
    <n v="1"/>
    <d v="2017-04-09T00:00:00"/>
    <d v="2017-04-01T00:00:00"/>
    <d v="2017-04-09T00:00:00"/>
    <s v="Sunday"/>
    <d v="1899-12-30T14:02:06"/>
    <d v="1899-12-30T14:00:00"/>
    <s v="One Way"/>
  </r>
  <r>
    <n v="1572347"/>
    <s v="Non-RFID Card Member"/>
    <m/>
    <m/>
    <n v="53412"/>
    <s v="UNITED STATES"/>
    <s v="Single Ride"/>
    <n v="143"/>
    <x v="37"/>
    <n v="43.036900000000003"/>
    <n v="-87.89667"/>
    <x v="12"/>
    <n v="43.036900000000003"/>
    <n v="-87.89667"/>
    <n v="60"/>
    <n v="6"/>
    <n v="9"/>
    <n v="8.6"/>
    <n v="360"/>
    <n v="-1"/>
    <d v="2017-04-09T00:00:00"/>
    <d v="2017-04-01T00:00:00"/>
    <d v="2017-04-09T00:00:00"/>
    <s v="Sunday"/>
    <d v="1899-12-30T13:50:10"/>
    <d v="1899-12-30T14:00:00"/>
    <n v="1"/>
    <d v="2017-04-09T00:00:00"/>
    <d v="2017-04-01T00:00:00"/>
    <d v="2017-04-09T00:00:00"/>
    <s v="Sunday"/>
    <d v="1899-12-30T14:50:11"/>
    <d v="1899-12-30T15:00:00"/>
    <s v="Round Trip"/>
  </r>
  <r>
    <n v="1572377"/>
    <s v="Non-RFID Card Member"/>
    <m/>
    <m/>
    <n v="53132"/>
    <s v="UNITED STATES"/>
    <s v="Single Ride"/>
    <n v="11162"/>
    <x v="14"/>
    <n v="43.05536"/>
    <n v="-87.90504"/>
    <x v="14"/>
    <n v="43.05536"/>
    <n v="-87.90504"/>
    <n v="49"/>
    <n v="6"/>
    <n v="7.4"/>
    <n v="7"/>
    <n v="294"/>
    <n v="-1"/>
    <d v="2017-04-09T00:00:00"/>
    <d v="2017-04-01T00:00:00"/>
    <d v="2017-04-09T00:00:00"/>
    <s v="Sunday"/>
    <d v="1899-12-30T13:56:15"/>
    <d v="1899-12-30T14:00:00"/>
    <n v="1"/>
    <d v="2017-04-09T00:00:00"/>
    <d v="2017-04-01T00:00:00"/>
    <d v="2017-04-09T00:00:00"/>
    <s v="Sunday"/>
    <d v="1899-12-30T14:45:07"/>
    <d v="1899-12-30T15:00:00"/>
    <s v="Round Trip"/>
  </r>
  <r>
    <n v="1572385"/>
    <s v="Non-RFID Card Member"/>
    <m/>
    <m/>
    <n v="63119"/>
    <s v="UNITED STATES"/>
    <s v="Single Ride"/>
    <n v="5556"/>
    <x v="16"/>
    <n v="43.03913"/>
    <n v="-87.916150000000002"/>
    <x v="22"/>
    <n v="43.058010000000003"/>
    <n v="-87.877300000000005"/>
    <n v="65"/>
    <n v="9"/>
    <n v="9.8000000000000007"/>
    <n v="9.3000000000000007"/>
    <n v="390"/>
    <n v="-1"/>
    <d v="2017-04-09T00:00:00"/>
    <d v="2017-04-01T00:00:00"/>
    <d v="2017-04-09T00:00:00"/>
    <s v="Sunday"/>
    <d v="1899-12-30T13:58:26"/>
    <d v="1899-12-30T14:00:00"/>
    <n v="1"/>
    <d v="2017-04-09T00:00:00"/>
    <d v="2017-04-01T00:00:00"/>
    <d v="2017-04-09T00:00:00"/>
    <s v="Sunday"/>
    <d v="1899-12-30T15:03:31"/>
    <d v="1899-12-30T15:00:00"/>
    <s v="One Way"/>
  </r>
  <r>
    <n v="1572443"/>
    <s v="Non-RFID Card Member"/>
    <m/>
    <m/>
    <n v="53211"/>
    <s v="UNITED STATES"/>
    <s v="Single Ride"/>
    <n v="214"/>
    <x v="22"/>
    <n v="43.066893999999998"/>
    <n v="-87.877936000000005"/>
    <x v="37"/>
    <n v="43.02948"/>
    <n v="-87.912819999999996"/>
    <n v="34"/>
    <n v="3"/>
    <n v="5.0999999999999996"/>
    <n v="4.8"/>
    <n v="204"/>
    <n v="-1"/>
    <d v="2017-04-09T00:00:00"/>
    <d v="2017-04-01T00:00:00"/>
    <d v="2017-04-09T00:00:00"/>
    <s v="Sunday"/>
    <d v="1899-12-30T14:07:30"/>
    <d v="1899-12-30T14:00:00"/>
    <n v="1"/>
    <d v="2017-04-09T00:00:00"/>
    <d v="2017-04-01T00:00:00"/>
    <d v="2017-04-09T00:00:00"/>
    <s v="Sunday"/>
    <d v="1899-12-30T14:41:05"/>
    <d v="1899-12-30T15:00:00"/>
    <s v="One Way"/>
  </r>
  <r>
    <n v="1572707"/>
    <s v="Non-RFID Card Member"/>
    <m/>
    <m/>
    <n v="53821"/>
    <s v="UNITED STATES"/>
    <s v="Single Ride"/>
    <n v="11093"/>
    <x v="13"/>
    <n v="43.038649999999997"/>
    <n v="-87.921930000000003"/>
    <x v="34"/>
    <n v="43.038649999999997"/>
    <n v="-87.921930000000003"/>
    <n v="67"/>
    <n v="9"/>
    <n v="10.1"/>
    <n v="9.5"/>
    <n v="402"/>
    <n v="-1"/>
    <d v="2017-04-09T00:00:00"/>
    <d v="2017-04-01T00:00:00"/>
    <d v="2017-04-09T00:00:00"/>
    <s v="Sunday"/>
    <d v="1899-12-30T14:52:28"/>
    <d v="1899-12-30T15:00:00"/>
    <n v="1"/>
    <d v="2017-04-09T00:00:00"/>
    <d v="2017-04-01T00:00:00"/>
    <d v="2017-04-09T00:00:00"/>
    <s v="Sunday"/>
    <d v="1899-12-30T15:59:42"/>
    <d v="1899-12-30T16:00:00"/>
    <s v="Round Trip"/>
  </r>
  <r>
    <n v="1572725"/>
    <s v="Non-RFID Card Member"/>
    <m/>
    <m/>
    <n v="53024"/>
    <s v="UNITED STATES"/>
    <s v="Single Ride"/>
    <n v="5481"/>
    <x v="12"/>
    <n v="43.052460000000004"/>
    <n v="-87.891000000000005"/>
    <x v="30"/>
    <n v="43.004728999999998"/>
    <n v="-87.905463999999995"/>
    <n v="30"/>
    <n v="3"/>
    <n v="4.5"/>
    <n v="4.3"/>
    <n v="180"/>
    <n v="-1"/>
    <d v="2017-04-09T00:00:00"/>
    <d v="2017-04-01T00:00:00"/>
    <d v="2017-04-09T00:00:00"/>
    <s v="Sunday"/>
    <d v="1899-12-30T14:55:22"/>
    <d v="1899-12-30T15:00:00"/>
    <n v="1"/>
    <d v="2017-04-09T00:00:00"/>
    <d v="2017-04-01T00:00:00"/>
    <d v="2017-04-09T00:00:00"/>
    <s v="Sunday"/>
    <d v="1899-12-30T15:25:38"/>
    <d v="1899-12-30T15:00:00"/>
    <s v="One Way"/>
  </r>
  <r>
    <n v="1572796"/>
    <s v="Non-RFID Card Member"/>
    <m/>
    <m/>
    <n v="53226"/>
    <s v="UNITED STATES"/>
    <s v="Single Ride"/>
    <n v="11164"/>
    <x v="55"/>
    <n v="43.052630000000001"/>
    <n v="-88.016319999999993"/>
    <x v="32"/>
    <n v="43.048609999999996"/>
    <n v="-88.008480000000006"/>
    <n v="14"/>
    <n v="3"/>
    <n v="2.1"/>
    <n v="2"/>
    <n v="84"/>
    <n v="-1"/>
    <d v="2017-04-09T00:00:00"/>
    <d v="2017-04-01T00:00:00"/>
    <d v="2017-04-09T00:00:00"/>
    <s v="Sunday"/>
    <d v="1899-12-30T15:06:05"/>
    <d v="1899-12-30T15:00:00"/>
    <n v="1"/>
    <d v="2017-04-09T00:00:00"/>
    <d v="2017-04-01T00:00:00"/>
    <d v="2017-04-09T00:00:00"/>
    <s v="Sunday"/>
    <d v="1899-12-30T15:20:27"/>
    <d v="1899-12-30T15:00:00"/>
    <s v="One Way"/>
  </r>
  <r>
    <n v="1572818"/>
    <s v="Non-RFID Card Member"/>
    <m/>
    <m/>
    <n v="53202"/>
    <s v="UNITED STATES"/>
    <s v="Single Ride"/>
    <n v="42"/>
    <x v="12"/>
    <n v="43.052460000000004"/>
    <n v="-87.891000000000005"/>
    <x v="11"/>
    <n v="43.052460000000004"/>
    <n v="-87.891000000000005"/>
    <n v="0"/>
    <n v="0"/>
    <n v="0"/>
    <n v="0"/>
    <n v="0"/>
    <n v="-1"/>
    <d v="2017-04-09T00:00:00"/>
    <d v="2017-04-01T00:00:00"/>
    <d v="2017-04-09T00:00:00"/>
    <s v="Sunday"/>
    <d v="1899-12-30T15:10:06"/>
    <d v="1899-12-30T15:00:00"/>
    <n v="1"/>
    <d v="2017-04-09T00:00:00"/>
    <d v="2017-04-01T00:00:00"/>
    <d v="2017-04-09T00:00:00"/>
    <s v="Sunday"/>
    <d v="1899-12-30T15:10:29"/>
    <d v="1899-12-30T15:00:00"/>
    <s v="Round Trip"/>
  </r>
  <r>
    <n v="1572818"/>
    <s v="Non-RFID Card Member"/>
    <m/>
    <m/>
    <n v="53202"/>
    <s v="UNITED STATES"/>
    <s v="Single Ride"/>
    <n v="42"/>
    <x v="12"/>
    <n v="43.052460000000004"/>
    <n v="-87.891000000000005"/>
    <x v="11"/>
    <n v="43.052460000000004"/>
    <n v="-87.891000000000005"/>
    <n v="1"/>
    <n v="0"/>
    <n v="0.2"/>
    <n v="0.1"/>
    <n v="6"/>
    <n v="-1"/>
    <d v="2017-04-09T00:00:00"/>
    <d v="2017-04-01T00:00:00"/>
    <d v="2017-04-09T00:00:00"/>
    <s v="Sunday"/>
    <d v="1899-12-30T15:11:04"/>
    <d v="1899-12-30T15:00:00"/>
    <n v="1"/>
    <d v="2017-04-09T00:00:00"/>
    <d v="2017-04-01T00:00:00"/>
    <d v="2017-04-09T00:00:00"/>
    <s v="Sunday"/>
    <d v="1899-12-30T15:12:08"/>
    <d v="1899-12-30T15:00:00"/>
    <s v="Round Trip"/>
  </r>
  <r>
    <n v="1572818"/>
    <s v="Non-RFID Card Member"/>
    <m/>
    <m/>
    <n v="53202"/>
    <s v="UNITED STATES"/>
    <s v="Single Ride"/>
    <n v="22"/>
    <x v="12"/>
    <n v="43.052460000000004"/>
    <n v="-87.891000000000005"/>
    <x v="11"/>
    <n v="43.052460000000004"/>
    <n v="-87.891000000000005"/>
    <n v="50"/>
    <n v="6"/>
    <n v="7.5"/>
    <n v="7.1"/>
    <n v="300"/>
    <n v="-1"/>
    <d v="2017-04-09T00:00:00"/>
    <d v="2017-04-01T00:00:00"/>
    <d v="2017-04-09T00:00:00"/>
    <s v="Sunday"/>
    <d v="1899-12-30T15:11:51"/>
    <d v="1899-12-30T15:00:00"/>
    <n v="1"/>
    <d v="2017-04-09T00:00:00"/>
    <d v="2017-04-01T00:00:00"/>
    <d v="2017-04-09T00:00:00"/>
    <s v="Sunday"/>
    <d v="1899-12-30T16:01:32"/>
    <d v="1899-12-30T16:00:00"/>
    <s v="Round Trip"/>
  </r>
  <r>
    <n v="1572818"/>
    <s v="Non-RFID Card Member"/>
    <m/>
    <m/>
    <n v="53202"/>
    <s v="UNITED STATES"/>
    <s v="Single Ride"/>
    <n v="5491"/>
    <x v="12"/>
    <n v="43.052460000000004"/>
    <n v="-87.891000000000005"/>
    <x v="11"/>
    <n v="43.052460000000004"/>
    <n v="-87.891000000000005"/>
    <n v="49"/>
    <n v="6"/>
    <n v="7.4"/>
    <n v="7"/>
    <n v="294"/>
    <n v="-1"/>
    <d v="2017-04-09T00:00:00"/>
    <d v="2017-04-01T00:00:00"/>
    <d v="2017-04-09T00:00:00"/>
    <s v="Sunday"/>
    <d v="1899-12-30T15:12:41"/>
    <d v="1899-12-30T15:00:00"/>
    <n v="1"/>
    <d v="2017-04-09T00:00:00"/>
    <d v="2017-04-01T00:00:00"/>
    <d v="2017-04-09T00:00:00"/>
    <s v="Sunday"/>
    <d v="1899-12-30T16:01:42"/>
    <d v="1899-12-30T16:00:00"/>
    <s v="Round Trip"/>
  </r>
  <r>
    <n v="1453872"/>
    <s v="Non-RFID Card Member"/>
    <m/>
    <m/>
    <n v="41420"/>
    <s v="UNITED STATES"/>
    <s v="Single Ride"/>
    <n v="5537"/>
    <x v="14"/>
    <n v="43.05536"/>
    <n v="-87.90504"/>
    <x v="22"/>
    <n v="43.058010000000003"/>
    <n v="-87.877300000000005"/>
    <n v="39"/>
    <n v="6"/>
    <n v="5.9"/>
    <n v="5.6"/>
    <n v="234"/>
    <n v="-1"/>
    <d v="2017-04-09T00:00:00"/>
    <d v="2017-04-01T00:00:00"/>
    <d v="2017-04-09T00:00:00"/>
    <s v="Sunday"/>
    <d v="1899-12-30T15:23:47"/>
    <d v="1899-12-30T15:00:00"/>
    <n v="1"/>
    <d v="2017-04-09T00:00:00"/>
    <d v="2017-04-01T00:00:00"/>
    <d v="2017-04-09T00:00:00"/>
    <s v="Sunday"/>
    <d v="1899-12-30T16:02:26"/>
    <d v="1899-12-30T16:00:00"/>
    <s v="One Way"/>
  </r>
  <r>
    <n v="1572913"/>
    <s v="Non-RFID Card Member"/>
    <m/>
    <m/>
    <n v="53218"/>
    <s v="UNITED STATES"/>
    <s v="Single Ride"/>
    <n v="11144"/>
    <x v="48"/>
    <n v="43.060155999999999"/>
    <n v="-87.881258000000003"/>
    <x v="48"/>
    <n v="43.060155999999999"/>
    <n v="-87.881258000000003"/>
    <n v="38"/>
    <n v="6"/>
    <n v="5.7"/>
    <n v="5.4"/>
    <n v="228"/>
    <n v="-1"/>
    <d v="2017-04-09T00:00:00"/>
    <d v="2017-04-01T00:00:00"/>
    <d v="2017-04-09T00:00:00"/>
    <s v="Sunday"/>
    <d v="1899-12-30T15:27:53"/>
    <d v="1899-12-30T15:00:00"/>
    <n v="1"/>
    <d v="2017-04-09T00:00:00"/>
    <d v="2017-04-01T00:00:00"/>
    <d v="2017-04-09T00:00:00"/>
    <s v="Sunday"/>
    <d v="1899-12-30T16:05:32"/>
    <d v="1899-12-30T16:00:00"/>
    <s v="Round Trip"/>
  </r>
  <r>
    <n v="1572925"/>
    <s v="Non-RFID Card Member"/>
    <m/>
    <m/>
    <n v="60025"/>
    <s v="UNITED STATES"/>
    <s v="Single Ride"/>
    <n v="5551"/>
    <x v="24"/>
    <n v="43.040154000000001"/>
    <n v="-87.932113000000001"/>
    <x v="31"/>
    <n v="43.040154000000001"/>
    <n v="-87.932113000000001"/>
    <n v="48"/>
    <n v="6"/>
    <n v="7.2"/>
    <n v="6.8"/>
    <n v="288"/>
    <n v="-1"/>
    <d v="2017-04-09T00:00:00"/>
    <d v="2017-04-01T00:00:00"/>
    <d v="2017-04-09T00:00:00"/>
    <s v="Sunday"/>
    <d v="1899-12-30T15:28:33"/>
    <d v="1899-12-30T15:00:00"/>
    <n v="1"/>
    <d v="2017-04-09T00:00:00"/>
    <d v="2017-04-01T00:00:00"/>
    <d v="2017-04-09T00:00:00"/>
    <s v="Sunday"/>
    <d v="1899-12-30T16:16:50"/>
    <d v="1899-12-30T16:00:00"/>
    <s v="Round Trip"/>
  </r>
  <r>
    <n v="1573060"/>
    <s v="Non-RFID Card Member"/>
    <m/>
    <m/>
    <n v="53233"/>
    <s v="UNITED STATES"/>
    <s v="Single Ride"/>
    <n v="11140"/>
    <x v="13"/>
    <n v="43.038649999999997"/>
    <n v="-87.921930000000003"/>
    <x v="5"/>
    <n v="43.04824"/>
    <n v="-87.904970000000006"/>
    <n v="59"/>
    <n v="6"/>
    <n v="8.9"/>
    <n v="8.4"/>
    <n v="354"/>
    <n v="-1"/>
    <d v="2017-04-09T00:00:00"/>
    <d v="2017-04-01T00:00:00"/>
    <d v="2017-04-09T00:00:00"/>
    <s v="Sunday"/>
    <d v="1899-12-30T15:55:37"/>
    <d v="1899-12-30T16:00:00"/>
    <n v="1"/>
    <d v="2017-04-09T00:00:00"/>
    <d v="2017-04-01T00:00:00"/>
    <d v="2017-04-09T00:00:00"/>
    <s v="Sunday"/>
    <d v="1899-12-30T16:54:09"/>
    <d v="1899-12-30T17:00:00"/>
    <s v="One Way"/>
  </r>
  <r>
    <n v="1573068"/>
    <s v="Non-RFID Card Member"/>
    <m/>
    <m/>
    <n v="90278"/>
    <s v="UNITED STATES"/>
    <s v="Single Ride"/>
    <n v="11169"/>
    <x v="13"/>
    <n v="43.038649999999997"/>
    <n v="-87.921930000000003"/>
    <x v="5"/>
    <n v="43.04824"/>
    <n v="-87.904970000000006"/>
    <n v="57"/>
    <n v="6"/>
    <n v="8.6"/>
    <n v="8.1"/>
    <n v="342"/>
    <n v="-1"/>
    <d v="2017-04-09T00:00:00"/>
    <d v="2017-04-01T00:00:00"/>
    <d v="2017-04-09T00:00:00"/>
    <s v="Sunday"/>
    <d v="1899-12-30T15:57:56"/>
    <d v="1899-12-30T16:00:00"/>
    <n v="1"/>
    <d v="2017-04-09T00:00:00"/>
    <d v="2017-04-01T00:00:00"/>
    <d v="2017-04-09T00:00:00"/>
    <s v="Sunday"/>
    <d v="1899-12-30T16:54:26"/>
    <d v="1899-12-30T17:00:00"/>
    <s v="One Way"/>
  </r>
  <r>
    <n v="1573085"/>
    <s v="Non-RFID Card Member"/>
    <m/>
    <m/>
    <n v="53215"/>
    <s v="UNITED STATES"/>
    <s v="Single Ride"/>
    <n v="168"/>
    <x v="23"/>
    <n v="43.053040000000003"/>
    <n v="-87.897660000000002"/>
    <x v="48"/>
    <n v="43.060155999999999"/>
    <n v="-87.881258000000003"/>
    <n v="49"/>
    <n v="6"/>
    <n v="7.4"/>
    <n v="7"/>
    <n v="294"/>
    <n v="-1"/>
    <d v="2017-04-09T00:00:00"/>
    <d v="2017-04-01T00:00:00"/>
    <d v="2017-04-09T00:00:00"/>
    <s v="Sunday"/>
    <d v="1899-12-30T16:03:17"/>
    <d v="1899-12-30T16:00:00"/>
    <n v="1"/>
    <d v="2017-04-09T00:00:00"/>
    <d v="2017-04-01T00:00:00"/>
    <d v="2017-04-09T00:00:00"/>
    <s v="Sunday"/>
    <d v="1899-12-30T16:52:10"/>
    <d v="1899-12-30T17:00:00"/>
    <s v="One Way"/>
  </r>
  <r>
    <n v="1573150"/>
    <s v="Non-RFID Card Member"/>
    <m/>
    <m/>
    <n v="60607"/>
    <s v="UNITED STATES"/>
    <s v="Single Ride"/>
    <n v="11136"/>
    <x v="3"/>
    <n v="43.03519"/>
    <n v="-87.907390000000007"/>
    <x v="31"/>
    <n v="43.040154000000001"/>
    <n v="-87.932113000000001"/>
    <n v="55"/>
    <n v="6"/>
    <n v="8.3000000000000007"/>
    <n v="7.8"/>
    <n v="330"/>
    <n v="-1"/>
    <d v="2017-04-09T00:00:00"/>
    <d v="2017-04-01T00:00:00"/>
    <d v="2017-04-09T00:00:00"/>
    <s v="Sunday"/>
    <d v="1899-12-30T16:18:34"/>
    <d v="1899-12-30T16:00:00"/>
    <n v="1"/>
    <d v="2017-04-09T00:00:00"/>
    <d v="2017-04-01T00:00:00"/>
    <d v="2017-04-09T00:00:00"/>
    <s v="Sunday"/>
    <d v="1899-12-30T17:13:26"/>
    <d v="1899-12-30T17:00:00"/>
    <s v="One Way"/>
  </r>
  <r>
    <n v="1573155"/>
    <s v="Non-RFID Card Member"/>
    <m/>
    <m/>
    <n v="60612"/>
    <s v="UNITED STATES"/>
    <s v="Single Ride"/>
    <n v="152"/>
    <x v="3"/>
    <n v="43.03519"/>
    <n v="-87.907390000000007"/>
    <x v="31"/>
    <n v="43.040154000000001"/>
    <n v="-87.932113000000001"/>
    <n v="54"/>
    <n v="6"/>
    <n v="8.1"/>
    <n v="7.7"/>
    <n v="324"/>
    <n v="-1"/>
    <d v="2017-04-09T00:00:00"/>
    <d v="2017-04-01T00:00:00"/>
    <d v="2017-04-09T00:00:00"/>
    <s v="Sunday"/>
    <d v="1899-12-30T16:19:35"/>
    <d v="1899-12-30T16:00:00"/>
    <n v="1"/>
    <d v="2017-04-09T00:00:00"/>
    <d v="2017-04-01T00:00:00"/>
    <d v="2017-04-09T00:00:00"/>
    <s v="Sunday"/>
    <d v="1899-12-30T17:13:29"/>
    <d v="1899-12-30T17:00:00"/>
    <s v="One Way"/>
  </r>
  <r>
    <n v="1573185"/>
    <s v="Non-RFID Card Member"/>
    <m/>
    <m/>
    <n v="53211"/>
    <s v="UNITED STATES"/>
    <s v="Single Ride"/>
    <n v="22"/>
    <x v="12"/>
    <n v="43.052460000000004"/>
    <n v="-87.891000000000005"/>
    <x v="11"/>
    <n v="43.052460000000004"/>
    <n v="-87.891000000000005"/>
    <n v="21"/>
    <n v="3"/>
    <n v="3.2"/>
    <n v="3"/>
    <n v="126"/>
    <n v="-1"/>
    <d v="2017-04-09T00:00:00"/>
    <d v="2017-04-01T00:00:00"/>
    <d v="2017-04-09T00:00:00"/>
    <s v="Sunday"/>
    <d v="1899-12-30T16:26:56"/>
    <d v="1899-12-30T16:00:00"/>
    <n v="1"/>
    <d v="2017-04-09T00:00:00"/>
    <d v="2017-04-01T00:00:00"/>
    <d v="2017-04-09T00:00:00"/>
    <s v="Sunday"/>
    <d v="1899-12-30T16:47:26"/>
    <d v="1899-12-30T17:00:00"/>
    <s v="Round Trip"/>
  </r>
  <r>
    <n v="1573217"/>
    <s v="Non-RFID Card Member"/>
    <m/>
    <m/>
    <n v="60632"/>
    <s v="UNITED STATES"/>
    <s v="Single Ride"/>
    <n v="5509"/>
    <x v="21"/>
    <n v="43.040349999999997"/>
    <n v="-87.920760000000001"/>
    <x v="31"/>
    <n v="43.040154000000001"/>
    <n v="-87.932113000000001"/>
    <n v="72"/>
    <n v="9"/>
    <n v="10.8"/>
    <n v="10.3"/>
    <n v="432"/>
    <n v="-1"/>
    <d v="2017-04-09T00:00:00"/>
    <d v="2017-04-01T00:00:00"/>
    <d v="2017-04-09T00:00:00"/>
    <s v="Sunday"/>
    <d v="1899-12-30T16:34:26"/>
    <d v="1899-12-30T17:00:00"/>
    <n v="1"/>
    <d v="2017-04-09T00:00:00"/>
    <d v="2017-04-01T00:00:00"/>
    <d v="2017-04-09T00:00:00"/>
    <s v="Sunday"/>
    <d v="1899-12-30T17:46:41"/>
    <d v="1899-12-30T18:00:00"/>
    <s v="One Way"/>
  </r>
  <r>
    <n v="1344291"/>
    <s v="Non-RFID Card Member"/>
    <m/>
    <m/>
    <n v="54115"/>
    <s v="UNITED STATES"/>
    <s v="Single Ride"/>
    <n v="5542"/>
    <x v="38"/>
    <n v="43.058619999999998"/>
    <n v="-87.885319999999993"/>
    <x v="45"/>
    <n v="43.046570000000003"/>
    <n v="-87.908720000000002"/>
    <n v="11"/>
    <n v="3"/>
    <n v="1.7"/>
    <n v="1.6"/>
    <n v="66"/>
    <n v="-1"/>
    <d v="2017-04-09T00:00:00"/>
    <d v="2017-04-01T00:00:00"/>
    <d v="2017-04-09T00:00:00"/>
    <s v="Sunday"/>
    <d v="1899-12-30T16:42:04"/>
    <d v="1899-12-30T17:00:00"/>
    <n v="1"/>
    <d v="2017-04-09T00:00:00"/>
    <d v="2017-04-01T00:00:00"/>
    <d v="2017-04-09T00:00:00"/>
    <s v="Sunday"/>
    <d v="1899-12-30T16:53:58"/>
    <d v="1899-12-30T17:00:00"/>
    <s v="One Way"/>
  </r>
  <r>
    <n v="1573338"/>
    <s v="Non-RFID Card Member"/>
    <m/>
    <m/>
    <n v="53204"/>
    <s v="UNITED STATES"/>
    <s v="Single Ride"/>
    <n v="5458"/>
    <x v="25"/>
    <n v="43.058010000000003"/>
    <n v="-87.877300000000005"/>
    <x v="1"/>
    <n v="43.03886"/>
    <n v="-87.902720000000002"/>
    <n v="51"/>
    <n v="6"/>
    <n v="7.7"/>
    <n v="7.3"/>
    <n v="306"/>
    <n v="-1"/>
    <d v="2017-04-09T00:00:00"/>
    <d v="2017-04-01T00:00:00"/>
    <d v="2017-04-09T00:00:00"/>
    <s v="Sunday"/>
    <d v="1899-12-30T17:00:59"/>
    <d v="1899-12-30T17:00:00"/>
    <n v="1"/>
    <d v="2017-04-09T00:00:00"/>
    <d v="2017-04-01T00:00:00"/>
    <d v="2017-04-09T00:00:00"/>
    <s v="Sunday"/>
    <d v="1899-12-30T17:51:42"/>
    <d v="1899-12-30T18:00:00"/>
    <s v="One Way"/>
  </r>
  <r>
    <n v="1573339"/>
    <s v="Non-RFID Card Member"/>
    <m/>
    <m/>
    <n v="60616"/>
    <s v="UNITED STATES"/>
    <s v="Single Ride"/>
    <n v="35"/>
    <x v="12"/>
    <n v="43.052460000000004"/>
    <n v="-87.891000000000005"/>
    <x v="11"/>
    <n v="43.052460000000004"/>
    <n v="-87.891000000000005"/>
    <n v="107"/>
    <n v="12"/>
    <n v="16.100000000000001"/>
    <n v="15.2"/>
    <n v="642"/>
    <n v="-1"/>
    <d v="2017-04-09T00:00:00"/>
    <d v="2017-04-01T00:00:00"/>
    <d v="2017-04-09T00:00:00"/>
    <s v="Sunday"/>
    <d v="1899-12-30T17:01:02"/>
    <d v="1899-12-30T17:00:00"/>
    <n v="1"/>
    <d v="2017-04-09T00:00:00"/>
    <d v="2017-04-01T00:00:00"/>
    <d v="2017-04-09T00:00:00"/>
    <s v="Sunday"/>
    <d v="1899-12-30T18:48:15"/>
    <d v="1899-12-30T19:00:00"/>
    <s v="Round Trip"/>
  </r>
  <r>
    <n v="1570520"/>
    <s v="Non-RFID Card Member"/>
    <m/>
    <m/>
    <n v="55042"/>
    <s v="UNITED STATES"/>
    <s v="Single Ride"/>
    <n v="995"/>
    <x v="41"/>
    <n v="43.031480000000002"/>
    <n v="-87.908169999999998"/>
    <x v="31"/>
    <n v="43.040154000000001"/>
    <n v="-87.932113000000001"/>
    <n v="20"/>
    <n v="3"/>
    <n v="3"/>
    <n v="2.9"/>
    <n v="120"/>
    <n v="-1"/>
    <d v="2017-04-09T00:00:00"/>
    <d v="2017-04-01T00:00:00"/>
    <d v="2017-04-09T00:00:00"/>
    <s v="Sunday"/>
    <d v="1899-12-30T17:04:06"/>
    <d v="1899-12-30T17:00:00"/>
    <n v="1"/>
    <d v="2017-04-09T00:00:00"/>
    <d v="2017-04-01T00:00:00"/>
    <d v="2017-04-09T00:00:00"/>
    <s v="Sunday"/>
    <d v="1899-12-30T17:24:14"/>
    <d v="1899-12-30T17:00:00"/>
    <s v="One Way"/>
  </r>
  <r>
    <n v="1573362"/>
    <s v="Non-RFID Card Member"/>
    <m/>
    <m/>
    <n v="45011"/>
    <s v="UNITED STATES"/>
    <s v="Single Ride"/>
    <n v="43"/>
    <x v="16"/>
    <n v="43.03913"/>
    <n v="-87.916150000000002"/>
    <x v="22"/>
    <n v="43.058010000000003"/>
    <n v="-87.877300000000005"/>
    <n v="35"/>
    <n v="6"/>
    <n v="5.3"/>
    <n v="5"/>
    <n v="210"/>
    <n v="-1"/>
    <d v="2017-04-09T00:00:00"/>
    <d v="2017-04-01T00:00:00"/>
    <d v="2017-04-09T00:00:00"/>
    <s v="Sunday"/>
    <d v="1899-12-30T17:11:31"/>
    <d v="1899-12-30T17:00:00"/>
    <n v="1"/>
    <d v="2017-04-09T00:00:00"/>
    <d v="2017-04-01T00:00:00"/>
    <d v="2017-04-09T00:00:00"/>
    <s v="Sunday"/>
    <d v="1899-12-30T17:46:29"/>
    <d v="1899-12-30T18:00:00"/>
    <s v="One Way"/>
  </r>
  <r>
    <n v="1350651"/>
    <s v="Non-RFID Card Member"/>
    <m/>
    <m/>
    <n v="53211"/>
    <s v="UNITED STATES"/>
    <s v="Single Ride"/>
    <n v="5532"/>
    <x v="32"/>
    <n v="43.078530000000001"/>
    <n v="-87.882620000000003"/>
    <x v="13"/>
    <n v="43.078530000000001"/>
    <n v="-87.882620000000003"/>
    <n v="88"/>
    <n v="9"/>
    <n v="13.2"/>
    <n v="12.5"/>
    <n v="528"/>
    <n v="-1"/>
    <d v="2017-04-09T00:00:00"/>
    <d v="2017-04-01T00:00:00"/>
    <d v="2017-04-09T00:00:00"/>
    <s v="Sunday"/>
    <d v="1899-12-30T17:42:50"/>
    <d v="1899-12-30T18:00:00"/>
    <n v="1"/>
    <d v="2017-04-09T00:00:00"/>
    <d v="2017-04-01T00:00:00"/>
    <d v="2017-04-09T00:00:00"/>
    <s v="Sunday"/>
    <d v="1899-12-30T19:10:07"/>
    <d v="1899-12-30T19:00:00"/>
    <s v="Round Trip"/>
  </r>
  <r>
    <n v="1573650"/>
    <s v="Non-RFID Card Member"/>
    <m/>
    <m/>
    <n v="53221"/>
    <s v="UNITED STATES"/>
    <s v="Single Ride"/>
    <n v="5589"/>
    <x v="25"/>
    <n v="43.058010000000003"/>
    <n v="-87.877300000000005"/>
    <x v="22"/>
    <n v="43.058010000000003"/>
    <n v="-87.877300000000005"/>
    <n v="23"/>
    <n v="3"/>
    <n v="3.5"/>
    <n v="3.3"/>
    <n v="138"/>
    <n v="-1"/>
    <d v="2017-04-09T00:00:00"/>
    <d v="2017-04-01T00:00:00"/>
    <d v="2017-04-09T00:00:00"/>
    <s v="Sunday"/>
    <d v="1899-12-30T18:32:46"/>
    <d v="1899-12-30T19:00:00"/>
    <n v="1"/>
    <d v="2017-04-09T00:00:00"/>
    <d v="2017-04-01T00:00:00"/>
    <d v="2017-04-09T00:00:00"/>
    <s v="Sunday"/>
    <d v="1899-12-30T18:55:42"/>
    <d v="1899-12-30T19:00:00"/>
    <s v="Round Trip"/>
  </r>
  <r>
    <n v="1325204"/>
    <s v="Non-RFID Card Member"/>
    <m/>
    <m/>
    <n v="53202"/>
    <s v="UNITED STATES"/>
    <s v="Single Ride"/>
    <n v="11153"/>
    <x v="12"/>
    <n v="43.052460000000004"/>
    <n v="-87.891000000000005"/>
    <x v="37"/>
    <n v="43.02948"/>
    <n v="-87.912819999999996"/>
    <n v="32"/>
    <n v="3"/>
    <n v="4.8"/>
    <n v="4.5999999999999996"/>
    <n v="192"/>
    <n v="-1"/>
    <d v="2017-04-09T00:00:00"/>
    <d v="2017-04-01T00:00:00"/>
    <d v="2017-04-09T00:00:00"/>
    <s v="Sunday"/>
    <d v="1899-12-30T18:34:21"/>
    <d v="1899-12-30T19:00:00"/>
    <n v="1"/>
    <d v="2017-04-09T00:00:00"/>
    <d v="2017-04-01T00:00:00"/>
    <d v="2017-04-09T00:00:00"/>
    <s v="Sunday"/>
    <d v="1899-12-30T19:06:30"/>
    <d v="1899-12-30T19:00:00"/>
    <s v="One Way"/>
  </r>
  <r>
    <n v="1573857"/>
    <s v="Non-RFID Card Member"/>
    <m/>
    <m/>
    <n v="53206"/>
    <s v="UNITED STATES"/>
    <s v="Single Ride"/>
    <n v="336"/>
    <x v="31"/>
    <n v="43.06033"/>
    <n v="-87.89546"/>
    <x v="29"/>
    <n v="43.06033"/>
    <n v="-87.89546"/>
    <n v="66"/>
    <n v="9"/>
    <n v="9.9"/>
    <n v="9.4"/>
    <n v="396"/>
    <n v="-1"/>
    <d v="2017-04-09T00:00:00"/>
    <d v="2017-04-01T00:00:00"/>
    <d v="2017-04-09T00:00:00"/>
    <s v="Sunday"/>
    <d v="1899-12-30T19:38:37"/>
    <d v="1899-12-30T20:00:00"/>
    <n v="1"/>
    <d v="2017-04-09T00:00:00"/>
    <d v="2017-04-01T00:00:00"/>
    <d v="2017-04-09T00:00:00"/>
    <s v="Sunday"/>
    <d v="1899-12-30T20:44:19"/>
    <d v="1899-12-30T21:00:00"/>
    <s v="Round Trip"/>
  </r>
  <r>
    <n v="1573933"/>
    <s v="Non-RFID Card Member"/>
    <m/>
    <m/>
    <n v="53215"/>
    <s v="UNITED STATES"/>
    <s v="Single Ride"/>
    <n v="5469"/>
    <x v="8"/>
    <n v="43.038580000000003"/>
    <n v="-87.90934"/>
    <x v="7"/>
    <n v="43.038580000000003"/>
    <n v="-87.90934"/>
    <n v="40"/>
    <n v="6"/>
    <n v="6"/>
    <n v="5.7"/>
    <n v="240"/>
    <n v="-1"/>
    <d v="2017-04-09T00:00:00"/>
    <d v="2017-04-01T00:00:00"/>
    <d v="2017-04-09T00:00:00"/>
    <s v="Sunday"/>
    <d v="1899-12-30T20:26:54"/>
    <d v="1899-12-30T20:00:00"/>
    <n v="1"/>
    <d v="2017-04-09T00:00:00"/>
    <d v="2017-04-01T00:00:00"/>
    <d v="2017-04-09T00:00:00"/>
    <s v="Sunday"/>
    <d v="1899-12-30T21:06:29"/>
    <d v="1899-12-30T21:00:00"/>
    <s v="Round Trip"/>
  </r>
  <r>
    <n v="1574014"/>
    <s v="Non-RFID Card Member"/>
    <m/>
    <m/>
    <n v="53220"/>
    <s v="UNITED STATES"/>
    <s v="Single Ride"/>
    <n v="5588"/>
    <x v="37"/>
    <n v="43.036900000000003"/>
    <n v="-87.89667"/>
    <x v="12"/>
    <n v="43.036900000000003"/>
    <n v="-87.89667"/>
    <n v="25"/>
    <n v="3"/>
    <n v="3.8"/>
    <n v="3.6"/>
    <n v="150"/>
    <n v="-1"/>
    <d v="2017-04-09T00:00:00"/>
    <d v="2017-04-01T00:00:00"/>
    <d v="2017-04-09T00:00:00"/>
    <s v="Sunday"/>
    <d v="1899-12-30T21:33:17"/>
    <d v="1899-12-30T22:00:00"/>
    <n v="1"/>
    <d v="2017-04-09T00:00:00"/>
    <d v="2017-04-01T00:00:00"/>
    <d v="2017-04-09T00:00:00"/>
    <s v="Sunday"/>
    <d v="1899-12-30T21:58:29"/>
    <d v="1899-12-30T22:00:00"/>
    <s v="Round Trip"/>
  </r>
  <r>
    <n v="1574076"/>
    <s v="Non-RFID Card Member"/>
    <m/>
    <m/>
    <n v="53211"/>
    <s v="UNITED STATES"/>
    <s v="Single Ride"/>
    <n v="11101"/>
    <x v="6"/>
    <n v="43.038719999999998"/>
    <n v="-87.905339999999995"/>
    <x v="36"/>
    <n v="43.038719999999998"/>
    <n v="-87.905339999999995"/>
    <n v="38"/>
    <n v="6"/>
    <n v="5.7"/>
    <n v="5.4"/>
    <n v="228"/>
    <n v="-1"/>
    <d v="2017-04-09T00:00:00"/>
    <d v="2017-04-01T00:00:00"/>
    <d v="2017-04-09T00:00:00"/>
    <s v="Sunday"/>
    <d v="1899-12-30T22:57:58"/>
    <d v="1899-12-30T23:00:00"/>
    <n v="1"/>
    <d v="2017-04-09T00:00:00"/>
    <d v="2017-04-01T00:00:00"/>
    <d v="2017-04-09T00:00:00"/>
    <s v="Sunday"/>
    <d v="1899-12-30T23:35:16"/>
    <d v="1899-12-31T00:00:00"/>
    <s v="Round Trip"/>
  </r>
  <r>
    <n v="1567979"/>
    <s v="Non-RFID Card Member"/>
    <m/>
    <m/>
    <n v="53205"/>
    <s v="UNITED STATES"/>
    <s v="Single Ride"/>
    <n v="5510"/>
    <x v="49"/>
    <n v="43.051119999999997"/>
    <n v="-87.918819999999997"/>
    <x v="24"/>
    <n v="43.056539999999998"/>
    <n v="-87.914370000000005"/>
    <n v="98"/>
    <n v="12"/>
    <n v="14.7"/>
    <n v="14"/>
    <n v="588"/>
    <n v="-1"/>
    <d v="2017-04-09T00:00:00"/>
    <d v="2017-04-01T00:00:00"/>
    <d v="2017-04-09T00:00:00"/>
    <s v="Sunday"/>
    <d v="1899-12-30T23:06:17"/>
    <d v="1899-12-30T23:00:00"/>
    <n v="1"/>
    <d v="2017-04-10T00:00:00"/>
    <d v="2017-04-01T00:00:00"/>
    <d v="2017-04-10T00:00:00"/>
    <s v="Monday"/>
    <d v="1899-12-30T00:44:28"/>
    <d v="1899-12-30T01:00:00"/>
    <s v="One Way"/>
  </r>
  <r>
    <n v="1574333"/>
    <s v="Non-RFID Card Member"/>
    <m/>
    <m/>
    <n v="48815"/>
    <s v="UNITED STATES"/>
    <s v="Single Ride"/>
    <n v="178"/>
    <x v="37"/>
    <n v="43.036900000000003"/>
    <n v="-87.89667"/>
    <x v="12"/>
    <n v="43.036900000000003"/>
    <n v="-87.89667"/>
    <n v="63"/>
    <n v="6"/>
    <n v="9.5"/>
    <n v="9"/>
    <n v="378"/>
    <n v="-1"/>
    <d v="2017-04-10T00:00:00"/>
    <d v="2017-04-01T00:00:00"/>
    <d v="2017-04-10T00:00:00"/>
    <s v="Monday"/>
    <d v="1899-12-30T11:32:00"/>
    <d v="1899-12-30T12:00:00"/>
    <n v="1"/>
    <d v="2017-04-10T00:00:00"/>
    <d v="2017-04-01T00:00:00"/>
    <d v="2017-04-10T00:00:00"/>
    <s v="Monday"/>
    <d v="1899-12-30T12:35:09"/>
    <d v="1899-12-30T13:00:00"/>
    <s v="Round Trip"/>
  </r>
  <r>
    <n v="1575191"/>
    <s v="Non-RFID Card Member"/>
    <m/>
    <m/>
    <n v="53202"/>
    <s v="UNITED STATES"/>
    <s v="Single Ride"/>
    <n v="5545"/>
    <x v="10"/>
    <n v="43.060786"/>
    <n v="-87.883825999999999"/>
    <x v="13"/>
    <n v="43.078530000000001"/>
    <n v="-87.882620000000003"/>
    <n v="41"/>
    <n v="6"/>
    <n v="6.2"/>
    <n v="5.8"/>
    <n v="246"/>
    <n v="-1"/>
    <d v="2017-04-11T00:00:00"/>
    <d v="2017-04-01T00:00:00"/>
    <d v="2017-04-11T00:00:00"/>
    <s v="Tuesday"/>
    <d v="1899-12-30T04:24:38"/>
    <d v="1899-12-30T04:00:00"/>
    <n v="1"/>
    <d v="2017-04-11T00:00:00"/>
    <d v="2017-04-01T00:00:00"/>
    <d v="2017-04-11T00:00:00"/>
    <s v="Tuesday"/>
    <d v="1899-12-30T05:05:28"/>
    <d v="1899-12-30T05:00:00"/>
    <s v="One Way"/>
  </r>
  <r>
    <n v="1575377"/>
    <s v="Non-RFID Card Member"/>
    <m/>
    <m/>
    <n v="53202"/>
    <s v="UNITED STATES"/>
    <s v="Single Ride"/>
    <n v="108"/>
    <x v="10"/>
    <n v="43.060786"/>
    <n v="-87.883825999999999"/>
    <x v="53"/>
    <n v="43.060786"/>
    <n v="-87.883825999999999"/>
    <n v="23"/>
    <n v="3"/>
    <n v="3.5"/>
    <n v="3.3"/>
    <n v="138"/>
    <n v="-1"/>
    <d v="2017-04-11T00:00:00"/>
    <d v="2017-04-01T00:00:00"/>
    <d v="2017-04-11T00:00:00"/>
    <s v="Tuesday"/>
    <d v="1899-12-30T12:19:15"/>
    <d v="1899-12-30T12:00:00"/>
    <n v="1"/>
    <d v="2017-04-11T00:00:00"/>
    <d v="2017-04-01T00:00:00"/>
    <d v="2017-04-11T00:00:00"/>
    <s v="Tuesday"/>
    <d v="1899-12-30T12:42:52"/>
    <d v="1899-12-30T13:00:00"/>
    <s v="Round Trip"/>
  </r>
  <r>
    <n v="1575653"/>
    <s v="Non-RFID Card Member"/>
    <m/>
    <m/>
    <n v="53207"/>
    <s v="UNITED STATES"/>
    <s v="Single Ride"/>
    <n v="961"/>
    <x v="13"/>
    <n v="43.038649999999997"/>
    <n v="-87.921930000000003"/>
    <x v="30"/>
    <n v="43.004728999999998"/>
    <n v="-87.905463999999995"/>
    <n v="20"/>
    <n v="3"/>
    <n v="3"/>
    <n v="2.9"/>
    <n v="120"/>
    <n v="-1"/>
    <d v="2017-04-11T00:00:00"/>
    <d v="2017-04-01T00:00:00"/>
    <d v="2017-04-11T00:00:00"/>
    <s v="Tuesday"/>
    <d v="1899-12-30T17:50:29"/>
    <d v="1899-12-30T18:00:00"/>
    <n v="1"/>
    <d v="2017-04-11T00:00:00"/>
    <d v="2017-04-01T00:00:00"/>
    <d v="2017-04-11T00:00:00"/>
    <s v="Tuesday"/>
    <d v="1899-12-30T18:10:19"/>
    <d v="1899-12-30T18:00:00"/>
    <s v="One Way"/>
  </r>
  <r>
    <n v="1575691"/>
    <s v="Non-RFID Card Member"/>
    <m/>
    <m/>
    <n v="53204"/>
    <s v="UNITED STATES"/>
    <s v="Single Ride"/>
    <n v="173"/>
    <x v="25"/>
    <n v="43.058010000000003"/>
    <n v="-87.877300000000005"/>
    <x v="22"/>
    <n v="43.058010000000003"/>
    <n v="-87.877300000000005"/>
    <n v="33"/>
    <n v="3"/>
    <n v="5"/>
    <n v="4.7"/>
    <n v="198"/>
    <n v="-1"/>
    <d v="2017-04-11T00:00:00"/>
    <d v="2017-04-01T00:00:00"/>
    <d v="2017-04-11T00:00:00"/>
    <s v="Tuesday"/>
    <d v="1899-12-30T18:33:03"/>
    <d v="1899-12-30T19:00:00"/>
    <n v="1"/>
    <d v="2017-04-11T00:00:00"/>
    <d v="2017-04-01T00:00:00"/>
    <d v="2017-04-11T00:00:00"/>
    <s v="Tuesday"/>
    <d v="1899-12-30T19:06:42"/>
    <d v="1899-12-30T19:00:00"/>
    <s v="Round Trip"/>
  </r>
  <r>
    <n v="1575816"/>
    <s v="Non-RFID Card Member"/>
    <m/>
    <m/>
    <n v="53207"/>
    <s v="UNITED STATES"/>
    <s v="Single Ride"/>
    <n v="109"/>
    <x v="5"/>
    <n v="43.031320000000001"/>
    <n v="-87.904259999999994"/>
    <x v="30"/>
    <n v="43.004728999999998"/>
    <n v="-87.905463999999995"/>
    <n v="15"/>
    <n v="3"/>
    <n v="2.2999999999999998"/>
    <n v="2.1"/>
    <n v="90"/>
    <n v="-1"/>
    <d v="2017-04-11T00:00:00"/>
    <d v="2017-04-01T00:00:00"/>
    <d v="2017-04-11T00:00:00"/>
    <s v="Tuesday"/>
    <d v="1899-12-30T23:40:02"/>
    <d v="1899-12-31T00:00:00"/>
    <n v="1"/>
    <d v="2017-04-11T00:00:00"/>
    <d v="2017-04-01T00:00:00"/>
    <d v="2017-04-11T00:00:00"/>
    <s v="Tuesday"/>
    <d v="1899-12-30T23:55:33"/>
    <d v="1899-12-31T00:00:00"/>
    <s v="One Way"/>
  </r>
  <r>
    <n v="1572667"/>
    <s v="Non-RFID Card Member"/>
    <m/>
    <m/>
    <n v="53211"/>
    <s v="UNITED STATES"/>
    <s v="Single Ride"/>
    <n v="251"/>
    <x v="23"/>
    <n v="43.053040000000003"/>
    <n v="-87.897660000000002"/>
    <x v="9"/>
    <n v="43.034619999999997"/>
    <n v="-87.917500000000004"/>
    <n v="76"/>
    <n v="9"/>
    <n v="11.4"/>
    <n v="10.8"/>
    <n v="456"/>
    <n v="-1"/>
    <d v="2017-04-12T00:00:00"/>
    <d v="2017-04-01T00:00:00"/>
    <d v="2017-04-12T00:00:00"/>
    <s v="Wednesday"/>
    <d v="1899-12-30T01:42:26"/>
    <d v="1899-12-30T02:00:00"/>
    <n v="1"/>
    <d v="2017-04-12T00:00:00"/>
    <d v="2017-04-01T00:00:00"/>
    <d v="2017-04-12T00:00:00"/>
    <s v="Wednesday"/>
    <d v="1899-12-30T02:58:31"/>
    <d v="1899-12-30T03:00:00"/>
    <s v="One Way"/>
  </r>
  <r>
    <n v="1575864"/>
    <s v="Non-RFID Card Member"/>
    <m/>
    <m/>
    <n v="98607"/>
    <s v="UNITED STATES"/>
    <s v="Single Ride"/>
    <n v="319"/>
    <x v="30"/>
    <n v="43.045712999999999"/>
    <n v="-87.899756999999994"/>
    <x v="48"/>
    <n v="43.060155999999999"/>
    <n v="-87.881258000000003"/>
    <n v="15"/>
    <n v="3"/>
    <n v="2.2999999999999998"/>
    <n v="2.1"/>
    <n v="90"/>
    <n v="-1"/>
    <d v="2017-04-12T00:00:00"/>
    <d v="2017-04-01T00:00:00"/>
    <d v="2017-04-12T00:00:00"/>
    <s v="Wednesday"/>
    <d v="1899-12-30T05:54:47"/>
    <d v="1899-12-30T06:00:00"/>
    <n v="1"/>
    <d v="2017-04-12T00:00:00"/>
    <d v="2017-04-01T00:00:00"/>
    <d v="2017-04-12T00:00:00"/>
    <s v="Wednesday"/>
    <d v="1899-12-30T06:09:06"/>
    <d v="1899-12-30T06:00:00"/>
    <s v="One Way"/>
  </r>
  <r>
    <n v="1559904"/>
    <s v="Non-RFID Card Member"/>
    <m/>
    <m/>
    <n v="53226"/>
    <s v="UNITED STATES"/>
    <s v="Single Ride"/>
    <n v="332"/>
    <x v="55"/>
    <n v="43.052630000000001"/>
    <n v="-88.016319999999993"/>
    <x v="56"/>
    <n v="43.052630000000001"/>
    <n v="-88.016319999999993"/>
    <n v="24"/>
    <n v="3"/>
    <n v="3.6"/>
    <n v="3.4"/>
    <n v="144"/>
    <n v="-1"/>
    <d v="2017-04-12T00:00:00"/>
    <d v="2017-04-01T00:00:00"/>
    <d v="2017-04-12T00:00:00"/>
    <s v="Wednesday"/>
    <d v="1899-12-30T13:26:54"/>
    <d v="1899-12-30T13:00:00"/>
    <n v="1"/>
    <d v="2017-04-12T00:00:00"/>
    <d v="2017-04-01T00:00:00"/>
    <d v="2017-04-12T00:00:00"/>
    <s v="Wednesday"/>
    <d v="1899-12-30T13:50:34"/>
    <d v="1899-12-30T14:00:00"/>
    <s v="Round Trip"/>
  </r>
  <r>
    <n v="1576468"/>
    <s v="Non-RFID Card Member"/>
    <m/>
    <m/>
    <n v="53205"/>
    <s v="UNITED STATES"/>
    <s v="Single Ride"/>
    <n v="82"/>
    <x v="29"/>
    <n v="43.052549999999997"/>
    <n v="-87.909329999999997"/>
    <x v="16"/>
    <n v="43.052549999999997"/>
    <n v="-87.909329999999997"/>
    <n v="27"/>
    <n v="3"/>
    <n v="4.0999999999999996"/>
    <n v="3.8"/>
    <n v="162"/>
    <n v="-1"/>
    <d v="2017-04-12T00:00:00"/>
    <d v="2017-04-01T00:00:00"/>
    <d v="2017-04-12T00:00:00"/>
    <s v="Wednesday"/>
    <d v="1899-12-30T16:00:43"/>
    <d v="1899-12-30T16:00:00"/>
    <n v="1"/>
    <d v="2017-04-12T00:00:00"/>
    <d v="2017-04-01T00:00:00"/>
    <d v="2017-04-12T00:00:00"/>
    <s v="Wednesday"/>
    <d v="1899-12-30T16:27:29"/>
    <d v="1899-12-30T16:00:00"/>
    <s v="Round Trip"/>
  </r>
  <r>
    <n v="1484231"/>
    <s v="Non-RFID Card Member"/>
    <m/>
    <m/>
    <n v="53233"/>
    <s v="UNITED STATES"/>
    <s v="Single Ride"/>
    <n v="5501"/>
    <x v="23"/>
    <n v="43.053040000000003"/>
    <n v="-87.897660000000002"/>
    <x v="19"/>
    <n v="43.040349999999997"/>
    <n v="-87.920760000000001"/>
    <n v="11"/>
    <n v="3"/>
    <n v="1.7"/>
    <n v="1.6"/>
    <n v="66"/>
    <n v="-1"/>
    <d v="2017-04-12T00:00:00"/>
    <d v="2017-04-01T00:00:00"/>
    <d v="2017-04-12T00:00:00"/>
    <s v="Wednesday"/>
    <d v="1899-12-30T16:24:36"/>
    <d v="1899-12-30T16:00:00"/>
    <n v="1"/>
    <d v="2017-04-12T00:00:00"/>
    <d v="2017-04-01T00:00:00"/>
    <d v="2017-04-12T00:00:00"/>
    <s v="Wednesday"/>
    <d v="1899-12-30T16:35:33"/>
    <d v="1899-12-30T17:00:00"/>
    <s v="One Way"/>
  </r>
  <r>
    <n v="1576517"/>
    <s v="Non-RFID Card Member"/>
    <m/>
    <m/>
    <n v="53045"/>
    <s v="UNITED STATES"/>
    <s v="Single Ride"/>
    <n v="11146"/>
    <x v="35"/>
    <n v="43.060250000000003"/>
    <n v="-87.892169999999993"/>
    <x v="47"/>
    <n v="43.060250000000003"/>
    <n v="-87.892169999999993"/>
    <n v="23"/>
    <n v="3"/>
    <n v="3.5"/>
    <n v="3.3"/>
    <n v="138"/>
    <n v="-1"/>
    <d v="2017-04-12T00:00:00"/>
    <d v="2017-04-01T00:00:00"/>
    <d v="2017-04-12T00:00:00"/>
    <s v="Wednesday"/>
    <d v="1899-12-30T16:35:33"/>
    <d v="1899-12-30T17:00:00"/>
    <n v="1"/>
    <d v="2017-04-12T00:00:00"/>
    <d v="2017-04-01T00:00:00"/>
    <d v="2017-04-12T00:00:00"/>
    <s v="Wednesday"/>
    <d v="1899-12-30T16:58:44"/>
    <d v="1899-12-30T17:00:00"/>
    <s v="Round Trip"/>
  </r>
  <r>
    <n v="1576633"/>
    <s v="Non-RFID Card Member"/>
    <m/>
    <m/>
    <m/>
    <s v="UNITED STATES"/>
    <s v="Single Ride"/>
    <n v="983"/>
    <x v="41"/>
    <n v="43.031480000000002"/>
    <n v="-87.908169999999998"/>
    <x v="43"/>
    <n v="43.031480000000002"/>
    <n v="-87.908169999999998"/>
    <n v="188"/>
    <n v="21"/>
    <n v="18"/>
    <n v="17.100000000000001"/>
    <n v="720"/>
    <n v="-1"/>
    <d v="2017-04-12T00:00:00"/>
    <d v="2017-04-01T00:00:00"/>
    <d v="2017-04-12T00:00:00"/>
    <s v="Wednesday"/>
    <d v="1899-12-30T17:36:11"/>
    <d v="1899-12-30T18:00:00"/>
    <n v="1"/>
    <d v="2017-04-12T00:00:00"/>
    <d v="2017-04-01T00:00:00"/>
    <d v="2017-04-12T00:00:00"/>
    <s v="Wednesday"/>
    <d v="1899-12-30T20:44:49"/>
    <d v="1899-12-30T21:00:00"/>
    <s v="Round Trip"/>
  </r>
  <r>
    <n v="1576640"/>
    <s v="Non-RFID Card Member"/>
    <m/>
    <m/>
    <n v="53154"/>
    <s v="UNITED STATES"/>
    <s v="Single Ride"/>
    <n v="11"/>
    <x v="41"/>
    <n v="43.031480000000002"/>
    <n v="-87.908169999999998"/>
    <x v="43"/>
    <n v="43.031480000000002"/>
    <n v="-87.908169999999998"/>
    <n v="186"/>
    <n v="21"/>
    <n v="18"/>
    <n v="17.100000000000001"/>
    <n v="720"/>
    <n v="-1"/>
    <d v="2017-04-12T00:00:00"/>
    <d v="2017-04-01T00:00:00"/>
    <d v="2017-04-12T00:00:00"/>
    <s v="Wednesday"/>
    <d v="1899-12-30T17:38:50"/>
    <d v="1899-12-30T18:00:00"/>
    <n v="1"/>
    <d v="2017-04-12T00:00:00"/>
    <d v="2017-04-01T00:00:00"/>
    <d v="2017-04-12T00:00:00"/>
    <s v="Wednesday"/>
    <d v="1899-12-30T20:44:58"/>
    <d v="1899-12-30T21:00:00"/>
    <s v="Round Trip"/>
  </r>
  <r>
    <n v="1576917"/>
    <s v="Non-RFID Card Member"/>
    <m/>
    <m/>
    <n v="60714"/>
    <s v="UNITED STATES"/>
    <s v="Single Ride"/>
    <n v="5502"/>
    <x v="46"/>
    <n v="43.026470000000003"/>
    <n v="-87.918040000000005"/>
    <x v="31"/>
    <n v="43.040154000000001"/>
    <n v="-87.932113000000001"/>
    <n v="19"/>
    <n v="3"/>
    <n v="2.9"/>
    <n v="2.7"/>
    <n v="114"/>
    <n v="-1"/>
    <d v="2017-04-12T00:00:00"/>
    <d v="2017-04-01T00:00:00"/>
    <d v="2017-04-12T00:00:00"/>
    <s v="Wednesday"/>
    <d v="1899-12-30T22:04:35"/>
    <d v="1899-12-30T22:00:00"/>
    <n v="1"/>
    <d v="2017-04-12T00:00:00"/>
    <d v="2017-04-01T00:00:00"/>
    <d v="2017-04-12T00:00:00"/>
    <s v="Wednesday"/>
    <d v="1899-12-30T22:23:03"/>
    <d v="1899-12-30T22:00:00"/>
    <s v="One Way"/>
  </r>
  <r>
    <n v="1569430"/>
    <s v="Non-RFID Card Member"/>
    <m/>
    <m/>
    <n v="80465"/>
    <s v="UNITED STATES"/>
    <s v="Single Ride"/>
    <n v="11131"/>
    <x v="30"/>
    <n v="43.045712999999999"/>
    <n v="-87.899756999999994"/>
    <x v="28"/>
    <n v="43.045712999999999"/>
    <n v="-87.899756999999994"/>
    <n v="51"/>
    <n v="3"/>
    <n v="7.7"/>
    <n v="7.3"/>
    <n v="306"/>
    <n v="-1"/>
    <d v="2017-04-13T00:00:00"/>
    <d v="2017-04-01T00:00:00"/>
    <d v="2017-04-13T00:00:00"/>
    <s v="Thursday"/>
    <d v="1899-12-30T13:18:12"/>
    <d v="1899-12-30T13:00:00"/>
    <n v="1"/>
    <d v="2017-04-13T00:00:00"/>
    <d v="2017-04-01T00:00:00"/>
    <d v="2017-04-13T00:00:00"/>
    <s v="Thursday"/>
    <d v="1899-12-30T14:09:51"/>
    <d v="1899-12-30T14:00:00"/>
    <s v="Round Trip"/>
  </r>
  <r>
    <n v="1577904"/>
    <s v="Non-RFID Card Member"/>
    <m/>
    <m/>
    <n v="53149"/>
    <s v="UNITED STATES"/>
    <s v="Single Ride"/>
    <n v="5497"/>
    <x v="11"/>
    <n v="43.04804"/>
    <n v="-87.896720000000002"/>
    <x v="33"/>
    <n v="43.04804"/>
    <n v="-87.896720000000002"/>
    <n v="105"/>
    <n v="9"/>
    <n v="15.8"/>
    <n v="15"/>
    <n v="630"/>
    <n v="-1"/>
    <d v="2017-04-13T00:00:00"/>
    <d v="2017-04-01T00:00:00"/>
    <d v="2017-04-13T00:00:00"/>
    <s v="Thursday"/>
    <d v="1899-12-30T18:25:45"/>
    <d v="1899-12-30T18:00:00"/>
    <n v="1"/>
    <d v="2017-04-13T00:00:00"/>
    <d v="2017-04-01T00:00:00"/>
    <d v="2017-04-13T00:00:00"/>
    <s v="Thursday"/>
    <d v="1899-12-30T20:10:06"/>
    <d v="1899-12-30T20:00:00"/>
    <s v="Round Trip"/>
  </r>
  <r>
    <n v="1342110"/>
    <s v="Non-RFID Card Member"/>
    <m/>
    <m/>
    <n v="53226"/>
    <s v="UNITED STATES"/>
    <s v="Single Ride"/>
    <n v="338"/>
    <x v="0"/>
    <n v="43.042490000000001"/>
    <n v="-87.909959999999998"/>
    <x v="6"/>
    <n v="43.03519"/>
    <n v="-87.907390000000007"/>
    <n v="9"/>
    <n v="0"/>
    <n v="1.4"/>
    <n v="1.3"/>
    <n v="54"/>
    <n v="-1"/>
    <d v="2017-04-13T00:00:00"/>
    <d v="2017-04-01T00:00:00"/>
    <d v="2017-04-13T00:00:00"/>
    <s v="Thursday"/>
    <d v="1899-12-30T18:49:21"/>
    <d v="1899-12-30T19:00:00"/>
    <n v="1"/>
    <d v="2017-04-13T00:00:00"/>
    <d v="2017-04-01T00:00:00"/>
    <d v="2017-04-13T00:00:00"/>
    <s v="Thursday"/>
    <d v="1899-12-30T18:58:44"/>
    <d v="1899-12-30T19:00:00"/>
    <s v="One Way"/>
  </r>
  <r>
    <n v="1577962"/>
    <s v="Non-RFID Card Member"/>
    <m/>
    <m/>
    <n v="60517"/>
    <s v="UNITED STATES"/>
    <s v="Single Ride"/>
    <n v="11072"/>
    <x v="24"/>
    <n v="43.040154000000001"/>
    <n v="-87.932113000000001"/>
    <x v="6"/>
    <n v="43.03519"/>
    <n v="-87.907390000000007"/>
    <n v="11"/>
    <n v="0"/>
    <n v="1.7"/>
    <n v="1.6"/>
    <n v="66"/>
    <n v="-1"/>
    <d v="2017-04-13T00:00:00"/>
    <d v="2017-04-01T00:00:00"/>
    <d v="2017-04-13T00:00:00"/>
    <s v="Thursday"/>
    <d v="1899-12-30T19:00:03"/>
    <d v="1899-12-30T19:00:00"/>
    <n v="1"/>
    <d v="2017-04-13T00:00:00"/>
    <d v="2017-04-01T00:00:00"/>
    <d v="2017-04-13T00:00:00"/>
    <s v="Thursday"/>
    <d v="1899-12-30T19:11:09"/>
    <d v="1899-12-30T19:00:00"/>
    <s v="One Way"/>
  </r>
  <r>
    <n v="1578707"/>
    <s v="Non-RFID Card Member"/>
    <m/>
    <m/>
    <n v="53202"/>
    <s v="UNITED STATES"/>
    <s v="Single Ride"/>
    <n v="1000"/>
    <x v="2"/>
    <n v="43.03886"/>
    <n v="-87.902720000000002"/>
    <x v="36"/>
    <n v="43.038719999999998"/>
    <n v="-87.905339999999995"/>
    <n v="20"/>
    <n v="0"/>
    <n v="3"/>
    <n v="2.9"/>
    <n v="120"/>
    <n v="-1"/>
    <d v="2017-04-14T00:00:00"/>
    <d v="2017-04-01T00:00:00"/>
    <d v="2017-04-14T00:00:00"/>
    <s v="Friday"/>
    <d v="1899-12-30T12:20:22"/>
    <d v="1899-12-30T12:00:00"/>
    <n v="1"/>
    <d v="2017-04-14T00:00:00"/>
    <d v="2017-04-01T00:00:00"/>
    <d v="2017-04-14T00:00:00"/>
    <s v="Friday"/>
    <d v="1899-12-30T12:40:39"/>
    <d v="1899-12-30T13:00:00"/>
    <s v="One Way"/>
  </r>
  <r>
    <n v="1578460"/>
    <s v="Non-RFID Card Member"/>
    <m/>
    <m/>
    <n v="53212"/>
    <s v="UNITED STATES"/>
    <s v="Single Ride"/>
    <n v="5474"/>
    <x v="7"/>
    <n v="43.038245000000003"/>
    <n v="-87.914811999999998"/>
    <x v="0"/>
    <n v="43.049230000000001"/>
    <n v="-87.911940000000001"/>
    <n v="21"/>
    <n v="0"/>
    <n v="3.2"/>
    <n v="3"/>
    <n v="126"/>
    <n v="-1"/>
    <d v="2017-04-14T00:00:00"/>
    <d v="2017-04-01T00:00:00"/>
    <d v="2017-04-14T00:00:00"/>
    <s v="Friday"/>
    <d v="1899-12-30T12:25:55"/>
    <d v="1899-12-30T12:00:00"/>
    <n v="1"/>
    <d v="2017-04-14T00:00:00"/>
    <d v="2017-04-01T00:00:00"/>
    <d v="2017-04-14T00:00:00"/>
    <s v="Friday"/>
    <d v="1899-12-30T12:46:18"/>
    <d v="1899-12-30T13:00:00"/>
    <s v="One Way"/>
  </r>
  <r>
    <n v="1578886"/>
    <s v="Non-RFID Card Member"/>
    <m/>
    <m/>
    <n v="53149"/>
    <s v="UNITED STATES"/>
    <s v="Single Ride"/>
    <n v="5442"/>
    <x v="27"/>
    <n v="43.074890000000003"/>
    <n v="-87.882810000000006"/>
    <x v="10"/>
    <n v="43.058619999999998"/>
    <n v="-87.885319999999993"/>
    <n v="26"/>
    <n v="0"/>
    <n v="3.9"/>
    <n v="3.7"/>
    <n v="156"/>
    <n v="-1"/>
    <d v="2017-04-14T00:00:00"/>
    <d v="2017-04-01T00:00:00"/>
    <d v="2017-04-14T00:00:00"/>
    <s v="Friday"/>
    <d v="1899-12-30T13:16:50"/>
    <d v="1899-12-30T13:00:00"/>
    <n v="1"/>
    <d v="2017-04-14T00:00:00"/>
    <d v="2017-04-01T00:00:00"/>
    <d v="2017-04-14T00:00:00"/>
    <s v="Friday"/>
    <d v="1899-12-30T13:42:57"/>
    <d v="1899-12-30T14:00:00"/>
    <s v="One Way"/>
  </r>
  <r>
    <n v="1579061"/>
    <s v="Non-RFID Card Member"/>
    <m/>
    <m/>
    <n v="53207"/>
    <s v="UNITED STATES"/>
    <s v="Single Ride"/>
    <n v="269"/>
    <x v="33"/>
    <n v="43.004728999999998"/>
    <n v="-87.905463999999995"/>
    <x v="30"/>
    <n v="43.004728999999998"/>
    <n v="-87.905463999999995"/>
    <n v="31"/>
    <n v="0"/>
    <n v="4.7"/>
    <n v="4.4000000000000004"/>
    <n v="186"/>
    <n v="-1"/>
    <d v="2017-04-14T00:00:00"/>
    <d v="2017-04-01T00:00:00"/>
    <d v="2017-04-14T00:00:00"/>
    <s v="Friday"/>
    <d v="1899-12-30T14:15:17"/>
    <d v="1899-12-30T14:00:00"/>
    <n v="1"/>
    <d v="2017-04-14T00:00:00"/>
    <d v="2017-04-01T00:00:00"/>
    <d v="2017-04-14T00:00:00"/>
    <s v="Friday"/>
    <d v="1899-12-30T14:46:51"/>
    <d v="1899-12-30T15:00:00"/>
    <s v="Round Trip"/>
  </r>
  <r>
    <n v="1579178"/>
    <s v="Non-RFID Card Member"/>
    <m/>
    <m/>
    <n v="32819"/>
    <s v="UNITED STATES"/>
    <s v="Single Ride"/>
    <n v="21"/>
    <x v="25"/>
    <n v="43.058010000000003"/>
    <n v="-87.877300000000005"/>
    <x v="22"/>
    <n v="43.058010000000003"/>
    <n v="-87.877300000000005"/>
    <n v="95"/>
    <n v="9"/>
    <n v="14.3"/>
    <n v="13.5"/>
    <n v="570"/>
    <n v="-1"/>
    <d v="2017-04-14T00:00:00"/>
    <d v="2017-04-01T00:00:00"/>
    <d v="2017-04-14T00:00:00"/>
    <s v="Friday"/>
    <d v="1899-12-30T14:51:45"/>
    <d v="1899-12-30T15:00:00"/>
    <n v="1"/>
    <d v="2017-04-14T00:00:00"/>
    <d v="2017-04-01T00:00:00"/>
    <d v="2017-04-14T00:00:00"/>
    <s v="Friday"/>
    <d v="1899-12-30T16:26:10"/>
    <d v="1899-12-30T16:00:00"/>
    <s v="Round Trip"/>
  </r>
  <r>
    <n v="1578835"/>
    <s v="Non-RFID Card Member"/>
    <m/>
    <m/>
    <n v="15241"/>
    <s v="UNITED STATES"/>
    <s v="Single Ride"/>
    <n v="11124"/>
    <x v="5"/>
    <n v="43.031320000000001"/>
    <n v="-87.904259999999994"/>
    <x v="31"/>
    <n v="43.040154000000001"/>
    <n v="-87.932113000000001"/>
    <n v="104"/>
    <n v="9"/>
    <n v="15.6"/>
    <n v="14.8"/>
    <n v="624"/>
    <n v="-1"/>
    <d v="2017-04-14T00:00:00"/>
    <d v="2017-04-01T00:00:00"/>
    <d v="2017-04-14T00:00:00"/>
    <s v="Friday"/>
    <d v="1899-12-30T14:58:52"/>
    <d v="1899-12-30T15:00:00"/>
    <n v="1"/>
    <d v="2017-04-14T00:00:00"/>
    <d v="2017-04-01T00:00:00"/>
    <d v="2017-04-14T00:00:00"/>
    <s v="Friday"/>
    <d v="1899-12-30T16:42:35"/>
    <d v="1899-12-30T17:00:00"/>
    <s v="One Way"/>
  </r>
  <r>
    <n v="1350828"/>
    <s v="Non-RFID Card Member"/>
    <m/>
    <m/>
    <n v="53207"/>
    <s v="UNITED STATES"/>
    <s v="Single Ride"/>
    <n v="204"/>
    <x v="3"/>
    <n v="43.03519"/>
    <n v="-87.907390000000007"/>
    <x v="30"/>
    <n v="43.004728999999998"/>
    <n v="-87.905463999999995"/>
    <n v="12"/>
    <n v="0"/>
    <n v="1.8"/>
    <n v="1.7"/>
    <n v="72"/>
    <n v="-1"/>
    <d v="2017-04-14T00:00:00"/>
    <d v="2017-04-01T00:00:00"/>
    <d v="2017-04-14T00:00:00"/>
    <s v="Friday"/>
    <d v="1899-12-30T15:19:10"/>
    <d v="1899-12-30T15:00:00"/>
    <n v="1"/>
    <d v="2017-04-14T00:00:00"/>
    <d v="2017-04-01T00:00:00"/>
    <d v="2017-04-14T00:00:00"/>
    <s v="Friday"/>
    <d v="1899-12-30T15:31:24"/>
    <d v="1899-12-30T16:00:00"/>
    <s v="One Way"/>
  </r>
  <r>
    <n v="1579354"/>
    <s v="Non-RFID Card Member"/>
    <m/>
    <m/>
    <n v="53189"/>
    <s v="UNITED STATES"/>
    <s v="Single Ride"/>
    <n v="78"/>
    <x v="25"/>
    <n v="43.058010000000003"/>
    <n v="-87.877300000000005"/>
    <x v="22"/>
    <n v="43.058010000000003"/>
    <n v="-87.877300000000005"/>
    <n v="49"/>
    <n v="3"/>
    <n v="7.4"/>
    <n v="7"/>
    <n v="294"/>
    <n v="-1"/>
    <d v="2017-04-14T00:00:00"/>
    <d v="2017-04-01T00:00:00"/>
    <d v="2017-04-14T00:00:00"/>
    <s v="Friday"/>
    <d v="1899-12-30T16:10:09"/>
    <d v="1899-12-30T16:00:00"/>
    <n v="1"/>
    <d v="2017-04-14T00:00:00"/>
    <d v="2017-04-01T00:00:00"/>
    <d v="2017-04-14T00:00:00"/>
    <s v="Friday"/>
    <d v="1899-12-30T16:59:20"/>
    <d v="1899-12-30T17:00:00"/>
    <s v="Round Trip"/>
  </r>
  <r>
    <n v="1306778"/>
    <s v="Non-RFID Card Member"/>
    <m/>
    <m/>
    <n v="53204"/>
    <s v="UNITED STATES"/>
    <s v="Single Ride"/>
    <n v="269"/>
    <x v="33"/>
    <n v="43.004728999999998"/>
    <n v="-87.905463999999995"/>
    <x v="42"/>
    <n v="43.020020000000002"/>
    <n v="-87.912540000000007"/>
    <n v="9"/>
    <n v="0"/>
    <n v="1.4"/>
    <n v="1.3"/>
    <n v="54"/>
    <n v="-1"/>
    <d v="2017-04-14T00:00:00"/>
    <d v="2017-04-01T00:00:00"/>
    <d v="2017-04-14T00:00:00"/>
    <s v="Friday"/>
    <d v="1899-12-30T16:20:50"/>
    <d v="1899-12-30T16:00:00"/>
    <n v="1"/>
    <d v="2017-04-14T00:00:00"/>
    <d v="2017-04-01T00:00:00"/>
    <d v="2017-04-14T00:00:00"/>
    <s v="Friday"/>
    <d v="1899-12-30T16:29:09"/>
    <d v="1899-12-30T16:00:00"/>
    <s v="One Way"/>
  </r>
  <r>
    <n v="1579566"/>
    <s v="Non-RFID Card Member"/>
    <m/>
    <m/>
    <n v="53208"/>
    <s v="UNITED STATES"/>
    <s v="Single Ride"/>
    <n v="2"/>
    <x v="10"/>
    <n v="43.060786"/>
    <n v="-87.883825999999999"/>
    <x v="6"/>
    <n v="43.03519"/>
    <n v="-87.907390000000007"/>
    <n v="31"/>
    <n v="0"/>
    <n v="4.7"/>
    <n v="4.4000000000000004"/>
    <n v="186"/>
    <n v="-1"/>
    <d v="2017-04-14T00:00:00"/>
    <d v="2017-04-01T00:00:00"/>
    <d v="2017-04-14T00:00:00"/>
    <s v="Friday"/>
    <d v="1899-12-30T17:49:11"/>
    <d v="1899-12-30T18:00:00"/>
    <n v="1"/>
    <d v="2017-04-14T00:00:00"/>
    <d v="2017-04-01T00:00:00"/>
    <d v="2017-04-14T00:00:00"/>
    <s v="Friday"/>
    <d v="1899-12-30T18:20:47"/>
    <d v="1899-12-30T18:00:00"/>
    <s v="One Way"/>
  </r>
  <r>
    <n v="1579672"/>
    <s v="Non-RFID Card Member"/>
    <m/>
    <m/>
    <m/>
    <s v="UNITED STATES"/>
    <s v="Single Ride"/>
    <n v="11144"/>
    <x v="30"/>
    <n v="43.045712999999999"/>
    <n v="-87.899756999999994"/>
    <x v="58"/>
    <n v="43.026229999999998"/>
    <n v="-87.912809999999993"/>
    <n v="22"/>
    <n v="0"/>
    <n v="3.3"/>
    <n v="3.1"/>
    <n v="132"/>
    <n v="-1"/>
    <d v="2017-04-14T00:00:00"/>
    <d v="2017-04-01T00:00:00"/>
    <d v="2017-04-14T00:00:00"/>
    <s v="Friday"/>
    <d v="1899-12-30T18:34:12"/>
    <d v="1899-12-30T19:00:00"/>
    <n v="1"/>
    <d v="2017-04-14T00:00:00"/>
    <d v="2017-04-01T00:00:00"/>
    <d v="2017-04-14T00:00:00"/>
    <s v="Friday"/>
    <d v="1899-12-30T18:56:58"/>
    <d v="1899-12-30T19:00:00"/>
    <s v="One Way"/>
  </r>
  <r>
    <n v="1579818"/>
    <s v="Non-RFID Card Member"/>
    <m/>
    <m/>
    <n v="53212"/>
    <s v="UNITED STATES"/>
    <s v="Single Ride"/>
    <n v="11168"/>
    <x v="38"/>
    <n v="43.058619999999998"/>
    <n v="-87.885319999999993"/>
    <x v="50"/>
    <n v="43.05847"/>
    <n v="-87.898079999999993"/>
    <n v="7"/>
    <n v="0"/>
    <n v="1.1000000000000001"/>
    <n v="1"/>
    <n v="42"/>
    <n v="-1"/>
    <d v="2017-04-14T00:00:00"/>
    <d v="2017-04-01T00:00:00"/>
    <d v="2017-04-14T00:00:00"/>
    <s v="Friday"/>
    <d v="1899-12-30T19:36:16"/>
    <d v="1899-12-30T20:00:00"/>
    <n v="1"/>
    <d v="2017-04-14T00:00:00"/>
    <d v="2017-04-01T00:00:00"/>
    <d v="2017-04-14T00:00:00"/>
    <s v="Friday"/>
    <d v="1899-12-30T19:43:13"/>
    <d v="1899-12-30T20:00:00"/>
    <s v="One Way"/>
  </r>
  <r>
    <n v="1580161"/>
    <s v="Non-RFID Card Member"/>
    <m/>
    <m/>
    <n v="53202"/>
    <s v="UNITED STATES"/>
    <s v="Single Ride"/>
    <n v="5568"/>
    <x v="20"/>
    <n v="43.049230000000001"/>
    <n v="-87.911940000000001"/>
    <x v="40"/>
    <n v="43.05097"/>
    <n v="-87.906440000000003"/>
    <n v="8"/>
    <n v="0"/>
    <n v="1.2"/>
    <n v="1.1000000000000001"/>
    <n v="48"/>
    <n v="-1"/>
    <d v="2017-04-15T00:00:00"/>
    <d v="2017-04-01T00:00:00"/>
    <d v="2017-04-15T00:00:00"/>
    <s v="Saturday"/>
    <d v="1899-12-30T00:28:36"/>
    <d v="1899-12-30T00:00:00"/>
    <n v="1"/>
    <d v="2017-04-15T00:00:00"/>
    <d v="2017-04-01T00:00:00"/>
    <d v="2017-04-15T00:00:00"/>
    <s v="Saturday"/>
    <d v="1899-12-30T00:36:27"/>
    <d v="1899-12-30T01:00:00"/>
    <s v="One Way"/>
  </r>
  <r>
    <n v="1559888"/>
    <s v="Non-RFID Card Member"/>
    <m/>
    <m/>
    <n v="53202"/>
    <s v="UNITED STATES"/>
    <s v="Single Ride"/>
    <n v="11108"/>
    <x v="6"/>
    <n v="43.038719999999998"/>
    <n v="-87.905339999999995"/>
    <x v="41"/>
    <n v="43.031320000000001"/>
    <n v="-87.904259999999994"/>
    <n v="4"/>
    <n v="0"/>
    <n v="0.6"/>
    <n v="0.6"/>
    <n v="24"/>
    <n v="-1"/>
    <d v="2017-04-15T00:00:00"/>
    <d v="2017-04-01T00:00:00"/>
    <d v="2017-04-15T00:00:00"/>
    <s v="Saturday"/>
    <d v="1899-12-30T01:06:54"/>
    <d v="1899-12-30T01:00:00"/>
    <n v="1"/>
    <d v="2017-04-15T00:00:00"/>
    <d v="2017-04-01T00:00:00"/>
    <d v="2017-04-15T00:00:00"/>
    <s v="Saturday"/>
    <d v="1899-12-30T01:10:09"/>
    <d v="1899-12-30T01:00:00"/>
    <s v="One Way"/>
  </r>
  <r>
    <n v="1571598"/>
    <s v="Non-RFID Card Member"/>
    <m/>
    <m/>
    <n v="53206"/>
    <s v="UNITED STATES"/>
    <s v="Single Ride"/>
    <n v="5576"/>
    <x v="48"/>
    <n v="43.060155999999999"/>
    <n v="-87.881258000000003"/>
    <x v="22"/>
    <n v="43.058010000000003"/>
    <n v="-87.877300000000005"/>
    <n v="78"/>
    <n v="6"/>
    <n v="11.7"/>
    <n v="11.1"/>
    <n v="468"/>
    <n v="-1"/>
    <d v="2017-04-15T00:00:00"/>
    <d v="2017-04-01T00:00:00"/>
    <d v="2017-04-15T00:00:00"/>
    <s v="Saturday"/>
    <d v="1899-12-30T08:41:01"/>
    <d v="1899-12-30T09:00:00"/>
    <n v="1"/>
    <d v="2017-04-15T00:00:00"/>
    <d v="2017-04-01T00:00:00"/>
    <d v="2017-04-15T00:00:00"/>
    <s v="Saturday"/>
    <d v="1899-12-30T09:59:28"/>
    <d v="1899-12-30T10:00:00"/>
    <s v="One Way"/>
  </r>
  <r>
    <n v="1580344"/>
    <s v="Non-RFID Card Member"/>
    <m/>
    <m/>
    <n v="53226"/>
    <s v="UNITED STATES"/>
    <s v="Single Ride"/>
    <n v="5416"/>
    <x v="19"/>
    <n v="43.060839999999999"/>
    <n v="-88.001940000000005"/>
    <x v="54"/>
    <n v="43.060079999999999"/>
    <n v="-88.027349999999998"/>
    <n v="21"/>
    <n v="0"/>
    <n v="3.2"/>
    <n v="3"/>
    <n v="126"/>
    <n v="-1"/>
    <d v="2017-04-15T00:00:00"/>
    <d v="2017-04-01T00:00:00"/>
    <d v="2017-04-15T00:00:00"/>
    <s v="Saturday"/>
    <d v="1899-12-30T09:14:52"/>
    <d v="1899-12-30T09:00:00"/>
    <n v="1"/>
    <d v="2017-04-15T00:00:00"/>
    <d v="2017-04-01T00:00:00"/>
    <d v="2017-04-15T00:00:00"/>
    <s v="Saturday"/>
    <d v="1899-12-30T09:35:45"/>
    <d v="1899-12-30T10:00:00"/>
    <s v="One Way"/>
  </r>
  <r>
    <n v="1580430"/>
    <s v="Non-RFID Card Member"/>
    <m/>
    <m/>
    <n v="53208"/>
    <s v="UNITED STATES"/>
    <s v="Single Ride"/>
    <n v="5442"/>
    <x v="29"/>
    <n v="43.052549999999997"/>
    <n v="-87.909329999999997"/>
    <x v="16"/>
    <n v="43.052549999999997"/>
    <n v="-87.909329999999997"/>
    <n v="58"/>
    <n v="3"/>
    <n v="8.6999999999999993"/>
    <n v="8.3000000000000007"/>
    <n v="348"/>
    <n v="-1"/>
    <d v="2017-04-15T00:00:00"/>
    <d v="2017-04-01T00:00:00"/>
    <d v="2017-04-15T00:00:00"/>
    <s v="Saturday"/>
    <d v="1899-12-30T09:58:54"/>
    <d v="1899-12-30T10:00:00"/>
    <n v="1"/>
    <d v="2017-04-15T00:00:00"/>
    <d v="2017-04-01T00:00:00"/>
    <d v="2017-04-15T00:00:00"/>
    <s v="Saturday"/>
    <d v="1899-12-30T10:56:33"/>
    <d v="1899-12-30T11:00:00"/>
    <s v="Round Trip"/>
  </r>
  <r>
    <n v="1340900"/>
    <s v="Non-RFID Card Member"/>
    <m/>
    <m/>
    <n v="53213"/>
    <s v="UNITED STATES"/>
    <s v="Single Ride"/>
    <n v="11061"/>
    <x v="25"/>
    <n v="43.058010000000003"/>
    <n v="-87.877300000000005"/>
    <x v="22"/>
    <n v="43.058010000000003"/>
    <n v="-87.877300000000005"/>
    <n v="129"/>
    <n v="12"/>
    <n v="18"/>
    <n v="17.100000000000001"/>
    <n v="720"/>
    <n v="-1"/>
    <d v="2017-04-15T00:00:00"/>
    <d v="2017-04-01T00:00:00"/>
    <d v="2017-04-15T00:00:00"/>
    <s v="Saturday"/>
    <d v="1899-12-30T10:21:02"/>
    <d v="1899-12-30T10:00:00"/>
    <n v="1"/>
    <d v="2017-04-15T00:00:00"/>
    <d v="2017-04-01T00:00:00"/>
    <d v="2017-04-15T00:00:00"/>
    <s v="Saturday"/>
    <d v="1899-12-30T12:30:55"/>
    <d v="1899-12-30T13:00:00"/>
    <s v="Round Trip"/>
  </r>
  <r>
    <n v="1580727"/>
    <s v="Non-RFID Card Member"/>
    <m/>
    <m/>
    <n v="52722"/>
    <s v="UNITED STATES"/>
    <s v="Single Ride"/>
    <n v="251"/>
    <x v="16"/>
    <n v="43.03913"/>
    <n v="-87.916150000000002"/>
    <x v="6"/>
    <n v="43.03519"/>
    <n v="-87.907390000000007"/>
    <n v="13"/>
    <n v="0"/>
    <n v="2"/>
    <n v="1.9"/>
    <n v="78"/>
    <n v="-1"/>
    <d v="2017-04-15T00:00:00"/>
    <d v="2017-04-01T00:00:00"/>
    <d v="2017-04-15T00:00:00"/>
    <s v="Saturday"/>
    <d v="1899-12-30T11:08:41"/>
    <d v="1899-12-30T11:00:00"/>
    <n v="1"/>
    <d v="2017-04-15T00:00:00"/>
    <d v="2017-04-01T00:00:00"/>
    <d v="2017-04-15T00:00:00"/>
    <s v="Saturday"/>
    <d v="1899-12-30T11:21:33"/>
    <d v="1899-12-30T11:00:00"/>
    <s v="One Way"/>
  </r>
  <r>
    <n v="1580781"/>
    <s v="Non-RFID Card Member"/>
    <m/>
    <m/>
    <n v="53219"/>
    <s v="UNITED STATES"/>
    <s v="Single Ride"/>
    <n v="5542"/>
    <x v="11"/>
    <n v="43.04804"/>
    <n v="-87.896720000000002"/>
    <x v="33"/>
    <n v="43.04804"/>
    <n v="-87.896720000000002"/>
    <n v="76"/>
    <n v="6"/>
    <n v="11.4"/>
    <n v="10.8"/>
    <n v="456"/>
    <n v="-1"/>
    <d v="2017-04-15T00:00:00"/>
    <d v="2017-04-01T00:00:00"/>
    <d v="2017-04-15T00:00:00"/>
    <s v="Saturday"/>
    <d v="1899-12-30T11:17:40"/>
    <d v="1899-12-30T11:00:00"/>
    <n v="1"/>
    <d v="2017-04-15T00:00:00"/>
    <d v="2017-04-01T00:00:00"/>
    <d v="2017-04-15T00:00:00"/>
    <s v="Saturday"/>
    <d v="1899-12-30T12:33:12"/>
    <d v="1899-12-30T13:00:00"/>
    <s v="Round Trip"/>
  </r>
  <r>
    <n v="1580948"/>
    <s v="Non-RFID Card Member"/>
    <m/>
    <m/>
    <n v="53186"/>
    <s v="UNITED STATES"/>
    <s v="Single Ride"/>
    <n v="11080"/>
    <x v="6"/>
    <n v="43.038719999999998"/>
    <n v="-87.905339999999995"/>
    <x v="12"/>
    <n v="43.036900000000003"/>
    <n v="-87.89667"/>
    <n v="53"/>
    <n v="3"/>
    <n v="8"/>
    <n v="7.6"/>
    <n v="318"/>
    <n v="-1"/>
    <d v="2017-04-15T00:00:00"/>
    <d v="2017-04-01T00:00:00"/>
    <d v="2017-04-15T00:00:00"/>
    <s v="Saturday"/>
    <d v="1899-12-30T11:52:12"/>
    <d v="1899-12-30T12:00:00"/>
    <n v="1"/>
    <d v="2017-04-15T00:00:00"/>
    <d v="2017-04-01T00:00:00"/>
    <d v="2017-04-15T00:00:00"/>
    <s v="Saturday"/>
    <d v="1899-12-30T12:45:38"/>
    <d v="1899-12-30T13:00:00"/>
    <s v="One Way"/>
  </r>
  <r>
    <n v="1581047"/>
    <s v="Non-RFID Card Member"/>
    <m/>
    <m/>
    <n v="53132"/>
    <s v="UNITED STATES"/>
    <s v="Single Ride"/>
    <n v="5585"/>
    <x v="37"/>
    <n v="43.036900000000003"/>
    <n v="-87.89667"/>
    <x v="12"/>
    <n v="43.036900000000003"/>
    <n v="-87.89667"/>
    <n v="94"/>
    <n v="6"/>
    <n v="14.1"/>
    <n v="13.4"/>
    <n v="564"/>
    <n v="-1"/>
    <d v="2017-04-15T00:00:00"/>
    <d v="2017-04-01T00:00:00"/>
    <d v="2017-04-15T00:00:00"/>
    <s v="Saturday"/>
    <d v="1899-12-30T12:14:18"/>
    <d v="1899-12-30T12:00:00"/>
    <n v="1"/>
    <d v="2017-04-15T00:00:00"/>
    <d v="2017-04-01T00:00:00"/>
    <d v="2017-04-15T00:00:00"/>
    <s v="Saturday"/>
    <d v="1899-12-30T13:48:33"/>
    <d v="1899-12-30T14:00:00"/>
    <s v="Round Trip"/>
  </r>
  <r>
    <n v="1581059"/>
    <s v="Non-RFID Card Member"/>
    <m/>
    <m/>
    <n v="52722"/>
    <s v="UNITED STATES"/>
    <s v="Single Ride"/>
    <n v="204"/>
    <x v="41"/>
    <n v="43.031480000000002"/>
    <n v="-87.908169999999998"/>
    <x v="7"/>
    <n v="43.038580000000003"/>
    <n v="-87.90934"/>
    <n v="12"/>
    <n v="0"/>
    <n v="1.8"/>
    <n v="1.7"/>
    <n v="72"/>
    <n v="-1"/>
    <d v="2017-04-15T00:00:00"/>
    <d v="2017-04-01T00:00:00"/>
    <d v="2017-04-15T00:00:00"/>
    <s v="Saturday"/>
    <d v="1899-12-30T12:15:56"/>
    <d v="1899-12-30T12:00:00"/>
    <n v="1"/>
    <d v="2017-04-15T00:00:00"/>
    <d v="2017-04-01T00:00:00"/>
    <d v="2017-04-15T00:00:00"/>
    <s v="Saturday"/>
    <d v="1899-12-30T12:27:00"/>
    <d v="1899-12-30T12:00:00"/>
    <s v="One Way"/>
  </r>
  <r>
    <n v="1581073"/>
    <s v="Non-RFID Card Member"/>
    <m/>
    <m/>
    <n v="53203"/>
    <s v="UNITED STATES"/>
    <s v="Single Ride"/>
    <n v="5564"/>
    <x v="8"/>
    <n v="43.038580000000003"/>
    <n v="-87.90934"/>
    <x v="7"/>
    <n v="43.038580000000003"/>
    <n v="-87.90934"/>
    <n v="77"/>
    <n v="6"/>
    <n v="11.6"/>
    <n v="11"/>
    <n v="462"/>
    <n v="-1"/>
    <d v="2017-04-15T00:00:00"/>
    <d v="2017-04-01T00:00:00"/>
    <d v="2017-04-15T00:00:00"/>
    <s v="Saturday"/>
    <d v="1899-12-30T12:16:42"/>
    <d v="1899-12-30T12:00:00"/>
    <n v="1"/>
    <d v="2017-04-15T00:00:00"/>
    <d v="2017-04-01T00:00:00"/>
    <d v="2017-04-15T00:00:00"/>
    <s v="Saturday"/>
    <d v="1899-12-30T13:33:32"/>
    <d v="1899-12-30T14:00:00"/>
    <s v="Round Trip"/>
  </r>
  <r>
    <n v="1581070"/>
    <s v="Non-RFID Card Member"/>
    <m/>
    <m/>
    <n v="81211"/>
    <s v="UNITED STATES"/>
    <s v="Single Ride"/>
    <n v="5588"/>
    <x v="37"/>
    <n v="43.036900000000003"/>
    <n v="-87.89667"/>
    <x v="12"/>
    <n v="43.036900000000003"/>
    <n v="-87.89667"/>
    <n v="91"/>
    <n v="6"/>
    <n v="13.7"/>
    <n v="13"/>
    <n v="546"/>
    <n v="-1"/>
    <d v="2017-04-15T00:00:00"/>
    <d v="2017-04-01T00:00:00"/>
    <d v="2017-04-15T00:00:00"/>
    <s v="Saturday"/>
    <d v="1899-12-30T12:17:21"/>
    <d v="1899-12-30T12:00:00"/>
    <n v="1"/>
    <d v="2017-04-15T00:00:00"/>
    <d v="2017-04-01T00:00:00"/>
    <d v="2017-04-15T00:00:00"/>
    <s v="Saturday"/>
    <d v="1899-12-30T13:48:45"/>
    <d v="1899-12-30T14:00:00"/>
    <s v="Round Trip"/>
  </r>
  <r>
    <n v="1581176"/>
    <s v="Non-RFID Card Member"/>
    <m/>
    <m/>
    <n v="53051"/>
    <s v="UNITED STATES"/>
    <s v="Single Ride"/>
    <n v="11129"/>
    <x v="37"/>
    <n v="43.036900000000003"/>
    <n v="-87.89667"/>
    <x v="12"/>
    <n v="43.036900000000003"/>
    <n v="-87.89667"/>
    <n v="27"/>
    <n v="0"/>
    <n v="4.0999999999999996"/>
    <n v="3.8"/>
    <n v="162"/>
    <n v="-1"/>
    <d v="2017-04-15T00:00:00"/>
    <d v="2017-04-01T00:00:00"/>
    <d v="2017-04-15T00:00:00"/>
    <s v="Saturday"/>
    <d v="1899-12-30T12:35:52"/>
    <d v="1899-12-30T13:00:00"/>
    <n v="1"/>
    <d v="2017-04-15T00:00:00"/>
    <d v="2017-04-01T00:00:00"/>
    <d v="2017-04-15T00:00:00"/>
    <s v="Saturday"/>
    <d v="1899-12-30T13:02:38"/>
    <d v="1899-12-30T13:00:00"/>
    <s v="Round Trip"/>
  </r>
  <r>
    <n v="1581198"/>
    <s v="Non-RFID Card Member"/>
    <m/>
    <m/>
    <n v="53220"/>
    <s v="UNITED STATES"/>
    <s v="Single Ride"/>
    <n v="997"/>
    <x v="5"/>
    <n v="43.031320000000001"/>
    <n v="-87.904259999999994"/>
    <x v="41"/>
    <n v="43.031320000000001"/>
    <n v="-87.904259999999994"/>
    <n v="54"/>
    <n v="3"/>
    <n v="8.1"/>
    <n v="7.7"/>
    <n v="324"/>
    <n v="-1"/>
    <d v="2017-04-15T00:00:00"/>
    <d v="2017-04-01T00:00:00"/>
    <d v="2017-04-15T00:00:00"/>
    <s v="Saturday"/>
    <d v="1899-12-30T12:38:06"/>
    <d v="1899-12-30T13:00:00"/>
    <n v="1"/>
    <d v="2017-04-15T00:00:00"/>
    <d v="2017-04-01T00:00:00"/>
    <d v="2017-04-15T00:00:00"/>
    <s v="Saturday"/>
    <d v="1899-12-30T13:32:23"/>
    <d v="1899-12-30T14:00:00"/>
    <s v="Round Trip"/>
  </r>
  <r>
    <n v="1581207"/>
    <s v="Non-RFID Card Member"/>
    <m/>
    <m/>
    <n v="53202"/>
    <s v="UNITED STATES"/>
    <s v="Single Ride"/>
    <n v="11047"/>
    <x v="5"/>
    <n v="43.031320000000001"/>
    <n v="-87.904259999999994"/>
    <x v="41"/>
    <n v="43.031320000000001"/>
    <n v="-87.904259999999994"/>
    <n v="95"/>
    <n v="12"/>
    <n v="14.3"/>
    <n v="13.5"/>
    <n v="570"/>
    <n v="-1"/>
    <d v="2017-04-15T00:00:00"/>
    <d v="2017-04-01T00:00:00"/>
    <d v="2017-04-15T00:00:00"/>
    <s v="Saturday"/>
    <d v="1899-12-30T12:39:27"/>
    <d v="1899-12-30T13:00:00"/>
    <n v="1"/>
    <d v="2017-04-15T00:00:00"/>
    <d v="2017-04-01T00:00:00"/>
    <d v="2017-04-15T00:00:00"/>
    <s v="Saturday"/>
    <d v="1899-12-30T14:14:23"/>
    <d v="1899-12-30T14:00:00"/>
    <s v="Round Trip"/>
  </r>
  <r>
    <n v="1276870"/>
    <s v="Non-RFID Card Member"/>
    <m/>
    <m/>
    <n v="53072"/>
    <s v="UNITED STATES"/>
    <s v="Single Ride"/>
    <n v="5416"/>
    <x v="42"/>
    <n v="43.060079999999999"/>
    <n v="-88.027349999999998"/>
    <x v="54"/>
    <n v="43.060079999999999"/>
    <n v="-88.027349999999998"/>
    <n v="51"/>
    <n v="3"/>
    <n v="7.7"/>
    <n v="7.3"/>
    <n v="306"/>
    <n v="-1"/>
    <d v="2017-04-15T00:00:00"/>
    <d v="2017-04-01T00:00:00"/>
    <d v="2017-04-15T00:00:00"/>
    <s v="Saturday"/>
    <d v="1899-12-30T12:43:34"/>
    <d v="1899-12-30T13:00:00"/>
    <n v="1"/>
    <d v="2017-04-15T00:00:00"/>
    <d v="2017-04-01T00:00:00"/>
    <d v="2017-04-15T00:00:00"/>
    <s v="Saturday"/>
    <d v="1899-12-30T13:34:29"/>
    <d v="1899-12-30T14:00:00"/>
    <s v="Round Trip"/>
  </r>
  <r>
    <n v="1581266"/>
    <s v="Non-RFID Card Member"/>
    <m/>
    <m/>
    <n v="53132"/>
    <s v="UNITED STATES"/>
    <s v="Single Ride"/>
    <n v="5487"/>
    <x v="37"/>
    <n v="43.036900000000003"/>
    <n v="-87.89667"/>
    <x v="12"/>
    <n v="43.036900000000003"/>
    <n v="-87.89667"/>
    <n v="147"/>
    <n v="15"/>
    <n v="18"/>
    <n v="17.100000000000001"/>
    <n v="720"/>
    <n v="-1"/>
    <d v="2017-04-15T00:00:00"/>
    <d v="2017-04-01T00:00:00"/>
    <d v="2017-04-15T00:00:00"/>
    <s v="Saturday"/>
    <d v="1899-12-30T12:50:55"/>
    <d v="1899-12-30T13:00:00"/>
    <n v="1"/>
    <d v="2017-04-15T00:00:00"/>
    <d v="2017-04-01T00:00:00"/>
    <d v="2017-04-15T00:00:00"/>
    <s v="Saturday"/>
    <d v="1899-12-30T15:17:30"/>
    <d v="1899-12-30T15:00:00"/>
    <s v="Round Trip"/>
  </r>
  <r>
    <n v="1581322"/>
    <s v="Non-RFID Card Member"/>
    <m/>
    <m/>
    <n v="53211"/>
    <s v="UNITED STATES"/>
    <s v="Single Ride"/>
    <n v="5548"/>
    <x v="22"/>
    <n v="43.066893999999998"/>
    <n v="-87.877936000000005"/>
    <x v="6"/>
    <n v="43.03519"/>
    <n v="-87.907390000000007"/>
    <n v="32"/>
    <n v="0"/>
    <n v="4.8"/>
    <n v="4.5999999999999996"/>
    <n v="192"/>
    <n v="-1"/>
    <d v="2017-04-15T00:00:00"/>
    <d v="2017-04-01T00:00:00"/>
    <d v="2017-04-15T00:00:00"/>
    <s v="Saturday"/>
    <d v="1899-12-30T13:01:46"/>
    <d v="1899-12-30T13:00:00"/>
    <n v="1"/>
    <d v="2017-04-15T00:00:00"/>
    <d v="2017-04-01T00:00:00"/>
    <d v="2017-04-15T00:00:00"/>
    <s v="Saturday"/>
    <d v="1899-12-30T13:33:48"/>
    <d v="1899-12-30T14:00:00"/>
    <s v="One Way"/>
  </r>
  <r>
    <n v="1581427"/>
    <s v="Non-RFID Card Member"/>
    <m/>
    <m/>
    <n v="53414"/>
    <s v="UNITED STATES"/>
    <s v="Single Ride"/>
    <n v="48"/>
    <x v="36"/>
    <n v="43.069021999999997"/>
    <n v="-87.887940999999998"/>
    <x v="35"/>
    <n v="43.066893999999998"/>
    <n v="-87.877936000000005"/>
    <n v="21"/>
    <n v="0"/>
    <n v="3.2"/>
    <n v="3"/>
    <n v="126"/>
    <n v="-1"/>
    <d v="2017-04-15T00:00:00"/>
    <d v="2017-04-01T00:00:00"/>
    <d v="2017-04-15T00:00:00"/>
    <s v="Saturday"/>
    <d v="1899-12-30T13:18:49"/>
    <d v="1899-12-30T13:00:00"/>
    <n v="1"/>
    <d v="2017-04-15T00:00:00"/>
    <d v="2017-04-01T00:00:00"/>
    <d v="2017-04-15T00:00:00"/>
    <s v="Saturday"/>
    <d v="1899-12-30T13:39:36"/>
    <d v="1899-12-30T14:00:00"/>
    <s v="One Way"/>
  </r>
  <r>
    <n v="1581427"/>
    <s v="Non-RFID Card Member"/>
    <m/>
    <m/>
    <n v="53414"/>
    <s v="UNITED STATES"/>
    <s v="Single Ride"/>
    <n v="5573"/>
    <x v="36"/>
    <n v="43.069021999999997"/>
    <n v="-87.887940999999998"/>
    <x v="35"/>
    <n v="43.066893999999998"/>
    <n v="-87.877936000000005"/>
    <n v="22"/>
    <n v="0"/>
    <n v="3.3"/>
    <n v="3.1"/>
    <n v="132"/>
    <n v="-1"/>
    <d v="2017-04-15T00:00:00"/>
    <d v="2017-04-01T00:00:00"/>
    <d v="2017-04-15T00:00:00"/>
    <s v="Saturday"/>
    <d v="1899-12-30T13:19:53"/>
    <d v="1899-12-30T13:00:00"/>
    <n v="1"/>
    <d v="2017-04-15T00:00:00"/>
    <d v="2017-04-01T00:00:00"/>
    <d v="2017-04-15T00:00:00"/>
    <s v="Saturday"/>
    <d v="1899-12-30T13:41:13"/>
    <d v="1899-12-30T14:00:00"/>
    <s v="One Way"/>
  </r>
  <r>
    <n v="1581036"/>
    <s v="Non-RFID Card Member"/>
    <m/>
    <m/>
    <n v="53110"/>
    <s v="UNITED STATES"/>
    <s v="Single Ride"/>
    <n v="5508"/>
    <x v="25"/>
    <n v="43.058010000000003"/>
    <n v="-87.877300000000005"/>
    <x v="37"/>
    <n v="43.02948"/>
    <n v="-87.912819999999996"/>
    <n v="28"/>
    <n v="0"/>
    <n v="4.2"/>
    <n v="4"/>
    <n v="168"/>
    <n v="-1"/>
    <d v="2017-04-15T00:00:00"/>
    <d v="2017-04-01T00:00:00"/>
    <d v="2017-04-15T00:00:00"/>
    <s v="Saturday"/>
    <d v="1899-12-30T13:26:23"/>
    <d v="1899-12-30T13:00:00"/>
    <n v="1"/>
    <d v="2017-04-15T00:00:00"/>
    <d v="2017-04-01T00:00:00"/>
    <d v="2017-04-15T00:00:00"/>
    <s v="Saturday"/>
    <d v="1899-12-30T13:54:32"/>
    <d v="1899-12-30T14:00:00"/>
    <s v="One Way"/>
  </r>
  <r>
    <n v="1581577"/>
    <s v="Non-RFID Card Member"/>
    <m/>
    <m/>
    <n v="7650"/>
    <s v="UNITED STATES"/>
    <s v="Single Ride"/>
    <n v="11063"/>
    <x v="3"/>
    <n v="43.03519"/>
    <n v="-87.907390000000007"/>
    <x v="6"/>
    <n v="43.03519"/>
    <n v="-87.907390000000007"/>
    <n v="110"/>
    <n v="12"/>
    <n v="16.5"/>
    <n v="15.7"/>
    <n v="660"/>
    <n v="-1"/>
    <d v="2017-04-15T00:00:00"/>
    <d v="2017-04-01T00:00:00"/>
    <d v="2017-04-15T00:00:00"/>
    <s v="Saturday"/>
    <d v="1899-12-30T13:45:14"/>
    <d v="1899-12-30T14:00:00"/>
    <n v="1"/>
    <d v="2017-04-15T00:00:00"/>
    <d v="2017-04-01T00:00:00"/>
    <d v="2017-04-15T00:00:00"/>
    <s v="Saturday"/>
    <d v="1899-12-30T15:35:40"/>
    <d v="1899-12-30T16:00:00"/>
    <s v="Round Trip"/>
  </r>
  <r>
    <n v="1540774"/>
    <s v="Non-RFID Card Member"/>
    <m/>
    <m/>
    <n v="53202"/>
    <s v="UNITED STATES"/>
    <s v="Single Ride"/>
    <n v="128"/>
    <x v="43"/>
    <n v="43.05847"/>
    <n v="-87.898079999999993"/>
    <x v="26"/>
    <n v="43.053040000000003"/>
    <n v="-87.897660000000002"/>
    <n v="20"/>
    <n v="3"/>
    <n v="3"/>
    <n v="2.9"/>
    <n v="120"/>
    <n v="-1"/>
    <d v="2017-04-15T00:00:00"/>
    <d v="2017-04-01T00:00:00"/>
    <d v="2017-04-15T00:00:00"/>
    <s v="Saturday"/>
    <d v="1899-12-30T13:45:57"/>
    <d v="1899-12-30T14:00:00"/>
    <n v="1"/>
    <d v="2017-04-15T00:00:00"/>
    <d v="2017-04-01T00:00:00"/>
    <d v="2017-04-15T00:00:00"/>
    <s v="Saturday"/>
    <d v="1899-12-30T14:05:25"/>
    <d v="1899-12-30T14:00:00"/>
    <s v="One Way"/>
  </r>
  <r>
    <n v="1592529"/>
    <s v="Non-RFID Card Member"/>
    <m/>
    <m/>
    <n v="49855"/>
    <s v="UNITED STATES"/>
    <s v="Single Ride"/>
    <n v="11074"/>
    <x v="30"/>
    <n v="43.045712999999999"/>
    <n v="-87.899756999999994"/>
    <x v="28"/>
    <n v="43.045712999999999"/>
    <n v="-87.899756999999994"/>
    <n v="112"/>
    <n v="12"/>
    <n v="16.8"/>
    <n v="16"/>
    <n v="672"/>
    <n v="-1"/>
    <d v="2017-04-21T00:00:00"/>
    <d v="2017-04-01T00:00:00"/>
    <d v="2017-04-21T00:00:00"/>
    <s v="Friday"/>
    <d v="1899-12-30T15:02:53"/>
    <d v="1899-12-30T15:00:00"/>
    <n v="1"/>
    <d v="2017-04-21T00:00:00"/>
    <d v="2017-04-01T00:00:00"/>
    <d v="2017-04-21T00:00:00"/>
    <s v="Friday"/>
    <d v="1899-12-30T16:54:18"/>
    <d v="1899-12-30T17:00:00"/>
    <s v="Round Trip"/>
  </r>
  <r>
    <n v="1517799"/>
    <s v="Non-RFID Card Member"/>
    <m/>
    <m/>
    <n v="53916"/>
    <s v="UNITED STATES"/>
    <s v="Single Ride"/>
    <n v="202"/>
    <x v="12"/>
    <n v="43.052460000000004"/>
    <n v="-87.891000000000005"/>
    <x v="31"/>
    <n v="43.040154000000001"/>
    <n v="-87.932113000000001"/>
    <n v="35"/>
    <n v="6"/>
    <n v="5.3"/>
    <n v="5"/>
    <n v="210"/>
    <n v="-1"/>
    <d v="2017-04-21T00:00:00"/>
    <d v="2017-04-01T00:00:00"/>
    <d v="2017-04-21T00:00:00"/>
    <s v="Friday"/>
    <d v="1899-12-30T15:27:24"/>
    <d v="1899-12-30T15:00:00"/>
    <n v="1"/>
    <d v="2017-04-21T00:00:00"/>
    <d v="2017-04-01T00:00:00"/>
    <d v="2017-04-21T00:00:00"/>
    <s v="Friday"/>
    <d v="1899-12-30T16:02:41"/>
    <d v="1899-12-30T16:00:00"/>
    <s v="One Way"/>
  </r>
  <r>
    <n v="1591652"/>
    <s v="Non-RFID Card Member"/>
    <m/>
    <m/>
    <n v="53151"/>
    <s v="UNITED STATES"/>
    <s v="Single Ride"/>
    <n v="153"/>
    <x v="32"/>
    <n v="43.078530000000001"/>
    <n v="-87.882620000000003"/>
    <x v="13"/>
    <n v="43.078530000000001"/>
    <n v="-87.882620000000003"/>
    <n v="121"/>
    <n v="12"/>
    <n v="18"/>
    <n v="17.100000000000001"/>
    <n v="720"/>
    <n v="-1"/>
    <d v="2017-04-21T00:00:00"/>
    <d v="2017-04-01T00:00:00"/>
    <d v="2017-04-21T00:00:00"/>
    <s v="Friday"/>
    <d v="1899-12-30T15:48:50"/>
    <d v="1899-12-30T16:00:00"/>
    <n v="1"/>
    <d v="2017-04-21T00:00:00"/>
    <d v="2017-04-01T00:00:00"/>
    <d v="2017-04-21T00:00:00"/>
    <s v="Friday"/>
    <d v="1899-12-30T17:49:50"/>
    <d v="1899-12-30T18:00:00"/>
    <s v="Round Trip"/>
  </r>
  <r>
    <n v="1592654"/>
    <s v="Non-RFID Card Member"/>
    <m/>
    <m/>
    <n v="53151"/>
    <s v="UNITED STATES"/>
    <s v="Single Ride"/>
    <n v="317"/>
    <x v="37"/>
    <n v="43.036900000000003"/>
    <n v="-87.89667"/>
    <x v="12"/>
    <n v="43.036900000000003"/>
    <n v="-87.89667"/>
    <n v="26"/>
    <n v="3"/>
    <n v="3.9"/>
    <n v="3.7"/>
    <n v="156"/>
    <n v="-1"/>
    <d v="2017-04-21T00:00:00"/>
    <d v="2017-04-01T00:00:00"/>
    <d v="2017-04-21T00:00:00"/>
    <s v="Friday"/>
    <d v="1899-12-30T16:39:45"/>
    <d v="1899-12-30T17:00:00"/>
    <n v="1"/>
    <d v="2017-04-21T00:00:00"/>
    <d v="2017-04-01T00:00:00"/>
    <d v="2017-04-21T00:00:00"/>
    <s v="Friday"/>
    <d v="1899-12-30T17:05:15"/>
    <d v="1899-12-30T17:00:00"/>
    <s v="Round Trip"/>
  </r>
  <r>
    <n v="1592668"/>
    <s v="Non-RFID Card Member"/>
    <m/>
    <m/>
    <n v="53156"/>
    <s v="UNITED STATES"/>
    <s v="Single Ride"/>
    <n v="45"/>
    <x v="12"/>
    <n v="43.052460000000004"/>
    <n v="-87.891000000000005"/>
    <x v="11"/>
    <n v="43.052460000000004"/>
    <n v="-87.891000000000005"/>
    <n v="94"/>
    <n v="9"/>
    <n v="14.1"/>
    <n v="13.4"/>
    <n v="564"/>
    <n v="-1"/>
    <d v="2017-04-21T00:00:00"/>
    <d v="2017-04-01T00:00:00"/>
    <d v="2017-04-21T00:00:00"/>
    <s v="Friday"/>
    <d v="1899-12-30T16:48:27"/>
    <d v="1899-12-30T17:00:00"/>
    <n v="1"/>
    <d v="2017-04-21T00:00:00"/>
    <d v="2017-04-01T00:00:00"/>
    <d v="2017-04-21T00:00:00"/>
    <s v="Friday"/>
    <d v="1899-12-30T18:22:16"/>
    <d v="1899-12-30T18:00:00"/>
    <s v="Round Trip"/>
  </r>
  <r>
    <n v="1592665"/>
    <s v="Non-RFID Card Member"/>
    <m/>
    <m/>
    <n v="53211"/>
    <s v="UNITED STATES"/>
    <s v="Single Ride"/>
    <n v="5553"/>
    <x v="22"/>
    <n v="43.066893999999998"/>
    <n v="-87.877936000000005"/>
    <x v="12"/>
    <n v="43.036900000000003"/>
    <n v="-87.89667"/>
    <n v="33"/>
    <n v="3"/>
    <n v="5"/>
    <n v="4.7"/>
    <n v="198"/>
    <n v="-1"/>
    <d v="2017-04-21T00:00:00"/>
    <d v="2017-04-01T00:00:00"/>
    <d v="2017-04-21T00:00:00"/>
    <s v="Friday"/>
    <d v="1899-12-30T16:48:40"/>
    <d v="1899-12-30T17:00:00"/>
    <n v="1"/>
    <d v="2017-04-21T00:00:00"/>
    <d v="2017-04-01T00:00:00"/>
    <d v="2017-04-21T00:00:00"/>
    <s v="Friday"/>
    <d v="1899-12-30T17:21:06"/>
    <d v="1899-12-30T17:00:00"/>
    <s v="One Way"/>
  </r>
  <r>
    <n v="1592668"/>
    <s v="Non-RFID Card Member"/>
    <m/>
    <m/>
    <n v="53156"/>
    <s v="UNITED STATES"/>
    <s v="Single Ride"/>
    <n v="70"/>
    <x v="12"/>
    <n v="43.052460000000004"/>
    <n v="-87.891000000000005"/>
    <x v="11"/>
    <n v="43.052460000000004"/>
    <n v="-87.891000000000005"/>
    <n v="91"/>
    <n v="9"/>
    <n v="13.7"/>
    <n v="13"/>
    <n v="546"/>
    <n v="-1"/>
    <d v="2017-04-21T00:00:00"/>
    <d v="2017-04-01T00:00:00"/>
    <d v="2017-04-21T00:00:00"/>
    <s v="Friday"/>
    <d v="1899-12-30T16:49:08"/>
    <d v="1899-12-30T17:00:00"/>
    <n v="1"/>
    <d v="2017-04-21T00:00:00"/>
    <d v="2017-04-01T00:00:00"/>
    <d v="2017-04-21T00:00:00"/>
    <s v="Friday"/>
    <d v="1899-12-30T18:20:19"/>
    <d v="1899-12-30T18:00:00"/>
    <s v="Round Trip"/>
  </r>
  <r>
    <n v="1592738"/>
    <s v="Non-RFID Card Member"/>
    <m/>
    <m/>
    <n v="53202"/>
    <s v="UNITED STATES"/>
    <s v="Single Ride"/>
    <n v="224"/>
    <x v="16"/>
    <n v="43.03913"/>
    <n v="-87.916150000000002"/>
    <x v="5"/>
    <n v="43.04824"/>
    <n v="-87.904970000000006"/>
    <n v="9"/>
    <n v="3"/>
    <n v="1.4"/>
    <n v="1.3"/>
    <n v="54"/>
    <n v="-1"/>
    <d v="2017-04-21T00:00:00"/>
    <d v="2017-04-01T00:00:00"/>
    <d v="2017-04-21T00:00:00"/>
    <s v="Friday"/>
    <d v="1899-12-30T17:51:17"/>
    <d v="1899-12-30T18:00:00"/>
    <n v="1"/>
    <d v="2017-04-21T00:00:00"/>
    <d v="2017-04-01T00:00:00"/>
    <d v="2017-04-21T00:00:00"/>
    <s v="Friday"/>
    <d v="1899-12-30T18:00:46"/>
    <d v="1899-12-30T18:00:00"/>
    <s v="One Way"/>
  </r>
  <r>
    <n v="1514336"/>
    <s v="Non-RFID Card Member"/>
    <m/>
    <m/>
    <n v="53074"/>
    <s v="UNITED STATES"/>
    <s v="Single Ride"/>
    <n v="5533"/>
    <x v="27"/>
    <n v="43.074890000000003"/>
    <n v="-87.882810000000006"/>
    <x v="25"/>
    <n v="43.074890000000003"/>
    <n v="-87.882810000000006"/>
    <n v="28"/>
    <n v="3"/>
    <n v="4.2"/>
    <n v="4"/>
    <n v="168"/>
    <n v="-1"/>
    <d v="2017-04-22T00:00:00"/>
    <d v="2017-04-01T00:00:00"/>
    <d v="2017-04-22T00:00:00"/>
    <s v="Saturday"/>
    <d v="1899-12-30T10:26:25"/>
    <d v="1899-12-30T10:00:00"/>
    <n v="1"/>
    <d v="2017-04-22T00:00:00"/>
    <d v="2017-04-01T00:00:00"/>
    <d v="2017-04-22T00:00:00"/>
    <s v="Saturday"/>
    <d v="1899-12-30T10:54:30"/>
    <d v="1899-12-30T11:00:00"/>
    <s v="Round Trip"/>
  </r>
  <r>
    <n v="1593355"/>
    <s v="Non-RFID Card Member"/>
    <m/>
    <m/>
    <m/>
    <s v="UNITED STATES"/>
    <s v="Single Ride"/>
    <n v="5480"/>
    <x v="42"/>
    <n v="43.060079999999999"/>
    <n v="-88.027349999999998"/>
    <x v="54"/>
    <n v="43.060079999999999"/>
    <n v="-88.027349999999998"/>
    <n v="61"/>
    <n v="6"/>
    <n v="9.1999999999999993"/>
    <n v="8.6999999999999993"/>
    <n v="366"/>
    <n v="-1"/>
    <d v="2017-04-22T00:00:00"/>
    <d v="2017-04-01T00:00:00"/>
    <d v="2017-04-22T00:00:00"/>
    <s v="Saturday"/>
    <d v="1899-12-30T10:34:30"/>
    <d v="1899-12-30T11:00:00"/>
    <n v="1"/>
    <d v="2017-04-22T00:00:00"/>
    <d v="2017-04-01T00:00:00"/>
    <d v="2017-04-22T00:00:00"/>
    <s v="Saturday"/>
    <d v="1899-12-30T11:35:19"/>
    <d v="1899-12-30T12:00:00"/>
    <s v="Round Trip"/>
  </r>
  <r>
    <n v="1593383"/>
    <s v="Non-RFID Card Member"/>
    <m/>
    <m/>
    <n v="53211"/>
    <s v="UNITED STATES"/>
    <s v="Single Ride"/>
    <n v="6"/>
    <x v="25"/>
    <n v="43.058010000000003"/>
    <n v="-87.877300000000005"/>
    <x v="22"/>
    <n v="43.058010000000003"/>
    <n v="-87.877300000000005"/>
    <n v="77"/>
    <n v="3"/>
    <n v="11.6"/>
    <n v="11"/>
    <n v="462"/>
    <n v="-1"/>
    <d v="2017-04-22T00:00:00"/>
    <d v="2017-04-01T00:00:00"/>
    <d v="2017-04-22T00:00:00"/>
    <s v="Saturday"/>
    <d v="1899-12-30T10:49:23"/>
    <d v="1899-12-30T11:00:00"/>
    <n v="1"/>
    <d v="2017-04-22T00:00:00"/>
    <d v="2017-04-01T00:00:00"/>
    <d v="2017-04-22T00:00:00"/>
    <s v="Saturday"/>
    <d v="1899-12-30T12:06:32"/>
    <d v="1899-12-30T12:00:00"/>
    <s v="Round Trip"/>
  </r>
  <r>
    <n v="1593427"/>
    <s v="Non-RFID Card Member"/>
    <m/>
    <m/>
    <n v="54494"/>
    <s v="UNITED STATES"/>
    <s v="Single Ride"/>
    <n v="5478"/>
    <x v="24"/>
    <n v="43.040154000000001"/>
    <n v="-87.932113000000001"/>
    <x v="31"/>
    <n v="43.040154000000001"/>
    <n v="-87.932113000000001"/>
    <n v="60"/>
    <n v="6"/>
    <n v="9"/>
    <n v="8.6"/>
    <n v="360"/>
    <n v="-1"/>
    <d v="2017-04-22T00:00:00"/>
    <d v="2017-04-01T00:00:00"/>
    <d v="2017-04-22T00:00:00"/>
    <s v="Saturday"/>
    <d v="1899-12-30T11:04:40"/>
    <d v="1899-12-30T11:00:00"/>
    <n v="1"/>
    <d v="2017-04-22T00:00:00"/>
    <d v="2017-04-01T00:00:00"/>
    <d v="2017-04-22T00:00:00"/>
    <s v="Saturday"/>
    <d v="1899-12-30T12:04:51"/>
    <d v="1899-12-30T12:00:00"/>
    <s v="Round Trip"/>
  </r>
  <r>
    <n v="1306778"/>
    <s v="Non-RFID Card Member"/>
    <m/>
    <m/>
    <n v="53204"/>
    <s v="UNITED STATES"/>
    <s v="Single Ride"/>
    <n v="11115"/>
    <x v="39"/>
    <n v="43.020020000000002"/>
    <n v="-87.912540000000007"/>
    <x v="30"/>
    <n v="43.004728999999998"/>
    <n v="-87.905463999999995"/>
    <n v="9"/>
    <n v="3"/>
    <n v="1.4"/>
    <n v="1.3"/>
    <n v="54"/>
    <n v="-1"/>
    <d v="2017-04-22T00:00:00"/>
    <d v="2017-04-01T00:00:00"/>
    <d v="2017-04-22T00:00:00"/>
    <s v="Saturday"/>
    <d v="1899-12-30T11:08:46"/>
    <d v="1899-12-30T11:00:00"/>
    <n v="1"/>
    <d v="2017-04-22T00:00:00"/>
    <d v="2017-04-01T00:00:00"/>
    <d v="2017-04-22T00:00:00"/>
    <s v="Saturday"/>
    <d v="1899-12-30T11:17:46"/>
    <d v="1899-12-30T11:00:00"/>
    <s v="One Way"/>
  </r>
  <r>
    <n v="1593529"/>
    <s v="Non-RFID Card Member"/>
    <m/>
    <m/>
    <n v="60004"/>
    <s v="UNITED STATES"/>
    <s v="Single Ride"/>
    <n v="5534"/>
    <x v="24"/>
    <n v="43.040154000000001"/>
    <n v="-87.932113000000001"/>
    <x v="31"/>
    <n v="43.040154000000001"/>
    <n v="-87.932113000000001"/>
    <n v="66"/>
    <n v="9"/>
    <n v="9.9"/>
    <n v="9.4"/>
    <n v="396"/>
    <n v="-1"/>
    <d v="2017-04-22T00:00:00"/>
    <d v="2017-04-01T00:00:00"/>
    <d v="2017-04-22T00:00:00"/>
    <s v="Saturday"/>
    <d v="1899-12-30T11:38:26"/>
    <d v="1899-12-30T12:00:00"/>
    <n v="1"/>
    <d v="2017-04-22T00:00:00"/>
    <d v="2017-04-01T00:00:00"/>
    <d v="2017-04-22T00:00:00"/>
    <s v="Saturday"/>
    <d v="1899-12-30T12:44:57"/>
    <d v="1899-12-30T13:00:00"/>
    <s v="Round Trip"/>
  </r>
  <r>
    <n v="1593556"/>
    <s v="Non-RFID Card Member"/>
    <m/>
    <m/>
    <n v="80371"/>
    <s v="UNITED STATES"/>
    <s v="Single Ride"/>
    <n v="11149"/>
    <x v="16"/>
    <n v="43.03913"/>
    <n v="-87.916150000000002"/>
    <x v="26"/>
    <n v="43.053040000000003"/>
    <n v="-87.897660000000002"/>
    <n v="17"/>
    <n v="3"/>
    <n v="2.6"/>
    <n v="2.4"/>
    <n v="102"/>
    <n v="-1"/>
    <d v="2017-04-22T00:00:00"/>
    <d v="2017-04-01T00:00:00"/>
    <d v="2017-04-22T00:00:00"/>
    <s v="Saturday"/>
    <d v="1899-12-30T11:47:12"/>
    <d v="1899-12-30T12:00:00"/>
    <n v="1"/>
    <d v="2017-04-22T00:00:00"/>
    <d v="2017-04-01T00:00:00"/>
    <d v="2017-04-22T00:00:00"/>
    <s v="Saturday"/>
    <d v="1899-12-30T12:04:51"/>
    <d v="1899-12-30T12:00:00"/>
    <s v="One Way"/>
  </r>
  <r>
    <n v="1593634"/>
    <s v="Non-RFID Card Member"/>
    <m/>
    <m/>
    <n v="57110"/>
    <s v="UNITED STATES"/>
    <s v="Single Ride"/>
    <n v="5450"/>
    <x v="8"/>
    <n v="43.038580000000003"/>
    <n v="-87.90934"/>
    <x v="44"/>
    <n v="43.026470000000003"/>
    <n v="-87.918040000000005"/>
    <n v="18"/>
    <n v="3"/>
    <n v="2.7"/>
    <n v="2.6"/>
    <n v="108"/>
    <n v="-1"/>
    <d v="2017-04-22T00:00:00"/>
    <d v="2017-04-01T00:00:00"/>
    <d v="2017-04-22T00:00:00"/>
    <s v="Saturday"/>
    <d v="1899-12-30T12:04:35"/>
    <d v="1899-12-30T12:00:00"/>
    <n v="1"/>
    <d v="2017-04-22T00:00:00"/>
    <d v="2017-04-01T00:00:00"/>
    <d v="2017-04-22T00:00:00"/>
    <s v="Saturday"/>
    <d v="1899-12-30T12:22:38"/>
    <d v="1899-12-30T12:00:00"/>
    <s v="One Way"/>
  </r>
  <r>
    <n v="1232741"/>
    <s v="Non-RFID Card Member"/>
    <m/>
    <m/>
    <n v="53202"/>
    <s v="UNITED STATES"/>
    <s v="Single Ride"/>
    <n v="11157"/>
    <x v="5"/>
    <n v="43.031320000000001"/>
    <n v="-87.904259999999994"/>
    <x v="41"/>
    <n v="43.031320000000001"/>
    <n v="-87.904259999999994"/>
    <n v="33"/>
    <n v="3"/>
    <n v="5"/>
    <n v="4.7"/>
    <n v="198"/>
    <n v="-1"/>
    <d v="2017-04-22T00:00:00"/>
    <d v="2017-04-01T00:00:00"/>
    <d v="2017-04-22T00:00:00"/>
    <s v="Saturday"/>
    <d v="1899-12-30T12:09:14"/>
    <d v="1899-12-30T12:00:00"/>
    <n v="1"/>
    <d v="2017-04-22T00:00:00"/>
    <d v="2017-04-01T00:00:00"/>
    <d v="2017-04-22T00:00:00"/>
    <s v="Saturday"/>
    <d v="1899-12-30T12:42:12"/>
    <d v="1899-12-30T13:00:00"/>
    <s v="Round Trip"/>
  </r>
  <r>
    <n v="1593667"/>
    <s v="Non-RFID Card Member"/>
    <m/>
    <m/>
    <n v="54449"/>
    <s v="UNITED STATES"/>
    <s v="Single Ride"/>
    <n v="5454"/>
    <x v="3"/>
    <n v="43.03519"/>
    <n v="-87.907390000000007"/>
    <x v="10"/>
    <n v="43.058619999999998"/>
    <n v="-87.885319999999993"/>
    <n v="24"/>
    <n v="3"/>
    <n v="3.6"/>
    <n v="3.4"/>
    <n v="144"/>
    <n v="-1"/>
    <d v="2017-04-22T00:00:00"/>
    <d v="2017-04-01T00:00:00"/>
    <d v="2017-04-22T00:00:00"/>
    <s v="Saturday"/>
    <d v="1899-12-30T12:18:37"/>
    <d v="1899-12-30T12:00:00"/>
    <n v="1"/>
    <d v="2017-04-22T00:00:00"/>
    <d v="2017-04-01T00:00:00"/>
    <d v="2017-04-22T00:00:00"/>
    <s v="Saturday"/>
    <d v="1899-12-30T12:42:12"/>
    <d v="1899-12-30T13:00:00"/>
    <s v="One Way"/>
  </r>
  <r>
    <n v="1593556"/>
    <s v="Non-RFID Card Member"/>
    <m/>
    <m/>
    <n v="80371"/>
    <s v="UNITED STATES"/>
    <s v="Single Ride"/>
    <n v="5523"/>
    <x v="23"/>
    <n v="43.053040000000003"/>
    <n v="-87.897660000000002"/>
    <x v="6"/>
    <n v="43.03519"/>
    <n v="-87.907390000000007"/>
    <n v="26"/>
    <n v="3"/>
    <n v="3.9"/>
    <n v="3.7"/>
    <n v="156"/>
    <n v="-1"/>
    <d v="2017-04-22T00:00:00"/>
    <d v="2017-04-01T00:00:00"/>
    <d v="2017-04-22T00:00:00"/>
    <s v="Saturday"/>
    <d v="1899-12-30T12:58:39"/>
    <d v="1899-12-30T13:00:00"/>
    <n v="1"/>
    <d v="2017-04-22T00:00:00"/>
    <d v="2017-04-01T00:00:00"/>
    <d v="2017-04-22T00:00:00"/>
    <s v="Saturday"/>
    <d v="1899-12-30T13:24:06"/>
    <d v="1899-12-30T13:00:00"/>
    <s v="One Way"/>
  </r>
  <r>
    <n v="1593888"/>
    <s v="Non-RFID Card Member"/>
    <m/>
    <m/>
    <n v="53204"/>
    <s v="UNITED STATES"/>
    <s v="Single Ride"/>
    <n v="5440"/>
    <x v="50"/>
    <n v="43.026229999999998"/>
    <n v="-87.912809999999993"/>
    <x v="19"/>
    <n v="43.040349999999997"/>
    <n v="-87.920760000000001"/>
    <n v="10"/>
    <n v="3"/>
    <n v="1.5"/>
    <n v="1.4"/>
    <n v="60"/>
    <n v="-1"/>
    <d v="2017-04-22T00:00:00"/>
    <d v="2017-04-01T00:00:00"/>
    <d v="2017-04-22T00:00:00"/>
    <s v="Saturday"/>
    <d v="1899-12-30T13:27:41"/>
    <d v="1899-12-30T13:00:00"/>
    <n v="1"/>
    <d v="2017-04-22T00:00:00"/>
    <d v="2017-04-01T00:00:00"/>
    <d v="2017-04-22T00:00:00"/>
    <s v="Saturday"/>
    <d v="1899-12-30T13:37:06"/>
    <d v="1899-12-30T14:00:00"/>
    <s v="One Way"/>
  </r>
  <r>
    <n v="1582070"/>
    <s v="Non-RFID Card Member"/>
    <m/>
    <m/>
    <n v="53211"/>
    <s v="UNITED STATES"/>
    <s v="Single Ride"/>
    <n v="997"/>
    <x v="25"/>
    <n v="43.058010000000003"/>
    <n v="-87.877300000000005"/>
    <x v="12"/>
    <n v="43.036900000000003"/>
    <n v="-87.89667"/>
    <n v="48"/>
    <n v="6"/>
    <n v="7.2"/>
    <n v="6.8"/>
    <n v="288"/>
    <n v="-1"/>
    <d v="2017-04-22T00:00:00"/>
    <d v="2017-04-01T00:00:00"/>
    <d v="2017-04-22T00:00:00"/>
    <s v="Saturday"/>
    <d v="1899-12-30T13:49:28"/>
    <d v="1899-12-30T14:00:00"/>
    <n v="1"/>
    <d v="2017-04-22T00:00:00"/>
    <d v="2017-04-01T00:00:00"/>
    <d v="2017-04-22T00:00:00"/>
    <s v="Saturday"/>
    <d v="1899-12-30T14:37:09"/>
    <d v="1899-12-30T15:00:00"/>
    <s v="One Way"/>
  </r>
  <r>
    <n v="1568947"/>
    <s v="Non-RFID Card Member"/>
    <m/>
    <m/>
    <n v="53022"/>
    <s v="UNITED STATES"/>
    <s v="Single Ride"/>
    <n v="190"/>
    <x v="43"/>
    <n v="43.05847"/>
    <n v="-87.898079999999993"/>
    <x v="43"/>
    <n v="43.031480000000002"/>
    <n v="-87.908169999999998"/>
    <n v="24"/>
    <n v="3"/>
    <n v="3.6"/>
    <n v="3.4"/>
    <n v="144"/>
    <n v="-1"/>
    <d v="2017-04-22T00:00:00"/>
    <d v="2017-04-01T00:00:00"/>
    <d v="2017-04-22T00:00:00"/>
    <s v="Saturday"/>
    <d v="1899-12-30T13:54:47"/>
    <d v="1899-12-30T14:00:00"/>
    <n v="1"/>
    <d v="2017-04-22T00:00:00"/>
    <d v="2017-04-01T00:00:00"/>
    <d v="2017-04-22T00:00:00"/>
    <s v="Saturday"/>
    <d v="1899-12-30T14:18:03"/>
    <d v="1899-12-30T14:00:00"/>
    <s v="One Way"/>
  </r>
  <r>
    <n v="1593629"/>
    <s v="Non-RFID Card Member"/>
    <m/>
    <m/>
    <n v="22042"/>
    <s v="UNITED STATES"/>
    <s v="Single Ride"/>
    <n v="309"/>
    <x v="3"/>
    <n v="43.03519"/>
    <n v="-87.907390000000007"/>
    <x v="31"/>
    <n v="43.040154000000001"/>
    <n v="-87.932113000000001"/>
    <n v="13"/>
    <n v="3"/>
    <n v="2"/>
    <n v="1.9"/>
    <n v="78"/>
    <n v="-1"/>
    <d v="2017-04-22T00:00:00"/>
    <d v="2017-04-01T00:00:00"/>
    <d v="2017-04-22T00:00:00"/>
    <s v="Saturday"/>
    <d v="1899-12-30T14:12:22"/>
    <d v="1899-12-30T14:00:00"/>
    <n v="1"/>
    <d v="2017-04-22T00:00:00"/>
    <d v="2017-04-01T00:00:00"/>
    <d v="2017-04-22T00:00:00"/>
    <s v="Saturday"/>
    <d v="1899-12-30T14:25:35"/>
    <d v="1899-12-30T14:00:00"/>
    <s v="One Way"/>
  </r>
  <r>
    <n v="1593238"/>
    <s v="Non-RFID Card Member"/>
    <m/>
    <m/>
    <n v="53212"/>
    <s v="UNITED STATES"/>
    <s v="Single Ride"/>
    <n v="5480"/>
    <x v="42"/>
    <n v="43.060079999999999"/>
    <n v="-88.027349999999998"/>
    <x v="56"/>
    <n v="43.052630000000001"/>
    <n v="-88.016319999999993"/>
    <n v="11"/>
    <n v="3"/>
    <n v="1.7"/>
    <n v="1.6"/>
    <n v="66"/>
    <n v="-1"/>
    <d v="2017-04-22T00:00:00"/>
    <d v="2017-04-01T00:00:00"/>
    <d v="2017-04-22T00:00:00"/>
    <s v="Saturday"/>
    <d v="1899-12-30T14:23:01"/>
    <d v="1899-12-30T14:00:00"/>
    <n v="1"/>
    <d v="2017-04-22T00:00:00"/>
    <d v="2017-04-01T00:00:00"/>
    <d v="2017-04-22T00:00:00"/>
    <s v="Saturday"/>
    <d v="1899-12-30T14:34:16"/>
    <d v="1899-12-30T15:00:00"/>
    <s v="One Way"/>
  </r>
  <r>
    <n v="1594119"/>
    <s v="Non-RFID Card Member"/>
    <m/>
    <m/>
    <n v="46818"/>
    <s v="UNITED STATES"/>
    <s v="Single Ride"/>
    <n v="5443"/>
    <x v="11"/>
    <n v="43.04804"/>
    <n v="-87.896720000000002"/>
    <x v="33"/>
    <n v="43.04804"/>
    <n v="-87.896720000000002"/>
    <n v="32"/>
    <n v="3"/>
    <n v="4.8"/>
    <n v="4.5999999999999996"/>
    <n v="192"/>
    <n v="-1"/>
    <d v="2017-04-22T00:00:00"/>
    <d v="2017-04-01T00:00:00"/>
    <d v="2017-04-22T00:00:00"/>
    <s v="Saturday"/>
    <d v="1899-12-30T14:30:52"/>
    <d v="1899-12-30T15:00:00"/>
    <n v="1"/>
    <d v="2017-04-22T00:00:00"/>
    <d v="2017-04-01T00:00:00"/>
    <d v="2017-04-22T00:00:00"/>
    <s v="Saturday"/>
    <d v="1899-12-30T15:02:06"/>
    <d v="1899-12-30T15:00:00"/>
    <s v="Round Trip"/>
  </r>
  <r>
    <n v="1594140"/>
    <s v="Non-RFID Card Member"/>
    <m/>
    <m/>
    <n v="53217"/>
    <s v="UNITED STATES"/>
    <s v="Single Ride"/>
    <n v="5509"/>
    <x v="3"/>
    <n v="43.03519"/>
    <n v="-87.907390000000007"/>
    <x v="31"/>
    <n v="43.040154000000001"/>
    <n v="-87.932113000000001"/>
    <n v="27"/>
    <n v="3"/>
    <n v="4.0999999999999996"/>
    <n v="3.8"/>
    <n v="162"/>
    <n v="-1"/>
    <d v="2017-04-22T00:00:00"/>
    <d v="2017-04-01T00:00:00"/>
    <d v="2017-04-22T00:00:00"/>
    <s v="Saturday"/>
    <d v="1899-12-30T14:37:00"/>
    <d v="1899-12-30T15:00:00"/>
    <n v="1"/>
    <d v="2017-04-22T00:00:00"/>
    <d v="2017-04-01T00:00:00"/>
    <d v="2017-04-22T00:00:00"/>
    <s v="Saturday"/>
    <d v="1899-12-30T15:04:52"/>
    <d v="1899-12-30T15:00:00"/>
    <s v="One Way"/>
  </r>
  <r>
    <n v="1456052"/>
    <s v="Non-RFID Card Member"/>
    <m/>
    <m/>
    <n v="53202"/>
    <s v="UNITED STATES"/>
    <s v="Single Ride"/>
    <n v="5508"/>
    <x v="4"/>
    <n v="43.04824"/>
    <n v="-87.904970000000006"/>
    <x v="3"/>
    <n v="43.03913"/>
    <n v="-87.916150000000002"/>
    <n v="15"/>
    <n v="3"/>
    <n v="2.2999999999999998"/>
    <n v="2.1"/>
    <n v="90"/>
    <n v="-1"/>
    <d v="2017-04-22T00:00:00"/>
    <d v="2017-04-01T00:00:00"/>
    <d v="2017-04-22T00:00:00"/>
    <s v="Saturday"/>
    <d v="1899-12-30T14:40:44"/>
    <d v="1899-12-30T15:00:00"/>
    <n v="1"/>
    <d v="2017-04-22T00:00:00"/>
    <d v="2017-04-01T00:00:00"/>
    <d v="2017-04-22T00:00:00"/>
    <s v="Saturday"/>
    <d v="1899-12-30T14:55:18"/>
    <d v="1899-12-30T15:00:00"/>
    <s v="One Way"/>
  </r>
  <r>
    <n v="1594200"/>
    <s v="Non-RFID Card Member"/>
    <m/>
    <m/>
    <n v="53051"/>
    <s v="UNITED STATES"/>
    <s v="Single Ride"/>
    <n v="5489"/>
    <x v="25"/>
    <n v="43.058010000000003"/>
    <n v="-87.877300000000005"/>
    <x v="22"/>
    <n v="43.058010000000003"/>
    <n v="-87.877300000000005"/>
    <n v="16"/>
    <n v="3"/>
    <n v="2.4"/>
    <n v="2.2999999999999998"/>
    <n v="96"/>
    <n v="-1"/>
    <d v="2017-04-22T00:00:00"/>
    <d v="2017-04-01T00:00:00"/>
    <d v="2017-04-22T00:00:00"/>
    <s v="Saturday"/>
    <d v="1899-12-30T14:50:14"/>
    <d v="1899-12-30T15:00:00"/>
    <n v="1"/>
    <d v="2017-04-22T00:00:00"/>
    <d v="2017-04-01T00:00:00"/>
    <d v="2017-04-22T00:00:00"/>
    <s v="Saturday"/>
    <d v="1899-12-30T15:06:32"/>
    <d v="1899-12-30T15:00:00"/>
    <s v="Round Trip"/>
  </r>
  <r>
    <n v="1593820"/>
    <s v="Non-RFID Card Member"/>
    <m/>
    <m/>
    <n v="53233"/>
    <s v="UNITED STATES"/>
    <s v="Single Ride"/>
    <n v="286"/>
    <x v="12"/>
    <n v="43.052460000000004"/>
    <n v="-87.891000000000005"/>
    <x v="31"/>
    <n v="43.040154000000001"/>
    <n v="-87.932113000000001"/>
    <n v="20"/>
    <n v="3"/>
    <n v="3"/>
    <n v="2.9"/>
    <n v="120"/>
    <n v="-1"/>
    <d v="2017-04-22T00:00:00"/>
    <d v="2017-04-01T00:00:00"/>
    <d v="2017-04-22T00:00:00"/>
    <s v="Saturday"/>
    <d v="1899-12-30T15:05:06"/>
    <d v="1899-12-30T15:00:00"/>
    <n v="1"/>
    <d v="2017-04-22T00:00:00"/>
    <d v="2017-04-01T00:00:00"/>
    <d v="2017-04-22T00:00:00"/>
    <s v="Saturday"/>
    <d v="1899-12-30T15:25:28"/>
    <d v="1899-12-30T15:00:00"/>
    <s v="One Way"/>
  </r>
  <r>
    <n v="1594287"/>
    <s v="Non-RFID Card Member"/>
    <m/>
    <m/>
    <n v="55447"/>
    <s v="UNITED STATES"/>
    <s v="Single Ride"/>
    <n v="11049"/>
    <x v="37"/>
    <n v="43.036900000000003"/>
    <n v="-87.89667"/>
    <x v="12"/>
    <n v="43.036900000000003"/>
    <n v="-87.89667"/>
    <n v="67"/>
    <n v="9"/>
    <n v="10.1"/>
    <n v="9.5"/>
    <n v="402"/>
    <n v="-1"/>
    <d v="2017-04-22T00:00:00"/>
    <d v="2017-04-01T00:00:00"/>
    <d v="2017-04-22T00:00:00"/>
    <s v="Saturday"/>
    <d v="1899-12-30T15:12:27"/>
    <d v="1899-12-30T15:00:00"/>
    <n v="1"/>
    <d v="2017-04-22T00:00:00"/>
    <d v="2017-04-01T00:00:00"/>
    <d v="2017-04-22T00:00:00"/>
    <s v="Saturday"/>
    <d v="1899-12-30T16:19:51"/>
    <d v="1899-12-30T16:00:00"/>
    <s v="Round Trip"/>
  </r>
  <r>
    <n v="1591828"/>
    <s v="Non-RFID Card Member"/>
    <m/>
    <m/>
    <n v="60515"/>
    <s v="UNITED STATES"/>
    <s v="Single Ride"/>
    <n v="11134"/>
    <x v="32"/>
    <n v="43.078530000000001"/>
    <n v="-87.882620000000003"/>
    <x v="22"/>
    <n v="43.058010000000003"/>
    <n v="-87.877300000000005"/>
    <n v="23"/>
    <n v="3"/>
    <n v="3.5"/>
    <n v="3.3"/>
    <n v="138"/>
    <n v="-1"/>
    <d v="2017-04-22T00:00:00"/>
    <d v="2017-04-01T00:00:00"/>
    <d v="2017-04-22T00:00:00"/>
    <s v="Saturday"/>
    <d v="1899-12-30T15:23:00"/>
    <d v="1899-12-30T15:00:00"/>
    <n v="1"/>
    <d v="2017-04-22T00:00:00"/>
    <d v="2017-04-01T00:00:00"/>
    <d v="2017-04-22T00:00:00"/>
    <s v="Saturday"/>
    <d v="1899-12-30T15:46:08"/>
    <d v="1899-12-30T16:00:00"/>
    <s v="One Way"/>
  </r>
  <r>
    <n v="1594428"/>
    <s v="Non-RFID Card Member"/>
    <m/>
    <m/>
    <m/>
    <s v="UNITED STATES"/>
    <s v="Single Ride"/>
    <n v="152"/>
    <x v="29"/>
    <n v="43.052549999999997"/>
    <n v="-87.909329999999997"/>
    <x v="16"/>
    <n v="43.052549999999997"/>
    <n v="-87.909329999999997"/>
    <n v="32"/>
    <n v="3"/>
    <n v="4.8"/>
    <n v="4.5999999999999996"/>
    <n v="192"/>
    <n v="-1"/>
    <d v="2017-04-22T00:00:00"/>
    <d v="2017-04-01T00:00:00"/>
    <d v="2017-04-22T00:00:00"/>
    <s v="Saturday"/>
    <d v="1899-12-30T15:50:15"/>
    <d v="1899-12-30T16:00:00"/>
    <n v="1"/>
    <d v="2017-04-22T00:00:00"/>
    <d v="2017-04-01T00:00:00"/>
    <d v="2017-04-22T00:00:00"/>
    <s v="Saturday"/>
    <d v="1899-12-30T16:22:11"/>
    <d v="1899-12-30T16:00:00"/>
    <s v="Round Trip"/>
  </r>
  <r>
    <n v="1594439"/>
    <s v="Non-RFID Card Member"/>
    <m/>
    <m/>
    <n v="60614"/>
    <s v="UNITED STATES"/>
    <s v="Single Ride"/>
    <n v="11086"/>
    <x v="29"/>
    <n v="43.052549999999997"/>
    <n v="-87.909329999999997"/>
    <x v="16"/>
    <n v="43.052549999999997"/>
    <n v="-87.909329999999997"/>
    <n v="31"/>
    <n v="3"/>
    <n v="4.7"/>
    <n v="4.4000000000000004"/>
    <n v="186"/>
    <n v="-1"/>
    <d v="2017-04-22T00:00:00"/>
    <d v="2017-04-01T00:00:00"/>
    <d v="2017-04-22T00:00:00"/>
    <s v="Saturday"/>
    <d v="1899-12-30T15:51:58"/>
    <d v="1899-12-30T16:00:00"/>
    <n v="1"/>
    <d v="2017-04-22T00:00:00"/>
    <d v="2017-04-01T00:00:00"/>
    <d v="2017-04-22T00:00:00"/>
    <s v="Saturday"/>
    <d v="1899-12-30T16:22:32"/>
    <d v="1899-12-30T16:00:00"/>
    <s v="Round Trip"/>
  </r>
  <r>
    <n v="1594444"/>
    <s v="Non-RFID Card Member"/>
    <m/>
    <m/>
    <n v="60657"/>
    <s v="UNITED STATES"/>
    <s v="Single Ride"/>
    <n v="11099"/>
    <x v="29"/>
    <n v="43.052549999999997"/>
    <n v="-87.909329999999997"/>
    <x v="16"/>
    <n v="43.052549999999997"/>
    <n v="-87.909329999999997"/>
    <n v="29"/>
    <n v="3"/>
    <n v="4.4000000000000004"/>
    <n v="4.0999999999999996"/>
    <n v="174"/>
    <n v="-1"/>
    <d v="2017-04-22T00:00:00"/>
    <d v="2017-04-01T00:00:00"/>
    <d v="2017-04-22T00:00:00"/>
    <s v="Saturday"/>
    <d v="1899-12-30T15:53:17"/>
    <d v="1899-12-30T16:00:00"/>
    <n v="1"/>
    <d v="2017-04-22T00:00:00"/>
    <d v="2017-04-01T00:00:00"/>
    <d v="2017-04-22T00:00:00"/>
    <s v="Saturday"/>
    <d v="1899-12-30T16:22:23"/>
    <d v="1899-12-30T16:00:00"/>
    <s v="Round Trip"/>
  </r>
  <r>
    <n v="1594477"/>
    <s v="Non-RFID Card Member"/>
    <m/>
    <m/>
    <n v="53089"/>
    <s v="UNITED STATES"/>
    <s v="Single Ride"/>
    <n v="333"/>
    <x v="52"/>
    <n v="43.034619999999997"/>
    <n v="-87.917500000000004"/>
    <x v="6"/>
    <n v="43.03519"/>
    <n v="-87.907390000000007"/>
    <n v="107"/>
    <n v="12"/>
    <n v="16.100000000000001"/>
    <n v="15.2"/>
    <n v="642"/>
    <n v="-1"/>
    <d v="2017-04-22T00:00:00"/>
    <d v="2017-04-01T00:00:00"/>
    <d v="2017-04-22T00:00:00"/>
    <s v="Saturday"/>
    <d v="1899-12-30T16:02:22"/>
    <d v="1899-12-30T16:00:00"/>
    <n v="1"/>
    <d v="2017-04-22T00:00:00"/>
    <d v="2017-04-01T00:00:00"/>
    <d v="2017-04-22T00:00:00"/>
    <s v="Saturday"/>
    <d v="1899-12-30T17:49:01"/>
    <d v="1899-12-30T18:00:00"/>
    <s v="One Way"/>
  </r>
  <r>
    <n v="1594512"/>
    <s v="Non-RFID Card Member"/>
    <m/>
    <m/>
    <n v="53222"/>
    <s v="UNITED STATES"/>
    <s v="Single Ride"/>
    <n v="11082"/>
    <x v="54"/>
    <n v="43.024340000000002"/>
    <n v="-87.916753"/>
    <x v="51"/>
    <n v="43.024340000000002"/>
    <n v="-87.916753"/>
    <n v="237"/>
    <n v="24"/>
    <n v="18"/>
    <n v="17.100000000000001"/>
    <n v="720"/>
    <n v="-1"/>
    <d v="2017-04-22T00:00:00"/>
    <d v="2017-04-01T00:00:00"/>
    <d v="2017-04-22T00:00:00"/>
    <s v="Saturday"/>
    <d v="1899-12-30T16:16:20"/>
    <d v="1899-12-30T16:00:00"/>
    <n v="1"/>
    <d v="2017-04-22T00:00:00"/>
    <d v="2017-04-01T00:00:00"/>
    <d v="2017-04-22T00:00:00"/>
    <s v="Saturday"/>
    <d v="1899-12-30T20:13:49"/>
    <d v="1899-12-30T20:00:00"/>
    <s v="Round Trip"/>
  </r>
  <r>
    <n v="1594591"/>
    <s v="Non-RFID Card Member"/>
    <m/>
    <m/>
    <n v="92119"/>
    <s v="UNITED STATES"/>
    <s v="Single Ride"/>
    <n v="5558"/>
    <x v="6"/>
    <n v="43.038719999999998"/>
    <n v="-87.905339999999995"/>
    <x v="31"/>
    <n v="43.040154000000001"/>
    <n v="-87.932113000000001"/>
    <n v="22"/>
    <n v="3"/>
    <n v="3.3"/>
    <n v="3.1"/>
    <n v="132"/>
    <n v="-1"/>
    <d v="2017-04-22T00:00:00"/>
    <d v="2017-04-01T00:00:00"/>
    <d v="2017-04-22T00:00:00"/>
    <s v="Saturday"/>
    <d v="1899-12-30T16:35:58"/>
    <d v="1899-12-30T17:00:00"/>
    <n v="1"/>
    <d v="2017-04-22T00:00:00"/>
    <d v="2017-04-01T00:00:00"/>
    <d v="2017-04-22T00:00:00"/>
    <s v="Saturday"/>
    <d v="1899-12-30T16:57:41"/>
    <d v="1899-12-30T17:00:00"/>
    <s v="One Way"/>
  </r>
  <r>
    <n v="1594593"/>
    <s v="Non-RFID Card Member"/>
    <m/>
    <m/>
    <n v="53212"/>
    <s v="UNITED STATES"/>
    <s v="Single Ride"/>
    <n v="5529"/>
    <x v="43"/>
    <n v="43.05847"/>
    <n v="-87.898079999999993"/>
    <x v="50"/>
    <n v="43.05847"/>
    <n v="-87.898079999999993"/>
    <n v="90"/>
    <n v="9"/>
    <n v="13.5"/>
    <n v="12.8"/>
    <n v="540"/>
    <n v="-1"/>
    <d v="2017-04-22T00:00:00"/>
    <d v="2017-04-01T00:00:00"/>
    <d v="2017-04-22T00:00:00"/>
    <s v="Saturday"/>
    <d v="1899-12-30T16:36:47"/>
    <d v="1899-12-30T17:00:00"/>
    <n v="1"/>
    <d v="2017-04-22T00:00:00"/>
    <d v="2017-04-01T00:00:00"/>
    <d v="2017-04-22T00:00:00"/>
    <s v="Saturday"/>
    <d v="1899-12-30T18:06:48"/>
    <d v="1899-12-30T18:00:00"/>
    <s v="Round Trip"/>
  </r>
  <r>
    <n v="1594682"/>
    <s v="Non-RFID Card Member"/>
    <m/>
    <m/>
    <n v="53206"/>
    <s v="UNITED STATES"/>
    <s v="Single Ride"/>
    <n v="5528"/>
    <x v="42"/>
    <n v="43.060079999999999"/>
    <n v="-88.027349999999998"/>
    <x v="54"/>
    <n v="43.060079999999999"/>
    <n v="-88.027349999999998"/>
    <n v="42"/>
    <n v="6"/>
    <n v="6.3"/>
    <n v="6"/>
    <n v="252"/>
    <n v="-1"/>
    <d v="2017-04-22T00:00:00"/>
    <d v="2017-04-01T00:00:00"/>
    <d v="2017-04-22T00:00:00"/>
    <s v="Saturday"/>
    <d v="1899-12-30T17:01:43"/>
    <d v="1899-12-30T17:00:00"/>
    <n v="1"/>
    <d v="2017-04-22T00:00:00"/>
    <d v="2017-04-01T00:00:00"/>
    <d v="2017-04-22T00:00:00"/>
    <s v="Saturday"/>
    <d v="1899-12-30T17:43:01"/>
    <d v="1899-12-30T18:00:00"/>
    <s v="Round Trip"/>
  </r>
  <r>
    <n v="1594852"/>
    <s v="Non-RFID Card Member"/>
    <m/>
    <m/>
    <n v="53147"/>
    <s v="UNITED STATES"/>
    <s v="Single Ride"/>
    <n v="35"/>
    <x v="25"/>
    <n v="43.058010000000003"/>
    <n v="-87.877300000000005"/>
    <x v="22"/>
    <n v="43.058010000000003"/>
    <n v="-87.877300000000005"/>
    <n v="62"/>
    <n v="6"/>
    <n v="9.3000000000000007"/>
    <n v="8.8000000000000007"/>
    <n v="372"/>
    <n v="-1"/>
    <d v="2017-04-22T00:00:00"/>
    <d v="2017-04-01T00:00:00"/>
    <d v="2017-04-22T00:00:00"/>
    <s v="Saturday"/>
    <d v="1899-12-30T17:51:26"/>
    <d v="1899-12-30T18:00:00"/>
    <n v="1"/>
    <d v="2017-04-22T00:00:00"/>
    <d v="2017-04-01T00:00:00"/>
    <d v="2017-04-22T00:00:00"/>
    <s v="Saturday"/>
    <d v="1899-12-30T18:53:28"/>
    <d v="1899-12-30T19:00:00"/>
    <s v="Round Trip"/>
  </r>
  <r>
    <n v="1437436"/>
    <s v="Non-RFID Card Member"/>
    <m/>
    <m/>
    <n v="53042"/>
    <s v="UNITED STATES"/>
    <s v="Single Ride"/>
    <n v="5532"/>
    <x v="43"/>
    <n v="43.05847"/>
    <n v="-87.898079999999993"/>
    <x v="31"/>
    <n v="43.040154000000001"/>
    <n v="-87.932113000000001"/>
    <n v="42"/>
    <n v="6"/>
    <n v="6.3"/>
    <n v="6"/>
    <n v="252"/>
    <n v="-1"/>
    <d v="2017-04-22T00:00:00"/>
    <d v="2017-04-01T00:00:00"/>
    <d v="2017-04-22T00:00:00"/>
    <s v="Saturday"/>
    <d v="1899-12-30T18:01:25"/>
    <d v="1899-12-30T18:00:00"/>
    <n v="1"/>
    <d v="2017-04-22T00:00:00"/>
    <d v="2017-04-01T00:00:00"/>
    <d v="2017-04-22T00:00:00"/>
    <s v="Saturday"/>
    <d v="1899-12-30T18:43:05"/>
    <d v="1899-12-30T19:00:00"/>
    <s v="One Way"/>
  </r>
  <r>
    <n v="1594929"/>
    <s v="Non-RFID Card Member"/>
    <m/>
    <m/>
    <n v="48374"/>
    <s v="UNITED STATES"/>
    <s v="Single Ride"/>
    <n v="42"/>
    <x v="18"/>
    <n v="43.048609999999996"/>
    <n v="-88.008480000000006"/>
    <x v="32"/>
    <n v="43.048609999999996"/>
    <n v="-88.008480000000006"/>
    <n v="41"/>
    <n v="6"/>
    <n v="6.2"/>
    <n v="5.8"/>
    <n v="246"/>
    <n v="-1"/>
    <d v="2017-04-22T00:00:00"/>
    <d v="2017-04-01T00:00:00"/>
    <d v="2017-04-22T00:00:00"/>
    <s v="Saturday"/>
    <d v="1899-12-30T18:15:23"/>
    <d v="1899-12-30T18:00:00"/>
    <n v="1"/>
    <d v="2017-04-22T00:00:00"/>
    <d v="2017-04-01T00:00:00"/>
    <d v="2017-04-22T00:00:00"/>
    <s v="Saturday"/>
    <d v="1899-12-30T18:56:08"/>
    <d v="1899-12-30T19:00:00"/>
    <s v="Round Trip"/>
  </r>
  <r>
    <n v="1594861"/>
    <s v="Non-RFID Card Member"/>
    <m/>
    <m/>
    <n v="53211"/>
    <s v="UNITED STATES"/>
    <s v="Single Ride"/>
    <n v="103"/>
    <x v="36"/>
    <n v="43.069021999999997"/>
    <n v="-87.887940999999998"/>
    <x v="13"/>
    <n v="43.078530000000001"/>
    <n v="-87.882620000000003"/>
    <n v="91"/>
    <n v="9"/>
    <n v="13.7"/>
    <n v="13"/>
    <n v="546"/>
    <n v="-1"/>
    <d v="2017-04-22T00:00:00"/>
    <d v="2017-04-01T00:00:00"/>
    <d v="2017-04-22T00:00:00"/>
    <s v="Saturday"/>
    <d v="1899-12-30T18:31:35"/>
    <d v="1899-12-30T19:00:00"/>
    <n v="1"/>
    <d v="2017-04-22T00:00:00"/>
    <d v="2017-04-01T00:00:00"/>
    <d v="2017-04-22T00:00:00"/>
    <s v="Saturday"/>
    <d v="1899-12-30T20:02:15"/>
    <d v="1899-12-30T20:00:00"/>
    <s v="One Way"/>
  </r>
  <r>
    <n v="1595012"/>
    <s v="Non-RFID Card Member"/>
    <m/>
    <m/>
    <n v="55113"/>
    <s v="UNITED STATES"/>
    <s v="Single Ride"/>
    <n v="5502"/>
    <x v="16"/>
    <n v="43.03913"/>
    <n v="-87.916150000000002"/>
    <x v="6"/>
    <n v="43.03519"/>
    <n v="-87.907390000000007"/>
    <n v="23"/>
    <n v="3"/>
    <n v="3.5"/>
    <n v="3.3"/>
    <n v="138"/>
    <n v="-1"/>
    <d v="2017-04-22T00:00:00"/>
    <d v="2017-04-01T00:00:00"/>
    <d v="2017-04-22T00:00:00"/>
    <s v="Saturday"/>
    <d v="1899-12-30T18:50:54"/>
    <d v="1899-12-30T19:00:00"/>
    <n v="1"/>
    <d v="2017-04-22T00:00:00"/>
    <d v="2017-04-01T00:00:00"/>
    <d v="2017-04-22T00:00:00"/>
    <s v="Saturday"/>
    <d v="1899-12-30T19:13:35"/>
    <d v="1899-12-30T19:00:00"/>
    <s v="One Way"/>
  </r>
  <r>
    <n v="1592786"/>
    <s v="Non-RFID Card Member"/>
    <m/>
    <m/>
    <n v="53211"/>
    <s v="UNITED STATES"/>
    <s v="Single Ride"/>
    <n v="5435"/>
    <x v="53"/>
    <n v="43.074655999999997"/>
    <n v="-87.889011999999994"/>
    <x v="55"/>
    <n v="43.074655999999997"/>
    <n v="-87.889011999999994"/>
    <n v="102"/>
    <n v="12"/>
    <n v="15.3"/>
    <n v="14.5"/>
    <n v="612"/>
    <n v="-1"/>
    <d v="2017-04-22T00:00:00"/>
    <d v="2017-04-01T00:00:00"/>
    <d v="2017-04-22T00:00:00"/>
    <s v="Saturday"/>
    <d v="1899-12-30T19:14:33"/>
    <d v="1899-12-30T19:00:00"/>
    <n v="1"/>
    <d v="2017-04-22T00:00:00"/>
    <d v="2017-04-01T00:00:00"/>
    <d v="2017-04-22T00:00:00"/>
    <s v="Saturday"/>
    <d v="1899-12-30T20:56:21"/>
    <d v="1899-12-30T21:00:00"/>
    <s v="Round Trip"/>
  </r>
  <r>
    <n v="1595148"/>
    <s v="Non-RFID Card Member"/>
    <m/>
    <m/>
    <n v="53202"/>
    <s v="UNITED STATES"/>
    <s v="Single Ride"/>
    <n v="5568"/>
    <x v="9"/>
    <n v="43.05097"/>
    <n v="-87.906440000000003"/>
    <x v="26"/>
    <n v="43.053040000000003"/>
    <n v="-87.897660000000002"/>
    <n v="11"/>
    <n v="3"/>
    <n v="1.7"/>
    <n v="1.6"/>
    <n v="66"/>
    <n v="-1"/>
    <d v="2017-04-22T00:00:00"/>
    <d v="2017-04-01T00:00:00"/>
    <d v="2017-04-22T00:00:00"/>
    <s v="Saturday"/>
    <d v="1899-12-30T19:52:51"/>
    <d v="1899-12-30T20:00:00"/>
    <n v="1"/>
    <d v="2017-04-22T00:00:00"/>
    <d v="2017-04-01T00:00:00"/>
    <d v="2017-04-22T00:00:00"/>
    <s v="Saturday"/>
    <d v="1899-12-30T20:03:22"/>
    <d v="1899-12-30T20:00:00"/>
    <s v="One Way"/>
  </r>
  <r>
    <n v="1595261"/>
    <s v="Non-RFID Card Member"/>
    <m/>
    <m/>
    <n v="53223"/>
    <s v="UNITED STATES"/>
    <s v="Single Ride"/>
    <n v="5512"/>
    <x v="46"/>
    <n v="43.026470000000003"/>
    <n v="-87.918040000000005"/>
    <x v="44"/>
    <n v="43.026470000000003"/>
    <n v="-87.918040000000005"/>
    <n v="26"/>
    <n v="3"/>
    <n v="3.9"/>
    <n v="3.7"/>
    <n v="156"/>
    <n v="-1"/>
    <d v="2017-04-22T00:00:00"/>
    <d v="2017-04-01T00:00:00"/>
    <d v="2017-04-22T00:00:00"/>
    <s v="Saturday"/>
    <d v="1899-12-30T20:52:44"/>
    <d v="1899-12-30T21:00:00"/>
    <n v="1"/>
    <d v="2017-04-22T00:00:00"/>
    <d v="2017-04-01T00:00:00"/>
    <d v="2017-04-22T00:00:00"/>
    <s v="Saturday"/>
    <d v="1899-12-30T21:18:05"/>
    <d v="1899-12-30T21:00:00"/>
    <s v="Round Trip"/>
  </r>
  <r>
    <n v="1595304"/>
    <s v="Non-RFID Card Member"/>
    <m/>
    <m/>
    <n v="53207"/>
    <s v="UNITED STATES"/>
    <s v="Single Ride"/>
    <n v="5459"/>
    <x v="0"/>
    <n v="43.042490000000001"/>
    <n v="-87.909959999999998"/>
    <x v="58"/>
    <n v="43.026229999999998"/>
    <n v="-87.912809999999993"/>
    <n v="11"/>
    <n v="3"/>
    <n v="1.7"/>
    <n v="1.6"/>
    <n v="66"/>
    <n v="-1"/>
    <d v="2017-04-22T00:00:00"/>
    <d v="2017-04-01T00:00:00"/>
    <d v="2017-04-22T00:00:00"/>
    <s v="Saturday"/>
    <d v="1899-12-30T21:26:06"/>
    <d v="1899-12-30T21:00:00"/>
    <n v="1"/>
    <d v="2017-04-22T00:00:00"/>
    <d v="2017-04-01T00:00:00"/>
    <d v="2017-04-22T00:00:00"/>
    <s v="Saturday"/>
    <d v="1899-12-30T21:37:48"/>
    <d v="1899-12-30T22:00:00"/>
    <s v="One Way"/>
  </r>
  <r>
    <n v="1595385"/>
    <s v="Non-RFID Card Member"/>
    <m/>
    <m/>
    <n v="53222"/>
    <s v="UNITED STATES"/>
    <s v="Single Ride"/>
    <n v="5562"/>
    <x v="13"/>
    <n v="43.038649999999997"/>
    <n v="-87.921930000000003"/>
    <x v="34"/>
    <n v="43.038649999999997"/>
    <n v="-87.921930000000003"/>
    <n v="25"/>
    <n v="3"/>
    <n v="3.8"/>
    <n v="3.6"/>
    <n v="150"/>
    <n v="-1"/>
    <d v="2017-04-22T00:00:00"/>
    <d v="2017-04-01T00:00:00"/>
    <d v="2017-04-22T00:00:00"/>
    <s v="Saturday"/>
    <d v="1899-12-30T22:45:27"/>
    <d v="1899-12-30T23:00:00"/>
    <n v="1"/>
    <d v="2017-04-22T00:00:00"/>
    <d v="2017-04-01T00:00:00"/>
    <d v="2017-04-22T00:00:00"/>
    <s v="Saturday"/>
    <d v="1899-12-30T23:10:08"/>
    <d v="1899-12-30T23:00:00"/>
    <s v="Round Trip"/>
  </r>
  <r>
    <n v="1595283"/>
    <s v="Non-RFID Card Member"/>
    <m/>
    <m/>
    <n v="63011"/>
    <s v="UNITED STATES"/>
    <s v="Single Ride"/>
    <n v="5588"/>
    <x v="10"/>
    <n v="43.060786"/>
    <n v="-87.883825999999999"/>
    <x v="31"/>
    <n v="43.040154000000001"/>
    <n v="-87.932113000000001"/>
    <n v="47"/>
    <n v="6"/>
    <n v="7.1"/>
    <n v="6.7"/>
    <n v="282"/>
    <n v="-1"/>
    <d v="2017-04-22T00:00:00"/>
    <d v="2017-04-01T00:00:00"/>
    <d v="2017-04-22T00:00:00"/>
    <s v="Saturday"/>
    <d v="1899-12-30T23:15:56"/>
    <d v="1899-12-30T23:00:00"/>
    <n v="1"/>
    <d v="2017-04-23T00:00:00"/>
    <d v="2017-04-01T00:00:00"/>
    <d v="2017-04-23T00:00:00"/>
    <s v="Sunday"/>
    <d v="1899-12-30T00:02:56"/>
    <d v="1899-12-30T00:00:00"/>
    <s v="One Way"/>
  </r>
  <r>
    <n v="1595422"/>
    <s v="Non-RFID Card Member"/>
    <m/>
    <m/>
    <n v="53217"/>
    <s v="UNITED STATES"/>
    <s v="Single Ride"/>
    <n v="43"/>
    <x v="50"/>
    <n v="43.026229999999998"/>
    <n v="-87.912809999999993"/>
    <x v="58"/>
    <n v="43.026229999999998"/>
    <n v="-87.912809999999993"/>
    <n v="7"/>
    <n v="3"/>
    <n v="1.1000000000000001"/>
    <n v="1"/>
    <n v="42"/>
    <n v="-1"/>
    <d v="2017-04-22T00:00:00"/>
    <d v="2017-04-01T00:00:00"/>
    <d v="2017-04-22T00:00:00"/>
    <s v="Saturday"/>
    <d v="1899-12-30T23:43:12"/>
    <d v="1899-12-31T00:00:00"/>
    <n v="1"/>
    <d v="2017-04-22T00:00:00"/>
    <d v="2017-04-01T00:00:00"/>
    <d v="2017-04-22T00:00:00"/>
    <s v="Saturday"/>
    <d v="1899-12-30T23:50:42"/>
    <d v="1899-12-31T00:00:00"/>
    <s v="Round Trip"/>
  </r>
  <r>
    <n v="1595422"/>
    <s v="Non-RFID Card Member"/>
    <m/>
    <m/>
    <n v="53217"/>
    <s v="UNITED STATES"/>
    <s v="Single Ride"/>
    <n v="11093"/>
    <x v="50"/>
    <n v="43.026229999999998"/>
    <n v="-87.912809999999993"/>
    <x v="58"/>
    <n v="43.026229999999998"/>
    <n v="-87.912809999999993"/>
    <n v="6"/>
    <n v="3"/>
    <n v="0.9"/>
    <n v="0.9"/>
    <n v="36"/>
    <n v="-1"/>
    <d v="2017-04-22T00:00:00"/>
    <d v="2017-04-01T00:00:00"/>
    <d v="2017-04-22T00:00:00"/>
    <s v="Saturday"/>
    <d v="1899-12-30T23:44:27"/>
    <d v="1899-12-31T00:00:00"/>
    <n v="1"/>
    <d v="2017-04-22T00:00:00"/>
    <d v="2017-04-01T00:00:00"/>
    <d v="2017-04-22T00:00:00"/>
    <s v="Saturday"/>
    <d v="1899-12-30T23:50:34"/>
    <d v="1899-12-31T00:00:00"/>
    <s v="Round Trip"/>
  </r>
  <r>
    <n v="1595491"/>
    <s v="Non-RFID Card Member"/>
    <m/>
    <m/>
    <m/>
    <s v="UNITED STATES"/>
    <s v="Single Ride"/>
    <n v="5584"/>
    <x v="0"/>
    <n v="43.042490000000001"/>
    <n v="-87.909959999999998"/>
    <x v="4"/>
    <n v="43.042490000000001"/>
    <n v="-87.909959999999998"/>
    <n v="56"/>
    <n v="6"/>
    <n v="8.4"/>
    <n v="8"/>
    <n v="336"/>
    <n v="-1"/>
    <d v="2017-04-23T00:00:00"/>
    <d v="2017-04-01T00:00:00"/>
    <d v="2017-04-23T00:00:00"/>
    <s v="Sunday"/>
    <d v="1899-12-30T06:35:37"/>
    <d v="1899-12-30T07:00:00"/>
    <n v="1"/>
    <d v="2017-04-23T00:00:00"/>
    <d v="2017-04-01T00:00:00"/>
    <d v="2017-04-23T00:00:00"/>
    <s v="Sunday"/>
    <d v="1899-12-30T07:31:47"/>
    <d v="1899-12-30T08:00:00"/>
    <s v="Round Trip"/>
  </r>
  <r>
    <n v="1595563"/>
    <s v="Non-RFID Card Member"/>
    <m/>
    <m/>
    <n v="53177"/>
    <s v="UNITED STATES"/>
    <s v="Single Ride"/>
    <n v="5491"/>
    <x v="37"/>
    <n v="43.036900000000003"/>
    <n v="-87.89667"/>
    <x v="12"/>
    <n v="43.036900000000003"/>
    <n v="-87.89667"/>
    <n v="21"/>
    <n v="3"/>
    <n v="3.2"/>
    <n v="3"/>
    <n v="126"/>
    <n v="-1"/>
    <d v="2017-04-23T00:00:00"/>
    <d v="2017-04-01T00:00:00"/>
    <d v="2017-04-23T00:00:00"/>
    <s v="Sunday"/>
    <d v="1899-12-30T09:22:42"/>
    <d v="1899-12-30T09:00:00"/>
    <n v="1"/>
    <d v="2017-04-23T00:00:00"/>
    <d v="2017-04-01T00:00:00"/>
    <d v="2017-04-23T00:00:00"/>
    <s v="Sunday"/>
    <d v="1899-12-30T09:43:12"/>
    <d v="1899-12-30T10:00:00"/>
    <s v="Round Trip"/>
  </r>
  <r>
    <n v="1595576"/>
    <s v="Non-RFID Card Member"/>
    <m/>
    <m/>
    <n v="53222"/>
    <s v="UNITED STATES"/>
    <s v="Single Ride"/>
    <n v="183"/>
    <x v="42"/>
    <n v="43.060079999999999"/>
    <n v="-88.027349999999998"/>
    <x v="17"/>
    <n v="43.060580000000002"/>
    <n v="-87.998589999999993"/>
    <n v="15"/>
    <n v="3"/>
    <n v="2.2999999999999998"/>
    <n v="2.1"/>
    <n v="90"/>
    <n v="-1"/>
    <d v="2017-04-23T00:00:00"/>
    <d v="2017-04-01T00:00:00"/>
    <d v="2017-04-23T00:00:00"/>
    <s v="Sunday"/>
    <d v="1899-12-30T09:37:38"/>
    <d v="1899-12-30T10:00:00"/>
    <n v="1"/>
    <d v="2017-04-23T00:00:00"/>
    <d v="2017-04-01T00:00:00"/>
    <d v="2017-04-23T00:00:00"/>
    <s v="Sunday"/>
    <d v="1899-12-30T09:52:43"/>
    <d v="1899-12-30T10:00:00"/>
    <s v="One Way"/>
  </r>
  <r>
    <n v="1306778"/>
    <s v="Non-RFID Card Member"/>
    <m/>
    <m/>
    <n v="53204"/>
    <s v="UNITED STATES"/>
    <s v="Single Ride"/>
    <n v="5585"/>
    <x v="33"/>
    <n v="43.004728999999998"/>
    <n v="-87.905463999999995"/>
    <x v="43"/>
    <n v="43.031480000000002"/>
    <n v="-87.908169999999998"/>
    <n v="15"/>
    <n v="3"/>
    <n v="2.2999999999999998"/>
    <n v="2.1"/>
    <n v="90"/>
    <n v="-1"/>
    <d v="2017-04-23T00:00:00"/>
    <d v="2017-04-01T00:00:00"/>
    <d v="2017-04-23T00:00:00"/>
    <s v="Sunday"/>
    <d v="1899-12-30T09:51:59"/>
    <d v="1899-12-30T10:00:00"/>
    <n v="1"/>
    <d v="2017-04-23T00:00:00"/>
    <d v="2017-04-01T00:00:00"/>
    <d v="2017-04-23T00:00:00"/>
    <s v="Sunday"/>
    <d v="1899-12-30T10:06:15"/>
    <d v="1899-12-30T10:00:00"/>
    <s v="One Way"/>
  </r>
  <r>
    <n v="1595680"/>
    <s v="Non-RFID Card Member"/>
    <m/>
    <m/>
    <n v="43026"/>
    <s v="UNITED STATES"/>
    <s v="Single Ride"/>
    <n v="5443"/>
    <x v="5"/>
    <n v="43.031320000000001"/>
    <n v="-87.904259999999994"/>
    <x v="22"/>
    <n v="43.058010000000003"/>
    <n v="-87.877300000000005"/>
    <n v="148"/>
    <n v="15"/>
    <n v="18"/>
    <n v="17.100000000000001"/>
    <n v="720"/>
    <n v="-1"/>
    <d v="2017-04-23T00:00:00"/>
    <d v="2017-04-01T00:00:00"/>
    <d v="2017-04-23T00:00:00"/>
    <s v="Sunday"/>
    <d v="1899-12-30T10:45:42"/>
    <d v="1899-12-30T11:00:00"/>
    <n v="1"/>
    <d v="2017-04-23T00:00:00"/>
    <d v="2017-04-01T00:00:00"/>
    <d v="2017-04-23T00:00:00"/>
    <s v="Sunday"/>
    <d v="1899-12-30T13:13:27"/>
    <d v="1899-12-30T13:00:00"/>
    <s v="One Way"/>
  </r>
  <r>
    <n v="1595688"/>
    <s v="Non-RFID Card Member"/>
    <m/>
    <m/>
    <n v="60074"/>
    <s v="UNITED STATES"/>
    <s v="Single Ride"/>
    <n v="5"/>
    <x v="24"/>
    <n v="43.040154000000001"/>
    <n v="-87.932113000000001"/>
    <x v="31"/>
    <n v="43.040154000000001"/>
    <n v="-87.932113000000001"/>
    <n v="88"/>
    <n v="9"/>
    <n v="13.2"/>
    <n v="12.5"/>
    <n v="528"/>
    <n v="-1"/>
    <d v="2017-04-23T00:00:00"/>
    <d v="2017-04-01T00:00:00"/>
    <d v="2017-04-23T00:00:00"/>
    <s v="Sunday"/>
    <d v="1899-12-30T10:50:21"/>
    <d v="1899-12-30T11:00:00"/>
    <n v="1"/>
    <d v="2017-04-23T00:00:00"/>
    <d v="2017-04-01T00:00:00"/>
    <d v="2017-04-23T00:00:00"/>
    <s v="Sunday"/>
    <d v="1899-12-30T12:18:16"/>
    <d v="1899-12-30T12:00:00"/>
    <s v="Round Trip"/>
  </r>
  <r>
    <n v="1595734"/>
    <s v="Non-RFID Card Member"/>
    <m/>
    <m/>
    <n v="61342"/>
    <s v="UNITED STATES"/>
    <s v="Single Ride"/>
    <n v="11152"/>
    <x v="27"/>
    <n v="43.074890000000003"/>
    <n v="-87.882810000000006"/>
    <x v="25"/>
    <n v="43.074890000000003"/>
    <n v="-87.882810000000006"/>
    <n v="59"/>
    <n v="6"/>
    <n v="8.9"/>
    <n v="8.4"/>
    <n v="354"/>
    <n v="-1"/>
    <d v="2017-04-23T00:00:00"/>
    <d v="2017-04-01T00:00:00"/>
    <d v="2017-04-23T00:00:00"/>
    <s v="Sunday"/>
    <d v="1899-12-30T11:10:39"/>
    <d v="1899-12-30T11:00:00"/>
    <n v="1"/>
    <d v="2017-04-23T00:00:00"/>
    <d v="2017-04-01T00:00:00"/>
    <d v="2017-04-23T00:00:00"/>
    <s v="Sunday"/>
    <d v="1899-12-30T12:09:06"/>
    <d v="1899-12-30T12:00:00"/>
    <s v="Round Trip"/>
  </r>
  <r>
    <n v="1595784"/>
    <s v="Non-RFID Card Member"/>
    <m/>
    <m/>
    <n v="53716"/>
    <s v="UNITED STATES"/>
    <s v="Single Ride"/>
    <n v="5418"/>
    <x v="1"/>
    <n v="43.048200000000001"/>
    <n v="-87.900859999999994"/>
    <x v="11"/>
    <n v="43.052460000000004"/>
    <n v="-87.891000000000005"/>
    <n v="85"/>
    <n v="9"/>
    <n v="12.8"/>
    <n v="12.1"/>
    <n v="510"/>
    <n v="-1"/>
    <d v="2017-04-23T00:00:00"/>
    <d v="2017-04-01T00:00:00"/>
    <d v="2017-04-23T00:00:00"/>
    <s v="Sunday"/>
    <d v="1899-12-30T11:31:28"/>
    <d v="1899-12-30T12:00:00"/>
    <n v="1"/>
    <d v="2017-04-23T00:00:00"/>
    <d v="2017-04-01T00:00:00"/>
    <d v="2017-04-23T00:00:00"/>
    <s v="Sunday"/>
    <d v="1899-12-30T12:56:42"/>
    <d v="1899-12-30T13:00:00"/>
    <s v="One Way"/>
  </r>
  <r>
    <n v="1595866"/>
    <s v="Non-RFID Card Member"/>
    <m/>
    <m/>
    <n v="53202"/>
    <s v="UNITED STATES"/>
    <s v="Single Ride"/>
    <n v="5577"/>
    <x v="43"/>
    <n v="43.05847"/>
    <n v="-87.898079999999993"/>
    <x v="6"/>
    <n v="43.03519"/>
    <n v="-87.907390000000007"/>
    <n v="30"/>
    <n v="3"/>
    <n v="4.5"/>
    <n v="4.3"/>
    <n v="180"/>
    <n v="-1"/>
    <d v="2017-04-23T00:00:00"/>
    <d v="2017-04-01T00:00:00"/>
    <d v="2017-04-23T00:00:00"/>
    <s v="Sunday"/>
    <d v="1899-12-30T12:04:25"/>
    <d v="1899-12-30T12:00:00"/>
    <n v="1"/>
    <d v="2017-04-23T00:00:00"/>
    <d v="2017-04-01T00:00:00"/>
    <d v="2017-04-23T00:00:00"/>
    <s v="Sunday"/>
    <d v="1899-12-30T12:34:34"/>
    <d v="1899-12-30T13:00:00"/>
    <s v="One Way"/>
  </r>
  <r>
    <n v="1512097"/>
    <s v="Non-RFID Card Member"/>
    <m/>
    <m/>
    <n v="53203"/>
    <s v="UNITED STATES"/>
    <s v="Single Ride"/>
    <n v="5464"/>
    <x v="16"/>
    <n v="43.03913"/>
    <n v="-87.916150000000002"/>
    <x v="3"/>
    <n v="43.03913"/>
    <n v="-87.916150000000002"/>
    <n v="82"/>
    <n v="9"/>
    <n v="12.3"/>
    <n v="11.7"/>
    <n v="492"/>
    <n v="-1"/>
    <d v="2017-04-23T00:00:00"/>
    <d v="2017-04-01T00:00:00"/>
    <d v="2017-04-23T00:00:00"/>
    <s v="Sunday"/>
    <d v="1899-12-30T12:07:30"/>
    <d v="1899-12-30T12:00:00"/>
    <n v="1"/>
    <d v="2017-04-23T00:00:00"/>
    <d v="2017-04-01T00:00:00"/>
    <d v="2017-04-23T00:00:00"/>
    <s v="Sunday"/>
    <d v="1899-12-30T13:29:49"/>
    <d v="1899-12-30T13:00:00"/>
    <s v="Round Trip"/>
  </r>
  <r>
    <n v="1595907"/>
    <s v="Non-RFID Card Member"/>
    <m/>
    <m/>
    <n v="53211"/>
    <s v="UNITED STATES"/>
    <s v="Single Ride"/>
    <n v="5519"/>
    <x v="22"/>
    <n v="43.066893999999998"/>
    <n v="-87.877936000000005"/>
    <x v="35"/>
    <n v="43.066893999999998"/>
    <n v="-87.877936000000005"/>
    <n v="80"/>
    <n v="9"/>
    <n v="12"/>
    <n v="11.4"/>
    <n v="480"/>
    <n v="-1"/>
    <d v="2017-04-23T00:00:00"/>
    <d v="2017-04-01T00:00:00"/>
    <d v="2017-04-23T00:00:00"/>
    <s v="Sunday"/>
    <d v="1899-12-30T12:18:20"/>
    <d v="1899-12-30T12:00:00"/>
    <n v="1"/>
    <d v="2017-04-23T00:00:00"/>
    <d v="2017-04-01T00:00:00"/>
    <d v="2017-04-23T00:00:00"/>
    <s v="Sunday"/>
    <d v="1899-12-30T13:38:48"/>
    <d v="1899-12-30T14:00:00"/>
    <s v="Round Trip"/>
  </r>
  <r>
    <n v="1512097"/>
    <s v="Non-RFID Card Member"/>
    <m/>
    <m/>
    <n v="53203"/>
    <s v="UNITED STATES"/>
    <s v="Single Ride"/>
    <n v="5428"/>
    <x v="37"/>
    <n v="43.036900000000003"/>
    <n v="-87.89667"/>
    <x v="3"/>
    <n v="43.03913"/>
    <n v="-87.916150000000002"/>
    <n v="69"/>
    <n v="9"/>
    <n v="10.4"/>
    <n v="9.8000000000000007"/>
    <n v="414"/>
    <n v="-1"/>
    <d v="2017-04-23T00:00:00"/>
    <d v="2017-04-01T00:00:00"/>
    <d v="2017-04-23T00:00:00"/>
    <s v="Sunday"/>
    <d v="1899-12-30T12:20:07"/>
    <d v="1899-12-30T12:00:00"/>
    <n v="1"/>
    <d v="2017-04-23T00:00:00"/>
    <d v="2017-04-01T00:00:00"/>
    <d v="2017-04-23T00:00:00"/>
    <s v="Sunday"/>
    <d v="1899-12-30T13:29:51"/>
    <d v="1899-12-30T13:00:00"/>
    <s v="One Way"/>
  </r>
  <r>
    <n v="1595925"/>
    <s v="Non-RFID Card Member"/>
    <m/>
    <m/>
    <n v="99004"/>
    <s v="UNITED STATES"/>
    <s v="Single Ride"/>
    <n v="5581"/>
    <x v="3"/>
    <n v="43.03519"/>
    <n v="-87.907390000000007"/>
    <x v="6"/>
    <n v="43.03519"/>
    <n v="-87.907390000000007"/>
    <n v="27"/>
    <n v="3"/>
    <n v="4.0999999999999996"/>
    <n v="3.8"/>
    <n v="162"/>
    <n v="-1"/>
    <d v="2017-04-23T00:00:00"/>
    <d v="2017-04-01T00:00:00"/>
    <d v="2017-04-23T00:00:00"/>
    <s v="Sunday"/>
    <d v="1899-12-30T12:24:00"/>
    <d v="1899-12-30T12:00:00"/>
    <n v="1"/>
    <d v="2017-04-23T00:00:00"/>
    <d v="2017-04-01T00:00:00"/>
    <d v="2017-04-23T00:00:00"/>
    <s v="Sunday"/>
    <d v="1899-12-30T12:51:39"/>
    <d v="1899-12-30T13:00:00"/>
    <s v="Round Trip"/>
  </r>
  <r>
    <n v="1596008"/>
    <s v="Non-RFID Card Member"/>
    <m/>
    <m/>
    <n v="60025"/>
    <s v="UNITED STATES"/>
    <s v="Single Ride"/>
    <n v="11065"/>
    <x v="24"/>
    <n v="43.040154000000001"/>
    <n v="-87.932113000000001"/>
    <x v="31"/>
    <n v="43.040154000000001"/>
    <n v="-87.932113000000001"/>
    <n v="67"/>
    <n v="9"/>
    <n v="10.1"/>
    <n v="9.5"/>
    <n v="402"/>
    <n v="-1"/>
    <d v="2017-04-23T00:00:00"/>
    <d v="2017-04-01T00:00:00"/>
    <d v="2017-04-23T00:00:00"/>
    <s v="Sunday"/>
    <d v="1899-12-30T12:41:24"/>
    <d v="1899-12-30T13:00:00"/>
    <n v="1"/>
    <d v="2017-04-23T00:00:00"/>
    <d v="2017-04-01T00:00:00"/>
    <d v="2017-04-23T00:00:00"/>
    <s v="Sunday"/>
    <d v="1899-12-30T13:48:41"/>
    <d v="1899-12-30T14:00:00"/>
    <s v="Round Trip"/>
  </r>
  <r>
    <n v="1596020"/>
    <s v="Non-RFID Card Member"/>
    <m/>
    <m/>
    <n v="53022"/>
    <s v="UNITED STATES"/>
    <s v="Single Ride"/>
    <n v="11164"/>
    <x v="18"/>
    <n v="43.048609999999996"/>
    <n v="-88.008480000000006"/>
    <x v="32"/>
    <n v="43.048609999999996"/>
    <n v="-88.008480000000006"/>
    <n v="37"/>
    <n v="6"/>
    <n v="5.6"/>
    <n v="5.3"/>
    <n v="222"/>
    <n v="-1"/>
    <d v="2017-04-23T00:00:00"/>
    <d v="2017-04-01T00:00:00"/>
    <d v="2017-04-23T00:00:00"/>
    <s v="Sunday"/>
    <d v="1899-12-30T12:43:42"/>
    <d v="1899-12-30T13:00:00"/>
    <n v="1"/>
    <d v="2017-04-23T00:00:00"/>
    <d v="2017-04-01T00:00:00"/>
    <d v="2017-04-23T00:00:00"/>
    <s v="Sunday"/>
    <d v="1899-12-30T13:20:40"/>
    <d v="1899-12-30T13:00:00"/>
    <s v="Round Trip"/>
  </r>
  <r>
    <n v="1596028"/>
    <s v="Non-RFID Card Member"/>
    <m/>
    <m/>
    <n v="55407"/>
    <s v="UNITED STATES"/>
    <s v="Single Ride"/>
    <n v="5507"/>
    <x v="37"/>
    <n v="43.036900000000003"/>
    <n v="-87.89667"/>
    <x v="12"/>
    <n v="43.036900000000003"/>
    <n v="-87.89667"/>
    <n v="51"/>
    <n v="6"/>
    <n v="7.7"/>
    <n v="7.3"/>
    <n v="306"/>
    <n v="-1"/>
    <d v="2017-04-23T00:00:00"/>
    <d v="2017-04-01T00:00:00"/>
    <d v="2017-04-23T00:00:00"/>
    <s v="Sunday"/>
    <d v="1899-12-30T12:46:22"/>
    <d v="1899-12-30T13:00:00"/>
    <n v="1"/>
    <d v="2017-04-23T00:00:00"/>
    <d v="2017-04-01T00:00:00"/>
    <d v="2017-04-23T00:00:00"/>
    <s v="Sunday"/>
    <d v="1899-12-30T13:37:12"/>
    <d v="1899-12-30T14:00:00"/>
    <s v="Round Trip"/>
  </r>
  <r>
    <n v="1596056"/>
    <s v="Non-RFID Card Member"/>
    <m/>
    <m/>
    <n v="53222"/>
    <s v="UNITED STATES"/>
    <s v="Single Ride"/>
    <n v="5504"/>
    <x v="29"/>
    <n v="43.052549999999997"/>
    <n v="-87.909329999999997"/>
    <x v="16"/>
    <n v="43.052549999999997"/>
    <n v="-87.909329999999997"/>
    <n v="94"/>
    <n v="9"/>
    <n v="14.1"/>
    <n v="13.4"/>
    <n v="564"/>
    <n v="-1"/>
    <d v="2017-04-23T00:00:00"/>
    <d v="2017-04-01T00:00:00"/>
    <d v="2017-04-23T00:00:00"/>
    <s v="Sunday"/>
    <d v="1899-12-30T12:54:46"/>
    <d v="1899-12-30T13:00:00"/>
    <n v="1"/>
    <d v="2017-04-23T00:00:00"/>
    <d v="2017-04-01T00:00:00"/>
    <d v="2017-04-23T00:00:00"/>
    <s v="Sunday"/>
    <d v="1899-12-30T14:28:41"/>
    <d v="1899-12-30T14:00:00"/>
    <s v="Round Trip"/>
  </r>
  <r>
    <n v="1336822"/>
    <s v="Non-RFID Card Member"/>
    <m/>
    <m/>
    <n v="53204"/>
    <s v="UNITED STATES"/>
    <s v="Single Ride"/>
    <n v="5586"/>
    <x v="34"/>
    <n v="43.02948"/>
    <n v="-87.912819999999996"/>
    <x v="37"/>
    <n v="43.02948"/>
    <n v="-87.912819999999996"/>
    <n v="107"/>
    <n v="12"/>
    <n v="16.100000000000001"/>
    <n v="15.2"/>
    <n v="642"/>
    <n v="-1"/>
    <d v="2017-04-23T00:00:00"/>
    <d v="2017-04-01T00:00:00"/>
    <d v="2017-04-23T00:00:00"/>
    <s v="Sunday"/>
    <d v="1899-12-30T13:02:50"/>
    <d v="1899-12-30T13:00:00"/>
    <n v="1"/>
    <d v="2017-04-23T00:00:00"/>
    <d v="2017-04-01T00:00:00"/>
    <d v="2017-04-23T00:00:00"/>
    <s v="Sunday"/>
    <d v="1899-12-30T14:49:56"/>
    <d v="1899-12-30T15:00:00"/>
    <s v="Round Trip"/>
  </r>
  <r>
    <n v="1596107"/>
    <s v="Non-RFID Card Member"/>
    <m/>
    <m/>
    <n v="53129"/>
    <s v="UNITED STATES"/>
    <s v="Single Ride"/>
    <n v="11157"/>
    <x v="34"/>
    <n v="43.02948"/>
    <n v="-87.912819999999996"/>
    <x v="37"/>
    <n v="43.02948"/>
    <n v="-87.912819999999996"/>
    <n v="15"/>
    <n v="3"/>
    <n v="2.2999999999999998"/>
    <n v="2.1"/>
    <n v="90"/>
    <n v="-1"/>
    <d v="2017-04-23T00:00:00"/>
    <d v="2017-04-01T00:00:00"/>
    <d v="2017-04-23T00:00:00"/>
    <s v="Sunday"/>
    <d v="1899-12-30T13:08:53"/>
    <d v="1899-12-30T13:00:00"/>
    <n v="1"/>
    <d v="2017-04-23T00:00:00"/>
    <d v="2017-04-01T00:00:00"/>
    <d v="2017-04-23T00:00:00"/>
    <s v="Sunday"/>
    <d v="1899-12-30T13:23:02"/>
    <d v="1899-12-30T13:00:00"/>
    <s v="Round Trip"/>
  </r>
  <r>
    <n v="1231206"/>
    <s v="Non-RFID Card Member"/>
    <m/>
    <m/>
    <n v="7059"/>
    <s v="UNITED STATES"/>
    <s v="Single Ride"/>
    <n v="5556"/>
    <x v="24"/>
    <n v="43.040154000000001"/>
    <n v="-87.932113000000001"/>
    <x v="12"/>
    <n v="43.036900000000003"/>
    <n v="-87.89667"/>
    <n v="31"/>
    <n v="3"/>
    <n v="4.7"/>
    <n v="4.4000000000000004"/>
    <n v="186"/>
    <n v="-1"/>
    <d v="2017-04-23T00:00:00"/>
    <d v="2017-04-01T00:00:00"/>
    <d v="2017-04-23T00:00:00"/>
    <s v="Sunday"/>
    <d v="1899-12-30T13:10:58"/>
    <d v="1899-12-30T13:00:00"/>
    <n v="1"/>
    <d v="2017-04-23T00:00:00"/>
    <d v="2017-04-01T00:00:00"/>
    <d v="2017-04-23T00:00:00"/>
    <s v="Sunday"/>
    <d v="1899-12-30T13:41:40"/>
    <d v="1899-12-30T14:00:00"/>
    <s v="One Way"/>
  </r>
  <r>
    <n v="1595680"/>
    <s v="Non-RFID Card Member"/>
    <m/>
    <m/>
    <n v="43026"/>
    <s v="UNITED STATES"/>
    <s v="Single Ride"/>
    <n v="5433"/>
    <x v="25"/>
    <n v="43.058010000000003"/>
    <n v="-87.877300000000005"/>
    <x v="41"/>
    <n v="43.031320000000001"/>
    <n v="-87.904259999999994"/>
    <n v="18"/>
    <n v="3"/>
    <n v="2.7"/>
    <n v="2.6"/>
    <n v="108"/>
    <n v="-1"/>
    <d v="2017-04-23T00:00:00"/>
    <d v="2017-04-01T00:00:00"/>
    <d v="2017-04-23T00:00:00"/>
    <s v="Sunday"/>
    <d v="1899-12-30T13:15:17"/>
    <d v="1899-12-30T13:00:00"/>
    <n v="1"/>
    <d v="2017-04-23T00:00:00"/>
    <d v="2017-04-01T00:00:00"/>
    <d v="2017-04-23T00:00:00"/>
    <s v="Sunday"/>
    <d v="1899-12-30T13:33:54"/>
    <d v="1899-12-30T14:00:00"/>
    <s v="One Way"/>
  </r>
  <r>
    <n v="1596126"/>
    <s v="Non-RFID Card Member"/>
    <m/>
    <m/>
    <n v="53132"/>
    <s v="UNITED STATES"/>
    <s v="Single Ride"/>
    <n v="11135"/>
    <x v="37"/>
    <n v="43.036900000000003"/>
    <n v="-87.89667"/>
    <x v="12"/>
    <n v="43.036900000000003"/>
    <n v="-87.89667"/>
    <n v="29"/>
    <n v="3"/>
    <n v="4.4000000000000004"/>
    <n v="4.0999999999999996"/>
    <n v="174"/>
    <n v="-1"/>
    <d v="2017-04-23T00:00:00"/>
    <d v="2017-04-01T00:00:00"/>
    <d v="2017-04-23T00:00:00"/>
    <s v="Sunday"/>
    <d v="1899-12-30T13:18:02"/>
    <d v="1899-12-30T13:00:00"/>
    <n v="1"/>
    <d v="2017-04-23T00:00:00"/>
    <d v="2017-04-01T00:00:00"/>
    <d v="2017-04-23T00:00:00"/>
    <s v="Sunday"/>
    <d v="1899-12-30T13:47:48"/>
    <d v="1899-12-30T14:00:00"/>
    <s v="Round Trip"/>
  </r>
  <r>
    <n v="1596157"/>
    <s v="Non-RFID Card Member"/>
    <m/>
    <m/>
    <n v="53226"/>
    <s v="UNITED STATES"/>
    <s v="Single Ride"/>
    <n v="11067"/>
    <x v="51"/>
    <n v="43.06044"/>
    <n v="-88.016239999999996"/>
    <x v="46"/>
    <n v="43.06044"/>
    <n v="-88.016239999999996"/>
    <n v="123"/>
    <n v="12"/>
    <n v="18"/>
    <n v="17.100000000000001"/>
    <n v="720"/>
    <n v="-1"/>
    <d v="2017-04-23T00:00:00"/>
    <d v="2017-04-01T00:00:00"/>
    <d v="2017-04-23T00:00:00"/>
    <s v="Sunday"/>
    <d v="1899-12-30T13:24:28"/>
    <d v="1899-12-30T13:00:00"/>
    <n v="1"/>
    <d v="2017-04-23T00:00:00"/>
    <d v="2017-04-01T00:00:00"/>
    <d v="2017-04-23T00:00:00"/>
    <s v="Sunday"/>
    <d v="1899-12-30T15:27:21"/>
    <d v="1899-12-30T15:00:00"/>
    <s v="Round Trip"/>
  </r>
  <r>
    <n v="1596249"/>
    <s v="Non-RFID Card Member"/>
    <m/>
    <m/>
    <n v="60099"/>
    <s v="UNITED STATES"/>
    <s v="Single Ride"/>
    <n v="5525"/>
    <x v="37"/>
    <n v="43.036900000000003"/>
    <n v="-87.89667"/>
    <x v="12"/>
    <n v="43.036900000000003"/>
    <n v="-87.89667"/>
    <n v="31"/>
    <n v="3"/>
    <n v="4.7"/>
    <n v="4.4000000000000004"/>
    <n v="186"/>
    <n v="-1"/>
    <d v="2017-04-23T00:00:00"/>
    <d v="2017-04-01T00:00:00"/>
    <d v="2017-04-23T00:00:00"/>
    <s v="Sunday"/>
    <d v="1899-12-30T13:48:57"/>
    <d v="1899-12-30T14:00:00"/>
    <n v="1"/>
    <d v="2017-04-23T00:00:00"/>
    <d v="2017-04-01T00:00:00"/>
    <d v="2017-04-23T00:00:00"/>
    <s v="Sunday"/>
    <d v="1899-12-30T14:19:20"/>
    <d v="1899-12-30T14:00:00"/>
    <s v="Round Trip"/>
  </r>
  <r>
    <n v="1596306"/>
    <s v="Non-RFID Card Member"/>
    <m/>
    <m/>
    <n v="19143"/>
    <s v="UNITED STATES"/>
    <s v="Single Ride"/>
    <n v="70"/>
    <x v="12"/>
    <n v="43.052460000000004"/>
    <n v="-87.891000000000005"/>
    <x v="12"/>
    <n v="43.036900000000003"/>
    <n v="-87.89667"/>
    <n v="18"/>
    <n v="3"/>
    <n v="2.7"/>
    <n v="2.6"/>
    <n v="108"/>
    <n v="-1"/>
    <d v="2017-04-23T00:00:00"/>
    <d v="2017-04-01T00:00:00"/>
    <d v="2017-04-23T00:00:00"/>
    <s v="Sunday"/>
    <d v="1899-12-30T14:04:27"/>
    <d v="1899-12-30T14:00:00"/>
    <n v="1"/>
    <d v="2017-04-23T00:00:00"/>
    <d v="2017-04-01T00:00:00"/>
    <d v="2017-04-23T00:00:00"/>
    <s v="Sunday"/>
    <d v="1899-12-30T14:22:59"/>
    <d v="1899-12-30T14:00:00"/>
    <s v="One Way"/>
  </r>
  <r>
    <n v="1596193"/>
    <s v="Non-RFID Card Member"/>
    <m/>
    <m/>
    <n v="7302"/>
    <s v="UNITED STATES"/>
    <s v="Single Ride"/>
    <n v="11046"/>
    <x v="38"/>
    <n v="43.058619999999998"/>
    <n v="-87.885319999999993"/>
    <x v="1"/>
    <n v="43.03886"/>
    <n v="-87.902720000000002"/>
    <n v="72"/>
    <n v="9"/>
    <n v="10.8"/>
    <n v="10.3"/>
    <n v="432"/>
    <n v="-1"/>
    <d v="2017-04-23T00:00:00"/>
    <d v="2017-04-01T00:00:00"/>
    <d v="2017-04-23T00:00:00"/>
    <s v="Sunday"/>
    <d v="1899-12-30T14:16:56"/>
    <d v="1899-12-30T14:00:00"/>
    <n v="1"/>
    <d v="2017-04-23T00:00:00"/>
    <d v="2017-04-01T00:00:00"/>
    <d v="2017-04-23T00:00:00"/>
    <s v="Sunday"/>
    <d v="1899-12-30T15:28:46"/>
    <d v="1899-12-30T15:00:00"/>
    <s v="One Way"/>
  </r>
  <r>
    <n v="1596400"/>
    <s v="Non-RFID Card Member"/>
    <m/>
    <m/>
    <n v="60025"/>
    <s v="UNITED STATES"/>
    <s v="Single Ride"/>
    <n v="5588"/>
    <x v="24"/>
    <n v="43.040154000000001"/>
    <n v="-87.932113000000001"/>
    <x v="11"/>
    <n v="43.052460000000004"/>
    <n v="-87.891000000000005"/>
    <n v="74"/>
    <n v="9"/>
    <n v="11.1"/>
    <n v="10.5"/>
    <n v="444"/>
    <n v="-1"/>
    <d v="2017-04-23T00:00:00"/>
    <d v="2017-04-01T00:00:00"/>
    <d v="2017-04-23T00:00:00"/>
    <s v="Sunday"/>
    <d v="1899-12-30T14:21:58"/>
    <d v="1899-12-30T14:00:00"/>
    <n v="1"/>
    <d v="2017-04-23T00:00:00"/>
    <d v="2017-04-01T00:00:00"/>
    <d v="2017-04-23T00:00:00"/>
    <s v="Sunday"/>
    <d v="1899-12-30T15:35:46"/>
    <d v="1899-12-30T16:00:00"/>
    <s v="One Way"/>
  </r>
  <r>
    <n v="1596413"/>
    <s v="Non-RFID Card Member"/>
    <m/>
    <m/>
    <n v="46356"/>
    <s v="UNITED STATES"/>
    <s v="Single Ride"/>
    <n v="11143"/>
    <x v="24"/>
    <n v="43.040154000000001"/>
    <n v="-87.932113000000001"/>
    <x v="11"/>
    <n v="43.052460000000004"/>
    <n v="-87.891000000000005"/>
    <n v="73"/>
    <n v="9"/>
    <n v="11"/>
    <n v="10.4"/>
    <n v="438"/>
    <n v="-1"/>
    <d v="2017-04-23T00:00:00"/>
    <d v="2017-04-01T00:00:00"/>
    <d v="2017-04-23T00:00:00"/>
    <s v="Sunday"/>
    <d v="1899-12-30T14:22:47"/>
    <d v="1899-12-30T14:00:00"/>
    <n v="1"/>
    <d v="2017-04-23T00:00:00"/>
    <d v="2017-04-01T00:00:00"/>
    <d v="2017-04-23T00:00:00"/>
    <s v="Sunday"/>
    <d v="1899-12-30T15:35:55"/>
    <d v="1899-12-30T16:00:00"/>
    <s v="One Way"/>
  </r>
  <r>
    <n v="1222400"/>
    <s v="Non-RFID Card Member"/>
    <m/>
    <m/>
    <n v="53202"/>
    <s v="UNITED STATES"/>
    <s v="Single Ride"/>
    <n v="5442"/>
    <x v="30"/>
    <n v="43.045712999999999"/>
    <n v="-87.899756999999994"/>
    <x v="10"/>
    <n v="43.058619999999998"/>
    <n v="-87.885319999999993"/>
    <n v="12"/>
    <n v="3"/>
    <n v="1.8"/>
    <n v="1.7"/>
    <n v="72"/>
    <n v="-1"/>
    <d v="2017-04-23T00:00:00"/>
    <d v="2017-04-01T00:00:00"/>
    <d v="2017-04-23T00:00:00"/>
    <s v="Sunday"/>
    <d v="1899-12-30T14:37:01"/>
    <d v="1899-12-30T15:00:00"/>
    <n v="1"/>
    <d v="2017-04-23T00:00:00"/>
    <d v="2017-04-01T00:00:00"/>
    <d v="2017-04-23T00:00:00"/>
    <s v="Sunday"/>
    <d v="1899-12-30T14:49:59"/>
    <d v="1899-12-30T15:00:00"/>
    <s v="One Way"/>
  </r>
  <r>
    <n v="1596698"/>
    <s v="Non-RFID Card Member"/>
    <m/>
    <m/>
    <n v="53202"/>
    <s v="UNITED STATES"/>
    <s v="Single Ride"/>
    <n v="5454"/>
    <x v="35"/>
    <n v="43.060250000000003"/>
    <n v="-87.892169999999993"/>
    <x v="50"/>
    <n v="43.05847"/>
    <n v="-87.898079999999993"/>
    <n v="30"/>
    <n v="3"/>
    <n v="4.5"/>
    <n v="4.3"/>
    <n v="180"/>
    <n v="-1"/>
    <d v="2017-04-23T00:00:00"/>
    <d v="2017-04-01T00:00:00"/>
    <d v="2017-04-23T00:00:00"/>
    <s v="Sunday"/>
    <d v="1899-12-30T15:36:36"/>
    <d v="1899-12-30T16:00:00"/>
    <n v="1"/>
    <d v="2017-04-23T00:00:00"/>
    <d v="2017-04-01T00:00:00"/>
    <d v="2017-04-23T00:00:00"/>
    <s v="Sunday"/>
    <d v="1899-12-30T16:06:53"/>
    <d v="1899-12-30T16:00:00"/>
    <s v="One Way"/>
  </r>
  <r>
    <n v="1596703"/>
    <s v="Non-RFID Card Member"/>
    <m/>
    <m/>
    <m/>
    <s v="UNITED STATES"/>
    <s v="Single Ride"/>
    <n v="5536"/>
    <x v="19"/>
    <n v="43.060839999999999"/>
    <n v="-88.001940000000005"/>
    <x v="32"/>
    <n v="43.048609999999996"/>
    <n v="-88.008480000000006"/>
    <n v="37"/>
    <n v="6"/>
    <n v="5.6"/>
    <n v="5.3"/>
    <n v="222"/>
    <n v="-1"/>
    <d v="2017-04-23T00:00:00"/>
    <d v="2017-04-01T00:00:00"/>
    <d v="2017-04-23T00:00:00"/>
    <s v="Sunday"/>
    <d v="1899-12-30T15:37:42"/>
    <d v="1899-12-30T16:00:00"/>
    <n v="1"/>
    <d v="2017-04-23T00:00:00"/>
    <d v="2017-04-01T00:00:00"/>
    <d v="2017-04-23T00:00:00"/>
    <s v="Sunday"/>
    <d v="1899-12-30T16:14:34"/>
    <d v="1899-12-30T16:00:00"/>
    <s v="One Way"/>
  </r>
  <r>
    <n v="1596705"/>
    <s v="Non-RFID Card Member"/>
    <m/>
    <m/>
    <m/>
    <s v="UNITED STATES"/>
    <s v="Single Ride"/>
    <n v="5567"/>
    <x v="0"/>
    <n v="43.042490000000001"/>
    <n v="-87.909959999999998"/>
    <x v="1"/>
    <n v="43.03886"/>
    <n v="-87.902720000000002"/>
    <n v="56"/>
    <n v="6"/>
    <n v="8.4"/>
    <n v="8"/>
    <n v="336"/>
    <n v="-1"/>
    <d v="2017-04-23T00:00:00"/>
    <d v="2017-04-01T00:00:00"/>
    <d v="2017-04-23T00:00:00"/>
    <s v="Sunday"/>
    <d v="1899-12-30T15:37:50"/>
    <d v="1899-12-30T16:00:00"/>
    <n v="1"/>
    <d v="2017-04-23T00:00:00"/>
    <d v="2017-04-01T00:00:00"/>
    <d v="2017-04-23T00:00:00"/>
    <s v="Sunday"/>
    <d v="1899-12-30T16:33:37"/>
    <d v="1899-12-30T17:00:00"/>
    <s v="One Way"/>
  </r>
  <r>
    <n v="1596687"/>
    <s v="Non-RFID Card Member"/>
    <m/>
    <m/>
    <n v="54173"/>
    <s v="UNITED STATES"/>
    <s v="Single Ride"/>
    <n v="11147"/>
    <x v="11"/>
    <n v="43.04804"/>
    <n v="-87.896720000000002"/>
    <x v="6"/>
    <n v="43.03519"/>
    <n v="-87.907390000000007"/>
    <n v="26"/>
    <n v="3"/>
    <n v="3.9"/>
    <n v="3.7"/>
    <n v="156"/>
    <n v="-1"/>
    <d v="2017-04-23T00:00:00"/>
    <d v="2017-04-01T00:00:00"/>
    <d v="2017-04-23T00:00:00"/>
    <s v="Sunday"/>
    <d v="1899-12-30T15:40:05"/>
    <d v="1899-12-30T16:00:00"/>
    <n v="1"/>
    <d v="2017-04-23T00:00:00"/>
    <d v="2017-04-01T00:00:00"/>
    <d v="2017-04-23T00:00:00"/>
    <s v="Sunday"/>
    <d v="1899-12-30T16:06:22"/>
    <d v="1899-12-30T16:00:00"/>
    <s v="One Way"/>
  </r>
  <r>
    <n v="1596788"/>
    <s v="Non-RFID Card Member"/>
    <m/>
    <m/>
    <n v="77345"/>
    <s v="UNITED STATES"/>
    <s v="Single Ride"/>
    <n v="11126"/>
    <x v="52"/>
    <n v="43.034619999999997"/>
    <n v="-87.917500000000004"/>
    <x v="22"/>
    <n v="43.058010000000003"/>
    <n v="-87.877300000000005"/>
    <n v="66"/>
    <n v="9"/>
    <n v="9.9"/>
    <n v="9.4"/>
    <n v="396"/>
    <n v="-1"/>
    <d v="2017-04-23T00:00:00"/>
    <d v="2017-04-01T00:00:00"/>
    <d v="2017-04-23T00:00:00"/>
    <s v="Sunday"/>
    <d v="1899-12-30T15:49:39"/>
    <d v="1899-12-30T16:00:00"/>
    <n v="1"/>
    <d v="2017-04-23T00:00:00"/>
    <d v="2017-04-01T00:00:00"/>
    <d v="2017-04-23T00:00:00"/>
    <s v="Sunday"/>
    <d v="1899-12-30T16:55:00"/>
    <d v="1899-12-30T17:00:00"/>
    <s v="One Way"/>
  </r>
  <r>
    <n v="1597122"/>
    <s v="Non-RFID Card Member"/>
    <m/>
    <m/>
    <n v="53202"/>
    <s v="UNITED STATES"/>
    <s v="Single Ride"/>
    <n v="255"/>
    <x v="21"/>
    <n v="43.040349999999997"/>
    <n v="-87.920760000000001"/>
    <x v="19"/>
    <n v="43.040349999999997"/>
    <n v="-87.920760000000001"/>
    <n v="5"/>
    <n v="3"/>
    <n v="0.8"/>
    <n v="0.7"/>
    <n v="30"/>
    <n v="-1"/>
    <d v="2017-04-23T00:00:00"/>
    <d v="2017-04-01T00:00:00"/>
    <d v="2017-04-23T00:00:00"/>
    <s v="Sunday"/>
    <d v="1899-12-30T17:20:56"/>
    <d v="1899-12-30T17:00:00"/>
    <n v="1"/>
    <d v="2017-04-23T00:00:00"/>
    <d v="2017-04-01T00:00:00"/>
    <d v="2017-04-23T00:00:00"/>
    <s v="Sunday"/>
    <d v="1899-12-30T17:25:02"/>
    <d v="1899-12-30T17:00:00"/>
    <s v="Round Trip"/>
  </r>
  <r>
    <n v="1597186"/>
    <s v="Non-RFID Card Member"/>
    <m/>
    <m/>
    <n v="53045"/>
    <s v="UNITED STATES"/>
    <s v="Single Ride"/>
    <n v="9"/>
    <x v="5"/>
    <n v="43.031320000000001"/>
    <n v="-87.904259999999994"/>
    <x v="41"/>
    <n v="43.031320000000001"/>
    <n v="-87.904259999999994"/>
    <n v="39"/>
    <n v="6"/>
    <n v="5.9"/>
    <n v="5.6"/>
    <n v="234"/>
    <n v="-1"/>
    <d v="2017-04-23T00:00:00"/>
    <d v="2017-04-01T00:00:00"/>
    <d v="2017-04-23T00:00:00"/>
    <s v="Sunday"/>
    <d v="1899-12-30T17:36:28"/>
    <d v="1899-12-30T18:00:00"/>
    <n v="1"/>
    <d v="2017-04-23T00:00:00"/>
    <d v="2017-04-01T00:00:00"/>
    <d v="2017-04-23T00:00:00"/>
    <s v="Sunday"/>
    <d v="1899-12-30T18:15:36"/>
    <d v="1899-12-30T18:00:00"/>
    <s v="Round Trip"/>
  </r>
  <r>
    <n v="1597538"/>
    <s v="Non-RFID Card Member"/>
    <m/>
    <m/>
    <n v="12345"/>
    <s v="UNITED STATES"/>
    <s v="Single Ride"/>
    <n v="11120"/>
    <x v="37"/>
    <n v="43.036900000000003"/>
    <n v="-87.89667"/>
    <x v="40"/>
    <n v="43.05097"/>
    <n v="-87.906440000000003"/>
    <n v="24"/>
    <n v="3"/>
    <n v="3.6"/>
    <n v="3.4"/>
    <n v="144"/>
    <n v="-1"/>
    <d v="2017-04-23T00:00:00"/>
    <d v="2017-04-01T00:00:00"/>
    <d v="2017-04-23T00:00:00"/>
    <s v="Sunday"/>
    <d v="1899-12-30T21:29:29"/>
    <d v="1899-12-30T21:00:00"/>
    <n v="1"/>
    <d v="2017-04-23T00:00:00"/>
    <d v="2017-04-01T00:00:00"/>
    <d v="2017-04-23T00:00:00"/>
    <s v="Sunday"/>
    <d v="1899-12-30T21:53:14"/>
    <d v="1899-12-30T22:00:00"/>
    <s v="One Way"/>
  </r>
  <r>
    <n v="1597792"/>
    <s v="Non-RFID Card Member"/>
    <m/>
    <m/>
    <n v="53202"/>
    <s v="UNITED STATES"/>
    <s v="Single Ride"/>
    <n v="31"/>
    <x v="38"/>
    <n v="43.058619999999998"/>
    <n v="-87.885319999999993"/>
    <x v="13"/>
    <n v="43.078530000000001"/>
    <n v="-87.882620000000003"/>
    <n v="14"/>
    <n v="3"/>
    <n v="2.1"/>
    <n v="2"/>
    <n v="84"/>
    <n v="-1"/>
    <d v="2017-04-24T00:00:00"/>
    <d v="2017-04-01T00:00:00"/>
    <d v="2017-04-24T00:00:00"/>
    <s v="Monday"/>
    <d v="1899-12-30T09:58:54"/>
    <d v="1899-12-30T10:00:00"/>
    <n v="1"/>
    <d v="2017-04-24T00:00:00"/>
    <d v="2017-04-01T00:00:00"/>
    <d v="2017-04-24T00:00:00"/>
    <s v="Monday"/>
    <d v="1899-12-30T10:12:34"/>
    <d v="1899-12-30T10:00:00"/>
    <s v="One Way"/>
  </r>
  <r>
    <n v="1586923"/>
    <s v="Non-RFID Card Member"/>
    <m/>
    <m/>
    <n v="53204"/>
    <s v="UNITED STATES"/>
    <s v="Single Ride"/>
    <n v="5586"/>
    <x v="12"/>
    <n v="43.052460000000004"/>
    <n v="-87.891000000000005"/>
    <x v="11"/>
    <n v="43.052460000000004"/>
    <n v="-87.891000000000005"/>
    <n v="2"/>
    <n v="0"/>
    <n v="0.3"/>
    <n v="0.3"/>
    <n v="12"/>
    <n v="-1"/>
    <d v="2017-04-17T00:00:00"/>
    <d v="2017-04-01T00:00:00"/>
    <d v="2017-04-17T00:00:00"/>
    <s v="Monday"/>
    <d v="1899-12-30T20:13:38"/>
    <d v="1899-12-30T20:00:00"/>
    <n v="1"/>
    <d v="2017-04-17T00:00:00"/>
    <d v="2017-04-01T00:00:00"/>
    <d v="2017-04-17T00:00:00"/>
    <s v="Monday"/>
    <d v="1899-12-30T20:15:16"/>
    <d v="1899-12-30T20:00:00"/>
    <s v="Round Trip"/>
  </r>
  <r>
    <n v="1588161"/>
    <s v="Non-RFID Card Member"/>
    <m/>
    <m/>
    <n v="53207"/>
    <s v="UNITED STATES"/>
    <s v="Single Ride"/>
    <n v="136"/>
    <x v="33"/>
    <n v="43.004728999999998"/>
    <n v="-87.905463999999995"/>
    <x v="30"/>
    <n v="43.004728999999998"/>
    <n v="-87.905463999999995"/>
    <n v="48"/>
    <n v="6"/>
    <n v="7.2"/>
    <n v="6.8"/>
    <n v="288"/>
    <n v="-1"/>
    <d v="2017-04-18T00:00:00"/>
    <d v="2017-04-01T00:00:00"/>
    <d v="2017-04-18T00:00:00"/>
    <s v="Tuesday"/>
    <d v="1899-12-30T10:46:41"/>
    <d v="1899-12-30T11:00:00"/>
    <n v="1"/>
    <d v="2017-04-18T00:00:00"/>
    <d v="2017-04-01T00:00:00"/>
    <d v="2017-04-18T00:00:00"/>
    <s v="Tuesday"/>
    <d v="1899-12-30T11:34:45"/>
    <d v="1899-12-30T12:00:00"/>
    <s v="Round Trip"/>
  </r>
  <r>
    <n v="1371452"/>
    <s v="Non-RFID Card Member"/>
    <m/>
    <m/>
    <n v="53202"/>
    <s v="UNITED STATES"/>
    <s v="Single Ride"/>
    <n v="5479"/>
    <x v="28"/>
    <n v="43.063749000000001"/>
    <n v="-87.887962999999999"/>
    <x v="55"/>
    <n v="43.074655999999997"/>
    <n v="-87.889011999999994"/>
    <n v="7"/>
    <n v="3"/>
    <n v="1.1000000000000001"/>
    <n v="1"/>
    <n v="42"/>
    <n v="-1"/>
    <d v="2017-04-18T00:00:00"/>
    <d v="2017-04-01T00:00:00"/>
    <d v="2017-04-18T00:00:00"/>
    <s v="Tuesday"/>
    <d v="1899-12-30T12:59:51"/>
    <d v="1899-12-30T13:00:00"/>
    <n v="1"/>
    <d v="2017-04-18T00:00:00"/>
    <d v="2017-04-01T00:00:00"/>
    <d v="2017-04-18T00:00:00"/>
    <s v="Tuesday"/>
    <d v="1899-12-30T13:06:50"/>
    <d v="1899-12-30T13:00:00"/>
    <s v="One Way"/>
  </r>
  <r>
    <n v="1588504"/>
    <s v="Non-RFID Card Member"/>
    <m/>
    <m/>
    <n v="53227"/>
    <s v="UNITED STATES"/>
    <s v="Single Ride"/>
    <n v="338"/>
    <x v="37"/>
    <n v="43.036900000000003"/>
    <n v="-87.89667"/>
    <x v="3"/>
    <n v="43.03913"/>
    <n v="-87.916150000000002"/>
    <n v="23"/>
    <n v="3"/>
    <n v="3.5"/>
    <n v="3.3"/>
    <n v="138"/>
    <n v="-1"/>
    <d v="2017-04-18T00:00:00"/>
    <d v="2017-04-01T00:00:00"/>
    <d v="2017-04-18T00:00:00"/>
    <s v="Tuesday"/>
    <d v="1899-12-30T16:12:06"/>
    <d v="1899-12-30T16:00:00"/>
    <n v="1"/>
    <d v="2017-04-18T00:00:00"/>
    <d v="2017-04-01T00:00:00"/>
    <d v="2017-04-18T00:00:00"/>
    <s v="Tuesday"/>
    <d v="1899-12-30T16:35:12"/>
    <d v="1899-12-30T17:00:00"/>
    <s v="One Way"/>
  </r>
  <r>
    <n v="1511504"/>
    <s v="Non-RFID Card Member"/>
    <m/>
    <m/>
    <n v="53404"/>
    <s v="UNITED STATES"/>
    <s v="Single Ride"/>
    <n v="5466"/>
    <x v="30"/>
    <n v="43.045712999999999"/>
    <n v="-87.899756999999994"/>
    <x v="11"/>
    <n v="43.052460000000004"/>
    <n v="-87.891000000000005"/>
    <n v="21"/>
    <n v="3"/>
    <n v="3.2"/>
    <n v="3"/>
    <n v="126"/>
    <n v="-1"/>
    <d v="2017-04-18T00:00:00"/>
    <d v="2017-04-01T00:00:00"/>
    <d v="2017-04-18T00:00:00"/>
    <s v="Tuesday"/>
    <d v="1899-12-30T16:35:02"/>
    <d v="1899-12-30T17:00:00"/>
    <n v="1"/>
    <d v="2017-04-18T00:00:00"/>
    <d v="2017-04-01T00:00:00"/>
    <d v="2017-04-18T00:00:00"/>
    <s v="Tuesday"/>
    <d v="1899-12-30T16:56:10"/>
    <d v="1899-12-30T17:00:00"/>
    <s v="One Way"/>
  </r>
  <r>
    <n v="1511504"/>
    <s v="Non-RFID Card Member"/>
    <m/>
    <m/>
    <n v="53404"/>
    <s v="UNITED STATES"/>
    <s v="Single Ride"/>
    <n v="216"/>
    <x v="30"/>
    <n v="43.045712999999999"/>
    <n v="-87.899756999999994"/>
    <x v="11"/>
    <n v="43.052460000000004"/>
    <n v="-87.891000000000005"/>
    <n v="21"/>
    <n v="3"/>
    <n v="3.2"/>
    <n v="3"/>
    <n v="126"/>
    <n v="-1"/>
    <d v="2017-04-18T00:00:00"/>
    <d v="2017-04-01T00:00:00"/>
    <d v="2017-04-18T00:00:00"/>
    <s v="Tuesday"/>
    <d v="1899-12-30T16:35:47"/>
    <d v="1899-12-30T17:00:00"/>
    <n v="1"/>
    <d v="2017-04-18T00:00:00"/>
    <d v="2017-04-01T00:00:00"/>
    <d v="2017-04-18T00:00:00"/>
    <s v="Tuesday"/>
    <d v="1899-12-30T16:56:08"/>
    <d v="1899-12-30T17:00:00"/>
    <s v="One Way"/>
  </r>
  <r>
    <n v="1588566"/>
    <s v="Non-RFID Card Member"/>
    <m/>
    <m/>
    <n v="8023"/>
    <s v="UNITED STATES"/>
    <s v="Single Ride"/>
    <n v="5573"/>
    <x v="22"/>
    <n v="43.066893999999998"/>
    <n v="-87.877936000000005"/>
    <x v="35"/>
    <n v="43.066893999999998"/>
    <n v="-87.877936000000005"/>
    <n v="121"/>
    <n v="12"/>
    <n v="18"/>
    <n v="17.100000000000001"/>
    <n v="720"/>
    <n v="-1"/>
    <d v="2017-04-18T00:00:00"/>
    <d v="2017-04-01T00:00:00"/>
    <d v="2017-04-18T00:00:00"/>
    <s v="Tuesday"/>
    <d v="1899-12-30T17:02:24"/>
    <d v="1899-12-30T17:00:00"/>
    <n v="1"/>
    <d v="2017-04-18T00:00:00"/>
    <d v="2017-04-01T00:00:00"/>
    <d v="2017-04-18T00:00:00"/>
    <s v="Tuesday"/>
    <d v="1899-12-30T19:03:47"/>
    <d v="1899-12-30T19:00:00"/>
    <s v="Round Trip"/>
  </r>
  <r>
    <n v="1588657"/>
    <s v="Non-RFID Card Member"/>
    <m/>
    <m/>
    <n v="53226"/>
    <s v="UNITED STATES"/>
    <s v="Single Ride"/>
    <n v="5467"/>
    <x v="42"/>
    <n v="43.060079999999999"/>
    <n v="-88.027349999999998"/>
    <x v="54"/>
    <n v="43.060079999999999"/>
    <n v="-88.027349999999998"/>
    <n v="41"/>
    <n v="6"/>
    <n v="6.2"/>
    <n v="5.8"/>
    <n v="246"/>
    <n v="-1"/>
    <d v="2017-04-18T00:00:00"/>
    <d v="2017-04-01T00:00:00"/>
    <d v="2017-04-18T00:00:00"/>
    <s v="Tuesday"/>
    <d v="1899-12-30T18:12:39"/>
    <d v="1899-12-30T18:00:00"/>
    <n v="1"/>
    <d v="2017-04-18T00:00:00"/>
    <d v="2017-04-01T00:00:00"/>
    <d v="2017-04-18T00:00:00"/>
    <s v="Tuesday"/>
    <d v="1899-12-30T18:53:07"/>
    <d v="1899-12-30T19:00:00"/>
    <s v="Round Trip"/>
  </r>
  <r>
    <n v="1517809"/>
    <s v="Non-RFID Card Member"/>
    <m/>
    <m/>
    <n v="53146"/>
    <s v="UNITED STATES"/>
    <s v="Single Ride"/>
    <n v="5444"/>
    <x v="32"/>
    <n v="43.078530000000001"/>
    <n v="-87.882620000000003"/>
    <x v="55"/>
    <n v="43.074655999999997"/>
    <n v="-87.889011999999994"/>
    <n v="7"/>
    <n v="3"/>
    <n v="1.1000000000000001"/>
    <n v="1"/>
    <n v="42"/>
    <n v="-1"/>
    <d v="2017-04-18T00:00:00"/>
    <d v="2017-04-01T00:00:00"/>
    <d v="2017-04-18T00:00:00"/>
    <s v="Tuesday"/>
    <d v="1899-12-30T18:18:33"/>
    <d v="1899-12-30T18:00:00"/>
    <n v="1"/>
    <d v="2017-04-18T00:00:00"/>
    <d v="2017-04-01T00:00:00"/>
    <d v="2017-04-18T00:00:00"/>
    <s v="Tuesday"/>
    <d v="1899-12-30T18:25:32"/>
    <d v="1899-12-30T18:00:00"/>
    <s v="One Way"/>
  </r>
  <r>
    <n v="1588878"/>
    <s v="Non-RFID Card Member"/>
    <m/>
    <m/>
    <n v="53005"/>
    <s v="UNITED STATES"/>
    <s v="Single Ride"/>
    <n v="5511"/>
    <x v="24"/>
    <n v="43.040154000000001"/>
    <n v="-87.932113000000001"/>
    <x v="31"/>
    <n v="43.040154000000001"/>
    <n v="-87.932113000000001"/>
    <n v="97"/>
    <n v="12"/>
    <n v="14.6"/>
    <n v="13.8"/>
    <n v="582"/>
    <n v="-1"/>
    <d v="2017-04-18T00:00:00"/>
    <d v="2017-04-01T00:00:00"/>
    <d v="2017-04-18T00:00:00"/>
    <s v="Tuesday"/>
    <d v="1899-12-30T21:56:21"/>
    <d v="1899-12-30T22:00:00"/>
    <n v="1"/>
    <d v="2017-04-18T00:00:00"/>
    <d v="2017-04-01T00:00:00"/>
    <d v="2017-04-18T00:00:00"/>
    <s v="Tuesday"/>
    <d v="1899-12-30T23:33:40"/>
    <d v="1899-12-31T00:00:00"/>
    <s v="Round Trip"/>
  </r>
  <r>
    <n v="1588883"/>
    <s v="Non-RFID Card Member"/>
    <m/>
    <m/>
    <n v="53143"/>
    <s v="UNITED STATES"/>
    <s v="Single Ride"/>
    <n v="5424"/>
    <x v="9"/>
    <n v="43.05097"/>
    <n v="-87.906440000000003"/>
    <x v="40"/>
    <n v="43.05097"/>
    <n v="-87.906440000000003"/>
    <n v="51"/>
    <n v="6"/>
    <n v="7.7"/>
    <n v="7.3"/>
    <n v="306"/>
    <n v="-1"/>
    <d v="2017-04-18T00:00:00"/>
    <d v="2017-04-01T00:00:00"/>
    <d v="2017-04-18T00:00:00"/>
    <s v="Tuesday"/>
    <d v="1899-12-30T21:59:24"/>
    <d v="1899-12-30T22:00:00"/>
    <n v="1"/>
    <d v="2017-04-18T00:00:00"/>
    <d v="2017-04-01T00:00:00"/>
    <d v="2017-04-18T00:00:00"/>
    <s v="Tuesday"/>
    <d v="1899-12-30T22:50:50"/>
    <d v="1899-12-30T23:00:00"/>
    <s v="Round Trip"/>
  </r>
  <r>
    <n v="1588883"/>
    <s v="Non-RFID Card Member"/>
    <m/>
    <m/>
    <n v="53143"/>
    <s v="UNITED STATES"/>
    <s v="Single Ride"/>
    <n v="11140"/>
    <x v="9"/>
    <n v="43.05097"/>
    <n v="-87.906440000000003"/>
    <x v="40"/>
    <n v="43.05097"/>
    <n v="-87.906440000000003"/>
    <n v="50"/>
    <n v="6"/>
    <n v="7.5"/>
    <n v="7.1"/>
    <n v="300"/>
    <n v="-1"/>
    <d v="2017-04-18T00:00:00"/>
    <d v="2017-04-01T00:00:00"/>
    <d v="2017-04-18T00:00:00"/>
    <s v="Tuesday"/>
    <d v="1899-12-30T22:00:10"/>
    <d v="1899-12-30T22:00:00"/>
    <n v="1"/>
    <d v="2017-04-18T00:00:00"/>
    <d v="2017-04-01T00:00:00"/>
    <d v="2017-04-18T00:00:00"/>
    <s v="Tuesday"/>
    <d v="1899-12-30T22:50:57"/>
    <d v="1899-12-30T23:00:00"/>
    <s v="Round Trip"/>
  </r>
  <r>
    <n v="1581226"/>
    <s v="Non-RFID Card Member"/>
    <m/>
    <m/>
    <n v="53202"/>
    <s v="UNITED STATES"/>
    <s v="Single Ride"/>
    <n v="5424"/>
    <x v="9"/>
    <n v="43.05097"/>
    <n v="-87.906440000000003"/>
    <x v="3"/>
    <n v="43.03913"/>
    <n v="-87.916150000000002"/>
    <n v="7"/>
    <n v="3"/>
    <n v="1.1000000000000001"/>
    <n v="1"/>
    <n v="42"/>
    <n v="-1"/>
    <d v="2017-04-19T00:00:00"/>
    <d v="2017-04-01T00:00:00"/>
    <d v="2017-04-19T00:00:00"/>
    <s v="Wednesday"/>
    <d v="1899-12-30T10:49:30"/>
    <d v="1899-12-30T11:00:00"/>
    <n v="1"/>
    <d v="2017-04-19T00:00:00"/>
    <d v="2017-04-01T00:00:00"/>
    <d v="2017-04-19T00:00:00"/>
    <s v="Wednesday"/>
    <d v="1899-12-30T10:56:55"/>
    <d v="1899-12-30T11:00:00"/>
    <s v="One Way"/>
  </r>
  <r>
    <n v="1590124"/>
    <s v="Non-RFID Card Member"/>
    <m/>
    <m/>
    <n v="60503"/>
    <s v="UNITED STATES"/>
    <s v="Single Ride"/>
    <n v="11089"/>
    <x v="37"/>
    <n v="43.036900000000003"/>
    <n v="-87.89667"/>
    <x v="12"/>
    <n v="43.036900000000003"/>
    <n v="-87.89667"/>
    <n v="16"/>
    <n v="3"/>
    <n v="2.4"/>
    <n v="2.2999999999999998"/>
    <n v="96"/>
    <n v="-1"/>
    <d v="2017-04-19T00:00:00"/>
    <d v="2017-04-01T00:00:00"/>
    <d v="2017-04-19T00:00:00"/>
    <s v="Wednesday"/>
    <d v="1899-12-30T11:56:52"/>
    <d v="1899-12-30T12:00:00"/>
    <n v="1"/>
    <d v="2017-04-19T00:00:00"/>
    <d v="2017-04-01T00:00:00"/>
    <d v="2017-04-19T00:00:00"/>
    <s v="Wednesday"/>
    <d v="1899-12-30T12:12:21"/>
    <d v="1899-12-30T12:00:00"/>
    <s v="Round Trip"/>
  </r>
  <r>
    <n v="1440448"/>
    <s v="Non-RFID Card Member"/>
    <m/>
    <m/>
    <n v="53209"/>
    <s v="UNITED STATES"/>
    <s v="Single Ride"/>
    <n v="11054"/>
    <x v="5"/>
    <n v="43.031320000000001"/>
    <n v="-87.904259999999994"/>
    <x v="41"/>
    <n v="43.031320000000001"/>
    <n v="-87.904259999999994"/>
    <n v="29"/>
    <n v="3"/>
    <n v="4.4000000000000004"/>
    <n v="4.0999999999999996"/>
    <n v="174"/>
    <n v="-1"/>
    <d v="2017-04-20T00:00:00"/>
    <d v="2017-04-01T00:00:00"/>
    <d v="2017-04-20T00:00:00"/>
    <s v="Thursday"/>
    <d v="1899-12-30T12:08:48"/>
    <d v="1899-12-30T12:00:00"/>
    <n v="1"/>
    <d v="2017-04-20T00:00:00"/>
    <d v="2017-04-01T00:00:00"/>
    <d v="2017-04-20T00:00:00"/>
    <s v="Thursday"/>
    <d v="1899-12-30T12:37:07"/>
    <d v="1899-12-30T13:00:00"/>
    <s v="Round Trip"/>
  </r>
  <r>
    <n v="1527240"/>
    <s v="Non-RFID Card Member"/>
    <m/>
    <m/>
    <n v="53211"/>
    <s v="UNITED STATES"/>
    <s v="Single Ride"/>
    <n v="316"/>
    <x v="32"/>
    <n v="43.078530000000001"/>
    <n v="-87.882620000000003"/>
    <x v="25"/>
    <n v="43.074890000000003"/>
    <n v="-87.882810000000006"/>
    <n v="51"/>
    <n v="6"/>
    <n v="7.7"/>
    <n v="7.3"/>
    <n v="306"/>
    <n v="-1"/>
    <d v="2017-04-20T00:00:00"/>
    <d v="2017-04-01T00:00:00"/>
    <d v="2017-04-20T00:00:00"/>
    <s v="Thursday"/>
    <d v="1899-12-30T14:14:01"/>
    <d v="1899-12-30T14:00:00"/>
    <n v="1"/>
    <d v="2017-04-20T00:00:00"/>
    <d v="2017-04-01T00:00:00"/>
    <d v="2017-04-20T00:00:00"/>
    <s v="Thursday"/>
    <d v="1899-12-30T15:05:07"/>
    <d v="1899-12-30T15:00:00"/>
    <s v="One Way"/>
  </r>
  <r>
    <n v="1590489"/>
    <s v="Non-RFID Card Member"/>
    <m/>
    <m/>
    <n v="53081"/>
    <s v="UNITED STATES"/>
    <s v="Single Ride"/>
    <n v="5576"/>
    <x v="53"/>
    <n v="43.074655999999997"/>
    <n v="-87.889011999999994"/>
    <x v="13"/>
    <n v="43.078530000000001"/>
    <n v="-87.882620000000003"/>
    <n v="8"/>
    <n v="3"/>
    <n v="1.2"/>
    <n v="1.1000000000000001"/>
    <n v="48"/>
    <n v="-1"/>
    <d v="2017-04-20T00:00:00"/>
    <d v="2017-04-01T00:00:00"/>
    <d v="2017-04-20T00:00:00"/>
    <s v="Thursday"/>
    <d v="1899-12-30T17:07:19"/>
    <d v="1899-12-30T17:00:00"/>
    <n v="1"/>
    <d v="2017-04-20T00:00:00"/>
    <d v="2017-04-01T00:00:00"/>
    <d v="2017-04-20T00:00:00"/>
    <s v="Thursday"/>
    <d v="1899-12-30T17:15:02"/>
    <d v="1899-12-30T17:00:00"/>
    <s v="One Way"/>
  </r>
  <r>
    <n v="1591591"/>
    <s v="Non-RFID Card Member"/>
    <m/>
    <m/>
    <n v="6511"/>
    <s v="UNITED STATES"/>
    <s v="Single Ride"/>
    <n v="5"/>
    <x v="34"/>
    <n v="43.02948"/>
    <n v="-87.912819999999996"/>
    <x v="58"/>
    <n v="43.026229999999998"/>
    <n v="-87.912809999999993"/>
    <n v="3"/>
    <n v="0"/>
    <n v="0.5"/>
    <n v="0.4"/>
    <n v="18"/>
    <n v="-1"/>
    <d v="2017-04-20T00:00:00"/>
    <d v="2017-04-01T00:00:00"/>
    <d v="2017-04-20T00:00:00"/>
    <s v="Thursday"/>
    <d v="1899-12-30T18:35:31"/>
    <d v="1899-12-30T19:00:00"/>
    <n v="1"/>
    <d v="2017-04-20T00:00:00"/>
    <d v="2017-04-01T00:00:00"/>
    <d v="2017-04-20T00:00:00"/>
    <s v="Thursday"/>
    <d v="1899-12-30T18:38:51"/>
    <d v="1899-12-30T19:00:00"/>
    <s v="One Way"/>
  </r>
  <r>
    <n v="1591740"/>
    <s v="Non-RFID Card Member"/>
    <m/>
    <m/>
    <n v="60014"/>
    <s v="UNITED STATES"/>
    <s v="Single Ride"/>
    <n v="36"/>
    <x v="16"/>
    <n v="43.03913"/>
    <n v="-87.916150000000002"/>
    <x v="11"/>
    <n v="43.052460000000004"/>
    <n v="-87.891000000000005"/>
    <n v="25"/>
    <n v="3"/>
    <n v="3.8"/>
    <n v="3.6"/>
    <n v="150"/>
    <n v="-1"/>
    <d v="2017-04-20T00:00:00"/>
    <d v="2017-04-01T00:00:00"/>
    <d v="2017-04-20T00:00:00"/>
    <s v="Thursday"/>
    <d v="1899-12-30T20:33:36"/>
    <d v="1899-12-30T21:00:00"/>
    <n v="1"/>
    <d v="2017-04-20T00:00:00"/>
    <d v="2017-04-01T00:00:00"/>
    <d v="2017-04-20T00:00:00"/>
    <s v="Thursday"/>
    <d v="1899-12-30T20:58:10"/>
    <d v="1899-12-30T21:00:00"/>
    <s v="One Way"/>
  </r>
  <r>
    <n v="1591764"/>
    <s v="Non-RFID Card Member"/>
    <m/>
    <m/>
    <n v="53215"/>
    <s v="UNITED STATES"/>
    <s v="Single Ride"/>
    <n v="5489"/>
    <x v="25"/>
    <n v="43.058010000000003"/>
    <n v="-87.877300000000005"/>
    <x v="22"/>
    <n v="43.058010000000003"/>
    <n v="-87.877300000000005"/>
    <n v="38"/>
    <n v="6"/>
    <n v="5.7"/>
    <n v="5.4"/>
    <n v="228"/>
    <n v="-1"/>
    <d v="2017-04-20T00:00:00"/>
    <d v="2017-04-01T00:00:00"/>
    <d v="2017-04-20T00:00:00"/>
    <s v="Thursday"/>
    <d v="1899-12-30T21:15:18"/>
    <d v="1899-12-30T21:00:00"/>
    <n v="1"/>
    <d v="2017-04-20T00:00:00"/>
    <d v="2017-04-01T00:00:00"/>
    <d v="2017-04-20T00:00:00"/>
    <s v="Thursday"/>
    <d v="1899-12-30T21:53:21"/>
    <d v="1899-12-30T22:00:00"/>
    <s v="Round Trip"/>
  </r>
  <r>
    <n v="1591961"/>
    <s v="Non-RFID Card Member"/>
    <m/>
    <m/>
    <n v="78130"/>
    <s v="UNITED STATES"/>
    <s v="Single Ride"/>
    <n v="978"/>
    <x v="54"/>
    <n v="43.024340000000002"/>
    <n v="-87.916753"/>
    <x v="9"/>
    <n v="43.034619999999997"/>
    <n v="-87.917500000000004"/>
    <n v="13"/>
    <n v="3"/>
    <n v="2"/>
    <n v="1.9"/>
    <n v="78"/>
    <n v="-1"/>
    <d v="2017-04-21T00:00:00"/>
    <d v="2017-04-01T00:00:00"/>
    <d v="2017-04-21T00:00:00"/>
    <s v="Friday"/>
    <d v="1899-12-30T09:50:28"/>
    <d v="1899-12-30T10:00:00"/>
    <n v="1"/>
    <d v="2017-04-21T00:00:00"/>
    <d v="2017-04-01T00:00:00"/>
    <d v="2017-04-21T00:00:00"/>
    <s v="Friday"/>
    <d v="1899-12-30T10:03:55"/>
    <d v="1899-12-30T10:00:00"/>
    <s v="One Way"/>
  </r>
  <r>
    <n v="1592109"/>
    <s v="Non-RFID Card Member"/>
    <m/>
    <m/>
    <m/>
    <s v="UNITED STATES"/>
    <s v="Single Ride"/>
    <n v="332"/>
    <x v="55"/>
    <n v="43.052630000000001"/>
    <n v="-88.016319999999993"/>
    <x v="56"/>
    <n v="43.052630000000001"/>
    <n v="-88.016319999999993"/>
    <n v="38"/>
    <n v="6"/>
    <n v="5.7"/>
    <n v="5.4"/>
    <n v="228"/>
    <n v="-1"/>
    <d v="2017-04-21T00:00:00"/>
    <d v="2017-04-01T00:00:00"/>
    <d v="2017-04-21T00:00:00"/>
    <s v="Friday"/>
    <d v="1899-12-30T11:09:55"/>
    <d v="1899-12-30T11:00:00"/>
    <n v="1"/>
    <d v="2017-04-21T00:00:00"/>
    <d v="2017-04-01T00:00:00"/>
    <d v="2017-04-21T00:00:00"/>
    <s v="Friday"/>
    <d v="1899-12-30T11:47:22"/>
    <d v="1899-12-30T12:00:00"/>
    <s v="Round Trip"/>
  </r>
  <r>
    <n v="1598014"/>
    <s v="Non-RFID Card Member"/>
    <m/>
    <m/>
    <n v="53218"/>
    <s v="UNITED STATES"/>
    <s v="Single Ride"/>
    <n v="11062"/>
    <x v="5"/>
    <n v="43.031320000000001"/>
    <n v="-87.904259999999994"/>
    <x v="41"/>
    <n v="43.031320000000001"/>
    <n v="-87.904259999999994"/>
    <n v="33"/>
    <n v="3"/>
    <n v="5"/>
    <n v="4.7"/>
    <n v="198"/>
    <n v="-1"/>
    <d v="2017-04-24T00:00:00"/>
    <d v="2017-04-01T00:00:00"/>
    <d v="2017-04-24T00:00:00"/>
    <s v="Monday"/>
    <d v="1899-12-30T12:16:35"/>
    <d v="1899-12-30T12:00:00"/>
    <n v="1"/>
    <d v="2017-04-24T00:00:00"/>
    <d v="2017-04-01T00:00:00"/>
    <d v="2017-04-24T00:00:00"/>
    <s v="Monday"/>
    <d v="1899-12-30T12:49:09"/>
    <d v="1899-12-30T13:00:00"/>
    <s v="Round Trip"/>
  </r>
  <r>
    <n v="1517809"/>
    <s v="Non-RFID Card Member"/>
    <m/>
    <m/>
    <n v="53146"/>
    <s v="UNITED STATES"/>
    <s v="Single Ride"/>
    <n v="168"/>
    <x v="32"/>
    <n v="43.078530000000001"/>
    <n v="-87.882620000000003"/>
    <x v="13"/>
    <n v="43.078530000000001"/>
    <n v="-87.882620000000003"/>
    <n v="20"/>
    <n v="3"/>
    <n v="3"/>
    <n v="2.9"/>
    <n v="120"/>
    <n v="-1"/>
    <d v="2017-04-24T00:00:00"/>
    <d v="2017-04-01T00:00:00"/>
    <d v="2017-04-24T00:00:00"/>
    <s v="Monday"/>
    <d v="1899-12-30T13:07:21"/>
    <d v="1899-12-30T13:00:00"/>
    <n v="1"/>
    <d v="2017-04-24T00:00:00"/>
    <d v="2017-04-01T00:00:00"/>
    <d v="2017-04-24T00:00:00"/>
    <s v="Monday"/>
    <d v="1899-12-30T13:27:41"/>
    <d v="1899-12-30T13:00:00"/>
    <s v="Round Trip"/>
  </r>
  <r>
    <n v="1598192"/>
    <s v="Non-RFID Card Member"/>
    <m/>
    <m/>
    <n v="53202"/>
    <s v="UNITED STATES"/>
    <s v="Single Ride"/>
    <n v="11089"/>
    <x v="45"/>
    <n v="43.077359999999999"/>
    <n v="-87.880769999999998"/>
    <x v="53"/>
    <n v="43.060786"/>
    <n v="-87.883825999999999"/>
    <n v="20"/>
    <n v="3"/>
    <n v="3"/>
    <n v="2.9"/>
    <n v="120"/>
    <n v="-1"/>
    <d v="2017-04-24T00:00:00"/>
    <d v="2017-04-01T00:00:00"/>
    <d v="2017-04-24T00:00:00"/>
    <s v="Monday"/>
    <d v="1899-12-30T14:04:48"/>
    <d v="1899-12-30T14:00:00"/>
    <n v="1"/>
    <d v="2017-04-24T00:00:00"/>
    <d v="2017-04-01T00:00:00"/>
    <d v="2017-04-24T00:00:00"/>
    <s v="Monday"/>
    <d v="1899-12-30T14:24:40"/>
    <d v="1899-12-30T14:00:00"/>
    <s v="One Way"/>
  </r>
  <r>
    <n v="1598208"/>
    <s v="Non-RFID Card Member"/>
    <m/>
    <m/>
    <n v="98034"/>
    <s v="UNITED STATES"/>
    <s v="Single Ride"/>
    <n v="11077"/>
    <x v="24"/>
    <n v="43.040154000000001"/>
    <n v="-87.932113000000001"/>
    <x v="6"/>
    <n v="43.03519"/>
    <n v="-87.907390000000007"/>
    <n v="12"/>
    <n v="3"/>
    <n v="1.8"/>
    <n v="1.7"/>
    <n v="72"/>
    <n v="-1"/>
    <d v="2017-04-24T00:00:00"/>
    <d v="2017-04-01T00:00:00"/>
    <d v="2017-04-24T00:00:00"/>
    <s v="Monday"/>
    <d v="1899-12-30T14:18:01"/>
    <d v="1899-12-30T14:00:00"/>
    <n v="1"/>
    <d v="2017-04-24T00:00:00"/>
    <d v="2017-04-01T00:00:00"/>
    <d v="2017-04-24T00:00:00"/>
    <s v="Monday"/>
    <d v="1899-12-30T14:30:51"/>
    <d v="1899-12-30T15:00:00"/>
    <s v="One Way"/>
  </r>
  <r>
    <n v="1598297"/>
    <s v="Non-RFID Card Member"/>
    <m/>
    <m/>
    <n v="53211"/>
    <s v="UNITED STATES"/>
    <s v="Single Ride"/>
    <n v="11168"/>
    <x v="45"/>
    <n v="43.077359999999999"/>
    <n v="-87.880769999999998"/>
    <x v="20"/>
    <n v="43.077359999999999"/>
    <n v="-87.880769999999998"/>
    <n v="80"/>
    <n v="9"/>
    <n v="12"/>
    <n v="11.4"/>
    <n v="480"/>
    <n v="-1"/>
    <d v="2017-04-24T00:00:00"/>
    <d v="2017-04-01T00:00:00"/>
    <d v="2017-04-24T00:00:00"/>
    <s v="Monday"/>
    <d v="1899-12-30T15:13:19"/>
    <d v="1899-12-30T15:00:00"/>
    <n v="1"/>
    <d v="2017-04-24T00:00:00"/>
    <d v="2017-04-01T00:00:00"/>
    <d v="2017-04-24T00:00:00"/>
    <s v="Monday"/>
    <d v="1899-12-30T16:33:01"/>
    <d v="1899-12-30T17:00:00"/>
    <s v="Round Trip"/>
  </r>
  <r>
    <n v="1598208"/>
    <s v="Non-RFID Card Member"/>
    <m/>
    <m/>
    <n v="98034"/>
    <s v="UNITED STATES"/>
    <s v="Single Ride"/>
    <n v="11142"/>
    <x v="41"/>
    <n v="43.031480000000002"/>
    <n v="-87.908169999999998"/>
    <x v="31"/>
    <n v="43.040154000000001"/>
    <n v="-87.932113000000001"/>
    <n v="58"/>
    <n v="6"/>
    <n v="8.6999999999999993"/>
    <n v="8.3000000000000007"/>
    <n v="348"/>
    <n v="-1"/>
    <d v="2017-04-24T00:00:00"/>
    <d v="2017-04-01T00:00:00"/>
    <d v="2017-04-24T00:00:00"/>
    <s v="Monday"/>
    <d v="1899-12-30T15:16:05"/>
    <d v="1899-12-30T15:00:00"/>
    <n v="1"/>
    <d v="2017-04-24T00:00:00"/>
    <d v="2017-04-01T00:00:00"/>
    <d v="2017-04-24T00:00:00"/>
    <s v="Monday"/>
    <d v="1899-12-30T16:14:51"/>
    <d v="1899-12-30T16:00:00"/>
    <s v="One Way"/>
  </r>
  <r>
    <n v="1598320"/>
    <s v="Non-RFID Card Member"/>
    <m/>
    <m/>
    <n v="19139"/>
    <s v="UNITED STATES"/>
    <s v="Single Ride"/>
    <n v="11125"/>
    <x v="8"/>
    <n v="43.038580000000003"/>
    <n v="-87.90934"/>
    <x v="7"/>
    <n v="43.038580000000003"/>
    <n v="-87.90934"/>
    <n v="11"/>
    <n v="3"/>
    <n v="1.7"/>
    <n v="1.6"/>
    <n v="66"/>
    <n v="-1"/>
    <d v="2017-04-24T00:00:00"/>
    <d v="2017-04-01T00:00:00"/>
    <d v="2017-04-24T00:00:00"/>
    <s v="Monday"/>
    <d v="1899-12-30T15:32:52"/>
    <d v="1899-12-30T16:00:00"/>
    <n v="1"/>
    <d v="2017-04-24T00:00:00"/>
    <d v="2017-04-01T00:00:00"/>
    <d v="2017-04-24T00:00:00"/>
    <s v="Monday"/>
    <d v="1899-12-30T15:43:21"/>
    <d v="1899-12-30T16:00:00"/>
    <s v="Round Trip"/>
  </r>
  <r>
    <n v="1598389"/>
    <s v="Non-RFID Card Member"/>
    <m/>
    <m/>
    <n v="53202"/>
    <s v="UNITED STATES"/>
    <s v="Single Ride"/>
    <n v="5440"/>
    <x v="21"/>
    <n v="43.040349999999997"/>
    <n v="-87.920760000000001"/>
    <x v="33"/>
    <n v="43.04804"/>
    <n v="-87.896720000000002"/>
    <n v="32"/>
    <n v="3"/>
    <n v="4.8"/>
    <n v="4.5999999999999996"/>
    <n v="192"/>
    <n v="-1"/>
    <d v="2017-04-24T00:00:00"/>
    <d v="2017-04-01T00:00:00"/>
    <d v="2017-04-24T00:00:00"/>
    <s v="Monday"/>
    <d v="1899-12-30T16:27:29"/>
    <d v="1899-12-30T16:00:00"/>
    <n v="1"/>
    <d v="2017-04-24T00:00:00"/>
    <d v="2017-04-01T00:00:00"/>
    <d v="2017-04-24T00:00:00"/>
    <s v="Monday"/>
    <d v="1899-12-30T16:59:01"/>
    <d v="1899-12-30T17:00:00"/>
    <s v="One Way"/>
  </r>
  <r>
    <n v="1598494"/>
    <s v="Non-RFID Card Member"/>
    <m/>
    <m/>
    <n v="53716"/>
    <s v="UNITED STATES"/>
    <s v="Single Ride"/>
    <n v="346"/>
    <x v="53"/>
    <n v="43.074655999999997"/>
    <n v="-87.889011999999994"/>
    <x v="55"/>
    <n v="43.074655999999997"/>
    <n v="-87.889011999999994"/>
    <n v="1"/>
    <n v="0"/>
    <n v="0.2"/>
    <n v="0.1"/>
    <n v="6"/>
    <n v="-1"/>
    <d v="2017-04-24T00:00:00"/>
    <d v="2017-04-01T00:00:00"/>
    <d v="2017-04-24T00:00:00"/>
    <s v="Monday"/>
    <d v="1899-12-30T17:44:46"/>
    <d v="1899-12-30T18:00:00"/>
    <n v="1"/>
    <d v="2017-04-24T00:00:00"/>
    <d v="2017-04-01T00:00:00"/>
    <d v="2017-04-24T00:00:00"/>
    <s v="Monday"/>
    <d v="1899-12-30T17:45:15"/>
    <d v="1899-12-30T18:00:00"/>
    <s v="Round Trip"/>
  </r>
  <r>
    <n v="1598519"/>
    <s v="Non-RFID Card Member"/>
    <m/>
    <m/>
    <n v="53221"/>
    <s v="UNITED STATES"/>
    <s v="Single Ride"/>
    <n v="11108"/>
    <x v="25"/>
    <n v="43.058010000000003"/>
    <n v="-87.877300000000005"/>
    <x v="22"/>
    <n v="43.058010000000003"/>
    <n v="-87.877300000000005"/>
    <n v="21"/>
    <n v="3"/>
    <n v="3.2"/>
    <n v="3"/>
    <n v="126"/>
    <n v="-1"/>
    <d v="2017-04-24T00:00:00"/>
    <d v="2017-04-01T00:00:00"/>
    <d v="2017-04-24T00:00:00"/>
    <s v="Monday"/>
    <d v="1899-12-30T18:04:16"/>
    <d v="1899-12-30T18:00:00"/>
    <n v="1"/>
    <d v="2017-04-24T00:00:00"/>
    <d v="2017-04-01T00:00:00"/>
    <d v="2017-04-24T00:00:00"/>
    <s v="Monday"/>
    <d v="1899-12-30T18:25:25"/>
    <d v="1899-12-30T18:00:00"/>
    <s v="Round Trip"/>
  </r>
  <r>
    <n v="1511696"/>
    <s v="Non-RFID Card Member"/>
    <m/>
    <m/>
    <n v="53202"/>
    <s v="UNITED STATES"/>
    <s v="Single Ride"/>
    <n v="152"/>
    <x v="12"/>
    <n v="43.052460000000004"/>
    <n v="-87.891000000000005"/>
    <x v="10"/>
    <n v="43.058619999999998"/>
    <n v="-87.885319999999993"/>
    <n v="70"/>
    <n v="9"/>
    <n v="10.5"/>
    <n v="10"/>
    <n v="420"/>
    <n v="-1"/>
    <d v="2017-04-24T00:00:00"/>
    <d v="2017-04-01T00:00:00"/>
    <d v="2017-04-24T00:00:00"/>
    <s v="Monday"/>
    <d v="1899-12-30T18:32:20"/>
    <d v="1899-12-30T19:00:00"/>
    <n v="1"/>
    <d v="2017-04-24T00:00:00"/>
    <d v="2017-04-01T00:00:00"/>
    <d v="2017-04-24T00:00:00"/>
    <s v="Monday"/>
    <d v="1899-12-30T19:42:10"/>
    <d v="1899-12-30T20:00:00"/>
    <s v="One Way"/>
  </r>
  <r>
    <n v="1259684"/>
    <s v="Non-RFID Card Member"/>
    <m/>
    <m/>
    <n v="53202"/>
    <s v="UNITED STATES"/>
    <s v="Single Ride"/>
    <n v="11102"/>
    <x v="1"/>
    <n v="43.048200000000001"/>
    <n v="-87.900859999999994"/>
    <x v="58"/>
    <n v="43.026229999999998"/>
    <n v="-87.912809999999993"/>
    <n v="20"/>
    <n v="3"/>
    <n v="3"/>
    <n v="2.9"/>
    <n v="120"/>
    <n v="-1"/>
    <d v="2017-04-24T00:00:00"/>
    <d v="2017-04-01T00:00:00"/>
    <d v="2017-04-24T00:00:00"/>
    <s v="Monday"/>
    <d v="1899-12-30T18:34:41"/>
    <d v="1899-12-30T19:00:00"/>
    <n v="1"/>
    <d v="2017-04-24T00:00:00"/>
    <d v="2017-04-01T00:00:00"/>
    <d v="2017-04-24T00:00:00"/>
    <s v="Monday"/>
    <d v="1899-12-30T18:54:03"/>
    <d v="1899-12-30T19:00:00"/>
    <s v="One Way"/>
  </r>
  <r>
    <n v="1598677"/>
    <s v="Non-RFID Card Member"/>
    <m/>
    <m/>
    <n v="53217"/>
    <s v="UNITED STATES"/>
    <s v="Single Ride"/>
    <n v="5439"/>
    <x v="37"/>
    <n v="43.036900000000003"/>
    <n v="-87.89667"/>
    <x v="12"/>
    <n v="43.036900000000003"/>
    <n v="-87.89667"/>
    <n v="50"/>
    <n v="6"/>
    <n v="7.5"/>
    <n v="7.1"/>
    <n v="300"/>
    <n v="-1"/>
    <d v="2017-04-24T00:00:00"/>
    <d v="2017-04-01T00:00:00"/>
    <d v="2017-04-24T00:00:00"/>
    <s v="Monday"/>
    <d v="1899-12-30T20:05:10"/>
    <d v="1899-12-30T20:00:00"/>
    <n v="1"/>
    <d v="2017-04-24T00:00:00"/>
    <d v="2017-04-01T00:00:00"/>
    <d v="2017-04-24T00:00:00"/>
    <s v="Monday"/>
    <d v="1899-12-30T20:55:31"/>
    <d v="1899-12-30T21:00:00"/>
    <s v="Round Trip"/>
  </r>
  <r>
    <n v="1598796"/>
    <s v="Non-RFID Card Member"/>
    <m/>
    <m/>
    <n v="33761"/>
    <s v="UNITED STATES"/>
    <s v="Single Ride"/>
    <n v="11125"/>
    <x v="8"/>
    <n v="43.038580000000003"/>
    <n v="-87.90934"/>
    <x v="7"/>
    <n v="43.038580000000003"/>
    <n v="-87.90934"/>
    <n v="18"/>
    <n v="3"/>
    <n v="2.7"/>
    <n v="2.6"/>
    <n v="108"/>
    <n v="-1"/>
    <d v="2017-04-25T00:00:00"/>
    <d v="2017-04-01T00:00:00"/>
    <d v="2017-04-25T00:00:00"/>
    <s v="Tuesday"/>
    <d v="1899-12-30T00:05:10"/>
    <d v="1899-12-30T00:00:00"/>
    <n v="1"/>
    <d v="2017-04-25T00:00:00"/>
    <d v="2017-04-01T00:00:00"/>
    <d v="2017-04-25T00:00:00"/>
    <s v="Tuesday"/>
    <d v="1899-12-30T00:23:50"/>
    <d v="1899-12-30T00:00:00"/>
    <s v="Round Trip"/>
  </r>
  <r>
    <n v="1598797"/>
    <s v="Non-RFID Card Member"/>
    <m/>
    <m/>
    <n v="60914"/>
    <s v="UNITED STATES"/>
    <s v="Single Ride"/>
    <n v="231"/>
    <x v="8"/>
    <n v="43.038580000000003"/>
    <n v="-87.90934"/>
    <x v="7"/>
    <n v="43.038580000000003"/>
    <n v="-87.90934"/>
    <n v="17"/>
    <n v="3"/>
    <n v="2.6"/>
    <n v="2.4"/>
    <n v="102"/>
    <n v="-1"/>
    <d v="2017-04-25T00:00:00"/>
    <d v="2017-04-01T00:00:00"/>
    <d v="2017-04-25T00:00:00"/>
    <s v="Tuesday"/>
    <d v="1899-12-30T00:06:47"/>
    <d v="1899-12-30T00:00:00"/>
    <n v="1"/>
    <d v="2017-04-25T00:00:00"/>
    <d v="2017-04-01T00:00:00"/>
    <d v="2017-04-25T00:00:00"/>
    <s v="Tuesday"/>
    <d v="1899-12-30T00:23:56"/>
    <d v="1899-12-30T00:00:00"/>
    <s v="Round Trip"/>
  </r>
  <r>
    <n v="1599034"/>
    <s v="Non-RFID Card Member"/>
    <m/>
    <m/>
    <n v="53210"/>
    <s v="UNITED STATES"/>
    <s v="Single Ride"/>
    <n v="5471"/>
    <x v="25"/>
    <n v="43.058010000000003"/>
    <n v="-87.877300000000005"/>
    <x v="22"/>
    <n v="43.058010000000003"/>
    <n v="-87.877300000000005"/>
    <n v="20"/>
    <n v="3"/>
    <n v="3"/>
    <n v="2.9"/>
    <n v="120"/>
    <n v="-1"/>
    <d v="2017-04-25T00:00:00"/>
    <d v="2017-04-01T00:00:00"/>
    <d v="2017-04-25T00:00:00"/>
    <s v="Tuesday"/>
    <d v="1899-12-30T12:13:36"/>
    <d v="1899-12-30T12:00:00"/>
    <n v="1"/>
    <d v="2017-04-25T00:00:00"/>
    <d v="2017-04-01T00:00:00"/>
    <d v="2017-04-25T00:00:00"/>
    <s v="Tuesday"/>
    <d v="1899-12-30T12:33:28"/>
    <d v="1899-12-30T13:00:00"/>
    <s v="Round Trip"/>
  </r>
  <r>
    <n v="1599355"/>
    <s v="Non-RFID Card Member"/>
    <m/>
    <m/>
    <n v="46321"/>
    <s v="UNITED STATES"/>
    <s v="Single Ride"/>
    <n v="5534"/>
    <x v="14"/>
    <n v="43.05536"/>
    <n v="-87.90504"/>
    <x v="10"/>
    <n v="43.058619999999998"/>
    <n v="-87.885319999999993"/>
    <n v="15"/>
    <n v="3"/>
    <n v="2.2999999999999998"/>
    <n v="2.1"/>
    <n v="90"/>
    <n v="-1"/>
    <d v="2017-04-25T00:00:00"/>
    <d v="2017-04-01T00:00:00"/>
    <d v="2017-04-25T00:00:00"/>
    <s v="Tuesday"/>
    <d v="1899-12-30T17:02:39"/>
    <d v="1899-12-30T17:00:00"/>
    <n v="1"/>
    <d v="2017-04-25T00:00:00"/>
    <d v="2017-04-01T00:00:00"/>
    <d v="2017-04-25T00:00:00"/>
    <s v="Tuesday"/>
    <d v="1899-12-30T17:17:58"/>
    <d v="1899-12-30T17:00:00"/>
    <s v="One Way"/>
  </r>
  <r>
    <n v="1599377"/>
    <s v="Non-RFID Card Member"/>
    <m/>
    <m/>
    <n v="53222"/>
    <s v="UNITED STATES"/>
    <s v="Single Ride"/>
    <n v="309"/>
    <x v="25"/>
    <n v="43.058010000000003"/>
    <n v="-87.877300000000005"/>
    <x v="43"/>
    <n v="43.031480000000002"/>
    <n v="-87.908169999999998"/>
    <n v="27"/>
    <n v="3"/>
    <n v="4.0999999999999996"/>
    <n v="3.8"/>
    <n v="162"/>
    <n v="-1"/>
    <d v="2017-04-25T00:00:00"/>
    <d v="2017-04-01T00:00:00"/>
    <d v="2017-04-25T00:00:00"/>
    <s v="Tuesday"/>
    <d v="1899-12-30T17:19:20"/>
    <d v="1899-12-30T17:00:00"/>
    <n v="1"/>
    <d v="2017-04-25T00:00:00"/>
    <d v="2017-04-01T00:00:00"/>
    <d v="2017-04-25T00:00:00"/>
    <s v="Tuesday"/>
    <d v="1899-12-30T17:46:51"/>
    <d v="1899-12-30T18:00:00"/>
    <s v="One Way"/>
  </r>
  <r>
    <n v="1599377"/>
    <s v="Non-RFID Card Member"/>
    <m/>
    <m/>
    <n v="53222"/>
    <s v="UNITED STATES"/>
    <s v="Single Ride"/>
    <n v="136"/>
    <x v="3"/>
    <n v="43.03519"/>
    <n v="-87.907390000000007"/>
    <x v="22"/>
    <n v="43.058010000000003"/>
    <n v="-87.877300000000005"/>
    <n v="19"/>
    <n v="3"/>
    <n v="2.9"/>
    <n v="2.7"/>
    <n v="114"/>
    <n v="-1"/>
    <d v="2017-04-25T00:00:00"/>
    <d v="2017-04-01T00:00:00"/>
    <d v="2017-04-25T00:00:00"/>
    <s v="Tuesday"/>
    <d v="1899-12-30T18:57:25"/>
    <d v="1899-12-30T19:00:00"/>
    <n v="1"/>
    <d v="2017-04-25T00:00:00"/>
    <d v="2017-04-01T00:00:00"/>
    <d v="2017-04-25T00:00:00"/>
    <s v="Tuesday"/>
    <d v="1899-12-30T19:16:11"/>
    <d v="1899-12-30T19:00:00"/>
    <s v="One Way"/>
  </r>
  <r>
    <n v="1595444"/>
    <s v="Non-RFID Card Member"/>
    <m/>
    <m/>
    <n v="53202"/>
    <s v="UNITED STATES"/>
    <s v="Single Ride"/>
    <n v="5479"/>
    <x v="12"/>
    <n v="43.052460000000004"/>
    <n v="-87.891000000000005"/>
    <x v="33"/>
    <n v="43.04804"/>
    <n v="-87.896720000000002"/>
    <n v="3"/>
    <n v="0"/>
    <n v="0.5"/>
    <n v="0.4"/>
    <n v="18"/>
    <n v="-1"/>
    <d v="2017-04-25T00:00:00"/>
    <d v="2017-04-01T00:00:00"/>
    <d v="2017-04-25T00:00:00"/>
    <s v="Tuesday"/>
    <d v="1899-12-30T19:01:29"/>
    <d v="1899-12-30T19:00:00"/>
    <n v="1"/>
    <d v="2017-04-25T00:00:00"/>
    <d v="2017-04-01T00:00:00"/>
    <d v="2017-04-25T00:00:00"/>
    <s v="Tuesday"/>
    <d v="1899-12-30T19:04:13"/>
    <d v="1899-12-30T19:00:00"/>
    <s v="One Way"/>
  </r>
  <r>
    <n v="1599486"/>
    <s v="Non-RFID Card Member"/>
    <m/>
    <m/>
    <n v="53212"/>
    <s v="UNITED STATES"/>
    <s v="Single Ride"/>
    <n v="5445"/>
    <x v="30"/>
    <n v="43.045712999999999"/>
    <n v="-87.899756999999994"/>
    <x v="28"/>
    <n v="43.045712999999999"/>
    <n v="-87.899756999999994"/>
    <n v="60"/>
    <n v="6"/>
    <n v="9"/>
    <n v="8.6"/>
    <n v="360"/>
    <n v="-1"/>
    <d v="2017-04-25T00:00:00"/>
    <d v="2017-04-01T00:00:00"/>
    <d v="2017-04-25T00:00:00"/>
    <s v="Tuesday"/>
    <d v="1899-12-30T19:09:54"/>
    <d v="1899-12-30T19:00:00"/>
    <n v="1"/>
    <d v="2017-04-25T00:00:00"/>
    <d v="2017-04-01T00:00:00"/>
    <d v="2017-04-25T00:00:00"/>
    <s v="Tuesday"/>
    <d v="1899-12-30T20:09:08"/>
    <d v="1899-12-30T20:00:00"/>
    <s v="Round Trip"/>
  </r>
  <r>
    <n v="1599507"/>
    <s v="Non-RFID Card Member"/>
    <m/>
    <m/>
    <n v="53222"/>
    <s v="UNITED STATES"/>
    <s v="Single Ride"/>
    <n v="11117"/>
    <x v="51"/>
    <n v="43.06044"/>
    <n v="-88.016239999999996"/>
    <x v="46"/>
    <n v="43.06044"/>
    <n v="-88.016239999999996"/>
    <n v="23"/>
    <n v="3"/>
    <n v="3.5"/>
    <n v="3.3"/>
    <n v="138"/>
    <n v="-1"/>
    <d v="2017-04-25T00:00:00"/>
    <d v="2017-04-01T00:00:00"/>
    <d v="2017-04-25T00:00:00"/>
    <s v="Tuesday"/>
    <d v="1899-12-30T19:25:43"/>
    <d v="1899-12-30T19:00:00"/>
    <n v="1"/>
    <d v="2017-04-25T00:00:00"/>
    <d v="2017-04-01T00:00:00"/>
    <d v="2017-04-25T00:00:00"/>
    <s v="Tuesday"/>
    <d v="1899-12-30T19:48:16"/>
    <d v="1899-12-30T20:00:00"/>
    <s v="Round Trip"/>
  </r>
  <r>
    <n v="1600278"/>
    <s v="Non-RFID Card Member"/>
    <m/>
    <m/>
    <n v="53597"/>
    <s v="UNITED STATES"/>
    <s v="Single Ride"/>
    <n v="5497"/>
    <x v="35"/>
    <n v="43.060250000000003"/>
    <n v="-87.892169999999993"/>
    <x v="47"/>
    <n v="43.060250000000003"/>
    <n v="-87.892169999999993"/>
    <n v="33"/>
    <n v="3"/>
    <n v="5"/>
    <n v="4.7"/>
    <n v="198"/>
    <n v="-1"/>
    <d v="2017-04-26T00:00:00"/>
    <d v="2017-04-01T00:00:00"/>
    <d v="2017-04-26T00:00:00"/>
    <s v="Wednesday"/>
    <d v="1899-12-30T17:18:45"/>
    <d v="1899-12-30T17:00:00"/>
    <n v="1"/>
    <d v="2017-04-26T00:00:00"/>
    <d v="2017-04-01T00:00:00"/>
    <d v="2017-04-26T00:00:00"/>
    <s v="Wednesday"/>
    <d v="1899-12-30T17:51:19"/>
    <d v="1899-12-30T18:00:00"/>
    <s v="Round Trip"/>
  </r>
  <r>
    <n v="1229920"/>
    <s v="Non-RFID Card Member"/>
    <m/>
    <m/>
    <n v="53204"/>
    <s v="UNITED STATES"/>
    <s v="Single Ride"/>
    <n v="5576"/>
    <x v="12"/>
    <n v="43.052460000000004"/>
    <n v="-87.891000000000005"/>
    <x v="11"/>
    <n v="43.052460000000004"/>
    <n v="-87.891000000000005"/>
    <n v="47"/>
    <n v="6"/>
    <n v="7.1"/>
    <n v="6.7"/>
    <n v="282"/>
    <n v="-1"/>
    <d v="2017-04-26T00:00:00"/>
    <d v="2017-04-01T00:00:00"/>
    <d v="2017-04-26T00:00:00"/>
    <s v="Wednesday"/>
    <d v="1899-12-30T18:08:36"/>
    <d v="1899-12-30T18:00:00"/>
    <n v="1"/>
    <d v="2017-04-26T00:00:00"/>
    <d v="2017-04-01T00:00:00"/>
    <d v="2017-04-26T00:00:00"/>
    <s v="Wednesday"/>
    <d v="1899-12-30T18:55:23"/>
    <d v="1899-12-30T19:00:00"/>
    <s v="Round Trip"/>
  </r>
  <r>
    <n v="1379277"/>
    <s v="Non-RFID Card Member"/>
    <m/>
    <m/>
    <n v="53204"/>
    <s v="UNITED STATES"/>
    <s v="Single Ride"/>
    <n v="5421"/>
    <x v="12"/>
    <n v="43.052460000000004"/>
    <n v="-87.891000000000005"/>
    <x v="11"/>
    <n v="43.052460000000004"/>
    <n v="-87.891000000000005"/>
    <n v="46"/>
    <n v="6"/>
    <n v="6.9"/>
    <n v="6.6"/>
    <n v="276"/>
    <n v="-1"/>
    <d v="2017-04-26T00:00:00"/>
    <d v="2017-04-01T00:00:00"/>
    <d v="2017-04-26T00:00:00"/>
    <s v="Wednesday"/>
    <d v="1899-12-30T18:09:48"/>
    <d v="1899-12-30T18:00:00"/>
    <n v="1"/>
    <d v="2017-04-26T00:00:00"/>
    <d v="2017-04-01T00:00:00"/>
    <d v="2017-04-26T00:00:00"/>
    <s v="Wednesday"/>
    <d v="1899-12-30T18:55:16"/>
    <d v="1899-12-30T19:00:00"/>
    <s v="Round Trip"/>
  </r>
  <r>
    <n v="1585855"/>
    <s v="Non-RFID Card Member"/>
    <m/>
    <m/>
    <n v="53122"/>
    <s v="UNITED STATES"/>
    <s v="Single Ride"/>
    <n v="11162"/>
    <x v="28"/>
    <n v="43.063749000000001"/>
    <n v="-87.887962999999999"/>
    <x v="47"/>
    <n v="43.060250000000003"/>
    <n v="-87.892169999999993"/>
    <n v="24"/>
    <n v="3"/>
    <n v="3.6"/>
    <n v="3.4"/>
    <n v="144"/>
    <n v="-1"/>
    <d v="2017-04-26T00:00:00"/>
    <d v="2017-04-01T00:00:00"/>
    <d v="2017-04-26T00:00:00"/>
    <s v="Wednesday"/>
    <d v="1899-12-30T20:12:25"/>
    <d v="1899-12-30T20:00:00"/>
    <n v="1"/>
    <d v="2017-04-26T00:00:00"/>
    <d v="2017-04-01T00:00:00"/>
    <d v="2017-04-26T00:00:00"/>
    <s v="Wednesday"/>
    <d v="1899-12-30T20:36:46"/>
    <d v="1899-12-30T21:00:00"/>
    <s v="One Way"/>
  </r>
  <r>
    <n v="1601432"/>
    <s v="Non-RFID Card Member"/>
    <m/>
    <m/>
    <m/>
    <s v="UNITED STATES"/>
    <s v="Single Ride"/>
    <n v="11099"/>
    <x v="14"/>
    <n v="43.05536"/>
    <n v="-87.90504"/>
    <x v="25"/>
    <n v="43.074890000000003"/>
    <n v="-87.882810000000006"/>
    <n v="14"/>
    <n v="3"/>
    <n v="2.1"/>
    <n v="2"/>
    <n v="84"/>
    <n v="-1"/>
    <d v="2017-04-28T00:00:00"/>
    <d v="2017-04-01T00:00:00"/>
    <d v="2017-04-28T00:00:00"/>
    <s v="Friday"/>
    <d v="1899-12-30T02:10:37"/>
    <d v="1899-12-30T02:00:00"/>
    <n v="1"/>
    <d v="2017-04-28T00:00:00"/>
    <d v="2017-04-01T00:00:00"/>
    <d v="2017-04-28T00:00:00"/>
    <s v="Friday"/>
    <d v="1899-12-30T02:24:53"/>
    <d v="1899-12-30T02:00:00"/>
    <s v="One Way"/>
  </r>
  <r>
    <n v="1601764"/>
    <s v="Non-RFID Card Member"/>
    <m/>
    <m/>
    <m/>
    <s v="UNITED STATES"/>
    <s v="Single Ride"/>
    <n v="5554"/>
    <x v="33"/>
    <n v="43.004728999999998"/>
    <n v="-87.905463999999995"/>
    <x v="30"/>
    <n v="43.004728999999998"/>
    <n v="-87.905463999999995"/>
    <n v="33"/>
    <n v="3"/>
    <n v="5"/>
    <n v="4.7"/>
    <n v="198"/>
    <n v="-1"/>
    <d v="2017-04-28T00:00:00"/>
    <d v="2017-04-01T00:00:00"/>
    <d v="2017-04-28T00:00:00"/>
    <s v="Friday"/>
    <d v="1899-12-30T11:55:59"/>
    <d v="1899-12-30T12:00:00"/>
    <n v="1"/>
    <d v="2017-04-28T00:00:00"/>
    <d v="2017-04-01T00:00:00"/>
    <d v="2017-04-28T00:00:00"/>
    <s v="Friday"/>
    <d v="1899-12-30T12:28:44"/>
    <d v="1899-12-30T12:00:00"/>
    <s v="Round Trip"/>
  </r>
  <r>
    <n v="1575191"/>
    <s v="Non-RFID Card Member"/>
    <m/>
    <m/>
    <n v="53202"/>
    <s v="UNITED STATES"/>
    <s v="Single Ride"/>
    <n v="11167"/>
    <x v="32"/>
    <n v="43.078530000000001"/>
    <n v="-87.882620000000003"/>
    <x v="53"/>
    <n v="43.060786"/>
    <n v="-87.883825999999999"/>
    <n v="12"/>
    <n v="3"/>
    <n v="1.8"/>
    <n v="1.7"/>
    <n v="72"/>
    <n v="-1"/>
    <d v="2017-04-29T00:00:00"/>
    <d v="2017-04-01T00:00:00"/>
    <d v="2017-04-29T00:00:00"/>
    <s v="Saturday"/>
    <d v="1899-12-30T02:30:53"/>
    <d v="1899-12-30T03:00:00"/>
    <n v="1"/>
    <d v="2017-04-29T00:00:00"/>
    <d v="2017-04-01T00:00:00"/>
    <d v="2017-04-29T00:00:00"/>
    <s v="Saturday"/>
    <d v="1899-12-30T02:42:13"/>
    <d v="1899-12-30T03:00:00"/>
    <s v="One Way"/>
  </r>
  <r>
    <n v="1605646"/>
    <s v="Non-RFID Card Member"/>
    <m/>
    <m/>
    <n v="53097"/>
    <s v="UNITED STATES"/>
    <s v="Single Ride"/>
    <n v="957"/>
    <x v="46"/>
    <n v="43.026470000000003"/>
    <n v="-87.918040000000005"/>
    <x v="44"/>
    <n v="43.026470000000003"/>
    <n v="-87.918040000000005"/>
    <n v="100"/>
    <n v="12"/>
    <n v="15"/>
    <n v="14.3"/>
    <n v="600"/>
    <n v="-1"/>
    <d v="2017-04-30T00:00:00"/>
    <d v="2017-04-01T00:00:00"/>
    <d v="2017-04-30T00:00:00"/>
    <s v="Sunday"/>
    <d v="1899-12-30T17:32:15"/>
    <d v="1899-12-30T18:00:00"/>
    <n v="1"/>
    <d v="2017-04-30T00:00:00"/>
    <d v="2017-04-01T00:00:00"/>
    <d v="2017-04-30T00:00:00"/>
    <s v="Sunday"/>
    <d v="1899-12-30T19:12:44"/>
    <d v="1899-12-30T19:00:00"/>
    <s v="Round Trip"/>
  </r>
  <r>
    <n v="1581600"/>
    <s v="Non-RFID Card Member"/>
    <m/>
    <m/>
    <n v="921"/>
    <s v="UNITED STATES"/>
    <s v="Single Ride"/>
    <n v="5449"/>
    <x v="32"/>
    <n v="43.078530000000001"/>
    <n v="-87.882620000000003"/>
    <x v="22"/>
    <n v="43.058010000000003"/>
    <n v="-87.877300000000005"/>
    <n v="75"/>
    <n v="9"/>
    <n v="11.3"/>
    <n v="10.7"/>
    <n v="450"/>
    <n v="-1"/>
    <d v="2017-04-15T00:00:00"/>
    <d v="2017-04-01T00:00:00"/>
    <d v="2017-04-15T00:00:00"/>
    <s v="Saturday"/>
    <d v="1899-12-30T13:49:31"/>
    <d v="1899-12-30T14:00:00"/>
    <n v="1"/>
    <d v="2017-04-15T00:00:00"/>
    <d v="2017-04-01T00:00:00"/>
    <d v="2017-04-15T00:00:00"/>
    <s v="Saturday"/>
    <d v="1899-12-30T15:04:53"/>
    <d v="1899-12-30T15:00:00"/>
    <s v="One Way"/>
  </r>
  <r>
    <n v="1581721"/>
    <s v="Non-RFID Card Member"/>
    <m/>
    <m/>
    <n v="53219"/>
    <s v="UNITED STATES"/>
    <s v="Single Ride"/>
    <n v="11120"/>
    <x v="46"/>
    <n v="43.026470000000003"/>
    <n v="-87.918040000000005"/>
    <x v="26"/>
    <n v="43.053040000000003"/>
    <n v="-87.897660000000002"/>
    <n v="22"/>
    <n v="3"/>
    <n v="3.3"/>
    <n v="3.1"/>
    <n v="132"/>
    <n v="-1"/>
    <d v="2017-04-15T00:00:00"/>
    <d v="2017-04-01T00:00:00"/>
    <d v="2017-04-15T00:00:00"/>
    <s v="Saturday"/>
    <d v="1899-12-30T14:08:43"/>
    <d v="1899-12-30T14:00:00"/>
    <n v="1"/>
    <d v="2017-04-15T00:00:00"/>
    <d v="2017-04-01T00:00:00"/>
    <d v="2017-04-15T00:00:00"/>
    <s v="Saturday"/>
    <d v="1899-12-30T14:30:46"/>
    <d v="1899-12-30T15:00:00"/>
    <s v="One Way"/>
  </r>
  <r>
    <n v="1581796"/>
    <s v="Non-RFID Card Member"/>
    <m/>
    <m/>
    <n v="53202"/>
    <s v="UNITED STATES"/>
    <s v="Single Ride"/>
    <n v="111"/>
    <x v="12"/>
    <n v="43.052460000000004"/>
    <n v="-87.891000000000005"/>
    <x v="12"/>
    <n v="43.036900000000003"/>
    <n v="-87.89667"/>
    <n v="28"/>
    <n v="3"/>
    <n v="4.2"/>
    <n v="4"/>
    <n v="168"/>
    <n v="-1"/>
    <d v="2017-04-15T00:00:00"/>
    <d v="2017-04-01T00:00:00"/>
    <d v="2017-04-15T00:00:00"/>
    <s v="Saturday"/>
    <d v="1899-12-30T14:21:38"/>
    <d v="1899-12-30T14:00:00"/>
    <n v="1"/>
    <d v="2017-04-15T00:00:00"/>
    <d v="2017-04-01T00:00:00"/>
    <d v="2017-04-15T00:00:00"/>
    <s v="Saturday"/>
    <d v="1899-12-30T14:49:04"/>
    <d v="1899-12-30T15:00:00"/>
    <s v="One Way"/>
  </r>
  <r>
    <n v="1581822"/>
    <s v="Non-RFID Card Member"/>
    <m/>
    <m/>
    <n v="53213"/>
    <s v="UNITED STATES"/>
    <s v="Single Ride"/>
    <n v="2"/>
    <x v="3"/>
    <n v="43.03519"/>
    <n v="-87.907390000000007"/>
    <x v="11"/>
    <n v="43.052460000000004"/>
    <n v="-87.891000000000005"/>
    <n v="28"/>
    <n v="3"/>
    <n v="4.2"/>
    <n v="4"/>
    <n v="168"/>
    <n v="-1"/>
    <d v="2017-04-15T00:00:00"/>
    <d v="2017-04-01T00:00:00"/>
    <d v="2017-04-15T00:00:00"/>
    <s v="Saturday"/>
    <d v="1899-12-30T14:28:07"/>
    <d v="1899-12-30T14:00:00"/>
    <n v="1"/>
    <d v="2017-04-15T00:00:00"/>
    <d v="2017-04-01T00:00:00"/>
    <d v="2017-04-15T00:00:00"/>
    <s v="Saturday"/>
    <d v="1899-12-30T14:56:15"/>
    <d v="1899-12-30T15:00:00"/>
    <s v="One Way"/>
  </r>
  <r>
    <n v="1581826"/>
    <s v="Non-RFID Card Member"/>
    <m/>
    <m/>
    <n v="53045"/>
    <s v="UNITED STATES"/>
    <s v="Single Ride"/>
    <n v="19"/>
    <x v="3"/>
    <n v="43.03519"/>
    <n v="-87.907390000000007"/>
    <x v="6"/>
    <n v="43.03519"/>
    <n v="-87.907390000000007"/>
    <n v="40"/>
    <n v="6"/>
    <n v="6"/>
    <n v="5.7"/>
    <n v="240"/>
    <n v="-1"/>
    <d v="2017-04-15T00:00:00"/>
    <d v="2017-04-01T00:00:00"/>
    <d v="2017-04-15T00:00:00"/>
    <s v="Saturday"/>
    <d v="1899-12-30T14:29:49"/>
    <d v="1899-12-30T14:00:00"/>
    <n v="1"/>
    <d v="2017-04-15T00:00:00"/>
    <d v="2017-04-01T00:00:00"/>
    <d v="2017-04-15T00:00:00"/>
    <s v="Saturday"/>
    <d v="1899-12-30T15:09:00"/>
    <d v="1899-12-30T15:00:00"/>
    <s v="Round Trip"/>
  </r>
  <r>
    <n v="1581866"/>
    <s v="Non-RFID Card Member"/>
    <m/>
    <m/>
    <n v="53219"/>
    <s v="UNITED STATES"/>
    <s v="Single Ride"/>
    <n v="5554"/>
    <x v="33"/>
    <n v="43.004728999999998"/>
    <n v="-87.905463999999995"/>
    <x v="30"/>
    <n v="43.004728999999998"/>
    <n v="-87.905463999999995"/>
    <n v="32"/>
    <n v="3"/>
    <n v="4.8"/>
    <n v="4.5999999999999996"/>
    <n v="192"/>
    <n v="-1"/>
    <d v="2017-04-15T00:00:00"/>
    <d v="2017-04-01T00:00:00"/>
    <d v="2017-04-15T00:00:00"/>
    <s v="Saturday"/>
    <d v="1899-12-30T14:36:16"/>
    <d v="1899-12-30T15:00:00"/>
    <n v="1"/>
    <d v="2017-04-15T00:00:00"/>
    <d v="2017-04-01T00:00:00"/>
    <d v="2017-04-15T00:00:00"/>
    <s v="Saturday"/>
    <d v="1899-12-30T15:08:14"/>
    <d v="1899-12-30T15:00:00"/>
    <s v="Round Trip"/>
  </r>
  <r>
    <n v="1580865"/>
    <s v="Non-RFID Card Member"/>
    <m/>
    <m/>
    <n v="63128"/>
    <s v="UNITED STATES"/>
    <s v="Single Ride"/>
    <n v="291"/>
    <x v="2"/>
    <n v="43.03886"/>
    <n v="-87.902720000000002"/>
    <x v="4"/>
    <n v="43.042490000000001"/>
    <n v="-87.909959999999998"/>
    <n v="12"/>
    <n v="3"/>
    <n v="1.8"/>
    <n v="1.7"/>
    <n v="72"/>
    <n v="-1"/>
    <d v="2017-04-15T00:00:00"/>
    <d v="2017-04-01T00:00:00"/>
    <d v="2017-04-15T00:00:00"/>
    <s v="Saturday"/>
    <d v="1899-12-30T14:56:23"/>
    <d v="1899-12-30T15:00:00"/>
    <n v="1"/>
    <d v="2017-04-15T00:00:00"/>
    <d v="2017-04-01T00:00:00"/>
    <d v="2017-04-15T00:00:00"/>
    <s v="Saturday"/>
    <d v="1899-12-30T15:08:29"/>
    <d v="1899-12-30T15:00:00"/>
    <s v="One Way"/>
  </r>
  <r>
    <n v="1581986"/>
    <s v="Non-RFID Card Member"/>
    <m/>
    <m/>
    <n v="53211"/>
    <s v="UNITED STATES"/>
    <s v="Single Ride"/>
    <n v="11119"/>
    <x v="31"/>
    <n v="43.06033"/>
    <n v="-87.89546"/>
    <x v="22"/>
    <n v="43.058010000000003"/>
    <n v="-87.877300000000005"/>
    <n v="50"/>
    <n v="6"/>
    <n v="7.5"/>
    <n v="7.1"/>
    <n v="300"/>
    <n v="-1"/>
    <d v="2017-04-15T00:00:00"/>
    <d v="2017-04-01T00:00:00"/>
    <d v="2017-04-15T00:00:00"/>
    <s v="Saturday"/>
    <d v="1899-12-30T14:59:40"/>
    <d v="1899-12-30T15:00:00"/>
    <n v="1"/>
    <d v="2017-04-15T00:00:00"/>
    <d v="2017-04-01T00:00:00"/>
    <d v="2017-04-15T00:00:00"/>
    <s v="Saturday"/>
    <d v="1899-12-30T15:49:23"/>
    <d v="1899-12-30T16:00:00"/>
    <s v="One Way"/>
  </r>
  <r>
    <n v="1243176"/>
    <s v="Non-RFID Card Member"/>
    <m/>
    <m/>
    <n v="54956"/>
    <s v="UNITED STATES"/>
    <s v="Single Ride"/>
    <n v="11096"/>
    <x v="46"/>
    <n v="43.026470000000003"/>
    <n v="-87.918040000000005"/>
    <x v="6"/>
    <n v="43.03519"/>
    <n v="-87.907390000000007"/>
    <n v="38"/>
    <n v="6"/>
    <n v="5.7"/>
    <n v="5.4"/>
    <n v="228"/>
    <n v="-1"/>
    <d v="2017-04-15T00:00:00"/>
    <d v="2017-04-01T00:00:00"/>
    <d v="2017-04-15T00:00:00"/>
    <s v="Saturday"/>
    <d v="1899-12-30T15:04:23"/>
    <d v="1899-12-30T15:00:00"/>
    <n v="1"/>
    <d v="2017-04-15T00:00:00"/>
    <d v="2017-04-01T00:00:00"/>
    <d v="2017-04-15T00:00:00"/>
    <s v="Saturday"/>
    <d v="1899-12-30T15:42:17"/>
    <d v="1899-12-30T16:00:00"/>
    <s v="One Way"/>
  </r>
  <r>
    <n v="1582092"/>
    <s v="Non-RFID Card Member"/>
    <m/>
    <m/>
    <m/>
    <s v="UNITED STATES"/>
    <s v="Single Ride"/>
    <n v="19"/>
    <x v="3"/>
    <n v="43.03519"/>
    <n v="-87.907390000000007"/>
    <x v="6"/>
    <n v="43.03519"/>
    <n v="-87.907390000000007"/>
    <n v="63"/>
    <n v="6"/>
    <n v="9.5"/>
    <n v="9"/>
    <n v="378"/>
    <n v="-1"/>
    <d v="2017-04-15T00:00:00"/>
    <d v="2017-04-01T00:00:00"/>
    <d v="2017-04-15T00:00:00"/>
    <s v="Saturday"/>
    <d v="1899-12-30T15:19:24"/>
    <d v="1899-12-30T15:00:00"/>
    <n v="1"/>
    <d v="2017-04-15T00:00:00"/>
    <d v="2017-04-01T00:00:00"/>
    <d v="2017-04-15T00:00:00"/>
    <s v="Saturday"/>
    <d v="1899-12-30T16:22:44"/>
    <d v="1899-12-30T16:00:00"/>
    <s v="Round Trip"/>
  </r>
  <r>
    <n v="1582119"/>
    <s v="Non-RFID Card Member"/>
    <m/>
    <m/>
    <n v="53225"/>
    <s v="UNITED STATES"/>
    <s v="Single Ride"/>
    <n v="5584"/>
    <x v="14"/>
    <n v="43.05536"/>
    <n v="-87.90504"/>
    <x v="14"/>
    <n v="43.05536"/>
    <n v="-87.90504"/>
    <n v="17"/>
    <n v="3"/>
    <n v="2.6"/>
    <n v="2.4"/>
    <n v="102"/>
    <n v="-1"/>
    <d v="2017-04-15T00:00:00"/>
    <d v="2017-04-01T00:00:00"/>
    <d v="2017-04-15T00:00:00"/>
    <s v="Saturday"/>
    <d v="1899-12-30T15:22:53"/>
    <d v="1899-12-30T15:00:00"/>
    <n v="1"/>
    <d v="2017-04-15T00:00:00"/>
    <d v="2017-04-01T00:00:00"/>
    <d v="2017-04-15T00:00:00"/>
    <s v="Saturday"/>
    <d v="1899-12-30T15:39:23"/>
    <d v="1899-12-30T16:00:00"/>
    <s v="Round Trip"/>
  </r>
  <r>
    <n v="1581024"/>
    <s v="Non-RFID Card Member"/>
    <m/>
    <m/>
    <n v="11746"/>
    <s v="UNITED STATES"/>
    <s v="Single Ride"/>
    <n v="5418"/>
    <x v="3"/>
    <n v="43.03519"/>
    <n v="-87.907390000000007"/>
    <x v="22"/>
    <n v="43.058010000000003"/>
    <n v="-87.877300000000005"/>
    <n v="67"/>
    <n v="9"/>
    <n v="10.1"/>
    <n v="9.5"/>
    <n v="402"/>
    <n v="-1"/>
    <d v="2017-04-15T00:00:00"/>
    <d v="2017-04-01T00:00:00"/>
    <d v="2017-04-15T00:00:00"/>
    <s v="Saturday"/>
    <d v="1899-12-30T15:23:24"/>
    <d v="1899-12-30T15:00:00"/>
    <n v="1"/>
    <d v="2017-04-15T00:00:00"/>
    <d v="2017-04-01T00:00:00"/>
    <d v="2017-04-15T00:00:00"/>
    <s v="Saturday"/>
    <d v="1899-12-30T16:30:51"/>
    <d v="1899-12-30T17:00:00"/>
    <s v="One Way"/>
  </r>
  <r>
    <n v="1582137"/>
    <s v="Non-RFID Card Member"/>
    <m/>
    <m/>
    <n v="53202"/>
    <s v="UNITED STATES"/>
    <s v="Single Ride"/>
    <n v="132"/>
    <x v="11"/>
    <n v="43.04804"/>
    <n v="-87.896720000000002"/>
    <x v="12"/>
    <n v="43.036900000000003"/>
    <n v="-87.89667"/>
    <n v="24"/>
    <n v="3"/>
    <n v="3.6"/>
    <n v="3.4"/>
    <n v="144"/>
    <n v="-1"/>
    <d v="2017-04-15T00:00:00"/>
    <d v="2017-04-01T00:00:00"/>
    <d v="2017-04-15T00:00:00"/>
    <s v="Saturday"/>
    <d v="1899-12-30T15:26:00"/>
    <d v="1899-12-30T15:00:00"/>
    <n v="1"/>
    <d v="2017-04-15T00:00:00"/>
    <d v="2017-04-01T00:00:00"/>
    <d v="2017-04-15T00:00:00"/>
    <s v="Saturday"/>
    <d v="1899-12-30T15:50:08"/>
    <d v="1899-12-30T16:00:00"/>
    <s v="One Way"/>
  </r>
  <r>
    <n v="1582213"/>
    <s v="Non-RFID Card Member"/>
    <m/>
    <m/>
    <n v="53211"/>
    <s v="UNITED STATES"/>
    <s v="Single Ride"/>
    <n v="333"/>
    <x v="43"/>
    <n v="43.05847"/>
    <n v="-87.898079999999993"/>
    <x v="0"/>
    <n v="43.049230000000001"/>
    <n v="-87.911940000000001"/>
    <n v="8"/>
    <n v="3"/>
    <n v="1.2"/>
    <n v="1.1000000000000001"/>
    <n v="48"/>
    <n v="-1"/>
    <d v="2017-04-15T00:00:00"/>
    <d v="2017-04-01T00:00:00"/>
    <d v="2017-04-15T00:00:00"/>
    <s v="Saturday"/>
    <d v="1899-12-30T15:37:08"/>
    <d v="1899-12-30T16:00:00"/>
    <n v="1"/>
    <d v="2017-04-15T00:00:00"/>
    <d v="2017-04-01T00:00:00"/>
    <d v="2017-04-15T00:00:00"/>
    <s v="Saturday"/>
    <d v="1899-12-30T15:45:10"/>
    <d v="1899-12-30T16:00:00"/>
    <s v="One Way"/>
  </r>
  <r>
    <n v="1582289"/>
    <s v="Non-RFID Card Member"/>
    <m/>
    <m/>
    <n v="53220"/>
    <s v="UNITED STATES"/>
    <s v="Single Ride"/>
    <n v="5489"/>
    <x v="25"/>
    <n v="43.058010000000003"/>
    <n v="-87.877300000000005"/>
    <x v="22"/>
    <n v="43.058010000000003"/>
    <n v="-87.877300000000005"/>
    <n v="17"/>
    <n v="3"/>
    <n v="2.6"/>
    <n v="2.4"/>
    <n v="102"/>
    <n v="-1"/>
    <d v="2017-04-15T00:00:00"/>
    <d v="2017-04-01T00:00:00"/>
    <d v="2017-04-15T00:00:00"/>
    <s v="Saturday"/>
    <d v="1899-12-30T15:50:10"/>
    <d v="1899-12-30T16:00:00"/>
    <n v="1"/>
    <d v="2017-04-15T00:00:00"/>
    <d v="2017-04-01T00:00:00"/>
    <d v="2017-04-15T00:00:00"/>
    <s v="Saturday"/>
    <d v="1899-12-30T16:07:20"/>
    <d v="1899-12-30T16:00:00"/>
    <s v="Round Trip"/>
  </r>
  <r>
    <n v="1234319"/>
    <s v="Non-RFID Card Member"/>
    <m/>
    <m/>
    <n v="53235"/>
    <s v="UNITED STATES"/>
    <s v="Single Ride"/>
    <n v="76"/>
    <x v="23"/>
    <n v="43.053040000000003"/>
    <n v="-87.897660000000002"/>
    <x v="14"/>
    <n v="43.05536"/>
    <n v="-87.90504"/>
    <n v="11"/>
    <n v="3"/>
    <n v="1.7"/>
    <n v="1.6"/>
    <n v="66"/>
    <n v="-1"/>
    <d v="2017-04-15T00:00:00"/>
    <d v="2017-04-01T00:00:00"/>
    <d v="2017-04-15T00:00:00"/>
    <s v="Saturday"/>
    <d v="1899-12-30T15:52:37"/>
    <d v="1899-12-30T16:00:00"/>
    <n v="1"/>
    <d v="2017-04-15T00:00:00"/>
    <d v="2017-04-01T00:00:00"/>
    <d v="2017-04-15T00:00:00"/>
    <s v="Saturday"/>
    <d v="1899-12-30T16:03:50"/>
    <d v="1899-12-30T16:00:00"/>
    <s v="One Way"/>
  </r>
  <r>
    <n v="1581823"/>
    <s v="Non-RFID Card Member"/>
    <m/>
    <m/>
    <n v="7031"/>
    <s v="UNITED STATES"/>
    <s v="Single Ride"/>
    <n v="132"/>
    <x v="37"/>
    <n v="43.036900000000003"/>
    <n v="-87.89667"/>
    <x v="26"/>
    <n v="43.053040000000003"/>
    <n v="-87.897660000000002"/>
    <n v="28"/>
    <n v="3"/>
    <n v="4.2"/>
    <n v="4"/>
    <n v="168"/>
    <n v="-1"/>
    <d v="2017-04-15T00:00:00"/>
    <d v="2017-04-01T00:00:00"/>
    <d v="2017-04-15T00:00:00"/>
    <s v="Saturday"/>
    <d v="1899-12-30T15:57:46"/>
    <d v="1899-12-30T16:00:00"/>
    <n v="1"/>
    <d v="2017-04-15T00:00:00"/>
    <d v="2017-04-01T00:00:00"/>
    <d v="2017-04-15T00:00:00"/>
    <s v="Saturday"/>
    <d v="1899-12-30T16:25:11"/>
    <d v="1899-12-30T16:00:00"/>
    <s v="One Way"/>
  </r>
  <r>
    <n v="1516552"/>
    <s v="Non-RFID Card Member"/>
    <m/>
    <m/>
    <n v="53202"/>
    <s v="UNITED STATES"/>
    <s v="Single Ride"/>
    <n v="5448"/>
    <x v="12"/>
    <n v="43.052460000000004"/>
    <n v="-87.891000000000005"/>
    <x v="14"/>
    <n v="43.05536"/>
    <n v="-87.90504"/>
    <n v="11"/>
    <n v="3"/>
    <n v="1.7"/>
    <n v="1.6"/>
    <n v="66"/>
    <n v="-1"/>
    <d v="2017-04-15T00:00:00"/>
    <d v="2017-04-01T00:00:00"/>
    <d v="2017-04-15T00:00:00"/>
    <s v="Saturday"/>
    <d v="1899-12-30T16:06:31"/>
    <d v="1899-12-30T16:00:00"/>
    <n v="1"/>
    <d v="2017-04-15T00:00:00"/>
    <d v="2017-04-01T00:00:00"/>
    <d v="2017-04-15T00:00:00"/>
    <s v="Saturday"/>
    <d v="1899-12-30T16:17:51"/>
    <d v="1899-12-30T16:00:00"/>
    <s v="One Way"/>
  </r>
  <r>
    <n v="1580865"/>
    <s v="Non-RFID Card Member"/>
    <m/>
    <m/>
    <n v="63128"/>
    <s v="UNITED STATES"/>
    <s v="Single Ride"/>
    <n v="291"/>
    <x v="0"/>
    <n v="43.042490000000001"/>
    <n v="-87.909959999999998"/>
    <x v="31"/>
    <n v="43.040154000000001"/>
    <n v="-87.932113000000001"/>
    <n v="17"/>
    <n v="3"/>
    <n v="2.6"/>
    <n v="2.4"/>
    <n v="102"/>
    <n v="-1"/>
    <d v="2017-04-15T00:00:00"/>
    <d v="2017-04-01T00:00:00"/>
    <d v="2017-04-15T00:00:00"/>
    <s v="Saturday"/>
    <d v="1899-12-30T16:06:39"/>
    <d v="1899-12-30T16:00:00"/>
    <n v="1"/>
    <d v="2017-04-15T00:00:00"/>
    <d v="2017-04-01T00:00:00"/>
    <d v="2017-04-15T00:00:00"/>
    <s v="Saturday"/>
    <d v="1899-12-30T16:23:42"/>
    <d v="1899-12-30T16:00:00"/>
    <s v="One Way"/>
  </r>
  <r>
    <n v="1516552"/>
    <s v="Non-RFID Card Member"/>
    <m/>
    <m/>
    <n v="53202"/>
    <s v="UNITED STATES"/>
    <s v="Single Ride"/>
    <n v="34"/>
    <x v="12"/>
    <n v="43.052460000000004"/>
    <n v="-87.891000000000005"/>
    <x v="14"/>
    <n v="43.05536"/>
    <n v="-87.90504"/>
    <n v="11"/>
    <n v="3"/>
    <n v="1.7"/>
    <n v="1.6"/>
    <n v="66"/>
    <n v="-1"/>
    <d v="2017-04-15T00:00:00"/>
    <d v="2017-04-01T00:00:00"/>
    <d v="2017-04-15T00:00:00"/>
    <s v="Saturday"/>
    <d v="1899-12-30T16:07:28"/>
    <d v="1899-12-30T16:00:00"/>
    <n v="1"/>
    <d v="2017-04-15T00:00:00"/>
    <d v="2017-04-01T00:00:00"/>
    <d v="2017-04-15T00:00:00"/>
    <s v="Saturday"/>
    <d v="1899-12-30T16:18:33"/>
    <d v="1899-12-30T16:00:00"/>
    <s v="One Way"/>
  </r>
  <r>
    <n v="1582412"/>
    <s v="Non-RFID Card Member"/>
    <m/>
    <m/>
    <n v="53051"/>
    <s v="UNITED STATES"/>
    <s v="Single Ride"/>
    <n v="5484"/>
    <x v="19"/>
    <n v="43.060839999999999"/>
    <n v="-88.001940000000005"/>
    <x v="18"/>
    <n v="43.060839999999999"/>
    <n v="-88.001940000000005"/>
    <n v="49"/>
    <n v="6"/>
    <n v="7.4"/>
    <n v="7"/>
    <n v="294"/>
    <n v="-1"/>
    <d v="2017-04-15T00:00:00"/>
    <d v="2017-04-01T00:00:00"/>
    <d v="2017-04-15T00:00:00"/>
    <s v="Saturday"/>
    <d v="1899-12-30T16:15:10"/>
    <d v="1899-12-30T16:00:00"/>
    <n v="1"/>
    <d v="2017-04-15T00:00:00"/>
    <d v="2017-04-01T00:00:00"/>
    <d v="2017-04-15T00:00:00"/>
    <s v="Saturday"/>
    <d v="1899-12-30T17:04:29"/>
    <d v="1899-12-30T17:00:00"/>
    <s v="Round Trip"/>
  </r>
  <r>
    <n v="1582426"/>
    <s v="Non-RFID Card Member"/>
    <m/>
    <m/>
    <n v="53223"/>
    <s v="UNITED STATES"/>
    <s v="Single Ride"/>
    <n v="5544"/>
    <x v="30"/>
    <n v="43.045712999999999"/>
    <n v="-87.899756999999994"/>
    <x v="28"/>
    <n v="43.045712999999999"/>
    <n v="-87.899756999999994"/>
    <n v="59"/>
    <n v="6"/>
    <n v="8.9"/>
    <n v="8.4"/>
    <n v="354"/>
    <n v="-1"/>
    <d v="2017-04-15T00:00:00"/>
    <d v="2017-04-01T00:00:00"/>
    <d v="2017-04-15T00:00:00"/>
    <s v="Saturday"/>
    <d v="1899-12-30T16:17:27"/>
    <d v="1899-12-30T16:00:00"/>
    <n v="1"/>
    <d v="2017-04-15T00:00:00"/>
    <d v="2017-04-01T00:00:00"/>
    <d v="2017-04-15T00:00:00"/>
    <s v="Saturday"/>
    <d v="1899-12-30T17:16:07"/>
    <d v="1899-12-30T17:00:00"/>
    <s v="Round Trip"/>
  </r>
  <r>
    <n v="1582430"/>
    <s v="Non-RFID Card Member"/>
    <m/>
    <m/>
    <n v="53120"/>
    <s v="UNITED STATES"/>
    <s v="Single Ride"/>
    <n v="267"/>
    <x v="30"/>
    <n v="43.045712999999999"/>
    <n v="-87.899756999999994"/>
    <x v="28"/>
    <n v="43.045712999999999"/>
    <n v="-87.899756999999994"/>
    <n v="58"/>
    <n v="6"/>
    <n v="8.6999999999999993"/>
    <n v="8.3000000000000007"/>
    <n v="348"/>
    <n v="-1"/>
    <d v="2017-04-15T00:00:00"/>
    <d v="2017-04-01T00:00:00"/>
    <d v="2017-04-15T00:00:00"/>
    <s v="Saturday"/>
    <d v="1899-12-30T16:18:29"/>
    <d v="1899-12-30T16:00:00"/>
    <n v="1"/>
    <d v="2017-04-15T00:00:00"/>
    <d v="2017-04-01T00:00:00"/>
    <d v="2017-04-15T00:00:00"/>
    <s v="Saturday"/>
    <d v="1899-12-30T17:16:25"/>
    <d v="1899-12-30T17:00:00"/>
    <s v="Round Trip"/>
  </r>
  <r>
    <n v="1582575"/>
    <s v="Non-RFID Card Member"/>
    <m/>
    <m/>
    <n v="53211"/>
    <s v="UNITED STATES"/>
    <s v="Single Ride"/>
    <n v="5587"/>
    <x v="28"/>
    <n v="43.063749000000001"/>
    <n v="-87.887962999999999"/>
    <x v="27"/>
    <n v="43.063749000000001"/>
    <n v="-87.887962999999999"/>
    <n v="61"/>
    <n v="6"/>
    <n v="9.1999999999999993"/>
    <n v="8.6999999999999993"/>
    <n v="366"/>
    <n v="-1"/>
    <d v="2017-04-15T00:00:00"/>
    <d v="2017-04-01T00:00:00"/>
    <d v="2017-04-15T00:00:00"/>
    <s v="Saturday"/>
    <d v="1899-12-30T16:45:25"/>
    <d v="1899-12-30T17:00:00"/>
    <n v="1"/>
    <d v="2017-04-15T00:00:00"/>
    <d v="2017-04-01T00:00:00"/>
    <d v="2017-04-15T00:00:00"/>
    <s v="Saturday"/>
    <d v="1899-12-30T17:46:15"/>
    <d v="1899-12-30T18:00:00"/>
    <s v="Round Trip"/>
  </r>
  <r>
    <n v="1574256"/>
    <s v="Non-RFID Card Member"/>
    <m/>
    <m/>
    <n v="53211"/>
    <s v="UNITED STATES"/>
    <s v="Single Ride"/>
    <n v="5573"/>
    <x v="22"/>
    <n v="43.066893999999998"/>
    <n v="-87.877936000000005"/>
    <x v="35"/>
    <n v="43.066893999999998"/>
    <n v="-87.877936000000005"/>
    <n v="19"/>
    <n v="3"/>
    <n v="2.9"/>
    <n v="2.7"/>
    <n v="114"/>
    <n v="-1"/>
    <d v="2017-04-15T00:00:00"/>
    <d v="2017-04-01T00:00:00"/>
    <d v="2017-04-15T00:00:00"/>
    <s v="Saturday"/>
    <d v="1899-12-30T16:47:55"/>
    <d v="1899-12-30T17:00:00"/>
    <n v="1"/>
    <d v="2017-04-15T00:00:00"/>
    <d v="2017-04-01T00:00:00"/>
    <d v="2017-04-15T00:00:00"/>
    <s v="Saturday"/>
    <d v="1899-12-30T17:06:45"/>
    <d v="1899-12-30T17:00:00"/>
    <s v="Round Trip"/>
  </r>
  <r>
    <n v="1517713"/>
    <s v="Non-RFID Card Member"/>
    <m/>
    <m/>
    <n v="53211"/>
    <s v="UNITED STATES"/>
    <s v="Single Ride"/>
    <n v="48"/>
    <x v="22"/>
    <n v="43.066893999999998"/>
    <n v="-87.877936000000005"/>
    <x v="35"/>
    <n v="43.066893999999998"/>
    <n v="-87.877936000000005"/>
    <n v="34"/>
    <n v="3"/>
    <n v="5.0999999999999996"/>
    <n v="4.8"/>
    <n v="204"/>
    <n v="-1"/>
    <d v="2017-04-15T00:00:00"/>
    <d v="2017-04-01T00:00:00"/>
    <d v="2017-04-15T00:00:00"/>
    <s v="Saturday"/>
    <d v="1899-12-30T17:02:33"/>
    <d v="1899-12-30T17:00:00"/>
    <n v="1"/>
    <d v="2017-04-15T00:00:00"/>
    <d v="2017-04-01T00:00:00"/>
    <d v="2017-04-15T00:00:00"/>
    <s v="Saturday"/>
    <d v="1899-12-30T17:36:24"/>
    <d v="1899-12-30T18:00:00"/>
    <s v="Round Trip"/>
  </r>
  <r>
    <n v="1582693"/>
    <s v="Non-RFID Card Member"/>
    <m/>
    <m/>
    <n v="61072"/>
    <s v="UNITED STATES"/>
    <s v="Single Ride"/>
    <n v="11131"/>
    <x v="0"/>
    <n v="43.042490000000001"/>
    <n v="-87.909959999999998"/>
    <x v="6"/>
    <n v="43.03519"/>
    <n v="-87.907390000000007"/>
    <n v="13"/>
    <n v="3"/>
    <n v="2"/>
    <n v="1.9"/>
    <n v="78"/>
    <n v="-1"/>
    <d v="2017-04-15T00:00:00"/>
    <d v="2017-04-01T00:00:00"/>
    <d v="2017-04-15T00:00:00"/>
    <s v="Saturday"/>
    <d v="1899-12-30T17:16:51"/>
    <d v="1899-12-30T17:00:00"/>
    <n v="1"/>
    <d v="2017-04-15T00:00:00"/>
    <d v="2017-04-01T00:00:00"/>
    <d v="2017-04-15T00:00:00"/>
    <s v="Saturday"/>
    <d v="1899-12-30T17:29:12"/>
    <d v="1899-12-30T17:00:00"/>
    <s v="One Way"/>
  </r>
  <r>
    <n v="1582818"/>
    <s v="Non-RFID Card Member"/>
    <m/>
    <m/>
    <n v="19010"/>
    <s v="UNITED STATES"/>
    <s v="Single Ride"/>
    <n v="5429"/>
    <x v="37"/>
    <n v="43.036900000000003"/>
    <n v="-87.89667"/>
    <x v="22"/>
    <n v="43.058010000000003"/>
    <n v="-87.877300000000005"/>
    <n v="39"/>
    <n v="6"/>
    <n v="5.9"/>
    <n v="5.6"/>
    <n v="234"/>
    <n v="-1"/>
    <d v="2017-04-15T00:00:00"/>
    <d v="2017-04-01T00:00:00"/>
    <d v="2017-04-15T00:00:00"/>
    <s v="Saturday"/>
    <d v="1899-12-30T17:39:49"/>
    <d v="1899-12-30T18:00:00"/>
    <n v="1"/>
    <d v="2017-04-15T00:00:00"/>
    <d v="2017-04-01T00:00:00"/>
    <d v="2017-04-15T00:00:00"/>
    <s v="Saturday"/>
    <d v="1899-12-30T18:18:08"/>
    <d v="1899-12-30T18:00:00"/>
    <s v="One Way"/>
  </r>
  <r>
    <n v="1582829"/>
    <s v="Non-RFID Card Member"/>
    <m/>
    <m/>
    <n v="85004"/>
    <s v="UNITED STATES"/>
    <s v="Single Ride"/>
    <n v="5509"/>
    <x v="25"/>
    <n v="43.058010000000003"/>
    <n v="-87.877300000000005"/>
    <x v="22"/>
    <n v="43.058010000000003"/>
    <n v="-87.877300000000005"/>
    <n v="81"/>
    <n v="9"/>
    <n v="12.2"/>
    <n v="11.5"/>
    <n v="486"/>
    <n v="-1"/>
    <d v="2017-04-15T00:00:00"/>
    <d v="2017-04-01T00:00:00"/>
    <d v="2017-04-15T00:00:00"/>
    <s v="Saturday"/>
    <d v="1899-12-30T17:42:46"/>
    <d v="1899-12-30T18:00:00"/>
    <n v="1"/>
    <d v="2017-04-15T00:00:00"/>
    <d v="2017-04-01T00:00:00"/>
    <d v="2017-04-15T00:00:00"/>
    <s v="Saturday"/>
    <d v="1899-12-30T19:03:24"/>
    <d v="1899-12-30T19:00:00"/>
    <s v="Round Trip"/>
  </r>
  <r>
    <n v="1582865"/>
    <s v="Non-RFID Card Member"/>
    <m/>
    <m/>
    <n v="53222"/>
    <s v="UNITED STATES"/>
    <s v="Single Ride"/>
    <n v="5433"/>
    <x v="25"/>
    <n v="43.058010000000003"/>
    <n v="-87.877300000000005"/>
    <x v="22"/>
    <n v="43.058010000000003"/>
    <n v="-87.877300000000005"/>
    <n v="0"/>
    <n v="0"/>
    <n v="0"/>
    <n v="0"/>
    <n v="0"/>
    <n v="-1"/>
    <d v="2017-04-15T00:00:00"/>
    <d v="2017-04-01T00:00:00"/>
    <d v="2017-04-15T00:00:00"/>
    <s v="Saturday"/>
    <d v="1899-12-30T17:53:28"/>
    <d v="1899-12-30T18:00:00"/>
    <n v="1"/>
    <d v="2017-04-15T00:00:00"/>
    <d v="2017-04-01T00:00:00"/>
    <d v="2017-04-15T00:00:00"/>
    <s v="Saturday"/>
    <d v="1899-12-30T17:53:54"/>
    <d v="1899-12-30T18:00:00"/>
    <s v="Round Trip"/>
  </r>
  <r>
    <n v="1582879"/>
    <s v="Non-RFID Card Member"/>
    <m/>
    <m/>
    <n v="60098"/>
    <s v="UNITED STATES"/>
    <s v="Single Ride"/>
    <n v="11066"/>
    <x v="14"/>
    <n v="43.05536"/>
    <n v="-87.90504"/>
    <x v="3"/>
    <n v="43.03913"/>
    <n v="-87.916150000000002"/>
    <n v="35"/>
    <n v="6"/>
    <n v="5.3"/>
    <n v="5"/>
    <n v="210"/>
    <n v="-1"/>
    <d v="2017-04-15T00:00:00"/>
    <d v="2017-04-01T00:00:00"/>
    <d v="2017-04-15T00:00:00"/>
    <s v="Saturday"/>
    <d v="1899-12-30T17:55:17"/>
    <d v="1899-12-30T18:00:00"/>
    <n v="1"/>
    <d v="2017-04-15T00:00:00"/>
    <d v="2017-04-01T00:00:00"/>
    <d v="2017-04-15T00:00:00"/>
    <s v="Saturday"/>
    <d v="1899-12-30T18:30:37"/>
    <d v="1899-12-30T19:00:00"/>
    <s v="One Way"/>
  </r>
  <r>
    <n v="1582885"/>
    <s v="Non-RFID Card Member"/>
    <m/>
    <m/>
    <n v="60098"/>
    <s v="UNITED STATES"/>
    <s v="Single Ride"/>
    <n v="5448"/>
    <x v="14"/>
    <n v="43.05536"/>
    <n v="-87.90504"/>
    <x v="3"/>
    <n v="43.03913"/>
    <n v="-87.916150000000002"/>
    <n v="33"/>
    <n v="3"/>
    <n v="5"/>
    <n v="4.7"/>
    <n v="198"/>
    <n v="-1"/>
    <d v="2017-04-15T00:00:00"/>
    <d v="2017-04-01T00:00:00"/>
    <d v="2017-04-15T00:00:00"/>
    <s v="Saturday"/>
    <d v="1899-12-30T17:57:26"/>
    <d v="1899-12-30T18:00:00"/>
    <n v="1"/>
    <d v="2017-04-15T00:00:00"/>
    <d v="2017-04-01T00:00:00"/>
    <d v="2017-04-15T00:00:00"/>
    <s v="Saturday"/>
    <d v="1899-12-30T18:30:29"/>
    <d v="1899-12-30T19:00:00"/>
    <s v="One Way"/>
  </r>
  <r>
    <n v="1582975"/>
    <s v="Non-RFID Card Member"/>
    <m/>
    <m/>
    <n v="53222"/>
    <s v="UNITED STATES"/>
    <s v="Single Ride"/>
    <n v="24"/>
    <x v="3"/>
    <n v="43.03519"/>
    <n v="-87.907390000000007"/>
    <x v="4"/>
    <n v="43.042490000000001"/>
    <n v="-87.909959999999998"/>
    <n v="16"/>
    <n v="3"/>
    <n v="2.4"/>
    <n v="2.2999999999999998"/>
    <n v="96"/>
    <n v="-1"/>
    <d v="2017-04-15T00:00:00"/>
    <d v="2017-04-01T00:00:00"/>
    <d v="2017-04-15T00:00:00"/>
    <s v="Saturday"/>
    <d v="1899-12-30T18:19:10"/>
    <d v="1899-12-30T18:00:00"/>
    <n v="1"/>
    <d v="2017-04-15T00:00:00"/>
    <d v="2017-04-01T00:00:00"/>
    <d v="2017-04-15T00:00:00"/>
    <s v="Saturday"/>
    <d v="1899-12-30T18:35:26"/>
    <d v="1899-12-30T19:00:00"/>
    <s v="One Way"/>
  </r>
  <r>
    <n v="1583051"/>
    <s v="Non-RFID Card Member"/>
    <m/>
    <m/>
    <n v="67203"/>
    <s v="UNITED STATES"/>
    <s v="Single Ride"/>
    <n v="172"/>
    <x v="12"/>
    <n v="43.052460000000004"/>
    <n v="-87.891000000000005"/>
    <x v="1"/>
    <n v="43.03886"/>
    <n v="-87.902720000000002"/>
    <n v="35"/>
    <n v="6"/>
    <n v="5.3"/>
    <n v="5"/>
    <n v="210"/>
    <n v="-1"/>
    <d v="2017-04-15T00:00:00"/>
    <d v="2017-04-01T00:00:00"/>
    <d v="2017-04-15T00:00:00"/>
    <s v="Saturday"/>
    <d v="1899-12-30T18:39:27"/>
    <d v="1899-12-30T19:00:00"/>
    <n v="1"/>
    <d v="2017-04-15T00:00:00"/>
    <d v="2017-04-01T00:00:00"/>
    <d v="2017-04-15T00:00:00"/>
    <s v="Saturday"/>
    <d v="1899-12-30T19:14:54"/>
    <d v="1899-12-30T19:00:00"/>
    <s v="One Way"/>
  </r>
  <r>
    <n v="1583084"/>
    <s v="Non-RFID Card Member"/>
    <m/>
    <m/>
    <n v="61072"/>
    <s v="UNITED STATES"/>
    <s v="Single Ride"/>
    <n v="19"/>
    <x v="3"/>
    <n v="43.03519"/>
    <n v="-87.907390000000007"/>
    <x v="16"/>
    <n v="43.052549999999997"/>
    <n v="-87.909329999999997"/>
    <n v="27"/>
    <n v="3"/>
    <n v="4.0999999999999996"/>
    <n v="3.8"/>
    <n v="162"/>
    <n v="-1"/>
    <d v="2017-04-15T00:00:00"/>
    <d v="2017-04-01T00:00:00"/>
    <d v="2017-04-15T00:00:00"/>
    <s v="Saturday"/>
    <d v="1899-12-30T18:50:22"/>
    <d v="1899-12-30T19:00:00"/>
    <n v="1"/>
    <d v="2017-04-15T00:00:00"/>
    <d v="2017-04-01T00:00:00"/>
    <d v="2017-04-15T00:00:00"/>
    <s v="Saturday"/>
    <d v="1899-12-30T19:17:08"/>
    <d v="1899-12-30T19:00:00"/>
    <s v="One Way"/>
  </r>
  <r>
    <n v="1583089"/>
    <s v="Non-RFID Card Member"/>
    <m/>
    <m/>
    <n v="60133"/>
    <s v="UNITED STATES"/>
    <s v="Single Ride"/>
    <n v="338"/>
    <x v="3"/>
    <n v="43.03519"/>
    <n v="-87.907390000000007"/>
    <x v="16"/>
    <n v="43.052549999999997"/>
    <n v="-87.909329999999997"/>
    <n v="26"/>
    <n v="3"/>
    <n v="3.9"/>
    <n v="3.7"/>
    <n v="156"/>
    <n v="-1"/>
    <d v="2017-04-15T00:00:00"/>
    <d v="2017-04-01T00:00:00"/>
    <d v="2017-04-15T00:00:00"/>
    <s v="Saturday"/>
    <d v="1899-12-30T18:51:39"/>
    <d v="1899-12-30T19:00:00"/>
    <n v="1"/>
    <d v="2017-04-15T00:00:00"/>
    <d v="2017-04-01T00:00:00"/>
    <d v="2017-04-15T00:00:00"/>
    <s v="Saturday"/>
    <d v="1899-12-30T19:17:07"/>
    <d v="1899-12-30T19:00:00"/>
    <s v="One Way"/>
  </r>
  <r>
    <n v="1273280"/>
    <s v="Non-RFID Card Member"/>
    <m/>
    <m/>
    <n v="53211"/>
    <s v="UNITED STATES"/>
    <s v="Single Ride"/>
    <n v="11056"/>
    <x v="45"/>
    <n v="43.077359999999999"/>
    <n v="-87.880769999999998"/>
    <x v="20"/>
    <n v="43.077359999999999"/>
    <n v="-87.880769999999998"/>
    <n v="28"/>
    <n v="3"/>
    <n v="4.2"/>
    <n v="4"/>
    <n v="168"/>
    <n v="-1"/>
    <d v="2017-04-15T00:00:00"/>
    <d v="2017-04-01T00:00:00"/>
    <d v="2017-04-15T00:00:00"/>
    <s v="Saturday"/>
    <d v="1899-12-30T18:52:33"/>
    <d v="1899-12-30T19:00:00"/>
    <n v="1"/>
    <d v="2017-04-15T00:00:00"/>
    <d v="2017-04-01T00:00:00"/>
    <d v="2017-04-15T00:00:00"/>
    <s v="Saturday"/>
    <d v="1899-12-30T19:20:05"/>
    <d v="1899-12-30T19:00:00"/>
    <s v="Round Trip"/>
  </r>
  <r>
    <n v="1583107"/>
    <s v="Non-RFID Card Member"/>
    <m/>
    <m/>
    <n v="53221"/>
    <s v="UNITED STATES"/>
    <s v="Single Ride"/>
    <n v="5497"/>
    <x v="11"/>
    <n v="43.04804"/>
    <n v="-87.896720000000002"/>
    <x v="11"/>
    <n v="43.052460000000004"/>
    <n v="-87.891000000000005"/>
    <n v="45"/>
    <n v="6"/>
    <n v="6.8"/>
    <n v="6.4"/>
    <n v="270"/>
    <n v="-1"/>
    <d v="2017-04-15T00:00:00"/>
    <d v="2017-04-01T00:00:00"/>
    <d v="2017-04-15T00:00:00"/>
    <s v="Saturday"/>
    <d v="1899-12-30T18:55:05"/>
    <d v="1899-12-30T19:00:00"/>
    <n v="1"/>
    <d v="2017-04-15T00:00:00"/>
    <d v="2017-04-01T00:00:00"/>
    <d v="2017-04-15T00:00:00"/>
    <s v="Saturday"/>
    <d v="1899-12-30T19:40:47"/>
    <d v="1899-12-30T20:00:00"/>
    <s v="One Way"/>
  </r>
  <r>
    <n v="1583143"/>
    <s v="Non-RFID Card Member"/>
    <m/>
    <m/>
    <n v="53221"/>
    <s v="UNITED STATES"/>
    <s v="Single Ride"/>
    <n v="11148"/>
    <x v="37"/>
    <n v="43.036900000000003"/>
    <n v="-87.89667"/>
    <x v="12"/>
    <n v="43.036900000000003"/>
    <n v="-87.89667"/>
    <n v="57"/>
    <n v="6"/>
    <n v="8.6"/>
    <n v="8.1"/>
    <n v="342"/>
    <n v="-1"/>
    <d v="2017-04-15T00:00:00"/>
    <d v="2017-04-01T00:00:00"/>
    <d v="2017-04-15T00:00:00"/>
    <s v="Saturday"/>
    <d v="1899-12-30T19:05:56"/>
    <d v="1899-12-30T19:00:00"/>
    <n v="1"/>
    <d v="2017-04-15T00:00:00"/>
    <d v="2017-04-01T00:00:00"/>
    <d v="2017-04-15T00:00:00"/>
    <s v="Saturday"/>
    <d v="1899-12-30T20:02:01"/>
    <d v="1899-12-30T20:00:00"/>
    <s v="Round Trip"/>
  </r>
  <r>
    <n v="1583221"/>
    <s v="Non-RFID Card Member"/>
    <m/>
    <m/>
    <n v="53150"/>
    <s v="UNITED STATES"/>
    <s v="Single Ride"/>
    <n v="5487"/>
    <x v="37"/>
    <n v="43.036900000000003"/>
    <n v="-87.89667"/>
    <x v="12"/>
    <n v="43.036900000000003"/>
    <n v="-87.89667"/>
    <n v="71"/>
    <n v="9"/>
    <n v="10.7"/>
    <n v="10.1"/>
    <n v="426"/>
    <n v="-1"/>
    <d v="2017-04-15T00:00:00"/>
    <d v="2017-04-01T00:00:00"/>
    <d v="2017-04-15T00:00:00"/>
    <s v="Saturday"/>
    <d v="1899-12-30T19:26:41"/>
    <d v="1899-12-30T19:00:00"/>
    <n v="1"/>
    <d v="2017-04-15T00:00:00"/>
    <d v="2017-04-01T00:00:00"/>
    <d v="2017-04-15T00:00:00"/>
    <s v="Saturday"/>
    <d v="1899-12-30T20:37:50"/>
    <d v="1899-12-30T21:00:00"/>
    <s v="Round Trip"/>
  </r>
  <r>
    <n v="1583223"/>
    <s v="Non-RFID Card Member"/>
    <m/>
    <m/>
    <n v="53202"/>
    <s v="UNITED STATES"/>
    <s v="Single Ride"/>
    <n v="274"/>
    <x v="12"/>
    <n v="43.052460000000004"/>
    <n v="-87.891000000000005"/>
    <x v="11"/>
    <n v="43.052460000000004"/>
    <n v="-87.891000000000005"/>
    <n v="109"/>
    <n v="12"/>
    <n v="16.399999999999999"/>
    <n v="15.5"/>
    <n v="654"/>
    <n v="-1"/>
    <d v="2017-04-15T00:00:00"/>
    <d v="2017-04-01T00:00:00"/>
    <d v="2017-04-15T00:00:00"/>
    <s v="Saturday"/>
    <d v="1899-12-30T19:28:08"/>
    <d v="1899-12-30T19:00:00"/>
    <n v="1"/>
    <d v="2017-04-15T00:00:00"/>
    <d v="2017-04-01T00:00:00"/>
    <d v="2017-04-15T00:00:00"/>
    <s v="Saturday"/>
    <d v="1899-12-30T21:17:39"/>
    <d v="1899-12-30T21:00:00"/>
    <s v="Round Trip"/>
  </r>
  <r>
    <n v="1583226"/>
    <s v="Non-RFID Card Member"/>
    <m/>
    <m/>
    <n v="10065"/>
    <s v="UNITED STATES"/>
    <s v="Single Ride"/>
    <n v="5481"/>
    <x v="39"/>
    <n v="43.020020000000002"/>
    <n v="-87.912540000000007"/>
    <x v="35"/>
    <n v="43.066893999999998"/>
    <n v="-87.877936000000005"/>
    <n v="48"/>
    <n v="6"/>
    <n v="7.2"/>
    <n v="6.8"/>
    <n v="288"/>
    <n v="-1"/>
    <d v="2017-04-15T00:00:00"/>
    <d v="2017-04-01T00:00:00"/>
    <d v="2017-04-15T00:00:00"/>
    <s v="Saturday"/>
    <d v="1899-12-30T19:30:10"/>
    <d v="1899-12-30T20:00:00"/>
    <n v="1"/>
    <d v="2017-04-15T00:00:00"/>
    <d v="2017-04-01T00:00:00"/>
    <d v="2017-04-15T00:00:00"/>
    <s v="Saturday"/>
    <d v="1899-12-30T20:18:44"/>
    <d v="1899-12-30T20:00:00"/>
    <s v="One Way"/>
  </r>
  <r>
    <n v="1583225"/>
    <s v="Non-RFID Card Member"/>
    <m/>
    <m/>
    <n v="53225"/>
    <s v="UNITED STATES"/>
    <s v="Single Ride"/>
    <n v="5480"/>
    <x v="55"/>
    <n v="43.052630000000001"/>
    <n v="-88.016319999999993"/>
    <x v="56"/>
    <n v="43.052630000000001"/>
    <n v="-88.016319999999993"/>
    <n v="27"/>
    <n v="3"/>
    <n v="4.0999999999999996"/>
    <n v="3.8"/>
    <n v="162"/>
    <n v="-1"/>
    <d v="2017-04-15T00:00:00"/>
    <d v="2017-04-01T00:00:00"/>
    <d v="2017-04-15T00:00:00"/>
    <s v="Saturday"/>
    <d v="1899-12-30T19:31:04"/>
    <d v="1899-12-30T20:00:00"/>
    <n v="1"/>
    <d v="2017-04-15T00:00:00"/>
    <d v="2017-04-01T00:00:00"/>
    <d v="2017-04-15T00:00:00"/>
    <s v="Saturday"/>
    <d v="1899-12-30T19:58:11"/>
    <d v="1899-12-30T20:00:00"/>
    <s v="Round Trip"/>
  </r>
  <r>
    <n v="1583281"/>
    <s v="Non-RFID Card Member"/>
    <m/>
    <m/>
    <n v="53222"/>
    <s v="UNITED STATES"/>
    <s v="Single Ride"/>
    <n v="156"/>
    <x v="8"/>
    <n v="43.038580000000003"/>
    <n v="-87.90934"/>
    <x v="44"/>
    <n v="43.026470000000003"/>
    <n v="-87.918040000000005"/>
    <n v="24"/>
    <n v="3"/>
    <n v="3.6"/>
    <n v="3.4"/>
    <n v="144"/>
    <n v="-1"/>
    <d v="2017-04-15T00:00:00"/>
    <d v="2017-04-01T00:00:00"/>
    <d v="2017-04-15T00:00:00"/>
    <s v="Saturday"/>
    <d v="1899-12-30T19:52:26"/>
    <d v="1899-12-30T20:00:00"/>
    <n v="1"/>
    <d v="2017-04-15T00:00:00"/>
    <d v="2017-04-01T00:00:00"/>
    <d v="2017-04-15T00:00:00"/>
    <s v="Saturday"/>
    <d v="1899-12-30T20:16:15"/>
    <d v="1899-12-30T20:00:00"/>
    <s v="One Way"/>
  </r>
  <r>
    <n v="1583299"/>
    <s v="Non-RFID Card Member"/>
    <m/>
    <m/>
    <n v="53212"/>
    <s v="UNITED STATES"/>
    <s v="Single Ride"/>
    <n v="34"/>
    <x v="14"/>
    <n v="43.05536"/>
    <n v="-87.90504"/>
    <x v="14"/>
    <n v="43.05536"/>
    <n v="-87.90504"/>
    <n v="26"/>
    <n v="3"/>
    <n v="3.9"/>
    <n v="3.7"/>
    <n v="156"/>
    <n v="-1"/>
    <d v="2017-04-15T00:00:00"/>
    <d v="2017-04-01T00:00:00"/>
    <d v="2017-04-15T00:00:00"/>
    <s v="Saturday"/>
    <d v="1899-12-30T20:01:59"/>
    <d v="1899-12-30T20:00:00"/>
    <n v="1"/>
    <d v="2017-04-15T00:00:00"/>
    <d v="2017-04-01T00:00:00"/>
    <d v="2017-04-15T00:00:00"/>
    <s v="Saturday"/>
    <d v="1899-12-30T20:27:47"/>
    <d v="1899-12-30T20:00:00"/>
    <s v="Round Trip"/>
  </r>
  <r>
    <n v="1583302"/>
    <s v="Non-RFID Card Member"/>
    <m/>
    <m/>
    <n v="53210"/>
    <s v="UNITED STATES"/>
    <s v="Single Ride"/>
    <n v="143"/>
    <x v="25"/>
    <n v="43.058010000000003"/>
    <n v="-87.877300000000005"/>
    <x v="22"/>
    <n v="43.058010000000003"/>
    <n v="-87.877300000000005"/>
    <n v="28"/>
    <n v="3"/>
    <n v="4.2"/>
    <n v="4"/>
    <n v="168"/>
    <n v="-1"/>
    <d v="2017-04-15T00:00:00"/>
    <d v="2017-04-01T00:00:00"/>
    <d v="2017-04-15T00:00:00"/>
    <s v="Saturday"/>
    <d v="1899-12-30T20:03:31"/>
    <d v="1899-12-30T20:00:00"/>
    <n v="1"/>
    <d v="2017-04-15T00:00:00"/>
    <d v="2017-04-01T00:00:00"/>
    <d v="2017-04-15T00:00:00"/>
    <s v="Saturday"/>
    <d v="1899-12-30T20:31:53"/>
    <d v="1899-12-30T21:00:00"/>
    <s v="Round Trip"/>
  </r>
  <r>
    <n v="1583412"/>
    <s v="Non-RFID Card Member"/>
    <m/>
    <m/>
    <n v="53211"/>
    <s v="UNITED STATES"/>
    <s v="Single Ride"/>
    <n v="5426"/>
    <x v="22"/>
    <n v="43.066893999999998"/>
    <n v="-87.877936000000005"/>
    <x v="26"/>
    <n v="43.053040000000003"/>
    <n v="-87.897660000000002"/>
    <n v="98"/>
    <n v="12"/>
    <n v="14.7"/>
    <n v="14"/>
    <n v="588"/>
    <n v="-1"/>
    <d v="2017-04-15T00:00:00"/>
    <d v="2017-04-01T00:00:00"/>
    <d v="2017-04-15T00:00:00"/>
    <s v="Saturday"/>
    <d v="1899-12-30T20:56:00"/>
    <d v="1899-12-30T21:00:00"/>
    <n v="1"/>
    <d v="2017-04-15T00:00:00"/>
    <d v="2017-04-01T00:00:00"/>
    <d v="2017-04-15T00:00:00"/>
    <s v="Saturday"/>
    <d v="1899-12-30T22:34:52"/>
    <d v="1899-12-30T23:00:00"/>
    <s v="One Way"/>
  </r>
  <r>
    <n v="1583432"/>
    <s v="Non-RFID Card Member"/>
    <m/>
    <m/>
    <n v="41423"/>
    <s v="UNITED STATES"/>
    <s v="Single Ride"/>
    <n v="152"/>
    <x v="6"/>
    <n v="43.038719999999998"/>
    <n v="-87.905339999999995"/>
    <x v="36"/>
    <n v="43.038719999999998"/>
    <n v="-87.905339999999995"/>
    <n v="54"/>
    <n v="6"/>
    <n v="8.1"/>
    <n v="7.7"/>
    <n v="324"/>
    <n v="-1"/>
    <d v="2017-04-15T00:00:00"/>
    <d v="2017-04-01T00:00:00"/>
    <d v="2017-04-15T00:00:00"/>
    <s v="Saturday"/>
    <d v="1899-12-30T21:13:13"/>
    <d v="1899-12-30T21:00:00"/>
    <n v="1"/>
    <d v="2017-04-15T00:00:00"/>
    <d v="2017-04-01T00:00:00"/>
    <d v="2017-04-15T00:00:00"/>
    <s v="Saturday"/>
    <d v="1899-12-30T22:07:01"/>
    <d v="1899-12-30T22:00:00"/>
    <s v="Round Trip"/>
  </r>
  <r>
    <n v="1583540"/>
    <s v="Non-RFID Card Member"/>
    <m/>
    <m/>
    <n v="53202"/>
    <s v="UNITED STATES"/>
    <s v="Single Ride"/>
    <n v="5584"/>
    <x v="41"/>
    <n v="43.031480000000002"/>
    <n v="-87.908169999999998"/>
    <x v="36"/>
    <n v="43.038719999999998"/>
    <n v="-87.905339999999995"/>
    <n v="13"/>
    <n v="3"/>
    <n v="2"/>
    <n v="1.9"/>
    <n v="78"/>
    <n v="-1"/>
    <d v="2017-04-15T00:00:00"/>
    <d v="2017-04-01T00:00:00"/>
    <d v="2017-04-15T00:00:00"/>
    <s v="Saturday"/>
    <d v="1899-12-30T22:10:45"/>
    <d v="1899-12-30T22:00:00"/>
    <n v="1"/>
    <d v="2017-04-15T00:00:00"/>
    <d v="2017-04-01T00:00:00"/>
    <d v="2017-04-15T00:00:00"/>
    <s v="Saturday"/>
    <d v="1899-12-30T22:23:17"/>
    <d v="1899-12-30T22:00:00"/>
    <s v="One Way"/>
  </r>
  <r>
    <n v="1583897"/>
    <s v="Non-RFID Card Member"/>
    <m/>
    <m/>
    <n v="60618"/>
    <s v="UNITED STATES"/>
    <s v="Single Ride"/>
    <n v="11079"/>
    <x v="38"/>
    <n v="43.058619999999998"/>
    <n v="-87.885319999999993"/>
    <x v="1"/>
    <n v="43.03886"/>
    <n v="-87.902720000000002"/>
    <n v="21"/>
    <n v="3"/>
    <n v="3.2"/>
    <n v="3"/>
    <n v="126"/>
    <n v="-1"/>
    <d v="2017-04-16T00:00:00"/>
    <d v="2017-04-01T00:00:00"/>
    <d v="2017-04-16T00:00:00"/>
    <s v="Sunday"/>
    <d v="1899-12-30T10:19:22"/>
    <d v="1899-12-30T10:00:00"/>
    <n v="1"/>
    <d v="2017-04-16T00:00:00"/>
    <d v="2017-04-01T00:00:00"/>
    <d v="2017-04-16T00:00:00"/>
    <s v="Sunday"/>
    <d v="1899-12-30T10:40:50"/>
    <d v="1899-12-30T11:00:00"/>
    <s v="One Way"/>
  </r>
  <r>
    <n v="1583943"/>
    <s v="Non-RFID Card Member"/>
    <m/>
    <m/>
    <n v="53208"/>
    <s v="UNITED STATES"/>
    <s v="Single Ride"/>
    <n v="11113"/>
    <x v="18"/>
    <n v="43.048609999999996"/>
    <n v="-88.008480000000006"/>
    <x v="32"/>
    <n v="43.048609999999996"/>
    <n v="-88.008480000000006"/>
    <n v="38"/>
    <n v="6"/>
    <n v="5.7"/>
    <n v="5.4"/>
    <n v="228"/>
    <n v="-1"/>
    <d v="2017-04-16T00:00:00"/>
    <d v="2017-04-01T00:00:00"/>
    <d v="2017-04-16T00:00:00"/>
    <s v="Sunday"/>
    <d v="1899-12-30T10:43:13"/>
    <d v="1899-12-30T11:00:00"/>
    <n v="1"/>
    <d v="2017-04-16T00:00:00"/>
    <d v="2017-04-01T00:00:00"/>
    <d v="2017-04-16T00:00:00"/>
    <s v="Sunday"/>
    <d v="1899-12-30T11:21:30"/>
    <d v="1899-12-30T11:00:00"/>
    <s v="Round Trip"/>
  </r>
  <r>
    <n v="1584009"/>
    <s v="Non-RFID Card Member"/>
    <m/>
    <m/>
    <n v="10463"/>
    <s v="UNITED STATES"/>
    <s v="Single Ride"/>
    <n v="5554"/>
    <x v="33"/>
    <n v="43.004728999999998"/>
    <n v="-87.905463999999995"/>
    <x v="30"/>
    <n v="43.004728999999998"/>
    <n v="-87.905463999999995"/>
    <n v="75"/>
    <n v="9"/>
    <n v="11.3"/>
    <n v="10.7"/>
    <n v="450"/>
    <n v="-1"/>
    <d v="2017-04-16T00:00:00"/>
    <d v="2017-04-01T00:00:00"/>
    <d v="2017-04-16T00:00:00"/>
    <s v="Sunday"/>
    <d v="1899-12-30T11:15:17"/>
    <d v="1899-12-30T11:00:00"/>
    <n v="1"/>
    <d v="2017-04-16T00:00:00"/>
    <d v="2017-04-01T00:00:00"/>
    <d v="2017-04-16T00:00:00"/>
    <s v="Sunday"/>
    <d v="1899-12-30T12:30:15"/>
    <d v="1899-12-30T13:00:00"/>
    <s v="Round Trip"/>
  </r>
  <r>
    <n v="1580597"/>
    <s v="Non-RFID Card Member"/>
    <m/>
    <m/>
    <n v="60654"/>
    <s v="UNITED STATES"/>
    <s v="Single Ride"/>
    <n v="199"/>
    <x v="38"/>
    <n v="43.058619999999998"/>
    <n v="-87.885319999999993"/>
    <x v="10"/>
    <n v="43.058619999999998"/>
    <n v="-87.885319999999993"/>
    <n v="103"/>
    <n v="12"/>
    <n v="15.5"/>
    <n v="14.7"/>
    <n v="618"/>
    <n v="-1"/>
    <d v="2017-04-16T00:00:00"/>
    <d v="2017-04-01T00:00:00"/>
    <d v="2017-04-16T00:00:00"/>
    <s v="Sunday"/>
    <d v="1899-12-30T11:16:32"/>
    <d v="1899-12-30T11:00:00"/>
    <n v="1"/>
    <d v="2017-04-16T00:00:00"/>
    <d v="2017-04-01T00:00:00"/>
    <d v="2017-04-16T00:00:00"/>
    <s v="Sunday"/>
    <d v="1899-12-30T12:59:06"/>
    <d v="1899-12-30T13:00:00"/>
    <s v="Round Trip"/>
  </r>
  <r>
    <n v="1584028"/>
    <s v="Non-RFID Card Member"/>
    <m/>
    <m/>
    <n v="53213"/>
    <s v="UNITED STATES"/>
    <s v="Single Ride"/>
    <n v="5560"/>
    <x v="48"/>
    <n v="43.060155999999999"/>
    <n v="-87.881258000000003"/>
    <x v="48"/>
    <n v="43.060155999999999"/>
    <n v="-87.881258000000003"/>
    <n v="54"/>
    <n v="6"/>
    <n v="8.1"/>
    <n v="7.7"/>
    <n v="324"/>
    <n v="-1"/>
    <d v="2017-04-16T00:00:00"/>
    <d v="2017-04-01T00:00:00"/>
    <d v="2017-04-16T00:00:00"/>
    <s v="Sunday"/>
    <d v="1899-12-30T11:28:20"/>
    <d v="1899-12-30T11:00:00"/>
    <n v="1"/>
    <d v="2017-04-16T00:00:00"/>
    <d v="2017-04-01T00:00:00"/>
    <d v="2017-04-16T00:00:00"/>
    <s v="Sunday"/>
    <d v="1899-12-30T12:22:47"/>
    <d v="1899-12-30T12:00:00"/>
    <s v="Round Trip"/>
  </r>
  <r>
    <n v="1408228"/>
    <s v="Non-RFID Card Member"/>
    <m/>
    <m/>
    <n v="53202"/>
    <s v="UNITED STATES"/>
    <s v="Single Ride"/>
    <n v="5497"/>
    <x v="12"/>
    <n v="43.052460000000004"/>
    <n v="-87.891000000000005"/>
    <x v="14"/>
    <n v="43.05536"/>
    <n v="-87.90504"/>
    <n v="38"/>
    <n v="6"/>
    <n v="5.7"/>
    <n v="5.4"/>
    <n v="228"/>
    <n v="-1"/>
    <d v="2017-04-16T00:00:00"/>
    <d v="2017-04-01T00:00:00"/>
    <d v="2017-04-16T00:00:00"/>
    <s v="Sunday"/>
    <d v="1899-12-30T11:44:44"/>
    <d v="1899-12-30T12:00:00"/>
    <n v="1"/>
    <d v="2017-04-16T00:00:00"/>
    <d v="2017-04-01T00:00:00"/>
    <d v="2017-04-16T00:00:00"/>
    <s v="Sunday"/>
    <d v="1899-12-30T12:22:06"/>
    <d v="1899-12-30T12:00:00"/>
    <s v="One Way"/>
  </r>
  <r>
    <n v="1584321"/>
    <s v="Non-RFID Card Member"/>
    <m/>
    <m/>
    <n v="10025"/>
    <s v="UNITED STATES"/>
    <s v="Single Ride"/>
    <n v="11118"/>
    <x v="45"/>
    <n v="43.077359999999999"/>
    <n v="-87.880769999999998"/>
    <x v="20"/>
    <n v="43.077359999999999"/>
    <n v="-87.880769999999998"/>
    <n v="98"/>
    <n v="12"/>
    <n v="14.7"/>
    <n v="14"/>
    <n v="588"/>
    <n v="-1"/>
    <d v="2017-04-16T00:00:00"/>
    <d v="2017-04-01T00:00:00"/>
    <d v="2017-04-16T00:00:00"/>
    <s v="Sunday"/>
    <d v="1899-12-30T12:54:29"/>
    <d v="1899-12-30T13:00:00"/>
    <n v="1"/>
    <d v="2017-04-16T00:00:00"/>
    <d v="2017-04-01T00:00:00"/>
    <d v="2017-04-16T00:00:00"/>
    <s v="Sunday"/>
    <d v="1899-12-30T14:32:54"/>
    <d v="1899-12-30T15:00:00"/>
    <s v="Round Trip"/>
  </r>
  <r>
    <n v="1584356"/>
    <s v="Non-RFID Card Member"/>
    <m/>
    <m/>
    <n v="53215"/>
    <s v="UNITED STATES"/>
    <s v="Single Ride"/>
    <n v="136"/>
    <x v="33"/>
    <n v="43.004728999999998"/>
    <n v="-87.905463999999995"/>
    <x v="30"/>
    <n v="43.004728999999998"/>
    <n v="-87.905463999999995"/>
    <n v="85"/>
    <n v="9"/>
    <n v="12.8"/>
    <n v="12.1"/>
    <n v="510"/>
    <n v="-1"/>
    <d v="2017-04-16T00:00:00"/>
    <d v="2017-04-01T00:00:00"/>
    <d v="2017-04-16T00:00:00"/>
    <s v="Sunday"/>
    <d v="1899-12-30T13:01:25"/>
    <d v="1899-12-30T13:00:00"/>
    <n v="1"/>
    <d v="2017-04-16T00:00:00"/>
    <d v="2017-04-01T00:00:00"/>
    <d v="2017-04-16T00:00:00"/>
    <s v="Sunday"/>
    <d v="1899-12-30T14:26:08"/>
    <d v="1899-12-30T14:00:00"/>
    <s v="Round Trip"/>
  </r>
  <r>
    <n v="1584391"/>
    <s v="Non-RFID Card Member"/>
    <m/>
    <m/>
    <n v="53213"/>
    <s v="UNITED STATES"/>
    <s v="Single Ride"/>
    <n v="5429"/>
    <x v="25"/>
    <n v="43.058010000000003"/>
    <n v="-87.877300000000005"/>
    <x v="22"/>
    <n v="43.058010000000003"/>
    <n v="-87.877300000000005"/>
    <n v="43"/>
    <n v="6"/>
    <n v="6.5"/>
    <n v="6.1"/>
    <n v="258"/>
    <n v="-1"/>
    <d v="2017-04-16T00:00:00"/>
    <d v="2017-04-01T00:00:00"/>
    <d v="2017-04-16T00:00:00"/>
    <s v="Sunday"/>
    <d v="1899-12-30T13:14:31"/>
    <d v="1899-12-30T13:00:00"/>
    <n v="1"/>
    <d v="2017-04-16T00:00:00"/>
    <d v="2017-04-01T00:00:00"/>
    <d v="2017-04-16T00:00:00"/>
    <s v="Sunday"/>
    <d v="1899-12-30T13:57:31"/>
    <d v="1899-12-30T14:00:00"/>
    <s v="Round Trip"/>
  </r>
  <r>
    <n v="1584433"/>
    <s v="Non-RFID Card Member"/>
    <m/>
    <m/>
    <n v="60404"/>
    <s v="UNITED STATES"/>
    <s v="Single Ride"/>
    <n v="5433"/>
    <x v="25"/>
    <n v="43.058010000000003"/>
    <n v="-87.877300000000005"/>
    <x v="22"/>
    <n v="43.058010000000003"/>
    <n v="-87.877300000000005"/>
    <n v="59"/>
    <n v="6"/>
    <n v="8.9"/>
    <n v="8.4"/>
    <n v="354"/>
    <n v="-1"/>
    <d v="2017-04-16T00:00:00"/>
    <d v="2017-04-01T00:00:00"/>
    <d v="2017-04-16T00:00:00"/>
    <s v="Sunday"/>
    <d v="1899-12-30T13:30:39"/>
    <d v="1899-12-30T14:00:00"/>
    <n v="1"/>
    <d v="2017-04-16T00:00:00"/>
    <d v="2017-04-01T00:00:00"/>
    <d v="2017-04-16T00:00:00"/>
    <s v="Sunday"/>
    <d v="1899-12-30T14:29:29"/>
    <d v="1899-12-30T14:00:00"/>
    <s v="Round Trip"/>
  </r>
  <r>
    <n v="1584547"/>
    <s v="Non-RFID Card Member"/>
    <m/>
    <m/>
    <n v="26452"/>
    <s v="UNITED STATES"/>
    <s v="Single Ride"/>
    <n v="5473"/>
    <x v="5"/>
    <n v="43.031320000000001"/>
    <n v="-87.904259999999994"/>
    <x v="26"/>
    <n v="43.053040000000003"/>
    <n v="-87.897660000000002"/>
    <n v="48"/>
    <n v="6"/>
    <n v="7.2"/>
    <n v="6.8"/>
    <n v="288"/>
    <n v="-1"/>
    <d v="2017-04-16T00:00:00"/>
    <d v="2017-04-01T00:00:00"/>
    <d v="2017-04-16T00:00:00"/>
    <s v="Sunday"/>
    <d v="1899-12-30T14:02:57"/>
    <d v="1899-12-30T14:00:00"/>
    <n v="1"/>
    <d v="2017-04-16T00:00:00"/>
    <d v="2017-04-01T00:00:00"/>
    <d v="2017-04-16T00:00:00"/>
    <s v="Sunday"/>
    <d v="1899-12-30T14:50:59"/>
    <d v="1899-12-30T15:00:00"/>
    <s v="One Way"/>
  </r>
  <r>
    <n v="1584574"/>
    <s v="Non-RFID Card Member"/>
    <m/>
    <m/>
    <n v="53222"/>
    <s v="UNITED STATES"/>
    <s v="Single Ride"/>
    <n v="114"/>
    <x v="42"/>
    <n v="43.060079999999999"/>
    <n v="-88.027349999999998"/>
    <x v="54"/>
    <n v="43.060079999999999"/>
    <n v="-88.027349999999998"/>
    <n v="79"/>
    <n v="9"/>
    <n v="11.9"/>
    <n v="11.3"/>
    <n v="474"/>
    <n v="-1"/>
    <d v="2017-04-16T00:00:00"/>
    <d v="2017-04-01T00:00:00"/>
    <d v="2017-04-16T00:00:00"/>
    <s v="Sunday"/>
    <d v="1899-12-30T14:11:03"/>
    <d v="1899-12-30T14:00:00"/>
    <n v="1"/>
    <d v="2017-04-16T00:00:00"/>
    <d v="2017-04-01T00:00:00"/>
    <d v="2017-04-16T00:00:00"/>
    <s v="Sunday"/>
    <d v="1899-12-30T15:30:04"/>
    <d v="1899-12-30T16:00:00"/>
    <s v="Round Trip"/>
  </r>
  <r>
    <n v="1584789"/>
    <s v="Non-RFID Card Member"/>
    <m/>
    <m/>
    <n v="53217"/>
    <s v="UNITED STATES"/>
    <s v="Single Ride"/>
    <n v="5440"/>
    <x v="38"/>
    <n v="43.058619999999998"/>
    <n v="-87.885319999999993"/>
    <x v="10"/>
    <n v="43.058619999999998"/>
    <n v="-87.885319999999993"/>
    <n v="29"/>
    <n v="3"/>
    <n v="4.4000000000000004"/>
    <n v="4.0999999999999996"/>
    <n v="174"/>
    <n v="-1"/>
    <d v="2017-04-16T00:00:00"/>
    <d v="2017-04-01T00:00:00"/>
    <d v="2017-04-16T00:00:00"/>
    <s v="Sunday"/>
    <d v="1899-12-30T15:03:24"/>
    <d v="1899-12-30T15:00:00"/>
    <n v="1"/>
    <d v="2017-04-16T00:00:00"/>
    <d v="2017-04-01T00:00:00"/>
    <d v="2017-04-16T00:00:00"/>
    <s v="Sunday"/>
    <d v="1899-12-30T15:32:58"/>
    <d v="1899-12-30T16:00:00"/>
    <s v="Round Trip"/>
  </r>
  <r>
    <n v="1584844"/>
    <s v="Non-RFID Card Member"/>
    <m/>
    <m/>
    <n v="53202"/>
    <s v="UNITED STATES"/>
    <s v="Single Ride"/>
    <n v="11074"/>
    <x v="30"/>
    <n v="43.045712999999999"/>
    <n v="-87.899756999999994"/>
    <x v="38"/>
    <n v="43.069021999999997"/>
    <n v="-87.887940999999998"/>
    <n v="108"/>
    <n v="12"/>
    <n v="16.2"/>
    <n v="15.4"/>
    <n v="648"/>
    <n v="-1"/>
    <d v="2017-04-16T00:00:00"/>
    <d v="2017-04-01T00:00:00"/>
    <d v="2017-04-16T00:00:00"/>
    <s v="Sunday"/>
    <d v="1899-12-30T15:15:53"/>
    <d v="1899-12-30T15:00:00"/>
    <n v="1"/>
    <d v="2017-04-16T00:00:00"/>
    <d v="2017-04-01T00:00:00"/>
    <d v="2017-04-16T00:00:00"/>
    <s v="Sunday"/>
    <d v="1899-12-30T17:03:10"/>
    <d v="1899-12-30T17:00:00"/>
    <s v="One Way"/>
  </r>
  <r>
    <n v="1584715"/>
    <s v="Non-RFID Card Member"/>
    <m/>
    <m/>
    <n v="53216"/>
    <s v="UNITED STATES"/>
    <s v="Single Ride"/>
    <n v="255"/>
    <x v="25"/>
    <n v="43.058010000000003"/>
    <n v="-87.877300000000005"/>
    <x v="22"/>
    <n v="43.058010000000003"/>
    <n v="-87.877300000000005"/>
    <n v="0"/>
    <n v="0"/>
    <n v="0"/>
    <n v="0"/>
    <n v="0"/>
    <n v="-1"/>
    <d v="2017-04-16T00:00:00"/>
    <d v="2017-04-01T00:00:00"/>
    <d v="2017-04-16T00:00:00"/>
    <s v="Sunday"/>
    <d v="1899-12-30T16:01:16"/>
    <d v="1899-12-30T16:00:00"/>
    <n v="1"/>
    <d v="2017-04-16T00:00:00"/>
    <d v="2017-04-01T00:00:00"/>
    <d v="2017-04-16T00:00:00"/>
    <s v="Sunday"/>
    <d v="1899-12-30T16:01:56"/>
    <d v="1899-12-30T16:00:00"/>
    <s v="Round Trip"/>
  </r>
  <r>
    <n v="1561800"/>
    <s v="Non-RFID Card Member"/>
    <m/>
    <m/>
    <n v="53217"/>
    <s v="UNITED STATES"/>
    <s v="Single Ride"/>
    <n v="46"/>
    <x v="27"/>
    <n v="43.074890000000003"/>
    <n v="-87.882810000000006"/>
    <x v="25"/>
    <n v="43.074890000000003"/>
    <n v="-87.882810000000006"/>
    <n v="104"/>
    <n v="12"/>
    <n v="15.6"/>
    <n v="14.8"/>
    <n v="624"/>
    <n v="-1"/>
    <d v="2017-04-16T00:00:00"/>
    <d v="2017-04-01T00:00:00"/>
    <d v="2017-04-16T00:00:00"/>
    <s v="Sunday"/>
    <d v="1899-12-30T16:12:58"/>
    <d v="1899-12-30T16:00:00"/>
    <n v="1"/>
    <d v="2017-04-16T00:00:00"/>
    <d v="2017-04-01T00:00:00"/>
    <d v="2017-04-16T00:00:00"/>
    <s v="Sunday"/>
    <d v="1899-12-30T17:56:59"/>
    <d v="1899-12-30T18:00:00"/>
    <s v="Round Trip"/>
  </r>
  <r>
    <n v="1584770"/>
    <s v="Non-RFID Card Member"/>
    <m/>
    <m/>
    <n v="92118"/>
    <s v="UNITED STATES"/>
    <s v="Single Ride"/>
    <n v="5556"/>
    <x v="3"/>
    <n v="43.03519"/>
    <n v="-87.907390000000007"/>
    <x v="31"/>
    <n v="43.040154000000001"/>
    <n v="-87.932113000000001"/>
    <n v="14"/>
    <n v="3"/>
    <n v="2.1"/>
    <n v="2"/>
    <n v="84"/>
    <n v="-1"/>
    <d v="2017-04-16T00:00:00"/>
    <d v="2017-04-01T00:00:00"/>
    <d v="2017-04-16T00:00:00"/>
    <s v="Sunday"/>
    <d v="1899-12-30T16:31:09"/>
    <d v="1899-12-30T17:00:00"/>
    <n v="1"/>
    <d v="2017-04-16T00:00:00"/>
    <d v="2017-04-01T00:00:00"/>
    <d v="2017-04-16T00:00:00"/>
    <s v="Sunday"/>
    <d v="1899-12-30T16:45:12"/>
    <d v="1899-12-30T17:00:00"/>
    <s v="One Way"/>
  </r>
  <r>
    <n v="1174784"/>
    <s v="Non-RFID Card Member"/>
    <m/>
    <m/>
    <n v="14086"/>
    <s v="UNITED STATES"/>
    <s v="Single Ride"/>
    <n v="5532"/>
    <x v="24"/>
    <n v="43.040154000000001"/>
    <n v="-87.932113000000001"/>
    <x v="31"/>
    <n v="43.040154000000001"/>
    <n v="-87.932113000000001"/>
    <n v="61"/>
    <n v="6"/>
    <n v="9.1999999999999993"/>
    <n v="8.6999999999999993"/>
    <n v="366"/>
    <n v="-1"/>
    <d v="2017-04-16T00:00:00"/>
    <d v="2017-04-01T00:00:00"/>
    <d v="2017-04-16T00:00:00"/>
    <s v="Sunday"/>
    <d v="1899-12-30T16:42:33"/>
    <d v="1899-12-30T17:00:00"/>
    <n v="1"/>
    <d v="2017-04-16T00:00:00"/>
    <d v="2017-04-01T00:00:00"/>
    <d v="2017-04-16T00:00:00"/>
    <s v="Sunday"/>
    <d v="1899-12-30T17:43:59"/>
    <d v="1899-12-30T18:00:00"/>
    <s v="Round Trip"/>
  </r>
  <r>
    <n v="1585188"/>
    <s v="Non-RFID Card Member"/>
    <m/>
    <m/>
    <n v="28451"/>
    <s v="UNITED STATES"/>
    <s v="Single Ride"/>
    <n v="5444"/>
    <x v="3"/>
    <n v="43.03519"/>
    <n v="-87.907390000000007"/>
    <x v="10"/>
    <n v="43.058619999999998"/>
    <n v="-87.885319999999993"/>
    <n v="22"/>
    <n v="3"/>
    <n v="3.3"/>
    <n v="3.1"/>
    <n v="132"/>
    <n v="-1"/>
    <d v="2017-04-16T00:00:00"/>
    <d v="2017-04-01T00:00:00"/>
    <d v="2017-04-16T00:00:00"/>
    <s v="Sunday"/>
    <d v="1899-12-30T16:42:43"/>
    <d v="1899-12-30T17:00:00"/>
    <n v="1"/>
    <d v="2017-04-16T00:00:00"/>
    <d v="2017-04-01T00:00:00"/>
    <d v="2017-04-16T00:00:00"/>
    <s v="Sunday"/>
    <d v="1899-12-30T17:04:53"/>
    <d v="1899-12-30T17:00:00"/>
    <s v="One Way"/>
  </r>
  <r>
    <n v="1583533"/>
    <s v="Non-RFID Card Member"/>
    <m/>
    <m/>
    <n v="53012"/>
    <s v="UNITED STATES"/>
    <s v="Single Ride"/>
    <n v="103"/>
    <x v="53"/>
    <n v="43.074655999999997"/>
    <n v="-87.889011999999994"/>
    <x v="55"/>
    <n v="43.074655999999997"/>
    <n v="-87.889011999999994"/>
    <n v="133"/>
    <n v="15"/>
    <n v="18"/>
    <n v="17.100000000000001"/>
    <n v="720"/>
    <n v="-1"/>
    <d v="2017-04-16T00:00:00"/>
    <d v="2017-04-01T00:00:00"/>
    <d v="2017-04-16T00:00:00"/>
    <s v="Sunday"/>
    <d v="1899-12-30T16:53:58"/>
    <d v="1899-12-30T17:00:00"/>
    <n v="1"/>
    <d v="2017-04-16T00:00:00"/>
    <d v="2017-04-01T00:00:00"/>
    <d v="2017-04-16T00:00:00"/>
    <s v="Sunday"/>
    <d v="1899-12-30T19:06:34"/>
    <d v="1899-12-30T19:00:00"/>
    <s v="Round Trip"/>
  </r>
  <r>
    <n v="1585266"/>
    <s v="Non-RFID Card Member"/>
    <m/>
    <m/>
    <n v="53220"/>
    <s v="UNITED STATES"/>
    <s v="Single Ride"/>
    <n v="22"/>
    <x v="2"/>
    <n v="43.03886"/>
    <n v="-87.902720000000002"/>
    <x v="1"/>
    <n v="43.03886"/>
    <n v="-87.902720000000002"/>
    <n v="56"/>
    <n v="6"/>
    <n v="8.4"/>
    <n v="8"/>
    <n v="336"/>
    <n v="-1"/>
    <d v="2017-04-16T00:00:00"/>
    <d v="2017-04-01T00:00:00"/>
    <d v="2017-04-16T00:00:00"/>
    <s v="Sunday"/>
    <d v="1899-12-30T17:06:32"/>
    <d v="1899-12-30T17:00:00"/>
    <n v="1"/>
    <d v="2017-04-16T00:00:00"/>
    <d v="2017-04-01T00:00:00"/>
    <d v="2017-04-16T00:00:00"/>
    <s v="Sunday"/>
    <d v="1899-12-30T18:02:44"/>
    <d v="1899-12-30T18:00:00"/>
    <s v="Round Trip"/>
  </r>
  <r>
    <n v="1585586"/>
    <s v="Non-RFID Card Member"/>
    <m/>
    <m/>
    <n v="53219"/>
    <s v="UNITED STATES"/>
    <s v="Single Ride"/>
    <n v="5428"/>
    <x v="50"/>
    <n v="43.026229999999998"/>
    <n v="-87.912809999999993"/>
    <x v="2"/>
    <n v="43.048200000000001"/>
    <n v="-87.900859999999994"/>
    <n v="40"/>
    <n v="6"/>
    <n v="6"/>
    <n v="5.7"/>
    <n v="240"/>
    <n v="-1"/>
    <d v="2017-04-16T00:00:00"/>
    <d v="2017-04-01T00:00:00"/>
    <d v="2017-04-16T00:00:00"/>
    <s v="Sunday"/>
    <d v="1899-12-30T18:20:43"/>
    <d v="1899-12-30T18:00:00"/>
    <n v="1"/>
    <d v="2017-04-16T00:00:00"/>
    <d v="2017-04-01T00:00:00"/>
    <d v="2017-04-16T00:00:00"/>
    <s v="Sunday"/>
    <d v="1899-12-30T19:00:16"/>
    <d v="1899-12-30T19:00:00"/>
    <s v="One Way"/>
  </r>
  <r>
    <n v="1585154"/>
    <s v="Non-RFID Card Member"/>
    <m/>
    <m/>
    <n v="53215"/>
    <s v="UNITED STATES"/>
    <s v="Single Ride"/>
    <n v="11047"/>
    <x v="50"/>
    <n v="43.026229999999998"/>
    <n v="-87.912809999999993"/>
    <x v="2"/>
    <n v="43.048200000000001"/>
    <n v="-87.900859999999994"/>
    <n v="39"/>
    <n v="6"/>
    <n v="5.9"/>
    <n v="5.6"/>
    <n v="234"/>
    <n v="-1"/>
    <d v="2017-04-16T00:00:00"/>
    <d v="2017-04-01T00:00:00"/>
    <d v="2017-04-16T00:00:00"/>
    <s v="Sunday"/>
    <d v="1899-12-30T18:21:28"/>
    <d v="1899-12-30T18:00:00"/>
    <n v="1"/>
    <d v="2017-04-16T00:00:00"/>
    <d v="2017-04-01T00:00:00"/>
    <d v="2017-04-16T00:00:00"/>
    <s v="Sunday"/>
    <d v="1899-12-30T19:00:22"/>
    <d v="1899-12-30T19:00:00"/>
    <s v="One Way"/>
  </r>
  <r>
    <n v="1585601"/>
    <s v="Non-RFID Card Member"/>
    <m/>
    <m/>
    <n v="53204"/>
    <s v="UNITED STATES"/>
    <s v="Single Ride"/>
    <n v="5487"/>
    <x v="37"/>
    <n v="43.036900000000003"/>
    <n v="-87.89667"/>
    <x v="12"/>
    <n v="43.036900000000003"/>
    <n v="-87.89667"/>
    <n v="17"/>
    <n v="3"/>
    <n v="2.6"/>
    <n v="2.4"/>
    <n v="102"/>
    <n v="-1"/>
    <d v="2017-04-16T00:00:00"/>
    <d v="2017-04-01T00:00:00"/>
    <d v="2017-04-16T00:00:00"/>
    <s v="Sunday"/>
    <d v="1899-12-30T18:23:38"/>
    <d v="1899-12-30T18:00:00"/>
    <n v="1"/>
    <d v="2017-04-16T00:00:00"/>
    <d v="2017-04-01T00:00:00"/>
    <d v="2017-04-16T00:00:00"/>
    <s v="Sunday"/>
    <d v="1899-12-30T18:40:32"/>
    <d v="1899-12-30T19:00:00"/>
    <s v="Round Trip"/>
  </r>
  <r>
    <n v="1585676"/>
    <s v="Non-RFID Card Member"/>
    <m/>
    <m/>
    <n v="53208"/>
    <s v="UNITED STATES"/>
    <s v="Single Ride"/>
    <n v="237"/>
    <x v="34"/>
    <n v="43.02948"/>
    <n v="-87.912819999999996"/>
    <x v="37"/>
    <n v="43.02948"/>
    <n v="-87.912819999999996"/>
    <n v="25"/>
    <n v="3"/>
    <n v="3.8"/>
    <n v="3.6"/>
    <n v="150"/>
    <n v="-1"/>
    <d v="2017-04-16T00:00:00"/>
    <d v="2017-04-01T00:00:00"/>
    <d v="2017-04-16T00:00:00"/>
    <s v="Sunday"/>
    <d v="1899-12-30T18:53:26"/>
    <d v="1899-12-30T19:00:00"/>
    <n v="1"/>
    <d v="2017-04-16T00:00:00"/>
    <d v="2017-04-01T00:00:00"/>
    <d v="2017-04-16T00:00:00"/>
    <s v="Sunday"/>
    <d v="1899-12-30T19:18:37"/>
    <d v="1899-12-30T19:00:00"/>
    <s v="Round Trip"/>
  </r>
  <r>
    <n v="1585762"/>
    <s v="Non-RFID Card Member"/>
    <m/>
    <m/>
    <n v="53210"/>
    <s v="UNITED STATES"/>
    <s v="Single Ride"/>
    <n v="11141"/>
    <x v="17"/>
    <n v="43.060580000000002"/>
    <n v="-87.998589999999993"/>
    <x v="17"/>
    <n v="43.060580000000002"/>
    <n v="-87.998589999999993"/>
    <n v="35"/>
    <n v="6"/>
    <n v="5.3"/>
    <n v="5"/>
    <n v="210"/>
    <n v="-1"/>
    <d v="2017-04-16T00:00:00"/>
    <d v="2017-04-01T00:00:00"/>
    <d v="2017-04-16T00:00:00"/>
    <s v="Sunday"/>
    <d v="1899-12-30T19:28:07"/>
    <d v="1899-12-30T19:00:00"/>
    <n v="1"/>
    <d v="2017-04-16T00:00:00"/>
    <d v="2017-04-01T00:00:00"/>
    <d v="2017-04-16T00:00:00"/>
    <s v="Sunday"/>
    <d v="1899-12-30T20:03:22"/>
    <d v="1899-12-30T20:00:00"/>
    <s v="Round Trip"/>
  </r>
  <r>
    <n v="1586012"/>
    <s v="Non-RFID Card Member"/>
    <m/>
    <m/>
    <n v="53211"/>
    <s v="UNITED STATES"/>
    <s v="Single Ride"/>
    <n v="11049"/>
    <x v="6"/>
    <n v="43.038719999999998"/>
    <n v="-87.905339999999995"/>
    <x v="36"/>
    <n v="43.038719999999998"/>
    <n v="-87.905339999999995"/>
    <n v="76"/>
    <n v="9"/>
    <n v="11.4"/>
    <n v="10.8"/>
    <n v="456"/>
    <n v="-1"/>
    <d v="2017-04-16T00:00:00"/>
    <d v="2017-04-01T00:00:00"/>
    <d v="2017-04-16T00:00:00"/>
    <s v="Sunday"/>
    <d v="1899-12-30T23:24:34"/>
    <d v="1899-12-30T23:00:00"/>
    <n v="1"/>
    <d v="2017-04-17T00:00:00"/>
    <d v="2017-04-01T00:00:00"/>
    <d v="2017-04-17T00:00:00"/>
    <s v="Monday"/>
    <d v="1899-12-30T00:40:26"/>
    <d v="1899-12-30T01:00:00"/>
    <s v="Round Trip"/>
  </r>
  <r>
    <n v="1586181"/>
    <s v="Non-RFID Card Member"/>
    <m/>
    <m/>
    <n v="33071"/>
    <s v="UNITED STATES"/>
    <s v="Single Ride"/>
    <n v="271"/>
    <x v="23"/>
    <n v="43.053040000000003"/>
    <n v="-87.897660000000002"/>
    <x v="0"/>
    <n v="43.049230000000001"/>
    <n v="-87.911940000000001"/>
    <n v="52"/>
    <n v="6"/>
    <n v="7.8"/>
    <n v="7.4"/>
    <n v="312"/>
    <n v="-1"/>
    <d v="2017-04-17T00:00:00"/>
    <d v="2017-04-01T00:00:00"/>
    <d v="2017-04-17T00:00:00"/>
    <s v="Monday"/>
    <d v="1899-12-30T10:31:45"/>
    <d v="1899-12-30T11:00:00"/>
    <n v="1"/>
    <d v="2017-04-17T00:00:00"/>
    <d v="2017-04-01T00:00:00"/>
    <d v="2017-04-17T00:00:00"/>
    <s v="Monday"/>
    <d v="1899-12-30T11:23:58"/>
    <d v="1899-12-30T11:00:00"/>
    <s v="One Way"/>
  </r>
  <r>
    <n v="1567461"/>
    <s v="Non-RFID Card Member"/>
    <m/>
    <m/>
    <n v="53233"/>
    <s v="UNITED STATES"/>
    <s v="Single Ride"/>
    <n v="11101"/>
    <x v="13"/>
    <n v="43.038649999999997"/>
    <n v="-87.921930000000003"/>
    <x v="34"/>
    <n v="43.038649999999997"/>
    <n v="-87.921930000000003"/>
    <n v="15"/>
    <n v="3"/>
    <n v="2.2999999999999998"/>
    <n v="2.1"/>
    <n v="90"/>
    <n v="-1"/>
    <d v="2017-04-17T00:00:00"/>
    <d v="2017-04-01T00:00:00"/>
    <d v="2017-04-17T00:00:00"/>
    <s v="Monday"/>
    <d v="1899-12-30T13:01:39"/>
    <d v="1899-12-30T13:00:00"/>
    <n v="1"/>
    <d v="2017-04-17T00:00:00"/>
    <d v="2017-04-01T00:00:00"/>
    <d v="2017-04-17T00:00:00"/>
    <s v="Monday"/>
    <d v="1899-12-30T13:16:18"/>
    <d v="1899-12-30T13:00:00"/>
    <s v="Round Trip"/>
  </r>
  <r>
    <n v="1581014"/>
    <s v="Non-RFID Card Member"/>
    <m/>
    <m/>
    <n v="2130"/>
    <s v="UNITED STATES"/>
    <s v="Single Ride"/>
    <n v="11050"/>
    <x v="12"/>
    <n v="43.052460000000004"/>
    <n v="-87.891000000000005"/>
    <x v="12"/>
    <n v="43.036900000000003"/>
    <n v="-87.89667"/>
    <n v="26"/>
    <n v="3"/>
    <n v="3.9"/>
    <n v="3.7"/>
    <n v="156"/>
    <n v="-1"/>
    <d v="2017-04-17T00:00:00"/>
    <d v="2017-04-01T00:00:00"/>
    <d v="2017-04-17T00:00:00"/>
    <s v="Monday"/>
    <d v="1899-12-30T16:48:34"/>
    <d v="1899-12-30T17:00:00"/>
    <n v="1"/>
    <d v="2017-04-17T00:00:00"/>
    <d v="2017-04-01T00:00:00"/>
    <d v="2017-04-17T00:00:00"/>
    <s v="Monday"/>
    <d v="1899-12-30T17:14:19"/>
    <d v="1899-12-30T17:00:00"/>
    <s v="One Way"/>
  </r>
  <r>
    <n v="1600484"/>
    <s v="Non-RFID Card Member"/>
    <m/>
    <m/>
    <n v="53017"/>
    <s v="UNITED STATES"/>
    <s v="Single Ride"/>
    <n v="5712"/>
    <x v="12"/>
    <n v="43.052460000000004"/>
    <n v="-87.891000000000005"/>
    <x v="11"/>
    <n v="43.052460000000004"/>
    <n v="-87.891000000000005"/>
    <n v="40"/>
    <n v="0"/>
    <n v="6"/>
    <n v="5.7"/>
    <n v="240"/>
    <n v="-1"/>
    <d v="2017-04-26T00:00:00"/>
    <d v="2017-04-01T00:00:00"/>
    <d v="2017-04-26T00:00:00"/>
    <s v="Wednesday"/>
    <d v="1899-12-30T20:48:37"/>
    <d v="1899-12-30T21:00:00"/>
    <n v="1"/>
    <d v="2017-04-26T00:00:00"/>
    <d v="2017-04-01T00:00:00"/>
    <d v="2017-04-26T00:00:00"/>
    <s v="Wednesday"/>
    <d v="1899-12-30T21:28:11"/>
    <d v="1899-12-30T21:00:00"/>
    <s v="Round Trip"/>
  </r>
  <r>
    <n v="1584648"/>
    <s v="Non-RFID Card Member"/>
    <m/>
    <m/>
    <n v="53714"/>
    <s v="UNITED STATES"/>
    <s v="Single Ride"/>
    <n v="146"/>
    <x v="12"/>
    <n v="43.052460000000004"/>
    <n v="-87.891000000000005"/>
    <x v="22"/>
    <n v="43.058010000000003"/>
    <n v="-87.877300000000005"/>
    <n v="46"/>
    <n v="0"/>
    <n v="6.9"/>
    <n v="6.6"/>
    <n v="276"/>
    <n v="-1"/>
    <d v="2017-04-16T00:00:00"/>
    <d v="2017-04-01T00:00:00"/>
    <d v="2017-04-16T00:00:00"/>
    <s v="Sunday"/>
    <d v="1899-12-30T14:29:33"/>
    <d v="1899-12-30T14:00:00"/>
    <n v="1"/>
    <d v="2017-04-16T00:00:00"/>
    <d v="2017-04-01T00:00:00"/>
    <d v="2017-04-16T00:00:00"/>
    <s v="Sunday"/>
    <d v="1899-12-30T15:15:31"/>
    <d v="1899-12-30T15:00:00"/>
    <s v="One Way"/>
  </r>
  <r>
    <n v="1574269"/>
    <s v="Non-RFID Card Member"/>
    <m/>
    <m/>
    <n v="53233"/>
    <s v="UNITED STATES"/>
    <s v="Single Ride"/>
    <n v="231"/>
    <x v="24"/>
    <n v="43.040154000000001"/>
    <n v="-87.932113000000001"/>
    <x v="4"/>
    <n v="43.042490000000001"/>
    <n v="-87.909959999999998"/>
    <n v="8"/>
    <n v="0"/>
    <n v="1.2"/>
    <n v="1.1000000000000001"/>
    <n v="48"/>
    <n v="-1"/>
    <d v="2017-04-10T00:00:00"/>
    <d v="2017-04-01T00:00:00"/>
    <d v="2017-04-10T00:00:00"/>
    <s v="Monday"/>
    <d v="1899-12-30T10:59:15"/>
    <d v="1899-12-30T11:00:00"/>
    <n v="1"/>
    <d v="2017-04-10T00:00:00"/>
    <d v="2017-04-01T00:00:00"/>
    <d v="2017-04-10T00:00:00"/>
    <s v="Monday"/>
    <d v="1899-12-30T11:07:53"/>
    <d v="1899-12-30T11:00:00"/>
    <s v="One Way"/>
  </r>
  <r>
    <n v="1574075"/>
    <s v="Non-RFID Card Member"/>
    <m/>
    <m/>
    <n v="53211"/>
    <s v="UNITED STATES"/>
    <s v="Single Ride"/>
    <n v="5418"/>
    <x v="6"/>
    <n v="43.038719999999998"/>
    <n v="-87.905339999999995"/>
    <x v="36"/>
    <n v="43.038719999999998"/>
    <n v="-87.905339999999995"/>
    <n v="38"/>
    <n v="0"/>
    <n v="5.7"/>
    <n v="5.4"/>
    <n v="228"/>
    <n v="-1"/>
    <d v="2017-04-09T00:00:00"/>
    <d v="2017-04-01T00:00:00"/>
    <d v="2017-04-09T00:00:00"/>
    <s v="Sunday"/>
    <d v="1899-12-30T22:57:14"/>
    <d v="1899-12-30T23:00:00"/>
    <n v="1"/>
    <d v="2017-04-09T00:00:00"/>
    <d v="2017-04-01T00:00:00"/>
    <d v="2017-04-09T00:00:00"/>
    <s v="Sunday"/>
    <d v="1899-12-30T23:35:27"/>
    <d v="1899-12-31T00:00:00"/>
    <s v="Round Trip"/>
  </r>
  <r>
    <n v="1559503"/>
    <s v="Non-RFID Card Member"/>
    <m/>
    <m/>
    <n v="54476"/>
    <s v="UNITED STATES"/>
    <s v="Single Ride"/>
    <n v="11114"/>
    <x v="4"/>
    <n v="43.04824"/>
    <n v="-87.904970000000006"/>
    <x v="47"/>
    <n v="43.060250000000003"/>
    <n v="-87.892169999999993"/>
    <n v="16"/>
    <n v="0"/>
    <n v="2.4"/>
    <n v="2.2999999999999998"/>
    <n v="96"/>
    <n v="-1"/>
    <d v="2017-04-01T00:00:00"/>
    <d v="2017-04-01T00:00:00"/>
    <d v="2017-04-01T00:00:00"/>
    <s v="Saturday"/>
    <d v="1899-12-30T02:39:17"/>
    <d v="1899-12-30T03:00:00"/>
    <n v="1"/>
    <d v="2017-04-01T00:00:00"/>
    <d v="2017-04-01T00:00:00"/>
    <d v="2017-04-01T00:00:00"/>
    <s v="Saturday"/>
    <d v="1899-12-30T02:55:35"/>
    <d v="1899-12-30T03:00:00"/>
    <s v="One Way"/>
  </r>
  <r>
    <n v="1456239"/>
    <s v="Non-RFID Card Member"/>
    <m/>
    <m/>
    <n v="53202"/>
    <s v="UNITED STATES"/>
    <s v="Single Ride"/>
    <n v="11059"/>
    <x v="1"/>
    <n v="43.048200000000001"/>
    <n v="-87.900859999999994"/>
    <x v="19"/>
    <n v="43.040349999999997"/>
    <n v="-87.920760000000001"/>
    <n v="9"/>
    <n v="0"/>
    <n v="1.4"/>
    <n v="1.3"/>
    <n v="54"/>
    <n v="-1"/>
    <d v="2017-04-01T00:00:00"/>
    <d v="2017-04-01T00:00:00"/>
    <d v="2017-04-01T00:00:00"/>
    <s v="Saturday"/>
    <d v="1899-12-30T08:51:24"/>
    <d v="1899-12-30T09:00:00"/>
    <n v="1"/>
    <d v="2017-04-01T00:00:00"/>
    <d v="2017-04-01T00:00:00"/>
    <d v="2017-04-01T00:00:00"/>
    <s v="Saturday"/>
    <d v="1899-12-30T09:00:19"/>
    <d v="1899-12-30T09:00:00"/>
    <s v="One Way"/>
  </r>
  <r>
    <n v="1559665"/>
    <s v="Non-RFID Card Member"/>
    <m/>
    <m/>
    <n v="6426"/>
    <s v="UNITED STATES"/>
    <s v="Single Ride"/>
    <n v="5479"/>
    <x v="12"/>
    <n v="43.052460000000004"/>
    <n v="-87.891000000000005"/>
    <x v="11"/>
    <n v="43.052460000000004"/>
    <n v="-87.891000000000005"/>
    <n v="51"/>
    <n v="3"/>
    <n v="7.7"/>
    <n v="7.3"/>
    <n v="306"/>
    <n v="-1"/>
    <d v="2017-04-01T00:00:00"/>
    <d v="2017-04-01T00:00:00"/>
    <d v="2017-04-01T00:00:00"/>
    <s v="Saturday"/>
    <d v="1899-12-30T10:21:05"/>
    <d v="1899-12-30T10:00:00"/>
    <n v="1"/>
    <d v="2017-04-01T00:00:00"/>
    <d v="2017-04-01T00:00:00"/>
    <d v="2017-04-01T00:00:00"/>
    <s v="Saturday"/>
    <d v="1899-12-30T11:12:56"/>
    <d v="1899-12-30T11:00:00"/>
    <s v="Round Trip"/>
  </r>
  <r>
    <n v="1559704"/>
    <s v="Non-RFID Card Member"/>
    <m/>
    <m/>
    <n v="60085"/>
    <s v="UNITED STATES"/>
    <s v="Single Ride"/>
    <n v="128"/>
    <x v="25"/>
    <n v="43.058010000000003"/>
    <n v="-87.877300000000005"/>
    <x v="22"/>
    <n v="43.058010000000003"/>
    <n v="-87.877300000000005"/>
    <n v="60"/>
    <n v="3"/>
    <n v="9"/>
    <n v="8.6"/>
    <n v="360"/>
    <n v="-1"/>
    <d v="2017-04-01T00:00:00"/>
    <d v="2017-04-01T00:00:00"/>
    <d v="2017-04-01T00:00:00"/>
    <s v="Saturday"/>
    <d v="1899-12-30T10:40:51"/>
    <d v="1899-12-30T11:00:00"/>
    <n v="1"/>
    <d v="2017-04-01T00:00:00"/>
    <d v="2017-04-01T00:00:00"/>
    <d v="2017-04-01T00:00:00"/>
    <s v="Saturday"/>
    <d v="1899-12-30T11:40:10"/>
    <d v="1899-12-30T12:00:00"/>
    <s v="Round Trip"/>
  </r>
  <r>
    <n v="1559782"/>
    <s v="Non-RFID Card Member"/>
    <m/>
    <m/>
    <n v="14472"/>
    <s v="UNITED STATES"/>
    <s v="Single Ride"/>
    <n v="11126"/>
    <x v="9"/>
    <n v="43.05097"/>
    <n v="-87.906440000000003"/>
    <x v="22"/>
    <n v="43.058010000000003"/>
    <n v="-87.877300000000005"/>
    <n v="29"/>
    <n v="0"/>
    <n v="4.4000000000000004"/>
    <n v="4.0999999999999996"/>
    <n v="174"/>
    <n v="-1"/>
    <d v="2017-04-01T00:00:00"/>
    <d v="2017-04-01T00:00:00"/>
    <d v="2017-04-01T00:00:00"/>
    <s v="Saturday"/>
    <d v="1899-12-30T11:21:45"/>
    <d v="1899-12-30T11:00:00"/>
    <n v="1"/>
    <d v="2017-04-01T00:00:00"/>
    <d v="2017-04-01T00:00:00"/>
    <d v="2017-04-01T00:00:00"/>
    <s v="Saturday"/>
    <d v="1899-12-30T11:50:42"/>
    <d v="1899-12-30T12:00:00"/>
    <s v="One Way"/>
  </r>
  <r>
    <n v="1559784"/>
    <s v="Non-RFID Card Member"/>
    <m/>
    <m/>
    <n v="14543"/>
    <s v="UNITED STATES"/>
    <s v="Single Ride"/>
    <n v="5553"/>
    <x v="9"/>
    <n v="43.05097"/>
    <n v="-87.906440000000003"/>
    <x v="22"/>
    <n v="43.058010000000003"/>
    <n v="-87.877300000000005"/>
    <n v="27"/>
    <n v="0"/>
    <n v="4.0999999999999996"/>
    <n v="3.8"/>
    <n v="162"/>
    <n v="-1"/>
    <d v="2017-04-01T00:00:00"/>
    <d v="2017-04-01T00:00:00"/>
    <d v="2017-04-01T00:00:00"/>
    <s v="Saturday"/>
    <d v="1899-12-30T11:23:34"/>
    <d v="1899-12-30T11:00:00"/>
    <n v="1"/>
    <d v="2017-04-01T00:00:00"/>
    <d v="2017-04-01T00:00:00"/>
    <d v="2017-04-01T00:00:00"/>
    <s v="Saturday"/>
    <d v="1899-12-30T11:50:41"/>
    <d v="1899-12-30T12:00:00"/>
    <s v="One Way"/>
  </r>
  <r>
    <n v="1560188"/>
    <s v="Non-RFID Card Member"/>
    <m/>
    <m/>
    <n v="54601"/>
    <s v="UNITED STATES"/>
    <s v="Single Ride"/>
    <n v="5460"/>
    <x v="21"/>
    <n v="43.040349999999997"/>
    <n v="-87.920760000000001"/>
    <x v="4"/>
    <n v="43.042490000000001"/>
    <n v="-87.909959999999998"/>
    <n v="16"/>
    <n v="0"/>
    <n v="2.4"/>
    <n v="2.2999999999999998"/>
    <n v="96"/>
    <n v="-1"/>
    <d v="2017-04-01T00:00:00"/>
    <d v="2017-04-01T00:00:00"/>
    <d v="2017-04-01T00:00:00"/>
    <s v="Saturday"/>
    <d v="1899-12-30T13:31:21"/>
    <d v="1899-12-30T14:00:00"/>
    <n v="1"/>
    <d v="2017-04-01T00:00:00"/>
    <d v="2017-04-01T00:00:00"/>
    <d v="2017-04-01T00:00:00"/>
    <s v="Saturday"/>
    <d v="1899-12-30T13:47:35"/>
    <d v="1899-12-30T14:00:00"/>
    <s v="One Way"/>
  </r>
  <r>
    <n v="1560220"/>
    <s v="Non-RFID Card Member"/>
    <m/>
    <m/>
    <n v="53202"/>
    <s v="UNITED STATES"/>
    <s v="Single Ride"/>
    <n v="5494"/>
    <x v="1"/>
    <n v="43.048200000000001"/>
    <n v="-87.900859999999994"/>
    <x v="6"/>
    <n v="43.03519"/>
    <n v="-87.907390000000007"/>
    <n v="16"/>
    <n v="0"/>
    <n v="2.4"/>
    <n v="2.2999999999999998"/>
    <n v="96"/>
    <n v="-1"/>
    <d v="2017-04-01T00:00:00"/>
    <d v="2017-04-01T00:00:00"/>
    <d v="2017-04-01T00:00:00"/>
    <s v="Saturday"/>
    <d v="1899-12-30T13:43:46"/>
    <d v="1899-12-30T14:00:00"/>
    <n v="1"/>
    <d v="2017-04-01T00:00:00"/>
    <d v="2017-04-01T00:00:00"/>
    <d v="2017-04-01T00:00:00"/>
    <s v="Saturday"/>
    <d v="1899-12-30T13:59:19"/>
    <d v="1899-12-30T14:00:00"/>
    <s v="One Way"/>
  </r>
  <r>
    <n v="1560230"/>
    <s v="Non-RFID Card Member"/>
    <m/>
    <m/>
    <n v="53220"/>
    <s v="UNITED STATES"/>
    <s v="Single Ride"/>
    <n v="983"/>
    <x v="30"/>
    <n v="43.045712999999999"/>
    <n v="-87.899756999999994"/>
    <x v="9"/>
    <n v="43.034619999999997"/>
    <n v="-87.917500000000004"/>
    <n v="36"/>
    <n v="3"/>
    <n v="5.4"/>
    <n v="5.0999999999999996"/>
    <n v="216"/>
    <n v="-1"/>
    <d v="2017-04-01T00:00:00"/>
    <d v="2017-04-01T00:00:00"/>
    <d v="2017-04-01T00:00:00"/>
    <s v="Saturday"/>
    <d v="1899-12-30T13:46:51"/>
    <d v="1899-12-30T14:00:00"/>
    <n v="1"/>
    <d v="2017-04-01T00:00:00"/>
    <d v="2017-04-01T00:00:00"/>
    <d v="2017-04-01T00:00:00"/>
    <s v="Saturday"/>
    <d v="1899-12-30T14:22:24"/>
    <d v="1899-12-30T14:00:00"/>
    <s v="One Way"/>
  </r>
  <r>
    <n v="1560269"/>
    <s v="Non-RFID Card Member"/>
    <m/>
    <m/>
    <n v="53202"/>
    <s v="UNITED STATES"/>
    <s v="Single Ride"/>
    <n v="183"/>
    <x v="2"/>
    <n v="43.03886"/>
    <n v="-87.902720000000002"/>
    <x v="41"/>
    <n v="43.031320000000001"/>
    <n v="-87.904259999999994"/>
    <n v="7"/>
    <n v="0"/>
    <n v="1.1000000000000001"/>
    <n v="1"/>
    <n v="42"/>
    <n v="-1"/>
    <d v="2017-04-01T00:00:00"/>
    <d v="2017-04-01T00:00:00"/>
    <d v="2017-04-01T00:00:00"/>
    <s v="Saturday"/>
    <d v="1899-12-30T13:57:31"/>
    <d v="1899-12-30T14:00:00"/>
    <n v="1"/>
    <d v="2017-04-01T00:00:00"/>
    <d v="2017-04-01T00:00:00"/>
    <d v="2017-04-01T00:00:00"/>
    <s v="Saturday"/>
    <d v="1899-12-30T14:04:27"/>
    <d v="1899-12-30T14:00:00"/>
    <s v="One Way"/>
  </r>
  <r>
    <n v="1560280"/>
    <s v="Non-RFID Card Member"/>
    <m/>
    <m/>
    <m/>
    <s v="UNITED STATES"/>
    <s v="Single Ride"/>
    <n v="5589"/>
    <x v="25"/>
    <n v="43.058010000000003"/>
    <n v="-87.877300000000005"/>
    <x v="11"/>
    <n v="43.052460000000004"/>
    <n v="-87.891000000000005"/>
    <n v="46"/>
    <n v="3"/>
    <n v="6.9"/>
    <n v="6.6"/>
    <n v="276"/>
    <n v="-1"/>
    <d v="2017-04-01T00:00:00"/>
    <d v="2017-04-01T00:00:00"/>
    <d v="2017-04-01T00:00:00"/>
    <s v="Saturday"/>
    <d v="1899-12-30T14:02:24"/>
    <d v="1899-12-30T14:00:00"/>
    <n v="1"/>
    <d v="2017-04-01T00:00:00"/>
    <d v="2017-04-01T00:00:00"/>
    <d v="2017-04-01T00:00:00"/>
    <s v="Saturday"/>
    <d v="1899-12-30T14:48:33"/>
    <d v="1899-12-30T15:00:00"/>
    <s v="One Way"/>
  </r>
  <r>
    <n v="1277429"/>
    <s v="Non-RFID Card Member"/>
    <m/>
    <m/>
    <n v="53202"/>
    <s v="UNITED STATES"/>
    <s v="Single Ride"/>
    <n v="146"/>
    <x v="12"/>
    <n v="43.052460000000004"/>
    <n v="-87.891000000000005"/>
    <x v="11"/>
    <n v="43.052460000000004"/>
    <n v="-87.891000000000005"/>
    <n v="59"/>
    <n v="3"/>
    <n v="8.9"/>
    <n v="8.4"/>
    <n v="354"/>
    <n v="-1"/>
    <d v="2017-04-01T00:00:00"/>
    <d v="2017-04-01T00:00:00"/>
    <d v="2017-04-01T00:00:00"/>
    <s v="Saturday"/>
    <d v="1899-12-30T14:23:08"/>
    <d v="1899-12-30T14:00:00"/>
    <n v="1"/>
    <d v="2017-04-01T00:00:00"/>
    <d v="2017-04-01T00:00:00"/>
    <d v="2017-04-01T00:00:00"/>
    <s v="Saturday"/>
    <d v="1899-12-30T15:22:15"/>
    <d v="1899-12-30T15:00:00"/>
    <s v="Round Trip"/>
  </r>
  <r>
    <n v="1560352"/>
    <s v="Non-RFID Card Member"/>
    <m/>
    <m/>
    <n v="51301"/>
    <s v="UNITED STATES"/>
    <s v="Single Ride"/>
    <n v="186"/>
    <x v="3"/>
    <n v="43.03519"/>
    <n v="-87.907390000000007"/>
    <x v="6"/>
    <n v="43.03519"/>
    <n v="-87.907390000000007"/>
    <n v="34"/>
    <n v="0"/>
    <n v="5.0999999999999996"/>
    <n v="4.8"/>
    <n v="204"/>
    <n v="-1"/>
    <d v="2017-04-01T00:00:00"/>
    <d v="2017-04-01T00:00:00"/>
    <d v="2017-04-01T00:00:00"/>
    <s v="Saturday"/>
    <d v="1899-12-30T14:24:53"/>
    <d v="1899-12-30T14:00:00"/>
    <n v="1"/>
    <d v="2017-04-01T00:00:00"/>
    <d v="2017-04-01T00:00:00"/>
    <d v="2017-04-01T00:00:00"/>
    <s v="Saturday"/>
    <d v="1899-12-30T14:58:06"/>
    <d v="1899-12-30T15:00:00"/>
    <s v="Round Trip"/>
  </r>
  <r>
    <n v="1560442"/>
    <s v="Non-RFID Card Member"/>
    <m/>
    <m/>
    <n v="48176"/>
    <s v="UNITED STATES"/>
    <s v="Single Ride"/>
    <n v="5446"/>
    <x v="37"/>
    <n v="43.036900000000003"/>
    <n v="-87.89667"/>
    <x v="41"/>
    <n v="43.031320000000001"/>
    <n v="-87.904259999999994"/>
    <n v="31"/>
    <n v="0"/>
    <n v="4.7"/>
    <n v="4.4000000000000004"/>
    <n v="186"/>
    <n v="-1"/>
    <d v="2017-04-01T00:00:00"/>
    <d v="2017-04-01T00:00:00"/>
    <d v="2017-04-01T00:00:00"/>
    <s v="Saturday"/>
    <d v="1899-12-30T14:51:15"/>
    <d v="1899-12-30T15:00:00"/>
    <n v="1"/>
    <d v="2017-04-01T00:00:00"/>
    <d v="2017-04-01T00:00:00"/>
    <d v="2017-04-01T00:00:00"/>
    <s v="Saturday"/>
    <d v="1899-12-30T15:22:52"/>
    <d v="1899-12-30T15:00:00"/>
    <s v="One Way"/>
  </r>
  <r>
    <n v="1513373"/>
    <s v="Non-RFID Card Member"/>
    <m/>
    <m/>
    <n v="48116"/>
    <s v="UNITED STATES"/>
    <s v="Single Ride"/>
    <n v="5574"/>
    <x v="16"/>
    <n v="43.03913"/>
    <n v="-87.916150000000002"/>
    <x v="3"/>
    <n v="43.03913"/>
    <n v="-87.916150000000002"/>
    <n v="65"/>
    <n v="6"/>
    <n v="9.8000000000000007"/>
    <n v="9.3000000000000007"/>
    <n v="390"/>
    <n v="-1"/>
    <d v="2017-04-01T00:00:00"/>
    <d v="2017-04-01T00:00:00"/>
    <d v="2017-04-01T00:00:00"/>
    <s v="Saturday"/>
    <d v="1899-12-30T14:55:25"/>
    <d v="1899-12-30T15:00:00"/>
    <n v="1"/>
    <d v="2017-04-01T00:00:00"/>
    <d v="2017-04-01T00:00:00"/>
    <d v="2017-04-01T00:00:00"/>
    <s v="Saturday"/>
    <d v="1899-12-30T16:00:09"/>
    <d v="1899-12-30T16:00:00"/>
    <s v="Round Trip"/>
  </r>
  <r>
    <n v="1560538"/>
    <s v="Non-RFID Card Member"/>
    <m/>
    <m/>
    <n v="60025"/>
    <s v="UNITED STATES"/>
    <s v="Single Ride"/>
    <n v="5581"/>
    <x v="40"/>
    <n v="43.046570000000003"/>
    <n v="-87.908720000000002"/>
    <x v="31"/>
    <n v="43.040154000000001"/>
    <n v="-87.932113000000001"/>
    <n v="14"/>
    <n v="0"/>
    <n v="2.1"/>
    <n v="2"/>
    <n v="84"/>
    <n v="-1"/>
    <d v="2017-04-01T00:00:00"/>
    <d v="2017-04-01T00:00:00"/>
    <d v="2017-04-01T00:00:00"/>
    <s v="Saturday"/>
    <d v="1899-12-30T15:17:00"/>
    <d v="1899-12-30T15:00:00"/>
    <n v="1"/>
    <d v="2017-04-01T00:00:00"/>
    <d v="2017-04-01T00:00:00"/>
    <d v="2017-04-01T00:00:00"/>
    <s v="Saturday"/>
    <d v="1899-12-30T15:31:24"/>
    <d v="1899-12-30T16:00:00"/>
    <s v="One Way"/>
  </r>
  <r>
    <n v="1560596"/>
    <s v="Non-RFID Card Member"/>
    <m/>
    <m/>
    <n v="28001"/>
    <s v="UNITED STATES"/>
    <s v="Single Ride"/>
    <n v="5450"/>
    <x v="24"/>
    <n v="43.040154000000001"/>
    <n v="-87.932113000000001"/>
    <x v="22"/>
    <n v="43.058010000000003"/>
    <n v="-87.877300000000005"/>
    <n v="34"/>
    <n v="0"/>
    <n v="5.0999999999999996"/>
    <n v="4.8"/>
    <n v="204"/>
    <n v="-1"/>
    <d v="2017-04-01T00:00:00"/>
    <d v="2017-04-01T00:00:00"/>
    <d v="2017-04-01T00:00:00"/>
    <s v="Saturday"/>
    <d v="1899-12-30T15:26:12"/>
    <d v="1899-12-30T15:00:00"/>
    <n v="1"/>
    <d v="2017-04-01T00:00:00"/>
    <d v="2017-04-01T00:00:00"/>
    <d v="2017-04-01T00:00:00"/>
    <s v="Saturday"/>
    <d v="1899-12-30T16:00:38"/>
    <d v="1899-12-30T16:00:00"/>
    <s v="One Way"/>
  </r>
  <r>
    <n v="1560608"/>
    <s v="Non-RFID Card Member"/>
    <m/>
    <m/>
    <n v="53097"/>
    <s v="UNITED STATES"/>
    <s v="Single Ride"/>
    <n v="291"/>
    <x v="24"/>
    <n v="43.040154000000001"/>
    <n v="-87.932113000000001"/>
    <x v="31"/>
    <n v="43.040154000000001"/>
    <n v="-87.932113000000001"/>
    <n v="77"/>
    <n v="6"/>
    <n v="11.6"/>
    <n v="11"/>
    <n v="462"/>
    <n v="-1"/>
    <d v="2017-04-01T00:00:00"/>
    <d v="2017-04-01T00:00:00"/>
    <d v="2017-04-01T00:00:00"/>
    <s v="Saturday"/>
    <d v="1899-12-30T15:29:58"/>
    <d v="1899-12-30T15:00:00"/>
    <n v="1"/>
    <d v="2017-04-01T00:00:00"/>
    <d v="2017-04-01T00:00:00"/>
    <d v="2017-04-01T00:00:00"/>
    <s v="Saturday"/>
    <d v="1899-12-30T16:46:01"/>
    <d v="1899-12-30T17:00:00"/>
    <s v="Round Trip"/>
  </r>
  <r>
    <n v="1560657"/>
    <s v="Non-RFID Card Member"/>
    <m/>
    <m/>
    <n v="53081"/>
    <s v="UNITED STATES"/>
    <s v="Single Ride"/>
    <n v="11116"/>
    <x v="12"/>
    <n v="43.052460000000004"/>
    <n v="-87.891000000000005"/>
    <x v="11"/>
    <n v="43.052460000000004"/>
    <n v="-87.891000000000005"/>
    <n v="36"/>
    <n v="3"/>
    <n v="5.4"/>
    <n v="5.0999999999999996"/>
    <n v="216"/>
    <n v="-1"/>
    <d v="2017-04-01T00:00:00"/>
    <d v="2017-04-01T00:00:00"/>
    <d v="2017-04-01T00:00:00"/>
    <s v="Saturday"/>
    <d v="1899-12-30T15:44:52"/>
    <d v="1899-12-30T16:00:00"/>
    <n v="1"/>
    <d v="2017-04-01T00:00:00"/>
    <d v="2017-04-01T00:00:00"/>
    <d v="2017-04-01T00:00:00"/>
    <s v="Saturday"/>
    <d v="1899-12-30T16:20:05"/>
    <d v="1899-12-30T16:00:00"/>
    <s v="Round Trip"/>
  </r>
  <r>
    <n v="1560714"/>
    <s v="Non-RFID Card Member"/>
    <m/>
    <m/>
    <n v="53207"/>
    <s v="UNITED STATES"/>
    <s v="Single Ride"/>
    <n v="307"/>
    <x v="25"/>
    <n v="43.058010000000003"/>
    <n v="-87.877300000000005"/>
    <x v="22"/>
    <n v="43.058010000000003"/>
    <n v="-87.877300000000005"/>
    <n v="36"/>
    <n v="3"/>
    <n v="5.4"/>
    <n v="5.0999999999999996"/>
    <n v="216"/>
    <n v="-1"/>
    <d v="2017-04-01T00:00:00"/>
    <d v="2017-04-01T00:00:00"/>
    <d v="2017-04-01T00:00:00"/>
    <s v="Saturday"/>
    <d v="1899-12-30T16:02:17"/>
    <d v="1899-12-30T16:00:00"/>
    <n v="1"/>
    <d v="2017-04-01T00:00:00"/>
    <d v="2017-04-01T00:00:00"/>
    <d v="2017-04-01T00:00:00"/>
    <s v="Saturday"/>
    <d v="1899-12-30T16:38:38"/>
    <d v="1899-12-30T17:00:00"/>
    <s v="Round Trip"/>
  </r>
  <r>
    <n v="1560733"/>
    <s v="Non-RFID Card Member"/>
    <m/>
    <m/>
    <n v="53228"/>
    <s v="UNITED STATES"/>
    <s v="Single Ride"/>
    <n v="5522"/>
    <x v="25"/>
    <n v="43.058010000000003"/>
    <n v="-87.877300000000005"/>
    <x v="22"/>
    <n v="43.058010000000003"/>
    <n v="-87.877300000000005"/>
    <n v="33"/>
    <n v="0"/>
    <n v="5"/>
    <n v="4.7"/>
    <n v="198"/>
    <n v="-1"/>
    <d v="2017-04-01T00:00:00"/>
    <d v="2017-04-01T00:00:00"/>
    <d v="2017-04-01T00:00:00"/>
    <s v="Saturday"/>
    <d v="1899-12-30T16:05:41"/>
    <d v="1899-12-30T16:00:00"/>
    <n v="1"/>
    <d v="2017-04-01T00:00:00"/>
    <d v="2017-04-01T00:00:00"/>
    <d v="2017-04-01T00:00:00"/>
    <s v="Saturday"/>
    <d v="1899-12-30T16:38:22"/>
    <d v="1899-12-30T17:00:00"/>
    <s v="Round Trip"/>
  </r>
  <r>
    <n v="1560741"/>
    <s v="Non-RFID Card Member"/>
    <m/>
    <m/>
    <n v="60048"/>
    <s v="UNITED STATES"/>
    <s v="Single Ride"/>
    <n v="11076"/>
    <x v="37"/>
    <n v="43.036900000000003"/>
    <n v="-87.89667"/>
    <x v="31"/>
    <n v="43.040154000000001"/>
    <n v="-87.932113000000001"/>
    <n v="37"/>
    <n v="3"/>
    <n v="5.6"/>
    <n v="5.3"/>
    <n v="222"/>
    <n v="-1"/>
    <d v="2017-04-01T00:00:00"/>
    <d v="2017-04-01T00:00:00"/>
    <d v="2017-04-01T00:00:00"/>
    <s v="Saturday"/>
    <d v="1899-12-30T16:07:29"/>
    <d v="1899-12-30T16:00:00"/>
    <n v="1"/>
    <d v="2017-04-01T00:00:00"/>
    <d v="2017-04-01T00:00:00"/>
    <d v="2017-04-01T00:00:00"/>
    <s v="Saturday"/>
    <d v="1899-12-30T16:44:01"/>
    <d v="1899-12-30T17:00:00"/>
    <s v="One Way"/>
  </r>
  <r>
    <n v="1256038"/>
    <s v="Non-RFID Card Member"/>
    <m/>
    <m/>
    <n v="53151"/>
    <s v="UNITED STATES"/>
    <s v="Single Ride"/>
    <n v="5529"/>
    <x v="14"/>
    <n v="43.05536"/>
    <n v="-87.90504"/>
    <x v="14"/>
    <n v="43.05536"/>
    <n v="-87.90504"/>
    <n v="22"/>
    <n v="0"/>
    <n v="3.3"/>
    <n v="3.1"/>
    <n v="132"/>
    <n v="-1"/>
    <d v="2017-04-01T00:00:00"/>
    <d v="2017-04-01T00:00:00"/>
    <d v="2017-04-01T00:00:00"/>
    <s v="Saturday"/>
    <d v="1899-12-30T16:15:22"/>
    <d v="1899-12-30T16:00:00"/>
    <n v="1"/>
    <d v="2017-04-01T00:00:00"/>
    <d v="2017-04-01T00:00:00"/>
    <d v="2017-04-01T00:00:00"/>
    <s v="Saturday"/>
    <d v="1899-12-30T16:37:07"/>
    <d v="1899-12-30T17:00:00"/>
    <s v="Round Trip"/>
  </r>
  <r>
    <n v="1560778"/>
    <s v="Non-RFID Card Member"/>
    <m/>
    <m/>
    <n v="50309"/>
    <s v="UNITED STATES"/>
    <s v="Single Ride"/>
    <n v="5544"/>
    <x v="34"/>
    <n v="43.02948"/>
    <n v="-87.912819999999996"/>
    <x v="11"/>
    <n v="43.052460000000004"/>
    <n v="-87.891000000000005"/>
    <n v="22"/>
    <n v="0"/>
    <n v="3.3"/>
    <n v="3.1"/>
    <n v="132"/>
    <n v="-1"/>
    <d v="2017-04-01T00:00:00"/>
    <d v="2017-04-01T00:00:00"/>
    <d v="2017-04-01T00:00:00"/>
    <s v="Saturday"/>
    <d v="1899-12-30T16:16:14"/>
    <d v="1899-12-30T16:00:00"/>
    <n v="1"/>
    <d v="2017-04-01T00:00:00"/>
    <d v="2017-04-01T00:00:00"/>
    <d v="2017-04-01T00:00:00"/>
    <s v="Saturday"/>
    <d v="1899-12-30T16:38:41"/>
    <d v="1899-12-30T17:00:00"/>
    <s v="One Way"/>
  </r>
  <r>
    <n v="1445966"/>
    <s v="Non-RFID Card Member"/>
    <m/>
    <m/>
    <n v="60423"/>
    <s v="UNITED STATES"/>
    <s v="Single Ride"/>
    <n v="11147"/>
    <x v="13"/>
    <n v="43.038649999999997"/>
    <n v="-87.921930000000003"/>
    <x v="34"/>
    <n v="43.038649999999997"/>
    <n v="-87.921930000000003"/>
    <n v="81"/>
    <n v="6"/>
    <n v="12.2"/>
    <n v="11.5"/>
    <n v="486"/>
    <n v="-1"/>
    <d v="2017-04-01T00:00:00"/>
    <d v="2017-04-01T00:00:00"/>
    <d v="2017-04-01T00:00:00"/>
    <s v="Saturday"/>
    <d v="1899-12-30T16:30:44"/>
    <d v="1899-12-30T17:00:00"/>
    <n v="1"/>
    <d v="2017-04-01T00:00:00"/>
    <d v="2017-04-01T00:00:00"/>
    <d v="2017-04-01T00:00:00"/>
    <s v="Saturday"/>
    <d v="1899-12-30T17:51:43"/>
    <d v="1899-12-30T18:00:00"/>
    <s v="Round Trip"/>
  </r>
  <r>
    <n v="1445958"/>
    <s v="Non-RFID Card Member"/>
    <m/>
    <m/>
    <n v="53150"/>
    <s v="UNITED STATES"/>
    <s v="Single Ride"/>
    <n v="5489"/>
    <x v="13"/>
    <n v="43.038649999999997"/>
    <n v="-87.921930000000003"/>
    <x v="34"/>
    <n v="43.038649999999997"/>
    <n v="-87.921930000000003"/>
    <n v="79"/>
    <n v="6"/>
    <n v="11.9"/>
    <n v="11.3"/>
    <n v="474"/>
    <n v="-1"/>
    <d v="2017-04-01T00:00:00"/>
    <d v="2017-04-01T00:00:00"/>
    <d v="2017-04-01T00:00:00"/>
    <s v="Saturday"/>
    <d v="1899-12-30T16:32:23"/>
    <d v="1899-12-30T17:00:00"/>
    <n v="1"/>
    <d v="2017-04-01T00:00:00"/>
    <d v="2017-04-01T00:00:00"/>
    <d v="2017-04-01T00:00:00"/>
    <s v="Saturday"/>
    <d v="1899-12-30T17:51:32"/>
    <d v="1899-12-30T18:00:00"/>
    <s v="Round Trip"/>
  </r>
  <r>
    <n v="1560853"/>
    <s v="Non-RFID Card Member"/>
    <m/>
    <m/>
    <n v="53210"/>
    <s v="UNITED STATES"/>
    <s v="Single Ride"/>
    <n v="185"/>
    <x v="25"/>
    <n v="43.058010000000003"/>
    <n v="-87.877300000000005"/>
    <x v="22"/>
    <n v="43.058010000000003"/>
    <n v="-87.877300000000005"/>
    <n v="32"/>
    <n v="0"/>
    <n v="4.8"/>
    <n v="4.5999999999999996"/>
    <n v="192"/>
    <n v="-1"/>
    <d v="2017-04-01T00:00:00"/>
    <d v="2017-04-01T00:00:00"/>
    <d v="2017-04-01T00:00:00"/>
    <s v="Saturday"/>
    <d v="1899-12-30T16:38:27"/>
    <d v="1899-12-30T17:00:00"/>
    <n v="1"/>
    <d v="2017-04-01T00:00:00"/>
    <d v="2017-04-01T00:00:00"/>
    <d v="2017-04-01T00:00:00"/>
    <s v="Saturday"/>
    <d v="1899-12-30T17:10:25"/>
    <d v="1899-12-30T17:00:00"/>
    <s v="Round Trip"/>
  </r>
  <r>
    <n v="1516721"/>
    <s v="Non-RFID Card Member"/>
    <m/>
    <m/>
    <n v="53211"/>
    <s v="UNITED STATES"/>
    <s v="Single Ride"/>
    <n v="5540"/>
    <x v="36"/>
    <n v="43.069021999999997"/>
    <n v="-87.887940999999998"/>
    <x v="20"/>
    <n v="43.077359999999999"/>
    <n v="-87.880769999999998"/>
    <n v="18"/>
    <n v="0"/>
    <n v="2.7"/>
    <n v="2.6"/>
    <n v="108"/>
    <n v="-1"/>
    <d v="2017-04-01T00:00:00"/>
    <d v="2017-04-01T00:00:00"/>
    <d v="2017-04-01T00:00:00"/>
    <s v="Saturday"/>
    <d v="1899-12-30T16:51:20"/>
    <d v="1899-12-30T17:00:00"/>
    <n v="1"/>
    <d v="2017-04-01T00:00:00"/>
    <d v="2017-04-01T00:00:00"/>
    <d v="2017-04-01T00:00:00"/>
    <s v="Saturday"/>
    <d v="1899-12-30T17:09:43"/>
    <d v="1899-12-30T17:00:00"/>
    <s v="One Way"/>
  </r>
  <r>
    <n v="1373217"/>
    <s v="Non-RFID Card Member"/>
    <m/>
    <m/>
    <n v="55412"/>
    <s v="UNITED STATES"/>
    <s v="Single Ride"/>
    <n v="145"/>
    <x v="38"/>
    <n v="43.058619999999998"/>
    <n v="-87.885319999999993"/>
    <x v="29"/>
    <n v="43.06033"/>
    <n v="-87.89546"/>
    <n v="5"/>
    <n v="0"/>
    <n v="0.8"/>
    <n v="0.7"/>
    <n v="30"/>
    <n v="-1"/>
    <d v="2017-04-01T00:00:00"/>
    <d v="2017-04-01T00:00:00"/>
    <d v="2017-04-01T00:00:00"/>
    <s v="Saturday"/>
    <d v="1899-12-30T16:56:38"/>
    <d v="1899-12-30T17:00:00"/>
    <n v="1"/>
    <d v="2017-04-01T00:00:00"/>
    <d v="2017-04-01T00:00:00"/>
    <d v="2017-04-01T00:00:00"/>
    <s v="Saturday"/>
    <d v="1899-12-30T17:01:12"/>
    <d v="1899-12-30T17:00:00"/>
    <s v="One Way"/>
  </r>
  <r>
    <n v="1560954"/>
    <s v="Non-RFID Card Member"/>
    <m/>
    <m/>
    <n v="53223"/>
    <s v="UNITED STATES"/>
    <s v="Single Ride"/>
    <n v="11159"/>
    <x v="25"/>
    <n v="43.058010000000003"/>
    <n v="-87.877300000000005"/>
    <x v="22"/>
    <n v="43.058010000000003"/>
    <n v="-87.877300000000005"/>
    <n v="34"/>
    <n v="0"/>
    <n v="5.0999999999999996"/>
    <n v="4.8"/>
    <n v="204"/>
    <n v="-1"/>
    <d v="2017-04-01T00:00:00"/>
    <d v="2017-04-01T00:00:00"/>
    <d v="2017-04-01T00:00:00"/>
    <s v="Saturday"/>
    <d v="1899-12-30T17:06:27"/>
    <d v="1899-12-30T17:00:00"/>
    <n v="1"/>
    <d v="2017-04-01T00:00:00"/>
    <d v="2017-04-01T00:00:00"/>
    <d v="2017-04-01T00:00:00"/>
    <s v="Saturday"/>
    <d v="1899-12-30T17:40:03"/>
    <d v="1899-12-30T18:00:00"/>
    <s v="Round Trip"/>
  </r>
  <r>
    <n v="1560943"/>
    <s v="Non-RFID Card Member"/>
    <m/>
    <m/>
    <n v="54935"/>
    <s v="UNITED STATES"/>
    <s v="Single Ride"/>
    <n v="5712"/>
    <x v="33"/>
    <n v="43.004728999999998"/>
    <n v="-87.905463999999995"/>
    <x v="30"/>
    <n v="43.004728999999998"/>
    <n v="-87.905463999999995"/>
    <n v="29"/>
    <n v="0"/>
    <n v="4.4000000000000004"/>
    <n v="4.0999999999999996"/>
    <n v="174"/>
    <n v="-1"/>
    <d v="2017-04-01T00:00:00"/>
    <d v="2017-04-01T00:00:00"/>
    <d v="2017-04-01T00:00:00"/>
    <s v="Saturday"/>
    <d v="1899-12-30T17:11:11"/>
    <d v="1899-12-30T17:00:00"/>
    <n v="1"/>
    <d v="2017-04-01T00:00:00"/>
    <d v="2017-04-01T00:00:00"/>
    <d v="2017-04-01T00:00:00"/>
    <s v="Saturday"/>
    <d v="1899-12-30T17:40:30"/>
    <d v="1899-12-30T18:00:00"/>
    <s v="Round Trip"/>
  </r>
  <r>
    <n v="1560974"/>
    <s v="Non-RFID Card Member"/>
    <m/>
    <m/>
    <n v="60108"/>
    <s v="UNITED STATES"/>
    <s v="Single Ride"/>
    <n v="5479"/>
    <x v="3"/>
    <n v="43.03519"/>
    <n v="-87.907390000000007"/>
    <x v="4"/>
    <n v="43.042490000000001"/>
    <n v="-87.909959999999998"/>
    <n v="6"/>
    <n v="0"/>
    <n v="0.9"/>
    <n v="0.9"/>
    <n v="36"/>
    <n v="-1"/>
    <d v="2017-04-01T00:00:00"/>
    <d v="2017-04-01T00:00:00"/>
    <d v="2017-04-01T00:00:00"/>
    <s v="Saturday"/>
    <d v="1899-12-30T17:11:16"/>
    <d v="1899-12-30T17:00:00"/>
    <n v="1"/>
    <d v="2017-04-01T00:00:00"/>
    <d v="2017-04-01T00:00:00"/>
    <d v="2017-04-01T00:00:00"/>
    <s v="Saturday"/>
    <d v="1899-12-30T17:17:38"/>
    <d v="1899-12-30T17:00:00"/>
    <s v="One Way"/>
  </r>
  <r>
    <n v="1560979"/>
    <s v="Non-RFID Card Member"/>
    <m/>
    <m/>
    <n v="53233"/>
    <s v="UNITED STATES"/>
    <s v="Single Ride"/>
    <n v="5460"/>
    <x v="3"/>
    <n v="43.03519"/>
    <n v="-87.907390000000007"/>
    <x v="4"/>
    <n v="43.042490000000001"/>
    <n v="-87.909959999999998"/>
    <n v="5"/>
    <n v="0"/>
    <n v="0.8"/>
    <n v="0.7"/>
    <n v="30"/>
    <n v="-1"/>
    <d v="2017-04-01T00:00:00"/>
    <d v="2017-04-01T00:00:00"/>
    <d v="2017-04-01T00:00:00"/>
    <s v="Saturday"/>
    <d v="1899-12-30T17:12:31"/>
    <d v="1899-12-30T17:00:00"/>
    <n v="1"/>
    <d v="2017-04-01T00:00:00"/>
    <d v="2017-04-01T00:00:00"/>
    <d v="2017-04-01T00:00:00"/>
    <s v="Saturday"/>
    <d v="1899-12-30T17:17:24"/>
    <d v="1899-12-30T17:00:00"/>
    <s v="One Way"/>
  </r>
  <r>
    <n v="1560983"/>
    <s v="Non-RFID Card Member"/>
    <m/>
    <m/>
    <n v="53204"/>
    <s v="UNITED STATES"/>
    <s v="Single Ride"/>
    <n v="44"/>
    <x v="46"/>
    <n v="43.026470000000003"/>
    <n v="-87.918040000000005"/>
    <x v="44"/>
    <n v="43.026470000000003"/>
    <n v="-87.918040000000005"/>
    <n v="31"/>
    <n v="0"/>
    <n v="4.7"/>
    <n v="4.4000000000000004"/>
    <n v="186"/>
    <n v="-1"/>
    <d v="2017-04-01T00:00:00"/>
    <d v="2017-04-01T00:00:00"/>
    <d v="2017-04-01T00:00:00"/>
    <s v="Saturday"/>
    <d v="1899-12-30T17:14:04"/>
    <d v="1899-12-30T17:00:00"/>
    <n v="1"/>
    <d v="2017-04-01T00:00:00"/>
    <d v="2017-04-01T00:00:00"/>
    <d v="2017-04-01T00:00:00"/>
    <s v="Saturday"/>
    <d v="1899-12-30T17:45:57"/>
    <d v="1899-12-30T18:00:00"/>
    <s v="Round Trip"/>
  </r>
  <r>
    <n v="1561005"/>
    <s v="Non-RFID Card Member"/>
    <m/>
    <m/>
    <n v="53208"/>
    <s v="UNITED STATES"/>
    <s v="Single Ride"/>
    <n v="5449"/>
    <x v="41"/>
    <n v="43.031480000000002"/>
    <n v="-87.908169999999998"/>
    <x v="43"/>
    <n v="43.031480000000002"/>
    <n v="-87.908169999999998"/>
    <n v="52"/>
    <n v="3"/>
    <n v="7.8"/>
    <n v="7.4"/>
    <n v="312"/>
    <n v="-1"/>
    <d v="2017-04-01T00:00:00"/>
    <d v="2017-04-01T00:00:00"/>
    <d v="2017-04-01T00:00:00"/>
    <s v="Saturday"/>
    <d v="1899-12-30T17:20:02"/>
    <d v="1899-12-30T17:00:00"/>
    <n v="1"/>
    <d v="2017-04-01T00:00:00"/>
    <d v="2017-04-01T00:00:00"/>
    <d v="2017-04-01T00:00:00"/>
    <s v="Saturday"/>
    <d v="1899-12-30T18:12:24"/>
    <d v="1899-12-30T18:00:00"/>
    <s v="Round Trip"/>
  </r>
  <r>
    <n v="1561041"/>
    <s v="Non-RFID Card Member"/>
    <m/>
    <m/>
    <n v="53045"/>
    <s v="UNITED STATES"/>
    <s v="Single Ride"/>
    <n v="5564"/>
    <x v="25"/>
    <n v="43.058010000000003"/>
    <n v="-87.877300000000005"/>
    <x v="22"/>
    <n v="43.058010000000003"/>
    <n v="-87.877300000000005"/>
    <n v="62"/>
    <n v="3"/>
    <n v="9.3000000000000007"/>
    <n v="8.8000000000000007"/>
    <n v="372"/>
    <n v="-1"/>
    <d v="2017-04-01T00:00:00"/>
    <d v="2017-04-01T00:00:00"/>
    <d v="2017-04-01T00:00:00"/>
    <s v="Saturday"/>
    <d v="1899-12-30T17:27:59"/>
    <d v="1899-12-30T17:00:00"/>
    <n v="1"/>
    <d v="2017-04-01T00:00:00"/>
    <d v="2017-04-01T00:00:00"/>
    <d v="2017-04-01T00:00:00"/>
    <s v="Saturday"/>
    <d v="1899-12-30T18:29:09"/>
    <d v="1899-12-30T18:00:00"/>
    <s v="Round Trip"/>
  </r>
  <r>
    <n v="1561052"/>
    <s v="Non-RFID Card Member"/>
    <m/>
    <m/>
    <n v="53045"/>
    <s v="UNITED STATES"/>
    <s v="Single Ride"/>
    <n v="5558"/>
    <x v="25"/>
    <n v="43.058010000000003"/>
    <n v="-87.877300000000005"/>
    <x v="22"/>
    <n v="43.058010000000003"/>
    <n v="-87.877300000000005"/>
    <n v="59"/>
    <n v="3"/>
    <n v="8.9"/>
    <n v="8.4"/>
    <n v="354"/>
    <n v="-1"/>
    <d v="2017-04-01T00:00:00"/>
    <d v="2017-04-01T00:00:00"/>
    <d v="2017-04-01T00:00:00"/>
    <s v="Saturday"/>
    <d v="1899-12-30T17:29:36"/>
    <d v="1899-12-30T17:00:00"/>
    <n v="1"/>
    <d v="2017-04-01T00:00:00"/>
    <d v="2017-04-01T00:00:00"/>
    <d v="2017-04-01T00:00:00"/>
    <s v="Saturday"/>
    <d v="1899-12-30T18:28:35"/>
    <d v="1899-12-30T18:00:00"/>
    <s v="Round Trip"/>
  </r>
  <r>
    <n v="1291462"/>
    <s v="Non-RFID Card Member"/>
    <m/>
    <m/>
    <n v="53150"/>
    <s v="UNITED STATES"/>
    <s v="Single Ride"/>
    <n v="27"/>
    <x v="41"/>
    <n v="43.031480000000002"/>
    <n v="-87.908169999999998"/>
    <x v="43"/>
    <n v="43.031480000000002"/>
    <n v="-87.908169999999998"/>
    <n v="41"/>
    <n v="3"/>
    <n v="6.2"/>
    <n v="5.8"/>
    <n v="246"/>
    <n v="-1"/>
    <d v="2017-04-01T00:00:00"/>
    <d v="2017-04-01T00:00:00"/>
    <d v="2017-04-01T00:00:00"/>
    <s v="Saturday"/>
    <d v="1899-12-30T17:31:09"/>
    <d v="1899-12-30T18:00:00"/>
    <n v="1"/>
    <d v="2017-04-01T00:00:00"/>
    <d v="2017-04-01T00:00:00"/>
    <d v="2017-04-01T00:00:00"/>
    <s v="Saturday"/>
    <d v="1899-12-30T18:12:09"/>
    <d v="1899-12-30T18:00:00"/>
    <s v="Round Trip"/>
  </r>
  <r>
    <n v="1559092"/>
    <s v="Non-RFID Card Member"/>
    <m/>
    <m/>
    <n v="55369"/>
    <s v="UNITED STATES"/>
    <s v="Single Ride"/>
    <n v="11097"/>
    <x v="5"/>
    <n v="43.031320000000001"/>
    <n v="-87.904259999999994"/>
    <x v="4"/>
    <n v="43.042490000000001"/>
    <n v="-87.909959999999998"/>
    <n v="10"/>
    <n v="0"/>
    <n v="1.5"/>
    <n v="1.4"/>
    <n v="60"/>
    <n v="-1"/>
    <d v="2017-04-01T00:00:00"/>
    <d v="2017-04-01T00:00:00"/>
    <d v="2017-04-01T00:00:00"/>
    <s v="Saturday"/>
    <d v="1899-12-30T17:36:28"/>
    <d v="1899-12-30T18:00:00"/>
    <n v="1"/>
    <d v="2017-04-01T00:00:00"/>
    <d v="2017-04-01T00:00:00"/>
    <d v="2017-04-01T00:00:00"/>
    <s v="Saturday"/>
    <d v="1899-12-30T17:46:03"/>
    <d v="1899-12-30T18:00:00"/>
    <s v="One Way"/>
  </r>
  <r>
    <n v="1561129"/>
    <s v="Non-RFID Card Member"/>
    <m/>
    <m/>
    <n v="54241"/>
    <s v="UNITED STATES"/>
    <s v="Single Ride"/>
    <n v="11056"/>
    <x v="13"/>
    <n v="43.038649999999997"/>
    <n v="-87.921930000000003"/>
    <x v="53"/>
    <n v="43.060786"/>
    <n v="-87.883825999999999"/>
    <n v="46"/>
    <n v="3"/>
    <n v="6.9"/>
    <n v="6.6"/>
    <n v="276"/>
    <n v="-1"/>
    <d v="2017-04-01T00:00:00"/>
    <d v="2017-04-01T00:00:00"/>
    <d v="2017-04-01T00:00:00"/>
    <s v="Saturday"/>
    <d v="1899-12-30T18:03:21"/>
    <d v="1899-12-30T18:00:00"/>
    <n v="1"/>
    <d v="2017-04-01T00:00:00"/>
    <d v="2017-04-01T00:00:00"/>
    <d v="2017-04-01T00:00:00"/>
    <s v="Saturday"/>
    <d v="1899-12-30T18:49:48"/>
    <d v="1899-12-30T19:00:00"/>
    <s v="One Way"/>
  </r>
  <r>
    <n v="1561132"/>
    <s v="Non-RFID Card Member"/>
    <m/>
    <m/>
    <n v="54303"/>
    <s v="UNITED STATES"/>
    <s v="Single Ride"/>
    <n v="11095"/>
    <x v="41"/>
    <n v="43.031480000000002"/>
    <n v="-87.908169999999998"/>
    <x v="6"/>
    <n v="43.03519"/>
    <n v="-87.907390000000007"/>
    <n v="21"/>
    <n v="0"/>
    <n v="3.2"/>
    <n v="3"/>
    <n v="126"/>
    <n v="-1"/>
    <d v="2017-04-01T00:00:00"/>
    <d v="2017-04-01T00:00:00"/>
    <d v="2017-04-01T00:00:00"/>
    <s v="Saturday"/>
    <d v="1899-12-30T18:06:27"/>
    <d v="1899-12-30T18:00:00"/>
    <n v="1"/>
    <d v="2017-04-01T00:00:00"/>
    <d v="2017-04-01T00:00:00"/>
    <d v="2017-04-01T00:00:00"/>
    <s v="Saturday"/>
    <d v="1899-12-30T18:27:32"/>
    <d v="1899-12-30T18:00:00"/>
    <s v="One Way"/>
  </r>
  <r>
    <n v="1561171"/>
    <s v="Non-RFID Card Member"/>
    <m/>
    <m/>
    <n v="55439"/>
    <s v="UNITED STATES"/>
    <s v="Single Ride"/>
    <n v="11054"/>
    <x v="9"/>
    <n v="43.05097"/>
    <n v="-87.906440000000003"/>
    <x v="7"/>
    <n v="43.038580000000003"/>
    <n v="-87.90934"/>
    <n v="13"/>
    <n v="0"/>
    <n v="2"/>
    <n v="1.9"/>
    <n v="78"/>
    <n v="-1"/>
    <d v="2017-04-01T00:00:00"/>
    <d v="2017-04-01T00:00:00"/>
    <d v="2017-04-01T00:00:00"/>
    <s v="Saturday"/>
    <d v="1899-12-30T18:15:14"/>
    <d v="1899-12-30T18:00:00"/>
    <n v="1"/>
    <d v="2017-04-01T00:00:00"/>
    <d v="2017-04-01T00:00:00"/>
    <d v="2017-04-01T00:00:00"/>
    <s v="Saturday"/>
    <d v="1899-12-30T18:28:24"/>
    <d v="1899-12-30T18:00:00"/>
    <s v="One Way"/>
  </r>
  <r>
    <n v="1561193"/>
    <s v="Non-RFID Card Member"/>
    <m/>
    <m/>
    <n v="54914"/>
    <s v="UNITED STATES"/>
    <s v="Single Ride"/>
    <n v="5417"/>
    <x v="16"/>
    <n v="43.03913"/>
    <n v="-87.916150000000002"/>
    <x v="3"/>
    <n v="43.03913"/>
    <n v="-87.916150000000002"/>
    <n v="53"/>
    <n v="3"/>
    <n v="8"/>
    <n v="7.6"/>
    <n v="318"/>
    <n v="-1"/>
    <d v="2017-04-01T00:00:00"/>
    <d v="2017-04-01T00:00:00"/>
    <d v="2017-04-01T00:00:00"/>
    <s v="Saturday"/>
    <d v="1899-12-30T18:25:36"/>
    <d v="1899-12-30T18:00:00"/>
    <n v="1"/>
    <d v="2017-04-01T00:00:00"/>
    <d v="2017-04-01T00:00:00"/>
    <d v="2017-04-01T00:00:00"/>
    <s v="Saturday"/>
    <d v="1899-12-30T19:18:46"/>
    <d v="1899-12-30T19:00:00"/>
    <s v="Round Trip"/>
  </r>
  <r>
    <n v="1561254"/>
    <s v="Non-RFID Card Member"/>
    <m/>
    <m/>
    <n v="53086"/>
    <s v="UNITED STATES"/>
    <s v="Single Ride"/>
    <n v="5455"/>
    <x v="27"/>
    <n v="43.074890000000003"/>
    <n v="-87.882810000000006"/>
    <x v="25"/>
    <n v="43.074890000000003"/>
    <n v="-87.882810000000006"/>
    <n v="14"/>
    <n v="0"/>
    <n v="2.1"/>
    <n v="2"/>
    <n v="84"/>
    <n v="-1"/>
    <d v="2017-04-01T00:00:00"/>
    <d v="2017-04-01T00:00:00"/>
    <d v="2017-04-01T00:00:00"/>
    <s v="Saturday"/>
    <d v="1899-12-30T18:49:26"/>
    <d v="1899-12-30T19:00:00"/>
    <n v="1"/>
    <d v="2017-04-01T00:00:00"/>
    <d v="2017-04-01T00:00:00"/>
    <d v="2017-04-01T00:00:00"/>
    <s v="Saturday"/>
    <d v="1899-12-30T19:03:55"/>
    <d v="1899-12-30T19:00:00"/>
    <s v="Round Trip"/>
  </r>
  <r>
    <n v="1287558"/>
    <s v="Non-RFID Card Member"/>
    <m/>
    <m/>
    <n v="53128"/>
    <s v="UNITED STATES"/>
    <s v="Single Ride"/>
    <n v="11050"/>
    <x v="34"/>
    <n v="43.02948"/>
    <n v="-87.912819999999996"/>
    <x v="37"/>
    <n v="43.02948"/>
    <n v="-87.912819999999996"/>
    <n v="46"/>
    <n v="3"/>
    <n v="6.9"/>
    <n v="6.6"/>
    <n v="276"/>
    <n v="-1"/>
    <d v="2017-04-01T00:00:00"/>
    <d v="2017-04-01T00:00:00"/>
    <d v="2017-04-01T00:00:00"/>
    <s v="Saturday"/>
    <d v="1899-12-30T18:56:30"/>
    <d v="1899-12-30T19:00:00"/>
    <n v="1"/>
    <d v="2017-04-01T00:00:00"/>
    <d v="2017-04-01T00:00:00"/>
    <d v="2017-04-01T00:00:00"/>
    <s v="Saturday"/>
    <d v="1899-12-30T19:42:16"/>
    <d v="1899-12-30T20:00:00"/>
    <s v="Round Trip"/>
  </r>
  <r>
    <n v="1561490"/>
    <s v="Non-RFID Card Member"/>
    <m/>
    <m/>
    <m/>
    <s v="UNITED STATES"/>
    <s v="Single Ride"/>
    <n v="11059"/>
    <x v="21"/>
    <n v="43.040349999999997"/>
    <n v="-87.920760000000001"/>
    <x v="31"/>
    <n v="43.040154000000001"/>
    <n v="-87.932113000000001"/>
    <n v="9"/>
    <n v="0"/>
    <n v="1.4"/>
    <n v="1.3"/>
    <n v="54"/>
    <n v="-1"/>
    <d v="2017-04-01T00:00:00"/>
    <d v="2017-04-01T00:00:00"/>
    <d v="2017-04-01T00:00:00"/>
    <s v="Saturday"/>
    <d v="1899-12-30T23:10:58"/>
    <d v="1899-12-30T23:00:00"/>
    <n v="1"/>
    <d v="2017-04-01T00:00:00"/>
    <d v="2017-04-01T00:00:00"/>
    <d v="2017-04-01T00:00:00"/>
    <s v="Saturday"/>
    <d v="1899-12-30T23:19:17"/>
    <d v="1899-12-30T23:00:00"/>
    <s v="One Way"/>
  </r>
  <r>
    <n v="1450418"/>
    <s v="Non-RFID Card Member"/>
    <m/>
    <m/>
    <m/>
    <s v="UNITED STATES"/>
    <s v="Single Ride"/>
    <n v="11140"/>
    <x v="41"/>
    <n v="43.031480000000002"/>
    <n v="-87.908169999999998"/>
    <x v="53"/>
    <n v="43.060786"/>
    <n v="-87.883825999999999"/>
    <n v="20"/>
    <n v="0"/>
    <n v="3"/>
    <n v="2.9"/>
    <n v="120"/>
    <n v="-1"/>
    <d v="2017-04-02T00:00:00"/>
    <d v="2017-04-01T00:00:00"/>
    <d v="2017-04-02T00:00:00"/>
    <s v="Sunday"/>
    <d v="1899-12-30T10:05:04"/>
    <d v="1899-12-30T10:00:00"/>
    <n v="1"/>
    <d v="2017-04-02T00:00:00"/>
    <d v="2017-04-01T00:00:00"/>
    <d v="2017-04-02T00:00:00"/>
    <s v="Sunday"/>
    <d v="1899-12-30T10:25:06"/>
    <d v="1899-12-30T10:00:00"/>
    <s v="One Way"/>
  </r>
  <r>
    <n v="1465953"/>
    <s v="Non-RFID Card Member"/>
    <m/>
    <m/>
    <n v="53202"/>
    <s v="UNITED STATES"/>
    <s v="Single Ride"/>
    <n v="5570"/>
    <x v="8"/>
    <n v="43.038580000000003"/>
    <n v="-87.90934"/>
    <x v="26"/>
    <n v="43.053040000000003"/>
    <n v="-87.897660000000002"/>
    <n v="15"/>
    <n v="0"/>
    <n v="2.2999999999999998"/>
    <n v="2.1"/>
    <n v="90"/>
    <n v="-1"/>
    <d v="2017-04-02T00:00:00"/>
    <d v="2017-04-01T00:00:00"/>
    <d v="2017-04-02T00:00:00"/>
    <s v="Sunday"/>
    <d v="1899-12-30T11:06:50"/>
    <d v="1899-12-30T11:00:00"/>
    <n v="1"/>
    <d v="2017-04-02T00:00:00"/>
    <d v="2017-04-01T00:00:00"/>
    <d v="2017-04-02T00:00:00"/>
    <s v="Sunday"/>
    <d v="1899-12-30T11:21:11"/>
    <d v="1899-12-30T11:00:00"/>
    <s v="One Way"/>
  </r>
  <r>
    <n v="1561771"/>
    <s v="Non-RFID Card Member"/>
    <m/>
    <m/>
    <n v="2631"/>
    <s v="UNITED STATES"/>
    <s v="Single Ride"/>
    <n v="11114"/>
    <x v="12"/>
    <n v="43.052460000000004"/>
    <n v="-87.891000000000005"/>
    <x v="4"/>
    <n v="43.042490000000001"/>
    <n v="-87.909959999999998"/>
    <n v="16"/>
    <n v="0"/>
    <n v="2.4"/>
    <n v="2.2999999999999998"/>
    <n v="96"/>
    <n v="-1"/>
    <d v="2017-04-02T00:00:00"/>
    <d v="2017-04-01T00:00:00"/>
    <d v="2017-04-02T00:00:00"/>
    <s v="Sunday"/>
    <d v="1899-12-30T11:30:47"/>
    <d v="1899-12-30T12:00:00"/>
    <n v="1"/>
    <d v="2017-04-02T00:00:00"/>
    <d v="2017-04-01T00:00:00"/>
    <d v="2017-04-02T00:00:00"/>
    <s v="Sunday"/>
    <d v="1899-12-30T11:46:58"/>
    <d v="1899-12-30T12:00:00"/>
    <s v="One Way"/>
  </r>
  <r>
    <n v="1561774"/>
    <s v="Non-RFID Card Member"/>
    <m/>
    <m/>
    <n v="54407"/>
    <s v="UNITED STATES"/>
    <s v="Single Ride"/>
    <n v="993"/>
    <x v="11"/>
    <n v="43.04804"/>
    <n v="-87.896720000000002"/>
    <x v="43"/>
    <n v="43.031480000000002"/>
    <n v="-87.908169999999998"/>
    <n v="18"/>
    <n v="0"/>
    <n v="2.7"/>
    <n v="2.6"/>
    <n v="108"/>
    <n v="-1"/>
    <d v="2017-04-02T00:00:00"/>
    <d v="2017-04-01T00:00:00"/>
    <d v="2017-04-02T00:00:00"/>
    <s v="Sunday"/>
    <d v="1899-12-30T11:33:06"/>
    <d v="1899-12-30T12:00:00"/>
    <n v="1"/>
    <d v="2017-04-02T00:00:00"/>
    <d v="2017-04-01T00:00:00"/>
    <d v="2017-04-02T00:00:00"/>
    <s v="Sunday"/>
    <d v="1899-12-30T11:51:37"/>
    <d v="1899-12-30T12:00:00"/>
    <s v="One Way"/>
  </r>
  <r>
    <n v="1561867"/>
    <s v="Non-RFID Card Member"/>
    <m/>
    <m/>
    <n v="41075"/>
    <s v="UNITED STATES"/>
    <s v="Single Ride"/>
    <n v="5559"/>
    <x v="33"/>
    <n v="43.004728999999998"/>
    <n v="-87.905463999999995"/>
    <x v="16"/>
    <n v="43.052549999999997"/>
    <n v="-87.909329999999997"/>
    <n v="25"/>
    <n v="0"/>
    <n v="3.8"/>
    <n v="3.6"/>
    <n v="150"/>
    <n v="-1"/>
    <d v="2017-04-02T00:00:00"/>
    <d v="2017-04-01T00:00:00"/>
    <d v="2017-04-02T00:00:00"/>
    <s v="Sunday"/>
    <d v="1899-12-30T12:10:20"/>
    <d v="1899-12-30T12:00:00"/>
    <n v="1"/>
    <d v="2017-04-02T00:00:00"/>
    <d v="2017-04-01T00:00:00"/>
    <d v="2017-04-02T00:00:00"/>
    <s v="Sunday"/>
    <d v="1899-12-30T12:35:52"/>
    <d v="1899-12-30T13:00:00"/>
    <s v="One Way"/>
  </r>
  <r>
    <n v="1335443"/>
    <s v="Non-RFID Card Member"/>
    <m/>
    <m/>
    <n v="53202"/>
    <s v="UNITED STATES"/>
    <s v="Single Ride"/>
    <n v="11115"/>
    <x v="12"/>
    <n v="43.052460000000004"/>
    <n v="-87.891000000000005"/>
    <x v="11"/>
    <n v="43.052460000000004"/>
    <n v="-87.891000000000005"/>
    <n v="89"/>
    <n v="6"/>
    <n v="13.4"/>
    <n v="12.7"/>
    <n v="534"/>
    <n v="-1"/>
    <d v="2017-04-02T00:00:00"/>
    <d v="2017-04-01T00:00:00"/>
    <d v="2017-04-02T00:00:00"/>
    <s v="Sunday"/>
    <d v="1899-12-30T13:54:15"/>
    <d v="1899-12-30T14:00:00"/>
    <n v="1"/>
    <d v="2017-04-02T00:00:00"/>
    <d v="2017-04-01T00:00:00"/>
    <d v="2017-04-02T00:00:00"/>
    <s v="Sunday"/>
    <d v="1899-12-30T15:23:24"/>
    <d v="1899-12-30T15:00:00"/>
    <s v="Round Trip"/>
  </r>
  <r>
    <n v="1562870"/>
    <s v="Non-RFID Card Member"/>
    <m/>
    <m/>
    <n v="53108"/>
    <s v="UNITED STATES"/>
    <s v="Single Ride"/>
    <n v="333"/>
    <x v="29"/>
    <n v="43.052549999999997"/>
    <n v="-87.909329999999997"/>
    <x v="45"/>
    <n v="43.046570000000003"/>
    <n v="-87.908720000000002"/>
    <n v="6"/>
    <n v="0"/>
    <n v="0.9"/>
    <n v="0.9"/>
    <n v="36"/>
    <n v="-1"/>
    <d v="2017-04-02T00:00:00"/>
    <d v="2017-04-01T00:00:00"/>
    <d v="2017-04-02T00:00:00"/>
    <s v="Sunday"/>
    <d v="1899-12-30T17:39:17"/>
    <d v="1899-12-30T18:00:00"/>
    <n v="1"/>
    <d v="2017-04-02T00:00:00"/>
    <d v="2017-04-01T00:00:00"/>
    <d v="2017-04-02T00:00:00"/>
    <s v="Sunday"/>
    <d v="1899-12-30T17:45:08"/>
    <d v="1899-12-30T18:00:00"/>
    <s v="One Way"/>
  </r>
  <r>
    <n v="1563358"/>
    <s v="Non-RFID Card Member"/>
    <m/>
    <m/>
    <n v="53211"/>
    <s v="UNITED STATES"/>
    <s v="Single Ride"/>
    <n v="11136"/>
    <x v="8"/>
    <n v="43.038580000000003"/>
    <n v="-87.90934"/>
    <x v="42"/>
    <n v="43.020020000000002"/>
    <n v="-87.912540000000007"/>
    <n v="19"/>
    <n v="0"/>
    <n v="2.9"/>
    <n v="2.7"/>
    <n v="114"/>
    <n v="-1"/>
    <d v="2017-04-03T00:00:00"/>
    <d v="2017-04-01T00:00:00"/>
    <d v="2017-04-03T00:00:00"/>
    <s v="Monday"/>
    <d v="1899-12-30T10:06:05"/>
    <d v="1899-12-30T10:00:00"/>
    <n v="1"/>
    <d v="2017-04-03T00:00:00"/>
    <d v="2017-04-01T00:00:00"/>
    <d v="2017-04-03T00:00:00"/>
    <s v="Monday"/>
    <d v="1899-12-30T10:25:06"/>
    <d v="1899-12-30T10:00:00"/>
    <s v="One Way"/>
  </r>
  <r>
    <n v="1563961"/>
    <s v="Non-RFID Card Member"/>
    <m/>
    <m/>
    <n v="53215"/>
    <s v="UNITED STATES"/>
    <s v="Single Ride"/>
    <n v="36"/>
    <x v="23"/>
    <n v="43.053040000000003"/>
    <n v="-87.897660000000002"/>
    <x v="0"/>
    <n v="43.049230000000001"/>
    <n v="-87.911940000000001"/>
    <n v="11"/>
    <n v="0"/>
    <n v="1.7"/>
    <n v="1.6"/>
    <n v="66"/>
    <n v="-1"/>
    <d v="2017-04-03T00:00:00"/>
    <d v="2017-04-01T00:00:00"/>
    <d v="2017-04-03T00:00:00"/>
    <s v="Monday"/>
    <d v="1899-12-30T17:25:16"/>
    <d v="1899-12-30T17:00:00"/>
    <n v="1"/>
    <d v="2017-04-03T00:00:00"/>
    <d v="2017-04-01T00:00:00"/>
    <d v="2017-04-03T00:00:00"/>
    <s v="Monday"/>
    <d v="1899-12-30T17:36:04"/>
    <d v="1899-12-30T18:00:00"/>
    <s v="One Way"/>
  </r>
  <r>
    <n v="1563961"/>
    <s v="Non-RFID Card Member"/>
    <m/>
    <m/>
    <n v="53215"/>
    <s v="UNITED STATES"/>
    <s v="Single Ride"/>
    <n v="224"/>
    <x v="23"/>
    <n v="43.053040000000003"/>
    <n v="-87.897660000000002"/>
    <x v="0"/>
    <n v="43.049230000000001"/>
    <n v="-87.911940000000001"/>
    <n v="10"/>
    <n v="0"/>
    <n v="1.5"/>
    <n v="1.4"/>
    <n v="60"/>
    <n v="-1"/>
    <d v="2017-04-03T00:00:00"/>
    <d v="2017-04-01T00:00:00"/>
    <d v="2017-04-03T00:00:00"/>
    <s v="Monday"/>
    <d v="1899-12-30T17:26:02"/>
    <d v="1899-12-30T17:00:00"/>
    <n v="1"/>
    <d v="2017-04-03T00:00:00"/>
    <d v="2017-04-01T00:00:00"/>
    <d v="2017-04-03T00:00:00"/>
    <s v="Monday"/>
    <d v="1899-12-30T17:36:14"/>
    <d v="1899-12-30T18:00:00"/>
    <s v="One Way"/>
  </r>
  <r>
    <n v="1564477"/>
    <s v="Non-RFID Card Member"/>
    <m/>
    <m/>
    <n v="53233"/>
    <s v="UNITED STATES"/>
    <s v="Single Ride"/>
    <n v="214"/>
    <x v="25"/>
    <n v="43.058010000000003"/>
    <n v="-87.877300000000005"/>
    <x v="22"/>
    <n v="43.058010000000003"/>
    <n v="-87.877300000000005"/>
    <n v="60"/>
    <n v="3"/>
    <n v="9"/>
    <n v="8.6"/>
    <n v="360"/>
    <n v="-1"/>
    <d v="2017-04-04T00:00:00"/>
    <d v="2017-04-01T00:00:00"/>
    <d v="2017-04-04T00:00:00"/>
    <s v="Tuesday"/>
    <d v="1899-12-30T12:49:50"/>
    <d v="1899-12-30T13:00:00"/>
    <n v="1"/>
    <d v="2017-04-04T00:00:00"/>
    <d v="2017-04-01T00:00:00"/>
    <d v="2017-04-04T00:00:00"/>
    <s v="Tuesday"/>
    <d v="1899-12-30T13:49:40"/>
    <d v="1899-12-30T14:00:00"/>
    <s v="Round Trip"/>
  </r>
  <r>
    <n v="1564477"/>
    <s v="Non-RFID Card Member"/>
    <m/>
    <m/>
    <n v="53233"/>
    <s v="UNITED STATES"/>
    <s v="Single Ride"/>
    <n v="5444"/>
    <x v="25"/>
    <n v="43.058010000000003"/>
    <n v="-87.877300000000005"/>
    <x v="22"/>
    <n v="43.058010000000003"/>
    <n v="-87.877300000000005"/>
    <n v="59"/>
    <n v="3"/>
    <n v="8.9"/>
    <n v="8.4"/>
    <n v="354"/>
    <n v="-1"/>
    <d v="2017-04-04T00:00:00"/>
    <d v="2017-04-01T00:00:00"/>
    <d v="2017-04-04T00:00:00"/>
    <s v="Tuesday"/>
    <d v="1899-12-30T12:51:12"/>
    <d v="1899-12-30T13:00:00"/>
    <n v="1"/>
    <d v="2017-04-04T00:00:00"/>
    <d v="2017-04-01T00:00:00"/>
    <d v="2017-04-04T00:00:00"/>
    <s v="Tuesday"/>
    <d v="1899-12-30T13:50:09"/>
    <d v="1899-12-30T14:00:00"/>
    <s v="Round Trip"/>
  </r>
  <r>
    <n v="1564741"/>
    <s v="Non-RFID Card Member"/>
    <m/>
    <m/>
    <n v="55122"/>
    <s v="UNITED STATES"/>
    <s v="Single Ride"/>
    <n v="5419"/>
    <x v="13"/>
    <n v="43.038649999999997"/>
    <n v="-87.921930000000003"/>
    <x v="43"/>
    <n v="43.031480000000002"/>
    <n v="-87.908169999999998"/>
    <n v="17"/>
    <n v="0"/>
    <n v="2.6"/>
    <n v="2.4"/>
    <n v="102"/>
    <n v="-1"/>
    <d v="2017-04-04T00:00:00"/>
    <d v="2017-04-01T00:00:00"/>
    <d v="2017-04-04T00:00:00"/>
    <s v="Tuesday"/>
    <d v="1899-12-30T17:05:52"/>
    <d v="1899-12-30T17:00:00"/>
    <n v="1"/>
    <d v="2017-04-04T00:00:00"/>
    <d v="2017-04-01T00:00:00"/>
    <d v="2017-04-04T00:00:00"/>
    <s v="Tuesday"/>
    <d v="1899-12-30T17:22:21"/>
    <d v="1899-12-30T17:00:00"/>
    <s v="One Way"/>
  </r>
  <r>
    <n v="1564796"/>
    <s v="Non-RFID Card Member"/>
    <m/>
    <m/>
    <n v="61107"/>
    <s v="UNITED STATES"/>
    <s v="Single Ride"/>
    <n v="11109"/>
    <x v="38"/>
    <n v="43.058619999999998"/>
    <n v="-87.885319999999993"/>
    <x v="10"/>
    <n v="43.058619999999998"/>
    <n v="-87.885319999999993"/>
    <n v="33"/>
    <n v="3"/>
    <n v="5"/>
    <n v="4.7"/>
    <n v="198"/>
    <n v="-1"/>
    <d v="2017-04-04T00:00:00"/>
    <d v="2017-04-01T00:00:00"/>
    <d v="2017-04-04T00:00:00"/>
    <s v="Tuesday"/>
    <d v="1899-12-30T18:00:26"/>
    <d v="1899-12-30T18:00:00"/>
    <n v="1"/>
    <d v="2017-04-04T00:00:00"/>
    <d v="2017-04-01T00:00:00"/>
    <d v="2017-04-04T00:00:00"/>
    <s v="Tuesday"/>
    <d v="1899-12-30T18:33:38"/>
    <d v="1899-12-30T19:00:00"/>
    <s v="Round Trip"/>
  </r>
  <r>
    <n v="1513009"/>
    <s v="Non-RFID Card Member"/>
    <m/>
    <m/>
    <n v="53202"/>
    <s v="UNITED STATES"/>
    <s v="Single Ride"/>
    <n v="5554"/>
    <x v="23"/>
    <n v="43.053040000000003"/>
    <n v="-87.897660000000002"/>
    <x v="26"/>
    <n v="43.053040000000003"/>
    <n v="-87.897660000000002"/>
    <n v="92"/>
    <n v="9"/>
    <n v="13.8"/>
    <n v="13.1"/>
    <n v="552"/>
    <n v="-1"/>
    <d v="2017-04-04T00:00:00"/>
    <d v="2017-04-01T00:00:00"/>
    <d v="2017-04-04T00:00:00"/>
    <s v="Tuesday"/>
    <d v="1899-12-30T18:40:44"/>
    <d v="1899-12-30T19:00:00"/>
    <n v="1"/>
    <d v="2017-04-04T00:00:00"/>
    <d v="2017-04-01T00:00:00"/>
    <d v="2017-04-04T00:00:00"/>
    <s v="Tuesday"/>
    <d v="1899-12-30T20:12:37"/>
    <d v="1899-12-30T20:00:00"/>
    <s v="Round Trip"/>
  </r>
  <r>
    <n v="1564888"/>
    <s v="Non-RFID Card Member"/>
    <m/>
    <m/>
    <n v="53202"/>
    <s v="UNITED STATES"/>
    <s v="Single Ride"/>
    <n v="982"/>
    <x v="3"/>
    <n v="43.03519"/>
    <n v="-87.907390000000007"/>
    <x v="10"/>
    <n v="43.058619999999998"/>
    <n v="-87.885319999999993"/>
    <n v="19"/>
    <n v="3"/>
    <n v="2.9"/>
    <n v="2.7"/>
    <n v="114"/>
    <n v="-1"/>
    <d v="2017-04-04T00:00:00"/>
    <d v="2017-04-01T00:00:00"/>
    <d v="2017-04-04T00:00:00"/>
    <s v="Tuesday"/>
    <d v="1899-12-30T19:16:23"/>
    <d v="1899-12-30T19:00:00"/>
    <n v="1"/>
    <d v="2017-04-04T00:00:00"/>
    <d v="2017-04-01T00:00:00"/>
    <d v="2017-04-04T00:00:00"/>
    <s v="Tuesday"/>
    <d v="1899-12-30T19:35:06"/>
    <d v="1899-12-30T20:00:00"/>
    <s v="One Way"/>
  </r>
  <r>
    <n v="1370965"/>
    <s v="Non-RFID Card Member"/>
    <m/>
    <m/>
    <n v="53202"/>
    <s v="UNITED STATES"/>
    <s v="Single Ride"/>
    <n v="11051"/>
    <x v="38"/>
    <n v="43.058619999999998"/>
    <n v="-87.885319999999993"/>
    <x v="10"/>
    <n v="43.058619999999998"/>
    <n v="-87.885319999999993"/>
    <n v="68"/>
    <n v="9"/>
    <n v="10.199999999999999"/>
    <n v="9.6999999999999993"/>
    <n v="408"/>
    <n v="-1"/>
    <d v="2017-04-04T00:00:00"/>
    <d v="2017-04-01T00:00:00"/>
    <d v="2017-04-04T00:00:00"/>
    <s v="Tuesday"/>
    <d v="1899-12-30T21:29:41"/>
    <d v="1899-12-30T21:00:00"/>
    <n v="1"/>
    <d v="2017-04-04T00:00:00"/>
    <d v="2017-04-01T00:00:00"/>
    <d v="2017-04-04T00:00:00"/>
    <s v="Tuesday"/>
    <d v="1899-12-30T22:37:50"/>
    <d v="1899-12-30T23:00:00"/>
    <s v="Round Trip"/>
  </r>
  <r>
    <n v="1198458"/>
    <s v="Non-RFID Card Member"/>
    <m/>
    <m/>
    <n v="53207"/>
    <s v="UNITED STATES"/>
    <s v="Single Ride"/>
    <n v="11062"/>
    <x v="52"/>
    <n v="43.034619999999997"/>
    <n v="-87.917500000000004"/>
    <x v="9"/>
    <n v="43.034619999999997"/>
    <n v="-87.917500000000004"/>
    <n v="0"/>
    <n v="0"/>
    <n v="0"/>
    <n v="0"/>
    <n v="0"/>
    <n v="-1"/>
    <d v="2017-04-05T00:00:00"/>
    <d v="2017-04-01T00:00:00"/>
    <d v="2017-04-05T00:00:00"/>
    <s v="Wednesday"/>
    <d v="1899-12-30T14:57:24"/>
    <d v="1899-12-30T15:00:00"/>
    <n v="1"/>
    <d v="2017-04-05T00:00:00"/>
    <d v="2017-04-01T00:00:00"/>
    <d v="2017-04-05T00:00:00"/>
    <s v="Wednesday"/>
    <d v="1899-12-30T14:57:36"/>
    <d v="1899-12-30T15:00:00"/>
    <s v="Round Trip"/>
  </r>
  <r>
    <n v="1565806"/>
    <s v="Non-RFID Card Member"/>
    <m/>
    <m/>
    <n v="53204"/>
    <s v="UNITED STATES"/>
    <s v="Single Ride"/>
    <n v="11159"/>
    <x v="56"/>
    <n v="43.02017"/>
    <n v="-87.933049999999994"/>
    <x v="57"/>
    <n v="43.02017"/>
    <n v="-87.933049999999994"/>
    <n v="13"/>
    <n v="3"/>
    <n v="2"/>
    <n v="1.9"/>
    <n v="78"/>
    <n v="-1"/>
    <d v="2017-04-06T00:00:00"/>
    <d v="2017-04-01T00:00:00"/>
    <d v="2017-04-06T00:00:00"/>
    <s v="Thursday"/>
    <d v="1899-12-30T09:02:51"/>
    <d v="1899-12-30T09:00:00"/>
    <n v="1"/>
    <d v="2017-04-06T00:00:00"/>
    <d v="2017-04-01T00:00:00"/>
    <d v="2017-04-06T00:00:00"/>
    <s v="Thursday"/>
    <d v="1899-12-30T09:15:52"/>
    <d v="1899-12-30T09:00:00"/>
    <s v="Round Trip"/>
  </r>
  <r>
    <n v="1564408"/>
    <s v="Non-RFID Card Member"/>
    <m/>
    <m/>
    <n v="55804"/>
    <s v="UNITED STATES"/>
    <s v="Single Ride"/>
    <n v="128"/>
    <x v="37"/>
    <n v="43.036900000000003"/>
    <n v="-87.89667"/>
    <x v="12"/>
    <n v="43.036900000000003"/>
    <n v="-87.89667"/>
    <n v="22"/>
    <n v="3"/>
    <n v="3.3"/>
    <n v="3.1"/>
    <n v="132"/>
    <n v="-1"/>
    <d v="2017-04-06T00:00:00"/>
    <d v="2017-04-01T00:00:00"/>
    <d v="2017-04-06T00:00:00"/>
    <s v="Thursday"/>
    <d v="1899-12-30T10:20:16"/>
    <d v="1899-12-30T10:00:00"/>
    <n v="1"/>
    <d v="2017-04-06T00:00:00"/>
    <d v="2017-04-01T00:00:00"/>
    <d v="2017-04-06T00:00:00"/>
    <s v="Thursday"/>
    <d v="1899-12-30T10:42:34"/>
    <d v="1899-12-30T11:00:00"/>
    <s v="Round Trip"/>
  </r>
  <r>
    <n v="1566098"/>
    <s v="Non-RFID Card Member"/>
    <m/>
    <m/>
    <n v="92612"/>
    <s v="UNITED STATES"/>
    <s v="Single Ride"/>
    <n v="5551"/>
    <x v="8"/>
    <n v="43.038580000000003"/>
    <n v="-87.90934"/>
    <x v="3"/>
    <n v="43.03913"/>
    <n v="-87.916150000000002"/>
    <n v="10"/>
    <n v="3"/>
    <n v="1.5"/>
    <n v="1.4"/>
    <n v="60"/>
    <n v="-1"/>
    <d v="2017-04-06T00:00:00"/>
    <d v="2017-04-01T00:00:00"/>
    <d v="2017-04-06T00:00:00"/>
    <s v="Thursday"/>
    <d v="1899-12-30T14:34:24"/>
    <d v="1899-12-30T15:00:00"/>
    <n v="1"/>
    <d v="2017-04-06T00:00:00"/>
    <d v="2017-04-01T00:00:00"/>
    <d v="2017-04-06T00:00:00"/>
    <s v="Thursday"/>
    <d v="1899-12-30T14:44:59"/>
    <d v="1899-12-30T15:00:00"/>
    <s v="One Way"/>
  </r>
  <r>
    <n v="1566228"/>
    <s v="Non-RFID Card Member"/>
    <m/>
    <m/>
    <n v="53140"/>
    <s v="UNITED STATES"/>
    <s v="Single Ride"/>
    <n v="5553"/>
    <x v="27"/>
    <n v="43.074890000000003"/>
    <n v="-87.882810000000006"/>
    <x v="25"/>
    <n v="43.074890000000003"/>
    <n v="-87.882810000000006"/>
    <n v="33"/>
    <n v="3"/>
    <n v="5"/>
    <n v="4.7"/>
    <n v="198"/>
    <n v="-1"/>
    <d v="2017-04-06T00:00:00"/>
    <d v="2017-04-01T00:00:00"/>
    <d v="2017-04-06T00:00:00"/>
    <s v="Thursday"/>
    <d v="1899-12-30T16:49:59"/>
    <d v="1899-12-30T17:00:00"/>
    <n v="1"/>
    <d v="2017-04-06T00:00:00"/>
    <d v="2017-04-01T00:00:00"/>
    <d v="2017-04-06T00:00:00"/>
    <s v="Thursday"/>
    <d v="1899-12-30T17:22:54"/>
    <d v="1899-12-30T17:00:00"/>
    <s v="Round Trip"/>
  </r>
  <r>
    <n v="1564862"/>
    <s v="Non-RFID Card Member"/>
    <m/>
    <m/>
    <n v="59601"/>
    <s v="UNITED STATES"/>
    <s v="Single Ride"/>
    <n v="11094"/>
    <x v="54"/>
    <n v="43.024340000000002"/>
    <n v="-87.916753"/>
    <x v="3"/>
    <n v="43.03913"/>
    <n v="-87.916150000000002"/>
    <n v="12"/>
    <n v="3"/>
    <n v="1.8"/>
    <n v="1.7"/>
    <n v="72"/>
    <n v="-1"/>
    <d v="2017-04-06T00:00:00"/>
    <d v="2017-04-01T00:00:00"/>
    <d v="2017-04-06T00:00:00"/>
    <s v="Thursday"/>
    <d v="1899-12-30T21:07:31"/>
    <d v="1899-12-30T21:00:00"/>
    <n v="1"/>
    <d v="2017-04-06T00:00:00"/>
    <d v="2017-04-01T00:00:00"/>
    <d v="2017-04-06T00:00:00"/>
    <s v="Thursday"/>
    <d v="1899-12-30T21:19:11"/>
    <d v="1899-12-30T21:00:00"/>
    <s v="One Way"/>
  </r>
  <r>
    <n v="1566553"/>
    <s v="Non-RFID Card Member"/>
    <m/>
    <m/>
    <n v="53186"/>
    <s v="UNITED STATES"/>
    <s v="Single Ride"/>
    <n v="5587"/>
    <x v="24"/>
    <n v="43.040154000000001"/>
    <n v="-87.932113000000001"/>
    <x v="3"/>
    <n v="43.03913"/>
    <n v="-87.916150000000002"/>
    <n v="11"/>
    <n v="3"/>
    <n v="1.7"/>
    <n v="1.6"/>
    <n v="66"/>
    <n v="-1"/>
    <d v="2017-04-07T00:00:00"/>
    <d v="2017-04-01T00:00:00"/>
    <d v="2017-04-07T00:00:00"/>
    <s v="Friday"/>
    <d v="1899-12-30T00:44:28"/>
    <d v="1899-12-30T01:00:00"/>
    <n v="1"/>
    <d v="2017-04-07T00:00:00"/>
    <d v="2017-04-01T00:00:00"/>
    <d v="2017-04-07T00:00:00"/>
    <s v="Friday"/>
    <d v="1899-12-30T00:55:58"/>
    <d v="1899-12-30T01:00:00"/>
    <s v="One Way"/>
  </r>
  <r>
    <n v="1566866"/>
    <s v="Non-RFID Card Member"/>
    <m/>
    <m/>
    <n v="53129"/>
    <s v="UNITED STATES"/>
    <s v="Single Ride"/>
    <n v="5574"/>
    <x v="34"/>
    <n v="43.02948"/>
    <n v="-87.912819999999996"/>
    <x v="51"/>
    <n v="43.024340000000002"/>
    <n v="-87.916753"/>
    <n v="4"/>
    <n v="0"/>
    <n v="0.6"/>
    <n v="0.6"/>
    <n v="24"/>
    <n v="-1"/>
    <d v="2017-04-07T00:00:00"/>
    <d v="2017-04-01T00:00:00"/>
    <d v="2017-04-07T00:00:00"/>
    <s v="Friday"/>
    <d v="1899-12-30T11:36:11"/>
    <d v="1899-12-30T12:00:00"/>
    <n v="1"/>
    <d v="2017-04-07T00:00:00"/>
    <d v="2017-04-01T00:00:00"/>
    <d v="2017-04-07T00:00:00"/>
    <s v="Friday"/>
    <d v="1899-12-30T11:40:44"/>
    <d v="1899-12-30T12:00:00"/>
    <s v="One Way"/>
  </r>
  <r>
    <n v="1566884"/>
    <s v="Non-RFID Card Member"/>
    <m/>
    <m/>
    <n v="2540"/>
    <s v="UNITED STATES"/>
    <s v="Single Ride"/>
    <n v="231"/>
    <x v="24"/>
    <n v="43.040154000000001"/>
    <n v="-87.932113000000001"/>
    <x v="11"/>
    <n v="43.052460000000004"/>
    <n v="-87.891000000000005"/>
    <n v="47"/>
    <n v="6"/>
    <n v="7.1"/>
    <n v="6.7"/>
    <n v="282"/>
    <n v="-1"/>
    <d v="2017-04-07T00:00:00"/>
    <d v="2017-04-01T00:00:00"/>
    <d v="2017-04-07T00:00:00"/>
    <s v="Friday"/>
    <d v="1899-12-30T11:44:50"/>
    <d v="1899-12-30T12:00:00"/>
    <n v="1"/>
    <d v="2017-04-07T00:00:00"/>
    <d v="2017-04-01T00:00:00"/>
    <d v="2017-04-07T00:00:00"/>
    <s v="Friday"/>
    <d v="1899-12-30T12:31:57"/>
    <d v="1899-12-30T13:00:00"/>
    <s v="One Way"/>
  </r>
  <r>
    <n v="1567048"/>
    <s v="Non-RFID Card Member"/>
    <m/>
    <m/>
    <n v="34221"/>
    <s v="UNITED STATES"/>
    <s v="Single Ride"/>
    <n v="5458"/>
    <x v="34"/>
    <n v="43.02948"/>
    <n v="-87.912819999999996"/>
    <x v="4"/>
    <n v="43.042490000000001"/>
    <n v="-87.909959999999998"/>
    <n v="65"/>
    <n v="9"/>
    <n v="9.8000000000000007"/>
    <n v="9.3000000000000007"/>
    <n v="390"/>
    <n v="-1"/>
    <d v="2017-04-07T00:00:00"/>
    <d v="2017-04-01T00:00:00"/>
    <d v="2017-04-07T00:00:00"/>
    <s v="Friday"/>
    <d v="1899-12-30T13:11:02"/>
    <d v="1899-12-30T13:00:00"/>
    <n v="1"/>
    <d v="2017-04-07T00:00:00"/>
    <d v="2017-04-01T00:00:00"/>
    <d v="2017-04-07T00:00:00"/>
    <s v="Friday"/>
    <d v="1899-12-30T14:16:03"/>
    <d v="1899-12-30T14:00:00"/>
    <s v="One Way"/>
  </r>
  <r>
    <n v="1558886"/>
    <s v="Non-RFID Card Member"/>
    <m/>
    <m/>
    <n v="53211"/>
    <s v="UNITED STATES"/>
    <s v="Single Ride"/>
    <n v="5712"/>
    <x v="39"/>
    <n v="43.020020000000002"/>
    <n v="-87.912540000000007"/>
    <x v="9"/>
    <n v="43.034619999999997"/>
    <n v="-87.917500000000004"/>
    <n v="8"/>
    <n v="3"/>
    <n v="1.2"/>
    <n v="1.1000000000000001"/>
    <n v="48"/>
    <n v="-1"/>
    <d v="2017-04-07T00:00:00"/>
    <d v="2017-04-01T00:00:00"/>
    <d v="2017-04-07T00:00:00"/>
    <s v="Friday"/>
    <d v="1899-12-30T14:38:02"/>
    <d v="1899-12-30T15:00:00"/>
    <n v="1"/>
    <d v="2017-04-07T00:00:00"/>
    <d v="2017-04-01T00:00:00"/>
    <d v="2017-04-07T00:00:00"/>
    <s v="Friday"/>
    <d v="1899-12-30T14:46:52"/>
    <d v="1899-12-30T15:00:00"/>
    <s v="One Way"/>
  </r>
  <r>
    <n v="1567307"/>
    <s v="Non-RFID Card Member"/>
    <m/>
    <m/>
    <n v="53225"/>
    <s v="UNITED STATES"/>
    <s v="Single Ride"/>
    <n v="5422"/>
    <x v="20"/>
    <n v="43.049230000000001"/>
    <n v="-87.911940000000001"/>
    <x v="0"/>
    <n v="43.049230000000001"/>
    <n v="-87.911940000000001"/>
    <n v="148"/>
    <n v="15"/>
    <n v="18"/>
    <n v="17.100000000000001"/>
    <n v="720"/>
    <n v="-1"/>
    <d v="2017-04-07T00:00:00"/>
    <d v="2017-04-01T00:00:00"/>
    <d v="2017-04-07T00:00:00"/>
    <s v="Friday"/>
    <d v="1899-12-30T15:10:25"/>
    <d v="1899-12-30T15:00:00"/>
    <n v="1"/>
    <d v="2017-04-07T00:00:00"/>
    <d v="2017-04-01T00:00:00"/>
    <d v="2017-04-07T00:00:00"/>
    <s v="Friday"/>
    <d v="1899-12-30T17:38:31"/>
    <d v="1899-12-30T18:00:00"/>
    <s v="Round Trip"/>
  </r>
  <r>
    <n v="1567485"/>
    <s v="Non-RFID Card Member"/>
    <m/>
    <m/>
    <n v="54115"/>
    <s v="UNITED STATES"/>
    <s v="Single Ride"/>
    <n v="188"/>
    <x v="24"/>
    <n v="43.040154000000001"/>
    <n v="-87.932113000000001"/>
    <x v="31"/>
    <n v="43.040154000000001"/>
    <n v="-87.932113000000001"/>
    <n v="129"/>
    <n v="15"/>
    <n v="18"/>
    <n v="17.100000000000001"/>
    <n v="720"/>
    <n v="-1"/>
    <d v="2017-04-07T00:00:00"/>
    <d v="2017-04-01T00:00:00"/>
    <d v="2017-04-07T00:00:00"/>
    <s v="Friday"/>
    <d v="1899-12-30T16:57:35"/>
    <d v="1899-12-30T17:00:00"/>
    <n v="1"/>
    <d v="2017-04-07T00:00:00"/>
    <d v="2017-04-01T00:00:00"/>
    <d v="2017-04-07T00:00:00"/>
    <s v="Friday"/>
    <d v="1899-12-30T19:06:00"/>
    <d v="1899-12-30T19:00:00"/>
    <s v="Round Trip"/>
  </r>
  <r>
    <n v="1567594"/>
    <s v="Non-RFID Card Member"/>
    <m/>
    <m/>
    <n v="53202"/>
    <s v="UNITED STATES"/>
    <s v="Single Ride"/>
    <n v="5507"/>
    <x v="4"/>
    <n v="43.04824"/>
    <n v="-87.904970000000006"/>
    <x v="14"/>
    <n v="43.05536"/>
    <n v="-87.90504"/>
    <n v="6"/>
    <n v="3"/>
    <n v="0.9"/>
    <n v="0.9"/>
    <n v="36"/>
    <n v="-1"/>
    <d v="2017-04-07T00:00:00"/>
    <d v="2017-04-01T00:00:00"/>
    <d v="2017-04-07T00:00:00"/>
    <s v="Friday"/>
    <d v="1899-12-30T18:04:17"/>
    <d v="1899-12-30T18:00:00"/>
    <n v="1"/>
    <d v="2017-04-07T00:00:00"/>
    <d v="2017-04-01T00:00:00"/>
    <d v="2017-04-07T00:00:00"/>
    <s v="Friday"/>
    <d v="1899-12-30T18:10:03"/>
    <d v="1899-12-30T18:00:00"/>
    <s v="One Way"/>
  </r>
  <r>
    <n v="1567606"/>
    <s v="Non-RFID Card Member"/>
    <m/>
    <m/>
    <n v="95008"/>
    <s v="UNITED STATES"/>
    <s v="Single Ride"/>
    <n v="11151"/>
    <x v="13"/>
    <n v="43.038649999999997"/>
    <n v="-87.921930000000003"/>
    <x v="12"/>
    <n v="43.036900000000003"/>
    <n v="-87.89667"/>
    <n v="64"/>
    <n v="6"/>
    <n v="9.6"/>
    <n v="9.1"/>
    <n v="384"/>
    <n v="-1"/>
    <d v="2017-04-07T00:00:00"/>
    <d v="2017-04-01T00:00:00"/>
    <d v="2017-04-07T00:00:00"/>
    <s v="Friday"/>
    <d v="1899-12-30T18:17:15"/>
    <d v="1899-12-30T18:00:00"/>
    <n v="1"/>
    <d v="2017-04-07T00:00:00"/>
    <d v="2017-04-01T00:00:00"/>
    <d v="2017-04-07T00:00:00"/>
    <s v="Friday"/>
    <d v="1899-12-30T19:21:33"/>
    <d v="1899-12-30T19:00:00"/>
    <s v="One Way"/>
  </r>
  <r>
    <n v="1567669"/>
    <s v="Non-RFID Card Member"/>
    <m/>
    <m/>
    <n v="53233"/>
    <s v="UNITED STATES"/>
    <s v="Single Ride"/>
    <n v="11112"/>
    <x v="24"/>
    <n v="43.040154000000001"/>
    <n v="-87.932113000000001"/>
    <x v="31"/>
    <n v="43.040154000000001"/>
    <n v="-87.932113000000001"/>
    <n v="88"/>
    <n v="9"/>
    <n v="13.2"/>
    <n v="12.5"/>
    <n v="528"/>
    <n v="-1"/>
    <d v="2017-04-07T00:00:00"/>
    <d v="2017-04-01T00:00:00"/>
    <d v="2017-04-07T00:00:00"/>
    <s v="Friday"/>
    <d v="1899-12-30T18:47:35"/>
    <d v="1899-12-30T19:00:00"/>
    <n v="1"/>
    <d v="2017-04-07T00:00:00"/>
    <d v="2017-04-01T00:00:00"/>
    <d v="2017-04-07T00:00:00"/>
    <s v="Friday"/>
    <d v="1899-12-30T20:15:30"/>
    <d v="1899-12-30T20:00:00"/>
    <s v="Round Trip"/>
  </r>
  <r>
    <n v="1567909"/>
    <s v="Non-RFID Card Member"/>
    <m/>
    <m/>
    <n v="53202"/>
    <s v="UNITED STATES"/>
    <s v="Single Ride"/>
    <n v="183"/>
    <x v="3"/>
    <n v="43.03519"/>
    <n v="-87.907390000000007"/>
    <x v="11"/>
    <n v="43.052460000000004"/>
    <n v="-87.891000000000005"/>
    <n v="14"/>
    <n v="3"/>
    <n v="2.1"/>
    <n v="2"/>
    <n v="84"/>
    <n v="-1"/>
    <d v="2017-04-07T00:00:00"/>
    <d v="2017-04-01T00:00:00"/>
    <d v="2017-04-07T00:00:00"/>
    <s v="Friday"/>
    <d v="1899-12-30T21:51:30"/>
    <d v="1899-12-30T22:00:00"/>
    <n v="1"/>
    <d v="2017-04-07T00:00:00"/>
    <d v="2017-04-01T00:00:00"/>
    <d v="2017-04-07T00:00:00"/>
    <s v="Friday"/>
    <d v="1899-12-30T22:05:34"/>
    <d v="1899-12-30T22:00:00"/>
    <s v="One Way"/>
  </r>
  <r>
    <n v="1567979"/>
    <s v="Non-RFID Card Member"/>
    <m/>
    <m/>
    <n v="53205"/>
    <s v="UNITED STATES"/>
    <s v="Single Ride"/>
    <n v="5497"/>
    <x v="49"/>
    <n v="43.051119999999997"/>
    <n v="-87.918819999999997"/>
    <x v="50"/>
    <n v="43.05847"/>
    <n v="-87.898079999999993"/>
    <n v="63"/>
    <n v="6"/>
    <n v="9.5"/>
    <n v="9"/>
    <n v="378"/>
    <n v="-1"/>
    <d v="2017-04-07T00:00:00"/>
    <d v="2017-04-01T00:00:00"/>
    <d v="2017-04-07T00:00:00"/>
    <s v="Friday"/>
    <d v="1899-12-30T22:57:41"/>
    <d v="1899-12-30T23:00:00"/>
    <n v="1"/>
    <d v="2017-04-08T00:00:00"/>
    <d v="2017-04-01T00:00:00"/>
    <d v="2017-04-08T00:00:00"/>
    <s v="Saturday"/>
    <d v="1899-12-30T00:00:27"/>
    <d v="1899-12-30T00:00:00"/>
    <s v="One Way"/>
  </r>
  <r>
    <n v="1568275"/>
    <s v="Non-RFID Card Member"/>
    <m/>
    <m/>
    <n v="52233"/>
    <s v="UNITED STATES"/>
    <s v="Single Ride"/>
    <n v="11129"/>
    <x v="8"/>
    <n v="43.038580000000003"/>
    <n v="-87.90934"/>
    <x v="14"/>
    <n v="43.05536"/>
    <n v="-87.90504"/>
    <n v="11"/>
    <n v="3"/>
    <n v="1.7"/>
    <n v="1.6"/>
    <n v="66"/>
    <n v="-1"/>
    <d v="2017-04-08T00:00:00"/>
    <d v="2017-04-01T00:00:00"/>
    <d v="2017-04-08T00:00:00"/>
    <s v="Saturday"/>
    <d v="1899-12-30T10:25:11"/>
    <d v="1899-12-30T10:00:00"/>
    <n v="1"/>
    <d v="2017-04-08T00:00:00"/>
    <d v="2017-04-01T00:00:00"/>
    <d v="2017-04-08T00:00:00"/>
    <s v="Saturday"/>
    <d v="1899-12-30T10:36:01"/>
    <d v="1899-12-30T11:00:00"/>
    <s v="One Way"/>
  </r>
  <r>
    <n v="1568309"/>
    <s v="Non-RFID Card Member"/>
    <m/>
    <m/>
    <n v="53222"/>
    <s v="UNITED STATES"/>
    <s v="Single Ride"/>
    <n v="184"/>
    <x v="42"/>
    <n v="43.060079999999999"/>
    <n v="-88.027349999999998"/>
    <x v="54"/>
    <n v="43.060079999999999"/>
    <n v="-88.027349999999998"/>
    <n v="44"/>
    <n v="6"/>
    <n v="6.6"/>
    <n v="6.3"/>
    <n v="264"/>
    <n v="-1"/>
    <d v="2017-04-08T00:00:00"/>
    <d v="2017-04-01T00:00:00"/>
    <d v="2017-04-08T00:00:00"/>
    <s v="Saturday"/>
    <d v="1899-12-30T10:39:55"/>
    <d v="1899-12-30T11:00:00"/>
    <n v="1"/>
    <d v="2017-04-08T00:00:00"/>
    <d v="2017-04-01T00:00:00"/>
    <d v="2017-04-08T00:00:00"/>
    <s v="Saturday"/>
    <d v="1899-12-30T11:23:23"/>
    <d v="1899-12-30T11:00:00"/>
    <s v="Round Trip"/>
  </r>
  <r>
    <n v="1513370"/>
    <s v="Non-RFID Card Member"/>
    <m/>
    <m/>
    <n v="53217"/>
    <s v="UNITED STATES"/>
    <s v="Single Ride"/>
    <n v="5576"/>
    <x v="47"/>
    <n v="43.041646999999998"/>
    <n v="-87.927257999999995"/>
    <x v="6"/>
    <n v="43.03519"/>
    <n v="-87.907390000000007"/>
    <n v="20"/>
    <n v="3"/>
    <n v="3"/>
    <n v="2.9"/>
    <n v="120"/>
    <n v="-1"/>
    <d v="2017-04-08T00:00:00"/>
    <d v="2017-04-01T00:00:00"/>
    <d v="2017-04-08T00:00:00"/>
    <s v="Saturday"/>
    <d v="1899-12-30T10:42:12"/>
    <d v="1899-12-30T11:00:00"/>
    <n v="1"/>
    <d v="2017-04-08T00:00:00"/>
    <d v="2017-04-01T00:00:00"/>
    <d v="2017-04-08T00:00:00"/>
    <s v="Saturday"/>
    <d v="1899-12-30T11:02:55"/>
    <d v="1899-12-30T11:00:00"/>
    <s v="One Way"/>
  </r>
  <r>
    <n v="1568476"/>
    <s v="Non-RFID Card Member"/>
    <m/>
    <m/>
    <n v="60517"/>
    <s v="UNITED STATES"/>
    <s v="Single Ride"/>
    <n v="5441"/>
    <x v="24"/>
    <n v="43.040154000000001"/>
    <n v="-87.932113000000001"/>
    <x v="6"/>
    <n v="43.03519"/>
    <n v="-87.907390000000007"/>
    <n v="23"/>
    <n v="3"/>
    <n v="3.5"/>
    <n v="3.3"/>
    <n v="138"/>
    <n v="-1"/>
    <d v="2017-04-08T00:00:00"/>
    <d v="2017-04-01T00:00:00"/>
    <d v="2017-04-08T00:00:00"/>
    <s v="Saturday"/>
    <d v="1899-12-30T11:24:33"/>
    <d v="1899-12-30T11:00:00"/>
    <n v="1"/>
    <d v="2017-04-08T00:00:00"/>
    <d v="2017-04-01T00:00:00"/>
    <d v="2017-04-08T00:00:00"/>
    <s v="Saturday"/>
    <d v="1899-12-30T11:47:34"/>
    <d v="1899-12-30T12:00:00"/>
    <s v="One Way"/>
  </r>
  <r>
    <n v="1559948"/>
    <s v="Non-RFID Card Member"/>
    <m/>
    <m/>
    <n v="53202"/>
    <s v="UNITED STATES"/>
    <s v="Single Ride"/>
    <n v="286"/>
    <x v="12"/>
    <n v="43.052460000000004"/>
    <n v="-87.891000000000005"/>
    <x v="30"/>
    <n v="43.004728999999998"/>
    <n v="-87.905463999999995"/>
    <n v="61"/>
    <n v="6"/>
    <n v="9.1999999999999993"/>
    <n v="8.6999999999999993"/>
    <n v="366"/>
    <n v="-1"/>
    <d v="2017-04-08T00:00:00"/>
    <d v="2017-04-01T00:00:00"/>
    <d v="2017-04-08T00:00:00"/>
    <s v="Saturday"/>
    <d v="1899-12-30T11:37:48"/>
    <d v="1899-12-30T12:00:00"/>
    <n v="1"/>
    <d v="2017-04-08T00:00:00"/>
    <d v="2017-04-01T00:00:00"/>
    <d v="2017-04-08T00:00:00"/>
    <s v="Saturday"/>
    <d v="1899-12-30T12:38:42"/>
    <d v="1899-12-30T13:00:00"/>
    <s v="One Way"/>
  </r>
  <r>
    <n v="1524544"/>
    <s v="Non-RFID Card Member"/>
    <m/>
    <m/>
    <n v="53233"/>
    <s v="UNITED STATES"/>
    <s v="Single Ride"/>
    <n v="11160"/>
    <x v="24"/>
    <n v="43.040154000000001"/>
    <n v="-87.932113000000001"/>
    <x v="1"/>
    <n v="43.03886"/>
    <n v="-87.902720000000002"/>
    <n v="45"/>
    <n v="6"/>
    <n v="6.8"/>
    <n v="6.4"/>
    <n v="270"/>
    <n v="-1"/>
    <d v="2017-04-08T00:00:00"/>
    <d v="2017-04-01T00:00:00"/>
    <d v="2017-04-08T00:00:00"/>
    <s v="Saturday"/>
    <d v="1899-12-30T12:01:42"/>
    <d v="1899-12-30T12:00:00"/>
    <n v="1"/>
    <d v="2017-04-08T00:00:00"/>
    <d v="2017-04-01T00:00:00"/>
    <d v="2017-04-08T00:00:00"/>
    <s v="Saturday"/>
    <d v="1899-12-30T12:46:19"/>
    <d v="1899-12-30T13:00:00"/>
    <s v="One Way"/>
  </r>
  <r>
    <n v="1306778"/>
    <s v="Non-RFID Card Member"/>
    <m/>
    <m/>
    <n v="53204"/>
    <s v="UNITED STATES"/>
    <s v="Single Ride"/>
    <n v="19"/>
    <x v="33"/>
    <n v="43.004728999999998"/>
    <n v="-87.905463999999995"/>
    <x v="42"/>
    <n v="43.020020000000002"/>
    <n v="-87.912540000000007"/>
    <n v="7"/>
    <n v="3"/>
    <n v="1.1000000000000001"/>
    <n v="1"/>
    <n v="42"/>
    <n v="-1"/>
    <d v="2017-04-08T00:00:00"/>
    <d v="2017-04-01T00:00:00"/>
    <d v="2017-04-08T00:00:00"/>
    <s v="Saturday"/>
    <d v="1899-12-30T12:07:20"/>
    <d v="1899-12-30T12:00:00"/>
    <n v="1"/>
    <d v="2017-04-08T00:00:00"/>
    <d v="2017-04-01T00:00:00"/>
    <d v="2017-04-08T00:00:00"/>
    <s v="Saturday"/>
    <d v="1899-12-30T12:14:41"/>
    <d v="1899-12-30T12:00:00"/>
    <s v="One Way"/>
  </r>
  <r>
    <n v="1568737"/>
    <s v="Non-RFID Card Member"/>
    <m/>
    <m/>
    <n v="44121"/>
    <s v="UNITED STATES"/>
    <s v="Single Ride"/>
    <n v="983"/>
    <x v="24"/>
    <n v="43.040154000000001"/>
    <n v="-87.932113000000001"/>
    <x v="11"/>
    <n v="43.052460000000004"/>
    <n v="-87.891000000000005"/>
    <n v="31"/>
    <n v="3"/>
    <n v="4.7"/>
    <n v="4.4000000000000004"/>
    <n v="186"/>
    <n v="-1"/>
    <d v="2017-04-08T00:00:00"/>
    <d v="2017-04-01T00:00:00"/>
    <d v="2017-04-08T00:00:00"/>
    <s v="Saturday"/>
    <d v="1899-12-30T12:12:08"/>
    <d v="1899-12-30T12:00:00"/>
    <n v="1"/>
    <d v="2017-04-08T00:00:00"/>
    <d v="2017-04-01T00:00:00"/>
    <d v="2017-04-08T00:00:00"/>
    <s v="Saturday"/>
    <d v="1899-12-30T12:43:35"/>
    <d v="1899-12-30T13:00:00"/>
    <s v="One Way"/>
  </r>
  <r>
    <n v="1355749"/>
    <s v="Non-RFID Card Member"/>
    <m/>
    <m/>
    <n v="53202"/>
    <s v="UNITED STATES"/>
    <s v="Single Ride"/>
    <n v="5471"/>
    <x v="11"/>
    <n v="43.04804"/>
    <n v="-87.896720000000002"/>
    <x v="33"/>
    <n v="43.04804"/>
    <n v="-87.896720000000002"/>
    <n v="107"/>
    <n v="12"/>
    <n v="16.100000000000001"/>
    <n v="15.2"/>
    <n v="642"/>
    <n v="-1"/>
    <d v="2017-04-08T00:00:00"/>
    <d v="2017-04-01T00:00:00"/>
    <d v="2017-04-08T00:00:00"/>
    <s v="Saturday"/>
    <d v="1899-12-30T12:16:15"/>
    <d v="1899-12-30T12:00:00"/>
    <n v="1"/>
    <d v="2017-04-08T00:00:00"/>
    <d v="2017-04-01T00:00:00"/>
    <d v="2017-04-08T00:00:00"/>
    <s v="Saturday"/>
    <d v="1899-12-30T14:03:47"/>
    <d v="1899-12-30T14:00:00"/>
    <s v="Round Trip"/>
  </r>
  <r>
    <n v="1568765"/>
    <s v="Non-RFID Card Member"/>
    <m/>
    <m/>
    <n v="55042"/>
    <s v="UNITED STATES"/>
    <s v="Single Ride"/>
    <n v="5469"/>
    <x v="13"/>
    <n v="43.038649999999997"/>
    <n v="-87.921930000000003"/>
    <x v="22"/>
    <n v="43.058010000000003"/>
    <n v="-87.877300000000005"/>
    <n v="33"/>
    <n v="3"/>
    <n v="5"/>
    <n v="4.7"/>
    <n v="198"/>
    <n v="-1"/>
    <d v="2017-04-08T00:00:00"/>
    <d v="2017-04-01T00:00:00"/>
    <d v="2017-04-08T00:00:00"/>
    <s v="Saturday"/>
    <d v="1899-12-30T12:17:03"/>
    <d v="1899-12-30T12:00:00"/>
    <n v="1"/>
    <d v="2017-04-08T00:00:00"/>
    <d v="2017-04-01T00:00:00"/>
    <d v="2017-04-08T00:00:00"/>
    <s v="Saturday"/>
    <d v="1899-12-30T12:50:56"/>
    <d v="1899-12-30T13:00:00"/>
    <s v="One Way"/>
  </r>
  <r>
    <n v="1568830"/>
    <s v="Non-RFID Card Member"/>
    <m/>
    <m/>
    <n v="33178"/>
    <s v="UNITED STATES"/>
    <s v="Single Ride"/>
    <n v="175"/>
    <x v="0"/>
    <n v="43.042490000000001"/>
    <n v="-87.909959999999998"/>
    <x v="7"/>
    <n v="43.038580000000003"/>
    <n v="-87.90934"/>
    <n v="144"/>
    <n v="15"/>
    <n v="18"/>
    <n v="17.100000000000001"/>
    <n v="720"/>
    <n v="-1"/>
    <d v="2017-04-08T00:00:00"/>
    <d v="2017-04-01T00:00:00"/>
    <d v="2017-04-08T00:00:00"/>
    <s v="Saturday"/>
    <d v="1899-12-30T12:26:53"/>
    <d v="1899-12-30T12:00:00"/>
    <n v="1"/>
    <d v="2017-04-08T00:00:00"/>
    <d v="2017-04-01T00:00:00"/>
    <d v="2017-04-08T00:00:00"/>
    <s v="Saturday"/>
    <d v="1899-12-30T14:50:00"/>
    <d v="1899-12-30T15:00:00"/>
    <s v="One Way"/>
  </r>
  <r>
    <n v="1568837"/>
    <s v="Non-RFID Card Member"/>
    <m/>
    <m/>
    <n v="33178"/>
    <s v="UNITED STATES"/>
    <s v="Single Ride"/>
    <n v="106"/>
    <x v="0"/>
    <n v="43.042490000000001"/>
    <n v="-87.909959999999998"/>
    <x v="7"/>
    <n v="43.038580000000003"/>
    <n v="-87.90934"/>
    <n v="143"/>
    <n v="15"/>
    <n v="18"/>
    <n v="17.100000000000001"/>
    <n v="720"/>
    <n v="-1"/>
    <d v="2017-04-08T00:00:00"/>
    <d v="2017-04-01T00:00:00"/>
    <d v="2017-04-08T00:00:00"/>
    <s v="Saturday"/>
    <d v="1899-12-30T12:27:28"/>
    <d v="1899-12-30T12:00:00"/>
    <n v="1"/>
    <d v="2017-04-08T00:00:00"/>
    <d v="2017-04-01T00:00:00"/>
    <d v="2017-04-08T00:00:00"/>
    <s v="Saturday"/>
    <d v="1899-12-30T14:50:05"/>
    <d v="1899-12-30T15:00:00"/>
    <s v="One Way"/>
  </r>
  <r>
    <n v="1568851"/>
    <s v="Non-RFID Card Member"/>
    <m/>
    <m/>
    <n v="97035"/>
    <s v="UNITED STATES"/>
    <s v="Single Ride"/>
    <n v="11151"/>
    <x v="41"/>
    <n v="43.031480000000002"/>
    <n v="-87.908169999999998"/>
    <x v="7"/>
    <n v="43.038580000000003"/>
    <n v="-87.90934"/>
    <n v="30"/>
    <n v="3"/>
    <n v="4.5"/>
    <n v="4.3"/>
    <n v="180"/>
    <n v="-1"/>
    <d v="2017-04-08T00:00:00"/>
    <d v="2017-04-01T00:00:00"/>
    <d v="2017-04-08T00:00:00"/>
    <s v="Saturday"/>
    <d v="1899-12-30T12:29:41"/>
    <d v="1899-12-30T12:00:00"/>
    <n v="1"/>
    <d v="2017-04-08T00:00:00"/>
    <d v="2017-04-01T00:00:00"/>
    <d v="2017-04-08T00:00:00"/>
    <s v="Saturday"/>
    <d v="1899-12-30T12:59:37"/>
    <d v="1899-12-30T13:00:00"/>
    <s v="One Way"/>
  </r>
  <r>
    <n v="1568277"/>
    <s v="Non-RFID Card Member"/>
    <m/>
    <m/>
    <n v="52402"/>
    <s v="UNITED STATES"/>
    <s v="Single Ride"/>
    <n v="5566"/>
    <x v="14"/>
    <n v="43.05536"/>
    <n v="-87.90504"/>
    <x v="7"/>
    <n v="43.038580000000003"/>
    <n v="-87.90934"/>
    <n v="12"/>
    <n v="3"/>
    <n v="1.8"/>
    <n v="1.7"/>
    <n v="72"/>
    <n v="-1"/>
    <d v="2017-04-08T00:00:00"/>
    <d v="2017-04-01T00:00:00"/>
    <d v="2017-04-08T00:00:00"/>
    <s v="Saturday"/>
    <d v="1899-12-30T12:35:28"/>
    <d v="1899-12-30T13:00:00"/>
    <n v="1"/>
    <d v="2017-04-08T00:00:00"/>
    <d v="2017-04-01T00:00:00"/>
    <d v="2017-04-08T00:00:00"/>
    <s v="Saturday"/>
    <d v="1899-12-30T12:47:48"/>
    <d v="1899-12-30T13:00:00"/>
    <s v="One Way"/>
  </r>
  <r>
    <n v="1568947"/>
    <s v="Non-RFID Card Member"/>
    <m/>
    <m/>
    <n v="53022"/>
    <s v="UNITED STATES"/>
    <s v="Single Ride"/>
    <n v="202"/>
    <x v="43"/>
    <n v="43.05847"/>
    <n v="-87.898079999999993"/>
    <x v="43"/>
    <n v="43.031480000000002"/>
    <n v="-87.908169999999998"/>
    <n v="59"/>
    <n v="6"/>
    <n v="8.9"/>
    <n v="8.4"/>
    <n v="354"/>
    <n v="-1"/>
    <d v="2017-04-08T00:00:00"/>
    <d v="2017-04-01T00:00:00"/>
    <d v="2017-04-08T00:00:00"/>
    <s v="Saturday"/>
    <d v="1899-12-30T12:47:13"/>
    <d v="1899-12-30T13:00:00"/>
    <n v="1"/>
    <d v="2017-04-08T00:00:00"/>
    <d v="2017-04-01T00:00:00"/>
    <d v="2017-04-08T00:00:00"/>
    <s v="Saturday"/>
    <d v="1899-12-30T13:46:38"/>
    <d v="1899-12-30T14:00:00"/>
    <s v="One Way"/>
  </r>
  <r>
    <n v="1568976"/>
    <s v="Non-RFID Card Member"/>
    <m/>
    <m/>
    <n v="54872"/>
    <s v="UNITED STATES"/>
    <s v="Single Ride"/>
    <n v="5437"/>
    <x v="24"/>
    <n v="43.040154000000001"/>
    <n v="-87.932113000000001"/>
    <x v="33"/>
    <n v="43.04804"/>
    <n v="-87.896720000000002"/>
    <n v="29"/>
    <n v="3"/>
    <n v="4.4000000000000004"/>
    <n v="4.0999999999999996"/>
    <n v="174"/>
    <n v="-1"/>
    <d v="2017-04-08T00:00:00"/>
    <d v="2017-04-01T00:00:00"/>
    <d v="2017-04-08T00:00:00"/>
    <s v="Saturday"/>
    <d v="1899-12-30T12:52:45"/>
    <d v="1899-12-30T13:00:00"/>
    <n v="1"/>
    <d v="2017-04-08T00:00:00"/>
    <d v="2017-04-01T00:00:00"/>
    <d v="2017-04-08T00:00:00"/>
    <s v="Saturday"/>
    <d v="1899-12-30T13:21:24"/>
    <d v="1899-12-30T13:00:00"/>
    <s v="One Way"/>
  </r>
  <r>
    <n v="1569000"/>
    <s v="Non-RFID Card Member"/>
    <m/>
    <m/>
    <n v="53095"/>
    <s v="UNITED STATES"/>
    <s v="Single Ride"/>
    <n v="5422"/>
    <x v="20"/>
    <n v="43.049230000000001"/>
    <n v="-87.911940000000001"/>
    <x v="0"/>
    <n v="43.049230000000001"/>
    <n v="-87.911940000000001"/>
    <n v="51"/>
    <n v="6"/>
    <n v="7.7"/>
    <n v="7.3"/>
    <n v="306"/>
    <n v="-1"/>
    <d v="2017-04-08T00:00:00"/>
    <d v="2017-04-01T00:00:00"/>
    <d v="2017-04-08T00:00:00"/>
    <s v="Saturday"/>
    <d v="1899-12-30T12:58:08"/>
    <d v="1899-12-30T13:00:00"/>
    <n v="1"/>
    <d v="2017-04-08T00:00:00"/>
    <d v="2017-04-01T00:00:00"/>
    <d v="2017-04-08T00:00:00"/>
    <s v="Saturday"/>
    <d v="1899-12-30T13:49:55"/>
    <d v="1899-12-30T14:00:00"/>
    <s v="Round Trip"/>
  </r>
  <r>
    <n v="1568922"/>
    <s v="Non-RFID Card Member"/>
    <m/>
    <m/>
    <n v="53049"/>
    <s v="UNITED STATES"/>
    <s v="Single Ride"/>
    <n v="11081"/>
    <x v="12"/>
    <n v="43.052460000000004"/>
    <n v="-87.891000000000005"/>
    <x v="11"/>
    <n v="43.052460000000004"/>
    <n v="-87.891000000000005"/>
    <n v="21"/>
    <n v="3"/>
    <n v="3.2"/>
    <n v="3"/>
    <n v="126"/>
    <n v="-1"/>
    <d v="2017-04-08T00:00:00"/>
    <d v="2017-04-01T00:00:00"/>
    <d v="2017-04-08T00:00:00"/>
    <s v="Saturday"/>
    <d v="1899-12-30T13:10:05"/>
    <d v="1899-12-30T13:00:00"/>
    <n v="1"/>
    <d v="2017-04-08T00:00:00"/>
    <d v="2017-04-01T00:00:00"/>
    <d v="2017-04-08T00:00:00"/>
    <s v="Saturday"/>
    <d v="1899-12-30T13:31:19"/>
    <d v="1899-12-30T14:00:00"/>
    <s v="Round Trip"/>
  </r>
  <r>
    <n v="1569133"/>
    <s v="Non-RFID Card Member"/>
    <m/>
    <m/>
    <n v="53207"/>
    <s v="UNITED STATES"/>
    <s v="Single Ride"/>
    <n v="3"/>
    <x v="37"/>
    <n v="43.036900000000003"/>
    <n v="-87.89667"/>
    <x v="12"/>
    <n v="43.036900000000003"/>
    <n v="-87.89667"/>
    <n v="35"/>
    <n v="6"/>
    <n v="5.3"/>
    <n v="5"/>
    <n v="210"/>
    <n v="-1"/>
    <d v="2017-04-08T00:00:00"/>
    <d v="2017-04-01T00:00:00"/>
    <d v="2017-04-08T00:00:00"/>
    <s v="Saturday"/>
    <d v="1899-12-30T13:20:58"/>
    <d v="1899-12-30T13:00:00"/>
    <n v="1"/>
    <d v="2017-04-08T00:00:00"/>
    <d v="2017-04-01T00:00:00"/>
    <d v="2017-04-08T00:00:00"/>
    <s v="Saturday"/>
    <d v="1899-12-30T13:55:40"/>
    <d v="1899-12-30T14:00:00"/>
    <s v="Round Trip"/>
  </r>
  <r>
    <n v="1569232"/>
    <s v="Non-RFID Card Member"/>
    <m/>
    <m/>
    <n v="53233"/>
    <s v="UNITED STATES"/>
    <s v="Single Ride"/>
    <n v="5418"/>
    <x v="13"/>
    <n v="43.038649999999997"/>
    <n v="-87.921930000000003"/>
    <x v="12"/>
    <n v="43.036900000000003"/>
    <n v="-87.89667"/>
    <n v="59"/>
    <n v="6"/>
    <n v="8.9"/>
    <n v="8.4"/>
    <n v="354"/>
    <n v="-1"/>
    <d v="2017-04-08T00:00:00"/>
    <d v="2017-04-01T00:00:00"/>
    <d v="2017-04-08T00:00:00"/>
    <s v="Saturday"/>
    <d v="1899-12-30T13:38:22"/>
    <d v="1899-12-30T14:00:00"/>
    <n v="1"/>
    <d v="2017-04-08T00:00:00"/>
    <d v="2017-04-01T00:00:00"/>
    <d v="2017-04-08T00:00:00"/>
    <s v="Saturday"/>
    <d v="1899-12-30T14:37:39"/>
    <d v="1899-12-30T15:00:00"/>
    <s v="One Way"/>
  </r>
  <r>
    <n v="1330879"/>
    <s v="Non-RFID Card Member"/>
    <m/>
    <m/>
    <n v="45212"/>
    <s v="UNITED STATES"/>
    <s v="Single Ride"/>
    <n v="5432"/>
    <x v="13"/>
    <n v="43.038649999999997"/>
    <n v="-87.921930000000003"/>
    <x v="43"/>
    <n v="43.031480000000002"/>
    <n v="-87.908169999999998"/>
    <n v="12"/>
    <n v="3"/>
    <n v="1.8"/>
    <n v="1.7"/>
    <n v="72"/>
    <n v="-1"/>
    <d v="2017-04-08T00:00:00"/>
    <d v="2017-04-01T00:00:00"/>
    <d v="2017-04-08T00:00:00"/>
    <s v="Saturday"/>
    <d v="1899-12-30T13:39:43"/>
    <d v="1899-12-30T14:00:00"/>
    <n v="1"/>
    <d v="2017-04-08T00:00:00"/>
    <d v="2017-04-01T00:00:00"/>
    <d v="2017-04-08T00:00:00"/>
    <s v="Saturday"/>
    <d v="1899-12-30T13:51:43"/>
    <d v="1899-12-30T14:00:00"/>
    <s v="One Way"/>
  </r>
  <r>
    <n v="1511334"/>
    <s v="Non-RFID Card Member"/>
    <m/>
    <m/>
    <m/>
    <s v="UNITED STATES"/>
    <s v="Single Ride"/>
    <n v="183"/>
    <x v="21"/>
    <n v="43.040349999999997"/>
    <n v="-87.920760000000001"/>
    <x v="37"/>
    <n v="43.02948"/>
    <n v="-87.912819999999996"/>
    <n v="77"/>
    <n v="9"/>
    <n v="11.6"/>
    <n v="11"/>
    <n v="462"/>
    <n v="-1"/>
    <d v="2017-04-08T00:00:00"/>
    <d v="2017-04-01T00:00:00"/>
    <d v="2017-04-08T00:00:00"/>
    <s v="Saturday"/>
    <d v="1899-12-30T13:43:35"/>
    <d v="1899-12-30T14:00:00"/>
    <n v="1"/>
    <d v="2017-04-08T00:00:00"/>
    <d v="2017-04-01T00:00:00"/>
    <d v="2017-04-08T00:00:00"/>
    <s v="Saturday"/>
    <d v="1899-12-30T15:00:53"/>
    <d v="1899-12-30T15:00:00"/>
    <s v="One Way"/>
  </r>
  <r>
    <n v="1415132"/>
    <s v="Non-RFID Card Member"/>
    <m/>
    <m/>
    <n v="60646"/>
    <s v="UNITED STATES"/>
    <s v="Single Ride"/>
    <n v="5449"/>
    <x v="24"/>
    <n v="43.040154000000001"/>
    <n v="-87.932113000000001"/>
    <x v="33"/>
    <n v="43.04804"/>
    <n v="-87.896720000000002"/>
    <n v="30"/>
    <n v="3"/>
    <n v="4.5"/>
    <n v="4.3"/>
    <n v="180"/>
    <n v="-1"/>
    <d v="2017-04-08T00:00:00"/>
    <d v="2017-04-01T00:00:00"/>
    <d v="2017-04-08T00:00:00"/>
    <s v="Saturday"/>
    <d v="1899-12-30T13:55:30"/>
    <d v="1899-12-30T14:00:00"/>
    <n v="1"/>
    <d v="2017-04-08T00:00:00"/>
    <d v="2017-04-01T00:00:00"/>
    <d v="2017-04-08T00:00:00"/>
    <s v="Saturday"/>
    <d v="1899-12-30T14:25:52"/>
    <d v="1899-12-30T14:00:00"/>
    <s v="One Way"/>
  </r>
  <r>
    <n v="1569414"/>
    <s v="Non-RFID Card Member"/>
    <m/>
    <m/>
    <m/>
    <s v="UNITED STATES"/>
    <s v="Single Ride"/>
    <n v="11093"/>
    <x v="46"/>
    <n v="43.026470000000003"/>
    <n v="-87.918040000000005"/>
    <x v="34"/>
    <n v="43.038649999999997"/>
    <n v="-87.921930000000003"/>
    <n v="14"/>
    <n v="3"/>
    <n v="2.1"/>
    <n v="2"/>
    <n v="84"/>
    <n v="-1"/>
    <d v="2017-04-08T00:00:00"/>
    <d v="2017-04-01T00:00:00"/>
    <d v="2017-04-08T00:00:00"/>
    <s v="Saturday"/>
    <d v="1899-12-30T14:06:35"/>
    <d v="1899-12-30T14:00:00"/>
    <n v="1"/>
    <d v="2017-04-08T00:00:00"/>
    <d v="2017-04-01T00:00:00"/>
    <d v="2017-04-08T00:00:00"/>
    <s v="Saturday"/>
    <d v="1899-12-30T14:20:49"/>
    <d v="1899-12-30T14:00:00"/>
    <s v="One Way"/>
  </r>
  <r>
    <n v="1569581"/>
    <s v="Non-RFID Card Member"/>
    <m/>
    <m/>
    <n v="53202"/>
    <s v="UNITED STATES"/>
    <s v="Single Ride"/>
    <n v="994"/>
    <x v="37"/>
    <n v="43.036900000000003"/>
    <n v="-87.89667"/>
    <x v="41"/>
    <n v="43.031320000000001"/>
    <n v="-87.904259999999994"/>
    <n v="67"/>
    <n v="9"/>
    <n v="10.1"/>
    <n v="9.5"/>
    <n v="402"/>
    <n v="-1"/>
    <d v="2017-04-08T00:00:00"/>
    <d v="2017-04-01T00:00:00"/>
    <d v="2017-04-08T00:00:00"/>
    <s v="Saturday"/>
    <d v="1899-12-30T14:29:59"/>
    <d v="1899-12-30T14:00:00"/>
    <n v="1"/>
    <d v="2017-04-08T00:00:00"/>
    <d v="2017-04-01T00:00:00"/>
    <d v="2017-04-08T00:00:00"/>
    <s v="Saturday"/>
    <d v="1899-12-30T15:36:47"/>
    <d v="1899-12-30T16:00:00"/>
    <s v="One Way"/>
  </r>
  <r>
    <n v="1569599"/>
    <s v="Non-RFID Card Member"/>
    <m/>
    <m/>
    <n v="60085"/>
    <s v="UNITED STATES"/>
    <s v="Single Ride"/>
    <n v="5448"/>
    <x v="48"/>
    <n v="43.060155999999999"/>
    <n v="-87.881258000000003"/>
    <x v="48"/>
    <n v="43.060155999999999"/>
    <n v="-87.881258000000003"/>
    <n v="1"/>
    <n v="0"/>
    <n v="0.2"/>
    <n v="0.1"/>
    <n v="6"/>
    <n v="-1"/>
    <d v="2017-04-08T00:00:00"/>
    <d v="2017-04-01T00:00:00"/>
    <d v="2017-04-08T00:00:00"/>
    <s v="Saturday"/>
    <d v="1899-12-30T14:33:29"/>
    <d v="1899-12-30T15:00:00"/>
    <n v="1"/>
    <d v="2017-04-08T00:00:00"/>
    <d v="2017-04-01T00:00:00"/>
    <d v="2017-04-08T00:00:00"/>
    <s v="Saturday"/>
    <d v="1899-12-30T14:34:07"/>
    <d v="1899-12-30T15:00:00"/>
    <s v="Round Trip"/>
  </r>
  <r>
    <n v="1569634"/>
    <s v="Non-RFID Card Member"/>
    <m/>
    <m/>
    <n v="53208"/>
    <s v="UNITED STATES"/>
    <s v="Single Ride"/>
    <n v="88"/>
    <x v="2"/>
    <n v="43.03886"/>
    <n v="-87.902720000000002"/>
    <x v="12"/>
    <n v="43.036900000000003"/>
    <n v="-87.89667"/>
    <n v="56"/>
    <n v="6"/>
    <n v="8.4"/>
    <n v="8"/>
    <n v="336"/>
    <n v="-1"/>
    <d v="2017-04-08T00:00:00"/>
    <d v="2017-04-01T00:00:00"/>
    <d v="2017-04-08T00:00:00"/>
    <s v="Saturday"/>
    <d v="1899-12-30T14:42:17"/>
    <d v="1899-12-30T15:00:00"/>
    <n v="1"/>
    <d v="2017-04-08T00:00:00"/>
    <d v="2017-04-01T00:00:00"/>
    <d v="2017-04-08T00:00:00"/>
    <s v="Saturday"/>
    <d v="1899-12-30T15:38:53"/>
    <d v="1899-12-30T16:00:00"/>
    <s v="One Way"/>
  </r>
  <r>
    <n v="1569671"/>
    <s v="Non-RFID Card Member"/>
    <m/>
    <m/>
    <n v="53122"/>
    <s v="UNITED STATES"/>
    <s v="Single Ride"/>
    <n v="116"/>
    <x v="24"/>
    <n v="43.040154000000001"/>
    <n v="-87.932113000000001"/>
    <x v="31"/>
    <n v="43.040154000000001"/>
    <n v="-87.932113000000001"/>
    <n v="100"/>
    <n v="12"/>
    <n v="15"/>
    <n v="14.3"/>
    <n v="600"/>
    <n v="-1"/>
    <d v="2017-04-08T00:00:00"/>
    <d v="2017-04-01T00:00:00"/>
    <d v="2017-04-08T00:00:00"/>
    <s v="Saturday"/>
    <d v="1899-12-30T14:50:37"/>
    <d v="1899-12-30T15:00:00"/>
    <n v="1"/>
    <d v="2017-04-08T00:00:00"/>
    <d v="2017-04-01T00:00:00"/>
    <d v="2017-04-08T00:00:00"/>
    <s v="Saturday"/>
    <d v="1899-12-30T16:30:17"/>
    <d v="1899-12-30T17:00:00"/>
    <s v="Round Trip"/>
  </r>
  <r>
    <n v="1356979"/>
    <s v="Non-RFID Card Member"/>
    <m/>
    <m/>
    <n v="53711"/>
    <s v="UNITED STATES"/>
    <s v="Single Ride"/>
    <n v="5581"/>
    <x v="3"/>
    <n v="43.03519"/>
    <n v="-87.907390000000007"/>
    <x v="22"/>
    <n v="43.058010000000003"/>
    <n v="-87.877300000000005"/>
    <n v="26"/>
    <n v="3"/>
    <n v="3.9"/>
    <n v="3.7"/>
    <n v="156"/>
    <n v="-1"/>
    <d v="2017-04-08T00:00:00"/>
    <d v="2017-04-01T00:00:00"/>
    <d v="2017-04-08T00:00:00"/>
    <s v="Saturday"/>
    <d v="1899-12-30T15:09:27"/>
    <d v="1899-12-30T15:00:00"/>
    <n v="1"/>
    <d v="2017-04-08T00:00:00"/>
    <d v="2017-04-01T00:00:00"/>
    <d v="2017-04-08T00:00:00"/>
    <s v="Saturday"/>
    <d v="1899-12-30T15:35:47"/>
    <d v="1899-12-30T16:00:00"/>
    <s v="One Way"/>
  </r>
  <r>
    <n v="1437431"/>
    <s v="Non-RFID Card Member"/>
    <m/>
    <m/>
    <n v="63131"/>
    <s v="UNITED STATES"/>
    <s v="Single Ride"/>
    <n v="11051"/>
    <x v="24"/>
    <n v="43.040154000000001"/>
    <n v="-87.932113000000001"/>
    <x v="6"/>
    <n v="43.03519"/>
    <n v="-87.907390000000007"/>
    <n v="21"/>
    <n v="3"/>
    <n v="3.2"/>
    <n v="3"/>
    <n v="126"/>
    <n v="-1"/>
    <d v="2017-04-08T00:00:00"/>
    <d v="2017-04-01T00:00:00"/>
    <d v="2017-04-08T00:00:00"/>
    <s v="Saturday"/>
    <d v="1899-12-30T15:25:48"/>
    <d v="1899-12-30T15:00:00"/>
    <n v="1"/>
    <d v="2017-04-08T00:00:00"/>
    <d v="2017-04-01T00:00:00"/>
    <d v="2017-04-08T00:00:00"/>
    <s v="Saturday"/>
    <d v="1899-12-30T15:46:22"/>
    <d v="1899-12-30T16:00:00"/>
    <s v="One Way"/>
  </r>
  <r>
    <n v="1569835"/>
    <s v="Non-RFID Card Member"/>
    <m/>
    <m/>
    <n v="53094"/>
    <s v="UNITED STATES"/>
    <s v="Single Ride"/>
    <n v="114"/>
    <x v="34"/>
    <n v="43.02948"/>
    <n v="-87.912819999999996"/>
    <x v="7"/>
    <n v="43.038580000000003"/>
    <n v="-87.90934"/>
    <n v="19"/>
    <n v="3"/>
    <n v="2.9"/>
    <n v="2.7"/>
    <n v="114"/>
    <n v="-1"/>
    <d v="2017-04-08T00:00:00"/>
    <d v="2017-04-01T00:00:00"/>
    <d v="2017-04-08T00:00:00"/>
    <s v="Saturday"/>
    <d v="1899-12-30T15:28:20"/>
    <d v="1899-12-30T15:00:00"/>
    <n v="1"/>
    <d v="2017-04-08T00:00:00"/>
    <d v="2017-04-01T00:00:00"/>
    <d v="2017-04-08T00:00:00"/>
    <s v="Saturday"/>
    <d v="1899-12-30T15:47:37"/>
    <d v="1899-12-30T16:00:00"/>
    <s v="One Way"/>
  </r>
  <r>
    <n v="1569863"/>
    <s v="Non-RFID Card Member"/>
    <m/>
    <m/>
    <n v="55446"/>
    <s v="UNITED STATES"/>
    <s v="Single Ride"/>
    <n v="5419"/>
    <x v="34"/>
    <n v="43.02948"/>
    <n v="-87.912819999999996"/>
    <x v="2"/>
    <n v="43.048200000000001"/>
    <n v="-87.900859999999994"/>
    <n v="57"/>
    <n v="6"/>
    <n v="8.6"/>
    <n v="8.1"/>
    <n v="342"/>
    <n v="-1"/>
    <d v="2017-04-08T00:00:00"/>
    <d v="2017-04-01T00:00:00"/>
    <d v="2017-04-08T00:00:00"/>
    <s v="Saturday"/>
    <d v="1899-12-30T15:31:32"/>
    <d v="1899-12-30T16:00:00"/>
    <n v="1"/>
    <d v="2017-04-08T00:00:00"/>
    <d v="2017-04-01T00:00:00"/>
    <d v="2017-04-08T00:00:00"/>
    <s v="Saturday"/>
    <d v="1899-12-30T16:28:45"/>
    <d v="1899-12-30T16:00:00"/>
    <s v="One Way"/>
  </r>
  <r>
    <n v="1569868"/>
    <s v="Non-RFID Card Member"/>
    <m/>
    <m/>
    <n v="12020"/>
    <s v="UNITED STATES"/>
    <s v="Single Ride"/>
    <n v="5539"/>
    <x v="34"/>
    <n v="43.02948"/>
    <n v="-87.912819999999996"/>
    <x v="2"/>
    <n v="43.048200000000001"/>
    <n v="-87.900859999999994"/>
    <n v="56"/>
    <n v="6"/>
    <n v="8.4"/>
    <n v="8"/>
    <n v="336"/>
    <n v="-1"/>
    <d v="2017-04-08T00:00:00"/>
    <d v="2017-04-01T00:00:00"/>
    <d v="2017-04-08T00:00:00"/>
    <s v="Saturday"/>
    <d v="1899-12-30T15:32:38"/>
    <d v="1899-12-30T16:00:00"/>
    <n v="1"/>
    <d v="2017-04-08T00:00:00"/>
    <d v="2017-04-01T00:00:00"/>
    <d v="2017-04-08T00:00:00"/>
    <s v="Saturday"/>
    <d v="1899-12-30T16:28:40"/>
    <d v="1899-12-30T16:00:00"/>
    <s v="One Way"/>
  </r>
  <r>
    <n v="1569881"/>
    <s v="Non-RFID Card Member"/>
    <m/>
    <m/>
    <n v="54913"/>
    <s v="UNITED STATES"/>
    <s v="Single Ride"/>
    <n v="3"/>
    <x v="37"/>
    <n v="43.036900000000003"/>
    <n v="-87.89667"/>
    <x v="31"/>
    <n v="43.040154000000001"/>
    <n v="-87.932113000000001"/>
    <n v="25"/>
    <n v="3"/>
    <n v="3.8"/>
    <n v="3.6"/>
    <n v="150"/>
    <n v="-1"/>
    <d v="2017-04-08T00:00:00"/>
    <d v="2017-04-01T00:00:00"/>
    <d v="2017-04-08T00:00:00"/>
    <s v="Saturday"/>
    <d v="1899-12-30T15:34:46"/>
    <d v="1899-12-30T16:00:00"/>
    <n v="1"/>
    <d v="2017-04-08T00:00:00"/>
    <d v="2017-04-01T00:00:00"/>
    <d v="2017-04-08T00:00:00"/>
    <s v="Saturday"/>
    <d v="1899-12-30T15:59:42"/>
    <d v="1899-12-30T16:00:00"/>
    <s v="One Way"/>
  </r>
  <r>
    <n v="1569903"/>
    <s v="Non-RFID Card Member"/>
    <m/>
    <m/>
    <n v="1085"/>
    <s v="UNITED STATES"/>
    <s v="Single Ride"/>
    <n v="1000"/>
    <x v="24"/>
    <n v="43.040154000000001"/>
    <n v="-87.932113000000001"/>
    <x v="12"/>
    <n v="43.036900000000003"/>
    <n v="-87.89667"/>
    <n v="26"/>
    <n v="3"/>
    <n v="3.9"/>
    <n v="3.7"/>
    <n v="156"/>
    <n v="-1"/>
    <d v="2017-04-08T00:00:00"/>
    <d v="2017-04-01T00:00:00"/>
    <d v="2017-04-08T00:00:00"/>
    <s v="Saturday"/>
    <d v="1899-12-30T15:38:58"/>
    <d v="1899-12-30T16:00:00"/>
    <n v="1"/>
    <d v="2017-04-08T00:00:00"/>
    <d v="2017-04-01T00:00:00"/>
    <d v="2017-04-08T00:00:00"/>
    <s v="Saturday"/>
    <d v="1899-12-30T16:04:06"/>
    <d v="1899-12-30T16:00:00"/>
    <s v="One Way"/>
  </r>
  <r>
    <n v="1569909"/>
    <s v="Non-RFID Card Member"/>
    <m/>
    <m/>
    <n v="53714"/>
    <s v="UNITED STATES"/>
    <s v="Single Ride"/>
    <n v="5518"/>
    <x v="39"/>
    <n v="43.020020000000002"/>
    <n v="-87.912540000000007"/>
    <x v="42"/>
    <n v="43.020020000000002"/>
    <n v="-87.912540000000007"/>
    <n v="55"/>
    <n v="6"/>
    <n v="8.3000000000000007"/>
    <n v="7.8"/>
    <n v="330"/>
    <n v="-1"/>
    <d v="2017-04-08T00:00:00"/>
    <d v="2017-04-01T00:00:00"/>
    <d v="2017-04-08T00:00:00"/>
    <s v="Saturday"/>
    <d v="1899-12-30T15:39:29"/>
    <d v="1899-12-30T16:00:00"/>
    <n v="1"/>
    <d v="2017-04-08T00:00:00"/>
    <d v="2017-04-01T00:00:00"/>
    <d v="2017-04-08T00:00:00"/>
    <s v="Saturday"/>
    <d v="1899-12-30T16:34:10"/>
    <d v="1899-12-30T17:00:00"/>
    <s v="Round Trip"/>
  </r>
  <r>
    <n v="1570039"/>
    <s v="Non-RFID Card Member"/>
    <m/>
    <m/>
    <n v="52404"/>
    <s v="UNITED STATES"/>
    <s v="Single Ride"/>
    <n v="5432"/>
    <x v="41"/>
    <n v="43.031480000000002"/>
    <n v="-87.908169999999998"/>
    <x v="43"/>
    <n v="43.031480000000002"/>
    <n v="-87.908169999999998"/>
    <n v="61"/>
    <n v="6"/>
    <n v="9.1999999999999993"/>
    <n v="8.6999999999999993"/>
    <n v="366"/>
    <n v="-1"/>
    <d v="2017-04-08T00:00:00"/>
    <d v="2017-04-01T00:00:00"/>
    <d v="2017-04-08T00:00:00"/>
    <s v="Saturday"/>
    <d v="1899-12-30T15:57:12"/>
    <d v="1899-12-30T16:00:00"/>
    <n v="1"/>
    <d v="2017-04-08T00:00:00"/>
    <d v="2017-04-01T00:00:00"/>
    <d v="2017-04-08T00:00:00"/>
    <s v="Saturday"/>
    <d v="1899-12-30T16:58:43"/>
    <d v="1899-12-30T17:00:00"/>
    <s v="Round Trip"/>
  </r>
  <r>
    <n v="1570039"/>
    <s v="Non-RFID Card Member"/>
    <m/>
    <m/>
    <n v="52404"/>
    <s v="UNITED STATES"/>
    <s v="Single Ride"/>
    <n v="202"/>
    <x v="41"/>
    <n v="43.031480000000002"/>
    <n v="-87.908169999999998"/>
    <x v="43"/>
    <n v="43.031480000000002"/>
    <n v="-87.908169999999998"/>
    <n v="59"/>
    <n v="6"/>
    <n v="8.9"/>
    <n v="8.4"/>
    <n v="354"/>
    <n v="-1"/>
    <d v="2017-04-08T00:00:00"/>
    <d v="2017-04-01T00:00:00"/>
    <d v="2017-04-08T00:00:00"/>
    <s v="Saturday"/>
    <d v="1899-12-30T15:59:42"/>
    <d v="1899-12-30T16:00:00"/>
    <n v="1"/>
    <d v="2017-04-08T00:00:00"/>
    <d v="2017-04-01T00:00:00"/>
    <d v="2017-04-08T00:00:00"/>
    <s v="Saturday"/>
    <d v="1899-12-30T16:58:19"/>
    <d v="1899-12-30T17:00:00"/>
    <s v="Round Trip"/>
  </r>
  <r>
    <n v="1570143"/>
    <s v="Non-RFID Card Member"/>
    <m/>
    <m/>
    <n v="55902"/>
    <s v="UNITED STATES"/>
    <s v="Single Ride"/>
    <n v="11098"/>
    <x v="12"/>
    <n v="43.052460000000004"/>
    <n v="-87.891000000000005"/>
    <x v="45"/>
    <n v="43.046570000000003"/>
    <n v="-87.908720000000002"/>
    <n v="37"/>
    <n v="6"/>
    <n v="5.6"/>
    <n v="5.3"/>
    <n v="222"/>
    <n v="-1"/>
    <d v="2017-04-08T00:00:00"/>
    <d v="2017-04-01T00:00:00"/>
    <d v="2017-04-08T00:00:00"/>
    <s v="Saturday"/>
    <d v="1899-12-30T16:14:36"/>
    <d v="1899-12-30T16:00:00"/>
    <n v="1"/>
    <d v="2017-04-08T00:00:00"/>
    <d v="2017-04-01T00:00:00"/>
    <d v="2017-04-08T00:00:00"/>
    <s v="Saturday"/>
    <d v="1899-12-30T16:51:59"/>
    <d v="1899-12-30T17:00:00"/>
    <s v="One Way"/>
  </r>
  <r>
    <n v="1570178"/>
    <s v="Non-RFID Card Member"/>
    <m/>
    <m/>
    <n v="60068"/>
    <s v="UNITED STATES"/>
    <s v="Single Ride"/>
    <n v="5522"/>
    <x v="9"/>
    <n v="43.05097"/>
    <n v="-87.906440000000003"/>
    <x v="4"/>
    <n v="43.042490000000001"/>
    <n v="-87.909959999999998"/>
    <n v="23"/>
    <n v="3"/>
    <n v="3.5"/>
    <n v="3.3"/>
    <n v="138"/>
    <n v="-1"/>
    <d v="2017-04-08T00:00:00"/>
    <d v="2017-04-01T00:00:00"/>
    <d v="2017-04-08T00:00:00"/>
    <s v="Saturday"/>
    <d v="1899-12-30T16:21:43"/>
    <d v="1899-12-30T16:00:00"/>
    <n v="1"/>
    <d v="2017-04-08T00:00:00"/>
    <d v="2017-04-01T00:00:00"/>
    <d v="2017-04-08T00:00:00"/>
    <s v="Saturday"/>
    <d v="1899-12-30T16:44:25"/>
    <d v="1899-12-30T17:00:00"/>
    <s v="One Way"/>
  </r>
  <r>
    <n v="1570181"/>
    <s v="Non-RFID Card Member"/>
    <m/>
    <m/>
    <n v="60068"/>
    <s v="UNITED STATES"/>
    <s v="Single Ride"/>
    <n v="5564"/>
    <x v="9"/>
    <n v="43.05097"/>
    <n v="-87.906440000000003"/>
    <x v="4"/>
    <n v="43.042490000000001"/>
    <n v="-87.909959999999998"/>
    <n v="22"/>
    <n v="3"/>
    <n v="3.3"/>
    <n v="3.1"/>
    <n v="132"/>
    <n v="-1"/>
    <d v="2017-04-08T00:00:00"/>
    <d v="2017-04-01T00:00:00"/>
    <d v="2017-04-08T00:00:00"/>
    <s v="Saturday"/>
    <d v="1899-12-30T16:22:22"/>
    <d v="1899-12-30T16:00:00"/>
    <n v="1"/>
    <d v="2017-04-08T00:00:00"/>
    <d v="2017-04-01T00:00:00"/>
    <d v="2017-04-08T00:00:00"/>
    <s v="Saturday"/>
    <d v="1899-12-30T16:44:28"/>
    <d v="1899-12-30T17:00:00"/>
    <s v="One Way"/>
  </r>
  <r>
    <n v="1570201"/>
    <s v="Non-RFID Card Member"/>
    <m/>
    <m/>
    <n v="92078"/>
    <s v="UNITED STATES"/>
    <s v="Single Ride"/>
    <n v="5575"/>
    <x v="8"/>
    <n v="43.038580000000003"/>
    <n v="-87.90934"/>
    <x v="54"/>
    <n v="43.060079999999999"/>
    <n v="-88.027349999999998"/>
    <n v="70"/>
    <n v="9"/>
    <n v="10.5"/>
    <n v="10"/>
    <n v="420"/>
    <n v="-1"/>
    <d v="2017-04-08T00:00:00"/>
    <d v="2017-04-01T00:00:00"/>
    <d v="2017-04-08T00:00:00"/>
    <s v="Saturday"/>
    <d v="1899-12-30T16:25:41"/>
    <d v="1899-12-30T16:00:00"/>
    <n v="1"/>
    <d v="2017-04-08T00:00:00"/>
    <d v="2017-04-01T00:00:00"/>
    <d v="2017-04-08T00:00:00"/>
    <s v="Saturday"/>
    <d v="1899-12-30T17:35:04"/>
    <d v="1899-12-30T18:00:00"/>
    <s v="One Way"/>
  </r>
  <r>
    <n v="1569518"/>
    <s v="Non-RFID Card Member"/>
    <m/>
    <m/>
    <n v="55044"/>
    <s v="UNITED STATES"/>
    <s v="Single Ride"/>
    <n v="5433"/>
    <x v="3"/>
    <n v="43.03519"/>
    <n v="-87.907390000000007"/>
    <x v="31"/>
    <n v="43.040154000000001"/>
    <n v="-87.932113000000001"/>
    <n v="23"/>
    <n v="3"/>
    <n v="3.5"/>
    <n v="3.3"/>
    <n v="138"/>
    <n v="-1"/>
    <d v="2017-04-08T00:00:00"/>
    <d v="2017-04-01T00:00:00"/>
    <d v="2017-04-08T00:00:00"/>
    <s v="Saturday"/>
    <d v="1899-12-30T16:31:28"/>
    <d v="1899-12-30T17:00:00"/>
    <n v="1"/>
    <d v="2017-04-08T00:00:00"/>
    <d v="2017-04-01T00:00:00"/>
    <d v="2017-04-08T00:00:00"/>
    <s v="Saturday"/>
    <d v="1899-12-30T16:54:52"/>
    <d v="1899-12-30T17:00:00"/>
    <s v="One Way"/>
  </r>
  <r>
    <n v="1512123"/>
    <s v="Non-RFID Card Member"/>
    <m/>
    <m/>
    <n v="53204"/>
    <s v="UNITED STATES"/>
    <s v="Single Ride"/>
    <n v="108"/>
    <x v="29"/>
    <n v="43.052549999999997"/>
    <n v="-87.909329999999997"/>
    <x v="40"/>
    <n v="43.05097"/>
    <n v="-87.906440000000003"/>
    <n v="32"/>
    <n v="3"/>
    <n v="4.8"/>
    <n v="4.5999999999999996"/>
    <n v="192"/>
    <n v="-1"/>
    <d v="2017-04-08T00:00:00"/>
    <d v="2017-04-01T00:00:00"/>
    <d v="2017-04-08T00:00:00"/>
    <s v="Saturday"/>
    <d v="1899-12-30T16:49:03"/>
    <d v="1899-12-30T17:00:00"/>
    <n v="1"/>
    <d v="2017-04-08T00:00:00"/>
    <d v="2017-04-01T00:00:00"/>
    <d v="2017-04-08T00:00:00"/>
    <s v="Saturday"/>
    <d v="1899-12-30T17:21:25"/>
    <d v="1899-12-30T17:00:00"/>
    <s v="One Way"/>
  </r>
  <r>
    <n v="1570404"/>
    <s v="Non-RFID Card Member"/>
    <m/>
    <m/>
    <n v="53220"/>
    <s v="UNITED STATES"/>
    <s v="Single Ride"/>
    <n v="342"/>
    <x v="37"/>
    <n v="43.036900000000003"/>
    <n v="-87.89667"/>
    <x v="12"/>
    <n v="43.036900000000003"/>
    <n v="-87.89667"/>
    <n v="20"/>
    <n v="3"/>
    <n v="3"/>
    <n v="2.9"/>
    <n v="120"/>
    <n v="-1"/>
    <d v="2017-04-08T00:00:00"/>
    <d v="2017-04-01T00:00:00"/>
    <d v="2017-04-08T00:00:00"/>
    <s v="Saturday"/>
    <d v="1899-12-30T17:14:06"/>
    <d v="1899-12-30T17:00:00"/>
    <n v="1"/>
    <d v="2017-04-08T00:00:00"/>
    <d v="2017-04-01T00:00:00"/>
    <d v="2017-04-08T00:00:00"/>
    <s v="Saturday"/>
    <d v="1899-12-30T17:34:36"/>
    <d v="1899-12-30T18:00:00"/>
    <s v="Round Trip"/>
  </r>
  <r>
    <n v="1570424"/>
    <s v="Non-RFID Card Member"/>
    <m/>
    <m/>
    <n v="53402"/>
    <s v="UNITED STATES"/>
    <s v="Single Ride"/>
    <n v="5418"/>
    <x v="24"/>
    <n v="43.040154000000001"/>
    <n v="-87.932113000000001"/>
    <x v="36"/>
    <n v="43.038719999999998"/>
    <n v="-87.905339999999995"/>
    <n v="25"/>
    <n v="3"/>
    <n v="3.8"/>
    <n v="3.6"/>
    <n v="150"/>
    <n v="-1"/>
    <d v="2017-04-08T00:00:00"/>
    <d v="2017-04-01T00:00:00"/>
    <d v="2017-04-08T00:00:00"/>
    <s v="Saturday"/>
    <d v="1899-12-30T17:17:34"/>
    <d v="1899-12-30T17:00:00"/>
    <n v="1"/>
    <d v="2017-04-08T00:00:00"/>
    <d v="2017-04-01T00:00:00"/>
    <d v="2017-04-08T00:00:00"/>
    <s v="Saturday"/>
    <d v="1899-12-30T17:42:16"/>
    <d v="1899-12-30T18:00:00"/>
    <s v="One Way"/>
  </r>
  <r>
    <n v="1570307"/>
    <s v="Non-RFID Card Member"/>
    <m/>
    <m/>
    <n v="53154"/>
    <s v="UNITED STATES"/>
    <s v="Single Ride"/>
    <n v="11136"/>
    <x v="25"/>
    <n v="43.058010000000003"/>
    <n v="-87.877300000000005"/>
    <x v="1"/>
    <n v="43.03886"/>
    <n v="-87.902720000000002"/>
    <n v="23"/>
    <n v="3"/>
    <n v="3.5"/>
    <n v="3.3"/>
    <n v="138"/>
    <n v="-1"/>
    <d v="2017-04-08T00:00:00"/>
    <d v="2017-04-01T00:00:00"/>
    <d v="2017-04-08T00:00:00"/>
    <s v="Saturday"/>
    <d v="1899-12-30T17:27:10"/>
    <d v="1899-12-30T17:00:00"/>
    <n v="1"/>
    <d v="2017-04-08T00:00:00"/>
    <d v="2017-04-01T00:00:00"/>
    <d v="2017-04-08T00:00:00"/>
    <s v="Saturday"/>
    <d v="1899-12-30T17:50:54"/>
    <d v="1899-12-30T18:00:00"/>
    <s v="One Way"/>
  </r>
  <r>
    <n v="1570313"/>
    <s v="Non-RFID Card Member"/>
    <m/>
    <m/>
    <n v="53217"/>
    <s v="UNITED STATES"/>
    <s v="Single Ride"/>
    <n v="11000"/>
    <x v="25"/>
    <n v="43.058010000000003"/>
    <n v="-87.877300000000005"/>
    <x v="1"/>
    <n v="43.03886"/>
    <n v="-87.902720000000002"/>
    <n v="22"/>
    <n v="3"/>
    <n v="3.3"/>
    <n v="3.1"/>
    <n v="132"/>
    <n v="-1"/>
    <d v="2017-04-08T00:00:00"/>
    <d v="2017-04-01T00:00:00"/>
    <d v="2017-04-08T00:00:00"/>
    <s v="Saturday"/>
    <d v="1899-12-30T17:28:00"/>
    <d v="1899-12-30T17:00:00"/>
    <n v="1"/>
    <d v="2017-04-08T00:00:00"/>
    <d v="2017-04-01T00:00:00"/>
    <d v="2017-04-08T00:00:00"/>
    <s v="Saturday"/>
    <d v="1899-12-30T17:50:46"/>
    <d v="1899-12-30T18:00:00"/>
    <s v="One Way"/>
  </r>
  <r>
    <n v="1570507"/>
    <s v="Non-RFID Card Member"/>
    <m/>
    <m/>
    <n v="53202"/>
    <s v="UNITED STATES"/>
    <s v="Single Ride"/>
    <n v="5515"/>
    <x v="12"/>
    <n v="43.052460000000004"/>
    <n v="-87.891000000000005"/>
    <x v="6"/>
    <n v="43.03519"/>
    <n v="-87.907390000000007"/>
    <n v="25"/>
    <n v="3"/>
    <n v="3.8"/>
    <n v="3.6"/>
    <n v="150"/>
    <n v="-1"/>
    <d v="2017-04-08T00:00:00"/>
    <d v="2017-04-01T00:00:00"/>
    <d v="2017-04-08T00:00:00"/>
    <s v="Saturday"/>
    <d v="1899-12-30T17:41:18"/>
    <d v="1899-12-30T18:00:00"/>
    <n v="1"/>
    <d v="2017-04-08T00:00:00"/>
    <d v="2017-04-01T00:00:00"/>
    <d v="2017-04-08T00:00:00"/>
    <s v="Saturday"/>
    <d v="1899-12-30T18:06:46"/>
    <d v="1899-12-30T18:00:00"/>
    <s v="One Way"/>
  </r>
  <r>
    <n v="1570516"/>
    <s v="Non-RFID Card Member"/>
    <m/>
    <m/>
    <n v="60609"/>
    <s v="UNITED STATES"/>
    <s v="Single Ride"/>
    <n v="5560"/>
    <x v="37"/>
    <n v="43.036900000000003"/>
    <n v="-87.89667"/>
    <x v="12"/>
    <n v="43.036900000000003"/>
    <n v="-87.89667"/>
    <n v="23"/>
    <n v="3"/>
    <n v="3.5"/>
    <n v="3.3"/>
    <n v="138"/>
    <n v="-1"/>
    <d v="2017-04-08T00:00:00"/>
    <d v="2017-04-01T00:00:00"/>
    <d v="2017-04-08T00:00:00"/>
    <s v="Saturday"/>
    <d v="1899-12-30T17:43:04"/>
    <d v="1899-12-30T18:00:00"/>
    <n v="1"/>
    <d v="2017-04-08T00:00:00"/>
    <d v="2017-04-01T00:00:00"/>
    <d v="2017-04-08T00:00:00"/>
    <s v="Saturday"/>
    <d v="1899-12-30T18:06:33"/>
    <d v="1899-12-30T18:00:00"/>
    <s v="Round Trip"/>
  </r>
  <r>
    <n v="1335443"/>
    <s v="Non-RFID Card Member"/>
    <m/>
    <m/>
    <n v="53202"/>
    <s v="UNITED STATES"/>
    <s v="Single Ride"/>
    <n v="247"/>
    <x v="38"/>
    <n v="43.058619999999998"/>
    <n v="-87.885319999999993"/>
    <x v="11"/>
    <n v="43.052460000000004"/>
    <n v="-87.891000000000005"/>
    <n v="7"/>
    <n v="3"/>
    <n v="1.1000000000000001"/>
    <n v="1"/>
    <n v="42"/>
    <n v="-1"/>
    <d v="2017-04-08T00:00:00"/>
    <d v="2017-04-01T00:00:00"/>
    <d v="2017-04-08T00:00:00"/>
    <s v="Saturday"/>
    <d v="1899-12-30T17:57:32"/>
    <d v="1899-12-30T18:00:00"/>
    <n v="1"/>
    <d v="2017-04-08T00:00:00"/>
    <d v="2017-04-01T00:00:00"/>
    <d v="2017-04-08T00:00:00"/>
    <s v="Saturday"/>
    <d v="1899-12-30T18:04:59"/>
    <d v="1899-12-30T18:00:00"/>
    <s v="One Way"/>
  </r>
  <r>
    <n v="1570593"/>
    <s v="Non-RFID Card Member"/>
    <m/>
    <m/>
    <n v="60468"/>
    <s v="UNITED STATES"/>
    <s v="Single Ride"/>
    <n v="5433"/>
    <x v="24"/>
    <n v="43.040154000000001"/>
    <n v="-87.932113000000001"/>
    <x v="7"/>
    <n v="43.038580000000003"/>
    <n v="-87.90934"/>
    <n v="17"/>
    <n v="3"/>
    <n v="2.6"/>
    <n v="2.4"/>
    <n v="102"/>
    <n v="-1"/>
    <d v="2017-04-08T00:00:00"/>
    <d v="2017-04-01T00:00:00"/>
    <d v="2017-04-08T00:00:00"/>
    <s v="Saturday"/>
    <d v="1899-12-30T18:00:59"/>
    <d v="1899-12-30T18:00:00"/>
    <n v="1"/>
    <d v="2017-04-08T00:00:00"/>
    <d v="2017-04-01T00:00:00"/>
    <d v="2017-04-08T00:00:00"/>
    <s v="Saturday"/>
    <d v="1899-12-30T18:17:16"/>
    <d v="1899-12-30T18:00:00"/>
    <s v="One Way"/>
  </r>
  <r>
    <n v="1570621"/>
    <s v="Non-RFID Card Member"/>
    <m/>
    <m/>
    <n v="53208"/>
    <s v="UNITED STATES"/>
    <s v="Single Ride"/>
    <n v="11121"/>
    <x v="18"/>
    <n v="43.048609999999996"/>
    <n v="-88.008480000000006"/>
    <x v="32"/>
    <n v="43.048609999999996"/>
    <n v="-88.008480000000006"/>
    <n v="27"/>
    <n v="3"/>
    <n v="4.0999999999999996"/>
    <n v="3.8"/>
    <n v="162"/>
    <n v="-1"/>
    <d v="2017-04-08T00:00:00"/>
    <d v="2017-04-01T00:00:00"/>
    <d v="2017-04-08T00:00:00"/>
    <s v="Saturday"/>
    <d v="1899-12-30T18:13:30"/>
    <d v="1899-12-30T18:00:00"/>
    <n v="1"/>
    <d v="2017-04-08T00:00:00"/>
    <d v="2017-04-01T00:00:00"/>
    <d v="2017-04-08T00:00:00"/>
    <s v="Saturday"/>
    <d v="1899-12-30T18:40:32"/>
    <d v="1899-12-30T19:00:00"/>
    <s v="Round Trip"/>
  </r>
  <r>
    <n v="1570753"/>
    <s v="Non-RFID Card Member"/>
    <m/>
    <m/>
    <n v="53105"/>
    <s v="UNITED STATES"/>
    <s v="Single Ride"/>
    <n v="318"/>
    <x v="23"/>
    <n v="43.053040000000003"/>
    <n v="-87.897660000000002"/>
    <x v="7"/>
    <n v="43.038580000000003"/>
    <n v="-87.90934"/>
    <n v="17"/>
    <n v="3"/>
    <n v="2.6"/>
    <n v="2.4"/>
    <n v="102"/>
    <n v="-1"/>
    <d v="2017-04-08T00:00:00"/>
    <d v="2017-04-01T00:00:00"/>
    <d v="2017-04-08T00:00:00"/>
    <s v="Saturday"/>
    <d v="1899-12-30T18:53:17"/>
    <d v="1899-12-30T19:00:00"/>
    <n v="1"/>
    <d v="2017-04-08T00:00:00"/>
    <d v="2017-04-01T00:00:00"/>
    <d v="2017-04-08T00:00:00"/>
    <s v="Saturday"/>
    <d v="1899-12-30T19:10:08"/>
    <d v="1899-12-30T19:00:00"/>
    <s v="One Way"/>
  </r>
  <r>
    <n v="1505726"/>
    <s v="Non-RFID Card Member"/>
    <m/>
    <m/>
    <n v="53204"/>
    <s v="UNITED STATES"/>
    <s v="Single Ride"/>
    <n v="8"/>
    <x v="34"/>
    <n v="43.02948"/>
    <n v="-87.912819999999996"/>
    <x v="5"/>
    <n v="43.04824"/>
    <n v="-87.904970000000006"/>
    <n v="18"/>
    <n v="3"/>
    <n v="2.7"/>
    <n v="2.6"/>
    <n v="108"/>
    <n v="-1"/>
    <d v="2017-04-08T00:00:00"/>
    <d v="2017-04-01T00:00:00"/>
    <d v="2017-04-08T00:00:00"/>
    <s v="Saturday"/>
    <d v="1899-12-30T20:34:36"/>
    <d v="1899-12-30T21:00:00"/>
    <n v="1"/>
    <d v="2017-04-08T00:00:00"/>
    <d v="2017-04-01T00:00:00"/>
    <d v="2017-04-08T00:00:00"/>
    <s v="Saturday"/>
    <d v="1899-12-30T20:52:54"/>
    <d v="1899-12-30T21:00:00"/>
    <s v="One Way"/>
  </r>
  <r>
    <n v="1571129"/>
    <s v="Non-RFID Card Member"/>
    <m/>
    <m/>
    <n v="53132"/>
    <s v="UNITED STATES"/>
    <s v="Single Ride"/>
    <n v="318"/>
    <x v="8"/>
    <n v="43.038580000000003"/>
    <n v="-87.90934"/>
    <x v="7"/>
    <n v="43.038580000000003"/>
    <n v="-87.90934"/>
    <n v="15"/>
    <n v="3"/>
    <n v="2.2999999999999998"/>
    <n v="2.1"/>
    <n v="90"/>
    <n v="-1"/>
    <d v="2017-04-08T00:00:00"/>
    <d v="2017-04-01T00:00:00"/>
    <d v="2017-04-08T00:00:00"/>
    <s v="Saturday"/>
    <d v="1899-12-30T21:54:30"/>
    <d v="1899-12-30T22:00:00"/>
    <n v="1"/>
    <d v="2017-04-08T00:00:00"/>
    <d v="2017-04-01T00:00:00"/>
    <d v="2017-04-08T00:00:00"/>
    <s v="Saturday"/>
    <d v="1899-12-30T22:09:07"/>
    <d v="1899-12-30T22:00:00"/>
    <s v="Round Trip"/>
  </r>
  <r>
    <n v="1526093"/>
    <s v="Non-RFID Card Member"/>
    <m/>
    <m/>
    <n v="53202"/>
    <s v="UNITED STATES"/>
    <s v="Single Ride"/>
    <n v="251"/>
    <x v="11"/>
    <n v="43.04804"/>
    <n v="-87.896720000000002"/>
    <x v="26"/>
    <n v="43.053040000000003"/>
    <n v="-87.897660000000002"/>
    <n v="6"/>
    <n v="3"/>
    <n v="0.9"/>
    <n v="0.9"/>
    <n v="36"/>
    <n v="-1"/>
    <d v="2017-04-08T00:00:00"/>
    <d v="2017-04-01T00:00:00"/>
    <d v="2017-04-08T00:00:00"/>
    <s v="Saturday"/>
    <d v="1899-12-30T22:14:02"/>
    <d v="1899-12-30T22:00:00"/>
    <n v="1"/>
    <d v="2017-04-08T00:00:00"/>
    <d v="2017-04-01T00:00:00"/>
    <d v="2017-04-08T00:00:00"/>
    <s v="Saturday"/>
    <d v="1899-12-30T22:20:20"/>
    <d v="1899-12-30T22:00:00"/>
    <s v="One Way"/>
  </r>
  <r>
    <n v="1571166"/>
    <s v="Non-RFID Card Member"/>
    <m/>
    <m/>
    <n v="53211"/>
    <s v="UNITED STATES"/>
    <s v="Single Ride"/>
    <n v="5470"/>
    <x v="9"/>
    <n v="43.05097"/>
    <n v="-87.906440000000003"/>
    <x v="50"/>
    <n v="43.05847"/>
    <n v="-87.898079999999993"/>
    <n v="8"/>
    <n v="3"/>
    <n v="1.2"/>
    <n v="1.1000000000000001"/>
    <n v="48"/>
    <n v="-1"/>
    <d v="2017-04-08T00:00:00"/>
    <d v="2017-04-01T00:00:00"/>
    <d v="2017-04-08T00:00:00"/>
    <s v="Saturday"/>
    <d v="1899-12-30T22:22:05"/>
    <d v="1899-12-30T22:00:00"/>
    <n v="1"/>
    <d v="2017-04-08T00:00:00"/>
    <d v="2017-04-01T00:00:00"/>
    <d v="2017-04-08T00:00:00"/>
    <s v="Saturday"/>
    <d v="1899-12-30T22:30:21"/>
    <d v="1899-12-30T23:00:00"/>
    <s v="One Way"/>
  </r>
  <r>
    <n v="1571336"/>
    <s v="Non-RFID Card Member"/>
    <m/>
    <m/>
    <n v="61103"/>
    <s v="UNITED STATES"/>
    <s v="Single Ride"/>
    <n v="5221"/>
    <x v="23"/>
    <n v="43.053040000000003"/>
    <n v="-87.897660000000002"/>
    <x v="4"/>
    <n v="43.042490000000001"/>
    <n v="-87.909959999999998"/>
    <n v="14"/>
    <n v="3"/>
    <n v="2.1"/>
    <n v="2"/>
    <n v="84"/>
    <n v="-1"/>
    <d v="2017-04-09T00:00:00"/>
    <d v="2017-04-01T00:00:00"/>
    <d v="2017-04-09T00:00:00"/>
    <s v="Sunday"/>
    <d v="1899-12-30T01:25:34"/>
    <d v="1899-12-30T01:00:00"/>
    <n v="1"/>
    <d v="2017-04-09T00:00:00"/>
    <d v="2017-04-01T00:00:00"/>
    <d v="2017-04-09T00:00:00"/>
    <s v="Sunday"/>
    <d v="1899-12-30T01:39:58"/>
    <d v="1899-12-30T02:00:00"/>
    <s v="One Way"/>
  </r>
  <r>
    <n v="1313920"/>
    <s v="Non-RFID Card Member"/>
    <m/>
    <m/>
    <n v="53233"/>
    <s v="UNITED STATES"/>
    <s v="Single Ride"/>
    <n v="5567"/>
    <x v="24"/>
    <n v="43.040154000000001"/>
    <n v="-87.932113000000001"/>
    <x v="12"/>
    <n v="43.036900000000003"/>
    <n v="-87.89667"/>
    <n v="22"/>
    <n v="3"/>
    <n v="3.3"/>
    <n v="3.1"/>
    <n v="132"/>
    <n v="-1"/>
    <d v="2017-04-09T00:00:00"/>
    <d v="2017-04-01T00:00:00"/>
    <d v="2017-04-09T00:00:00"/>
    <s v="Sunday"/>
    <d v="1899-12-30T05:35:25"/>
    <d v="1899-12-30T06:00:00"/>
    <n v="1"/>
    <d v="2017-04-09T00:00:00"/>
    <d v="2017-04-01T00:00:00"/>
    <d v="2017-04-09T00:00:00"/>
    <s v="Sunday"/>
    <d v="1899-12-30T05:57:02"/>
    <d v="1899-12-30T06:00:00"/>
    <s v="One Way"/>
  </r>
  <r>
    <n v="1571376"/>
    <s v="Non-RFID Card Member"/>
    <m/>
    <m/>
    <n v="53227"/>
    <s v="UNITED STATES"/>
    <s v="Single Ride"/>
    <n v="5560"/>
    <x v="37"/>
    <n v="43.036900000000003"/>
    <n v="-87.89667"/>
    <x v="12"/>
    <n v="43.036900000000003"/>
    <n v="-87.89667"/>
    <n v="27"/>
    <n v="3"/>
    <n v="4.0999999999999996"/>
    <n v="3.8"/>
    <n v="162"/>
    <n v="-1"/>
    <d v="2017-04-09T00:00:00"/>
    <d v="2017-04-01T00:00:00"/>
    <d v="2017-04-09T00:00:00"/>
    <s v="Sunday"/>
    <d v="1899-12-30T07:17:09"/>
    <d v="1899-12-30T07:00:00"/>
    <n v="1"/>
    <d v="2017-04-09T00:00:00"/>
    <d v="2017-04-01T00:00:00"/>
    <d v="2017-04-09T00:00:00"/>
    <s v="Sunday"/>
    <d v="1899-12-30T07:44:35"/>
    <d v="1899-12-30T08:00:00"/>
    <s v="Round Trip"/>
  </r>
  <r>
    <n v="1571528"/>
    <s v="Non-RFID Card Member"/>
    <m/>
    <m/>
    <n v="53005"/>
    <s v="UNITED STATES"/>
    <s v="Single Ride"/>
    <n v="178"/>
    <x v="37"/>
    <n v="43.036900000000003"/>
    <n v="-87.89667"/>
    <x v="12"/>
    <n v="43.036900000000003"/>
    <n v="-87.89667"/>
    <n v="68"/>
    <n v="9"/>
    <n v="10.199999999999999"/>
    <n v="9.6999999999999993"/>
    <n v="408"/>
    <n v="-1"/>
    <d v="2017-04-09T00:00:00"/>
    <d v="2017-04-01T00:00:00"/>
    <d v="2017-04-09T00:00:00"/>
    <s v="Sunday"/>
    <d v="1899-12-30T10:08:37"/>
    <d v="1899-12-30T10:00:00"/>
    <n v="1"/>
    <d v="2017-04-09T00:00:00"/>
    <d v="2017-04-01T00:00:00"/>
    <d v="2017-04-09T00:00:00"/>
    <s v="Sunday"/>
    <d v="1899-12-30T11:16:29"/>
    <d v="1899-12-30T11:00:00"/>
    <s v="Round Trip"/>
  </r>
  <r>
    <n v="1568947"/>
    <s v="Non-RFID Card Member"/>
    <m/>
    <m/>
    <n v="53022"/>
    <s v="UNITED STATES"/>
    <s v="Single Ride"/>
    <n v="957"/>
    <x v="14"/>
    <n v="43.05536"/>
    <n v="-87.90504"/>
    <x v="10"/>
    <n v="43.058619999999998"/>
    <n v="-87.885319999999993"/>
    <n v="252"/>
    <n v="3"/>
    <n v="18"/>
    <n v="17.100000000000001"/>
    <n v="720"/>
    <n v="-1"/>
    <d v="2017-04-09T00:00:00"/>
    <d v="2017-04-01T00:00:00"/>
    <d v="2017-04-09T00:00:00"/>
    <s v="Sunday"/>
    <d v="1899-12-30T10:53:06"/>
    <d v="1899-12-30T11:00:00"/>
    <n v="1"/>
    <d v="2017-04-09T00:00:00"/>
    <d v="2017-04-01T00:00:00"/>
    <d v="2017-04-09T00:00:00"/>
    <s v="Sunday"/>
    <d v="1899-12-30T15:05:38"/>
    <d v="1899-12-30T15:00:00"/>
    <s v="One Way"/>
  </r>
  <r>
    <n v="1571725"/>
    <s v="Non-RFID Card Member"/>
    <m/>
    <m/>
    <n v="53211"/>
    <s v="UNITED STATES"/>
    <s v="Single Ride"/>
    <n v="5525"/>
    <x v="25"/>
    <n v="43.058010000000003"/>
    <n v="-87.877300000000005"/>
    <x v="22"/>
    <n v="43.058010000000003"/>
    <n v="-87.877300000000005"/>
    <n v="59"/>
    <n v="6"/>
    <n v="8.9"/>
    <n v="8.4"/>
    <n v="354"/>
    <n v="-1"/>
    <d v="2017-04-09T00:00:00"/>
    <d v="2017-04-01T00:00:00"/>
    <d v="2017-04-09T00:00:00"/>
    <s v="Sunday"/>
    <d v="1899-12-30T11:29:15"/>
    <d v="1899-12-30T11:00:00"/>
    <n v="1"/>
    <d v="2017-04-09T00:00:00"/>
    <d v="2017-04-01T00:00:00"/>
    <d v="2017-04-09T00:00:00"/>
    <s v="Sunday"/>
    <d v="1899-12-30T12:28:23"/>
    <d v="1899-12-30T12:00:00"/>
    <s v="Round Trip"/>
  </r>
  <r>
    <n v="1571746"/>
    <s v="Non-RFID Card Member"/>
    <m/>
    <m/>
    <n v="53211"/>
    <s v="UNITED STATES"/>
    <s v="Single Ride"/>
    <n v="5540"/>
    <x v="22"/>
    <n v="43.066893999999998"/>
    <n v="-87.877936000000005"/>
    <x v="6"/>
    <n v="43.03519"/>
    <n v="-87.907390000000007"/>
    <n v="31"/>
    <n v="3"/>
    <n v="4.7"/>
    <n v="4.4000000000000004"/>
    <n v="186"/>
    <n v="-1"/>
    <d v="2017-04-09T00:00:00"/>
    <d v="2017-04-01T00:00:00"/>
    <d v="2017-04-09T00:00:00"/>
    <s v="Sunday"/>
    <d v="1899-12-30T11:38:14"/>
    <d v="1899-12-30T12:00:00"/>
    <n v="1"/>
    <d v="2017-04-09T00:00:00"/>
    <d v="2017-04-01T00:00:00"/>
    <d v="2017-04-09T00:00:00"/>
    <s v="Sunday"/>
    <d v="1899-12-30T12:09:40"/>
    <d v="1899-12-30T12:00:00"/>
    <s v="One Way"/>
  </r>
  <r>
    <n v="1162287"/>
    <s v="Non-RFID Card Member"/>
    <m/>
    <m/>
    <n v="63040"/>
    <s v="UNITED STATES"/>
    <s v="Single Ride"/>
    <n v="214"/>
    <x v="24"/>
    <n v="43.040154000000001"/>
    <n v="-87.932113000000001"/>
    <x v="6"/>
    <n v="43.03519"/>
    <n v="-87.907390000000007"/>
    <n v="16"/>
    <n v="3"/>
    <n v="2.4"/>
    <n v="2.2999999999999998"/>
    <n v="96"/>
    <n v="-1"/>
    <d v="2017-04-09T00:00:00"/>
    <d v="2017-04-01T00:00:00"/>
    <d v="2017-04-09T00:00:00"/>
    <s v="Sunday"/>
    <d v="1899-12-30T11:39:48"/>
    <d v="1899-12-30T12:00:00"/>
    <n v="1"/>
    <d v="2017-04-09T00:00:00"/>
    <d v="2017-04-01T00:00:00"/>
    <d v="2017-04-09T00:00:00"/>
    <s v="Sunday"/>
    <d v="1899-12-30T11:55:43"/>
    <d v="1899-12-30T12:00:00"/>
    <s v="One Way"/>
  </r>
  <r>
    <n v="1571773"/>
    <s v="Non-RFID Card Member"/>
    <m/>
    <m/>
    <n v="53132"/>
    <s v="UNITED STATES"/>
    <s v="Single Ride"/>
    <n v="267"/>
    <x v="37"/>
    <n v="43.036900000000003"/>
    <n v="-87.89667"/>
    <x v="12"/>
    <n v="43.036900000000003"/>
    <n v="-87.89667"/>
    <n v="55"/>
    <n v="6"/>
    <n v="8.3000000000000007"/>
    <n v="7.8"/>
    <n v="330"/>
    <n v="-1"/>
    <d v="2017-04-09T00:00:00"/>
    <d v="2017-04-01T00:00:00"/>
    <d v="2017-04-09T00:00:00"/>
    <s v="Sunday"/>
    <d v="1899-12-30T11:45:01"/>
    <d v="1899-12-30T12:00:00"/>
    <n v="1"/>
    <d v="2017-04-09T00:00:00"/>
    <d v="2017-04-01T00:00:00"/>
    <d v="2017-04-09T00:00:00"/>
    <s v="Sunday"/>
    <d v="1899-12-30T12:40:04"/>
    <d v="1899-12-30T13:00:00"/>
    <s v="Round Trip"/>
  </r>
  <r>
    <n v="1571828"/>
    <s v="Non-RFID Card Member"/>
    <m/>
    <m/>
    <n v="63119"/>
    <s v="UNITED STATES"/>
    <s v="Single Ride"/>
    <n v="5449"/>
    <x v="47"/>
    <n v="43.041646999999998"/>
    <n v="-87.927257999999995"/>
    <x v="7"/>
    <n v="43.038580000000003"/>
    <n v="-87.90934"/>
    <n v="48"/>
    <n v="6"/>
    <n v="7.2"/>
    <n v="6.8"/>
    <n v="288"/>
    <n v="-1"/>
    <d v="2017-04-09T00:00:00"/>
    <d v="2017-04-01T00:00:00"/>
    <d v="2017-04-09T00:00:00"/>
    <s v="Sunday"/>
    <d v="1899-12-30T12:01:55"/>
    <d v="1899-12-30T12:00:00"/>
    <n v="1"/>
    <d v="2017-04-09T00:00:00"/>
    <d v="2017-04-01T00:00:00"/>
    <d v="2017-04-09T00:00:00"/>
    <s v="Sunday"/>
    <d v="1899-12-30T12:49:05"/>
    <d v="1899-12-30T13:00:00"/>
    <s v="One Way"/>
  </r>
  <r>
    <n v="1571871"/>
    <s v="Non-RFID Card Member"/>
    <m/>
    <m/>
    <n v="53213"/>
    <s v="UNITED STATES"/>
    <s v="Single Ride"/>
    <n v="263"/>
    <x v="8"/>
    <n v="43.038580000000003"/>
    <n v="-87.90934"/>
    <x v="6"/>
    <n v="43.03519"/>
    <n v="-87.907390000000007"/>
    <n v="86"/>
    <n v="9"/>
    <n v="12.9"/>
    <n v="12.3"/>
    <n v="516"/>
    <n v="-1"/>
    <d v="2017-04-09T00:00:00"/>
    <d v="2017-04-01T00:00:00"/>
    <d v="2017-04-09T00:00:00"/>
    <s v="Sunday"/>
    <d v="1899-12-30T12:13:00"/>
    <d v="1899-12-30T12:00:00"/>
    <n v="1"/>
    <d v="2017-04-09T00:00:00"/>
    <d v="2017-04-01T00:00:00"/>
    <d v="2017-04-09T00:00:00"/>
    <s v="Sunday"/>
    <d v="1899-12-30T13:39:00"/>
    <d v="1899-12-30T14:00:00"/>
    <s v="One Way"/>
  </r>
  <r>
    <n v="1571874"/>
    <s v="Non-RFID Card Member"/>
    <m/>
    <m/>
    <n v="53212"/>
    <s v="UNITED STATES"/>
    <s v="Single Ride"/>
    <n v="5472"/>
    <x v="25"/>
    <n v="43.058010000000003"/>
    <n v="-87.877300000000005"/>
    <x v="22"/>
    <n v="43.058010000000003"/>
    <n v="-87.877300000000005"/>
    <n v="32"/>
    <n v="3"/>
    <n v="4.8"/>
    <n v="4.5999999999999996"/>
    <n v="192"/>
    <n v="-1"/>
    <d v="2017-04-09T00:00:00"/>
    <d v="2017-04-01T00:00:00"/>
    <d v="2017-04-09T00:00:00"/>
    <s v="Sunday"/>
    <d v="1899-12-30T12:14:29"/>
    <d v="1899-12-30T12:00:00"/>
    <n v="1"/>
    <d v="2017-04-09T00:00:00"/>
    <d v="2017-04-01T00:00:00"/>
    <d v="2017-04-09T00:00:00"/>
    <s v="Sunday"/>
    <d v="1899-12-30T12:46:32"/>
    <d v="1899-12-30T13:00:00"/>
    <s v="Round Trip"/>
  </r>
  <r>
    <n v="1221568"/>
    <s v="Non-RFID Card Member"/>
    <m/>
    <m/>
    <n v="53202"/>
    <s v="UNITED STATES"/>
    <s v="Single Ride"/>
    <n v="11046"/>
    <x v="12"/>
    <n v="43.052460000000004"/>
    <n v="-87.891000000000005"/>
    <x v="11"/>
    <n v="43.052460000000004"/>
    <n v="-87.891000000000005"/>
    <n v="52"/>
    <n v="6"/>
    <n v="7.8"/>
    <n v="7.4"/>
    <n v="312"/>
    <n v="-1"/>
    <d v="2017-04-09T00:00:00"/>
    <d v="2017-04-01T00:00:00"/>
    <d v="2017-04-09T00:00:00"/>
    <s v="Sunday"/>
    <d v="1899-12-30T12:21:23"/>
    <d v="1899-12-30T12:00:00"/>
    <n v="1"/>
    <d v="2017-04-09T00:00:00"/>
    <d v="2017-04-01T00:00:00"/>
    <d v="2017-04-09T00:00:00"/>
    <s v="Sunday"/>
    <d v="1899-12-30T13:13:13"/>
    <d v="1899-12-30T13:00:00"/>
    <s v="Round Trip"/>
  </r>
  <r>
    <n v="1571943"/>
    <s v="Non-RFID Card Member"/>
    <m/>
    <m/>
    <n v="53202"/>
    <s v="UNITED STATES"/>
    <s v="Single Ride"/>
    <n v="25"/>
    <x v="10"/>
    <n v="43.060786"/>
    <n v="-87.883825999999999"/>
    <x v="12"/>
    <n v="43.036900000000003"/>
    <n v="-87.89667"/>
    <n v="46"/>
    <n v="6"/>
    <n v="6.9"/>
    <n v="6.6"/>
    <n v="276"/>
    <n v="-1"/>
    <d v="2017-04-09T00:00:00"/>
    <d v="2017-04-01T00:00:00"/>
    <d v="2017-04-09T00:00:00"/>
    <s v="Sunday"/>
    <d v="1899-12-30T12:28:00"/>
    <d v="1899-12-30T12:00:00"/>
    <n v="1"/>
    <d v="2017-04-09T00:00:00"/>
    <d v="2017-04-01T00:00:00"/>
    <d v="2017-04-09T00:00:00"/>
    <s v="Sunday"/>
    <d v="1899-12-30T13:14:06"/>
    <d v="1899-12-30T13:00:00"/>
    <s v="One Way"/>
  </r>
  <r>
    <n v="1571987"/>
    <s v="Non-RFID Card Member"/>
    <m/>
    <m/>
    <n v="30067"/>
    <s v="UNITED STATES"/>
    <s v="Single Ride"/>
    <n v="5448"/>
    <x v="37"/>
    <n v="43.036900000000003"/>
    <n v="-87.89667"/>
    <x v="4"/>
    <n v="43.042490000000001"/>
    <n v="-87.909959999999998"/>
    <n v="56"/>
    <n v="6"/>
    <n v="8.4"/>
    <n v="8"/>
    <n v="336"/>
    <n v="-1"/>
    <d v="2017-04-09T00:00:00"/>
    <d v="2017-04-01T00:00:00"/>
    <d v="2017-04-09T00:00:00"/>
    <s v="Sunday"/>
    <d v="1899-12-30T12:37:30"/>
    <d v="1899-12-30T13:00:00"/>
    <n v="1"/>
    <d v="2017-04-09T00:00:00"/>
    <d v="2017-04-01T00:00:00"/>
    <d v="2017-04-09T00:00:00"/>
    <s v="Sunday"/>
    <d v="1899-12-30T13:33:51"/>
    <d v="1899-12-30T14:00:00"/>
    <s v="One Way"/>
  </r>
  <r>
    <n v="1572020"/>
    <s v="Non-RFID Card Member"/>
    <m/>
    <m/>
    <n v="53151"/>
    <s v="UNITED STATES"/>
    <s v="Single Ride"/>
    <n v="11075"/>
    <x v="2"/>
    <n v="43.03886"/>
    <n v="-87.902720000000002"/>
    <x v="37"/>
    <n v="43.02948"/>
    <n v="-87.912819999999996"/>
    <n v="18"/>
    <n v="3"/>
    <n v="2.7"/>
    <n v="2.6"/>
    <n v="108"/>
    <n v="-1"/>
    <d v="2017-04-09T00:00:00"/>
    <d v="2017-04-01T00:00:00"/>
    <d v="2017-04-09T00:00:00"/>
    <s v="Sunday"/>
    <d v="1899-12-30T12:46:46"/>
    <d v="1899-12-30T13:00:00"/>
    <n v="1"/>
    <d v="2017-04-09T00:00:00"/>
    <d v="2017-04-01T00:00:00"/>
    <d v="2017-04-09T00:00:00"/>
    <s v="Sunday"/>
    <d v="1899-12-30T13:04:02"/>
    <d v="1899-12-30T13:00:00"/>
    <s v="One Way"/>
  </r>
  <r>
    <n v="1572026"/>
    <s v="Non-RFID Card Member"/>
    <m/>
    <m/>
    <n v="53146"/>
    <s v="UNITED STATES"/>
    <s v="Single Ride"/>
    <n v="5453"/>
    <x v="2"/>
    <n v="43.03886"/>
    <n v="-87.902720000000002"/>
    <x v="37"/>
    <n v="43.02948"/>
    <n v="-87.912819999999996"/>
    <n v="16"/>
    <n v="3"/>
    <n v="2.4"/>
    <n v="2.2999999999999998"/>
    <n v="96"/>
    <n v="-1"/>
    <d v="2017-04-09T00:00:00"/>
    <d v="2017-04-01T00:00:00"/>
    <d v="2017-04-09T00:00:00"/>
    <s v="Sunday"/>
    <d v="1899-12-30T12:48:36"/>
    <d v="1899-12-30T13:00:00"/>
    <n v="1"/>
    <d v="2017-04-09T00:00:00"/>
    <d v="2017-04-01T00:00:00"/>
    <d v="2017-04-09T00:00:00"/>
    <s v="Sunday"/>
    <d v="1899-12-30T13:04:07"/>
    <d v="1899-12-30T13:00:00"/>
    <s v="One Way"/>
  </r>
  <r>
    <n v="1572080"/>
    <s v="Non-RFID Card Member"/>
    <m/>
    <m/>
    <n v="53045"/>
    <s v="UNITED STATES"/>
    <s v="Single Ride"/>
    <n v="5547"/>
    <x v="18"/>
    <n v="43.048609999999996"/>
    <n v="-88.008480000000006"/>
    <x v="32"/>
    <n v="43.048609999999996"/>
    <n v="-88.008480000000006"/>
    <n v="55"/>
    <n v="6"/>
    <n v="8.3000000000000007"/>
    <n v="7.8"/>
    <n v="330"/>
    <n v="-1"/>
    <d v="2017-04-09T00:00:00"/>
    <d v="2017-04-01T00:00:00"/>
    <d v="2017-04-09T00:00:00"/>
    <s v="Sunday"/>
    <d v="1899-12-30T12:59:52"/>
    <d v="1899-12-30T13:00:00"/>
    <n v="1"/>
    <d v="2017-04-09T00:00:00"/>
    <d v="2017-04-01T00:00:00"/>
    <d v="2017-04-09T00:00:00"/>
    <s v="Sunday"/>
    <d v="1899-12-30T13:54:26"/>
    <d v="1899-12-30T14:00:00"/>
    <s v="Round Trip"/>
  </r>
  <r>
    <n v="1442468"/>
    <s v="Non-RFID Card Member"/>
    <m/>
    <m/>
    <n v="53210"/>
    <s v="UNITED STATES"/>
    <s v="Single Ride"/>
    <n v="5540"/>
    <x v="4"/>
    <n v="43.04824"/>
    <n v="-87.904970000000006"/>
    <x v="5"/>
    <n v="43.04824"/>
    <n v="-87.904970000000006"/>
    <n v="51"/>
    <n v="6"/>
    <n v="7.7"/>
    <n v="7.3"/>
    <n v="306"/>
    <n v="-1"/>
    <d v="2017-04-09T00:00:00"/>
    <d v="2017-04-01T00:00:00"/>
    <d v="2017-04-09T00:00:00"/>
    <s v="Sunday"/>
    <d v="1899-12-30T13:17:46"/>
    <d v="1899-12-30T13:00:00"/>
    <n v="1"/>
    <d v="2017-04-09T00:00:00"/>
    <d v="2017-04-01T00:00:00"/>
    <d v="2017-04-09T00:00:00"/>
    <s v="Sunday"/>
    <d v="1899-12-30T14:08:47"/>
    <d v="1899-12-30T14:00:00"/>
    <s v="Round Trip"/>
  </r>
  <r>
    <n v="1572021"/>
    <s v="Non-RFID Card Member"/>
    <m/>
    <m/>
    <n v="53151"/>
    <s v="UNITED STATES"/>
    <s v="Single Ride"/>
    <n v="11136"/>
    <x v="34"/>
    <n v="43.02948"/>
    <n v="-87.912819999999996"/>
    <x v="6"/>
    <n v="43.03519"/>
    <n v="-87.907390000000007"/>
    <n v="89"/>
    <n v="9"/>
    <n v="13.4"/>
    <n v="12.7"/>
    <n v="534"/>
    <n v="-1"/>
    <d v="2017-04-09T00:00:00"/>
    <d v="2017-04-01T00:00:00"/>
    <d v="2017-04-09T00:00:00"/>
    <s v="Sunday"/>
    <d v="1899-12-30T13:32:09"/>
    <d v="1899-12-30T14:00:00"/>
    <n v="1"/>
    <d v="2017-04-09T00:00:00"/>
    <d v="2017-04-01T00:00:00"/>
    <d v="2017-04-09T00:00:00"/>
    <s v="Sunday"/>
    <d v="1899-12-30T15:01:02"/>
    <d v="1899-12-30T15:00:00"/>
    <s v="One Way"/>
  </r>
  <r>
    <n v="1571746"/>
    <s v="Non-RFID Card Member"/>
    <m/>
    <m/>
    <n v="53211"/>
    <s v="UNITED STATES"/>
    <s v="Single Ride"/>
    <n v="5583"/>
    <x v="3"/>
    <n v="43.03519"/>
    <n v="-87.907390000000007"/>
    <x v="35"/>
    <n v="43.066893999999998"/>
    <n v="-87.877936000000005"/>
    <n v="32"/>
    <n v="3"/>
    <n v="4.8"/>
    <n v="4.5999999999999996"/>
    <n v="192"/>
    <n v="-1"/>
    <d v="2017-04-09T00:00:00"/>
    <d v="2017-04-01T00:00:00"/>
    <d v="2017-04-09T00:00:00"/>
    <s v="Sunday"/>
    <d v="1899-12-30T13:33:05"/>
    <d v="1899-12-30T14:00:00"/>
    <n v="1"/>
    <d v="2017-04-09T00:00:00"/>
    <d v="2017-04-01T00:00:00"/>
    <d v="2017-04-09T00:00:00"/>
    <s v="Sunday"/>
    <d v="1899-12-30T14:05:59"/>
    <d v="1899-12-30T14:00:00"/>
    <s v="One Way"/>
  </r>
  <r>
    <n v="1571746"/>
    <s v="Non-RFID Card Member"/>
    <m/>
    <m/>
    <n v="53211"/>
    <s v="UNITED STATES"/>
    <s v="Single Ride"/>
    <n v="5520"/>
    <x v="3"/>
    <n v="43.03519"/>
    <n v="-87.907390000000007"/>
    <x v="35"/>
    <n v="43.066893999999998"/>
    <n v="-87.877936000000005"/>
    <n v="32"/>
    <n v="3"/>
    <n v="4.8"/>
    <n v="4.5999999999999996"/>
    <n v="192"/>
    <n v="-1"/>
    <d v="2017-04-09T00:00:00"/>
    <d v="2017-04-01T00:00:00"/>
    <d v="2017-04-09T00:00:00"/>
    <s v="Sunday"/>
    <d v="1899-12-30T13:34:04"/>
    <d v="1899-12-30T14:00:00"/>
    <n v="1"/>
    <d v="2017-04-09T00:00:00"/>
    <d v="2017-04-01T00:00:00"/>
    <d v="2017-04-09T00:00:00"/>
    <s v="Sunday"/>
    <d v="1899-12-30T14:06:31"/>
    <d v="1899-12-30T14:00:00"/>
    <s v="One Way"/>
  </r>
  <r>
    <n v="1572269"/>
    <s v="Non-RFID Card Member"/>
    <m/>
    <m/>
    <n v="53085"/>
    <s v="UNITED STATES"/>
    <s v="Single Ride"/>
    <n v="47"/>
    <x v="38"/>
    <n v="43.058619999999998"/>
    <n v="-87.885319999999993"/>
    <x v="10"/>
    <n v="43.058619999999998"/>
    <n v="-87.885319999999993"/>
    <n v="107"/>
    <n v="12"/>
    <n v="16.100000000000001"/>
    <n v="15.2"/>
    <n v="642"/>
    <n v="-1"/>
    <d v="2017-04-09T00:00:00"/>
    <d v="2017-04-01T00:00:00"/>
    <d v="2017-04-09T00:00:00"/>
    <s v="Sunday"/>
    <d v="1899-12-30T13:38:09"/>
    <d v="1899-12-30T14:00:00"/>
    <n v="1"/>
    <d v="2017-04-09T00:00:00"/>
    <d v="2017-04-01T00:00:00"/>
    <d v="2017-04-09T00:00:00"/>
    <s v="Sunday"/>
    <d v="1899-12-30T15:25:11"/>
    <d v="1899-12-30T15:00:00"/>
    <s v="Round Trip"/>
  </r>
  <r>
    <n v="1162287"/>
    <s v="Non-RFID Card Member"/>
    <m/>
    <m/>
    <n v="63040"/>
    <s v="UNITED STATES"/>
    <s v="Single Ride"/>
    <n v="231"/>
    <x v="8"/>
    <n v="43.038580000000003"/>
    <n v="-87.90934"/>
    <x v="31"/>
    <n v="43.040154000000001"/>
    <n v="-87.932113000000001"/>
    <n v="38"/>
    <n v="6"/>
    <n v="5.7"/>
    <n v="5.4"/>
    <n v="228"/>
    <n v="-1"/>
    <d v="2017-04-09T00:00:00"/>
    <d v="2017-04-01T00:00:00"/>
    <d v="2017-04-09T00:00:00"/>
    <s v="Sunday"/>
    <d v="1899-12-30T13:45:39"/>
    <d v="1899-12-30T14:00:00"/>
    <n v="1"/>
    <d v="2017-04-09T00:00:00"/>
    <d v="2017-04-01T00:00:00"/>
    <d v="2017-04-09T00:00:00"/>
    <s v="Sunday"/>
    <d v="1899-12-30T14:23:11"/>
    <d v="1899-12-30T14:00:00"/>
    <s v="One Way"/>
  </r>
  <r>
    <n v="1162287"/>
    <s v="Non-RFID Card Member"/>
    <m/>
    <m/>
    <n v="63040"/>
    <s v="UNITED STATES"/>
    <s v="Single Ride"/>
    <n v="5449"/>
    <x v="8"/>
    <n v="43.038580000000003"/>
    <n v="-87.90934"/>
    <x v="31"/>
    <n v="43.040154000000001"/>
    <n v="-87.932113000000001"/>
    <n v="37"/>
    <n v="6"/>
    <n v="5.6"/>
    <n v="5.3"/>
    <n v="222"/>
    <n v="-1"/>
    <d v="2017-04-09T00:00:00"/>
    <d v="2017-04-01T00:00:00"/>
    <d v="2017-04-09T00:00:00"/>
    <s v="Sunday"/>
    <d v="1899-12-30T13:46:14"/>
    <d v="1899-12-30T14:00:00"/>
    <n v="1"/>
    <d v="2017-04-09T00:00:00"/>
    <d v="2017-04-01T00:00:00"/>
    <d v="2017-04-09T00:00:00"/>
    <s v="Sunday"/>
    <d v="1899-12-30T14:23:03"/>
    <d v="1899-12-30T14:00:00"/>
    <s v="One Way"/>
  </r>
  <r>
    <n v="1572352"/>
    <s v="Non-RFID Card Member"/>
    <m/>
    <m/>
    <n v="53005"/>
    <s v="UNITED STATES"/>
    <s v="Single Ride"/>
    <n v="46"/>
    <x v="41"/>
    <n v="43.031480000000002"/>
    <n v="-87.908169999999998"/>
    <x v="26"/>
    <n v="43.053040000000003"/>
    <n v="-87.897660000000002"/>
    <n v="23"/>
    <n v="3"/>
    <n v="3.5"/>
    <n v="3.3"/>
    <n v="138"/>
    <n v="-1"/>
    <d v="2017-04-09T00:00:00"/>
    <d v="2017-04-01T00:00:00"/>
    <d v="2017-04-09T00:00:00"/>
    <s v="Sunday"/>
    <d v="1899-12-30T13:51:53"/>
    <d v="1899-12-30T14:00:00"/>
    <n v="1"/>
    <d v="2017-04-09T00:00:00"/>
    <d v="2017-04-01T00:00:00"/>
    <d v="2017-04-09T00:00:00"/>
    <s v="Sunday"/>
    <d v="1899-12-30T14:14:52"/>
    <d v="1899-12-30T14:00:00"/>
    <s v="One Way"/>
  </r>
  <r>
    <n v="1572365"/>
    <s v="Non-RFID Card Member"/>
    <m/>
    <m/>
    <n v="53220"/>
    <s v="UNITED STATES"/>
    <s v="Single Ride"/>
    <n v="5539"/>
    <x v="9"/>
    <n v="43.05097"/>
    <n v="-87.906440000000003"/>
    <x v="40"/>
    <n v="43.05097"/>
    <n v="-87.906440000000003"/>
    <n v="53"/>
    <n v="6"/>
    <n v="8"/>
    <n v="7.6"/>
    <n v="318"/>
    <n v="-1"/>
    <d v="2017-04-09T00:00:00"/>
    <d v="2017-04-01T00:00:00"/>
    <d v="2017-04-09T00:00:00"/>
    <s v="Sunday"/>
    <d v="1899-12-30T13:53:44"/>
    <d v="1899-12-30T14:00:00"/>
    <n v="1"/>
    <d v="2017-04-09T00:00:00"/>
    <d v="2017-04-01T00:00:00"/>
    <d v="2017-04-09T00:00:00"/>
    <s v="Sunday"/>
    <d v="1899-12-30T14:46:55"/>
    <d v="1899-12-30T15:00:00"/>
    <s v="Round Trip"/>
  </r>
  <r>
    <n v="1433170"/>
    <s v="Non-RFID Card Member"/>
    <m/>
    <m/>
    <n v="60008"/>
    <s v="UNITED STATES"/>
    <s v="Single Ride"/>
    <n v="5444"/>
    <x v="21"/>
    <n v="43.040349999999997"/>
    <n v="-87.920760000000001"/>
    <x v="22"/>
    <n v="43.058010000000003"/>
    <n v="-87.877300000000005"/>
    <n v="37"/>
    <n v="6"/>
    <n v="5.6"/>
    <n v="5.3"/>
    <n v="222"/>
    <n v="-1"/>
    <d v="2017-04-09T00:00:00"/>
    <d v="2017-04-01T00:00:00"/>
    <d v="2017-04-09T00:00:00"/>
    <s v="Sunday"/>
    <d v="1899-12-30T13:58:08"/>
    <d v="1899-12-30T14:00:00"/>
    <n v="1"/>
    <d v="2017-04-09T00:00:00"/>
    <d v="2017-04-01T00:00:00"/>
    <d v="2017-04-09T00:00:00"/>
    <s v="Sunday"/>
    <d v="1899-12-30T14:35:07"/>
    <d v="1899-12-30T15:00:00"/>
    <s v="One Way"/>
  </r>
  <r>
    <n v="1433170"/>
    <s v="Non-RFID Card Member"/>
    <m/>
    <m/>
    <n v="60008"/>
    <s v="UNITED STATES"/>
    <s v="Single Ride"/>
    <n v="152"/>
    <x v="21"/>
    <n v="43.040349999999997"/>
    <n v="-87.920760000000001"/>
    <x v="22"/>
    <n v="43.058010000000003"/>
    <n v="-87.877300000000005"/>
    <n v="36"/>
    <n v="6"/>
    <n v="5.4"/>
    <n v="5.0999999999999996"/>
    <n v="216"/>
    <n v="-1"/>
    <d v="2017-04-09T00:00:00"/>
    <d v="2017-04-01T00:00:00"/>
    <d v="2017-04-09T00:00:00"/>
    <s v="Sunday"/>
    <d v="1899-12-30T13:59:19"/>
    <d v="1899-12-30T14:00:00"/>
    <n v="1"/>
    <d v="2017-04-09T00:00:00"/>
    <d v="2017-04-01T00:00:00"/>
    <d v="2017-04-09T00:00:00"/>
    <s v="Sunday"/>
    <d v="1899-12-30T14:35:06"/>
    <d v="1899-12-30T15:00:00"/>
    <s v="One Way"/>
  </r>
  <r>
    <n v="1572402"/>
    <s v="Non-RFID Card Member"/>
    <m/>
    <m/>
    <n v="53122"/>
    <s v="UNITED STATES"/>
    <s v="Single Ride"/>
    <n v="5423"/>
    <x v="32"/>
    <n v="43.078530000000001"/>
    <n v="-87.882620000000003"/>
    <x v="13"/>
    <n v="43.078530000000001"/>
    <n v="-87.882620000000003"/>
    <n v="28"/>
    <n v="3"/>
    <n v="4.2"/>
    <n v="4"/>
    <n v="168"/>
    <n v="-1"/>
    <d v="2017-04-09T00:00:00"/>
    <d v="2017-04-01T00:00:00"/>
    <d v="2017-04-09T00:00:00"/>
    <s v="Sunday"/>
    <d v="1899-12-30T14:00:55"/>
    <d v="1899-12-30T14:00:00"/>
    <n v="1"/>
    <d v="2017-04-09T00:00:00"/>
    <d v="2017-04-01T00:00:00"/>
    <d v="2017-04-09T00:00:00"/>
    <s v="Sunday"/>
    <d v="1899-12-30T14:28:46"/>
    <d v="1899-12-30T14:00:00"/>
    <s v="Round Trip"/>
  </r>
  <r>
    <n v="1572487"/>
    <s v="Non-RFID Card Member"/>
    <m/>
    <m/>
    <n v="53223"/>
    <s v="UNITED STATES"/>
    <s v="Single Ride"/>
    <n v="5712"/>
    <x v="6"/>
    <n v="43.038719999999998"/>
    <n v="-87.905339999999995"/>
    <x v="36"/>
    <n v="43.038719999999998"/>
    <n v="-87.905339999999995"/>
    <n v="70"/>
    <n v="9"/>
    <n v="10.5"/>
    <n v="10"/>
    <n v="420"/>
    <n v="-1"/>
    <d v="2017-04-09T00:00:00"/>
    <d v="2017-04-01T00:00:00"/>
    <d v="2017-04-09T00:00:00"/>
    <s v="Sunday"/>
    <d v="1899-12-30T14:13:19"/>
    <d v="1899-12-30T14:00:00"/>
    <n v="1"/>
    <d v="2017-04-09T00:00:00"/>
    <d v="2017-04-01T00:00:00"/>
    <d v="2017-04-09T00:00:00"/>
    <s v="Sunday"/>
    <d v="1899-12-30T15:23:41"/>
    <d v="1899-12-30T15:00:00"/>
    <s v="Round Trip"/>
  </r>
  <r>
    <n v="1567646"/>
    <s v="Non-RFID Card Member"/>
    <m/>
    <m/>
    <n v="53211"/>
    <s v="UNITED STATES"/>
    <s v="Single Ride"/>
    <n v="5446"/>
    <x v="53"/>
    <n v="43.074655999999997"/>
    <n v="-87.889011999999994"/>
    <x v="55"/>
    <n v="43.074655999999997"/>
    <n v="-87.889011999999994"/>
    <n v="74"/>
    <n v="9"/>
    <n v="11.1"/>
    <n v="10.5"/>
    <n v="444"/>
    <n v="-1"/>
    <d v="2017-04-09T00:00:00"/>
    <d v="2017-04-01T00:00:00"/>
    <d v="2017-04-09T00:00:00"/>
    <s v="Sunday"/>
    <d v="1899-12-30T14:14:29"/>
    <d v="1899-12-30T14:00:00"/>
    <n v="1"/>
    <d v="2017-04-09T00:00:00"/>
    <d v="2017-04-01T00:00:00"/>
    <d v="2017-04-09T00:00:00"/>
    <s v="Sunday"/>
    <d v="1899-12-30T15:28:55"/>
    <d v="1899-12-30T15:00:00"/>
    <s v="Round Trip"/>
  </r>
  <r>
    <n v="1572495"/>
    <s v="Non-RFID Card Member"/>
    <m/>
    <m/>
    <n v="53081"/>
    <s v="UNITED STATES"/>
    <s v="Single Ride"/>
    <n v="185"/>
    <x v="25"/>
    <n v="43.058010000000003"/>
    <n v="-87.877300000000005"/>
    <x v="10"/>
    <n v="43.058619999999998"/>
    <n v="-87.885319999999993"/>
    <n v="35"/>
    <n v="6"/>
    <n v="5.3"/>
    <n v="5"/>
    <n v="210"/>
    <n v="-1"/>
    <d v="2017-04-09T00:00:00"/>
    <d v="2017-04-01T00:00:00"/>
    <d v="2017-04-09T00:00:00"/>
    <s v="Sunday"/>
    <d v="1899-12-30T14:14:37"/>
    <d v="1899-12-30T14:00:00"/>
    <n v="1"/>
    <d v="2017-04-09T00:00:00"/>
    <d v="2017-04-01T00:00:00"/>
    <d v="2017-04-09T00:00:00"/>
    <s v="Sunday"/>
    <d v="1899-12-30T14:49:10"/>
    <d v="1899-12-30T15:00:00"/>
    <s v="One Way"/>
  </r>
  <r>
    <n v="1572618"/>
    <s v="Non-RFID Card Member"/>
    <m/>
    <m/>
    <n v="53207"/>
    <s v="UNITED STATES"/>
    <s v="Single Ride"/>
    <n v="5506"/>
    <x v="33"/>
    <n v="43.004728999999998"/>
    <n v="-87.905463999999995"/>
    <x v="30"/>
    <n v="43.004728999999998"/>
    <n v="-87.905463999999995"/>
    <n v="94"/>
    <n v="9"/>
    <n v="14.1"/>
    <n v="13.4"/>
    <n v="564"/>
    <n v="-1"/>
    <d v="2017-04-09T00:00:00"/>
    <d v="2017-04-01T00:00:00"/>
    <d v="2017-04-09T00:00:00"/>
    <s v="Sunday"/>
    <d v="1899-12-30T14:40:07"/>
    <d v="1899-12-30T15:00:00"/>
    <n v="1"/>
    <d v="2017-04-09T00:00:00"/>
    <d v="2017-04-01T00:00:00"/>
    <d v="2017-04-09T00:00:00"/>
    <s v="Sunday"/>
    <d v="1899-12-30T16:14:57"/>
    <d v="1899-12-30T16:00:00"/>
    <s v="Round Trip"/>
  </r>
  <r>
    <n v="1514634"/>
    <s v="Non-RFID Card Member"/>
    <m/>
    <m/>
    <n v="53225"/>
    <s v="UNITED STATES"/>
    <s v="Single Ride"/>
    <n v="5"/>
    <x v="37"/>
    <n v="43.036900000000003"/>
    <n v="-87.89667"/>
    <x v="12"/>
    <n v="43.036900000000003"/>
    <n v="-87.89667"/>
    <n v="41"/>
    <n v="6"/>
    <n v="6.2"/>
    <n v="5.8"/>
    <n v="246"/>
    <n v="-1"/>
    <d v="2017-04-09T00:00:00"/>
    <d v="2017-04-01T00:00:00"/>
    <d v="2017-04-09T00:00:00"/>
    <s v="Sunday"/>
    <d v="1899-12-30T14:46:49"/>
    <d v="1899-12-30T15:00:00"/>
    <n v="1"/>
    <d v="2017-04-09T00:00:00"/>
    <d v="2017-04-01T00:00:00"/>
    <d v="2017-04-09T00:00:00"/>
    <s v="Sunday"/>
    <d v="1899-12-30T15:27:04"/>
    <d v="1899-12-30T15:00:00"/>
    <s v="Round Trip"/>
  </r>
  <r>
    <n v="1572777"/>
    <s v="Non-RFID Card Member"/>
    <m/>
    <m/>
    <n v="53171"/>
    <s v="UNITED STATES"/>
    <s v="Single Ride"/>
    <n v="11054"/>
    <x v="12"/>
    <n v="43.052460000000004"/>
    <n v="-87.891000000000005"/>
    <x v="45"/>
    <n v="43.046570000000003"/>
    <n v="-87.908720000000002"/>
    <n v="64"/>
    <n v="6"/>
    <n v="9.6"/>
    <n v="9.1"/>
    <n v="384"/>
    <n v="-1"/>
    <d v="2017-04-09T00:00:00"/>
    <d v="2017-04-01T00:00:00"/>
    <d v="2017-04-09T00:00:00"/>
    <s v="Sunday"/>
    <d v="1899-12-30T15:04:11"/>
    <d v="1899-12-30T15:00:00"/>
    <n v="1"/>
    <d v="2017-04-09T00:00:00"/>
    <d v="2017-04-01T00:00:00"/>
    <d v="2017-04-09T00:00:00"/>
    <s v="Sunday"/>
    <d v="1899-12-30T16:08:55"/>
    <d v="1899-12-30T16:00:00"/>
    <s v="One Way"/>
  </r>
  <r>
    <n v="1572815"/>
    <s v="Non-RFID Card Member"/>
    <m/>
    <m/>
    <n v="53224"/>
    <s v="UNITED STATES"/>
    <s v="Single Ride"/>
    <n v="5461"/>
    <x v="3"/>
    <n v="43.03519"/>
    <n v="-87.907390000000007"/>
    <x v="6"/>
    <n v="43.03519"/>
    <n v="-87.907390000000007"/>
    <n v="142"/>
    <n v="15"/>
    <n v="18"/>
    <n v="17.100000000000001"/>
    <n v="720"/>
    <n v="-1"/>
    <d v="2017-04-09T00:00:00"/>
    <d v="2017-04-01T00:00:00"/>
    <d v="2017-04-09T00:00:00"/>
    <s v="Sunday"/>
    <d v="1899-12-30T15:09:42"/>
    <d v="1899-12-30T15:00:00"/>
    <n v="1"/>
    <d v="2017-04-09T00:00:00"/>
    <d v="2017-04-01T00:00:00"/>
    <d v="2017-04-09T00:00:00"/>
    <s v="Sunday"/>
    <d v="1899-12-30T17:31:35"/>
    <d v="1899-12-30T18:00:00"/>
    <s v="Round Trip"/>
  </r>
  <r>
    <n v="1572815"/>
    <s v="Non-RFID Card Member"/>
    <m/>
    <m/>
    <n v="53224"/>
    <s v="UNITED STATES"/>
    <s v="Single Ride"/>
    <n v="11075"/>
    <x v="3"/>
    <n v="43.03519"/>
    <n v="-87.907390000000007"/>
    <x v="6"/>
    <n v="43.03519"/>
    <n v="-87.907390000000007"/>
    <n v="141"/>
    <n v="15"/>
    <n v="18"/>
    <n v="17.100000000000001"/>
    <n v="720"/>
    <n v="-1"/>
    <d v="2017-04-09T00:00:00"/>
    <d v="2017-04-01T00:00:00"/>
    <d v="2017-04-09T00:00:00"/>
    <s v="Sunday"/>
    <d v="1899-12-30T15:10:38"/>
    <d v="1899-12-30T15:00:00"/>
    <n v="1"/>
    <d v="2017-04-09T00:00:00"/>
    <d v="2017-04-01T00:00:00"/>
    <d v="2017-04-09T00:00:00"/>
    <s v="Sunday"/>
    <d v="1899-12-30T17:31:45"/>
    <d v="1899-12-30T18:00:00"/>
    <s v="Round Trip"/>
  </r>
  <r>
    <n v="1453872"/>
    <s v="Non-RFID Card Member"/>
    <m/>
    <m/>
    <n v="41420"/>
    <s v="UNITED STATES"/>
    <s v="Single Ride"/>
    <n v="11098"/>
    <x v="14"/>
    <n v="43.05536"/>
    <n v="-87.90504"/>
    <x v="22"/>
    <n v="43.058010000000003"/>
    <n v="-87.877300000000005"/>
    <n v="40"/>
    <n v="6"/>
    <n v="6"/>
    <n v="5.7"/>
    <n v="240"/>
    <n v="-1"/>
    <d v="2017-04-09T00:00:00"/>
    <d v="2017-04-01T00:00:00"/>
    <d v="2017-04-09T00:00:00"/>
    <s v="Sunday"/>
    <d v="1899-12-30T15:22:35"/>
    <d v="1899-12-30T15:00:00"/>
    <n v="1"/>
    <d v="2017-04-09T00:00:00"/>
    <d v="2017-04-01T00:00:00"/>
    <d v="2017-04-09T00:00:00"/>
    <s v="Sunday"/>
    <d v="1899-12-30T16:02:26"/>
    <d v="1899-12-30T16:00:00"/>
    <s v="One Way"/>
  </r>
  <r>
    <n v="1572898"/>
    <s v="Non-RFID Card Member"/>
    <m/>
    <m/>
    <n v="53202"/>
    <s v="UNITED STATES"/>
    <s v="Single Ride"/>
    <n v="5501"/>
    <x v="1"/>
    <n v="43.048200000000001"/>
    <n v="-87.900859999999994"/>
    <x v="26"/>
    <n v="43.053040000000003"/>
    <n v="-87.897660000000002"/>
    <n v="119"/>
    <n v="12"/>
    <n v="17.899999999999999"/>
    <n v="17"/>
    <n v="714"/>
    <n v="-1"/>
    <d v="2017-04-09T00:00:00"/>
    <d v="2017-04-01T00:00:00"/>
    <d v="2017-04-09T00:00:00"/>
    <s v="Sunday"/>
    <d v="1899-12-30T15:24:32"/>
    <d v="1899-12-30T15:00:00"/>
    <n v="1"/>
    <d v="2017-04-09T00:00:00"/>
    <d v="2017-04-01T00:00:00"/>
    <d v="2017-04-09T00:00:00"/>
    <s v="Sunday"/>
    <d v="1899-12-30T17:23:00"/>
    <d v="1899-12-30T17:00:00"/>
    <s v="One Way"/>
  </r>
  <r>
    <n v="1572937"/>
    <s v="Non-RFID Card Member"/>
    <m/>
    <m/>
    <n v="53233"/>
    <s v="UNITED STATES"/>
    <s v="Single Ride"/>
    <n v="11072"/>
    <x v="24"/>
    <n v="43.040154000000001"/>
    <n v="-87.932113000000001"/>
    <x v="31"/>
    <n v="43.040154000000001"/>
    <n v="-87.932113000000001"/>
    <n v="46"/>
    <n v="6"/>
    <n v="6.9"/>
    <n v="6.6"/>
    <n v="276"/>
    <n v="-1"/>
    <d v="2017-04-09T00:00:00"/>
    <d v="2017-04-01T00:00:00"/>
    <d v="2017-04-09T00:00:00"/>
    <s v="Sunday"/>
    <d v="1899-12-30T15:30:32"/>
    <d v="1899-12-30T16:00:00"/>
    <n v="1"/>
    <d v="2017-04-09T00:00:00"/>
    <d v="2017-04-01T00:00:00"/>
    <d v="2017-04-09T00:00:00"/>
    <s v="Sunday"/>
    <d v="1899-12-30T16:16:33"/>
    <d v="1899-12-30T16:00:00"/>
    <s v="Round Trip"/>
  </r>
  <r>
    <n v="1573041"/>
    <s v="Non-RFID Card Member"/>
    <m/>
    <m/>
    <n v="53202"/>
    <s v="UNITED STATES"/>
    <s v="Single Ride"/>
    <n v="5540"/>
    <x v="4"/>
    <n v="43.04824"/>
    <n v="-87.904970000000006"/>
    <x v="2"/>
    <n v="43.048200000000001"/>
    <n v="-87.900859999999994"/>
    <n v="87"/>
    <n v="9"/>
    <n v="13.1"/>
    <n v="12.4"/>
    <n v="522"/>
    <n v="-1"/>
    <d v="2017-04-09T00:00:00"/>
    <d v="2017-04-01T00:00:00"/>
    <d v="2017-04-09T00:00:00"/>
    <s v="Sunday"/>
    <d v="1899-12-30T15:49:47"/>
    <d v="1899-12-30T16:00:00"/>
    <n v="1"/>
    <d v="2017-04-09T00:00:00"/>
    <d v="2017-04-01T00:00:00"/>
    <d v="2017-04-09T00:00:00"/>
    <s v="Sunday"/>
    <d v="1899-12-30T17:16:36"/>
    <d v="1899-12-30T17:00:00"/>
    <s v="One Way"/>
  </r>
  <r>
    <n v="1382213"/>
    <s v="Non-RFID Card Member"/>
    <m/>
    <m/>
    <n v="53211"/>
    <s v="UNITED STATES"/>
    <s v="Single Ride"/>
    <n v="5519"/>
    <x v="12"/>
    <n v="43.052460000000004"/>
    <n v="-87.891000000000005"/>
    <x v="4"/>
    <n v="43.042490000000001"/>
    <n v="-87.909959999999998"/>
    <n v="12"/>
    <n v="3"/>
    <n v="1.8"/>
    <n v="1.7"/>
    <n v="72"/>
    <n v="-1"/>
    <d v="2017-04-09T00:00:00"/>
    <d v="2017-04-01T00:00:00"/>
    <d v="2017-04-09T00:00:00"/>
    <s v="Sunday"/>
    <d v="1899-12-30T16:03:38"/>
    <d v="1899-12-30T16:00:00"/>
    <n v="1"/>
    <d v="2017-04-09T00:00:00"/>
    <d v="2017-04-01T00:00:00"/>
    <d v="2017-04-09T00:00:00"/>
    <s v="Sunday"/>
    <d v="1899-12-30T16:15:26"/>
    <d v="1899-12-30T16:00:00"/>
    <s v="One Way"/>
  </r>
  <r>
    <n v="1573144"/>
    <s v="Non-RFID Card Member"/>
    <m/>
    <m/>
    <n v="60563"/>
    <s v="UNITED STATES"/>
    <s v="Single Ride"/>
    <n v="32"/>
    <x v="24"/>
    <n v="43.040154000000001"/>
    <n v="-87.932113000000001"/>
    <x v="31"/>
    <n v="43.040154000000001"/>
    <n v="-87.932113000000001"/>
    <n v="69"/>
    <n v="9"/>
    <n v="10.4"/>
    <n v="9.8000000000000007"/>
    <n v="414"/>
    <n v="-1"/>
    <d v="2017-04-09T00:00:00"/>
    <d v="2017-04-01T00:00:00"/>
    <d v="2017-04-09T00:00:00"/>
    <s v="Sunday"/>
    <d v="1899-12-30T16:17:22"/>
    <d v="1899-12-30T16:00:00"/>
    <n v="1"/>
    <d v="2017-04-09T00:00:00"/>
    <d v="2017-04-01T00:00:00"/>
    <d v="2017-04-09T00:00:00"/>
    <s v="Sunday"/>
    <d v="1899-12-30T17:26:11"/>
    <d v="1899-12-30T17:00:00"/>
    <s v="Round Trip"/>
  </r>
  <r>
    <n v="1573200"/>
    <s v="Non-RFID Card Member"/>
    <m/>
    <m/>
    <n v="53202"/>
    <s v="UNITED STATES"/>
    <s v="Single Ride"/>
    <n v="5534"/>
    <x v="11"/>
    <n v="43.04804"/>
    <n v="-87.896720000000002"/>
    <x v="33"/>
    <n v="43.04804"/>
    <n v="-87.896720000000002"/>
    <n v="90"/>
    <n v="9"/>
    <n v="13.5"/>
    <n v="12.8"/>
    <n v="540"/>
    <n v="-1"/>
    <d v="2017-04-09T00:00:00"/>
    <d v="2017-04-01T00:00:00"/>
    <d v="2017-04-09T00:00:00"/>
    <s v="Sunday"/>
    <d v="1899-12-30T16:30:24"/>
    <d v="1899-12-30T17:00:00"/>
    <n v="1"/>
    <d v="2017-04-09T00:00:00"/>
    <d v="2017-04-01T00:00:00"/>
    <d v="2017-04-09T00:00:00"/>
    <s v="Sunday"/>
    <d v="1899-12-30T18:00:38"/>
    <d v="1899-12-30T18:00:00"/>
    <s v="Round Trip"/>
  </r>
  <r>
    <n v="1344291"/>
    <s v="Non-RFID Card Member"/>
    <m/>
    <m/>
    <n v="54115"/>
    <s v="UNITED STATES"/>
    <s v="Single Ride"/>
    <n v="5497"/>
    <x v="38"/>
    <n v="43.058619999999998"/>
    <n v="-87.885319999999993"/>
    <x v="45"/>
    <n v="43.046570000000003"/>
    <n v="-87.908720000000002"/>
    <n v="12"/>
    <n v="3"/>
    <n v="1.8"/>
    <n v="1.7"/>
    <n v="72"/>
    <n v="-1"/>
    <d v="2017-04-09T00:00:00"/>
    <d v="2017-04-01T00:00:00"/>
    <d v="2017-04-09T00:00:00"/>
    <s v="Sunday"/>
    <d v="1899-12-30T16:41:34"/>
    <d v="1899-12-30T17:00:00"/>
    <n v="1"/>
    <d v="2017-04-09T00:00:00"/>
    <d v="2017-04-01T00:00:00"/>
    <d v="2017-04-09T00:00:00"/>
    <s v="Sunday"/>
    <d v="1899-12-30T16:53:57"/>
    <d v="1899-12-30T17:00:00"/>
    <s v="One Way"/>
  </r>
  <r>
    <n v="1573304"/>
    <s v="Non-RFID Card Member"/>
    <m/>
    <m/>
    <m/>
    <s v="UNITED STATES"/>
    <s v="Single Ride"/>
    <n v="5574"/>
    <x v="13"/>
    <n v="43.038649999999997"/>
    <n v="-87.921930000000003"/>
    <x v="12"/>
    <n v="43.036900000000003"/>
    <n v="-87.89667"/>
    <n v="32"/>
    <n v="3"/>
    <n v="4.8"/>
    <n v="4.5999999999999996"/>
    <n v="192"/>
    <n v="-1"/>
    <d v="2017-04-09T00:00:00"/>
    <d v="2017-04-01T00:00:00"/>
    <d v="2017-04-09T00:00:00"/>
    <s v="Sunday"/>
    <d v="1899-12-30T16:54:50"/>
    <d v="1899-12-30T17:00:00"/>
    <n v="1"/>
    <d v="2017-04-09T00:00:00"/>
    <d v="2017-04-01T00:00:00"/>
    <d v="2017-04-09T00:00:00"/>
    <s v="Sunday"/>
    <d v="1899-12-30T17:26:44"/>
    <d v="1899-12-30T17:00:00"/>
    <s v="One Way"/>
  </r>
  <r>
    <n v="1573310"/>
    <s v="Non-RFID Card Member"/>
    <m/>
    <m/>
    <n v="53105"/>
    <s v="UNITED STATES"/>
    <s v="Single Ride"/>
    <n v="319"/>
    <x v="13"/>
    <n v="43.038649999999997"/>
    <n v="-87.921930000000003"/>
    <x v="12"/>
    <n v="43.036900000000003"/>
    <n v="-87.89667"/>
    <n v="30"/>
    <n v="3"/>
    <n v="4.5"/>
    <n v="4.3"/>
    <n v="180"/>
    <n v="-1"/>
    <d v="2017-04-09T00:00:00"/>
    <d v="2017-04-01T00:00:00"/>
    <d v="2017-04-09T00:00:00"/>
    <s v="Sunday"/>
    <d v="1899-12-30T16:56:43"/>
    <d v="1899-12-30T17:00:00"/>
    <n v="1"/>
    <d v="2017-04-09T00:00:00"/>
    <d v="2017-04-01T00:00:00"/>
    <d v="2017-04-09T00:00:00"/>
    <s v="Sunday"/>
    <d v="1899-12-30T17:26:39"/>
    <d v="1899-12-30T17:00:00"/>
    <s v="One Way"/>
  </r>
  <r>
    <n v="1573338"/>
    <s v="Non-RFID Card Member"/>
    <m/>
    <m/>
    <n v="53204"/>
    <s v="UNITED STATES"/>
    <s v="Single Ride"/>
    <n v="11088"/>
    <x v="25"/>
    <n v="43.058010000000003"/>
    <n v="-87.877300000000005"/>
    <x v="22"/>
    <n v="43.058010000000003"/>
    <n v="-87.877300000000005"/>
    <n v="28"/>
    <n v="3"/>
    <n v="4.2"/>
    <n v="4"/>
    <n v="168"/>
    <n v="-1"/>
    <d v="2017-04-09T00:00:00"/>
    <d v="2017-04-01T00:00:00"/>
    <d v="2017-04-09T00:00:00"/>
    <s v="Sunday"/>
    <d v="1899-12-30T17:01:25"/>
    <d v="1899-12-30T17:00:00"/>
    <n v="1"/>
    <d v="2017-04-09T00:00:00"/>
    <d v="2017-04-01T00:00:00"/>
    <d v="2017-04-09T00:00:00"/>
    <s v="Sunday"/>
    <d v="1899-12-30T17:29:08"/>
    <d v="1899-12-30T17:00:00"/>
    <s v="Round Trip"/>
  </r>
  <r>
    <n v="1573347"/>
    <s v="Non-RFID Card Member"/>
    <m/>
    <m/>
    <n v="53089"/>
    <s v="UNITED STATES"/>
    <s v="Single Ride"/>
    <n v="5511"/>
    <x v="16"/>
    <n v="43.03913"/>
    <n v="-87.916150000000002"/>
    <x v="12"/>
    <n v="43.036900000000003"/>
    <n v="-87.89667"/>
    <n v="28"/>
    <n v="3"/>
    <n v="4.2"/>
    <n v="4"/>
    <n v="168"/>
    <n v="-1"/>
    <d v="2017-04-09T00:00:00"/>
    <d v="2017-04-01T00:00:00"/>
    <d v="2017-04-09T00:00:00"/>
    <s v="Sunday"/>
    <d v="1899-12-30T17:02:17"/>
    <d v="1899-12-30T17:00:00"/>
    <n v="1"/>
    <d v="2017-04-09T00:00:00"/>
    <d v="2017-04-01T00:00:00"/>
    <d v="2017-04-09T00:00:00"/>
    <s v="Sunday"/>
    <d v="1899-12-30T17:30:51"/>
    <d v="1899-12-30T18:00:00"/>
    <s v="One Way"/>
  </r>
  <r>
    <n v="1570520"/>
    <s v="Non-RFID Card Member"/>
    <m/>
    <m/>
    <n v="55042"/>
    <s v="UNITED STATES"/>
    <s v="Single Ride"/>
    <n v="38"/>
    <x v="41"/>
    <n v="43.031480000000002"/>
    <n v="-87.908169999999998"/>
    <x v="31"/>
    <n v="43.040154000000001"/>
    <n v="-87.932113000000001"/>
    <n v="21"/>
    <n v="3"/>
    <n v="3.2"/>
    <n v="3"/>
    <n v="126"/>
    <n v="-1"/>
    <d v="2017-04-09T00:00:00"/>
    <d v="2017-04-01T00:00:00"/>
    <d v="2017-04-09T00:00:00"/>
    <s v="Sunday"/>
    <d v="1899-12-30T17:03:21"/>
    <d v="1899-12-30T17:00:00"/>
    <n v="1"/>
    <d v="2017-04-09T00:00:00"/>
    <d v="2017-04-01T00:00:00"/>
    <d v="2017-04-09T00:00:00"/>
    <s v="Sunday"/>
    <d v="1899-12-30T17:24:11"/>
    <d v="1899-12-30T17:00:00"/>
    <s v="One Way"/>
  </r>
  <r>
    <n v="1566351"/>
    <s v="Non-RFID Card Member"/>
    <m/>
    <m/>
    <n v="53202"/>
    <s v="UNITED STATES"/>
    <s v="Single Ride"/>
    <n v="11130"/>
    <x v="1"/>
    <n v="43.048200000000001"/>
    <n v="-87.900859999999994"/>
    <x v="45"/>
    <n v="43.046570000000003"/>
    <n v="-87.908720000000002"/>
    <n v="8"/>
    <n v="3"/>
    <n v="1.2"/>
    <n v="1.1000000000000001"/>
    <n v="48"/>
    <n v="-1"/>
    <d v="2017-04-09T00:00:00"/>
    <d v="2017-04-01T00:00:00"/>
    <d v="2017-04-09T00:00:00"/>
    <s v="Sunday"/>
    <d v="1899-12-30T17:04:53"/>
    <d v="1899-12-30T17:00:00"/>
    <n v="1"/>
    <d v="2017-04-09T00:00:00"/>
    <d v="2017-04-01T00:00:00"/>
    <d v="2017-04-09T00:00:00"/>
    <s v="Sunday"/>
    <d v="1899-12-30T17:12:07"/>
    <d v="1899-12-30T17:00:00"/>
    <s v="One Way"/>
  </r>
  <r>
    <n v="1573540"/>
    <s v="Non-RFID Card Member"/>
    <m/>
    <m/>
    <n v="53219"/>
    <s v="UNITED STATES"/>
    <s v="Single Ride"/>
    <n v="23"/>
    <x v="40"/>
    <n v="43.046570000000003"/>
    <n v="-87.908720000000002"/>
    <x v="45"/>
    <n v="43.046570000000003"/>
    <n v="-87.908720000000002"/>
    <n v="26"/>
    <n v="3"/>
    <n v="3.9"/>
    <n v="3.7"/>
    <n v="156"/>
    <n v="-1"/>
    <d v="2017-04-09T00:00:00"/>
    <d v="2017-04-01T00:00:00"/>
    <d v="2017-04-09T00:00:00"/>
    <s v="Sunday"/>
    <d v="1899-12-30T17:57:29"/>
    <d v="1899-12-30T18:00:00"/>
    <n v="1"/>
    <d v="2017-04-09T00:00:00"/>
    <d v="2017-04-01T00:00:00"/>
    <d v="2017-04-09T00:00:00"/>
    <s v="Sunday"/>
    <d v="1899-12-30T18:23:28"/>
    <d v="1899-12-30T18:00:00"/>
    <s v="Round Trip"/>
  </r>
  <r>
    <n v="1573923"/>
    <s v="Non-RFID Card Member"/>
    <m/>
    <m/>
    <m/>
    <s v="UNITED STATES"/>
    <s v="Single Ride"/>
    <n v="5564"/>
    <x v="34"/>
    <n v="43.02948"/>
    <n v="-87.912819999999996"/>
    <x v="3"/>
    <n v="43.03913"/>
    <n v="-87.916150000000002"/>
    <n v="25"/>
    <n v="3"/>
    <n v="3.8"/>
    <n v="3.6"/>
    <n v="150"/>
    <n v="-1"/>
    <d v="2017-04-09T00:00:00"/>
    <d v="2017-04-01T00:00:00"/>
    <d v="2017-04-09T00:00:00"/>
    <s v="Sunday"/>
    <d v="1899-12-30T20:15:40"/>
    <d v="1899-12-30T20:00:00"/>
    <n v="1"/>
    <d v="2017-04-09T00:00:00"/>
    <d v="2017-04-01T00:00:00"/>
    <d v="2017-04-09T00:00:00"/>
    <s v="Sunday"/>
    <d v="1899-12-30T20:40:14"/>
    <d v="1899-12-30T21:00:00"/>
    <s v="One Way"/>
  </r>
  <r>
    <n v="1572421"/>
    <s v="Non-RFID Card Member"/>
    <m/>
    <m/>
    <n v="45801"/>
    <s v="UNITED STATES"/>
    <s v="Single Ride"/>
    <n v="11153"/>
    <x v="34"/>
    <n v="43.02948"/>
    <n v="-87.912819999999996"/>
    <x v="3"/>
    <n v="43.03913"/>
    <n v="-87.916150000000002"/>
    <n v="23"/>
    <n v="3"/>
    <n v="3.5"/>
    <n v="3.3"/>
    <n v="138"/>
    <n v="-1"/>
    <d v="2017-04-09T00:00:00"/>
    <d v="2017-04-01T00:00:00"/>
    <d v="2017-04-09T00:00:00"/>
    <s v="Sunday"/>
    <d v="1899-12-30T20:17:53"/>
    <d v="1899-12-30T20:00:00"/>
    <n v="1"/>
    <d v="2017-04-09T00:00:00"/>
    <d v="2017-04-01T00:00:00"/>
    <d v="2017-04-09T00:00:00"/>
    <s v="Sunday"/>
    <d v="1899-12-30T20:40:31"/>
    <d v="1899-12-30T21:00:00"/>
    <s v="One Way"/>
  </r>
  <r>
    <n v="1573933"/>
    <s v="Non-RFID Card Member"/>
    <m/>
    <m/>
    <n v="53215"/>
    <s v="UNITED STATES"/>
    <s v="Single Ride"/>
    <n v="5508"/>
    <x v="8"/>
    <n v="43.038580000000003"/>
    <n v="-87.90934"/>
    <x v="7"/>
    <n v="43.038580000000003"/>
    <n v="-87.90934"/>
    <n v="41"/>
    <n v="6"/>
    <n v="6.2"/>
    <n v="5.8"/>
    <n v="246"/>
    <n v="-1"/>
    <d v="2017-04-09T00:00:00"/>
    <d v="2017-04-01T00:00:00"/>
    <d v="2017-04-09T00:00:00"/>
    <s v="Sunday"/>
    <d v="1899-12-30T20:25:19"/>
    <d v="1899-12-30T20:00:00"/>
    <n v="1"/>
    <d v="2017-04-09T00:00:00"/>
    <d v="2017-04-01T00:00:00"/>
    <d v="2017-04-09T00:00:00"/>
    <s v="Sunday"/>
    <d v="1899-12-30T21:06:39"/>
    <d v="1899-12-30T21:00:00"/>
    <s v="Round Trip"/>
  </r>
  <r>
    <n v="1573943"/>
    <s v="Non-RFID Card Member"/>
    <m/>
    <m/>
    <n v="53010"/>
    <s v="UNITED STATES"/>
    <s v="Single Ride"/>
    <n v="5483"/>
    <x v="23"/>
    <n v="43.053040000000003"/>
    <n v="-87.897660000000002"/>
    <x v="58"/>
    <n v="43.026229999999998"/>
    <n v="-87.912809999999993"/>
    <n v="27"/>
    <n v="3"/>
    <n v="4.0999999999999996"/>
    <n v="3.8"/>
    <n v="162"/>
    <n v="-1"/>
    <d v="2017-04-09T00:00:00"/>
    <d v="2017-04-01T00:00:00"/>
    <d v="2017-04-09T00:00:00"/>
    <s v="Sunday"/>
    <d v="1899-12-30T20:37:37"/>
    <d v="1899-12-30T21:00:00"/>
    <n v="1"/>
    <d v="2017-04-09T00:00:00"/>
    <d v="2017-04-01T00:00:00"/>
    <d v="2017-04-09T00:00:00"/>
    <s v="Sunday"/>
    <d v="1899-12-30T21:04:33"/>
    <d v="1899-12-30T21:00:00"/>
    <s v="One Way"/>
  </r>
  <r>
    <n v="1262463"/>
    <s v="Non-RFID Card Member"/>
    <m/>
    <m/>
    <n v="53212"/>
    <s v="UNITED STATES"/>
    <s v="Single Ride"/>
    <n v="5467"/>
    <x v="17"/>
    <n v="43.060580000000002"/>
    <n v="-87.998589999999993"/>
    <x v="56"/>
    <n v="43.052630000000001"/>
    <n v="-88.016319999999993"/>
    <n v="15"/>
    <n v="3"/>
    <n v="2.2999999999999998"/>
    <n v="2.1"/>
    <n v="90"/>
    <n v="-1"/>
    <d v="2017-04-09T00:00:00"/>
    <d v="2017-04-01T00:00:00"/>
    <d v="2017-04-09T00:00:00"/>
    <s v="Sunday"/>
    <d v="1899-12-30T20:55:08"/>
    <d v="1899-12-30T21:00:00"/>
    <n v="1"/>
    <d v="2017-04-09T00:00:00"/>
    <d v="2017-04-01T00:00:00"/>
    <d v="2017-04-09T00:00:00"/>
    <s v="Sunday"/>
    <d v="1899-12-30T21:10:03"/>
    <d v="1899-12-30T21:00:00"/>
    <s v="One Way"/>
  </r>
  <r>
    <n v="1566351"/>
    <s v="Non-RFID Card Member"/>
    <m/>
    <m/>
    <n v="53202"/>
    <s v="UNITED STATES"/>
    <s v="Single Ride"/>
    <n v="5540"/>
    <x v="1"/>
    <n v="43.048200000000001"/>
    <n v="-87.900859999999994"/>
    <x v="12"/>
    <n v="43.036900000000003"/>
    <n v="-87.89667"/>
    <n v="84"/>
    <n v="9"/>
    <n v="12.6"/>
    <n v="12"/>
    <n v="504"/>
    <n v="-1"/>
    <d v="2017-04-09T00:00:00"/>
    <d v="2017-04-01T00:00:00"/>
    <d v="2017-04-09T00:00:00"/>
    <s v="Sunday"/>
    <d v="1899-12-30T21:21:31"/>
    <d v="1899-12-30T21:00:00"/>
    <n v="1"/>
    <d v="2017-04-09T00:00:00"/>
    <d v="2017-04-01T00:00:00"/>
    <d v="2017-04-09T00:00:00"/>
    <s v="Sunday"/>
    <d v="1899-12-30T22:45:29"/>
    <d v="1899-12-30T23:00:00"/>
    <s v="One Way"/>
  </r>
  <r>
    <n v="1574002"/>
    <s v="Non-RFID Card Member"/>
    <m/>
    <m/>
    <n v="53202"/>
    <s v="UNITED STATES"/>
    <s v="Single Ride"/>
    <n v="11050"/>
    <x v="1"/>
    <n v="43.048200000000001"/>
    <n v="-87.900859999999994"/>
    <x v="45"/>
    <n v="43.046570000000003"/>
    <n v="-87.908720000000002"/>
    <n v="111"/>
    <n v="12"/>
    <n v="16.7"/>
    <n v="15.8"/>
    <n v="666"/>
    <n v="-1"/>
    <d v="2017-04-09T00:00:00"/>
    <d v="2017-04-01T00:00:00"/>
    <d v="2017-04-09T00:00:00"/>
    <s v="Sunday"/>
    <d v="1899-12-30T21:22:10"/>
    <d v="1899-12-30T21:00:00"/>
    <n v="1"/>
    <d v="2017-04-09T00:00:00"/>
    <d v="2017-04-01T00:00:00"/>
    <d v="2017-04-09T00:00:00"/>
    <s v="Sunday"/>
    <d v="1899-12-30T23:13:50"/>
    <d v="1899-12-30T23:00:00"/>
    <s v="One Way"/>
  </r>
  <r>
    <n v="1441847"/>
    <s v="Non-RFID Card Member"/>
    <m/>
    <m/>
    <n v="54902"/>
    <s v="UNITED STATES"/>
    <s v="Single Ride"/>
    <n v="27"/>
    <x v="24"/>
    <n v="43.040154000000001"/>
    <n v="-87.932113000000001"/>
    <x v="31"/>
    <n v="43.040154000000001"/>
    <n v="-87.932113000000001"/>
    <n v="86"/>
    <n v="9"/>
    <n v="12.9"/>
    <n v="12.3"/>
    <n v="516"/>
    <n v="-1"/>
    <d v="2017-04-09T00:00:00"/>
    <d v="2017-04-01T00:00:00"/>
    <d v="2017-04-09T00:00:00"/>
    <s v="Sunday"/>
    <d v="1899-12-30T21:46:56"/>
    <d v="1899-12-30T22:00:00"/>
    <n v="1"/>
    <d v="2017-04-09T00:00:00"/>
    <d v="2017-04-01T00:00:00"/>
    <d v="2017-04-09T00:00:00"/>
    <s v="Sunday"/>
    <d v="1899-12-30T23:12:50"/>
    <d v="1899-12-30T23:00:00"/>
    <s v="Round Trip"/>
  </r>
  <r>
    <n v="1574056"/>
    <s v="Non-RFID Card Member"/>
    <m/>
    <m/>
    <n v="53215"/>
    <s v="UNITED STATES"/>
    <s v="Single Ride"/>
    <n v="5542"/>
    <x v="11"/>
    <n v="43.04804"/>
    <n v="-87.896720000000002"/>
    <x v="33"/>
    <n v="43.04804"/>
    <n v="-87.896720000000002"/>
    <n v="59"/>
    <n v="6"/>
    <n v="8.9"/>
    <n v="8.4"/>
    <n v="354"/>
    <n v="-1"/>
    <d v="2017-04-09T00:00:00"/>
    <d v="2017-04-01T00:00:00"/>
    <d v="2017-04-09T00:00:00"/>
    <s v="Sunday"/>
    <d v="1899-12-30T22:36:08"/>
    <d v="1899-12-30T23:00:00"/>
    <n v="1"/>
    <d v="2017-04-09T00:00:00"/>
    <d v="2017-04-01T00:00:00"/>
    <d v="2017-04-09T00:00:00"/>
    <s v="Sunday"/>
    <d v="1899-12-30T23:35:05"/>
    <d v="1899-12-31T00:00:00"/>
    <s v="Round Trip"/>
  </r>
  <r>
    <n v="1574092"/>
    <s v="Non-RFID Card Member"/>
    <m/>
    <m/>
    <n v="53095"/>
    <s v="UNITED STATES"/>
    <s v="Single Ride"/>
    <n v="5470"/>
    <x v="27"/>
    <n v="43.074890000000003"/>
    <n v="-87.882810000000006"/>
    <x v="25"/>
    <n v="43.074890000000003"/>
    <n v="-87.882810000000006"/>
    <n v="55"/>
    <n v="6"/>
    <n v="8.3000000000000007"/>
    <n v="7.8"/>
    <n v="330"/>
    <n v="-1"/>
    <d v="2017-04-10T00:00:00"/>
    <d v="2017-04-01T00:00:00"/>
    <d v="2017-04-10T00:00:00"/>
    <s v="Monday"/>
    <d v="1899-12-30T02:35:22"/>
    <d v="1899-12-30T03:00:00"/>
    <n v="1"/>
    <d v="2017-04-10T00:00:00"/>
    <d v="2017-04-01T00:00:00"/>
    <d v="2017-04-10T00:00:00"/>
    <s v="Monday"/>
    <d v="1899-12-30T03:30:27"/>
    <d v="1899-12-30T04:00:00"/>
    <s v="Round Trip"/>
  </r>
  <r>
    <n v="1395369"/>
    <s v="Non-RFID Card Member"/>
    <m/>
    <m/>
    <n v="53575"/>
    <s v="UNITED STATES"/>
    <s v="Single Ride"/>
    <n v="5489"/>
    <x v="52"/>
    <n v="43.034619999999997"/>
    <n v="-87.917500000000004"/>
    <x v="48"/>
    <n v="43.060155999999999"/>
    <n v="-87.881258000000003"/>
    <n v="32"/>
    <n v="3"/>
    <n v="4.8"/>
    <n v="4.5999999999999996"/>
    <n v="192"/>
    <n v="-1"/>
    <d v="2017-04-10T00:00:00"/>
    <d v="2017-04-01T00:00:00"/>
    <d v="2017-04-10T00:00:00"/>
    <s v="Monday"/>
    <d v="1899-12-30T07:51:04"/>
    <d v="1899-12-30T08:00:00"/>
    <n v="1"/>
    <d v="2017-04-10T00:00:00"/>
    <d v="2017-04-01T00:00:00"/>
    <d v="2017-04-10T00:00:00"/>
    <s v="Monday"/>
    <d v="1899-12-30T08:23:26"/>
    <d v="1899-12-30T08:00:00"/>
    <s v="One Way"/>
  </r>
  <r>
    <n v="1574256"/>
    <s v="Non-RFID Card Member"/>
    <m/>
    <m/>
    <n v="53211"/>
    <s v="UNITED STATES"/>
    <s v="Single Ride"/>
    <n v="11168"/>
    <x v="22"/>
    <n v="43.066893999999998"/>
    <n v="-87.877936000000005"/>
    <x v="35"/>
    <n v="43.066893999999998"/>
    <n v="-87.877936000000005"/>
    <n v="35"/>
    <n v="6"/>
    <n v="5.3"/>
    <n v="5"/>
    <n v="210"/>
    <n v="-1"/>
    <d v="2017-04-10T00:00:00"/>
    <d v="2017-04-01T00:00:00"/>
    <d v="2017-04-10T00:00:00"/>
    <s v="Monday"/>
    <d v="1899-12-30T10:48:18"/>
    <d v="1899-12-30T11:00:00"/>
    <n v="1"/>
    <d v="2017-04-10T00:00:00"/>
    <d v="2017-04-01T00:00:00"/>
    <d v="2017-04-10T00:00:00"/>
    <s v="Monday"/>
    <d v="1899-12-30T11:23:47"/>
    <d v="1899-12-30T11:00:00"/>
    <s v="Round Trip"/>
  </r>
  <r>
    <n v="1574301"/>
    <s v="Non-RFID Card Member"/>
    <m/>
    <m/>
    <n v="60401"/>
    <s v="UNITED STATES"/>
    <s v="Single Ride"/>
    <n v="5544"/>
    <x v="25"/>
    <n v="43.058010000000003"/>
    <n v="-87.877300000000005"/>
    <x v="22"/>
    <n v="43.058010000000003"/>
    <n v="-87.877300000000005"/>
    <n v="78"/>
    <n v="9"/>
    <n v="11.7"/>
    <n v="11.1"/>
    <n v="468"/>
    <n v="-1"/>
    <d v="2017-04-10T00:00:00"/>
    <d v="2017-04-01T00:00:00"/>
    <d v="2017-04-10T00:00:00"/>
    <s v="Monday"/>
    <d v="1899-12-30T11:18:06"/>
    <d v="1899-12-30T11:00:00"/>
    <n v="1"/>
    <d v="2017-04-10T00:00:00"/>
    <d v="2017-04-01T00:00:00"/>
    <d v="2017-04-10T00:00:00"/>
    <s v="Monday"/>
    <d v="1899-12-30T12:36:45"/>
    <d v="1899-12-30T13:00:00"/>
    <s v="Round Trip"/>
  </r>
  <r>
    <n v="1574436"/>
    <s v="Non-RFID Card Member"/>
    <m/>
    <m/>
    <n v="53211"/>
    <s v="UNITED STATES"/>
    <s v="Single Ride"/>
    <n v="5587"/>
    <x v="28"/>
    <n v="43.063749000000001"/>
    <n v="-87.887962999999999"/>
    <x v="27"/>
    <n v="43.063749000000001"/>
    <n v="-87.887962999999999"/>
    <n v="64"/>
    <n v="6"/>
    <n v="9.6"/>
    <n v="9.1"/>
    <n v="384"/>
    <n v="-1"/>
    <d v="2017-04-10T00:00:00"/>
    <d v="2017-04-01T00:00:00"/>
    <d v="2017-04-10T00:00:00"/>
    <s v="Monday"/>
    <d v="1899-12-30T12:46:52"/>
    <d v="1899-12-30T13:00:00"/>
    <n v="1"/>
    <d v="2017-04-10T00:00:00"/>
    <d v="2017-04-01T00:00:00"/>
    <d v="2017-04-10T00:00:00"/>
    <s v="Monday"/>
    <d v="1899-12-30T13:50:26"/>
    <d v="1899-12-30T14:00:00"/>
    <s v="Round Trip"/>
  </r>
  <r>
    <n v="1575193"/>
    <s v="Non-RFID Card Member"/>
    <m/>
    <m/>
    <n v="53204"/>
    <s v="UNITED STATES"/>
    <s v="Single Ride"/>
    <n v="11120"/>
    <x v="23"/>
    <n v="43.053040000000003"/>
    <n v="-87.897660000000002"/>
    <x v="58"/>
    <n v="43.026229999999998"/>
    <n v="-87.912809999999993"/>
    <n v="15"/>
    <n v="3"/>
    <n v="2.2999999999999998"/>
    <n v="2.1"/>
    <n v="90"/>
    <n v="-1"/>
    <d v="2017-04-11T00:00:00"/>
    <d v="2017-04-01T00:00:00"/>
    <d v="2017-04-11T00:00:00"/>
    <s v="Tuesday"/>
    <d v="1899-12-30T06:13:51"/>
    <d v="1899-12-30T06:00:00"/>
    <n v="1"/>
    <d v="2017-04-11T00:00:00"/>
    <d v="2017-04-01T00:00:00"/>
    <d v="2017-04-11T00:00:00"/>
    <s v="Tuesday"/>
    <d v="1899-12-30T06:28:47"/>
    <d v="1899-12-30T06:00:00"/>
    <s v="One Way"/>
  </r>
  <r>
    <n v="1513373"/>
    <s v="Non-RFID Card Member"/>
    <m/>
    <m/>
    <n v="48116"/>
    <s v="UNITED STATES"/>
    <s v="Single Ride"/>
    <n v="5569"/>
    <x v="16"/>
    <n v="43.03913"/>
    <n v="-87.916150000000002"/>
    <x v="6"/>
    <n v="43.03519"/>
    <n v="-87.907390000000007"/>
    <n v="6"/>
    <n v="3"/>
    <n v="0.9"/>
    <n v="0.9"/>
    <n v="36"/>
    <n v="-1"/>
    <d v="2017-04-11T00:00:00"/>
    <d v="2017-04-01T00:00:00"/>
    <d v="2017-04-11T00:00:00"/>
    <s v="Tuesday"/>
    <d v="1899-12-30T09:06:41"/>
    <d v="1899-12-30T09:00:00"/>
    <n v="1"/>
    <d v="2017-04-11T00:00:00"/>
    <d v="2017-04-01T00:00:00"/>
    <d v="2017-04-11T00:00:00"/>
    <s v="Tuesday"/>
    <d v="1899-12-30T09:12:53"/>
    <d v="1899-12-30T09:00:00"/>
    <s v="One Way"/>
  </r>
  <r>
    <n v="1391484"/>
    <s v="Non-RFID Card Member"/>
    <m/>
    <m/>
    <n v="53224"/>
    <s v="UNITED STATES"/>
    <s v="Single Ride"/>
    <n v="5510"/>
    <x v="26"/>
    <n v="43.056539999999998"/>
    <n v="-87.914370000000005"/>
    <x v="24"/>
    <n v="43.056539999999998"/>
    <n v="-87.914370000000005"/>
    <n v="7"/>
    <n v="3"/>
    <n v="1.1000000000000001"/>
    <n v="1"/>
    <n v="42"/>
    <n v="-1"/>
    <d v="2017-04-11T00:00:00"/>
    <d v="2017-04-01T00:00:00"/>
    <d v="2017-04-11T00:00:00"/>
    <s v="Tuesday"/>
    <d v="1899-12-30T15:24:51"/>
    <d v="1899-12-30T15:00:00"/>
    <n v="1"/>
    <d v="2017-04-11T00:00:00"/>
    <d v="2017-04-01T00:00:00"/>
    <d v="2017-04-11T00:00:00"/>
    <s v="Tuesday"/>
    <d v="1899-12-30T15:31:54"/>
    <d v="1899-12-30T16:00:00"/>
    <s v="Round Trip"/>
  </r>
  <r>
    <n v="1575816"/>
    <s v="Non-RFID Card Member"/>
    <m/>
    <m/>
    <n v="53207"/>
    <s v="UNITED STATES"/>
    <s v="Single Ride"/>
    <n v="11103"/>
    <x v="46"/>
    <n v="43.026470000000003"/>
    <n v="-87.918040000000005"/>
    <x v="43"/>
    <n v="43.031480000000002"/>
    <n v="-87.908169999999998"/>
    <n v="9"/>
    <n v="3"/>
    <n v="1.4"/>
    <n v="1.3"/>
    <n v="54"/>
    <n v="-1"/>
    <d v="2017-04-11T00:00:00"/>
    <d v="2017-04-01T00:00:00"/>
    <d v="2017-04-11T00:00:00"/>
    <s v="Tuesday"/>
    <d v="1899-12-30T22:08:37"/>
    <d v="1899-12-30T22:00:00"/>
    <n v="1"/>
    <d v="2017-04-11T00:00:00"/>
    <d v="2017-04-01T00:00:00"/>
    <d v="2017-04-11T00:00:00"/>
    <s v="Tuesday"/>
    <d v="1899-12-30T22:17:43"/>
    <d v="1899-12-30T22:00:00"/>
    <s v="One Way"/>
  </r>
  <r>
    <n v="1575826"/>
    <s v="Non-RFID Card Member"/>
    <m/>
    <m/>
    <n v="53208"/>
    <s v="UNITED STATES"/>
    <s v="Single Ride"/>
    <n v="11095"/>
    <x v="41"/>
    <n v="43.031480000000002"/>
    <n v="-87.908169999999998"/>
    <x v="43"/>
    <n v="43.031480000000002"/>
    <n v="-87.908169999999998"/>
    <n v="45"/>
    <n v="6"/>
    <n v="6.8"/>
    <n v="6.4"/>
    <n v="270"/>
    <n v="-1"/>
    <d v="2017-04-11T00:00:00"/>
    <d v="2017-04-01T00:00:00"/>
    <d v="2017-04-11T00:00:00"/>
    <s v="Tuesday"/>
    <d v="1899-12-30T22:31:22"/>
    <d v="1899-12-30T23:00:00"/>
    <n v="1"/>
    <d v="2017-04-11T00:00:00"/>
    <d v="2017-04-01T00:00:00"/>
    <d v="2017-04-11T00:00:00"/>
    <s v="Tuesday"/>
    <d v="1899-12-30T23:16:55"/>
    <d v="1899-12-30T23:00:00"/>
    <s v="Round Trip"/>
  </r>
  <r>
    <n v="1575836"/>
    <s v="Non-RFID Card Member"/>
    <m/>
    <m/>
    <n v="53204"/>
    <s v="UNITED STATES"/>
    <s v="Single Ride"/>
    <n v="11131"/>
    <x v="37"/>
    <n v="43.036900000000003"/>
    <n v="-87.89667"/>
    <x v="12"/>
    <n v="43.036900000000003"/>
    <n v="-87.89667"/>
    <n v="21"/>
    <n v="3"/>
    <n v="3.2"/>
    <n v="3"/>
    <n v="126"/>
    <n v="-1"/>
    <d v="2017-04-11T00:00:00"/>
    <d v="2017-04-01T00:00:00"/>
    <d v="2017-04-11T00:00:00"/>
    <s v="Tuesday"/>
    <d v="1899-12-30T22:57:39"/>
    <d v="1899-12-30T23:00:00"/>
    <n v="1"/>
    <d v="2017-04-11T00:00:00"/>
    <d v="2017-04-01T00:00:00"/>
    <d v="2017-04-11T00:00:00"/>
    <s v="Tuesday"/>
    <d v="1899-12-30T23:18:08"/>
    <d v="1899-12-30T23:00:00"/>
    <s v="Round Trip"/>
  </r>
  <r>
    <n v="1575938"/>
    <s v="Non-RFID Card Member"/>
    <m/>
    <m/>
    <m/>
    <s v="UNITED STATES"/>
    <s v="Single Ride"/>
    <n v="5542"/>
    <x v="11"/>
    <n v="43.04804"/>
    <n v="-87.896720000000002"/>
    <x v="33"/>
    <n v="43.04804"/>
    <n v="-87.896720000000002"/>
    <n v="31"/>
    <n v="3"/>
    <n v="4.7"/>
    <n v="4.4000000000000004"/>
    <n v="186"/>
    <n v="-1"/>
    <d v="2017-04-12T00:00:00"/>
    <d v="2017-04-01T00:00:00"/>
    <d v="2017-04-12T00:00:00"/>
    <s v="Wednesday"/>
    <d v="1899-12-30T09:59:14"/>
    <d v="1899-12-30T10:00:00"/>
    <n v="1"/>
    <d v="2017-04-12T00:00:00"/>
    <d v="2017-04-01T00:00:00"/>
    <d v="2017-04-12T00:00:00"/>
    <s v="Wednesday"/>
    <d v="1899-12-30T10:30:58"/>
    <d v="1899-12-30T11:00:00"/>
    <s v="Round Trip"/>
  </r>
  <r>
    <n v="1571032"/>
    <s v="Non-RFID Card Member"/>
    <m/>
    <m/>
    <n v="53005"/>
    <s v="UNITED STATES"/>
    <s v="Single Ride"/>
    <n v="5433"/>
    <x v="8"/>
    <n v="43.038580000000003"/>
    <n v="-87.90934"/>
    <x v="7"/>
    <n v="43.038580000000003"/>
    <n v="-87.90934"/>
    <n v="72"/>
    <n v="9"/>
    <n v="10.8"/>
    <n v="10.3"/>
    <n v="432"/>
    <n v="-1"/>
    <d v="2017-04-12T00:00:00"/>
    <d v="2017-04-01T00:00:00"/>
    <d v="2017-04-12T00:00:00"/>
    <s v="Wednesday"/>
    <d v="1899-12-30T14:34:35"/>
    <d v="1899-12-30T15:00:00"/>
    <n v="1"/>
    <d v="2017-04-12T00:00:00"/>
    <d v="2017-04-01T00:00:00"/>
    <d v="2017-04-12T00:00:00"/>
    <s v="Wednesday"/>
    <d v="1899-12-30T15:46:01"/>
    <d v="1899-12-30T16:00:00"/>
    <s v="Round Trip"/>
  </r>
  <r>
    <n v="1576415"/>
    <s v="Non-RFID Card Member"/>
    <m/>
    <m/>
    <n v="54220"/>
    <s v="UNITED STATES"/>
    <s v="Single Ride"/>
    <n v="5545"/>
    <x v="32"/>
    <n v="43.078530000000001"/>
    <n v="-87.882620000000003"/>
    <x v="13"/>
    <n v="43.078530000000001"/>
    <n v="-87.882620000000003"/>
    <n v="38"/>
    <n v="6"/>
    <n v="5.7"/>
    <n v="5.4"/>
    <n v="228"/>
    <n v="-1"/>
    <d v="2017-04-12T00:00:00"/>
    <d v="2017-04-01T00:00:00"/>
    <d v="2017-04-12T00:00:00"/>
    <s v="Wednesday"/>
    <d v="1899-12-30T15:19:53"/>
    <d v="1899-12-30T15:00:00"/>
    <n v="1"/>
    <d v="2017-04-12T00:00:00"/>
    <d v="2017-04-01T00:00:00"/>
    <d v="2017-04-12T00:00:00"/>
    <s v="Wednesday"/>
    <d v="1899-12-30T15:57:06"/>
    <d v="1899-12-30T16:00:00"/>
    <s v="Round Trip"/>
  </r>
  <r>
    <n v="1576573"/>
    <s v="Non-RFID Card Member"/>
    <m/>
    <m/>
    <m/>
    <s v="UNITED STATES"/>
    <s v="Single Ride"/>
    <n v="11084"/>
    <x v="57"/>
    <n v="43.059550000000002"/>
    <n v="-88.008840000000006"/>
    <x v="59"/>
    <n v="43.059550000000002"/>
    <n v="-88.008840000000006"/>
    <n v="10"/>
    <n v="3"/>
    <n v="1.5"/>
    <n v="1.4"/>
    <n v="60"/>
    <n v="-1"/>
    <d v="2017-04-12T00:00:00"/>
    <d v="2017-04-01T00:00:00"/>
    <d v="2017-04-12T00:00:00"/>
    <s v="Wednesday"/>
    <d v="1899-12-30T16:59:17"/>
    <d v="1899-12-30T17:00:00"/>
    <n v="1"/>
    <d v="2017-04-12T00:00:00"/>
    <d v="2017-04-01T00:00:00"/>
    <d v="2017-04-12T00:00:00"/>
    <s v="Wednesday"/>
    <d v="1899-12-30T17:09:45"/>
    <d v="1899-12-30T17:00:00"/>
    <s v="Round Trip"/>
  </r>
  <r>
    <n v="1576585"/>
    <s v="Non-RFID Card Member"/>
    <m/>
    <m/>
    <n v="54913"/>
    <s v="UNITED STATES"/>
    <s v="Single Ride"/>
    <n v="11149"/>
    <x v="24"/>
    <n v="43.040154000000001"/>
    <n v="-87.932113000000001"/>
    <x v="31"/>
    <n v="43.040154000000001"/>
    <n v="-87.932113000000001"/>
    <n v="1"/>
    <n v="0"/>
    <n v="0.2"/>
    <n v="0.1"/>
    <n v="6"/>
    <n v="-1"/>
    <d v="2017-04-12T00:00:00"/>
    <d v="2017-04-01T00:00:00"/>
    <d v="2017-04-12T00:00:00"/>
    <s v="Wednesday"/>
    <d v="1899-12-30T17:06:41"/>
    <d v="1899-12-30T17:00:00"/>
    <n v="1"/>
    <d v="2017-04-12T00:00:00"/>
    <d v="2017-04-01T00:00:00"/>
    <d v="2017-04-12T00:00:00"/>
    <s v="Wednesday"/>
    <d v="1899-12-30T17:07:49"/>
    <d v="1899-12-30T17:00:00"/>
    <s v="Round Trip"/>
  </r>
  <r>
    <n v="1576814"/>
    <s v="Non-RFID Card Member"/>
    <m/>
    <m/>
    <n v="53202"/>
    <s v="UNITED STATES"/>
    <s v="Single Ride"/>
    <n v="5712"/>
    <x v="4"/>
    <n v="43.04824"/>
    <n v="-87.904970000000006"/>
    <x v="10"/>
    <n v="43.058619999999998"/>
    <n v="-87.885319999999993"/>
    <n v="27"/>
    <n v="3"/>
    <n v="4.0999999999999996"/>
    <n v="3.8"/>
    <n v="162"/>
    <n v="-1"/>
    <d v="2017-04-12T00:00:00"/>
    <d v="2017-04-01T00:00:00"/>
    <d v="2017-04-12T00:00:00"/>
    <s v="Wednesday"/>
    <d v="1899-12-30T19:24:42"/>
    <d v="1899-12-30T19:00:00"/>
    <n v="1"/>
    <d v="2017-04-12T00:00:00"/>
    <d v="2017-04-01T00:00:00"/>
    <d v="2017-04-12T00:00:00"/>
    <s v="Wednesday"/>
    <d v="1899-12-30T19:51:17"/>
    <d v="1899-12-30T20:00:00"/>
    <s v="One Way"/>
  </r>
  <r>
    <n v="1576916"/>
    <s v="Non-RFID Card Member"/>
    <m/>
    <m/>
    <n v="53202"/>
    <s v="UNITED STATES"/>
    <s v="Single Ride"/>
    <n v="11094"/>
    <x v="9"/>
    <n v="43.05097"/>
    <n v="-87.906440000000003"/>
    <x v="26"/>
    <n v="43.053040000000003"/>
    <n v="-87.897660000000002"/>
    <n v="5"/>
    <n v="3"/>
    <n v="0.8"/>
    <n v="0.7"/>
    <n v="30"/>
    <n v="-1"/>
    <d v="2017-04-12T00:00:00"/>
    <d v="2017-04-01T00:00:00"/>
    <d v="2017-04-12T00:00:00"/>
    <s v="Wednesday"/>
    <d v="1899-12-30T22:03:29"/>
    <d v="1899-12-30T22:00:00"/>
    <n v="1"/>
    <d v="2017-04-12T00:00:00"/>
    <d v="2017-04-01T00:00:00"/>
    <d v="2017-04-12T00:00:00"/>
    <s v="Wednesday"/>
    <d v="1899-12-30T22:08:37"/>
    <d v="1899-12-30T22:00:00"/>
    <s v="One Way"/>
  </r>
  <r>
    <n v="1364467"/>
    <s v="Non-RFID Card Member"/>
    <m/>
    <m/>
    <n v="94558"/>
    <s v="UNITED STATES"/>
    <s v="Single Ride"/>
    <n v="5473"/>
    <x v="46"/>
    <n v="43.026470000000003"/>
    <n v="-87.918040000000005"/>
    <x v="34"/>
    <n v="43.038649999999997"/>
    <n v="-87.921930000000003"/>
    <n v="10"/>
    <n v="3"/>
    <n v="1.5"/>
    <n v="1.4"/>
    <n v="60"/>
    <n v="-1"/>
    <d v="2017-04-12T00:00:00"/>
    <d v="2017-04-01T00:00:00"/>
    <d v="2017-04-12T00:00:00"/>
    <s v="Wednesday"/>
    <d v="1899-12-30T22:06:19"/>
    <d v="1899-12-30T22:00:00"/>
    <n v="1"/>
    <d v="2017-04-12T00:00:00"/>
    <d v="2017-04-01T00:00:00"/>
    <d v="2017-04-12T00:00:00"/>
    <s v="Wednesday"/>
    <d v="1899-12-30T22:16:17"/>
    <d v="1899-12-30T22:00:00"/>
    <s v="One Way"/>
  </r>
  <r>
    <n v="1408936"/>
    <s v="Non-RFID Card Member"/>
    <m/>
    <m/>
    <n v="53095"/>
    <s v="UNITED STATES"/>
    <s v="Single Ride"/>
    <n v="994"/>
    <x v="5"/>
    <n v="43.031320000000001"/>
    <n v="-87.904259999999994"/>
    <x v="37"/>
    <n v="43.02948"/>
    <n v="-87.912819999999996"/>
    <n v="5"/>
    <n v="3"/>
    <n v="0.8"/>
    <n v="0.7"/>
    <n v="30"/>
    <n v="-1"/>
    <d v="2017-04-12T00:00:00"/>
    <d v="2017-04-01T00:00:00"/>
    <d v="2017-04-12T00:00:00"/>
    <s v="Wednesday"/>
    <d v="1899-12-30T22:56:20"/>
    <d v="1899-12-30T23:00:00"/>
    <n v="1"/>
    <d v="2017-04-12T00:00:00"/>
    <d v="2017-04-01T00:00:00"/>
    <d v="2017-04-12T00:00:00"/>
    <s v="Wednesday"/>
    <d v="1899-12-30T23:01:26"/>
    <d v="1899-12-30T23:00:00"/>
    <s v="One Way"/>
  </r>
  <r>
    <n v="1577425"/>
    <s v="Non-RFID Card Member"/>
    <m/>
    <m/>
    <n v="53211"/>
    <s v="UNITED STATES"/>
    <s v="Single Ride"/>
    <n v="19"/>
    <x v="32"/>
    <n v="43.078530000000001"/>
    <n v="-87.882620000000003"/>
    <x v="25"/>
    <n v="43.074890000000003"/>
    <n v="-87.882810000000006"/>
    <n v="62"/>
    <n v="3"/>
    <n v="9.3000000000000007"/>
    <n v="8.8000000000000007"/>
    <n v="372"/>
    <n v="-1"/>
    <d v="2017-04-13T00:00:00"/>
    <d v="2017-04-01T00:00:00"/>
    <d v="2017-04-13T00:00:00"/>
    <s v="Thursday"/>
    <d v="1899-12-30T13:57:56"/>
    <d v="1899-12-30T14:00:00"/>
    <n v="1"/>
    <d v="2017-04-13T00:00:00"/>
    <d v="2017-04-01T00:00:00"/>
    <d v="2017-04-13T00:00:00"/>
    <s v="Thursday"/>
    <d v="1899-12-30T14:59:32"/>
    <d v="1899-12-30T15:00:00"/>
    <s v="One Way"/>
  </r>
  <r>
    <n v="1577589"/>
    <s v="Non-RFID Card Member"/>
    <m/>
    <m/>
    <n v="80124"/>
    <s v="UNITED STATES"/>
    <s v="Single Ride"/>
    <n v="11079"/>
    <x v="29"/>
    <n v="43.052549999999997"/>
    <n v="-87.909329999999997"/>
    <x v="12"/>
    <n v="43.036900000000003"/>
    <n v="-87.89667"/>
    <n v="30"/>
    <n v="0"/>
    <n v="4.5"/>
    <n v="4.3"/>
    <n v="180"/>
    <n v="-1"/>
    <d v="2017-04-13T00:00:00"/>
    <d v="2017-04-01T00:00:00"/>
    <d v="2017-04-13T00:00:00"/>
    <s v="Thursday"/>
    <d v="1899-12-30T15:21:51"/>
    <d v="1899-12-30T15:00:00"/>
    <n v="1"/>
    <d v="2017-04-13T00:00:00"/>
    <d v="2017-04-01T00:00:00"/>
    <d v="2017-04-13T00:00:00"/>
    <s v="Thursday"/>
    <d v="1899-12-30T15:51:38"/>
    <d v="1899-12-30T16:00:00"/>
    <s v="One Way"/>
  </r>
  <r>
    <n v="1577808"/>
    <s v="Non-RFID Card Member"/>
    <m/>
    <m/>
    <n v="53402"/>
    <s v="UNITED STATES"/>
    <s v="Single Ride"/>
    <n v="5556"/>
    <x v="47"/>
    <n v="43.041646999999998"/>
    <n v="-87.927257999999995"/>
    <x v="3"/>
    <n v="43.03913"/>
    <n v="-87.916150000000002"/>
    <n v="7"/>
    <n v="0"/>
    <n v="1.1000000000000001"/>
    <n v="1"/>
    <n v="42"/>
    <n v="-1"/>
    <d v="2017-04-13T00:00:00"/>
    <d v="2017-04-01T00:00:00"/>
    <d v="2017-04-13T00:00:00"/>
    <s v="Thursday"/>
    <d v="1899-12-30T17:15:22"/>
    <d v="1899-12-30T17:00:00"/>
    <n v="1"/>
    <d v="2017-04-13T00:00:00"/>
    <d v="2017-04-01T00:00:00"/>
    <d v="2017-04-13T00:00:00"/>
    <s v="Thursday"/>
    <d v="1899-12-30T17:22:29"/>
    <d v="1899-12-30T17:00:00"/>
    <s v="One Way"/>
  </r>
  <r>
    <n v="1573339"/>
    <s v="Non-RFID Card Member"/>
    <m/>
    <m/>
    <n v="60616"/>
    <s v="UNITED STATES"/>
    <s v="Single Ride"/>
    <n v="28"/>
    <x v="37"/>
    <n v="43.036900000000003"/>
    <n v="-87.89667"/>
    <x v="11"/>
    <n v="43.052460000000004"/>
    <n v="-87.891000000000005"/>
    <n v="19"/>
    <n v="0"/>
    <n v="2.9"/>
    <n v="2.7"/>
    <n v="114"/>
    <n v="-1"/>
    <d v="2017-04-13T00:00:00"/>
    <d v="2017-04-01T00:00:00"/>
    <d v="2017-04-13T00:00:00"/>
    <s v="Thursday"/>
    <d v="1899-12-30T17:42:20"/>
    <d v="1899-12-30T18:00:00"/>
    <n v="1"/>
    <d v="2017-04-13T00:00:00"/>
    <d v="2017-04-01T00:00:00"/>
    <d v="2017-04-13T00:00:00"/>
    <s v="Thursday"/>
    <d v="1899-12-30T18:01:51"/>
    <d v="1899-12-30T18:00:00"/>
    <s v="One Way"/>
  </r>
  <r>
    <n v="1517824"/>
    <s v="Non-RFID Card Member"/>
    <m/>
    <m/>
    <n v="53559"/>
    <s v="UNITED STATES"/>
    <s v="Single Ride"/>
    <n v="5545"/>
    <x v="32"/>
    <n v="43.078530000000001"/>
    <n v="-87.882620000000003"/>
    <x v="25"/>
    <n v="43.074890000000003"/>
    <n v="-87.882810000000006"/>
    <n v="51"/>
    <n v="3"/>
    <n v="7.7"/>
    <n v="7.3"/>
    <n v="306"/>
    <n v="-1"/>
    <d v="2017-04-13T00:00:00"/>
    <d v="2017-04-01T00:00:00"/>
    <d v="2017-04-13T00:00:00"/>
    <s v="Thursday"/>
    <d v="1899-12-30T17:59:06"/>
    <d v="1899-12-30T18:00:00"/>
    <n v="1"/>
    <d v="2017-04-13T00:00:00"/>
    <d v="2017-04-01T00:00:00"/>
    <d v="2017-04-13T00:00:00"/>
    <s v="Thursday"/>
    <d v="1899-12-30T18:50:27"/>
    <d v="1899-12-30T19:00:00"/>
    <s v="One Way"/>
  </r>
  <r>
    <n v="1342110"/>
    <s v="Non-RFID Card Member"/>
    <m/>
    <m/>
    <n v="53226"/>
    <s v="UNITED STATES"/>
    <s v="Single Ride"/>
    <n v="204"/>
    <x v="0"/>
    <n v="43.042490000000001"/>
    <n v="-87.909959999999998"/>
    <x v="6"/>
    <n v="43.03519"/>
    <n v="-87.907390000000007"/>
    <n v="10"/>
    <n v="0"/>
    <n v="1.5"/>
    <n v="1.4"/>
    <n v="60"/>
    <n v="-1"/>
    <d v="2017-04-13T00:00:00"/>
    <d v="2017-04-01T00:00:00"/>
    <d v="2017-04-13T00:00:00"/>
    <s v="Thursday"/>
    <d v="1899-12-30T18:48:38"/>
    <d v="1899-12-30T19:00:00"/>
    <n v="1"/>
    <d v="2017-04-13T00:00:00"/>
    <d v="2017-04-01T00:00:00"/>
    <d v="2017-04-13T00:00:00"/>
    <s v="Thursday"/>
    <d v="1899-12-30T18:58:40"/>
    <d v="1899-12-30T19:00:00"/>
    <s v="One Way"/>
  </r>
  <r>
    <n v="1577967"/>
    <s v="Non-RFID Card Member"/>
    <m/>
    <m/>
    <m/>
    <s v="UNITED STATES"/>
    <s v="Single Ride"/>
    <n v="5472"/>
    <x v="14"/>
    <n v="43.05536"/>
    <n v="-87.90504"/>
    <x v="40"/>
    <n v="43.05097"/>
    <n v="-87.906440000000003"/>
    <n v="16"/>
    <n v="0"/>
    <n v="2.4"/>
    <n v="2.2999999999999998"/>
    <n v="96"/>
    <n v="-1"/>
    <d v="2017-04-13T00:00:00"/>
    <d v="2017-04-01T00:00:00"/>
    <d v="2017-04-13T00:00:00"/>
    <s v="Thursday"/>
    <d v="1899-12-30T19:06:32"/>
    <d v="1899-12-30T19:00:00"/>
    <n v="1"/>
    <d v="2017-04-13T00:00:00"/>
    <d v="2017-04-01T00:00:00"/>
    <d v="2017-04-13T00:00:00"/>
    <s v="Thursday"/>
    <d v="1899-12-30T19:22:09"/>
    <d v="1899-12-30T19:00:00"/>
    <s v="One Way"/>
  </r>
  <r>
    <n v="1573361"/>
    <s v="Non-RFID Card Member"/>
    <m/>
    <m/>
    <n v="53212"/>
    <s v="UNITED STATES"/>
    <s v="Single Ride"/>
    <n v="274"/>
    <x v="20"/>
    <n v="43.049230000000001"/>
    <n v="-87.911940000000001"/>
    <x v="0"/>
    <n v="43.049230000000001"/>
    <n v="-87.911940000000001"/>
    <n v="24"/>
    <n v="0"/>
    <n v="3.6"/>
    <n v="3.4"/>
    <n v="144"/>
    <n v="-1"/>
    <d v="2017-04-13T00:00:00"/>
    <d v="2017-04-01T00:00:00"/>
    <d v="2017-04-13T00:00:00"/>
    <s v="Thursday"/>
    <d v="1899-12-30T19:13:07"/>
    <d v="1899-12-30T19:00:00"/>
    <n v="1"/>
    <d v="2017-04-13T00:00:00"/>
    <d v="2017-04-01T00:00:00"/>
    <d v="2017-04-13T00:00:00"/>
    <s v="Thursday"/>
    <d v="1899-12-30T19:37:39"/>
    <d v="1899-12-30T20:00:00"/>
    <s v="Round Trip"/>
  </r>
  <r>
    <n v="1566419"/>
    <s v="Non-RFID Card Member"/>
    <m/>
    <m/>
    <n v="53202"/>
    <s v="UNITED STATES"/>
    <s v="Single Ride"/>
    <n v="11130"/>
    <x v="41"/>
    <n v="43.031480000000002"/>
    <n v="-87.908169999999998"/>
    <x v="43"/>
    <n v="43.031480000000002"/>
    <n v="-87.908169999999998"/>
    <n v="24"/>
    <n v="0"/>
    <n v="3.6"/>
    <n v="3.4"/>
    <n v="144"/>
    <n v="-1"/>
    <d v="2017-04-14T00:00:00"/>
    <d v="2017-04-01T00:00:00"/>
    <d v="2017-04-14T00:00:00"/>
    <s v="Friday"/>
    <d v="1899-12-30T02:38:03"/>
    <d v="1899-12-30T03:00:00"/>
    <n v="1"/>
    <d v="2017-04-14T00:00:00"/>
    <d v="2017-04-01T00:00:00"/>
    <d v="2017-04-14T00:00:00"/>
    <s v="Friday"/>
    <d v="1899-12-30T03:02:35"/>
    <d v="1899-12-30T03:00:00"/>
    <s v="Round Trip"/>
  </r>
  <r>
    <n v="1566614"/>
    <s v="Non-RFID Card Member"/>
    <m/>
    <m/>
    <n v="53212"/>
    <s v="UNITED STATES"/>
    <s v="Single Ride"/>
    <n v="11152"/>
    <x v="22"/>
    <n v="43.066893999999998"/>
    <n v="-87.877936000000005"/>
    <x v="3"/>
    <n v="43.03913"/>
    <n v="-87.916150000000002"/>
    <n v="20"/>
    <n v="0"/>
    <n v="3"/>
    <n v="2.9"/>
    <n v="120"/>
    <n v="-1"/>
    <d v="2017-04-14T00:00:00"/>
    <d v="2017-04-01T00:00:00"/>
    <d v="2017-04-14T00:00:00"/>
    <s v="Friday"/>
    <d v="1899-12-30T09:41:48"/>
    <d v="1899-12-30T10:00:00"/>
    <n v="1"/>
    <d v="2017-04-14T00:00:00"/>
    <d v="2017-04-01T00:00:00"/>
    <d v="2017-04-14T00:00:00"/>
    <s v="Friday"/>
    <d v="1899-12-30T10:01:21"/>
    <d v="1899-12-30T10:00:00"/>
    <s v="One Way"/>
  </r>
  <r>
    <n v="1578464"/>
    <s v="Non-RFID Card Member"/>
    <m/>
    <m/>
    <n v="52172"/>
    <s v="UNITED STATES"/>
    <s v="Single Ride"/>
    <n v="11094"/>
    <x v="20"/>
    <n v="43.049230000000001"/>
    <n v="-87.911940000000001"/>
    <x v="8"/>
    <n v="43.038245000000003"/>
    <n v="-87.914811999999998"/>
    <n v="19"/>
    <n v="0"/>
    <n v="2.9"/>
    <n v="2.7"/>
    <n v="114"/>
    <n v="-1"/>
    <d v="2017-04-14T00:00:00"/>
    <d v="2017-04-01T00:00:00"/>
    <d v="2017-04-14T00:00:00"/>
    <s v="Friday"/>
    <d v="1899-12-30T10:48:47"/>
    <d v="1899-12-30T11:00:00"/>
    <n v="1"/>
    <d v="2017-04-14T00:00:00"/>
    <d v="2017-04-01T00:00:00"/>
    <d v="2017-04-14T00:00:00"/>
    <s v="Friday"/>
    <d v="1899-12-30T11:07:53"/>
    <d v="1899-12-30T11:00:00"/>
    <s v="One Way"/>
  </r>
  <r>
    <n v="1578535"/>
    <s v="Non-RFID Card Member"/>
    <m/>
    <m/>
    <n v="53221"/>
    <s v="UNITED STATES"/>
    <s v="Single Ride"/>
    <n v="5463"/>
    <x v="21"/>
    <n v="43.040349999999997"/>
    <n v="-87.920760000000001"/>
    <x v="19"/>
    <n v="43.040349999999997"/>
    <n v="-87.920760000000001"/>
    <n v="9"/>
    <n v="0"/>
    <n v="1.4"/>
    <n v="1.3"/>
    <n v="54"/>
    <n v="-1"/>
    <d v="2017-04-14T00:00:00"/>
    <d v="2017-04-01T00:00:00"/>
    <d v="2017-04-14T00:00:00"/>
    <s v="Friday"/>
    <d v="1899-12-30T11:19:06"/>
    <d v="1899-12-30T11:00:00"/>
    <n v="1"/>
    <d v="2017-04-14T00:00:00"/>
    <d v="2017-04-01T00:00:00"/>
    <d v="2017-04-14T00:00:00"/>
    <s v="Friday"/>
    <d v="1899-12-30T11:28:25"/>
    <d v="1899-12-30T11:00:00"/>
    <s v="Round Trip"/>
  </r>
  <r>
    <n v="1578760"/>
    <s v="Non-RFID Card Member"/>
    <m/>
    <m/>
    <n v="53207"/>
    <s v="UNITED STATES"/>
    <s v="Single Ride"/>
    <n v="11111"/>
    <x v="5"/>
    <n v="43.031320000000001"/>
    <n v="-87.904259999999994"/>
    <x v="6"/>
    <n v="43.03519"/>
    <n v="-87.907390000000007"/>
    <n v="5"/>
    <n v="0"/>
    <n v="0.8"/>
    <n v="0.7"/>
    <n v="30"/>
    <n v="-1"/>
    <d v="2017-04-14T00:00:00"/>
    <d v="2017-04-01T00:00:00"/>
    <d v="2017-04-14T00:00:00"/>
    <s v="Friday"/>
    <d v="1899-12-30T12:30:53"/>
    <d v="1899-12-30T13:00:00"/>
    <n v="1"/>
    <d v="2017-04-14T00:00:00"/>
    <d v="2017-04-01T00:00:00"/>
    <d v="2017-04-14T00:00:00"/>
    <s v="Friday"/>
    <d v="1899-12-30T12:35:37"/>
    <d v="1899-12-30T13:00:00"/>
    <s v="One Way"/>
  </r>
  <r>
    <n v="1579001"/>
    <s v="Non-RFID Card Member"/>
    <m/>
    <m/>
    <n v="53202"/>
    <s v="UNITED STATES"/>
    <s v="Single Ride"/>
    <n v="15"/>
    <x v="34"/>
    <n v="43.02948"/>
    <n v="-87.912819999999996"/>
    <x v="44"/>
    <n v="43.026470000000003"/>
    <n v="-87.918040000000005"/>
    <n v="18"/>
    <n v="0"/>
    <n v="2.7"/>
    <n v="2.6"/>
    <n v="108"/>
    <n v="-1"/>
    <d v="2017-04-14T00:00:00"/>
    <d v="2017-04-01T00:00:00"/>
    <d v="2017-04-14T00:00:00"/>
    <s v="Friday"/>
    <d v="1899-12-30T13:55:36"/>
    <d v="1899-12-30T14:00:00"/>
    <n v="1"/>
    <d v="2017-04-14T00:00:00"/>
    <d v="2017-04-01T00:00:00"/>
    <d v="2017-04-14T00:00:00"/>
    <s v="Friday"/>
    <d v="1899-12-30T14:13:04"/>
    <d v="1899-12-30T14:00:00"/>
    <s v="One Way"/>
  </r>
  <r>
    <n v="1579061"/>
    <s v="Non-RFID Card Member"/>
    <m/>
    <m/>
    <n v="53207"/>
    <s v="UNITED STATES"/>
    <s v="Single Ride"/>
    <n v="104"/>
    <x v="33"/>
    <n v="43.004728999999998"/>
    <n v="-87.905463999999995"/>
    <x v="30"/>
    <n v="43.004728999999998"/>
    <n v="-87.905463999999995"/>
    <n v="32"/>
    <n v="0"/>
    <n v="4.8"/>
    <n v="4.5999999999999996"/>
    <n v="192"/>
    <n v="-1"/>
    <d v="2017-04-14T00:00:00"/>
    <d v="2017-04-01T00:00:00"/>
    <d v="2017-04-14T00:00:00"/>
    <s v="Friday"/>
    <d v="1899-12-30T14:14:34"/>
    <d v="1899-12-30T14:00:00"/>
    <n v="1"/>
    <d v="2017-04-14T00:00:00"/>
    <d v="2017-04-01T00:00:00"/>
    <d v="2017-04-14T00:00:00"/>
    <s v="Friday"/>
    <d v="1899-12-30T14:46:50"/>
    <d v="1899-12-30T15:00:00"/>
    <s v="Round Trip"/>
  </r>
  <r>
    <n v="1578925"/>
    <s v="Non-RFID Card Member"/>
    <m/>
    <m/>
    <n v="53132"/>
    <s v="UNITED STATES"/>
    <s v="Single Ride"/>
    <n v="5429"/>
    <x v="4"/>
    <n v="43.04824"/>
    <n v="-87.904970000000006"/>
    <x v="31"/>
    <n v="43.040154000000001"/>
    <n v="-87.932113000000001"/>
    <n v="58"/>
    <n v="3"/>
    <n v="8.6999999999999993"/>
    <n v="8.3000000000000007"/>
    <n v="348"/>
    <n v="-1"/>
    <d v="2017-04-14T00:00:00"/>
    <d v="2017-04-01T00:00:00"/>
    <d v="2017-04-14T00:00:00"/>
    <s v="Friday"/>
    <d v="1899-12-30T14:32:59"/>
    <d v="1899-12-30T15:00:00"/>
    <n v="1"/>
    <d v="2017-04-14T00:00:00"/>
    <d v="2017-04-01T00:00:00"/>
    <d v="2017-04-14T00:00:00"/>
    <s v="Friday"/>
    <d v="1899-12-30T15:30:37"/>
    <d v="1899-12-30T16:00:00"/>
    <s v="One Way"/>
  </r>
  <r>
    <n v="1578881"/>
    <s v="Non-RFID Card Member"/>
    <m/>
    <m/>
    <n v="53024"/>
    <s v="UNITED STATES"/>
    <s v="Single Ride"/>
    <n v="11145"/>
    <x v="10"/>
    <n v="43.060786"/>
    <n v="-87.883825999999999"/>
    <x v="25"/>
    <n v="43.074890000000003"/>
    <n v="-87.882810000000006"/>
    <n v="11"/>
    <n v="0"/>
    <n v="1.7"/>
    <n v="1.6"/>
    <n v="66"/>
    <n v="-1"/>
    <d v="2017-04-14T00:00:00"/>
    <d v="2017-04-01T00:00:00"/>
    <d v="2017-04-14T00:00:00"/>
    <s v="Friday"/>
    <d v="1899-12-30T14:49:54"/>
    <d v="1899-12-30T15:00:00"/>
    <n v="1"/>
    <d v="2017-04-14T00:00:00"/>
    <d v="2017-04-01T00:00:00"/>
    <d v="2017-04-14T00:00:00"/>
    <s v="Friday"/>
    <d v="1899-12-30T15:00:09"/>
    <d v="1899-12-30T15:00:00"/>
    <s v="One Way"/>
  </r>
  <r>
    <n v="1579178"/>
    <s v="Non-RFID Card Member"/>
    <m/>
    <m/>
    <n v="32819"/>
    <s v="UNITED STATES"/>
    <s v="Single Ride"/>
    <n v="5586"/>
    <x v="25"/>
    <n v="43.058010000000003"/>
    <n v="-87.877300000000005"/>
    <x v="22"/>
    <n v="43.058010000000003"/>
    <n v="-87.877300000000005"/>
    <n v="93"/>
    <n v="6"/>
    <n v="14"/>
    <n v="13.3"/>
    <n v="558"/>
    <n v="-1"/>
    <d v="2017-04-14T00:00:00"/>
    <d v="2017-04-01T00:00:00"/>
    <d v="2017-04-14T00:00:00"/>
    <s v="Friday"/>
    <d v="1899-12-30T14:53:30"/>
    <d v="1899-12-30T15:00:00"/>
    <n v="1"/>
    <d v="2017-04-14T00:00:00"/>
    <d v="2017-04-01T00:00:00"/>
    <d v="2017-04-14T00:00:00"/>
    <s v="Friday"/>
    <d v="1899-12-30T16:26:09"/>
    <d v="1899-12-30T16:00:00"/>
    <s v="Round Trip"/>
  </r>
  <r>
    <n v="1578835"/>
    <s v="Non-RFID Card Member"/>
    <m/>
    <m/>
    <n v="15241"/>
    <s v="UNITED STATES"/>
    <s v="Single Ride"/>
    <n v="5435"/>
    <x v="5"/>
    <n v="43.031320000000001"/>
    <n v="-87.904259999999994"/>
    <x v="31"/>
    <n v="43.040154000000001"/>
    <n v="-87.932113000000001"/>
    <n v="104"/>
    <n v="9"/>
    <n v="15.6"/>
    <n v="14.8"/>
    <n v="624"/>
    <n v="-1"/>
    <d v="2017-04-14T00:00:00"/>
    <d v="2017-04-01T00:00:00"/>
    <d v="2017-04-14T00:00:00"/>
    <s v="Friday"/>
    <d v="1899-12-30T14:58:23"/>
    <d v="1899-12-30T15:00:00"/>
    <n v="1"/>
    <d v="2017-04-14T00:00:00"/>
    <d v="2017-04-01T00:00:00"/>
    <d v="2017-04-14T00:00:00"/>
    <s v="Friday"/>
    <d v="1899-12-30T16:42:38"/>
    <d v="1899-12-30T17:00:00"/>
    <s v="One Way"/>
  </r>
  <r>
    <n v="1579262"/>
    <s v="Non-RFID Card Member"/>
    <m/>
    <m/>
    <n v="53212"/>
    <s v="UNITED STATES"/>
    <s v="Single Ride"/>
    <n v="17"/>
    <x v="25"/>
    <n v="43.058010000000003"/>
    <n v="-87.877300000000005"/>
    <x v="24"/>
    <n v="43.056539999999998"/>
    <n v="-87.914370000000005"/>
    <n v="24"/>
    <n v="0"/>
    <n v="3.6"/>
    <n v="3.4"/>
    <n v="144"/>
    <n v="-1"/>
    <d v="2017-04-14T00:00:00"/>
    <d v="2017-04-01T00:00:00"/>
    <d v="2017-04-14T00:00:00"/>
    <s v="Friday"/>
    <d v="1899-12-30T15:21:37"/>
    <d v="1899-12-30T15:00:00"/>
    <n v="1"/>
    <d v="2017-04-14T00:00:00"/>
    <d v="2017-04-01T00:00:00"/>
    <d v="2017-04-14T00:00:00"/>
    <s v="Friday"/>
    <d v="1899-12-30T15:45:33"/>
    <d v="1899-12-30T16:00:00"/>
    <s v="One Way"/>
  </r>
  <r>
    <n v="1579001"/>
    <s v="Non-RFID Card Member"/>
    <m/>
    <m/>
    <n v="53202"/>
    <s v="UNITED STATES"/>
    <s v="Single Ride"/>
    <n v="5568"/>
    <x v="46"/>
    <n v="43.026470000000003"/>
    <n v="-87.918040000000005"/>
    <x v="37"/>
    <n v="43.02948"/>
    <n v="-87.912819999999996"/>
    <n v="6"/>
    <n v="0"/>
    <n v="0.9"/>
    <n v="0.9"/>
    <n v="36"/>
    <n v="-1"/>
    <d v="2017-04-14T00:00:00"/>
    <d v="2017-04-01T00:00:00"/>
    <d v="2017-04-14T00:00:00"/>
    <s v="Friday"/>
    <d v="1899-12-30T15:38:55"/>
    <d v="1899-12-30T16:00:00"/>
    <n v="1"/>
    <d v="2017-04-14T00:00:00"/>
    <d v="2017-04-01T00:00:00"/>
    <d v="2017-04-14T00:00:00"/>
    <s v="Friday"/>
    <d v="1899-12-30T15:44:44"/>
    <d v="1899-12-30T16:00:00"/>
    <s v="One Way"/>
  </r>
  <r>
    <n v="1579326"/>
    <s v="Non-RFID Card Member"/>
    <m/>
    <m/>
    <m/>
    <s v="UNITED STATES"/>
    <s v="Single Ride"/>
    <n v="100"/>
    <x v="2"/>
    <n v="43.03886"/>
    <n v="-87.902720000000002"/>
    <x v="30"/>
    <n v="43.004728999999998"/>
    <n v="-87.905463999999995"/>
    <n v="17"/>
    <n v="0"/>
    <n v="2.6"/>
    <n v="2.4"/>
    <n v="102"/>
    <n v="-1"/>
    <d v="2017-04-14T00:00:00"/>
    <d v="2017-04-01T00:00:00"/>
    <d v="2017-04-14T00:00:00"/>
    <s v="Friday"/>
    <d v="1899-12-30T15:54:58"/>
    <d v="1899-12-30T16:00:00"/>
    <n v="1"/>
    <d v="2017-04-14T00:00:00"/>
    <d v="2017-04-01T00:00:00"/>
    <d v="2017-04-14T00:00:00"/>
    <s v="Friday"/>
    <d v="1899-12-30T16:11:33"/>
    <d v="1899-12-30T16:00:00"/>
    <s v="One Way"/>
  </r>
  <r>
    <n v="1579354"/>
    <s v="Non-RFID Card Member"/>
    <m/>
    <m/>
    <n v="53189"/>
    <s v="UNITED STATES"/>
    <s v="Single Ride"/>
    <n v="237"/>
    <x v="25"/>
    <n v="43.058010000000003"/>
    <n v="-87.877300000000005"/>
    <x v="22"/>
    <n v="43.058010000000003"/>
    <n v="-87.877300000000005"/>
    <n v="49"/>
    <n v="3"/>
    <n v="7.4"/>
    <n v="7"/>
    <n v="294"/>
    <n v="-1"/>
    <d v="2017-04-14T00:00:00"/>
    <d v="2017-04-01T00:00:00"/>
    <d v="2017-04-14T00:00:00"/>
    <s v="Friday"/>
    <d v="1899-12-30T16:09:33"/>
    <d v="1899-12-30T16:00:00"/>
    <n v="1"/>
    <d v="2017-04-14T00:00:00"/>
    <d v="2017-04-01T00:00:00"/>
    <d v="2017-04-14T00:00:00"/>
    <s v="Friday"/>
    <d v="1899-12-30T16:58:46"/>
    <d v="1899-12-30T17:00:00"/>
    <s v="Round Trip"/>
  </r>
  <r>
    <n v="1579354"/>
    <s v="Non-RFID Card Member"/>
    <m/>
    <m/>
    <n v="53189"/>
    <s v="UNITED STATES"/>
    <s v="Single Ride"/>
    <n v="11134"/>
    <x v="25"/>
    <n v="43.058010000000003"/>
    <n v="-87.877300000000005"/>
    <x v="22"/>
    <n v="43.058010000000003"/>
    <n v="-87.877300000000005"/>
    <n v="48"/>
    <n v="3"/>
    <n v="7.2"/>
    <n v="6.8"/>
    <n v="288"/>
    <n v="-1"/>
    <d v="2017-04-14T00:00:00"/>
    <d v="2017-04-01T00:00:00"/>
    <d v="2017-04-14T00:00:00"/>
    <s v="Friday"/>
    <d v="1899-12-30T16:10:47"/>
    <d v="1899-12-30T16:00:00"/>
    <n v="1"/>
    <d v="2017-04-14T00:00:00"/>
    <d v="2017-04-01T00:00:00"/>
    <d v="2017-04-14T00:00:00"/>
    <s v="Friday"/>
    <d v="1899-12-30T16:58:21"/>
    <d v="1899-12-30T17:00:00"/>
    <s v="Round Trip"/>
  </r>
  <r>
    <n v="1579371"/>
    <s v="Non-RFID Card Member"/>
    <m/>
    <m/>
    <n v="53209"/>
    <s v="UNITED STATES"/>
    <s v="Single Ride"/>
    <n v="23"/>
    <x v="31"/>
    <n v="43.06033"/>
    <n v="-87.89546"/>
    <x v="29"/>
    <n v="43.06033"/>
    <n v="-87.89546"/>
    <n v="46"/>
    <n v="3"/>
    <n v="6.9"/>
    <n v="6.6"/>
    <n v="276"/>
    <n v="-1"/>
    <d v="2017-04-14T00:00:00"/>
    <d v="2017-04-01T00:00:00"/>
    <d v="2017-04-14T00:00:00"/>
    <s v="Friday"/>
    <d v="1899-12-30T16:18:46"/>
    <d v="1899-12-30T16:00:00"/>
    <n v="1"/>
    <d v="2017-04-14T00:00:00"/>
    <d v="2017-04-01T00:00:00"/>
    <d v="2017-04-14T00:00:00"/>
    <s v="Friday"/>
    <d v="1899-12-30T17:04:06"/>
    <d v="1899-12-30T17:00:00"/>
    <s v="Round Trip"/>
  </r>
  <r>
    <n v="1579376"/>
    <s v="Non-RFID Card Member"/>
    <m/>
    <m/>
    <n v="84770"/>
    <s v="UNITED STATES"/>
    <s v="Single Ride"/>
    <n v="13"/>
    <x v="16"/>
    <n v="43.03913"/>
    <n v="-87.916150000000002"/>
    <x v="3"/>
    <n v="43.03913"/>
    <n v="-87.916150000000002"/>
    <n v="27"/>
    <n v="0"/>
    <n v="4.0999999999999996"/>
    <n v="3.8"/>
    <n v="162"/>
    <n v="-1"/>
    <d v="2017-04-14T00:00:00"/>
    <d v="2017-04-01T00:00:00"/>
    <d v="2017-04-14T00:00:00"/>
    <s v="Friday"/>
    <d v="1899-12-30T16:20:18"/>
    <d v="1899-12-30T16:00:00"/>
    <n v="1"/>
    <d v="2017-04-14T00:00:00"/>
    <d v="2017-04-01T00:00:00"/>
    <d v="2017-04-14T00:00:00"/>
    <s v="Friday"/>
    <d v="1899-12-30T16:47:02"/>
    <d v="1899-12-30T17:00:00"/>
    <s v="Round Trip"/>
  </r>
  <r>
    <n v="1579451"/>
    <s v="Non-RFID Card Member"/>
    <m/>
    <m/>
    <m/>
    <s v="UNITED STATES"/>
    <s v="Single Ride"/>
    <n v="5572"/>
    <x v="10"/>
    <n v="43.060786"/>
    <n v="-87.883825999999999"/>
    <x v="38"/>
    <n v="43.069021999999997"/>
    <n v="-87.887940999999998"/>
    <n v="8"/>
    <n v="0"/>
    <n v="1.2"/>
    <n v="1.1000000000000001"/>
    <n v="48"/>
    <n v="-1"/>
    <d v="2017-04-14T00:00:00"/>
    <d v="2017-04-01T00:00:00"/>
    <d v="2017-04-14T00:00:00"/>
    <s v="Friday"/>
    <d v="1899-12-30T16:59:12"/>
    <d v="1899-12-30T17:00:00"/>
    <n v="1"/>
    <d v="2017-04-14T00:00:00"/>
    <d v="2017-04-01T00:00:00"/>
    <d v="2017-04-14T00:00:00"/>
    <s v="Friday"/>
    <d v="1899-12-30T17:07:04"/>
    <d v="1899-12-30T17:00:00"/>
    <s v="One Way"/>
  </r>
  <r>
    <n v="1579491"/>
    <s v="Non-RFID Card Member"/>
    <m/>
    <m/>
    <n v="53211"/>
    <s v="UNITED STATES"/>
    <s v="Single Ride"/>
    <n v="5491"/>
    <x v="37"/>
    <n v="43.036900000000003"/>
    <n v="-87.89667"/>
    <x v="25"/>
    <n v="43.074890000000003"/>
    <n v="-87.882810000000006"/>
    <n v="36"/>
    <n v="3"/>
    <n v="5.4"/>
    <n v="5.0999999999999996"/>
    <n v="216"/>
    <n v="-1"/>
    <d v="2017-04-14T00:00:00"/>
    <d v="2017-04-01T00:00:00"/>
    <d v="2017-04-14T00:00:00"/>
    <s v="Friday"/>
    <d v="1899-12-30T17:18:25"/>
    <d v="1899-12-30T17:00:00"/>
    <n v="1"/>
    <d v="2017-04-14T00:00:00"/>
    <d v="2017-04-01T00:00:00"/>
    <d v="2017-04-14T00:00:00"/>
    <s v="Friday"/>
    <d v="1899-12-30T17:54:29"/>
    <d v="1899-12-30T18:00:00"/>
    <s v="One Way"/>
  </r>
  <r>
    <n v="1579566"/>
    <s v="Non-RFID Card Member"/>
    <m/>
    <m/>
    <n v="53208"/>
    <s v="UNITED STATES"/>
    <s v="Single Ride"/>
    <n v="291"/>
    <x v="10"/>
    <n v="43.060786"/>
    <n v="-87.883825999999999"/>
    <x v="6"/>
    <n v="43.03519"/>
    <n v="-87.907390000000007"/>
    <n v="30"/>
    <n v="0"/>
    <n v="4.5"/>
    <n v="4.3"/>
    <n v="180"/>
    <n v="-1"/>
    <d v="2017-04-14T00:00:00"/>
    <d v="2017-04-01T00:00:00"/>
    <d v="2017-04-14T00:00:00"/>
    <s v="Friday"/>
    <d v="1899-12-30T17:50:00"/>
    <d v="1899-12-30T18:00:00"/>
    <n v="1"/>
    <d v="2017-04-14T00:00:00"/>
    <d v="2017-04-01T00:00:00"/>
    <d v="2017-04-14T00:00:00"/>
    <s v="Friday"/>
    <d v="1899-12-30T18:20:25"/>
    <d v="1899-12-30T18:00:00"/>
    <s v="One Way"/>
  </r>
  <r>
    <n v="1580262"/>
    <s v="Non-RFID Card Member"/>
    <m/>
    <m/>
    <n v="53122"/>
    <s v="UNITED STATES"/>
    <s v="Single Ride"/>
    <n v="5504"/>
    <x v="18"/>
    <n v="43.048609999999996"/>
    <n v="-88.008480000000006"/>
    <x v="28"/>
    <n v="43.045712999999999"/>
    <n v="-87.899756999999994"/>
    <n v="108"/>
    <n v="9"/>
    <n v="16.2"/>
    <n v="15.4"/>
    <n v="648"/>
    <n v="-1"/>
    <d v="2017-04-15T00:00:00"/>
    <d v="2017-04-01T00:00:00"/>
    <d v="2017-04-15T00:00:00"/>
    <s v="Saturday"/>
    <d v="1899-12-30T07:05:35"/>
    <d v="1899-12-30T07:00:00"/>
    <n v="1"/>
    <d v="2017-04-15T00:00:00"/>
    <d v="2017-04-01T00:00:00"/>
    <d v="2017-04-15T00:00:00"/>
    <s v="Saturday"/>
    <d v="1899-12-30T08:53:02"/>
    <d v="1899-12-30T09:00:00"/>
    <s v="One Way"/>
  </r>
  <r>
    <n v="1371452"/>
    <s v="Non-RFID Card Member"/>
    <m/>
    <m/>
    <n v="53202"/>
    <s v="UNITED STATES"/>
    <s v="Single Ride"/>
    <n v="5511"/>
    <x v="53"/>
    <n v="43.074655999999997"/>
    <n v="-87.889011999999994"/>
    <x v="10"/>
    <n v="43.058619999999998"/>
    <n v="-87.885319999999993"/>
    <n v="9"/>
    <n v="0"/>
    <n v="1.4"/>
    <n v="1.3"/>
    <n v="54"/>
    <n v="-1"/>
    <d v="2017-04-15T00:00:00"/>
    <d v="2017-04-01T00:00:00"/>
    <d v="2017-04-15T00:00:00"/>
    <s v="Saturday"/>
    <d v="1899-12-30T07:31:10"/>
    <d v="1899-12-30T08:00:00"/>
    <n v="1"/>
    <d v="2017-04-15T00:00:00"/>
    <d v="2017-04-01T00:00:00"/>
    <d v="2017-04-15T00:00:00"/>
    <s v="Saturday"/>
    <d v="1899-12-30T07:40:14"/>
    <d v="1899-12-30T08:00:00"/>
    <s v="One Way"/>
  </r>
  <r>
    <n v="1571598"/>
    <s v="Non-RFID Card Member"/>
    <m/>
    <m/>
    <n v="53206"/>
    <s v="UNITED STATES"/>
    <s v="Single Ride"/>
    <n v="316"/>
    <x v="48"/>
    <n v="43.060155999999999"/>
    <n v="-87.881258000000003"/>
    <x v="22"/>
    <n v="43.058010000000003"/>
    <n v="-87.877300000000005"/>
    <n v="77"/>
    <n v="6"/>
    <n v="11.6"/>
    <n v="11"/>
    <n v="462"/>
    <n v="-1"/>
    <d v="2017-04-15T00:00:00"/>
    <d v="2017-04-01T00:00:00"/>
    <d v="2017-04-15T00:00:00"/>
    <s v="Saturday"/>
    <d v="1899-12-30T08:42:07"/>
    <d v="1899-12-30T09:00:00"/>
    <n v="1"/>
    <d v="2017-04-15T00:00:00"/>
    <d v="2017-04-01T00:00:00"/>
    <d v="2017-04-15T00:00:00"/>
    <s v="Saturday"/>
    <d v="1899-12-30T09:59:25"/>
    <d v="1899-12-30T10:00:00"/>
    <s v="One Way"/>
  </r>
  <r>
    <n v="1580482"/>
    <s v="Non-RFID Card Member"/>
    <m/>
    <m/>
    <n v="53043"/>
    <s v="UNITED STATES"/>
    <s v="Single Ride"/>
    <n v="5520"/>
    <x v="30"/>
    <n v="43.045712999999999"/>
    <n v="-87.899756999999994"/>
    <x v="6"/>
    <n v="43.03519"/>
    <n v="-87.907390000000007"/>
    <n v="121"/>
    <n v="9"/>
    <n v="18"/>
    <n v="17.100000000000001"/>
    <n v="720"/>
    <n v="-1"/>
    <d v="2017-04-15T00:00:00"/>
    <d v="2017-04-01T00:00:00"/>
    <d v="2017-04-15T00:00:00"/>
    <s v="Saturday"/>
    <d v="1899-12-30T10:19:32"/>
    <d v="1899-12-30T10:00:00"/>
    <n v="1"/>
    <d v="2017-04-15T00:00:00"/>
    <d v="2017-04-01T00:00:00"/>
    <d v="2017-04-15T00:00:00"/>
    <s v="Saturday"/>
    <d v="1899-12-30T12:20:29"/>
    <d v="1899-12-30T12:00:00"/>
    <s v="One Way"/>
  </r>
  <r>
    <n v="1580519"/>
    <s v="Non-RFID Card Member"/>
    <m/>
    <m/>
    <n v="60035"/>
    <s v="UNITED STATES"/>
    <s v="Single Ride"/>
    <n v="274"/>
    <x v="43"/>
    <n v="43.05847"/>
    <n v="-87.898079999999993"/>
    <x v="12"/>
    <n v="43.036900000000003"/>
    <n v="-87.89667"/>
    <n v="24"/>
    <n v="0"/>
    <n v="3.6"/>
    <n v="3.4"/>
    <n v="144"/>
    <n v="-1"/>
    <d v="2017-04-15T00:00:00"/>
    <d v="2017-04-01T00:00:00"/>
    <d v="2017-04-15T00:00:00"/>
    <s v="Saturday"/>
    <d v="1899-12-30T10:27:12"/>
    <d v="1899-12-30T10:00:00"/>
    <n v="1"/>
    <d v="2017-04-15T00:00:00"/>
    <d v="2017-04-01T00:00:00"/>
    <d v="2017-04-15T00:00:00"/>
    <s v="Saturday"/>
    <d v="1899-12-30T10:51:46"/>
    <d v="1899-12-30T11:00:00"/>
    <s v="One Way"/>
  </r>
  <r>
    <n v="1580562"/>
    <s v="Non-RFID Card Member"/>
    <m/>
    <m/>
    <n v="51234"/>
    <s v="UNITED STATES"/>
    <s v="Single Ride"/>
    <n v="11049"/>
    <x v="23"/>
    <n v="43.053040000000003"/>
    <n v="-87.897660000000002"/>
    <x v="26"/>
    <n v="43.053040000000003"/>
    <n v="-87.897660000000002"/>
    <n v="259"/>
    <n v="27"/>
    <n v="18"/>
    <n v="17.100000000000001"/>
    <n v="720"/>
    <n v="-1"/>
    <d v="2017-04-15T00:00:00"/>
    <d v="2017-04-01T00:00:00"/>
    <d v="2017-04-15T00:00:00"/>
    <s v="Saturday"/>
    <d v="1899-12-30T10:38:54"/>
    <d v="1899-12-30T11:00:00"/>
    <n v="1"/>
    <d v="2017-04-15T00:00:00"/>
    <d v="2017-04-01T00:00:00"/>
    <d v="2017-04-15T00:00:00"/>
    <s v="Saturday"/>
    <d v="1899-12-30T14:57:29"/>
    <d v="1899-12-30T15:00:00"/>
    <s v="Round Trip"/>
  </r>
  <r>
    <n v="1580562"/>
    <s v="Non-RFID Card Member"/>
    <m/>
    <m/>
    <n v="51234"/>
    <s v="UNITED STATES"/>
    <s v="Single Ride"/>
    <n v="5529"/>
    <x v="23"/>
    <n v="43.053040000000003"/>
    <n v="-87.897660000000002"/>
    <x v="12"/>
    <n v="43.036900000000003"/>
    <n v="-87.89667"/>
    <n v="24"/>
    <n v="0"/>
    <n v="3.6"/>
    <n v="3.4"/>
    <n v="144"/>
    <n v="-1"/>
    <d v="2017-04-15T00:00:00"/>
    <d v="2017-04-01T00:00:00"/>
    <d v="2017-04-15T00:00:00"/>
    <s v="Saturday"/>
    <d v="1899-12-30T10:39:52"/>
    <d v="1899-12-30T11:00:00"/>
    <n v="1"/>
    <d v="2017-04-15T00:00:00"/>
    <d v="2017-04-01T00:00:00"/>
    <d v="2017-04-15T00:00:00"/>
    <s v="Saturday"/>
    <d v="1899-12-30T11:03:48"/>
    <d v="1899-12-30T11:00:00"/>
    <s v="One Way"/>
  </r>
  <r>
    <n v="1580578"/>
    <s v="Non-RFID Card Member"/>
    <m/>
    <m/>
    <n v="53045"/>
    <s v="UNITED STATES"/>
    <s v="Single Ride"/>
    <n v="11079"/>
    <x v="37"/>
    <n v="43.036900000000003"/>
    <n v="-87.89667"/>
    <x v="12"/>
    <n v="43.036900000000003"/>
    <n v="-87.89667"/>
    <n v="51"/>
    <n v="3"/>
    <n v="7.7"/>
    <n v="7.3"/>
    <n v="306"/>
    <n v="-1"/>
    <d v="2017-04-15T00:00:00"/>
    <d v="2017-04-01T00:00:00"/>
    <d v="2017-04-15T00:00:00"/>
    <s v="Saturday"/>
    <d v="1899-12-30T10:40:04"/>
    <d v="1899-12-30T11:00:00"/>
    <n v="1"/>
    <d v="2017-04-15T00:00:00"/>
    <d v="2017-04-01T00:00:00"/>
    <d v="2017-04-15T00:00:00"/>
    <s v="Saturday"/>
    <d v="1899-12-30T11:31:39"/>
    <d v="1899-12-30T12:00:00"/>
    <s v="Round Trip"/>
  </r>
  <r>
    <n v="1580601"/>
    <s v="Non-RFID Card Member"/>
    <m/>
    <m/>
    <n v="53207"/>
    <s v="UNITED STATES"/>
    <s v="Single Ride"/>
    <n v="100"/>
    <x v="33"/>
    <n v="43.004728999999998"/>
    <n v="-87.905463999999995"/>
    <x v="43"/>
    <n v="43.031480000000002"/>
    <n v="-87.908169999999998"/>
    <n v="15"/>
    <n v="0"/>
    <n v="2.2999999999999998"/>
    <n v="2.1"/>
    <n v="90"/>
    <n v="-1"/>
    <d v="2017-04-15T00:00:00"/>
    <d v="2017-04-01T00:00:00"/>
    <d v="2017-04-15T00:00:00"/>
    <s v="Saturday"/>
    <d v="1899-12-30T10:44:17"/>
    <d v="1899-12-30T11:00:00"/>
    <n v="1"/>
    <d v="2017-04-15T00:00:00"/>
    <d v="2017-04-01T00:00:00"/>
    <d v="2017-04-15T00:00:00"/>
    <s v="Saturday"/>
    <d v="1899-12-30T10:59:47"/>
    <d v="1899-12-30T11:00:00"/>
    <s v="One Way"/>
  </r>
  <r>
    <n v="1580646"/>
    <s v="Non-RFID Card Member"/>
    <m/>
    <m/>
    <m/>
    <s v="UNITED STATES"/>
    <s v="Single Ride"/>
    <n v="983"/>
    <x v="41"/>
    <n v="43.031480000000002"/>
    <n v="-87.908169999999998"/>
    <x v="43"/>
    <n v="43.031480000000002"/>
    <n v="-87.908169999999998"/>
    <n v="114"/>
    <n v="9"/>
    <n v="17.100000000000001"/>
    <n v="16.2"/>
    <n v="684"/>
    <n v="-1"/>
    <d v="2017-04-15T00:00:00"/>
    <d v="2017-04-01T00:00:00"/>
    <d v="2017-04-15T00:00:00"/>
    <s v="Saturday"/>
    <d v="1899-12-30T10:54:56"/>
    <d v="1899-12-30T11:00:00"/>
    <n v="1"/>
    <d v="2017-04-15T00:00:00"/>
    <d v="2017-04-01T00:00:00"/>
    <d v="2017-04-15T00:00:00"/>
    <s v="Saturday"/>
    <d v="1899-12-30T12:48:29"/>
    <d v="1899-12-30T13:00:00"/>
    <s v="Round Trip"/>
  </r>
  <r>
    <n v="1580682"/>
    <s v="Non-RFID Card Member"/>
    <m/>
    <m/>
    <n v="53211"/>
    <s v="UNITED STATES"/>
    <s v="Single Ride"/>
    <n v="139"/>
    <x v="28"/>
    <n v="43.063749000000001"/>
    <n v="-87.887962999999999"/>
    <x v="27"/>
    <n v="43.063749000000001"/>
    <n v="-87.887962999999999"/>
    <n v="112"/>
    <n v="9"/>
    <n v="16.8"/>
    <n v="16"/>
    <n v="672"/>
    <n v="-1"/>
    <d v="2017-04-15T00:00:00"/>
    <d v="2017-04-01T00:00:00"/>
    <d v="2017-04-15T00:00:00"/>
    <s v="Saturday"/>
    <d v="1899-12-30T11:01:10"/>
    <d v="1899-12-30T11:00:00"/>
    <n v="1"/>
    <d v="2017-04-15T00:00:00"/>
    <d v="2017-04-01T00:00:00"/>
    <d v="2017-04-15T00:00:00"/>
    <s v="Saturday"/>
    <d v="1899-12-30T12:53:14"/>
    <d v="1899-12-30T13:00:00"/>
    <s v="Round Trip"/>
  </r>
  <r>
    <n v="1580592"/>
    <s v="Non-RFID Card Member"/>
    <m/>
    <m/>
    <n v="54321"/>
    <s v="UNITED STATES"/>
    <s v="Single Ride"/>
    <n v="11105"/>
    <x v="37"/>
    <n v="43.036900000000003"/>
    <n v="-87.89667"/>
    <x v="26"/>
    <n v="43.053040000000003"/>
    <n v="-87.897660000000002"/>
    <n v="231"/>
    <n v="24"/>
    <n v="18"/>
    <n v="17.100000000000001"/>
    <n v="720"/>
    <n v="-1"/>
    <d v="2017-04-15T00:00:00"/>
    <d v="2017-04-01T00:00:00"/>
    <d v="2017-04-15T00:00:00"/>
    <s v="Saturday"/>
    <d v="1899-12-30T11:06:26"/>
    <d v="1899-12-30T11:00:00"/>
    <n v="1"/>
    <d v="2017-04-15T00:00:00"/>
    <d v="2017-04-01T00:00:00"/>
    <d v="2017-04-15T00:00:00"/>
    <s v="Saturday"/>
    <d v="1899-12-30T14:57:51"/>
    <d v="1899-12-30T15:00:00"/>
    <s v="One Way"/>
  </r>
  <r>
    <n v="1580768"/>
    <s v="Non-RFID Card Member"/>
    <m/>
    <m/>
    <n v="60465"/>
    <s v="UNITED STATES"/>
    <s v="Single Ride"/>
    <n v="11046"/>
    <x v="12"/>
    <n v="43.052460000000004"/>
    <n v="-87.891000000000005"/>
    <x v="12"/>
    <n v="43.036900000000003"/>
    <n v="-87.89667"/>
    <n v="18"/>
    <n v="0"/>
    <n v="2.7"/>
    <n v="2.6"/>
    <n v="108"/>
    <n v="-1"/>
    <d v="2017-04-15T00:00:00"/>
    <d v="2017-04-01T00:00:00"/>
    <d v="2017-04-15T00:00:00"/>
    <s v="Saturday"/>
    <d v="1899-12-30T11:14:12"/>
    <d v="1899-12-30T11:00:00"/>
    <n v="1"/>
    <d v="2017-04-15T00:00:00"/>
    <d v="2017-04-01T00:00:00"/>
    <d v="2017-04-15T00:00:00"/>
    <s v="Saturday"/>
    <d v="1899-12-30T11:32:32"/>
    <d v="1899-12-30T12:00:00"/>
    <s v="One Way"/>
  </r>
  <r>
    <n v="1580806"/>
    <s v="Non-RFID Card Member"/>
    <m/>
    <m/>
    <n v="53188"/>
    <s v="UNITED STATES"/>
    <s v="Single Ride"/>
    <n v="5525"/>
    <x v="5"/>
    <n v="43.031320000000001"/>
    <n v="-87.904259999999994"/>
    <x v="41"/>
    <n v="43.031320000000001"/>
    <n v="-87.904259999999994"/>
    <n v="73"/>
    <n v="6"/>
    <n v="11"/>
    <n v="10.4"/>
    <n v="438"/>
    <n v="-1"/>
    <d v="2017-04-15T00:00:00"/>
    <d v="2017-04-01T00:00:00"/>
    <d v="2017-04-15T00:00:00"/>
    <s v="Saturday"/>
    <d v="1899-12-30T11:22:17"/>
    <d v="1899-12-30T11:00:00"/>
    <n v="1"/>
    <d v="2017-04-15T00:00:00"/>
    <d v="2017-04-01T00:00:00"/>
    <d v="2017-04-15T00:00:00"/>
    <s v="Saturday"/>
    <d v="1899-12-30T12:35:49"/>
    <d v="1899-12-30T13:00:00"/>
    <s v="Round Trip"/>
  </r>
  <r>
    <n v="1580882"/>
    <s v="Non-RFID Card Member"/>
    <m/>
    <m/>
    <n v="53202"/>
    <s v="UNITED STATES"/>
    <s v="Single Ride"/>
    <n v="267"/>
    <x v="0"/>
    <n v="43.042490000000001"/>
    <n v="-87.909959999999998"/>
    <x v="28"/>
    <n v="43.045712999999999"/>
    <n v="-87.899756999999994"/>
    <n v="48"/>
    <n v="3"/>
    <n v="7.2"/>
    <n v="6.8"/>
    <n v="288"/>
    <n v="-1"/>
    <d v="2017-04-15T00:00:00"/>
    <d v="2017-04-01T00:00:00"/>
    <d v="2017-04-15T00:00:00"/>
    <s v="Saturday"/>
    <d v="1899-12-30T11:37:27"/>
    <d v="1899-12-30T12:00:00"/>
    <n v="1"/>
    <d v="2017-04-15T00:00:00"/>
    <d v="2017-04-01T00:00:00"/>
    <d v="2017-04-15T00:00:00"/>
    <s v="Saturday"/>
    <d v="1899-12-30T12:25:21"/>
    <d v="1899-12-30T12:00:00"/>
    <s v="One Way"/>
  </r>
  <r>
    <n v="1580953"/>
    <s v="Non-RFID Card Member"/>
    <m/>
    <m/>
    <n v="53202"/>
    <s v="UNITED STATES"/>
    <s v="Single Ride"/>
    <n v="11074"/>
    <x v="4"/>
    <n v="43.04824"/>
    <n v="-87.904970000000006"/>
    <x v="5"/>
    <n v="43.04824"/>
    <n v="-87.904970000000006"/>
    <n v="1"/>
    <n v="0"/>
    <n v="0.2"/>
    <n v="0.1"/>
    <n v="6"/>
    <n v="-1"/>
    <d v="2017-04-15T00:00:00"/>
    <d v="2017-04-01T00:00:00"/>
    <d v="2017-04-15T00:00:00"/>
    <s v="Saturday"/>
    <d v="1899-12-30T11:51:54"/>
    <d v="1899-12-30T12:00:00"/>
    <n v="1"/>
    <d v="2017-04-15T00:00:00"/>
    <d v="2017-04-01T00:00:00"/>
    <d v="2017-04-15T00:00:00"/>
    <s v="Saturday"/>
    <d v="1899-12-30T11:52:20"/>
    <d v="1899-12-30T12:00:00"/>
    <s v="Round Trip"/>
  </r>
  <r>
    <n v="1580976"/>
    <s v="Non-RFID Card Member"/>
    <m/>
    <m/>
    <n v="53202"/>
    <s v="UNITED STATES"/>
    <s v="Single Ride"/>
    <n v="976"/>
    <x v="2"/>
    <n v="43.03886"/>
    <n v="-87.902720000000002"/>
    <x v="10"/>
    <n v="43.058619999999998"/>
    <n v="-87.885319999999993"/>
    <n v="29"/>
    <n v="0"/>
    <n v="4.4000000000000004"/>
    <n v="4.0999999999999996"/>
    <n v="174"/>
    <n v="-1"/>
    <d v="2017-04-15T00:00:00"/>
    <d v="2017-04-01T00:00:00"/>
    <d v="2017-04-15T00:00:00"/>
    <s v="Saturday"/>
    <d v="1899-12-30T11:55:41"/>
    <d v="1899-12-30T12:00:00"/>
    <n v="1"/>
    <d v="2017-04-15T00:00:00"/>
    <d v="2017-04-01T00:00:00"/>
    <d v="2017-04-15T00:00:00"/>
    <s v="Saturday"/>
    <d v="1899-12-30T12:24:57"/>
    <d v="1899-12-30T12:00:00"/>
    <s v="One Way"/>
  </r>
  <r>
    <n v="1510789"/>
    <s v="Non-RFID Card Member"/>
    <m/>
    <m/>
    <n v="53221"/>
    <s v="UNITED STATES"/>
    <s v="Single Ride"/>
    <n v="315"/>
    <x v="37"/>
    <n v="43.036900000000003"/>
    <n v="-87.89667"/>
    <x v="12"/>
    <n v="43.036900000000003"/>
    <n v="-87.89667"/>
    <n v="81"/>
    <n v="6"/>
    <n v="12.2"/>
    <n v="11.5"/>
    <n v="486"/>
    <n v="-1"/>
    <d v="2017-04-15T00:00:00"/>
    <d v="2017-04-01T00:00:00"/>
    <d v="2017-04-15T00:00:00"/>
    <s v="Saturday"/>
    <d v="1899-12-30T11:58:27"/>
    <d v="1899-12-30T12:00:00"/>
    <n v="1"/>
    <d v="2017-04-15T00:00:00"/>
    <d v="2017-04-01T00:00:00"/>
    <d v="2017-04-15T00:00:00"/>
    <s v="Saturday"/>
    <d v="1899-12-30T13:19:55"/>
    <d v="1899-12-30T13:00:00"/>
    <s v="Round Trip"/>
  </r>
  <r>
    <n v="1581030"/>
    <s v="Non-RFID Card Member"/>
    <m/>
    <m/>
    <n v="53202"/>
    <s v="UNITED STATES"/>
    <s v="Single Ride"/>
    <n v="145"/>
    <x v="12"/>
    <n v="43.052460000000004"/>
    <n v="-87.891000000000005"/>
    <x v="11"/>
    <n v="43.052460000000004"/>
    <n v="-87.891000000000005"/>
    <n v="111"/>
    <n v="12"/>
    <n v="16.7"/>
    <n v="15.8"/>
    <n v="666"/>
    <n v="-1"/>
    <d v="2017-04-15T00:00:00"/>
    <d v="2017-04-01T00:00:00"/>
    <d v="2017-04-15T00:00:00"/>
    <s v="Saturday"/>
    <d v="1899-12-30T12:06:45"/>
    <d v="1899-12-30T12:00:00"/>
    <n v="1"/>
    <d v="2017-04-15T00:00:00"/>
    <d v="2017-04-01T00:00:00"/>
    <d v="2017-04-15T00:00:00"/>
    <s v="Saturday"/>
    <d v="1899-12-30T13:57:16"/>
    <d v="1899-12-30T14:00:00"/>
    <s v="Round Trip"/>
  </r>
  <r>
    <n v="1581036"/>
    <s v="Non-RFID Card Member"/>
    <m/>
    <m/>
    <n v="53110"/>
    <s v="UNITED STATES"/>
    <s v="Single Ride"/>
    <n v="5508"/>
    <x v="4"/>
    <n v="43.04824"/>
    <n v="-87.904970000000006"/>
    <x v="22"/>
    <n v="43.058010000000003"/>
    <n v="-87.877300000000005"/>
    <n v="29"/>
    <n v="0"/>
    <n v="4.4000000000000004"/>
    <n v="4.0999999999999996"/>
    <n v="174"/>
    <n v="-1"/>
    <d v="2017-04-15T00:00:00"/>
    <d v="2017-04-01T00:00:00"/>
    <d v="2017-04-15T00:00:00"/>
    <s v="Saturday"/>
    <d v="1899-12-30T12:08:16"/>
    <d v="1899-12-30T12:00:00"/>
    <n v="1"/>
    <d v="2017-04-15T00:00:00"/>
    <d v="2017-04-01T00:00:00"/>
    <d v="2017-04-15T00:00:00"/>
    <s v="Saturday"/>
    <d v="1899-12-30T12:37:51"/>
    <d v="1899-12-30T13:00:00"/>
    <s v="One Way"/>
  </r>
  <r>
    <n v="1581047"/>
    <s v="Non-RFID Card Member"/>
    <m/>
    <m/>
    <n v="53132"/>
    <s v="UNITED STATES"/>
    <s v="Single Ride"/>
    <n v="11168"/>
    <x v="37"/>
    <n v="43.036900000000003"/>
    <n v="-87.89667"/>
    <x v="12"/>
    <n v="43.036900000000003"/>
    <n v="-87.89667"/>
    <n v="95"/>
    <n v="9"/>
    <n v="14.3"/>
    <n v="13.5"/>
    <n v="570"/>
    <n v="-1"/>
    <d v="2017-04-15T00:00:00"/>
    <d v="2017-04-01T00:00:00"/>
    <d v="2017-04-15T00:00:00"/>
    <s v="Saturday"/>
    <d v="1899-12-30T12:12:26"/>
    <d v="1899-12-30T12:00:00"/>
    <n v="1"/>
    <d v="2017-04-15T00:00:00"/>
    <d v="2017-04-01T00:00:00"/>
    <d v="2017-04-15T00:00:00"/>
    <s v="Saturday"/>
    <d v="1899-12-30T13:47:38"/>
    <d v="1899-12-30T14:00:00"/>
    <s v="Round Trip"/>
  </r>
  <r>
    <n v="1581167"/>
    <s v="Non-RFID Card Member"/>
    <m/>
    <m/>
    <n v="60084"/>
    <s v="UNITED STATES"/>
    <s v="Single Ride"/>
    <n v="291"/>
    <x v="3"/>
    <n v="43.03519"/>
    <n v="-87.907390000000007"/>
    <x v="1"/>
    <n v="43.03886"/>
    <n v="-87.902720000000002"/>
    <n v="60"/>
    <n v="3"/>
    <n v="9"/>
    <n v="8.6"/>
    <n v="360"/>
    <n v="-1"/>
    <d v="2017-04-15T00:00:00"/>
    <d v="2017-04-01T00:00:00"/>
    <d v="2017-04-15T00:00:00"/>
    <s v="Saturday"/>
    <d v="1899-12-30T12:33:20"/>
    <d v="1899-12-30T13:00:00"/>
    <n v="1"/>
    <d v="2017-04-15T00:00:00"/>
    <d v="2017-04-01T00:00:00"/>
    <d v="2017-04-15T00:00:00"/>
    <s v="Saturday"/>
    <d v="1899-12-30T13:33:56"/>
    <d v="1899-12-30T14:00:00"/>
    <s v="One Way"/>
  </r>
  <r>
    <n v="1580523"/>
    <s v="Non-RFID Card Member"/>
    <m/>
    <m/>
    <n v="60030"/>
    <s v="UNITED STATES"/>
    <s v="Single Ride"/>
    <n v="362"/>
    <x v="38"/>
    <n v="43.058619999999998"/>
    <n v="-87.885319999999993"/>
    <x v="13"/>
    <n v="43.078530000000001"/>
    <n v="-87.882620000000003"/>
    <n v="159"/>
    <n v="18"/>
    <n v="18"/>
    <n v="17.100000000000001"/>
    <n v="720"/>
    <n v="-1"/>
    <d v="2017-04-15T00:00:00"/>
    <d v="2017-04-01T00:00:00"/>
    <d v="2017-04-15T00:00:00"/>
    <s v="Saturday"/>
    <d v="1899-12-30T12:50:37"/>
    <d v="1899-12-30T13:00:00"/>
    <n v="1"/>
    <d v="2017-04-15T00:00:00"/>
    <d v="2017-04-01T00:00:00"/>
    <d v="2017-04-15T00:00:00"/>
    <s v="Saturday"/>
    <d v="1899-12-30T15:29:10"/>
    <d v="1899-12-30T15:00:00"/>
    <s v="One Way"/>
  </r>
  <r>
    <n v="1581274"/>
    <s v="Non-RFID Card Member"/>
    <m/>
    <m/>
    <n v="53218"/>
    <s v="UNITED STATES"/>
    <s v="Single Ride"/>
    <n v="11113"/>
    <x v="55"/>
    <n v="43.052630000000001"/>
    <n v="-88.016319999999993"/>
    <x v="32"/>
    <n v="43.048609999999996"/>
    <n v="-88.008480000000006"/>
    <n v="37"/>
    <n v="3"/>
    <n v="5.6"/>
    <n v="5.3"/>
    <n v="222"/>
    <n v="-1"/>
    <d v="2017-04-15T00:00:00"/>
    <d v="2017-04-01T00:00:00"/>
    <d v="2017-04-15T00:00:00"/>
    <s v="Saturday"/>
    <d v="1899-12-30T12:52:20"/>
    <d v="1899-12-30T13:00:00"/>
    <n v="1"/>
    <d v="2017-04-15T00:00:00"/>
    <d v="2017-04-01T00:00:00"/>
    <d v="2017-04-15T00:00:00"/>
    <s v="Saturday"/>
    <d v="1899-12-30T13:29:16"/>
    <d v="1899-12-30T13:00:00"/>
    <s v="One Way"/>
  </r>
  <r>
    <n v="1581326"/>
    <s v="Non-RFID Card Member"/>
    <m/>
    <m/>
    <n v="60126"/>
    <s v="UNITED STATES"/>
    <s v="Single Ride"/>
    <n v="5429"/>
    <x v="24"/>
    <n v="43.040154000000001"/>
    <n v="-87.932113000000001"/>
    <x v="22"/>
    <n v="43.058010000000003"/>
    <n v="-87.877300000000005"/>
    <n v="52"/>
    <n v="3"/>
    <n v="7.8"/>
    <n v="7.4"/>
    <n v="312"/>
    <n v="-1"/>
    <d v="2017-04-15T00:00:00"/>
    <d v="2017-04-01T00:00:00"/>
    <d v="2017-04-15T00:00:00"/>
    <s v="Saturday"/>
    <d v="1899-12-30T13:02:05"/>
    <d v="1899-12-30T13:00:00"/>
    <n v="1"/>
    <d v="2017-04-15T00:00:00"/>
    <d v="2017-04-01T00:00:00"/>
    <d v="2017-04-15T00:00:00"/>
    <s v="Saturday"/>
    <d v="1899-12-30T13:54:44"/>
    <d v="1899-12-30T14:00:00"/>
    <s v="One Way"/>
  </r>
  <r>
    <n v="1335443"/>
    <s v="Non-RFID Card Member"/>
    <m/>
    <m/>
    <n v="53202"/>
    <s v="UNITED STATES"/>
    <s v="Single Ride"/>
    <n v="5558"/>
    <x v="12"/>
    <n v="43.052460000000004"/>
    <n v="-87.891000000000005"/>
    <x v="10"/>
    <n v="43.058619999999998"/>
    <n v="-87.885319999999993"/>
    <n v="5"/>
    <n v="0"/>
    <n v="0.8"/>
    <n v="0.7"/>
    <n v="30"/>
    <n v="-1"/>
    <d v="2017-04-15T00:00:00"/>
    <d v="2017-04-01T00:00:00"/>
    <d v="2017-04-15T00:00:00"/>
    <s v="Saturday"/>
    <d v="1899-12-30T13:07:01"/>
    <d v="1899-12-30T13:00:00"/>
    <n v="1"/>
    <d v="2017-04-15T00:00:00"/>
    <d v="2017-04-01T00:00:00"/>
    <d v="2017-04-15T00:00:00"/>
    <s v="Saturday"/>
    <d v="1899-12-30T13:12:09"/>
    <d v="1899-12-30T13:00:00"/>
    <s v="One Way"/>
  </r>
  <r>
    <n v="1581452"/>
    <s v="Non-RFID Card Member"/>
    <m/>
    <m/>
    <n v="53211"/>
    <s v="UNITED STATES"/>
    <s v="Single Ride"/>
    <n v="3"/>
    <x v="36"/>
    <n v="43.069021999999997"/>
    <n v="-87.887940999999998"/>
    <x v="11"/>
    <n v="43.052460000000004"/>
    <n v="-87.891000000000005"/>
    <n v="73"/>
    <n v="9"/>
    <n v="11"/>
    <n v="10.4"/>
    <n v="438"/>
    <n v="-1"/>
    <d v="2017-04-15T00:00:00"/>
    <d v="2017-04-01T00:00:00"/>
    <d v="2017-04-15T00:00:00"/>
    <s v="Saturday"/>
    <d v="1899-12-30T13:22:23"/>
    <d v="1899-12-30T13:00:00"/>
    <n v="1"/>
    <d v="2017-04-15T00:00:00"/>
    <d v="2017-04-01T00:00:00"/>
    <d v="2017-04-15T00:00:00"/>
    <s v="Saturday"/>
    <d v="1899-12-30T14:35:27"/>
    <d v="1899-12-30T15:00:00"/>
    <s v="One Way"/>
  </r>
  <r>
    <n v="1581504"/>
    <s v="Non-RFID Card Member"/>
    <m/>
    <m/>
    <n v="53151"/>
    <s v="UNITED STATES"/>
    <s v="Single Ride"/>
    <n v="5443"/>
    <x v="5"/>
    <n v="43.031320000000001"/>
    <n v="-87.904259999999994"/>
    <x v="41"/>
    <n v="43.031320000000001"/>
    <n v="-87.904259999999994"/>
    <n v="85"/>
    <n v="9"/>
    <n v="12.8"/>
    <n v="12.1"/>
    <n v="510"/>
    <n v="-1"/>
    <d v="2017-04-15T00:00:00"/>
    <d v="2017-04-01T00:00:00"/>
    <d v="2017-04-15T00:00:00"/>
    <s v="Saturday"/>
    <d v="1899-12-30T13:31:23"/>
    <d v="1899-12-30T14:00:00"/>
    <n v="1"/>
    <d v="2017-04-15T00:00:00"/>
    <d v="2017-04-01T00:00:00"/>
    <d v="2017-04-15T00:00:00"/>
    <s v="Saturday"/>
    <d v="1899-12-30T14:56:25"/>
    <d v="1899-12-30T15:00:00"/>
    <s v="Round Trip"/>
  </r>
  <r>
    <n v="1581452"/>
    <s v="Non-RFID Card Member"/>
    <m/>
    <m/>
    <n v="53211"/>
    <s v="UNITED STATES"/>
    <s v="Single Ride"/>
    <n v="11162"/>
    <x v="22"/>
    <n v="43.066893999999998"/>
    <n v="-87.877936000000005"/>
    <x v="11"/>
    <n v="43.052460000000004"/>
    <n v="-87.891000000000005"/>
    <n v="54"/>
    <n v="6"/>
    <n v="8.1"/>
    <n v="7.7"/>
    <n v="324"/>
    <n v="-1"/>
    <d v="2017-04-15T00:00:00"/>
    <d v="2017-04-01T00:00:00"/>
    <d v="2017-04-15T00:00:00"/>
    <s v="Saturday"/>
    <d v="1899-12-30T13:40:42"/>
    <d v="1899-12-30T14:00:00"/>
    <n v="1"/>
    <d v="2017-04-15T00:00:00"/>
    <d v="2017-04-01T00:00:00"/>
    <d v="2017-04-15T00:00:00"/>
    <s v="Saturday"/>
    <d v="1899-12-30T14:34:58"/>
    <d v="1899-12-30T15:00:00"/>
    <s v="One Way"/>
  </r>
  <r>
    <n v="1581570"/>
    <s v="Non-RFID Card Member"/>
    <m/>
    <m/>
    <n v="53217"/>
    <s v="UNITED STATES"/>
    <s v="Single Ride"/>
    <n v="11130"/>
    <x v="32"/>
    <n v="43.078530000000001"/>
    <n v="-87.882620000000003"/>
    <x v="22"/>
    <n v="43.058010000000003"/>
    <n v="-87.877300000000005"/>
    <n v="37"/>
    <n v="6"/>
    <n v="5.6"/>
    <n v="5.3"/>
    <n v="222"/>
    <n v="-1"/>
    <d v="2017-04-15T00:00:00"/>
    <d v="2017-04-01T00:00:00"/>
    <d v="2017-04-15T00:00:00"/>
    <s v="Saturday"/>
    <d v="1899-12-30T13:43:55"/>
    <d v="1899-12-30T14:00:00"/>
    <n v="1"/>
    <d v="2017-04-15T00:00:00"/>
    <d v="2017-04-01T00:00:00"/>
    <d v="2017-04-15T00:00:00"/>
    <s v="Saturday"/>
    <d v="1899-12-30T14:20:47"/>
    <d v="1899-12-30T14:00:00"/>
    <s v="One Way"/>
  </r>
  <r>
    <n v="1581590"/>
    <s v="Non-RFID Card Member"/>
    <m/>
    <m/>
    <m/>
    <s v="UNITED STATES"/>
    <s v="Single Ride"/>
    <n v="11114"/>
    <x v="30"/>
    <n v="43.045712999999999"/>
    <n v="-87.899756999999994"/>
    <x v="38"/>
    <n v="43.069021999999997"/>
    <n v="-87.887940999999998"/>
    <n v="25"/>
    <n v="3"/>
    <n v="3.8"/>
    <n v="3.6"/>
    <n v="150"/>
    <n v="-1"/>
    <d v="2017-04-15T00:00:00"/>
    <d v="2017-04-01T00:00:00"/>
    <d v="2017-04-15T00:00:00"/>
    <s v="Saturday"/>
    <d v="1899-12-30T13:46:27"/>
    <d v="1899-12-30T14:00:00"/>
    <n v="1"/>
    <d v="2017-04-15T00:00:00"/>
    <d v="2017-04-01T00:00:00"/>
    <d v="2017-04-15T00:00:00"/>
    <s v="Saturday"/>
    <d v="1899-12-30T14:11:39"/>
    <d v="1899-12-30T14:00:00"/>
    <s v="One Way"/>
  </r>
  <r>
    <n v="1581591"/>
    <s v="Non-RFID Card Member"/>
    <m/>
    <m/>
    <n v="70131"/>
    <s v="UNITED STATES"/>
    <s v="Single Ride"/>
    <n v="5567"/>
    <x v="32"/>
    <n v="43.078530000000001"/>
    <n v="-87.882620000000003"/>
    <x v="22"/>
    <n v="43.058010000000003"/>
    <n v="-87.877300000000005"/>
    <n v="34"/>
    <n v="3"/>
    <n v="5.0999999999999996"/>
    <n v="4.8"/>
    <n v="204"/>
    <n v="-1"/>
    <d v="2017-04-15T00:00:00"/>
    <d v="2017-04-01T00:00:00"/>
    <d v="2017-04-15T00:00:00"/>
    <s v="Saturday"/>
    <d v="1899-12-30T13:46:32"/>
    <d v="1899-12-30T14:00:00"/>
    <n v="1"/>
    <d v="2017-04-15T00:00:00"/>
    <d v="2017-04-01T00:00:00"/>
    <d v="2017-04-15T00:00:00"/>
    <s v="Saturday"/>
    <d v="1899-12-30T14:20:48"/>
    <d v="1899-12-30T14:00:00"/>
    <s v="One Way"/>
  </r>
  <r>
    <n v="1581637"/>
    <s v="Non-RFID Card Member"/>
    <m/>
    <m/>
    <n v="53202"/>
    <s v="UNITED STATES"/>
    <s v="Single Ride"/>
    <n v="2968"/>
    <x v="30"/>
    <n v="43.045712999999999"/>
    <n v="-87.899756999999994"/>
    <x v="10"/>
    <n v="43.058619999999998"/>
    <n v="-87.885319999999993"/>
    <n v="24"/>
    <n v="3"/>
    <n v="3.6"/>
    <n v="3.4"/>
    <n v="144"/>
    <n v="-1"/>
    <d v="2017-04-15T00:00:00"/>
    <d v="2017-04-01T00:00:00"/>
    <d v="2017-04-15T00:00:00"/>
    <s v="Saturday"/>
    <d v="1899-12-30T13:55:05"/>
    <d v="1899-12-30T14:00:00"/>
    <n v="1"/>
    <d v="2017-04-15T00:00:00"/>
    <d v="2017-04-01T00:00:00"/>
    <d v="2017-04-15T00:00:00"/>
    <s v="Saturday"/>
    <d v="1899-12-30T14:19:54"/>
    <d v="1899-12-30T14:00:00"/>
    <s v="One Way"/>
  </r>
  <r>
    <n v="1581663"/>
    <s v="Non-RFID Card Member"/>
    <m/>
    <m/>
    <n v="53211"/>
    <s v="UNITED STATES"/>
    <s v="Single Ride"/>
    <n v="223"/>
    <x v="35"/>
    <n v="43.060250000000003"/>
    <n v="-87.892169999999993"/>
    <x v="47"/>
    <n v="43.060250000000003"/>
    <n v="-87.892169999999993"/>
    <n v="88"/>
    <n v="9"/>
    <n v="13.2"/>
    <n v="12.5"/>
    <n v="528"/>
    <n v="-1"/>
    <d v="2017-04-15T00:00:00"/>
    <d v="2017-04-01T00:00:00"/>
    <d v="2017-04-15T00:00:00"/>
    <s v="Saturday"/>
    <d v="1899-12-30T13:59:37"/>
    <d v="1899-12-30T14:00:00"/>
    <n v="1"/>
    <d v="2017-04-15T00:00:00"/>
    <d v="2017-04-01T00:00:00"/>
    <d v="2017-04-15T00:00:00"/>
    <s v="Saturday"/>
    <d v="1899-12-30T15:27:31"/>
    <d v="1899-12-30T15:00:00"/>
    <s v="Round Trip"/>
  </r>
  <r>
    <n v="1581799"/>
    <s v="Non-RFID Card Member"/>
    <m/>
    <m/>
    <n v="53202"/>
    <s v="UNITED STATES"/>
    <s v="Single Ride"/>
    <n v="280"/>
    <x v="12"/>
    <n v="43.052460000000004"/>
    <n v="-87.891000000000005"/>
    <x v="12"/>
    <n v="43.036900000000003"/>
    <n v="-87.89667"/>
    <n v="28"/>
    <n v="3"/>
    <n v="4.2"/>
    <n v="4"/>
    <n v="168"/>
    <n v="-1"/>
    <d v="2017-04-15T00:00:00"/>
    <d v="2017-04-01T00:00:00"/>
    <d v="2017-04-15T00:00:00"/>
    <s v="Saturday"/>
    <d v="1899-12-30T14:22:27"/>
    <d v="1899-12-30T14:00:00"/>
    <n v="1"/>
    <d v="2017-04-15T00:00:00"/>
    <d v="2017-04-01T00:00:00"/>
    <d v="2017-04-15T00:00:00"/>
    <s v="Saturday"/>
    <d v="1899-12-30T14:50:16"/>
    <d v="1899-12-30T15:00:00"/>
    <s v="One Way"/>
  </r>
  <r>
    <n v="1581823"/>
    <s v="Non-RFID Card Member"/>
    <m/>
    <m/>
    <n v="7031"/>
    <s v="UNITED STATES"/>
    <s v="Single Ride"/>
    <n v="11062"/>
    <x v="41"/>
    <n v="43.031480000000002"/>
    <n v="-87.908169999999998"/>
    <x v="12"/>
    <n v="43.036900000000003"/>
    <n v="-87.89667"/>
    <n v="25"/>
    <n v="3"/>
    <n v="3.8"/>
    <n v="3.6"/>
    <n v="150"/>
    <n v="-1"/>
    <d v="2017-04-15T00:00:00"/>
    <d v="2017-04-01T00:00:00"/>
    <d v="2017-04-15T00:00:00"/>
    <s v="Saturday"/>
    <d v="1899-12-30T14:29:23"/>
    <d v="1899-12-30T14:00:00"/>
    <n v="1"/>
    <d v="2017-04-15T00:00:00"/>
    <d v="2017-04-01T00:00:00"/>
    <d v="2017-04-15T00:00:00"/>
    <s v="Saturday"/>
    <d v="1899-12-30T14:54:20"/>
    <d v="1899-12-30T15:00:00"/>
    <s v="One Way"/>
  </r>
  <r>
    <n v="1581866"/>
    <s v="Non-RFID Card Member"/>
    <m/>
    <m/>
    <n v="53219"/>
    <s v="UNITED STATES"/>
    <s v="Single Ride"/>
    <n v="250"/>
    <x v="33"/>
    <n v="43.004728999999998"/>
    <n v="-87.905463999999995"/>
    <x v="30"/>
    <n v="43.004728999999998"/>
    <n v="-87.905463999999995"/>
    <n v="31"/>
    <n v="3"/>
    <n v="4.7"/>
    <n v="4.4000000000000004"/>
    <n v="186"/>
    <n v="-1"/>
    <d v="2017-04-15T00:00:00"/>
    <d v="2017-04-01T00:00:00"/>
    <d v="2017-04-15T00:00:00"/>
    <s v="Saturday"/>
    <d v="1899-12-30T14:37:14"/>
    <d v="1899-12-30T15:00:00"/>
    <n v="1"/>
    <d v="2017-04-15T00:00:00"/>
    <d v="2017-04-01T00:00:00"/>
    <d v="2017-04-15T00:00:00"/>
    <s v="Saturday"/>
    <d v="1899-12-30T15:08:37"/>
    <d v="1899-12-30T15:00:00"/>
    <s v="Round Trip"/>
  </r>
  <r>
    <n v="1581877"/>
    <s v="Non-RFID Card Member"/>
    <m/>
    <m/>
    <n v="53050"/>
    <s v="UNITED STATES"/>
    <s v="Single Ride"/>
    <n v="136"/>
    <x v="50"/>
    <n v="43.026229999999998"/>
    <n v="-87.912809999999993"/>
    <x v="12"/>
    <n v="43.036900000000003"/>
    <n v="-87.89667"/>
    <n v="46"/>
    <n v="6"/>
    <n v="6.9"/>
    <n v="6.6"/>
    <n v="276"/>
    <n v="-1"/>
    <d v="2017-04-15T00:00:00"/>
    <d v="2017-04-01T00:00:00"/>
    <d v="2017-04-15T00:00:00"/>
    <s v="Saturday"/>
    <d v="1899-12-30T14:37:51"/>
    <d v="1899-12-30T15:00:00"/>
    <n v="1"/>
    <d v="2017-04-15T00:00:00"/>
    <d v="2017-04-01T00:00:00"/>
    <d v="2017-04-15T00:00:00"/>
    <s v="Saturday"/>
    <d v="1899-12-30T15:23:42"/>
    <d v="1899-12-30T15:00:00"/>
    <s v="One Way"/>
  </r>
  <r>
    <n v="1581036"/>
    <s v="Non-RFID Card Member"/>
    <m/>
    <m/>
    <n v="53110"/>
    <s v="UNITED STATES"/>
    <s v="Single Ride"/>
    <n v="46"/>
    <x v="34"/>
    <n v="43.02948"/>
    <n v="-87.912819999999996"/>
    <x v="5"/>
    <n v="43.04824"/>
    <n v="-87.904970000000006"/>
    <n v="26"/>
    <n v="3"/>
    <n v="3.9"/>
    <n v="3.7"/>
    <n v="156"/>
    <n v="-1"/>
    <d v="2017-04-15T00:00:00"/>
    <d v="2017-04-01T00:00:00"/>
    <d v="2017-04-15T00:00:00"/>
    <s v="Saturday"/>
    <d v="1899-12-30T14:41:58"/>
    <d v="1899-12-30T15:00:00"/>
    <n v="1"/>
    <d v="2017-04-15T00:00:00"/>
    <d v="2017-04-01T00:00:00"/>
    <d v="2017-04-15T00:00:00"/>
    <s v="Saturday"/>
    <d v="1899-12-30T15:07:40"/>
    <d v="1899-12-30T15:00:00"/>
    <s v="One Way"/>
  </r>
  <r>
    <n v="1581941"/>
    <s v="Non-RFID Card Member"/>
    <m/>
    <m/>
    <n v="53713"/>
    <s v="UNITED STATES"/>
    <s v="Single Ride"/>
    <n v="5574"/>
    <x v="37"/>
    <n v="43.036900000000003"/>
    <n v="-87.89667"/>
    <x v="6"/>
    <n v="43.03519"/>
    <n v="-87.907390000000007"/>
    <n v="9"/>
    <n v="3"/>
    <n v="1.4"/>
    <n v="1.3"/>
    <n v="54"/>
    <n v="-1"/>
    <d v="2017-04-15T00:00:00"/>
    <d v="2017-04-01T00:00:00"/>
    <d v="2017-04-15T00:00:00"/>
    <s v="Saturday"/>
    <d v="1899-12-30T14:51:07"/>
    <d v="1899-12-30T15:00:00"/>
    <n v="1"/>
    <d v="2017-04-15T00:00:00"/>
    <d v="2017-04-01T00:00:00"/>
    <d v="2017-04-15T00:00:00"/>
    <s v="Saturday"/>
    <d v="1899-12-30T15:00:28"/>
    <d v="1899-12-30T15:00:00"/>
    <s v="One Way"/>
  </r>
  <r>
    <n v="1243176"/>
    <s v="Non-RFID Card Member"/>
    <m/>
    <m/>
    <n v="54956"/>
    <s v="UNITED STATES"/>
    <s v="Single Ride"/>
    <n v="24"/>
    <x v="50"/>
    <n v="43.026229999999998"/>
    <n v="-87.912809999999993"/>
    <x v="6"/>
    <n v="43.03519"/>
    <n v="-87.907390000000007"/>
    <n v="45"/>
    <n v="6"/>
    <n v="6.8"/>
    <n v="6.4"/>
    <n v="270"/>
    <n v="-1"/>
    <d v="2017-04-15T00:00:00"/>
    <d v="2017-04-01T00:00:00"/>
    <d v="2017-04-15T00:00:00"/>
    <s v="Saturday"/>
    <d v="1899-12-30T14:57:23"/>
    <d v="1899-12-30T15:00:00"/>
    <n v="1"/>
    <d v="2017-04-15T00:00:00"/>
    <d v="2017-04-01T00:00:00"/>
    <d v="2017-04-15T00:00:00"/>
    <s v="Saturday"/>
    <d v="1899-12-30T15:42:17"/>
    <d v="1899-12-30T16:00:00"/>
    <s v="One Way"/>
  </r>
  <r>
    <n v="1582019"/>
    <s v="Non-RFID Card Member"/>
    <m/>
    <m/>
    <n v="53226"/>
    <s v="UNITED STATES"/>
    <s v="Single Ride"/>
    <n v="11048"/>
    <x v="42"/>
    <n v="43.060079999999999"/>
    <n v="-88.027349999999998"/>
    <x v="54"/>
    <n v="43.060079999999999"/>
    <n v="-88.027349999999998"/>
    <n v="198"/>
    <n v="21"/>
    <n v="18"/>
    <n v="17.100000000000001"/>
    <n v="720"/>
    <n v="-1"/>
    <d v="2017-04-15T00:00:00"/>
    <d v="2017-04-01T00:00:00"/>
    <d v="2017-04-15T00:00:00"/>
    <s v="Saturday"/>
    <d v="1899-12-30T15:04:34"/>
    <d v="1899-12-30T15:00:00"/>
    <n v="1"/>
    <d v="2017-04-15T00:00:00"/>
    <d v="2017-04-01T00:00:00"/>
    <d v="2017-04-15T00:00:00"/>
    <s v="Saturday"/>
    <d v="1899-12-30T18:22:45"/>
    <d v="1899-12-30T18:00:00"/>
    <s v="Round Trip"/>
  </r>
  <r>
    <n v="1582101"/>
    <s v="Non-RFID Card Member"/>
    <m/>
    <m/>
    <n v="53208"/>
    <s v="UNITED STATES"/>
    <s v="Single Ride"/>
    <n v="5577"/>
    <x v="37"/>
    <n v="43.036900000000003"/>
    <n v="-87.89667"/>
    <x v="22"/>
    <n v="43.058010000000003"/>
    <n v="-87.877300000000005"/>
    <n v="30"/>
    <n v="3"/>
    <n v="4.5"/>
    <n v="4.3"/>
    <n v="180"/>
    <n v="-1"/>
    <d v="2017-04-15T00:00:00"/>
    <d v="2017-04-01T00:00:00"/>
    <d v="2017-04-15T00:00:00"/>
    <s v="Saturday"/>
    <d v="1899-12-30T15:20:06"/>
    <d v="1899-12-30T15:00:00"/>
    <n v="1"/>
    <d v="2017-04-15T00:00:00"/>
    <d v="2017-04-01T00:00:00"/>
    <d v="2017-04-15T00:00:00"/>
    <s v="Saturday"/>
    <d v="1899-12-30T15:50:46"/>
    <d v="1899-12-30T16:00:00"/>
    <s v="One Way"/>
  </r>
  <r>
    <n v="1582124"/>
    <s v="Non-RFID Card Member"/>
    <m/>
    <m/>
    <m/>
    <s v="UNITED STATES"/>
    <s v="Single Ride"/>
    <n v="5432"/>
    <x v="21"/>
    <n v="43.040349999999997"/>
    <n v="-87.920760000000001"/>
    <x v="6"/>
    <n v="43.03519"/>
    <n v="-87.907390000000007"/>
    <n v="29"/>
    <n v="3"/>
    <n v="4.4000000000000004"/>
    <n v="4.0999999999999996"/>
    <n v="174"/>
    <n v="-1"/>
    <d v="2017-04-15T00:00:00"/>
    <d v="2017-04-01T00:00:00"/>
    <d v="2017-04-15T00:00:00"/>
    <s v="Saturday"/>
    <d v="1899-12-30T15:23:07"/>
    <d v="1899-12-30T15:00:00"/>
    <n v="1"/>
    <d v="2017-04-15T00:00:00"/>
    <d v="2017-04-01T00:00:00"/>
    <d v="2017-04-15T00:00:00"/>
    <s v="Saturday"/>
    <d v="1899-12-30T15:52:41"/>
    <d v="1899-12-30T16:00:00"/>
    <s v="One Way"/>
  </r>
  <r>
    <n v="1527900"/>
    <s v="Non-RFID Card Member"/>
    <m/>
    <m/>
    <n v="97005"/>
    <s v="UNITED STATES"/>
    <s v="Single Ride"/>
    <n v="5509"/>
    <x v="24"/>
    <n v="43.040154000000001"/>
    <n v="-87.932113000000001"/>
    <x v="22"/>
    <n v="43.058010000000003"/>
    <n v="-87.877300000000005"/>
    <n v="48"/>
    <n v="6"/>
    <n v="7.2"/>
    <n v="6.8"/>
    <n v="288"/>
    <n v="-1"/>
    <d v="2017-04-15T00:00:00"/>
    <d v="2017-04-01T00:00:00"/>
    <d v="2017-04-15T00:00:00"/>
    <s v="Saturday"/>
    <d v="1899-12-30T16:03:45"/>
    <d v="1899-12-30T16:00:00"/>
    <n v="1"/>
    <d v="2017-04-15T00:00:00"/>
    <d v="2017-04-01T00:00:00"/>
    <d v="2017-04-15T00:00:00"/>
    <s v="Saturday"/>
    <d v="1899-12-30T16:51:55"/>
    <d v="1899-12-30T17:00:00"/>
    <s v="One Way"/>
  </r>
  <r>
    <n v="1561404"/>
    <s v="Non-RFID Card Member"/>
    <m/>
    <m/>
    <n v="53209"/>
    <s v="UNITED STATES"/>
    <s v="Single Ride"/>
    <n v="21"/>
    <x v="25"/>
    <n v="43.058010000000003"/>
    <n v="-87.877300000000005"/>
    <x v="22"/>
    <n v="43.058010000000003"/>
    <n v="-87.877300000000005"/>
    <n v="25"/>
    <n v="3"/>
    <n v="3.8"/>
    <n v="3.6"/>
    <n v="150"/>
    <n v="-1"/>
    <d v="2017-04-15T00:00:00"/>
    <d v="2017-04-01T00:00:00"/>
    <d v="2017-04-15T00:00:00"/>
    <s v="Saturday"/>
    <d v="1899-12-30T16:07:04"/>
    <d v="1899-12-30T16:00:00"/>
    <n v="1"/>
    <d v="2017-04-15T00:00:00"/>
    <d v="2017-04-01T00:00:00"/>
    <d v="2017-04-15T00:00:00"/>
    <s v="Saturday"/>
    <d v="1899-12-30T16:32:58"/>
    <d v="1899-12-30T17:00:00"/>
    <s v="Round Trip"/>
  </r>
  <r>
    <n v="1582465"/>
    <s v="Non-RFID Card Member"/>
    <m/>
    <m/>
    <n v="44116"/>
    <s v="UNITED STATES"/>
    <s v="Single Ride"/>
    <n v="5466"/>
    <x v="25"/>
    <n v="43.058010000000003"/>
    <n v="-87.877300000000005"/>
    <x v="31"/>
    <n v="43.040154000000001"/>
    <n v="-87.932113000000001"/>
    <n v="30"/>
    <n v="3"/>
    <n v="4.5"/>
    <n v="4.3"/>
    <n v="180"/>
    <n v="-1"/>
    <d v="2017-04-15T00:00:00"/>
    <d v="2017-04-01T00:00:00"/>
    <d v="2017-04-15T00:00:00"/>
    <s v="Saturday"/>
    <d v="1899-12-30T16:26:39"/>
    <d v="1899-12-30T16:00:00"/>
    <n v="1"/>
    <d v="2017-04-15T00:00:00"/>
    <d v="2017-04-01T00:00:00"/>
    <d v="2017-04-15T00:00:00"/>
    <s v="Saturday"/>
    <d v="1899-12-30T16:56:40"/>
    <d v="1899-12-30T17:00:00"/>
    <s v="One Way"/>
  </r>
  <r>
    <n v="1582498"/>
    <s v="Non-RFID Card Member"/>
    <m/>
    <m/>
    <n v="53081"/>
    <s v="UNITED STATES"/>
    <s v="Single Ride"/>
    <n v="11111"/>
    <x v="9"/>
    <n v="43.05097"/>
    <n v="-87.906440000000003"/>
    <x v="11"/>
    <n v="43.052460000000004"/>
    <n v="-87.891000000000005"/>
    <n v="65"/>
    <n v="9"/>
    <n v="9.8000000000000007"/>
    <n v="9.3000000000000007"/>
    <n v="390"/>
    <n v="-1"/>
    <d v="2017-04-15T00:00:00"/>
    <d v="2017-04-01T00:00:00"/>
    <d v="2017-04-15T00:00:00"/>
    <s v="Saturday"/>
    <d v="1899-12-30T16:33:22"/>
    <d v="1899-12-30T17:00:00"/>
    <n v="1"/>
    <d v="2017-04-15T00:00:00"/>
    <d v="2017-04-01T00:00:00"/>
    <d v="2017-04-15T00:00:00"/>
    <s v="Saturday"/>
    <d v="1899-12-30T17:38:56"/>
    <d v="1899-12-30T18:00:00"/>
    <s v="One Way"/>
  </r>
  <r>
    <n v="1582643"/>
    <s v="Non-RFID Card Member"/>
    <m/>
    <m/>
    <m/>
    <s v="UNITED STATES"/>
    <s v="Single Ride"/>
    <n v="82"/>
    <x v="32"/>
    <n v="43.078530000000001"/>
    <n v="-87.882620000000003"/>
    <x v="13"/>
    <n v="43.078530000000001"/>
    <n v="-87.882620000000003"/>
    <n v="68"/>
    <n v="9"/>
    <n v="10.199999999999999"/>
    <n v="9.6999999999999993"/>
    <n v="408"/>
    <n v="-1"/>
    <d v="2017-04-15T00:00:00"/>
    <d v="2017-04-01T00:00:00"/>
    <d v="2017-04-15T00:00:00"/>
    <s v="Saturday"/>
    <d v="1899-12-30T17:02:02"/>
    <d v="1899-12-30T17:00:00"/>
    <n v="1"/>
    <d v="2017-04-15T00:00:00"/>
    <d v="2017-04-01T00:00:00"/>
    <d v="2017-04-15T00:00:00"/>
    <s v="Saturday"/>
    <d v="1899-12-30T18:10:14"/>
    <d v="1899-12-30T18:00:00"/>
    <s v="Round Trip"/>
  </r>
  <r>
    <n v="1582694"/>
    <s v="Non-RFID Card Member"/>
    <m/>
    <m/>
    <n v="53213"/>
    <s v="UNITED STATES"/>
    <s v="Single Ride"/>
    <n v="5466"/>
    <x v="24"/>
    <n v="43.040154000000001"/>
    <n v="-87.932113000000001"/>
    <x v="10"/>
    <n v="43.058619999999998"/>
    <n v="-87.885319999999993"/>
    <n v="23"/>
    <n v="3"/>
    <n v="3.5"/>
    <n v="3.3"/>
    <n v="138"/>
    <n v="-1"/>
    <d v="2017-04-15T00:00:00"/>
    <d v="2017-04-01T00:00:00"/>
    <d v="2017-04-15T00:00:00"/>
    <s v="Saturday"/>
    <d v="1899-12-30T17:16:23"/>
    <d v="1899-12-30T17:00:00"/>
    <n v="1"/>
    <d v="2017-04-15T00:00:00"/>
    <d v="2017-04-01T00:00:00"/>
    <d v="2017-04-15T00:00:00"/>
    <s v="Saturday"/>
    <d v="1899-12-30T17:39:34"/>
    <d v="1899-12-30T18:00:00"/>
    <s v="One Way"/>
  </r>
  <r>
    <n v="1582394"/>
    <s v="Non-RFID Card Member"/>
    <m/>
    <m/>
    <n v="53150"/>
    <s v="UNITED STATES"/>
    <s v="Single Ride"/>
    <n v="5573"/>
    <x v="22"/>
    <n v="43.066893999999998"/>
    <n v="-87.877936000000005"/>
    <x v="22"/>
    <n v="43.058010000000003"/>
    <n v="-87.877300000000005"/>
    <n v="25"/>
    <n v="3"/>
    <n v="3.8"/>
    <n v="3.6"/>
    <n v="150"/>
    <n v="-1"/>
    <d v="2017-04-15T00:00:00"/>
    <d v="2017-04-01T00:00:00"/>
    <d v="2017-04-15T00:00:00"/>
    <s v="Saturday"/>
    <d v="1899-12-30T17:20:15"/>
    <d v="1899-12-30T17:00:00"/>
    <n v="1"/>
    <d v="2017-04-15T00:00:00"/>
    <d v="2017-04-01T00:00:00"/>
    <d v="2017-04-15T00:00:00"/>
    <s v="Saturday"/>
    <d v="1899-12-30T17:45:53"/>
    <d v="1899-12-30T18:00:00"/>
    <s v="One Way"/>
  </r>
  <r>
    <n v="1582696"/>
    <s v="Non-RFID Card Member"/>
    <m/>
    <m/>
    <n v="53209"/>
    <s v="UNITED STATES"/>
    <s v="Single Ride"/>
    <n v="32"/>
    <x v="25"/>
    <n v="43.058010000000003"/>
    <n v="-87.877300000000005"/>
    <x v="22"/>
    <n v="43.058010000000003"/>
    <n v="-87.877300000000005"/>
    <n v="52"/>
    <n v="6"/>
    <n v="7.8"/>
    <n v="7.4"/>
    <n v="312"/>
    <n v="-1"/>
    <d v="2017-04-15T00:00:00"/>
    <d v="2017-04-01T00:00:00"/>
    <d v="2017-04-15T00:00:00"/>
    <s v="Saturday"/>
    <d v="1899-12-30T17:26:56"/>
    <d v="1899-12-30T17:00:00"/>
    <n v="1"/>
    <d v="2017-04-15T00:00:00"/>
    <d v="2017-04-01T00:00:00"/>
    <d v="2017-04-15T00:00:00"/>
    <s v="Saturday"/>
    <d v="1899-12-30T18:18:58"/>
    <d v="1899-12-30T18:00:00"/>
    <s v="Round Trip"/>
  </r>
  <r>
    <n v="1556026"/>
    <s v="Non-RFID Card Member"/>
    <m/>
    <m/>
    <n v="53208"/>
    <s v="UNITED STATES"/>
    <s v="Single Ride"/>
    <n v="5449"/>
    <x v="25"/>
    <n v="43.058010000000003"/>
    <n v="-87.877300000000005"/>
    <x v="22"/>
    <n v="43.058010000000003"/>
    <n v="-87.877300000000005"/>
    <n v="79"/>
    <n v="9"/>
    <n v="11.9"/>
    <n v="11.3"/>
    <n v="474"/>
    <n v="-1"/>
    <d v="2017-04-15T00:00:00"/>
    <d v="2017-04-01T00:00:00"/>
    <d v="2017-04-15T00:00:00"/>
    <s v="Saturday"/>
    <d v="1899-12-30T17:41:16"/>
    <d v="1899-12-30T18:00:00"/>
    <n v="1"/>
    <d v="2017-04-15T00:00:00"/>
    <d v="2017-04-01T00:00:00"/>
    <d v="2017-04-15T00:00:00"/>
    <s v="Saturday"/>
    <d v="1899-12-30T19:00:09"/>
    <d v="1899-12-30T19:00:00"/>
    <s v="Round Trip"/>
  </r>
  <r>
    <n v="1582863"/>
    <s v="Non-RFID Card Member"/>
    <m/>
    <m/>
    <n v="61081"/>
    <s v="UNITED STATES"/>
    <s v="Single Ride"/>
    <n v="307"/>
    <x v="20"/>
    <n v="43.049230000000001"/>
    <n v="-87.911940000000001"/>
    <x v="3"/>
    <n v="43.03913"/>
    <n v="-87.916150000000002"/>
    <n v="11"/>
    <n v="3"/>
    <n v="1.7"/>
    <n v="1.6"/>
    <n v="66"/>
    <n v="-1"/>
    <d v="2017-04-15T00:00:00"/>
    <d v="2017-04-01T00:00:00"/>
    <d v="2017-04-15T00:00:00"/>
    <s v="Saturday"/>
    <d v="1899-12-30T17:52:43"/>
    <d v="1899-12-30T18:00:00"/>
    <n v="1"/>
    <d v="2017-04-15T00:00:00"/>
    <d v="2017-04-01T00:00:00"/>
    <d v="2017-04-15T00:00:00"/>
    <s v="Saturday"/>
    <d v="1899-12-30T18:03:25"/>
    <d v="1899-12-30T18:00:00"/>
    <s v="One Way"/>
  </r>
  <r>
    <n v="1582881"/>
    <s v="Non-RFID Card Member"/>
    <m/>
    <m/>
    <n v="60098"/>
    <s v="UNITED STATES"/>
    <s v="Single Ride"/>
    <n v="112"/>
    <x v="14"/>
    <n v="43.05536"/>
    <n v="-87.90504"/>
    <x v="7"/>
    <n v="43.038580000000003"/>
    <n v="-87.90934"/>
    <n v="30"/>
    <n v="3"/>
    <n v="4.5"/>
    <n v="4.3"/>
    <n v="180"/>
    <n v="-1"/>
    <d v="2017-04-15T00:00:00"/>
    <d v="2017-04-01T00:00:00"/>
    <d v="2017-04-15T00:00:00"/>
    <s v="Saturday"/>
    <d v="1899-12-30T17:55:56"/>
    <d v="1899-12-30T18:00:00"/>
    <n v="1"/>
    <d v="2017-04-15T00:00:00"/>
    <d v="2017-04-01T00:00:00"/>
    <d v="2017-04-15T00:00:00"/>
    <s v="Saturday"/>
    <d v="1899-12-30T18:25:11"/>
    <d v="1899-12-30T18:00:00"/>
    <s v="One Way"/>
  </r>
  <r>
    <n v="1582829"/>
    <s v="Non-RFID Card Member"/>
    <m/>
    <m/>
    <n v="85004"/>
    <s v="UNITED STATES"/>
    <s v="Single Ride"/>
    <n v="143"/>
    <x v="25"/>
    <n v="43.058010000000003"/>
    <n v="-87.877300000000005"/>
    <x v="22"/>
    <n v="43.058010000000003"/>
    <n v="-87.877300000000005"/>
    <n v="66"/>
    <n v="9"/>
    <n v="9.9"/>
    <n v="9.4"/>
    <n v="396"/>
    <n v="-1"/>
    <d v="2017-04-15T00:00:00"/>
    <d v="2017-04-01T00:00:00"/>
    <d v="2017-04-15T00:00:00"/>
    <s v="Saturday"/>
    <d v="1899-12-30T17:56:51"/>
    <d v="1899-12-30T18:00:00"/>
    <n v="1"/>
    <d v="2017-04-15T00:00:00"/>
    <d v="2017-04-01T00:00:00"/>
    <d v="2017-04-15T00:00:00"/>
    <s v="Saturday"/>
    <d v="1899-12-30T19:02:42"/>
    <d v="1899-12-30T19:00:00"/>
    <s v="Round Trip"/>
  </r>
  <r>
    <n v="1510760"/>
    <s v="Non-RFID Card Member"/>
    <m/>
    <m/>
    <n v="53211"/>
    <s v="UNITED STATES"/>
    <s v="Single Ride"/>
    <n v="5587"/>
    <x v="28"/>
    <n v="43.063749000000001"/>
    <n v="-87.887962999999999"/>
    <x v="27"/>
    <n v="43.063749000000001"/>
    <n v="-87.887962999999999"/>
    <n v="98"/>
    <n v="12"/>
    <n v="14.7"/>
    <n v="14"/>
    <n v="588"/>
    <n v="-1"/>
    <d v="2017-04-15T00:00:00"/>
    <d v="2017-04-01T00:00:00"/>
    <d v="2017-04-15T00:00:00"/>
    <s v="Saturday"/>
    <d v="1899-12-30T18:05:10"/>
    <d v="1899-12-30T18:00:00"/>
    <n v="1"/>
    <d v="2017-04-15T00:00:00"/>
    <d v="2017-04-01T00:00:00"/>
    <d v="2017-04-15T00:00:00"/>
    <s v="Saturday"/>
    <d v="1899-12-30T19:43:20"/>
    <d v="1899-12-30T20:00:00"/>
    <s v="Round Trip"/>
  </r>
  <r>
    <n v="1593158"/>
    <s v="Non-RFID Card Member"/>
    <m/>
    <m/>
    <n v="53081"/>
    <s v="UNITED STATES"/>
    <s v="Single Ride"/>
    <n v="5533"/>
    <x v="31"/>
    <n v="43.06033"/>
    <n v="-87.89546"/>
    <x v="25"/>
    <n v="43.074890000000003"/>
    <n v="-87.882810000000006"/>
    <n v="36"/>
    <n v="6"/>
    <n v="5.4"/>
    <n v="5.0999999999999996"/>
    <n v="216"/>
    <n v="-1"/>
    <d v="2017-04-22T00:00:00"/>
    <d v="2017-04-01T00:00:00"/>
    <d v="2017-04-22T00:00:00"/>
    <s v="Saturday"/>
    <d v="1899-12-30T02:42:46"/>
    <d v="1899-12-30T03:00:00"/>
    <n v="1"/>
    <d v="2017-04-22T00:00:00"/>
    <d v="2017-04-01T00:00:00"/>
    <d v="2017-04-22T00:00:00"/>
    <s v="Saturday"/>
    <d v="1899-12-30T03:18:11"/>
    <d v="1899-12-30T03:00:00"/>
    <s v="One Way"/>
  </r>
  <r>
    <n v="1593237"/>
    <s v="Non-RFID Card Member"/>
    <m/>
    <m/>
    <n v="53045"/>
    <s v="UNITED STATES"/>
    <s v="Single Ride"/>
    <n v="286"/>
    <x v="30"/>
    <n v="43.045712999999999"/>
    <n v="-87.899756999999994"/>
    <x v="11"/>
    <n v="43.052460000000004"/>
    <n v="-87.891000000000005"/>
    <n v="129"/>
    <n v="15"/>
    <n v="18"/>
    <n v="17.100000000000001"/>
    <n v="720"/>
    <n v="-1"/>
    <d v="2017-04-22T00:00:00"/>
    <d v="2017-04-01T00:00:00"/>
    <d v="2017-04-22T00:00:00"/>
    <s v="Saturday"/>
    <d v="1899-12-30T09:09:37"/>
    <d v="1899-12-30T09:00:00"/>
    <n v="1"/>
    <d v="2017-04-22T00:00:00"/>
    <d v="2017-04-01T00:00:00"/>
    <d v="2017-04-22T00:00:00"/>
    <s v="Saturday"/>
    <d v="1899-12-30T11:18:57"/>
    <d v="1899-12-30T11:00:00"/>
    <s v="One Way"/>
  </r>
  <r>
    <n v="1242812"/>
    <s v="Non-RFID Card Member"/>
    <m/>
    <m/>
    <n v="85248"/>
    <s v="UNITED STATES"/>
    <s v="Single Ride"/>
    <n v="143"/>
    <x v="10"/>
    <n v="43.060786"/>
    <n v="-87.883825999999999"/>
    <x v="11"/>
    <n v="43.052460000000004"/>
    <n v="-87.891000000000005"/>
    <n v="9"/>
    <n v="3"/>
    <n v="1.4"/>
    <n v="1.3"/>
    <n v="54"/>
    <n v="-1"/>
    <d v="2017-04-22T00:00:00"/>
    <d v="2017-04-01T00:00:00"/>
    <d v="2017-04-22T00:00:00"/>
    <s v="Saturday"/>
    <d v="1899-12-30T10:42:05"/>
    <d v="1899-12-30T11:00:00"/>
    <n v="1"/>
    <d v="2017-04-22T00:00:00"/>
    <d v="2017-04-01T00:00:00"/>
    <d v="2017-04-22T00:00:00"/>
    <s v="Saturday"/>
    <d v="1899-12-30T10:51:00"/>
    <d v="1899-12-30T11:00:00"/>
    <s v="One Way"/>
  </r>
  <r>
    <n v="1434632"/>
    <s v="Non-RFID Card Member"/>
    <m/>
    <m/>
    <n v="48655"/>
    <s v="UNITED STATES"/>
    <s v="Single Ride"/>
    <n v="5575"/>
    <x v="3"/>
    <n v="43.03519"/>
    <n v="-87.907390000000007"/>
    <x v="10"/>
    <n v="43.058619999999998"/>
    <n v="-87.885319999999993"/>
    <n v="25"/>
    <n v="3"/>
    <n v="3.8"/>
    <n v="3.6"/>
    <n v="150"/>
    <n v="-1"/>
    <d v="2017-04-22T00:00:00"/>
    <d v="2017-04-01T00:00:00"/>
    <d v="2017-04-22T00:00:00"/>
    <s v="Saturday"/>
    <d v="1899-12-30T12:17:49"/>
    <d v="1899-12-30T12:00:00"/>
    <n v="1"/>
    <d v="2017-04-22T00:00:00"/>
    <d v="2017-04-01T00:00:00"/>
    <d v="2017-04-22T00:00:00"/>
    <s v="Saturday"/>
    <d v="1899-12-30T12:42:07"/>
    <d v="1899-12-30T13:00:00"/>
    <s v="One Way"/>
  </r>
  <r>
    <n v="1593724"/>
    <s v="Non-RFID Card Member"/>
    <m/>
    <m/>
    <n v="53211"/>
    <s v="UNITED STATES"/>
    <s v="Single Ride"/>
    <n v="11144"/>
    <x v="36"/>
    <n v="43.069021999999997"/>
    <n v="-87.887940999999998"/>
    <x v="38"/>
    <n v="43.069021999999997"/>
    <n v="-87.887940999999998"/>
    <n v="44"/>
    <n v="6"/>
    <n v="6.6"/>
    <n v="6.3"/>
    <n v="264"/>
    <n v="-1"/>
    <d v="2017-04-22T00:00:00"/>
    <d v="2017-04-01T00:00:00"/>
    <d v="2017-04-22T00:00:00"/>
    <s v="Saturday"/>
    <d v="1899-12-30T12:40:22"/>
    <d v="1899-12-30T13:00:00"/>
    <n v="1"/>
    <d v="2017-04-22T00:00:00"/>
    <d v="2017-04-01T00:00:00"/>
    <d v="2017-04-22T00:00:00"/>
    <s v="Saturday"/>
    <d v="1899-12-30T13:24:03"/>
    <d v="1899-12-30T13:00:00"/>
    <s v="Round Trip"/>
  </r>
  <r>
    <n v="1593758"/>
    <s v="Non-RFID Card Member"/>
    <m/>
    <m/>
    <n v="52340"/>
    <s v="UNITED STATES"/>
    <s v="Single Ride"/>
    <n v="5566"/>
    <x v="3"/>
    <n v="43.03519"/>
    <n v="-87.907390000000007"/>
    <x v="7"/>
    <n v="43.038580000000003"/>
    <n v="-87.90934"/>
    <n v="22"/>
    <n v="3"/>
    <n v="3.3"/>
    <n v="3.1"/>
    <n v="132"/>
    <n v="-1"/>
    <d v="2017-04-22T00:00:00"/>
    <d v="2017-04-01T00:00:00"/>
    <d v="2017-04-22T00:00:00"/>
    <s v="Saturday"/>
    <d v="1899-12-30T12:51:20"/>
    <d v="1899-12-30T13:00:00"/>
    <n v="1"/>
    <d v="2017-04-22T00:00:00"/>
    <d v="2017-04-01T00:00:00"/>
    <d v="2017-04-22T00:00:00"/>
    <s v="Saturday"/>
    <d v="1899-12-30T13:13:26"/>
    <d v="1899-12-30T13:00:00"/>
    <s v="One Way"/>
  </r>
  <r>
    <n v="1593763"/>
    <s v="Non-RFID Card Member"/>
    <m/>
    <m/>
    <n v="53089"/>
    <s v="UNITED STATES"/>
    <s v="Single Ride"/>
    <n v="5479"/>
    <x v="37"/>
    <n v="43.036900000000003"/>
    <n v="-87.89667"/>
    <x v="12"/>
    <n v="43.036900000000003"/>
    <n v="-87.89667"/>
    <n v="29"/>
    <n v="3"/>
    <n v="4.4000000000000004"/>
    <n v="4.0999999999999996"/>
    <n v="174"/>
    <n v="-1"/>
    <d v="2017-04-22T00:00:00"/>
    <d v="2017-04-01T00:00:00"/>
    <d v="2017-04-22T00:00:00"/>
    <s v="Saturday"/>
    <d v="1899-12-30T12:52:36"/>
    <d v="1899-12-30T13:00:00"/>
    <n v="1"/>
    <d v="2017-04-22T00:00:00"/>
    <d v="2017-04-01T00:00:00"/>
    <d v="2017-04-22T00:00:00"/>
    <s v="Saturday"/>
    <d v="1899-12-30T13:21:29"/>
    <d v="1899-12-30T13:00:00"/>
    <s v="Round Trip"/>
  </r>
  <r>
    <n v="1591506"/>
    <s v="Non-RFID Card Member"/>
    <m/>
    <m/>
    <n v="61801"/>
    <s v="UNITED STATES"/>
    <s v="Single Ride"/>
    <n v="11103"/>
    <x v="32"/>
    <n v="43.078530000000001"/>
    <n v="-87.882620000000003"/>
    <x v="9"/>
    <n v="43.034619999999997"/>
    <n v="-87.917500000000004"/>
    <n v="49"/>
    <n v="6"/>
    <n v="7.4"/>
    <n v="7"/>
    <n v="294"/>
    <n v="-1"/>
    <d v="2017-04-22T00:00:00"/>
    <d v="2017-04-01T00:00:00"/>
    <d v="2017-04-22T00:00:00"/>
    <s v="Saturday"/>
    <d v="1899-12-30T13:14:27"/>
    <d v="1899-12-30T13:00:00"/>
    <n v="1"/>
    <d v="2017-04-22T00:00:00"/>
    <d v="2017-04-01T00:00:00"/>
    <d v="2017-04-22T00:00:00"/>
    <s v="Saturday"/>
    <d v="1899-12-30T14:03:16"/>
    <d v="1899-12-30T14:00:00"/>
    <s v="One Way"/>
  </r>
  <r>
    <n v="1593624"/>
    <s v="Non-RFID Card Member"/>
    <m/>
    <m/>
    <n v="85306"/>
    <s v="UNITED STATES"/>
    <s v="Single Ride"/>
    <n v="11102"/>
    <x v="3"/>
    <n v="43.03519"/>
    <n v="-87.907390000000007"/>
    <x v="31"/>
    <n v="43.040154000000001"/>
    <n v="-87.932113000000001"/>
    <n v="114"/>
    <n v="12"/>
    <n v="17.100000000000001"/>
    <n v="16.2"/>
    <n v="684"/>
    <n v="-1"/>
    <d v="2017-04-22T00:00:00"/>
    <d v="2017-04-01T00:00:00"/>
    <d v="2017-04-22T00:00:00"/>
    <s v="Saturday"/>
    <d v="1899-12-30T13:24:10"/>
    <d v="1899-12-30T13:00:00"/>
    <n v="1"/>
    <d v="2017-04-22T00:00:00"/>
    <d v="2017-04-01T00:00:00"/>
    <d v="2017-04-22T00:00:00"/>
    <s v="Saturday"/>
    <d v="1899-12-30T15:18:07"/>
    <d v="1899-12-30T15:00:00"/>
    <s v="One Way"/>
  </r>
  <r>
    <n v="1592665"/>
    <s v="Non-RFID Card Member"/>
    <m/>
    <m/>
    <n v="53211"/>
    <s v="UNITED STATES"/>
    <s v="Single Ride"/>
    <n v="5491"/>
    <x v="22"/>
    <n v="43.066893999999998"/>
    <n v="-87.877936000000005"/>
    <x v="12"/>
    <n v="43.036900000000003"/>
    <n v="-87.89667"/>
    <n v="27"/>
    <n v="3"/>
    <n v="4.0999999999999996"/>
    <n v="3.8"/>
    <n v="162"/>
    <n v="-1"/>
    <d v="2017-04-22T00:00:00"/>
    <d v="2017-04-01T00:00:00"/>
    <d v="2017-04-22T00:00:00"/>
    <s v="Saturday"/>
    <d v="1899-12-30T14:15:23"/>
    <d v="1899-12-30T14:00:00"/>
    <n v="1"/>
    <d v="2017-04-22T00:00:00"/>
    <d v="2017-04-01T00:00:00"/>
    <d v="2017-04-22T00:00:00"/>
    <s v="Saturday"/>
    <d v="1899-12-30T14:42:50"/>
    <d v="1899-12-30T15:00:00"/>
    <s v="One Way"/>
  </r>
  <r>
    <n v="1594060"/>
    <s v="Non-RFID Card Member"/>
    <m/>
    <m/>
    <n v="53045"/>
    <s v="UNITED STATES"/>
    <s v="Single Ride"/>
    <n v="11151"/>
    <x v="0"/>
    <n v="43.042490000000001"/>
    <n v="-87.909959999999998"/>
    <x v="4"/>
    <n v="43.042490000000001"/>
    <n v="-87.909959999999998"/>
    <n v="5"/>
    <n v="3"/>
    <n v="0.8"/>
    <n v="0.7"/>
    <n v="30"/>
    <n v="-1"/>
    <d v="2017-04-22T00:00:00"/>
    <d v="2017-04-01T00:00:00"/>
    <d v="2017-04-22T00:00:00"/>
    <s v="Saturday"/>
    <d v="1899-12-30T14:16:48"/>
    <d v="1899-12-30T14:00:00"/>
    <n v="1"/>
    <d v="2017-04-22T00:00:00"/>
    <d v="2017-04-01T00:00:00"/>
    <d v="2017-04-22T00:00:00"/>
    <s v="Saturday"/>
    <d v="1899-12-30T14:21:00"/>
    <d v="1899-12-30T14:00:00"/>
    <s v="Round Trip"/>
  </r>
  <r>
    <n v="1594147"/>
    <s v="Non-RFID Card Member"/>
    <m/>
    <m/>
    <n v="61370"/>
    <s v="UNITED STATES"/>
    <s v="Single Ride"/>
    <n v="997"/>
    <x v="37"/>
    <n v="43.036900000000003"/>
    <n v="-87.89667"/>
    <x v="41"/>
    <n v="43.031320000000001"/>
    <n v="-87.904259999999994"/>
    <n v="17"/>
    <n v="3"/>
    <n v="2.6"/>
    <n v="2.4"/>
    <n v="102"/>
    <n v="-1"/>
    <d v="2017-04-22T00:00:00"/>
    <d v="2017-04-01T00:00:00"/>
    <d v="2017-04-22T00:00:00"/>
    <s v="Saturday"/>
    <d v="1899-12-30T14:39:04"/>
    <d v="1899-12-30T15:00:00"/>
    <n v="1"/>
    <d v="2017-04-22T00:00:00"/>
    <d v="2017-04-01T00:00:00"/>
    <d v="2017-04-22T00:00:00"/>
    <s v="Saturday"/>
    <d v="1899-12-30T14:56:48"/>
    <d v="1899-12-30T15:00:00"/>
    <s v="One Way"/>
  </r>
  <r>
    <n v="1434632"/>
    <s v="Non-RFID Card Member"/>
    <m/>
    <m/>
    <n v="48655"/>
    <s v="UNITED STATES"/>
    <s v="Single Ride"/>
    <n v="5575"/>
    <x v="38"/>
    <n v="43.058619999999998"/>
    <n v="-87.885319999999993"/>
    <x v="34"/>
    <n v="43.038649999999997"/>
    <n v="-87.921930000000003"/>
    <n v="33"/>
    <n v="3"/>
    <n v="5"/>
    <n v="4.7"/>
    <n v="198"/>
    <n v="-1"/>
    <d v="2017-04-22T00:00:00"/>
    <d v="2017-04-01T00:00:00"/>
    <d v="2017-04-22T00:00:00"/>
    <s v="Saturday"/>
    <d v="1899-12-30T14:41:25"/>
    <d v="1899-12-30T15:00:00"/>
    <n v="1"/>
    <d v="2017-04-22T00:00:00"/>
    <d v="2017-04-01T00:00:00"/>
    <d v="2017-04-22T00:00:00"/>
    <s v="Saturday"/>
    <d v="1899-12-30T15:14:29"/>
    <d v="1899-12-30T15:00:00"/>
    <s v="One Way"/>
  </r>
  <r>
    <n v="1594163"/>
    <s v="Non-RFID Card Member"/>
    <m/>
    <m/>
    <n v="53211"/>
    <s v="UNITED STATES"/>
    <s v="Single Ride"/>
    <n v="104"/>
    <x v="4"/>
    <n v="43.04824"/>
    <n v="-87.904970000000006"/>
    <x v="3"/>
    <n v="43.03913"/>
    <n v="-87.916150000000002"/>
    <n v="559"/>
    <n v="3"/>
    <n v="18"/>
    <n v="17.100000000000001"/>
    <n v="720"/>
    <n v="-1"/>
    <d v="2017-04-22T00:00:00"/>
    <d v="2017-04-01T00:00:00"/>
    <d v="2017-04-22T00:00:00"/>
    <s v="Saturday"/>
    <d v="1899-12-30T14:41:28"/>
    <d v="1899-12-30T15:00:00"/>
    <n v="1"/>
    <d v="2017-04-23T00:00:00"/>
    <d v="2017-04-01T00:00:00"/>
    <d v="2017-04-23T00:00:00"/>
    <s v="Sunday"/>
    <d v="1899-12-30T00:00:53"/>
    <d v="1899-12-30T00:00:00"/>
    <s v="One Way"/>
  </r>
  <r>
    <n v="1593667"/>
    <s v="Non-RFID Card Member"/>
    <m/>
    <m/>
    <n v="54449"/>
    <s v="UNITED STATES"/>
    <s v="Single Ride"/>
    <n v="11074"/>
    <x v="38"/>
    <n v="43.058619999999998"/>
    <n v="-87.885319999999993"/>
    <x v="34"/>
    <n v="43.038649999999997"/>
    <n v="-87.921930000000003"/>
    <n v="32"/>
    <n v="3"/>
    <n v="4.8"/>
    <n v="4.5999999999999996"/>
    <n v="192"/>
    <n v="-1"/>
    <d v="2017-04-22T00:00:00"/>
    <d v="2017-04-01T00:00:00"/>
    <d v="2017-04-22T00:00:00"/>
    <s v="Saturday"/>
    <d v="1899-12-30T14:42:30"/>
    <d v="1899-12-30T15:00:00"/>
    <n v="1"/>
    <d v="2017-04-22T00:00:00"/>
    <d v="2017-04-01T00:00:00"/>
    <d v="2017-04-22T00:00:00"/>
    <s v="Saturday"/>
    <d v="1899-12-30T15:14:26"/>
    <d v="1899-12-30T15:00:00"/>
    <s v="One Way"/>
  </r>
  <r>
    <n v="1593629"/>
    <s v="Non-RFID Card Member"/>
    <m/>
    <m/>
    <n v="22042"/>
    <s v="UNITED STATES"/>
    <s v="Single Ride"/>
    <n v="5428"/>
    <x v="24"/>
    <n v="43.040154000000001"/>
    <n v="-87.932113000000001"/>
    <x v="31"/>
    <n v="43.040154000000001"/>
    <n v="-87.932113000000001"/>
    <n v="14"/>
    <n v="3"/>
    <n v="2.1"/>
    <n v="2"/>
    <n v="84"/>
    <n v="-1"/>
    <d v="2017-04-22T00:00:00"/>
    <d v="2017-04-01T00:00:00"/>
    <d v="2017-04-22T00:00:00"/>
    <s v="Saturday"/>
    <d v="1899-12-30T14:42:51"/>
    <d v="1899-12-30T15:00:00"/>
    <n v="1"/>
    <d v="2017-04-22T00:00:00"/>
    <d v="2017-04-01T00:00:00"/>
    <d v="2017-04-22T00:00:00"/>
    <s v="Saturday"/>
    <d v="1899-12-30T14:56:08"/>
    <d v="1899-12-30T15:00:00"/>
    <s v="Round Trip"/>
  </r>
  <r>
    <n v="1594240"/>
    <s v="Non-RFID Card Member"/>
    <m/>
    <m/>
    <n v="60091"/>
    <s v="UNITED STATES"/>
    <s v="Single Ride"/>
    <n v="5562"/>
    <x v="47"/>
    <n v="43.041646999999998"/>
    <n v="-87.927257999999995"/>
    <x v="6"/>
    <n v="43.03519"/>
    <n v="-87.907390000000007"/>
    <n v="17"/>
    <n v="3"/>
    <n v="2.6"/>
    <n v="2.4"/>
    <n v="102"/>
    <n v="-1"/>
    <d v="2017-04-22T00:00:00"/>
    <d v="2017-04-01T00:00:00"/>
    <d v="2017-04-22T00:00:00"/>
    <s v="Saturday"/>
    <d v="1899-12-30T14:56:10"/>
    <d v="1899-12-30T15:00:00"/>
    <n v="1"/>
    <d v="2017-04-22T00:00:00"/>
    <d v="2017-04-01T00:00:00"/>
    <d v="2017-04-22T00:00:00"/>
    <s v="Saturday"/>
    <d v="1899-12-30T15:13:19"/>
    <d v="1899-12-30T15:00:00"/>
    <s v="One Way"/>
  </r>
  <r>
    <n v="1593815"/>
    <s v="Non-RFID Card Member"/>
    <m/>
    <m/>
    <n v="53233"/>
    <s v="UNITED STATES"/>
    <s v="Single Ride"/>
    <n v="45"/>
    <x v="12"/>
    <n v="43.052460000000004"/>
    <n v="-87.891000000000005"/>
    <x v="31"/>
    <n v="43.040154000000001"/>
    <n v="-87.932113000000001"/>
    <n v="21"/>
    <n v="3"/>
    <n v="3.2"/>
    <n v="3"/>
    <n v="126"/>
    <n v="-1"/>
    <d v="2017-04-22T00:00:00"/>
    <d v="2017-04-01T00:00:00"/>
    <d v="2017-04-22T00:00:00"/>
    <s v="Saturday"/>
    <d v="1899-12-30T15:04:30"/>
    <d v="1899-12-30T15:00:00"/>
    <n v="1"/>
    <d v="2017-04-22T00:00:00"/>
    <d v="2017-04-01T00:00:00"/>
    <d v="2017-04-22T00:00:00"/>
    <s v="Saturday"/>
    <d v="1899-12-30T15:25:34"/>
    <d v="1899-12-30T15:00:00"/>
    <s v="One Way"/>
  </r>
  <r>
    <n v="1569377"/>
    <s v="Non-RFID Card Member"/>
    <m/>
    <m/>
    <n v="53202"/>
    <s v="UNITED STATES"/>
    <s v="Single Ride"/>
    <n v="13"/>
    <x v="38"/>
    <n v="43.058619999999998"/>
    <n v="-87.885319999999993"/>
    <x v="10"/>
    <n v="43.058619999999998"/>
    <n v="-87.885319999999993"/>
    <n v="52"/>
    <n v="6"/>
    <n v="7.8"/>
    <n v="7.4"/>
    <n v="312"/>
    <n v="-1"/>
    <d v="2017-04-22T00:00:00"/>
    <d v="2017-04-01T00:00:00"/>
    <d v="2017-04-22T00:00:00"/>
    <s v="Saturday"/>
    <d v="1899-12-30T15:07:22"/>
    <d v="1899-12-30T15:00:00"/>
    <n v="1"/>
    <d v="2017-04-22T00:00:00"/>
    <d v="2017-04-01T00:00:00"/>
    <d v="2017-04-22T00:00:00"/>
    <s v="Saturday"/>
    <d v="1899-12-30T15:59:14"/>
    <d v="1899-12-30T16:00:00"/>
    <s v="Round Trip"/>
  </r>
  <r>
    <n v="1594287"/>
    <s v="Non-RFID Card Member"/>
    <m/>
    <m/>
    <n v="55447"/>
    <s v="UNITED STATES"/>
    <s v="Single Ride"/>
    <n v="37"/>
    <x v="37"/>
    <n v="43.036900000000003"/>
    <n v="-87.89667"/>
    <x v="12"/>
    <n v="43.036900000000003"/>
    <n v="-87.89667"/>
    <n v="67"/>
    <n v="9"/>
    <n v="10.1"/>
    <n v="9.5"/>
    <n v="402"/>
    <n v="-1"/>
    <d v="2017-04-22T00:00:00"/>
    <d v="2017-04-01T00:00:00"/>
    <d v="2017-04-22T00:00:00"/>
    <s v="Saturday"/>
    <d v="1899-12-30T15:11:48"/>
    <d v="1899-12-30T15:00:00"/>
    <n v="1"/>
    <d v="2017-04-22T00:00:00"/>
    <d v="2017-04-01T00:00:00"/>
    <d v="2017-04-22T00:00:00"/>
    <s v="Saturday"/>
    <d v="1899-12-30T16:18:52"/>
    <d v="1899-12-30T16:00:00"/>
    <s v="Round Trip"/>
  </r>
  <r>
    <n v="1594297"/>
    <s v="Non-RFID Card Member"/>
    <m/>
    <m/>
    <n v="53211"/>
    <s v="UNITED STATES"/>
    <s v="Single Ride"/>
    <n v="5516"/>
    <x v="38"/>
    <n v="43.058619999999998"/>
    <n v="-87.885319999999993"/>
    <x v="27"/>
    <n v="43.063749000000001"/>
    <n v="-87.887962999999999"/>
    <n v="41"/>
    <n v="6"/>
    <n v="6.2"/>
    <n v="5.8"/>
    <n v="246"/>
    <n v="-1"/>
    <d v="2017-04-22T00:00:00"/>
    <d v="2017-04-01T00:00:00"/>
    <d v="2017-04-22T00:00:00"/>
    <s v="Saturday"/>
    <d v="1899-12-30T15:15:31"/>
    <d v="1899-12-30T15:00:00"/>
    <n v="1"/>
    <d v="2017-04-22T00:00:00"/>
    <d v="2017-04-01T00:00:00"/>
    <d v="2017-04-22T00:00:00"/>
    <s v="Saturday"/>
    <d v="1899-12-30T15:56:04"/>
    <d v="1899-12-30T16:00:00"/>
    <s v="One Way"/>
  </r>
  <r>
    <n v="1593753"/>
    <s v="Non-RFID Card Member"/>
    <m/>
    <m/>
    <n v="60124"/>
    <s v="UNITED STATES"/>
    <s v="Single Ride"/>
    <n v="11120"/>
    <x v="12"/>
    <n v="43.052460000000004"/>
    <n v="-87.891000000000005"/>
    <x v="31"/>
    <n v="43.040154000000001"/>
    <n v="-87.932113000000001"/>
    <n v="21"/>
    <n v="3"/>
    <n v="3.2"/>
    <n v="3"/>
    <n v="126"/>
    <n v="-1"/>
    <d v="2017-04-22T00:00:00"/>
    <d v="2017-04-01T00:00:00"/>
    <d v="2017-04-22T00:00:00"/>
    <s v="Saturday"/>
    <d v="1899-12-30T15:27:42"/>
    <d v="1899-12-30T15:00:00"/>
    <n v="1"/>
    <d v="2017-04-22T00:00:00"/>
    <d v="2017-04-01T00:00:00"/>
    <d v="2017-04-22T00:00:00"/>
    <s v="Saturday"/>
    <d v="1899-12-30T15:48:42"/>
    <d v="1899-12-30T16:00:00"/>
    <s v="One Way"/>
  </r>
  <r>
    <n v="1594354"/>
    <s v="Non-RFID Card Member"/>
    <m/>
    <m/>
    <n v="53211"/>
    <s v="UNITED STATES"/>
    <s v="Single Ride"/>
    <n v="5443"/>
    <x v="11"/>
    <n v="43.04804"/>
    <n v="-87.896720000000002"/>
    <x v="12"/>
    <n v="43.036900000000003"/>
    <n v="-87.89667"/>
    <n v="26"/>
    <n v="3"/>
    <n v="3.9"/>
    <n v="3.7"/>
    <n v="156"/>
    <n v="-1"/>
    <d v="2017-04-22T00:00:00"/>
    <d v="2017-04-01T00:00:00"/>
    <d v="2017-04-22T00:00:00"/>
    <s v="Saturday"/>
    <d v="1899-12-30T15:29:00"/>
    <d v="1899-12-30T15:00:00"/>
    <n v="1"/>
    <d v="2017-04-22T00:00:00"/>
    <d v="2017-04-01T00:00:00"/>
    <d v="2017-04-22T00:00:00"/>
    <s v="Saturday"/>
    <d v="1899-12-30T15:55:12"/>
    <d v="1899-12-30T16:00:00"/>
    <s v="One Way"/>
  </r>
  <r>
    <n v="1593810"/>
    <s v="Non-RFID Card Member"/>
    <m/>
    <m/>
    <n v="53212"/>
    <s v="UNITED STATES"/>
    <s v="Single Ride"/>
    <n v="5432"/>
    <x v="37"/>
    <n v="43.036900000000003"/>
    <n v="-87.89667"/>
    <x v="14"/>
    <n v="43.05536"/>
    <n v="-87.90504"/>
    <n v="24"/>
    <n v="3"/>
    <n v="3.6"/>
    <n v="3.4"/>
    <n v="144"/>
    <n v="-1"/>
    <d v="2017-04-22T00:00:00"/>
    <d v="2017-04-01T00:00:00"/>
    <d v="2017-04-22T00:00:00"/>
    <s v="Saturday"/>
    <d v="1899-12-30T15:38:33"/>
    <d v="1899-12-30T16:00:00"/>
    <n v="1"/>
    <d v="2017-04-22T00:00:00"/>
    <d v="2017-04-01T00:00:00"/>
    <d v="2017-04-22T00:00:00"/>
    <s v="Saturday"/>
    <d v="1899-12-30T16:02:08"/>
    <d v="1899-12-30T16:00:00"/>
    <s v="One Way"/>
  </r>
  <r>
    <n v="1593816"/>
    <s v="Non-RFID Card Member"/>
    <m/>
    <m/>
    <n v="3801"/>
    <s v="UNITED STATES"/>
    <s v="Single Ride"/>
    <n v="189"/>
    <x v="37"/>
    <n v="43.036900000000003"/>
    <n v="-87.89667"/>
    <x v="14"/>
    <n v="43.05536"/>
    <n v="-87.90504"/>
    <n v="23"/>
    <n v="3"/>
    <n v="3.5"/>
    <n v="3.3"/>
    <n v="138"/>
    <n v="-1"/>
    <d v="2017-04-22T00:00:00"/>
    <d v="2017-04-01T00:00:00"/>
    <d v="2017-04-22T00:00:00"/>
    <s v="Saturday"/>
    <d v="1899-12-30T15:39:17"/>
    <d v="1899-12-30T16:00:00"/>
    <n v="1"/>
    <d v="2017-04-22T00:00:00"/>
    <d v="2017-04-01T00:00:00"/>
    <d v="2017-04-22T00:00:00"/>
    <s v="Saturday"/>
    <d v="1899-12-30T16:02:15"/>
    <d v="1899-12-30T16:00:00"/>
    <s v="One Way"/>
  </r>
  <r>
    <n v="1594402"/>
    <s v="Non-RFID Card Member"/>
    <m/>
    <m/>
    <n v="54476"/>
    <s v="UNITED STATES"/>
    <s v="Single Ride"/>
    <n v="5442"/>
    <x v="25"/>
    <n v="43.058010000000003"/>
    <n v="-87.877300000000005"/>
    <x v="22"/>
    <n v="43.058010000000003"/>
    <n v="-87.877300000000005"/>
    <n v="16"/>
    <n v="3"/>
    <n v="2.4"/>
    <n v="2.2999999999999998"/>
    <n v="96"/>
    <n v="-1"/>
    <d v="2017-04-22T00:00:00"/>
    <d v="2017-04-01T00:00:00"/>
    <d v="2017-04-22T00:00:00"/>
    <s v="Saturday"/>
    <d v="1899-12-30T15:43:55"/>
    <d v="1899-12-30T16:00:00"/>
    <n v="1"/>
    <d v="2017-04-22T00:00:00"/>
    <d v="2017-04-01T00:00:00"/>
    <d v="2017-04-22T00:00:00"/>
    <s v="Saturday"/>
    <d v="1899-12-30T15:59:32"/>
    <d v="1899-12-30T16:00:00"/>
    <s v="Round Trip"/>
  </r>
  <r>
    <n v="1594434"/>
    <s v="Non-RFID Card Member"/>
    <m/>
    <m/>
    <m/>
    <s v="UNITED STATES"/>
    <s v="Single Ride"/>
    <n v="234"/>
    <x v="29"/>
    <n v="43.052549999999997"/>
    <n v="-87.909329999999997"/>
    <x v="16"/>
    <n v="43.052549999999997"/>
    <n v="-87.909329999999997"/>
    <n v="31"/>
    <n v="3"/>
    <n v="4.7"/>
    <n v="4.4000000000000004"/>
    <n v="186"/>
    <n v="-1"/>
    <d v="2017-04-22T00:00:00"/>
    <d v="2017-04-01T00:00:00"/>
    <d v="2017-04-22T00:00:00"/>
    <s v="Saturday"/>
    <d v="1899-12-30T15:51:12"/>
    <d v="1899-12-30T16:00:00"/>
    <n v="1"/>
    <d v="2017-04-22T00:00:00"/>
    <d v="2017-04-01T00:00:00"/>
    <d v="2017-04-22T00:00:00"/>
    <s v="Saturday"/>
    <d v="1899-12-30T16:22:39"/>
    <d v="1899-12-30T16:00:00"/>
    <s v="Round Trip"/>
  </r>
  <r>
    <n v="1594443"/>
    <s v="Non-RFID Card Member"/>
    <m/>
    <m/>
    <n v="60657"/>
    <s v="UNITED STATES"/>
    <s v="Single Ride"/>
    <n v="5"/>
    <x v="29"/>
    <n v="43.052549999999997"/>
    <n v="-87.909329999999997"/>
    <x v="16"/>
    <n v="43.052549999999997"/>
    <n v="-87.909329999999997"/>
    <n v="30"/>
    <n v="3"/>
    <n v="4.5"/>
    <n v="4.3"/>
    <n v="180"/>
    <n v="-1"/>
    <d v="2017-04-22T00:00:00"/>
    <d v="2017-04-01T00:00:00"/>
    <d v="2017-04-22T00:00:00"/>
    <s v="Saturday"/>
    <d v="1899-12-30T15:52:36"/>
    <d v="1899-12-30T16:00:00"/>
    <n v="1"/>
    <d v="2017-04-22T00:00:00"/>
    <d v="2017-04-01T00:00:00"/>
    <d v="2017-04-22T00:00:00"/>
    <s v="Saturday"/>
    <d v="1899-12-30T16:22:41"/>
    <d v="1899-12-30T16:00:00"/>
    <s v="Round Trip"/>
  </r>
  <r>
    <n v="1594472"/>
    <s v="Non-RFID Card Member"/>
    <m/>
    <m/>
    <n v="53220"/>
    <s v="UNITED STATES"/>
    <s v="Single Ride"/>
    <n v="5581"/>
    <x v="2"/>
    <n v="43.03886"/>
    <n v="-87.902720000000002"/>
    <x v="1"/>
    <n v="43.03886"/>
    <n v="-87.902720000000002"/>
    <n v="56"/>
    <n v="6"/>
    <n v="8.4"/>
    <n v="8"/>
    <n v="336"/>
    <n v="-1"/>
    <d v="2017-04-22T00:00:00"/>
    <d v="2017-04-01T00:00:00"/>
    <d v="2017-04-22T00:00:00"/>
    <s v="Saturday"/>
    <d v="1899-12-30T16:01:03"/>
    <d v="1899-12-30T16:00:00"/>
    <n v="1"/>
    <d v="2017-04-22T00:00:00"/>
    <d v="2017-04-01T00:00:00"/>
    <d v="2017-04-22T00:00:00"/>
    <s v="Saturday"/>
    <d v="1899-12-30T16:57:12"/>
    <d v="1899-12-30T17:00:00"/>
    <s v="Round Trip"/>
  </r>
  <r>
    <n v="1594479"/>
    <s v="Non-RFID Card Member"/>
    <m/>
    <m/>
    <n v="53222"/>
    <s v="UNITED STATES"/>
    <s v="Single Ride"/>
    <n v="204"/>
    <x v="52"/>
    <n v="43.034619999999997"/>
    <n v="-87.917500000000004"/>
    <x v="6"/>
    <n v="43.03519"/>
    <n v="-87.907390000000007"/>
    <n v="106"/>
    <n v="12"/>
    <n v="15.9"/>
    <n v="15.1"/>
    <n v="636"/>
    <n v="-1"/>
    <d v="2017-04-22T00:00:00"/>
    <d v="2017-04-01T00:00:00"/>
    <d v="2017-04-22T00:00:00"/>
    <s v="Saturday"/>
    <d v="1899-12-30T16:03:10"/>
    <d v="1899-12-30T16:00:00"/>
    <n v="1"/>
    <d v="2017-04-22T00:00:00"/>
    <d v="2017-04-01T00:00:00"/>
    <d v="2017-04-22T00:00:00"/>
    <s v="Saturday"/>
    <d v="1899-12-30T17:49:04"/>
    <d v="1899-12-30T18:00:00"/>
    <s v="One Way"/>
  </r>
  <r>
    <n v="1594510"/>
    <s v="Non-RFID Card Member"/>
    <m/>
    <m/>
    <n v="60661"/>
    <s v="UNITED STATES"/>
    <s v="Single Ride"/>
    <n v="5418"/>
    <x v="14"/>
    <n v="43.05536"/>
    <n v="-87.90504"/>
    <x v="6"/>
    <n v="43.03519"/>
    <n v="-87.907390000000007"/>
    <n v="49"/>
    <n v="6"/>
    <n v="7.4"/>
    <n v="7"/>
    <n v="294"/>
    <n v="-1"/>
    <d v="2017-04-22T00:00:00"/>
    <d v="2017-04-01T00:00:00"/>
    <d v="2017-04-22T00:00:00"/>
    <s v="Saturday"/>
    <d v="1899-12-30T16:15:32"/>
    <d v="1899-12-30T16:00:00"/>
    <n v="1"/>
    <d v="2017-04-22T00:00:00"/>
    <d v="2017-04-01T00:00:00"/>
    <d v="2017-04-22T00:00:00"/>
    <s v="Saturday"/>
    <d v="1899-12-30T17:04:23"/>
    <d v="1899-12-30T17:00:00"/>
    <s v="One Way"/>
  </r>
  <r>
    <n v="1593888"/>
    <s v="Non-RFID Card Member"/>
    <m/>
    <m/>
    <n v="53204"/>
    <s v="UNITED STATES"/>
    <s v="Single Ride"/>
    <n v="11142"/>
    <x v="16"/>
    <n v="43.03913"/>
    <n v="-87.916150000000002"/>
    <x v="58"/>
    <n v="43.026229999999998"/>
    <n v="-87.912809999999993"/>
    <n v="9"/>
    <n v="3"/>
    <n v="1.4"/>
    <n v="1.3"/>
    <n v="54"/>
    <n v="-1"/>
    <d v="2017-04-22T00:00:00"/>
    <d v="2017-04-01T00:00:00"/>
    <d v="2017-04-22T00:00:00"/>
    <s v="Saturday"/>
    <d v="1899-12-30T16:43:31"/>
    <d v="1899-12-30T17:00:00"/>
    <n v="1"/>
    <d v="2017-04-22T00:00:00"/>
    <d v="2017-04-01T00:00:00"/>
    <d v="2017-04-22T00:00:00"/>
    <s v="Saturday"/>
    <d v="1899-12-30T16:52:20"/>
    <d v="1899-12-30T17:00:00"/>
    <s v="One Way"/>
  </r>
  <r>
    <n v="1546845"/>
    <s v="Non-RFID Card Member"/>
    <m/>
    <m/>
    <n v="53202"/>
    <s v="UNITED STATES"/>
    <s v="Single Ride"/>
    <n v="11090"/>
    <x v="38"/>
    <n v="43.058619999999998"/>
    <n v="-87.885319999999993"/>
    <x v="6"/>
    <n v="43.03519"/>
    <n v="-87.907390000000007"/>
    <n v="28"/>
    <n v="3"/>
    <n v="4.2"/>
    <n v="4"/>
    <n v="168"/>
    <n v="-1"/>
    <d v="2017-04-22T00:00:00"/>
    <d v="2017-04-01T00:00:00"/>
    <d v="2017-04-22T00:00:00"/>
    <s v="Saturday"/>
    <d v="1899-12-30T16:49:43"/>
    <d v="1899-12-30T17:00:00"/>
    <n v="1"/>
    <d v="2017-04-22T00:00:00"/>
    <d v="2017-04-01T00:00:00"/>
    <d v="2017-04-22T00:00:00"/>
    <s v="Saturday"/>
    <d v="1899-12-30T17:17:39"/>
    <d v="1899-12-30T17:00:00"/>
    <s v="One Way"/>
  </r>
  <r>
    <n v="1583184"/>
    <s v="Non-RFID Card Member"/>
    <m/>
    <m/>
    <n v="53233"/>
    <s v="UNITED STATES"/>
    <s v="Single Ride"/>
    <n v="11101"/>
    <x v="24"/>
    <n v="43.040154000000001"/>
    <n v="-87.932113000000001"/>
    <x v="22"/>
    <n v="43.058010000000003"/>
    <n v="-87.877300000000005"/>
    <n v="56"/>
    <n v="6"/>
    <n v="8.4"/>
    <n v="8"/>
    <n v="336"/>
    <n v="-1"/>
    <d v="2017-04-22T00:00:00"/>
    <d v="2017-04-01T00:00:00"/>
    <d v="2017-04-22T00:00:00"/>
    <s v="Saturday"/>
    <d v="1899-12-30T17:57:57"/>
    <d v="1899-12-30T18:00:00"/>
    <n v="1"/>
    <d v="2017-04-22T00:00:00"/>
    <d v="2017-04-01T00:00:00"/>
    <d v="2017-04-22T00:00:00"/>
    <s v="Saturday"/>
    <d v="1899-12-30T18:53:37"/>
    <d v="1899-12-30T19:00:00"/>
    <s v="One Way"/>
  </r>
  <r>
    <n v="1582827"/>
    <s v="Non-RFID Card Member"/>
    <m/>
    <m/>
    <n v="53210"/>
    <s v="UNITED STATES"/>
    <s v="Single Ride"/>
    <n v="5535"/>
    <x v="18"/>
    <n v="43.048609999999996"/>
    <n v="-88.008480000000006"/>
    <x v="32"/>
    <n v="43.048609999999996"/>
    <n v="-88.008480000000006"/>
    <n v="39"/>
    <n v="6"/>
    <n v="5.9"/>
    <n v="5.6"/>
    <n v="234"/>
    <n v="-1"/>
    <d v="2017-04-22T00:00:00"/>
    <d v="2017-04-01T00:00:00"/>
    <d v="2017-04-22T00:00:00"/>
    <s v="Saturday"/>
    <d v="1899-12-30T17:59:03"/>
    <d v="1899-12-30T18:00:00"/>
    <n v="1"/>
    <d v="2017-04-22T00:00:00"/>
    <d v="2017-04-01T00:00:00"/>
    <d v="2017-04-22T00:00:00"/>
    <s v="Saturday"/>
    <d v="1899-12-30T18:38:02"/>
    <d v="1899-12-30T19:00:00"/>
    <s v="Round Trip"/>
  </r>
  <r>
    <n v="1594887"/>
    <s v="Non-RFID Card Member"/>
    <m/>
    <m/>
    <n v="64112"/>
    <s v="UNITED STATES"/>
    <s v="Single Ride"/>
    <n v="37"/>
    <x v="37"/>
    <n v="43.036900000000003"/>
    <n v="-87.89667"/>
    <x v="31"/>
    <n v="43.040154000000001"/>
    <n v="-87.932113000000001"/>
    <n v="32"/>
    <n v="3"/>
    <n v="4.8"/>
    <n v="4.5999999999999996"/>
    <n v="192"/>
    <n v="-1"/>
    <d v="2017-04-22T00:00:00"/>
    <d v="2017-04-01T00:00:00"/>
    <d v="2017-04-22T00:00:00"/>
    <s v="Saturday"/>
    <d v="1899-12-30T18:05:19"/>
    <d v="1899-12-30T18:00:00"/>
    <n v="1"/>
    <d v="2017-04-22T00:00:00"/>
    <d v="2017-04-01T00:00:00"/>
    <d v="2017-04-22T00:00:00"/>
    <s v="Saturday"/>
    <d v="1899-12-30T18:37:56"/>
    <d v="1899-12-30T19:00:00"/>
    <s v="One Way"/>
  </r>
  <r>
    <n v="1359142"/>
    <s v="Non-RFID Card Member"/>
    <m/>
    <m/>
    <n v="53158"/>
    <s v="UNITED STATES"/>
    <s v="Single Ride"/>
    <n v="307"/>
    <x v="45"/>
    <n v="43.077359999999999"/>
    <n v="-87.880769999999998"/>
    <x v="1"/>
    <n v="43.03886"/>
    <n v="-87.902720000000002"/>
    <n v="26"/>
    <n v="3"/>
    <n v="3.9"/>
    <n v="3.7"/>
    <n v="156"/>
    <n v="-1"/>
    <d v="2017-04-22T00:00:00"/>
    <d v="2017-04-01T00:00:00"/>
    <d v="2017-04-22T00:00:00"/>
    <s v="Saturday"/>
    <d v="1899-12-30T18:28:28"/>
    <d v="1899-12-30T18:00:00"/>
    <n v="1"/>
    <d v="2017-04-22T00:00:00"/>
    <d v="2017-04-01T00:00:00"/>
    <d v="2017-04-22T00:00:00"/>
    <s v="Saturday"/>
    <d v="1899-12-30T18:54:36"/>
    <d v="1899-12-30T19:00:00"/>
    <s v="One Way"/>
  </r>
  <r>
    <n v="1594974"/>
    <s v="Non-RFID Card Member"/>
    <m/>
    <m/>
    <n v="30126"/>
    <s v="UNITED STATES"/>
    <s v="Single Ride"/>
    <n v="11129"/>
    <x v="5"/>
    <n v="43.031320000000001"/>
    <n v="-87.904259999999994"/>
    <x v="26"/>
    <n v="43.053040000000003"/>
    <n v="-87.897660000000002"/>
    <n v="49"/>
    <n v="6"/>
    <n v="7.4"/>
    <n v="7"/>
    <n v="294"/>
    <n v="-1"/>
    <d v="2017-04-22T00:00:00"/>
    <d v="2017-04-01T00:00:00"/>
    <d v="2017-04-22T00:00:00"/>
    <s v="Saturday"/>
    <d v="1899-12-30T18:31:26"/>
    <d v="1899-12-30T19:00:00"/>
    <n v="1"/>
    <d v="2017-04-22T00:00:00"/>
    <d v="2017-04-01T00:00:00"/>
    <d v="2017-04-22T00:00:00"/>
    <s v="Saturday"/>
    <d v="1899-12-30T19:20:44"/>
    <d v="1899-12-30T19:00:00"/>
    <s v="One Way"/>
  </r>
  <r>
    <n v="1436591"/>
    <s v="Non-RFID Card Member"/>
    <m/>
    <m/>
    <n v="53226"/>
    <s v="UNITED STATES"/>
    <s v="Single Ride"/>
    <n v="11164"/>
    <x v="51"/>
    <n v="43.06044"/>
    <n v="-88.016239999999996"/>
    <x v="32"/>
    <n v="43.048609999999996"/>
    <n v="-88.008480000000006"/>
    <n v="11"/>
    <n v="3"/>
    <n v="1.7"/>
    <n v="1.6"/>
    <n v="66"/>
    <n v="-1"/>
    <d v="2017-04-22T00:00:00"/>
    <d v="2017-04-01T00:00:00"/>
    <d v="2017-04-22T00:00:00"/>
    <s v="Saturday"/>
    <d v="1899-12-30T18:34:42"/>
    <d v="1899-12-30T19:00:00"/>
    <n v="1"/>
    <d v="2017-04-22T00:00:00"/>
    <d v="2017-04-01T00:00:00"/>
    <d v="2017-04-22T00:00:00"/>
    <s v="Saturday"/>
    <d v="1899-12-30T18:45:47"/>
    <d v="1899-12-30T19:00:00"/>
    <s v="One Way"/>
  </r>
  <r>
    <n v="1595150"/>
    <s v="Non-RFID Card Member"/>
    <m/>
    <m/>
    <n v="55805"/>
    <s v="UNITED STATES"/>
    <s v="Single Ride"/>
    <n v="13"/>
    <x v="38"/>
    <n v="43.058619999999998"/>
    <n v="-87.885319999999993"/>
    <x v="33"/>
    <n v="43.04804"/>
    <n v="-87.896720000000002"/>
    <n v="28"/>
    <n v="3"/>
    <n v="4.2"/>
    <n v="4"/>
    <n v="168"/>
    <n v="-1"/>
    <d v="2017-04-22T00:00:00"/>
    <d v="2017-04-01T00:00:00"/>
    <d v="2017-04-22T00:00:00"/>
    <s v="Saturday"/>
    <d v="1899-12-30T19:52:08"/>
    <d v="1899-12-30T20:00:00"/>
    <n v="1"/>
    <d v="2017-04-22T00:00:00"/>
    <d v="2017-04-01T00:00:00"/>
    <d v="2017-04-22T00:00:00"/>
    <s v="Saturday"/>
    <d v="1899-12-30T20:20:53"/>
    <d v="1899-12-30T20:00:00"/>
    <s v="One Way"/>
  </r>
  <r>
    <n v="1595319"/>
    <s v="Non-RFID Card Member"/>
    <m/>
    <m/>
    <n v="54121"/>
    <s v="UNITED STATES"/>
    <s v="Single Ride"/>
    <n v="5565"/>
    <x v="23"/>
    <n v="43.053040000000003"/>
    <n v="-87.897660000000002"/>
    <x v="26"/>
    <n v="43.053040000000003"/>
    <n v="-87.897660000000002"/>
    <n v="0"/>
    <n v="0"/>
    <n v="0"/>
    <n v="0"/>
    <n v="0"/>
    <n v="-1"/>
    <d v="2017-04-22T00:00:00"/>
    <d v="2017-04-01T00:00:00"/>
    <d v="2017-04-22T00:00:00"/>
    <s v="Saturday"/>
    <d v="1899-12-30T21:42:35"/>
    <d v="1899-12-30T22:00:00"/>
    <n v="1"/>
    <d v="2017-04-22T00:00:00"/>
    <d v="2017-04-01T00:00:00"/>
    <d v="2017-04-22T00:00:00"/>
    <s v="Saturday"/>
    <d v="1899-12-30T21:42:59"/>
    <d v="1899-12-30T22:00:00"/>
    <s v="Round Trip"/>
  </r>
  <r>
    <n v="1595325"/>
    <s v="Non-RFID Card Member"/>
    <m/>
    <m/>
    <n v="53012"/>
    <s v="UNITED STATES"/>
    <s v="Single Ride"/>
    <n v="5577"/>
    <x v="23"/>
    <n v="43.053040000000003"/>
    <n v="-87.897660000000002"/>
    <x v="50"/>
    <n v="43.05847"/>
    <n v="-87.898079999999993"/>
    <n v="6"/>
    <n v="3"/>
    <n v="0.9"/>
    <n v="0.9"/>
    <n v="36"/>
    <n v="-1"/>
    <d v="2017-04-22T00:00:00"/>
    <d v="2017-04-01T00:00:00"/>
    <d v="2017-04-22T00:00:00"/>
    <s v="Saturday"/>
    <d v="1899-12-30T21:43:53"/>
    <d v="1899-12-30T22:00:00"/>
    <n v="1"/>
    <d v="2017-04-22T00:00:00"/>
    <d v="2017-04-01T00:00:00"/>
    <d v="2017-04-22T00:00:00"/>
    <s v="Saturday"/>
    <d v="1899-12-30T21:49:05"/>
    <d v="1899-12-30T22:00:00"/>
    <s v="One Way"/>
  </r>
  <r>
    <n v="1595378"/>
    <s v="Non-RFID Card Member"/>
    <m/>
    <m/>
    <n v="53218"/>
    <s v="UNITED STATES"/>
    <s v="Single Ride"/>
    <n v="11119"/>
    <x v="13"/>
    <n v="43.038649999999997"/>
    <n v="-87.921930000000003"/>
    <x v="34"/>
    <n v="43.038649999999997"/>
    <n v="-87.921930000000003"/>
    <n v="166"/>
    <n v="18"/>
    <n v="18"/>
    <n v="17.100000000000001"/>
    <n v="720"/>
    <n v="-1"/>
    <d v="2017-04-22T00:00:00"/>
    <d v="2017-04-01T00:00:00"/>
    <d v="2017-04-22T00:00:00"/>
    <s v="Saturday"/>
    <d v="1899-12-30T22:44:02"/>
    <d v="1899-12-30T23:00:00"/>
    <n v="1"/>
    <d v="2017-04-23T00:00:00"/>
    <d v="2017-04-01T00:00:00"/>
    <d v="2017-04-23T00:00:00"/>
    <s v="Sunday"/>
    <d v="1899-12-30T01:30:26"/>
    <d v="1899-12-30T02:00:00"/>
    <s v="Round Trip"/>
  </r>
  <r>
    <n v="1595477"/>
    <s v="Non-RFID Card Member"/>
    <m/>
    <m/>
    <n v="53051"/>
    <s v="UNITED STATES"/>
    <s v="Single Ride"/>
    <n v="11135"/>
    <x v="40"/>
    <n v="43.046570000000003"/>
    <n v="-87.908720000000002"/>
    <x v="10"/>
    <n v="43.058619999999998"/>
    <n v="-87.885319999999993"/>
    <n v="18"/>
    <n v="3"/>
    <n v="2.7"/>
    <n v="2.6"/>
    <n v="108"/>
    <n v="-1"/>
    <d v="2017-04-23T00:00:00"/>
    <d v="2017-04-01T00:00:00"/>
    <d v="2017-04-23T00:00:00"/>
    <s v="Sunday"/>
    <d v="1899-12-30T02:44:56"/>
    <d v="1899-12-30T03:00:00"/>
    <n v="1"/>
    <d v="2017-04-23T00:00:00"/>
    <d v="2017-04-01T00:00:00"/>
    <d v="2017-04-23T00:00:00"/>
    <s v="Sunday"/>
    <d v="1899-12-30T03:02:34"/>
    <d v="1899-12-30T03:00:00"/>
    <s v="One Way"/>
  </r>
  <r>
    <n v="1357963"/>
    <s v="Non-RFID Card Member"/>
    <m/>
    <m/>
    <n v="60646"/>
    <s v="UNITED STATES"/>
    <s v="Single Ride"/>
    <n v="11066"/>
    <x v="12"/>
    <n v="43.052460000000004"/>
    <n v="-87.891000000000005"/>
    <x v="12"/>
    <n v="43.036900000000003"/>
    <n v="-87.89667"/>
    <n v="14"/>
    <n v="3"/>
    <n v="2.1"/>
    <n v="2"/>
    <n v="84"/>
    <n v="-1"/>
    <d v="2017-04-23T00:00:00"/>
    <d v="2017-04-01T00:00:00"/>
    <d v="2017-04-23T00:00:00"/>
    <s v="Sunday"/>
    <d v="1899-12-30T09:46:09"/>
    <d v="1899-12-30T10:00:00"/>
    <n v="1"/>
    <d v="2017-04-23T00:00:00"/>
    <d v="2017-04-01T00:00:00"/>
    <d v="2017-04-23T00:00:00"/>
    <s v="Sunday"/>
    <d v="1899-12-30T10:00:02"/>
    <d v="1899-12-30T10:00:00"/>
    <s v="One Way"/>
  </r>
  <r>
    <n v="1595780"/>
    <s v="Non-RFID Card Member"/>
    <m/>
    <m/>
    <n v="85233"/>
    <s v="UNITED STATES"/>
    <s v="Single Ride"/>
    <n v="11066"/>
    <x v="37"/>
    <n v="43.036900000000003"/>
    <n v="-87.89667"/>
    <x v="36"/>
    <n v="43.038719999999998"/>
    <n v="-87.905339999999995"/>
    <n v="47"/>
    <n v="6"/>
    <n v="7.1"/>
    <n v="6.7"/>
    <n v="282"/>
    <n v="-1"/>
    <d v="2017-04-23T00:00:00"/>
    <d v="2017-04-01T00:00:00"/>
    <d v="2017-04-23T00:00:00"/>
    <s v="Sunday"/>
    <d v="1899-12-30T11:29:16"/>
    <d v="1899-12-30T11:00:00"/>
    <n v="1"/>
    <d v="2017-04-23T00:00:00"/>
    <d v="2017-04-01T00:00:00"/>
    <d v="2017-04-23T00:00:00"/>
    <s v="Sunday"/>
    <d v="1899-12-30T12:16:51"/>
    <d v="1899-12-30T12:00:00"/>
    <s v="One Way"/>
  </r>
  <r>
    <n v="1407716"/>
    <s v="Non-RFID Card Member"/>
    <m/>
    <m/>
    <m/>
    <s v="UNITED STATES"/>
    <s v="Single Ride"/>
    <n v="11116"/>
    <x v="24"/>
    <n v="43.040154000000001"/>
    <n v="-87.932113000000001"/>
    <x v="19"/>
    <n v="43.040349999999997"/>
    <n v="-87.920760000000001"/>
    <n v="101"/>
    <n v="12"/>
    <n v="15.2"/>
    <n v="14.4"/>
    <n v="606"/>
    <n v="-1"/>
    <d v="2017-04-23T00:00:00"/>
    <d v="2017-04-01T00:00:00"/>
    <d v="2017-04-23T00:00:00"/>
    <s v="Sunday"/>
    <d v="1899-12-30T11:48:53"/>
    <d v="1899-12-30T12:00:00"/>
    <n v="1"/>
    <d v="2017-04-23T00:00:00"/>
    <d v="2017-04-01T00:00:00"/>
    <d v="2017-04-23T00:00:00"/>
    <s v="Sunday"/>
    <d v="1899-12-30T13:29:34"/>
    <d v="1899-12-30T13:00:00"/>
    <s v="One Way"/>
  </r>
  <r>
    <n v="1184053"/>
    <s v="Non-RFID Card Member"/>
    <m/>
    <m/>
    <n v="53202"/>
    <s v="UNITED STATES"/>
    <s v="Single Ride"/>
    <n v="357"/>
    <x v="34"/>
    <n v="43.02948"/>
    <n v="-87.912819999999996"/>
    <x v="51"/>
    <n v="43.024340000000002"/>
    <n v="-87.916753"/>
    <n v="27"/>
    <n v="3"/>
    <n v="4.0999999999999996"/>
    <n v="3.8"/>
    <n v="162"/>
    <n v="-1"/>
    <d v="2017-04-23T00:00:00"/>
    <d v="2017-04-01T00:00:00"/>
    <d v="2017-04-23T00:00:00"/>
    <s v="Sunday"/>
    <d v="1899-12-30T12:00:48"/>
    <d v="1899-12-30T12:00:00"/>
    <n v="1"/>
    <d v="2017-04-23T00:00:00"/>
    <d v="2017-04-01T00:00:00"/>
    <d v="2017-04-23T00:00:00"/>
    <s v="Sunday"/>
    <d v="1899-12-30T12:27:15"/>
    <d v="1899-12-30T12:00:00"/>
    <s v="One Way"/>
  </r>
  <r>
    <n v="1595855"/>
    <s v="Non-RFID Card Member"/>
    <m/>
    <m/>
    <n v="53217"/>
    <s v="UNITED STATES"/>
    <s v="Single Ride"/>
    <n v="286"/>
    <x v="48"/>
    <n v="43.060155999999999"/>
    <n v="-87.881258000000003"/>
    <x v="26"/>
    <n v="43.053040000000003"/>
    <n v="-87.897660000000002"/>
    <n v="46"/>
    <n v="6"/>
    <n v="6.9"/>
    <n v="6.6"/>
    <n v="276"/>
    <n v="-1"/>
    <d v="2017-04-23T00:00:00"/>
    <d v="2017-04-01T00:00:00"/>
    <d v="2017-04-23T00:00:00"/>
    <s v="Sunday"/>
    <d v="1899-12-30T12:00:53"/>
    <d v="1899-12-30T12:00:00"/>
    <n v="1"/>
    <d v="2017-04-23T00:00:00"/>
    <d v="2017-04-01T00:00:00"/>
    <d v="2017-04-23T00:00:00"/>
    <s v="Sunday"/>
    <d v="1899-12-30T12:46:47"/>
    <d v="1899-12-30T13:00:00"/>
    <s v="One Way"/>
  </r>
  <r>
    <n v="1595892"/>
    <s v="Non-RFID Card Member"/>
    <m/>
    <m/>
    <n v="60540"/>
    <s v="UNITED STATES"/>
    <s v="Single Ride"/>
    <n v="11106"/>
    <x v="12"/>
    <n v="43.052460000000004"/>
    <n v="-87.891000000000005"/>
    <x v="11"/>
    <n v="43.052460000000004"/>
    <n v="-87.891000000000005"/>
    <n v="87"/>
    <n v="9"/>
    <n v="13.1"/>
    <n v="12.4"/>
    <n v="522"/>
    <n v="-1"/>
    <d v="2017-04-23T00:00:00"/>
    <d v="2017-04-01T00:00:00"/>
    <d v="2017-04-23T00:00:00"/>
    <s v="Sunday"/>
    <d v="1899-12-30T12:12:39"/>
    <d v="1899-12-30T12:00:00"/>
    <n v="1"/>
    <d v="2017-04-23T00:00:00"/>
    <d v="2017-04-01T00:00:00"/>
    <d v="2017-04-23T00:00:00"/>
    <s v="Sunday"/>
    <d v="1899-12-30T13:39:45"/>
    <d v="1899-12-30T14:00:00"/>
    <s v="Round Trip"/>
  </r>
  <r>
    <n v="1595930"/>
    <s v="Non-RFID Card Member"/>
    <m/>
    <m/>
    <n v="99208"/>
    <s v="UNITED STATES"/>
    <s v="Single Ride"/>
    <n v="5576"/>
    <x v="3"/>
    <n v="43.03519"/>
    <n v="-87.907390000000007"/>
    <x v="6"/>
    <n v="43.03519"/>
    <n v="-87.907390000000007"/>
    <n v="29"/>
    <n v="3"/>
    <n v="4.4000000000000004"/>
    <n v="4.0999999999999996"/>
    <n v="174"/>
    <n v="-1"/>
    <d v="2017-04-23T00:00:00"/>
    <d v="2017-04-01T00:00:00"/>
    <d v="2017-04-23T00:00:00"/>
    <s v="Sunday"/>
    <d v="1899-12-30T12:22:46"/>
    <d v="1899-12-30T12:00:00"/>
    <n v="1"/>
    <d v="2017-04-23T00:00:00"/>
    <d v="2017-04-01T00:00:00"/>
    <d v="2017-04-23T00:00:00"/>
    <s v="Sunday"/>
    <d v="1899-12-30T12:51:20"/>
    <d v="1899-12-30T13:00:00"/>
    <s v="Round Trip"/>
  </r>
  <r>
    <n v="1596012"/>
    <s v="Non-RFID Card Member"/>
    <m/>
    <m/>
    <n v="60025"/>
    <s v="UNITED STATES"/>
    <s v="Single Ride"/>
    <n v="11119"/>
    <x v="24"/>
    <n v="43.040154000000001"/>
    <n v="-87.932113000000001"/>
    <x v="31"/>
    <n v="43.040154000000001"/>
    <n v="-87.932113000000001"/>
    <n v="66"/>
    <n v="9"/>
    <n v="9.9"/>
    <n v="9.4"/>
    <n v="396"/>
    <n v="-1"/>
    <d v="2017-04-23T00:00:00"/>
    <d v="2017-04-01T00:00:00"/>
    <d v="2017-04-23T00:00:00"/>
    <s v="Sunday"/>
    <d v="1899-12-30T12:42:09"/>
    <d v="1899-12-30T13:00:00"/>
    <n v="1"/>
    <d v="2017-04-23T00:00:00"/>
    <d v="2017-04-01T00:00:00"/>
    <d v="2017-04-23T00:00:00"/>
    <s v="Sunday"/>
    <d v="1899-12-30T13:48:39"/>
    <d v="1899-12-30T14:00:00"/>
    <s v="Round Trip"/>
  </r>
  <r>
    <n v="1596038"/>
    <s v="Non-RFID Card Member"/>
    <m/>
    <m/>
    <n v="53154"/>
    <s v="UNITED STATES"/>
    <s v="Single Ride"/>
    <n v="5421"/>
    <x v="36"/>
    <n v="43.069021999999997"/>
    <n v="-87.887940999999998"/>
    <x v="38"/>
    <n v="43.069021999999997"/>
    <n v="-87.887940999999998"/>
    <n v="73"/>
    <n v="9"/>
    <n v="11"/>
    <n v="10.4"/>
    <n v="438"/>
    <n v="-1"/>
    <d v="2017-04-23T00:00:00"/>
    <d v="2017-04-01T00:00:00"/>
    <d v="2017-04-23T00:00:00"/>
    <s v="Sunday"/>
    <d v="1899-12-30T12:48:23"/>
    <d v="1899-12-30T13:00:00"/>
    <n v="1"/>
    <d v="2017-04-23T00:00:00"/>
    <d v="2017-04-01T00:00:00"/>
    <d v="2017-04-23T00:00:00"/>
    <s v="Sunday"/>
    <d v="1899-12-30T14:01:15"/>
    <d v="1899-12-30T14:00:00"/>
    <s v="Round Trip"/>
  </r>
  <r>
    <n v="1596084"/>
    <s v="Non-RFID Card Member"/>
    <m/>
    <m/>
    <n v="54115"/>
    <s v="UNITED STATES"/>
    <s v="Single Ride"/>
    <n v="5558"/>
    <x v="24"/>
    <n v="43.040154000000001"/>
    <n v="-87.932113000000001"/>
    <x v="6"/>
    <n v="43.03519"/>
    <n v="-87.907390000000007"/>
    <n v="10"/>
    <n v="3"/>
    <n v="1.5"/>
    <n v="1.4"/>
    <n v="60"/>
    <n v="-1"/>
    <d v="2017-04-23T00:00:00"/>
    <d v="2017-04-01T00:00:00"/>
    <d v="2017-04-23T00:00:00"/>
    <s v="Sunday"/>
    <d v="1899-12-30T13:01:09"/>
    <d v="1899-12-30T13:00:00"/>
    <n v="1"/>
    <d v="2017-04-23T00:00:00"/>
    <d v="2017-04-01T00:00:00"/>
    <d v="2017-04-23T00:00:00"/>
    <s v="Sunday"/>
    <d v="1899-12-30T13:11:44"/>
    <d v="1899-12-30T13:00:00"/>
    <s v="One Way"/>
  </r>
  <r>
    <n v="1259094"/>
    <s v="Non-RFID Card Member"/>
    <m/>
    <m/>
    <n v="60546"/>
    <s v="UNITED STATES"/>
    <s v="Single Ride"/>
    <n v="5426"/>
    <x v="12"/>
    <n v="43.052460000000004"/>
    <n v="-87.891000000000005"/>
    <x v="11"/>
    <n v="43.052460000000004"/>
    <n v="-87.891000000000005"/>
    <n v="47"/>
    <n v="6"/>
    <n v="7.1"/>
    <n v="6.7"/>
    <n v="282"/>
    <n v="-1"/>
    <d v="2017-04-23T00:00:00"/>
    <d v="2017-04-01T00:00:00"/>
    <d v="2017-04-23T00:00:00"/>
    <s v="Sunday"/>
    <d v="1899-12-30T13:17:01"/>
    <d v="1899-12-30T13:00:00"/>
    <n v="1"/>
    <d v="2017-04-23T00:00:00"/>
    <d v="2017-04-01T00:00:00"/>
    <d v="2017-04-23T00:00:00"/>
    <s v="Sunday"/>
    <d v="1899-12-30T14:04:52"/>
    <d v="1899-12-30T14:00:00"/>
    <s v="Round Trip"/>
  </r>
  <r>
    <n v="1596193"/>
    <s v="Non-RFID Card Member"/>
    <m/>
    <m/>
    <n v="7302"/>
    <s v="UNITED STATES"/>
    <s v="Single Ride"/>
    <n v="3"/>
    <x v="38"/>
    <n v="43.058619999999998"/>
    <n v="-87.885319999999993"/>
    <x v="10"/>
    <n v="43.058619999999998"/>
    <n v="-87.885319999999993"/>
    <n v="8"/>
    <n v="3"/>
    <n v="1.2"/>
    <n v="1.1000000000000001"/>
    <n v="48"/>
    <n v="-1"/>
    <d v="2017-04-23T00:00:00"/>
    <d v="2017-04-01T00:00:00"/>
    <d v="2017-04-23T00:00:00"/>
    <s v="Sunday"/>
    <d v="1899-12-30T13:35:16"/>
    <d v="1899-12-30T14:00:00"/>
    <n v="1"/>
    <d v="2017-04-23T00:00:00"/>
    <d v="2017-04-01T00:00:00"/>
    <d v="2017-04-23T00:00:00"/>
    <s v="Sunday"/>
    <d v="1899-12-30T13:43:40"/>
    <d v="1899-12-30T14:00:00"/>
    <s v="Round Trip"/>
  </r>
  <r>
    <n v="1571729"/>
    <s v="Non-RFID Card Member"/>
    <m/>
    <m/>
    <n v="53202"/>
    <s v="UNITED STATES"/>
    <s v="Single Ride"/>
    <n v="5558"/>
    <x v="3"/>
    <n v="43.03519"/>
    <n v="-87.907390000000007"/>
    <x v="50"/>
    <n v="43.05847"/>
    <n v="-87.898079999999993"/>
    <n v="22"/>
    <n v="3"/>
    <n v="3.3"/>
    <n v="3.1"/>
    <n v="132"/>
    <n v="-1"/>
    <d v="2017-04-23T00:00:00"/>
    <d v="2017-04-01T00:00:00"/>
    <d v="2017-04-23T00:00:00"/>
    <s v="Sunday"/>
    <d v="1899-12-30T14:05:18"/>
    <d v="1899-12-30T14:00:00"/>
    <n v="1"/>
    <d v="2017-04-23T00:00:00"/>
    <d v="2017-04-01T00:00:00"/>
    <d v="2017-04-23T00:00:00"/>
    <s v="Sunday"/>
    <d v="1899-12-30T14:27:45"/>
    <d v="1899-12-30T14:00:00"/>
    <s v="One Way"/>
  </r>
  <r>
    <n v="1149012"/>
    <s v="Non-RFID Card Member"/>
    <m/>
    <m/>
    <n v="60585"/>
    <s v="UNITED STATES"/>
    <s v="Single Ride"/>
    <n v="11078"/>
    <x v="47"/>
    <n v="43.041646999999998"/>
    <n v="-87.927257999999995"/>
    <x v="37"/>
    <n v="43.02948"/>
    <n v="-87.912819999999996"/>
    <n v="22"/>
    <n v="3"/>
    <n v="3.3"/>
    <n v="3.1"/>
    <n v="132"/>
    <n v="-1"/>
    <d v="2017-04-23T00:00:00"/>
    <d v="2017-04-01T00:00:00"/>
    <d v="2017-04-23T00:00:00"/>
    <s v="Sunday"/>
    <d v="1899-12-30T14:15:09"/>
    <d v="1899-12-30T14:00:00"/>
    <n v="1"/>
    <d v="2017-04-23T00:00:00"/>
    <d v="2017-04-01T00:00:00"/>
    <d v="2017-04-23T00:00:00"/>
    <s v="Sunday"/>
    <d v="1899-12-30T14:37:46"/>
    <d v="1899-12-30T15:00:00"/>
    <s v="One Way"/>
  </r>
  <r>
    <n v="1596376"/>
    <s v="Non-RFID Card Member"/>
    <m/>
    <m/>
    <n v="60558"/>
    <s v="UNITED STATES"/>
    <s v="Single Ride"/>
    <n v="5494"/>
    <x v="47"/>
    <n v="43.041646999999998"/>
    <n v="-87.927257999999995"/>
    <x v="37"/>
    <n v="43.02948"/>
    <n v="-87.912819999999996"/>
    <n v="20"/>
    <n v="3"/>
    <n v="3"/>
    <n v="2.9"/>
    <n v="120"/>
    <n v="-1"/>
    <d v="2017-04-23T00:00:00"/>
    <d v="2017-04-01T00:00:00"/>
    <d v="2017-04-23T00:00:00"/>
    <s v="Sunday"/>
    <d v="1899-12-30T14:17:21"/>
    <d v="1899-12-30T14:00:00"/>
    <n v="1"/>
    <d v="2017-04-23T00:00:00"/>
    <d v="2017-04-01T00:00:00"/>
    <d v="2017-04-23T00:00:00"/>
    <s v="Sunday"/>
    <d v="1899-12-30T14:37:41"/>
    <d v="1899-12-30T15:00:00"/>
    <s v="One Way"/>
  </r>
  <r>
    <n v="1442397"/>
    <s v="Non-RFID Card Member"/>
    <m/>
    <m/>
    <n v="53186"/>
    <s v="UNITED STATES"/>
    <s v="Single Ride"/>
    <n v="5562"/>
    <x v="13"/>
    <n v="43.038649999999997"/>
    <n v="-87.921930000000003"/>
    <x v="37"/>
    <n v="43.02948"/>
    <n v="-87.912819999999996"/>
    <n v="13"/>
    <n v="3"/>
    <n v="2"/>
    <n v="1.9"/>
    <n v="78"/>
    <n v="-1"/>
    <d v="2017-04-23T00:00:00"/>
    <d v="2017-04-01T00:00:00"/>
    <d v="2017-04-23T00:00:00"/>
    <s v="Sunday"/>
    <d v="1899-12-30T14:24:40"/>
    <d v="1899-12-30T14:00:00"/>
    <n v="1"/>
    <d v="2017-04-23T00:00:00"/>
    <d v="2017-04-01T00:00:00"/>
    <d v="2017-04-23T00:00:00"/>
    <s v="Sunday"/>
    <d v="1899-12-30T14:37:39"/>
    <d v="1899-12-30T15:00:00"/>
    <s v="One Way"/>
  </r>
  <r>
    <n v="1357249"/>
    <s v="Non-RFID Card Member"/>
    <m/>
    <m/>
    <n v="60044"/>
    <s v="UNITED STATES"/>
    <s v="Single Ride"/>
    <n v="43"/>
    <x v="3"/>
    <n v="43.03519"/>
    <n v="-87.907390000000007"/>
    <x v="31"/>
    <n v="43.040154000000001"/>
    <n v="-87.932113000000001"/>
    <n v="15"/>
    <n v="3"/>
    <n v="2.2999999999999998"/>
    <n v="2.1"/>
    <n v="90"/>
    <n v="-1"/>
    <d v="2017-04-23T00:00:00"/>
    <d v="2017-04-01T00:00:00"/>
    <d v="2017-04-23T00:00:00"/>
    <s v="Sunday"/>
    <d v="1899-12-30T14:41:12"/>
    <d v="1899-12-30T15:00:00"/>
    <n v="1"/>
    <d v="2017-04-23T00:00:00"/>
    <d v="2017-04-01T00:00:00"/>
    <d v="2017-04-23T00:00:00"/>
    <s v="Sunday"/>
    <d v="1899-12-30T14:56:08"/>
    <d v="1899-12-30T15:00:00"/>
    <s v="One Way"/>
  </r>
  <r>
    <n v="1420863"/>
    <s v="Non-RFID Card Member"/>
    <m/>
    <m/>
    <n v="48009"/>
    <s v="UNITED STATES"/>
    <s v="Single Ride"/>
    <n v="43"/>
    <x v="24"/>
    <n v="43.040154000000001"/>
    <n v="-87.932113000000001"/>
    <x v="31"/>
    <n v="43.040154000000001"/>
    <n v="-87.932113000000001"/>
    <n v="96"/>
    <n v="12"/>
    <n v="14.4"/>
    <n v="13.7"/>
    <n v="576"/>
    <n v="-1"/>
    <d v="2017-04-23T00:00:00"/>
    <d v="2017-04-01T00:00:00"/>
    <d v="2017-04-23T00:00:00"/>
    <s v="Sunday"/>
    <d v="1899-12-30T15:15:39"/>
    <d v="1899-12-30T15:00:00"/>
    <n v="1"/>
    <d v="2017-04-23T00:00:00"/>
    <d v="2017-04-01T00:00:00"/>
    <d v="2017-04-23T00:00:00"/>
    <s v="Sunday"/>
    <d v="1899-12-30T16:51:56"/>
    <d v="1899-12-30T17:00:00"/>
    <s v="Round Trip"/>
  </r>
  <r>
    <n v="1596687"/>
    <s v="Non-RFID Card Member"/>
    <m/>
    <m/>
    <n v="54173"/>
    <s v="UNITED STATES"/>
    <s v="Single Ride"/>
    <n v="5424"/>
    <x v="1"/>
    <n v="43.048200000000001"/>
    <n v="-87.900859999999994"/>
    <x v="6"/>
    <n v="43.03519"/>
    <n v="-87.907390000000007"/>
    <n v="33"/>
    <n v="3"/>
    <n v="5"/>
    <n v="4.7"/>
    <n v="198"/>
    <n v="-1"/>
    <d v="2017-04-23T00:00:00"/>
    <d v="2017-04-01T00:00:00"/>
    <d v="2017-04-23T00:00:00"/>
    <s v="Sunday"/>
    <d v="1899-12-30T15:33:53"/>
    <d v="1899-12-30T16:00:00"/>
    <n v="1"/>
    <d v="2017-04-23T00:00:00"/>
    <d v="2017-04-01T00:00:00"/>
    <d v="2017-04-23T00:00:00"/>
    <s v="Sunday"/>
    <d v="1899-12-30T16:06:20"/>
    <d v="1899-12-30T16:00:00"/>
    <s v="One Way"/>
  </r>
  <r>
    <n v="1596940"/>
    <s v="Non-RFID Card Member"/>
    <m/>
    <m/>
    <n v="55076"/>
    <s v="UNITED STATES"/>
    <s v="Single Ride"/>
    <n v="11120"/>
    <x v="37"/>
    <n v="43.036900000000003"/>
    <n v="-87.89667"/>
    <x v="12"/>
    <n v="43.036900000000003"/>
    <n v="-87.89667"/>
    <n v="35"/>
    <n v="6"/>
    <n v="5.3"/>
    <n v="5"/>
    <n v="210"/>
    <n v="-1"/>
    <d v="2017-04-23T00:00:00"/>
    <d v="2017-04-01T00:00:00"/>
    <d v="2017-04-23T00:00:00"/>
    <s v="Sunday"/>
    <d v="1899-12-30T16:25:31"/>
    <d v="1899-12-30T16:00:00"/>
    <n v="1"/>
    <d v="2017-04-23T00:00:00"/>
    <d v="2017-04-01T00:00:00"/>
    <d v="2017-04-23T00:00:00"/>
    <s v="Sunday"/>
    <d v="1899-12-30T17:00:43"/>
    <d v="1899-12-30T17:00:00"/>
    <s v="Round Trip"/>
  </r>
  <r>
    <n v="1596949"/>
    <s v="Non-RFID Card Member"/>
    <m/>
    <m/>
    <n v="55076"/>
    <s v="UNITED STATES"/>
    <s v="Single Ride"/>
    <n v="5439"/>
    <x v="37"/>
    <n v="43.036900000000003"/>
    <n v="-87.89667"/>
    <x v="12"/>
    <n v="43.036900000000003"/>
    <n v="-87.89667"/>
    <n v="33"/>
    <n v="3"/>
    <n v="5"/>
    <n v="4.7"/>
    <n v="198"/>
    <n v="-1"/>
    <d v="2017-04-23T00:00:00"/>
    <d v="2017-04-01T00:00:00"/>
    <d v="2017-04-23T00:00:00"/>
    <s v="Sunday"/>
    <d v="1899-12-30T16:27:41"/>
    <d v="1899-12-30T16:00:00"/>
    <n v="1"/>
    <d v="2017-04-23T00:00:00"/>
    <d v="2017-04-01T00:00:00"/>
    <d v="2017-04-23T00:00:00"/>
    <s v="Sunday"/>
    <d v="1899-12-30T17:00:48"/>
    <d v="1899-12-30T17:00:00"/>
    <s v="Round Trip"/>
  </r>
  <r>
    <n v="1597532"/>
    <s v="Non-RFID Card Member"/>
    <m/>
    <m/>
    <n v="53209"/>
    <s v="UNITED STATES"/>
    <s v="Single Ride"/>
    <n v="11099"/>
    <x v="29"/>
    <n v="43.052549999999997"/>
    <n v="-87.909329999999997"/>
    <x v="14"/>
    <n v="43.05536"/>
    <n v="-87.90504"/>
    <n v="3"/>
    <n v="0"/>
    <n v="0.5"/>
    <n v="0.4"/>
    <n v="18"/>
    <n v="-1"/>
    <d v="2017-04-23T00:00:00"/>
    <d v="2017-04-01T00:00:00"/>
    <d v="2017-04-23T00:00:00"/>
    <s v="Sunday"/>
    <d v="1899-12-30T19:57:21"/>
    <d v="1899-12-30T20:00:00"/>
    <n v="1"/>
    <d v="2017-04-23T00:00:00"/>
    <d v="2017-04-01T00:00:00"/>
    <d v="2017-04-23T00:00:00"/>
    <s v="Sunday"/>
    <d v="1899-12-30T20:00:38"/>
    <d v="1899-12-30T20:00:00"/>
    <s v="One Way"/>
  </r>
  <r>
    <n v="1591935"/>
    <s v="Non-RFID Card Member"/>
    <m/>
    <m/>
    <n v="53217"/>
    <s v="UNITED STATES"/>
    <s v="Single Ride"/>
    <n v="190"/>
    <x v="41"/>
    <n v="43.031480000000002"/>
    <n v="-87.908169999999998"/>
    <x v="1"/>
    <n v="43.03886"/>
    <n v="-87.902720000000002"/>
    <n v="9"/>
    <n v="3"/>
    <n v="1.4"/>
    <n v="1.3"/>
    <n v="54"/>
    <n v="-1"/>
    <d v="2017-04-24T00:00:00"/>
    <d v="2017-04-01T00:00:00"/>
    <d v="2017-04-24T00:00:00"/>
    <s v="Monday"/>
    <d v="1899-12-30T08:53:58"/>
    <d v="1899-12-30T09:00:00"/>
    <n v="1"/>
    <d v="2017-04-24T00:00:00"/>
    <d v="2017-04-01T00:00:00"/>
    <d v="2017-04-24T00:00:00"/>
    <s v="Monday"/>
    <d v="1899-12-30T09:02:58"/>
    <d v="1899-12-30T09:00:00"/>
    <s v="One Way"/>
  </r>
  <r>
    <n v="1546398"/>
    <s v="Non-RFID Card Member"/>
    <m/>
    <m/>
    <n v="53206"/>
    <s v="UNITED STATES"/>
    <s v="Single Ride"/>
    <n v="5514"/>
    <x v="10"/>
    <n v="43.060786"/>
    <n v="-87.883825999999999"/>
    <x v="3"/>
    <n v="43.03913"/>
    <n v="-87.916150000000002"/>
    <n v="68"/>
    <n v="9"/>
    <n v="10.199999999999999"/>
    <n v="9.6999999999999993"/>
    <n v="408"/>
    <n v="-1"/>
    <d v="2017-04-24T00:00:00"/>
    <d v="2017-04-01T00:00:00"/>
    <d v="2017-04-24T00:00:00"/>
    <s v="Monday"/>
    <d v="1899-12-30T09:37:07"/>
    <d v="1899-12-30T10:00:00"/>
    <n v="1"/>
    <d v="2017-04-24T00:00:00"/>
    <d v="2017-04-01T00:00:00"/>
    <d v="2017-04-24T00:00:00"/>
    <s v="Monday"/>
    <d v="1899-12-30T10:45:04"/>
    <d v="1899-12-30T11:00:00"/>
    <s v="One Way"/>
  </r>
  <r>
    <n v="1590153"/>
    <s v="Non-RFID Card Member"/>
    <m/>
    <m/>
    <n v="53211"/>
    <s v="UNITED STATES"/>
    <s v="Single Ride"/>
    <n v="5548"/>
    <x v="10"/>
    <n v="43.060786"/>
    <n v="-87.883825999999999"/>
    <x v="20"/>
    <n v="43.077359999999999"/>
    <n v="-87.880769999999998"/>
    <n v="24"/>
    <n v="3"/>
    <n v="3.6"/>
    <n v="3.4"/>
    <n v="144"/>
    <n v="-1"/>
    <d v="2017-04-24T00:00:00"/>
    <d v="2017-04-01T00:00:00"/>
    <d v="2017-04-24T00:00:00"/>
    <s v="Monday"/>
    <d v="1899-12-30T09:42:32"/>
    <d v="1899-12-30T10:00:00"/>
    <n v="1"/>
    <d v="2017-04-24T00:00:00"/>
    <d v="2017-04-01T00:00:00"/>
    <d v="2017-04-24T00:00:00"/>
    <s v="Monday"/>
    <d v="1899-12-30T10:06:05"/>
    <d v="1899-12-30T10:00:00"/>
    <s v="One Way"/>
  </r>
  <r>
    <n v="1453872"/>
    <s v="Non-RFID Card Member"/>
    <m/>
    <m/>
    <n v="41420"/>
    <s v="UNITED STATES"/>
    <s v="Single Ride"/>
    <n v="152"/>
    <x v="14"/>
    <n v="43.05536"/>
    <n v="-87.90504"/>
    <x v="11"/>
    <n v="43.052460000000004"/>
    <n v="-87.891000000000005"/>
    <n v="9"/>
    <n v="3"/>
    <n v="1.4"/>
    <n v="1.3"/>
    <n v="54"/>
    <n v="-1"/>
    <d v="2017-04-24T00:00:00"/>
    <d v="2017-04-01T00:00:00"/>
    <d v="2017-04-24T00:00:00"/>
    <s v="Monday"/>
    <d v="1899-12-30T12:59:26"/>
    <d v="1899-12-30T13:00:00"/>
    <n v="1"/>
    <d v="2017-04-24T00:00:00"/>
    <d v="2017-04-01T00:00:00"/>
    <d v="2017-04-24T00:00:00"/>
    <s v="Monday"/>
    <d v="1899-12-30T13:08:32"/>
    <d v="1899-12-30T13:00:00"/>
    <s v="One Way"/>
  </r>
  <r>
    <n v="1598293"/>
    <s v="Non-RFID Card Member"/>
    <m/>
    <m/>
    <n v="53221"/>
    <s v="UNITED STATES"/>
    <s v="Single Ride"/>
    <n v="250"/>
    <x v="45"/>
    <n v="43.077359999999999"/>
    <n v="-87.880769999999998"/>
    <x v="20"/>
    <n v="43.077359999999999"/>
    <n v="-87.880769999999998"/>
    <n v="80"/>
    <n v="9"/>
    <n v="12"/>
    <n v="11.4"/>
    <n v="480"/>
    <n v="-1"/>
    <d v="2017-04-24T00:00:00"/>
    <d v="2017-04-01T00:00:00"/>
    <d v="2017-04-24T00:00:00"/>
    <s v="Monday"/>
    <d v="1899-12-30T15:12:05"/>
    <d v="1899-12-30T15:00:00"/>
    <n v="1"/>
    <d v="2017-04-24T00:00:00"/>
    <d v="2017-04-01T00:00:00"/>
    <d v="2017-04-24T00:00:00"/>
    <s v="Monday"/>
    <d v="1899-12-30T16:32:55"/>
    <d v="1899-12-30T17:00:00"/>
    <s v="Round Trip"/>
  </r>
  <r>
    <n v="1335240"/>
    <s v="Non-RFID Card Member"/>
    <m/>
    <m/>
    <n v="53202"/>
    <s v="UNITED STATES"/>
    <s v="Single Ride"/>
    <n v="5432"/>
    <x v="4"/>
    <n v="43.04824"/>
    <n v="-87.904970000000006"/>
    <x v="5"/>
    <n v="43.04824"/>
    <n v="-87.904970000000006"/>
    <n v="14"/>
    <n v="3"/>
    <n v="2.1"/>
    <n v="2"/>
    <n v="84"/>
    <n v="-1"/>
    <d v="2017-04-24T00:00:00"/>
    <d v="2017-04-01T00:00:00"/>
    <d v="2017-04-24T00:00:00"/>
    <s v="Monday"/>
    <d v="1899-12-30T17:30:01"/>
    <d v="1899-12-30T18:00:00"/>
    <n v="1"/>
    <d v="2017-04-24T00:00:00"/>
    <d v="2017-04-01T00:00:00"/>
    <d v="2017-04-24T00:00:00"/>
    <s v="Monday"/>
    <d v="1899-12-30T17:44:41"/>
    <d v="1899-12-30T18:00:00"/>
    <s v="Round Trip"/>
  </r>
  <r>
    <n v="1598475"/>
    <s v="Non-RFID Card Member"/>
    <m/>
    <m/>
    <n v="53213"/>
    <s v="UNITED STATES"/>
    <s v="Single Ride"/>
    <n v="5499"/>
    <x v="19"/>
    <n v="43.060839999999999"/>
    <n v="-88.001940000000005"/>
    <x v="18"/>
    <n v="43.060839999999999"/>
    <n v="-88.001940000000005"/>
    <n v="73"/>
    <n v="9"/>
    <n v="11"/>
    <n v="10.4"/>
    <n v="438"/>
    <n v="-1"/>
    <d v="2017-04-24T00:00:00"/>
    <d v="2017-04-01T00:00:00"/>
    <d v="2017-04-24T00:00:00"/>
    <s v="Monday"/>
    <d v="1899-12-30T17:30:05"/>
    <d v="1899-12-30T18:00:00"/>
    <n v="1"/>
    <d v="2017-04-24T00:00:00"/>
    <d v="2017-04-01T00:00:00"/>
    <d v="2017-04-24T00:00:00"/>
    <s v="Monday"/>
    <d v="1899-12-30T18:43:55"/>
    <d v="1899-12-30T19:00:00"/>
    <s v="Round Trip"/>
  </r>
  <r>
    <n v="1602987"/>
    <s v="Non-RFID Card Member"/>
    <m/>
    <m/>
    <n v="44023"/>
    <s v="UNITED STATES"/>
    <s v="Single Ride"/>
    <n v="231"/>
    <x v="33"/>
    <n v="43.004728999999998"/>
    <n v="-87.905463999999995"/>
    <x v="7"/>
    <n v="43.038580000000003"/>
    <n v="-87.90934"/>
    <n v="22"/>
    <n v="3"/>
    <n v="3.3"/>
    <n v="3.1"/>
    <n v="132"/>
    <n v="-1"/>
    <d v="2017-04-29T00:00:00"/>
    <d v="2017-04-01T00:00:00"/>
    <d v="2017-04-29T00:00:00"/>
    <s v="Saturday"/>
    <d v="1899-12-30T13:35:57"/>
    <d v="1899-12-30T14:00:00"/>
    <n v="1"/>
    <d v="2017-04-29T00:00:00"/>
    <d v="2017-04-01T00:00:00"/>
    <d v="2017-04-29T00:00:00"/>
    <s v="Saturday"/>
    <d v="1899-12-30T13:57:36"/>
    <d v="1899-12-30T14:00:00"/>
    <s v="One Way"/>
  </r>
  <r>
    <n v="1567344"/>
    <s v="Non-RFID Card Member"/>
    <m/>
    <m/>
    <n v="53211"/>
    <s v="UNITED STATES"/>
    <s v="Single Ride"/>
    <n v="5487"/>
    <x v="28"/>
    <n v="43.063749000000001"/>
    <n v="-87.887962999999999"/>
    <x v="27"/>
    <n v="43.063749000000001"/>
    <n v="-87.887962999999999"/>
    <n v="31"/>
    <n v="3"/>
    <n v="4.7"/>
    <n v="4.4000000000000004"/>
    <n v="186"/>
    <n v="-1"/>
    <d v="2017-04-29T00:00:00"/>
    <d v="2017-04-01T00:00:00"/>
    <d v="2017-04-29T00:00:00"/>
    <s v="Saturday"/>
    <d v="1899-12-30T13:49:40"/>
    <d v="1899-12-30T14:00:00"/>
    <n v="1"/>
    <d v="2017-04-29T00:00:00"/>
    <d v="2017-04-01T00:00:00"/>
    <d v="2017-04-29T00:00:00"/>
    <s v="Saturday"/>
    <d v="1899-12-30T14:20:19"/>
    <d v="1899-12-30T14:00:00"/>
    <s v="Round Trip"/>
  </r>
  <r>
    <n v="1603719"/>
    <s v="Non-RFID Card Member"/>
    <m/>
    <m/>
    <n v="53189"/>
    <s v="UNITED STATES"/>
    <s v="Single Ride"/>
    <n v="5531"/>
    <x v="32"/>
    <n v="43.078530000000001"/>
    <n v="-87.882620000000003"/>
    <x v="53"/>
    <n v="43.060786"/>
    <n v="-87.883825999999999"/>
    <n v="17"/>
    <n v="3"/>
    <n v="2.6"/>
    <n v="2.4"/>
    <n v="102"/>
    <n v="-1"/>
    <d v="2017-04-29T00:00:00"/>
    <d v="2017-04-01T00:00:00"/>
    <d v="2017-04-29T00:00:00"/>
    <s v="Saturday"/>
    <d v="1899-12-30T15:57:59"/>
    <d v="1899-12-30T16:00:00"/>
    <n v="1"/>
    <d v="2017-04-29T00:00:00"/>
    <d v="2017-04-01T00:00:00"/>
    <d v="2017-04-29T00:00:00"/>
    <s v="Saturday"/>
    <d v="1899-12-30T16:14:56"/>
    <d v="1899-12-30T16:00:00"/>
    <s v="One Way"/>
  </r>
  <r>
    <n v="1556816"/>
    <s v="Non-RFID Card Member"/>
    <m/>
    <m/>
    <n v="53221"/>
    <s v="UNITED STATES"/>
    <s v="Single Ride"/>
    <n v="5419"/>
    <x v="14"/>
    <n v="43.05536"/>
    <n v="-87.90504"/>
    <x v="50"/>
    <n v="43.05847"/>
    <n v="-87.898079999999993"/>
    <n v="4"/>
    <n v="0"/>
    <n v="0.6"/>
    <n v="0.6"/>
    <n v="24"/>
    <n v="-1"/>
    <d v="2017-04-30T00:00:00"/>
    <d v="2017-04-01T00:00:00"/>
    <d v="2017-04-30T00:00:00"/>
    <s v="Sunday"/>
    <d v="1899-12-30T07:55:25"/>
    <d v="1899-12-30T08:00:00"/>
    <n v="1"/>
    <d v="2017-04-30T00:00:00"/>
    <d v="2017-04-01T00:00:00"/>
    <d v="2017-04-30T00:00:00"/>
    <s v="Sunday"/>
    <d v="1899-12-30T07:59:45"/>
    <d v="1899-12-30T08:00:00"/>
    <s v="One Way"/>
  </r>
  <r>
    <n v="1582420"/>
    <s v="Non-RFID Card Member"/>
    <m/>
    <m/>
    <n v="60060"/>
    <s v="UNITED STATES"/>
    <s v="Single Ride"/>
    <n v="5556"/>
    <x v="48"/>
    <n v="43.060155999999999"/>
    <n v="-87.881258000000003"/>
    <x v="31"/>
    <n v="43.040154000000001"/>
    <n v="-87.932113000000001"/>
    <n v="38"/>
    <n v="6"/>
    <n v="5.7"/>
    <n v="5.4"/>
    <n v="228"/>
    <n v="-1"/>
    <d v="2017-04-15T00:00:00"/>
    <d v="2017-04-01T00:00:00"/>
    <d v="2017-04-15T00:00:00"/>
    <s v="Saturday"/>
    <d v="1899-12-30T18:08:07"/>
    <d v="1899-12-30T18:00:00"/>
    <n v="1"/>
    <d v="2017-04-15T00:00:00"/>
    <d v="2017-04-01T00:00:00"/>
    <d v="2017-04-15T00:00:00"/>
    <s v="Saturday"/>
    <d v="1899-12-30T18:46:12"/>
    <d v="1899-12-30T19:00:00"/>
    <s v="One Way"/>
  </r>
  <r>
    <n v="1582959"/>
    <s v="Non-RFID Card Member"/>
    <m/>
    <m/>
    <n v="53215"/>
    <s v="UNITED STATES"/>
    <s v="Single Ride"/>
    <n v="108"/>
    <x v="10"/>
    <n v="43.060786"/>
    <n v="-87.883825999999999"/>
    <x v="53"/>
    <n v="43.060786"/>
    <n v="-87.883825999999999"/>
    <n v="71"/>
    <n v="9"/>
    <n v="10.7"/>
    <n v="10.1"/>
    <n v="426"/>
    <n v="-1"/>
    <d v="2017-04-15T00:00:00"/>
    <d v="2017-04-01T00:00:00"/>
    <d v="2017-04-15T00:00:00"/>
    <s v="Saturday"/>
    <d v="1899-12-30T18:16:35"/>
    <d v="1899-12-30T18:00:00"/>
    <n v="1"/>
    <d v="2017-04-15T00:00:00"/>
    <d v="2017-04-01T00:00:00"/>
    <d v="2017-04-15T00:00:00"/>
    <s v="Saturday"/>
    <d v="1899-12-30T19:27:24"/>
    <d v="1899-12-30T19:00:00"/>
    <s v="Round Trip"/>
  </r>
  <r>
    <n v="1583111"/>
    <s v="Non-RFID Card Member"/>
    <m/>
    <m/>
    <n v="53207"/>
    <s v="UNITED STATES"/>
    <s v="Single Ride"/>
    <n v="11139"/>
    <x v="11"/>
    <n v="43.04804"/>
    <n v="-87.896720000000002"/>
    <x v="11"/>
    <n v="43.052460000000004"/>
    <n v="-87.891000000000005"/>
    <n v="45"/>
    <n v="6"/>
    <n v="6.8"/>
    <n v="6.4"/>
    <n v="270"/>
    <n v="-1"/>
    <d v="2017-04-15T00:00:00"/>
    <d v="2017-04-01T00:00:00"/>
    <d v="2017-04-15T00:00:00"/>
    <s v="Saturday"/>
    <d v="1899-12-30T18:55:36"/>
    <d v="1899-12-30T19:00:00"/>
    <n v="1"/>
    <d v="2017-04-15T00:00:00"/>
    <d v="2017-04-01T00:00:00"/>
    <d v="2017-04-15T00:00:00"/>
    <s v="Saturday"/>
    <d v="1899-12-30T19:40:50"/>
    <d v="1899-12-30T20:00:00"/>
    <s v="One Way"/>
  </r>
  <r>
    <n v="1583143"/>
    <s v="Non-RFID Card Member"/>
    <m/>
    <m/>
    <n v="53221"/>
    <s v="UNITED STATES"/>
    <s v="Single Ride"/>
    <n v="136"/>
    <x v="37"/>
    <n v="43.036900000000003"/>
    <n v="-87.89667"/>
    <x v="12"/>
    <n v="43.036900000000003"/>
    <n v="-87.89667"/>
    <n v="57"/>
    <n v="6"/>
    <n v="8.6"/>
    <n v="8.1"/>
    <n v="342"/>
    <n v="-1"/>
    <d v="2017-04-15T00:00:00"/>
    <d v="2017-04-01T00:00:00"/>
    <d v="2017-04-15T00:00:00"/>
    <s v="Saturday"/>
    <d v="1899-12-30T19:08:25"/>
    <d v="1899-12-30T19:00:00"/>
    <n v="1"/>
    <d v="2017-04-15T00:00:00"/>
    <d v="2017-04-01T00:00:00"/>
    <d v="2017-04-15T00:00:00"/>
    <s v="Saturday"/>
    <d v="1899-12-30T20:05:02"/>
    <d v="1899-12-30T20:00:00"/>
    <s v="Round Trip"/>
  </r>
  <r>
    <n v="1583226"/>
    <s v="Non-RFID Card Member"/>
    <m/>
    <m/>
    <n v="10065"/>
    <s v="UNITED STATES"/>
    <s v="Single Ride"/>
    <n v="5545"/>
    <x v="39"/>
    <n v="43.020020000000002"/>
    <n v="-87.912540000000007"/>
    <x v="35"/>
    <n v="43.066893999999998"/>
    <n v="-87.877936000000005"/>
    <n v="48"/>
    <n v="6"/>
    <n v="7.2"/>
    <n v="6.8"/>
    <n v="288"/>
    <n v="-1"/>
    <d v="2017-04-15T00:00:00"/>
    <d v="2017-04-01T00:00:00"/>
    <d v="2017-04-15T00:00:00"/>
    <s v="Saturday"/>
    <d v="1899-12-30T19:30:54"/>
    <d v="1899-12-30T20:00:00"/>
    <n v="1"/>
    <d v="2017-04-15T00:00:00"/>
    <d v="2017-04-01T00:00:00"/>
    <d v="2017-04-15T00:00:00"/>
    <s v="Saturday"/>
    <d v="1899-12-30T20:18:42"/>
    <d v="1899-12-30T20:00:00"/>
    <s v="One Way"/>
  </r>
  <r>
    <n v="1582694"/>
    <s v="Non-RFID Card Member"/>
    <m/>
    <m/>
    <n v="53213"/>
    <s v="UNITED STATES"/>
    <s v="Single Ride"/>
    <n v="5532"/>
    <x v="14"/>
    <n v="43.05536"/>
    <n v="-87.90504"/>
    <x v="31"/>
    <n v="43.040154000000001"/>
    <n v="-87.932113000000001"/>
    <n v="17"/>
    <n v="3"/>
    <n v="2.6"/>
    <n v="2.4"/>
    <n v="102"/>
    <n v="-1"/>
    <d v="2017-04-15T00:00:00"/>
    <d v="2017-04-01T00:00:00"/>
    <d v="2017-04-15T00:00:00"/>
    <s v="Saturday"/>
    <d v="1899-12-30T19:33:48"/>
    <d v="1899-12-30T20:00:00"/>
    <n v="1"/>
    <d v="2017-04-15T00:00:00"/>
    <d v="2017-04-01T00:00:00"/>
    <d v="2017-04-15T00:00:00"/>
    <s v="Saturday"/>
    <d v="1899-12-30T19:50:55"/>
    <d v="1899-12-30T20:00:00"/>
    <s v="One Way"/>
  </r>
  <r>
    <n v="1582696"/>
    <s v="Non-RFID Card Member"/>
    <m/>
    <m/>
    <n v="53209"/>
    <s v="UNITED STATES"/>
    <s v="Single Ride"/>
    <n v="11086"/>
    <x v="10"/>
    <n v="43.060786"/>
    <n v="-87.883825999999999"/>
    <x v="12"/>
    <n v="43.036900000000003"/>
    <n v="-87.89667"/>
    <n v="85"/>
    <n v="9"/>
    <n v="12.8"/>
    <n v="12.1"/>
    <n v="510"/>
    <n v="-1"/>
    <d v="2017-04-15T00:00:00"/>
    <d v="2017-04-01T00:00:00"/>
    <d v="2017-04-15T00:00:00"/>
    <s v="Saturday"/>
    <d v="1899-12-30T20:22:04"/>
    <d v="1899-12-30T20:00:00"/>
    <n v="1"/>
    <d v="2017-04-15T00:00:00"/>
    <d v="2017-04-01T00:00:00"/>
    <d v="2017-04-15T00:00:00"/>
    <s v="Saturday"/>
    <d v="1899-12-30T21:47:33"/>
    <d v="1899-12-30T22:00:00"/>
    <s v="One Way"/>
  </r>
  <r>
    <n v="1583429"/>
    <s v="Non-RFID Card Member"/>
    <m/>
    <m/>
    <n v="53203"/>
    <s v="UNITED STATES"/>
    <s v="Single Ride"/>
    <n v="11125"/>
    <x v="45"/>
    <n v="43.077359999999999"/>
    <n v="-87.880769999999998"/>
    <x v="10"/>
    <n v="43.058619999999998"/>
    <n v="-87.885319999999993"/>
    <n v="20"/>
    <n v="3"/>
    <n v="3"/>
    <n v="2.9"/>
    <n v="120"/>
    <n v="-1"/>
    <d v="2017-04-15T00:00:00"/>
    <d v="2017-04-01T00:00:00"/>
    <d v="2017-04-15T00:00:00"/>
    <s v="Saturday"/>
    <d v="1899-12-30T21:10:16"/>
    <d v="1899-12-30T21:00:00"/>
    <n v="1"/>
    <d v="2017-04-15T00:00:00"/>
    <d v="2017-04-01T00:00:00"/>
    <d v="2017-04-15T00:00:00"/>
    <s v="Saturday"/>
    <d v="1899-12-30T21:30:58"/>
    <d v="1899-12-30T22:00:00"/>
    <s v="One Way"/>
  </r>
  <r>
    <n v="1583533"/>
    <s v="Non-RFID Card Member"/>
    <m/>
    <m/>
    <n v="53012"/>
    <s v="UNITED STATES"/>
    <s v="Single Ride"/>
    <n v="11139"/>
    <x v="12"/>
    <n v="43.052460000000004"/>
    <n v="-87.891000000000005"/>
    <x v="11"/>
    <n v="43.052460000000004"/>
    <n v="-87.891000000000005"/>
    <n v="30"/>
    <n v="3"/>
    <n v="4.5"/>
    <n v="4.3"/>
    <n v="180"/>
    <n v="-1"/>
    <d v="2017-04-15T00:00:00"/>
    <d v="2017-04-01T00:00:00"/>
    <d v="2017-04-15T00:00:00"/>
    <s v="Saturday"/>
    <d v="1899-12-30T22:07:44"/>
    <d v="1899-12-30T22:00:00"/>
    <n v="1"/>
    <d v="2017-04-15T00:00:00"/>
    <d v="2017-04-01T00:00:00"/>
    <d v="2017-04-15T00:00:00"/>
    <s v="Saturday"/>
    <d v="1899-12-30T22:37:08"/>
    <d v="1899-12-30T23:00:00"/>
    <s v="Round Trip"/>
  </r>
  <r>
    <n v="1583556"/>
    <s v="Non-RFID Card Member"/>
    <m/>
    <m/>
    <n v="53208"/>
    <s v="UNITED STATES"/>
    <s v="Single Ride"/>
    <n v="5446"/>
    <x v="22"/>
    <n v="43.066893999999998"/>
    <n v="-87.877936000000005"/>
    <x v="35"/>
    <n v="43.066893999999998"/>
    <n v="-87.877936000000005"/>
    <n v="97"/>
    <n v="12"/>
    <n v="14.6"/>
    <n v="13.8"/>
    <n v="582"/>
    <n v="-1"/>
    <d v="2017-04-15T00:00:00"/>
    <d v="2017-04-01T00:00:00"/>
    <d v="2017-04-15T00:00:00"/>
    <s v="Saturday"/>
    <d v="1899-12-30T22:18:39"/>
    <d v="1899-12-30T22:00:00"/>
    <n v="1"/>
    <d v="2017-04-15T00:00:00"/>
    <d v="2017-04-01T00:00:00"/>
    <d v="2017-04-15T00:00:00"/>
    <s v="Saturday"/>
    <d v="1899-12-30T23:55:48"/>
    <d v="1899-12-31T00:00:00"/>
    <s v="Round Trip"/>
  </r>
  <r>
    <n v="1583565"/>
    <s v="Non-RFID Card Member"/>
    <m/>
    <m/>
    <n v="53186"/>
    <s v="UNITED STATES"/>
    <s v="Single Ride"/>
    <n v="11131"/>
    <x v="3"/>
    <n v="43.03519"/>
    <n v="-87.907390000000007"/>
    <x v="6"/>
    <n v="43.03519"/>
    <n v="-87.907390000000007"/>
    <n v="60"/>
    <n v="6"/>
    <n v="9"/>
    <n v="8.6"/>
    <n v="360"/>
    <n v="-1"/>
    <d v="2017-04-15T00:00:00"/>
    <d v="2017-04-01T00:00:00"/>
    <d v="2017-04-15T00:00:00"/>
    <s v="Saturday"/>
    <d v="1899-12-30T22:26:33"/>
    <d v="1899-12-30T22:00:00"/>
    <n v="1"/>
    <d v="2017-04-15T00:00:00"/>
    <d v="2017-04-01T00:00:00"/>
    <d v="2017-04-15T00:00:00"/>
    <s v="Saturday"/>
    <d v="1899-12-30T23:26:21"/>
    <d v="1899-12-30T23:00:00"/>
    <s v="Round Trip"/>
  </r>
  <r>
    <n v="1575815"/>
    <s v="Non-RFID Card Member"/>
    <m/>
    <m/>
    <n v="84102"/>
    <s v="UNITED STATES"/>
    <s v="Single Ride"/>
    <n v="342"/>
    <x v="33"/>
    <n v="43.004728999999998"/>
    <n v="-87.905463999999995"/>
    <x v="58"/>
    <n v="43.026229999999998"/>
    <n v="-87.912809999999993"/>
    <n v="11"/>
    <n v="3"/>
    <n v="1.7"/>
    <n v="1.6"/>
    <n v="66"/>
    <n v="-1"/>
    <d v="2017-04-15T00:00:00"/>
    <d v="2017-04-01T00:00:00"/>
    <d v="2017-04-15T00:00:00"/>
    <s v="Saturday"/>
    <d v="1899-12-30T22:54:39"/>
    <d v="1899-12-30T23:00:00"/>
    <n v="1"/>
    <d v="2017-04-15T00:00:00"/>
    <d v="2017-04-01T00:00:00"/>
    <d v="2017-04-15T00:00:00"/>
    <s v="Saturday"/>
    <d v="1899-12-30T23:05:17"/>
    <d v="1899-12-30T23:00:00"/>
    <s v="One Way"/>
  </r>
  <r>
    <n v="1583575"/>
    <s v="Non-RFID Card Member"/>
    <m/>
    <m/>
    <n v="43620"/>
    <s v="UNITED STATES"/>
    <s v="Single Ride"/>
    <n v="307"/>
    <x v="50"/>
    <n v="43.026229999999998"/>
    <n v="-87.912809999999993"/>
    <x v="3"/>
    <n v="43.03913"/>
    <n v="-87.916150000000002"/>
    <n v="13"/>
    <n v="3"/>
    <n v="2"/>
    <n v="1.9"/>
    <n v="78"/>
    <n v="-1"/>
    <d v="2017-04-15T00:00:00"/>
    <d v="2017-04-01T00:00:00"/>
    <d v="2017-04-15T00:00:00"/>
    <s v="Saturday"/>
    <d v="1899-12-30T23:39:58"/>
    <d v="1899-12-31T00:00:00"/>
    <n v="1"/>
    <d v="2017-04-15T00:00:00"/>
    <d v="2017-04-01T00:00:00"/>
    <d v="2017-04-15T00:00:00"/>
    <s v="Saturday"/>
    <d v="1899-12-30T23:52:57"/>
    <d v="1899-12-31T00:00:00"/>
    <s v="One Way"/>
  </r>
  <r>
    <n v="1583747"/>
    <s v="Non-RFID Card Member"/>
    <m/>
    <m/>
    <n v="60085"/>
    <s v="UNITED STATES"/>
    <s v="Single Ride"/>
    <n v="209"/>
    <x v="34"/>
    <n v="43.02948"/>
    <n v="-87.912819999999996"/>
    <x v="37"/>
    <n v="43.02948"/>
    <n v="-87.912819999999996"/>
    <n v="99"/>
    <n v="12"/>
    <n v="14.9"/>
    <n v="14.1"/>
    <n v="594"/>
    <n v="-1"/>
    <d v="2017-04-16T00:00:00"/>
    <d v="2017-04-01T00:00:00"/>
    <d v="2017-04-16T00:00:00"/>
    <s v="Sunday"/>
    <d v="1899-12-30T03:39:34"/>
    <d v="1899-12-30T04:00:00"/>
    <n v="1"/>
    <d v="2017-04-16T00:00:00"/>
    <d v="2017-04-01T00:00:00"/>
    <d v="2017-04-16T00:00:00"/>
    <s v="Sunday"/>
    <d v="1899-12-30T05:18:23"/>
    <d v="1899-12-30T05:00:00"/>
    <s v="Round Trip"/>
  </r>
  <r>
    <n v="1431323"/>
    <s v="Non-RFID Card Member"/>
    <m/>
    <m/>
    <n v="53202"/>
    <s v="UNITED STATES"/>
    <s v="Single Ride"/>
    <n v="214"/>
    <x v="10"/>
    <n v="43.060786"/>
    <n v="-87.883825999999999"/>
    <x v="53"/>
    <n v="43.060786"/>
    <n v="-87.883825999999999"/>
    <n v="122"/>
    <n v="12"/>
    <n v="18"/>
    <n v="17.100000000000001"/>
    <n v="720"/>
    <n v="-1"/>
    <d v="2017-04-16T00:00:00"/>
    <d v="2017-04-01T00:00:00"/>
    <d v="2017-04-16T00:00:00"/>
    <s v="Sunday"/>
    <d v="1899-12-30T11:22:02"/>
    <d v="1899-12-30T11:00:00"/>
    <n v="1"/>
    <d v="2017-04-16T00:00:00"/>
    <d v="2017-04-01T00:00:00"/>
    <d v="2017-04-16T00:00:00"/>
    <s v="Sunday"/>
    <d v="1899-12-30T13:24:06"/>
    <d v="1899-12-30T13:00:00"/>
    <s v="Round Trip"/>
  </r>
  <r>
    <n v="1584028"/>
    <s v="Non-RFID Card Member"/>
    <m/>
    <m/>
    <n v="53213"/>
    <s v="UNITED STATES"/>
    <s v="Single Ride"/>
    <n v="5438"/>
    <x v="48"/>
    <n v="43.060155999999999"/>
    <n v="-87.881258000000003"/>
    <x v="48"/>
    <n v="43.060155999999999"/>
    <n v="-87.881258000000003"/>
    <n v="59"/>
    <n v="6"/>
    <n v="8.9"/>
    <n v="8.4"/>
    <n v="354"/>
    <n v="-1"/>
    <d v="2017-04-16T00:00:00"/>
    <d v="2017-04-01T00:00:00"/>
    <d v="2017-04-16T00:00:00"/>
    <s v="Sunday"/>
    <d v="1899-12-30T11:23:42"/>
    <d v="1899-12-30T11:00:00"/>
    <n v="1"/>
    <d v="2017-04-16T00:00:00"/>
    <d v="2017-04-01T00:00:00"/>
    <d v="2017-04-16T00:00:00"/>
    <s v="Sunday"/>
    <d v="1899-12-30T12:22:49"/>
    <d v="1899-12-30T12:00:00"/>
    <s v="Round Trip"/>
  </r>
  <r>
    <n v="1584049"/>
    <s v="Non-RFID Card Member"/>
    <m/>
    <m/>
    <n v="53211"/>
    <s v="UNITED STATES"/>
    <s v="Single Ride"/>
    <n v="5542"/>
    <x v="25"/>
    <n v="43.058010000000003"/>
    <n v="-87.877300000000005"/>
    <x v="22"/>
    <n v="43.058010000000003"/>
    <n v="-87.877300000000005"/>
    <n v="26"/>
    <n v="3"/>
    <n v="3.9"/>
    <n v="3.7"/>
    <n v="156"/>
    <n v="-1"/>
    <d v="2017-04-16T00:00:00"/>
    <d v="2017-04-01T00:00:00"/>
    <d v="2017-04-16T00:00:00"/>
    <s v="Sunday"/>
    <d v="1899-12-30T11:28:42"/>
    <d v="1899-12-30T11:00:00"/>
    <n v="1"/>
    <d v="2017-04-16T00:00:00"/>
    <d v="2017-04-01T00:00:00"/>
    <d v="2017-04-16T00:00:00"/>
    <s v="Sunday"/>
    <d v="1899-12-30T11:54:27"/>
    <d v="1899-12-30T12:00:00"/>
    <s v="Round Trip"/>
  </r>
  <r>
    <n v="1382213"/>
    <s v="Non-RFID Card Member"/>
    <m/>
    <m/>
    <n v="53211"/>
    <s v="UNITED STATES"/>
    <s v="Single Ride"/>
    <n v="5463"/>
    <x v="12"/>
    <n v="43.052460000000004"/>
    <n v="-87.891000000000005"/>
    <x v="12"/>
    <n v="43.036900000000003"/>
    <n v="-87.89667"/>
    <n v="7"/>
    <n v="3"/>
    <n v="1.1000000000000001"/>
    <n v="1"/>
    <n v="42"/>
    <n v="-1"/>
    <d v="2017-04-16T00:00:00"/>
    <d v="2017-04-01T00:00:00"/>
    <d v="2017-04-16T00:00:00"/>
    <s v="Sunday"/>
    <d v="1899-12-30T11:42:05"/>
    <d v="1899-12-30T12:00:00"/>
    <n v="1"/>
    <d v="2017-04-16T00:00:00"/>
    <d v="2017-04-01T00:00:00"/>
    <d v="2017-04-16T00:00:00"/>
    <s v="Sunday"/>
    <d v="1899-12-30T11:49:02"/>
    <d v="1899-12-30T12:00:00"/>
    <s v="One Way"/>
  </r>
  <r>
    <n v="1584241"/>
    <s v="Non-RFID Card Member"/>
    <m/>
    <m/>
    <n v="53217"/>
    <s v="UNITED STATES"/>
    <s v="Single Ride"/>
    <n v="11148"/>
    <x v="37"/>
    <n v="43.036900000000003"/>
    <n v="-87.89667"/>
    <x v="12"/>
    <n v="43.036900000000003"/>
    <n v="-87.89667"/>
    <n v="26"/>
    <n v="3"/>
    <n v="3.9"/>
    <n v="3.7"/>
    <n v="156"/>
    <n v="-1"/>
    <d v="2017-04-16T00:00:00"/>
    <d v="2017-04-01T00:00:00"/>
    <d v="2017-04-16T00:00:00"/>
    <s v="Sunday"/>
    <d v="1899-12-30T12:31:50"/>
    <d v="1899-12-30T13:00:00"/>
    <n v="1"/>
    <d v="2017-04-16T00:00:00"/>
    <d v="2017-04-01T00:00:00"/>
    <d v="2017-04-16T00:00:00"/>
    <s v="Sunday"/>
    <d v="1899-12-30T12:57:08"/>
    <d v="1899-12-30T13:00:00"/>
    <s v="Round Trip"/>
  </r>
  <r>
    <n v="1477674"/>
    <s v="Non-RFID Card Member"/>
    <m/>
    <m/>
    <n v="60007"/>
    <s v="UNITED STATES"/>
    <s v="Single Ride"/>
    <n v="997"/>
    <x v="11"/>
    <n v="43.04804"/>
    <n v="-87.896720000000002"/>
    <x v="33"/>
    <n v="43.04804"/>
    <n v="-87.896720000000002"/>
    <n v="81"/>
    <n v="9"/>
    <n v="12.2"/>
    <n v="11.5"/>
    <n v="486"/>
    <n v="-1"/>
    <d v="2017-04-16T00:00:00"/>
    <d v="2017-04-01T00:00:00"/>
    <d v="2017-04-16T00:00:00"/>
    <s v="Sunday"/>
    <d v="1899-12-30T12:57:03"/>
    <d v="1899-12-30T13:00:00"/>
    <n v="1"/>
    <d v="2017-04-16T00:00:00"/>
    <d v="2017-04-01T00:00:00"/>
    <d v="2017-04-16T00:00:00"/>
    <s v="Sunday"/>
    <d v="1899-12-30T14:18:11"/>
    <d v="1899-12-30T14:00:00"/>
    <s v="Round Trip"/>
  </r>
  <r>
    <n v="1584615"/>
    <s v="Non-RFID Card Member"/>
    <m/>
    <m/>
    <n v="53233"/>
    <s v="UNITED STATES"/>
    <s v="Single Ride"/>
    <n v="5463"/>
    <x v="37"/>
    <n v="43.036900000000003"/>
    <n v="-87.89667"/>
    <x v="12"/>
    <n v="43.036900000000003"/>
    <n v="-87.89667"/>
    <n v="62"/>
    <n v="6"/>
    <n v="9.3000000000000007"/>
    <n v="8.8000000000000007"/>
    <n v="372"/>
    <n v="-1"/>
    <d v="2017-04-16T00:00:00"/>
    <d v="2017-04-01T00:00:00"/>
    <d v="2017-04-16T00:00:00"/>
    <s v="Sunday"/>
    <d v="1899-12-30T14:19:47"/>
    <d v="1899-12-30T14:00:00"/>
    <n v="1"/>
    <d v="2017-04-16T00:00:00"/>
    <d v="2017-04-01T00:00:00"/>
    <d v="2017-04-16T00:00:00"/>
    <s v="Sunday"/>
    <d v="1899-12-30T15:21:00"/>
    <d v="1899-12-30T15:00:00"/>
    <s v="Round Trip"/>
  </r>
  <r>
    <n v="1584656"/>
    <s v="Non-RFID Card Member"/>
    <m/>
    <m/>
    <n v="53223"/>
    <s v="UNITED STATES"/>
    <s v="Single Ride"/>
    <n v="11086"/>
    <x v="37"/>
    <n v="43.036900000000003"/>
    <n v="-87.89667"/>
    <x v="12"/>
    <n v="43.036900000000003"/>
    <n v="-87.89667"/>
    <n v="113"/>
    <n v="12"/>
    <n v="17"/>
    <n v="16.100000000000001"/>
    <n v="678"/>
    <n v="-1"/>
    <d v="2017-04-16T00:00:00"/>
    <d v="2017-04-01T00:00:00"/>
    <d v="2017-04-16T00:00:00"/>
    <s v="Sunday"/>
    <d v="1899-12-30T14:33:10"/>
    <d v="1899-12-30T15:00:00"/>
    <n v="1"/>
    <d v="2017-04-16T00:00:00"/>
    <d v="2017-04-01T00:00:00"/>
    <d v="2017-04-16T00:00:00"/>
    <s v="Sunday"/>
    <d v="1899-12-30T16:26:53"/>
    <d v="1899-12-30T16:00:00"/>
    <s v="Round Trip"/>
  </r>
  <r>
    <n v="1584770"/>
    <s v="Non-RFID Card Member"/>
    <m/>
    <m/>
    <n v="92118"/>
    <s v="UNITED STATES"/>
    <s v="Single Ride"/>
    <n v="5556"/>
    <x v="24"/>
    <n v="43.040154000000001"/>
    <n v="-87.932113000000001"/>
    <x v="6"/>
    <n v="43.03519"/>
    <n v="-87.907390000000007"/>
    <n v="43"/>
    <n v="6"/>
    <n v="6.5"/>
    <n v="6.1"/>
    <n v="258"/>
    <n v="-1"/>
    <d v="2017-04-16T00:00:00"/>
    <d v="2017-04-01T00:00:00"/>
    <d v="2017-04-16T00:00:00"/>
    <s v="Sunday"/>
    <d v="1899-12-30T14:59:59"/>
    <d v="1899-12-30T15:00:00"/>
    <n v="1"/>
    <d v="2017-04-16T00:00:00"/>
    <d v="2017-04-01T00:00:00"/>
    <d v="2017-04-16T00:00:00"/>
    <s v="Sunday"/>
    <d v="1899-12-30T15:42:49"/>
    <d v="1899-12-30T16:00:00"/>
    <s v="One Way"/>
  </r>
  <r>
    <n v="1584772"/>
    <s v="Non-RFID Card Member"/>
    <m/>
    <m/>
    <n v="53211"/>
    <s v="UNITED STATES"/>
    <s v="Single Ride"/>
    <n v="5542"/>
    <x v="25"/>
    <n v="43.058010000000003"/>
    <n v="-87.877300000000005"/>
    <x v="38"/>
    <n v="43.069021999999997"/>
    <n v="-87.887940999999998"/>
    <n v="26"/>
    <n v="3"/>
    <n v="3.9"/>
    <n v="3.7"/>
    <n v="156"/>
    <n v="-1"/>
    <d v="2017-04-16T00:00:00"/>
    <d v="2017-04-01T00:00:00"/>
    <d v="2017-04-16T00:00:00"/>
    <s v="Sunday"/>
    <d v="1899-12-30T15:00:54"/>
    <d v="1899-12-30T15:00:00"/>
    <n v="1"/>
    <d v="2017-04-16T00:00:00"/>
    <d v="2017-04-01T00:00:00"/>
    <d v="2017-04-16T00:00:00"/>
    <s v="Sunday"/>
    <d v="1899-12-30T15:26:37"/>
    <d v="1899-12-30T15:00:00"/>
    <s v="One Way"/>
  </r>
  <r>
    <n v="1355390"/>
    <s v="Non-RFID Card Member"/>
    <m/>
    <m/>
    <n v="53210"/>
    <s v="UNITED STATES"/>
    <s v="Single Ride"/>
    <n v="5429"/>
    <x v="25"/>
    <n v="43.058010000000003"/>
    <n v="-87.877300000000005"/>
    <x v="22"/>
    <n v="43.058010000000003"/>
    <n v="-87.877300000000005"/>
    <n v="18"/>
    <n v="3"/>
    <n v="2.7"/>
    <n v="2.6"/>
    <n v="108"/>
    <n v="-1"/>
    <d v="2017-04-16T00:00:00"/>
    <d v="2017-04-01T00:00:00"/>
    <d v="2017-04-16T00:00:00"/>
    <s v="Sunday"/>
    <d v="1899-12-30T15:08:03"/>
    <d v="1899-12-30T15:00:00"/>
    <n v="1"/>
    <d v="2017-04-16T00:00:00"/>
    <d v="2017-04-01T00:00:00"/>
    <d v="2017-04-16T00:00:00"/>
    <s v="Sunday"/>
    <d v="1899-12-30T15:26:32"/>
    <d v="1899-12-30T15:00:00"/>
    <s v="Round Trip"/>
  </r>
  <r>
    <n v="1364464"/>
    <s v="Non-RFID Card Member"/>
    <m/>
    <m/>
    <n v="91789"/>
    <s v="UNITED STATES"/>
    <s v="Single Ride"/>
    <n v="11156"/>
    <x v="13"/>
    <n v="43.038649999999997"/>
    <n v="-87.921930000000003"/>
    <x v="22"/>
    <n v="43.058010000000003"/>
    <n v="-87.877300000000005"/>
    <n v="52"/>
    <n v="6"/>
    <n v="7.8"/>
    <n v="7.4"/>
    <n v="312"/>
    <n v="-1"/>
    <d v="2017-04-16T00:00:00"/>
    <d v="2017-04-01T00:00:00"/>
    <d v="2017-04-16T00:00:00"/>
    <s v="Sunday"/>
    <d v="1899-12-30T15:10:53"/>
    <d v="1899-12-30T15:00:00"/>
    <n v="1"/>
    <d v="2017-04-16T00:00:00"/>
    <d v="2017-04-01T00:00:00"/>
    <d v="2017-04-16T00:00:00"/>
    <s v="Sunday"/>
    <d v="1899-12-30T16:02:27"/>
    <d v="1899-12-30T16:00:00"/>
    <s v="One Way"/>
  </r>
  <r>
    <n v="1584830"/>
    <s v="Non-RFID Card Member"/>
    <m/>
    <m/>
    <n v="64114"/>
    <s v="UNITED STATES"/>
    <s v="Single Ride"/>
    <n v="11114"/>
    <x v="25"/>
    <n v="43.058010000000003"/>
    <n v="-87.877300000000005"/>
    <x v="38"/>
    <n v="43.069021999999997"/>
    <n v="-87.887940999999998"/>
    <n v="30"/>
    <n v="3"/>
    <n v="4.5"/>
    <n v="4.3"/>
    <n v="180"/>
    <n v="-1"/>
    <d v="2017-04-16T00:00:00"/>
    <d v="2017-04-01T00:00:00"/>
    <d v="2017-04-16T00:00:00"/>
    <s v="Sunday"/>
    <d v="1899-12-30T15:11:50"/>
    <d v="1899-12-30T15:00:00"/>
    <n v="1"/>
    <d v="2017-04-16T00:00:00"/>
    <d v="2017-04-01T00:00:00"/>
    <d v="2017-04-16T00:00:00"/>
    <s v="Sunday"/>
    <d v="1899-12-30T15:41:41"/>
    <d v="1899-12-30T16:00:00"/>
    <s v="One Way"/>
  </r>
  <r>
    <n v="1584830"/>
    <s v="Non-RFID Card Member"/>
    <m/>
    <m/>
    <n v="64114"/>
    <s v="UNITED STATES"/>
    <s v="Single Ride"/>
    <n v="143"/>
    <x v="25"/>
    <n v="43.058010000000003"/>
    <n v="-87.877300000000005"/>
    <x v="38"/>
    <n v="43.069021999999997"/>
    <n v="-87.887940999999998"/>
    <n v="29"/>
    <n v="3"/>
    <n v="4.4000000000000004"/>
    <n v="4.0999999999999996"/>
    <n v="174"/>
    <n v="-1"/>
    <d v="2017-04-16T00:00:00"/>
    <d v="2017-04-01T00:00:00"/>
    <d v="2017-04-16T00:00:00"/>
    <s v="Sunday"/>
    <d v="1899-12-30T15:12:59"/>
    <d v="1899-12-30T15:00:00"/>
    <n v="1"/>
    <d v="2017-04-16T00:00:00"/>
    <d v="2017-04-01T00:00:00"/>
    <d v="2017-04-16T00:00:00"/>
    <s v="Sunday"/>
    <d v="1899-12-30T15:41:29"/>
    <d v="1899-12-30T16:00:00"/>
    <s v="One Way"/>
  </r>
  <r>
    <n v="1585037"/>
    <s v="Non-RFID Card Member"/>
    <m/>
    <m/>
    <n v="53218"/>
    <s v="UNITED STATES"/>
    <s v="Single Ride"/>
    <n v="5432"/>
    <x v="37"/>
    <n v="43.036900000000003"/>
    <n v="-87.89667"/>
    <x v="12"/>
    <n v="43.036900000000003"/>
    <n v="-87.89667"/>
    <n v="55"/>
    <n v="6"/>
    <n v="8.3000000000000007"/>
    <n v="7.8"/>
    <n v="330"/>
    <n v="-1"/>
    <d v="2017-04-16T00:00:00"/>
    <d v="2017-04-01T00:00:00"/>
    <d v="2017-04-16T00:00:00"/>
    <s v="Sunday"/>
    <d v="1899-12-30T16:06:32"/>
    <d v="1899-12-30T16:00:00"/>
    <n v="1"/>
    <d v="2017-04-16T00:00:00"/>
    <d v="2017-04-01T00:00:00"/>
    <d v="2017-04-16T00:00:00"/>
    <s v="Sunday"/>
    <d v="1899-12-30T17:01:02"/>
    <d v="1899-12-30T17:00:00"/>
    <s v="Round Trip"/>
  </r>
  <r>
    <n v="1585039"/>
    <s v="Non-RFID Card Member"/>
    <m/>
    <m/>
    <n v="53218"/>
    <s v="UNITED STATES"/>
    <s v="Single Ride"/>
    <n v="338"/>
    <x v="37"/>
    <n v="43.036900000000003"/>
    <n v="-87.89667"/>
    <x v="12"/>
    <n v="43.036900000000003"/>
    <n v="-87.89667"/>
    <n v="53"/>
    <n v="6"/>
    <n v="8"/>
    <n v="7.6"/>
    <n v="318"/>
    <n v="-1"/>
    <d v="2017-04-16T00:00:00"/>
    <d v="2017-04-01T00:00:00"/>
    <d v="2017-04-16T00:00:00"/>
    <s v="Sunday"/>
    <d v="1899-12-30T16:07:53"/>
    <d v="1899-12-30T16:00:00"/>
    <n v="1"/>
    <d v="2017-04-16T00:00:00"/>
    <d v="2017-04-01T00:00:00"/>
    <d v="2017-04-16T00:00:00"/>
    <s v="Sunday"/>
    <d v="1899-12-30T17:00:56"/>
    <d v="1899-12-30T17:00:00"/>
    <s v="Round Trip"/>
  </r>
  <r>
    <n v="1585087"/>
    <s v="Non-RFID Card Member"/>
    <m/>
    <m/>
    <n v="53110"/>
    <s v="UNITED STATES"/>
    <s v="Single Ride"/>
    <n v="9"/>
    <x v="30"/>
    <n v="43.045712999999999"/>
    <n v="-87.899756999999994"/>
    <x v="22"/>
    <n v="43.058010000000003"/>
    <n v="-87.877300000000005"/>
    <n v="25"/>
    <n v="3"/>
    <n v="3.8"/>
    <n v="3.6"/>
    <n v="150"/>
    <n v="-1"/>
    <d v="2017-04-16T00:00:00"/>
    <d v="2017-04-01T00:00:00"/>
    <d v="2017-04-16T00:00:00"/>
    <s v="Sunday"/>
    <d v="1899-12-30T16:18:19"/>
    <d v="1899-12-30T16:00:00"/>
    <n v="1"/>
    <d v="2017-04-16T00:00:00"/>
    <d v="2017-04-01T00:00:00"/>
    <d v="2017-04-16T00:00:00"/>
    <s v="Sunday"/>
    <d v="1899-12-30T16:43:32"/>
    <d v="1899-12-30T17:00:00"/>
    <s v="One Way"/>
  </r>
  <r>
    <n v="1356099"/>
    <s v="Non-RFID Card Member"/>
    <m/>
    <m/>
    <n v="53202"/>
    <s v="UNITED STATES"/>
    <s v="Single Ride"/>
    <n v="172"/>
    <x v="2"/>
    <n v="43.03886"/>
    <n v="-87.902720000000002"/>
    <x v="36"/>
    <n v="43.038719999999998"/>
    <n v="-87.905339999999995"/>
    <n v="85"/>
    <n v="9"/>
    <n v="12.8"/>
    <n v="12.1"/>
    <n v="510"/>
    <n v="-1"/>
    <d v="2017-04-16T00:00:00"/>
    <d v="2017-04-01T00:00:00"/>
    <d v="2017-04-16T00:00:00"/>
    <s v="Sunday"/>
    <d v="1899-12-30T16:31:40"/>
    <d v="1899-12-30T17:00:00"/>
    <n v="1"/>
    <d v="2017-04-16T00:00:00"/>
    <d v="2017-04-01T00:00:00"/>
    <d v="2017-04-16T00:00:00"/>
    <s v="Sunday"/>
    <d v="1899-12-30T17:56:06"/>
    <d v="1899-12-30T18:00:00"/>
    <s v="One Way"/>
  </r>
  <r>
    <n v="1585184"/>
    <s v="Non-RFID Card Member"/>
    <m/>
    <m/>
    <n v="91505"/>
    <s v="UNITED STATES"/>
    <s v="Single Ride"/>
    <n v="5478"/>
    <x v="8"/>
    <n v="43.038580000000003"/>
    <n v="-87.90934"/>
    <x v="7"/>
    <n v="43.038580000000003"/>
    <n v="-87.90934"/>
    <n v="50"/>
    <n v="6"/>
    <n v="7.5"/>
    <n v="7.1"/>
    <n v="300"/>
    <n v="-1"/>
    <d v="2017-04-16T00:00:00"/>
    <d v="2017-04-01T00:00:00"/>
    <d v="2017-04-16T00:00:00"/>
    <s v="Sunday"/>
    <d v="1899-12-30T16:40:52"/>
    <d v="1899-12-30T17:00:00"/>
    <n v="1"/>
    <d v="2017-04-16T00:00:00"/>
    <d v="2017-04-01T00:00:00"/>
    <d v="2017-04-16T00:00:00"/>
    <s v="Sunday"/>
    <d v="1899-12-30T17:30:07"/>
    <d v="1899-12-30T18:00:00"/>
    <s v="Round Trip"/>
  </r>
  <r>
    <n v="1585207"/>
    <s v="Non-RFID Card Member"/>
    <m/>
    <m/>
    <n v="14580"/>
    <s v="UNITED STATES"/>
    <s v="Single Ride"/>
    <n v="5435"/>
    <x v="24"/>
    <n v="43.040154000000001"/>
    <n v="-87.932113000000001"/>
    <x v="31"/>
    <n v="43.040154000000001"/>
    <n v="-87.932113000000001"/>
    <n v="59"/>
    <n v="6"/>
    <n v="8.9"/>
    <n v="8.4"/>
    <n v="354"/>
    <n v="-1"/>
    <d v="2017-04-16T00:00:00"/>
    <d v="2017-04-01T00:00:00"/>
    <d v="2017-04-16T00:00:00"/>
    <s v="Sunday"/>
    <d v="1899-12-30T16:45:42"/>
    <d v="1899-12-30T17:00:00"/>
    <n v="1"/>
    <d v="2017-04-16T00:00:00"/>
    <d v="2017-04-01T00:00:00"/>
    <d v="2017-04-16T00:00:00"/>
    <s v="Sunday"/>
    <d v="1899-12-30T17:44:05"/>
    <d v="1899-12-30T18:00:00"/>
    <s v="Round Trip"/>
  </r>
  <r>
    <n v="1583533"/>
    <s v="Non-RFID Card Member"/>
    <m/>
    <m/>
    <n v="53012"/>
    <s v="UNITED STATES"/>
    <s v="Single Ride"/>
    <n v="13"/>
    <x v="53"/>
    <n v="43.074655999999997"/>
    <n v="-87.889011999999994"/>
    <x v="55"/>
    <n v="43.074655999999997"/>
    <n v="-87.889011999999994"/>
    <n v="132"/>
    <n v="15"/>
    <n v="18"/>
    <n v="17.100000000000001"/>
    <n v="720"/>
    <n v="-1"/>
    <d v="2017-04-16T00:00:00"/>
    <d v="2017-04-01T00:00:00"/>
    <d v="2017-04-16T00:00:00"/>
    <s v="Sunday"/>
    <d v="1899-12-30T16:54:31"/>
    <d v="1899-12-30T17:00:00"/>
    <n v="1"/>
    <d v="2017-04-16T00:00:00"/>
    <d v="2017-04-01T00:00:00"/>
    <d v="2017-04-16T00:00:00"/>
    <s v="Sunday"/>
    <d v="1899-12-30T19:06:32"/>
    <d v="1899-12-30T19:00:00"/>
    <s v="Round Trip"/>
  </r>
  <r>
    <n v="1584762"/>
    <s v="Non-RFID Card Member"/>
    <m/>
    <m/>
    <n v="53202"/>
    <s v="UNITED STATES"/>
    <s v="Single Ride"/>
    <n v="5552"/>
    <x v="33"/>
    <n v="43.004728999999998"/>
    <n v="-87.905463999999995"/>
    <x v="37"/>
    <n v="43.02948"/>
    <n v="-87.912819999999996"/>
    <n v="23"/>
    <n v="3"/>
    <n v="3.5"/>
    <n v="3.3"/>
    <n v="138"/>
    <n v="-1"/>
    <d v="2017-04-16T00:00:00"/>
    <d v="2017-04-01T00:00:00"/>
    <d v="2017-04-16T00:00:00"/>
    <s v="Sunday"/>
    <d v="1899-12-30T17:36:18"/>
    <d v="1899-12-30T18:00:00"/>
    <n v="1"/>
    <d v="2017-04-16T00:00:00"/>
    <d v="2017-04-01T00:00:00"/>
    <d v="2017-04-16T00:00:00"/>
    <s v="Sunday"/>
    <d v="1899-12-30T17:59:40"/>
    <d v="1899-12-30T18:00:00"/>
    <s v="One Way"/>
  </r>
  <r>
    <n v="1585460"/>
    <s v="Non-RFID Card Member"/>
    <m/>
    <m/>
    <m/>
    <s v="UNITED STATES"/>
    <s v="Single Ride"/>
    <n v="11138"/>
    <x v="22"/>
    <n v="43.066893999999998"/>
    <n v="-87.877936000000005"/>
    <x v="22"/>
    <n v="43.058010000000003"/>
    <n v="-87.877300000000005"/>
    <n v="123"/>
    <n v="12"/>
    <n v="18"/>
    <n v="17.100000000000001"/>
    <n v="720"/>
    <n v="-1"/>
    <d v="2017-04-16T00:00:00"/>
    <d v="2017-04-01T00:00:00"/>
    <d v="2017-04-16T00:00:00"/>
    <s v="Sunday"/>
    <d v="1899-12-30T17:48:21"/>
    <d v="1899-12-30T18:00:00"/>
    <n v="1"/>
    <d v="2017-04-16T00:00:00"/>
    <d v="2017-04-01T00:00:00"/>
    <d v="2017-04-16T00:00:00"/>
    <s v="Sunday"/>
    <d v="1899-12-30T19:51:58"/>
    <d v="1899-12-30T20:00:00"/>
    <s v="One Way"/>
  </r>
  <r>
    <n v="1585464"/>
    <s v="Non-RFID Card Member"/>
    <m/>
    <m/>
    <n v="53202"/>
    <s v="UNITED STATES"/>
    <s v="Single Ride"/>
    <n v="5516"/>
    <x v="2"/>
    <n v="43.03886"/>
    <n v="-87.902720000000002"/>
    <x v="53"/>
    <n v="43.060786"/>
    <n v="-87.883825999999999"/>
    <n v="17"/>
    <n v="3"/>
    <n v="2.6"/>
    <n v="2.4"/>
    <n v="102"/>
    <n v="-1"/>
    <d v="2017-04-16T00:00:00"/>
    <d v="2017-04-01T00:00:00"/>
    <d v="2017-04-16T00:00:00"/>
    <s v="Sunday"/>
    <d v="1899-12-30T17:50:06"/>
    <d v="1899-12-30T18:00:00"/>
    <n v="1"/>
    <d v="2017-04-16T00:00:00"/>
    <d v="2017-04-01T00:00:00"/>
    <d v="2017-04-16T00:00:00"/>
    <s v="Sunday"/>
    <d v="1899-12-30T18:07:03"/>
    <d v="1899-12-30T18:00:00"/>
    <s v="One Way"/>
  </r>
  <r>
    <n v="1582019"/>
    <s v="Non-RFID Card Member"/>
    <m/>
    <m/>
    <n v="53226"/>
    <s v="UNITED STATES"/>
    <s v="Single Ride"/>
    <n v="5455"/>
    <x v="37"/>
    <n v="43.036900000000003"/>
    <n v="-87.89667"/>
    <x v="12"/>
    <n v="43.036900000000003"/>
    <n v="-87.89667"/>
    <n v="29"/>
    <n v="3"/>
    <n v="4.4000000000000004"/>
    <n v="4.0999999999999996"/>
    <n v="174"/>
    <n v="-1"/>
    <d v="2017-04-16T00:00:00"/>
    <d v="2017-04-01T00:00:00"/>
    <d v="2017-04-16T00:00:00"/>
    <s v="Sunday"/>
    <d v="1899-12-30T18:18:01"/>
    <d v="1899-12-30T18:00:00"/>
    <n v="1"/>
    <d v="2017-04-16T00:00:00"/>
    <d v="2017-04-01T00:00:00"/>
    <d v="2017-04-16T00:00:00"/>
    <s v="Sunday"/>
    <d v="1899-12-30T18:47:31"/>
    <d v="1899-12-30T19:00:00"/>
    <s v="Round Trip"/>
  </r>
  <r>
    <n v="1585464"/>
    <s v="Non-RFID Card Member"/>
    <m/>
    <m/>
    <n v="53202"/>
    <s v="UNITED STATES"/>
    <s v="Single Ride"/>
    <n v="5511"/>
    <x v="10"/>
    <n v="43.060786"/>
    <n v="-87.883825999999999"/>
    <x v="6"/>
    <n v="43.03519"/>
    <n v="-87.907390000000007"/>
    <n v="37"/>
    <n v="6"/>
    <n v="5.6"/>
    <n v="5.3"/>
    <n v="222"/>
    <n v="-1"/>
    <d v="2017-04-16T00:00:00"/>
    <d v="2017-04-01T00:00:00"/>
    <d v="2017-04-16T00:00:00"/>
    <s v="Sunday"/>
    <d v="1899-12-30T19:22:54"/>
    <d v="1899-12-30T19:00:00"/>
    <n v="1"/>
    <d v="2017-04-16T00:00:00"/>
    <d v="2017-04-01T00:00:00"/>
    <d v="2017-04-16T00:00:00"/>
    <s v="Sunday"/>
    <d v="1899-12-30T19:59:27"/>
    <d v="1899-12-30T20:00:00"/>
    <s v="One Way"/>
  </r>
  <r>
    <n v="1585858"/>
    <s v="Non-RFID Card Member"/>
    <m/>
    <m/>
    <n v="53204"/>
    <s v="UNITED STATES"/>
    <s v="Single Ride"/>
    <n v="9"/>
    <x v="25"/>
    <n v="43.058010000000003"/>
    <n v="-87.877300000000005"/>
    <x v="22"/>
    <n v="43.058010000000003"/>
    <n v="-87.877300000000005"/>
    <n v="34"/>
    <n v="3"/>
    <n v="5.0999999999999996"/>
    <n v="4.8"/>
    <n v="204"/>
    <n v="-1"/>
    <d v="2017-04-16T00:00:00"/>
    <d v="2017-04-01T00:00:00"/>
    <d v="2017-04-16T00:00:00"/>
    <s v="Sunday"/>
    <d v="1899-12-30T20:05:43"/>
    <d v="1899-12-30T20:00:00"/>
    <n v="1"/>
    <d v="2017-04-16T00:00:00"/>
    <d v="2017-04-01T00:00:00"/>
    <d v="2017-04-16T00:00:00"/>
    <s v="Sunday"/>
    <d v="1899-12-30T20:39:22"/>
    <d v="1899-12-30T21:00:00"/>
    <s v="Round Trip"/>
  </r>
  <r>
    <n v="1384725"/>
    <s v="Non-RFID Card Member"/>
    <m/>
    <m/>
    <n v="53202"/>
    <s v="UNITED STATES"/>
    <s v="Single Ride"/>
    <n v="11131"/>
    <x v="38"/>
    <n v="43.058619999999998"/>
    <n v="-87.885319999999993"/>
    <x v="11"/>
    <n v="43.052460000000004"/>
    <n v="-87.891000000000005"/>
    <n v="46"/>
    <n v="6"/>
    <n v="6.9"/>
    <n v="6.6"/>
    <n v="276"/>
    <n v="-1"/>
    <d v="2017-04-16T00:00:00"/>
    <d v="2017-04-01T00:00:00"/>
    <d v="2017-04-16T00:00:00"/>
    <s v="Sunday"/>
    <d v="1899-12-30T21:02:09"/>
    <d v="1899-12-30T21:00:00"/>
    <n v="1"/>
    <d v="2017-04-16T00:00:00"/>
    <d v="2017-04-01T00:00:00"/>
    <d v="2017-04-16T00:00:00"/>
    <s v="Sunday"/>
    <d v="1899-12-30T21:48:54"/>
    <d v="1899-12-30T22:00:00"/>
    <s v="One Way"/>
  </r>
  <r>
    <n v="1585916"/>
    <s v="Non-RFID Card Member"/>
    <m/>
    <m/>
    <n v="55121"/>
    <s v="UNITED STATES"/>
    <s v="Single Ride"/>
    <n v="11082"/>
    <x v="38"/>
    <n v="43.058619999999998"/>
    <n v="-87.885319999999993"/>
    <x v="11"/>
    <n v="43.052460000000004"/>
    <n v="-87.891000000000005"/>
    <n v="40"/>
    <n v="6"/>
    <n v="6"/>
    <n v="5.7"/>
    <n v="240"/>
    <n v="-1"/>
    <d v="2017-04-16T00:00:00"/>
    <d v="2017-04-01T00:00:00"/>
    <d v="2017-04-16T00:00:00"/>
    <s v="Sunday"/>
    <d v="1899-12-30T21:05:58"/>
    <d v="1899-12-30T21:00:00"/>
    <n v="1"/>
    <d v="2017-04-16T00:00:00"/>
    <d v="2017-04-01T00:00:00"/>
    <d v="2017-04-16T00:00:00"/>
    <s v="Sunday"/>
    <d v="1899-12-30T21:45:12"/>
    <d v="1899-12-30T22:00:00"/>
    <s v="One Way"/>
  </r>
  <r>
    <n v="1585953"/>
    <s v="Non-RFID Card Member"/>
    <m/>
    <m/>
    <n v="50323"/>
    <s v="UNITED STATES"/>
    <s v="Single Ride"/>
    <n v="11156"/>
    <x v="53"/>
    <n v="43.074655999999997"/>
    <n v="-87.889011999999994"/>
    <x v="55"/>
    <n v="43.074655999999997"/>
    <n v="-87.889011999999994"/>
    <n v="23"/>
    <n v="3"/>
    <n v="3.5"/>
    <n v="3.3"/>
    <n v="138"/>
    <n v="-1"/>
    <d v="2017-04-16T00:00:00"/>
    <d v="2017-04-01T00:00:00"/>
    <d v="2017-04-16T00:00:00"/>
    <s v="Sunday"/>
    <d v="1899-12-30T21:58:08"/>
    <d v="1899-12-30T22:00:00"/>
    <n v="1"/>
    <d v="2017-04-16T00:00:00"/>
    <d v="2017-04-01T00:00:00"/>
    <d v="2017-04-16T00:00:00"/>
    <s v="Sunday"/>
    <d v="1899-12-30T22:21:11"/>
    <d v="1899-12-30T22:00:00"/>
    <s v="Round Trip"/>
  </r>
  <r>
    <n v="1585954"/>
    <s v="Non-RFID Card Member"/>
    <m/>
    <m/>
    <n v="53024"/>
    <s v="UNITED STATES"/>
    <s v="Single Ride"/>
    <n v="103"/>
    <x v="53"/>
    <n v="43.074655999999997"/>
    <n v="-87.889011999999994"/>
    <x v="55"/>
    <n v="43.074655999999997"/>
    <n v="-87.889011999999994"/>
    <n v="23"/>
    <n v="3"/>
    <n v="3.5"/>
    <n v="3.3"/>
    <n v="138"/>
    <n v="-1"/>
    <d v="2017-04-16T00:00:00"/>
    <d v="2017-04-01T00:00:00"/>
    <d v="2017-04-16T00:00:00"/>
    <s v="Sunday"/>
    <d v="1899-12-30T21:58:43"/>
    <d v="1899-12-30T22:00:00"/>
    <n v="1"/>
    <d v="2017-04-16T00:00:00"/>
    <d v="2017-04-01T00:00:00"/>
    <d v="2017-04-16T00:00:00"/>
    <s v="Sunday"/>
    <d v="1899-12-30T22:21:16"/>
    <d v="1899-12-30T22:00:00"/>
    <s v="Round Trip"/>
  </r>
  <r>
    <n v="1583301"/>
    <s v="Non-RFID Card Member"/>
    <m/>
    <m/>
    <n v="53215"/>
    <s v="UNITED STATES"/>
    <s v="Single Ride"/>
    <n v="43"/>
    <x v="14"/>
    <n v="43.05536"/>
    <n v="-87.90504"/>
    <x v="14"/>
    <n v="43.05536"/>
    <n v="-87.90504"/>
    <n v="17"/>
    <n v="3"/>
    <n v="2.6"/>
    <n v="2.4"/>
    <n v="102"/>
    <n v="-1"/>
    <d v="2017-04-16T00:00:00"/>
    <d v="2017-04-01T00:00:00"/>
    <d v="2017-04-16T00:00:00"/>
    <s v="Sunday"/>
    <d v="1899-12-30T22:29:05"/>
    <d v="1899-12-30T22:00:00"/>
    <n v="1"/>
    <d v="2017-04-16T00:00:00"/>
    <d v="2017-04-01T00:00:00"/>
    <d v="2017-04-16T00:00:00"/>
    <s v="Sunday"/>
    <d v="1899-12-30T22:46:23"/>
    <d v="1899-12-30T23:00:00"/>
    <s v="Round Trip"/>
  </r>
  <r>
    <n v="1586035"/>
    <s v="Non-RFID Card Member"/>
    <m/>
    <m/>
    <n v="53210"/>
    <s v="UNITED STATES"/>
    <s v="Single Ride"/>
    <n v="11129"/>
    <x v="11"/>
    <n v="43.04804"/>
    <n v="-87.896720000000002"/>
    <x v="33"/>
    <n v="43.04804"/>
    <n v="-87.896720000000002"/>
    <n v="29"/>
    <n v="3"/>
    <n v="4.4000000000000004"/>
    <n v="4.0999999999999996"/>
    <n v="174"/>
    <n v="-1"/>
    <d v="2017-04-17T00:00:00"/>
    <d v="2017-04-01T00:00:00"/>
    <d v="2017-04-17T00:00:00"/>
    <s v="Monday"/>
    <d v="1899-12-30T00:16:33"/>
    <d v="1899-12-30T00:00:00"/>
    <n v="1"/>
    <d v="2017-04-17T00:00:00"/>
    <d v="2017-04-01T00:00:00"/>
    <d v="2017-04-17T00:00:00"/>
    <s v="Monday"/>
    <d v="1899-12-30T00:45:09"/>
    <d v="1899-12-30T01:00:00"/>
    <s v="Round Trip"/>
  </r>
  <r>
    <n v="1586111"/>
    <s v="Non-RFID Card Member"/>
    <m/>
    <m/>
    <n v="53202"/>
    <s v="UNITED STATES"/>
    <s v="Single Ride"/>
    <n v="200"/>
    <x v="25"/>
    <n v="43.058010000000003"/>
    <n v="-87.877300000000005"/>
    <x v="22"/>
    <n v="43.058010000000003"/>
    <n v="-87.877300000000005"/>
    <n v="71"/>
    <n v="9"/>
    <n v="10.7"/>
    <n v="10.1"/>
    <n v="426"/>
    <n v="-1"/>
    <d v="2017-04-17T00:00:00"/>
    <d v="2017-04-01T00:00:00"/>
    <d v="2017-04-17T00:00:00"/>
    <s v="Monday"/>
    <d v="1899-12-30T09:21:03"/>
    <d v="1899-12-30T09:00:00"/>
    <n v="1"/>
    <d v="2017-04-17T00:00:00"/>
    <d v="2017-04-01T00:00:00"/>
    <d v="2017-04-17T00:00:00"/>
    <s v="Monday"/>
    <d v="1899-12-30T10:32:17"/>
    <d v="1899-12-30T11:00:00"/>
    <s v="Round Trip"/>
  </r>
  <r>
    <n v="1586363"/>
    <s v="Non-RFID Card Member"/>
    <m/>
    <m/>
    <n v="53045"/>
    <s v="UNITED STATES"/>
    <s v="Single Ride"/>
    <n v="11120"/>
    <x v="38"/>
    <n v="43.058619999999998"/>
    <n v="-87.885319999999993"/>
    <x v="10"/>
    <n v="43.058619999999998"/>
    <n v="-87.885319999999993"/>
    <n v="47"/>
    <n v="6"/>
    <n v="7.1"/>
    <n v="6.7"/>
    <n v="282"/>
    <n v="-1"/>
    <d v="2017-04-17T00:00:00"/>
    <d v="2017-04-01T00:00:00"/>
    <d v="2017-04-17T00:00:00"/>
    <s v="Monday"/>
    <d v="1899-12-30T13:03:07"/>
    <d v="1899-12-30T13:00:00"/>
    <n v="1"/>
    <d v="2017-04-17T00:00:00"/>
    <d v="2017-04-01T00:00:00"/>
    <d v="2017-04-17T00:00:00"/>
    <s v="Monday"/>
    <d v="1899-12-30T13:50:14"/>
    <d v="1899-12-30T14:00:00"/>
    <s v="Round Trip"/>
  </r>
  <r>
    <n v="1586386"/>
    <s v="Non-RFID Card Member"/>
    <m/>
    <m/>
    <n v="53233"/>
    <s v="UNITED STATES"/>
    <s v="Single Ride"/>
    <n v="5532"/>
    <x v="24"/>
    <n v="43.040154000000001"/>
    <n v="-87.932113000000001"/>
    <x v="1"/>
    <n v="43.03886"/>
    <n v="-87.902720000000002"/>
    <n v="25"/>
    <n v="3"/>
    <n v="3.8"/>
    <n v="3.6"/>
    <n v="150"/>
    <n v="-1"/>
    <d v="2017-04-17T00:00:00"/>
    <d v="2017-04-01T00:00:00"/>
    <d v="2017-04-17T00:00:00"/>
    <s v="Monday"/>
    <d v="1899-12-30T13:16:48"/>
    <d v="1899-12-30T13:00:00"/>
    <n v="1"/>
    <d v="2017-04-17T00:00:00"/>
    <d v="2017-04-01T00:00:00"/>
    <d v="2017-04-17T00:00:00"/>
    <s v="Monday"/>
    <d v="1899-12-30T13:41:16"/>
    <d v="1899-12-30T14:00:00"/>
    <s v="One Way"/>
  </r>
  <r>
    <n v="1586391"/>
    <s v="Non-RFID Card Member"/>
    <m/>
    <m/>
    <n v="60634"/>
    <s v="UNITED STATES"/>
    <s v="Single Ride"/>
    <n v="5465"/>
    <x v="24"/>
    <n v="43.040154000000001"/>
    <n v="-87.932113000000001"/>
    <x v="1"/>
    <n v="43.03886"/>
    <n v="-87.902720000000002"/>
    <n v="24"/>
    <n v="3"/>
    <n v="3.6"/>
    <n v="3.4"/>
    <n v="144"/>
    <n v="-1"/>
    <d v="2017-04-17T00:00:00"/>
    <d v="2017-04-01T00:00:00"/>
    <d v="2017-04-17T00:00:00"/>
    <s v="Monday"/>
    <d v="1899-12-30T13:17:57"/>
    <d v="1899-12-30T13:00:00"/>
    <n v="1"/>
    <d v="2017-04-17T00:00:00"/>
    <d v="2017-04-01T00:00:00"/>
    <d v="2017-04-17T00:00:00"/>
    <s v="Monday"/>
    <d v="1899-12-30T13:41:23"/>
    <d v="1899-12-30T14:00:00"/>
    <s v="One Way"/>
  </r>
  <r>
    <n v="1418328"/>
    <s v="Non-RFID Card Member"/>
    <m/>
    <m/>
    <n v="53014"/>
    <s v="UNITED STATES"/>
    <s v="Single Ride"/>
    <n v="5487"/>
    <x v="37"/>
    <n v="43.036900000000003"/>
    <n v="-87.89667"/>
    <x v="12"/>
    <n v="43.036900000000003"/>
    <n v="-87.89667"/>
    <n v="89"/>
    <n v="9"/>
    <n v="13.4"/>
    <n v="12.7"/>
    <n v="534"/>
    <n v="-1"/>
    <d v="2017-04-17T00:00:00"/>
    <d v="2017-04-01T00:00:00"/>
    <d v="2017-04-17T00:00:00"/>
    <s v="Monday"/>
    <d v="1899-12-30T13:30:50"/>
    <d v="1899-12-30T14:00:00"/>
    <n v="1"/>
    <d v="2017-04-17T00:00:00"/>
    <d v="2017-04-01T00:00:00"/>
    <d v="2017-04-17T00:00:00"/>
    <s v="Monday"/>
    <d v="1899-12-30T14:59:00"/>
    <d v="1899-12-30T15:00:00"/>
    <s v="Round Trip"/>
  </r>
  <r>
    <n v="1586589"/>
    <s v="Non-RFID Card Member"/>
    <m/>
    <m/>
    <n v="53227"/>
    <s v="UNITED STATES"/>
    <s v="Single Ride"/>
    <n v="135"/>
    <x v="25"/>
    <n v="43.058010000000003"/>
    <n v="-87.877300000000005"/>
    <x v="22"/>
    <n v="43.058010000000003"/>
    <n v="-87.877300000000005"/>
    <n v="40"/>
    <n v="6"/>
    <n v="6"/>
    <n v="5.7"/>
    <n v="240"/>
    <n v="-1"/>
    <d v="2017-04-17T00:00:00"/>
    <d v="2017-04-01T00:00:00"/>
    <d v="2017-04-17T00:00:00"/>
    <s v="Monday"/>
    <d v="1899-12-30T15:08:51"/>
    <d v="1899-12-30T15:00:00"/>
    <n v="1"/>
    <d v="2017-04-17T00:00:00"/>
    <d v="2017-04-01T00:00:00"/>
    <d v="2017-04-17T00:00:00"/>
    <s v="Monday"/>
    <d v="1899-12-30T15:48:49"/>
    <d v="1899-12-30T16:00:00"/>
    <s v="Round Trip"/>
  </r>
  <r>
    <n v="1586742"/>
    <s v="Non-RFID Card Member"/>
    <m/>
    <m/>
    <n v="53095"/>
    <s v="UNITED STATES"/>
    <s v="Single Ride"/>
    <n v="5477"/>
    <x v="23"/>
    <n v="43.053040000000003"/>
    <n v="-87.897660000000002"/>
    <x v="11"/>
    <n v="43.052460000000004"/>
    <n v="-87.891000000000005"/>
    <n v="52"/>
    <n v="6"/>
    <n v="7.8"/>
    <n v="7.4"/>
    <n v="312"/>
    <n v="-1"/>
    <d v="2017-04-17T00:00:00"/>
    <d v="2017-04-01T00:00:00"/>
    <d v="2017-04-17T00:00:00"/>
    <s v="Monday"/>
    <d v="1899-12-30T17:18:48"/>
    <d v="1899-12-30T17:00:00"/>
    <n v="1"/>
    <d v="2017-04-17T00:00:00"/>
    <d v="2017-04-01T00:00:00"/>
    <d v="2017-04-17T00:00:00"/>
    <s v="Monday"/>
    <d v="1899-12-30T18:10:12"/>
    <d v="1899-12-30T18:00:00"/>
    <s v="One Way"/>
  </r>
  <r>
    <n v="1586848"/>
    <s v="Non-RFID Card Member"/>
    <m/>
    <m/>
    <n v="53150"/>
    <s v="UNITED STATES"/>
    <s v="Single Ride"/>
    <n v="5476"/>
    <x v="51"/>
    <n v="43.06044"/>
    <n v="-88.016239999999996"/>
    <x v="46"/>
    <n v="43.06044"/>
    <n v="-88.016239999999996"/>
    <n v="11"/>
    <n v="3"/>
    <n v="1.7"/>
    <n v="1.6"/>
    <n v="66"/>
    <n v="-1"/>
    <d v="2017-04-17T00:00:00"/>
    <d v="2017-04-01T00:00:00"/>
    <d v="2017-04-17T00:00:00"/>
    <s v="Monday"/>
    <d v="1899-12-30T19:13:17"/>
    <d v="1899-12-30T19:00:00"/>
    <n v="1"/>
    <d v="2017-04-17T00:00:00"/>
    <d v="2017-04-01T00:00:00"/>
    <d v="2017-04-17T00:00:00"/>
    <s v="Monday"/>
    <d v="1899-12-30T19:24:07"/>
    <d v="1899-12-30T19:00:00"/>
    <s v="Round Trip"/>
  </r>
  <r>
    <n v="1383912"/>
    <s v="Non-RFID Card Member"/>
    <m/>
    <m/>
    <n v="53212"/>
    <s v="UNITED STATES"/>
    <s v="Single Ride"/>
    <n v="153"/>
    <x v="10"/>
    <n v="43.060786"/>
    <n v="-87.883825999999999"/>
    <x v="13"/>
    <n v="43.078530000000001"/>
    <n v="-87.882620000000003"/>
    <n v="11"/>
    <n v="3"/>
    <n v="1.7"/>
    <n v="1.6"/>
    <n v="66"/>
    <n v="-1"/>
    <d v="2017-04-17T00:00:00"/>
    <d v="2017-04-01T00:00:00"/>
    <d v="2017-04-17T00:00:00"/>
    <s v="Monday"/>
    <d v="1899-12-30T21:40:54"/>
    <d v="1899-12-30T22:00:00"/>
    <n v="1"/>
    <d v="2017-04-17T00:00:00"/>
    <d v="2017-04-01T00:00:00"/>
    <d v="2017-04-17T00:00:00"/>
    <s v="Monday"/>
    <d v="1899-12-30T21:51:46"/>
    <d v="1899-12-30T22:00:00"/>
    <s v="One Way"/>
  </r>
  <r>
    <n v="1281930"/>
    <s v="Non-RFID Card Member"/>
    <m/>
    <m/>
    <n v="53202"/>
    <s v="UNITED STATES"/>
    <s v="Single Ride"/>
    <n v="5433"/>
    <x v="25"/>
    <n v="43.058010000000003"/>
    <n v="-87.877300000000005"/>
    <x v="22"/>
    <n v="43.058010000000003"/>
    <n v="-87.877300000000005"/>
    <n v="43"/>
    <n v="6"/>
    <n v="6.5"/>
    <n v="6.1"/>
    <n v="258"/>
    <n v="-1"/>
    <d v="2017-04-18T00:00:00"/>
    <d v="2017-04-01T00:00:00"/>
    <d v="2017-04-18T00:00:00"/>
    <s v="Tuesday"/>
    <d v="1899-12-30T10:36:55"/>
    <d v="1899-12-30T11:00:00"/>
    <n v="1"/>
    <d v="2017-04-18T00:00:00"/>
    <d v="2017-04-01T00:00:00"/>
    <d v="2017-04-18T00:00:00"/>
    <s v="Tuesday"/>
    <d v="1899-12-30T11:19:20"/>
    <d v="1899-12-30T11:00:00"/>
    <s v="Round Trip"/>
  </r>
  <r>
    <n v="1588204"/>
    <s v="Non-RFID Card Member"/>
    <m/>
    <m/>
    <n v="53209"/>
    <s v="UNITED STATES"/>
    <s v="Single Ride"/>
    <n v="11126"/>
    <x v="37"/>
    <n v="43.036900000000003"/>
    <n v="-87.89667"/>
    <x v="12"/>
    <n v="43.036900000000003"/>
    <n v="-87.89667"/>
    <n v="14"/>
    <n v="3"/>
    <n v="2.1"/>
    <n v="2"/>
    <n v="84"/>
    <n v="-1"/>
    <d v="2017-04-18T00:00:00"/>
    <d v="2017-04-01T00:00:00"/>
    <d v="2017-04-18T00:00:00"/>
    <s v="Tuesday"/>
    <d v="1899-12-30T11:37:59"/>
    <d v="1899-12-30T12:00:00"/>
    <n v="1"/>
    <d v="2017-04-18T00:00:00"/>
    <d v="2017-04-01T00:00:00"/>
    <d v="2017-04-18T00:00:00"/>
    <s v="Tuesday"/>
    <d v="1899-12-30T11:51:58"/>
    <d v="1899-12-30T12:00:00"/>
    <s v="Round Trip"/>
  </r>
  <r>
    <n v="1575193"/>
    <s v="Non-RFID Card Member"/>
    <m/>
    <m/>
    <n v="53204"/>
    <s v="UNITED STATES"/>
    <s v="Single Ride"/>
    <n v="11109"/>
    <x v="50"/>
    <n v="43.026229999999998"/>
    <n v="-87.912809999999993"/>
    <x v="44"/>
    <n v="43.026470000000003"/>
    <n v="-87.918040000000005"/>
    <n v="44"/>
    <n v="6"/>
    <n v="6.6"/>
    <n v="6.3"/>
    <n v="264"/>
    <n v="-1"/>
    <d v="2017-04-18T00:00:00"/>
    <d v="2017-04-01T00:00:00"/>
    <d v="2017-04-18T00:00:00"/>
    <s v="Tuesday"/>
    <d v="1899-12-30T12:59:01"/>
    <d v="1899-12-30T13:00:00"/>
    <n v="1"/>
    <d v="2017-04-18T00:00:00"/>
    <d v="2017-04-01T00:00:00"/>
    <d v="2017-04-18T00:00:00"/>
    <s v="Tuesday"/>
    <d v="1899-12-30T13:43:35"/>
    <d v="1899-12-30T14:00:00"/>
    <s v="One Way"/>
  </r>
  <r>
    <n v="1598800"/>
    <s v="Non-RFID Card Member"/>
    <m/>
    <m/>
    <n v="77019"/>
    <s v="UNITED STATES"/>
    <s v="Single Ride"/>
    <n v="5"/>
    <x v="24"/>
    <n v="43.040154000000001"/>
    <n v="-87.932113000000001"/>
    <x v="34"/>
    <n v="43.038649999999997"/>
    <n v="-87.921930000000003"/>
    <n v="71"/>
    <n v="9"/>
    <n v="10.7"/>
    <n v="10.1"/>
    <n v="426"/>
    <n v="-1"/>
    <d v="2017-04-25T00:00:00"/>
    <d v="2017-04-01T00:00:00"/>
    <d v="2017-04-25T00:00:00"/>
    <s v="Tuesday"/>
    <d v="1899-12-30T00:14:23"/>
    <d v="1899-12-30T00:00:00"/>
    <n v="1"/>
    <d v="2017-04-25T00:00:00"/>
    <d v="2017-04-01T00:00:00"/>
    <d v="2017-04-25T00:00:00"/>
    <s v="Tuesday"/>
    <d v="1899-12-30T01:25:45"/>
    <d v="1899-12-30T01:00:00"/>
    <s v="One Way"/>
  </r>
  <r>
    <n v="1193586"/>
    <s v="Non-RFID Card Member"/>
    <m/>
    <m/>
    <n v="53092"/>
    <s v="UNITED STATES"/>
    <s v="Single Ride"/>
    <n v="5479"/>
    <x v="12"/>
    <n v="43.052460000000004"/>
    <n v="-87.891000000000005"/>
    <x v="11"/>
    <n v="43.052460000000004"/>
    <n v="-87.891000000000005"/>
    <n v="31"/>
    <n v="3"/>
    <n v="4.7"/>
    <n v="4.4000000000000004"/>
    <n v="186"/>
    <n v="-1"/>
    <d v="2017-04-25T00:00:00"/>
    <d v="2017-04-01T00:00:00"/>
    <d v="2017-04-25T00:00:00"/>
    <s v="Tuesday"/>
    <d v="1899-12-30T09:33:10"/>
    <d v="1899-12-30T10:00:00"/>
    <n v="1"/>
    <d v="2017-04-25T00:00:00"/>
    <d v="2017-04-01T00:00:00"/>
    <d v="2017-04-25T00:00:00"/>
    <s v="Tuesday"/>
    <d v="1899-12-30T10:04:29"/>
    <d v="1899-12-30T10:00:00"/>
    <s v="Round Trip"/>
  </r>
  <r>
    <n v="1556578"/>
    <s v="Non-RFID Card Member"/>
    <m/>
    <m/>
    <n v="53051"/>
    <s v="UNITED STATES"/>
    <s v="Single Ride"/>
    <n v="139"/>
    <x v="25"/>
    <n v="43.058010000000003"/>
    <n v="-87.877300000000005"/>
    <x v="22"/>
    <n v="43.058010000000003"/>
    <n v="-87.877300000000005"/>
    <n v="36"/>
    <n v="6"/>
    <n v="5.4"/>
    <n v="5.0999999999999996"/>
    <n v="216"/>
    <n v="-1"/>
    <d v="2017-04-25T00:00:00"/>
    <d v="2017-04-01T00:00:00"/>
    <d v="2017-04-25T00:00:00"/>
    <s v="Tuesday"/>
    <d v="1899-12-30T15:43:40"/>
    <d v="1899-12-30T16:00:00"/>
    <n v="1"/>
    <d v="2017-04-25T00:00:00"/>
    <d v="2017-04-01T00:00:00"/>
    <d v="2017-04-25T00:00:00"/>
    <s v="Tuesday"/>
    <d v="1899-12-30T16:19:27"/>
    <d v="1899-12-30T16:00:00"/>
    <s v="Round Trip"/>
  </r>
  <r>
    <n v="1599295"/>
    <s v="Non-RFID Card Member"/>
    <m/>
    <m/>
    <n v="53211"/>
    <s v="UNITED STATES"/>
    <s v="Single Ride"/>
    <n v="11149"/>
    <x v="32"/>
    <n v="43.078530000000001"/>
    <n v="-87.882620000000003"/>
    <x v="22"/>
    <n v="43.058010000000003"/>
    <n v="-87.877300000000005"/>
    <n v="86"/>
    <n v="9"/>
    <n v="12.9"/>
    <n v="12.3"/>
    <n v="516"/>
    <n v="-1"/>
    <d v="2017-04-25T00:00:00"/>
    <d v="2017-04-01T00:00:00"/>
    <d v="2017-04-25T00:00:00"/>
    <s v="Tuesday"/>
    <d v="1899-12-30T15:55:23"/>
    <d v="1899-12-30T16:00:00"/>
    <n v="1"/>
    <d v="2017-04-25T00:00:00"/>
    <d v="2017-04-01T00:00:00"/>
    <d v="2017-04-25T00:00:00"/>
    <s v="Tuesday"/>
    <d v="1899-12-30T17:21:51"/>
    <d v="1899-12-30T17:00:00"/>
    <s v="One Way"/>
  </r>
  <r>
    <n v="1563916"/>
    <s v="Non-RFID Card Member"/>
    <m/>
    <m/>
    <n v="53212"/>
    <s v="UNITED STATES"/>
    <s v="Single Ride"/>
    <n v="11080"/>
    <x v="27"/>
    <n v="43.074890000000003"/>
    <n v="-87.882810000000006"/>
    <x v="53"/>
    <n v="43.060786"/>
    <n v="-87.883825999999999"/>
    <n v="6"/>
    <n v="3"/>
    <n v="0.9"/>
    <n v="0.9"/>
    <n v="36"/>
    <n v="-1"/>
    <d v="2017-04-25T00:00:00"/>
    <d v="2017-04-01T00:00:00"/>
    <d v="2017-04-25T00:00:00"/>
    <s v="Tuesday"/>
    <d v="1899-12-30T16:41:50"/>
    <d v="1899-12-30T17:00:00"/>
    <n v="1"/>
    <d v="2017-04-25T00:00:00"/>
    <d v="2017-04-01T00:00:00"/>
    <d v="2017-04-25T00:00:00"/>
    <s v="Tuesday"/>
    <d v="1899-12-30T16:47:30"/>
    <d v="1899-12-30T17:00:00"/>
    <s v="One Way"/>
  </r>
  <r>
    <n v="1149006"/>
    <s v="Non-RFID Card Member"/>
    <m/>
    <m/>
    <n v="53211"/>
    <s v="UNITED STATES"/>
    <s v="Single Ride"/>
    <n v="5553"/>
    <x v="52"/>
    <n v="43.034619999999997"/>
    <n v="-87.917500000000004"/>
    <x v="10"/>
    <n v="43.058619999999998"/>
    <n v="-87.885319999999993"/>
    <n v="25"/>
    <n v="3"/>
    <n v="3.8"/>
    <n v="3.6"/>
    <n v="150"/>
    <n v="-1"/>
    <d v="2017-04-25T00:00:00"/>
    <d v="2017-04-01T00:00:00"/>
    <d v="2017-04-25T00:00:00"/>
    <s v="Tuesday"/>
    <d v="1899-12-30T17:04:29"/>
    <d v="1899-12-30T17:00:00"/>
    <n v="1"/>
    <d v="2017-04-25T00:00:00"/>
    <d v="2017-04-01T00:00:00"/>
    <d v="2017-04-25T00:00:00"/>
    <s v="Tuesday"/>
    <d v="1899-12-30T17:29:10"/>
    <d v="1899-12-30T17:00:00"/>
    <s v="One Way"/>
  </r>
  <r>
    <n v="1599377"/>
    <s v="Non-RFID Card Member"/>
    <m/>
    <m/>
    <n v="53222"/>
    <s v="UNITED STATES"/>
    <s v="Single Ride"/>
    <n v="11136"/>
    <x v="25"/>
    <n v="43.058010000000003"/>
    <n v="-87.877300000000005"/>
    <x v="43"/>
    <n v="43.031480000000002"/>
    <n v="-87.908169999999998"/>
    <n v="26"/>
    <n v="3"/>
    <n v="3.9"/>
    <n v="3.7"/>
    <n v="156"/>
    <n v="-1"/>
    <d v="2017-04-25T00:00:00"/>
    <d v="2017-04-01T00:00:00"/>
    <d v="2017-04-25T00:00:00"/>
    <s v="Tuesday"/>
    <d v="1899-12-30T17:20:04"/>
    <d v="1899-12-30T17:00:00"/>
    <n v="1"/>
    <d v="2017-04-25T00:00:00"/>
    <d v="2017-04-01T00:00:00"/>
    <d v="2017-04-25T00:00:00"/>
    <s v="Tuesday"/>
    <d v="1899-12-30T17:46:56"/>
    <d v="1899-12-30T18:00:00"/>
    <s v="One Way"/>
  </r>
  <r>
    <n v="1592411"/>
    <s v="Non-RFID Card Member"/>
    <m/>
    <m/>
    <n v="53211"/>
    <s v="UNITED STATES"/>
    <s v="Single Ride"/>
    <n v="5481"/>
    <x v="25"/>
    <n v="43.058010000000003"/>
    <n v="-87.877300000000005"/>
    <x v="53"/>
    <n v="43.060786"/>
    <n v="-87.883825999999999"/>
    <n v="45"/>
    <n v="6"/>
    <n v="6.8"/>
    <n v="6.4"/>
    <n v="270"/>
    <n v="-1"/>
    <d v="2017-04-25T00:00:00"/>
    <d v="2017-04-01T00:00:00"/>
    <d v="2017-04-25T00:00:00"/>
    <s v="Tuesday"/>
    <d v="1899-12-30T17:24:57"/>
    <d v="1899-12-30T17:00:00"/>
    <n v="1"/>
    <d v="2017-04-25T00:00:00"/>
    <d v="2017-04-01T00:00:00"/>
    <d v="2017-04-25T00:00:00"/>
    <s v="Tuesday"/>
    <d v="1899-12-30T18:09:24"/>
    <d v="1899-12-30T18:00:00"/>
    <s v="One Way"/>
  </r>
  <r>
    <n v="1599396"/>
    <s v="Non-RFID Card Member"/>
    <m/>
    <m/>
    <n v="53126"/>
    <s v="UNITED STATES"/>
    <s v="Single Ride"/>
    <n v="11085"/>
    <x v="4"/>
    <n v="43.04824"/>
    <n v="-87.904970000000006"/>
    <x v="5"/>
    <n v="43.04824"/>
    <n v="-87.904970000000006"/>
    <n v="193"/>
    <n v="21"/>
    <n v="18"/>
    <n v="17.100000000000001"/>
    <n v="720"/>
    <n v="-1"/>
    <d v="2017-04-25T00:00:00"/>
    <d v="2017-04-01T00:00:00"/>
    <d v="2017-04-25T00:00:00"/>
    <s v="Tuesday"/>
    <d v="1899-12-30T17:42:22"/>
    <d v="1899-12-30T18:00:00"/>
    <n v="1"/>
    <d v="2017-04-25T00:00:00"/>
    <d v="2017-04-01T00:00:00"/>
    <d v="2017-04-25T00:00:00"/>
    <s v="Tuesday"/>
    <d v="1899-12-30T20:55:25"/>
    <d v="1899-12-30T21:00:00"/>
    <s v="Round Trip"/>
  </r>
  <r>
    <n v="1599377"/>
    <s v="Non-RFID Card Member"/>
    <m/>
    <m/>
    <n v="53222"/>
    <s v="UNITED STATES"/>
    <s v="Single Ride"/>
    <n v="11077"/>
    <x v="3"/>
    <n v="43.03519"/>
    <n v="-87.907390000000007"/>
    <x v="22"/>
    <n v="43.058010000000003"/>
    <n v="-87.877300000000005"/>
    <n v="19"/>
    <n v="3"/>
    <n v="2.9"/>
    <n v="2.7"/>
    <n v="114"/>
    <n v="-1"/>
    <d v="2017-04-25T00:00:00"/>
    <d v="2017-04-01T00:00:00"/>
    <d v="2017-04-25T00:00:00"/>
    <s v="Tuesday"/>
    <d v="1899-12-30T18:56:33"/>
    <d v="1899-12-30T19:00:00"/>
    <n v="1"/>
    <d v="2017-04-25T00:00:00"/>
    <d v="2017-04-01T00:00:00"/>
    <d v="2017-04-25T00:00:00"/>
    <s v="Tuesday"/>
    <d v="1899-12-30T19:15:59"/>
    <d v="1899-12-30T19:00:00"/>
    <s v="One Way"/>
  </r>
  <r>
    <n v="1599532"/>
    <s v="Non-RFID Card Member"/>
    <m/>
    <m/>
    <n v="53222"/>
    <s v="UNITED STATES"/>
    <s v="Single Ride"/>
    <n v="5494"/>
    <x v="37"/>
    <n v="43.036900000000003"/>
    <n v="-87.89667"/>
    <x v="12"/>
    <n v="43.036900000000003"/>
    <n v="-87.89667"/>
    <n v="33"/>
    <n v="3"/>
    <n v="5"/>
    <n v="4.7"/>
    <n v="198"/>
    <n v="-1"/>
    <d v="2017-04-25T00:00:00"/>
    <d v="2017-04-01T00:00:00"/>
    <d v="2017-04-25T00:00:00"/>
    <s v="Tuesday"/>
    <d v="1899-12-30T19:51:29"/>
    <d v="1899-12-30T20:00:00"/>
    <n v="1"/>
    <d v="2017-04-25T00:00:00"/>
    <d v="2017-04-01T00:00:00"/>
    <d v="2017-04-25T00:00:00"/>
    <s v="Tuesday"/>
    <d v="1899-12-30T20:24:58"/>
    <d v="1899-12-30T20:00:00"/>
    <s v="Round Trip"/>
  </r>
  <r>
    <n v="1293753"/>
    <s v="Non-RFID Card Member"/>
    <m/>
    <m/>
    <n v="53233"/>
    <s v="UNITED STATES"/>
    <s v="Single Ride"/>
    <n v="11048"/>
    <x v="47"/>
    <n v="43.041646999999998"/>
    <n v="-87.927257999999995"/>
    <x v="23"/>
    <n v="43.051119999999997"/>
    <n v="-87.918819999999997"/>
    <n v="12"/>
    <n v="3"/>
    <n v="1.8"/>
    <n v="1.7"/>
    <n v="72"/>
    <n v="-1"/>
    <d v="2017-04-26T00:00:00"/>
    <d v="2017-04-01T00:00:00"/>
    <d v="2017-04-26T00:00:00"/>
    <s v="Wednesday"/>
    <d v="1899-12-30T06:52:31"/>
    <d v="1899-12-30T07:00:00"/>
    <n v="1"/>
    <d v="2017-04-26T00:00:00"/>
    <d v="2017-04-01T00:00:00"/>
    <d v="2017-04-26T00:00:00"/>
    <s v="Wednesday"/>
    <d v="1899-12-30T07:04:43"/>
    <d v="1899-12-30T07:00:00"/>
    <s v="One Way"/>
  </r>
  <r>
    <n v="1599356"/>
    <s v="Non-RFID Card Member"/>
    <m/>
    <m/>
    <n v="60614"/>
    <s v="UNITED STATES"/>
    <s v="Single Ride"/>
    <n v="5576"/>
    <x v="30"/>
    <n v="43.045712999999999"/>
    <n v="-87.899756999999994"/>
    <x v="11"/>
    <n v="43.052460000000004"/>
    <n v="-87.891000000000005"/>
    <n v="16"/>
    <n v="3"/>
    <n v="2.4"/>
    <n v="2.2999999999999998"/>
    <n v="96"/>
    <n v="-1"/>
    <d v="2017-04-26T00:00:00"/>
    <d v="2017-04-01T00:00:00"/>
    <d v="2017-04-26T00:00:00"/>
    <s v="Wednesday"/>
    <d v="1899-12-30T08:59:49"/>
    <d v="1899-12-30T09:00:00"/>
    <n v="1"/>
    <d v="2017-04-26T00:00:00"/>
    <d v="2017-04-01T00:00:00"/>
    <d v="2017-04-26T00:00:00"/>
    <s v="Wednesday"/>
    <d v="1899-12-30T09:15:41"/>
    <d v="1899-12-30T09:00:00"/>
    <s v="One Way"/>
  </r>
  <r>
    <n v="1306778"/>
    <s v="Non-RFID Card Member"/>
    <m/>
    <m/>
    <n v="53204"/>
    <s v="UNITED STATES"/>
    <s v="Single Ride"/>
    <n v="5451"/>
    <x v="33"/>
    <n v="43.004728999999998"/>
    <n v="-87.905463999999995"/>
    <x v="43"/>
    <n v="43.031480000000002"/>
    <n v="-87.908169999999998"/>
    <n v="13"/>
    <n v="3"/>
    <n v="2"/>
    <n v="1.9"/>
    <n v="78"/>
    <n v="-1"/>
    <d v="2017-04-26T00:00:00"/>
    <d v="2017-04-01T00:00:00"/>
    <d v="2017-04-26T00:00:00"/>
    <s v="Wednesday"/>
    <d v="1899-12-30T14:38:37"/>
    <d v="1899-12-30T15:00:00"/>
    <n v="1"/>
    <d v="2017-04-26T00:00:00"/>
    <d v="2017-04-01T00:00:00"/>
    <d v="2017-04-26T00:00:00"/>
    <s v="Wednesday"/>
    <d v="1899-12-30T14:51:11"/>
    <d v="1899-12-30T15:00:00"/>
    <s v="One Way"/>
  </r>
  <r>
    <n v="1433276"/>
    <s v="Non-RFID Card Member"/>
    <m/>
    <m/>
    <n v="53211"/>
    <s v="UNITED STATES"/>
    <s v="Single Ride"/>
    <n v="250"/>
    <x v="45"/>
    <n v="43.077359999999999"/>
    <n v="-87.880769999999998"/>
    <x v="22"/>
    <n v="43.058010000000003"/>
    <n v="-87.877300000000005"/>
    <n v="56"/>
    <n v="6"/>
    <n v="8.4"/>
    <n v="8"/>
    <n v="336"/>
    <n v="-1"/>
    <d v="2017-04-26T00:00:00"/>
    <d v="2017-04-01T00:00:00"/>
    <d v="2017-04-26T00:00:00"/>
    <s v="Wednesday"/>
    <d v="1899-12-30T16:07:12"/>
    <d v="1899-12-30T16:00:00"/>
    <n v="1"/>
    <d v="2017-04-26T00:00:00"/>
    <d v="2017-04-01T00:00:00"/>
    <d v="2017-04-26T00:00:00"/>
    <s v="Wednesday"/>
    <d v="1899-12-30T17:03:41"/>
    <d v="1899-12-30T17:00:00"/>
    <s v="One Way"/>
  </r>
  <r>
    <n v="1600481"/>
    <s v="Non-RFID Card Member"/>
    <m/>
    <m/>
    <n v="53202"/>
    <s v="UNITED STATES"/>
    <s v="Single Ride"/>
    <n v="5481"/>
    <x v="37"/>
    <n v="43.036900000000003"/>
    <n v="-87.89667"/>
    <x v="22"/>
    <n v="43.058010000000003"/>
    <n v="-87.877300000000005"/>
    <n v="30"/>
    <n v="3"/>
    <n v="4.5"/>
    <n v="4.3"/>
    <n v="180"/>
    <n v="-1"/>
    <d v="2017-04-26T00:00:00"/>
    <d v="2017-04-01T00:00:00"/>
    <d v="2017-04-26T00:00:00"/>
    <s v="Wednesday"/>
    <d v="1899-12-30T20:41:57"/>
    <d v="1899-12-30T21:00:00"/>
    <n v="1"/>
    <d v="2017-04-26T00:00:00"/>
    <d v="2017-04-01T00:00:00"/>
    <d v="2017-04-26T00:00:00"/>
    <s v="Wednesday"/>
    <d v="1899-12-30T21:11:55"/>
    <d v="1899-12-30T21:00:00"/>
    <s v="One Way"/>
  </r>
  <r>
    <n v="1600726"/>
    <s v="Non-RFID Card Member"/>
    <m/>
    <m/>
    <n v="53204"/>
    <s v="UNITED STATES"/>
    <s v="Single Ride"/>
    <n v="974"/>
    <x v="54"/>
    <n v="43.024340000000002"/>
    <n v="-87.916753"/>
    <x v="6"/>
    <n v="43.03519"/>
    <n v="-87.907390000000007"/>
    <n v="13"/>
    <n v="3"/>
    <n v="2"/>
    <n v="1.9"/>
    <n v="78"/>
    <n v="-1"/>
    <d v="2017-04-27T00:00:00"/>
    <d v="2017-04-01T00:00:00"/>
    <d v="2017-04-27T00:00:00"/>
    <s v="Thursday"/>
    <d v="1899-12-30T11:10:35"/>
    <d v="1899-12-30T11:00:00"/>
    <n v="1"/>
    <d v="2017-04-27T00:00:00"/>
    <d v="2017-04-01T00:00:00"/>
    <d v="2017-04-27T00:00:00"/>
    <s v="Thursday"/>
    <d v="1899-12-30T11:23:09"/>
    <d v="1899-12-30T11:00:00"/>
    <s v="One Way"/>
  </r>
  <r>
    <n v="1556816"/>
    <s v="Non-RFID Card Member"/>
    <m/>
    <m/>
    <n v="53221"/>
    <s v="UNITED STATES"/>
    <s v="Single Ride"/>
    <n v="11127"/>
    <x v="38"/>
    <n v="43.058619999999998"/>
    <n v="-87.885319999999993"/>
    <x v="16"/>
    <n v="43.052549999999997"/>
    <n v="-87.909329999999997"/>
    <n v="11"/>
    <n v="3"/>
    <n v="1.7"/>
    <n v="1.6"/>
    <n v="66"/>
    <n v="-1"/>
    <d v="2017-04-27T00:00:00"/>
    <d v="2017-04-01T00:00:00"/>
    <d v="2017-04-27T00:00:00"/>
    <s v="Thursday"/>
    <d v="1899-12-30T14:18:32"/>
    <d v="1899-12-30T14:00:00"/>
    <n v="1"/>
    <d v="2017-04-27T00:00:00"/>
    <d v="2017-04-01T00:00:00"/>
    <d v="2017-04-27T00:00:00"/>
    <s v="Thursday"/>
    <d v="1899-12-30T14:29:20"/>
    <d v="1899-12-30T14:00:00"/>
    <s v="One Way"/>
  </r>
  <r>
    <n v="1593888"/>
    <s v="Non-RFID Card Member"/>
    <m/>
    <m/>
    <n v="53204"/>
    <s v="UNITED STATES"/>
    <s v="Single Ride"/>
    <n v="11066"/>
    <x v="50"/>
    <n v="43.026229999999998"/>
    <n v="-87.912809999999993"/>
    <x v="3"/>
    <n v="43.03913"/>
    <n v="-87.916150000000002"/>
    <n v="9"/>
    <n v="3"/>
    <n v="1.4"/>
    <n v="1.3"/>
    <n v="54"/>
    <n v="-1"/>
    <d v="2017-04-27T00:00:00"/>
    <d v="2017-04-01T00:00:00"/>
    <d v="2017-04-27T00:00:00"/>
    <s v="Thursday"/>
    <d v="1899-12-30T17:30:53"/>
    <d v="1899-12-30T18:00:00"/>
    <n v="1"/>
    <d v="2017-04-27T00:00:00"/>
    <d v="2017-04-01T00:00:00"/>
    <d v="2017-04-27T00:00:00"/>
    <s v="Thursday"/>
    <d v="1899-12-30T17:39:04"/>
    <d v="1899-12-30T18:00:00"/>
    <s v="One Way"/>
  </r>
  <r>
    <n v="1601332"/>
    <s v="Non-RFID Card Member"/>
    <m/>
    <m/>
    <n v="53215"/>
    <s v="UNITED STATES"/>
    <s v="Single Ride"/>
    <n v="22"/>
    <x v="34"/>
    <n v="43.02948"/>
    <n v="-87.912819999999996"/>
    <x v="57"/>
    <n v="43.02017"/>
    <n v="-87.933049999999994"/>
    <n v="24"/>
    <n v="3"/>
    <n v="3.6"/>
    <n v="3.4"/>
    <n v="144"/>
    <n v="-1"/>
    <d v="2017-04-27T00:00:00"/>
    <d v="2017-04-01T00:00:00"/>
    <d v="2017-04-27T00:00:00"/>
    <s v="Thursday"/>
    <d v="1899-12-30T20:13:54"/>
    <d v="1899-12-30T20:00:00"/>
    <n v="1"/>
    <d v="2017-04-27T00:00:00"/>
    <d v="2017-04-01T00:00:00"/>
    <d v="2017-04-27T00:00:00"/>
    <s v="Thursday"/>
    <d v="1899-12-30T20:37:39"/>
    <d v="1899-12-30T21:00:00"/>
    <s v="One Way"/>
  </r>
  <r>
    <n v="1596084"/>
    <s v="Non-RFID Card Member"/>
    <m/>
    <m/>
    <n v="54115"/>
    <s v="UNITED STATES"/>
    <s v="Single Ride"/>
    <n v="274"/>
    <x v="0"/>
    <n v="43.042490000000001"/>
    <n v="-87.909959999999998"/>
    <x v="4"/>
    <n v="43.042490000000001"/>
    <n v="-87.909959999999998"/>
    <n v="10"/>
    <n v="3"/>
    <n v="1.5"/>
    <n v="1.4"/>
    <n v="60"/>
    <n v="-1"/>
    <d v="2017-04-27T00:00:00"/>
    <d v="2017-04-01T00:00:00"/>
    <d v="2017-04-27T00:00:00"/>
    <s v="Thursday"/>
    <d v="1899-12-30T23:23:32"/>
    <d v="1899-12-30T23:00:00"/>
    <n v="1"/>
    <d v="2017-04-27T00:00:00"/>
    <d v="2017-04-01T00:00:00"/>
    <d v="2017-04-27T00:00:00"/>
    <s v="Thursday"/>
    <d v="1899-12-30T23:33:33"/>
    <d v="1899-12-31T00:00:00"/>
    <s v="Round Trip"/>
  </r>
  <r>
    <n v="1601504"/>
    <s v="Non-RFID Card Member"/>
    <m/>
    <m/>
    <n v="49085"/>
    <s v="UNITED STATES"/>
    <s v="Single Ride"/>
    <n v="5573"/>
    <x v="22"/>
    <n v="43.066893999999998"/>
    <n v="-87.877936000000005"/>
    <x v="43"/>
    <n v="43.031480000000002"/>
    <n v="-87.908169999999998"/>
    <n v="55"/>
    <n v="6"/>
    <n v="8.3000000000000007"/>
    <n v="7.8"/>
    <n v="330"/>
    <n v="-1"/>
    <d v="2017-04-28T00:00:00"/>
    <d v="2017-04-01T00:00:00"/>
    <d v="2017-04-28T00:00:00"/>
    <s v="Friday"/>
    <d v="1899-12-30T09:32:00"/>
    <d v="1899-12-30T10:00:00"/>
    <n v="1"/>
    <d v="2017-04-28T00:00:00"/>
    <d v="2017-04-01T00:00:00"/>
    <d v="2017-04-28T00:00:00"/>
    <s v="Friday"/>
    <d v="1899-12-30T10:27:02"/>
    <d v="1899-12-30T10:00:00"/>
    <s v="One Way"/>
  </r>
  <r>
    <n v="1601536"/>
    <s v="Non-RFID Card Member"/>
    <m/>
    <m/>
    <n v="55103"/>
    <s v="UNITED STATES"/>
    <s v="Single Ride"/>
    <n v="11163"/>
    <x v="38"/>
    <n v="43.058619999999998"/>
    <n v="-87.885319999999993"/>
    <x v="12"/>
    <n v="43.036900000000003"/>
    <n v="-87.89667"/>
    <n v="27"/>
    <n v="3"/>
    <n v="4.0999999999999996"/>
    <n v="3.8"/>
    <n v="162"/>
    <n v="-1"/>
    <d v="2017-04-28T00:00:00"/>
    <d v="2017-04-01T00:00:00"/>
    <d v="2017-04-28T00:00:00"/>
    <s v="Friday"/>
    <d v="1899-12-30T11:59:04"/>
    <d v="1899-12-30T12:00:00"/>
    <n v="1"/>
    <d v="2017-04-28T00:00:00"/>
    <d v="2017-04-01T00:00:00"/>
    <d v="2017-04-28T00:00:00"/>
    <s v="Friday"/>
    <d v="1899-12-30T12:26:50"/>
    <d v="1899-12-30T12:00:00"/>
    <s v="One Way"/>
  </r>
  <r>
    <n v="1601935"/>
    <s v="Non-RFID Card Member"/>
    <m/>
    <m/>
    <n v="53072"/>
    <s v="UNITED STATES"/>
    <s v="Single Ride"/>
    <n v="5531"/>
    <x v="32"/>
    <n v="43.078530000000001"/>
    <n v="-87.882620000000003"/>
    <x v="13"/>
    <n v="43.078530000000001"/>
    <n v="-87.882620000000003"/>
    <n v="17"/>
    <n v="3"/>
    <n v="2.6"/>
    <n v="2.4"/>
    <n v="102"/>
    <n v="-1"/>
    <d v="2017-04-28T00:00:00"/>
    <d v="2017-04-01T00:00:00"/>
    <d v="2017-04-28T00:00:00"/>
    <s v="Friday"/>
    <d v="1899-12-30T13:36:50"/>
    <d v="1899-12-30T14:00:00"/>
    <n v="1"/>
    <d v="2017-04-28T00:00:00"/>
    <d v="2017-04-01T00:00:00"/>
    <d v="2017-04-28T00:00:00"/>
    <s v="Friday"/>
    <d v="1899-12-30T13:53:44"/>
    <d v="1899-12-30T14:00:00"/>
    <s v="Round Trip"/>
  </r>
  <r>
    <n v="1602663"/>
    <s v="Non-RFID Card Member"/>
    <m/>
    <m/>
    <n v="53066"/>
    <s v="UNITED STATES"/>
    <s v="Single Ride"/>
    <n v="5582"/>
    <x v="8"/>
    <n v="43.038580000000003"/>
    <n v="-87.90934"/>
    <x v="37"/>
    <n v="43.02948"/>
    <n v="-87.912819999999996"/>
    <n v="9"/>
    <n v="3"/>
    <n v="1.4"/>
    <n v="1.3"/>
    <n v="54"/>
    <n v="-1"/>
    <d v="2017-04-29T00:00:00"/>
    <d v="2017-04-01T00:00:00"/>
    <d v="2017-04-29T00:00:00"/>
    <s v="Saturday"/>
    <d v="1899-12-30T02:12:56"/>
    <d v="1899-12-30T02:00:00"/>
    <n v="1"/>
    <d v="2017-04-29T00:00:00"/>
    <d v="2017-04-01T00:00:00"/>
    <d v="2017-04-29T00:00:00"/>
    <s v="Saturday"/>
    <d v="1899-12-30T02:21:38"/>
    <d v="1899-12-30T02:00:00"/>
    <s v="One Way"/>
  </r>
  <r>
    <n v="1602666"/>
    <s v="Non-RFID Card Member"/>
    <m/>
    <m/>
    <n v="53576"/>
    <s v="UNITED STATES"/>
    <s v="Single Ride"/>
    <n v="5221"/>
    <x v="12"/>
    <n v="43.052460000000004"/>
    <n v="-87.891000000000005"/>
    <x v="25"/>
    <n v="43.074890000000003"/>
    <n v="-87.882810000000006"/>
    <n v="27"/>
    <n v="3"/>
    <n v="4.0999999999999996"/>
    <n v="3.8"/>
    <n v="162"/>
    <n v="-1"/>
    <d v="2017-04-29T00:00:00"/>
    <d v="2017-04-01T00:00:00"/>
    <d v="2017-04-29T00:00:00"/>
    <s v="Saturday"/>
    <d v="1899-12-30T02:17:31"/>
    <d v="1899-12-30T02:00:00"/>
    <n v="1"/>
    <d v="2017-04-29T00:00:00"/>
    <d v="2017-04-01T00:00:00"/>
    <d v="2017-04-29T00:00:00"/>
    <s v="Saturday"/>
    <d v="1899-12-30T02:44:16"/>
    <d v="1899-12-30T03:00:00"/>
    <s v="One Way"/>
  </r>
  <r>
    <n v="1588456"/>
    <s v="Non-RFID Card Member"/>
    <m/>
    <m/>
    <m/>
    <s v="UNITED STATES"/>
    <s v="Single Ride"/>
    <n v="5589"/>
    <x v="38"/>
    <n v="43.058619999999998"/>
    <n v="-87.885319999999993"/>
    <x v="43"/>
    <n v="43.031480000000002"/>
    <n v="-87.908169999999998"/>
    <n v="50"/>
    <n v="6"/>
    <n v="7.5"/>
    <n v="7.1"/>
    <n v="300"/>
    <n v="-1"/>
    <d v="2017-04-18T00:00:00"/>
    <d v="2017-04-01T00:00:00"/>
    <d v="2017-04-18T00:00:00"/>
    <s v="Tuesday"/>
    <d v="1899-12-30T15:36:52"/>
    <d v="1899-12-30T16:00:00"/>
    <n v="1"/>
    <d v="2017-04-18T00:00:00"/>
    <d v="2017-04-01T00:00:00"/>
    <d v="2017-04-18T00:00:00"/>
    <s v="Tuesday"/>
    <d v="1899-12-30T16:26:29"/>
    <d v="1899-12-30T16:00:00"/>
    <s v="One Way"/>
  </r>
  <r>
    <n v="1588475"/>
    <s v="Non-RFID Card Member"/>
    <m/>
    <m/>
    <n v="60490"/>
    <s v="UNITED STATES"/>
    <s v="Single Ride"/>
    <n v="11150"/>
    <x v="3"/>
    <n v="43.03519"/>
    <n v="-87.907390000000007"/>
    <x v="3"/>
    <n v="43.03913"/>
    <n v="-87.916150000000002"/>
    <n v="11"/>
    <n v="3"/>
    <n v="1.7"/>
    <n v="1.6"/>
    <n v="66"/>
    <n v="-1"/>
    <d v="2017-04-18T00:00:00"/>
    <d v="2017-04-01T00:00:00"/>
    <d v="2017-04-18T00:00:00"/>
    <s v="Tuesday"/>
    <d v="1899-12-30T15:49:37"/>
    <d v="1899-12-30T16:00:00"/>
    <n v="1"/>
    <d v="2017-04-18T00:00:00"/>
    <d v="2017-04-01T00:00:00"/>
    <d v="2017-04-18T00:00:00"/>
    <s v="Tuesday"/>
    <d v="1899-12-30T16:00:36"/>
    <d v="1899-12-30T16:00:00"/>
    <s v="One Way"/>
  </r>
  <r>
    <n v="1588515"/>
    <s v="Non-RFID Card Member"/>
    <m/>
    <m/>
    <n v="55331"/>
    <s v="UNITED STATES"/>
    <s v="Single Ride"/>
    <n v="5534"/>
    <x v="0"/>
    <n v="43.042490000000001"/>
    <n v="-87.909959999999998"/>
    <x v="31"/>
    <n v="43.040154000000001"/>
    <n v="-87.932113000000001"/>
    <n v="12"/>
    <n v="3"/>
    <n v="1.8"/>
    <n v="1.7"/>
    <n v="72"/>
    <n v="-1"/>
    <d v="2017-04-18T00:00:00"/>
    <d v="2017-04-01T00:00:00"/>
    <d v="2017-04-18T00:00:00"/>
    <s v="Tuesday"/>
    <d v="1899-12-30T18:19:12"/>
    <d v="1899-12-30T18:00:00"/>
    <n v="1"/>
    <d v="2017-04-18T00:00:00"/>
    <d v="2017-04-01T00:00:00"/>
    <d v="2017-04-18T00:00:00"/>
    <s v="Tuesday"/>
    <d v="1899-12-30T18:31:20"/>
    <d v="1899-12-30T19:00:00"/>
    <s v="One Way"/>
  </r>
  <r>
    <n v="1588663"/>
    <s v="Non-RFID Card Member"/>
    <m/>
    <m/>
    <n v="53151"/>
    <s v="UNITED STATES"/>
    <s v="Single Ride"/>
    <n v="11080"/>
    <x v="53"/>
    <n v="43.074655999999997"/>
    <n v="-87.889011999999994"/>
    <x v="13"/>
    <n v="43.078530000000001"/>
    <n v="-87.882620000000003"/>
    <n v="5"/>
    <n v="3"/>
    <n v="0.8"/>
    <n v="0.7"/>
    <n v="30"/>
    <n v="-1"/>
    <d v="2017-04-18T00:00:00"/>
    <d v="2017-04-01T00:00:00"/>
    <d v="2017-04-18T00:00:00"/>
    <s v="Tuesday"/>
    <d v="1899-12-30T18:32:00"/>
    <d v="1899-12-30T19:00:00"/>
    <n v="1"/>
    <d v="2017-04-18T00:00:00"/>
    <d v="2017-04-01T00:00:00"/>
    <d v="2017-04-18T00:00:00"/>
    <s v="Tuesday"/>
    <d v="1899-12-30T18:37:54"/>
    <d v="1899-12-30T19:00:00"/>
    <s v="One Way"/>
  </r>
  <r>
    <n v="1446826"/>
    <s v="Non-RFID Card Member"/>
    <m/>
    <m/>
    <n v="53110"/>
    <s v="UNITED STATES"/>
    <s v="Single Ride"/>
    <n v="5496"/>
    <x v="38"/>
    <n v="43.058619999999998"/>
    <n v="-87.885319999999993"/>
    <x v="50"/>
    <n v="43.05847"/>
    <n v="-87.898079999999993"/>
    <n v="7"/>
    <n v="3"/>
    <n v="1.1000000000000001"/>
    <n v="1"/>
    <n v="42"/>
    <n v="-1"/>
    <d v="2017-04-18T00:00:00"/>
    <d v="2017-04-01T00:00:00"/>
    <d v="2017-04-18T00:00:00"/>
    <s v="Tuesday"/>
    <d v="1899-12-30T19:29:15"/>
    <d v="1899-12-30T19:00:00"/>
    <n v="1"/>
    <d v="2017-04-18T00:00:00"/>
    <d v="2017-04-01T00:00:00"/>
    <d v="2017-04-18T00:00:00"/>
    <s v="Tuesday"/>
    <d v="1899-12-30T19:36:51"/>
    <d v="1899-12-30T20:00:00"/>
    <s v="One Way"/>
  </r>
  <r>
    <n v="1588875"/>
    <s v="Non-RFID Card Member"/>
    <m/>
    <m/>
    <n v="60045"/>
    <s v="UNITED STATES"/>
    <s v="Single Ride"/>
    <n v="217"/>
    <x v="24"/>
    <n v="43.040154000000001"/>
    <n v="-87.932113000000001"/>
    <x v="3"/>
    <n v="43.03913"/>
    <n v="-87.916150000000002"/>
    <n v="18"/>
    <n v="3"/>
    <n v="2.7"/>
    <n v="2.6"/>
    <n v="108"/>
    <n v="-1"/>
    <d v="2017-04-18T00:00:00"/>
    <d v="2017-04-01T00:00:00"/>
    <d v="2017-04-18T00:00:00"/>
    <s v="Tuesday"/>
    <d v="1899-12-30T21:54:19"/>
    <d v="1899-12-30T22:00:00"/>
    <n v="1"/>
    <d v="2017-04-18T00:00:00"/>
    <d v="2017-04-01T00:00:00"/>
    <d v="2017-04-18T00:00:00"/>
    <s v="Tuesday"/>
    <d v="1899-12-30T22:12:05"/>
    <d v="1899-12-30T22:00:00"/>
    <s v="One Way"/>
  </r>
  <r>
    <n v="1509755"/>
    <s v="Non-RFID Card Member"/>
    <m/>
    <m/>
    <n v="53045"/>
    <s v="UNITED STATES"/>
    <s v="Single Ride"/>
    <n v="11126"/>
    <x v="37"/>
    <n v="43.036900000000003"/>
    <n v="-87.89667"/>
    <x v="12"/>
    <n v="43.036900000000003"/>
    <n v="-87.89667"/>
    <n v="28"/>
    <n v="3"/>
    <n v="4.2"/>
    <n v="4"/>
    <n v="168"/>
    <n v="-1"/>
    <d v="2017-04-18T00:00:00"/>
    <d v="2017-04-01T00:00:00"/>
    <d v="2017-04-18T00:00:00"/>
    <s v="Tuesday"/>
    <d v="1899-12-30T23:58:04"/>
    <d v="1899-12-31T00:00:00"/>
    <n v="1"/>
    <d v="2017-04-19T00:00:00"/>
    <d v="2017-04-01T00:00:00"/>
    <d v="2017-04-19T00:00:00"/>
    <s v="Wednesday"/>
    <d v="1899-12-30T00:26:39"/>
    <d v="1899-12-30T00:00:00"/>
    <s v="Round Trip"/>
  </r>
  <r>
    <n v="1456370"/>
    <s v="Non-RFID Card Member"/>
    <m/>
    <m/>
    <n v="60056"/>
    <s v="UNITED STATES"/>
    <s v="Single Ride"/>
    <n v="11151"/>
    <x v="24"/>
    <n v="43.040154000000001"/>
    <n v="-87.932113000000001"/>
    <x v="31"/>
    <n v="43.040154000000001"/>
    <n v="-87.932113000000001"/>
    <n v="51"/>
    <n v="6"/>
    <n v="7.7"/>
    <n v="7.3"/>
    <n v="306"/>
    <n v="-1"/>
    <d v="2017-04-19T00:00:00"/>
    <d v="2017-04-01T00:00:00"/>
    <d v="2017-04-19T00:00:00"/>
    <s v="Wednesday"/>
    <d v="1899-12-30T00:50:16"/>
    <d v="1899-12-30T01:00:00"/>
    <n v="1"/>
    <d v="2017-04-19T00:00:00"/>
    <d v="2017-04-01T00:00:00"/>
    <d v="2017-04-19T00:00:00"/>
    <s v="Wednesday"/>
    <d v="1899-12-30T01:41:56"/>
    <d v="1899-12-30T02:00:00"/>
    <s v="Round Trip"/>
  </r>
  <r>
    <n v="1517434"/>
    <s v="Non-RFID Card Member"/>
    <m/>
    <m/>
    <n v="60106"/>
    <s v="UNITED STATES"/>
    <s v="Single Ride"/>
    <n v="11151"/>
    <x v="24"/>
    <n v="43.040154000000001"/>
    <n v="-87.932113000000001"/>
    <x v="31"/>
    <n v="43.040154000000001"/>
    <n v="-87.932113000000001"/>
    <n v="119"/>
    <n v="12"/>
    <n v="17.899999999999999"/>
    <n v="17"/>
    <n v="714"/>
    <n v="-1"/>
    <d v="2017-04-19T00:00:00"/>
    <d v="2017-04-01T00:00:00"/>
    <d v="2017-04-19T00:00:00"/>
    <s v="Wednesday"/>
    <d v="1899-12-30T02:18:51"/>
    <d v="1899-12-30T02:00:00"/>
    <n v="1"/>
    <d v="2017-04-19T00:00:00"/>
    <d v="2017-04-01T00:00:00"/>
    <d v="2017-04-19T00:00:00"/>
    <s v="Wednesday"/>
    <d v="1899-12-30T04:17:10"/>
    <d v="1899-12-30T04:00:00"/>
    <s v="Round Trip"/>
  </r>
  <r>
    <n v="1589948"/>
    <s v="Non-RFID Card Member"/>
    <m/>
    <m/>
    <n v="53202"/>
    <s v="UNITED STATES"/>
    <s v="Single Ride"/>
    <n v="5446"/>
    <x v="1"/>
    <n v="43.048200000000001"/>
    <n v="-87.900859999999994"/>
    <x v="23"/>
    <n v="43.051119999999997"/>
    <n v="-87.918819999999997"/>
    <n v="11"/>
    <n v="3"/>
    <n v="1.7"/>
    <n v="1.6"/>
    <n v="66"/>
    <n v="-1"/>
    <d v="2017-04-19T00:00:00"/>
    <d v="2017-04-01T00:00:00"/>
    <d v="2017-04-19T00:00:00"/>
    <s v="Wednesday"/>
    <d v="1899-12-30T07:32:05"/>
    <d v="1899-12-30T08:00:00"/>
    <n v="1"/>
    <d v="2017-04-19T00:00:00"/>
    <d v="2017-04-01T00:00:00"/>
    <d v="2017-04-19T00:00:00"/>
    <s v="Wednesday"/>
    <d v="1899-12-30T07:43:06"/>
    <d v="1899-12-30T08:00:00"/>
    <s v="One Way"/>
  </r>
  <r>
    <n v="1193586"/>
    <s v="Non-RFID Card Member"/>
    <m/>
    <m/>
    <n v="53092"/>
    <s v="UNITED STATES"/>
    <s v="Single Ride"/>
    <n v="362"/>
    <x v="12"/>
    <n v="43.052460000000004"/>
    <n v="-87.891000000000005"/>
    <x v="11"/>
    <n v="43.052460000000004"/>
    <n v="-87.891000000000005"/>
    <n v="26"/>
    <n v="3"/>
    <n v="3.9"/>
    <n v="3.7"/>
    <n v="156"/>
    <n v="-1"/>
    <d v="2017-04-19T00:00:00"/>
    <d v="2017-04-01T00:00:00"/>
    <d v="2017-04-19T00:00:00"/>
    <s v="Wednesday"/>
    <d v="1899-12-30T09:24:26"/>
    <d v="1899-12-30T09:00:00"/>
    <n v="1"/>
    <d v="2017-04-19T00:00:00"/>
    <d v="2017-04-01T00:00:00"/>
    <d v="2017-04-19T00:00:00"/>
    <s v="Wednesday"/>
    <d v="1899-12-30T09:50:55"/>
    <d v="1899-12-30T10:00:00"/>
    <s v="Round Trip"/>
  </r>
  <r>
    <n v="1242204"/>
    <s v="Non-RFID Card Member"/>
    <m/>
    <m/>
    <n v="53202"/>
    <s v="UNITED STATES"/>
    <s v="Single Ride"/>
    <n v="202"/>
    <x v="1"/>
    <n v="43.048200000000001"/>
    <n v="-87.900859999999994"/>
    <x v="58"/>
    <n v="43.026229999999998"/>
    <n v="-87.912809999999993"/>
    <n v="13"/>
    <n v="3"/>
    <n v="2"/>
    <n v="1.9"/>
    <n v="78"/>
    <n v="-1"/>
    <d v="2017-04-19T00:00:00"/>
    <d v="2017-04-01T00:00:00"/>
    <d v="2017-04-19T00:00:00"/>
    <s v="Wednesday"/>
    <d v="1899-12-30T15:18:49"/>
    <d v="1899-12-30T15:00:00"/>
    <n v="1"/>
    <d v="2017-04-19T00:00:00"/>
    <d v="2017-04-01T00:00:00"/>
    <d v="2017-04-19T00:00:00"/>
    <s v="Wednesday"/>
    <d v="1899-12-30T15:31:28"/>
    <d v="1899-12-30T16:00:00"/>
    <s v="One Way"/>
  </r>
  <r>
    <n v="1591183"/>
    <s v="Non-RFID Card Member"/>
    <m/>
    <m/>
    <n v="53202"/>
    <s v="UNITED STATES"/>
    <s v="Single Ride"/>
    <n v="11081"/>
    <x v="52"/>
    <n v="43.034619999999997"/>
    <n v="-87.917500000000004"/>
    <x v="9"/>
    <n v="43.034619999999997"/>
    <n v="-87.917500000000004"/>
    <n v="74"/>
    <n v="9"/>
    <n v="11.1"/>
    <n v="10.5"/>
    <n v="444"/>
    <n v="-1"/>
    <d v="2017-04-20T00:00:00"/>
    <d v="2017-04-01T00:00:00"/>
    <d v="2017-04-20T00:00:00"/>
    <s v="Thursday"/>
    <d v="1899-12-30T12:40:46"/>
    <d v="1899-12-30T13:00:00"/>
    <n v="1"/>
    <d v="2017-04-20T00:00:00"/>
    <d v="2017-04-01T00:00:00"/>
    <d v="2017-04-20T00:00:00"/>
    <s v="Thursday"/>
    <d v="1899-12-30T13:54:36"/>
    <d v="1899-12-30T14:00:00"/>
    <s v="Round Trip"/>
  </r>
  <r>
    <n v="1468081"/>
    <s v="Non-RFID Card Member"/>
    <m/>
    <m/>
    <n v="53045"/>
    <s v="UNITED STATES"/>
    <s v="Single Ride"/>
    <n v="5516"/>
    <x v="27"/>
    <n v="43.074890000000003"/>
    <n v="-87.882810000000006"/>
    <x v="29"/>
    <n v="43.06033"/>
    <n v="-87.89546"/>
    <n v="16"/>
    <n v="3"/>
    <n v="2.4"/>
    <n v="2.2999999999999998"/>
    <n v="96"/>
    <n v="-1"/>
    <d v="2017-04-20T00:00:00"/>
    <d v="2017-04-01T00:00:00"/>
    <d v="2017-04-20T00:00:00"/>
    <s v="Thursday"/>
    <d v="1899-12-30T16:57:37"/>
    <d v="1899-12-30T17:00:00"/>
    <n v="1"/>
    <d v="2017-04-20T00:00:00"/>
    <d v="2017-04-01T00:00:00"/>
    <d v="2017-04-20T00:00:00"/>
    <s v="Thursday"/>
    <d v="1899-12-30T17:13:38"/>
    <d v="1899-12-30T17:00:00"/>
    <s v="One Way"/>
  </r>
  <r>
    <n v="1380203"/>
    <s v="Non-RFID Card Member"/>
    <m/>
    <m/>
    <n v="53233"/>
    <s v="UNITED STATES"/>
    <s v="Single Ride"/>
    <n v="46"/>
    <x v="41"/>
    <n v="43.031480000000002"/>
    <n v="-87.908169999999998"/>
    <x v="7"/>
    <n v="43.038580000000003"/>
    <n v="-87.90934"/>
    <n v="11"/>
    <n v="3"/>
    <n v="1.7"/>
    <n v="1.6"/>
    <n v="66"/>
    <n v="-1"/>
    <d v="2017-04-20T00:00:00"/>
    <d v="2017-04-01T00:00:00"/>
    <d v="2017-04-20T00:00:00"/>
    <s v="Thursday"/>
    <d v="1899-12-30T17:21:06"/>
    <d v="1899-12-30T17:00:00"/>
    <n v="1"/>
    <d v="2017-04-20T00:00:00"/>
    <d v="2017-04-01T00:00:00"/>
    <d v="2017-04-20T00:00:00"/>
    <s v="Thursday"/>
    <d v="1899-12-30T17:32:53"/>
    <d v="1899-12-30T18:00:00"/>
    <s v="One Way"/>
  </r>
  <r>
    <n v="1591652"/>
    <s v="Non-RFID Card Member"/>
    <m/>
    <m/>
    <n v="53151"/>
    <s v="UNITED STATES"/>
    <s v="Single Ride"/>
    <n v="5581"/>
    <x v="32"/>
    <n v="43.078530000000001"/>
    <n v="-87.882620000000003"/>
    <x v="13"/>
    <n v="43.078530000000001"/>
    <n v="-87.882620000000003"/>
    <n v="26"/>
    <n v="3"/>
    <n v="3.9"/>
    <n v="3.7"/>
    <n v="156"/>
    <n v="-1"/>
    <d v="2017-04-20T00:00:00"/>
    <d v="2017-04-01T00:00:00"/>
    <d v="2017-04-20T00:00:00"/>
    <s v="Thursday"/>
    <d v="1899-12-30T19:05:50"/>
    <d v="1899-12-30T19:00:00"/>
    <n v="1"/>
    <d v="2017-04-20T00:00:00"/>
    <d v="2017-04-01T00:00:00"/>
    <d v="2017-04-20T00:00:00"/>
    <s v="Thursday"/>
    <d v="1899-12-30T19:31:31"/>
    <d v="1899-12-30T20:00:00"/>
    <s v="Round Trip"/>
  </r>
  <r>
    <n v="1591745"/>
    <s v="Non-RFID Card Member"/>
    <m/>
    <m/>
    <n v="53212"/>
    <s v="UNITED STATES"/>
    <s v="Single Ride"/>
    <n v="76"/>
    <x v="21"/>
    <n v="43.040349999999997"/>
    <n v="-87.920760000000001"/>
    <x v="24"/>
    <n v="43.056539999999998"/>
    <n v="-87.914370000000005"/>
    <n v="20"/>
    <n v="3"/>
    <n v="3"/>
    <n v="2.9"/>
    <n v="120"/>
    <n v="-1"/>
    <d v="2017-04-20T00:00:00"/>
    <d v="2017-04-01T00:00:00"/>
    <d v="2017-04-20T00:00:00"/>
    <s v="Thursday"/>
    <d v="1899-12-30T20:39:49"/>
    <d v="1899-12-30T21:00:00"/>
    <n v="1"/>
    <d v="2017-04-20T00:00:00"/>
    <d v="2017-04-01T00:00:00"/>
    <d v="2017-04-20T00:00:00"/>
    <s v="Thursday"/>
    <d v="1899-12-30T20:59:00"/>
    <d v="1899-12-30T21:00:00"/>
    <s v="One Way"/>
  </r>
  <r>
    <n v="1591850"/>
    <s v="Non-RFID Card Member"/>
    <m/>
    <m/>
    <n v="60491"/>
    <s v="UNITED STATES"/>
    <s v="Single Ride"/>
    <n v="5450"/>
    <x v="8"/>
    <n v="43.038580000000003"/>
    <n v="-87.90934"/>
    <x v="7"/>
    <n v="43.038580000000003"/>
    <n v="-87.90934"/>
    <n v="19"/>
    <n v="3"/>
    <n v="2.9"/>
    <n v="2.7"/>
    <n v="114"/>
    <n v="-1"/>
    <d v="2017-04-21T00:00:00"/>
    <d v="2017-04-01T00:00:00"/>
    <d v="2017-04-21T00:00:00"/>
    <s v="Friday"/>
    <d v="1899-12-30T01:10:04"/>
    <d v="1899-12-30T01:00:00"/>
    <n v="1"/>
    <d v="2017-04-21T00:00:00"/>
    <d v="2017-04-01T00:00:00"/>
    <d v="2017-04-21T00:00:00"/>
    <s v="Friday"/>
    <d v="1899-12-30T01:29:08"/>
    <d v="1899-12-30T01:00:00"/>
    <s v="Round Trip"/>
  </r>
  <r>
    <n v="1591967"/>
    <s v="Non-RFID Card Member"/>
    <m/>
    <m/>
    <n v="53202"/>
    <s v="UNITED STATES"/>
    <s v="Single Ride"/>
    <n v="5445"/>
    <x v="12"/>
    <n v="43.052460000000004"/>
    <n v="-87.891000000000005"/>
    <x v="6"/>
    <n v="43.03519"/>
    <n v="-87.907390000000007"/>
    <n v="16"/>
    <n v="3"/>
    <n v="2.4"/>
    <n v="2.2999999999999998"/>
    <n v="96"/>
    <n v="-1"/>
    <d v="2017-04-21T00:00:00"/>
    <d v="2017-04-01T00:00:00"/>
    <d v="2017-04-21T00:00:00"/>
    <s v="Friday"/>
    <d v="1899-12-30T09:56:33"/>
    <d v="1899-12-30T10:00:00"/>
    <n v="1"/>
    <d v="2017-04-21T00:00:00"/>
    <d v="2017-04-01T00:00:00"/>
    <d v="2017-04-21T00:00:00"/>
    <s v="Friday"/>
    <d v="1899-12-30T10:12:20"/>
    <d v="1899-12-30T10:00:00"/>
    <s v="One Way"/>
  </r>
  <r>
    <n v="1592047"/>
    <s v="Non-RFID Card Member"/>
    <m/>
    <m/>
    <n v="53202"/>
    <s v="UNITED STATES"/>
    <s v="Single Ride"/>
    <n v="5545"/>
    <x v="35"/>
    <n v="43.060250000000003"/>
    <n v="-87.892169999999993"/>
    <x v="36"/>
    <n v="43.038719999999998"/>
    <n v="-87.905339999999995"/>
    <n v="16"/>
    <n v="3"/>
    <n v="2.4"/>
    <n v="2.2999999999999998"/>
    <n v="96"/>
    <n v="-1"/>
    <d v="2017-04-21T00:00:00"/>
    <d v="2017-04-01T00:00:00"/>
    <d v="2017-04-21T00:00:00"/>
    <s v="Friday"/>
    <d v="1899-12-30T10:33:32"/>
    <d v="1899-12-30T11:00:00"/>
    <n v="1"/>
    <d v="2017-04-21T00:00:00"/>
    <d v="2017-04-01T00:00:00"/>
    <d v="2017-04-21T00:00:00"/>
    <s v="Friday"/>
    <d v="1899-12-30T10:49:11"/>
    <d v="1899-12-30T11:00:00"/>
    <s v="One Way"/>
  </r>
  <r>
    <n v="1592073"/>
    <s v="Non-RFID Card Member"/>
    <m/>
    <m/>
    <n v="53202"/>
    <s v="UNITED STATES"/>
    <s v="Single Ride"/>
    <n v="32"/>
    <x v="38"/>
    <n v="43.058619999999998"/>
    <n v="-87.885319999999993"/>
    <x v="12"/>
    <n v="43.036900000000003"/>
    <n v="-87.89667"/>
    <n v="23"/>
    <n v="3"/>
    <n v="3.5"/>
    <n v="3.3"/>
    <n v="138"/>
    <n v="-1"/>
    <d v="2017-04-21T00:00:00"/>
    <d v="2017-04-01T00:00:00"/>
    <d v="2017-04-21T00:00:00"/>
    <s v="Friday"/>
    <d v="1899-12-30T10:48:29"/>
    <d v="1899-12-30T11:00:00"/>
    <n v="1"/>
    <d v="2017-04-21T00:00:00"/>
    <d v="2017-04-01T00:00:00"/>
    <d v="2017-04-21T00:00:00"/>
    <s v="Friday"/>
    <d v="1899-12-30T11:11:28"/>
    <d v="1899-12-30T11:00:00"/>
    <s v="One Way"/>
  </r>
  <r>
    <n v="1591591"/>
    <s v="Non-RFID Card Member"/>
    <m/>
    <m/>
    <n v="6511"/>
    <s v="UNITED STATES"/>
    <s v="Single Ride"/>
    <n v="11131"/>
    <x v="23"/>
    <n v="43.053040000000003"/>
    <n v="-87.897660000000002"/>
    <x v="19"/>
    <n v="43.040349999999997"/>
    <n v="-87.920760000000001"/>
    <n v="22"/>
    <n v="3"/>
    <n v="3.3"/>
    <n v="3.1"/>
    <n v="132"/>
    <n v="-1"/>
    <d v="2017-04-21T00:00:00"/>
    <d v="2017-04-01T00:00:00"/>
    <d v="2017-04-21T00:00:00"/>
    <s v="Friday"/>
    <d v="1899-12-30T13:38:50"/>
    <d v="1899-12-30T14:00:00"/>
    <n v="1"/>
    <d v="2017-04-21T00:00:00"/>
    <d v="2017-04-01T00:00:00"/>
    <d v="2017-04-21T00:00:00"/>
    <s v="Friday"/>
    <d v="1899-12-30T14:00:02"/>
    <d v="1899-12-30T14:00:00"/>
    <s v="One Way"/>
  </r>
  <r>
    <n v="1592410"/>
    <s v="Non-RFID Card Member"/>
    <m/>
    <m/>
    <m/>
    <s v="UNITED STATES"/>
    <s v="Single Ride"/>
    <n v="263"/>
    <x v="14"/>
    <n v="43.05536"/>
    <n v="-87.90504"/>
    <x v="6"/>
    <n v="43.03519"/>
    <n v="-87.907390000000007"/>
    <n v="73"/>
    <n v="9"/>
    <n v="11"/>
    <n v="10.4"/>
    <n v="438"/>
    <n v="-1"/>
    <d v="2017-04-21T00:00:00"/>
    <d v="2017-04-01T00:00:00"/>
    <d v="2017-04-21T00:00:00"/>
    <s v="Friday"/>
    <d v="1899-12-30T13:49:55"/>
    <d v="1899-12-30T14:00:00"/>
    <n v="1"/>
    <d v="2017-04-21T00:00:00"/>
    <d v="2017-04-01T00:00:00"/>
    <d v="2017-04-21T00:00:00"/>
    <s v="Friday"/>
    <d v="1899-12-30T15:02:19"/>
    <d v="1899-12-30T15:00:00"/>
    <s v="One Way"/>
  </r>
  <r>
    <n v="1592423"/>
    <s v="Non-RFID Card Member"/>
    <m/>
    <m/>
    <n v="54141"/>
    <s v="UNITED STATES"/>
    <s v="Single Ride"/>
    <n v="38"/>
    <x v="24"/>
    <n v="43.040154000000001"/>
    <n v="-87.932113000000001"/>
    <x v="9"/>
    <n v="43.034619999999997"/>
    <n v="-87.917500000000004"/>
    <n v="13"/>
    <n v="3"/>
    <n v="2"/>
    <n v="1.9"/>
    <n v="78"/>
    <n v="-1"/>
    <d v="2017-04-21T00:00:00"/>
    <d v="2017-04-01T00:00:00"/>
    <d v="2017-04-21T00:00:00"/>
    <s v="Friday"/>
    <d v="1899-12-30T14:00:05"/>
    <d v="1899-12-30T14:00:00"/>
    <n v="1"/>
    <d v="2017-04-21T00:00:00"/>
    <d v="2017-04-01T00:00:00"/>
    <d v="2017-04-21T00:00:00"/>
    <s v="Friday"/>
    <d v="1899-12-30T14:13:40"/>
    <d v="1899-12-30T14:00:00"/>
    <s v="One Way"/>
  </r>
  <r>
    <n v="1592545"/>
    <s v="Non-RFID Card Member"/>
    <m/>
    <m/>
    <n v="53212"/>
    <s v="UNITED STATES"/>
    <s v="Single Ride"/>
    <n v="5500"/>
    <x v="45"/>
    <n v="43.077359999999999"/>
    <n v="-87.880769999999998"/>
    <x v="12"/>
    <n v="43.036900000000003"/>
    <n v="-87.89667"/>
    <n v="74"/>
    <n v="9"/>
    <n v="11.1"/>
    <n v="10.5"/>
    <n v="444"/>
    <n v="-1"/>
    <d v="2017-04-21T00:00:00"/>
    <d v="2017-04-01T00:00:00"/>
    <d v="2017-04-21T00:00:00"/>
    <s v="Friday"/>
    <d v="1899-12-30T15:07:50"/>
    <d v="1899-12-30T15:00:00"/>
    <n v="1"/>
    <d v="2017-04-21T00:00:00"/>
    <d v="2017-04-01T00:00:00"/>
    <d v="2017-04-21T00:00:00"/>
    <s v="Friday"/>
    <d v="1899-12-30T16:21:39"/>
    <d v="1899-12-30T16:00:00"/>
    <s v="One Way"/>
  </r>
  <r>
    <n v="1355829"/>
    <s v="Non-RFID Card Member"/>
    <m/>
    <m/>
    <n v="53212"/>
    <s v="UNITED STATES"/>
    <s v="Single Ride"/>
    <n v="99"/>
    <x v="44"/>
    <n v="43.060296999999998"/>
    <n v="-87.913150000000002"/>
    <x v="14"/>
    <n v="43.05536"/>
    <n v="-87.90504"/>
    <n v="30"/>
    <n v="3"/>
    <n v="4.5"/>
    <n v="4.3"/>
    <n v="180"/>
    <n v="-1"/>
    <d v="2017-04-21T00:00:00"/>
    <d v="2017-04-01T00:00:00"/>
    <d v="2017-04-21T00:00:00"/>
    <s v="Friday"/>
    <d v="1899-12-30T18:11:13"/>
    <d v="1899-12-30T18:00:00"/>
    <n v="1"/>
    <d v="2017-04-21T00:00:00"/>
    <d v="2017-04-01T00:00:00"/>
    <d v="2017-04-21T00:00:00"/>
    <s v="Friday"/>
    <d v="1899-12-30T18:41:41"/>
    <d v="1899-12-30T19:00:00"/>
    <s v="One Way"/>
  </r>
  <r>
    <n v="1592771"/>
    <s v="Non-RFID Card Member"/>
    <m/>
    <m/>
    <n v="53129"/>
    <s v="UNITED STATES"/>
    <s v="Single Ride"/>
    <n v="5503"/>
    <x v="30"/>
    <n v="43.045712999999999"/>
    <n v="-87.899756999999994"/>
    <x v="28"/>
    <n v="43.045712999999999"/>
    <n v="-87.899756999999994"/>
    <n v="18"/>
    <n v="3"/>
    <n v="2.7"/>
    <n v="2.6"/>
    <n v="108"/>
    <n v="-1"/>
    <d v="2017-04-21T00:00:00"/>
    <d v="2017-04-01T00:00:00"/>
    <d v="2017-04-21T00:00:00"/>
    <s v="Friday"/>
    <d v="1899-12-30T18:16:01"/>
    <d v="1899-12-30T18:00:00"/>
    <n v="1"/>
    <d v="2017-04-21T00:00:00"/>
    <d v="2017-04-01T00:00:00"/>
    <d v="2017-04-21T00:00:00"/>
    <s v="Friday"/>
    <d v="1899-12-30T18:34:13"/>
    <d v="1899-12-30T19:00:00"/>
    <s v="Round Trip"/>
  </r>
  <r>
    <n v="1592883"/>
    <s v="Non-RFID Card Member"/>
    <m/>
    <m/>
    <n v="53072"/>
    <s v="UNITED STATES"/>
    <s v="Single Ride"/>
    <n v="19"/>
    <x v="32"/>
    <n v="43.078530000000001"/>
    <n v="-87.882620000000003"/>
    <x v="10"/>
    <n v="43.058619999999998"/>
    <n v="-87.885319999999993"/>
    <n v="11"/>
    <n v="3"/>
    <n v="1.7"/>
    <n v="1.6"/>
    <n v="66"/>
    <n v="-1"/>
    <d v="2017-04-21T00:00:00"/>
    <d v="2017-04-01T00:00:00"/>
    <d v="2017-04-21T00:00:00"/>
    <s v="Friday"/>
    <d v="1899-12-30T19:43:02"/>
    <d v="1899-12-30T20:00:00"/>
    <n v="1"/>
    <d v="2017-04-21T00:00:00"/>
    <d v="2017-04-01T00:00:00"/>
    <d v="2017-04-21T00:00:00"/>
    <s v="Friday"/>
    <d v="1899-12-30T19:54:35"/>
    <d v="1899-12-30T20:00:00"/>
    <s v="One Way"/>
  </r>
  <r>
    <n v="1600637"/>
    <s v="Non-RFID Card Member"/>
    <m/>
    <m/>
    <n v="53210"/>
    <s v="UNITED STATES"/>
    <s v="Single Ride"/>
    <n v="76"/>
    <x v="26"/>
    <n v="43.056539999999998"/>
    <n v="-87.914370000000005"/>
    <x v="24"/>
    <n v="43.056539999999998"/>
    <n v="-87.914370000000005"/>
    <n v="388"/>
    <n v="0"/>
    <n v="18"/>
    <n v="17.100000000000001"/>
    <n v="720"/>
    <n v="-1"/>
    <d v="2017-04-27T00:00:00"/>
    <d v="2017-04-01T00:00:00"/>
    <d v="2017-04-27T00:00:00"/>
    <s v="Thursday"/>
    <d v="1899-12-30T10:37:00"/>
    <d v="1899-12-30T11:00:00"/>
    <n v="1"/>
    <d v="2017-04-27T00:00:00"/>
    <d v="2017-04-01T00:00:00"/>
    <d v="2017-04-27T00:00:00"/>
    <s v="Thursday"/>
    <d v="1899-12-30T17:05:10"/>
    <d v="1899-12-30T17:00:00"/>
    <s v="Round Trip"/>
  </r>
  <r>
    <n v="1564927"/>
    <s v="Non-RFID Card Member"/>
    <m/>
    <m/>
    <n v="53216"/>
    <s v="UNITED STATES"/>
    <s v="Single Ride"/>
    <n v="11141"/>
    <x v="19"/>
    <n v="43.060839999999999"/>
    <n v="-88.001940000000005"/>
    <x v="18"/>
    <n v="43.060839999999999"/>
    <n v="-88.001940000000005"/>
    <n v="17"/>
    <n v="0"/>
    <n v="2.6"/>
    <n v="2.4"/>
    <n v="102"/>
    <n v="-1"/>
    <d v="2017-04-04T00:00:00"/>
    <d v="2017-04-01T00:00:00"/>
    <d v="2017-04-04T00:00:00"/>
    <s v="Tuesday"/>
    <d v="1899-12-30T19:53:07"/>
    <d v="1899-12-30T20:00:00"/>
    <n v="1"/>
    <d v="2017-04-04T00:00:00"/>
    <d v="2017-04-01T00:00:00"/>
    <d v="2017-04-04T00:00:00"/>
    <s v="Tuesday"/>
    <d v="1899-12-30T20:10:23"/>
    <d v="1899-12-30T20:00:00"/>
    <s v="Round Trip"/>
  </r>
  <r>
    <n v="1568531"/>
    <s v="Non-RFID Card Member"/>
    <m/>
    <m/>
    <n v="53201"/>
    <s v="UNITED STATES"/>
    <s v="Single Ride"/>
    <n v="5583"/>
    <x v="32"/>
    <n v="43.078530000000001"/>
    <n v="-87.882620000000003"/>
    <x v="50"/>
    <n v="43.05847"/>
    <n v="-87.898079999999993"/>
    <n v="119"/>
    <n v="0"/>
    <n v="17.899999999999999"/>
    <n v="17"/>
    <n v="714"/>
    <n v="-1"/>
    <d v="2017-04-09T00:00:00"/>
    <d v="2017-04-01T00:00:00"/>
    <d v="2017-04-09T00:00:00"/>
    <s v="Sunday"/>
    <d v="1899-12-30T15:29:38"/>
    <d v="1899-12-30T15:00:00"/>
    <n v="1"/>
    <d v="2017-04-09T00:00:00"/>
    <d v="2017-04-01T00:00:00"/>
    <d v="2017-04-09T00:00:00"/>
    <s v="Sunday"/>
    <d v="1899-12-30T17:28:07"/>
    <d v="1899-12-30T17:00:00"/>
    <s v="One Way"/>
  </r>
  <r>
    <n v="1566553"/>
    <s v="Non-RFID Card Member"/>
    <m/>
    <m/>
    <n v="53186"/>
    <s v="UNITED STATES"/>
    <s v="Single Ride"/>
    <n v="5572"/>
    <x v="16"/>
    <n v="43.03913"/>
    <n v="-87.916150000000002"/>
    <x v="52"/>
    <n v="43.041646999999998"/>
    <n v="-87.927257999999995"/>
    <n v="10"/>
    <n v="0"/>
    <n v="1.5"/>
    <n v="1.4"/>
    <n v="60"/>
    <n v="-1"/>
    <d v="2017-04-07T00:00:00"/>
    <d v="2017-04-01T00:00:00"/>
    <d v="2017-04-07T00:00:00"/>
    <s v="Friday"/>
    <d v="1899-12-30T02:40:58"/>
    <d v="1899-12-30T03:00:00"/>
    <n v="1"/>
    <d v="2017-04-07T00:00:00"/>
    <d v="2017-04-01T00:00:00"/>
    <d v="2017-04-07T00:00:00"/>
    <s v="Friday"/>
    <d v="1899-12-30T02:50:52"/>
    <d v="1899-12-30T03:00:00"/>
    <s v="One Way"/>
  </r>
  <r>
    <n v="1559516"/>
    <s v="Non-RFID Card Member"/>
    <m/>
    <m/>
    <m/>
    <s v="UNITED STATES"/>
    <s v="Single Ride"/>
    <n v="11119"/>
    <x v="29"/>
    <n v="43.052549999999997"/>
    <n v="-87.909329999999997"/>
    <x v="38"/>
    <n v="43.069021999999997"/>
    <n v="-87.887940999999998"/>
    <n v="28"/>
    <n v="0"/>
    <n v="4.2"/>
    <n v="4"/>
    <n v="168"/>
    <n v="-1"/>
    <d v="2017-04-01T00:00:00"/>
    <d v="2017-04-01T00:00:00"/>
    <d v="2017-04-01T00:00:00"/>
    <s v="Saturday"/>
    <d v="1899-12-30T07:37:43"/>
    <d v="1899-12-30T08:00:00"/>
    <n v="1"/>
    <d v="2017-04-01T00:00:00"/>
    <d v="2017-04-01T00:00:00"/>
    <d v="2017-04-01T00:00:00"/>
    <s v="Saturday"/>
    <d v="1899-12-30T08:05:33"/>
    <d v="1899-12-30T08:00:00"/>
    <s v="One Way"/>
  </r>
  <r>
    <n v="1559602"/>
    <s v="Non-RFID Card Member"/>
    <m/>
    <m/>
    <n v="53118"/>
    <s v="UNITED STATES"/>
    <s v="Single Ride"/>
    <n v="5537"/>
    <x v="3"/>
    <n v="43.03519"/>
    <n v="-87.907390000000007"/>
    <x v="6"/>
    <n v="43.03519"/>
    <n v="-87.907390000000007"/>
    <n v="110"/>
    <n v="9"/>
    <n v="16.5"/>
    <n v="15.7"/>
    <n v="660"/>
    <n v="-1"/>
    <d v="2017-04-01T00:00:00"/>
    <d v="2017-04-01T00:00:00"/>
    <d v="2017-04-01T00:00:00"/>
    <s v="Saturday"/>
    <d v="1899-12-30T09:38:15"/>
    <d v="1899-12-30T10:00:00"/>
    <n v="1"/>
    <d v="2017-04-01T00:00:00"/>
    <d v="2017-04-01T00:00:00"/>
    <d v="2017-04-01T00:00:00"/>
    <s v="Saturday"/>
    <d v="1899-12-30T11:28:49"/>
    <d v="1899-12-30T11:00:00"/>
    <s v="Round Trip"/>
  </r>
  <r>
    <n v="1393601"/>
    <s v="Non-RFID Card Member"/>
    <m/>
    <m/>
    <m/>
    <s v="UNITED STATES"/>
    <s v="Single Ride"/>
    <n v="186"/>
    <x v="23"/>
    <n v="43.053040000000003"/>
    <n v="-87.897660000000002"/>
    <x v="6"/>
    <n v="43.03519"/>
    <n v="-87.907390000000007"/>
    <n v="14"/>
    <n v="0"/>
    <n v="2.1"/>
    <n v="2"/>
    <n v="84"/>
    <n v="-1"/>
    <d v="2017-04-01T00:00:00"/>
    <d v="2017-04-01T00:00:00"/>
    <d v="2017-04-01T00:00:00"/>
    <s v="Saturday"/>
    <d v="1899-12-30T12:24:04"/>
    <d v="1899-12-30T12:00:00"/>
    <n v="1"/>
    <d v="2017-04-01T00:00:00"/>
    <d v="2017-04-01T00:00:00"/>
    <d v="2017-04-01T00:00:00"/>
    <s v="Saturday"/>
    <d v="1899-12-30T12:38:02"/>
    <d v="1899-12-30T13:00:00"/>
    <s v="One Way"/>
  </r>
  <r>
    <n v="1264183"/>
    <s v="Non-RFID Card Member"/>
    <m/>
    <m/>
    <n v="53211"/>
    <s v="UNITED STATES"/>
    <s v="Single Ride"/>
    <n v="100"/>
    <x v="3"/>
    <n v="43.03519"/>
    <n v="-87.907390000000007"/>
    <x v="35"/>
    <n v="43.066893999999998"/>
    <n v="-87.877936000000005"/>
    <n v="80"/>
    <n v="6"/>
    <n v="12"/>
    <n v="11.4"/>
    <n v="480"/>
    <n v="-1"/>
    <d v="2017-04-01T00:00:00"/>
    <d v="2017-04-01T00:00:00"/>
    <d v="2017-04-01T00:00:00"/>
    <s v="Saturday"/>
    <d v="1899-12-30T13:23:11"/>
    <d v="1899-12-30T13:00:00"/>
    <n v="1"/>
    <d v="2017-04-01T00:00:00"/>
    <d v="2017-04-01T00:00:00"/>
    <d v="2017-04-01T00:00:00"/>
    <s v="Saturday"/>
    <d v="1899-12-30T14:43:06"/>
    <d v="1899-12-30T15:00:00"/>
    <s v="One Way"/>
  </r>
  <r>
    <n v="1391937"/>
    <s v="Non-RFID Card Member"/>
    <m/>
    <m/>
    <n v="53092"/>
    <s v="UNITED STATES"/>
    <s v="Single Ride"/>
    <n v="5428"/>
    <x v="24"/>
    <n v="43.040154000000001"/>
    <n v="-87.932113000000001"/>
    <x v="31"/>
    <n v="43.040154000000001"/>
    <n v="-87.932113000000001"/>
    <n v="48"/>
    <n v="3"/>
    <n v="7.2"/>
    <n v="6.8"/>
    <n v="288"/>
    <n v="-1"/>
    <d v="2017-04-01T00:00:00"/>
    <d v="2017-04-01T00:00:00"/>
    <d v="2017-04-01T00:00:00"/>
    <s v="Saturday"/>
    <d v="1899-12-30T13:43:29"/>
    <d v="1899-12-30T14:00:00"/>
    <n v="1"/>
    <d v="2017-04-01T00:00:00"/>
    <d v="2017-04-01T00:00:00"/>
    <d v="2017-04-01T00:00:00"/>
    <s v="Saturday"/>
    <d v="1899-12-30T14:31:10"/>
    <d v="1899-12-30T15:00:00"/>
    <s v="Round Trip"/>
  </r>
  <r>
    <n v="1560228"/>
    <s v="Non-RFID Card Member"/>
    <m/>
    <m/>
    <n v="53402"/>
    <s v="UNITED STATES"/>
    <s v="Single Ride"/>
    <n v="35"/>
    <x v="27"/>
    <n v="43.074890000000003"/>
    <n v="-87.882810000000006"/>
    <x v="13"/>
    <n v="43.078530000000001"/>
    <n v="-87.882620000000003"/>
    <n v="73"/>
    <n v="6"/>
    <n v="11"/>
    <n v="10.4"/>
    <n v="438"/>
    <n v="-1"/>
    <d v="2017-04-01T00:00:00"/>
    <d v="2017-04-01T00:00:00"/>
    <d v="2017-04-01T00:00:00"/>
    <s v="Saturday"/>
    <d v="1899-12-30T13:46:33"/>
    <d v="1899-12-30T14:00:00"/>
    <n v="1"/>
    <d v="2017-04-01T00:00:00"/>
    <d v="2017-04-01T00:00:00"/>
    <d v="2017-04-01T00:00:00"/>
    <s v="Saturday"/>
    <d v="1899-12-30T14:59:27"/>
    <d v="1899-12-30T15:00:00"/>
    <s v="One Way"/>
  </r>
  <r>
    <n v="1560280"/>
    <s v="Non-RFID Card Member"/>
    <m/>
    <m/>
    <m/>
    <s v="UNITED STATES"/>
    <s v="Single Ride"/>
    <n v="11116"/>
    <x v="25"/>
    <n v="43.058010000000003"/>
    <n v="-87.877300000000005"/>
    <x v="11"/>
    <n v="43.052460000000004"/>
    <n v="-87.891000000000005"/>
    <n v="47"/>
    <n v="3"/>
    <n v="7.1"/>
    <n v="6.7"/>
    <n v="282"/>
    <n v="-1"/>
    <d v="2017-04-01T00:00:00"/>
    <d v="2017-04-01T00:00:00"/>
    <d v="2017-04-01T00:00:00"/>
    <s v="Saturday"/>
    <d v="1899-12-30T14:01:35"/>
    <d v="1899-12-30T14:00:00"/>
    <n v="1"/>
    <d v="2017-04-01T00:00:00"/>
    <d v="2017-04-01T00:00:00"/>
    <d v="2017-04-01T00:00:00"/>
    <s v="Saturday"/>
    <d v="1899-12-30T14:48:20"/>
    <d v="1899-12-30T15:00:00"/>
    <s v="One Way"/>
  </r>
  <r>
    <n v="1560292"/>
    <s v="Non-RFID Card Member"/>
    <m/>
    <m/>
    <n v="60112"/>
    <s v="UNITED STATES"/>
    <s v="Single Ride"/>
    <n v="11137"/>
    <x v="46"/>
    <n v="43.026470000000003"/>
    <n v="-87.918040000000005"/>
    <x v="51"/>
    <n v="43.024340000000002"/>
    <n v="-87.916753"/>
    <n v="13"/>
    <n v="0"/>
    <n v="2"/>
    <n v="1.9"/>
    <n v="78"/>
    <n v="-1"/>
    <d v="2017-04-01T00:00:00"/>
    <d v="2017-04-01T00:00:00"/>
    <d v="2017-04-01T00:00:00"/>
    <s v="Saturday"/>
    <d v="1899-12-30T14:07:29"/>
    <d v="1899-12-30T14:00:00"/>
    <n v="1"/>
    <d v="2017-04-01T00:00:00"/>
    <d v="2017-04-01T00:00:00"/>
    <d v="2017-04-01T00:00:00"/>
    <s v="Saturday"/>
    <d v="1899-12-30T14:20:25"/>
    <d v="1899-12-30T14:00:00"/>
    <s v="One Way"/>
  </r>
  <r>
    <n v="1560316"/>
    <s v="Non-RFID Card Member"/>
    <m/>
    <m/>
    <n v="55347"/>
    <s v="UNITED STATES"/>
    <s v="Single Ride"/>
    <n v="5475"/>
    <x v="47"/>
    <n v="43.041646999999998"/>
    <n v="-87.927257999999995"/>
    <x v="52"/>
    <n v="43.041646999999998"/>
    <n v="-87.927257999999995"/>
    <n v="3"/>
    <n v="0"/>
    <n v="0"/>
    <n v="0"/>
    <n v="0"/>
    <n v="-1"/>
    <d v="2017-04-01T00:00:00"/>
    <d v="2017-04-01T00:00:00"/>
    <d v="2017-04-01T00:00:00"/>
    <s v="Saturday"/>
    <d v="1899-12-30T14:15:48"/>
    <d v="1899-12-30T14:00:00"/>
    <n v="1"/>
    <d v="2017-04-01T00:00:00"/>
    <d v="2017-04-01T00:00:00"/>
    <d v="2017-04-01T00:00:00"/>
    <s v="Saturday"/>
    <d v="1899-12-30T14:18:26"/>
    <d v="1899-12-30T14:00:00"/>
    <s v="Round Trip"/>
  </r>
  <r>
    <n v="1560320"/>
    <s v="Non-RFID Card Member"/>
    <m/>
    <m/>
    <n v="53151"/>
    <s v="UNITED STATES"/>
    <s v="Single Ride"/>
    <n v="13"/>
    <x v="25"/>
    <n v="43.058010000000003"/>
    <n v="-87.877300000000005"/>
    <x v="22"/>
    <n v="43.058010000000003"/>
    <n v="-87.877300000000005"/>
    <n v="54"/>
    <n v="3"/>
    <n v="8.1"/>
    <n v="7.7"/>
    <n v="324"/>
    <n v="-1"/>
    <d v="2017-04-01T00:00:00"/>
    <d v="2017-04-01T00:00:00"/>
    <d v="2017-04-01T00:00:00"/>
    <s v="Saturday"/>
    <d v="1899-12-30T14:16:53"/>
    <d v="1899-12-30T14:00:00"/>
    <n v="1"/>
    <d v="2017-04-01T00:00:00"/>
    <d v="2017-04-01T00:00:00"/>
    <d v="2017-04-01T00:00:00"/>
    <s v="Saturday"/>
    <d v="1899-12-30T15:10:35"/>
    <d v="1899-12-30T15:00:00"/>
    <s v="Round Trip"/>
  </r>
  <r>
    <n v="1560408"/>
    <s v="Non-RFID Card Member"/>
    <m/>
    <m/>
    <n v="53717"/>
    <s v="UNITED STATES"/>
    <s v="Single Ride"/>
    <n v="11159"/>
    <x v="25"/>
    <n v="43.058010000000003"/>
    <n v="-87.877300000000005"/>
    <x v="22"/>
    <n v="43.058010000000003"/>
    <n v="-87.877300000000005"/>
    <n v="55"/>
    <n v="3"/>
    <n v="8.3000000000000007"/>
    <n v="7.8"/>
    <n v="330"/>
    <n v="-1"/>
    <d v="2017-04-01T00:00:00"/>
    <d v="2017-04-01T00:00:00"/>
    <d v="2017-04-01T00:00:00"/>
    <s v="Saturday"/>
    <d v="1899-12-30T14:42:35"/>
    <d v="1899-12-30T15:00:00"/>
    <n v="1"/>
    <d v="2017-04-01T00:00:00"/>
    <d v="2017-04-01T00:00:00"/>
    <d v="2017-04-01T00:00:00"/>
    <s v="Saturday"/>
    <d v="1899-12-30T15:37:33"/>
    <d v="1899-12-30T16:00:00"/>
    <s v="Round Trip"/>
  </r>
  <r>
    <n v="1560442"/>
    <s v="Non-RFID Card Member"/>
    <m/>
    <m/>
    <n v="48176"/>
    <s v="UNITED STATES"/>
    <s v="Single Ride"/>
    <n v="11112"/>
    <x v="37"/>
    <n v="43.036900000000003"/>
    <n v="-87.89667"/>
    <x v="41"/>
    <n v="43.031320000000001"/>
    <n v="-87.904259999999994"/>
    <n v="32"/>
    <n v="0"/>
    <n v="4.8"/>
    <n v="4.5999999999999996"/>
    <n v="192"/>
    <n v="-1"/>
    <d v="2017-04-01T00:00:00"/>
    <d v="2017-04-01T00:00:00"/>
    <d v="2017-04-01T00:00:00"/>
    <s v="Saturday"/>
    <d v="1899-12-30T14:51:56"/>
    <d v="1899-12-30T15:00:00"/>
    <n v="1"/>
    <d v="2017-04-01T00:00:00"/>
    <d v="2017-04-01T00:00:00"/>
    <d v="2017-04-01T00:00:00"/>
    <s v="Saturday"/>
    <d v="1899-12-30T15:23:02"/>
    <d v="1899-12-30T15:00:00"/>
    <s v="One Way"/>
  </r>
  <r>
    <n v="1560523"/>
    <s v="Non-RFID Card Member"/>
    <m/>
    <m/>
    <n v="53215"/>
    <s v="UNITED STATES"/>
    <s v="Single Ride"/>
    <n v="5569"/>
    <x v="37"/>
    <n v="43.036900000000003"/>
    <n v="-87.89667"/>
    <x v="12"/>
    <n v="43.036900000000003"/>
    <n v="-87.89667"/>
    <n v="69"/>
    <n v="6"/>
    <n v="10.4"/>
    <n v="9.8000000000000007"/>
    <n v="414"/>
    <n v="-1"/>
    <d v="2017-04-01T00:00:00"/>
    <d v="2017-04-01T00:00:00"/>
    <d v="2017-04-01T00:00:00"/>
    <s v="Saturday"/>
    <d v="1899-12-30T15:13:32"/>
    <d v="1899-12-30T15:00:00"/>
    <n v="1"/>
    <d v="2017-04-01T00:00:00"/>
    <d v="2017-04-01T00:00:00"/>
    <d v="2017-04-01T00:00:00"/>
    <s v="Saturday"/>
    <d v="1899-12-30T16:22:33"/>
    <d v="1899-12-30T16:00:00"/>
    <s v="Round Trip"/>
  </r>
  <r>
    <n v="1560558"/>
    <s v="Non-RFID Card Member"/>
    <m/>
    <m/>
    <n v="54220"/>
    <s v="UNITED STATES"/>
    <s v="Single Ride"/>
    <n v="11114"/>
    <x v="35"/>
    <n v="43.060250000000003"/>
    <n v="-87.892169999999993"/>
    <x v="11"/>
    <n v="43.052460000000004"/>
    <n v="-87.891000000000005"/>
    <n v="39"/>
    <n v="3"/>
    <n v="5.9"/>
    <n v="5.6"/>
    <n v="234"/>
    <n v="-1"/>
    <d v="2017-04-01T00:00:00"/>
    <d v="2017-04-01T00:00:00"/>
    <d v="2017-04-01T00:00:00"/>
    <s v="Saturday"/>
    <d v="1899-12-30T15:20:57"/>
    <d v="1899-12-30T15:00:00"/>
    <n v="1"/>
    <d v="2017-04-01T00:00:00"/>
    <d v="2017-04-01T00:00:00"/>
    <d v="2017-04-01T00:00:00"/>
    <s v="Saturday"/>
    <d v="1899-12-30T15:59:18"/>
    <d v="1899-12-30T16:00:00"/>
    <s v="One Way"/>
  </r>
  <r>
    <n v="1560606"/>
    <s v="Non-RFID Card Member"/>
    <m/>
    <m/>
    <n v="60610"/>
    <s v="UNITED STATES"/>
    <s v="Single Ride"/>
    <n v="11076"/>
    <x v="37"/>
    <n v="43.036900000000003"/>
    <n v="-87.89667"/>
    <x v="12"/>
    <n v="43.036900000000003"/>
    <n v="-87.89667"/>
    <n v="28"/>
    <n v="0"/>
    <n v="4.2"/>
    <n v="4"/>
    <n v="168"/>
    <n v="-1"/>
    <d v="2017-04-01T00:00:00"/>
    <d v="2017-04-01T00:00:00"/>
    <d v="2017-04-01T00:00:00"/>
    <s v="Saturday"/>
    <d v="1899-12-30T15:30:29"/>
    <d v="1899-12-30T16:00:00"/>
    <n v="1"/>
    <d v="2017-04-01T00:00:00"/>
    <d v="2017-04-01T00:00:00"/>
    <d v="2017-04-01T00:00:00"/>
    <s v="Saturday"/>
    <d v="1899-12-30T15:58:50"/>
    <d v="1899-12-30T16:00:00"/>
    <s v="Round Trip"/>
  </r>
  <r>
    <n v="1560613"/>
    <s v="Non-RFID Card Member"/>
    <m/>
    <m/>
    <m/>
    <s v="UNITED STATES"/>
    <s v="Single Ride"/>
    <n v="5548"/>
    <x v="24"/>
    <n v="43.040154000000001"/>
    <n v="-87.932113000000001"/>
    <x v="31"/>
    <n v="43.040154000000001"/>
    <n v="-87.932113000000001"/>
    <n v="76"/>
    <n v="6"/>
    <n v="11.4"/>
    <n v="10.8"/>
    <n v="456"/>
    <n v="-1"/>
    <d v="2017-04-01T00:00:00"/>
    <d v="2017-04-01T00:00:00"/>
    <d v="2017-04-01T00:00:00"/>
    <s v="Saturday"/>
    <d v="1899-12-30T15:30:54"/>
    <d v="1899-12-30T16:00:00"/>
    <n v="1"/>
    <d v="2017-04-01T00:00:00"/>
    <d v="2017-04-01T00:00:00"/>
    <d v="2017-04-01T00:00:00"/>
    <s v="Saturday"/>
    <d v="1899-12-30T16:46:09"/>
    <d v="1899-12-30T17:00:00"/>
    <s v="Round Trip"/>
  </r>
  <r>
    <n v="1560733"/>
    <s v="Non-RFID Card Member"/>
    <m/>
    <m/>
    <n v="53228"/>
    <s v="UNITED STATES"/>
    <s v="Single Ride"/>
    <n v="5450"/>
    <x v="25"/>
    <n v="43.058010000000003"/>
    <n v="-87.877300000000005"/>
    <x v="22"/>
    <n v="43.058010000000003"/>
    <n v="-87.877300000000005"/>
    <n v="31"/>
    <n v="0"/>
    <n v="4.7"/>
    <n v="4.4000000000000004"/>
    <n v="186"/>
    <n v="-1"/>
    <d v="2017-04-01T00:00:00"/>
    <d v="2017-04-01T00:00:00"/>
    <d v="2017-04-01T00:00:00"/>
    <s v="Saturday"/>
    <d v="1899-12-30T16:07:15"/>
    <d v="1899-12-30T16:00:00"/>
    <n v="1"/>
    <d v="2017-04-01T00:00:00"/>
    <d v="2017-04-01T00:00:00"/>
    <d v="2017-04-01T00:00:00"/>
    <s v="Saturday"/>
    <d v="1899-12-30T16:38:33"/>
    <d v="1899-12-30T17:00:00"/>
    <s v="Round Trip"/>
  </r>
  <r>
    <n v="1513370"/>
    <s v="Non-RFID Card Member"/>
    <m/>
    <m/>
    <n v="53217"/>
    <s v="UNITED STATES"/>
    <s v="Single Ride"/>
    <n v="5475"/>
    <x v="47"/>
    <n v="43.041646999999998"/>
    <n v="-87.927257999999995"/>
    <x v="12"/>
    <n v="43.036900000000003"/>
    <n v="-87.89667"/>
    <n v="30"/>
    <n v="0"/>
    <n v="4.5"/>
    <n v="4.3"/>
    <n v="180"/>
    <n v="-1"/>
    <d v="2017-04-01T00:00:00"/>
    <d v="2017-04-01T00:00:00"/>
    <d v="2017-04-01T00:00:00"/>
    <s v="Saturday"/>
    <d v="1899-12-30T16:07:55"/>
    <d v="1899-12-30T16:00:00"/>
    <n v="1"/>
    <d v="2017-04-01T00:00:00"/>
    <d v="2017-04-01T00:00:00"/>
    <d v="2017-04-01T00:00:00"/>
    <s v="Saturday"/>
    <d v="1899-12-30T16:37:16"/>
    <d v="1899-12-30T17:00:00"/>
    <s v="One Way"/>
  </r>
  <r>
    <n v="1560796"/>
    <s v="Non-RFID Card Member"/>
    <m/>
    <m/>
    <n v="7092"/>
    <s v="UNITED STATES"/>
    <s v="Single Ride"/>
    <n v="5583"/>
    <x v="6"/>
    <n v="43.038719999999998"/>
    <n v="-87.905339999999995"/>
    <x v="4"/>
    <n v="43.042490000000001"/>
    <n v="-87.909959999999998"/>
    <n v="37"/>
    <n v="3"/>
    <n v="5.6"/>
    <n v="5.3"/>
    <n v="222"/>
    <n v="-1"/>
    <d v="2017-04-01T00:00:00"/>
    <d v="2017-04-01T00:00:00"/>
    <d v="2017-04-01T00:00:00"/>
    <s v="Saturday"/>
    <d v="1899-12-30T16:21:58"/>
    <d v="1899-12-30T16:00:00"/>
    <n v="1"/>
    <d v="2017-04-01T00:00:00"/>
    <d v="2017-04-01T00:00:00"/>
    <d v="2017-04-01T00:00:00"/>
    <s v="Saturday"/>
    <d v="1899-12-30T16:58:19"/>
    <d v="1899-12-30T17:00:00"/>
    <s v="One Way"/>
  </r>
  <r>
    <n v="1560847"/>
    <s v="Non-RFID Card Member"/>
    <m/>
    <m/>
    <n v="60174"/>
    <s v="UNITED STATES"/>
    <s v="Single Ride"/>
    <n v="11059"/>
    <x v="21"/>
    <n v="43.040349999999997"/>
    <n v="-87.920760000000001"/>
    <x v="19"/>
    <n v="43.040349999999997"/>
    <n v="-87.920760000000001"/>
    <n v="87"/>
    <n v="6"/>
    <n v="13.1"/>
    <n v="12.4"/>
    <n v="522"/>
    <n v="-1"/>
    <d v="2017-04-01T00:00:00"/>
    <d v="2017-04-01T00:00:00"/>
    <d v="2017-04-01T00:00:00"/>
    <s v="Saturday"/>
    <d v="1899-12-30T16:36:18"/>
    <d v="1899-12-30T17:00:00"/>
    <n v="1"/>
    <d v="2017-04-01T00:00:00"/>
    <d v="2017-04-01T00:00:00"/>
    <d v="2017-04-01T00:00:00"/>
    <s v="Saturday"/>
    <d v="1899-12-30T18:03:17"/>
    <d v="1899-12-30T18:00:00"/>
    <s v="Round Trip"/>
  </r>
  <r>
    <n v="1364467"/>
    <s v="Non-RFID Card Member"/>
    <m/>
    <m/>
    <n v="94558"/>
    <s v="UNITED STATES"/>
    <s v="Single Ride"/>
    <n v="319"/>
    <x v="3"/>
    <n v="43.03519"/>
    <n v="-87.907390000000007"/>
    <x v="34"/>
    <n v="43.038649999999997"/>
    <n v="-87.921930000000003"/>
    <n v="11"/>
    <n v="0"/>
    <n v="1.7"/>
    <n v="1.6"/>
    <n v="66"/>
    <n v="-1"/>
    <d v="2017-04-01T00:00:00"/>
    <d v="2017-04-01T00:00:00"/>
    <d v="2017-04-01T00:00:00"/>
    <s v="Saturday"/>
    <d v="1899-12-30T17:20:42"/>
    <d v="1899-12-30T17:00:00"/>
    <n v="1"/>
    <d v="2017-04-01T00:00:00"/>
    <d v="2017-04-01T00:00:00"/>
    <d v="2017-04-01T00:00:00"/>
    <s v="Saturday"/>
    <d v="1899-12-30T17:31:07"/>
    <d v="1899-12-30T18:00:00"/>
    <s v="One Way"/>
  </r>
  <r>
    <n v="1560998"/>
    <s v="Non-RFID Card Member"/>
    <m/>
    <m/>
    <n v="65203"/>
    <s v="UNITED STATES"/>
    <s v="Single Ride"/>
    <n v="5545"/>
    <x v="30"/>
    <n v="43.045712999999999"/>
    <n v="-87.899756999999994"/>
    <x v="22"/>
    <n v="43.058010000000003"/>
    <n v="-87.877300000000005"/>
    <n v="73"/>
    <n v="6"/>
    <n v="11"/>
    <n v="10.4"/>
    <n v="438"/>
    <n v="-1"/>
    <d v="2017-04-01T00:00:00"/>
    <d v="2017-04-01T00:00:00"/>
    <d v="2017-04-01T00:00:00"/>
    <s v="Saturday"/>
    <d v="1899-12-30T17:20:46"/>
    <d v="1899-12-30T17:00:00"/>
    <n v="1"/>
    <d v="2017-04-01T00:00:00"/>
    <d v="2017-04-01T00:00:00"/>
    <d v="2017-04-01T00:00:00"/>
    <s v="Saturday"/>
    <d v="1899-12-30T18:33:32"/>
    <d v="1899-12-30T19:00:00"/>
    <s v="One Way"/>
  </r>
  <r>
    <n v="1561028"/>
    <s v="Non-RFID Card Member"/>
    <m/>
    <m/>
    <n v="60614"/>
    <s v="UNITED STATES"/>
    <s v="Single Ride"/>
    <n v="5475"/>
    <x v="37"/>
    <n v="43.036900000000003"/>
    <n v="-87.89667"/>
    <x v="12"/>
    <n v="43.036900000000003"/>
    <n v="-87.89667"/>
    <n v="11"/>
    <n v="0"/>
    <n v="1.7"/>
    <n v="1.6"/>
    <n v="66"/>
    <n v="-1"/>
    <d v="2017-04-01T00:00:00"/>
    <d v="2017-04-01T00:00:00"/>
    <d v="2017-04-01T00:00:00"/>
    <s v="Saturday"/>
    <d v="1899-12-30T17:24:18"/>
    <d v="1899-12-30T17:00:00"/>
    <n v="1"/>
    <d v="2017-04-01T00:00:00"/>
    <d v="2017-04-01T00:00:00"/>
    <d v="2017-04-01T00:00:00"/>
    <s v="Saturday"/>
    <d v="1899-12-30T17:35:18"/>
    <d v="1899-12-30T18:00:00"/>
    <s v="Round Trip"/>
  </r>
  <r>
    <n v="1561065"/>
    <s v="Non-RFID Card Member"/>
    <m/>
    <m/>
    <n v="53076"/>
    <s v="UNITED STATES"/>
    <s v="Single Ride"/>
    <n v="11126"/>
    <x v="25"/>
    <n v="43.058010000000003"/>
    <n v="-87.877300000000005"/>
    <x v="22"/>
    <n v="43.058010000000003"/>
    <n v="-87.877300000000005"/>
    <n v="35"/>
    <n v="3"/>
    <n v="5.3"/>
    <n v="5"/>
    <n v="210"/>
    <n v="-1"/>
    <d v="2017-04-01T00:00:00"/>
    <d v="2017-04-01T00:00:00"/>
    <d v="2017-04-01T00:00:00"/>
    <s v="Saturday"/>
    <d v="1899-12-30T17:35:15"/>
    <d v="1899-12-30T18:00:00"/>
    <n v="1"/>
    <d v="2017-04-01T00:00:00"/>
    <d v="2017-04-01T00:00:00"/>
    <d v="2017-04-01T00:00:00"/>
    <s v="Saturday"/>
    <d v="1899-12-30T18:10:46"/>
    <d v="1899-12-30T18:00:00"/>
    <s v="Round Trip"/>
  </r>
  <r>
    <n v="1425843"/>
    <s v="Non-RFID Card Member"/>
    <m/>
    <m/>
    <n v="53202"/>
    <s v="UNITED STATES"/>
    <s v="Single Ride"/>
    <n v="11114"/>
    <x v="12"/>
    <n v="43.052460000000004"/>
    <n v="-87.891000000000005"/>
    <x v="11"/>
    <n v="43.052460000000004"/>
    <n v="-87.891000000000005"/>
    <n v="32"/>
    <n v="0"/>
    <n v="4.8"/>
    <n v="4.5999999999999996"/>
    <n v="192"/>
    <n v="-1"/>
    <d v="2017-04-01T00:00:00"/>
    <d v="2017-04-01T00:00:00"/>
    <d v="2017-04-01T00:00:00"/>
    <s v="Saturday"/>
    <d v="1899-12-30T17:53:11"/>
    <d v="1899-12-30T18:00:00"/>
    <n v="1"/>
    <d v="2017-04-01T00:00:00"/>
    <d v="2017-04-01T00:00:00"/>
    <d v="2017-04-01T00:00:00"/>
    <s v="Saturday"/>
    <d v="1899-12-30T18:25:37"/>
    <d v="1899-12-30T18:00:00"/>
    <s v="Round Trip"/>
  </r>
  <r>
    <n v="1561163"/>
    <s v="Non-RFID Card Member"/>
    <m/>
    <m/>
    <n v="60169"/>
    <s v="UNITED STATES"/>
    <s v="Single Ride"/>
    <n v="77"/>
    <x v="12"/>
    <n v="43.052460000000004"/>
    <n v="-87.891000000000005"/>
    <x v="11"/>
    <n v="43.052460000000004"/>
    <n v="-87.891000000000005"/>
    <n v="73"/>
    <n v="6"/>
    <n v="11"/>
    <n v="10.4"/>
    <n v="438"/>
    <n v="-1"/>
    <d v="2017-04-01T00:00:00"/>
    <d v="2017-04-01T00:00:00"/>
    <d v="2017-04-01T00:00:00"/>
    <s v="Saturday"/>
    <d v="1899-12-30T18:13:15"/>
    <d v="1899-12-30T18:00:00"/>
    <n v="1"/>
    <d v="2017-04-01T00:00:00"/>
    <d v="2017-04-01T00:00:00"/>
    <d v="2017-04-01T00:00:00"/>
    <s v="Saturday"/>
    <d v="1899-12-30T19:26:07"/>
    <d v="1899-12-30T19:00:00"/>
    <s v="Round Trip"/>
  </r>
  <r>
    <n v="1557438"/>
    <s v="Non-RFID Card Member"/>
    <m/>
    <m/>
    <n v="53209"/>
    <s v="UNITED STATES"/>
    <s v="Single Ride"/>
    <n v="11162"/>
    <x v="27"/>
    <n v="43.074890000000003"/>
    <n v="-87.882810000000006"/>
    <x v="27"/>
    <n v="43.063749000000001"/>
    <n v="-87.887962999999999"/>
    <n v="7"/>
    <n v="0"/>
    <n v="1.1000000000000001"/>
    <n v="1"/>
    <n v="42"/>
    <n v="-1"/>
    <d v="2017-04-01T00:00:00"/>
    <d v="2017-04-01T00:00:00"/>
    <d v="2017-04-01T00:00:00"/>
    <s v="Saturday"/>
    <d v="1899-12-30T18:42:46"/>
    <d v="1899-12-30T19:00:00"/>
    <n v="1"/>
    <d v="2017-04-01T00:00:00"/>
    <d v="2017-04-01T00:00:00"/>
    <d v="2017-04-01T00:00:00"/>
    <s v="Saturday"/>
    <d v="1899-12-30T18:49:57"/>
    <d v="1899-12-30T19:00:00"/>
    <s v="One Way"/>
  </r>
  <r>
    <n v="1561364"/>
    <s v="Non-RFID Card Member"/>
    <m/>
    <m/>
    <n v="53215"/>
    <s v="UNITED STATES"/>
    <s v="Single Ride"/>
    <n v="11107"/>
    <x v="38"/>
    <n v="43.058619999999998"/>
    <n v="-87.885319999999993"/>
    <x v="26"/>
    <n v="43.053040000000003"/>
    <n v="-87.897660000000002"/>
    <n v="30"/>
    <n v="0"/>
    <n v="4.5"/>
    <n v="4.3"/>
    <n v="180"/>
    <n v="-1"/>
    <d v="2017-04-01T00:00:00"/>
    <d v="2017-04-01T00:00:00"/>
    <d v="2017-04-01T00:00:00"/>
    <s v="Saturday"/>
    <d v="1899-12-30T20:16:36"/>
    <d v="1899-12-30T20:00:00"/>
    <n v="1"/>
    <d v="2017-04-01T00:00:00"/>
    <d v="2017-04-01T00:00:00"/>
    <d v="2017-04-01T00:00:00"/>
    <s v="Saturday"/>
    <d v="1899-12-30T20:46:21"/>
    <d v="1899-12-30T21:00:00"/>
    <s v="One Way"/>
  </r>
  <r>
    <n v="1561404"/>
    <s v="Non-RFID Card Member"/>
    <m/>
    <m/>
    <n v="53209"/>
    <s v="UNITED STATES"/>
    <s v="Single Ride"/>
    <n v="5530"/>
    <x v="31"/>
    <n v="43.06033"/>
    <n v="-87.89546"/>
    <x v="29"/>
    <n v="43.06033"/>
    <n v="-87.89546"/>
    <n v="37"/>
    <n v="3"/>
    <n v="5.6"/>
    <n v="5.3"/>
    <n v="222"/>
    <n v="-1"/>
    <d v="2017-04-01T00:00:00"/>
    <d v="2017-04-01T00:00:00"/>
    <d v="2017-04-01T00:00:00"/>
    <s v="Saturday"/>
    <d v="1899-12-30T21:08:47"/>
    <d v="1899-12-30T21:00:00"/>
    <n v="1"/>
    <d v="2017-04-01T00:00:00"/>
    <d v="2017-04-01T00:00:00"/>
    <d v="2017-04-01T00:00:00"/>
    <s v="Saturday"/>
    <d v="1899-12-30T21:45:20"/>
    <d v="1899-12-30T22:00:00"/>
    <s v="Round Trip"/>
  </r>
  <r>
    <n v="1561722"/>
    <s v="Non-RFID Card Member"/>
    <m/>
    <m/>
    <n v="80126"/>
    <s v="UNITED STATES"/>
    <s v="Single Ride"/>
    <n v="976"/>
    <x v="48"/>
    <n v="43.060155999999999"/>
    <n v="-87.881258000000003"/>
    <x v="47"/>
    <n v="43.060250000000003"/>
    <n v="-87.892169999999993"/>
    <n v="30"/>
    <n v="0"/>
    <n v="4.5"/>
    <n v="4.3"/>
    <n v="180"/>
    <n v="-1"/>
    <d v="2017-04-02T00:00:00"/>
    <d v="2017-04-01T00:00:00"/>
    <d v="2017-04-02T00:00:00"/>
    <s v="Sunday"/>
    <d v="1899-12-30T11:06:03"/>
    <d v="1899-12-30T11:00:00"/>
    <n v="1"/>
    <d v="2017-04-02T00:00:00"/>
    <d v="2017-04-01T00:00:00"/>
    <d v="2017-04-02T00:00:00"/>
    <s v="Sunday"/>
    <d v="1899-12-30T11:36:48"/>
    <d v="1899-12-30T12:00:00"/>
    <s v="One Way"/>
  </r>
  <r>
    <n v="1516588"/>
    <s v="Non-RFID Card Member"/>
    <m/>
    <m/>
    <n v="53212"/>
    <s v="UNITED STATES"/>
    <s v="Single Ride"/>
    <n v="11123"/>
    <x v="44"/>
    <n v="43.060296999999998"/>
    <n v="-87.913150000000002"/>
    <x v="49"/>
    <n v="43.060296999999998"/>
    <n v="-87.913150000000002"/>
    <n v="25"/>
    <n v="0"/>
    <n v="3.8"/>
    <n v="3.6"/>
    <n v="150"/>
    <n v="-1"/>
    <d v="2017-04-02T00:00:00"/>
    <d v="2017-04-01T00:00:00"/>
    <d v="2017-04-02T00:00:00"/>
    <s v="Sunday"/>
    <d v="1899-12-30T11:40:52"/>
    <d v="1899-12-30T12:00:00"/>
    <n v="1"/>
    <d v="2017-04-02T00:00:00"/>
    <d v="2017-04-01T00:00:00"/>
    <d v="2017-04-02T00:00:00"/>
    <s v="Sunday"/>
    <d v="1899-12-30T12:05:34"/>
    <d v="1899-12-30T12:00:00"/>
    <s v="Round Trip"/>
  </r>
  <r>
    <n v="1561864"/>
    <s v="Non-RFID Card Member"/>
    <m/>
    <m/>
    <n v="48843"/>
    <s v="UNITED STATES"/>
    <s v="Single Ride"/>
    <n v="11078"/>
    <x v="33"/>
    <n v="43.004728999999998"/>
    <n v="-87.905463999999995"/>
    <x v="16"/>
    <n v="43.052549999999997"/>
    <n v="-87.909329999999997"/>
    <n v="26"/>
    <n v="0"/>
    <n v="3.9"/>
    <n v="3.7"/>
    <n v="156"/>
    <n v="-1"/>
    <d v="2017-04-02T00:00:00"/>
    <d v="2017-04-01T00:00:00"/>
    <d v="2017-04-02T00:00:00"/>
    <s v="Sunday"/>
    <d v="1899-12-30T12:09:43"/>
    <d v="1899-12-30T12:00:00"/>
    <n v="1"/>
    <d v="2017-04-02T00:00:00"/>
    <d v="2017-04-01T00:00:00"/>
    <d v="2017-04-02T00:00:00"/>
    <s v="Sunday"/>
    <d v="1899-12-30T12:35:44"/>
    <d v="1899-12-30T13:00:00"/>
    <s v="One Way"/>
  </r>
  <r>
    <n v="1562158"/>
    <s v="Non-RFID Card Member"/>
    <m/>
    <m/>
    <n v="53150"/>
    <s v="UNITED STATES"/>
    <s v="Single Ride"/>
    <n v="5585"/>
    <x v="34"/>
    <n v="43.02948"/>
    <n v="-87.912819999999996"/>
    <x v="11"/>
    <n v="43.052460000000004"/>
    <n v="-87.891000000000005"/>
    <n v="27"/>
    <n v="0"/>
    <n v="4.0999999999999996"/>
    <n v="3.8"/>
    <n v="162"/>
    <n v="-1"/>
    <d v="2017-04-02T00:00:00"/>
    <d v="2017-04-01T00:00:00"/>
    <d v="2017-04-02T00:00:00"/>
    <s v="Sunday"/>
    <d v="1899-12-30T13:58:37"/>
    <d v="1899-12-30T14:00:00"/>
    <n v="1"/>
    <d v="2017-04-02T00:00:00"/>
    <d v="2017-04-01T00:00:00"/>
    <d v="2017-04-02T00:00:00"/>
    <s v="Sunday"/>
    <d v="1899-12-30T14:25:39"/>
    <d v="1899-12-30T14:00:00"/>
    <s v="One Way"/>
  </r>
  <r>
    <n v="1562234"/>
    <s v="Non-RFID Card Member"/>
    <m/>
    <m/>
    <n v="83706"/>
    <s v="UNITED STATES"/>
    <s v="Single Ride"/>
    <n v="5490"/>
    <x v="18"/>
    <n v="43.048609999999996"/>
    <n v="-88.008480000000006"/>
    <x v="54"/>
    <n v="43.060079999999999"/>
    <n v="-88.027349999999998"/>
    <n v="46"/>
    <n v="3"/>
    <n v="6.9"/>
    <n v="6.6"/>
    <n v="276"/>
    <n v="-1"/>
    <d v="2017-04-02T00:00:00"/>
    <d v="2017-04-01T00:00:00"/>
    <d v="2017-04-02T00:00:00"/>
    <s v="Sunday"/>
    <d v="1899-12-30T14:15:13"/>
    <d v="1899-12-30T14:00:00"/>
    <n v="1"/>
    <d v="2017-04-02T00:00:00"/>
    <d v="2017-04-01T00:00:00"/>
    <d v="2017-04-02T00:00:00"/>
    <s v="Sunday"/>
    <d v="1899-12-30T15:01:08"/>
    <d v="1899-12-30T15:00:00"/>
    <s v="One Way"/>
  </r>
  <r>
    <n v="1563181"/>
    <s v="Non-RFID Card Member"/>
    <m/>
    <m/>
    <n v="55902"/>
    <s v="UNITED STATES"/>
    <s v="Single Ride"/>
    <n v="139"/>
    <x v="17"/>
    <n v="43.060580000000002"/>
    <n v="-87.998589999999993"/>
    <x v="38"/>
    <n v="43.069021999999997"/>
    <n v="-87.887940999999998"/>
    <n v="59"/>
    <n v="3"/>
    <n v="8.9"/>
    <n v="8.4"/>
    <n v="354"/>
    <n v="-1"/>
    <d v="2017-04-02T00:00:00"/>
    <d v="2017-04-01T00:00:00"/>
    <d v="2017-04-02T00:00:00"/>
    <s v="Sunday"/>
    <d v="1899-12-30T20:36:40"/>
    <d v="1899-12-30T21:00:00"/>
    <n v="1"/>
    <d v="2017-04-02T00:00:00"/>
    <d v="2017-04-01T00:00:00"/>
    <d v="2017-04-02T00:00:00"/>
    <s v="Sunday"/>
    <d v="1899-12-30T21:35:10"/>
    <d v="1899-12-30T22:00:00"/>
    <s v="One Way"/>
  </r>
  <r>
    <n v="1525167"/>
    <s v="Non-RFID Card Member"/>
    <m/>
    <m/>
    <n v="53223"/>
    <s v="UNITED STATES"/>
    <s v="Single Ride"/>
    <n v="11047"/>
    <x v="53"/>
    <n v="43.074655999999997"/>
    <n v="-87.889011999999994"/>
    <x v="13"/>
    <n v="43.078530000000001"/>
    <n v="-87.882620000000003"/>
    <n v="4"/>
    <n v="0"/>
    <n v="0.6"/>
    <n v="0.6"/>
    <n v="24"/>
    <n v="-1"/>
    <d v="2017-04-03T00:00:00"/>
    <d v="2017-04-01T00:00:00"/>
    <d v="2017-04-03T00:00:00"/>
    <s v="Monday"/>
    <d v="1899-12-30T01:00:24"/>
    <d v="1899-12-30T01:00:00"/>
    <n v="1"/>
    <d v="2017-04-03T00:00:00"/>
    <d v="2017-04-01T00:00:00"/>
    <d v="2017-04-03T00:00:00"/>
    <s v="Monday"/>
    <d v="1899-12-30T01:04:23"/>
    <d v="1899-12-30T01:00:00"/>
    <s v="One Way"/>
  </r>
  <r>
    <n v="1509217"/>
    <s v="Non-RFID Card Member"/>
    <m/>
    <m/>
    <n v="53202"/>
    <s v="UNITED STATES"/>
    <s v="Single Ride"/>
    <n v="179"/>
    <x v="4"/>
    <n v="43.04824"/>
    <n v="-87.904970000000006"/>
    <x v="4"/>
    <n v="43.042490000000001"/>
    <n v="-87.909959999999998"/>
    <n v="8"/>
    <n v="0"/>
    <n v="1.2"/>
    <n v="1.1000000000000001"/>
    <n v="48"/>
    <n v="-1"/>
    <d v="2017-04-03T00:00:00"/>
    <d v="2017-04-01T00:00:00"/>
    <d v="2017-04-03T00:00:00"/>
    <s v="Monday"/>
    <d v="1899-12-30T10:55:45"/>
    <d v="1899-12-30T11:00:00"/>
    <n v="1"/>
    <d v="2017-04-03T00:00:00"/>
    <d v="2017-04-01T00:00:00"/>
    <d v="2017-04-03T00:00:00"/>
    <s v="Monday"/>
    <d v="1899-12-30T11:03:03"/>
    <d v="1899-12-30T11:00:00"/>
    <s v="One Way"/>
  </r>
  <r>
    <n v="1563960"/>
    <s v="Non-RFID Card Member"/>
    <m/>
    <m/>
    <n v="53207"/>
    <s v="UNITED STATES"/>
    <s v="Single Ride"/>
    <n v="11107"/>
    <x v="23"/>
    <n v="43.053040000000003"/>
    <n v="-87.897660000000002"/>
    <x v="0"/>
    <n v="43.049230000000001"/>
    <n v="-87.911940000000001"/>
    <n v="12"/>
    <n v="0"/>
    <n v="1.8"/>
    <n v="1.7"/>
    <n v="72"/>
    <n v="-1"/>
    <d v="2017-04-03T00:00:00"/>
    <d v="2017-04-01T00:00:00"/>
    <d v="2017-04-03T00:00:00"/>
    <s v="Monday"/>
    <d v="1899-12-30T17:24:29"/>
    <d v="1899-12-30T17:00:00"/>
    <n v="1"/>
    <d v="2017-04-03T00:00:00"/>
    <d v="2017-04-01T00:00:00"/>
    <d v="2017-04-03T00:00:00"/>
    <s v="Monday"/>
    <d v="1899-12-30T17:36:21"/>
    <d v="1899-12-30T18:00:00"/>
    <s v="One Way"/>
  </r>
  <r>
    <n v="1562870"/>
    <s v="Non-RFID Card Member"/>
    <m/>
    <m/>
    <n v="53108"/>
    <s v="UNITED STATES"/>
    <s v="Single Ride"/>
    <n v="38"/>
    <x v="29"/>
    <n v="43.052549999999997"/>
    <n v="-87.909329999999997"/>
    <x v="45"/>
    <n v="43.046570000000003"/>
    <n v="-87.908720000000002"/>
    <n v="6"/>
    <n v="0"/>
    <n v="0.9"/>
    <n v="0.9"/>
    <n v="36"/>
    <n v="-1"/>
    <d v="2017-04-04T00:00:00"/>
    <d v="2017-04-01T00:00:00"/>
    <d v="2017-04-04T00:00:00"/>
    <s v="Tuesday"/>
    <d v="1899-12-30T16:42:49"/>
    <d v="1899-12-30T17:00:00"/>
    <n v="1"/>
    <d v="2017-04-04T00:00:00"/>
    <d v="2017-04-01T00:00:00"/>
    <d v="2017-04-04T00:00:00"/>
    <s v="Tuesday"/>
    <d v="1899-12-30T16:48:25"/>
    <d v="1899-12-30T17:00:00"/>
    <s v="One Way"/>
  </r>
  <r>
    <n v="1509949"/>
    <s v="Non-RFID Card Member"/>
    <m/>
    <m/>
    <n v="53202"/>
    <s v="UNITED STATES"/>
    <s v="Single Ride"/>
    <n v="77"/>
    <x v="12"/>
    <n v="43.052460000000004"/>
    <n v="-87.891000000000005"/>
    <x v="12"/>
    <n v="43.036900000000003"/>
    <n v="-87.89667"/>
    <n v="35"/>
    <n v="6"/>
    <n v="5.3"/>
    <n v="5"/>
    <n v="210"/>
    <n v="-1"/>
    <d v="2017-04-04T00:00:00"/>
    <d v="2017-04-01T00:00:00"/>
    <d v="2017-04-04T00:00:00"/>
    <s v="Tuesday"/>
    <d v="1899-12-30T17:22:44"/>
    <d v="1899-12-30T17:00:00"/>
    <n v="1"/>
    <d v="2017-04-04T00:00:00"/>
    <d v="2017-04-01T00:00:00"/>
    <d v="2017-04-04T00:00:00"/>
    <s v="Tuesday"/>
    <d v="1899-12-30T17:57:22"/>
    <d v="1899-12-30T18:00:00"/>
    <s v="One Way"/>
  </r>
  <r>
    <n v="1189054"/>
    <s v="Non-RFID Card Member"/>
    <m/>
    <m/>
    <n v="53202"/>
    <s v="UNITED STATES"/>
    <s v="Single Ride"/>
    <n v="11105"/>
    <x v="38"/>
    <n v="43.058619999999998"/>
    <n v="-87.885319999999993"/>
    <x v="50"/>
    <n v="43.05847"/>
    <n v="-87.898079999999993"/>
    <n v="13"/>
    <n v="3"/>
    <n v="2"/>
    <n v="1.9"/>
    <n v="78"/>
    <n v="-1"/>
    <d v="2017-04-04T00:00:00"/>
    <d v="2017-04-01T00:00:00"/>
    <d v="2017-04-04T00:00:00"/>
    <s v="Tuesday"/>
    <d v="1899-12-30T19:12:23"/>
    <d v="1899-12-30T19:00:00"/>
    <n v="1"/>
    <d v="2017-04-04T00:00:00"/>
    <d v="2017-04-01T00:00:00"/>
    <d v="2017-04-04T00:00:00"/>
    <s v="Tuesday"/>
    <d v="1899-12-30T19:25:40"/>
    <d v="1899-12-30T19:00:00"/>
    <s v="One Way"/>
  </r>
  <r>
    <n v="1564919"/>
    <s v="Non-RFID Card Member"/>
    <m/>
    <m/>
    <n v="53202"/>
    <s v="UNITED STATES"/>
    <s v="Single Ride"/>
    <n v="5436"/>
    <x v="38"/>
    <n v="43.058619999999998"/>
    <n v="-87.885319999999993"/>
    <x v="7"/>
    <n v="43.038580000000003"/>
    <n v="-87.90934"/>
    <n v="20"/>
    <n v="3"/>
    <n v="3"/>
    <n v="2.9"/>
    <n v="120"/>
    <n v="-1"/>
    <d v="2017-04-04T00:00:00"/>
    <d v="2017-04-01T00:00:00"/>
    <d v="2017-04-04T00:00:00"/>
    <s v="Tuesday"/>
    <d v="1899-12-30T19:46:25"/>
    <d v="1899-12-30T20:00:00"/>
    <n v="1"/>
    <d v="2017-04-04T00:00:00"/>
    <d v="2017-04-01T00:00:00"/>
    <d v="2017-04-04T00:00:00"/>
    <s v="Tuesday"/>
    <d v="1899-12-30T20:06:17"/>
    <d v="1899-12-30T20:00:00"/>
    <s v="One Way"/>
  </r>
  <r>
    <n v="1550134"/>
    <s v="Non-RFID Card Member"/>
    <m/>
    <m/>
    <n v="53186"/>
    <s v="UNITED STATES"/>
    <s v="Single Ride"/>
    <n v="957"/>
    <x v="2"/>
    <n v="43.03886"/>
    <n v="-87.902720000000002"/>
    <x v="1"/>
    <n v="43.03886"/>
    <n v="-87.902720000000002"/>
    <n v="44"/>
    <n v="6"/>
    <n v="6.6"/>
    <n v="6.3"/>
    <n v="264"/>
    <n v="-1"/>
    <d v="2017-04-06T00:00:00"/>
    <d v="2017-04-01T00:00:00"/>
    <d v="2017-04-06T00:00:00"/>
    <s v="Thursday"/>
    <d v="1899-12-30T12:43:56"/>
    <d v="1899-12-30T13:00:00"/>
    <n v="1"/>
    <d v="2017-04-06T00:00:00"/>
    <d v="2017-04-01T00:00:00"/>
    <d v="2017-04-06T00:00:00"/>
    <s v="Thursday"/>
    <d v="1899-12-30T13:27:42"/>
    <d v="1899-12-30T13:00:00"/>
    <s v="Round Trip"/>
  </r>
  <r>
    <n v="1566418"/>
    <s v="Non-RFID Card Member"/>
    <m/>
    <m/>
    <n v="53901"/>
    <s v="UNITED STATES"/>
    <s v="Single Ride"/>
    <n v="5449"/>
    <x v="41"/>
    <n v="43.031480000000002"/>
    <n v="-87.908169999999998"/>
    <x v="43"/>
    <n v="43.031480000000002"/>
    <n v="-87.908169999999998"/>
    <n v="24"/>
    <n v="3"/>
    <n v="3.6"/>
    <n v="3.4"/>
    <n v="144"/>
    <n v="-1"/>
    <d v="2017-04-06T00:00:00"/>
    <d v="2017-04-01T00:00:00"/>
    <d v="2017-04-06T00:00:00"/>
    <s v="Thursday"/>
    <d v="1899-12-30T20:14:07"/>
    <d v="1899-12-30T20:00:00"/>
    <n v="1"/>
    <d v="2017-04-06T00:00:00"/>
    <d v="2017-04-01T00:00:00"/>
    <d v="2017-04-06T00:00:00"/>
    <s v="Thursday"/>
    <d v="1899-12-30T20:38:32"/>
    <d v="1899-12-30T21:00:00"/>
    <s v="Round Trip"/>
  </r>
  <r>
    <n v="1566351"/>
    <s v="Non-RFID Card Member"/>
    <m/>
    <m/>
    <n v="53202"/>
    <s v="UNITED STATES"/>
    <s v="Single Ride"/>
    <n v="11"/>
    <x v="40"/>
    <n v="43.046570000000003"/>
    <n v="-87.908720000000002"/>
    <x v="2"/>
    <n v="43.048200000000001"/>
    <n v="-87.900859999999994"/>
    <n v="6"/>
    <n v="3"/>
    <n v="0.9"/>
    <n v="0.9"/>
    <n v="36"/>
    <n v="-1"/>
    <d v="2017-04-06T00:00:00"/>
    <d v="2017-04-01T00:00:00"/>
    <d v="2017-04-06T00:00:00"/>
    <s v="Thursday"/>
    <d v="1899-12-30T23:46:34"/>
    <d v="1899-12-31T00:00:00"/>
    <n v="1"/>
    <d v="2017-04-06T00:00:00"/>
    <d v="2017-04-01T00:00:00"/>
    <d v="2017-04-06T00:00:00"/>
    <s v="Thursday"/>
    <d v="1899-12-30T23:52:04"/>
    <d v="1899-12-31T00:00:00"/>
    <s v="One Way"/>
  </r>
  <r>
    <n v="1567156"/>
    <s v="Non-RFID Card Member"/>
    <m/>
    <m/>
    <n v="53215"/>
    <s v="UNITED STATES"/>
    <s v="Single Ride"/>
    <n v="5"/>
    <x v="37"/>
    <n v="43.036900000000003"/>
    <n v="-87.89667"/>
    <x v="12"/>
    <n v="43.036900000000003"/>
    <n v="-87.89667"/>
    <n v="19"/>
    <n v="3"/>
    <n v="2.9"/>
    <n v="2.7"/>
    <n v="114"/>
    <n v="-1"/>
    <d v="2017-04-07T00:00:00"/>
    <d v="2017-04-01T00:00:00"/>
    <d v="2017-04-07T00:00:00"/>
    <s v="Friday"/>
    <d v="1899-12-30T14:01:38"/>
    <d v="1899-12-30T14:00:00"/>
    <n v="1"/>
    <d v="2017-04-07T00:00:00"/>
    <d v="2017-04-01T00:00:00"/>
    <d v="2017-04-07T00:00:00"/>
    <s v="Friday"/>
    <d v="1899-12-30T14:20:14"/>
    <d v="1899-12-30T14:00:00"/>
    <s v="Round Trip"/>
  </r>
  <r>
    <n v="1567169"/>
    <s v="Non-RFID Card Member"/>
    <m/>
    <m/>
    <n v="60510"/>
    <s v="UNITED STATES"/>
    <s v="Single Ride"/>
    <n v="5572"/>
    <x v="24"/>
    <n v="43.040154000000001"/>
    <n v="-87.932113000000001"/>
    <x v="31"/>
    <n v="43.040154000000001"/>
    <n v="-87.932113000000001"/>
    <n v="41"/>
    <n v="6"/>
    <n v="6.2"/>
    <n v="5.8"/>
    <n v="246"/>
    <n v="-1"/>
    <d v="2017-04-07T00:00:00"/>
    <d v="2017-04-01T00:00:00"/>
    <d v="2017-04-07T00:00:00"/>
    <s v="Friday"/>
    <d v="1899-12-30T14:09:46"/>
    <d v="1899-12-30T14:00:00"/>
    <n v="1"/>
    <d v="2017-04-07T00:00:00"/>
    <d v="2017-04-01T00:00:00"/>
    <d v="2017-04-07T00:00:00"/>
    <s v="Friday"/>
    <d v="1899-12-30T14:50:25"/>
    <d v="1899-12-30T15:00:00"/>
    <s v="Round Trip"/>
  </r>
  <r>
    <n v="1267215"/>
    <s v="Non-RFID Card Member"/>
    <m/>
    <m/>
    <n v="53186"/>
    <s v="UNITED STATES"/>
    <s v="Single Ride"/>
    <n v="5428"/>
    <x v="9"/>
    <n v="43.05097"/>
    <n v="-87.906440000000003"/>
    <x v="4"/>
    <n v="43.042490000000001"/>
    <n v="-87.909959999999998"/>
    <n v="8"/>
    <n v="3"/>
    <n v="1.2"/>
    <n v="1.1000000000000001"/>
    <n v="48"/>
    <n v="-1"/>
    <d v="2017-04-07T00:00:00"/>
    <d v="2017-04-01T00:00:00"/>
    <d v="2017-04-07T00:00:00"/>
    <s v="Friday"/>
    <d v="1899-12-30T15:31:36"/>
    <d v="1899-12-30T16:00:00"/>
    <n v="1"/>
    <d v="2017-04-07T00:00:00"/>
    <d v="2017-04-01T00:00:00"/>
    <d v="2017-04-07T00:00:00"/>
    <s v="Friday"/>
    <d v="1899-12-30T15:39:56"/>
    <d v="1899-12-30T16:00:00"/>
    <s v="One Way"/>
  </r>
  <r>
    <n v="1242204"/>
    <s v="Non-RFID Card Member"/>
    <m/>
    <m/>
    <n v="53202"/>
    <s v="UNITED STATES"/>
    <s v="Single Ride"/>
    <n v="173"/>
    <x v="1"/>
    <n v="43.048200000000001"/>
    <n v="-87.900859999999994"/>
    <x v="58"/>
    <n v="43.026229999999998"/>
    <n v="-87.912809999999993"/>
    <n v="12"/>
    <n v="3"/>
    <n v="1.8"/>
    <n v="1.7"/>
    <n v="72"/>
    <n v="-1"/>
    <d v="2017-04-07T00:00:00"/>
    <d v="2017-04-01T00:00:00"/>
    <d v="2017-04-07T00:00:00"/>
    <s v="Friday"/>
    <d v="1899-12-30T15:32:50"/>
    <d v="1899-12-30T16:00:00"/>
    <n v="1"/>
    <d v="2017-04-07T00:00:00"/>
    <d v="2017-04-01T00:00:00"/>
    <d v="2017-04-07T00:00:00"/>
    <s v="Friday"/>
    <d v="1899-12-30T15:44:50"/>
    <d v="1899-12-30T16:00:00"/>
    <s v="One Way"/>
  </r>
  <r>
    <n v="1218020"/>
    <s v="Non-RFID Card Member"/>
    <m/>
    <m/>
    <n v="53202"/>
    <s v="UNITED STATES"/>
    <s v="Single Ride"/>
    <n v="286"/>
    <x v="14"/>
    <n v="43.05536"/>
    <n v="-87.90504"/>
    <x v="11"/>
    <n v="43.052460000000004"/>
    <n v="-87.891000000000005"/>
    <n v="16"/>
    <n v="3"/>
    <n v="2.4"/>
    <n v="2.2999999999999998"/>
    <n v="96"/>
    <n v="-1"/>
    <d v="2017-04-07T00:00:00"/>
    <d v="2017-04-01T00:00:00"/>
    <d v="2017-04-07T00:00:00"/>
    <s v="Friday"/>
    <d v="1899-12-30T15:39:02"/>
    <d v="1899-12-30T16:00:00"/>
    <n v="1"/>
    <d v="2017-04-07T00:00:00"/>
    <d v="2017-04-01T00:00:00"/>
    <d v="2017-04-07T00:00:00"/>
    <s v="Friday"/>
    <d v="1899-12-30T15:55:38"/>
    <d v="1899-12-30T16:00:00"/>
    <s v="One Way"/>
  </r>
  <r>
    <n v="1567359"/>
    <s v="Non-RFID Card Member"/>
    <m/>
    <m/>
    <n v="80204"/>
    <s v="UNITED STATES"/>
    <s v="Single Ride"/>
    <n v="2"/>
    <x v="14"/>
    <n v="43.05536"/>
    <n v="-87.90504"/>
    <x v="11"/>
    <n v="43.052460000000004"/>
    <n v="-87.891000000000005"/>
    <n v="15"/>
    <n v="3"/>
    <n v="2.2999999999999998"/>
    <n v="2.1"/>
    <n v="90"/>
    <n v="-1"/>
    <d v="2017-04-07T00:00:00"/>
    <d v="2017-04-01T00:00:00"/>
    <d v="2017-04-07T00:00:00"/>
    <s v="Friday"/>
    <d v="1899-12-30T15:40:51"/>
    <d v="1899-12-30T16:00:00"/>
    <n v="1"/>
    <d v="2017-04-07T00:00:00"/>
    <d v="2017-04-01T00:00:00"/>
    <d v="2017-04-07T00:00:00"/>
    <s v="Friday"/>
    <d v="1899-12-30T15:55:34"/>
    <d v="1899-12-30T16:00:00"/>
    <s v="One Way"/>
  </r>
  <r>
    <n v="1567457"/>
    <s v="Non-RFID Card Member"/>
    <m/>
    <m/>
    <n v="53018"/>
    <s v="UNITED STATES"/>
    <s v="Single Ride"/>
    <n v="5453"/>
    <x v="24"/>
    <n v="43.040154000000001"/>
    <n v="-87.932113000000001"/>
    <x v="10"/>
    <n v="43.058619999999998"/>
    <n v="-87.885319999999993"/>
    <n v="40"/>
    <n v="6"/>
    <n v="6"/>
    <n v="5.7"/>
    <n v="240"/>
    <n v="-1"/>
    <d v="2017-04-07T00:00:00"/>
    <d v="2017-04-01T00:00:00"/>
    <d v="2017-04-07T00:00:00"/>
    <s v="Friday"/>
    <d v="1899-12-30T16:39:09"/>
    <d v="1899-12-30T17:00:00"/>
    <n v="1"/>
    <d v="2017-04-07T00:00:00"/>
    <d v="2017-04-01T00:00:00"/>
    <d v="2017-04-07T00:00:00"/>
    <s v="Friday"/>
    <d v="1899-12-30T17:19:09"/>
    <d v="1899-12-30T17:00:00"/>
    <s v="One Way"/>
  </r>
  <r>
    <n v="1567607"/>
    <s v="Non-RFID Card Member"/>
    <m/>
    <m/>
    <n v="95391"/>
    <s v="UNITED STATES"/>
    <s v="Single Ride"/>
    <n v="994"/>
    <x v="13"/>
    <n v="43.038649999999997"/>
    <n v="-87.921930000000003"/>
    <x v="12"/>
    <n v="43.036900000000003"/>
    <n v="-87.89667"/>
    <n v="63"/>
    <n v="6"/>
    <n v="9.5"/>
    <n v="9"/>
    <n v="378"/>
    <n v="-1"/>
    <d v="2017-04-07T00:00:00"/>
    <d v="2017-04-01T00:00:00"/>
    <d v="2017-04-07T00:00:00"/>
    <s v="Friday"/>
    <d v="1899-12-30T18:18:07"/>
    <d v="1899-12-30T18:00:00"/>
    <n v="1"/>
    <d v="2017-04-07T00:00:00"/>
    <d v="2017-04-01T00:00:00"/>
    <d v="2017-04-07T00:00:00"/>
    <s v="Friday"/>
    <d v="1899-12-30T19:21:45"/>
    <d v="1899-12-30T19:00:00"/>
    <s v="One Way"/>
  </r>
  <r>
    <n v="1567614"/>
    <s v="Non-RFID Card Member"/>
    <m/>
    <m/>
    <n v="60517"/>
    <s v="UNITED STATES"/>
    <s v="Single Ride"/>
    <n v="316"/>
    <x v="13"/>
    <n v="43.038649999999997"/>
    <n v="-87.921930000000003"/>
    <x v="12"/>
    <n v="43.036900000000003"/>
    <n v="-87.89667"/>
    <n v="61"/>
    <n v="6"/>
    <n v="9.1999999999999993"/>
    <n v="8.6999999999999993"/>
    <n v="366"/>
    <n v="-1"/>
    <d v="2017-04-07T00:00:00"/>
    <d v="2017-04-01T00:00:00"/>
    <d v="2017-04-07T00:00:00"/>
    <s v="Friday"/>
    <d v="1899-12-30T18:20:15"/>
    <d v="1899-12-30T18:00:00"/>
    <n v="1"/>
    <d v="2017-04-07T00:00:00"/>
    <d v="2017-04-01T00:00:00"/>
    <d v="2017-04-07T00:00:00"/>
    <s v="Friday"/>
    <d v="1899-12-30T19:21:55"/>
    <d v="1899-12-30T19:00:00"/>
    <s v="One Way"/>
  </r>
  <r>
    <n v="1567622"/>
    <s v="Non-RFID Card Member"/>
    <m/>
    <m/>
    <n v="60564"/>
    <s v="UNITED STATES"/>
    <s v="Single Ride"/>
    <n v="11075"/>
    <x v="16"/>
    <n v="43.03913"/>
    <n v="-87.916150000000002"/>
    <x v="12"/>
    <n v="43.036900000000003"/>
    <n v="-87.89667"/>
    <n v="54"/>
    <n v="6"/>
    <n v="8.1"/>
    <n v="7.7"/>
    <n v="324"/>
    <n v="-1"/>
    <d v="2017-04-07T00:00:00"/>
    <d v="2017-04-01T00:00:00"/>
    <d v="2017-04-07T00:00:00"/>
    <s v="Friday"/>
    <d v="1899-12-30T18:27:32"/>
    <d v="1899-12-30T18:00:00"/>
    <n v="1"/>
    <d v="2017-04-07T00:00:00"/>
    <d v="2017-04-01T00:00:00"/>
    <d v="2017-04-07T00:00:00"/>
    <s v="Friday"/>
    <d v="1899-12-30T19:21:41"/>
    <d v="1899-12-30T19:00:00"/>
    <s v="One Way"/>
  </r>
  <r>
    <n v="1567624"/>
    <s v="Non-RFID Card Member"/>
    <m/>
    <m/>
    <n v="60564"/>
    <s v="UNITED STATES"/>
    <s v="Single Ride"/>
    <n v="5550"/>
    <x v="16"/>
    <n v="43.03913"/>
    <n v="-87.916150000000002"/>
    <x v="12"/>
    <n v="43.036900000000003"/>
    <n v="-87.89667"/>
    <n v="53"/>
    <n v="6"/>
    <n v="8"/>
    <n v="7.6"/>
    <n v="318"/>
    <n v="-1"/>
    <d v="2017-04-07T00:00:00"/>
    <d v="2017-04-01T00:00:00"/>
    <d v="2017-04-07T00:00:00"/>
    <s v="Friday"/>
    <d v="1899-12-30T18:28:13"/>
    <d v="1899-12-30T18:00:00"/>
    <n v="1"/>
    <d v="2017-04-07T00:00:00"/>
    <d v="2017-04-01T00:00:00"/>
    <d v="2017-04-07T00:00:00"/>
    <s v="Friday"/>
    <d v="1899-12-30T19:21:40"/>
    <d v="1899-12-30T19:00:00"/>
    <s v="One Way"/>
  </r>
  <r>
    <n v="1567669"/>
    <s v="Non-RFID Card Member"/>
    <m/>
    <m/>
    <n v="53233"/>
    <s v="UNITED STATES"/>
    <s v="Single Ride"/>
    <n v="11059"/>
    <x v="24"/>
    <n v="43.040154000000001"/>
    <n v="-87.932113000000001"/>
    <x v="31"/>
    <n v="43.040154000000001"/>
    <n v="-87.932113000000001"/>
    <n v="87"/>
    <n v="9"/>
    <n v="13.1"/>
    <n v="12.4"/>
    <n v="522"/>
    <n v="-1"/>
    <d v="2017-04-07T00:00:00"/>
    <d v="2017-04-01T00:00:00"/>
    <d v="2017-04-07T00:00:00"/>
    <s v="Friday"/>
    <d v="1899-12-30T18:48:09"/>
    <d v="1899-12-30T19:00:00"/>
    <n v="1"/>
    <d v="2017-04-07T00:00:00"/>
    <d v="2017-04-01T00:00:00"/>
    <d v="2017-04-07T00:00:00"/>
    <s v="Friday"/>
    <d v="1899-12-30T20:15:18"/>
    <d v="1899-12-30T20:00:00"/>
    <s v="Round Trip"/>
  </r>
  <r>
    <n v="1516786"/>
    <s v="Non-RFID Card Member"/>
    <m/>
    <m/>
    <n v="53051"/>
    <s v="UNITED STATES"/>
    <s v="Single Ride"/>
    <n v="11059"/>
    <x v="24"/>
    <n v="43.040154000000001"/>
    <n v="-87.932113000000001"/>
    <x v="31"/>
    <n v="43.040154000000001"/>
    <n v="-87.932113000000001"/>
    <n v="20"/>
    <n v="3"/>
    <n v="3"/>
    <n v="2.9"/>
    <n v="120"/>
    <n v="-1"/>
    <d v="2017-04-08T00:00:00"/>
    <d v="2017-04-01T00:00:00"/>
    <d v="2017-04-08T00:00:00"/>
    <s v="Saturday"/>
    <d v="1899-12-30T09:16:41"/>
    <d v="1899-12-30T09:00:00"/>
    <n v="1"/>
    <d v="2017-04-08T00:00:00"/>
    <d v="2017-04-01T00:00:00"/>
    <d v="2017-04-08T00:00:00"/>
    <s v="Saturday"/>
    <d v="1899-12-30T09:36:23"/>
    <d v="1899-12-30T10:00:00"/>
    <s v="Round Trip"/>
  </r>
  <r>
    <n v="1568217"/>
    <s v="Non-RFID Card Member"/>
    <m/>
    <m/>
    <n v="53551"/>
    <s v="UNITED STATES"/>
    <s v="Single Ride"/>
    <n v="152"/>
    <x v="41"/>
    <n v="43.031480000000002"/>
    <n v="-87.908169999999998"/>
    <x v="43"/>
    <n v="43.031480000000002"/>
    <n v="-87.908169999999998"/>
    <n v="97"/>
    <n v="12"/>
    <n v="14.6"/>
    <n v="13.8"/>
    <n v="582"/>
    <n v="-1"/>
    <d v="2017-04-08T00:00:00"/>
    <d v="2017-04-01T00:00:00"/>
    <d v="2017-04-08T00:00:00"/>
    <s v="Saturday"/>
    <d v="1899-12-30T09:48:45"/>
    <d v="1899-12-30T10:00:00"/>
    <n v="1"/>
    <d v="2017-04-08T00:00:00"/>
    <d v="2017-04-01T00:00:00"/>
    <d v="2017-04-08T00:00:00"/>
    <s v="Saturday"/>
    <d v="1899-12-30T11:25:18"/>
    <d v="1899-12-30T11:00:00"/>
    <s v="Round Trip"/>
  </r>
  <r>
    <n v="1511082"/>
    <s v="Non-RFID Card Member"/>
    <m/>
    <m/>
    <n v="53132"/>
    <s v="UNITED STATES"/>
    <s v="Single Ride"/>
    <n v="5573"/>
    <x v="30"/>
    <n v="43.045712999999999"/>
    <n v="-87.899756999999994"/>
    <x v="50"/>
    <n v="43.05847"/>
    <n v="-87.898079999999993"/>
    <n v="6"/>
    <n v="3"/>
    <n v="0.9"/>
    <n v="0.9"/>
    <n v="36"/>
    <n v="-1"/>
    <d v="2017-04-08T00:00:00"/>
    <d v="2017-04-01T00:00:00"/>
    <d v="2017-04-08T00:00:00"/>
    <s v="Saturday"/>
    <d v="1899-12-30T10:20:30"/>
    <d v="1899-12-30T10:00:00"/>
    <n v="1"/>
    <d v="2017-04-08T00:00:00"/>
    <d v="2017-04-01T00:00:00"/>
    <d v="2017-04-08T00:00:00"/>
    <s v="Saturday"/>
    <d v="1899-12-30T10:26:29"/>
    <d v="1899-12-30T10:00:00"/>
    <s v="One Way"/>
  </r>
  <r>
    <n v="1568317"/>
    <s v="Non-RFID Card Member"/>
    <m/>
    <m/>
    <n v="48906"/>
    <s v="UNITED STATES"/>
    <s v="Single Ride"/>
    <n v="5569"/>
    <x v="47"/>
    <n v="43.041646999999998"/>
    <n v="-87.927257999999995"/>
    <x v="6"/>
    <n v="43.03519"/>
    <n v="-87.907390000000007"/>
    <n v="20"/>
    <n v="3"/>
    <n v="3"/>
    <n v="2.9"/>
    <n v="120"/>
    <n v="-1"/>
    <d v="2017-04-08T00:00:00"/>
    <d v="2017-04-01T00:00:00"/>
    <d v="2017-04-08T00:00:00"/>
    <s v="Saturday"/>
    <d v="1899-12-30T10:43:25"/>
    <d v="1899-12-30T11:00:00"/>
    <n v="1"/>
    <d v="2017-04-08T00:00:00"/>
    <d v="2017-04-01T00:00:00"/>
    <d v="2017-04-08T00:00:00"/>
    <s v="Saturday"/>
    <d v="1899-12-30T11:03:07"/>
    <d v="1899-12-30T11:00:00"/>
    <s v="One Way"/>
  </r>
  <r>
    <n v="1568415"/>
    <s v="Non-RFID Card Member"/>
    <m/>
    <m/>
    <n v="53212"/>
    <s v="UNITED STATES"/>
    <s v="Single Ride"/>
    <n v="318"/>
    <x v="44"/>
    <n v="43.060296999999998"/>
    <n v="-87.913150000000002"/>
    <x v="49"/>
    <n v="43.060296999999998"/>
    <n v="-87.913150000000002"/>
    <n v="0"/>
    <n v="0"/>
    <n v="0"/>
    <n v="0"/>
    <n v="0"/>
    <n v="-1"/>
    <d v="2017-04-08T00:00:00"/>
    <d v="2017-04-01T00:00:00"/>
    <d v="2017-04-08T00:00:00"/>
    <s v="Saturday"/>
    <d v="1899-12-30T11:09:07"/>
    <d v="1899-12-30T11:00:00"/>
    <n v="1"/>
    <d v="2017-04-08T00:00:00"/>
    <d v="2017-04-01T00:00:00"/>
    <d v="2017-04-08T00:00:00"/>
    <s v="Saturday"/>
    <d v="1899-12-30T11:09:59"/>
    <d v="1899-12-30T11:00:00"/>
    <s v="Round Trip"/>
  </r>
  <r>
    <n v="1149920"/>
    <s v="Non-RFID Card Member"/>
    <m/>
    <m/>
    <n v="53126"/>
    <s v="UNITED STATES"/>
    <s v="Single Ride"/>
    <n v="11059"/>
    <x v="24"/>
    <n v="43.040154000000001"/>
    <n v="-87.932113000000001"/>
    <x v="6"/>
    <n v="43.03519"/>
    <n v="-87.907390000000007"/>
    <n v="22"/>
    <n v="3"/>
    <n v="3.3"/>
    <n v="3.1"/>
    <n v="132"/>
    <n v="-1"/>
    <d v="2017-04-08T00:00:00"/>
    <d v="2017-04-01T00:00:00"/>
    <d v="2017-04-08T00:00:00"/>
    <s v="Saturday"/>
    <d v="1899-12-30T11:25:47"/>
    <d v="1899-12-30T11:00:00"/>
    <n v="1"/>
    <d v="2017-04-08T00:00:00"/>
    <d v="2017-04-01T00:00:00"/>
    <d v="2017-04-08T00:00:00"/>
    <s v="Saturday"/>
    <d v="1899-12-30T11:47:19"/>
    <d v="1899-12-30T12:00:00"/>
    <s v="One Way"/>
  </r>
  <r>
    <n v="1568573"/>
    <s v="Non-RFID Card Member"/>
    <m/>
    <m/>
    <n v="53703"/>
    <s v="UNITED STATES"/>
    <s v="Single Ride"/>
    <n v="5424"/>
    <x v="30"/>
    <n v="43.045712999999999"/>
    <n v="-87.899756999999994"/>
    <x v="36"/>
    <n v="43.038719999999998"/>
    <n v="-87.905339999999995"/>
    <n v="35"/>
    <n v="6"/>
    <n v="5.3"/>
    <n v="5"/>
    <n v="210"/>
    <n v="-1"/>
    <d v="2017-04-08T00:00:00"/>
    <d v="2017-04-01T00:00:00"/>
    <d v="2017-04-08T00:00:00"/>
    <s v="Saturday"/>
    <d v="1899-12-30T11:44:50"/>
    <d v="1899-12-30T12:00:00"/>
    <n v="1"/>
    <d v="2017-04-08T00:00:00"/>
    <d v="2017-04-01T00:00:00"/>
    <d v="2017-04-08T00:00:00"/>
    <s v="Saturday"/>
    <d v="1899-12-30T12:19:57"/>
    <d v="1899-12-30T12:00:00"/>
    <s v="One Way"/>
  </r>
  <r>
    <n v="1568573"/>
    <s v="Non-RFID Card Member"/>
    <m/>
    <m/>
    <n v="53703"/>
    <s v="UNITED STATES"/>
    <s v="Single Ride"/>
    <n v="5541"/>
    <x v="30"/>
    <n v="43.045712999999999"/>
    <n v="-87.899756999999994"/>
    <x v="36"/>
    <n v="43.038719999999998"/>
    <n v="-87.905339999999995"/>
    <n v="34"/>
    <n v="3"/>
    <n v="5.0999999999999996"/>
    <n v="4.8"/>
    <n v="204"/>
    <n v="-1"/>
    <d v="2017-04-08T00:00:00"/>
    <d v="2017-04-01T00:00:00"/>
    <d v="2017-04-08T00:00:00"/>
    <s v="Saturday"/>
    <d v="1899-12-30T11:46:03"/>
    <d v="1899-12-30T12:00:00"/>
    <n v="1"/>
    <d v="2017-04-08T00:00:00"/>
    <d v="2017-04-01T00:00:00"/>
    <d v="2017-04-08T00:00:00"/>
    <s v="Saturday"/>
    <d v="1899-12-30T12:20:00"/>
    <d v="1899-12-30T12:00:00"/>
    <s v="One Way"/>
  </r>
  <r>
    <n v="1568650"/>
    <s v="Non-RFID Card Member"/>
    <m/>
    <m/>
    <m/>
    <s v="UNITED STATES"/>
    <s v="Single Ride"/>
    <n v="318"/>
    <x v="43"/>
    <n v="43.05847"/>
    <n v="-87.898079999999993"/>
    <x v="26"/>
    <n v="43.053040000000003"/>
    <n v="-87.897660000000002"/>
    <n v="43"/>
    <n v="6"/>
    <n v="6.5"/>
    <n v="6.1"/>
    <n v="258"/>
    <n v="-1"/>
    <d v="2017-04-08T00:00:00"/>
    <d v="2017-04-01T00:00:00"/>
    <d v="2017-04-08T00:00:00"/>
    <s v="Saturday"/>
    <d v="1899-12-30T12:00:58"/>
    <d v="1899-12-30T12:00:00"/>
    <n v="1"/>
    <d v="2017-04-08T00:00:00"/>
    <d v="2017-04-01T00:00:00"/>
    <d v="2017-04-08T00:00:00"/>
    <s v="Saturday"/>
    <d v="1899-12-30T12:43:11"/>
    <d v="1899-12-30T13:00:00"/>
    <s v="One Way"/>
  </r>
  <r>
    <n v="1471654"/>
    <s v="Non-RFID Card Member"/>
    <m/>
    <m/>
    <n v="53212"/>
    <s v="UNITED STATES"/>
    <s v="Single Ride"/>
    <n v="11154"/>
    <x v="29"/>
    <n v="43.052549999999997"/>
    <n v="-87.909329999999997"/>
    <x v="24"/>
    <n v="43.056539999999998"/>
    <n v="-87.914370000000005"/>
    <n v="7"/>
    <n v="3"/>
    <n v="1.1000000000000001"/>
    <n v="1"/>
    <n v="42"/>
    <n v="-1"/>
    <d v="2017-04-08T00:00:00"/>
    <d v="2017-04-01T00:00:00"/>
    <d v="2017-04-08T00:00:00"/>
    <s v="Saturday"/>
    <d v="1899-12-30T12:05:27"/>
    <d v="1899-12-30T12:00:00"/>
    <n v="1"/>
    <d v="2017-04-08T00:00:00"/>
    <d v="2017-04-01T00:00:00"/>
    <d v="2017-04-08T00:00:00"/>
    <s v="Saturday"/>
    <d v="1899-12-30T12:12:14"/>
    <d v="1899-12-30T12:00:00"/>
    <s v="One Way"/>
  </r>
  <r>
    <n v="1568718"/>
    <s v="Non-RFID Card Member"/>
    <m/>
    <m/>
    <n v="53105"/>
    <s v="UNITED STATES"/>
    <s v="Single Ride"/>
    <n v="11121"/>
    <x v="18"/>
    <n v="43.048609999999996"/>
    <n v="-88.008480000000006"/>
    <x v="32"/>
    <n v="43.048609999999996"/>
    <n v="-88.008480000000006"/>
    <n v="55"/>
    <n v="6"/>
    <n v="8.3000000000000007"/>
    <n v="7.8"/>
    <n v="330"/>
    <n v="-1"/>
    <d v="2017-04-08T00:00:00"/>
    <d v="2017-04-01T00:00:00"/>
    <d v="2017-04-08T00:00:00"/>
    <s v="Saturday"/>
    <d v="1899-12-30T12:09:28"/>
    <d v="1899-12-30T12:00:00"/>
    <n v="1"/>
    <d v="2017-04-08T00:00:00"/>
    <d v="2017-04-01T00:00:00"/>
    <d v="2017-04-08T00:00:00"/>
    <s v="Saturday"/>
    <d v="1899-12-30T13:04:59"/>
    <d v="1899-12-30T13:00:00"/>
    <s v="Round Trip"/>
  </r>
  <r>
    <n v="1568757"/>
    <s v="Non-RFID Card Member"/>
    <m/>
    <m/>
    <n v="53233"/>
    <s v="UNITED STATES"/>
    <s v="Single Ride"/>
    <n v="116"/>
    <x v="13"/>
    <n v="43.038649999999997"/>
    <n v="-87.921930000000003"/>
    <x v="12"/>
    <n v="43.036900000000003"/>
    <n v="-87.89667"/>
    <n v="30"/>
    <n v="3"/>
    <n v="4.5"/>
    <n v="4.3"/>
    <n v="180"/>
    <n v="-1"/>
    <d v="2017-04-08T00:00:00"/>
    <d v="2017-04-01T00:00:00"/>
    <d v="2017-04-08T00:00:00"/>
    <s v="Saturday"/>
    <d v="1899-12-30T12:15:07"/>
    <d v="1899-12-30T12:00:00"/>
    <n v="1"/>
    <d v="2017-04-08T00:00:00"/>
    <d v="2017-04-01T00:00:00"/>
    <d v="2017-04-08T00:00:00"/>
    <s v="Saturday"/>
    <d v="1899-12-30T12:45:55"/>
    <d v="1899-12-30T13:00:00"/>
    <s v="One Way"/>
  </r>
  <r>
    <n v="1568757"/>
    <s v="Non-RFID Card Member"/>
    <m/>
    <m/>
    <n v="53233"/>
    <s v="UNITED STATES"/>
    <s v="Single Ride"/>
    <n v="11124"/>
    <x v="13"/>
    <n v="43.038649999999997"/>
    <n v="-87.921930000000003"/>
    <x v="12"/>
    <n v="43.036900000000003"/>
    <n v="-87.89667"/>
    <n v="30"/>
    <n v="3"/>
    <n v="4.5"/>
    <n v="4.3"/>
    <n v="180"/>
    <n v="-1"/>
    <d v="2017-04-08T00:00:00"/>
    <d v="2017-04-01T00:00:00"/>
    <d v="2017-04-08T00:00:00"/>
    <s v="Saturday"/>
    <d v="1899-12-30T12:15:53"/>
    <d v="1899-12-30T12:00:00"/>
    <n v="1"/>
    <d v="2017-04-08T00:00:00"/>
    <d v="2017-04-01T00:00:00"/>
    <d v="2017-04-08T00:00:00"/>
    <s v="Saturday"/>
    <d v="1899-12-30T12:45:53"/>
    <d v="1899-12-30T13:00:00"/>
    <s v="One Way"/>
  </r>
  <r>
    <n v="1568803"/>
    <s v="Non-RFID Card Member"/>
    <m/>
    <m/>
    <n v="60008"/>
    <s v="UNITED STATES"/>
    <s v="Single Ride"/>
    <n v="5530"/>
    <x v="20"/>
    <n v="43.049230000000001"/>
    <n v="-87.911940000000001"/>
    <x v="0"/>
    <n v="43.049230000000001"/>
    <n v="-87.911940000000001"/>
    <n v="35"/>
    <n v="6"/>
    <n v="5.3"/>
    <n v="5"/>
    <n v="210"/>
    <n v="-1"/>
    <d v="2017-04-08T00:00:00"/>
    <d v="2017-04-01T00:00:00"/>
    <d v="2017-04-08T00:00:00"/>
    <s v="Saturday"/>
    <d v="1899-12-30T12:22:59"/>
    <d v="1899-12-30T12:00:00"/>
    <n v="1"/>
    <d v="2017-04-08T00:00:00"/>
    <d v="2017-04-01T00:00:00"/>
    <d v="2017-04-08T00:00:00"/>
    <s v="Saturday"/>
    <d v="1899-12-30T12:57:11"/>
    <d v="1899-12-30T13:00:00"/>
    <s v="Round Trip"/>
  </r>
  <r>
    <n v="1568918"/>
    <s v="Non-RFID Card Member"/>
    <m/>
    <m/>
    <n v="54935"/>
    <s v="UNITED STATES"/>
    <s v="Single Ride"/>
    <n v="153"/>
    <x v="12"/>
    <n v="43.052460000000004"/>
    <n v="-87.891000000000005"/>
    <x v="11"/>
    <n v="43.052460000000004"/>
    <n v="-87.891000000000005"/>
    <n v="21"/>
    <n v="3"/>
    <n v="3.2"/>
    <n v="3"/>
    <n v="126"/>
    <n v="-1"/>
    <d v="2017-04-08T00:00:00"/>
    <d v="2017-04-01T00:00:00"/>
    <d v="2017-04-08T00:00:00"/>
    <s v="Saturday"/>
    <d v="1899-12-30T13:10:33"/>
    <d v="1899-12-30T13:00:00"/>
    <n v="1"/>
    <d v="2017-04-08T00:00:00"/>
    <d v="2017-04-01T00:00:00"/>
    <d v="2017-04-08T00:00:00"/>
    <s v="Saturday"/>
    <d v="1899-12-30T13:31:18"/>
    <d v="1899-12-30T14:00:00"/>
    <s v="Round Trip"/>
  </r>
  <r>
    <n v="1569232"/>
    <s v="Non-RFID Card Member"/>
    <m/>
    <m/>
    <n v="53233"/>
    <s v="UNITED STATES"/>
    <s v="Single Ride"/>
    <n v="11129"/>
    <x v="13"/>
    <n v="43.038649999999997"/>
    <n v="-87.921930000000003"/>
    <x v="12"/>
    <n v="43.036900000000003"/>
    <n v="-87.89667"/>
    <n v="60"/>
    <n v="6"/>
    <n v="9"/>
    <n v="8.6"/>
    <n v="360"/>
    <n v="-1"/>
    <d v="2017-04-08T00:00:00"/>
    <d v="2017-04-01T00:00:00"/>
    <d v="2017-04-08T00:00:00"/>
    <s v="Saturday"/>
    <d v="1899-12-30T13:37:26"/>
    <d v="1899-12-30T14:00:00"/>
    <n v="1"/>
    <d v="2017-04-08T00:00:00"/>
    <d v="2017-04-01T00:00:00"/>
    <d v="2017-04-08T00:00:00"/>
    <s v="Saturday"/>
    <d v="1899-12-30T14:37:34"/>
    <d v="1899-12-30T15:00:00"/>
    <s v="One Way"/>
  </r>
  <r>
    <n v="1569281"/>
    <s v="Non-RFID Card Member"/>
    <m/>
    <m/>
    <n v="60030"/>
    <s v="UNITED STATES"/>
    <s v="Single Ride"/>
    <n v="11151"/>
    <x v="24"/>
    <n v="43.040154000000001"/>
    <n v="-87.932113000000001"/>
    <x v="12"/>
    <n v="43.036900000000003"/>
    <n v="-87.89667"/>
    <n v="36"/>
    <n v="6"/>
    <n v="5.4"/>
    <n v="5.0999999999999996"/>
    <n v="216"/>
    <n v="-1"/>
    <d v="2017-04-08T00:00:00"/>
    <d v="2017-04-01T00:00:00"/>
    <d v="2017-04-08T00:00:00"/>
    <s v="Saturday"/>
    <d v="1899-12-30T13:43:24"/>
    <d v="1899-12-30T14:00:00"/>
    <n v="1"/>
    <d v="2017-04-08T00:00:00"/>
    <d v="2017-04-01T00:00:00"/>
    <d v="2017-04-08T00:00:00"/>
    <s v="Saturday"/>
    <d v="1899-12-30T14:19:16"/>
    <d v="1899-12-30T14:00:00"/>
    <s v="One Way"/>
  </r>
  <r>
    <n v="1569285"/>
    <s v="Non-RFID Card Member"/>
    <m/>
    <m/>
    <n v="53147"/>
    <s v="UNITED STATES"/>
    <s v="Single Ride"/>
    <n v="45"/>
    <x v="47"/>
    <n v="43.041646999999998"/>
    <n v="-87.927257999999995"/>
    <x v="44"/>
    <n v="43.026470000000003"/>
    <n v="-87.918040000000005"/>
    <n v="49"/>
    <n v="6"/>
    <n v="7.4"/>
    <n v="7"/>
    <n v="294"/>
    <n v="-1"/>
    <d v="2017-04-08T00:00:00"/>
    <d v="2017-04-01T00:00:00"/>
    <d v="2017-04-08T00:00:00"/>
    <s v="Saturday"/>
    <d v="1899-12-30T13:44:09"/>
    <d v="1899-12-30T14:00:00"/>
    <n v="1"/>
    <d v="2017-04-08T00:00:00"/>
    <d v="2017-04-01T00:00:00"/>
    <d v="2017-04-08T00:00:00"/>
    <s v="Saturday"/>
    <d v="1899-12-30T14:33:21"/>
    <d v="1899-12-30T15:00:00"/>
    <s v="One Way"/>
  </r>
  <r>
    <n v="1568478"/>
    <s v="Non-RFID Card Member"/>
    <m/>
    <m/>
    <n v="60177"/>
    <s v="UNITED STATES"/>
    <s v="Single Ride"/>
    <n v="5531"/>
    <x v="8"/>
    <n v="43.038580000000003"/>
    <n v="-87.90934"/>
    <x v="31"/>
    <n v="43.040154000000001"/>
    <n v="-87.932113000000001"/>
    <n v="29"/>
    <n v="3"/>
    <n v="4.4000000000000004"/>
    <n v="4.0999999999999996"/>
    <n v="174"/>
    <n v="-1"/>
    <d v="2017-04-08T00:00:00"/>
    <d v="2017-04-01T00:00:00"/>
    <d v="2017-04-08T00:00:00"/>
    <s v="Saturday"/>
    <d v="1899-12-30T13:50:49"/>
    <d v="1899-12-30T14:00:00"/>
    <n v="1"/>
    <d v="2017-04-08T00:00:00"/>
    <d v="2017-04-01T00:00:00"/>
    <d v="2017-04-08T00:00:00"/>
    <s v="Saturday"/>
    <d v="1899-12-30T14:19:26"/>
    <d v="1899-12-30T14:00:00"/>
    <s v="One Way"/>
  </r>
  <r>
    <n v="1569325"/>
    <s v="Non-RFID Card Member"/>
    <m/>
    <m/>
    <n v="55013"/>
    <s v="UNITED STATES"/>
    <s v="Single Ride"/>
    <n v="5589"/>
    <x v="0"/>
    <n v="43.042490000000001"/>
    <n v="-87.909959999999998"/>
    <x v="6"/>
    <n v="43.03519"/>
    <n v="-87.907390000000007"/>
    <n v="14"/>
    <n v="3"/>
    <n v="2.1"/>
    <n v="2"/>
    <n v="84"/>
    <n v="-1"/>
    <d v="2017-04-08T00:00:00"/>
    <d v="2017-04-01T00:00:00"/>
    <d v="2017-04-08T00:00:00"/>
    <s v="Saturday"/>
    <d v="1899-12-30T13:50:59"/>
    <d v="1899-12-30T14:00:00"/>
    <n v="1"/>
    <d v="2017-04-08T00:00:00"/>
    <d v="2017-04-01T00:00:00"/>
    <d v="2017-04-08T00:00:00"/>
    <s v="Saturday"/>
    <d v="1899-12-30T14:04:04"/>
    <d v="1899-12-30T14:00:00"/>
    <s v="One Way"/>
  </r>
  <r>
    <n v="1569366"/>
    <s v="Non-RFID Card Member"/>
    <m/>
    <m/>
    <n v="37201"/>
    <s v="UNITED STATES"/>
    <s v="Single Ride"/>
    <n v="5582"/>
    <x v="22"/>
    <n v="43.066893999999998"/>
    <n v="-87.877936000000005"/>
    <x v="26"/>
    <n v="43.053040000000003"/>
    <n v="-87.897660000000002"/>
    <n v="10"/>
    <n v="3"/>
    <n v="1.5"/>
    <n v="1.4"/>
    <n v="60"/>
    <n v="-1"/>
    <d v="2017-04-08T00:00:00"/>
    <d v="2017-04-01T00:00:00"/>
    <d v="2017-04-08T00:00:00"/>
    <s v="Saturday"/>
    <d v="1899-12-30T13:56:59"/>
    <d v="1899-12-30T14:00:00"/>
    <n v="1"/>
    <d v="2017-04-08T00:00:00"/>
    <d v="2017-04-01T00:00:00"/>
    <d v="2017-04-08T00:00:00"/>
    <s v="Saturday"/>
    <d v="1899-12-30T14:06:21"/>
    <d v="1899-12-30T14:00:00"/>
    <s v="One Way"/>
  </r>
  <r>
    <n v="1517669"/>
    <s v="Non-RFID Card Member"/>
    <m/>
    <m/>
    <n v="60565"/>
    <s v="UNITED STATES"/>
    <s v="Single Ride"/>
    <n v="316"/>
    <x v="24"/>
    <n v="43.040154000000001"/>
    <n v="-87.932113000000001"/>
    <x v="33"/>
    <n v="43.04804"/>
    <n v="-87.896720000000002"/>
    <n v="28"/>
    <n v="3"/>
    <n v="4.2"/>
    <n v="4"/>
    <n v="168"/>
    <n v="-1"/>
    <d v="2017-04-08T00:00:00"/>
    <d v="2017-04-01T00:00:00"/>
    <d v="2017-04-08T00:00:00"/>
    <s v="Saturday"/>
    <d v="1899-12-30T13:58:11"/>
    <d v="1899-12-30T14:00:00"/>
    <n v="1"/>
    <d v="2017-04-08T00:00:00"/>
    <d v="2017-04-01T00:00:00"/>
    <d v="2017-04-08T00:00:00"/>
    <s v="Saturday"/>
    <d v="1899-12-30T14:26:00"/>
    <d v="1899-12-30T14:00:00"/>
    <s v="One Way"/>
  </r>
  <r>
    <n v="1569466"/>
    <s v="Non-RFID Card Member"/>
    <m/>
    <m/>
    <n v="53212"/>
    <s v="UNITED STATES"/>
    <s v="Single Ride"/>
    <n v="5428"/>
    <x v="10"/>
    <n v="43.060786"/>
    <n v="-87.883825999999999"/>
    <x v="10"/>
    <n v="43.058619999999998"/>
    <n v="-87.885319999999993"/>
    <n v="22"/>
    <n v="3"/>
    <n v="3.3"/>
    <n v="3.1"/>
    <n v="132"/>
    <n v="-1"/>
    <d v="2017-04-08T00:00:00"/>
    <d v="2017-04-01T00:00:00"/>
    <d v="2017-04-08T00:00:00"/>
    <s v="Saturday"/>
    <d v="1899-12-30T14:15:38"/>
    <d v="1899-12-30T14:00:00"/>
    <n v="1"/>
    <d v="2017-04-08T00:00:00"/>
    <d v="2017-04-01T00:00:00"/>
    <d v="2017-04-08T00:00:00"/>
    <s v="Saturday"/>
    <d v="1899-12-30T14:37:20"/>
    <d v="1899-12-30T15:00:00"/>
    <s v="One Way"/>
  </r>
  <r>
    <n v="1569518"/>
    <s v="Non-RFID Card Member"/>
    <m/>
    <m/>
    <n v="55044"/>
    <s v="UNITED STATES"/>
    <s v="Single Ride"/>
    <n v="200"/>
    <x v="24"/>
    <n v="43.040154000000001"/>
    <n v="-87.932113000000001"/>
    <x v="6"/>
    <n v="43.03519"/>
    <n v="-87.907390000000007"/>
    <n v="19"/>
    <n v="3"/>
    <n v="2.9"/>
    <n v="2.7"/>
    <n v="114"/>
    <n v="-1"/>
    <d v="2017-04-08T00:00:00"/>
    <d v="2017-04-01T00:00:00"/>
    <d v="2017-04-08T00:00:00"/>
    <s v="Saturday"/>
    <d v="1899-12-30T14:22:29"/>
    <d v="1899-12-30T14:00:00"/>
    <n v="1"/>
    <d v="2017-04-08T00:00:00"/>
    <d v="2017-04-01T00:00:00"/>
    <d v="2017-04-08T00:00:00"/>
    <s v="Saturday"/>
    <d v="1899-12-30T14:41:10"/>
    <d v="1899-12-30T15:00:00"/>
    <s v="One Way"/>
  </r>
  <r>
    <n v="1569578"/>
    <s v="Non-RFID Card Member"/>
    <m/>
    <m/>
    <n v="53189"/>
    <s v="UNITED STATES"/>
    <s v="Single Ride"/>
    <n v="5505"/>
    <x v="40"/>
    <n v="43.046570000000003"/>
    <n v="-87.908720000000002"/>
    <x v="31"/>
    <n v="43.040154000000001"/>
    <n v="-87.932113000000001"/>
    <n v="16"/>
    <n v="3"/>
    <n v="2.4"/>
    <n v="2.2999999999999998"/>
    <n v="96"/>
    <n v="-1"/>
    <d v="2017-04-08T00:00:00"/>
    <d v="2017-04-01T00:00:00"/>
    <d v="2017-04-08T00:00:00"/>
    <s v="Saturday"/>
    <d v="1899-12-30T14:29:40"/>
    <d v="1899-12-30T14:00:00"/>
    <n v="1"/>
    <d v="2017-04-08T00:00:00"/>
    <d v="2017-04-01T00:00:00"/>
    <d v="2017-04-08T00:00:00"/>
    <s v="Saturday"/>
    <d v="1899-12-30T14:45:27"/>
    <d v="1899-12-30T15:00:00"/>
    <s v="One Way"/>
  </r>
  <r>
    <n v="1569695"/>
    <s v="Non-RFID Card Member"/>
    <m/>
    <m/>
    <n v="53092"/>
    <s v="UNITED STATES"/>
    <s v="Single Ride"/>
    <n v="5521"/>
    <x v="42"/>
    <n v="43.060079999999999"/>
    <n v="-88.027349999999998"/>
    <x v="54"/>
    <n v="43.060079999999999"/>
    <n v="-88.027349999999998"/>
    <n v="50"/>
    <n v="6"/>
    <n v="7.5"/>
    <n v="7.1"/>
    <n v="300"/>
    <n v="-1"/>
    <d v="2017-04-08T00:00:00"/>
    <d v="2017-04-01T00:00:00"/>
    <d v="2017-04-08T00:00:00"/>
    <s v="Saturday"/>
    <d v="1899-12-30T14:56:19"/>
    <d v="1899-12-30T15:00:00"/>
    <n v="1"/>
    <d v="2017-04-08T00:00:00"/>
    <d v="2017-04-01T00:00:00"/>
    <d v="2017-04-08T00:00:00"/>
    <s v="Saturday"/>
    <d v="1899-12-30T15:46:35"/>
    <d v="1899-12-30T16:00:00"/>
    <s v="Round Trip"/>
  </r>
  <r>
    <n v="1569755"/>
    <s v="Non-RFID Card Member"/>
    <m/>
    <m/>
    <n v="60192"/>
    <s v="UNITED STATES"/>
    <s v="Single Ride"/>
    <n v="5466"/>
    <x v="3"/>
    <n v="43.03519"/>
    <n v="-87.907390000000007"/>
    <x v="22"/>
    <n v="43.058010000000003"/>
    <n v="-87.877300000000005"/>
    <n v="25"/>
    <n v="3"/>
    <n v="3.8"/>
    <n v="3.6"/>
    <n v="150"/>
    <n v="-1"/>
    <d v="2017-04-08T00:00:00"/>
    <d v="2017-04-01T00:00:00"/>
    <d v="2017-04-08T00:00:00"/>
    <s v="Saturday"/>
    <d v="1899-12-30T15:10:14"/>
    <d v="1899-12-30T15:00:00"/>
    <n v="1"/>
    <d v="2017-04-08T00:00:00"/>
    <d v="2017-04-01T00:00:00"/>
    <d v="2017-04-08T00:00:00"/>
    <s v="Saturday"/>
    <d v="1899-12-30T15:35:52"/>
    <d v="1899-12-30T16:00:00"/>
    <s v="One Way"/>
  </r>
  <r>
    <n v="1569760"/>
    <s v="Non-RFID Card Member"/>
    <m/>
    <m/>
    <n v="98058"/>
    <s v="UNITED STATES"/>
    <s v="Single Ride"/>
    <n v="5472"/>
    <x v="3"/>
    <n v="43.03519"/>
    <n v="-87.907390000000007"/>
    <x v="22"/>
    <n v="43.058010000000003"/>
    <n v="-87.877300000000005"/>
    <n v="27"/>
    <n v="3"/>
    <n v="4.0999999999999996"/>
    <n v="3.8"/>
    <n v="162"/>
    <n v="-1"/>
    <d v="2017-04-08T00:00:00"/>
    <d v="2017-04-01T00:00:00"/>
    <d v="2017-04-08T00:00:00"/>
    <s v="Saturday"/>
    <d v="1899-12-30T15:11:16"/>
    <d v="1899-12-30T15:00:00"/>
    <n v="1"/>
    <d v="2017-04-08T00:00:00"/>
    <d v="2017-04-01T00:00:00"/>
    <d v="2017-04-08T00:00:00"/>
    <s v="Saturday"/>
    <d v="1899-12-30T15:38:10"/>
    <d v="1899-12-30T16:00:00"/>
    <s v="One Way"/>
  </r>
  <r>
    <n v="1569766"/>
    <s v="Non-RFID Card Member"/>
    <m/>
    <m/>
    <n v="53211"/>
    <s v="UNITED STATES"/>
    <s v="Single Ride"/>
    <n v="78"/>
    <x v="25"/>
    <n v="43.058010000000003"/>
    <n v="-87.877300000000005"/>
    <x v="22"/>
    <n v="43.058010000000003"/>
    <n v="-87.877300000000005"/>
    <n v="67"/>
    <n v="9"/>
    <n v="10.1"/>
    <n v="9.5"/>
    <n v="402"/>
    <n v="-1"/>
    <d v="2017-04-08T00:00:00"/>
    <d v="2017-04-01T00:00:00"/>
    <d v="2017-04-08T00:00:00"/>
    <s v="Saturday"/>
    <d v="1899-12-30T15:14:11"/>
    <d v="1899-12-30T15:00:00"/>
    <n v="1"/>
    <d v="2017-04-08T00:00:00"/>
    <d v="2017-04-01T00:00:00"/>
    <d v="2017-04-08T00:00:00"/>
    <s v="Saturday"/>
    <d v="1899-12-30T16:21:19"/>
    <d v="1899-12-30T16:00:00"/>
    <s v="Round Trip"/>
  </r>
  <r>
    <n v="1569779"/>
    <s v="Non-RFID Card Member"/>
    <m/>
    <m/>
    <n v="53186"/>
    <s v="UNITED STATES"/>
    <s v="Single Ride"/>
    <n v="112"/>
    <x v="25"/>
    <n v="43.058010000000003"/>
    <n v="-87.877300000000005"/>
    <x v="22"/>
    <n v="43.058010000000003"/>
    <n v="-87.877300000000005"/>
    <n v="66"/>
    <n v="9"/>
    <n v="9.9"/>
    <n v="9.4"/>
    <n v="396"/>
    <n v="-1"/>
    <d v="2017-04-08T00:00:00"/>
    <d v="2017-04-01T00:00:00"/>
    <d v="2017-04-08T00:00:00"/>
    <s v="Saturday"/>
    <d v="1899-12-30T15:15:22"/>
    <d v="1899-12-30T15:00:00"/>
    <n v="1"/>
    <d v="2017-04-08T00:00:00"/>
    <d v="2017-04-01T00:00:00"/>
    <d v="2017-04-08T00:00:00"/>
    <s v="Saturday"/>
    <d v="1899-12-30T16:21:09"/>
    <d v="1899-12-30T16:00:00"/>
    <s v="Round Trip"/>
  </r>
  <r>
    <n v="1569852"/>
    <s v="Non-RFID Card Member"/>
    <m/>
    <m/>
    <m/>
    <s v="UNITED STATES"/>
    <s v="Single Ride"/>
    <n v="11115"/>
    <x v="35"/>
    <n v="43.060250000000003"/>
    <n v="-87.892169999999993"/>
    <x v="47"/>
    <n v="43.060250000000003"/>
    <n v="-87.892169999999993"/>
    <n v="113"/>
    <n v="12"/>
    <n v="17"/>
    <n v="16.100000000000001"/>
    <n v="678"/>
    <n v="-1"/>
    <d v="2017-04-08T00:00:00"/>
    <d v="2017-04-01T00:00:00"/>
    <d v="2017-04-08T00:00:00"/>
    <s v="Saturday"/>
    <d v="1899-12-30T15:30:06"/>
    <d v="1899-12-30T16:00:00"/>
    <n v="1"/>
    <d v="2017-04-08T00:00:00"/>
    <d v="2017-04-01T00:00:00"/>
    <d v="2017-04-08T00:00:00"/>
    <s v="Saturday"/>
    <d v="1899-12-30T17:23:06"/>
    <d v="1899-12-30T17:00:00"/>
    <s v="Round Trip"/>
  </r>
  <r>
    <n v="1569875"/>
    <s v="Non-RFID Card Member"/>
    <m/>
    <m/>
    <n v="77840"/>
    <s v="UNITED STATES"/>
    <s v="Single Ride"/>
    <n v="5548"/>
    <x v="34"/>
    <n v="43.02948"/>
    <n v="-87.912819999999996"/>
    <x v="2"/>
    <n v="43.048200000000001"/>
    <n v="-87.900859999999994"/>
    <n v="55"/>
    <n v="6"/>
    <n v="8.3000000000000007"/>
    <n v="7.8"/>
    <n v="330"/>
    <n v="-1"/>
    <d v="2017-04-08T00:00:00"/>
    <d v="2017-04-01T00:00:00"/>
    <d v="2017-04-08T00:00:00"/>
    <s v="Saturday"/>
    <d v="1899-12-30T15:33:24"/>
    <d v="1899-12-30T16:00:00"/>
    <n v="1"/>
    <d v="2017-04-08T00:00:00"/>
    <d v="2017-04-01T00:00:00"/>
    <d v="2017-04-08T00:00:00"/>
    <s v="Saturday"/>
    <d v="1899-12-30T16:28:49"/>
    <d v="1899-12-30T16:00:00"/>
    <s v="One Way"/>
  </r>
  <r>
    <n v="1569881"/>
    <s v="Non-RFID Card Member"/>
    <m/>
    <m/>
    <n v="54913"/>
    <s v="UNITED STATES"/>
    <s v="Single Ride"/>
    <n v="5"/>
    <x v="37"/>
    <n v="43.036900000000003"/>
    <n v="-87.89667"/>
    <x v="31"/>
    <n v="43.040154000000001"/>
    <n v="-87.932113000000001"/>
    <n v="23"/>
    <n v="3"/>
    <n v="3.5"/>
    <n v="3.3"/>
    <n v="138"/>
    <n v="-1"/>
    <d v="2017-04-08T00:00:00"/>
    <d v="2017-04-01T00:00:00"/>
    <d v="2017-04-08T00:00:00"/>
    <s v="Saturday"/>
    <d v="1899-12-30T15:36:11"/>
    <d v="1899-12-30T16:00:00"/>
    <n v="1"/>
    <d v="2017-04-08T00:00:00"/>
    <d v="2017-04-01T00:00:00"/>
    <d v="2017-04-08T00:00:00"/>
    <s v="Saturday"/>
    <d v="1899-12-30T15:59:17"/>
    <d v="1899-12-30T16:00:00"/>
    <s v="One Way"/>
  </r>
  <r>
    <n v="1363218"/>
    <s v="Non-RFID Card Member"/>
    <m/>
    <m/>
    <n v="75252"/>
    <s v="UNITED STATES"/>
    <s v="Single Ride"/>
    <n v="11088"/>
    <x v="24"/>
    <n v="43.040154000000001"/>
    <n v="-87.932113000000001"/>
    <x v="34"/>
    <n v="43.038649999999997"/>
    <n v="-87.921930000000003"/>
    <n v="80"/>
    <n v="9"/>
    <n v="12"/>
    <n v="11.4"/>
    <n v="480"/>
    <n v="-1"/>
    <d v="2017-04-08T00:00:00"/>
    <d v="2017-04-01T00:00:00"/>
    <d v="2017-04-08T00:00:00"/>
    <s v="Saturday"/>
    <d v="1899-12-30T15:43:54"/>
    <d v="1899-12-30T16:00:00"/>
    <n v="1"/>
    <d v="2017-04-08T00:00:00"/>
    <d v="2017-04-01T00:00:00"/>
    <d v="2017-04-08T00:00:00"/>
    <s v="Saturday"/>
    <d v="1899-12-30T17:03:20"/>
    <d v="1899-12-30T17:00:00"/>
    <s v="One Way"/>
  </r>
  <r>
    <n v="1437255"/>
    <s v="Non-RFID Card Member"/>
    <m/>
    <m/>
    <n v="92009"/>
    <s v="UNITED STATES"/>
    <s v="Single Ride"/>
    <n v="5589"/>
    <x v="24"/>
    <n v="43.040154000000001"/>
    <n v="-87.932113000000001"/>
    <x v="34"/>
    <n v="43.038649999999997"/>
    <n v="-87.921930000000003"/>
    <n v="79"/>
    <n v="9"/>
    <n v="11.9"/>
    <n v="11.3"/>
    <n v="474"/>
    <n v="-1"/>
    <d v="2017-04-08T00:00:00"/>
    <d v="2017-04-01T00:00:00"/>
    <d v="2017-04-08T00:00:00"/>
    <s v="Saturday"/>
    <d v="1899-12-30T15:44:44"/>
    <d v="1899-12-30T16:00:00"/>
    <n v="1"/>
    <d v="2017-04-08T00:00:00"/>
    <d v="2017-04-01T00:00:00"/>
    <d v="2017-04-08T00:00:00"/>
    <s v="Saturday"/>
    <d v="1899-12-30T17:03:08"/>
    <d v="1899-12-30T17:00:00"/>
    <s v="One Way"/>
  </r>
  <r>
    <n v="1570012"/>
    <s v="Non-RFID Card Member"/>
    <m/>
    <m/>
    <n v="60305"/>
    <s v="UNITED STATES"/>
    <s v="Single Ride"/>
    <n v="217"/>
    <x v="41"/>
    <n v="43.031480000000002"/>
    <n v="-87.908169999999998"/>
    <x v="36"/>
    <n v="43.038719999999998"/>
    <n v="-87.905339999999995"/>
    <n v="30"/>
    <n v="3"/>
    <n v="4.5"/>
    <n v="4.3"/>
    <n v="180"/>
    <n v="-1"/>
    <d v="2017-04-08T00:00:00"/>
    <d v="2017-04-01T00:00:00"/>
    <d v="2017-04-08T00:00:00"/>
    <s v="Saturday"/>
    <d v="1899-12-30T15:51:27"/>
    <d v="1899-12-30T16:00:00"/>
    <n v="1"/>
    <d v="2017-04-08T00:00:00"/>
    <d v="2017-04-01T00:00:00"/>
    <d v="2017-04-08T00:00:00"/>
    <s v="Saturday"/>
    <d v="1899-12-30T16:21:07"/>
    <d v="1899-12-30T16:00:00"/>
    <s v="One Way"/>
  </r>
  <r>
    <n v="1570038"/>
    <s v="Non-RFID Card Member"/>
    <m/>
    <m/>
    <n v="55116"/>
    <s v="UNITED STATES"/>
    <s v="Single Ride"/>
    <n v="11114"/>
    <x v="25"/>
    <n v="43.058010000000003"/>
    <n v="-87.877300000000005"/>
    <x v="12"/>
    <n v="43.036900000000003"/>
    <n v="-87.89667"/>
    <n v="70"/>
    <n v="9"/>
    <n v="10.5"/>
    <n v="10"/>
    <n v="420"/>
    <n v="-1"/>
    <d v="2017-04-08T00:00:00"/>
    <d v="2017-04-01T00:00:00"/>
    <d v="2017-04-08T00:00:00"/>
    <s v="Saturday"/>
    <d v="1899-12-30T15:58:13"/>
    <d v="1899-12-30T16:00:00"/>
    <n v="1"/>
    <d v="2017-04-08T00:00:00"/>
    <d v="2017-04-01T00:00:00"/>
    <d v="2017-04-08T00:00:00"/>
    <s v="Saturday"/>
    <d v="1899-12-30T17:08:20"/>
    <d v="1899-12-30T17:00:00"/>
    <s v="One Way"/>
  </r>
  <r>
    <n v="1570050"/>
    <s v="Non-RFID Card Member"/>
    <m/>
    <m/>
    <n v="43212"/>
    <s v="UNITED STATES"/>
    <s v="Single Ride"/>
    <n v="5"/>
    <x v="37"/>
    <n v="43.036900000000003"/>
    <n v="-87.89667"/>
    <x v="36"/>
    <n v="43.038719999999998"/>
    <n v="-87.905339999999995"/>
    <n v="103"/>
    <n v="12"/>
    <n v="15.5"/>
    <n v="14.7"/>
    <n v="618"/>
    <n v="-1"/>
    <d v="2017-04-08T00:00:00"/>
    <d v="2017-04-01T00:00:00"/>
    <d v="2017-04-08T00:00:00"/>
    <s v="Saturday"/>
    <d v="1899-12-30T16:00:28"/>
    <d v="1899-12-30T16:00:00"/>
    <n v="1"/>
    <d v="2017-04-08T00:00:00"/>
    <d v="2017-04-01T00:00:00"/>
    <d v="2017-04-08T00:00:00"/>
    <s v="Saturday"/>
    <d v="1899-12-30T17:43:24"/>
    <d v="1899-12-30T18:00:00"/>
    <s v="One Way"/>
  </r>
  <r>
    <n v="1570090"/>
    <s v="Non-RFID Card Member"/>
    <m/>
    <m/>
    <n v="53532"/>
    <s v="UNITED STATES"/>
    <s v="Single Ride"/>
    <n v="319"/>
    <x v="32"/>
    <n v="43.078530000000001"/>
    <n v="-87.882620000000003"/>
    <x v="22"/>
    <n v="43.058010000000003"/>
    <n v="-87.877300000000005"/>
    <n v="17"/>
    <n v="3"/>
    <n v="2.6"/>
    <n v="2.4"/>
    <n v="102"/>
    <n v="-1"/>
    <d v="2017-04-08T00:00:00"/>
    <d v="2017-04-01T00:00:00"/>
    <d v="2017-04-08T00:00:00"/>
    <s v="Saturday"/>
    <d v="1899-12-30T16:07:08"/>
    <d v="1899-12-30T16:00:00"/>
    <n v="1"/>
    <d v="2017-04-08T00:00:00"/>
    <d v="2017-04-01T00:00:00"/>
    <d v="2017-04-08T00:00:00"/>
    <s v="Saturday"/>
    <d v="1899-12-30T16:24:36"/>
    <d v="1899-12-30T16:00:00"/>
    <s v="One Way"/>
  </r>
  <r>
    <n v="1570189"/>
    <s v="Non-RFID Card Member"/>
    <m/>
    <m/>
    <n v="10013"/>
    <s v="UNITED STATES"/>
    <s v="Single Ride"/>
    <n v="38"/>
    <x v="24"/>
    <n v="43.040154000000001"/>
    <n v="-87.932113000000001"/>
    <x v="31"/>
    <n v="43.040154000000001"/>
    <n v="-87.932113000000001"/>
    <n v="72"/>
    <n v="9"/>
    <n v="10.8"/>
    <n v="10.3"/>
    <n v="432"/>
    <n v="-1"/>
    <d v="2017-04-08T00:00:00"/>
    <d v="2017-04-01T00:00:00"/>
    <d v="2017-04-08T00:00:00"/>
    <s v="Saturday"/>
    <d v="1899-12-30T16:22:55"/>
    <d v="1899-12-30T16:00:00"/>
    <n v="1"/>
    <d v="2017-04-08T00:00:00"/>
    <d v="2017-04-01T00:00:00"/>
    <d v="2017-04-08T00:00:00"/>
    <s v="Saturday"/>
    <d v="1899-12-30T17:34:37"/>
    <d v="1899-12-30T18:00:00"/>
    <s v="Round Trip"/>
  </r>
  <r>
    <n v="1570313"/>
    <s v="Non-RFID Card Member"/>
    <m/>
    <m/>
    <n v="53217"/>
    <s v="UNITED STATES"/>
    <s v="Single Ride"/>
    <n v="11000"/>
    <x v="2"/>
    <n v="43.03886"/>
    <n v="-87.902720000000002"/>
    <x v="22"/>
    <n v="43.058010000000003"/>
    <n v="-87.877300000000005"/>
    <n v="28"/>
    <n v="3"/>
    <n v="4.2"/>
    <n v="4"/>
    <n v="168"/>
    <n v="-1"/>
    <d v="2017-04-08T00:00:00"/>
    <d v="2017-04-01T00:00:00"/>
    <d v="2017-04-08T00:00:00"/>
    <s v="Saturday"/>
    <d v="1899-12-30T16:51:00"/>
    <d v="1899-12-30T17:00:00"/>
    <n v="1"/>
    <d v="2017-04-08T00:00:00"/>
    <d v="2017-04-01T00:00:00"/>
    <d v="2017-04-08T00:00:00"/>
    <s v="Saturday"/>
    <d v="1899-12-30T17:19:36"/>
    <d v="1899-12-30T17:00:00"/>
    <s v="One Way"/>
  </r>
  <r>
    <n v="1570369"/>
    <s v="Non-RFID Card Member"/>
    <m/>
    <m/>
    <n v="53228"/>
    <s v="UNITED STATES"/>
    <s v="Single Ride"/>
    <n v="1000"/>
    <x v="37"/>
    <n v="43.036900000000003"/>
    <n v="-87.89667"/>
    <x v="12"/>
    <n v="43.036900000000003"/>
    <n v="-87.89667"/>
    <n v="50"/>
    <n v="6"/>
    <n v="7.5"/>
    <n v="7.1"/>
    <n v="300"/>
    <n v="-1"/>
    <d v="2017-04-08T00:00:00"/>
    <d v="2017-04-01T00:00:00"/>
    <d v="2017-04-08T00:00:00"/>
    <s v="Saturday"/>
    <d v="1899-12-30T17:04:31"/>
    <d v="1899-12-30T17:00:00"/>
    <n v="1"/>
    <d v="2017-04-08T00:00:00"/>
    <d v="2017-04-01T00:00:00"/>
    <d v="2017-04-08T00:00:00"/>
    <s v="Saturday"/>
    <d v="1899-12-30T17:54:55"/>
    <d v="1899-12-30T18:00:00"/>
    <s v="Round Trip"/>
  </r>
  <r>
    <n v="1570404"/>
    <s v="Non-RFID Card Member"/>
    <m/>
    <m/>
    <n v="53220"/>
    <s v="UNITED STATES"/>
    <s v="Single Ride"/>
    <n v="11129"/>
    <x v="37"/>
    <n v="43.036900000000003"/>
    <n v="-87.89667"/>
    <x v="12"/>
    <n v="43.036900000000003"/>
    <n v="-87.89667"/>
    <n v="21"/>
    <n v="3"/>
    <n v="3.2"/>
    <n v="3"/>
    <n v="126"/>
    <n v="-1"/>
    <d v="2017-04-08T00:00:00"/>
    <d v="2017-04-01T00:00:00"/>
    <d v="2017-04-08T00:00:00"/>
    <s v="Saturday"/>
    <d v="1899-12-30T17:13:01"/>
    <d v="1899-12-30T17:00:00"/>
    <n v="1"/>
    <d v="2017-04-08T00:00:00"/>
    <d v="2017-04-01T00:00:00"/>
    <d v="2017-04-08T00:00:00"/>
    <s v="Saturday"/>
    <d v="1899-12-30T17:34:42"/>
    <d v="1899-12-30T18:00:00"/>
    <s v="Round Trip"/>
  </r>
  <r>
    <n v="1570404"/>
    <s v="Non-RFID Card Member"/>
    <m/>
    <m/>
    <n v="53220"/>
    <s v="UNITED STATES"/>
    <s v="Single Ride"/>
    <n v="11112"/>
    <x v="37"/>
    <n v="43.036900000000003"/>
    <n v="-87.89667"/>
    <x v="12"/>
    <n v="43.036900000000003"/>
    <n v="-87.89667"/>
    <n v="21"/>
    <n v="3"/>
    <n v="3.2"/>
    <n v="3"/>
    <n v="126"/>
    <n v="-1"/>
    <d v="2017-04-08T00:00:00"/>
    <d v="2017-04-01T00:00:00"/>
    <d v="2017-04-08T00:00:00"/>
    <s v="Saturday"/>
    <d v="1899-12-30T17:13:32"/>
    <d v="1899-12-30T17:00:00"/>
    <n v="1"/>
    <d v="2017-04-08T00:00:00"/>
    <d v="2017-04-01T00:00:00"/>
    <d v="2017-04-08T00:00:00"/>
    <s v="Saturday"/>
    <d v="1899-12-30T17:34:30"/>
    <d v="1899-12-30T18:00:00"/>
    <s v="Round Trip"/>
  </r>
  <r>
    <n v="1570462"/>
    <s v="Non-RFID Card Member"/>
    <m/>
    <m/>
    <n v="53233"/>
    <s v="UNITED STATES"/>
    <s v="Single Ride"/>
    <n v="5550"/>
    <x v="30"/>
    <n v="43.045712999999999"/>
    <n v="-87.899756999999994"/>
    <x v="31"/>
    <n v="43.040154000000001"/>
    <n v="-87.932113000000001"/>
    <n v="23"/>
    <n v="3"/>
    <n v="3.5"/>
    <n v="3.3"/>
    <n v="138"/>
    <n v="-1"/>
    <d v="2017-04-08T00:00:00"/>
    <d v="2017-04-01T00:00:00"/>
    <d v="2017-04-08T00:00:00"/>
    <s v="Saturday"/>
    <d v="1899-12-30T17:28:37"/>
    <d v="1899-12-30T17:00:00"/>
    <n v="1"/>
    <d v="2017-04-08T00:00:00"/>
    <d v="2017-04-01T00:00:00"/>
    <d v="2017-04-08T00:00:00"/>
    <s v="Saturday"/>
    <d v="1899-12-30T17:51:08"/>
    <d v="1899-12-30T18:00:00"/>
    <s v="One Way"/>
  </r>
  <r>
    <n v="1570480"/>
    <s v="Non-RFID Card Member"/>
    <m/>
    <m/>
    <n v="53045"/>
    <s v="UNITED STATES"/>
    <s v="Single Ride"/>
    <n v="996"/>
    <x v="42"/>
    <n v="43.060079999999999"/>
    <n v="-88.027349999999998"/>
    <x v="54"/>
    <n v="43.060079999999999"/>
    <n v="-88.027349999999998"/>
    <n v="43"/>
    <n v="6"/>
    <n v="6.5"/>
    <n v="6.1"/>
    <n v="258"/>
    <n v="-1"/>
    <d v="2017-04-08T00:00:00"/>
    <d v="2017-04-01T00:00:00"/>
    <d v="2017-04-08T00:00:00"/>
    <s v="Saturday"/>
    <d v="1899-12-30T17:33:00"/>
    <d v="1899-12-30T18:00:00"/>
    <n v="1"/>
    <d v="2017-04-08T00:00:00"/>
    <d v="2017-04-01T00:00:00"/>
    <d v="2017-04-08T00:00:00"/>
    <s v="Saturday"/>
    <d v="1899-12-30T18:16:16"/>
    <d v="1899-12-30T18:00:00"/>
    <s v="Round Trip"/>
  </r>
  <r>
    <n v="1570534"/>
    <s v="Non-RFID Card Member"/>
    <m/>
    <m/>
    <n v="46628"/>
    <s v="UNITED STATES"/>
    <s v="Single Ride"/>
    <n v="214"/>
    <x v="25"/>
    <n v="43.058010000000003"/>
    <n v="-87.877300000000005"/>
    <x v="22"/>
    <n v="43.058010000000003"/>
    <n v="-87.877300000000005"/>
    <n v="32"/>
    <n v="3"/>
    <n v="4.8"/>
    <n v="4.5999999999999996"/>
    <n v="192"/>
    <n v="-1"/>
    <d v="2017-04-08T00:00:00"/>
    <d v="2017-04-01T00:00:00"/>
    <d v="2017-04-08T00:00:00"/>
    <s v="Saturday"/>
    <d v="1899-12-30T17:46:54"/>
    <d v="1899-12-30T18:00:00"/>
    <n v="1"/>
    <d v="2017-04-08T00:00:00"/>
    <d v="2017-04-01T00:00:00"/>
    <d v="2017-04-08T00:00:00"/>
    <s v="Saturday"/>
    <d v="1899-12-30T18:18:24"/>
    <d v="1899-12-30T18:00:00"/>
    <s v="Round Trip"/>
  </r>
  <r>
    <n v="1570536"/>
    <s v="Non-RFID Card Member"/>
    <m/>
    <m/>
    <n v="96707"/>
    <s v="UNITED STATES"/>
    <s v="Single Ride"/>
    <n v="989"/>
    <x v="37"/>
    <n v="43.036900000000003"/>
    <n v="-87.89667"/>
    <x v="3"/>
    <n v="43.03913"/>
    <n v="-87.916150000000002"/>
    <n v="50"/>
    <n v="6"/>
    <n v="7.5"/>
    <n v="7.1"/>
    <n v="300"/>
    <n v="-1"/>
    <d v="2017-04-08T00:00:00"/>
    <d v="2017-04-01T00:00:00"/>
    <d v="2017-04-08T00:00:00"/>
    <s v="Saturday"/>
    <d v="1899-12-30T17:47:37"/>
    <d v="1899-12-30T18:00:00"/>
    <n v="1"/>
    <d v="2017-04-08T00:00:00"/>
    <d v="2017-04-01T00:00:00"/>
    <d v="2017-04-08T00:00:00"/>
    <s v="Saturday"/>
    <d v="1899-12-30T18:37:49"/>
    <d v="1899-12-30T19:00:00"/>
    <s v="One Way"/>
  </r>
  <r>
    <n v="1168878"/>
    <s v="Non-RFID Card Member"/>
    <m/>
    <m/>
    <n v="53211"/>
    <s v="UNITED STATES"/>
    <s v="Single Ride"/>
    <n v="145"/>
    <x v="34"/>
    <n v="43.02948"/>
    <n v="-87.912819999999996"/>
    <x v="53"/>
    <n v="43.060786"/>
    <n v="-87.883825999999999"/>
    <n v="30"/>
    <n v="3"/>
    <n v="4.5"/>
    <n v="4.3"/>
    <n v="180"/>
    <n v="-1"/>
    <d v="2017-04-08T00:00:00"/>
    <d v="2017-04-01T00:00:00"/>
    <d v="2017-04-08T00:00:00"/>
    <s v="Saturday"/>
    <d v="1899-12-30T17:53:48"/>
    <d v="1899-12-30T18:00:00"/>
    <n v="1"/>
    <d v="2017-04-08T00:00:00"/>
    <d v="2017-04-01T00:00:00"/>
    <d v="2017-04-08T00:00:00"/>
    <s v="Saturday"/>
    <d v="1899-12-30T18:23:17"/>
    <d v="1899-12-30T18:00:00"/>
    <s v="One Way"/>
  </r>
  <r>
    <n v="1570621"/>
    <s v="Non-RFID Card Member"/>
    <m/>
    <m/>
    <n v="53208"/>
    <s v="UNITED STATES"/>
    <s v="Single Ride"/>
    <n v="168"/>
    <x v="18"/>
    <n v="43.048609999999996"/>
    <n v="-88.008480000000006"/>
    <x v="32"/>
    <n v="43.048609999999996"/>
    <n v="-88.008480000000006"/>
    <n v="33"/>
    <n v="3"/>
    <n v="5"/>
    <n v="4.7"/>
    <n v="198"/>
    <n v="-1"/>
    <d v="2017-04-08T00:00:00"/>
    <d v="2017-04-01T00:00:00"/>
    <d v="2017-04-08T00:00:00"/>
    <s v="Saturday"/>
    <d v="1899-12-30T18:08:59"/>
    <d v="1899-12-30T18:00:00"/>
    <n v="1"/>
    <d v="2017-04-08T00:00:00"/>
    <d v="2017-04-01T00:00:00"/>
    <d v="2017-04-08T00:00:00"/>
    <s v="Saturday"/>
    <d v="1899-12-30T18:41:43"/>
    <d v="1899-12-30T19:00:00"/>
    <s v="Round Trip"/>
  </r>
  <r>
    <n v="1570626"/>
    <s v="Non-RFID Card Member"/>
    <m/>
    <m/>
    <n v="53202"/>
    <s v="UNITED STATES"/>
    <s v="Single Ride"/>
    <n v="128"/>
    <x v="12"/>
    <n v="43.052460000000004"/>
    <n v="-87.891000000000005"/>
    <x v="10"/>
    <n v="43.058619999999998"/>
    <n v="-87.885319999999993"/>
    <n v="3"/>
    <n v="0"/>
    <n v="0.5"/>
    <n v="0.4"/>
    <n v="18"/>
    <n v="-1"/>
    <d v="2017-04-08T00:00:00"/>
    <d v="2017-04-01T00:00:00"/>
    <d v="2017-04-08T00:00:00"/>
    <s v="Saturday"/>
    <d v="1899-12-30T18:11:38"/>
    <d v="1899-12-30T18:00:00"/>
    <n v="1"/>
    <d v="2017-04-08T00:00:00"/>
    <d v="2017-04-01T00:00:00"/>
    <d v="2017-04-08T00:00:00"/>
    <s v="Saturday"/>
    <d v="1899-12-30T18:14:26"/>
    <d v="1899-12-30T18:00:00"/>
    <s v="One Way"/>
  </r>
  <r>
    <n v="1531083"/>
    <s v="Non-RFID Card Member"/>
    <m/>
    <m/>
    <n v="53228"/>
    <s v="UNITED STATES"/>
    <s v="Single Ride"/>
    <n v="267"/>
    <x v="37"/>
    <n v="43.036900000000003"/>
    <n v="-87.89667"/>
    <x v="12"/>
    <n v="43.036900000000003"/>
    <n v="-87.89667"/>
    <n v="101"/>
    <n v="12"/>
    <n v="15.2"/>
    <n v="14.4"/>
    <n v="606"/>
    <n v="-1"/>
    <d v="2017-04-08T00:00:00"/>
    <d v="2017-04-01T00:00:00"/>
    <d v="2017-04-08T00:00:00"/>
    <s v="Saturday"/>
    <d v="1899-12-30T18:31:57"/>
    <d v="1899-12-30T19:00:00"/>
    <n v="1"/>
    <d v="2017-04-08T00:00:00"/>
    <d v="2017-04-01T00:00:00"/>
    <d v="2017-04-08T00:00:00"/>
    <s v="Saturday"/>
    <d v="1899-12-30T20:12:19"/>
    <d v="1899-12-30T20:00:00"/>
    <s v="Round Trip"/>
  </r>
  <r>
    <n v="1570701"/>
    <s v="Non-RFID Card Member"/>
    <m/>
    <m/>
    <n v="53206"/>
    <s v="UNITED STATES"/>
    <s v="Single Ride"/>
    <n v="111"/>
    <x v="29"/>
    <n v="43.052549999999997"/>
    <n v="-87.909329999999997"/>
    <x v="16"/>
    <n v="43.052549999999997"/>
    <n v="-87.909329999999997"/>
    <n v="76"/>
    <n v="9"/>
    <n v="11.4"/>
    <n v="10.8"/>
    <n v="456"/>
    <n v="-1"/>
    <d v="2017-04-08T00:00:00"/>
    <d v="2017-04-01T00:00:00"/>
    <d v="2017-04-08T00:00:00"/>
    <s v="Saturday"/>
    <d v="1899-12-30T18:40:14"/>
    <d v="1899-12-30T19:00:00"/>
    <n v="1"/>
    <d v="2017-04-08T00:00:00"/>
    <d v="2017-04-01T00:00:00"/>
    <d v="2017-04-08T00:00:00"/>
    <s v="Saturday"/>
    <d v="1899-12-30T19:56:15"/>
    <d v="1899-12-30T20:00:00"/>
    <s v="Round Trip"/>
  </r>
  <r>
    <n v="1570955"/>
    <s v="Non-RFID Card Member"/>
    <m/>
    <m/>
    <m/>
    <s v="UNITED STATES"/>
    <s v="Single Ride"/>
    <n v="11077"/>
    <x v="10"/>
    <n v="43.060786"/>
    <n v="-87.883825999999999"/>
    <x v="11"/>
    <n v="43.052460000000004"/>
    <n v="-87.891000000000005"/>
    <n v="62"/>
    <n v="6"/>
    <n v="9.3000000000000007"/>
    <n v="8.8000000000000007"/>
    <n v="372"/>
    <n v="-1"/>
    <d v="2017-04-08T00:00:00"/>
    <d v="2017-04-01T00:00:00"/>
    <d v="2017-04-08T00:00:00"/>
    <s v="Saturday"/>
    <d v="1899-12-30T19:57:46"/>
    <d v="1899-12-30T20:00:00"/>
    <n v="1"/>
    <d v="2017-04-08T00:00:00"/>
    <d v="2017-04-01T00:00:00"/>
    <d v="2017-04-08T00:00:00"/>
    <s v="Saturday"/>
    <d v="1899-12-30T20:59:13"/>
    <d v="1899-12-30T21:00:00"/>
    <s v="One Way"/>
  </r>
  <r>
    <n v="1570987"/>
    <s v="Non-RFID Card Member"/>
    <m/>
    <m/>
    <n v="53206"/>
    <s v="UNITED STATES"/>
    <s v="Single Ride"/>
    <n v="5520"/>
    <x v="10"/>
    <n v="43.060786"/>
    <n v="-87.883825999999999"/>
    <x v="53"/>
    <n v="43.060786"/>
    <n v="-87.883825999999999"/>
    <n v="26"/>
    <n v="3"/>
    <n v="3.9"/>
    <n v="3.7"/>
    <n v="156"/>
    <n v="-1"/>
    <d v="2017-04-08T00:00:00"/>
    <d v="2017-04-01T00:00:00"/>
    <d v="2017-04-08T00:00:00"/>
    <s v="Saturday"/>
    <d v="1899-12-30T20:14:26"/>
    <d v="1899-12-30T20:00:00"/>
    <n v="1"/>
    <d v="2017-04-08T00:00:00"/>
    <d v="2017-04-01T00:00:00"/>
    <d v="2017-04-08T00:00:00"/>
    <s v="Saturday"/>
    <d v="1899-12-30T20:40:21"/>
    <d v="1899-12-30T21:00:00"/>
    <s v="Round Trip"/>
  </r>
  <r>
    <n v="1571125"/>
    <s v="Non-RFID Card Member"/>
    <m/>
    <m/>
    <n v="92120"/>
    <s v="UNITED STATES"/>
    <s v="Single Ride"/>
    <n v="5566"/>
    <x v="8"/>
    <n v="43.038580000000003"/>
    <n v="-87.90934"/>
    <x v="31"/>
    <n v="43.040154000000001"/>
    <n v="-87.932113000000001"/>
    <n v="14"/>
    <n v="3"/>
    <n v="2.1"/>
    <n v="2"/>
    <n v="84"/>
    <n v="-1"/>
    <d v="2017-04-08T00:00:00"/>
    <d v="2017-04-01T00:00:00"/>
    <d v="2017-04-08T00:00:00"/>
    <s v="Saturday"/>
    <d v="1899-12-30T21:46:20"/>
    <d v="1899-12-30T22:00:00"/>
    <n v="1"/>
    <d v="2017-04-08T00:00:00"/>
    <d v="2017-04-01T00:00:00"/>
    <d v="2017-04-08T00:00:00"/>
    <s v="Saturday"/>
    <d v="1899-12-30T22:00:28"/>
    <d v="1899-12-30T22:00:00"/>
    <s v="One Way"/>
  </r>
  <r>
    <n v="1571125"/>
    <s v="Non-RFID Card Member"/>
    <m/>
    <m/>
    <n v="92120"/>
    <s v="UNITED STATES"/>
    <s v="Single Ride"/>
    <n v="5713"/>
    <x v="8"/>
    <n v="43.038580000000003"/>
    <n v="-87.90934"/>
    <x v="31"/>
    <n v="43.040154000000001"/>
    <n v="-87.932113000000001"/>
    <n v="14"/>
    <n v="3"/>
    <n v="2.1"/>
    <n v="2"/>
    <n v="84"/>
    <n v="-1"/>
    <d v="2017-04-08T00:00:00"/>
    <d v="2017-04-01T00:00:00"/>
    <d v="2017-04-08T00:00:00"/>
    <s v="Saturday"/>
    <d v="1899-12-30T21:46:47"/>
    <d v="1899-12-30T22:00:00"/>
    <n v="1"/>
    <d v="2017-04-08T00:00:00"/>
    <d v="2017-04-01T00:00:00"/>
    <d v="2017-04-08T00:00:00"/>
    <s v="Saturday"/>
    <d v="1899-12-30T22:00:10"/>
    <d v="1899-12-30T22:00:00"/>
    <s v="One Way"/>
  </r>
  <r>
    <n v="1521168"/>
    <s v="Non-RFID Card Member"/>
    <m/>
    <m/>
    <n v="53150"/>
    <s v="UNITED STATES"/>
    <s v="Single Ride"/>
    <n v="5556"/>
    <x v="47"/>
    <n v="43.041646999999998"/>
    <n v="-87.927257999999995"/>
    <x v="3"/>
    <n v="43.03913"/>
    <n v="-87.916150000000002"/>
    <n v="5"/>
    <n v="3"/>
    <n v="0.8"/>
    <n v="0.7"/>
    <n v="30"/>
    <n v="-1"/>
    <d v="2017-04-08T00:00:00"/>
    <d v="2017-04-01T00:00:00"/>
    <d v="2017-04-08T00:00:00"/>
    <s v="Saturday"/>
    <d v="1899-12-30T22:43:13"/>
    <d v="1899-12-30T23:00:00"/>
    <n v="1"/>
    <d v="2017-04-08T00:00:00"/>
    <d v="2017-04-01T00:00:00"/>
    <d v="2017-04-08T00:00:00"/>
    <s v="Saturday"/>
    <d v="1899-12-30T22:48:20"/>
    <d v="1899-12-30T23:00:00"/>
    <s v="One Way"/>
  </r>
  <r>
    <n v="1469333"/>
    <s v="Non-RFID Card Member"/>
    <m/>
    <m/>
    <n v="53222"/>
    <s v="UNITED STATES"/>
    <s v="Single Ride"/>
    <n v="45"/>
    <x v="10"/>
    <n v="43.060786"/>
    <n v="-87.883825999999999"/>
    <x v="47"/>
    <n v="43.060250000000003"/>
    <n v="-87.892169999999993"/>
    <n v="3"/>
    <n v="0"/>
    <n v="0.5"/>
    <n v="0.4"/>
    <n v="18"/>
    <n v="-1"/>
    <d v="2017-04-08T00:00:00"/>
    <d v="2017-04-01T00:00:00"/>
    <d v="2017-04-08T00:00:00"/>
    <s v="Saturday"/>
    <d v="1899-12-30T22:57:46"/>
    <d v="1899-12-30T23:00:00"/>
    <n v="1"/>
    <d v="2017-04-08T00:00:00"/>
    <d v="2017-04-01T00:00:00"/>
    <d v="2017-04-08T00:00:00"/>
    <s v="Saturday"/>
    <d v="1899-12-30T23:00:42"/>
    <d v="1899-12-30T23:00:00"/>
    <s v="One Way"/>
  </r>
  <r>
    <n v="1571334"/>
    <s v="Non-RFID Card Member"/>
    <m/>
    <m/>
    <n v="60067"/>
    <s v="UNITED STATES"/>
    <s v="Single Ride"/>
    <n v="5520"/>
    <x v="10"/>
    <n v="43.060786"/>
    <n v="-87.883825999999999"/>
    <x v="35"/>
    <n v="43.066893999999998"/>
    <n v="-87.877936000000005"/>
    <n v="16"/>
    <n v="3"/>
    <n v="2.4"/>
    <n v="2.2999999999999998"/>
    <n v="96"/>
    <n v="-1"/>
    <d v="2017-04-09T00:00:00"/>
    <d v="2017-04-01T00:00:00"/>
    <d v="2017-04-09T00:00:00"/>
    <s v="Sunday"/>
    <d v="1899-12-30T01:22:47"/>
    <d v="1899-12-30T01:00:00"/>
    <n v="1"/>
    <d v="2017-04-09T00:00:00"/>
    <d v="2017-04-01T00:00:00"/>
    <d v="2017-04-09T00:00:00"/>
    <s v="Sunday"/>
    <d v="1899-12-30T01:38:32"/>
    <d v="1899-12-30T02:00:00"/>
    <s v="One Way"/>
  </r>
  <r>
    <n v="1571336"/>
    <s v="Non-RFID Card Member"/>
    <m/>
    <m/>
    <n v="61103"/>
    <s v="UNITED STATES"/>
    <s v="Single Ride"/>
    <n v="5489"/>
    <x v="23"/>
    <n v="43.053040000000003"/>
    <n v="-87.897660000000002"/>
    <x v="4"/>
    <n v="43.042490000000001"/>
    <n v="-87.909959999999998"/>
    <n v="16"/>
    <n v="3"/>
    <n v="2.4"/>
    <n v="2.2999999999999998"/>
    <n v="96"/>
    <n v="-1"/>
    <d v="2017-04-09T00:00:00"/>
    <d v="2017-04-01T00:00:00"/>
    <d v="2017-04-09T00:00:00"/>
    <s v="Sunday"/>
    <d v="1899-12-30T01:24:02"/>
    <d v="1899-12-30T01:00:00"/>
    <n v="1"/>
    <d v="2017-04-09T00:00:00"/>
    <d v="2017-04-01T00:00:00"/>
    <d v="2017-04-09T00:00:00"/>
    <s v="Sunday"/>
    <d v="1899-12-30T01:40:05"/>
    <d v="1899-12-30T02:00:00"/>
    <s v="One Way"/>
  </r>
  <r>
    <n v="1180946"/>
    <s v="Non-RFID Card Member"/>
    <m/>
    <m/>
    <n v="60102"/>
    <s v="UNITED STATES"/>
    <s v="Single Ride"/>
    <n v="5566"/>
    <x v="24"/>
    <n v="43.040154000000001"/>
    <n v="-87.932113000000001"/>
    <x v="31"/>
    <n v="43.040154000000001"/>
    <n v="-87.932113000000001"/>
    <n v="66"/>
    <n v="9"/>
    <n v="9.9"/>
    <n v="9.4"/>
    <n v="396"/>
    <n v="-1"/>
    <d v="2017-04-09T00:00:00"/>
    <d v="2017-04-01T00:00:00"/>
    <d v="2017-04-09T00:00:00"/>
    <s v="Sunday"/>
    <d v="1899-12-30T01:47:38"/>
    <d v="1899-12-30T02:00:00"/>
    <n v="1"/>
    <d v="2017-04-09T00:00:00"/>
    <d v="2017-04-01T00:00:00"/>
    <d v="2017-04-09T00:00:00"/>
    <s v="Sunday"/>
    <d v="1899-12-30T02:53:09"/>
    <d v="1899-12-30T03:00:00"/>
    <s v="Round Trip"/>
  </r>
  <r>
    <n v="1180946"/>
    <s v="Non-RFID Card Member"/>
    <m/>
    <m/>
    <n v="60102"/>
    <s v="UNITED STATES"/>
    <s v="Single Ride"/>
    <n v="5525"/>
    <x v="24"/>
    <n v="43.040154000000001"/>
    <n v="-87.932113000000001"/>
    <x v="31"/>
    <n v="43.040154000000001"/>
    <n v="-87.932113000000001"/>
    <n v="65"/>
    <n v="9"/>
    <n v="9.8000000000000007"/>
    <n v="9.3000000000000007"/>
    <n v="390"/>
    <n v="-1"/>
    <d v="2017-04-09T00:00:00"/>
    <d v="2017-04-01T00:00:00"/>
    <d v="2017-04-09T00:00:00"/>
    <s v="Sunday"/>
    <d v="1899-12-30T01:48:37"/>
    <d v="1899-12-30T02:00:00"/>
    <n v="1"/>
    <d v="2017-04-09T00:00:00"/>
    <d v="2017-04-01T00:00:00"/>
    <d v="2017-04-09T00:00:00"/>
    <s v="Sunday"/>
    <d v="1899-12-30T02:53:02"/>
    <d v="1899-12-30T03:00:00"/>
    <s v="Round Trip"/>
  </r>
  <r>
    <n v="1571357"/>
    <s v="Non-RFID Card Member"/>
    <m/>
    <m/>
    <n v="53212"/>
    <s v="UNITED STATES"/>
    <s v="Single Ride"/>
    <n v="172"/>
    <x v="23"/>
    <n v="43.053040000000003"/>
    <n v="-87.897660000000002"/>
    <x v="13"/>
    <n v="43.078530000000001"/>
    <n v="-87.882620000000003"/>
    <n v="33"/>
    <n v="3"/>
    <n v="5"/>
    <n v="4.7"/>
    <n v="198"/>
    <n v="-1"/>
    <d v="2017-04-09T00:00:00"/>
    <d v="2017-04-01T00:00:00"/>
    <d v="2017-04-09T00:00:00"/>
    <s v="Sunday"/>
    <d v="1899-12-30T02:47:12"/>
    <d v="1899-12-30T03:00:00"/>
    <n v="1"/>
    <d v="2017-04-09T00:00:00"/>
    <d v="2017-04-01T00:00:00"/>
    <d v="2017-04-09T00:00:00"/>
    <s v="Sunday"/>
    <d v="1899-12-30T03:20:31"/>
    <d v="1899-12-30T03:00:00"/>
    <s v="One Way"/>
  </r>
  <r>
    <n v="1571360"/>
    <s v="Non-RFID Card Member"/>
    <m/>
    <m/>
    <n v="53221"/>
    <s v="UNITED STATES"/>
    <s v="Single Ride"/>
    <n v="5532"/>
    <x v="53"/>
    <n v="43.074655999999997"/>
    <n v="-87.889011999999994"/>
    <x v="55"/>
    <n v="43.074655999999997"/>
    <n v="-87.889011999999994"/>
    <n v="24"/>
    <n v="3"/>
    <n v="3.6"/>
    <n v="3.4"/>
    <n v="144"/>
    <n v="-1"/>
    <d v="2017-04-09T00:00:00"/>
    <d v="2017-04-01T00:00:00"/>
    <d v="2017-04-09T00:00:00"/>
    <s v="Sunday"/>
    <d v="1899-12-30T04:14:44"/>
    <d v="1899-12-30T04:00:00"/>
    <n v="1"/>
    <d v="2017-04-09T00:00:00"/>
    <d v="2017-04-01T00:00:00"/>
    <d v="2017-04-09T00:00:00"/>
    <s v="Sunday"/>
    <d v="1899-12-30T04:38:03"/>
    <d v="1899-12-30T05:00:00"/>
    <s v="Round Trip"/>
  </r>
  <r>
    <n v="1556816"/>
    <s v="Non-RFID Card Member"/>
    <m/>
    <m/>
    <n v="53221"/>
    <s v="UNITED STATES"/>
    <s v="Single Ride"/>
    <n v="11086"/>
    <x v="20"/>
    <n v="43.049230000000001"/>
    <n v="-87.911940000000001"/>
    <x v="50"/>
    <n v="43.05847"/>
    <n v="-87.898079999999993"/>
    <n v="7"/>
    <n v="3"/>
    <n v="1.1000000000000001"/>
    <n v="1"/>
    <n v="42"/>
    <n v="-1"/>
    <d v="2017-04-09T00:00:00"/>
    <d v="2017-04-01T00:00:00"/>
    <d v="2017-04-09T00:00:00"/>
    <s v="Sunday"/>
    <d v="1899-12-30T07:53:03"/>
    <d v="1899-12-30T08:00:00"/>
    <n v="1"/>
    <d v="2017-04-09T00:00:00"/>
    <d v="2017-04-01T00:00:00"/>
    <d v="2017-04-09T00:00:00"/>
    <s v="Sunday"/>
    <d v="1899-12-30T08:00:13"/>
    <d v="1899-12-30T08:00:00"/>
    <s v="One Way"/>
  </r>
  <r>
    <n v="1571488"/>
    <s v="Non-RFID Card Member"/>
    <m/>
    <m/>
    <n v="53703"/>
    <s v="UNITED STATES"/>
    <s v="Single Ride"/>
    <n v="11116"/>
    <x v="6"/>
    <n v="43.038719999999998"/>
    <n v="-87.905339999999995"/>
    <x v="36"/>
    <n v="43.038719999999998"/>
    <n v="-87.905339999999995"/>
    <n v="110"/>
    <n v="12"/>
    <n v="16.5"/>
    <n v="15.7"/>
    <n v="660"/>
    <n v="-1"/>
    <d v="2017-04-09T00:00:00"/>
    <d v="2017-04-01T00:00:00"/>
    <d v="2017-04-09T00:00:00"/>
    <s v="Sunday"/>
    <d v="1899-12-30T09:53:50"/>
    <d v="1899-12-30T10:00:00"/>
    <n v="1"/>
    <d v="2017-04-09T00:00:00"/>
    <d v="2017-04-01T00:00:00"/>
    <d v="2017-04-09T00:00:00"/>
    <s v="Sunday"/>
    <d v="1899-12-30T11:43:08"/>
    <d v="1899-12-30T12:00:00"/>
    <s v="Round Trip"/>
  </r>
  <r>
    <n v="1571545"/>
    <s v="Non-RFID Card Member"/>
    <m/>
    <m/>
    <n v="53222"/>
    <s v="UNITED STATES"/>
    <s v="Single Ride"/>
    <n v="5466"/>
    <x v="25"/>
    <n v="43.058010000000003"/>
    <n v="-87.877300000000005"/>
    <x v="22"/>
    <n v="43.058010000000003"/>
    <n v="-87.877300000000005"/>
    <n v="15"/>
    <n v="3"/>
    <n v="2.2999999999999998"/>
    <n v="2.1"/>
    <n v="90"/>
    <n v="-1"/>
    <d v="2017-04-09T00:00:00"/>
    <d v="2017-04-01T00:00:00"/>
    <d v="2017-04-09T00:00:00"/>
    <s v="Sunday"/>
    <d v="1899-12-30T10:23:13"/>
    <d v="1899-12-30T10:00:00"/>
    <n v="1"/>
    <d v="2017-04-09T00:00:00"/>
    <d v="2017-04-01T00:00:00"/>
    <d v="2017-04-09T00:00:00"/>
    <s v="Sunday"/>
    <d v="1899-12-30T10:38:00"/>
    <d v="1899-12-30T11:00:00"/>
    <s v="Round Trip"/>
  </r>
  <r>
    <n v="1571615"/>
    <s v="Non-RFID Card Member"/>
    <m/>
    <m/>
    <n v="55803"/>
    <s v="UNITED STATES"/>
    <s v="Single Ride"/>
    <n v="983"/>
    <x v="37"/>
    <n v="43.036900000000003"/>
    <n v="-87.89667"/>
    <x v="12"/>
    <n v="43.036900000000003"/>
    <n v="-87.89667"/>
    <n v="131"/>
    <n v="15"/>
    <n v="18"/>
    <n v="17.100000000000001"/>
    <n v="720"/>
    <n v="-1"/>
    <d v="2017-04-09T00:00:00"/>
    <d v="2017-04-01T00:00:00"/>
    <d v="2017-04-09T00:00:00"/>
    <s v="Sunday"/>
    <d v="1899-12-30T10:52:23"/>
    <d v="1899-12-30T11:00:00"/>
    <n v="1"/>
    <d v="2017-04-09T00:00:00"/>
    <d v="2017-04-01T00:00:00"/>
    <d v="2017-04-09T00:00:00"/>
    <s v="Sunday"/>
    <d v="1899-12-30T13:03:37"/>
    <d v="1899-12-30T13:00:00"/>
    <s v="Round Trip"/>
  </r>
  <r>
    <n v="1571615"/>
    <s v="Non-RFID Card Member"/>
    <m/>
    <m/>
    <n v="55803"/>
    <s v="UNITED STATES"/>
    <s v="Single Ride"/>
    <n v="11129"/>
    <x v="37"/>
    <n v="43.036900000000003"/>
    <n v="-87.89667"/>
    <x v="12"/>
    <n v="43.036900000000003"/>
    <n v="-87.89667"/>
    <n v="128"/>
    <n v="15"/>
    <n v="18"/>
    <n v="17.100000000000001"/>
    <n v="720"/>
    <n v="-1"/>
    <d v="2017-04-09T00:00:00"/>
    <d v="2017-04-01T00:00:00"/>
    <d v="2017-04-09T00:00:00"/>
    <s v="Sunday"/>
    <d v="1899-12-30T10:54:15"/>
    <d v="1899-12-30T11:00:00"/>
    <n v="1"/>
    <d v="2017-04-09T00:00:00"/>
    <d v="2017-04-01T00:00:00"/>
    <d v="2017-04-09T00:00:00"/>
    <s v="Sunday"/>
    <d v="1899-12-30T13:02:31"/>
    <d v="1899-12-30T13:00:00"/>
    <s v="Round Trip"/>
  </r>
  <r>
    <n v="1571619"/>
    <s v="Non-RFID Card Member"/>
    <m/>
    <m/>
    <n v="92014"/>
    <s v="UNITED STATES"/>
    <s v="Single Ride"/>
    <n v="22"/>
    <x v="18"/>
    <n v="43.048609999999996"/>
    <n v="-88.008480000000006"/>
    <x v="11"/>
    <n v="43.052460000000004"/>
    <n v="-87.891000000000005"/>
    <n v="61"/>
    <n v="6"/>
    <n v="9.1999999999999993"/>
    <n v="8.6999999999999993"/>
    <n v="366"/>
    <n v="-1"/>
    <d v="2017-04-09T00:00:00"/>
    <d v="2017-04-01T00:00:00"/>
    <d v="2017-04-09T00:00:00"/>
    <s v="Sunday"/>
    <d v="1899-12-30T10:55:47"/>
    <d v="1899-12-30T11:00:00"/>
    <n v="1"/>
    <d v="2017-04-09T00:00:00"/>
    <d v="2017-04-01T00:00:00"/>
    <d v="2017-04-09T00:00:00"/>
    <s v="Sunday"/>
    <d v="1899-12-30T11:56:26"/>
    <d v="1899-12-30T12:00:00"/>
    <s v="One Way"/>
  </r>
  <r>
    <n v="1571700"/>
    <s v="Non-RFID Card Member"/>
    <m/>
    <m/>
    <n v="60625"/>
    <s v="UNITED STATES"/>
    <s v="Single Ride"/>
    <n v="135"/>
    <x v="15"/>
    <n v="43.054830000000003"/>
    <n v="-87.91874"/>
    <x v="14"/>
    <n v="43.05536"/>
    <n v="-87.90504"/>
    <n v="24"/>
    <n v="3"/>
    <n v="3.6"/>
    <n v="3.4"/>
    <n v="144"/>
    <n v="-1"/>
    <d v="2017-04-09T00:00:00"/>
    <d v="2017-04-01T00:00:00"/>
    <d v="2017-04-09T00:00:00"/>
    <s v="Sunday"/>
    <d v="1899-12-30T11:21:40"/>
    <d v="1899-12-30T11:00:00"/>
    <n v="1"/>
    <d v="2017-04-09T00:00:00"/>
    <d v="2017-04-01T00:00:00"/>
    <d v="2017-04-09T00:00:00"/>
    <s v="Sunday"/>
    <d v="1899-12-30T11:45:21"/>
    <d v="1899-12-30T12:00:00"/>
    <s v="One Way"/>
  </r>
  <r>
    <n v="1571729"/>
    <s v="Non-RFID Card Member"/>
    <m/>
    <m/>
    <n v="53202"/>
    <s v="UNITED STATES"/>
    <s v="Single Ride"/>
    <n v="5570"/>
    <x v="43"/>
    <n v="43.05847"/>
    <n v="-87.898079999999993"/>
    <x v="6"/>
    <n v="43.03519"/>
    <n v="-87.907390000000007"/>
    <n v="64"/>
    <n v="6"/>
    <n v="9.6"/>
    <n v="9.1"/>
    <n v="384"/>
    <n v="-1"/>
    <d v="2017-04-09T00:00:00"/>
    <d v="2017-04-01T00:00:00"/>
    <d v="2017-04-09T00:00:00"/>
    <s v="Sunday"/>
    <d v="1899-12-30T11:31:43"/>
    <d v="1899-12-30T12:00:00"/>
    <n v="1"/>
    <d v="2017-04-09T00:00:00"/>
    <d v="2017-04-01T00:00:00"/>
    <d v="2017-04-09T00:00:00"/>
    <s v="Sunday"/>
    <d v="1899-12-30T12:35:31"/>
    <d v="1899-12-30T13:00:00"/>
    <s v="One Way"/>
  </r>
  <r>
    <n v="1571811"/>
    <s v="Non-RFID Card Member"/>
    <m/>
    <m/>
    <n v="60607"/>
    <s v="UNITED STATES"/>
    <s v="Single Ride"/>
    <n v="5505"/>
    <x v="3"/>
    <n v="43.03519"/>
    <n v="-87.907390000000007"/>
    <x v="11"/>
    <n v="43.052460000000004"/>
    <n v="-87.891000000000005"/>
    <n v="28"/>
    <n v="3"/>
    <n v="4.2"/>
    <n v="4"/>
    <n v="168"/>
    <n v="-1"/>
    <d v="2017-04-09T00:00:00"/>
    <d v="2017-04-01T00:00:00"/>
    <d v="2017-04-09T00:00:00"/>
    <s v="Sunday"/>
    <d v="1899-12-30T11:53:55"/>
    <d v="1899-12-30T12:00:00"/>
    <n v="1"/>
    <d v="2017-04-09T00:00:00"/>
    <d v="2017-04-01T00:00:00"/>
    <d v="2017-04-09T00:00:00"/>
    <s v="Sunday"/>
    <d v="1899-12-30T12:21:59"/>
    <d v="1899-12-30T12:00:00"/>
    <s v="One Way"/>
  </r>
  <r>
    <n v="1326665"/>
    <s v="Non-RFID Card Member"/>
    <m/>
    <m/>
    <n v="53202"/>
    <s v="UNITED STATES"/>
    <s v="Single Ride"/>
    <n v="11081"/>
    <x v="30"/>
    <n v="43.045712999999999"/>
    <n v="-87.899756999999994"/>
    <x v="37"/>
    <n v="43.02948"/>
    <n v="-87.912819999999996"/>
    <n v="13"/>
    <n v="3"/>
    <n v="2"/>
    <n v="1.9"/>
    <n v="78"/>
    <n v="-1"/>
    <d v="2017-04-09T00:00:00"/>
    <d v="2017-04-01T00:00:00"/>
    <d v="2017-04-09T00:00:00"/>
    <s v="Sunday"/>
    <d v="1899-12-30T12:05:28"/>
    <d v="1899-12-30T12:00:00"/>
    <n v="1"/>
    <d v="2017-04-09T00:00:00"/>
    <d v="2017-04-01T00:00:00"/>
    <d v="2017-04-09T00:00:00"/>
    <s v="Sunday"/>
    <d v="1899-12-30T12:18:37"/>
    <d v="1899-12-30T12:00:00"/>
    <s v="One Way"/>
  </r>
  <r>
    <n v="1571871"/>
    <s v="Non-RFID Card Member"/>
    <m/>
    <m/>
    <n v="53213"/>
    <s v="UNITED STATES"/>
    <s v="Single Ride"/>
    <n v="318"/>
    <x v="8"/>
    <n v="43.038580000000003"/>
    <n v="-87.90934"/>
    <x v="6"/>
    <n v="43.03519"/>
    <n v="-87.907390000000007"/>
    <n v="87"/>
    <n v="9"/>
    <n v="13.1"/>
    <n v="12.4"/>
    <n v="522"/>
    <n v="-1"/>
    <d v="2017-04-09T00:00:00"/>
    <d v="2017-04-01T00:00:00"/>
    <d v="2017-04-09T00:00:00"/>
    <s v="Sunday"/>
    <d v="1899-12-30T12:12:16"/>
    <d v="1899-12-30T12:00:00"/>
    <n v="1"/>
    <d v="2017-04-09T00:00:00"/>
    <d v="2017-04-01T00:00:00"/>
    <d v="2017-04-09T00:00:00"/>
    <s v="Sunday"/>
    <d v="1899-12-30T13:39:14"/>
    <d v="1899-12-30T14:00:00"/>
    <s v="One Way"/>
  </r>
  <r>
    <n v="1571910"/>
    <s v="Non-RFID Card Member"/>
    <m/>
    <m/>
    <n v="78669"/>
    <s v="UNITED STATES"/>
    <s v="Single Ride"/>
    <n v="3"/>
    <x v="0"/>
    <n v="43.042490000000001"/>
    <n v="-87.909959999999998"/>
    <x v="26"/>
    <n v="43.053040000000003"/>
    <n v="-87.897660000000002"/>
    <n v="24"/>
    <n v="3"/>
    <n v="3.6"/>
    <n v="3.4"/>
    <n v="144"/>
    <n v="-1"/>
    <d v="2017-04-09T00:00:00"/>
    <d v="2017-04-01T00:00:00"/>
    <d v="2017-04-09T00:00:00"/>
    <s v="Sunday"/>
    <d v="1899-12-30T12:21:09"/>
    <d v="1899-12-30T12:00:00"/>
    <n v="1"/>
    <d v="2017-04-09T00:00:00"/>
    <d v="2017-04-01T00:00:00"/>
    <d v="2017-04-09T00:00:00"/>
    <s v="Sunday"/>
    <d v="1899-12-30T12:45:41"/>
    <d v="1899-12-30T13:00:00"/>
    <s v="One Way"/>
  </r>
  <r>
    <n v="1221568"/>
    <s v="Non-RFID Card Member"/>
    <m/>
    <m/>
    <n v="53202"/>
    <s v="UNITED STATES"/>
    <s v="Single Ride"/>
    <n v="11127"/>
    <x v="12"/>
    <n v="43.052460000000004"/>
    <n v="-87.891000000000005"/>
    <x v="11"/>
    <n v="43.052460000000004"/>
    <n v="-87.891000000000005"/>
    <n v="51"/>
    <n v="6"/>
    <n v="7.7"/>
    <n v="7.3"/>
    <n v="306"/>
    <n v="-1"/>
    <d v="2017-04-09T00:00:00"/>
    <d v="2017-04-01T00:00:00"/>
    <d v="2017-04-09T00:00:00"/>
    <s v="Sunday"/>
    <d v="1899-12-30T12:22:36"/>
    <d v="1899-12-30T12:00:00"/>
    <n v="1"/>
    <d v="2017-04-09T00:00:00"/>
    <d v="2017-04-01T00:00:00"/>
    <d v="2017-04-09T00:00:00"/>
    <s v="Sunday"/>
    <d v="1899-12-30T13:13:25"/>
    <d v="1899-12-30T13:00:00"/>
    <s v="Round Trip"/>
  </r>
  <r>
    <n v="1571928"/>
    <s v="Non-RFID Card Member"/>
    <m/>
    <m/>
    <n v="53202"/>
    <s v="UNITED STATES"/>
    <s v="Single Ride"/>
    <n v="157"/>
    <x v="10"/>
    <n v="43.060786"/>
    <n v="-87.883825999999999"/>
    <x v="53"/>
    <n v="43.060786"/>
    <n v="-87.883825999999999"/>
    <n v="137"/>
    <n v="15"/>
    <n v="18"/>
    <n v="17.100000000000001"/>
    <n v="720"/>
    <n v="-1"/>
    <d v="2017-04-09T00:00:00"/>
    <d v="2017-04-01T00:00:00"/>
    <d v="2017-04-09T00:00:00"/>
    <s v="Sunday"/>
    <d v="1899-12-30T12:25:30"/>
    <d v="1899-12-30T12:00:00"/>
    <n v="1"/>
    <d v="2017-04-09T00:00:00"/>
    <d v="2017-04-01T00:00:00"/>
    <d v="2017-04-09T00:00:00"/>
    <s v="Sunday"/>
    <d v="1899-12-30T14:42:09"/>
    <d v="1899-12-30T15:00:00"/>
    <s v="Round Trip"/>
  </r>
  <r>
    <n v="1571955"/>
    <s v="Non-RFID Card Member"/>
    <m/>
    <m/>
    <n v="53051"/>
    <s v="UNITED STATES"/>
    <s v="Single Ride"/>
    <n v="114"/>
    <x v="42"/>
    <n v="43.060079999999999"/>
    <n v="-88.027349999999998"/>
    <x v="54"/>
    <n v="43.060079999999999"/>
    <n v="-88.027349999999998"/>
    <n v="30"/>
    <n v="3"/>
    <n v="4.5"/>
    <n v="4.3"/>
    <n v="180"/>
    <n v="-1"/>
    <d v="2017-04-09T00:00:00"/>
    <d v="2017-04-01T00:00:00"/>
    <d v="2017-04-09T00:00:00"/>
    <s v="Sunday"/>
    <d v="1899-12-30T12:29:56"/>
    <d v="1899-12-30T12:00:00"/>
    <n v="1"/>
    <d v="2017-04-09T00:00:00"/>
    <d v="2017-04-01T00:00:00"/>
    <d v="2017-04-09T00:00:00"/>
    <s v="Sunday"/>
    <d v="1899-12-30T12:59:24"/>
    <d v="1899-12-30T13:00:00"/>
    <s v="Round Trip"/>
  </r>
  <r>
    <n v="1571966"/>
    <s v="Non-RFID Card Member"/>
    <m/>
    <m/>
    <n v="53005"/>
    <s v="UNITED STATES"/>
    <s v="Single Ride"/>
    <n v="209"/>
    <x v="30"/>
    <n v="43.045712999999999"/>
    <n v="-87.899756999999994"/>
    <x v="28"/>
    <n v="43.045712999999999"/>
    <n v="-87.899756999999994"/>
    <n v="63"/>
    <n v="6"/>
    <n v="9.5"/>
    <n v="9"/>
    <n v="378"/>
    <n v="-1"/>
    <d v="2017-04-09T00:00:00"/>
    <d v="2017-04-01T00:00:00"/>
    <d v="2017-04-09T00:00:00"/>
    <s v="Sunday"/>
    <d v="1899-12-30T12:31:43"/>
    <d v="1899-12-30T13:00:00"/>
    <n v="1"/>
    <d v="2017-04-09T00:00:00"/>
    <d v="2017-04-01T00:00:00"/>
    <d v="2017-04-09T00:00:00"/>
    <s v="Sunday"/>
    <d v="1899-12-30T13:34:18"/>
    <d v="1899-12-30T14:00:00"/>
    <s v="Round Trip"/>
  </r>
  <r>
    <n v="1570538"/>
    <s v="Non-RFID Card Member"/>
    <m/>
    <m/>
    <n v="96765"/>
    <s v="UNITED STATES"/>
    <s v="Single Ride"/>
    <n v="5511"/>
    <x v="3"/>
    <n v="43.03519"/>
    <n v="-87.907390000000007"/>
    <x v="3"/>
    <n v="43.03913"/>
    <n v="-87.916150000000002"/>
    <n v="12"/>
    <n v="3"/>
    <n v="1.8"/>
    <n v="1.7"/>
    <n v="72"/>
    <n v="-1"/>
    <d v="2017-04-09T00:00:00"/>
    <d v="2017-04-01T00:00:00"/>
    <d v="2017-04-09T00:00:00"/>
    <s v="Sunday"/>
    <d v="1899-12-30T12:32:25"/>
    <d v="1899-12-30T13:00:00"/>
    <n v="1"/>
    <d v="2017-04-09T00:00:00"/>
    <d v="2017-04-01T00:00:00"/>
    <d v="2017-04-09T00:00:00"/>
    <s v="Sunday"/>
    <d v="1899-12-30T12:44:32"/>
    <d v="1899-12-30T13:00:00"/>
    <s v="One Way"/>
  </r>
  <r>
    <n v="1571994"/>
    <s v="Non-RFID Card Member"/>
    <m/>
    <m/>
    <n v="53213"/>
    <s v="UNITED STATES"/>
    <s v="Single Ride"/>
    <n v="11163"/>
    <x v="57"/>
    <n v="43.059550000000002"/>
    <n v="-88.008840000000006"/>
    <x v="59"/>
    <n v="43.059550000000002"/>
    <n v="-88.008840000000006"/>
    <n v="28"/>
    <n v="3"/>
    <n v="4.2"/>
    <n v="4"/>
    <n v="168"/>
    <n v="-1"/>
    <d v="2017-04-09T00:00:00"/>
    <d v="2017-04-01T00:00:00"/>
    <d v="2017-04-09T00:00:00"/>
    <s v="Sunday"/>
    <d v="1899-12-30T12:38:38"/>
    <d v="1899-12-30T13:00:00"/>
    <n v="1"/>
    <d v="2017-04-09T00:00:00"/>
    <d v="2017-04-01T00:00:00"/>
    <d v="2017-04-09T00:00:00"/>
    <s v="Sunday"/>
    <d v="1899-12-30T13:06:22"/>
    <d v="1899-12-30T13:00:00"/>
    <s v="Round Trip"/>
  </r>
  <r>
    <n v="1476980"/>
    <s v="Non-RFID Card Member"/>
    <m/>
    <m/>
    <n v="53151"/>
    <s v="UNITED STATES"/>
    <s v="Single Ride"/>
    <n v="11095"/>
    <x v="2"/>
    <n v="43.03886"/>
    <n v="-87.902720000000002"/>
    <x v="37"/>
    <n v="43.02948"/>
    <n v="-87.912819999999996"/>
    <n v="15"/>
    <n v="3"/>
    <n v="2.2999999999999998"/>
    <n v="2.1"/>
    <n v="90"/>
    <n v="-1"/>
    <d v="2017-04-09T00:00:00"/>
    <d v="2017-04-01T00:00:00"/>
    <d v="2017-04-09T00:00:00"/>
    <s v="Sunday"/>
    <d v="1899-12-30T12:49:17"/>
    <d v="1899-12-30T13:00:00"/>
    <n v="1"/>
    <d v="2017-04-09T00:00:00"/>
    <d v="2017-04-01T00:00:00"/>
    <d v="2017-04-09T00:00:00"/>
    <s v="Sunday"/>
    <d v="1899-12-30T13:04:09"/>
    <d v="1899-12-30T13:00:00"/>
    <s v="One Way"/>
  </r>
  <r>
    <n v="1572082"/>
    <s v="Non-RFID Card Member"/>
    <m/>
    <m/>
    <n v="53202"/>
    <s v="UNITED STATES"/>
    <s v="Single Ride"/>
    <n v="22"/>
    <x v="12"/>
    <n v="43.052460000000004"/>
    <n v="-87.891000000000005"/>
    <x v="11"/>
    <n v="43.052460000000004"/>
    <n v="-87.891000000000005"/>
    <n v="117"/>
    <n v="12"/>
    <n v="17.600000000000001"/>
    <n v="16.7"/>
    <n v="702"/>
    <n v="-1"/>
    <d v="2017-04-09T00:00:00"/>
    <d v="2017-04-01T00:00:00"/>
    <d v="2017-04-09T00:00:00"/>
    <s v="Sunday"/>
    <d v="1899-12-30T12:59:34"/>
    <d v="1899-12-30T13:00:00"/>
    <n v="1"/>
    <d v="2017-04-09T00:00:00"/>
    <d v="2017-04-01T00:00:00"/>
    <d v="2017-04-09T00:00:00"/>
    <s v="Sunday"/>
    <d v="1899-12-30T14:56:17"/>
    <d v="1899-12-30T15:00:00"/>
    <s v="Round Trip"/>
  </r>
  <r>
    <n v="1572090"/>
    <s v="Non-RFID Card Member"/>
    <m/>
    <m/>
    <n v="53212"/>
    <s v="UNITED STATES"/>
    <s v="Single Ride"/>
    <n v="179"/>
    <x v="12"/>
    <n v="43.052460000000004"/>
    <n v="-87.891000000000005"/>
    <x v="11"/>
    <n v="43.052460000000004"/>
    <n v="-87.891000000000005"/>
    <n v="59"/>
    <n v="6"/>
    <n v="8.9"/>
    <n v="8.4"/>
    <n v="354"/>
    <n v="-1"/>
    <d v="2017-04-09T00:00:00"/>
    <d v="2017-04-01T00:00:00"/>
    <d v="2017-04-09T00:00:00"/>
    <s v="Sunday"/>
    <d v="1899-12-30T13:01:33"/>
    <d v="1899-12-30T13:00:00"/>
    <n v="1"/>
    <d v="2017-04-09T00:00:00"/>
    <d v="2017-04-01T00:00:00"/>
    <d v="2017-04-09T00:00:00"/>
    <s v="Sunday"/>
    <d v="1899-12-30T14:00:47"/>
    <d v="1899-12-30T14:00:00"/>
    <s v="Round Trip"/>
  </r>
  <r>
    <n v="1572131"/>
    <s v="Non-RFID Card Member"/>
    <m/>
    <m/>
    <n v="54313"/>
    <s v="UNITED STATES"/>
    <s v="Single Ride"/>
    <n v="11072"/>
    <x v="24"/>
    <n v="43.040154000000001"/>
    <n v="-87.932113000000001"/>
    <x v="31"/>
    <n v="43.040154000000001"/>
    <n v="-87.932113000000001"/>
    <n v="142"/>
    <n v="15"/>
    <n v="18"/>
    <n v="17.100000000000001"/>
    <n v="720"/>
    <n v="-1"/>
    <d v="2017-04-09T00:00:00"/>
    <d v="2017-04-01T00:00:00"/>
    <d v="2017-04-09T00:00:00"/>
    <s v="Sunday"/>
    <d v="1899-12-30T13:07:20"/>
    <d v="1899-12-30T13:00:00"/>
    <n v="1"/>
    <d v="2017-04-09T00:00:00"/>
    <d v="2017-04-01T00:00:00"/>
    <d v="2017-04-09T00:00:00"/>
    <s v="Sunday"/>
    <d v="1899-12-30T15:29:46"/>
    <d v="1899-12-30T15:00:00"/>
    <s v="Round Trip"/>
  </r>
  <r>
    <n v="1572020"/>
    <s v="Non-RFID Card Member"/>
    <m/>
    <m/>
    <n v="53151"/>
    <s v="UNITED STATES"/>
    <s v="Single Ride"/>
    <n v="11075"/>
    <x v="34"/>
    <n v="43.02948"/>
    <n v="-87.912819999999996"/>
    <x v="6"/>
    <n v="43.03519"/>
    <n v="-87.907390000000007"/>
    <n v="30"/>
    <n v="3"/>
    <n v="4.5"/>
    <n v="4.3"/>
    <n v="180"/>
    <n v="-1"/>
    <d v="2017-04-09T00:00:00"/>
    <d v="2017-04-01T00:00:00"/>
    <d v="2017-04-09T00:00:00"/>
    <s v="Sunday"/>
    <d v="1899-12-30T13:31:35"/>
    <d v="1899-12-30T14:00:00"/>
    <n v="1"/>
    <d v="2017-04-09T00:00:00"/>
    <d v="2017-04-01T00:00:00"/>
    <d v="2017-04-09T00:00:00"/>
    <s v="Sunday"/>
    <d v="1899-12-30T14:01:58"/>
    <d v="1899-12-30T14:00:00"/>
    <s v="One Way"/>
  </r>
  <r>
    <n v="1476980"/>
    <s v="Non-RFID Card Member"/>
    <m/>
    <m/>
    <n v="53151"/>
    <s v="UNITED STATES"/>
    <s v="Single Ride"/>
    <n v="11095"/>
    <x v="34"/>
    <n v="43.02948"/>
    <n v="-87.912819999999996"/>
    <x v="6"/>
    <n v="43.03519"/>
    <n v="-87.907390000000007"/>
    <n v="29"/>
    <n v="3"/>
    <n v="4.4000000000000004"/>
    <n v="4.0999999999999996"/>
    <n v="174"/>
    <n v="-1"/>
    <d v="2017-04-09T00:00:00"/>
    <d v="2017-04-01T00:00:00"/>
    <d v="2017-04-09T00:00:00"/>
    <s v="Sunday"/>
    <d v="1899-12-30T13:32:36"/>
    <d v="1899-12-30T14:00:00"/>
    <n v="1"/>
    <d v="2017-04-09T00:00:00"/>
    <d v="2017-04-01T00:00:00"/>
    <d v="2017-04-09T00:00:00"/>
    <s v="Sunday"/>
    <d v="1899-12-30T14:01:50"/>
    <d v="1899-12-30T14:00:00"/>
    <s v="One Way"/>
  </r>
  <r>
    <n v="1572246"/>
    <s v="Non-RFID Card Member"/>
    <m/>
    <m/>
    <n v="53208"/>
    <s v="UNITED STATES"/>
    <s v="Single Ride"/>
    <n v="167"/>
    <x v="44"/>
    <n v="43.060296999999998"/>
    <n v="-87.913150000000002"/>
    <x v="49"/>
    <n v="43.060296999999998"/>
    <n v="-87.913150000000002"/>
    <n v="27"/>
    <n v="3"/>
    <n v="4.0999999999999996"/>
    <n v="3.8"/>
    <n v="162"/>
    <n v="-1"/>
    <d v="2017-04-09T00:00:00"/>
    <d v="2017-04-01T00:00:00"/>
    <d v="2017-04-09T00:00:00"/>
    <s v="Sunday"/>
    <d v="1899-12-30T13:32:42"/>
    <d v="1899-12-30T14:00:00"/>
    <n v="1"/>
    <d v="2017-04-09T00:00:00"/>
    <d v="2017-04-01T00:00:00"/>
    <d v="2017-04-09T00:00:00"/>
    <s v="Sunday"/>
    <d v="1899-12-30T13:59:10"/>
    <d v="1899-12-30T14:00:00"/>
    <s v="Round Trip"/>
  </r>
  <r>
    <n v="1571746"/>
    <s v="Non-RFID Card Member"/>
    <m/>
    <m/>
    <n v="53211"/>
    <s v="UNITED STATES"/>
    <s v="Single Ride"/>
    <n v="11086"/>
    <x v="3"/>
    <n v="43.03519"/>
    <n v="-87.907390000000007"/>
    <x v="35"/>
    <n v="43.066893999999998"/>
    <n v="-87.877936000000005"/>
    <n v="32"/>
    <n v="3"/>
    <n v="4.8"/>
    <n v="4.5999999999999996"/>
    <n v="192"/>
    <n v="-1"/>
    <d v="2017-04-09T00:00:00"/>
    <d v="2017-04-01T00:00:00"/>
    <d v="2017-04-09T00:00:00"/>
    <s v="Sunday"/>
    <d v="1899-12-30T13:33:41"/>
    <d v="1899-12-30T14:00:00"/>
    <n v="1"/>
    <d v="2017-04-09T00:00:00"/>
    <d v="2017-04-01T00:00:00"/>
    <d v="2017-04-09T00:00:00"/>
    <s v="Sunday"/>
    <d v="1899-12-30T14:05:47"/>
    <d v="1899-12-30T14:00:00"/>
    <s v="One Way"/>
  </r>
  <r>
    <n v="1572307"/>
    <s v="Non-RFID Card Member"/>
    <m/>
    <m/>
    <n v="53224"/>
    <s v="UNITED STATES"/>
    <s v="Single Ride"/>
    <n v="318"/>
    <x v="3"/>
    <n v="43.03519"/>
    <n v="-87.907390000000007"/>
    <x v="7"/>
    <n v="43.038580000000003"/>
    <n v="-87.90934"/>
    <n v="55"/>
    <n v="6"/>
    <n v="8.3000000000000007"/>
    <n v="7.8"/>
    <n v="330"/>
    <n v="-1"/>
    <d v="2017-04-09T00:00:00"/>
    <d v="2017-04-01T00:00:00"/>
    <d v="2017-04-09T00:00:00"/>
    <s v="Sunday"/>
    <d v="1899-12-30T13:45:12"/>
    <d v="1899-12-30T14:00:00"/>
    <n v="1"/>
    <d v="2017-04-09T00:00:00"/>
    <d v="2017-04-01T00:00:00"/>
    <d v="2017-04-09T00:00:00"/>
    <s v="Sunday"/>
    <d v="1899-12-30T14:40:52"/>
    <d v="1899-12-30T15:00:00"/>
    <s v="One Way"/>
  </r>
  <r>
    <n v="1572330"/>
    <s v="Non-RFID Card Member"/>
    <m/>
    <m/>
    <n v="53202"/>
    <s v="UNITED STATES"/>
    <s v="Single Ride"/>
    <n v="11051"/>
    <x v="40"/>
    <n v="43.046570000000003"/>
    <n v="-87.908720000000002"/>
    <x v="45"/>
    <n v="43.046570000000003"/>
    <n v="-87.908720000000002"/>
    <n v="4"/>
    <n v="0"/>
    <n v="0.6"/>
    <n v="0.6"/>
    <n v="24"/>
    <n v="-1"/>
    <d v="2017-04-09T00:00:00"/>
    <d v="2017-04-01T00:00:00"/>
    <d v="2017-04-09T00:00:00"/>
    <s v="Sunday"/>
    <d v="1899-12-30T13:47:28"/>
    <d v="1899-12-30T14:00:00"/>
    <n v="1"/>
    <d v="2017-04-09T00:00:00"/>
    <d v="2017-04-01T00:00:00"/>
    <d v="2017-04-09T00:00:00"/>
    <s v="Sunday"/>
    <d v="1899-12-30T13:51:35"/>
    <d v="1899-12-30T14:00:00"/>
    <s v="Round Trip"/>
  </r>
  <r>
    <n v="1572337"/>
    <s v="Non-RFID Card Member"/>
    <m/>
    <m/>
    <n v="53705"/>
    <s v="UNITED STATES"/>
    <s v="Single Ride"/>
    <n v="11129"/>
    <x v="37"/>
    <n v="43.036900000000003"/>
    <n v="-87.89667"/>
    <x v="12"/>
    <n v="43.036900000000003"/>
    <n v="-87.89667"/>
    <n v="62"/>
    <n v="6"/>
    <n v="9.3000000000000007"/>
    <n v="8.8000000000000007"/>
    <n v="372"/>
    <n v="-1"/>
    <d v="2017-04-09T00:00:00"/>
    <d v="2017-04-01T00:00:00"/>
    <d v="2017-04-09T00:00:00"/>
    <s v="Sunday"/>
    <d v="1899-12-30T13:48:13"/>
    <d v="1899-12-30T14:00:00"/>
    <n v="1"/>
    <d v="2017-04-09T00:00:00"/>
    <d v="2017-04-01T00:00:00"/>
    <d v="2017-04-09T00:00:00"/>
    <s v="Sunday"/>
    <d v="1899-12-30T14:50:09"/>
    <d v="1899-12-30T15:00:00"/>
    <s v="Round Trip"/>
  </r>
  <r>
    <n v="1572343"/>
    <s v="Non-RFID Card Member"/>
    <m/>
    <m/>
    <n v="53715"/>
    <s v="UNITED STATES"/>
    <s v="Single Ride"/>
    <n v="11131"/>
    <x v="37"/>
    <n v="43.036900000000003"/>
    <n v="-87.89667"/>
    <x v="12"/>
    <n v="43.036900000000003"/>
    <n v="-87.89667"/>
    <n v="60"/>
    <n v="6"/>
    <n v="9"/>
    <n v="8.6"/>
    <n v="360"/>
    <n v="-1"/>
    <d v="2017-04-09T00:00:00"/>
    <d v="2017-04-01T00:00:00"/>
    <d v="2017-04-09T00:00:00"/>
    <s v="Sunday"/>
    <d v="1899-12-30T13:49:08"/>
    <d v="1899-12-30T14:00:00"/>
    <n v="1"/>
    <d v="2017-04-09T00:00:00"/>
    <d v="2017-04-01T00:00:00"/>
    <d v="2017-04-09T00:00:00"/>
    <s v="Sunday"/>
    <d v="1899-12-30T14:49:58"/>
    <d v="1899-12-30T15:00:00"/>
    <s v="Round Trip"/>
  </r>
  <r>
    <n v="1572368"/>
    <s v="Non-RFID Card Member"/>
    <m/>
    <m/>
    <n v="53202"/>
    <s v="UNITED STATES"/>
    <s v="Single Ride"/>
    <n v="100"/>
    <x v="32"/>
    <n v="43.078530000000001"/>
    <n v="-87.882620000000003"/>
    <x v="26"/>
    <n v="43.053040000000003"/>
    <n v="-87.897660000000002"/>
    <n v="32"/>
    <n v="3"/>
    <n v="4.8"/>
    <n v="4.5999999999999996"/>
    <n v="192"/>
    <n v="-1"/>
    <d v="2017-04-09T00:00:00"/>
    <d v="2017-04-01T00:00:00"/>
    <d v="2017-04-09T00:00:00"/>
    <s v="Sunday"/>
    <d v="1899-12-30T13:54:33"/>
    <d v="1899-12-30T14:00:00"/>
    <n v="1"/>
    <d v="2017-04-09T00:00:00"/>
    <d v="2017-04-01T00:00:00"/>
    <d v="2017-04-09T00:00:00"/>
    <s v="Sunday"/>
    <d v="1899-12-30T14:26:43"/>
    <d v="1899-12-30T14:00:00"/>
    <s v="One Way"/>
  </r>
  <r>
    <n v="1572369"/>
    <s v="Non-RFID Card Member"/>
    <m/>
    <m/>
    <n v="53150"/>
    <s v="UNITED STATES"/>
    <s v="Single Ride"/>
    <n v="11096"/>
    <x v="9"/>
    <n v="43.05097"/>
    <n v="-87.906440000000003"/>
    <x v="40"/>
    <n v="43.05097"/>
    <n v="-87.906440000000003"/>
    <n v="53"/>
    <n v="6"/>
    <n v="8"/>
    <n v="7.6"/>
    <n v="318"/>
    <n v="-1"/>
    <d v="2017-04-09T00:00:00"/>
    <d v="2017-04-01T00:00:00"/>
    <d v="2017-04-09T00:00:00"/>
    <s v="Sunday"/>
    <d v="1899-12-30T13:54:38"/>
    <d v="1899-12-30T14:00:00"/>
    <n v="1"/>
    <d v="2017-04-09T00:00:00"/>
    <d v="2017-04-01T00:00:00"/>
    <d v="2017-04-09T00:00:00"/>
    <s v="Sunday"/>
    <d v="1899-12-30T14:47:07"/>
    <d v="1899-12-30T15:00:00"/>
    <s v="Round Trip"/>
  </r>
  <r>
    <n v="1572385"/>
    <s v="Non-RFID Card Member"/>
    <m/>
    <m/>
    <n v="63119"/>
    <s v="UNITED STATES"/>
    <s v="Single Ride"/>
    <n v="11061"/>
    <x v="16"/>
    <n v="43.03913"/>
    <n v="-87.916150000000002"/>
    <x v="22"/>
    <n v="43.058010000000003"/>
    <n v="-87.877300000000005"/>
    <n v="66"/>
    <n v="9"/>
    <n v="9.9"/>
    <n v="9.4"/>
    <n v="396"/>
    <n v="-1"/>
    <d v="2017-04-09T00:00:00"/>
    <d v="2017-04-01T00:00:00"/>
    <d v="2017-04-09T00:00:00"/>
    <s v="Sunday"/>
    <d v="1899-12-30T13:57:49"/>
    <d v="1899-12-30T14:00:00"/>
    <n v="1"/>
    <d v="2017-04-09T00:00:00"/>
    <d v="2017-04-01T00:00:00"/>
    <d v="2017-04-09T00:00:00"/>
    <s v="Sunday"/>
    <d v="1899-12-30T15:03:41"/>
    <d v="1899-12-30T15:00:00"/>
    <s v="One Way"/>
  </r>
  <r>
    <n v="1570054"/>
    <s v="Non-RFID Card Member"/>
    <m/>
    <m/>
    <n v="13790"/>
    <s v="UNITED STATES"/>
    <s v="Single Ride"/>
    <n v="5529"/>
    <x v="52"/>
    <n v="43.034619999999997"/>
    <n v="-87.917500000000004"/>
    <x v="9"/>
    <n v="43.034619999999997"/>
    <n v="-87.917500000000004"/>
    <n v="3"/>
    <n v="0"/>
    <n v="0.5"/>
    <n v="0.4"/>
    <n v="18"/>
    <n v="-1"/>
    <d v="2017-04-09T00:00:00"/>
    <d v="2017-04-01T00:00:00"/>
    <d v="2017-04-09T00:00:00"/>
    <s v="Sunday"/>
    <d v="1899-12-30T14:02:40"/>
    <d v="1899-12-30T14:00:00"/>
    <n v="1"/>
    <d v="2017-04-09T00:00:00"/>
    <d v="2017-04-01T00:00:00"/>
    <d v="2017-04-09T00:00:00"/>
    <s v="Sunday"/>
    <d v="1899-12-30T14:05:35"/>
    <d v="1899-12-30T14:00:00"/>
    <s v="Round Trip"/>
  </r>
  <r>
    <n v="1572421"/>
    <s v="Non-RFID Card Member"/>
    <m/>
    <m/>
    <n v="45801"/>
    <s v="UNITED STATES"/>
    <s v="Single Ride"/>
    <n v="11060"/>
    <x v="52"/>
    <n v="43.034619999999997"/>
    <n v="-87.917500000000004"/>
    <x v="5"/>
    <n v="43.04824"/>
    <n v="-87.904970000000006"/>
    <n v="95"/>
    <n v="12"/>
    <n v="14.3"/>
    <n v="13.5"/>
    <n v="570"/>
    <n v="-1"/>
    <d v="2017-04-09T00:00:00"/>
    <d v="2017-04-01T00:00:00"/>
    <d v="2017-04-09T00:00:00"/>
    <s v="Sunday"/>
    <d v="1899-12-30T14:04:31"/>
    <d v="1899-12-30T14:00:00"/>
    <n v="1"/>
    <d v="2017-04-09T00:00:00"/>
    <d v="2017-04-01T00:00:00"/>
    <d v="2017-04-09T00:00:00"/>
    <s v="Sunday"/>
    <d v="1899-12-30T15:39:16"/>
    <d v="1899-12-30T16:00:00"/>
    <s v="One Way"/>
  </r>
  <r>
    <n v="1571910"/>
    <s v="Non-RFID Card Member"/>
    <m/>
    <m/>
    <n v="78669"/>
    <s v="UNITED STATES"/>
    <s v="Single Ride"/>
    <n v="5559"/>
    <x v="23"/>
    <n v="43.053040000000003"/>
    <n v="-87.897660000000002"/>
    <x v="4"/>
    <n v="43.042490000000001"/>
    <n v="-87.909959999999998"/>
    <n v="20"/>
    <n v="3"/>
    <n v="3"/>
    <n v="2.9"/>
    <n v="120"/>
    <n v="-1"/>
    <d v="2017-04-09T00:00:00"/>
    <d v="2017-04-01T00:00:00"/>
    <d v="2017-04-09T00:00:00"/>
    <s v="Sunday"/>
    <d v="1899-12-30T14:10:19"/>
    <d v="1899-12-30T14:00:00"/>
    <n v="1"/>
    <d v="2017-04-09T00:00:00"/>
    <d v="2017-04-01T00:00:00"/>
    <d v="2017-04-09T00:00:00"/>
    <s v="Sunday"/>
    <d v="1899-12-30T14:30:57"/>
    <d v="1899-12-30T15:00:00"/>
    <s v="One Way"/>
  </r>
  <r>
    <n v="1572601"/>
    <s v="Non-RFID Card Member"/>
    <m/>
    <m/>
    <n v="53226"/>
    <s v="UNITED STATES"/>
    <s v="Single Ride"/>
    <n v="11000"/>
    <x v="2"/>
    <n v="43.03886"/>
    <n v="-87.902720000000002"/>
    <x v="1"/>
    <n v="43.03886"/>
    <n v="-87.902720000000002"/>
    <n v="63"/>
    <n v="6"/>
    <n v="9.5"/>
    <n v="9"/>
    <n v="378"/>
    <n v="-1"/>
    <d v="2017-04-09T00:00:00"/>
    <d v="2017-04-01T00:00:00"/>
    <d v="2017-04-09T00:00:00"/>
    <s v="Sunday"/>
    <d v="1899-12-30T14:34:34"/>
    <d v="1899-12-30T15:00:00"/>
    <n v="1"/>
    <d v="2017-04-09T00:00:00"/>
    <d v="2017-04-01T00:00:00"/>
    <d v="2017-04-09T00:00:00"/>
    <s v="Sunday"/>
    <d v="1899-12-30T15:37:13"/>
    <d v="1899-12-30T16:00:00"/>
    <s v="Round Trip"/>
  </r>
  <r>
    <n v="1572257"/>
    <s v="Non-RFID Card Member"/>
    <m/>
    <m/>
    <n v="19010"/>
    <s v="UNITED STATES"/>
    <s v="Single Ride"/>
    <n v="116"/>
    <x v="25"/>
    <n v="43.058010000000003"/>
    <n v="-87.877300000000005"/>
    <x v="34"/>
    <n v="43.038649999999997"/>
    <n v="-87.921930000000003"/>
    <n v="36"/>
    <n v="6"/>
    <n v="5.4"/>
    <n v="5.0999999999999996"/>
    <n v="216"/>
    <n v="-1"/>
    <d v="2017-04-09T00:00:00"/>
    <d v="2017-04-01T00:00:00"/>
    <d v="2017-04-09T00:00:00"/>
    <s v="Sunday"/>
    <d v="1899-12-30T14:43:48"/>
    <d v="1899-12-30T15:00:00"/>
    <n v="1"/>
    <d v="2017-04-09T00:00:00"/>
    <d v="2017-04-01T00:00:00"/>
    <d v="2017-04-09T00:00:00"/>
    <s v="Sunday"/>
    <d v="1899-12-30T15:19:50"/>
    <d v="1899-12-30T15:00:00"/>
    <s v="One Way"/>
  </r>
  <r>
    <n v="1572690"/>
    <s v="Non-RFID Card Member"/>
    <m/>
    <m/>
    <n v="63026"/>
    <s v="UNITED STATES"/>
    <s v="Single Ride"/>
    <n v="77"/>
    <x v="24"/>
    <n v="43.040154000000001"/>
    <n v="-87.932113000000001"/>
    <x v="31"/>
    <n v="43.040154000000001"/>
    <n v="-87.932113000000001"/>
    <n v="80"/>
    <n v="9"/>
    <n v="12"/>
    <n v="11.4"/>
    <n v="480"/>
    <n v="-1"/>
    <d v="2017-04-09T00:00:00"/>
    <d v="2017-04-01T00:00:00"/>
    <d v="2017-04-09T00:00:00"/>
    <s v="Sunday"/>
    <d v="1899-12-30T14:49:37"/>
    <d v="1899-12-30T15:00:00"/>
    <n v="1"/>
    <d v="2017-04-09T00:00:00"/>
    <d v="2017-04-01T00:00:00"/>
    <d v="2017-04-09T00:00:00"/>
    <s v="Sunday"/>
    <d v="1899-12-30T16:09:08"/>
    <d v="1899-12-30T16:00:00"/>
    <s v="Round Trip"/>
  </r>
  <r>
    <n v="1572815"/>
    <s v="Non-RFID Card Member"/>
    <m/>
    <m/>
    <n v="53224"/>
    <s v="UNITED STATES"/>
    <s v="Single Ride"/>
    <n v="2968"/>
    <x v="3"/>
    <n v="43.03519"/>
    <n v="-87.907390000000007"/>
    <x v="6"/>
    <n v="43.03519"/>
    <n v="-87.907390000000007"/>
    <n v="143"/>
    <n v="15"/>
    <n v="18"/>
    <n v="17.100000000000001"/>
    <n v="720"/>
    <n v="-1"/>
    <d v="2017-04-09T00:00:00"/>
    <d v="2017-04-01T00:00:00"/>
    <d v="2017-04-09T00:00:00"/>
    <s v="Sunday"/>
    <d v="1899-12-30T15:08:55"/>
    <d v="1899-12-30T15:00:00"/>
    <n v="1"/>
    <d v="2017-04-09T00:00:00"/>
    <d v="2017-04-01T00:00:00"/>
    <d v="2017-04-09T00:00:00"/>
    <s v="Sunday"/>
    <d v="1899-12-30T17:31:33"/>
    <d v="1899-12-30T18:00:00"/>
    <s v="Round Trip"/>
  </r>
  <r>
    <n v="1572821"/>
    <s v="Non-RFID Card Member"/>
    <m/>
    <m/>
    <n v="53017"/>
    <s v="UNITED STATES"/>
    <s v="Single Ride"/>
    <n v="5432"/>
    <x v="41"/>
    <n v="43.031480000000002"/>
    <n v="-87.908169999999998"/>
    <x v="43"/>
    <n v="43.031480000000002"/>
    <n v="-87.908169999999998"/>
    <n v="34"/>
    <n v="3"/>
    <n v="5.0999999999999996"/>
    <n v="4.8"/>
    <n v="204"/>
    <n v="-1"/>
    <d v="2017-04-09T00:00:00"/>
    <d v="2017-04-01T00:00:00"/>
    <d v="2017-04-09T00:00:00"/>
    <s v="Sunday"/>
    <d v="1899-12-30T15:10:10"/>
    <d v="1899-12-30T15:00:00"/>
    <n v="1"/>
    <d v="2017-04-09T00:00:00"/>
    <d v="2017-04-01T00:00:00"/>
    <d v="2017-04-09T00:00:00"/>
    <s v="Sunday"/>
    <d v="1899-12-30T15:44:36"/>
    <d v="1899-12-30T16:00:00"/>
    <s v="Round Trip"/>
  </r>
  <r>
    <n v="1572796"/>
    <s v="Non-RFID Card Member"/>
    <m/>
    <m/>
    <n v="53226"/>
    <s v="UNITED STATES"/>
    <s v="Single Ride"/>
    <n v="11128"/>
    <x v="18"/>
    <n v="43.048609999999996"/>
    <n v="-88.008480000000006"/>
    <x v="56"/>
    <n v="43.052630000000001"/>
    <n v="-88.016319999999993"/>
    <n v="10"/>
    <n v="3"/>
    <n v="1.5"/>
    <n v="1.4"/>
    <n v="60"/>
    <n v="-1"/>
    <d v="2017-04-09T00:00:00"/>
    <d v="2017-04-01T00:00:00"/>
    <d v="2017-04-09T00:00:00"/>
    <s v="Sunday"/>
    <d v="1899-12-30T15:47:14"/>
    <d v="1899-12-30T16:00:00"/>
    <n v="1"/>
    <d v="2017-04-09T00:00:00"/>
    <d v="2017-04-01T00:00:00"/>
    <d v="2017-04-09T00:00:00"/>
    <s v="Sunday"/>
    <d v="1899-12-30T15:57:42"/>
    <d v="1899-12-30T16:00:00"/>
    <s v="One Way"/>
  </r>
  <r>
    <n v="1573140"/>
    <s v="Non-RFID Card Member"/>
    <m/>
    <m/>
    <n v="53074"/>
    <s v="UNITED STATES"/>
    <s v="Single Ride"/>
    <n v="77"/>
    <x v="24"/>
    <n v="43.040154000000001"/>
    <n v="-87.932113000000001"/>
    <x v="31"/>
    <n v="43.040154000000001"/>
    <n v="-87.932113000000001"/>
    <n v="70"/>
    <n v="9"/>
    <n v="10.5"/>
    <n v="10"/>
    <n v="420"/>
    <n v="-1"/>
    <d v="2017-04-09T00:00:00"/>
    <d v="2017-04-01T00:00:00"/>
    <d v="2017-04-09T00:00:00"/>
    <s v="Sunday"/>
    <d v="1899-12-30T16:16:50"/>
    <d v="1899-12-30T16:00:00"/>
    <n v="1"/>
    <d v="2017-04-09T00:00:00"/>
    <d v="2017-04-01T00:00:00"/>
    <d v="2017-04-09T00:00:00"/>
    <s v="Sunday"/>
    <d v="1899-12-30T17:26:07"/>
    <d v="1899-12-30T17:00:00"/>
    <s v="Round Trip"/>
  </r>
  <r>
    <n v="1573185"/>
    <s v="Non-RFID Card Member"/>
    <m/>
    <m/>
    <n v="53211"/>
    <s v="UNITED STATES"/>
    <s v="Single Ride"/>
    <n v="46"/>
    <x v="12"/>
    <n v="43.052460000000004"/>
    <n v="-87.891000000000005"/>
    <x v="11"/>
    <n v="43.052460000000004"/>
    <n v="-87.891000000000005"/>
    <n v="20"/>
    <n v="3"/>
    <n v="3"/>
    <n v="2.9"/>
    <n v="120"/>
    <n v="-1"/>
    <d v="2017-04-09T00:00:00"/>
    <d v="2017-04-01T00:00:00"/>
    <d v="2017-04-09T00:00:00"/>
    <s v="Sunday"/>
    <d v="1899-12-30T16:29:54"/>
    <d v="1899-12-30T16:00:00"/>
    <n v="1"/>
    <d v="2017-04-09T00:00:00"/>
    <d v="2017-04-01T00:00:00"/>
    <d v="2017-04-09T00:00:00"/>
    <s v="Sunday"/>
    <d v="1899-12-30T16:49:33"/>
    <d v="1899-12-30T17:00:00"/>
    <s v="Round Trip"/>
  </r>
  <r>
    <n v="1435646"/>
    <s v="Non-RFID Card Member"/>
    <m/>
    <m/>
    <n v="53044"/>
    <s v="UNITED STATES"/>
    <s v="Single Ride"/>
    <n v="5472"/>
    <x v="30"/>
    <n v="43.045712999999999"/>
    <n v="-87.899756999999994"/>
    <x v="14"/>
    <n v="43.05536"/>
    <n v="-87.90504"/>
    <n v="7"/>
    <n v="3"/>
    <n v="1.1000000000000001"/>
    <n v="1"/>
    <n v="42"/>
    <n v="-1"/>
    <d v="2017-04-09T00:00:00"/>
    <d v="2017-04-01T00:00:00"/>
    <d v="2017-04-09T00:00:00"/>
    <s v="Sunday"/>
    <d v="1899-12-30T16:30:02"/>
    <d v="1899-12-30T17:00:00"/>
    <n v="1"/>
    <d v="2017-04-09T00:00:00"/>
    <d v="2017-04-01T00:00:00"/>
    <d v="2017-04-09T00:00:00"/>
    <s v="Sunday"/>
    <d v="1899-12-30T16:37:09"/>
    <d v="1899-12-30T17:00:00"/>
    <s v="One Way"/>
  </r>
  <r>
    <n v="1573341"/>
    <s v="Non-RFID Card Member"/>
    <m/>
    <m/>
    <n v="53233"/>
    <s v="UNITED STATES"/>
    <s v="Single Ride"/>
    <n v="11147"/>
    <x v="16"/>
    <n v="43.03913"/>
    <n v="-87.916150000000002"/>
    <x v="12"/>
    <n v="43.036900000000003"/>
    <n v="-87.89667"/>
    <n v="29"/>
    <n v="3"/>
    <n v="4.4000000000000004"/>
    <n v="4.0999999999999996"/>
    <n v="174"/>
    <n v="-1"/>
    <d v="2017-04-09T00:00:00"/>
    <d v="2017-04-01T00:00:00"/>
    <d v="2017-04-09T00:00:00"/>
    <s v="Sunday"/>
    <d v="1899-12-30T17:01:16"/>
    <d v="1899-12-30T17:00:00"/>
    <n v="1"/>
    <d v="2017-04-09T00:00:00"/>
    <d v="2017-04-01T00:00:00"/>
    <d v="2017-04-09T00:00:00"/>
    <s v="Sunday"/>
    <d v="1899-12-30T17:30:49"/>
    <d v="1899-12-30T18:00:00"/>
    <s v="One Way"/>
  </r>
  <r>
    <n v="1573345"/>
    <s v="Non-RFID Card Member"/>
    <m/>
    <m/>
    <n v="53221"/>
    <s v="UNITED STATES"/>
    <s v="Single Ride"/>
    <n v="179"/>
    <x v="12"/>
    <n v="43.052460000000004"/>
    <n v="-87.891000000000005"/>
    <x v="11"/>
    <n v="43.052460000000004"/>
    <n v="-87.891000000000005"/>
    <n v="106"/>
    <n v="12"/>
    <n v="15.9"/>
    <n v="15.1"/>
    <n v="636"/>
    <n v="-1"/>
    <d v="2017-04-09T00:00:00"/>
    <d v="2017-04-01T00:00:00"/>
    <d v="2017-04-09T00:00:00"/>
    <s v="Sunday"/>
    <d v="1899-12-30T17:02:00"/>
    <d v="1899-12-30T17:00:00"/>
    <n v="1"/>
    <d v="2017-04-09T00:00:00"/>
    <d v="2017-04-01T00:00:00"/>
    <d v="2017-04-09T00:00:00"/>
    <s v="Sunday"/>
    <d v="1899-12-30T18:48:00"/>
    <d v="1899-12-30T19:00:00"/>
    <s v="Round Trip"/>
  </r>
  <r>
    <n v="1229165"/>
    <s v="Non-RFID Card Member"/>
    <m/>
    <m/>
    <n v="60099"/>
    <s v="UNITED STATES"/>
    <s v="Single Ride"/>
    <n v="46"/>
    <x v="12"/>
    <n v="43.052460000000004"/>
    <n v="-87.891000000000005"/>
    <x v="11"/>
    <n v="43.052460000000004"/>
    <n v="-87.891000000000005"/>
    <n v="101"/>
    <n v="12"/>
    <n v="15.2"/>
    <n v="14.4"/>
    <n v="606"/>
    <n v="-1"/>
    <d v="2017-04-09T00:00:00"/>
    <d v="2017-04-01T00:00:00"/>
    <d v="2017-04-09T00:00:00"/>
    <s v="Sunday"/>
    <d v="1899-12-30T17:06:21"/>
    <d v="1899-12-30T17:00:00"/>
    <n v="1"/>
    <d v="2017-04-09T00:00:00"/>
    <d v="2017-04-01T00:00:00"/>
    <d v="2017-04-09T00:00:00"/>
    <s v="Sunday"/>
    <d v="1899-12-30T18:47:53"/>
    <d v="1899-12-30T19:00:00"/>
    <s v="Round Trip"/>
  </r>
  <r>
    <n v="1573361"/>
    <s v="Non-RFID Card Member"/>
    <m/>
    <m/>
    <n v="53212"/>
    <s v="UNITED STATES"/>
    <s v="Single Ride"/>
    <n v="274"/>
    <x v="20"/>
    <n v="43.049230000000001"/>
    <n v="-87.911940000000001"/>
    <x v="0"/>
    <n v="43.049230000000001"/>
    <n v="-87.911940000000001"/>
    <n v="27"/>
    <n v="3"/>
    <n v="4.0999999999999996"/>
    <n v="3.8"/>
    <n v="162"/>
    <n v="-1"/>
    <d v="2017-04-09T00:00:00"/>
    <d v="2017-04-01T00:00:00"/>
    <d v="2017-04-09T00:00:00"/>
    <s v="Sunday"/>
    <d v="1899-12-30T17:09:35"/>
    <d v="1899-12-30T17:00:00"/>
    <n v="1"/>
    <d v="2017-04-09T00:00:00"/>
    <d v="2017-04-01T00:00:00"/>
    <d v="2017-04-09T00:00:00"/>
    <s v="Sunday"/>
    <d v="1899-12-30T17:36:21"/>
    <d v="1899-12-30T18:00:00"/>
    <s v="Round Trip"/>
  </r>
  <r>
    <n v="1573365"/>
    <s v="Non-RFID Card Member"/>
    <m/>
    <m/>
    <n v="60156"/>
    <s v="UNITED STATES"/>
    <s v="Single Ride"/>
    <n v="237"/>
    <x v="16"/>
    <n v="43.03913"/>
    <n v="-87.916150000000002"/>
    <x v="22"/>
    <n v="43.058010000000003"/>
    <n v="-87.877300000000005"/>
    <n v="36"/>
    <n v="6"/>
    <n v="5.4"/>
    <n v="5.0999999999999996"/>
    <n v="216"/>
    <n v="-1"/>
    <d v="2017-04-09T00:00:00"/>
    <d v="2017-04-01T00:00:00"/>
    <d v="2017-04-09T00:00:00"/>
    <s v="Sunday"/>
    <d v="1899-12-30T17:10:04"/>
    <d v="1899-12-30T17:00:00"/>
    <n v="1"/>
    <d v="2017-04-09T00:00:00"/>
    <d v="2017-04-01T00:00:00"/>
    <d v="2017-04-09T00:00:00"/>
    <s v="Sunday"/>
    <d v="1899-12-30T17:46:28"/>
    <d v="1899-12-30T18:00:00"/>
    <s v="One Way"/>
  </r>
  <r>
    <n v="1573469"/>
    <s v="Non-RFID Card Member"/>
    <m/>
    <m/>
    <n v="53218"/>
    <s v="UNITED STATES"/>
    <s v="Single Ride"/>
    <n v="5518"/>
    <x v="39"/>
    <n v="43.020020000000002"/>
    <n v="-87.912540000000007"/>
    <x v="42"/>
    <n v="43.020020000000002"/>
    <n v="-87.912540000000007"/>
    <n v="65"/>
    <n v="9"/>
    <n v="9.8000000000000007"/>
    <n v="9.3000000000000007"/>
    <n v="390"/>
    <n v="-1"/>
    <d v="2017-04-09T00:00:00"/>
    <d v="2017-04-01T00:00:00"/>
    <d v="2017-04-09T00:00:00"/>
    <s v="Sunday"/>
    <d v="1899-12-30T17:40:24"/>
    <d v="1899-12-30T18:00:00"/>
    <n v="1"/>
    <d v="2017-04-09T00:00:00"/>
    <d v="2017-04-01T00:00:00"/>
    <d v="2017-04-09T00:00:00"/>
    <s v="Sunday"/>
    <d v="1899-12-30T18:45:51"/>
    <d v="1899-12-30T19:00:00"/>
    <s v="Round Trip"/>
  </r>
  <r>
    <n v="1573725"/>
    <s v="Non-RFID Card Member"/>
    <m/>
    <m/>
    <n v="53211"/>
    <s v="UNITED STATES"/>
    <s v="Single Ride"/>
    <n v="5445"/>
    <x v="23"/>
    <n v="43.053040000000003"/>
    <n v="-87.897660000000002"/>
    <x v="26"/>
    <n v="43.053040000000003"/>
    <n v="-87.897660000000002"/>
    <n v="56"/>
    <n v="6"/>
    <n v="8.4"/>
    <n v="8"/>
    <n v="336"/>
    <n v="-1"/>
    <d v="2017-04-09T00:00:00"/>
    <d v="2017-04-01T00:00:00"/>
    <d v="2017-04-09T00:00:00"/>
    <s v="Sunday"/>
    <d v="1899-12-30T18:51:09"/>
    <d v="1899-12-30T19:00:00"/>
    <n v="1"/>
    <d v="2017-04-09T00:00:00"/>
    <d v="2017-04-01T00:00:00"/>
    <d v="2017-04-09T00:00:00"/>
    <s v="Sunday"/>
    <d v="1899-12-30T19:47:26"/>
    <d v="1899-12-30T20:00:00"/>
    <s v="Round Trip"/>
  </r>
  <r>
    <n v="1573869"/>
    <s v="Non-RFID Card Member"/>
    <m/>
    <m/>
    <n v="53215"/>
    <s v="UNITED STATES"/>
    <s v="Single Ride"/>
    <n v="5418"/>
    <x v="6"/>
    <n v="43.038719999999998"/>
    <n v="-87.905339999999995"/>
    <x v="36"/>
    <n v="43.038719999999998"/>
    <n v="-87.905339999999995"/>
    <n v="50"/>
    <n v="6"/>
    <n v="7.5"/>
    <n v="7.1"/>
    <n v="300"/>
    <n v="-1"/>
    <d v="2017-04-09T00:00:00"/>
    <d v="2017-04-01T00:00:00"/>
    <d v="2017-04-09T00:00:00"/>
    <s v="Sunday"/>
    <d v="1899-12-30T19:43:16"/>
    <d v="1899-12-30T20:00:00"/>
    <n v="1"/>
    <d v="2017-04-09T00:00:00"/>
    <d v="2017-04-01T00:00:00"/>
    <d v="2017-04-09T00:00:00"/>
    <s v="Sunday"/>
    <d v="1899-12-30T20:33:07"/>
    <d v="1899-12-30T21:00:00"/>
    <s v="Round Trip"/>
  </r>
  <r>
    <n v="1573943"/>
    <s v="Non-RFID Card Member"/>
    <m/>
    <m/>
    <n v="53010"/>
    <s v="UNITED STATES"/>
    <s v="Single Ride"/>
    <n v="5453"/>
    <x v="23"/>
    <n v="43.053040000000003"/>
    <n v="-87.897660000000002"/>
    <x v="6"/>
    <n v="43.03519"/>
    <n v="-87.907390000000007"/>
    <n v="18"/>
    <n v="3"/>
    <n v="2.7"/>
    <n v="2.6"/>
    <n v="108"/>
    <n v="-1"/>
    <d v="2017-04-09T00:00:00"/>
    <d v="2017-04-01T00:00:00"/>
    <d v="2017-04-09T00:00:00"/>
    <s v="Sunday"/>
    <d v="1899-12-30T20:37:05"/>
    <d v="1899-12-30T21:00:00"/>
    <n v="1"/>
    <d v="2017-04-09T00:00:00"/>
    <d v="2017-04-01T00:00:00"/>
    <d v="2017-04-09T00:00:00"/>
    <s v="Sunday"/>
    <d v="1899-12-30T20:55:32"/>
    <d v="1899-12-30T21:00:00"/>
    <s v="One Way"/>
  </r>
  <r>
    <n v="1573997"/>
    <s v="Non-RFID Card Member"/>
    <m/>
    <m/>
    <n v="54904"/>
    <s v="UNITED STATES"/>
    <s v="Single Ride"/>
    <n v="202"/>
    <x v="0"/>
    <n v="43.042490000000001"/>
    <n v="-87.909959999999998"/>
    <x v="4"/>
    <n v="43.042490000000001"/>
    <n v="-87.909959999999998"/>
    <n v="86"/>
    <n v="9"/>
    <n v="12.9"/>
    <n v="12.3"/>
    <n v="516"/>
    <n v="-1"/>
    <d v="2017-04-09T00:00:00"/>
    <d v="2017-04-01T00:00:00"/>
    <d v="2017-04-09T00:00:00"/>
    <s v="Sunday"/>
    <d v="1899-12-30T21:13:34"/>
    <d v="1899-12-30T21:00:00"/>
    <n v="1"/>
    <d v="2017-04-09T00:00:00"/>
    <d v="2017-04-01T00:00:00"/>
    <d v="2017-04-09T00:00:00"/>
    <s v="Sunday"/>
    <d v="1899-12-30T22:39:38"/>
    <d v="1899-12-30T23:00:00"/>
    <s v="Round Trip"/>
  </r>
  <r>
    <n v="1574096"/>
    <s v="Non-RFID Card Member"/>
    <m/>
    <m/>
    <n v="53154"/>
    <s v="UNITED STATES"/>
    <s v="Single Ride"/>
    <n v="11162"/>
    <x v="14"/>
    <n v="43.05536"/>
    <n v="-87.90504"/>
    <x v="14"/>
    <n v="43.05536"/>
    <n v="-87.90504"/>
    <n v="13"/>
    <n v="3"/>
    <n v="2"/>
    <n v="1.9"/>
    <n v="78"/>
    <n v="-1"/>
    <d v="2017-04-10T00:00:00"/>
    <d v="2017-04-01T00:00:00"/>
    <d v="2017-04-10T00:00:00"/>
    <s v="Monday"/>
    <d v="1899-12-30T03:08:19"/>
    <d v="1899-12-30T03:00:00"/>
    <n v="1"/>
    <d v="2017-04-10T00:00:00"/>
    <d v="2017-04-01T00:00:00"/>
    <d v="2017-04-10T00:00:00"/>
    <s v="Monday"/>
    <d v="1899-12-30T03:21:05"/>
    <d v="1899-12-30T03:00:00"/>
    <s v="Round Trip"/>
  </r>
  <r>
    <n v="1242204"/>
    <s v="Non-RFID Card Member"/>
    <m/>
    <m/>
    <n v="53202"/>
    <s v="UNITED STATES"/>
    <s v="Single Ride"/>
    <n v="5496"/>
    <x v="1"/>
    <n v="43.048200000000001"/>
    <n v="-87.900859999999994"/>
    <x v="37"/>
    <n v="43.02948"/>
    <n v="-87.912819999999996"/>
    <n v="13"/>
    <n v="3"/>
    <n v="2"/>
    <n v="1.9"/>
    <n v="78"/>
    <n v="-1"/>
    <d v="2017-04-10T00:00:00"/>
    <d v="2017-04-01T00:00:00"/>
    <d v="2017-04-10T00:00:00"/>
    <s v="Monday"/>
    <d v="1899-12-30T09:06:21"/>
    <d v="1899-12-30T09:00:00"/>
    <n v="1"/>
    <d v="2017-04-10T00:00:00"/>
    <d v="2017-04-01T00:00:00"/>
    <d v="2017-04-10T00:00:00"/>
    <s v="Monday"/>
    <d v="1899-12-30T09:19:30"/>
    <d v="1899-12-30T09:00:00"/>
    <s v="One Way"/>
  </r>
  <r>
    <n v="1574211"/>
    <s v="Non-RFID Card Member"/>
    <m/>
    <m/>
    <n v="53223"/>
    <s v="UNITED STATES"/>
    <s v="Single Ride"/>
    <n v="43"/>
    <x v="25"/>
    <n v="43.058010000000003"/>
    <n v="-87.877300000000005"/>
    <x v="22"/>
    <n v="43.058010000000003"/>
    <n v="-87.877300000000005"/>
    <n v="37"/>
    <n v="6"/>
    <n v="5.6"/>
    <n v="5.3"/>
    <n v="222"/>
    <n v="-1"/>
    <d v="2017-04-10T00:00:00"/>
    <d v="2017-04-01T00:00:00"/>
    <d v="2017-04-10T00:00:00"/>
    <s v="Monday"/>
    <d v="1899-12-30T10:11:48"/>
    <d v="1899-12-30T10:00:00"/>
    <n v="1"/>
    <d v="2017-04-10T00:00:00"/>
    <d v="2017-04-01T00:00:00"/>
    <d v="2017-04-10T00:00:00"/>
    <s v="Monday"/>
    <d v="1899-12-30T10:48:36"/>
    <d v="1899-12-30T11:00:00"/>
    <s v="Round Trip"/>
  </r>
  <r>
    <n v="1574218"/>
    <s v="Non-RFID Card Member"/>
    <m/>
    <m/>
    <n v="53233"/>
    <s v="UNITED STATES"/>
    <s v="Single Ride"/>
    <n v="11149"/>
    <x v="24"/>
    <n v="43.040154000000001"/>
    <n v="-87.932113000000001"/>
    <x v="31"/>
    <n v="43.040154000000001"/>
    <n v="-87.932113000000001"/>
    <n v="63"/>
    <n v="6"/>
    <n v="9.5"/>
    <n v="9"/>
    <n v="378"/>
    <n v="-1"/>
    <d v="2017-04-10T00:00:00"/>
    <d v="2017-04-01T00:00:00"/>
    <d v="2017-04-10T00:00:00"/>
    <s v="Monday"/>
    <d v="1899-12-30T10:18:27"/>
    <d v="1899-12-30T10:00:00"/>
    <n v="1"/>
    <d v="2017-04-10T00:00:00"/>
    <d v="2017-04-01T00:00:00"/>
    <d v="2017-04-10T00:00:00"/>
    <s v="Monday"/>
    <d v="1899-12-30T11:21:15"/>
    <d v="1899-12-30T11:00:00"/>
    <s v="Round Trip"/>
  </r>
  <r>
    <n v="1574256"/>
    <s v="Non-RFID Card Member"/>
    <m/>
    <m/>
    <n v="53211"/>
    <s v="UNITED STATES"/>
    <s v="Single Ride"/>
    <n v="11152"/>
    <x v="22"/>
    <n v="43.066893999999998"/>
    <n v="-87.877936000000005"/>
    <x v="35"/>
    <n v="43.066893999999998"/>
    <n v="-87.877936000000005"/>
    <n v="34"/>
    <n v="3"/>
    <n v="5.0999999999999996"/>
    <n v="4.8"/>
    <n v="204"/>
    <n v="-1"/>
    <d v="2017-04-10T00:00:00"/>
    <d v="2017-04-01T00:00:00"/>
    <d v="2017-04-10T00:00:00"/>
    <s v="Monday"/>
    <d v="1899-12-30T10:49:05"/>
    <d v="1899-12-30T11:00:00"/>
    <n v="1"/>
    <d v="2017-04-10T00:00:00"/>
    <d v="2017-04-01T00:00:00"/>
    <d v="2017-04-10T00:00:00"/>
    <s v="Monday"/>
    <d v="1899-12-30T11:23:28"/>
    <d v="1899-12-30T11:00:00"/>
    <s v="Round Trip"/>
  </r>
  <r>
    <n v="1574349"/>
    <s v="Non-RFID Card Member"/>
    <m/>
    <m/>
    <n v="44904"/>
    <s v="UNITED STATES"/>
    <s v="Single Ride"/>
    <n v="5444"/>
    <x v="3"/>
    <n v="43.03519"/>
    <n v="-87.907390000000007"/>
    <x v="6"/>
    <n v="43.03519"/>
    <n v="-87.907390000000007"/>
    <n v="60"/>
    <n v="6"/>
    <n v="9"/>
    <n v="8.6"/>
    <n v="360"/>
    <n v="-1"/>
    <d v="2017-04-10T00:00:00"/>
    <d v="2017-04-01T00:00:00"/>
    <d v="2017-04-10T00:00:00"/>
    <s v="Monday"/>
    <d v="1899-12-30T11:55:53"/>
    <d v="1899-12-30T12:00:00"/>
    <n v="1"/>
    <d v="2017-04-10T00:00:00"/>
    <d v="2017-04-01T00:00:00"/>
    <d v="2017-04-10T00:00:00"/>
    <s v="Monday"/>
    <d v="1899-12-30T12:55:32"/>
    <d v="1899-12-30T13:00:00"/>
    <s v="Round Trip"/>
  </r>
  <r>
    <n v="1447338"/>
    <s v="Non-RFID Card Member"/>
    <m/>
    <m/>
    <n v="53225"/>
    <s v="UNITED STATES"/>
    <s v="Single Ride"/>
    <n v="5418"/>
    <x v="6"/>
    <n v="43.038719999999998"/>
    <n v="-87.905339999999995"/>
    <x v="10"/>
    <n v="43.058619999999998"/>
    <n v="-87.885319999999993"/>
    <n v="38"/>
    <n v="6"/>
    <n v="5.7"/>
    <n v="5.4"/>
    <n v="228"/>
    <n v="-1"/>
    <d v="2017-04-10T00:00:00"/>
    <d v="2017-04-01T00:00:00"/>
    <d v="2017-04-10T00:00:00"/>
    <s v="Monday"/>
    <d v="1899-12-30T12:05:35"/>
    <d v="1899-12-30T12:00:00"/>
    <n v="1"/>
    <d v="2017-04-10T00:00:00"/>
    <d v="2017-04-01T00:00:00"/>
    <d v="2017-04-10T00:00:00"/>
    <s v="Monday"/>
    <d v="1899-12-30T12:43:50"/>
    <d v="1899-12-30T13:00:00"/>
    <s v="One Way"/>
  </r>
  <r>
    <n v="1574373"/>
    <s v="Non-RFID Card Member"/>
    <m/>
    <m/>
    <n v="53225"/>
    <s v="UNITED STATES"/>
    <s v="Single Ride"/>
    <n v="291"/>
    <x v="25"/>
    <n v="43.058010000000003"/>
    <n v="-87.877300000000005"/>
    <x v="22"/>
    <n v="43.058010000000003"/>
    <n v="-87.877300000000005"/>
    <n v="33"/>
    <n v="3"/>
    <n v="5"/>
    <n v="4.7"/>
    <n v="198"/>
    <n v="-1"/>
    <d v="2017-04-10T00:00:00"/>
    <d v="2017-04-01T00:00:00"/>
    <d v="2017-04-10T00:00:00"/>
    <s v="Monday"/>
    <d v="1899-12-30T12:10:29"/>
    <d v="1899-12-30T12:00:00"/>
    <n v="1"/>
    <d v="2017-04-10T00:00:00"/>
    <d v="2017-04-01T00:00:00"/>
    <d v="2017-04-10T00:00:00"/>
    <s v="Monday"/>
    <d v="1899-12-30T12:43:59"/>
    <d v="1899-12-30T13:00:00"/>
    <s v="Round Trip"/>
  </r>
  <r>
    <n v="1574432"/>
    <s v="Non-RFID Card Member"/>
    <m/>
    <m/>
    <n v="53204"/>
    <s v="UNITED STATES"/>
    <s v="Single Ride"/>
    <n v="11159"/>
    <x v="56"/>
    <n v="43.02017"/>
    <n v="-87.933049999999994"/>
    <x v="57"/>
    <n v="43.02017"/>
    <n v="-87.933049999999994"/>
    <n v="21"/>
    <n v="3"/>
    <n v="3.2"/>
    <n v="3"/>
    <n v="126"/>
    <n v="-1"/>
    <d v="2017-04-10T00:00:00"/>
    <d v="2017-04-01T00:00:00"/>
    <d v="2017-04-10T00:00:00"/>
    <s v="Monday"/>
    <d v="1899-12-30T12:45:11"/>
    <d v="1899-12-30T13:00:00"/>
    <n v="1"/>
    <d v="2017-04-10T00:00:00"/>
    <d v="2017-04-01T00:00:00"/>
    <d v="2017-04-10T00:00:00"/>
    <s v="Monday"/>
    <d v="1899-12-30T13:06:53"/>
    <d v="1899-12-30T13:00:00"/>
    <s v="Round Trip"/>
  </r>
  <r>
    <n v="1574340"/>
    <s v="Non-RFID Card Member"/>
    <m/>
    <m/>
    <n v="53202"/>
    <s v="UNITED STATES"/>
    <s v="Single Ride"/>
    <n v="251"/>
    <x v="3"/>
    <n v="43.03519"/>
    <n v="-87.907390000000007"/>
    <x v="26"/>
    <n v="43.053040000000003"/>
    <n v="-87.897660000000002"/>
    <n v="15"/>
    <n v="3"/>
    <n v="2.2999999999999998"/>
    <n v="2.1"/>
    <n v="90"/>
    <n v="-1"/>
    <d v="2017-04-10T00:00:00"/>
    <d v="2017-04-01T00:00:00"/>
    <d v="2017-04-10T00:00:00"/>
    <s v="Monday"/>
    <d v="1899-12-30T13:55:59"/>
    <d v="1899-12-30T14:00:00"/>
    <n v="1"/>
    <d v="2017-04-10T00:00:00"/>
    <d v="2017-04-01T00:00:00"/>
    <d v="2017-04-10T00:00:00"/>
    <s v="Monday"/>
    <d v="1899-12-30T14:10:47"/>
    <d v="1899-12-30T14:00:00"/>
    <s v="One Way"/>
  </r>
  <r>
    <n v="1572667"/>
    <s v="Non-RFID Card Member"/>
    <m/>
    <m/>
    <n v="53211"/>
    <s v="UNITED STATES"/>
    <s v="Single Ride"/>
    <n v="5445"/>
    <x v="23"/>
    <n v="43.053040000000003"/>
    <n v="-87.897660000000002"/>
    <x v="24"/>
    <n v="43.056539999999998"/>
    <n v="-87.914370000000005"/>
    <n v="7"/>
    <n v="3"/>
    <n v="1.1000000000000001"/>
    <n v="1"/>
    <n v="42"/>
    <n v="-1"/>
    <d v="2017-04-10T00:00:00"/>
    <d v="2017-04-01T00:00:00"/>
    <d v="2017-04-10T00:00:00"/>
    <s v="Monday"/>
    <d v="1899-12-30T15:08:16"/>
    <d v="1899-12-30T15:00:00"/>
    <n v="1"/>
    <d v="2017-04-10T00:00:00"/>
    <d v="2017-04-01T00:00:00"/>
    <d v="2017-04-10T00:00:00"/>
    <s v="Monday"/>
    <d v="1899-12-30T15:15:59"/>
    <d v="1899-12-30T15:00:00"/>
    <s v="One Way"/>
  </r>
  <r>
    <n v="1513373"/>
    <s v="Non-RFID Card Member"/>
    <m/>
    <m/>
    <n v="48116"/>
    <s v="UNITED STATES"/>
    <s v="Single Ride"/>
    <n v="5569"/>
    <x v="3"/>
    <n v="43.03519"/>
    <n v="-87.907390000000007"/>
    <x v="34"/>
    <n v="43.038649999999997"/>
    <n v="-87.921930000000003"/>
    <n v="10"/>
    <n v="3"/>
    <n v="1.5"/>
    <n v="1.4"/>
    <n v="60"/>
    <n v="-1"/>
    <d v="2017-04-11T00:00:00"/>
    <d v="2017-04-01T00:00:00"/>
    <d v="2017-04-11T00:00:00"/>
    <s v="Tuesday"/>
    <d v="1899-12-30T09:33:25"/>
    <d v="1899-12-30T10:00:00"/>
    <n v="1"/>
    <d v="2017-04-11T00:00:00"/>
    <d v="2017-04-01T00:00:00"/>
    <d v="2017-04-11T00:00:00"/>
    <s v="Tuesday"/>
    <d v="1899-12-30T09:43:44"/>
    <d v="1899-12-30T10:00:00"/>
    <s v="One Way"/>
  </r>
  <r>
    <n v="1513282"/>
    <s v="Non-RFID Card Member"/>
    <m/>
    <m/>
    <n v="34209"/>
    <s v="UNITED STATES"/>
    <s v="Single Ride"/>
    <n v="28"/>
    <x v="30"/>
    <n v="43.045712999999999"/>
    <n v="-87.899756999999994"/>
    <x v="11"/>
    <n v="43.052460000000004"/>
    <n v="-87.891000000000005"/>
    <n v="19"/>
    <n v="3"/>
    <n v="2.9"/>
    <n v="2.7"/>
    <n v="114"/>
    <n v="-1"/>
    <d v="2017-04-11T00:00:00"/>
    <d v="2017-04-01T00:00:00"/>
    <d v="2017-04-11T00:00:00"/>
    <s v="Tuesday"/>
    <d v="1899-12-30T12:53:27"/>
    <d v="1899-12-30T13:00:00"/>
    <n v="1"/>
    <d v="2017-04-11T00:00:00"/>
    <d v="2017-04-01T00:00:00"/>
    <d v="2017-04-11T00:00:00"/>
    <s v="Tuesday"/>
    <d v="1899-12-30T13:12:34"/>
    <d v="1899-12-30T13:00:00"/>
    <s v="One Way"/>
  </r>
  <r>
    <n v="1575815"/>
    <s v="Non-RFID Card Member"/>
    <m/>
    <m/>
    <n v="84102"/>
    <s v="UNITED STATES"/>
    <s v="Single Ride"/>
    <n v="5426"/>
    <x v="46"/>
    <n v="43.026470000000003"/>
    <n v="-87.918040000000005"/>
    <x v="43"/>
    <n v="43.031480000000002"/>
    <n v="-87.908169999999998"/>
    <n v="10"/>
    <n v="3"/>
    <n v="1.5"/>
    <n v="1.4"/>
    <n v="60"/>
    <n v="-1"/>
    <d v="2017-04-11T00:00:00"/>
    <d v="2017-04-01T00:00:00"/>
    <d v="2017-04-11T00:00:00"/>
    <s v="Tuesday"/>
    <d v="1899-12-30T22:07:57"/>
    <d v="1899-12-30T22:00:00"/>
    <n v="1"/>
    <d v="2017-04-11T00:00:00"/>
    <d v="2017-04-01T00:00:00"/>
    <d v="2017-04-11T00:00:00"/>
    <s v="Tuesday"/>
    <d v="1899-12-30T22:17:48"/>
    <d v="1899-12-30T22:00:00"/>
    <s v="One Way"/>
  </r>
  <r>
    <n v="1372318"/>
    <s v="Non-RFID Card Member"/>
    <m/>
    <m/>
    <n v="53207"/>
    <s v="UNITED STATES"/>
    <s v="Single Ride"/>
    <n v="9"/>
    <x v="33"/>
    <n v="43.004728999999998"/>
    <n v="-87.905463999999995"/>
    <x v="30"/>
    <n v="43.004728999999998"/>
    <n v="-87.905463999999995"/>
    <n v="21"/>
    <n v="3"/>
    <n v="3.2"/>
    <n v="3"/>
    <n v="126"/>
    <n v="-1"/>
    <d v="2017-04-12T00:00:00"/>
    <d v="2017-04-01T00:00:00"/>
    <d v="2017-04-12T00:00:00"/>
    <s v="Wednesday"/>
    <d v="1899-12-30T13:04:25"/>
    <d v="1899-12-30T13:00:00"/>
    <n v="1"/>
    <d v="2017-04-12T00:00:00"/>
    <d v="2017-04-01T00:00:00"/>
    <d v="2017-04-12T00:00:00"/>
    <s v="Wednesday"/>
    <d v="1899-12-30T13:25:58"/>
    <d v="1899-12-30T13:00:00"/>
    <s v="Round Trip"/>
  </r>
  <r>
    <n v="1576268"/>
    <s v="Non-RFID Card Member"/>
    <m/>
    <m/>
    <n v="53205"/>
    <s v="UNITED STATES"/>
    <s v="Single Ride"/>
    <n v="11151"/>
    <x v="16"/>
    <n v="43.03913"/>
    <n v="-87.916150000000002"/>
    <x v="3"/>
    <n v="43.03913"/>
    <n v="-87.916150000000002"/>
    <n v="20"/>
    <n v="3"/>
    <n v="3"/>
    <n v="2.9"/>
    <n v="120"/>
    <n v="-1"/>
    <d v="2017-04-12T00:00:00"/>
    <d v="2017-04-01T00:00:00"/>
    <d v="2017-04-12T00:00:00"/>
    <s v="Wednesday"/>
    <d v="1899-12-30T13:24:35"/>
    <d v="1899-12-30T13:00:00"/>
    <n v="1"/>
    <d v="2017-04-12T00:00:00"/>
    <d v="2017-04-01T00:00:00"/>
    <d v="2017-04-12T00:00:00"/>
    <s v="Wednesday"/>
    <d v="1899-12-30T13:44:50"/>
    <d v="1899-12-30T14:00:00"/>
    <s v="Round Trip"/>
  </r>
  <r>
    <n v="1546670"/>
    <s v="Non-RFID Card Member"/>
    <m/>
    <m/>
    <n v="53151"/>
    <s v="UNITED STATES"/>
    <s v="Single Ride"/>
    <n v="11130"/>
    <x v="41"/>
    <n v="43.031480000000002"/>
    <n v="-87.908169999999998"/>
    <x v="43"/>
    <n v="43.031480000000002"/>
    <n v="-87.908169999999998"/>
    <n v="43"/>
    <n v="6"/>
    <n v="6.5"/>
    <n v="6.1"/>
    <n v="258"/>
    <n v="-1"/>
    <d v="2017-04-12T00:00:00"/>
    <d v="2017-04-01T00:00:00"/>
    <d v="2017-04-12T00:00:00"/>
    <s v="Wednesday"/>
    <d v="1899-12-30T16:46:16"/>
    <d v="1899-12-30T17:00:00"/>
    <n v="1"/>
    <d v="2017-04-12T00:00:00"/>
    <d v="2017-04-01T00:00:00"/>
    <d v="2017-04-12T00:00:00"/>
    <s v="Wednesday"/>
    <d v="1899-12-30T17:29:36"/>
    <d v="1899-12-30T17:00:00"/>
    <s v="Round Trip"/>
  </r>
  <r>
    <n v="1364445"/>
    <s v="Non-RFID Card Member"/>
    <m/>
    <m/>
    <n v="53211"/>
    <s v="UNITED STATES"/>
    <s v="Single Ride"/>
    <n v="5417"/>
    <x v="36"/>
    <n v="43.069021999999997"/>
    <n v="-87.887940999999998"/>
    <x v="47"/>
    <n v="43.060250000000003"/>
    <n v="-87.892169999999993"/>
    <n v="7"/>
    <n v="0"/>
    <n v="1.1000000000000001"/>
    <n v="1"/>
    <n v="42"/>
    <n v="-1"/>
    <d v="2017-04-13T00:00:00"/>
    <d v="2017-04-01T00:00:00"/>
    <d v="2017-04-13T00:00:00"/>
    <s v="Thursday"/>
    <d v="1899-12-30T09:14:32"/>
    <d v="1899-12-30T09:00:00"/>
    <n v="1"/>
    <d v="2017-04-13T00:00:00"/>
    <d v="2017-04-01T00:00:00"/>
    <d v="2017-04-13T00:00:00"/>
    <s v="Thursday"/>
    <d v="1899-12-30T09:21:23"/>
    <d v="1899-12-30T09:00:00"/>
    <s v="One Way"/>
  </r>
  <r>
    <n v="1577594"/>
    <s v="Non-RFID Card Member"/>
    <m/>
    <m/>
    <n v="54952"/>
    <s v="UNITED STATES"/>
    <s v="Single Ride"/>
    <n v="242"/>
    <x v="29"/>
    <n v="43.052549999999997"/>
    <n v="-87.909329999999997"/>
    <x v="12"/>
    <n v="43.036900000000003"/>
    <n v="-87.89667"/>
    <n v="27"/>
    <n v="0"/>
    <n v="4.0999999999999996"/>
    <n v="3.8"/>
    <n v="162"/>
    <n v="-1"/>
    <d v="2017-04-13T00:00:00"/>
    <d v="2017-04-01T00:00:00"/>
    <d v="2017-04-13T00:00:00"/>
    <s v="Thursday"/>
    <d v="1899-12-30T15:24:57"/>
    <d v="1899-12-30T15:00:00"/>
    <n v="1"/>
    <d v="2017-04-13T00:00:00"/>
    <d v="2017-04-01T00:00:00"/>
    <d v="2017-04-13T00:00:00"/>
    <s v="Thursday"/>
    <d v="1899-12-30T15:51:28"/>
    <d v="1899-12-30T16:00:00"/>
    <s v="One Way"/>
  </r>
  <r>
    <n v="1556816"/>
    <s v="Non-RFID Card Member"/>
    <m/>
    <m/>
    <n v="53221"/>
    <s v="UNITED STATES"/>
    <s v="Single Ride"/>
    <n v="5441"/>
    <x v="38"/>
    <n v="43.058619999999998"/>
    <n v="-87.885319999999993"/>
    <x v="0"/>
    <n v="43.049230000000001"/>
    <n v="-87.911940000000001"/>
    <n v="12"/>
    <n v="0"/>
    <n v="1.8"/>
    <n v="1.7"/>
    <n v="72"/>
    <n v="-1"/>
    <d v="2017-04-13T00:00:00"/>
    <d v="2017-04-01T00:00:00"/>
    <d v="2017-04-13T00:00:00"/>
    <s v="Thursday"/>
    <d v="1899-12-30T16:22:53"/>
    <d v="1899-12-30T16:00:00"/>
    <n v="1"/>
    <d v="2017-04-13T00:00:00"/>
    <d v="2017-04-01T00:00:00"/>
    <d v="2017-04-13T00:00:00"/>
    <s v="Thursday"/>
    <d v="1899-12-30T16:34:10"/>
    <d v="1899-12-30T17:00:00"/>
    <s v="One Way"/>
  </r>
  <r>
    <n v="1577969"/>
    <s v="Non-RFID Card Member"/>
    <m/>
    <m/>
    <n v="54304"/>
    <s v="UNITED STATES"/>
    <s v="Single Ride"/>
    <n v="11158"/>
    <x v="14"/>
    <n v="43.05536"/>
    <n v="-87.90504"/>
    <x v="40"/>
    <n v="43.05097"/>
    <n v="-87.906440000000003"/>
    <n v="14"/>
    <n v="0"/>
    <n v="2.1"/>
    <n v="2"/>
    <n v="84"/>
    <n v="-1"/>
    <d v="2017-04-13T00:00:00"/>
    <d v="2017-04-01T00:00:00"/>
    <d v="2017-04-13T00:00:00"/>
    <s v="Thursday"/>
    <d v="1899-12-30T19:07:39"/>
    <d v="1899-12-30T19:00:00"/>
    <n v="1"/>
    <d v="2017-04-13T00:00:00"/>
    <d v="2017-04-01T00:00:00"/>
    <d v="2017-04-13T00:00:00"/>
    <s v="Thursday"/>
    <d v="1899-12-30T19:21:59"/>
    <d v="1899-12-30T19:00:00"/>
    <s v="One Way"/>
  </r>
  <r>
    <n v="1578007"/>
    <s v="Non-RFID Card Member"/>
    <m/>
    <m/>
    <n v="60517"/>
    <s v="UNITED STATES"/>
    <s v="Single Ride"/>
    <n v="5"/>
    <x v="3"/>
    <n v="43.03519"/>
    <n v="-87.907390000000007"/>
    <x v="31"/>
    <n v="43.040154000000001"/>
    <n v="-87.932113000000001"/>
    <n v="13"/>
    <n v="0"/>
    <n v="2"/>
    <n v="1.9"/>
    <n v="78"/>
    <n v="-1"/>
    <d v="2017-04-13T00:00:00"/>
    <d v="2017-04-01T00:00:00"/>
    <d v="2017-04-13T00:00:00"/>
    <s v="Thursday"/>
    <d v="1899-12-30T19:22:46"/>
    <d v="1899-12-30T19:00:00"/>
    <n v="1"/>
    <d v="2017-04-13T00:00:00"/>
    <d v="2017-04-01T00:00:00"/>
    <d v="2017-04-13T00:00:00"/>
    <s v="Thursday"/>
    <d v="1899-12-30T19:35:35"/>
    <d v="1899-12-30T20:00:00"/>
    <s v="One Way"/>
  </r>
  <r>
    <n v="1565029"/>
    <s v="Non-RFID Card Member"/>
    <m/>
    <m/>
    <n v="53202"/>
    <s v="UNITED STATES"/>
    <s v="Single Ride"/>
    <n v="22"/>
    <x v="12"/>
    <n v="43.052460000000004"/>
    <n v="-87.891000000000005"/>
    <x v="43"/>
    <n v="43.031480000000002"/>
    <n v="-87.908169999999998"/>
    <n v="25"/>
    <n v="0"/>
    <n v="3.8"/>
    <n v="3.6"/>
    <n v="150"/>
    <n v="-1"/>
    <d v="2017-04-13T00:00:00"/>
    <d v="2017-04-01T00:00:00"/>
    <d v="2017-04-13T00:00:00"/>
    <s v="Thursday"/>
    <d v="1899-12-30T20:27:05"/>
    <d v="1899-12-30T20:00:00"/>
    <n v="1"/>
    <d v="2017-04-13T00:00:00"/>
    <d v="2017-04-01T00:00:00"/>
    <d v="2017-04-13T00:00:00"/>
    <s v="Thursday"/>
    <d v="1899-12-30T20:52:49"/>
    <d v="1899-12-30T21:00:00"/>
    <s v="One Way"/>
  </r>
  <r>
    <n v="1578179"/>
    <s v="Non-RFID Card Member"/>
    <m/>
    <m/>
    <n v="53202"/>
    <s v="UNITED STATES"/>
    <s v="Single Ride"/>
    <n v="959"/>
    <x v="23"/>
    <n v="43.053040000000003"/>
    <n v="-87.897660000000002"/>
    <x v="0"/>
    <n v="43.049230000000001"/>
    <n v="-87.911940000000001"/>
    <n v="9"/>
    <n v="0"/>
    <n v="1.4"/>
    <n v="1.3"/>
    <n v="54"/>
    <n v="-1"/>
    <d v="2017-04-13T00:00:00"/>
    <d v="2017-04-01T00:00:00"/>
    <d v="2017-04-13T00:00:00"/>
    <s v="Thursday"/>
    <d v="1899-12-30T23:39:45"/>
    <d v="1899-12-31T00:00:00"/>
    <n v="1"/>
    <d v="2017-04-13T00:00:00"/>
    <d v="2017-04-01T00:00:00"/>
    <d v="2017-04-13T00:00:00"/>
    <s v="Thursday"/>
    <d v="1899-12-30T23:48:51"/>
    <d v="1899-12-31T00:00:00"/>
    <s v="One Way"/>
  </r>
  <r>
    <n v="1283451"/>
    <s v="Non-RFID Card Member"/>
    <m/>
    <m/>
    <n v="53204"/>
    <s v="UNITED STATES"/>
    <s v="Single Ride"/>
    <n v="11151"/>
    <x v="16"/>
    <n v="43.03913"/>
    <n v="-87.916150000000002"/>
    <x v="52"/>
    <n v="43.041646999999998"/>
    <n v="-87.927257999999995"/>
    <n v="19"/>
    <n v="0"/>
    <n v="2.9"/>
    <n v="2.7"/>
    <n v="114"/>
    <n v="-1"/>
    <d v="2017-04-14T00:00:00"/>
    <d v="2017-04-01T00:00:00"/>
    <d v="2017-04-14T00:00:00"/>
    <s v="Friday"/>
    <d v="1899-12-30T10:47:08"/>
    <d v="1899-12-30T11:00:00"/>
    <n v="1"/>
    <d v="2017-04-14T00:00:00"/>
    <d v="2017-04-01T00:00:00"/>
    <d v="2017-04-14T00:00:00"/>
    <s v="Friday"/>
    <d v="1899-12-30T11:06:34"/>
    <d v="1899-12-30T11:00:00"/>
    <s v="One Way"/>
  </r>
  <r>
    <n v="1578721"/>
    <s v="Non-RFID Card Member"/>
    <m/>
    <m/>
    <n v="54154"/>
    <s v="UNITED STATES"/>
    <s v="Single Ride"/>
    <n v="45"/>
    <x v="2"/>
    <n v="43.03886"/>
    <n v="-87.902720000000002"/>
    <x v="36"/>
    <n v="43.038719999999998"/>
    <n v="-87.905339999999995"/>
    <n v="21"/>
    <n v="0"/>
    <n v="3.2"/>
    <n v="3"/>
    <n v="126"/>
    <n v="-1"/>
    <d v="2017-04-14T00:00:00"/>
    <d v="2017-04-01T00:00:00"/>
    <d v="2017-04-14T00:00:00"/>
    <s v="Friday"/>
    <d v="1899-12-30T12:19:36"/>
    <d v="1899-12-30T12:00:00"/>
    <n v="1"/>
    <d v="2017-04-14T00:00:00"/>
    <d v="2017-04-01T00:00:00"/>
    <d v="2017-04-14T00:00:00"/>
    <s v="Friday"/>
    <d v="1899-12-30T12:40:40"/>
    <d v="1899-12-30T13:00:00"/>
    <s v="One Way"/>
  </r>
  <r>
    <n v="1579015"/>
    <s v="Non-RFID Card Member"/>
    <m/>
    <m/>
    <n v="53202"/>
    <s v="UNITED STATES"/>
    <s v="Single Ride"/>
    <n v="5545"/>
    <x v="38"/>
    <n v="43.058619999999998"/>
    <n v="-87.885319999999993"/>
    <x v="9"/>
    <n v="43.034619999999997"/>
    <n v="-87.917500000000004"/>
    <n v="19"/>
    <n v="0"/>
    <n v="2.9"/>
    <n v="2.7"/>
    <n v="114"/>
    <n v="-1"/>
    <d v="2017-04-14T00:00:00"/>
    <d v="2017-04-01T00:00:00"/>
    <d v="2017-04-14T00:00:00"/>
    <s v="Friday"/>
    <d v="1899-12-30T13:59:42"/>
    <d v="1899-12-30T14:00:00"/>
    <n v="1"/>
    <d v="2017-04-14T00:00:00"/>
    <d v="2017-04-01T00:00:00"/>
    <d v="2017-04-14T00:00:00"/>
    <s v="Friday"/>
    <d v="1899-12-30T14:18:54"/>
    <d v="1899-12-30T14:00:00"/>
    <s v="One Way"/>
  </r>
  <r>
    <n v="1335443"/>
    <s v="Non-RFID Card Member"/>
    <m/>
    <m/>
    <n v="53202"/>
    <s v="UNITED STATES"/>
    <s v="Single Ride"/>
    <n v="175"/>
    <x v="10"/>
    <n v="43.060786"/>
    <n v="-87.883825999999999"/>
    <x v="11"/>
    <n v="43.052460000000004"/>
    <n v="-87.891000000000005"/>
    <n v="9"/>
    <n v="0"/>
    <n v="1.4"/>
    <n v="1.3"/>
    <n v="54"/>
    <n v="-1"/>
    <d v="2017-04-14T00:00:00"/>
    <d v="2017-04-01T00:00:00"/>
    <d v="2017-04-14T00:00:00"/>
    <s v="Friday"/>
    <d v="1899-12-30T14:50:54"/>
    <d v="1899-12-30T15:00:00"/>
    <n v="1"/>
    <d v="2017-04-14T00:00:00"/>
    <d v="2017-04-01T00:00:00"/>
    <d v="2017-04-14T00:00:00"/>
    <s v="Friday"/>
    <d v="1899-12-30T14:59:09"/>
    <d v="1899-12-30T15:00:00"/>
    <s v="One Way"/>
  </r>
  <r>
    <n v="1579230"/>
    <s v="Non-RFID Card Member"/>
    <m/>
    <m/>
    <n v="53216"/>
    <s v="UNITED STATES"/>
    <s v="Single Ride"/>
    <n v="11114"/>
    <x v="18"/>
    <n v="43.048609999999996"/>
    <n v="-88.008480000000006"/>
    <x v="32"/>
    <n v="43.048609999999996"/>
    <n v="-88.008480000000006"/>
    <n v="26"/>
    <n v="0"/>
    <n v="3.9"/>
    <n v="3.7"/>
    <n v="156"/>
    <n v="-1"/>
    <d v="2017-04-14T00:00:00"/>
    <d v="2017-04-01T00:00:00"/>
    <d v="2017-04-14T00:00:00"/>
    <s v="Friday"/>
    <d v="1899-12-30T15:13:47"/>
    <d v="1899-12-30T15:00:00"/>
    <n v="1"/>
    <d v="2017-04-14T00:00:00"/>
    <d v="2017-04-01T00:00:00"/>
    <d v="2017-04-14T00:00:00"/>
    <s v="Friday"/>
    <d v="1899-12-30T15:39:09"/>
    <d v="1899-12-30T16:00:00"/>
    <s v="Round Trip"/>
  </r>
  <r>
    <n v="1419453"/>
    <s v="Non-RFID Card Member"/>
    <m/>
    <m/>
    <n v="53202"/>
    <s v="UNITED STATES"/>
    <s v="Single Ride"/>
    <n v="188"/>
    <x v="12"/>
    <n v="43.052460000000004"/>
    <n v="-87.891000000000005"/>
    <x v="11"/>
    <n v="43.052460000000004"/>
    <n v="-87.891000000000005"/>
    <n v="24"/>
    <n v="0"/>
    <n v="3.6"/>
    <n v="3.4"/>
    <n v="144"/>
    <n v="-1"/>
    <d v="2017-04-14T00:00:00"/>
    <d v="2017-04-01T00:00:00"/>
    <d v="2017-04-14T00:00:00"/>
    <s v="Friday"/>
    <d v="1899-12-30T15:37:00"/>
    <d v="1899-12-30T16:00:00"/>
    <n v="1"/>
    <d v="2017-04-14T00:00:00"/>
    <d v="2017-04-01T00:00:00"/>
    <d v="2017-04-14T00:00:00"/>
    <s v="Friday"/>
    <d v="1899-12-30T16:01:39"/>
    <d v="1899-12-30T16:00:00"/>
    <s v="Round Trip"/>
  </r>
  <r>
    <n v="1579001"/>
    <s v="Non-RFID Card Member"/>
    <m/>
    <m/>
    <n v="53202"/>
    <s v="UNITED STATES"/>
    <s v="Single Ride"/>
    <n v="15"/>
    <x v="46"/>
    <n v="43.026470000000003"/>
    <n v="-87.918040000000005"/>
    <x v="37"/>
    <n v="43.02948"/>
    <n v="-87.912819999999996"/>
    <n v="6"/>
    <n v="0"/>
    <n v="0.9"/>
    <n v="0.9"/>
    <n v="36"/>
    <n v="-1"/>
    <d v="2017-04-14T00:00:00"/>
    <d v="2017-04-01T00:00:00"/>
    <d v="2017-04-14T00:00:00"/>
    <s v="Friday"/>
    <d v="1899-12-30T15:38:05"/>
    <d v="1899-12-30T16:00:00"/>
    <n v="1"/>
    <d v="2017-04-14T00:00:00"/>
    <d v="2017-04-01T00:00:00"/>
    <d v="2017-04-14T00:00:00"/>
    <s v="Friday"/>
    <d v="1899-12-30T15:44:36"/>
    <d v="1899-12-30T16:00:00"/>
    <s v="One Way"/>
  </r>
  <r>
    <n v="1579371"/>
    <s v="Non-RFID Card Member"/>
    <m/>
    <m/>
    <n v="53209"/>
    <s v="UNITED STATES"/>
    <s v="Single Ride"/>
    <n v="5561"/>
    <x v="31"/>
    <n v="43.06033"/>
    <n v="-87.89546"/>
    <x v="29"/>
    <n v="43.06033"/>
    <n v="-87.89546"/>
    <n v="45"/>
    <n v="3"/>
    <n v="6.8"/>
    <n v="6.4"/>
    <n v="270"/>
    <n v="-1"/>
    <d v="2017-04-14T00:00:00"/>
    <d v="2017-04-01T00:00:00"/>
    <d v="2017-04-14T00:00:00"/>
    <s v="Friday"/>
    <d v="1899-12-30T16:18:10"/>
    <d v="1899-12-30T16:00:00"/>
    <n v="1"/>
    <d v="2017-04-14T00:00:00"/>
    <d v="2017-04-01T00:00:00"/>
    <d v="2017-04-14T00:00:00"/>
    <s v="Friday"/>
    <d v="1899-12-30T17:03:51"/>
    <d v="1899-12-30T17:00:00"/>
    <s v="Round Trip"/>
  </r>
  <r>
    <n v="1579376"/>
    <s v="Non-RFID Card Member"/>
    <m/>
    <m/>
    <n v="84770"/>
    <s v="UNITED STATES"/>
    <s v="Single Ride"/>
    <n v="997"/>
    <x v="16"/>
    <n v="43.03913"/>
    <n v="-87.916150000000002"/>
    <x v="3"/>
    <n v="43.03913"/>
    <n v="-87.916150000000002"/>
    <n v="25"/>
    <n v="0"/>
    <n v="3.8"/>
    <n v="3.6"/>
    <n v="150"/>
    <n v="-1"/>
    <d v="2017-04-14T00:00:00"/>
    <d v="2017-04-01T00:00:00"/>
    <d v="2017-04-14T00:00:00"/>
    <s v="Friday"/>
    <d v="1899-12-30T16:21:06"/>
    <d v="1899-12-30T16:00:00"/>
    <n v="1"/>
    <d v="2017-04-14T00:00:00"/>
    <d v="2017-04-01T00:00:00"/>
    <d v="2017-04-14T00:00:00"/>
    <s v="Friday"/>
    <d v="1899-12-30T16:46:54"/>
    <d v="1899-12-30T17:00:00"/>
    <s v="Round Trip"/>
  </r>
  <r>
    <n v="1579845"/>
    <s v="Non-RFID Card Member"/>
    <m/>
    <m/>
    <n v="60613"/>
    <s v="UNITED STATES"/>
    <s v="Single Ride"/>
    <n v="11149"/>
    <x v="4"/>
    <n v="43.04824"/>
    <n v="-87.904970000000006"/>
    <x v="13"/>
    <n v="43.078530000000001"/>
    <n v="-87.882620000000003"/>
    <n v="16"/>
    <n v="0"/>
    <n v="2.4"/>
    <n v="2.2999999999999998"/>
    <n v="96"/>
    <n v="-1"/>
    <d v="2017-04-14T00:00:00"/>
    <d v="2017-04-01T00:00:00"/>
    <d v="2017-04-14T00:00:00"/>
    <s v="Friday"/>
    <d v="1899-12-30T19:49:17"/>
    <d v="1899-12-30T20:00:00"/>
    <n v="1"/>
    <d v="2017-04-14T00:00:00"/>
    <d v="2017-04-01T00:00:00"/>
    <d v="2017-04-14T00:00:00"/>
    <s v="Friday"/>
    <d v="1899-12-30T20:05:18"/>
    <d v="1899-12-30T20:00:00"/>
    <s v="One Way"/>
  </r>
  <r>
    <n v="1580001"/>
    <s v="Non-RFID Card Member"/>
    <m/>
    <m/>
    <n v="50703"/>
    <s v="UNITED STATES"/>
    <s v="Single Ride"/>
    <n v="5542"/>
    <x v="11"/>
    <n v="43.04804"/>
    <n v="-87.896720000000002"/>
    <x v="33"/>
    <n v="43.04804"/>
    <n v="-87.896720000000002"/>
    <n v="34"/>
    <n v="0"/>
    <n v="5.0999999999999996"/>
    <n v="4.8"/>
    <n v="204"/>
    <n v="-1"/>
    <d v="2017-04-14T00:00:00"/>
    <d v="2017-04-01T00:00:00"/>
    <d v="2017-04-14T00:00:00"/>
    <s v="Friday"/>
    <d v="1899-12-30T21:43:46"/>
    <d v="1899-12-30T22:00:00"/>
    <n v="1"/>
    <d v="2017-04-14T00:00:00"/>
    <d v="2017-04-01T00:00:00"/>
    <d v="2017-04-14T00:00:00"/>
    <s v="Friday"/>
    <d v="1899-12-30T22:17:25"/>
    <d v="1899-12-30T22:00:00"/>
    <s v="Round Trip"/>
  </r>
  <r>
    <n v="1580050"/>
    <s v="Non-RFID Card Member"/>
    <m/>
    <m/>
    <n v="53202"/>
    <s v="UNITED STATES"/>
    <s v="Single Ride"/>
    <n v="106"/>
    <x v="38"/>
    <n v="43.058619999999998"/>
    <n v="-87.885319999999993"/>
    <x v="7"/>
    <n v="43.038580000000003"/>
    <n v="-87.90934"/>
    <n v="17"/>
    <n v="0"/>
    <n v="2.6"/>
    <n v="2.4"/>
    <n v="102"/>
    <n v="-1"/>
    <d v="2017-04-14T00:00:00"/>
    <d v="2017-04-01T00:00:00"/>
    <d v="2017-04-14T00:00:00"/>
    <s v="Friday"/>
    <d v="1899-12-30T22:21:34"/>
    <d v="1899-12-30T22:00:00"/>
    <n v="1"/>
    <d v="2017-04-14T00:00:00"/>
    <d v="2017-04-01T00:00:00"/>
    <d v="2017-04-14T00:00:00"/>
    <s v="Friday"/>
    <d v="1899-12-30T22:38:54"/>
    <d v="1899-12-30T23:00:00"/>
    <s v="One Way"/>
  </r>
  <r>
    <n v="1580344"/>
    <s v="Non-RFID Card Member"/>
    <m/>
    <m/>
    <n v="53226"/>
    <s v="UNITED STATES"/>
    <s v="Single Ride"/>
    <n v="5547"/>
    <x v="19"/>
    <n v="43.060839999999999"/>
    <n v="-88.001940000000005"/>
    <x v="54"/>
    <n v="43.060079999999999"/>
    <n v="-88.027349999999998"/>
    <n v="21"/>
    <n v="0"/>
    <n v="3.2"/>
    <n v="3"/>
    <n v="126"/>
    <n v="-1"/>
    <d v="2017-04-15T00:00:00"/>
    <d v="2017-04-01T00:00:00"/>
    <d v="2017-04-15T00:00:00"/>
    <s v="Saturday"/>
    <d v="1899-12-30T09:14:08"/>
    <d v="1899-12-30T09:00:00"/>
    <n v="1"/>
    <d v="2017-04-15T00:00:00"/>
    <d v="2017-04-01T00:00:00"/>
    <d v="2017-04-15T00:00:00"/>
    <s v="Saturday"/>
    <d v="1899-12-30T09:35:24"/>
    <d v="1899-12-30T10:00:00"/>
    <s v="One Way"/>
  </r>
  <r>
    <n v="1580383"/>
    <s v="Non-RFID Card Member"/>
    <m/>
    <m/>
    <n v="46311"/>
    <s v="UNITED STATES"/>
    <s v="Single Ride"/>
    <n v="5435"/>
    <x v="24"/>
    <n v="43.040154000000001"/>
    <n v="-87.932113000000001"/>
    <x v="31"/>
    <n v="43.040154000000001"/>
    <n v="-87.932113000000001"/>
    <n v="41"/>
    <n v="3"/>
    <n v="6.2"/>
    <n v="5.8"/>
    <n v="246"/>
    <n v="-1"/>
    <d v="2017-04-15T00:00:00"/>
    <d v="2017-04-01T00:00:00"/>
    <d v="2017-04-15T00:00:00"/>
    <s v="Saturday"/>
    <d v="1899-12-30T09:33:15"/>
    <d v="1899-12-30T10:00:00"/>
    <n v="1"/>
    <d v="2017-04-15T00:00:00"/>
    <d v="2017-04-01T00:00:00"/>
    <d v="2017-04-15T00:00:00"/>
    <s v="Saturday"/>
    <d v="1899-12-30T10:14:47"/>
    <d v="1899-12-30T10:00:00"/>
    <s v="Round Trip"/>
  </r>
  <r>
    <n v="1572160"/>
    <s v="Non-RFID Card Member"/>
    <m/>
    <m/>
    <n v="53202"/>
    <s v="UNITED STATES"/>
    <s v="Single Ride"/>
    <n v="182"/>
    <x v="5"/>
    <n v="43.031320000000001"/>
    <n v="-87.904259999999994"/>
    <x v="41"/>
    <n v="43.031320000000001"/>
    <n v="-87.904259999999994"/>
    <n v="44"/>
    <n v="3"/>
    <n v="6.6"/>
    <n v="6.3"/>
    <n v="264"/>
    <n v="-1"/>
    <d v="2017-04-15T00:00:00"/>
    <d v="2017-04-01T00:00:00"/>
    <d v="2017-04-15T00:00:00"/>
    <s v="Saturday"/>
    <d v="1899-12-30T10:23:43"/>
    <d v="1899-12-30T10:00:00"/>
    <n v="1"/>
    <d v="2017-04-15T00:00:00"/>
    <d v="2017-04-01T00:00:00"/>
    <d v="2017-04-15T00:00:00"/>
    <s v="Saturday"/>
    <d v="1899-12-30T11:07:42"/>
    <d v="1899-12-30T11:00:00"/>
    <s v="Round Trip"/>
  </r>
  <r>
    <n v="1580519"/>
    <s v="Non-RFID Card Member"/>
    <m/>
    <m/>
    <n v="60035"/>
    <s v="UNITED STATES"/>
    <s v="Single Ride"/>
    <n v="11168"/>
    <x v="43"/>
    <n v="43.05847"/>
    <n v="-87.898079999999993"/>
    <x v="12"/>
    <n v="43.036900000000003"/>
    <n v="-87.89667"/>
    <n v="23"/>
    <n v="0"/>
    <n v="3.5"/>
    <n v="3.3"/>
    <n v="138"/>
    <n v="-1"/>
    <d v="2017-04-15T00:00:00"/>
    <d v="2017-04-01T00:00:00"/>
    <d v="2017-04-15T00:00:00"/>
    <s v="Saturday"/>
    <d v="1899-12-30T10:28:25"/>
    <d v="1899-12-30T10:00:00"/>
    <n v="1"/>
    <d v="2017-04-15T00:00:00"/>
    <d v="2017-04-01T00:00:00"/>
    <d v="2017-04-15T00:00:00"/>
    <s v="Saturday"/>
    <d v="1899-12-30T10:51:55"/>
    <d v="1899-12-30T11:00:00"/>
    <s v="One Way"/>
  </r>
  <r>
    <n v="954270"/>
    <s v="Non-RFID Card Member"/>
    <m/>
    <m/>
    <n v="53202"/>
    <s v="UNITED STATES"/>
    <s v="Single Ride"/>
    <n v="342"/>
    <x v="37"/>
    <n v="43.036900000000003"/>
    <n v="-87.89667"/>
    <x v="12"/>
    <n v="43.036900000000003"/>
    <n v="-87.89667"/>
    <n v="112"/>
    <n v="9"/>
    <n v="16.8"/>
    <n v="16"/>
    <n v="672"/>
    <n v="-1"/>
    <d v="2017-04-15T00:00:00"/>
    <d v="2017-04-01T00:00:00"/>
    <d v="2017-04-15T00:00:00"/>
    <s v="Saturday"/>
    <d v="1899-12-30T10:47:39"/>
    <d v="1899-12-30T11:00:00"/>
    <n v="1"/>
    <d v="2017-04-15T00:00:00"/>
    <d v="2017-04-01T00:00:00"/>
    <d v="2017-04-15T00:00:00"/>
    <s v="Saturday"/>
    <d v="1899-12-30T12:39:48"/>
    <d v="1899-12-30T13:00:00"/>
    <s v="Round Trip"/>
  </r>
  <r>
    <n v="1580727"/>
    <s v="Non-RFID Card Member"/>
    <m/>
    <m/>
    <n v="52722"/>
    <s v="UNITED STATES"/>
    <s v="Single Ride"/>
    <n v="997"/>
    <x v="16"/>
    <n v="43.03913"/>
    <n v="-87.916150000000002"/>
    <x v="6"/>
    <n v="43.03519"/>
    <n v="-87.907390000000007"/>
    <n v="14"/>
    <n v="0"/>
    <n v="2.1"/>
    <n v="2"/>
    <n v="84"/>
    <n v="-1"/>
    <d v="2017-04-15T00:00:00"/>
    <d v="2017-04-01T00:00:00"/>
    <d v="2017-04-15T00:00:00"/>
    <s v="Saturday"/>
    <d v="1899-12-30T11:07:05"/>
    <d v="1899-12-30T11:00:00"/>
    <n v="1"/>
    <d v="2017-04-15T00:00:00"/>
    <d v="2017-04-01T00:00:00"/>
    <d v="2017-04-15T00:00:00"/>
    <s v="Saturday"/>
    <d v="1899-12-30T11:21:18"/>
    <d v="1899-12-30T11:00:00"/>
    <s v="One Way"/>
  </r>
  <r>
    <n v="1580768"/>
    <s v="Non-RFID Card Member"/>
    <m/>
    <m/>
    <n v="60465"/>
    <s v="UNITED STATES"/>
    <s v="Single Ride"/>
    <n v="5475"/>
    <x v="12"/>
    <n v="43.052460000000004"/>
    <n v="-87.891000000000005"/>
    <x v="12"/>
    <n v="43.036900000000003"/>
    <n v="-87.89667"/>
    <n v="18"/>
    <n v="0"/>
    <n v="2.7"/>
    <n v="2.6"/>
    <n v="108"/>
    <n v="-1"/>
    <d v="2017-04-15T00:00:00"/>
    <d v="2017-04-01T00:00:00"/>
    <d v="2017-04-15T00:00:00"/>
    <s v="Saturday"/>
    <d v="1899-12-30T11:14:58"/>
    <d v="1899-12-30T11:00:00"/>
    <n v="1"/>
    <d v="2017-04-15T00:00:00"/>
    <d v="2017-04-01T00:00:00"/>
    <d v="2017-04-15T00:00:00"/>
    <s v="Saturday"/>
    <d v="1899-12-30T11:32:29"/>
    <d v="1899-12-30T12:00:00"/>
    <s v="One Way"/>
  </r>
  <r>
    <n v="1580806"/>
    <s v="Non-RFID Card Member"/>
    <m/>
    <m/>
    <n v="53188"/>
    <s v="UNITED STATES"/>
    <s v="Single Ride"/>
    <n v="11064"/>
    <x v="5"/>
    <n v="43.031320000000001"/>
    <n v="-87.904259999999994"/>
    <x v="41"/>
    <n v="43.031320000000001"/>
    <n v="-87.904259999999994"/>
    <n v="73"/>
    <n v="6"/>
    <n v="11"/>
    <n v="10.4"/>
    <n v="438"/>
    <n v="-1"/>
    <d v="2017-04-15T00:00:00"/>
    <d v="2017-04-01T00:00:00"/>
    <d v="2017-04-15T00:00:00"/>
    <s v="Saturday"/>
    <d v="1899-12-30T11:22:55"/>
    <d v="1899-12-30T11:00:00"/>
    <n v="1"/>
    <d v="2017-04-15T00:00:00"/>
    <d v="2017-04-01T00:00:00"/>
    <d v="2017-04-15T00:00:00"/>
    <s v="Saturday"/>
    <d v="1899-12-30T12:35:44"/>
    <d v="1899-12-30T13:00:00"/>
    <s v="Round Trip"/>
  </r>
  <r>
    <n v="1431323"/>
    <s v="Non-RFID Card Member"/>
    <m/>
    <m/>
    <n v="53202"/>
    <s v="UNITED STATES"/>
    <s v="Single Ride"/>
    <n v="11059"/>
    <x v="48"/>
    <n v="43.060155999999999"/>
    <n v="-87.881258000000003"/>
    <x v="10"/>
    <n v="43.058619999999998"/>
    <n v="-87.885319999999993"/>
    <n v="31"/>
    <n v="0"/>
    <n v="4.7"/>
    <n v="4.4000000000000004"/>
    <n v="186"/>
    <n v="-1"/>
    <d v="2017-04-15T00:00:00"/>
    <d v="2017-04-01T00:00:00"/>
    <d v="2017-04-15T00:00:00"/>
    <s v="Saturday"/>
    <d v="1899-12-30T11:28:21"/>
    <d v="1899-12-30T11:00:00"/>
    <n v="1"/>
    <d v="2017-04-15T00:00:00"/>
    <d v="2017-04-01T00:00:00"/>
    <d v="2017-04-15T00:00:00"/>
    <s v="Saturday"/>
    <d v="1899-12-30T11:59:23"/>
    <d v="1899-12-30T12:00:00"/>
    <s v="One Way"/>
  </r>
  <r>
    <n v="1580861"/>
    <s v="Non-RFID Card Member"/>
    <m/>
    <m/>
    <n v="53211"/>
    <s v="UNITED STATES"/>
    <s v="Single Ride"/>
    <n v="316"/>
    <x v="25"/>
    <n v="43.058010000000003"/>
    <n v="-87.877300000000005"/>
    <x v="27"/>
    <n v="43.063749000000001"/>
    <n v="-87.887962999999999"/>
    <n v="80"/>
    <n v="6"/>
    <n v="12"/>
    <n v="11.4"/>
    <n v="480"/>
    <n v="-1"/>
    <d v="2017-04-15T00:00:00"/>
    <d v="2017-04-01T00:00:00"/>
    <d v="2017-04-15T00:00:00"/>
    <s v="Saturday"/>
    <d v="1899-12-30T11:33:09"/>
    <d v="1899-12-30T12:00:00"/>
    <n v="1"/>
    <d v="2017-04-15T00:00:00"/>
    <d v="2017-04-01T00:00:00"/>
    <d v="2017-04-15T00:00:00"/>
    <s v="Saturday"/>
    <d v="1899-12-30T12:53:01"/>
    <d v="1899-12-30T13:00:00"/>
    <s v="One Way"/>
  </r>
  <r>
    <n v="1580909"/>
    <s v="Non-RFID Card Member"/>
    <m/>
    <m/>
    <n v="53233"/>
    <s v="UNITED STATES"/>
    <s v="Single Ride"/>
    <n v="5582"/>
    <x v="8"/>
    <n v="43.038580000000003"/>
    <n v="-87.90934"/>
    <x v="0"/>
    <n v="43.049230000000001"/>
    <n v="-87.911940000000001"/>
    <n v="10"/>
    <n v="0"/>
    <n v="1.5"/>
    <n v="1.4"/>
    <n v="60"/>
    <n v="-1"/>
    <d v="2017-04-15T00:00:00"/>
    <d v="2017-04-01T00:00:00"/>
    <d v="2017-04-15T00:00:00"/>
    <s v="Saturday"/>
    <d v="1899-12-30T11:44:10"/>
    <d v="1899-12-30T12:00:00"/>
    <n v="1"/>
    <d v="2017-04-15T00:00:00"/>
    <d v="2017-04-01T00:00:00"/>
    <d v="2017-04-15T00:00:00"/>
    <s v="Saturday"/>
    <d v="1899-12-30T11:54:22"/>
    <d v="1899-12-30T12:00:00"/>
    <s v="One Way"/>
  </r>
  <r>
    <n v="1581014"/>
    <s v="Non-RFID Card Member"/>
    <m/>
    <m/>
    <n v="2130"/>
    <s v="UNITED STATES"/>
    <s v="Single Ride"/>
    <n v="5418"/>
    <x v="12"/>
    <n v="43.052460000000004"/>
    <n v="-87.891000000000005"/>
    <x v="6"/>
    <n v="43.03519"/>
    <n v="-87.907390000000007"/>
    <n v="29"/>
    <n v="0"/>
    <n v="4.4000000000000004"/>
    <n v="4.0999999999999996"/>
    <n v="174"/>
    <n v="-1"/>
    <d v="2017-04-15T00:00:00"/>
    <d v="2017-04-01T00:00:00"/>
    <d v="2017-04-15T00:00:00"/>
    <s v="Saturday"/>
    <d v="1899-12-30T12:05:03"/>
    <d v="1899-12-30T12:00:00"/>
    <n v="1"/>
    <d v="2017-04-15T00:00:00"/>
    <d v="2017-04-01T00:00:00"/>
    <d v="2017-04-15T00:00:00"/>
    <s v="Saturday"/>
    <d v="1899-12-30T12:34:38"/>
    <d v="1899-12-30T13:00:00"/>
    <s v="One Way"/>
  </r>
  <r>
    <n v="1580601"/>
    <s v="Non-RFID Card Member"/>
    <m/>
    <m/>
    <n v="53207"/>
    <s v="UNITED STATES"/>
    <s v="Single Ride"/>
    <n v="5538"/>
    <x v="34"/>
    <n v="43.02948"/>
    <n v="-87.912819999999996"/>
    <x v="30"/>
    <n v="43.004728999999998"/>
    <n v="-87.905463999999995"/>
    <n v="16"/>
    <n v="0"/>
    <n v="2.4"/>
    <n v="2.2999999999999998"/>
    <n v="96"/>
    <n v="-1"/>
    <d v="2017-04-15T00:00:00"/>
    <d v="2017-04-01T00:00:00"/>
    <d v="2017-04-15T00:00:00"/>
    <s v="Saturday"/>
    <d v="1899-12-30T12:14:24"/>
    <d v="1899-12-30T12:00:00"/>
    <n v="1"/>
    <d v="2017-04-15T00:00:00"/>
    <d v="2017-04-01T00:00:00"/>
    <d v="2017-04-15T00:00:00"/>
    <s v="Saturday"/>
    <d v="1899-12-30T12:30:36"/>
    <d v="1899-12-30T13:00:00"/>
    <s v="One Way"/>
  </r>
  <r>
    <n v="1581059"/>
    <s v="Non-RFID Card Member"/>
    <m/>
    <m/>
    <n v="52722"/>
    <s v="UNITED STATES"/>
    <s v="Single Ride"/>
    <n v="11099"/>
    <x v="41"/>
    <n v="43.031480000000002"/>
    <n v="-87.908169999999998"/>
    <x v="7"/>
    <n v="43.038580000000003"/>
    <n v="-87.90934"/>
    <n v="12"/>
    <n v="0"/>
    <n v="1.8"/>
    <n v="1.7"/>
    <n v="72"/>
    <n v="-1"/>
    <d v="2017-04-15T00:00:00"/>
    <d v="2017-04-01T00:00:00"/>
    <d v="2017-04-15T00:00:00"/>
    <s v="Saturday"/>
    <d v="1899-12-30T12:15:31"/>
    <d v="1899-12-30T12:00:00"/>
    <n v="1"/>
    <d v="2017-04-15T00:00:00"/>
    <d v="2017-04-01T00:00:00"/>
    <d v="2017-04-15T00:00:00"/>
    <s v="Saturday"/>
    <d v="1899-12-30T12:27:05"/>
    <d v="1899-12-30T12:00:00"/>
    <s v="One Way"/>
  </r>
  <r>
    <n v="1581070"/>
    <s v="Non-RFID Card Member"/>
    <m/>
    <m/>
    <n v="81211"/>
    <s v="UNITED STATES"/>
    <s v="Single Ride"/>
    <n v="11095"/>
    <x v="37"/>
    <n v="43.036900000000003"/>
    <n v="-87.89667"/>
    <x v="12"/>
    <n v="43.036900000000003"/>
    <n v="-87.89667"/>
    <n v="91"/>
    <n v="6"/>
    <n v="13.7"/>
    <n v="13"/>
    <n v="546"/>
    <n v="-1"/>
    <d v="2017-04-15T00:00:00"/>
    <d v="2017-04-01T00:00:00"/>
    <d v="2017-04-15T00:00:00"/>
    <s v="Saturday"/>
    <d v="1899-12-30T12:16:26"/>
    <d v="1899-12-30T12:00:00"/>
    <n v="1"/>
    <d v="2017-04-15T00:00:00"/>
    <d v="2017-04-01T00:00:00"/>
    <d v="2017-04-15T00:00:00"/>
    <s v="Saturday"/>
    <d v="1899-12-30T13:47:57"/>
    <d v="1899-12-30T14:00:00"/>
    <s v="Round Trip"/>
  </r>
  <r>
    <n v="1581070"/>
    <s v="Non-RFID Card Member"/>
    <m/>
    <m/>
    <n v="81211"/>
    <s v="UNITED STATES"/>
    <s v="Single Ride"/>
    <n v="5574"/>
    <x v="37"/>
    <n v="43.036900000000003"/>
    <n v="-87.89667"/>
    <x v="12"/>
    <n v="43.036900000000003"/>
    <n v="-87.89667"/>
    <n v="92"/>
    <n v="6"/>
    <n v="13.8"/>
    <n v="13.1"/>
    <n v="552"/>
    <n v="-1"/>
    <d v="2017-04-15T00:00:00"/>
    <d v="2017-04-01T00:00:00"/>
    <d v="2017-04-15T00:00:00"/>
    <s v="Saturday"/>
    <d v="1899-12-30T12:16:56"/>
    <d v="1899-12-30T12:00:00"/>
    <n v="1"/>
    <d v="2017-04-15T00:00:00"/>
    <d v="2017-04-01T00:00:00"/>
    <d v="2017-04-15T00:00:00"/>
    <s v="Saturday"/>
    <d v="1899-12-30T13:48:36"/>
    <d v="1899-12-30T14:00:00"/>
    <s v="Round Trip"/>
  </r>
  <r>
    <n v="1276870"/>
    <s v="Non-RFID Card Member"/>
    <m/>
    <m/>
    <n v="53072"/>
    <s v="UNITED STATES"/>
    <s v="Single Ride"/>
    <n v="5490"/>
    <x v="42"/>
    <n v="43.060079999999999"/>
    <n v="-88.027349999999998"/>
    <x v="54"/>
    <n v="43.060079999999999"/>
    <n v="-88.027349999999998"/>
    <n v="51"/>
    <n v="3"/>
    <n v="7.7"/>
    <n v="7.3"/>
    <n v="306"/>
    <n v="-1"/>
    <d v="2017-04-15T00:00:00"/>
    <d v="2017-04-01T00:00:00"/>
    <d v="2017-04-15T00:00:00"/>
    <s v="Saturday"/>
    <d v="1899-12-30T12:43:04"/>
    <d v="1899-12-30T13:00:00"/>
    <n v="1"/>
    <d v="2017-04-15T00:00:00"/>
    <d v="2017-04-01T00:00:00"/>
    <d v="2017-04-15T00:00:00"/>
    <s v="Saturday"/>
    <d v="1899-12-30T13:34:31"/>
    <d v="1899-12-30T14:00:00"/>
    <s v="Round Trip"/>
  </r>
  <r>
    <n v="1581226"/>
    <s v="Non-RFID Card Member"/>
    <m/>
    <m/>
    <n v="53202"/>
    <s v="UNITED STATES"/>
    <s v="Single Ride"/>
    <n v="5572"/>
    <x v="9"/>
    <n v="43.05097"/>
    <n v="-87.906440000000003"/>
    <x v="40"/>
    <n v="43.05097"/>
    <n v="-87.906440000000003"/>
    <n v="45"/>
    <n v="3"/>
    <n v="6.8"/>
    <n v="6.4"/>
    <n v="270"/>
    <n v="-1"/>
    <d v="2017-04-15T00:00:00"/>
    <d v="2017-04-01T00:00:00"/>
    <d v="2017-04-15T00:00:00"/>
    <s v="Saturday"/>
    <d v="1899-12-30T12:43:33"/>
    <d v="1899-12-30T13:00:00"/>
    <n v="1"/>
    <d v="2017-04-15T00:00:00"/>
    <d v="2017-04-01T00:00:00"/>
    <d v="2017-04-15T00:00:00"/>
    <s v="Saturday"/>
    <d v="1899-12-30T13:28:20"/>
    <d v="1899-12-30T13:00:00"/>
    <s v="Round Trip"/>
  </r>
  <r>
    <n v="1580971"/>
    <s v="Non-RFID Card Member"/>
    <m/>
    <m/>
    <n v="53204"/>
    <s v="UNITED STATES"/>
    <s v="Single Ride"/>
    <n v="5483"/>
    <x v="25"/>
    <n v="43.058010000000003"/>
    <n v="-87.877300000000005"/>
    <x v="37"/>
    <n v="43.02948"/>
    <n v="-87.912819999999996"/>
    <n v="49"/>
    <n v="3"/>
    <n v="7.4"/>
    <n v="7"/>
    <n v="294"/>
    <n v="-1"/>
    <d v="2017-04-15T00:00:00"/>
    <d v="2017-04-01T00:00:00"/>
    <d v="2017-04-15T00:00:00"/>
    <s v="Saturday"/>
    <d v="1899-12-30T12:58:09"/>
    <d v="1899-12-30T13:00:00"/>
    <n v="1"/>
    <d v="2017-04-15T00:00:00"/>
    <d v="2017-04-01T00:00:00"/>
    <d v="2017-04-15T00:00:00"/>
    <s v="Saturday"/>
    <d v="1899-12-30T13:47:25"/>
    <d v="1899-12-30T14:00:00"/>
    <s v="One Way"/>
  </r>
  <r>
    <n v="1352981"/>
    <s v="Non-RFID Card Member"/>
    <m/>
    <m/>
    <n v="53202"/>
    <s v="UNITED STATES"/>
    <s v="Single Ride"/>
    <n v="11076"/>
    <x v="38"/>
    <n v="43.058619999999998"/>
    <n v="-87.885319999999993"/>
    <x v="33"/>
    <n v="43.04804"/>
    <n v="-87.896720000000002"/>
    <n v="15"/>
    <n v="0"/>
    <n v="2.2999999999999998"/>
    <n v="2.1"/>
    <n v="90"/>
    <n v="-1"/>
    <d v="2017-04-15T00:00:00"/>
    <d v="2017-04-01T00:00:00"/>
    <d v="2017-04-15T00:00:00"/>
    <s v="Saturday"/>
    <d v="1899-12-30T13:14:28"/>
    <d v="1899-12-30T13:00:00"/>
    <n v="1"/>
    <d v="2017-04-15T00:00:00"/>
    <d v="2017-04-01T00:00:00"/>
    <d v="2017-04-15T00:00:00"/>
    <s v="Saturday"/>
    <d v="1899-12-30T13:29:56"/>
    <d v="1899-12-30T13:00:00"/>
    <s v="One Way"/>
  </r>
  <r>
    <n v="1581413"/>
    <s v="Non-RFID Card Member"/>
    <m/>
    <m/>
    <m/>
    <s v="UNITED STATES"/>
    <s v="Single Ride"/>
    <n v="342"/>
    <x v="37"/>
    <n v="43.036900000000003"/>
    <n v="-87.89667"/>
    <x v="12"/>
    <n v="43.036900000000003"/>
    <n v="-87.89667"/>
    <n v="67"/>
    <n v="9"/>
    <n v="10.1"/>
    <n v="9.5"/>
    <n v="402"/>
    <n v="-1"/>
    <d v="2017-04-15T00:00:00"/>
    <d v="2017-04-01T00:00:00"/>
    <d v="2017-04-15T00:00:00"/>
    <s v="Saturday"/>
    <d v="1899-12-30T13:16:15"/>
    <d v="1899-12-30T13:00:00"/>
    <n v="1"/>
    <d v="2017-04-15T00:00:00"/>
    <d v="2017-04-01T00:00:00"/>
    <d v="2017-04-15T00:00:00"/>
    <s v="Saturday"/>
    <d v="1899-12-30T14:23:37"/>
    <d v="1899-12-30T14:00:00"/>
    <s v="Round Trip"/>
  </r>
  <r>
    <n v="1125447"/>
    <s v="Non-RFID Card Member"/>
    <m/>
    <m/>
    <n v="53202"/>
    <s v="UNITED STATES"/>
    <s v="Single Ride"/>
    <n v="11140"/>
    <x v="4"/>
    <n v="43.04824"/>
    <n v="-87.904970000000006"/>
    <x v="11"/>
    <n v="43.052460000000004"/>
    <n v="-87.891000000000005"/>
    <n v="204"/>
    <n v="21"/>
    <n v="18"/>
    <n v="17.100000000000001"/>
    <n v="720"/>
    <n v="-1"/>
    <d v="2017-04-15T00:00:00"/>
    <d v="2017-04-01T00:00:00"/>
    <d v="2017-04-15T00:00:00"/>
    <s v="Saturday"/>
    <d v="1899-12-30T13:17:08"/>
    <d v="1899-12-30T13:00:00"/>
    <n v="1"/>
    <d v="2017-04-15T00:00:00"/>
    <d v="2017-04-01T00:00:00"/>
    <d v="2017-04-15T00:00:00"/>
    <s v="Saturday"/>
    <d v="1899-12-30T16:41:37"/>
    <d v="1899-12-30T17:00:00"/>
    <s v="One Way"/>
  </r>
  <r>
    <n v="1570289"/>
    <s v="Non-RFID Card Member"/>
    <m/>
    <m/>
    <n v="53226"/>
    <s v="UNITED STATES"/>
    <s v="Single Ride"/>
    <n v="11046"/>
    <x v="37"/>
    <n v="43.036900000000003"/>
    <n v="-87.89667"/>
    <x v="12"/>
    <n v="43.036900000000003"/>
    <n v="-87.89667"/>
    <n v="66"/>
    <n v="9"/>
    <n v="9.9"/>
    <n v="9.4"/>
    <n v="396"/>
    <n v="-1"/>
    <d v="2017-04-15T00:00:00"/>
    <d v="2017-04-01T00:00:00"/>
    <d v="2017-04-15T00:00:00"/>
    <s v="Saturday"/>
    <d v="1899-12-30T13:17:22"/>
    <d v="1899-12-30T13:00:00"/>
    <n v="1"/>
    <d v="2017-04-15T00:00:00"/>
    <d v="2017-04-01T00:00:00"/>
    <d v="2017-04-15T00:00:00"/>
    <s v="Saturday"/>
    <d v="1899-12-30T14:23:50"/>
    <d v="1899-12-30T14:00:00"/>
    <s v="Round Trip"/>
  </r>
  <r>
    <n v="1581452"/>
    <s v="Non-RFID Card Member"/>
    <m/>
    <m/>
    <n v="53211"/>
    <s v="UNITED STATES"/>
    <s v="Single Ride"/>
    <n v="5448"/>
    <x v="22"/>
    <n v="43.066893999999998"/>
    <n v="-87.877936000000005"/>
    <x v="11"/>
    <n v="43.052460000000004"/>
    <n v="-87.891000000000005"/>
    <n v="60"/>
    <n v="6"/>
    <n v="9"/>
    <n v="8.6"/>
    <n v="360"/>
    <n v="-1"/>
    <d v="2017-04-15T00:00:00"/>
    <d v="2017-04-01T00:00:00"/>
    <d v="2017-04-15T00:00:00"/>
    <s v="Saturday"/>
    <d v="1899-12-30T13:34:54"/>
    <d v="1899-12-30T14:00:00"/>
    <n v="1"/>
    <d v="2017-04-15T00:00:00"/>
    <d v="2017-04-01T00:00:00"/>
    <d v="2017-04-15T00:00:00"/>
    <s v="Saturday"/>
    <d v="1899-12-30T14:34:40"/>
    <d v="1899-12-30T15:00:00"/>
    <s v="One Way"/>
  </r>
  <r>
    <n v="1581577"/>
    <s v="Non-RFID Card Member"/>
    <m/>
    <m/>
    <n v="7650"/>
    <s v="UNITED STATES"/>
    <s v="Single Ride"/>
    <n v="209"/>
    <x v="3"/>
    <n v="43.03519"/>
    <n v="-87.907390000000007"/>
    <x v="6"/>
    <n v="43.03519"/>
    <n v="-87.907390000000007"/>
    <n v="111"/>
    <n v="12"/>
    <n v="16.7"/>
    <n v="15.8"/>
    <n v="666"/>
    <n v="-1"/>
    <d v="2017-04-15T00:00:00"/>
    <d v="2017-04-01T00:00:00"/>
    <d v="2017-04-15T00:00:00"/>
    <s v="Saturday"/>
    <d v="1899-12-30T13:44:14"/>
    <d v="1899-12-30T14:00:00"/>
    <n v="1"/>
    <d v="2017-04-15T00:00:00"/>
    <d v="2017-04-01T00:00:00"/>
    <d v="2017-04-15T00:00:00"/>
    <s v="Saturday"/>
    <d v="1899-12-30T15:35:27"/>
    <d v="1899-12-30T16:00:00"/>
    <s v="Round Trip"/>
  </r>
  <r>
    <n v="1581570"/>
    <s v="Non-RFID Card Member"/>
    <m/>
    <m/>
    <n v="53217"/>
    <s v="UNITED STATES"/>
    <s v="Single Ride"/>
    <n v="5479"/>
    <x v="32"/>
    <n v="43.078530000000001"/>
    <n v="-87.882620000000003"/>
    <x v="22"/>
    <n v="43.058010000000003"/>
    <n v="-87.877300000000005"/>
    <n v="35"/>
    <n v="6"/>
    <n v="5.3"/>
    <n v="5"/>
    <n v="210"/>
    <n v="-1"/>
    <d v="2017-04-15T00:00:00"/>
    <d v="2017-04-01T00:00:00"/>
    <d v="2017-04-15T00:00:00"/>
    <s v="Saturday"/>
    <d v="1899-12-30T13:45:18"/>
    <d v="1899-12-30T14:00:00"/>
    <n v="1"/>
    <d v="2017-04-15T00:00:00"/>
    <d v="2017-04-01T00:00:00"/>
    <d v="2017-04-15T00:00:00"/>
    <s v="Saturday"/>
    <d v="1899-12-30T14:20:45"/>
    <d v="1899-12-30T14:00:00"/>
    <s v="One Way"/>
  </r>
  <r>
    <n v="1581600"/>
    <s v="Non-RFID Card Member"/>
    <m/>
    <m/>
    <n v="921"/>
    <s v="UNITED STATES"/>
    <s v="Single Ride"/>
    <n v="5426"/>
    <x v="32"/>
    <n v="43.078530000000001"/>
    <n v="-87.882620000000003"/>
    <x v="22"/>
    <n v="43.058010000000003"/>
    <n v="-87.877300000000005"/>
    <n v="76"/>
    <n v="9"/>
    <n v="11.4"/>
    <n v="10.8"/>
    <n v="456"/>
    <n v="-1"/>
    <d v="2017-04-15T00:00:00"/>
    <d v="2017-04-01T00:00:00"/>
    <d v="2017-04-15T00:00:00"/>
    <s v="Saturday"/>
    <d v="1899-12-30T13:48:53"/>
    <d v="1899-12-30T14:00:00"/>
    <n v="1"/>
    <d v="2017-04-15T00:00:00"/>
    <d v="2017-04-01T00:00:00"/>
    <d v="2017-04-15T00:00:00"/>
    <s v="Saturday"/>
    <d v="1899-12-30T15:04:13"/>
    <d v="1899-12-30T15:00:00"/>
    <s v="One Way"/>
  </r>
  <r>
    <n v="1581682"/>
    <s v="Non-RFID Card Member"/>
    <m/>
    <m/>
    <m/>
    <s v="UNITED STATES"/>
    <s v="Single Ride"/>
    <n v="104"/>
    <x v="33"/>
    <n v="43.004728999999998"/>
    <n v="-87.905463999999995"/>
    <x v="30"/>
    <n v="43.004728999999998"/>
    <n v="-87.905463999999995"/>
    <n v="85"/>
    <n v="9"/>
    <n v="12.8"/>
    <n v="12.1"/>
    <n v="510"/>
    <n v="-1"/>
    <d v="2017-04-15T00:00:00"/>
    <d v="2017-04-01T00:00:00"/>
    <d v="2017-04-15T00:00:00"/>
    <s v="Saturday"/>
    <d v="1899-12-30T14:01:44"/>
    <d v="1899-12-30T14:00:00"/>
    <n v="1"/>
    <d v="2017-04-15T00:00:00"/>
    <d v="2017-04-01T00:00:00"/>
    <d v="2017-04-15T00:00:00"/>
    <s v="Saturday"/>
    <d v="1899-12-30T15:26:41"/>
    <d v="1899-12-30T15:00:00"/>
    <s v="Round Trip"/>
  </r>
  <r>
    <n v="1581743"/>
    <s v="Non-RFID Card Member"/>
    <m/>
    <m/>
    <n v="26230"/>
    <s v="UNITED STATES"/>
    <s v="Single Ride"/>
    <n v="96"/>
    <x v="36"/>
    <n v="43.069021999999997"/>
    <n v="-87.887940999999998"/>
    <x v="33"/>
    <n v="43.04804"/>
    <n v="-87.896720000000002"/>
    <n v="23"/>
    <n v="3"/>
    <n v="3.5"/>
    <n v="3.3"/>
    <n v="138"/>
    <n v="-1"/>
    <d v="2017-04-15T00:00:00"/>
    <d v="2017-04-01T00:00:00"/>
    <d v="2017-04-15T00:00:00"/>
    <s v="Saturday"/>
    <d v="1899-12-30T14:12:27"/>
    <d v="1899-12-30T14:00:00"/>
    <n v="1"/>
    <d v="2017-04-15T00:00:00"/>
    <d v="2017-04-01T00:00:00"/>
    <d v="2017-04-15T00:00:00"/>
    <s v="Saturday"/>
    <d v="1899-12-30T14:35:20"/>
    <d v="1899-12-30T15:00:00"/>
    <s v="One Way"/>
  </r>
  <r>
    <n v="1581980"/>
    <s v="Non-RFID Card Member"/>
    <m/>
    <m/>
    <n v="53209"/>
    <s v="UNITED STATES"/>
    <s v="Single Ride"/>
    <n v="45"/>
    <x v="31"/>
    <n v="43.06033"/>
    <n v="-87.89546"/>
    <x v="22"/>
    <n v="43.058010000000003"/>
    <n v="-87.877300000000005"/>
    <n v="51"/>
    <n v="6"/>
    <n v="7.7"/>
    <n v="7.3"/>
    <n v="306"/>
    <n v="-1"/>
    <d v="2017-04-15T00:00:00"/>
    <d v="2017-04-01T00:00:00"/>
    <d v="2017-04-15T00:00:00"/>
    <s v="Saturday"/>
    <d v="1899-12-30T14:58:48"/>
    <d v="1899-12-30T15:00:00"/>
    <n v="1"/>
    <d v="2017-04-15T00:00:00"/>
    <d v="2017-04-01T00:00:00"/>
    <d v="2017-04-15T00:00:00"/>
    <s v="Saturday"/>
    <d v="1899-12-30T15:49:37"/>
    <d v="1899-12-30T16:00:00"/>
    <s v="One Way"/>
  </r>
  <r>
    <n v="1581997"/>
    <s v="Non-RFID Card Member"/>
    <m/>
    <m/>
    <n v="53216"/>
    <s v="UNITED STATES"/>
    <s v="Single Ride"/>
    <n v="5530"/>
    <x v="31"/>
    <n v="43.06033"/>
    <n v="-87.89546"/>
    <x v="29"/>
    <n v="43.06033"/>
    <n v="-87.89546"/>
    <n v="17"/>
    <n v="3"/>
    <n v="2.6"/>
    <n v="2.4"/>
    <n v="102"/>
    <n v="-1"/>
    <d v="2017-04-15T00:00:00"/>
    <d v="2017-04-01T00:00:00"/>
    <d v="2017-04-15T00:00:00"/>
    <s v="Saturday"/>
    <d v="1899-12-30T15:02:17"/>
    <d v="1899-12-30T15:00:00"/>
    <n v="1"/>
    <d v="2017-04-15T00:00:00"/>
    <d v="2017-04-01T00:00:00"/>
    <d v="2017-04-15T00:00:00"/>
    <s v="Saturday"/>
    <d v="1899-12-30T15:19:31"/>
    <d v="1899-12-30T15:00:00"/>
    <s v="Round Trip"/>
  </r>
  <r>
    <n v="1582024"/>
    <s v="Non-RFID Card Member"/>
    <m/>
    <m/>
    <n v="53089"/>
    <s v="UNITED STATES"/>
    <s v="Single Ride"/>
    <n v="5585"/>
    <x v="37"/>
    <n v="43.036900000000003"/>
    <n v="-87.89667"/>
    <x v="1"/>
    <n v="43.03886"/>
    <n v="-87.902720000000002"/>
    <n v="248"/>
    <n v="24"/>
    <n v="18"/>
    <n v="17.100000000000001"/>
    <n v="720"/>
    <n v="-1"/>
    <d v="2017-04-15T00:00:00"/>
    <d v="2017-04-01T00:00:00"/>
    <d v="2017-04-15T00:00:00"/>
    <s v="Saturday"/>
    <d v="1899-12-30T15:04:55"/>
    <d v="1899-12-30T15:00:00"/>
    <n v="1"/>
    <d v="2017-04-15T00:00:00"/>
    <d v="2017-04-01T00:00:00"/>
    <d v="2017-04-15T00:00:00"/>
    <s v="Saturday"/>
    <d v="1899-12-30T19:12:22"/>
    <d v="1899-12-30T19:00:00"/>
    <s v="One Way"/>
  </r>
  <r>
    <n v="1364467"/>
    <s v="Non-RFID Card Member"/>
    <m/>
    <m/>
    <n v="94558"/>
    <s v="UNITED STATES"/>
    <s v="Single Ride"/>
    <n v="127"/>
    <x v="53"/>
    <n v="43.074655999999997"/>
    <n v="-87.889011999999994"/>
    <x v="34"/>
    <n v="43.038649999999997"/>
    <n v="-87.921930000000003"/>
    <n v="29"/>
    <n v="3"/>
    <n v="4.4000000000000004"/>
    <n v="4.0999999999999996"/>
    <n v="174"/>
    <n v="-1"/>
    <d v="2017-04-15T00:00:00"/>
    <d v="2017-04-01T00:00:00"/>
    <d v="2017-04-15T00:00:00"/>
    <s v="Saturday"/>
    <d v="1899-12-30T15:14:32"/>
    <d v="1899-12-30T15:00:00"/>
    <n v="1"/>
    <d v="2017-04-15T00:00:00"/>
    <d v="2017-04-01T00:00:00"/>
    <d v="2017-04-15T00:00:00"/>
    <s v="Saturday"/>
    <d v="1899-12-30T15:43:03"/>
    <d v="1899-12-30T16:00:00"/>
    <s v="One Way"/>
  </r>
  <r>
    <n v="1582137"/>
    <s v="Non-RFID Card Member"/>
    <m/>
    <m/>
    <n v="53202"/>
    <s v="UNITED STATES"/>
    <s v="Single Ride"/>
    <n v="11139"/>
    <x v="11"/>
    <n v="43.04804"/>
    <n v="-87.896720000000002"/>
    <x v="1"/>
    <n v="43.03886"/>
    <n v="-87.902720000000002"/>
    <n v="27"/>
    <n v="3"/>
    <n v="4.0999999999999996"/>
    <n v="3.8"/>
    <n v="162"/>
    <n v="-1"/>
    <d v="2017-04-15T00:00:00"/>
    <d v="2017-04-01T00:00:00"/>
    <d v="2017-04-15T00:00:00"/>
    <s v="Saturday"/>
    <d v="1899-12-30T15:27:10"/>
    <d v="1899-12-30T15:00:00"/>
    <n v="1"/>
    <d v="2017-04-15T00:00:00"/>
    <d v="2017-04-01T00:00:00"/>
    <d v="2017-04-15T00:00:00"/>
    <s v="Saturday"/>
    <d v="1899-12-30T15:54:48"/>
    <d v="1899-12-30T16:00:00"/>
    <s v="One Way"/>
  </r>
  <r>
    <n v="1257128"/>
    <s v="Non-RFID Card Member"/>
    <m/>
    <m/>
    <n v="53959"/>
    <s v="UNITED STATES"/>
    <s v="Single Ride"/>
    <n v="5470"/>
    <x v="4"/>
    <n v="43.04824"/>
    <n v="-87.904970000000006"/>
    <x v="5"/>
    <n v="43.04824"/>
    <n v="-87.904970000000006"/>
    <n v="40"/>
    <n v="6"/>
    <n v="6"/>
    <n v="5.7"/>
    <n v="240"/>
    <n v="-1"/>
    <d v="2017-04-15T00:00:00"/>
    <d v="2017-04-01T00:00:00"/>
    <d v="2017-04-15T00:00:00"/>
    <s v="Saturday"/>
    <d v="1899-12-30T15:28:29"/>
    <d v="1899-12-30T15:00:00"/>
    <n v="1"/>
    <d v="2017-04-15T00:00:00"/>
    <d v="2017-04-01T00:00:00"/>
    <d v="2017-04-15T00:00:00"/>
    <s v="Saturday"/>
    <d v="1899-12-30T16:08:51"/>
    <d v="1899-12-30T16:00:00"/>
    <s v="Round Trip"/>
  </r>
  <r>
    <n v="1582156"/>
    <s v="Non-RFID Card Member"/>
    <m/>
    <m/>
    <n v="54843"/>
    <s v="UNITED STATES"/>
    <s v="Single Ride"/>
    <n v="5532"/>
    <x v="14"/>
    <n v="43.05536"/>
    <n v="-87.90504"/>
    <x v="14"/>
    <n v="43.05536"/>
    <n v="-87.90504"/>
    <n v="61"/>
    <n v="6"/>
    <n v="9.1999999999999993"/>
    <n v="8.6999999999999993"/>
    <n v="366"/>
    <n v="-1"/>
    <d v="2017-04-15T00:00:00"/>
    <d v="2017-04-01T00:00:00"/>
    <d v="2017-04-15T00:00:00"/>
    <s v="Saturday"/>
    <d v="1899-12-30T15:30:27"/>
    <d v="1899-12-30T16:00:00"/>
    <n v="1"/>
    <d v="2017-04-15T00:00:00"/>
    <d v="2017-04-01T00:00:00"/>
    <d v="2017-04-15T00:00:00"/>
    <s v="Saturday"/>
    <d v="1899-12-30T16:31:43"/>
    <d v="1899-12-30T17:00:00"/>
    <s v="Round Trip"/>
  </r>
  <r>
    <n v="1582208"/>
    <s v="Non-RFID Card Member"/>
    <m/>
    <m/>
    <n v="53215"/>
    <s v="UNITED STATES"/>
    <s v="Single Ride"/>
    <n v="11134"/>
    <x v="25"/>
    <n v="43.058010000000003"/>
    <n v="-87.877300000000005"/>
    <x v="22"/>
    <n v="43.058010000000003"/>
    <n v="-87.877300000000005"/>
    <n v="28"/>
    <n v="3"/>
    <n v="4.2"/>
    <n v="4"/>
    <n v="168"/>
    <n v="-1"/>
    <d v="2017-04-15T00:00:00"/>
    <d v="2017-04-01T00:00:00"/>
    <d v="2017-04-15T00:00:00"/>
    <s v="Saturday"/>
    <d v="1899-12-30T15:36:25"/>
    <d v="1899-12-30T16:00:00"/>
    <n v="1"/>
    <d v="2017-04-15T00:00:00"/>
    <d v="2017-04-01T00:00:00"/>
    <d v="2017-04-15T00:00:00"/>
    <s v="Saturday"/>
    <d v="1899-12-30T16:04:07"/>
    <d v="1899-12-30T16:00:00"/>
    <s v="Round Trip"/>
  </r>
  <r>
    <n v="1582268"/>
    <s v="Non-RFID Card Member"/>
    <m/>
    <m/>
    <n v="53220"/>
    <s v="UNITED STATES"/>
    <s v="Single Ride"/>
    <n v="5514"/>
    <x v="25"/>
    <n v="43.058010000000003"/>
    <n v="-87.877300000000005"/>
    <x v="22"/>
    <n v="43.058010000000003"/>
    <n v="-87.877300000000005"/>
    <n v="20"/>
    <n v="3"/>
    <n v="3"/>
    <n v="2.9"/>
    <n v="120"/>
    <n v="-1"/>
    <d v="2017-04-15T00:00:00"/>
    <d v="2017-04-01T00:00:00"/>
    <d v="2017-04-15T00:00:00"/>
    <s v="Saturday"/>
    <d v="1899-12-30T15:47:36"/>
    <d v="1899-12-30T16:00:00"/>
    <n v="1"/>
    <d v="2017-04-15T00:00:00"/>
    <d v="2017-04-01T00:00:00"/>
    <d v="2017-04-15T00:00:00"/>
    <s v="Saturday"/>
    <d v="1899-12-30T16:07:23"/>
    <d v="1899-12-30T16:00:00"/>
    <s v="Round Trip"/>
  </r>
  <r>
    <n v="1582299"/>
    <s v="Non-RFID Card Member"/>
    <m/>
    <m/>
    <n v="53207"/>
    <s v="UNITED STATES"/>
    <s v="Single Ride"/>
    <n v="11115"/>
    <x v="2"/>
    <n v="43.03886"/>
    <n v="-87.902720000000002"/>
    <x v="1"/>
    <n v="43.03886"/>
    <n v="-87.902720000000002"/>
    <n v="34"/>
    <n v="3"/>
    <n v="5.0999999999999996"/>
    <n v="4.8"/>
    <n v="204"/>
    <n v="-1"/>
    <d v="2017-04-15T00:00:00"/>
    <d v="2017-04-01T00:00:00"/>
    <d v="2017-04-15T00:00:00"/>
    <s v="Saturday"/>
    <d v="1899-12-30T15:52:38"/>
    <d v="1899-12-30T16:00:00"/>
    <n v="1"/>
    <d v="2017-04-15T00:00:00"/>
    <d v="2017-04-01T00:00:00"/>
    <d v="2017-04-15T00:00:00"/>
    <s v="Saturday"/>
    <d v="1899-12-30T16:26:51"/>
    <d v="1899-12-30T16:00:00"/>
    <s v="Round Trip"/>
  </r>
  <r>
    <n v="1582332"/>
    <s v="Non-RFID Card Member"/>
    <m/>
    <m/>
    <n v="53212"/>
    <s v="UNITED STATES"/>
    <s v="Single Ride"/>
    <n v="45"/>
    <x v="25"/>
    <n v="43.058010000000003"/>
    <n v="-87.877300000000005"/>
    <x v="10"/>
    <n v="43.058619999999998"/>
    <n v="-87.885319999999993"/>
    <n v="13"/>
    <n v="3"/>
    <n v="2"/>
    <n v="1.9"/>
    <n v="78"/>
    <n v="-1"/>
    <d v="2017-04-15T00:00:00"/>
    <d v="2017-04-01T00:00:00"/>
    <d v="2017-04-15T00:00:00"/>
    <s v="Saturday"/>
    <d v="1899-12-30T15:57:11"/>
    <d v="1899-12-30T16:00:00"/>
    <n v="1"/>
    <d v="2017-04-15T00:00:00"/>
    <d v="2017-04-01T00:00:00"/>
    <d v="2017-04-15T00:00:00"/>
    <s v="Saturday"/>
    <d v="1899-12-30T16:10:52"/>
    <d v="1899-12-30T16:00:00"/>
    <s v="One Way"/>
  </r>
  <r>
    <n v="1580858"/>
    <s v="Non-RFID Card Member"/>
    <m/>
    <m/>
    <n v="92837"/>
    <s v="UNITED STATES"/>
    <s v="Single Ride"/>
    <n v="5519"/>
    <x v="0"/>
    <n v="43.042490000000001"/>
    <n v="-87.909959999999998"/>
    <x v="31"/>
    <n v="43.040154000000001"/>
    <n v="-87.932113000000001"/>
    <n v="17"/>
    <n v="3"/>
    <n v="2.6"/>
    <n v="2.4"/>
    <n v="102"/>
    <n v="-1"/>
    <d v="2017-04-15T00:00:00"/>
    <d v="2017-04-01T00:00:00"/>
    <d v="2017-04-15T00:00:00"/>
    <s v="Saturday"/>
    <d v="1899-12-30T16:06:04"/>
    <d v="1899-12-30T16:00:00"/>
    <n v="1"/>
    <d v="2017-04-15T00:00:00"/>
    <d v="2017-04-01T00:00:00"/>
    <d v="2017-04-15T00:00:00"/>
    <s v="Saturday"/>
    <d v="1899-12-30T16:23:33"/>
    <d v="1899-12-30T16:00:00"/>
    <s v="One Way"/>
  </r>
  <r>
    <n v="1582492"/>
    <s v="Non-RFID Card Member"/>
    <m/>
    <m/>
    <n v="48197"/>
    <s v="UNITED STATES"/>
    <s v="Single Ride"/>
    <n v="11091"/>
    <x v="9"/>
    <n v="43.05097"/>
    <n v="-87.906440000000003"/>
    <x v="11"/>
    <n v="43.052460000000004"/>
    <n v="-87.891000000000005"/>
    <n v="64"/>
    <n v="6"/>
    <n v="9.6"/>
    <n v="9.1"/>
    <n v="384"/>
    <n v="-1"/>
    <d v="2017-04-15T00:00:00"/>
    <d v="2017-04-01T00:00:00"/>
    <d v="2017-04-15T00:00:00"/>
    <s v="Saturday"/>
    <d v="1899-12-30T16:31:59"/>
    <d v="1899-12-30T17:00:00"/>
    <n v="1"/>
    <d v="2017-04-15T00:00:00"/>
    <d v="2017-04-01T00:00:00"/>
    <d v="2017-04-15T00:00:00"/>
    <s v="Saturday"/>
    <d v="1899-12-30T17:35:17"/>
    <d v="1899-12-30T18:00:00"/>
    <s v="One Way"/>
  </r>
  <r>
    <n v="1286560"/>
    <s v="Non-RFID Card Member"/>
    <m/>
    <m/>
    <n v="53211"/>
    <s v="UNITED STATES"/>
    <s v="Single Ride"/>
    <n v="5568"/>
    <x v="27"/>
    <n v="43.074890000000003"/>
    <n v="-87.882810000000006"/>
    <x v="11"/>
    <n v="43.052460000000004"/>
    <n v="-87.891000000000005"/>
    <n v="16"/>
    <n v="3"/>
    <n v="2.4"/>
    <n v="2.2999999999999998"/>
    <n v="96"/>
    <n v="-1"/>
    <d v="2017-04-15T00:00:00"/>
    <d v="2017-04-01T00:00:00"/>
    <d v="2017-04-15T00:00:00"/>
    <s v="Saturday"/>
    <d v="1899-12-30T17:00:47"/>
    <d v="1899-12-30T17:00:00"/>
    <n v="1"/>
    <d v="2017-04-15T00:00:00"/>
    <d v="2017-04-01T00:00:00"/>
    <d v="2017-04-15T00:00:00"/>
    <s v="Saturday"/>
    <d v="1899-12-30T17:16:13"/>
    <d v="1899-12-30T17:00:00"/>
    <s v="One Way"/>
  </r>
  <r>
    <n v="1582737"/>
    <s v="Non-RFID Card Member"/>
    <m/>
    <m/>
    <n v="53209"/>
    <s v="UNITED STATES"/>
    <s v="Single Ride"/>
    <n v="11114"/>
    <x v="25"/>
    <n v="43.058010000000003"/>
    <n v="-87.877300000000005"/>
    <x v="22"/>
    <n v="43.058010000000003"/>
    <n v="-87.877300000000005"/>
    <n v="54"/>
    <n v="6"/>
    <n v="8.1"/>
    <n v="7.7"/>
    <n v="324"/>
    <n v="-1"/>
    <d v="2017-04-15T00:00:00"/>
    <d v="2017-04-01T00:00:00"/>
    <d v="2017-04-15T00:00:00"/>
    <s v="Saturday"/>
    <d v="1899-12-30T17:25:13"/>
    <d v="1899-12-30T17:00:00"/>
    <n v="1"/>
    <d v="2017-04-15T00:00:00"/>
    <d v="2017-04-01T00:00:00"/>
    <d v="2017-04-15T00:00:00"/>
    <s v="Saturday"/>
    <d v="1899-12-30T18:19:01"/>
    <d v="1899-12-30T18:00:00"/>
    <s v="Round Trip"/>
  </r>
  <r>
    <n v="1582774"/>
    <s v="Non-RFID Card Member"/>
    <m/>
    <m/>
    <m/>
    <s v="UNITED STATES"/>
    <s v="Single Ride"/>
    <n v="11086"/>
    <x v="10"/>
    <n v="43.060786"/>
    <n v="-87.883825999999999"/>
    <x v="53"/>
    <n v="43.060786"/>
    <n v="-87.883825999999999"/>
    <n v="50"/>
    <n v="6"/>
    <n v="7.5"/>
    <n v="7.1"/>
    <n v="300"/>
    <n v="-1"/>
    <d v="2017-04-15T00:00:00"/>
    <d v="2017-04-01T00:00:00"/>
    <d v="2017-04-15T00:00:00"/>
    <s v="Saturday"/>
    <d v="1899-12-30T17:32:09"/>
    <d v="1899-12-30T18:00:00"/>
    <n v="1"/>
    <d v="2017-04-15T00:00:00"/>
    <d v="2017-04-01T00:00:00"/>
    <d v="2017-04-15T00:00:00"/>
    <s v="Saturday"/>
    <d v="1899-12-30T18:22:22"/>
    <d v="1899-12-30T18:00:00"/>
    <s v="Round Trip"/>
  </r>
  <r>
    <n v="1582780"/>
    <s v="Non-RFID Card Member"/>
    <m/>
    <m/>
    <n v="60099"/>
    <s v="UNITED STATES"/>
    <s v="Single Ride"/>
    <n v="11098"/>
    <x v="40"/>
    <n v="43.046570000000003"/>
    <n v="-87.908720000000002"/>
    <x v="40"/>
    <n v="43.05097"/>
    <n v="-87.906440000000003"/>
    <n v="52"/>
    <n v="6"/>
    <n v="7.8"/>
    <n v="7.4"/>
    <n v="312"/>
    <n v="-1"/>
    <d v="2017-04-15T00:00:00"/>
    <d v="2017-04-01T00:00:00"/>
    <d v="2017-04-15T00:00:00"/>
    <s v="Saturday"/>
    <d v="1899-12-30T17:33:19"/>
    <d v="1899-12-30T18:00:00"/>
    <n v="1"/>
    <d v="2017-04-15T00:00:00"/>
    <d v="2017-04-01T00:00:00"/>
    <d v="2017-04-15T00:00:00"/>
    <s v="Saturday"/>
    <d v="1899-12-30T18:25:04"/>
    <d v="1899-12-30T18:00:00"/>
    <s v="One Way"/>
  </r>
  <r>
    <n v="1582865"/>
    <s v="Non-RFID Card Member"/>
    <m/>
    <m/>
    <n v="53222"/>
    <s v="UNITED STATES"/>
    <s v="Single Ride"/>
    <n v="5573"/>
    <x v="25"/>
    <n v="43.058010000000003"/>
    <n v="-87.877300000000005"/>
    <x v="22"/>
    <n v="43.058010000000003"/>
    <n v="-87.877300000000005"/>
    <n v="71"/>
    <n v="9"/>
    <n v="10.7"/>
    <n v="10.1"/>
    <n v="426"/>
    <n v="-1"/>
    <d v="2017-04-15T00:00:00"/>
    <d v="2017-04-01T00:00:00"/>
    <d v="2017-04-15T00:00:00"/>
    <s v="Saturday"/>
    <d v="1899-12-30T17:52:34"/>
    <d v="1899-12-30T18:00:00"/>
    <n v="1"/>
    <d v="2017-04-15T00:00:00"/>
    <d v="2017-04-01T00:00:00"/>
    <d v="2017-04-15T00:00:00"/>
    <s v="Saturday"/>
    <d v="1899-12-30T19:03:11"/>
    <d v="1899-12-30T19:00:00"/>
    <s v="Round Trip"/>
  </r>
  <r>
    <n v="1335443"/>
    <s v="Non-RFID Card Member"/>
    <m/>
    <m/>
    <n v="53202"/>
    <s v="UNITED STATES"/>
    <s v="Single Ride"/>
    <n v="99"/>
    <x v="38"/>
    <n v="43.058619999999998"/>
    <n v="-87.885319999999993"/>
    <x v="11"/>
    <n v="43.052460000000004"/>
    <n v="-87.891000000000005"/>
    <n v="11"/>
    <n v="3"/>
    <n v="1.7"/>
    <n v="1.6"/>
    <n v="66"/>
    <n v="-1"/>
    <d v="2017-04-15T00:00:00"/>
    <d v="2017-04-01T00:00:00"/>
    <d v="2017-04-15T00:00:00"/>
    <s v="Saturday"/>
    <d v="1899-12-30T18:02:55"/>
    <d v="1899-12-30T18:00:00"/>
    <n v="1"/>
    <d v="2017-04-15T00:00:00"/>
    <d v="2017-04-01T00:00:00"/>
    <d v="2017-04-15T00:00:00"/>
    <s v="Saturday"/>
    <d v="1899-12-30T18:13:57"/>
    <d v="1899-12-30T18:00:00"/>
    <s v="One Way"/>
  </r>
  <r>
    <n v="1359631"/>
    <s v="Non-RFID Card Member"/>
    <m/>
    <m/>
    <n v="53215"/>
    <s v="UNITED STATES"/>
    <s v="Single Ride"/>
    <n v="11148"/>
    <x v="46"/>
    <n v="43.026470000000003"/>
    <n v="-87.918040000000005"/>
    <x v="12"/>
    <n v="43.036900000000003"/>
    <n v="-87.89667"/>
    <n v="48"/>
    <n v="6"/>
    <n v="7.2"/>
    <n v="6.8"/>
    <n v="288"/>
    <n v="-1"/>
    <d v="2017-04-15T00:00:00"/>
    <d v="2017-04-01T00:00:00"/>
    <d v="2017-04-15T00:00:00"/>
    <s v="Saturday"/>
    <d v="1899-12-30T18:03:17"/>
    <d v="1899-12-30T18:00:00"/>
    <n v="1"/>
    <d v="2017-04-15T00:00:00"/>
    <d v="2017-04-01T00:00:00"/>
    <d v="2017-04-15T00:00:00"/>
    <s v="Saturday"/>
    <d v="1899-12-30T18:51:44"/>
    <d v="1899-12-30T19:00:00"/>
    <s v="One Way"/>
  </r>
  <r>
    <n v="1582959"/>
    <s v="Non-RFID Card Member"/>
    <m/>
    <m/>
    <n v="53215"/>
    <s v="UNITED STATES"/>
    <s v="Single Ride"/>
    <n v="188"/>
    <x v="10"/>
    <n v="43.060786"/>
    <n v="-87.883825999999999"/>
    <x v="53"/>
    <n v="43.060786"/>
    <n v="-87.883825999999999"/>
    <n v="70"/>
    <n v="9"/>
    <n v="10.5"/>
    <n v="10"/>
    <n v="420"/>
    <n v="-1"/>
    <d v="2017-04-15T00:00:00"/>
    <d v="2017-04-01T00:00:00"/>
    <d v="2017-04-15T00:00:00"/>
    <s v="Saturday"/>
    <d v="1899-12-30T18:17:13"/>
    <d v="1899-12-30T18:00:00"/>
    <n v="1"/>
    <d v="2017-04-15T00:00:00"/>
    <d v="2017-04-01T00:00:00"/>
    <d v="2017-04-15T00:00:00"/>
    <s v="Saturday"/>
    <d v="1899-12-30T19:27:13"/>
    <d v="1899-12-30T19:00:00"/>
    <s v="Round Trip"/>
  </r>
  <r>
    <n v="1583184"/>
    <s v="Non-RFID Card Member"/>
    <m/>
    <m/>
    <n v="53233"/>
    <s v="UNITED STATES"/>
    <s v="Single Ride"/>
    <n v="2968"/>
    <x v="38"/>
    <n v="43.058619999999998"/>
    <n v="-87.885319999999993"/>
    <x v="34"/>
    <n v="43.038649999999997"/>
    <n v="-87.921930000000003"/>
    <n v="30"/>
    <n v="3"/>
    <n v="4.5"/>
    <n v="4.3"/>
    <n v="180"/>
    <n v="-1"/>
    <d v="2017-04-15T00:00:00"/>
    <d v="2017-04-01T00:00:00"/>
    <d v="2017-04-15T00:00:00"/>
    <s v="Saturday"/>
    <d v="1899-12-30T19:13:51"/>
    <d v="1899-12-30T19:00:00"/>
    <n v="1"/>
    <d v="2017-04-15T00:00:00"/>
    <d v="2017-04-01T00:00:00"/>
    <d v="2017-04-15T00:00:00"/>
    <s v="Saturday"/>
    <d v="1899-12-30T19:43:48"/>
    <d v="1899-12-30T20:00:00"/>
    <s v="One Way"/>
  </r>
  <r>
    <n v="1583208"/>
    <s v="Non-RFID Card Member"/>
    <m/>
    <m/>
    <n v="53211"/>
    <s v="UNITED STATES"/>
    <s v="Single Ride"/>
    <n v="175"/>
    <x v="36"/>
    <n v="43.069021999999997"/>
    <n v="-87.887940999999998"/>
    <x v="35"/>
    <n v="43.066893999999998"/>
    <n v="-87.877936000000005"/>
    <n v="7"/>
    <n v="3"/>
    <n v="1.1000000000000001"/>
    <n v="1"/>
    <n v="42"/>
    <n v="-1"/>
    <d v="2017-04-15T00:00:00"/>
    <d v="2017-04-01T00:00:00"/>
    <d v="2017-04-15T00:00:00"/>
    <s v="Saturday"/>
    <d v="1899-12-30T19:21:23"/>
    <d v="1899-12-30T19:00:00"/>
    <n v="1"/>
    <d v="2017-04-15T00:00:00"/>
    <d v="2017-04-01T00:00:00"/>
    <d v="2017-04-15T00:00:00"/>
    <s v="Saturday"/>
    <d v="1899-12-30T19:28:47"/>
    <d v="1899-12-30T19:00:00"/>
    <s v="One Way"/>
  </r>
  <r>
    <n v="1583225"/>
    <s v="Non-RFID Card Member"/>
    <m/>
    <m/>
    <n v="53225"/>
    <s v="UNITED STATES"/>
    <s v="Single Ride"/>
    <n v="11128"/>
    <x v="55"/>
    <n v="43.052630000000001"/>
    <n v="-88.016319999999993"/>
    <x v="56"/>
    <n v="43.052630000000001"/>
    <n v="-88.016319999999993"/>
    <n v="28"/>
    <n v="3"/>
    <n v="4.2"/>
    <n v="4"/>
    <n v="168"/>
    <n v="-1"/>
    <d v="2017-04-15T00:00:00"/>
    <d v="2017-04-01T00:00:00"/>
    <d v="2017-04-15T00:00:00"/>
    <s v="Saturday"/>
    <d v="1899-12-30T19:30:03"/>
    <d v="1899-12-30T20:00:00"/>
    <n v="1"/>
    <d v="2017-04-15T00:00:00"/>
    <d v="2017-04-01T00:00:00"/>
    <d v="2017-04-15T00:00:00"/>
    <s v="Saturday"/>
    <d v="1899-12-30T19:58:09"/>
    <d v="1899-12-30T20:00:00"/>
    <s v="Round Trip"/>
  </r>
  <r>
    <n v="1434632"/>
    <s v="Non-RFID Card Member"/>
    <m/>
    <m/>
    <n v="48655"/>
    <s v="UNITED STATES"/>
    <s v="Single Ride"/>
    <n v="5543"/>
    <x v="13"/>
    <n v="43.038649999999997"/>
    <n v="-87.921930000000003"/>
    <x v="6"/>
    <n v="43.03519"/>
    <n v="-87.907390000000007"/>
    <n v="13"/>
    <n v="3"/>
    <n v="2"/>
    <n v="1.9"/>
    <n v="78"/>
    <n v="-1"/>
    <d v="2017-04-22T00:00:00"/>
    <d v="2017-04-01T00:00:00"/>
    <d v="2017-04-22T00:00:00"/>
    <s v="Saturday"/>
    <d v="1899-12-30T10:36:05"/>
    <d v="1899-12-30T11:00:00"/>
    <n v="1"/>
    <d v="2017-04-22T00:00:00"/>
    <d v="2017-04-01T00:00:00"/>
    <d v="2017-04-22T00:00:00"/>
    <s v="Saturday"/>
    <d v="1899-12-30T10:49:11"/>
    <d v="1899-12-30T11:00:00"/>
    <s v="One Way"/>
  </r>
  <r>
    <n v="1593517"/>
    <s v="Non-RFID Card Member"/>
    <m/>
    <m/>
    <n v="52742"/>
    <s v="UNITED STATES"/>
    <s v="Single Ride"/>
    <n v="5553"/>
    <x v="37"/>
    <n v="43.036900000000003"/>
    <n v="-87.89667"/>
    <x v="12"/>
    <n v="43.036900000000003"/>
    <n v="-87.89667"/>
    <n v="61"/>
    <n v="6"/>
    <n v="9.1999999999999993"/>
    <n v="8.6999999999999993"/>
    <n v="366"/>
    <n v="-1"/>
    <d v="2017-04-22T00:00:00"/>
    <d v="2017-04-01T00:00:00"/>
    <d v="2017-04-22T00:00:00"/>
    <s v="Saturday"/>
    <d v="1899-12-30T11:36:48"/>
    <d v="1899-12-30T12:00:00"/>
    <n v="1"/>
    <d v="2017-04-22T00:00:00"/>
    <d v="2017-04-01T00:00:00"/>
    <d v="2017-04-22T00:00:00"/>
    <s v="Saturday"/>
    <d v="1899-12-30T12:37:13"/>
    <d v="1899-12-30T13:00:00"/>
    <s v="Round Trip"/>
  </r>
  <r>
    <n v="1593556"/>
    <s v="Non-RFID Card Member"/>
    <m/>
    <m/>
    <n v="80371"/>
    <s v="UNITED STATES"/>
    <s v="Single Ride"/>
    <n v="11066"/>
    <x v="16"/>
    <n v="43.03913"/>
    <n v="-87.916150000000002"/>
    <x v="26"/>
    <n v="43.053040000000003"/>
    <n v="-87.897660000000002"/>
    <n v="19"/>
    <n v="3"/>
    <n v="2.9"/>
    <n v="2.7"/>
    <n v="114"/>
    <n v="-1"/>
    <d v="2017-04-22T00:00:00"/>
    <d v="2017-04-01T00:00:00"/>
    <d v="2017-04-22T00:00:00"/>
    <s v="Saturday"/>
    <d v="1899-12-30T11:46:24"/>
    <d v="1899-12-30T12:00:00"/>
    <n v="1"/>
    <d v="2017-04-22T00:00:00"/>
    <d v="2017-04-01T00:00:00"/>
    <d v="2017-04-22T00:00:00"/>
    <s v="Saturday"/>
    <d v="1899-12-30T12:05:08"/>
    <d v="1899-12-30T12:00:00"/>
    <s v="One Way"/>
  </r>
  <r>
    <n v="1580909"/>
    <s v="Non-RFID Card Member"/>
    <m/>
    <m/>
    <n v="53233"/>
    <s v="UNITED STATES"/>
    <s v="Single Ride"/>
    <n v="11099"/>
    <x v="8"/>
    <n v="43.038580000000003"/>
    <n v="-87.90934"/>
    <x v="16"/>
    <n v="43.052549999999997"/>
    <n v="-87.909329999999997"/>
    <n v="21"/>
    <n v="3"/>
    <n v="3.2"/>
    <n v="3"/>
    <n v="126"/>
    <n v="-1"/>
    <d v="2017-04-22T00:00:00"/>
    <d v="2017-04-01T00:00:00"/>
    <d v="2017-04-22T00:00:00"/>
    <s v="Saturday"/>
    <d v="1899-12-30T11:48:25"/>
    <d v="1899-12-30T12:00:00"/>
    <n v="1"/>
    <d v="2017-04-22T00:00:00"/>
    <d v="2017-04-01T00:00:00"/>
    <d v="2017-04-22T00:00:00"/>
    <s v="Saturday"/>
    <d v="1899-12-30T12:09:23"/>
    <d v="1899-12-30T12:00:00"/>
    <s v="One Way"/>
  </r>
  <r>
    <n v="1593572"/>
    <s v="Non-RFID Card Member"/>
    <m/>
    <m/>
    <n v="53597"/>
    <s v="UNITED STATES"/>
    <s v="Single Ride"/>
    <n v="224"/>
    <x v="4"/>
    <n v="43.04824"/>
    <n v="-87.904970000000006"/>
    <x v="10"/>
    <n v="43.058619999999998"/>
    <n v="-87.885319999999993"/>
    <n v="70"/>
    <n v="9"/>
    <n v="10.5"/>
    <n v="10"/>
    <n v="420"/>
    <n v="-1"/>
    <d v="2017-04-22T00:00:00"/>
    <d v="2017-04-01T00:00:00"/>
    <d v="2017-04-22T00:00:00"/>
    <s v="Saturday"/>
    <d v="1899-12-30T11:51:40"/>
    <d v="1899-12-30T12:00:00"/>
    <n v="1"/>
    <d v="2017-04-22T00:00:00"/>
    <d v="2017-04-01T00:00:00"/>
    <d v="2017-04-22T00:00:00"/>
    <s v="Saturday"/>
    <d v="1899-12-30T13:01:37"/>
    <d v="1899-12-30T13:00:00"/>
    <s v="One Way"/>
  </r>
  <r>
    <n v="1232741"/>
    <s v="Non-RFID Card Member"/>
    <m/>
    <m/>
    <n v="53202"/>
    <s v="UNITED STATES"/>
    <s v="Single Ride"/>
    <n v="5428"/>
    <x v="5"/>
    <n v="43.031320000000001"/>
    <n v="-87.904259999999994"/>
    <x v="41"/>
    <n v="43.031320000000001"/>
    <n v="-87.904259999999994"/>
    <n v="35"/>
    <n v="6"/>
    <n v="5.3"/>
    <n v="5"/>
    <n v="210"/>
    <n v="-1"/>
    <d v="2017-04-22T00:00:00"/>
    <d v="2017-04-01T00:00:00"/>
    <d v="2017-04-22T00:00:00"/>
    <s v="Saturday"/>
    <d v="1899-12-30T12:07:25"/>
    <d v="1899-12-30T12:00:00"/>
    <n v="1"/>
    <d v="2017-04-22T00:00:00"/>
    <d v="2017-04-01T00:00:00"/>
    <d v="2017-04-22T00:00:00"/>
    <s v="Saturday"/>
    <d v="1899-12-30T12:42:25"/>
    <d v="1899-12-30T13:00:00"/>
    <s v="Round Trip"/>
  </r>
  <r>
    <n v="1232741"/>
    <s v="Non-RFID Card Member"/>
    <m/>
    <m/>
    <n v="53202"/>
    <s v="UNITED STATES"/>
    <s v="Single Ride"/>
    <n v="5481"/>
    <x v="5"/>
    <n v="43.031320000000001"/>
    <n v="-87.904259999999994"/>
    <x v="41"/>
    <n v="43.031320000000001"/>
    <n v="-87.904259999999994"/>
    <n v="34"/>
    <n v="3"/>
    <n v="5.0999999999999996"/>
    <n v="4.8"/>
    <n v="204"/>
    <n v="-1"/>
    <d v="2017-04-22T00:00:00"/>
    <d v="2017-04-01T00:00:00"/>
    <d v="2017-04-22T00:00:00"/>
    <s v="Saturday"/>
    <d v="1899-12-30T12:08:32"/>
    <d v="1899-12-30T12:00:00"/>
    <n v="1"/>
    <d v="2017-04-22T00:00:00"/>
    <d v="2017-04-01T00:00:00"/>
    <d v="2017-04-22T00:00:00"/>
    <s v="Saturday"/>
    <d v="1899-12-30T12:42:26"/>
    <d v="1899-12-30T13:00:00"/>
    <s v="Round Trip"/>
  </r>
  <r>
    <n v="1593449"/>
    <s v="Non-RFID Card Member"/>
    <m/>
    <m/>
    <n v="61611"/>
    <s v="UNITED STATES"/>
    <s v="Single Ride"/>
    <n v="5553"/>
    <x v="37"/>
    <n v="43.036900000000003"/>
    <n v="-87.89667"/>
    <x v="26"/>
    <n v="43.053040000000003"/>
    <n v="-87.897660000000002"/>
    <n v="23"/>
    <n v="3"/>
    <n v="3.5"/>
    <n v="3.3"/>
    <n v="138"/>
    <n v="-1"/>
    <d v="2017-04-22T00:00:00"/>
    <d v="2017-04-01T00:00:00"/>
    <d v="2017-04-22T00:00:00"/>
    <s v="Saturday"/>
    <d v="1899-12-30T12:39:31"/>
    <d v="1899-12-30T13:00:00"/>
    <n v="1"/>
    <d v="2017-04-22T00:00:00"/>
    <d v="2017-04-01T00:00:00"/>
    <d v="2017-04-22T00:00:00"/>
    <s v="Saturday"/>
    <d v="1899-12-30T13:02:02"/>
    <d v="1899-12-30T13:00:00"/>
    <s v="One Way"/>
  </r>
  <r>
    <n v="1580858"/>
    <s v="Non-RFID Card Member"/>
    <m/>
    <m/>
    <n v="92837"/>
    <s v="UNITED STATES"/>
    <s v="Single Ride"/>
    <n v="202"/>
    <x v="24"/>
    <n v="43.040154000000001"/>
    <n v="-87.932113000000001"/>
    <x v="19"/>
    <n v="43.040349999999997"/>
    <n v="-87.920760000000001"/>
    <n v="7"/>
    <n v="3"/>
    <n v="1.1000000000000001"/>
    <n v="1"/>
    <n v="42"/>
    <n v="-1"/>
    <d v="2017-04-22T00:00:00"/>
    <d v="2017-04-01T00:00:00"/>
    <d v="2017-04-22T00:00:00"/>
    <s v="Saturday"/>
    <d v="1899-12-30T12:45:11"/>
    <d v="1899-12-30T13:00:00"/>
    <n v="1"/>
    <d v="2017-04-22T00:00:00"/>
    <d v="2017-04-01T00:00:00"/>
    <d v="2017-04-22T00:00:00"/>
    <s v="Saturday"/>
    <d v="1899-12-30T12:52:35"/>
    <d v="1899-12-30T13:00:00"/>
    <s v="One Way"/>
  </r>
  <r>
    <n v="1593748"/>
    <s v="Non-RFID Card Member"/>
    <m/>
    <m/>
    <n v="99037"/>
    <s v="UNITED STATES"/>
    <s v="Single Ride"/>
    <n v="5478"/>
    <x v="24"/>
    <n v="43.040154000000001"/>
    <n v="-87.932113000000001"/>
    <x v="11"/>
    <n v="43.052460000000004"/>
    <n v="-87.891000000000005"/>
    <n v="55"/>
    <n v="6"/>
    <n v="8.3000000000000007"/>
    <n v="7.8"/>
    <n v="330"/>
    <n v="-1"/>
    <d v="2017-04-22T00:00:00"/>
    <d v="2017-04-01T00:00:00"/>
    <d v="2017-04-22T00:00:00"/>
    <s v="Saturday"/>
    <d v="1899-12-30T12:48:47"/>
    <d v="1899-12-30T13:00:00"/>
    <n v="1"/>
    <d v="2017-04-22T00:00:00"/>
    <d v="2017-04-01T00:00:00"/>
    <d v="2017-04-22T00:00:00"/>
    <s v="Saturday"/>
    <d v="1899-12-30T13:43:59"/>
    <d v="1899-12-30T14:00:00"/>
    <s v="One Way"/>
  </r>
  <r>
    <n v="1593763"/>
    <s v="Non-RFID Card Member"/>
    <m/>
    <m/>
    <n v="53089"/>
    <s v="UNITED STATES"/>
    <s v="Single Ride"/>
    <n v="5586"/>
    <x v="37"/>
    <n v="43.036900000000003"/>
    <n v="-87.89667"/>
    <x v="12"/>
    <n v="43.036900000000003"/>
    <n v="-87.89667"/>
    <n v="27"/>
    <n v="3"/>
    <n v="4.0999999999999996"/>
    <n v="3.8"/>
    <n v="162"/>
    <n v="-1"/>
    <d v="2017-04-22T00:00:00"/>
    <d v="2017-04-01T00:00:00"/>
    <d v="2017-04-22T00:00:00"/>
    <s v="Saturday"/>
    <d v="1899-12-30T12:53:38"/>
    <d v="1899-12-30T13:00:00"/>
    <n v="1"/>
    <d v="2017-04-22T00:00:00"/>
    <d v="2017-04-01T00:00:00"/>
    <d v="2017-04-22T00:00:00"/>
    <s v="Saturday"/>
    <d v="1899-12-30T13:20:54"/>
    <d v="1899-12-30T13:00:00"/>
    <s v="Round Trip"/>
  </r>
  <r>
    <n v="1593831"/>
    <s v="Non-RFID Card Member"/>
    <m/>
    <m/>
    <m/>
    <s v="UNITED STATES"/>
    <s v="Single Ride"/>
    <n v="5480"/>
    <x v="42"/>
    <n v="43.060079999999999"/>
    <n v="-88.027349999999998"/>
    <x v="54"/>
    <n v="43.060079999999999"/>
    <n v="-88.027349999999998"/>
    <n v="25"/>
    <n v="3"/>
    <n v="3.8"/>
    <n v="3.6"/>
    <n v="150"/>
    <n v="-1"/>
    <d v="2017-04-22T00:00:00"/>
    <d v="2017-04-01T00:00:00"/>
    <d v="2017-04-22T00:00:00"/>
    <s v="Saturday"/>
    <d v="1899-12-30T13:08:43"/>
    <d v="1899-12-30T13:00:00"/>
    <n v="1"/>
    <d v="2017-04-22T00:00:00"/>
    <d v="2017-04-01T00:00:00"/>
    <d v="2017-04-22T00:00:00"/>
    <s v="Saturday"/>
    <d v="1899-12-30T13:33:49"/>
    <d v="1899-12-30T14:00:00"/>
    <s v="Round Trip"/>
  </r>
  <r>
    <n v="1593948"/>
    <s v="Non-RFID Card Member"/>
    <m/>
    <m/>
    <n v="53202"/>
    <s v="UNITED STATES"/>
    <s v="Single Ride"/>
    <n v="5553"/>
    <x v="23"/>
    <n v="43.053040000000003"/>
    <n v="-87.897660000000002"/>
    <x v="26"/>
    <n v="43.053040000000003"/>
    <n v="-87.897660000000002"/>
    <n v="53"/>
    <n v="6"/>
    <n v="8"/>
    <n v="7.6"/>
    <n v="318"/>
    <n v="-1"/>
    <d v="2017-04-22T00:00:00"/>
    <d v="2017-04-01T00:00:00"/>
    <d v="2017-04-22T00:00:00"/>
    <s v="Saturday"/>
    <d v="1899-12-30T13:47:37"/>
    <d v="1899-12-30T14:00:00"/>
    <n v="1"/>
    <d v="2017-04-22T00:00:00"/>
    <d v="2017-04-01T00:00:00"/>
    <d v="2017-04-22T00:00:00"/>
    <s v="Saturday"/>
    <d v="1899-12-30T14:40:41"/>
    <d v="1899-12-30T15:00:00"/>
    <s v="Round Trip"/>
  </r>
  <r>
    <n v="1594120"/>
    <s v="Non-RFID Card Member"/>
    <m/>
    <m/>
    <n v="95212"/>
    <s v="UNITED STATES"/>
    <s v="Single Ride"/>
    <n v="168"/>
    <x v="48"/>
    <n v="43.060155999999999"/>
    <n v="-87.881258000000003"/>
    <x v="22"/>
    <n v="43.058010000000003"/>
    <n v="-87.877300000000005"/>
    <n v="87"/>
    <n v="9"/>
    <n v="13.1"/>
    <n v="12.4"/>
    <n v="522"/>
    <n v="-1"/>
    <d v="2017-04-22T00:00:00"/>
    <d v="2017-04-01T00:00:00"/>
    <d v="2017-04-22T00:00:00"/>
    <s v="Saturday"/>
    <d v="1899-12-30T14:30:55"/>
    <d v="1899-12-30T15:00:00"/>
    <n v="1"/>
    <d v="2017-04-22T00:00:00"/>
    <d v="2017-04-01T00:00:00"/>
    <d v="2017-04-22T00:00:00"/>
    <s v="Saturday"/>
    <d v="1899-12-30T15:57:05"/>
    <d v="1899-12-30T16:00:00"/>
    <s v="One Way"/>
  </r>
  <r>
    <n v="1594120"/>
    <s v="Non-RFID Card Member"/>
    <m/>
    <m/>
    <n v="95212"/>
    <s v="UNITED STATES"/>
    <s v="Single Ride"/>
    <n v="16"/>
    <x v="48"/>
    <n v="43.060155999999999"/>
    <n v="-87.881258000000003"/>
    <x v="22"/>
    <n v="43.058010000000003"/>
    <n v="-87.877300000000005"/>
    <n v="86"/>
    <n v="9"/>
    <n v="12.9"/>
    <n v="12.3"/>
    <n v="516"/>
    <n v="-1"/>
    <d v="2017-04-22T00:00:00"/>
    <d v="2017-04-01T00:00:00"/>
    <d v="2017-04-22T00:00:00"/>
    <s v="Saturday"/>
    <d v="1899-12-30T14:31:45"/>
    <d v="1899-12-30T15:00:00"/>
    <n v="1"/>
    <d v="2017-04-22T00:00:00"/>
    <d v="2017-04-01T00:00:00"/>
    <d v="2017-04-22T00:00:00"/>
    <s v="Saturday"/>
    <d v="1899-12-30T15:57:25"/>
    <d v="1899-12-30T16:00:00"/>
    <s v="One Way"/>
  </r>
  <r>
    <n v="1594145"/>
    <s v="Non-RFID Card Member"/>
    <m/>
    <m/>
    <n v="60490"/>
    <s v="UNITED STATES"/>
    <s v="Single Ride"/>
    <n v="11065"/>
    <x v="8"/>
    <n v="43.038580000000003"/>
    <n v="-87.90934"/>
    <x v="31"/>
    <n v="43.040154000000001"/>
    <n v="-87.932113000000001"/>
    <n v="14"/>
    <n v="3"/>
    <n v="2.1"/>
    <n v="2"/>
    <n v="84"/>
    <n v="-1"/>
    <d v="2017-04-22T00:00:00"/>
    <d v="2017-04-01T00:00:00"/>
    <d v="2017-04-22T00:00:00"/>
    <s v="Saturday"/>
    <d v="1899-12-30T14:37:51"/>
    <d v="1899-12-30T15:00:00"/>
    <n v="1"/>
    <d v="2017-04-22T00:00:00"/>
    <d v="2017-04-01T00:00:00"/>
    <d v="2017-04-22T00:00:00"/>
    <s v="Saturday"/>
    <d v="1899-12-30T14:51:47"/>
    <d v="1899-12-30T15:00:00"/>
    <s v="One Way"/>
  </r>
  <r>
    <n v="1442397"/>
    <s v="Non-RFID Card Member"/>
    <m/>
    <m/>
    <n v="53186"/>
    <s v="UNITED STATES"/>
    <s v="Single Ride"/>
    <n v="179"/>
    <x v="47"/>
    <n v="43.041646999999998"/>
    <n v="-87.927257999999995"/>
    <x v="37"/>
    <n v="43.02948"/>
    <n v="-87.912819999999996"/>
    <n v="50"/>
    <n v="6"/>
    <n v="7.5"/>
    <n v="7.1"/>
    <n v="300"/>
    <n v="-1"/>
    <d v="2017-04-22T00:00:00"/>
    <d v="2017-04-01T00:00:00"/>
    <d v="2017-04-22T00:00:00"/>
    <s v="Saturday"/>
    <d v="1899-12-30T14:38:04"/>
    <d v="1899-12-30T15:00:00"/>
    <n v="1"/>
    <d v="2017-04-22T00:00:00"/>
    <d v="2017-04-01T00:00:00"/>
    <d v="2017-04-22T00:00:00"/>
    <s v="Saturday"/>
    <d v="1899-12-30T15:28:23"/>
    <d v="1899-12-30T15:00:00"/>
    <s v="One Way"/>
  </r>
  <r>
    <n v="1594272"/>
    <s v="Non-RFID Card Member"/>
    <m/>
    <m/>
    <n v="53051"/>
    <s v="UNITED STATES"/>
    <s v="Single Ride"/>
    <n v="5491"/>
    <x v="37"/>
    <n v="43.036900000000003"/>
    <n v="-87.89667"/>
    <x v="12"/>
    <n v="43.036900000000003"/>
    <n v="-87.89667"/>
    <n v="37"/>
    <n v="6"/>
    <n v="5.6"/>
    <n v="5.3"/>
    <n v="222"/>
    <n v="-1"/>
    <d v="2017-04-22T00:00:00"/>
    <d v="2017-04-01T00:00:00"/>
    <d v="2017-04-22T00:00:00"/>
    <s v="Saturday"/>
    <d v="1899-12-30T15:06:29"/>
    <d v="1899-12-30T15:00:00"/>
    <n v="1"/>
    <d v="2017-04-22T00:00:00"/>
    <d v="2017-04-01T00:00:00"/>
    <d v="2017-04-22T00:00:00"/>
    <s v="Saturday"/>
    <d v="1899-12-30T15:43:47"/>
    <d v="1899-12-30T16:00:00"/>
    <s v="Round Trip"/>
  </r>
  <r>
    <n v="1594309"/>
    <s v="Non-RFID Card Member"/>
    <m/>
    <m/>
    <n v="53097"/>
    <s v="UNITED STATES"/>
    <s v="Single Ride"/>
    <n v="127"/>
    <x v="38"/>
    <n v="43.058619999999998"/>
    <n v="-87.885319999999993"/>
    <x v="22"/>
    <n v="43.058010000000003"/>
    <n v="-87.877300000000005"/>
    <n v="84"/>
    <n v="9"/>
    <n v="12.6"/>
    <n v="12"/>
    <n v="504"/>
    <n v="-1"/>
    <d v="2017-04-22T00:00:00"/>
    <d v="2017-04-01T00:00:00"/>
    <d v="2017-04-22T00:00:00"/>
    <s v="Saturday"/>
    <d v="1899-12-30T15:18:17"/>
    <d v="1899-12-30T15:00:00"/>
    <n v="1"/>
    <d v="2017-04-22T00:00:00"/>
    <d v="2017-04-01T00:00:00"/>
    <d v="2017-04-22T00:00:00"/>
    <s v="Saturday"/>
    <d v="1899-12-30T16:42:45"/>
    <d v="1899-12-30T17:00:00"/>
    <s v="One Way"/>
  </r>
  <r>
    <n v="1594309"/>
    <s v="Non-RFID Card Member"/>
    <m/>
    <m/>
    <n v="53097"/>
    <s v="UNITED STATES"/>
    <s v="Single Ride"/>
    <n v="3"/>
    <x v="38"/>
    <n v="43.058619999999998"/>
    <n v="-87.885319999999993"/>
    <x v="10"/>
    <n v="43.058619999999998"/>
    <n v="-87.885319999999993"/>
    <n v="67"/>
    <n v="9"/>
    <n v="10.1"/>
    <n v="9.5"/>
    <n v="402"/>
    <n v="-1"/>
    <d v="2017-04-22T00:00:00"/>
    <d v="2017-04-01T00:00:00"/>
    <d v="2017-04-22T00:00:00"/>
    <s v="Saturday"/>
    <d v="1899-12-30T15:19:53"/>
    <d v="1899-12-30T15:00:00"/>
    <n v="1"/>
    <d v="2017-04-22T00:00:00"/>
    <d v="2017-04-01T00:00:00"/>
    <d v="2017-04-22T00:00:00"/>
    <s v="Saturday"/>
    <d v="1899-12-30T16:26:57"/>
    <d v="1899-12-30T16:00:00"/>
    <s v="Round Trip"/>
  </r>
  <r>
    <n v="1286842"/>
    <s v="Non-RFID Card Member"/>
    <m/>
    <m/>
    <n v="53022"/>
    <s v="UNITED STATES"/>
    <s v="Single Ride"/>
    <n v="957"/>
    <x v="52"/>
    <n v="43.034619999999997"/>
    <n v="-87.917500000000004"/>
    <x v="9"/>
    <n v="43.034619999999997"/>
    <n v="-87.917500000000004"/>
    <n v="114"/>
    <n v="12"/>
    <n v="17.100000000000001"/>
    <n v="16.2"/>
    <n v="684"/>
    <n v="-1"/>
    <d v="2017-04-22T00:00:00"/>
    <d v="2017-04-01T00:00:00"/>
    <d v="2017-04-22T00:00:00"/>
    <s v="Saturday"/>
    <d v="1899-12-30T16:01:44"/>
    <d v="1899-12-30T16:00:00"/>
    <n v="1"/>
    <d v="2017-04-22T00:00:00"/>
    <d v="2017-04-01T00:00:00"/>
    <d v="2017-04-22T00:00:00"/>
    <s v="Saturday"/>
    <d v="1899-12-30T17:55:32"/>
    <d v="1899-12-30T18:00:00"/>
    <s v="Round Trip"/>
  </r>
  <r>
    <n v="1517674"/>
    <s v="Non-RFID Card Member"/>
    <m/>
    <m/>
    <n v="60639"/>
    <s v="UNITED STATES"/>
    <s v="Single Ride"/>
    <n v="168"/>
    <x v="25"/>
    <n v="43.058010000000003"/>
    <n v="-87.877300000000005"/>
    <x v="22"/>
    <n v="43.058010000000003"/>
    <n v="-87.877300000000005"/>
    <n v="51"/>
    <n v="6"/>
    <n v="7.7"/>
    <n v="7.3"/>
    <n v="306"/>
    <n v="-1"/>
    <d v="2017-04-22T00:00:00"/>
    <d v="2017-04-01T00:00:00"/>
    <d v="2017-04-22T00:00:00"/>
    <s v="Saturday"/>
    <d v="1899-12-30T16:07:39"/>
    <d v="1899-12-30T16:00:00"/>
    <n v="1"/>
    <d v="2017-04-22T00:00:00"/>
    <d v="2017-04-01T00:00:00"/>
    <d v="2017-04-22T00:00:00"/>
    <s v="Saturday"/>
    <d v="1899-12-30T16:58:37"/>
    <d v="1899-12-30T17:00:00"/>
    <s v="Round Trip"/>
  </r>
  <r>
    <n v="1593238"/>
    <s v="Non-RFID Card Member"/>
    <m/>
    <m/>
    <n v="53212"/>
    <s v="UNITED STATES"/>
    <s v="Single Ride"/>
    <n v="5546"/>
    <x v="18"/>
    <n v="43.048609999999996"/>
    <n v="-88.008480000000006"/>
    <x v="54"/>
    <n v="43.060079999999999"/>
    <n v="-88.027349999999998"/>
    <n v="13"/>
    <n v="3"/>
    <n v="2"/>
    <n v="1.9"/>
    <n v="78"/>
    <n v="-1"/>
    <d v="2017-04-22T00:00:00"/>
    <d v="2017-04-01T00:00:00"/>
    <d v="2017-04-22T00:00:00"/>
    <s v="Saturday"/>
    <d v="1899-12-30T16:10:44"/>
    <d v="1899-12-30T16:00:00"/>
    <n v="1"/>
    <d v="2017-04-22T00:00:00"/>
    <d v="2017-04-01T00:00:00"/>
    <d v="2017-04-22T00:00:00"/>
    <s v="Saturday"/>
    <d v="1899-12-30T16:23:24"/>
    <d v="1899-12-30T16:00:00"/>
    <s v="One Way"/>
  </r>
  <r>
    <n v="1594589"/>
    <s v="Non-RFID Card Member"/>
    <m/>
    <m/>
    <n v="53211"/>
    <s v="UNITED STATES"/>
    <s v="Single Ride"/>
    <n v="173"/>
    <x v="9"/>
    <n v="43.05097"/>
    <n v="-87.906440000000003"/>
    <x v="55"/>
    <n v="43.074655999999997"/>
    <n v="-87.889011999999994"/>
    <n v="18"/>
    <n v="3"/>
    <n v="2.7"/>
    <n v="2.6"/>
    <n v="108"/>
    <n v="-1"/>
    <d v="2017-04-22T00:00:00"/>
    <d v="2017-04-01T00:00:00"/>
    <d v="2017-04-22T00:00:00"/>
    <s v="Saturday"/>
    <d v="1899-12-30T16:35:21"/>
    <d v="1899-12-30T17:00:00"/>
    <n v="1"/>
    <d v="2017-04-22T00:00:00"/>
    <d v="2017-04-01T00:00:00"/>
    <d v="2017-04-22T00:00:00"/>
    <s v="Saturday"/>
    <d v="1899-12-30T16:53:54"/>
    <d v="1899-12-30T17:00:00"/>
    <s v="One Way"/>
  </r>
  <r>
    <n v="1594592"/>
    <s v="Non-RFID Card Member"/>
    <m/>
    <m/>
    <n v="60087"/>
    <s v="UNITED STATES"/>
    <s v="Single Ride"/>
    <n v="11"/>
    <x v="32"/>
    <n v="43.078530000000001"/>
    <n v="-87.882620000000003"/>
    <x v="53"/>
    <n v="43.060786"/>
    <n v="-87.883825999999999"/>
    <n v="17"/>
    <n v="3"/>
    <n v="2.6"/>
    <n v="2.4"/>
    <n v="102"/>
    <n v="-1"/>
    <d v="2017-04-22T00:00:00"/>
    <d v="2017-04-01T00:00:00"/>
    <d v="2017-04-22T00:00:00"/>
    <s v="Saturday"/>
    <d v="1899-12-30T16:36:36"/>
    <d v="1899-12-30T17:00:00"/>
    <n v="1"/>
    <d v="2017-04-22T00:00:00"/>
    <d v="2017-04-01T00:00:00"/>
    <d v="2017-04-22T00:00:00"/>
    <s v="Saturday"/>
    <d v="1899-12-30T16:53:20"/>
    <d v="1899-12-30T17:00:00"/>
    <s v="One Way"/>
  </r>
  <r>
    <n v="1594595"/>
    <s v="Non-RFID Card Member"/>
    <m/>
    <m/>
    <n v="60175"/>
    <s v="UNITED STATES"/>
    <s v="Single Ride"/>
    <n v="5583"/>
    <x v="6"/>
    <n v="43.038719999999998"/>
    <n v="-87.905339999999995"/>
    <x v="31"/>
    <n v="43.040154000000001"/>
    <n v="-87.932113000000001"/>
    <n v="21"/>
    <n v="3"/>
    <n v="3.2"/>
    <n v="3"/>
    <n v="126"/>
    <n v="-1"/>
    <d v="2017-04-22T00:00:00"/>
    <d v="2017-04-01T00:00:00"/>
    <d v="2017-04-22T00:00:00"/>
    <s v="Saturday"/>
    <d v="1899-12-30T16:36:53"/>
    <d v="1899-12-30T17:00:00"/>
    <n v="1"/>
    <d v="2017-04-22T00:00:00"/>
    <d v="2017-04-01T00:00:00"/>
    <d v="2017-04-22T00:00:00"/>
    <s v="Saturday"/>
    <d v="1899-12-30T16:57:39"/>
    <d v="1899-12-30T17:00:00"/>
    <s v="One Way"/>
  </r>
  <r>
    <n v="1592665"/>
    <s v="Non-RFID Card Member"/>
    <m/>
    <m/>
    <n v="53211"/>
    <s v="UNITED STATES"/>
    <s v="Single Ride"/>
    <n v="5522"/>
    <x v="37"/>
    <n v="43.036900000000003"/>
    <n v="-87.89667"/>
    <x v="35"/>
    <n v="43.066893999999998"/>
    <n v="-87.877936000000005"/>
    <n v="50"/>
    <n v="6"/>
    <n v="7.5"/>
    <n v="7.1"/>
    <n v="300"/>
    <n v="-1"/>
    <d v="2017-04-22T00:00:00"/>
    <d v="2017-04-01T00:00:00"/>
    <d v="2017-04-22T00:00:00"/>
    <s v="Saturday"/>
    <d v="1899-12-30T16:41:25"/>
    <d v="1899-12-30T17:00:00"/>
    <n v="1"/>
    <d v="2017-04-22T00:00:00"/>
    <d v="2017-04-01T00:00:00"/>
    <d v="2017-04-22T00:00:00"/>
    <s v="Saturday"/>
    <d v="1899-12-30T17:31:04"/>
    <d v="1899-12-30T18:00:00"/>
    <s v="One Way"/>
  </r>
  <r>
    <n v="1594627"/>
    <s v="Non-RFID Card Member"/>
    <m/>
    <m/>
    <n v="20147"/>
    <s v="UNITED STATES"/>
    <s v="Single Ride"/>
    <n v="5475"/>
    <x v="37"/>
    <n v="43.036900000000003"/>
    <n v="-87.89667"/>
    <x v="33"/>
    <n v="43.04804"/>
    <n v="-87.896720000000002"/>
    <n v="50"/>
    <n v="6"/>
    <n v="7.5"/>
    <n v="7.1"/>
    <n v="300"/>
    <n v="-1"/>
    <d v="2017-04-22T00:00:00"/>
    <d v="2017-04-01T00:00:00"/>
    <d v="2017-04-22T00:00:00"/>
    <s v="Saturday"/>
    <d v="1899-12-30T16:44:48"/>
    <d v="1899-12-30T17:00:00"/>
    <n v="1"/>
    <d v="2017-04-22T00:00:00"/>
    <d v="2017-04-01T00:00:00"/>
    <d v="2017-04-22T00:00:00"/>
    <s v="Saturday"/>
    <d v="1899-12-30T17:34:51"/>
    <d v="1899-12-30T18:00:00"/>
    <s v="One Way"/>
  </r>
  <r>
    <n v="1594645"/>
    <s v="Non-RFID Card Member"/>
    <m/>
    <m/>
    <n v="60045"/>
    <s v="UNITED STATES"/>
    <s v="Single Ride"/>
    <n v="286"/>
    <x v="24"/>
    <n v="43.040154000000001"/>
    <n v="-87.932113000000001"/>
    <x v="48"/>
    <n v="43.060155999999999"/>
    <n v="-87.881258000000003"/>
    <n v="58"/>
    <n v="6"/>
    <n v="8.6999999999999993"/>
    <n v="8.3000000000000007"/>
    <n v="348"/>
    <n v="-1"/>
    <d v="2017-04-22T00:00:00"/>
    <d v="2017-04-01T00:00:00"/>
    <d v="2017-04-22T00:00:00"/>
    <s v="Saturday"/>
    <d v="1899-12-30T16:48:15"/>
    <d v="1899-12-30T17:00:00"/>
    <n v="1"/>
    <d v="2017-04-22T00:00:00"/>
    <d v="2017-04-01T00:00:00"/>
    <d v="2017-04-22T00:00:00"/>
    <s v="Saturday"/>
    <d v="1899-12-30T17:46:38"/>
    <d v="1899-12-30T18:00:00"/>
    <s v="One Way"/>
  </r>
  <r>
    <n v="1546845"/>
    <s v="Non-RFID Card Member"/>
    <m/>
    <m/>
    <n v="53202"/>
    <s v="UNITED STATES"/>
    <s v="Single Ride"/>
    <n v="11140"/>
    <x v="38"/>
    <n v="43.058619999999998"/>
    <n v="-87.885319999999993"/>
    <x v="6"/>
    <n v="43.03519"/>
    <n v="-87.907390000000007"/>
    <n v="27"/>
    <n v="3"/>
    <n v="4.0999999999999996"/>
    <n v="3.8"/>
    <n v="162"/>
    <n v="-1"/>
    <d v="2017-04-22T00:00:00"/>
    <d v="2017-04-01T00:00:00"/>
    <d v="2017-04-22T00:00:00"/>
    <s v="Saturday"/>
    <d v="1899-12-30T16:50:17"/>
    <d v="1899-12-30T17:00:00"/>
    <n v="1"/>
    <d v="2017-04-22T00:00:00"/>
    <d v="2017-04-01T00:00:00"/>
    <d v="2017-04-22T00:00:00"/>
    <s v="Saturday"/>
    <d v="1899-12-30T17:17:36"/>
    <d v="1899-12-30T17:00:00"/>
    <s v="One Way"/>
  </r>
  <r>
    <n v="1594655"/>
    <s v="Non-RFID Card Member"/>
    <m/>
    <m/>
    <n v="53212"/>
    <s v="UNITED STATES"/>
    <s v="Single Ride"/>
    <n v="11086"/>
    <x v="29"/>
    <n v="43.052549999999997"/>
    <n v="-87.909329999999997"/>
    <x v="50"/>
    <n v="43.05847"/>
    <n v="-87.898079999999993"/>
    <n v="5"/>
    <n v="3"/>
    <n v="0.8"/>
    <n v="0.7"/>
    <n v="30"/>
    <n v="-1"/>
    <d v="2017-04-22T00:00:00"/>
    <d v="2017-04-01T00:00:00"/>
    <d v="2017-04-22T00:00:00"/>
    <s v="Saturday"/>
    <d v="1899-12-30T16:52:03"/>
    <d v="1899-12-30T17:00:00"/>
    <n v="1"/>
    <d v="2017-04-22T00:00:00"/>
    <d v="2017-04-01T00:00:00"/>
    <d v="2017-04-22T00:00:00"/>
    <s v="Saturday"/>
    <d v="1899-12-30T16:57:36"/>
    <d v="1899-12-30T17:00:00"/>
    <s v="One Way"/>
  </r>
  <r>
    <n v="1594669"/>
    <s v="Non-RFID Card Member"/>
    <m/>
    <m/>
    <n v="53022"/>
    <s v="UNITED STATES"/>
    <s v="Single Ride"/>
    <n v="9"/>
    <x v="52"/>
    <n v="43.034619999999997"/>
    <n v="-87.917500000000004"/>
    <x v="6"/>
    <n v="43.03519"/>
    <n v="-87.907390000000007"/>
    <n v="52"/>
    <n v="6"/>
    <n v="7.8"/>
    <n v="7.4"/>
    <n v="312"/>
    <n v="-1"/>
    <d v="2017-04-22T00:00:00"/>
    <d v="2017-04-01T00:00:00"/>
    <d v="2017-04-22T00:00:00"/>
    <s v="Saturday"/>
    <d v="1899-12-30T16:57:07"/>
    <d v="1899-12-30T17:00:00"/>
    <n v="1"/>
    <d v="2017-04-22T00:00:00"/>
    <d v="2017-04-01T00:00:00"/>
    <d v="2017-04-22T00:00:00"/>
    <s v="Saturday"/>
    <d v="1899-12-30T17:49:00"/>
    <d v="1899-12-30T18:00:00"/>
    <s v="One Way"/>
  </r>
  <r>
    <n v="1594670"/>
    <s v="Non-RFID Card Member"/>
    <m/>
    <m/>
    <n v="75211"/>
    <s v="UNITED STATES"/>
    <s v="Single Ride"/>
    <n v="5464"/>
    <x v="16"/>
    <n v="43.03913"/>
    <n v="-87.916150000000002"/>
    <x v="3"/>
    <n v="43.03913"/>
    <n v="-87.916150000000002"/>
    <n v="108"/>
    <n v="12"/>
    <n v="16.2"/>
    <n v="15.4"/>
    <n v="648"/>
    <n v="-1"/>
    <d v="2017-04-22T00:00:00"/>
    <d v="2017-04-01T00:00:00"/>
    <d v="2017-04-22T00:00:00"/>
    <s v="Saturday"/>
    <d v="1899-12-30T16:57:21"/>
    <d v="1899-12-30T17:00:00"/>
    <n v="1"/>
    <d v="2017-04-22T00:00:00"/>
    <d v="2017-04-01T00:00:00"/>
    <d v="2017-04-22T00:00:00"/>
    <s v="Saturday"/>
    <d v="1899-12-30T18:45:28"/>
    <d v="1899-12-30T19:00:00"/>
    <s v="Round Trip"/>
  </r>
  <r>
    <n v="1493077"/>
    <s v="Non-RFID Card Member"/>
    <m/>
    <m/>
    <n v="55304"/>
    <s v="UNITED STATES"/>
    <s v="Single Ride"/>
    <n v="11048"/>
    <x v="8"/>
    <n v="43.038580000000003"/>
    <n v="-87.90934"/>
    <x v="25"/>
    <n v="43.074890000000003"/>
    <n v="-87.882810000000006"/>
    <n v="0"/>
    <n v="0"/>
    <n v="0"/>
    <n v="0"/>
    <n v="0"/>
    <n v="-1"/>
    <d v="2017-04-22T00:00:00"/>
    <d v="2017-04-01T00:00:00"/>
    <d v="2017-04-22T00:00:00"/>
    <s v="Saturday"/>
    <d v="1899-12-30T17:04:18"/>
    <d v="1899-12-30T17:00:00"/>
    <n v="1"/>
    <d v="2017-04-22T00:00:00"/>
    <d v="2017-04-01T00:00:00"/>
    <d v="2017-04-22T00:00:00"/>
    <s v="Saturday"/>
    <d v="1899-12-30T17:04:18"/>
    <d v="1899-12-30T17:00:00"/>
    <s v="One Way"/>
  </r>
  <r>
    <n v="1594801"/>
    <s v="Non-RFID Card Member"/>
    <m/>
    <m/>
    <n v="54115"/>
    <s v="UNITED STATES"/>
    <s v="Single Ride"/>
    <n v="5452"/>
    <x v="34"/>
    <n v="43.02948"/>
    <n v="-87.912819999999996"/>
    <x v="37"/>
    <n v="43.02948"/>
    <n v="-87.912819999999996"/>
    <n v="103"/>
    <n v="12"/>
    <n v="15.5"/>
    <n v="14.7"/>
    <n v="618"/>
    <n v="-1"/>
    <d v="2017-04-22T00:00:00"/>
    <d v="2017-04-01T00:00:00"/>
    <d v="2017-04-22T00:00:00"/>
    <s v="Saturday"/>
    <d v="1899-12-30T17:39:31"/>
    <d v="1899-12-30T18:00:00"/>
    <n v="1"/>
    <d v="2017-04-22T00:00:00"/>
    <d v="2017-04-01T00:00:00"/>
    <d v="2017-04-22T00:00:00"/>
    <s v="Saturday"/>
    <d v="1899-12-30T19:22:22"/>
    <d v="1899-12-30T19:00:00"/>
    <s v="Round Trip"/>
  </r>
  <r>
    <n v="1444782"/>
    <s v="Non-RFID Card Member"/>
    <m/>
    <m/>
    <n v="30215"/>
    <s v="UNITED STATES"/>
    <s v="Single Ride"/>
    <n v="45"/>
    <x v="24"/>
    <n v="43.040154000000001"/>
    <n v="-87.932113000000001"/>
    <x v="31"/>
    <n v="43.040154000000001"/>
    <n v="-87.932113000000001"/>
    <n v="0"/>
    <n v="0"/>
    <n v="0"/>
    <n v="0"/>
    <n v="0"/>
    <n v="-1"/>
    <d v="2017-04-22T00:00:00"/>
    <d v="2017-04-01T00:00:00"/>
    <d v="2017-04-22T00:00:00"/>
    <s v="Saturday"/>
    <d v="1899-12-30T17:53:13"/>
    <d v="1899-12-30T18:00:00"/>
    <n v="1"/>
    <d v="2017-04-22T00:00:00"/>
    <d v="2017-04-01T00:00:00"/>
    <d v="2017-04-22T00:00:00"/>
    <s v="Saturday"/>
    <d v="1899-12-30T17:53:37"/>
    <d v="1899-12-30T18:00:00"/>
    <s v="Round Trip"/>
  </r>
  <r>
    <n v="1444784"/>
    <s v="Non-RFID Card Member"/>
    <m/>
    <m/>
    <n v="80126"/>
    <s v="UNITED STATES"/>
    <s v="Single Ride"/>
    <n v="45"/>
    <x v="24"/>
    <n v="43.040154000000001"/>
    <n v="-87.932113000000001"/>
    <x v="22"/>
    <n v="43.058010000000003"/>
    <n v="-87.877300000000005"/>
    <n v="52"/>
    <n v="6"/>
    <n v="7.8"/>
    <n v="7.4"/>
    <n v="312"/>
    <n v="-1"/>
    <d v="2017-04-22T00:00:00"/>
    <d v="2017-04-01T00:00:00"/>
    <d v="2017-04-22T00:00:00"/>
    <s v="Saturday"/>
    <d v="1899-12-30T17:54:06"/>
    <d v="1899-12-30T18:00:00"/>
    <n v="1"/>
    <d v="2017-04-22T00:00:00"/>
    <d v="2017-04-01T00:00:00"/>
    <d v="2017-04-22T00:00:00"/>
    <s v="Saturday"/>
    <d v="1899-12-30T18:46:56"/>
    <d v="1899-12-30T19:00:00"/>
    <s v="One Way"/>
  </r>
  <r>
    <n v="1444791"/>
    <s v="Non-RFID Card Member"/>
    <m/>
    <m/>
    <n v="53233"/>
    <s v="UNITED STATES"/>
    <s v="Single Ride"/>
    <n v="5481"/>
    <x v="24"/>
    <n v="43.040154000000001"/>
    <n v="-87.932113000000001"/>
    <x v="22"/>
    <n v="43.058010000000003"/>
    <n v="-87.877300000000005"/>
    <n v="51"/>
    <n v="6"/>
    <n v="7.7"/>
    <n v="7.3"/>
    <n v="306"/>
    <n v="-1"/>
    <d v="2017-04-22T00:00:00"/>
    <d v="2017-04-01T00:00:00"/>
    <d v="2017-04-22T00:00:00"/>
    <s v="Saturday"/>
    <d v="1899-12-30T17:55:55"/>
    <d v="1899-12-30T18:00:00"/>
    <n v="1"/>
    <d v="2017-04-22T00:00:00"/>
    <d v="2017-04-01T00:00:00"/>
    <d v="2017-04-22T00:00:00"/>
    <s v="Saturday"/>
    <d v="1899-12-30T18:46:56"/>
    <d v="1899-12-30T19:00:00"/>
    <s v="One Way"/>
  </r>
  <r>
    <n v="1594884"/>
    <s v="Non-RFID Card Member"/>
    <m/>
    <m/>
    <n v="66206"/>
    <s v="UNITED STATES"/>
    <s v="Single Ride"/>
    <n v="22"/>
    <x v="37"/>
    <n v="43.036900000000003"/>
    <n v="-87.89667"/>
    <x v="31"/>
    <n v="43.040154000000001"/>
    <n v="-87.932113000000001"/>
    <n v="146"/>
    <n v="6"/>
    <n v="18"/>
    <n v="17.100000000000001"/>
    <n v="720"/>
    <n v="-1"/>
    <d v="2017-04-22T00:00:00"/>
    <d v="2017-04-01T00:00:00"/>
    <d v="2017-04-22T00:00:00"/>
    <s v="Saturday"/>
    <d v="1899-12-30T18:04:41"/>
    <d v="1899-12-30T18:00:00"/>
    <n v="1"/>
    <d v="2017-04-22T00:00:00"/>
    <d v="2017-04-01T00:00:00"/>
    <d v="2017-04-22T00:00:00"/>
    <s v="Saturday"/>
    <d v="1899-12-30T20:30:09"/>
    <d v="1899-12-30T21:00:00"/>
    <s v="One Way"/>
  </r>
  <r>
    <n v="1250354"/>
    <s v="Non-RFID Card Member"/>
    <m/>
    <m/>
    <n v="53029"/>
    <s v="UNITED STATES"/>
    <s v="Single Ride"/>
    <n v="5550"/>
    <x v="1"/>
    <n v="43.048200000000001"/>
    <n v="-87.900859999999994"/>
    <x v="3"/>
    <n v="43.03913"/>
    <n v="-87.916150000000002"/>
    <n v="13"/>
    <n v="3"/>
    <n v="2"/>
    <n v="1.9"/>
    <n v="78"/>
    <n v="-1"/>
    <d v="2017-04-22T00:00:00"/>
    <d v="2017-04-01T00:00:00"/>
    <d v="2017-04-22T00:00:00"/>
    <s v="Saturday"/>
    <d v="1899-12-30T18:26:51"/>
    <d v="1899-12-30T18:00:00"/>
    <n v="1"/>
    <d v="2017-04-22T00:00:00"/>
    <d v="2017-04-01T00:00:00"/>
    <d v="2017-04-22T00:00:00"/>
    <s v="Saturday"/>
    <d v="1899-12-30T18:39:57"/>
    <d v="1899-12-30T19:00:00"/>
    <s v="One Way"/>
  </r>
  <r>
    <n v="1562796"/>
    <s v="Non-RFID Card Member"/>
    <m/>
    <m/>
    <n v="53202"/>
    <s v="UNITED STATES"/>
    <s v="Single Ride"/>
    <n v="5417"/>
    <x v="30"/>
    <n v="43.045712999999999"/>
    <n v="-87.899756999999994"/>
    <x v="33"/>
    <n v="43.04804"/>
    <n v="-87.896720000000002"/>
    <n v="6"/>
    <n v="3"/>
    <n v="0.9"/>
    <n v="0.9"/>
    <n v="36"/>
    <n v="-1"/>
    <d v="2017-04-22T00:00:00"/>
    <d v="2017-04-01T00:00:00"/>
    <d v="2017-04-22T00:00:00"/>
    <s v="Saturday"/>
    <d v="1899-12-30T18:46:12"/>
    <d v="1899-12-30T19:00:00"/>
    <n v="1"/>
    <d v="2017-04-22T00:00:00"/>
    <d v="2017-04-01T00:00:00"/>
    <d v="2017-04-22T00:00:00"/>
    <s v="Saturday"/>
    <d v="1899-12-30T18:52:46"/>
    <d v="1899-12-30T19:00:00"/>
    <s v="One Way"/>
  </r>
  <r>
    <n v="1595150"/>
    <s v="Non-RFID Card Member"/>
    <m/>
    <m/>
    <n v="55805"/>
    <s v="UNITED STATES"/>
    <s v="Single Ride"/>
    <n v="31"/>
    <x v="38"/>
    <n v="43.058619999999998"/>
    <n v="-87.885319999999993"/>
    <x v="33"/>
    <n v="43.04804"/>
    <n v="-87.896720000000002"/>
    <n v="28"/>
    <n v="3"/>
    <n v="4.2"/>
    <n v="4"/>
    <n v="168"/>
    <n v="-1"/>
    <d v="2017-04-22T00:00:00"/>
    <d v="2017-04-01T00:00:00"/>
    <d v="2017-04-22T00:00:00"/>
    <s v="Saturday"/>
    <d v="1899-12-30T19:52:58"/>
    <d v="1899-12-30T20:00:00"/>
    <n v="1"/>
    <d v="2017-04-22T00:00:00"/>
    <d v="2017-04-01T00:00:00"/>
    <d v="2017-04-22T00:00:00"/>
    <s v="Saturday"/>
    <d v="1899-12-30T20:20:51"/>
    <d v="1899-12-30T20:00:00"/>
    <s v="One Way"/>
  </r>
  <r>
    <n v="1595306"/>
    <s v="Non-RFID Card Member"/>
    <m/>
    <m/>
    <n v="53205"/>
    <s v="UNITED STATES"/>
    <s v="Single Ride"/>
    <n v="11151"/>
    <x v="0"/>
    <n v="43.042490000000001"/>
    <n v="-87.909959999999998"/>
    <x v="58"/>
    <n v="43.026229999999998"/>
    <n v="-87.912809999999993"/>
    <n v="19"/>
    <n v="3"/>
    <n v="2.9"/>
    <n v="2.7"/>
    <n v="114"/>
    <n v="-1"/>
    <d v="2017-04-22T00:00:00"/>
    <d v="2017-04-01T00:00:00"/>
    <d v="2017-04-22T00:00:00"/>
    <s v="Saturday"/>
    <d v="1899-12-30T21:27:37"/>
    <d v="1899-12-30T21:00:00"/>
    <n v="1"/>
    <d v="2017-04-22T00:00:00"/>
    <d v="2017-04-01T00:00:00"/>
    <d v="2017-04-22T00:00:00"/>
    <s v="Saturday"/>
    <d v="1899-12-30T21:46:59"/>
    <d v="1899-12-30T22:00:00"/>
    <s v="One Way"/>
  </r>
  <r>
    <n v="1595319"/>
    <s v="Non-RFID Card Member"/>
    <m/>
    <m/>
    <n v="54121"/>
    <s v="UNITED STATES"/>
    <s v="Single Ride"/>
    <n v="178"/>
    <x v="23"/>
    <n v="43.053040000000003"/>
    <n v="-87.897660000000002"/>
    <x v="50"/>
    <n v="43.05847"/>
    <n v="-87.898079999999993"/>
    <n v="8"/>
    <n v="3"/>
    <n v="1.2"/>
    <n v="1.1000000000000001"/>
    <n v="48"/>
    <n v="-1"/>
    <d v="2017-04-22T00:00:00"/>
    <d v="2017-04-01T00:00:00"/>
    <d v="2017-04-22T00:00:00"/>
    <s v="Saturday"/>
    <d v="1899-12-30T21:39:11"/>
    <d v="1899-12-30T22:00:00"/>
    <n v="1"/>
    <d v="2017-04-22T00:00:00"/>
    <d v="2017-04-01T00:00:00"/>
    <d v="2017-04-22T00:00:00"/>
    <s v="Saturday"/>
    <d v="1899-12-30T21:47:19"/>
    <d v="1899-12-30T22:00:00"/>
    <s v="One Way"/>
  </r>
  <r>
    <n v="1595470"/>
    <s v="Non-RFID Card Member"/>
    <m/>
    <m/>
    <n v="53204"/>
    <s v="UNITED STATES"/>
    <s v="Single Ride"/>
    <n v="280"/>
    <x v="6"/>
    <n v="43.038719999999998"/>
    <n v="-87.905339999999995"/>
    <x v="41"/>
    <n v="43.031320000000001"/>
    <n v="-87.904259999999994"/>
    <n v="4"/>
    <n v="0"/>
    <n v="0.6"/>
    <n v="0.6"/>
    <n v="24"/>
    <n v="-1"/>
    <d v="2017-04-23T00:00:00"/>
    <d v="2017-04-01T00:00:00"/>
    <d v="2017-04-23T00:00:00"/>
    <s v="Sunday"/>
    <d v="1899-12-30T01:57:30"/>
    <d v="1899-12-30T02:00:00"/>
    <n v="1"/>
    <d v="2017-04-23T00:00:00"/>
    <d v="2017-04-01T00:00:00"/>
    <d v="2017-04-23T00:00:00"/>
    <s v="Sunday"/>
    <d v="1899-12-30T02:01:26"/>
    <d v="1899-12-30T02:00:00"/>
    <s v="One Way"/>
  </r>
  <r>
    <n v="1544216"/>
    <s v="Non-RFID Card Member"/>
    <m/>
    <m/>
    <n v="53202"/>
    <s v="UNITED STATES"/>
    <s v="Single Ride"/>
    <n v="5428"/>
    <x v="23"/>
    <n v="43.053040000000003"/>
    <n v="-87.897660000000002"/>
    <x v="12"/>
    <n v="43.036900000000003"/>
    <n v="-87.89667"/>
    <n v="35"/>
    <n v="6"/>
    <n v="5.3"/>
    <n v="5"/>
    <n v="210"/>
    <n v="-1"/>
    <d v="2017-04-23T00:00:00"/>
    <d v="2017-04-01T00:00:00"/>
    <d v="2017-04-23T00:00:00"/>
    <s v="Sunday"/>
    <d v="1899-12-30T11:28:19"/>
    <d v="1899-12-30T11:00:00"/>
    <n v="1"/>
    <d v="2017-04-23T00:00:00"/>
    <d v="2017-04-01T00:00:00"/>
    <d v="2017-04-23T00:00:00"/>
    <s v="Sunday"/>
    <d v="1899-12-30T12:03:20"/>
    <d v="1899-12-30T12:00:00"/>
    <s v="One Way"/>
  </r>
  <r>
    <n v="1172084"/>
    <s v="Non-RFID Card Member"/>
    <m/>
    <m/>
    <n v="53233"/>
    <s v="UNITED STATES"/>
    <s v="Single Ride"/>
    <n v="11122"/>
    <x v="13"/>
    <n v="43.038649999999997"/>
    <n v="-87.921930000000003"/>
    <x v="31"/>
    <n v="43.040154000000001"/>
    <n v="-87.932113000000001"/>
    <n v="9"/>
    <n v="3"/>
    <n v="1.4"/>
    <n v="1.3"/>
    <n v="54"/>
    <n v="-1"/>
    <d v="2017-04-23T00:00:00"/>
    <d v="2017-04-01T00:00:00"/>
    <d v="2017-04-23T00:00:00"/>
    <s v="Sunday"/>
    <d v="1899-12-30T12:00:28"/>
    <d v="1899-12-30T12:00:00"/>
    <n v="1"/>
    <d v="2017-04-23T00:00:00"/>
    <d v="2017-04-01T00:00:00"/>
    <d v="2017-04-23T00:00:00"/>
    <s v="Sunday"/>
    <d v="1899-12-30T12:09:33"/>
    <d v="1899-12-30T12:00:00"/>
    <s v="One Way"/>
  </r>
  <r>
    <n v="1595863"/>
    <s v="Non-RFID Card Member"/>
    <m/>
    <m/>
    <n v="53233"/>
    <s v="UNITED STATES"/>
    <s v="Single Ride"/>
    <n v="11119"/>
    <x v="13"/>
    <n v="43.038649999999997"/>
    <n v="-87.921930000000003"/>
    <x v="31"/>
    <n v="43.040154000000001"/>
    <n v="-87.932113000000001"/>
    <n v="8"/>
    <n v="3"/>
    <n v="1.2"/>
    <n v="1.1000000000000001"/>
    <n v="48"/>
    <n v="-1"/>
    <d v="2017-04-23T00:00:00"/>
    <d v="2017-04-01T00:00:00"/>
    <d v="2017-04-23T00:00:00"/>
    <s v="Sunday"/>
    <d v="1899-12-30T12:01:25"/>
    <d v="1899-12-30T12:00:00"/>
    <n v="1"/>
    <d v="2017-04-23T00:00:00"/>
    <d v="2017-04-01T00:00:00"/>
    <d v="2017-04-23T00:00:00"/>
    <s v="Sunday"/>
    <d v="1899-12-30T12:09:51"/>
    <d v="1899-12-30T12:00:00"/>
    <s v="One Way"/>
  </r>
  <r>
    <n v="1595900"/>
    <s v="Non-RFID Card Member"/>
    <m/>
    <m/>
    <n v="53209"/>
    <s v="UNITED STATES"/>
    <s v="Single Ride"/>
    <n v="42"/>
    <x v="31"/>
    <n v="43.06033"/>
    <n v="-87.89546"/>
    <x v="29"/>
    <n v="43.06033"/>
    <n v="-87.89546"/>
    <n v="45"/>
    <n v="6"/>
    <n v="6.8"/>
    <n v="6.4"/>
    <n v="270"/>
    <n v="-1"/>
    <d v="2017-04-23T00:00:00"/>
    <d v="2017-04-01T00:00:00"/>
    <d v="2017-04-23T00:00:00"/>
    <s v="Sunday"/>
    <d v="1899-12-30T12:16:16"/>
    <d v="1899-12-30T12:00:00"/>
    <n v="1"/>
    <d v="2017-04-23T00:00:00"/>
    <d v="2017-04-01T00:00:00"/>
    <d v="2017-04-23T00:00:00"/>
    <s v="Sunday"/>
    <d v="1899-12-30T13:01:10"/>
    <d v="1899-12-30T13:00:00"/>
    <s v="Round Trip"/>
  </r>
  <r>
    <n v="1595908"/>
    <s v="Non-RFID Card Member"/>
    <m/>
    <m/>
    <n v="53211"/>
    <s v="UNITED STATES"/>
    <s v="Single Ride"/>
    <n v="28"/>
    <x v="27"/>
    <n v="43.074890000000003"/>
    <n v="-87.882810000000006"/>
    <x v="25"/>
    <n v="43.074890000000003"/>
    <n v="-87.882810000000006"/>
    <n v="92"/>
    <n v="9"/>
    <n v="13.8"/>
    <n v="13.1"/>
    <n v="552"/>
    <n v="-1"/>
    <d v="2017-04-23T00:00:00"/>
    <d v="2017-04-01T00:00:00"/>
    <d v="2017-04-23T00:00:00"/>
    <s v="Sunday"/>
    <d v="1899-12-30T12:18:51"/>
    <d v="1899-12-30T12:00:00"/>
    <n v="1"/>
    <d v="2017-04-23T00:00:00"/>
    <d v="2017-04-01T00:00:00"/>
    <d v="2017-04-23T00:00:00"/>
    <s v="Sunday"/>
    <d v="1899-12-30T13:50:09"/>
    <d v="1899-12-30T14:00:00"/>
    <s v="Round Trip"/>
  </r>
  <r>
    <n v="1595920"/>
    <s v="Non-RFID Card Member"/>
    <m/>
    <m/>
    <n v="20009"/>
    <s v="UNITED STATES"/>
    <s v="Single Ride"/>
    <n v="11075"/>
    <x v="43"/>
    <n v="43.05847"/>
    <n v="-87.898079999999993"/>
    <x v="11"/>
    <n v="43.052460000000004"/>
    <n v="-87.891000000000005"/>
    <n v="16"/>
    <n v="3"/>
    <n v="2.4"/>
    <n v="2.2999999999999998"/>
    <n v="96"/>
    <n v="-1"/>
    <d v="2017-04-23T00:00:00"/>
    <d v="2017-04-01T00:00:00"/>
    <d v="2017-04-23T00:00:00"/>
    <s v="Sunday"/>
    <d v="1899-12-30T12:22:31"/>
    <d v="1899-12-30T12:00:00"/>
    <n v="1"/>
    <d v="2017-04-23T00:00:00"/>
    <d v="2017-04-01T00:00:00"/>
    <d v="2017-04-23T00:00:00"/>
    <s v="Sunday"/>
    <d v="1899-12-30T12:38:03"/>
    <d v="1899-12-30T13:00:00"/>
    <s v="One Way"/>
  </r>
  <r>
    <n v="1595920"/>
    <s v="Non-RFID Card Member"/>
    <m/>
    <m/>
    <n v="20009"/>
    <s v="UNITED STATES"/>
    <s v="Single Ride"/>
    <n v="152"/>
    <x v="43"/>
    <n v="43.05847"/>
    <n v="-87.898079999999993"/>
    <x v="11"/>
    <n v="43.052460000000004"/>
    <n v="-87.891000000000005"/>
    <n v="14"/>
    <n v="3"/>
    <n v="2.1"/>
    <n v="2"/>
    <n v="84"/>
    <n v="-1"/>
    <d v="2017-04-23T00:00:00"/>
    <d v="2017-04-01T00:00:00"/>
    <d v="2017-04-23T00:00:00"/>
    <s v="Sunday"/>
    <d v="1899-12-30T12:24:30"/>
    <d v="1899-12-30T12:00:00"/>
    <n v="1"/>
    <d v="2017-04-23T00:00:00"/>
    <d v="2017-04-01T00:00:00"/>
    <d v="2017-04-23T00:00:00"/>
    <s v="Sunday"/>
    <d v="1899-12-30T12:38:06"/>
    <d v="1899-12-30T13:00:00"/>
    <s v="One Way"/>
  </r>
  <r>
    <n v="1595948"/>
    <s v="Non-RFID Card Member"/>
    <m/>
    <m/>
    <n v="33618"/>
    <s v="UNITED STATES"/>
    <s v="Single Ride"/>
    <n v="27"/>
    <x v="16"/>
    <n v="43.03913"/>
    <n v="-87.916150000000002"/>
    <x v="22"/>
    <n v="43.058010000000003"/>
    <n v="-87.877300000000005"/>
    <n v="123"/>
    <n v="12"/>
    <n v="18"/>
    <n v="17.100000000000001"/>
    <n v="720"/>
    <n v="-1"/>
    <d v="2017-04-23T00:00:00"/>
    <d v="2017-04-01T00:00:00"/>
    <d v="2017-04-23T00:00:00"/>
    <s v="Sunday"/>
    <d v="1899-12-30T12:26:01"/>
    <d v="1899-12-30T12:00:00"/>
    <n v="1"/>
    <d v="2017-04-23T00:00:00"/>
    <d v="2017-04-01T00:00:00"/>
    <d v="2017-04-23T00:00:00"/>
    <s v="Sunday"/>
    <d v="1899-12-30T14:29:18"/>
    <d v="1899-12-30T14:00:00"/>
    <s v="One Way"/>
  </r>
  <r>
    <n v="1446826"/>
    <s v="Non-RFID Card Member"/>
    <m/>
    <m/>
    <n v="53110"/>
    <s v="UNITED STATES"/>
    <s v="Single Ride"/>
    <n v="5586"/>
    <x v="12"/>
    <n v="43.052460000000004"/>
    <n v="-87.891000000000005"/>
    <x v="37"/>
    <n v="43.02948"/>
    <n v="-87.912819999999996"/>
    <n v="20"/>
    <n v="3"/>
    <n v="3"/>
    <n v="2.9"/>
    <n v="120"/>
    <n v="-1"/>
    <d v="2017-04-23T00:00:00"/>
    <d v="2017-04-01T00:00:00"/>
    <d v="2017-04-23T00:00:00"/>
    <s v="Sunday"/>
    <d v="1899-12-30T12:27:13"/>
    <d v="1899-12-30T12:00:00"/>
    <n v="1"/>
    <d v="2017-04-23T00:00:00"/>
    <d v="2017-04-01T00:00:00"/>
    <d v="2017-04-23T00:00:00"/>
    <s v="Sunday"/>
    <d v="1899-12-30T12:47:37"/>
    <d v="1899-12-30T13:00:00"/>
    <s v="One Way"/>
  </r>
  <r>
    <n v="1595965"/>
    <s v="Non-RFID Card Member"/>
    <m/>
    <m/>
    <n v="53202"/>
    <s v="UNITED STATES"/>
    <s v="Single Ride"/>
    <n v="5438"/>
    <x v="12"/>
    <n v="43.052460000000004"/>
    <n v="-87.891000000000005"/>
    <x v="11"/>
    <n v="43.052460000000004"/>
    <n v="-87.891000000000005"/>
    <n v="155"/>
    <n v="18"/>
    <n v="18"/>
    <n v="17.100000000000001"/>
    <n v="720"/>
    <n v="-1"/>
    <d v="2017-04-23T00:00:00"/>
    <d v="2017-04-01T00:00:00"/>
    <d v="2017-04-23T00:00:00"/>
    <s v="Sunday"/>
    <d v="1899-12-30T12:29:14"/>
    <d v="1899-12-30T12:00:00"/>
    <n v="1"/>
    <d v="2017-04-23T00:00:00"/>
    <d v="2017-04-01T00:00:00"/>
    <d v="2017-04-23T00:00:00"/>
    <s v="Sunday"/>
    <d v="1899-12-30T15:04:49"/>
    <d v="1899-12-30T15:00:00"/>
    <s v="Round Trip"/>
  </r>
  <r>
    <n v="1595970"/>
    <s v="Non-RFID Card Member"/>
    <m/>
    <m/>
    <n v="53213"/>
    <s v="UNITED STATES"/>
    <s v="Single Ride"/>
    <n v="279"/>
    <x v="18"/>
    <n v="43.048609999999996"/>
    <n v="-88.008480000000006"/>
    <x v="17"/>
    <n v="43.060580000000002"/>
    <n v="-87.998589999999993"/>
    <n v="17"/>
    <n v="3"/>
    <n v="2.6"/>
    <n v="2.4"/>
    <n v="102"/>
    <n v="-1"/>
    <d v="2017-04-23T00:00:00"/>
    <d v="2017-04-01T00:00:00"/>
    <d v="2017-04-23T00:00:00"/>
    <s v="Sunday"/>
    <d v="1899-12-30T12:31:11"/>
    <d v="1899-12-30T13:00:00"/>
    <n v="1"/>
    <d v="2017-04-23T00:00:00"/>
    <d v="2017-04-01T00:00:00"/>
    <d v="2017-04-23T00:00:00"/>
    <s v="Sunday"/>
    <d v="1899-12-30T12:48:30"/>
    <d v="1899-12-30T13:00:00"/>
    <s v="One Way"/>
  </r>
  <r>
    <n v="1453872"/>
    <s v="Non-RFID Card Member"/>
    <m/>
    <m/>
    <n v="41420"/>
    <s v="UNITED STATES"/>
    <s v="Single Ride"/>
    <n v="11059"/>
    <x v="14"/>
    <n v="43.05536"/>
    <n v="-87.90504"/>
    <x v="26"/>
    <n v="43.053040000000003"/>
    <n v="-87.897660000000002"/>
    <n v="21"/>
    <n v="3"/>
    <n v="3.2"/>
    <n v="3"/>
    <n v="126"/>
    <n v="-1"/>
    <d v="2017-04-23T00:00:00"/>
    <d v="2017-04-01T00:00:00"/>
    <d v="2017-04-23T00:00:00"/>
    <s v="Sunday"/>
    <d v="1899-12-30T12:35:30"/>
    <d v="1899-12-30T13:00:00"/>
    <n v="1"/>
    <d v="2017-04-23T00:00:00"/>
    <d v="2017-04-01T00:00:00"/>
    <d v="2017-04-23T00:00:00"/>
    <s v="Sunday"/>
    <d v="1899-12-30T12:56:20"/>
    <d v="1899-12-30T13:00:00"/>
    <s v="One Way"/>
  </r>
  <r>
    <n v="1349282"/>
    <s v="Non-RFID Card Member"/>
    <m/>
    <m/>
    <n v="63141"/>
    <s v="UNITED STATES"/>
    <s v="Single Ride"/>
    <n v="11122"/>
    <x v="3"/>
    <n v="43.03519"/>
    <n v="-87.907390000000007"/>
    <x v="31"/>
    <n v="43.040154000000001"/>
    <n v="-87.932113000000001"/>
    <n v="19"/>
    <n v="3"/>
    <n v="2.9"/>
    <n v="2.7"/>
    <n v="114"/>
    <n v="-1"/>
    <d v="2017-04-23T00:00:00"/>
    <d v="2017-04-01T00:00:00"/>
    <d v="2017-04-23T00:00:00"/>
    <s v="Sunday"/>
    <d v="1899-12-30T12:44:02"/>
    <d v="1899-12-30T13:00:00"/>
    <n v="1"/>
    <d v="2017-04-23T00:00:00"/>
    <d v="2017-04-01T00:00:00"/>
    <d v="2017-04-23T00:00:00"/>
    <s v="Sunday"/>
    <d v="1899-12-30T13:03:24"/>
    <d v="1899-12-30T13:00:00"/>
    <s v="One Way"/>
  </r>
  <r>
    <n v="1581554"/>
    <s v="Non-RFID Card Member"/>
    <m/>
    <m/>
    <n v="53226"/>
    <s v="UNITED STATES"/>
    <s v="Single Ride"/>
    <n v="5423"/>
    <x v="31"/>
    <n v="43.06033"/>
    <n v="-87.89546"/>
    <x v="29"/>
    <n v="43.06033"/>
    <n v="-87.89546"/>
    <n v="58"/>
    <n v="6"/>
    <n v="8.6999999999999993"/>
    <n v="8.3000000000000007"/>
    <n v="348"/>
    <n v="-1"/>
    <d v="2017-04-23T00:00:00"/>
    <d v="2017-04-01T00:00:00"/>
    <d v="2017-04-23T00:00:00"/>
    <s v="Sunday"/>
    <d v="1899-12-30T12:54:21"/>
    <d v="1899-12-30T13:00:00"/>
    <n v="1"/>
    <d v="2017-04-23T00:00:00"/>
    <d v="2017-04-01T00:00:00"/>
    <d v="2017-04-23T00:00:00"/>
    <s v="Sunday"/>
    <d v="1899-12-30T13:52:32"/>
    <d v="1899-12-30T14:00:00"/>
    <s v="Round Trip"/>
  </r>
  <r>
    <n v="1596056"/>
    <s v="Non-RFID Card Member"/>
    <m/>
    <m/>
    <n v="53222"/>
    <s v="UNITED STATES"/>
    <s v="Single Ride"/>
    <n v="234"/>
    <x v="29"/>
    <n v="43.052549999999997"/>
    <n v="-87.909329999999997"/>
    <x v="16"/>
    <n v="43.052549999999997"/>
    <n v="-87.909329999999997"/>
    <n v="93"/>
    <n v="9"/>
    <n v="14"/>
    <n v="13.3"/>
    <n v="558"/>
    <n v="-1"/>
    <d v="2017-04-23T00:00:00"/>
    <d v="2017-04-01T00:00:00"/>
    <d v="2017-04-23T00:00:00"/>
    <s v="Sunday"/>
    <d v="1899-12-30T12:55:22"/>
    <d v="1899-12-30T13:00:00"/>
    <n v="1"/>
    <d v="2017-04-23T00:00:00"/>
    <d v="2017-04-01T00:00:00"/>
    <d v="2017-04-23T00:00:00"/>
    <s v="Sunday"/>
    <d v="1899-12-30T14:28:42"/>
    <d v="1899-12-30T14:00:00"/>
    <s v="Round Trip"/>
  </r>
  <r>
    <n v="1596064"/>
    <s v="Non-RFID Card Member"/>
    <m/>
    <m/>
    <n v="53202"/>
    <s v="UNITED STATES"/>
    <s v="Single Ride"/>
    <n v="11145"/>
    <x v="23"/>
    <n v="43.053040000000003"/>
    <n v="-87.897660000000002"/>
    <x v="22"/>
    <n v="43.058010000000003"/>
    <n v="-87.877300000000005"/>
    <n v="47"/>
    <n v="6"/>
    <n v="7.1"/>
    <n v="6.7"/>
    <n v="282"/>
    <n v="-1"/>
    <d v="2017-04-23T00:00:00"/>
    <d v="2017-04-01T00:00:00"/>
    <d v="2017-04-23T00:00:00"/>
    <s v="Sunday"/>
    <d v="1899-12-30T12:56:50"/>
    <d v="1899-12-30T13:00:00"/>
    <n v="1"/>
    <d v="2017-04-23T00:00:00"/>
    <d v="2017-04-01T00:00:00"/>
    <d v="2017-04-23T00:00:00"/>
    <s v="Sunday"/>
    <d v="1899-12-30T13:43:22"/>
    <d v="1899-12-30T14:00:00"/>
    <s v="One Way"/>
  </r>
  <r>
    <n v="1596087"/>
    <s v="Non-RFID Card Member"/>
    <m/>
    <m/>
    <n v="53211"/>
    <s v="UNITED STATES"/>
    <s v="Single Ride"/>
    <n v="11108"/>
    <x v="25"/>
    <n v="43.058010000000003"/>
    <n v="-87.877300000000005"/>
    <x v="22"/>
    <n v="43.058010000000003"/>
    <n v="-87.877300000000005"/>
    <n v="33"/>
    <n v="3"/>
    <n v="5"/>
    <n v="4.7"/>
    <n v="198"/>
    <n v="-1"/>
    <d v="2017-04-23T00:00:00"/>
    <d v="2017-04-01T00:00:00"/>
    <d v="2017-04-23T00:00:00"/>
    <s v="Sunday"/>
    <d v="1899-12-30T13:01:55"/>
    <d v="1899-12-30T13:00:00"/>
    <n v="1"/>
    <d v="2017-04-23T00:00:00"/>
    <d v="2017-04-01T00:00:00"/>
    <d v="2017-04-23T00:00:00"/>
    <s v="Sunday"/>
    <d v="1899-12-30T13:34:58"/>
    <d v="1899-12-30T14:00:00"/>
    <s v="Round Trip"/>
  </r>
  <r>
    <n v="1596087"/>
    <s v="Non-RFID Card Member"/>
    <m/>
    <m/>
    <n v="53211"/>
    <s v="UNITED STATES"/>
    <s v="Single Ride"/>
    <n v="11048"/>
    <x v="25"/>
    <n v="43.058010000000003"/>
    <n v="-87.877300000000005"/>
    <x v="22"/>
    <n v="43.058010000000003"/>
    <n v="-87.877300000000005"/>
    <n v="31"/>
    <n v="3"/>
    <n v="4.7"/>
    <n v="4.4000000000000004"/>
    <n v="186"/>
    <n v="-1"/>
    <d v="2017-04-23T00:00:00"/>
    <d v="2017-04-01T00:00:00"/>
    <d v="2017-04-23T00:00:00"/>
    <s v="Sunday"/>
    <d v="1899-12-30T13:03:14"/>
    <d v="1899-12-30T13:00:00"/>
    <n v="1"/>
    <d v="2017-04-23T00:00:00"/>
    <d v="2017-04-01T00:00:00"/>
    <d v="2017-04-23T00:00:00"/>
    <s v="Sunday"/>
    <d v="1899-12-30T13:34:55"/>
    <d v="1899-12-30T14:00:00"/>
    <s v="Round Trip"/>
  </r>
  <r>
    <n v="1596153"/>
    <s v="Non-RFID Card Member"/>
    <m/>
    <m/>
    <m/>
    <s v="UNITED STATES"/>
    <s v="Single Ride"/>
    <n v="251"/>
    <x v="23"/>
    <n v="43.053040000000003"/>
    <n v="-87.897660000000002"/>
    <x v="37"/>
    <n v="43.02948"/>
    <n v="-87.912819999999996"/>
    <n v="19"/>
    <n v="3"/>
    <n v="2.9"/>
    <n v="2.7"/>
    <n v="114"/>
    <n v="-1"/>
    <d v="2017-04-23T00:00:00"/>
    <d v="2017-04-01T00:00:00"/>
    <d v="2017-04-23T00:00:00"/>
    <s v="Sunday"/>
    <d v="1899-12-30T13:23:52"/>
    <d v="1899-12-30T13:00:00"/>
    <n v="1"/>
    <d v="2017-04-23T00:00:00"/>
    <d v="2017-04-01T00:00:00"/>
    <d v="2017-04-23T00:00:00"/>
    <s v="Sunday"/>
    <d v="1899-12-30T13:42:24"/>
    <d v="1899-12-30T14:00:00"/>
    <s v="One Way"/>
  </r>
  <r>
    <n v="1568951"/>
    <s v="Non-RFID Card Member"/>
    <m/>
    <m/>
    <n v="60048"/>
    <s v="UNITED STATES"/>
    <s v="Single Ride"/>
    <n v="338"/>
    <x v="21"/>
    <n v="43.040349999999997"/>
    <n v="-87.920760000000001"/>
    <x v="11"/>
    <n v="43.052460000000004"/>
    <n v="-87.891000000000005"/>
    <n v="23"/>
    <n v="3"/>
    <n v="3.5"/>
    <n v="3.3"/>
    <n v="138"/>
    <n v="-1"/>
    <d v="2017-04-23T00:00:00"/>
    <d v="2017-04-01T00:00:00"/>
    <d v="2017-04-23T00:00:00"/>
    <s v="Sunday"/>
    <d v="1899-12-30T13:29:01"/>
    <d v="1899-12-30T13:00:00"/>
    <n v="1"/>
    <d v="2017-04-23T00:00:00"/>
    <d v="2017-04-01T00:00:00"/>
    <d v="2017-04-23T00:00:00"/>
    <s v="Sunday"/>
    <d v="1899-12-30T13:52:41"/>
    <d v="1899-12-30T14:00:00"/>
    <s v="One Way"/>
  </r>
  <r>
    <n v="1596209"/>
    <s v="Non-RFID Card Member"/>
    <m/>
    <m/>
    <n v="55413"/>
    <s v="UNITED STATES"/>
    <s v="Single Ride"/>
    <n v="5499"/>
    <x v="17"/>
    <n v="43.060580000000002"/>
    <n v="-87.998589999999993"/>
    <x v="32"/>
    <n v="43.048609999999996"/>
    <n v="-88.008480000000006"/>
    <n v="16"/>
    <n v="3"/>
    <n v="2.4"/>
    <n v="2.2999999999999998"/>
    <n v="96"/>
    <n v="-1"/>
    <d v="2017-04-23T00:00:00"/>
    <d v="2017-04-01T00:00:00"/>
    <d v="2017-04-23T00:00:00"/>
    <s v="Sunday"/>
    <d v="1899-12-30T13:39:06"/>
    <d v="1899-12-30T14:00:00"/>
    <n v="1"/>
    <d v="2017-04-23T00:00:00"/>
    <d v="2017-04-01T00:00:00"/>
    <d v="2017-04-23T00:00:00"/>
    <s v="Sunday"/>
    <d v="1899-12-30T13:55:14"/>
    <d v="1899-12-30T14:00:00"/>
    <s v="One Way"/>
  </r>
  <r>
    <n v="1596379"/>
    <s v="Non-RFID Card Member"/>
    <m/>
    <m/>
    <n v="53215"/>
    <s v="UNITED STATES"/>
    <s v="Single Ride"/>
    <n v="251"/>
    <x v="34"/>
    <n v="43.02948"/>
    <n v="-87.912819999999996"/>
    <x v="37"/>
    <n v="43.02948"/>
    <n v="-87.912819999999996"/>
    <n v="92"/>
    <n v="9"/>
    <n v="13.8"/>
    <n v="13.1"/>
    <n v="552"/>
    <n v="-1"/>
    <d v="2017-04-23T00:00:00"/>
    <d v="2017-04-01T00:00:00"/>
    <d v="2017-04-23T00:00:00"/>
    <s v="Sunday"/>
    <d v="1899-12-30T14:18:03"/>
    <d v="1899-12-30T14:00:00"/>
    <n v="1"/>
    <d v="2017-04-23T00:00:00"/>
    <d v="2017-04-01T00:00:00"/>
    <d v="2017-04-23T00:00:00"/>
    <s v="Sunday"/>
    <d v="1899-12-30T15:50:59"/>
    <d v="1899-12-30T16:00:00"/>
    <s v="Round Trip"/>
  </r>
  <r>
    <n v="1509755"/>
    <s v="Non-RFID Card Member"/>
    <m/>
    <m/>
    <n v="53045"/>
    <s v="UNITED STATES"/>
    <s v="Single Ride"/>
    <n v="11090"/>
    <x v="3"/>
    <n v="43.03519"/>
    <n v="-87.907390000000007"/>
    <x v="31"/>
    <n v="43.040154000000001"/>
    <n v="-87.932113000000001"/>
    <n v="17"/>
    <n v="3"/>
    <n v="2.6"/>
    <n v="2.4"/>
    <n v="102"/>
    <n v="-1"/>
    <d v="2017-04-23T00:00:00"/>
    <d v="2017-04-01T00:00:00"/>
    <d v="2017-04-23T00:00:00"/>
    <s v="Sunday"/>
    <d v="1899-12-30T14:40:32"/>
    <d v="1899-12-30T15:00:00"/>
    <n v="1"/>
    <d v="2017-04-23T00:00:00"/>
    <d v="2017-04-01T00:00:00"/>
    <d v="2017-04-23T00:00:00"/>
    <s v="Sunday"/>
    <d v="1899-12-30T14:57:00"/>
    <d v="1899-12-30T15:00:00"/>
    <s v="One Way"/>
  </r>
  <r>
    <n v="1595945"/>
    <s v="Non-RFID Card Member"/>
    <m/>
    <m/>
    <n v="54915"/>
    <s v="UNITED STATES"/>
    <s v="Single Ride"/>
    <n v="45"/>
    <x v="3"/>
    <n v="43.03519"/>
    <n v="-87.907390000000007"/>
    <x v="31"/>
    <n v="43.040154000000001"/>
    <n v="-87.932113000000001"/>
    <n v="15"/>
    <n v="3"/>
    <n v="2.2999999999999998"/>
    <n v="2.1"/>
    <n v="90"/>
    <n v="-1"/>
    <d v="2017-04-23T00:00:00"/>
    <d v="2017-04-01T00:00:00"/>
    <d v="2017-04-23T00:00:00"/>
    <s v="Sunday"/>
    <d v="1899-12-30T14:41:58"/>
    <d v="1899-12-30T15:00:00"/>
    <n v="1"/>
    <d v="2017-04-23T00:00:00"/>
    <d v="2017-04-01T00:00:00"/>
    <d v="2017-04-23T00:00:00"/>
    <s v="Sunday"/>
    <d v="1899-12-30T14:56:09"/>
    <d v="1899-12-30T15:00:00"/>
    <s v="One Way"/>
  </r>
  <r>
    <n v="1596209"/>
    <s v="Non-RFID Card Member"/>
    <m/>
    <m/>
    <n v="55413"/>
    <s v="UNITED STATES"/>
    <s v="Single Ride"/>
    <n v="5499"/>
    <x v="18"/>
    <n v="43.048609999999996"/>
    <n v="-88.008480000000006"/>
    <x v="18"/>
    <n v="43.060839999999999"/>
    <n v="-88.001940000000005"/>
    <n v="19"/>
    <n v="3"/>
    <n v="2.9"/>
    <n v="2.7"/>
    <n v="114"/>
    <n v="-1"/>
    <d v="2017-04-23T00:00:00"/>
    <d v="2017-04-01T00:00:00"/>
    <d v="2017-04-23T00:00:00"/>
    <s v="Sunday"/>
    <d v="1899-12-30T14:52:02"/>
    <d v="1899-12-30T15:00:00"/>
    <n v="1"/>
    <d v="2017-04-23T00:00:00"/>
    <d v="2017-04-01T00:00:00"/>
    <d v="2017-04-23T00:00:00"/>
    <s v="Sunday"/>
    <d v="1899-12-30T15:11:19"/>
    <d v="1899-12-30T15:00:00"/>
    <s v="One Way"/>
  </r>
  <r>
    <n v="1596553"/>
    <s v="Non-RFID Card Member"/>
    <m/>
    <m/>
    <n v="60640"/>
    <s v="UNITED STATES"/>
    <s v="Single Ride"/>
    <n v="263"/>
    <x v="3"/>
    <n v="43.03519"/>
    <n v="-87.907390000000007"/>
    <x v="1"/>
    <n v="43.03886"/>
    <n v="-87.902720000000002"/>
    <n v="27"/>
    <n v="3"/>
    <n v="4.0999999999999996"/>
    <n v="3.8"/>
    <n v="162"/>
    <n v="-1"/>
    <d v="2017-04-23T00:00:00"/>
    <d v="2017-04-01T00:00:00"/>
    <d v="2017-04-23T00:00:00"/>
    <s v="Sunday"/>
    <d v="1899-12-30T15:00:04"/>
    <d v="1899-12-30T15:00:00"/>
    <n v="1"/>
    <d v="2017-04-23T00:00:00"/>
    <d v="2017-04-01T00:00:00"/>
    <d v="2017-04-23T00:00:00"/>
    <s v="Sunday"/>
    <d v="1899-12-30T15:27:49"/>
    <d v="1899-12-30T15:00:00"/>
    <s v="One Way"/>
  </r>
  <r>
    <n v="1596590"/>
    <s v="Non-RFID Card Member"/>
    <m/>
    <m/>
    <n v="53154"/>
    <s v="UNITED STATES"/>
    <s v="Single Ride"/>
    <n v="960"/>
    <x v="39"/>
    <n v="43.020020000000002"/>
    <n v="-87.912540000000007"/>
    <x v="42"/>
    <n v="43.020020000000002"/>
    <n v="-87.912540000000007"/>
    <n v="24"/>
    <n v="3"/>
    <n v="3.6"/>
    <n v="3.4"/>
    <n v="144"/>
    <n v="-1"/>
    <d v="2017-04-23T00:00:00"/>
    <d v="2017-04-01T00:00:00"/>
    <d v="2017-04-23T00:00:00"/>
    <s v="Sunday"/>
    <d v="1899-12-30T15:07:46"/>
    <d v="1899-12-30T15:00:00"/>
    <n v="1"/>
    <d v="2017-04-23T00:00:00"/>
    <d v="2017-04-01T00:00:00"/>
    <d v="2017-04-23T00:00:00"/>
    <s v="Sunday"/>
    <d v="1899-12-30T15:31:21"/>
    <d v="1899-12-30T16:00:00"/>
    <s v="Round Trip"/>
  </r>
  <r>
    <n v="1597275"/>
    <s v="Non-RFID Card Member"/>
    <m/>
    <m/>
    <n v="53202"/>
    <s v="UNITED STATES"/>
    <s v="Single Ride"/>
    <n v="11138"/>
    <x v="11"/>
    <n v="43.04804"/>
    <n v="-87.896720000000002"/>
    <x v="33"/>
    <n v="43.04804"/>
    <n v="-87.896720000000002"/>
    <n v="32"/>
    <n v="3"/>
    <n v="4.8"/>
    <n v="4.5999999999999996"/>
    <n v="192"/>
    <n v="-1"/>
    <d v="2017-04-23T00:00:00"/>
    <d v="2017-04-01T00:00:00"/>
    <d v="2017-04-23T00:00:00"/>
    <s v="Sunday"/>
    <d v="1899-12-30T18:08:02"/>
    <d v="1899-12-30T18:00:00"/>
    <n v="1"/>
    <d v="2017-04-23T00:00:00"/>
    <d v="2017-04-01T00:00:00"/>
    <d v="2017-04-23T00:00:00"/>
    <s v="Sunday"/>
    <d v="1899-12-30T18:40:14"/>
    <d v="1899-12-30T19:00:00"/>
    <s v="Round Trip"/>
  </r>
  <r>
    <n v="1597538"/>
    <s v="Non-RFID Card Member"/>
    <m/>
    <m/>
    <n v="12345"/>
    <s v="UNITED STATES"/>
    <s v="Single Ride"/>
    <n v="5532"/>
    <x v="9"/>
    <n v="43.05097"/>
    <n v="-87.906440000000003"/>
    <x v="12"/>
    <n v="43.036900000000003"/>
    <n v="-87.89667"/>
    <n v="16"/>
    <n v="3"/>
    <n v="2.4"/>
    <n v="2.2999999999999998"/>
    <n v="96"/>
    <n v="-1"/>
    <d v="2017-04-23T00:00:00"/>
    <d v="2017-04-01T00:00:00"/>
    <d v="2017-04-23T00:00:00"/>
    <s v="Sunday"/>
    <d v="1899-12-30T20:01:30"/>
    <d v="1899-12-30T20:00:00"/>
    <n v="1"/>
    <d v="2017-04-23T00:00:00"/>
    <d v="2017-04-01T00:00:00"/>
    <d v="2017-04-23T00:00:00"/>
    <s v="Sunday"/>
    <d v="1899-12-30T20:17:25"/>
    <d v="1899-12-30T20:00:00"/>
    <s v="One Way"/>
  </r>
  <r>
    <n v="1597930"/>
    <s v="Non-RFID Card Member"/>
    <m/>
    <m/>
    <n v="53213"/>
    <s v="UNITED STATES"/>
    <s v="Single Ride"/>
    <n v="184"/>
    <x v="17"/>
    <n v="43.060580000000002"/>
    <n v="-87.998589999999993"/>
    <x v="18"/>
    <n v="43.060839999999999"/>
    <n v="-88.001940000000005"/>
    <n v="29"/>
    <n v="3"/>
    <n v="4.4000000000000004"/>
    <n v="4.0999999999999996"/>
    <n v="174"/>
    <n v="-1"/>
    <d v="2017-04-24T00:00:00"/>
    <d v="2017-04-01T00:00:00"/>
    <d v="2017-04-24T00:00:00"/>
    <s v="Monday"/>
    <d v="1899-12-30T11:18:26"/>
    <d v="1899-12-30T11:00:00"/>
    <n v="1"/>
    <d v="2017-04-24T00:00:00"/>
    <d v="2017-04-01T00:00:00"/>
    <d v="2017-04-24T00:00:00"/>
    <s v="Monday"/>
    <d v="1899-12-30T11:47:56"/>
    <d v="1899-12-30T12:00:00"/>
    <s v="One Way"/>
  </r>
  <r>
    <n v="1598107"/>
    <s v="Non-RFID Card Member"/>
    <m/>
    <m/>
    <n v="60156"/>
    <s v="UNITED STATES"/>
    <s v="Single Ride"/>
    <n v="5489"/>
    <x v="32"/>
    <n v="43.078530000000001"/>
    <n v="-87.882620000000003"/>
    <x v="13"/>
    <n v="43.078530000000001"/>
    <n v="-87.882620000000003"/>
    <n v="14"/>
    <n v="3"/>
    <n v="2.1"/>
    <n v="2"/>
    <n v="84"/>
    <n v="-1"/>
    <d v="2017-04-24T00:00:00"/>
    <d v="2017-04-01T00:00:00"/>
    <d v="2017-04-24T00:00:00"/>
    <s v="Monday"/>
    <d v="1899-12-30T13:04:14"/>
    <d v="1899-12-30T13:00:00"/>
    <n v="1"/>
    <d v="2017-04-24T00:00:00"/>
    <d v="2017-04-01T00:00:00"/>
    <d v="2017-04-24T00:00:00"/>
    <s v="Monday"/>
    <d v="1899-12-30T13:18:35"/>
    <d v="1899-12-30T13:00:00"/>
    <s v="Round Trip"/>
  </r>
  <r>
    <n v="1586461"/>
    <s v="Non-RFID Card Member"/>
    <m/>
    <m/>
    <n v="53149"/>
    <s v="UNITED STATES"/>
    <s v="Single Ride"/>
    <n v="139"/>
    <x v="32"/>
    <n v="43.078530000000001"/>
    <n v="-87.882620000000003"/>
    <x v="20"/>
    <n v="43.077359999999999"/>
    <n v="-87.880769999999998"/>
    <n v="61"/>
    <n v="6"/>
    <n v="9.1999999999999993"/>
    <n v="8.6999999999999993"/>
    <n v="366"/>
    <n v="-1"/>
    <d v="2017-04-24T00:00:00"/>
    <d v="2017-04-01T00:00:00"/>
    <d v="2017-04-24T00:00:00"/>
    <s v="Monday"/>
    <d v="1899-12-30T13:41:42"/>
    <d v="1899-12-30T14:00:00"/>
    <n v="1"/>
    <d v="2017-04-24T00:00:00"/>
    <d v="2017-04-01T00:00:00"/>
    <d v="2017-04-24T00:00:00"/>
    <s v="Monday"/>
    <d v="1899-12-30T14:42:50"/>
    <d v="1899-12-30T15:00:00"/>
    <s v="One Way"/>
  </r>
  <r>
    <n v="1598284"/>
    <s v="Non-RFID Card Member"/>
    <m/>
    <m/>
    <m/>
    <s v="UNITED STATES"/>
    <s v="Single Ride"/>
    <n v="9"/>
    <x v="3"/>
    <n v="43.03519"/>
    <n v="-87.907390000000007"/>
    <x v="4"/>
    <n v="43.042490000000001"/>
    <n v="-87.909959999999998"/>
    <n v="19"/>
    <n v="3"/>
    <n v="2.9"/>
    <n v="2.7"/>
    <n v="114"/>
    <n v="-1"/>
    <d v="2017-04-24T00:00:00"/>
    <d v="2017-04-01T00:00:00"/>
    <d v="2017-04-24T00:00:00"/>
    <s v="Monday"/>
    <d v="1899-12-30T15:07:22"/>
    <d v="1899-12-30T15:00:00"/>
    <n v="1"/>
    <d v="2017-04-24T00:00:00"/>
    <d v="2017-04-01T00:00:00"/>
    <d v="2017-04-24T00:00:00"/>
    <s v="Monday"/>
    <d v="1899-12-30T15:26:33"/>
    <d v="1899-12-30T15:00:00"/>
    <s v="One Way"/>
  </r>
  <r>
    <n v="1598389"/>
    <s v="Non-RFID Card Member"/>
    <m/>
    <m/>
    <n v="53202"/>
    <s v="UNITED STATES"/>
    <s v="Single Ride"/>
    <n v="5582"/>
    <x v="21"/>
    <n v="43.040349999999997"/>
    <n v="-87.920760000000001"/>
    <x v="33"/>
    <n v="43.04804"/>
    <n v="-87.896720000000002"/>
    <n v="33"/>
    <n v="3"/>
    <n v="5"/>
    <n v="4.7"/>
    <n v="198"/>
    <n v="-1"/>
    <d v="2017-04-24T00:00:00"/>
    <d v="2017-04-01T00:00:00"/>
    <d v="2017-04-24T00:00:00"/>
    <s v="Monday"/>
    <d v="1899-12-30T16:26:50"/>
    <d v="1899-12-30T16:00:00"/>
    <n v="1"/>
    <d v="2017-04-24T00:00:00"/>
    <d v="2017-04-01T00:00:00"/>
    <d v="2017-04-24T00:00:00"/>
    <s v="Monday"/>
    <d v="1899-12-30T16:59:09"/>
    <d v="1899-12-30T17:00:00"/>
    <s v="One Way"/>
  </r>
  <r>
    <n v="1291094"/>
    <s v="Non-RFID Card Member"/>
    <m/>
    <m/>
    <n v="53204"/>
    <s v="UNITED STATES"/>
    <s v="Single Ride"/>
    <n v="11064"/>
    <x v="37"/>
    <n v="43.036900000000003"/>
    <n v="-87.89667"/>
    <x v="12"/>
    <n v="43.036900000000003"/>
    <n v="-87.89667"/>
    <n v="36"/>
    <n v="6"/>
    <n v="5.4"/>
    <n v="5.0999999999999996"/>
    <n v="216"/>
    <n v="-1"/>
    <d v="2017-04-24T00:00:00"/>
    <d v="2017-04-01T00:00:00"/>
    <d v="2017-04-24T00:00:00"/>
    <s v="Monday"/>
    <d v="1899-12-30T17:10:28"/>
    <d v="1899-12-30T17:00:00"/>
    <n v="1"/>
    <d v="2017-04-24T00:00:00"/>
    <d v="2017-04-01T00:00:00"/>
    <d v="2017-04-24T00:00:00"/>
    <s v="Monday"/>
    <d v="1899-12-30T17:46:27"/>
    <d v="1899-12-30T18:00:00"/>
    <s v="Round Trip"/>
  </r>
  <r>
    <n v="1598535"/>
    <s v="Non-RFID Card Member"/>
    <m/>
    <m/>
    <m/>
    <s v="UNITED STATES"/>
    <s v="Single Ride"/>
    <n v="157"/>
    <x v="28"/>
    <n v="43.063749000000001"/>
    <n v="-87.887962999999999"/>
    <x v="11"/>
    <n v="43.052460000000004"/>
    <n v="-87.891000000000005"/>
    <n v="7"/>
    <n v="3"/>
    <n v="1.1000000000000001"/>
    <n v="1"/>
    <n v="42"/>
    <n v="-1"/>
    <d v="2017-04-24T00:00:00"/>
    <d v="2017-04-01T00:00:00"/>
    <d v="2017-04-24T00:00:00"/>
    <s v="Monday"/>
    <d v="1899-12-30T18:14:47"/>
    <d v="1899-12-30T18:00:00"/>
    <n v="1"/>
    <d v="2017-04-24T00:00:00"/>
    <d v="2017-04-01T00:00:00"/>
    <d v="2017-04-24T00:00:00"/>
    <s v="Monday"/>
    <d v="1899-12-30T18:21:25"/>
    <d v="1899-12-30T18:00:00"/>
    <s v="One Way"/>
  </r>
  <r>
    <n v="1598674"/>
    <s v="Non-RFID Card Member"/>
    <m/>
    <m/>
    <n v="53215"/>
    <s v="UNITED STATES"/>
    <s v="Single Ride"/>
    <n v="11122"/>
    <x v="37"/>
    <n v="43.036900000000003"/>
    <n v="-87.89667"/>
    <x v="12"/>
    <n v="43.036900000000003"/>
    <n v="-87.89667"/>
    <n v="50"/>
    <n v="6"/>
    <n v="7.5"/>
    <n v="7.1"/>
    <n v="300"/>
    <n v="-1"/>
    <d v="2017-04-24T00:00:00"/>
    <d v="2017-04-01T00:00:00"/>
    <d v="2017-04-24T00:00:00"/>
    <s v="Monday"/>
    <d v="1899-12-30T20:03:58"/>
    <d v="1899-12-30T20:00:00"/>
    <n v="1"/>
    <d v="2017-04-24T00:00:00"/>
    <d v="2017-04-01T00:00:00"/>
    <d v="2017-04-24T00:00:00"/>
    <s v="Monday"/>
    <d v="1899-12-30T20:53:40"/>
    <d v="1899-12-30T21:00:00"/>
    <s v="Round Trip"/>
  </r>
  <r>
    <n v="1177902"/>
    <s v="Non-RFID Card Member"/>
    <m/>
    <m/>
    <n v="53202"/>
    <s v="UNITED STATES"/>
    <s v="Single Ride"/>
    <n v="269"/>
    <x v="12"/>
    <n v="43.052460000000004"/>
    <n v="-87.891000000000005"/>
    <x v="11"/>
    <n v="43.052460000000004"/>
    <n v="-87.891000000000005"/>
    <n v="38"/>
    <n v="6"/>
    <n v="5.7"/>
    <n v="5.4"/>
    <n v="228"/>
    <n v="-1"/>
    <d v="2017-04-30T00:00:00"/>
    <d v="2017-04-01T00:00:00"/>
    <d v="2017-04-30T00:00:00"/>
    <s v="Sunday"/>
    <d v="1899-12-30T15:52:00"/>
    <d v="1899-12-30T16:00:00"/>
    <n v="1"/>
    <d v="2017-04-30T00:00:00"/>
    <d v="2017-04-01T00:00:00"/>
    <d v="2017-04-30T00:00:00"/>
    <s v="Sunday"/>
    <d v="1899-12-30T16:30:22"/>
    <d v="1899-12-30T17:00:00"/>
    <s v="Round Trip"/>
  </r>
  <r>
    <n v="1599101"/>
    <s v="Non-RFID Card Member"/>
    <m/>
    <m/>
    <m/>
    <s v="UNITED STATES"/>
    <s v="Single Ride"/>
    <n v="5421"/>
    <x v="36"/>
    <n v="43.069021999999997"/>
    <n v="-87.887940999999998"/>
    <x v="47"/>
    <n v="43.060250000000003"/>
    <n v="-87.892169999999993"/>
    <n v="10"/>
    <n v="3"/>
    <n v="1.5"/>
    <n v="1.4"/>
    <n v="60"/>
    <n v="-1"/>
    <d v="2017-04-25T00:00:00"/>
    <d v="2017-04-01T00:00:00"/>
    <d v="2017-04-25T00:00:00"/>
    <s v="Tuesday"/>
    <d v="1899-12-30T13:21:11"/>
    <d v="1899-12-30T13:00:00"/>
    <n v="1"/>
    <d v="2017-04-25T00:00:00"/>
    <d v="2017-04-01T00:00:00"/>
    <d v="2017-04-25T00:00:00"/>
    <s v="Tuesday"/>
    <d v="1899-12-30T13:31:18"/>
    <d v="1899-12-30T14:00:00"/>
    <s v="One Way"/>
  </r>
  <r>
    <n v="1599164"/>
    <s v="Non-RFID Card Member"/>
    <m/>
    <m/>
    <n v="7430"/>
    <s v="UNITED STATES"/>
    <s v="Single Ride"/>
    <n v="5568"/>
    <x v="12"/>
    <n v="43.052460000000004"/>
    <n v="-87.891000000000005"/>
    <x v="12"/>
    <n v="43.036900000000003"/>
    <n v="-87.89667"/>
    <n v="34"/>
    <n v="3"/>
    <n v="5.0999999999999996"/>
    <n v="4.8"/>
    <n v="204"/>
    <n v="-1"/>
    <d v="2017-04-25T00:00:00"/>
    <d v="2017-04-01T00:00:00"/>
    <d v="2017-04-25T00:00:00"/>
    <s v="Tuesday"/>
    <d v="1899-12-30T14:08:52"/>
    <d v="1899-12-30T14:00:00"/>
    <n v="1"/>
    <d v="2017-04-25T00:00:00"/>
    <d v="2017-04-01T00:00:00"/>
    <d v="2017-04-25T00:00:00"/>
    <s v="Tuesday"/>
    <d v="1899-12-30T14:42:30"/>
    <d v="1899-12-30T15:00:00"/>
    <s v="One Way"/>
  </r>
  <r>
    <n v="1593220"/>
    <s v="Non-RFID Card Member"/>
    <m/>
    <m/>
    <n v="64114"/>
    <s v="UNITED STATES"/>
    <s v="Single Ride"/>
    <n v="5474"/>
    <x v="13"/>
    <n v="43.038649999999997"/>
    <n v="-87.921930000000003"/>
    <x v="7"/>
    <n v="43.038580000000003"/>
    <n v="-87.90934"/>
    <n v="8"/>
    <n v="3"/>
    <n v="1.2"/>
    <n v="1.1000000000000001"/>
    <n v="48"/>
    <n v="-1"/>
    <d v="2017-04-25T00:00:00"/>
    <d v="2017-04-01T00:00:00"/>
    <d v="2017-04-25T00:00:00"/>
    <s v="Tuesday"/>
    <d v="1899-12-30T15:28:16"/>
    <d v="1899-12-30T15:00:00"/>
    <n v="1"/>
    <d v="2017-04-25T00:00:00"/>
    <d v="2017-04-01T00:00:00"/>
    <d v="2017-04-25T00:00:00"/>
    <s v="Tuesday"/>
    <d v="1899-12-30T15:36:32"/>
    <d v="1899-12-30T16:00:00"/>
    <s v="One Way"/>
  </r>
  <r>
    <n v="1599280"/>
    <s v="Non-RFID Card Member"/>
    <m/>
    <m/>
    <n v="53208"/>
    <s v="UNITED STATES"/>
    <s v="Single Ride"/>
    <n v="2"/>
    <x v="25"/>
    <n v="43.058010000000003"/>
    <n v="-87.877300000000005"/>
    <x v="22"/>
    <n v="43.058010000000003"/>
    <n v="-87.877300000000005"/>
    <n v="37"/>
    <n v="6"/>
    <n v="5.6"/>
    <n v="5.3"/>
    <n v="222"/>
    <n v="-1"/>
    <d v="2017-04-25T00:00:00"/>
    <d v="2017-04-01T00:00:00"/>
    <d v="2017-04-25T00:00:00"/>
    <s v="Tuesday"/>
    <d v="1899-12-30T15:42:00"/>
    <d v="1899-12-30T16:00:00"/>
    <n v="1"/>
    <d v="2017-04-25T00:00:00"/>
    <d v="2017-04-01T00:00:00"/>
    <d v="2017-04-25T00:00:00"/>
    <s v="Tuesday"/>
    <d v="1899-12-30T16:19:33"/>
    <d v="1899-12-30T16:00:00"/>
    <s v="Round Trip"/>
  </r>
  <r>
    <n v="1590153"/>
    <s v="Non-RFID Card Member"/>
    <m/>
    <m/>
    <n v="53211"/>
    <s v="UNITED STATES"/>
    <s v="Single Ride"/>
    <n v="11089"/>
    <x v="10"/>
    <n v="43.060786"/>
    <n v="-87.883825999999999"/>
    <x v="53"/>
    <n v="43.060786"/>
    <n v="-87.883825999999999"/>
    <n v="125"/>
    <n v="15"/>
    <n v="18"/>
    <n v="17.100000000000001"/>
    <n v="720"/>
    <n v="-1"/>
    <d v="2017-04-25T00:00:00"/>
    <d v="2017-04-01T00:00:00"/>
    <d v="2017-04-25T00:00:00"/>
    <s v="Tuesday"/>
    <d v="1899-12-30T16:04:21"/>
    <d v="1899-12-30T16:00:00"/>
    <n v="1"/>
    <d v="2017-04-25T00:00:00"/>
    <d v="2017-04-01T00:00:00"/>
    <d v="2017-04-25T00:00:00"/>
    <s v="Tuesday"/>
    <d v="1899-12-30T18:09:10"/>
    <d v="1899-12-30T18:00:00"/>
    <s v="Round Trip"/>
  </r>
  <r>
    <n v="1494209"/>
    <s v="Non-RFID Card Member"/>
    <m/>
    <m/>
    <n v="48227"/>
    <s v="UNITED STATES"/>
    <s v="Single Ride"/>
    <n v="109"/>
    <x v="8"/>
    <n v="43.038580000000003"/>
    <n v="-87.90934"/>
    <x v="43"/>
    <n v="43.031480000000002"/>
    <n v="-87.908169999999998"/>
    <n v="6"/>
    <n v="3"/>
    <n v="0.9"/>
    <n v="0.9"/>
    <n v="36"/>
    <n v="-1"/>
    <d v="2017-04-25T00:00:00"/>
    <d v="2017-04-01T00:00:00"/>
    <d v="2017-04-25T00:00:00"/>
    <s v="Tuesday"/>
    <d v="1899-12-30T16:26:23"/>
    <d v="1899-12-30T16:00:00"/>
    <n v="1"/>
    <d v="2017-04-25T00:00:00"/>
    <d v="2017-04-01T00:00:00"/>
    <d v="2017-04-25T00:00:00"/>
    <s v="Tuesday"/>
    <d v="1899-12-30T16:32:36"/>
    <d v="1899-12-30T17:00:00"/>
    <s v="One Way"/>
  </r>
  <r>
    <n v="1559888"/>
    <s v="Non-RFID Card Member"/>
    <m/>
    <m/>
    <n v="53202"/>
    <s v="UNITED STATES"/>
    <s v="Single Ride"/>
    <n v="5459"/>
    <x v="6"/>
    <n v="43.038719999999998"/>
    <n v="-87.905339999999995"/>
    <x v="41"/>
    <n v="43.031320000000001"/>
    <n v="-87.904259999999994"/>
    <n v="4"/>
    <n v="0"/>
    <n v="0.6"/>
    <n v="0.6"/>
    <n v="24"/>
    <n v="-1"/>
    <d v="2017-04-25T00:00:00"/>
    <d v="2017-04-01T00:00:00"/>
    <d v="2017-04-25T00:00:00"/>
    <s v="Tuesday"/>
    <d v="1899-12-30T16:41:40"/>
    <d v="1899-12-30T17:00:00"/>
    <n v="1"/>
    <d v="2017-04-25T00:00:00"/>
    <d v="2017-04-01T00:00:00"/>
    <d v="2017-04-25T00:00:00"/>
    <s v="Tuesday"/>
    <d v="1899-12-30T16:45:54"/>
    <d v="1899-12-30T17:00:00"/>
    <s v="One Way"/>
  </r>
  <r>
    <n v="1599350"/>
    <s v="Non-RFID Card Member"/>
    <m/>
    <m/>
    <n v="53215"/>
    <s v="UNITED STATES"/>
    <s v="Single Ride"/>
    <n v="139"/>
    <x v="25"/>
    <n v="43.058010000000003"/>
    <n v="-87.877300000000005"/>
    <x v="22"/>
    <n v="43.058010000000003"/>
    <n v="-87.877300000000005"/>
    <n v="43"/>
    <n v="6"/>
    <n v="6.5"/>
    <n v="6.1"/>
    <n v="258"/>
    <n v="-1"/>
    <d v="2017-04-25T00:00:00"/>
    <d v="2017-04-01T00:00:00"/>
    <d v="2017-04-25T00:00:00"/>
    <s v="Tuesday"/>
    <d v="1899-12-30T17:00:06"/>
    <d v="1899-12-30T17:00:00"/>
    <n v="1"/>
    <d v="2017-04-25T00:00:00"/>
    <d v="2017-04-01T00:00:00"/>
    <d v="2017-04-25T00:00:00"/>
    <s v="Tuesday"/>
    <d v="1899-12-30T17:43:22"/>
    <d v="1899-12-30T18:00:00"/>
    <s v="Round Trip"/>
  </r>
  <r>
    <n v="1411761"/>
    <s v="Non-RFID Card Member"/>
    <m/>
    <m/>
    <n v="53202"/>
    <s v="UNITED STATES"/>
    <s v="Single Ride"/>
    <n v="5539"/>
    <x v="8"/>
    <n v="43.038580000000003"/>
    <n v="-87.90934"/>
    <x v="31"/>
    <n v="43.040154000000001"/>
    <n v="-87.932113000000001"/>
    <n v="11"/>
    <n v="3"/>
    <n v="1.7"/>
    <n v="1.6"/>
    <n v="66"/>
    <n v="-1"/>
    <d v="2017-04-25T00:00:00"/>
    <d v="2017-04-01T00:00:00"/>
    <d v="2017-04-25T00:00:00"/>
    <s v="Tuesday"/>
    <d v="1899-12-30T17:18:42"/>
    <d v="1899-12-30T17:00:00"/>
    <n v="1"/>
    <d v="2017-04-25T00:00:00"/>
    <d v="2017-04-01T00:00:00"/>
    <d v="2017-04-25T00:00:00"/>
    <s v="Tuesday"/>
    <d v="1899-12-30T17:29:51"/>
    <d v="1899-12-30T17:00:00"/>
    <s v="One Way"/>
  </r>
  <r>
    <n v="1599396"/>
    <s v="Non-RFID Card Member"/>
    <m/>
    <m/>
    <n v="53126"/>
    <s v="UNITED STATES"/>
    <s v="Single Ride"/>
    <n v="5566"/>
    <x v="4"/>
    <n v="43.04824"/>
    <n v="-87.904970000000006"/>
    <x v="5"/>
    <n v="43.04824"/>
    <n v="-87.904970000000006"/>
    <n v="193"/>
    <n v="21"/>
    <n v="18"/>
    <n v="17.100000000000001"/>
    <n v="720"/>
    <n v="-1"/>
    <d v="2017-04-25T00:00:00"/>
    <d v="2017-04-01T00:00:00"/>
    <d v="2017-04-25T00:00:00"/>
    <s v="Tuesday"/>
    <d v="1899-12-30T17:42:55"/>
    <d v="1899-12-30T18:00:00"/>
    <n v="1"/>
    <d v="2017-04-25T00:00:00"/>
    <d v="2017-04-01T00:00:00"/>
    <d v="2017-04-25T00:00:00"/>
    <s v="Tuesday"/>
    <d v="1899-12-30T20:55:01"/>
    <d v="1899-12-30T21:00:00"/>
    <s v="Round Trip"/>
  </r>
  <r>
    <n v="1177665"/>
    <s v="Non-RFID Card Member"/>
    <m/>
    <m/>
    <n v="10509"/>
    <s v="UNITED STATES"/>
    <s v="Single Ride"/>
    <n v="16"/>
    <x v="47"/>
    <n v="43.041646999999998"/>
    <n v="-87.927257999999995"/>
    <x v="6"/>
    <n v="43.03519"/>
    <n v="-87.907390000000007"/>
    <n v="23"/>
    <n v="3"/>
    <n v="3.5"/>
    <n v="3.3"/>
    <n v="138"/>
    <n v="-1"/>
    <d v="2017-04-25T00:00:00"/>
    <d v="2017-04-01T00:00:00"/>
    <d v="2017-04-25T00:00:00"/>
    <s v="Tuesday"/>
    <d v="1899-12-30T17:59:34"/>
    <d v="1899-12-30T18:00:00"/>
    <n v="1"/>
    <d v="2017-04-25T00:00:00"/>
    <d v="2017-04-01T00:00:00"/>
    <d v="2017-04-25T00:00:00"/>
    <s v="Tuesday"/>
    <d v="1899-12-30T18:22:46"/>
    <d v="1899-12-30T18:00:00"/>
    <s v="One Way"/>
  </r>
  <r>
    <n v="1599441"/>
    <s v="Non-RFID Card Member"/>
    <m/>
    <m/>
    <n v="53214"/>
    <s v="UNITED STATES"/>
    <s v="Single Ride"/>
    <n v="5439"/>
    <x v="37"/>
    <n v="43.036900000000003"/>
    <n v="-87.89667"/>
    <x v="12"/>
    <n v="43.036900000000003"/>
    <n v="-87.89667"/>
    <n v="56"/>
    <n v="6"/>
    <n v="8.4"/>
    <n v="8"/>
    <n v="336"/>
    <n v="-1"/>
    <d v="2017-04-25T00:00:00"/>
    <d v="2017-04-01T00:00:00"/>
    <d v="2017-04-25T00:00:00"/>
    <s v="Tuesday"/>
    <d v="1899-12-30T18:21:33"/>
    <d v="1899-12-30T18:00:00"/>
    <n v="1"/>
    <d v="2017-04-25T00:00:00"/>
    <d v="2017-04-01T00:00:00"/>
    <d v="2017-04-25T00:00:00"/>
    <s v="Tuesday"/>
    <d v="1899-12-30T19:17:50"/>
    <d v="1899-12-30T19:00:00"/>
    <s v="Round Trip"/>
  </r>
  <r>
    <n v="1599599"/>
    <s v="Non-RFID Card Member"/>
    <m/>
    <m/>
    <n v="53209"/>
    <s v="UNITED STATES"/>
    <s v="Single Ride"/>
    <n v="5588"/>
    <x v="23"/>
    <n v="43.053040000000003"/>
    <n v="-87.897660000000002"/>
    <x v="43"/>
    <n v="43.031480000000002"/>
    <n v="-87.908169999999998"/>
    <n v="15"/>
    <n v="3"/>
    <n v="2.2999999999999998"/>
    <n v="2.1"/>
    <n v="90"/>
    <n v="-1"/>
    <d v="2017-04-25T00:00:00"/>
    <d v="2017-04-01T00:00:00"/>
    <d v="2017-04-25T00:00:00"/>
    <s v="Tuesday"/>
    <d v="1899-12-30T22:00:14"/>
    <d v="1899-12-30T22:00:00"/>
    <n v="1"/>
    <d v="2017-04-25T00:00:00"/>
    <d v="2017-04-01T00:00:00"/>
    <d v="2017-04-25T00:00:00"/>
    <s v="Tuesday"/>
    <d v="1899-12-30T22:15:28"/>
    <d v="1899-12-30T22:00:00"/>
    <s v="One Way"/>
  </r>
  <r>
    <n v="1599680"/>
    <s v="Non-RFID Card Member"/>
    <m/>
    <m/>
    <m/>
    <s v="UNITED STATES"/>
    <s v="Single Ride"/>
    <n v="178"/>
    <x v="43"/>
    <n v="43.05847"/>
    <n v="-87.898079999999993"/>
    <x v="48"/>
    <n v="43.060155999999999"/>
    <n v="-87.881258000000003"/>
    <n v="48"/>
    <n v="6"/>
    <n v="7.2"/>
    <n v="6.8"/>
    <n v="288"/>
    <n v="-1"/>
    <d v="2017-04-26T00:00:00"/>
    <d v="2017-04-01T00:00:00"/>
    <d v="2017-04-26T00:00:00"/>
    <s v="Wednesday"/>
    <d v="1899-12-30T08:32:15"/>
    <d v="1899-12-30T09:00:00"/>
    <n v="1"/>
    <d v="2017-04-26T00:00:00"/>
    <d v="2017-04-01T00:00:00"/>
    <d v="2017-04-26T00:00:00"/>
    <s v="Wednesday"/>
    <d v="1899-12-30T09:20:58"/>
    <d v="1899-12-30T09:00:00"/>
    <s v="One Way"/>
  </r>
  <r>
    <n v="1599525"/>
    <s v="Non-RFID Card Member"/>
    <m/>
    <m/>
    <n v="53185"/>
    <s v="UNITED STATES"/>
    <s v="Single Ride"/>
    <n v="5549"/>
    <x v="30"/>
    <n v="43.045712999999999"/>
    <n v="-87.899756999999994"/>
    <x v="28"/>
    <n v="43.045712999999999"/>
    <n v="-87.899756999999994"/>
    <n v="31"/>
    <n v="3"/>
    <n v="4.7"/>
    <n v="4.4000000000000004"/>
    <n v="186"/>
    <n v="-1"/>
    <d v="2017-04-26T00:00:00"/>
    <d v="2017-04-01T00:00:00"/>
    <d v="2017-04-26T00:00:00"/>
    <s v="Wednesday"/>
    <d v="1899-12-30T12:00:50"/>
    <d v="1899-12-30T12:00:00"/>
    <n v="1"/>
    <d v="2017-04-26T00:00:00"/>
    <d v="2017-04-01T00:00:00"/>
    <d v="2017-04-26T00:00:00"/>
    <s v="Wednesday"/>
    <d v="1899-12-30T12:31:16"/>
    <d v="1899-12-30T13:00:00"/>
    <s v="Round Trip"/>
  </r>
  <r>
    <n v="1599952"/>
    <s v="Non-RFID Card Member"/>
    <m/>
    <m/>
    <n v="53211"/>
    <s v="UNITED STATES"/>
    <s v="Single Ride"/>
    <n v="78"/>
    <x v="12"/>
    <n v="43.052460000000004"/>
    <n v="-87.891000000000005"/>
    <x v="53"/>
    <n v="43.060786"/>
    <n v="-87.883825999999999"/>
    <n v="9"/>
    <n v="3"/>
    <n v="1.4"/>
    <n v="1.3"/>
    <n v="54"/>
    <n v="-1"/>
    <d v="2017-04-26T00:00:00"/>
    <d v="2017-04-01T00:00:00"/>
    <d v="2017-04-26T00:00:00"/>
    <s v="Wednesday"/>
    <d v="1899-12-30T12:52:14"/>
    <d v="1899-12-30T13:00:00"/>
    <n v="1"/>
    <d v="2017-04-26T00:00:00"/>
    <d v="2017-04-01T00:00:00"/>
    <d v="2017-04-26T00:00:00"/>
    <s v="Wednesday"/>
    <d v="1899-12-30T13:01:38"/>
    <d v="1899-12-30T13:00:00"/>
    <s v="One Way"/>
  </r>
  <r>
    <n v="1600277"/>
    <s v="Non-RFID Card Member"/>
    <m/>
    <m/>
    <n v="92886"/>
    <s v="UNITED STATES"/>
    <s v="Single Ride"/>
    <n v="88"/>
    <x v="0"/>
    <n v="43.042490000000001"/>
    <n v="-87.909959999999998"/>
    <x v="50"/>
    <n v="43.05847"/>
    <n v="-87.898079999999993"/>
    <n v="15"/>
    <n v="3"/>
    <n v="2.2999999999999998"/>
    <n v="2.1"/>
    <n v="90"/>
    <n v="-1"/>
    <d v="2017-04-26T00:00:00"/>
    <d v="2017-04-01T00:00:00"/>
    <d v="2017-04-26T00:00:00"/>
    <s v="Wednesday"/>
    <d v="1899-12-30T18:11:38"/>
    <d v="1899-12-30T18:00:00"/>
    <n v="1"/>
    <d v="2017-04-26T00:00:00"/>
    <d v="2017-04-01T00:00:00"/>
    <d v="2017-04-26T00:00:00"/>
    <s v="Wednesday"/>
    <d v="1899-12-30T18:26:00"/>
    <d v="1899-12-30T18:00:00"/>
    <s v="One Way"/>
  </r>
  <r>
    <n v="1600349"/>
    <s v="Non-RFID Card Member"/>
    <m/>
    <m/>
    <n v="53154"/>
    <s v="UNITED STATES"/>
    <s v="Single Ride"/>
    <n v="5539"/>
    <x v="24"/>
    <n v="43.040154000000001"/>
    <n v="-87.932113000000001"/>
    <x v="31"/>
    <n v="43.040154000000001"/>
    <n v="-87.932113000000001"/>
    <n v="80"/>
    <n v="9"/>
    <n v="12"/>
    <n v="11.4"/>
    <n v="480"/>
    <n v="-1"/>
    <d v="2017-04-26T00:00:00"/>
    <d v="2017-04-01T00:00:00"/>
    <d v="2017-04-26T00:00:00"/>
    <s v="Wednesday"/>
    <d v="1899-12-30T18:14:49"/>
    <d v="1899-12-30T18:00:00"/>
    <n v="1"/>
    <d v="2017-04-26T00:00:00"/>
    <d v="2017-04-01T00:00:00"/>
    <d v="2017-04-26T00:00:00"/>
    <s v="Wednesday"/>
    <d v="1899-12-30T19:34:10"/>
    <d v="1899-12-30T20:00:00"/>
    <s v="Round Trip"/>
  </r>
  <r>
    <n v="1355529"/>
    <s v="Non-RFID Card Member"/>
    <m/>
    <m/>
    <n v="53215"/>
    <s v="UNITED STATES"/>
    <s v="Single Ride"/>
    <n v="5432"/>
    <x v="24"/>
    <n v="43.040154000000001"/>
    <n v="-87.932113000000001"/>
    <x v="31"/>
    <n v="43.040154000000001"/>
    <n v="-87.932113000000001"/>
    <n v="78"/>
    <n v="9"/>
    <n v="11.7"/>
    <n v="11.1"/>
    <n v="468"/>
    <n v="-1"/>
    <d v="2017-04-26T00:00:00"/>
    <d v="2017-04-01T00:00:00"/>
    <d v="2017-04-26T00:00:00"/>
    <s v="Wednesday"/>
    <d v="1899-12-30T18:16:20"/>
    <d v="1899-12-30T18:00:00"/>
    <n v="1"/>
    <d v="2017-04-26T00:00:00"/>
    <d v="2017-04-01T00:00:00"/>
    <d v="2017-04-26T00:00:00"/>
    <s v="Wednesday"/>
    <d v="1899-12-30T19:34:10"/>
    <d v="1899-12-30T20:00:00"/>
    <s v="Round Trip"/>
  </r>
  <r>
    <n v="1467735"/>
    <s v="Non-RFID Card Member"/>
    <m/>
    <m/>
    <n v="53204"/>
    <s v="UNITED STATES"/>
    <s v="Single Ride"/>
    <n v="11111"/>
    <x v="0"/>
    <n v="43.042490000000001"/>
    <n v="-87.909959999999998"/>
    <x v="58"/>
    <n v="43.026229999999998"/>
    <n v="-87.912809999999993"/>
    <n v="11"/>
    <n v="3"/>
    <n v="1.7"/>
    <n v="1.6"/>
    <n v="66"/>
    <n v="-1"/>
    <d v="2017-04-26T00:00:00"/>
    <d v="2017-04-01T00:00:00"/>
    <d v="2017-04-26T00:00:00"/>
    <s v="Wednesday"/>
    <d v="1899-12-30T19:08:58"/>
    <d v="1899-12-30T19:00:00"/>
    <n v="1"/>
    <d v="2017-04-26T00:00:00"/>
    <d v="2017-04-01T00:00:00"/>
    <d v="2017-04-26T00:00:00"/>
    <s v="Wednesday"/>
    <d v="1899-12-30T19:19:16"/>
    <d v="1899-12-30T19:00:00"/>
    <s v="One Way"/>
  </r>
  <r>
    <n v="1600985"/>
    <s v="Non-RFID Card Member"/>
    <m/>
    <m/>
    <n v="53202"/>
    <s v="UNITED STATES"/>
    <s v="Single Ride"/>
    <n v="5440"/>
    <x v="30"/>
    <n v="43.045712999999999"/>
    <n v="-87.899756999999994"/>
    <x v="1"/>
    <n v="43.03886"/>
    <n v="-87.902720000000002"/>
    <n v="4"/>
    <n v="0"/>
    <n v="0.6"/>
    <n v="0.6"/>
    <n v="24"/>
    <n v="-1"/>
    <d v="2017-04-27T00:00:00"/>
    <d v="2017-04-01T00:00:00"/>
    <d v="2017-04-27T00:00:00"/>
    <s v="Thursday"/>
    <d v="1899-12-30T14:24:47"/>
    <d v="1899-12-30T14:00:00"/>
    <n v="1"/>
    <d v="2017-04-27T00:00:00"/>
    <d v="2017-04-01T00:00:00"/>
    <d v="2017-04-27T00:00:00"/>
    <s v="Thursday"/>
    <d v="1899-12-30T14:28:28"/>
    <d v="1899-12-30T14:00:00"/>
    <s v="One Way"/>
  </r>
  <r>
    <n v="1357112"/>
    <s v="Non-RFID Card Member"/>
    <m/>
    <m/>
    <n v="53202"/>
    <s v="UNITED STATES"/>
    <s v="Single Ride"/>
    <n v="5567"/>
    <x v="8"/>
    <n v="43.038580000000003"/>
    <n v="-87.90934"/>
    <x v="43"/>
    <n v="43.031480000000002"/>
    <n v="-87.908169999999998"/>
    <n v="4"/>
    <n v="0"/>
    <n v="0.6"/>
    <n v="0.6"/>
    <n v="24"/>
    <n v="-1"/>
    <d v="2017-04-27T00:00:00"/>
    <d v="2017-04-01T00:00:00"/>
    <d v="2017-04-27T00:00:00"/>
    <s v="Thursday"/>
    <d v="1899-12-30T15:54:00"/>
    <d v="1899-12-30T16:00:00"/>
    <n v="1"/>
    <d v="2017-04-27T00:00:00"/>
    <d v="2017-04-01T00:00:00"/>
    <d v="2017-04-27T00:00:00"/>
    <s v="Thursday"/>
    <d v="1899-12-30T15:58:39"/>
    <d v="1899-12-30T16:00:00"/>
    <s v="One Way"/>
  </r>
  <r>
    <n v="1601371"/>
    <s v="Non-RFID Card Member"/>
    <m/>
    <m/>
    <n v="36832"/>
    <s v="UNITED STATES"/>
    <s v="Single Ride"/>
    <n v="5436"/>
    <x v="32"/>
    <n v="43.078530000000001"/>
    <n v="-87.882620000000003"/>
    <x v="37"/>
    <n v="43.02948"/>
    <n v="-87.912819999999996"/>
    <n v="31"/>
    <n v="3"/>
    <n v="4.7"/>
    <n v="4.4000000000000004"/>
    <n v="186"/>
    <n v="-1"/>
    <d v="2017-04-27T00:00:00"/>
    <d v="2017-04-01T00:00:00"/>
    <d v="2017-04-27T00:00:00"/>
    <s v="Thursday"/>
    <d v="1899-12-30T21:15:38"/>
    <d v="1899-12-30T21:00:00"/>
    <n v="1"/>
    <d v="2017-04-27T00:00:00"/>
    <d v="2017-04-01T00:00:00"/>
    <d v="2017-04-27T00:00:00"/>
    <s v="Thursday"/>
    <d v="1899-12-30T21:46:45"/>
    <d v="1899-12-30T22:00:00"/>
    <s v="One Way"/>
  </r>
  <r>
    <n v="1601506"/>
    <s v="Non-RFID Card Member"/>
    <m/>
    <m/>
    <n v="49001"/>
    <s v="UNITED STATES"/>
    <s v="Single Ride"/>
    <n v="237"/>
    <x v="22"/>
    <n v="43.066893999999998"/>
    <n v="-87.877936000000005"/>
    <x v="43"/>
    <n v="43.031480000000002"/>
    <n v="-87.908169999999998"/>
    <n v="55"/>
    <n v="6"/>
    <n v="8.3000000000000007"/>
    <n v="7.8"/>
    <n v="330"/>
    <n v="-1"/>
    <d v="2017-04-28T00:00:00"/>
    <d v="2017-04-01T00:00:00"/>
    <d v="2017-04-28T00:00:00"/>
    <s v="Friday"/>
    <d v="1899-12-30T09:32:51"/>
    <d v="1899-12-30T10:00:00"/>
    <n v="1"/>
    <d v="2017-04-28T00:00:00"/>
    <d v="2017-04-01T00:00:00"/>
    <d v="2017-04-28T00:00:00"/>
    <s v="Friday"/>
    <d v="1899-12-30T10:27:07"/>
    <d v="1899-12-30T10:00:00"/>
    <s v="One Way"/>
  </r>
  <r>
    <n v="1601997"/>
    <s v="Non-RFID Card Member"/>
    <m/>
    <m/>
    <n v="48201"/>
    <s v="UNITED STATES"/>
    <s v="Single Ride"/>
    <n v="11155"/>
    <x v="14"/>
    <n v="43.05536"/>
    <n v="-87.90504"/>
    <x v="14"/>
    <n v="43.05536"/>
    <n v="-87.90504"/>
    <n v="34"/>
    <n v="3"/>
    <n v="5.0999999999999996"/>
    <n v="4.8"/>
    <n v="204"/>
    <n v="-1"/>
    <d v="2017-04-28T00:00:00"/>
    <d v="2017-04-01T00:00:00"/>
    <d v="2017-04-28T00:00:00"/>
    <s v="Friday"/>
    <d v="1899-12-30T14:26:52"/>
    <d v="1899-12-30T14:00:00"/>
    <n v="1"/>
    <d v="2017-04-28T00:00:00"/>
    <d v="2017-04-01T00:00:00"/>
    <d v="2017-04-28T00:00:00"/>
    <s v="Friday"/>
    <d v="1899-12-30T15:00:20"/>
    <d v="1899-12-30T15:00:00"/>
    <s v="Round Trip"/>
  </r>
  <r>
    <n v="1602060"/>
    <s v="Non-RFID Card Member"/>
    <m/>
    <m/>
    <n v="53211"/>
    <s v="UNITED STATES"/>
    <s v="Single Ride"/>
    <n v="5561"/>
    <x v="53"/>
    <n v="43.074655999999997"/>
    <n v="-87.889011999999994"/>
    <x v="55"/>
    <n v="43.074655999999997"/>
    <n v="-87.889011999999994"/>
    <n v="172"/>
    <n v="18"/>
    <n v="18"/>
    <n v="17.100000000000001"/>
    <n v="720"/>
    <n v="-1"/>
    <d v="2017-04-28T00:00:00"/>
    <d v="2017-04-01T00:00:00"/>
    <d v="2017-04-28T00:00:00"/>
    <s v="Friday"/>
    <d v="1899-12-30T15:20:56"/>
    <d v="1899-12-30T15:00:00"/>
    <n v="1"/>
    <d v="2017-04-28T00:00:00"/>
    <d v="2017-04-01T00:00:00"/>
    <d v="2017-04-28T00:00:00"/>
    <s v="Friday"/>
    <d v="1899-12-30T18:12:38"/>
    <d v="1899-12-30T18:00:00"/>
    <s v="Round Trip"/>
  </r>
  <r>
    <n v="1602103"/>
    <s v="Non-RFID Card Member"/>
    <m/>
    <m/>
    <n v="60655"/>
    <s v="UNITED STATES"/>
    <s v="Single Ride"/>
    <n v="32"/>
    <x v="9"/>
    <n v="43.05097"/>
    <n v="-87.906440000000003"/>
    <x v="6"/>
    <n v="43.03519"/>
    <n v="-87.907390000000007"/>
    <n v="27"/>
    <n v="3"/>
    <n v="4.0999999999999996"/>
    <n v="3.8"/>
    <n v="162"/>
    <n v="-1"/>
    <d v="2017-04-28T00:00:00"/>
    <d v="2017-04-01T00:00:00"/>
    <d v="2017-04-28T00:00:00"/>
    <s v="Friday"/>
    <d v="1899-12-30T18:12:33"/>
    <d v="1899-12-30T18:00:00"/>
    <n v="1"/>
    <d v="2017-04-28T00:00:00"/>
    <d v="2017-04-01T00:00:00"/>
    <d v="2017-04-28T00:00:00"/>
    <s v="Friday"/>
    <d v="1899-12-30T18:39:57"/>
    <d v="1899-12-30T19:00:00"/>
    <s v="One Way"/>
  </r>
  <r>
    <n v="1575191"/>
    <s v="Non-RFID Card Member"/>
    <m/>
    <m/>
    <n v="53202"/>
    <s v="UNITED STATES"/>
    <s v="Single Ride"/>
    <n v="3"/>
    <x v="10"/>
    <n v="43.060786"/>
    <n v="-87.883825999999999"/>
    <x v="13"/>
    <n v="43.078530000000001"/>
    <n v="-87.882620000000003"/>
    <n v="11"/>
    <n v="3"/>
    <n v="1.7"/>
    <n v="1.6"/>
    <n v="66"/>
    <n v="-1"/>
    <d v="2017-04-29T00:00:00"/>
    <d v="2017-04-01T00:00:00"/>
    <d v="2017-04-29T00:00:00"/>
    <s v="Saturday"/>
    <d v="1899-12-30T03:59:23"/>
    <d v="1899-12-30T04:00:00"/>
    <n v="1"/>
    <d v="2017-04-29T00:00:00"/>
    <d v="2017-04-01T00:00:00"/>
    <d v="2017-04-29T00:00:00"/>
    <s v="Saturday"/>
    <d v="1899-12-30T04:10:41"/>
    <d v="1899-12-30T04:00:00"/>
    <s v="One Way"/>
  </r>
  <r>
    <n v="1603183"/>
    <s v="Non-RFID Card Member"/>
    <m/>
    <m/>
    <n v="55378"/>
    <s v="UNITED STATES"/>
    <s v="Single Ride"/>
    <n v="997"/>
    <x v="25"/>
    <n v="43.058010000000003"/>
    <n v="-87.877300000000005"/>
    <x v="10"/>
    <n v="43.058619999999998"/>
    <n v="-87.885319999999993"/>
    <n v="23"/>
    <n v="3"/>
    <n v="3.5"/>
    <n v="3.3"/>
    <n v="138"/>
    <n v="-1"/>
    <d v="2017-04-29T00:00:00"/>
    <d v="2017-04-01T00:00:00"/>
    <d v="2017-04-29T00:00:00"/>
    <s v="Saturday"/>
    <d v="1899-12-30T12:22:38"/>
    <d v="1899-12-30T12:00:00"/>
    <n v="1"/>
    <d v="2017-04-29T00:00:00"/>
    <d v="2017-04-01T00:00:00"/>
    <d v="2017-04-29T00:00:00"/>
    <s v="Saturday"/>
    <d v="1899-12-30T12:45:18"/>
    <d v="1899-12-30T13:00:00"/>
    <s v="One Way"/>
  </r>
  <r>
    <n v="1588504"/>
    <s v="Non-RFID Card Member"/>
    <m/>
    <m/>
    <n v="53227"/>
    <s v="UNITED STATES"/>
    <s v="Single Ride"/>
    <n v="188"/>
    <x v="41"/>
    <n v="43.031480000000002"/>
    <n v="-87.908169999999998"/>
    <x v="12"/>
    <n v="43.036900000000003"/>
    <n v="-87.89667"/>
    <n v="20"/>
    <n v="3"/>
    <n v="3"/>
    <n v="2.9"/>
    <n v="120"/>
    <n v="-1"/>
    <d v="2017-04-18T00:00:00"/>
    <d v="2017-04-01T00:00:00"/>
    <d v="2017-04-18T00:00:00"/>
    <s v="Tuesday"/>
    <d v="1899-12-30T18:13:20"/>
    <d v="1899-12-30T18:00:00"/>
    <n v="1"/>
    <d v="2017-04-18T00:00:00"/>
    <d v="2017-04-01T00:00:00"/>
    <d v="2017-04-18T00:00:00"/>
    <s v="Tuesday"/>
    <d v="1899-12-30T18:33:50"/>
    <d v="1899-12-30T19:00:00"/>
    <s v="One Way"/>
  </r>
  <r>
    <n v="1588704"/>
    <s v="Non-RFID Card Member"/>
    <m/>
    <m/>
    <n v="53211"/>
    <s v="UNITED STATES"/>
    <s v="Single Ride"/>
    <n v="189"/>
    <x v="53"/>
    <n v="43.074655999999997"/>
    <n v="-87.889011999999994"/>
    <x v="14"/>
    <n v="43.05536"/>
    <n v="-87.90504"/>
    <n v="302"/>
    <n v="3"/>
    <n v="18"/>
    <n v="17.100000000000001"/>
    <n v="720"/>
    <n v="-1"/>
    <d v="2017-04-18T00:00:00"/>
    <d v="2017-04-01T00:00:00"/>
    <d v="2017-04-18T00:00:00"/>
    <s v="Tuesday"/>
    <d v="1899-12-30T18:58:54"/>
    <d v="1899-12-30T19:00:00"/>
    <n v="1"/>
    <d v="2017-04-19T00:00:00"/>
    <d v="2017-04-01T00:00:00"/>
    <d v="2017-04-19T00:00:00"/>
    <s v="Wednesday"/>
    <d v="1899-12-30T00:00:55"/>
    <d v="1899-12-30T00:00:00"/>
    <s v="One Way"/>
  </r>
  <r>
    <n v="1588872"/>
    <s v="Non-RFID Card Member"/>
    <m/>
    <m/>
    <n v="53233"/>
    <s v="UNITED STATES"/>
    <s v="Single Ride"/>
    <n v="11151"/>
    <x v="24"/>
    <n v="43.040154000000001"/>
    <n v="-87.932113000000001"/>
    <x v="31"/>
    <n v="43.040154000000001"/>
    <n v="-87.932113000000001"/>
    <n v="100"/>
    <n v="12"/>
    <n v="15"/>
    <n v="14.3"/>
    <n v="600"/>
    <n v="-1"/>
    <d v="2017-04-18T00:00:00"/>
    <d v="2017-04-01T00:00:00"/>
    <d v="2017-04-18T00:00:00"/>
    <s v="Tuesday"/>
    <d v="1899-12-30T21:53:15"/>
    <d v="1899-12-30T22:00:00"/>
    <n v="1"/>
    <d v="2017-04-18T00:00:00"/>
    <d v="2017-04-01T00:00:00"/>
    <d v="2017-04-18T00:00:00"/>
    <s v="Tuesday"/>
    <d v="1899-12-30T23:33:29"/>
    <d v="1899-12-31T00:00:00"/>
    <s v="Round Trip"/>
  </r>
  <r>
    <n v="1590126"/>
    <s v="Non-RFID Card Member"/>
    <m/>
    <m/>
    <n v="60554"/>
    <s v="UNITED STATES"/>
    <s v="Single Ride"/>
    <n v="11120"/>
    <x v="37"/>
    <n v="43.036900000000003"/>
    <n v="-87.89667"/>
    <x v="12"/>
    <n v="43.036900000000003"/>
    <n v="-87.89667"/>
    <n v="15"/>
    <n v="3"/>
    <n v="2.2999999999999998"/>
    <n v="2.1"/>
    <n v="90"/>
    <n v="-1"/>
    <d v="2017-04-19T00:00:00"/>
    <d v="2017-04-01T00:00:00"/>
    <d v="2017-04-19T00:00:00"/>
    <s v="Wednesday"/>
    <d v="1899-12-30T11:57:36"/>
    <d v="1899-12-30T12:00:00"/>
    <n v="1"/>
    <d v="2017-04-19T00:00:00"/>
    <d v="2017-04-01T00:00:00"/>
    <d v="2017-04-19T00:00:00"/>
    <s v="Wednesday"/>
    <d v="1899-12-30T12:12:27"/>
    <d v="1899-12-30T12:00:00"/>
    <s v="Round Trip"/>
  </r>
  <r>
    <n v="1590341"/>
    <s v="Non-RFID Card Member"/>
    <m/>
    <m/>
    <n v="53211"/>
    <s v="UNITED STATES"/>
    <s v="Single Ride"/>
    <n v="5471"/>
    <x v="10"/>
    <n v="43.060786"/>
    <n v="-87.883825999999999"/>
    <x v="25"/>
    <n v="43.074890000000003"/>
    <n v="-87.882810000000006"/>
    <n v="520"/>
    <n v="54"/>
    <n v="18"/>
    <n v="17.100000000000001"/>
    <n v="720"/>
    <n v="-1"/>
    <d v="2017-04-19T00:00:00"/>
    <d v="2017-04-01T00:00:00"/>
    <d v="2017-04-19T00:00:00"/>
    <s v="Wednesday"/>
    <d v="1899-12-30T15:21:55"/>
    <d v="1899-12-30T15:00:00"/>
    <n v="1"/>
    <d v="2017-04-20T00:00:00"/>
    <d v="2017-04-01T00:00:00"/>
    <d v="2017-04-20T00:00:00"/>
    <s v="Thursday"/>
    <d v="1899-12-30T00:01:22"/>
    <d v="1899-12-30T00:00:00"/>
    <s v="One Way"/>
  </r>
  <r>
    <n v="1229920"/>
    <s v="Non-RFID Card Member"/>
    <m/>
    <m/>
    <n v="53204"/>
    <s v="UNITED STATES"/>
    <s v="Single Ride"/>
    <n v="202"/>
    <x v="50"/>
    <n v="43.026229999999998"/>
    <n v="-87.912809999999993"/>
    <x v="7"/>
    <n v="43.038580000000003"/>
    <n v="-87.90934"/>
    <n v="10"/>
    <n v="3"/>
    <n v="1.5"/>
    <n v="1.4"/>
    <n v="60"/>
    <n v="-1"/>
    <d v="2017-04-19T00:00:00"/>
    <d v="2017-04-01T00:00:00"/>
    <d v="2017-04-19T00:00:00"/>
    <s v="Wednesday"/>
    <d v="1899-12-30T18:08:05"/>
    <d v="1899-12-30T18:00:00"/>
    <n v="1"/>
    <d v="2017-04-19T00:00:00"/>
    <d v="2017-04-01T00:00:00"/>
    <d v="2017-04-19T00:00:00"/>
    <s v="Wednesday"/>
    <d v="1899-12-30T18:18:00"/>
    <d v="1899-12-30T18:00:00"/>
    <s v="One Way"/>
  </r>
  <r>
    <n v="1590482"/>
    <s v="Non-RFID Card Member"/>
    <m/>
    <m/>
    <n v="54915"/>
    <s v="UNITED STATES"/>
    <s v="Single Ride"/>
    <n v="11127"/>
    <x v="6"/>
    <n v="43.038719999999998"/>
    <n v="-87.905339999999995"/>
    <x v="41"/>
    <n v="43.031320000000001"/>
    <n v="-87.904259999999994"/>
    <n v="3"/>
    <n v="0"/>
    <n v="0.5"/>
    <n v="0.4"/>
    <n v="18"/>
    <n v="-1"/>
    <d v="2017-04-19T00:00:00"/>
    <d v="2017-04-01T00:00:00"/>
    <d v="2017-04-19T00:00:00"/>
    <s v="Wednesday"/>
    <d v="1899-12-30T19:28:09"/>
    <d v="1899-12-30T19:00:00"/>
    <n v="1"/>
    <d v="2017-04-19T00:00:00"/>
    <d v="2017-04-01T00:00:00"/>
    <d v="2017-04-19T00:00:00"/>
    <s v="Wednesday"/>
    <d v="1899-12-30T19:31:37"/>
    <d v="1899-12-30T20:00:00"/>
    <s v="One Way"/>
  </r>
  <r>
    <n v="1440448"/>
    <s v="Non-RFID Card Member"/>
    <m/>
    <m/>
    <n v="53209"/>
    <s v="UNITED STATES"/>
    <s v="Single Ride"/>
    <n v="11127"/>
    <x v="5"/>
    <n v="43.031320000000001"/>
    <n v="-87.904259999999994"/>
    <x v="41"/>
    <n v="43.031320000000001"/>
    <n v="-87.904259999999994"/>
    <n v="28"/>
    <n v="3"/>
    <n v="4.2"/>
    <n v="4"/>
    <n v="168"/>
    <n v="-1"/>
    <d v="2017-04-20T00:00:00"/>
    <d v="2017-04-01T00:00:00"/>
    <d v="2017-04-20T00:00:00"/>
    <s v="Thursday"/>
    <d v="1899-12-30T12:09:21"/>
    <d v="1899-12-30T12:00:00"/>
    <n v="1"/>
    <d v="2017-04-20T00:00:00"/>
    <d v="2017-04-01T00:00:00"/>
    <d v="2017-04-20T00:00:00"/>
    <s v="Thursday"/>
    <d v="1899-12-30T12:37:05"/>
    <d v="1899-12-30T13:00:00"/>
    <s v="Round Trip"/>
  </r>
  <r>
    <n v="1591385"/>
    <s v="Non-RFID Card Member"/>
    <m/>
    <m/>
    <n v="91978"/>
    <s v="UNITED STATES"/>
    <s v="Single Ride"/>
    <n v="2968"/>
    <x v="13"/>
    <n v="43.038649999999997"/>
    <n v="-87.921930000000003"/>
    <x v="19"/>
    <n v="43.040349999999997"/>
    <n v="-87.920760000000001"/>
    <n v="64"/>
    <n v="6"/>
    <n v="9.6"/>
    <n v="9.1"/>
    <n v="384"/>
    <n v="-1"/>
    <d v="2017-04-20T00:00:00"/>
    <d v="2017-04-01T00:00:00"/>
    <d v="2017-04-20T00:00:00"/>
    <s v="Thursday"/>
    <d v="1899-12-30T14:54:30"/>
    <d v="1899-12-30T15:00:00"/>
    <n v="1"/>
    <d v="2017-04-20T00:00:00"/>
    <d v="2017-04-01T00:00:00"/>
    <d v="2017-04-20T00:00:00"/>
    <s v="Thursday"/>
    <d v="1899-12-30T15:58:06"/>
    <d v="1899-12-30T16:00:00"/>
    <s v="One Way"/>
  </r>
  <r>
    <n v="1591467"/>
    <s v="Non-RFID Card Member"/>
    <m/>
    <m/>
    <n v="49855"/>
    <s v="UNITED STATES"/>
    <s v="Single Ride"/>
    <n v="959"/>
    <x v="30"/>
    <n v="43.045712999999999"/>
    <n v="-87.899756999999994"/>
    <x v="28"/>
    <n v="43.045712999999999"/>
    <n v="-87.899756999999994"/>
    <n v="97"/>
    <n v="12"/>
    <n v="14.6"/>
    <n v="13.8"/>
    <n v="582"/>
    <n v="-1"/>
    <d v="2017-04-20T00:00:00"/>
    <d v="2017-04-01T00:00:00"/>
    <d v="2017-04-20T00:00:00"/>
    <s v="Thursday"/>
    <d v="1899-12-30T16:10:08"/>
    <d v="1899-12-30T16:00:00"/>
    <n v="1"/>
    <d v="2017-04-20T00:00:00"/>
    <d v="2017-04-01T00:00:00"/>
    <d v="2017-04-20T00:00:00"/>
    <s v="Thursday"/>
    <d v="1899-12-30T17:47:33"/>
    <d v="1899-12-30T18:00:00"/>
    <s v="Round Trip"/>
  </r>
  <r>
    <n v="1584115"/>
    <s v="Non-RFID Card Member"/>
    <m/>
    <m/>
    <n v="53097"/>
    <s v="UNITED STATES"/>
    <s v="Single Ride"/>
    <n v="5454"/>
    <x v="6"/>
    <n v="43.038719999999998"/>
    <n v="-87.905339999999995"/>
    <x v="36"/>
    <n v="43.038719999999998"/>
    <n v="-87.905339999999995"/>
    <n v="116"/>
    <n v="12"/>
    <n v="17.399999999999999"/>
    <n v="16.5"/>
    <n v="696"/>
    <n v="-1"/>
    <d v="2017-04-20T00:00:00"/>
    <d v="2017-04-01T00:00:00"/>
    <d v="2017-04-20T00:00:00"/>
    <s v="Thursday"/>
    <d v="1899-12-30T18:07:30"/>
    <d v="1899-12-30T18:00:00"/>
    <n v="1"/>
    <d v="2017-04-20T00:00:00"/>
    <d v="2017-04-01T00:00:00"/>
    <d v="2017-04-20T00:00:00"/>
    <s v="Thursday"/>
    <d v="1899-12-30T20:03:54"/>
    <d v="1899-12-30T20:00:00"/>
    <s v="Round Trip"/>
  </r>
  <r>
    <n v="1591591"/>
    <s v="Non-RFID Card Member"/>
    <m/>
    <m/>
    <n v="6511"/>
    <s v="UNITED STATES"/>
    <s v="Single Ride"/>
    <n v="23"/>
    <x v="23"/>
    <n v="43.053040000000003"/>
    <n v="-87.897660000000002"/>
    <x v="37"/>
    <n v="43.02948"/>
    <n v="-87.912819999999996"/>
    <n v="19"/>
    <n v="3"/>
    <n v="2.9"/>
    <n v="2.7"/>
    <n v="114"/>
    <n v="-1"/>
    <d v="2017-04-20T00:00:00"/>
    <d v="2017-04-01T00:00:00"/>
    <d v="2017-04-20T00:00:00"/>
    <s v="Thursday"/>
    <d v="1899-12-30T18:11:01"/>
    <d v="1899-12-30T18:00:00"/>
    <n v="1"/>
    <d v="2017-04-20T00:00:00"/>
    <d v="2017-04-01T00:00:00"/>
    <d v="2017-04-20T00:00:00"/>
    <s v="Thursday"/>
    <d v="1899-12-30T18:30:38"/>
    <d v="1899-12-30T19:00:00"/>
    <s v="One Way"/>
  </r>
  <r>
    <n v="1578208"/>
    <s v="Non-RFID Card Member"/>
    <m/>
    <m/>
    <n v="53212"/>
    <s v="UNITED STATES"/>
    <s v="Single Ride"/>
    <n v="5527"/>
    <x v="23"/>
    <n v="43.053040000000003"/>
    <n v="-87.897660000000002"/>
    <x v="0"/>
    <n v="43.049230000000001"/>
    <n v="-87.911940000000001"/>
    <n v="25"/>
    <n v="3"/>
    <n v="3.8"/>
    <n v="3.6"/>
    <n v="150"/>
    <n v="-1"/>
    <d v="2017-04-21T00:00:00"/>
    <d v="2017-04-01T00:00:00"/>
    <d v="2017-04-21T00:00:00"/>
    <s v="Friday"/>
    <d v="1899-12-30T02:09:04"/>
    <d v="1899-12-30T02:00:00"/>
    <n v="1"/>
    <d v="2017-04-21T00:00:00"/>
    <d v="2017-04-01T00:00:00"/>
    <d v="2017-04-21T00:00:00"/>
    <s v="Friday"/>
    <d v="1899-12-30T02:34:55"/>
    <d v="1899-12-30T03:00:00"/>
    <s v="One Way"/>
  </r>
  <r>
    <n v="1592291"/>
    <s v="Non-RFID Card Member"/>
    <m/>
    <m/>
    <n v="53208"/>
    <s v="UNITED STATES"/>
    <s v="Single Ride"/>
    <n v="11151"/>
    <x v="30"/>
    <n v="43.045712999999999"/>
    <n v="-87.899756999999994"/>
    <x v="4"/>
    <n v="43.042490000000001"/>
    <n v="-87.909959999999998"/>
    <n v="8"/>
    <n v="3"/>
    <n v="1.2"/>
    <n v="1.1000000000000001"/>
    <n v="48"/>
    <n v="-1"/>
    <d v="2017-04-21T00:00:00"/>
    <d v="2017-04-01T00:00:00"/>
    <d v="2017-04-21T00:00:00"/>
    <s v="Friday"/>
    <d v="1899-12-30T12:34:57"/>
    <d v="1899-12-30T13:00:00"/>
    <n v="1"/>
    <d v="2017-04-21T00:00:00"/>
    <d v="2017-04-01T00:00:00"/>
    <d v="2017-04-21T00:00:00"/>
    <s v="Friday"/>
    <d v="1899-12-30T12:42:57"/>
    <d v="1899-12-30T13:00:00"/>
    <s v="One Way"/>
  </r>
  <r>
    <n v="1592367"/>
    <s v="Non-RFID Card Member"/>
    <m/>
    <m/>
    <m/>
    <s v="UNITED STATES"/>
    <s v="Single Ride"/>
    <n v="5503"/>
    <x v="30"/>
    <n v="43.045712999999999"/>
    <n v="-87.899756999999994"/>
    <x v="28"/>
    <n v="43.045712999999999"/>
    <n v="-87.899756999999994"/>
    <n v="38"/>
    <n v="6"/>
    <n v="5.7"/>
    <n v="5.4"/>
    <n v="228"/>
    <n v="-1"/>
    <d v="2017-04-21T00:00:00"/>
    <d v="2017-04-01T00:00:00"/>
    <d v="2017-04-21T00:00:00"/>
    <s v="Friday"/>
    <d v="1899-12-30T13:16:50"/>
    <d v="1899-12-30T13:00:00"/>
    <n v="1"/>
    <d v="2017-04-21T00:00:00"/>
    <d v="2017-04-01T00:00:00"/>
    <d v="2017-04-21T00:00:00"/>
    <s v="Friday"/>
    <d v="1899-12-30T13:54:26"/>
    <d v="1899-12-30T14:00:00"/>
    <s v="Round Trip"/>
  </r>
  <r>
    <n v="1592545"/>
    <s v="Non-RFID Card Member"/>
    <m/>
    <m/>
    <n v="53212"/>
    <s v="UNITED STATES"/>
    <s v="Single Ride"/>
    <n v="5486"/>
    <x v="45"/>
    <n v="43.077359999999999"/>
    <n v="-87.880769999999998"/>
    <x v="12"/>
    <n v="43.036900000000003"/>
    <n v="-87.89667"/>
    <n v="73"/>
    <n v="9"/>
    <n v="11"/>
    <n v="10.4"/>
    <n v="438"/>
    <n v="-1"/>
    <d v="2017-04-21T00:00:00"/>
    <d v="2017-04-01T00:00:00"/>
    <d v="2017-04-21T00:00:00"/>
    <s v="Friday"/>
    <d v="1899-12-30T15:08:41"/>
    <d v="1899-12-30T15:00:00"/>
    <n v="1"/>
    <d v="2017-04-21T00:00:00"/>
    <d v="2017-04-01T00:00:00"/>
    <d v="2017-04-21T00:00:00"/>
    <s v="Friday"/>
    <d v="1899-12-30T16:21:57"/>
    <d v="1899-12-30T16:00:00"/>
    <s v="One Way"/>
  </r>
  <r>
    <n v="1306778"/>
    <s v="Non-RFID Card Member"/>
    <m/>
    <m/>
    <n v="53204"/>
    <s v="UNITED STATES"/>
    <s v="Single Ride"/>
    <n v="983"/>
    <x v="33"/>
    <n v="43.004728999999998"/>
    <n v="-87.905463999999995"/>
    <x v="42"/>
    <n v="43.020020000000002"/>
    <n v="-87.912540000000007"/>
    <n v="8"/>
    <n v="3"/>
    <n v="1.2"/>
    <n v="1.1000000000000001"/>
    <n v="48"/>
    <n v="-1"/>
    <d v="2017-04-21T00:00:00"/>
    <d v="2017-04-01T00:00:00"/>
    <d v="2017-04-21T00:00:00"/>
    <s v="Friday"/>
    <d v="1899-12-30T15:40:18"/>
    <d v="1899-12-30T16:00:00"/>
    <n v="1"/>
    <d v="2017-04-21T00:00:00"/>
    <d v="2017-04-01T00:00:00"/>
    <d v="2017-04-21T00:00:00"/>
    <s v="Friday"/>
    <d v="1899-12-30T15:48:24"/>
    <d v="1899-12-30T16:00:00"/>
    <s v="One Way"/>
  </r>
  <r>
    <n v="1592668"/>
    <s v="Non-RFID Card Member"/>
    <m/>
    <m/>
    <n v="53156"/>
    <s v="UNITED STATES"/>
    <s v="Single Ride"/>
    <n v="5586"/>
    <x v="12"/>
    <n v="43.052460000000004"/>
    <n v="-87.891000000000005"/>
    <x v="11"/>
    <n v="43.052460000000004"/>
    <n v="-87.891000000000005"/>
    <n v="95"/>
    <n v="12"/>
    <n v="14.3"/>
    <n v="13.5"/>
    <n v="570"/>
    <n v="-1"/>
    <d v="2017-04-21T00:00:00"/>
    <d v="2017-04-01T00:00:00"/>
    <d v="2017-04-21T00:00:00"/>
    <s v="Friday"/>
    <d v="1899-12-30T16:47:44"/>
    <d v="1899-12-30T17:00:00"/>
    <n v="1"/>
    <d v="2017-04-21T00:00:00"/>
    <d v="2017-04-01T00:00:00"/>
    <d v="2017-04-21T00:00:00"/>
    <s v="Friday"/>
    <d v="1899-12-30T18:22:14"/>
    <d v="1899-12-30T18:00:00"/>
    <s v="Round Trip"/>
  </r>
  <r>
    <n v="1592700"/>
    <s v="Non-RFID Card Member"/>
    <m/>
    <m/>
    <n v="30519"/>
    <s v="UNITED STATES"/>
    <s v="Single Ride"/>
    <n v="997"/>
    <x v="12"/>
    <n v="43.052460000000004"/>
    <n v="-87.891000000000005"/>
    <x v="22"/>
    <n v="43.058010000000003"/>
    <n v="-87.877300000000005"/>
    <n v="30"/>
    <n v="3"/>
    <n v="4.5"/>
    <n v="4.3"/>
    <n v="180"/>
    <n v="-1"/>
    <d v="2017-04-21T00:00:00"/>
    <d v="2017-04-01T00:00:00"/>
    <d v="2017-04-21T00:00:00"/>
    <s v="Friday"/>
    <d v="1899-12-30T17:21:06"/>
    <d v="1899-12-30T17:00:00"/>
    <n v="1"/>
    <d v="2017-04-21T00:00:00"/>
    <d v="2017-04-01T00:00:00"/>
    <d v="2017-04-21T00:00:00"/>
    <s v="Friday"/>
    <d v="1899-12-30T17:51:53"/>
    <d v="1899-12-30T18:00:00"/>
    <s v="One Way"/>
  </r>
  <r>
    <n v="1369920"/>
    <s v="Non-RFID Card Member"/>
    <m/>
    <m/>
    <n v="60552"/>
    <s v="UNITED STATES"/>
    <s v="Single Ride"/>
    <n v="5581"/>
    <x v="32"/>
    <n v="43.078530000000001"/>
    <n v="-87.882620000000003"/>
    <x v="53"/>
    <n v="43.060786"/>
    <n v="-87.883825999999999"/>
    <n v="15"/>
    <n v="3"/>
    <n v="2.2999999999999998"/>
    <n v="2.1"/>
    <n v="90"/>
    <n v="-1"/>
    <d v="2017-04-21T00:00:00"/>
    <d v="2017-04-01T00:00:00"/>
    <d v="2017-04-21T00:00:00"/>
    <s v="Friday"/>
    <d v="1899-12-30T17:54:47"/>
    <d v="1899-12-30T18:00:00"/>
    <n v="1"/>
    <d v="2017-04-21T00:00:00"/>
    <d v="2017-04-01T00:00:00"/>
    <d v="2017-04-21T00:00:00"/>
    <s v="Friday"/>
    <d v="1899-12-30T18:09:05"/>
    <d v="1899-12-30T18:00:00"/>
    <s v="One Way"/>
  </r>
  <r>
    <n v="1592744"/>
    <s v="Non-RFID Card Member"/>
    <m/>
    <m/>
    <n v="53121"/>
    <s v="UNITED STATES"/>
    <s v="Single Ride"/>
    <n v="8"/>
    <x v="32"/>
    <n v="43.078530000000001"/>
    <n v="-87.882620000000003"/>
    <x v="53"/>
    <n v="43.060786"/>
    <n v="-87.883825999999999"/>
    <n v="13"/>
    <n v="3"/>
    <n v="2"/>
    <n v="1.9"/>
    <n v="78"/>
    <n v="-1"/>
    <d v="2017-04-21T00:00:00"/>
    <d v="2017-04-01T00:00:00"/>
    <d v="2017-04-21T00:00:00"/>
    <s v="Friday"/>
    <d v="1899-12-30T17:56:43"/>
    <d v="1899-12-30T18:00:00"/>
    <n v="1"/>
    <d v="2017-04-21T00:00:00"/>
    <d v="2017-04-01T00:00:00"/>
    <d v="2017-04-21T00:00:00"/>
    <s v="Friday"/>
    <d v="1899-12-30T18:09:14"/>
    <d v="1899-12-30T18:00:00"/>
    <s v="One Way"/>
  </r>
  <r>
    <n v="1592766"/>
    <s v="Non-RFID Card Member"/>
    <m/>
    <m/>
    <n v="45241"/>
    <s v="UNITED STATES"/>
    <s v="Single Ride"/>
    <n v="11048"/>
    <x v="42"/>
    <n v="43.060079999999999"/>
    <n v="-88.027349999999998"/>
    <x v="6"/>
    <n v="43.03519"/>
    <n v="-87.907390000000007"/>
    <n v="91"/>
    <n v="9"/>
    <n v="13.7"/>
    <n v="13"/>
    <n v="546"/>
    <n v="-1"/>
    <d v="2017-04-21T00:00:00"/>
    <d v="2017-04-01T00:00:00"/>
    <d v="2017-04-21T00:00:00"/>
    <s v="Friday"/>
    <d v="1899-12-30T18:12:01"/>
    <d v="1899-12-30T18:00:00"/>
    <n v="1"/>
    <d v="2017-04-21T00:00:00"/>
    <d v="2017-04-01T00:00:00"/>
    <d v="2017-04-21T00:00:00"/>
    <s v="Friday"/>
    <d v="1899-12-30T19:43:18"/>
    <d v="1899-12-30T20:00:00"/>
    <s v="One Way"/>
  </r>
  <r>
    <n v="1593183"/>
    <s v="Non-RFID Card Member"/>
    <m/>
    <m/>
    <m/>
    <s v="UNITED STATES"/>
    <s v="Single Ride"/>
    <n v="5532"/>
    <x v="2"/>
    <n v="43.03886"/>
    <n v="-87.902720000000002"/>
    <x v="28"/>
    <n v="43.045712999999999"/>
    <n v="-87.899756999999994"/>
    <n v="88"/>
    <n v="9"/>
    <n v="13.2"/>
    <n v="12.5"/>
    <n v="528"/>
    <n v="-1"/>
    <d v="2017-04-22T00:00:00"/>
    <d v="2017-04-01T00:00:00"/>
    <d v="2017-04-22T00:00:00"/>
    <s v="Saturday"/>
    <d v="1899-12-30T07:53:32"/>
    <d v="1899-12-30T08:00:00"/>
    <n v="1"/>
    <d v="2017-04-22T00:00:00"/>
    <d v="2017-04-01T00:00:00"/>
    <d v="2017-04-22T00:00:00"/>
    <s v="Saturday"/>
    <d v="1899-12-30T09:21:26"/>
    <d v="1899-12-30T09:00:00"/>
    <s v="One Way"/>
  </r>
  <r>
    <n v="1242812"/>
    <s v="Non-RFID Card Member"/>
    <m/>
    <m/>
    <n v="85248"/>
    <s v="UNITED STATES"/>
    <s v="Single Ride"/>
    <n v="70"/>
    <x v="12"/>
    <n v="43.052460000000004"/>
    <n v="-87.891000000000005"/>
    <x v="53"/>
    <n v="43.060786"/>
    <n v="-87.883825999999999"/>
    <n v="8"/>
    <n v="3"/>
    <n v="1.2"/>
    <n v="1.1000000000000001"/>
    <n v="48"/>
    <n v="-1"/>
    <d v="2017-04-22T00:00:00"/>
    <d v="2017-04-01T00:00:00"/>
    <d v="2017-04-22T00:00:00"/>
    <s v="Saturday"/>
    <d v="1899-12-30T09:04:06"/>
    <d v="1899-12-30T09:00:00"/>
    <n v="1"/>
    <d v="2017-04-22T00:00:00"/>
    <d v="2017-04-01T00:00:00"/>
    <d v="2017-04-22T00:00:00"/>
    <s v="Saturday"/>
    <d v="1899-12-30T09:12:10"/>
    <d v="1899-12-30T09:00:00"/>
    <s v="One Way"/>
  </r>
  <r>
    <n v="1583601"/>
    <s v="Non-RFID Card Member"/>
    <m/>
    <m/>
    <n v="53207"/>
    <s v="UNITED STATES"/>
    <s v="Single Ride"/>
    <n v="5436"/>
    <x v="33"/>
    <n v="43.004728999999998"/>
    <n v="-87.905463999999995"/>
    <x v="58"/>
    <n v="43.026229999999998"/>
    <n v="-87.912809999999993"/>
    <n v="12"/>
    <n v="3"/>
    <n v="1.8"/>
    <n v="1.7"/>
    <n v="72"/>
    <n v="-1"/>
    <d v="2017-04-15T00:00:00"/>
    <d v="2017-04-01T00:00:00"/>
    <d v="2017-04-15T00:00:00"/>
    <s v="Saturday"/>
    <d v="1899-12-30T22:53:51"/>
    <d v="1899-12-30T23:00:00"/>
    <n v="1"/>
    <d v="2017-04-15T00:00:00"/>
    <d v="2017-04-01T00:00:00"/>
    <d v="2017-04-15T00:00:00"/>
    <s v="Saturday"/>
    <d v="1899-12-30T23:05:17"/>
    <d v="1899-12-30T23:00:00"/>
    <s v="One Way"/>
  </r>
  <r>
    <n v="1584115"/>
    <s v="Non-RFID Card Member"/>
    <m/>
    <m/>
    <n v="53097"/>
    <s v="UNITED STATES"/>
    <s v="Single Ride"/>
    <n v="982"/>
    <x v="6"/>
    <n v="43.038719999999998"/>
    <n v="-87.905339999999995"/>
    <x v="36"/>
    <n v="43.038719999999998"/>
    <n v="-87.905339999999995"/>
    <n v="7"/>
    <n v="3"/>
    <n v="1.1000000000000001"/>
    <n v="1"/>
    <n v="42"/>
    <n v="-1"/>
    <d v="2017-04-16T00:00:00"/>
    <d v="2017-04-01T00:00:00"/>
    <d v="2017-04-16T00:00:00"/>
    <s v="Sunday"/>
    <d v="1899-12-30T11:55:28"/>
    <d v="1899-12-30T12:00:00"/>
    <n v="1"/>
    <d v="2017-04-16T00:00:00"/>
    <d v="2017-04-01T00:00:00"/>
    <d v="2017-04-16T00:00:00"/>
    <s v="Sunday"/>
    <d v="1899-12-30T12:02:29"/>
    <d v="1899-12-30T12:00:00"/>
    <s v="Round Trip"/>
  </r>
  <r>
    <n v="1584378"/>
    <s v="Non-RFID Card Member"/>
    <m/>
    <m/>
    <n v="53202"/>
    <s v="UNITED STATES"/>
    <s v="Single Ride"/>
    <n v="274"/>
    <x v="12"/>
    <n v="43.052460000000004"/>
    <n v="-87.891000000000005"/>
    <x v="43"/>
    <n v="43.031480000000002"/>
    <n v="-87.908169999999998"/>
    <n v="47"/>
    <n v="6"/>
    <n v="7.1"/>
    <n v="6.7"/>
    <n v="282"/>
    <n v="-1"/>
    <d v="2017-04-16T00:00:00"/>
    <d v="2017-04-01T00:00:00"/>
    <d v="2017-04-16T00:00:00"/>
    <s v="Sunday"/>
    <d v="1899-12-30T13:11:13"/>
    <d v="1899-12-30T13:00:00"/>
    <n v="1"/>
    <d v="2017-04-16T00:00:00"/>
    <d v="2017-04-01T00:00:00"/>
    <d v="2017-04-16T00:00:00"/>
    <s v="Sunday"/>
    <d v="1899-12-30T13:58:16"/>
    <d v="1899-12-30T14:00:00"/>
    <s v="One Way"/>
  </r>
  <r>
    <n v="1584400"/>
    <s v="Non-RFID Card Member"/>
    <m/>
    <m/>
    <n v="60618"/>
    <s v="UNITED STATES"/>
    <s v="Single Ride"/>
    <n v="146"/>
    <x v="12"/>
    <n v="43.052460000000004"/>
    <n v="-87.891000000000005"/>
    <x v="11"/>
    <n v="43.052460000000004"/>
    <n v="-87.891000000000005"/>
    <n v="46"/>
    <n v="6"/>
    <n v="6.9"/>
    <n v="6.6"/>
    <n v="276"/>
    <n v="-1"/>
    <d v="2017-04-16T00:00:00"/>
    <d v="2017-04-01T00:00:00"/>
    <d v="2017-04-16T00:00:00"/>
    <s v="Sunday"/>
    <d v="1899-12-30T13:19:26"/>
    <d v="1899-12-30T13:00:00"/>
    <n v="1"/>
    <d v="2017-04-16T00:00:00"/>
    <d v="2017-04-01T00:00:00"/>
    <d v="2017-04-16T00:00:00"/>
    <s v="Sunday"/>
    <d v="1899-12-30T14:05:09"/>
    <d v="1899-12-30T14:00:00"/>
    <s v="Round Trip"/>
  </r>
  <r>
    <n v="1584433"/>
    <s v="Non-RFID Card Member"/>
    <m/>
    <m/>
    <n v="60404"/>
    <s v="UNITED STATES"/>
    <s v="Single Ride"/>
    <n v="5509"/>
    <x v="25"/>
    <n v="43.058010000000003"/>
    <n v="-87.877300000000005"/>
    <x v="22"/>
    <n v="43.058010000000003"/>
    <n v="-87.877300000000005"/>
    <n v="59"/>
    <n v="6"/>
    <n v="8.9"/>
    <n v="8.4"/>
    <n v="354"/>
    <n v="-1"/>
    <d v="2017-04-16T00:00:00"/>
    <d v="2017-04-01T00:00:00"/>
    <d v="2017-04-16T00:00:00"/>
    <s v="Sunday"/>
    <d v="1899-12-30T13:30:00"/>
    <d v="1899-12-30T14:00:00"/>
    <n v="1"/>
    <d v="2017-04-16T00:00:00"/>
    <d v="2017-04-01T00:00:00"/>
    <d v="2017-04-16T00:00:00"/>
    <s v="Sunday"/>
    <d v="1899-12-30T14:29:27"/>
    <d v="1899-12-30T14:00:00"/>
    <s v="Round Trip"/>
  </r>
  <r>
    <n v="1270936"/>
    <s v="Non-RFID Card Member"/>
    <m/>
    <m/>
    <n v="53072"/>
    <s v="UNITED STATES"/>
    <s v="Single Ride"/>
    <n v="19"/>
    <x v="27"/>
    <n v="43.074890000000003"/>
    <n v="-87.882810000000006"/>
    <x v="25"/>
    <n v="43.074890000000003"/>
    <n v="-87.882810000000006"/>
    <n v="182"/>
    <n v="18"/>
    <n v="18"/>
    <n v="17.100000000000001"/>
    <n v="720"/>
    <n v="-1"/>
    <d v="2017-04-16T00:00:00"/>
    <d v="2017-04-01T00:00:00"/>
    <d v="2017-04-16T00:00:00"/>
    <s v="Sunday"/>
    <d v="1899-12-30T13:32:27"/>
    <d v="1899-12-30T14:00:00"/>
    <n v="1"/>
    <d v="2017-04-16T00:00:00"/>
    <d v="2017-04-01T00:00:00"/>
    <d v="2017-04-16T00:00:00"/>
    <s v="Sunday"/>
    <d v="1899-12-30T16:34:36"/>
    <d v="1899-12-30T17:00:00"/>
    <s v="Round Trip"/>
  </r>
  <r>
    <n v="1584521"/>
    <s v="Non-RFID Card Member"/>
    <m/>
    <m/>
    <n v="53211"/>
    <s v="UNITED STATES"/>
    <s v="Single Ride"/>
    <n v="5418"/>
    <x v="43"/>
    <n v="43.05847"/>
    <n v="-87.898079999999993"/>
    <x v="50"/>
    <n v="43.05847"/>
    <n v="-87.898079999999993"/>
    <n v="55"/>
    <n v="6"/>
    <n v="8.3000000000000007"/>
    <n v="7.8"/>
    <n v="330"/>
    <n v="-1"/>
    <d v="2017-04-16T00:00:00"/>
    <d v="2017-04-01T00:00:00"/>
    <d v="2017-04-16T00:00:00"/>
    <s v="Sunday"/>
    <d v="1899-12-30T13:55:38"/>
    <d v="1899-12-30T14:00:00"/>
    <n v="1"/>
    <d v="2017-04-16T00:00:00"/>
    <d v="2017-04-01T00:00:00"/>
    <d v="2017-04-16T00:00:00"/>
    <s v="Sunday"/>
    <d v="1899-12-30T14:50:09"/>
    <d v="1899-12-30T15:00:00"/>
    <s v="Round Trip"/>
  </r>
  <r>
    <n v="1584547"/>
    <s v="Non-RFID Card Member"/>
    <m/>
    <m/>
    <n v="26452"/>
    <s v="UNITED STATES"/>
    <s v="Single Ride"/>
    <n v="271"/>
    <x v="5"/>
    <n v="43.031320000000001"/>
    <n v="-87.904259999999994"/>
    <x v="26"/>
    <n v="43.053040000000003"/>
    <n v="-87.897660000000002"/>
    <n v="48"/>
    <n v="6"/>
    <n v="7.2"/>
    <n v="6.8"/>
    <n v="288"/>
    <n v="-1"/>
    <d v="2017-04-16T00:00:00"/>
    <d v="2017-04-01T00:00:00"/>
    <d v="2017-04-16T00:00:00"/>
    <s v="Sunday"/>
    <d v="1899-12-30T14:03:49"/>
    <d v="1899-12-30T14:00:00"/>
    <n v="1"/>
    <d v="2017-04-16T00:00:00"/>
    <d v="2017-04-01T00:00:00"/>
    <d v="2017-04-16T00:00:00"/>
    <s v="Sunday"/>
    <d v="1899-12-30T14:51:00"/>
    <d v="1899-12-30T15:00:00"/>
    <s v="One Way"/>
  </r>
  <r>
    <n v="1584594"/>
    <s v="Non-RFID Card Member"/>
    <m/>
    <m/>
    <n v="53222"/>
    <s v="UNITED STATES"/>
    <s v="Single Ride"/>
    <n v="5575"/>
    <x v="42"/>
    <n v="43.060079999999999"/>
    <n v="-88.027349999999998"/>
    <x v="54"/>
    <n v="43.060079999999999"/>
    <n v="-88.027349999999998"/>
    <n v="74"/>
    <n v="9"/>
    <n v="11.1"/>
    <n v="10.5"/>
    <n v="444"/>
    <n v="-1"/>
    <d v="2017-04-16T00:00:00"/>
    <d v="2017-04-01T00:00:00"/>
    <d v="2017-04-16T00:00:00"/>
    <s v="Sunday"/>
    <d v="1899-12-30T14:16:28"/>
    <d v="1899-12-30T14:00:00"/>
    <n v="1"/>
    <d v="2017-04-16T00:00:00"/>
    <d v="2017-04-01T00:00:00"/>
    <d v="2017-04-16T00:00:00"/>
    <s v="Sunday"/>
    <d v="1899-12-30T15:30:16"/>
    <d v="1899-12-30T16:00:00"/>
    <s v="Round Trip"/>
  </r>
  <r>
    <n v="1584612"/>
    <s v="Non-RFID Card Member"/>
    <m/>
    <m/>
    <n v="53216"/>
    <s v="UNITED STATES"/>
    <s v="Single Ride"/>
    <n v="997"/>
    <x v="11"/>
    <n v="43.04804"/>
    <n v="-87.896720000000002"/>
    <x v="33"/>
    <n v="43.04804"/>
    <n v="-87.896720000000002"/>
    <n v="29"/>
    <n v="3"/>
    <n v="4.4000000000000004"/>
    <n v="4.0999999999999996"/>
    <n v="174"/>
    <n v="-1"/>
    <d v="2017-04-16T00:00:00"/>
    <d v="2017-04-01T00:00:00"/>
    <d v="2017-04-16T00:00:00"/>
    <s v="Sunday"/>
    <d v="1899-12-30T14:19:41"/>
    <d v="1899-12-30T14:00:00"/>
    <n v="1"/>
    <d v="2017-04-16T00:00:00"/>
    <d v="2017-04-01T00:00:00"/>
    <d v="2017-04-16T00:00:00"/>
    <s v="Sunday"/>
    <d v="1899-12-30T14:48:31"/>
    <d v="1899-12-30T15:00:00"/>
    <s v="Round Trip"/>
  </r>
  <r>
    <n v="1241327"/>
    <s v="Non-RFID Card Member"/>
    <m/>
    <m/>
    <n v="53211"/>
    <s v="UNITED STATES"/>
    <s v="Single Ride"/>
    <n v="11120"/>
    <x v="12"/>
    <n v="43.052460000000004"/>
    <n v="-87.891000000000005"/>
    <x v="12"/>
    <n v="43.036900000000003"/>
    <n v="-87.89667"/>
    <n v="29"/>
    <n v="3"/>
    <n v="4.4000000000000004"/>
    <n v="4.0999999999999996"/>
    <n v="174"/>
    <n v="-1"/>
    <d v="2017-04-16T00:00:00"/>
    <d v="2017-04-01T00:00:00"/>
    <d v="2017-04-16T00:00:00"/>
    <s v="Sunday"/>
    <d v="1899-12-30T14:44:26"/>
    <d v="1899-12-30T15:00:00"/>
    <n v="1"/>
    <d v="2017-04-16T00:00:00"/>
    <d v="2017-04-01T00:00:00"/>
    <d v="2017-04-16T00:00:00"/>
    <s v="Sunday"/>
    <d v="1899-12-30T15:13:02"/>
    <d v="1899-12-30T15:00:00"/>
    <s v="One Way"/>
  </r>
  <r>
    <n v="1584715"/>
    <s v="Non-RFID Card Member"/>
    <m/>
    <m/>
    <n v="53216"/>
    <s v="UNITED STATES"/>
    <s v="Single Ride"/>
    <n v="11048"/>
    <x v="42"/>
    <n v="43.060079999999999"/>
    <n v="-88.027349999999998"/>
    <x v="54"/>
    <n v="43.060079999999999"/>
    <n v="-88.027349999999998"/>
    <n v="32"/>
    <n v="3"/>
    <n v="4.8"/>
    <n v="4.5999999999999996"/>
    <n v="192"/>
    <n v="-1"/>
    <d v="2017-04-16T00:00:00"/>
    <d v="2017-04-01T00:00:00"/>
    <d v="2017-04-16T00:00:00"/>
    <s v="Sunday"/>
    <d v="1899-12-30T14:48:54"/>
    <d v="1899-12-30T15:00:00"/>
    <n v="1"/>
    <d v="2017-04-16T00:00:00"/>
    <d v="2017-04-01T00:00:00"/>
    <d v="2017-04-16T00:00:00"/>
    <s v="Sunday"/>
    <d v="1899-12-30T15:20:10"/>
    <d v="1899-12-30T15:00:00"/>
    <s v="Round Trip"/>
  </r>
  <r>
    <n v="1584818"/>
    <s v="Non-RFID Card Member"/>
    <m/>
    <m/>
    <n v="53215"/>
    <s v="UNITED STATES"/>
    <s v="Single Ride"/>
    <n v="983"/>
    <x v="33"/>
    <n v="43.004728999999998"/>
    <n v="-87.905463999999995"/>
    <x v="30"/>
    <n v="43.004728999999998"/>
    <n v="-87.905463999999995"/>
    <n v="25"/>
    <n v="3"/>
    <n v="3.8"/>
    <n v="3.6"/>
    <n v="150"/>
    <n v="-1"/>
    <d v="2017-04-16T00:00:00"/>
    <d v="2017-04-01T00:00:00"/>
    <d v="2017-04-16T00:00:00"/>
    <s v="Sunday"/>
    <d v="1899-12-30T15:09:35"/>
    <d v="1899-12-30T15:00:00"/>
    <n v="1"/>
    <d v="2017-04-16T00:00:00"/>
    <d v="2017-04-01T00:00:00"/>
    <d v="2017-04-16T00:00:00"/>
    <s v="Sunday"/>
    <d v="1899-12-30T15:34:33"/>
    <d v="1899-12-30T16:00:00"/>
    <s v="Round Trip"/>
  </r>
  <r>
    <n v="1584851"/>
    <s v="Non-RFID Card Member"/>
    <m/>
    <m/>
    <n v="93455"/>
    <s v="UNITED STATES"/>
    <s v="Single Ride"/>
    <n v="5477"/>
    <x v="23"/>
    <n v="43.053040000000003"/>
    <n v="-87.897660000000002"/>
    <x v="26"/>
    <n v="43.053040000000003"/>
    <n v="-87.897660000000002"/>
    <n v="126"/>
    <n v="15"/>
    <n v="18"/>
    <n v="17.100000000000001"/>
    <n v="720"/>
    <n v="-1"/>
    <d v="2017-04-16T00:00:00"/>
    <d v="2017-04-01T00:00:00"/>
    <d v="2017-04-16T00:00:00"/>
    <s v="Sunday"/>
    <d v="1899-12-30T15:18:35"/>
    <d v="1899-12-30T15:00:00"/>
    <n v="1"/>
    <d v="2017-04-16T00:00:00"/>
    <d v="2017-04-01T00:00:00"/>
    <d v="2017-04-16T00:00:00"/>
    <s v="Sunday"/>
    <d v="1899-12-30T17:24:05"/>
    <d v="1899-12-30T17:00:00"/>
    <s v="Round Trip"/>
  </r>
  <r>
    <n v="1345248"/>
    <s v="Non-RFID Card Member"/>
    <m/>
    <m/>
    <n v="53202"/>
    <s v="UNITED STATES"/>
    <s v="Single Ride"/>
    <n v="5497"/>
    <x v="14"/>
    <n v="43.05536"/>
    <n v="-87.90504"/>
    <x v="11"/>
    <n v="43.052460000000004"/>
    <n v="-87.891000000000005"/>
    <n v="34"/>
    <n v="3"/>
    <n v="5.0999999999999996"/>
    <n v="4.8"/>
    <n v="204"/>
    <n v="-1"/>
    <d v="2017-04-16T00:00:00"/>
    <d v="2017-04-01T00:00:00"/>
    <d v="2017-04-16T00:00:00"/>
    <s v="Sunday"/>
    <d v="1899-12-30T15:24:06"/>
    <d v="1899-12-30T15:00:00"/>
    <n v="1"/>
    <d v="2017-04-16T00:00:00"/>
    <d v="2017-04-01T00:00:00"/>
    <d v="2017-04-16T00:00:00"/>
    <s v="Sunday"/>
    <d v="1899-12-30T15:58:52"/>
    <d v="1899-12-30T16:00:00"/>
    <s v="One Way"/>
  </r>
  <r>
    <n v="1355952"/>
    <s v="Non-RFID Card Member"/>
    <m/>
    <m/>
    <n v="28078"/>
    <s v="UNITED STATES"/>
    <s v="Single Ride"/>
    <n v="5429"/>
    <x v="25"/>
    <n v="43.058010000000003"/>
    <n v="-87.877300000000005"/>
    <x v="41"/>
    <n v="43.031320000000001"/>
    <n v="-87.904259999999994"/>
    <n v="49"/>
    <n v="6"/>
    <n v="7.4"/>
    <n v="7"/>
    <n v="294"/>
    <n v="-1"/>
    <d v="2017-04-16T00:00:00"/>
    <d v="2017-04-01T00:00:00"/>
    <d v="2017-04-16T00:00:00"/>
    <s v="Sunday"/>
    <d v="1899-12-30T15:37:45"/>
    <d v="1899-12-30T16:00:00"/>
    <n v="1"/>
    <d v="2017-04-16T00:00:00"/>
    <d v="2017-04-01T00:00:00"/>
    <d v="2017-04-16T00:00:00"/>
    <s v="Sunday"/>
    <d v="1899-12-30T16:26:08"/>
    <d v="1899-12-30T16:00:00"/>
    <s v="One Way"/>
  </r>
  <r>
    <n v="1448889"/>
    <s v="Non-RFID Card Member"/>
    <m/>
    <m/>
    <n v="86001"/>
    <s v="UNITED STATES"/>
    <s v="Single Ride"/>
    <n v="994"/>
    <x v="41"/>
    <n v="43.031480000000002"/>
    <n v="-87.908169999999998"/>
    <x v="43"/>
    <n v="43.031480000000002"/>
    <n v="-87.908169999999998"/>
    <n v="66"/>
    <n v="9"/>
    <n v="9.9"/>
    <n v="9.4"/>
    <n v="396"/>
    <n v="-1"/>
    <d v="2017-04-16T00:00:00"/>
    <d v="2017-04-01T00:00:00"/>
    <d v="2017-04-16T00:00:00"/>
    <s v="Sunday"/>
    <d v="1899-12-30T15:38:02"/>
    <d v="1899-12-30T16:00:00"/>
    <n v="1"/>
    <d v="2017-04-16T00:00:00"/>
    <d v="2017-04-01T00:00:00"/>
    <d v="2017-04-16T00:00:00"/>
    <s v="Sunday"/>
    <d v="1899-12-30T16:44:46"/>
    <d v="1899-12-30T17:00:00"/>
    <s v="Round Trip"/>
  </r>
  <r>
    <n v="1585037"/>
    <s v="Non-RFID Card Member"/>
    <m/>
    <m/>
    <n v="53218"/>
    <s v="UNITED STATES"/>
    <s v="Single Ride"/>
    <n v="315"/>
    <x v="37"/>
    <n v="43.036900000000003"/>
    <n v="-87.89667"/>
    <x v="12"/>
    <n v="43.036900000000003"/>
    <n v="-87.89667"/>
    <n v="53"/>
    <n v="6"/>
    <n v="8"/>
    <n v="7.6"/>
    <n v="318"/>
    <n v="-1"/>
    <d v="2017-04-16T00:00:00"/>
    <d v="2017-04-01T00:00:00"/>
    <d v="2017-04-16T00:00:00"/>
    <s v="Sunday"/>
    <d v="1899-12-30T16:07:07"/>
    <d v="1899-12-30T16:00:00"/>
    <n v="1"/>
    <d v="2017-04-16T00:00:00"/>
    <d v="2017-04-01T00:00:00"/>
    <d v="2017-04-16T00:00:00"/>
    <s v="Sunday"/>
    <d v="1899-12-30T17:00:33"/>
    <d v="1899-12-30T17:00:00"/>
    <s v="Round Trip"/>
  </r>
  <r>
    <n v="1585164"/>
    <s v="Non-RFID Card Member"/>
    <m/>
    <m/>
    <n v="53233"/>
    <s v="UNITED STATES"/>
    <s v="Single Ride"/>
    <n v="11000"/>
    <x v="1"/>
    <n v="43.048200000000001"/>
    <n v="-87.900859999999994"/>
    <x v="58"/>
    <n v="43.026229999999998"/>
    <n v="-87.912809999999993"/>
    <n v="44"/>
    <n v="6"/>
    <n v="6.6"/>
    <n v="6.3"/>
    <n v="264"/>
    <n v="-1"/>
    <d v="2017-04-16T00:00:00"/>
    <d v="2017-04-01T00:00:00"/>
    <d v="2017-04-16T00:00:00"/>
    <s v="Sunday"/>
    <d v="1899-12-30T16:33:57"/>
    <d v="1899-12-30T17:00:00"/>
    <n v="1"/>
    <d v="2017-04-16T00:00:00"/>
    <d v="2017-04-01T00:00:00"/>
    <d v="2017-04-16T00:00:00"/>
    <s v="Sunday"/>
    <d v="1899-12-30T17:17:47"/>
    <d v="1899-12-30T17:00:00"/>
    <s v="One Way"/>
  </r>
  <r>
    <n v="1585186"/>
    <s v="Non-RFID Card Member"/>
    <m/>
    <m/>
    <n v="94024"/>
    <s v="UNITED STATES"/>
    <s v="Single Ride"/>
    <n v="11099"/>
    <x v="8"/>
    <n v="43.038580000000003"/>
    <n v="-87.90934"/>
    <x v="7"/>
    <n v="43.038580000000003"/>
    <n v="-87.90934"/>
    <n v="48"/>
    <n v="6"/>
    <n v="7.2"/>
    <n v="6.8"/>
    <n v="288"/>
    <n v="-1"/>
    <d v="2017-04-16T00:00:00"/>
    <d v="2017-04-01T00:00:00"/>
    <d v="2017-04-16T00:00:00"/>
    <s v="Sunday"/>
    <d v="1899-12-30T16:41:56"/>
    <d v="1899-12-30T17:00:00"/>
    <n v="1"/>
    <d v="2017-04-16T00:00:00"/>
    <d v="2017-04-01T00:00:00"/>
    <d v="2017-04-16T00:00:00"/>
    <s v="Sunday"/>
    <d v="1899-12-30T17:29:56"/>
    <d v="1899-12-30T17:00:00"/>
    <s v="Round Trip"/>
  </r>
  <r>
    <n v="1585187"/>
    <s v="Non-RFID Card Member"/>
    <m/>
    <m/>
    <n v="53575"/>
    <s v="UNITED STATES"/>
    <s v="Single Ride"/>
    <n v="5509"/>
    <x v="36"/>
    <n v="43.069021999999997"/>
    <n v="-87.887940999999998"/>
    <x v="38"/>
    <n v="43.069021999999997"/>
    <n v="-87.887940999999998"/>
    <n v="39"/>
    <n v="6"/>
    <n v="5.9"/>
    <n v="5.6"/>
    <n v="234"/>
    <n v="-1"/>
    <d v="2017-04-16T00:00:00"/>
    <d v="2017-04-01T00:00:00"/>
    <d v="2017-04-16T00:00:00"/>
    <s v="Sunday"/>
    <d v="1899-12-30T16:42:12"/>
    <d v="1899-12-30T17:00:00"/>
    <n v="1"/>
    <d v="2017-04-16T00:00:00"/>
    <d v="2017-04-01T00:00:00"/>
    <d v="2017-04-16T00:00:00"/>
    <s v="Sunday"/>
    <d v="1899-12-30T17:21:15"/>
    <d v="1899-12-30T17:00:00"/>
    <s v="Round Trip"/>
  </r>
  <r>
    <n v="1585200"/>
    <s v="Non-RFID Card Member"/>
    <m/>
    <m/>
    <n v="53719"/>
    <s v="UNITED STATES"/>
    <s v="Single Ride"/>
    <n v="5442"/>
    <x v="28"/>
    <n v="43.063749000000001"/>
    <n v="-87.887962999999999"/>
    <x v="22"/>
    <n v="43.058010000000003"/>
    <n v="-87.877300000000005"/>
    <n v="34"/>
    <n v="3"/>
    <n v="5.0999999999999996"/>
    <n v="4.8"/>
    <n v="204"/>
    <n v="-1"/>
    <d v="2017-04-16T00:00:00"/>
    <d v="2017-04-01T00:00:00"/>
    <d v="2017-04-16T00:00:00"/>
    <s v="Sunday"/>
    <d v="1899-12-30T16:44:02"/>
    <d v="1899-12-30T17:00:00"/>
    <n v="1"/>
    <d v="2017-04-16T00:00:00"/>
    <d v="2017-04-01T00:00:00"/>
    <d v="2017-04-16T00:00:00"/>
    <s v="Sunday"/>
    <d v="1899-12-30T17:18:46"/>
    <d v="1899-12-30T17:00:00"/>
    <s v="One Way"/>
  </r>
  <r>
    <n v="1585255"/>
    <s v="Non-RFID Card Member"/>
    <m/>
    <m/>
    <n v="53012"/>
    <s v="UNITED STATES"/>
    <s v="Single Ride"/>
    <n v="5449"/>
    <x v="23"/>
    <n v="43.053040000000003"/>
    <n v="-87.897660000000002"/>
    <x v="11"/>
    <n v="43.052460000000004"/>
    <n v="-87.891000000000005"/>
    <n v="75"/>
    <n v="9"/>
    <n v="11.3"/>
    <n v="10.7"/>
    <n v="450"/>
    <n v="-1"/>
    <d v="2017-04-16T00:00:00"/>
    <d v="2017-04-01T00:00:00"/>
    <d v="2017-04-16T00:00:00"/>
    <s v="Sunday"/>
    <d v="1899-12-30T17:01:42"/>
    <d v="1899-12-30T17:00:00"/>
    <n v="1"/>
    <d v="2017-04-16T00:00:00"/>
    <d v="2017-04-01T00:00:00"/>
    <d v="2017-04-16T00:00:00"/>
    <s v="Sunday"/>
    <d v="1899-12-30T18:16:47"/>
    <d v="1899-12-30T18:00:00"/>
    <s v="One Way"/>
  </r>
  <r>
    <n v="1585266"/>
    <s v="Non-RFID Card Member"/>
    <m/>
    <m/>
    <n v="53220"/>
    <s v="UNITED STATES"/>
    <s v="Single Ride"/>
    <n v="11115"/>
    <x v="2"/>
    <n v="43.03886"/>
    <n v="-87.902720000000002"/>
    <x v="1"/>
    <n v="43.03886"/>
    <n v="-87.902720000000002"/>
    <n v="58"/>
    <n v="6"/>
    <n v="8.6999999999999993"/>
    <n v="8.3000000000000007"/>
    <n v="348"/>
    <n v="-1"/>
    <d v="2017-04-16T00:00:00"/>
    <d v="2017-04-01T00:00:00"/>
    <d v="2017-04-16T00:00:00"/>
    <s v="Sunday"/>
    <d v="1899-12-30T17:05:30"/>
    <d v="1899-12-30T17:00:00"/>
    <n v="1"/>
    <d v="2017-04-16T00:00:00"/>
    <d v="2017-04-01T00:00:00"/>
    <d v="2017-04-16T00:00:00"/>
    <s v="Sunday"/>
    <d v="1899-12-30T18:03:22"/>
    <d v="1899-12-30T18:00:00"/>
    <s v="Round Trip"/>
  </r>
  <r>
    <n v="1318402"/>
    <s v="Non-RFID Card Member"/>
    <m/>
    <m/>
    <n v="53224"/>
    <s v="UNITED STATES"/>
    <s v="Single Ride"/>
    <n v="11088"/>
    <x v="22"/>
    <n v="43.066893999999998"/>
    <n v="-87.877936000000005"/>
    <x v="22"/>
    <n v="43.058010000000003"/>
    <n v="-87.877300000000005"/>
    <n v="126"/>
    <n v="15"/>
    <n v="18"/>
    <n v="17.100000000000001"/>
    <n v="720"/>
    <n v="-1"/>
    <d v="2017-04-16T00:00:00"/>
    <d v="2017-04-01T00:00:00"/>
    <d v="2017-04-16T00:00:00"/>
    <s v="Sunday"/>
    <d v="1899-12-30T17:45:39"/>
    <d v="1899-12-30T18:00:00"/>
    <n v="1"/>
    <d v="2017-04-16T00:00:00"/>
    <d v="2017-04-01T00:00:00"/>
    <d v="2017-04-16T00:00:00"/>
    <s v="Sunday"/>
    <d v="1899-12-30T19:51:48"/>
    <d v="1899-12-30T20:00:00"/>
    <s v="One Way"/>
  </r>
  <r>
    <n v="1512943"/>
    <s v="Non-RFID Card Member"/>
    <m/>
    <m/>
    <n v="54914"/>
    <s v="UNITED STATES"/>
    <s v="Single Ride"/>
    <n v="5489"/>
    <x v="22"/>
    <n v="43.066893999999998"/>
    <n v="-87.877936000000005"/>
    <x v="22"/>
    <n v="43.058010000000003"/>
    <n v="-87.877300000000005"/>
    <n v="125"/>
    <n v="15"/>
    <n v="18"/>
    <n v="17.100000000000001"/>
    <n v="720"/>
    <n v="-1"/>
    <d v="2017-04-16T00:00:00"/>
    <d v="2017-04-01T00:00:00"/>
    <d v="2017-04-16T00:00:00"/>
    <s v="Sunday"/>
    <d v="1899-12-30T17:46:27"/>
    <d v="1899-12-30T18:00:00"/>
    <n v="1"/>
    <d v="2017-04-16T00:00:00"/>
    <d v="2017-04-01T00:00:00"/>
    <d v="2017-04-16T00:00:00"/>
    <s v="Sunday"/>
    <d v="1899-12-30T19:51:47"/>
    <d v="1899-12-30T20:00:00"/>
    <s v="One Way"/>
  </r>
  <r>
    <n v="1532214"/>
    <s v="Non-RFID Card Member"/>
    <m/>
    <m/>
    <n v="53211"/>
    <s v="UNITED STATES"/>
    <s v="Single Ride"/>
    <n v="224"/>
    <x v="25"/>
    <n v="43.058010000000003"/>
    <n v="-87.877300000000005"/>
    <x v="13"/>
    <n v="43.078530000000001"/>
    <n v="-87.882620000000003"/>
    <n v="17"/>
    <n v="3"/>
    <n v="2.6"/>
    <n v="2.4"/>
    <n v="102"/>
    <n v="-1"/>
    <d v="2017-04-16T00:00:00"/>
    <d v="2017-04-01T00:00:00"/>
    <d v="2017-04-16T00:00:00"/>
    <s v="Sunday"/>
    <d v="1899-12-30T18:45:21"/>
    <d v="1899-12-30T19:00:00"/>
    <n v="1"/>
    <d v="2017-04-16T00:00:00"/>
    <d v="2017-04-01T00:00:00"/>
    <d v="2017-04-16T00:00:00"/>
    <s v="Sunday"/>
    <d v="1899-12-30T19:02:18"/>
    <d v="1899-12-30T19:00:00"/>
    <s v="One Way"/>
  </r>
  <r>
    <n v="1585721"/>
    <s v="Non-RFID Card Member"/>
    <m/>
    <m/>
    <n v="55408"/>
    <s v="UNITED STATES"/>
    <s v="Single Ride"/>
    <n v="361"/>
    <x v="10"/>
    <n v="43.060786"/>
    <n v="-87.883825999999999"/>
    <x v="53"/>
    <n v="43.060786"/>
    <n v="-87.883825999999999"/>
    <n v="51"/>
    <n v="6"/>
    <n v="7.7"/>
    <n v="7.3"/>
    <n v="306"/>
    <n v="-1"/>
    <d v="2017-04-16T00:00:00"/>
    <d v="2017-04-01T00:00:00"/>
    <d v="2017-04-16T00:00:00"/>
    <s v="Sunday"/>
    <d v="1899-12-30T19:11:11"/>
    <d v="1899-12-30T19:00:00"/>
    <n v="1"/>
    <d v="2017-04-16T00:00:00"/>
    <d v="2017-04-01T00:00:00"/>
    <d v="2017-04-16T00:00:00"/>
    <s v="Sunday"/>
    <d v="1899-12-30T20:02:59"/>
    <d v="1899-12-30T20:00:00"/>
    <s v="Round Trip"/>
  </r>
  <r>
    <n v="1585737"/>
    <s v="Non-RFID Card Member"/>
    <m/>
    <m/>
    <n v="53188"/>
    <s v="UNITED STATES"/>
    <s v="Single Ride"/>
    <n v="43"/>
    <x v="14"/>
    <n v="43.05536"/>
    <n v="-87.90504"/>
    <x v="14"/>
    <n v="43.05536"/>
    <n v="-87.90504"/>
    <n v="59"/>
    <n v="6"/>
    <n v="8.9"/>
    <n v="8.4"/>
    <n v="354"/>
    <n v="-1"/>
    <d v="2017-04-16T00:00:00"/>
    <d v="2017-04-01T00:00:00"/>
    <d v="2017-04-16T00:00:00"/>
    <s v="Sunday"/>
    <d v="1899-12-30T19:18:07"/>
    <d v="1899-12-30T19:00:00"/>
    <n v="1"/>
    <d v="2017-04-16T00:00:00"/>
    <d v="2017-04-01T00:00:00"/>
    <d v="2017-04-16T00:00:00"/>
    <s v="Sunday"/>
    <d v="1899-12-30T20:17:08"/>
    <d v="1899-12-30T20:00:00"/>
    <s v="Round Trip"/>
  </r>
  <r>
    <n v="1242812"/>
    <s v="Non-RFID Card Member"/>
    <m/>
    <m/>
    <n v="85248"/>
    <s v="UNITED STATES"/>
    <s v="Single Ride"/>
    <n v="5449"/>
    <x v="12"/>
    <n v="43.052460000000004"/>
    <n v="-87.891000000000005"/>
    <x v="11"/>
    <n v="43.052460000000004"/>
    <n v="-87.891000000000005"/>
    <n v="24"/>
    <n v="3"/>
    <n v="3.6"/>
    <n v="3.4"/>
    <n v="144"/>
    <n v="-1"/>
    <d v="2017-04-16T00:00:00"/>
    <d v="2017-04-01T00:00:00"/>
    <d v="2017-04-16T00:00:00"/>
    <s v="Sunday"/>
    <d v="1899-12-30T19:25:52"/>
    <d v="1899-12-30T19:00:00"/>
    <n v="1"/>
    <d v="2017-04-16T00:00:00"/>
    <d v="2017-04-01T00:00:00"/>
    <d v="2017-04-16T00:00:00"/>
    <s v="Sunday"/>
    <d v="1899-12-30T19:49:23"/>
    <d v="1899-12-30T20:00:00"/>
    <s v="Round Trip"/>
  </r>
  <r>
    <n v="1585912"/>
    <s v="Non-RFID Card Member"/>
    <m/>
    <m/>
    <n v="53051"/>
    <s v="UNITED STATES"/>
    <s v="Single Ride"/>
    <n v="5444"/>
    <x v="38"/>
    <n v="43.058619999999998"/>
    <n v="-87.885319999999993"/>
    <x v="11"/>
    <n v="43.052460000000004"/>
    <n v="-87.891000000000005"/>
    <n v="42"/>
    <n v="6"/>
    <n v="6.3"/>
    <n v="6"/>
    <n v="252"/>
    <n v="-1"/>
    <d v="2017-04-16T00:00:00"/>
    <d v="2017-04-01T00:00:00"/>
    <d v="2017-04-16T00:00:00"/>
    <s v="Sunday"/>
    <d v="1899-12-30T21:03:15"/>
    <d v="1899-12-30T21:00:00"/>
    <n v="1"/>
    <d v="2017-04-16T00:00:00"/>
    <d v="2017-04-01T00:00:00"/>
    <d v="2017-04-16T00:00:00"/>
    <s v="Sunday"/>
    <d v="1899-12-30T21:45:42"/>
    <d v="1899-12-30T22:00:00"/>
    <s v="One Way"/>
  </r>
  <r>
    <n v="1525167"/>
    <s v="Non-RFID Card Member"/>
    <m/>
    <m/>
    <n v="53223"/>
    <s v="UNITED STATES"/>
    <s v="Single Ride"/>
    <n v="5576"/>
    <x v="10"/>
    <n v="43.060786"/>
    <n v="-87.883825999999999"/>
    <x v="25"/>
    <n v="43.074890000000003"/>
    <n v="-87.882810000000006"/>
    <n v="7"/>
    <n v="3"/>
    <n v="1.1000000000000001"/>
    <n v="1"/>
    <n v="42"/>
    <n v="-1"/>
    <d v="2017-04-16T00:00:00"/>
    <d v="2017-04-01T00:00:00"/>
    <d v="2017-04-16T00:00:00"/>
    <s v="Sunday"/>
    <d v="1899-12-30T23:29:24"/>
    <d v="1899-12-30T23:00:00"/>
    <n v="1"/>
    <d v="2017-04-16T00:00:00"/>
    <d v="2017-04-01T00:00:00"/>
    <d v="2017-04-16T00:00:00"/>
    <s v="Sunday"/>
    <d v="1899-12-30T23:36:59"/>
    <d v="1899-12-31T00:00:00"/>
    <s v="One Way"/>
  </r>
  <r>
    <n v="1556816"/>
    <s v="Non-RFID Card Member"/>
    <m/>
    <m/>
    <n v="53221"/>
    <s v="UNITED STATES"/>
    <s v="Single Ride"/>
    <n v="11127"/>
    <x v="20"/>
    <n v="43.049230000000001"/>
    <n v="-87.911940000000001"/>
    <x v="50"/>
    <n v="43.05847"/>
    <n v="-87.898079999999993"/>
    <n v="8"/>
    <n v="3"/>
    <n v="1.2"/>
    <n v="1.1000000000000001"/>
    <n v="48"/>
    <n v="-1"/>
    <d v="2017-04-17T00:00:00"/>
    <d v="2017-04-01T00:00:00"/>
    <d v="2017-04-17T00:00:00"/>
    <s v="Monday"/>
    <d v="1899-12-30T07:54:09"/>
    <d v="1899-12-30T08:00:00"/>
    <n v="1"/>
    <d v="2017-04-17T00:00:00"/>
    <d v="2017-04-01T00:00:00"/>
    <d v="2017-04-17T00:00:00"/>
    <s v="Monday"/>
    <d v="1899-12-30T08:02:04"/>
    <d v="1899-12-30T08:00:00"/>
    <s v="One Way"/>
  </r>
  <r>
    <n v="1511387"/>
    <s v="Non-RFID Card Member"/>
    <m/>
    <m/>
    <n v="53045"/>
    <s v="UNITED STATES"/>
    <s v="Single Ride"/>
    <n v="5589"/>
    <x v="38"/>
    <n v="43.058619999999998"/>
    <n v="-87.885319999999993"/>
    <x v="10"/>
    <n v="43.058619999999998"/>
    <n v="-87.885319999999993"/>
    <n v="49"/>
    <n v="6"/>
    <n v="7.4"/>
    <n v="7"/>
    <n v="294"/>
    <n v="-1"/>
    <d v="2017-04-17T00:00:00"/>
    <d v="2017-04-01T00:00:00"/>
    <d v="2017-04-17T00:00:00"/>
    <s v="Monday"/>
    <d v="1899-12-30T13:01:48"/>
    <d v="1899-12-30T13:00:00"/>
    <n v="1"/>
    <d v="2017-04-17T00:00:00"/>
    <d v="2017-04-01T00:00:00"/>
    <d v="2017-04-17T00:00:00"/>
    <s v="Monday"/>
    <d v="1899-12-30T13:50:19"/>
    <d v="1899-12-30T14:00:00"/>
    <s v="Round Trip"/>
  </r>
  <r>
    <n v="1511387"/>
    <s v="Non-RFID Card Member"/>
    <m/>
    <m/>
    <n v="53045"/>
    <s v="UNITED STATES"/>
    <s v="Single Ride"/>
    <n v="91"/>
    <x v="38"/>
    <n v="43.058619999999998"/>
    <n v="-87.885319999999993"/>
    <x v="10"/>
    <n v="43.058619999999998"/>
    <n v="-87.885319999999993"/>
    <n v="48"/>
    <n v="6"/>
    <n v="7.2"/>
    <n v="6.8"/>
    <n v="288"/>
    <n v="-1"/>
    <d v="2017-04-17T00:00:00"/>
    <d v="2017-04-01T00:00:00"/>
    <d v="2017-04-17T00:00:00"/>
    <s v="Monday"/>
    <d v="1899-12-30T13:02:20"/>
    <d v="1899-12-30T13:00:00"/>
    <n v="1"/>
    <d v="2017-04-17T00:00:00"/>
    <d v="2017-04-01T00:00:00"/>
    <d v="2017-04-17T00:00:00"/>
    <s v="Monday"/>
    <d v="1899-12-30T13:50:08"/>
    <d v="1899-12-30T14:00:00"/>
    <s v="Round Trip"/>
  </r>
  <r>
    <n v="1521168"/>
    <s v="Non-RFID Card Member"/>
    <m/>
    <m/>
    <n v="53150"/>
    <s v="UNITED STATES"/>
    <s v="Single Ride"/>
    <n v="5478"/>
    <x v="8"/>
    <n v="43.038580000000003"/>
    <n v="-87.90934"/>
    <x v="31"/>
    <n v="43.040154000000001"/>
    <n v="-87.932113000000001"/>
    <n v="13"/>
    <n v="3"/>
    <n v="2"/>
    <n v="1.9"/>
    <n v="78"/>
    <n v="-1"/>
    <d v="2017-04-17T00:00:00"/>
    <d v="2017-04-01T00:00:00"/>
    <d v="2017-04-17T00:00:00"/>
    <s v="Monday"/>
    <d v="1899-12-30T13:42:59"/>
    <d v="1899-12-30T14:00:00"/>
    <n v="1"/>
    <d v="2017-04-17T00:00:00"/>
    <d v="2017-04-01T00:00:00"/>
    <d v="2017-04-17T00:00:00"/>
    <s v="Monday"/>
    <d v="1899-12-30T13:55:20"/>
    <d v="1899-12-30T14:00:00"/>
    <s v="One Way"/>
  </r>
  <r>
    <n v="1586656"/>
    <s v="Non-RFID Card Member"/>
    <m/>
    <m/>
    <n v="53215"/>
    <s v="UNITED STATES"/>
    <s v="Single Ride"/>
    <n v="5454"/>
    <x v="40"/>
    <n v="43.046570000000003"/>
    <n v="-87.908720000000002"/>
    <x v="0"/>
    <n v="43.049230000000001"/>
    <n v="-87.911940000000001"/>
    <n v="5"/>
    <n v="3"/>
    <n v="0.8"/>
    <n v="0.7"/>
    <n v="30"/>
    <n v="-1"/>
    <d v="2017-04-17T00:00:00"/>
    <d v="2017-04-01T00:00:00"/>
    <d v="2017-04-17T00:00:00"/>
    <s v="Monday"/>
    <d v="1899-12-30T15:51:03"/>
    <d v="1899-12-30T16:00:00"/>
    <n v="1"/>
    <d v="2017-04-17T00:00:00"/>
    <d v="2017-04-01T00:00:00"/>
    <d v="2017-04-17T00:00:00"/>
    <s v="Monday"/>
    <d v="1899-12-30T15:56:47"/>
    <d v="1899-12-30T16:00:00"/>
    <s v="One Way"/>
  </r>
  <r>
    <n v="1586741"/>
    <s v="Non-RFID Card Member"/>
    <m/>
    <m/>
    <n v="53086"/>
    <s v="UNITED STATES"/>
    <s v="Single Ride"/>
    <n v="190"/>
    <x v="23"/>
    <n v="43.053040000000003"/>
    <n v="-87.897660000000002"/>
    <x v="11"/>
    <n v="43.052460000000004"/>
    <n v="-87.891000000000005"/>
    <n v="53"/>
    <n v="6"/>
    <n v="8"/>
    <n v="7.6"/>
    <n v="318"/>
    <n v="-1"/>
    <d v="2017-04-17T00:00:00"/>
    <d v="2017-04-01T00:00:00"/>
    <d v="2017-04-17T00:00:00"/>
    <s v="Monday"/>
    <d v="1899-12-30T17:17:15"/>
    <d v="1899-12-30T17:00:00"/>
    <n v="1"/>
    <d v="2017-04-17T00:00:00"/>
    <d v="2017-04-01T00:00:00"/>
    <d v="2017-04-17T00:00:00"/>
    <s v="Monday"/>
    <d v="1899-12-30T18:10:20"/>
    <d v="1899-12-30T18:00:00"/>
    <s v="One Way"/>
  </r>
  <r>
    <n v="1586931"/>
    <s v="Non-RFID Card Member"/>
    <m/>
    <m/>
    <n v="53215"/>
    <s v="UNITED STATES"/>
    <s v="Single Ride"/>
    <n v="5586"/>
    <x v="12"/>
    <n v="43.052460000000004"/>
    <n v="-87.891000000000005"/>
    <x v="11"/>
    <n v="43.052460000000004"/>
    <n v="-87.891000000000005"/>
    <n v="0"/>
    <n v="0"/>
    <n v="0"/>
    <n v="0"/>
    <n v="0"/>
    <n v="-1"/>
    <d v="2017-04-17T00:00:00"/>
    <d v="2017-04-01T00:00:00"/>
    <d v="2017-04-17T00:00:00"/>
    <s v="Monday"/>
    <d v="1899-12-30T20:16:02"/>
    <d v="1899-12-30T20:00:00"/>
    <n v="1"/>
    <d v="2017-04-17T00:00:00"/>
    <d v="2017-04-01T00:00:00"/>
    <d v="2017-04-17T00:00:00"/>
    <s v="Monday"/>
    <d v="1899-12-30T20:16:24"/>
    <d v="1899-12-30T20:00:00"/>
    <s v="Round Trip"/>
  </r>
  <r>
    <n v="1516552"/>
    <s v="Non-RFID Card Member"/>
    <m/>
    <m/>
    <n v="53202"/>
    <s v="UNITED STATES"/>
    <s v="Single Ride"/>
    <n v="5564"/>
    <x v="12"/>
    <n v="43.052460000000004"/>
    <n v="-87.891000000000005"/>
    <x v="36"/>
    <n v="43.038719999999998"/>
    <n v="-87.905339999999995"/>
    <n v="12"/>
    <n v="3"/>
    <n v="1.8"/>
    <n v="1.7"/>
    <n v="72"/>
    <n v="-1"/>
    <d v="2017-04-18T00:00:00"/>
    <d v="2017-04-01T00:00:00"/>
    <d v="2017-04-18T00:00:00"/>
    <s v="Tuesday"/>
    <d v="1899-12-30T10:09:02"/>
    <d v="1899-12-30T10:00:00"/>
    <n v="1"/>
    <d v="2017-04-18T00:00:00"/>
    <d v="2017-04-01T00:00:00"/>
    <d v="2017-04-18T00:00:00"/>
    <s v="Tuesday"/>
    <d v="1899-12-30T10:21:41"/>
    <d v="1899-12-30T10:00:00"/>
    <s v="One Way"/>
  </r>
  <r>
    <n v="1588378"/>
    <s v="Non-RFID Card Member"/>
    <m/>
    <m/>
    <n v="53204"/>
    <s v="UNITED STATES"/>
    <s v="Single Ride"/>
    <n v="5424"/>
    <x v="0"/>
    <n v="43.042490000000001"/>
    <n v="-87.909959999999998"/>
    <x v="40"/>
    <n v="43.05097"/>
    <n v="-87.906440000000003"/>
    <n v="15"/>
    <n v="3"/>
    <n v="2.2999999999999998"/>
    <n v="2.1"/>
    <n v="90"/>
    <n v="-1"/>
    <d v="2017-04-18T00:00:00"/>
    <d v="2017-04-01T00:00:00"/>
    <d v="2017-04-18T00:00:00"/>
    <s v="Tuesday"/>
    <d v="1899-12-30T14:24:56"/>
    <d v="1899-12-30T14:00:00"/>
    <n v="1"/>
    <d v="2017-04-18T00:00:00"/>
    <d v="2017-04-01T00:00:00"/>
    <d v="2017-04-18T00:00:00"/>
    <s v="Tuesday"/>
    <d v="1899-12-30T14:39:00"/>
    <d v="1899-12-30T15:00:00"/>
    <s v="One Way"/>
  </r>
  <r>
    <n v="1588394"/>
    <s v="Non-RFID Card Member"/>
    <m/>
    <m/>
    <n v="53177"/>
    <s v="UNITED STATES"/>
    <s v="Single Ride"/>
    <n v="24"/>
    <x v="0"/>
    <n v="43.042490000000001"/>
    <n v="-87.909959999999998"/>
    <x v="4"/>
    <n v="43.042490000000001"/>
    <n v="-87.909959999999998"/>
    <n v="83"/>
    <n v="9"/>
    <n v="12.5"/>
    <n v="11.8"/>
    <n v="498"/>
    <n v="-1"/>
    <d v="2017-04-18T00:00:00"/>
    <d v="2017-04-01T00:00:00"/>
    <d v="2017-04-18T00:00:00"/>
    <s v="Tuesday"/>
    <d v="1899-12-30T14:43:09"/>
    <d v="1899-12-30T15:00:00"/>
    <n v="1"/>
    <d v="2017-04-18T00:00:00"/>
    <d v="2017-04-01T00:00:00"/>
    <d v="2017-04-18T00:00:00"/>
    <s v="Tuesday"/>
    <d v="1899-12-30T16:06:33"/>
    <d v="1899-12-30T16:00:00"/>
    <s v="Round Trip"/>
  </r>
  <r>
    <n v="1582388"/>
    <s v="Non-RFID Card Member"/>
    <m/>
    <m/>
    <n v="60174"/>
    <s v="UNITED STATES"/>
    <s v="Single Ride"/>
    <n v="11120"/>
    <x v="38"/>
    <n v="43.058619999999998"/>
    <n v="-87.885319999999993"/>
    <x v="43"/>
    <n v="43.031480000000002"/>
    <n v="-87.908169999999998"/>
    <n v="49"/>
    <n v="6"/>
    <n v="7.4"/>
    <n v="7"/>
    <n v="294"/>
    <n v="-1"/>
    <d v="2017-04-18T00:00:00"/>
    <d v="2017-04-01T00:00:00"/>
    <d v="2017-04-18T00:00:00"/>
    <s v="Tuesday"/>
    <d v="1899-12-30T15:37:36"/>
    <d v="1899-12-30T16:00:00"/>
    <n v="1"/>
    <d v="2017-04-18T00:00:00"/>
    <d v="2017-04-01T00:00:00"/>
    <d v="2017-04-18T00:00:00"/>
    <s v="Tuesday"/>
    <d v="1899-12-30T16:26:10"/>
    <d v="1899-12-30T16:00:00"/>
    <s v="One Way"/>
  </r>
  <r>
    <n v="1588563"/>
    <s v="Non-RFID Card Member"/>
    <m/>
    <m/>
    <n v="41451"/>
    <s v="UNITED STATES"/>
    <s v="Single Ride"/>
    <n v="11054"/>
    <x v="3"/>
    <n v="43.03519"/>
    <n v="-87.907390000000007"/>
    <x v="41"/>
    <n v="43.031320000000001"/>
    <n v="-87.904259999999994"/>
    <n v="28"/>
    <n v="3"/>
    <n v="4.2"/>
    <n v="4"/>
    <n v="168"/>
    <n v="-1"/>
    <d v="2017-04-18T00:00:00"/>
    <d v="2017-04-01T00:00:00"/>
    <d v="2017-04-18T00:00:00"/>
    <s v="Tuesday"/>
    <d v="1899-12-30T16:58:48"/>
    <d v="1899-12-30T17:00:00"/>
    <n v="1"/>
    <d v="2017-04-18T00:00:00"/>
    <d v="2017-04-01T00:00:00"/>
    <d v="2017-04-18T00:00:00"/>
    <s v="Tuesday"/>
    <d v="1899-12-30T17:26:44"/>
    <d v="1899-12-30T17:00:00"/>
    <s v="One Way"/>
  </r>
  <r>
    <n v="1422680"/>
    <s v="Non-RFID Card Member"/>
    <m/>
    <m/>
    <n v="53716"/>
    <s v="UNITED STATES"/>
    <s v="Single Ride"/>
    <n v="200"/>
    <x v="22"/>
    <n v="43.066893999999998"/>
    <n v="-87.877936000000005"/>
    <x v="35"/>
    <n v="43.066893999999998"/>
    <n v="-87.877936000000005"/>
    <n v="51"/>
    <n v="6"/>
    <n v="7.7"/>
    <n v="7.3"/>
    <n v="306"/>
    <n v="-1"/>
    <d v="2017-04-18T00:00:00"/>
    <d v="2017-04-01T00:00:00"/>
    <d v="2017-04-18T00:00:00"/>
    <s v="Tuesday"/>
    <d v="1899-12-30T17:32:21"/>
    <d v="1899-12-30T18:00:00"/>
    <n v="1"/>
    <d v="2017-04-18T00:00:00"/>
    <d v="2017-04-01T00:00:00"/>
    <d v="2017-04-18T00:00:00"/>
    <s v="Tuesday"/>
    <d v="1899-12-30T18:23:38"/>
    <d v="1899-12-30T18:00:00"/>
    <s v="Round Trip"/>
  </r>
  <r>
    <n v="1596123"/>
    <s v="Non-RFID Card Member"/>
    <m/>
    <m/>
    <n v="97068"/>
    <s v="UNITED STATES"/>
    <s v="Single Ride"/>
    <n v="5566"/>
    <x v="24"/>
    <n v="43.040154000000001"/>
    <n v="-87.932113000000001"/>
    <x v="11"/>
    <n v="43.052460000000004"/>
    <n v="-87.891000000000005"/>
    <n v="36"/>
    <n v="0"/>
    <n v="5.4"/>
    <n v="5.0999999999999996"/>
    <n v="216"/>
    <n v="-1"/>
    <d v="2017-04-23T00:00:00"/>
    <d v="2017-04-01T00:00:00"/>
    <d v="2017-04-23T00:00:00"/>
    <s v="Sunday"/>
    <d v="1899-12-30T13:16:34"/>
    <d v="1899-12-30T13:00:00"/>
    <n v="1"/>
    <d v="2017-04-23T00:00:00"/>
    <d v="2017-04-01T00:00:00"/>
    <d v="2017-04-23T00:00:00"/>
    <s v="Sunday"/>
    <d v="1899-12-30T13:52:54"/>
    <d v="1899-12-30T14:00:00"/>
    <s v="One Way"/>
  </r>
  <r>
    <n v="1447200"/>
    <s v="Non-RFID Card Member"/>
    <m/>
    <m/>
    <n v="46360"/>
    <s v="UNITED STATES"/>
    <s v="Single Ride"/>
    <n v="291"/>
    <x v="24"/>
    <n v="43.040154000000001"/>
    <n v="-87.932113000000001"/>
    <x v="11"/>
    <n v="43.052460000000004"/>
    <n v="-87.891000000000005"/>
    <n v="49"/>
    <n v="0"/>
    <n v="7.4"/>
    <n v="7"/>
    <n v="294"/>
    <n v="-1"/>
    <d v="2017-04-07T00:00:00"/>
    <d v="2017-04-01T00:00:00"/>
    <d v="2017-04-07T00:00:00"/>
    <s v="Friday"/>
    <d v="1899-12-30T11:42:58"/>
    <d v="1899-12-30T12:00:00"/>
    <n v="1"/>
    <d v="2017-04-07T00:00:00"/>
    <d v="2017-04-01T00:00:00"/>
    <d v="2017-04-07T00:00:00"/>
    <s v="Friday"/>
    <d v="1899-12-30T12:31:42"/>
    <d v="1899-12-30T13:00:00"/>
    <s v="One Way"/>
  </r>
  <r>
    <n v="1573927"/>
    <s v="Non-RFID Card Member"/>
    <m/>
    <m/>
    <n v="36111"/>
    <s v="UNITED STATES"/>
    <s v="Single Ride"/>
    <n v="961"/>
    <x v="34"/>
    <n v="43.02948"/>
    <n v="-87.912819999999996"/>
    <x v="3"/>
    <n v="43.03913"/>
    <n v="-87.916150000000002"/>
    <n v="23"/>
    <n v="0"/>
    <n v="3.5"/>
    <n v="3.3"/>
    <n v="138"/>
    <n v="-1"/>
    <d v="2017-04-09T00:00:00"/>
    <d v="2017-04-01T00:00:00"/>
    <d v="2017-04-09T00:00:00"/>
    <s v="Sunday"/>
    <d v="1899-12-30T20:17:31"/>
    <d v="1899-12-30T20:00:00"/>
    <n v="1"/>
    <d v="2017-04-09T00:00:00"/>
    <d v="2017-04-01T00:00:00"/>
    <d v="2017-04-09T00:00:00"/>
    <s v="Sunday"/>
    <d v="1899-12-30T20:40:20"/>
    <d v="1899-12-30T21:00:00"/>
    <s v="One Way"/>
  </r>
  <r>
    <n v="1568528"/>
    <s v="Non-RFID Card Member"/>
    <m/>
    <m/>
    <n v="54403"/>
    <s v="UNITED STATES"/>
    <s v="Single Ride"/>
    <n v="224"/>
    <x v="20"/>
    <n v="43.049230000000001"/>
    <n v="-87.911940000000001"/>
    <x v="0"/>
    <n v="43.049230000000001"/>
    <n v="-87.911940000000001"/>
    <n v="264"/>
    <n v="0"/>
    <n v="18"/>
    <n v="17.100000000000001"/>
    <n v="720"/>
    <n v="-1"/>
    <d v="2017-04-08T00:00:00"/>
    <d v="2017-04-01T00:00:00"/>
    <d v="2017-04-08T00:00:00"/>
    <s v="Saturday"/>
    <d v="1899-12-30T11:35:59"/>
    <d v="1899-12-30T12:00:00"/>
    <n v="1"/>
    <d v="2017-04-08T00:00:00"/>
    <d v="2017-04-01T00:00:00"/>
    <d v="2017-04-08T00:00:00"/>
    <s v="Saturday"/>
    <d v="1899-12-30T15:59:32"/>
    <d v="1899-12-30T16:00:00"/>
    <s v="Round Trip"/>
  </r>
  <r>
    <n v="1584664"/>
    <s v="Non-RFID Card Member"/>
    <m/>
    <m/>
    <n v="53172"/>
    <s v="UNITED STATES"/>
    <s v="Single Ride"/>
    <n v="5429"/>
    <x v="25"/>
    <n v="43.058010000000003"/>
    <n v="-87.877300000000005"/>
    <x v="22"/>
    <n v="43.058010000000003"/>
    <n v="-87.877300000000005"/>
    <n v="28"/>
    <n v="0"/>
    <n v="4.2"/>
    <n v="4"/>
    <n v="168"/>
    <n v="-1"/>
    <d v="2017-04-16T00:00:00"/>
    <d v="2017-04-01T00:00:00"/>
    <d v="2017-04-16T00:00:00"/>
    <s v="Sunday"/>
    <d v="1899-12-30T14:34:30"/>
    <d v="1899-12-30T15:00:00"/>
    <n v="1"/>
    <d v="2017-04-16T00:00:00"/>
    <d v="2017-04-01T00:00:00"/>
    <d v="2017-04-16T00:00:00"/>
    <s v="Sunday"/>
    <d v="1899-12-30T15:02:33"/>
    <d v="1899-12-30T15:00:00"/>
    <s v="Round Trip"/>
  </r>
  <r>
    <n v="1559497"/>
    <s v="Non-RFID Card Member"/>
    <m/>
    <m/>
    <n v="53188"/>
    <s v="UNITED STATES"/>
    <s v="Single Ride"/>
    <n v="5418"/>
    <x v="0"/>
    <n v="43.042490000000001"/>
    <n v="-87.909959999999998"/>
    <x v="4"/>
    <n v="43.042490000000001"/>
    <n v="-87.909959999999998"/>
    <n v="91"/>
    <n v="6"/>
    <n v="13.7"/>
    <n v="13"/>
    <n v="546"/>
    <n v="-1"/>
    <d v="2017-04-01T00:00:00"/>
    <d v="2017-04-01T00:00:00"/>
    <d v="2017-04-01T00:00:00"/>
    <s v="Saturday"/>
    <d v="1899-12-30T01:53:57"/>
    <d v="1899-12-30T02:00:00"/>
    <n v="1"/>
    <d v="2017-04-01T00:00:00"/>
    <d v="2017-04-01T00:00:00"/>
    <d v="2017-04-01T00:00:00"/>
    <s v="Saturday"/>
    <d v="1899-12-30T03:24:10"/>
    <d v="1899-12-30T03:00:00"/>
    <s v="Round Trip"/>
  </r>
  <r>
    <n v="1559501"/>
    <s v="Non-RFID Card Member"/>
    <m/>
    <m/>
    <n v="60525"/>
    <s v="UNITED STATES"/>
    <s v="Single Ride"/>
    <n v="11076"/>
    <x v="3"/>
    <n v="43.03519"/>
    <n v="-87.907390000000007"/>
    <x v="31"/>
    <n v="43.040154000000001"/>
    <n v="-87.932113000000001"/>
    <n v="23"/>
    <n v="0"/>
    <n v="3.5"/>
    <n v="3.3"/>
    <n v="138"/>
    <n v="-1"/>
    <d v="2017-04-01T00:00:00"/>
    <d v="2017-04-01T00:00:00"/>
    <d v="2017-04-01T00:00:00"/>
    <s v="Saturday"/>
    <d v="1899-12-30T02:18:14"/>
    <d v="1899-12-30T02:00:00"/>
    <n v="1"/>
    <d v="2017-04-01T00:00:00"/>
    <d v="2017-04-01T00:00:00"/>
    <d v="2017-04-01T00:00:00"/>
    <s v="Saturday"/>
    <d v="1899-12-30T02:41:59"/>
    <d v="1899-12-30T03:00:00"/>
    <s v="One Way"/>
  </r>
  <r>
    <n v="1264183"/>
    <s v="Non-RFID Card Member"/>
    <m/>
    <m/>
    <n v="53211"/>
    <s v="UNITED STATES"/>
    <s v="Single Ride"/>
    <n v="33"/>
    <x v="22"/>
    <n v="43.066893999999998"/>
    <n v="-87.877936000000005"/>
    <x v="6"/>
    <n v="43.03519"/>
    <n v="-87.907390000000007"/>
    <n v="25"/>
    <n v="0"/>
    <n v="3.8"/>
    <n v="3.6"/>
    <n v="150"/>
    <n v="-1"/>
    <d v="2017-04-01T00:00:00"/>
    <d v="2017-04-01T00:00:00"/>
    <d v="2017-04-01T00:00:00"/>
    <s v="Saturday"/>
    <d v="1899-12-30T10:49:21"/>
    <d v="1899-12-30T11:00:00"/>
    <n v="1"/>
    <d v="2017-04-01T00:00:00"/>
    <d v="2017-04-01T00:00:00"/>
    <d v="2017-04-01T00:00:00"/>
    <s v="Saturday"/>
    <d v="1899-12-30T11:14:05"/>
    <d v="1899-12-30T11:00:00"/>
    <s v="One Way"/>
  </r>
  <r>
    <n v="1559783"/>
    <s v="Non-RFID Card Member"/>
    <m/>
    <m/>
    <n v="14467"/>
    <s v="UNITED STATES"/>
    <s v="Single Ride"/>
    <n v="11112"/>
    <x v="9"/>
    <n v="43.05097"/>
    <n v="-87.906440000000003"/>
    <x v="22"/>
    <n v="43.058010000000003"/>
    <n v="-87.877300000000005"/>
    <n v="28"/>
    <n v="0"/>
    <n v="4.2"/>
    <n v="4"/>
    <n v="168"/>
    <n v="-1"/>
    <d v="2017-04-01T00:00:00"/>
    <d v="2017-04-01T00:00:00"/>
    <d v="2017-04-01T00:00:00"/>
    <s v="Saturday"/>
    <d v="1899-12-30T11:22:35"/>
    <d v="1899-12-30T11:00:00"/>
    <n v="1"/>
    <d v="2017-04-01T00:00:00"/>
    <d v="2017-04-01T00:00:00"/>
    <d v="2017-04-01T00:00:00"/>
    <s v="Saturday"/>
    <d v="1899-12-30T11:50:47"/>
    <d v="1899-12-30T12:00:00"/>
    <s v="One Way"/>
  </r>
  <r>
    <n v="1559821"/>
    <s v="Non-RFID Card Member"/>
    <m/>
    <m/>
    <n v="53202"/>
    <s v="UNITED STATES"/>
    <s v="Single Ride"/>
    <n v="5464"/>
    <x v="30"/>
    <n v="43.045712999999999"/>
    <n v="-87.899756999999994"/>
    <x v="41"/>
    <n v="43.031320000000001"/>
    <n v="-87.904259999999994"/>
    <n v="54"/>
    <n v="3"/>
    <n v="8.1"/>
    <n v="7.7"/>
    <n v="324"/>
    <n v="-1"/>
    <d v="2017-04-01T00:00:00"/>
    <d v="2017-04-01T00:00:00"/>
    <d v="2017-04-01T00:00:00"/>
    <s v="Saturday"/>
    <d v="1899-12-30T11:36:25"/>
    <d v="1899-12-30T12:00:00"/>
    <n v="1"/>
    <d v="2017-04-01T00:00:00"/>
    <d v="2017-04-01T00:00:00"/>
    <d v="2017-04-01T00:00:00"/>
    <s v="Saturday"/>
    <d v="1899-12-30T12:30:03"/>
    <d v="1899-12-30T13:00:00"/>
    <s v="One Way"/>
  </r>
  <r>
    <n v="1560197"/>
    <s v="Non-RFID Card Member"/>
    <m/>
    <m/>
    <n v="53202"/>
    <s v="UNITED STATES"/>
    <s v="Single Ride"/>
    <n v="9"/>
    <x v="23"/>
    <n v="43.053040000000003"/>
    <n v="-87.897660000000002"/>
    <x v="5"/>
    <n v="43.04824"/>
    <n v="-87.904970000000006"/>
    <n v="9"/>
    <n v="0"/>
    <n v="1.4"/>
    <n v="1.3"/>
    <n v="54"/>
    <n v="-1"/>
    <d v="2017-04-01T00:00:00"/>
    <d v="2017-04-01T00:00:00"/>
    <d v="2017-04-01T00:00:00"/>
    <s v="Saturday"/>
    <d v="1899-12-30T13:35:51"/>
    <d v="1899-12-30T14:00:00"/>
    <n v="1"/>
    <d v="2017-04-01T00:00:00"/>
    <d v="2017-04-01T00:00:00"/>
    <d v="2017-04-01T00:00:00"/>
    <s v="Saturday"/>
    <d v="1899-12-30T13:44:50"/>
    <d v="1899-12-30T14:00:00"/>
    <s v="One Way"/>
  </r>
  <r>
    <n v="1560220"/>
    <s v="Non-RFID Card Member"/>
    <m/>
    <m/>
    <n v="53202"/>
    <s v="UNITED STATES"/>
    <s v="Single Ride"/>
    <n v="5570"/>
    <x v="1"/>
    <n v="43.048200000000001"/>
    <n v="-87.900859999999994"/>
    <x v="6"/>
    <n v="43.03519"/>
    <n v="-87.907390000000007"/>
    <n v="18"/>
    <n v="0"/>
    <n v="2.7"/>
    <n v="2.6"/>
    <n v="108"/>
    <n v="-1"/>
    <d v="2017-04-01T00:00:00"/>
    <d v="2017-04-01T00:00:00"/>
    <d v="2017-04-01T00:00:00"/>
    <s v="Saturday"/>
    <d v="1899-12-30T13:42:50"/>
    <d v="1899-12-30T14:00:00"/>
    <n v="1"/>
    <d v="2017-04-01T00:00:00"/>
    <d v="2017-04-01T00:00:00"/>
    <d v="2017-04-01T00:00:00"/>
    <s v="Saturday"/>
    <d v="1899-12-30T14:00:55"/>
    <d v="1899-12-30T14:00:00"/>
    <s v="One Way"/>
  </r>
  <r>
    <n v="1560313"/>
    <s v="Non-RFID Card Member"/>
    <m/>
    <m/>
    <n v="53215"/>
    <s v="UNITED STATES"/>
    <s v="Single Ride"/>
    <n v="185"/>
    <x v="25"/>
    <n v="43.058010000000003"/>
    <n v="-87.877300000000005"/>
    <x v="22"/>
    <n v="43.058010000000003"/>
    <n v="-87.877300000000005"/>
    <n v="55"/>
    <n v="3"/>
    <n v="8.3000000000000007"/>
    <n v="7.8"/>
    <n v="330"/>
    <n v="-1"/>
    <d v="2017-04-01T00:00:00"/>
    <d v="2017-04-01T00:00:00"/>
    <d v="2017-04-01T00:00:00"/>
    <s v="Saturday"/>
    <d v="1899-12-30T14:15:21"/>
    <d v="1899-12-30T14:00:00"/>
    <n v="1"/>
    <d v="2017-04-01T00:00:00"/>
    <d v="2017-04-01T00:00:00"/>
    <d v="2017-04-01T00:00:00"/>
    <s v="Saturday"/>
    <d v="1899-12-30T15:10:40"/>
    <d v="1899-12-30T15:00:00"/>
    <s v="Round Trip"/>
  </r>
  <r>
    <n v="1277429"/>
    <s v="Non-RFID Card Member"/>
    <m/>
    <m/>
    <n v="53202"/>
    <s v="UNITED STATES"/>
    <s v="Single Ride"/>
    <n v="5479"/>
    <x v="12"/>
    <n v="43.052460000000004"/>
    <n v="-87.891000000000005"/>
    <x v="11"/>
    <n v="43.052460000000004"/>
    <n v="-87.891000000000005"/>
    <n v="56"/>
    <n v="3"/>
    <n v="8.4"/>
    <n v="8"/>
    <n v="336"/>
    <n v="-1"/>
    <d v="2017-04-01T00:00:00"/>
    <d v="2017-04-01T00:00:00"/>
    <d v="2017-04-01T00:00:00"/>
    <s v="Saturday"/>
    <d v="1899-12-30T14:23:38"/>
    <d v="1899-12-30T14:00:00"/>
    <n v="1"/>
    <d v="2017-04-01T00:00:00"/>
    <d v="2017-04-01T00:00:00"/>
    <d v="2017-04-01T00:00:00"/>
    <s v="Saturday"/>
    <d v="1899-12-30T15:19:35"/>
    <d v="1899-12-30T15:00:00"/>
    <s v="Round Trip"/>
  </r>
  <r>
    <n v="1560347"/>
    <s v="Non-RFID Card Member"/>
    <m/>
    <m/>
    <n v="53094"/>
    <s v="UNITED STATES"/>
    <s v="Single Ride"/>
    <n v="77"/>
    <x v="3"/>
    <n v="43.03519"/>
    <n v="-87.907390000000007"/>
    <x v="6"/>
    <n v="43.03519"/>
    <n v="-87.907390000000007"/>
    <n v="40"/>
    <n v="3"/>
    <n v="6"/>
    <n v="5.7"/>
    <n v="240"/>
    <n v="-1"/>
    <d v="2017-04-01T00:00:00"/>
    <d v="2017-04-01T00:00:00"/>
    <d v="2017-04-01T00:00:00"/>
    <s v="Saturday"/>
    <d v="1899-12-30T14:26:34"/>
    <d v="1899-12-30T14:00:00"/>
    <n v="1"/>
    <d v="2017-04-01T00:00:00"/>
    <d v="2017-04-01T00:00:00"/>
    <d v="2017-04-01T00:00:00"/>
    <s v="Saturday"/>
    <d v="1899-12-30T15:06:48"/>
    <d v="1899-12-30T15:00:00"/>
    <s v="Round Trip"/>
  </r>
  <r>
    <n v="1251373"/>
    <s v="Non-RFID Card Member"/>
    <m/>
    <m/>
    <n v="53716"/>
    <s v="UNITED STATES"/>
    <s v="Single Ride"/>
    <n v="5483"/>
    <x v="41"/>
    <n v="43.031480000000002"/>
    <n v="-87.908169999999998"/>
    <x v="4"/>
    <n v="43.042490000000001"/>
    <n v="-87.909959999999998"/>
    <n v="21"/>
    <n v="0"/>
    <n v="3.2"/>
    <n v="3"/>
    <n v="126"/>
    <n v="-1"/>
    <d v="2017-04-01T00:00:00"/>
    <d v="2017-04-01T00:00:00"/>
    <d v="2017-04-01T00:00:00"/>
    <s v="Saturday"/>
    <d v="1899-12-30T14:50:31"/>
    <d v="1899-12-30T15:00:00"/>
    <n v="1"/>
    <d v="2017-04-01T00:00:00"/>
    <d v="2017-04-01T00:00:00"/>
    <d v="2017-04-01T00:00:00"/>
    <s v="Saturday"/>
    <d v="1899-12-30T15:11:34"/>
    <d v="1899-12-30T15:00:00"/>
    <s v="One Way"/>
  </r>
  <r>
    <n v="1560453"/>
    <s v="Non-RFID Card Member"/>
    <m/>
    <m/>
    <n v="55322"/>
    <s v="UNITED STATES"/>
    <s v="Single Ride"/>
    <n v="91"/>
    <x v="32"/>
    <n v="43.078530000000001"/>
    <n v="-87.882620000000003"/>
    <x v="55"/>
    <n v="43.074655999999997"/>
    <n v="-87.889011999999994"/>
    <n v="6"/>
    <n v="0"/>
    <n v="0.9"/>
    <n v="0.9"/>
    <n v="36"/>
    <n v="-1"/>
    <d v="2017-04-01T00:00:00"/>
    <d v="2017-04-01T00:00:00"/>
    <d v="2017-04-01T00:00:00"/>
    <s v="Saturday"/>
    <d v="1899-12-30T14:54:41"/>
    <d v="1899-12-30T15:00:00"/>
    <n v="1"/>
    <d v="2017-04-01T00:00:00"/>
    <d v="2017-04-01T00:00:00"/>
    <d v="2017-04-01T00:00:00"/>
    <s v="Saturday"/>
    <d v="1899-12-30T15:00:06"/>
    <d v="1899-12-30T15:00:00"/>
    <s v="One Way"/>
  </r>
  <r>
    <n v="1560533"/>
    <s v="Non-RFID Card Member"/>
    <m/>
    <m/>
    <n v="53045"/>
    <s v="UNITED STATES"/>
    <s v="Single Ride"/>
    <n v="5453"/>
    <x v="40"/>
    <n v="43.046570000000003"/>
    <n v="-87.908720000000002"/>
    <x v="31"/>
    <n v="43.040154000000001"/>
    <n v="-87.932113000000001"/>
    <n v="16"/>
    <n v="0"/>
    <n v="2.4"/>
    <n v="2.2999999999999998"/>
    <n v="96"/>
    <n v="-1"/>
    <d v="2017-04-01T00:00:00"/>
    <d v="2017-04-01T00:00:00"/>
    <d v="2017-04-01T00:00:00"/>
    <s v="Saturday"/>
    <d v="1899-12-30T15:15:39"/>
    <d v="1899-12-30T15:00:00"/>
    <n v="1"/>
    <d v="2017-04-01T00:00:00"/>
    <d v="2017-04-01T00:00:00"/>
    <d v="2017-04-01T00:00:00"/>
    <s v="Saturday"/>
    <d v="1899-12-30T15:31:37"/>
    <d v="1899-12-30T16:00:00"/>
    <s v="One Way"/>
  </r>
  <r>
    <n v="1560550"/>
    <s v="Non-RFID Card Member"/>
    <m/>
    <m/>
    <n v="53563"/>
    <s v="UNITED STATES"/>
    <s v="Single Ride"/>
    <n v="5505"/>
    <x v="34"/>
    <n v="43.02948"/>
    <n v="-87.912819999999996"/>
    <x v="45"/>
    <n v="43.046570000000003"/>
    <n v="-87.908720000000002"/>
    <n v="17"/>
    <n v="0"/>
    <n v="2.6"/>
    <n v="2.4"/>
    <n v="102"/>
    <n v="-1"/>
    <d v="2017-04-01T00:00:00"/>
    <d v="2017-04-01T00:00:00"/>
    <d v="2017-04-01T00:00:00"/>
    <s v="Saturday"/>
    <d v="1899-12-30T15:19:02"/>
    <d v="1899-12-30T15:00:00"/>
    <n v="1"/>
    <d v="2017-04-01T00:00:00"/>
    <d v="2017-04-01T00:00:00"/>
    <d v="2017-04-01T00:00:00"/>
    <s v="Saturday"/>
    <d v="1899-12-30T15:36:04"/>
    <d v="1899-12-30T16:00:00"/>
    <s v="One Way"/>
  </r>
  <r>
    <n v="1560552"/>
    <s v="Non-RFID Card Member"/>
    <m/>
    <m/>
    <n v="53029"/>
    <s v="UNITED STATES"/>
    <s v="Single Ride"/>
    <n v="11154"/>
    <x v="34"/>
    <n v="43.02948"/>
    <n v="-87.912819999999996"/>
    <x v="4"/>
    <n v="43.042490000000001"/>
    <n v="-87.909959999999998"/>
    <n v="17"/>
    <n v="0"/>
    <n v="2.6"/>
    <n v="2.4"/>
    <n v="102"/>
    <n v="-1"/>
    <d v="2017-04-01T00:00:00"/>
    <d v="2017-04-01T00:00:00"/>
    <d v="2017-04-01T00:00:00"/>
    <s v="Saturday"/>
    <d v="1899-12-30T15:19:47"/>
    <d v="1899-12-30T15:00:00"/>
    <n v="1"/>
    <d v="2017-04-01T00:00:00"/>
    <d v="2017-04-01T00:00:00"/>
    <d v="2017-04-01T00:00:00"/>
    <s v="Saturday"/>
    <d v="1899-12-30T15:36:08"/>
    <d v="1899-12-30T16:00:00"/>
    <s v="One Way"/>
  </r>
  <r>
    <n v="1348808"/>
    <s v="Non-RFID Card Member"/>
    <m/>
    <m/>
    <n v="54601"/>
    <s v="UNITED STATES"/>
    <s v="Single Ride"/>
    <n v="77"/>
    <x v="3"/>
    <n v="43.03519"/>
    <n v="-87.907390000000007"/>
    <x v="11"/>
    <n v="43.052460000000004"/>
    <n v="-87.891000000000005"/>
    <n v="29"/>
    <n v="0"/>
    <n v="4.4000000000000004"/>
    <n v="4.0999999999999996"/>
    <n v="174"/>
    <n v="-1"/>
    <d v="2017-04-01T00:00:00"/>
    <d v="2017-04-01T00:00:00"/>
    <d v="2017-04-01T00:00:00"/>
    <s v="Saturday"/>
    <d v="1899-12-30T15:20:54"/>
    <d v="1899-12-30T15:00:00"/>
    <n v="1"/>
    <d v="2017-04-01T00:00:00"/>
    <d v="2017-04-01T00:00:00"/>
    <d v="2017-04-01T00:00:00"/>
    <s v="Saturday"/>
    <d v="1899-12-30T15:49:19"/>
    <d v="1899-12-30T16:00:00"/>
    <s v="One Way"/>
  </r>
  <r>
    <n v="1560576"/>
    <s v="Non-RFID Card Member"/>
    <m/>
    <m/>
    <n v="53207"/>
    <s v="UNITED STATES"/>
    <s v="Single Ride"/>
    <n v="333"/>
    <x v="33"/>
    <n v="43.004728999999998"/>
    <n v="-87.905463999999995"/>
    <x v="30"/>
    <n v="43.004728999999998"/>
    <n v="-87.905463999999995"/>
    <n v="111"/>
    <n v="9"/>
    <n v="16.7"/>
    <n v="15.8"/>
    <n v="666"/>
    <n v="-1"/>
    <d v="2017-04-01T00:00:00"/>
    <d v="2017-04-01T00:00:00"/>
    <d v="2017-04-01T00:00:00"/>
    <s v="Saturday"/>
    <d v="1899-12-30T15:22:56"/>
    <d v="1899-12-30T15:00:00"/>
    <n v="1"/>
    <d v="2017-04-01T00:00:00"/>
    <d v="2017-04-01T00:00:00"/>
    <d v="2017-04-01T00:00:00"/>
    <s v="Saturday"/>
    <d v="1899-12-30T17:13:51"/>
    <d v="1899-12-30T17:00:00"/>
    <s v="Round Trip"/>
  </r>
  <r>
    <n v="1560604"/>
    <s v="Non-RFID Card Member"/>
    <m/>
    <m/>
    <n v="60010"/>
    <s v="UNITED STATES"/>
    <s v="Single Ride"/>
    <n v="5586"/>
    <x v="24"/>
    <n v="43.040154000000001"/>
    <n v="-87.932113000000001"/>
    <x v="31"/>
    <n v="43.040154000000001"/>
    <n v="-87.932113000000001"/>
    <n v="78"/>
    <n v="6"/>
    <n v="11.7"/>
    <n v="11.1"/>
    <n v="468"/>
    <n v="-1"/>
    <d v="2017-04-01T00:00:00"/>
    <d v="2017-04-01T00:00:00"/>
    <d v="2017-04-01T00:00:00"/>
    <s v="Saturday"/>
    <d v="1899-12-30T15:28:57"/>
    <d v="1899-12-30T15:00:00"/>
    <n v="1"/>
    <d v="2017-04-01T00:00:00"/>
    <d v="2017-04-01T00:00:00"/>
    <d v="2017-04-01T00:00:00"/>
    <s v="Saturday"/>
    <d v="1899-12-30T16:46:00"/>
    <d v="1899-12-30T17:00:00"/>
    <s v="Round Trip"/>
  </r>
  <r>
    <n v="1560611"/>
    <s v="Non-RFID Card Member"/>
    <m/>
    <m/>
    <n v="53203"/>
    <s v="UNITED STATES"/>
    <s v="Single Ride"/>
    <n v="5517"/>
    <x v="34"/>
    <n v="43.02948"/>
    <n v="-87.912819999999996"/>
    <x v="45"/>
    <n v="43.046570000000003"/>
    <n v="-87.908720000000002"/>
    <n v="14"/>
    <n v="0"/>
    <n v="2.1"/>
    <n v="2"/>
    <n v="84"/>
    <n v="-1"/>
    <d v="2017-04-01T00:00:00"/>
    <d v="2017-04-01T00:00:00"/>
    <d v="2017-04-01T00:00:00"/>
    <s v="Saturday"/>
    <d v="1899-12-30T15:30:22"/>
    <d v="1899-12-30T16:00:00"/>
    <n v="1"/>
    <d v="2017-04-01T00:00:00"/>
    <d v="2017-04-01T00:00:00"/>
    <d v="2017-04-01T00:00:00"/>
    <s v="Saturday"/>
    <d v="1899-12-30T15:44:24"/>
    <d v="1899-12-30T16:00:00"/>
    <s v="One Way"/>
  </r>
  <r>
    <n v="1560763"/>
    <s v="Non-RFID Card Member"/>
    <m/>
    <m/>
    <n v="53209"/>
    <s v="UNITED STATES"/>
    <s v="Single Ride"/>
    <n v="11096"/>
    <x v="25"/>
    <n v="43.058010000000003"/>
    <n v="-87.877300000000005"/>
    <x v="22"/>
    <n v="43.058010000000003"/>
    <n v="-87.877300000000005"/>
    <n v="57"/>
    <n v="3"/>
    <n v="8.6"/>
    <n v="8.1"/>
    <n v="342"/>
    <n v="-1"/>
    <d v="2017-04-01T00:00:00"/>
    <d v="2017-04-01T00:00:00"/>
    <d v="2017-04-01T00:00:00"/>
    <s v="Saturday"/>
    <d v="1899-12-30T16:11:41"/>
    <d v="1899-12-30T16:00:00"/>
    <n v="1"/>
    <d v="2017-04-01T00:00:00"/>
    <d v="2017-04-01T00:00:00"/>
    <d v="2017-04-01T00:00:00"/>
    <s v="Saturday"/>
    <d v="1899-12-30T17:08:33"/>
    <d v="1899-12-30T17:00:00"/>
    <s v="Round Trip"/>
  </r>
  <r>
    <n v="1560794"/>
    <s v="Non-RFID Card Member"/>
    <m/>
    <m/>
    <n v="10901"/>
    <s v="UNITED STATES"/>
    <s v="Single Ride"/>
    <n v="11122"/>
    <x v="6"/>
    <n v="43.038719999999998"/>
    <n v="-87.905339999999995"/>
    <x v="4"/>
    <n v="43.042490000000001"/>
    <n v="-87.909959999999998"/>
    <n v="37"/>
    <n v="3"/>
    <n v="5.6"/>
    <n v="5.3"/>
    <n v="222"/>
    <n v="-1"/>
    <d v="2017-04-01T00:00:00"/>
    <d v="2017-04-01T00:00:00"/>
    <d v="2017-04-01T00:00:00"/>
    <s v="Saturday"/>
    <d v="1899-12-30T16:21:27"/>
    <d v="1899-12-30T16:00:00"/>
    <n v="1"/>
    <d v="2017-04-01T00:00:00"/>
    <d v="2017-04-01T00:00:00"/>
    <d v="2017-04-01T00:00:00"/>
    <s v="Saturday"/>
    <d v="1899-12-30T16:58:08"/>
    <d v="1899-12-30T17:00:00"/>
    <s v="One Way"/>
  </r>
  <r>
    <n v="1364467"/>
    <s v="Non-RFID Card Member"/>
    <m/>
    <m/>
    <n v="94558"/>
    <s v="UNITED STATES"/>
    <s v="Single Ride"/>
    <n v="319"/>
    <x v="13"/>
    <n v="43.038649999999997"/>
    <n v="-87.921930000000003"/>
    <x v="6"/>
    <n v="43.03519"/>
    <n v="-87.907390000000007"/>
    <n v="33"/>
    <n v="0"/>
    <n v="5"/>
    <n v="4.7"/>
    <n v="198"/>
    <n v="-1"/>
    <d v="2017-04-01T00:00:00"/>
    <d v="2017-04-01T00:00:00"/>
    <d v="2017-04-01T00:00:00"/>
    <s v="Saturday"/>
    <d v="1899-12-30T16:35:03"/>
    <d v="1899-12-30T17:00:00"/>
    <n v="1"/>
    <d v="2017-04-01T00:00:00"/>
    <d v="2017-04-01T00:00:00"/>
    <d v="2017-04-01T00:00:00"/>
    <s v="Saturday"/>
    <d v="1899-12-30T17:08:56"/>
    <d v="1899-12-30T17:00:00"/>
    <s v="One Way"/>
  </r>
  <r>
    <n v="1560892"/>
    <s v="Non-RFID Card Member"/>
    <m/>
    <m/>
    <n v="53233"/>
    <s v="UNITED STATES"/>
    <s v="Single Ride"/>
    <n v="128"/>
    <x v="37"/>
    <n v="43.036900000000003"/>
    <n v="-87.89667"/>
    <x v="12"/>
    <n v="43.036900000000003"/>
    <n v="-87.89667"/>
    <n v="44"/>
    <n v="3"/>
    <n v="6.6"/>
    <n v="6.3"/>
    <n v="264"/>
    <n v="-1"/>
    <d v="2017-04-01T00:00:00"/>
    <d v="2017-04-01T00:00:00"/>
    <d v="2017-04-01T00:00:00"/>
    <s v="Saturday"/>
    <d v="1899-12-30T16:50:32"/>
    <d v="1899-12-30T17:00:00"/>
    <n v="1"/>
    <d v="2017-04-01T00:00:00"/>
    <d v="2017-04-01T00:00:00"/>
    <d v="2017-04-01T00:00:00"/>
    <s v="Saturday"/>
    <d v="1899-12-30T17:34:50"/>
    <d v="1899-12-30T18:00:00"/>
    <s v="Round Trip"/>
  </r>
  <r>
    <n v="1350651"/>
    <s v="Non-RFID Card Member"/>
    <m/>
    <m/>
    <n v="53211"/>
    <s v="UNITED STATES"/>
    <s v="Single Ride"/>
    <n v="152"/>
    <x v="48"/>
    <n v="43.060155999999999"/>
    <n v="-87.881258000000003"/>
    <x v="47"/>
    <n v="43.060250000000003"/>
    <n v="-87.892169999999993"/>
    <n v="87"/>
    <n v="6"/>
    <n v="13.1"/>
    <n v="12.4"/>
    <n v="522"/>
    <n v="-1"/>
    <d v="2017-04-01T00:00:00"/>
    <d v="2017-04-01T00:00:00"/>
    <d v="2017-04-01T00:00:00"/>
    <s v="Saturday"/>
    <d v="1899-12-30T16:56:42"/>
    <d v="1899-12-30T17:00:00"/>
    <n v="1"/>
    <d v="2017-04-01T00:00:00"/>
    <d v="2017-04-01T00:00:00"/>
    <d v="2017-04-01T00:00:00"/>
    <s v="Saturday"/>
    <d v="1899-12-30T18:23:57"/>
    <d v="1899-12-30T18:00:00"/>
    <s v="One Way"/>
  </r>
  <r>
    <n v="1560943"/>
    <s v="Non-RFID Card Member"/>
    <m/>
    <m/>
    <n v="54935"/>
    <s v="UNITED STATES"/>
    <s v="Single Ride"/>
    <n v="11068"/>
    <x v="33"/>
    <n v="43.004728999999998"/>
    <n v="-87.905463999999995"/>
    <x v="30"/>
    <n v="43.004728999999998"/>
    <n v="-87.905463999999995"/>
    <n v="34"/>
    <n v="0"/>
    <n v="5.0999999999999996"/>
    <n v="4.8"/>
    <n v="204"/>
    <n v="-1"/>
    <d v="2017-04-01T00:00:00"/>
    <d v="2017-04-01T00:00:00"/>
    <d v="2017-04-01T00:00:00"/>
    <s v="Saturday"/>
    <d v="1899-12-30T17:06:35"/>
    <d v="1899-12-30T17:00:00"/>
    <n v="1"/>
    <d v="2017-04-01T00:00:00"/>
    <d v="2017-04-01T00:00:00"/>
    <d v="2017-04-01T00:00:00"/>
    <s v="Saturday"/>
    <d v="1899-12-30T17:40:00"/>
    <d v="1899-12-30T18:00:00"/>
    <s v="Round Trip"/>
  </r>
  <r>
    <n v="1560943"/>
    <s v="Non-RFID Card Member"/>
    <m/>
    <m/>
    <n v="54935"/>
    <s v="UNITED STATES"/>
    <s v="Single Ride"/>
    <n v="11052"/>
    <x v="33"/>
    <n v="43.004728999999998"/>
    <n v="-87.905463999999995"/>
    <x v="30"/>
    <n v="43.004728999999998"/>
    <n v="-87.905463999999995"/>
    <n v="33"/>
    <n v="0"/>
    <n v="5"/>
    <n v="4.7"/>
    <n v="198"/>
    <n v="-1"/>
    <d v="2017-04-01T00:00:00"/>
    <d v="2017-04-01T00:00:00"/>
    <d v="2017-04-01T00:00:00"/>
    <s v="Saturday"/>
    <d v="1899-12-30T17:07:40"/>
    <d v="1899-12-30T17:00:00"/>
    <n v="1"/>
    <d v="2017-04-01T00:00:00"/>
    <d v="2017-04-01T00:00:00"/>
    <d v="2017-04-01T00:00:00"/>
    <s v="Saturday"/>
    <d v="1899-12-30T17:40:24"/>
    <d v="1899-12-30T18:00:00"/>
    <s v="Round Trip"/>
  </r>
  <r>
    <n v="1408850"/>
    <s v="Non-RFID Card Member"/>
    <m/>
    <m/>
    <n v="53212"/>
    <s v="UNITED STATES"/>
    <s v="Single Ride"/>
    <n v="5469"/>
    <x v="2"/>
    <n v="43.03886"/>
    <n v="-87.902720000000002"/>
    <x v="1"/>
    <n v="43.03886"/>
    <n v="-87.902720000000002"/>
    <n v="49"/>
    <n v="3"/>
    <n v="7.4"/>
    <n v="7"/>
    <n v="294"/>
    <n v="-1"/>
    <d v="2017-04-01T00:00:00"/>
    <d v="2017-04-01T00:00:00"/>
    <d v="2017-04-01T00:00:00"/>
    <s v="Saturday"/>
    <d v="1899-12-30T17:08:47"/>
    <d v="1899-12-30T17:00:00"/>
    <n v="1"/>
    <d v="2017-04-01T00:00:00"/>
    <d v="2017-04-01T00:00:00"/>
    <d v="2017-04-01T00:00:00"/>
    <s v="Saturday"/>
    <d v="1899-12-30T17:57:38"/>
    <d v="1899-12-30T18:00:00"/>
    <s v="Round Trip"/>
  </r>
  <r>
    <n v="1560977"/>
    <s v="Non-RFID Card Member"/>
    <m/>
    <m/>
    <n v="60513"/>
    <s v="UNITED STATES"/>
    <s v="Single Ride"/>
    <n v="11086"/>
    <x v="37"/>
    <n v="43.036900000000003"/>
    <n v="-87.89667"/>
    <x v="28"/>
    <n v="43.045712999999999"/>
    <n v="-87.899756999999994"/>
    <n v="45"/>
    <n v="3"/>
    <n v="6.8"/>
    <n v="6.4"/>
    <n v="270"/>
    <n v="-1"/>
    <d v="2017-04-01T00:00:00"/>
    <d v="2017-04-01T00:00:00"/>
    <d v="2017-04-01T00:00:00"/>
    <s v="Saturday"/>
    <d v="1899-12-30T17:11:45"/>
    <d v="1899-12-30T17:00:00"/>
    <n v="1"/>
    <d v="2017-04-01T00:00:00"/>
    <d v="2017-04-01T00:00:00"/>
    <d v="2017-04-01T00:00:00"/>
    <s v="Saturday"/>
    <d v="1899-12-30T17:56:57"/>
    <d v="1899-12-30T18:00:00"/>
    <s v="One Way"/>
  </r>
  <r>
    <n v="1561065"/>
    <s v="Non-RFID Card Member"/>
    <m/>
    <m/>
    <n v="53076"/>
    <s v="UNITED STATES"/>
    <s v="Single Ride"/>
    <n v="5522"/>
    <x v="25"/>
    <n v="43.058010000000003"/>
    <n v="-87.877300000000005"/>
    <x v="22"/>
    <n v="43.058010000000003"/>
    <n v="-87.877300000000005"/>
    <n v="37"/>
    <n v="3"/>
    <n v="5.6"/>
    <n v="5.3"/>
    <n v="222"/>
    <n v="-1"/>
    <d v="2017-04-01T00:00:00"/>
    <d v="2017-04-01T00:00:00"/>
    <d v="2017-04-01T00:00:00"/>
    <s v="Saturday"/>
    <d v="1899-12-30T17:33:39"/>
    <d v="1899-12-30T18:00:00"/>
    <n v="1"/>
    <d v="2017-04-01T00:00:00"/>
    <d v="2017-04-01T00:00:00"/>
    <d v="2017-04-01T00:00:00"/>
    <s v="Saturday"/>
    <d v="1899-12-30T18:10:43"/>
    <d v="1899-12-30T18:00:00"/>
    <s v="Round Trip"/>
  </r>
  <r>
    <n v="1444214"/>
    <s v="Non-RFID Card Member"/>
    <m/>
    <m/>
    <n v="60187"/>
    <s v="UNITED STATES"/>
    <s v="Single Ride"/>
    <n v="5485"/>
    <x v="24"/>
    <n v="43.040154000000001"/>
    <n v="-87.932113000000001"/>
    <x v="7"/>
    <n v="43.038580000000003"/>
    <n v="-87.90934"/>
    <n v="17"/>
    <n v="0"/>
    <n v="2.6"/>
    <n v="2.4"/>
    <n v="102"/>
    <n v="-1"/>
    <d v="2017-04-01T00:00:00"/>
    <d v="2017-04-01T00:00:00"/>
    <d v="2017-04-01T00:00:00"/>
    <s v="Saturday"/>
    <d v="1899-12-30T18:05:50"/>
    <d v="1899-12-30T18:00:00"/>
    <n v="1"/>
    <d v="2017-04-01T00:00:00"/>
    <d v="2017-04-01T00:00:00"/>
    <d v="2017-04-01T00:00:00"/>
    <s v="Saturday"/>
    <d v="1899-12-30T18:22:30"/>
    <d v="1899-12-30T18:00:00"/>
    <s v="One Way"/>
  </r>
  <r>
    <n v="1561490"/>
    <s v="Non-RFID Card Member"/>
    <m/>
    <m/>
    <m/>
    <s v="UNITED STATES"/>
    <s v="Single Ride"/>
    <n v="28"/>
    <x v="21"/>
    <n v="43.040349999999997"/>
    <n v="-87.920760000000001"/>
    <x v="31"/>
    <n v="43.040154000000001"/>
    <n v="-87.932113000000001"/>
    <n v="5"/>
    <n v="0"/>
    <n v="0.8"/>
    <n v="0.7"/>
    <n v="30"/>
    <n v="-1"/>
    <d v="2017-04-01T00:00:00"/>
    <d v="2017-04-01T00:00:00"/>
    <d v="2017-04-01T00:00:00"/>
    <s v="Saturday"/>
    <d v="1899-12-30T23:11:39"/>
    <d v="1899-12-30T23:00:00"/>
    <n v="1"/>
    <d v="2017-04-01T00:00:00"/>
    <d v="2017-04-01T00:00:00"/>
    <d v="2017-04-01T00:00:00"/>
    <s v="Saturday"/>
    <d v="1899-12-30T23:16:35"/>
    <d v="1899-12-30T23:00:00"/>
    <s v="One Way"/>
  </r>
  <r>
    <n v="1358103"/>
    <s v="Non-RFID Card Member"/>
    <m/>
    <m/>
    <n v="53172"/>
    <s v="UNITED STATES"/>
    <s v="Single Ride"/>
    <n v="11091"/>
    <x v="3"/>
    <n v="43.03519"/>
    <n v="-87.907390000000007"/>
    <x v="6"/>
    <n v="43.03519"/>
    <n v="-87.907390000000007"/>
    <n v="81"/>
    <n v="6"/>
    <n v="12.2"/>
    <n v="11.5"/>
    <n v="486"/>
    <n v="-1"/>
    <d v="2017-04-01T00:00:00"/>
    <d v="2017-04-01T00:00:00"/>
    <d v="2017-04-01T00:00:00"/>
    <s v="Saturday"/>
    <d v="1899-12-30T23:41:46"/>
    <d v="1899-12-31T00:00:00"/>
    <n v="1"/>
    <d v="2017-04-02T00:00:00"/>
    <d v="2017-04-01T00:00:00"/>
    <d v="2017-04-02T00:00:00"/>
    <s v="Sunday"/>
    <d v="1899-12-30T01:02:51"/>
    <d v="1899-12-30T01:00:00"/>
    <s v="Round Trip"/>
  </r>
  <r>
    <n v="1561535"/>
    <s v="Non-RFID Card Member"/>
    <m/>
    <m/>
    <n v="54601"/>
    <s v="UNITED STATES"/>
    <s v="Single Ride"/>
    <n v="5485"/>
    <x v="8"/>
    <n v="43.038580000000003"/>
    <n v="-87.90934"/>
    <x v="7"/>
    <n v="43.038580000000003"/>
    <n v="-87.90934"/>
    <n v="13"/>
    <n v="0"/>
    <n v="2"/>
    <n v="1.9"/>
    <n v="78"/>
    <n v="-1"/>
    <d v="2017-04-02T00:00:00"/>
    <d v="2017-04-01T00:00:00"/>
    <d v="2017-04-02T00:00:00"/>
    <s v="Sunday"/>
    <d v="1899-12-30T02:00:49"/>
    <d v="1899-12-30T02:00:00"/>
    <n v="1"/>
    <d v="2017-04-02T00:00:00"/>
    <d v="2017-04-01T00:00:00"/>
    <d v="2017-04-02T00:00:00"/>
    <s v="Sunday"/>
    <d v="1899-12-30T02:13:17"/>
    <d v="1899-12-30T02:00:00"/>
    <s v="Round Trip"/>
  </r>
  <r>
    <n v="1316667"/>
    <s v="Non-RFID Card Member"/>
    <m/>
    <m/>
    <n v="53005"/>
    <s v="UNITED STATES"/>
    <s v="Single Ride"/>
    <n v="346"/>
    <x v="12"/>
    <n v="43.052460000000004"/>
    <n v="-87.891000000000005"/>
    <x v="11"/>
    <n v="43.052460000000004"/>
    <n v="-87.891000000000005"/>
    <n v="51"/>
    <n v="3"/>
    <n v="7.7"/>
    <n v="7.3"/>
    <n v="306"/>
    <n v="-1"/>
    <d v="2017-04-02T00:00:00"/>
    <d v="2017-04-01T00:00:00"/>
    <d v="2017-04-02T00:00:00"/>
    <s v="Sunday"/>
    <d v="1899-12-30T11:16:49"/>
    <d v="1899-12-30T11:00:00"/>
    <n v="1"/>
    <d v="2017-04-02T00:00:00"/>
    <d v="2017-04-01T00:00:00"/>
    <d v="2017-04-02T00:00:00"/>
    <s v="Sunday"/>
    <d v="1899-12-30T12:07:02"/>
    <d v="1899-12-30T12:00:00"/>
    <s v="Round Trip"/>
  </r>
  <r>
    <n v="1561823"/>
    <s v="Non-RFID Card Member"/>
    <m/>
    <m/>
    <n v="53202"/>
    <s v="UNITED STATES"/>
    <s v="Single Ride"/>
    <n v="153"/>
    <x v="0"/>
    <n v="43.042490000000001"/>
    <n v="-87.909959999999998"/>
    <x v="4"/>
    <n v="43.042490000000001"/>
    <n v="-87.909959999999998"/>
    <n v="42"/>
    <n v="3"/>
    <n v="6.3"/>
    <n v="6"/>
    <n v="252"/>
    <n v="-1"/>
    <d v="2017-04-02T00:00:00"/>
    <d v="2017-04-01T00:00:00"/>
    <d v="2017-04-02T00:00:00"/>
    <s v="Sunday"/>
    <d v="1899-12-30T11:59:17"/>
    <d v="1899-12-30T12:00:00"/>
    <n v="1"/>
    <d v="2017-04-02T00:00:00"/>
    <d v="2017-04-01T00:00:00"/>
    <d v="2017-04-02T00:00:00"/>
    <s v="Sunday"/>
    <d v="1899-12-30T12:41:08"/>
    <d v="1899-12-30T13:00:00"/>
    <s v="Round Trip"/>
  </r>
  <r>
    <n v="1563295"/>
    <s v="Non-RFID Card Member"/>
    <m/>
    <m/>
    <n v="53211"/>
    <s v="UNITED STATES"/>
    <s v="Single Ride"/>
    <n v="32"/>
    <x v="36"/>
    <n v="43.069021999999997"/>
    <n v="-87.887940999999998"/>
    <x v="55"/>
    <n v="43.074655999999997"/>
    <n v="-87.889011999999994"/>
    <n v="6"/>
    <n v="0"/>
    <n v="0.9"/>
    <n v="0.9"/>
    <n v="36"/>
    <n v="-1"/>
    <d v="2017-04-03T00:00:00"/>
    <d v="2017-04-01T00:00:00"/>
    <d v="2017-04-03T00:00:00"/>
    <s v="Monday"/>
    <d v="1899-12-30T08:29:51"/>
    <d v="1899-12-30T08:00:00"/>
    <n v="1"/>
    <d v="2017-04-03T00:00:00"/>
    <d v="2017-04-01T00:00:00"/>
    <d v="2017-04-03T00:00:00"/>
    <s v="Monday"/>
    <d v="1899-12-30T08:35:58"/>
    <d v="1899-12-30T09:00:00"/>
    <s v="One Way"/>
  </r>
  <r>
    <n v="1306778"/>
    <s v="Non-RFID Card Member"/>
    <m/>
    <m/>
    <n v="53204"/>
    <s v="UNITED STATES"/>
    <s v="Single Ride"/>
    <n v="5511"/>
    <x v="33"/>
    <n v="43.004728999999998"/>
    <n v="-87.905463999999995"/>
    <x v="43"/>
    <n v="43.031480000000002"/>
    <n v="-87.908169999999998"/>
    <n v="15"/>
    <n v="0"/>
    <n v="2.2999999999999998"/>
    <n v="2.1"/>
    <n v="90"/>
    <n v="-1"/>
    <d v="2017-04-03T00:00:00"/>
    <d v="2017-04-01T00:00:00"/>
    <d v="2017-04-03T00:00:00"/>
    <s v="Monday"/>
    <d v="1899-12-30T14:41:17"/>
    <d v="1899-12-30T15:00:00"/>
    <n v="1"/>
    <d v="2017-04-03T00:00:00"/>
    <d v="2017-04-01T00:00:00"/>
    <d v="2017-04-03T00:00:00"/>
    <s v="Monday"/>
    <d v="1899-12-30T14:56:43"/>
    <d v="1899-12-30T15:00:00"/>
    <s v="One Way"/>
  </r>
  <r>
    <n v="1364462"/>
    <s v="Non-RFID Card Member"/>
    <m/>
    <m/>
    <n v="55386"/>
    <s v="UNITED STATES"/>
    <s v="Single Ride"/>
    <n v="319"/>
    <x v="13"/>
    <n v="43.038649999999997"/>
    <n v="-87.921930000000003"/>
    <x v="43"/>
    <n v="43.031480000000002"/>
    <n v="-87.908169999999998"/>
    <n v="16"/>
    <n v="0"/>
    <n v="2.4"/>
    <n v="2.2999999999999998"/>
    <n v="96"/>
    <n v="-1"/>
    <d v="2017-04-04T00:00:00"/>
    <d v="2017-04-01T00:00:00"/>
    <d v="2017-04-04T00:00:00"/>
    <s v="Tuesday"/>
    <d v="1899-12-30T17:06:50"/>
    <d v="1899-12-30T17:00:00"/>
    <n v="1"/>
    <d v="2017-04-04T00:00:00"/>
    <d v="2017-04-01T00:00:00"/>
    <d v="2017-04-04T00:00:00"/>
    <s v="Tuesday"/>
    <d v="1899-12-30T17:22:29"/>
    <d v="1899-12-30T17:00:00"/>
    <s v="One Way"/>
  </r>
  <r>
    <n v="1564748"/>
    <s v="Non-RFID Card Member"/>
    <m/>
    <m/>
    <n v="53202"/>
    <s v="UNITED STATES"/>
    <s v="Single Ride"/>
    <n v="5517"/>
    <x v="40"/>
    <n v="43.046570000000003"/>
    <n v="-87.908720000000002"/>
    <x v="12"/>
    <n v="43.036900000000003"/>
    <n v="-87.89667"/>
    <n v="25"/>
    <n v="3"/>
    <n v="3.8"/>
    <n v="3.6"/>
    <n v="150"/>
    <n v="-1"/>
    <d v="2017-04-04T00:00:00"/>
    <d v="2017-04-01T00:00:00"/>
    <d v="2017-04-04T00:00:00"/>
    <s v="Tuesday"/>
    <d v="1899-12-30T17:09:39"/>
    <d v="1899-12-30T17:00:00"/>
    <n v="1"/>
    <d v="2017-04-04T00:00:00"/>
    <d v="2017-04-01T00:00:00"/>
    <d v="2017-04-04T00:00:00"/>
    <s v="Tuesday"/>
    <d v="1899-12-30T17:34:58"/>
    <d v="1899-12-30T18:00:00"/>
    <s v="One Way"/>
  </r>
  <r>
    <n v="1517067"/>
    <s v="Non-RFID Card Member"/>
    <m/>
    <m/>
    <n v="53211"/>
    <s v="UNITED STATES"/>
    <s v="Single Ride"/>
    <n v="336"/>
    <x v="32"/>
    <n v="43.078530000000001"/>
    <n v="-87.882620000000003"/>
    <x v="13"/>
    <n v="43.078530000000001"/>
    <n v="-87.882620000000003"/>
    <n v="0"/>
    <n v="0"/>
    <n v="0"/>
    <n v="0"/>
    <n v="0"/>
    <n v="-1"/>
    <d v="2017-04-04T00:00:00"/>
    <d v="2017-04-01T00:00:00"/>
    <d v="2017-04-04T00:00:00"/>
    <s v="Tuesday"/>
    <d v="1899-12-30T17:52:12"/>
    <d v="1899-12-30T18:00:00"/>
    <n v="1"/>
    <d v="2017-04-04T00:00:00"/>
    <d v="2017-04-01T00:00:00"/>
    <d v="2017-04-04T00:00:00"/>
    <s v="Tuesday"/>
    <d v="1899-12-30T17:52:37"/>
    <d v="1899-12-30T18:00:00"/>
    <s v="Round Trip"/>
  </r>
  <r>
    <n v="1564673"/>
    <s v="Non-RFID Card Member"/>
    <m/>
    <m/>
    <n v="53211"/>
    <s v="UNITED STATES"/>
    <s v="Single Ride"/>
    <n v="11134"/>
    <x v="10"/>
    <n v="43.060786"/>
    <n v="-87.883825999999999"/>
    <x v="20"/>
    <n v="43.077359999999999"/>
    <n v="-87.880769999999998"/>
    <n v="10"/>
    <n v="3"/>
    <n v="1.5"/>
    <n v="1.4"/>
    <n v="60"/>
    <n v="-1"/>
    <d v="2017-04-04T00:00:00"/>
    <d v="2017-04-01T00:00:00"/>
    <d v="2017-04-04T00:00:00"/>
    <s v="Tuesday"/>
    <d v="1899-12-30T19:19:25"/>
    <d v="1899-12-30T19:00:00"/>
    <n v="1"/>
    <d v="2017-04-04T00:00:00"/>
    <d v="2017-04-01T00:00:00"/>
    <d v="2017-04-04T00:00:00"/>
    <s v="Tuesday"/>
    <d v="1899-12-30T19:29:40"/>
    <d v="1899-12-30T19:00:00"/>
    <s v="One Way"/>
  </r>
  <r>
    <n v="1564919"/>
    <s v="Non-RFID Card Member"/>
    <m/>
    <m/>
    <n v="53202"/>
    <s v="UNITED STATES"/>
    <s v="Single Ride"/>
    <n v="5486"/>
    <x v="38"/>
    <n v="43.058619999999998"/>
    <n v="-87.885319999999993"/>
    <x v="7"/>
    <n v="43.038580000000003"/>
    <n v="-87.90934"/>
    <n v="21"/>
    <n v="3"/>
    <n v="3.2"/>
    <n v="3"/>
    <n v="126"/>
    <n v="-1"/>
    <d v="2017-04-04T00:00:00"/>
    <d v="2017-04-01T00:00:00"/>
    <d v="2017-04-04T00:00:00"/>
    <s v="Tuesday"/>
    <d v="1899-12-30T19:45:31"/>
    <d v="1899-12-30T20:00:00"/>
    <n v="1"/>
    <d v="2017-04-04T00:00:00"/>
    <d v="2017-04-01T00:00:00"/>
    <d v="2017-04-04T00:00:00"/>
    <s v="Tuesday"/>
    <d v="1899-12-30T20:06:19"/>
    <d v="1899-12-30T20:00:00"/>
    <s v="One Way"/>
  </r>
  <r>
    <n v="1564862"/>
    <s v="Non-RFID Card Member"/>
    <m/>
    <m/>
    <n v="59601"/>
    <s v="UNITED STATES"/>
    <s v="Single Ride"/>
    <n v="11169"/>
    <x v="14"/>
    <n v="43.05536"/>
    <n v="-87.90504"/>
    <x v="3"/>
    <n v="43.03913"/>
    <n v="-87.916150000000002"/>
    <n v="12"/>
    <n v="3"/>
    <n v="1.8"/>
    <n v="1.7"/>
    <n v="72"/>
    <n v="-1"/>
    <d v="2017-04-04T00:00:00"/>
    <d v="2017-04-01T00:00:00"/>
    <d v="2017-04-04T00:00:00"/>
    <s v="Tuesday"/>
    <d v="1899-12-30T20:14:42"/>
    <d v="1899-12-30T20:00:00"/>
    <n v="1"/>
    <d v="2017-04-04T00:00:00"/>
    <d v="2017-04-01T00:00:00"/>
    <d v="2017-04-04T00:00:00"/>
    <s v="Tuesday"/>
    <d v="1899-12-30T20:26:46"/>
    <d v="1899-12-30T20:00:00"/>
    <s v="One Way"/>
  </r>
  <r>
    <n v="1102345"/>
    <s v="Non-RFID Card Member"/>
    <m/>
    <m/>
    <n v="53202"/>
    <s v="UNITED STATES"/>
    <s v="Single Ride"/>
    <n v="5541"/>
    <x v="3"/>
    <n v="43.03519"/>
    <n v="-87.907390000000007"/>
    <x v="28"/>
    <n v="43.045712999999999"/>
    <n v="-87.899756999999994"/>
    <n v="16"/>
    <n v="3"/>
    <n v="2.4"/>
    <n v="2.2999999999999998"/>
    <n v="96"/>
    <n v="-1"/>
    <d v="2017-04-04T00:00:00"/>
    <d v="2017-04-01T00:00:00"/>
    <d v="2017-04-04T00:00:00"/>
    <s v="Tuesday"/>
    <d v="1899-12-30T21:04:34"/>
    <d v="1899-12-30T21:00:00"/>
    <n v="1"/>
    <d v="2017-04-04T00:00:00"/>
    <d v="2017-04-01T00:00:00"/>
    <d v="2017-04-04T00:00:00"/>
    <s v="Tuesday"/>
    <d v="1899-12-30T21:20:15"/>
    <d v="1899-12-30T21:00:00"/>
    <s v="One Way"/>
  </r>
  <r>
    <n v="1370965"/>
    <s v="Non-RFID Card Member"/>
    <m/>
    <m/>
    <n v="53202"/>
    <s v="UNITED STATES"/>
    <s v="Single Ride"/>
    <n v="11109"/>
    <x v="38"/>
    <n v="43.058619999999998"/>
    <n v="-87.885319999999993"/>
    <x v="10"/>
    <n v="43.058619999999998"/>
    <n v="-87.885319999999993"/>
    <n v="67"/>
    <n v="9"/>
    <n v="10.1"/>
    <n v="9.5"/>
    <n v="402"/>
    <n v="-1"/>
    <d v="2017-04-04T00:00:00"/>
    <d v="2017-04-01T00:00:00"/>
    <d v="2017-04-04T00:00:00"/>
    <s v="Tuesday"/>
    <d v="1899-12-30T21:30:16"/>
    <d v="1899-12-30T22:00:00"/>
    <n v="1"/>
    <d v="2017-04-04T00:00:00"/>
    <d v="2017-04-01T00:00:00"/>
    <d v="2017-04-04T00:00:00"/>
    <s v="Tuesday"/>
    <d v="1899-12-30T22:37:47"/>
    <d v="1899-12-30T23:00:00"/>
    <s v="Round Trip"/>
  </r>
  <r>
    <n v="1565029"/>
    <s v="Non-RFID Card Member"/>
    <m/>
    <m/>
    <n v="53202"/>
    <s v="UNITED STATES"/>
    <s v="Single Ride"/>
    <n v="46"/>
    <x v="41"/>
    <n v="43.031480000000002"/>
    <n v="-87.908169999999998"/>
    <x v="43"/>
    <n v="43.031480000000002"/>
    <n v="-87.908169999999998"/>
    <n v="43"/>
    <n v="6"/>
    <n v="6.5"/>
    <n v="6.1"/>
    <n v="258"/>
    <n v="-1"/>
    <d v="2017-04-05T00:00:00"/>
    <d v="2017-04-01T00:00:00"/>
    <d v="2017-04-05T00:00:00"/>
    <s v="Wednesday"/>
    <d v="1899-12-30T01:20:10"/>
    <d v="1899-12-30T01:00:00"/>
    <n v="1"/>
    <d v="2017-04-05T00:00:00"/>
    <d v="2017-04-01T00:00:00"/>
    <d v="2017-04-05T00:00:00"/>
    <s v="Wednesday"/>
    <d v="1899-12-30T02:03:44"/>
    <d v="1899-12-30T02:00:00"/>
    <s v="Round Trip"/>
  </r>
  <r>
    <n v="1525167"/>
    <s v="Non-RFID Card Member"/>
    <m/>
    <m/>
    <n v="53223"/>
    <s v="UNITED STATES"/>
    <s v="Single Ride"/>
    <n v="179"/>
    <x v="32"/>
    <n v="43.078530000000001"/>
    <n v="-87.882620000000003"/>
    <x v="55"/>
    <n v="43.074655999999997"/>
    <n v="-87.889011999999994"/>
    <n v="6"/>
    <n v="3"/>
    <n v="0.9"/>
    <n v="0.9"/>
    <n v="36"/>
    <n v="-1"/>
    <d v="2017-04-05T00:00:00"/>
    <d v="2017-04-01T00:00:00"/>
    <d v="2017-04-05T00:00:00"/>
    <s v="Wednesday"/>
    <d v="1899-12-30T22:48:26"/>
    <d v="1899-12-30T23:00:00"/>
    <n v="1"/>
    <d v="2017-04-05T00:00:00"/>
    <d v="2017-04-01T00:00:00"/>
    <d v="2017-04-05T00:00:00"/>
    <s v="Wednesday"/>
    <d v="1899-12-30T22:54:33"/>
    <d v="1899-12-30T23:00:00"/>
    <s v="One Way"/>
  </r>
  <r>
    <n v="1565795"/>
    <s v="Non-RFID Card Member"/>
    <m/>
    <m/>
    <n v="53202"/>
    <s v="UNITED STATES"/>
    <s v="Single Ride"/>
    <n v="957"/>
    <x v="12"/>
    <n v="43.052460000000004"/>
    <n v="-87.891000000000005"/>
    <x v="1"/>
    <n v="43.03886"/>
    <n v="-87.902720000000002"/>
    <n v="10"/>
    <n v="3"/>
    <n v="1.5"/>
    <n v="1.4"/>
    <n v="60"/>
    <n v="-1"/>
    <d v="2017-04-06T00:00:00"/>
    <d v="2017-04-01T00:00:00"/>
    <d v="2017-04-06T00:00:00"/>
    <s v="Thursday"/>
    <d v="1899-12-30T08:14:48"/>
    <d v="1899-12-30T08:00:00"/>
    <n v="1"/>
    <d v="2017-04-06T00:00:00"/>
    <d v="2017-04-01T00:00:00"/>
    <d v="2017-04-06T00:00:00"/>
    <s v="Thursday"/>
    <d v="1899-12-30T08:24:36"/>
    <d v="1899-12-30T08:00:00"/>
    <s v="One Way"/>
  </r>
  <r>
    <n v="1565987"/>
    <s v="Non-RFID Card Member"/>
    <m/>
    <m/>
    <n v="53233"/>
    <s v="UNITED STATES"/>
    <s v="Single Ride"/>
    <n v="214"/>
    <x v="25"/>
    <n v="43.058010000000003"/>
    <n v="-87.877300000000005"/>
    <x v="22"/>
    <n v="43.058010000000003"/>
    <n v="-87.877300000000005"/>
    <n v="42"/>
    <n v="6"/>
    <n v="6.3"/>
    <n v="6"/>
    <n v="252"/>
    <n v="-1"/>
    <d v="2017-04-06T00:00:00"/>
    <d v="2017-04-01T00:00:00"/>
    <d v="2017-04-06T00:00:00"/>
    <s v="Thursday"/>
    <d v="1899-12-30T12:48:23"/>
    <d v="1899-12-30T13:00:00"/>
    <n v="1"/>
    <d v="2017-04-06T00:00:00"/>
    <d v="2017-04-01T00:00:00"/>
    <d v="2017-04-06T00:00:00"/>
    <s v="Thursday"/>
    <d v="1899-12-30T13:30:33"/>
    <d v="1899-12-30T14:00:00"/>
    <s v="Round Trip"/>
  </r>
  <r>
    <n v="1566204"/>
    <s v="Non-RFID Card Member"/>
    <m/>
    <m/>
    <n v="55418"/>
    <s v="UNITED STATES"/>
    <s v="Single Ride"/>
    <n v="11105"/>
    <x v="43"/>
    <n v="43.05847"/>
    <n v="-87.898079999999993"/>
    <x v="6"/>
    <n v="43.03519"/>
    <n v="-87.907390000000007"/>
    <n v="33"/>
    <n v="3"/>
    <n v="5"/>
    <n v="4.7"/>
    <n v="198"/>
    <n v="-1"/>
    <d v="2017-04-06T00:00:00"/>
    <d v="2017-04-01T00:00:00"/>
    <d v="2017-04-06T00:00:00"/>
    <s v="Thursday"/>
    <d v="1899-12-30T16:25:21"/>
    <d v="1899-12-30T16:00:00"/>
    <n v="1"/>
    <d v="2017-04-06T00:00:00"/>
    <d v="2017-04-01T00:00:00"/>
    <d v="2017-04-06T00:00:00"/>
    <s v="Thursday"/>
    <d v="1899-12-30T16:58:43"/>
    <d v="1899-12-30T17:00:00"/>
    <s v="One Way"/>
  </r>
  <r>
    <n v="1565795"/>
    <s v="Non-RFID Card Member"/>
    <m/>
    <m/>
    <n v="53202"/>
    <s v="UNITED STATES"/>
    <s v="Single Ride"/>
    <n v="957"/>
    <x v="2"/>
    <n v="43.03886"/>
    <n v="-87.902720000000002"/>
    <x v="11"/>
    <n v="43.052460000000004"/>
    <n v="-87.891000000000005"/>
    <n v="12"/>
    <n v="3"/>
    <n v="1.8"/>
    <n v="1.7"/>
    <n v="72"/>
    <n v="-1"/>
    <d v="2017-04-06T00:00:00"/>
    <d v="2017-04-01T00:00:00"/>
    <d v="2017-04-06T00:00:00"/>
    <s v="Thursday"/>
    <d v="1899-12-30T17:42:28"/>
    <d v="1899-12-30T18:00:00"/>
    <n v="1"/>
    <d v="2017-04-06T00:00:00"/>
    <d v="2017-04-01T00:00:00"/>
    <d v="2017-04-06T00:00:00"/>
    <s v="Thursday"/>
    <d v="1899-12-30T17:54:39"/>
    <d v="1899-12-30T18:00:00"/>
    <s v="One Way"/>
  </r>
  <r>
    <n v="1566351"/>
    <s v="Non-RFID Card Member"/>
    <m/>
    <m/>
    <n v="53202"/>
    <s v="UNITED STATES"/>
    <s v="Single Ride"/>
    <n v="173"/>
    <x v="40"/>
    <n v="43.046570000000003"/>
    <n v="-87.908720000000002"/>
    <x v="2"/>
    <n v="43.048200000000001"/>
    <n v="-87.900859999999994"/>
    <n v="7"/>
    <n v="3"/>
    <n v="1.1000000000000001"/>
    <n v="1"/>
    <n v="42"/>
    <n v="-1"/>
    <d v="2017-04-06T00:00:00"/>
    <d v="2017-04-01T00:00:00"/>
    <d v="2017-04-06T00:00:00"/>
    <s v="Thursday"/>
    <d v="1899-12-30T19:02:48"/>
    <d v="1899-12-30T19:00:00"/>
    <n v="1"/>
    <d v="2017-04-06T00:00:00"/>
    <d v="2017-04-01T00:00:00"/>
    <d v="2017-04-06T00:00:00"/>
    <s v="Thursday"/>
    <d v="1899-12-30T19:09:09"/>
    <d v="1899-12-30T19:00:00"/>
    <s v="One Way"/>
  </r>
  <r>
    <n v="1563916"/>
    <s v="Non-RFID Card Member"/>
    <m/>
    <m/>
    <n v="53212"/>
    <s v="UNITED STATES"/>
    <s v="Single Ride"/>
    <n v="146"/>
    <x v="12"/>
    <n v="43.052460000000004"/>
    <n v="-87.891000000000005"/>
    <x v="4"/>
    <n v="43.042490000000001"/>
    <n v="-87.909959999999998"/>
    <n v="8"/>
    <n v="3"/>
    <n v="1.2"/>
    <n v="1.1000000000000001"/>
    <n v="48"/>
    <n v="-1"/>
    <d v="2017-04-07T00:00:00"/>
    <d v="2017-04-01T00:00:00"/>
    <d v="2017-04-07T00:00:00"/>
    <s v="Friday"/>
    <d v="1899-12-30T08:42:55"/>
    <d v="1899-12-30T09:00:00"/>
    <n v="1"/>
    <d v="2017-04-07T00:00:00"/>
    <d v="2017-04-01T00:00:00"/>
    <d v="2017-04-07T00:00:00"/>
    <s v="Friday"/>
    <d v="1899-12-30T08:50:12"/>
    <d v="1899-12-30T09:00:00"/>
    <s v="One Way"/>
  </r>
  <r>
    <n v="1155970"/>
    <s v="Non-RFID Card Member"/>
    <m/>
    <m/>
    <n v="63131"/>
    <s v="UNITED STATES"/>
    <s v="Single Ride"/>
    <n v="11"/>
    <x v="24"/>
    <n v="43.040154000000001"/>
    <n v="-87.932113000000001"/>
    <x v="11"/>
    <n v="43.052460000000004"/>
    <n v="-87.891000000000005"/>
    <n v="48"/>
    <n v="6"/>
    <n v="7.2"/>
    <n v="6.8"/>
    <n v="288"/>
    <n v="-1"/>
    <d v="2017-04-07T00:00:00"/>
    <d v="2017-04-01T00:00:00"/>
    <d v="2017-04-07T00:00:00"/>
    <s v="Friday"/>
    <d v="1899-12-30T11:43:46"/>
    <d v="1899-12-30T12:00:00"/>
    <n v="1"/>
    <d v="2017-04-07T00:00:00"/>
    <d v="2017-04-01T00:00:00"/>
    <d v="2017-04-07T00:00:00"/>
    <s v="Friday"/>
    <d v="1899-12-30T12:31:40"/>
    <d v="1899-12-30T13:00:00"/>
    <s v="One Way"/>
  </r>
  <r>
    <n v="1215078"/>
    <s v="Non-RFID Card Member"/>
    <m/>
    <m/>
    <n v="53204"/>
    <s v="UNITED STATES"/>
    <s v="Single Ride"/>
    <n v="5551"/>
    <x v="16"/>
    <n v="43.03913"/>
    <n v="-87.916150000000002"/>
    <x v="58"/>
    <n v="43.026229999999998"/>
    <n v="-87.912809999999993"/>
    <n v="9"/>
    <n v="3"/>
    <n v="1.4"/>
    <n v="1.3"/>
    <n v="54"/>
    <n v="-1"/>
    <d v="2017-04-07T00:00:00"/>
    <d v="2017-04-01T00:00:00"/>
    <d v="2017-04-07T00:00:00"/>
    <s v="Friday"/>
    <d v="1899-12-30T15:33:39"/>
    <d v="1899-12-30T16:00:00"/>
    <n v="1"/>
    <d v="2017-04-07T00:00:00"/>
    <d v="2017-04-01T00:00:00"/>
    <d v="2017-04-07T00:00:00"/>
    <s v="Friday"/>
    <d v="1899-12-30T15:42:38"/>
    <d v="1899-12-30T16:00:00"/>
    <s v="One Way"/>
  </r>
  <r>
    <n v="1567449"/>
    <s v="Non-RFID Card Member"/>
    <m/>
    <m/>
    <n v="25322"/>
    <s v="UNITED STATES"/>
    <s v="Single Ride"/>
    <n v="5584"/>
    <x v="25"/>
    <n v="43.058010000000003"/>
    <n v="-87.877300000000005"/>
    <x v="22"/>
    <n v="43.058010000000003"/>
    <n v="-87.877300000000005"/>
    <n v="30"/>
    <n v="3"/>
    <n v="4.5"/>
    <n v="4.3"/>
    <n v="180"/>
    <n v="-1"/>
    <d v="2017-04-07T00:00:00"/>
    <d v="2017-04-01T00:00:00"/>
    <d v="2017-04-07T00:00:00"/>
    <s v="Friday"/>
    <d v="1899-12-30T16:31:08"/>
    <d v="1899-12-30T17:00:00"/>
    <n v="1"/>
    <d v="2017-04-07T00:00:00"/>
    <d v="2017-04-01T00:00:00"/>
    <d v="2017-04-07T00:00:00"/>
    <s v="Friday"/>
    <d v="1899-12-30T17:01:09"/>
    <d v="1899-12-30T17:00:00"/>
    <s v="Round Trip"/>
  </r>
  <r>
    <n v="1567449"/>
    <s v="Non-RFID Card Member"/>
    <m/>
    <m/>
    <n v="25322"/>
    <s v="UNITED STATES"/>
    <s v="Single Ride"/>
    <n v="185"/>
    <x v="25"/>
    <n v="43.058010000000003"/>
    <n v="-87.877300000000005"/>
    <x v="22"/>
    <n v="43.058010000000003"/>
    <n v="-87.877300000000005"/>
    <n v="28"/>
    <n v="3"/>
    <n v="4.2"/>
    <n v="4"/>
    <n v="168"/>
    <n v="-1"/>
    <d v="2017-04-07T00:00:00"/>
    <d v="2017-04-01T00:00:00"/>
    <d v="2017-04-07T00:00:00"/>
    <s v="Friday"/>
    <d v="1899-12-30T16:32:01"/>
    <d v="1899-12-30T17:00:00"/>
    <n v="1"/>
    <d v="2017-04-07T00:00:00"/>
    <d v="2017-04-01T00:00:00"/>
    <d v="2017-04-07T00:00:00"/>
    <s v="Friday"/>
    <d v="1899-12-30T17:00:44"/>
    <d v="1899-12-30T17:00:00"/>
    <s v="Round Trip"/>
  </r>
  <r>
    <n v="1567461"/>
    <s v="Non-RFID Card Member"/>
    <m/>
    <m/>
    <n v="53233"/>
    <s v="UNITED STATES"/>
    <s v="Single Ride"/>
    <n v="28"/>
    <x v="24"/>
    <n v="43.040154000000001"/>
    <n v="-87.932113000000001"/>
    <x v="31"/>
    <n v="43.040154000000001"/>
    <n v="-87.932113000000001"/>
    <n v="66"/>
    <n v="9"/>
    <n v="9.9"/>
    <n v="9.4"/>
    <n v="396"/>
    <n v="-1"/>
    <d v="2017-04-07T00:00:00"/>
    <d v="2017-04-01T00:00:00"/>
    <d v="2017-04-07T00:00:00"/>
    <s v="Friday"/>
    <d v="1899-12-30T16:42:53"/>
    <d v="1899-12-30T17:00:00"/>
    <n v="1"/>
    <d v="2017-04-07T00:00:00"/>
    <d v="2017-04-01T00:00:00"/>
    <d v="2017-04-07T00:00:00"/>
    <s v="Friday"/>
    <d v="1899-12-30T17:48:06"/>
    <d v="1899-12-30T18:00:00"/>
    <s v="Round Trip"/>
  </r>
  <r>
    <n v="1567536"/>
    <s v="Non-RFID Card Member"/>
    <m/>
    <m/>
    <n v="60175"/>
    <s v="UNITED STATES"/>
    <s v="Single Ride"/>
    <n v="5575"/>
    <x v="13"/>
    <n v="43.038649999999997"/>
    <n v="-87.921930000000003"/>
    <x v="5"/>
    <n v="43.04824"/>
    <n v="-87.904970000000006"/>
    <n v="17"/>
    <n v="3"/>
    <n v="2.6"/>
    <n v="2.4"/>
    <n v="102"/>
    <n v="-1"/>
    <d v="2017-04-07T00:00:00"/>
    <d v="2017-04-01T00:00:00"/>
    <d v="2017-04-07T00:00:00"/>
    <s v="Friday"/>
    <d v="1899-12-30T17:37:48"/>
    <d v="1899-12-30T18:00:00"/>
    <n v="1"/>
    <d v="2017-04-07T00:00:00"/>
    <d v="2017-04-01T00:00:00"/>
    <d v="2017-04-07T00:00:00"/>
    <s v="Friday"/>
    <d v="1899-12-30T17:54:02"/>
    <d v="1899-12-30T18:00:00"/>
    <s v="One Way"/>
  </r>
  <r>
    <n v="1567664"/>
    <s v="Non-RFID Card Member"/>
    <m/>
    <m/>
    <n v="53233"/>
    <s v="UNITED STATES"/>
    <s v="Single Ride"/>
    <n v="28"/>
    <x v="24"/>
    <n v="43.040154000000001"/>
    <n v="-87.932113000000001"/>
    <x v="31"/>
    <n v="43.040154000000001"/>
    <n v="-87.932113000000001"/>
    <n v="91"/>
    <n v="9"/>
    <n v="13.7"/>
    <n v="13"/>
    <n v="546"/>
    <n v="-1"/>
    <d v="2017-04-07T00:00:00"/>
    <d v="2017-04-01T00:00:00"/>
    <d v="2017-04-07T00:00:00"/>
    <s v="Friday"/>
    <d v="1899-12-30T18:44:47"/>
    <d v="1899-12-30T19:00:00"/>
    <n v="1"/>
    <d v="2017-04-07T00:00:00"/>
    <d v="2017-04-01T00:00:00"/>
    <d v="2017-04-07T00:00:00"/>
    <s v="Friday"/>
    <d v="1899-12-30T20:15:50"/>
    <d v="1899-12-30T20:00:00"/>
    <s v="Round Trip"/>
  </r>
  <r>
    <n v="1567979"/>
    <s v="Non-RFID Card Member"/>
    <m/>
    <m/>
    <n v="53205"/>
    <s v="UNITED STATES"/>
    <s v="Single Ride"/>
    <n v="269"/>
    <x v="49"/>
    <n v="43.051119999999997"/>
    <n v="-87.918819999999997"/>
    <x v="50"/>
    <n v="43.05847"/>
    <n v="-87.898079999999993"/>
    <n v="55"/>
    <n v="6"/>
    <n v="8.3000000000000007"/>
    <n v="7.8"/>
    <n v="330"/>
    <n v="-1"/>
    <d v="2017-04-07T00:00:00"/>
    <d v="2017-04-01T00:00:00"/>
    <d v="2017-04-07T00:00:00"/>
    <s v="Friday"/>
    <d v="1899-12-30T23:05:56"/>
    <d v="1899-12-30T23:00:00"/>
    <n v="1"/>
    <d v="2017-04-08T00:00:00"/>
    <d v="2017-04-01T00:00:00"/>
    <d v="2017-04-08T00:00:00"/>
    <s v="Saturday"/>
    <d v="1899-12-30T00:00:29"/>
    <d v="1899-12-30T00:00:00"/>
    <s v="One Way"/>
  </r>
  <r>
    <n v="1568217"/>
    <s v="Non-RFID Card Member"/>
    <m/>
    <m/>
    <n v="53551"/>
    <s v="UNITED STATES"/>
    <s v="Single Ride"/>
    <n v="11116"/>
    <x v="41"/>
    <n v="43.031480000000002"/>
    <n v="-87.908169999999998"/>
    <x v="43"/>
    <n v="43.031480000000002"/>
    <n v="-87.908169999999998"/>
    <n v="97"/>
    <n v="12"/>
    <n v="14.6"/>
    <n v="13.8"/>
    <n v="582"/>
    <n v="-1"/>
    <d v="2017-04-08T00:00:00"/>
    <d v="2017-04-01T00:00:00"/>
    <d v="2017-04-08T00:00:00"/>
    <s v="Saturday"/>
    <d v="1899-12-30T09:48:09"/>
    <d v="1899-12-30T10:00:00"/>
    <n v="1"/>
    <d v="2017-04-08T00:00:00"/>
    <d v="2017-04-01T00:00:00"/>
    <d v="2017-04-08T00:00:00"/>
    <s v="Saturday"/>
    <d v="1899-12-30T11:25:13"/>
    <d v="1899-12-30T11:00:00"/>
    <s v="Round Trip"/>
  </r>
  <r>
    <n v="1454063"/>
    <s v="Non-RFID Card Member"/>
    <m/>
    <m/>
    <n v="33755"/>
    <s v="UNITED STATES"/>
    <s v="Single Ride"/>
    <n v="5477"/>
    <x v="34"/>
    <n v="43.02948"/>
    <n v="-87.912819999999996"/>
    <x v="16"/>
    <n v="43.052549999999997"/>
    <n v="-87.909329999999997"/>
    <n v="20"/>
    <n v="3"/>
    <n v="3"/>
    <n v="2.9"/>
    <n v="120"/>
    <n v="-1"/>
    <d v="2017-04-08T00:00:00"/>
    <d v="2017-04-01T00:00:00"/>
    <d v="2017-04-08T00:00:00"/>
    <s v="Saturday"/>
    <d v="1899-12-30T10:23:57"/>
    <d v="1899-12-30T10:00:00"/>
    <n v="1"/>
    <d v="2017-04-08T00:00:00"/>
    <d v="2017-04-01T00:00:00"/>
    <d v="2017-04-08T00:00:00"/>
    <s v="Saturday"/>
    <d v="1899-12-30T10:43:52"/>
    <d v="1899-12-30T11:00:00"/>
    <s v="One Way"/>
  </r>
  <r>
    <n v="1513370"/>
    <s v="Non-RFID Card Member"/>
    <m/>
    <m/>
    <n v="53217"/>
    <s v="UNITED STATES"/>
    <s v="Single Ride"/>
    <n v="234"/>
    <x v="47"/>
    <n v="43.041646999999998"/>
    <n v="-87.927257999999995"/>
    <x v="6"/>
    <n v="43.03519"/>
    <n v="-87.907390000000007"/>
    <n v="20"/>
    <n v="3"/>
    <n v="3"/>
    <n v="2.9"/>
    <n v="120"/>
    <n v="-1"/>
    <d v="2017-04-08T00:00:00"/>
    <d v="2017-04-01T00:00:00"/>
    <d v="2017-04-08T00:00:00"/>
    <s v="Saturday"/>
    <d v="1899-12-30T10:42:41"/>
    <d v="1899-12-30T11:00:00"/>
    <n v="1"/>
    <d v="2017-04-08T00:00:00"/>
    <d v="2017-04-01T00:00:00"/>
    <d v="2017-04-08T00:00:00"/>
    <s v="Saturday"/>
    <d v="1899-12-30T11:02:53"/>
    <d v="1899-12-30T11:00:00"/>
    <s v="One Way"/>
  </r>
  <r>
    <n v="1568543"/>
    <s v="Non-RFID Card Member"/>
    <m/>
    <m/>
    <n v="60417"/>
    <s v="UNITED STATES"/>
    <s v="Single Ride"/>
    <n v="5473"/>
    <x v="37"/>
    <n v="43.036900000000003"/>
    <n v="-87.89667"/>
    <x v="43"/>
    <n v="43.031480000000002"/>
    <n v="-87.908169999999998"/>
    <n v="22"/>
    <n v="3"/>
    <n v="3.3"/>
    <n v="3.1"/>
    <n v="132"/>
    <n v="-1"/>
    <d v="2017-04-08T00:00:00"/>
    <d v="2017-04-01T00:00:00"/>
    <d v="2017-04-08T00:00:00"/>
    <s v="Saturday"/>
    <d v="1899-12-30T11:38:23"/>
    <d v="1899-12-30T12:00:00"/>
    <n v="1"/>
    <d v="2017-04-08T00:00:00"/>
    <d v="2017-04-01T00:00:00"/>
    <d v="2017-04-08T00:00:00"/>
    <s v="Saturday"/>
    <d v="1899-12-30T12:00:41"/>
    <d v="1899-12-30T12:00:00"/>
    <s v="One Way"/>
  </r>
  <r>
    <n v="1568668"/>
    <s v="Non-RFID Card Member"/>
    <m/>
    <m/>
    <n v="76034"/>
    <s v="UNITED STATES"/>
    <s v="Single Ride"/>
    <n v="989"/>
    <x v="37"/>
    <n v="43.036900000000003"/>
    <n v="-87.89667"/>
    <x v="12"/>
    <n v="43.036900000000003"/>
    <n v="-87.89667"/>
    <n v="54"/>
    <n v="6"/>
    <n v="8.1"/>
    <n v="7.7"/>
    <n v="324"/>
    <n v="-1"/>
    <d v="2017-04-08T00:00:00"/>
    <d v="2017-04-01T00:00:00"/>
    <d v="2017-04-08T00:00:00"/>
    <s v="Saturday"/>
    <d v="1899-12-30T12:05:53"/>
    <d v="1899-12-30T12:00:00"/>
    <n v="1"/>
    <d v="2017-04-08T00:00:00"/>
    <d v="2017-04-01T00:00:00"/>
    <d v="2017-04-08T00:00:00"/>
    <s v="Saturday"/>
    <d v="1899-12-30T12:59:44"/>
    <d v="1899-12-30T13:00:00"/>
    <s v="Round Trip"/>
  </r>
  <r>
    <n v="1568765"/>
    <s v="Non-RFID Card Member"/>
    <m/>
    <m/>
    <n v="55042"/>
    <s v="UNITED STATES"/>
    <s v="Single Ride"/>
    <n v="11046"/>
    <x v="13"/>
    <n v="43.038649999999997"/>
    <n v="-87.921930000000003"/>
    <x v="22"/>
    <n v="43.058010000000003"/>
    <n v="-87.877300000000005"/>
    <n v="32"/>
    <n v="3"/>
    <n v="4.8"/>
    <n v="4.5999999999999996"/>
    <n v="192"/>
    <n v="-1"/>
    <d v="2017-04-08T00:00:00"/>
    <d v="2017-04-01T00:00:00"/>
    <d v="2017-04-08T00:00:00"/>
    <s v="Saturday"/>
    <d v="1899-12-30T12:18:34"/>
    <d v="1899-12-30T12:00:00"/>
    <n v="1"/>
    <d v="2017-04-08T00:00:00"/>
    <d v="2017-04-01T00:00:00"/>
    <d v="2017-04-08T00:00:00"/>
    <s v="Saturday"/>
    <d v="1899-12-30T12:50:47"/>
    <d v="1899-12-30T13:00:00"/>
    <s v="One Way"/>
  </r>
  <r>
    <n v="1568912"/>
    <s v="Non-RFID Card Member"/>
    <m/>
    <m/>
    <n v="60031"/>
    <s v="UNITED STATES"/>
    <s v="Single Ride"/>
    <n v="78"/>
    <x v="25"/>
    <n v="43.058010000000003"/>
    <n v="-87.877300000000005"/>
    <x v="22"/>
    <n v="43.058010000000003"/>
    <n v="-87.877300000000005"/>
    <n v="60"/>
    <n v="6"/>
    <n v="9"/>
    <n v="8.6"/>
    <n v="360"/>
    <n v="-1"/>
    <d v="2017-04-08T00:00:00"/>
    <d v="2017-04-01T00:00:00"/>
    <d v="2017-04-08T00:00:00"/>
    <s v="Saturday"/>
    <d v="1899-12-30T12:41:50"/>
    <d v="1899-12-30T13:00:00"/>
    <n v="1"/>
    <d v="2017-04-08T00:00:00"/>
    <d v="2017-04-01T00:00:00"/>
    <d v="2017-04-08T00:00:00"/>
    <s v="Saturday"/>
    <d v="1899-12-30T13:41:30"/>
    <d v="1899-12-30T14:00:00"/>
    <s v="Round Trip"/>
  </r>
  <r>
    <n v="1569077"/>
    <s v="Non-RFID Card Member"/>
    <m/>
    <m/>
    <n v="60404"/>
    <s v="UNITED STATES"/>
    <s v="Single Ride"/>
    <n v="5529"/>
    <x v="3"/>
    <n v="43.03519"/>
    <n v="-87.907390000000007"/>
    <x v="7"/>
    <n v="43.038580000000003"/>
    <n v="-87.90934"/>
    <n v="7"/>
    <n v="3"/>
    <n v="1.1000000000000001"/>
    <n v="1"/>
    <n v="42"/>
    <n v="-1"/>
    <d v="2017-04-08T00:00:00"/>
    <d v="2017-04-01T00:00:00"/>
    <d v="2017-04-08T00:00:00"/>
    <s v="Saturday"/>
    <d v="1899-12-30T13:11:15"/>
    <d v="1899-12-30T13:00:00"/>
    <n v="1"/>
    <d v="2017-04-08T00:00:00"/>
    <d v="2017-04-01T00:00:00"/>
    <d v="2017-04-08T00:00:00"/>
    <s v="Saturday"/>
    <d v="1899-12-30T13:18:54"/>
    <d v="1899-12-30T13:00:00"/>
    <s v="One Way"/>
  </r>
  <r>
    <n v="1569086"/>
    <s v="Non-RFID Card Member"/>
    <m/>
    <m/>
    <n v="60564"/>
    <s v="UNITED STATES"/>
    <s v="Single Ride"/>
    <n v="5567"/>
    <x v="3"/>
    <n v="43.03519"/>
    <n v="-87.907390000000007"/>
    <x v="3"/>
    <n v="43.03913"/>
    <n v="-87.916150000000002"/>
    <n v="10"/>
    <n v="3"/>
    <n v="1.5"/>
    <n v="1.4"/>
    <n v="60"/>
    <n v="-1"/>
    <d v="2017-04-08T00:00:00"/>
    <d v="2017-04-01T00:00:00"/>
    <d v="2017-04-08T00:00:00"/>
    <s v="Saturday"/>
    <d v="1899-12-30T13:12:46"/>
    <d v="1899-12-30T13:00:00"/>
    <n v="1"/>
    <d v="2017-04-08T00:00:00"/>
    <d v="2017-04-01T00:00:00"/>
    <d v="2017-04-08T00:00:00"/>
    <s v="Saturday"/>
    <d v="1899-12-30T13:22:22"/>
    <d v="1899-12-30T13:00:00"/>
    <s v="One Way"/>
  </r>
  <r>
    <n v="1569091"/>
    <s v="Non-RFID Card Member"/>
    <m/>
    <m/>
    <n v="60657"/>
    <s v="UNITED STATES"/>
    <s v="Single Ride"/>
    <n v="200"/>
    <x v="3"/>
    <n v="43.03519"/>
    <n v="-87.907390000000007"/>
    <x v="7"/>
    <n v="43.038580000000003"/>
    <n v="-87.90934"/>
    <n v="5"/>
    <n v="3"/>
    <n v="0.8"/>
    <n v="0.7"/>
    <n v="30"/>
    <n v="-1"/>
    <d v="2017-04-08T00:00:00"/>
    <d v="2017-04-01T00:00:00"/>
    <d v="2017-04-08T00:00:00"/>
    <s v="Saturday"/>
    <d v="1899-12-30T13:13:25"/>
    <d v="1899-12-30T13:00:00"/>
    <n v="1"/>
    <d v="2017-04-08T00:00:00"/>
    <d v="2017-04-01T00:00:00"/>
    <d v="2017-04-08T00:00:00"/>
    <s v="Saturday"/>
    <d v="1899-12-30T13:18:46"/>
    <d v="1899-12-30T13:00:00"/>
    <s v="One Way"/>
  </r>
  <r>
    <n v="1569058"/>
    <s v="Non-RFID Card Member"/>
    <m/>
    <m/>
    <n v="60640"/>
    <s v="UNITED STATES"/>
    <s v="Single Ride"/>
    <n v="11107"/>
    <x v="26"/>
    <n v="43.056539999999998"/>
    <n v="-87.914370000000005"/>
    <x v="12"/>
    <n v="43.036900000000003"/>
    <n v="-87.89667"/>
    <n v="91"/>
    <n v="9"/>
    <n v="13.7"/>
    <n v="13"/>
    <n v="546"/>
    <n v="-1"/>
    <d v="2017-04-08T00:00:00"/>
    <d v="2017-04-01T00:00:00"/>
    <d v="2017-04-08T00:00:00"/>
    <s v="Saturday"/>
    <d v="1899-12-30T13:19:20"/>
    <d v="1899-12-30T13:00:00"/>
    <n v="1"/>
    <d v="2017-04-08T00:00:00"/>
    <d v="2017-04-01T00:00:00"/>
    <d v="2017-04-08T00:00:00"/>
    <s v="Saturday"/>
    <d v="1899-12-30T14:50:07"/>
    <d v="1899-12-30T15:00:00"/>
    <s v="One Way"/>
  </r>
  <r>
    <n v="1569133"/>
    <s v="Non-RFID Card Member"/>
    <m/>
    <m/>
    <n v="53207"/>
    <s v="UNITED STATES"/>
    <s v="Single Ride"/>
    <n v="994"/>
    <x v="37"/>
    <n v="43.036900000000003"/>
    <n v="-87.89667"/>
    <x v="12"/>
    <n v="43.036900000000003"/>
    <n v="-87.89667"/>
    <n v="34"/>
    <n v="3"/>
    <n v="5.0999999999999996"/>
    <n v="4.8"/>
    <n v="204"/>
    <n v="-1"/>
    <d v="2017-04-08T00:00:00"/>
    <d v="2017-04-01T00:00:00"/>
    <d v="2017-04-08T00:00:00"/>
    <s v="Saturday"/>
    <d v="1899-12-30T13:21:38"/>
    <d v="1899-12-30T13:00:00"/>
    <n v="1"/>
    <d v="2017-04-08T00:00:00"/>
    <d v="2017-04-01T00:00:00"/>
    <d v="2017-04-08T00:00:00"/>
    <s v="Saturday"/>
    <d v="1899-12-30T13:55:39"/>
    <d v="1899-12-30T14:00:00"/>
    <s v="Round Trip"/>
  </r>
  <r>
    <n v="1569145"/>
    <s v="Non-RFID Card Member"/>
    <m/>
    <m/>
    <n v="53202"/>
    <s v="UNITED STATES"/>
    <s v="Single Ride"/>
    <n v="42"/>
    <x v="11"/>
    <n v="43.04804"/>
    <n v="-87.896720000000002"/>
    <x v="33"/>
    <n v="43.04804"/>
    <n v="-87.896720000000002"/>
    <n v="78"/>
    <n v="9"/>
    <n v="11.7"/>
    <n v="11.1"/>
    <n v="468"/>
    <n v="-1"/>
    <d v="2017-04-08T00:00:00"/>
    <d v="2017-04-01T00:00:00"/>
    <d v="2017-04-08T00:00:00"/>
    <s v="Saturday"/>
    <d v="1899-12-30T13:23:45"/>
    <d v="1899-12-30T13:00:00"/>
    <n v="1"/>
    <d v="2017-04-08T00:00:00"/>
    <d v="2017-04-01T00:00:00"/>
    <d v="2017-04-08T00:00:00"/>
    <s v="Saturday"/>
    <d v="1899-12-30T14:41:20"/>
    <d v="1899-12-30T15:00:00"/>
    <s v="Round Trip"/>
  </r>
  <r>
    <n v="1569215"/>
    <s v="Non-RFID Card Member"/>
    <m/>
    <m/>
    <m/>
    <s v="UNITED STATES"/>
    <s v="Single Ride"/>
    <n v="5467"/>
    <x v="17"/>
    <n v="43.060580000000002"/>
    <n v="-87.998589999999993"/>
    <x v="17"/>
    <n v="43.060580000000002"/>
    <n v="-87.998589999999993"/>
    <n v="37"/>
    <n v="6"/>
    <n v="5.6"/>
    <n v="5.3"/>
    <n v="222"/>
    <n v="-1"/>
    <d v="2017-04-08T00:00:00"/>
    <d v="2017-04-01T00:00:00"/>
    <d v="2017-04-08T00:00:00"/>
    <s v="Saturday"/>
    <d v="1899-12-30T13:35:24"/>
    <d v="1899-12-30T14:00:00"/>
    <n v="1"/>
    <d v="2017-04-08T00:00:00"/>
    <d v="2017-04-01T00:00:00"/>
    <d v="2017-04-08T00:00:00"/>
    <s v="Saturday"/>
    <d v="1899-12-30T14:12:04"/>
    <d v="1899-12-30T14:00:00"/>
    <s v="Round Trip"/>
  </r>
  <r>
    <n v="1569290"/>
    <s v="Non-RFID Card Member"/>
    <m/>
    <m/>
    <n v="55311"/>
    <s v="UNITED STATES"/>
    <s v="Single Ride"/>
    <n v="32"/>
    <x v="21"/>
    <n v="43.040349999999997"/>
    <n v="-87.920760000000001"/>
    <x v="37"/>
    <n v="43.02948"/>
    <n v="-87.912819999999996"/>
    <n v="76"/>
    <n v="9"/>
    <n v="11.4"/>
    <n v="10.8"/>
    <n v="456"/>
    <n v="-1"/>
    <d v="2017-04-08T00:00:00"/>
    <d v="2017-04-01T00:00:00"/>
    <d v="2017-04-08T00:00:00"/>
    <s v="Saturday"/>
    <d v="1899-12-30T13:44:31"/>
    <d v="1899-12-30T14:00:00"/>
    <n v="1"/>
    <d v="2017-04-08T00:00:00"/>
    <d v="2017-04-01T00:00:00"/>
    <d v="2017-04-08T00:00:00"/>
    <s v="Saturday"/>
    <d v="1899-12-30T15:00:46"/>
    <d v="1899-12-30T15:00:00"/>
    <s v="One Way"/>
  </r>
  <r>
    <n v="1569412"/>
    <s v="Non-RFID Card Member"/>
    <m/>
    <m/>
    <n v="40097"/>
    <s v="UNITED STATES"/>
    <s v="Single Ride"/>
    <n v="11169"/>
    <x v="46"/>
    <n v="43.026470000000003"/>
    <n v="-87.918040000000005"/>
    <x v="34"/>
    <n v="43.038649999999997"/>
    <n v="-87.921930000000003"/>
    <n v="15"/>
    <n v="3"/>
    <n v="2.2999999999999998"/>
    <n v="2.1"/>
    <n v="90"/>
    <n v="-1"/>
    <d v="2017-04-08T00:00:00"/>
    <d v="2017-04-01T00:00:00"/>
    <d v="2017-04-08T00:00:00"/>
    <s v="Saturday"/>
    <d v="1899-12-30T14:05:39"/>
    <d v="1899-12-30T14:00:00"/>
    <n v="1"/>
    <d v="2017-04-08T00:00:00"/>
    <d v="2017-04-01T00:00:00"/>
    <d v="2017-04-08T00:00:00"/>
    <s v="Saturday"/>
    <d v="1899-12-30T14:20:33"/>
    <d v="1899-12-30T14:00:00"/>
    <s v="One Way"/>
  </r>
  <r>
    <n v="1568951"/>
    <s v="Non-RFID Card Member"/>
    <m/>
    <m/>
    <n v="60048"/>
    <s v="UNITED STATES"/>
    <s v="Single Ride"/>
    <n v="5438"/>
    <x v="3"/>
    <n v="43.03519"/>
    <n v="-87.907390000000007"/>
    <x v="31"/>
    <n v="43.040154000000001"/>
    <n v="-87.932113000000001"/>
    <n v="20"/>
    <n v="3"/>
    <n v="3"/>
    <n v="2.9"/>
    <n v="120"/>
    <n v="-1"/>
    <d v="2017-04-08T00:00:00"/>
    <d v="2017-04-01T00:00:00"/>
    <d v="2017-04-08T00:00:00"/>
    <s v="Saturday"/>
    <d v="1899-12-30T14:12:52"/>
    <d v="1899-12-30T14:00:00"/>
    <n v="1"/>
    <d v="2017-04-08T00:00:00"/>
    <d v="2017-04-01T00:00:00"/>
    <d v="2017-04-08T00:00:00"/>
    <s v="Saturday"/>
    <d v="1899-12-30T14:32:58"/>
    <d v="1899-12-30T15:00:00"/>
    <s v="One Way"/>
  </r>
  <r>
    <n v="1124584"/>
    <s v="Non-RFID Card Member"/>
    <m/>
    <m/>
    <n v="53202"/>
    <s v="UNITED STATES"/>
    <s v="Single Ride"/>
    <n v="11148"/>
    <x v="4"/>
    <n v="43.04824"/>
    <n v="-87.904970000000006"/>
    <x v="36"/>
    <n v="43.038719999999998"/>
    <n v="-87.905339999999995"/>
    <n v="55"/>
    <n v="6"/>
    <n v="8.3000000000000007"/>
    <n v="7.8"/>
    <n v="330"/>
    <n v="-1"/>
    <d v="2017-04-08T00:00:00"/>
    <d v="2017-04-01T00:00:00"/>
    <d v="2017-04-08T00:00:00"/>
    <s v="Saturday"/>
    <d v="1899-12-30T14:25:11"/>
    <d v="1899-12-30T14:00:00"/>
    <n v="1"/>
    <d v="2017-04-08T00:00:00"/>
    <d v="2017-04-01T00:00:00"/>
    <d v="2017-04-08T00:00:00"/>
    <s v="Saturday"/>
    <d v="1899-12-30T15:20:58"/>
    <d v="1899-12-30T15:00:00"/>
    <s v="One Way"/>
  </r>
  <r>
    <n v="1569590"/>
    <s v="Non-RFID Card Member"/>
    <m/>
    <m/>
    <n v="95138"/>
    <s v="UNITED STATES"/>
    <s v="Single Ride"/>
    <n v="5491"/>
    <x v="24"/>
    <n v="43.040154000000001"/>
    <n v="-87.932113000000001"/>
    <x v="53"/>
    <n v="43.060786"/>
    <n v="-87.883825999999999"/>
    <n v="44"/>
    <n v="6"/>
    <n v="6.6"/>
    <n v="6.3"/>
    <n v="264"/>
    <n v="-1"/>
    <d v="2017-04-08T00:00:00"/>
    <d v="2017-04-01T00:00:00"/>
    <d v="2017-04-08T00:00:00"/>
    <s v="Saturday"/>
    <d v="1899-12-30T14:32:19"/>
    <d v="1899-12-30T15:00:00"/>
    <n v="1"/>
    <d v="2017-04-08T00:00:00"/>
    <d v="2017-04-01T00:00:00"/>
    <d v="2017-04-08T00:00:00"/>
    <s v="Saturday"/>
    <d v="1899-12-30T15:16:43"/>
    <d v="1899-12-30T15:00:00"/>
    <s v="One Way"/>
  </r>
  <r>
    <n v="1569603"/>
    <s v="Non-RFID Card Member"/>
    <m/>
    <m/>
    <n v="53066"/>
    <s v="UNITED STATES"/>
    <s v="Single Ride"/>
    <n v="5584"/>
    <x v="25"/>
    <n v="43.058010000000003"/>
    <n v="-87.877300000000005"/>
    <x v="22"/>
    <n v="43.058010000000003"/>
    <n v="-87.877300000000005"/>
    <n v="35"/>
    <n v="6"/>
    <n v="5.3"/>
    <n v="5"/>
    <n v="210"/>
    <n v="-1"/>
    <d v="2017-04-08T00:00:00"/>
    <d v="2017-04-01T00:00:00"/>
    <d v="2017-04-08T00:00:00"/>
    <s v="Saturday"/>
    <d v="1899-12-30T14:35:11"/>
    <d v="1899-12-30T15:00:00"/>
    <n v="1"/>
    <d v="2017-04-08T00:00:00"/>
    <d v="2017-04-01T00:00:00"/>
    <d v="2017-04-08T00:00:00"/>
    <s v="Saturday"/>
    <d v="1899-12-30T15:10:29"/>
    <d v="1899-12-30T15:00:00"/>
    <s v="Round Trip"/>
  </r>
  <r>
    <n v="1569626"/>
    <s v="Non-RFID Card Member"/>
    <m/>
    <m/>
    <n v="53151"/>
    <s v="UNITED STATES"/>
    <s v="Single Ride"/>
    <n v="5545"/>
    <x v="13"/>
    <n v="43.038649999999997"/>
    <n v="-87.921930000000003"/>
    <x v="53"/>
    <n v="43.060786"/>
    <n v="-87.883825999999999"/>
    <n v="60"/>
    <n v="6"/>
    <n v="9"/>
    <n v="8.6"/>
    <n v="360"/>
    <n v="-1"/>
    <d v="2017-04-08T00:00:00"/>
    <d v="2017-04-01T00:00:00"/>
    <d v="2017-04-08T00:00:00"/>
    <s v="Saturday"/>
    <d v="1899-12-30T14:40:25"/>
    <d v="1899-12-30T15:00:00"/>
    <n v="1"/>
    <d v="2017-04-08T00:00:00"/>
    <d v="2017-04-01T00:00:00"/>
    <d v="2017-04-08T00:00:00"/>
    <s v="Saturday"/>
    <d v="1899-12-30T15:40:49"/>
    <d v="1899-12-30T16:00:00"/>
    <s v="One Way"/>
  </r>
  <r>
    <n v="1569642"/>
    <s v="Non-RFID Card Member"/>
    <m/>
    <m/>
    <n v="53202"/>
    <s v="UNITED STATES"/>
    <s v="Single Ride"/>
    <n v="11112"/>
    <x v="12"/>
    <n v="43.052460000000004"/>
    <n v="-87.891000000000005"/>
    <x v="11"/>
    <n v="43.052460000000004"/>
    <n v="-87.891000000000005"/>
    <n v="25"/>
    <n v="3"/>
    <n v="3.8"/>
    <n v="3.6"/>
    <n v="150"/>
    <n v="-1"/>
    <d v="2017-04-08T00:00:00"/>
    <d v="2017-04-01T00:00:00"/>
    <d v="2017-04-08T00:00:00"/>
    <s v="Saturday"/>
    <d v="1899-12-30T14:42:30"/>
    <d v="1899-12-30T15:00:00"/>
    <n v="1"/>
    <d v="2017-04-08T00:00:00"/>
    <d v="2017-04-01T00:00:00"/>
    <d v="2017-04-08T00:00:00"/>
    <s v="Saturday"/>
    <d v="1899-12-30T15:07:00"/>
    <d v="1899-12-30T15:00:00"/>
    <s v="Round Trip"/>
  </r>
  <r>
    <n v="1569641"/>
    <s v="Non-RFID Card Member"/>
    <m/>
    <m/>
    <n v="53217"/>
    <s v="UNITED STATES"/>
    <s v="Single Ride"/>
    <n v="317"/>
    <x v="25"/>
    <n v="43.058010000000003"/>
    <n v="-87.877300000000005"/>
    <x v="22"/>
    <n v="43.058010000000003"/>
    <n v="-87.877300000000005"/>
    <n v="142"/>
    <n v="3"/>
    <n v="18"/>
    <n v="17.100000000000001"/>
    <n v="720"/>
    <n v="-1"/>
    <d v="2017-04-08T00:00:00"/>
    <d v="2017-04-01T00:00:00"/>
    <d v="2017-04-08T00:00:00"/>
    <s v="Saturday"/>
    <d v="1899-12-30T14:44:00"/>
    <d v="1899-12-30T15:00:00"/>
    <n v="1"/>
    <d v="2017-04-08T00:00:00"/>
    <d v="2017-04-01T00:00:00"/>
    <d v="2017-04-08T00:00:00"/>
    <s v="Saturday"/>
    <d v="1899-12-30T17:06:27"/>
    <d v="1899-12-30T17:00:00"/>
    <s v="Round Trip"/>
  </r>
  <r>
    <n v="1569658"/>
    <s v="Non-RFID Card Member"/>
    <m/>
    <m/>
    <n v="53233"/>
    <s v="UNITED STATES"/>
    <s v="Single Ride"/>
    <n v="5554"/>
    <x v="24"/>
    <n v="43.040154000000001"/>
    <n v="-87.932113000000001"/>
    <x v="34"/>
    <n v="43.038649999999997"/>
    <n v="-87.921930000000003"/>
    <n v="80"/>
    <n v="9"/>
    <n v="12"/>
    <n v="11.4"/>
    <n v="480"/>
    <n v="-1"/>
    <d v="2017-04-08T00:00:00"/>
    <d v="2017-04-01T00:00:00"/>
    <d v="2017-04-08T00:00:00"/>
    <s v="Saturday"/>
    <d v="1899-12-30T14:47:07"/>
    <d v="1899-12-30T15:00:00"/>
    <n v="1"/>
    <d v="2017-04-08T00:00:00"/>
    <d v="2017-04-01T00:00:00"/>
    <d v="2017-04-08T00:00:00"/>
    <s v="Saturday"/>
    <d v="1899-12-30T16:07:43"/>
    <d v="1899-12-30T16:00:00"/>
    <s v="One Way"/>
  </r>
  <r>
    <n v="1266502"/>
    <s v="Non-RFID Card Member"/>
    <m/>
    <m/>
    <n v="54220"/>
    <s v="UNITED STATES"/>
    <s v="Single Ride"/>
    <n v="11081"/>
    <x v="12"/>
    <n v="43.052460000000004"/>
    <n v="-87.891000000000005"/>
    <x v="1"/>
    <n v="43.03886"/>
    <n v="-87.902720000000002"/>
    <n v="22"/>
    <n v="3"/>
    <n v="3.3"/>
    <n v="3.1"/>
    <n v="132"/>
    <n v="-1"/>
    <d v="2017-04-08T00:00:00"/>
    <d v="2017-04-01T00:00:00"/>
    <d v="2017-04-08T00:00:00"/>
    <s v="Saturday"/>
    <d v="1899-12-30T14:47:45"/>
    <d v="1899-12-30T15:00:00"/>
    <n v="1"/>
    <d v="2017-04-08T00:00:00"/>
    <d v="2017-04-01T00:00:00"/>
    <d v="2017-04-08T00:00:00"/>
    <s v="Saturday"/>
    <d v="1899-12-30T15:09:03"/>
    <d v="1899-12-30T15:00:00"/>
    <s v="One Way"/>
  </r>
  <r>
    <n v="1363842"/>
    <s v="Non-RFID Card Member"/>
    <m/>
    <m/>
    <n v="53233"/>
    <s v="UNITED STATES"/>
    <s v="Single Ride"/>
    <n v="5452"/>
    <x v="24"/>
    <n v="43.040154000000001"/>
    <n v="-87.932113000000001"/>
    <x v="31"/>
    <n v="43.040154000000001"/>
    <n v="-87.932113000000001"/>
    <n v="102"/>
    <n v="12"/>
    <n v="15.3"/>
    <n v="14.5"/>
    <n v="612"/>
    <n v="-1"/>
    <d v="2017-04-08T00:00:00"/>
    <d v="2017-04-01T00:00:00"/>
    <d v="2017-04-08T00:00:00"/>
    <s v="Saturday"/>
    <d v="1899-12-30T14:48:29"/>
    <d v="1899-12-30T15:00:00"/>
    <n v="1"/>
    <d v="2017-04-08T00:00:00"/>
    <d v="2017-04-01T00:00:00"/>
    <d v="2017-04-08T00:00:00"/>
    <s v="Saturday"/>
    <d v="1899-12-30T16:30:12"/>
    <d v="1899-12-30T17:00:00"/>
    <s v="Round Trip"/>
  </r>
  <r>
    <n v="1569744"/>
    <s v="Non-RFID Card Member"/>
    <m/>
    <m/>
    <n v="53072"/>
    <s v="UNITED STATES"/>
    <s v="Single Ride"/>
    <n v="223"/>
    <x v="3"/>
    <n v="43.03519"/>
    <n v="-87.907390000000007"/>
    <x v="53"/>
    <n v="43.060786"/>
    <n v="-87.883825999999999"/>
    <n v="30"/>
    <n v="3"/>
    <n v="4.5"/>
    <n v="4.3"/>
    <n v="180"/>
    <n v="-1"/>
    <d v="2017-04-08T00:00:00"/>
    <d v="2017-04-01T00:00:00"/>
    <d v="2017-04-08T00:00:00"/>
    <s v="Saturday"/>
    <d v="1899-12-30T15:08:00"/>
    <d v="1899-12-30T15:00:00"/>
    <n v="1"/>
    <d v="2017-04-08T00:00:00"/>
    <d v="2017-04-01T00:00:00"/>
    <d v="2017-04-08T00:00:00"/>
    <s v="Saturday"/>
    <d v="1899-12-30T15:38:06"/>
    <d v="1899-12-30T16:00:00"/>
    <s v="One Way"/>
  </r>
  <r>
    <n v="1569766"/>
    <s v="Non-RFID Card Member"/>
    <m/>
    <m/>
    <n v="53211"/>
    <s v="UNITED STATES"/>
    <s v="Single Ride"/>
    <n v="78"/>
    <x v="25"/>
    <n v="43.058010000000003"/>
    <n v="-87.877300000000005"/>
    <x v="22"/>
    <n v="43.058010000000003"/>
    <n v="-87.877300000000005"/>
    <n v="1"/>
    <n v="0"/>
    <n v="0.2"/>
    <n v="0.1"/>
    <n v="6"/>
    <n v="-1"/>
    <d v="2017-04-08T00:00:00"/>
    <d v="2017-04-01T00:00:00"/>
    <d v="2017-04-08T00:00:00"/>
    <s v="Saturday"/>
    <d v="1899-12-30T15:12:25"/>
    <d v="1899-12-30T15:00:00"/>
    <n v="1"/>
    <d v="2017-04-08T00:00:00"/>
    <d v="2017-04-01T00:00:00"/>
    <d v="2017-04-08T00:00:00"/>
    <s v="Saturday"/>
    <d v="1899-12-30T15:13:58"/>
    <d v="1899-12-30T15:00:00"/>
    <s v="Round Trip"/>
  </r>
  <r>
    <n v="1569833"/>
    <s v="Non-RFID Card Member"/>
    <m/>
    <m/>
    <n v="53209"/>
    <s v="UNITED STATES"/>
    <s v="Single Ride"/>
    <n v="11169"/>
    <x v="13"/>
    <n v="43.038649999999997"/>
    <n v="-87.921930000000003"/>
    <x v="34"/>
    <n v="43.038649999999997"/>
    <n v="-87.921930000000003"/>
    <n v="65"/>
    <n v="9"/>
    <n v="9.8000000000000007"/>
    <n v="9.3000000000000007"/>
    <n v="390"/>
    <n v="-1"/>
    <d v="2017-04-08T00:00:00"/>
    <d v="2017-04-01T00:00:00"/>
    <d v="2017-04-08T00:00:00"/>
    <s v="Saturday"/>
    <d v="1899-12-30T15:26:20"/>
    <d v="1899-12-30T15:00:00"/>
    <n v="1"/>
    <d v="2017-04-08T00:00:00"/>
    <d v="2017-04-01T00:00:00"/>
    <d v="2017-04-08T00:00:00"/>
    <s v="Saturday"/>
    <d v="1899-12-30T16:31:24"/>
    <d v="1899-12-30T17:00:00"/>
    <s v="Round Trip"/>
  </r>
  <r>
    <n v="1569835"/>
    <s v="Non-RFID Card Member"/>
    <m/>
    <m/>
    <n v="53094"/>
    <s v="UNITED STATES"/>
    <s v="Single Ride"/>
    <n v="11101"/>
    <x v="34"/>
    <n v="43.02948"/>
    <n v="-87.912819999999996"/>
    <x v="7"/>
    <n v="43.038580000000003"/>
    <n v="-87.90934"/>
    <n v="20"/>
    <n v="3"/>
    <n v="3"/>
    <n v="2.9"/>
    <n v="120"/>
    <n v="-1"/>
    <d v="2017-04-08T00:00:00"/>
    <d v="2017-04-01T00:00:00"/>
    <d v="2017-04-08T00:00:00"/>
    <s v="Saturday"/>
    <d v="1899-12-30T15:27:18"/>
    <d v="1899-12-30T15:00:00"/>
    <n v="1"/>
    <d v="2017-04-08T00:00:00"/>
    <d v="2017-04-01T00:00:00"/>
    <d v="2017-04-08T00:00:00"/>
    <s v="Saturday"/>
    <d v="1899-12-30T15:47:28"/>
    <d v="1899-12-30T16:00:00"/>
    <s v="One Way"/>
  </r>
  <r>
    <n v="1569524"/>
    <s v="Non-RFID Card Member"/>
    <m/>
    <m/>
    <n v="60062"/>
    <s v="UNITED STATES"/>
    <s v="Single Ride"/>
    <n v="5436"/>
    <x v="14"/>
    <n v="43.05536"/>
    <n v="-87.90504"/>
    <x v="3"/>
    <n v="43.03913"/>
    <n v="-87.916150000000002"/>
    <n v="35"/>
    <n v="6"/>
    <n v="5.3"/>
    <n v="5"/>
    <n v="210"/>
    <n v="-1"/>
    <d v="2017-04-08T00:00:00"/>
    <d v="2017-04-01T00:00:00"/>
    <d v="2017-04-08T00:00:00"/>
    <s v="Saturday"/>
    <d v="1899-12-30T15:39:35"/>
    <d v="1899-12-30T16:00:00"/>
    <n v="1"/>
    <d v="2017-04-08T00:00:00"/>
    <d v="2017-04-01T00:00:00"/>
    <d v="2017-04-08T00:00:00"/>
    <s v="Saturday"/>
    <d v="1899-12-30T16:14:22"/>
    <d v="1899-12-30T16:00:00"/>
    <s v="One Way"/>
  </r>
  <r>
    <n v="1569968"/>
    <s v="Non-RFID Card Member"/>
    <m/>
    <m/>
    <n v="60175"/>
    <s v="UNITED STATES"/>
    <s v="Single Ride"/>
    <n v="269"/>
    <x v="24"/>
    <n v="43.040154000000001"/>
    <n v="-87.932113000000001"/>
    <x v="34"/>
    <n v="43.038649999999997"/>
    <n v="-87.921930000000003"/>
    <n v="78"/>
    <n v="9"/>
    <n v="11.7"/>
    <n v="11.1"/>
    <n v="468"/>
    <n v="-1"/>
    <d v="2017-04-08T00:00:00"/>
    <d v="2017-04-01T00:00:00"/>
    <d v="2017-04-08T00:00:00"/>
    <s v="Saturday"/>
    <d v="1899-12-30T15:45:27"/>
    <d v="1899-12-30T16:00:00"/>
    <n v="1"/>
    <d v="2017-04-08T00:00:00"/>
    <d v="2017-04-01T00:00:00"/>
    <d v="2017-04-08T00:00:00"/>
    <s v="Saturday"/>
    <d v="1899-12-30T17:03:22"/>
    <d v="1899-12-30T17:00:00"/>
    <s v="One Way"/>
  </r>
  <r>
    <n v="1284500"/>
    <s v="Non-RFID Card Member"/>
    <m/>
    <m/>
    <n v="53202"/>
    <s v="UNITED STATES"/>
    <s v="Single Ride"/>
    <n v="175"/>
    <x v="8"/>
    <n v="43.038580000000003"/>
    <n v="-87.90934"/>
    <x v="33"/>
    <n v="43.04804"/>
    <n v="-87.896720000000002"/>
    <n v="96"/>
    <n v="12"/>
    <n v="14.4"/>
    <n v="13.7"/>
    <n v="576"/>
    <n v="-1"/>
    <d v="2017-04-08T00:00:00"/>
    <d v="2017-04-01T00:00:00"/>
    <d v="2017-04-08T00:00:00"/>
    <s v="Saturday"/>
    <d v="1899-12-30T15:47:58"/>
    <d v="1899-12-30T16:00:00"/>
    <n v="1"/>
    <d v="2017-04-08T00:00:00"/>
    <d v="2017-04-01T00:00:00"/>
    <d v="2017-04-08T00:00:00"/>
    <s v="Saturday"/>
    <d v="1899-12-30T17:23:24"/>
    <d v="1899-12-30T17:00:00"/>
    <s v="One Way"/>
  </r>
  <r>
    <n v="1569988"/>
    <s v="Non-RFID Card Member"/>
    <m/>
    <m/>
    <n v="30097"/>
    <s v="UNITED STATES"/>
    <s v="Single Ride"/>
    <n v="106"/>
    <x v="8"/>
    <n v="43.038580000000003"/>
    <n v="-87.90934"/>
    <x v="33"/>
    <n v="43.04804"/>
    <n v="-87.896720000000002"/>
    <n v="94"/>
    <n v="9"/>
    <n v="14.1"/>
    <n v="13.4"/>
    <n v="564"/>
    <n v="-1"/>
    <d v="2017-04-08T00:00:00"/>
    <d v="2017-04-01T00:00:00"/>
    <d v="2017-04-08T00:00:00"/>
    <s v="Saturday"/>
    <d v="1899-12-30T15:49:05"/>
    <d v="1899-12-30T16:00:00"/>
    <n v="1"/>
    <d v="2017-04-08T00:00:00"/>
    <d v="2017-04-01T00:00:00"/>
    <d v="2017-04-08T00:00:00"/>
    <s v="Saturday"/>
    <d v="1899-12-30T17:23:30"/>
    <d v="1899-12-30T17:00:00"/>
    <s v="One Way"/>
  </r>
  <r>
    <n v="1569995"/>
    <s v="Non-RFID Card Member"/>
    <m/>
    <m/>
    <n v="27614"/>
    <s v="UNITED STATES"/>
    <s v="Single Ride"/>
    <n v="172"/>
    <x v="8"/>
    <n v="43.038580000000003"/>
    <n v="-87.90934"/>
    <x v="33"/>
    <n v="43.04804"/>
    <n v="-87.896720000000002"/>
    <n v="94"/>
    <n v="9"/>
    <n v="14.1"/>
    <n v="13.4"/>
    <n v="564"/>
    <n v="-1"/>
    <d v="2017-04-08T00:00:00"/>
    <d v="2017-04-01T00:00:00"/>
    <d v="2017-04-08T00:00:00"/>
    <s v="Saturday"/>
    <d v="1899-12-30T15:49:47"/>
    <d v="1899-12-30T16:00:00"/>
    <n v="1"/>
    <d v="2017-04-08T00:00:00"/>
    <d v="2017-04-01T00:00:00"/>
    <d v="2017-04-08T00:00:00"/>
    <s v="Saturday"/>
    <d v="1899-12-30T17:23:44"/>
    <d v="1899-12-30T17:00:00"/>
    <s v="One Way"/>
  </r>
  <r>
    <n v="1569400"/>
    <s v="Non-RFID Card Member"/>
    <m/>
    <m/>
    <n v="53225"/>
    <s v="UNITED STATES"/>
    <s v="Single Ride"/>
    <n v="346"/>
    <x v="41"/>
    <n v="43.031480000000002"/>
    <n v="-87.908169999999998"/>
    <x v="26"/>
    <n v="43.053040000000003"/>
    <n v="-87.897660000000002"/>
    <n v="168"/>
    <n v="3"/>
    <n v="18"/>
    <n v="17.100000000000001"/>
    <n v="720"/>
    <n v="-1"/>
    <d v="2017-04-08T00:00:00"/>
    <d v="2017-04-01T00:00:00"/>
    <d v="2017-04-08T00:00:00"/>
    <s v="Saturday"/>
    <d v="1899-12-30T15:50:24"/>
    <d v="1899-12-30T16:00:00"/>
    <n v="1"/>
    <d v="2017-04-08T00:00:00"/>
    <d v="2017-04-01T00:00:00"/>
    <d v="2017-04-08T00:00:00"/>
    <s v="Saturday"/>
    <d v="1899-12-30T18:38:37"/>
    <d v="1899-12-30T19:00:00"/>
    <s v="One Way"/>
  </r>
  <r>
    <n v="1570003"/>
    <s v="Non-RFID Card Member"/>
    <m/>
    <m/>
    <n v="49519"/>
    <s v="UNITED STATES"/>
    <s v="Single Ride"/>
    <n v="5529"/>
    <x v="8"/>
    <n v="43.038580000000003"/>
    <n v="-87.90934"/>
    <x v="33"/>
    <n v="43.04804"/>
    <n v="-87.896720000000002"/>
    <n v="93"/>
    <n v="9"/>
    <n v="14"/>
    <n v="13.3"/>
    <n v="558"/>
    <n v="-1"/>
    <d v="2017-04-08T00:00:00"/>
    <d v="2017-04-01T00:00:00"/>
    <d v="2017-04-08T00:00:00"/>
    <s v="Saturday"/>
    <d v="1899-12-30T15:50:32"/>
    <d v="1899-12-30T16:00:00"/>
    <n v="1"/>
    <d v="2017-04-08T00:00:00"/>
    <d v="2017-04-01T00:00:00"/>
    <d v="2017-04-08T00:00:00"/>
    <s v="Saturday"/>
    <d v="1899-12-30T17:23:14"/>
    <d v="1899-12-30T17:00:00"/>
    <s v="One Way"/>
  </r>
  <r>
    <n v="1570012"/>
    <s v="Non-RFID Card Member"/>
    <m/>
    <m/>
    <n v="60305"/>
    <s v="UNITED STATES"/>
    <s v="Single Ride"/>
    <n v="11116"/>
    <x v="41"/>
    <n v="43.031480000000002"/>
    <n v="-87.908169999999998"/>
    <x v="36"/>
    <n v="43.038719999999998"/>
    <n v="-87.905339999999995"/>
    <n v="29"/>
    <n v="3"/>
    <n v="4.4000000000000004"/>
    <n v="4.0999999999999996"/>
    <n v="174"/>
    <n v="-1"/>
    <d v="2017-04-08T00:00:00"/>
    <d v="2017-04-01T00:00:00"/>
    <d v="2017-04-08T00:00:00"/>
    <s v="Saturday"/>
    <d v="1899-12-30T15:52:16"/>
    <d v="1899-12-30T16:00:00"/>
    <n v="1"/>
    <d v="2017-04-08T00:00:00"/>
    <d v="2017-04-01T00:00:00"/>
    <d v="2017-04-08T00:00:00"/>
    <s v="Saturday"/>
    <d v="1899-12-30T16:21:01"/>
    <d v="1899-12-30T16:00:00"/>
    <s v="One Way"/>
  </r>
  <r>
    <n v="1570141"/>
    <s v="Non-RFID Card Member"/>
    <m/>
    <m/>
    <n v="60031"/>
    <s v="UNITED STATES"/>
    <s v="Single Ride"/>
    <n v="11064"/>
    <x v="50"/>
    <n v="43.026229999999998"/>
    <n v="-87.912809999999993"/>
    <x v="34"/>
    <n v="43.038649999999997"/>
    <n v="-87.921930000000003"/>
    <n v="17"/>
    <n v="3"/>
    <n v="2.6"/>
    <n v="2.4"/>
    <n v="102"/>
    <n v="-1"/>
    <d v="2017-04-08T00:00:00"/>
    <d v="2017-04-01T00:00:00"/>
    <d v="2017-04-08T00:00:00"/>
    <s v="Saturday"/>
    <d v="1899-12-30T16:13:52"/>
    <d v="1899-12-30T16:00:00"/>
    <n v="1"/>
    <d v="2017-04-08T00:00:00"/>
    <d v="2017-04-01T00:00:00"/>
    <d v="2017-04-08T00:00:00"/>
    <s v="Saturday"/>
    <d v="1899-12-30T16:30:39"/>
    <d v="1899-12-30T17:00:00"/>
    <s v="One Way"/>
  </r>
  <r>
    <n v="1491644"/>
    <s v="Non-RFID Card Member"/>
    <m/>
    <m/>
    <n v="63005"/>
    <s v="UNITED STATES"/>
    <s v="Single Ride"/>
    <n v="5418"/>
    <x v="37"/>
    <n v="43.036900000000003"/>
    <n v="-87.89667"/>
    <x v="31"/>
    <n v="43.040154000000001"/>
    <n v="-87.932113000000001"/>
    <n v="19"/>
    <n v="3"/>
    <n v="2.9"/>
    <n v="2.7"/>
    <n v="114"/>
    <n v="-1"/>
    <d v="2017-04-08T00:00:00"/>
    <d v="2017-04-01T00:00:00"/>
    <d v="2017-04-08T00:00:00"/>
    <s v="Saturday"/>
    <d v="1899-12-30T16:51:32"/>
    <d v="1899-12-30T17:00:00"/>
    <n v="1"/>
    <d v="2017-04-08T00:00:00"/>
    <d v="2017-04-01T00:00:00"/>
    <d v="2017-04-08T00:00:00"/>
    <s v="Saturday"/>
    <d v="1899-12-30T17:10:53"/>
    <d v="1899-12-30T17:00:00"/>
    <s v="One Way"/>
  </r>
  <r>
    <n v="1570343"/>
    <s v="Non-RFID Card Member"/>
    <m/>
    <m/>
    <n v="53066"/>
    <s v="UNITED STATES"/>
    <s v="Single Ride"/>
    <n v="5483"/>
    <x v="34"/>
    <n v="43.02948"/>
    <n v="-87.912819999999996"/>
    <x v="37"/>
    <n v="43.02948"/>
    <n v="-87.912819999999996"/>
    <n v="47"/>
    <n v="6"/>
    <n v="7.1"/>
    <n v="6.7"/>
    <n v="282"/>
    <n v="-1"/>
    <d v="2017-04-08T00:00:00"/>
    <d v="2017-04-01T00:00:00"/>
    <d v="2017-04-08T00:00:00"/>
    <s v="Saturday"/>
    <d v="1899-12-30T16:57:06"/>
    <d v="1899-12-30T17:00:00"/>
    <n v="1"/>
    <d v="2017-04-08T00:00:00"/>
    <d v="2017-04-01T00:00:00"/>
    <d v="2017-04-08T00:00:00"/>
    <s v="Saturday"/>
    <d v="1899-12-30T17:44:26"/>
    <d v="1899-12-30T18:00:00"/>
    <s v="Round Trip"/>
  </r>
  <r>
    <n v="1570435"/>
    <s v="Non-RFID Card Member"/>
    <m/>
    <m/>
    <n v="7901"/>
    <s v="UNITED STATES"/>
    <s v="Single Ride"/>
    <n v="5566"/>
    <x v="8"/>
    <n v="43.038580000000003"/>
    <n v="-87.90934"/>
    <x v="31"/>
    <n v="43.040154000000001"/>
    <n v="-87.932113000000001"/>
    <n v="14"/>
    <n v="3"/>
    <n v="2.1"/>
    <n v="2"/>
    <n v="84"/>
    <n v="-1"/>
    <d v="2017-04-08T00:00:00"/>
    <d v="2017-04-01T00:00:00"/>
    <d v="2017-04-08T00:00:00"/>
    <s v="Saturday"/>
    <d v="1899-12-30T17:22:32"/>
    <d v="1899-12-30T17:00:00"/>
    <n v="1"/>
    <d v="2017-04-08T00:00:00"/>
    <d v="2017-04-01T00:00:00"/>
    <d v="2017-04-08T00:00:00"/>
    <s v="Saturday"/>
    <d v="1899-12-30T17:36:32"/>
    <d v="1899-12-30T18:00:00"/>
    <s v="One Way"/>
  </r>
  <r>
    <n v="1570310"/>
    <s v="Non-RFID Card Member"/>
    <m/>
    <m/>
    <n v="53211"/>
    <s v="UNITED STATES"/>
    <s v="Single Ride"/>
    <n v="5461"/>
    <x v="25"/>
    <n v="43.058010000000003"/>
    <n v="-87.877300000000005"/>
    <x v="1"/>
    <n v="43.03886"/>
    <n v="-87.902720000000002"/>
    <n v="25"/>
    <n v="3"/>
    <n v="3.8"/>
    <n v="3.6"/>
    <n v="150"/>
    <n v="-1"/>
    <d v="2017-04-08T00:00:00"/>
    <d v="2017-04-01T00:00:00"/>
    <d v="2017-04-08T00:00:00"/>
    <s v="Saturday"/>
    <d v="1899-12-30T17:25:52"/>
    <d v="1899-12-30T17:00:00"/>
    <n v="1"/>
    <d v="2017-04-08T00:00:00"/>
    <d v="2017-04-01T00:00:00"/>
    <d v="2017-04-08T00:00:00"/>
    <s v="Saturday"/>
    <d v="1899-12-30T17:50:42"/>
    <d v="1899-12-30T18:00:00"/>
    <s v="One Way"/>
  </r>
  <r>
    <n v="1570520"/>
    <s v="Non-RFID Card Member"/>
    <m/>
    <m/>
    <n v="55042"/>
    <s v="UNITED STATES"/>
    <s v="Single Ride"/>
    <n v="38"/>
    <x v="24"/>
    <n v="43.040154000000001"/>
    <n v="-87.932113000000001"/>
    <x v="43"/>
    <n v="43.031480000000002"/>
    <n v="-87.908169999999998"/>
    <n v="29"/>
    <n v="3"/>
    <n v="4.4000000000000004"/>
    <n v="4.0999999999999996"/>
    <n v="174"/>
    <n v="-1"/>
    <d v="2017-04-08T00:00:00"/>
    <d v="2017-04-01T00:00:00"/>
    <d v="2017-04-08T00:00:00"/>
    <s v="Saturday"/>
    <d v="1899-12-30T17:44:07"/>
    <d v="1899-12-30T18:00:00"/>
    <n v="1"/>
    <d v="2017-04-08T00:00:00"/>
    <d v="2017-04-01T00:00:00"/>
    <d v="2017-04-08T00:00:00"/>
    <s v="Saturday"/>
    <d v="1899-12-30T18:13:08"/>
    <d v="1899-12-30T18:00:00"/>
    <s v="One Way"/>
  </r>
  <r>
    <n v="1147177"/>
    <s v="Non-RFID Card Member"/>
    <m/>
    <m/>
    <n v="53212"/>
    <s v="UNITED STATES"/>
    <s v="Single Ride"/>
    <n v="11"/>
    <x v="27"/>
    <n v="43.074890000000003"/>
    <n v="-87.882810000000006"/>
    <x v="38"/>
    <n v="43.069021999999997"/>
    <n v="-87.887940999999998"/>
    <n v="17"/>
    <n v="3"/>
    <n v="2.6"/>
    <n v="2.4"/>
    <n v="102"/>
    <n v="-1"/>
    <d v="2017-04-08T00:00:00"/>
    <d v="2017-04-01T00:00:00"/>
    <d v="2017-04-08T00:00:00"/>
    <s v="Saturday"/>
    <d v="1899-12-30T17:48:48"/>
    <d v="1899-12-30T18:00:00"/>
    <n v="1"/>
    <d v="2017-04-08T00:00:00"/>
    <d v="2017-04-01T00:00:00"/>
    <d v="2017-04-08T00:00:00"/>
    <s v="Saturday"/>
    <d v="1899-12-30T18:05:07"/>
    <d v="1899-12-30T18:00:00"/>
    <s v="One Way"/>
  </r>
  <r>
    <n v="1570542"/>
    <s v="Non-RFID Card Member"/>
    <m/>
    <m/>
    <n v="71303"/>
    <s v="UNITED STATES"/>
    <s v="Single Ride"/>
    <n v="11140"/>
    <x v="37"/>
    <n v="43.036900000000003"/>
    <n v="-87.89667"/>
    <x v="3"/>
    <n v="43.03913"/>
    <n v="-87.916150000000002"/>
    <n v="48"/>
    <n v="6"/>
    <n v="7.2"/>
    <n v="6.8"/>
    <n v="288"/>
    <n v="-1"/>
    <d v="2017-04-08T00:00:00"/>
    <d v="2017-04-01T00:00:00"/>
    <d v="2017-04-08T00:00:00"/>
    <s v="Saturday"/>
    <d v="1899-12-30T17:49:10"/>
    <d v="1899-12-30T18:00:00"/>
    <n v="1"/>
    <d v="2017-04-08T00:00:00"/>
    <d v="2017-04-01T00:00:00"/>
    <d v="2017-04-08T00:00:00"/>
    <s v="Saturday"/>
    <d v="1899-12-30T18:37:26"/>
    <d v="1899-12-30T19:00:00"/>
    <s v="One Way"/>
  </r>
  <r>
    <n v="1570666"/>
    <s v="Non-RFID Card Member"/>
    <m/>
    <m/>
    <n v="53216"/>
    <s v="UNITED STATES"/>
    <s v="Single Ride"/>
    <n v="5584"/>
    <x v="14"/>
    <n v="43.05536"/>
    <n v="-87.90504"/>
    <x v="14"/>
    <n v="43.05536"/>
    <n v="-87.90504"/>
    <n v="26"/>
    <n v="3"/>
    <n v="3.9"/>
    <n v="3.7"/>
    <n v="156"/>
    <n v="-1"/>
    <d v="2017-04-08T00:00:00"/>
    <d v="2017-04-01T00:00:00"/>
    <d v="2017-04-08T00:00:00"/>
    <s v="Saturday"/>
    <d v="1899-12-30T18:27:14"/>
    <d v="1899-12-30T18:00:00"/>
    <n v="1"/>
    <d v="2017-04-08T00:00:00"/>
    <d v="2017-04-01T00:00:00"/>
    <d v="2017-04-08T00:00:00"/>
    <s v="Saturday"/>
    <d v="1899-12-30T18:53:06"/>
    <d v="1899-12-30T19:00:00"/>
    <s v="Round Trip"/>
  </r>
  <r>
    <n v="1570688"/>
    <s v="Non-RFID Card Member"/>
    <m/>
    <m/>
    <n v="53207"/>
    <s v="UNITED STATES"/>
    <s v="Single Ride"/>
    <n v="5477"/>
    <x v="34"/>
    <n v="43.02948"/>
    <n v="-87.912819999999996"/>
    <x v="37"/>
    <n v="43.02948"/>
    <n v="-87.912819999999996"/>
    <n v="44"/>
    <n v="6"/>
    <n v="6.6"/>
    <n v="6.3"/>
    <n v="264"/>
    <n v="-1"/>
    <d v="2017-04-08T00:00:00"/>
    <d v="2017-04-01T00:00:00"/>
    <d v="2017-04-08T00:00:00"/>
    <s v="Saturday"/>
    <d v="1899-12-30T18:36:24"/>
    <d v="1899-12-30T19:00:00"/>
    <n v="1"/>
    <d v="2017-04-08T00:00:00"/>
    <d v="2017-04-01T00:00:00"/>
    <d v="2017-04-08T00:00:00"/>
    <s v="Saturday"/>
    <d v="1899-12-30T19:20:45"/>
    <d v="1899-12-30T19:00:00"/>
    <s v="Round Trip"/>
  </r>
  <r>
    <n v="1570753"/>
    <s v="Non-RFID Card Member"/>
    <m/>
    <m/>
    <n v="53105"/>
    <s v="UNITED STATES"/>
    <s v="Single Ride"/>
    <n v="5582"/>
    <x v="23"/>
    <n v="43.053040000000003"/>
    <n v="-87.897660000000002"/>
    <x v="7"/>
    <n v="43.038580000000003"/>
    <n v="-87.90934"/>
    <n v="18"/>
    <n v="3"/>
    <n v="2.7"/>
    <n v="2.6"/>
    <n v="108"/>
    <n v="-1"/>
    <d v="2017-04-08T00:00:00"/>
    <d v="2017-04-01T00:00:00"/>
    <d v="2017-04-08T00:00:00"/>
    <s v="Saturday"/>
    <d v="1899-12-30T18:52:30"/>
    <d v="1899-12-30T19:00:00"/>
    <n v="1"/>
    <d v="2017-04-08T00:00:00"/>
    <d v="2017-04-01T00:00:00"/>
    <d v="2017-04-08T00:00:00"/>
    <s v="Saturday"/>
    <d v="1899-12-30T19:10:08"/>
    <d v="1899-12-30T19:00:00"/>
    <s v="One Way"/>
  </r>
  <r>
    <n v="1570827"/>
    <s v="Non-RFID Card Member"/>
    <m/>
    <m/>
    <n v="53220"/>
    <s v="UNITED STATES"/>
    <s v="Single Ride"/>
    <n v="11112"/>
    <x v="37"/>
    <n v="43.036900000000003"/>
    <n v="-87.89667"/>
    <x v="12"/>
    <n v="43.036900000000003"/>
    <n v="-87.89667"/>
    <n v="46"/>
    <n v="6"/>
    <n v="6.9"/>
    <n v="6.6"/>
    <n v="276"/>
    <n v="-1"/>
    <d v="2017-04-08T00:00:00"/>
    <d v="2017-04-01T00:00:00"/>
    <d v="2017-04-08T00:00:00"/>
    <s v="Saturday"/>
    <d v="1899-12-30T19:12:44"/>
    <d v="1899-12-30T19:00:00"/>
    <n v="1"/>
    <d v="2017-04-08T00:00:00"/>
    <d v="2017-04-01T00:00:00"/>
    <d v="2017-04-08T00:00:00"/>
    <s v="Saturday"/>
    <d v="1899-12-30T19:58:34"/>
    <d v="1899-12-30T20:00:00"/>
    <s v="Round Trip"/>
  </r>
  <r>
    <n v="1569329"/>
    <s v="Non-RFID Card Member"/>
    <m/>
    <m/>
    <n v="55009"/>
    <s v="UNITED STATES"/>
    <s v="Single Ride"/>
    <n v="188"/>
    <x v="3"/>
    <n v="43.03519"/>
    <n v="-87.907390000000007"/>
    <x v="4"/>
    <n v="43.042490000000001"/>
    <n v="-87.909959999999998"/>
    <n v="5"/>
    <n v="3"/>
    <n v="0.8"/>
    <n v="0.7"/>
    <n v="30"/>
    <n v="-1"/>
    <d v="2017-04-08T00:00:00"/>
    <d v="2017-04-01T00:00:00"/>
    <d v="2017-04-08T00:00:00"/>
    <s v="Saturday"/>
    <d v="1899-12-30T19:16:23"/>
    <d v="1899-12-30T19:00:00"/>
    <n v="1"/>
    <d v="2017-04-08T00:00:00"/>
    <d v="2017-04-01T00:00:00"/>
    <d v="2017-04-08T00:00:00"/>
    <s v="Saturday"/>
    <d v="1899-12-30T19:21:16"/>
    <d v="1899-12-30T19:00:00"/>
    <s v="One Way"/>
  </r>
  <r>
    <n v="1570929"/>
    <s v="Non-RFID Card Member"/>
    <m/>
    <m/>
    <n v="53215"/>
    <s v="UNITED STATES"/>
    <s v="Single Ride"/>
    <n v="202"/>
    <x v="41"/>
    <n v="43.031480000000002"/>
    <n v="-87.908169999999998"/>
    <x v="43"/>
    <n v="43.031480000000002"/>
    <n v="-87.908169999999998"/>
    <n v="37"/>
    <n v="6"/>
    <n v="5.6"/>
    <n v="5.3"/>
    <n v="222"/>
    <n v="-1"/>
    <d v="2017-04-08T00:00:00"/>
    <d v="2017-04-01T00:00:00"/>
    <d v="2017-04-08T00:00:00"/>
    <s v="Saturday"/>
    <d v="1899-12-30T19:46:15"/>
    <d v="1899-12-30T20:00:00"/>
    <n v="1"/>
    <d v="2017-04-08T00:00:00"/>
    <d v="2017-04-01T00:00:00"/>
    <d v="2017-04-08T00:00:00"/>
    <s v="Saturday"/>
    <d v="1899-12-30T20:23:42"/>
    <d v="1899-12-30T20:00:00"/>
    <s v="Round Trip"/>
  </r>
  <r>
    <n v="1570990"/>
    <s v="Non-RFID Card Member"/>
    <m/>
    <m/>
    <n v="53206"/>
    <s v="UNITED STATES"/>
    <s v="Single Ride"/>
    <n v="45"/>
    <x v="10"/>
    <n v="43.060786"/>
    <n v="-87.883825999999999"/>
    <x v="53"/>
    <n v="43.060786"/>
    <n v="-87.883825999999999"/>
    <n v="24"/>
    <n v="3"/>
    <n v="3.6"/>
    <n v="3.4"/>
    <n v="144"/>
    <n v="-1"/>
    <d v="2017-04-08T00:00:00"/>
    <d v="2017-04-01T00:00:00"/>
    <d v="2017-04-08T00:00:00"/>
    <s v="Saturday"/>
    <d v="1899-12-30T20:15:46"/>
    <d v="1899-12-30T20:00:00"/>
    <n v="1"/>
    <d v="2017-04-08T00:00:00"/>
    <d v="2017-04-01T00:00:00"/>
    <d v="2017-04-08T00:00:00"/>
    <s v="Saturday"/>
    <d v="1899-12-30T20:39:34"/>
    <d v="1899-12-30T21:00:00"/>
    <s v="Round Trip"/>
  </r>
  <r>
    <n v="1571166"/>
    <s v="Non-RFID Card Member"/>
    <m/>
    <m/>
    <n v="53211"/>
    <s v="UNITED STATES"/>
    <s v="Single Ride"/>
    <n v="11076"/>
    <x v="9"/>
    <n v="43.05097"/>
    <n v="-87.906440000000003"/>
    <x v="50"/>
    <n v="43.05847"/>
    <n v="-87.898079999999993"/>
    <n v="8"/>
    <n v="3"/>
    <n v="1.2"/>
    <n v="1.1000000000000001"/>
    <n v="48"/>
    <n v="-1"/>
    <d v="2017-04-08T00:00:00"/>
    <d v="2017-04-01T00:00:00"/>
    <d v="2017-04-08T00:00:00"/>
    <s v="Saturday"/>
    <d v="1899-12-30T22:22:38"/>
    <d v="1899-12-30T22:00:00"/>
    <n v="1"/>
    <d v="2017-04-08T00:00:00"/>
    <d v="2017-04-01T00:00:00"/>
    <d v="2017-04-08T00:00:00"/>
    <s v="Saturday"/>
    <d v="1899-12-30T22:30:38"/>
    <d v="1899-12-30T23:00:00"/>
    <s v="One Way"/>
  </r>
  <r>
    <n v="1543503"/>
    <s v="Non-RFID Card Member"/>
    <m/>
    <m/>
    <n v="53202"/>
    <s v="UNITED STATES"/>
    <s v="Single Ride"/>
    <n v="106"/>
    <x v="23"/>
    <n v="43.053040000000003"/>
    <n v="-87.897660000000002"/>
    <x v="2"/>
    <n v="43.048200000000001"/>
    <n v="-87.900859999999994"/>
    <n v="4"/>
    <n v="0"/>
    <n v="0.6"/>
    <n v="0.6"/>
    <n v="24"/>
    <n v="-1"/>
    <d v="2017-04-09T00:00:00"/>
    <d v="2017-04-01T00:00:00"/>
    <d v="2017-04-09T00:00:00"/>
    <s v="Sunday"/>
    <d v="1899-12-30T01:10:10"/>
    <d v="1899-12-30T01:00:00"/>
    <n v="1"/>
    <d v="2017-04-09T00:00:00"/>
    <d v="2017-04-01T00:00:00"/>
    <d v="2017-04-09T00:00:00"/>
    <s v="Sunday"/>
    <d v="1899-12-30T01:14:09"/>
    <d v="1899-12-30T01:00:00"/>
    <s v="One Way"/>
  </r>
  <r>
    <n v="1238894"/>
    <s v="Non-RFID Card Member"/>
    <m/>
    <m/>
    <n v="53233"/>
    <s v="UNITED STATES"/>
    <s v="Single Ride"/>
    <n v="983"/>
    <x v="24"/>
    <n v="43.040154000000001"/>
    <n v="-87.932113000000001"/>
    <x v="12"/>
    <n v="43.036900000000003"/>
    <n v="-87.89667"/>
    <n v="21"/>
    <n v="3"/>
    <n v="3.2"/>
    <n v="3"/>
    <n v="126"/>
    <n v="-1"/>
    <d v="2017-04-09T00:00:00"/>
    <d v="2017-04-01T00:00:00"/>
    <d v="2017-04-09T00:00:00"/>
    <s v="Sunday"/>
    <d v="1899-12-30T05:36:05"/>
    <d v="1899-12-30T06:00:00"/>
    <n v="1"/>
    <d v="2017-04-09T00:00:00"/>
    <d v="2017-04-01T00:00:00"/>
    <d v="2017-04-09T00:00:00"/>
    <s v="Sunday"/>
    <d v="1899-12-30T05:57:05"/>
    <d v="1899-12-30T06:00:00"/>
    <s v="One Way"/>
  </r>
  <r>
    <n v="1238894"/>
    <s v="Non-RFID Card Member"/>
    <m/>
    <m/>
    <n v="53233"/>
    <s v="UNITED STATES"/>
    <s v="Single Ride"/>
    <n v="27"/>
    <x v="37"/>
    <n v="43.036900000000003"/>
    <n v="-87.89667"/>
    <x v="31"/>
    <n v="43.040154000000001"/>
    <n v="-87.932113000000001"/>
    <n v="22"/>
    <n v="3"/>
    <n v="3.3"/>
    <n v="3.1"/>
    <n v="132"/>
    <n v="-1"/>
    <d v="2017-04-09T00:00:00"/>
    <d v="2017-04-01T00:00:00"/>
    <d v="2017-04-09T00:00:00"/>
    <s v="Sunday"/>
    <d v="1899-12-30T07:08:29"/>
    <d v="1899-12-30T07:00:00"/>
    <n v="1"/>
    <d v="2017-04-09T00:00:00"/>
    <d v="2017-04-01T00:00:00"/>
    <d v="2017-04-09T00:00:00"/>
    <s v="Sunday"/>
    <d v="1899-12-30T07:30:02"/>
    <d v="1899-12-30T08:00:00"/>
    <s v="One Way"/>
  </r>
  <r>
    <n v="1513282"/>
    <s v="Non-RFID Card Member"/>
    <m/>
    <m/>
    <n v="34209"/>
    <s v="UNITED STATES"/>
    <s v="Single Ride"/>
    <n v="34"/>
    <x v="22"/>
    <n v="43.066893999999998"/>
    <n v="-87.877936000000005"/>
    <x v="35"/>
    <n v="43.066893999999998"/>
    <n v="-87.877936000000005"/>
    <n v="45"/>
    <n v="6"/>
    <n v="6.8"/>
    <n v="6.4"/>
    <n v="270"/>
    <n v="-1"/>
    <d v="2017-04-09T00:00:00"/>
    <d v="2017-04-01T00:00:00"/>
    <d v="2017-04-09T00:00:00"/>
    <s v="Sunday"/>
    <d v="1899-12-30T09:11:42"/>
    <d v="1899-12-30T09:00:00"/>
    <n v="1"/>
    <d v="2017-04-09T00:00:00"/>
    <d v="2017-04-01T00:00:00"/>
    <d v="2017-04-09T00:00:00"/>
    <s v="Sunday"/>
    <d v="1899-12-30T09:56:55"/>
    <d v="1899-12-30T10:00:00"/>
    <s v="Round Trip"/>
  </r>
  <r>
    <n v="1571528"/>
    <s v="Non-RFID Card Member"/>
    <m/>
    <m/>
    <n v="53005"/>
    <s v="UNITED STATES"/>
    <s v="Single Ride"/>
    <n v="267"/>
    <x v="37"/>
    <n v="43.036900000000003"/>
    <n v="-87.89667"/>
    <x v="12"/>
    <n v="43.036900000000003"/>
    <n v="-87.89667"/>
    <n v="67"/>
    <n v="9"/>
    <n v="10.1"/>
    <n v="9.5"/>
    <n v="402"/>
    <n v="-1"/>
    <d v="2017-04-09T00:00:00"/>
    <d v="2017-04-01T00:00:00"/>
    <d v="2017-04-09T00:00:00"/>
    <s v="Sunday"/>
    <d v="1899-12-30T10:09:31"/>
    <d v="1899-12-30T10:00:00"/>
    <n v="1"/>
    <d v="2017-04-09T00:00:00"/>
    <d v="2017-04-01T00:00:00"/>
    <d v="2017-04-09T00:00:00"/>
    <s v="Sunday"/>
    <d v="1899-12-30T11:16:13"/>
    <d v="1899-12-30T11:00:00"/>
    <s v="Round Trip"/>
  </r>
  <r>
    <n v="1571582"/>
    <s v="Non-RFID Card Member"/>
    <m/>
    <m/>
    <m/>
    <s v="UNITED STATES"/>
    <s v="Single Ride"/>
    <n v="9"/>
    <x v="5"/>
    <n v="43.031320000000001"/>
    <n v="-87.904259999999994"/>
    <x v="41"/>
    <n v="43.031320000000001"/>
    <n v="-87.904259999999994"/>
    <n v="177"/>
    <n v="18"/>
    <n v="18"/>
    <n v="17.100000000000001"/>
    <n v="720"/>
    <n v="-1"/>
    <d v="2017-04-09T00:00:00"/>
    <d v="2017-04-01T00:00:00"/>
    <d v="2017-04-09T00:00:00"/>
    <s v="Sunday"/>
    <d v="1899-12-30T10:39:13"/>
    <d v="1899-12-30T11:00:00"/>
    <n v="1"/>
    <d v="2017-04-09T00:00:00"/>
    <d v="2017-04-01T00:00:00"/>
    <d v="2017-04-09T00:00:00"/>
    <s v="Sunday"/>
    <d v="1899-12-30T13:36:13"/>
    <d v="1899-12-30T14:00:00"/>
    <s v="Round Trip"/>
  </r>
  <r>
    <n v="1571521"/>
    <s v="Non-RFID Card Member"/>
    <m/>
    <m/>
    <n v="53233"/>
    <s v="UNITED STATES"/>
    <s v="Single Ride"/>
    <n v="214"/>
    <x v="25"/>
    <n v="43.058010000000003"/>
    <n v="-87.877300000000005"/>
    <x v="22"/>
    <n v="43.058010000000003"/>
    <n v="-87.877300000000005"/>
    <n v="0"/>
    <n v="0"/>
    <n v="0"/>
    <n v="0"/>
    <n v="0"/>
    <n v="-1"/>
    <d v="2017-04-09T00:00:00"/>
    <d v="2017-04-01T00:00:00"/>
    <d v="2017-04-09T00:00:00"/>
    <s v="Sunday"/>
    <d v="1899-12-30T10:42:02"/>
    <d v="1899-12-30T11:00:00"/>
    <n v="1"/>
    <d v="2017-04-09T00:00:00"/>
    <d v="2017-04-01T00:00:00"/>
    <d v="2017-04-09T00:00:00"/>
    <s v="Sunday"/>
    <d v="1899-12-30T10:42:25"/>
    <d v="1899-12-30T11:00:00"/>
    <s v="Round Trip"/>
  </r>
  <r>
    <n v="1571593"/>
    <s v="Non-RFID Card Member"/>
    <m/>
    <m/>
    <n v="53210"/>
    <s v="UNITED STATES"/>
    <s v="Single Ride"/>
    <n v="11047"/>
    <x v="36"/>
    <n v="43.069021999999997"/>
    <n v="-87.887940999999998"/>
    <x v="38"/>
    <n v="43.069021999999997"/>
    <n v="-87.887940999999998"/>
    <n v="82"/>
    <n v="9"/>
    <n v="12.3"/>
    <n v="11.7"/>
    <n v="492"/>
    <n v="-1"/>
    <d v="2017-04-09T00:00:00"/>
    <d v="2017-04-01T00:00:00"/>
    <d v="2017-04-09T00:00:00"/>
    <s v="Sunday"/>
    <d v="1899-12-30T10:43:59"/>
    <d v="1899-12-30T11:00:00"/>
    <n v="1"/>
    <d v="2017-04-09T00:00:00"/>
    <d v="2017-04-01T00:00:00"/>
    <d v="2017-04-09T00:00:00"/>
    <s v="Sunday"/>
    <d v="1899-12-30T12:05:23"/>
    <d v="1899-12-30T12:00:00"/>
    <s v="Round Trip"/>
  </r>
  <r>
    <n v="1517966"/>
    <s v="Non-RFID Card Member"/>
    <m/>
    <m/>
    <n v="53051"/>
    <s v="UNITED STATES"/>
    <s v="Single Ride"/>
    <n v="5426"/>
    <x v="28"/>
    <n v="43.063749000000001"/>
    <n v="-87.887962999999999"/>
    <x v="44"/>
    <n v="43.026470000000003"/>
    <n v="-87.918040000000005"/>
    <n v="27"/>
    <n v="3"/>
    <n v="4.0999999999999996"/>
    <n v="3.8"/>
    <n v="162"/>
    <n v="-1"/>
    <d v="2017-04-09T00:00:00"/>
    <d v="2017-04-01T00:00:00"/>
    <d v="2017-04-09T00:00:00"/>
    <s v="Sunday"/>
    <d v="1899-12-30T10:50:28"/>
    <d v="1899-12-30T11:00:00"/>
    <n v="1"/>
    <d v="2017-04-09T00:00:00"/>
    <d v="2017-04-01T00:00:00"/>
    <d v="2017-04-09T00:00:00"/>
    <s v="Sunday"/>
    <d v="1899-12-30T11:17:41"/>
    <d v="1899-12-30T11:00:00"/>
    <s v="One Way"/>
  </r>
  <r>
    <n v="1571909"/>
    <s v="Non-RFID Card Member"/>
    <m/>
    <m/>
    <n v="53132"/>
    <s v="UNITED STATES"/>
    <s v="Single Ride"/>
    <n v="247"/>
    <x v="3"/>
    <n v="43.03519"/>
    <n v="-87.907390000000007"/>
    <x v="6"/>
    <n v="43.03519"/>
    <n v="-87.907390000000007"/>
    <n v="83"/>
    <n v="9"/>
    <n v="12.5"/>
    <n v="11.8"/>
    <n v="498"/>
    <n v="-1"/>
    <d v="2017-04-09T00:00:00"/>
    <d v="2017-04-01T00:00:00"/>
    <d v="2017-04-09T00:00:00"/>
    <s v="Sunday"/>
    <d v="1899-12-30T12:20:38"/>
    <d v="1899-12-30T12:00:00"/>
    <n v="1"/>
    <d v="2017-04-09T00:00:00"/>
    <d v="2017-04-01T00:00:00"/>
    <d v="2017-04-09T00:00:00"/>
    <s v="Sunday"/>
    <d v="1899-12-30T13:43:49"/>
    <d v="1899-12-30T14:00:00"/>
    <s v="Round Trip"/>
  </r>
  <r>
    <n v="1571922"/>
    <s v="Non-RFID Card Member"/>
    <m/>
    <m/>
    <n v="53404"/>
    <s v="UNITED STATES"/>
    <s v="Single Ride"/>
    <n v="5481"/>
    <x v="12"/>
    <n v="43.052460000000004"/>
    <n v="-87.891000000000005"/>
    <x v="11"/>
    <n v="43.052460000000004"/>
    <n v="-87.891000000000005"/>
    <n v="50"/>
    <n v="6"/>
    <n v="7.5"/>
    <n v="7.1"/>
    <n v="300"/>
    <n v="-1"/>
    <d v="2017-04-09T00:00:00"/>
    <d v="2017-04-01T00:00:00"/>
    <d v="2017-04-09T00:00:00"/>
    <s v="Sunday"/>
    <d v="1899-12-30T12:23:19"/>
    <d v="1899-12-30T12:00:00"/>
    <n v="1"/>
    <d v="2017-04-09T00:00:00"/>
    <d v="2017-04-01T00:00:00"/>
    <d v="2017-04-09T00:00:00"/>
    <s v="Sunday"/>
    <d v="1899-12-30T13:13:20"/>
    <d v="1899-12-30T13:00:00"/>
    <s v="Round Trip"/>
  </r>
  <r>
    <n v="1571928"/>
    <s v="Non-RFID Card Member"/>
    <m/>
    <m/>
    <n v="53202"/>
    <s v="UNITED STATES"/>
    <s v="Single Ride"/>
    <n v="5458"/>
    <x v="10"/>
    <n v="43.060786"/>
    <n v="-87.883825999999999"/>
    <x v="53"/>
    <n v="43.060786"/>
    <n v="-87.883825999999999"/>
    <n v="136"/>
    <n v="15"/>
    <n v="18"/>
    <n v="17.100000000000001"/>
    <n v="720"/>
    <n v="-1"/>
    <d v="2017-04-09T00:00:00"/>
    <d v="2017-04-01T00:00:00"/>
    <d v="2017-04-09T00:00:00"/>
    <s v="Sunday"/>
    <d v="1899-12-30T12:26:25"/>
    <d v="1899-12-30T12:00:00"/>
    <n v="1"/>
    <d v="2017-04-09T00:00:00"/>
    <d v="2017-04-01T00:00:00"/>
    <d v="2017-04-09T00:00:00"/>
    <s v="Sunday"/>
    <d v="1899-12-30T14:42:00"/>
    <d v="1899-12-30T15:00:00"/>
    <s v="Round Trip"/>
  </r>
  <r>
    <n v="1571962"/>
    <s v="Non-RFID Card Member"/>
    <m/>
    <m/>
    <n v="53202"/>
    <s v="UNITED STATES"/>
    <s v="Single Ride"/>
    <n v="11054"/>
    <x v="38"/>
    <n v="43.058619999999998"/>
    <n v="-87.885319999999993"/>
    <x v="6"/>
    <n v="43.03519"/>
    <n v="-87.907390000000007"/>
    <n v="40"/>
    <n v="6"/>
    <n v="6"/>
    <n v="5.7"/>
    <n v="240"/>
    <n v="-1"/>
    <d v="2017-04-09T00:00:00"/>
    <d v="2017-04-01T00:00:00"/>
    <d v="2017-04-09T00:00:00"/>
    <s v="Sunday"/>
    <d v="1899-12-30T12:31:14"/>
    <d v="1899-12-30T13:00:00"/>
    <n v="1"/>
    <d v="2017-04-09T00:00:00"/>
    <d v="2017-04-01T00:00:00"/>
    <d v="2017-04-09T00:00:00"/>
    <s v="Sunday"/>
    <d v="1899-12-30T13:11:36"/>
    <d v="1899-12-30T13:00:00"/>
    <s v="One Way"/>
  </r>
  <r>
    <n v="1572021"/>
    <s v="Non-RFID Card Member"/>
    <m/>
    <m/>
    <n v="53151"/>
    <s v="UNITED STATES"/>
    <s v="Single Ride"/>
    <n v="11136"/>
    <x v="2"/>
    <n v="43.03886"/>
    <n v="-87.902720000000002"/>
    <x v="37"/>
    <n v="43.02948"/>
    <n v="-87.912819999999996"/>
    <n v="17"/>
    <n v="3"/>
    <n v="2.6"/>
    <n v="2.4"/>
    <n v="102"/>
    <n v="-1"/>
    <d v="2017-04-09T00:00:00"/>
    <d v="2017-04-01T00:00:00"/>
    <d v="2017-04-09T00:00:00"/>
    <s v="Sunday"/>
    <d v="1899-12-30T12:47:27"/>
    <d v="1899-12-30T13:00:00"/>
    <n v="1"/>
    <d v="2017-04-09T00:00:00"/>
    <d v="2017-04-01T00:00:00"/>
    <d v="2017-04-09T00:00:00"/>
    <s v="Sunday"/>
    <d v="1899-12-30T13:04:05"/>
    <d v="1899-12-30T13:00:00"/>
    <s v="One Way"/>
  </r>
  <r>
    <n v="1572120"/>
    <s v="Non-RFID Card Member"/>
    <m/>
    <m/>
    <n v="93063"/>
    <s v="UNITED STATES"/>
    <s v="Single Ride"/>
    <n v="5550"/>
    <x v="24"/>
    <n v="43.040154000000001"/>
    <n v="-87.932113000000001"/>
    <x v="6"/>
    <n v="43.03519"/>
    <n v="-87.907390000000007"/>
    <n v="49"/>
    <n v="6"/>
    <n v="7.4"/>
    <n v="7"/>
    <n v="294"/>
    <n v="-1"/>
    <d v="2017-04-09T00:00:00"/>
    <d v="2017-04-01T00:00:00"/>
    <d v="2017-04-09T00:00:00"/>
    <s v="Sunday"/>
    <d v="1899-12-30T13:05:35"/>
    <d v="1899-12-30T13:00:00"/>
    <n v="1"/>
    <d v="2017-04-09T00:00:00"/>
    <d v="2017-04-01T00:00:00"/>
    <d v="2017-04-09T00:00:00"/>
    <s v="Sunday"/>
    <d v="1899-12-30T13:54:38"/>
    <d v="1899-12-30T14:00:00"/>
    <s v="One Way"/>
  </r>
  <r>
    <n v="1572152"/>
    <s v="Non-RFID Card Member"/>
    <m/>
    <m/>
    <n v="53023"/>
    <s v="UNITED STATES"/>
    <s v="Single Ride"/>
    <n v="5552"/>
    <x v="37"/>
    <n v="43.036900000000003"/>
    <n v="-87.89667"/>
    <x v="6"/>
    <n v="43.03519"/>
    <n v="-87.907390000000007"/>
    <n v="27"/>
    <n v="3"/>
    <n v="4.0999999999999996"/>
    <n v="3.8"/>
    <n v="162"/>
    <n v="-1"/>
    <d v="2017-04-09T00:00:00"/>
    <d v="2017-04-01T00:00:00"/>
    <d v="2017-04-09T00:00:00"/>
    <s v="Sunday"/>
    <d v="1899-12-30T13:13:13"/>
    <d v="1899-12-30T13:00:00"/>
    <n v="1"/>
    <d v="2017-04-09T00:00:00"/>
    <d v="2017-04-01T00:00:00"/>
    <d v="2017-04-09T00:00:00"/>
    <s v="Sunday"/>
    <d v="1899-12-30T13:40:33"/>
    <d v="1899-12-30T14:00:00"/>
    <s v="One Way"/>
  </r>
  <r>
    <n v="1517966"/>
    <s v="Non-RFID Card Member"/>
    <m/>
    <m/>
    <n v="53051"/>
    <s v="UNITED STATES"/>
    <s v="Single Ride"/>
    <n v="11054"/>
    <x v="3"/>
    <n v="43.03519"/>
    <n v="-87.907390000000007"/>
    <x v="11"/>
    <n v="43.052460000000004"/>
    <n v="-87.891000000000005"/>
    <n v="29"/>
    <n v="3"/>
    <n v="4.4000000000000004"/>
    <n v="4.0999999999999996"/>
    <n v="174"/>
    <n v="-1"/>
    <d v="2017-04-09T00:00:00"/>
    <d v="2017-04-01T00:00:00"/>
    <d v="2017-04-09T00:00:00"/>
    <s v="Sunday"/>
    <d v="1899-12-30T13:16:38"/>
    <d v="1899-12-30T13:00:00"/>
    <n v="1"/>
    <d v="2017-04-09T00:00:00"/>
    <d v="2017-04-01T00:00:00"/>
    <d v="2017-04-09T00:00:00"/>
    <s v="Sunday"/>
    <d v="1899-12-30T13:45:08"/>
    <d v="1899-12-30T14:00:00"/>
    <s v="One Way"/>
  </r>
  <r>
    <n v="1347615"/>
    <s v="Non-RFID Card Member"/>
    <m/>
    <m/>
    <n v="53219"/>
    <s v="UNITED STATES"/>
    <s v="Single Ride"/>
    <n v="5570"/>
    <x v="3"/>
    <n v="43.03519"/>
    <n v="-87.907390000000007"/>
    <x v="11"/>
    <n v="43.052460000000004"/>
    <n v="-87.891000000000005"/>
    <n v="27"/>
    <n v="3"/>
    <n v="4.0999999999999996"/>
    <n v="3.8"/>
    <n v="162"/>
    <n v="-1"/>
    <d v="2017-04-09T00:00:00"/>
    <d v="2017-04-01T00:00:00"/>
    <d v="2017-04-09T00:00:00"/>
    <s v="Sunday"/>
    <d v="1899-12-30T13:17:43"/>
    <d v="1899-12-30T13:00:00"/>
    <n v="1"/>
    <d v="2017-04-09T00:00:00"/>
    <d v="2017-04-01T00:00:00"/>
    <d v="2017-04-09T00:00:00"/>
    <s v="Sunday"/>
    <d v="1899-12-30T13:44:55"/>
    <d v="1899-12-30T14:00:00"/>
    <s v="One Way"/>
  </r>
  <r>
    <n v="1572249"/>
    <s v="Non-RFID Card Member"/>
    <m/>
    <m/>
    <n v="53211"/>
    <s v="UNITED STATES"/>
    <s v="Single Ride"/>
    <n v="11123"/>
    <x v="44"/>
    <n v="43.060296999999998"/>
    <n v="-87.913150000000002"/>
    <x v="49"/>
    <n v="43.060296999999998"/>
    <n v="-87.913150000000002"/>
    <n v="25"/>
    <n v="3"/>
    <n v="3.8"/>
    <n v="3.6"/>
    <n v="150"/>
    <n v="-1"/>
    <d v="2017-04-09T00:00:00"/>
    <d v="2017-04-01T00:00:00"/>
    <d v="2017-04-09T00:00:00"/>
    <s v="Sunday"/>
    <d v="1899-12-30T13:33:36"/>
    <d v="1899-12-30T14:00:00"/>
    <n v="1"/>
    <d v="2017-04-09T00:00:00"/>
    <d v="2017-04-01T00:00:00"/>
    <d v="2017-04-09T00:00:00"/>
    <s v="Sunday"/>
    <d v="1899-12-30T13:58:48"/>
    <d v="1899-12-30T14:00:00"/>
    <s v="Round Trip"/>
  </r>
  <r>
    <n v="1572257"/>
    <s v="Non-RFID Card Member"/>
    <m/>
    <m/>
    <n v="19010"/>
    <s v="UNITED STATES"/>
    <s v="Single Ride"/>
    <n v="173"/>
    <x v="13"/>
    <n v="43.038649999999997"/>
    <n v="-87.921930000000003"/>
    <x v="22"/>
    <n v="43.058010000000003"/>
    <n v="-87.877300000000005"/>
    <n v="36"/>
    <n v="6"/>
    <n v="5.4"/>
    <n v="5.0999999999999996"/>
    <n v="216"/>
    <n v="-1"/>
    <d v="2017-04-09T00:00:00"/>
    <d v="2017-04-01T00:00:00"/>
    <d v="2017-04-09T00:00:00"/>
    <s v="Sunday"/>
    <d v="1899-12-30T13:36:05"/>
    <d v="1899-12-30T14:00:00"/>
    <n v="1"/>
    <d v="2017-04-09T00:00:00"/>
    <d v="2017-04-01T00:00:00"/>
    <d v="2017-04-09T00:00:00"/>
    <s v="Sunday"/>
    <d v="1899-12-30T14:12:26"/>
    <d v="1899-12-30T14:00:00"/>
    <s v="One Way"/>
  </r>
  <r>
    <n v="1517799"/>
    <s v="Non-RFID Card Member"/>
    <m/>
    <m/>
    <n v="53916"/>
    <s v="UNITED STATES"/>
    <s v="Single Ride"/>
    <n v="5551"/>
    <x v="13"/>
    <n v="43.038649999999997"/>
    <n v="-87.921930000000003"/>
    <x v="31"/>
    <n v="43.040154000000001"/>
    <n v="-87.932113000000001"/>
    <n v="40"/>
    <n v="6"/>
    <n v="6"/>
    <n v="5.7"/>
    <n v="240"/>
    <n v="-1"/>
    <d v="2017-04-09T00:00:00"/>
    <d v="2017-04-01T00:00:00"/>
    <d v="2017-04-09T00:00:00"/>
    <s v="Sunday"/>
    <d v="1899-12-30T13:39:10"/>
    <d v="1899-12-30T14:00:00"/>
    <n v="1"/>
    <d v="2017-04-09T00:00:00"/>
    <d v="2017-04-01T00:00:00"/>
    <d v="2017-04-09T00:00:00"/>
    <s v="Sunday"/>
    <d v="1899-12-30T14:19:41"/>
    <d v="1899-12-30T14:00:00"/>
    <s v="One Way"/>
  </r>
  <r>
    <n v="1440640"/>
    <s v="Non-RFID Card Member"/>
    <m/>
    <m/>
    <n v="53189"/>
    <s v="UNITED STATES"/>
    <s v="Single Ride"/>
    <n v="11134"/>
    <x v="27"/>
    <n v="43.074890000000003"/>
    <n v="-87.882810000000006"/>
    <x v="25"/>
    <n v="43.074890000000003"/>
    <n v="-87.882810000000006"/>
    <n v="87"/>
    <n v="9"/>
    <n v="13.1"/>
    <n v="12.4"/>
    <n v="522"/>
    <n v="-1"/>
    <d v="2017-04-09T00:00:00"/>
    <d v="2017-04-01T00:00:00"/>
    <d v="2017-04-09T00:00:00"/>
    <s v="Sunday"/>
    <d v="1899-12-30T13:47:51"/>
    <d v="1899-12-30T14:00:00"/>
    <n v="1"/>
    <d v="2017-04-09T00:00:00"/>
    <d v="2017-04-01T00:00:00"/>
    <d v="2017-04-09T00:00:00"/>
    <s v="Sunday"/>
    <d v="1899-12-30T15:14:08"/>
    <d v="1899-12-30T15:00:00"/>
    <s v="Round Trip"/>
  </r>
  <r>
    <n v="1572352"/>
    <s v="Non-RFID Card Member"/>
    <m/>
    <m/>
    <n v="53005"/>
    <s v="UNITED STATES"/>
    <s v="Single Ride"/>
    <n v="342"/>
    <x v="41"/>
    <n v="43.031480000000002"/>
    <n v="-87.908169999999998"/>
    <x v="26"/>
    <n v="43.053040000000003"/>
    <n v="-87.897660000000002"/>
    <n v="24"/>
    <n v="3"/>
    <n v="3.6"/>
    <n v="3.4"/>
    <n v="144"/>
    <n v="-1"/>
    <d v="2017-04-09T00:00:00"/>
    <d v="2017-04-01T00:00:00"/>
    <d v="2017-04-09T00:00:00"/>
    <s v="Sunday"/>
    <d v="1899-12-30T13:51:12"/>
    <d v="1899-12-30T14:00:00"/>
    <n v="1"/>
    <d v="2017-04-09T00:00:00"/>
    <d v="2017-04-01T00:00:00"/>
    <d v="2017-04-09T00:00:00"/>
    <s v="Sunday"/>
    <d v="1899-12-30T14:15:07"/>
    <d v="1899-12-30T14:00:00"/>
    <s v="One Way"/>
  </r>
  <r>
    <n v="1571334"/>
    <s v="Non-RFID Card Member"/>
    <m/>
    <m/>
    <n v="60067"/>
    <s v="UNITED STATES"/>
    <s v="Single Ride"/>
    <n v="11087"/>
    <x v="22"/>
    <n v="43.066893999999998"/>
    <n v="-87.877936000000005"/>
    <x v="35"/>
    <n v="43.066893999999998"/>
    <n v="-87.877936000000005"/>
    <n v="33"/>
    <n v="3"/>
    <n v="5"/>
    <n v="4.7"/>
    <n v="198"/>
    <n v="-1"/>
    <d v="2017-04-09T00:00:00"/>
    <d v="2017-04-01T00:00:00"/>
    <d v="2017-04-09T00:00:00"/>
    <s v="Sunday"/>
    <d v="1899-12-30T13:52:17"/>
    <d v="1899-12-30T14:00:00"/>
    <n v="1"/>
    <d v="2017-04-09T00:00:00"/>
    <d v="2017-04-01T00:00:00"/>
    <d v="2017-04-09T00:00:00"/>
    <s v="Sunday"/>
    <d v="1899-12-30T14:25:29"/>
    <d v="1899-12-30T14:00:00"/>
    <s v="Round Trip"/>
  </r>
  <r>
    <n v="1572417"/>
    <s v="Non-RFID Card Member"/>
    <m/>
    <m/>
    <n v="0"/>
    <s v="UNITED STATES"/>
    <s v="Single Ride"/>
    <n v="11074"/>
    <x v="52"/>
    <n v="43.034619999999997"/>
    <n v="-87.917500000000004"/>
    <x v="5"/>
    <n v="43.04824"/>
    <n v="-87.904970000000006"/>
    <n v="95"/>
    <n v="12"/>
    <n v="14.3"/>
    <n v="13.5"/>
    <n v="570"/>
    <n v="-1"/>
    <d v="2017-04-09T00:00:00"/>
    <d v="2017-04-01T00:00:00"/>
    <d v="2017-04-09T00:00:00"/>
    <s v="Sunday"/>
    <d v="1899-12-30T14:04:02"/>
    <d v="1899-12-30T14:00:00"/>
    <n v="1"/>
    <d v="2017-04-09T00:00:00"/>
    <d v="2017-04-01T00:00:00"/>
    <d v="2017-04-09T00:00:00"/>
    <s v="Sunday"/>
    <d v="1899-12-30T15:39:17"/>
    <d v="1899-12-30T16:00:00"/>
    <s v="One Way"/>
  </r>
  <r>
    <n v="1571910"/>
    <s v="Non-RFID Card Member"/>
    <m/>
    <m/>
    <n v="78669"/>
    <s v="UNITED STATES"/>
    <s v="Single Ride"/>
    <n v="5548"/>
    <x v="23"/>
    <n v="43.053040000000003"/>
    <n v="-87.897660000000002"/>
    <x v="4"/>
    <n v="43.042490000000001"/>
    <n v="-87.909959999999998"/>
    <n v="22"/>
    <n v="3"/>
    <n v="3.3"/>
    <n v="3.1"/>
    <n v="132"/>
    <n v="-1"/>
    <d v="2017-04-09T00:00:00"/>
    <d v="2017-04-01T00:00:00"/>
    <d v="2017-04-09T00:00:00"/>
    <s v="Sunday"/>
    <d v="1899-12-30T14:09:53"/>
    <d v="1899-12-30T14:00:00"/>
    <n v="1"/>
    <d v="2017-04-09T00:00:00"/>
    <d v="2017-04-01T00:00:00"/>
    <d v="2017-04-09T00:00:00"/>
    <s v="Sunday"/>
    <d v="1899-12-30T14:31:02"/>
    <d v="1899-12-30T15:00:00"/>
    <s v="One Way"/>
  </r>
  <r>
    <n v="1572487"/>
    <s v="Non-RFID Card Member"/>
    <m/>
    <m/>
    <n v="53223"/>
    <s v="UNITED STATES"/>
    <s v="Single Ride"/>
    <n v="5418"/>
    <x v="6"/>
    <n v="43.038719999999998"/>
    <n v="-87.905339999999995"/>
    <x v="36"/>
    <n v="43.038719999999998"/>
    <n v="-87.905339999999995"/>
    <n v="70"/>
    <n v="9"/>
    <n v="10.5"/>
    <n v="10"/>
    <n v="420"/>
    <n v="-1"/>
    <d v="2017-04-09T00:00:00"/>
    <d v="2017-04-01T00:00:00"/>
    <d v="2017-04-09T00:00:00"/>
    <s v="Sunday"/>
    <d v="1899-12-30T14:12:48"/>
    <d v="1899-12-30T14:00:00"/>
    <n v="1"/>
    <d v="2017-04-09T00:00:00"/>
    <d v="2017-04-01T00:00:00"/>
    <d v="2017-04-09T00:00:00"/>
    <s v="Sunday"/>
    <d v="1899-12-30T15:22:51"/>
    <d v="1899-12-30T15:00:00"/>
    <s v="Round Trip"/>
  </r>
  <r>
    <n v="1572491"/>
    <s v="Non-RFID Card Member"/>
    <m/>
    <m/>
    <n v="53212"/>
    <s v="UNITED STATES"/>
    <s v="Single Ride"/>
    <n v="317"/>
    <x v="25"/>
    <n v="43.058010000000003"/>
    <n v="-87.877300000000005"/>
    <x v="10"/>
    <n v="43.058619999999998"/>
    <n v="-87.885319999999993"/>
    <n v="36"/>
    <n v="6"/>
    <n v="5.4"/>
    <n v="5.0999999999999996"/>
    <n v="216"/>
    <n v="-1"/>
    <d v="2017-04-09T00:00:00"/>
    <d v="2017-04-01T00:00:00"/>
    <d v="2017-04-09T00:00:00"/>
    <s v="Sunday"/>
    <d v="1899-12-30T14:13:28"/>
    <d v="1899-12-30T14:00:00"/>
    <n v="1"/>
    <d v="2017-04-09T00:00:00"/>
    <d v="2017-04-01T00:00:00"/>
    <d v="2017-04-09T00:00:00"/>
    <s v="Sunday"/>
    <d v="1899-12-30T14:49:31"/>
    <d v="1899-12-30T15:00:00"/>
    <s v="One Way"/>
  </r>
  <r>
    <n v="1572667"/>
    <s v="Non-RFID Card Member"/>
    <m/>
    <m/>
    <n v="53211"/>
    <s v="UNITED STATES"/>
    <s v="Single Ride"/>
    <n v="280"/>
    <x v="26"/>
    <n v="43.056539999999998"/>
    <n v="-87.914370000000005"/>
    <x v="7"/>
    <n v="43.038580000000003"/>
    <n v="-87.90934"/>
    <n v="63"/>
    <n v="6"/>
    <n v="9.5"/>
    <n v="9"/>
    <n v="378"/>
    <n v="-1"/>
    <d v="2017-04-09T00:00:00"/>
    <d v="2017-04-01T00:00:00"/>
    <d v="2017-04-09T00:00:00"/>
    <s v="Sunday"/>
    <d v="1899-12-30T14:45:52"/>
    <d v="1899-12-30T15:00:00"/>
    <n v="1"/>
    <d v="2017-04-09T00:00:00"/>
    <d v="2017-04-01T00:00:00"/>
    <d v="2017-04-09T00:00:00"/>
    <s v="Sunday"/>
    <d v="1899-12-30T15:48:17"/>
    <d v="1899-12-30T16:00:00"/>
    <s v="One Way"/>
  </r>
  <r>
    <n v="1393326"/>
    <s v="Non-RFID Card Member"/>
    <m/>
    <m/>
    <n v="60543"/>
    <s v="UNITED STATES"/>
    <s v="Single Ride"/>
    <n v="5544"/>
    <x v="45"/>
    <n v="43.077359999999999"/>
    <n v="-87.880769999999998"/>
    <x v="22"/>
    <n v="43.058010000000003"/>
    <n v="-87.877300000000005"/>
    <n v="28"/>
    <n v="3"/>
    <n v="4.2"/>
    <n v="4"/>
    <n v="168"/>
    <n v="-1"/>
    <d v="2017-04-09T00:00:00"/>
    <d v="2017-04-01T00:00:00"/>
    <d v="2017-04-09T00:00:00"/>
    <s v="Sunday"/>
    <d v="1899-12-30T14:50:20"/>
    <d v="1899-12-30T15:00:00"/>
    <n v="1"/>
    <d v="2017-04-09T00:00:00"/>
    <d v="2017-04-01T00:00:00"/>
    <d v="2017-04-09T00:00:00"/>
    <s v="Sunday"/>
    <d v="1899-12-30T15:18:37"/>
    <d v="1899-12-30T15:00:00"/>
    <s v="One Way"/>
  </r>
  <r>
    <n v="1572736"/>
    <s v="Non-RFID Card Member"/>
    <m/>
    <m/>
    <n v="53597"/>
    <s v="UNITED STATES"/>
    <s v="Single Ride"/>
    <n v="5507"/>
    <x v="27"/>
    <n v="43.074890000000003"/>
    <n v="-87.882810000000006"/>
    <x v="25"/>
    <n v="43.074890000000003"/>
    <n v="-87.882810000000006"/>
    <n v="75"/>
    <n v="9"/>
    <n v="11.3"/>
    <n v="10.7"/>
    <n v="450"/>
    <n v="-1"/>
    <d v="2017-04-09T00:00:00"/>
    <d v="2017-04-01T00:00:00"/>
    <d v="2017-04-09T00:00:00"/>
    <s v="Sunday"/>
    <d v="1899-12-30T14:57:38"/>
    <d v="1899-12-30T15:00:00"/>
    <n v="1"/>
    <d v="2017-04-09T00:00:00"/>
    <d v="2017-04-01T00:00:00"/>
    <d v="2017-04-09T00:00:00"/>
    <s v="Sunday"/>
    <d v="1899-12-30T16:12:17"/>
    <d v="1899-12-30T16:00:00"/>
    <s v="Round Trip"/>
  </r>
  <r>
    <n v="1572775"/>
    <s v="Non-RFID Card Member"/>
    <m/>
    <m/>
    <n v="53144"/>
    <s v="UNITED STATES"/>
    <s v="Single Ride"/>
    <n v="11127"/>
    <x v="12"/>
    <n v="43.052460000000004"/>
    <n v="-87.891000000000005"/>
    <x v="45"/>
    <n v="43.046570000000003"/>
    <n v="-87.908720000000002"/>
    <n v="65"/>
    <n v="9"/>
    <n v="9.8000000000000007"/>
    <n v="9.3000000000000007"/>
    <n v="390"/>
    <n v="-1"/>
    <d v="2017-04-09T00:00:00"/>
    <d v="2017-04-01T00:00:00"/>
    <d v="2017-04-09T00:00:00"/>
    <s v="Sunday"/>
    <d v="1899-12-30T15:03:39"/>
    <d v="1899-12-30T15:00:00"/>
    <n v="1"/>
    <d v="2017-04-09T00:00:00"/>
    <d v="2017-04-01T00:00:00"/>
    <d v="2017-04-09T00:00:00"/>
    <s v="Sunday"/>
    <d v="1899-12-30T16:08:57"/>
    <d v="1899-12-30T16:00:00"/>
    <s v="One Way"/>
  </r>
  <r>
    <n v="1572796"/>
    <s v="Non-RFID Card Member"/>
    <m/>
    <m/>
    <n v="53226"/>
    <s v="UNITED STATES"/>
    <s v="Single Ride"/>
    <n v="11128"/>
    <x v="55"/>
    <n v="43.052630000000001"/>
    <n v="-88.016319999999993"/>
    <x v="32"/>
    <n v="43.048609999999996"/>
    <n v="-88.008480000000006"/>
    <n v="14"/>
    <n v="3"/>
    <n v="2.1"/>
    <n v="2"/>
    <n v="84"/>
    <n v="-1"/>
    <d v="2017-04-09T00:00:00"/>
    <d v="2017-04-01T00:00:00"/>
    <d v="2017-04-09T00:00:00"/>
    <s v="Sunday"/>
    <d v="1899-12-30T15:06:50"/>
    <d v="1899-12-30T15:00:00"/>
    <n v="1"/>
    <d v="2017-04-09T00:00:00"/>
    <d v="2017-04-01T00:00:00"/>
    <d v="2017-04-09T00:00:00"/>
    <s v="Sunday"/>
    <d v="1899-12-30T15:20:18"/>
    <d v="1899-12-30T15:00:00"/>
    <s v="One Way"/>
  </r>
  <r>
    <n v="1440728"/>
    <s v="Non-RFID Card Member"/>
    <m/>
    <m/>
    <n v="53202"/>
    <s v="UNITED STATES"/>
    <s v="Single Ride"/>
    <n v="217"/>
    <x v="6"/>
    <n v="43.038719999999998"/>
    <n v="-87.905339999999995"/>
    <x v="10"/>
    <n v="43.058619999999998"/>
    <n v="-87.885319999999993"/>
    <n v="15"/>
    <n v="3"/>
    <n v="2.2999999999999998"/>
    <n v="2.1"/>
    <n v="90"/>
    <n v="-1"/>
    <d v="2017-04-09T00:00:00"/>
    <d v="2017-04-01T00:00:00"/>
    <d v="2017-04-09T00:00:00"/>
    <s v="Sunday"/>
    <d v="1899-12-30T15:26:01"/>
    <d v="1899-12-30T15:00:00"/>
    <n v="1"/>
    <d v="2017-04-09T00:00:00"/>
    <d v="2017-04-01T00:00:00"/>
    <d v="2017-04-09T00:00:00"/>
    <s v="Sunday"/>
    <d v="1899-12-30T15:41:25"/>
    <d v="1899-12-30T16:00:00"/>
    <s v="One Way"/>
  </r>
  <r>
    <n v="1572913"/>
    <s v="Non-RFID Card Member"/>
    <m/>
    <m/>
    <n v="53218"/>
    <s v="UNITED STATES"/>
    <s v="Single Ride"/>
    <n v="6"/>
    <x v="48"/>
    <n v="43.060155999999999"/>
    <n v="-87.881258000000003"/>
    <x v="48"/>
    <n v="43.060155999999999"/>
    <n v="-87.881258000000003"/>
    <n v="37"/>
    <n v="6"/>
    <n v="5.6"/>
    <n v="5.3"/>
    <n v="222"/>
    <n v="-1"/>
    <d v="2017-04-09T00:00:00"/>
    <d v="2017-04-01T00:00:00"/>
    <d v="2017-04-09T00:00:00"/>
    <s v="Sunday"/>
    <d v="1899-12-30T15:28:30"/>
    <d v="1899-12-30T15:00:00"/>
    <n v="1"/>
    <d v="2017-04-09T00:00:00"/>
    <d v="2017-04-01T00:00:00"/>
    <d v="2017-04-09T00:00:00"/>
    <s v="Sunday"/>
    <d v="1899-12-30T16:05:32"/>
    <d v="1899-12-30T16:00:00"/>
    <s v="Round Trip"/>
  </r>
  <r>
    <n v="1572929"/>
    <s v="Non-RFID Card Member"/>
    <m/>
    <m/>
    <n v="49445"/>
    <s v="UNITED STATES"/>
    <s v="Single Ride"/>
    <n v="231"/>
    <x v="24"/>
    <n v="43.040154000000001"/>
    <n v="-87.932113000000001"/>
    <x v="31"/>
    <n v="43.040154000000001"/>
    <n v="-87.932113000000001"/>
    <n v="47"/>
    <n v="6"/>
    <n v="7.1"/>
    <n v="6.7"/>
    <n v="282"/>
    <n v="-1"/>
    <d v="2017-04-09T00:00:00"/>
    <d v="2017-04-01T00:00:00"/>
    <d v="2017-04-09T00:00:00"/>
    <s v="Sunday"/>
    <d v="1899-12-30T15:29:10"/>
    <d v="1899-12-30T15:00:00"/>
    <n v="1"/>
    <d v="2017-04-09T00:00:00"/>
    <d v="2017-04-01T00:00:00"/>
    <d v="2017-04-09T00:00:00"/>
    <s v="Sunday"/>
    <d v="1899-12-30T16:16:41"/>
    <d v="1899-12-30T16:00:00"/>
    <s v="Round Trip"/>
  </r>
  <r>
    <n v="1572987"/>
    <s v="Non-RFID Card Member"/>
    <m/>
    <m/>
    <n v="60706"/>
    <s v="UNITED STATES"/>
    <s v="Single Ride"/>
    <n v="11111"/>
    <x v="24"/>
    <n v="43.040154000000001"/>
    <n v="-87.932113000000001"/>
    <x v="6"/>
    <n v="43.03519"/>
    <n v="-87.907390000000007"/>
    <n v="48"/>
    <n v="6"/>
    <n v="7.2"/>
    <n v="6.8"/>
    <n v="288"/>
    <n v="-1"/>
    <d v="2017-04-09T00:00:00"/>
    <d v="2017-04-01T00:00:00"/>
    <d v="2017-04-09T00:00:00"/>
    <s v="Sunday"/>
    <d v="1899-12-30T15:38:13"/>
    <d v="1899-12-30T16:00:00"/>
    <n v="1"/>
    <d v="2017-04-09T00:00:00"/>
    <d v="2017-04-01T00:00:00"/>
    <d v="2017-04-09T00:00:00"/>
    <s v="Sunday"/>
    <d v="1899-12-30T16:26:49"/>
    <d v="1899-12-30T16:00:00"/>
    <s v="One Way"/>
  </r>
  <r>
    <n v="1573052"/>
    <s v="Non-RFID Card Member"/>
    <m/>
    <m/>
    <n v="53216"/>
    <s v="UNITED STATES"/>
    <s v="Single Ride"/>
    <n v="5503"/>
    <x v="4"/>
    <n v="43.04824"/>
    <n v="-87.904970000000006"/>
    <x v="33"/>
    <n v="43.04804"/>
    <n v="-87.896720000000002"/>
    <n v="34"/>
    <n v="3"/>
    <n v="5.0999999999999996"/>
    <n v="4.8"/>
    <n v="204"/>
    <n v="-1"/>
    <d v="2017-04-09T00:00:00"/>
    <d v="2017-04-01T00:00:00"/>
    <d v="2017-04-09T00:00:00"/>
    <s v="Sunday"/>
    <d v="1899-12-30T15:53:39"/>
    <d v="1899-12-30T16:00:00"/>
    <n v="1"/>
    <d v="2017-04-09T00:00:00"/>
    <d v="2017-04-01T00:00:00"/>
    <d v="2017-04-09T00:00:00"/>
    <s v="Sunday"/>
    <d v="1899-12-30T16:27:05"/>
    <d v="1899-12-30T16:00:00"/>
    <s v="One Way"/>
  </r>
  <r>
    <n v="1573156"/>
    <s v="Non-RFID Card Member"/>
    <m/>
    <m/>
    <n v="60097"/>
    <s v="UNITED STATES"/>
    <s v="Single Ride"/>
    <n v="204"/>
    <x v="24"/>
    <n v="43.040154000000001"/>
    <n v="-87.932113000000001"/>
    <x v="31"/>
    <n v="43.040154000000001"/>
    <n v="-87.932113000000001"/>
    <n v="66"/>
    <n v="9"/>
    <n v="9.9"/>
    <n v="9.4"/>
    <n v="396"/>
    <n v="-1"/>
    <d v="2017-04-09T00:00:00"/>
    <d v="2017-04-01T00:00:00"/>
    <d v="2017-04-09T00:00:00"/>
    <s v="Sunday"/>
    <d v="1899-12-30T16:20:20"/>
    <d v="1899-12-30T16:00:00"/>
    <n v="1"/>
    <d v="2017-04-09T00:00:00"/>
    <d v="2017-04-01T00:00:00"/>
    <d v="2017-04-09T00:00:00"/>
    <s v="Sunday"/>
    <d v="1899-12-30T17:26:01"/>
    <d v="1899-12-30T17:00:00"/>
    <s v="Round Trip"/>
  </r>
  <r>
    <n v="1573158"/>
    <s v="Non-RFID Card Member"/>
    <m/>
    <m/>
    <n v="60540"/>
    <s v="UNITED STATES"/>
    <s v="Single Ride"/>
    <n v="5551"/>
    <x v="24"/>
    <n v="43.040154000000001"/>
    <n v="-87.932113000000001"/>
    <x v="31"/>
    <n v="43.040154000000001"/>
    <n v="-87.932113000000001"/>
    <n v="65"/>
    <n v="9"/>
    <n v="9.8000000000000007"/>
    <n v="9.3000000000000007"/>
    <n v="390"/>
    <n v="-1"/>
    <d v="2017-04-09T00:00:00"/>
    <d v="2017-04-01T00:00:00"/>
    <d v="2017-04-09T00:00:00"/>
    <s v="Sunday"/>
    <d v="1899-12-30T16:21:00"/>
    <d v="1899-12-30T16:00:00"/>
    <n v="1"/>
    <d v="2017-04-09T00:00:00"/>
    <d v="2017-04-01T00:00:00"/>
    <d v="2017-04-09T00:00:00"/>
    <s v="Sunday"/>
    <d v="1899-12-30T17:26:16"/>
    <d v="1899-12-30T17:00:00"/>
    <s v="Round Trip"/>
  </r>
  <r>
    <n v="1219691"/>
    <s v="Non-RFID Card Member"/>
    <m/>
    <m/>
    <n v="53202"/>
    <s v="UNITED STATES"/>
    <s v="Single Ride"/>
    <n v="42"/>
    <x v="12"/>
    <n v="43.052460000000004"/>
    <n v="-87.891000000000005"/>
    <x v="11"/>
    <n v="43.052460000000004"/>
    <n v="-87.891000000000005"/>
    <n v="444"/>
    <n v="0"/>
    <n v="4.5"/>
    <n v="4.3"/>
    <n v="180"/>
    <n v="-1"/>
    <d v="2017-04-09T00:00:00"/>
    <d v="2017-04-01T00:00:00"/>
    <d v="2017-04-09T00:00:00"/>
    <s v="Sunday"/>
    <d v="1899-12-30T16:26:13"/>
    <d v="1899-12-30T16:00:00"/>
    <n v="1"/>
    <d v="2017-04-09T00:00:00"/>
    <d v="2017-04-01T00:00:00"/>
    <d v="2017-04-09T00:00:00"/>
    <s v="Sunday"/>
    <d v="1899-12-30T23:50:17"/>
    <d v="1899-12-31T00:00:00"/>
    <s v="Round Trip"/>
  </r>
  <r>
    <n v="1573303"/>
    <s v="Non-RFID Card Member"/>
    <m/>
    <m/>
    <n v="60487"/>
    <s v="UNITED STATES"/>
    <s v="Single Ride"/>
    <n v="11093"/>
    <x v="13"/>
    <n v="43.038649999999997"/>
    <n v="-87.921930000000003"/>
    <x v="12"/>
    <n v="43.036900000000003"/>
    <n v="-87.89667"/>
    <n v="32"/>
    <n v="3"/>
    <n v="4.8"/>
    <n v="4.5999999999999996"/>
    <n v="192"/>
    <n v="-1"/>
    <d v="2017-04-09T00:00:00"/>
    <d v="2017-04-01T00:00:00"/>
    <d v="2017-04-09T00:00:00"/>
    <s v="Sunday"/>
    <d v="1899-12-30T16:54:13"/>
    <d v="1899-12-30T17:00:00"/>
    <n v="1"/>
    <d v="2017-04-09T00:00:00"/>
    <d v="2017-04-01T00:00:00"/>
    <d v="2017-04-09T00:00:00"/>
    <s v="Sunday"/>
    <d v="1899-12-30T17:26:42"/>
    <d v="1899-12-30T17:00:00"/>
    <s v="One Way"/>
  </r>
  <r>
    <n v="1573327"/>
    <s v="Non-RFID Card Member"/>
    <m/>
    <m/>
    <n v="54115"/>
    <s v="UNITED STATES"/>
    <s v="Single Ride"/>
    <n v="11097"/>
    <x v="43"/>
    <n v="43.05847"/>
    <n v="-87.898079999999993"/>
    <x v="53"/>
    <n v="43.060786"/>
    <n v="-87.883825999999999"/>
    <n v="79"/>
    <n v="9"/>
    <n v="11.9"/>
    <n v="11.3"/>
    <n v="474"/>
    <n v="-1"/>
    <d v="2017-04-09T00:00:00"/>
    <d v="2017-04-01T00:00:00"/>
    <d v="2017-04-09T00:00:00"/>
    <s v="Sunday"/>
    <d v="1899-12-30T16:58:19"/>
    <d v="1899-12-30T17:00:00"/>
    <n v="1"/>
    <d v="2017-04-09T00:00:00"/>
    <d v="2017-04-01T00:00:00"/>
    <d v="2017-04-09T00:00:00"/>
    <s v="Sunday"/>
    <d v="1899-12-30T18:17:48"/>
    <d v="1899-12-30T18:00:00"/>
    <s v="One Way"/>
  </r>
  <r>
    <n v="1573323"/>
    <s v="Non-RFID Card Member"/>
    <m/>
    <m/>
    <n v="60402"/>
    <s v="UNITED STATES"/>
    <s v="Single Ride"/>
    <n v="202"/>
    <x v="41"/>
    <n v="43.031480000000002"/>
    <n v="-87.908169999999998"/>
    <x v="4"/>
    <n v="43.042490000000001"/>
    <n v="-87.909959999999998"/>
    <n v="21"/>
    <n v="3"/>
    <n v="3.2"/>
    <n v="3"/>
    <n v="126"/>
    <n v="-1"/>
    <d v="2017-04-09T00:00:00"/>
    <d v="2017-04-01T00:00:00"/>
    <d v="2017-04-09T00:00:00"/>
    <s v="Sunday"/>
    <d v="1899-12-30T17:00:03"/>
    <d v="1899-12-30T17:00:00"/>
    <n v="1"/>
    <d v="2017-04-09T00:00:00"/>
    <d v="2017-04-01T00:00:00"/>
    <d v="2017-04-09T00:00:00"/>
    <s v="Sunday"/>
    <d v="1899-12-30T17:21:11"/>
    <d v="1899-12-30T17:00:00"/>
    <s v="One Way"/>
  </r>
  <r>
    <n v="1573204"/>
    <s v="Non-RFID Card Member"/>
    <m/>
    <m/>
    <n v="53233"/>
    <s v="UNITED STATES"/>
    <s v="Single Ride"/>
    <n v="5471"/>
    <x v="11"/>
    <n v="43.04804"/>
    <n v="-87.896720000000002"/>
    <x v="19"/>
    <n v="43.040349999999997"/>
    <n v="-87.920760000000001"/>
    <n v="80"/>
    <n v="9"/>
    <n v="12"/>
    <n v="11.4"/>
    <n v="480"/>
    <n v="-1"/>
    <d v="2017-04-09T00:00:00"/>
    <d v="2017-04-01T00:00:00"/>
    <d v="2017-04-09T00:00:00"/>
    <s v="Sunday"/>
    <d v="1899-12-30T17:09:31"/>
    <d v="1899-12-30T17:00:00"/>
    <n v="1"/>
    <d v="2017-04-09T00:00:00"/>
    <d v="2017-04-01T00:00:00"/>
    <d v="2017-04-09T00:00:00"/>
    <s v="Sunday"/>
    <d v="1899-12-30T18:29:55"/>
    <d v="1899-12-30T18:00:00"/>
    <s v="One Way"/>
  </r>
  <r>
    <n v="1573404"/>
    <s v="Non-RFID Card Member"/>
    <m/>
    <m/>
    <m/>
    <s v="UNITED STATES"/>
    <s v="Single Ride"/>
    <n v="11158"/>
    <x v="14"/>
    <n v="43.05536"/>
    <n v="-87.90504"/>
    <x v="14"/>
    <n v="43.05536"/>
    <n v="-87.90504"/>
    <n v="35"/>
    <n v="6"/>
    <n v="5.3"/>
    <n v="5"/>
    <n v="210"/>
    <n v="-1"/>
    <d v="2017-04-09T00:00:00"/>
    <d v="2017-04-01T00:00:00"/>
    <d v="2017-04-09T00:00:00"/>
    <s v="Sunday"/>
    <d v="1899-12-30T17:21:50"/>
    <d v="1899-12-30T17:00:00"/>
    <n v="1"/>
    <d v="2017-04-09T00:00:00"/>
    <d v="2017-04-01T00:00:00"/>
    <d v="2017-04-09T00:00:00"/>
    <s v="Sunday"/>
    <d v="1899-12-30T17:56:18"/>
    <d v="1899-12-30T18:00:00"/>
    <s v="Round Trip"/>
  </r>
  <r>
    <n v="1560681"/>
    <s v="Non-RFID Card Member"/>
    <m/>
    <m/>
    <n v="53207"/>
    <s v="UNITED STATES"/>
    <s v="Single Ride"/>
    <n v="91"/>
    <x v="33"/>
    <n v="43.004728999999998"/>
    <n v="-87.905463999999995"/>
    <x v="10"/>
    <n v="43.058619999999998"/>
    <n v="-87.885319999999993"/>
    <n v="27"/>
    <n v="3"/>
    <n v="4.0999999999999996"/>
    <n v="3.8"/>
    <n v="162"/>
    <n v="-1"/>
    <d v="2017-04-09T00:00:00"/>
    <d v="2017-04-01T00:00:00"/>
    <d v="2017-04-09T00:00:00"/>
    <s v="Sunday"/>
    <d v="1899-12-30T17:26:33"/>
    <d v="1899-12-30T17:00:00"/>
    <n v="1"/>
    <d v="2017-04-09T00:00:00"/>
    <d v="2017-04-01T00:00:00"/>
    <d v="2017-04-09T00:00:00"/>
    <s v="Sunday"/>
    <d v="1899-12-30T17:53:01"/>
    <d v="1899-12-30T18:00:00"/>
    <s v="One Way"/>
  </r>
  <r>
    <n v="1573467"/>
    <s v="Non-RFID Card Member"/>
    <m/>
    <m/>
    <n v="53711"/>
    <s v="UNITED STATES"/>
    <s v="Single Ride"/>
    <n v="5446"/>
    <x v="53"/>
    <n v="43.074655999999997"/>
    <n v="-87.889011999999994"/>
    <x v="13"/>
    <n v="43.078530000000001"/>
    <n v="-87.882620000000003"/>
    <n v="63"/>
    <n v="6"/>
    <n v="9.5"/>
    <n v="9"/>
    <n v="378"/>
    <n v="-1"/>
    <d v="2017-04-09T00:00:00"/>
    <d v="2017-04-01T00:00:00"/>
    <d v="2017-04-09T00:00:00"/>
    <s v="Sunday"/>
    <d v="1899-12-30T17:39:59"/>
    <d v="1899-12-30T18:00:00"/>
    <n v="1"/>
    <d v="2017-04-09T00:00:00"/>
    <d v="2017-04-01T00:00:00"/>
    <d v="2017-04-09T00:00:00"/>
    <s v="Sunday"/>
    <d v="1899-12-30T18:42:08"/>
    <d v="1899-12-30T19:00:00"/>
    <s v="One Way"/>
  </r>
  <r>
    <n v="1573480"/>
    <s v="Non-RFID Card Member"/>
    <m/>
    <m/>
    <n v="53105"/>
    <s v="UNITED STATES"/>
    <s v="Single Ride"/>
    <n v="5451"/>
    <x v="25"/>
    <n v="43.058010000000003"/>
    <n v="-87.877300000000005"/>
    <x v="33"/>
    <n v="43.04804"/>
    <n v="-87.896720000000002"/>
    <n v="30"/>
    <n v="3"/>
    <n v="4.5"/>
    <n v="4.3"/>
    <n v="180"/>
    <n v="-1"/>
    <d v="2017-04-09T00:00:00"/>
    <d v="2017-04-01T00:00:00"/>
    <d v="2017-04-09T00:00:00"/>
    <s v="Sunday"/>
    <d v="1899-12-30T17:43:32"/>
    <d v="1899-12-30T18:00:00"/>
    <n v="1"/>
    <d v="2017-04-09T00:00:00"/>
    <d v="2017-04-01T00:00:00"/>
    <d v="2017-04-09T00:00:00"/>
    <s v="Sunday"/>
    <d v="1899-12-30T18:13:41"/>
    <d v="1899-12-30T18:00:00"/>
    <s v="One Way"/>
  </r>
  <r>
    <n v="1359142"/>
    <s v="Non-RFID Card Member"/>
    <m/>
    <m/>
    <n v="53158"/>
    <s v="UNITED STATES"/>
    <s v="Single Ride"/>
    <n v="175"/>
    <x v="32"/>
    <n v="43.078530000000001"/>
    <n v="-87.882620000000003"/>
    <x v="13"/>
    <n v="43.078530000000001"/>
    <n v="-87.882620000000003"/>
    <n v="64"/>
    <n v="6"/>
    <n v="9.6"/>
    <n v="9.1"/>
    <n v="384"/>
    <n v="-1"/>
    <d v="2017-04-09T00:00:00"/>
    <d v="2017-04-01T00:00:00"/>
    <d v="2017-04-09T00:00:00"/>
    <s v="Sunday"/>
    <d v="1899-12-30T18:24:22"/>
    <d v="1899-12-30T18:00:00"/>
    <n v="1"/>
    <d v="2017-04-09T00:00:00"/>
    <d v="2017-04-01T00:00:00"/>
    <d v="2017-04-09T00:00:00"/>
    <s v="Sunday"/>
    <d v="1899-12-30T19:28:50"/>
    <d v="1899-12-30T19:00:00"/>
    <s v="Round Trip"/>
  </r>
  <r>
    <n v="1573674"/>
    <s v="Non-RFID Card Member"/>
    <m/>
    <m/>
    <n v="53172"/>
    <s v="UNITED STATES"/>
    <s v="Single Ride"/>
    <n v="5588"/>
    <x v="3"/>
    <n v="43.03519"/>
    <n v="-87.907390000000007"/>
    <x v="12"/>
    <n v="43.036900000000003"/>
    <n v="-87.89667"/>
    <n v="41"/>
    <n v="6"/>
    <n v="6.2"/>
    <n v="5.8"/>
    <n v="246"/>
    <n v="-1"/>
    <d v="2017-04-09T00:00:00"/>
    <d v="2017-04-01T00:00:00"/>
    <d v="2017-04-09T00:00:00"/>
    <s v="Sunday"/>
    <d v="1899-12-30T18:39:40"/>
    <d v="1899-12-30T19:00:00"/>
    <n v="1"/>
    <d v="2017-04-09T00:00:00"/>
    <d v="2017-04-01T00:00:00"/>
    <d v="2017-04-09T00:00:00"/>
    <s v="Sunday"/>
    <d v="1899-12-30T19:20:56"/>
    <d v="1899-12-30T19:00:00"/>
    <s v="One Way"/>
  </r>
  <r>
    <n v="1573725"/>
    <s v="Non-RFID Card Member"/>
    <m/>
    <m/>
    <n v="53211"/>
    <s v="UNITED STATES"/>
    <s v="Single Ride"/>
    <n v="5453"/>
    <x v="23"/>
    <n v="43.053040000000003"/>
    <n v="-87.897660000000002"/>
    <x v="26"/>
    <n v="43.053040000000003"/>
    <n v="-87.897660000000002"/>
    <n v="56"/>
    <n v="6"/>
    <n v="8.4"/>
    <n v="8"/>
    <n v="336"/>
    <n v="-1"/>
    <d v="2017-04-09T00:00:00"/>
    <d v="2017-04-01T00:00:00"/>
    <d v="2017-04-09T00:00:00"/>
    <s v="Sunday"/>
    <d v="1899-12-30T18:51:42"/>
    <d v="1899-12-30T19:00:00"/>
    <n v="1"/>
    <d v="2017-04-09T00:00:00"/>
    <d v="2017-04-01T00:00:00"/>
    <d v="2017-04-09T00:00:00"/>
    <s v="Sunday"/>
    <d v="1899-12-30T19:47:21"/>
    <d v="1899-12-30T20:00:00"/>
    <s v="Round Trip"/>
  </r>
  <r>
    <n v="1573817"/>
    <s v="Non-RFID Card Member"/>
    <m/>
    <m/>
    <n v="53215"/>
    <s v="UNITED STATES"/>
    <s v="Single Ride"/>
    <n v="143"/>
    <x v="37"/>
    <n v="43.036900000000003"/>
    <n v="-87.89667"/>
    <x v="12"/>
    <n v="43.036900000000003"/>
    <n v="-87.89667"/>
    <n v="30"/>
    <n v="3"/>
    <n v="4.5"/>
    <n v="4.3"/>
    <n v="180"/>
    <n v="-1"/>
    <d v="2017-04-09T00:00:00"/>
    <d v="2017-04-01T00:00:00"/>
    <d v="2017-04-09T00:00:00"/>
    <s v="Sunday"/>
    <d v="1899-12-30T19:16:38"/>
    <d v="1899-12-30T19:00:00"/>
    <n v="1"/>
    <d v="2017-04-09T00:00:00"/>
    <d v="2017-04-01T00:00:00"/>
    <d v="2017-04-09T00:00:00"/>
    <s v="Sunday"/>
    <d v="1899-12-30T19:46:48"/>
    <d v="1899-12-30T20:00:00"/>
    <s v="Round Trip"/>
  </r>
  <r>
    <n v="1262463"/>
    <s v="Non-RFID Card Member"/>
    <m/>
    <m/>
    <n v="53212"/>
    <s v="UNITED STATES"/>
    <s v="Single Ride"/>
    <n v="11117"/>
    <x v="17"/>
    <n v="43.060580000000002"/>
    <n v="-87.998589999999993"/>
    <x v="56"/>
    <n v="43.052630000000001"/>
    <n v="-88.016319999999993"/>
    <n v="14"/>
    <n v="3"/>
    <n v="2.1"/>
    <n v="2"/>
    <n v="84"/>
    <n v="-1"/>
    <d v="2017-04-09T00:00:00"/>
    <d v="2017-04-01T00:00:00"/>
    <d v="2017-04-09T00:00:00"/>
    <s v="Sunday"/>
    <d v="1899-12-30T20:55:51"/>
    <d v="1899-12-30T21:00:00"/>
    <n v="1"/>
    <d v="2017-04-09T00:00:00"/>
    <d v="2017-04-01T00:00:00"/>
    <d v="2017-04-09T00:00:00"/>
    <s v="Sunday"/>
    <d v="1899-12-30T21:09:49"/>
    <d v="1899-12-30T21:00:00"/>
    <s v="One Way"/>
  </r>
  <r>
    <n v="1519515"/>
    <s v="Non-RFID Card Member"/>
    <m/>
    <m/>
    <n v="91945"/>
    <s v="UNITED STATES"/>
    <s v="Single Ride"/>
    <n v="5463"/>
    <x v="4"/>
    <n v="43.04824"/>
    <n v="-87.904970000000006"/>
    <x v="19"/>
    <n v="43.040349999999997"/>
    <n v="-87.920760000000001"/>
    <n v="16"/>
    <n v="3"/>
    <n v="2.4"/>
    <n v="2.2999999999999998"/>
    <n v="96"/>
    <n v="-1"/>
    <d v="2017-04-09T00:00:00"/>
    <d v="2017-04-01T00:00:00"/>
    <d v="2017-04-09T00:00:00"/>
    <s v="Sunday"/>
    <d v="1899-12-30T20:59:01"/>
    <d v="1899-12-30T21:00:00"/>
    <n v="1"/>
    <d v="2017-04-09T00:00:00"/>
    <d v="2017-04-01T00:00:00"/>
    <d v="2017-04-09T00:00:00"/>
    <s v="Sunday"/>
    <d v="1899-12-30T21:15:32"/>
    <d v="1899-12-30T21:00:00"/>
    <s v="One Way"/>
  </r>
  <r>
    <n v="1573974"/>
    <s v="Non-RFID Card Member"/>
    <m/>
    <m/>
    <n v="91945"/>
    <s v="UNITED STATES"/>
    <s v="Single Ride"/>
    <n v="11169"/>
    <x v="4"/>
    <n v="43.04824"/>
    <n v="-87.904970000000006"/>
    <x v="19"/>
    <n v="43.040349999999997"/>
    <n v="-87.920760000000001"/>
    <n v="16"/>
    <n v="3"/>
    <n v="2.4"/>
    <n v="2.2999999999999998"/>
    <n v="96"/>
    <n v="-1"/>
    <d v="2017-04-09T00:00:00"/>
    <d v="2017-04-01T00:00:00"/>
    <d v="2017-04-09T00:00:00"/>
    <s v="Sunday"/>
    <d v="1899-12-30T20:59:30"/>
    <d v="1899-12-30T21:00:00"/>
    <n v="1"/>
    <d v="2017-04-09T00:00:00"/>
    <d v="2017-04-01T00:00:00"/>
    <d v="2017-04-09T00:00:00"/>
    <s v="Sunday"/>
    <d v="1899-12-30T21:15:17"/>
    <d v="1899-12-30T21:00:00"/>
    <s v="One Way"/>
  </r>
  <r>
    <n v="1172584"/>
    <s v="Non-RFID Card Member"/>
    <m/>
    <m/>
    <n v="63131"/>
    <s v="UNITED STATES"/>
    <s v="Single Ride"/>
    <n v="152"/>
    <x v="24"/>
    <n v="43.040154000000001"/>
    <n v="-87.932113000000001"/>
    <x v="31"/>
    <n v="43.040154000000001"/>
    <n v="-87.932113000000001"/>
    <n v="64"/>
    <n v="6"/>
    <n v="9.6"/>
    <n v="9.1"/>
    <n v="384"/>
    <n v="-1"/>
    <d v="2017-04-09T00:00:00"/>
    <d v="2017-04-01T00:00:00"/>
    <d v="2017-04-09T00:00:00"/>
    <s v="Sunday"/>
    <d v="1899-12-30T21:22:31"/>
    <d v="1899-12-30T21:00:00"/>
    <n v="1"/>
    <d v="2017-04-09T00:00:00"/>
    <d v="2017-04-01T00:00:00"/>
    <d v="2017-04-09T00:00:00"/>
    <s v="Sunday"/>
    <d v="1899-12-30T22:26:31"/>
    <d v="1899-12-30T22:00:00"/>
    <s v="Round Trip"/>
  </r>
  <r>
    <n v="1574003"/>
    <s v="Non-RFID Card Member"/>
    <m/>
    <m/>
    <n v="53202"/>
    <s v="UNITED STATES"/>
    <s v="Single Ride"/>
    <n v="5577"/>
    <x v="1"/>
    <n v="43.048200000000001"/>
    <n v="-87.900859999999994"/>
    <x v="45"/>
    <n v="43.046570000000003"/>
    <n v="-87.908720000000002"/>
    <n v="110"/>
    <n v="12"/>
    <n v="16.5"/>
    <n v="15.7"/>
    <n v="660"/>
    <n v="-1"/>
    <d v="2017-04-09T00:00:00"/>
    <d v="2017-04-01T00:00:00"/>
    <d v="2017-04-09T00:00:00"/>
    <s v="Sunday"/>
    <d v="1899-12-30T21:23:06"/>
    <d v="1899-12-30T21:00:00"/>
    <n v="1"/>
    <d v="2017-04-09T00:00:00"/>
    <d v="2017-04-01T00:00:00"/>
    <d v="2017-04-09T00:00:00"/>
    <s v="Sunday"/>
    <d v="1899-12-30T23:13:34"/>
    <d v="1899-12-30T23:00:00"/>
    <s v="One Way"/>
  </r>
  <r>
    <n v="1574018"/>
    <s v="Non-RFID Card Member"/>
    <m/>
    <m/>
    <n v="54902"/>
    <s v="UNITED STATES"/>
    <s v="Single Ride"/>
    <n v="11157"/>
    <x v="24"/>
    <n v="43.040154000000001"/>
    <n v="-87.932113000000001"/>
    <x v="31"/>
    <n v="43.040154000000001"/>
    <n v="-87.932113000000001"/>
    <n v="95"/>
    <n v="12"/>
    <n v="14.3"/>
    <n v="13.5"/>
    <n v="570"/>
    <n v="-1"/>
    <d v="2017-04-09T00:00:00"/>
    <d v="2017-04-01T00:00:00"/>
    <d v="2017-04-09T00:00:00"/>
    <s v="Sunday"/>
    <d v="1899-12-30T21:38:16"/>
    <d v="1899-12-30T22:00:00"/>
    <n v="1"/>
    <d v="2017-04-09T00:00:00"/>
    <d v="2017-04-01T00:00:00"/>
    <d v="2017-04-09T00:00:00"/>
    <s v="Sunday"/>
    <d v="1899-12-30T23:13:21"/>
    <d v="1899-12-30T23:00:00"/>
    <s v="Round Trip"/>
  </r>
  <r>
    <n v="1211837"/>
    <s v="Non-RFID Card Member"/>
    <m/>
    <m/>
    <n v="53207"/>
    <s v="UNITED STATES"/>
    <s v="Single Ride"/>
    <n v="5436"/>
    <x v="52"/>
    <n v="43.034619999999997"/>
    <n v="-87.917500000000004"/>
    <x v="30"/>
    <n v="43.004728999999998"/>
    <n v="-87.905463999999995"/>
    <n v="27"/>
    <n v="3"/>
    <n v="4.0999999999999996"/>
    <n v="3.8"/>
    <n v="162"/>
    <n v="-1"/>
    <d v="2017-04-10T00:00:00"/>
    <d v="2017-04-01T00:00:00"/>
    <d v="2017-04-10T00:00:00"/>
    <s v="Monday"/>
    <d v="1899-12-30T10:46:43"/>
    <d v="1899-12-30T11:00:00"/>
    <n v="1"/>
    <d v="2017-04-10T00:00:00"/>
    <d v="2017-04-01T00:00:00"/>
    <d v="2017-04-10T00:00:00"/>
    <s v="Monday"/>
    <d v="1899-12-30T11:13:15"/>
    <d v="1899-12-30T11:00:00"/>
    <s v="One Way"/>
  </r>
  <r>
    <n v="1574338"/>
    <s v="Non-RFID Card Member"/>
    <m/>
    <m/>
    <n v="53225"/>
    <s v="UNITED STATES"/>
    <s v="Single Ride"/>
    <n v="5221"/>
    <x v="3"/>
    <n v="43.03519"/>
    <n v="-87.907390000000007"/>
    <x v="6"/>
    <n v="43.03519"/>
    <n v="-87.907390000000007"/>
    <n v="47"/>
    <n v="6"/>
    <n v="7.1"/>
    <n v="6.7"/>
    <n v="282"/>
    <n v="-1"/>
    <d v="2017-04-10T00:00:00"/>
    <d v="2017-04-01T00:00:00"/>
    <d v="2017-04-10T00:00:00"/>
    <s v="Monday"/>
    <d v="1899-12-30T11:40:53"/>
    <d v="1899-12-30T12:00:00"/>
    <n v="1"/>
    <d v="2017-04-10T00:00:00"/>
    <d v="2017-04-01T00:00:00"/>
    <d v="2017-04-10T00:00:00"/>
    <s v="Monday"/>
    <d v="1899-12-30T12:27:19"/>
    <d v="1899-12-30T12:00:00"/>
    <s v="Round Trip"/>
  </r>
  <r>
    <n v="1574373"/>
    <s v="Non-RFID Card Member"/>
    <m/>
    <m/>
    <n v="53225"/>
    <s v="UNITED STATES"/>
    <s v="Single Ride"/>
    <n v="255"/>
    <x v="25"/>
    <n v="43.058010000000003"/>
    <n v="-87.877300000000005"/>
    <x v="22"/>
    <n v="43.058010000000003"/>
    <n v="-87.877300000000005"/>
    <n v="36"/>
    <n v="6"/>
    <n v="5.4"/>
    <n v="5.0999999999999996"/>
    <n v="216"/>
    <n v="-1"/>
    <d v="2017-04-10T00:00:00"/>
    <d v="2017-04-01T00:00:00"/>
    <d v="2017-04-10T00:00:00"/>
    <s v="Monday"/>
    <d v="1899-12-30T12:09:57"/>
    <d v="1899-12-30T12:00:00"/>
    <n v="1"/>
    <d v="2017-04-10T00:00:00"/>
    <d v="2017-04-01T00:00:00"/>
    <d v="2017-04-10T00:00:00"/>
    <s v="Monday"/>
    <d v="1899-12-30T12:45:36"/>
    <d v="1899-12-30T13:00:00"/>
    <s v="Round Trip"/>
  </r>
  <r>
    <n v="1574484"/>
    <s v="Non-RFID Card Member"/>
    <m/>
    <m/>
    <n v="53714"/>
    <s v="UNITED STATES"/>
    <s v="Single Ride"/>
    <n v="2968"/>
    <x v="37"/>
    <n v="43.036900000000003"/>
    <n v="-87.89667"/>
    <x v="47"/>
    <n v="43.060250000000003"/>
    <n v="-87.892169999999993"/>
    <n v="16"/>
    <n v="3"/>
    <n v="2.4"/>
    <n v="2.2999999999999998"/>
    <n v="96"/>
    <n v="-1"/>
    <d v="2017-04-10T00:00:00"/>
    <d v="2017-04-01T00:00:00"/>
    <d v="2017-04-10T00:00:00"/>
    <s v="Monday"/>
    <d v="1899-12-30T13:08:45"/>
    <d v="1899-12-30T13:00:00"/>
    <n v="1"/>
    <d v="2017-04-10T00:00:00"/>
    <d v="2017-04-01T00:00:00"/>
    <d v="2017-04-10T00:00:00"/>
    <s v="Monday"/>
    <d v="1899-12-30T13:24:09"/>
    <d v="1899-12-30T13:00:00"/>
    <s v="One Way"/>
  </r>
  <r>
    <n v="1574512"/>
    <s v="Non-RFID Card Member"/>
    <m/>
    <m/>
    <n v="53149"/>
    <s v="UNITED STATES"/>
    <s v="Single Ride"/>
    <n v="11160"/>
    <x v="45"/>
    <n v="43.077359999999999"/>
    <n v="-87.880769999999998"/>
    <x v="13"/>
    <n v="43.078530000000001"/>
    <n v="-87.882620000000003"/>
    <n v="21"/>
    <n v="3"/>
    <n v="3.2"/>
    <n v="3"/>
    <n v="126"/>
    <n v="-1"/>
    <d v="2017-04-10T00:00:00"/>
    <d v="2017-04-01T00:00:00"/>
    <d v="2017-04-10T00:00:00"/>
    <s v="Monday"/>
    <d v="1899-12-30T13:22:00"/>
    <d v="1899-12-30T13:00:00"/>
    <n v="1"/>
    <d v="2017-04-10T00:00:00"/>
    <d v="2017-04-01T00:00:00"/>
    <d v="2017-04-10T00:00:00"/>
    <s v="Monday"/>
    <d v="1899-12-30T13:43:00"/>
    <d v="1899-12-30T14:00:00"/>
    <s v="One Way"/>
  </r>
  <r>
    <n v="1575190"/>
    <s v="Non-RFID Card Member"/>
    <m/>
    <m/>
    <n v="53202"/>
    <s v="UNITED STATES"/>
    <s v="Single Ride"/>
    <n v="5447"/>
    <x v="27"/>
    <n v="43.074890000000003"/>
    <n v="-87.882810000000006"/>
    <x v="53"/>
    <n v="43.060786"/>
    <n v="-87.883825999999999"/>
    <n v="12"/>
    <n v="3"/>
    <n v="1.8"/>
    <n v="1.7"/>
    <n v="72"/>
    <n v="-1"/>
    <d v="2017-04-11T00:00:00"/>
    <d v="2017-04-01T00:00:00"/>
    <d v="2017-04-11T00:00:00"/>
    <s v="Tuesday"/>
    <d v="1899-12-30T03:22:53"/>
    <d v="1899-12-30T03:00:00"/>
    <n v="1"/>
    <d v="2017-04-11T00:00:00"/>
    <d v="2017-04-01T00:00:00"/>
    <d v="2017-04-11T00:00:00"/>
    <s v="Tuesday"/>
    <d v="1899-12-30T03:34:00"/>
    <d v="1899-12-30T04:00:00"/>
    <s v="One Way"/>
  </r>
  <r>
    <n v="1575189"/>
    <s v="Non-RFID Card Member"/>
    <m/>
    <m/>
    <n v="53095"/>
    <s v="UNITED STATES"/>
    <s v="Single Ride"/>
    <n v="5514"/>
    <x v="10"/>
    <n v="43.060786"/>
    <n v="-87.883825999999999"/>
    <x v="13"/>
    <n v="43.078530000000001"/>
    <n v="-87.882620000000003"/>
    <n v="42"/>
    <n v="6"/>
    <n v="6.3"/>
    <n v="6"/>
    <n v="252"/>
    <n v="-1"/>
    <d v="2017-04-11T00:00:00"/>
    <d v="2017-04-01T00:00:00"/>
    <d v="2017-04-11T00:00:00"/>
    <s v="Tuesday"/>
    <d v="1899-12-30T04:23:40"/>
    <d v="1899-12-30T04:00:00"/>
    <n v="1"/>
    <d v="2017-04-11T00:00:00"/>
    <d v="2017-04-01T00:00:00"/>
    <d v="2017-04-11T00:00:00"/>
    <s v="Tuesday"/>
    <d v="1899-12-30T05:05:14"/>
    <d v="1899-12-30T05:00:00"/>
    <s v="One Way"/>
  </r>
  <r>
    <n v="1238554"/>
    <s v="Non-RFID Card Member"/>
    <m/>
    <m/>
    <n v="53211"/>
    <s v="UNITED STATES"/>
    <s v="Single Ride"/>
    <n v="11079"/>
    <x v="2"/>
    <n v="43.03886"/>
    <n v="-87.902720000000002"/>
    <x v="16"/>
    <n v="43.052549999999997"/>
    <n v="-87.909329999999997"/>
    <n v="11"/>
    <n v="3"/>
    <n v="1.7"/>
    <n v="1.6"/>
    <n v="66"/>
    <n v="-1"/>
    <d v="2017-04-11T00:00:00"/>
    <d v="2017-04-01T00:00:00"/>
    <d v="2017-04-11T00:00:00"/>
    <s v="Tuesday"/>
    <d v="1899-12-30T14:18:13"/>
    <d v="1899-12-30T14:00:00"/>
    <n v="1"/>
    <d v="2017-04-11T00:00:00"/>
    <d v="2017-04-01T00:00:00"/>
    <d v="2017-04-11T00:00:00"/>
    <s v="Tuesday"/>
    <d v="1899-12-30T14:29:32"/>
    <d v="1899-12-30T14:00:00"/>
    <s v="One Way"/>
  </r>
  <r>
    <n v="1391484"/>
    <s v="Non-RFID Card Member"/>
    <m/>
    <m/>
    <n v="53224"/>
    <s v="UNITED STATES"/>
    <s v="Single Ride"/>
    <n v="5527"/>
    <x v="26"/>
    <n v="43.056539999999998"/>
    <n v="-87.914370000000005"/>
    <x v="36"/>
    <n v="43.038719999999998"/>
    <n v="-87.905339999999995"/>
    <n v="13"/>
    <n v="3"/>
    <n v="2"/>
    <n v="1.9"/>
    <n v="78"/>
    <n v="-1"/>
    <d v="2017-04-11T00:00:00"/>
    <d v="2017-04-01T00:00:00"/>
    <d v="2017-04-11T00:00:00"/>
    <s v="Tuesday"/>
    <d v="1899-12-30T15:32:55"/>
    <d v="1899-12-30T16:00:00"/>
    <n v="1"/>
    <d v="2017-04-11T00:00:00"/>
    <d v="2017-04-01T00:00:00"/>
    <d v="2017-04-11T00:00:00"/>
    <s v="Tuesday"/>
    <d v="1899-12-30T15:45:35"/>
    <d v="1899-12-30T16:00:00"/>
    <s v="One Way"/>
  </r>
  <r>
    <n v="1575590"/>
    <s v="Non-RFID Card Member"/>
    <m/>
    <m/>
    <n v="53151"/>
    <s v="UNITED STATES"/>
    <s v="Single Ride"/>
    <n v="5589"/>
    <x v="27"/>
    <n v="43.074890000000003"/>
    <n v="-87.882810000000006"/>
    <x v="53"/>
    <n v="43.060786"/>
    <n v="-87.883825999999999"/>
    <n v="8"/>
    <n v="3"/>
    <n v="1.2"/>
    <n v="1.1000000000000001"/>
    <n v="48"/>
    <n v="-1"/>
    <d v="2017-04-11T00:00:00"/>
    <d v="2017-04-01T00:00:00"/>
    <d v="2017-04-11T00:00:00"/>
    <s v="Tuesday"/>
    <d v="1899-12-30T16:11:24"/>
    <d v="1899-12-30T16:00:00"/>
    <n v="1"/>
    <d v="2017-04-11T00:00:00"/>
    <d v="2017-04-01T00:00:00"/>
    <d v="2017-04-11T00:00:00"/>
    <s v="Tuesday"/>
    <d v="1899-12-30T16:19:49"/>
    <d v="1899-12-30T16:00:00"/>
    <s v="One Way"/>
  </r>
  <r>
    <n v="590371"/>
    <s v="Non-RFID Card Member"/>
    <m/>
    <m/>
    <n v="53406"/>
    <s v="UNITED STATES"/>
    <s v="Single Ride"/>
    <n v="11134"/>
    <x v="53"/>
    <n v="43.074655999999997"/>
    <n v="-87.889011999999994"/>
    <x v="35"/>
    <n v="43.066893999999998"/>
    <n v="-87.877936000000005"/>
    <n v="7"/>
    <n v="3"/>
    <n v="1.1000000000000001"/>
    <n v="1"/>
    <n v="42"/>
    <n v="-1"/>
    <d v="2017-04-11T00:00:00"/>
    <d v="2017-04-01T00:00:00"/>
    <d v="2017-04-11T00:00:00"/>
    <s v="Tuesday"/>
    <d v="1899-12-30T21:33:10"/>
    <d v="1899-12-30T22:00:00"/>
    <n v="1"/>
    <d v="2017-04-11T00:00:00"/>
    <d v="2017-04-01T00:00:00"/>
    <d v="2017-04-11T00:00:00"/>
    <s v="Tuesday"/>
    <d v="1899-12-30T21:40:12"/>
    <d v="1899-12-30T22:00:00"/>
    <s v="One Way"/>
  </r>
  <r>
    <n v="1368475"/>
    <s v="Non-RFID Card Member"/>
    <m/>
    <m/>
    <n v="60655"/>
    <s v="UNITED STATES"/>
    <s v="Single Ride"/>
    <n v="5561"/>
    <x v="45"/>
    <n v="43.077359999999999"/>
    <n v="-87.880769999999998"/>
    <x v="29"/>
    <n v="43.06033"/>
    <n v="-87.89546"/>
    <n v="282"/>
    <n v="30"/>
    <n v="18"/>
    <n v="17.100000000000001"/>
    <n v="720"/>
    <n v="-1"/>
    <d v="2017-04-12T00:00:00"/>
    <d v="2017-04-01T00:00:00"/>
    <d v="2017-04-12T00:00:00"/>
    <s v="Wednesday"/>
    <d v="1899-12-30T02:27:54"/>
    <d v="1899-12-30T02:00:00"/>
    <n v="1"/>
    <d v="2017-04-12T00:00:00"/>
    <d v="2017-04-01T00:00:00"/>
    <d v="2017-04-12T00:00:00"/>
    <s v="Wednesday"/>
    <d v="1899-12-30T07:09:30"/>
    <d v="1899-12-30T07:00:00"/>
    <s v="One Way"/>
  </r>
  <r>
    <n v="1575377"/>
    <s v="Non-RFID Card Member"/>
    <m/>
    <m/>
    <n v="53202"/>
    <s v="UNITED STATES"/>
    <s v="Single Ride"/>
    <n v="5589"/>
    <x v="10"/>
    <n v="43.060786"/>
    <n v="-87.883825999999999"/>
    <x v="22"/>
    <n v="43.058010000000003"/>
    <n v="-87.877300000000005"/>
    <n v="23"/>
    <n v="3"/>
    <n v="3.5"/>
    <n v="3.3"/>
    <n v="138"/>
    <n v="-1"/>
    <d v="2017-04-12T00:00:00"/>
    <d v="2017-04-01T00:00:00"/>
    <d v="2017-04-12T00:00:00"/>
    <s v="Wednesday"/>
    <d v="1899-12-30T12:08:04"/>
    <d v="1899-12-30T12:00:00"/>
    <n v="1"/>
    <d v="2017-04-12T00:00:00"/>
    <d v="2017-04-01T00:00:00"/>
    <d v="2017-04-12T00:00:00"/>
    <s v="Wednesday"/>
    <d v="1899-12-30T12:31:48"/>
    <d v="1899-12-30T13:00:00"/>
    <s v="One Way"/>
  </r>
  <r>
    <n v="1576100"/>
    <s v="Non-RFID Card Member"/>
    <m/>
    <m/>
    <n v="53216"/>
    <s v="UNITED STATES"/>
    <s v="Single Ride"/>
    <n v="11150"/>
    <x v="49"/>
    <n v="43.051119999999997"/>
    <n v="-87.918819999999997"/>
    <x v="23"/>
    <n v="43.051119999999997"/>
    <n v="-87.918819999999997"/>
    <n v="28"/>
    <n v="3"/>
    <n v="4.2"/>
    <n v="4"/>
    <n v="168"/>
    <n v="-1"/>
    <d v="2017-04-12T00:00:00"/>
    <d v="2017-04-01T00:00:00"/>
    <d v="2017-04-12T00:00:00"/>
    <s v="Wednesday"/>
    <d v="1899-12-30T12:27:02"/>
    <d v="1899-12-30T12:00:00"/>
    <n v="1"/>
    <d v="2017-04-12T00:00:00"/>
    <d v="2017-04-01T00:00:00"/>
    <d v="2017-04-12T00:00:00"/>
    <s v="Wednesday"/>
    <d v="1899-12-30T12:55:54"/>
    <d v="1899-12-30T13:00:00"/>
    <s v="Round Trip"/>
  </r>
  <r>
    <n v="1576268"/>
    <s v="Non-RFID Card Member"/>
    <m/>
    <m/>
    <n v="53205"/>
    <s v="UNITED STATES"/>
    <s v="Single Ride"/>
    <n v="13"/>
    <x v="16"/>
    <n v="43.03913"/>
    <n v="-87.916150000000002"/>
    <x v="3"/>
    <n v="43.03913"/>
    <n v="-87.916150000000002"/>
    <n v="22"/>
    <n v="3"/>
    <n v="3.3"/>
    <n v="3.1"/>
    <n v="132"/>
    <n v="-1"/>
    <d v="2017-04-12T00:00:00"/>
    <d v="2017-04-01T00:00:00"/>
    <d v="2017-04-12T00:00:00"/>
    <s v="Wednesday"/>
    <d v="1899-12-30T13:23:58"/>
    <d v="1899-12-30T13:00:00"/>
    <n v="1"/>
    <d v="2017-04-12T00:00:00"/>
    <d v="2017-04-01T00:00:00"/>
    <d v="2017-04-12T00:00:00"/>
    <s v="Wednesday"/>
    <d v="1899-12-30T13:45:12"/>
    <d v="1899-12-30T14:00:00"/>
    <s v="Round Trip"/>
  </r>
  <r>
    <n v="1576359"/>
    <s v="Non-RFID Card Member"/>
    <m/>
    <m/>
    <n v="53214"/>
    <s v="UNITED STATES"/>
    <s v="Single Ride"/>
    <n v="5588"/>
    <x v="37"/>
    <n v="43.036900000000003"/>
    <n v="-87.89667"/>
    <x v="12"/>
    <n v="43.036900000000003"/>
    <n v="-87.89667"/>
    <n v="16"/>
    <n v="3"/>
    <n v="2.4"/>
    <n v="2.2999999999999998"/>
    <n v="96"/>
    <n v="-1"/>
    <d v="2017-04-12T00:00:00"/>
    <d v="2017-04-01T00:00:00"/>
    <d v="2017-04-12T00:00:00"/>
    <s v="Wednesday"/>
    <d v="1899-12-30T14:32:40"/>
    <d v="1899-12-30T15:00:00"/>
    <n v="1"/>
    <d v="2017-04-12T00:00:00"/>
    <d v="2017-04-01T00:00:00"/>
    <d v="2017-04-12T00:00:00"/>
    <s v="Wednesday"/>
    <d v="1899-12-30T14:48:03"/>
    <d v="1899-12-30T15:00:00"/>
    <s v="Round Trip"/>
  </r>
  <r>
    <n v="1576471"/>
    <s v="Non-RFID Card Member"/>
    <m/>
    <m/>
    <n v="53211"/>
    <s v="UNITED STATES"/>
    <s v="Single Ride"/>
    <n v="11168"/>
    <x v="36"/>
    <n v="43.069021999999997"/>
    <n v="-87.887940999999998"/>
    <x v="11"/>
    <n v="43.052460000000004"/>
    <n v="-87.891000000000005"/>
    <n v="23"/>
    <n v="3"/>
    <n v="3.5"/>
    <n v="3.3"/>
    <n v="138"/>
    <n v="-1"/>
    <d v="2017-04-12T00:00:00"/>
    <d v="2017-04-01T00:00:00"/>
    <d v="2017-04-12T00:00:00"/>
    <s v="Wednesday"/>
    <d v="1899-12-30T16:02:16"/>
    <d v="1899-12-30T16:00:00"/>
    <n v="1"/>
    <d v="2017-04-12T00:00:00"/>
    <d v="2017-04-01T00:00:00"/>
    <d v="2017-04-12T00:00:00"/>
    <s v="Wednesday"/>
    <d v="1899-12-30T16:25:37"/>
    <d v="1899-12-30T16:00:00"/>
    <s v="One Way"/>
  </r>
  <r>
    <n v="1576578"/>
    <s v="Non-RFID Card Member"/>
    <m/>
    <m/>
    <n v="53212"/>
    <s v="UNITED STATES"/>
    <s v="Single Ride"/>
    <n v="5448"/>
    <x v="43"/>
    <n v="43.05847"/>
    <n v="-87.898079999999993"/>
    <x v="53"/>
    <n v="43.060786"/>
    <n v="-87.883825999999999"/>
    <n v="33"/>
    <n v="3"/>
    <n v="5"/>
    <n v="4.7"/>
    <n v="198"/>
    <n v="-1"/>
    <d v="2017-04-12T00:00:00"/>
    <d v="2017-04-01T00:00:00"/>
    <d v="2017-04-12T00:00:00"/>
    <s v="Wednesday"/>
    <d v="1899-12-30T17:02:00"/>
    <d v="1899-12-30T17:00:00"/>
    <n v="1"/>
    <d v="2017-04-12T00:00:00"/>
    <d v="2017-04-01T00:00:00"/>
    <d v="2017-04-12T00:00:00"/>
    <s v="Wednesday"/>
    <d v="1899-12-30T17:35:04"/>
    <d v="1899-12-30T18:00:00"/>
    <s v="One Way"/>
  </r>
  <r>
    <n v="1575691"/>
    <s v="Non-RFID Card Member"/>
    <m/>
    <m/>
    <n v="53204"/>
    <s v="UNITED STATES"/>
    <s v="Single Ride"/>
    <n v="31"/>
    <x v="25"/>
    <n v="43.058010000000003"/>
    <n v="-87.877300000000005"/>
    <x v="22"/>
    <n v="43.058010000000003"/>
    <n v="-87.877300000000005"/>
    <n v="30"/>
    <n v="3"/>
    <n v="4.5"/>
    <n v="4.3"/>
    <n v="180"/>
    <n v="-1"/>
    <d v="2017-04-12T00:00:00"/>
    <d v="2017-04-01T00:00:00"/>
    <d v="2017-04-12T00:00:00"/>
    <s v="Wednesday"/>
    <d v="1899-12-30T18:05:15"/>
    <d v="1899-12-30T18:00:00"/>
    <n v="1"/>
    <d v="2017-04-12T00:00:00"/>
    <d v="2017-04-01T00:00:00"/>
    <d v="2017-04-12T00:00:00"/>
    <s v="Wednesday"/>
    <d v="1899-12-30T18:35:14"/>
    <d v="1899-12-30T19:00:00"/>
    <s v="Round Trip"/>
  </r>
  <r>
    <n v="1576816"/>
    <s v="Non-RFID Card Member"/>
    <m/>
    <m/>
    <n v="53219"/>
    <s v="UNITED STATES"/>
    <s v="Single Ride"/>
    <n v="11125"/>
    <x v="4"/>
    <n v="43.04824"/>
    <n v="-87.904970000000006"/>
    <x v="10"/>
    <n v="43.058619999999998"/>
    <n v="-87.885319999999993"/>
    <n v="26"/>
    <n v="3"/>
    <n v="3.9"/>
    <n v="3.7"/>
    <n v="156"/>
    <n v="-1"/>
    <d v="2017-04-12T00:00:00"/>
    <d v="2017-04-01T00:00:00"/>
    <d v="2017-04-12T00:00:00"/>
    <s v="Wednesday"/>
    <d v="1899-12-30T19:25:58"/>
    <d v="1899-12-30T19:00:00"/>
    <n v="1"/>
    <d v="2017-04-12T00:00:00"/>
    <d v="2017-04-01T00:00:00"/>
    <d v="2017-04-12T00:00:00"/>
    <s v="Wednesday"/>
    <d v="1899-12-30T19:51:17"/>
    <d v="1899-12-30T20:00:00"/>
    <s v="One Way"/>
  </r>
  <r>
    <n v="1576921"/>
    <s v="Non-RFID Card Member"/>
    <m/>
    <m/>
    <n v="60490"/>
    <s v="UNITED STATES"/>
    <s v="Single Ride"/>
    <n v="11065"/>
    <x v="46"/>
    <n v="43.026470000000003"/>
    <n v="-87.918040000000005"/>
    <x v="31"/>
    <n v="43.040154000000001"/>
    <n v="-87.932113000000001"/>
    <n v="15"/>
    <n v="3"/>
    <n v="2.2999999999999998"/>
    <n v="2.1"/>
    <n v="90"/>
    <n v="-1"/>
    <d v="2017-04-12T00:00:00"/>
    <d v="2017-04-01T00:00:00"/>
    <d v="2017-04-12T00:00:00"/>
    <s v="Wednesday"/>
    <d v="1899-12-30T22:07:03"/>
    <d v="1899-12-30T22:00:00"/>
    <n v="1"/>
    <d v="2017-04-12T00:00:00"/>
    <d v="2017-04-01T00:00:00"/>
    <d v="2017-04-12T00:00:00"/>
    <s v="Wednesday"/>
    <d v="1899-12-30T22:22:48"/>
    <d v="1899-12-30T22:00:00"/>
    <s v="One Way"/>
  </r>
  <r>
    <n v="1576922"/>
    <s v="Non-RFID Card Member"/>
    <m/>
    <m/>
    <m/>
    <s v="UNITED STATES"/>
    <s v="Single Ride"/>
    <n v="5429"/>
    <x v="46"/>
    <n v="43.026470000000003"/>
    <n v="-87.918040000000005"/>
    <x v="31"/>
    <n v="43.040154000000001"/>
    <n v="-87.932113000000001"/>
    <n v="16"/>
    <n v="3"/>
    <n v="2.4"/>
    <n v="2.2999999999999998"/>
    <n v="96"/>
    <n v="-1"/>
    <d v="2017-04-12T00:00:00"/>
    <d v="2017-04-01T00:00:00"/>
    <d v="2017-04-12T00:00:00"/>
    <s v="Wednesday"/>
    <d v="1899-12-30T22:07:36"/>
    <d v="1899-12-30T22:00:00"/>
    <n v="1"/>
    <d v="2017-04-12T00:00:00"/>
    <d v="2017-04-01T00:00:00"/>
    <d v="2017-04-12T00:00:00"/>
    <s v="Wednesday"/>
    <d v="1899-12-30T22:23:05"/>
    <d v="1899-12-30T22:00:00"/>
    <s v="One Way"/>
  </r>
  <r>
    <n v="1306778"/>
    <s v="Non-RFID Card Member"/>
    <m/>
    <m/>
    <n v="53204"/>
    <s v="UNITED STATES"/>
    <s v="Single Ride"/>
    <n v="109"/>
    <x v="33"/>
    <n v="43.004728999999998"/>
    <n v="-87.905463999999995"/>
    <x v="43"/>
    <n v="43.031480000000002"/>
    <n v="-87.908169999999998"/>
    <n v="12"/>
    <n v="0"/>
    <n v="1.8"/>
    <n v="1.7"/>
    <n v="72"/>
    <n v="-1"/>
    <d v="2017-04-13T00:00:00"/>
    <d v="2017-04-01T00:00:00"/>
    <d v="2017-04-13T00:00:00"/>
    <s v="Thursday"/>
    <d v="1899-12-30T14:37:48"/>
    <d v="1899-12-30T15:00:00"/>
    <n v="1"/>
    <d v="2017-04-13T00:00:00"/>
    <d v="2017-04-01T00:00:00"/>
    <d v="2017-04-13T00:00:00"/>
    <s v="Thursday"/>
    <d v="1899-12-30T14:49:37"/>
    <d v="1899-12-30T15:00:00"/>
    <s v="One Way"/>
  </r>
  <r>
    <n v="1573339"/>
    <s v="Non-RFID Card Member"/>
    <m/>
    <m/>
    <n v="60616"/>
    <s v="UNITED STATES"/>
    <s v="Single Ride"/>
    <n v="28"/>
    <x v="12"/>
    <n v="43.052460000000004"/>
    <n v="-87.891000000000005"/>
    <x v="12"/>
    <n v="43.036900000000003"/>
    <n v="-87.89667"/>
    <n v="10"/>
    <n v="0"/>
    <n v="1.5"/>
    <n v="1.4"/>
    <n v="60"/>
    <n v="-1"/>
    <d v="2017-04-13T00:00:00"/>
    <d v="2017-04-01T00:00:00"/>
    <d v="2017-04-13T00:00:00"/>
    <s v="Thursday"/>
    <d v="1899-12-30T15:24:20"/>
    <d v="1899-12-30T15:00:00"/>
    <n v="1"/>
    <d v="2017-04-13T00:00:00"/>
    <d v="2017-04-01T00:00:00"/>
    <d v="2017-04-13T00:00:00"/>
    <s v="Thursday"/>
    <d v="1899-12-30T15:34:16"/>
    <d v="1899-12-30T16:00:00"/>
    <s v="One Way"/>
  </r>
  <r>
    <n v="1577597"/>
    <s v="Non-RFID Card Member"/>
    <m/>
    <m/>
    <n v="53217"/>
    <s v="UNITED STATES"/>
    <s v="Single Ride"/>
    <n v="6"/>
    <x v="29"/>
    <n v="43.052549999999997"/>
    <n v="-87.909329999999997"/>
    <x v="12"/>
    <n v="43.036900000000003"/>
    <n v="-87.89667"/>
    <n v="26"/>
    <n v="0"/>
    <n v="3.9"/>
    <n v="3.7"/>
    <n v="156"/>
    <n v="-1"/>
    <d v="2017-04-13T00:00:00"/>
    <d v="2017-04-01T00:00:00"/>
    <d v="2017-04-13T00:00:00"/>
    <s v="Thursday"/>
    <d v="1899-12-30T15:25:52"/>
    <d v="1899-12-30T15:00:00"/>
    <n v="1"/>
    <d v="2017-04-13T00:00:00"/>
    <d v="2017-04-01T00:00:00"/>
    <d v="2017-04-13T00:00:00"/>
    <s v="Thursday"/>
    <d v="1899-12-30T15:51:22"/>
    <d v="1899-12-30T16:00:00"/>
    <s v="One Way"/>
  </r>
  <r>
    <n v="1577861"/>
    <s v="Non-RFID Card Member"/>
    <m/>
    <m/>
    <n v="53211"/>
    <s v="UNITED STATES"/>
    <s v="Single Ride"/>
    <n v="182"/>
    <x v="32"/>
    <n v="43.078530000000001"/>
    <n v="-87.882620000000003"/>
    <x v="25"/>
    <n v="43.074890000000003"/>
    <n v="-87.882810000000006"/>
    <n v="52"/>
    <n v="3"/>
    <n v="7.8"/>
    <n v="7.4"/>
    <n v="312"/>
    <n v="-1"/>
    <d v="2017-04-13T00:00:00"/>
    <d v="2017-04-01T00:00:00"/>
    <d v="2017-04-13T00:00:00"/>
    <s v="Thursday"/>
    <d v="1899-12-30T17:58:12"/>
    <d v="1899-12-30T18:00:00"/>
    <n v="1"/>
    <d v="2017-04-13T00:00:00"/>
    <d v="2017-04-01T00:00:00"/>
    <d v="2017-04-13T00:00:00"/>
    <s v="Thursday"/>
    <d v="1899-12-30T18:50:28"/>
    <d v="1899-12-30T19:00:00"/>
    <s v="One Way"/>
  </r>
  <r>
    <n v="1578206"/>
    <s v="Non-RFID Card Member"/>
    <m/>
    <m/>
    <n v="53132"/>
    <s v="UNITED STATES"/>
    <s v="Single Ride"/>
    <n v="5485"/>
    <x v="9"/>
    <n v="43.05097"/>
    <n v="-87.906440000000003"/>
    <x v="25"/>
    <n v="43.074890000000003"/>
    <n v="-87.882810000000006"/>
    <n v="17"/>
    <n v="0"/>
    <n v="2.6"/>
    <n v="2.4"/>
    <n v="102"/>
    <n v="-1"/>
    <d v="2017-04-14T00:00:00"/>
    <d v="2017-04-01T00:00:00"/>
    <d v="2017-04-14T00:00:00"/>
    <s v="Friday"/>
    <d v="1899-12-30T01:59:52"/>
    <d v="1899-12-30T02:00:00"/>
    <n v="1"/>
    <d v="2017-04-14T00:00:00"/>
    <d v="2017-04-01T00:00:00"/>
    <d v="2017-04-14T00:00:00"/>
    <s v="Friday"/>
    <d v="1899-12-30T02:16:45"/>
    <d v="1899-12-30T02:00:00"/>
    <s v="One Way"/>
  </r>
  <r>
    <n v="1578210"/>
    <s v="Non-RFID Card Member"/>
    <m/>
    <m/>
    <n v="70420"/>
    <s v="UNITED STATES"/>
    <s v="Single Ride"/>
    <n v="22"/>
    <x v="41"/>
    <n v="43.031480000000002"/>
    <n v="-87.908169999999998"/>
    <x v="43"/>
    <n v="43.031480000000002"/>
    <n v="-87.908169999999998"/>
    <n v="23"/>
    <n v="0"/>
    <n v="3.5"/>
    <n v="3.3"/>
    <n v="138"/>
    <n v="-1"/>
    <d v="2017-04-14T00:00:00"/>
    <d v="2017-04-01T00:00:00"/>
    <d v="2017-04-14T00:00:00"/>
    <s v="Friday"/>
    <d v="1899-12-30T02:39:57"/>
    <d v="1899-12-30T03:00:00"/>
    <n v="1"/>
    <d v="2017-04-14T00:00:00"/>
    <d v="2017-04-01T00:00:00"/>
    <d v="2017-04-14T00:00:00"/>
    <s v="Friday"/>
    <d v="1899-12-30T03:02:35"/>
    <d v="1899-12-30T03:00:00"/>
    <s v="Round Trip"/>
  </r>
  <r>
    <n v="1540921"/>
    <s v="Non-RFID Card Member"/>
    <m/>
    <m/>
    <n v="54901"/>
    <s v="UNITED STATES"/>
    <s v="Single Ride"/>
    <n v="5485"/>
    <x v="27"/>
    <n v="43.074890000000003"/>
    <n v="-87.882810000000006"/>
    <x v="29"/>
    <n v="43.06033"/>
    <n v="-87.89546"/>
    <n v="8"/>
    <n v="0"/>
    <n v="1.2"/>
    <n v="1.1000000000000001"/>
    <n v="48"/>
    <n v="-1"/>
    <d v="2017-04-14T00:00:00"/>
    <d v="2017-04-01T00:00:00"/>
    <d v="2017-04-14T00:00:00"/>
    <s v="Friday"/>
    <d v="1899-12-30T03:19:56"/>
    <d v="1899-12-30T03:00:00"/>
    <n v="1"/>
    <d v="2017-04-14T00:00:00"/>
    <d v="2017-04-01T00:00:00"/>
    <d v="2017-04-14T00:00:00"/>
    <s v="Friday"/>
    <d v="1899-12-30T03:27:26"/>
    <d v="1899-12-30T03:00:00"/>
    <s v="One Way"/>
  </r>
  <r>
    <n v="1335443"/>
    <s v="Non-RFID Card Member"/>
    <m/>
    <m/>
    <n v="53202"/>
    <s v="UNITED STATES"/>
    <s v="Single Ride"/>
    <n v="11168"/>
    <x v="12"/>
    <n v="43.052460000000004"/>
    <n v="-87.891000000000005"/>
    <x v="10"/>
    <n v="43.058619999999998"/>
    <n v="-87.885319999999993"/>
    <n v="5"/>
    <n v="0"/>
    <n v="0.8"/>
    <n v="0.7"/>
    <n v="30"/>
    <n v="-1"/>
    <d v="2017-04-14T00:00:00"/>
    <d v="2017-04-01T00:00:00"/>
    <d v="2017-04-14T00:00:00"/>
    <s v="Friday"/>
    <d v="1899-12-30T09:55:24"/>
    <d v="1899-12-30T10:00:00"/>
    <n v="1"/>
    <d v="2017-04-14T00:00:00"/>
    <d v="2017-04-01T00:00:00"/>
    <d v="2017-04-14T00:00:00"/>
    <s v="Friday"/>
    <d v="1899-12-30T10:00:52"/>
    <d v="1899-12-30T10:00:00"/>
    <s v="One Way"/>
  </r>
  <r>
    <n v="1578460"/>
    <s v="Non-RFID Card Member"/>
    <m/>
    <m/>
    <n v="53212"/>
    <s v="UNITED STATES"/>
    <s v="Single Ride"/>
    <n v="11136"/>
    <x v="20"/>
    <n v="43.049230000000001"/>
    <n v="-87.911940000000001"/>
    <x v="8"/>
    <n v="43.038245000000003"/>
    <n v="-87.914811999999998"/>
    <n v="20"/>
    <n v="0"/>
    <n v="3"/>
    <n v="2.9"/>
    <n v="120"/>
    <n v="-1"/>
    <d v="2017-04-14T00:00:00"/>
    <d v="2017-04-01T00:00:00"/>
    <d v="2017-04-14T00:00:00"/>
    <s v="Friday"/>
    <d v="1899-12-30T10:47:36"/>
    <d v="1899-12-30T11:00:00"/>
    <n v="1"/>
    <d v="2017-04-14T00:00:00"/>
    <d v="2017-04-01T00:00:00"/>
    <d v="2017-04-14T00:00:00"/>
    <s v="Friday"/>
    <d v="1899-12-30T11:07:27"/>
    <d v="1899-12-30T11:00:00"/>
    <s v="One Way"/>
  </r>
  <r>
    <n v="1578707"/>
    <s v="Non-RFID Card Member"/>
    <m/>
    <m/>
    <n v="53202"/>
    <s v="UNITED STATES"/>
    <s v="Single Ride"/>
    <n v="11108"/>
    <x v="2"/>
    <n v="43.03886"/>
    <n v="-87.902720000000002"/>
    <x v="36"/>
    <n v="43.038719999999998"/>
    <n v="-87.905339999999995"/>
    <n v="23"/>
    <n v="0"/>
    <n v="3.5"/>
    <n v="3.3"/>
    <n v="138"/>
    <n v="-1"/>
    <d v="2017-04-14T00:00:00"/>
    <d v="2017-04-01T00:00:00"/>
    <d v="2017-04-14T00:00:00"/>
    <s v="Friday"/>
    <d v="1899-12-30T12:17:39"/>
    <d v="1899-12-30T12:00:00"/>
    <n v="1"/>
    <d v="2017-04-14T00:00:00"/>
    <d v="2017-04-01T00:00:00"/>
    <d v="2017-04-14T00:00:00"/>
    <s v="Friday"/>
    <d v="1899-12-30T12:40:35"/>
    <d v="1899-12-30T13:00:00"/>
    <s v="One Way"/>
  </r>
  <r>
    <n v="1578835"/>
    <s v="Non-RFID Card Member"/>
    <m/>
    <m/>
    <n v="15241"/>
    <s v="UNITED STATES"/>
    <s v="Single Ride"/>
    <n v="11065"/>
    <x v="24"/>
    <n v="43.040154000000001"/>
    <n v="-87.932113000000001"/>
    <x v="6"/>
    <n v="43.03519"/>
    <n v="-87.907390000000007"/>
    <n v="17"/>
    <n v="0"/>
    <n v="2.6"/>
    <n v="2.4"/>
    <n v="102"/>
    <n v="-1"/>
    <d v="2017-04-14T00:00:00"/>
    <d v="2017-04-01T00:00:00"/>
    <d v="2017-04-14T00:00:00"/>
    <s v="Friday"/>
    <d v="1899-12-30T12:58:11"/>
    <d v="1899-12-30T13:00:00"/>
    <n v="1"/>
    <d v="2017-04-14T00:00:00"/>
    <d v="2017-04-01T00:00:00"/>
    <d v="2017-04-14T00:00:00"/>
    <s v="Friday"/>
    <d v="1899-12-30T13:15:11"/>
    <d v="1899-12-30T13:00:00"/>
    <s v="One Way"/>
  </r>
  <r>
    <n v="1566614"/>
    <s v="Non-RFID Card Member"/>
    <m/>
    <m/>
    <n v="53212"/>
    <s v="UNITED STATES"/>
    <s v="Single Ride"/>
    <n v="11088"/>
    <x v="7"/>
    <n v="43.038245000000003"/>
    <n v="-87.914811999999998"/>
    <x v="35"/>
    <n v="43.066893999999998"/>
    <n v="-87.877936000000005"/>
    <n v="26"/>
    <n v="0"/>
    <n v="3.9"/>
    <n v="3.7"/>
    <n v="156"/>
    <n v="-1"/>
    <d v="2017-04-14T00:00:00"/>
    <d v="2017-04-01T00:00:00"/>
    <d v="2017-04-14T00:00:00"/>
    <s v="Friday"/>
    <d v="1899-12-30T13:03:47"/>
    <d v="1899-12-30T13:00:00"/>
    <n v="1"/>
    <d v="2017-04-14T00:00:00"/>
    <d v="2017-04-01T00:00:00"/>
    <d v="2017-04-14T00:00:00"/>
    <s v="Friday"/>
    <d v="1899-12-30T13:29:49"/>
    <d v="1899-12-30T13:00:00"/>
    <s v="One Way"/>
  </r>
  <r>
    <n v="1232369"/>
    <s v="Non-RFID Card Member"/>
    <m/>
    <m/>
    <n v="55447"/>
    <s v="UNITED STATES"/>
    <s v="Single Ride"/>
    <n v="11149"/>
    <x v="24"/>
    <n v="43.040154000000001"/>
    <n v="-87.932113000000001"/>
    <x v="5"/>
    <n v="43.04824"/>
    <n v="-87.904970000000006"/>
    <n v="19"/>
    <n v="0"/>
    <n v="2.9"/>
    <n v="2.7"/>
    <n v="114"/>
    <n v="-1"/>
    <d v="2017-04-14T00:00:00"/>
    <d v="2017-04-01T00:00:00"/>
    <d v="2017-04-14T00:00:00"/>
    <s v="Friday"/>
    <d v="1899-12-30T13:29:16"/>
    <d v="1899-12-30T13:00:00"/>
    <n v="1"/>
    <d v="2017-04-14T00:00:00"/>
    <d v="2017-04-01T00:00:00"/>
    <d v="2017-04-14T00:00:00"/>
    <s v="Friday"/>
    <d v="1899-12-30T13:48:29"/>
    <d v="1899-12-30T14:00:00"/>
    <s v="One Way"/>
  </r>
  <r>
    <n v="1579001"/>
    <s v="Non-RFID Card Member"/>
    <m/>
    <m/>
    <n v="53202"/>
    <s v="UNITED STATES"/>
    <s v="Single Ride"/>
    <n v="5568"/>
    <x v="34"/>
    <n v="43.02948"/>
    <n v="-87.912819999999996"/>
    <x v="44"/>
    <n v="43.026470000000003"/>
    <n v="-87.918040000000005"/>
    <n v="19"/>
    <n v="0"/>
    <n v="2.9"/>
    <n v="2.7"/>
    <n v="114"/>
    <n v="-1"/>
    <d v="2017-04-14T00:00:00"/>
    <d v="2017-04-01T00:00:00"/>
    <d v="2017-04-14T00:00:00"/>
    <s v="Friday"/>
    <d v="1899-12-30T13:54:51"/>
    <d v="1899-12-30T14:00:00"/>
    <n v="1"/>
    <d v="2017-04-14T00:00:00"/>
    <d v="2017-04-01T00:00:00"/>
    <d v="2017-04-14T00:00:00"/>
    <s v="Friday"/>
    <d v="1899-12-30T14:13:03"/>
    <d v="1899-12-30T14:00:00"/>
    <s v="One Way"/>
  </r>
  <r>
    <n v="1578886"/>
    <s v="Non-RFID Card Member"/>
    <m/>
    <m/>
    <n v="53149"/>
    <s v="UNITED STATES"/>
    <s v="Single Ride"/>
    <n v="5507"/>
    <x v="10"/>
    <n v="43.060786"/>
    <n v="-87.883825999999999"/>
    <x v="25"/>
    <n v="43.074890000000003"/>
    <n v="-87.882810000000006"/>
    <n v="11"/>
    <n v="0"/>
    <n v="1.7"/>
    <n v="1.6"/>
    <n v="66"/>
    <n v="-1"/>
    <d v="2017-04-14T00:00:00"/>
    <d v="2017-04-01T00:00:00"/>
    <d v="2017-04-14T00:00:00"/>
    <s v="Friday"/>
    <d v="1899-12-30T14:49:16"/>
    <d v="1899-12-30T15:00:00"/>
    <n v="1"/>
    <d v="2017-04-14T00:00:00"/>
    <d v="2017-04-01T00:00:00"/>
    <d v="2017-04-14T00:00:00"/>
    <s v="Friday"/>
    <d v="1899-12-30T15:00:15"/>
    <d v="1899-12-30T15:00:00"/>
    <s v="One Way"/>
  </r>
  <r>
    <n v="1579371"/>
    <s v="Non-RFID Card Member"/>
    <m/>
    <m/>
    <n v="53209"/>
    <s v="UNITED STATES"/>
    <s v="Single Ride"/>
    <n v="11119"/>
    <x v="31"/>
    <n v="43.06033"/>
    <n v="-87.89546"/>
    <x v="29"/>
    <n v="43.06033"/>
    <n v="-87.89546"/>
    <n v="47"/>
    <n v="3"/>
    <n v="7.1"/>
    <n v="6.7"/>
    <n v="282"/>
    <n v="-1"/>
    <d v="2017-04-14T00:00:00"/>
    <d v="2017-04-01T00:00:00"/>
    <d v="2017-04-14T00:00:00"/>
    <s v="Friday"/>
    <d v="1899-12-30T16:17:30"/>
    <d v="1899-12-30T16:00:00"/>
    <n v="1"/>
    <d v="2017-04-14T00:00:00"/>
    <d v="2017-04-01T00:00:00"/>
    <d v="2017-04-14T00:00:00"/>
    <s v="Friday"/>
    <d v="1899-12-30T17:04:01"/>
    <d v="1899-12-30T17:00:00"/>
    <s v="Round Trip"/>
  </r>
  <r>
    <n v="1550209"/>
    <s v="Non-RFID Card Member"/>
    <m/>
    <m/>
    <n v="53202"/>
    <s v="UNITED STATES"/>
    <s v="Single Ride"/>
    <n v="5498"/>
    <x v="18"/>
    <n v="43.048609999999996"/>
    <n v="-88.008480000000006"/>
    <x v="32"/>
    <n v="43.048609999999996"/>
    <n v="-88.008480000000006"/>
    <n v="4287"/>
    <n v="3"/>
    <n v="18"/>
    <n v="17.100000000000001"/>
    <n v="720"/>
    <n v="-1"/>
    <d v="2017-04-23T00:00:00"/>
    <d v="2017-04-01T00:00:00"/>
    <d v="2017-04-23T00:00:00"/>
    <s v="Sunday"/>
    <d v="1899-12-30T15:14:36"/>
    <d v="1899-12-30T15:00:00"/>
    <n v="1"/>
    <d v="2017-04-26T00:00:00"/>
    <d v="2017-04-01T00:00:00"/>
    <d v="2017-04-26T00:00:00"/>
    <s v="Wednesday"/>
    <d v="1899-12-30T14:41:56"/>
    <d v="1899-12-30T15:00:00"/>
    <s v="Round Trip"/>
  </r>
  <r>
    <n v="1273364"/>
    <s v="Non-RFID Card Member"/>
    <m/>
    <m/>
    <n v="60124"/>
    <s v="UNITED STATES"/>
    <s v="Single Ride"/>
    <n v="5558"/>
    <x v="43"/>
    <n v="43.05847"/>
    <n v="-87.898079999999993"/>
    <x v="47"/>
    <n v="43.060250000000003"/>
    <n v="-87.892169999999993"/>
    <n v="64"/>
    <n v="6"/>
    <n v="9.6"/>
    <n v="9.1"/>
    <n v="384"/>
    <n v="-1"/>
    <d v="2017-04-23T00:00:00"/>
    <d v="2017-04-01T00:00:00"/>
    <d v="2017-04-23T00:00:00"/>
    <s v="Sunday"/>
    <d v="1899-12-30T15:14:49"/>
    <d v="1899-12-30T15:00:00"/>
    <n v="1"/>
    <d v="2017-04-23T00:00:00"/>
    <d v="2017-04-01T00:00:00"/>
    <d v="2017-04-23T00:00:00"/>
    <s v="Sunday"/>
    <d v="1899-12-30T16:18:09"/>
    <d v="1899-12-30T16:00:00"/>
    <s v="One Way"/>
  </r>
  <r>
    <n v="1596687"/>
    <s v="Non-RFID Card Member"/>
    <m/>
    <m/>
    <n v="54173"/>
    <s v="UNITED STATES"/>
    <s v="Single Ride"/>
    <n v="333"/>
    <x v="1"/>
    <n v="43.048200000000001"/>
    <n v="-87.900859999999994"/>
    <x v="6"/>
    <n v="43.03519"/>
    <n v="-87.907390000000007"/>
    <n v="32"/>
    <n v="3"/>
    <n v="4.8"/>
    <n v="4.5999999999999996"/>
    <n v="192"/>
    <n v="-1"/>
    <d v="2017-04-23T00:00:00"/>
    <d v="2017-04-01T00:00:00"/>
    <d v="2017-04-23T00:00:00"/>
    <s v="Sunday"/>
    <d v="1899-12-30T15:34:27"/>
    <d v="1899-12-30T16:00:00"/>
    <n v="1"/>
    <d v="2017-04-23T00:00:00"/>
    <d v="2017-04-01T00:00:00"/>
    <d v="2017-04-23T00:00:00"/>
    <s v="Sunday"/>
    <d v="1899-12-30T16:06:28"/>
    <d v="1899-12-30T16:00:00"/>
    <s v="One Way"/>
  </r>
  <r>
    <n v="1596690"/>
    <s v="Non-RFID Card Member"/>
    <m/>
    <m/>
    <n v="60502"/>
    <s v="UNITED STATES"/>
    <s v="Single Ride"/>
    <n v="280"/>
    <x v="37"/>
    <n v="43.036900000000003"/>
    <n v="-87.89667"/>
    <x v="33"/>
    <n v="43.04804"/>
    <n v="-87.896720000000002"/>
    <n v="44"/>
    <n v="6"/>
    <n v="6.6"/>
    <n v="6.3"/>
    <n v="264"/>
    <n v="-1"/>
    <d v="2017-04-23T00:00:00"/>
    <d v="2017-04-01T00:00:00"/>
    <d v="2017-04-23T00:00:00"/>
    <s v="Sunday"/>
    <d v="1899-12-30T15:34:36"/>
    <d v="1899-12-30T16:00:00"/>
    <n v="1"/>
    <d v="2017-04-23T00:00:00"/>
    <d v="2017-04-01T00:00:00"/>
    <d v="2017-04-23T00:00:00"/>
    <s v="Sunday"/>
    <d v="1899-12-30T16:18:15"/>
    <d v="1899-12-30T16:00:00"/>
    <s v="One Way"/>
  </r>
  <r>
    <n v="1596710"/>
    <s v="Non-RFID Card Member"/>
    <m/>
    <m/>
    <n v="53072"/>
    <s v="UNITED STATES"/>
    <s v="Single Ride"/>
    <n v="5569"/>
    <x v="0"/>
    <n v="43.042490000000001"/>
    <n v="-87.909959999999998"/>
    <x v="1"/>
    <n v="43.03886"/>
    <n v="-87.902720000000002"/>
    <n v="55"/>
    <n v="6"/>
    <n v="8.3000000000000007"/>
    <n v="7.8"/>
    <n v="330"/>
    <n v="-1"/>
    <d v="2017-04-23T00:00:00"/>
    <d v="2017-04-01T00:00:00"/>
    <d v="2017-04-23T00:00:00"/>
    <s v="Sunday"/>
    <d v="1899-12-30T15:38:44"/>
    <d v="1899-12-30T16:00:00"/>
    <n v="1"/>
    <d v="2017-04-23T00:00:00"/>
    <d v="2017-04-01T00:00:00"/>
    <d v="2017-04-23T00:00:00"/>
    <s v="Sunday"/>
    <d v="1899-12-30T16:33:46"/>
    <d v="1899-12-30T17:00:00"/>
    <s v="One Way"/>
  </r>
  <r>
    <n v="1596726"/>
    <s v="Non-RFID Card Member"/>
    <m/>
    <m/>
    <n v="72032"/>
    <s v="UNITED STATES"/>
    <s v="Single Ride"/>
    <n v="11125"/>
    <x v="3"/>
    <n v="43.03519"/>
    <n v="-87.907390000000007"/>
    <x v="7"/>
    <n v="43.038580000000003"/>
    <n v="-87.90934"/>
    <n v="55"/>
    <n v="6"/>
    <n v="8.3000000000000007"/>
    <n v="7.8"/>
    <n v="330"/>
    <n v="-1"/>
    <d v="2017-04-23T00:00:00"/>
    <d v="2017-04-01T00:00:00"/>
    <d v="2017-04-23T00:00:00"/>
    <s v="Sunday"/>
    <d v="1899-12-30T15:40:44"/>
    <d v="1899-12-30T16:00:00"/>
    <n v="1"/>
    <d v="2017-04-23T00:00:00"/>
    <d v="2017-04-01T00:00:00"/>
    <d v="2017-04-23T00:00:00"/>
    <s v="Sunday"/>
    <d v="1899-12-30T16:35:37"/>
    <d v="1899-12-30T17:00:00"/>
    <s v="One Way"/>
  </r>
  <r>
    <n v="1596730"/>
    <s v="Non-RFID Card Member"/>
    <m/>
    <m/>
    <n v="1581"/>
    <s v="UNITED STATES"/>
    <s v="Single Ride"/>
    <n v="11076"/>
    <x v="14"/>
    <n v="43.05536"/>
    <n v="-87.90504"/>
    <x v="14"/>
    <n v="43.05536"/>
    <n v="-87.90504"/>
    <n v="40"/>
    <n v="6"/>
    <n v="6"/>
    <n v="5.7"/>
    <n v="240"/>
    <n v="-1"/>
    <d v="2017-04-23T00:00:00"/>
    <d v="2017-04-01T00:00:00"/>
    <d v="2017-04-23T00:00:00"/>
    <s v="Sunday"/>
    <d v="1899-12-30T15:41:34"/>
    <d v="1899-12-30T16:00:00"/>
    <n v="1"/>
    <d v="2017-04-23T00:00:00"/>
    <d v="2017-04-01T00:00:00"/>
    <d v="2017-04-23T00:00:00"/>
    <s v="Sunday"/>
    <d v="1899-12-30T16:21:25"/>
    <d v="1899-12-30T16:00:00"/>
    <s v="Round Trip"/>
  </r>
  <r>
    <n v="1597915"/>
    <s v="Non-RFID Card Member"/>
    <m/>
    <m/>
    <n v="12345"/>
    <s v="UNITED STATES"/>
    <s v="Single Ride"/>
    <n v="5532"/>
    <x v="37"/>
    <n v="43.036900000000003"/>
    <n v="-87.89667"/>
    <x v="4"/>
    <n v="43.042490000000001"/>
    <n v="-87.909959999999998"/>
    <n v="53"/>
    <n v="6"/>
    <n v="8"/>
    <n v="7.6"/>
    <n v="318"/>
    <n v="-1"/>
    <d v="2017-04-24T00:00:00"/>
    <d v="2017-04-01T00:00:00"/>
    <d v="2017-04-24T00:00:00"/>
    <s v="Monday"/>
    <d v="1899-12-30T11:12:40"/>
    <d v="1899-12-30T11:00:00"/>
    <n v="1"/>
    <d v="2017-04-24T00:00:00"/>
    <d v="2017-04-01T00:00:00"/>
    <d v="2017-04-24T00:00:00"/>
    <s v="Monday"/>
    <d v="1899-12-30T12:05:02"/>
    <d v="1899-12-30T12:00:00"/>
    <s v="One Way"/>
  </r>
  <r>
    <n v="1546398"/>
    <s v="Non-RFID Card Member"/>
    <m/>
    <m/>
    <n v="53206"/>
    <s v="UNITED STATES"/>
    <s v="Single Ride"/>
    <n v="995"/>
    <x v="16"/>
    <n v="43.03913"/>
    <n v="-87.916150000000002"/>
    <x v="53"/>
    <n v="43.060786"/>
    <n v="-87.883825999999999"/>
    <n v="35"/>
    <n v="6"/>
    <n v="5.3"/>
    <n v="5"/>
    <n v="210"/>
    <n v="-1"/>
    <d v="2017-04-24T00:00:00"/>
    <d v="2017-04-01T00:00:00"/>
    <d v="2017-04-24T00:00:00"/>
    <s v="Monday"/>
    <d v="1899-12-30T11:20:14"/>
    <d v="1899-12-30T11:00:00"/>
    <n v="1"/>
    <d v="2017-04-24T00:00:00"/>
    <d v="2017-04-01T00:00:00"/>
    <d v="2017-04-24T00:00:00"/>
    <s v="Monday"/>
    <d v="1899-12-30T11:55:10"/>
    <d v="1899-12-30T12:00:00"/>
    <s v="One Way"/>
  </r>
  <r>
    <n v="1546398"/>
    <s v="Non-RFID Card Member"/>
    <m/>
    <m/>
    <n v="53206"/>
    <s v="UNITED STATES"/>
    <s v="Single Ride"/>
    <n v="5514"/>
    <x v="16"/>
    <n v="43.03913"/>
    <n v="-87.916150000000002"/>
    <x v="10"/>
    <n v="43.058619999999998"/>
    <n v="-87.885319999999993"/>
    <n v="31"/>
    <n v="3"/>
    <n v="4.7"/>
    <n v="4.4000000000000004"/>
    <n v="186"/>
    <n v="-1"/>
    <d v="2017-04-24T00:00:00"/>
    <d v="2017-04-01T00:00:00"/>
    <d v="2017-04-24T00:00:00"/>
    <s v="Monday"/>
    <d v="1899-12-30T11:21:28"/>
    <d v="1899-12-30T11:00:00"/>
    <n v="1"/>
    <d v="2017-04-24T00:00:00"/>
    <d v="2017-04-01T00:00:00"/>
    <d v="2017-04-24T00:00:00"/>
    <s v="Monday"/>
    <d v="1899-12-30T11:52:12"/>
    <d v="1899-12-30T12:00:00"/>
    <s v="One Way"/>
  </r>
  <r>
    <n v="1598006"/>
    <s v="Non-RFID Card Member"/>
    <m/>
    <m/>
    <n v="53095"/>
    <s v="UNITED STATES"/>
    <s v="Single Ride"/>
    <n v="5533"/>
    <x v="2"/>
    <n v="43.03886"/>
    <n v="-87.902720000000002"/>
    <x v="44"/>
    <n v="43.026470000000003"/>
    <n v="-87.918040000000005"/>
    <n v="16"/>
    <n v="3"/>
    <n v="2.4"/>
    <n v="2.2999999999999998"/>
    <n v="96"/>
    <n v="-1"/>
    <d v="2017-04-24T00:00:00"/>
    <d v="2017-04-01T00:00:00"/>
    <d v="2017-04-24T00:00:00"/>
    <s v="Monday"/>
    <d v="1899-12-30T12:07:01"/>
    <d v="1899-12-30T12:00:00"/>
    <n v="1"/>
    <d v="2017-04-24T00:00:00"/>
    <d v="2017-04-01T00:00:00"/>
    <d v="2017-04-24T00:00:00"/>
    <s v="Monday"/>
    <d v="1899-12-30T12:23:23"/>
    <d v="1899-12-30T12:00:00"/>
    <s v="One Way"/>
  </r>
  <r>
    <n v="1598147"/>
    <s v="Non-RFID Card Member"/>
    <m/>
    <m/>
    <m/>
    <s v="UNITED STATES"/>
    <s v="Single Ride"/>
    <n v="11126"/>
    <x v="25"/>
    <n v="43.058010000000003"/>
    <n v="-87.877300000000005"/>
    <x v="22"/>
    <n v="43.058010000000003"/>
    <n v="-87.877300000000005"/>
    <n v="34"/>
    <n v="3"/>
    <n v="5.0999999999999996"/>
    <n v="4.8"/>
    <n v="204"/>
    <n v="-1"/>
    <d v="2017-04-24T00:00:00"/>
    <d v="2017-04-01T00:00:00"/>
    <d v="2017-04-24T00:00:00"/>
    <s v="Monday"/>
    <d v="1899-12-30T13:30:50"/>
    <d v="1899-12-30T14:00:00"/>
    <n v="1"/>
    <d v="2017-04-24T00:00:00"/>
    <d v="2017-04-01T00:00:00"/>
    <d v="2017-04-24T00:00:00"/>
    <s v="Monday"/>
    <d v="1899-12-30T14:04:02"/>
    <d v="1899-12-30T14:00:00"/>
    <s v="Round Trip"/>
  </r>
  <r>
    <n v="1598160"/>
    <s v="Non-RFID Card Member"/>
    <m/>
    <m/>
    <n v="80302"/>
    <s v="UNITED STATES"/>
    <s v="Single Ride"/>
    <n v="251"/>
    <x v="34"/>
    <n v="43.02948"/>
    <n v="-87.912819999999996"/>
    <x v="12"/>
    <n v="43.036900000000003"/>
    <n v="-87.89667"/>
    <n v="15"/>
    <n v="3"/>
    <n v="2.2999999999999998"/>
    <n v="2.1"/>
    <n v="90"/>
    <n v="-1"/>
    <d v="2017-04-24T00:00:00"/>
    <d v="2017-04-01T00:00:00"/>
    <d v="2017-04-24T00:00:00"/>
    <s v="Monday"/>
    <d v="1899-12-30T13:39:08"/>
    <d v="1899-12-30T14:00:00"/>
    <n v="1"/>
    <d v="2017-04-24T00:00:00"/>
    <d v="2017-04-01T00:00:00"/>
    <d v="2017-04-24T00:00:00"/>
    <s v="Monday"/>
    <d v="1899-12-30T13:54:15"/>
    <d v="1899-12-30T14:00:00"/>
    <s v="One Way"/>
  </r>
  <r>
    <n v="1598517"/>
    <s v="Non-RFID Card Member"/>
    <m/>
    <m/>
    <n v="53220"/>
    <s v="UNITED STATES"/>
    <s v="Single Ride"/>
    <n v="5423"/>
    <x v="25"/>
    <n v="43.058010000000003"/>
    <n v="-87.877300000000005"/>
    <x v="22"/>
    <n v="43.058010000000003"/>
    <n v="-87.877300000000005"/>
    <n v="23"/>
    <n v="3"/>
    <n v="3.5"/>
    <n v="3.3"/>
    <n v="138"/>
    <n v="-1"/>
    <d v="2017-04-24T00:00:00"/>
    <d v="2017-04-01T00:00:00"/>
    <d v="2017-04-24T00:00:00"/>
    <s v="Monday"/>
    <d v="1899-12-30T18:02:30"/>
    <d v="1899-12-30T18:00:00"/>
    <n v="1"/>
    <d v="2017-04-24T00:00:00"/>
    <d v="2017-04-01T00:00:00"/>
    <d v="2017-04-24T00:00:00"/>
    <s v="Monday"/>
    <d v="1899-12-30T18:25:10"/>
    <d v="1899-12-30T18:00:00"/>
    <s v="Round Trip"/>
  </r>
  <r>
    <n v="1598543"/>
    <s v="Non-RFID Card Member"/>
    <m/>
    <m/>
    <n v="53202"/>
    <s v="UNITED STATES"/>
    <s v="Single Ride"/>
    <n v="28"/>
    <x v="38"/>
    <n v="43.058619999999998"/>
    <n v="-87.885319999999993"/>
    <x v="10"/>
    <n v="43.058619999999998"/>
    <n v="-87.885319999999993"/>
    <n v="83"/>
    <n v="9"/>
    <n v="12.5"/>
    <n v="11.8"/>
    <n v="498"/>
    <n v="-1"/>
    <d v="2017-04-24T00:00:00"/>
    <d v="2017-04-01T00:00:00"/>
    <d v="2017-04-24T00:00:00"/>
    <s v="Monday"/>
    <d v="1899-12-30T18:19:35"/>
    <d v="1899-12-30T18:00:00"/>
    <n v="1"/>
    <d v="2017-04-24T00:00:00"/>
    <d v="2017-04-01T00:00:00"/>
    <d v="2017-04-24T00:00:00"/>
    <s v="Monday"/>
    <d v="1899-12-30T19:42:27"/>
    <d v="1899-12-30T20:00:00"/>
    <s v="Round Trip"/>
  </r>
  <r>
    <n v="1317966"/>
    <s v="Non-RFID Card Member"/>
    <m/>
    <m/>
    <n v="53210"/>
    <s v="UNITED STATES"/>
    <s v="Single Ride"/>
    <n v="5520"/>
    <x v="38"/>
    <n v="43.058619999999998"/>
    <n v="-87.885319999999993"/>
    <x v="10"/>
    <n v="43.058619999999998"/>
    <n v="-87.885319999999993"/>
    <n v="34"/>
    <n v="3"/>
    <n v="5.0999999999999996"/>
    <n v="4.8"/>
    <n v="204"/>
    <n v="-1"/>
    <d v="2017-04-24T00:00:00"/>
    <d v="2017-04-01T00:00:00"/>
    <d v="2017-04-24T00:00:00"/>
    <s v="Monday"/>
    <d v="1899-12-30T18:44:59"/>
    <d v="1899-12-30T19:00:00"/>
    <n v="1"/>
    <d v="2017-04-24T00:00:00"/>
    <d v="2017-04-01T00:00:00"/>
    <d v="2017-04-24T00:00:00"/>
    <s v="Monday"/>
    <d v="1899-12-30T19:18:26"/>
    <d v="1899-12-30T19:00:00"/>
    <s v="Round Trip"/>
  </r>
  <r>
    <n v="1598800"/>
    <s v="Non-RFID Card Member"/>
    <m/>
    <m/>
    <n v="77019"/>
    <s v="UNITED STATES"/>
    <s v="Single Ride"/>
    <n v="45"/>
    <x v="24"/>
    <n v="43.040154000000001"/>
    <n v="-87.932113000000001"/>
    <x v="34"/>
    <n v="43.038649999999997"/>
    <n v="-87.921930000000003"/>
    <n v="70"/>
    <n v="9"/>
    <n v="10.5"/>
    <n v="10"/>
    <n v="420"/>
    <n v="-1"/>
    <d v="2017-04-25T00:00:00"/>
    <d v="2017-04-01T00:00:00"/>
    <d v="2017-04-25T00:00:00"/>
    <s v="Tuesday"/>
    <d v="1899-12-30T00:15:30"/>
    <d v="1899-12-30T00:00:00"/>
    <n v="1"/>
    <d v="2017-04-25T00:00:00"/>
    <d v="2017-04-01T00:00:00"/>
    <d v="2017-04-25T00:00:00"/>
    <s v="Tuesday"/>
    <d v="1899-12-30T01:25:55"/>
    <d v="1899-12-30T01:00:00"/>
    <s v="One Way"/>
  </r>
  <r>
    <n v="1598895"/>
    <s v="Non-RFID Card Member"/>
    <m/>
    <m/>
    <n v="53211"/>
    <s v="UNITED STATES"/>
    <s v="Single Ride"/>
    <n v="108"/>
    <x v="48"/>
    <n v="43.060155999999999"/>
    <n v="-87.881258000000003"/>
    <x v="19"/>
    <n v="43.040349999999997"/>
    <n v="-87.920760000000001"/>
    <n v="19"/>
    <n v="3"/>
    <n v="2.9"/>
    <n v="2.7"/>
    <n v="114"/>
    <n v="-1"/>
    <d v="2017-04-25T00:00:00"/>
    <d v="2017-04-01T00:00:00"/>
    <d v="2017-04-25T00:00:00"/>
    <s v="Tuesday"/>
    <d v="1899-12-30T10:23:54"/>
    <d v="1899-12-30T10:00:00"/>
    <n v="1"/>
    <d v="2017-04-25T00:00:00"/>
    <d v="2017-04-01T00:00:00"/>
    <d v="2017-04-25T00:00:00"/>
    <s v="Tuesday"/>
    <d v="1899-12-30T10:42:42"/>
    <d v="1899-12-30T11:00:00"/>
    <s v="One Way"/>
  </r>
  <r>
    <n v="1380203"/>
    <s v="Non-RFID Card Member"/>
    <m/>
    <m/>
    <n v="53233"/>
    <s v="UNITED STATES"/>
    <s v="Single Ride"/>
    <n v="11125"/>
    <x v="8"/>
    <n v="43.038580000000003"/>
    <n v="-87.90934"/>
    <x v="43"/>
    <n v="43.031480000000002"/>
    <n v="-87.908169999999998"/>
    <n v="5"/>
    <n v="3"/>
    <n v="0.8"/>
    <n v="0.7"/>
    <n v="30"/>
    <n v="-1"/>
    <d v="2017-04-25T00:00:00"/>
    <d v="2017-04-01T00:00:00"/>
    <d v="2017-04-25T00:00:00"/>
    <s v="Tuesday"/>
    <d v="1899-12-30T11:58:17"/>
    <d v="1899-12-30T12:00:00"/>
    <n v="1"/>
    <d v="2017-04-25T00:00:00"/>
    <d v="2017-04-01T00:00:00"/>
    <d v="2017-04-25T00:00:00"/>
    <s v="Tuesday"/>
    <d v="1899-12-30T12:03:07"/>
    <d v="1899-12-30T12:00:00"/>
    <s v="One Way"/>
  </r>
  <r>
    <n v="1599034"/>
    <s v="Non-RFID Card Member"/>
    <m/>
    <m/>
    <n v="53210"/>
    <s v="UNITED STATES"/>
    <s v="Single Ride"/>
    <n v="309"/>
    <x v="25"/>
    <n v="43.058010000000003"/>
    <n v="-87.877300000000005"/>
    <x v="22"/>
    <n v="43.058010000000003"/>
    <n v="-87.877300000000005"/>
    <n v="17"/>
    <n v="3"/>
    <n v="2.6"/>
    <n v="2.4"/>
    <n v="102"/>
    <n v="-1"/>
    <d v="2017-04-25T00:00:00"/>
    <d v="2017-04-01T00:00:00"/>
    <d v="2017-04-25T00:00:00"/>
    <s v="Tuesday"/>
    <d v="1899-12-30T12:14:44"/>
    <d v="1899-12-30T12:00:00"/>
    <n v="1"/>
    <d v="2017-04-25T00:00:00"/>
    <d v="2017-04-01T00:00:00"/>
    <d v="2017-04-25T00:00:00"/>
    <s v="Tuesday"/>
    <d v="1899-12-30T12:31:54"/>
    <d v="1899-12-30T13:00:00"/>
    <s v="Round Trip"/>
  </r>
  <r>
    <n v="1599161"/>
    <s v="Non-RFID Card Member"/>
    <m/>
    <m/>
    <n v="60657"/>
    <s v="UNITED STATES"/>
    <s v="Single Ride"/>
    <n v="37"/>
    <x v="12"/>
    <n v="43.052460000000004"/>
    <n v="-87.891000000000005"/>
    <x v="12"/>
    <n v="43.036900000000003"/>
    <n v="-87.89667"/>
    <n v="34"/>
    <n v="3"/>
    <n v="5.0999999999999996"/>
    <n v="4.8"/>
    <n v="204"/>
    <n v="-1"/>
    <d v="2017-04-25T00:00:00"/>
    <d v="2017-04-01T00:00:00"/>
    <d v="2017-04-25T00:00:00"/>
    <s v="Tuesday"/>
    <d v="1899-12-30T14:08:00"/>
    <d v="1899-12-30T14:00:00"/>
    <n v="1"/>
    <d v="2017-04-25T00:00:00"/>
    <d v="2017-04-01T00:00:00"/>
    <d v="2017-04-25T00:00:00"/>
    <s v="Tuesday"/>
    <d v="1899-12-30T14:42:41"/>
    <d v="1899-12-30T15:00:00"/>
    <s v="One Way"/>
  </r>
  <r>
    <n v="1599316"/>
    <s v="Non-RFID Card Member"/>
    <m/>
    <m/>
    <m/>
    <s v="UNITED STATES"/>
    <s v="Single Ride"/>
    <n v="96"/>
    <x v="3"/>
    <n v="43.03519"/>
    <n v="-87.907390000000007"/>
    <x v="6"/>
    <n v="43.03519"/>
    <n v="-87.907390000000007"/>
    <n v="33"/>
    <n v="3"/>
    <n v="5"/>
    <n v="4.7"/>
    <n v="198"/>
    <n v="-1"/>
    <d v="2017-04-25T00:00:00"/>
    <d v="2017-04-01T00:00:00"/>
    <d v="2017-04-25T00:00:00"/>
    <s v="Tuesday"/>
    <d v="1899-12-30T16:13:21"/>
    <d v="1899-12-30T16:00:00"/>
    <n v="1"/>
    <d v="2017-04-25T00:00:00"/>
    <d v="2017-04-01T00:00:00"/>
    <d v="2017-04-25T00:00:00"/>
    <s v="Tuesday"/>
    <d v="1899-12-30T16:46:01"/>
    <d v="1899-12-30T17:00:00"/>
    <s v="Round Trip"/>
  </r>
  <r>
    <n v="1599396"/>
    <s v="Non-RFID Card Member"/>
    <m/>
    <m/>
    <n v="53126"/>
    <s v="UNITED STATES"/>
    <s v="Single Ride"/>
    <n v="11059"/>
    <x v="4"/>
    <n v="43.04824"/>
    <n v="-87.904970000000006"/>
    <x v="5"/>
    <n v="43.04824"/>
    <n v="-87.904970000000006"/>
    <n v="192"/>
    <n v="21"/>
    <n v="18"/>
    <n v="17.100000000000001"/>
    <n v="720"/>
    <n v="-1"/>
    <d v="2017-04-25T00:00:00"/>
    <d v="2017-04-01T00:00:00"/>
    <d v="2017-04-25T00:00:00"/>
    <s v="Tuesday"/>
    <d v="1899-12-30T17:43:28"/>
    <d v="1899-12-30T18:00:00"/>
    <n v="1"/>
    <d v="2017-04-25T00:00:00"/>
    <d v="2017-04-01T00:00:00"/>
    <d v="2017-04-25T00:00:00"/>
    <s v="Tuesday"/>
    <d v="1899-12-30T20:55:08"/>
    <d v="1899-12-30T21:00:00"/>
    <s v="Round Trip"/>
  </r>
  <r>
    <n v="1599466"/>
    <s v="Non-RFID Card Member"/>
    <m/>
    <m/>
    <n v="53204"/>
    <s v="UNITED STATES"/>
    <s v="Single Ride"/>
    <n v="2"/>
    <x v="25"/>
    <n v="43.058010000000003"/>
    <n v="-87.877300000000005"/>
    <x v="22"/>
    <n v="43.058010000000003"/>
    <n v="-87.877300000000005"/>
    <n v="318"/>
    <n v="33"/>
    <n v="18"/>
    <n v="17.100000000000001"/>
    <n v="720"/>
    <n v="-1"/>
    <d v="2017-04-25T00:00:00"/>
    <d v="2017-04-01T00:00:00"/>
    <d v="2017-04-25T00:00:00"/>
    <s v="Tuesday"/>
    <d v="1899-12-30T18:44:18"/>
    <d v="1899-12-30T19:00:00"/>
    <n v="1"/>
    <d v="2017-04-26T00:00:00"/>
    <d v="2017-04-01T00:00:00"/>
    <d v="2017-04-26T00:00:00"/>
    <s v="Wednesday"/>
    <d v="1899-12-30T00:02:15"/>
    <d v="1899-12-30T00:00:00"/>
    <s v="Round Trip"/>
  </r>
  <r>
    <n v="1512966"/>
    <s v="Non-RFID Card Member"/>
    <m/>
    <m/>
    <n v="53215"/>
    <s v="UNITED STATES"/>
    <s v="Single Ride"/>
    <n v="224"/>
    <x v="3"/>
    <n v="43.03519"/>
    <n v="-87.907390000000007"/>
    <x v="6"/>
    <n v="43.03519"/>
    <n v="-87.907390000000007"/>
    <n v="100"/>
    <n v="12"/>
    <n v="15"/>
    <n v="14.3"/>
    <n v="600"/>
    <n v="-1"/>
    <d v="2017-04-25T00:00:00"/>
    <d v="2017-04-01T00:00:00"/>
    <d v="2017-04-25T00:00:00"/>
    <s v="Tuesday"/>
    <d v="1899-12-30T22:37:59"/>
    <d v="1899-12-30T23:00:00"/>
    <n v="1"/>
    <d v="2017-04-26T00:00:00"/>
    <d v="2017-04-01T00:00:00"/>
    <d v="2017-04-26T00:00:00"/>
    <s v="Wednesday"/>
    <d v="1899-12-30T00:17:17"/>
    <d v="1899-12-30T00:00:00"/>
    <s v="Round Trip"/>
  </r>
  <r>
    <n v="1599866"/>
    <s v="Non-RFID Card Member"/>
    <m/>
    <m/>
    <n v="53188"/>
    <s v="UNITED STATES"/>
    <s v="Single Ride"/>
    <n v="231"/>
    <x v="8"/>
    <n v="43.038580000000003"/>
    <n v="-87.90934"/>
    <x v="19"/>
    <n v="43.040349999999997"/>
    <n v="-87.920760000000001"/>
    <n v="6"/>
    <n v="3"/>
    <n v="0.9"/>
    <n v="0.9"/>
    <n v="36"/>
    <n v="-1"/>
    <d v="2017-04-26T00:00:00"/>
    <d v="2017-04-01T00:00:00"/>
    <d v="2017-04-26T00:00:00"/>
    <s v="Wednesday"/>
    <d v="1899-12-30T11:39:39"/>
    <d v="1899-12-30T12:00:00"/>
    <n v="1"/>
    <d v="2017-04-26T00:00:00"/>
    <d v="2017-04-01T00:00:00"/>
    <d v="2017-04-26T00:00:00"/>
    <s v="Wednesday"/>
    <d v="1899-12-30T11:45:38"/>
    <d v="1899-12-30T12:00:00"/>
    <s v="One Way"/>
  </r>
  <r>
    <n v="1586587"/>
    <s v="Non-RFID Card Member"/>
    <m/>
    <m/>
    <n v="53213"/>
    <s v="UNITED STATES"/>
    <s v="Single Ride"/>
    <n v="11067"/>
    <x v="51"/>
    <n v="43.06044"/>
    <n v="-88.016239999999996"/>
    <x v="46"/>
    <n v="43.06044"/>
    <n v="-88.016239999999996"/>
    <n v="42"/>
    <n v="6"/>
    <n v="6.3"/>
    <n v="6"/>
    <n v="252"/>
    <n v="-1"/>
    <d v="2017-04-26T00:00:00"/>
    <d v="2017-04-01T00:00:00"/>
    <d v="2017-04-26T00:00:00"/>
    <s v="Wednesday"/>
    <d v="1899-12-30T15:20:19"/>
    <d v="1899-12-30T15:00:00"/>
    <n v="1"/>
    <d v="2017-04-26T00:00:00"/>
    <d v="2017-04-01T00:00:00"/>
    <d v="2017-04-26T00:00:00"/>
    <s v="Wednesday"/>
    <d v="1899-12-30T16:02:13"/>
    <d v="1899-12-30T16:00:00"/>
    <s v="Round Trip"/>
  </r>
  <r>
    <n v="1573725"/>
    <s v="Non-RFID Card Member"/>
    <m/>
    <m/>
    <n v="53211"/>
    <s v="UNITED STATES"/>
    <s v="Single Ride"/>
    <n v="5421"/>
    <x v="35"/>
    <n v="43.060250000000003"/>
    <n v="-87.892169999999993"/>
    <x v="26"/>
    <n v="43.053040000000003"/>
    <n v="-87.897660000000002"/>
    <n v="6"/>
    <n v="3"/>
    <n v="0.9"/>
    <n v="0.9"/>
    <n v="36"/>
    <n v="-1"/>
    <d v="2017-04-26T00:00:00"/>
    <d v="2017-04-01T00:00:00"/>
    <d v="2017-04-26T00:00:00"/>
    <s v="Wednesday"/>
    <d v="1899-12-30T15:36:38"/>
    <d v="1899-12-30T16:00:00"/>
    <n v="1"/>
    <d v="2017-04-26T00:00:00"/>
    <d v="2017-04-01T00:00:00"/>
    <d v="2017-04-26T00:00:00"/>
    <s v="Wednesday"/>
    <d v="1899-12-30T15:42:57"/>
    <d v="1899-12-30T16:00:00"/>
    <s v="One Way"/>
  </r>
  <r>
    <n v="1600383"/>
    <s v="Non-RFID Card Member"/>
    <m/>
    <m/>
    <n v="53202"/>
    <s v="UNITED STATES"/>
    <s v="Single Ride"/>
    <n v="5485"/>
    <x v="12"/>
    <n v="43.052460000000004"/>
    <n v="-87.891000000000005"/>
    <x v="12"/>
    <n v="43.036900000000003"/>
    <n v="-87.89667"/>
    <n v="21"/>
    <n v="3"/>
    <n v="3.2"/>
    <n v="3"/>
    <n v="126"/>
    <n v="-1"/>
    <d v="2017-04-26T00:00:00"/>
    <d v="2017-04-01T00:00:00"/>
    <d v="2017-04-26T00:00:00"/>
    <s v="Wednesday"/>
    <d v="1899-12-30T18:50:46"/>
    <d v="1899-12-30T19:00:00"/>
    <n v="1"/>
    <d v="2017-04-26T00:00:00"/>
    <d v="2017-04-01T00:00:00"/>
    <d v="2017-04-26T00:00:00"/>
    <s v="Wednesday"/>
    <d v="1899-12-30T19:11:14"/>
    <d v="1899-12-30T19:00:00"/>
    <s v="One Way"/>
  </r>
  <r>
    <n v="1600383"/>
    <s v="Non-RFID Card Member"/>
    <m/>
    <m/>
    <n v="53202"/>
    <s v="UNITED STATES"/>
    <s v="Single Ride"/>
    <n v="11"/>
    <x v="37"/>
    <n v="43.036900000000003"/>
    <n v="-87.89667"/>
    <x v="11"/>
    <n v="43.052460000000004"/>
    <n v="-87.891000000000005"/>
    <n v="16"/>
    <n v="3"/>
    <n v="2.4"/>
    <n v="2.2999999999999998"/>
    <n v="96"/>
    <n v="-1"/>
    <d v="2017-04-26T00:00:00"/>
    <d v="2017-04-01T00:00:00"/>
    <d v="2017-04-26T00:00:00"/>
    <s v="Wednesday"/>
    <d v="1899-12-30T19:15:43"/>
    <d v="1899-12-30T19:00:00"/>
    <n v="1"/>
    <d v="2017-04-26T00:00:00"/>
    <d v="2017-04-01T00:00:00"/>
    <d v="2017-04-26T00:00:00"/>
    <s v="Wednesday"/>
    <d v="1899-12-30T19:31:04"/>
    <d v="1899-12-30T20:00:00"/>
    <s v="One Way"/>
  </r>
  <r>
    <n v="1600483"/>
    <s v="Non-RFID Card Member"/>
    <m/>
    <m/>
    <n v="53017"/>
    <s v="UNITED STATES"/>
    <s v="Single Ride"/>
    <n v="5712"/>
    <x v="12"/>
    <n v="43.052460000000004"/>
    <n v="-87.891000000000005"/>
    <x v="11"/>
    <n v="43.052460000000004"/>
    <n v="-87.891000000000005"/>
    <n v="1"/>
    <n v="0"/>
    <n v="0.2"/>
    <n v="0.1"/>
    <n v="6"/>
    <n v="-1"/>
    <d v="2017-04-26T00:00:00"/>
    <d v="2017-04-01T00:00:00"/>
    <d v="2017-04-26T00:00:00"/>
    <s v="Wednesday"/>
    <d v="1899-12-30T20:47:21"/>
    <d v="1899-12-30T21:00:00"/>
    <n v="1"/>
    <d v="2017-04-26T00:00:00"/>
    <d v="2017-04-01T00:00:00"/>
    <d v="2017-04-26T00:00:00"/>
    <s v="Wednesday"/>
    <d v="1899-12-30T20:48:13"/>
    <d v="1899-12-30T21:00:00"/>
    <s v="Round Trip"/>
  </r>
  <r>
    <n v="1576916"/>
    <s v="Non-RFID Card Member"/>
    <m/>
    <m/>
    <n v="53202"/>
    <s v="UNITED STATES"/>
    <s v="Single Ride"/>
    <n v="263"/>
    <x v="11"/>
    <n v="43.04804"/>
    <n v="-87.896720000000002"/>
    <x v="11"/>
    <n v="43.052460000000004"/>
    <n v="-87.891000000000005"/>
    <n v="4"/>
    <n v="0"/>
    <n v="0.6"/>
    <n v="0.6"/>
    <n v="24"/>
    <n v="-1"/>
    <d v="2017-04-26T00:00:00"/>
    <d v="2017-04-01T00:00:00"/>
    <d v="2017-04-26T00:00:00"/>
    <s v="Wednesday"/>
    <d v="1899-12-30T22:36:51"/>
    <d v="1899-12-30T23:00:00"/>
    <n v="1"/>
    <d v="2017-04-26T00:00:00"/>
    <d v="2017-04-01T00:00:00"/>
    <d v="2017-04-26T00:00:00"/>
    <s v="Wednesday"/>
    <d v="1899-12-30T22:40:12"/>
    <d v="1899-12-30T23:00:00"/>
    <s v="One Way"/>
  </r>
  <r>
    <n v="1600527"/>
    <s v="Non-RFID Card Member"/>
    <m/>
    <m/>
    <n v="53202"/>
    <s v="UNITED STATES"/>
    <s v="Single Ride"/>
    <n v="11138"/>
    <x v="11"/>
    <n v="43.04804"/>
    <n v="-87.896720000000002"/>
    <x v="11"/>
    <n v="43.052460000000004"/>
    <n v="-87.891000000000005"/>
    <n v="6"/>
    <n v="3"/>
    <n v="0.9"/>
    <n v="0.9"/>
    <n v="36"/>
    <n v="-1"/>
    <d v="2017-04-26T00:00:00"/>
    <d v="2017-04-01T00:00:00"/>
    <d v="2017-04-26T00:00:00"/>
    <s v="Wednesday"/>
    <d v="1899-12-30T22:37:28"/>
    <d v="1899-12-30T23:00:00"/>
    <n v="1"/>
    <d v="2017-04-26T00:00:00"/>
    <d v="2017-04-01T00:00:00"/>
    <d v="2017-04-26T00:00:00"/>
    <s v="Wednesday"/>
    <d v="1899-12-30T22:43:31"/>
    <d v="1899-12-30T23:00:00"/>
    <s v="One Way"/>
  </r>
  <r>
    <n v="975489"/>
    <s v="Non-RFID Card Member"/>
    <m/>
    <m/>
    <n v="53172"/>
    <s v="UNITED STATES"/>
    <s v="Single Ride"/>
    <n v="11166"/>
    <x v="7"/>
    <n v="43.038245000000003"/>
    <n v="-87.914811999999998"/>
    <x v="8"/>
    <n v="43.038245000000003"/>
    <n v="-87.914811999999998"/>
    <n v="0"/>
    <n v="0"/>
    <n v="0"/>
    <n v="0"/>
    <n v="0"/>
    <n v="-1"/>
    <d v="2017-04-27T00:00:00"/>
    <d v="2017-04-01T00:00:00"/>
    <d v="2017-04-27T00:00:00"/>
    <s v="Thursday"/>
    <d v="1899-12-30T15:53:18"/>
    <d v="1899-12-30T16:00:00"/>
    <n v="1"/>
    <d v="2017-04-27T00:00:00"/>
    <d v="2017-04-01T00:00:00"/>
    <d v="2017-04-27T00:00:00"/>
    <s v="Thursday"/>
    <d v="1899-12-30T15:53:32"/>
    <d v="1899-12-30T16:00:00"/>
    <s v="Round Trip"/>
  </r>
  <r>
    <n v="1560197"/>
    <s v="Non-RFID Card Member"/>
    <m/>
    <m/>
    <n v="53202"/>
    <s v="UNITED STATES"/>
    <s v="Single Ride"/>
    <n v="11150"/>
    <x v="4"/>
    <n v="43.04824"/>
    <n v="-87.904970000000006"/>
    <x v="11"/>
    <n v="43.052460000000004"/>
    <n v="-87.891000000000005"/>
    <n v="8"/>
    <n v="3"/>
    <n v="1.2"/>
    <n v="1.1000000000000001"/>
    <n v="48"/>
    <n v="-1"/>
    <d v="2017-04-27T00:00:00"/>
    <d v="2017-04-01T00:00:00"/>
    <d v="2017-04-27T00:00:00"/>
    <s v="Thursday"/>
    <d v="1899-12-30T16:50:31"/>
    <d v="1899-12-30T17:00:00"/>
    <n v="1"/>
    <d v="2017-04-27T00:00:00"/>
    <d v="2017-04-01T00:00:00"/>
    <d v="2017-04-27T00:00:00"/>
    <s v="Thursday"/>
    <d v="1899-12-30T16:58:43"/>
    <d v="1899-12-30T17:00:00"/>
    <s v="One Way"/>
  </r>
  <r>
    <n v="1593888"/>
    <s v="Non-RFID Card Member"/>
    <m/>
    <m/>
    <n v="53204"/>
    <s v="UNITED STATES"/>
    <s v="Single Ride"/>
    <n v="11047"/>
    <x v="16"/>
    <n v="43.03913"/>
    <n v="-87.916150000000002"/>
    <x v="58"/>
    <n v="43.026229999999998"/>
    <n v="-87.912809999999993"/>
    <n v="7"/>
    <n v="3"/>
    <n v="1.1000000000000001"/>
    <n v="1"/>
    <n v="42"/>
    <n v="-1"/>
    <d v="2017-04-27T00:00:00"/>
    <d v="2017-04-01T00:00:00"/>
    <d v="2017-04-27T00:00:00"/>
    <s v="Thursday"/>
    <d v="1899-12-30T21:08:10"/>
    <d v="1899-12-30T21:00:00"/>
    <n v="1"/>
    <d v="2017-04-27T00:00:00"/>
    <d v="2017-04-01T00:00:00"/>
    <d v="2017-04-27T00:00:00"/>
    <s v="Thursday"/>
    <d v="1899-12-30T21:15:11"/>
    <d v="1899-12-30T21:00:00"/>
    <s v="One Way"/>
  </r>
  <r>
    <n v="1270802"/>
    <s v="Non-RFID Card Member"/>
    <m/>
    <m/>
    <n v="53058"/>
    <s v="UNITED STATES"/>
    <s v="Single Ride"/>
    <n v="5433"/>
    <x v="8"/>
    <n v="43.038580000000003"/>
    <n v="-87.90934"/>
    <x v="42"/>
    <n v="43.020020000000002"/>
    <n v="-87.912540000000007"/>
    <n v="8"/>
    <n v="3"/>
    <n v="1.2"/>
    <n v="1.1000000000000001"/>
    <n v="48"/>
    <n v="-1"/>
    <d v="2017-04-27T00:00:00"/>
    <d v="2017-04-01T00:00:00"/>
    <d v="2017-04-27T00:00:00"/>
    <s v="Thursday"/>
    <d v="1899-12-30T22:55:06"/>
    <d v="1899-12-30T23:00:00"/>
    <n v="1"/>
    <d v="2017-04-27T00:00:00"/>
    <d v="2017-04-01T00:00:00"/>
    <d v="2017-04-27T00:00:00"/>
    <s v="Thursday"/>
    <d v="1899-12-30T23:03:52"/>
    <d v="1899-12-30T23:00:00"/>
    <s v="One Way"/>
  </r>
  <r>
    <n v="1601431"/>
    <s v="Non-RFID Card Member"/>
    <m/>
    <m/>
    <m/>
    <s v="UNITED STATES"/>
    <s v="Single Ride"/>
    <n v="5550"/>
    <x v="14"/>
    <n v="43.05536"/>
    <n v="-87.90504"/>
    <x v="25"/>
    <n v="43.074890000000003"/>
    <n v="-87.882810000000006"/>
    <n v="15"/>
    <n v="3"/>
    <n v="2.2999999999999998"/>
    <n v="2.1"/>
    <n v="90"/>
    <n v="-1"/>
    <d v="2017-04-28T00:00:00"/>
    <d v="2017-04-01T00:00:00"/>
    <d v="2017-04-28T00:00:00"/>
    <s v="Friday"/>
    <d v="1899-12-30T02:10:05"/>
    <d v="1899-12-30T02:00:00"/>
    <n v="1"/>
    <d v="2017-04-28T00:00:00"/>
    <d v="2017-04-01T00:00:00"/>
    <d v="2017-04-28T00:00:00"/>
    <s v="Friday"/>
    <d v="1899-12-30T02:25:15"/>
    <d v="1899-12-30T02:00:00"/>
    <s v="One Way"/>
  </r>
  <r>
    <n v="1556816"/>
    <s v="Non-RFID Card Member"/>
    <m/>
    <m/>
    <n v="53221"/>
    <s v="UNITED STATES"/>
    <s v="Single Ride"/>
    <n v="11076"/>
    <x v="14"/>
    <n v="43.05536"/>
    <n v="-87.90504"/>
    <x v="50"/>
    <n v="43.05847"/>
    <n v="-87.898079999999993"/>
    <n v="3"/>
    <n v="0"/>
    <n v="0.5"/>
    <n v="0.4"/>
    <n v="18"/>
    <n v="-1"/>
    <d v="2017-04-28T00:00:00"/>
    <d v="2017-04-01T00:00:00"/>
    <d v="2017-04-28T00:00:00"/>
    <s v="Friday"/>
    <d v="1899-12-30T08:00:47"/>
    <d v="1899-12-30T08:00:00"/>
    <n v="1"/>
    <d v="2017-04-28T00:00:00"/>
    <d v="2017-04-01T00:00:00"/>
    <d v="2017-04-28T00:00:00"/>
    <s v="Friday"/>
    <d v="1899-12-30T08:03:37"/>
    <d v="1899-12-30T08:00:00"/>
    <s v="One Way"/>
  </r>
  <r>
    <n v="1601588"/>
    <s v="Non-RFID Card Member"/>
    <m/>
    <m/>
    <n v="53202"/>
    <s v="UNITED STATES"/>
    <s v="Single Ride"/>
    <n v="189"/>
    <x v="23"/>
    <n v="43.053040000000003"/>
    <n v="-87.897660000000002"/>
    <x v="26"/>
    <n v="43.053040000000003"/>
    <n v="-87.897660000000002"/>
    <n v="154"/>
    <n v="15"/>
    <n v="18"/>
    <n v="17.100000000000001"/>
    <n v="720"/>
    <n v="-1"/>
    <d v="2017-04-28T00:00:00"/>
    <d v="2017-04-01T00:00:00"/>
    <d v="2017-04-28T00:00:00"/>
    <s v="Friday"/>
    <d v="1899-12-30T10:18:15"/>
    <d v="1899-12-30T10:00:00"/>
    <n v="1"/>
    <d v="2017-04-28T00:00:00"/>
    <d v="2017-04-01T00:00:00"/>
    <d v="2017-04-28T00:00:00"/>
    <s v="Friday"/>
    <d v="1899-12-30T12:52:03"/>
    <d v="1899-12-30T13:00:00"/>
    <s v="Round Trip"/>
  </r>
  <r>
    <n v="1380203"/>
    <s v="Non-RFID Card Member"/>
    <m/>
    <m/>
    <n v="53233"/>
    <s v="UNITED STATES"/>
    <s v="Single Ride"/>
    <n v="5539"/>
    <x v="24"/>
    <n v="43.040154000000001"/>
    <n v="-87.932113000000001"/>
    <x v="58"/>
    <n v="43.026229999999998"/>
    <n v="-87.912809999999993"/>
    <n v="13"/>
    <n v="3"/>
    <n v="2"/>
    <n v="1.9"/>
    <n v="78"/>
    <n v="-1"/>
    <d v="2017-04-28T00:00:00"/>
    <d v="2017-04-01T00:00:00"/>
    <d v="2017-04-28T00:00:00"/>
    <s v="Friday"/>
    <d v="1899-12-30T11:14:01"/>
    <d v="1899-12-30T11:00:00"/>
    <n v="1"/>
    <d v="2017-04-28T00:00:00"/>
    <d v="2017-04-01T00:00:00"/>
    <d v="2017-04-28T00:00:00"/>
    <s v="Friday"/>
    <d v="1899-12-30T11:27:59"/>
    <d v="1899-12-30T11:00:00"/>
    <s v="One Way"/>
  </r>
  <r>
    <n v="1550134"/>
    <s v="Non-RFID Card Member"/>
    <m/>
    <m/>
    <n v="53186"/>
    <s v="UNITED STATES"/>
    <s v="Single Ride"/>
    <n v="5445"/>
    <x v="2"/>
    <n v="43.03886"/>
    <n v="-87.902720000000002"/>
    <x v="1"/>
    <n v="43.03886"/>
    <n v="-87.902720000000002"/>
    <n v="41"/>
    <n v="6"/>
    <n v="6.2"/>
    <n v="5.8"/>
    <n v="246"/>
    <n v="-1"/>
    <d v="2017-04-28T00:00:00"/>
    <d v="2017-04-01T00:00:00"/>
    <d v="2017-04-28T00:00:00"/>
    <s v="Friday"/>
    <d v="1899-12-30T12:14:00"/>
    <d v="1899-12-30T12:00:00"/>
    <n v="1"/>
    <d v="2017-04-28T00:00:00"/>
    <d v="2017-04-01T00:00:00"/>
    <d v="2017-04-28T00:00:00"/>
    <s v="Friday"/>
    <d v="1899-12-30T12:55:09"/>
    <d v="1899-12-30T13:00:00"/>
    <s v="Round Trip"/>
  </r>
  <r>
    <n v="1601824"/>
    <s v="Non-RFID Card Member"/>
    <m/>
    <m/>
    <n v="49506"/>
    <s v="UNITED STATES"/>
    <s v="Single Ride"/>
    <n v="5494"/>
    <x v="25"/>
    <n v="43.058010000000003"/>
    <n v="-87.877300000000005"/>
    <x v="22"/>
    <n v="43.058010000000003"/>
    <n v="-87.877300000000005"/>
    <n v="33"/>
    <n v="3"/>
    <n v="5"/>
    <n v="4.7"/>
    <n v="198"/>
    <n v="-1"/>
    <d v="2017-04-28T00:00:00"/>
    <d v="2017-04-01T00:00:00"/>
    <d v="2017-04-28T00:00:00"/>
    <s v="Friday"/>
    <d v="1899-12-30T12:35:23"/>
    <d v="1899-12-30T13:00:00"/>
    <n v="1"/>
    <d v="2017-04-28T00:00:00"/>
    <d v="2017-04-01T00:00:00"/>
    <d v="2017-04-28T00:00:00"/>
    <s v="Friday"/>
    <d v="1899-12-30T13:08:18"/>
    <d v="1899-12-30T13:00:00"/>
    <s v="Round Trip"/>
  </r>
  <r>
    <n v="1601885"/>
    <s v="Non-RFID Card Member"/>
    <m/>
    <m/>
    <m/>
    <s v="UNITED STATES"/>
    <s v="Single Ride"/>
    <n v="36"/>
    <x v="25"/>
    <n v="43.058010000000003"/>
    <n v="-87.877300000000005"/>
    <x v="10"/>
    <n v="43.058619999999998"/>
    <n v="-87.885319999999993"/>
    <n v="33"/>
    <n v="3"/>
    <n v="5"/>
    <n v="4.7"/>
    <n v="198"/>
    <n v="-1"/>
    <d v="2017-04-28T00:00:00"/>
    <d v="2017-04-01T00:00:00"/>
    <d v="2017-04-28T00:00:00"/>
    <s v="Friday"/>
    <d v="1899-12-30T13:06:57"/>
    <d v="1899-12-30T13:00:00"/>
    <n v="1"/>
    <d v="2017-04-28T00:00:00"/>
    <d v="2017-04-01T00:00:00"/>
    <d v="2017-04-28T00:00:00"/>
    <s v="Friday"/>
    <d v="1899-12-30T13:39:07"/>
    <d v="1899-12-30T14:00:00"/>
    <s v="One Way"/>
  </r>
  <r>
    <n v="1602103"/>
    <s v="Non-RFID Card Member"/>
    <m/>
    <m/>
    <n v="60655"/>
    <s v="UNITED STATES"/>
    <s v="Single Ride"/>
    <n v="172"/>
    <x v="9"/>
    <n v="43.05097"/>
    <n v="-87.906440000000003"/>
    <x v="6"/>
    <n v="43.03519"/>
    <n v="-87.907390000000007"/>
    <n v="27"/>
    <n v="3"/>
    <n v="4.0999999999999996"/>
    <n v="3.8"/>
    <n v="162"/>
    <n v="-1"/>
    <d v="2017-04-28T00:00:00"/>
    <d v="2017-04-01T00:00:00"/>
    <d v="2017-04-28T00:00:00"/>
    <s v="Friday"/>
    <d v="1899-12-30T18:13:34"/>
    <d v="1899-12-30T18:00:00"/>
    <n v="1"/>
    <d v="2017-04-28T00:00:00"/>
    <d v="2017-04-01T00:00:00"/>
    <d v="2017-04-28T00:00:00"/>
    <s v="Friday"/>
    <d v="1899-12-30T18:40:02"/>
    <d v="1899-12-30T19:00:00"/>
    <s v="One Way"/>
  </r>
  <r>
    <n v="1268512"/>
    <s v="Non-RFID Card Member"/>
    <m/>
    <m/>
    <n v="53202"/>
    <s v="UNITED STATES"/>
    <s v="Single Ride"/>
    <n v="11118"/>
    <x v="9"/>
    <n v="43.05097"/>
    <n v="-87.906440000000003"/>
    <x v="30"/>
    <n v="43.004728999999998"/>
    <n v="-87.905463999999995"/>
    <n v="20"/>
    <n v="3"/>
    <n v="3"/>
    <n v="2.9"/>
    <n v="120"/>
    <n v="-1"/>
    <d v="2017-04-29T00:00:00"/>
    <d v="2017-04-01T00:00:00"/>
    <d v="2017-04-29T00:00:00"/>
    <s v="Saturday"/>
    <d v="1899-12-30T14:16:02"/>
    <d v="1899-12-30T14:00:00"/>
    <n v="1"/>
    <d v="2017-04-29T00:00:00"/>
    <d v="2017-04-01T00:00:00"/>
    <d v="2017-04-29T00:00:00"/>
    <s v="Saturday"/>
    <d v="1899-12-30T14:36:51"/>
    <d v="1899-12-30T15:00:00"/>
    <s v="One Way"/>
  </r>
  <r>
    <n v="1604456"/>
    <s v="Non-RFID Card Member"/>
    <m/>
    <m/>
    <m/>
    <s v="UNITED STATES"/>
    <s v="Single Ride"/>
    <n v="11063"/>
    <x v="52"/>
    <n v="43.034619999999997"/>
    <n v="-87.917500000000004"/>
    <x v="5"/>
    <n v="43.04824"/>
    <n v="-87.904970000000006"/>
    <n v="15"/>
    <n v="3"/>
    <n v="2.2999999999999998"/>
    <n v="2.1"/>
    <n v="90"/>
    <n v="-1"/>
    <d v="2017-04-30T00:00:00"/>
    <d v="2017-04-01T00:00:00"/>
    <d v="2017-04-30T00:00:00"/>
    <s v="Sunday"/>
    <d v="1899-12-30T09:54:47"/>
    <d v="1899-12-30T10:00:00"/>
    <n v="1"/>
    <d v="2017-04-30T00:00:00"/>
    <d v="2017-04-01T00:00:00"/>
    <d v="2017-04-30T00:00:00"/>
    <s v="Sunday"/>
    <d v="1899-12-30T10:09:56"/>
    <d v="1899-12-30T10:00:00"/>
    <s v="One Way"/>
  </r>
  <r>
    <n v="1605223"/>
    <s v="Non-RFID Card Member"/>
    <m/>
    <m/>
    <n v="53204"/>
    <s v="UNITED STATES"/>
    <s v="Single Ride"/>
    <n v="43"/>
    <x v="36"/>
    <n v="43.069021999999997"/>
    <n v="-87.887940999999998"/>
    <x v="47"/>
    <n v="43.060250000000003"/>
    <n v="-87.892169999999993"/>
    <n v="4"/>
    <n v="0"/>
    <n v="0.6"/>
    <n v="0.6"/>
    <n v="24"/>
    <n v="-1"/>
    <d v="2017-04-30T00:00:00"/>
    <d v="2017-04-01T00:00:00"/>
    <d v="2017-04-30T00:00:00"/>
    <s v="Sunday"/>
    <d v="1899-12-30T15:18:18"/>
    <d v="1899-12-30T15:00:00"/>
    <n v="1"/>
    <d v="2017-04-30T00:00:00"/>
    <d v="2017-04-01T00:00:00"/>
    <d v="2017-04-30T00:00:00"/>
    <s v="Sunday"/>
    <d v="1899-12-30T15:22:36"/>
    <d v="1899-12-30T15:00:00"/>
    <s v="One Way"/>
  </r>
  <r>
    <n v="1580001"/>
    <s v="Non-RFID Card Member"/>
    <m/>
    <m/>
    <n v="50703"/>
    <s v="UNITED STATES"/>
    <s v="Single Ride"/>
    <n v="132"/>
    <x v="11"/>
    <n v="43.04804"/>
    <n v="-87.896720000000002"/>
    <x v="33"/>
    <n v="43.04804"/>
    <n v="-87.896720000000002"/>
    <n v="35"/>
    <n v="3"/>
    <n v="5.3"/>
    <n v="5"/>
    <n v="210"/>
    <n v="-1"/>
    <d v="2017-04-14T00:00:00"/>
    <d v="2017-04-01T00:00:00"/>
    <d v="2017-04-14T00:00:00"/>
    <s v="Friday"/>
    <d v="1899-12-30T21:42:32"/>
    <d v="1899-12-30T22:00:00"/>
    <n v="1"/>
    <d v="2017-04-14T00:00:00"/>
    <d v="2017-04-01T00:00:00"/>
    <d v="2017-04-14T00:00:00"/>
    <s v="Friday"/>
    <d v="1899-12-30T22:17:21"/>
    <d v="1899-12-30T22:00:00"/>
    <s v="Round Trip"/>
  </r>
  <r>
    <n v="1580091"/>
    <s v="Non-RFID Card Member"/>
    <m/>
    <m/>
    <n v="53202"/>
    <s v="UNITED STATES"/>
    <s v="Single Ride"/>
    <n v="11047"/>
    <x v="0"/>
    <n v="43.042490000000001"/>
    <n v="-87.909959999999998"/>
    <x v="6"/>
    <n v="43.03519"/>
    <n v="-87.907390000000007"/>
    <n v="127"/>
    <n v="12"/>
    <n v="18"/>
    <n v="17.100000000000001"/>
    <n v="720"/>
    <n v="-1"/>
    <d v="2017-04-14T00:00:00"/>
    <d v="2017-04-01T00:00:00"/>
    <d v="2017-04-14T00:00:00"/>
    <s v="Friday"/>
    <d v="1899-12-30T22:58:15"/>
    <d v="1899-12-30T23:00:00"/>
    <n v="1"/>
    <d v="2017-04-15T00:00:00"/>
    <d v="2017-04-01T00:00:00"/>
    <d v="2017-04-15T00:00:00"/>
    <s v="Saturday"/>
    <d v="1899-12-30T01:05:12"/>
    <d v="1899-12-30T01:00:00"/>
    <s v="One Way"/>
  </r>
  <r>
    <n v="1368596"/>
    <s v="Non-RFID Card Member"/>
    <m/>
    <m/>
    <n v="53202"/>
    <s v="UNITED STATES"/>
    <s v="Single Ride"/>
    <n v="5418"/>
    <x v="23"/>
    <n v="43.053040000000003"/>
    <n v="-87.897660000000002"/>
    <x v="11"/>
    <n v="43.052460000000004"/>
    <n v="-87.891000000000005"/>
    <n v="43"/>
    <n v="3"/>
    <n v="6.5"/>
    <n v="6.1"/>
    <n v="258"/>
    <n v="-1"/>
    <d v="2017-04-15T00:00:00"/>
    <d v="2017-04-01T00:00:00"/>
    <d v="2017-04-15T00:00:00"/>
    <s v="Saturday"/>
    <d v="1899-12-30T06:21:09"/>
    <d v="1899-12-30T06:00:00"/>
    <n v="1"/>
    <d v="2017-04-15T00:00:00"/>
    <d v="2017-04-01T00:00:00"/>
    <d v="2017-04-15T00:00:00"/>
    <s v="Saturday"/>
    <d v="1899-12-30T07:04:32"/>
    <d v="1899-12-30T07:00:00"/>
    <s v="One Way"/>
  </r>
  <r>
    <n v="1580262"/>
    <s v="Non-RFID Card Member"/>
    <m/>
    <m/>
    <n v="53122"/>
    <s v="UNITED STATES"/>
    <s v="Single Ride"/>
    <n v="11114"/>
    <x v="18"/>
    <n v="43.048609999999996"/>
    <n v="-88.008480000000006"/>
    <x v="28"/>
    <n v="43.045712999999999"/>
    <n v="-87.899756999999994"/>
    <n v="106"/>
    <n v="9"/>
    <n v="15.9"/>
    <n v="15.1"/>
    <n v="636"/>
    <n v="-1"/>
    <d v="2017-04-15T00:00:00"/>
    <d v="2017-04-01T00:00:00"/>
    <d v="2017-04-15T00:00:00"/>
    <s v="Saturday"/>
    <d v="1899-12-30T07:07:03"/>
    <d v="1899-12-30T07:00:00"/>
    <n v="1"/>
    <d v="2017-04-15T00:00:00"/>
    <d v="2017-04-01T00:00:00"/>
    <d v="2017-04-15T00:00:00"/>
    <s v="Saturday"/>
    <d v="1899-12-30T08:53:11"/>
    <d v="1899-12-30T09:00:00"/>
    <s v="One Way"/>
  </r>
  <r>
    <n v="1580482"/>
    <s v="Non-RFID Card Member"/>
    <m/>
    <m/>
    <n v="53043"/>
    <s v="UNITED STATES"/>
    <s v="Single Ride"/>
    <n v="19"/>
    <x v="30"/>
    <n v="43.045712999999999"/>
    <n v="-87.899756999999994"/>
    <x v="6"/>
    <n v="43.03519"/>
    <n v="-87.907390000000007"/>
    <n v="120"/>
    <n v="9"/>
    <n v="18"/>
    <n v="17.100000000000001"/>
    <n v="720"/>
    <n v="-1"/>
    <d v="2017-04-15T00:00:00"/>
    <d v="2017-04-01T00:00:00"/>
    <d v="2017-04-15T00:00:00"/>
    <s v="Saturday"/>
    <d v="1899-12-30T10:20:54"/>
    <d v="1899-12-30T10:00:00"/>
    <n v="1"/>
    <d v="2017-04-15T00:00:00"/>
    <d v="2017-04-01T00:00:00"/>
    <d v="2017-04-15T00:00:00"/>
    <s v="Saturday"/>
    <d v="1899-12-30T12:20:20"/>
    <d v="1899-12-30T12:00:00"/>
    <s v="One Way"/>
  </r>
  <r>
    <n v="1580500"/>
    <s v="Non-RFID Card Member"/>
    <m/>
    <m/>
    <n v="53202"/>
    <s v="UNITED STATES"/>
    <s v="Single Ride"/>
    <n v="199"/>
    <x v="29"/>
    <n v="43.052549999999997"/>
    <n v="-87.909329999999997"/>
    <x v="10"/>
    <n v="43.058619999999998"/>
    <n v="-87.885319999999993"/>
    <n v="427"/>
    <n v="3"/>
    <n v="18"/>
    <n v="17.100000000000001"/>
    <n v="720"/>
    <n v="-1"/>
    <d v="2017-04-15T00:00:00"/>
    <d v="2017-04-01T00:00:00"/>
    <d v="2017-04-15T00:00:00"/>
    <s v="Saturday"/>
    <d v="1899-12-30T10:23:07"/>
    <d v="1899-12-30T10:00:00"/>
    <n v="1"/>
    <d v="2017-04-15T00:00:00"/>
    <d v="2017-04-01T00:00:00"/>
    <d v="2017-04-15T00:00:00"/>
    <s v="Saturday"/>
    <d v="1899-12-30T17:30:09"/>
    <d v="1899-12-30T18:00:00"/>
    <s v="One Way"/>
  </r>
  <r>
    <n v="1580554"/>
    <s v="Non-RFID Card Member"/>
    <m/>
    <m/>
    <n v="53222"/>
    <s v="UNITED STATES"/>
    <s v="Single Ride"/>
    <n v="11105"/>
    <x v="37"/>
    <n v="43.036900000000003"/>
    <n v="-87.89667"/>
    <x v="12"/>
    <n v="43.036900000000003"/>
    <n v="-87.89667"/>
    <n v="22"/>
    <n v="0"/>
    <n v="3.3"/>
    <n v="3.1"/>
    <n v="132"/>
    <n v="-1"/>
    <d v="2017-04-15T00:00:00"/>
    <d v="2017-04-01T00:00:00"/>
    <d v="2017-04-15T00:00:00"/>
    <s v="Saturday"/>
    <d v="1899-12-30T10:36:41"/>
    <d v="1899-12-30T11:00:00"/>
    <n v="1"/>
    <d v="2017-04-15T00:00:00"/>
    <d v="2017-04-01T00:00:00"/>
    <d v="2017-04-15T00:00:00"/>
    <s v="Saturday"/>
    <d v="1899-12-30T10:58:02"/>
    <d v="1899-12-30T11:00:00"/>
    <s v="Round Trip"/>
  </r>
  <r>
    <n v="1580562"/>
    <s v="Non-RFID Card Member"/>
    <m/>
    <m/>
    <n v="51234"/>
    <s v="UNITED STATES"/>
    <s v="Single Ride"/>
    <n v="5451"/>
    <x v="23"/>
    <n v="43.053040000000003"/>
    <n v="-87.897660000000002"/>
    <x v="26"/>
    <n v="43.053040000000003"/>
    <n v="-87.897660000000002"/>
    <n v="260"/>
    <n v="27"/>
    <n v="18"/>
    <n v="17.100000000000001"/>
    <n v="720"/>
    <n v="-1"/>
    <d v="2017-04-15T00:00:00"/>
    <d v="2017-04-01T00:00:00"/>
    <d v="2017-04-15T00:00:00"/>
    <s v="Saturday"/>
    <d v="1899-12-30T10:37:36"/>
    <d v="1899-12-30T11:00:00"/>
    <n v="1"/>
    <d v="2017-04-15T00:00:00"/>
    <d v="2017-04-01T00:00:00"/>
    <d v="2017-04-15T00:00:00"/>
    <s v="Saturday"/>
    <d v="1899-12-30T14:57:28"/>
    <d v="1899-12-30T15:00:00"/>
    <s v="Round Trip"/>
  </r>
  <r>
    <n v="1580594"/>
    <s v="Non-RFID Card Member"/>
    <m/>
    <m/>
    <n v="53045"/>
    <s v="UNITED STATES"/>
    <s v="Single Ride"/>
    <n v="5421"/>
    <x v="37"/>
    <n v="43.036900000000003"/>
    <n v="-87.89667"/>
    <x v="12"/>
    <n v="43.036900000000003"/>
    <n v="-87.89667"/>
    <n v="51"/>
    <n v="3"/>
    <n v="7.7"/>
    <n v="7.3"/>
    <n v="306"/>
    <n v="-1"/>
    <d v="2017-04-15T00:00:00"/>
    <d v="2017-04-01T00:00:00"/>
    <d v="2017-04-15T00:00:00"/>
    <s v="Saturday"/>
    <d v="1899-12-30T10:41:59"/>
    <d v="1899-12-30T11:00:00"/>
    <n v="1"/>
    <d v="2017-04-15T00:00:00"/>
    <d v="2017-04-01T00:00:00"/>
    <d v="2017-04-15T00:00:00"/>
    <s v="Saturday"/>
    <d v="1899-12-30T11:32:35"/>
    <d v="1899-12-30T12:00:00"/>
    <s v="Round Trip"/>
  </r>
  <r>
    <n v="1580601"/>
    <s v="Non-RFID Card Member"/>
    <m/>
    <m/>
    <n v="53207"/>
    <s v="UNITED STATES"/>
    <s v="Single Ride"/>
    <n v="204"/>
    <x v="33"/>
    <n v="43.004728999999998"/>
    <n v="-87.905463999999995"/>
    <x v="43"/>
    <n v="43.031480000000002"/>
    <n v="-87.908169999999998"/>
    <n v="16"/>
    <n v="0"/>
    <n v="2.4"/>
    <n v="2.2999999999999998"/>
    <n v="96"/>
    <n v="-1"/>
    <d v="2017-04-15T00:00:00"/>
    <d v="2017-04-01T00:00:00"/>
    <d v="2017-04-15T00:00:00"/>
    <s v="Saturday"/>
    <d v="1899-12-30T10:43:36"/>
    <d v="1899-12-30T11:00:00"/>
    <n v="1"/>
    <d v="2017-04-15T00:00:00"/>
    <d v="2017-04-01T00:00:00"/>
    <d v="2017-04-15T00:00:00"/>
    <s v="Saturday"/>
    <d v="1899-12-30T10:59:55"/>
    <d v="1899-12-30T11:00:00"/>
    <s v="One Way"/>
  </r>
  <r>
    <n v="1580646"/>
    <s v="Non-RFID Card Member"/>
    <m/>
    <m/>
    <m/>
    <s v="UNITED STATES"/>
    <s v="Single Ride"/>
    <n v="22"/>
    <x v="41"/>
    <n v="43.031480000000002"/>
    <n v="-87.908169999999998"/>
    <x v="43"/>
    <n v="43.031480000000002"/>
    <n v="-87.908169999999998"/>
    <n v="114"/>
    <n v="9"/>
    <n v="17.100000000000001"/>
    <n v="16.2"/>
    <n v="684"/>
    <n v="-1"/>
    <d v="2017-04-15T00:00:00"/>
    <d v="2017-04-01T00:00:00"/>
    <d v="2017-04-15T00:00:00"/>
    <s v="Saturday"/>
    <d v="1899-12-30T10:54:09"/>
    <d v="1899-12-30T11:00:00"/>
    <n v="1"/>
    <d v="2017-04-15T00:00:00"/>
    <d v="2017-04-01T00:00:00"/>
    <d v="2017-04-15T00:00:00"/>
    <s v="Saturday"/>
    <d v="1899-12-30T12:48:38"/>
    <d v="1899-12-30T13:00:00"/>
    <s v="Round Trip"/>
  </r>
  <r>
    <n v="1580523"/>
    <s v="Non-RFID Card Member"/>
    <m/>
    <m/>
    <n v="60030"/>
    <s v="UNITED STATES"/>
    <s v="Single Ride"/>
    <n v="362"/>
    <x v="36"/>
    <n v="43.069021999999997"/>
    <n v="-87.887940999999998"/>
    <x v="10"/>
    <n v="43.058619999999998"/>
    <n v="-87.885319999999993"/>
    <n v="10"/>
    <n v="0"/>
    <n v="1.5"/>
    <n v="1.4"/>
    <n v="60"/>
    <n v="-1"/>
    <d v="2017-04-15T00:00:00"/>
    <d v="2017-04-01T00:00:00"/>
    <d v="2017-04-15T00:00:00"/>
    <s v="Saturday"/>
    <d v="1899-12-30T11:06:34"/>
    <d v="1899-12-30T11:00:00"/>
    <n v="1"/>
    <d v="2017-04-15T00:00:00"/>
    <d v="2017-04-01T00:00:00"/>
    <d v="2017-04-15T00:00:00"/>
    <s v="Saturday"/>
    <d v="1899-12-30T11:16:59"/>
    <d v="1899-12-30T11:00:00"/>
    <s v="One Way"/>
  </r>
  <r>
    <n v="1580727"/>
    <s v="Non-RFID Card Member"/>
    <m/>
    <m/>
    <n v="52722"/>
    <s v="UNITED STATES"/>
    <s v="Single Ride"/>
    <n v="77"/>
    <x v="16"/>
    <n v="43.03913"/>
    <n v="-87.916150000000002"/>
    <x v="6"/>
    <n v="43.03519"/>
    <n v="-87.907390000000007"/>
    <n v="14"/>
    <n v="0"/>
    <n v="2.1"/>
    <n v="2"/>
    <n v="84"/>
    <n v="-1"/>
    <d v="2017-04-15T00:00:00"/>
    <d v="2017-04-01T00:00:00"/>
    <d v="2017-04-15T00:00:00"/>
    <s v="Saturday"/>
    <d v="1899-12-30T11:07:43"/>
    <d v="1899-12-30T11:00:00"/>
    <n v="1"/>
    <d v="2017-04-15T00:00:00"/>
    <d v="2017-04-01T00:00:00"/>
    <d v="2017-04-15T00:00:00"/>
    <s v="Saturday"/>
    <d v="1899-12-30T11:21:28"/>
    <d v="1899-12-30T11:00:00"/>
    <s v="One Way"/>
  </r>
  <r>
    <n v="1580738"/>
    <s v="Non-RFID Card Member"/>
    <m/>
    <m/>
    <n v="53202"/>
    <s v="UNITED STATES"/>
    <s v="Single Ride"/>
    <n v="11050"/>
    <x v="6"/>
    <n v="43.038719999999998"/>
    <n v="-87.905339999999995"/>
    <x v="26"/>
    <n v="43.053040000000003"/>
    <n v="-87.897660000000002"/>
    <n v="12"/>
    <n v="0"/>
    <n v="1.8"/>
    <n v="1.7"/>
    <n v="72"/>
    <n v="-1"/>
    <d v="2017-04-15T00:00:00"/>
    <d v="2017-04-01T00:00:00"/>
    <d v="2017-04-15T00:00:00"/>
    <s v="Saturday"/>
    <d v="1899-12-30T11:09:50"/>
    <d v="1899-12-30T11:00:00"/>
    <n v="1"/>
    <d v="2017-04-15T00:00:00"/>
    <d v="2017-04-01T00:00:00"/>
    <d v="2017-04-15T00:00:00"/>
    <s v="Saturday"/>
    <d v="1899-12-30T11:21:18"/>
    <d v="1899-12-30T11:00:00"/>
    <s v="One Way"/>
  </r>
  <r>
    <n v="1580841"/>
    <s v="Non-RFID Card Member"/>
    <m/>
    <m/>
    <n v="53233"/>
    <s v="UNITED STATES"/>
    <s v="Single Ride"/>
    <n v="5"/>
    <x v="24"/>
    <n v="43.040154000000001"/>
    <n v="-87.932113000000001"/>
    <x v="6"/>
    <n v="43.03519"/>
    <n v="-87.907390000000007"/>
    <n v="19"/>
    <n v="0"/>
    <n v="2.9"/>
    <n v="2.7"/>
    <n v="114"/>
    <n v="-1"/>
    <d v="2017-04-15T00:00:00"/>
    <d v="2017-04-01T00:00:00"/>
    <d v="2017-04-15T00:00:00"/>
    <s v="Saturday"/>
    <d v="1899-12-30T11:29:15"/>
    <d v="1899-12-30T11:00:00"/>
    <n v="1"/>
    <d v="2017-04-15T00:00:00"/>
    <d v="2017-04-01T00:00:00"/>
    <d v="2017-04-15T00:00:00"/>
    <s v="Saturday"/>
    <d v="1899-12-30T11:48:34"/>
    <d v="1899-12-30T12:00:00"/>
    <s v="One Way"/>
  </r>
  <r>
    <n v="1580906"/>
    <s v="Non-RFID Card Member"/>
    <m/>
    <m/>
    <m/>
    <s v="UNITED STATES"/>
    <s v="Single Ride"/>
    <n v="11134"/>
    <x v="25"/>
    <n v="43.058010000000003"/>
    <n v="-87.877300000000005"/>
    <x v="22"/>
    <n v="43.058010000000003"/>
    <n v="-87.877300000000005"/>
    <n v="16"/>
    <n v="0"/>
    <n v="2.4"/>
    <n v="2.2999999999999998"/>
    <n v="96"/>
    <n v="-1"/>
    <d v="2017-04-15T00:00:00"/>
    <d v="2017-04-01T00:00:00"/>
    <d v="2017-04-15T00:00:00"/>
    <s v="Saturday"/>
    <d v="1899-12-30T11:44:00"/>
    <d v="1899-12-30T12:00:00"/>
    <n v="1"/>
    <d v="2017-04-15T00:00:00"/>
    <d v="2017-04-01T00:00:00"/>
    <d v="2017-04-15T00:00:00"/>
    <s v="Saturday"/>
    <d v="1899-12-30T12:00:39"/>
    <d v="1899-12-30T12:00:00"/>
    <s v="Round Trip"/>
  </r>
  <r>
    <n v="1580916"/>
    <s v="Non-RFID Card Member"/>
    <m/>
    <m/>
    <n v="53218"/>
    <s v="UNITED STATES"/>
    <s v="Single Ride"/>
    <n v="11102"/>
    <x v="38"/>
    <n v="43.058619999999998"/>
    <n v="-87.885319999999993"/>
    <x v="7"/>
    <n v="43.038580000000003"/>
    <n v="-87.90934"/>
    <n v="30"/>
    <n v="0"/>
    <n v="4.5"/>
    <n v="4.3"/>
    <n v="180"/>
    <n v="-1"/>
    <d v="2017-04-15T00:00:00"/>
    <d v="2017-04-01T00:00:00"/>
    <d v="2017-04-15T00:00:00"/>
    <s v="Saturday"/>
    <d v="1899-12-30T11:46:27"/>
    <d v="1899-12-30T12:00:00"/>
    <n v="1"/>
    <d v="2017-04-15T00:00:00"/>
    <d v="2017-04-01T00:00:00"/>
    <d v="2017-04-15T00:00:00"/>
    <s v="Saturday"/>
    <d v="1899-12-30T12:16:24"/>
    <d v="1899-12-30T12:00:00"/>
    <s v="One Way"/>
  </r>
  <r>
    <n v="1580953"/>
    <s v="Non-RFID Card Member"/>
    <m/>
    <m/>
    <n v="53202"/>
    <s v="UNITED STATES"/>
    <s v="Single Ride"/>
    <n v="11074"/>
    <x v="4"/>
    <n v="43.04824"/>
    <n v="-87.904970000000006"/>
    <x v="28"/>
    <n v="43.045712999999999"/>
    <n v="-87.899756999999994"/>
    <n v="115"/>
    <n v="9"/>
    <n v="17.3"/>
    <n v="16.399999999999999"/>
    <n v="690"/>
    <n v="-1"/>
    <d v="2017-04-15T00:00:00"/>
    <d v="2017-04-01T00:00:00"/>
    <d v="2017-04-15T00:00:00"/>
    <s v="Saturday"/>
    <d v="1899-12-30T11:53:32"/>
    <d v="1899-12-30T12:00:00"/>
    <n v="1"/>
    <d v="2017-04-15T00:00:00"/>
    <d v="2017-04-01T00:00:00"/>
    <d v="2017-04-15T00:00:00"/>
    <s v="Saturday"/>
    <d v="1899-12-30T13:48:39"/>
    <d v="1899-12-30T14:00:00"/>
    <s v="One Way"/>
  </r>
  <r>
    <n v="1580953"/>
    <s v="Non-RFID Card Member"/>
    <m/>
    <m/>
    <n v="53202"/>
    <s v="UNITED STATES"/>
    <s v="Single Ride"/>
    <n v="216"/>
    <x v="4"/>
    <n v="43.04824"/>
    <n v="-87.904970000000006"/>
    <x v="28"/>
    <n v="43.045712999999999"/>
    <n v="-87.899756999999994"/>
    <n v="114"/>
    <n v="9"/>
    <n v="17.100000000000001"/>
    <n v="16.2"/>
    <n v="684"/>
    <n v="-1"/>
    <d v="2017-04-15T00:00:00"/>
    <d v="2017-04-01T00:00:00"/>
    <d v="2017-04-15T00:00:00"/>
    <s v="Saturday"/>
    <d v="1899-12-30T11:54:22"/>
    <d v="1899-12-30T12:00:00"/>
    <n v="1"/>
    <d v="2017-04-15T00:00:00"/>
    <d v="2017-04-01T00:00:00"/>
    <d v="2017-04-15T00:00:00"/>
    <s v="Saturday"/>
    <d v="1899-12-30T13:48:46"/>
    <d v="1899-12-30T14:00:00"/>
    <s v="One Way"/>
  </r>
  <r>
    <n v="1581024"/>
    <s v="Non-RFID Card Member"/>
    <m/>
    <m/>
    <n v="11746"/>
    <s v="UNITED STATES"/>
    <s v="Single Ride"/>
    <n v="46"/>
    <x v="12"/>
    <n v="43.052460000000004"/>
    <n v="-87.891000000000005"/>
    <x v="6"/>
    <n v="43.03519"/>
    <n v="-87.907390000000007"/>
    <n v="29"/>
    <n v="0"/>
    <n v="4.4000000000000004"/>
    <n v="4.0999999999999996"/>
    <n v="174"/>
    <n v="-1"/>
    <d v="2017-04-15T00:00:00"/>
    <d v="2017-04-01T00:00:00"/>
    <d v="2017-04-15T00:00:00"/>
    <s v="Saturday"/>
    <d v="1899-12-30T12:05:46"/>
    <d v="1899-12-30T12:00:00"/>
    <n v="1"/>
    <d v="2017-04-15T00:00:00"/>
    <d v="2017-04-01T00:00:00"/>
    <d v="2017-04-15T00:00:00"/>
    <s v="Saturday"/>
    <d v="1899-12-30T12:34:39"/>
    <d v="1899-12-30T13:00:00"/>
    <s v="One Way"/>
  </r>
  <r>
    <n v="1581059"/>
    <s v="Non-RFID Card Member"/>
    <m/>
    <m/>
    <n v="52722"/>
    <s v="UNITED STATES"/>
    <s v="Single Ride"/>
    <n v="11081"/>
    <x v="41"/>
    <n v="43.031480000000002"/>
    <n v="-87.908169999999998"/>
    <x v="7"/>
    <n v="43.038580000000003"/>
    <n v="-87.90934"/>
    <n v="12"/>
    <n v="0"/>
    <n v="1.8"/>
    <n v="1.7"/>
    <n v="72"/>
    <n v="-1"/>
    <d v="2017-04-15T00:00:00"/>
    <d v="2017-04-01T00:00:00"/>
    <d v="2017-04-15T00:00:00"/>
    <s v="Saturday"/>
    <d v="1899-12-30T12:15:00"/>
    <d v="1899-12-30T12:00:00"/>
    <n v="1"/>
    <d v="2017-04-15T00:00:00"/>
    <d v="2017-04-01T00:00:00"/>
    <d v="2017-04-15T00:00:00"/>
    <s v="Saturday"/>
    <d v="1899-12-30T12:27:09"/>
    <d v="1899-12-30T12:00:00"/>
    <s v="One Way"/>
  </r>
  <r>
    <n v="1581065"/>
    <s v="Non-RFID Card Member"/>
    <m/>
    <m/>
    <n v="55331"/>
    <s v="UNITED STATES"/>
    <s v="Single Ride"/>
    <n v="11087"/>
    <x v="29"/>
    <n v="43.052549999999997"/>
    <n v="-87.909329999999997"/>
    <x v="10"/>
    <n v="43.058619999999998"/>
    <n v="-87.885319999999993"/>
    <n v="35"/>
    <n v="3"/>
    <n v="5.3"/>
    <n v="5"/>
    <n v="210"/>
    <n v="-1"/>
    <d v="2017-04-15T00:00:00"/>
    <d v="2017-04-01T00:00:00"/>
    <d v="2017-04-15T00:00:00"/>
    <s v="Saturday"/>
    <d v="1899-12-30T12:15:45"/>
    <d v="1899-12-30T12:00:00"/>
    <n v="1"/>
    <d v="2017-04-15T00:00:00"/>
    <d v="2017-04-01T00:00:00"/>
    <d v="2017-04-15T00:00:00"/>
    <s v="Saturday"/>
    <d v="1899-12-30T12:50:09"/>
    <d v="1899-12-30T13:00:00"/>
    <s v="One Way"/>
  </r>
  <r>
    <n v="1581081"/>
    <s v="Non-RFID Card Member"/>
    <m/>
    <m/>
    <n v="54304"/>
    <s v="UNITED STATES"/>
    <s v="Single Ride"/>
    <n v="274"/>
    <x v="37"/>
    <n v="43.036900000000003"/>
    <n v="-87.89667"/>
    <x v="11"/>
    <n v="43.052460000000004"/>
    <n v="-87.891000000000005"/>
    <n v="54"/>
    <n v="3"/>
    <n v="8.1"/>
    <n v="7.7"/>
    <n v="324"/>
    <n v="-1"/>
    <d v="2017-04-15T00:00:00"/>
    <d v="2017-04-01T00:00:00"/>
    <d v="2017-04-15T00:00:00"/>
    <s v="Saturday"/>
    <d v="1899-12-30T12:18:29"/>
    <d v="1899-12-30T12:00:00"/>
    <n v="1"/>
    <d v="2017-04-15T00:00:00"/>
    <d v="2017-04-01T00:00:00"/>
    <d v="2017-04-15T00:00:00"/>
    <s v="Saturday"/>
    <d v="1899-12-30T13:12:43"/>
    <d v="1899-12-30T13:00:00"/>
    <s v="One Way"/>
  </r>
  <r>
    <n v="1341040"/>
    <s v="Non-RFID Card Member"/>
    <m/>
    <m/>
    <n v="53210"/>
    <s v="UNITED STATES"/>
    <s v="Single Ride"/>
    <n v="5468"/>
    <x v="37"/>
    <n v="43.036900000000003"/>
    <n v="-87.89667"/>
    <x v="12"/>
    <n v="43.036900000000003"/>
    <n v="-87.89667"/>
    <n v="50"/>
    <n v="3"/>
    <n v="7.5"/>
    <n v="7.1"/>
    <n v="300"/>
    <n v="-1"/>
    <d v="2017-04-15T00:00:00"/>
    <d v="2017-04-01T00:00:00"/>
    <d v="2017-04-15T00:00:00"/>
    <s v="Saturday"/>
    <d v="1899-12-30T12:23:35"/>
    <d v="1899-12-30T12:00:00"/>
    <n v="1"/>
    <d v="2017-04-15T00:00:00"/>
    <d v="2017-04-01T00:00:00"/>
    <d v="2017-04-15T00:00:00"/>
    <s v="Saturday"/>
    <d v="1899-12-30T13:13:05"/>
    <d v="1899-12-30T13:00:00"/>
    <s v="Round Trip"/>
  </r>
  <r>
    <n v="1581196"/>
    <s v="Non-RFID Card Member"/>
    <m/>
    <m/>
    <n v="53219"/>
    <s v="UNITED STATES"/>
    <s v="Single Ride"/>
    <n v="5"/>
    <x v="3"/>
    <n v="43.03519"/>
    <n v="-87.907390000000007"/>
    <x v="6"/>
    <n v="43.03519"/>
    <n v="-87.907390000000007"/>
    <n v="15"/>
    <n v="0"/>
    <n v="2.2999999999999998"/>
    <n v="2.1"/>
    <n v="90"/>
    <n v="-1"/>
    <d v="2017-04-15T00:00:00"/>
    <d v="2017-04-01T00:00:00"/>
    <d v="2017-04-15T00:00:00"/>
    <s v="Saturday"/>
    <d v="1899-12-30T12:37:53"/>
    <d v="1899-12-30T13:00:00"/>
    <n v="1"/>
    <d v="2017-04-15T00:00:00"/>
    <d v="2017-04-01T00:00:00"/>
    <d v="2017-04-15T00:00:00"/>
    <s v="Saturday"/>
    <d v="1899-12-30T12:52:49"/>
    <d v="1899-12-30T13:00:00"/>
    <s v="Round Trip"/>
  </r>
  <r>
    <n v="1306778"/>
    <s v="Non-RFID Card Member"/>
    <m/>
    <m/>
    <n v="53204"/>
    <s v="UNITED STATES"/>
    <s v="Single Ride"/>
    <n v="28"/>
    <x v="4"/>
    <n v="43.04824"/>
    <n v="-87.904970000000006"/>
    <x v="42"/>
    <n v="43.020020000000002"/>
    <n v="-87.912540000000007"/>
    <n v="17"/>
    <n v="0"/>
    <n v="2.6"/>
    <n v="2.4"/>
    <n v="102"/>
    <n v="-1"/>
    <d v="2017-04-15T00:00:00"/>
    <d v="2017-04-01T00:00:00"/>
    <d v="2017-04-15T00:00:00"/>
    <s v="Saturday"/>
    <d v="1899-12-30T13:00:20"/>
    <d v="1899-12-30T13:00:00"/>
    <n v="1"/>
    <d v="2017-04-15T00:00:00"/>
    <d v="2017-04-01T00:00:00"/>
    <d v="2017-04-15T00:00:00"/>
    <s v="Saturday"/>
    <d v="1899-12-30T13:17:28"/>
    <d v="1899-12-30T13:00:00"/>
    <s v="One Way"/>
  </r>
  <r>
    <n v="1581332"/>
    <s v="Non-RFID Card Member"/>
    <m/>
    <m/>
    <n v="63501"/>
    <s v="UNITED STATES"/>
    <s v="Single Ride"/>
    <n v="5549"/>
    <x v="24"/>
    <n v="43.040154000000001"/>
    <n v="-87.932113000000001"/>
    <x v="22"/>
    <n v="43.058010000000003"/>
    <n v="-87.877300000000005"/>
    <n v="51"/>
    <n v="3"/>
    <n v="7.7"/>
    <n v="7.3"/>
    <n v="306"/>
    <n v="-1"/>
    <d v="2017-04-15T00:00:00"/>
    <d v="2017-04-01T00:00:00"/>
    <d v="2017-04-15T00:00:00"/>
    <s v="Saturday"/>
    <d v="1899-12-30T13:03:00"/>
    <d v="1899-12-30T13:00:00"/>
    <n v="1"/>
    <d v="2017-04-15T00:00:00"/>
    <d v="2017-04-01T00:00:00"/>
    <d v="2017-04-15T00:00:00"/>
    <s v="Saturday"/>
    <d v="1899-12-30T13:54:43"/>
    <d v="1899-12-30T14:00:00"/>
    <s v="One Way"/>
  </r>
  <r>
    <n v="1581427"/>
    <s v="Non-RFID Card Member"/>
    <m/>
    <m/>
    <n v="53414"/>
    <s v="UNITED STATES"/>
    <s v="Single Ride"/>
    <n v="173"/>
    <x v="36"/>
    <n v="43.069021999999997"/>
    <n v="-87.887940999999998"/>
    <x v="11"/>
    <n v="43.052460000000004"/>
    <n v="-87.891000000000005"/>
    <n v="75"/>
    <n v="9"/>
    <n v="11.3"/>
    <n v="10.7"/>
    <n v="450"/>
    <n v="-1"/>
    <d v="2017-04-15T00:00:00"/>
    <d v="2017-04-01T00:00:00"/>
    <d v="2017-04-15T00:00:00"/>
    <s v="Saturday"/>
    <d v="1899-12-30T13:20:23"/>
    <d v="1899-12-30T13:00:00"/>
    <n v="1"/>
    <d v="2017-04-15T00:00:00"/>
    <d v="2017-04-01T00:00:00"/>
    <d v="2017-04-15T00:00:00"/>
    <s v="Saturday"/>
    <d v="1899-12-30T14:35:29"/>
    <d v="1899-12-30T15:00:00"/>
    <s v="One Way"/>
  </r>
  <r>
    <n v="1581449"/>
    <s v="Non-RFID Card Member"/>
    <m/>
    <m/>
    <n v="53222"/>
    <s v="UNITED STATES"/>
    <s v="Single Ride"/>
    <n v="2"/>
    <x v="3"/>
    <n v="43.03519"/>
    <n v="-87.907390000000007"/>
    <x v="6"/>
    <n v="43.03519"/>
    <n v="-87.907390000000007"/>
    <n v="57"/>
    <n v="6"/>
    <n v="8.6"/>
    <n v="8.1"/>
    <n v="342"/>
    <n v="-1"/>
    <d v="2017-04-15T00:00:00"/>
    <d v="2017-04-01T00:00:00"/>
    <d v="2017-04-15T00:00:00"/>
    <s v="Saturday"/>
    <d v="1899-12-30T13:22:41"/>
    <d v="1899-12-30T13:00:00"/>
    <n v="1"/>
    <d v="2017-04-15T00:00:00"/>
    <d v="2017-04-01T00:00:00"/>
    <d v="2017-04-15T00:00:00"/>
    <s v="Saturday"/>
    <d v="1899-12-30T14:19:13"/>
    <d v="1899-12-30T14:00:00"/>
    <s v="Round Trip"/>
  </r>
  <r>
    <n v="1581521"/>
    <s v="Non-RFID Card Member"/>
    <m/>
    <m/>
    <n v="60618"/>
    <s v="UNITED STATES"/>
    <s v="Single Ride"/>
    <n v="5428"/>
    <x v="5"/>
    <n v="43.031320000000001"/>
    <n v="-87.904259999999994"/>
    <x v="41"/>
    <n v="43.031320000000001"/>
    <n v="-87.904259999999994"/>
    <n v="83"/>
    <n v="9"/>
    <n v="12.5"/>
    <n v="11.8"/>
    <n v="498"/>
    <n v="-1"/>
    <d v="2017-04-15T00:00:00"/>
    <d v="2017-04-01T00:00:00"/>
    <d v="2017-04-15T00:00:00"/>
    <s v="Saturday"/>
    <d v="1899-12-30T13:33:34"/>
    <d v="1899-12-30T14:00:00"/>
    <n v="1"/>
    <d v="2017-04-15T00:00:00"/>
    <d v="2017-04-01T00:00:00"/>
    <d v="2017-04-15T00:00:00"/>
    <s v="Saturday"/>
    <d v="1899-12-30T14:56:12"/>
    <d v="1899-12-30T15:00:00"/>
    <s v="Round Trip"/>
  </r>
  <r>
    <n v="1581554"/>
    <s v="Non-RFID Card Member"/>
    <m/>
    <m/>
    <n v="53226"/>
    <s v="UNITED STATES"/>
    <s v="Single Ride"/>
    <n v="5542"/>
    <x v="11"/>
    <n v="43.04804"/>
    <n v="-87.896720000000002"/>
    <x v="33"/>
    <n v="43.04804"/>
    <n v="-87.896720000000002"/>
    <n v="123"/>
    <n v="12"/>
    <n v="18"/>
    <n v="17.100000000000001"/>
    <n v="720"/>
    <n v="-1"/>
    <d v="2017-04-15T00:00:00"/>
    <d v="2017-04-01T00:00:00"/>
    <d v="2017-04-15T00:00:00"/>
    <s v="Saturday"/>
    <d v="1899-12-30T13:39:11"/>
    <d v="1899-12-30T14:00:00"/>
    <n v="1"/>
    <d v="2017-04-15T00:00:00"/>
    <d v="2017-04-01T00:00:00"/>
    <d v="2017-04-15T00:00:00"/>
    <s v="Saturday"/>
    <d v="1899-12-30T15:42:33"/>
    <d v="1899-12-30T16:00:00"/>
    <s v="Round Trip"/>
  </r>
  <r>
    <n v="1581570"/>
    <s v="Non-RFID Card Member"/>
    <m/>
    <m/>
    <n v="53217"/>
    <s v="UNITED STATES"/>
    <s v="Single Ride"/>
    <n v="11149"/>
    <x v="32"/>
    <n v="43.078530000000001"/>
    <n v="-87.882620000000003"/>
    <x v="22"/>
    <n v="43.058010000000003"/>
    <n v="-87.877300000000005"/>
    <n v="37"/>
    <n v="6"/>
    <n v="5.6"/>
    <n v="5.3"/>
    <n v="222"/>
    <n v="-1"/>
    <d v="2017-04-15T00:00:00"/>
    <d v="2017-04-01T00:00:00"/>
    <d v="2017-04-15T00:00:00"/>
    <s v="Saturday"/>
    <d v="1899-12-30T13:43:03"/>
    <d v="1899-12-30T14:00:00"/>
    <n v="1"/>
    <d v="2017-04-15T00:00:00"/>
    <d v="2017-04-01T00:00:00"/>
    <d v="2017-04-15T00:00:00"/>
    <s v="Saturday"/>
    <d v="1899-12-30T14:20:44"/>
    <d v="1899-12-30T14:00:00"/>
    <s v="One Way"/>
  </r>
  <r>
    <n v="1581663"/>
    <s v="Non-RFID Card Member"/>
    <m/>
    <m/>
    <n v="53211"/>
    <s v="UNITED STATES"/>
    <s v="Single Ride"/>
    <n v="319"/>
    <x v="35"/>
    <n v="43.060250000000003"/>
    <n v="-87.892169999999993"/>
    <x v="47"/>
    <n v="43.060250000000003"/>
    <n v="-87.892169999999993"/>
    <n v="87"/>
    <n v="9"/>
    <n v="13.1"/>
    <n v="12.4"/>
    <n v="522"/>
    <n v="-1"/>
    <d v="2017-04-15T00:00:00"/>
    <d v="2017-04-01T00:00:00"/>
    <d v="2017-04-15T00:00:00"/>
    <s v="Saturday"/>
    <d v="1899-12-30T14:00:17"/>
    <d v="1899-12-30T14:00:00"/>
    <n v="1"/>
    <d v="2017-04-15T00:00:00"/>
    <d v="2017-04-01T00:00:00"/>
    <d v="2017-04-15T00:00:00"/>
    <s v="Saturday"/>
    <d v="1899-12-30T15:27:13"/>
    <d v="1899-12-30T15:00:00"/>
    <s v="Round Trip"/>
  </r>
  <r>
    <n v="1581694"/>
    <s v="Non-RFID Card Member"/>
    <m/>
    <m/>
    <n v="53221"/>
    <s v="UNITED STATES"/>
    <s v="Single Ride"/>
    <n v="6"/>
    <x v="37"/>
    <n v="43.036900000000003"/>
    <n v="-87.89667"/>
    <x v="12"/>
    <n v="43.036900000000003"/>
    <n v="-87.89667"/>
    <n v="116"/>
    <n v="12"/>
    <n v="17.399999999999999"/>
    <n v="16.5"/>
    <n v="696"/>
    <n v="-1"/>
    <d v="2017-04-15T00:00:00"/>
    <d v="2017-04-01T00:00:00"/>
    <d v="2017-04-15T00:00:00"/>
    <s v="Saturday"/>
    <d v="1899-12-30T14:03:59"/>
    <d v="1899-12-30T14:00:00"/>
    <n v="1"/>
    <d v="2017-04-15T00:00:00"/>
    <d v="2017-04-01T00:00:00"/>
    <d v="2017-04-15T00:00:00"/>
    <s v="Saturday"/>
    <d v="1899-12-30T15:59:36"/>
    <d v="1899-12-30T16:00:00"/>
    <s v="Round Trip"/>
  </r>
  <r>
    <n v="1581705"/>
    <s v="Non-RFID Card Member"/>
    <m/>
    <m/>
    <n v="53228"/>
    <s v="UNITED STATES"/>
    <s v="Single Ride"/>
    <n v="315"/>
    <x v="37"/>
    <n v="43.036900000000003"/>
    <n v="-87.89667"/>
    <x v="12"/>
    <n v="43.036900000000003"/>
    <n v="-87.89667"/>
    <n v="115"/>
    <n v="12"/>
    <n v="17.3"/>
    <n v="16.399999999999999"/>
    <n v="690"/>
    <n v="-1"/>
    <d v="2017-04-15T00:00:00"/>
    <d v="2017-04-01T00:00:00"/>
    <d v="2017-04-15T00:00:00"/>
    <s v="Saturday"/>
    <d v="1899-12-30T14:05:31"/>
    <d v="1899-12-30T14:00:00"/>
    <n v="1"/>
    <d v="2017-04-15T00:00:00"/>
    <d v="2017-04-01T00:00:00"/>
    <d v="2017-04-15T00:00:00"/>
    <s v="Saturday"/>
    <d v="1899-12-30T16:00:14"/>
    <d v="1899-12-30T16:00:00"/>
    <s v="Round Trip"/>
  </r>
  <r>
    <n v="1517966"/>
    <s v="Non-RFID Card Member"/>
    <m/>
    <m/>
    <n v="53051"/>
    <s v="UNITED STATES"/>
    <s v="Single Ride"/>
    <n v="5531"/>
    <x v="28"/>
    <n v="43.063749000000001"/>
    <n v="-87.887962999999999"/>
    <x v="43"/>
    <n v="43.031480000000002"/>
    <n v="-87.908169999999998"/>
    <n v="34"/>
    <n v="3"/>
    <n v="5.0999999999999996"/>
    <n v="4.8"/>
    <n v="204"/>
    <n v="-1"/>
    <d v="2017-04-15T00:00:00"/>
    <d v="2017-04-01T00:00:00"/>
    <d v="2017-04-15T00:00:00"/>
    <s v="Saturday"/>
    <d v="1899-12-30T14:24:58"/>
    <d v="1899-12-30T14:00:00"/>
    <n v="1"/>
    <d v="2017-04-15T00:00:00"/>
    <d v="2017-04-01T00:00:00"/>
    <d v="2017-04-15T00:00:00"/>
    <s v="Saturday"/>
    <d v="1899-12-30T14:58:20"/>
    <d v="1899-12-30T15:00:00"/>
    <s v="One Way"/>
  </r>
  <r>
    <n v="1581826"/>
    <s v="Non-RFID Card Member"/>
    <m/>
    <m/>
    <n v="53045"/>
    <s v="UNITED STATES"/>
    <s v="Single Ride"/>
    <n v="338"/>
    <x v="3"/>
    <n v="43.03519"/>
    <n v="-87.907390000000007"/>
    <x v="6"/>
    <n v="43.03519"/>
    <n v="-87.907390000000007"/>
    <n v="39"/>
    <n v="6"/>
    <n v="5.9"/>
    <n v="5.6"/>
    <n v="234"/>
    <n v="-1"/>
    <d v="2017-04-15T00:00:00"/>
    <d v="2017-04-01T00:00:00"/>
    <d v="2017-04-15T00:00:00"/>
    <s v="Saturday"/>
    <d v="1899-12-30T14:29:01"/>
    <d v="1899-12-30T14:00:00"/>
    <n v="1"/>
    <d v="2017-04-15T00:00:00"/>
    <d v="2017-04-01T00:00:00"/>
    <d v="2017-04-15T00:00:00"/>
    <s v="Saturday"/>
    <d v="1899-12-30T15:08:57"/>
    <d v="1899-12-30T15:00:00"/>
    <s v="Round Trip"/>
  </r>
  <r>
    <n v="1580858"/>
    <s v="Non-RFID Card Member"/>
    <m/>
    <m/>
    <n v="92837"/>
    <s v="UNITED STATES"/>
    <s v="Single Ride"/>
    <n v="263"/>
    <x v="2"/>
    <n v="43.03886"/>
    <n v="-87.902720000000002"/>
    <x v="4"/>
    <n v="43.042490000000001"/>
    <n v="-87.909959999999998"/>
    <n v="69"/>
    <n v="9"/>
    <n v="10.4"/>
    <n v="9.8000000000000007"/>
    <n v="414"/>
    <n v="-1"/>
    <d v="2017-04-15T00:00:00"/>
    <d v="2017-04-01T00:00:00"/>
    <d v="2017-04-15T00:00:00"/>
    <s v="Saturday"/>
    <d v="1899-12-30T14:57:15"/>
    <d v="1899-12-30T15:00:00"/>
    <n v="1"/>
    <d v="2017-04-15T00:00:00"/>
    <d v="2017-04-01T00:00:00"/>
    <d v="2017-04-15T00:00:00"/>
    <s v="Saturday"/>
    <d v="1899-12-30T16:06:12"/>
    <d v="1899-12-30T16:00:00"/>
    <s v="One Way"/>
  </r>
  <r>
    <n v="1178199"/>
    <s v="Non-RFID Card Member"/>
    <m/>
    <m/>
    <n v="53202"/>
    <s v="UNITED STATES"/>
    <s v="Single Ride"/>
    <n v="5427"/>
    <x v="1"/>
    <n v="43.048200000000001"/>
    <n v="-87.900859999999994"/>
    <x v="2"/>
    <n v="43.048200000000001"/>
    <n v="-87.900859999999994"/>
    <n v="124"/>
    <n v="12"/>
    <n v="18"/>
    <n v="17.100000000000001"/>
    <n v="720"/>
    <n v="-1"/>
    <d v="2017-04-15T00:00:00"/>
    <d v="2017-04-01T00:00:00"/>
    <d v="2017-04-15T00:00:00"/>
    <s v="Saturday"/>
    <d v="1899-12-30T15:22:03"/>
    <d v="1899-12-30T15:00:00"/>
    <n v="1"/>
    <d v="2017-04-15T00:00:00"/>
    <d v="2017-04-01T00:00:00"/>
    <d v="2017-04-15T00:00:00"/>
    <s v="Saturday"/>
    <d v="1899-12-30T17:26:56"/>
    <d v="1899-12-30T17:00:00"/>
    <s v="Round Trip"/>
  </r>
  <r>
    <n v="1582127"/>
    <s v="Non-RFID Card Member"/>
    <m/>
    <m/>
    <n v="53149"/>
    <s v="UNITED STATES"/>
    <s v="Single Ride"/>
    <n v="357"/>
    <x v="21"/>
    <n v="43.040349999999997"/>
    <n v="-87.920760000000001"/>
    <x v="6"/>
    <n v="43.03519"/>
    <n v="-87.907390000000007"/>
    <n v="28"/>
    <n v="3"/>
    <n v="4.2"/>
    <n v="4"/>
    <n v="168"/>
    <n v="-1"/>
    <d v="2017-04-15T00:00:00"/>
    <d v="2017-04-01T00:00:00"/>
    <d v="2017-04-15T00:00:00"/>
    <s v="Saturday"/>
    <d v="1899-12-30T15:24:00"/>
    <d v="1899-12-30T15:00:00"/>
    <n v="1"/>
    <d v="2017-04-15T00:00:00"/>
    <d v="2017-04-01T00:00:00"/>
    <d v="2017-04-15T00:00:00"/>
    <s v="Saturday"/>
    <d v="1899-12-30T15:52:26"/>
    <d v="1899-12-30T16:00:00"/>
    <s v="One Way"/>
  </r>
  <r>
    <n v="1582136"/>
    <s v="Non-RFID Card Member"/>
    <m/>
    <m/>
    <n v="53142"/>
    <s v="UNITED STATES"/>
    <s v="Single Ride"/>
    <n v="5568"/>
    <x v="27"/>
    <n v="43.074890000000003"/>
    <n v="-87.882810000000006"/>
    <x v="25"/>
    <n v="43.074890000000003"/>
    <n v="-87.882810000000006"/>
    <n v="76"/>
    <n v="9"/>
    <n v="11.4"/>
    <n v="10.8"/>
    <n v="456"/>
    <n v="-1"/>
    <d v="2017-04-15T00:00:00"/>
    <d v="2017-04-01T00:00:00"/>
    <d v="2017-04-15T00:00:00"/>
    <s v="Saturday"/>
    <d v="1899-12-30T15:25:47"/>
    <d v="1899-12-30T15:00:00"/>
    <n v="1"/>
    <d v="2017-04-15T00:00:00"/>
    <d v="2017-04-01T00:00:00"/>
    <d v="2017-04-15T00:00:00"/>
    <s v="Saturday"/>
    <d v="1899-12-30T16:41:20"/>
    <d v="1899-12-30T17:00:00"/>
    <s v="Round Trip"/>
  </r>
  <r>
    <n v="1582156"/>
    <s v="Non-RFID Card Member"/>
    <m/>
    <m/>
    <n v="54843"/>
    <s v="UNITED STATES"/>
    <s v="Single Ride"/>
    <n v="5553"/>
    <x v="14"/>
    <n v="43.05536"/>
    <n v="-87.90504"/>
    <x v="14"/>
    <n v="43.05536"/>
    <n v="-87.90504"/>
    <n v="62"/>
    <n v="6"/>
    <n v="9.3000000000000007"/>
    <n v="8.8000000000000007"/>
    <n v="372"/>
    <n v="-1"/>
    <d v="2017-04-15T00:00:00"/>
    <d v="2017-04-01T00:00:00"/>
    <d v="2017-04-15T00:00:00"/>
    <s v="Saturday"/>
    <d v="1899-12-30T15:29:04"/>
    <d v="1899-12-30T15:00:00"/>
    <n v="1"/>
    <d v="2017-04-15T00:00:00"/>
    <d v="2017-04-01T00:00:00"/>
    <d v="2017-04-15T00:00:00"/>
    <s v="Saturday"/>
    <d v="1899-12-30T16:31:40"/>
    <d v="1899-12-30T17:00:00"/>
    <s v="Round Trip"/>
  </r>
  <r>
    <n v="1582193"/>
    <s v="Non-RFID Card Member"/>
    <m/>
    <m/>
    <n v="53150"/>
    <s v="UNITED STATES"/>
    <s v="Single Ride"/>
    <n v="11130"/>
    <x v="25"/>
    <n v="43.058010000000003"/>
    <n v="-87.877300000000005"/>
    <x v="22"/>
    <n v="43.058010000000003"/>
    <n v="-87.877300000000005"/>
    <n v="29"/>
    <n v="3"/>
    <n v="4.4000000000000004"/>
    <n v="4.0999999999999996"/>
    <n v="174"/>
    <n v="-1"/>
    <d v="2017-04-15T00:00:00"/>
    <d v="2017-04-01T00:00:00"/>
    <d v="2017-04-15T00:00:00"/>
    <s v="Saturday"/>
    <d v="1899-12-30T15:35:13"/>
    <d v="1899-12-30T16:00:00"/>
    <n v="1"/>
    <d v="2017-04-15T00:00:00"/>
    <d v="2017-04-01T00:00:00"/>
    <d v="2017-04-15T00:00:00"/>
    <s v="Saturday"/>
    <d v="1899-12-30T16:04:06"/>
    <d v="1899-12-30T16:00:00"/>
    <s v="Round Trip"/>
  </r>
  <r>
    <n v="1347615"/>
    <s v="Non-RFID Card Member"/>
    <m/>
    <m/>
    <n v="53219"/>
    <s v="UNITED STATES"/>
    <s v="Single Ride"/>
    <n v="11082"/>
    <x v="41"/>
    <n v="43.031480000000002"/>
    <n v="-87.908169999999998"/>
    <x v="53"/>
    <n v="43.060786"/>
    <n v="-87.883825999999999"/>
    <n v="23"/>
    <n v="3"/>
    <n v="3.5"/>
    <n v="3.3"/>
    <n v="138"/>
    <n v="-1"/>
    <d v="2017-04-15T00:00:00"/>
    <d v="2017-04-01T00:00:00"/>
    <d v="2017-04-15T00:00:00"/>
    <s v="Saturday"/>
    <d v="1899-12-30T15:47:03"/>
    <d v="1899-12-30T16:00:00"/>
    <n v="1"/>
    <d v="2017-04-15T00:00:00"/>
    <d v="2017-04-01T00:00:00"/>
    <d v="2017-04-15T00:00:00"/>
    <s v="Saturday"/>
    <d v="1899-12-30T16:10:06"/>
    <d v="1899-12-30T16:00:00"/>
    <s v="One Way"/>
  </r>
  <r>
    <n v="1582273"/>
    <s v="Non-RFID Card Member"/>
    <m/>
    <m/>
    <n v="53075"/>
    <s v="UNITED STATES"/>
    <s v="Single Ride"/>
    <n v="5523"/>
    <x v="29"/>
    <n v="43.052549999999997"/>
    <n v="-87.909329999999997"/>
    <x v="16"/>
    <n v="43.052549999999997"/>
    <n v="-87.909329999999997"/>
    <n v="33"/>
    <n v="3"/>
    <n v="5"/>
    <n v="4.7"/>
    <n v="198"/>
    <n v="-1"/>
    <d v="2017-04-15T00:00:00"/>
    <d v="2017-04-01T00:00:00"/>
    <d v="2017-04-15T00:00:00"/>
    <s v="Saturday"/>
    <d v="1899-12-30T15:48:29"/>
    <d v="1899-12-30T16:00:00"/>
    <n v="1"/>
    <d v="2017-04-15T00:00:00"/>
    <d v="2017-04-01T00:00:00"/>
    <d v="2017-04-15T00:00:00"/>
    <s v="Saturday"/>
    <d v="1899-12-30T16:21:00"/>
    <d v="1899-12-30T16:00:00"/>
    <s v="Round Trip"/>
  </r>
  <r>
    <n v="1582307"/>
    <s v="Non-RFID Card Member"/>
    <m/>
    <m/>
    <m/>
    <s v="UNITED STATES"/>
    <s v="Single Ride"/>
    <n v="332"/>
    <x v="55"/>
    <n v="43.052630000000001"/>
    <n v="-88.016319999999993"/>
    <x v="56"/>
    <n v="43.052630000000001"/>
    <n v="-88.016319999999993"/>
    <n v="46"/>
    <n v="6"/>
    <n v="6.9"/>
    <n v="6.6"/>
    <n v="276"/>
    <n v="-1"/>
    <d v="2017-04-15T00:00:00"/>
    <d v="2017-04-01T00:00:00"/>
    <d v="2017-04-15T00:00:00"/>
    <s v="Saturday"/>
    <d v="1899-12-30T15:52:36"/>
    <d v="1899-12-30T16:00:00"/>
    <n v="1"/>
    <d v="2017-04-15T00:00:00"/>
    <d v="2017-04-01T00:00:00"/>
    <d v="2017-04-15T00:00:00"/>
    <s v="Saturday"/>
    <d v="1899-12-30T16:38:00"/>
    <d v="1899-12-30T17:00:00"/>
    <s v="Round Trip"/>
  </r>
  <r>
    <n v="1582271"/>
    <s v="Non-RFID Card Member"/>
    <m/>
    <m/>
    <n v="53213"/>
    <s v="UNITED STATES"/>
    <s v="Single Ride"/>
    <n v="11128"/>
    <x v="55"/>
    <n v="43.052630000000001"/>
    <n v="-88.016319999999993"/>
    <x v="56"/>
    <n v="43.052630000000001"/>
    <n v="-88.016319999999993"/>
    <n v="45"/>
    <n v="6"/>
    <n v="6.8"/>
    <n v="6.4"/>
    <n v="270"/>
    <n v="-1"/>
    <d v="2017-04-15T00:00:00"/>
    <d v="2017-04-01T00:00:00"/>
    <d v="2017-04-15T00:00:00"/>
    <s v="Saturday"/>
    <d v="1899-12-30T15:53:10"/>
    <d v="1899-12-30T16:00:00"/>
    <n v="1"/>
    <d v="2017-04-15T00:00:00"/>
    <d v="2017-04-01T00:00:00"/>
    <d v="2017-04-15T00:00:00"/>
    <s v="Saturday"/>
    <d v="1899-12-30T16:38:44"/>
    <d v="1899-12-30T17:00:00"/>
    <s v="Round Trip"/>
  </r>
  <r>
    <n v="1493751"/>
    <s v="Non-RFID Card Member"/>
    <m/>
    <m/>
    <n v="53154"/>
    <s v="UNITED STATES"/>
    <s v="Single Ride"/>
    <n v="81"/>
    <x v="25"/>
    <n v="43.058010000000003"/>
    <n v="-87.877300000000005"/>
    <x v="22"/>
    <n v="43.058010000000003"/>
    <n v="-87.877300000000005"/>
    <n v="40"/>
    <n v="6"/>
    <n v="6"/>
    <n v="5.7"/>
    <n v="240"/>
    <n v="-1"/>
    <d v="2017-04-15T00:00:00"/>
    <d v="2017-04-01T00:00:00"/>
    <d v="2017-04-15T00:00:00"/>
    <s v="Saturday"/>
    <d v="1899-12-30T15:54:24"/>
    <d v="1899-12-30T16:00:00"/>
    <n v="1"/>
    <d v="2017-04-15T00:00:00"/>
    <d v="2017-04-01T00:00:00"/>
    <d v="2017-04-15T00:00:00"/>
    <s v="Saturday"/>
    <d v="1899-12-30T16:34:41"/>
    <d v="1899-12-30T17:00:00"/>
    <s v="Round Trip"/>
  </r>
  <r>
    <n v="1582412"/>
    <s v="Non-RFID Card Member"/>
    <m/>
    <m/>
    <n v="53051"/>
    <s v="UNITED STATES"/>
    <s v="Single Ride"/>
    <n v="11165"/>
    <x v="19"/>
    <n v="43.060839999999999"/>
    <n v="-88.001940000000005"/>
    <x v="18"/>
    <n v="43.060839999999999"/>
    <n v="-88.001940000000005"/>
    <n v="50"/>
    <n v="6"/>
    <n v="7.5"/>
    <n v="7.1"/>
    <n v="300"/>
    <n v="-1"/>
    <d v="2017-04-15T00:00:00"/>
    <d v="2017-04-01T00:00:00"/>
    <d v="2017-04-15T00:00:00"/>
    <s v="Saturday"/>
    <d v="1899-12-30T16:14:22"/>
    <d v="1899-12-30T16:00:00"/>
    <n v="1"/>
    <d v="2017-04-15T00:00:00"/>
    <d v="2017-04-01T00:00:00"/>
    <d v="2017-04-15T00:00:00"/>
    <s v="Saturday"/>
    <d v="1899-12-30T17:04:29"/>
    <d v="1899-12-30T17:00:00"/>
    <s v="Round Trip"/>
  </r>
  <r>
    <n v="1574256"/>
    <s v="Non-RFID Card Member"/>
    <m/>
    <m/>
    <n v="53211"/>
    <s v="UNITED STATES"/>
    <s v="Single Ride"/>
    <n v="11088"/>
    <x v="22"/>
    <n v="43.066893999999998"/>
    <n v="-87.877936000000005"/>
    <x v="35"/>
    <n v="43.066893999999998"/>
    <n v="-87.877936000000005"/>
    <n v="18"/>
    <n v="3"/>
    <n v="2.7"/>
    <n v="2.6"/>
    <n v="108"/>
    <n v="-1"/>
    <d v="2017-04-15T00:00:00"/>
    <d v="2017-04-01T00:00:00"/>
    <d v="2017-04-15T00:00:00"/>
    <s v="Saturday"/>
    <d v="1899-12-30T16:48:31"/>
    <d v="1899-12-30T17:00:00"/>
    <n v="1"/>
    <d v="2017-04-15T00:00:00"/>
    <d v="2017-04-01T00:00:00"/>
    <d v="2017-04-15T00:00:00"/>
    <s v="Saturday"/>
    <d v="1899-12-30T17:06:53"/>
    <d v="1899-12-30T17:00:00"/>
    <s v="Round Trip"/>
  </r>
  <r>
    <n v="1582693"/>
    <s v="Non-RFID Card Member"/>
    <m/>
    <m/>
    <n v="61072"/>
    <s v="UNITED STATES"/>
    <s v="Single Ride"/>
    <n v="263"/>
    <x v="0"/>
    <n v="43.042490000000001"/>
    <n v="-87.909959999999998"/>
    <x v="6"/>
    <n v="43.03519"/>
    <n v="-87.907390000000007"/>
    <n v="12"/>
    <n v="3"/>
    <n v="1.8"/>
    <n v="1.7"/>
    <n v="72"/>
    <n v="-1"/>
    <d v="2017-04-15T00:00:00"/>
    <d v="2017-04-01T00:00:00"/>
    <d v="2017-04-15T00:00:00"/>
    <s v="Saturday"/>
    <d v="1899-12-30T17:16:21"/>
    <d v="1899-12-30T17:00:00"/>
    <n v="1"/>
    <d v="2017-04-15T00:00:00"/>
    <d v="2017-04-01T00:00:00"/>
    <d v="2017-04-15T00:00:00"/>
    <s v="Saturday"/>
    <d v="1899-12-30T17:28:20"/>
    <d v="1899-12-30T17:00:00"/>
    <s v="One Way"/>
  </r>
  <r>
    <n v="1173320"/>
    <s v="Non-RFID Card Member"/>
    <m/>
    <m/>
    <n v="21042"/>
    <s v="UNITED STATES"/>
    <s v="Single Ride"/>
    <n v="5520"/>
    <x v="48"/>
    <n v="43.060155999999999"/>
    <n v="-87.881258000000003"/>
    <x v="31"/>
    <n v="43.040154000000001"/>
    <n v="-87.932113000000001"/>
    <n v="40"/>
    <n v="6"/>
    <n v="6"/>
    <n v="5.7"/>
    <n v="240"/>
    <n v="-1"/>
    <d v="2017-04-15T00:00:00"/>
    <d v="2017-04-01T00:00:00"/>
    <d v="2017-04-15T00:00:00"/>
    <s v="Saturday"/>
    <d v="1899-12-30T18:07:34"/>
    <d v="1899-12-30T18:00:00"/>
    <n v="1"/>
    <d v="2017-04-15T00:00:00"/>
    <d v="2017-04-01T00:00:00"/>
    <d v="2017-04-15T00:00:00"/>
    <s v="Saturday"/>
    <d v="1899-12-30T18:47:00"/>
    <d v="1899-12-30T19:00:00"/>
    <s v="One Way"/>
  </r>
  <r>
    <n v="1582950"/>
    <s v="Non-RFID Card Member"/>
    <m/>
    <m/>
    <n v="53205"/>
    <s v="UNITED STATES"/>
    <s v="Single Ride"/>
    <n v="11151"/>
    <x v="47"/>
    <n v="43.041646999999998"/>
    <n v="-87.927257999999995"/>
    <x v="52"/>
    <n v="43.041646999999998"/>
    <n v="-87.927257999999995"/>
    <n v="28"/>
    <n v="3"/>
    <n v="4.2"/>
    <n v="4"/>
    <n v="168"/>
    <n v="-1"/>
    <d v="2017-04-15T00:00:00"/>
    <d v="2017-04-01T00:00:00"/>
    <d v="2017-04-15T00:00:00"/>
    <s v="Saturday"/>
    <d v="1899-12-30T18:14:45"/>
    <d v="1899-12-30T18:00:00"/>
    <n v="1"/>
    <d v="2017-04-15T00:00:00"/>
    <d v="2017-04-01T00:00:00"/>
    <d v="2017-04-15T00:00:00"/>
    <s v="Saturday"/>
    <d v="1899-12-30T18:42:05"/>
    <d v="1899-12-30T19:00:00"/>
    <s v="Round Trip"/>
  </r>
  <r>
    <n v="1583003"/>
    <s v="Non-RFID Card Member"/>
    <m/>
    <m/>
    <n v="60647"/>
    <s v="UNITED STATES"/>
    <s v="Single Ride"/>
    <n v="997"/>
    <x v="5"/>
    <n v="43.031320000000001"/>
    <n v="-87.904259999999994"/>
    <x v="33"/>
    <n v="43.04804"/>
    <n v="-87.896720000000002"/>
    <n v="32"/>
    <n v="3"/>
    <n v="4.8"/>
    <n v="4.5999999999999996"/>
    <n v="192"/>
    <n v="-1"/>
    <d v="2017-04-15T00:00:00"/>
    <d v="2017-04-01T00:00:00"/>
    <d v="2017-04-15T00:00:00"/>
    <s v="Saturday"/>
    <d v="1899-12-30T18:29:49"/>
    <d v="1899-12-30T18:00:00"/>
    <n v="1"/>
    <d v="2017-04-15T00:00:00"/>
    <d v="2017-04-01T00:00:00"/>
    <d v="2017-04-15T00:00:00"/>
    <s v="Saturday"/>
    <d v="1899-12-30T19:01:48"/>
    <d v="1899-12-30T19:00:00"/>
    <s v="One Way"/>
  </r>
  <r>
    <n v="1583172"/>
    <s v="Non-RFID Card Member"/>
    <m/>
    <m/>
    <n v="53202"/>
    <s v="UNITED STATES"/>
    <s v="Single Ride"/>
    <n v="5475"/>
    <x v="0"/>
    <n v="43.042490000000001"/>
    <n v="-87.909959999999998"/>
    <x v="41"/>
    <n v="43.031320000000001"/>
    <n v="-87.904259999999994"/>
    <n v="34"/>
    <n v="3"/>
    <n v="5.0999999999999996"/>
    <n v="4.8"/>
    <n v="204"/>
    <n v="-1"/>
    <d v="2017-04-15T00:00:00"/>
    <d v="2017-04-01T00:00:00"/>
    <d v="2017-04-15T00:00:00"/>
    <s v="Saturday"/>
    <d v="1899-12-30T19:13:18"/>
    <d v="1899-12-30T19:00:00"/>
    <n v="1"/>
    <d v="2017-04-15T00:00:00"/>
    <d v="2017-04-01T00:00:00"/>
    <d v="2017-04-15T00:00:00"/>
    <s v="Saturday"/>
    <d v="1899-12-30T19:47:55"/>
    <d v="1899-12-30T20:00:00"/>
    <s v="One Way"/>
  </r>
  <r>
    <n v="1393669"/>
    <s v="Non-RFID Card Member"/>
    <m/>
    <m/>
    <n v="53150"/>
    <s v="UNITED STATES"/>
    <s v="Single Ride"/>
    <n v="280"/>
    <x v="37"/>
    <n v="43.036900000000003"/>
    <n v="-87.89667"/>
    <x v="12"/>
    <n v="43.036900000000003"/>
    <n v="-87.89667"/>
    <n v="69"/>
    <n v="9"/>
    <n v="10.4"/>
    <n v="9.8000000000000007"/>
    <n v="414"/>
    <n v="-1"/>
    <d v="2017-04-15T00:00:00"/>
    <d v="2017-04-01T00:00:00"/>
    <d v="2017-04-15T00:00:00"/>
    <s v="Saturday"/>
    <d v="1899-12-30T19:28:15"/>
    <d v="1899-12-30T19:00:00"/>
    <n v="1"/>
    <d v="2017-04-15T00:00:00"/>
    <d v="2017-04-01T00:00:00"/>
    <d v="2017-04-15T00:00:00"/>
    <s v="Saturday"/>
    <d v="1899-12-30T20:37:43"/>
    <d v="1899-12-30T21:00:00"/>
    <s v="Round Trip"/>
  </r>
  <r>
    <n v="1556816"/>
    <s v="Non-RFID Card Member"/>
    <m/>
    <m/>
    <n v="53221"/>
    <s v="UNITED STATES"/>
    <s v="Single Ride"/>
    <n v="11144"/>
    <x v="20"/>
    <n v="43.049230000000001"/>
    <n v="-87.911940000000001"/>
    <x v="50"/>
    <n v="43.05847"/>
    <n v="-87.898079999999993"/>
    <n v="7"/>
    <n v="3"/>
    <n v="1.1000000000000001"/>
    <n v="1"/>
    <n v="42"/>
    <n v="-1"/>
    <d v="2017-04-16T00:00:00"/>
    <d v="2017-04-01T00:00:00"/>
    <d v="2017-04-16T00:00:00"/>
    <s v="Sunday"/>
    <d v="1899-12-30T07:54:33"/>
    <d v="1899-12-30T08:00:00"/>
    <n v="1"/>
    <d v="2017-04-16T00:00:00"/>
    <d v="2017-04-01T00:00:00"/>
    <d v="2017-04-16T00:00:00"/>
    <s v="Sunday"/>
    <d v="1899-12-30T08:01:43"/>
    <d v="1899-12-30T08:00:00"/>
    <s v="One Way"/>
  </r>
  <r>
    <n v="1583988"/>
    <s v="Non-RFID Card Member"/>
    <m/>
    <m/>
    <n v="53211"/>
    <s v="UNITED STATES"/>
    <s v="Single Ride"/>
    <n v="11148"/>
    <x v="37"/>
    <n v="43.036900000000003"/>
    <n v="-87.89667"/>
    <x v="12"/>
    <n v="43.036900000000003"/>
    <n v="-87.89667"/>
    <n v="70"/>
    <n v="9"/>
    <n v="10.5"/>
    <n v="10"/>
    <n v="420"/>
    <n v="-1"/>
    <d v="2017-04-16T00:00:00"/>
    <d v="2017-04-01T00:00:00"/>
    <d v="2017-04-16T00:00:00"/>
    <s v="Sunday"/>
    <d v="1899-12-30T11:06:46"/>
    <d v="1899-12-30T11:00:00"/>
    <n v="1"/>
    <d v="2017-04-16T00:00:00"/>
    <d v="2017-04-01T00:00:00"/>
    <d v="2017-04-16T00:00:00"/>
    <s v="Sunday"/>
    <d v="1899-12-30T12:16:27"/>
    <d v="1899-12-30T12:00:00"/>
    <s v="Round Trip"/>
  </r>
  <r>
    <n v="1584016"/>
    <s v="Non-RFID Card Member"/>
    <m/>
    <m/>
    <n v="60611"/>
    <s v="UNITED STATES"/>
    <s v="Single Ride"/>
    <n v="5577"/>
    <x v="38"/>
    <n v="43.058619999999998"/>
    <n v="-87.885319999999993"/>
    <x v="10"/>
    <n v="43.058619999999998"/>
    <n v="-87.885319999999993"/>
    <n v="101"/>
    <n v="12"/>
    <n v="15.2"/>
    <n v="14.4"/>
    <n v="606"/>
    <n v="-1"/>
    <d v="2017-04-16T00:00:00"/>
    <d v="2017-04-01T00:00:00"/>
    <d v="2017-04-16T00:00:00"/>
    <s v="Sunday"/>
    <d v="1899-12-30T11:18:28"/>
    <d v="1899-12-30T11:00:00"/>
    <n v="1"/>
    <d v="2017-04-16T00:00:00"/>
    <d v="2017-04-01T00:00:00"/>
    <d v="2017-04-16T00:00:00"/>
    <s v="Sunday"/>
    <d v="1899-12-30T12:59:31"/>
    <d v="1899-12-30T13:00:00"/>
    <s v="Round Trip"/>
  </r>
  <r>
    <n v="1584028"/>
    <s v="Non-RFID Card Member"/>
    <m/>
    <m/>
    <n v="53213"/>
    <s v="UNITED STATES"/>
    <s v="Single Ride"/>
    <n v="11057"/>
    <x v="48"/>
    <n v="43.060155999999999"/>
    <n v="-87.881258000000003"/>
    <x v="48"/>
    <n v="43.060155999999999"/>
    <n v="-87.881258000000003"/>
    <n v="1"/>
    <n v="0"/>
    <n v="0.2"/>
    <n v="0.1"/>
    <n v="6"/>
    <n v="-1"/>
    <d v="2017-04-16T00:00:00"/>
    <d v="2017-04-01T00:00:00"/>
    <d v="2017-04-16T00:00:00"/>
    <s v="Sunday"/>
    <d v="1899-12-30T11:24:20"/>
    <d v="1899-12-30T11:00:00"/>
    <n v="1"/>
    <d v="2017-04-16T00:00:00"/>
    <d v="2017-04-01T00:00:00"/>
    <d v="2017-04-16T00:00:00"/>
    <s v="Sunday"/>
    <d v="1899-12-30T11:25:31"/>
    <d v="1899-12-30T11:00:00"/>
    <s v="Round Trip"/>
  </r>
  <r>
    <n v="1584033"/>
    <s v="Non-RFID Card Member"/>
    <m/>
    <m/>
    <n v="53207"/>
    <s v="UNITED STATES"/>
    <s v="Single Ride"/>
    <n v="309"/>
    <x v="33"/>
    <n v="43.004728999999998"/>
    <n v="-87.905463999999995"/>
    <x v="30"/>
    <n v="43.004728999999998"/>
    <n v="-87.905463999999995"/>
    <n v="25"/>
    <n v="3"/>
    <n v="3.8"/>
    <n v="3.6"/>
    <n v="150"/>
    <n v="-1"/>
    <d v="2017-04-16T00:00:00"/>
    <d v="2017-04-01T00:00:00"/>
    <d v="2017-04-16T00:00:00"/>
    <s v="Sunday"/>
    <d v="1899-12-30T11:25:17"/>
    <d v="1899-12-30T11:00:00"/>
    <n v="1"/>
    <d v="2017-04-16T00:00:00"/>
    <d v="2017-04-01T00:00:00"/>
    <d v="2017-04-16T00:00:00"/>
    <s v="Sunday"/>
    <d v="1899-12-30T11:50:46"/>
    <d v="1899-12-30T12:00:00"/>
    <s v="Round Trip"/>
  </r>
  <r>
    <n v="1584271"/>
    <s v="Non-RFID Card Member"/>
    <m/>
    <m/>
    <n v="53218"/>
    <s v="UNITED STATES"/>
    <s v="Single Ride"/>
    <n v="135"/>
    <x v="14"/>
    <n v="43.05536"/>
    <n v="-87.90504"/>
    <x v="22"/>
    <n v="43.058010000000003"/>
    <n v="-87.877300000000005"/>
    <n v="33"/>
    <n v="3"/>
    <n v="5"/>
    <n v="4.7"/>
    <n v="198"/>
    <n v="-1"/>
    <d v="2017-04-16T00:00:00"/>
    <d v="2017-04-01T00:00:00"/>
    <d v="2017-04-16T00:00:00"/>
    <s v="Sunday"/>
    <d v="1899-12-30T12:36:27"/>
    <d v="1899-12-30T13:00:00"/>
    <n v="1"/>
    <d v="2017-04-16T00:00:00"/>
    <d v="2017-04-01T00:00:00"/>
    <d v="2017-04-16T00:00:00"/>
    <s v="Sunday"/>
    <d v="1899-12-30T13:09:46"/>
    <d v="1899-12-30T13:00:00"/>
    <s v="One Way"/>
  </r>
  <r>
    <n v="1584294"/>
    <s v="Non-RFID Card Member"/>
    <m/>
    <m/>
    <n v="53024"/>
    <s v="UNITED STATES"/>
    <s v="Single Ride"/>
    <n v="143"/>
    <x v="25"/>
    <n v="43.058010000000003"/>
    <n v="-87.877300000000005"/>
    <x v="22"/>
    <n v="43.058010000000003"/>
    <n v="-87.877300000000005"/>
    <n v="30"/>
    <n v="3"/>
    <n v="4.5"/>
    <n v="4.3"/>
    <n v="180"/>
    <n v="-1"/>
    <d v="2017-04-16T00:00:00"/>
    <d v="2017-04-01T00:00:00"/>
    <d v="2017-04-16T00:00:00"/>
    <s v="Sunday"/>
    <d v="1899-12-30T12:45:58"/>
    <d v="1899-12-30T13:00:00"/>
    <n v="1"/>
    <d v="2017-04-16T00:00:00"/>
    <d v="2017-04-01T00:00:00"/>
    <d v="2017-04-16T00:00:00"/>
    <s v="Sunday"/>
    <d v="1899-12-30T13:15:35"/>
    <d v="1899-12-30T13:00:00"/>
    <s v="Round Trip"/>
  </r>
  <r>
    <n v="1584299"/>
    <s v="Non-RFID Card Member"/>
    <m/>
    <m/>
    <n v="53211"/>
    <s v="UNITED STATES"/>
    <s v="Single Ride"/>
    <n v="5542"/>
    <x v="25"/>
    <n v="43.058010000000003"/>
    <n v="-87.877300000000005"/>
    <x v="22"/>
    <n v="43.058010000000003"/>
    <n v="-87.877300000000005"/>
    <n v="50"/>
    <n v="6"/>
    <n v="7.5"/>
    <n v="7.1"/>
    <n v="300"/>
    <n v="-1"/>
    <d v="2017-04-16T00:00:00"/>
    <d v="2017-04-01T00:00:00"/>
    <d v="2017-04-16T00:00:00"/>
    <s v="Sunday"/>
    <d v="1899-12-30T12:47:19"/>
    <d v="1899-12-30T13:00:00"/>
    <n v="1"/>
    <d v="2017-04-16T00:00:00"/>
    <d v="2017-04-01T00:00:00"/>
    <d v="2017-04-16T00:00:00"/>
    <s v="Sunday"/>
    <d v="1899-12-30T13:37:23"/>
    <d v="1899-12-30T14:00:00"/>
    <s v="Round Trip"/>
  </r>
  <r>
    <n v="1584419"/>
    <s v="Non-RFID Card Member"/>
    <m/>
    <m/>
    <n v="53211"/>
    <s v="UNITED STATES"/>
    <s v="Single Ride"/>
    <n v="318"/>
    <x v="27"/>
    <n v="43.074890000000003"/>
    <n v="-87.882810000000006"/>
    <x v="25"/>
    <n v="43.074890000000003"/>
    <n v="-87.882810000000006"/>
    <n v="2"/>
    <n v="0"/>
    <n v="0.3"/>
    <n v="0.3"/>
    <n v="12"/>
    <n v="-1"/>
    <d v="2017-04-16T00:00:00"/>
    <d v="2017-04-01T00:00:00"/>
    <d v="2017-04-16T00:00:00"/>
    <s v="Sunday"/>
    <d v="1899-12-30T13:24:27"/>
    <d v="1899-12-30T13:00:00"/>
    <n v="1"/>
    <d v="2017-04-16T00:00:00"/>
    <d v="2017-04-01T00:00:00"/>
    <d v="2017-04-16T00:00:00"/>
    <s v="Sunday"/>
    <d v="1899-12-30T13:26:18"/>
    <d v="1899-12-30T13:00:00"/>
    <s v="Round Trip"/>
  </r>
  <r>
    <n v="1584425"/>
    <s v="Non-RFID Card Member"/>
    <m/>
    <m/>
    <n v="53202"/>
    <s v="UNITED STATES"/>
    <s v="Single Ride"/>
    <n v="11153"/>
    <x v="11"/>
    <n v="43.04804"/>
    <n v="-87.896720000000002"/>
    <x v="33"/>
    <n v="43.04804"/>
    <n v="-87.896720000000002"/>
    <n v="282"/>
    <n v="30"/>
    <n v="18"/>
    <n v="17.100000000000001"/>
    <n v="720"/>
    <n v="-1"/>
    <d v="2017-04-16T00:00:00"/>
    <d v="2017-04-01T00:00:00"/>
    <d v="2017-04-16T00:00:00"/>
    <s v="Sunday"/>
    <d v="1899-12-30T13:25:44"/>
    <d v="1899-12-30T13:00:00"/>
    <n v="1"/>
    <d v="2017-04-16T00:00:00"/>
    <d v="2017-04-01T00:00:00"/>
    <d v="2017-04-16T00:00:00"/>
    <s v="Sunday"/>
    <d v="1899-12-30T18:07:11"/>
    <d v="1899-12-30T18:00:00"/>
    <s v="Round Trip"/>
  </r>
  <r>
    <n v="1584464"/>
    <s v="Non-RFID Card Member"/>
    <m/>
    <m/>
    <n v="53202"/>
    <s v="UNITED STATES"/>
    <s v="Single Ride"/>
    <n v="11125"/>
    <x v="38"/>
    <n v="43.058619999999998"/>
    <n v="-87.885319999999993"/>
    <x v="11"/>
    <n v="43.052460000000004"/>
    <n v="-87.891000000000005"/>
    <n v="31"/>
    <n v="3"/>
    <n v="4.7"/>
    <n v="4.4000000000000004"/>
    <n v="186"/>
    <n v="-1"/>
    <d v="2017-04-16T00:00:00"/>
    <d v="2017-04-01T00:00:00"/>
    <d v="2017-04-16T00:00:00"/>
    <s v="Sunday"/>
    <d v="1899-12-30T13:35:59"/>
    <d v="1899-12-30T14:00:00"/>
    <n v="1"/>
    <d v="2017-04-16T00:00:00"/>
    <d v="2017-04-01T00:00:00"/>
    <d v="2017-04-16T00:00:00"/>
    <s v="Sunday"/>
    <d v="1899-12-30T14:06:34"/>
    <d v="1899-12-30T14:00:00"/>
    <s v="One Way"/>
  </r>
  <r>
    <n v="1584522"/>
    <s v="Non-RFID Card Member"/>
    <m/>
    <m/>
    <n v="53216"/>
    <s v="UNITED STATES"/>
    <s v="Single Ride"/>
    <n v="5432"/>
    <x v="29"/>
    <n v="43.052549999999997"/>
    <n v="-87.909329999999997"/>
    <x v="12"/>
    <n v="43.036900000000003"/>
    <n v="-87.89667"/>
    <n v="71"/>
    <n v="9"/>
    <n v="10.7"/>
    <n v="10.1"/>
    <n v="426"/>
    <n v="-1"/>
    <d v="2017-04-16T00:00:00"/>
    <d v="2017-04-01T00:00:00"/>
    <d v="2017-04-16T00:00:00"/>
    <s v="Sunday"/>
    <d v="1899-12-30T13:56:14"/>
    <d v="1899-12-30T14:00:00"/>
    <n v="1"/>
    <d v="2017-04-16T00:00:00"/>
    <d v="2017-04-01T00:00:00"/>
    <d v="2017-04-16T00:00:00"/>
    <s v="Sunday"/>
    <d v="1899-12-30T15:07:23"/>
    <d v="1899-12-30T15:00:00"/>
    <s v="One Way"/>
  </r>
  <r>
    <n v="1584587"/>
    <s v="Non-RFID Card Member"/>
    <m/>
    <m/>
    <n v="53222"/>
    <s v="UNITED STATES"/>
    <s v="Single Ride"/>
    <n v="183"/>
    <x v="42"/>
    <n v="43.060079999999999"/>
    <n v="-88.027349999999998"/>
    <x v="54"/>
    <n v="43.060079999999999"/>
    <n v="-88.027349999999998"/>
    <n v="80"/>
    <n v="9"/>
    <n v="12"/>
    <n v="11.4"/>
    <n v="480"/>
    <n v="-1"/>
    <d v="2017-04-16T00:00:00"/>
    <d v="2017-04-01T00:00:00"/>
    <d v="2017-04-16T00:00:00"/>
    <s v="Sunday"/>
    <d v="1899-12-30T14:13:09"/>
    <d v="1899-12-30T14:00:00"/>
    <n v="1"/>
    <d v="2017-04-16T00:00:00"/>
    <d v="2017-04-01T00:00:00"/>
    <d v="2017-04-16T00:00:00"/>
    <s v="Sunday"/>
    <d v="1899-12-30T15:33:39"/>
    <d v="1899-12-30T16:00:00"/>
    <s v="Round Trip"/>
  </r>
  <r>
    <n v="1584595"/>
    <s v="Non-RFID Card Member"/>
    <m/>
    <m/>
    <n v="53233"/>
    <s v="UNITED STATES"/>
    <s v="Single Ride"/>
    <n v="5487"/>
    <x v="37"/>
    <n v="43.036900000000003"/>
    <n v="-87.89667"/>
    <x v="12"/>
    <n v="43.036900000000003"/>
    <n v="-87.89667"/>
    <n v="66"/>
    <n v="9"/>
    <n v="9.9"/>
    <n v="9.4"/>
    <n v="396"/>
    <n v="-1"/>
    <d v="2017-04-16T00:00:00"/>
    <d v="2017-04-01T00:00:00"/>
    <d v="2017-04-16T00:00:00"/>
    <s v="Sunday"/>
    <d v="1899-12-30T14:15:17"/>
    <d v="1899-12-30T14:00:00"/>
    <n v="1"/>
    <d v="2017-04-16T00:00:00"/>
    <d v="2017-04-01T00:00:00"/>
    <d v="2017-04-16T00:00:00"/>
    <s v="Sunday"/>
    <d v="1899-12-30T15:21:00"/>
    <d v="1899-12-30T15:00:00"/>
    <s v="Round Trip"/>
  </r>
  <r>
    <n v="1584595"/>
    <s v="Non-RFID Card Member"/>
    <m/>
    <m/>
    <n v="53233"/>
    <s v="UNITED STATES"/>
    <s v="Single Ride"/>
    <n v="11148"/>
    <x v="37"/>
    <n v="43.036900000000003"/>
    <n v="-87.89667"/>
    <x v="12"/>
    <n v="43.036900000000003"/>
    <n v="-87.89667"/>
    <n v="64"/>
    <n v="6"/>
    <n v="9.6"/>
    <n v="9.1"/>
    <n v="384"/>
    <n v="-1"/>
    <d v="2017-04-16T00:00:00"/>
    <d v="2017-04-01T00:00:00"/>
    <d v="2017-04-16T00:00:00"/>
    <s v="Sunday"/>
    <d v="1899-12-30T14:16:06"/>
    <d v="1899-12-30T14:00:00"/>
    <n v="1"/>
    <d v="2017-04-16T00:00:00"/>
    <d v="2017-04-01T00:00:00"/>
    <d v="2017-04-16T00:00:00"/>
    <s v="Sunday"/>
    <d v="1899-12-30T15:20:56"/>
    <d v="1899-12-30T15:00:00"/>
    <s v="Round Trip"/>
  </r>
  <r>
    <n v="1584785"/>
    <s v="Non-RFID Card Member"/>
    <m/>
    <m/>
    <n v="68110"/>
    <s v="UNITED STATES"/>
    <s v="Single Ride"/>
    <n v="5435"/>
    <x v="24"/>
    <n v="43.040154000000001"/>
    <n v="-87.932113000000001"/>
    <x v="6"/>
    <n v="43.03519"/>
    <n v="-87.907390000000007"/>
    <n v="41"/>
    <n v="6"/>
    <n v="6.2"/>
    <n v="5.8"/>
    <n v="246"/>
    <n v="-1"/>
    <d v="2017-04-16T00:00:00"/>
    <d v="2017-04-01T00:00:00"/>
    <d v="2017-04-16T00:00:00"/>
    <s v="Sunday"/>
    <d v="1899-12-30T15:02:04"/>
    <d v="1899-12-30T15:00:00"/>
    <n v="1"/>
    <d v="2017-04-16T00:00:00"/>
    <d v="2017-04-01T00:00:00"/>
    <d v="2017-04-16T00:00:00"/>
    <s v="Sunday"/>
    <d v="1899-12-30T15:43:01"/>
    <d v="1899-12-30T16:00:00"/>
    <s v="One Way"/>
  </r>
  <r>
    <n v="1584811"/>
    <s v="Non-RFID Card Member"/>
    <m/>
    <m/>
    <n v="53235"/>
    <s v="UNITED STATES"/>
    <s v="Single Ride"/>
    <n v="976"/>
    <x v="33"/>
    <n v="43.004728999999998"/>
    <n v="-87.905463999999995"/>
    <x v="30"/>
    <n v="43.004728999999998"/>
    <n v="-87.905463999999995"/>
    <n v="27"/>
    <n v="3"/>
    <n v="4.0999999999999996"/>
    <n v="3.8"/>
    <n v="162"/>
    <n v="-1"/>
    <d v="2017-04-16T00:00:00"/>
    <d v="2017-04-01T00:00:00"/>
    <d v="2017-04-16T00:00:00"/>
    <s v="Sunday"/>
    <d v="1899-12-30T15:07:30"/>
    <d v="1899-12-30T15:00:00"/>
    <n v="1"/>
    <d v="2017-04-16T00:00:00"/>
    <d v="2017-04-01T00:00:00"/>
    <d v="2017-04-16T00:00:00"/>
    <s v="Sunday"/>
    <d v="1899-12-30T15:34:31"/>
    <d v="1899-12-30T16:00:00"/>
    <s v="Round Trip"/>
  </r>
  <r>
    <n v="1584843"/>
    <s v="Non-RFID Card Member"/>
    <m/>
    <m/>
    <n v="53235"/>
    <s v="UNITED STATES"/>
    <s v="Single Ride"/>
    <n v="11046"/>
    <x v="25"/>
    <n v="43.058010000000003"/>
    <n v="-87.877300000000005"/>
    <x v="45"/>
    <n v="43.046570000000003"/>
    <n v="-87.908720000000002"/>
    <n v="40"/>
    <n v="6"/>
    <n v="6"/>
    <n v="5.7"/>
    <n v="240"/>
    <n v="-1"/>
    <d v="2017-04-16T00:00:00"/>
    <d v="2017-04-01T00:00:00"/>
    <d v="2017-04-16T00:00:00"/>
    <s v="Sunday"/>
    <d v="1899-12-30T15:15:53"/>
    <d v="1899-12-30T15:00:00"/>
    <n v="1"/>
    <d v="2017-04-16T00:00:00"/>
    <d v="2017-04-01T00:00:00"/>
    <d v="2017-04-16T00:00:00"/>
    <s v="Sunday"/>
    <d v="1899-12-30T15:55:36"/>
    <d v="1899-12-30T16:00:00"/>
    <s v="One Way"/>
  </r>
  <r>
    <n v="1584858"/>
    <s v="Non-RFID Card Member"/>
    <m/>
    <m/>
    <n v="53202"/>
    <s v="UNITED STATES"/>
    <s v="Single Ride"/>
    <n v="11120"/>
    <x v="37"/>
    <n v="43.036900000000003"/>
    <n v="-87.89667"/>
    <x v="10"/>
    <n v="43.058619999999998"/>
    <n v="-87.885319999999993"/>
    <n v="17"/>
    <n v="3"/>
    <n v="2.6"/>
    <n v="2.4"/>
    <n v="102"/>
    <n v="-1"/>
    <d v="2017-04-16T00:00:00"/>
    <d v="2017-04-01T00:00:00"/>
    <d v="2017-04-16T00:00:00"/>
    <s v="Sunday"/>
    <d v="1899-12-30T15:19:37"/>
    <d v="1899-12-30T15:00:00"/>
    <n v="1"/>
    <d v="2017-04-16T00:00:00"/>
    <d v="2017-04-01T00:00:00"/>
    <d v="2017-04-16T00:00:00"/>
    <s v="Sunday"/>
    <d v="1899-12-30T15:36:34"/>
    <d v="1899-12-30T16:00:00"/>
    <s v="One Way"/>
  </r>
  <r>
    <n v="1584868"/>
    <s v="Non-RFID Card Member"/>
    <m/>
    <m/>
    <n v="53213"/>
    <s v="UNITED STATES"/>
    <s v="Single Ride"/>
    <n v="5499"/>
    <x v="17"/>
    <n v="43.060580000000002"/>
    <n v="-87.998589999999993"/>
    <x v="17"/>
    <n v="43.060580000000002"/>
    <n v="-87.998589999999993"/>
    <n v="35"/>
    <n v="6"/>
    <n v="5.3"/>
    <n v="5"/>
    <n v="210"/>
    <n v="-1"/>
    <d v="2017-04-16T00:00:00"/>
    <d v="2017-04-01T00:00:00"/>
    <d v="2017-04-16T00:00:00"/>
    <s v="Sunday"/>
    <d v="1899-12-30T15:22:49"/>
    <d v="1899-12-30T15:00:00"/>
    <n v="1"/>
    <d v="2017-04-16T00:00:00"/>
    <d v="2017-04-01T00:00:00"/>
    <d v="2017-04-16T00:00:00"/>
    <s v="Sunday"/>
    <d v="1899-12-30T15:57:11"/>
    <d v="1899-12-30T16:00:00"/>
    <s v="Round Trip"/>
  </r>
  <r>
    <n v="1585039"/>
    <s v="Non-RFID Card Member"/>
    <m/>
    <m/>
    <n v="53218"/>
    <s v="UNITED STATES"/>
    <s v="Single Ride"/>
    <n v="5487"/>
    <x v="37"/>
    <n v="43.036900000000003"/>
    <n v="-87.89667"/>
    <x v="12"/>
    <n v="43.036900000000003"/>
    <n v="-87.89667"/>
    <n v="55"/>
    <n v="6"/>
    <n v="8.3000000000000007"/>
    <n v="7.8"/>
    <n v="330"/>
    <n v="-1"/>
    <d v="2017-04-16T00:00:00"/>
    <d v="2017-04-01T00:00:00"/>
    <d v="2017-04-16T00:00:00"/>
    <s v="Sunday"/>
    <d v="1899-12-30T16:05:55"/>
    <d v="1899-12-30T16:00:00"/>
    <n v="1"/>
    <d v="2017-04-16T00:00:00"/>
    <d v="2017-04-01T00:00:00"/>
    <d v="2017-04-16T00:00:00"/>
    <s v="Sunday"/>
    <d v="1899-12-30T17:00:53"/>
    <d v="1899-12-30T17:00:00"/>
    <s v="Round Trip"/>
  </r>
  <r>
    <n v="1581270"/>
    <s v="Non-RFID Card Member"/>
    <m/>
    <m/>
    <n v="53217"/>
    <s v="UNITED STATES"/>
    <s v="Single Ride"/>
    <n v="5520"/>
    <x v="24"/>
    <n v="43.040154000000001"/>
    <n v="-87.932113000000001"/>
    <x v="28"/>
    <n v="43.045712999999999"/>
    <n v="-87.899756999999994"/>
    <n v="29"/>
    <n v="3"/>
    <n v="4.4000000000000004"/>
    <n v="4.0999999999999996"/>
    <n v="174"/>
    <n v="-1"/>
    <d v="2017-04-16T00:00:00"/>
    <d v="2017-04-01T00:00:00"/>
    <d v="2017-04-16T00:00:00"/>
    <s v="Sunday"/>
    <d v="1899-12-30T16:06:34"/>
    <d v="1899-12-30T16:00:00"/>
    <n v="1"/>
    <d v="2017-04-16T00:00:00"/>
    <d v="2017-04-01T00:00:00"/>
    <d v="2017-04-16T00:00:00"/>
    <s v="Sunday"/>
    <d v="1899-12-30T16:35:00"/>
    <d v="1899-12-30T17:00:00"/>
    <s v="One Way"/>
  </r>
  <r>
    <n v="1584785"/>
    <s v="Non-RFID Card Member"/>
    <m/>
    <m/>
    <n v="68110"/>
    <s v="UNITED STATES"/>
    <s v="Single Ride"/>
    <n v="5435"/>
    <x v="3"/>
    <n v="43.03519"/>
    <n v="-87.907390000000007"/>
    <x v="31"/>
    <n v="43.040154000000001"/>
    <n v="-87.932113000000001"/>
    <n v="13"/>
    <n v="3"/>
    <n v="2"/>
    <n v="1.9"/>
    <n v="78"/>
    <n v="-1"/>
    <d v="2017-04-16T00:00:00"/>
    <d v="2017-04-01T00:00:00"/>
    <d v="2017-04-16T00:00:00"/>
    <s v="Sunday"/>
    <d v="1899-12-30T16:32:01"/>
    <d v="1899-12-30T17:00:00"/>
    <n v="1"/>
    <d v="2017-04-16T00:00:00"/>
    <d v="2017-04-01T00:00:00"/>
    <d v="2017-04-16T00:00:00"/>
    <s v="Sunday"/>
    <d v="1899-12-30T16:45:16"/>
    <d v="1899-12-30T17:00:00"/>
    <s v="One Way"/>
  </r>
  <r>
    <n v="1585154"/>
    <s v="Non-RFID Card Member"/>
    <m/>
    <m/>
    <n v="53215"/>
    <s v="UNITED STATES"/>
    <s v="Single Ride"/>
    <n v="11109"/>
    <x v="1"/>
    <n v="43.048200000000001"/>
    <n v="-87.900859999999994"/>
    <x v="58"/>
    <n v="43.026229999999998"/>
    <n v="-87.912809999999993"/>
    <n v="45"/>
    <n v="6"/>
    <n v="6.8"/>
    <n v="6.4"/>
    <n v="270"/>
    <n v="-1"/>
    <d v="2017-04-16T00:00:00"/>
    <d v="2017-04-01T00:00:00"/>
    <d v="2017-04-16T00:00:00"/>
    <s v="Sunday"/>
    <d v="1899-12-30T16:32:09"/>
    <d v="1899-12-30T17:00:00"/>
    <n v="1"/>
    <d v="2017-04-16T00:00:00"/>
    <d v="2017-04-01T00:00:00"/>
    <d v="2017-04-16T00:00:00"/>
    <s v="Sunday"/>
    <d v="1899-12-30T17:17:35"/>
    <d v="1899-12-30T17:00:00"/>
    <s v="One Way"/>
  </r>
  <r>
    <n v="1348995"/>
    <s v="Non-RFID Card Member"/>
    <m/>
    <m/>
    <n v="53225"/>
    <s v="UNITED STATES"/>
    <s v="Single Ride"/>
    <n v="200"/>
    <x v="12"/>
    <n v="43.052460000000004"/>
    <n v="-87.891000000000005"/>
    <x v="22"/>
    <n v="43.058010000000003"/>
    <n v="-87.877300000000005"/>
    <n v="31"/>
    <n v="3"/>
    <n v="4.7"/>
    <n v="4.4000000000000004"/>
    <n v="186"/>
    <n v="-1"/>
    <d v="2017-04-16T00:00:00"/>
    <d v="2017-04-01T00:00:00"/>
    <d v="2017-04-16T00:00:00"/>
    <s v="Sunday"/>
    <d v="1899-12-30T17:00:07"/>
    <d v="1899-12-30T17:00:00"/>
    <n v="1"/>
    <d v="2017-04-16T00:00:00"/>
    <d v="2017-04-01T00:00:00"/>
    <d v="2017-04-16T00:00:00"/>
    <s v="Sunday"/>
    <d v="1899-12-30T17:31:36"/>
    <d v="1899-12-30T18:00:00"/>
    <s v="One Way"/>
  </r>
  <r>
    <n v="1585255"/>
    <s v="Non-RFID Card Member"/>
    <m/>
    <m/>
    <n v="53012"/>
    <s v="UNITED STATES"/>
    <s v="Single Ride"/>
    <n v="11071"/>
    <x v="23"/>
    <n v="43.053040000000003"/>
    <n v="-87.897660000000002"/>
    <x v="11"/>
    <n v="43.052460000000004"/>
    <n v="-87.891000000000005"/>
    <n v="74"/>
    <n v="9"/>
    <n v="11.1"/>
    <n v="10.5"/>
    <n v="444"/>
    <n v="-1"/>
    <d v="2017-04-16T00:00:00"/>
    <d v="2017-04-01T00:00:00"/>
    <d v="2017-04-16T00:00:00"/>
    <s v="Sunday"/>
    <d v="1899-12-30T17:02:20"/>
    <d v="1899-12-30T17:00:00"/>
    <n v="1"/>
    <d v="2017-04-16T00:00:00"/>
    <d v="2017-04-01T00:00:00"/>
    <d v="2017-04-16T00:00:00"/>
    <s v="Sunday"/>
    <d v="1899-12-30T18:16:48"/>
    <d v="1899-12-30T18:00:00"/>
    <s v="One Way"/>
  </r>
  <r>
    <n v="1585307"/>
    <s v="Non-RFID Card Member"/>
    <m/>
    <m/>
    <n v="53217"/>
    <s v="UNITED STATES"/>
    <s v="Single Ride"/>
    <n v="9"/>
    <x v="25"/>
    <n v="43.058010000000003"/>
    <n v="-87.877300000000005"/>
    <x v="22"/>
    <n v="43.058010000000003"/>
    <n v="-87.877300000000005"/>
    <n v="96"/>
    <n v="12"/>
    <n v="14.4"/>
    <n v="13.7"/>
    <n v="576"/>
    <n v="-1"/>
    <d v="2017-04-16T00:00:00"/>
    <d v="2017-04-01T00:00:00"/>
    <d v="2017-04-16T00:00:00"/>
    <s v="Sunday"/>
    <d v="1899-12-30T17:20:38"/>
    <d v="1899-12-30T17:00:00"/>
    <n v="1"/>
    <d v="2017-04-16T00:00:00"/>
    <d v="2017-04-01T00:00:00"/>
    <d v="2017-04-16T00:00:00"/>
    <s v="Sunday"/>
    <d v="1899-12-30T18:56:30"/>
    <d v="1899-12-30T19:00:00"/>
    <s v="Round Trip"/>
  </r>
  <r>
    <n v="1585409"/>
    <s v="Non-RFID Card Member"/>
    <m/>
    <m/>
    <n v="53215"/>
    <s v="UNITED STATES"/>
    <s v="Single Ride"/>
    <n v="78"/>
    <x v="25"/>
    <n v="43.058010000000003"/>
    <n v="-87.877300000000005"/>
    <x v="22"/>
    <n v="43.058010000000003"/>
    <n v="-87.877300000000005"/>
    <n v="32"/>
    <n v="3"/>
    <n v="4.8"/>
    <n v="4.5999999999999996"/>
    <n v="192"/>
    <n v="-1"/>
    <d v="2017-04-16T00:00:00"/>
    <d v="2017-04-01T00:00:00"/>
    <d v="2017-04-16T00:00:00"/>
    <s v="Sunday"/>
    <d v="1899-12-30T17:41:23"/>
    <d v="1899-12-30T18:00:00"/>
    <n v="1"/>
    <d v="2017-04-16T00:00:00"/>
    <d v="2017-04-01T00:00:00"/>
    <d v="2017-04-16T00:00:00"/>
    <s v="Sunday"/>
    <d v="1899-12-30T18:13:15"/>
    <d v="1899-12-30T18:00:00"/>
    <s v="Round Trip"/>
  </r>
  <r>
    <n v="1215455"/>
    <s v="Non-RFID Card Member"/>
    <m/>
    <m/>
    <n v="53215"/>
    <s v="UNITED STATES"/>
    <s v="Single Ride"/>
    <n v="37"/>
    <x v="37"/>
    <n v="43.036900000000003"/>
    <n v="-87.89667"/>
    <x v="12"/>
    <n v="43.036900000000003"/>
    <n v="-87.89667"/>
    <n v="39"/>
    <n v="6"/>
    <n v="5.9"/>
    <n v="5.6"/>
    <n v="234"/>
    <n v="-1"/>
    <d v="2017-04-16T00:00:00"/>
    <d v="2017-04-01T00:00:00"/>
    <d v="2017-04-16T00:00:00"/>
    <s v="Sunday"/>
    <d v="1899-12-30T18:24:52"/>
    <d v="1899-12-30T18:00:00"/>
    <n v="1"/>
    <d v="2017-04-16T00:00:00"/>
    <d v="2017-04-01T00:00:00"/>
    <d v="2017-04-16T00:00:00"/>
    <s v="Sunday"/>
    <d v="1899-12-30T19:03:32"/>
    <d v="1899-12-30T19:00:00"/>
    <s v="Round Trip"/>
  </r>
  <r>
    <n v="1585678"/>
    <s v="Non-RFID Card Member"/>
    <m/>
    <m/>
    <n v="53202"/>
    <s v="UNITED STATES"/>
    <s v="Single Ride"/>
    <n v="5481"/>
    <x v="3"/>
    <n v="43.03519"/>
    <n v="-87.907390000000007"/>
    <x v="2"/>
    <n v="43.048200000000001"/>
    <n v="-87.900859999999994"/>
    <n v="14"/>
    <n v="3"/>
    <n v="2.1"/>
    <n v="2"/>
    <n v="84"/>
    <n v="-1"/>
    <d v="2017-04-16T00:00:00"/>
    <d v="2017-04-01T00:00:00"/>
    <d v="2017-04-16T00:00:00"/>
    <s v="Sunday"/>
    <d v="1899-12-30T18:53:14"/>
    <d v="1899-12-30T19:00:00"/>
    <n v="1"/>
    <d v="2017-04-16T00:00:00"/>
    <d v="2017-04-01T00:00:00"/>
    <d v="2017-04-16T00:00:00"/>
    <s v="Sunday"/>
    <d v="1899-12-30T19:07:46"/>
    <d v="1899-12-30T19:00:00"/>
    <s v="One Way"/>
  </r>
  <r>
    <n v="1585655"/>
    <s v="Non-RFID Card Member"/>
    <m/>
    <m/>
    <n v="53211"/>
    <s v="UNITED STATES"/>
    <s v="Single Ride"/>
    <n v="5531"/>
    <x v="10"/>
    <n v="43.060786"/>
    <n v="-87.883825999999999"/>
    <x v="38"/>
    <n v="43.069021999999997"/>
    <n v="-87.887940999999998"/>
    <n v="12"/>
    <n v="3"/>
    <n v="1.8"/>
    <n v="1.7"/>
    <n v="72"/>
    <n v="-1"/>
    <d v="2017-04-16T00:00:00"/>
    <d v="2017-04-01T00:00:00"/>
    <d v="2017-04-16T00:00:00"/>
    <s v="Sunday"/>
    <d v="1899-12-30T19:43:43"/>
    <d v="1899-12-30T20:00:00"/>
    <n v="1"/>
    <d v="2017-04-16T00:00:00"/>
    <d v="2017-04-01T00:00:00"/>
    <d v="2017-04-16T00:00:00"/>
    <s v="Sunday"/>
    <d v="1899-12-30T19:55:52"/>
    <d v="1899-12-30T20:00:00"/>
    <s v="One Way"/>
  </r>
  <r>
    <n v="1591145"/>
    <s v="Non-RFID Card Member"/>
    <m/>
    <m/>
    <n v="53202"/>
    <s v="UNITED STATES"/>
    <s v="Single Ride"/>
    <n v="81"/>
    <x v="27"/>
    <n v="43.074890000000003"/>
    <n v="-87.882810000000006"/>
    <x v="11"/>
    <n v="43.052460000000004"/>
    <n v="-87.891000000000005"/>
    <n v="14"/>
    <n v="3"/>
    <n v="2.1"/>
    <n v="2"/>
    <n v="84"/>
    <n v="-1"/>
    <d v="2017-04-20T00:00:00"/>
    <d v="2017-04-01T00:00:00"/>
    <d v="2017-04-20T00:00:00"/>
    <s v="Thursday"/>
    <d v="1899-12-30T12:20:32"/>
    <d v="1899-12-30T12:00:00"/>
    <n v="1"/>
    <d v="2017-04-20T00:00:00"/>
    <d v="2017-04-01T00:00:00"/>
    <d v="2017-04-20T00:00:00"/>
    <s v="Thursday"/>
    <d v="1899-12-30T12:34:47"/>
    <d v="1899-12-30T13:00:00"/>
    <s v="One Way"/>
  </r>
  <r>
    <n v="1591464"/>
    <s v="Non-RFID Card Member"/>
    <m/>
    <m/>
    <n v="84047"/>
    <s v="UNITED STATES"/>
    <s v="Single Ride"/>
    <n v="5435"/>
    <x v="3"/>
    <n v="43.03519"/>
    <n v="-87.907390000000007"/>
    <x v="4"/>
    <n v="43.042490000000001"/>
    <n v="-87.909959999999998"/>
    <n v="28"/>
    <n v="3"/>
    <n v="4.2"/>
    <n v="4"/>
    <n v="168"/>
    <n v="-1"/>
    <d v="2017-04-20T00:00:00"/>
    <d v="2017-04-01T00:00:00"/>
    <d v="2017-04-20T00:00:00"/>
    <s v="Thursday"/>
    <d v="1899-12-30T16:07:41"/>
    <d v="1899-12-30T16:00:00"/>
    <n v="1"/>
    <d v="2017-04-20T00:00:00"/>
    <d v="2017-04-01T00:00:00"/>
    <d v="2017-04-20T00:00:00"/>
    <s v="Thursday"/>
    <d v="1899-12-30T16:35:50"/>
    <d v="1899-12-30T17:00:00"/>
    <s v="One Way"/>
  </r>
  <r>
    <n v="1198458"/>
    <s v="Non-RFID Card Member"/>
    <m/>
    <m/>
    <n v="53207"/>
    <s v="UNITED STATES"/>
    <s v="Single Ride"/>
    <n v="5462"/>
    <x v="46"/>
    <n v="43.026470000000003"/>
    <n v="-87.918040000000005"/>
    <x v="44"/>
    <n v="43.026470000000003"/>
    <n v="-87.918040000000005"/>
    <n v="0"/>
    <n v="0"/>
    <n v="0"/>
    <n v="0"/>
    <n v="0"/>
    <n v="-1"/>
    <d v="2017-04-20T00:00:00"/>
    <d v="2017-04-01T00:00:00"/>
    <d v="2017-04-20T00:00:00"/>
    <s v="Thursday"/>
    <d v="1899-12-30T18:41:21"/>
    <d v="1899-12-30T19:00:00"/>
    <n v="1"/>
    <d v="2017-04-20T00:00:00"/>
    <d v="2017-04-01T00:00:00"/>
    <d v="2017-04-20T00:00:00"/>
    <s v="Thursday"/>
    <d v="1899-12-30T18:41:31"/>
    <d v="1899-12-30T19:00:00"/>
    <s v="Round Trip"/>
  </r>
  <r>
    <n v="1445960"/>
    <s v="Non-RFID Card Member"/>
    <m/>
    <m/>
    <n v="63112"/>
    <s v="UNITED STATES"/>
    <s v="Single Ride"/>
    <n v="5445"/>
    <x v="16"/>
    <n v="43.03913"/>
    <n v="-87.916150000000002"/>
    <x v="11"/>
    <n v="43.052460000000004"/>
    <n v="-87.891000000000005"/>
    <n v="26"/>
    <n v="3"/>
    <n v="3.9"/>
    <n v="3.7"/>
    <n v="156"/>
    <n v="-1"/>
    <d v="2017-04-20T00:00:00"/>
    <d v="2017-04-01T00:00:00"/>
    <d v="2017-04-20T00:00:00"/>
    <s v="Thursday"/>
    <d v="1899-12-30T20:32:48"/>
    <d v="1899-12-30T21:00:00"/>
    <n v="1"/>
    <d v="2017-04-20T00:00:00"/>
    <d v="2017-04-01T00:00:00"/>
    <d v="2017-04-20T00:00:00"/>
    <s v="Thursday"/>
    <d v="1899-12-30T20:58:04"/>
    <d v="1899-12-30T21:00:00"/>
    <s v="One Way"/>
  </r>
  <r>
    <n v="1591850"/>
    <s v="Non-RFID Card Member"/>
    <m/>
    <m/>
    <n v="60491"/>
    <s v="UNITED STATES"/>
    <s v="Single Ride"/>
    <n v="11098"/>
    <x v="8"/>
    <n v="43.038580000000003"/>
    <n v="-87.90934"/>
    <x v="7"/>
    <n v="43.038580000000003"/>
    <n v="-87.90934"/>
    <n v="20"/>
    <n v="3"/>
    <n v="3"/>
    <n v="2.9"/>
    <n v="120"/>
    <n v="-1"/>
    <d v="2017-04-21T00:00:00"/>
    <d v="2017-04-01T00:00:00"/>
    <d v="2017-04-21T00:00:00"/>
    <s v="Friday"/>
    <d v="1899-12-30T01:09:38"/>
    <d v="1899-12-30T01:00:00"/>
    <n v="1"/>
    <d v="2017-04-21T00:00:00"/>
    <d v="2017-04-01T00:00:00"/>
    <d v="2017-04-21T00:00:00"/>
    <s v="Friday"/>
    <d v="1899-12-30T01:29:14"/>
    <d v="1899-12-30T01:00:00"/>
    <s v="Round Trip"/>
  </r>
  <r>
    <n v="1592073"/>
    <s v="Non-RFID Card Member"/>
    <m/>
    <m/>
    <n v="53202"/>
    <s v="UNITED STATES"/>
    <s v="Single Ride"/>
    <n v="2"/>
    <x v="38"/>
    <n v="43.058619999999998"/>
    <n v="-87.885319999999993"/>
    <x v="12"/>
    <n v="43.036900000000003"/>
    <n v="-87.89667"/>
    <n v="24"/>
    <n v="3"/>
    <n v="3.6"/>
    <n v="3.4"/>
    <n v="144"/>
    <n v="-1"/>
    <d v="2017-04-21T00:00:00"/>
    <d v="2017-04-01T00:00:00"/>
    <d v="2017-04-21T00:00:00"/>
    <s v="Friday"/>
    <d v="1899-12-30T10:47:50"/>
    <d v="1899-12-30T11:00:00"/>
    <n v="1"/>
    <d v="2017-04-21T00:00:00"/>
    <d v="2017-04-01T00:00:00"/>
    <d v="2017-04-21T00:00:00"/>
    <s v="Friday"/>
    <d v="1899-12-30T11:11:32"/>
    <d v="1899-12-30T11:00:00"/>
    <s v="One Way"/>
  </r>
  <r>
    <n v="1380203"/>
    <s v="Non-RFID Card Member"/>
    <m/>
    <m/>
    <n v="53233"/>
    <s v="UNITED STATES"/>
    <s v="Single Ride"/>
    <n v="338"/>
    <x v="24"/>
    <n v="43.040154000000001"/>
    <n v="-87.932113000000001"/>
    <x v="58"/>
    <n v="43.026229999999998"/>
    <n v="-87.912809999999993"/>
    <n v="12"/>
    <n v="3"/>
    <n v="1.8"/>
    <n v="1.7"/>
    <n v="72"/>
    <n v="-1"/>
    <d v="2017-04-21T00:00:00"/>
    <d v="2017-04-01T00:00:00"/>
    <d v="2017-04-21T00:00:00"/>
    <s v="Friday"/>
    <d v="1899-12-30T11:14:43"/>
    <d v="1899-12-30T11:00:00"/>
    <n v="1"/>
    <d v="2017-04-21T00:00:00"/>
    <d v="2017-04-01T00:00:00"/>
    <d v="2017-04-21T00:00:00"/>
    <s v="Friday"/>
    <d v="1899-12-30T11:26:51"/>
    <d v="1899-12-30T11:00:00"/>
    <s v="One Way"/>
  </r>
  <r>
    <n v="1592314"/>
    <s v="Non-RFID Card Member"/>
    <m/>
    <m/>
    <n v="53188"/>
    <s v="UNITED STATES"/>
    <s v="Single Ride"/>
    <n v="280"/>
    <x v="6"/>
    <n v="43.038719999999998"/>
    <n v="-87.905339999999995"/>
    <x v="36"/>
    <n v="43.038719999999998"/>
    <n v="-87.905339999999995"/>
    <n v="16"/>
    <n v="3"/>
    <n v="2.4"/>
    <n v="2.2999999999999998"/>
    <n v="96"/>
    <n v="-1"/>
    <d v="2017-04-21T00:00:00"/>
    <d v="2017-04-01T00:00:00"/>
    <d v="2017-04-21T00:00:00"/>
    <s v="Friday"/>
    <d v="1899-12-30T12:46:06"/>
    <d v="1899-12-30T13:00:00"/>
    <n v="1"/>
    <d v="2017-04-21T00:00:00"/>
    <d v="2017-04-01T00:00:00"/>
    <d v="2017-04-21T00:00:00"/>
    <s v="Friday"/>
    <d v="1899-12-30T13:02:09"/>
    <d v="1899-12-30T13:00:00"/>
    <s v="Round Trip"/>
  </r>
  <r>
    <n v="1592336"/>
    <s v="Non-RFID Card Member"/>
    <m/>
    <m/>
    <n v="55102"/>
    <s v="UNITED STATES"/>
    <s v="Single Ride"/>
    <n v="11150"/>
    <x v="16"/>
    <n v="43.03913"/>
    <n v="-87.916150000000002"/>
    <x v="12"/>
    <n v="43.036900000000003"/>
    <n v="-87.89667"/>
    <n v="12"/>
    <n v="3"/>
    <n v="1.8"/>
    <n v="1.7"/>
    <n v="72"/>
    <n v="-1"/>
    <d v="2017-04-21T00:00:00"/>
    <d v="2017-04-01T00:00:00"/>
    <d v="2017-04-21T00:00:00"/>
    <s v="Friday"/>
    <d v="1899-12-30T12:57:18"/>
    <d v="1899-12-30T13:00:00"/>
    <n v="1"/>
    <d v="2017-04-21T00:00:00"/>
    <d v="2017-04-01T00:00:00"/>
    <d v="2017-04-21T00:00:00"/>
    <s v="Friday"/>
    <d v="1899-12-30T13:09:46"/>
    <d v="1899-12-30T13:00:00"/>
    <s v="One Way"/>
  </r>
  <r>
    <n v="1592388"/>
    <s v="Non-RFID Card Member"/>
    <m/>
    <m/>
    <n v="19801"/>
    <s v="UNITED STATES"/>
    <s v="Single Ride"/>
    <n v="244"/>
    <x v="6"/>
    <n v="43.038719999999998"/>
    <n v="-87.905339999999995"/>
    <x v="26"/>
    <n v="43.053040000000003"/>
    <n v="-87.897660000000002"/>
    <n v="17"/>
    <n v="3"/>
    <n v="2.6"/>
    <n v="2.4"/>
    <n v="102"/>
    <n v="-1"/>
    <d v="2017-04-21T00:00:00"/>
    <d v="2017-04-01T00:00:00"/>
    <d v="2017-04-21T00:00:00"/>
    <s v="Friday"/>
    <d v="1899-12-30T13:33:59"/>
    <d v="1899-12-30T14:00:00"/>
    <n v="1"/>
    <d v="2017-04-21T00:00:00"/>
    <d v="2017-04-01T00:00:00"/>
    <d v="2017-04-21T00:00:00"/>
    <s v="Friday"/>
    <d v="1899-12-30T13:50:59"/>
    <d v="1899-12-30T14:00:00"/>
    <s v="One Way"/>
  </r>
  <r>
    <n v="1592565"/>
    <s v="Non-RFID Card Member"/>
    <m/>
    <m/>
    <n v="53230"/>
    <s v="UNITED STATES"/>
    <s v="Single Ride"/>
    <n v="5543"/>
    <x v="13"/>
    <n v="43.038649999999997"/>
    <n v="-87.921930000000003"/>
    <x v="34"/>
    <n v="43.038649999999997"/>
    <n v="-87.921930000000003"/>
    <n v="9"/>
    <n v="3"/>
    <n v="1.4"/>
    <n v="1.3"/>
    <n v="54"/>
    <n v="-1"/>
    <d v="2017-04-21T00:00:00"/>
    <d v="2017-04-01T00:00:00"/>
    <d v="2017-04-21T00:00:00"/>
    <s v="Friday"/>
    <d v="1899-12-30T15:25:58"/>
    <d v="1899-12-30T15:00:00"/>
    <n v="1"/>
    <d v="2017-04-21T00:00:00"/>
    <d v="2017-04-01T00:00:00"/>
    <d v="2017-04-21T00:00:00"/>
    <s v="Friday"/>
    <d v="1899-12-30T15:34:09"/>
    <d v="1899-12-30T16:00:00"/>
    <s v="Round Trip"/>
  </r>
  <r>
    <n v="1592577"/>
    <s v="Non-RFID Card Member"/>
    <m/>
    <m/>
    <m/>
    <s v="UNITED STATES"/>
    <s v="Single Ride"/>
    <n v="27"/>
    <x v="10"/>
    <n v="43.060786"/>
    <n v="-87.883825999999999"/>
    <x v="43"/>
    <n v="43.031480000000002"/>
    <n v="-87.908169999999998"/>
    <n v="25"/>
    <n v="3"/>
    <n v="3.8"/>
    <n v="3.6"/>
    <n v="150"/>
    <n v="-1"/>
    <d v="2017-04-21T00:00:00"/>
    <d v="2017-04-01T00:00:00"/>
    <d v="2017-04-21T00:00:00"/>
    <s v="Friday"/>
    <d v="1899-12-30T15:37:28"/>
    <d v="1899-12-30T16:00:00"/>
    <n v="1"/>
    <d v="2017-04-21T00:00:00"/>
    <d v="2017-04-01T00:00:00"/>
    <d v="2017-04-21T00:00:00"/>
    <s v="Friday"/>
    <d v="1899-12-30T16:02:31"/>
    <d v="1899-12-30T16:00:00"/>
    <s v="One Way"/>
  </r>
  <r>
    <n v="1592579"/>
    <s v="Non-RFID Card Member"/>
    <m/>
    <m/>
    <m/>
    <s v="UNITED STATES"/>
    <s v="Single Ride"/>
    <n v="11099"/>
    <x v="8"/>
    <n v="43.038580000000003"/>
    <n v="-87.90934"/>
    <x v="7"/>
    <n v="43.038580000000003"/>
    <n v="-87.90934"/>
    <n v="59"/>
    <n v="6"/>
    <n v="8.9"/>
    <n v="8.4"/>
    <n v="354"/>
    <n v="-1"/>
    <d v="2017-04-21T00:00:00"/>
    <d v="2017-04-01T00:00:00"/>
    <d v="2017-04-21T00:00:00"/>
    <s v="Friday"/>
    <d v="1899-12-30T15:38:18"/>
    <d v="1899-12-30T16:00:00"/>
    <n v="1"/>
    <d v="2017-04-21T00:00:00"/>
    <d v="2017-04-01T00:00:00"/>
    <d v="2017-04-21T00:00:00"/>
    <s v="Friday"/>
    <d v="1899-12-30T16:37:59"/>
    <d v="1899-12-30T17:00:00"/>
    <s v="Round Trip"/>
  </r>
  <r>
    <n v="1592654"/>
    <s v="Non-RFID Card Member"/>
    <m/>
    <m/>
    <n v="53151"/>
    <s v="UNITED STATES"/>
    <s v="Single Ride"/>
    <n v="5486"/>
    <x v="37"/>
    <n v="43.036900000000003"/>
    <n v="-87.89667"/>
    <x v="12"/>
    <n v="43.036900000000003"/>
    <n v="-87.89667"/>
    <n v="24"/>
    <n v="3"/>
    <n v="3.6"/>
    <n v="3.4"/>
    <n v="144"/>
    <n v="-1"/>
    <d v="2017-04-21T00:00:00"/>
    <d v="2017-04-01T00:00:00"/>
    <d v="2017-04-21T00:00:00"/>
    <s v="Friday"/>
    <d v="1899-12-30T16:40:54"/>
    <d v="1899-12-30T17:00:00"/>
    <n v="1"/>
    <d v="2017-04-21T00:00:00"/>
    <d v="2017-04-01T00:00:00"/>
    <d v="2017-04-21T00:00:00"/>
    <s v="Friday"/>
    <d v="1899-12-30T17:04:51"/>
    <d v="1899-12-30T17:00:00"/>
    <s v="Round Trip"/>
  </r>
  <r>
    <n v="1592724"/>
    <s v="Non-RFID Card Member"/>
    <m/>
    <m/>
    <n v="53214"/>
    <s v="UNITED STATES"/>
    <s v="Single Ride"/>
    <n v="188"/>
    <x v="37"/>
    <n v="43.036900000000003"/>
    <n v="-87.89667"/>
    <x v="12"/>
    <n v="43.036900000000003"/>
    <n v="-87.89667"/>
    <n v="31"/>
    <n v="3"/>
    <n v="4.7"/>
    <n v="4.4000000000000004"/>
    <n v="186"/>
    <n v="-1"/>
    <d v="2017-04-21T00:00:00"/>
    <d v="2017-04-01T00:00:00"/>
    <d v="2017-04-21T00:00:00"/>
    <s v="Friday"/>
    <d v="1899-12-30T17:38:09"/>
    <d v="1899-12-30T18:00:00"/>
    <n v="1"/>
    <d v="2017-04-21T00:00:00"/>
    <d v="2017-04-01T00:00:00"/>
    <d v="2017-04-21T00:00:00"/>
    <s v="Friday"/>
    <d v="1899-12-30T18:09:27"/>
    <d v="1899-12-30T18:00:00"/>
    <s v="Round Trip"/>
  </r>
  <r>
    <n v="1540129"/>
    <s v="Non-RFID Card Member"/>
    <m/>
    <m/>
    <n v="53226"/>
    <s v="UNITED STATES"/>
    <s v="Single Ride"/>
    <n v="11126"/>
    <x v="37"/>
    <n v="43.036900000000003"/>
    <n v="-87.89667"/>
    <x v="47"/>
    <n v="43.060250000000003"/>
    <n v="-87.892169999999993"/>
    <n v="65"/>
    <n v="9"/>
    <n v="9.8000000000000007"/>
    <n v="9.3000000000000007"/>
    <n v="390"/>
    <n v="-1"/>
    <d v="2017-04-21T00:00:00"/>
    <d v="2017-04-01T00:00:00"/>
    <d v="2017-04-21T00:00:00"/>
    <s v="Friday"/>
    <d v="1899-12-30T17:40:42"/>
    <d v="1899-12-30T18:00:00"/>
    <n v="1"/>
    <d v="2017-04-21T00:00:00"/>
    <d v="2017-04-01T00:00:00"/>
    <d v="2017-04-21T00:00:00"/>
    <s v="Friday"/>
    <d v="1899-12-30T18:45:19"/>
    <d v="1899-12-30T19:00:00"/>
    <s v="One Way"/>
  </r>
  <r>
    <n v="1593420"/>
    <s v="Non-RFID Card Member"/>
    <m/>
    <m/>
    <n v="54495"/>
    <s v="UNITED STATES"/>
    <s v="Single Ride"/>
    <n v="202"/>
    <x v="24"/>
    <n v="43.040154000000001"/>
    <n v="-87.932113000000001"/>
    <x v="31"/>
    <n v="43.040154000000001"/>
    <n v="-87.932113000000001"/>
    <n v="62"/>
    <n v="6"/>
    <n v="9.3000000000000007"/>
    <n v="8.8000000000000007"/>
    <n v="372"/>
    <n v="-1"/>
    <d v="2017-04-22T00:00:00"/>
    <d v="2017-04-01T00:00:00"/>
    <d v="2017-04-22T00:00:00"/>
    <s v="Saturday"/>
    <d v="1899-12-30T11:02:54"/>
    <d v="1899-12-30T11:00:00"/>
    <n v="1"/>
    <d v="2017-04-22T00:00:00"/>
    <d v="2017-04-01T00:00:00"/>
    <d v="2017-04-22T00:00:00"/>
    <s v="Saturday"/>
    <d v="1899-12-30T12:04:54"/>
    <d v="1899-12-30T12:00:00"/>
    <s v="Round Trip"/>
  </r>
  <r>
    <n v="1593517"/>
    <s v="Non-RFID Card Member"/>
    <m/>
    <m/>
    <n v="52742"/>
    <s v="UNITED STATES"/>
    <s v="Single Ride"/>
    <n v="5577"/>
    <x v="37"/>
    <n v="43.036900000000003"/>
    <n v="-87.89667"/>
    <x v="12"/>
    <n v="43.036900000000003"/>
    <n v="-87.89667"/>
    <n v="61"/>
    <n v="6"/>
    <n v="9.1999999999999993"/>
    <n v="8.6999999999999993"/>
    <n v="366"/>
    <n v="-1"/>
    <d v="2017-04-22T00:00:00"/>
    <d v="2017-04-01T00:00:00"/>
    <d v="2017-04-22T00:00:00"/>
    <s v="Saturday"/>
    <d v="1899-12-30T11:36:07"/>
    <d v="1899-12-30T12:00:00"/>
    <n v="1"/>
    <d v="2017-04-22T00:00:00"/>
    <d v="2017-04-01T00:00:00"/>
    <d v="2017-04-22T00:00:00"/>
    <s v="Saturday"/>
    <d v="1899-12-30T12:37:03"/>
    <d v="1899-12-30T13:00:00"/>
    <s v="Round Trip"/>
  </r>
  <r>
    <n v="1593629"/>
    <s v="Non-RFID Card Member"/>
    <m/>
    <m/>
    <n v="22042"/>
    <s v="UNITED STATES"/>
    <s v="Single Ride"/>
    <n v="5566"/>
    <x v="24"/>
    <n v="43.040154000000001"/>
    <n v="-87.932113000000001"/>
    <x v="6"/>
    <n v="43.03519"/>
    <n v="-87.907390000000007"/>
    <n v="18"/>
    <n v="3"/>
    <n v="2.7"/>
    <n v="2.6"/>
    <n v="108"/>
    <n v="-1"/>
    <d v="2017-04-22T00:00:00"/>
    <d v="2017-04-01T00:00:00"/>
    <d v="2017-04-22T00:00:00"/>
    <s v="Saturday"/>
    <d v="1899-12-30T12:02:54"/>
    <d v="1899-12-30T12:00:00"/>
    <n v="1"/>
    <d v="2017-04-22T00:00:00"/>
    <d v="2017-04-01T00:00:00"/>
    <d v="2017-04-22T00:00:00"/>
    <s v="Saturday"/>
    <d v="1899-12-30T12:20:48"/>
    <d v="1899-12-30T12:00:00"/>
    <s v="One Way"/>
  </r>
  <r>
    <n v="1232741"/>
    <s v="Non-RFID Card Member"/>
    <m/>
    <m/>
    <n v="53202"/>
    <s v="UNITED STATES"/>
    <s v="Single Ride"/>
    <n v="251"/>
    <x v="5"/>
    <n v="43.031320000000001"/>
    <n v="-87.904259999999994"/>
    <x v="41"/>
    <n v="43.031320000000001"/>
    <n v="-87.904259999999994"/>
    <n v="34"/>
    <n v="3"/>
    <n v="5.0999999999999996"/>
    <n v="4.8"/>
    <n v="204"/>
    <n v="-1"/>
    <d v="2017-04-22T00:00:00"/>
    <d v="2017-04-01T00:00:00"/>
    <d v="2017-04-22T00:00:00"/>
    <s v="Saturday"/>
    <d v="1899-12-30T12:08:01"/>
    <d v="1899-12-30T12:00:00"/>
    <n v="1"/>
    <d v="2017-04-22T00:00:00"/>
    <d v="2017-04-01T00:00:00"/>
    <d v="2017-04-22T00:00:00"/>
    <s v="Saturday"/>
    <d v="1899-12-30T12:42:25"/>
    <d v="1899-12-30T13:00:00"/>
    <s v="Round Trip"/>
  </r>
  <r>
    <n v="1593449"/>
    <s v="Non-RFID Card Member"/>
    <m/>
    <m/>
    <n v="61611"/>
    <s v="UNITED STATES"/>
    <s v="Single Ride"/>
    <n v="5577"/>
    <x v="37"/>
    <n v="43.036900000000003"/>
    <n v="-87.89667"/>
    <x v="26"/>
    <n v="43.053040000000003"/>
    <n v="-87.897660000000002"/>
    <n v="23"/>
    <n v="3"/>
    <n v="3.5"/>
    <n v="3.3"/>
    <n v="138"/>
    <n v="-1"/>
    <d v="2017-04-22T00:00:00"/>
    <d v="2017-04-01T00:00:00"/>
    <d v="2017-04-22T00:00:00"/>
    <s v="Saturday"/>
    <d v="1899-12-30T12:39:04"/>
    <d v="1899-12-30T13:00:00"/>
    <n v="1"/>
    <d v="2017-04-22T00:00:00"/>
    <d v="2017-04-01T00:00:00"/>
    <d v="2017-04-22T00:00:00"/>
    <s v="Saturday"/>
    <d v="1899-12-30T13:02:56"/>
    <d v="1899-12-30T13:00:00"/>
    <s v="One Way"/>
  </r>
  <r>
    <n v="1593828"/>
    <s v="Non-RFID Card Member"/>
    <m/>
    <m/>
    <n v="55001"/>
    <s v="UNITED STATES"/>
    <s v="Single Ride"/>
    <n v="11065"/>
    <x v="24"/>
    <n v="43.040154000000001"/>
    <n v="-87.932113000000001"/>
    <x v="7"/>
    <n v="43.038580000000003"/>
    <n v="-87.90934"/>
    <n v="23"/>
    <n v="3"/>
    <n v="3.5"/>
    <n v="3.3"/>
    <n v="138"/>
    <n v="-1"/>
    <d v="2017-04-22T00:00:00"/>
    <d v="2017-04-01T00:00:00"/>
    <d v="2017-04-22T00:00:00"/>
    <s v="Saturday"/>
    <d v="1899-12-30T13:07:37"/>
    <d v="1899-12-30T13:00:00"/>
    <n v="1"/>
    <d v="2017-04-22T00:00:00"/>
    <d v="2017-04-01T00:00:00"/>
    <d v="2017-04-22T00:00:00"/>
    <s v="Saturday"/>
    <d v="1899-12-30T13:30:02"/>
    <d v="1899-12-30T14:00:00"/>
    <s v="One Way"/>
  </r>
  <r>
    <n v="1593851"/>
    <s v="Non-RFID Card Member"/>
    <m/>
    <m/>
    <n v="81506"/>
    <s v="UNITED STATES"/>
    <s v="Single Ride"/>
    <n v="184"/>
    <x v="17"/>
    <n v="43.060580000000002"/>
    <n v="-87.998589999999993"/>
    <x v="17"/>
    <n v="43.060580000000002"/>
    <n v="-87.998589999999993"/>
    <n v="47"/>
    <n v="6"/>
    <n v="7.1"/>
    <n v="6.7"/>
    <n v="282"/>
    <n v="-1"/>
    <d v="2017-04-22T00:00:00"/>
    <d v="2017-04-01T00:00:00"/>
    <d v="2017-04-22T00:00:00"/>
    <s v="Saturday"/>
    <d v="1899-12-30T13:13:14"/>
    <d v="1899-12-30T13:00:00"/>
    <n v="1"/>
    <d v="2017-04-22T00:00:00"/>
    <d v="2017-04-01T00:00:00"/>
    <d v="2017-04-22T00:00:00"/>
    <s v="Saturday"/>
    <d v="1899-12-30T14:00:59"/>
    <d v="1899-12-30T14:00:00"/>
    <s v="Round Trip"/>
  </r>
  <r>
    <n v="1593622"/>
    <s v="Non-RFID Card Member"/>
    <m/>
    <m/>
    <n v="85718"/>
    <s v="UNITED STATES"/>
    <s v="Single Ride"/>
    <n v="5422"/>
    <x v="3"/>
    <n v="43.03519"/>
    <n v="-87.907390000000007"/>
    <x v="31"/>
    <n v="43.040154000000001"/>
    <n v="-87.932113000000001"/>
    <n v="114"/>
    <n v="12"/>
    <n v="17.100000000000001"/>
    <n v="16.2"/>
    <n v="684"/>
    <n v="-1"/>
    <d v="2017-04-22T00:00:00"/>
    <d v="2017-04-01T00:00:00"/>
    <d v="2017-04-22T00:00:00"/>
    <s v="Saturday"/>
    <d v="1899-12-30T13:23:32"/>
    <d v="1899-12-30T13:00:00"/>
    <n v="1"/>
    <d v="2017-04-22T00:00:00"/>
    <d v="2017-04-01T00:00:00"/>
    <d v="2017-04-22T00:00:00"/>
    <s v="Saturday"/>
    <d v="1899-12-30T15:17:54"/>
    <d v="1899-12-30T15:00:00"/>
    <s v="One Way"/>
  </r>
  <r>
    <n v="1593941"/>
    <s v="Non-RFID Card Member"/>
    <m/>
    <m/>
    <n v="54115"/>
    <s v="UNITED STATES"/>
    <s v="Single Ride"/>
    <n v="5545"/>
    <x v="4"/>
    <n v="43.04824"/>
    <n v="-87.904970000000006"/>
    <x v="3"/>
    <n v="43.03913"/>
    <n v="-87.916150000000002"/>
    <n v="71"/>
    <n v="9"/>
    <n v="10.7"/>
    <n v="10.1"/>
    <n v="426"/>
    <n v="-1"/>
    <d v="2017-04-22T00:00:00"/>
    <d v="2017-04-01T00:00:00"/>
    <d v="2017-04-22T00:00:00"/>
    <s v="Saturday"/>
    <d v="1899-12-30T13:44:14"/>
    <d v="1899-12-30T14:00:00"/>
    <n v="1"/>
    <d v="2017-04-22T00:00:00"/>
    <d v="2017-04-01T00:00:00"/>
    <d v="2017-04-22T00:00:00"/>
    <s v="Saturday"/>
    <d v="1899-12-30T14:55:24"/>
    <d v="1899-12-30T15:00:00"/>
    <s v="One Way"/>
  </r>
  <r>
    <n v="1593238"/>
    <s v="Non-RFID Card Member"/>
    <m/>
    <m/>
    <n v="53212"/>
    <s v="UNITED STATES"/>
    <s v="Single Ride"/>
    <n v="5490"/>
    <x v="42"/>
    <n v="43.060079999999999"/>
    <n v="-88.027349999999998"/>
    <x v="56"/>
    <n v="43.052630000000001"/>
    <n v="-88.016319999999993"/>
    <n v="12"/>
    <n v="3"/>
    <n v="1.8"/>
    <n v="1.7"/>
    <n v="72"/>
    <n v="-1"/>
    <d v="2017-04-22T00:00:00"/>
    <d v="2017-04-01T00:00:00"/>
    <d v="2017-04-22T00:00:00"/>
    <s v="Saturday"/>
    <d v="1899-12-30T14:22:03"/>
    <d v="1899-12-30T14:00:00"/>
    <n v="1"/>
    <d v="2017-04-22T00:00:00"/>
    <d v="2017-04-01T00:00:00"/>
    <d v="2017-04-22T00:00:00"/>
    <s v="Saturday"/>
    <d v="1899-12-30T14:34:24"/>
    <d v="1899-12-30T15:00:00"/>
    <s v="One Way"/>
  </r>
  <r>
    <n v="1594142"/>
    <s v="Non-RFID Card Member"/>
    <m/>
    <m/>
    <n v="53213"/>
    <s v="UNITED STATES"/>
    <s v="Single Ride"/>
    <n v="5452"/>
    <x v="47"/>
    <n v="43.041646999999998"/>
    <n v="-87.927257999999995"/>
    <x v="37"/>
    <n v="43.02948"/>
    <n v="-87.912819999999996"/>
    <n v="17"/>
    <n v="3"/>
    <n v="2.6"/>
    <n v="2.4"/>
    <n v="102"/>
    <n v="-1"/>
    <d v="2017-04-22T00:00:00"/>
    <d v="2017-04-01T00:00:00"/>
    <d v="2017-04-22T00:00:00"/>
    <s v="Saturday"/>
    <d v="1899-12-30T14:37:08"/>
    <d v="1899-12-30T15:00:00"/>
    <n v="1"/>
    <d v="2017-04-22T00:00:00"/>
    <d v="2017-04-01T00:00:00"/>
    <d v="2017-04-22T00:00:00"/>
    <s v="Saturday"/>
    <d v="1899-12-30T14:54:12"/>
    <d v="1899-12-30T15:00:00"/>
    <s v="One Way"/>
  </r>
  <r>
    <n v="1594145"/>
    <s v="Non-RFID Card Member"/>
    <m/>
    <m/>
    <n v="60490"/>
    <s v="UNITED STATES"/>
    <s v="Single Ride"/>
    <n v="11101"/>
    <x v="8"/>
    <n v="43.038580000000003"/>
    <n v="-87.90934"/>
    <x v="31"/>
    <n v="43.040154000000001"/>
    <n v="-87.932113000000001"/>
    <n v="14"/>
    <n v="3"/>
    <n v="2.1"/>
    <n v="2"/>
    <n v="84"/>
    <n v="-1"/>
    <d v="2017-04-22T00:00:00"/>
    <d v="2017-04-01T00:00:00"/>
    <d v="2017-04-22T00:00:00"/>
    <s v="Saturday"/>
    <d v="1899-12-30T14:38:25"/>
    <d v="1899-12-30T15:00:00"/>
    <n v="1"/>
    <d v="2017-04-22T00:00:00"/>
    <d v="2017-04-01T00:00:00"/>
    <d v="2017-04-22T00:00:00"/>
    <s v="Saturday"/>
    <d v="1899-12-30T14:52:01"/>
    <d v="1899-12-30T15:00:00"/>
    <s v="One Way"/>
  </r>
  <r>
    <n v="1593220"/>
    <s v="Non-RFID Card Member"/>
    <m/>
    <m/>
    <n v="64114"/>
    <s v="UNITED STATES"/>
    <s v="Single Ride"/>
    <n v="11119"/>
    <x v="38"/>
    <n v="43.058619999999998"/>
    <n v="-87.885319999999993"/>
    <x v="34"/>
    <n v="43.038649999999997"/>
    <n v="-87.921930000000003"/>
    <n v="33"/>
    <n v="3"/>
    <n v="5"/>
    <n v="4.7"/>
    <n v="198"/>
    <n v="-1"/>
    <d v="2017-04-22T00:00:00"/>
    <d v="2017-04-01T00:00:00"/>
    <d v="2017-04-22T00:00:00"/>
    <s v="Saturday"/>
    <d v="1899-12-30T14:41:52"/>
    <d v="1899-12-30T15:00:00"/>
    <n v="1"/>
    <d v="2017-04-22T00:00:00"/>
    <d v="2017-04-01T00:00:00"/>
    <d v="2017-04-22T00:00:00"/>
    <s v="Saturday"/>
    <d v="1899-12-30T15:14:26"/>
    <d v="1899-12-30T15:00:00"/>
    <s v="One Way"/>
  </r>
  <r>
    <n v="1251909"/>
    <s v="Non-RFID Card Member"/>
    <m/>
    <m/>
    <n v="53211"/>
    <s v="UNITED STATES"/>
    <s v="Single Ride"/>
    <n v="5475"/>
    <x v="27"/>
    <n v="43.074890000000003"/>
    <n v="-87.882810000000006"/>
    <x v="11"/>
    <n v="43.052460000000004"/>
    <n v="-87.891000000000005"/>
    <n v="18"/>
    <n v="3"/>
    <n v="2.7"/>
    <n v="2.6"/>
    <n v="108"/>
    <n v="-1"/>
    <d v="2017-04-22T00:00:00"/>
    <d v="2017-04-01T00:00:00"/>
    <d v="2017-04-22T00:00:00"/>
    <s v="Saturday"/>
    <d v="1899-12-30T14:47:31"/>
    <d v="1899-12-30T15:00:00"/>
    <n v="1"/>
    <d v="2017-04-22T00:00:00"/>
    <d v="2017-04-01T00:00:00"/>
    <d v="2017-04-22T00:00:00"/>
    <s v="Saturday"/>
    <d v="1899-12-30T15:05:11"/>
    <d v="1899-12-30T15:00:00"/>
    <s v="One Way"/>
  </r>
  <r>
    <n v="1594242"/>
    <s v="Non-RFID Card Member"/>
    <m/>
    <m/>
    <m/>
    <s v="UNITED STATES"/>
    <s v="Single Ride"/>
    <n v="5587"/>
    <x v="47"/>
    <n v="43.041646999999998"/>
    <n v="-87.927257999999995"/>
    <x v="6"/>
    <n v="43.03519"/>
    <n v="-87.907390000000007"/>
    <n v="17"/>
    <n v="3"/>
    <n v="2.6"/>
    <n v="2.4"/>
    <n v="102"/>
    <n v="-1"/>
    <d v="2017-04-22T00:00:00"/>
    <d v="2017-04-01T00:00:00"/>
    <d v="2017-04-22T00:00:00"/>
    <s v="Saturday"/>
    <d v="1899-12-30T14:56:47"/>
    <d v="1899-12-30T15:00:00"/>
    <n v="1"/>
    <d v="2017-04-22T00:00:00"/>
    <d v="2017-04-01T00:00:00"/>
    <d v="2017-04-22T00:00:00"/>
    <s v="Saturday"/>
    <d v="1899-12-30T15:13:14"/>
    <d v="1899-12-30T15:00:00"/>
    <s v="One Way"/>
  </r>
  <r>
    <n v="1594251"/>
    <s v="Non-RFID Card Member"/>
    <m/>
    <m/>
    <n v="53213"/>
    <s v="UNITED STATES"/>
    <s v="Single Ride"/>
    <n v="5522"/>
    <x v="31"/>
    <n v="43.06033"/>
    <n v="-87.89546"/>
    <x v="12"/>
    <n v="43.036900000000003"/>
    <n v="-87.89667"/>
    <n v="99"/>
    <n v="12"/>
    <n v="14.9"/>
    <n v="14.1"/>
    <n v="594"/>
    <n v="-1"/>
    <d v="2017-04-22T00:00:00"/>
    <d v="2017-04-01T00:00:00"/>
    <d v="2017-04-22T00:00:00"/>
    <s v="Saturday"/>
    <d v="1899-12-30T14:58:52"/>
    <d v="1899-12-30T15:00:00"/>
    <n v="1"/>
    <d v="2017-04-22T00:00:00"/>
    <d v="2017-04-01T00:00:00"/>
    <d v="2017-04-22T00:00:00"/>
    <s v="Saturday"/>
    <d v="1899-12-30T16:37:55"/>
    <d v="1899-12-30T17:00:00"/>
    <s v="One Way"/>
  </r>
  <r>
    <n v="1594302"/>
    <s v="Non-RFID Card Member"/>
    <m/>
    <m/>
    <n v="53955"/>
    <s v="UNITED STATES"/>
    <s v="Single Ride"/>
    <n v="5519"/>
    <x v="37"/>
    <n v="43.036900000000003"/>
    <n v="-87.89667"/>
    <x v="12"/>
    <n v="43.036900000000003"/>
    <n v="-87.89667"/>
    <n v="27"/>
    <n v="3"/>
    <n v="4.0999999999999996"/>
    <n v="3.8"/>
    <n v="162"/>
    <n v="-1"/>
    <d v="2017-04-22T00:00:00"/>
    <d v="2017-04-01T00:00:00"/>
    <d v="2017-04-22T00:00:00"/>
    <s v="Saturday"/>
    <d v="1899-12-30T15:16:47"/>
    <d v="1899-12-30T15:00:00"/>
    <n v="1"/>
    <d v="2017-04-22T00:00:00"/>
    <d v="2017-04-01T00:00:00"/>
    <d v="2017-04-22T00:00:00"/>
    <s v="Saturday"/>
    <d v="1899-12-30T15:43:27"/>
    <d v="1899-12-30T16:00:00"/>
    <s v="Round Trip"/>
  </r>
  <r>
    <n v="1594309"/>
    <s v="Non-RFID Card Member"/>
    <m/>
    <m/>
    <n v="53097"/>
    <s v="UNITED STATES"/>
    <s v="Single Ride"/>
    <n v="224"/>
    <x v="38"/>
    <n v="43.058619999999998"/>
    <n v="-87.885319999999993"/>
    <x v="22"/>
    <n v="43.058010000000003"/>
    <n v="-87.877300000000005"/>
    <n v="84"/>
    <n v="9"/>
    <n v="12.6"/>
    <n v="12"/>
    <n v="504"/>
    <n v="-1"/>
    <d v="2017-04-22T00:00:00"/>
    <d v="2017-04-01T00:00:00"/>
    <d v="2017-04-22T00:00:00"/>
    <s v="Saturday"/>
    <d v="1899-12-30T15:19:01"/>
    <d v="1899-12-30T15:00:00"/>
    <n v="1"/>
    <d v="2017-04-22T00:00:00"/>
    <d v="2017-04-01T00:00:00"/>
    <d v="2017-04-22T00:00:00"/>
    <s v="Saturday"/>
    <d v="1899-12-30T16:43:11"/>
    <d v="1899-12-30T17:00:00"/>
    <s v="One Way"/>
  </r>
  <r>
    <n v="1594309"/>
    <s v="Non-RFID Card Member"/>
    <m/>
    <m/>
    <n v="53097"/>
    <s v="UNITED STATES"/>
    <s v="Single Ride"/>
    <n v="5470"/>
    <x v="38"/>
    <n v="43.058619999999998"/>
    <n v="-87.885319999999993"/>
    <x v="10"/>
    <n v="43.058619999999998"/>
    <n v="-87.885319999999993"/>
    <n v="66"/>
    <n v="9"/>
    <n v="9.9"/>
    <n v="9.4"/>
    <n v="396"/>
    <n v="-1"/>
    <d v="2017-04-22T00:00:00"/>
    <d v="2017-04-01T00:00:00"/>
    <d v="2017-04-22T00:00:00"/>
    <s v="Saturday"/>
    <d v="1899-12-30T15:20:24"/>
    <d v="1899-12-30T15:00:00"/>
    <n v="1"/>
    <d v="2017-04-22T00:00:00"/>
    <d v="2017-04-01T00:00:00"/>
    <d v="2017-04-22T00:00:00"/>
    <s v="Saturday"/>
    <d v="1899-12-30T16:26:11"/>
    <d v="1899-12-30T16:00:00"/>
    <s v="Round Trip"/>
  </r>
  <r>
    <n v="1437436"/>
    <s v="Non-RFID Card Member"/>
    <m/>
    <m/>
    <n v="53042"/>
    <s v="UNITED STATES"/>
    <s v="Single Ride"/>
    <n v="11054"/>
    <x v="24"/>
    <n v="43.040154000000001"/>
    <n v="-87.932113000000001"/>
    <x v="3"/>
    <n v="43.03913"/>
    <n v="-87.916150000000002"/>
    <n v="6"/>
    <n v="3"/>
    <n v="0.9"/>
    <n v="0.9"/>
    <n v="36"/>
    <n v="-1"/>
    <d v="2017-04-22T00:00:00"/>
    <d v="2017-04-01T00:00:00"/>
    <d v="2017-04-22T00:00:00"/>
    <s v="Saturday"/>
    <d v="1899-12-30T15:20:30"/>
    <d v="1899-12-30T15:00:00"/>
    <n v="1"/>
    <d v="2017-04-22T00:00:00"/>
    <d v="2017-04-01T00:00:00"/>
    <d v="2017-04-22T00:00:00"/>
    <s v="Saturday"/>
    <d v="1899-12-30T15:26:57"/>
    <d v="1899-12-30T15:00:00"/>
    <s v="One Way"/>
  </r>
  <r>
    <n v="1594373"/>
    <s v="Non-RFID Card Member"/>
    <m/>
    <m/>
    <n v="98005"/>
    <s v="UNITED STATES"/>
    <s v="Single Ride"/>
    <n v="5514"/>
    <x v="38"/>
    <n v="43.058619999999998"/>
    <n v="-87.885319999999993"/>
    <x v="13"/>
    <n v="43.078530000000001"/>
    <n v="-87.882620000000003"/>
    <n v="26"/>
    <n v="3"/>
    <n v="3.9"/>
    <n v="3.7"/>
    <n v="156"/>
    <n v="-1"/>
    <d v="2017-04-22T00:00:00"/>
    <d v="2017-04-01T00:00:00"/>
    <d v="2017-04-22T00:00:00"/>
    <s v="Saturday"/>
    <d v="1899-12-30T15:33:08"/>
    <d v="1899-12-30T16:00:00"/>
    <n v="1"/>
    <d v="2017-04-22T00:00:00"/>
    <d v="2017-04-01T00:00:00"/>
    <d v="2017-04-22T00:00:00"/>
    <s v="Saturday"/>
    <d v="1899-12-30T15:59:26"/>
    <d v="1899-12-30T16:00:00"/>
    <s v="One Way"/>
  </r>
  <r>
    <n v="1594402"/>
    <s v="Non-RFID Card Member"/>
    <m/>
    <m/>
    <n v="54476"/>
    <s v="UNITED STATES"/>
    <s v="Single Ride"/>
    <n v="35"/>
    <x v="25"/>
    <n v="43.058010000000003"/>
    <n v="-87.877300000000005"/>
    <x v="22"/>
    <n v="43.058010000000003"/>
    <n v="-87.877300000000005"/>
    <n v="17"/>
    <n v="3"/>
    <n v="2.6"/>
    <n v="2.4"/>
    <n v="102"/>
    <n v="-1"/>
    <d v="2017-04-22T00:00:00"/>
    <d v="2017-04-01T00:00:00"/>
    <d v="2017-04-22T00:00:00"/>
    <s v="Saturday"/>
    <d v="1899-12-30T15:42:54"/>
    <d v="1899-12-30T16:00:00"/>
    <n v="1"/>
    <d v="2017-04-22T00:00:00"/>
    <d v="2017-04-01T00:00:00"/>
    <d v="2017-04-22T00:00:00"/>
    <s v="Saturday"/>
    <d v="1899-12-30T15:59:55"/>
    <d v="1899-12-30T16:00:00"/>
    <s v="Round Trip"/>
  </r>
  <r>
    <n v="1594597"/>
    <s v="Non-RFID Card Member"/>
    <m/>
    <m/>
    <n v="53144"/>
    <s v="UNITED STATES"/>
    <s v="Single Ride"/>
    <n v="5514"/>
    <x v="32"/>
    <n v="43.078530000000001"/>
    <n v="-87.882620000000003"/>
    <x v="53"/>
    <n v="43.060786"/>
    <n v="-87.883825999999999"/>
    <n v="16"/>
    <n v="3"/>
    <n v="2.4"/>
    <n v="2.2999999999999998"/>
    <n v="96"/>
    <n v="-1"/>
    <d v="2017-04-22T00:00:00"/>
    <d v="2017-04-01T00:00:00"/>
    <d v="2017-04-22T00:00:00"/>
    <s v="Saturday"/>
    <d v="1899-12-30T16:37:13"/>
    <d v="1899-12-30T17:00:00"/>
    <n v="1"/>
    <d v="2017-04-22T00:00:00"/>
    <d v="2017-04-01T00:00:00"/>
    <d v="2017-04-22T00:00:00"/>
    <s v="Saturday"/>
    <d v="1899-12-30T16:53:45"/>
    <d v="1899-12-30T17:00:00"/>
    <s v="One Way"/>
  </r>
  <r>
    <n v="1594593"/>
    <s v="Non-RFID Card Member"/>
    <m/>
    <m/>
    <n v="53212"/>
    <s v="UNITED STATES"/>
    <s v="Single Ride"/>
    <n v="11059"/>
    <x v="43"/>
    <n v="43.05847"/>
    <n v="-87.898079999999993"/>
    <x v="50"/>
    <n v="43.05847"/>
    <n v="-87.898079999999993"/>
    <n v="88"/>
    <n v="9"/>
    <n v="13.2"/>
    <n v="12.5"/>
    <n v="528"/>
    <n v="-1"/>
    <d v="2017-04-22T00:00:00"/>
    <d v="2017-04-01T00:00:00"/>
    <d v="2017-04-22T00:00:00"/>
    <s v="Saturday"/>
    <d v="1899-12-30T16:38:12"/>
    <d v="1899-12-30T17:00:00"/>
    <n v="1"/>
    <d v="2017-04-22T00:00:00"/>
    <d v="2017-04-01T00:00:00"/>
    <d v="2017-04-22T00:00:00"/>
    <s v="Saturday"/>
    <d v="1899-12-30T18:06:45"/>
    <d v="1899-12-30T18:00:00"/>
    <s v="Round Trip"/>
  </r>
  <r>
    <n v="1594627"/>
    <s v="Non-RFID Card Member"/>
    <m/>
    <m/>
    <n v="20147"/>
    <s v="UNITED STATES"/>
    <s v="Single Ride"/>
    <n v="11138"/>
    <x v="37"/>
    <n v="43.036900000000003"/>
    <n v="-87.89667"/>
    <x v="33"/>
    <n v="43.04804"/>
    <n v="-87.896720000000002"/>
    <n v="51"/>
    <n v="6"/>
    <n v="7.7"/>
    <n v="7.3"/>
    <n v="306"/>
    <n v="-1"/>
    <d v="2017-04-22T00:00:00"/>
    <d v="2017-04-01T00:00:00"/>
    <d v="2017-04-22T00:00:00"/>
    <s v="Saturday"/>
    <d v="1899-12-30T16:43:42"/>
    <d v="1899-12-30T17:00:00"/>
    <n v="1"/>
    <d v="2017-04-22T00:00:00"/>
    <d v="2017-04-01T00:00:00"/>
    <d v="2017-04-22T00:00:00"/>
    <s v="Saturday"/>
    <d v="1899-12-30T17:34:57"/>
    <d v="1899-12-30T18:00:00"/>
    <s v="One Way"/>
  </r>
  <r>
    <n v="1573065"/>
    <s v="Non-RFID Card Member"/>
    <m/>
    <m/>
    <n v="53226"/>
    <s v="UNITED STATES"/>
    <s v="Single Ride"/>
    <n v="279"/>
    <x v="18"/>
    <n v="43.048609999999996"/>
    <n v="-88.008480000000006"/>
    <x v="32"/>
    <n v="43.048609999999996"/>
    <n v="-88.008480000000006"/>
    <n v="55"/>
    <n v="6"/>
    <n v="8.3000000000000007"/>
    <n v="7.8"/>
    <n v="330"/>
    <n v="-1"/>
    <d v="2017-04-22T00:00:00"/>
    <d v="2017-04-01T00:00:00"/>
    <d v="2017-04-22T00:00:00"/>
    <s v="Saturday"/>
    <d v="1899-12-30T16:45:08"/>
    <d v="1899-12-30T17:00:00"/>
    <n v="1"/>
    <d v="2017-04-22T00:00:00"/>
    <d v="2017-04-01T00:00:00"/>
    <d v="2017-04-22T00:00:00"/>
    <s v="Saturday"/>
    <d v="1899-12-30T17:40:58"/>
    <d v="1899-12-30T18:00:00"/>
    <s v="Round Trip"/>
  </r>
  <r>
    <n v="1577699"/>
    <s v="Non-RFID Card Member"/>
    <m/>
    <m/>
    <n v="19341"/>
    <s v="UNITED STATES"/>
    <s v="Single Ride"/>
    <n v="309"/>
    <x v="24"/>
    <n v="43.040154000000001"/>
    <n v="-87.932113000000001"/>
    <x v="48"/>
    <n v="43.060155999999999"/>
    <n v="-87.881258000000003"/>
    <n v="57"/>
    <n v="6"/>
    <n v="8.6"/>
    <n v="8.1"/>
    <n v="342"/>
    <n v="-1"/>
    <d v="2017-04-22T00:00:00"/>
    <d v="2017-04-01T00:00:00"/>
    <d v="2017-04-22T00:00:00"/>
    <s v="Saturday"/>
    <d v="1899-12-30T16:49:46"/>
    <d v="1899-12-30T17:00:00"/>
    <n v="1"/>
    <d v="2017-04-22T00:00:00"/>
    <d v="2017-04-01T00:00:00"/>
    <d v="2017-04-22T00:00:00"/>
    <s v="Saturday"/>
    <d v="1899-12-30T17:46:33"/>
    <d v="1899-12-30T18:00:00"/>
    <s v="One Way"/>
  </r>
  <r>
    <n v="1594670"/>
    <s v="Non-RFID Card Member"/>
    <m/>
    <m/>
    <n v="75211"/>
    <s v="UNITED STATES"/>
    <s v="Single Ride"/>
    <n v="5431"/>
    <x v="16"/>
    <n v="43.03913"/>
    <n v="-87.916150000000002"/>
    <x v="3"/>
    <n v="43.03913"/>
    <n v="-87.916150000000002"/>
    <n v="108"/>
    <n v="12"/>
    <n v="16.2"/>
    <n v="15.4"/>
    <n v="648"/>
    <n v="-1"/>
    <d v="2017-04-22T00:00:00"/>
    <d v="2017-04-01T00:00:00"/>
    <d v="2017-04-22T00:00:00"/>
    <s v="Saturday"/>
    <d v="1899-12-30T16:58:43"/>
    <d v="1899-12-30T17:00:00"/>
    <n v="1"/>
    <d v="2017-04-22T00:00:00"/>
    <d v="2017-04-01T00:00:00"/>
    <d v="2017-04-22T00:00:00"/>
    <s v="Saturday"/>
    <d v="1899-12-30T18:46:14"/>
    <d v="1899-12-30T19:00:00"/>
    <s v="Round Trip"/>
  </r>
  <r>
    <n v="1594690"/>
    <s v="Non-RFID Card Member"/>
    <m/>
    <m/>
    <n v="53051"/>
    <s v="UNITED STATES"/>
    <s v="Single Ride"/>
    <n v="28"/>
    <x v="8"/>
    <n v="43.038580000000003"/>
    <n v="-87.90934"/>
    <x v="25"/>
    <n v="43.074890000000003"/>
    <n v="-87.882810000000006"/>
    <n v="29"/>
    <n v="3"/>
    <n v="4.4000000000000004"/>
    <n v="4.0999999999999996"/>
    <n v="174"/>
    <n v="-1"/>
    <d v="2017-04-22T00:00:00"/>
    <d v="2017-04-01T00:00:00"/>
    <d v="2017-04-22T00:00:00"/>
    <s v="Saturday"/>
    <d v="1899-12-30T17:03:39"/>
    <d v="1899-12-30T17:00:00"/>
    <n v="1"/>
    <d v="2017-04-22T00:00:00"/>
    <d v="2017-04-01T00:00:00"/>
    <d v="2017-04-22T00:00:00"/>
    <s v="Saturday"/>
    <d v="1899-12-30T17:32:59"/>
    <d v="1899-12-30T18:00:00"/>
    <s v="One Way"/>
  </r>
  <r>
    <n v="1594726"/>
    <s v="Non-RFID Card Member"/>
    <m/>
    <m/>
    <m/>
    <s v="UNITED STATES"/>
    <s v="Single Ride"/>
    <n v="11142"/>
    <x v="50"/>
    <n v="43.026229999999998"/>
    <n v="-87.912809999999993"/>
    <x v="4"/>
    <n v="43.042490000000001"/>
    <n v="-87.909959999999998"/>
    <n v="25"/>
    <n v="3"/>
    <n v="3.8"/>
    <n v="3.6"/>
    <n v="150"/>
    <n v="-1"/>
    <d v="2017-04-22T00:00:00"/>
    <d v="2017-04-01T00:00:00"/>
    <d v="2017-04-22T00:00:00"/>
    <s v="Saturday"/>
    <d v="1899-12-30T17:10:56"/>
    <d v="1899-12-30T17:00:00"/>
    <n v="1"/>
    <d v="2017-04-22T00:00:00"/>
    <d v="2017-04-01T00:00:00"/>
    <d v="2017-04-22T00:00:00"/>
    <s v="Saturday"/>
    <d v="1899-12-30T17:35:31"/>
    <d v="1899-12-30T18:00:00"/>
    <s v="One Way"/>
  </r>
  <r>
    <n v="1594730"/>
    <s v="Non-RFID Card Member"/>
    <m/>
    <m/>
    <n v="60657"/>
    <s v="UNITED STATES"/>
    <s v="Single Ride"/>
    <n v="959"/>
    <x v="50"/>
    <n v="43.026229999999998"/>
    <n v="-87.912809999999993"/>
    <x v="4"/>
    <n v="43.042490000000001"/>
    <n v="-87.909959999999998"/>
    <n v="24"/>
    <n v="3"/>
    <n v="3.6"/>
    <n v="3.4"/>
    <n v="144"/>
    <n v="-1"/>
    <d v="2017-04-22T00:00:00"/>
    <d v="2017-04-01T00:00:00"/>
    <d v="2017-04-22T00:00:00"/>
    <s v="Saturday"/>
    <d v="1899-12-30T17:11:45"/>
    <d v="1899-12-30T17:00:00"/>
    <n v="1"/>
    <d v="2017-04-22T00:00:00"/>
    <d v="2017-04-01T00:00:00"/>
    <d v="2017-04-22T00:00:00"/>
    <s v="Saturday"/>
    <d v="1899-12-30T17:35:17"/>
    <d v="1899-12-30T18:00:00"/>
    <s v="One Way"/>
  </r>
  <r>
    <n v="1593973"/>
    <s v="Non-RFID Card Member"/>
    <m/>
    <m/>
    <n v="54494"/>
    <s v="UNITED STATES"/>
    <s v="Single Ride"/>
    <n v="5436"/>
    <x v="7"/>
    <n v="43.038245000000003"/>
    <n v="-87.914811999999998"/>
    <x v="7"/>
    <n v="43.038580000000003"/>
    <n v="-87.90934"/>
    <n v="37"/>
    <n v="6"/>
    <n v="5.6"/>
    <n v="5.3"/>
    <n v="222"/>
    <n v="-1"/>
    <d v="2017-04-22T00:00:00"/>
    <d v="2017-04-01T00:00:00"/>
    <d v="2017-04-22T00:00:00"/>
    <s v="Saturday"/>
    <d v="1899-12-30T17:20:59"/>
    <d v="1899-12-30T17:00:00"/>
    <n v="1"/>
    <d v="2017-04-22T00:00:00"/>
    <d v="2017-04-01T00:00:00"/>
    <d v="2017-04-22T00:00:00"/>
    <s v="Saturday"/>
    <d v="1899-12-30T17:57:51"/>
    <d v="1899-12-30T18:00:00"/>
    <s v="One Way"/>
  </r>
  <r>
    <n v="1594748"/>
    <s v="Non-RFID Card Member"/>
    <m/>
    <m/>
    <n v="53215"/>
    <s v="UNITED STATES"/>
    <s v="Single Ride"/>
    <n v="5430"/>
    <x v="39"/>
    <n v="43.020020000000002"/>
    <n v="-87.912540000000007"/>
    <x v="42"/>
    <n v="43.020020000000002"/>
    <n v="-87.912540000000007"/>
    <n v="58"/>
    <n v="6"/>
    <n v="8.6999999999999993"/>
    <n v="8.3000000000000007"/>
    <n v="348"/>
    <n v="-1"/>
    <d v="2017-04-22T00:00:00"/>
    <d v="2017-04-01T00:00:00"/>
    <d v="2017-04-22T00:00:00"/>
    <s v="Saturday"/>
    <d v="1899-12-30T17:22:35"/>
    <d v="1899-12-30T17:00:00"/>
    <n v="1"/>
    <d v="2017-04-22T00:00:00"/>
    <d v="2017-04-01T00:00:00"/>
    <d v="2017-04-22T00:00:00"/>
    <s v="Saturday"/>
    <d v="1899-12-30T18:20:45"/>
    <d v="1899-12-30T18:00:00"/>
    <s v="Round Trip"/>
  </r>
  <r>
    <n v="1444786"/>
    <s v="Non-RFID Card Member"/>
    <m/>
    <m/>
    <n v="60025"/>
    <s v="UNITED STATES"/>
    <s v="Single Ride"/>
    <n v="5445"/>
    <x v="24"/>
    <n v="43.040154000000001"/>
    <n v="-87.932113000000001"/>
    <x v="22"/>
    <n v="43.058010000000003"/>
    <n v="-87.877300000000005"/>
    <n v="47"/>
    <n v="6"/>
    <n v="7.1"/>
    <n v="6.7"/>
    <n v="282"/>
    <n v="-1"/>
    <d v="2017-04-22T00:00:00"/>
    <d v="2017-04-01T00:00:00"/>
    <d v="2017-04-22T00:00:00"/>
    <s v="Saturday"/>
    <d v="1899-12-30T17:55:02"/>
    <d v="1899-12-30T18:00:00"/>
    <n v="1"/>
    <d v="2017-04-22T00:00:00"/>
    <d v="2017-04-01T00:00:00"/>
    <d v="2017-04-22T00:00:00"/>
    <s v="Saturday"/>
    <d v="1899-12-30T18:42:33"/>
    <d v="1899-12-30T19:00:00"/>
    <s v="One Way"/>
  </r>
  <r>
    <n v="1594873"/>
    <s v="Non-RFID Card Member"/>
    <m/>
    <m/>
    <n v="53203"/>
    <s v="UNITED STATES"/>
    <s v="Single Ride"/>
    <n v="279"/>
    <x v="18"/>
    <n v="43.048609999999996"/>
    <n v="-88.008480000000006"/>
    <x v="32"/>
    <n v="43.048609999999996"/>
    <n v="-88.008480000000006"/>
    <n v="37"/>
    <n v="6"/>
    <n v="5.6"/>
    <n v="5.3"/>
    <n v="222"/>
    <n v="-1"/>
    <d v="2017-04-22T00:00:00"/>
    <d v="2017-04-01T00:00:00"/>
    <d v="2017-04-22T00:00:00"/>
    <s v="Saturday"/>
    <d v="1899-12-30T18:01:00"/>
    <d v="1899-12-30T18:00:00"/>
    <n v="1"/>
    <d v="2017-04-22T00:00:00"/>
    <d v="2017-04-01T00:00:00"/>
    <d v="2017-04-22T00:00:00"/>
    <s v="Saturday"/>
    <d v="1899-12-30T18:38:30"/>
    <d v="1899-12-30T19:00:00"/>
    <s v="Round Trip"/>
  </r>
  <r>
    <n v="1594902"/>
    <s v="Non-RFID Card Member"/>
    <m/>
    <m/>
    <n v="53211"/>
    <s v="UNITED STATES"/>
    <s v="Single Ride"/>
    <n v="5519"/>
    <x v="22"/>
    <n v="43.066893999999998"/>
    <n v="-87.877936000000005"/>
    <x v="35"/>
    <n v="43.066893999999998"/>
    <n v="-87.877936000000005"/>
    <n v="14"/>
    <n v="3"/>
    <n v="2.1"/>
    <n v="2"/>
    <n v="84"/>
    <n v="-1"/>
    <d v="2017-04-22T00:00:00"/>
    <d v="2017-04-01T00:00:00"/>
    <d v="2017-04-22T00:00:00"/>
    <s v="Saturday"/>
    <d v="1899-12-30T18:09:48"/>
    <d v="1899-12-30T18:00:00"/>
    <n v="1"/>
    <d v="2017-04-22T00:00:00"/>
    <d v="2017-04-01T00:00:00"/>
    <d v="2017-04-22T00:00:00"/>
    <s v="Saturday"/>
    <d v="1899-12-30T18:23:11"/>
    <d v="1899-12-30T18:00:00"/>
    <s v="Round Trip"/>
  </r>
  <r>
    <n v="1594948"/>
    <s v="Non-RFID Card Member"/>
    <m/>
    <m/>
    <n v="53083"/>
    <s v="UNITED STATES"/>
    <s v="Single Ride"/>
    <n v="5497"/>
    <x v="53"/>
    <n v="43.074655999999997"/>
    <n v="-87.889011999999994"/>
    <x v="55"/>
    <n v="43.074655999999997"/>
    <n v="-87.889011999999994"/>
    <n v="52"/>
    <n v="6"/>
    <n v="7.8"/>
    <n v="7.4"/>
    <n v="312"/>
    <n v="-1"/>
    <d v="2017-04-22T00:00:00"/>
    <d v="2017-04-01T00:00:00"/>
    <d v="2017-04-22T00:00:00"/>
    <s v="Saturday"/>
    <d v="1899-12-30T18:23:27"/>
    <d v="1899-12-30T18:00:00"/>
    <n v="1"/>
    <d v="2017-04-22T00:00:00"/>
    <d v="2017-04-01T00:00:00"/>
    <d v="2017-04-22T00:00:00"/>
    <s v="Saturday"/>
    <d v="1899-12-30T19:15:18"/>
    <d v="1899-12-30T19:00:00"/>
    <s v="Round Trip"/>
  </r>
  <r>
    <n v="1583111"/>
    <s v="Non-RFID Card Member"/>
    <m/>
    <m/>
    <n v="53207"/>
    <s v="UNITED STATES"/>
    <s v="Single Ride"/>
    <n v="5442"/>
    <x v="25"/>
    <n v="43.058010000000003"/>
    <n v="-87.877300000000005"/>
    <x v="22"/>
    <n v="43.058010000000003"/>
    <n v="-87.877300000000005"/>
    <n v="55"/>
    <n v="6"/>
    <n v="8.3000000000000007"/>
    <n v="7.8"/>
    <n v="330"/>
    <n v="-1"/>
    <d v="2017-04-22T00:00:00"/>
    <d v="2017-04-01T00:00:00"/>
    <d v="2017-04-22T00:00:00"/>
    <s v="Saturday"/>
    <d v="1899-12-30T18:47:19"/>
    <d v="1899-12-30T19:00:00"/>
    <n v="1"/>
    <d v="2017-04-22T00:00:00"/>
    <d v="2017-04-01T00:00:00"/>
    <d v="2017-04-22T00:00:00"/>
    <s v="Saturday"/>
    <d v="1899-12-30T19:42:44"/>
    <d v="1899-12-30T20:00:00"/>
    <s v="Round Trip"/>
  </r>
  <r>
    <n v="1595017"/>
    <s v="Non-RFID Card Member"/>
    <m/>
    <m/>
    <n v="53213"/>
    <s v="UNITED STATES"/>
    <s v="Single Ride"/>
    <n v="11000"/>
    <x v="41"/>
    <n v="43.031480000000002"/>
    <n v="-87.908169999999998"/>
    <x v="3"/>
    <n v="43.03913"/>
    <n v="-87.916150000000002"/>
    <n v="14"/>
    <n v="3"/>
    <n v="2.1"/>
    <n v="2"/>
    <n v="84"/>
    <n v="-1"/>
    <d v="2017-04-22T00:00:00"/>
    <d v="2017-04-01T00:00:00"/>
    <d v="2017-04-22T00:00:00"/>
    <s v="Saturday"/>
    <d v="1899-12-30T18:52:53"/>
    <d v="1899-12-30T19:00:00"/>
    <n v="1"/>
    <d v="2017-04-22T00:00:00"/>
    <d v="2017-04-01T00:00:00"/>
    <d v="2017-04-22T00:00:00"/>
    <s v="Saturday"/>
    <d v="1899-12-30T19:06:44"/>
    <d v="1899-12-30T19:00:00"/>
    <s v="One Way"/>
  </r>
  <r>
    <n v="1478664"/>
    <s v="Non-RFID Card Member"/>
    <m/>
    <m/>
    <n v="53202"/>
    <s v="UNITED STATES"/>
    <s v="Single Ride"/>
    <n v="3"/>
    <x v="38"/>
    <n v="43.058619999999998"/>
    <n v="-87.885319999999993"/>
    <x v="2"/>
    <n v="43.048200000000001"/>
    <n v="-87.900859999999994"/>
    <n v="9"/>
    <n v="3"/>
    <n v="1.4"/>
    <n v="1.3"/>
    <n v="54"/>
    <n v="-1"/>
    <d v="2017-04-22T00:00:00"/>
    <d v="2017-04-01T00:00:00"/>
    <d v="2017-04-22T00:00:00"/>
    <s v="Saturday"/>
    <d v="1899-12-30T20:18:33"/>
    <d v="1899-12-30T20:00:00"/>
    <n v="1"/>
    <d v="2017-04-22T00:00:00"/>
    <d v="2017-04-01T00:00:00"/>
    <d v="2017-04-22T00:00:00"/>
    <s v="Saturday"/>
    <d v="1899-12-30T20:27:00"/>
    <d v="1899-12-30T20:00:00"/>
    <s v="One Way"/>
  </r>
  <r>
    <n v="1595216"/>
    <s v="Non-RFID Card Member"/>
    <m/>
    <m/>
    <n v="31500"/>
    <s v="UNITED STATES"/>
    <s v="Single Ride"/>
    <n v="139"/>
    <x v="36"/>
    <n v="43.069021999999997"/>
    <n v="-87.887940999999998"/>
    <x v="55"/>
    <n v="43.074655999999997"/>
    <n v="-87.889011999999994"/>
    <n v="43"/>
    <n v="6"/>
    <n v="6.5"/>
    <n v="6.1"/>
    <n v="258"/>
    <n v="-1"/>
    <d v="2017-04-22T00:00:00"/>
    <d v="2017-04-01T00:00:00"/>
    <d v="2017-04-22T00:00:00"/>
    <s v="Saturday"/>
    <d v="1899-12-30T20:23:42"/>
    <d v="1899-12-30T20:00:00"/>
    <n v="1"/>
    <d v="2017-04-22T00:00:00"/>
    <d v="2017-04-01T00:00:00"/>
    <d v="2017-04-22T00:00:00"/>
    <s v="Saturday"/>
    <d v="1899-12-30T21:06:43"/>
    <d v="1899-12-30T21:00:00"/>
    <s v="One Way"/>
  </r>
  <r>
    <n v="1595261"/>
    <s v="Non-RFID Card Member"/>
    <m/>
    <m/>
    <n v="53223"/>
    <s v="UNITED STATES"/>
    <s v="Single Ride"/>
    <n v="1"/>
    <x v="46"/>
    <n v="43.026470000000003"/>
    <n v="-87.918040000000005"/>
    <x v="44"/>
    <n v="43.026470000000003"/>
    <n v="-87.918040000000005"/>
    <n v="27"/>
    <n v="3"/>
    <n v="4.0999999999999996"/>
    <n v="3.8"/>
    <n v="162"/>
    <n v="-1"/>
    <d v="2017-04-22T00:00:00"/>
    <d v="2017-04-01T00:00:00"/>
    <d v="2017-04-22T00:00:00"/>
    <s v="Saturday"/>
    <d v="1899-12-30T20:51:52"/>
    <d v="1899-12-30T21:00:00"/>
    <n v="1"/>
    <d v="2017-04-22T00:00:00"/>
    <d v="2017-04-01T00:00:00"/>
    <d v="2017-04-22T00:00:00"/>
    <s v="Saturday"/>
    <d v="1899-12-30T21:18:00"/>
    <d v="1899-12-30T21:00:00"/>
    <s v="Round Trip"/>
  </r>
  <r>
    <n v="1595283"/>
    <s v="Non-RFID Card Member"/>
    <m/>
    <m/>
    <n v="63011"/>
    <s v="UNITED STATES"/>
    <s v="Single Ride"/>
    <n v="5428"/>
    <x v="24"/>
    <n v="43.040154000000001"/>
    <n v="-87.932113000000001"/>
    <x v="26"/>
    <n v="43.053040000000003"/>
    <n v="-87.897660000000002"/>
    <n v="29"/>
    <n v="3"/>
    <n v="4.4000000000000004"/>
    <n v="4.0999999999999996"/>
    <n v="174"/>
    <n v="-1"/>
    <d v="2017-04-22T00:00:00"/>
    <d v="2017-04-01T00:00:00"/>
    <d v="2017-04-22T00:00:00"/>
    <s v="Saturday"/>
    <d v="1899-12-30T21:13:02"/>
    <d v="1899-12-30T21:00:00"/>
    <n v="1"/>
    <d v="2017-04-22T00:00:00"/>
    <d v="2017-04-01T00:00:00"/>
    <d v="2017-04-22T00:00:00"/>
    <s v="Saturday"/>
    <d v="1899-12-30T21:42:03"/>
    <d v="1899-12-30T22:00:00"/>
    <s v="One Way"/>
  </r>
  <r>
    <n v="1592336"/>
    <s v="Non-RFID Card Member"/>
    <m/>
    <m/>
    <n v="55102"/>
    <s v="UNITED STATES"/>
    <s v="Single Ride"/>
    <n v="5431"/>
    <x v="3"/>
    <n v="43.03519"/>
    <n v="-87.907390000000007"/>
    <x v="3"/>
    <n v="43.03913"/>
    <n v="-87.916150000000002"/>
    <n v="10"/>
    <n v="3"/>
    <n v="1.5"/>
    <n v="1.4"/>
    <n v="60"/>
    <n v="-1"/>
    <d v="2017-04-22T00:00:00"/>
    <d v="2017-04-01T00:00:00"/>
    <d v="2017-04-22T00:00:00"/>
    <s v="Saturday"/>
    <d v="1899-12-30T21:33:55"/>
    <d v="1899-12-30T22:00:00"/>
    <n v="1"/>
    <d v="2017-04-22T00:00:00"/>
    <d v="2017-04-01T00:00:00"/>
    <d v="2017-04-22T00:00:00"/>
    <s v="Saturday"/>
    <d v="1899-12-30T21:43:30"/>
    <d v="1899-12-30T22:00:00"/>
    <s v="One Way"/>
  </r>
  <r>
    <n v="1595012"/>
    <s v="Non-RFID Card Member"/>
    <m/>
    <m/>
    <n v="55113"/>
    <s v="UNITED STATES"/>
    <s v="Single Ride"/>
    <n v="5502"/>
    <x v="3"/>
    <n v="43.03519"/>
    <n v="-87.907390000000007"/>
    <x v="3"/>
    <n v="43.03913"/>
    <n v="-87.916150000000002"/>
    <n v="9"/>
    <n v="3"/>
    <n v="1.4"/>
    <n v="1.3"/>
    <n v="54"/>
    <n v="-1"/>
    <d v="2017-04-22T00:00:00"/>
    <d v="2017-04-01T00:00:00"/>
    <d v="2017-04-22T00:00:00"/>
    <s v="Saturday"/>
    <d v="1899-12-30T21:34:26"/>
    <d v="1899-12-30T22:00:00"/>
    <n v="1"/>
    <d v="2017-04-22T00:00:00"/>
    <d v="2017-04-01T00:00:00"/>
    <d v="2017-04-22T00:00:00"/>
    <s v="Saturday"/>
    <d v="1899-12-30T21:43:32"/>
    <d v="1899-12-30T22:00:00"/>
    <s v="One Way"/>
  </r>
  <r>
    <n v="1595422"/>
    <s v="Non-RFID Card Member"/>
    <m/>
    <m/>
    <n v="53217"/>
    <s v="UNITED STATES"/>
    <s v="Single Ride"/>
    <n v="959"/>
    <x v="50"/>
    <n v="43.026229999999998"/>
    <n v="-87.912809999999993"/>
    <x v="58"/>
    <n v="43.026229999999998"/>
    <n v="-87.912809999999993"/>
    <n v="7"/>
    <n v="3"/>
    <n v="1.1000000000000001"/>
    <n v="1"/>
    <n v="42"/>
    <n v="-1"/>
    <d v="2017-04-22T00:00:00"/>
    <d v="2017-04-01T00:00:00"/>
    <d v="2017-04-22T00:00:00"/>
    <s v="Saturday"/>
    <d v="1899-12-30T23:43:48"/>
    <d v="1899-12-31T00:00:00"/>
    <n v="1"/>
    <d v="2017-04-22T00:00:00"/>
    <d v="2017-04-01T00:00:00"/>
    <d v="2017-04-22T00:00:00"/>
    <s v="Saturday"/>
    <d v="1899-12-30T23:50:53"/>
    <d v="1899-12-31T00:00:00"/>
    <s v="Round Trip"/>
  </r>
  <r>
    <n v="1595641"/>
    <s v="Non-RFID Card Member"/>
    <m/>
    <m/>
    <n v="60707"/>
    <s v="UNITED STATES"/>
    <s v="Single Ride"/>
    <n v="11122"/>
    <x v="13"/>
    <n v="43.038649999999997"/>
    <n v="-87.921930000000003"/>
    <x v="34"/>
    <n v="43.038649999999997"/>
    <n v="-87.921930000000003"/>
    <n v="22"/>
    <n v="3"/>
    <n v="3.3"/>
    <n v="3.1"/>
    <n v="132"/>
    <n v="-1"/>
    <d v="2017-04-23T00:00:00"/>
    <d v="2017-04-01T00:00:00"/>
    <d v="2017-04-23T00:00:00"/>
    <s v="Sunday"/>
    <d v="1899-12-30T10:19:24"/>
    <d v="1899-12-30T10:00:00"/>
    <n v="1"/>
    <d v="2017-04-23T00:00:00"/>
    <d v="2017-04-01T00:00:00"/>
    <d v="2017-04-23T00:00:00"/>
    <s v="Sunday"/>
    <d v="1899-12-30T10:41:10"/>
    <d v="1899-12-30T11:00:00"/>
    <s v="Round Trip"/>
  </r>
  <r>
    <n v="1595843"/>
    <s v="Non-RFID Card Member"/>
    <m/>
    <m/>
    <n v="53051"/>
    <s v="UNITED STATES"/>
    <s v="Single Ride"/>
    <n v="11049"/>
    <x v="37"/>
    <n v="43.036900000000003"/>
    <n v="-87.89667"/>
    <x v="22"/>
    <n v="43.058010000000003"/>
    <n v="-87.877300000000005"/>
    <n v="34"/>
    <n v="3"/>
    <n v="5.0999999999999996"/>
    <n v="4.8"/>
    <n v="204"/>
    <n v="-1"/>
    <d v="2017-04-23T00:00:00"/>
    <d v="2017-04-01T00:00:00"/>
    <d v="2017-04-23T00:00:00"/>
    <s v="Sunday"/>
    <d v="1899-12-30T11:52:18"/>
    <d v="1899-12-30T12:00:00"/>
    <n v="1"/>
    <d v="2017-04-23T00:00:00"/>
    <d v="2017-04-01T00:00:00"/>
    <d v="2017-04-23T00:00:00"/>
    <s v="Sunday"/>
    <d v="1899-12-30T12:26:30"/>
    <d v="1899-12-30T12:00:00"/>
    <s v="One Way"/>
  </r>
  <r>
    <n v="1595911"/>
    <s v="Non-RFID Card Member"/>
    <m/>
    <m/>
    <n v="60320"/>
    <s v="UNITED STATES"/>
    <s v="Single Ride"/>
    <n v="5417"/>
    <x v="11"/>
    <n v="43.04804"/>
    <n v="-87.896720000000002"/>
    <x v="33"/>
    <n v="43.04804"/>
    <n v="-87.896720000000002"/>
    <n v="23"/>
    <n v="0"/>
    <n v="3.5"/>
    <n v="3.3"/>
    <n v="138"/>
    <n v="-1"/>
    <d v="2017-04-23T00:00:00"/>
    <d v="2017-04-01T00:00:00"/>
    <d v="2017-04-23T00:00:00"/>
    <s v="Sunday"/>
    <d v="1899-12-30T12:19:37"/>
    <d v="1899-12-30T12:00:00"/>
    <n v="1"/>
    <d v="2017-04-23T00:00:00"/>
    <d v="2017-04-01T00:00:00"/>
    <d v="2017-04-23T00:00:00"/>
    <s v="Sunday"/>
    <d v="1899-12-30T12:42:38"/>
    <d v="1899-12-30T13:00:00"/>
    <s v="Round Trip"/>
  </r>
  <r>
    <n v="1595925"/>
    <s v="Non-RFID Card Member"/>
    <m/>
    <m/>
    <n v="99004"/>
    <s v="UNITED STATES"/>
    <s v="Single Ride"/>
    <n v="11147"/>
    <x v="3"/>
    <n v="43.03519"/>
    <n v="-87.907390000000007"/>
    <x v="6"/>
    <n v="43.03519"/>
    <n v="-87.907390000000007"/>
    <n v="0"/>
    <n v="0"/>
    <n v="0"/>
    <n v="0"/>
    <n v="0"/>
    <n v="-1"/>
    <d v="2017-04-23T00:00:00"/>
    <d v="2017-04-01T00:00:00"/>
    <d v="2017-04-23T00:00:00"/>
    <s v="Sunday"/>
    <d v="1899-12-30T12:21:57"/>
    <d v="1899-12-30T12:00:00"/>
    <n v="1"/>
    <d v="2017-04-23T00:00:00"/>
    <d v="2017-04-01T00:00:00"/>
    <d v="2017-04-23T00:00:00"/>
    <s v="Sunday"/>
    <d v="1899-12-30T12:21:59"/>
    <d v="1899-12-30T12:00:00"/>
    <s v="Round Trip"/>
  </r>
  <r>
    <n v="1595911"/>
    <s v="Non-RFID Card Member"/>
    <m/>
    <m/>
    <n v="60320"/>
    <s v="UNITED STATES"/>
    <s v="Single Ride"/>
    <n v="11138"/>
    <x v="11"/>
    <n v="43.04804"/>
    <n v="-87.896720000000002"/>
    <x v="33"/>
    <n v="43.04804"/>
    <n v="-87.896720000000002"/>
    <n v="106"/>
    <n v="12"/>
    <n v="15.9"/>
    <n v="15.1"/>
    <n v="636"/>
    <n v="-1"/>
    <d v="2017-04-23T00:00:00"/>
    <d v="2017-04-01T00:00:00"/>
    <d v="2017-04-23T00:00:00"/>
    <s v="Sunday"/>
    <d v="1899-12-30T12:23:05"/>
    <d v="1899-12-30T12:00:00"/>
    <n v="1"/>
    <d v="2017-04-23T00:00:00"/>
    <d v="2017-04-01T00:00:00"/>
    <d v="2017-04-23T00:00:00"/>
    <s v="Sunday"/>
    <d v="1899-12-30T14:09:27"/>
    <d v="1899-12-30T14:00:00"/>
    <s v="Round Trip"/>
  </r>
  <r>
    <n v="1455953"/>
    <s v="Non-RFID Card Member"/>
    <m/>
    <m/>
    <n v="53154"/>
    <s v="UNITED STATES"/>
    <s v="Single Ride"/>
    <n v="11157"/>
    <x v="12"/>
    <n v="43.052460000000004"/>
    <n v="-87.891000000000005"/>
    <x v="37"/>
    <n v="43.02948"/>
    <n v="-87.912819999999996"/>
    <n v="20"/>
    <n v="3"/>
    <n v="3"/>
    <n v="2.9"/>
    <n v="120"/>
    <n v="-1"/>
    <d v="2017-04-23T00:00:00"/>
    <d v="2017-04-01T00:00:00"/>
    <d v="2017-04-23T00:00:00"/>
    <s v="Sunday"/>
    <d v="1899-12-30T12:27:52"/>
    <d v="1899-12-30T12:00:00"/>
    <n v="1"/>
    <d v="2017-04-23T00:00:00"/>
    <d v="2017-04-01T00:00:00"/>
    <d v="2017-04-23T00:00:00"/>
    <s v="Sunday"/>
    <d v="1899-12-30T12:47:40"/>
    <d v="1899-12-30T13:00:00"/>
    <s v="One Way"/>
  </r>
  <r>
    <n v="1595970"/>
    <s v="Non-RFID Card Member"/>
    <m/>
    <m/>
    <n v="53213"/>
    <s v="UNITED STATES"/>
    <s v="Single Ride"/>
    <n v="11083"/>
    <x v="18"/>
    <n v="43.048609999999996"/>
    <n v="-88.008480000000006"/>
    <x v="17"/>
    <n v="43.060580000000002"/>
    <n v="-87.998589999999993"/>
    <n v="16"/>
    <n v="3"/>
    <n v="2.4"/>
    <n v="2.2999999999999998"/>
    <n v="96"/>
    <n v="-1"/>
    <d v="2017-04-23T00:00:00"/>
    <d v="2017-04-01T00:00:00"/>
    <d v="2017-04-23T00:00:00"/>
    <s v="Sunday"/>
    <d v="1899-12-30T12:31:56"/>
    <d v="1899-12-30T13:00:00"/>
    <n v="1"/>
    <d v="2017-04-23T00:00:00"/>
    <d v="2017-04-01T00:00:00"/>
    <d v="2017-04-23T00:00:00"/>
    <s v="Sunday"/>
    <d v="1899-12-30T12:47:32"/>
    <d v="1899-12-30T13:00:00"/>
    <s v="One Way"/>
  </r>
  <r>
    <n v="1453872"/>
    <s v="Non-RFID Card Member"/>
    <m/>
    <m/>
    <n v="41420"/>
    <s v="UNITED STATES"/>
    <s v="Single Ride"/>
    <n v="189"/>
    <x v="14"/>
    <n v="43.05536"/>
    <n v="-87.90504"/>
    <x v="26"/>
    <n v="43.053040000000003"/>
    <n v="-87.897660000000002"/>
    <n v="20"/>
    <n v="3"/>
    <n v="3"/>
    <n v="2.9"/>
    <n v="120"/>
    <n v="-1"/>
    <d v="2017-04-23T00:00:00"/>
    <d v="2017-04-01T00:00:00"/>
    <d v="2017-04-23T00:00:00"/>
    <s v="Sunday"/>
    <d v="1899-12-30T12:36:08"/>
    <d v="1899-12-30T13:00:00"/>
    <n v="1"/>
    <d v="2017-04-23T00:00:00"/>
    <d v="2017-04-01T00:00:00"/>
    <d v="2017-04-23T00:00:00"/>
    <s v="Sunday"/>
    <d v="1899-12-30T12:56:18"/>
    <d v="1899-12-30T13:00:00"/>
    <s v="One Way"/>
  </r>
  <r>
    <n v="1596017"/>
    <s v="Non-RFID Card Member"/>
    <m/>
    <m/>
    <m/>
    <s v="UNITED STATES"/>
    <s v="Single Ride"/>
    <n v="5498"/>
    <x v="18"/>
    <n v="43.048609999999996"/>
    <n v="-88.008480000000006"/>
    <x v="32"/>
    <n v="43.048609999999996"/>
    <n v="-88.008480000000006"/>
    <n v="38"/>
    <n v="6"/>
    <n v="5.7"/>
    <n v="5.4"/>
    <n v="228"/>
    <n v="-1"/>
    <d v="2017-04-23T00:00:00"/>
    <d v="2017-04-01T00:00:00"/>
    <d v="2017-04-23T00:00:00"/>
    <s v="Sunday"/>
    <d v="1899-12-30T12:42:25"/>
    <d v="1899-12-30T13:00:00"/>
    <n v="1"/>
    <d v="2017-04-23T00:00:00"/>
    <d v="2017-04-01T00:00:00"/>
    <d v="2017-04-23T00:00:00"/>
    <s v="Sunday"/>
    <d v="1899-12-30T13:20:37"/>
    <d v="1899-12-30T13:00:00"/>
    <s v="Round Trip"/>
  </r>
  <r>
    <n v="1596060"/>
    <s v="Non-RFID Card Member"/>
    <m/>
    <m/>
    <n v="53095"/>
    <s v="UNITED STATES"/>
    <s v="Single Ride"/>
    <n v="5565"/>
    <x v="23"/>
    <n v="43.053040000000003"/>
    <n v="-87.897660000000002"/>
    <x v="22"/>
    <n v="43.058010000000003"/>
    <n v="-87.877300000000005"/>
    <n v="48"/>
    <n v="6"/>
    <n v="7.2"/>
    <n v="6.8"/>
    <n v="288"/>
    <n v="-1"/>
    <d v="2017-04-23T00:00:00"/>
    <d v="2017-04-01T00:00:00"/>
    <d v="2017-04-23T00:00:00"/>
    <s v="Sunday"/>
    <d v="1899-12-30T12:55:50"/>
    <d v="1899-12-30T13:00:00"/>
    <n v="1"/>
    <d v="2017-04-23T00:00:00"/>
    <d v="2017-04-01T00:00:00"/>
    <d v="2017-04-23T00:00:00"/>
    <s v="Sunday"/>
    <d v="1899-12-30T13:43:23"/>
    <d v="1899-12-30T14:00:00"/>
    <s v="One Way"/>
  </r>
  <r>
    <n v="1596068"/>
    <s v="Non-RFID Card Member"/>
    <m/>
    <m/>
    <n v="53202"/>
    <s v="UNITED STATES"/>
    <s v="Single Ride"/>
    <n v="11059"/>
    <x v="23"/>
    <n v="43.053040000000003"/>
    <n v="-87.897660000000002"/>
    <x v="10"/>
    <n v="43.058619999999998"/>
    <n v="-87.885319999999993"/>
    <n v="29"/>
    <n v="3"/>
    <n v="4.4000000000000004"/>
    <n v="4.0999999999999996"/>
    <n v="174"/>
    <n v="-1"/>
    <d v="2017-04-23T00:00:00"/>
    <d v="2017-04-01T00:00:00"/>
    <d v="2017-04-23T00:00:00"/>
    <s v="Sunday"/>
    <d v="1899-12-30T12:57:59"/>
    <d v="1899-12-30T13:00:00"/>
    <n v="1"/>
    <d v="2017-04-23T00:00:00"/>
    <d v="2017-04-01T00:00:00"/>
    <d v="2017-04-23T00:00:00"/>
    <s v="Sunday"/>
    <d v="1899-12-30T13:26:48"/>
    <d v="1899-12-30T13:00:00"/>
    <s v="One Way"/>
  </r>
  <r>
    <n v="1596071"/>
    <s v="Non-RFID Card Member"/>
    <m/>
    <m/>
    <n v="53204"/>
    <s v="UNITED STATES"/>
    <s v="Single Ride"/>
    <n v="5"/>
    <x v="50"/>
    <n v="43.026229999999998"/>
    <n v="-87.912809999999993"/>
    <x v="6"/>
    <n v="43.03519"/>
    <n v="-87.907390000000007"/>
    <n v="15"/>
    <n v="3"/>
    <n v="2.2999999999999998"/>
    <n v="2.1"/>
    <n v="90"/>
    <n v="-1"/>
    <d v="2017-04-23T00:00:00"/>
    <d v="2017-04-01T00:00:00"/>
    <d v="2017-04-23T00:00:00"/>
    <s v="Sunday"/>
    <d v="1899-12-30T12:59:02"/>
    <d v="1899-12-30T13:00:00"/>
    <n v="1"/>
    <d v="2017-04-23T00:00:00"/>
    <d v="2017-04-01T00:00:00"/>
    <d v="2017-04-23T00:00:00"/>
    <s v="Sunday"/>
    <d v="1899-12-30T13:14:48"/>
    <d v="1899-12-30T13:00:00"/>
    <s v="One Way"/>
  </r>
  <r>
    <n v="1596079"/>
    <s v="Non-RFID Card Member"/>
    <m/>
    <m/>
    <n v="48109"/>
    <s v="UNITED STATES"/>
    <s v="Single Ride"/>
    <n v="11080"/>
    <x v="2"/>
    <n v="43.03886"/>
    <n v="-87.902720000000002"/>
    <x v="12"/>
    <n v="43.036900000000003"/>
    <n v="-87.89667"/>
    <n v="30"/>
    <n v="3"/>
    <n v="4.5"/>
    <n v="4.3"/>
    <n v="180"/>
    <n v="-1"/>
    <d v="2017-04-23T00:00:00"/>
    <d v="2017-04-01T00:00:00"/>
    <d v="2017-04-23T00:00:00"/>
    <s v="Sunday"/>
    <d v="1899-12-30T13:00:14"/>
    <d v="1899-12-30T13:00:00"/>
    <n v="1"/>
    <d v="2017-04-23T00:00:00"/>
    <d v="2017-04-01T00:00:00"/>
    <d v="2017-04-23T00:00:00"/>
    <s v="Sunday"/>
    <d v="1899-12-30T13:30:06"/>
    <d v="1899-12-30T14:00:00"/>
    <s v="One Way"/>
  </r>
  <r>
    <n v="1222433"/>
    <s v="Non-RFID Card Member"/>
    <m/>
    <m/>
    <n v="53233"/>
    <s v="UNITED STATES"/>
    <s v="Single Ride"/>
    <n v="5583"/>
    <x v="24"/>
    <n v="43.040154000000001"/>
    <n v="-87.932113000000001"/>
    <x v="1"/>
    <n v="43.03886"/>
    <n v="-87.902720000000002"/>
    <n v="28"/>
    <n v="3"/>
    <n v="4.2"/>
    <n v="4"/>
    <n v="168"/>
    <n v="-1"/>
    <d v="2017-04-23T00:00:00"/>
    <d v="2017-04-01T00:00:00"/>
    <d v="2017-04-23T00:00:00"/>
    <s v="Sunday"/>
    <d v="1899-12-30T13:00:27"/>
    <d v="1899-12-30T13:00:00"/>
    <n v="1"/>
    <d v="2017-04-23T00:00:00"/>
    <d v="2017-04-01T00:00:00"/>
    <d v="2017-04-23T00:00:00"/>
    <s v="Sunday"/>
    <d v="1899-12-30T13:28:31"/>
    <d v="1899-12-30T13:00:00"/>
    <s v="One Way"/>
  </r>
  <r>
    <n v="1596085"/>
    <s v="Non-RFID Card Member"/>
    <m/>
    <m/>
    <n v="53207"/>
    <s v="UNITED STATES"/>
    <s v="Single Ride"/>
    <n v="43"/>
    <x v="50"/>
    <n v="43.026229999999998"/>
    <n v="-87.912809999999993"/>
    <x v="6"/>
    <n v="43.03519"/>
    <n v="-87.907390000000007"/>
    <n v="13"/>
    <n v="3"/>
    <n v="2"/>
    <n v="1.9"/>
    <n v="78"/>
    <n v="-1"/>
    <d v="2017-04-23T00:00:00"/>
    <d v="2017-04-01T00:00:00"/>
    <d v="2017-04-23T00:00:00"/>
    <s v="Sunday"/>
    <d v="1899-12-30T13:01:20"/>
    <d v="1899-12-30T13:00:00"/>
    <n v="1"/>
    <d v="2017-04-23T00:00:00"/>
    <d v="2017-04-01T00:00:00"/>
    <d v="2017-04-23T00:00:00"/>
    <s v="Sunday"/>
    <d v="1899-12-30T13:14:56"/>
    <d v="1899-12-30T13:00:00"/>
    <s v="One Way"/>
  </r>
  <r>
    <n v="1596126"/>
    <s v="Non-RFID Card Member"/>
    <m/>
    <m/>
    <n v="53132"/>
    <s v="UNITED STATES"/>
    <s v="Single Ride"/>
    <n v="5447"/>
    <x v="37"/>
    <n v="43.036900000000003"/>
    <n v="-87.89667"/>
    <x v="12"/>
    <n v="43.036900000000003"/>
    <n v="-87.89667"/>
    <n v="29"/>
    <n v="3"/>
    <n v="4.4000000000000004"/>
    <n v="4.0999999999999996"/>
    <n v="174"/>
    <n v="-1"/>
    <d v="2017-04-23T00:00:00"/>
    <d v="2017-04-01T00:00:00"/>
    <d v="2017-04-23T00:00:00"/>
    <s v="Sunday"/>
    <d v="1899-12-30T13:17:16"/>
    <d v="1899-12-30T13:00:00"/>
    <n v="1"/>
    <d v="2017-04-23T00:00:00"/>
    <d v="2017-04-01T00:00:00"/>
    <d v="2017-04-23T00:00:00"/>
    <s v="Sunday"/>
    <d v="1899-12-30T13:46:53"/>
    <d v="1899-12-30T14:00:00"/>
    <s v="Round Trip"/>
  </r>
  <r>
    <n v="1595470"/>
    <s v="Non-RFID Card Member"/>
    <m/>
    <m/>
    <n v="53204"/>
    <s v="UNITED STATES"/>
    <s v="Single Ride"/>
    <n v="280"/>
    <x v="5"/>
    <n v="43.031320000000001"/>
    <n v="-87.904259999999994"/>
    <x v="12"/>
    <n v="43.036900000000003"/>
    <n v="-87.89667"/>
    <n v="17"/>
    <n v="3"/>
    <n v="2.6"/>
    <n v="2.4"/>
    <n v="102"/>
    <n v="-1"/>
    <d v="2017-04-23T00:00:00"/>
    <d v="2017-04-01T00:00:00"/>
    <d v="2017-04-23T00:00:00"/>
    <s v="Sunday"/>
    <d v="1899-12-30T13:20:46"/>
    <d v="1899-12-30T13:00:00"/>
    <n v="1"/>
    <d v="2017-04-23T00:00:00"/>
    <d v="2017-04-01T00:00:00"/>
    <d v="2017-04-23T00:00:00"/>
    <s v="Sunday"/>
    <d v="1899-12-30T13:37:27"/>
    <d v="1899-12-30T14:00:00"/>
    <s v="One Way"/>
  </r>
  <r>
    <n v="1596161"/>
    <s v="Non-RFID Card Member"/>
    <m/>
    <m/>
    <n v="53202"/>
    <s v="UNITED STATES"/>
    <s v="Single Ride"/>
    <n v="5567"/>
    <x v="11"/>
    <n v="43.04804"/>
    <n v="-87.896720000000002"/>
    <x v="4"/>
    <n v="43.042490000000001"/>
    <n v="-87.909959999999998"/>
    <n v="12"/>
    <n v="3"/>
    <n v="1.8"/>
    <n v="1.7"/>
    <n v="72"/>
    <n v="-1"/>
    <d v="2017-04-23T00:00:00"/>
    <d v="2017-04-01T00:00:00"/>
    <d v="2017-04-23T00:00:00"/>
    <s v="Sunday"/>
    <d v="1899-12-30T13:26:27"/>
    <d v="1899-12-30T13:00:00"/>
    <n v="1"/>
    <d v="2017-04-23T00:00:00"/>
    <d v="2017-04-01T00:00:00"/>
    <d v="2017-04-23T00:00:00"/>
    <s v="Sunday"/>
    <d v="1899-12-30T13:38:24"/>
    <d v="1899-12-30T14:00:00"/>
    <s v="One Way"/>
  </r>
  <r>
    <n v="1567660"/>
    <s v="Non-RFID Card Member"/>
    <m/>
    <m/>
    <n v="53233"/>
    <s v="UNITED STATES"/>
    <s v="Single Ride"/>
    <n v="5474"/>
    <x v="2"/>
    <n v="43.03886"/>
    <n v="-87.902720000000002"/>
    <x v="34"/>
    <n v="43.038649999999997"/>
    <n v="-87.921930000000003"/>
    <n v="13"/>
    <n v="3"/>
    <n v="2"/>
    <n v="1.9"/>
    <n v="78"/>
    <n v="-1"/>
    <d v="2017-04-23T00:00:00"/>
    <d v="2017-04-01T00:00:00"/>
    <d v="2017-04-23T00:00:00"/>
    <s v="Sunday"/>
    <d v="1899-12-30T13:26:34"/>
    <d v="1899-12-30T13:00:00"/>
    <n v="1"/>
    <d v="2017-04-23T00:00:00"/>
    <d v="2017-04-01T00:00:00"/>
    <d v="2017-04-23T00:00:00"/>
    <s v="Sunday"/>
    <d v="1899-12-30T13:39:40"/>
    <d v="1899-12-30T14:00:00"/>
    <s v="One Way"/>
  </r>
  <r>
    <n v="1567660"/>
    <s v="Non-RFID Card Member"/>
    <m/>
    <m/>
    <n v="53233"/>
    <s v="UNITED STATES"/>
    <s v="Single Ride"/>
    <n v="274"/>
    <x v="2"/>
    <n v="43.03886"/>
    <n v="-87.902720000000002"/>
    <x v="34"/>
    <n v="43.038649999999997"/>
    <n v="-87.921930000000003"/>
    <n v="11"/>
    <n v="3"/>
    <n v="1.7"/>
    <n v="1.6"/>
    <n v="66"/>
    <n v="-1"/>
    <d v="2017-04-23T00:00:00"/>
    <d v="2017-04-01T00:00:00"/>
    <d v="2017-04-23T00:00:00"/>
    <s v="Sunday"/>
    <d v="1899-12-30T13:28:05"/>
    <d v="1899-12-30T13:00:00"/>
    <n v="1"/>
    <d v="2017-04-23T00:00:00"/>
    <d v="2017-04-01T00:00:00"/>
    <d v="2017-04-23T00:00:00"/>
    <s v="Sunday"/>
    <d v="1899-12-30T13:39:35"/>
    <d v="1899-12-30T14:00:00"/>
    <s v="One Way"/>
  </r>
  <r>
    <n v="1573467"/>
    <s v="Non-RFID Card Member"/>
    <m/>
    <m/>
    <n v="53711"/>
    <s v="UNITED STATES"/>
    <s v="Single Ride"/>
    <n v="5435"/>
    <x v="32"/>
    <n v="43.078530000000001"/>
    <n v="-87.882620000000003"/>
    <x v="26"/>
    <n v="43.053040000000003"/>
    <n v="-87.897660000000002"/>
    <n v="46"/>
    <n v="6"/>
    <n v="6.9"/>
    <n v="6.6"/>
    <n v="276"/>
    <n v="-1"/>
    <d v="2017-04-23T00:00:00"/>
    <d v="2017-04-01T00:00:00"/>
    <d v="2017-04-23T00:00:00"/>
    <s v="Sunday"/>
    <d v="1899-12-30T13:34:22"/>
    <d v="1899-12-30T14:00:00"/>
    <n v="1"/>
    <d v="2017-04-23T00:00:00"/>
    <d v="2017-04-01T00:00:00"/>
    <d v="2017-04-23T00:00:00"/>
    <s v="Sunday"/>
    <d v="1899-12-30T14:20:46"/>
    <d v="1899-12-30T14:00:00"/>
    <s v="One Way"/>
  </r>
  <r>
    <n v="1596253"/>
    <s v="Non-RFID Card Member"/>
    <m/>
    <m/>
    <n v="33547"/>
    <s v="UNITED STATES"/>
    <s v="Single Ride"/>
    <n v="5556"/>
    <x v="37"/>
    <n v="43.036900000000003"/>
    <n v="-87.89667"/>
    <x v="12"/>
    <n v="43.036900000000003"/>
    <n v="-87.89667"/>
    <n v="29"/>
    <n v="3"/>
    <n v="4.4000000000000004"/>
    <n v="4.0999999999999996"/>
    <n v="174"/>
    <n v="-1"/>
    <d v="2017-04-23T00:00:00"/>
    <d v="2017-04-01T00:00:00"/>
    <d v="2017-04-23T00:00:00"/>
    <s v="Sunday"/>
    <d v="1899-12-30T13:50:11"/>
    <d v="1899-12-30T14:00:00"/>
    <n v="1"/>
    <d v="2017-04-23T00:00:00"/>
    <d v="2017-04-01T00:00:00"/>
    <d v="2017-04-23T00:00:00"/>
    <s v="Sunday"/>
    <d v="1899-12-30T14:19:26"/>
    <d v="1899-12-30T14:00:00"/>
    <s v="Round Trip"/>
  </r>
  <r>
    <n v="1596302"/>
    <s v="Non-RFID Card Member"/>
    <m/>
    <m/>
    <n v="11217"/>
    <s v="UNITED STATES"/>
    <s v="Single Ride"/>
    <n v="338"/>
    <x v="12"/>
    <n v="43.052460000000004"/>
    <n v="-87.891000000000005"/>
    <x v="1"/>
    <n v="43.03886"/>
    <n v="-87.902720000000002"/>
    <n v="32"/>
    <n v="3"/>
    <n v="4.8"/>
    <n v="4.5999999999999996"/>
    <n v="192"/>
    <n v="-1"/>
    <d v="2017-04-23T00:00:00"/>
    <d v="2017-04-01T00:00:00"/>
    <d v="2017-04-23T00:00:00"/>
    <s v="Sunday"/>
    <d v="1899-12-30T14:02:38"/>
    <d v="1899-12-30T14:00:00"/>
    <n v="1"/>
    <d v="2017-04-23T00:00:00"/>
    <d v="2017-04-01T00:00:00"/>
    <d v="2017-04-23T00:00:00"/>
    <s v="Sunday"/>
    <d v="1899-12-30T14:34:13"/>
    <d v="1899-12-30T15:00:00"/>
    <s v="One Way"/>
  </r>
  <r>
    <n v="1596306"/>
    <s v="Non-RFID Card Member"/>
    <m/>
    <m/>
    <n v="19143"/>
    <s v="UNITED STATES"/>
    <s v="Single Ride"/>
    <n v="11106"/>
    <x v="12"/>
    <n v="43.052460000000004"/>
    <n v="-87.891000000000005"/>
    <x v="12"/>
    <n v="43.036900000000003"/>
    <n v="-87.89667"/>
    <n v="19"/>
    <n v="0"/>
    <n v="2.9"/>
    <n v="2.7"/>
    <n v="114"/>
    <n v="-1"/>
    <d v="2017-04-23T00:00:00"/>
    <d v="2017-04-01T00:00:00"/>
    <d v="2017-04-23T00:00:00"/>
    <s v="Sunday"/>
    <d v="1899-12-30T14:03:59"/>
    <d v="1899-12-30T14:00:00"/>
    <n v="1"/>
    <d v="2017-04-23T00:00:00"/>
    <d v="2017-04-01T00:00:00"/>
    <d v="2017-04-23T00:00:00"/>
    <s v="Sunday"/>
    <d v="1899-12-30T14:22:55"/>
    <d v="1899-12-30T14:00:00"/>
    <s v="One Way"/>
  </r>
  <r>
    <n v="1571729"/>
    <s v="Non-RFID Card Member"/>
    <m/>
    <m/>
    <n v="53202"/>
    <s v="UNITED STATES"/>
    <s v="Single Ride"/>
    <n v="5581"/>
    <x v="3"/>
    <n v="43.03519"/>
    <n v="-87.907390000000007"/>
    <x v="50"/>
    <n v="43.05847"/>
    <n v="-87.898079999999993"/>
    <n v="22"/>
    <n v="3"/>
    <n v="3.3"/>
    <n v="3.1"/>
    <n v="132"/>
    <n v="-1"/>
    <d v="2017-04-23T00:00:00"/>
    <d v="2017-04-01T00:00:00"/>
    <d v="2017-04-23T00:00:00"/>
    <s v="Sunday"/>
    <d v="1899-12-30T14:05:53"/>
    <d v="1899-12-30T14:00:00"/>
    <n v="1"/>
    <d v="2017-04-23T00:00:00"/>
    <d v="2017-04-01T00:00:00"/>
    <d v="2017-04-23T00:00:00"/>
    <s v="Sunday"/>
    <d v="1899-12-30T14:27:38"/>
    <d v="1899-12-30T14:00:00"/>
    <s v="One Way"/>
  </r>
  <r>
    <n v="1586111"/>
    <s v="Non-RFID Card Member"/>
    <m/>
    <m/>
    <n v="53202"/>
    <s v="UNITED STATES"/>
    <s v="Single Ride"/>
    <n v="5442"/>
    <x v="25"/>
    <n v="43.058010000000003"/>
    <n v="-87.877300000000005"/>
    <x v="22"/>
    <n v="43.058010000000003"/>
    <n v="-87.877300000000005"/>
    <n v="73"/>
    <n v="9"/>
    <n v="11"/>
    <n v="10.4"/>
    <n v="438"/>
    <n v="-1"/>
    <d v="2017-04-17T00:00:00"/>
    <d v="2017-04-01T00:00:00"/>
    <d v="2017-04-17T00:00:00"/>
    <s v="Monday"/>
    <d v="1899-12-30T09:19:48"/>
    <d v="1899-12-30T09:00:00"/>
    <n v="1"/>
    <d v="2017-04-17T00:00:00"/>
    <d v="2017-04-01T00:00:00"/>
    <d v="2017-04-17T00:00:00"/>
    <s v="Monday"/>
    <d v="1899-12-30T10:32:20"/>
    <d v="1899-12-30T11:00:00"/>
    <s v="Round Trip"/>
  </r>
  <r>
    <n v="1586301"/>
    <s v="Non-RFID Card Member"/>
    <m/>
    <m/>
    <n v="53045"/>
    <s v="UNITED STATES"/>
    <s v="Single Ride"/>
    <n v="167"/>
    <x v="20"/>
    <n v="43.049230000000001"/>
    <n v="-87.911940000000001"/>
    <x v="0"/>
    <n v="43.049230000000001"/>
    <n v="-87.911940000000001"/>
    <n v="111"/>
    <n v="12"/>
    <n v="16.7"/>
    <n v="15.8"/>
    <n v="666"/>
    <n v="-1"/>
    <d v="2017-04-17T00:00:00"/>
    <d v="2017-04-01T00:00:00"/>
    <d v="2017-04-17T00:00:00"/>
    <s v="Monday"/>
    <d v="1899-12-30T12:18:55"/>
    <d v="1899-12-30T12:00:00"/>
    <n v="1"/>
    <d v="2017-04-17T00:00:00"/>
    <d v="2017-04-01T00:00:00"/>
    <d v="2017-04-17T00:00:00"/>
    <s v="Monday"/>
    <d v="1899-12-30T14:09:39"/>
    <d v="1899-12-30T14:00:00"/>
    <s v="Round Trip"/>
  </r>
  <r>
    <n v="1586426"/>
    <s v="Non-RFID Card Member"/>
    <m/>
    <m/>
    <n v="53151"/>
    <s v="UNITED STATES"/>
    <s v="Single Ride"/>
    <n v="32"/>
    <x v="25"/>
    <n v="43.058010000000003"/>
    <n v="-87.877300000000005"/>
    <x v="22"/>
    <n v="43.058010000000003"/>
    <n v="-87.877300000000005"/>
    <n v="44"/>
    <n v="6"/>
    <n v="6.6"/>
    <n v="6.3"/>
    <n v="264"/>
    <n v="-1"/>
    <d v="2017-04-17T00:00:00"/>
    <d v="2017-04-01T00:00:00"/>
    <d v="2017-04-17T00:00:00"/>
    <s v="Monday"/>
    <d v="1899-12-30T13:29:50"/>
    <d v="1899-12-30T13:00:00"/>
    <n v="1"/>
    <d v="2017-04-17T00:00:00"/>
    <d v="2017-04-01T00:00:00"/>
    <d v="2017-04-17T00:00:00"/>
    <s v="Monday"/>
    <d v="1899-12-30T14:13:12"/>
    <d v="1899-12-30T14:00:00"/>
    <s v="Round Trip"/>
  </r>
  <r>
    <n v="1586587"/>
    <s v="Non-RFID Card Member"/>
    <m/>
    <m/>
    <n v="53213"/>
    <s v="UNITED STATES"/>
    <s v="Single Ride"/>
    <n v="354"/>
    <x v="51"/>
    <n v="43.06044"/>
    <n v="-88.016239999999996"/>
    <x v="46"/>
    <n v="43.06044"/>
    <n v="-88.016239999999996"/>
    <n v="77"/>
    <n v="9"/>
    <n v="11.6"/>
    <n v="11"/>
    <n v="462"/>
    <n v="-1"/>
    <d v="2017-04-17T00:00:00"/>
    <d v="2017-04-01T00:00:00"/>
    <d v="2017-04-17T00:00:00"/>
    <s v="Monday"/>
    <d v="1899-12-30T15:07:59"/>
    <d v="1899-12-30T15:00:00"/>
    <n v="1"/>
    <d v="2017-04-17T00:00:00"/>
    <d v="2017-04-01T00:00:00"/>
    <d v="2017-04-17T00:00:00"/>
    <s v="Monday"/>
    <d v="1899-12-30T16:24:32"/>
    <d v="1899-12-30T16:00:00"/>
    <s v="Round Trip"/>
  </r>
  <r>
    <n v="1586598"/>
    <s v="Non-RFID Card Member"/>
    <m/>
    <m/>
    <n v="53108"/>
    <s v="UNITED STATES"/>
    <s v="Single Ride"/>
    <n v="11050"/>
    <x v="12"/>
    <n v="43.052460000000004"/>
    <n v="-87.891000000000005"/>
    <x v="11"/>
    <n v="43.052460000000004"/>
    <n v="-87.891000000000005"/>
    <n v="29"/>
    <n v="3"/>
    <n v="4.4000000000000004"/>
    <n v="4.0999999999999996"/>
    <n v="174"/>
    <n v="-1"/>
    <d v="2017-04-17T00:00:00"/>
    <d v="2017-04-01T00:00:00"/>
    <d v="2017-04-17T00:00:00"/>
    <s v="Monday"/>
    <d v="1899-12-30T15:15:55"/>
    <d v="1899-12-30T15:00:00"/>
    <n v="1"/>
    <d v="2017-04-17T00:00:00"/>
    <d v="2017-04-01T00:00:00"/>
    <d v="2017-04-17T00:00:00"/>
    <s v="Monday"/>
    <d v="1899-12-30T15:44:30"/>
    <d v="1899-12-30T16:00:00"/>
    <s v="Round Trip"/>
  </r>
  <r>
    <n v="1586741"/>
    <s v="Non-RFID Card Member"/>
    <m/>
    <m/>
    <n v="53086"/>
    <s v="UNITED STATES"/>
    <s v="Single Ride"/>
    <n v="361"/>
    <x v="23"/>
    <n v="43.053040000000003"/>
    <n v="-87.897660000000002"/>
    <x v="11"/>
    <n v="43.052460000000004"/>
    <n v="-87.891000000000005"/>
    <n v="52"/>
    <n v="6"/>
    <n v="7.8"/>
    <n v="7.4"/>
    <n v="312"/>
    <n v="-1"/>
    <d v="2017-04-17T00:00:00"/>
    <d v="2017-04-01T00:00:00"/>
    <d v="2017-04-17T00:00:00"/>
    <s v="Monday"/>
    <d v="1899-12-30T17:18:00"/>
    <d v="1899-12-30T17:00:00"/>
    <n v="1"/>
    <d v="2017-04-17T00:00:00"/>
    <d v="2017-04-01T00:00:00"/>
    <d v="2017-04-17T00:00:00"/>
    <s v="Monday"/>
    <d v="1899-12-30T18:10:14"/>
    <d v="1899-12-30T18:00:00"/>
    <s v="One Way"/>
  </r>
  <r>
    <n v="1586847"/>
    <s v="Non-RFID Card Member"/>
    <m/>
    <m/>
    <n v="53948"/>
    <s v="UNITED STATES"/>
    <s v="Single Ride"/>
    <n v="5434"/>
    <x v="51"/>
    <n v="43.06044"/>
    <n v="-88.016239999999996"/>
    <x v="46"/>
    <n v="43.06044"/>
    <n v="-88.016239999999996"/>
    <n v="12"/>
    <n v="3"/>
    <n v="1.8"/>
    <n v="1.7"/>
    <n v="72"/>
    <n v="-1"/>
    <d v="2017-04-17T00:00:00"/>
    <d v="2017-04-01T00:00:00"/>
    <d v="2017-04-17T00:00:00"/>
    <s v="Monday"/>
    <d v="1899-12-30T19:12:11"/>
    <d v="1899-12-30T19:00:00"/>
    <n v="1"/>
    <d v="2017-04-17T00:00:00"/>
    <d v="2017-04-01T00:00:00"/>
    <d v="2017-04-17T00:00:00"/>
    <s v="Monday"/>
    <d v="1899-12-30T19:24:24"/>
    <d v="1899-12-30T19:00:00"/>
    <s v="Round Trip"/>
  </r>
  <r>
    <n v="1586931"/>
    <s v="Non-RFID Card Member"/>
    <m/>
    <m/>
    <n v="53215"/>
    <s v="UNITED STATES"/>
    <s v="Single Ride"/>
    <n v="5439"/>
    <x v="12"/>
    <n v="43.052460000000004"/>
    <n v="-87.891000000000005"/>
    <x v="11"/>
    <n v="43.052460000000004"/>
    <n v="-87.891000000000005"/>
    <n v="25"/>
    <n v="3"/>
    <n v="3.8"/>
    <n v="3.6"/>
    <n v="150"/>
    <n v="-1"/>
    <d v="2017-04-17T00:00:00"/>
    <d v="2017-04-01T00:00:00"/>
    <d v="2017-04-17T00:00:00"/>
    <s v="Monday"/>
    <d v="1899-12-30T20:17:01"/>
    <d v="1899-12-30T20:00:00"/>
    <n v="1"/>
    <d v="2017-04-17T00:00:00"/>
    <d v="2017-04-01T00:00:00"/>
    <d v="2017-04-17T00:00:00"/>
    <s v="Monday"/>
    <d v="1899-12-30T20:42:27"/>
    <d v="1899-12-30T21:00:00"/>
    <s v="Round Trip"/>
  </r>
  <r>
    <n v="1574256"/>
    <s v="Non-RFID Card Member"/>
    <m/>
    <m/>
    <n v="53211"/>
    <s v="UNITED STATES"/>
    <s v="Single Ride"/>
    <n v="5545"/>
    <x v="22"/>
    <n v="43.066893999999998"/>
    <n v="-87.877936000000005"/>
    <x v="35"/>
    <n v="43.066893999999998"/>
    <n v="-87.877936000000005"/>
    <n v="64"/>
    <n v="6"/>
    <n v="9.6"/>
    <n v="9.1"/>
    <n v="384"/>
    <n v="-1"/>
    <d v="2017-04-18T00:00:00"/>
    <d v="2017-04-01T00:00:00"/>
    <d v="2017-04-18T00:00:00"/>
    <s v="Tuesday"/>
    <d v="1899-12-30T10:32:24"/>
    <d v="1899-12-30T11:00:00"/>
    <n v="1"/>
    <d v="2017-04-18T00:00:00"/>
    <d v="2017-04-01T00:00:00"/>
    <d v="2017-04-18T00:00:00"/>
    <s v="Tuesday"/>
    <d v="1899-12-30T11:36:00"/>
    <d v="1899-12-30T12:00:00"/>
    <s v="Round Trip"/>
  </r>
  <r>
    <n v="1588485"/>
    <s v="Non-RFID Card Member"/>
    <m/>
    <m/>
    <n v="54403"/>
    <s v="UNITED STATES"/>
    <s v="Single Ride"/>
    <n v="5435"/>
    <x v="24"/>
    <n v="43.040154000000001"/>
    <n v="-87.932113000000001"/>
    <x v="5"/>
    <n v="43.04824"/>
    <n v="-87.904970000000006"/>
    <n v="12"/>
    <n v="3"/>
    <n v="1.8"/>
    <n v="1.7"/>
    <n v="72"/>
    <n v="-1"/>
    <d v="2017-04-18T00:00:00"/>
    <d v="2017-04-01T00:00:00"/>
    <d v="2017-04-18T00:00:00"/>
    <s v="Tuesday"/>
    <d v="1899-12-30T15:57:19"/>
    <d v="1899-12-30T16:00:00"/>
    <n v="1"/>
    <d v="2017-04-18T00:00:00"/>
    <d v="2017-04-01T00:00:00"/>
    <d v="2017-04-18T00:00:00"/>
    <s v="Tuesday"/>
    <d v="1899-12-30T16:09:40"/>
    <d v="1899-12-30T16:00:00"/>
    <s v="One Way"/>
  </r>
  <r>
    <n v="1553276"/>
    <s v="Non-RFID Card Member"/>
    <m/>
    <m/>
    <n v="53211"/>
    <s v="UNITED STATES"/>
    <s v="Single Ride"/>
    <n v="11156"/>
    <x v="36"/>
    <n v="43.069021999999997"/>
    <n v="-87.887940999999998"/>
    <x v="29"/>
    <n v="43.06033"/>
    <n v="-87.89546"/>
    <n v="7"/>
    <n v="3"/>
    <n v="1.1000000000000001"/>
    <n v="1"/>
    <n v="42"/>
    <n v="-1"/>
    <d v="2017-04-18T00:00:00"/>
    <d v="2017-04-01T00:00:00"/>
    <d v="2017-04-18T00:00:00"/>
    <s v="Tuesday"/>
    <d v="1899-12-30T16:27:41"/>
    <d v="1899-12-30T16:00:00"/>
    <n v="1"/>
    <d v="2017-04-18T00:00:00"/>
    <d v="2017-04-01T00:00:00"/>
    <d v="2017-04-18T00:00:00"/>
    <s v="Tuesday"/>
    <d v="1899-12-30T16:34:55"/>
    <d v="1899-12-30T17:00:00"/>
    <s v="One Way"/>
  </r>
  <r>
    <n v="1588564"/>
    <s v="Non-RFID Card Member"/>
    <m/>
    <m/>
    <n v="38114"/>
    <s v="UNITED STATES"/>
    <s v="Single Ride"/>
    <n v="179"/>
    <x v="47"/>
    <n v="43.041646999999998"/>
    <n v="-87.927257999999995"/>
    <x v="52"/>
    <n v="43.041646999999998"/>
    <n v="-87.927257999999995"/>
    <n v="111"/>
    <n v="12"/>
    <n v="16.7"/>
    <n v="15.8"/>
    <n v="666"/>
    <n v="-1"/>
    <d v="2017-04-18T00:00:00"/>
    <d v="2017-04-01T00:00:00"/>
    <d v="2017-04-18T00:00:00"/>
    <s v="Tuesday"/>
    <d v="1899-12-30T16:59:05"/>
    <d v="1899-12-30T17:00:00"/>
    <n v="1"/>
    <d v="2017-04-18T00:00:00"/>
    <d v="2017-04-01T00:00:00"/>
    <d v="2017-04-18T00:00:00"/>
    <s v="Tuesday"/>
    <d v="1899-12-30T18:50:06"/>
    <d v="1899-12-30T19:00:00"/>
    <s v="Round Trip"/>
  </r>
  <r>
    <n v="1588566"/>
    <s v="Non-RFID Card Member"/>
    <m/>
    <m/>
    <n v="8023"/>
    <s v="UNITED STATES"/>
    <s v="Single Ride"/>
    <n v="11155"/>
    <x v="22"/>
    <n v="43.066893999999998"/>
    <n v="-87.877936000000005"/>
    <x v="35"/>
    <n v="43.066893999999998"/>
    <n v="-87.877936000000005"/>
    <n v="122"/>
    <n v="12"/>
    <n v="18"/>
    <n v="17.100000000000001"/>
    <n v="720"/>
    <n v="-1"/>
    <d v="2017-04-18T00:00:00"/>
    <d v="2017-04-01T00:00:00"/>
    <d v="2017-04-18T00:00:00"/>
    <s v="Tuesday"/>
    <d v="1899-12-30T17:01:31"/>
    <d v="1899-12-30T17:00:00"/>
    <n v="1"/>
    <d v="2017-04-18T00:00:00"/>
    <d v="2017-04-01T00:00:00"/>
    <d v="2017-04-18T00:00:00"/>
    <s v="Tuesday"/>
    <d v="1899-12-30T19:03:51"/>
    <d v="1899-12-30T19:00:00"/>
    <s v="Round Trip"/>
  </r>
  <r>
    <n v="1588574"/>
    <s v="Non-RFID Card Member"/>
    <m/>
    <m/>
    <m/>
    <s v="UNITED STATES"/>
    <s v="Single Ride"/>
    <n v="5566"/>
    <x v="54"/>
    <n v="43.024340000000002"/>
    <n v="-87.916753"/>
    <x v="51"/>
    <n v="43.024340000000002"/>
    <n v="-87.916753"/>
    <n v="30"/>
    <n v="3"/>
    <n v="4.5"/>
    <n v="4.3"/>
    <n v="180"/>
    <n v="-1"/>
    <d v="2017-04-18T00:00:00"/>
    <d v="2017-04-01T00:00:00"/>
    <d v="2017-04-18T00:00:00"/>
    <s v="Tuesday"/>
    <d v="1899-12-30T17:09:27"/>
    <d v="1899-12-30T17:00:00"/>
    <n v="1"/>
    <d v="2017-04-18T00:00:00"/>
    <d v="2017-04-01T00:00:00"/>
    <d v="2017-04-18T00:00:00"/>
    <s v="Tuesday"/>
    <d v="1899-12-30T17:39:34"/>
    <d v="1899-12-30T18:00:00"/>
    <s v="Round Trip"/>
  </r>
  <r>
    <n v="1582019"/>
    <s v="Non-RFID Card Member"/>
    <m/>
    <m/>
    <n v="53226"/>
    <s v="UNITED STATES"/>
    <s v="Single Ride"/>
    <n v="11126"/>
    <x v="37"/>
    <n v="43.036900000000003"/>
    <n v="-87.89667"/>
    <x v="12"/>
    <n v="43.036900000000003"/>
    <n v="-87.89667"/>
    <n v="34"/>
    <n v="3"/>
    <n v="5.0999999999999996"/>
    <n v="4.8"/>
    <n v="204"/>
    <n v="-1"/>
    <d v="2017-04-18T00:00:00"/>
    <d v="2017-04-01T00:00:00"/>
    <d v="2017-04-18T00:00:00"/>
    <s v="Tuesday"/>
    <d v="1899-12-30T17:18:21"/>
    <d v="1899-12-30T17:00:00"/>
    <n v="1"/>
    <d v="2017-04-18T00:00:00"/>
    <d v="2017-04-01T00:00:00"/>
    <d v="2017-04-18T00:00:00"/>
    <s v="Tuesday"/>
    <d v="1899-12-30T17:52:59"/>
    <d v="1899-12-30T18:00:00"/>
    <s v="Round Trip"/>
  </r>
  <r>
    <n v="1588585"/>
    <s v="Non-RFID Card Member"/>
    <m/>
    <m/>
    <n v="53226"/>
    <s v="UNITED STATES"/>
    <s v="Single Ride"/>
    <n v="5463"/>
    <x v="37"/>
    <n v="43.036900000000003"/>
    <n v="-87.89667"/>
    <x v="12"/>
    <n v="43.036900000000003"/>
    <n v="-87.89667"/>
    <n v="35"/>
    <n v="6"/>
    <n v="5.3"/>
    <n v="5"/>
    <n v="210"/>
    <n v="-1"/>
    <d v="2017-04-18T00:00:00"/>
    <d v="2017-04-01T00:00:00"/>
    <d v="2017-04-18T00:00:00"/>
    <s v="Tuesday"/>
    <d v="1899-12-30T17:18:59"/>
    <d v="1899-12-30T17:00:00"/>
    <n v="1"/>
    <d v="2017-04-18T00:00:00"/>
    <d v="2017-04-01T00:00:00"/>
    <d v="2017-04-18T00:00:00"/>
    <s v="Tuesday"/>
    <d v="1899-12-30T17:53:05"/>
    <d v="1899-12-30T18:00:00"/>
    <s v="Round Trip"/>
  </r>
  <r>
    <n v="1588693"/>
    <s v="Non-RFID Card Member"/>
    <m/>
    <m/>
    <n v="53103"/>
    <s v="UNITED STATES"/>
    <s v="Single Ride"/>
    <n v="5589"/>
    <x v="41"/>
    <n v="43.031480000000002"/>
    <n v="-87.908169999999998"/>
    <x v="19"/>
    <n v="43.040349999999997"/>
    <n v="-87.920760000000001"/>
    <n v="21"/>
    <n v="3"/>
    <n v="3.2"/>
    <n v="3"/>
    <n v="126"/>
    <n v="-1"/>
    <d v="2017-04-18T00:00:00"/>
    <d v="2017-04-01T00:00:00"/>
    <d v="2017-04-18T00:00:00"/>
    <s v="Tuesday"/>
    <d v="1899-12-30T18:48:20"/>
    <d v="1899-12-30T19:00:00"/>
    <n v="1"/>
    <d v="2017-04-18T00:00:00"/>
    <d v="2017-04-01T00:00:00"/>
    <d v="2017-04-18T00:00:00"/>
    <s v="Tuesday"/>
    <d v="1899-12-30T19:09:39"/>
    <d v="1899-12-30T19:00:00"/>
    <s v="One Way"/>
  </r>
  <r>
    <n v="1588693"/>
    <s v="Non-RFID Card Member"/>
    <m/>
    <m/>
    <n v="53103"/>
    <s v="UNITED STATES"/>
    <s v="Single Ride"/>
    <n v="76"/>
    <x v="41"/>
    <n v="43.031480000000002"/>
    <n v="-87.908169999999998"/>
    <x v="19"/>
    <n v="43.040349999999997"/>
    <n v="-87.920760000000001"/>
    <n v="20"/>
    <n v="3"/>
    <n v="3"/>
    <n v="2.9"/>
    <n v="120"/>
    <n v="-1"/>
    <d v="2017-04-18T00:00:00"/>
    <d v="2017-04-01T00:00:00"/>
    <d v="2017-04-18T00:00:00"/>
    <s v="Tuesday"/>
    <d v="1899-12-30T18:49:35"/>
    <d v="1899-12-30T19:00:00"/>
    <n v="1"/>
    <d v="2017-04-18T00:00:00"/>
    <d v="2017-04-01T00:00:00"/>
    <d v="2017-04-18T00:00:00"/>
    <s v="Tuesday"/>
    <d v="1899-12-30T19:09:29"/>
    <d v="1899-12-30T19:00:00"/>
    <s v="One Way"/>
  </r>
  <r>
    <n v="1446826"/>
    <s v="Non-RFID Card Member"/>
    <m/>
    <m/>
    <n v="53110"/>
    <s v="UNITED STATES"/>
    <s v="Single Ride"/>
    <n v="190"/>
    <x v="38"/>
    <n v="43.058619999999998"/>
    <n v="-87.885319999999993"/>
    <x v="50"/>
    <n v="43.05847"/>
    <n v="-87.898079999999993"/>
    <n v="7"/>
    <n v="3"/>
    <n v="1.1000000000000001"/>
    <n v="1"/>
    <n v="42"/>
    <n v="-1"/>
    <d v="2017-04-18T00:00:00"/>
    <d v="2017-04-01T00:00:00"/>
    <d v="2017-04-18T00:00:00"/>
    <s v="Tuesday"/>
    <d v="1899-12-30T19:29:59"/>
    <d v="1899-12-30T19:00:00"/>
    <n v="1"/>
    <d v="2017-04-18T00:00:00"/>
    <d v="2017-04-01T00:00:00"/>
    <d v="2017-04-18T00:00:00"/>
    <s v="Tuesday"/>
    <d v="1899-12-30T19:36:45"/>
    <d v="1899-12-30T20:00:00"/>
    <s v="One Way"/>
  </r>
  <r>
    <n v="1588838"/>
    <s v="Non-RFID Card Member"/>
    <m/>
    <m/>
    <n v="53548"/>
    <s v="UNITED STATES"/>
    <s v="Single Ride"/>
    <n v="11106"/>
    <x v="27"/>
    <n v="43.074890000000003"/>
    <n v="-87.882810000000006"/>
    <x v="0"/>
    <n v="43.049230000000001"/>
    <n v="-87.911940000000001"/>
    <n v="28"/>
    <n v="3"/>
    <n v="4.2"/>
    <n v="4"/>
    <n v="168"/>
    <n v="-1"/>
    <d v="2017-04-18T00:00:00"/>
    <d v="2017-04-01T00:00:00"/>
    <d v="2017-04-18T00:00:00"/>
    <s v="Tuesday"/>
    <d v="1899-12-30T21:09:56"/>
    <d v="1899-12-30T21:00:00"/>
    <n v="1"/>
    <d v="2017-04-18T00:00:00"/>
    <d v="2017-04-01T00:00:00"/>
    <d v="2017-04-18T00:00:00"/>
    <s v="Tuesday"/>
    <d v="1899-12-30T21:37:07"/>
    <d v="1899-12-30T22:00:00"/>
    <s v="One Way"/>
  </r>
  <r>
    <n v="1588839"/>
    <s v="Non-RFID Card Member"/>
    <m/>
    <m/>
    <n v="53114"/>
    <s v="UNITED STATES"/>
    <s v="Single Ride"/>
    <n v="5574"/>
    <x v="27"/>
    <n v="43.074890000000003"/>
    <n v="-87.882810000000006"/>
    <x v="0"/>
    <n v="43.049230000000001"/>
    <n v="-87.911940000000001"/>
    <n v="27"/>
    <n v="3"/>
    <n v="4.0999999999999996"/>
    <n v="3.8"/>
    <n v="162"/>
    <n v="-1"/>
    <d v="2017-04-18T00:00:00"/>
    <d v="2017-04-01T00:00:00"/>
    <d v="2017-04-18T00:00:00"/>
    <s v="Tuesday"/>
    <d v="1899-12-30T21:10:36"/>
    <d v="1899-12-30T21:00:00"/>
    <n v="1"/>
    <d v="2017-04-18T00:00:00"/>
    <d v="2017-04-01T00:00:00"/>
    <d v="2017-04-18T00:00:00"/>
    <s v="Tuesday"/>
    <d v="1899-12-30T21:37:11"/>
    <d v="1899-12-30T22:00:00"/>
    <s v="One Way"/>
  </r>
  <r>
    <n v="1588876"/>
    <s v="Non-RFID Card Member"/>
    <m/>
    <m/>
    <n v="60504"/>
    <s v="UNITED STATES"/>
    <s v="Single Ride"/>
    <n v="5478"/>
    <x v="24"/>
    <n v="43.040154000000001"/>
    <n v="-87.932113000000001"/>
    <x v="31"/>
    <n v="43.040154000000001"/>
    <n v="-87.932113000000001"/>
    <n v="99"/>
    <n v="12"/>
    <n v="14.9"/>
    <n v="14.1"/>
    <n v="594"/>
    <n v="-1"/>
    <d v="2017-04-18T00:00:00"/>
    <d v="2017-04-01T00:00:00"/>
    <d v="2017-04-18T00:00:00"/>
    <s v="Tuesday"/>
    <d v="1899-12-30T21:54:51"/>
    <d v="1899-12-30T22:00:00"/>
    <n v="1"/>
    <d v="2017-04-18T00:00:00"/>
    <d v="2017-04-01T00:00:00"/>
    <d v="2017-04-18T00:00:00"/>
    <s v="Tuesday"/>
    <d v="1899-12-30T23:33:36"/>
    <d v="1899-12-31T00:00:00"/>
    <s v="Round Trip"/>
  </r>
  <r>
    <n v="1588875"/>
    <s v="Non-RFID Card Member"/>
    <m/>
    <m/>
    <n v="60045"/>
    <s v="UNITED STATES"/>
    <s v="Single Ride"/>
    <n v="338"/>
    <x v="16"/>
    <n v="43.03913"/>
    <n v="-87.916150000000002"/>
    <x v="31"/>
    <n v="43.040154000000001"/>
    <n v="-87.932113000000001"/>
    <n v="79"/>
    <n v="9"/>
    <n v="11.9"/>
    <n v="11.3"/>
    <n v="474"/>
    <n v="-1"/>
    <d v="2017-04-18T00:00:00"/>
    <d v="2017-04-01T00:00:00"/>
    <d v="2017-04-18T00:00:00"/>
    <s v="Tuesday"/>
    <d v="1899-12-30T22:14:17"/>
    <d v="1899-12-30T22:00:00"/>
    <n v="1"/>
    <d v="2017-04-18T00:00:00"/>
    <d v="2017-04-01T00:00:00"/>
    <d v="2017-04-18T00:00:00"/>
    <s v="Tuesday"/>
    <d v="1899-12-30T23:33:38"/>
    <d v="1899-12-31T00:00:00"/>
    <s v="One Way"/>
  </r>
  <r>
    <n v="1575203"/>
    <s v="Non-RFID Card Member"/>
    <m/>
    <m/>
    <n v="53204"/>
    <s v="UNITED STATES"/>
    <s v="Single Ride"/>
    <n v="5483"/>
    <x v="34"/>
    <n v="43.02948"/>
    <n v="-87.912819999999996"/>
    <x v="4"/>
    <n v="43.042490000000001"/>
    <n v="-87.909959999999998"/>
    <n v="8"/>
    <n v="3"/>
    <n v="1.2"/>
    <n v="1.1000000000000001"/>
    <n v="48"/>
    <n v="-1"/>
    <d v="2017-04-20T00:00:00"/>
    <d v="2017-04-01T00:00:00"/>
    <d v="2017-04-20T00:00:00"/>
    <s v="Thursday"/>
    <d v="1899-12-30T08:21:16"/>
    <d v="1899-12-30T08:00:00"/>
    <n v="1"/>
    <d v="2017-04-20T00:00:00"/>
    <d v="2017-04-01T00:00:00"/>
    <d v="2017-04-20T00:00:00"/>
    <s v="Thursday"/>
    <d v="1899-12-30T08:29:40"/>
    <d v="1899-12-30T08:00:00"/>
    <s v="One Way"/>
  </r>
  <r>
    <n v="1510141"/>
    <s v="Non-RFID Card Member"/>
    <m/>
    <m/>
    <n v="53207"/>
    <s v="UNITED STATES"/>
    <s v="Single Ride"/>
    <n v="112"/>
    <x v="8"/>
    <n v="43.038580000000003"/>
    <n v="-87.90934"/>
    <x v="30"/>
    <n v="43.004728999999998"/>
    <n v="-87.905463999999995"/>
    <n v="23"/>
    <n v="3"/>
    <n v="3.5"/>
    <n v="3.3"/>
    <n v="138"/>
    <n v="-1"/>
    <d v="2017-04-20T00:00:00"/>
    <d v="2017-04-01T00:00:00"/>
    <d v="2017-04-20T00:00:00"/>
    <s v="Thursday"/>
    <d v="1899-12-30T11:04:20"/>
    <d v="1899-12-30T11:00:00"/>
    <n v="1"/>
    <d v="2017-04-20T00:00:00"/>
    <d v="2017-04-01T00:00:00"/>
    <d v="2017-04-20T00:00:00"/>
    <s v="Thursday"/>
    <d v="1899-12-30T11:27:34"/>
    <d v="1899-12-30T11:00:00"/>
    <s v="One Way"/>
  </r>
  <r>
    <n v="1484231"/>
    <s v="Non-RFID Card Member"/>
    <m/>
    <m/>
    <n v="53233"/>
    <s v="UNITED STATES"/>
    <s v="Single Ride"/>
    <n v="255"/>
    <x v="23"/>
    <n v="43.053040000000003"/>
    <n v="-87.897660000000002"/>
    <x v="22"/>
    <n v="43.058010000000003"/>
    <n v="-87.877300000000005"/>
    <n v="69"/>
    <n v="0"/>
    <n v="10.4"/>
    <n v="9.8000000000000007"/>
    <n v="414"/>
    <n v="-1"/>
    <d v="2017-04-16T00:00:00"/>
    <d v="2017-04-01T00:00:00"/>
    <d v="2017-04-16T00:00:00"/>
    <s v="Sunday"/>
    <d v="1899-12-30T14:40:05"/>
    <d v="1899-12-30T15:00:00"/>
    <n v="1"/>
    <d v="2017-04-16T00:00:00"/>
    <d v="2017-04-01T00:00:00"/>
    <d v="2017-04-16T00:00:00"/>
    <s v="Sunday"/>
    <d v="1899-12-30T15:49:57"/>
    <d v="1899-12-30T16:00:00"/>
    <s v="One Way"/>
  </r>
  <r>
    <n v="1588535"/>
    <s v="Non-RFID Card Member"/>
    <m/>
    <m/>
    <m/>
    <s v="UNITED STATES"/>
    <s v="Single Ride"/>
    <n v="103"/>
    <x v="35"/>
    <n v="43.060250000000003"/>
    <n v="-87.892169999999993"/>
    <x v="47"/>
    <n v="43.060250000000003"/>
    <n v="-87.892169999999993"/>
    <n v="66"/>
    <n v="0"/>
    <n v="9.9"/>
    <n v="9.4"/>
    <n v="396"/>
    <n v="-1"/>
    <d v="2017-04-18T00:00:00"/>
    <d v="2017-04-01T00:00:00"/>
    <d v="2017-04-18T00:00:00"/>
    <s v="Tuesday"/>
    <d v="1899-12-30T16:37:11"/>
    <d v="1899-12-30T17:00:00"/>
    <n v="1"/>
    <d v="2017-04-18T00:00:00"/>
    <d v="2017-04-01T00:00:00"/>
    <d v="2017-04-18T00:00:00"/>
    <s v="Tuesday"/>
    <d v="1899-12-30T17:43:31"/>
    <d v="1899-12-30T18:00:00"/>
    <s v="Round Trip"/>
  </r>
  <r>
    <n v="1573567"/>
    <s v="Non-RFID Card Member"/>
    <m/>
    <m/>
    <n v="53150"/>
    <s v="UNITED STATES"/>
    <s v="Single Ride"/>
    <n v="5558"/>
    <x v="41"/>
    <n v="43.031480000000002"/>
    <n v="-87.908169999999998"/>
    <x v="43"/>
    <n v="43.031480000000002"/>
    <n v="-87.908169999999998"/>
    <n v="104"/>
    <n v="0"/>
    <n v="15.6"/>
    <n v="14.8"/>
    <n v="624"/>
    <n v="-1"/>
    <d v="2017-04-09T00:00:00"/>
    <d v="2017-04-01T00:00:00"/>
    <d v="2017-04-09T00:00:00"/>
    <s v="Sunday"/>
    <d v="1899-12-30T18:06:09"/>
    <d v="1899-12-30T18:00:00"/>
    <n v="1"/>
    <d v="2017-04-09T00:00:00"/>
    <d v="2017-04-01T00:00:00"/>
    <d v="2017-04-09T00:00:00"/>
    <s v="Sunday"/>
    <d v="1899-12-30T19:50:13"/>
    <d v="1899-12-30T20:00:00"/>
    <s v="Round Trip"/>
  </r>
  <r>
    <n v="1598299"/>
    <s v="Non-RFID Card Member"/>
    <m/>
    <m/>
    <n v="53072"/>
    <s v="UNITED STATES"/>
    <s v="Single Ride"/>
    <n v="42"/>
    <x v="31"/>
    <n v="43.06033"/>
    <n v="-87.89546"/>
    <x v="3"/>
    <n v="43.03913"/>
    <n v="-87.916150000000002"/>
    <n v="526"/>
    <n v="0"/>
    <n v="18"/>
    <n v="17.100000000000001"/>
    <n v="720"/>
    <n v="-1"/>
    <d v="2017-04-24T00:00:00"/>
    <d v="2017-04-01T00:00:00"/>
    <d v="2017-04-24T00:00:00"/>
    <s v="Monday"/>
    <d v="1899-12-30T15:14:22"/>
    <d v="1899-12-30T15:00:00"/>
    <n v="1"/>
    <d v="2017-04-25T00:00:00"/>
    <d v="2017-04-01T00:00:00"/>
    <d v="2017-04-25T00:00:00"/>
    <s v="Tuesday"/>
    <d v="1899-12-30T00:00:53"/>
    <d v="1899-12-30T00:00:00"/>
    <s v="One Way"/>
  </r>
  <r>
    <n v="1592787"/>
    <s v="Non-RFID Card Member"/>
    <m/>
    <m/>
    <n v="53202"/>
    <s v="UNITED STATES"/>
    <s v="Single Ride"/>
    <n v="13"/>
    <x v="38"/>
    <n v="43.058619999999998"/>
    <n v="-87.885319999999993"/>
    <x v="10"/>
    <n v="43.058619999999998"/>
    <n v="-87.885319999999993"/>
    <n v="82"/>
    <n v="0"/>
    <n v="12.3"/>
    <n v="11.7"/>
    <n v="492"/>
    <n v="-1"/>
    <d v="2017-04-21T00:00:00"/>
    <d v="2017-04-01T00:00:00"/>
    <d v="2017-04-21T00:00:00"/>
    <s v="Friday"/>
    <d v="1899-12-30T18:24:59"/>
    <d v="1899-12-30T18:00:00"/>
    <n v="1"/>
    <d v="2017-04-21T00:00:00"/>
    <d v="2017-04-01T00:00:00"/>
    <d v="2017-04-21T00:00:00"/>
    <s v="Friday"/>
    <d v="1899-12-30T19:46:41"/>
    <d v="1899-12-30T20:00:00"/>
    <s v="Round Trip"/>
  </r>
  <r>
    <n v="1600481"/>
    <s v="Non-RFID Card Member"/>
    <m/>
    <m/>
    <n v="53202"/>
    <s v="UNITED STATES"/>
    <s v="Single Ride"/>
    <n v="997"/>
    <x v="37"/>
    <n v="43.036900000000003"/>
    <n v="-87.89667"/>
    <x v="22"/>
    <n v="43.058010000000003"/>
    <n v="-87.877300000000005"/>
    <n v="28"/>
    <n v="0"/>
    <n v="4.2"/>
    <n v="4"/>
    <n v="168"/>
    <n v="-1"/>
    <d v="2017-04-26T00:00:00"/>
    <d v="2017-04-01T00:00:00"/>
    <d v="2017-04-26T00:00:00"/>
    <s v="Wednesday"/>
    <d v="1899-12-30T20:43:04"/>
    <d v="1899-12-30T21:00:00"/>
    <n v="1"/>
    <d v="2017-04-26T00:00:00"/>
    <d v="2017-04-01T00:00:00"/>
    <d v="2017-04-26T00:00:00"/>
    <s v="Wednesday"/>
    <d v="1899-12-30T21:11:11"/>
    <d v="1899-12-30T21:00:00"/>
    <s v="One Way"/>
  </r>
  <r>
    <n v="1433170"/>
    <s v="Non-RFID Card Member"/>
    <m/>
    <m/>
    <n v="60008"/>
    <s v="UNITED STATES"/>
    <s v="Single Ride"/>
    <n v="152"/>
    <x v="25"/>
    <n v="43.058010000000003"/>
    <n v="-87.877300000000005"/>
    <x v="6"/>
    <n v="43.03519"/>
    <n v="-87.907390000000007"/>
    <n v="30"/>
    <n v="0"/>
    <n v="4.5"/>
    <n v="4.3"/>
    <n v="180"/>
    <n v="-1"/>
    <d v="2017-04-09T00:00:00"/>
    <d v="2017-04-01T00:00:00"/>
    <d v="2017-04-09T00:00:00"/>
    <s v="Sunday"/>
    <d v="1899-12-30T15:03:18"/>
    <d v="1899-12-30T15:00:00"/>
    <n v="1"/>
    <d v="2017-04-09T00:00:00"/>
    <d v="2017-04-01T00:00:00"/>
    <d v="2017-04-09T00:00:00"/>
    <s v="Sunday"/>
    <d v="1899-12-30T15:33:45"/>
    <d v="1899-12-30T16:00:00"/>
    <s v="One Way"/>
  </r>
  <r>
    <n v="531225"/>
    <s v="RFID Card Member"/>
    <s v="milwaukee"/>
    <s v="WI"/>
    <n v="53202"/>
    <s v="UNITED STATES"/>
    <s v="Annual Pass"/>
    <n v="5503"/>
    <x v="30"/>
    <n v="43.045712999999999"/>
    <n v="-87.899756999999994"/>
    <x v="40"/>
    <n v="43.05097"/>
    <n v="-87.906440000000003"/>
    <n v="4"/>
    <n v="0"/>
    <n v="0.6"/>
    <n v="0.6"/>
    <n v="24"/>
    <n v="-1"/>
    <d v="2017-04-19T00:00:00"/>
    <d v="2017-04-01T00:00:00"/>
    <d v="2017-04-19T00:00:00"/>
    <s v="Wednesday"/>
    <d v="1899-12-30T15:18:00"/>
    <d v="1899-12-30T15:00:00"/>
    <n v="1"/>
    <d v="2017-04-19T00:00:00"/>
    <d v="2017-04-01T00:00:00"/>
    <d v="2017-04-19T00:00:00"/>
    <s v="Wednesday"/>
    <d v="1899-12-30T15:22:26"/>
    <d v="1899-12-30T15:00:00"/>
    <s v="One Way"/>
  </r>
  <r>
    <n v="551883"/>
    <s v="RFID Card Member"/>
    <s v="Wauwatosa"/>
    <s v="WI"/>
    <n v="53213"/>
    <s v="UNITED STATES"/>
    <s v="Annual Pass"/>
    <n v="5531"/>
    <x v="3"/>
    <n v="43.03519"/>
    <n v="-87.907390000000007"/>
    <x v="0"/>
    <n v="43.049230000000001"/>
    <n v="-87.911940000000001"/>
    <n v="8"/>
    <n v="0"/>
    <n v="1.2"/>
    <n v="1.1000000000000001"/>
    <n v="48"/>
    <n v="-1"/>
    <d v="2017-04-20T00:00:00"/>
    <d v="2017-04-01T00:00:00"/>
    <d v="2017-04-20T00:00:00"/>
    <s v="Thursday"/>
    <d v="1899-12-30T12:06:14"/>
    <d v="1899-12-30T12:00:00"/>
    <n v="1"/>
    <d v="2017-04-20T00:00:00"/>
    <d v="2017-04-01T00:00:00"/>
    <d v="2017-04-20T00:00:00"/>
    <s v="Thursday"/>
    <d v="1899-12-30T12:14:27"/>
    <d v="1899-12-30T12:00:00"/>
    <s v="One Way"/>
  </r>
  <r>
    <n v="551883"/>
    <s v="RFID Card Member"/>
    <s v="Wauwatosa"/>
    <s v="WI"/>
    <n v="53213"/>
    <s v="UNITED STATES"/>
    <s v="Annual Pass"/>
    <n v="5524"/>
    <x v="3"/>
    <n v="43.03519"/>
    <n v="-87.907390000000007"/>
    <x v="34"/>
    <n v="43.038649999999997"/>
    <n v="-87.921930000000003"/>
    <n v="7"/>
    <n v="0"/>
    <n v="1.1000000000000001"/>
    <n v="1"/>
    <n v="42"/>
    <n v="-1"/>
    <d v="2017-04-07T00:00:00"/>
    <d v="2017-04-01T00:00:00"/>
    <d v="2017-04-07T00:00:00"/>
    <s v="Friday"/>
    <d v="1899-12-30T11:56:39"/>
    <d v="1899-12-30T12:00:00"/>
    <n v="1"/>
    <d v="2017-04-07T00:00:00"/>
    <d v="2017-04-01T00:00:00"/>
    <d v="2017-04-07T00:00:00"/>
    <s v="Friday"/>
    <d v="1899-12-30T12:03:43"/>
    <d v="1899-12-30T12:00:00"/>
    <s v="One Way"/>
  </r>
  <r>
    <n v="551883"/>
    <s v="RFID Card Member"/>
    <s v="Wauwatosa"/>
    <s v="WI"/>
    <n v="53213"/>
    <s v="UNITED STATES"/>
    <s v="Annual Pass"/>
    <n v="5558"/>
    <x v="13"/>
    <n v="43.038649999999997"/>
    <n v="-87.921930000000003"/>
    <x v="43"/>
    <n v="43.031480000000002"/>
    <n v="-87.908169999999998"/>
    <n v="9"/>
    <n v="0"/>
    <n v="1.4"/>
    <n v="1.3"/>
    <n v="54"/>
    <n v="-1"/>
    <d v="2017-04-07T00:00:00"/>
    <d v="2017-04-01T00:00:00"/>
    <d v="2017-04-07T00:00:00"/>
    <s v="Friday"/>
    <d v="1899-12-30T12:49:04"/>
    <d v="1899-12-30T13:00:00"/>
    <n v="1"/>
    <d v="2017-04-07T00:00:00"/>
    <d v="2017-04-01T00:00:00"/>
    <d v="2017-04-07T00:00:00"/>
    <s v="Friday"/>
    <d v="1899-12-30T12:58:34"/>
    <d v="1899-12-30T13:00:00"/>
    <s v="One Way"/>
  </r>
  <r>
    <n v="558783"/>
    <s v="RFID Card Member"/>
    <s v="Oconomowoc"/>
    <s v="WI"/>
    <n v="53066"/>
    <s v="UNITED STATES"/>
    <s v="Annual Pass"/>
    <n v="5474"/>
    <x v="52"/>
    <n v="43.034619999999997"/>
    <n v="-87.917500000000004"/>
    <x v="1"/>
    <n v="43.03886"/>
    <n v="-87.902720000000002"/>
    <n v="8"/>
    <n v="0"/>
    <n v="1.2"/>
    <n v="1.1000000000000001"/>
    <n v="48"/>
    <n v="-1"/>
    <d v="2017-04-23T00:00:00"/>
    <d v="2017-04-01T00:00:00"/>
    <d v="2017-04-23T00:00:00"/>
    <s v="Sunday"/>
    <d v="1899-12-30T12:58:46"/>
    <d v="1899-12-30T13:00:00"/>
    <n v="1"/>
    <d v="2017-04-23T00:00:00"/>
    <d v="2017-04-01T00:00:00"/>
    <d v="2017-04-23T00:00:00"/>
    <s v="Sunday"/>
    <d v="1899-12-30T13:06:47"/>
    <d v="1899-12-30T13:00:00"/>
    <s v="One Way"/>
  </r>
  <r>
    <n v="563412"/>
    <s v="RFID Card Member"/>
    <s v="Kenilworth"/>
    <s v="IL"/>
    <n v="60043"/>
    <s v="UNITED STATES"/>
    <s v="Annual Pass"/>
    <n v="11104"/>
    <x v="20"/>
    <n v="43.049230000000001"/>
    <n v="-87.911940000000001"/>
    <x v="9"/>
    <n v="43.034619999999997"/>
    <n v="-87.917500000000004"/>
    <n v="10"/>
    <n v="0"/>
    <n v="1.5"/>
    <n v="1.4"/>
    <n v="60"/>
    <n v="-1"/>
    <d v="2017-04-11T00:00:00"/>
    <d v="2017-04-01T00:00:00"/>
    <d v="2017-04-11T00:00:00"/>
    <s v="Tuesday"/>
    <d v="1899-12-30T17:15:00"/>
    <d v="1899-12-30T17:00:00"/>
    <n v="1"/>
    <d v="2017-04-11T00:00:00"/>
    <d v="2017-04-01T00:00:00"/>
    <d v="2017-04-11T00:00:00"/>
    <s v="Tuesday"/>
    <d v="1899-12-30T17:25:03"/>
    <d v="1899-12-30T17:00:00"/>
    <s v="One Way"/>
  </r>
  <r>
    <n v="563412"/>
    <s v="RFID Card Member"/>
    <s v="Kenilworth"/>
    <s v="IL"/>
    <n v="60043"/>
    <s v="UNITED STATES"/>
    <s v="Annual Pass"/>
    <n v="5548"/>
    <x v="52"/>
    <n v="43.034619999999997"/>
    <n v="-87.917500000000004"/>
    <x v="0"/>
    <n v="43.049230000000001"/>
    <n v="-87.911940000000001"/>
    <n v="7"/>
    <n v="0"/>
    <n v="1.1000000000000001"/>
    <n v="1"/>
    <n v="42"/>
    <n v="-1"/>
    <d v="2017-04-10T00:00:00"/>
    <d v="2017-04-01T00:00:00"/>
    <d v="2017-04-10T00:00:00"/>
    <s v="Monday"/>
    <d v="1899-12-30T07:50:05"/>
    <d v="1899-12-30T08:00:00"/>
    <n v="1"/>
    <d v="2017-04-10T00:00:00"/>
    <d v="2017-04-01T00:00:00"/>
    <d v="2017-04-10T00:00:00"/>
    <s v="Monday"/>
    <d v="1899-12-30T07:57:10"/>
    <d v="1899-12-30T08:00:00"/>
    <s v="One Way"/>
  </r>
  <r>
    <n v="583361"/>
    <s v="RFID Card Member"/>
    <s v="milwaukee"/>
    <s v="WI"/>
    <n v="53202"/>
    <s v="UNITED STATES"/>
    <s v="Annual Pass"/>
    <n v="11072"/>
    <x v="6"/>
    <n v="43.038719999999998"/>
    <n v="-87.905339999999995"/>
    <x v="41"/>
    <n v="43.031320000000001"/>
    <n v="-87.904259999999994"/>
    <n v="4"/>
    <n v="0"/>
    <n v="0.6"/>
    <n v="0.6"/>
    <n v="24"/>
    <n v="-1"/>
    <d v="2017-04-26T00:00:00"/>
    <d v="2017-04-01T00:00:00"/>
    <d v="2017-04-26T00:00:00"/>
    <s v="Wednesday"/>
    <d v="1899-12-30T19:33:14"/>
    <d v="1899-12-30T20:00:00"/>
    <n v="1"/>
    <d v="2017-04-26T00:00:00"/>
    <d v="2017-04-01T00:00:00"/>
    <d v="2017-04-26T00:00:00"/>
    <s v="Wednesday"/>
    <d v="1899-12-30T19:37:00"/>
    <d v="1899-12-30T20:00:00"/>
    <s v="One Way"/>
  </r>
  <r>
    <n v="618487"/>
    <s v="RFID Card Member"/>
    <s v="South Milwaukee"/>
    <s v="WI"/>
    <n v="53172"/>
    <s v="UNITED STATES"/>
    <s v="30-Day Pass"/>
    <n v="5426"/>
    <x v="38"/>
    <n v="43.058619999999998"/>
    <n v="-87.885319999999993"/>
    <x v="21"/>
    <n v="43.049909999999997"/>
    <n v="-87.914237"/>
    <n v="23"/>
    <n v="0"/>
    <n v="3.5"/>
    <n v="3.3"/>
    <n v="138"/>
    <n v="-1"/>
    <d v="2017-04-28T00:00:00"/>
    <d v="2017-04-01T00:00:00"/>
    <d v="2017-04-28T00:00:00"/>
    <s v="Friday"/>
    <d v="1899-12-30T14:32:37"/>
    <d v="1899-12-30T15:00:00"/>
    <n v="1"/>
    <d v="2017-04-28T00:00:00"/>
    <d v="2017-04-01T00:00:00"/>
    <d v="2017-04-28T00:00:00"/>
    <s v="Friday"/>
    <d v="1899-12-30T14:55:20"/>
    <d v="1899-12-30T15:00:00"/>
    <s v="One Way"/>
  </r>
  <r>
    <n v="671983"/>
    <s v="RFID Card Member"/>
    <s v="Whitefish Bay"/>
    <s v="WI"/>
    <n v="53217"/>
    <s v="UNITED STATES"/>
    <s v="Annual Pass"/>
    <n v="96"/>
    <x v="2"/>
    <n v="43.03886"/>
    <n v="-87.902720000000002"/>
    <x v="6"/>
    <n v="43.03519"/>
    <n v="-87.907390000000007"/>
    <n v="24"/>
    <n v="0"/>
    <n v="3.6"/>
    <n v="3.4"/>
    <n v="144"/>
    <n v="-1"/>
    <d v="2017-04-24T00:00:00"/>
    <d v="2017-04-01T00:00:00"/>
    <d v="2017-04-24T00:00:00"/>
    <s v="Monday"/>
    <d v="1899-12-30T12:52:49"/>
    <d v="1899-12-30T13:00:00"/>
    <n v="1"/>
    <d v="2017-04-24T00:00:00"/>
    <d v="2017-04-01T00:00:00"/>
    <d v="2017-04-24T00:00:00"/>
    <s v="Monday"/>
    <d v="1899-12-30T13:16:58"/>
    <d v="1899-12-30T13:00:00"/>
    <s v="One Way"/>
  </r>
  <r>
    <n v="671983"/>
    <s v="RFID Card Member"/>
    <s v="Whitefish Bay"/>
    <s v="WI"/>
    <n v="53217"/>
    <s v="UNITED STATES"/>
    <s v="Annual Pass"/>
    <n v="362"/>
    <x v="2"/>
    <n v="43.03886"/>
    <n v="-87.902720000000002"/>
    <x v="4"/>
    <n v="43.042490000000001"/>
    <n v="-87.909959999999998"/>
    <n v="15"/>
    <n v="0"/>
    <n v="2.2999999999999998"/>
    <n v="2.1"/>
    <n v="90"/>
    <n v="-1"/>
    <d v="2017-04-13T00:00:00"/>
    <d v="2017-04-01T00:00:00"/>
    <d v="2017-04-13T00:00:00"/>
    <s v="Thursday"/>
    <d v="1899-12-30T13:28:50"/>
    <d v="1899-12-30T13:00:00"/>
    <n v="1"/>
    <d v="2017-04-13T00:00:00"/>
    <d v="2017-04-01T00:00:00"/>
    <d v="2017-04-13T00:00:00"/>
    <s v="Thursday"/>
    <d v="1899-12-30T13:43:39"/>
    <d v="1899-12-30T14:00:00"/>
    <s v="One Way"/>
  </r>
  <r>
    <n v="717793"/>
    <s v="RFID Card Member"/>
    <s v="milwaukee"/>
    <s v="WI"/>
    <n v="53202"/>
    <s v="UNITED STATES"/>
    <s v="Annual Pass"/>
    <n v="217"/>
    <x v="6"/>
    <n v="43.038719999999998"/>
    <n v="-87.905339999999995"/>
    <x v="5"/>
    <n v="43.04824"/>
    <n v="-87.904970000000006"/>
    <n v="8"/>
    <n v="0"/>
    <n v="1.2"/>
    <n v="1.1000000000000001"/>
    <n v="48"/>
    <n v="-1"/>
    <d v="2017-04-08T00:00:00"/>
    <d v="2017-04-01T00:00:00"/>
    <d v="2017-04-08T00:00:00"/>
    <s v="Saturday"/>
    <d v="1899-12-30T10:40:11"/>
    <d v="1899-12-30T11:00:00"/>
    <n v="1"/>
    <d v="2017-04-08T00:00:00"/>
    <d v="2017-04-01T00:00:00"/>
    <d v="2017-04-08T00:00:00"/>
    <s v="Saturday"/>
    <d v="1899-12-30T10:48:32"/>
    <d v="1899-12-30T11:00:00"/>
    <s v="One Way"/>
  </r>
  <r>
    <n v="717793"/>
    <s v="RFID Card Member"/>
    <s v="milwaukee"/>
    <s v="WI"/>
    <n v="53202"/>
    <s v="UNITED STATES"/>
    <s v="Annual Pass"/>
    <n v="11062"/>
    <x v="4"/>
    <n v="43.04824"/>
    <n v="-87.904970000000006"/>
    <x v="6"/>
    <n v="43.03519"/>
    <n v="-87.907390000000007"/>
    <n v="11"/>
    <n v="0"/>
    <n v="1.7"/>
    <n v="1.6"/>
    <n v="66"/>
    <n v="-1"/>
    <d v="2017-04-14T00:00:00"/>
    <d v="2017-04-01T00:00:00"/>
    <d v="2017-04-14T00:00:00"/>
    <s v="Friday"/>
    <d v="1899-12-30T14:40:54"/>
    <d v="1899-12-30T15:00:00"/>
    <n v="1"/>
    <d v="2017-04-14T00:00:00"/>
    <d v="2017-04-01T00:00:00"/>
    <d v="2017-04-14T00:00:00"/>
    <s v="Friday"/>
    <d v="1899-12-30T14:51:59"/>
    <d v="1899-12-30T15:00:00"/>
    <s v="One Way"/>
  </r>
  <r>
    <n v="717793"/>
    <s v="RFID Card Member"/>
    <s v="milwaukee"/>
    <s v="WI"/>
    <n v="53202"/>
    <s v="UNITED STATES"/>
    <s v="Annual Pass"/>
    <n v="46"/>
    <x v="4"/>
    <n v="43.04824"/>
    <n v="-87.904970000000006"/>
    <x v="6"/>
    <n v="43.03519"/>
    <n v="-87.907390000000007"/>
    <n v="11"/>
    <n v="0"/>
    <n v="1.7"/>
    <n v="1.6"/>
    <n v="66"/>
    <n v="-1"/>
    <d v="2017-04-16T00:00:00"/>
    <d v="2017-04-01T00:00:00"/>
    <d v="2017-04-16T00:00:00"/>
    <s v="Sunday"/>
    <d v="1899-12-30T14:14:46"/>
    <d v="1899-12-30T14:00:00"/>
    <n v="1"/>
    <d v="2017-04-16T00:00:00"/>
    <d v="2017-04-01T00:00:00"/>
    <d v="2017-04-16T00:00:00"/>
    <s v="Sunday"/>
    <d v="1899-12-30T14:25:00"/>
    <d v="1899-12-30T14:00:00"/>
    <s v="One Way"/>
  </r>
  <r>
    <n v="803838"/>
    <s v="RFID Card Member"/>
    <s v="Shorewood"/>
    <s v="WI"/>
    <n v="53211"/>
    <s v="UNITED STATES"/>
    <s v="Annual Pass"/>
    <n v="330"/>
    <x v="26"/>
    <n v="43.056539999999998"/>
    <n v="-87.914370000000005"/>
    <x v="40"/>
    <n v="43.05097"/>
    <n v="-87.906440000000003"/>
    <n v="12"/>
    <n v="0"/>
    <n v="1.8"/>
    <n v="1.7"/>
    <n v="72"/>
    <n v="-1"/>
    <d v="2017-04-20T00:00:00"/>
    <d v="2017-04-01T00:00:00"/>
    <d v="2017-04-20T00:00:00"/>
    <s v="Thursday"/>
    <d v="1899-12-30T17:26:22"/>
    <d v="1899-12-30T17:00:00"/>
    <n v="1"/>
    <d v="2017-04-20T00:00:00"/>
    <d v="2017-04-01T00:00:00"/>
    <d v="2017-04-20T00:00:00"/>
    <s v="Thursday"/>
    <d v="1899-12-30T17:38:39"/>
    <d v="1899-12-30T18:00:00"/>
    <s v="One Way"/>
  </r>
  <r>
    <n v="825934"/>
    <s v="RFID Card Member"/>
    <s v="milwaukee"/>
    <s v="WI"/>
    <n v="53208"/>
    <s v="UNITED STATES"/>
    <s v="Annual Pass"/>
    <n v="27"/>
    <x v="13"/>
    <n v="43.038649999999997"/>
    <n v="-87.921930000000003"/>
    <x v="4"/>
    <n v="43.042490000000001"/>
    <n v="-87.909959999999998"/>
    <n v="7"/>
    <n v="0"/>
    <n v="1.1000000000000001"/>
    <n v="1"/>
    <n v="42"/>
    <n v="-1"/>
    <d v="2017-04-28T00:00:00"/>
    <d v="2017-04-01T00:00:00"/>
    <d v="2017-04-28T00:00:00"/>
    <s v="Friday"/>
    <d v="1899-12-30T13:07:34"/>
    <d v="1899-12-30T13:00:00"/>
    <n v="1"/>
    <d v="2017-04-28T00:00:00"/>
    <d v="2017-04-01T00:00:00"/>
    <d v="2017-04-28T00:00:00"/>
    <s v="Friday"/>
    <d v="1899-12-30T13:14:20"/>
    <d v="1899-12-30T13:00:00"/>
    <s v="One Way"/>
  </r>
  <r>
    <n v="825934"/>
    <s v="RFID Card Member"/>
    <s v="milwaukee"/>
    <s v="WI"/>
    <n v="53208"/>
    <s v="UNITED STATES"/>
    <s v="Annual Pass"/>
    <n v="22"/>
    <x v="40"/>
    <n v="43.046570000000003"/>
    <n v="-87.908720000000002"/>
    <x v="4"/>
    <n v="43.042490000000001"/>
    <n v="-87.909959999999998"/>
    <n v="3"/>
    <n v="0"/>
    <n v="0.5"/>
    <n v="0.4"/>
    <n v="18"/>
    <n v="-1"/>
    <d v="2017-04-26T00:00:00"/>
    <d v="2017-04-01T00:00:00"/>
    <d v="2017-04-26T00:00:00"/>
    <s v="Wednesday"/>
    <d v="1899-12-30T07:52:52"/>
    <d v="1899-12-30T08:00:00"/>
    <n v="1"/>
    <d v="2017-04-26T00:00:00"/>
    <d v="2017-04-01T00:00:00"/>
    <d v="2017-04-26T00:00:00"/>
    <s v="Wednesday"/>
    <d v="1899-12-30T07:55:48"/>
    <d v="1899-12-30T08:00:00"/>
    <s v="One Way"/>
  </r>
  <r>
    <n v="825934"/>
    <s v="RFID Card Member"/>
    <s v="milwaukee"/>
    <s v="WI"/>
    <n v="53208"/>
    <s v="UNITED STATES"/>
    <s v="Annual Pass"/>
    <n v="250"/>
    <x v="0"/>
    <n v="43.042490000000001"/>
    <n v="-87.909959999999998"/>
    <x v="34"/>
    <n v="43.038649999999997"/>
    <n v="-87.921930000000003"/>
    <n v="8"/>
    <n v="0"/>
    <n v="1.2"/>
    <n v="1.1000000000000001"/>
    <n v="48"/>
    <n v="-1"/>
    <d v="2017-04-21T00:00:00"/>
    <d v="2017-04-01T00:00:00"/>
    <d v="2017-04-21T00:00:00"/>
    <s v="Friday"/>
    <d v="1899-12-30T12:35:26"/>
    <d v="1899-12-30T13:00:00"/>
    <n v="1"/>
    <d v="2017-04-21T00:00:00"/>
    <d v="2017-04-01T00:00:00"/>
    <d v="2017-04-21T00:00:00"/>
    <s v="Friday"/>
    <d v="1899-12-30T12:43:19"/>
    <d v="1899-12-30T13:00:00"/>
    <s v="One Way"/>
  </r>
  <r>
    <n v="825934"/>
    <s v="RFID Card Member"/>
    <s v="milwaukee"/>
    <s v="WI"/>
    <n v="53208"/>
    <s v="UNITED STATES"/>
    <s v="Annual Pass"/>
    <n v="5558"/>
    <x v="9"/>
    <n v="43.05097"/>
    <n v="-87.906440000000003"/>
    <x v="4"/>
    <n v="43.042490000000001"/>
    <n v="-87.909959999999998"/>
    <n v="6"/>
    <n v="0"/>
    <n v="0.9"/>
    <n v="0.9"/>
    <n v="36"/>
    <n v="-1"/>
    <d v="2017-04-06T00:00:00"/>
    <d v="2017-04-01T00:00:00"/>
    <d v="2017-04-06T00:00:00"/>
    <s v="Thursday"/>
    <d v="1899-12-30T07:31:14"/>
    <d v="1899-12-30T08:00:00"/>
    <n v="1"/>
    <d v="2017-04-06T00:00:00"/>
    <d v="2017-04-01T00:00:00"/>
    <d v="2017-04-06T00:00:00"/>
    <s v="Thursday"/>
    <d v="1899-12-30T07:37:54"/>
    <d v="1899-12-30T08:00:00"/>
    <s v="One Way"/>
  </r>
  <r>
    <n v="880714"/>
    <s v="RFID Card Member"/>
    <s v="milwaukee"/>
    <s v="WI"/>
    <n v="53211"/>
    <s v="UNITED STATES"/>
    <s v="Pay as You Go Pass"/>
    <n v="5524"/>
    <x v="31"/>
    <n v="43.06033"/>
    <n v="-87.89546"/>
    <x v="55"/>
    <n v="43.074655999999997"/>
    <n v="-87.889011999999994"/>
    <n v="11"/>
    <n v="2"/>
    <n v="1.7"/>
    <n v="1.6"/>
    <n v="66"/>
    <n v="-1"/>
    <d v="2017-04-18T00:00:00"/>
    <d v="2017-04-01T00:00:00"/>
    <d v="2017-04-18T00:00:00"/>
    <s v="Tuesday"/>
    <d v="1899-12-30T19:30:54"/>
    <d v="1899-12-30T20:00:00"/>
    <n v="1"/>
    <d v="2017-04-18T00:00:00"/>
    <d v="2017-04-01T00:00:00"/>
    <d v="2017-04-18T00:00:00"/>
    <s v="Tuesday"/>
    <d v="1899-12-30T19:41:45"/>
    <d v="1899-12-30T20:00:00"/>
    <s v="One Way"/>
  </r>
  <r>
    <n v="915465"/>
    <s v="RFID Card Member"/>
    <s v="milwaukee"/>
    <s v="WI"/>
    <n v="53202"/>
    <s v="UNITED STATES"/>
    <s v="Annual Pass"/>
    <n v="9"/>
    <x v="1"/>
    <n v="43.048200000000001"/>
    <n v="-87.900859999999994"/>
    <x v="26"/>
    <n v="43.053040000000003"/>
    <n v="-87.897660000000002"/>
    <n v="3"/>
    <n v="0"/>
    <n v="0.5"/>
    <n v="0.4"/>
    <n v="18"/>
    <n v="-1"/>
    <d v="2017-04-01T00:00:00"/>
    <d v="2017-04-01T00:00:00"/>
    <d v="2017-04-01T00:00:00"/>
    <s v="Saturday"/>
    <d v="1899-12-30T02:42:13"/>
    <d v="1899-12-30T03:00:00"/>
    <n v="1"/>
    <d v="2017-04-01T00:00:00"/>
    <d v="2017-04-01T00:00:00"/>
    <d v="2017-04-01T00:00:00"/>
    <s v="Saturday"/>
    <d v="1899-12-30T02:45:54"/>
    <d v="1899-12-30T03:00:00"/>
    <s v="One Way"/>
  </r>
  <r>
    <n v="927112"/>
    <s v="RFID Card Member"/>
    <s v="milwaukee"/>
    <s v="WI"/>
    <n v="53202"/>
    <s v="UNITED STATES"/>
    <s v="Annual Pass"/>
    <n v="5496"/>
    <x v="23"/>
    <n v="43.053040000000003"/>
    <n v="-87.897660000000002"/>
    <x v="4"/>
    <n v="43.042490000000001"/>
    <n v="-87.909959999999998"/>
    <n v="14"/>
    <n v="0"/>
    <n v="2.1"/>
    <n v="2"/>
    <n v="84"/>
    <n v="-1"/>
    <d v="2017-04-04T00:00:00"/>
    <d v="2017-04-01T00:00:00"/>
    <d v="2017-04-04T00:00:00"/>
    <s v="Tuesday"/>
    <d v="1899-12-30T14:28:57"/>
    <d v="1899-12-30T14:00:00"/>
    <n v="1"/>
    <d v="2017-04-04T00:00:00"/>
    <d v="2017-04-01T00:00:00"/>
    <d v="2017-04-04T00:00:00"/>
    <s v="Tuesday"/>
    <d v="1899-12-30T14:42:30"/>
    <d v="1899-12-30T15:00:00"/>
    <s v="One Way"/>
  </r>
  <r>
    <n v="928245"/>
    <s v="RFID Card Member"/>
    <s v="milwaukee"/>
    <s v="WI"/>
    <n v="53202"/>
    <s v="UNITED STATES"/>
    <s v="Annual Pass"/>
    <n v="11050"/>
    <x v="53"/>
    <n v="43.074655999999997"/>
    <n v="-87.889011999999994"/>
    <x v="27"/>
    <n v="43.063749000000001"/>
    <n v="-87.887962999999999"/>
    <n v="7"/>
    <n v="0"/>
    <n v="1.1000000000000001"/>
    <n v="1"/>
    <n v="42"/>
    <n v="-1"/>
    <d v="2017-04-20T00:00:00"/>
    <d v="2017-04-01T00:00:00"/>
    <d v="2017-04-20T00:00:00"/>
    <s v="Thursday"/>
    <d v="1899-12-30T14:49:56"/>
    <d v="1899-12-30T15:00:00"/>
    <n v="1"/>
    <d v="2017-04-20T00:00:00"/>
    <d v="2017-04-01T00:00:00"/>
    <d v="2017-04-20T00:00:00"/>
    <s v="Thursday"/>
    <d v="1899-12-30T14:56:33"/>
    <d v="1899-12-30T15:00:00"/>
    <s v="One Way"/>
  </r>
  <r>
    <n v="993583"/>
    <s v="RFID Card Member"/>
    <s v="milwaukee"/>
    <s v="WI"/>
    <n v="53211"/>
    <s v="UNITED STATES"/>
    <s v="Bublr for Organizations"/>
    <n v="5561"/>
    <x v="32"/>
    <n v="43.078530000000001"/>
    <n v="-87.882620000000003"/>
    <x v="20"/>
    <n v="43.077359999999999"/>
    <n v="-87.880769999999998"/>
    <n v="10"/>
    <n v="0"/>
    <n v="1.5"/>
    <n v="1.4"/>
    <n v="60"/>
    <n v="-1"/>
    <d v="2017-04-18T00:00:00"/>
    <d v="2017-04-01T00:00:00"/>
    <d v="2017-04-18T00:00:00"/>
    <s v="Tuesday"/>
    <d v="1899-12-30T16:37:51"/>
    <d v="1899-12-30T17:00:00"/>
    <n v="1"/>
    <d v="2017-04-18T00:00:00"/>
    <d v="2017-04-01T00:00:00"/>
    <d v="2017-04-18T00:00:00"/>
    <s v="Tuesday"/>
    <d v="1899-12-30T16:47:24"/>
    <d v="1899-12-30T17:00:00"/>
    <s v="One Way"/>
  </r>
  <r>
    <n v="993583"/>
    <s v="RFID Card Member"/>
    <s v="milwaukee"/>
    <s v="WI"/>
    <n v="53211"/>
    <s v="UNITED STATES"/>
    <s v="Bublr for Organizations"/>
    <n v="11089"/>
    <x v="45"/>
    <n v="43.077359999999999"/>
    <n v="-87.880769999999998"/>
    <x v="55"/>
    <n v="43.074655999999997"/>
    <n v="-87.889011999999994"/>
    <n v="6"/>
    <n v="0"/>
    <n v="0.9"/>
    <n v="0.9"/>
    <n v="36"/>
    <n v="-1"/>
    <d v="2017-04-11T00:00:00"/>
    <d v="2017-04-01T00:00:00"/>
    <d v="2017-04-11T00:00:00"/>
    <s v="Tuesday"/>
    <d v="1899-12-30T15:34:16"/>
    <d v="1899-12-30T16:00:00"/>
    <n v="1"/>
    <d v="2017-04-11T00:00:00"/>
    <d v="2017-04-01T00:00:00"/>
    <d v="2017-04-11T00:00:00"/>
    <s v="Tuesday"/>
    <d v="1899-12-30T15:40:53"/>
    <d v="1899-12-30T16:00:00"/>
    <s v="One Way"/>
  </r>
  <r>
    <n v="1012659"/>
    <s v="RFID Card Member"/>
    <s v="milwaukee"/>
    <s v="WI"/>
    <n v="53211"/>
    <s v="UNITED STATES"/>
    <s v="Annual Pass"/>
    <n v="338"/>
    <x v="10"/>
    <n v="43.060786"/>
    <n v="-87.883825999999999"/>
    <x v="35"/>
    <n v="43.066893999999998"/>
    <n v="-87.877936000000005"/>
    <n v="4"/>
    <n v="0"/>
    <n v="0.6"/>
    <n v="0.6"/>
    <n v="24"/>
    <n v="-1"/>
    <d v="2017-04-04T00:00:00"/>
    <d v="2017-04-01T00:00:00"/>
    <d v="2017-04-04T00:00:00"/>
    <s v="Tuesday"/>
    <d v="1899-12-30T20:03:13"/>
    <d v="1899-12-30T20:00:00"/>
    <n v="1"/>
    <d v="2017-04-04T00:00:00"/>
    <d v="2017-04-01T00:00:00"/>
    <d v="2017-04-04T00:00:00"/>
    <s v="Tuesday"/>
    <d v="1899-12-30T20:07:48"/>
    <d v="1899-12-30T20:00:00"/>
    <s v="One Way"/>
  </r>
  <r>
    <n v="1013894"/>
    <s v="RFID Card Member"/>
    <s v="milwaukee"/>
    <s v="WI"/>
    <n v="53212"/>
    <s v="UNITED STATES"/>
    <s v="Annual Pass"/>
    <n v="271"/>
    <x v="20"/>
    <n v="43.049230000000001"/>
    <n v="-87.911940000000001"/>
    <x v="26"/>
    <n v="43.053040000000003"/>
    <n v="-87.897660000000002"/>
    <n v="7"/>
    <n v="0"/>
    <n v="1.1000000000000001"/>
    <n v="1"/>
    <n v="42"/>
    <n v="-1"/>
    <d v="2017-04-20T00:00:00"/>
    <d v="2017-04-01T00:00:00"/>
    <d v="2017-04-20T00:00:00"/>
    <s v="Thursday"/>
    <d v="1899-12-30T09:42:10"/>
    <d v="1899-12-30T10:00:00"/>
    <n v="1"/>
    <d v="2017-04-20T00:00:00"/>
    <d v="2017-04-01T00:00:00"/>
    <d v="2017-04-20T00:00:00"/>
    <s v="Thursday"/>
    <d v="1899-12-30T09:49:57"/>
    <d v="1899-12-30T10:00:00"/>
    <s v="One Way"/>
  </r>
  <r>
    <n v="1017964"/>
    <s v="RFID Card Member"/>
    <s v="milwaukee"/>
    <s v="WI"/>
    <n v="53202"/>
    <s v="UNITED STATES"/>
    <s v="Annual Pass"/>
    <n v="91"/>
    <x v="38"/>
    <n v="43.058619999999998"/>
    <n v="-87.885319999999993"/>
    <x v="1"/>
    <n v="43.03886"/>
    <n v="-87.902720000000002"/>
    <n v="13"/>
    <n v="0"/>
    <n v="2"/>
    <n v="1.9"/>
    <n v="78"/>
    <n v="-1"/>
    <d v="2017-04-10T00:00:00"/>
    <d v="2017-04-01T00:00:00"/>
    <d v="2017-04-10T00:00:00"/>
    <s v="Monday"/>
    <d v="1899-12-30T08:00:56"/>
    <d v="1899-12-30T08:00:00"/>
    <n v="1"/>
    <d v="2017-04-10T00:00:00"/>
    <d v="2017-04-01T00:00:00"/>
    <d v="2017-04-10T00:00:00"/>
    <s v="Monday"/>
    <d v="1899-12-30T08:13:33"/>
    <d v="1899-12-30T08:00:00"/>
    <s v="One Way"/>
  </r>
  <r>
    <n v="1022184"/>
    <s v="RFID Card Member"/>
    <s v="milwaukee"/>
    <s v="WI"/>
    <n v="53202"/>
    <s v="UNITED STATES"/>
    <s v="Annual Pass"/>
    <n v="5436"/>
    <x v="27"/>
    <n v="43.074890000000003"/>
    <n v="-87.882810000000006"/>
    <x v="35"/>
    <n v="43.066893999999998"/>
    <n v="-87.877936000000005"/>
    <n v="7"/>
    <n v="0"/>
    <n v="1.1000000000000001"/>
    <n v="1"/>
    <n v="42"/>
    <n v="-1"/>
    <d v="2017-04-24T00:00:00"/>
    <d v="2017-04-01T00:00:00"/>
    <d v="2017-04-24T00:00:00"/>
    <s v="Monday"/>
    <d v="1899-12-30T17:54:43"/>
    <d v="1899-12-30T18:00:00"/>
    <n v="1"/>
    <d v="2017-04-24T00:00:00"/>
    <d v="2017-04-01T00:00:00"/>
    <d v="2017-04-24T00:00:00"/>
    <s v="Monday"/>
    <d v="1899-12-30T18:01:52"/>
    <d v="1899-12-30T18:00:00"/>
    <s v="One Way"/>
  </r>
  <r>
    <n v="1028096"/>
    <s v="RFID Card Member"/>
    <s v="milwaukee"/>
    <s v="WI"/>
    <n v="53202"/>
    <s v="UNITED STATES"/>
    <s v="Annual Pass"/>
    <n v="11088"/>
    <x v="37"/>
    <n v="43.036900000000003"/>
    <n v="-87.89667"/>
    <x v="2"/>
    <n v="43.048200000000001"/>
    <n v="-87.900859999999994"/>
    <n v="13"/>
    <n v="0"/>
    <n v="2"/>
    <n v="1.9"/>
    <n v="78"/>
    <n v="-1"/>
    <d v="2017-04-19T00:00:00"/>
    <d v="2017-04-01T00:00:00"/>
    <d v="2017-04-19T00:00:00"/>
    <s v="Wednesday"/>
    <d v="1899-12-30T12:42:55"/>
    <d v="1899-12-30T13:00:00"/>
    <n v="1"/>
    <d v="2017-04-19T00:00:00"/>
    <d v="2017-04-01T00:00:00"/>
    <d v="2017-04-19T00:00:00"/>
    <s v="Wednesday"/>
    <d v="1899-12-30T12:55:34"/>
    <d v="1899-12-30T13:00:00"/>
    <s v="One Way"/>
  </r>
  <r>
    <n v="1088320"/>
    <s v="RFID Card Member"/>
    <s v="milwaukee"/>
    <s v="WI"/>
    <n v="53202"/>
    <s v="UNITED STATES"/>
    <s v="Annual Pass"/>
    <n v="982"/>
    <x v="2"/>
    <n v="43.03886"/>
    <n v="-87.902720000000002"/>
    <x v="33"/>
    <n v="43.04804"/>
    <n v="-87.896720000000002"/>
    <n v="9"/>
    <n v="0"/>
    <n v="1.4"/>
    <n v="1.3"/>
    <n v="54"/>
    <n v="-1"/>
    <d v="2017-04-07T00:00:00"/>
    <d v="2017-04-01T00:00:00"/>
    <d v="2017-04-07T00:00:00"/>
    <s v="Friday"/>
    <d v="1899-12-30T17:33:37"/>
    <d v="1899-12-30T18:00:00"/>
    <n v="1"/>
    <d v="2017-04-07T00:00:00"/>
    <d v="2017-04-01T00:00:00"/>
    <d v="2017-04-07T00:00:00"/>
    <s v="Friday"/>
    <d v="1899-12-30T17:42:18"/>
    <d v="1899-12-30T18:00:00"/>
    <s v="One Way"/>
  </r>
  <r>
    <n v="1088320"/>
    <s v="RFID Card Member"/>
    <s v="milwaukee"/>
    <s v="WI"/>
    <n v="53202"/>
    <s v="UNITED STATES"/>
    <s v="Annual Pass"/>
    <n v="11079"/>
    <x v="2"/>
    <n v="43.03886"/>
    <n v="-87.902720000000002"/>
    <x v="33"/>
    <n v="43.04804"/>
    <n v="-87.896720000000002"/>
    <n v="10"/>
    <n v="0"/>
    <n v="1.5"/>
    <n v="1.4"/>
    <n v="60"/>
    <n v="-1"/>
    <d v="2017-04-05T00:00:00"/>
    <d v="2017-04-01T00:00:00"/>
    <d v="2017-04-05T00:00:00"/>
    <s v="Wednesday"/>
    <d v="1899-12-30T17:33:27"/>
    <d v="1899-12-30T18:00:00"/>
    <n v="1"/>
    <d v="2017-04-05T00:00:00"/>
    <d v="2017-04-01T00:00:00"/>
    <d v="2017-04-05T00:00:00"/>
    <s v="Wednesday"/>
    <d v="1899-12-30T17:43:40"/>
    <d v="1899-12-30T18:00:00"/>
    <s v="One Way"/>
  </r>
  <r>
    <n v="1088341"/>
    <s v="RFID Card Member"/>
    <s v="milwaukee"/>
    <s v="WI"/>
    <n v="53202"/>
    <s v="UNITED STATES"/>
    <s v="Annual Pass"/>
    <n v="5539"/>
    <x v="23"/>
    <n v="43.053040000000003"/>
    <n v="-87.897660000000002"/>
    <x v="40"/>
    <n v="43.05097"/>
    <n v="-87.906440000000003"/>
    <n v="2"/>
    <n v="0"/>
    <n v="0.3"/>
    <n v="0.3"/>
    <n v="12"/>
    <n v="-1"/>
    <d v="2017-04-15T00:00:00"/>
    <d v="2017-04-01T00:00:00"/>
    <d v="2017-04-15T00:00:00"/>
    <s v="Saturday"/>
    <d v="1899-12-30T21:25:03"/>
    <d v="1899-12-30T21:00:00"/>
    <n v="1"/>
    <d v="2017-04-15T00:00:00"/>
    <d v="2017-04-01T00:00:00"/>
    <d v="2017-04-15T00:00:00"/>
    <s v="Saturday"/>
    <d v="1899-12-30T21:27:56"/>
    <d v="1899-12-30T21:00:00"/>
    <s v="One Way"/>
  </r>
  <r>
    <n v="1088341"/>
    <s v="RFID Card Member"/>
    <s v="milwaukee"/>
    <s v="WI"/>
    <n v="53202"/>
    <s v="UNITED STATES"/>
    <s v="Annual Pass"/>
    <n v="5542"/>
    <x v="9"/>
    <n v="43.05097"/>
    <n v="-87.906440000000003"/>
    <x v="58"/>
    <n v="43.026229999999998"/>
    <n v="-87.912809999999993"/>
    <n v="12"/>
    <n v="0"/>
    <n v="1.8"/>
    <n v="1.7"/>
    <n v="72"/>
    <n v="-1"/>
    <d v="2017-04-18T00:00:00"/>
    <d v="2017-04-01T00:00:00"/>
    <d v="2017-04-18T00:00:00"/>
    <s v="Tuesday"/>
    <d v="1899-12-30T19:13:59"/>
    <d v="1899-12-30T19:00:00"/>
    <n v="1"/>
    <d v="2017-04-18T00:00:00"/>
    <d v="2017-04-01T00:00:00"/>
    <d v="2017-04-18T00:00:00"/>
    <s v="Tuesday"/>
    <d v="1899-12-30T19:25:32"/>
    <d v="1899-12-30T19:00:00"/>
    <s v="One Way"/>
  </r>
  <r>
    <n v="1088341"/>
    <s v="RFID Card Member"/>
    <s v="milwaukee"/>
    <s v="WI"/>
    <n v="53202"/>
    <s v="UNITED STATES"/>
    <s v="Annual Pass"/>
    <n v="11095"/>
    <x v="9"/>
    <n v="43.05097"/>
    <n v="-87.906440000000003"/>
    <x v="44"/>
    <n v="43.026470000000003"/>
    <n v="-87.918040000000005"/>
    <n v="12"/>
    <n v="0"/>
    <n v="1.8"/>
    <n v="1.7"/>
    <n v="72"/>
    <n v="-1"/>
    <d v="2017-04-25T00:00:00"/>
    <d v="2017-04-01T00:00:00"/>
    <d v="2017-04-25T00:00:00"/>
    <s v="Tuesday"/>
    <d v="1899-12-30T18:17:38"/>
    <d v="1899-12-30T18:00:00"/>
    <n v="1"/>
    <d v="2017-04-25T00:00:00"/>
    <d v="2017-04-01T00:00:00"/>
    <d v="2017-04-25T00:00:00"/>
    <s v="Tuesday"/>
    <d v="1899-12-30T18:29:37"/>
    <d v="1899-12-30T18:00:00"/>
    <s v="One Way"/>
  </r>
  <r>
    <n v="1092313"/>
    <s v="RFID Card Member"/>
    <s v="milwaukee"/>
    <s v="WI"/>
    <n v="53211"/>
    <s v="UNITED STATES"/>
    <s v="Annual Pass"/>
    <n v="188"/>
    <x v="12"/>
    <n v="43.052460000000004"/>
    <n v="-87.891000000000005"/>
    <x v="53"/>
    <n v="43.060786"/>
    <n v="-87.883825999999999"/>
    <n v="15"/>
    <n v="0"/>
    <n v="2.2999999999999998"/>
    <n v="2.1"/>
    <n v="90"/>
    <n v="-1"/>
    <d v="2017-04-22T00:00:00"/>
    <d v="2017-04-01T00:00:00"/>
    <d v="2017-04-22T00:00:00"/>
    <s v="Saturday"/>
    <d v="1899-12-30T16:20:22"/>
    <d v="1899-12-30T16:00:00"/>
    <n v="1"/>
    <d v="2017-04-22T00:00:00"/>
    <d v="2017-04-01T00:00:00"/>
    <d v="2017-04-22T00:00:00"/>
    <s v="Saturday"/>
    <d v="1899-12-30T16:35:14"/>
    <d v="1899-12-30T17:00:00"/>
    <s v="One Way"/>
  </r>
  <r>
    <n v="1097164"/>
    <s v="RFID Card Member"/>
    <s v="milwaukee"/>
    <s v="WI"/>
    <n v="53202"/>
    <s v="UNITED STATES"/>
    <s v="Annual Pass"/>
    <n v="35"/>
    <x v="23"/>
    <n v="43.053040000000003"/>
    <n v="-87.897660000000002"/>
    <x v="40"/>
    <n v="43.05097"/>
    <n v="-87.906440000000003"/>
    <n v="2"/>
    <n v="0"/>
    <n v="0.3"/>
    <n v="0.3"/>
    <n v="12"/>
    <n v="-1"/>
    <d v="2017-04-15T00:00:00"/>
    <d v="2017-04-01T00:00:00"/>
    <d v="2017-04-15T00:00:00"/>
    <s v="Saturday"/>
    <d v="1899-12-30T21:25:18"/>
    <d v="1899-12-30T21:00:00"/>
    <n v="1"/>
    <d v="2017-04-15T00:00:00"/>
    <d v="2017-04-01T00:00:00"/>
    <d v="2017-04-15T00:00:00"/>
    <s v="Saturday"/>
    <d v="1899-12-30T21:27:59"/>
    <d v="1899-12-30T21:00:00"/>
    <s v="One Way"/>
  </r>
  <r>
    <n v="1097164"/>
    <s v="RFID Card Member"/>
    <s v="milwaukee"/>
    <s v="WI"/>
    <n v="53202"/>
    <s v="UNITED STATES"/>
    <s v="Annual Pass"/>
    <n v="5556"/>
    <x v="46"/>
    <n v="43.026470000000003"/>
    <n v="-87.918040000000005"/>
    <x v="58"/>
    <n v="43.026229999999998"/>
    <n v="-87.912809999999993"/>
    <n v="2"/>
    <n v="0"/>
    <n v="0.3"/>
    <n v="0.3"/>
    <n v="12"/>
    <n v="-1"/>
    <d v="2017-04-25T00:00:00"/>
    <d v="2017-04-01T00:00:00"/>
    <d v="2017-04-25T00:00:00"/>
    <s v="Tuesday"/>
    <d v="1899-12-30T19:11:05"/>
    <d v="1899-12-30T19:00:00"/>
    <n v="1"/>
    <d v="2017-04-25T00:00:00"/>
    <d v="2017-04-01T00:00:00"/>
    <d v="2017-04-25T00:00:00"/>
    <s v="Tuesday"/>
    <d v="1899-12-30T19:13:13"/>
    <d v="1899-12-30T19:00:00"/>
    <s v="One Way"/>
  </r>
  <r>
    <n v="1100962"/>
    <s v="RFID Card Member"/>
    <s v="Sturgeon Bay"/>
    <s v="WI"/>
    <n v="54235"/>
    <s v="UNITED STATES"/>
    <s v="Annual Pass"/>
    <n v="231"/>
    <x v="45"/>
    <n v="43.077359999999999"/>
    <n v="-87.880769999999998"/>
    <x v="20"/>
    <n v="43.077359999999999"/>
    <n v="-87.880769999999998"/>
    <n v="52"/>
    <n v="0"/>
    <n v="7.8"/>
    <n v="7.4"/>
    <n v="312"/>
    <n v="-1"/>
    <d v="2017-04-22T00:00:00"/>
    <d v="2017-04-01T00:00:00"/>
    <d v="2017-04-22T00:00:00"/>
    <s v="Saturday"/>
    <d v="1899-12-30T10:47:10"/>
    <d v="1899-12-30T11:00:00"/>
    <n v="1"/>
    <d v="2017-04-22T00:00:00"/>
    <d v="2017-04-01T00:00:00"/>
    <d v="2017-04-22T00:00:00"/>
    <s v="Saturday"/>
    <d v="1899-12-30T11:39:11"/>
    <d v="1899-12-30T12:00:00"/>
    <s v="Round Trip"/>
  </r>
  <r>
    <n v="1102286"/>
    <s v="RFID Card Member"/>
    <s v="madison"/>
    <s v="WI"/>
    <n v="53717"/>
    <s v="UNITED STATES"/>
    <s v="30-Day Pass"/>
    <n v="5474"/>
    <x v="8"/>
    <n v="43.038580000000003"/>
    <n v="-87.90934"/>
    <x v="1"/>
    <n v="43.03886"/>
    <n v="-87.902720000000002"/>
    <n v="6"/>
    <n v="0"/>
    <n v="0.9"/>
    <n v="0.9"/>
    <n v="36"/>
    <n v="-1"/>
    <d v="2017-04-25T00:00:00"/>
    <d v="2017-04-01T00:00:00"/>
    <d v="2017-04-25T00:00:00"/>
    <s v="Tuesday"/>
    <d v="1899-12-30T18:02:35"/>
    <d v="1899-12-30T18:00:00"/>
    <n v="1"/>
    <d v="2017-04-25T00:00:00"/>
    <d v="2017-04-01T00:00:00"/>
    <d v="2017-04-25T00:00:00"/>
    <s v="Tuesday"/>
    <d v="1899-12-30T18:08:43"/>
    <d v="1899-12-30T18:00:00"/>
    <s v="One Way"/>
  </r>
  <r>
    <n v="1102286"/>
    <s v="RFID Card Member"/>
    <s v="madison"/>
    <s v="WI"/>
    <n v="53717"/>
    <s v="UNITED STATES"/>
    <s v="30-Day Pass"/>
    <n v="5474"/>
    <x v="2"/>
    <n v="43.03886"/>
    <n v="-87.902720000000002"/>
    <x v="4"/>
    <n v="43.042490000000001"/>
    <n v="-87.909959999999998"/>
    <n v="6"/>
    <n v="0"/>
    <n v="0.9"/>
    <n v="0.9"/>
    <n v="36"/>
    <n v="-1"/>
    <d v="2017-04-25T00:00:00"/>
    <d v="2017-04-01T00:00:00"/>
    <d v="2017-04-25T00:00:00"/>
    <s v="Tuesday"/>
    <d v="1899-12-30T20:32:58"/>
    <d v="1899-12-30T21:00:00"/>
    <n v="1"/>
    <d v="2017-04-25T00:00:00"/>
    <d v="2017-04-01T00:00:00"/>
    <d v="2017-04-25T00:00:00"/>
    <s v="Tuesday"/>
    <d v="1899-12-30T20:38:52"/>
    <d v="1899-12-30T21:00:00"/>
    <s v="One Way"/>
  </r>
  <r>
    <n v="1135547"/>
    <s v="RFID Card Member"/>
    <s v="milwaukee"/>
    <s v="WI"/>
    <n v="53202"/>
    <s v="UNITED STATES"/>
    <s v="Annual Pass"/>
    <n v="33"/>
    <x v="4"/>
    <n v="43.04824"/>
    <n v="-87.904970000000006"/>
    <x v="43"/>
    <n v="43.031480000000002"/>
    <n v="-87.908169999999998"/>
    <n v="61"/>
    <n v="0"/>
    <n v="9.1999999999999993"/>
    <n v="8.6999999999999993"/>
    <n v="366"/>
    <n v="-1"/>
    <d v="2017-04-19T00:00:00"/>
    <d v="2017-04-01T00:00:00"/>
    <d v="2017-04-19T00:00:00"/>
    <s v="Wednesday"/>
    <d v="1899-12-30T15:15:38"/>
    <d v="1899-12-30T15:00:00"/>
    <n v="1"/>
    <d v="2017-04-19T00:00:00"/>
    <d v="2017-04-01T00:00:00"/>
    <d v="2017-04-19T00:00:00"/>
    <s v="Wednesday"/>
    <d v="1899-12-30T16:16:35"/>
    <d v="1899-12-30T16:00:00"/>
    <s v="One Way"/>
  </r>
  <r>
    <n v="1135547"/>
    <s v="RFID Card Member"/>
    <s v="milwaukee"/>
    <s v="WI"/>
    <n v="53202"/>
    <s v="UNITED STATES"/>
    <s v="Annual Pass"/>
    <n v="185"/>
    <x v="4"/>
    <n v="43.04824"/>
    <n v="-87.904970000000006"/>
    <x v="40"/>
    <n v="43.05097"/>
    <n v="-87.906440000000003"/>
    <n v="15"/>
    <n v="0"/>
    <n v="2.2999999999999998"/>
    <n v="2.1"/>
    <n v="90"/>
    <n v="-1"/>
    <d v="2017-04-17T00:00:00"/>
    <d v="2017-04-01T00:00:00"/>
    <d v="2017-04-17T00:00:00"/>
    <s v="Monday"/>
    <d v="1899-12-30T19:23:26"/>
    <d v="1899-12-30T19:00:00"/>
    <n v="1"/>
    <d v="2017-04-17T00:00:00"/>
    <d v="2017-04-01T00:00:00"/>
    <d v="2017-04-17T00:00:00"/>
    <s v="Monday"/>
    <d v="1899-12-30T19:38:07"/>
    <d v="1899-12-30T20:00:00"/>
    <s v="One Way"/>
  </r>
  <r>
    <n v="1135547"/>
    <s v="RFID Card Member"/>
    <s v="milwaukee"/>
    <s v="WI"/>
    <n v="53202"/>
    <s v="UNITED STATES"/>
    <s v="Annual Pass"/>
    <n v="11"/>
    <x v="4"/>
    <n v="43.04824"/>
    <n v="-87.904970000000006"/>
    <x v="10"/>
    <n v="43.058619999999998"/>
    <n v="-87.885319999999993"/>
    <n v="62"/>
    <n v="0"/>
    <n v="9.3000000000000007"/>
    <n v="8.8000000000000007"/>
    <n v="372"/>
    <n v="-1"/>
    <d v="2017-04-17T00:00:00"/>
    <d v="2017-04-01T00:00:00"/>
    <d v="2017-04-17T00:00:00"/>
    <s v="Monday"/>
    <d v="1899-12-30T15:04:17"/>
    <d v="1899-12-30T15:00:00"/>
    <n v="1"/>
    <d v="2017-04-17T00:00:00"/>
    <d v="2017-04-01T00:00:00"/>
    <d v="2017-04-17T00:00:00"/>
    <s v="Monday"/>
    <d v="1899-12-30T16:06:53"/>
    <d v="1899-12-30T16:00:00"/>
    <s v="One Way"/>
  </r>
  <r>
    <n v="1135547"/>
    <s v="RFID Card Member"/>
    <s v="milwaukee"/>
    <s v="WI"/>
    <n v="53202"/>
    <s v="UNITED STATES"/>
    <s v="Annual Pass"/>
    <n v="22"/>
    <x v="4"/>
    <n v="43.04824"/>
    <n v="-87.904970000000006"/>
    <x v="36"/>
    <n v="43.038719999999998"/>
    <n v="-87.905339999999995"/>
    <n v="58"/>
    <n v="0"/>
    <n v="8.6999999999999993"/>
    <n v="8.3000000000000007"/>
    <n v="348"/>
    <n v="-1"/>
    <d v="2017-04-23T00:00:00"/>
    <d v="2017-04-01T00:00:00"/>
    <d v="2017-04-23T00:00:00"/>
    <s v="Sunday"/>
    <d v="1899-12-30T16:28:47"/>
    <d v="1899-12-30T16:00:00"/>
    <n v="1"/>
    <d v="2017-04-23T00:00:00"/>
    <d v="2017-04-01T00:00:00"/>
    <d v="2017-04-23T00:00:00"/>
    <s v="Sunday"/>
    <d v="1899-12-30T17:26:05"/>
    <d v="1899-12-30T17:00:00"/>
    <s v="One Way"/>
  </r>
  <r>
    <n v="1135547"/>
    <s v="RFID Card Member"/>
    <s v="milwaukee"/>
    <s v="WI"/>
    <n v="53202"/>
    <s v="UNITED STATES"/>
    <s v="Annual Pass"/>
    <n v="143"/>
    <x v="4"/>
    <n v="43.04824"/>
    <n v="-87.904970000000006"/>
    <x v="4"/>
    <n v="43.042490000000001"/>
    <n v="-87.909959999999998"/>
    <n v="84"/>
    <n v="0"/>
    <n v="12.6"/>
    <n v="12"/>
    <n v="504"/>
    <n v="-1"/>
    <d v="2017-04-24T00:00:00"/>
    <d v="2017-04-01T00:00:00"/>
    <d v="2017-04-24T00:00:00"/>
    <s v="Monday"/>
    <d v="1899-12-30T18:16:40"/>
    <d v="1899-12-30T18:00:00"/>
    <n v="1"/>
    <d v="2017-04-24T00:00:00"/>
    <d v="2017-04-01T00:00:00"/>
    <d v="2017-04-24T00:00:00"/>
    <s v="Monday"/>
    <d v="1899-12-30T19:40:48"/>
    <d v="1899-12-30T20:00:00"/>
    <s v="One Way"/>
  </r>
  <r>
    <n v="1135547"/>
    <s v="RFID Card Member"/>
    <s v="milwaukee"/>
    <s v="WI"/>
    <n v="53202"/>
    <s v="UNITED STATES"/>
    <s v="Annual Pass"/>
    <n v="35"/>
    <x v="4"/>
    <n v="43.04824"/>
    <n v="-87.904970000000006"/>
    <x v="5"/>
    <n v="43.04824"/>
    <n v="-87.904970000000006"/>
    <n v="22"/>
    <n v="0"/>
    <n v="3.3"/>
    <n v="3.1"/>
    <n v="132"/>
    <n v="-1"/>
    <d v="2017-04-26T00:00:00"/>
    <d v="2017-04-01T00:00:00"/>
    <d v="2017-04-26T00:00:00"/>
    <s v="Wednesday"/>
    <d v="1899-12-30T17:25:06"/>
    <d v="1899-12-30T17:00:00"/>
    <n v="1"/>
    <d v="2017-04-26T00:00:00"/>
    <d v="2017-04-01T00:00:00"/>
    <d v="2017-04-26T00:00:00"/>
    <s v="Wednesday"/>
    <d v="1899-12-30T17:47:10"/>
    <d v="1899-12-30T18:00:00"/>
    <s v="Round Trip"/>
  </r>
  <r>
    <n v="1135547"/>
    <s v="RFID Card Member"/>
    <s v="milwaukee"/>
    <s v="WI"/>
    <n v="53202"/>
    <s v="UNITED STATES"/>
    <s v="Annual Pass"/>
    <n v="5582"/>
    <x v="4"/>
    <n v="43.04824"/>
    <n v="-87.904970000000006"/>
    <x v="11"/>
    <n v="43.052460000000004"/>
    <n v="-87.891000000000005"/>
    <n v="7"/>
    <n v="0"/>
    <n v="1.1000000000000001"/>
    <n v="1"/>
    <n v="42"/>
    <n v="-1"/>
    <d v="2017-04-06T00:00:00"/>
    <d v="2017-04-01T00:00:00"/>
    <d v="2017-04-06T00:00:00"/>
    <s v="Thursday"/>
    <d v="1899-12-30T18:03:59"/>
    <d v="1899-12-30T18:00:00"/>
    <n v="1"/>
    <d v="2017-04-06T00:00:00"/>
    <d v="2017-04-01T00:00:00"/>
    <d v="2017-04-06T00:00:00"/>
    <s v="Thursday"/>
    <d v="1899-12-30T18:10:41"/>
    <d v="1899-12-30T18:00:00"/>
    <s v="One Way"/>
  </r>
  <r>
    <n v="1135547"/>
    <s v="RFID Card Member"/>
    <s v="milwaukee"/>
    <s v="WI"/>
    <n v="53202"/>
    <s v="UNITED STATES"/>
    <s v="Annual Pass"/>
    <n v="5477"/>
    <x v="4"/>
    <n v="43.04824"/>
    <n v="-87.904970000000006"/>
    <x v="12"/>
    <n v="43.036900000000003"/>
    <n v="-87.89667"/>
    <n v="55"/>
    <n v="0"/>
    <n v="8.3000000000000007"/>
    <n v="7.8"/>
    <n v="330"/>
    <n v="-1"/>
    <d v="2017-04-06T00:00:00"/>
    <d v="2017-04-01T00:00:00"/>
    <d v="2017-04-06T00:00:00"/>
    <s v="Thursday"/>
    <d v="1899-12-30T15:47:20"/>
    <d v="1899-12-30T16:00:00"/>
    <n v="1"/>
    <d v="2017-04-06T00:00:00"/>
    <d v="2017-04-01T00:00:00"/>
    <d v="2017-04-06T00:00:00"/>
    <s v="Thursday"/>
    <d v="1899-12-30T16:42:05"/>
    <d v="1899-12-30T17:00:00"/>
    <s v="One Way"/>
  </r>
  <r>
    <n v="1135547"/>
    <s v="RFID Card Member"/>
    <s v="milwaukee"/>
    <s v="WI"/>
    <n v="53202"/>
    <s v="UNITED STATES"/>
    <s v="Annual Pass"/>
    <n v="5577"/>
    <x v="27"/>
    <n v="43.074890000000003"/>
    <n v="-87.882810000000006"/>
    <x v="12"/>
    <n v="43.036900000000003"/>
    <n v="-87.89667"/>
    <n v="35"/>
    <n v="0"/>
    <n v="5.3"/>
    <n v="5"/>
    <n v="210"/>
    <n v="-1"/>
    <d v="2017-04-15T00:00:00"/>
    <d v="2017-04-01T00:00:00"/>
    <d v="2017-04-15T00:00:00"/>
    <s v="Saturday"/>
    <d v="1899-12-30T14:19:38"/>
    <d v="1899-12-30T14:00:00"/>
    <n v="1"/>
    <d v="2017-04-15T00:00:00"/>
    <d v="2017-04-01T00:00:00"/>
    <d v="2017-04-15T00:00:00"/>
    <s v="Saturday"/>
    <d v="1899-12-30T14:54:47"/>
    <d v="1899-12-30T15:00:00"/>
    <s v="One Way"/>
  </r>
  <r>
    <n v="1135547"/>
    <s v="RFID Card Member"/>
    <s v="milwaukee"/>
    <s v="WI"/>
    <n v="53202"/>
    <s v="UNITED STATES"/>
    <s v="Annual Pass"/>
    <n v="111"/>
    <x v="37"/>
    <n v="43.036900000000003"/>
    <n v="-87.89667"/>
    <x v="30"/>
    <n v="43.004728999999998"/>
    <n v="-87.905463999999995"/>
    <n v="46"/>
    <n v="0"/>
    <n v="6.9"/>
    <n v="6.6"/>
    <n v="276"/>
    <n v="-1"/>
    <d v="2017-04-15T00:00:00"/>
    <d v="2017-04-01T00:00:00"/>
    <d v="2017-04-15T00:00:00"/>
    <s v="Saturday"/>
    <d v="1899-12-30T15:12:59"/>
    <d v="1899-12-30T15:00:00"/>
    <n v="1"/>
    <d v="2017-04-15T00:00:00"/>
    <d v="2017-04-01T00:00:00"/>
    <d v="2017-04-15T00:00:00"/>
    <s v="Saturday"/>
    <d v="1899-12-30T15:58:13"/>
    <d v="1899-12-30T16:00:00"/>
    <s v="One Way"/>
  </r>
  <r>
    <n v="1135547"/>
    <s v="RFID Card Member"/>
    <s v="milwaukee"/>
    <s v="WI"/>
    <n v="53202"/>
    <s v="UNITED STATES"/>
    <s v="Annual Pass"/>
    <n v="250"/>
    <x v="33"/>
    <n v="43.004728999999998"/>
    <n v="-87.905463999999995"/>
    <x v="5"/>
    <n v="43.04824"/>
    <n v="-87.904970000000006"/>
    <n v="32"/>
    <n v="0"/>
    <n v="4.8"/>
    <n v="4.5999999999999996"/>
    <n v="192"/>
    <n v="-1"/>
    <d v="2017-04-15T00:00:00"/>
    <d v="2017-04-01T00:00:00"/>
    <d v="2017-04-15T00:00:00"/>
    <s v="Saturday"/>
    <d v="1899-12-30T17:18:58"/>
    <d v="1899-12-30T17:00:00"/>
    <n v="1"/>
    <d v="2017-04-15T00:00:00"/>
    <d v="2017-04-01T00:00:00"/>
    <d v="2017-04-15T00:00:00"/>
    <s v="Saturday"/>
    <d v="1899-12-30T17:50:28"/>
    <d v="1899-12-30T18:00:00"/>
    <s v="One Way"/>
  </r>
  <r>
    <n v="1135547"/>
    <s v="RFID Card Member"/>
    <s v="milwaukee"/>
    <s v="WI"/>
    <n v="53202"/>
    <s v="UNITED STATES"/>
    <s v="Annual Pass"/>
    <n v="5221"/>
    <x v="4"/>
    <n v="43.04824"/>
    <n v="-87.904970000000006"/>
    <x v="7"/>
    <n v="43.038580000000003"/>
    <n v="-87.90934"/>
    <n v="62"/>
    <n v="0"/>
    <n v="9.3000000000000007"/>
    <n v="8.8000000000000007"/>
    <n v="372"/>
    <n v="-1"/>
    <d v="2017-04-10T00:00:00"/>
    <d v="2017-04-01T00:00:00"/>
    <d v="2017-04-10T00:00:00"/>
    <s v="Monday"/>
    <d v="1899-12-30T13:40:49"/>
    <d v="1899-12-30T14:00:00"/>
    <n v="1"/>
    <d v="2017-04-10T00:00:00"/>
    <d v="2017-04-01T00:00:00"/>
    <d v="2017-04-10T00:00:00"/>
    <s v="Monday"/>
    <d v="1899-12-30T14:42:03"/>
    <d v="1899-12-30T15:00:00"/>
    <s v="One Way"/>
  </r>
  <r>
    <n v="1135547"/>
    <s v="RFID Card Member"/>
    <s v="milwaukee"/>
    <s v="WI"/>
    <n v="53202"/>
    <s v="UNITED STATES"/>
    <s v="Annual Pass"/>
    <n v="11110"/>
    <x v="18"/>
    <n v="43.048609999999996"/>
    <n v="-88.008480000000006"/>
    <x v="32"/>
    <n v="43.048609999999996"/>
    <n v="-88.008480000000006"/>
    <n v="67"/>
    <n v="0"/>
    <n v="10.1"/>
    <n v="9.5"/>
    <n v="402"/>
    <n v="-1"/>
    <d v="2017-04-09T00:00:00"/>
    <d v="2017-04-01T00:00:00"/>
    <d v="2017-04-09T00:00:00"/>
    <s v="Sunday"/>
    <d v="1899-12-30T15:52:39"/>
    <d v="1899-12-30T16:00:00"/>
    <n v="1"/>
    <d v="2017-04-09T00:00:00"/>
    <d v="2017-04-01T00:00:00"/>
    <d v="2017-04-09T00:00:00"/>
    <s v="Sunday"/>
    <d v="1899-12-30T16:59:01"/>
    <d v="1899-12-30T17:00:00"/>
    <s v="Round Trip"/>
  </r>
  <r>
    <n v="1135547"/>
    <s v="RFID Card Member"/>
    <s v="milwaukee"/>
    <s v="WI"/>
    <n v="53202"/>
    <s v="UNITED STATES"/>
    <s v="Annual Pass"/>
    <n v="178"/>
    <x v="30"/>
    <n v="43.045712999999999"/>
    <n v="-87.899756999999994"/>
    <x v="5"/>
    <n v="43.04824"/>
    <n v="-87.904970000000006"/>
    <n v="64"/>
    <n v="0"/>
    <n v="9.6"/>
    <n v="9.1"/>
    <n v="384"/>
    <n v="-1"/>
    <d v="2017-04-12T00:00:00"/>
    <d v="2017-04-01T00:00:00"/>
    <d v="2017-04-12T00:00:00"/>
    <s v="Wednesday"/>
    <d v="1899-12-30T16:32:19"/>
    <d v="1899-12-30T17:00:00"/>
    <n v="1"/>
    <d v="2017-04-12T00:00:00"/>
    <d v="2017-04-01T00:00:00"/>
    <d v="2017-04-12T00:00:00"/>
    <s v="Wednesday"/>
    <d v="1899-12-30T17:36:03"/>
    <d v="1899-12-30T18:00:00"/>
    <s v="One Way"/>
  </r>
  <r>
    <n v="1135547"/>
    <s v="RFID Card Member"/>
    <s v="milwaukee"/>
    <s v="WI"/>
    <n v="53202"/>
    <s v="UNITED STATES"/>
    <s v="Annual Pass"/>
    <n v="178"/>
    <x v="4"/>
    <n v="43.04824"/>
    <n v="-87.904970000000006"/>
    <x v="3"/>
    <n v="43.03913"/>
    <n v="-87.916150000000002"/>
    <n v="64"/>
    <n v="0"/>
    <n v="9.6"/>
    <n v="9.1"/>
    <n v="384"/>
    <n v="-1"/>
    <d v="2017-04-14T00:00:00"/>
    <d v="2017-04-01T00:00:00"/>
    <d v="2017-04-14T00:00:00"/>
    <s v="Friday"/>
    <d v="1899-12-30T11:38:42"/>
    <d v="1899-12-30T12:00:00"/>
    <n v="1"/>
    <d v="2017-04-14T00:00:00"/>
    <d v="2017-04-01T00:00:00"/>
    <d v="2017-04-14T00:00:00"/>
    <s v="Friday"/>
    <d v="1899-12-30T12:42:15"/>
    <d v="1899-12-30T13:00:00"/>
    <s v="One Way"/>
  </r>
  <r>
    <n v="1137916"/>
    <s v="RFID Card Member"/>
    <s v="Milwaukee "/>
    <s v="WI"/>
    <n v="53202"/>
    <s v="UNITED STATES"/>
    <s v="Annual Pass"/>
    <n v="995"/>
    <x v="12"/>
    <n v="43.052460000000004"/>
    <n v="-87.891000000000005"/>
    <x v="1"/>
    <n v="43.03886"/>
    <n v="-87.902720000000002"/>
    <n v="10"/>
    <n v="0"/>
    <n v="1.5"/>
    <n v="1.4"/>
    <n v="60"/>
    <n v="-1"/>
    <d v="2017-04-27T00:00:00"/>
    <d v="2017-04-01T00:00:00"/>
    <d v="2017-04-27T00:00:00"/>
    <s v="Thursday"/>
    <d v="1899-12-30T17:09:07"/>
    <d v="1899-12-30T17:00:00"/>
    <n v="1"/>
    <d v="2017-04-27T00:00:00"/>
    <d v="2017-04-01T00:00:00"/>
    <d v="2017-04-27T00:00:00"/>
    <s v="Thursday"/>
    <d v="1899-12-30T17:19:46"/>
    <d v="1899-12-30T17:00:00"/>
    <s v="One Way"/>
  </r>
  <r>
    <n v="1142876"/>
    <s v="RFID Card Member"/>
    <s v="milwaukee"/>
    <s v="WI"/>
    <n v="53204"/>
    <s v="UNITED STATES"/>
    <s v="Annual Pass"/>
    <n v="5459"/>
    <x v="3"/>
    <n v="43.03519"/>
    <n v="-87.907390000000007"/>
    <x v="58"/>
    <n v="43.026229999999998"/>
    <n v="-87.912809999999993"/>
    <n v="8"/>
    <n v="0"/>
    <n v="1.2"/>
    <n v="1.1000000000000001"/>
    <n v="48"/>
    <n v="-1"/>
    <d v="2017-04-02T00:00:00"/>
    <d v="2017-04-01T00:00:00"/>
    <d v="2017-04-02T00:00:00"/>
    <s v="Sunday"/>
    <d v="1899-12-30T14:00:58"/>
    <d v="1899-12-30T14:00:00"/>
    <n v="1"/>
    <d v="2017-04-02T00:00:00"/>
    <d v="2017-04-01T00:00:00"/>
    <d v="2017-04-02T00:00:00"/>
    <s v="Sunday"/>
    <d v="1899-12-30T14:08:10"/>
    <d v="1899-12-30T14:00:00"/>
    <s v="One Way"/>
  </r>
  <r>
    <n v="1142876"/>
    <s v="RFID Card Member"/>
    <s v="milwaukee"/>
    <s v="WI"/>
    <n v="53204"/>
    <s v="UNITED STATES"/>
    <s v="Annual Pass"/>
    <n v="11085"/>
    <x v="50"/>
    <n v="43.026229999999998"/>
    <n v="-87.912809999999993"/>
    <x v="45"/>
    <n v="43.046570000000003"/>
    <n v="-87.908720000000002"/>
    <n v="19"/>
    <n v="0"/>
    <n v="2.9"/>
    <n v="2.7"/>
    <n v="114"/>
    <n v="-1"/>
    <d v="2017-04-01T00:00:00"/>
    <d v="2017-04-01T00:00:00"/>
    <d v="2017-04-01T00:00:00"/>
    <s v="Saturday"/>
    <d v="1899-12-30T16:46:58"/>
    <d v="1899-12-30T17:00:00"/>
    <n v="1"/>
    <d v="2017-04-01T00:00:00"/>
    <d v="2017-04-01T00:00:00"/>
    <d v="2017-04-01T00:00:00"/>
    <s v="Saturday"/>
    <d v="1899-12-30T17:05:59"/>
    <d v="1899-12-30T17:00:00"/>
    <s v="One Way"/>
  </r>
  <r>
    <n v="1142876"/>
    <s v="RFID Card Member"/>
    <s v="milwaukee"/>
    <s v="WI"/>
    <n v="53204"/>
    <s v="UNITED STATES"/>
    <s v="Annual Pass"/>
    <n v="11122"/>
    <x v="0"/>
    <n v="43.042490000000001"/>
    <n v="-87.909959999999998"/>
    <x v="58"/>
    <n v="43.026229999999998"/>
    <n v="-87.912809999999993"/>
    <n v="11"/>
    <n v="0"/>
    <n v="1.7"/>
    <n v="1.6"/>
    <n v="66"/>
    <n v="-1"/>
    <d v="2017-04-01T00:00:00"/>
    <d v="2017-04-01T00:00:00"/>
    <d v="2017-04-01T00:00:00"/>
    <s v="Saturday"/>
    <d v="1899-12-30T22:44:14"/>
    <d v="1899-12-30T23:00:00"/>
    <n v="1"/>
    <d v="2017-04-01T00:00:00"/>
    <d v="2017-04-01T00:00:00"/>
    <d v="2017-04-01T00:00:00"/>
    <s v="Saturday"/>
    <d v="1899-12-30T22:55:36"/>
    <d v="1899-12-30T23:00:00"/>
    <s v="One Way"/>
  </r>
  <r>
    <n v="1142876"/>
    <s v="RFID Card Member"/>
    <s v="milwaukee"/>
    <s v="WI"/>
    <n v="53204"/>
    <s v="UNITED STATES"/>
    <s v="Annual Pass"/>
    <n v="11122"/>
    <x v="50"/>
    <n v="43.026229999999998"/>
    <n v="-87.912809999999993"/>
    <x v="9"/>
    <n v="43.034619999999997"/>
    <n v="-87.917500000000004"/>
    <n v="9"/>
    <n v="0"/>
    <n v="1.4"/>
    <n v="1.3"/>
    <n v="54"/>
    <n v="-1"/>
    <d v="2017-04-02T00:00:00"/>
    <d v="2017-04-01T00:00:00"/>
    <d v="2017-04-02T00:00:00"/>
    <s v="Sunday"/>
    <d v="1899-12-30T11:29:51"/>
    <d v="1899-12-30T11:00:00"/>
    <n v="1"/>
    <d v="2017-04-02T00:00:00"/>
    <d v="2017-04-01T00:00:00"/>
    <d v="2017-04-02T00:00:00"/>
    <s v="Sunday"/>
    <d v="1899-12-30T11:38:47"/>
    <d v="1899-12-30T12:00:00"/>
    <s v="One Way"/>
  </r>
  <r>
    <n v="1149880"/>
    <s v="RFID Card Member"/>
    <s v="milwaukee"/>
    <s v="WI"/>
    <n v="53212"/>
    <s v="UNITED STATES"/>
    <s v="Annual Pass"/>
    <n v="5537"/>
    <x v="14"/>
    <n v="43.05536"/>
    <n v="-87.90504"/>
    <x v="10"/>
    <n v="43.058619999999998"/>
    <n v="-87.885319999999993"/>
    <n v="11"/>
    <n v="0"/>
    <n v="1.7"/>
    <n v="1.6"/>
    <n v="66"/>
    <n v="-1"/>
    <d v="2017-04-08T00:00:00"/>
    <d v="2017-04-01T00:00:00"/>
    <d v="2017-04-08T00:00:00"/>
    <s v="Saturday"/>
    <d v="1899-12-30T18:01:40"/>
    <d v="1899-12-30T18:00:00"/>
    <n v="1"/>
    <d v="2017-04-08T00:00:00"/>
    <d v="2017-04-01T00:00:00"/>
    <d v="2017-04-08T00:00:00"/>
    <s v="Saturday"/>
    <d v="1899-12-30T18:12:11"/>
    <d v="1899-12-30T18:00:00"/>
    <s v="One Way"/>
  </r>
  <r>
    <n v="1149880"/>
    <s v="RFID Card Member"/>
    <s v="milwaukee"/>
    <s v="WI"/>
    <n v="53212"/>
    <s v="UNITED STATES"/>
    <s v="Annual Pass"/>
    <n v="5537"/>
    <x v="38"/>
    <n v="43.058619999999998"/>
    <n v="-87.885319999999993"/>
    <x v="14"/>
    <n v="43.05536"/>
    <n v="-87.90504"/>
    <n v="9"/>
    <n v="0"/>
    <n v="1.4"/>
    <n v="1.3"/>
    <n v="54"/>
    <n v="-1"/>
    <d v="2017-04-08T00:00:00"/>
    <d v="2017-04-01T00:00:00"/>
    <d v="2017-04-08T00:00:00"/>
    <s v="Saturday"/>
    <d v="1899-12-30T19:35:06"/>
    <d v="1899-12-30T20:00:00"/>
    <n v="1"/>
    <d v="2017-04-08T00:00:00"/>
    <d v="2017-04-01T00:00:00"/>
    <d v="2017-04-08T00:00:00"/>
    <s v="Saturday"/>
    <d v="1899-12-30T19:44:32"/>
    <d v="1899-12-30T20:00:00"/>
    <s v="One Way"/>
  </r>
  <r>
    <n v="1149880"/>
    <s v="RFID Card Member"/>
    <s v="milwaukee"/>
    <s v="WI"/>
    <n v="53212"/>
    <s v="UNITED STATES"/>
    <s v="Annual Pass"/>
    <n v="11124"/>
    <x v="6"/>
    <n v="43.038719999999998"/>
    <n v="-87.905339999999995"/>
    <x v="14"/>
    <n v="43.05536"/>
    <n v="-87.90504"/>
    <n v="12"/>
    <n v="0"/>
    <n v="1.8"/>
    <n v="1.7"/>
    <n v="72"/>
    <n v="-1"/>
    <d v="2017-04-20T00:00:00"/>
    <d v="2017-04-01T00:00:00"/>
    <d v="2017-04-20T00:00:00"/>
    <s v="Thursday"/>
    <d v="1899-12-30T16:32:23"/>
    <d v="1899-12-30T17:00:00"/>
    <n v="1"/>
    <d v="2017-04-20T00:00:00"/>
    <d v="2017-04-01T00:00:00"/>
    <d v="2017-04-20T00:00:00"/>
    <s v="Thursday"/>
    <d v="1899-12-30T16:44:50"/>
    <d v="1899-12-30T17:00:00"/>
    <s v="One Way"/>
  </r>
  <r>
    <n v="1154367"/>
    <s v="RFID Card Member"/>
    <s v="milwaukee"/>
    <s v="WI"/>
    <n v="53202"/>
    <s v="UNITED STATES"/>
    <s v="Annual Pass"/>
    <n v="11129"/>
    <x v="37"/>
    <n v="43.036900000000003"/>
    <n v="-87.89667"/>
    <x v="12"/>
    <n v="43.036900000000003"/>
    <n v="-87.89667"/>
    <n v="12"/>
    <n v="0"/>
    <n v="1.8"/>
    <n v="1.7"/>
    <n v="72"/>
    <n v="-1"/>
    <d v="2017-04-12T00:00:00"/>
    <d v="2017-04-01T00:00:00"/>
    <d v="2017-04-12T00:00:00"/>
    <s v="Wednesday"/>
    <d v="1899-12-30T08:06:08"/>
    <d v="1899-12-30T08:00:00"/>
    <n v="1"/>
    <d v="2017-04-12T00:00:00"/>
    <d v="2017-04-01T00:00:00"/>
    <d v="2017-04-12T00:00:00"/>
    <s v="Wednesday"/>
    <d v="1899-12-30T08:18:04"/>
    <d v="1899-12-30T08:00:00"/>
    <s v="Round Trip"/>
  </r>
  <r>
    <n v="1154367"/>
    <s v="RFID Card Member"/>
    <s v="milwaukee"/>
    <s v="WI"/>
    <n v="53202"/>
    <s v="UNITED STATES"/>
    <s v="Annual Pass"/>
    <n v="11093"/>
    <x v="30"/>
    <n v="43.045712999999999"/>
    <n v="-87.899756999999994"/>
    <x v="2"/>
    <n v="43.048200000000001"/>
    <n v="-87.900859999999994"/>
    <n v="3"/>
    <n v="0"/>
    <n v="0.5"/>
    <n v="0.4"/>
    <n v="18"/>
    <n v="-1"/>
    <d v="2017-04-10T00:00:00"/>
    <d v="2017-04-01T00:00:00"/>
    <d v="2017-04-10T00:00:00"/>
    <s v="Monday"/>
    <d v="1899-12-30T12:20:04"/>
    <d v="1899-12-30T12:00:00"/>
    <n v="1"/>
    <d v="2017-04-10T00:00:00"/>
    <d v="2017-04-01T00:00:00"/>
    <d v="2017-04-10T00:00:00"/>
    <s v="Monday"/>
    <d v="1899-12-30T12:23:48"/>
    <d v="1899-12-30T12:00:00"/>
    <s v="One Way"/>
  </r>
  <r>
    <n v="1157097"/>
    <s v="RFID Card Member"/>
    <s v="milwaukee"/>
    <s v="WI"/>
    <n v="53211"/>
    <s v="UNITED STATES"/>
    <s v="Bublr for Organizations"/>
    <n v="182"/>
    <x v="22"/>
    <n v="43.066893999999998"/>
    <n v="-87.877936000000005"/>
    <x v="13"/>
    <n v="43.078530000000001"/>
    <n v="-87.882620000000003"/>
    <n v="10"/>
    <n v="0"/>
    <n v="1.5"/>
    <n v="1.4"/>
    <n v="60"/>
    <n v="-1"/>
    <d v="2017-04-09T00:00:00"/>
    <d v="2017-04-01T00:00:00"/>
    <d v="2017-04-09T00:00:00"/>
    <s v="Sunday"/>
    <d v="1899-12-30T14:48:06"/>
    <d v="1899-12-30T15:00:00"/>
    <n v="1"/>
    <d v="2017-04-09T00:00:00"/>
    <d v="2017-04-01T00:00:00"/>
    <d v="2017-04-09T00:00:00"/>
    <s v="Sunday"/>
    <d v="1899-12-30T14:58:46"/>
    <d v="1899-12-30T15:00:00"/>
    <s v="One Way"/>
  </r>
  <r>
    <n v="1158045"/>
    <s v="RFID Card Member"/>
    <s v="milwaukee"/>
    <s v="WI"/>
    <n v="53202"/>
    <s v="UNITED STATES"/>
    <s v="Bublr for Organizations"/>
    <n v="199"/>
    <x v="38"/>
    <n v="43.058619999999998"/>
    <n v="-87.885319999999993"/>
    <x v="10"/>
    <n v="43.058619999999998"/>
    <n v="-87.885319999999993"/>
    <n v="1"/>
    <n v="0"/>
    <n v="0.2"/>
    <n v="0.1"/>
    <n v="6"/>
    <n v="-1"/>
    <d v="2017-04-16T00:00:00"/>
    <d v="2017-04-01T00:00:00"/>
    <d v="2017-04-16T00:00:00"/>
    <s v="Sunday"/>
    <d v="1899-12-30T14:35:09"/>
    <d v="1899-12-30T15:00:00"/>
    <n v="1"/>
    <d v="2017-04-16T00:00:00"/>
    <d v="2017-04-01T00:00:00"/>
    <d v="2017-04-16T00:00:00"/>
    <s v="Sunday"/>
    <d v="1899-12-30T14:36:42"/>
    <d v="1899-12-30T15:00:00"/>
    <s v="Round Trip"/>
  </r>
  <r>
    <n v="1158140"/>
    <s v="RFID Card Member"/>
    <s v="milwaukee"/>
    <s v="WI"/>
    <n v="53233"/>
    <s v="UNITED STATES"/>
    <s v="30-Day Pass"/>
    <n v="5519"/>
    <x v="24"/>
    <n v="43.040154000000001"/>
    <n v="-87.932113000000001"/>
    <x v="10"/>
    <n v="43.058619999999998"/>
    <n v="-87.885319999999993"/>
    <n v="25"/>
    <n v="0"/>
    <n v="3.8"/>
    <n v="3.6"/>
    <n v="150"/>
    <n v="-1"/>
    <d v="2017-04-15T00:00:00"/>
    <d v="2017-04-01T00:00:00"/>
    <d v="2017-04-15T00:00:00"/>
    <s v="Saturday"/>
    <d v="1899-12-30T17:14:25"/>
    <d v="1899-12-30T17:00:00"/>
    <n v="1"/>
    <d v="2017-04-15T00:00:00"/>
    <d v="2017-04-01T00:00:00"/>
    <d v="2017-04-15T00:00:00"/>
    <s v="Saturday"/>
    <d v="1899-12-30T17:39:37"/>
    <d v="1899-12-30T18:00:00"/>
    <s v="One Way"/>
  </r>
  <r>
    <n v="1161504"/>
    <s v="RFID Card Member"/>
    <s v="milwaukee"/>
    <s v="WI"/>
    <n v="53212"/>
    <s v="UNITED STATES"/>
    <s v="Bublr for Organizations"/>
    <n v="5574"/>
    <x v="27"/>
    <n v="43.074890000000003"/>
    <n v="-87.882810000000006"/>
    <x v="25"/>
    <n v="43.074890000000003"/>
    <n v="-87.882810000000006"/>
    <n v="36"/>
    <n v="0"/>
    <n v="5.4"/>
    <n v="5.0999999999999996"/>
    <n v="216"/>
    <n v="-1"/>
    <d v="2017-04-08T00:00:00"/>
    <d v="2017-04-01T00:00:00"/>
    <d v="2017-04-08T00:00:00"/>
    <s v="Saturday"/>
    <d v="1899-12-30T09:09:41"/>
    <d v="1899-12-30T09:00:00"/>
    <n v="1"/>
    <d v="2017-04-08T00:00:00"/>
    <d v="2017-04-01T00:00:00"/>
    <d v="2017-04-08T00:00:00"/>
    <s v="Saturday"/>
    <d v="1899-12-30T09:45:14"/>
    <d v="1899-12-30T10:00:00"/>
    <s v="Round Trip"/>
  </r>
  <r>
    <n v="1161504"/>
    <s v="RFID Card Member"/>
    <s v="milwaukee"/>
    <s v="WI"/>
    <n v="53212"/>
    <s v="UNITED STATES"/>
    <s v="Bublr for Organizations"/>
    <n v="11050"/>
    <x v="27"/>
    <n v="43.074890000000003"/>
    <n v="-87.882810000000006"/>
    <x v="25"/>
    <n v="43.074890000000003"/>
    <n v="-87.882810000000006"/>
    <n v="76"/>
    <n v="3"/>
    <n v="11.4"/>
    <n v="10.8"/>
    <n v="456"/>
    <n v="-1"/>
    <d v="2017-04-07T00:00:00"/>
    <d v="2017-04-01T00:00:00"/>
    <d v="2017-04-07T00:00:00"/>
    <s v="Friday"/>
    <d v="1899-12-30T15:30:53"/>
    <d v="1899-12-30T16:00:00"/>
    <n v="1"/>
    <d v="2017-04-07T00:00:00"/>
    <d v="2017-04-01T00:00:00"/>
    <d v="2017-04-07T00:00:00"/>
    <s v="Friday"/>
    <d v="1899-12-30T16:46:33"/>
    <d v="1899-12-30T17:00:00"/>
    <s v="Round Trip"/>
  </r>
  <r>
    <n v="1162897"/>
    <s v="RFID Card Member"/>
    <s v="milwaukee"/>
    <s v="WI"/>
    <n v="53202"/>
    <s v="UNITED STATES"/>
    <s v="Bublr for Organizations"/>
    <n v="5470"/>
    <x v="38"/>
    <n v="43.058619999999998"/>
    <n v="-87.885319999999993"/>
    <x v="20"/>
    <n v="43.077359999999999"/>
    <n v="-87.880769999999998"/>
    <n v="20"/>
    <n v="0"/>
    <n v="3"/>
    <n v="2.9"/>
    <n v="120"/>
    <n v="-1"/>
    <d v="2017-04-23T00:00:00"/>
    <d v="2017-04-01T00:00:00"/>
    <d v="2017-04-23T00:00:00"/>
    <s v="Sunday"/>
    <d v="1899-12-30T12:48:21"/>
    <d v="1899-12-30T13:00:00"/>
    <n v="1"/>
    <d v="2017-04-23T00:00:00"/>
    <d v="2017-04-01T00:00:00"/>
    <d v="2017-04-23T00:00:00"/>
    <s v="Sunday"/>
    <d v="1899-12-30T13:08:31"/>
    <d v="1899-12-30T13:00:00"/>
    <s v="One Way"/>
  </r>
  <r>
    <n v="1182678"/>
    <s v="RFID Card Member"/>
    <s v="milwaukee"/>
    <s v="WI"/>
    <n v="53202"/>
    <s v="UNITED STATES"/>
    <s v="Annual Pass"/>
    <n v="11157"/>
    <x v="6"/>
    <n v="43.038719999999998"/>
    <n v="-87.905339999999995"/>
    <x v="41"/>
    <n v="43.031320000000001"/>
    <n v="-87.904259999999994"/>
    <n v="5"/>
    <n v="0"/>
    <n v="0.8"/>
    <n v="0.7"/>
    <n v="30"/>
    <n v="-1"/>
    <d v="2017-04-18T00:00:00"/>
    <d v="2017-04-01T00:00:00"/>
    <d v="2017-04-18T00:00:00"/>
    <s v="Tuesday"/>
    <d v="1899-12-30T17:13:41"/>
    <d v="1899-12-30T17:00:00"/>
    <n v="1"/>
    <d v="2017-04-18T00:00:00"/>
    <d v="2017-04-01T00:00:00"/>
    <d v="2017-04-18T00:00:00"/>
    <s v="Tuesday"/>
    <d v="1899-12-30T17:18:04"/>
    <d v="1899-12-30T17:00:00"/>
    <s v="One Way"/>
  </r>
  <r>
    <n v="1191218"/>
    <s v="RFID Card Member"/>
    <s v="Milwaukee "/>
    <s v="WI"/>
    <n v="53212"/>
    <s v="UNITED STATES"/>
    <s v="30-Day Pass"/>
    <n v="11093"/>
    <x v="10"/>
    <n v="43.060786"/>
    <n v="-87.883825999999999"/>
    <x v="53"/>
    <n v="43.060786"/>
    <n v="-87.883825999999999"/>
    <n v="1"/>
    <n v="0"/>
    <n v="0.2"/>
    <n v="0.1"/>
    <n v="6"/>
    <n v="-1"/>
    <d v="2017-04-25T00:00:00"/>
    <d v="2017-04-01T00:00:00"/>
    <d v="2017-04-25T00:00:00"/>
    <s v="Tuesday"/>
    <d v="1899-12-30T16:46:27"/>
    <d v="1899-12-30T17:00:00"/>
    <n v="1"/>
    <d v="2017-04-25T00:00:00"/>
    <d v="2017-04-01T00:00:00"/>
    <d v="2017-04-25T00:00:00"/>
    <s v="Tuesday"/>
    <d v="1899-12-30T16:47:24"/>
    <d v="1899-12-30T17:00:00"/>
    <s v="Round Trip"/>
  </r>
  <r>
    <n v="1191218"/>
    <s v="RFID Card Member"/>
    <s v="Milwaukee "/>
    <s v="WI"/>
    <n v="53212"/>
    <s v="UNITED STATES"/>
    <s v="30-Day Pass"/>
    <n v="11087"/>
    <x v="10"/>
    <n v="43.060786"/>
    <n v="-87.883825999999999"/>
    <x v="16"/>
    <n v="43.052549999999997"/>
    <n v="-87.909329999999997"/>
    <n v="13"/>
    <n v="0"/>
    <n v="2"/>
    <n v="1.9"/>
    <n v="78"/>
    <n v="-1"/>
    <d v="2017-04-25T00:00:00"/>
    <d v="2017-04-01T00:00:00"/>
    <d v="2017-04-25T00:00:00"/>
    <s v="Tuesday"/>
    <d v="1899-12-30T16:47:40"/>
    <d v="1899-12-30T17:00:00"/>
    <n v="1"/>
    <d v="2017-04-25T00:00:00"/>
    <d v="2017-04-01T00:00:00"/>
    <d v="2017-04-25T00:00:00"/>
    <s v="Tuesday"/>
    <d v="1899-12-30T17:00:49"/>
    <d v="1899-12-30T17:00:00"/>
    <s v="One Way"/>
  </r>
  <r>
    <n v="1191218"/>
    <s v="RFID Card Member"/>
    <s v="Milwaukee "/>
    <s v="WI"/>
    <n v="53212"/>
    <s v="UNITED STATES"/>
    <s v="30-Day Pass"/>
    <n v="5461"/>
    <x v="10"/>
    <n v="43.060786"/>
    <n v="-87.883825999999999"/>
    <x v="16"/>
    <n v="43.052549999999997"/>
    <n v="-87.909329999999997"/>
    <n v="10"/>
    <n v="0"/>
    <n v="1.5"/>
    <n v="1.4"/>
    <n v="60"/>
    <n v="-1"/>
    <d v="2017-04-24T00:00:00"/>
    <d v="2017-04-01T00:00:00"/>
    <d v="2017-04-24T00:00:00"/>
    <s v="Monday"/>
    <d v="1899-12-30T16:10:30"/>
    <d v="1899-12-30T16:00:00"/>
    <n v="1"/>
    <d v="2017-04-24T00:00:00"/>
    <d v="2017-04-01T00:00:00"/>
    <d v="2017-04-24T00:00:00"/>
    <s v="Monday"/>
    <d v="1899-12-30T16:20:26"/>
    <d v="1899-12-30T16:00:00"/>
    <s v="One Way"/>
  </r>
  <r>
    <n v="1191218"/>
    <s v="RFID Card Member"/>
    <s v="Milwaukee "/>
    <s v="WI"/>
    <n v="53212"/>
    <s v="UNITED STATES"/>
    <s v="30-Day Pass"/>
    <n v="5448"/>
    <x v="10"/>
    <n v="43.060786"/>
    <n v="-87.883825999999999"/>
    <x v="16"/>
    <n v="43.052549999999997"/>
    <n v="-87.909329999999997"/>
    <n v="10"/>
    <n v="0"/>
    <n v="1.5"/>
    <n v="1.4"/>
    <n v="60"/>
    <n v="-1"/>
    <d v="2017-04-24T00:00:00"/>
    <d v="2017-04-01T00:00:00"/>
    <d v="2017-04-24T00:00:00"/>
    <s v="Monday"/>
    <d v="1899-12-30T00:04:42"/>
    <d v="1899-12-30T00:00:00"/>
    <n v="1"/>
    <d v="2017-04-24T00:00:00"/>
    <d v="2017-04-01T00:00:00"/>
    <d v="2017-04-24T00:00:00"/>
    <s v="Monday"/>
    <d v="1899-12-30T00:14:29"/>
    <d v="1899-12-30T00:00:00"/>
    <s v="One Way"/>
  </r>
  <r>
    <n v="1191218"/>
    <s v="RFID Card Member"/>
    <s v="Milwaukee "/>
    <s v="WI"/>
    <n v="53212"/>
    <s v="UNITED STATES"/>
    <s v="30-Day Pass"/>
    <n v="5504"/>
    <x v="10"/>
    <n v="43.060786"/>
    <n v="-87.883825999999999"/>
    <x v="16"/>
    <n v="43.052549999999997"/>
    <n v="-87.909329999999997"/>
    <n v="12"/>
    <n v="0"/>
    <n v="1.8"/>
    <n v="1.7"/>
    <n v="72"/>
    <n v="-1"/>
    <d v="2017-04-23T00:00:00"/>
    <d v="2017-04-01T00:00:00"/>
    <d v="2017-04-23T00:00:00"/>
    <s v="Sunday"/>
    <d v="1899-12-30T00:06:26"/>
    <d v="1899-12-30T00:00:00"/>
    <n v="1"/>
    <d v="2017-04-23T00:00:00"/>
    <d v="2017-04-01T00:00:00"/>
    <d v="2017-04-23T00:00:00"/>
    <s v="Sunday"/>
    <d v="1899-12-30T00:18:24"/>
    <d v="1899-12-30T00:00:00"/>
    <s v="One Way"/>
  </r>
  <r>
    <n v="1210469"/>
    <s v="RFID Card Member"/>
    <s v="Milwaukee "/>
    <s v="WI"/>
    <n v="53212"/>
    <s v="UNITED STATES"/>
    <s v="30-Day Pass"/>
    <n v="217"/>
    <x v="43"/>
    <n v="43.05847"/>
    <n v="-87.898079999999993"/>
    <x v="10"/>
    <n v="43.058619999999998"/>
    <n v="-87.885319999999993"/>
    <n v="8"/>
    <n v="0"/>
    <n v="1.2"/>
    <n v="1.1000000000000001"/>
    <n v="48"/>
    <n v="-1"/>
    <d v="2017-04-15T00:00:00"/>
    <d v="2017-04-01T00:00:00"/>
    <d v="2017-04-15T00:00:00"/>
    <s v="Saturday"/>
    <d v="1899-12-30T15:32:04"/>
    <d v="1899-12-30T16:00:00"/>
    <n v="1"/>
    <d v="2017-04-15T00:00:00"/>
    <d v="2017-04-01T00:00:00"/>
    <d v="2017-04-15T00:00:00"/>
    <s v="Saturday"/>
    <d v="1899-12-30T15:40:32"/>
    <d v="1899-12-30T16:00:00"/>
    <s v="One Way"/>
  </r>
  <r>
    <n v="1221074"/>
    <s v="RFID Card Member"/>
    <s v="milwaukee"/>
    <s v="WI"/>
    <n v="53204"/>
    <s v="UNITED STATES"/>
    <s v="30-Day Pass"/>
    <n v="93"/>
    <x v="34"/>
    <n v="43.02948"/>
    <n v="-87.912819999999996"/>
    <x v="41"/>
    <n v="43.031320000000001"/>
    <n v="-87.904259999999994"/>
    <n v="20"/>
    <n v="0"/>
    <n v="3"/>
    <n v="2.9"/>
    <n v="120"/>
    <n v="-1"/>
    <d v="2017-04-15T00:00:00"/>
    <d v="2017-04-01T00:00:00"/>
    <d v="2017-04-15T00:00:00"/>
    <s v="Saturday"/>
    <d v="1899-12-30T13:06:23"/>
    <d v="1899-12-30T13:00:00"/>
    <n v="1"/>
    <d v="2017-04-15T00:00:00"/>
    <d v="2017-04-01T00:00:00"/>
    <d v="2017-04-15T00:00:00"/>
    <s v="Saturday"/>
    <d v="1899-12-30T13:26:28"/>
    <d v="1899-12-30T13:00:00"/>
    <s v="One Way"/>
  </r>
  <r>
    <n v="1221074"/>
    <s v="RFID Card Member"/>
    <s v="milwaukee"/>
    <s v="WI"/>
    <n v="53204"/>
    <s v="UNITED STATES"/>
    <s v="30-Day Pass"/>
    <n v="5459"/>
    <x v="34"/>
    <n v="43.02948"/>
    <n v="-87.912819999999996"/>
    <x v="36"/>
    <n v="43.038719999999998"/>
    <n v="-87.905339999999995"/>
    <n v="23"/>
    <n v="0"/>
    <n v="3.5"/>
    <n v="3.3"/>
    <n v="138"/>
    <n v="-1"/>
    <d v="2017-04-23T00:00:00"/>
    <d v="2017-04-01T00:00:00"/>
    <d v="2017-04-23T00:00:00"/>
    <s v="Sunday"/>
    <d v="1899-12-30T14:05:39"/>
    <d v="1899-12-30T14:00:00"/>
    <n v="1"/>
    <d v="2017-04-23T00:00:00"/>
    <d v="2017-04-01T00:00:00"/>
    <d v="2017-04-23T00:00:00"/>
    <s v="Sunday"/>
    <d v="1899-12-30T14:28:01"/>
    <d v="1899-12-30T14:00:00"/>
    <s v="One Way"/>
  </r>
  <r>
    <n v="1221089"/>
    <s v="RFID Card Member"/>
    <s v="milwaukee"/>
    <s v="WI"/>
    <n v="53204"/>
    <s v="UNITED STATES"/>
    <s v="30-Day Pass"/>
    <n v="32"/>
    <x v="34"/>
    <n v="43.02948"/>
    <n v="-87.912819999999996"/>
    <x v="41"/>
    <n v="43.031320000000001"/>
    <n v="-87.904259999999994"/>
    <n v="5"/>
    <n v="0"/>
    <n v="0.8"/>
    <n v="0.7"/>
    <n v="30"/>
    <n v="-1"/>
    <d v="2017-04-23T00:00:00"/>
    <d v="2017-04-01T00:00:00"/>
    <d v="2017-04-23T00:00:00"/>
    <s v="Sunday"/>
    <d v="1899-12-30T14:05:37"/>
    <d v="1899-12-30T14:00:00"/>
    <n v="1"/>
    <d v="2017-04-23T00:00:00"/>
    <d v="2017-04-01T00:00:00"/>
    <d v="2017-04-23T00:00:00"/>
    <s v="Sunday"/>
    <d v="1899-12-30T14:10:40"/>
    <d v="1899-12-30T14:00:00"/>
    <s v="One Way"/>
  </r>
  <r>
    <n v="1224068"/>
    <s v="RFID Card Member"/>
    <s v="milwaukee"/>
    <s v="WI"/>
    <n v="53212"/>
    <s v="UNITED STATES"/>
    <s v="Bublr for Organizations"/>
    <n v="47"/>
    <x v="38"/>
    <n v="43.058619999999998"/>
    <n v="-87.885319999999993"/>
    <x v="22"/>
    <n v="43.058010000000003"/>
    <n v="-87.877300000000005"/>
    <n v="6"/>
    <n v="0"/>
    <n v="0.9"/>
    <n v="0.9"/>
    <n v="36"/>
    <n v="-1"/>
    <d v="2017-04-12T00:00:00"/>
    <d v="2017-04-01T00:00:00"/>
    <d v="2017-04-12T00:00:00"/>
    <s v="Wednesday"/>
    <d v="1899-12-30T18:24:18"/>
    <d v="1899-12-30T18:00:00"/>
    <n v="1"/>
    <d v="2017-04-12T00:00:00"/>
    <d v="2017-04-01T00:00:00"/>
    <d v="2017-04-12T00:00:00"/>
    <s v="Wednesday"/>
    <d v="1899-12-30T18:30:23"/>
    <d v="1899-12-30T19:00:00"/>
    <s v="One Way"/>
  </r>
  <r>
    <n v="1224068"/>
    <s v="RFID Card Member"/>
    <s v="milwaukee"/>
    <s v="WI"/>
    <n v="53212"/>
    <s v="UNITED STATES"/>
    <s v="Bublr for Organizations"/>
    <n v="2"/>
    <x v="22"/>
    <n v="43.066893999999998"/>
    <n v="-87.877936000000005"/>
    <x v="53"/>
    <n v="43.060786"/>
    <n v="-87.883825999999999"/>
    <n v="4"/>
    <n v="0"/>
    <n v="0.6"/>
    <n v="0.6"/>
    <n v="24"/>
    <n v="-1"/>
    <d v="2017-04-12T00:00:00"/>
    <d v="2017-04-01T00:00:00"/>
    <d v="2017-04-12T00:00:00"/>
    <s v="Wednesday"/>
    <d v="1899-12-30T18:16:12"/>
    <d v="1899-12-30T18:00:00"/>
    <n v="1"/>
    <d v="2017-04-12T00:00:00"/>
    <d v="2017-04-01T00:00:00"/>
    <d v="2017-04-12T00:00:00"/>
    <s v="Wednesday"/>
    <d v="1899-12-30T18:20:15"/>
    <d v="1899-12-30T18:00:00"/>
    <s v="One Way"/>
  </r>
  <r>
    <n v="1224693"/>
    <s v="RFID Card Member"/>
    <s v="milwaukee"/>
    <s v="WI"/>
    <n v="53212"/>
    <s v="UNITED STATES"/>
    <s v="Pay as You Go Pass"/>
    <n v="11115"/>
    <x v="2"/>
    <n v="43.03886"/>
    <n v="-87.902720000000002"/>
    <x v="1"/>
    <n v="43.03886"/>
    <n v="-87.902720000000002"/>
    <n v="67"/>
    <n v="0"/>
    <n v="10.1"/>
    <n v="9.5"/>
    <n v="402"/>
    <n v="-1"/>
    <d v="2017-04-14T00:00:00"/>
    <d v="2017-04-01T00:00:00"/>
    <d v="2017-04-14T00:00:00"/>
    <s v="Friday"/>
    <d v="1899-12-30T22:54:30"/>
    <d v="1899-12-30T23:00:00"/>
    <n v="1"/>
    <d v="2017-04-15T00:00:00"/>
    <d v="2017-04-01T00:00:00"/>
    <d v="2017-04-15T00:00:00"/>
    <s v="Saturday"/>
    <d v="1899-12-30T00:01:05"/>
    <d v="1899-12-30T00:00:00"/>
    <s v="Round Trip"/>
  </r>
  <r>
    <n v="1224693"/>
    <s v="RFID Card Member"/>
    <s v="milwaukee"/>
    <s v="WI"/>
    <n v="53212"/>
    <s v="UNITED STATES"/>
    <s v="Pay as You Go Pass"/>
    <n v="11000"/>
    <x v="2"/>
    <n v="43.03886"/>
    <n v="-87.902720000000002"/>
    <x v="1"/>
    <n v="43.03886"/>
    <n v="-87.902720000000002"/>
    <n v="66"/>
    <n v="0"/>
    <n v="9.9"/>
    <n v="9.4"/>
    <n v="396"/>
    <n v="-1"/>
    <d v="2017-04-07T00:00:00"/>
    <d v="2017-04-01T00:00:00"/>
    <d v="2017-04-07T00:00:00"/>
    <s v="Friday"/>
    <d v="1899-12-30T23:19:02"/>
    <d v="1899-12-30T23:00:00"/>
    <n v="1"/>
    <d v="2017-04-08T00:00:00"/>
    <d v="2017-04-01T00:00:00"/>
    <d v="2017-04-08T00:00:00"/>
    <s v="Saturday"/>
    <d v="1899-12-30T00:25:06"/>
    <d v="1899-12-30T00:00:00"/>
    <s v="Round Trip"/>
  </r>
  <r>
    <n v="1224693"/>
    <s v="RFID Card Member"/>
    <s v="milwaukee"/>
    <s v="WI"/>
    <n v="53212"/>
    <s v="UNITED STATES"/>
    <s v="Pay as You Go Pass"/>
    <n v="5436"/>
    <x v="2"/>
    <n v="43.03886"/>
    <n v="-87.902720000000002"/>
    <x v="1"/>
    <n v="43.03886"/>
    <n v="-87.902720000000002"/>
    <n v="49"/>
    <n v="0"/>
    <n v="7.4"/>
    <n v="7"/>
    <n v="294"/>
    <n v="-1"/>
    <d v="2017-04-18T00:00:00"/>
    <d v="2017-04-01T00:00:00"/>
    <d v="2017-04-18T00:00:00"/>
    <s v="Tuesday"/>
    <d v="1899-12-30T23:17:12"/>
    <d v="1899-12-30T23:00:00"/>
    <n v="1"/>
    <d v="2017-04-19T00:00:00"/>
    <d v="2017-04-01T00:00:00"/>
    <d v="2017-04-19T00:00:00"/>
    <s v="Wednesday"/>
    <d v="1899-12-30T00:06:00"/>
    <d v="1899-12-30T00:00:00"/>
    <s v="Round Trip"/>
  </r>
  <r>
    <n v="1230487"/>
    <s v="RFID Card Member"/>
    <s v="Milwaukee "/>
    <s v="WI"/>
    <n v="53202"/>
    <s v="UNITED STATES"/>
    <s v="30-Day Pass"/>
    <n v="5503"/>
    <x v="41"/>
    <n v="43.031480000000002"/>
    <n v="-87.908169999999998"/>
    <x v="43"/>
    <n v="43.031480000000002"/>
    <n v="-87.908169999999998"/>
    <n v="69"/>
    <n v="0"/>
    <n v="10.4"/>
    <n v="9.8000000000000007"/>
    <n v="414"/>
    <n v="-1"/>
    <d v="2017-04-16T00:00:00"/>
    <d v="2017-04-01T00:00:00"/>
    <d v="2017-04-16T00:00:00"/>
    <s v="Sunday"/>
    <d v="1899-12-30T15:19:37"/>
    <d v="1899-12-30T15:00:00"/>
    <n v="1"/>
    <d v="2017-04-16T00:00:00"/>
    <d v="2017-04-01T00:00:00"/>
    <d v="2017-04-16T00:00:00"/>
    <s v="Sunday"/>
    <d v="1899-12-30T16:28:39"/>
    <d v="1899-12-30T16:00:00"/>
    <s v="Round Trip"/>
  </r>
  <r>
    <n v="1234930"/>
    <s v="RFID Card Member"/>
    <s v="milwaukee"/>
    <s v="WI"/>
    <n v="53202"/>
    <s v="UNITED STATES"/>
    <s v="30-Day Pass"/>
    <n v="100"/>
    <x v="41"/>
    <n v="43.031480000000002"/>
    <n v="-87.908169999999998"/>
    <x v="30"/>
    <n v="43.004728999999998"/>
    <n v="-87.905463999999995"/>
    <n v="17"/>
    <n v="0"/>
    <n v="2.6"/>
    <n v="2.4"/>
    <n v="102"/>
    <n v="-1"/>
    <d v="2017-04-15T00:00:00"/>
    <d v="2017-04-01T00:00:00"/>
    <d v="2017-04-15T00:00:00"/>
    <s v="Saturday"/>
    <d v="1899-12-30T18:13:01"/>
    <d v="1899-12-30T18:00:00"/>
    <n v="1"/>
    <d v="2017-04-15T00:00:00"/>
    <d v="2017-04-01T00:00:00"/>
    <d v="2017-04-15T00:00:00"/>
    <s v="Saturday"/>
    <d v="1899-12-30T18:30:11"/>
    <d v="1899-12-30T19:00:00"/>
    <s v="One Way"/>
  </r>
  <r>
    <n v="1234930"/>
    <s v="RFID Card Member"/>
    <s v="milwaukee"/>
    <s v="WI"/>
    <n v="53202"/>
    <s v="UNITED STATES"/>
    <s v="30-Day Pass"/>
    <n v="2"/>
    <x v="6"/>
    <n v="43.038719999999998"/>
    <n v="-87.905339999999995"/>
    <x v="43"/>
    <n v="43.031480000000002"/>
    <n v="-87.908169999999998"/>
    <n v="5"/>
    <n v="0"/>
    <n v="0.8"/>
    <n v="0.7"/>
    <n v="30"/>
    <n v="-1"/>
    <d v="2017-04-17T00:00:00"/>
    <d v="2017-04-01T00:00:00"/>
    <d v="2017-04-17T00:00:00"/>
    <s v="Monday"/>
    <d v="1899-12-30T09:38:51"/>
    <d v="1899-12-30T10:00:00"/>
    <n v="1"/>
    <d v="2017-04-17T00:00:00"/>
    <d v="2017-04-01T00:00:00"/>
    <d v="2017-04-17T00:00:00"/>
    <s v="Monday"/>
    <d v="1899-12-30T09:43:12"/>
    <d v="1899-12-30T10:00:00"/>
    <s v="One Way"/>
  </r>
  <r>
    <n v="1234930"/>
    <s v="RFID Card Member"/>
    <s v="milwaukee"/>
    <s v="WI"/>
    <n v="53202"/>
    <s v="UNITED STATES"/>
    <s v="30-Day Pass"/>
    <n v="5576"/>
    <x v="41"/>
    <n v="43.031480000000002"/>
    <n v="-87.908169999999998"/>
    <x v="3"/>
    <n v="43.03913"/>
    <n v="-87.916150000000002"/>
    <n v="10"/>
    <n v="0"/>
    <n v="1.5"/>
    <n v="1.4"/>
    <n v="60"/>
    <n v="-1"/>
    <d v="2017-04-23T00:00:00"/>
    <d v="2017-04-01T00:00:00"/>
    <d v="2017-04-23T00:00:00"/>
    <s v="Sunday"/>
    <d v="1899-12-30T13:51:51"/>
    <d v="1899-12-30T14:00:00"/>
    <n v="1"/>
    <d v="2017-04-23T00:00:00"/>
    <d v="2017-04-01T00:00:00"/>
    <d v="2017-04-23T00:00:00"/>
    <s v="Sunday"/>
    <d v="1899-12-30T14:01:39"/>
    <d v="1899-12-30T14:00:00"/>
    <s v="One Way"/>
  </r>
  <r>
    <n v="1234930"/>
    <s v="RFID Card Member"/>
    <s v="milwaukee"/>
    <s v="WI"/>
    <n v="53202"/>
    <s v="UNITED STATES"/>
    <s v="30-Day Pass"/>
    <n v="185"/>
    <x v="9"/>
    <n v="43.05097"/>
    <n v="-87.906440000000003"/>
    <x v="26"/>
    <n v="43.053040000000003"/>
    <n v="-87.897660000000002"/>
    <n v="7"/>
    <n v="0"/>
    <n v="1.1000000000000001"/>
    <n v="1"/>
    <n v="42"/>
    <n v="-1"/>
    <d v="2017-04-22T00:00:00"/>
    <d v="2017-04-01T00:00:00"/>
    <d v="2017-04-22T00:00:00"/>
    <s v="Saturday"/>
    <d v="1899-12-30T17:09:52"/>
    <d v="1899-12-30T17:00:00"/>
    <n v="1"/>
    <d v="2017-04-22T00:00:00"/>
    <d v="2017-04-01T00:00:00"/>
    <d v="2017-04-22T00:00:00"/>
    <s v="Saturday"/>
    <d v="1899-12-30T17:16:01"/>
    <d v="1899-12-30T17:00:00"/>
    <s v="One Way"/>
  </r>
  <r>
    <n v="1234930"/>
    <s v="RFID Card Member"/>
    <s v="milwaukee"/>
    <s v="WI"/>
    <n v="53202"/>
    <s v="UNITED STATES"/>
    <s v="30-Day Pass"/>
    <n v="185"/>
    <x v="23"/>
    <n v="43.053040000000003"/>
    <n v="-87.897660000000002"/>
    <x v="7"/>
    <n v="43.038580000000003"/>
    <n v="-87.90934"/>
    <n v="12"/>
    <n v="0"/>
    <n v="1.8"/>
    <n v="1.7"/>
    <n v="72"/>
    <n v="-1"/>
    <d v="2017-04-22T00:00:00"/>
    <d v="2017-04-01T00:00:00"/>
    <d v="2017-04-22T00:00:00"/>
    <s v="Saturday"/>
    <d v="1899-12-30T18:29:15"/>
    <d v="1899-12-30T18:00:00"/>
    <n v="1"/>
    <d v="2017-04-22T00:00:00"/>
    <d v="2017-04-01T00:00:00"/>
    <d v="2017-04-22T00:00:00"/>
    <s v="Saturday"/>
    <d v="1899-12-30T18:41:40"/>
    <d v="1899-12-30T19:00:00"/>
    <s v="One Way"/>
  </r>
  <r>
    <n v="1234934"/>
    <s v="RFID Card Member"/>
    <s v="milwaukee"/>
    <s v="WI"/>
    <n v="53202"/>
    <s v="UNITED STATES"/>
    <s v="30-Day Pass"/>
    <n v="244"/>
    <x v="23"/>
    <n v="43.053040000000003"/>
    <n v="-87.897660000000002"/>
    <x v="7"/>
    <n v="43.038580000000003"/>
    <n v="-87.90934"/>
    <n v="12"/>
    <n v="0"/>
    <n v="1.8"/>
    <n v="1.7"/>
    <n v="72"/>
    <n v="-1"/>
    <d v="2017-04-22T00:00:00"/>
    <d v="2017-04-01T00:00:00"/>
    <d v="2017-04-22T00:00:00"/>
    <s v="Saturday"/>
    <d v="1899-12-30T18:29:22"/>
    <d v="1899-12-30T18:00:00"/>
    <n v="1"/>
    <d v="2017-04-22T00:00:00"/>
    <d v="2017-04-01T00:00:00"/>
    <d v="2017-04-22T00:00:00"/>
    <s v="Saturday"/>
    <d v="1899-12-30T18:41:43"/>
    <d v="1899-12-30T19:00:00"/>
    <s v="One Way"/>
  </r>
  <r>
    <n v="1234934"/>
    <s v="RFID Card Member"/>
    <s v="milwaukee"/>
    <s v="WI"/>
    <n v="53202"/>
    <s v="UNITED STATES"/>
    <s v="30-Day Pass"/>
    <n v="342"/>
    <x v="50"/>
    <n v="43.026229999999998"/>
    <n v="-87.912809999999993"/>
    <x v="19"/>
    <n v="43.040349999999997"/>
    <n v="-87.920760000000001"/>
    <n v="25"/>
    <n v="0"/>
    <n v="3.8"/>
    <n v="3.6"/>
    <n v="150"/>
    <n v="-1"/>
    <d v="2017-04-22T00:00:00"/>
    <d v="2017-04-01T00:00:00"/>
    <d v="2017-04-22T00:00:00"/>
    <s v="Saturday"/>
    <d v="1899-12-30T14:12:12"/>
    <d v="1899-12-30T14:00:00"/>
    <n v="1"/>
    <d v="2017-04-22T00:00:00"/>
    <d v="2017-04-01T00:00:00"/>
    <d v="2017-04-22T00:00:00"/>
    <s v="Saturday"/>
    <d v="1899-12-30T14:37:53"/>
    <d v="1899-12-30T15:00:00"/>
    <s v="One Way"/>
  </r>
  <r>
    <n v="1234934"/>
    <s v="RFID Card Member"/>
    <s v="milwaukee"/>
    <s v="WI"/>
    <n v="53202"/>
    <s v="UNITED STATES"/>
    <s v="30-Day Pass"/>
    <n v="33"/>
    <x v="41"/>
    <n v="43.031480000000002"/>
    <n v="-87.908169999999998"/>
    <x v="3"/>
    <n v="43.03913"/>
    <n v="-87.916150000000002"/>
    <n v="10"/>
    <n v="0"/>
    <n v="1.5"/>
    <n v="1.4"/>
    <n v="60"/>
    <n v="-1"/>
    <d v="2017-04-23T00:00:00"/>
    <d v="2017-04-01T00:00:00"/>
    <d v="2017-04-23T00:00:00"/>
    <s v="Sunday"/>
    <d v="1899-12-30T13:51:39"/>
    <d v="1899-12-30T14:00:00"/>
    <n v="1"/>
    <d v="2017-04-23T00:00:00"/>
    <d v="2017-04-01T00:00:00"/>
    <d v="2017-04-23T00:00:00"/>
    <s v="Sunday"/>
    <d v="1899-12-30T14:01:46"/>
    <d v="1899-12-30T14:00:00"/>
    <s v="One Way"/>
  </r>
  <r>
    <n v="1234934"/>
    <s v="RFID Card Member"/>
    <s v="milwaukee"/>
    <s v="WI"/>
    <n v="53202"/>
    <s v="UNITED STATES"/>
    <s v="30-Day Pass"/>
    <n v="983"/>
    <x v="41"/>
    <n v="43.031480000000002"/>
    <n v="-87.908169999999998"/>
    <x v="30"/>
    <n v="43.004728999999998"/>
    <n v="-87.905463999999995"/>
    <n v="16"/>
    <n v="0"/>
    <n v="2.4"/>
    <n v="2.2999999999999998"/>
    <n v="96"/>
    <n v="-1"/>
    <d v="2017-04-15T00:00:00"/>
    <d v="2017-04-01T00:00:00"/>
    <d v="2017-04-15T00:00:00"/>
    <s v="Saturday"/>
    <d v="1899-12-30T18:14:19"/>
    <d v="1899-12-30T18:00:00"/>
    <n v="1"/>
    <d v="2017-04-15T00:00:00"/>
    <d v="2017-04-01T00:00:00"/>
    <d v="2017-04-15T00:00:00"/>
    <s v="Saturday"/>
    <d v="1899-12-30T18:30:11"/>
    <d v="1899-12-30T19:00:00"/>
    <s v="One Way"/>
  </r>
  <r>
    <n v="1238671"/>
    <s v="RFID Card Member"/>
    <s v="Naperville"/>
    <s v="IL"/>
    <n v="60563"/>
    <s v="UNITED STATES"/>
    <s v="Bublr for Organizations"/>
    <n v="214"/>
    <x v="48"/>
    <n v="43.060155999999999"/>
    <n v="-87.881258000000003"/>
    <x v="29"/>
    <n v="43.06033"/>
    <n v="-87.89546"/>
    <n v="12"/>
    <n v="0"/>
    <n v="1.8"/>
    <n v="1.7"/>
    <n v="72"/>
    <n v="-1"/>
    <d v="2017-04-28T00:00:00"/>
    <d v="2017-04-01T00:00:00"/>
    <d v="2017-04-28T00:00:00"/>
    <s v="Friday"/>
    <d v="1899-12-30T03:05:27"/>
    <d v="1899-12-30T03:00:00"/>
    <n v="1"/>
    <d v="2017-04-28T00:00:00"/>
    <d v="2017-04-01T00:00:00"/>
    <d v="2017-04-28T00:00:00"/>
    <s v="Friday"/>
    <d v="1899-12-30T03:17:41"/>
    <d v="1899-12-30T03:00:00"/>
    <s v="One Way"/>
  </r>
  <r>
    <n v="1240065"/>
    <s v="RFID Card Member"/>
    <s v="milwaukee"/>
    <s v="WI"/>
    <n v="53212"/>
    <s v="UNITED STATES"/>
    <s v="Annual Pass"/>
    <n v="2"/>
    <x v="20"/>
    <n v="43.049230000000001"/>
    <n v="-87.911940000000001"/>
    <x v="14"/>
    <n v="43.05536"/>
    <n v="-87.90504"/>
    <n v="4"/>
    <n v="0"/>
    <n v="0.6"/>
    <n v="0.6"/>
    <n v="24"/>
    <n v="-1"/>
    <d v="2017-04-05T00:00:00"/>
    <d v="2017-04-01T00:00:00"/>
    <d v="2017-04-05T00:00:00"/>
    <s v="Wednesday"/>
    <d v="1899-12-30T23:20:08"/>
    <d v="1899-12-30T23:00:00"/>
    <n v="1"/>
    <d v="2017-04-05T00:00:00"/>
    <d v="2017-04-01T00:00:00"/>
    <d v="2017-04-05T00:00:00"/>
    <s v="Wednesday"/>
    <d v="1899-12-30T23:24:32"/>
    <d v="1899-12-30T23:00:00"/>
    <s v="One Way"/>
  </r>
  <r>
    <n v="1244268"/>
    <s v="RFID Card Member"/>
    <s v="Shorewood"/>
    <s v="WI"/>
    <n v="53211"/>
    <s v="UNITED STATES"/>
    <s v="Pay as You Go Pass"/>
    <n v="5455"/>
    <x v="5"/>
    <n v="43.031320000000001"/>
    <n v="-87.904259999999994"/>
    <x v="16"/>
    <n v="43.052549999999997"/>
    <n v="-87.909329999999997"/>
    <n v="14"/>
    <n v="2"/>
    <n v="2.1"/>
    <n v="2"/>
    <n v="84"/>
    <n v="-1"/>
    <d v="2017-04-15T00:00:00"/>
    <d v="2017-04-01T00:00:00"/>
    <d v="2017-04-15T00:00:00"/>
    <s v="Saturday"/>
    <d v="1899-12-30T19:23:53"/>
    <d v="1899-12-30T19:00:00"/>
    <n v="1"/>
    <d v="2017-04-15T00:00:00"/>
    <d v="2017-04-01T00:00:00"/>
    <d v="2017-04-15T00:00:00"/>
    <s v="Saturday"/>
    <d v="1899-12-30T19:37:06"/>
    <d v="1899-12-30T20:00:00"/>
    <s v="One Way"/>
  </r>
  <r>
    <n v="1245887"/>
    <s v="RFID Card Member"/>
    <s v="Woodside"/>
    <s v="NY"/>
    <n v="11377"/>
    <s v="UNITED STATES"/>
    <s v="30-Day Pass"/>
    <n v="11093"/>
    <x v="6"/>
    <n v="43.038719999999998"/>
    <n v="-87.905339999999995"/>
    <x v="53"/>
    <n v="43.060786"/>
    <n v="-87.883825999999999"/>
    <n v="17"/>
    <n v="0"/>
    <n v="2.6"/>
    <n v="2.4"/>
    <n v="102"/>
    <n v="-1"/>
    <d v="2017-04-24T00:00:00"/>
    <d v="2017-04-01T00:00:00"/>
    <d v="2017-04-24T00:00:00"/>
    <s v="Monday"/>
    <d v="1899-12-30T20:28:52"/>
    <d v="1899-12-30T20:00:00"/>
    <n v="1"/>
    <d v="2017-04-24T00:00:00"/>
    <d v="2017-04-01T00:00:00"/>
    <d v="2017-04-24T00:00:00"/>
    <s v="Monday"/>
    <d v="1899-12-30T20:45:22"/>
    <d v="1899-12-30T21:00:00"/>
    <s v="One Way"/>
  </r>
  <r>
    <n v="1246378"/>
    <s v="RFID Card Member"/>
    <s v="milwaukee"/>
    <s v="WI"/>
    <n v="53211"/>
    <s v="UNITED STATES"/>
    <s v="Bublr for Organizations"/>
    <n v="182"/>
    <x v="32"/>
    <n v="43.078530000000001"/>
    <n v="-87.882620000000003"/>
    <x v="55"/>
    <n v="43.074655999999997"/>
    <n v="-87.889011999999994"/>
    <n v="5"/>
    <n v="0"/>
    <n v="0.8"/>
    <n v="0.7"/>
    <n v="30"/>
    <n v="-1"/>
    <d v="2017-04-12T00:00:00"/>
    <d v="2017-04-01T00:00:00"/>
    <d v="2017-04-12T00:00:00"/>
    <s v="Wednesday"/>
    <d v="1899-12-30T19:22:33"/>
    <d v="1899-12-30T19:00:00"/>
    <n v="1"/>
    <d v="2017-04-12T00:00:00"/>
    <d v="2017-04-01T00:00:00"/>
    <d v="2017-04-12T00:00:00"/>
    <s v="Wednesday"/>
    <d v="1899-12-30T19:27:55"/>
    <d v="1899-12-30T19:00:00"/>
    <s v="One Way"/>
  </r>
  <r>
    <n v="1246702"/>
    <s v="RFID Card Member"/>
    <s v="Friendship "/>
    <s v="WI"/>
    <n v="53934"/>
    <s v="UNITED STATES"/>
    <s v="Bublr for Organizations"/>
    <n v="11107"/>
    <x v="22"/>
    <n v="43.066893999999998"/>
    <n v="-87.877936000000005"/>
    <x v="13"/>
    <n v="43.078530000000001"/>
    <n v="-87.882620000000003"/>
    <n v="7"/>
    <n v="0"/>
    <n v="1.1000000000000001"/>
    <n v="1"/>
    <n v="42"/>
    <n v="-1"/>
    <d v="2017-04-01T00:00:00"/>
    <d v="2017-04-01T00:00:00"/>
    <d v="2017-04-01T00:00:00"/>
    <s v="Saturday"/>
    <d v="1899-12-30T14:13:05"/>
    <d v="1899-12-30T14:00:00"/>
    <n v="1"/>
    <d v="2017-04-01T00:00:00"/>
    <d v="2017-04-01T00:00:00"/>
    <d v="2017-04-01T00:00:00"/>
    <s v="Saturday"/>
    <d v="1899-12-30T14:20:11"/>
    <d v="1899-12-30T14:00:00"/>
    <s v="One Way"/>
  </r>
  <r>
    <n v="1247731"/>
    <s v="RFID Card Member"/>
    <s v="Oshkosh"/>
    <s v="WI"/>
    <n v="54902"/>
    <s v="UNITED STATES"/>
    <s v="Bublr for Organizations"/>
    <n v="5545"/>
    <x v="22"/>
    <n v="43.066893999999998"/>
    <n v="-87.877936000000005"/>
    <x v="47"/>
    <n v="43.060250000000003"/>
    <n v="-87.892169999999993"/>
    <n v="31"/>
    <n v="0"/>
    <n v="4.7"/>
    <n v="4.4000000000000004"/>
    <n v="186"/>
    <n v="-1"/>
    <d v="2017-04-18T00:00:00"/>
    <d v="2017-04-01T00:00:00"/>
    <d v="2017-04-18T00:00:00"/>
    <s v="Tuesday"/>
    <d v="1899-12-30T19:49:19"/>
    <d v="1899-12-30T20:00:00"/>
    <n v="1"/>
    <d v="2017-04-18T00:00:00"/>
    <d v="2017-04-01T00:00:00"/>
    <d v="2017-04-18T00:00:00"/>
    <s v="Tuesday"/>
    <d v="1899-12-30T20:20:59"/>
    <d v="1899-12-30T20:00:00"/>
    <s v="One Way"/>
  </r>
  <r>
    <n v="1247978"/>
    <s v="RFID Card Member"/>
    <s v="Sussex"/>
    <s v="WI"/>
    <n v="53089"/>
    <s v="UNITED STATES"/>
    <s v="Bublr for Organizations"/>
    <n v="11152"/>
    <x v="27"/>
    <n v="43.074890000000003"/>
    <n v="-87.882810000000006"/>
    <x v="47"/>
    <n v="43.060250000000003"/>
    <n v="-87.892169999999993"/>
    <n v="9"/>
    <n v="0"/>
    <n v="1.4"/>
    <n v="1.3"/>
    <n v="54"/>
    <n v="-1"/>
    <d v="2017-04-24T00:00:00"/>
    <d v="2017-04-01T00:00:00"/>
    <d v="2017-04-24T00:00:00"/>
    <s v="Monday"/>
    <d v="1899-12-30T09:52:41"/>
    <d v="1899-12-30T10:00:00"/>
    <n v="1"/>
    <d v="2017-04-24T00:00:00"/>
    <d v="2017-04-01T00:00:00"/>
    <d v="2017-04-24T00:00:00"/>
    <s v="Monday"/>
    <d v="1899-12-30T10:01:03"/>
    <d v="1899-12-30T10:00:00"/>
    <s v="One Way"/>
  </r>
  <r>
    <n v="1247978"/>
    <s v="RFID Card Member"/>
    <s v="Sussex"/>
    <s v="WI"/>
    <n v="53089"/>
    <s v="UNITED STATES"/>
    <s v="Bublr for Organizations"/>
    <n v="13"/>
    <x v="53"/>
    <n v="43.074655999999997"/>
    <n v="-87.889011999999994"/>
    <x v="47"/>
    <n v="43.060250000000003"/>
    <n v="-87.892169999999993"/>
    <n v="10"/>
    <n v="0"/>
    <n v="1.5"/>
    <n v="1.4"/>
    <n v="60"/>
    <n v="-1"/>
    <d v="2017-04-18T00:00:00"/>
    <d v="2017-04-01T00:00:00"/>
    <d v="2017-04-18T00:00:00"/>
    <s v="Tuesday"/>
    <d v="1899-12-30T13:23:55"/>
    <d v="1899-12-30T13:00:00"/>
    <n v="1"/>
    <d v="2017-04-18T00:00:00"/>
    <d v="2017-04-01T00:00:00"/>
    <d v="2017-04-18T00:00:00"/>
    <s v="Tuesday"/>
    <d v="1899-12-30T13:33:55"/>
    <d v="1899-12-30T14:00:00"/>
    <s v="One Way"/>
  </r>
  <r>
    <n v="1247978"/>
    <s v="RFID Card Member"/>
    <s v="Sussex"/>
    <s v="WI"/>
    <n v="53089"/>
    <s v="UNITED STATES"/>
    <s v="Bublr for Organizations"/>
    <n v="5449"/>
    <x v="35"/>
    <n v="43.060250000000003"/>
    <n v="-87.892169999999993"/>
    <x v="25"/>
    <n v="43.074890000000003"/>
    <n v="-87.882810000000006"/>
    <n v="10"/>
    <n v="0"/>
    <n v="1.5"/>
    <n v="1.4"/>
    <n v="60"/>
    <n v="-1"/>
    <d v="2017-04-19T00:00:00"/>
    <d v="2017-04-01T00:00:00"/>
    <d v="2017-04-19T00:00:00"/>
    <s v="Wednesday"/>
    <d v="1899-12-30T08:58:19"/>
    <d v="1899-12-30T09:00:00"/>
    <n v="1"/>
    <d v="2017-04-19T00:00:00"/>
    <d v="2017-04-01T00:00:00"/>
    <d v="2017-04-19T00:00:00"/>
    <s v="Wednesday"/>
    <d v="1899-12-30T09:08:59"/>
    <d v="1899-12-30T09:00:00"/>
    <s v="One Way"/>
  </r>
  <r>
    <n v="1248799"/>
    <s v="RFID Card Member"/>
    <s v="Racine"/>
    <s v="WI"/>
    <n v="53405"/>
    <s v="UNITED STATES"/>
    <s v="Bublr for Organizations"/>
    <n v="13"/>
    <x v="27"/>
    <n v="43.074890000000003"/>
    <n v="-87.882810000000006"/>
    <x v="13"/>
    <n v="43.078530000000001"/>
    <n v="-87.882620000000003"/>
    <n v="25"/>
    <n v="0"/>
    <n v="3.8"/>
    <n v="3.6"/>
    <n v="150"/>
    <n v="-1"/>
    <d v="2017-04-10T00:00:00"/>
    <d v="2017-04-01T00:00:00"/>
    <d v="2017-04-10T00:00:00"/>
    <s v="Monday"/>
    <d v="1899-12-30T11:21:24"/>
    <d v="1899-12-30T11:00:00"/>
    <n v="1"/>
    <d v="2017-04-10T00:00:00"/>
    <d v="2017-04-01T00:00:00"/>
    <d v="2017-04-10T00:00:00"/>
    <s v="Monday"/>
    <d v="1899-12-30T11:46:57"/>
    <d v="1899-12-30T12:00:00"/>
    <s v="One Way"/>
  </r>
  <r>
    <n v="1248823"/>
    <s v="RFID Card Member"/>
    <s v="Roberts"/>
    <s v="WI"/>
    <n v="54023"/>
    <s v="UNITED STATES"/>
    <s v="Bublr for Organizations"/>
    <n v="5500"/>
    <x v="32"/>
    <n v="43.078530000000001"/>
    <n v="-87.882620000000003"/>
    <x v="20"/>
    <n v="43.077359999999999"/>
    <n v="-87.880769999999998"/>
    <n v="81"/>
    <n v="0"/>
    <n v="12.2"/>
    <n v="11.5"/>
    <n v="486"/>
    <n v="-1"/>
    <d v="2017-04-20T00:00:00"/>
    <d v="2017-04-01T00:00:00"/>
    <d v="2017-04-20T00:00:00"/>
    <s v="Thursday"/>
    <d v="1899-12-30T16:37:37"/>
    <d v="1899-12-30T17:00:00"/>
    <n v="1"/>
    <d v="2017-04-20T00:00:00"/>
    <d v="2017-04-01T00:00:00"/>
    <d v="2017-04-20T00:00:00"/>
    <s v="Thursday"/>
    <d v="1899-12-30T17:58:34"/>
    <d v="1899-12-30T18:00:00"/>
    <s v="One Way"/>
  </r>
  <r>
    <n v="1249377"/>
    <s v="RFID Card Member"/>
    <s v="milwaukee"/>
    <s v="WI"/>
    <n v="53211"/>
    <s v="UNITED STATES"/>
    <s v="Bublr for Organizations"/>
    <n v="5479"/>
    <x v="53"/>
    <n v="43.074655999999997"/>
    <n v="-87.889011999999994"/>
    <x v="38"/>
    <n v="43.069021999999997"/>
    <n v="-87.887940999999998"/>
    <n v="5"/>
    <n v="0"/>
    <n v="0.8"/>
    <n v="0.7"/>
    <n v="30"/>
    <n v="-1"/>
    <d v="2017-04-08T00:00:00"/>
    <d v="2017-04-01T00:00:00"/>
    <d v="2017-04-08T00:00:00"/>
    <s v="Saturday"/>
    <d v="1899-12-30T12:50:52"/>
    <d v="1899-12-30T13:00:00"/>
    <n v="1"/>
    <d v="2017-04-08T00:00:00"/>
    <d v="2017-04-01T00:00:00"/>
    <d v="2017-04-08T00:00:00"/>
    <s v="Saturday"/>
    <d v="1899-12-30T12:55:24"/>
    <d v="1899-12-30T13:00:00"/>
    <s v="One Way"/>
  </r>
  <r>
    <n v="1249861"/>
    <s v="RFID Card Member"/>
    <s v="Poynette"/>
    <s v="WI"/>
    <n v="53955"/>
    <s v="UNITED STATES"/>
    <s v="Bublr for Organizations"/>
    <n v="5447"/>
    <x v="37"/>
    <n v="43.036900000000003"/>
    <n v="-87.89667"/>
    <x v="12"/>
    <n v="43.036900000000003"/>
    <n v="-87.89667"/>
    <n v="28"/>
    <n v="0"/>
    <n v="4.2"/>
    <n v="4"/>
    <n v="168"/>
    <n v="-1"/>
    <d v="2017-04-22T00:00:00"/>
    <d v="2017-04-01T00:00:00"/>
    <d v="2017-04-22T00:00:00"/>
    <s v="Saturday"/>
    <d v="1899-12-30T15:15:19"/>
    <d v="1899-12-30T15:00:00"/>
    <n v="1"/>
    <d v="2017-04-22T00:00:00"/>
    <d v="2017-04-01T00:00:00"/>
    <d v="2017-04-22T00:00:00"/>
    <s v="Saturday"/>
    <d v="1899-12-30T15:43:28"/>
    <d v="1899-12-30T16:00:00"/>
    <s v="Round Trip"/>
  </r>
  <r>
    <n v="1249869"/>
    <s v="RFID Card Member"/>
    <s v="Appleton"/>
    <s v="WI"/>
    <n v="54911"/>
    <s v="UNITED STATES"/>
    <s v="Bublr for Organizations"/>
    <n v="46"/>
    <x v="10"/>
    <n v="43.060786"/>
    <n v="-87.883825999999999"/>
    <x v="47"/>
    <n v="43.060250000000003"/>
    <n v="-87.892169999999993"/>
    <n v="50"/>
    <n v="0"/>
    <n v="7.5"/>
    <n v="7.1"/>
    <n v="300"/>
    <n v="-1"/>
    <d v="2017-04-01T00:00:00"/>
    <d v="2017-04-01T00:00:00"/>
    <d v="2017-04-01T00:00:00"/>
    <s v="Saturday"/>
    <d v="1899-12-30T16:01:23"/>
    <d v="1899-12-30T16:00:00"/>
    <n v="1"/>
    <d v="2017-04-01T00:00:00"/>
    <d v="2017-04-01T00:00:00"/>
    <d v="2017-04-01T00:00:00"/>
    <s v="Saturday"/>
    <d v="1899-12-30T16:51:59"/>
    <d v="1899-12-30T17:00:00"/>
    <s v="One Way"/>
  </r>
  <r>
    <n v="1249929"/>
    <s v="RFID Card Member"/>
    <s v="Oregon"/>
    <s v="WI"/>
    <n v="53575"/>
    <s v="UNITED STATES"/>
    <s v="Bublr for Organizations"/>
    <n v="11064"/>
    <x v="32"/>
    <n v="43.078530000000001"/>
    <n v="-87.882620000000003"/>
    <x v="20"/>
    <n v="43.077359999999999"/>
    <n v="-87.880769999999998"/>
    <n v="2"/>
    <n v="0"/>
    <n v="0.3"/>
    <n v="0.3"/>
    <n v="12"/>
    <n v="-1"/>
    <d v="2017-04-27T00:00:00"/>
    <d v="2017-04-01T00:00:00"/>
    <d v="2017-04-27T00:00:00"/>
    <s v="Thursday"/>
    <d v="1899-12-30T13:20:43"/>
    <d v="1899-12-30T13:00:00"/>
    <n v="1"/>
    <d v="2017-04-27T00:00:00"/>
    <d v="2017-04-01T00:00:00"/>
    <d v="2017-04-27T00:00:00"/>
    <s v="Thursday"/>
    <d v="1899-12-30T13:22:00"/>
    <d v="1899-12-30T13:00:00"/>
    <s v="One Way"/>
  </r>
  <r>
    <n v="1250295"/>
    <s v="RFID Card Member"/>
    <s v="Plover"/>
    <s v="WI"/>
    <n v="54467"/>
    <s v="UNITED STATES"/>
    <s v="Bublr for Organizations"/>
    <n v="190"/>
    <x v="32"/>
    <n v="43.078530000000001"/>
    <n v="-87.882620000000003"/>
    <x v="55"/>
    <n v="43.074655999999997"/>
    <n v="-87.889011999999994"/>
    <n v="6"/>
    <n v="0"/>
    <n v="0.9"/>
    <n v="0.9"/>
    <n v="36"/>
    <n v="-1"/>
    <d v="2017-04-26T00:00:00"/>
    <d v="2017-04-01T00:00:00"/>
    <d v="2017-04-26T00:00:00"/>
    <s v="Wednesday"/>
    <d v="1899-12-30T17:05:35"/>
    <d v="1899-12-30T17:00:00"/>
    <n v="1"/>
    <d v="2017-04-26T00:00:00"/>
    <d v="2017-04-01T00:00:00"/>
    <d v="2017-04-26T00:00:00"/>
    <s v="Wednesday"/>
    <d v="1899-12-30T17:11:03"/>
    <d v="1899-12-30T17:00:00"/>
    <s v="One Way"/>
  </r>
  <r>
    <n v="1250902"/>
    <s v="RFID Card Member"/>
    <s v="Wauwatosa"/>
    <s v="WI"/>
    <n v="53213"/>
    <s v="UNITED STATES"/>
    <s v="Bublr for Organizations"/>
    <n v="5454"/>
    <x v="22"/>
    <n v="43.066893999999998"/>
    <n v="-87.877936000000005"/>
    <x v="47"/>
    <n v="43.060250000000003"/>
    <n v="-87.892169999999993"/>
    <n v="13"/>
    <n v="0"/>
    <n v="2"/>
    <n v="1.9"/>
    <n v="78"/>
    <n v="-1"/>
    <d v="2017-04-23T00:00:00"/>
    <d v="2017-04-01T00:00:00"/>
    <d v="2017-04-23T00:00:00"/>
    <s v="Sunday"/>
    <d v="1899-12-30T13:16:47"/>
    <d v="1899-12-30T13:00:00"/>
    <n v="1"/>
    <d v="2017-04-23T00:00:00"/>
    <d v="2017-04-01T00:00:00"/>
    <d v="2017-04-23T00:00:00"/>
    <s v="Sunday"/>
    <d v="1899-12-30T13:29:11"/>
    <d v="1899-12-30T13:00:00"/>
    <s v="One Way"/>
  </r>
  <r>
    <n v="1250902"/>
    <s v="RFID Card Member"/>
    <s v="Wauwatosa"/>
    <s v="WI"/>
    <n v="53213"/>
    <s v="UNITED STATES"/>
    <s v="Bublr for Organizations"/>
    <n v="11115"/>
    <x v="35"/>
    <n v="43.060250000000003"/>
    <n v="-87.892169999999993"/>
    <x v="29"/>
    <n v="43.06033"/>
    <n v="-87.89546"/>
    <n v="2"/>
    <n v="0"/>
    <n v="0.3"/>
    <n v="0.3"/>
    <n v="12"/>
    <n v="-1"/>
    <d v="2017-04-04T00:00:00"/>
    <d v="2017-04-01T00:00:00"/>
    <d v="2017-04-04T00:00:00"/>
    <s v="Tuesday"/>
    <d v="1899-12-30T16:22:54"/>
    <d v="1899-12-30T16:00:00"/>
    <n v="1"/>
    <d v="2017-04-04T00:00:00"/>
    <d v="2017-04-01T00:00:00"/>
    <d v="2017-04-04T00:00:00"/>
    <s v="Tuesday"/>
    <d v="1899-12-30T16:24:16"/>
    <d v="1899-12-30T16:00:00"/>
    <s v="One Way"/>
  </r>
  <r>
    <n v="1251108"/>
    <s v="RFID Card Member"/>
    <s v="Appleton"/>
    <s v="WI"/>
    <n v="54913"/>
    <s v="UNITED STATES"/>
    <s v="Bublr for Organizations"/>
    <n v="11152"/>
    <x v="31"/>
    <n v="43.06033"/>
    <n v="-87.89546"/>
    <x v="47"/>
    <n v="43.060250000000003"/>
    <n v="-87.892169999999993"/>
    <n v="1"/>
    <n v="0"/>
    <n v="0.2"/>
    <n v="0.1"/>
    <n v="6"/>
    <n v="-1"/>
    <d v="2017-04-26T00:00:00"/>
    <d v="2017-04-01T00:00:00"/>
    <d v="2017-04-26T00:00:00"/>
    <s v="Wednesday"/>
    <d v="1899-12-30T15:51:35"/>
    <d v="1899-12-30T16:00:00"/>
    <n v="1"/>
    <d v="2017-04-26T00:00:00"/>
    <d v="2017-04-01T00:00:00"/>
    <d v="2017-04-26T00:00:00"/>
    <s v="Wednesday"/>
    <d v="1899-12-30T15:52:46"/>
    <d v="1899-12-30T16:00:00"/>
    <s v="One Way"/>
  </r>
  <r>
    <n v="1251108"/>
    <s v="RFID Card Member"/>
    <s v="Appleton"/>
    <s v="WI"/>
    <n v="54913"/>
    <s v="UNITED STATES"/>
    <s v="Bublr for Organizations"/>
    <n v="11071"/>
    <x v="31"/>
    <n v="43.06033"/>
    <n v="-87.89546"/>
    <x v="47"/>
    <n v="43.060250000000003"/>
    <n v="-87.892169999999993"/>
    <n v="1"/>
    <n v="0"/>
    <n v="0.2"/>
    <n v="0.1"/>
    <n v="6"/>
    <n v="-1"/>
    <d v="2017-04-13T00:00:00"/>
    <d v="2017-04-01T00:00:00"/>
    <d v="2017-04-13T00:00:00"/>
    <s v="Thursday"/>
    <d v="1899-12-30T21:26:12"/>
    <d v="1899-12-30T21:00:00"/>
    <n v="1"/>
    <d v="2017-04-13T00:00:00"/>
    <d v="2017-04-01T00:00:00"/>
    <d v="2017-04-13T00:00:00"/>
    <s v="Thursday"/>
    <d v="1899-12-30T21:27:27"/>
    <d v="1899-12-30T21:00:00"/>
    <s v="One Way"/>
  </r>
  <r>
    <n v="1251108"/>
    <s v="RFID Card Member"/>
    <s v="Appleton"/>
    <s v="WI"/>
    <n v="54913"/>
    <s v="UNITED STATES"/>
    <s v="Bublr for Organizations"/>
    <n v="11115"/>
    <x v="31"/>
    <n v="43.06033"/>
    <n v="-87.89546"/>
    <x v="47"/>
    <n v="43.060250000000003"/>
    <n v="-87.892169999999993"/>
    <n v="1"/>
    <n v="0"/>
    <n v="0.2"/>
    <n v="0.1"/>
    <n v="6"/>
    <n v="-1"/>
    <d v="2017-04-05T00:00:00"/>
    <d v="2017-04-01T00:00:00"/>
    <d v="2017-04-05T00:00:00"/>
    <s v="Wednesday"/>
    <d v="1899-12-30T15:51:24"/>
    <d v="1899-12-30T16:00:00"/>
    <n v="1"/>
    <d v="2017-04-05T00:00:00"/>
    <d v="2017-04-01T00:00:00"/>
    <d v="2017-04-05T00:00:00"/>
    <s v="Wednesday"/>
    <d v="1899-12-30T15:52:38"/>
    <d v="1899-12-30T16:00:00"/>
    <s v="One Way"/>
  </r>
  <r>
    <n v="1251113"/>
    <s v="RFID Card Member"/>
    <s v="Neenah"/>
    <s v="WI"/>
    <n v="54956"/>
    <s v="UNITED STATES"/>
    <s v="Bublr for Organizations"/>
    <n v="128"/>
    <x v="35"/>
    <n v="43.060250000000003"/>
    <n v="-87.892169999999993"/>
    <x v="47"/>
    <n v="43.060250000000003"/>
    <n v="-87.892169999999993"/>
    <n v="11"/>
    <n v="0"/>
    <n v="1.7"/>
    <n v="1.6"/>
    <n v="66"/>
    <n v="-1"/>
    <d v="2017-04-25T00:00:00"/>
    <d v="2017-04-01T00:00:00"/>
    <d v="2017-04-25T00:00:00"/>
    <s v="Tuesday"/>
    <d v="1899-12-30T14:25:32"/>
    <d v="1899-12-30T14:00:00"/>
    <n v="1"/>
    <d v="2017-04-25T00:00:00"/>
    <d v="2017-04-01T00:00:00"/>
    <d v="2017-04-25T00:00:00"/>
    <s v="Tuesday"/>
    <d v="1899-12-30T14:36:20"/>
    <d v="1899-12-30T15:00:00"/>
    <s v="Round Trip"/>
  </r>
  <r>
    <n v="1251113"/>
    <s v="RFID Card Member"/>
    <s v="Neenah"/>
    <s v="WI"/>
    <n v="54956"/>
    <s v="UNITED STATES"/>
    <s v="Bublr for Organizations"/>
    <n v="11155"/>
    <x v="27"/>
    <n v="43.074890000000003"/>
    <n v="-87.882810000000006"/>
    <x v="47"/>
    <n v="43.060250000000003"/>
    <n v="-87.892169999999993"/>
    <n v="11"/>
    <n v="0"/>
    <n v="1.7"/>
    <n v="1.6"/>
    <n v="66"/>
    <n v="-1"/>
    <d v="2017-04-25T00:00:00"/>
    <d v="2017-04-01T00:00:00"/>
    <d v="2017-04-25T00:00:00"/>
    <s v="Tuesday"/>
    <d v="1899-12-30T13:48:53"/>
    <d v="1899-12-30T14:00:00"/>
    <n v="1"/>
    <d v="2017-04-25T00:00:00"/>
    <d v="2017-04-01T00:00:00"/>
    <d v="2017-04-25T00:00:00"/>
    <s v="Tuesday"/>
    <d v="1899-12-30T13:59:52"/>
    <d v="1899-12-30T14:00:00"/>
    <s v="One Way"/>
  </r>
  <r>
    <n v="1251113"/>
    <s v="RFID Card Member"/>
    <s v="Neenah"/>
    <s v="WI"/>
    <n v="54956"/>
    <s v="UNITED STATES"/>
    <s v="Bublr for Organizations"/>
    <n v="316"/>
    <x v="27"/>
    <n v="43.074890000000003"/>
    <n v="-87.882810000000006"/>
    <x v="25"/>
    <n v="43.074890000000003"/>
    <n v="-87.882810000000006"/>
    <n v="12"/>
    <n v="0"/>
    <n v="1.8"/>
    <n v="1.7"/>
    <n v="72"/>
    <n v="-1"/>
    <d v="2017-04-20T00:00:00"/>
    <d v="2017-04-01T00:00:00"/>
    <d v="2017-04-20T00:00:00"/>
    <s v="Thursday"/>
    <d v="1899-12-30T16:32:55"/>
    <d v="1899-12-30T17:00:00"/>
    <n v="1"/>
    <d v="2017-04-20T00:00:00"/>
    <d v="2017-04-01T00:00:00"/>
    <d v="2017-04-20T00:00:00"/>
    <s v="Thursday"/>
    <d v="1899-12-30T16:44:22"/>
    <d v="1899-12-30T17:00:00"/>
    <s v="Round Trip"/>
  </r>
  <r>
    <n v="1251113"/>
    <s v="RFID Card Member"/>
    <s v="Neenah"/>
    <s v="WI"/>
    <n v="54956"/>
    <s v="UNITED STATES"/>
    <s v="Bublr for Organizations"/>
    <n v="317"/>
    <x v="35"/>
    <n v="43.060250000000003"/>
    <n v="-87.892169999999993"/>
    <x v="47"/>
    <n v="43.060250000000003"/>
    <n v="-87.892169999999993"/>
    <n v="10"/>
    <n v="0"/>
    <n v="1.5"/>
    <n v="1.4"/>
    <n v="60"/>
    <n v="-1"/>
    <d v="2017-04-24T00:00:00"/>
    <d v="2017-04-01T00:00:00"/>
    <d v="2017-04-24T00:00:00"/>
    <s v="Monday"/>
    <d v="1899-12-30T15:41:26"/>
    <d v="1899-12-30T16:00:00"/>
    <n v="1"/>
    <d v="2017-04-24T00:00:00"/>
    <d v="2017-04-01T00:00:00"/>
    <d v="2017-04-24T00:00:00"/>
    <s v="Monday"/>
    <d v="1899-12-30T15:51:21"/>
    <d v="1899-12-30T16:00:00"/>
    <s v="Round Trip"/>
  </r>
  <r>
    <n v="1251604"/>
    <s v="RFID Card Member"/>
    <s v="Rosholt"/>
    <s v="WI"/>
    <n v="54473"/>
    <s v="UNITED STATES"/>
    <s v="Bublr for Organizations"/>
    <n v="960"/>
    <x v="32"/>
    <n v="43.078530000000001"/>
    <n v="-87.882620000000003"/>
    <x v="35"/>
    <n v="43.066893999999998"/>
    <n v="-87.877936000000005"/>
    <n v="10"/>
    <n v="0"/>
    <n v="1.5"/>
    <n v="1.4"/>
    <n v="60"/>
    <n v="-1"/>
    <d v="2017-04-01T00:00:00"/>
    <d v="2017-04-01T00:00:00"/>
    <d v="2017-04-01T00:00:00"/>
    <s v="Saturday"/>
    <d v="1899-12-30T13:08:07"/>
    <d v="1899-12-30T13:00:00"/>
    <n v="1"/>
    <d v="2017-04-01T00:00:00"/>
    <d v="2017-04-01T00:00:00"/>
    <d v="2017-04-01T00:00:00"/>
    <s v="Saturday"/>
    <d v="1899-12-30T13:18:56"/>
    <d v="1899-12-30T13:00:00"/>
    <s v="One Way"/>
  </r>
  <r>
    <n v="1251604"/>
    <s v="RFID Card Member"/>
    <s v="Rosholt"/>
    <s v="WI"/>
    <n v="54473"/>
    <s v="UNITED STATES"/>
    <s v="Bublr for Organizations"/>
    <n v="100"/>
    <x v="22"/>
    <n v="43.066893999999998"/>
    <n v="-87.877936000000005"/>
    <x v="13"/>
    <n v="43.078530000000001"/>
    <n v="-87.882620000000003"/>
    <n v="8"/>
    <n v="0"/>
    <n v="1.2"/>
    <n v="1.1000000000000001"/>
    <n v="48"/>
    <n v="-1"/>
    <d v="2017-04-01T00:00:00"/>
    <d v="2017-04-01T00:00:00"/>
    <d v="2017-04-01T00:00:00"/>
    <s v="Saturday"/>
    <d v="1899-12-30T16:30:50"/>
    <d v="1899-12-30T17:00:00"/>
    <n v="1"/>
    <d v="2017-04-01T00:00:00"/>
    <d v="2017-04-01T00:00:00"/>
    <d v="2017-04-01T00:00:00"/>
    <s v="Saturday"/>
    <d v="1899-12-30T16:38:01"/>
    <d v="1899-12-30T17:00:00"/>
    <s v="One Way"/>
  </r>
  <r>
    <n v="1251604"/>
    <s v="RFID Card Member"/>
    <s v="Rosholt"/>
    <s v="WI"/>
    <n v="54473"/>
    <s v="UNITED STATES"/>
    <s v="Bublr for Organizations"/>
    <n v="199"/>
    <x v="53"/>
    <n v="43.074655999999997"/>
    <n v="-87.889011999999994"/>
    <x v="13"/>
    <n v="43.078530000000001"/>
    <n v="-87.882620000000003"/>
    <n v="6"/>
    <n v="0"/>
    <n v="0.9"/>
    <n v="0.9"/>
    <n v="36"/>
    <n v="-1"/>
    <d v="2017-04-26T00:00:00"/>
    <d v="2017-04-01T00:00:00"/>
    <d v="2017-04-26T00:00:00"/>
    <s v="Wednesday"/>
    <d v="1899-12-30T18:26:43"/>
    <d v="1899-12-30T18:00:00"/>
    <n v="1"/>
    <d v="2017-04-26T00:00:00"/>
    <d v="2017-04-01T00:00:00"/>
    <d v="2017-04-26T00:00:00"/>
    <s v="Wednesday"/>
    <d v="1899-12-30T18:32:32"/>
    <d v="1899-12-30T19:00:00"/>
    <s v="One Way"/>
  </r>
  <r>
    <n v="1253542"/>
    <s v="RFID Card Member"/>
    <s v="fox point"/>
    <s v="WI"/>
    <n v="53217"/>
    <s v="UNITED STATES"/>
    <s v="Bublr for Organizations"/>
    <n v="952"/>
    <x v="35"/>
    <n v="43.060250000000003"/>
    <n v="-87.892169999999993"/>
    <x v="38"/>
    <n v="43.069021999999997"/>
    <n v="-87.887940999999998"/>
    <n v="9"/>
    <n v="0"/>
    <n v="1.4"/>
    <n v="1.3"/>
    <n v="54"/>
    <n v="-1"/>
    <d v="2017-04-07T00:00:00"/>
    <d v="2017-04-01T00:00:00"/>
    <d v="2017-04-07T00:00:00"/>
    <s v="Friday"/>
    <d v="1899-12-30T13:57:11"/>
    <d v="1899-12-30T14:00:00"/>
    <n v="1"/>
    <d v="2017-04-07T00:00:00"/>
    <d v="2017-04-01T00:00:00"/>
    <d v="2017-04-07T00:00:00"/>
    <s v="Friday"/>
    <d v="1899-12-30T14:06:54"/>
    <d v="1899-12-30T14:00:00"/>
    <s v="One Way"/>
  </r>
  <r>
    <n v="1253542"/>
    <s v="RFID Card Member"/>
    <s v="fox point"/>
    <s v="WI"/>
    <n v="53217"/>
    <s v="UNITED STATES"/>
    <s v="Bublr for Organizations"/>
    <n v="8"/>
    <x v="48"/>
    <n v="43.060155999999999"/>
    <n v="-87.881258000000003"/>
    <x v="47"/>
    <n v="43.060250000000003"/>
    <n v="-87.892169999999993"/>
    <n v="24"/>
    <n v="0"/>
    <n v="3.6"/>
    <n v="3.4"/>
    <n v="144"/>
    <n v="-1"/>
    <d v="2017-04-07T00:00:00"/>
    <d v="2017-04-01T00:00:00"/>
    <d v="2017-04-07T00:00:00"/>
    <s v="Friday"/>
    <d v="1899-12-30T13:13:28"/>
    <d v="1899-12-30T13:00:00"/>
    <n v="1"/>
    <d v="2017-04-07T00:00:00"/>
    <d v="2017-04-01T00:00:00"/>
    <d v="2017-04-07T00:00:00"/>
    <s v="Friday"/>
    <d v="1899-12-30T13:37:10"/>
    <d v="1899-12-30T14:00:00"/>
    <s v="One Way"/>
  </r>
  <r>
    <n v="1255308"/>
    <s v="RFID Card Member"/>
    <s v="milwaukee"/>
    <s v="WI"/>
    <n v="53211"/>
    <s v="UNITED STATES"/>
    <s v="30-Day Pass"/>
    <n v="202"/>
    <x v="22"/>
    <n v="43.066893999999998"/>
    <n v="-87.877936000000005"/>
    <x v="53"/>
    <n v="43.060786"/>
    <n v="-87.883825999999999"/>
    <n v="3"/>
    <n v="0"/>
    <n v="0.5"/>
    <n v="0.4"/>
    <n v="18"/>
    <n v="-1"/>
    <d v="2017-04-23T00:00:00"/>
    <d v="2017-04-01T00:00:00"/>
    <d v="2017-04-23T00:00:00"/>
    <s v="Sunday"/>
    <d v="1899-12-30T17:20:01"/>
    <d v="1899-12-30T17:00:00"/>
    <n v="1"/>
    <d v="2017-04-23T00:00:00"/>
    <d v="2017-04-01T00:00:00"/>
    <d v="2017-04-23T00:00:00"/>
    <s v="Sunday"/>
    <d v="1899-12-30T17:23:13"/>
    <d v="1899-12-30T17:00:00"/>
    <s v="One Way"/>
  </r>
  <r>
    <n v="1255308"/>
    <s v="RFID Card Member"/>
    <s v="milwaukee"/>
    <s v="WI"/>
    <n v="53211"/>
    <s v="UNITED STATES"/>
    <s v="30-Day Pass"/>
    <n v="989"/>
    <x v="22"/>
    <n v="43.066893999999998"/>
    <n v="-87.877936000000005"/>
    <x v="53"/>
    <n v="43.060786"/>
    <n v="-87.883825999999999"/>
    <n v="5"/>
    <n v="0"/>
    <n v="0.8"/>
    <n v="0.7"/>
    <n v="30"/>
    <n v="-1"/>
    <d v="2017-04-24T00:00:00"/>
    <d v="2017-04-01T00:00:00"/>
    <d v="2017-04-24T00:00:00"/>
    <s v="Monday"/>
    <d v="1899-12-30T14:21:54"/>
    <d v="1899-12-30T14:00:00"/>
    <n v="1"/>
    <d v="2017-04-24T00:00:00"/>
    <d v="2017-04-01T00:00:00"/>
    <d v="2017-04-24T00:00:00"/>
    <s v="Monday"/>
    <d v="1899-12-30T14:26:26"/>
    <d v="1899-12-30T14:00:00"/>
    <s v="One Way"/>
  </r>
  <r>
    <n v="1255543"/>
    <s v="RFID Card Member"/>
    <s v="Burlington"/>
    <s v="WI"/>
    <n v="53105"/>
    <s v="UNITED STATES"/>
    <s v="Bublr for Organizations"/>
    <n v="103"/>
    <x v="53"/>
    <n v="43.074655999999997"/>
    <n v="-87.889011999999994"/>
    <x v="47"/>
    <n v="43.060250000000003"/>
    <n v="-87.892169999999993"/>
    <n v="7"/>
    <n v="0"/>
    <n v="1.1000000000000001"/>
    <n v="1"/>
    <n v="42"/>
    <n v="-1"/>
    <d v="2017-04-17T00:00:00"/>
    <d v="2017-04-01T00:00:00"/>
    <d v="2017-04-17T00:00:00"/>
    <s v="Monday"/>
    <d v="1899-12-30T18:50:11"/>
    <d v="1899-12-30T19:00:00"/>
    <n v="1"/>
    <d v="2017-04-17T00:00:00"/>
    <d v="2017-04-01T00:00:00"/>
    <d v="2017-04-17T00:00:00"/>
    <s v="Monday"/>
    <d v="1899-12-30T18:57:11"/>
    <d v="1899-12-30T19:00:00"/>
    <s v="One Way"/>
  </r>
  <r>
    <n v="1255543"/>
    <s v="RFID Card Member"/>
    <s v="Burlington"/>
    <s v="WI"/>
    <n v="53105"/>
    <s v="UNITED STATES"/>
    <s v="Bublr for Organizations"/>
    <n v="11086"/>
    <x v="31"/>
    <n v="43.06033"/>
    <n v="-87.89546"/>
    <x v="47"/>
    <n v="43.060250000000003"/>
    <n v="-87.892169999999993"/>
    <n v="2"/>
    <n v="0"/>
    <n v="0.3"/>
    <n v="0.3"/>
    <n v="12"/>
    <n v="-1"/>
    <d v="2017-04-27T00:00:00"/>
    <d v="2017-04-01T00:00:00"/>
    <d v="2017-04-27T00:00:00"/>
    <s v="Thursday"/>
    <d v="1899-12-30T22:59:59"/>
    <d v="1899-12-30T23:00:00"/>
    <n v="1"/>
    <d v="2017-04-27T00:00:00"/>
    <d v="2017-04-01T00:00:00"/>
    <d v="2017-04-27T00:00:00"/>
    <s v="Thursday"/>
    <d v="1899-12-30T23:01:15"/>
    <d v="1899-12-30T23:00:00"/>
    <s v="One Way"/>
  </r>
  <r>
    <n v="1255543"/>
    <s v="RFID Card Member"/>
    <s v="Burlington"/>
    <s v="WI"/>
    <n v="53105"/>
    <s v="UNITED STATES"/>
    <s v="Bublr for Organizations"/>
    <n v="99"/>
    <x v="31"/>
    <n v="43.06033"/>
    <n v="-87.89546"/>
    <x v="12"/>
    <n v="43.036900000000003"/>
    <n v="-87.89667"/>
    <n v="33"/>
    <n v="0"/>
    <n v="5"/>
    <n v="4.7"/>
    <n v="198"/>
    <n v="-1"/>
    <d v="2017-04-26T00:00:00"/>
    <d v="2017-04-01T00:00:00"/>
    <d v="2017-04-26T00:00:00"/>
    <s v="Wednesday"/>
    <d v="1899-12-30T13:17:11"/>
    <d v="1899-12-30T13:00:00"/>
    <n v="1"/>
    <d v="2017-04-26T00:00:00"/>
    <d v="2017-04-01T00:00:00"/>
    <d v="2017-04-26T00:00:00"/>
    <s v="Wednesday"/>
    <d v="1899-12-30T13:50:57"/>
    <d v="1899-12-30T14:00:00"/>
    <s v="One Way"/>
  </r>
  <r>
    <n v="1255543"/>
    <s v="RFID Card Member"/>
    <s v="Burlington"/>
    <s v="WI"/>
    <n v="53105"/>
    <s v="UNITED STATES"/>
    <s v="Bublr for Organizations"/>
    <n v="11147"/>
    <x v="22"/>
    <n v="43.066893999999998"/>
    <n v="-87.877936000000005"/>
    <x v="25"/>
    <n v="43.074890000000003"/>
    <n v="-87.882810000000006"/>
    <n v="7"/>
    <n v="0"/>
    <n v="1.1000000000000001"/>
    <n v="1"/>
    <n v="42"/>
    <n v="-1"/>
    <d v="2017-04-12T00:00:00"/>
    <d v="2017-04-01T00:00:00"/>
    <d v="2017-04-12T00:00:00"/>
    <s v="Wednesday"/>
    <d v="1899-12-30T17:05:11"/>
    <d v="1899-12-30T17:00:00"/>
    <n v="1"/>
    <d v="2017-04-12T00:00:00"/>
    <d v="2017-04-01T00:00:00"/>
    <d v="2017-04-12T00:00:00"/>
    <s v="Wednesday"/>
    <d v="1899-12-30T17:12:02"/>
    <d v="1899-12-30T17:00:00"/>
    <s v="One Way"/>
  </r>
  <r>
    <n v="1255543"/>
    <s v="RFID Card Member"/>
    <s v="Burlington"/>
    <s v="WI"/>
    <n v="53105"/>
    <s v="UNITED STATES"/>
    <s v="Bublr for Organizations"/>
    <n v="139"/>
    <x v="45"/>
    <n v="43.077359999999999"/>
    <n v="-87.880769999999998"/>
    <x v="35"/>
    <n v="43.066893999999998"/>
    <n v="-87.877936000000005"/>
    <n v="13"/>
    <n v="0"/>
    <n v="2"/>
    <n v="1.9"/>
    <n v="78"/>
    <n v="-1"/>
    <d v="2017-04-12T00:00:00"/>
    <d v="2017-04-01T00:00:00"/>
    <d v="2017-04-12T00:00:00"/>
    <s v="Wednesday"/>
    <d v="1899-12-30T16:49:38"/>
    <d v="1899-12-30T17:00:00"/>
    <n v="1"/>
    <d v="2017-04-12T00:00:00"/>
    <d v="2017-04-01T00:00:00"/>
    <d v="2017-04-12T00:00:00"/>
    <s v="Wednesday"/>
    <d v="1899-12-30T17:02:35"/>
    <d v="1899-12-30T17:00:00"/>
    <s v="One Way"/>
  </r>
  <r>
    <n v="1257261"/>
    <s v="RFID Card Member"/>
    <s v="milwaukee"/>
    <s v="WI"/>
    <n v="53202"/>
    <s v="UNITED STATES"/>
    <s v="Annual Pass"/>
    <n v="11071"/>
    <x v="30"/>
    <n v="43.045712999999999"/>
    <n v="-87.899756999999994"/>
    <x v="40"/>
    <n v="43.05097"/>
    <n v="-87.906440000000003"/>
    <n v="5"/>
    <n v="0"/>
    <n v="0.8"/>
    <n v="0.7"/>
    <n v="30"/>
    <n v="-1"/>
    <d v="2017-04-15T00:00:00"/>
    <d v="2017-04-01T00:00:00"/>
    <d v="2017-04-15T00:00:00"/>
    <s v="Saturday"/>
    <d v="1899-12-30T14:25:30"/>
    <d v="1899-12-30T14:00:00"/>
    <n v="1"/>
    <d v="2017-04-15T00:00:00"/>
    <d v="2017-04-01T00:00:00"/>
    <d v="2017-04-15T00:00:00"/>
    <s v="Saturday"/>
    <d v="1899-12-30T14:30:05"/>
    <d v="1899-12-30T15:00:00"/>
    <s v="One Way"/>
  </r>
  <r>
    <n v="1257700"/>
    <s v="RFID Card Member"/>
    <s v="milwaukee"/>
    <s v="WI"/>
    <n v="53202"/>
    <s v="UNITED STATES"/>
    <s v="Annual Pass"/>
    <n v="11088"/>
    <x v="6"/>
    <n v="43.038719999999998"/>
    <n v="-87.905339999999995"/>
    <x v="42"/>
    <n v="43.020020000000002"/>
    <n v="-87.912540000000007"/>
    <n v="17"/>
    <n v="0"/>
    <n v="2.6"/>
    <n v="2.4"/>
    <n v="102"/>
    <n v="-1"/>
    <d v="2017-04-27T00:00:00"/>
    <d v="2017-04-01T00:00:00"/>
    <d v="2017-04-27T00:00:00"/>
    <s v="Thursday"/>
    <d v="1899-12-30T13:18:57"/>
    <d v="1899-12-30T13:00:00"/>
    <n v="1"/>
    <d v="2017-04-27T00:00:00"/>
    <d v="2017-04-01T00:00:00"/>
    <d v="2017-04-27T00:00:00"/>
    <s v="Thursday"/>
    <d v="1899-12-30T13:35:54"/>
    <d v="1899-12-30T14:00:00"/>
    <s v="One Way"/>
  </r>
  <r>
    <n v="1257995"/>
    <s v="RFID Card Member"/>
    <s v="Mequon"/>
    <s v="WI"/>
    <n v="53211"/>
    <s v="UNITED STATES"/>
    <s v="30-Day Pass"/>
    <n v="5505"/>
    <x v="28"/>
    <n v="43.063749000000001"/>
    <n v="-87.887962999999999"/>
    <x v="27"/>
    <n v="43.063749000000001"/>
    <n v="-87.887962999999999"/>
    <n v="39"/>
    <n v="0"/>
    <n v="5.9"/>
    <n v="5.6"/>
    <n v="234"/>
    <n v="-1"/>
    <d v="2017-04-09T00:00:00"/>
    <d v="2017-04-01T00:00:00"/>
    <d v="2017-04-09T00:00:00"/>
    <s v="Sunday"/>
    <d v="1899-12-30T19:08:09"/>
    <d v="1899-12-30T19:00:00"/>
    <n v="1"/>
    <d v="2017-04-09T00:00:00"/>
    <d v="2017-04-01T00:00:00"/>
    <d v="2017-04-09T00:00:00"/>
    <s v="Sunday"/>
    <d v="1899-12-30T19:47:37"/>
    <d v="1899-12-30T20:00:00"/>
    <s v="Round Trip"/>
  </r>
  <r>
    <n v="1257995"/>
    <s v="RFID Card Member"/>
    <s v="Mequon"/>
    <s v="WI"/>
    <n v="53211"/>
    <s v="UNITED STATES"/>
    <s v="30-Day Pass"/>
    <n v="5587"/>
    <x v="28"/>
    <n v="43.063749000000001"/>
    <n v="-87.887962999999999"/>
    <x v="27"/>
    <n v="43.063749000000001"/>
    <n v="-87.887962999999999"/>
    <n v="64"/>
    <n v="0"/>
    <n v="9.6"/>
    <n v="9.1"/>
    <n v="384"/>
    <n v="-1"/>
    <d v="2017-04-16T00:00:00"/>
    <d v="2017-04-01T00:00:00"/>
    <d v="2017-04-16T00:00:00"/>
    <s v="Sunday"/>
    <d v="1899-12-30T13:20:58"/>
    <d v="1899-12-30T13:00:00"/>
    <n v="1"/>
    <d v="2017-04-16T00:00:00"/>
    <d v="2017-04-01T00:00:00"/>
    <d v="2017-04-16T00:00:00"/>
    <s v="Sunday"/>
    <d v="1899-12-30T14:24:07"/>
    <d v="1899-12-30T14:00:00"/>
    <s v="Round Trip"/>
  </r>
  <r>
    <n v="1260485"/>
    <s v="RFID Card Member"/>
    <s v="Shorewood"/>
    <s v="WI"/>
    <n v="53211"/>
    <s v="UNITED STATES"/>
    <s v="Annual Pass"/>
    <n v="5444"/>
    <x v="1"/>
    <n v="43.048200000000001"/>
    <n v="-87.900859999999994"/>
    <x v="1"/>
    <n v="43.03886"/>
    <n v="-87.902720000000002"/>
    <n v="8"/>
    <n v="0"/>
    <n v="1.2"/>
    <n v="1.1000000000000001"/>
    <n v="48"/>
    <n v="-1"/>
    <d v="2017-04-25T00:00:00"/>
    <d v="2017-04-01T00:00:00"/>
    <d v="2017-04-25T00:00:00"/>
    <s v="Tuesday"/>
    <d v="1899-12-30T08:02:58"/>
    <d v="1899-12-30T08:00:00"/>
    <n v="1"/>
    <d v="2017-04-25T00:00:00"/>
    <d v="2017-04-01T00:00:00"/>
    <d v="2017-04-25T00:00:00"/>
    <s v="Tuesday"/>
    <d v="1899-12-30T08:10:07"/>
    <d v="1899-12-30T08:00:00"/>
    <s v="One Way"/>
  </r>
  <r>
    <n v="1260485"/>
    <s v="RFID Card Member"/>
    <s v="Shorewood"/>
    <s v="WI"/>
    <n v="53211"/>
    <s v="UNITED STATES"/>
    <s v="Annual Pass"/>
    <n v="11153"/>
    <x v="11"/>
    <n v="43.04804"/>
    <n v="-87.896720000000002"/>
    <x v="2"/>
    <n v="43.048200000000001"/>
    <n v="-87.900859999999994"/>
    <n v="2"/>
    <n v="0"/>
    <n v="0.3"/>
    <n v="0.3"/>
    <n v="12"/>
    <n v="-1"/>
    <d v="2017-04-21T00:00:00"/>
    <d v="2017-04-01T00:00:00"/>
    <d v="2017-04-21T00:00:00"/>
    <s v="Friday"/>
    <d v="1899-12-30T11:54:44"/>
    <d v="1899-12-30T12:00:00"/>
    <n v="1"/>
    <d v="2017-04-21T00:00:00"/>
    <d v="2017-04-01T00:00:00"/>
    <d v="2017-04-21T00:00:00"/>
    <s v="Friday"/>
    <d v="1899-12-30T11:56:50"/>
    <d v="1899-12-30T12:00:00"/>
    <s v="One Way"/>
  </r>
  <r>
    <n v="1260485"/>
    <s v="RFID Card Member"/>
    <s v="Shorewood"/>
    <s v="WI"/>
    <n v="53211"/>
    <s v="UNITED STATES"/>
    <s v="Annual Pass"/>
    <n v="5582"/>
    <x v="2"/>
    <n v="43.03886"/>
    <n v="-87.902720000000002"/>
    <x v="36"/>
    <n v="43.038719999999998"/>
    <n v="-87.905339999999995"/>
    <n v="2"/>
    <n v="0"/>
    <n v="0.3"/>
    <n v="0.3"/>
    <n v="12"/>
    <n v="-1"/>
    <d v="2017-04-27T00:00:00"/>
    <d v="2017-04-01T00:00:00"/>
    <d v="2017-04-27T00:00:00"/>
    <s v="Thursday"/>
    <d v="1899-12-30T13:02:48"/>
    <d v="1899-12-30T13:00:00"/>
    <n v="1"/>
    <d v="2017-04-27T00:00:00"/>
    <d v="2017-04-01T00:00:00"/>
    <d v="2017-04-27T00:00:00"/>
    <s v="Thursday"/>
    <d v="1899-12-30T13:04:06"/>
    <d v="1899-12-30T13:00:00"/>
    <s v="One Way"/>
  </r>
  <r>
    <n v="1267915"/>
    <s v="RFID Card Member"/>
    <s v="milwaukee"/>
    <s v="WI"/>
    <n v="53233"/>
    <s v="UNITED STATES"/>
    <s v="30-Day Pass"/>
    <n v="5582"/>
    <x v="21"/>
    <n v="43.040349999999997"/>
    <n v="-87.920760000000001"/>
    <x v="1"/>
    <n v="43.03886"/>
    <n v="-87.902720000000002"/>
    <n v="69"/>
    <n v="3"/>
    <n v="10.4"/>
    <n v="9.8000000000000007"/>
    <n v="414"/>
    <n v="-1"/>
    <d v="2017-04-01T00:00:00"/>
    <d v="2017-04-01T00:00:00"/>
    <d v="2017-04-01T00:00:00"/>
    <s v="Saturday"/>
    <d v="1899-12-30T12:14:28"/>
    <d v="1899-12-30T12:00:00"/>
    <n v="1"/>
    <d v="2017-04-01T00:00:00"/>
    <d v="2017-04-01T00:00:00"/>
    <d v="2017-04-01T00:00:00"/>
    <s v="Saturday"/>
    <d v="1899-12-30T13:23:49"/>
    <d v="1899-12-30T13:00:00"/>
    <s v="One Way"/>
  </r>
  <r>
    <n v="1267915"/>
    <s v="RFID Card Member"/>
    <s v="milwaukee"/>
    <s v="WI"/>
    <n v="53233"/>
    <s v="UNITED STATES"/>
    <s v="30-Day Pass"/>
    <n v="11153"/>
    <x v="21"/>
    <n v="43.040349999999997"/>
    <n v="-87.920760000000001"/>
    <x v="11"/>
    <n v="43.052460000000004"/>
    <n v="-87.891000000000005"/>
    <n v="46"/>
    <n v="0"/>
    <n v="6.9"/>
    <n v="6.6"/>
    <n v="276"/>
    <n v="-1"/>
    <d v="2017-04-09T00:00:00"/>
    <d v="2017-04-01T00:00:00"/>
    <d v="2017-04-09T00:00:00"/>
    <s v="Sunday"/>
    <d v="1899-12-30T15:40:06"/>
    <d v="1899-12-30T16:00:00"/>
    <n v="1"/>
    <d v="2017-04-09T00:00:00"/>
    <d v="2017-04-01T00:00:00"/>
    <d v="2017-04-09T00:00:00"/>
    <s v="Sunday"/>
    <d v="1899-12-30T16:26:09"/>
    <d v="1899-12-30T16:00:00"/>
    <s v="One Way"/>
  </r>
  <r>
    <n v="1267915"/>
    <s v="RFID Card Member"/>
    <s v="milwaukee"/>
    <s v="WI"/>
    <n v="53233"/>
    <s v="UNITED STATES"/>
    <s v="30-Day Pass"/>
    <n v="5431"/>
    <x v="16"/>
    <n v="43.03913"/>
    <n v="-87.916150000000002"/>
    <x v="39"/>
    <e v="#N/A"/>
    <e v="#N/A"/>
    <n v="174"/>
    <n v="0"/>
    <n v="18"/>
    <n v="17.100000000000001"/>
    <n v="720"/>
    <n v="-1"/>
    <d v="2017-04-23T00:00:00"/>
    <d v="2017-04-01T00:00:00"/>
    <d v="2017-04-23T00:00:00"/>
    <s v="Sunday"/>
    <d v="1899-12-30T13:00:14"/>
    <d v="1899-12-30T13:00:00"/>
    <n v="1"/>
    <d v="2017-04-23T00:00:00"/>
    <d v="2017-04-01T00:00:00"/>
    <d v="2017-04-23T00:00:00"/>
    <s v="Sunday"/>
    <d v="1899-12-30T15:54:46"/>
    <d v="1899-12-30T16:00:00"/>
    <s v="One Way"/>
  </r>
  <r>
    <n v="1279843"/>
    <s v="RFID Card Member"/>
    <s v="milwaukee"/>
    <s v="WI"/>
    <n v="53211"/>
    <s v="UNITED STATES"/>
    <s v="Annual Pass"/>
    <n v="5544"/>
    <x v="27"/>
    <n v="43.074890000000003"/>
    <n v="-87.882810000000006"/>
    <x v="35"/>
    <n v="43.066893999999998"/>
    <n v="-87.877936000000005"/>
    <n v="5"/>
    <n v="0"/>
    <n v="0.8"/>
    <n v="0.7"/>
    <n v="30"/>
    <n v="-1"/>
    <d v="2017-04-06T00:00:00"/>
    <d v="2017-04-01T00:00:00"/>
    <d v="2017-04-06T00:00:00"/>
    <s v="Thursday"/>
    <d v="1899-12-30T20:51:27"/>
    <d v="1899-12-30T21:00:00"/>
    <n v="1"/>
    <d v="2017-04-06T00:00:00"/>
    <d v="2017-04-01T00:00:00"/>
    <d v="2017-04-06T00:00:00"/>
    <s v="Thursday"/>
    <d v="1899-12-30T20:56:21"/>
    <d v="1899-12-30T21:00:00"/>
    <s v="One Way"/>
  </r>
  <r>
    <n v="1282443"/>
    <s v="RFID Card Member"/>
    <s v="Onalaska"/>
    <s v="WI"/>
    <n v="54650"/>
    <s v="UNITED STATES"/>
    <s v="Annual Pass"/>
    <n v="5516"/>
    <x v="53"/>
    <n v="43.074655999999997"/>
    <n v="-87.889011999999994"/>
    <x v="13"/>
    <n v="43.078530000000001"/>
    <n v="-87.882620000000003"/>
    <n v="4"/>
    <n v="0"/>
    <n v="0.6"/>
    <n v="0.6"/>
    <n v="24"/>
    <n v="-1"/>
    <d v="2017-04-19T00:00:00"/>
    <d v="2017-04-01T00:00:00"/>
    <d v="2017-04-19T00:00:00"/>
    <s v="Wednesday"/>
    <d v="1899-12-30T22:28:13"/>
    <d v="1899-12-30T22:00:00"/>
    <n v="1"/>
    <d v="2017-04-19T00:00:00"/>
    <d v="2017-04-01T00:00:00"/>
    <d v="2017-04-19T00:00:00"/>
    <s v="Wednesday"/>
    <d v="1899-12-30T22:32:23"/>
    <d v="1899-12-30T23:00:00"/>
    <s v="One Way"/>
  </r>
  <r>
    <n v="1294015"/>
    <s v="RFID Card Member"/>
    <s v="milwaukee"/>
    <s v="WI"/>
    <n v="53202"/>
    <s v="UNITED STATES"/>
    <s v="30-Day Pass"/>
    <n v="5428"/>
    <x v="12"/>
    <n v="43.052460000000004"/>
    <n v="-87.891000000000005"/>
    <x v="12"/>
    <n v="43.036900000000003"/>
    <n v="-87.89667"/>
    <n v="15"/>
    <n v="0"/>
    <n v="2.2999999999999998"/>
    <n v="2.1"/>
    <n v="90"/>
    <n v="-1"/>
    <d v="2017-04-09T00:00:00"/>
    <d v="2017-04-01T00:00:00"/>
    <d v="2017-04-09T00:00:00"/>
    <s v="Sunday"/>
    <d v="1899-12-30T11:57:07"/>
    <d v="1899-12-30T12:00:00"/>
    <n v="1"/>
    <d v="2017-04-09T00:00:00"/>
    <d v="2017-04-01T00:00:00"/>
    <d v="2017-04-09T00:00:00"/>
    <s v="Sunday"/>
    <d v="1899-12-30T12:12:19"/>
    <d v="1899-12-30T12:00:00"/>
    <s v="One Way"/>
  </r>
  <r>
    <n v="1294015"/>
    <s v="RFID Card Member"/>
    <s v="milwaukee"/>
    <s v="WI"/>
    <n v="53202"/>
    <s v="UNITED STATES"/>
    <s v="30-Day Pass"/>
    <n v="5540"/>
    <x v="37"/>
    <n v="43.036900000000003"/>
    <n v="-87.89667"/>
    <x v="5"/>
    <n v="43.04824"/>
    <n v="-87.904970000000006"/>
    <n v="25"/>
    <n v="0"/>
    <n v="3.8"/>
    <n v="3.6"/>
    <n v="150"/>
    <n v="-1"/>
    <d v="2017-04-09T00:00:00"/>
    <d v="2017-04-01T00:00:00"/>
    <d v="2017-04-09T00:00:00"/>
    <s v="Sunday"/>
    <d v="1899-12-30T12:36:15"/>
    <d v="1899-12-30T13:00:00"/>
    <n v="1"/>
    <d v="2017-04-09T00:00:00"/>
    <d v="2017-04-01T00:00:00"/>
    <d v="2017-04-09T00:00:00"/>
    <s v="Sunday"/>
    <d v="1899-12-30T13:01:19"/>
    <d v="1899-12-30T13:00:00"/>
    <s v="One Way"/>
  </r>
  <r>
    <n v="1294108"/>
    <s v="RFID Card Member"/>
    <s v="milwaukee"/>
    <s v="WI"/>
    <n v="53215"/>
    <s v="UNITED STATES"/>
    <s v="Annual Pass"/>
    <n v="11080"/>
    <x v="37"/>
    <n v="43.036900000000003"/>
    <n v="-87.89667"/>
    <x v="12"/>
    <n v="43.036900000000003"/>
    <n v="-87.89667"/>
    <n v="37"/>
    <n v="0"/>
    <n v="5.6"/>
    <n v="5.3"/>
    <n v="222"/>
    <n v="-1"/>
    <d v="2017-04-24T00:00:00"/>
    <d v="2017-04-01T00:00:00"/>
    <d v="2017-04-24T00:00:00"/>
    <s v="Monday"/>
    <d v="1899-12-30T17:09:52"/>
    <d v="1899-12-30T17:00:00"/>
    <n v="1"/>
    <d v="2017-04-24T00:00:00"/>
    <d v="2017-04-01T00:00:00"/>
    <d v="2017-04-24T00:00:00"/>
    <s v="Monday"/>
    <d v="1899-12-30T17:46:17"/>
    <d v="1899-12-30T18:00:00"/>
    <s v="Round Trip"/>
  </r>
  <r>
    <n v="1294208"/>
    <s v="RFID Card Member"/>
    <s v="Milwaukee "/>
    <s v="WI"/>
    <n v="53215"/>
    <s v="UNITED STATES"/>
    <s v="Annual Pass"/>
    <n v="5435"/>
    <x v="37"/>
    <n v="43.036900000000003"/>
    <n v="-87.89667"/>
    <x v="12"/>
    <n v="43.036900000000003"/>
    <n v="-87.89667"/>
    <n v="38"/>
    <n v="0"/>
    <n v="5.7"/>
    <n v="5.4"/>
    <n v="228"/>
    <n v="-1"/>
    <d v="2017-04-24T00:00:00"/>
    <d v="2017-04-01T00:00:00"/>
    <d v="2017-04-24T00:00:00"/>
    <s v="Monday"/>
    <d v="1899-12-30T17:09:56"/>
    <d v="1899-12-30T17:00:00"/>
    <n v="1"/>
    <d v="2017-04-24T00:00:00"/>
    <d v="2017-04-01T00:00:00"/>
    <d v="2017-04-24T00:00:00"/>
    <s v="Monday"/>
    <d v="1899-12-30T17:47:05"/>
    <d v="1899-12-30T18:00:00"/>
    <s v="Round Trip"/>
  </r>
  <r>
    <n v="1297838"/>
    <s v="RFID Card Member"/>
    <s v="milwaukee"/>
    <s v="WI"/>
    <n v="53204"/>
    <s v="UNITED STATES"/>
    <s v="Pay as You Go Pass"/>
    <n v="309"/>
    <x v="10"/>
    <n v="43.060786"/>
    <n v="-87.883825999999999"/>
    <x v="43"/>
    <n v="43.031480000000002"/>
    <n v="-87.908169999999998"/>
    <n v="25"/>
    <n v="2"/>
    <n v="3.8"/>
    <n v="3.6"/>
    <n v="150"/>
    <n v="-1"/>
    <d v="2017-04-01T00:00:00"/>
    <d v="2017-04-01T00:00:00"/>
    <d v="2017-04-01T00:00:00"/>
    <s v="Saturday"/>
    <d v="1899-12-30T15:07:22"/>
    <d v="1899-12-30T15:00:00"/>
    <n v="1"/>
    <d v="2017-04-01T00:00:00"/>
    <d v="2017-04-01T00:00:00"/>
    <d v="2017-04-01T00:00:00"/>
    <s v="Saturday"/>
    <d v="1899-12-30T15:32:47"/>
    <d v="1899-12-30T16:00:00"/>
    <s v="One Way"/>
  </r>
  <r>
    <n v="1298099"/>
    <s v="RFID Card Member"/>
    <s v="milwaukee"/>
    <s v="WI"/>
    <n v="53233"/>
    <s v="UNITED STATES"/>
    <s v="Annual Pass"/>
    <n v="5471"/>
    <x v="38"/>
    <n v="43.058619999999998"/>
    <n v="-87.885319999999993"/>
    <x v="33"/>
    <n v="43.04804"/>
    <n v="-87.896720000000002"/>
    <n v="8"/>
    <n v="0"/>
    <n v="1.2"/>
    <n v="1.1000000000000001"/>
    <n v="48"/>
    <n v="-1"/>
    <d v="2017-04-02T00:00:00"/>
    <d v="2017-04-01T00:00:00"/>
    <d v="2017-04-02T00:00:00"/>
    <s v="Sunday"/>
    <d v="1899-12-30T14:44:12"/>
    <d v="1899-12-30T15:00:00"/>
    <n v="1"/>
    <d v="2017-04-02T00:00:00"/>
    <d v="2017-04-01T00:00:00"/>
    <d v="2017-04-02T00:00:00"/>
    <s v="Sunday"/>
    <d v="1899-12-30T14:52:01"/>
    <d v="1899-12-30T15:00:00"/>
    <s v="One Way"/>
  </r>
  <r>
    <n v="1298099"/>
    <s v="RFID Card Member"/>
    <s v="milwaukee"/>
    <s v="WI"/>
    <n v="53233"/>
    <s v="UNITED STATES"/>
    <s v="Annual Pass"/>
    <n v="989"/>
    <x v="11"/>
    <n v="43.04804"/>
    <n v="-87.896720000000002"/>
    <x v="10"/>
    <n v="43.058619999999998"/>
    <n v="-87.885319999999993"/>
    <n v="5"/>
    <n v="0"/>
    <n v="0.8"/>
    <n v="0.7"/>
    <n v="30"/>
    <n v="-1"/>
    <d v="2017-04-02T00:00:00"/>
    <d v="2017-04-01T00:00:00"/>
    <d v="2017-04-02T00:00:00"/>
    <s v="Sunday"/>
    <d v="1899-12-30T12:42:25"/>
    <d v="1899-12-30T13:00:00"/>
    <n v="1"/>
    <d v="2017-04-02T00:00:00"/>
    <d v="2017-04-01T00:00:00"/>
    <d v="2017-04-02T00:00:00"/>
    <s v="Sunday"/>
    <d v="1899-12-30T12:47:37"/>
    <d v="1899-12-30T13:00:00"/>
    <s v="One Way"/>
  </r>
  <r>
    <n v="1298099"/>
    <s v="RFID Card Member"/>
    <s v="milwaukee"/>
    <s v="WI"/>
    <n v="53233"/>
    <s v="UNITED STATES"/>
    <s v="Annual Pass"/>
    <n v="9"/>
    <x v="11"/>
    <n v="43.04804"/>
    <n v="-87.896720000000002"/>
    <x v="33"/>
    <n v="43.04804"/>
    <n v="-87.896720000000002"/>
    <n v="1"/>
    <n v="0"/>
    <n v="0.2"/>
    <n v="0.1"/>
    <n v="6"/>
    <n v="-1"/>
    <d v="2017-04-06T00:00:00"/>
    <d v="2017-04-01T00:00:00"/>
    <d v="2017-04-06T00:00:00"/>
    <s v="Thursday"/>
    <d v="1899-12-30T19:13:20"/>
    <d v="1899-12-30T19:00:00"/>
    <n v="1"/>
    <d v="2017-04-06T00:00:00"/>
    <d v="2017-04-01T00:00:00"/>
    <d v="2017-04-06T00:00:00"/>
    <s v="Thursday"/>
    <d v="1899-12-30T19:14:15"/>
    <d v="1899-12-30T19:00:00"/>
    <s v="Round Trip"/>
  </r>
  <r>
    <n v="1312561"/>
    <s v="RFID Card Member"/>
    <s v="milwaukee"/>
    <s v="WI"/>
    <n v="53202"/>
    <s v="UNITED STATES"/>
    <s v="Pay as You Go Pass"/>
    <n v="11102"/>
    <x v="14"/>
    <n v="43.05536"/>
    <n v="-87.90504"/>
    <x v="7"/>
    <n v="43.038580000000003"/>
    <n v="-87.90934"/>
    <n v="12"/>
    <n v="2"/>
    <n v="1.8"/>
    <n v="1.7"/>
    <n v="72"/>
    <n v="-1"/>
    <d v="2017-04-08T00:00:00"/>
    <d v="2017-04-01T00:00:00"/>
    <d v="2017-04-08T00:00:00"/>
    <s v="Saturday"/>
    <d v="1899-12-30T12:35:25"/>
    <d v="1899-12-30T13:00:00"/>
    <n v="1"/>
    <d v="2017-04-08T00:00:00"/>
    <d v="2017-04-01T00:00:00"/>
    <d v="2017-04-08T00:00:00"/>
    <s v="Saturday"/>
    <d v="1899-12-30T12:47:30"/>
    <d v="1899-12-30T13:00:00"/>
    <s v="One Way"/>
  </r>
  <r>
    <n v="1323012"/>
    <s v="RFID Card Member"/>
    <s v="milwaukee"/>
    <s v="WI"/>
    <n v="53202"/>
    <s v="UNITED STATES"/>
    <s v="30-Day Pass"/>
    <n v="42"/>
    <x v="12"/>
    <n v="43.052460000000004"/>
    <n v="-87.891000000000005"/>
    <x v="2"/>
    <n v="43.048200000000001"/>
    <n v="-87.900859999999994"/>
    <n v="12"/>
    <n v="0"/>
    <n v="1.8"/>
    <n v="1.7"/>
    <n v="72"/>
    <n v="-1"/>
    <d v="2017-04-10T00:00:00"/>
    <d v="2017-04-01T00:00:00"/>
    <d v="2017-04-10T00:00:00"/>
    <s v="Monday"/>
    <d v="1899-12-30T08:57:38"/>
    <d v="1899-12-30T09:00:00"/>
    <n v="1"/>
    <d v="2017-04-10T00:00:00"/>
    <d v="2017-04-01T00:00:00"/>
    <d v="2017-04-10T00:00:00"/>
    <s v="Monday"/>
    <d v="1899-12-30T09:09:04"/>
    <d v="1899-12-30T09:00:00"/>
    <s v="One Way"/>
  </r>
  <r>
    <n v="1323016"/>
    <s v="RFID Card Member"/>
    <s v="milwaukee"/>
    <s v="WI"/>
    <n v="53202"/>
    <s v="UNITED STATES"/>
    <s v="30-Day Pass"/>
    <n v="5221"/>
    <x v="12"/>
    <n v="43.052460000000004"/>
    <n v="-87.891000000000005"/>
    <x v="6"/>
    <n v="43.03519"/>
    <n v="-87.907390000000007"/>
    <n v="23"/>
    <n v="0"/>
    <n v="3.5"/>
    <n v="3.3"/>
    <n v="138"/>
    <n v="-1"/>
    <d v="2017-04-10T00:00:00"/>
    <d v="2017-04-01T00:00:00"/>
    <d v="2017-04-10T00:00:00"/>
    <s v="Monday"/>
    <d v="1899-12-30T08:57:49"/>
    <d v="1899-12-30T09:00:00"/>
    <n v="1"/>
    <d v="2017-04-10T00:00:00"/>
    <d v="2017-04-01T00:00:00"/>
    <d v="2017-04-10T00:00:00"/>
    <s v="Monday"/>
    <d v="1899-12-30T09:20:32"/>
    <d v="1899-12-30T09:00:00"/>
    <s v="One Way"/>
  </r>
  <r>
    <n v="1323016"/>
    <s v="RFID Card Member"/>
    <s v="milwaukee"/>
    <s v="WI"/>
    <n v="53202"/>
    <s v="UNITED STATES"/>
    <s v="30-Day Pass"/>
    <n v="11140"/>
    <x v="12"/>
    <n v="43.052460000000004"/>
    <n v="-87.891000000000005"/>
    <x v="6"/>
    <n v="43.03519"/>
    <n v="-87.907390000000007"/>
    <n v="11"/>
    <n v="0"/>
    <n v="1.7"/>
    <n v="1.6"/>
    <n v="66"/>
    <n v="-1"/>
    <d v="2017-04-08T00:00:00"/>
    <d v="2017-04-01T00:00:00"/>
    <d v="2017-04-08T00:00:00"/>
    <s v="Saturday"/>
    <d v="1899-12-30T08:58:25"/>
    <d v="1899-12-30T09:00:00"/>
    <n v="1"/>
    <d v="2017-04-08T00:00:00"/>
    <d v="2017-04-01T00:00:00"/>
    <d v="2017-04-08T00:00:00"/>
    <s v="Saturday"/>
    <d v="1899-12-30T09:09:26"/>
    <d v="1899-12-30T09:00:00"/>
    <s v="One Way"/>
  </r>
  <r>
    <n v="1323670"/>
    <s v="RFID Card Member"/>
    <s v="milwaukee"/>
    <s v="WI"/>
    <n v="53202"/>
    <s v="UNITED STATES"/>
    <s v="Pay as You Go Pass"/>
    <n v="11105"/>
    <x v="41"/>
    <n v="43.031480000000002"/>
    <n v="-87.908169999999998"/>
    <x v="12"/>
    <n v="43.036900000000003"/>
    <n v="-87.89667"/>
    <n v="10"/>
    <n v="0"/>
    <n v="1.5"/>
    <n v="1.4"/>
    <n v="60"/>
    <n v="-1"/>
    <d v="2017-04-14T00:00:00"/>
    <d v="2017-04-01T00:00:00"/>
    <d v="2017-04-14T00:00:00"/>
    <s v="Friday"/>
    <d v="1899-12-30T12:00:42"/>
    <d v="1899-12-30T12:00:00"/>
    <n v="1"/>
    <d v="2017-04-14T00:00:00"/>
    <d v="2017-04-01T00:00:00"/>
    <d v="2017-04-14T00:00:00"/>
    <s v="Friday"/>
    <d v="1899-12-30T12:10:40"/>
    <d v="1899-12-30T12:00:00"/>
    <s v="One Way"/>
  </r>
  <r>
    <n v="1328721"/>
    <s v="RFID Card Member"/>
    <s v="milwaukee"/>
    <s v="WI"/>
    <n v="53207"/>
    <s v="UNITED STATES"/>
    <s v="Annual Pass"/>
    <n v="5501"/>
    <x v="8"/>
    <n v="43.038580000000003"/>
    <n v="-87.90934"/>
    <x v="7"/>
    <n v="43.038580000000003"/>
    <n v="-87.90934"/>
    <n v="0"/>
    <n v="0"/>
    <n v="0"/>
    <n v="0"/>
    <n v="0"/>
    <n v="-1"/>
    <d v="2017-04-23T00:00:00"/>
    <d v="2017-04-01T00:00:00"/>
    <d v="2017-04-23T00:00:00"/>
    <s v="Sunday"/>
    <d v="1899-12-30T16:14:05"/>
    <d v="1899-12-30T16:00:00"/>
    <n v="1"/>
    <d v="2017-04-23T00:00:00"/>
    <d v="2017-04-01T00:00:00"/>
    <d v="2017-04-23T00:00:00"/>
    <s v="Sunday"/>
    <d v="1899-12-30T16:14:28"/>
    <d v="1899-12-30T16:00:00"/>
    <s v="Round Trip"/>
  </r>
  <r>
    <n v="1328721"/>
    <s v="RFID Card Member"/>
    <s v="milwaukee"/>
    <s v="WI"/>
    <n v="53207"/>
    <s v="UNITED STATES"/>
    <s v="Annual Pass"/>
    <n v="244"/>
    <x v="8"/>
    <n v="43.038580000000003"/>
    <n v="-87.90934"/>
    <x v="58"/>
    <n v="43.026229999999998"/>
    <n v="-87.912809999999993"/>
    <n v="7"/>
    <n v="0"/>
    <n v="1.1000000000000001"/>
    <n v="1"/>
    <n v="42"/>
    <n v="-1"/>
    <d v="2017-04-23T00:00:00"/>
    <d v="2017-04-01T00:00:00"/>
    <d v="2017-04-23T00:00:00"/>
    <s v="Sunday"/>
    <d v="1899-12-30T16:14:57"/>
    <d v="1899-12-30T16:00:00"/>
    <n v="1"/>
    <d v="2017-04-23T00:00:00"/>
    <d v="2017-04-01T00:00:00"/>
    <d v="2017-04-23T00:00:00"/>
    <s v="Sunday"/>
    <d v="1899-12-30T16:21:16"/>
    <d v="1899-12-30T16:00:00"/>
    <s v="One Way"/>
  </r>
  <r>
    <n v="1328721"/>
    <s v="RFID Card Member"/>
    <s v="milwaukee"/>
    <s v="WI"/>
    <n v="53207"/>
    <s v="UNITED STATES"/>
    <s v="Annual Pass"/>
    <n v="11161"/>
    <x v="50"/>
    <n v="43.026229999999998"/>
    <n v="-87.912809999999993"/>
    <x v="37"/>
    <n v="43.02948"/>
    <n v="-87.912819999999996"/>
    <n v="1"/>
    <n v="0"/>
    <n v="0.2"/>
    <n v="0.1"/>
    <n v="6"/>
    <n v="-1"/>
    <d v="2017-04-27T00:00:00"/>
    <d v="2017-04-01T00:00:00"/>
    <d v="2017-04-27T00:00:00"/>
    <s v="Thursday"/>
    <d v="1899-12-30T15:02:11"/>
    <d v="1899-12-30T15:00:00"/>
    <n v="1"/>
    <d v="2017-04-27T00:00:00"/>
    <d v="2017-04-01T00:00:00"/>
    <d v="2017-04-27T00:00:00"/>
    <s v="Thursday"/>
    <d v="1899-12-30T15:03:46"/>
    <d v="1899-12-30T15:00:00"/>
    <s v="One Way"/>
  </r>
  <r>
    <n v="1328721"/>
    <s v="RFID Card Member"/>
    <s v="milwaukee"/>
    <s v="WI"/>
    <n v="53207"/>
    <s v="UNITED STATES"/>
    <s v="Annual Pass"/>
    <n v="70"/>
    <x v="34"/>
    <n v="43.02948"/>
    <n v="-87.912819999999996"/>
    <x v="58"/>
    <n v="43.026229999999998"/>
    <n v="-87.912809999999993"/>
    <n v="2"/>
    <n v="0"/>
    <n v="0.3"/>
    <n v="0.3"/>
    <n v="12"/>
    <n v="-1"/>
    <d v="2017-04-07T00:00:00"/>
    <d v="2017-04-01T00:00:00"/>
    <d v="2017-04-07T00:00:00"/>
    <s v="Friday"/>
    <d v="1899-12-30T13:41:28"/>
    <d v="1899-12-30T14:00:00"/>
    <n v="1"/>
    <d v="2017-04-07T00:00:00"/>
    <d v="2017-04-01T00:00:00"/>
    <d v="2017-04-07T00:00:00"/>
    <s v="Friday"/>
    <d v="1899-12-30T13:43:14"/>
    <d v="1899-12-30T14:00:00"/>
    <s v="One Way"/>
  </r>
  <r>
    <n v="1341976"/>
    <s v="RFID Card Member"/>
    <s v="milwaukee"/>
    <s v="WI"/>
    <n v="53202"/>
    <s v="UNITED STATES"/>
    <s v="30-Day Pass"/>
    <n v="982"/>
    <x v="35"/>
    <n v="43.060250000000003"/>
    <n v="-87.892169999999993"/>
    <x v="11"/>
    <n v="43.052460000000004"/>
    <n v="-87.891000000000005"/>
    <n v="192"/>
    <n v="0"/>
    <n v="18"/>
    <n v="17.100000000000001"/>
    <n v="720"/>
    <n v="-1"/>
    <d v="2017-04-15T00:00:00"/>
    <d v="2017-04-01T00:00:00"/>
    <d v="2017-04-15T00:00:00"/>
    <s v="Saturday"/>
    <d v="1899-12-30T14:36:46"/>
    <d v="1899-12-30T15:00:00"/>
    <n v="1"/>
    <d v="2017-04-15T00:00:00"/>
    <d v="2017-04-01T00:00:00"/>
    <d v="2017-04-15T00:00:00"/>
    <s v="Saturday"/>
    <d v="1899-12-30T17:48:31"/>
    <d v="1899-12-30T18:00:00"/>
    <s v="One Way"/>
  </r>
  <r>
    <n v="1341976"/>
    <s v="RFID Card Member"/>
    <s v="milwaukee"/>
    <s v="WI"/>
    <n v="53202"/>
    <s v="UNITED STATES"/>
    <s v="30-Day Pass"/>
    <n v="982"/>
    <x v="12"/>
    <n v="43.052460000000004"/>
    <n v="-87.891000000000005"/>
    <x v="47"/>
    <n v="43.060250000000003"/>
    <n v="-87.892169999999993"/>
    <n v="14"/>
    <n v="0"/>
    <n v="2.1"/>
    <n v="2"/>
    <n v="84"/>
    <n v="-1"/>
    <d v="2017-04-15T00:00:00"/>
    <d v="2017-04-01T00:00:00"/>
    <d v="2017-04-15T00:00:00"/>
    <s v="Saturday"/>
    <d v="1899-12-30T14:22:56"/>
    <d v="1899-12-30T14:00:00"/>
    <n v="1"/>
    <d v="2017-04-15T00:00:00"/>
    <d v="2017-04-01T00:00:00"/>
    <d v="2017-04-15T00:00:00"/>
    <s v="Saturday"/>
    <d v="1899-12-30T14:36:13"/>
    <d v="1899-12-30T15:00:00"/>
    <s v="One Way"/>
  </r>
  <r>
    <n v="1341976"/>
    <s v="RFID Card Member"/>
    <s v="milwaukee"/>
    <s v="WI"/>
    <n v="53202"/>
    <s v="UNITED STATES"/>
    <s v="30-Day Pass"/>
    <n v="145"/>
    <x v="12"/>
    <n v="43.052460000000004"/>
    <n v="-87.891000000000005"/>
    <x v="11"/>
    <n v="43.052460000000004"/>
    <n v="-87.891000000000005"/>
    <n v="2"/>
    <n v="0"/>
    <n v="0.3"/>
    <n v="0.3"/>
    <n v="12"/>
    <n v="-1"/>
    <d v="2017-04-15T00:00:00"/>
    <d v="2017-04-01T00:00:00"/>
    <d v="2017-04-15T00:00:00"/>
    <s v="Saturday"/>
    <d v="1899-12-30T14:18:23"/>
    <d v="1899-12-30T14:00:00"/>
    <n v="1"/>
    <d v="2017-04-15T00:00:00"/>
    <d v="2017-04-01T00:00:00"/>
    <d v="2017-04-15T00:00:00"/>
    <s v="Saturday"/>
    <d v="1899-12-30T14:20:49"/>
    <d v="1899-12-30T14:00:00"/>
    <s v="Round Trip"/>
  </r>
  <r>
    <n v="1345070"/>
    <s v="RFID Card Member"/>
    <s v="milwaukee"/>
    <s v="WI"/>
    <n v="53211"/>
    <s v="UNITED STATES"/>
    <s v="Annual Pass"/>
    <n v="143"/>
    <x v="22"/>
    <n v="43.066893999999998"/>
    <n v="-87.877936000000005"/>
    <x v="20"/>
    <n v="43.077359999999999"/>
    <n v="-87.880769999999998"/>
    <n v="4"/>
    <n v="0"/>
    <n v="0.6"/>
    <n v="0.6"/>
    <n v="24"/>
    <n v="-1"/>
    <d v="2017-04-20T00:00:00"/>
    <d v="2017-04-01T00:00:00"/>
    <d v="2017-04-20T00:00:00"/>
    <s v="Thursday"/>
    <d v="1899-12-30T11:02:01"/>
    <d v="1899-12-30T11:00:00"/>
    <n v="1"/>
    <d v="2017-04-20T00:00:00"/>
    <d v="2017-04-01T00:00:00"/>
    <d v="2017-04-20T00:00:00"/>
    <s v="Thursday"/>
    <d v="1899-12-30T11:06:34"/>
    <d v="1899-12-30T11:00:00"/>
    <s v="One Way"/>
  </r>
  <r>
    <n v="1345070"/>
    <s v="RFID Card Member"/>
    <s v="milwaukee"/>
    <s v="WI"/>
    <n v="53211"/>
    <s v="UNITED STATES"/>
    <s v="Annual Pass"/>
    <n v="5507"/>
    <x v="22"/>
    <n v="43.066893999999998"/>
    <n v="-87.877936000000005"/>
    <x v="20"/>
    <n v="43.077359999999999"/>
    <n v="-87.880769999999998"/>
    <n v="4"/>
    <n v="0"/>
    <n v="0.6"/>
    <n v="0.6"/>
    <n v="24"/>
    <n v="-1"/>
    <d v="2017-04-26T00:00:00"/>
    <d v="2017-04-01T00:00:00"/>
    <d v="2017-04-26T00:00:00"/>
    <s v="Wednesday"/>
    <d v="1899-12-30T09:56:12"/>
    <d v="1899-12-30T10:00:00"/>
    <n v="1"/>
    <d v="2017-04-26T00:00:00"/>
    <d v="2017-04-01T00:00:00"/>
    <d v="2017-04-26T00:00:00"/>
    <s v="Wednesday"/>
    <d v="1899-12-30T10:00:29"/>
    <d v="1899-12-30T10:00:00"/>
    <s v="One Way"/>
  </r>
  <r>
    <n v="1345700"/>
    <s v="RFID Card Member"/>
    <s v="milwaukee"/>
    <s v="WI"/>
    <n v="53202"/>
    <s v="UNITED STATES"/>
    <s v="Annual Pass"/>
    <n v="5501"/>
    <x v="23"/>
    <n v="43.053040000000003"/>
    <n v="-87.897660000000002"/>
    <x v="26"/>
    <n v="43.053040000000003"/>
    <n v="-87.897660000000002"/>
    <n v="0"/>
    <n v="0"/>
    <n v="0"/>
    <n v="0"/>
    <n v="0"/>
    <n v="-1"/>
    <d v="2017-04-26T00:00:00"/>
    <d v="2017-04-01T00:00:00"/>
    <d v="2017-04-26T00:00:00"/>
    <s v="Wednesday"/>
    <d v="1899-12-30T17:33:34"/>
    <d v="1899-12-30T18:00:00"/>
    <n v="1"/>
    <d v="2017-04-26T00:00:00"/>
    <d v="2017-04-01T00:00:00"/>
    <d v="2017-04-26T00:00:00"/>
    <s v="Wednesday"/>
    <d v="1899-12-30T17:33:58"/>
    <d v="1899-12-30T18:00:00"/>
    <s v="Round Trip"/>
  </r>
  <r>
    <n v="1351368"/>
    <s v="RFID Card Member"/>
    <s v="milwaukee"/>
    <s v="WI"/>
    <n v="53202"/>
    <s v="UNITED STATES"/>
    <s v="Annual Pass"/>
    <n v="267"/>
    <x v="8"/>
    <n v="43.038580000000003"/>
    <n v="-87.90934"/>
    <x v="7"/>
    <n v="43.038580000000003"/>
    <n v="-87.90934"/>
    <n v="2"/>
    <n v="0"/>
    <n v="0.3"/>
    <n v="0.3"/>
    <n v="12"/>
    <n v="-1"/>
    <d v="2017-04-07T00:00:00"/>
    <d v="2017-04-01T00:00:00"/>
    <d v="2017-04-07T00:00:00"/>
    <s v="Friday"/>
    <d v="1899-12-30T14:48:23"/>
    <d v="1899-12-30T15:00:00"/>
    <n v="1"/>
    <d v="2017-04-07T00:00:00"/>
    <d v="2017-04-01T00:00:00"/>
    <d v="2017-04-07T00:00:00"/>
    <s v="Friday"/>
    <d v="1899-12-30T14:50:38"/>
    <d v="1899-12-30T15:00:00"/>
    <s v="Round Trip"/>
  </r>
  <r>
    <n v="1357250"/>
    <s v="RFID Card Member"/>
    <s v="milwaukee"/>
    <s v="WI"/>
    <n v="53202"/>
    <s v="UNITED STATES"/>
    <s v="Annual Pass"/>
    <n v="11154"/>
    <x v="40"/>
    <n v="43.046570000000003"/>
    <n v="-87.908720000000002"/>
    <x v="2"/>
    <n v="43.048200000000001"/>
    <n v="-87.900859999999994"/>
    <n v="4"/>
    <n v="0"/>
    <n v="0.6"/>
    <n v="0.6"/>
    <n v="24"/>
    <n v="-1"/>
    <d v="2017-04-23T00:00:00"/>
    <d v="2017-04-01T00:00:00"/>
    <d v="2017-04-23T00:00:00"/>
    <s v="Sunday"/>
    <d v="1899-12-30T00:48:13"/>
    <d v="1899-12-30T01:00:00"/>
    <n v="1"/>
    <d v="2017-04-23T00:00:00"/>
    <d v="2017-04-01T00:00:00"/>
    <d v="2017-04-23T00:00:00"/>
    <s v="Sunday"/>
    <d v="1899-12-30T00:52:15"/>
    <d v="1899-12-30T01:00:00"/>
    <s v="One Way"/>
  </r>
  <r>
    <n v="1357250"/>
    <s v="RFID Card Member"/>
    <s v="milwaukee"/>
    <s v="WI"/>
    <n v="53202"/>
    <s v="UNITED STATES"/>
    <s v="Annual Pass"/>
    <n v="11154"/>
    <x v="1"/>
    <n v="43.048200000000001"/>
    <n v="-87.900859999999994"/>
    <x v="45"/>
    <n v="43.046570000000003"/>
    <n v="-87.908720000000002"/>
    <n v="2"/>
    <n v="0"/>
    <n v="0.3"/>
    <n v="0.3"/>
    <n v="12"/>
    <n v="-1"/>
    <d v="2017-04-22T00:00:00"/>
    <d v="2017-04-01T00:00:00"/>
    <d v="2017-04-22T00:00:00"/>
    <s v="Saturday"/>
    <d v="1899-12-30T14:52:23"/>
    <d v="1899-12-30T15:00:00"/>
    <n v="1"/>
    <d v="2017-04-22T00:00:00"/>
    <d v="2017-04-01T00:00:00"/>
    <d v="2017-04-22T00:00:00"/>
    <s v="Saturday"/>
    <d v="1899-12-30T14:54:58"/>
    <d v="1899-12-30T15:00:00"/>
    <s v="One Way"/>
  </r>
  <r>
    <n v="1357250"/>
    <s v="RFID Card Member"/>
    <s v="milwaukee"/>
    <s v="WI"/>
    <n v="53202"/>
    <s v="UNITED STATES"/>
    <s v="Annual Pass"/>
    <n v="96"/>
    <x v="1"/>
    <n v="43.048200000000001"/>
    <n v="-87.900859999999994"/>
    <x v="1"/>
    <n v="43.03886"/>
    <n v="-87.902720000000002"/>
    <n v="5"/>
    <n v="0"/>
    <n v="0.8"/>
    <n v="0.7"/>
    <n v="30"/>
    <n v="-1"/>
    <d v="2017-04-24T00:00:00"/>
    <d v="2017-04-01T00:00:00"/>
    <d v="2017-04-24T00:00:00"/>
    <s v="Monday"/>
    <d v="1899-12-30T08:09:17"/>
    <d v="1899-12-30T08:00:00"/>
    <n v="1"/>
    <d v="2017-04-24T00:00:00"/>
    <d v="2017-04-01T00:00:00"/>
    <d v="2017-04-24T00:00:00"/>
    <s v="Monday"/>
    <d v="1899-12-30T08:14:20"/>
    <d v="1899-12-30T08:00:00"/>
    <s v="One Way"/>
  </r>
  <r>
    <n v="1357250"/>
    <s v="RFID Card Member"/>
    <s v="milwaukee"/>
    <s v="WI"/>
    <n v="53202"/>
    <s v="UNITED STATES"/>
    <s v="Annual Pass"/>
    <n v="22"/>
    <x v="6"/>
    <n v="43.038719999999998"/>
    <n v="-87.905339999999995"/>
    <x v="36"/>
    <n v="43.038719999999998"/>
    <n v="-87.905339999999995"/>
    <n v="10"/>
    <n v="0"/>
    <n v="1.5"/>
    <n v="1.4"/>
    <n v="60"/>
    <n v="-1"/>
    <d v="2017-04-24T00:00:00"/>
    <d v="2017-04-01T00:00:00"/>
    <d v="2017-04-24T00:00:00"/>
    <s v="Monday"/>
    <d v="1899-12-30T12:12:58"/>
    <d v="1899-12-30T12:00:00"/>
    <n v="1"/>
    <d v="2017-04-24T00:00:00"/>
    <d v="2017-04-01T00:00:00"/>
    <d v="2017-04-24T00:00:00"/>
    <s v="Monday"/>
    <d v="1899-12-30T12:22:08"/>
    <d v="1899-12-30T12:00:00"/>
    <s v="Round Trip"/>
  </r>
  <r>
    <n v="1357250"/>
    <s v="RFID Card Member"/>
    <s v="milwaukee"/>
    <s v="WI"/>
    <n v="53202"/>
    <s v="UNITED STATES"/>
    <s v="Annual Pass"/>
    <n v="255"/>
    <x v="2"/>
    <n v="43.03886"/>
    <n v="-87.902720000000002"/>
    <x v="2"/>
    <n v="43.048200000000001"/>
    <n v="-87.900859999999994"/>
    <n v="6"/>
    <n v="0"/>
    <n v="0.9"/>
    <n v="0.9"/>
    <n v="36"/>
    <n v="-1"/>
    <d v="2017-04-21T00:00:00"/>
    <d v="2017-04-01T00:00:00"/>
    <d v="2017-04-21T00:00:00"/>
    <s v="Friday"/>
    <d v="1899-12-30T17:09:25"/>
    <d v="1899-12-30T17:00:00"/>
    <n v="1"/>
    <d v="2017-04-21T00:00:00"/>
    <d v="2017-04-01T00:00:00"/>
    <d v="2017-04-21T00:00:00"/>
    <s v="Friday"/>
    <d v="1899-12-30T17:15:31"/>
    <d v="1899-12-30T17:00:00"/>
    <s v="One Way"/>
  </r>
  <r>
    <n v="1357250"/>
    <s v="RFID Card Member"/>
    <s v="milwaukee"/>
    <s v="WI"/>
    <n v="53202"/>
    <s v="UNITED STATES"/>
    <s v="Annual Pass"/>
    <n v="255"/>
    <x v="2"/>
    <n v="43.03886"/>
    <n v="-87.902720000000002"/>
    <x v="2"/>
    <n v="43.048200000000001"/>
    <n v="-87.900859999999994"/>
    <n v="5"/>
    <n v="0"/>
    <n v="0.8"/>
    <n v="0.7"/>
    <n v="30"/>
    <n v="-1"/>
    <d v="2017-04-20T00:00:00"/>
    <d v="2017-04-01T00:00:00"/>
    <d v="2017-04-20T00:00:00"/>
    <s v="Thursday"/>
    <d v="1899-12-30T16:44:04"/>
    <d v="1899-12-30T17:00:00"/>
    <n v="1"/>
    <d v="2017-04-20T00:00:00"/>
    <d v="2017-04-01T00:00:00"/>
    <d v="2017-04-20T00:00:00"/>
    <s v="Thursday"/>
    <d v="1899-12-30T16:49:42"/>
    <d v="1899-12-30T17:00:00"/>
    <s v="One Way"/>
  </r>
  <r>
    <n v="1357250"/>
    <s v="RFID Card Member"/>
    <s v="milwaukee"/>
    <s v="WI"/>
    <n v="53202"/>
    <s v="UNITED STATES"/>
    <s v="Annual Pass"/>
    <n v="214"/>
    <x v="1"/>
    <n v="43.048200000000001"/>
    <n v="-87.900859999999994"/>
    <x v="1"/>
    <n v="43.03886"/>
    <n v="-87.902720000000002"/>
    <n v="5"/>
    <n v="0"/>
    <n v="0.8"/>
    <n v="0.7"/>
    <n v="30"/>
    <n v="-1"/>
    <d v="2017-04-17T00:00:00"/>
    <d v="2017-04-01T00:00:00"/>
    <d v="2017-04-17T00:00:00"/>
    <s v="Monday"/>
    <d v="1899-12-30T07:56:18"/>
    <d v="1899-12-30T08:00:00"/>
    <n v="1"/>
    <d v="2017-04-17T00:00:00"/>
    <d v="2017-04-01T00:00:00"/>
    <d v="2017-04-17T00:00:00"/>
    <s v="Monday"/>
    <d v="1899-12-30T08:01:01"/>
    <d v="1899-12-30T08:00:00"/>
    <s v="One Way"/>
  </r>
  <r>
    <n v="1357250"/>
    <s v="RFID Card Member"/>
    <s v="milwaukee"/>
    <s v="WI"/>
    <n v="53202"/>
    <s v="UNITED STATES"/>
    <s v="Annual Pass"/>
    <n v="172"/>
    <x v="6"/>
    <n v="43.038719999999998"/>
    <n v="-87.905339999999995"/>
    <x v="4"/>
    <n v="43.042490000000001"/>
    <n v="-87.909959999999998"/>
    <n v="4"/>
    <n v="0"/>
    <n v="0.6"/>
    <n v="0.6"/>
    <n v="24"/>
    <n v="-1"/>
    <d v="2017-04-18T00:00:00"/>
    <d v="2017-04-01T00:00:00"/>
    <d v="2017-04-18T00:00:00"/>
    <s v="Tuesday"/>
    <d v="1899-12-30T16:58:52"/>
    <d v="1899-12-30T17:00:00"/>
    <n v="1"/>
    <d v="2017-04-18T00:00:00"/>
    <d v="2017-04-01T00:00:00"/>
    <d v="2017-04-18T00:00:00"/>
    <s v="Tuesday"/>
    <d v="1899-12-30T17:02:01"/>
    <d v="1899-12-30T17:00:00"/>
    <s v="One Way"/>
  </r>
  <r>
    <n v="1357250"/>
    <s v="RFID Card Member"/>
    <s v="milwaukee"/>
    <s v="WI"/>
    <n v="53202"/>
    <s v="UNITED STATES"/>
    <s v="Annual Pass"/>
    <n v="982"/>
    <x v="2"/>
    <n v="43.03886"/>
    <n v="-87.902720000000002"/>
    <x v="2"/>
    <n v="43.048200000000001"/>
    <n v="-87.900859999999994"/>
    <n v="5"/>
    <n v="0"/>
    <n v="0.8"/>
    <n v="0.7"/>
    <n v="30"/>
    <n v="-1"/>
    <d v="2017-04-05T00:00:00"/>
    <d v="2017-04-01T00:00:00"/>
    <d v="2017-04-05T00:00:00"/>
    <s v="Wednesday"/>
    <d v="1899-12-30T22:23:50"/>
    <d v="1899-12-30T22:00:00"/>
    <n v="1"/>
    <d v="2017-04-05T00:00:00"/>
    <d v="2017-04-01T00:00:00"/>
    <d v="2017-04-05T00:00:00"/>
    <s v="Wednesday"/>
    <d v="1899-12-30T22:28:55"/>
    <d v="1899-12-30T22:00:00"/>
    <s v="One Way"/>
  </r>
  <r>
    <n v="1358589"/>
    <s v="RFID Card Member"/>
    <s v="milwaukee"/>
    <s v="WI"/>
    <n v="53211"/>
    <s v="UNITED STATES"/>
    <s v="Annual Pass"/>
    <n v="11140"/>
    <x v="1"/>
    <n v="43.048200000000001"/>
    <n v="-87.900859999999994"/>
    <x v="26"/>
    <n v="43.053040000000003"/>
    <n v="-87.897660000000002"/>
    <n v="4"/>
    <n v="0"/>
    <n v="0.6"/>
    <n v="0.6"/>
    <n v="24"/>
    <n v="-1"/>
    <d v="2017-04-23T00:00:00"/>
    <d v="2017-04-01T00:00:00"/>
    <d v="2017-04-23T00:00:00"/>
    <s v="Sunday"/>
    <d v="1899-12-30T13:57:58"/>
    <d v="1899-12-30T14:00:00"/>
    <n v="1"/>
    <d v="2017-04-23T00:00:00"/>
    <d v="2017-04-01T00:00:00"/>
    <d v="2017-04-23T00:00:00"/>
    <s v="Sunday"/>
    <d v="1899-12-30T14:01:37"/>
    <d v="1899-12-30T14:00:00"/>
    <s v="One Way"/>
  </r>
  <r>
    <n v="1359242"/>
    <s v="RFID Card Member"/>
    <s v="Oregon"/>
    <s v="WI"/>
    <n v="53575"/>
    <s v="UNITED STATES"/>
    <s v="Annual Pass"/>
    <n v="11107"/>
    <x v="32"/>
    <n v="43.078530000000001"/>
    <n v="-87.882620000000003"/>
    <x v="20"/>
    <n v="43.077359999999999"/>
    <n v="-87.880769999999998"/>
    <n v="81"/>
    <n v="0"/>
    <n v="12.2"/>
    <n v="11.5"/>
    <n v="486"/>
    <n v="-1"/>
    <d v="2017-04-20T00:00:00"/>
    <d v="2017-04-01T00:00:00"/>
    <d v="2017-04-20T00:00:00"/>
    <s v="Thursday"/>
    <d v="1899-12-30T16:37:26"/>
    <d v="1899-12-30T17:00:00"/>
    <n v="1"/>
    <d v="2017-04-20T00:00:00"/>
    <d v="2017-04-01T00:00:00"/>
    <d v="2017-04-20T00:00:00"/>
    <s v="Thursday"/>
    <d v="1899-12-30T17:58:37"/>
    <d v="1899-12-30T18:00:00"/>
    <s v="One Way"/>
  </r>
  <r>
    <n v="1359965"/>
    <s v="RFID Card Member"/>
    <s v="milwaukee"/>
    <s v="WI"/>
    <n v="53202"/>
    <s v="UNITED STATES"/>
    <s v="Annual Pass"/>
    <n v="5466"/>
    <x v="38"/>
    <n v="43.058619999999998"/>
    <n v="-87.885319999999993"/>
    <x v="22"/>
    <n v="43.058010000000003"/>
    <n v="-87.877300000000005"/>
    <n v="19"/>
    <n v="0"/>
    <n v="2.9"/>
    <n v="2.7"/>
    <n v="114"/>
    <n v="-1"/>
    <d v="2017-04-15T00:00:00"/>
    <d v="2017-04-01T00:00:00"/>
    <d v="2017-04-15T00:00:00"/>
    <s v="Saturday"/>
    <d v="1899-12-30T15:52:54"/>
    <d v="1899-12-30T16:00:00"/>
    <n v="1"/>
    <d v="2017-04-15T00:00:00"/>
    <d v="2017-04-01T00:00:00"/>
    <d v="2017-04-15T00:00:00"/>
    <s v="Saturday"/>
    <d v="1899-12-30T16:11:06"/>
    <d v="1899-12-30T16:00:00"/>
    <s v="One Way"/>
  </r>
  <r>
    <n v="1360829"/>
    <s v="RFID Card Member"/>
    <s v="Marshfield"/>
    <s v="WI"/>
    <n v="54449"/>
    <s v="UNITED STATES"/>
    <s v="Annual Pass"/>
    <n v="199"/>
    <x v="31"/>
    <n v="43.06033"/>
    <n v="-87.89546"/>
    <x v="29"/>
    <n v="43.06033"/>
    <n v="-87.89546"/>
    <n v="4"/>
    <n v="0"/>
    <n v="0.6"/>
    <n v="0.6"/>
    <n v="24"/>
    <n v="-1"/>
    <d v="2017-04-19T00:00:00"/>
    <d v="2017-04-01T00:00:00"/>
    <d v="2017-04-19T00:00:00"/>
    <s v="Wednesday"/>
    <d v="1899-12-30T12:49:58"/>
    <d v="1899-12-30T13:00:00"/>
    <n v="1"/>
    <d v="2017-04-19T00:00:00"/>
    <d v="2017-04-01T00:00:00"/>
    <d v="2017-04-19T00:00:00"/>
    <s v="Wednesday"/>
    <d v="1899-12-30T12:53:25"/>
    <d v="1899-12-30T13:00:00"/>
    <s v="Round Trip"/>
  </r>
  <r>
    <n v="1361563"/>
    <s v="RFID Card Member"/>
    <s v="milwaukee"/>
    <s v="WI"/>
    <n v="53207"/>
    <s v="UNITED STATES"/>
    <s v="Annual Pass"/>
    <n v="32"/>
    <x v="6"/>
    <n v="43.038719999999998"/>
    <n v="-87.905339999999995"/>
    <x v="41"/>
    <n v="43.031320000000001"/>
    <n v="-87.904259999999994"/>
    <n v="3"/>
    <n v="0"/>
    <n v="0.5"/>
    <n v="0.4"/>
    <n v="18"/>
    <n v="-1"/>
    <d v="2017-04-28T00:00:00"/>
    <d v="2017-04-01T00:00:00"/>
    <d v="2017-04-28T00:00:00"/>
    <s v="Friday"/>
    <d v="1899-12-30T13:14:14"/>
    <d v="1899-12-30T13:00:00"/>
    <n v="1"/>
    <d v="2017-04-28T00:00:00"/>
    <d v="2017-04-01T00:00:00"/>
    <d v="2017-04-28T00:00:00"/>
    <s v="Friday"/>
    <d v="1899-12-30T13:17:31"/>
    <d v="1899-12-30T13:00:00"/>
    <s v="One Way"/>
  </r>
  <r>
    <n v="1366128"/>
    <s v="RFID Card Member"/>
    <s v="milwaukee"/>
    <s v="WI"/>
    <n v="53202"/>
    <s v="UNITED STATES"/>
    <s v="30-Day Pass"/>
    <n v="982"/>
    <x v="11"/>
    <n v="43.04804"/>
    <n v="-87.896720000000002"/>
    <x v="12"/>
    <n v="43.036900000000003"/>
    <n v="-87.89667"/>
    <n v="31"/>
    <n v="0"/>
    <n v="4.7"/>
    <n v="4.4000000000000004"/>
    <n v="186"/>
    <n v="-1"/>
    <d v="2017-04-08T00:00:00"/>
    <d v="2017-04-01T00:00:00"/>
    <d v="2017-04-08T00:00:00"/>
    <s v="Saturday"/>
    <d v="1899-12-30T15:32:44"/>
    <d v="1899-12-30T16:00:00"/>
    <n v="1"/>
    <d v="2017-04-08T00:00:00"/>
    <d v="2017-04-01T00:00:00"/>
    <d v="2017-04-08T00:00:00"/>
    <s v="Saturday"/>
    <d v="1899-12-30T16:03:02"/>
    <d v="1899-12-30T16:00:00"/>
    <s v="One Way"/>
  </r>
  <r>
    <n v="1366128"/>
    <s v="RFID Card Member"/>
    <s v="milwaukee"/>
    <s v="WI"/>
    <n v="53202"/>
    <s v="UNITED STATES"/>
    <s v="30-Day Pass"/>
    <n v="982"/>
    <x v="37"/>
    <n v="43.036900000000003"/>
    <n v="-87.89667"/>
    <x v="11"/>
    <n v="43.052460000000004"/>
    <n v="-87.891000000000005"/>
    <n v="42"/>
    <n v="0"/>
    <n v="6.3"/>
    <n v="6"/>
    <n v="252"/>
    <n v="-1"/>
    <d v="2017-04-08T00:00:00"/>
    <d v="2017-04-01T00:00:00"/>
    <d v="2017-04-08T00:00:00"/>
    <s v="Saturday"/>
    <d v="1899-12-30T16:04:24"/>
    <d v="1899-12-30T16:00:00"/>
    <n v="1"/>
    <d v="2017-04-08T00:00:00"/>
    <d v="2017-04-01T00:00:00"/>
    <d v="2017-04-08T00:00:00"/>
    <s v="Saturday"/>
    <d v="1899-12-30T16:46:52"/>
    <d v="1899-12-30T17:00:00"/>
    <s v="One Way"/>
  </r>
  <r>
    <n v="1366128"/>
    <s v="RFID Card Member"/>
    <s v="milwaukee"/>
    <s v="WI"/>
    <n v="53202"/>
    <s v="UNITED STATES"/>
    <s v="30-Day Pass"/>
    <n v="317"/>
    <x v="10"/>
    <n v="43.060786"/>
    <n v="-87.883825999999999"/>
    <x v="12"/>
    <n v="43.036900000000003"/>
    <n v="-87.89667"/>
    <n v="32"/>
    <n v="0"/>
    <n v="4.8"/>
    <n v="4.5999999999999996"/>
    <n v="192"/>
    <n v="-1"/>
    <d v="2017-04-15T00:00:00"/>
    <d v="2017-04-01T00:00:00"/>
    <d v="2017-04-15T00:00:00"/>
    <s v="Saturday"/>
    <d v="1899-12-30T17:30:25"/>
    <d v="1899-12-30T18:00:00"/>
    <n v="1"/>
    <d v="2017-04-15T00:00:00"/>
    <d v="2017-04-01T00:00:00"/>
    <d v="2017-04-15T00:00:00"/>
    <s v="Saturday"/>
    <d v="1899-12-30T18:02:58"/>
    <d v="1899-12-30T18:00:00"/>
    <s v="One Way"/>
  </r>
  <r>
    <n v="1366128"/>
    <s v="RFID Card Member"/>
    <s v="milwaukee"/>
    <s v="WI"/>
    <n v="53202"/>
    <s v="UNITED STATES"/>
    <s v="30-Day Pass"/>
    <n v="96"/>
    <x v="11"/>
    <n v="43.04804"/>
    <n v="-87.896720000000002"/>
    <x v="47"/>
    <n v="43.060250000000003"/>
    <n v="-87.892169999999993"/>
    <n v="30"/>
    <n v="0"/>
    <n v="4.5"/>
    <n v="4.3"/>
    <n v="180"/>
    <n v="-1"/>
    <d v="2017-04-15T00:00:00"/>
    <d v="2017-04-01T00:00:00"/>
    <d v="2017-04-15T00:00:00"/>
    <s v="Saturday"/>
    <d v="1899-12-30T16:16:25"/>
    <d v="1899-12-30T16:00:00"/>
    <n v="1"/>
    <d v="2017-04-15T00:00:00"/>
    <d v="2017-04-01T00:00:00"/>
    <d v="2017-04-15T00:00:00"/>
    <s v="Saturday"/>
    <d v="1899-12-30T16:46:27"/>
    <d v="1899-12-30T17:00:00"/>
    <s v="One Way"/>
  </r>
  <r>
    <n v="1366177"/>
    <s v="RFID Card Member"/>
    <s v="Pewaukee"/>
    <s v="WI"/>
    <n v="53072"/>
    <s v="UNITED STATES"/>
    <s v="Annual Pass"/>
    <n v="5511"/>
    <x v="31"/>
    <n v="43.06033"/>
    <n v="-87.89546"/>
    <x v="3"/>
    <n v="43.03913"/>
    <n v="-87.916150000000002"/>
    <n v="17"/>
    <n v="0"/>
    <n v="2.6"/>
    <n v="2.4"/>
    <n v="102"/>
    <n v="-1"/>
    <d v="2017-04-24T00:00:00"/>
    <d v="2017-04-01T00:00:00"/>
    <d v="2017-04-24T00:00:00"/>
    <s v="Monday"/>
    <d v="1899-12-30T15:13:00"/>
    <d v="1899-12-30T15:00:00"/>
    <n v="1"/>
    <d v="2017-04-24T00:00:00"/>
    <d v="2017-04-01T00:00:00"/>
    <d v="2017-04-24T00:00:00"/>
    <s v="Monday"/>
    <d v="1899-12-30T15:30:40"/>
    <d v="1899-12-30T16:00:00"/>
    <s v="One Way"/>
  </r>
  <r>
    <n v="1369902"/>
    <s v="RFID Card Member"/>
    <s v="milwaukee"/>
    <s v="WI"/>
    <n v="53217"/>
    <s v="UNITED STATES"/>
    <s v="Annual Pass"/>
    <n v="5424"/>
    <x v="53"/>
    <n v="43.074655999999997"/>
    <n v="-87.889011999999994"/>
    <x v="13"/>
    <n v="43.078530000000001"/>
    <n v="-87.882620000000003"/>
    <n v="4"/>
    <n v="0"/>
    <n v="0.6"/>
    <n v="0.6"/>
    <n v="24"/>
    <n v="-1"/>
    <d v="2017-04-22T00:00:00"/>
    <d v="2017-04-01T00:00:00"/>
    <d v="2017-04-22T00:00:00"/>
    <s v="Saturday"/>
    <d v="1899-12-30T12:46:01"/>
    <d v="1899-12-30T13:00:00"/>
    <n v="1"/>
    <d v="2017-04-22T00:00:00"/>
    <d v="2017-04-01T00:00:00"/>
    <d v="2017-04-22T00:00:00"/>
    <s v="Saturday"/>
    <d v="1899-12-30T12:50:58"/>
    <d v="1899-12-30T13:00:00"/>
    <s v="One Way"/>
  </r>
  <r>
    <n v="1370752"/>
    <s v="RFID Card Member"/>
    <s v="Burlington"/>
    <s v="WI"/>
    <n v="53105"/>
    <s v="UNITED STATES"/>
    <s v="Annual Pass"/>
    <n v="34"/>
    <x v="38"/>
    <n v="43.058619999999998"/>
    <n v="-87.885319999999993"/>
    <x v="22"/>
    <n v="43.058010000000003"/>
    <n v="-87.877300000000005"/>
    <n v="6"/>
    <n v="0"/>
    <n v="0.9"/>
    <n v="0.9"/>
    <n v="36"/>
    <n v="-1"/>
    <d v="2017-04-09T00:00:00"/>
    <d v="2017-04-01T00:00:00"/>
    <d v="2017-04-09T00:00:00"/>
    <s v="Sunday"/>
    <d v="1899-12-30T15:24:15"/>
    <d v="1899-12-30T15:00:00"/>
    <n v="1"/>
    <d v="2017-04-09T00:00:00"/>
    <d v="2017-04-01T00:00:00"/>
    <d v="2017-04-09T00:00:00"/>
    <s v="Sunday"/>
    <d v="1899-12-30T15:30:46"/>
    <d v="1899-12-30T16:00:00"/>
    <s v="One Way"/>
  </r>
  <r>
    <n v="1371345"/>
    <s v="RFID Card Member"/>
    <s v="Wauwatosa "/>
    <s v="WI"/>
    <n v="53213"/>
    <s v="UNITED STATES"/>
    <s v="Annual Pass"/>
    <n v="190"/>
    <x v="32"/>
    <n v="43.078530000000001"/>
    <n v="-87.882620000000003"/>
    <x v="38"/>
    <n v="43.069021999999997"/>
    <n v="-87.887940999999998"/>
    <n v="7"/>
    <n v="0"/>
    <n v="1.1000000000000001"/>
    <n v="1"/>
    <n v="42"/>
    <n v="-1"/>
    <d v="2017-04-28T00:00:00"/>
    <d v="2017-04-01T00:00:00"/>
    <d v="2017-04-28T00:00:00"/>
    <s v="Friday"/>
    <d v="1899-12-30T10:54:27"/>
    <d v="1899-12-30T11:00:00"/>
    <n v="1"/>
    <d v="2017-04-28T00:00:00"/>
    <d v="2017-04-01T00:00:00"/>
    <d v="2017-04-28T00:00:00"/>
    <s v="Friday"/>
    <d v="1899-12-30T11:01:39"/>
    <d v="1899-12-30T11:00:00"/>
    <s v="One Way"/>
  </r>
  <r>
    <n v="1371872"/>
    <s v="RFID Card Member"/>
    <s v="Wauwatosa"/>
    <s v="WI"/>
    <n v="53222"/>
    <s v="UNITED STATES"/>
    <s v="Annual Pass"/>
    <n v="34"/>
    <x v="48"/>
    <n v="43.060155999999999"/>
    <n v="-87.881258000000003"/>
    <x v="47"/>
    <n v="43.060250000000003"/>
    <n v="-87.892169999999993"/>
    <n v="5"/>
    <n v="0"/>
    <n v="0.8"/>
    <n v="0.7"/>
    <n v="30"/>
    <n v="-1"/>
    <d v="2017-04-24T00:00:00"/>
    <d v="2017-04-01T00:00:00"/>
    <d v="2017-04-24T00:00:00"/>
    <s v="Monday"/>
    <d v="1899-12-30T18:53:48"/>
    <d v="1899-12-30T19:00:00"/>
    <n v="1"/>
    <d v="2017-04-24T00:00:00"/>
    <d v="2017-04-01T00:00:00"/>
    <d v="2017-04-24T00:00:00"/>
    <s v="Monday"/>
    <d v="1899-12-30T18:58:01"/>
    <d v="1899-12-30T19:00:00"/>
    <s v="One Way"/>
  </r>
  <r>
    <n v="1371872"/>
    <s v="RFID Card Member"/>
    <s v="Wauwatosa"/>
    <s v="WI"/>
    <n v="53222"/>
    <s v="UNITED STATES"/>
    <s v="Annual Pass"/>
    <n v="3"/>
    <x v="37"/>
    <n v="43.036900000000003"/>
    <n v="-87.89667"/>
    <x v="22"/>
    <n v="43.058010000000003"/>
    <n v="-87.877300000000005"/>
    <n v="14"/>
    <n v="0"/>
    <n v="2.1"/>
    <n v="2"/>
    <n v="84"/>
    <n v="-1"/>
    <d v="2017-04-24T00:00:00"/>
    <d v="2017-04-01T00:00:00"/>
    <d v="2017-04-24T00:00:00"/>
    <s v="Monday"/>
    <d v="1899-12-30T18:11:07"/>
    <d v="1899-12-30T18:00:00"/>
    <n v="1"/>
    <d v="2017-04-24T00:00:00"/>
    <d v="2017-04-01T00:00:00"/>
    <d v="2017-04-24T00:00:00"/>
    <s v="Monday"/>
    <d v="1899-12-30T18:25:06"/>
    <d v="1899-12-30T18:00:00"/>
    <s v="One Way"/>
  </r>
  <r>
    <n v="1371872"/>
    <s v="RFID Card Member"/>
    <s v="Wauwatosa"/>
    <s v="WI"/>
    <n v="53222"/>
    <s v="UNITED STATES"/>
    <s v="Annual Pass"/>
    <n v="223"/>
    <x v="45"/>
    <n v="43.077359999999999"/>
    <n v="-87.880769999999998"/>
    <x v="22"/>
    <n v="43.058010000000003"/>
    <n v="-87.877300000000005"/>
    <n v="24"/>
    <n v="0"/>
    <n v="3.6"/>
    <n v="3.4"/>
    <n v="144"/>
    <n v="-1"/>
    <d v="2017-04-11T00:00:00"/>
    <d v="2017-04-01T00:00:00"/>
    <d v="2017-04-11T00:00:00"/>
    <s v="Tuesday"/>
    <d v="1899-12-30T19:39:11"/>
    <d v="1899-12-30T20:00:00"/>
    <n v="1"/>
    <d v="2017-04-11T00:00:00"/>
    <d v="2017-04-01T00:00:00"/>
    <d v="2017-04-11T00:00:00"/>
    <s v="Tuesday"/>
    <d v="1899-12-30T20:03:56"/>
    <d v="1899-12-30T20:00:00"/>
    <s v="One Way"/>
  </r>
  <r>
    <n v="1371872"/>
    <s v="RFID Card Member"/>
    <s v="Wauwatosa"/>
    <s v="WI"/>
    <n v="53222"/>
    <s v="UNITED STATES"/>
    <s v="Annual Pass"/>
    <n v="13"/>
    <x v="35"/>
    <n v="43.060250000000003"/>
    <n v="-87.892169999999993"/>
    <x v="25"/>
    <n v="43.074890000000003"/>
    <n v="-87.882810000000006"/>
    <n v="11"/>
    <n v="0"/>
    <n v="1.7"/>
    <n v="1.6"/>
    <n v="66"/>
    <n v="-1"/>
    <d v="2017-04-10T00:00:00"/>
    <d v="2017-04-01T00:00:00"/>
    <d v="2017-04-10T00:00:00"/>
    <s v="Monday"/>
    <d v="1899-12-30T10:10:50"/>
    <d v="1899-12-30T10:00:00"/>
    <n v="1"/>
    <d v="2017-04-10T00:00:00"/>
    <d v="2017-04-01T00:00:00"/>
    <d v="2017-04-10T00:00:00"/>
    <s v="Monday"/>
    <d v="1899-12-30T10:21:42"/>
    <d v="1899-12-30T10:00:00"/>
    <s v="One Way"/>
  </r>
  <r>
    <n v="1372071"/>
    <s v="RFID Card Member"/>
    <s v="Milwaukee"/>
    <s v="WI"/>
    <n v="53202"/>
    <s v="UNITED STATES"/>
    <s v="Annual Pass"/>
    <n v="5429"/>
    <x v="32"/>
    <n v="43.078530000000001"/>
    <n v="-87.882620000000003"/>
    <x v="49"/>
    <n v="43.060296999999998"/>
    <n v="-87.913150000000002"/>
    <n v="26"/>
    <n v="0"/>
    <n v="3.9"/>
    <n v="3.7"/>
    <n v="156"/>
    <n v="-1"/>
    <d v="2017-04-25T00:00:00"/>
    <d v="2017-04-01T00:00:00"/>
    <d v="2017-04-25T00:00:00"/>
    <s v="Tuesday"/>
    <d v="1899-12-30T17:14:45"/>
    <d v="1899-12-30T17:00:00"/>
    <n v="1"/>
    <d v="2017-04-25T00:00:00"/>
    <d v="2017-04-01T00:00:00"/>
    <d v="2017-04-25T00:00:00"/>
    <s v="Tuesday"/>
    <d v="1899-12-30T17:40:42"/>
    <d v="1899-12-30T18:00:00"/>
    <s v="One Way"/>
  </r>
  <r>
    <n v="1372080"/>
    <s v="RFID Card Member"/>
    <s v="Milwaukee"/>
    <s v="WI"/>
    <n v="53201"/>
    <s v="UNITED STATES"/>
    <s v="Annual Pass"/>
    <n v="362"/>
    <x v="32"/>
    <n v="43.078530000000001"/>
    <n v="-87.882620000000003"/>
    <x v="49"/>
    <n v="43.060296999999998"/>
    <n v="-87.913150000000002"/>
    <n v="25"/>
    <n v="0"/>
    <n v="3.8"/>
    <n v="3.6"/>
    <n v="150"/>
    <n v="-1"/>
    <d v="2017-04-25T00:00:00"/>
    <d v="2017-04-01T00:00:00"/>
    <d v="2017-04-25T00:00:00"/>
    <s v="Tuesday"/>
    <d v="1899-12-30T17:15:49"/>
    <d v="1899-12-30T17:00:00"/>
    <n v="1"/>
    <d v="2017-04-25T00:00:00"/>
    <d v="2017-04-01T00:00:00"/>
    <d v="2017-04-25T00:00:00"/>
    <s v="Tuesday"/>
    <d v="1899-12-30T17:40:49"/>
    <d v="1899-12-30T18:00:00"/>
    <s v="One Way"/>
  </r>
  <r>
    <n v="1372197"/>
    <s v="RFID Card Member"/>
    <s v="milwaukee"/>
    <s v="WI"/>
    <n v="53202"/>
    <s v="UNITED STATES"/>
    <s v="Annual Pass"/>
    <n v="5514"/>
    <x v="38"/>
    <n v="43.058619999999998"/>
    <n v="-87.885319999999993"/>
    <x v="13"/>
    <n v="43.078530000000001"/>
    <n v="-87.882620000000003"/>
    <n v="18"/>
    <n v="0"/>
    <n v="2.7"/>
    <n v="2.6"/>
    <n v="108"/>
    <n v="-1"/>
    <d v="2017-04-24T00:00:00"/>
    <d v="2017-04-01T00:00:00"/>
    <d v="2017-04-24T00:00:00"/>
    <s v="Monday"/>
    <d v="1899-12-30T17:03:10"/>
    <d v="1899-12-30T17:00:00"/>
    <n v="1"/>
    <d v="2017-04-24T00:00:00"/>
    <d v="2017-04-01T00:00:00"/>
    <d v="2017-04-24T00:00:00"/>
    <s v="Monday"/>
    <d v="1899-12-30T17:21:25"/>
    <d v="1899-12-30T17:00:00"/>
    <s v="One Way"/>
  </r>
  <r>
    <n v="1373087"/>
    <s v="RFID Card Member"/>
    <s v="Milwaukee"/>
    <s v="WI"/>
    <n v="53211"/>
    <s v="UNITED STATES"/>
    <s v="Annual Pass"/>
    <n v="5428"/>
    <x v="0"/>
    <n v="43.042490000000001"/>
    <n v="-87.909959999999998"/>
    <x v="53"/>
    <n v="43.060786"/>
    <n v="-87.883825999999999"/>
    <n v="16"/>
    <n v="0"/>
    <n v="2.4"/>
    <n v="2.2999999999999998"/>
    <n v="96"/>
    <n v="-1"/>
    <d v="2017-04-07T00:00:00"/>
    <d v="2017-04-01T00:00:00"/>
    <d v="2017-04-07T00:00:00"/>
    <s v="Friday"/>
    <d v="1899-12-30T21:59:17"/>
    <d v="1899-12-30T22:00:00"/>
    <n v="1"/>
    <d v="2017-04-07T00:00:00"/>
    <d v="2017-04-01T00:00:00"/>
    <d v="2017-04-07T00:00:00"/>
    <s v="Friday"/>
    <d v="1899-12-30T22:15:22"/>
    <d v="1899-12-30T22:00:00"/>
    <s v="One Way"/>
  </r>
  <r>
    <n v="1373301"/>
    <s v="RFID Card Member"/>
    <s v="Mequon"/>
    <s v="WI"/>
    <n v="53092"/>
    <s v="UNITED STATES"/>
    <s v="Annual Pass"/>
    <n v="91"/>
    <x v="35"/>
    <n v="43.060250000000003"/>
    <n v="-87.892169999999993"/>
    <x v="13"/>
    <n v="43.078530000000001"/>
    <n v="-87.882620000000003"/>
    <n v="10"/>
    <n v="0"/>
    <n v="1.5"/>
    <n v="1.4"/>
    <n v="60"/>
    <n v="-1"/>
    <d v="2017-04-01T00:00:00"/>
    <d v="2017-04-01T00:00:00"/>
    <d v="2017-04-01T00:00:00"/>
    <s v="Saturday"/>
    <d v="1899-12-30T14:41:36"/>
    <d v="1899-12-30T15:00:00"/>
    <n v="1"/>
    <d v="2017-04-01T00:00:00"/>
    <d v="2017-04-01T00:00:00"/>
    <d v="2017-04-01T00:00:00"/>
    <s v="Saturday"/>
    <d v="1899-12-30T14:51:35"/>
    <d v="1899-12-30T15:00:00"/>
    <s v="One Way"/>
  </r>
  <r>
    <n v="1373301"/>
    <s v="RFID Card Member"/>
    <s v="Mequon"/>
    <s v="WI"/>
    <n v="53092"/>
    <s v="UNITED STATES"/>
    <s v="Annual Pass"/>
    <n v="319"/>
    <x v="35"/>
    <n v="43.060250000000003"/>
    <n v="-87.892169999999993"/>
    <x v="13"/>
    <n v="43.078530000000001"/>
    <n v="-87.882620000000003"/>
    <n v="11"/>
    <n v="0"/>
    <n v="1.7"/>
    <n v="1.6"/>
    <n v="66"/>
    <n v="-1"/>
    <d v="2017-04-08T00:00:00"/>
    <d v="2017-04-01T00:00:00"/>
    <d v="2017-04-08T00:00:00"/>
    <s v="Saturday"/>
    <d v="1899-12-30T13:36:53"/>
    <d v="1899-12-30T14:00:00"/>
    <n v="1"/>
    <d v="2017-04-08T00:00:00"/>
    <d v="2017-04-01T00:00:00"/>
    <d v="2017-04-08T00:00:00"/>
    <s v="Saturday"/>
    <d v="1899-12-30T13:47:44"/>
    <d v="1899-12-30T14:00:00"/>
    <s v="One Way"/>
  </r>
  <r>
    <n v="1376765"/>
    <s v="RFID Card Member"/>
    <s v="Milwaukee"/>
    <s v="WI"/>
    <n v="53202"/>
    <s v="UNITED STATES"/>
    <s v="Pay as You Go Pass"/>
    <n v="45"/>
    <x v="0"/>
    <n v="43.042490000000001"/>
    <n v="-87.909959999999998"/>
    <x v="7"/>
    <n v="43.038580000000003"/>
    <n v="-87.90934"/>
    <n v="5"/>
    <n v="2"/>
    <n v="0.8"/>
    <n v="0.7"/>
    <n v="30"/>
    <n v="-1"/>
    <d v="2017-04-28T00:00:00"/>
    <d v="2017-04-01T00:00:00"/>
    <d v="2017-04-28T00:00:00"/>
    <s v="Friday"/>
    <d v="1899-12-30T22:12:44"/>
    <d v="1899-12-30T22:00:00"/>
    <n v="1"/>
    <d v="2017-04-28T00:00:00"/>
    <d v="2017-04-01T00:00:00"/>
    <d v="2017-04-28T00:00:00"/>
    <s v="Friday"/>
    <d v="1899-12-30T22:17:44"/>
    <d v="1899-12-30T22:00:00"/>
    <s v="One Way"/>
  </r>
  <r>
    <n v="1377542"/>
    <s v="RFID Card Member"/>
    <s v="Verona"/>
    <s v="WI"/>
    <n v="53593"/>
    <s v="UNITED STATES"/>
    <s v="Annual Pass"/>
    <n v="45"/>
    <x v="35"/>
    <n v="43.060250000000003"/>
    <n v="-87.892169999999993"/>
    <x v="12"/>
    <n v="43.036900000000003"/>
    <n v="-87.89667"/>
    <n v="21"/>
    <n v="0"/>
    <n v="3.2"/>
    <n v="3"/>
    <n v="126"/>
    <n v="-1"/>
    <d v="2017-04-09T00:00:00"/>
    <d v="2017-04-01T00:00:00"/>
    <d v="2017-04-09T00:00:00"/>
    <s v="Sunday"/>
    <d v="1899-12-30T16:50:33"/>
    <d v="1899-12-30T17:00:00"/>
    <n v="1"/>
    <d v="2017-04-09T00:00:00"/>
    <d v="2017-04-01T00:00:00"/>
    <d v="2017-04-09T00:00:00"/>
    <s v="Sunday"/>
    <d v="1899-12-30T17:11:11"/>
    <d v="1899-12-30T17:00:00"/>
    <s v="One Way"/>
  </r>
  <r>
    <n v="1378671"/>
    <s v="RFID Card Member"/>
    <s v="Milwaukee"/>
    <s v="WI"/>
    <n v="53212"/>
    <s v="UNITED STATES"/>
    <s v="Annual Pass"/>
    <n v="5468"/>
    <x v="30"/>
    <n v="43.045712999999999"/>
    <n v="-87.899756999999994"/>
    <x v="12"/>
    <n v="43.036900000000003"/>
    <n v="-87.89667"/>
    <n v="7"/>
    <n v="0"/>
    <n v="1.1000000000000001"/>
    <n v="1"/>
    <n v="42"/>
    <n v="-1"/>
    <d v="2017-04-12T00:00:00"/>
    <d v="2017-04-01T00:00:00"/>
    <d v="2017-04-12T00:00:00"/>
    <s v="Wednesday"/>
    <d v="1899-12-30T13:55:40"/>
    <d v="1899-12-30T14:00:00"/>
    <n v="1"/>
    <d v="2017-04-12T00:00:00"/>
    <d v="2017-04-01T00:00:00"/>
    <d v="2017-04-12T00:00:00"/>
    <s v="Wednesday"/>
    <d v="1899-12-30T14:02:32"/>
    <d v="1899-12-30T14:00:00"/>
    <s v="One Way"/>
  </r>
  <r>
    <n v="1378672"/>
    <s v="RFID Card Member"/>
    <s v="Milwaukee"/>
    <s v="WI"/>
    <n v="53207"/>
    <s v="UNITED STATES"/>
    <s v="Annual Pass"/>
    <n v="5481"/>
    <x v="33"/>
    <n v="43.004728999999998"/>
    <n v="-87.905463999999995"/>
    <x v="42"/>
    <n v="43.020020000000002"/>
    <n v="-87.912540000000007"/>
    <n v="8"/>
    <n v="0"/>
    <n v="1.2"/>
    <n v="1.1000000000000001"/>
    <n v="48"/>
    <n v="-1"/>
    <d v="2017-04-14T00:00:00"/>
    <d v="2017-04-01T00:00:00"/>
    <d v="2017-04-14T00:00:00"/>
    <s v="Friday"/>
    <d v="1899-12-30T12:13:13"/>
    <d v="1899-12-30T12:00:00"/>
    <n v="1"/>
    <d v="2017-04-14T00:00:00"/>
    <d v="2017-04-01T00:00:00"/>
    <d v="2017-04-14T00:00:00"/>
    <s v="Friday"/>
    <d v="1899-12-30T12:21:28"/>
    <d v="1899-12-30T12:00:00"/>
    <s v="One Way"/>
  </r>
  <r>
    <n v="1378672"/>
    <s v="RFID Card Member"/>
    <s v="Milwaukee"/>
    <s v="WI"/>
    <n v="53207"/>
    <s v="UNITED STATES"/>
    <s v="Annual Pass"/>
    <n v="9"/>
    <x v="33"/>
    <n v="43.004728999999998"/>
    <n v="-87.905463999999995"/>
    <x v="42"/>
    <n v="43.020020000000002"/>
    <n v="-87.912540000000007"/>
    <n v="8"/>
    <n v="0"/>
    <n v="1.2"/>
    <n v="1.1000000000000001"/>
    <n v="48"/>
    <n v="-1"/>
    <d v="2017-04-17T00:00:00"/>
    <d v="2017-04-01T00:00:00"/>
    <d v="2017-04-17T00:00:00"/>
    <s v="Monday"/>
    <d v="1899-12-30T12:18:32"/>
    <d v="1899-12-30T12:00:00"/>
    <n v="1"/>
    <d v="2017-04-17T00:00:00"/>
    <d v="2017-04-01T00:00:00"/>
    <d v="2017-04-17T00:00:00"/>
    <s v="Monday"/>
    <d v="1899-12-30T12:26:55"/>
    <d v="1899-12-30T12:00:00"/>
    <s v="One Way"/>
  </r>
  <r>
    <n v="1378733"/>
    <s v="RFID Card Member"/>
    <s v="Appleton"/>
    <s v="WI"/>
    <n v="54915"/>
    <s v="UNITED STATES"/>
    <s v="Annual Pass"/>
    <n v="5516"/>
    <x v="31"/>
    <n v="43.06033"/>
    <n v="-87.89546"/>
    <x v="10"/>
    <n v="43.058619999999998"/>
    <n v="-87.885319999999993"/>
    <n v="9"/>
    <n v="0"/>
    <n v="1.4"/>
    <n v="1.3"/>
    <n v="54"/>
    <n v="-1"/>
    <d v="2017-04-22T00:00:00"/>
    <d v="2017-04-01T00:00:00"/>
    <d v="2017-04-22T00:00:00"/>
    <s v="Saturday"/>
    <d v="1899-12-30T10:24:38"/>
    <d v="1899-12-30T10:00:00"/>
    <n v="1"/>
    <d v="2017-04-22T00:00:00"/>
    <d v="2017-04-01T00:00:00"/>
    <d v="2017-04-22T00:00:00"/>
    <s v="Saturday"/>
    <d v="1899-12-30T10:33:17"/>
    <d v="1899-12-30T11:00:00"/>
    <s v="One Way"/>
  </r>
  <r>
    <n v="1378810"/>
    <s v="RFID Card Member"/>
    <s v="Milwaukee "/>
    <s v="WI"/>
    <n v="53211"/>
    <s v="UNITED STATES"/>
    <s v="Annual Pass"/>
    <n v="5446"/>
    <x v="22"/>
    <n v="43.066893999999998"/>
    <n v="-87.877936000000005"/>
    <x v="25"/>
    <n v="43.074890000000003"/>
    <n v="-87.882810000000006"/>
    <n v="5"/>
    <n v="0"/>
    <n v="0.8"/>
    <n v="0.7"/>
    <n v="30"/>
    <n v="-1"/>
    <d v="2017-04-12T00:00:00"/>
    <d v="2017-04-01T00:00:00"/>
    <d v="2017-04-12T00:00:00"/>
    <s v="Wednesday"/>
    <d v="1899-12-30T09:23:16"/>
    <d v="1899-12-30T09:00:00"/>
    <n v="1"/>
    <d v="2017-04-12T00:00:00"/>
    <d v="2017-04-01T00:00:00"/>
    <d v="2017-04-12T00:00:00"/>
    <s v="Wednesday"/>
    <d v="1899-12-30T09:28:03"/>
    <d v="1899-12-30T09:00:00"/>
    <s v="One Way"/>
  </r>
  <r>
    <n v="1378810"/>
    <s v="RFID Card Member"/>
    <s v="Milwaukee "/>
    <s v="WI"/>
    <n v="53211"/>
    <s v="UNITED STATES"/>
    <s v="Annual Pass"/>
    <n v="5522"/>
    <x v="45"/>
    <n v="43.077359999999999"/>
    <n v="-87.880769999999998"/>
    <x v="35"/>
    <n v="43.066893999999998"/>
    <n v="-87.877936000000005"/>
    <n v="5"/>
    <n v="0"/>
    <n v="0.8"/>
    <n v="0.7"/>
    <n v="30"/>
    <n v="-1"/>
    <d v="2017-04-24T00:00:00"/>
    <d v="2017-04-01T00:00:00"/>
    <d v="2017-04-24T00:00:00"/>
    <s v="Monday"/>
    <d v="1899-12-30T15:57:43"/>
    <d v="1899-12-30T16:00:00"/>
    <n v="1"/>
    <d v="2017-04-24T00:00:00"/>
    <d v="2017-04-01T00:00:00"/>
    <d v="2017-04-24T00:00:00"/>
    <s v="Monday"/>
    <d v="1899-12-30T16:02:50"/>
    <d v="1899-12-30T16:00:00"/>
    <s v="One Way"/>
  </r>
  <r>
    <n v="1380582"/>
    <s v="RFID Card Member"/>
    <s v="Madison"/>
    <s v="WI"/>
    <n v="53222"/>
    <s v="UNITED STATES"/>
    <s v="Annual Pass"/>
    <n v="5481"/>
    <x v="12"/>
    <n v="43.052460000000004"/>
    <n v="-87.891000000000005"/>
    <x v="11"/>
    <n v="43.052460000000004"/>
    <n v="-87.891000000000005"/>
    <n v="16"/>
    <n v="0"/>
    <n v="2.4"/>
    <n v="2.2999999999999998"/>
    <n v="96"/>
    <n v="-1"/>
    <d v="2017-04-09T00:00:00"/>
    <d v="2017-04-01T00:00:00"/>
    <d v="2017-04-09T00:00:00"/>
    <s v="Sunday"/>
    <d v="1899-12-30T09:26:33"/>
    <d v="1899-12-30T09:00:00"/>
    <n v="1"/>
    <d v="2017-04-09T00:00:00"/>
    <d v="2017-04-01T00:00:00"/>
    <d v="2017-04-09T00:00:00"/>
    <s v="Sunday"/>
    <d v="1899-12-30T09:42:26"/>
    <d v="1899-12-30T10:00:00"/>
    <s v="Round Trip"/>
  </r>
  <r>
    <n v="1381218"/>
    <s v="RFID Card Member"/>
    <s v="Shorewood"/>
    <s v="WI"/>
    <n v="53211"/>
    <s v="UNITED STATES"/>
    <s v="30-Day Pass"/>
    <n v="5446"/>
    <x v="45"/>
    <n v="43.077359999999999"/>
    <n v="-87.880769999999998"/>
    <x v="20"/>
    <n v="43.077359999999999"/>
    <n v="-87.880769999999998"/>
    <n v="0"/>
    <n v="0"/>
    <n v="0"/>
    <n v="0"/>
    <n v="0"/>
    <n v="-1"/>
    <d v="2017-04-15T00:00:00"/>
    <d v="2017-04-01T00:00:00"/>
    <d v="2017-04-15T00:00:00"/>
    <s v="Saturday"/>
    <d v="1899-12-30T14:26:24"/>
    <d v="1899-12-30T14:00:00"/>
    <n v="1"/>
    <d v="2017-04-15T00:00:00"/>
    <d v="2017-04-01T00:00:00"/>
    <d v="2017-04-15T00:00:00"/>
    <s v="Saturday"/>
    <d v="1899-12-30T14:26:48"/>
    <d v="1899-12-30T14:00:00"/>
    <s v="Round Trip"/>
  </r>
  <r>
    <n v="1381218"/>
    <s v="RFID Card Member"/>
    <s v="Shorewood"/>
    <s v="WI"/>
    <n v="53211"/>
    <s v="UNITED STATES"/>
    <s v="30-Day Pass"/>
    <n v="5446"/>
    <x v="45"/>
    <n v="43.077359999999999"/>
    <n v="-87.880769999999998"/>
    <x v="35"/>
    <n v="43.066893999999998"/>
    <n v="-87.877936000000005"/>
    <n v="8"/>
    <n v="0"/>
    <n v="1.2"/>
    <n v="1.1000000000000001"/>
    <n v="48"/>
    <n v="-1"/>
    <d v="2017-04-15T00:00:00"/>
    <d v="2017-04-01T00:00:00"/>
    <d v="2017-04-15T00:00:00"/>
    <s v="Saturday"/>
    <d v="1899-12-30T14:27:17"/>
    <d v="1899-12-30T14:00:00"/>
    <n v="1"/>
    <d v="2017-04-15T00:00:00"/>
    <d v="2017-04-01T00:00:00"/>
    <d v="2017-04-15T00:00:00"/>
    <s v="Saturday"/>
    <d v="1899-12-30T14:35:51"/>
    <d v="1899-12-30T15:00:00"/>
    <s v="One Way"/>
  </r>
  <r>
    <n v="1381218"/>
    <s v="RFID Card Member"/>
    <s v="Shorewood"/>
    <s v="WI"/>
    <n v="53211"/>
    <s v="UNITED STATES"/>
    <s v="30-Day Pass"/>
    <n v="2"/>
    <x v="41"/>
    <n v="43.031480000000002"/>
    <n v="-87.908169999999998"/>
    <x v="10"/>
    <n v="43.058619999999998"/>
    <n v="-87.885319999999993"/>
    <n v="20"/>
    <n v="0"/>
    <n v="3"/>
    <n v="2.9"/>
    <n v="120"/>
    <n v="-1"/>
    <d v="2017-04-19T00:00:00"/>
    <d v="2017-04-01T00:00:00"/>
    <d v="2017-04-19T00:00:00"/>
    <s v="Wednesday"/>
    <d v="1899-12-30T16:59:22"/>
    <d v="1899-12-30T17:00:00"/>
    <n v="1"/>
    <d v="2017-04-19T00:00:00"/>
    <d v="2017-04-01T00:00:00"/>
    <d v="2017-04-19T00:00:00"/>
    <s v="Wednesday"/>
    <d v="1899-12-30T17:19:20"/>
    <d v="1899-12-30T17:00:00"/>
    <s v="One Way"/>
  </r>
  <r>
    <n v="1381218"/>
    <s v="RFID Card Member"/>
    <s v="Shorewood"/>
    <s v="WI"/>
    <n v="53211"/>
    <s v="UNITED STATES"/>
    <s v="30-Day Pass"/>
    <n v="11079"/>
    <x v="45"/>
    <n v="43.077359999999999"/>
    <n v="-87.880769999999998"/>
    <x v="10"/>
    <n v="43.058619999999998"/>
    <n v="-87.885319999999993"/>
    <n v="15"/>
    <n v="0"/>
    <n v="2.2999999999999998"/>
    <n v="2.1"/>
    <n v="90"/>
    <n v="-1"/>
    <d v="2017-04-18T00:00:00"/>
    <d v="2017-04-01T00:00:00"/>
    <d v="2017-04-18T00:00:00"/>
    <s v="Tuesday"/>
    <d v="1899-12-30T10:29:24"/>
    <d v="1899-12-30T10:00:00"/>
    <n v="1"/>
    <d v="2017-04-18T00:00:00"/>
    <d v="2017-04-01T00:00:00"/>
    <d v="2017-04-18T00:00:00"/>
    <s v="Tuesday"/>
    <d v="1899-12-30T10:44:18"/>
    <d v="1899-12-30T11:00:00"/>
    <s v="One Way"/>
  </r>
  <r>
    <n v="1381289"/>
    <s v="RFID Card Member"/>
    <s v="Milwaukee"/>
    <s v="WI"/>
    <n v="53203"/>
    <s v="UNITED STATES"/>
    <s v="Annual Pass"/>
    <n v="11102"/>
    <x v="8"/>
    <n v="43.038580000000003"/>
    <n v="-87.90934"/>
    <x v="12"/>
    <n v="43.036900000000003"/>
    <n v="-87.89667"/>
    <n v="9"/>
    <n v="0"/>
    <n v="1.4"/>
    <n v="1.3"/>
    <n v="54"/>
    <n v="-1"/>
    <d v="2017-04-13T00:00:00"/>
    <d v="2017-04-01T00:00:00"/>
    <d v="2017-04-13T00:00:00"/>
    <s v="Thursday"/>
    <d v="1899-12-30T08:18:18"/>
    <d v="1899-12-30T08:00:00"/>
    <n v="1"/>
    <d v="2017-04-13T00:00:00"/>
    <d v="2017-04-01T00:00:00"/>
    <d v="2017-04-13T00:00:00"/>
    <s v="Thursday"/>
    <d v="1899-12-30T08:27:23"/>
    <d v="1899-12-30T08:00:00"/>
    <s v="One Way"/>
  </r>
  <r>
    <n v="1382140"/>
    <s v="RFID Card Member"/>
    <s v="Hartford"/>
    <s v="WI"/>
    <n v="53027"/>
    <s v="UNITED STATES"/>
    <s v="Annual Pass"/>
    <n v="11095"/>
    <x v="27"/>
    <n v="43.074890000000003"/>
    <n v="-87.882810000000006"/>
    <x v="47"/>
    <n v="43.060250000000003"/>
    <n v="-87.892169999999993"/>
    <n v="9"/>
    <n v="0"/>
    <n v="1.4"/>
    <n v="1.3"/>
    <n v="54"/>
    <n v="-1"/>
    <d v="2017-04-17T00:00:00"/>
    <d v="2017-04-01T00:00:00"/>
    <d v="2017-04-17T00:00:00"/>
    <s v="Monday"/>
    <d v="1899-12-30T11:59:31"/>
    <d v="1899-12-30T12:00:00"/>
    <n v="1"/>
    <d v="2017-04-17T00:00:00"/>
    <d v="2017-04-01T00:00:00"/>
    <d v="2017-04-17T00:00:00"/>
    <s v="Monday"/>
    <d v="1899-12-30T12:08:30"/>
    <d v="1899-12-30T12:00:00"/>
    <s v="One Way"/>
  </r>
  <r>
    <n v="1382140"/>
    <s v="RFID Card Member"/>
    <s v="Hartford"/>
    <s v="WI"/>
    <n v="53027"/>
    <s v="UNITED STATES"/>
    <s v="Annual Pass"/>
    <n v="34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25T00:00:00"/>
    <d v="2017-04-01T00:00:00"/>
    <d v="2017-04-25T00:00:00"/>
    <s v="Tuesday"/>
    <d v="1899-12-30T11:59:17"/>
    <d v="1899-12-30T12:00:00"/>
    <n v="1"/>
    <d v="2017-04-25T00:00:00"/>
    <d v="2017-04-01T00:00:00"/>
    <d v="2017-04-25T00:00:00"/>
    <s v="Tuesday"/>
    <d v="1899-12-30T12:01:48"/>
    <d v="1899-12-30T12:00:00"/>
    <s v="One Way"/>
  </r>
  <r>
    <n v="1386023"/>
    <s v="RFID Card Member"/>
    <s v="MKE"/>
    <s v="WI"/>
    <n v="53202"/>
    <s v="UNITED STATES"/>
    <s v="Pay as You Go Pass"/>
    <n v="8"/>
    <x v="40"/>
    <n v="43.046570000000003"/>
    <n v="-87.908720000000002"/>
    <x v="9"/>
    <n v="43.034619999999997"/>
    <n v="-87.917500000000004"/>
    <n v="19"/>
    <n v="0"/>
    <n v="2.9"/>
    <n v="2.7"/>
    <n v="114"/>
    <n v="-1"/>
    <d v="2017-04-14T00:00:00"/>
    <d v="2017-04-01T00:00:00"/>
    <d v="2017-04-14T00:00:00"/>
    <s v="Friday"/>
    <d v="1899-12-30T19:40:31"/>
    <d v="1899-12-30T20:00:00"/>
    <n v="1"/>
    <d v="2017-04-14T00:00:00"/>
    <d v="2017-04-01T00:00:00"/>
    <d v="2017-04-14T00:00:00"/>
    <s v="Friday"/>
    <d v="1899-12-30T19:59:42"/>
    <d v="1899-12-30T20:00:00"/>
    <s v="One Way"/>
  </r>
  <r>
    <n v="1387713"/>
    <s v="RFID Card Member"/>
    <s v="Wauwatosa"/>
    <s v="WI"/>
    <n v="53226"/>
    <s v="UNITED STATES"/>
    <s v="Annual Pass"/>
    <n v="5476"/>
    <x v="51"/>
    <n v="43.06044"/>
    <n v="-88.016239999999996"/>
    <x v="56"/>
    <n v="43.052630000000001"/>
    <n v="-88.016319999999993"/>
    <n v="350"/>
    <n v="0"/>
    <n v="18"/>
    <n v="17.100000000000001"/>
    <n v="720"/>
    <n v="-1"/>
    <d v="2017-04-18T00:00:00"/>
    <d v="2017-04-01T00:00:00"/>
    <d v="2017-04-18T00:00:00"/>
    <s v="Tuesday"/>
    <d v="1899-12-30T18:13:25"/>
    <d v="1899-12-30T18:00:00"/>
    <n v="1"/>
    <d v="2017-04-19T00:00:00"/>
    <d v="2017-04-01T00:00:00"/>
    <d v="2017-04-19T00:00:00"/>
    <s v="Wednesday"/>
    <d v="1899-12-30T00:03:32"/>
    <d v="1899-12-30T00:00:00"/>
    <s v="One Way"/>
  </r>
  <r>
    <n v="1387849"/>
    <s v="RFID Card Member"/>
    <s v="Burlington"/>
    <s v="WI"/>
    <n v="53105"/>
    <s v="UNITED STATES"/>
    <s v="Annual Pass"/>
    <n v="46"/>
    <x v="27"/>
    <n v="43.074890000000003"/>
    <n v="-87.882810000000006"/>
    <x v="25"/>
    <n v="43.074890000000003"/>
    <n v="-87.882810000000006"/>
    <n v="0"/>
    <n v="0"/>
    <n v="0"/>
    <n v="0"/>
    <n v="0"/>
    <n v="-1"/>
    <d v="2017-04-18T00:00:00"/>
    <d v="2017-04-01T00:00:00"/>
    <d v="2017-04-18T00:00:00"/>
    <s v="Tuesday"/>
    <d v="1899-12-30T13:37:24"/>
    <d v="1899-12-30T14:00:00"/>
    <n v="1"/>
    <d v="2017-04-18T00:00:00"/>
    <d v="2017-04-01T00:00:00"/>
    <d v="2017-04-18T00:00:00"/>
    <s v="Tuesday"/>
    <d v="1899-12-30T13:37:46"/>
    <d v="1899-12-30T14:00:00"/>
    <s v="Round Trip"/>
  </r>
  <r>
    <n v="1387849"/>
    <s v="RFID Card Member"/>
    <s v="Burlington"/>
    <s v="WI"/>
    <n v="53105"/>
    <s v="UNITED STATES"/>
    <s v="Annual Pass"/>
    <n v="31"/>
    <x v="36"/>
    <n v="43.069021999999997"/>
    <n v="-87.887940999999998"/>
    <x v="29"/>
    <n v="43.06033"/>
    <n v="-87.89546"/>
    <n v="6"/>
    <n v="0"/>
    <n v="0.9"/>
    <n v="0.9"/>
    <n v="36"/>
    <n v="-1"/>
    <d v="2017-04-18T00:00:00"/>
    <d v="2017-04-01T00:00:00"/>
    <d v="2017-04-18T00:00:00"/>
    <s v="Tuesday"/>
    <d v="1899-12-30T13:51:48"/>
    <d v="1899-12-30T14:00:00"/>
    <n v="1"/>
    <d v="2017-04-18T00:00:00"/>
    <d v="2017-04-01T00:00:00"/>
    <d v="2017-04-18T00:00:00"/>
    <s v="Tuesday"/>
    <d v="1899-12-30T13:57:28"/>
    <d v="1899-12-30T14:00:00"/>
    <s v="One Way"/>
  </r>
  <r>
    <n v="1387849"/>
    <s v="RFID Card Member"/>
    <s v="Burlington"/>
    <s v="WI"/>
    <n v="53105"/>
    <s v="UNITED STATES"/>
    <s v="Annual Pass"/>
    <n v="116"/>
    <x v="27"/>
    <n v="43.074890000000003"/>
    <n v="-87.882810000000006"/>
    <x v="29"/>
    <n v="43.06033"/>
    <n v="-87.89546"/>
    <n v="9"/>
    <n v="0"/>
    <n v="1.4"/>
    <n v="1.3"/>
    <n v="54"/>
    <n v="-1"/>
    <d v="2017-04-21T00:00:00"/>
    <d v="2017-04-01T00:00:00"/>
    <d v="2017-04-21T00:00:00"/>
    <s v="Friday"/>
    <d v="1899-12-30T22:03:53"/>
    <d v="1899-12-30T22:00:00"/>
    <n v="1"/>
    <d v="2017-04-21T00:00:00"/>
    <d v="2017-04-01T00:00:00"/>
    <d v="2017-04-21T00:00:00"/>
    <s v="Friday"/>
    <d v="1899-12-30T22:12:36"/>
    <d v="1899-12-30T22:00:00"/>
    <s v="One Way"/>
  </r>
  <r>
    <n v="1387849"/>
    <s v="RFID Card Member"/>
    <s v="Burlington"/>
    <s v="WI"/>
    <n v="53105"/>
    <s v="UNITED STATES"/>
    <s v="Annual Pass"/>
    <n v="216"/>
    <x v="45"/>
    <n v="43.077359999999999"/>
    <n v="-87.880769999999998"/>
    <x v="29"/>
    <n v="43.06033"/>
    <n v="-87.89546"/>
    <n v="12"/>
    <n v="0"/>
    <n v="1.8"/>
    <n v="1.7"/>
    <n v="72"/>
    <n v="-1"/>
    <d v="2017-04-22T00:00:00"/>
    <d v="2017-04-01T00:00:00"/>
    <d v="2017-04-22T00:00:00"/>
    <s v="Saturday"/>
    <d v="1899-12-30T17:41:59"/>
    <d v="1899-12-30T18:00:00"/>
    <n v="1"/>
    <d v="2017-04-22T00:00:00"/>
    <d v="2017-04-01T00:00:00"/>
    <d v="2017-04-22T00:00:00"/>
    <s v="Saturday"/>
    <d v="1899-12-30T17:53:11"/>
    <d v="1899-12-30T18:00:00"/>
    <s v="One Way"/>
  </r>
  <r>
    <n v="1387849"/>
    <s v="RFID Card Member"/>
    <s v="Burlington"/>
    <s v="WI"/>
    <n v="53105"/>
    <s v="UNITED STATES"/>
    <s v="Annual Pass"/>
    <n v="11122"/>
    <x v="45"/>
    <n v="43.077359999999999"/>
    <n v="-87.880769999999998"/>
    <x v="29"/>
    <n v="43.06033"/>
    <n v="-87.89546"/>
    <n v="13"/>
    <n v="0"/>
    <n v="2"/>
    <n v="1.9"/>
    <n v="78"/>
    <n v="-1"/>
    <d v="2017-04-14T00:00:00"/>
    <d v="2017-04-01T00:00:00"/>
    <d v="2017-04-14T00:00:00"/>
    <s v="Friday"/>
    <d v="1899-12-30T15:59:37"/>
    <d v="1899-12-30T16:00:00"/>
    <n v="1"/>
    <d v="2017-04-14T00:00:00"/>
    <d v="2017-04-01T00:00:00"/>
    <d v="2017-04-14T00:00:00"/>
    <s v="Friday"/>
    <d v="1899-12-30T16:12:14"/>
    <d v="1899-12-30T16:00:00"/>
    <s v="One Way"/>
  </r>
  <r>
    <n v="1387849"/>
    <s v="RFID Card Member"/>
    <s v="Burlington"/>
    <s v="WI"/>
    <n v="53105"/>
    <s v="UNITED STATES"/>
    <s v="Annual Pass"/>
    <n v="11147"/>
    <x v="27"/>
    <n v="43.074890000000003"/>
    <n v="-87.882810000000006"/>
    <x v="29"/>
    <n v="43.06033"/>
    <n v="-87.89546"/>
    <n v="12"/>
    <n v="0"/>
    <n v="1.8"/>
    <n v="1.7"/>
    <n v="72"/>
    <n v="-1"/>
    <d v="2017-04-12T00:00:00"/>
    <d v="2017-04-01T00:00:00"/>
    <d v="2017-04-12T00:00:00"/>
    <s v="Wednesday"/>
    <d v="1899-12-30T17:18:56"/>
    <d v="1899-12-30T17:00:00"/>
    <n v="1"/>
    <d v="2017-04-12T00:00:00"/>
    <d v="2017-04-01T00:00:00"/>
    <d v="2017-04-12T00:00:00"/>
    <s v="Wednesday"/>
    <d v="1899-12-30T17:30:21"/>
    <d v="1899-12-30T18:00:00"/>
    <s v="One Way"/>
  </r>
  <r>
    <n v="1390953"/>
    <s v="RFID Card Member"/>
    <s v="Neenah"/>
    <s v="WI"/>
    <n v="54956"/>
    <s v="UNITED STATES"/>
    <s v="Annual Pass"/>
    <n v="5532"/>
    <x v="32"/>
    <n v="43.078530000000001"/>
    <n v="-87.882620000000003"/>
    <x v="55"/>
    <n v="43.074655999999997"/>
    <n v="-87.889011999999994"/>
    <n v="16"/>
    <n v="0"/>
    <n v="2.4"/>
    <n v="2.2999999999999998"/>
    <n v="96"/>
    <n v="-1"/>
    <d v="2017-04-09T00:00:00"/>
    <d v="2017-04-01T00:00:00"/>
    <d v="2017-04-09T00:00:00"/>
    <s v="Sunday"/>
    <d v="1899-12-30T20:37:27"/>
    <d v="1899-12-30T21:00:00"/>
    <n v="1"/>
    <d v="2017-04-09T00:00:00"/>
    <d v="2017-04-01T00:00:00"/>
    <d v="2017-04-09T00:00:00"/>
    <s v="Sunday"/>
    <d v="1899-12-30T20:53:18"/>
    <d v="1899-12-30T21:00:00"/>
    <s v="One Way"/>
  </r>
  <r>
    <n v="1390953"/>
    <s v="RFID Card Member"/>
    <s v="Neenah"/>
    <s v="WI"/>
    <n v="54956"/>
    <s v="UNITED STATES"/>
    <s v="Annual Pass"/>
    <n v="11147"/>
    <x v="32"/>
    <n v="43.078530000000001"/>
    <n v="-87.882620000000003"/>
    <x v="13"/>
    <n v="43.078530000000001"/>
    <n v="-87.882620000000003"/>
    <n v="1"/>
    <n v="0"/>
    <n v="0.2"/>
    <n v="0.1"/>
    <n v="6"/>
    <n v="-1"/>
    <d v="2017-04-16T00:00:00"/>
    <d v="2017-04-01T00:00:00"/>
    <d v="2017-04-16T00:00:00"/>
    <s v="Sunday"/>
    <d v="1899-12-30T11:19:39"/>
    <d v="1899-12-30T11:00:00"/>
    <n v="1"/>
    <d v="2017-04-16T00:00:00"/>
    <d v="2017-04-01T00:00:00"/>
    <d v="2017-04-16T00:00:00"/>
    <s v="Sunday"/>
    <d v="1899-12-30T11:20:13"/>
    <d v="1899-12-30T11:00:00"/>
    <s v="Round Trip"/>
  </r>
  <r>
    <n v="1391702"/>
    <s v="RFID Card Member"/>
    <s v="New Berlin"/>
    <s v="WI"/>
    <n v="53146"/>
    <s v="UNITED STATES"/>
    <s v="Annual Pass"/>
    <n v="139"/>
    <x v="45"/>
    <n v="43.077359999999999"/>
    <n v="-87.880769999999998"/>
    <x v="47"/>
    <n v="43.060250000000003"/>
    <n v="-87.892169999999993"/>
    <n v="9"/>
    <n v="0"/>
    <n v="1.4"/>
    <n v="1.3"/>
    <n v="54"/>
    <n v="-1"/>
    <d v="2017-04-24T00:00:00"/>
    <d v="2017-04-01T00:00:00"/>
    <d v="2017-04-24T00:00:00"/>
    <s v="Monday"/>
    <d v="1899-12-30T16:03:22"/>
    <d v="1899-12-30T16:00:00"/>
    <n v="1"/>
    <d v="2017-04-24T00:00:00"/>
    <d v="2017-04-01T00:00:00"/>
    <d v="2017-04-24T00:00:00"/>
    <s v="Monday"/>
    <d v="1899-12-30T16:12:58"/>
    <d v="1899-12-30T16:00:00"/>
    <s v="One Way"/>
  </r>
  <r>
    <n v="1391757"/>
    <s v="RFID Card Member"/>
    <s v="Milwaukee"/>
    <s v="WI"/>
    <n v="53211"/>
    <s v="UNITED STATES"/>
    <s v="Annual Pass"/>
    <n v="5532"/>
    <x v="2"/>
    <n v="43.03886"/>
    <n v="-87.902720000000002"/>
    <x v="1"/>
    <n v="43.03886"/>
    <n v="-87.902720000000002"/>
    <n v="0"/>
    <n v="0"/>
    <n v="0"/>
    <n v="0"/>
    <n v="0"/>
    <n v="-1"/>
    <d v="2017-04-21T00:00:00"/>
    <d v="2017-04-01T00:00:00"/>
    <d v="2017-04-21T00:00:00"/>
    <s v="Friday"/>
    <d v="1899-12-30T18:29:37"/>
    <d v="1899-12-30T18:00:00"/>
    <n v="1"/>
    <d v="2017-04-21T00:00:00"/>
    <d v="2017-04-01T00:00:00"/>
    <d v="2017-04-21T00:00:00"/>
    <s v="Friday"/>
    <d v="1899-12-30T18:29:59"/>
    <d v="1899-12-30T18:00:00"/>
    <s v="Round Trip"/>
  </r>
  <r>
    <n v="1393391"/>
    <s v="RFID Card Member"/>
    <s v="Milwaukee"/>
    <s v="WI"/>
    <n v="53202"/>
    <s v="UNITED STATES"/>
    <s v="Pay as You Go Pass"/>
    <n v="5532"/>
    <x v="24"/>
    <n v="43.040154000000001"/>
    <n v="-87.932113000000001"/>
    <x v="4"/>
    <n v="43.042490000000001"/>
    <n v="-87.909959999999998"/>
    <n v="11"/>
    <n v="2"/>
    <n v="1.7"/>
    <n v="1.6"/>
    <n v="66"/>
    <n v="-1"/>
    <d v="2017-04-25T00:00:00"/>
    <d v="2017-04-01T00:00:00"/>
    <d v="2017-04-25T00:00:00"/>
    <s v="Tuesday"/>
    <d v="1899-12-30T10:39:10"/>
    <d v="1899-12-30T11:00:00"/>
    <n v="1"/>
    <d v="2017-04-25T00:00:00"/>
    <d v="2017-04-01T00:00:00"/>
    <d v="2017-04-25T00:00:00"/>
    <s v="Tuesday"/>
    <d v="1899-12-30T10:50:29"/>
    <d v="1899-12-30T11:00:00"/>
    <s v="One Way"/>
  </r>
  <r>
    <n v="1394696"/>
    <s v="RFID Card Member"/>
    <s v="Shakopee"/>
    <s v="MN"/>
    <n v="55379"/>
    <s v="UNITED STATES"/>
    <s v="30-Day Pass"/>
    <n v="34"/>
    <x v="3"/>
    <n v="43.03519"/>
    <n v="-87.907390000000007"/>
    <x v="10"/>
    <n v="43.058619999999998"/>
    <n v="-87.885319999999993"/>
    <n v="20"/>
    <n v="0"/>
    <n v="3"/>
    <n v="2.9"/>
    <n v="120"/>
    <n v="-1"/>
    <d v="2017-04-09T00:00:00"/>
    <d v="2017-04-01T00:00:00"/>
    <d v="2017-04-09T00:00:00"/>
    <s v="Sunday"/>
    <d v="1899-12-30T13:48:14"/>
    <d v="1899-12-30T14:00:00"/>
    <n v="1"/>
    <d v="2017-04-09T00:00:00"/>
    <d v="2017-04-01T00:00:00"/>
    <d v="2017-04-09T00:00:00"/>
    <s v="Sunday"/>
    <d v="1899-12-30T14:08:40"/>
    <d v="1899-12-30T14:00:00"/>
    <s v="One Way"/>
  </r>
  <r>
    <n v="1394696"/>
    <s v="RFID Card Member"/>
    <s v="Shakopee"/>
    <s v="MN"/>
    <n v="55379"/>
    <s v="UNITED STATES"/>
    <s v="30-Day Pass"/>
    <n v="5422"/>
    <x v="37"/>
    <n v="43.036900000000003"/>
    <n v="-87.89667"/>
    <x v="6"/>
    <n v="43.03519"/>
    <n v="-87.907390000000007"/>
    <n v="8"/>
    <n v="0"/>
    <n v="1.2"/>
    <n v="1.1000000000000001"/>
    <n v="48"/>
    <n v="-1"/>
    <d v="2017-04-23T00:00:00"/>
    <d v="2017-04-01T00:00:00"/>
    <d v="2017-04-23T00:00:00"/>
    <s v="Sunday"/>
    <d v="1899-12-30T13:12:49"/>
    <d v="1899-12-30T13:00:00"/>
    <n v="1"/>
    <d v="2017-04-23T00:00:00"/>
    <d v="2017-04-01T00:00:00"/>
    <d v="2017-04-23T00:00:00"/>
    <s v="Sunday"/>
    <d v="1899-12-30T13:20:58"/>
    <d v="1899-12-30T13:00:00"/>
    <s v="One Way"/>
  </r>
  <r>
    <n v="1394696"/>
    <s v="RFID Card Member"/>
    <s v="Shakopee"/>
    <s v="MN"/>
    <n v="55379"/>
    <s v="UNITED STATES"/>
    <s v="30-Day Pass"/>
    <n v="5507"/>
    <x v="13"/>
    <n v="43.038649999999997"/>
    <n v="-87.921930000000003"/>
    <x v="12"/>
    <n v="43.036900000000003"/>
    <n v="-87.89667"/>
    <n v="14"/>
    <n v="0"/>
    <n v="2.1"/>
    <n v="2"/>
    <n v="84"/>
    <n v="-1"/>
    <d v="2017-04-23T00:00:00"/>
    <d v="2017-04-01T00:00:00"/>
    <d v="2017-04-23T00:00:00"/>
    <s v="Sunday"/>
    <d v="1899-12-30T12:15:13"/>
    <d v="1899-12-30T12:00:00"/>
    <n v="1"/>
    <d v="2017-04-23T00:00:00"/>
    <d v="2017-04-01T00:00:00"/>
    <d v="2017-04-23T00:00:00"/>
    <s v="Sunday"/>
    <d v="1899-12-30T12:29:36"/>
    <d v="1899-12-30T12:00:00"/>
    <s v="One Way"/>
  </r>
  <r>
    <n v="1394696"/>
    <s v="RFID Card Member"/>
    <s v="Shakopee"/>
    <s v="MN"/>
    <n v="55379"/>
    <s v="UNITED STATES"/>
    <s v="30-Day Pass"/>
    <n v="45"/>
    <x v="13"/>
    <n v="43.038649999999997"/>
    <n v="-87.921930000000003"/>
    <x v="6"/>
    <n v="43.03519"/>
    <n v="-87.907390000000007"/>
    <n v="10"/>
    <n v="0"/>
    <n v="1.5"/>
    <n v="1.4"/>
    <n v="60"/>
    <n v="-1"/>
    <d v="2017-04-25T00:00:00"/>
    <d v="2017-04-01T00:00:00"/>
    <d v="2017-04-25T00:00:00"/>
    <s v="Tuesday"/>
    <d v="1899-12-30T16:01:20"/>
    <d v="1899-12-30T16:00:00"/>
    <n v="1"/>
    <d v="2017-04-25T00:00:00"/>
    <d v="2017-04-01T00:00:00"/>
    <d v="2017-04-25T00:00:00"/>
    <s v="Tuesday"/>
    <d v="1899-12-30T16:11:27"/>
    <d v="1899-12-30T16:00:00"/>
    <s v="One Way"/>
  </r>
  <r>
    <n v="1397103"/>
    <s v="RFID Card Member"/>
    <s v="Milwaukee"/>
    <s v="WI"/>
    <n v="53211"/>
    <s v="UNITED STATES"/>
    <s v="Annual Pass"/>
    <n v="11125"/>
    <x v="22"/>
    <n v="43.066893999999998"/>
    <n v="-87.877936000000005"/>
    <x v="13"/>
    <n v="43.078530000000001"/>
    <n v="-87.882620000000003"/>
    <n v="7"/>
    <n v="0"/>
    <n v="1.1000000000000001"/>
    <n v="1"/>
    <n v="42"/>
    <n v="-1"/>
    <d v="2017-04-19T00:00:00"/>
    <d v="2017-04-01T00:00:00"/>
    <d v="2017-04-19T00:00:00"/>
    <s v="Wednesday"/>
    <d v="1899-12-30T10:03:33"/>
    <d v="1899-12-30T10:00:00"/>
    <n v="1"/>
    <d v="2017-04-19T00:00:00"/>
    <d v="2017-04-01T00:00:00"/>
    <d v="2017-04-19T00:00:00"/>
    <s v="Wednesday"/>
    <d v="1899-12-30T10:10:16"/>
    <d v="1899-12-30T10:00:00"/>
    <s v="One Way"/>
  </r>
  <r>
    <n v="1397107"/>
    <s v="RFID Card Member"/>
    <s v="MILWAUKEE"/>
    <s v="WI"/>
    <n v="53233"/>
    <s v="UNITED STATES"/>
    <s v="Annual Pass"/>
    <n v="5559"/>
    <x v="26"/>
    <n v="43.056539999999998"/>
    <n v="-87.914370000000005"/>
    <x v="24"/>
    <n v="43.056539999999998"/>
    <n v="-87.914370000000005"/>
    <n v="11"/>
    <n v="0"/>
    <n v="1.7"/>
    <n v="1.6"/>
    <n v="66"/>
    <n v="-1"/>
    <d v="2017-04-24T00:00:00"/>
    <d v="2017-04-01T00:00:00"/>
    <d v="2017-04-24T00:00:00"/>
    <s v="Monday"/>
    <d v="1899-12-30T11:22:41"/>
    <d v="1899-12-30T11:00:00"/>
    <n v="1"/>
    <d v="2017-04-24T00:00:00"/>
    <d v="2017-04-01T00:00:00"/>
    <d v="2017-04-24T00:00:00"/>
    <s v="Monday"/>
    <d v="1899-12-30T11:33:40"/>
    <d v="1899-12-30T12:00:00"/>
    <s v="Round Trip"/>
  </r>
  <r>
    <n v="1397107"/>
    <s v="RFID Card Member"/>
    <s v="MILWAUKEE"/>
    <s v="WI"/>
    <n v="53233"/>
    <s v="UNITED STATES"/>
    <s v="Annual Pass"/>
    <n v="11147"/>
    <x v="21"/>
    <n v="43.040349999999997"/>
    <n v="-87.920760000000001"/>
    <x v="3"/>
    <n v="43.03913"/>
    <n v="-87.916150000000002"/>
    <n v="2"/>
    <n v="0"/>
    <n v="0.3"/>
    <n v="0.3"/>
    <n v="12"/>
    <n v="-1"/>
    <d v="2017-04-09T00:00:00"/>
    <d v="2017-04-01T00:00:00"/>
    <d v="2017-04-09T00:00:00"/>
    <s v="Sunday"/>
    <d v="1899-12-30T16:08:43"/>
    <d v="1899-12-30T16:00:00"/>
    <n v="1"/>
    <d v="2017-04-09T00:00:00"/>
    <d v="2017-04-01T00:00:00"/>
    <d v="2017-04-09T00:00:00"/>
    <s v="Sunday"/>
    <d v="1899-12-30T16:10:45"/>
    <d v="1899-12-30T16:00:00"/>
    <s v="One Way"/>
  </r>
  <r>
    <n v="1400126"/>
    <s v="RFID Card Member"/>
    <s v="Milwaukee"/>
    <s v="WI"/>
    <n v="53211"/>
    <s v="UNITED STATES"/>
    <s v="Annual Pass"/>
    <n v="168"/>
    <x v="31"/>
    <n v="43.06033"/>
    <n v="-87.89546"/>
    <x v="35"/>
    <n v="43.066893999999998"/>
    <n v="-87.877936000000005"/>
    <n v="15"/>
    <n v="0"/>
    <n v="2.2999999999999998"/>
    <n v="2.1"/>
    <n v="90"/>
    <n v="-1"/>
    <d v="2017-04-09T00:00:00"/>
    <d v="2017-04-01T00:00:00"/>
    <d v="2017-04-09T00:00:00"/>
    <s v="Sunday"/>
    <d v="1899-12-30T22:19:16"/>
    <d v="1899-12-30T22:00:00"/>
    <n v="1"/>
    <d v="2017-04-09T00:00:00"/>
    <d v="2017-04-01T00:00:00"/>
    <d v="2017-04-09T00:00:00"/>
    <s v="Sunday"/>
    <d v="1899-12-30T22:34:32"/>
    <d v="1899-12-30T23:00:00"/>
    <s v="One Way"/>
  </r>
  <r>
    <n v="1400126"/>
    <s v="RFID Card Member"/>
    <s v="Milwaukee"/>
    <s v="WI"/>
    <n v="53211"/>
    <s v="UNITED STATES"/>
    <s v="Annual Pass"/>
    <n v="995"/>
    <x v="36"/>
    <n v="43.069021999999997"/>
    <n v="-87.887940999999998"/>
    <x v="35"/>
    <n v="43.066893999999998"/>
    <n v="-87.877936000000005"/>
    <n v="5"/>
    <n v="0"/>
    <n v="0.8"/>
    <n v="0.7"/>
    <n v="30"/>
    <n v="-1"/>
    <d v="2017-04-15T00:00:00"/>
    <d v="2017-04-01T00:00:00"/>
    <d v="2017-04-15T00:00:00"/>
    <s v="Saturday"/>
    <d v="1899-12-30T21:27:16"/>
    <d v="1899-12-30T21:00:00"/>
    <n v="1"/>
    <d v="2017-04-15T00:00:00"/>
    <d v="2017-04-01T00:00:00"/>
    <d v="2017-04-15T00:00:00"/>
    <s v="Saturday"/>
    <d v="1899-12-30T21:32:53"/>
    <d v="1899-12-30T22:00:00"/>
    <s v="One Way"/>
  </r>
  <r>
    <n v="1400126"/>
    <s v="RFID Card Member"/>
    <s v="Milwaukee"/>
    <s v="WI"/>
    <n v="53211"/>
    <s v="UNITED STATES"/>
    <s v="Annual Pass"/>
    <n v="21"/>
    <x v="22"/>
    <n v="43.066893999999998"/>
    <n v="-87.877936000000005"/>
    <x v="25"/>
    <n v="43.074890000000003"/>
    <n v="-87.882810000000006"/>
    <n v="4"/>
    <n v="0"/>
    <n v="0.6"/>
    <n v="0.6"/>
    <n v="24"/>
    <n v="-1"/>
    <d v="2017-04-21T00:00:00"/>
    <d v="2017-04-01T00:00:00"/>
    <d v="2017-04-21T00:00:00"/>
    <s v="Friday"/>
    <d v="1899-12-30T15:37:47"/>
    <d v="1899-12-30T16:00:00"/>
    <n v="1"/>
    <d v="2017-04-21T00:00:00"/>
    <d v="2017-04-01T00:00:00"/>
    <d v="2017-04-21T00:00:00"/>
    <s v="Friday"/>
    <d v="1899-12-30T15:41:18"/>
    <d v="1899-12-30T16:00:00"/>
    <s v="One Way"/>
  </r>
  <r>
    <n v="1400126"/>
    <s v="RFID Card Member"/>
    <s v="Milwaukee"/>
    <s v="WI"/>
    <n v="53211"/>
    <s v="UNITED STATES"/>
    <s v="Annual Pass"/>
    <n v="21"/>
    <x v="31"/>
    <n v="43.06033"/>
    <n v="-87.89546"/>
    <x v="35"/>
    <n v="43.066893999999998"/>
    <n v="-87.877936000000005"/>
    <n v="10"/>
    <n v="0"/>
    <n v="1.5"/>
    <n v="1.4"/>
    <n v="60"/>
    <n v="-1"/>
    <d v="2017-04-19T00:00:00"/>
    <d v="2017-04-01T00:00:00"/>
    <d v="2017-04-19T00:00:00"/>
    <s v="Wednesday"/>
    <d v="1899-12-30T22:17:37"/>
    <d v="1899-12-30T22:00:00"/>
    <n v="1"/>
    <d v="2017-04-19T00:00:00"/>
    <d v="2017-04-01T00:00:00"/>
    <d v="2017-04-19T00:00:00"/>
    <s v="Wednesday"/>
    <d v="1899-12-30T22:27:14"/>
    <d v="1899-12-30T22:00:00"/>
    <s v="One Way"/>
  </r>
  <r>
    <n v="1400126"/>
    <s v="RFID Card Member"/>
    <s v="Milwaukee"/>
    <s v="WI"/>
    <n v="53211"/>
    <s v="UNITED STATES"/>
    <s v="Annual Pass"/>
    <n v="6"/>
    <x v="22"/>
    <n v="43.066893999999998"/>
    <n v="-87.877936000000005"/>
    <x v="35"/>
    <n v="43.066893999999998"/>
    <n v="-87.877936000000005"/>
    <n v="9"/>
    <n v="0"/>
    <n v="1.4"/>
    <n v="1.3"/>
    <n v="54"/>
    <n v="-1"/>
    <d v="2017-04-25T00:00:00"/>
    <d v="2017-04-01T00:00:00"/>
    <d v="2017-04-25T00:00:00"/>
    <s v="Tuesday"/>
    <d v="1899-12-30T11:28:45"/>
    <d v="1899-12-30T11:00:00"/>
    <n v="1"/>
    <d v="2017-04-25T00:00:00"/>
    <d v="2017-04-01T00:00:00"/>
    <d v="2017-04-25T00:00:00"/>
    <s v="Tuesday"/>
    <d v="1899-12-30T11:37:41"/>
    <d v="1899-12-30T12:00:00"/>
    <s v="Round Trip"/>
  </r>
  <r>
    <n v="1406251"/>
    <s v="RFID Card Member"/>
    <s v="Milwaukee"/>
    <s v="WI"/>
    <n v="53211"/>
    <s v="UNITED STATES"/>
    <s v="Annual Pass"/>
    <n v="5439"/>
    <x v="31"/>
    <n v="43.06033"/>
    <n v="-87.89546"/>
    <x v="10"/>
    <n v="43.058619999999998"/>
    <n v="-87.885319999999993"/>
    <n v="5"/>
    <n v="0"/>
    <n v="0.8"/>
    <n v="0.7"/>
    <n v="30"/>
    <n v="-1"/>
    <d v="2017-04-16T00:00:00"/>
    <d v="2017-04-01T00:00:00"/>
    <d v="2017-04-16T00:00:00"/>
    <s v="Sunday"/>
    <d v="1899-12-30T17:23:06"/>
    <d v="1899-12-30T17:00:00"/>
    <n v="1"/>
    <d v="2017-04-16T00:00:00"/>
    <d v="2017-04-01T00:00:00"/>
    <d v="2017-04-16T00:00:00"/>
    <s v="Sunday"/>
    <d v="1899-12-30T17:28:03"/>
    <d v="1899-12-30T17:00:00"/>
    <s v="One Way"/>
  </r>
  <r>
    <n v="1406842"/>
    <s v="RFID Card Member"/>
    <s v="Milwaukee"/>
    <s v="WI"/>
    <n v="53202"/>
    <s v="UNITED STATES"/>
    <s v="Annual Pass"/>
    <n v="11151"/>
    <x v="0"/>
    <n v="43.042490000000001"/>
    <n v="-87.909959999999998"/>
    <x v="34"/>
    <n v="43.038649999999997"/>
    <n v="-87.921930000000003"/>
    <n v="8"/>
    <n v="0"/>
    <n v="1.2"/>
    <n v="1.1000000000000001"/>
    <n v="48"/>
    <n v="-1"/>
    <d v="2017-04-07T00:00:00"/>
    <d v="2017-04-01T00:00:00"/>
    <d v="2017-04-07T00:00:00"/>
    <s v="Friday"/>
    <d v="1899-12-30T16:35:54"/>
    <d v="1899-12-30T17:00:00"/>
    <n v="1"/>
    <d v="2017-04-07T00:00:00"/>
    <d v="2017-04-01T00:00:00"/>
    <d v="2017-04-07T00:00:00"/>
    <s v="Friday"/>
    <d v="1899-12-30T16:43:10"/>
    <d v="1899-12-30T17:00:00"/>
    <s v="One Way"/>
  </r>
  <r>
    <n v="1407702"/>
    <s v="RFID Card Member"/>
    <s v="Milwaukee"/>
    <s v="WI"/>
    <n v="53202"/>
    <s v="UNITED STATES"/>
    <s v="Annual Pass"/>
    <n v="100"/>
    <x v="27"/>
    <n v="43.074890000000003"/>
    <n v="-87.882810000000006"/>
    <x v="25"/>
    <n v="43.074890000000003"/>
    <n v="-87.882810000000006"/>
    <n v="9"/>
    <n v="0"/>
    <n v="1.4"/>
    <n v="1.3"/>
    <n v="54"/>
    <n v="-1"/>
    <d v="2017-04-13T00:00:00"/>
    <d v="2017-04-01T00:00:00"/>
    <d v="2017-04-13T00:00:00"/>
    <s v="Thursday"/>
    <d v="1899-12-30T13:27:41"/>
    <d v="1899-12-30T13:00:00"/>
    <n v="1"/>
    <d v="2017-04-13T00:00:00"/>
    <d v="2017-04-01T00:00:00"/>
    <d v="2017-04-13T00:00:00"/>
    <s v="Thursday"/>
    <d v="1899-12-30T13:36:37"/>
    <d v="1899-12-30T14:00:00"/>
    <s v="Round Trip"/>
  </r>
  <r>
    <n v="1407702"/>
    <s v="RFID Card Member"/>
    <s v="Milwaukee"/>
    <s v="WI"/>
    <n v="53202"/>
    <s v="UNITED STATES"/>
    <s v="Annual Pass"/>
    <n v="11167"/>
    <x v="32"/>
    <n v="43.078530000000001"/>
    <n v="-87.882620000000003"/>
    <x v="55"/>
    <n v="43.074655999999997"/>
    <n v="-87.889011999999994"/>
    <n v="4"/>
    <n v="0"/>
    <n v="0.6"/>
    <n v="0.6"/>
    <n v="24"/>
    <n v="-1"/>
    <d v="2017-04-30T00:00:00"/>
    <d v="2017-04-01T00:00:00"/>
    <d v="2017-04-30T00:00:00"/>
    <s v="Sunday"/>
    <d v="1899-12-30T18:02:36"/>
    <d v="1899-12-30T18:00:00"/>
    <n v="1"/>
    <d v="2017-04-30T00:00:00"/>
    <d v="2017-04-01T00:00:00"/>
    <d v="2017-04-30T00:00:00"/>
    <s v="Sunday"/>
    <d v="1899-12-30T18:06:52"/>
    <d v="1899-12-30T18:00:00"/>
    <s v="One Way"/>
  </r>
  <r>
    <n v="1407702"/>
    <s v="RFID Card Member"/>
    <s v="Milwaukee"/>
    <s v="WI"/>
    <n v="53202"/>
    <s v="UNITED STATES"/>
    <s v="Annual Pass"/>
    <n v="8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27T00:00:00"/>
    <d v="2017-04-01T00:00:00"/>
    <d v="2017-04-27T00:00:00"/>
    <s v="Thursday"/>
    <d v="1899-12-30T16:33:28"/>
    <d v="1899-12-30T17:00:00"/>
    <n v="1"/>
    <d v="2017-04-27T00:00:00"/>
    <d v="2017-04-01T00:00:00"/>
    <d v="2017-04-27T00:00:00"/>
    <s v="Thursday"/>
    <d v="1899-12-30T16:36:05"/>
    <d v="1899-12-30T17:00:00"/>
    <s v="One Way"/>
  </r>
  <r>
    <n v="1407702"/>
    <s v="RFID Card Member"/>
    <s v="Milwaukee"/>
    <s v="WI"/>
    <n v="53202"/>
    <s v="UNITED STATES"/>
    <s v="Annual Pass"/>
    <n v="139"/>
    <x v="53"/>
    <n v="43.074655999999997"/>
    <n v="-87.889011999999994"/>
    <x v="13"/>
    <n v="43.078530000000001"/>
    <n v="-87.882620000000003"/>
    <n v="4"/>
    <n v="0"/>
    <n v="0.6"/>
    <n v="0.6"/>
    <n v="24"/>
    <n v="-1"/>
    <d v="2017-04-24T00:00:00"/>
    <d v="2017-04-01T00:00:00"/>
    <d v="2017-04-24T00:00:00"/>
    <s v="Monday"/>
    <d v="1899-12-30T08:55:35"/>
    <d v="1899-12-30T09:00:00"/>
    <n v="1"/>
    <d v="2017-04-24T00:00:00"/>
    <d v="2017-04-01T00:00:00"/>
    <d v="2017-04-24T00:00:00"/>
    <s v="Monday"/>
    <d v="1899-12-30T08:59:30"/>
    <d v="1899-12-30T09:00:00"/>
    <s v="One Way"/>
  </r>
  <r>
    <n v="1407702"/>
    <s v="RFID Card Member"/>
    <s v="Milwaukee"/>
    <s v="WI"/>
    <n v="53202"/>
    <s v="UNITED STATES"/>
    <s v="Annual Pass"/>
    <n v="5581"/>
    <x v="53"/>
    <n v="43.074655999999997"/>
    <n v="-87.889011999999994"/>
    <x v="13"/>
    <n v="43.078530000000001"/>
    <n v="-87.882620000000003"/>
    <n v="4"/>
    <n v="0"/>
    <n v="0.6"/>
    <n v="0.6"/>
    <n v="24"/>
    <n v="-1"/>
    <d v="2017-04-20T00:00:00"/>
    <d v="2017-04-01T00:00:00"/>
    <d v="2017-04-20T00:00:00"/>
    <s v="Thursday"/>
    <d v="1899-12-30T13:40:29"/>
    <d v="1899-12-30T14:00:00"/>
    <n v="1"/>
    <d v="2017-04-20T00:00:00"/>
    <d v="2017-04-01T00:00:00"/>
    <d v="2017-04-20T00:00:00"/>
    <s v="Thursday"/>
    <d v="1899-12-30T13:44:20"/>
    <d v="1899-12-30T14:00:00"/>
    <s v="One Way"/>
  </r>
  <r>
    <n v="1407702"/>
    <s v="RFID Card Member"/>
    <s v="Milwaukee"/>
    <s v="WI"/>
    <n v="53202"/>
    <s v="UNITED STATES"/>
    <s v="Annual Pass"/>
    <n v="5581"/>
    <x v="27"/>
    <n v="43.074890000000003"/>
    <n v="-87.882810000000006"/>
    <x v="13"/>
    <n v="43.078530000000001"/>
    <n v="-87.882620000000003"/>
    <n v="10"/>
    <n v="0"/>
    <n v="1.5"/>
    <n v="1.4"/>
    <n v="60"/>
    <n v="-1"/>
    <d v="2017-04-21T00:00:00"/>
    <d v="2017-04-01T00:00:00"/>
    <d v="2017-04-21T00:00:00"/>
    <s v="Friday"/>
    <d v="1899-12-30T13:35:18"/>
    <d v="1899-12-30T14:00:00"/>
    <n v="1"/>
    <d v="2017-04-21T00:00:00"/>
    <d v="2017-04-01T00:00:00"/>
    <d v="2017-04-21T00:00:00"/>
    <s v="Friday"/>
    <d v="1899-12-30T13:45:24"/>
    <d v="1899-12-30T14:00:00"/>
    <s v="One Way"/>
  </r>
  <r>
    <n v="1408049"/>
    <s v="RFID Card Member"/>
    <s v="Milwaukee"/>
    <s v="WI"/>
    <n v="53202"/>
    <s v="UNITED STATES"/>
    <s v="Annual Pass"/>
    <n v="46"/>
    <x v="3"/>
    <n v="43.03519"/>
    <n v="-87.907390000000007"/>
    <x v="9"/>
    <n v="43.034619999999997"/>
    <n v="-87.917500000000004"/>
    <n v="13"/>
    <n v="0"/>
    <n v="2"/>
    <n v="1.9"/>
    <n v="78"/>
    <n v="-1"/>
    <d v="2017-04-17T00:00:00"/>
    <d v="2017-04-01T00:00:00"/>
    <d v="2017-04-17T00:00:00"/>
    <s v="Monday"/>
    <d v="1899-12-30T06:29:19"/>
    <d v="1899-12-30T06:00:00"/>
    <n v="1"/>
    <d v="2017-04-17T00:00:00"/>
    <d v="2017-04-01T00:00:00"/>
    <d v="2017-04-17T00:00:00"/>
    <s v="Monday"/>
    <d v="1899-12-30T06:42:55"/>
    <d v="1899-12-30T07:00:00"/>
    <s v="One Way"/>
  </r>
  <r>
    <n v="1417084"/>
    <s v="RFID Card Member"/>
    <s v="waukesha"/>
    <s v="WI"/>
    <n v="53188"/>
    <s v="UNITED STATES"/>
    <s v="Annual Pass"/>
    <n v="5522"/>
    <x v="27"/>
    <n v="43.074890000000003"/>
    <n v="-87.882810000000006"/>
    <x v="38"/>
    <n v="43.069021999999997"/>
    <n v="-87.887940999999998"/>
    <n v="4"/>
    <n v="0"/>
    <n v="0.6"/>
    <n v="0.6"/>
    <n v="24"/>
    <n v="-1"/>
    <d v="2017-04-11T00:00:00"/>
    <d v="2017-04-01T00:00:00"/>
    <d v="2017-04-11T00:00:00"/>
    <s v="Tuesday"/>
    <d v="1899-12-30T17:28:51"/>
    <d v="1899-12-30T17:00:00"/>
    <n v="1"/>
    <d v="2017-04-11T00:00:00"/>
    <d v="2017-04-01T00:00:00"/>
    <d v="2017-04-11T00:00:00"/>
    <s v="Tuesday"/>
    <d v="1899-12-30T17:32:52"/>
    <d v="1899-12-30T18:00:00"/>
    <s v="One Way"/>
  </r>
  <r>
    <n v="1425087"/>
    <s v="RFID Card Member"/>
    <s v="milwaukee"/>
    <s v="WI"/>
    <n v="53212"/>
    <s v="UNITED STATES"/>
    <s v="Annual Pass"/>
    <n v="5530"/>
    <x v="31"/>
    <n v="43.06033"/>
    <n v="-87.89546"/>
    <x v="3"/>
    <n v="43.03913"/>
    <n v="-87.916150000000002"/>
    <n v="11"/>
    <n v="0"/>
    <n v="1.7"/>
    <n v="1.6"/>
    <n v="66"/>
    <n v="-1"/>
    <d v="2017-04-01T00:00:00"/>
    <d v="2017-04-01T00:00:00"/>
    <d v="2017-04-01T00:00:00"/>
    <s v="Saturday"/>
    <d v="1899-12-30T05:36:16"/>
    <d v="1899-12-30T06:00:00"/>
    <n v="1"/>
    <d v="2017-04-01T00:00:00"/>
    <d v="2017-04-01T00:00:00"/>
    <d v="2017-04-01T00:00:00"/>
    <s v="Saturday"/>
    <d v="1899-12-30T05:47:32"/>
    <d v="1899-12-30T06:00:00"/>
    <s v="One Way"/>
  </r>
  <r>
    <n v="1425087"/>
    <s v="RFID Card Member"/>
    <s v="milwaukee"/>
    <s v="WI"/>
    <n v="53212"/>
    <s v="UNITED STATES"/>
    <s v="Annual Pass"/>
    <n v="5530"/>
    <x v="16"/>
    <n v="43.03913"/>
    <n v="-87.916150000000002"/>
    <x v="29"/>
    <n v="43.06033"/>
    <n v="-87.89546"/>
    <n v="13"/>
    <n v="0"/>
    <n v="2"/>
    <n v="1.9"/>
    <n v="78"/>
    <n v="-1"/>
    <d v="2017-04-01T00:00:00"/>
    <d v="2017-04-01T00:00:00"/>
    <d v="2017-04-01T00:00:00"/>
    <s v="Saturday"/>
    <d v="1899-12-30T13:54:35"/>
    <d v="1899-12-30T14:00:00"/>
    <n v="1"/>
    <d v="2017-04-01T00:00:00"/>
    <d v="2017-04-01T00:00:00"/>
    <d v="2017-04-01T00:00:00"/>
    <s v="Saturday"/>
    <d v="1899-12-30T14:07:04"/>
    <d v="1899-12-30T14:00:00"/>
    <s v="One Way"/>
  </r>
  <r>
    <n v="1425087"/>
    <s v="RFID Card Member"/>
    <s v="milwaukee"/>
    <s v="WI"/>
    <n v="53212"/>
    <s v="UNITED STATES"/>
    <s v="Annual Pass"/>
    <n v="5556"/>
    <x v="38"/>
    <n v="43.058619999999998"/>
    <n v="-87.885319999999993"/>
    <x v="29"/>
    <n v="43.06033"/>
    <n v="-87.89546"/>
    <n v="4"/>
    <n v="0"/>
    <n v="0.6"/>
    <n v="0.6"/>
    <n v="24"/>
    <n v="-1"/>
    <d v="2017-04-01T00:00:00"/>
    <d v="2017-04-01T00:00:00"/>
    <d v="2017-04-01T00:00:00"/>
    <s v="Saturday"/>
    <d v="1899-12-30T16:56:34"/>
    <d v="1899-12-30T17:00:00"/>
    <n v="1"/>
    <d v="2017-04-01T00:00:00"/>
    <d v="2017-04-01T00:00:00"/>
    <d v="2017-04-01T00:00:00"/>
    <s v="Saturday"/>
    <d v="1899-12-30T17:00:50"/>
    <d v="1899-12-30T17:00:00"/>
    <s v="One Way"/>
  </r>
  <r>
    <n v="1425087"/>
    <s v="RFID Card Member"/>
    <s v="milwaukee"/>
    <s v="WI"/>
    <n v="53212"/>
    <s v="UNITED STATES"/>
    <s v="Annual Pass"/>
    <n v="5589"/>
    <x v="16"/>
    <n v="43.03913"/>
    <n v="-87.916150000000002"/>
    <x v="29"/>
    <n v="43.06033"/>
    <n v="-87.89546"/>
    <n v="10"/>
    <n v="0"/>
    <n v="1.5"/>
    <n v="1.4"/>
    <n v="60"/>
    <n v="-1"/>
    <d v="2017-04-08T00:00:00"/>
    <d v="2017-04-01T00:00:00"/>
    <d v="2017-04-08T00:00:00"/>
    <s v="Saturday"/>
    <d v="1899-12-30T00:07:01"/>
    <d v="1899-12-30T00:00:00"/>
    <n v="1"/>
    <d v="2017-04-08T00:00:00"/>
    <d v="2017-04-01T00:00:00"/>
    <d v="2017-04-08T00:00:00"/>
    <s v="Saturday"/>
    <d v="1899-12-30T00:17:27"/>
    <d v="1899-12-30T00:00:00"/>
    <s v="One Way"/>
  </r>
  <r>
    <n v="1425087"/>
    <s v="RFID Card Member"/>
    <s v="milwaukee"/>
    <s v="WI"/>
    <n v="53212"/>
    <s v="UNITED STATES"/>
    <s v="Annual Pass"/>
    <n v="5589"/>
    <x v="31"/>
    <n v="43.06033"/>
    <n v="-87.89546"/>
    <x v="4"/>
    <n v="43.042490000000001"/>
    <n v="-87.909959999999998"/>
    <n v="10"/>
    <n v="0"/>
    <n v="1.5"/>
    <n v="1.4"/>
    <n v="60"/>
    <n v="-1"/>
    <d v="2017-04-08T00:00:00"/>
    <d v="2017-04-01T00:00:00"/>
    <d v="2017-04-08T00:00:00"/>
    <s v="Saturday"/>
    <d v="1899-12-30T07:32:35"/>
    <d v="1899-12-30T08:00:00"/>
    <n v="1"/>
    <d v="2017-04-08T00:00:00"/>
    <d v="2017-04-01T00:00:00"/>
    <d v="2017-04-08T00:00:00"/>
    <s v="Saturday"/>
    <d v="1899-12-30T07:42:11"/>
    <d v="1899-12-30T08:00:00"/>
    <s v="One Way"/>
  </r>
  <r>
    <n v="1425087"/>
    <s v="RFID Card Member"/>
    <s v="milwaukee"/>
    <s v="WI"/>
    <n v="53212"/>
    <s v="UNITED STATES"/>
    <s v="Annual Pass"/>
    <n v="5426"/>
    <x v="16"/>
    <n v="43.03913"/>
    <n v="-87.916150000000002"/>
    <x v="50"/>
    <n v="43.05847"/>
    <n v="-87.898079999999993"/>
    <n v="11"/>
    <n v="0"/>
    <n v="1.7"/>
    <n v="1.6"/>
    <n v="66"/>
    <n v="-1"/>
    <d v="2017-04-19T00:00:00"/>
    <d v="2017-04-01T00:00:00"/>
    <d v="2017-04-19T00:00:00"/>
    <s v="Wednesday"/>
    <d v="1899-12-30T21:06:15"/>
    <d v="1899-12-30T21:00:00"/>
    <n v="1"/>
    <d v="2017-04-19T00:00:00"/>
    <d v="2017-04-01T00:00:00"/>
    <d v="2017-04-19T00:00:00"/>
    <s v="Wednesday"/>
    <d v="1899-12-30T21:17:26"/>
    <d v="1899-12-30T21:00:00"/>
    <s v="One Way"/>
  </r>
  <r>
    <n v="1425087"/>
    <s v="RFID Card Member"/>
    <s v="milwaukee"/>
    <s v="WI"/>
    <n v="53212"/>
    <s v="UNITED STATES"/>
    <s v="Annual Pass"/>
    <n v="5589"/>
    <x v="31"/>
    <n v="43.06033"/>
    <n v="-87.89546"/>
    <x v="3"/>
    <n v="43.03913"/>
    <n v="-87.916150000000002"/>
    <n v="11"/>
    <n v="0"/>
    <n v="1.7"/>
    <n v="1.6"/>
    <n v="66"/>
    <n v="-1"/>
    <d v="2017-04-28T00:00:00"/>
    <d v="2017-04-01T00:00:00"/>
    <d v="2017-04-28T00:00:00"/>
    <s v="Friday"/>
    <d v="1899-12-30T16:34:37"/>
    <d v="1899-12-30T17:00:00"/>
    <n v="1"/>
    <d v="2017-04-28T00:00:00"/>
    <d v="2017-04-01T00:00:00"/>
    <d v="2017-04-28T00:00:00"/>
    <s v="Friday"/>
    <d v="1899-12-30T16:45:15"/>
    <d v="1899-12-30T17:00:00"/>
    <s v="One Way"/>
  </r>
  <r>
    <n v="1432106"/>
    <s v="RFID Card Member"/>
    <s v="Milwaukee"/>
    <s v="WI"/>
    <n v="53202"/>
    <s v="UNITED STATES"/>
    <s v="Annual Pass"/>
    <n v="5589"/>
    <x v="6"/>
    <n v="43.038719999999998"/>
    <n v="-87.905339999999995"/>
    <x v="28"/>
    <n v="43.045712999999999"/>
    <n v="-87.899756999999994"/>
    <n v="7"/>
    <n v="0"/>
    <n v="1.1000000000000001"/>
    <n v="1"/>
    <n v="42"/>
    <n v="-1"/>
    <d v="2017-04-19T00:00:00"/>
    <d v="2017-04-01T00:00:00"/>
    <d v="2017-04-19T00:00:00"/>
    <s v="Wednesday"/>
    <d v="1899-12-30T17:03:49"/>
    <d v="1899-12-30T17:00:00"/>
    <n v="1"/>
    <d v="2017-04-19T00:00:00"/>
    <d v="2017-04-01T00:00:00"/>
    <d v="2017-04-19T00:00:00"/>
    <s v="Wednesday"/>
    <d v="1899-12-30T17:10:07"/>
    <d v="1899-12-30T17:00:00"/>
    <s v="One Way"/>
  </r>
  <r>
    <n v="1432366"/>
    <s v="RFID Card Member"/>
    <s v="Milwaukee"/>
    <s v="WI"/>
    <n v="53233"/>
    <s v="UNITED STATES"/>
    <s v="Annual Pass"/>
    <n v="37"/>
    <x v="24"/>
    <n v="43.040154000000001"/>
    <n v="-87.932113000000001"/>
    <x v="11"/>
    <n v="43.052460000000004"/>
    <n v="-87.891000000000005"/>
    <n v="31"/>
    <n v="0"/>
    <n v="4.7"/>
    <n v="4.4000000000000004"/>
    <n v="186"/>
    <n v="-1"/>
    <d v="2017-04-23T00:00:00"/>
    <d v="2017-04-01T00:00:00"/>
    <d v="2017-04-23T00:00:00"/>
    <s v="Sunday"/>
    <d v="1899-12-30T11:53:07"/>
    <d v="1899-12-30T12:00:00"/>
    <n v="1"/>
    <d v="2017-04-23T00:00:00"/>
    <d v="2017-04-01T00:00:00"/>
    <d v="2017-04-23T00:00:00"/>
    <s v="Sunday"/>
    <d v="1899-12-30T12:24:17"/>
    <d v="1899-12-30T12:00:00"/>
    <s v="One Way"/>
  </r>
  <r>
    <n v="1432390"/>
    <s v="RFID Card Member"/>
    <s v="Milwaukee"/>
    <s v="WI"/>
    <n v="53233"/>
    <s v="UNITED STATES"/>
    <s v="Annual Pass"/>
    <n v="5584"/>
    <x v="24"/>
    <n v="43.040154000000001"/>
    <n v="-87.932113000000001"/>
    <x v="4"/>
    <n v="43.042490000000001"/>
    <n v="-87.909959999999998"/>
    <n v="17"/>
    <n v="0"/>
    <n v="2.6"/>
    <n v="2.4"/>
    <n v="102"/>
    <n v="-1"/>
    <d v="2017-04-01T00:00:00"/>
    <d v="2017-04-01T00:00:00"/>
    <d v="2017-04-01T00:00:00"/>
    <s v="Saturday"/>
    <d v="1899-12-30T14:15:56"/>
    <d v="1899-12-30T14:00:00"/>
    <n v="1"/>
    <d v="2017-04-01T00:00:00"/>
    <d v="2017-04-01T00:00:00"/>
    <d v="2017-04-01T00:00:00"/>
    <s v="Saturday"/>
    <d v="1899-12-30T14:32:06"/>
    <d v="1899-12-30T15:00:00"/>
    <s v="One Way"/>
  </r>
  <r>
    <n v="1432396"/>
    <s v="RFID Card Member"/>
    <s v="Milwaukee"/>
    <s v="WI"/>
    <n v="53233"/>
    <s v="UNITED STATES"/>
    <s v="Annual Pass"/>
    <n v="96"/>
    <x v="3"/>
    <n v="43.03519"/>
    <n v="-87.907390000000007"/>
    <x v="34"/>
    <n v="43.038649999999997"/>
    <n v="-87.921930000000003"/>
    <n v="18"/>
    <n v="0"/>
    <n v="2.7"/>
    <n v="2.6"/>
    <n v="108"/>
    <n v="-1"/>
    <d v="2017-04-13T00:00:00"/>
    <d v="2017-04-01T00:00:00"/>
    <d v="2017-04-13T00:00:00"/>
    <s v="Thursday"/>
    <d v="1899-12-30T16:58:46"/>
    <d v="1899-12-30T17:00:00"/>
    <n v="1"/>
    <d v="2017-04-13T00:00:00"/>
    <d v="2017-04-01T00:00:00"/>
    <d v="2017-04-13T00:00:00"/>
    <s v="Thursday"/>
    <d v="1899-12-30T17:16:10"/>
    <d v="1899-12-30T17:00:00"/>
    <s v="One Way"/>
  </r>
  <r>
    <n v="1433198"/>
    <s v="RFID Card Member"/>
    <s v="Milwaukee"/>
    <s v="WI"/>
    <n v="53202"/>
    <s v="UNITED STATES"/>
    <s v="30-Day Pass"/>
    <n v="5491"/>
    <x v="12"/>
    <n v="43.052460000000004"/>
    <n v="-87.891000000000005"/>
    <x v="0"/>
    <n v="43.049230000000001"/>
    <n v="-87.911940000000001"/>
    <n v="9"/>
    <n v="0"/>
    <n v="1.4"/>
    <n v="1.3"/>
    <n v="54"/>
    <n v="-1"/>
    <d v="2017-04-10T00:00:00"/>
    <d v="2017-04-01T00:00:00"/>
    <d v="2017-04-10T00:00:00"/>
    <s v="Monday"/>
    <d v="1899-12-30T07:42:22"/>
    <d v="1899-12-30T08:00:00"/>
    <n v="1"/>
    <d v="2017-04-10T00:00:00"/>
    <d v="2017-04-01T00:00:00"/>
    <d v="2017-04-10T00:00:00"/>
    <s v="Monday"/>
    <d v="1899-12-30T07:51:50"/>
    <d v="1899-12-30T08:00:00"/>
    <s v="One Way"/>
  </r>
  <r>
    <n v="1433198"/>
    <s v="RFID Card Member"/>
    <s v="Milwaukee"/>
    <s v="WI"/>
    <n v="53202"/>
    <s v="UNITED STATES"/>
    <s v="30-Day Pass"/>
    <n v="5491"/>
    <x v="0"/>
    <n v="43.042490000000001"/>
    <n v="-87.909959999999998"/>
    <x v="11"/>
    <n v="43.052460000000004"/>
    <n v="-87.891000000000005"/>
    <n v="25"/>
    <n v="0"/>
    <n v="3.8"/>
    <n v="3.6"/>
    <n v="150"/>
    <n v="-1"/>
    <d v="2017-04-10T00:00:00"/>
    <d v="2017-04-01T00:00:00"/>
    <d v="2017-04-10T00:00:00"/>
    <s v="Monday"/>
    <d v="1899-12-30T12:02:39"/>
    <d v="1899-12-30T12:00:00"/>
    <n v="1"/>
    <d v="2017-04-10T00:00:00"/>
    <d v="2017-04-01T00:00:00"/>
    <d v="2017-04-10T00:00:00"/>
    <s v="Monday"/>
    <d v="1899-12-30T12:27:50"/>
    <d v="1899-12-30T12:00:00"/>
    <s v="One Way"/>
  </r>
  <r>
    <n v="1433198"/>
    <s v="RFID Card Member"/>
    <s v="Milwaukee"/>
    <s v="WI"/>
    <n v="53202"/>
    <s v="UNITED STATES"/>
    <s v="30-Day Pass"/>
    <n v="5491"/>
    <x v="20"/>
    <n v="43.049230000000001"/>
    <n v="-87.911940000000001"/>
    <x v="4"/>
    <n v="43.042490000000001"/>
    <n v="-87.909959999999998"/>
    <n v="14"/>
    <n v="0"/>
    <n v="2.1"/>
    <n v="2"/>
    <n v="84"/>
    <n v="-1"/>
    <d v="2017-04-10T00:00:00"/>
    <d v="2017-04-01T00:00:00"/>
    <d v="2017-04-10T00:00:00"/>
    <s v="Monday"/>
    <d v="1899-12-30T11:48:38"/>
    <d v="1899-12-30T12:00:00"/>
    <n v="1"/>
    <d v="2017-04-10T00:00:00"/>
    <d v="2017-04-01T00:00:00"/>
    <d v="2017-04-10T00:00:00"/>
    <s v="Monday"/>
    <d v="1899-12-30T12:02:14"/>
    <d v="1899-12-30T12:00:00"/>
    <s v="One Way"/>
  </r>
  <r>
    <n v="1433198"/>
    <s v="RFID Card Member"/>
    <s v="Milwaukee"/>
    <s v="WI"/>
    <n v="53202"/>
    <s v="UNITED STATES"/>
    <s v="30-Day Pass"/>
    <n v="5564"/>
    <x v="9"/>
    <n v="43.05097"/>
    <n v="-87.906440000000003"/>
    <x v="11"/>
    <n v="43.052460000000004"/>
    <n v="-87.891000000000005"/>
    <n v="17"/>
    <n v="0"/>
    <n v="2.6"/>
    <n v="2.4"/>
    <n v="102"/>
    <n v="-1"/>
    <d v="2017-04-16T00:00:00"/>
    <d v="2017-04-01T00:00:00"/>
    <d v="2017-04-16T00:00:00"/>
    <s v="Sunday"/>
    <d v="1899-12-30T14:49:11"/>
    <d v="1899-12-30T15:00:00"/>
    <n v="1"/>
    <d v="2017-04-16T00:00:00"/>
    <d v="2017-04-01T00:00:00"/>
    <d v="2017-04-16T00:00:00"/>
    <s v="Sunday"/>
    <d v="1899-12-30T15:06:24"/>
    <d v="1899-12-30T15:00:00"/>
    <s v="One Way"/>
  </r>
  <r>
    <n v="1433198"/>
    <s v="RFID Card Member"/>
    <s v="Milwaukee"/>
    <s v="WI"/>
    <n v="53202"/>
    <s v="UNITED STATES"/>
    <s v="30-Day Pass"/>
    <n v="5501"/>
    <x v="23"/>
    <n v="43.053040000000003"/>
    <n v="-87.897660000000002"/>
    <x v="26"/>
    <n v="43.053040000000003"/>
    <n v="-87.897660000000002"/>
    <n v="0"/>
    <n v="0"/>
    <n v="0"/>
    <n v="0"/>
    <n v="0"/>
    <n v="-1"/>
    <d v="2017-04-24T00:00:00"/>
    <d v="2017-04-01T00:00:00"/>
    <d v="2017-04-24T00:00:00"/>
    <s v="Monday"/>
    <d v="1899-12-30T08:01:07"/>
    <d v="1899-12-30T08:00:00"/>
    <n v="1"/>
    <d v="2017-04-24T00:00:00"/>
    <d v="2017-04-01T00:00:00"/>
    <d v="2017-04-24T00:00:00"/>
    <s v="Monday"/>
    <d v="1899-12-30T08:01:30"/>
    <d v="1899-12-30T08:00:00"/>
    <s v="Round Trip"/>
  </r>
  <r>
    <n v="1433198"/>
    <s v="RFID Card Member"/>
    <s v="Milwaukee"/>
    <s v="WI"/>
    <n v="53202"/>
    <s v="UNITED STATES"/>
    <s v="30-Day Pass"/>
    <n v="11095"/>
    <x v="23"/>
    <n v="43.053040000000003"/>
    <n v="-87.897660000000002"/>
    <x v="40"/>
    <n v="43.05097"/>
    <n v="-87.906440000000003"/>
    <n v="10"/>
    <n v="0"/>
    <n v="1.5"/>
    <n v="1.4"/>
    <n v="60"/>
    <n v="-1"/>
    <d v="2017-04-24T00:00:00"/>
    <d v="2017-04-01T00:00:00"/>
    <d v="2017-04-24T00:00:00"/>
    <s v="Monday"/>
    <d v="1899-12-30T08:08:03"/>
    <d v="1899-12-30T08:00:00"/>
    <n v="1"/>
    <d v="2017-04-24T00:00:00"/>
    <d v="2017-04-01T00:00:00"/>
    <d v="2017-04-24T00:00:00"/>
    <s v="Monday"/>
    <d v="1899-12-30T08:18:04"/>
    <d v="1899-12-30T08:00:00"/>
    <s v="One Way"/>
  </r>
  <r>
    <n v="1433213"/>
    <s v="RFID Card Member"/>
    <s v="Milwaukee"/>
    <s v="WI"/>
    <n v="53233"/>
    <s v="UNITED STATES"/>
    <s v="Annual Pass"/>
    <n v="5562"/>
    <x v="12"/>
    <n v="43.052460000000004"/>
    <n v="-87.891000000000005"/>
    <x v="52"/>
    <n v="43.041646999999998"/>
    <n v="-87.927257999999995"/>
    <n v="18"/>
    <n v="0"/>
    <n v="2.7"/>
    <n v="2.6"/>
    <n v="108"/>
    <n v="-1"/>
    <d v="2017-04-11T00:00:00"/>
    <d v="2017-04-01T00:00:00"/>
    <d v="2017-04-11T00:00:00"/>
    <s v="Tuesday"/>
    <d v="1899-12-30T10:46:52"/>
    <d v="1899-12-30T11:00:00"/>
    <n v="1"/>
    <d v="2017-04-11T00:00:00"/>
    <d v="2017-04-01T00:00:00"/>
    <d v="2017-04-11T00:00:00"/>
    <s v="Tuesday"/>
    <d v="1899-12-30T11:04:08"/>
    <d v="1899-12-30T11:00:00"/>
    <s v="One Way"/>
  </r>
  <r>
    <n v="1435377"/>
    <s v="RFID Card Member"/>
    <s v="Milwaukee"/>
    <s v="WI"/>
    <n v="53233"/>
    <s v="UNITED STATES"/>
    <s v="Annual Pass"/>
    <n v="188"/>
    <x v="20"/>
    <n v="43.049230000000001"/>
    <n v="-87.911940000000001"/>
    <x v="31"/>
    <n v="43.040154000000001"/>
    <n v="-87.932113000000001"/>
    <n v="10"/>
    <n v="0"/>
    <n v="1.5"/>
    <n v="1.4"/>
    <n v="60"/>
    <n v="-1"/>
    <d v="2017-04-07T00:00:00"/>
    <d v="2017-04-01T00:00:00"/>
    <d v="2017-04-07T00:00:00"/>
    <s v="Friday"/>
    <d v="1899-12-30T16:41:55"/>
    <d v="1899-12-30T17:00:00"/>
    <n v="1"/>
    <d v="2017-04-07T00:00:00"/>
    <d v="2017-04-01T00:00:00"/>
    <d v="2017-04-07T00:00:00"/>
    <s v="Friday"/>
    <d v="1899-12-30T16:51:28"/>
    <d v="1899-12-30T17:00:00"/>
    <s v="One Way"/>
  </r>
  <r>
    <n v="1437870"/>
    <s v="RFID Card Member"/>
    <s v="Milwaukee"/>
    <s v="WI"/>
    <n v="53223"/>
    <s v="UNITED STATES"/>
    <s v="Annual Pass"/>
    <n v="38"/>
    <x v="16"/>
    <n v="43.03913"/>
    <n v="-87.916150000000002"/>
    <x v="9"/>
    <n v="43.034619999999997"/>
    <n v="-87.917500000000004"/>
    <n v="5"/>
    <n v="0"/>
    <n v="0.8"/>
    <n v="0.7"/>
    <n v="30"/>
    <n v="-1"/>
    <d v="2017-04-24T00:00:00"/>
    <d v="2017-04-01T00:00:00"/>
    <d v="2017-04-24T00:00:00"/>
    <s v="Monday"/>
    <d v="1899-12-30T15:22:50"/>
    <d v="1899-12-30T15:00:00"/>
    <n v="1"/>
    <d v="2017-04-24T00:00:00"/>
    <d v="2017-04-01T00:00:00"/>
    <d v="2017-04-24T00:00:00"/>
    <s v="Monday"/>
    <d v="1899-12-30T15:27:16"/>
    <d v="1899-12-30T15:00:00"/>
    <s v="One Way"/>
  </r>
  <r>
    <n v="1437939"/>
    <s v="RFID Card Member"/>
    <s v="Milwaukee"/>
    <s v="WI"/>
    <n v="53211"/>
    <s v="UNITED STATES"/>
    <s v="Annual Pass"/>
    <n v="11156"/>
    <x v="25"/>
    <n v="43.058010000000003"/>
    <n v="-87.877300000000005"/>
    <x v="22"/>
    <n v="43.058010000000003"/>
    <n v="-87.877300000000005"/>
    <n v="35"/>
    <n v="0"/>
    <n v="5.3"/>
    <n v="5"/>
    <n v="210"/>
    <n v="-1"/>
    <d v="2017-04-16T00:00:00"/>
    <d v="2017-04-01T00:00:00"/>
    <d v="2017-04-16T00:00:00"/>
    <s v="Sunday"/>
    <d v="1899-12-30T16:26:02"/>
    <d v="1899-12-30T16:00:00"/>
    <n v="1"/>
    <d v="2017-04-16T00:00:00"/>
    <d v="2017-04-01T00:00:00"/>
    <d v="2017-04-16T00:00:00"/>
    <s v="Sunday"/>
    <d v="1899-12-30T17:01:08"/>
    <d v="1899-12-30T17:00:00"/>
    <s v="Round Trip"/>
  </r>
  <r>
    <n v="1442430"/>
    <s v="RFID Card Member"/>
    <s v="Milwaukee"/>
    <s v="WI"/>
    <n v="53211"/>
    <s v="UNITED STATES"/>
    <s v="Annual Pass"/>
    <n v="5471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26T00:00:00"/>
    <d v="2017-04-01T00:00:00"/>
    <d v="2017-04-26T00:00:00"/>
    <s v="Wednesday"/>
    <d v="1899-12-30T19:53:27"/>
    <d v="1899-12-30T20:00:00"/>
    <n v="1"/>
    <d v="2017-04-26T00:00:00"/>
    <d v="2017-04-01T00:00:00"/>
    <d v="2017-04-26T00:00:00"/>
    <s v="Wednesday"/>
    <d v="1899-12-30T19:56:06"/>
    <d v="1899-12-30T20:00:00"/>
    <s v="One Way"/>
  </r>
  <r>
    <n v="1442430"/>
    <s v="RFID Card Member"/>
    <s v="Milwaukee"/>
    <s v="WI"/>
    <n v="53211"/>
    <s v="UNITED STATES"/>
    <s v="Annual Pass"/>
    <n v="5508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06T00:00:00"/>
    <d v="2017-04-01T00:00:00"/>
    <d v="2017-04-06T00:00:00"/>
    <s v="Thursday"/>
    <d v="1899-12-30T18:22:02"/>
    <d v="1899-12-30T18:00:00"/>
    <n v="1"/>
    <d v="2017-04-06T00:00:00"/>
    <d v="2017-04-01T00:00:00"/>
    <d v="2017-04-06T00:00:00"/>
    <s v="Thursday"/>
    <d v="1899-12-30T18:24:36"/>
    <d v="1899-12-30T18:00:00"/>
    <s v="One Way"/>
  </r>
  <r>
    <n v="1444023"/>
    <s v="RFID Card Member"/>
    <s v="milwaukee"/>
    <s v="WI"/>
    <n v="53211"/>
    <s v="UNITED STATES"/>
    <s v="Annual Pass"/>
    <n v="11107"/>
    <x v="53"/>
    <n v="43.074655999999997"/>
    <n v="-87.889011999999994"/>
    <x v="53"/>
    <n v="43.060786"/>
    <n v="-87.883825999999999"/>
    <n v="15"/>
    <n v="0"/>
    <n v="2.2999999999999998"/>
    <n v="2.1"/>
    <n v="90"/>
    <n v="-1"/>
    <d v="2017-04-25T00:00:00"/>
    <d v="2017-04-01T00:00:00"/>
    <d v="2017-04-25T00:00:00"/>
    <s v="Tuesday"/>
    <d v="1899-12-30T18:37:37"/>
    <d v="1899-12-30T19:00:00"/>
    <n v="1"/>
    <d v="2017-04-25T00:00:00"/>
    <d v="2017-04-01T00:00:00"/>
    <d v="2017-04-25T00:00:00"/>
    <s v="Tuesday"/>
    <d v="1899-12-30T18:52:23"/>
    <d v="1899-12-30T19:00:00"/>
    <s v="One Way"/>
  </r>
  <r>
    <n v="1445347"/>
    <s v="RFID Card Member"/>
    <s v="Milwaukee"/>
    <s v="WI"/>
    <n v="53203"/>
    <s v="UNITED STATES"/>
    <s v="Annual Pass"/>
    <n v="5421"/>
    <x v="37"/>
    <n v="43.036900000000003"/>
    <n v="-87.89667"/>
    <x v="7"/>
    <n v="43.038580000000003"/>
    <n v="-87.90934"/>
    <n v="10"/>
    <n v="0"/>
    <n v="1.5"/>
    <n v="1.4"/>
    <n v="60"/>
    <n v="-1"/>
    <d v="2017-04-13T00:00:00"/>
    <d v="2017-04-01T00:00:00"/>
    <d v="2017-04-13T00:00:00"/>
    <s v="Thursday"/>
    <d v="1899-12-30T16:03:07"/>
    <d v="1899-12-30T16:00:00"/>
    <n v="1"/>
    <d v="2017-04-13T00:00:00"/>
    <d v="2017-04-01T00:00:00"/>
    <d v="2017-04-13T00:00:00"/>
    <s v="Thursday"/>
    <d v="1899-12-30T16:13:23"/>
    <d v="1899-12-30T16:00:00"/>
    <s v="One Way"/>
  </r>
  <r>
    <n v="1449580"/>
    <s v="RFID Card Member"/>
    <s v="Hibbing"/>
    <s v="MN"/>
    <n v="55746"/>
    <s v="UNITED STATES"/>
    <s v="Annual Pass"/>
    <n v="237"/>
    <x v="27"/>
    <n v="43.074890000000003"/>
    <n v="-87.882810000000006"/>
    <x v="35"/>
    <n v="43.066893999999998"/>
    <n v="-87.877936000000005"/>
    <n v="4"/>
    <n v="0"/>
    <n v="0.6"/>
    <n v="0.6"/>
    <n v="24"/>
    <n v="-1"/>
    <d v="2017-04-25T00:00:00"/>
    <d v="2017-04-01T00:00:00"/>
    <d v="2017-04-25T00:00:00"/>
    <s v="Tuesday"/>
    <d v="1899-12-30T17:22:01"/>
    <d v="1899-12-30T17:00:00"/>
    <n v="1"/>
    <d v="2017-04-25T00:00:00"/>
    <d v="2017-04-01T00:00:00"/>
    <d v="2017-04-25T00:00:00"/>
    <s v="Tuesday"/>
    <d v="1899-12-30T17:26:43"/>
    <d v="1899-12-30T17:00:00"/>
    <s v="One Way"/>
  </r>
  <r>
    <n v="1451574"/>
    <s v="RFID Card Member"/>
    <s v="Milwaukee"/>
    <s v="WI"/>
    <n v="53211"/>
    <s v="UNITED STATES"/>
    <s v="Annual Pass"/>
    <n v="11098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01T00:00:00"/>
    <d v="2017-04-01T00:00:00"/>
    <d v="2017-04-01T00:00:00"/>
    <s v="Saturday"/>
    <d v="1899-12-30T08:43:07"/>
    <d v="1899-12-30T09:00:00"/>
    <n v="1"/>
    <d v="2017-04-01T00:00:00"/>
    <d v="2017-04-01T00:00:00"/>
    <d v="2017-04-01T00:00:00"/>
    <s v="Saturday"/>
    <d v="1899-12-30T08:46:17"/>
    <d v="1899-12-30T09:00:00"/>
    <s v="One Way"/>
  </r>
  <r>
    <n v="1451574"/>
    <s v="RFID Card Member"/>
    <s v="Milwaukee"/>
    <s v="WI"/>
    <n v="53211"/>
    <s v="UNITED STATES"/>
    <s v="Annual Pass"/>
    <n v="47"/>
    <x v="53"/>
    <n v="43.074655999999997"/>
    <n v="-87.889011999999994"/>
    <x v="25"/>
    <n v="43.074890000000003"/>
    <n v="-87.882810000000006"/>
    <n v="210"/>
    <n v="15"/>
    <n v="18"/>
    <n v="17.100000000000001"/>
    <n v="720"/>
    <n v="-1"/>
    <d v="2017-04-01T00:00:00"/>
    <d v="2017-04-01T00:00:00"/>
    <d v="2017-04-01T00:00:00"/>
    <s v="Saturday"/>
    <d v="1899-12-30T08:54:32"/>
    <d v="1899-12-30T09:00:00"/>
    <n v="1"/>
    <d v="2017-04-01T00:00:00"/>
    <d v="2017-04-01T00:00:00"/>
    <d v="2017-04-01T00:00:00"/>
    <s v="Saturday"/>
    <d v="1899-12-30T12:24:27"/>
    <d v="1899-12-30T12:00:00"/>
    <s v="One Way"/>
  </r>
  <r>
    <n v="1451574"/>
    <s v="RFID Card Member"/>
    <s v="Milwaukee"/>
    <s v="WI"/>
    <n v="53211"/>
    <s v="UNITED STATES"/>
    <s v="Annual Pass"/>
    <n v="11078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29T00:00:00"/>
    <d v="2017-04-01T00:00:00"/>
    <d v="2017-04-29T00:00:00"/>
    <s v="Saturday"/>
    <d v="1899-12-30T14:34:55"/>
    <d v="1899-12-30T15:00:00"/>
    <n v="1"/>
    <d v="2017-04-29T00:00:00"/>
    <d v="2017-04-01T00:00:00"/>
    <d v="2017-04-29T00:00:00"/>
    <s v="Saturday"/>
    <d v="1899-12-30T14:37:31"/>
    <d v="1899-12-30T15:00:00"/>
    <s v="One Way"/>
  </r>
  <r>
    <n v="1466003"/>
    <s v="RFID Card Member"/>
    <s v="Milwaukee"/>
    <s v="WI"/>
    <n v="53223"/>
    <s v="UNITED STATES"/>
    <s v="Annual Pass"/>
    <n v="179"/>
    <x v="34"/>
    <n v="43.02948"/>
    <n v="-87.912819999999996"/>
    <x v="45"/>
    <n v="43.046570000000003"/>
    <n v="-87.908720000000002"/>
    <n v="16"/>
    <n v="0"/>
    <n v="2.4"/>
    <n v="2.2999999999999998"/>
    <n v="96"/>
    <n v="-1"/>
    <d v="2017-04-26T00:00:00"/>
    <d v="2017-04-01T00:00:00"/>
    <d v="2017-04-26T00:00:00"/>
    <s v="Wednesday"/>
    <d v="1899-12-30T17:52:25"/>
    <d v="1899-12-30T18:00:00"/>
    <n v="1"/>
    <d v="2017-04-26T00:00:00"/>
    <d v="2017-04-01T00:00:00"/>
    <d v="2017-04-26T00:00:00"/>
    <s v="Wednesday"/>
    <d v="1899-12-30T18:08:08"/>
    <d v="1899-12-30T18:00:00"/>
    <s v="One Way"/>
  </r>
  <r>
    <n v="1468696"/>
    <s v="RFID Card Member"/>
    <s v="Wauwatosa"/>
    <s v="WI"/>
    <n v="53226"/>
    <s v="UNITED STATES"/>
    <s v="Annual Pass"/>
    <n v="5582"/>
    <x v="1"/>
    <n v="43.048200000000001"/>
    <n v="-87.900859999999994"/>
    <x v="1"/>
    <n v="43.03886"/>
    <n v="-87.902720000000002"/>
    <n v="5"/>
    <n v="0"/>
    <n v="0.8"/>
    <n v="0.7"/>
    <n v="30"/>
    <n v="-1"/>
    <d v="2017-04-27T00:00:00"/>
    <d v="2017-04-01T00:00:00"/>
    <d v="2017-04-27T00:00:00"/>
    <s v="Thursday"/>
    <d v="1899-12-30T08:26:20"/>
    <d v="1899-12-30T08:00:00"/>
    <n v="1"/>
    <d v="2017-04-27T00:00:00"/>
    <d v="2017-04-01T00:00:00"/>
    <d v="2017-04-27T00:00:00"/>
    <s v="Thursday"/>
    <d v="1899-12-30T08:31:42"/>
    <d v="1899-12-30T09:00:00"/>
    <s v="One Way"/>
  </r>
  <r>
    <n v="1471471"/>
    <s v="RFID Card Member"/>
    <s v="Milwaukee"/>
    <s v="WI"/>
    <n v="53211"/>
    <s v="UNITED STATES"/>
    <s v="Annual Pass"/>
    <n v="11127"/>
    <x v="28"/>
    <n v="43.063749000000001"/>
    <n v="-87.887962999999999"/>
    <x v="11"/>
    <n v="43.052460000000004"/>
    <n v="-87.891000000000005"/>
    <n v="9"/>
    <n v="0"/>
    <n v="1.4"/>
    <n v="1.3"/>
    <n v="54"/>
    <n v="-1"/>
    <d v="2017-04-09T00:00:00"/>
    <d v="2017-04-01T00:00:00"/>
    <d v="2017-04-09T00:00:00"/>
    <s v="Sunday"/>
    <d v="1899-12-30T11:05:08"/>
    <d v="1899-12-30T11:00:00"/>
    <n v="1"/>
    <d v="2017-04-09T00:00:00"/>
    <d v="2017-04-01T00:00:00"/>
    <d v="2017-04-09T00:00:00"/>
    <s v="Sunday"/>
    <d v="1899-12-30T11:14:31"/>
    <d v="1899-12-30T11:00:00"/>
    <s v="One Way"/>
  </r>
  <r>
    <n v="1472112"/>
    <s v="RFID Card Member"/>
    <s v="Milwaukee"/>
    <s v="WI"/>
    <n v="53202"/>
    <s v="UNITED STATES"/>
    <s v="Annual Pass"/>
    <n v="5573"/>
    <x v="23"/>
    <n v="43.053040000000003"/>
    <n v="-87.897660000000002"/>
    <x v="28"/>
    <n v="43.045712999999999"/>
    <n v="-87.899756999999994"/>
    <n v="5"/>
    <n v="0"/>
    <n v="0.8"/>
    <n v="0.7"/>
    <n v="30"/>
    <n v="-1"/>
    <d v="2017-04-01T00:00:00"/>
    <d v="2017-04-01T00:00:00"/>
    <d v="2017-04-01T00:00:00"/>
    <s v="Saturday"/>
    <d v="1899-12-30T14:22:22"/>
    <d v="1899-12-30T14:00:00"/>
    <n v="1"/>
    <d v="2017-04-01T00:00:00"/>
    <d v="2017-04-01T00:00:00"/>
    <d v="2017-04-01T00:00:00"/>
    <s v="Saturday"/>
    <d v="1899-12-30T14:27:28"/>
    <d v="1899-12-30T14:00:00"/>
    <s v="One Way"/>
  </r>
  <r>
    <n v="1477939"/>
    <s v="RFID Card Member"/>
    <s v="Campbellsport"/>
    <s v="WI"/>
    <n v="53010"/>
    <s v="UNITED STATES"/>
    <s v="Annual Pass"/>
    <n v="11047"/>
    <x v="3"/>
    <n v="43.03519"/>
    <n v="-87.907390000000007"/>
    <x v="4"/>
    <n v="43.042490000000001"/>
    <n v="-87.909959999999998"/>
    <n v="8"/>
    <n v="0"/>
    <n v="1.2"/>
    <n v="1.1000000000000001"/>
    <n v="48"/>
    <n v="-1"/>
    <d v="2017-04-13T00:00:00"/>
    <d v="2017-04-01T00:00:00"/>
    <d v="2017-04-13T00:00:00"/>
    <s v="Thursday"/>
    <d v="1899-12-30T09:19:00"/>
    <d v="1899-12-30T09:00:00"/>
    <n v="1"/>
    <d v="2017-04-13T00:00:00"/>
    <d v="2017-04-01T00:00:00"/>
    <d v="2017-04-13T00:00:00"/>
    <s v="Thursday"/>
    <d v="1899-12-30T09:27:28"/>
    <d v="1899-12-30T09:00:00"/>
    <s v="One Way"/>
  </r>
  <r>
    <n v="1477939"/>
    <s v="RFID Card Member"/>
    <s v="Campbellsport"/>
    <s v="WI"/>
    <n v="53010"/>
    <s v="UNITED STATES"/>
    <s v="Annual Pass"/>
    <n v="9"/>
    <x v="56"/>
    <n v="43.02017"/>
    <n v="-87.933049999999994"/>
    <x v="31"/>
    <n v="43.040154000000001"/>
    <n v="-87.932113000000001"/>
    <n v="11"/>
    <n v="0"/>
    <n v="1.7"/>
    <n v="1.6"/>
    <n v="66"/>
    <n v="-1"/>
    <d v="2017-04-04T00:00:00"/>
    <d v="2017-04-01T00:00:00"/>
    <d v="2017-04-04T00:00:00"/>
    <s v="Tuesday"/>
    <d v="1899-12-30T17:02:36"/>
    <d v="1899-12-30T17:00:00"/>
    <n v="1"/>
    <d v="2017-04-04T00:00:00"/>
    <d v="2017-04-01T00:00:00"/>
    <d v="2017-04-04T00:00:00"/>
    <s v="Tuesday"/>
    <d v="1899-12-30T17:13:56"/>
    <d v="1899-12-30T17:00:00"/>
    <s v="One Way"/>
  </r>
  <r>
    <n v="1477939"/>
    <s v="RFID Card Member"/>
    <s v="Campbellsport"/>
    <s v="WI"/>
    <n v="53010"/>
    <s v="UNITED STATES"/>
    <s v="Annual Pass"/>
    <n v="5419"/>
    <x v="8"/>
    <n v="43.038580000000003"/>
    <n v="-87.90934"/>
    <x v="34"/>
    <n v="43.038649999999997"/>
    <n v="-87.921930000000003"/>
    <n v="9"/>
    <n v="0"/>
    <n v="1.4"/>
    <n v="1.3"/>
    <n v="54"/>
    <n v="-1"/>
    <d v="2017-04-03T00:00:00"/>
    <d v="2017-04-01T00:00:00"/>
    <d v="2017-04-03T00:00:00"/>
    <s v="Monday"/>
    <d v="1899-12-30T11:45:07"/>
    <d v="1899-12-30T12:00:00"/>
    <n v="1"/>
    <d v="2017-04-03T00:00:00"/>
    <d v="2017-04-01T00:00:00"/>
    <d v="2017-04-03T00:00:00"/>
    <s v="Monday"/>
    <d v="1899-12-30T11:54:57"/>
    <d v="1899-12-30T12:00:00"/>
    <s v="One Way"/>
  </r>
  <r>
    <n v="1477939"/>
    <s v="RFID Card Member"/>
    <s v="Campbellsport"/>
    <s v="WI"/>
    <n v="53010"/>
    <s v="UNITED STATES"/>
    <s v="Annual Pass"/>
    <n v="11081"/>
    <x v="8"/>
    <n v="43.038580000000003"/>
    <n v="-87.90934"/>
    <x v="9"/>
    <n v="43.034619999999997"/>
    <n v="-87.917500000000004"/>
    <n v="6"/>
    <n v="0"/>
    <n v="0.9"/>
    <n v="0.9"/>
    <n v="36"/>
    <n v="-1"/>
    <d v="2017-04-17T00:00:00"/>
    <d v="2017-04-01T00:00:00"/>
    <d v="2017-04-17T00:00:00"/>
    <s v="Monday"/>
    <d v="1899-12-30T10:53:08"/>
    <d v="1899-12-30T11:00:00"/>
    <n v="1"/>
    <d v="2017-04-17T00:00:00"/>
    <d v="2017-04-01T00:00:00"/>
    <d v="2017-04-17T00:00:00"/>
    <s v="Monday"/>
    <d v="1899-12-30T10:59:44"/>
    <d v="1899-12-30T11:00:00"/>
    <s v="One Way"/>
  </r>
  <r>
    <n v="1477939"/>
    <s v="RFID Card Member"/>
    <s v="Campbellsport"/>
    <s v="WI"/>
    <n v="53010"/>
    <s v="UNITED STATES"/>
    <s v="Annual Pass"/>
    <n v="11124"/>
    <x v="56"/>
    <n v="43.02017"/>
    <n v="-87.933049999999994"/>
    <x v="31"/>
    <n v="43.040154000000001"/>
    <n v="-87.932113000000001"/>
    <n v="11"/>
    <n v="0"/>
    <n v="1.7"/>
    <n v="1.6"/>
    <n v="66"/>
    <n v="-1"/>
    <d v="2017-04-28T00:00:00"/>
    <d v="2017-04-01T00:00:00"/>
    <d v="2017-04-28T00:00:00"/>
    <s v="Friday"/>
    <d v="1899-12-30T17:04:02"/>
    <d v="1899-12-30T17:00:00"/>
    <n v="1"/>
    <d v="2017-04-28T00:00:00"/>
    <d v="2017-04-01T00:00:00"/>
    <d v="2017-04-28T00:00:00"/>
    <s v="Friday"/>
    <d v="1899-12-30T17:15:19"/>
    <d v="1899-12-30T17:00:00"/>
    <s v="One Way"/>
  </r>
  <r>
    <n v="1478009"/>
    <s v="RFID Card Member"/>
    <s v="Milwaukee"/>
    <s v="WI"/>
    <n v="53211"/>
    <s v="UNITED STATES"/>
    <s v="Annual Pass"/>
    <n v="5524"/>
    <x v="53"/>
    <n v="43.074655999999997"/>
    <n v="-87.889011999999994"/>
    <x v="7"/>
    <n v="43.038580000000003"/>
    <n v="-87.90934"/>
    <n v="27"/>
    <n v="0"/>
    <n v="4.0999999999999996"/>
    <n v="3.8"/>
    <n v="162"/>
    <n v="-1"/>
    <d v="2017-04-20T00:00:00"/>
    <d v="2017-04-01T00:00:00"/>
    <d v="2017-04-20T00:00:00"/>
    <s v="Thursday"/>
    <d v="1899-12-30T09:53:44"/>
    <d v="1899-12-30T10:00:00"/>
    <n v="1"/>
    <d v="2017-04-20T00:00:00"/>
    <d v="2017-04-01T00:00:00"/>
    <d v="2017-04-20T00:00:00"/>
    <s v="Thursday"/>
    <d v="1899-12-30T10:20:45"/>
    <d v="1899-12-30T10:00:00"/>
    <s v="One Way"/>
  </r>
  <r>
    <n v="1482626"/>
    <s v="RFID Card Member"/>
    <s v="Milwaukee"/>
    <s v="WI"/>
    <n v="53207"/>
    <s v="UNITED STATES"/>
    <s v="Annual Pass"/>
    <n v="24"/>
    <x v="50"/>
    <n v="43.026229999999998"/>
    <n v="-87.912809999999993"/>
    <x v="30"/>
    <n v="43.004728999999998"/>
    <n v="-87.905463999999995"/>
    <n v="15"/>
    <n v="0"/>
    <n v="2.2999999999999998"/>
    <n v="2.1"/>
    <n v="90"/>
    <n v="-1"/>
    <d v="2017-04-22T00:00:00"/>
    <d v="2017-04-01T00:00:00"/>
    <d v="2017-04-22T00:00:00"/>
    <s v="Saturday"/>
    <d v="1899-12-30T00:13:38"/>
    <d v="1899-12-30T00:00:00"/>
    <n v="1"/>
    <d v="2017-04-22T00:00:00"/>
    <d v="2017-04-01T00:00:00"/>
    <d v="2017-04-22T00:00:00"/>
    <s v="Saturday"/>
    <d v="1899-12-30T00:28:21"/>
    <d v="1899-12-30T00:00:00"/>
    <s v="One Way"/>
  </r>
  <r>
    <n v="1485771"/>
    <s v="RFID Card Member"/>
    <s v="Wauwatosa"/>
    <s v="WI"/>
    <n v="53213"/>
    <s v="UNITED STATES"/>
    <s v="Annual Pass"/>
    <n v="200"/>
    <x v="57"/>
    <n v="43.059550000000002"/>
    <n v="-88.008840000000006"/>
    <x v="59"/>
    <n v="43.059550000000002"/>
    <n v="-88.008840000000006"/>
    <n v="107"/>
    <n v="0"/>
    <n v="16.100000000000001"/>
    <n v="15.2"/>
    <n v="642"/>
    <n v="-1"/>
    <d v="2017-04-28T00:00:00"/>
    <d v="2017-04-01T00:00:00"/>
    <d v="2017-04-28T00:00:00"/>
    <s v="Friday"/>
    <d v="1899-12-30T13:16:39"/>
    <d v="1899-12-30T13:00:00"/>
    <n v="1"/>
    <d v="2017-04-28T00:00:00"/>
    <d v="2017-04-01T00:00:00"/>
    <d v="2017-04-28T00:00:00"/>
    <s v="Friday"/>
    <d v="1899-12-30T15:03:00"/>
    <d v="1899-12-30T15:00:00"/>
    <s v="Round Trip"/>
  </r>
  <r>
    <n v="1489319"/>
    <s v="RFID Card Member"/>
    <s v="Brookfield"/>
    <s v="WI"/>
    <n v="53045"/>
    <s v="UNITED STATES"/>
    <s v="Annual Pass"/>
    <n v="82"/>
    <x v="32"/>
    <n v="43.078530000000001"/>
    <n v="-87.882620000000003"/>
    <x v="53"/>
    <n v="43.060786"/>
    <n v="-87.883825999999999"/>
    <n v="8"/>
    <n v="0"/>
    <n v="1.2"/>
    <n v="1.1000000000000001"/>
    <n v="48"/>
    <n v="-1"/>
    <d v="2017-04-20T00:00:00"/>
    <d v="2017-04-01T00:00:00"/>
    <d v="2017-04-20T00:00:00"/>
    <s v="Thursday"/>
    <d v="1899-12-30T22:35:07"/>
    <d v="1899-12-30T23:00:00"/>
    <n v="1"/>
    <d v="2017-04-20T00:00:00"/>
    <d v="2017-04-01T00:00:00"/>
    <d v="2017-04-20T00:00:00"/>
    <s v="Thursday"/>
    <d v="1899-12-30T22:43:39"/>
    <d v="1899-12-30T23:00:00"/>
    <s v="One Way"/>
  </r>
  <r>
    <n v="1489319"/>
    <s v="RFID Card Member"/>
    <s v="Brookfield"/>
    <s v="WI"/>
    <n v="53045"/>
    <s v="UNITED STATES"/>
    <s v="Annual Pass"/>
    <n v="189"/>
    <x v="10"/>
    <n v="43.060786"/>
    <n v="-87.883825999999999"/>
    <x v="20"/>
    <n v="43.077359999999999"/>
    <n v="-87.880769999999998"/>
    <n v="9"/>
    <n v="0"/>
    <n v="1.4"/>
    <n v="1.3"/>
    <n v="54"/>
    <n v="-1"/>
    <d v="2017-04-12T00:00:00"/>
    <d v="2017-04-01T00:00:00"/>
    <d v="2017-04-12T00:00:00"/>
    <s v="Wednesday"/>
    <d v="1899-12-30T10:35:41"/>
    <d v="1899-12-30T11:00:00"/>
    <n v="1"/>
    <d v="2017-04-12T00:00:00"/>
    <d v="2017-04-01T00:00:00"/>
    <d v="2017-04-12T00:00:00"/>
    <s v="Wednesday"/>
    <d v="1899-12-30T10:44:07"/>
    <d v="1899-12-30T11:00:00"/>
    <s v="One Way"/>
  </r>
  <r>
    <n v="1489319"/>
    <s v="RFID Card Member"/>
    <s v="Brookfield"/>
    <s v="WI"/>
    <n v="53045"/>
    <s v="UNITED STATES"/>
    <s v="Annual Pass"/>
    <n v="5465"/>
    <x v="32"/>
    <n v="43.078530000000001"/>
    <n v="-87.882620000000003"/>
    <x v="53"/>
    <n v="43.060786"/>
    <n v="-87.883825999999999"/>
    <n v="8"/>
    <n v="0"/>
    <n v="1.2"/>
    <n v="1.1000000000000001"/>
    <n v="48"/>
    <n v="-1"/>
    <d v="2017-04-13T00:00:00"/>
    <d v="2017-04-01T00:00:00"/>
    <d v="2017-04-13T00:00:00"/>
    <s v="Thursday"/>
    <d v="1899-12-30T16:32:20"/>
    <d v="1899-12-30T17:00:00"/>
    <n v="1"/>
    <d v="2017-04-13T00:00:00"/>
    <d v="2017-04-01T00:00:00"/>
    <d v="2017-04-13T00:00:00"/>
    <s v="Thursday"/>
    <d v="1899-12-30T16:40:57"/>
    <d v="1899-12-30T17:00:00"/>
    <s v="One Way"/>
  </r>
  <r>
    <n v="1489319"/>
    <s v="RFID Card Member"/>
    <s v="Brookfield"/>
    <s v="WI"/>
    <n v="53045"/>
    <s v="UNITED STATES"/>
    <s v="Annual Pass"/>
    <n v="189"/>
    <x v="32"/>
    <n v="43.078530000000001"/>
    <n v="-87.882620000000003"/>
    <x v="53"/>
    <n v="43.060786"/>
    <n v="-87.883825999999999"/>
    <n v="9"/>
    <n v="0"/>
    <n v="1.4"/>
    <n v="1.3"/>
    <n v="54"/>
    <n v="-1"/>
    <d v="2017-04-11T00:00:00"/>
    <d v="2017-04-01T00:00:00"/>
    <d v="2017-04-11T00:00:00"/>
    <s v="Tuesday"/>
    <d v="1899-12-30T14:03:33"/>
    <d v="1899-12-30T14:00:00"/>
    <n v="1"/>
    <d v="2017-04-11T00:00:00"/>
    <d v="2017-04-01T00:00:00"/>
    <d v="2017-04-11T00:00:00"/>
    <s v="Tuesday"/>
    <d v="1899-12-30T14:12:00"/>
    <d v="1899-12-30T14:00:00"/>
    <s v="One Way"/>
  </r>
  <r>
    <n v="1489319"/>
    <s v="RFID Card Member"/>
    <s v="Brookfield"/>
    <s v="WI"/>
    <n v="53045"/>
    <s v="UNITED STATES"/>
    <s v="Annual Pass"/>
    <n v="223"/>
    <x v="10"/>
    <n v="43.060786"/>
    <n v="-87.883825999999999"/>
    <x v="20"/>
    <n v="43.077359999999999"/>
    <n v="-87.880769999999998"/>
    <n v="7"/>
    <n v="0"/>
    <n v="1.1000000000000001"/>
    <n v="1"/>
    <n v="42"/>
    <n v="-1"/>
    <d v="2017-04-10T00:00:00"/>
    <d v="2017-04-01T00:00:00"/>
    <d v="2017-04-10T00:00:00"/>
    <s v="Monday"/>
    <d v="1899-12-30T10:26:25"/>
    <d v="1899-12-30T10:00:00"/>
    <n v="1"/>
    <d v="2017-04-10T00:00:00"/>
    <d v="2017-04-01T00:00:00"/>
    <d v="2017-04-10T00:00:00"/>
    <s v="Monday"/>
    <d v="1899-12-30T10:33:27"/>
    <d v="1899-12-30T11:00:00"/>
    <s v="One Way"/>
  </r>
  <r>
    <n v="1489319"/>
    <s v="RFID Card Member"/>
    <s v="Brookfield"/>
    <s v="WI"/>
    <n v="53045"/>
    <s v="UNITED STATES"/>
    <s v="Annual Pass"/>
    <n v="5513"/>
    <x v="27"/>
    <n v="43.074890000000003"/>
    <n v="-87.882810000000006"/>
    <x v="53"/>
    <n v="43.060786"/>
    <n v="-87.883825999999999"/>
    <n v="7"/>
    <n v="0"/>
    <n v="1.1000000000000001"/>
    <n v="1"/>
    <n v="42"/>
    <n v="-1"/>
    <d v="2017-04-04T00:00:00"/>
    <d v="2017-04-01T00:00:00"/>
    <d v="2017-04-04T00:00:00"/>
    <s v="Tuesday"/>
    <d v="1899-12-30T13:43:28"/>
    <d v="1899-12-30T14:00:00"/>
    <n v="1"/>
    <d v="2017-04-04T00:00:00"/>
    <d v="2017-04-01T00:00:00"/>
    <d v="2017-04-04T00:00:00"/>
    <s v="Tuesday"/>
    <d v="1899-12-30T13:50:56"/>
    <d v="1899-12-30T14:00:00"/>
    <s v="One Way"/>
  </r>
  <r>
    <n v="1489639"/>
    <s v="RFID Card Member"/>
    <s v="Milwaukee"/>
    <s v="WI"/>
    <n v="53202"/>
    <s v="UNITED STATES"/>
    <s v="Annual Pass"/>
    <n v="5560"/>
    <x v="6"/>
    <n v="43.038719999999998"/>
    <n v="-87.905339999999995"/>
    <x v="43"/>
    <n v="43.031480000000002"/>
    <n v="-87.908169999999998"/>
    <n v="9"/>
    <n v="0"/>
    <n v="1.4"/>
    <n v="1.3"/>
    <n v="54"/>
    <n v="-1"/>
    <d v="2017-04-18T00:00:00"/>
    <d v="2017-04-01T00:00:00"/>
    <d v="2017-04-18T00:00:00"/>
    <s v="Tuesday"/>
    <d v="1899-12-30T07:44:02"/>
    <d v="1899-12-30T08:00:00"/>
    <n v="1"/>
    <d v="2017-04-18T00:00:00"/>
    <d v="2017-04-01T00:00:00"/>
    <d v="2017-04-18T00:00:00"/>
    <s v="Tuesday"/>
    <d v="1899-12-30T07:53:25"/>
    <d v="1899-12-30T08:00:00"/>
    <s v="One Way"/>
  </r>
  <r>
    <n v="1492987"/>
    <s v="RFID Card Member"/>
    <s v="Milwaukee "/>
    <s v="WI"/>
    <n v="53202"/>
    <s v="UNITED STATES"/>
    <s v="30-Day Pass"/>
    <n v="11143"/>
    <x v="12"/>
    <n v="43.052460000000004"/>
    <n v="-87.891000000000005"/>
    <x v="4"/>
    <n v="43.042490000000001"/>
    <n v="-87.909959999999998"/>
    <n v="7"/>
    <n v="0"/>
    <n v="1.1000000000000001"/>
    <n v="1"/>
    <n v="42"/>
    <n v="-1"/>
    <d v="2017-04-24T00:00:00"/>
    <d v="2017-04-01T00:00:00"/>
    <d v="2017-04-24T00:00:00"/>
    <s v="Monday"/>
    <d v="1899-12-30T16:25:06"/>
    <d v="1899-12-30T16:00:00"/>
    <n v="1"/>
    <d v="2017-04-24T00:00:00"/>
    <d v="2017-04-01T00:00:00"/>
    <d v="2017-04-24T00:00:00"/>
    <s v="Monday"/>
    <d v="1899-12-30T16:32:30"/>
    <d v="1899-12-30T17:00:00"/>
    <s v="One Way"/>
  </r>
  <r>
    <n v="1492987"/>
    <s v="RFID Card Member"/>
    <s v="Milwaukee "/>
    <s v="WI"/>
    <n v="53202"/>
    <s v="UNITED STATES"/>
    <s v="30-Day Pass"/>
    <n v="11047"/>
    <x v="0"/>
    <n v="43.042490000000001"/>
    <n v="-87.909959999999998"/>
    <x v="11"/>
    <n v="43.052460000000004"/>
    <n v="-87.891000000000005"/>
    <n v="10"/>
    <n v="0"/>
    <n v="1.5"/>
    <n v="1.4"/>
    <n v="60"/>
    <n v="-1"/>
    <d v="2017-04-24T00:00:00"/>
    <d v="2017-04-01T00:00:00"/>
    <d v="2017-04-24T00:00:00"/>
    <s v="Monday"/>
    <d v="1899-12-30T08:34:58"/>
    <d v="1899-12-30T09:00:00"/>
    <n v="1"/>
    <d v="2017-04-24T00:00:00"/>
    <d v="2017-04-01T00:00:00"/>
    <d v="2017-04-24T00:00:00"/>
    <s v="Monday"/>
    <d v="1899-12-30T08:44:44"/>
    <d v="1899-12-30T09:00:00"/>
    <s v="One Way"/>
  </r>
  <r>
    <n v="1492987"/>
    <s v="RFID Card Member"/>
    <s v="Milwaukee "/>
    <s v="WI"/>
    <n v="53202"/>
    <s v="UNITED STATES"/>
    <s v="30-Day Pass"/>
    <n v="11131"/>
    <x v="12"/>
    <n v="43.052460000000004"/>
    <n v="-87.891000000000005"/>
    <x v="4"/>
    <n v="43.042490000000001"/>
    <n v="-87.909959999999998"/>
    <n v="8"/>
    <n v="0"/>
    <n v="1.2"/>
    <n v="1.1000000000000001"/>
    <n v="48"/>
    <n v="-1"/>
    <d v="2017-04-17T00:00:00"/>
    <d v="2017-04-01T00:00:00"/>
    <d v="2017-04-17T00:00:00"/>
    <s v="Monday"/>
    <d v="1899-12-30T16:19:43"/>
    <d v="1899-12-30T16:00:00"/>
    <n v="1"/>
    <d v="2017-04-17T00:00:00"/>
    <d v="2017-04-01T00:00:00"/>
    <d v="2017-04-17T00:00:00"/>
    <s v="Monday"/>
    <d v="1899-12-30T16:27:54"/>
    <d v="1899-12-30T16:00:00"/>
    <s v="One Way"/>
  </r>
  <r>
    <n v="1494109"/>
    <s v="RFID Card Member"/>
    <s v="Milwaukee"/>
    <s v="WI"/>
    <n v="53233"/>
    <s v="UNITED STATES"/>
    <s v="Annual Pass"/>
    <n v="5465"/>
    <x v="2"/>
    <n v="43.03886"/>
    <n v="-87.902720000000002"/>
    <x v="19"/>
    <n v="43.040349999999997"/>
    <n v="-87.920760000000001"/>
    <n v="10"/>
    <n v="0"/>
    <n v="1.5"/>
    <n v="1.4"/>
    <n v="60"/>
    <n v="-1"/>
    <d v="2017-04-20T00:00:00"/>
    <d v="2017-04-01T00:00:00"/>
    <d v="2017-04-20T00:00:00"/>
    <s v="Thursday"/>
    <d v="1899-12-30T16:44:57"/>
    <d v="1899-12-30T17:00:00"/>
    <n v="1"/>
    <d v="2017-04-20T00:00:00"/>
    <d v="2017-04-01T00:00:00"/>
    <d v="2017-04-20T00:00:00"/>
    <s v="Thursday"/>
    <d v="1899-12-30T16:54:49"/>
    <d v="1899-12-30T17:00:00"/>
    <s v="One Way"/>
  </r>
  <r>
    <n v="1494109"/>
    <s v="RFID Card Member"/>
    <s v="Milwaukee"/>
    <s v="WI"/>
    <n v="53233"/>
    <s v="UNITED STATES"/>
    <s v="Annual Pass"/>
    <n v="5509"/>
    <x v="2"/>
    <n v="43.03886"/>
    <n v="-87.902720000000002"/>
    <x v="6"/>
    <n v="43.03519"/>
    <n v="-87.907390000000007"/>
    <n v="3"/>
    <n v="0"/>
    <n v="0.5"/>
    <n v="0.4"/>
    <n v="18"/>
    <n v="-1"/>
    <d v="2017-04-26T00:00:00"/>
    <d v="2017-04-01T00:00:00"/>
    <d v="2017-04-26T00:00:00"/>
    <s v="Wednesday"/>
    <d v="1899-12-30T13:31:18"/>
    <d v="1899-12-30T14:00:00"/>
    <n v="1"/>
    <d v="2017-04-26T00:00:00"/>
    <d v="2017-04-01T00:00:00"/>
    <d v="2017-04-26T00:00:00"/>
    <s v="Wednesday"/>
    <d v="1899-12-30T13:34:37"/>
    <d v="1899-12-30T14:00:00"/>
    <s v="One Way"/>
  </r>
  <r>
    <n v="1494109"/>
    <s v="RFID Card Member"/>
    <s v="Milwaukee"/>
    <s v="WI"/>
    <n v="53233"/>
    <s v="UNITED STATES"/>
    <s v="Annual Pass"/>
    <n v="5582"/>
    <x v="2"/>
    <n v="43.03886"/>
    <n v="-87.902720000000002"/>
    <x v="7"/>
    <n v="43.038580000000003"/>
    <n v="-87.90934"/>
    <n v="4"/>
    <n v="0"/>
    <n v="0.6"/>
    <n v="0.6"/>
    <n v="24"/>
    <n v="-1"/>
    <d v="2017-04-28T00:00:00"/>
    <d v="2017-04-01T00:00:00"/>
    <d v="2017-04-28T00:00:00"/>
    <s v="Friday"/>
    <d v="1899-12-30T12:34:40"/>
    <d v="1899-12-30T13:00:00"/>
    <n v="1"/>
    <d v="2017-04-28T00:00:00"/>
    <d v="2017-04-01T00:00:00"/>
    <d v="2017-04-28T00:00:00"/>
    <s v="Friday"/>
    <d v="1899-12-30T12:38:45"/>
    <d v="1899-12-30T13:00:00"/>
    <s v="One Way"/>
  </r>
  <r>
    <n v="1509123"/>
    <s v="RFID Card Member"/>
    <s v="Milwaukee"/>
    <s v="WI"/>
    <n v="53211"/>
    <s v="UNITED STATES"/>
    <s v="Annual Pass"/>
    <n v="291"/>
    <x v="12"/>
    <n v="43.052460000000004"/>
    <n v="-87.891000000000005"/>
    <x v="22"/>
    <n v="43.058010000000003"/>
    <n v="-87.877300000000005"/>
    <n v="8"/>
    <n v="0"/>
    <n v="1.2"/>
    <n v="1.1000000000000001"/>
    <n v="48"/>
    <n v="-1"/>
    <d v="2017-04-08T00:00:00"/>
    <d v="2017-04-01T00:00:00"/>
    <d v="2017-04-08T00:00:00"/>
    <s v="Saturday"/>
    <d v="1899-12-30T14:00:31"/>
    <d v="1899-12-30T14:00:00"/>
    <n v="1"/>
    <d v="2017-04-08T00:00:00"/>
    <d v="2017-04-01T00:00:00"/>
    <d v="2017-04-08T00:00:00"/>
    <s v="Saturday"/>
    <d v="1899-12-30T14:08:51"/>
    <d v="1899-12-30T14:00:00"/>
    <s v="One Way"/>
  </r>
  <r>
    <n v="1509123"/>
    <s v="RFID Card Member"/>
    <s v="Milwaukee"/>
    <s v="WI"/>
    <n v="53211"/>
    <s v="UNITED STATES"/>
    <s v="Annual Pass"/>
    <n v="5453"/>
    <x v="36"/>
    <n v="43.069021999999997"/>
    <n v="-87.887940999999998"/>
    <x v="38"/>
    <n v="43.069021999999997"/>
    <n v="-87.887940999999998"/>
    <n v="0"/>
    <n v="0"/>
    <n v="0"/>
    <n v="0"/>
    <n v="0"/>
    <n v="-1"/>
    <d v="2017-04-10T00:00:00"/>
    <d v="2017-04-01T00:00:00"/>
    <d v="2017-04-10T00:00:00"/>
    <s v="Monday"/>
    <d v="1899-12-30T14:31:20"/>
    <d v="1899-12-30T15:00:00"/>
    <n v="1"/>
    <d v="2017-04-10T00:00:00"/>
    <d v="2017-04-01T00:00:00"/>
    <d v="2017-04-10T00:00:00"/>
    <s v="Monday"/>
    <d v="1899-12-30T14:31:38"/>
    <d v="1899-12-30T15:00:00"/>
    <s v="Round Trip"/>
  </r>
  <r>
    <n v="1515232"/>
    <s v="RFID Card Member"/>
    <s v="Milwaukee"/>
    <s v="WI"/>
    <n v="53202"/>
    <s v="UNITED STATES"/>
    <s v="Pay as You Go Pass"/>
    <n v="5424"/>
    <x v="30"/>
    <n v="43.045712999999999"/>
    <n v="-87.899756999999994"/>
    <x v="28"/>
    <n v="43.045712999999999"/>
    <n v="-87.899756999999994"/>
    <n v="98"/>
    <n v="0"/>
    <n v="14.7"/>
    <n v="14"/>
    <n v="588"/>
    <n v="-1"/>
    <d v="2017-04-01T00:00:00"/>
    <d v="2017-04-01T00:00:00"/>
    <d v="2017-04-01T00:00:00"/>
    <s v="Saturday"/>
    <d v="1899-12-30T20:26:21"/>
    <d v="1899-12-30T20:00:00"/>
    <n v="1"/>
    <d v="2017-04-01T00:00:00"/>
    <d v="2017-04-01T00:00:00"/>
    <d v="2017-04-01T00:00:00"/>
    <s v="Saturday"/>
    <d v="1899-12-30T22:04:07"/>
    <d v="1899-12-30T22:00:00"/>
    <s v="Round Trip"/>
  </r>
  <r>
    <n v="1515232"/>
    <s v="RFID Card Member"/>
    <s v="Milwaukee"/>
    <s v="WI"/>
    <n v="53202"/>
    <s v="UNITED STATES"/>
    <s v="Pay as You Go Pass"/>
    <n v="5712"/>
    <x v="30"/>
    <n v="43.045712999999999"/>
    <n v="-87.899756999999994"/>
    <x v="28"/>
    <n v="43.045712999999999"/>
    <n v="-87.899756999999994"/>
    <n v="70"/>
    <n v="0"/>
    <n v="10.5"/>
    <n v="10"/>
    <n v="420"/>
    <n v="-1"/>
    <d v="2017-04-16T00:00:00"/>
    <d v="2017-04-01T00:00:00"/>
    <d v="2017-04-16T00:00:00"/>
    <s v="Sunday"/>
    <d v="1899-12-30T20:10:09"/>
    <d v="1899-12-30T20:00:00"/>
    <n v="1"/>
    <d v="2017-04-16T00:00:00"/>
    <d v="2017-04-01T00:00:00"/>
    <d v="2017-04-16T00:00:00"/>
    <s v="Sunday"/>
    <d v="1899-12-30T21:20:47"/>
    <d v="1899-12-30T21:00:00"/>
    <s v="Round Trip"/>
  </r>
  <r>
    <n v="1517033"/>
    <s v="RFID Card Member"/>
    <s v="Milwaukee"/>
    <s v="WI"/>
    <n v="53233"/>
    <s v="UNITED STATES"/>
    <s v="Pay as You Go Pass"/>
    <n v="338"/>
    <x v="24"/>
    <n v="43.040154000000001"/>
    <n v="-87.932113000000001"/>
    <x v="31"/>
    <n v="43.040154000000001"/>
    <n v="-87.932113000000001"/>
    <n v="119"/>
    <n v="8"/>
    <n v="17.899999999999999"/>
    <n v="17"/>
    <n v="714"/>
    <n v="-1"/>
    <d v="2017-04-19T00:00:00"/>
    <d v="2017-04-01T00:00:00"/>
    <d v="2017-04-19T00:00:00"/>
    <s v="Wednesday"/>
    <d v="1899-12-30T02:18:06"/>
    <d v="1899-12-30T02:00:00"/>
    <n v="1"/>
    <d v="2017-04-19T00:00:00"/>
    <d v="2017-04-01T00:00:00"/>
    <d v="2017-04-19T00:00:00"/>
    <s v="Wednesday"/>
    <d v="1899-12-30T04:17:11"/>
    <d v="1899-12-30T04:00:00"/>
    <s v="Round Trip"/>
  </r>
  <r>
    <n v="1517760"/>
    <s v="RFID Card Member"/>
    <s v="Milwaukee"/>
    <s v="WI"/>
    <n v="53212"/>
    <s v="UNITED STATES"/>
    <s v="Annual Pass"/>
    <n v="274"/>
    <x v="4"/>
    <n v="43.04824"/>
    <n v="-87.904970000000006"/>
    <x v="36"/>
    <n v="43.038719999999998"/>
    <n v="-87.905339999999995"/>
    <n v="6"/>
    <n v="0"/>
    <n v="0.9"/>
    <n v="0.9"/>
    <n v="36"/>
    <n v="-1"/>
    <d v="2017-04-25T00:00:00"/>
    <d v="2017-04-01T00:00:00"/>
    <d v="2017-04-25T00:00:00"/>
    <s v="Tuesday"/>
    <d v="1899-12-30T06:59:23"/>
    <d v="1899-12-30T07:00:00"/>
    <n v="1"/>
    <d v="2017-04-25T00:00:00"/>
    <d v="2017-04-01T00:00:00"/>
    <d v="2017-04-25T00:00:00"/>
    <s v="Tuesday"/>
    <d v="1899-12-30T07:05:51"/>
    <d v="1899-12-30T07:00:00"/>
    <s v="One Way"/>
  </r>
  <r>
    <n v="1517760"/>
    <s v="RFID Card Member"/>
    <s v="Milwaukee"/>
    <s v="WI"/>
    <n v="53212"/>
    <s v="UNITED STATES"/>
    <s v="Annual Pass"/>
    <n v="5501"/>
    <x v="6"/>
    <n v="43.038719999999998"/>
    <n v="-87.905339999999995"/>
    <x v="43"/>
    <n v="43.031480000000002"/>
    <n v="-87.908169999999998"/>
    <n v="5"/>
    <n v="0"/>
    <n v="0.8"/>
    <n v="0.7"/>
    <n v="30"/>
    <n v="-1"/>
    <d v="2017-04-28T00:00:00"/>
    <d v="2017-04-01T00:00:00"/>
    <d v="2017-04-28T00:00:00"/>
    <s v="Friday"/>
    <d v="1899-12-30T08:46:36"/>
    <d v="1899-12-30T09:00:00"/>
    <n v="1"/>
    <d v="2017-04-28T00:00:00"/>
    <d v="2017-04-01T00:00:00"/>
    <d v="2017-04-28T00:00:00"/>
    <s v="Friday"/>
    <d v="1899-12-30T08:51:49"/>
    <d v="1899-12-30T09:00:00"/>
    <s v="One Way"/>
  </r>
  <r>
    <n v="1518070"/>
    <s v="RFID Card Member"/>
    <s v="Milwaukee"/>
    <s v="WI"/>
    <n v="53211"/>
    <s v="UNITED STATES"/>
    <s v="30-Day Pass"/>
    <n v="976"/>
    <x v="36"/>
    <n v="43.069021999999997"/>
    <n v="-87.887940999999998"/>
    <x v="16"/>
    <n v="43.052549999999997"/>
    <n v="-87.909329999999997"/>
    <n v="10"/>
    <n v="0"/>
    <n v="1.5"/>
    <n v="1.4"/>
    <n v="60"/>
    <n v="-1"/>
    <d v="2017-04-25T00:00:00"/>
    <d v="2017-04-01T00:00:00"/>
    <d v="2017-04-25T00:00:00"/>
    <s v="Tuesday"/>
    <d v="1899-12-30T08:31:15"/>
    <d v="1899-12-30T09:00:00"/>
    <n v="1"/>
    <d v="2017-04-25T00:00:00"/>
    <d v="2017-04-01T00:00:00"/>
    <d v="2017-04-25T00:00:00"/>
    <s v="Tuesday"/>
    <d v="1899-12-30T08:41:01"/>
    <d v="1899-12-30T09:00:00"/>
    <s v="One Way"/>
  </r>
  <r>
    <n v="1518070"/>
    <s v="RFID Card Member"/>
    <s v="Milwaukee"/>
    <s v="WI"/>
    <n v="53211"/>
    <s v="UNITED STATES"/>
    <s v="30-Day Pass"/>
    <n v="109"/>
    <x v="12"/>
    <n v="43.052460000000004"/>
    <n v="-87.891000000000005"/>
    <x v="34"/>
    <n v="43.038649999999997"/>
    <n v="-87.921930000000003"/>
    <n v="14"/>
    <n v="0"/>
    <n v="2.1"/>
    <n v="2"/>
    <n v="84"/>
    <n v="-1"/>
    <d v="2017-04-24T00:00:00"/>
    <d v="2017-04-01T00:00:00"/>
    <d v="2017-04-24T00:00:00"/>
    <s v="Monday"/>
    <d v="1899-12-30T20:17:00"/>
    <d v="1899-12-30T20:00:00"/>
    <n v="1"/>
    <d v="2017-04-24T00:00:00"/>
    <d v="2017-04-01T00:00:00"/>
    <d v="2017-04-24T00:00:00"/>
    <s v="Monday"/>
    <d v="1899-12-30T20:31:46"/>
    <d v="1899-12-30T21:00:00"/>
    <s v="One Way"/>
  </r>
  <r>
    <n v="1518070"/>
    <s v="RFID Card Member"/>
    <s v="Milwaukee"/>
    <s v="WI"/>
    <n v="53211"/>
    <s v="UNITED STATES"/>
    <s v="30-Day Pass"/>
    <n v="5471"/>
    <x v="29"/>
    <n v="43.052549999999997"/>
    <n v="-87.909329999999997"/>
    <x v="22"/>
    <n v="43.058010000000003"/>
    <n v="-87.877300000000005"/>
    <n v="13"/>
    <n v="0"/>
    <n v="2"/>
    <n v="1.9"/>
    <n v="78"/>
    <n v="-1"/>
    <d v="2017-04-24T00:00:00"/>
    <d v="2017-04-01T00:00:00"/>
    <d v="2017-04-24T00:00:00"/>
    <s v="Monday"/>
    <d v="1899-12-30T18:12:57"/>
    <d v="1899-12-30T18:00:00"/>
    <n v="1"/>
    <d v="2017-04-24T00:00:00"/>
    <d v="2017-04-01T00:00:00"/>
    <d v="2017-04-24T00:00:00"/>
    <s v="Monday"/>
    <d v="1899-12-30T18:25:33"/>
    <d v="1899-12-30T18:00:00"/>
    <s v="One Way"/>
  </r>
  <r>
    <n v="1518070"/>
    <s v="RFID Card Member"/>
    <s v="Milwaukee"/>
    <s v="WI"/>
    <n v="53211"/>
    <s v="UNITED STATES"/>
    <s v="30-Day Pass"/>
    <n v="263"/>
    <x v="3"/>
    <n v="43.03519"/>
    <n v="-87.907390000000007"/>
    <x v="0"/>
    <n v="43.049230000000001"/>
    <n v="-87.911940000000001"/>
    <n v="9"/>
    <n v="0"/>
    <n v="1.4"/>
    <n v="1.3"/>
    <n v="54"/>
    <n v="-1"/>
    <d v="2017-04-18T00:00:00"/>
    <d v="2017-04-01T00:00:00"/>
    <d v="2017-04-18T00:00:00"/>
    <s v="Tuesday"/>
    <d v="1899-12-30T13:43:33"/>
    <d v="1899-12-30T14:00:00"/>
    <n v="1"/>
    <d v="2017-04-18T00:00:00"/>
    <d v="2017-04-01T00:00:00"/>
    <d v="2017-04-18T00:00:00"/>
    <s v="Tuesday"/>
    <d v="1899-12-30T13:52:49"/>
    <d v="1899-12-30T14:00:00"/>
    <s v="One Way"/>
  </r>
  <r>
    <n v="1518070"/>
    <s v="RFID Card Member"/>
    <s v="Milwaukee"/>
    <s v="WI"/>
    <n v="53211"/>
    <s v="UNITED STATES"/>
    <s v="30-Day Pass"/>
    <n v="361"/>
    <x v="38"/>
    <n v="43.058619999999998"/>
    <n v="-87.885319999999993"/>
    <x v="38"/>
    <n v="43.069021999999997"/>
    <n v="-87.887940999999998"/>
    <n v="5"/>
    <n v="0"/>
    <n v="0.8"/>
    <n v="0.7"/>
    <n v="30"/>
    <n v="-1"/>
    <d v="2017-04-22T00:00:00"/>
    <d v="2017-04-01T00:00:00"/>
    <d v="2017-04-22T00:00:00"/>
    <s v="Saturday"/>
    <d v="1899-12-30T02:29:25"/>
    <d v="1899-12-30T02:00:00"/>
    <n v="1"/>
    <d v="2017-04-22T00:00:00"/>
    <d v="2017-04-01T00:00:00"/>
    <d v="2017-04-22T00:00:00"/>
    <s v="Saturday"/>
    <d v="1899-12-30T02:34:47"/>
    <d v="1899-12-30T03:00:00"/>
    <s v="One Way"/>
  </r>
  <r>
    <n v="1518070"/>
    <s v="RFID Card Member"/>
    <s v="Milwaukee"/>
    <s v="WI"/>
    <n v="53211"/>
    <s v="UNITED STATES"/>
    <s v="30-Day Pass"/>
    <n v="315"/>
    <x v="27"/>
    <n v="43.074890000000003"/>
    <n v="-87.882810000000006"/>
    <x v="38"/>
    <n v="43.069021999999997"/>
    <n v="-87.887940999999998"/>
    <n v="4"/>
    <n v="0"/>
    <n v="0.6"/>
    <n v="0.6"/>
    <n v="24"/>
    <n v="-1"/>
    <d v="2017-04-19T00:00:00"/>
    <d v="2017-04-01T00:00:00"/>
    <d v="2017-04-19T00:00:00"/>
    <s v="Wednesday"/>
    <d v="1899-12-30T18:18:58"/>
    <d v="1899-12-30T18:00:00"/>
    <n v="1"/>
    <d v="2017-04-19T00:00:00"/>
    <d v="2017-04-01T00:00:00"/>
    <d v="2017-04-19T00:00:00"/>
    <s v="Wednesday"/>
    <d v="1899-12-30T18:22:26"/>
    <d v="1899-12-30T18:00:00"/>
    <s v="One Way"/>
  </r>
  <r>
    <n v="1518070"/>
    <s v="RFID Card Member"/>
    <s v="Milwaukee"/>
    <s v="WI"/>
    <n v="53211"/>
    <s v="UNITED STATES"/>
    <s v="30-Day Pass"/>
    <n v="152"/>
    <x v="29"/>
    <n v="43.052549999999997"/>
    <n v="-87.909329999999997"/>
    <x v="38"/>
    <n v="43.069021999999997"/>
    <n v="-87.887940999999998"/>
    <n v="11"/>
    <n v="0"/>
    <n v="1.7"/>
    <n v="1.6"/>
    <n v="66"/>
    <n v="-1"/>
    <d v="2017-04-19T00:00:00"/>
    <d v="2017-04-01T00:00:00"/>
    <d v="2017-04-19T00:00:00"/>
    <s v="Wednesday"/>
    <d v="1899-12-30T17:52:04"/>
    <d v="1899-12-30T18:00:00"/>
    <n v="1"/>
    <d v="2017-04-19T00:00:00"/>
    <d v="2017-04-01T00:00:00"/>
    <d v="2017-04-19T00:00:00"/>
    <s v="Wednesday"/>
    <d v="1899-12-30T18:03:41"/>
    <d v="1899-12-30T18:00:00"/>
    <s v="One Way"/>
  </r>
  <r>
    <n v="1518070"/>
    <s v="RFID Card Member"/>
    <s v="Milwaukee"/>
    <s v="WI"/>
    <n v="53211"/>
    <s v="UNITED STATES"/>
    <s v="30-Day Pass"/>
    <n v="135"/>
    <x v="36"/>
    <n v="43.069021999999997"/>
    <n v="-87.887940999999998"/>
    <x v="16"/>
    <n v="43.052549999999997"/>
    <n v="-87.909329999999997"/>
    <n v="12"/>
    <n v="0"/>
    <n v="1.8"/>
    <n v="1.7"/>
    <n v="72"/>
    <n v="-1"/>
    <d v="2017-04-28T00:00:00"/>
    <d v="2017-04-01T00:00:00"/>
    <d v="2017-04-28T00:00:00"/>
    <s v="Friday"/>
    <d v="1899-12-30T08:26:27"/>
    <d v="1899-12-30T08:00:00"/>
    <n v="1"/>
    <d v="2017-04-28T00:00:00"/>
    <d v="2017-04-01T00:00:00"/>
    <d v="2017-04-28T00:00:00"/>
    <s v="Friday"/>
    <d v="1899-12-30T08:38:34"/>
    <d v="1899-12-30T09:00:00"/>
    <s v="One Way"/>
  </r>
  <r>
    <n v="1518070"/>
    <s v="RFID Card Member"/>
    <s v="Milwaukee"/>
    <s v="WI"/>
    <n v="53211"/>
    <s v="UNITED STATES"/>
    <s v="30-Day Pass"/>
    <n v="135"/>
    <x v="31"/>
    <n v="43.06033"/>
    <n v="-87.89546"/>
    <x v="38"/>
    <n v="43.069021999999997"/>
    <n v="-87.887940999999998"/>
    <n v="7"/>
    <n v="0"/>
    <n v="1.1000000000000001"/>
    <n v="1"/>
    <n v="42"/>
    <n v="-1"/>
    <d v="2017-04-27T00:00:00"/>
    <d v="2017-04-01T00:00:00"/>
    <d v="2017-04-27T00:00:00"/>
    <s v="Thursday"/>
    <d v="1899-12-30T17:57:59"/>
    <d v="1899-12-30T18:00:00"/>
    <n v="1"/>
    <d v="2017-04-27T00:00:00"/>
    <d v="2017-04-01T00:00:00"/>
    <d v="2017-04-27T00:00:00"/>
    <s v="Thursday"/>
    <d v="1899-12-30T18:04:03"/>
    <d v="1899-12-30T18:00:00"/>
    <s v="One Way"/>
  </r>
  <r>
    <n v="1518070"/>
    <s v="RFID Card Member"/>
    <s v="Milwaukee"/>
    <s v="WI"/>
    <n v="53211"/>
    <s v="UNITED STATES"/>
    <s v="30-Day Pass"/>
    <n v="132"/>
    <x v="29"/>
    <n v="43.052549999999997"/>
    <n v="-87.909329999999997"/>
    <x v="50"/>
    <n v="43.05847"/>
    <n v="-87.898079999999993"/>
    <n v="4"/>
    <n v="0"/>
    <n v="0.6"/>
    <n v="0.6"/>
    <n v="24"/>
    <n v="-1"/>
    <d v="2017-04-27T00:00:00"/>
    <d v="2017-04-01T00:00:00"/>
    <d v="2017-04-27T00:00:00"/>
    <s v="Thursday"/>
    <d v="1899-12-30T17:48:12"/>
    <d v="1899-12-30T18:00:00"/>
    <n v="1"/>
    <d v="2017-04-27T00:00:00"/>
    <d v="2017-04-01T00:00:00"/>
    <d v="2017-04-27T00:00:00"/>
    <s v="Thursday"/>
    <d v="1899-12-30T17:52:55"/>
    <d v="1899-12-30T18:00:00"/>
    <s v="One Way"/>
  </r>
  <r>
    <n v="1518070"/>
    <s v="RFID Card Member"/>
    <s v="Milwaukee"/>
    <s v="WI"/>
    <n v="53211"/>
    <s v="UNITED STATES"/>
    <s v="30-Day Pass"/>
    <n v="43"/>
    <x v="29"/>
    <n v="43.052549999999997"/>
    <n v="-87.909329999999997"/>
    <x v="38"/>
    <n v="43.069021999999997"/>
    <n v="-87.887940999999998"/>
    <n v="12"/>
    <n v="0"/>
    <n v="1.8"/>
    <n v="1.7"/>
    <n v="72"/>
    <n v="-1"/>
    <d v="2017-04-26T00:00:00"/>
    <d v="2017-04-01T00:00:00"/>
    <d v="2017-04-26T00:00:00"/>
    <s v="Wednesday"/>
    <d v="1899-12-30T17:55:31"/>
    <d v="1899-12-30T18:00:00"/>
    <n v="1"/>
    <d v="2017-04-26T00:00:00"/>
    <d v="2017-04-01T00:00:00"/>
    <d v="2017-04-26T00:00:00"/>
    <s v="Wednesday"/>
    <d v="1899-12-30T18:07:03"/>
    <d v="1899-12-30T18:00:00"/>
    <s v="One Way"/>
  </r>
  <r>
    <n v="1518070"/>
    <s v="RFID Card Member"/>
    <s v="Milwaukee"/>
    <s v="WI"/>
    <n v="53211"/>
    <s v="UNITED STATES"/>
    <s v="30-Day Pass"/>
    <n v="361"/>
    <x v="36"/>
    <n v="43.069021999999997"/>
    <n v="-87.887940999999998"/>
    <x v="25"/>
    <n v="43.074890000000003"/>
    <n v="-87.882810000000006"/>
    <n v="3"/>
    <n v="0"/>
    <n v="0.5"/>
    <n v="0.4"/>
    <n v="18"/>
    <n v="-1"/>
    <d v="2017-04-26T00:00:00"/>
    <d v="2017-04-01T00:00:00"/>
    <d v="2017-04-26T00:00:00"/>
    <s v="Wednesday"/>
    <d v="1899-12-30T19:51:21"/>
    <d v="1899-12-30T20:00:00"/>
    <n v="1"/>
    <d v="2017-04-26T00:00:00"/>
    <d v="2017-04-01T00:00:00"/>
    <d v="2017-04-26T00:00:00"/>
    <s v="Wednesday"/>
    <d v="1899-12-30T19:54:57"/>
    <d v="1899-12-30T20:00:00"/>
    <s v="One Way"/>
  </r>
  <r>
    <n v="1518070"/>
    <s v="RFID Card Member"/>
    <s v="Milwaukee"/>
    <s v="WI"/>
    <n v="53211"/>
    <s v="UNITED STATES"/>
    <s v="30-Day Pass"/>
    <n v="11049"/>
    <x v="29"/>
    <n v="43.052549999999997"/>
    <n v="-87.909329999999997"/>
    <x v="12"/>
    <n v="43.036900000000003"/>
    <n v="-87.89667"/>
    <n v="15"/>
    <n v="0"/>
    <n v="2.2999999999999998"/>
    <n v="2.1"/>
    <n v="90"/>
    <n v="-1"/>
    <d v="2017-04-25T00:00:00"/>
    <d v="2017-04-01T00:00:00"/>
    <d v="2017-04-25T00:00:00"/>
    <s v="Tuesday"/>
    <d v="1899-12-30T18:06:10"/>
    <d v="1899-12-30T18:00:00"/>
    <n v="1"/>
    <d v="2017-04-25T00:00:00"/>
    <d v="2017-04-01T00:00:00"/>
    <d v="2017-04-25T00:00:00"/>
    <s v="Tuesday"/>
    <d v="1899-12-30T18:21:55"/>
    <d v="1899-12-30T18:00:00"/>
    <s v="One Way"/>
  </r>
  <r>
    <n v="1518070"/>
    <s v="RFID Card Member"/>
    <s v="Milwaukee"/>
    <s v="WI"/>
    <n v="53211"/>
    <s v="UNITED STATES"/>
    <s v="30-Day Pass"/>
    <n v="96"/>
    <x v="4"/>
    <n v="43.04824"/>
    <n v="-87.904970000000006"/>
    <x v="50"/>
    <n v="43.05847"/>
    <n v="-87.898079999999993"/>
    <n v="7"/>
    <n v="0"/>
    <n v="1.1000000000000001"/>
    <n v="1"/>
    <n v="42"/>
    <n v="-1"/>
    <d v="2017-04-25T00:00:00"/>
    <d v="2017-04-01T00:00:00"/>
    <d v="2017-04-25T00:00:00"/>
    <s v="Tuesday"/>
    <d v="1899-12-30T20:07:44"/>
    <d v="1899-12-30T20:00:00"/>
    <n v="1"/>
    <d v="2017-04-25T00:00:00"/>
    <d v="2017-04-01T00:00:00"/>
    <d v="2017-04-25T00:00:00"/>
    <s v="Tuesday"/>
    <d v="1899-12-30T20:14:39"/>
    <d v="1899-12-30T20:00:00"/>
    <s v="One Way"/>
  </r>
  <r>
    <n v="1518070"/>
    <s v="RFID Card Member"/>
    <s v="Milwaukee"/>
    <s v="WI"/>
    <n v="53211"/>
    <s v="UNITED STATES"/>
    <s v="30-Day Pass"/>
    <n v="6"/>
    <x v="31"/>
    <n v="43.06033"/>
    <n v="-87.89546"/>
    <x v="38"/>
    <n v="43.069021999999997"/>
    <n v="-87.887940999999998"/>
    <n v="6"/>
    <n v="0"/>
    <n v="0.9"/>
    <n v="0.9"/>
    <n v="36"/>
    <n v="-1"/>
    <d v="2017-04-25T00:00:00"/>
    <d v="2017-04-01T00:00:00"/>
    <d v="2017-04-25T00:00:00"/>
    <s v="Tuesday"/>
    <d v="1899-12-30T20:32:43"/>
    <d v="1899-12-30T21:00:00"/>
    <n v="1"/>
    <d v="2017-04-25T00:00:00"/>
    <d v="2017-04-01T00:00:00"/>
    <d v="2017-04-25T00:00:00"/>
    <s v="Tuesday"/>
    <d v="1899-12-30T20:38:33"/>
    <d v="1899-12-30T21:00:00"/>
    <s v="One Way"/>
  </r>
  <r>
    <n v="1518070"/>
    <s v="RFID Card Member"/>
    <s v="Milwaukee"/>
    <s v="WI"/>
    <n v="53211"/>
    <s v="UNITED STATES"/>
    <s v="30-Day Pass"/>
    <n v="96"/>
    <x v="3"/>
    <n v="43.03519"/>
    <n v="-87.907390000000007"/>
    <x v="5"/>
    <n v="43.04824"/>
    <n v="-87.904970000000006"/>
    <n v="11"/>
    <n v="0"/>
    <n v="1.7"/>
    <n v="1.6"/>
    <n v="66"/>
    <n v="-1"/>
    <d v="2017-04-25T00:00:00"/>
    <d v="2017-04-01T00:00:00"/>
    <d v="2017-04-25T00:00:00"/>
    <s v="Tuesday"/>
    <d v="1899-12-30T19:44:48"/>
    <d v="1899-12-30T20:00:00"/>
    <n v="1"/>
    <d v="2017-04-25T00:00:00"/>
    <d v="2017-04-01T00:00:00"/>
    <d v="2017-04-25T00:00:00"/>
    <s v="Tuesday"/>
    <d v="1899-12-30T19:55:53"/>
    <d v="1899-12-30T20:00:00"/>
    <s v="One Way"/>
  </r>
  <r>
    <n v="1518070"/>
    <s v="RFID Card Member"/>
    <s v="Milwaukee"/>
    <s v="WI"/>
    <n v="53211"/>
    <s v="UNITED STATES"/>
    <s v="30-Day Pass"/>
    <n v="31"/>
    <x v="36"/>
    <n v="43.069021999999997"/>
    <n v="-87.887940999999998"/>
    <x v="16"/>
    <n v="43.052549999999997"/>
    <n v="-87.909329999999997"/>
    <n v="10"/>
    <n v="0"/>
    <n v="1.5"/>
    <n v="1.4"/>
    <n v="60"/>
    <n v="-1"/>
    <d v="2017-04-26T00:00:00"/>
    <d v="2017-04-01T00:00:00"/>
    <d v="2017-04-26T00:00:00"/>
    <s v="Wednesday"/>
    <d v="1899-12-30T08:32:38"/>
    <d v="1899-12-30T09:00:00"/>
    <n v="1"/>
    <d v="2017-04-26T00:00:00"/>
    <d v="2017-04-01T00:00:00"/>
    <d v="2017-04-26T00:00:00"/>
    <s v="Wednesday"/>
    <d v="1899-12-30T08:42:59"/>
    <d v="1899-12-30T09:00:00"/>
    <s v="One Way"/>
  </r>
  <r>
    <n v="1518070"/>
    <s v="RFID Card Member"/>
    <s v="Milwaukee"/>
    <s v="WI"/>
    <n v="53211"/>
    <s v="UNITED STATES"/>
    <s v="30-Day Pass"/>
    <n v="132"/>
    <x v="10"/>
    <n v="43.060786"/>
    <n v="-87.883825999999999"/>
    <x v="16"/>
    <n v="43.052549999999997"/>
    <n v="-87.909329999999997"/>
    <n v="9"/>
    <n v="0"/>
    <n v="1.4"/>
    <n v="1.3"/>
    <n v="54"/>
    <n v="-1"/>
    <d v="2017-04-26T00:00:00"/>
    <d v="2017-04-01T00:00:00"/>
    <d v="2017-04-26T00:00:00"/>
    <s v="Wednesday"/>
    <d v="1899-12-30T15:43:29"/>
    <d v="1899-12-30T16:00:00"/>
    <n v="1"/>
    <d v="2017-04-26T00:00:00"/>
    <d v="2017-04-01T00:00:00"/>
    <d v="2017-04-26T00:00:00"/>
    <s v="Wednesday"/>
    <d v="1899-12-30T15:52:21"/>
    <d v="1899-12-30T16:00:00"/>
    <s v="One Way"/>
  </r>
  <r>
    <n v="1518070"/>
    <s v="RFID Card Member"/>
    <s v="Milwaukee"/>
    <s v="WI"/>
    <n v="53211"/>
    <s v="UNITED STATES"/>
    <s v="30-Day Pass"/>
    <n v="135"/>
    <x v="29"/>
    <n v="43.052549999999997"/>
    <n v="-87.909329999999997"/>
    <x v="38"/>
    <n v="43.069021999999997"/>
    <n v="-87.887940999999998"/>
    <n v="12"/>
    <n v="0"/>
    <n v="1.8"/>
    <n v="1.7"/>
    <n v="72"/>
    <n v="-1"/>
    <d v="2017-04-28T00:00:00"/>
    <d v="2017-04-01T00:00:00"/>
    <d v="2017-04-28T00:00:00"/>
    <s v="Friday"/>
    <d v="1899-12-30T17:42:32"/>
    <d v="1899-12-30T18:00:00"/>
    <n v="1"/>
    <d v="2017-04-28T00:00:00"/>
    <d v="2017-04-01T00:00:00"/>
    <d v="2017-04-28T00:00:00"/>
    <s v="Friday"/>
    <d v="1899-12-30T17:54:13"/>
    <d v="1899-12-30T18:00:00"/>
    <s v="One Way"/>
  </r>
  <r>
    <n v="1518070"/>
    <s v="RFID Card Member"/>
    <s v="Milwaukee"/>
    <s v="WI"/>
    <n v="53211"/>
    <s v="UNITED STATES"/>
    <s v="30-Day Pass"/>
    <n v="318"/>
    <x v="36"/>
    <n v="43.069021999999997"/>
    <n v="-87.887940999999998"/>
    <x v="40"/>
    <n v="43.05097"/>
    <n v="-87.906440000000003"/>
    <n v="10"/>
    <n v="0"/>
    <n v="1.5"/>
    <n v="1.4"/>
    <n v="60"/>
    <n v="-1"/>
    <d v="2017-04-29T00:00:00"/>
    <d v="2017-04-01T00:00:00"/>
    <d v="2017-04-29T00:00:00"/>
    <s v="Saturday"/>
    <d v="1899-12-30T17:01:14"/>
    <d v="1899-12-30T17:00:00"/>
    <n v="1"/>
    <d v="2017-04-29T00:00:00"/>
    <d v="2017-04-01T00:00:00"/>
    <d v="2017-04-29T00:00:00"/>
    <s v="Saturday"/>
    <d v="1899-12-30T17:11:52"/>
    <d v="1899-12-30T17:00:00"/>
    <s v="One Way"/>
  </r>
  <r>
    <n v="1518070"/>
    <s v="RFID Card Member"/>
    <s v="Milwaukee"/>
    <s v="WI"/>
    <n v="53211"/>
    <s v="UNITED STATES"/>
    <s v="30-Day Pass"/>
    <n v="82"/>
    <x v="29"/>
    <n v="43.052549999999997"/>
    <n v="-87.909329999999997"/>
    <x v="53"/>
    <n v="43.060786"/>
    <n v="-87.883825999999999"/>
    <n v="12"/>
    <n v="0"/>
    <n v="1.8"/>
    <n v="1.7"/>
    <n v="72"/>
    <n v="-1"/>
    <d v="2017-04-13T00:00:00"/>
    <d v="2017-04-01T00:00:00"/>
    <d v="2017-04-13T00:00:00"/>
    <s v="Thursday"/>
    <d v="1899-12-30T17:56:36"/>
    <d v="1899-12-30T18:00:00"/>
    <n v="1"/>
    <d v="2017-04-13T00:00:00"/>
    <d v="2017-04-01T00:00:00"/>
    <d v="2017-04-13T00:00:00"/>
    <s v="Thursday"/>
    <d v="1899-12-30T18:08:08"/>
    <d v="1899-12-30T18:00:00"/>
    <s v="One Way"/>
  </r>
  <r>
    <n v="1518070"/>
    <s v="RFID Card Member"/>
    <s v="Milwaukee"/>
    <s v="WI"/>
    <n v="53211"/>
    <s v="UNITED STATES"/>
    <s v="30-Day Pass"/>
    <n v="144"/>
    <x v="36"/>
    <n v="43.069021999999997"/>
    <n v="-87.887940999999998"/>
    <x v="16"/>
    <n v="43.052549999999997"/>
    <n v="-87.909329999999997"/>
    <n v="9"/>
    <n v="0"/>
    <n v="1.4"/>
    <n v="1.3"/>
    <n v="54"/>
    <n v="-1"/>
    <d v="2017-04-12T00:00:00"/>
    <d v="2017-04-01T00:00:00"/>
    <d v="2017-04-12T00:00:00"/>
    <s v="Wednesday"/>
    <d v="1899-12-30T08:27:18"/>
    <d v="1899-12-30T08:00:00"/>
    <n v="1"/>
    <d v="2017-04-12T00:00:00"/>
    <d v="2017-04-01T00:00:00"/>
    <d v="2017-04-12T00:00:00"/>
    <s v="Wednesday"/>
    <d v="1899-12-30T08:36:20"/>
    <d v="1899-12-30T09:00:00"/>
    <s v="One Way"/>
  </r>
  <r>
    <n v="1518070"/>
    <s v="RFID Card Member"/>
    <s v="Milwaukee"/>
    <s v="WI"/>
    <n v="53211"/>
    <s v="UNITED STATES"/>
    <s v="30-Day Pass"/>
    <n v="242"/>
    <x v="36"/>
    <n v="43.069021999999997"/>
    <n v="-87.887940999999998"/>
    <x v="16"/>
    <n v="43.052549999999997"/>
    <n v="-87.909329999999997"/>
    <n v="10"/>
    <n v="0"/>
    <n v="1.5"/>
    <n v="1.4"/>
    <n v="60"/>
    <n v="-1"/>
    <d v="2017-04-10T00:00:00"/>
    <d v="2017-04-01T00:00:00"/>
    <d v="2017-04-10T00:00:00"/>
    <s v="Monday"/>
    <d v="1899-12-30T08:29:21"/>
    <d v="1899-12-30T08:00:00"/>
    <n v="1"/>
    <d v="2017-04-10T00:00:00"/>
    <d v="2017-04-01T00:00:00"/>
    <d v="2017-04-10T00:00:00"/>
    <s v="Monday"/>
    <d v="1899-12-30T08:39:51"/>
    <d v="1899-12-30T09:00:00"/>
    <s v="One Way"/>
  </r>
  <r>
    <n v="1523390"/>
    <s v="RFID Card Member"/>
    <s v="Milwaukee"/>
    <s v="WI"/>
    <n v="53212"/>
    <s v="UNITED STATES"/>
    <s v="Pay as You Go Pass"/>
    <n v="209"/>
    <x v="43"/>
    <n v="43.05847"/>
    <n v="-87.898079999999993"/>
    <x v="28"/>
    <n v="43.045712999999999"/>
    <n v="-87.899756999999994"/>
    <n v="24"/>
    <n v="2"/>
    <n v="3.6"/>
    <n v="3.4"/>
    <n v="144"/>
    <n v="-1"/>
    <d v="2017-04-14T00:00:00"/>
    <d v="2017-04-01T00:00:00"/>
    <d v="2017-04-14T00:00:00"/>
    <s v="Friday"/>
    <d v="1899-12-30T14:45:32"/>
    <d v="1899-12-30T15:00:00"/>
    <n v="1"/>
    <d v="2017-04-14T00:00:00"/>
    <d v="2017-04-01T00:00:00"/>
    <d v="2017-04-14T00:00:00"/>
    <s v="Friday"/>
    <d v="1899-12-30T15:09:26"/>
    <d v="1899-12-30T15:00:00"/>
    <s v="One Way"/>
  </r>
  <r>
    <n v="1527517"/>
    <s v="RFID Card Member"/>
    <s v="Milwaukee"/>
    <s v="WI"/>
    <n v="53202"/>
    <s v="UNITED STATES"/>
    <s v="Pay as You Go Pass"/>
    <n v="269"/>
    <x v="40"/>
    <n v="43.046570000000003"/>
    <n v="-87.908720000000002"/>
    <x v="11"/>
    <n v="43.052460000000004"/>
    <n v="-87.891000000000005"/>
    <n v="12"/>
    <n v="0"/>
    <n v="1.8"/>
    <n v="1.7"/>
    <n v="72"/>
    <n v="-1"/>
    <d v="2017-04-29T00:00:00"/>
    <d v="2017-04-01T00:00:00"/>
    <d v="2017-04-29T00:00:00"/>
    <s v="Saturday"/>
    <d v="1899-12-30T13:32:03"/>
    <d v="1899-12-30T14:00:00"/>
    <n v="1"/>
    <d v="2017-04-29T00:00:00"/>
    <d v="2017-04-01T00:00:00"/>
    <d v="2017-04-29T00:00:00"/>
    <s v="Saturday"/>
    <d v="1899-12-30T13:44:22"/>
    <d v="1899-12-30T14:00:00"/>
    <s v="One Way"/>
  </r>
  <r>
    <n v="1527517"/>
    <s v="RFID Card Member"/>
    <s v="Milwaukee"/>
    <s v="WI"/>
    <n v="53202"/>
    <s v="UNITED STATES"/>
    <s v="Pay as You Go Pass"/>
    <n v="11107"/>
    <x v="12"/>
    <n v="43.052460000000004"/>
    <n v="-87.891000000000005"/>
    <x v="28"/>
    <n v="43.045712999999999"/>
    <n v="-87.899756999999994"/>
    <n v="7"/>
    <n v="0"/>
    <n v="1.1000000000000001"/>
    <n v="1"/>
    <n v="42"/>
    <n v="-1"/>
    <d v="2017-04-28T00:00:00"/>
    <d v="2017-04-01T00:00:00"/>
    <d v="2017-04-28T00:00:00"/>
    <s v="Friday"/>
    <d v="1899-12-30T18:37:28"/>
    <d v="1899-12-30T19:00:00"/>
    <n v="1"/>
    <d v="2017-04-28T00:00:00"/>
    <d v="2017-04-01T00:00:00"/>
    <d v="2017-04-28T00:00:00"/>
    <s v="Friday"/>
    <d v="1899-12-30T18:44:16"/>
    <d v="1899-12-30T19:00:00"/>
    <s v="One Way"/>
  </r>
  <r>
    <n v="1527517"/>
    <s v="RFID Card Member"/>
    <s v="Milwaukee"/>
    <s v="WI"/>
    <n v="53202"/>
    <s v="UNITED STATES"/>
    <s v="Pay as You Go Pass"/>
    <n v="11107"/>
    <x v="30"/>
    <n v="43.045712999999999"/>
    <n v="-87.899756999999994"/>
    <x v="26"/>
    <n v="43.053040000000003"/>
    <n v="-87.897660000000002"/>
    <n v="8"/>
    <n v="0"/>
    <n v="1.2"/>
    <n v="1.1000000000000001"/>
    <n v="48"/>
    <n v="-1"/>
    <d v="2017-04-28T00:00:00"/>
    <d v="2017-04-01T00:00:00"/>
    <d v="2017-04-28T00:00:00"/>
    <s v="Friday"/>
    <d v="1899-12-30T19:23:55"/>
    <d v="1899-12-30T19:00:00"/>
    <n v="1"/>
    <d v="2017-04-28T00:00:00"/>
    <d v="2017-04-01T00:00:00"/>
    <d v="2017-04-28T00:00:00"/>
    <s v="Friday"/>
    <d v="1899-12-30T19:31:17"/>
    <d v="1899-12-30T20:00:00"/>
    <s v="One Way"/>
  </r>
  <r>
    <n v="1527517"/>
    <s v="RFID Card Member"/>
    <s v="Milwaukee"/>
    <s v="WI"/>
    <n v="53202"/>
    <s v="UNITED STATES"/>
    <s v="Pay as You Go Pass"/>
    <n v="11075"/>
    <x v="12"/>
    <n v="43.052460000000004"/>
    <n v="-87.891000000000005"/>
    <x v="12"/>
    <n v="43.036900000000003"/>
    <n v="-87.89667"/>
    <n v="8"/>
    <n v="0"/>
    <n v="1.2"/>
    <n v="1.1000000000000001"/>
    <n v="48"/>
    <n v="-1"/>
    <d v="2017-04-29T00:00:00"/>
    <d v="2017-04-01T00:00:00"/>
    <d v="2017-04-29T00:00:00"/>
    <s v="Saturday"/>
    <d v="1899-12-30T10:45:25"/>
    <d v="1899-12-30T11:00:00"/>
    <n v="1"/>
    <d v="2017-04-29T00:00:00"/>
    <d v="2017-04-01T00:00:00"/>
    <d v="2017-04-29T00:00:00"/>
    <s v="Saturday"/>
    <d v="1899-12-30T10:53:18"/>
    <d v="1899-12-30T11:00:00"/>
    <s v="One Way"/>
  </r>
  <r>
    <n v="1527517"/>
    <s v="RFID Card Member"/>
    <s v="Milwaukee"/>
    <s v="WI"/>
    <n v="53202"/>
    <s v="UNITED STATES"/>
    <s v="Pay as You Go Pass"/>
    <n v="178"/>
    <x v="12"/>
    <n v="43.052460000000004"/>
    <n v="-87.891000000000005"/>
    <x v="11"/>
    <n v="43.052460000000004"/>
    <n v="-87.891000000000005"/>
    <n v="0"/>
    <n v="0"/>
    <n v="0"/>
    <n v="0"/>
    <n v="0"/>
    <n v="-1"/>
    <d v="2017-04-07T00:00:00"/>
    <d v="2017-04-01T00:00:00"/>
    <d v="2017-04-07T00:00:00"/>
    <s v="Friday"/>
    <d v="1899-12-30T20:10:05"/>
    <d v="1899-12-30T20:00:00"/>
    <n v="1"/>
    <d v="2017-04-07T00:00:00"/>
    <d v="2017-04-01T00:00:00"/>
    <d v="2017-04-07T00:00:00"/>
    <s v="Friday"/>
    <d v="1899-12-30T20:10:20"/>
    <d v="1899-12-30T20:00:00"/>
    <s v="Round Trip"/>
  </r>
  <r>
    <n v="1527517"/>
    <s v="RFID Card Member"/>
    <s v="Milwaukee"/>
    <s v="WI"/>
    <n v="53202"/>
    <s v="UNITED STATES"/>
    <s v="Pay as You Go Pass"/>
    <n v="178"/>
    <x v="4"/>
    <n v="43.04824"/>
    <n v="-87.904970000000006"/>
    <x v="11"/>
    <n v="43.052460000000004"/>
    <n v="-87.891000000000005"/>
    <n v="7"/>
    <n v="0"/>
    <n v="1.1000000000000001"/>
    <n v="1"/>
    <n v="42"/>
    <n v="-1"/>
    <d v="2017-04-04T00:00:00"/>
    <d v="2017-04-01T00:00:00"/>
    <d v="2017-04-04T00:00:00"/>
    <s v="Tuesday"/>
    <d v="1899-12-30T16:05:13"/>
    <d v="1899-12-30T16:00:00"/>
    <n v="1"/>
    <d v="2017-04-04T00:00:00"/>
    <d v="2017-04-01T00:00:00"/>
    <d v="2017-04-04T00:00:00"/>
    <s v="Tuesday"/>
    <d v="1899-12-30T16:12:18"/>
    <d v="1899-12-30T16:00:00"/>
    <s v="One Way"/>
  </r>
  <r>
    <n v="1527517"/>
    <s v="RFID Card Member"/>
    <s v="Milwaukee"/>
    <s v="WI"/>
    <n v="53202"/>
    <s v="UNITED STATES"/>
    <s v="Pay as You Go Pass"/>
    <n v="5474"/>
    <x v="12"/>
    <n v="43.052460000000004"/>
    <n v="-87.891000000000005"/>
    <x v="53"/>
    <n v="43.060786"/>
    <n v="-87.883825999999999"/>
    <n v="6"/>
    <n v="0"/>
    <n v="0.9"/>
    <n v="0.9"/>
    <n v="36"/>
    <n v="-1"/>
    <d v="2017-04-04T00:00:00"/>
    <d v="2017-04-01T00:00:00"/>
    <d v="2017-04-04T00:00:00"/>
    <s v="Tuesday"/>
    <d v="1899-12-30T15:06:38"/>
    <d v="1899-12-30T15:00:00"/>
    <n v="1"/>
    <d v="2017-04-04T00:00:00"/>
    <d v="2017-04-01T00:00:00"/>
    <d v="2017-04-04T00:00:00"/>
    <s v="Tuesday"/>
    <d v="1899-12-30T15:12:15"/>
    <d v="1899-12-30T15:00:00"/>
    <s v="One Way"/>
  </r>
  <r>
    <n v="1527517"/>
    <s v="RFID Card Member"/>
    <s v="Milwaukee"/>
    <s v="WI"/>
    <n v="53202"/>
    <s v="UNITED STATES"/>
    <s v="Pay as You Go Pass"/>
    <n v="11140"/>
    <x v="10"/>
    <n v="43.060786"/>
    <n v="-87.883825999999999"/>
    <x v="5"/>
    <n v="43.04824"/>
    <n v="-87.904970000000006"/>
    <n v="10"/>
    <n v="0"/>
    <n v="1.5"/>
    <n v="1.4"/>
    <n v="60"/>
    <n v="-1"/>
    <d v="2017-04-04T00:00:00"/>
    <d v="2017-04-01T00:00:00"/>
    <d v="2017-04-04T00:00:00"/>
    <s v="Tuesday"/>
    <d v="1899-12-30T15:23:19"/>
    <d v="1899-12-30T15:00:00"/>
    <n v="1"/>
    <d v="2017-04-04T00:00:00"/>
    <d v="2017-04-01T00:00:00"/>
    <d v="2017-04-04T00:00:00"/>
    <s v="Tuesday"/>
    <d v="1899-12-30T15:33:59"/>
    <d v="1899-12-30T16:00:00"/>
    <s v="One Way"/>
  </r>
  <r>
    <n v="1527517"/>
    <s v="RFID Card Member"/>
    <s v="Milwaukee"/>
    <s v="WI"/>
    <n v="53202"/>
    <s v="UNITED STATES"/>
    <s v="Pay as You Go Pass"/>
    <n v="5544"/>
    <x v="1"/>
    <n v="43.048200000000001"/>
    <n v="-87.900859999999994"/>
    <x v="11"/>
    <n v="43.052460000000004"/>
    <n v="-87.891000000000005"/>
    <n v="10"/>
    <n v="0"/>
    <n v="1.5"/>
    <n v="1.4"/>
    <n v="60"/>
    <n v="-1"/>
    <d v="2017-04-06T00:00:00"/>
    <d v="2017-04-01T00:00:00"/>
    <d v="2017-04-06T00:00:00"/>
    <s v="Thursday"/>
    <d v="1899-12-30T18:22:08"/>
    <d v="1899-12-30T18:00:00"/>
    <n v="1"/>
    <d v="2017-04-06T00:00:00"/>
    <d v="2017-04-01T00:00:00"/>
    <d v="2017-04-06T00:00:00"/>
    <s v="Thursday"/>
    <d v="1899-12-30T18:32:10"/>
    <d v="1899-12-30T19:00:00"/>
    <s v="One Way"/>
  </r>
  <r>
    <n v="1527517"/>
    <s v="RFID Card Member"/>
    <s v="Milwaukee"/>
    <s v="WI"/>
    <n v="53202"/>
    <s v="UNITED STATES"/>
    <s v="Pay as You Go Pass"/>
    <n v="5544"/>
    <x v="12"/>
    <n v="43.052460000000004"/>
    <n v="-87.891000000000005"/>
    <x v="2"/>
    <n v="43.048200000000001"/>
    <n v="-87.900859999999994"/>
    <n v="9"/>
    <n v="0"/>
    <n v="1.4"/>
    <n v="1.3"/>
    <n v="54"/>
    <n v="-1"/>
    <d v="2017-04-06T00:00:00"/>
    <d v="2017-04-01T00:00:00"/>
    <d v="2017-04-06T00:00:00"/>
    <s v="Thursday"/>
    <d v="1899-12-30T17:32:25"/>
    <d v="1899-12-30T18:00:00"/>
    <n v="1"/>
    <d v="2017-04-06T00:00:00"/>
    <d v="2017-04-01T00:00:00"/>
    <d v="2017-04-06T00:00:00"/>
    <s v="Thursday"/>
    <d v="1899-12-30T17:41:31"/>
    <d v="1899-12-30T18:00:00"/>
    <s v="One Way"/>
  </r>
  <r>
    <n v="1528751"/>
    <s v="RFID Card Member"/>
    <s v="Milwaukee"/>
    <s v="WI"/>
    <n v="53210"/>
    <s v="UNITED STATES"/>
    <s v="30-Day Pass"/>
    <n v="11165"/>
    <x v="19"/>
    <n v="43.060839999999999"/>
    <n v="-88.001940000000005"/>
    <x v="18"/>
    <n v="43.060839999999999"/>
    <n v="-88.001940000000005"/>
    <n v="11"/>
    <n v="0"/>
    <n v="1.7"/>
    <n v="1.6"/>
    <n v="66"/>
    <n v="-1"/>
    <d v="2017-04-18T00:00:00"/>
    <d v="2017-04-01T00:00:00"/>
    <d v="2017-04-18T00:00:00"/>
    <s v="Tuesday"/>
    <d v="1899-12-30T11:20:22"/>
    <d v="1899-12-30T11:00:00"/>
    <n v="1"/>
    <d v="2017-04-18T00:00:00"/>
    <d v="2017-04-01T00:00:00"/>
    <d v="2017-04-18T00:00:00"/>
    <s v="Tuesday"/>
    <d v="1899-12-30T11:31:02"/>
    <d v="1899-12-30T12:00:00"/>
    <s v="Round Trip"/>
  </r>
  <r>
    <n v="1528751"/>
    <s v="RFID Card Member"/>
    <s v="Milwaukee"/>
    <s v="WI"/>
    <n v="53210"/>
    <s v="UNITED STATES"/>
    <s v="30-Day Pass"/>
    <n v="5536"/>
    <x v="19"/>
    <n v="43.060839999999999"/>
    <n v="-88.001940000000005"/>
    <x v="18"/>
    <n v="43.060839999999999"/>
    <n v="-88.001940000000005"/>
    <n v="12"/>
    <n v="0"/>
    <n v="1.8"/>
    <n v="1.7"/>
    <n v="72"/>
    <n v="-1"/>
    <d v="2017-04-22T00:00:00"/>
    <d v="2017-04-01T00:00:00"/>
    <d v="2017-04-22T00:00:00"/>
    <s v="Saturday"/>
    <d v="1899-12-30T13:31:10"/>
    <d v="1899-12-30T14:00:00"/>
    <n v="1"/>
    <d v="2017-04-22T00:00:00"/>
    <d v="2017-04-01T00:00:00"/>
    <d v="2017-04-22T00:00:00"/>
    <s v="Saturday"/>
    <d v="1899-12-30T13:43:18"/>
    <d v="1899-12-30T14:00:00"/>
    <s v="Round Trip"/>
  </r>
  <r>
    <n v="1528751"/>
    <s v="RFID Card Member"/>
    <s v="Milwaukee"/>
    <s v="WI"/>
    <n v="53210"/>
    <s v="UNITED STATES"/>
    <s v="30-Day Pass"/>
    <n v="250"/>
    <x v="25"/>
    <n v="43.058010000000003"/>
    <n v="-87.877300000000005"/>
    <x v="12"/>
    <n v="43.036900000000003"/>
    <n v="-87.89667"/>
    <n v="11"/>
    <n v="0"/>
    <n v="1.7"/>
    <n v="1.6"/>
    <n v="66"/>
    <n v="-1"/>
    <d v="2017-04-30T00:00:00"/>
    <d v="2017-04-01T00:00:00"/>
    <d v="2017-04-30T00:00:00"/>
    <s v="Sunday"/>
    <d v="1899-12-30T09:02:14"/>
    <d v="1899-12-30T09:00:00"/>
    <n v="1"/>
    <d v="2017-04-30T00:00:00"/>
    <d v="2017-04-01T00:00:00"/>
    <d v="2017-04-30T00:00:00"/>
    <s v="Sunday"/>
    <d v="1899-12-30T09:13:59"/>
    <d v="1899-12-30T09:00:00"/>
    <s v="One Way"/>
  </r>
  <r>
    <n v="1528751"/>
    <s v="RFID Card Member"/>
    <s v="Milwaukee"/>
    <s v="WI"/>
    <n v="53210"/>
    <s v="UNITED STATES"/>
    <s v="30-Day Pass"/>
    <n v="250"/>
    <x v="37"/>
    <n v="43.036900000000003"/>
    <n v="-87.89667"/>
    <x v="41"/>
    <n v="43.031320000000001"/>
    <n v="-87.904259999999994"/>
    <n v="5"/>
    <n v="0"/>
    <n v="0.8"/>
    <n v="0.7"/>
    <n v="30"/>
    <n v="-1"/>
    <d v="2017-04-30T00:00:00"/>
    <d v="2017-04-01T00:00:00"/>
    <d v="2017-04-30T00:00:00"/>
    <s v="Sunday"/>
    <d v="1899-12-30T09:17:07"/>
    <d v="1899-12-30T09:00:00"/>
    <n v="1"/>
    <d v="2017-04-30T00:00:00"/>
    <d v="2017-04-01T00:00:00"/>
    <d v="2017-04-30T00:00:00"/>
    <s v="Sunday"/>
    <d v="1899-12-30T09:22:17"/>
    <d v="1899-12-30T09:00:00"/>
    <s v="One Way"/>
  </r>
  <r>
    <n v="1528751"/>
    <s v="RFID Card Member"/>
    <s v="Milwaukee"/>
    <s v="WI"/>
    <n v="53210"/>
    <s v="UNITED STATES"/>
    <s v="30-Day Pass"/>
    <n v="250"/>
    <x v="5"/>
    <n v="43.031320000000001"/>
    <n v="-87.904259999999994"/>
    <x v="12"/>
    <n v="43.036900000000003"/>
    <n v="-87.89667"/>
    <n v="15"/>
    <n v="0"/>
    <n v="2.2999999999999998"/>
    <n v="2.1"/>
    <n v="90"/>
    <n v="-1"/>
    <d v="2017-04-30T00:00:00"/>
    <d v="2017-04-01T00:00:00"/>
    <d v="2017-04-30T00:00:00"/>
    <s v="Sunday"/>
    <d v="1899-12-30T09:25:26"/>
    <d v="1899-12-30T09:00:00"/>
    <n v="1"/>
    <d v="2017-04-30T00:00:00"/>
    <d v="2017-04-01T00:00:00"/>
    <d v="2017-04-30T00:00:00"/>
    <s v="Sunday"/>
    <d v="1899-12-30T09:40:51"/>
    <d v="1899-12-30T10:00:00"/>
    <s v="One Way"/>
  </r>
  <r>
    <n v="1528751"/>
    <s v="RFID Card Member"/>
    <s v="Milwaukee"/>
    <s v="WI"/>
    <n v="53210"/>
    <s v="UNITED STATES"/>
    <s v="30-Day Pass"/>
    <n v="250"/>
    <x v="37"/>
    <n v="43.036900000000003"/>
    <n v="-87.89667"/>
    <x v="22"/>
    <n v="43.058010000000003"/>
    <n v="-87.877300000000005"/>
    <n v="14"/>
    <n v="0"/>
    <n v="2.1"/>
    <n v="2"/>
    <n v="84"/>
    <n v="-1"/>
    <d v="2017-04-30T00:00:00"/>
    <d v="2017-04-01T00:00:00"/>
    <d v="2017-04-30T00:00:00"/>
    <s v="Sunday"/>
    <d v="1899-12-30T09:41:17"/>
    <d v="1899-12-30T10:00:00"/>
    <n v="1"/>
    <d v="2017-04-30T00:00:00"/>
    <d v="2017-04-01T00:00:00"/>
    <d v="2017-04-30T00:00:00"/>
    <s v="Sunday"/>
    <d v="1899-12-30T09:55:56"/>
    <d v="1899-12-30T10:00:00"/>
    <s v="One Way"/>
  </r>
  <r>
    <n v="1528751"/>
    <s v="RFID Card Member"/>
    <s v="Milwaukee"/>
    <s v="WI"/>
    <n v="53210"/>
    <s v="UNITED STATES"/>
    <s v="30-Day Pass"/>
    <n v="5575"/>
    <x v="19"/>
    <n v="43.060839999999999"/>
    <n v="-88.001940000000005"/>
    <x v="54"/>
    <n v="43.060079999999999"/>
    <n v="-88.027349999999998"/>
    <n v="18"/>
    <n v="0"/>
    <n v="2.7"/>
    <n v="2.6"/>
    <n v="108"/>
    <n v="-1"/>
    <d v="2017-04-15T00:00:00"/>
    <d v="2017-04-01T00:00:00"/>
    <d v="2017-04-15T00:00:00"/>
    <s v="Saturday"/>
    <d v="1899-12-30T09:10:14"/>
    <d v="1899-12-30T09:00:00"/>
    <n v="1"/>
    <d v="2017-04-15T00:00:00"/>
    <d v="2017-04-01T00:00:00"/>
    <d v="2017-04-15T00:00:00"/>
    <s v="Saturday"/>
    <d v="1899-12-30T09:28:24"/>
    <d v="1899-12-30T09:00:00"/>
    <s v="One Way"/>
  </r>
  <r>
    <n v="1528751"/>
    <s v="RFID Card Member"/>
    <s v="Milwaukee"/>
    <s v="WI"/>
    <n v="53210"/>
    <s v="UNITED STATES"/>
    <s v="30-Day Pass"/>
    <n v="5547"/>
    <x v="42"/>
    <n v="43.060079999999999"/>
    <n v="-88.027349999999998"/>
    <x v="59"/>
    <n v="43.059550000000002"/>
    <n v="-88.008840000000006"/>
    <n v="14"/>
    <n v="0"/>
    <n v="2.1"/>
    <n v="2"/>
    <n v="84"/>
    <n v="-1"/>
    <d v="2017-04-15T00:00:00"/>
    <d v="2017-04-01T00:00:00"/>
    <d v="2017-04-15T00:00:00"/>
    <s v="Saturday"/>
    <d v="1899-12-30T10:03:25"/>
    <d v="1899-12-30T10:00:00"/>
    <n v="1"/>
    <d v="2017-04-15T00:00:00"/>
    <d v="2017-04-01T00:00:00"/>
    <d v="2017-04-15T00:00:00"/>
    <s v="Saturday"/>
    <d v="1899-12-30T10:17:00"/>
    <d v="1899-12-30T10:00:00"/>
    <s v="One Way"/>
  </r>
  <r>
    <n v="1528752"/>
    <s v="RFID Card Member"/>
    <s v="Milwaukee"/>
    <s v="WI"/>
    <n v="53210"/>
    <s v="UNITED STATES"/>
    <s v="30-Day Pass"/>
    <n v="5571"/>
    <x v="42"/>
    <n v="43.060079999999999"/>
    <n v="-88.027349999999998"/>
    <x v="59"/>
    <n v="43.059550000000002"/>
    <n v="-88.008840000000006"/>
    <n v="16"/>
    <n v="0"/>
    <n v="2.4"/>
    <n v="2.2999999999999998"/>
    <n v="96"/>
    <n v="-1"/>
    <d v="2017-04-15T00:00:00"/>
    <d v="2017-04-01T00:00:00"/>
    <d v="2017-04-15T00:00:00"/>
    <s v="Saturday"/>
    <d v="1899-12-30T10:01:58"/>
    <d v="1899-12-30T10:00:00"/>
    <n v="1"/>
    <d v="2017-04-15T00:00:00"/>
    <d v="2017-04-01T00:00:00"/>
    <d v="2017-04-15T00:00:00"/>
    <s v="Saturday"/>
    <d v="1899-12-30T10:17:13"/>
    <d v="1899-12-30T10:00:00"/>
    <s v="One Way"/>
  </r>
  <r>
    <n v="1528752"/>
    <s v="RFID Card Member"/>
    <s v="Milwaukee"/>
    <s v="WI"/>
    <n v="53210"/>
    <s v="UNITED STATES"/>
    <s v="30-Day Pass"/>
    <n v="5484"/>
    <x v="19"/>
    <n v="43.060839999999999"/>
    <n v="-88.001940000000005"/>
    <x v="18"/>
    <n v="43.060839999999999"/>
    <n v="-88.001940000000005"/>
    <n v="13"/>
    <n v="0"/>
    <n v="2"/>
    <n v="1.9"/>
    <n v="78"/>
    <n v="-1"/>
    <d v="2017-04-22T00:00:00"/>
    <d v="2017-04-01T00:00:00"/>
    <d v="2017-04-22T00:00:00"/>
    <s v="Saturday"/>
    <d v="1899-12-30T13:30:50"/>
    <d v="1899-12-30T14:00:00"/>
    <n v="1"/>
    <d v="2017-04-22T00:00:00"/>
    <d v="2017-04-01T00:00:00"/>
    <d v="2017-04-22T00:00:00"/>
    <s v="Saturday"/>
    <d v="1899-12-30T13:43:06"/>
    <d v="1899-12-30T14:00:00"/>
    <s v="Round Trip"/>
  </r>
  <r>
    <n v="1528752"/>
    <s v="RFID Card Member"/>
    <s v="Milwaukee"/>
    <s v="WI"/>
    <n v="53210"/>
    <s v="UNITED STATES"/>
    <s v="30-Day Pass"/>
    <n v="11165"/>
    <x v="19"/>
    <n v="43.060839999999999"/>
    <n v="-88.001940000000005"/>
    <x v="17"/>
    <n v="43.060580000000002"/>
    <n v="-87.998589999999993"/>
    <n v="6"/>
    <n v="0"/>
    <n v="0.9"/>
    <n v="0.9"/>
    <n v="36"/>
    <n v="-1"/>
    <d v="2017-04-20T00:00:00"/>
    <d v="2017-04-01T00:00:00"/>
    <d v="2017-04-20T00:00:00"/>
    <s v="Thursday"/>
    <d v="1899-12-30T16:43:42"/>
    <d v="1899-12-30T17:00:00"/>
    <n v="1"/>
    <d v="2017-04-20T00:00:00"/>
    <d v="2017-04-01T00:00:00"/>
    <d v="2017-04-20T00:00:00"/>
    <s v="Thursday"/>
    <d v="1899-12-30T16:49:04"/>
    <d v="1899-12-30T17:00:00"/>
    <s v="One Way"/>
  </r>
  <r>
    <n v="1528752"/>
    <s v="RFID Card Member"/>
    <s v="Milwaukee"/>
    <s v="WI"/>
    <n v="53210"/>
    <s v="UNITED STATES"/>
    <s v="30-Day Pass"/>
    <n v="5536"/>
    <x v="17"/>
    <n v="43.060580000000002"/>
    <n v="-87.998589999999993"/>
    <x v="18"/>
    <n v="43.060839999999999"/>
    <n v="-88.001940000000005"/>
    <n v="5"/>
    <n v="0"/>
    <n v="0.8"/>
    <n v="0.7"/>
    <n v="30"/>
    <n v="-1"/>
    <d v="2017-04-20T00:00:00"/>
    <d v="2017-04-01T00:00:00"/>
    <d v="2017-04-20T00:00:00"/>
    <s v="Thursday"/>
    <d v="1899-12-30T16:38:36"/>
    <d v="1899-12-30T17:00:00"/>
    <n v="1"/>
    <d v="2017-04-20T00:00:00"/>
    <d v="2017-04-01T00:00:00"/>
    <d v="2017-04-20T00:00:00"/>
    <s v="Thursday"/>
    <d v="1899-12-30T16:43:34"/>
    <d v="1899-12-30T17:00:00"/>
    <s v="One Way"/>
  </r>
  <r>
    <n v="1530544"/>
    <s v="RFID Card Member"/>
    <s v="Woodland Park"/>
    <s v="NJ"/>
    <n v="7424"/>
    <s v="UNITED STATES"/>
    <s v="30-Day Pass"/>
    <n v="5491"/>
    <x v="40"/>
    <n v="43.046570000000003"/>
    <n v="-87.908720000000002"/>
    <x v="43"/>
    <n v="43.031480000000002"/>
    <n v="-87.908169999999998"/>
    <n v="11"/>
    <n v="0"/>
    <n v="1.7"/>
    <n v="1.6"/>
    <n v="66"/>
    <n v="-1"/>
    <d v="2017-04-25T00:00:00"/>
    <d v="2017-04-01T00:00:00"/>
    <d v="2017-04-25T00:00:00"/>
    <s v="Tuesday"/>
    <d v="1899-12-30T08:18:52"/>
    <d v="1899-12-30T08:00:00"/>
    <n v="1"/>
    <d v="2017-04-25T00:00:00"/>
    <d v="2017-04-01T00:00:00"/>
    <d v="2017-04-25T00:00:00"/>
    <s v="Tuesday"/>
    <d v="1899-12-30T08:29:14"/>
    <d v="1899-12-30T08:00:00"/>
    <s v="One Way"/>
  </r>
  <r>
    <n v="1530544"/>
    <s v="RFID Card Member"/>
    <s v="Woodland Park"/>
    <s v="NJ"/>
    <n v="7424"/>
    <s v="UNITED STATES"/>
    <s v="30-Day Pass"/>
    <n v="344"/>
    <x v="41"/>
    <n v="43.031480000000002"/>
    <n v="-87.908169999999998"/>
    <x v="45"/>
    <n v="43.046570000000003"/>
    <n v="-87.908720000000002"/>
    <n v="10"/>
    <n v="0"/>
    <n v="1.5"/>
    <n v="1.4"/>
    <n v="60"/>
    <n v="-1"/>
    <d v="2017-04-25T00:00:00"/>
    <d v="2017-04-01T00:00:00"/>
    <d v="2017-04-25T00:00:00"/>
    <s v="Tuesday"/>
    <d v="1899-12-30T13:22:58"/>
    <d v="1899-12-30T13:00:00"/>
    <n v="1"/>
    <d v="2017-04-25T00:00:00"/>
    <d v="2017-04-01T00:00:00"/>
    <d v="2017-04-25T00:00:00"/>
    <s v="Tuesday"/>
    <d v="1899-12-30T13:32:32"/>
    <d v="1899-12-30T14:00:00"/>
    <s v="One Way"/>
  </r>
  <r>
    <n v="1530544"/>
    <s v="RFID Card Member"/>
    <s v="Woodland Park"/>
    <s v="NJ"/>
    <n v="7424"/>
    <s v="UNITED STATES"/>
    <s v="30-Day Pass"/>
    <n v="344"/>
    <x v="40"/>
    <n v="43.046570000000003"/>
    <n v="-87.908720000000002"/>
    <x v="43"/>
    <n v="43.031480000000002"/>
    <n v="-87.908169999999998"/>
    <n v="11"/>
    <n v="0"/>
    <n v="1.7"/>
    <n v="1.6"/>
    <n v="66"/>
    <n v="-1"/>
    <d v="2017-04-26T00:00:00"/>
    <d v="2017-04-01T00:00:00"/>
    <d v="2017-04-26T00:00:00"/>
    <s v="Wednesday"/>
    <d v="1899-12-30T08:21:56"/>
    <d v="1899-12-30T08:00:00"/>
    <n v="1"/>
    <d v="2017-04-26T00:00:00"/>
    <d v="2017-04-01T00:00:00"/>
    <d v="2017-04-26T00:00:00"/>
    <s v="Wednesday"/>
    <d v="1899-12-30T08:32:27"/>
    <d v="1899-12-30T09:00:00"/>
    <s v="One Way"/>
  </r>
  <r>
    <n v="1530544"/>
    <s v="RFID Card Member"/>
    <s v="Woodland Park"/>
    <s v="NJ"/>
    <n v="7424"/>
    <s v="UNITED STATES"/>
    <s v="30-Day Pass"/>
    <n v="106"/>
    <x v="0"/>
    <n v="43.042490000000001"/>
    <n v="-87.909959999999998"/>
    <x v="43"/>
    <n v="43.031480000000002"/>
    <n v="-87.908169999999998"/>
    <n v="9"/>
    <n v="0"/>
    <n v="1.4"/>
    <n v="1.3"/>
    <n v="54"/>
    <n v="-1"/>
    <d v="2017-04-28T00:00:00"/>
    <d v="2017-04-01T00:00:00"/>
    <d v="2017-04-28T00:00:00"/>
    <s v="Friday"/>
    <d v="1899-12-30T11:58:26"/>
    <d v="1899-12-30T12:00:00"/>
    <n v="1"/>
    <d v="2017-04-28T00:00:00"/>
    <d v="2017-04-01T00:00:00"/>
    <d v="2017-04-28T00:00:00"/>
    <s v="Friday"/>
    <d v="1899-12-30T12:07:22"/>
    <d v="1899-12-30T12:00:00"/>
    <s v="One Way"/>
  </r>
  <r>
    <n v="1530544"/>
    <s v="RFID Card Member"/>
    <s v="Woodland Park"/>
    <s v="NJ"/>
    <n v="7424"/>
    <s v="UNITED STATES"/>
    <s v="30-Day Pass"/>
    <n v="5429"/>
    <x v="40"/>
    <n v="43.046570000000003"/>
    <n v="-87.908720000000002"/>
    <x v="43"/>
    <n v="43.031480000000002"/>
    <n v="-87.908169999999998"/>
    <n v="10"/>
    <n v="0"/>
    <n v="1.5"/>
    <n v="1.4"/>
    <n v="60"/>
    <n v="-1"/>
    <d v="2017-04-07T00:00:00"/>
    <d v="2017-04-01T00:00:00"/>
    <d v="2017-04-07T00:00:00"/>
    <s v="Friday"/>
    <d v="1899-12-30T12:03:02"/>
    <d v="1899-12-30T12:00:00"/>
    <n v="1"/>
    <d v="2017-04-07T00:00:00"/>
    <d v="2017-04-01T00:00:00"/>
    <d v="2017-04-07T00:00:00"/>
    <s v="Friday"/>
    <d v="1899-12-30T12:13:30"/>
    <d v="1899-12-30T12:00:00"/>
    <s v="One Way"/>
  </r>
  <r>
    <n v="1533837"/>
    <s v="RFID Card Member"/>
    <s v="Milwaukee"/>
    <s v="WI"/>
    <n v="53202"/>
    <s v="UNITED STATES"/>
    <s v="Annual Pass"/>
    <n v="5483"/>
    <x v="0"/>
    <n v="43.042490000000001"/>
    <n v="-87.909959999999998"/>
    <x v="11"/>
    <n v="43.052460000000004"/>
    <n v="-87.891000000000005"/>
    <n v="13"/>
    <n v="0"/>
    <n v="2"/>
    <n v="1.9"/>
    <n v="78"/>
    <n v="-1"/>
    <d v="2017-04-23T00:00:00"/>
    <d v="2017-04-01T00:00:00"/>
    <d v="2017-04-23T00:00:00"/>
    <s v="Sunday"/>
    <d v="1899-12-30T09:32:24"/>
    <d v="1899-12-30T10:00:00"/>
    <n v="1"/>
    <d v="2017-04-23T00:00:00"/>
    <d v="2017-04-01T00:00:00"/>
    <d v="2017-04-23T00:00:00"/>
    <s v="Sunday"/>
    <d v="1899-12-30T09:45:38"/>
    <d v="1899-12-30T10:00:00"/>
    <s v="One Way"/>
  </r>
  <r>
    <n v="1538823"/>
    <s v="RFID Card Member"/>
    <s v="Milwaukee"/>
    <s v="WI"/>
    <n v="53202"/>
    <s v="UNITED STATES"/>
    <s v="Annual Pass"/>
    <n v="5713"/>
    <x v="38"/>
    <n v="43.058619999999998"/>
    <n v="-87.885319999999993"/>
    <x v="26"/>
    <n v="43.053040000000003"/>
    <n v="-87.897660000000002"/>
    <n v="8"/>
    <n v="0"/>
    <n v="1.2"/>
    <n v="1.1000000000000001"/>
    <n v="48"/>
    <n v="-1"/>
    <d v="2017-04-27T00:00:00"/>
    <d v="2017-04-01T00:00:00"/>
    <d v="2017-04-27T00:00:00"/>
    <s v="Thursday"/>
    <d v="1899-12-30T19:05:37"/>
    <d v="1899-12-30T19:00:00"/>
    <n v="1"/>
    <d v="2017-04-27T00:00:00"/>
    <d v="2017-04-01T00:00:00"/>
    <d v="2017-04-27T00:00:00"/>
    <s v="Thursday"/>
    <d v="1899-12-30T19:13:44"/>
    <d v="1899-12-30T19:00:00"/>
    <s v="One Way"/>
  </r>
  <r>
    <n v="1538823"/>
    <s v="RFID Card Member"/>
    <s v="Milwaukee"/>
    <s v="WI"/>
    <n v="53202"/>
    <s v="UNITED STATES"/>
    <s v="Annual Pass"/>
    <n v="5544"/>
    <x v="31"/>
    <n v="43.06033"/>
    <n v="-87.89546"/>
    <x v="33"/>
    <n v="43.04804"/>
    <n v="-87.896720000000002"/>
    <n v="13"/>
    <n v="0"/>
    <n v="2"/>
    <n v="1.9"/>
    <n v="78"/>
    <n v="-1"/>
    <d v="2017-04-01T00:00:00"/>
    <d v="2017-04-01T00:00:00"/>
    <d v="2017-04-01T00:00:00"/>
    <s v="Saturday"/>
    <d v="1899-12-30T19:25:44"/>
    <d v="1899-12-30T19:00:00"/>
    <n v="1"/>
    <d v="2017-04-01T00:00:00"/>
    <d v="2017-04-01T00:00:00"/>
    <d v="2017-04-01T00:00:00"/>
    <s v="Saturday"/>
    <d v="1899-12-30T19:38:03"/>
    <d v="1899-12-30T20:00:00"/>
    <s v="One Way"/>
  </r>
  <r>
    <n v="1538910"/>
    <s v="RFID Card Member"/>
    <s v="Marshfield"/>
    <s v="WI"/>
    <n v="54449"/>
    <s v="UNITED STATES"/>
    <s v="Annual Pass"/>
    <n v="5543"/>
    <x v="38"/>
    <n v="43.058619999999998"/>
    <n v="-87.885319999999993"/>
    <x v="47"/>
    <n v="43.060250000000003"/>
    <n v="-87.892169999999993"/>
    <n v="38"/>
    <n v="0"/>
    <n v="5.7"/>
    <n v="5.4"/>
    <n v="228"/>
    <n v="-1"/>
    <d v="2017-04-22T00:00:00"/>
    <d v="2017-04-01T00:00:00"/>
    <d v="2017-04-22T00:00:00"/>
    <s v="Saturday"/>
    <d v="1899-12-30T13:48:47"/>
    <d v="1899-12-30T14:00:00"/>
    <n v="1"/>
    <d v="2017-04-22T00:00:00"/>
    <d v="2017-04-01T00:00:00"/>
    <d v="2017-04-22T00:00:00"/>
    <s v="Saturday"/>
    <d v="1899-12-30T14:26:22"/>
    <d v="1899-12-30T14:00:00"/>
    <s v="One Way"/>
  </r>
  <r>
    <n v="1546752"/>
    <s v="RFID Card Member"/>
    <s v="Milwaukee "/>
    <s v="WI"/>
    <n v="53202"/>
    <s v="UNITED STATES"/>
    <s v="Annual Pass"/>
    <n v="5511"/>
    <x v="12"/>
    <n v="43.052460000000004"/>
    <n v="-87.891000000000005"/>
    <x v="25"/>
    <n v="43.074890000000003"/>
    <n v="-87.882810000000006"/>
    <n v="15"/>
    <n v="0"/>
    <n v="2.2999999999999998"/>
    <n v="2.1"/>
    <n v="90"/>
    <n v="-1"/>
    <d v="2017-04-23T00:00:00"/>
    <d v="2017-04-01T00:00:00"/>
    <d v="2017-04-23T00:00:00"/>
    <s v="Sunday"/>
    <d v="1899-12-30T12:45:37"/>
    <d v="1899-12-30T13:00:00"/>
    <n v="1"/>
    <d v="2017-04-23T00:00:00"/>
    <d v="2017-04-01T00:00:00"/>
    <d v="2017-04-23T00:00:00"/>
    <s v="Sunday"/>
    <d v="1899-12-30T13:00:41"/>
    <d v="1899-12-30T13:00:00"/>
    <s v="One Way"/>
  </r>
  <r>
    <n v="1546752"/>
    <s v="RFID Card Member"/>
    <s v="Milwaukee "/>
    <s v="WI"/>
    <n v="53202"/>
    <s v="UNITED STATES"/>
    <s v="Annual Pass"/>
    <n v="8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27T00:00:00"/>
    <d v="2017-04-01T00:00:00"/>
    <d v="2017-04-27T00:00:00"/>
    <s v="Thursday"/>
    <d v="1899-12-30T15:59:47"/>
    <d v="1899-12-30T16:00:00"/>
    <n v="1"/>
    <d v="2017-04-27T00:00:00"/>
    <d v="2017-04-01T00:00:00"/>
    <d v="2017-04-27T00:00:00"/>
    <s v="Thursday"/>
    <d v="1899-12-30T16:02:12"/>
    <d v="1899-12-30T16:00:00"/>
    <s v="One Way"/>
  </r>
  <r>
    <n v="1557744"/>
    <s v="RFID Card Member"/>
    <m/>
    <m/>
    <n v="53207"/>
    <s v="UNITED STATES"/>
    <s v="30-Day Pass"/>
    <n v="5713"/>
    <x v="4"/>
    <n v="43.04824"/>
    <n v="-87.904970000000006"/>
    <x v="5"/>
    <n v="43.04824"/>
    <n v="-87.904970000000006"/>
    <n v="0"/>
    <n v="0"/>
    <n v="0"/>
    <n v="0"/>
    <n v="0"/>
    <n v="-1"/>
    <d v="2017-04-14T00:00:00"/>
    <d v="2017-04-01T00:00:00"/>
    <d v="2017-04-14T00:00:00"/>
    <s v="Friday"/>
    <d v="1899-12-30T17:00:49"/>
    <d v="1899-12-30T17:00:00"/>
    <n v="1"/>
    <d v="2017-04-14T00:00:00"/>
    <d v="2017-04-01T00:00:00"/>
    <d v="2017-04-14T00:00:00"/>
    <s v="Friday"/>
    <d v="1899-12-30T17:00:57"/>
    <d v="1899-12-30T17:00:00"/>
    <s v="Round Trip"/>
  </r>
  <r>
    <n v="1557744"/>
    <s v="RFID Card Member"/>
    <m/>
    <m/>
    <n v="53207"/>
    <s v="UNITED STATES"/>
    <s v="30-Day Pass"/>
    <n v="11060"/>
    <x v="7"/>
    <n v="43.038245000000003"/>
    <n v="-87.914811999999998"/>
    <x v="8"/>
    <n v="43.038245000000003"/>
    <n v="-87.914811999999998"/>
    <n v="0"/>
    <n v="0"/>
    <n v="0"/>
    <n v="0"/>
    <n v="0"/>
    <n v="-1"/>
    <d v="2017-04-14T00:00:00"/>
    <d v="2017-04-01T00:00:00"/>
    <d v="2017-04-14T00:00:00"/>
    <s v="Friday"/>
    <d v="1899-12-30T17:34:39"/>
    <d v="1899-12-30T18:00:00"/>
    <n v="1"/>
    <d v="2017-04-14T00:00:00"/>
    <d v="2017-04-01T00:00:00"/>
    <d v="2017-04-14T00:00:00"/>
    <s v="Friday"/>
    <d v="1899-12-30T17:34:49"/>
    <d v="1899-12-30T18:00:00"/>
    <s v="Round Trip"/>
  </r>
  <r>
    <n v="1557744"/>
    <s v="RFID Card Member"/>
    <m/>
    <m/>
    <n v="53207"/>
    <s v="UNITED STATES"/>
    <s v="30-Day Pass"/>
    <n v="11085"/>
    <x v="7"/>
    <n v="43.038245000000003"/>
    <n v="-87.914811999999998"/>
    <x v="8"/>
    <n v="43.038245000000003"/>
    <n v="-87.914811999999998"/>
    <n v="0"/>
    <n v="0"/>
    <n v="0"/>
    <n v="0"/>
    <n v="0"/>
    <n v="-1"/>
    <d v="2017-04-14T00:00:00"/>
    <d v="2017-04-01T00:00:00"/>
    <d v="2017-04-14T00:00:00"/>
    <s v="Friday"/>
    <d v="1899-12-30T17:35:31"/>
    <d v="1899-12-30T18:00:00"/>
    <n v="1"/>
    <d v="2017-04-14T00:00:00"/>
    <d v="2017-04-01T00:00:00"/>
    <d v="2017-04-14T00:00:00"/>
    <s v="Friday"/>
    <d v="1899-12-30T17:35:40"/>
    <d v="1899-12-30T18:00:00"/>
    <s v="Round Trip"/>
  </r>
  <r>
    <n v="1557744"/>
    <s v="RFID Card Member"/>
    <m/>
    <m/>
    <n v="53207"/>
    <s v="UNITED STATES"/>
    <s v="30-Day Pass"/>
    <n v="11090"/>
    <x v="40"/>
    <n v="43.046570000000003"/>
    <n v="-87.908720000000002"/>
    <x v="45"/>
    <n v="43.046570000000003"/>
    <n v="-87.908720000000002"/>
    <n v="0"/>
    <n v="0"/>
    <n v="0"/>
    <n v="0"/>
    <n v="0"/>
    <n v="-1"/>
    <d v="2017-04-14T00:00:00"/>
    <d v="2017-04-01T00:00:00"/>
    <d v="2017-04-14T00:00:00"/>
    <s v="Friday"/>
    <d v="1899-12-30T17:10:50"/>
    <d v="1899-12-30T17:00:00"/>
    <n v="1"/>
    <d v="2017-04-14T00:00:00"/>
    <d v="2017-04-01T00:00:00"/>
    <d v="2017-04-14T00:00:00"/>
    <s v="Friday"/>
    <d v="1899-12-30T17:10:58"/>
    <d v="1899-12-30T17:00:00"/>
    <s v="Round Trip"/>
  </r>
  <r>
    <n v="1557744"/>
    <s v="RFID Card Member"/>
    <m/>
    <m/>
    <n v="53207"/>
    <s v="UNITED STATES"/>
    <s v="30-Day Pass"/>
    <n v="77"/>
    <x v="16"/>
    <n v="43.03913"/>
    <n v="-87.916150000000002"/>
    <x v="3"/>
    <n v="43.03913"/>
    <n v="-87.916150000000002"/>
    <n v="0"/>
    <n v="0"/>
    <n v="0"/>
    <n v="0"/>
    <n v="0"/>
    <n v="-1"/>
    <d v="2017-04-14T00:00:00"/>
    <d v="2017-04-01T00:00:00"/>
    <d v="2017-04-14T00:00:00"/>
    <s v="Friday"/>
    <d v="1899-12-30T17:21:39"/>
    <d v="1899-12-30T17:00:00"/>
    <n v="1"/>
    <d v="2017-04-14T00:00:00"/>
    <d v="2017-04-01T00:00:00"/>
    <d v="2017-04-14T00:00:00"/>
    <s v="Friday"/>
    <d v="1899-12-30T17:21:51"/>
    <d v="1899-12-30T17:00:00"/>
    <s v="Round Trip"/>
  </r>
  <r>
    <n v="1560735"/>
    <s v="RFID Card Member"/>
    <s v="Milwaukee"/>
    <s v="WI"/>
    <n v="53219"/>
    <s v="UNITED STATES"/>
    <s v="30-Day Pass"/>
    <n v="77"/>
    <x v="12"/>
    <n v="43.052460000000004"/>
    <n v="-87.891000000000005"/>
    <x v="11"/>
    <n v="43.052460000000004"/>
    <n v="-87.891000000000005"/>
    <n v="0"/>
    <n v="0"/>
    <n v="0"/>
    <n v="0"/>
    <n v="0"/>
    <n v="-1"/>
    <d v="2017-04-01T00:00:00"/>
    <d v="2017-04-01T00:00:00"/>
    <d v="2017-04-01T00:00:00"/>
    <s v="Saturday"/>
    <d v="1899-12-30T16:06:43"/>
    <d v="1899-12-30T16:00:00"/>
    <n v="1"/>
    <d v="2017-04-01T00:00:00"/>
    <d v="2017-04-01T00:00:00"/>
    <d v="2017-04-01T00:00:00"/>
    <s v="Saturday"/>
    <d v="1899-12-30T16:06:58"/>
    <d v="1899-12-30T16:00:00"/>
    <s v="Round Trip"/>
  </r>
  <r>
    <n v="1560735"/>
    <s v="RFID Card Member"/>
    <s v="Milwaukee"/>
    <s v="WI"/>
    <n v="53219"/>
    <s v="UNITED STATES"/>
    <s v="30-Day Pass"/>
    <n v="5479"/>
    <x v="12"/>
    <n v="43.052460000000004"/>
    <n v="-87.891000000000005"/>
    <x v="6"/>
    <n v="43.03519"/>
    <n v="-87.907390000000007"/>
    <n v="24"/>
    <n v="0"/>
    <n v="3.6"/>
    <n v="3.4"/>
    <n v="144"/>
    <n v="-1"/>
    <d v="2017-04-01T00:00:00"/>
    <d v="2017-04-01T00:00:00"/>
    <d v="2017-04-01T00:00:00"/>
    <s v="Saturday"/>
    <d v="1899-12-30T16:20:05"/>
    <d v="1899-12-30T16:00:00"/>
    <n v="1"/>
    <d v="2017-04-01T00:00:00"/>
    <d v="2017-04-01T00:00:00"/>
    <d v="2017-04-01T00:00:00"/>
    <s v="Saturday"/>
    <d v="1899-12-30T16:44:58"/>
    <d v="1899-12-30T17:00:00"/>
    <s v="One Way"/>
  </r>
  <r>
    <n v="1563581"/>
    <s v="RFID Card Member"/>
    <m/>
    <m/>
    <n v="53201"/>
    <s v="UNITED STATES"/>
    <s v="30-Day Pass"/>
    <n v="23"/>
    <x v="16"/>
    <n v="43.03913"/>
    <n v="-87.916150000000002"/>
    <x v="7"/>
    <n v="43.038580000000003"/>
    <n v="-87.90934"/>
    <n v="116"/>
    <n v="0"/>
    <n v="17.399999999999999"/>
    <n v="16.5"/>
    <n v="696"/>
    <n v="-1"/>
    <d v="2017-04-03T00:00:00"/>
    <d v="2017-04-01T00:00:00"/>
    <d v="2017-04-03T00:00:00"/>
    <s v="Monday"/>
    <d v="1899-12-30T14:13:34"/>
    <d v="1899-12-30T14:00:00"/>
    <n v="1"/>
    <d v="2017-04-03T00:00:00"/>
    <d v="2017-04-01T00:00:00"/>
    <d v="2017-04-03T00:00:00"/>
    <s v="Monday"/>
    <d v="1899-12-30T16:09:59"/>
    <d v="1899-12-30T16:00:00"/>
    <s v="One Way"/>
  </r>
  <r>
    <n v="1563581"/>
    <s v="RFID Card Member"/>
    <m/>
    <m/>
    <n v="53201"/>
    <s v="UNITED STATES"/>
    <s v="30-Day Pass"/>
    <n v="5583"/>
    <x v="7"/>
    <n v="43.038245000000003"/>
    <n v="-87.914811999999998"/>
    <x v="8"/>
    <n v="43.038245000000003"/>
    <n v="-87.914811999999998"/>
    <n v="0"/>
    <n v="0"/>
    <n v="0"/>
    <n v="0"/>
    <n v="0"/>
    <n v="-1"/>
    <d v="2017-04-17T00:00:00"/>
    <d v="2017-04-01T00:00:00"/>
    <d v="2017-04-17T00:00:00"/>
    <s v="Monday"/>
    <d v="1899-12-30T17:41:47"/>
    <d v="1899-12-30T18:00:00"/>
    <n v="1"/>
    <d v="2017-04-17T00:00:00"/>
    <d v="2017-04-01T00:00:00"/>
    <d v="2017-04-17T00:00:00"/>
    <s v="Monday"/>
    <d v="1899-12-30T17:41:54"/>
    <d v="1899-12-30T18:00:00"/>
    <s v="Round Trip"/>
  </r>
  <r>
    <n v="1563581"/>
    <s v="RFID Card Member"/>
    <m/>
    <m/>
    <n v="53201"/>
    <s v="UNITED STATES"/>
    <s v="30-Day Pass"/>
    <n v="186"/>
    <x v="7"/>
    <n v="43.038245000000003"/>
    <n v="-87.914811999999998"/>
    <x v="8"/>
    <n v="43.038245000000003"/>
    <n v="-87.914811999999998"/>
    <n v="0"/>
    <n v="0"/>
    <n v="0"/>
    <n v="0"/>
    <n v="0"/>
    <n v="-1"/>
    <d v="2017-04-28T00:00:00"/>
    <d v="2017-04-01T00:00:00"/>
    <d v="2017-04-28T00:00:00"/>
    <s v="Friday"/>
    <d v="1899-12-30T18:42:20"/>
    <d v="1899-12-30T19:00:00"/>
    <n v="1"/>
    <d v="2017-04-28T00:00:00"/>
    <d v="2017-04-01T00:00:00"/>
    <d v="2017-04-28T00:00:00"/>
    <s v="Friday"/>
    <d v="1899-12-30T18:42:25"/>
    <d v="1899-12-30T19:00:00"/>
    <s v="Round Trip"/>
  </r>
  <r>
    <n v="1564054"/>
    <s v="RFID Card Member"/>
    <s v="Franksville "/>
    <s v="WI"/>
    <n v="53126"/>
    <s v="UNITED STATES"/>
    <s v="Annual Pass"/>
    <n v="5501"/>
    <x v="23"/>
    <n v="43.053040000000003"/>
    <n v="-87.897660000000002"/>
    <x v="49"/>
    <n v="43.060296999999998"/>
    <n v="-87.913150000000002"/>
    <n v="9"/>
    <n v="0"/>
    <n v="1.4"/>
    <n v="1.3"/>
    <n v="54"/>
    <n v="-1"/>
    <d v="2017-04-24T00:00:00"/>
    <d v="2017-04-01T00:00:00"/>
    <d v="2017-04-24T00:00:00"/>
    <s v="Monday"/>
    <d v="1899-12-30T11:29:56"/>
    <d v="1899-12-30T11:00:00"/>
    <n v="1"/>
    <d v="2017-04-24T00:00:00"/>
    <d v="2017-04-01T00:00:00"/>
    <d v="2017-04-24T00:00:00"/>
    <s v="Monday"/>
    <d v="1899-12-30T11:38:31"/>
    <d v="1899-12-30T12:00:00"/>
    <s v="One Way"/>
  </r>
  <r>
    <n v="1564054"/>
    <s v="RFID Card Member"/>
    <s v="Franksville "/>
    <s v="WI"/>
    <n v="53126"/>
    <s v="UNITED STATES"/>
    <s v="Annual Pass"/>
    <n v="5576"/>
    <x v="23"/>
    <n v="43.053040000000003"/>
    <n v="-87.897660000000002"/>
    <x v="49"/>
    <n v="43.060296999999998"/>
    <n v="-87.913150000000002"/>
    <n v="24"/>
    <n v="0"/>
    <n v="3.6"/>
    <n v="3.4"/>
    <n v="144"/>
    <n v="-1"/>
    <d v="2017-04-28T00:00:00"/>
    <d v="2017-04-01T00:00:00"/>
    <d v="2017-04-28T00:00:00"/>
    <s v="Friday"/>
    <d v="1899-12-30T11:25:04"/>
    <d v="1899-12-30T11:00:00"/>
    <n v="1"/>
    <d v="2017-04-28T00:00:00"/>
    <d v="2017-04-01T00:00:00"/>
    <d v="2017-04-28T00:00:00"/>
    <s v="Friday"/>
    <d v="1899-12-30T11:49:23"/>
    <d v="1899-12-30T12:00:00"/>
    <s v="One Way"/>
  </r>
  <r>
    <n v="1564663"/>
    <s v="RFID Card Member"/>
    <s v="Milwaukee"/>
    <s v="WI"/>
    <n v="53202"/>
    <s v="UNITED STATES"/>
    <s v="Annual Pass"/>
    <n v="11119"/>
    <x v="4"/>
    <n v="43.04824"/>
    <n v="-87.904970000000006"/>
    <x v="10"/>
    <n v="43.058619999999998"/>
    <n v="-87.885319999999993"/>
    <n v="12"/>
    <n v="0"/>
    <n v="1.8"/>
    <n v="1.7"/>
    <n v="72"/>
    <n v="-1"/>
    <d v="2017-04-21T00:00:00"/>
    <d v="2017-04-01T00:00:00"/>
    <d v="2017-04-21T00:00:00"/>
    <s v="Friday"/>
    <d v="1899-12-30T18:15:44"/>
    <d v="1899-12-30T18:00:00"/>
    <n v="1"/>
    <d v="2017-04-21T00:00:00"/>
    <d v="2017-04-01T00:00:00"/>
    <d v="2017-04-21T00:00:00"/>
    <s v="Friday"/>
    <d v="1899-12-30T18:27:38"/>
    <d v="1899-12-30T18:00:00"/>
    <s v="One Way"/>
  </r>
  <r>
    <n v="1564663"/>
    <s v="RFID Card Member"/>
    <s v="Milwaukee"/>
    <s v="WI"/>
    <n v="53202"/>
    <s v="UNITED STATES"/>
    <s v="Annual Pass"/>
    <n v="5418"/>
    <x v="6"/>
    <n v="43.038719999999998"/>
    <n v="-87.905339999999995"/>
    <x v="2"/>
    <n v="43.048200000000001"/>
    <n v="-87.900859999999994"/>
    <n v="8"/>
    <n v="0"/>
    <n v="1.2"/>
    <n v="1.1000000000000001"/>
    <n v="48"/>
    <n v="-1"/>
    <d v="2017-04-04T00:00:00"/>
    <d v="2017-04-01T00:00:00"/>
    <d v="2017-04-04T00:00:00"/>
    <s v="Tuesday"/>
    <d v="1899-12-30T16:57:31"/>
    <d v="1899-12-30T17:00:00"/>
    <n v="1"/>
    <d v="2017-04-04T00:00:00"/>
    <d v="2017-04-01T00:00:00"/>
    <d v="2017-04-04T00:00:00"/>
    <s v="Tuesday"/>
    <d v="1899-12-30T17:05:46"/>
    <d v="1899-12-30T17:00:00"/>
    <s v="One Way"/>
  </r>
  <r>
    <n v="1564954"/>
    <s v="RFID Card Member"/>
    <s v="Milwaukee"/>
    <s v="WI"/>
    <n v="53202"/>
    <s v="UNITED STATES"/>
    <s v="Annual Pass"/>
    <n v="11137"/>
    <x v="12"/>
    <n v="43.052460000000004"/>
    <n v="-87.891000000000005"/>
    <x v="26"/>
    <n v="43.053040000000003"/>
    <n v="-87.897660000000002"/>
    <n v="2"/>
    <n v="0"/>
    <n v="0.3"/>
    <n v="0.3"/>
    <n v="12"/>
    <n v="-1"/>
    <d v="2017-04-14T00:00:00"/>
    <d v="2017-04-01T00:00:00"/>
    <d v="2017-04-14T00:00:00"/>
    <s v="Friday"/>
    <d v="1899-12-30T00:56:50"/>
    <d v="1899-12-30T01:00:00"/>
    <n v="1"/>
    <d v="2017-04-14T00:00:00"/>
    <d v="2017-04-01T00:00:00"/>
    <d v="2017-04-14T00:00:00"/>
    <s v="Friday"/>
    <d v="1899-12-30T00:58:31"/>
    <d v="1899-12-30T01:00:00"/>
    <s v="One Way"/>
  </r>
  <r>
    <n v="1564954"/>
    <s v="RFID Card Member"/>
    <s v="Milwaukee"/>
    <s v="WI"/>
    <n v="53202"/>
    <s v="UNITED STATES"/>
    <s v="Annual Pass"/>
    <n v="5466"/>
    <x v="23"/>
    <n v="43.053040000000003"/>
    <n v="-87.897660000000002"/>
    <x v="10"/>
    <n v="43.058619999999998"/>
    <n v="-87.885319999999993"/>
    <n v="7"/>
    <n v="0"/>
    <n v="1.1000000000000001"/>
    <n v="1"/>
    <n v="42"/>
    <n v="-1"/>
    <d v="2017-04-13T00:00:00"/>
    <d v="2017-04-01T00:00:00"/>
    <d v="2017-04-13T00:00:00"/>
    <s v="Thursday"/>
    <d v="1899-12-30T23:04:49"/>
    <d v="1899-12-30T23:00:00"/>
    <n v="1"/>
    <d v="2017-04-13T00:00:00"/>
    <d v="2017-04-01T00:00:00"/>
    <d v="2017-04-13T00:00:00"/>
    <s v="Thursday"/>
    <d v="1899-12-30T23:11:51"/>
    <d v="1899-12-30T23:00:00"/>
    <s v="One Way"/>
  </r>
  <r>
    <n v="1564954"/>
    <s v="RFID Card Member"/>
    <s v="Milwaukee"/>
    <s v="WI"/>
    <n v="53202"/>
    <s v="UNITED STATES"/>
    <s v="Annual Pass"/>
    <n v="5435"/>
    <x v="0"/>
    <n v="43.042490000000001"/>
    <n v="-87.909959999999998"/>
    <x v="12"/>
    <n v="43.036900000000003"/>
    <n v="-87.89667"/>
    <n v="7"/>
    <n v="0"/>
    <n v="1.1000000000000001"/>
    <n v="1"/>
    <n v="42"/>
    <n v="-1"/>
    <d v="2017-04-24T00:00:00"/>
    <d v="2017-04-01T00:00:00"/>
    <d v="2017-04-24T00:00:00"/>
    <s v="Monday"/>
    <d v="1899-12-30T11:54:33"/>
    <d v="1899-12-30T12:00:00"/>
    <n v="1"/>
    <d v="2017-04-24T00:00:00"/>
    <d v="2017-04-01T00:00:00"/>
    <d v="2017-04-24T00:00:00"/>
    <s v="Monday"/>
    <d v="1899-12-30T12:01:42"/>
    <d v="1899-12-30T12:00:00"/>
    <s v="One Way"/>
  </r>
  <r>
    <n v="1566543"/>
    <s v="RFID Card Member"/>
    <s v="milwaukee"/>
    <s v="WI"/>
    <n v="53202"/>
    <s v="UNITED STATES"/>
    <s v="30-Day Pass"/>
    <n v="983"/>
    <x v="16"/>
    <n v="43.03913"/>
    <n v="-87.916150000000002"/>
    <x v="43"/>
    <n v="43.031480000000002"/>
    <n v="-87.908169999999998"/>
    <n v="9"/>
    <n v="0"/>
    <n v="1.4"/>
    <n v="1.3"/>
    <n v="54"/>
    <n v="-1"/>
    <d v="2017-04-11T00:00:00"/>
    <d v="2017-04-01T00:00:00"/>
    <d v="2017-04-11T00:00:00"/>
    <s v="Tuesday"/>
    <d v="1899-12-30T19:19:07"/>
    <d v="1899-12-30T19:00:00"/>
    <n v="1"/>
    <d v="2017-04-11T00:00:00"/>
    <d v="2017-04-01T00:00:00"/>
    <d v="2017-04-11T00:00:00"/>
    <s v="Tuesday"/>
    <d v="1899-12-30T19:28:34"/>
    <d v="1899-12-30T19:00:00"/>
    <s v="One Way"/>
  </r>
  <r>
    <n v="1566543"/>
    <s v="RFID Card Member"/>
    <s v="milwaukee"/>
    <s v="WI"/>
    <n v="53202"/>
    <s v="UNITED STATES"/>
    <s v="30-Day Pass"/>
    <n v="11"/>
    <x v="41"/>
    <n v="43.031480000000002"/>
    <n v="-87.908169999999998"/>
    <x v="22"/>
    <n v="43.058010000000003"/>
    <n v="-87.877300000000005"/>
    <n v="34"/>
    <n v="0"/>
    <n v="5.0999999999999996"/>
    <n v="4.8"/>
    <n v="204"/>
    <n v="-1"/>
    <d v="2017-04-15T00:00:00"/>
    <d v="2017-04-01T00:00:00"/>
    <d v="2017-04-15T00:00:00"/>
    <s v="Saturday"/>
    <d v="1899-12-30T10:55:30"/>
    <d v="1899-12-30T11:00:00"/>
    <n v="1"/>
    <d v="2017-04-15T00:00:00"/>
    <d v="2017-04-01T00:00:00"/>
    <d v="2017-04-15T00:00:00"/>
    <s v="Saturday"/>
    <d v="1899-12-30T11:29:12"/>
    <d v="1899-12-30T11:00:00"/>
    <s v="One Way"/>
  </r>
  <r>
    <n v="1566543"/>
    <s v="RFID Card Member"/>
    <s v="milwaukee"/>
    <s v="WI"/>
    <n v="53202"/>
    <s v="UNITED STATES"/>
    <s v="30-Day Pass"/>
    <n v="247"/>
    <x v="16"/>
    <n v="43.03913"/>
    <n v="-87.916150000000002"/>
    <x v="43"/>
    <n v="43.031480000000002"/>
    <n v="-87.908169999999998"/>
    <n v="12"/>
    <n v="0"/>
    <n v="1.8"/>
    <n v="1.7"/>
    <n v="72"/>
    <n v="-1"/>
    <d v="2017-04-07T00:00:00"/>
    <d v="2017-04-01T00:00:00"/>
    <d v="2017-04-07T00:00:00"/>
    <s v="Friday"/>
    <d v="1899-12-30T15:02:15"/>
    <d v="1899-12-30T15:00:00"/>
    <n v="1"/>
    <d v="2017-04-07T00:00:00"/>
    <d v="2017-04-01T00:00:00"/>
    <d v="2017-04-07T00:00:00"/>
    <s v="Friday"/>
    <d v="1899-12-30T15:14:05"/>
    <d v="1899-12-30T15:00:00"/>
    <s v="One Way"/>
  </r>
  <r>
    <n v="1566543"/>
    <s v="RFID Card Member"/>
    <s v="milwaukee"/>
    <s v="WI"/>
    <n v="53202"/>
    <s v="UNITED STATES"/>
    <s v="30-Day Pass"/>
    <n v="291"/>
    <x v="8"/>
    <n v="43.038580000000003"/>
    <n v="-87.90934"/>
    <x v="43"/>
    <n v="43.031480000000002"/>
    <n v="-87.908169999999998"/>
    <n v="13"/>
    <n v="0"/>
    <n v="2"/>
    <n v="1.9"/>
    <n v="78"/>
    <n v="-1"/>
    <d v="2017-04-21T00:00:00"/>
    <d v="2017-04-01T00:00:00"/>
    <d v="2017-04-21T00:00:00"/>
    <s v="Friday"/>
    <d v="1899-12-30T19:40:22"/>
    <d v="1899-12-30T20:00:00"/>
    <n v="1"/>
    <d v="2017-04-21T00:00:00"/>
    <d v="2017-04-01T00:00:00"/>
    <d v="2017-04-21T00:00:00"/>
    <s v="Friday"/>
    <d v="1899-12-30T19:53:57"/>
    <d v="1899-12-30T20:00:00"/>
    <s v="One Way"/>
  </r>
  <r>
    <n v="1566737"/>
    <s v="RFID Card Member"/>
    <s v="Milwaukee"/>
    <s v="WI"/>
    <n v="53211"/>
    <s v="UNITED STATES"/>
    <s v="30-Day Pass"/>
    <n v="11086"/>
    <x v="52"/>
    <n v="43.034619999999997"/>
    <n v="-87.917500000000004"/>
    <x v="20"/>
    <n v="43.077359999999999"/>
    <n v="-87.880769999999998"/>
    <n v="50"/>
    <n v="0"/>
    <n v="7.5"/>
    <n v="7.1"/>
    <n v="300"/>
    <n v="-1"/>
    <d v="2017-04-07T00:00:00"/>
    <d v="2017-04-01T00:00:00"/>
    <d v="2017-04-07T00:00:00"/>
    <s v="Friday"/>
    <d v="1899-12-30T14:07:47"/>
    <d v="1899-12-30T14:00:00"/>
    <n v="1"/>
    <d v="2017-04-07T00:00:00"/>
    <d v="2017-04-01T00:00:00"/>
    <d v="2017-04-07T00:00:00"/>
    <s v="Friday"/>
    <d v="1899-12-30T14:57:41"/>
    <d v="1899-12-30T15:00:00"/>
    <s v="One Way"/>
  </r>
  <r>
    <n v="1568295"/>
    <s v="RFID Card Member"/>
    <m/>
    <m/>
    <n v="53020"/>
    <s v="UNITED STATES"/>
    <s v="Pay as You Go Pass"/>
    <n v="11109"/>
    <x v="38"/>
    <n v="43.058619999999998"/>
    <n v="-87.885319999999993"/>
    <x v="6"/>
    <n v="43.03519"/>
    <n v="-87.907390000000007"/>
    <n v="43"/>
    <n v="0"/>
    <n v="6.5"/>
    <n v="6.1"/>
    <n v="258"/>
    <n v="-1"/>
    <d v="2017-04-08T00:00:00"/>
    <d v="2017-04-01T00:00:00"/>
    <d v="2017-04-08T00:00:00"/>
    <s v="Saturday"/>
    <d v="1899-12-30T12:58:44"/>
    <d v="1899-12-30T13:00:00"/>
    <n v="1"/>
    <d v="2017-04-08T00:00:00"/>
    <d v="2017-04-01T00:00:00"/>
    <d v="2017-04-08T00:00:00"/>
    <s v="Saturday"/>
    <d v="1899-12-30T13:41:43"/>
    <d v="1899-12-30T14:00:00"/>
    <s v="One Way"/>
  </r>
  <r>
    <n v="1568820"/>
    <s v="RFID Card Member"/>
    <m/>
    <m/>
    <n v="53225"/>
    <s v="UNITED STATES"/>
    <s v="30-Day Pass"/>
    <n v="11131"/>
    <x v="46"/>
    <n v="43.026470000000003"/>
    <n v="-87.918040000000005"/>
    <x v="6"/>
    <n v="43.03519"/>
    <n v="-87.907390000000007"/>
    <n v="13"/>
    <n v="0"/>
    <n v="2"/>
    <n v="1.9"/>
    <n v="78"/>
    <n v="-1"/>
    <d v="2017-04-08T00:00:00"/>
    <d v="2017-04-01T00:00:00"/>
    <d v="2017-04-08T00:00:00"/>
    <s v="Saturday"/>
    <d v="1899-12-30T14:01:26"/>
    <d v="1899-12-30T14:00:00"/>
    <n v="1"/>
    <d v="2017-04-08T00:00:00"/>
    <d v="2017-04-01T00:00:00"/>
    <d v="2017-04-08T00:00:00"/>
    <s v="Saturday"/>
    <d v="1899-12-30T14:14:56"/>
    <d v="1899-12-30T14:00:00"/>
    <s v="One Way"/>
  </r>
  <r>
    <n v="1568820"/>
    <s v="RFID Card Member"/>
    <m/>
    <m/>
    <n v="53225"/>
    <s v="UNITED STATES"/>
    <s v="30-Day Pass"/>
    <n v="5473"/>
    <x v="41"/>
    <n v="43.031480000000002"/>
    <n v="-87.908169999999998"/>
    <x v="26"/>
    <n v="43.053040000000003"/>
    <n v="-87.897660000000002"/>
    <n v="21"/>
    <n v="0"/>
    <n v="3.2"/>
    <n v="3"/>
    <n v="126"/>
    <n v="-1"/>
    <d v="2017-04-08T00:00:00"/>
    <d v="2017-04-01T00:00:00"/>
    <d v="2017-04-08T00:00:00"/>
    <s v="Saturday"/>
    <d v="1899-12-30T15:48:44"/>
    <d v="1899-12-30T16:00:00"/>
    <n v="1"/>
    <d v="2017-04-08T00:00:00"/>
    <d v="2017-04-01T00:00:00"/>
    <d v="2017-04-08T00:00:00"/>
    <s v="Saturday"/>
    <d v="1899-12-30T16:09:34"/>
    <d v="1899-12-30T16:00:00"/>
    <s v="One Way"/>
  </r>
  <r>
    <n v="1568820"/>
    <s v="RFID Card Member"/>
    <m/>
    <m/>
    <n v="53225"/>
    <s v="UNITED STATES"/>
    <s v="30-Day Pass"/>
    <n v="5429"/>
    <x v="23"/>
    <n v="43.053040000000003"/>
    <n v="-87.897660000000002"/>
    <x v="44"/>
    <n v="43.026470000000003"/>
    <n v="-87.918040000000005"/>
    <n v="22"/>
    <n v="0"/>
    <n v="3.3"/>
    <n v="3.1"/>
    <n v="132"/>
    <n v="-1"/>
    <d v="2017-04-08T00:00:00"/>
    <d v="2017-04-01T00:00:00"/>
    <d v="2017-04-08T00:00:00"/>
    <s v="Saturday"/>
    <d v="1899-12-30T17:02:37"/>
    <d v="1899-12-30T17:00:00"/>
    <n v="1"/>
    <d v="2017-04-08T00:00:00"/>
    <d v="2017-04-01T00:00:00"/>
    <d v="2017-04-08T00:00:00"/>
    <s v="Saturday"/>
    <d v="1899-12-30T17:24:14"/>
    <d v="1899-12-30T17:00:00"/>
    <s v="One Way"/>
  </r>
  <r>
    <n v="1569964"/>
    <s v="RFID Card Member"/>
    <s v="Milwaukee"/>
    <s v="WI"/>
    <n v="53202"/>
    <s v="UNITED STATES"/>
    <s v="30-Day Pass"/>
    <n v="11160"/>
    <x v="12"/>
    <n v="43.052460000000004"/>
    <n v="-87.891000000000005"/>
    <x v="11"/>
    <n v="43.052460000000004"/>
    <n v="-87.891000000000005"/>
    <n v="45"/>
    <n v="0"/>
    <n v="6.8"/>
    <n v="6.4"/>
    <n v="270"/>
    <n v="-1"/>
    <d v="2017-04-08T00:00:00"/>
    <d v="2017-04-01T00:00:00"/>
    <d v="2017-04-08T00:00:00"/>
    <s v="Saturday"/>
    <d v="1899-12-30T16:12:39"/>
    <d v="1899-12-30T16:00:00"/>
    <n v="1"/>
    <d v="2017-04-08T00:00:00"/>
    <d v="2017-04-01T00:00:00"/>
    <d v="2017-04-08T00:00:00"/>
    <s v="Saturday"/>
    <d v="1899-12-30T16:57:33"/>
    <d v="1899-12-30T17:00:00"/>
    <s v="Round Trip"/>
  </r>
  <r>
    <n v="1569964"/>
    <s v="RFID Card Member"/>
    <s v="Milwaukee"/>
    <s v="WI"/>
    <n v="53202"/>
    <s v="UNITED STATES"/>
    <s v="30-Day Pass"/>
    <n v="5440"/>
    <x v="12"/>
    <n v="43.052460000000004"/>
    <n v="-87.891000000000005"/>
    <x v="11"/>
    <n v="43.052460000000004"/>
    <n v="-87.891000000000005"/>
    <n v="45"/>
    <n v="0"/>
    <n v="6.8"/>
    <n v="6.4"/>
    <n v="270"/>
    <n v="-1"/>
    <d v="2017-04-09T00:00:00"/>
    <d v="2017-04-01T00:00:00"/>
    <d v="2017-04-09T00:00:00"/>
    <s v="Sunday"/>
    <d v="1899-12-30T18:28:22"/>
    <d v="1899-12-30T18:00:00"/>
    <n v="1"/>
    <d v="2017-04-09T00:00:00"/>
    <d v="2017-04-01T00:00:00"/>
    <d v="2017-04-09T00:00:00"/>
    <s v="Sunday"/>
    <d v="1899-12-30T19:13:44"/>
    <d v="1899-12-30T19:00:00"/>
    <s v="Round Trip"/>
  </r>
  <r>
    <n v="1569964"/>
    <s v="RFID Card Member"/>
    <s v="Milwaukee"/>
    <s v="WI"/>
    <n v="53202"/>
    <s v="UNITED STATES"/>
    <s v="30-Day Pass"/>
    <n v="5501"/>
    <x v="8"/>
    <n v="43.038580000000003"/>
    <n v="-87.90934"/>
    <x v="26"/>
    <n v="43.053040000000003"/>
    <n v="-87.897660000000002"/>
    <n v="36"/>
    <n v="0"/>
    <n v="5.4"/>
    <n v="5.0999999999999996"/>
    <n v="216"/>
    <n v="-1"/>
    <d v="2017-04-23T00:00:00"/>
    <d v="2017-04-01T00:00:00"/>
    <d v="2017-04-23T00:00:00"/>
    <s v="Sunday"/>
    <d v="1899-12-30T17:56:31"/>
    <d v="1899-12-30T18:00:00"/>
    <n v="1"/>
    <d v="2017-04-23T00:00:00"/>
    <d v="2017-04-01T00:00:00"/>
    <d v="2017-04-23T00:00:00"/>
    <s v="Sunday"/>
    <d v="1899-12-30T18:32:33"/>
    <d v="1899-12-30T19:00:00"/>
    <s v="One Way"/>
  </r>
  <r>
    <n v="1569964"/>
    <s v="RFID Card Member"/>
    <s v="Milwaukee"/>
    <s v="WI"/>
    <n v="53202"/>
    <s v="UNITED STATES"/>
    <s v="30-Day Pass"/>
    <n v="5539"/>
    <x v="23"/>
    <n v="43.053040000000003"/>
    <n v="-87.897660000000002"/>
    <x v="7"/>
    <n v="43.038580000000003"/>
    <n v="-87.90934"/>
    <n v="17"/>
    <n v="0"/>
    <n v="2.6"/>
    <n v="2.4"/>
    <n v="102"/>
    <n v="-1"/>
    <d v="2017-04-23T00:00:00"/>
    <d v="2017-04-01T00:00:00"/>
    <d v="2017-04-23T00:00:00"/>
    <s v="Sunday"/>
    <d v="1899-12-30T16:17:36"/>
    <d v="1899-12-30T16:00:00"/>
    <n v="1"/>
    <d v="2017-04-23T00:00:00"/>
    <d v="2017-04-01T00:00:00"/>
    <d v="2017-04-23T00:00:00"/>
    <s v="Sunday"/>
    <d v="1899-12-30T16:34:15"/>
    <d v="1899-12-30T17:00:00"/>
    <s v="One Way"/>
  </r>
  <r>
    <n v="1571622"/>
    <s v="RFID Card Member"/>
    <s v="Milwaukee "/>
    <s v="WI"/>
    <n v="53212"/>
    <s v="UNITED STATES"/>
    <s v="Annual Pass"/>
    <n v="11071"/>
    <x v="10"/>
    <n v="43.060786"/>
    <n v="-87.883825999999999"/>
    <x v="25"/>
    <n v="43.074890000000003"/>
    <n v="-87.882810000000006"/>
    <n v="20"/>
    <n v="0"/>
    <n v="3"/>
    <n v="2.9"/>
    <n v="120"/>
    <n v="-1"/>
    <d v="2017-04-09T00:00:00"/>
    <d v="2017-04-01T00:00:00"/>
    <d v="2017-04-09T00:00:00"/>
    <s v="Sunday"/>
    <d v="1899-12-30T19:43:21"/>
    <d v="1899-12-30T20:00:00"/>
    <n v="1"/>
    <d v="2017-04-09T00:00:00"/>
    <d v="2017-04-01T00:00:00"/>
    <d v="2017-04-09T00:00:00"/>
    <s v="Sunday"/>
    <d v="1899-12-30T20:03:19"/>
    <d v="1899-12-30T20:00:00"/>
    <s v="One Way"/>
  </r>
  <r>
    <n v="1572360"/>
    <s v="RFID Card Member"/>
    <s v="Wauwatosa"/>
    <s v="WI"/>
    <n v="53213"/>
    <s v="UNITED STATES"/>
    <s v="30-Day Pass"/>
    <n v="354"/>
    <x v="19"/>
    <n v="43.060839999999999"/>
    <n v="-88.001940000000005"/>
    <x v="32"/>
    <n v="43.048609999999996"/>
    <n v="-88.008480000000006"/>
    <n v="103"/>
    <n v="0"/>
    <n v="15.5"/>
    <n v="14.7"/>
    <n v="618"/>
    <n v="-1"/>
    <d v="2017-04-09T00:00:00"/>
    <d v="2017-04-01T00:00:00"/>
    <d v="2017-04-09T00:00:00"/>
    <s v="Sunday"/>
    <d v="1899-12-30T14:14:31"/>
    <d v="1899-12-30T14:00:00"/>
    <n v="1"/>
    <d v="2017-04-09T00:00:00"/>
    <d v="2017-04-01T00:00:00"/>
    <d v="2017-04-09T00:00:00"/>
    <s v="Sunday"/>
    <d v="1899-12-30T15:57:39"/>
    <d v="1899-12-30T16:00:00"/>
    <s v="One Way"/>
  </r>
  <r>
    <n v="1572360"/>
    <s v="RFID Card Member"/>
    <s v="Wauwatosa"/>
    <s v="WI"/>
    <n v="53213"/>
    <s v="UNITED STATES"/>
    <s v="30-Day Pass"/>
    <n v="5571"/>
    <x v="57"/>
    <n v="43.059550000000002"/>
    <n v="-88.008840000000006"/>
    <x v="59"/>
    <n v="43.059550000000002"/>
    <n v="-88.008840000000006"/>
    <n v="60"/>
    <n v="0"/>
    <n v="9"/>
    <n v="8.6"/>
    <n v="360"/>
    <n v="-1"/>
    <d v="2017-04-15T00:00:00"/>
    <d v="2017-04-01T00:00:00"/>
    <d v="2017-04-15T00:00:00"/>
    <s v="Saturday"/>
    <d v="1899-12-30T16:52:37"/>
    <d v="1899-12-30T17:00:00"/>
    <n v="1"/>
    <d v="2017-04-15T00:00:00"/>
    <d v="2017-04-01T00:00:00"/>
    <d v="2017-04-15T00:00:00"/>
    <s v="Saturday"/>
    <d v="1899-12-30T17:52:33"/>
    <d v="1899-12-30T18:00:00"/>
    <s v="Round Trip"/>
  </r>
  <r>
    <n v="1574297"/>
    <s v="RFID Card Member"/>
    <m/>
    <m/>
    <n v="48815"/>
    <s v="UNITED STATES"/>
    <s v="Pay as You Go Pass"/>
    <n v="143"/>
    <x v="37"/>
    <n v="43.036900000000003"/>
    <n v="-87.89667"/>
    <x v="12"/>
    <n v="43.036900000000003"/>
    <n v="-87.89667"/>
    <n v="71"/>
    <n v="0"/>
    <n v="10.7"/>
    <n v="10.1"/>
    <n v="426"/>
    <n v="-1"/>
    <d v="2017-04-10T00:00:00"/>
    <d v="2017-04-01T00:00:00"/>
    <d v="2017-04-10T00:00:00"/>
    <s v="Monday"/>
    <d v="1899-12-30T11:24:47"/>
    <d v="1899-12-30T11:00:00"/>
    <n v="1"/>
    <d v="2017-04-10T00:00:00"/>
    <d v="2017-04-01T00:00:00"/>
    <d v="2017-04-10T00:00:00"/>
    <s v="Monday"/>
    <d v="1899-12-30T12:35:26"/>
    <d v="1899-12-30T13:00:00"/>
    <s v="Round Trip"/>
  </r>
  <r>
    <n v="1575934"/>
    <s v="RFID Card Member"/>
    <s v="Milwaukee"/>
    <s v="WI"/>
    <n v="53202"/>
    <s v="UNITED STATES"/>
    <s v="Annual Pass"/>
    <n v="11147"/>
    <x v="1"/>
    <n v="43.048200000000001"/>
    <n v="-87.900859999999994"/>
    <x v="35"/>
    <n v="43.066893999999998"/>
    <n v="-87.877936000000005"/>
    <n v="25"/>
    <n v="0"/>
    <n v="3.8"/>
    <n v="3.6"/>
    <n v="150"/>
    <n v="-1"/>
    <d v="2017-04-12T00:00:00"/>
    <d v="2017-04-01T00:00:00"/>
    <d v="2017-04-12T00:00:00"/>
    <s v="Wednesday"/>
    <d v="1899-12-30T10:39:44"/>
    <d v="1899-12-30T11:00:00"/>
    <n v="1"/>
    <d v="2017-04-12T00:00:00"/>
    <d v="2017-04-01T00:00:00"/>
    <d v="2017-04-12T00:00:00"/>
    <s v="Wednesday"/>
    <d v="1899-12-30T11:04:49"/>
    <d v="1899-12-30T11:00:00"/>
    <s v="One Way"/>
  </r>
  <r>
    <n v="1579198"/>
    <s v="RFID Card Member"/>
    <s v="Milwaukee"/>
    <s v="WI"/>
    <n v="53202"/>
    <s v="UNITED STATES"/>
    <s v="30-Day Pass"/>
    <n v="5438"/>
    <x v="12"/>
    <n v="43.052460000000004"/>
    <n v="-87.891000000000005"/>
    <x v="28"/>
    <n v="43.045712999999999"/>
    <n v="-87.899756999999994"/>
    <n v="8"/>
    <n v="0"/>
    <n v="1.2"/>
    <n v="1.1000000000000001"/>
    <n v="48"/>
    <n v="-1"/>
    <d v="2017-04-22T00:00:00"/>
    <d v="2017-04-01T00:00:00"/>
    <d v="2017-04-22T00:00:00"/>
    <s v="Saturday"/>
    <d v="1899-12-30T09:41:44"/>
    <d v="1899-12-30T10:00:00"/>
    <n v="1"/>
    <d v="2017-04-22T00:00:00"/>
    <d v="2017-04-01T00:00:00"/>
    <d v="2017-04-22T00:00:00"/>
    <s v="Saturday"/>
    <d v="1899-12-30T09:49:57"/>
    <d v="1899-12-30T10:00:00"/>
    <s v="One Way"/>
  </r>
  <r>
    <n v="1579198"/>
    <s v="RFID Card Member"/>
    <s v="Milwaukee"/>
    <s v="WI"/>
    <n v="53202"/>
    <s v="UNITED STATES"/>
    <s v="30-Day Pass"/>
    <n v="11060"/>
    <x v="7"/>
    <n v="43.038245000000003"/>
    <n v="-87.914811999999998"/>
    <x v="8"/>
    <n v="43.038245000000003"/>
    <n v="-87.914811999999998"/>
    <n v="0"/>
    <n v="0"/>
    <n v="0"/>
    <n v="0"/>
    <n v="0"/>
    <n v="-1"/>
    <d v="2017-04-14T00:00:00"/>
    <d v="2017-04-01T00:00:00"/>
    <d v="2017-04-14T00:00:00"/>
    <s v="Friday"/>
    <d v="1899-12-30T15:14:04"/>
    <d v="1899-12-30T15:00:00"/>
    <n v="1"/>
    <d v="2017-04-14T00:00:00"/>
    <d v="2017-04-01T00:00:00"/>
    <d v="2017-04-14T00:00:00"/>
    <s v="Friday"/>
    <d v="1899-12-30T15:14:13"/>
    <d v="1899-12-30T15:00:00"/>
    <s v="Round Trip"/>
  </r>
  <r>
    <n v="1579198"/>
    <s v="RFID Card Member"/>
    <s v="Milwaukee"/>
    <s v="WI"/>
    <n v="53202"/>
    <s v="UNITED STATES"/>
    <s v="30-Day Pass"/>
    <n v="11060"/>
    <x v="7"/>
    <n v="43.038245000000003"/>
    <n v="-87.914811999999998"/>
    <x v="8"/>
    <n v="43.038245000000003"/>
    <n v="-87.914811999999998"/>
    <n v="0"/>
    <n v="0"/>
    <n v="0"/>
    <n v="0"/>
    <n v="0"/>
    <n v="-1"/>
    <d v="2017-04-14T00:00:00"/>
    <d v="2017-04-01T00:00:00"/>
    <d v="2017-04-14T00:00:00"/>
    <s v="Friday"/>
    <d v="1899-12-30T15:16:47"/>
    <d v="1899-12-30T15:00:00"/>
    <n v="1"/>
    <d v="2017-04-14T00:00:00"/>
    <d v="2017-04-01T00:00:00"/>
    <d v="2017-04-14T00:00:00"/>
    <s v="Friday"/>
    <d v="1899-12-30T15:16:58"/>
    <d v="1899-12-30T15:00:00"/>
    <s v="Round Trip"/>
  </r>
  <r>
    <n v="1579198"/>
    <s v="RFID Card Member"/>
    <s v="Milwaukee"/>
    <s v="WI"/>
    <n v="53202"/>
    <s v="UNITED STATES"/>
    <s v="30-Day Pass"/>
    <n v="11060"/>
    <x v="7"/>
    <n v="43.038245000000003"/>
    <n v="-87.914811999999998"/>
    <x v="8"/>
    <n v="43.038245000000003"/>
    <n v="-87.914811999999998"/>
    <n v="0"/>
    <n v="0"/>
    <n v="0"/>
    <n v="0"/>
    <n v="0"/>
    <n v="-1"/>
    <d v="2017-04-14T00:00:00"/>
    <d v="2017-04-01T00:00:00"/>
    <d v="2017-04-14T00:00:00"/>
    <s v="Friday"/>
    <d v="1899-12-30T15:18:37"/>
    <d v="1899-12-30T15:00:00"/>
    <n v="1"/>
    <d v="2017-04-14T00:00:00"/>
    <d v="2017-04-01T00:00:00"/>
    <d v="2017-04-14T00:00:00"/>
    <s v="Friday"/>
    <d v="1899-12-30T15:18:50"/>
    <d v="1899-12-30T15:00:00"/>
    <s v="Round Trip"/>
  </r>
  <r>
    <n v="1579198"/>
    <s v="RFID Card Member"/>
    <s v="Milwaukee"/>
    <s v="WI"/>
    <n v="53202"/>
    <s v="UNITED STATES"/>
    <s v="30-Day Pass"/>
    <n v="13"/>
    <x v="11"/>
    <n v="43.04804"/>
    <n v="-87.896720000000002"/>
    <x v="55"/>
    <n v="43.074655999999997"/>
    <n v="-87.889011999999994"/>
    <n v="43"/>
    <n v="0"/>
    <n v="6.5"/>
    <n v="6.1"/>
    <n v="258"/>
    <n v="-1"/>
    <d v="2017-04-16T00:00:00"/>
    <d v="2017-04-01T00:00:00"/>
    <d v="2017-04-16T00:00:00"/>
    <s v="Sunday"/>
    <d v="1899-12-30T14:03:11"/>
    <d v="1899-12-30T14:00:00"/>
    <n v="1"/>
    <d v="2017-04-16T00:00:00"/>
    <d v="2017-04-01T00:00:00"/>
    <d v="2017-04-16T00:00:00"/>
    <s v="Sunday"/>
    <d v="1899-12-30T14:46:01"/>
    <d v="1899-12-30T15:00:00"/>
    <s v="One Way"/>
  </r>
  <r>
    <n v="1579198"/>
    <s v="RFID Card Member"/>
    <s v="Milwaukee"/>
    <s v="WI"/>
    <n v="53202"/>
    <s v="UNITED STATES"/>
    <s v="30-Day Pass"/>
    <n v="11149"/>
    <x v="27"/>
    <n v="43.074890000000003"/>
    <n v="-87.882810000000006"/>
    <x v="3"/>
    <n v="43.03913"/>
    <n v="-87.916150000000002"/>
    <n v="43"/>
    <n v="0"/>
    <n v="6.5"/>
    <n v="6.1"/>
    <n v="258"/>
    <n v="-1"/>
    <d v="2017-04-16T00:00:00"/>
    <d v="2017-04-01T00:00:00"/>
    <d v="2017-04-16T00:00:00"/>
    <s v="Sunday"/>
    <d v="1899-12-30T15:50:24"/>
    <d v="1899-12-30T16:00:00"/>
    <n v="1"/>
    <d v="2017-04-16T00:00:00"/>
    <d v="2017-04-01T00:00:00"/>
    <d v="2017-04-16T00:00:00"/>
    <s v="Sunday"/>
    <d v="1899-12-30T16:33:09"/>
    <d v="1899-12-30T17:00:00"/>
    <s v="One Way"/>
  </r>
  <r>
    <n v="1580385"/>
    <s v="RFID Card Member"/>
    <s v="Milwaukee"/>
    <s v="WI"/>
    <n v="53211"/>
    <s v="UNITED STATES"/>
    <s v="30-Day Pass"/>
    <n v="362"/>
    <x v="36"/>
    <n v="43.069021999999997"/>
    <n v="-87.887940999999998"/>
    <x v="38"/>
    <n v="43.069021999999997"/>
    <n v="-87.887940999999998"/>
    <n v="29"/>
    <n v="0"/>
    <n v="4.4000000000000004"/>
    <n v="4.0999999999999996"/>
    <n v="174"/>
    <n v="-1"/>
    <d v="2017-04-15T00:00:00"/>
    <d v="2017-04-01T00:00:00"/>
    <d v="2017-04-15T00:00:00"/>
    <s v="Saturday"/>
    <d v="1899-12-30T09:44:26"/>
    <d v="1899-12-30T10:00:00"/>
    <n v="1"/>
    <d v="2017-04-15T00:00:00"/>
    <d v="2017-04-01T00:00:00"/>
    <d v="2017-04-15T00:00:00"/>
    <s v="Saturday"/>
    <d v="1899-12-30T10:13:57"/>
    <d v="1899-12-30T10:00:00"/>
    <s v="Round Trip"/>
  </r>
  <r>
    <n v="1580385"/>
    <s v="RFID Card Member"/>
    <s v="Milwaukee"/>
    <s v="WI"/>
    <n v="53211"/>
    <s v="UNITED STATES"/>
    <s v="30-Day Pass"/>
    <n v="32"/>
    <x v="20"/>
    <n v="43.049230000000001"/>
    <n v="-87.911940000000001"/>
    <x v="38"/>
    <n v="43.069021999999997"/>
    <n v="-87.887940999999998"/>
    <n v="21"/>
    <n v="0"/>
    <n v="3.2"/>
    <n v="3"/>
    <n v="126"/>
    <n v="-1"/>
    <d v="2017-04-15T00:00:00"/>
    <d v="2017-04-01T00:00:00"/>
    <d v="2017-04-15T00:00:00"/>
    <s v="Saturday"/>
    <d v="1899-12-30T15:43:11"/>
    <d v="1899-12-30T16:00:00"/>
    <n v="1"/>
    <d v="2017-04-15T00:00:00"/>
    <d v="2017-04-01T00:00:00"/>
    <d v="2017-04-15T00:00:00"/>
    <s v="Saturday"/>
    <d v="1899-12-30T16:04:19"/>
    <d v="1899-12-30T16:00:00"/>
    <s v="One Way"/>
  </r>
  <r>
    <n v="1580385"/>
    <s v="RFID Card Member"/>
    <s v="Milwaukee"/>
    <s v="WI"/>
    <n v="53211"/>
    <s v="UNITED STATES"/>
    <s v="30-Day Pass"/>
    <n v="32"/>
    <x v="36"/>
    <n v="43.069021999999997"/>
    <n v="-87.887940999999998"/>
    <x v="0"/>
    <n v="43.049230000000001"/>
    <n v="-87.911940000000001"/>
    <n v="28"/>
    <n v="0"/>
    <n v="4.2"/>
    <n v="4"/>
    <n v="168"/>
    <n v="-1"/>
    <d v="2017-04-15T00:00:00"/>
    <d v="2017-04-01T00:00:00"/>
    <d v="2017-04-15T00:00:00"/>
    <s v="Saturday"/>
    <d v="1899-12-30T15:14:40"/>
    <d v="1899-12-30T15:00:00"/>
    <n v="1"/>
    <d v="2017-04-15T00:00:00"/>
    <d v="2017-04-01T00:00:00"/>
    <d v="2017-04-15T00:00:00"/>
    <s v="Saturday"/>
    <d v="1899-12-30T15:42:14"/>
    <d v="1899-12-30T16:00:00"/>
    <s v="One Way"/>
  </r>
  <r>
    <n v="1580385"/>
    <s v="RFID Card Member"/>
    <s v="Milwaukee"/>
    <s v="WI"/>
    <n v="53211"/>
    <s v="UNITED STATES"/>
    <s v="30-Day Pass"/>
    <n v="5588"/>
    <x v="36"/>
    <n v="43.069021999999997"/>
    <n v="-87.887940999999998"/>
    <x v="38"/>
    <n v="43.069021999999997"/>
    <n v="-87.887940999999998"/>
    <n v="36"/>
    <n v="0"/>
    <n v="5.4"/>
    <n v="5.0999999999999996"/>
    <n v="216"/>
    <n v="-1"/>
    <d v="2017-04-16T00:00:00"/>
    <d v="2017-04-01T00:00:00"/>
    <d v="2017-04-16T00:00:00"/>
    <s v="Sunday"/>
    <d v="1899-12-30T17:14:28"/>
    <d v="1899-12-30T17:00:00"/>
    <n v="1"/>
    <d v="2017-04-16T00:00:00"/>
    <d v="2017-04-01T00:00:00"/>
    <d v="2017-04-16T00:00:00"/>
    <s v="Sunday"/>
    <d v="1899-12-30T17:50:11"/>
    <d v="1899-12-30T18:00:00"/>
    <s v="Round Trip"/>
  </r>
  <r>
    <n v="1580385"/>
    <s v="RFID Card Member"/>
    <s v="Milwaukee"/>
    <s v="WI"/>
    <n v="53211"/>
    <s v="UNITED STATES"/>
    <s v="30-Day Pass"/>
    <n v="5713"/>
    <x v="36"/>
    <n v="43.069021999999997"/>
    <n v="-87.887940999999998"/>
    <x v="38"/>
    <n v="43.069021999999997"/>
    <n v="-87.887940999999998"/>
    <n v="36"/>
    <n v="0"/>
    <n v="5.4"/>
    <n v="5.0999999999999996"/>
    <n v="216"/>
    <n v="-1"/>
    <d v="2017-04-23T00:00:00"/>
    <d v="2017-04-01T00:00:00"/>
    <d v="2017-04-23T00:00:00"/>
    <s v="Sunday"/>
    <d v="1899-12-30T11:09:20"/>
    <d v="1899-12-30T11:00:00"/>
    <n v="1"/>
    <d v="2017-04-23T00:00:00"/>
    <d v="2017-04-01T00:00:00"/>
    <d v="2017-04-23T00:00:00"/>
    <s v="Sunday"/>
    <d v="1899-12-30T11:45:40"/>
    <d v="1899-12-30T12:00:00"/>
    <s v="Round Trip"/>
  </r>
  <r>
    <n v="1580385"/>
    <s v="RFID Card Member"/>
    <s v="Milwaukee"/>
    <s v="WI"/>
    <n v="53211"/>
    <s v="UNITED STATES"/>
    <s v="30-Day Pass"/>
    <n v="11150"/>
    <x v="36"/>
    <n v="43.069021999999997"/>
    <n v="-87.887940999999998"/>
    <x v="38"/>
    <n v="43.069021999999997"/>
    <n v="-87.887940999999998"/>
    <n v="42"/>
    <n v="0"/>
    <n v="6.3"/>
    <n v="6"/>
    <n v="252"/>
    <n v="-1"/>
    <d v="2017-04-22T00:00:00"/>
    <d v="2017-04-01T00:00:00"/>
    <d v="2017-04-22T00:00:00"/>
    <s v="Saturday"/>
    <d v="1899-12-30T12:41:17"/>
    <d v="1899-12-30T13:00:00"/>
    <n v="1"/>
    <d v="2017-04-22T00:00:00"/>
    <d v="2017-04-01T00:00:00"/>
    <d v="2017-04-22T00:00:00"/>
    <s v="Saturday"/>
    <d v="1899-12-30T13:23:58"/>
    <d v="1899-12-30T13:00:00"/>
    <s v="Round Trip"/>
  </r>
  <r>
    <n v="1580385"/>
    <s v="RFID Card Member"/>
    <s v="Milwaukee"/>
    <s v="WI"/>
    <n v="53211"/>
    <s v="UNITED STATES"/>
    <s v="30-Day Pass"/>
    <n v="5423"/>
    <x v="36"/>
    <n v="43.069021999999997"/>
    <n v="-87.887940999999998"/>
    <x v="38"/>
    <n v="43.069021999999997"/>
    <n v="-87.887940999999998"/>
    <n v="38"/>
    <n v="0"/>
    <n v="5.7"/>
    <n v="5.4"/>
    <n v="228"/>
    <n v="-1"/>
    <d v="2017-04-19T00:00:00"/>
    <d v="2017-04-01T00:00:00"/>
    <d v="2017-04-19T00:00:00"/>
    <s v="Wednesday"/>
    <d v="1899-12-30T18:10:53"/>
    <d v="1899-12-30T18:00:00"/>
    <n v="1"/>
    <d v="2017-04-19T00:00:00"/>
    <d v="2017-04-01T00:00:00"/>
    <d v="2017-04-19T00:00:00"/>
    <s v="Wednesday"/>
    <d v="1899-12-30T18:48:39"/>
    <d v="1899-12-30T19:00:00"/>
    <s v="Round Trip"/>
  </r>
  <r>
    <n v="1580385"/>
    <s v="RFID Card Member"/>
    <s v="Milwaukee"/>
    <s v="WI"/>
    <n v="53211"/>
    <s v="UNITED STATES"/>
    <s v="30-Day Pass"/>
    <n v="5466"/>
    <x v="9"/>
    <n v="43.05097"/>
    <n v="-87.906440000000003"/>
    <x v="38"/>
    <n v="43.069021999999997"/>
    <n v="-87.887940999999998"/>
    <n v="17"/>
    <n v="0"/>
    <n v="2.6"/>
    <n v="2.4"/>
    <n v="102"/>
    <n v="-1"/>
    <d v="2017-04-25T00:00:00"/>
    <d v="2017-04-01T00:00:00"/>
    <d v="2017-04-25T00:00:00"/>
    <s v="Tuesday"/>
    <d v="1899-12-30T17:05:25"/>
    <d v="1899-12-30T17:00:00"/>
    <n v="1"/>
    <d v="2017-04-25T00:00:00"/>
    <d v="2017-04-01T00:00:00"/>
    <d v="2017-04-25T00:00:00"/>
    <s v="Tuesday"/>
    <d v="1899-12-30T17:22:49"/>
    <d v="1899-12-30T17:00:00"/>
    <s v="One Way"/>
  </r>
  <r>
    <n v="1580385"/>
    <s v="RFID Card Member"/>
    <s v="Milwaukee"/>
    <s v="WI"/>
    <n v="53211"/>
    <s v="UNITED STATES"/>
    <s v="30-Day Pass"/>
    <n v="5466"/>
    <x v="36"/>
    <n v="43.069021999999997"/>
    <n v="-87.887940999999998"/>
    <x v="40"/>
    <n v="43.05097"/>
    <n v="-87.906440000000003"/>
    <n v="14"/>
    <n v="0"/>
    <n v="2.1"/>
    <n v="2"/>
    <n v="84"/>
    <n v="-1"/>
    <d v="2017-04-28T00:00:00"/>
    <d v="2017-04-01T00:00:00"/>
    <d v="2017-04-28T00:00:00"/>
    <s v="Friday"/>
    <d v="1899-12-30T08:03:48"/>
    <d v="1899-12-30T08:00:00"/>
    <n v="1"/>
    <d v="2017-04-28T00:00:00"/>
    <d v="2017-04-01T00:00:00"/>
    <d v="2017-04-28T00:00:00"/>
    <s v="Friday"/>
    <d v="1899-12-30T08:17:15"/>
    <d v="1899-12-30T08:00:00"/>
    <s v="One Way"/>
  </r>
  <r>
    <n v="1580385"/>
    <s v="RFID Card Member"/>
    <s v="Milwaukee"/>
    <s v="WI"/>
    <n v="53211"/>
    <s v="UNITED STATES"/>
    <s v="30-Day Pass"/>
    <n v="5417"/>
    <x v="9"/>
    <n v="43.05097"/>
    <n v="-87.906440000000003"/>
    <x v="40"/>
    <n v="43.05097"/>
    <n v="-87.906440000000003"/>
    <n v="49"/>
    <n v="0"/>
    <n v="7.4"/>
    <n v="7"/>
    <n v="294"/>
    <n v="-1"/>
    <d v="2017-04-27T00:00:00"/>
    <d v="2017-04-01T00:00:00"/>
    <d v="2017-04-27T00:00:00"/>
    <s v="Thursday"/>
    <d v="1899-12-30T17:05:53"/>
    <d v="1899-12-30T17:00:00"/>
    <n v="1"/>
    <d v="2017-04-27T00:00:00"/>
    <d v="2017-04-01T00:00:00"/>
    <d v="2017-04-27T00:00:00"/>
    <s v="Thursday"/>
    <d v="1899-12-30T17:54:40"/>
    <d v="1899-12-30T18:00:00"/>
    <s v="Round Trip"/>
  </r>
  <r>
    <n v="1580385"/>
    <s v="RFID Card Member"/>
    <s v="Milwaukee"/>
    <s v="WI"/>
    <n v="53211"/>
    <s v="UNITED STATES"/>
    <s v="30-Day Pass"/>
    <n v="5417"/>
    <x v="9"/>
    <n v="43.05097"/>
    <n v="-87.906440000000003"/>
    <x v="38"/>
    <n v="43.069021999999997"/>
    <n v="-87.887940999999998"/>
    <n v="20"/>
    <n v="0"/>
    <n v="3"/>
    <n v="2.9"/>
    <n v="120"/>
    <n v="-1"/>
    <d v="2017-04-28T00:00:00"/>
    <d v="2017-04-01T00:00:00"/>
    <d v="2017-04-28T00:00:00"/>
    <s v="Friday"/>
    <d v="1899-12-30T16:59:43"/>
    <d v="1899-12-30T17:00:00"/>
    <n v="1"/>
    <d v="2017-04-28T00:00:00"/>
    <d v="2017-04-01T00:00:00"/>
    <d v="2017-04-28T00:00:00"/>
    <s v="Friday"/>
    <d v="1899-12-30T17:19:58"/>
    <d v="1899-12-30T17:00:00"/>
    <s v="One Way"/>
  </r>
  <r>
    <n v="1580506"/>
    <s v="RFID Card Member"/>
    <s v="Milwaukee "/>
    <s v="WI"/>
    <n v="53211"/>
    <s v="UNITED STATES"/>
    <s v="30-Day Pass"/>
    <n v="153"/>
    <x v="32"/>
    <n v="43.078530000000001"/>
    <n v="-87.882620000000003"/>
    <x v="10"/>
    <n v="43.058619999999998"/>
    <n v="-87.885319999999993"/>
    <n v="51"/>
    <n v="0"/>
    <n v="7.7"/>
    <n v="7.3"/>
    <n v="306"/>
    <n v="-1"/>
    <d v="2017-04-15T00:00:00"/>
    <d v="2017-04-01T00:00:00"/>
    <d v="2017-04-15T00:00:00"/>
    <s v="Saturday"/>
    <d v="1899-12-30T10:26:43"/>
    <d v="1899-12-30T10:00:00"/>
    <n v="1"/>
    <d v="2017-04-15T00:00:00"/>
    <d v="2017-04-01T00:00:00"/>
    <d v="2017-04-15T00:00:00"/>
    <s v="Saturday"/>
    <d v="1899-12-30T11:17:11"/>
    <d v="1899-12-30T11:00:00"/>
    <s v="One Way"/>
  </r>
  <r>
    <n v="1580506"/>
    <s v="RFID Card Member"/>
    <s v="Milwaukee "/>
    <s v="WI"/>
    <n v="53211"/>
    <s v="UNITED STATES"/>
    <s v="30-Day Pass"/>
    <n v="153"/>
    <x v="32"/>
    <n v="43.078530000000001"/>
    <n v="-87.882620000000003"/>
    <x v="13"/>
    <n v="43.078530000000001"/>
    <n v="-87.882620000000003"/>
    <n v="65"/>
    <n v="0"/>
    <n v="9.8000000000000007"/>
    <n v="9.3000000000000007"/>
    <n v="390"/>
    <n v="-1"/>
    <d v="2017-04-16T00:00:00"/>
    <d v="2017-04-01T00:00:00"/>
    <d v="2017-04-16T00:00:00"/>
    <s v="Sunday"/>
    <d v="1899-12-30T14:28:41"/>
    <d v="1899-12-30T14:00:00"/>
    <n v="1"/>
    <d v="2017-04-16T00:00:00"/>
    <d v="2017-04-01T00:00:00"/>
    <d v="2017-04-16T00:00:00"/>
    <s v="Sunday"/>
    <d v="1899-12-30T15:33:02"/>
    <d v="1899-12-30T16:00:00"/>
    <s v="Round Trip"/>
  </r>
  <r>
    <n v="1580596"/>
    <s v="RFID Card Member"/>
    <s v="Milwaukee"/>
    <s v="WI"/>
    <n v="53202"/>
    <s v="UNITED STATES"/>
    <s v="Pay as You Go Pass"/>
    <n v="231"/>
    <x v="35"/>
    <n v="43.060250000000003"/>
    <n v="-87.892169999999993"/>
    <x v="25"/>
    <n v="43.074890000000003"/>
    <n v="-87.882810000000006"/>
    <n v="14"/>
    <n v="0"/>
    <n v="2.1"/>
    <n v="2"/>
    <n v="84"/>
    <n v="-1"/>
    <d v="2017-04-15T00:00:00"/>
    <d v="2017-04-01T00:00:00"/>
    <d v="2017-04-15T00:00:00"/>
    <s v="Saturday"/>
    <d v="1899-12-30T16:48:51"/>
    <d v="1899-12-30T17:00:00"/>
    <n v="1"/>
    <d v="2017-04-15T00:00:00"/>
    <d v="2017-04-01T00:00:00"/>
    <d v="2017-04-15T00:00:00"/>
    <s v="Saturday"/>
    <d v="1899-12-30T17:02:33"/>
    <d v="1899-12-30T17:00:00"/>
    <s v="One Way"/>
  </r>
  <r>
    <n v="1580596"/>
    <s v="RFID Card Member"/>
    <s v="Milwaukee"/>
    <s v="WI"/>
    <n v="53202"/>
    <s v="UNITED STATES"/>
    <s v="Pay as You Go Pass"/>
    <n v="19"/>
    <x v="27"/>
    <n v="43.074890000000003"/>
    <n v="-87.882810000000006"/>
    <x v="53"/>
    <n v="43.060786"/>
    <n v="-87.883825999999999"/>
    <n v="10"/>
    <n v="2"/>
    <n v="1.5"/>
    <n v="1.4"/>
    <n v="60"/>
    <n v="-1"/>
    <d v="2017-04-22T00:00:00"/>
    <d v="2017-04-01T00:00:00"/>
    <d v="2017-04-22T00:00:00"/>
    <s v="Saturday"/>
    <d v="1899-12-30T13:46:38"/>
    <d v="1899-12-30T14:00:00"/>
    <n v="1"/>
    <d v="2017-04-22T00:00:00"/>
    <d v="2017-04-01T00:00:00"/>
    <d v="2017-04-22T00:00:00"/>
    <s v="Saturday"/>
    <d v="1899-12-30T13:56:22"/>
    <d v="1899-12-30T14:00:00"/>
    <s v="One Way"/>
  </r>
  <r>
    <n v="1580890"/>
    <s v="RFID Card Member"/>
    <m/>
    <m/>
    <n v="60657"/>
    <s v="UNITED STATES"/>
    <s v="Pay as You Go Pass"/>
    <n v="111"/>
    <x v="29"/>
    <n v="43.052549999999997"/>
    <n v="-87.909329999999997"/>
    <x v="11"/>
    <n v="43.052460000000004"/>
    <n v="-87.891000000000005"/>
    <n v="135"/>
    <n v="10"/>
    <n v="18"/>
    <n v="17.100000000000001"/>
    <n v="720"/>
    <n v="-1"/>
    <d v="2017-04-15T00:00:00"/>
    <d v="2017-04-01T00:00:00"/>
    <d v="2017-04-15T00:00:00"/>
    <s v="Saturday"/>
    <d v="1899-12-30T11:47:32"/>
    <d v="1899-12-30T12:00:00"/>
    <n v="1"/>
    <d v="2017-04-15T00:00:00"/>
    <d v="2017-04-01T00:00:00"/>
    <d v="2017-04-15T00:00:00"/>
    <s v="Saturday"/>
    <d v="1899-12-30T14:02:47"/>
    <d v="1899-12-30T14:00:00"/>
    <s v="One Way"/>
  </r>
  <r>
    <n v="1581460"/>
    <s v="RFID Card Member"/>
    <s v="Milwaukee "/>
    <s v="WI"/>
    <n v="53208"/>
    <s v="UNITED STATES"/>
    <s v="30-Day Pass"/>
    <n v="11121"/>
    <x v="18"/>
    <n v="43.048609999999996"/>
    <n v="-88.008480000000006"/>
    <x v="32"/>
    <n v="43.048609999999996"/>
    <n v="-88.008480000000006"/>
    <n v="49"/>
    <n v="0"/>
    <n v="7.4"/>
    <n v="7"/>
    <n v="294"/>
    <n v="-1"/>
    <d v="2017-04-15T00:00:00"/>
    <d v="2017-04-01T00:00:00"/>
    <d v="2017-04-15T00:00:00"/>
    <s v="Saturday"/>
    <d v="1899-12-30T14:04:17"/>
    <d v="1899-12-30T14:00:00"/>
    <n v="1"/>
    <d v="2017-04-15T00:00:00"/>
    <d v="2017-04-01T00:00:00"/>
    <d v="2017-04-15T00:00:00"/>
    <s v="Saturday"/>
    <d v="1899-12-30T14:53:28"/>
    <d v="1899-12-30T15:00:00"/>
    <s v="Round Trip"/>
  </r>
  <r>
    <n v="1581460"/>
    <s v="RFID Card Member"/>
    <s v="Milwaukee "/>
    <s v="WI"/>
    <n v="53208"/>
    <s v="UNITED STATES"/>
    <s v="30-Day Pass"/>
    <n v="5714"/>
    <x v="17"/>
    <n v="43.060580000000002"/>
    <n v="-87.998589999999993"/>
    <x v="32"/>
    <n v="43.048609999999996"/>
    <n v="-88.008480000000006"/>
    <n v="10"/>
    <n v="0"/>
    <n v="1.5"/>
    <n v="1.4"/>
    <n v="60"/>
    <n v="-1"/>
    <d v="2017-04-24T00:00:00"/>
    <d v="2017-04-01T00:00:00"/>
    <d v="2017-04-24T00:00:00"/>
    <s v="Monday"/>
    <d v="1899-12-30T21:16:08"/>
    <d v="1899-12-30T21:00:00"/>
    <n v="1"/>
    <d v="2017-04-24T00:00:00"/>
    <d v="2017-04-01T00:00:00"/>
    <d v="2017-04-24T00:00:00"/>
    <s v="Monday"/>
    <d v="1899-12-30T21:26:18"/>
    <d v="1899-12-30T21:00:00"/>
    <s v="One Way"/>
  </r>
  <r>
    <n v="1583671"/>
    <s v="RFID Card Member"/>
    <s v="Milwaukee"/>
    <s v="WI"/>
    <n v="53201"/>
    <s v="UNITED STATES"/>
    <s v="30-Day Pass"/>
    <n v="5516"/>
    <x v="32"/>
    <n v="43.078530000000001"/>
    <n v="-87.882620000000003"/>
    <x v="25"/>
    <n v="43.074890000000003"/>
    <n v="-87.882810000000006"/>
    <n v="3"/>
    <n v="0"/>
    <n v="0.5"/>
    <n v="0.4"/>
    <n v="18"/>
    <n v="-1"/>
    <d v="2017-04-20T00:00:00"/>
    <d v="2017-04-01T00:00:00"/>
    <d v="2017-04-20T00:00:00"/>
    <s v="Thursday"/>
    <d v="1899-12-30T13:37:17"/>
    <d v="1899-12-30T14:00:00"/>
    <n v="1"/>
    <d v="2017-04-20T00:00:00"/>
    <d v="2017-04-01T00:00:00"/>
    <d v="2017-04-20T00:00:00"/>
    <s v="Thursday"/>
    <d v="1899-12-30T13:40:25"/>
    <d v="1899-12-30T14:00:00"/>
    <s v="One Way"/>
  </r>
  <r>
    <n v="1583671"/>
    <s v="RFID Card Member"/>
    <s v="Milwaukee"/>
    <s v="WI"/>
    <n v="53201"/>
    <s v="UNITED STATES"/>
    <s v="30-Day Pass"/>
    <n v="224"/>
    <x v="38"/>
    <n v="43.058619999999998"/>
    <n v="-87.885319999999993"/>
    <x v="3"/>
    <n v="43.03913"/>
    <n v="-87.916150000000002"/>
    <n v="54"/>
    <n v="0"/>
    <n v="8.1"/>
    <n v="7.7"/>
    <n v="324"/>
    <n v="-1"/>
    <d v="2017-04-21T00:00:00"/>
    <d v="2017-04-01T00:00:00"/>
    <d v="2017-04-21T00:00:00"/>
    <s v="Friday"/>
    <d v="1899-12-30T15:03:02"/>
    <d v="1899-12-30T15:00:00"/>
    <n v="1"/>
    <d v="2017-04-21T00:00:00"/>
    <d v="2017-04-01T00:00:00"/>
    <d v="2017-04-21T00:00:00"/>
    <s v="Friday"/>
    <d v="1899-12-30T15:57:56"/>
    <d v="1899-12-30T16:00:00"/>
    <s v="One Way"/>
  </r>
  <r>
    <n v="1583671"/>
    <s v="RFID Card Member"/>
    <s v="Milwaukee"/>
    <s v="WI"/>
    <n v="53201"/>
    <s v="UNITED STATES"/>
    <s v="30-Day Pass"/>
    <n v="19"/>
    <x v="38"/>
    <n v="43.058619999999998"/>
    <n v="-87.885319999999993"/>
    <x v="53"/>
    <n v="43.060786"/>
    <n v="-87.883825999999999"/>
    <n v="2"/>
    <n v="0"/>
    <n v="0.3"/>
    <n v="0.3"/>
    <n v="12"/>
    <n v="-1"/>
    <d v="2017-04-22T00:00:00"/>
    <d v="2017-04-01T00:00:00"/>
    <d v="2017-04-22T00:00:00"/>
    <s v="Saturday"/>
    <d v="1899-12-30T15:02:13"/>
    <d v="1899-12-30T15:00:00"/>
    <n v="1"/>
    <d v="2017-04-22T00:00:00"/>
    <d v="2017-04-01T00:00:00"/>
    <d v="2017-04-22T00:00:00"/>
    <s v="Saturday"/>
    <d v="1899-12-30T15:04:41"/>
    <d v="1899-12-30T15:00:00"/>
    <s v="One Way"/>
  </r>
  <r>
    <n v="1583671"/>
    <s v="RFID Card Member"/>
    <s v="Milwaukee"/>
    <s v="WI"/>
    <n v="53201"/>
    <s v="UNITED STATES"/>
    <s v="30-Day Pass"/>
    <n v="5489"/>
    <x v="32"/>
    <n v="43.078530000000001"/>
    <n v="-87.882620000000003"/>
    <x v="20"/>
    <n v="43.077359999999999"/>
    <n v="-87.880769999999998"/>
    <n v="2"/>
    <n v="0"/>
    <n v="0.3"/>
    <n v="0.3"/>
    <n v="12"/>
    <n v="-1"/>
    <d v="2017-04-25T00:00:00"/>
    <d v="2017-04-01T00:00:00"/>
    <d v="2017-04-25T00:00:00"/>
    <s v="Tuesday"/>
    <d v="1899-12-30T12:50:03"/>
    <d v="1899-12-30T13:00:00"/>
    <n v="1"/>
    <d v="2017-04-25T00:00:00"/>
    <d v="2017-04-01T00:00:00"/>
    <d v="2017-04-25T00:00:00"/>
    <s v="Tuesday"/>
    <d v="1899-12-30T12:52:53"/>
    <d v="1899-12-30T13:00:00"/>
    <s v="One Way"/>
  </r>
  <r>
    <n v="1584685"/>
    <s v="RFID Card Member"/>
    <s v="Milwaukee"/>
    <s v="WI"/>
    <n v="53211"/>
    <s v="UNITED STATES"/>
    <s v="Annual Pass"/>
    <n v="11076"/>
    <x v="9"/>
    <n v="43.05097"/>
    <n v="-87.906440000000003"/>
    <x v="0"/>
    <n v="43.049230000000001"/>
    <n v="-87.911940000000001"/>
    <n v="6"/>
    <n v="0"/>
    <n v="0.9"/>
    <n v="0.9"/>
    <n v="36"/>
    <n v="-1"/>
    <d v="2017-04-19T00:00:00"/>
    <d v="2017-04-01T00:00:00"/>
    <d v="2017-04-19T00:00:00"/>
    <s v="Wednesday"/>
    <d v="1899-12-30T09:31:59"/>
    <d v="1899-12-30T10:00:00"/>
    <n v="1"/>
    <d v="2017-04-19T00:00:00"/>
    <d v="2017-04-01T00:00:00"/>
    <d v="2017-04-19T00:00:00"/>
    <s v="Wednesday"/>
    <d v="1899-12-30T09:37:27"/>
    <d v="1899-12-30T10:00:00"/>
    <s v="One Way"/>
  </r>
  <r>
    <n v="1585504"/>
    <s v="RFID Card Member"/>
    <s v="Milwaukee"/>
    <s v="WI"/>
    <n v="53207"/>
    <s v="UNITED STATES"/>
    <s v="Annual Pass"/>
    <n v="5466"/>
    <x v="45"/>
    <n v="43.077359999999999"/>
    <n v="-87.880769999999998"/>
    <x v="38"/>
    <n v="43.069021999999997"/>
    <n v="-87.887940999999998"/>
    <n v="7"/>
    <n v="0"/>
    <n v="1.1000000000000001"/>
    <n v="1"/>
    <n v="42"/>
    <n v="-1"/>
    <d v="2017-04-24T00:00:00"/>
    <d v="2017-04-01T00:00:00"/>
    <d v="2017-04-24T00:00:00"/>
    <s v="Monday"/>
    <d v="1899-12-30T15:10:06"/>
    <d v="1899-12-30T15:00:00"/>
    <n v="1"/>
    <d v="2017-04-24T00:00:00"/>
    <d v="2017-04-01T00:00:00"/>
    <d v="2017-04-24T00:00:00"/>
    <s v="Monday"/>
    <d v="1899-12-30T15:17:11"/>
    <d v="1899-12-30T15:00:00"/>
    <s v="One Way"/>
  </r>
  <r>
    <n v="1585504"/>
    <s v="RFID Card Member"/>
    <s v="Milwaukee"/>
    <s v="WI"/>
    <n v="53207"/>
    <s v="UNITED STATES"/>
    <s v="Annual Pass"/>
    <n v="11150"/>
    <x v="36"/>
    <n v="43.069021999999997"/>
    <n v="-87.887940999999998"/>
    <x v="26"/>
    <n v="43.053040000000003"/>
    <n v="-87.897660000000002"/>
    <n v="20"/>
    <n v="0"/>
    <n v="3"/>
    <n v="2.9"/>
    <n v="120"/>
    <n v="-1"/>
    <d v="2017-04-25T00:00:00"/>
    <d v="2017-04-01T00:00:00"/>
    <d v="2017-04-25T00:00:00"/>
    <s v="Tuesday"/>
    <d v="1899-12-30T14:38:17"/>
    <d v="1899-12-30T15:00:00"/>
    <n v="1"/>
    <d v="2017-04-25T00:00:00"/>
    <d v="2017-04-01T00:00:00"/>
    <d v="2017-04-25T00:00:00"/>
    <s v="Tuesday"/>
    <d v="1899-12-30T14:58:05"/>
    <d v="1899-12-30T15:00:00"/>
    <s v="One Way"/>
  </r>
  <r>
    <n v="1585504"/>
    <s v="RFID Card Member"/>
    <s v="Milwaukee"/>
    <s v="WI"/>
    <n v="53207"/>
    <s v="UNITED STATES"/>
    <s v="Annual Pass"/>
    <n v="182"/>
    <x v="36"/>
    <n v="43.069021999999997"/>
    <n v="-87.887940999999998"/>
    <x v="25"/>
    <n v="43.074890000000003"/>
    <n v="-87.882810000000006"/>
    <n v="6"/>
    <n v="0"/>
    <n v="0.9"/>
    <n v="0.9"/>
    <n v="36"/>
    <n v="-1"/>
    <d v="2017-04-26T00:00:00"/>
    <d v="2017-04-01T00:00:00"/>
    <d v="2017-04-26T00:00:00"/>
    <s v="Wednesday"/>
    <d v="1899-12-30T12:18:13"/>
    <d v="1899-12-30T12:00:00"/>
    <n v="1"/>
    <d v="2017-04-26T00:00:00"/>
    <d v="2017-04-01T00:00:00"/>
    <d v="2017-04-26T00:00:00"/>
    <s v="Wednesday"/>
    <d v="1899-12-30T12:24:11"/>
    <d v="1899-12-30T12:00:00"/>
    <s v="One Way"/>
  </r>
  <r>
    <n v="1586103"/>
    <s v="RFID Card Member"/>
    <m/>
    <m/>
    <n v="53212"/>
    <s v="UNITED STATES"/>
    <s v="30-Day Pass"/>
    <n v="5520"/>
    <x v="30"/>
    <n v="43.045712999999999"/>
    <n v="-87.899756999999994"/>
    <x v="38"/>
    <n v="43.069021999999997"/>
    <n v="-87.887940999999998"/>
    <n v="34"/>
    <n v="0"/>
    <n v="5.0999999999999996"/>
    <n v="4.8"/>
    <n v="204"/>
    <n v="-1"/>
    <d v="2017-04-17T00:00:00"/>
    <d v="2017-04-01T00:00:00"/>
    <d v="2017-04-17T00:00:00"/>
    <s v="Monday"/>
    <d v="1899-12-30T10:24:19"/>
    <d v="1899-12-30T10:00:00"/>
    <n v="1"/>
    <d v="2017-04-17T00:00:00"/>
    <d v="2017-04-01T00:00:00"/>
    <d v="2017-04-17T00:00:00"/>
    <s v="Monday"/>
    <d v="1899-12-30T10:58:20"/>
    <d v="1899-12-30T11:00:00"/>
    <s v="One Way"/>
  </r>
  <r>
    <n v="1586103"/>
    <s v="RFID Card Member"/>
    <m/>
    <m/>
    <n v="53212"/>
    <s v="UNITED STATES"/>
    <s v="30-Day Pass"/>
    <n v="11144"/>
    <x v="43"/>
    <n v="43.05847"/>
    <n v="-87.898079999999993"/>
    <x v="38"/>
    <n v="43.069021999999997"/>
    <n v="-87.887940999999998"/>
    <n v="15"/>
    <n v="0"/>
    <n v="2.2999999999999998"/>
    <n v="2.1"/>
    <n v="90"/>
    <n v="-1"/>
    <d v="2017-04-22T00:00:00"/>
    <d v="2017-04-01T00:00:00"/>
    <d v="2017-04-22T00:00:00"/>
    <s v="Saturday"/>
    <d v="1899-12-30T09:56:30"/>
    <d v="1899-12-30T10:00:00"/>
    <n v="1"/>
    <d v="2017-04-22T00:00:00"/>
    <d v="2017-04-01T00:00:00"/>
    <d v="2017-04-22T00:00:00"/>
    <s v="Saturday"/>
    <d v="1899-12-30T10:11:26"/>
    <d v="1899-12-30T10:00:00"/>
    <s v="One Way"/>
  </r>
  <r>
    <n v="1586103"/>
    <s v="RFID Card Member"/>
    <m/>
    <m/>
    <n v="53212"/>
    <s v="UNITED STATES"/>
    <s v="30-Day Pass"/>
    <n v="5424"/>
    <x v="30"/>
    <n v="43.045712999999999"/>
    <n v="-87.899756999999994"/>
    <x v="2"/>
    <n v="43.048200000000001"/>
    <n v="-87.900859999999994"/>
    <n v="1"/>
    <n v="0"/>
    <n v="0.2"/>
    <n v="0.1"/>
    <n v="6"/>
    <n v="-1"/>
    <d v="2017-04-23T00:00:00"/>
    <d v="2017-04-01T00:00:00"/>
    <d v="2017-04-23T00:00:00"/>
    <s v="Sunday"/>
    <d v="1899-12-30T13:27:00"/>
    <d v="1899-12-30T13:00:00"/>
    <n v="1"/>
    <d v="2017-04-23T00:00:00"/>
    <d v="2017-04-01T00:00:00"/>
    <d v="2017-04-23T00:00:00"/>
    <s v="Sunday"/>
    <d v="1899-12-30T13:28:58"/>
    <d v="1899-12-30T13:00:00"/>
    <s v="One Way"/>
  </r>
  <r>
    <n v="1586103"/>
    <s v="RFID Card Member"/>
    <m/>
    <m/>
    <n v="53212"/>
    <s v="UNITED STATES"/>
    <s v="30-Day Pass"/>
    <n v="5425"/>
    <x v="36"/>
    <n v="43.069021999999997"/>
    <n v="-87.887940999999998"/>
    <x v="28"/>
    <n v="43.045712999999999"/>
    <n v="-87.899756999999994"/>
    <n v="22"/>
    <n v="0"/>
    <n v="3.3"/>
    <n v="3.1"/>
    <n v="132"/>
    <n v="-1"/>
    <d v="2017-04-22T00:00:00"/>
    <d v="2017-04-01T00:00:00"/>
    <d v="2017-04-22T00:00:00"/>
    <s v="Saturday"/>
    <d v="1899-12-30T18:18:50"/>
    <d v="1899-12-30T18:00:00"/>
    <n v="1"/>
    <d v="2017-04-22T00:00:00"/>
    <d v="2017-04-01T00:00:00"/>
    <d v="2017-04-22T00:00:00"/>
    <s v="Saturday"/>
    <d v="1899-12-30T18:40:33"/>
    <d v="1899-12-30T19:00:00"/>
    <s v="One Way"/>
  </r>
  <r>
    <n v="1586103"/>
    <s v="RFID Card Member"/>
    <m/>
    <m/>
    <n v="53212"/>
    <s v="UNITED STATES"/>
    <s v="30-Day Pass"/>
    <n v="5549"/>
    <x v="30"/>
    <n v="43.045712999999999"/>
    <n v="-87.899756999999994"/>
    <x v="50"/>
    <n v="43.05847"/>
    <n v="-87.898079999999993"/>
    <n v="8"/>
    <n v="0"/>
    <n v="1.2"/>
    <n v="1.1000000000000001"/>
    <n v="48"/>
    <n v="-1"/>
    <d v="2017-04-27T00:00:00"/>
    <d v="2017-04-01T00:00:00"/>
    <d v="2017-04-27T00:00:00"/>
    <s v="Thursday"/>
    <d v="1899-12-30T11:47:59"/>
    <d v="1899-12-30T12:00:00"/>
    <n v="1"/>
    <d v="2017-04-27T00:00:00"/>
    <d v="2017-04-01T00:00:00"/>
    <d v="2017-04-27T00:00:00"/>
    <s v="Thursday"/>
    <d v="1899-12-30T11:55:10"/>
    <d v="1899-12-30T12:00:00"/>
    <s v="One Way"/>
  </r>
  <r>
    <n v="1586647"/>
    <s v="RFID Card Member"/>
    <s v="Milwaukee"/>
    <s v="WI"/>
    <n v="53204"/>
    <s v="UNITED STATES"/>
    <s v="Pay as You Go Pass"/>
    <n v="960"/>
    <x v="39"/>
    <n v="43.020020000000002"/>
    <n v="-87.912540000000007"/>
    <x v="42"/>
    <n v="43.020020000000002"/>
    <n v="-87.912540000000007"/>
    <n v="95"/>
    <n v="8"/>
    <n v="14.3"/>
    <n v="13.5"/>
    <n v="570"/>
    <n v="-1"/>
    <d v="2017-04-18T00:00:00"/>
    <d v="2017-04-01T00:00:00"/>
    <d v="2017-04-18T00:00:00"/>
    <s v="Tuesday"/>
    <d v="1899-12-30T17:05:47"/>
    <d v="1899-12-30T17:00:00"/>
    <n v="1"/>
    <d v="2017-04-18T00:00:00"/>
    <d v="2017-04-01T00:00:00"/>
    <d v="2017-04-18T00:00:00"/>
    <s v="Tuesday"/>
    <d v="1899-12-30T18:40:19"/>
    <d v="1899-12-30T19:00:00"/>
    <s v="Round Trip"/>
  </r>
  <r>
    <n v="1586651"/>
    <s v="RFID Card Member"/>
    <s v="Greenfield "/>
    <s v="WI"/>
    <n v="53220"/>
    <s v="UNITED STATES"/>
    <s v="Pay as You Go Pass"/>
    <n v="139"/>
    <x v="25"/>
    <n v="43.058010000000003"/>
    <n v="-87.877300000000005"/>
    <x v="22"/>
    <n v="43.058010000000003"/>
    <n v="-87.877300000000005"/>
    <n v="88"/>
    <n v="6"/>
    <n v="13.2"/>
    <n v="12.5"/>
    <n v="528"/>
    <n v="-1"/>
    <d v="2017-04-25T00:00:00"/>
    <d v="2017-04-01T00:00:00"/>
    <d v="2017-04-25T00:00:00"/>
    <s v="Tuesday"/>
    <d v="1899-12-30T18:40:56"/>
    <d v="1899-12-30T19:00:00"/>
    <n v="1"/>
    <d v="2017-04-25T00:00:00"/>
    <d v="2017-04-01T00:00:00"/>
    <d v="2017-04-25T00:00:00"/>
    <s v="Tuesday"/>
    <d v="1899-12-30T20:08:02"/>
    <d v="1899-12-30T20:00:00"/>
    <s v="Round Trip"/>
  </r>
  <r>
    <n v="1588562"/>
    <s v="RFID Card Member"/>
    <s v="Milwaukee"/>
    <s v="WI"/>
    <n v="53202"/>
    <s v="UNITED STATES"/>
    <s v="Annual Pass"/>
    <n v="5423"/>
    <x v="27"/>
    <n v="43.074890000000003"/>
    <n v="-87.882810000000006"/>
    <x v="26"/>
    <n v="43.053040000000003"/>
    <n v="-87.897660000000002"/>
    <n v="13"/>
    <n v="0"/>
    <n v="2"/>
    <n v="1.9"/>
    <n v="78"/>
    <n v="-1"/>
    <d v="2017-04-22T00:00:00"/>
    <d v="2017-04-01T00:00:00"/>
    <d v="2017-04-22T00:00:00"/>
    <s v="Saturday"/>
    <d v="1899-12-30T14:25:02"/>
    <d v="1899-12-30T14:00:00"/>
    <n v="1"/>
    <d v="2017-04-22T00:00:00"/>
    <d v="2017-04-01T00:00:00"/>
    <d v="2017-04-22T00:00:00"/>
    <s v="Saturday"/>
    <d v="1899-12-30T14:38:31"/>
    <d v="1899-12-30T15:00:00"/>
    <s v="One Way"/>
  </r>
  <r>
    <n v="1588562"/>
    <s v="RFID Card Member"/>
    <s v="Milwaukee"/>
    <s v="WI"/>
    <n v="53202"/>
    <s v="UNITED STATES"/>
    <s v="Annual Pass"/>
    <n v="109"/>
    <x v="23"/>
    <n v="43.053040000000003"/>
    <n v="-87.897660000000002"/>
    <x v="11"/>
    <n v="43.052460000000004"/>
    <n v="-87.891000000000005"/>
    <n v="3"/>
    <n v="0"/>
    <n v="0.5"/>
    <n v="0.4"/>
    <n v="18"/>
    <n v="-1"/>
    <d v="2017-04-24T00:00:00"/>
    <d v="2017-04-01T00:00:00"/>
    <d v="2017-04-24T00:00:00"/>
    <s v="Monday"/>
    <d v="1899-12-30T09:45:29"/>
    <d v="1899-12-30T10:00:00"/>
    <n v="1"/>
    <d v="2017-04-24T00:00:00"/>
    <d v="2017-04-01T00:00:00"/>
    <d v="2017-04-24T00:00:00"/>
    <s v="Monday"/>
    <d v="1899-12-30T09:48:19"/>
    <d v="1899-12-30T10:00:00"/>
    <s v="One Way"/>
  </r>
  <r>
    <n v="1588562"/>
    <s v="RFID Card Member"/>
    <s v="Milwaukee"/>
    <s v="WI"/>
    <n v="53202"/>
    <s v="UNITED STATES"/>
    <s v="Annual Pass"/>
    <n v="5568"/>
    <x v="23"/>
    <n v="43.053040000000003"/>
    <n v="-87.897660000000002"/>
    <x v="11"/>
    <n v="43.052460000000004"/>
    <n v="-87.891000000000005"/>
    <n v="3"/>
    <n v="0"/>
    <n v="0.5"/>
    <n v="0.4"/>
    <n v="18"/>
    <n v="-1"/>
    <d v="2017-04-24T00:00:00"/>
    <d v="2017-04-01T00:00:00"/>
    <d v="2017-04-24T00:00:00"/>
    <s v="Monday"/>
    <d v="1899-12-30T13:52:42"/>
    <d v="1899-12-30T14:00:00"/>
    <n v="1"/>
    <d v="2017-04-24T00:00:00"/>
    <d v="2017-04-01T00:00:00"/>
    <d v="2017-04-24T00:00:00"/>
    <s v="Monday"/>
    <d v="1899-12-30T13:55:39"/>
    <d v="1899-12-30T14:00:00"/>
    <s v="One Way"/>
  </r>
  <r>
    <n v="1589944"/>
    <s v="RFID Card Member"/>
    <s v="Milwaukee"/>
    <s v="WI"/>
    <n v="53211"/>
    <s v="UNITED STATES"/>
    <s v="Annual Pass"/>
    <n v="143"/>
    <x v="22"/>
    <n v="43.066893999999998"/>
    <n v="-87.877936000000005"/>
    <x v="35"/>
    <n v="43.066893999999998"/>
    <n v="-87.877936000000005"/>
    <n v="14"/>
    <n v="0"/>
    <n v="2.1"/>
    <n v="2"/>
    <n v="84"/>
    <n v="-1"/>
    <d v="2017-04-19T00:00:00"/>
    <d v="2017-04-01T00:00:00"/>
    <d v="2017-04-19T00:00:00"/>
    <s v="Wednesday"/>
    <d v="1899-12-30T08:02:14"/>
    <d v="1899-12-30T08:00:00"/>
    <n v="1"/>
    <d v="2017-04-19T00:00:00"/>
    <d v="2017-04-01T00:00:00"/>
    <d v="2017-04-19T00:00:00"/>
    <s v="Wednesday"/>
    <d v="1899-12-30T08:16:07"/>
    <d v="1899-12-30T08:00:00"/>
    <s v="Round Trip"/>
  </r>
  <r>
    <n v="1589944"/>
    <s v="RFID Card Member"/>
    <s v="Milwaukee"/>
    <s v="WI"/>
    <n v="53211"/>
    <s v="UNITED STATES"/>
    <s v="Annual Pass"/>
    <n v="5447"/>
    <x v="22"/>
    <n v="43.066893999999998"/>
    <n v="-87.877936000000005"/>
    <x v="35"/>
    <n v="43.066893999999998"/>
    <n v="-87.877936000000005"/>
    <n v="16"/>
    <n v="0"/>
    <n v="2.4"/>
    <n v="2.2999999999999998"/>
    <n v="96"/>
    <n v="-1"/>
    <d v="2017-04-25T00:00:00"/>
    <d v="2017-04-01T00:00:00"/>
    <d v="2017-04-25T00:00:00"/>
    <s v="Tuesday"/>
    <d v="1899-12-30T22:49:46"/>
    <d v="1899-12-30T23:00:00"/>
    <n v="1"/>
    <d v="2017-04-25T00:00:00"/>
    <d v="2017-04-01T00:00:00"/>
    <d v="2017-04-25T00:00:00"/>
    <s v="Tuesday"/>
    <d v="1899-12-30T23:05:53"/>
    <d v="1899-12-30T23:00:00"/>
    <s v="Round Trip"/>
  </r>
  <r>
    <n v="1589952"/>
    <s v="RFID Card Member"/>
    <s v="Whitefish Bay"/>
    <s v="WI"/>
    <n v="53217"/>
    <s v="UNITED STATES"/>
    <s v="Pay as You Go Pass"/>
    <n v="5448"/>
    <x v="27"/>
    <n v="43.074890000000003"/>
    <n v="-87.882810000000006"/>
    <x v="53"/>
    <n v="43.060786"/>
    <n v="-87.883825999999999"/>
    <n v="9"/>
    <n v="2"/>
    <n v="1.4"/>
    <n v="1.3"/>
    <n v="54"/>
    <n v="-1"/>
    <d v="2017-04-22T00:00:00"/>
    <d v="2017-04-01T00:00:00"/>
    <d v="2017-04-22T00:00:00"/>
    <s v="Saturday"/>
    <d v="1899-12-30T13:47:58"/>
    <d v="1899-12-30T14:00:00"/>
    <n v="1"/>
    <d v="2017-04-22T00:00:00"/>
    <d v="2017-04-01T00:00:00"/>
    <d v="2017-04-22T00:00:00"/>
    <s v="Saturday"/>
    <d v="1899-12-30T13:56:24"/>
    <d v="1899-12-30T14:00:00"/>
    <s v="One Way"/>
  </r>
  <r>
    <n v="1590021"/>
    <s v="RFID Card Member"/>
    <s v="West Allis "/>
    <s v="WI"/>
    <n v="53219"/>
    <s v="UNITED STATES"/>
    <s v="30-Day Pass"/>
    <n v="5468"/>
    <x v="12"/>
    <n v="43.052460000000004"/>
    <n v="-87.891000000000005"/>
    <x v="11"/>
    <n v="43.052460000000004"/>
    <n v="-87.891000000000005"/>
    <n v="38"/>
    <n v="0"/>
    <n v="5.7"/>
    <n v="5.4"/>
    <n v="228"/>
    <n v="-1"/>
    <d v="2017-04-19T00:00:00"/>
    <d v="2017-04-01T00:00:00"/>
    <d v="2017-04-19T00:00:00"/>
    <s v="Wednesday"/>
    <d v="1899-12-30T13:56:28"/>
    <d v="1899-12-30T14:00:00"/>
    <n v="1"/>
    <d v="2017-04-19T00:00:00"/>
    <d v="2017-04-01T00:00:00"/>
    <d v="2017-04-19T00:00:00"/>
    <s v="Wednesday"/>
    <d v="1899-12-30T14:34:45"/>
    <d v="1899-12-30T15:00:00"/>
    <s v="Round Trip"/>
  </r>
  <r>
    <n v="1590021"/>
    <s v="RFID Card Member"/>
    <s v="West Allis "/>
    <s v="WI"/>
    <n v="53219"/>
    <s v="UNITED STATES"/>
    <s v="30-Day Pass"/>
    <n v="5468"/>
    <x v="37"/>
    <n v="43.036900000000003"/>
    <n v="-87.89667"/>
    <x v="11"/>
    <n v="43.052460000000004"/>
    <n v="-87.891000000000005"/>
    <n v="13"/>
    <n v="0"/>
    <n v="2"/>
    <n v="1.9"/>
    <n v="78"/>
    <n v="-1"/>
    <d v="2017-04-19T00:00:00"/>
    <d v="2017-04-01T00:00:00"/>
    <d v="2017-04-19T00:00:00"/>
    <s v="Wednesday"/>
    <d v="1899-12-30T13:43:39"/>
    <d v="1899-12-30T14:00:00"/>
    <n v="1"/>
    <d v="2017-04-19T00:00:00"/>
    <d v="2017-04-01T00:00:00"/>
    <d v="2017-04-19T00:00:00"/>
    <s v="Wednesday"/>
    <d v="1899-12-30T13:56:17"/>
    <d v="1899-12-30T14:00:00"/>
    <s v="One Way"/>
  </r>
  <r>
    <n v="1590021"/>
    <s v="RFID Card Member"/>
    <s v="West Allis "/>
    <s v="WI"/>
    <n v="53219"/>
    <s v="UNITED STATES"/>
    <s v="30-Day Pass"/>
    <n v="5463"/>
    <x v="37"/>
    <n v="43.036900000000003"/>
    <n v="-87.89667"/>
    <x v="11"/>
    <n v="43.052460000000004"/>
    <n v="-87.891000000000005"/>
    <n v="12"/>
    <n v="0"/>
    <n v="1.8"/>
    <n v="1.7"/>
    <n v="72"/>
    <n v="-1"/>
    <d v="2017-04-22T00:00:00"/>
    <d v="2017-04-01T00:00:00"/>
    <d v="2017-04-22T00:00:00"/>
    <s v="Saturday"/>
    <d v="1899-12-30T09:29:53"/>
    <d v="1899-12-30T09:00:00"/>
    <n v="1"/>
    <d v="2017-04-22T00:00:00"/>
    <d v="2017-04-01T00:00:00"/>
    <d v="2017-04-22T00:00:00"/>
    <s v="Saturday"/>
    <d v="1899-12-30T09:41:03"/>
    <d v="1899-12-30T10:00:00"/>
    <s v="One Way"/>
  </r>
  <r>
    <n v="1590021"/>
    <s v="RFID Card Member"/>
    <s v="West Allis "/>
    <s v="WI"/>
    <n v="53219"/>
    <s v="UNITED STATES"/>
    <s v="30-Day Pass"/>
    <n v="5463"/>
    <x v="37"/>
    <n v="43.036900000000003"/>
    <n v="-87.89667"/>
    <x v="12"/>
    <n v="43.036900000000003"/>
    <n v="-87.89667"/>
    <n v="52"/>
    <n v="0"/>
    <n v="7.8"/>
    <n v="7.4"/>
    <n v="312"/>
    <n v="-1"/>
    <d v="2017-04-21T00:00:00"/>
    <d v="2017-04-01T00:00:00"/>
    <d v="2017-04-21T00:00:00"/>
    <s v="Friday"/>
    <d v="1899-12-30T14:45:00"/>
    <d v="1899-12-30T15:00:00"/>
    <n v="1"/>
    <d v="2017-04-21T00:00:00"/>
    <d v="2017-04-01T00:00:00"/>
    <d v="2017-04-21T00:00:00"/>
    <s v="Friday"/>
    <d v="1899-12-30T15:37:12"/>
    <d v="1899-12-30T16:00:00"/>
    <s v="Round Trip"/>
  </r>
  <r>
    <n v="1590021"/>
    <s v="RFID Card Member"/>
    <s v="West Allis "/>
    <s v="WI"/>
    <n v="53219"/>
    <s v="UNITED STATES"/>
    <s v="30-Day Pass"/>
    <n v="5712"/>
    <x v="37"/>
    <n v="43.036900000000003"/>
    <n v="-87.89667"/>
    <x v="12"/>
    <n v="43.036900000000003"/>
    <n v="-87.89667"/>
    <n v="2"/>
    <n v="0"/>
    <n v="0.3"/>
    <n v="0.3"/>
    <n v="12"/>
    <n v="-1"/>
    <d v="2017-04-20T00:00:00"/>
    <d v="2017-04-01T00:00:00"/>
    <d v="2017-04-20T00:00:00"/>
    <s v="Thursday"/>
    <d v="1899-12-30T09:32:17"/>
    <d v="1899-12-30T10:00:00"/>
    <n v="1"/>
    <d v="2017-04-20T00:00:00"/>
    <d v="2017-04-01T00:00:00"/>
    <d v="2017-04-20T00:00:00"/>
    <s v="Thursday"/>
    <d v="1899-12-30T09:34:03"/>
    <d v="1899-12-30T10:00:00"/>
    <s v="Round Trip"/>
  </r>
  <r>
    <n v="1590021"/>
    <s v="RFID Card Member"/>
    <s v="West Allis "/>
    <s v="WI"/>
    <n v="53219"/>
    <s v="UNITED STATES"/>
    <s v="30-Day Pass"/>
    <n v="5712"/>
    <x v="37"/>
    <n v="43.036900000000003"/>
    <n v="-87.89667"/>
    <x v="11"/>
    <n v="43.052460000000004"/>
    <n v="-87.891000000000005"/>
    <n v="13"/>
    <n v="0"/>
    <n v="2"/>
    <n v="1.9"/>
    <n v="78"/>
    <n v="-1"/>
    <d v="2017-04-20T00:00:00"/>
    <d v="2017-04-01T00:00:00"/>
    <d v="2017-04-20T00:00:00"/>
    <s v="Thursday"/>
    <d v="1899-12-30T10:44:05"/>
    <d v="1899-12-30T11:00:00"/>
    <n v="1"/>
    <d v="2017-04-20T00:00:00"/>
    <d v="2017-04-01T00:00:00"/>
    <d v="2017-04-20T00:00:00"/>
    <s v="Thursday"/>
    <d v="1899-12-30T10:57:16"/>
    <d v="1899-12-30T11:00:00"/>
    <s v="One Way"/>
  </r>
  <r>
    <n v="1590021"/>
    <s v="RFID Card Member"/>
    <s v="West Allis "/>
    <s v="WI"/>
    <n v="53219"/>
    <s v="UNITED STATES"/>
    <s v="30-Day Pass"/>
    <n v="5504"/>
    <x v="10"/>
    <n v="43.060786"/>
    <n v="-87.883825999999999"/>
    <x v="12"/>
    <n v="43.036900000000003"/>
    <n v="-87.89667"/>
    <n v="11"/>
    <n v="0"/>
    <n v="1.7"/>
    <n v="1.6"/>
    <n v="66"/>
    <n v="-1"/>
    <d v="2017-04-20T00:00:00"/>
    <d v="2017-04-01T00:00:00"/>
    <d v="2017-04-20T00:00:00"/>
    <s v="Thursday"/>
    <d v="1899-12-30T12:01:19"/>
    <d v="1899-12-30T12:00:00"/>
    <n v="1"/>
    <d v="2017-04-20T00:00:00"/>
    <d v="2017-04-01T00:00:00"/>
    <d v="2017-04-20T00:00:00"/>
    <s v="Thursday"/>
    <d v="1899-12-30T12:12:41"/>
    <d v="1899-12-30T12:00:00"/>
    <s v="One Way"/>
  </r>
  <r>
    <n v="1590021"/>
    <s v="RFID Card Member"/>
    <s v="West Allis "/>
    <s v="WI"/>
    <n v="53219"/>
    <s v="UNITED STATES"/>
    <s v="30-Day Pass"/>
    <n v="11089"/>
    <x v="37"/>
    <n v="43.036900000000003"/>
    <n v="-87.89667"/>
    <x v="11"/>
    <n v="43.052460000000004"/>
    <n v="-87.891000000000005"/>
    <n v="39"/>
    <n v="0"/>
    <n v="5.9"/>
    <n v="5.6"/>
    <n v="234"/>
    <n v="-1"/>
    <d v="2017-04-20T00:00:00"/>
    <d v="2017-04-01T00:00:00"/>
    <d v="2017-04-20T00:00:00"/>
    <s v="Thursday"/>
    <d v="1899-12-30T13:51:21"/>
    <d v="1899-12-30T14:00:00"/>
    <n v="1"/>
    <d v="2017-04-20T00:00:00"/>
    <d v="2017-04-01T00:00:00"/>
    <d v="2017-04-20T00:00:00"/>
    <s v="Thursday"/>
    <d v="1899-12-30T14:30:47"/>
    <d v="1899-12-30T15:00:00"/>
    <s v="One Way"/>
  </r>
  <r>
    <n v="1590021"/>
    <s v="RFID Card Member"/>
    <s v="West Allis "/>
    <s v="WI"/>
    <n v="53219"/>
    <s v="UNITED STATES"/>
    <s v="30-Day Pass"/>
    <n v="5479"/>
    <x v="10"/>
    <n v="43.060786"/>
    <n v="-87.883825999999999"/>
    <x v="12"/>
    <n v="43.036900000000003"/>
    <n v="-87.89667"/>
    <n v="14"/>
    <n v="0"/>
    <n v="2.1"/>
    <n v="2"/>
    <n v="84"/>
    <n v="-1"/>
    <d v="2017-04-20T00:00:00"/>
    <d v="2017-04-01T00:00:00"/>
    <d v="2017-04-20T00:00:00"/>
    <s v="Thursday"/>
    <d v="1899-12-30T15:46:44"/>
    <d v="1899-12-30T16:00:00"/>
    <n v="1"/>
    <d v="2017-04-20T00:00:00"/>
    <d v="2017-04-01T00:00:00"/>
    <d v="2017-04-20T00:00:00"/>
    <s v="Thursday"/>
    <d v="1899-12-30T16:00:22"/>
    <d v="1899-12-30T16:00:00"/>
    <s v="One Way"/>
  </r>
  <r>
    <n v="1590021"/>
    <s v="RFID Card Member"/>
    <s v="West Allis "/>
    <s v="WI"/>
    <n v="53219"/>
    <s v="UNITED STATES"/>
    <s v="30-Day Pass"/>
    <n v="5577"/>
    <x v="10"/>
    <n v="43.060786"/>
    <n v="-87.883825999999999"/>
    <x v="12"/>
    <n v="43.036900000000003"/>
    <n v="-87.89667"/>
    <n v="12"/>
    <n v="0"/>
    <n v="1.8"/>
    <n v="1.7"/>
    <n v="72"/>
    <n v="-1"/>
    <d v="2017-04-21T00:00:00"/>
    <d v="2017-04-01T00:00:00"/>
    <d v="2017-04-21T00:00:00"/>
    <s v="Friday"/>
    <d v="1899-12-30T12:42:21"/>
    <d v="1899-12-30T13:00:00"/>
    <n v="1"/>
    <d v="2017-04-21T00:00:00"/>
    <d v="2017-04-01T00:00:00"/>
    <d v="2017-04-21T00:00:00"/>
    <s v="Friday"/>
    <d v="1899-12-30T12:54:00"/>
    <d v="1899-12-30T13:00:00"/>
    <s v="One Way"/>
  </r>
  <r>
    <n v="1590021"/>
    <s v="RFID Card Member"/>
    <s v="West Allis "/>
    <s v="WI"/>
    <n v="53219"/>
    <s v="UNITED STATES"/>
    <s v="30-Day Pass"/>
    <n v="5437"/>
    <x v="37"/>
    <n v="43.036900000000003"/>
    <n v="-87.89667"/>
    <x v="10"/>
    <n v="43.058619999999998"/>
    <n v="-87.885319999999993"/>
    <n v="15"/>
    <n v="0"/>
    <n v="2.2999999999999998"/>
    <n v="2.1"/>
    <n v="90"/>
    <n v="-1"/>
    <d v="2017-04-21T00:00:00"/>
    <d v="2017-04-01T00:00:00"/>
    <d v="2017-04-21T00:00:00"/>
    <s v="Friday"/>
    <d v="1899-12-30T11:25:09"/>
    <d v="1899-12-30T11:00:00"/>
    <n v="1"/>
    <d v="2017-04-21T00:00:00"/>
    <d v="2017-04-01T00:00:00"/>
    <d v="2017-04-21T00:00:00"/>
    <s v="Friday"/>
    <d v="1899-12-30T11:40:43"/>
    <d v="1899-12-30T12:00:00"/>
    <s v="One Way"/>
  </r>
  <r>
    <n v="1590021"/>
    <s v="RFID Card Member"/>
    <s v="West Allis "/>
    <s v="WI"/>
    <n v="53219"/>
    <s v="UNITED STATES"/>
    <s v="30-Day Pass"/>
    <n v="11"/>
    <x v="10"/>
    <n v="43.060786"/>
    <n v="-87.883825999999999"/>
    <x v="12"/>
    <n v="43.036900000000003"/>
    <n v="-87.89667"/>
    <n v="14"/>
    <n v="0"/>
    <n v="2.1"/>
    <n v="2"/>
    <n v="84"/>
    <n v="-1"/>
    <d v="2017-04-25T00:00:00"/>
    <d v="2017-04-01T00:00:00"/>
    <d v="2017-04-25T00:00:00"/>
    <s v="Tuesday"/>
    <d v="1899-12-30T12:12:42"/>
    <d v="1899-12-30T12:00:00"/>
    <n v="1"/>
    <d v="2017-04-25T00:00:00"/>
    <d v="2017-04-01T00:00:00"/>
    <d v="2017-04-25T00:00:00"/>
    <s v="Tuesday"/>
    <d v="1899-12-30T12:26:49"/>
    <d v="1899-12-30T12:00:00"/>
    <s v="One Way"/>
  </r>
  <r>
    <n v="1590021"/>
    <s v="RFID Card Member"/>
    <s v="West Allis "/>
    <s v="WI"/>
    <n v="53219"/>
    <s v="UNITED STATES"/>
    <s v="30-Day Pass"/>
    <n v="11080"/>
    <x v="37"/>
    <n v="43.036900000000003"/>
    <n v="-87.89667"/>
    <x v="10"/>
    <n v="43.058619999999998"/>
    <n v="-87.885319999999993"/>
    <n v="12"/>
    <n v="0"/>
    <n v="1.8"/>
    <n v="1.7"/>
    <n v="72"/>
    <n v="-1"/>
    <d v="2017-04-25T00:00:00"/>
    <d v="2017-04-01T00:00:00"/>
    <d v="2017-04-25T00:00:00"/>
    <s v="Tuesday"/>
    <d v="1899-12-30T11:24:46"/>
    <d v="1899-12-30T11:00:00"/>
    <n v="1"/>
    <d v="2017-04-25T00:00:00"/>
    <d v="2017-04-01T00:00:00"/>
    <d v="2017-04-25T00:00:00"/>
    <s v="Tuesday"/>
    <d v="1899-12-30T11:36:59"/>
    <d v="1899-12-30T12:00:00"/>
    <s v="One Way"/>
  </r>
  <r>
    <n v="1590021"/>
    <s v="RFID Card Member"/>
    <s v="West Allis "/>
    <s v="WI"/>
    <n v="53219"/>
    <s v="UNITED STATES"/>
    <s v="30-Day Pass"/>
    <n v="11080"/>
    <x v="37"/>
    <n v="43.036900000000003"/>
    <n v="-87.89667"/>
    <x v="12"/>
    <n v="43.036900000000003"/>
    <n v="-87.89667"/>
    <n v="46"/>
    <n v="0"/>
    <n v="6.9"/>
    <n v="6.6"/>
    <n v="276"/>
    <n v="-1"/>
    <d v="2017-04-25T00:00:00"/>
    <d v="2017-04-01T00:00:00"/>
    <d v="2017-04-25T00:00:00"/>
    <s v="Tuesday"/>
    <d v="1899-12-30T08:34:47"/>
    <d v="1899-12-30T09:00:00"/>
    <n v="1"/>
    <d v="2017-04-25T00:00:00"/>
    <d v="2017-04-01T00:00:00"/>
    <d v="2017-04-25T00:00:00"/>
    <s v="Tuesday"/>
    <d v="1899-12-30T09:20:36"/>
    <d v="1899-12-30T09:00:00"/>
    <s v="Round Trip"/>
  </r>
  <r>
    <n v="1590021"/>
    <s v="RFID Card Member"/>
    <s v="West Allis "/>
    <s v="WI"/>
    <n v="53219"/>
    <s v="UNITED STATES"/>
    <s v="30-Day Pass"/>
    <n v="5524"/>
    <x v="38"/>
    <n v="43.058619999999998"/>
    <n v="-87.885319999999993"/>
    <x v="12"/>
    <n v="43.036900000000003"/>
    <n v="-87.89667"/>
    <n v="14"/>
    <n v="0"/>
    <n v="2.1"/>
    <n v="2"/>
    <n v="84"/>
    <n v="-1"/>
    <d v="2017-04-26T00:00:00"/>
    <d v="2017-04-01T00:00:00"/>
    <d v="2017-04-26T00:00:00"/>
    <s v="Wednesday"/>
    <d v="1899-12-30T11:56:48"/>
    <d v="1899-12-30T12:00:00"/>
    <n v="1"/>
    <d v="2017-04-26T00:00:00"/>
    <d v="2017-04-01T00:00:00"/>
    <d v="2017-04-26T00:00:00"/>
    <s v="Wednesday"/>
    <d v="1899-12-30T12:10:20"/>
    <d v="1899-12-30T12:00:00"/>
    <s v="One Way"/>
  </r>
  <r>
    <n v="1590021"/>
    <s v="RFID Card Member"/>
    <s v="West Allis "/>
    <s v="WI"/>
    <n v="53219"/>
    <s v="UNITED STATES"/>
    <s v="30-Day Pass"/>
    <n v="11"/>
    <x v="37"/>
    <n v="43.036900000000003"/>
    <n v="-87.89667"/>
    <x v="12"/>
    <n v="43.036900000000003"/>
    <n v="-87.89667"/>
    <n v="0"/>
    <n v="0"/>
    <n v="0"/>
    <n v="0"/>
    <n v="0"/>
    <n v="-1"/>
    <d v="2017-04-26T00:00:00"/>
    <d v="2017-04-01T00:00:00"/>
    <d v="2017-04-26T00:00:00"/>
    <s v="Wednesday"/>
    <d v="1899-12-30T10:37:09"/>
    <d v="1899-12-30T11:00:00"/>
    <n v="1"/>
    <d v="2017-04-26T00:00:00"/>
    <d v="2017-04-01T00:00:00"/>
    <d v="2017-04-26T00:00:00"/>
    <s v="Wednesday"/>
    <d v="1899-12-30T10:37:27"/>
    <d v="1899-12-30T11:00:00"/>
    <s v="Round Trip"/>
  </r>
  <r>
    <n v="1590021"/>
    <s v="RFID Card Member"/>
    <s v="West Allis "/>
    <s v="WI"/>
    <n v="53219"/>
    <s v="UNITED STATES"/>
    <s v="30-Day Pass"/>
    <n v="11064"/>
    <x v="37"/>
    <n v="43.036900000000003"/>
    <n v="-87.89667"/>
    <x v="53"/>
    <n v="43.060786"/>
    <n v="-87.883825999999999"/>
    <n v="18"/>
    <n v="0"/>
    <n v="2.7"/>
    <n v="2.6"/>
    <n v="108"/>
    <n v="-1"/>
    <d v="2017-04-26T00:00:00"/>
    <d v="2017-04-01T00:00:00"/>
    <d v="2017-04-26T00:00:00"/>
    <s v="Wednesday"/>
    <d v="1899-12-30T10:38:48"/>
    <d v="1899-12-30T11:00:00"/>
    <n v="1"/>
    <d v="2017-04-26T00:00:00"/>
    <d v="2017-04-01T00:00:00"/>
    <d v="2017-04-26T00:00:00"/>
    <s v="Wednesday"/>
    <d v="1899-12-30T10:56:45"/>
    <d v="1899-12-30T11:00:00"/>
    <s v="One Way"/>
  </r>
  <r>
    <n v="1590021"/>
    <s v="RFID Card Member"/>
    <s v="West Allis "/>
    <s v="WI"/>
    <n v="53219"/>
    <s v="UNITED STATES"/>
    <s v="30-Day Pass"/>
    <n v="5481"/>
    <x v="10"/>
    <n v="43.060786"/>
    <n v="-87.883825999999999"/>
    <x v="12"/>
    <n v="43.036900000000003"/>
    <n v="-87.89667"/>
    <n v="15"/>
    <n v="0"/>
    <n v="2.2999999999999998"/>
    <n v="2.1"/>
    <n v="90"/>
    <n v="-1"/>
    <d v="2017-04-26T00:00:00"/>
    <d v="2017-04-01T00:00:00"/>
    <d v="2017-04-26T00:00:00"/>
    <s v="Wednesday"/>
    <d v="1899-12-30T15:34:19"/>
    <d v="1899-12-30T16:00:00"/>
    <n v="1"/>
    <d v="2017-04-26T00:00:00"/>
    <d v="2017-04-01T00:00:00"/>
    <d v="2017-04-26T00:00:00"/>
    <s v="Wednesday"/>
    <d v="1899-12-30T15:49:46"/>
    <d v="1899-12-30T16:00:00"/>
    <s v="One Way"/>
  </r>
  <r>
    <n v="1590021"/>
    <s v="RFID Card Member"/>
    <s v="West Allis "/>
    <s v="WI"/>
    <n v="53219"/>
    <s v="UNITED STATES"/>
    <s v="30-Day Pass"/>
    <n v="11049"/>
    <x v="37"/>
    <n v="43.036900000000003"/>
    <n v="-87.89667"/>
    <x v="6"/>
    <n v="43.03519"/>
    <n v="-87.907390000000007"/>
    <n v="11"/>
    <n v="0"/>
    <n v="1.7"/>
    <n v="1.6"/>
    <n v="66"/>
    <n v="-1"/>
    <d v="2017-04-27T00:00:00"/>
    <d v="2017-04-01T00:00:00"/>
    <d v="2017-04-27T00:00:00"/>
    <s v="Thursday"/>
    <d v="1899-12-30T11:04:21"/>
    <d v="1899-12-30T11:00:00"/>
    <n v="1"/>
    <d v="2017-04-27T00:00:00"/>
    <d v="2017-04-01T00:00:00"/>
    <d v="2017-04-27T00:00:00"/>
    <s v="Thursday"/>
    <d v="1899-12-30T11:15:38"/>
    <d v="1899-12-30T11:00:00"/>
    <s v="One Way"/>
  </r>
  <r>
    <n v="1590021"/>
    <s v="RFID Card Member"/>
    <s v="West Allis "/>
    <s v="WI"/>
    <n v="53219"/>
    <s v="UNITED STATES"/>
    <s v="30-Day Pass"/>
    <n v="5543"/>
    <x v="3"/>
    <n v="43.03519"/>
    <n v="-87.907390000000007"/>
    <x v="12"/>
    <n v="43.036900000000003"/>
    <n v="-87.89667"/>
    <n v="6"/>
    <n v="0"/>
    <n v="0.9"/>
    <n v="0.9"/>
    <n v="36"/>
    <n v="-1"/>
    <d v="2017-04-29T00:00:00"/>
    <d v="2017-04-01T00:00:00"/>
    <d v="2017-04-29T00:00:00"/>
    <s v="Saturday"/>
    <d v="1899-12-30T11:52:35"/>
    <d v="1899-12-30T12:00:00"/>
    <n v="1"/>
    <d v="2017-04-29T00:00:00"/>
    <d v="2017-04-01T00:00:00"/>
    <d v="2017-04-29T00:00:00"/>
    <s v="Saturday"/>
    <d v="1899-12-30T11:58:20"/>
    <d v="1899-12-30T12:00:00"/>
    <s v="One Way"/>
  </r>
  <r>
    <n v="1590322"/>
    <s v="RFID Card Member"/>
    <m/>
    <m/>
    <n v="60616"/>
    <s v="UNITED STATES"/>
    <s v="30-Day Pass"/>
    <n v="5585"/>
    <x v="8"/>
    <n v="43.038580000000003"/>
    <n v="-87.90934"/>
    <x v="30"/>
    <n v="43.004728999999998"/>
    <n v="-87.905463999999995"/>
    <n v="33"/>
    <n v="0"/>
    <n v="5"/>
    <n v="4.7"/>
    <n v="198"/>
    <n v="-1"/>
    <d v="2017-04-22T00:00:00"/>
    <d v="2017-04-01T00:00:00"/>
    <d v="2017-04-22T00:00:00"/>
    <s v="Saturday"/>
    <d v="1899-12-30T15:54:39"/>
    <d v="1899-12-30T16:00:00"/>
    <n v="1"/>
    <d v="2017-04-22T00:00:00"/>
    <d v="2017-04-01T00:00:00"/>
    <d v="2017-04-22T00:00:00"/>
    <s v="Saturday"/>
    <d v="1899-12-30T16:27:10"/>
    <d v="1899-12-30T16:00:00"/>
    <s v="One Way"/>
  </r>
  <r>
    <n v="1592617"/>
    <s v="RFID Card Member"/>
    <s v="West orange"/>
    <s v="NJ"/>
    <n v="7052"/>
    <s v="UNITED STATES"/>
    <s v="30-Day Pass"/>
    <n v="11049"/>
    <x v="2"/>
    <n v="43.03886"/>
    <n v="-87.902720000000002"/>
    <x v="12"/>
    <n v="43.036900000000003"/>
    <n v="-87.89667"/>
    <n v="31"/>
    <n v="0"/>
    <n v="4.7"/>
    <n v="4.4000000000000004"/>
    <n v="186"/>
    <n v="-1"/>
    <d v="2017-04-21T00:00:00"/>
    <d v="2017-04-01T00:00:00"/>
    <d v="2017-04-21T00:00:00"/>
    <s v="Friday"/>
    <d v="1899-12-30T16:30:22"/>
    <d v="1899-12-30T17:00:00"/>
    <n v="1"/>
    <d v="2017-04-21T00:00:00"/>
    <d v="2017-04-01T00:00:00"/>
    <d v="2017-04-21T00:00:00"/>
    <s v="Friday"/>
    <d v="1899-12-30T17:01:18"/>
    <d v="1899-12-30T17:00:00"/>
    <s v="One Way"/>
  </r>
  <r>
    <n v="1592617"/>
    <s v="RFID Card Member"/>
    <s v="West orange"/>
    <s v="NJ"/>
    <n v="7052"/>
    <s v="UNITED STATES"/>
    <s v="30-Day Pass"/>
    <n v="5500"/>
    <x v="37"/>
    <n v="43.036900000000003"/>
    <n v="-87.89667"/>
    <x v="12"/>
    <n v="43.036900000000003"/>
    <n v="-87.89667"/>
    <n v="6"/>
    <n v="0"/>
    <n v="0.9"/>
    <n v="0.9"/>
    <n v="36"/>
    <n v="-1"/>
    <d v="2017-04-21T00:00:00"/>
    <d v="2017-04-01T00:00:00"/>
    <d v="2017-04-21T00:00:00"/>
    <s v="Friday"/>
    <d v="1899-12-30T17:02:45"/>
    <d v="1899-12-30T17:00:00"/>
    <n v="1"/>
    <d v="2017-04-21T00:00:00"/>
    <d v="2017-04-01T00:00:00"/>
    <d v="2017-04-21T00:00:00"/>
    <s v="Friday"/>
    <d v="1899-12-30T17:08:44"/>
    <d v="1899-12-30T17:00:00"/>
    <s v="Round Trip"/>
  </r>
  <r>
    <n v="1592617"/>
    <s v="RFID Card Member"/>
    <s v="West orange"/>
    <s v="NJ"/>
    <n v="7052"/>
    <s v="UNITED STATES"/>
    <s v="30-Day Pass"/>
    <n v="5485"/>
    <x v="16"/>
    <n v="43.03913"/>
    <n v="-87.916150000000002"/>
    <x v="43"/>
    <n v="43.031480000000002"/>
    <n v="-87.908169999999998"/>
    <n v="33"/>
    <n v="0"/>
    <n v="5"/>
    <n v="4.7"/>
    <n v="198"/>
    <n v="-1"/>
    <d v="2017-04-22T00:00:00"/>
    <d v="2017-04-01T00:00:00"/>
    <d v="2017-04-22T00:00:00"/>
    <s v="Saturday"/>
    <d v="1899-12-30T08:00:23"/>
    <d v="1899-12-30T08:00:00"/>
    <n v="1"/>
    <d v="2017-04-22T00:00:00"/>
    <d v="2017-04-01T00:00:00"/>
    <d v="2017-04-22T00:00:00"/>
    <s v="Saturday"/>
    <d v="1899-12-30T08:33:58"/>
    <d v="1899-12-30T09:00:00"/>
    <s v="One Way"/>
  </r>
  <r>
    <n v="1592617"/>
    <s v="RFID Card Member"/>
    <s v="West orange"/>
    <s v="NJ"/>
    <n v="7052"/>
    <s v="UNITED STATES"/>
    <s v="30-Day Pass"/>
    <n v="274"/>
    <x v="41"/>
    <n v="43.031480000000002"/>
    <n v="-87.908169999999998"/>
    <x v="1"/>
    <n v="43.03886"/>
    <n v="-87.902720000000002"/>
    <n v="9"/>
    <n v="0"/>
    <n v="1.4"/>
    <n v="1.3"/>
    <n v="54"/>
    <n v="-1"/>
    <d v="2017-04-22T00:00:00"/>
    <d v="2017-04-01T00:00:00"/>
    <d v="2017-04-22T00:00:00"/>
    <s v="Saturday"/>
    <d v="1899-12-30T09:05:54"/>
    <d v="1899-12-30T09:00:00"/>
    <n v="1"/>
    <d v="2017-04-22T00:00:00"/>
    <d v="2017-04-01T00:00:00"/>
    <d v="2017-04-22T00:00:00"/>
    <s v="Saturday"/>
    <d v="1899-12-30T09:14:11"/>
    <d v="1899-12-30T09:00:00"/>
    <s v="One Way"/>
  </r>
  <r>
    <n v="1592617"/>
    <s v="RFID Card Member"/>
    <s v="West orange"/>
    <s v="NJ"/>
    <n v="7052"/>
    <s v="UNITED STATES"/>
    <s v="30-Day Pass"/>
    <n v="33"/>
    <x v="41"/>
    <n v="43.031480000000002"/>
    <n v="-87.908169999999998"/>
    <x v="43"/>
    <n v="43.031480000000002"/>
    <n v="-87.908169999999998"/>
    <n v="2"/>
    <n v="0"/>
    <n v="0.3"/>
    <n v="0.3"/>
    <n v="12"/>
    <n v="-1"/>
    <d v="2017-04-22T00:00:00"/>
    <d v="2017-04-01T00:00:00"/>
    <d v="2017-04-22T00:00:00"/>
    <s v="Saturday"/>
    <d v="1899-12-30T08:45:43"/>
    <d v="1899-12-30T09:00:00"/>
    <n v="1"/>
    <d v="2017-04-22T00:00:00"/>
    <d v="2017-04-01T00:00:00"/>
    <d v="2017-04-22T00:00:00"/>
    <s v="Saturday"/>
    <d v="1899-12-30T08:47:07"/>
    <d v="1899-12-30T09:00:00"/>
    <s v="Round Trip"/>
  </r>
  <r>
    <n v="1592617"/>
    <s v="RFID Card Member"/>
    <s v="West orange"/>
    <s v="NJ"/>
    <n v="7052"/>
    <s v="UNITED STATES"/>
    <s v="30-Day Pass"/>
    <n v="127"/>
    <x v="30"/>
    <n v="43.045712999999999"/>
    <n v="-87.899756999999994"/>
    <x v="10"/>
    <n v="43.058619999999998"/>
    <n v="-87.885319999999993"/>
    <n v="14"/>
    <n v="0"/>
    <n v="2.1"/>
    <n v="2"/>
    <n v="84"/>
    <n v="-1"/>
    <d v="2017-04-22T00:00:00"/>
    <d v="2017-04-01T00:00:00"/>
    <d v="2017-04-22T00:00:00"/>
    <s v="Saturday"/>
    <d v="1899-12-30T10:58:47"/>
    <d v="1899-12-30T11:00:00"/>
    <n v="1"/>
    <d v="2017-04-22T00:00:00"/>
    <d v="2017-04-01T00:00:00"/>
    <d v="2017-04-22T00:00:00"/>
    <s v="Saturday"/>
    <d v="1899-12-30T11:12:26"/>
    <d v="1899-12-30T11:00:00"/>
    <s v="One Way"/>
  </r>
  <r>
    <n v="1592617"/>
    <s v="RFID Card Member"/>
    <s v="West orange"/>
    <s v="NJ"/>
    <n v="7052"/>
    <s v="UNITED STATES"/>
    <s v="30-Day Pass"/>
    <n v="5552"/>
    <x v="2"/>
    <n v="43.03886"/>
    <n v="-87.902720000000002"/>
    <x v="51"/>
    <n v="43.024340000000002"/>
    <n v="-87.916753"/>
    <n v="28"/>
    <n v="0"/>
    <n v="4.2"/>
    <n v="4"/>
    <n v="168"/>
    <n v="-1"/>
    <d v="2017-04-23T00:00:00"/>
    <d v="2017-04-01T00:00:00"/>
    <d v="2017-04-23T00:00:00"/>
    <s v="Sunday"/>
    <d v="1899-12-30T09:24:24"/>
    <d v="1899-12-30T09:00:00"/>
    <n v="1"/>
    <d v="2017-04-23T00:00:00"/>
    <d v="2017-04-01T00:00:00"/>
    <d v="2017-04-23T00:00:00"/>
    <s v="Sunday"/>
    <d v="1899-12-30T09:52:29"/>
    <d v="1899-12-30T10:00:00"/>
    <s v="One Way"/>
  </r>
  <r>
    <n v="1592617"/>
    <s v="RFID Card Member"/>
    <s v="West orange"/>
    <s v="NJ"/>
    <n v="7052"/>
    <s v="UNITED STATES"/>
    <s v="30-Day Pass"/>
    <n v="5533"/>
    <x v="16"/>
    <n v="43.03913"/>
    <n v="-87.916150000000002"/>
    <x v="1"/>
    <n v="43.03886"/>
    <n v="-87.902720000000002"/>
    <n v="36"/>
    <n v="0"/>
    <n v="5.4"/>
    <n v="5.0999999999999996"/>
    <n v="216"/>
    <n v="-1"/>
    <d v="2017-04-23T00:00:00"/>
    <d v="2017-04-01T00:00:00"/>
    <d v="2017-04-23T00:00:00"/>
    <s v="Sunday"/>
    <d v="1899-12-30T18:29:06"/>
    <d v="1899-12-30T18:00:00"/>
    <n v="1"/>
    <d v="2017-04-23T00:00:00"/>
    <d v="2017-04-01T00:00:00"/>
    <d v="2017-04-23T00:00:00"/>
    <s v="Sunday"/>
    <d v="1899-12-30T19:05:06"/>
    <d v="1899-12-30T19:00:00"/>
    <s v="One Way"/>
  </r>
  <r>
    <n v="1593272"/>
    <s v="RFID Card Member"/>
    <s v="Milwaukee"/>
    <s v="WI"/>
    <n v="53202"/>
    <s v="UNITED STATES"/>
    <s v="Pay as You Go Pass"/>
    <n v="5570"/>
    <x v="6"/>
    <n v="43.038719999999998"/>
    <n v="-87.905339999999995"/>
    <x v="41"/>
    <n v="43.031320000000001"/>
    <n v="-87.904259999999994"/>
    <n v="5"/>
    <n v="2"/>
    <n v="0.8"/>
    <n v="0.7"/>
    <n v="30"/>
    <n v="-1"/>
    <d v="2017-04-26T00:00:00"/>
    <d v="2017-04-01T00:00:00"/>
    <d v="2017-04-26T00:00:00"/>
    <s v="Wednesday"/>
    <d v="1899-12-30T19:05:34"/>
    <d v="1899-12-30T19:00:00"/>
    <n v="1"/>
    <d v="2017-04-26T00:00:00"/>
    <d v="2017-04-01T00:00:00"/>
    <d v="2017-04-26T00:00:00"/>
    <s v="Wednesday"/>
    <d v="1899-12-30T19:10:27"/>
    <d v="1899-12-30T19:00:00"/>
    <s v="One Way"/>
  </r>
  <r>
    <n v="1593592"/>
    <s v="RFID Card Member"/>
    <m/>
    <m/>
    <n v="60614"/>
    <s v="UNITED STATES"/>
    <s v="Pay as You Go Pass"/>
    <n v="1000"/>
    <x v="46"/>
    <n v="43.026470000000003"/>
    <n v="-87.918040000000005"/>
    <x v="44"/>
    <n v="43.026470000000003"/>
    <n v="-87.918040000000005"/>
    <n v="125"/>
    <n v="10"/>
    <n v="18"/>
    <n v="17.100000000000001"/>
    <n v="720"/>
    <n v="-1"/>
    <d v="2017-04-22T00:00:00"/>
    <d v="2017-04-01T00:00:00"/>
    <d v="2017-04-22T00:00:00"/>
    <s v="Saturday"/>
    <d v="1899-12-30T13:47:06"/>
    <d v="1899-12-30T14:00:00"/>
    <n v="1"/>
    <d v="2017-04-22T00:00:00"/>
    <d v="2017-04-01T00:00:00"/>
    <d v="2017-04-22T00:00:00"/>
    <s v="Saturday"/>
    <d v="1899-12-30T15:52:36"/>
    <d v="1899-12-30T16:00:00"/>
    <s v="Round Trip"/>
  </r>
  <r>
    <n v="1594483"/>
    <s v="RFID Card Member"/>
    <m/>
    <m/>
    <n v="53212"/>
    <s v="UNITED STATES"/>
    <s v="Pay as You Go Pass"/>
    <n v="11121"/>
    <x v="18"/>
    <n v="43.048609999999996"/>
    <n v="-88.008480000000006"/>
    <x v="54"/>
    <n v="43.060079999999999"/>
    <n v="-88.027349999999998"/>
    <n v="15"/>
    <n v="2"/>
    <n v="2.2999999999999998"/>
    <n v="2.1"/>
    <n v="90"/>
    <n v="-1"/>
    <d v="2017-04-22T00:00:00"/>
    <d v="2017-04-01T00:00:00"/>
    <d v="2017-04-22T00:00:00"/>
    <s v="Saturday"/>
    <d v="1899-12-30T16:08:22"/>
    <d v="1899-12-30T16:00:00"/>
    <n v="1"/>
    <d v="2017-04-22T00:00:00"/>
    <d v="2017-04-01T00:00:00"/>
    <d v="2017-04-22T00:00:00"/>
    <s v="Saturday"/>
    <d v="1899-12-30T16:23:38"/>
    <d v="1899-12-30T16:00:00"/>
    <s v="One Way"/>
  </r>
  <r>
    <n v="1595932"/>
    <s v="RFID Card Member"/>
    <s v="Milwaukee"/>
    <s v="WI"/>
    <n v="53233"/>
    <s v="UNITED STATES"/>
    <s v="Pay as You Go Pass"/>
    <n v="11077"/>
    <x v="24"/>
    <n v="43.040154000000001"/>
    <n v="-87.932113000000001"/>
    <x v="31"/>
    <n v="43.040154000000001"/>
    <n v="-87.932113000000001"/>
    <n v="67"/>
    <n v="6"/>
    <n v="10.1"/>
    <n v="9.5"/>
    <n v="402"/>
    <n v="-1"/>
    <d v="2017-04-23T00:00:00"/>
    <d v="2017-04-01T00:00:00"/>
    <d v="2017-04-23T00:00:00"/>
    <s v="Sunday"/>
    <d v="1899-12-30T12:35:38"/>
    <d v="1899-12-30T13:00:00"/>
    <n v="1"/>
    <d v="2017-04-23T00:00:00"/>
    <d v="2017-04-01T00:00:00"/>
    <d v="2017-04-23T00:00:00"/>
    <s v="Sunday"/>
    <d v="1899-12-30T13:42:16"/>
    <d v="1899-12-30T14:00:00"/>
    <s v="Round Trip"/>
  </r>
  <r>
    <n v="1596044"/>
    <s v="RFID Card Member"/>
    <s v="Milwaukee"/>
    <s v="WI"/>
    <n v="55321"/>
    <s v="UNITED STATES"/>
    <s v="30-Day Pass"/>
    <n v="190"/>
    <x v="32"/>
    <n v="43.078530000000001"/>
    <n v="-87.882620000000003"/>
    <x v="13"/>
    <n v="43.078530000000001"/>
    <n v="-87.882620000000003"/>
    <n v="69"/>
    <n v="0"/>
    <n v="10.4"/>
    <n v="9.8000000000000007"/>
    <n v="414"/>
    <n v="-1"/>
    <d v="2017-04-26T00:00:00"/>
    <d v="2017-04-01T00:00:00"/>
    <d v="2017-04-26T00:00:00"/>
    <s v="Wednesday"/>
    <d v="1899-12-30T15:41:26"/>
    <d v="1899-12-30T16:00:00"/>
    <n v="1"/>
    <d v="2017-04-26T00:00:00"/>
    <d v="2017-04-01T00:00:00"/>
    <d v="2017-04-26T00:00:00"/>
    <s v="Wednesday"/>
    <d v="1899-12-30T16:50:45"/>
    <d v="1899-12-30T17:00:00"/>
    <s v="Round Trip"/>
  </r>
  <r>
    <n v="1598337"/>
    <s v="RFID Card Member"/>
    <m/>
    <m/>
    <n v="53202"/>
    <s v="UNITED STATES"/>
    <s v="Pay as You Go Pass"/>
    <n v="9"/>
    <x v="5"/>
    <n v="43.031320000000001"/>
    <n v="-87.904259999999994"/>
    <x v="12"/>
    <n v="43.036900000000003"/>
    <n v="-87.89667"/>
    <n v="6"/>
    <n v="2"/>
    <n v="0.9"/>
    <n v="0.9"/>
    <n v="36"/>
    <n v="-1"/>
    <d v="2017-04-26T00:00:00"/>
    <d v="2017-04-01T00:00:00"/>
    <d v="2017-04-26T00:00:00"/>
    <s v="Wednesday"/>
    <d v="1899-12-30T07:58:24"/>
    <d v="1899-12-30T08:00:00"/>
    <n v="1"/>
    <d v="2017-04-26T00:00:00"/>
    <d v="2017-04-01T00:00:00"/>
    <d v="2017-04-26T00:00:00"/>
    <s v="Wednesday"/>
    <d v="1899-12-30T08:04:38"/>
    <d v="1899-12-30T08:00:00"/>
    <s v="One Way"/>
  </r>
  <r>
    <n v="1598337"/>
    <s v="RFID Card Member"/>
    <m/>
    <m/>
    <n v="53202"/>
    <s v="UNITED STATES"/>
    <s v="Pay as You Go Pass"/>
    <n v="9"/>
    <x v="37"/>
    <n v="43.036900000000003"/>
    <n v="-87.89667"/>
    <x v="41"/>
    <n v="43.031320000000001"/>
    <n v="-87.904259999999994"/>
    <n v="6"/>
    <n v="2"/>
    <n v="0.9"/>
    <n v="0.9"/>
    <n v="36"/>
    <n v="-1"/>
    <d v="2017-04-26T00:00:00"/>
    <d v="2017-04-01T00:00:00"/>
    <d v="2017-04-26T00:00:00"/>
    <s v="Wednesday"/>
    <d v="1899-12-30T12:55:49"/>
    <d v="1899-12-30T13:00:00"/>
    <n v="1"/>
    <d v="2017-04-26T00:00:00"/>
    <d v="2017-04-01T00:00:00"/>
    <d v="2017-04-26T00:00:00"/>
    <s v="Wednesday"/>
    <d v="1899-12-30T13:01:19"/>
    <d v="1899-12-30T13:00:00"/>
    <s v="One Way"/>
  </r>
  <r>
    <n v="1598725"/>
    <s v="RFID Card Member"/>
    <s v="Milwaukee"/>
    <s v="WI"/>
    <n v="53202"/>
    <s v="UNITED STATES"/>
    <s v="30-Day Pass"/>
    <n v="11109"/>
    <x v="5"/>
    <n v="43.031320000000001"/>
    <n v="-87.904259999999994"/>
    <x v="8"/>
    <n v="43.038245000000003"/>
    <n v="-87.914811999999998"/>
    <n v="445"/>
    <n v="0"/>
    <n v="18"/>
    <n v="17.100000000000001"/>
    <n v="720"/>
    <n v="-1"/>
    <d v="2017-04-26T00:00:00"/>
    <d v="2017-04-01T00:00:00"/>
    <d v="2017-04-26T00:00:00"/>
    <s v="Wednesday"/>
    <d v="1899-12-30T08:04:57"/>
    <d v="1899-12-30T08:00:00"/>
    <n v="1"/>
    <d v="2017-04-26T00:00:00"/>
    <d v="2017-04-01T00:00:00"/>
    <d v="2017-04-26T00:00:00"/>
    <s v="Wednesday"/>
    <d v="1899-12-30T15:29:40"/>
    <d v="1899-12-30T15:00:00"/>
    <s v="One Way"/>
  </r>
  <r>
    <n v="1378810"/>
    <s v="RFID Card Member"/>
    <s v="Milwaukee "/>
    <s v="WI"/>
    <n v="53211"/>
    <s v="UNITED STATES"/>
    <s v="Annual Pass"/>
    <n v="5448"/>
    <x v="22"/>
    <n v="43.066893999999998"/>
    <n v="-87.877936000000005"/>
    <x v="38"/>
    <n v="43.069021999999997"/>
    <n v="-87.887940999999998"/>
    <n v="4"/>
    <n v="0"/>
    <n v="0.6"/>
    <n v="0.6"/>
    <n v="24"/>
    <n v="-1"/>
    <d v="2017-04-21T00:00:00"/>
    <d v="2017-04-01T00:00:00"/>
    <d v="2017-04-21T00:00:00"/>
    <s v="Friday"/>
    <d v="1899-12-30T23:19:50"/>
    <d v="1899-12-30T23:00:00"/>
    <n v="1"/>
    <d v="2017-04-21T00:00:00"/>
    <d v="2017-04-01T00:00:00"/>
    <d v="2017-04-21T00:00:00"/>
    <s v="Friday"/>
    <d v="1899-12-30T23:23:07"/>
    <d v="1899-12-30T23:00:00"/>
    <s v="One Way"/>
  </r>
  <r>
    <n v="1250902"/>
    <s v="RFID Card Member"/>
    <s v="Wauwatosa"/>
    <s v="WI"/>
    <n v="53213"/>
    <s v="UNITED STATES"/>
    <s v="Bublr for Organizations"/>
    <n v="5530"/>
    <x v="35"/>
    <n v="43.060250000000003"/>
    <n v="-87.892169999999993"/>
    <x v="38"/>
    <n v="43.069021999999997"/>
    <n v="-87.887940999999998"/>
    <n v="20"/>
    <n v="0"/>
    <n v="3"/>
    <n v="2.9"/>
    <n v="120"/>
    <n v="-1"/>
    <d v="2017-04-21T00:00:00"/>
    <d v="2017-04-01T00:00:00"/>
    <d v="2017-04-21T00:00:00"/>
    <s v="Friday"/>
    <d v="1899-12-30T23:30:31"/>
    <d v="1899-12-31T00:00:00"/>
    <n v="1"/>
    <d v="2017-04-21T00:00:00"/>
    <d v="2017-04-01T00:00:00"/>
    <d v="2017-04-21T00:00:00"/>
    <s v="Friday"/>
    <d v="1899-12-30T23:50:40"/>
    <d v="1899-12-31T00:00:00"/>
    <s v="One Way"/>
  </r>
  <r>
    <n v="1435377"/>
    <s v="RFID Card Member"/>
    <s v="Milwaukee"/>
    <s v="WI"/>
    <n v="53233"/>
    <s v="UNITED STATES"/>
    <s v="Annual Pass"/>
    <n v="5419"/>
    <x v="47"/>
    <n v="43.041646999999998"/>
    <n v="-87.927257999999995"/>
    <x v="26"/>
    <n v="43.053040000000003"/>
    <n v="-87.897660000000002"/>
    <n v="19"/>
    <n v="0"/>
    <n v="2.9"/>
    <n v="2.7"/>
    <n v="114"/>
    <n v="-1"/>
    <d v="2017-04-21T00:00:00"/>
    <d v="2017-04-01T00:00:00"/>
    <d v="2017-04-21T00:00:00"/>
    <s v="Friday"/>
    <d v="1899-12-30T23:40:59"/>
    <d v="1899-12-31T00:00:00"/>
    <n v="1"/>
    <d v="2017-04-21T00:00:00"/>
    <d v="2017-04-01T00:00:00"/>
    <d v="2017-04-21T00:00:00"/>
    <s v="Friday"/>
    <d v="1899-12-30T23:59:23"/>
    <d v="1899-12-31T00:00:00"/>
    <s v="One Way"/>
  </r>
  <r>
    <n v="1425087"/>
    <s v="RFID Card Member"/>
    <s v="milwaukee"/>
    <s v="WI"/>
    <n v="53212"/>
    <s v="UNITED STATES"/>
    <s v="Annual Pass"/>
    <n v="5485"/>
    <x v="31"/>
    <n v="43.06033"/>
    <n v="-87.89546"/>
    <x v="3"/>
    <n v="43.03913"/>
    <n v="-87.916150000000002"/>
    <n v="11"/>
    <n v="0"/>
    <n v="1.7"/>
    <n v="1.6"/>
    <n v="66"/>
    <n v="-1"/>
    <d v="2017-04-22T00:00:00"/>
    <d v="2017-04-01T00:00:00"/>
    <d v="2017-04-22T00:00:00"/>
    <s v="Saturday"/>
    <d v="1899-12-30T07:33:27"/>
    <d v="1899-12-30T08:00:00"/>
    <n v="1"/>
    <d v="2017-04-22T00:00:00"/>
    <d v="2017-04-01T00:00:00"/>
    <d v="2017-04-22T00:00:00"/>
    <s v="Saturday"/>
    <d v="1899-12-30T07:44:47"/>
    <d v="1899-12-30T08:00:00"/>
    <s v="One Way"/>
  </r>
  <r>
    <n v="1585551"/>
    <s v="RFID Card Member"/>
    <s v="Milwaukee"/>
    <s v="WI"/>
    <n v="53202"/>
    <s v="UNITED STATES"/>
    <s v="Annual Pass"/>
    <n v="11000"/>
    <x v="50"/>
    <n v="43.026229999999998"/>
    <n v="-87.912809999999993"/>
    <x v="43"/>
    <n v="43.031480000000002"/>
    <n v="-87.908169999999998"/>
    <n v="5"/>
    <n v="0"/>
    <n v="0.8"/>
    <n v="0.7"/>
    <n v="30"/>
    <n v="-1"/>
    <d v="2017-04-22T00:00:00"/>
    <d v="2017-04-01T00:00:00"/>
    <d v="2017-04-22T00:00:00"/>
    <s v="Saturday"/>
    <d v="1899-12-30T08:42:54"/>
    <d v="1899-12-30T09:00:00"/>
    <n v="1"/>
    <d v="2017-04-22T00:00:00"/>
    <d v="2017-04-01T00:00:00"/>
    <d v="2017-04-22T00:00:00"/>
    <s v="Saturday"/>
    <d v="1899-12-30T08:47:33"/>
    <d v="1899-12-30T09:00:00"/>
    <s v="One Way"/>
  </r>
  <r>
    <n v="1250295"/>
    <s v="RFID Card Member"/>
    <s v="Plover"/>
    <s v="WI"/>
    <n v="54467"/>
    <s v="UNITED STATES"/>
    <s v="Bublr for Organizations"/>
    <n v="316"/>
    <x v="32"/>
    <n v="43.078530000000001"/>
    <n v="-87.882620000000003"/>
    <x v="13"/>
    <n v="43.078530000000001"/>
    <n v="-87.882620000000003"/>
    <n v="19"/>
    <n v="0"/>
    <n v="2.9"/>
    <n v="2.7"/>
    <n v="114"/>
    <n v="-1"/>
    <d v="2017-04-22T00:00:00"/>
    <d v="2017-04-01T00:00:00"/>
    <d v="2017-04-22T00:00:00"/>
    <s v="Saturday"/>
    <d v="1899-12-30T09:23:08"/>
    <d v="1899-12-30T09:00:00"/>
    <n v="1"/>
    <d v="2017-04-22T00:00:00"/>
    <d v="2017-04-01T00:00:00"/>
    <d v="2017-04-22T00:00:00"/>
    <s v="Saturday"/>
    <d v="1899-12-30T09:42:49"/>
    <d v="1899-12-30T10:00:00"/>
    <s v="Round Trip"/>
  </r>
  <r>
    <n v="1586152"/>
    <s v="RFID Card Member"/>
    <s v="Ann Arbor"/>
    <s v="MI"/>
    <n v="48103"/>
    <s v="UNITED STATES"/>
    <s v="Pay as You Go Pass"/>
    <n v="5459"/>
    <x v="1"/>
    <n v="43.048200000000001"/>
    <n v="-87.900859999999994"/>
    <x v="19"/>
    <n v="43.040349999999997"/>
    <n v="-87.920760000000001"/>
    <n v="18"/>
    <n v="2"/>
    <n v="2.7"/>
    <n v="2.6"/>
    <n v="108"/>
    <n v="-1"/>
    <d v="2017-04-22T00:00:00"/>
    <d v="2017-04-01T00:00:00"/>
    <d v="2017-04-22T00:00:00"/>
    <s v="Saturday"/>
    <d v="1899-12-30T11:23:34"/>
    <d v="1899-12-30T11:00:00"/>
    <n v="1"/>
    <d v="2017-04-22T00:00:00"/>
    <d v="2017-04-01T00:00:00"/>
    <d v="2017-04-22T00:00:00"/>
    <s v="Saturday"/>
    <d v="1899-12-30T11:41:24"/>
    <d v="1899-12-30T12:00:00"/>
    <s v="One Way"/>
  </r>
  <r>
    <n v="1365846"/>
    <s v="RFID Card Member"/>
    <s v="Milwaukee "/>
    <s v="WI"/>
    <n v="53233"/>
    <s v="UNITED STATES"/>
    <s v="Annual Pass"/>
    <n v="5444"/>
    <x v="27"/>
    <n v="43.074890000000003"/>
    <n v="-87.882810000000006"/>
    <x v="48"/>
    <n v="43.060155999999999"/>
    <n v="-87.881258000000003"/>
    <n v="14"/>
    <n v="0"/>
    <n v="2.1"/>
    <n v="2"/>
    <n v="84"/>
    <n v="-1"/>
    <d v="2017-04-22T00:00:00"/>
    <d v="2017-04-01T00:00:00"/>
    <d v="2017-04-22T00:00:00"/>
    <s v="Saturday"/>
    <d v="1899-12-30T13:22:36"/>
    <d v="1899-12-30T13:00:00"/>
    <n v="1"/>
    <d v="2017-04-22T00:00:00"/>
    <d v="2017-04-01T00:00:00"/>
    <d v="2017-04-22T00:00:00"/>
    <s v="Saturday"/>
    <d v="1899-12-30T13:36:18"/>
    <d v="1899-12-30T14:00:00"/>
    <s v="One Way"/>
  </r>
  <r>
    <n v="1400126"/>
    <s v="RFID Card Member"/>
    <s v="Milwaukee"/>
    <s v="WI"/>
    <n v="53211"/>
    <s v="UNITED STATES"/>
    <s v="Annual Pass"/>
    <n v="21"/>
    <x v="22"/>
    <n v="43.066893999999998"/>
    <n v="-87.877936000000005"/>
    <x v="55"/>
    <n v="43.074655999999997"/>
    <n v="-87.889011999999994"/>
    <n v="7"/>
    <n v="0"/>
    <n v="1.1000000000000001"/>
    <n v="1"/>
    <n v="42"/>
    <n v="-1"/>
    <d v="2017-04-22T00:00:00"/>
    <d v="2017-04-01T00:00:00"/>
    <d v="2017-04-22T00:00:00"/>
    <s v="Saturday"/>
    <d v="1899-12-30T13:50:31"/>
    <d v="1899-12-30T14:00:00"/>
    <n v="1"/>
    <d v="2017-04-22T00:00:00"/>
    <d v="2017-04-01T00:00:00"/>
    <d v="2017-04-22T00:00:00"/>
    <s v="Saturday"/>
    <d v="1899-12-30T13:57:10"/>
    <d v="1899-12-30T14:00:00"/>
    <s v="One Way"/>
  </r>
  <r>
    <n v="1224715"/>
    <s v="RFID Card Member"/>
    <s v="Milwaukee"/>
    <s v="WI"/>
    <n v="53212"/>
    <s v="UNITED STATES"/>
    <s v="Annual Pass"/>
    <n v="5713"/>
    <x v="43"/>
    <n v="43.05847"/>
    <n v="-87.898079999999993"/>
    <x v="4"/>
    <n v="43.042490000000001"/>
    <n v="-87.909959999999998"/>
    <n v="9"/>
    <n v="0"/>
    <n v="1.4"/>
    <n v="1.3"/>
    <n v="54"/>
    <n v="-1"/>
    <d v="2017-04-22T00:00:00"/>
    <d v="2017-04-01T00:00:00"/>
    <d v="2017-04-22T00:00:00"/>
    <s v="Saturday"/>
    <d v="1899-12-30T14:23:22"/>
    <d v="1899-12-30T14:00:00"/>
    <n v="1"/>
    <d v="2017-04-22T00:00:00"/>
    <d v="2017-04-01T00:00:00"/>
    <d v="2017-04-22T00:00:00"/>
    <s v="Saturday"/>
    <d v="1899-12-30T14:32:34"/>
    <d v="1899-12-30T15:00:00"/>
    <s v="One Way"/>
  </r>
  <r>
    <n v="1560094"/>
    <s v="RFID Card Member"/>
    <s v="Lake in the Hills"/>
    <s v="IL"/>
    <n v="60156"/>
    <s v="UNITED STATES"/>
    <s v="Annual Pass"/>
    <n v="5454"/>
    <x v="35"/>
    <n v="43.060250000000003"/>
    <n v="-87.892169999999993"/>
    <x v="47"/>
    <n v="43.060250000000003"/>
    <n v="-87.892169999999993"/>
    <n v="0"/>
    <n v="0"/>
    <n v="0"/>
    <n v="0"/>
    <n v="0"/>
    <n v="-1"/>
    <d v="2017-04-22T00:00:00"/>
    <d v="2017-04-01T00:00:00"/>
    <d v="2017-04-22T00:00:00"/>
    <s v="Saturday"/>
    <d v="1899-12-30T14:26:16"/>
    <d v="1899-12-30T14:00:00"/>
    <n v="1"/>
    <d v="2017-04-22T00:00:00"/>
    <d v="2017-04-01T00:00:00"/>
    <d v="2017-04-22T00:00:00"/>
    <s v="Saturday"/>
    <d v="1899-12-30T14:26:37"/>
    <d v="1899-12-30T14:00:00"/>
    <s v="Round Trip"/>
  </r>
  <r>
    <n v="1249362"/>
    <s v="RFID Card Member"/>
    <s v="Johnsburg"/>
    <s v="IL"/>
    <n v="60051"/>
    <s v="UNITED STATES"/>
    <s v="Bublr for Organizations"/>
    <n v="11125"/>
    <x v="32"/>
    <n v="43.078530000000001"/>
    <n v="-87.882620000000003"/>
    <x v="22"/>
    <n v="43.058010000000003"/>
    <n v="-87.877300000000005"/>
    <n v="26"/>
    <n v="0"/>
    <n v="3.9"/>
    <n v="3.7"/>
    <n v="156"/>
    <n v="-1"/>
    <d v="2017-04-22T00:00:00"/>
    <d v="2017-04-01T00:00:00"/>
    <d v="2017-04-22T00:00:00"/>
    <s v="Saturday"/>
    <d v="1899-12-30T15:20:42"/>
    <d v="1899-12-30T15:00:00"/>
    <n v="1"/>
    <d v="2017-04-22T00:00:00"/>
    <d v="2017-04-01T00:00:00"/>
    <d v="2017-04-22T00:00:00"/>
    <s v="Saturday"/>
    <d v="1899-12-30T15:46:13"/>
    <d v="1899-12-30T16:00:00"/>
    <s v="One Way"/>
  </r>
  <r>
    <n v="1249103"/>
    <s v="RFID Card Member"/>
    <s v="wauwatosa"/>
    <s v="WI"/>
    <n v="53213"/>
    <s v="UNITED STATES"/>
    <s v="Bublr for Organizations"/>
    <n v="5424"/>
    <x v="32"/>
    <n v="43.078530000000001"/>
    <n v="-87.882620000000003"/>
    <x v="22"/>
    <n v="43.058010000000003"/>
    <n v="-87.877300000000005"/>
    <n v="16"/>
    <n v="0"/>
    <n v="2.4"/>
    <n v="2.2999999999999998"/>
    <n v="96"/>
    <n v="-1"/>
    <d v="2017-04-22T00:00:00"/>
    <d v="2017-04-01T00:00:00"/>
    <d v="2017-04-22T00:00:00"/>
    <s v="Saturday"/>
    <d v="1899-12-30T16:19:16"/>
    <d v="1899-12-30T16:00:00"/>
    <n v="1"/>
    <d v="2017-04-22T00:00:00"/>
    <d v="2017-04-01T00:00:00"/>
    <d v="2017-04-22T00:00:00"/>
    <s v="Saturday"/>
    <d v="1899-12-30T16:35:04"/>
    <d v="1899-12-30T17:00:00"/>
    <s v="One Way"/>
  </r>
  <r>
    <n v="1518070"/>
    <s v="RFID Card Member"/>
    <s v="Milwaukee"/>
    <s v="WI"/>
    <n v="53211"/>
    <s v="UNITED STATES"/>
    <s v="30-Day Pass"/>
    <n v="315"/>
    <x v="36"/>
    <n v="43.069021999999997"/>
    <n v="-87.887940999999998"/>
    <x v="25"/>
    <n v="43.074890000000003"/>
    <n v="-87.882810000000006"/>
    <n v="39"/>
    <n v="0"/>
    <n v="5.9"/>
    <n v="5.6"/>
    <n v="234"/>
    <n v="-1"/>
    <d v="2017-04-22T00:00:00"/>
    <d v="2017-04-01T00:00:00"/>
    <d v="2017-04-22T00:00:00"/>
    <s v="Saturday"/>
    <d v="1899-12-30T16:38:46"/>
    <d v="1899-12-30T17:00:00"/>
    <n v="1"/>
    <d v="2017-04-22T00:00:00"/>
    <d v="2017-04-01T00:00:00"/>
    <d v="2017-04-22T00:00:00"/>
    <s v="Saturday"/>
    <d v="1899-12-30T17:17:29"/>
    <d v="1899-12-30T17:00:00"/>
    <s v="One Way"/>
  </r>
  <r>
    <n v="1445347"/>
    <s v="RFID Card Member"/>
    <s v="Milwaukee"/>
    <s v="WI"/>
    <n v="53203"/>
    <s v="UNITED STATES"/>
    <s v="Annual Pass"/>
    <n v="132"/>
    <x v="9"/>
    <n v="43.05097"/>
    <n v="-87.906440000000003"/>
    <x v="16"/>
    <n v="43.052549999999997"/>
    <n v="-87.909329999999997"/>
    <n v="4"/>
    <n v="0"/>
    <n v="0.6"/>
    <n v="0.6"/>
    <n v="24"/>
    <n v="-1"/>
    <d v="2017-04-22T00:00:00"/>
    <d v="2017-04-01T00:00:00"/>
    <d v="2017-04-22T00:00:00"/>
    <s v="Saturday"/>
    <d v="1899-12-30T16:48:06"/>
    <d v="1899-12-30T17:00:00"/>
    <n v="1"/>
    <d v="2017-04-22T00:00:00"/>
    <d v="2017-04-01T00:00:00"/>
    <d v="2017-04-22T00:00:00"/>
    <s v="Saturday"/>
    <d v="1899-12-30T16:52:23"/>
    <d v="1899-12-30T17:00:00"/>
    <s v="One Way"/>
  </r>
  <r>
    <n v="1425087"/>
    <s v="RFID Card Member"/>
    <s v="milwaukee"/>
    <s v="WI"/>
    <n v="53212"/>
    <s v="UNITED STATES"/>
    <s v="Annual Pass"/>
    <n v="5508"/>
    <x v="16"/>
    <n v="43.03913"/>
    <n v="-87.916150000000002"/>
    <x v="29"/>
    <n v="43.06033"/>
    <n v="-87.89546"/>
    <n v="14"/>
    <n v="0"/>
    <n v="2.1"/>
    <n v="2"/>
    <n v="84"/>
    <n v="-1"/>
    <d v="2017-04-22T00:00:00"/>
    <d v="2017-04-01T00:00:00"/>
    <d v="2017-04-22T00:00:00"/>
    <s v="Saturday"/>
    <d v="1899-12-30T17:35:16"/>
    <d v="1899-12-30T18:00:00"/>
    <n v="1"/>
    <d v="2017-04-22T00:00:00"/>
    <d v="2017-04-01T00:00:00"/>
    <d v="2017-04-22T00:00:00"/>
    <s v="Saturday"/>
    <d v="1899-12-30T17:49:13"/>
    <d v="1899-12-30T18:00:00"/>
    <s v="One Way"/>
  </r>
  <r>
    <n v="1518070"/>
    <s v="RFID Card Member"/>
    <s v="Milwaukee"/>
    <s v="WI"/>
    <n v="53211"/>
    <s v="UNITED STATES"/>
    <s v="30-Day Pass"/>
    <n v="127"/>
    <x v="12"/>
    <n v="43.052460000000004"/>
    <n v="-87.891000000000005"/>
    <x v="10"/>
    <n v="43.058619999999998"/>
    <n v="-87.885319999999993"/>
    <n v="4"/>
    <n v="0"/>
    <n v="0.6"/>
    <n v="0.6"/>
    <n v="24"/>
    <n v="-1"/>
    <d v="2017-04-22T00:00:00"/>
    <d v="2017-04-01T00:00:00"/>
    <d v="2017-04-22T00:00:00"/>
    <s v="Saturday"/>
    <d v="1899-12-30T21:54:51"/>
    <d v="1899-12-30T22:00:00"/>
    <n v="1"/>
    <d v="2017-04-22T00:00:00"/>
    <d v="2017-04-01T00:00:00"/>
    <d v="2017-04-22T00:00:00"/>
    <s v="Saturday"/>
    <d v="1899-12-30T21:58:07"/>
    <d v="1899-12-30T22:00:00"/>
    <s v="One Way"/>
  </r>
  <r>
    <n v="1477232"/>
    <s v="RFID Card Member"/>
    <s v="Milwaukee"/>
    <s v="WI"/>
    <n v="53211"/>
    <s v="UNITED STATES"/>
    <s v="30-Day Pass"/>
    <n v="361"/>
    <x v="36"/>
    <n v="43.069021999999997"/>
    <n v="-87.887940999999998"/>
    <x v="29"/>
    <n v="43.06033"/>
    <n v="-87.89546"/>
    <n v="9"/>
    <n v="0"/>
    <n v="1.4"/>
    <n v="1.3"/>
    <n v="54"/>
    <n v="-1"/>
    <d v="2017-04-23T00:00:00"/>
    <d v="2017-04-01T00:00:00"/>
    <d v="2017-04-23T00:00:00"/>
    <s v="Sunday"/>
    <d v="1899-12-30T07:16:13"/>
    <d v="1899-12-30T07:00:00"/>
    <n v="1"/>
    <d v="2017-04-23T00:00:00"/>
    <d v="2017-04-01T00:00:00"/>
    <d v="2017-04-23T00:00:00"/>
    <s v="Sunday"/>
    <d v="1899-12-30T07:25:23"/>
    <d v="1899-12-30T07:00:00"/>
    <s v="One Way"/>
  </r>
  <r>
    <n v="1425087"/>
    <s v="RFID Card Member"/>
    <s v="milwaukee"/>
    <s v="WI"/>
    <n v="53212"/>
    <s v="UNITED STATES"/>
    <s v="Annual Pass"/>
    <n v="11112"/>
    <x v="31"/>
    <n v="43.06033"/>
    <n v="-87.89546"/>
    <x v="3"/>
    <n v="43.03913"/>
    <n v="-87.916150000000002"/>
    <n v="12"/>
    <n v="0"/>
    <n v="1.8"/>
    <n v="1.7"/>
    <n v="72"/>
    <n v="-1"/>
    <d v="2017-04-23T00:00:00"/>
    <d v="2017-04-01T00:00:00"/>
    <d v="2017-04-23T00:00:00"/>
    <s v="Sunday"/>
    <d v="1899-12-30T07:33:53"/>
    <d v="1899-12-30T08:00:00"/>
    <n v="1"/>
    <d v="2017-04-23T00:00:00"/>
    <d v="2017-04-01T00:00:00"/>
    <d v="2017-04-23T00:00:00"/>
    <s v="Sunday"/>
    <d v="1899-12-30T07:45:05"/>
    <d v="1899-12-30T08:00:00"/>
    <s v="One Way"/>
  </r>
  <r>
    <n v="1575847"/>
    <s v="RFID Card Member"/>
    <s v="Milwaukee"/>
    <s v="WI"/>
    <n v="53211"/>
    <s v="UNITED STATES"/>
    <s v="Annual Pass"/>
    <n v="5534"/>
    <x v="12"/>
    <n v="43.052460000000004"/>
    <n v="-87.891000000000005"/>
    <x v="11"/>
    <n v="43.052460000000004"/>
    <n v="-87.891000000000005"/>
    <n v="35"/>
    <n v="0"/>
    <n v="5.3"/>
    <n v="5"/>
    <n v="210"/>
    <n v="-1"/>
    <d v="2017-04-23T00:00:00"/>
    <d v="2017-04-01T00:00:00"/>
    <d v="2017-04-23T00:00:00"/>
    <s v="Sunday"/>
    <d v="1899-12-30T11:24:03"/>
    <d v="1899-12-30T11:00:00"/>
    <n v="1"/>
    <d v="2017-04-23T00:00:00"/>
    <d v="2017-04-01T00:00:00"/>
    <d v="2017-04-23T00:00:00"/>
    <s v="Sunday"/>
    <d v="1899-12-30T11:59:39"/>
    <d v="1899-12-30T12:00:00"/>
    <s v="Round Trip"/>
  </r>
  <r>
    <n v="1516103"/>
    <s v="RFID Card Member"/>
    <s v="Milwaukee"/>
    <s v="WI"/>
    <n v="53211"/>
    <s v="UNITED STATES"/>
    <s v="Annual Pass"/>
    <n v="5437"/>
    <x v="32"/>
    <n v="43.078530000000001"/>
    <n v="-87.882620000000003"/>
    <x v="13"/>
    <n v="43.078530000000001"/>
    <n v="-87.882620000000003"/>
    <n v="15"/>
    <n v="0"/>
    <n v="2.2999999999999998"/>
    <n v="2.1"/>
    <n v="90"/>
    <n v="-1"/>
    <d v="2017-04-23T00:00:00"/>
    <d v="2017-04-01T00:00:00"/>
    <d v="2017-04-23T00:00:00"/>
    <s v="Sunday"/>
    <d v="1899-12-30T12:28:18"/>
    <d v="1899-12-30T12:00:00"/>
    <n v="1"/>
    <d v="2017-04-23T00:00:00"/>
    <d v="2017-04-01T00:00:00"/>
    <d v="2017-04-23T00:00:00"/>
    <s v="Sunday"/>
    <d v="1899-12-30T12:43:00"/>
    <d v="1899-12-30T13:00:00"/>
    <s v="Round Trip"/>
  </r>
  <r>
    <n v="1538910"/>
    <s v="RFID Card Member"/>
    <s v="Marshfield"/>
    <s v="WI"/>
    <n v="54449"/>
    <s v="UNITED STATES"/>
    <s v="Annual Pass"/>
    <n v="11135"/>
    <x v="38"/>
    <n v="43.058619999999998"/>
    <n v="-87.885319999999993"/>
    <x v="12"/>
    <n v="43.036900000000003"/>
    <n v="-87.89667"/>
    <n v="18"/>
    <n v="0"/>
    <n v="2.7"/>
    <n v="2.6"/>
    <n v="108"/>
    <n v="-1"/>
    <d v="2017-04-23T00:00:00"/>
    <d v="2017-04-01T00:00:00"/>
    <d v="2017-04-23T00:00:00"/>
    <s v="Sunday"/>
    <d v="1899-12-30T12:36:22"/>
    <d v="1899-12-30T13:00:00"/>
    <n v="1"/>
    <d v="2017-04-23T00:00:00"/>
    <d v="2017-04-01T00:00:00"/>
    <d v="2017-04-23T00:00:00"/>
    <s v="Sunday"/>
    <d v="1899-12-30T12:54:26"/>
    <d v="1899-12-30T13:00:00"/>
    <s v="One Way"/>
  </r>
  <r>
    <n v="717793"/>
    <s v="RFID Card Member"/>
    <s v="Milwaukee"/>
    <s v="WI"/>
    <n v="53202"/>
    <s v="UNITED STATES"/>
    <s v="Annual Pass"/>
    <n v="22"/>
    <x v="3"/>
    <n v="43.03519"/>
    <n v="-87.907390000000007"/>
    <x v="21"/>
    <n v="43.049909999999997"/>
    <n v="-87.914237"/>
    <n v="31"/>
    <n v="0"/>
    <n v="4.7"/>
    <n v="4.4000000000000004"/>
    <n v="186"/>
    <n v="-1"/>
    <d v="2017-04-23T00:00:00"/>
    <d v="2017-04-01T00:00:00"/>
    <d v="2017-04-23T00:00:00"/>
    <s v="Sunday"/>
    <d v="1899-12-30T13:08:54"/>
    <d v="1899-12-30T13:00:00"/>
    <n v="1"/>
    <d v="2017-04-23T00:00:00"/>
    <d v="2017-04-01T00:00:00"/>
    <d v="2017-04-23T00:00:00"/>
    <s v="Sunday"/>
    <d v="1899-12-30T13:39:44"/>
    <d v="1899-12-30T14:00:00"/>
    <s v="One Way"/>
  </r>
  <r>
    <n v="1575847"/>
    <s v="RFID Card Member"/>
    <s v="Milwaukee"/>
    <s v="WI"/>
    <n v="53211"/>
    <s v="UNITED STATES"/>
    <s v="Annual Pass"/>
    <n v="11056"/>
    <x v="48"/>
    <n v="43.060155999999999"/>
    <n v="-87.881258000000003"/>
    <x v="20"/>
    <n v="43.077359999999999"/>
    <n v="-87.880769999999998"/>
    <n v="26"/>
    <n v="0"/>
    <n v="3.9"/>
    <n v="3.7"/>
    <n v="156"/>
    <n v="-1"/>
    <d v="2017-04-23T00:00:00"/>
    <d v="2017-04-01T00:00:00"/>
    <d v="2017-04-23T00:00:00"/>
    <s v="Sunday"/>
    <d v="1899-12-30T13:15:24"/>
    <d v="1899-12-30T13:00:00"/>
    <n v="1"/>
    <d v="2017-04-23T00:00:00"/>
    <d v="2017-04-01T00:00:00"/>
    <d v="2017-04-23T00:00:00"/>
    <s v="Sunday"/>
    <d v="1899-12-30T13:41:39"/>
    <d v="1899-12-30T14:00:00"/>
    <s v="One Way"/>
  </r>
  <r>
    <n v="717793"/>
    <s v="RFID Card Member"/>
    <s v="Milwaukee"/>
    <s v="WI"/>
    <n v="53202"/>
    <s v="UNITED STATES"/>
    <s v="Annual Pass"/>
    <n v="43"/>
    <x v="6"/>
    <n v="43.038719999999998"/>
    <n v="-87.905339999999995"/>
    <x v="6"/>
    <n v="43.03519"/>
    <n v="-87.907390000000007"/>
    <n v="5"/>
    <n v="0"/>
    <n v="0.8"/>
    <n v="0.7"/>
    <n v="30"/>
    <n v="-1"/>
    <d v="2017-04-23T00:00:00"/>
    <d v="2017-04-01T00:00:00"/>
    <d v="2017-04-23T00:00:00"/>
    <s v="Sunday"/>
    <d v="1899-12-30T14:06:51"/>
    <d v="1899-12-30T14:00:00"/>
    <n v="1"/>
    <d v="2017-04-23T00:00:00"/>
    <d v="2017-04-01T00:00:00"/>
    <d v="2017-04-23T00:00:00"/>
    <s v="Sunday"/>
    <d v="1899-12-30T14:11:22"/>
    <d v="1899-12-30T14:00:00"/>
    <s v="One Way"/>
  </r>
  <r>
    <n v="1387849"/>
    <s v="RFID Card Member"/>
    <s v="Burlington"/>
    <s v="WI"/>
    <n v="53105"/>
    <s v="UNITED STATES"/>
    <s v="Annual Pass"/>
    <n v="250"/>
    <x v="31"/>
    <n v="43.06033"/>
    <n v="-87.89546"/>
    <x v="20"/>
    <n v="43.077359999999999"/>
    <n v="-87.880769999999998"/>
    <n v="13"/>
    <n v="0"/>
    <n v="2"/>
    <n v="1.9"/>
    <n v="78"/>
    <n v="-1"/>
    <d v="2017-04-23T00:00:00"/>
    <d v="2017-04-01T00:00:00"/>
    <d v="2017-04-23T00:00:00"/>
    <s v="Sunday"/>
    <d v="1899-12-30T14:27:44"/>
    <d v="1899-12-30T14:00:00"/>
    <n v="1"/>
    <d v="2017-04-23T00:00:00"/>
    <d v="2017-04-01T00:00:00"/>
    <d v="2017-04-23T00:00:00"/>
    <s v="Sunday"/>
    <d v="1899-12-30T14:40:22"/>
    <d v="1899-12-30T15:00:00"/>
    <s v="One Way"/>
  </r>
  <r>
    <n v="1386556"/>
    <s v="RFID Card Member"/>
    <s v="Wauwatosa"/>
    <s v="WI"/>
    <n v="53213"/>
    <s v="UNITED STATES"/>
    <s v="Annual Pass"/>
    <n v="5526"/>
    <x v="18"/>
    <n v="43.048609999999996"/>
    <n v="-88.008480000000006"/>
    <x v="32"/>
    <n v="43.048609999999996"/>
    <n v="-88.008480000000006"/>
    <n v="14"/>
    <n v="0"/>
    <n v="2.1"/>
    <n v="2"/>
    <n v="84"/>
    <n v="-1"/>
    <d v="2017-04-23T00:00:00"/>
    <d v="2017-04-01T00:00:00"/>
    <d v="2017-04-23T00:00:00"/>
    <s v="Sunday"/>
    <d v="1899-12-30T15:15:03"/>
    <d v="1899-12-30T15:00:00"/>
    <n v="1"/>
    <d v="2017-04-23T00:00:00"/>
    <d v="2017-04-01T00:00:00"/>
    <d v="2017-04-23T00:00:00"/>
    <s v="Sunday"/>
    <d v="1899-12-30T15:29:20"/>
    <d v="1899-12-30T15:00:00"/>
    <s v="Round Trip"/>
  </r>
  <r>
    <n v="1445347"/>
    <s v="RFID Card Member"/>
    <s v="Milwaukee"/>
    <s v="WI"/>
    <n v="53203"/>
    <s v="UNITED STATES"/>
    <s v="Annual Pass"/>
    <n v="274"/>
    <x v="13"/>
    <n v="43.038649999999997"/>
    <n v="-87.921930000000003"/>
    <x v="7"/>
    <n v="43.038580000000003"/>
    <n v="-87.90934"/>
    <n v="8"/>
    <n v="0"/>
    <n v="1.2"/>
    <n v="1.1000000000000001"/>
    <n v="48"/>
    <n v="-1"/>
    <d v="2017-04-23T00:00:00"/>
    <d v="2017-04-01T00:00:00"/>
    <d v="2017-04-23T00:00:00"/>
    <s v="Sunday"/>
    <d v="1899-12-30T15:20:58"/>
    <d v="1899-12-30T15:00:00"/>
    <n v="1"/>
    <d v="2017-04-23T00:00:00"/>
    <d v="2017-04-01T00:00:00"/>
    <d v="2017-04-23T00:00:00"/>
    <s v="Sunday"/>
    <d v="1899-12-30T15:28:43"/>
    <d v="1899-12-30T15:00:00"/>
    <s v="One Way"/>
  </r>
  <r>
    <n v="1585551"/>
    <s v="RFID Card Member"/>
    <s v="Milwaukee"/>
    <s v="WI"/>
    <n v="53202"/>
    <s v="UNITED STATES"/>
    <s v="Annual Pass"/>
    <n v="5550"/>
    <x v="8"/>
    <n v="43.038580000000003"/>
    <n v="-87.90934"/>
    <x v="14"/>
    <n v="43.05536"/>
    <n v="-87.90504"/>
    <n v="14"/>
    <n v="0"/>
    <n v="2.1"/>
    <n v="2"/>
    <n v="84"/>
    <n v="-1"/>
    <d v="2017-04-23T00:00:00"/>
    <d v="2017-04-01T00:00:00"/>
    <d v="2017-04-23T00:00:00"/>
    <s v="Sunday"/>
    <d v="1899-12-30T16:06:41"/>
    <d v="1899-12-30T16:00:00"/>
    <n v="1"/>
    <d v="2017-04-23T00:00:00"/>
    <d v="2017-04-01T00:00:00"/>
    <d v="2017-04-23T00:00:00"/>
    <s v="Sunday"/>
    <d v="1899-12-30T16:20:48"/>
    <d v="1899-12-30T16:00:00"/>
    <s v="One Way"/>
  </r>
  <r>
    <n v="1387849"/>
    <s v="RFID Card Member"/>
    <s v="Burlington"/>
    <s v="WI"/>
    <n v="53105"/>
    <s v="UNITED STATES"/>
    <s v="Annual Pass"/>
    <n v="216"/>
    <x v="31"/>
    <n v="43.06033"/>
    <n v="-87.89546"/>
    <x v="25"/>
    <n v="43.074890000000003"/>
    <n v="-87.882810000000006"/>
    <n v="11"/>
    <n v="0"/>
    <n v="1.7"/>
    <n v="1.6"/>
    <n v="66"/>
    <n v="-1"/>
    <d v="2017-04-23T00:00:00"/>
    <d v="2017-04-01T00:00:00"/>
    <d v="2017-04-23T00:00:00"/>
    <s v="Sunday"/>
    <d v="1899-12-30T17:29:36"/>
    <d v="1899-12-30T17:00:00"/>
    <n v="1"/>
    <d v="2017-04-23T00:00:00"/>
    <d v="2017-04-01T00:00:00"/>
    <d v="2017-04-23T00:00:00"/>
    <s v="Sunday"/>
    <d v="1899-12-30T17:40:37"/>
    <d v="1899-12-30T18:00:00"/>
    <s v="One Way"/>
  </r>
  <r>
    <n v="1013894"/>
    <s v="RFID Card Member"/>
    <s v="Milwaukee"/>
    <s v="WI"/>
    <n v="53212"/>
    <s v="UNITED STATES"/>
    <s v="Annual Pass"/>
    <n v="976"/>
    <x v="31"/>
    <n v="43.06033"/>
    <n v="-87.89546"/>
    <x v="38"/>
    <n v="43.069021999999997"/>
    <n v="-87.887940999999998"/>
    <n v="8"/>
    <n v="0"/>
    <n v="1.2"/>
    <n v="1.1000000000000001"/>
    <n v="48"/>
    <n v="-1"/>
    <d v="2017-04-23T00:00:00"/>
    <d v="2017-04-01T00:00:00"/>
    <d v="2017-04-23T00:00:00"/>
    <s v="Sunday"/>
    <d v="1899-12-30T17:40:18"/>
    <d v="1899-12-30T18:00:00"/>
    <n v="1"/>
    <d v="2017-04-23T00:00:00"/>
    <d v="2017-04-01T00:00:00"/>
    <d v="2017-04-23T00:00:00"/>
    <s v="Sunday"/>
    <d v="1899-12-30T17:48:25"/>
    <d v="1899-12-30T18:00:00"/>
    <s v="One Way"/>
  </r>
  <r>
    <n v="1255068"/>
    <s v="RFID Card Member"/>
    <s v="Oshkosh"/>
    <s v="WI"/>
    <n v="54904"/>
    <s v="UNITED STATES"/>
    <s v="Bublr for Organizations"/>
    <n v="5489"/>
    <x v="32"/>
    <n v="43.078530000000001"/>
    <n v="-87.882620000000003"/>
    <x v="25"/>
    <n v="43.074890000000003"/>
    <n v="-87.882810000000006"/>
    <n v="2"/>
    <n v="0"/>
    <n v="0.3"/>
    <n v="0.3"/>
    <n v="12"/>
    <n v="-1"/>
    <d v="2017-04-23T00:00:00"/>
    <d v="2017-04-01T00:00:00"/>
    <d v="2017-04-23T00:00:00"/>
    <s v="Sunday"/>
    <d v="1899-12-30T20:43:38"/>
    <d v="1899-12-30T21:00:00"/>
    <n v="1"/>
    <d v="2017-04-23T00:00:00"/>
    <d v="2017-04-01T00:00:00"/>
    <d v="2017-04-23T00:00:00"/>
    <s v="Sunday"/>
    <d v="1899-12-30T20:45:52"/>
    <d v="1899-12-30T21:00:00"/>
    <s v="One Way"/>
  </r>
  <r>
    <n v="1249909"/>
    <s v="RFID Card Member"/>
    <s v="appleton"/>
    <s v="WI"/>
    <n v="54914"/>
    <s v="UNITED STATES"/>
    <s v="Bublr for Organizations"/>
    <n v="5466"/>
    <x v="53"/>
    <n v="43.074655999999997"/>
    <n v="-87.889011999999994"/>
    <x v="20"/>
    <n v="43.077359999999999"/>
    <n v="-87.880769999999998"/>
    <n v="4"/>
    <n v="0"/>
    <n v="0.6"/>
    <n v="0.6"/>
    <n v="24"/>
    <n v="-1"/>
    <d v="2017-04-24T00:00:00"/>
    <d v="2017-04-01T00:00:00"/>
    <d v="2017-04-24T00:00:00"/>
    <s v="Monday"/>
    <d v="1899-12-30T14:05:10"/>
    <d v="1899-12-30T14:00:00"/>
    <n v="1"/>
    <d v="2017-04-24T00:00:00"/>
    <d v="2017-04-01T00:00:00"/>
    <d v="2017-04-24T00:00:00"/>
    <s v="Monday"/>
    <d v="1899-12-30T14:09:24"/>
    <d v="1899-12-30T14:00:00"/>
    <s v="One Way"/>
  </r>
  <r>
    <n v="1442430"/>
    <s v="RFID Card Member"/>
    <s v="Milwaukee"/>
    <s v="WI"/>
    <n v="53211"/>
    <s v="UNITED STATES"/>
    <s v="Annual Pass"/>
    <n v="11071"/>
    <x v="53"/>
    <n v="43.074655999999997"/>
    <n v="-87.889011999999994"/>
    <x v="25"/>
    <n v="43.074890000000003"/>
    <n v="-87.882810000000006"/>
    <n v="3"/>
    <n v="0"/>
    <n v="0.5"/>
    <n v="0.4"/>
    <n v="18"/>
    <n v="-1"/>
    <d v="2017-04-24T00:00:00"/>
    <d v="2017-04-01T00:00:00"/>
    <d v="2017-04-24T00:00:00"/>
    <s v="Monday"/>
    <d v="1899-12-30T16:42:31"/>
    <d v="1899-12-30T17:00:00"/>
    <n v="1"/>
    <d v="2017-04-24T00:00:00"/>
    <d v="2017-04-01T00:00:00"/>
    <d v="2017-04-24T00:00:00"/>
    <s v="Monday"/>
    <d v="1899-12-30T16:45:39"/>
    <d v="1899-12-30T17:00:00"/>
    <s v="One Way"/>
  </r>
  <r>
    <n v="1575847"/>
    <s v="RFID Card Member"/>
    <s v="Milwaukee"/>
    <s v="WI"/>
    <n v="53211"/>
    <s v="UNITED STATES"/>
    <s v="Annual Pass"/>
    <n v="5436"/>
    <x v="2"/>
    <n v="43.03886"/>
    <n v="-87.902720000000002"/>
    <x v="25"/>
    <n v="43.074890000000003"/>
    <n v="-87.882810000000006"/>
    <n v="39"/>
    <n v="0"/>
    <n v="5.9"/>
    <n v="5.6"/>
    <n v="234"/>
    <n v="-1"/>
    <d v="2017-04-24T00:00:00"/>
    <d v="2017-04-01T00:00:00"/>
    <d v="2017-04-24T00:00:00"/>
    <s v="Monday"/>
    <d v="1899-12-30T16:56:37"/>
    <d v="1899-12-30T17:00:00"/>
    <n v="1"/>
    <d v="2017-04-24T00:00:00"/>
    <d v="2017-04-01T00:00:00"/>
    <d v="2017-04-24T00:00:00"/>
    <s v="Monday"/>
    <d v="1899-12-30T17:35:33"/>
    <d v="1899-12-30T18:00:00"/>
    <s v="One Way"/>
  </r>
  <r>
    <n v="1358502"/>
    <s v="RFID Card Member"/>
    <s v="Clintonville"/>
    <s v="WI"/>
    <n v="54929"/>
    <s v="UNITED STATES"/>
    <s v="Annual Pass"/>
    <n v="361"/>
    <x v="31"/>
    <n v="43.06033"/>
    <n v="-87.89546"/>
    <x v="38"/>
    <n v="43.069021999999997"/>
    <n v="-87.887940999999998"/>
    <n v="7"/>
    <n v="0"/>
    <n v="1.1000000000000001"/>
    <n v="1"/>
    <n v="42"/>
    <n v="-1"/>
    <d v="2017-04-24T00:00:00"/>
    <d v="2017-04-01T00:00:00"/>
    <d v="2017-04-24T00:00:00"/>
    <s v="Monday"/>
    <d v="1899-12-30T17:00:21"/>
    <d v="1899-12-30T17:00:00"/>
    <n v="1"/>
    <d v="2017-04-24T00:00:00"/>
    <d v="2017-04-01T00:00:00"/>
    <d v="2017-04-24T00:00:00"/>
    <s v="Monday"/>
    <d v="1899-12-30T17:07:02"/>
    <d v="1899-12-30T17:00:00"/>
    <s v="One Way"/>
  </r>
  <r>
    <n v="1195629"/>
    <s v="RFID Card Member"/>
    <s v="Milwaukee"/>
    <s v="WI"/>
    <n v="53202"/>
    <s v="UNITED STATES"/>
    <s v="Bublr for Organizations"/>
    <n v="5483"/>
    <x v="12"/>
    <n v="43.052460000000004"/>
    <n v="-87.891000000000005"/>
    <x v="10"/>
    <n v="43.058619999999998"/>
    <n v="-87.885319999999993"/>
    <n v="6"/>
    <n v="0"/>
    <n v="0.9"/>
    <n v="0.9"/>
    <n v="36"/>
    <n v="-1"/>
    <d v="2017-04-24T00:00:00"/>
    <d v="2017-04-01T00:00:00"/>
    <d v="2017-04-24T00:00:00"/>
    <s v="Monday"/>
    <d v="1899-12-30T18:24:59"/>
    <d v="1899-12-30T18:00:00"/>
    <n v="1"/>
    <d v="2017-04-24T00:00:00"/>
    <d v="2017-04-01T00:00:00"/>
    <d v="2017-04-24T00:00:00"/>
    <s v="Monday"/>
    <d v="1899-12-30T18:30:04"/>
    <d v="1899-12-30T19:00:00"/>
    <s v="One Way"/>
  </r>
  <r>
    <n v="1247731"/>
    <s v="RFID Card Member"/>
    <s v="Oshkosh"/>
    <s v="WI"/>
    <n v="54902"/>
    <s v="UNITED STATES"/>
    <s v="Bublr for Organizations"/>
    <n v="5519"/>
    <x v="22"/>
    <n v="43.066893999999998"/>
    <n v="-87.877936000000005"/>
    <x v="47"/>
    <n v="43.060250000000003"/>
    <n v="-87.892169999999993"/>
    <n v="21"/>
    <n v="0"/>
    <n v="3.2"/>
    <n v="3"/>
    <n v="126"/>
    <n v="-1"/>
    <d v="2017-04-24T00:00:00"/>
    <d v="2017-04-01T00:00:00"/>
    <d v="2017-04-24T00:00:00"/>
    <s v="Monday"/>
    <d v="1899-12-30T18:57:29"/>
    <d v="1899-12-30T19:00:00"/>
    <n v="1"/>
    <d v="2017-04-24T00:00:00"/>
    <d v="2017-04-01T00:00:00"/>
    <d v="2017-04-24T00:00:00"/>
    <s v="Monday"/>
    <d v="1899-12-30T19:18:42"/>
    <d v="1899-12-30T19:00:00"/>
    <s v="One Way"/>
  </r>
  <r>
    <n v="1571549"/>
    <s v="RFID Card Member"/>
    <s v="Milwaukee"/>
    <s v="WI"/>
    <n v="53212"/>
    <s v="UNITED STATES"/>
    <s v="Annual Pass"/>
    <n v="5468"/>
    <x v="37"/>
    <n v="43.036900000000003"/>
    <n v="-87.89667"/>
    <x v="12"/>
    <n v="43.036900000000003"/>
    <n v="-87.89667"/>
    <n v="1"/>
    <n v="0"/>
    <n v="0.2"/>
    <n v="0.1"/>
    <n v="6"/>
    <n v="-1"/>
    <d v="2017-04-15T00:00:00"/>
    <d v="2017-04-01T00:00:00"/>
    <d v="2017-04-15T00:00:00"/>
    <s v="Saturday"/>
    <d v="1899-12-30T19:11:51"/>
    <d v="1899-12-30T19:00:00"/>
    <n v="1"/>
    <d v="2017-04-15T00:00:00"/>
    <d v="2017-04-01T00:00:00"/>
    <d v="2017-04-15T00:00:00"/>
    <s v="Saturday"/>
    <d v="1899-12-30T19:12:35"/>
    <d v="1899-12-30T19:00:00"/>
    <s v="Round Trip"/>
  </r>
  <r>
    <n v="1571549"/>
    <s v="RFID Card Member"/>
    <s v="Milwaukee"/>
    <s v="WI"/>
    <n v="53212"/>
    <s v="UNITED STATES"/>
    <s v="Annual Pass"/>
    <n v="5421"/>
    <x v="37"/>
    <n v="43.036900000000003"/>
    <n v="-87.89667"/>
    <x v="38"/>
    <n v="43.069021999999997"/>
    <n v="-87.887940999999998"/>
    <n v="34"/>
    <n v="0"/>
    <n v="5.0999999999999996"/>
    <n v="4.8"/>
    <n v="204"/>
    <n v="-1"/>
    <d v="2017-04-15T00:00:00"/>
    <d v="2017-04-01T00:00:00"/>
    <d v="2017-04-15T00:00:00"/>
    <s v="Saturday"/>
    <d v="1899-12-30T19:13:29"/>
    <d v="1899-12-30T19:00:00"/>
    <n v="1"/>
    <d v="2017-04-15T00:00:00"/>
    <d v="2017-04-01T00:00:00"/>
    <d v="2017-04-15T00:00:00"/>
    <s v="Saturday"/>
    <d v="1899-12-30T19:47:57"/>
    <d v="1899-12-30T20:00:00"/>
    <s v="One Way"/>
  </r>
  <r>
    <n v="1509123"/>
    <s v="RFID Card Member"/>
    <s v="Milwaukee"/>
    <s v="WI"/>
    <n v="53211"/>
    <s v="UNITED STATES"/>
    <s v="Annual Pass"/>
    <n v="280"/>
    <x v="37"/>
    <n v="43.036900000000003"/>
    <n v="-87.89667"/>
    <x v="22"/>
    <n v="43.058010000000003"/>
    <n v="-87.877300000000005"/>
    <n v="15"/>
    <n v="0"/>
    <n v="2.2999999999999998"/>
    <n v="2.1"/>
    <n v="90"/>
    <n v="-1"/>
    <d v="2017-04-16T00:00:00"/>
    <d v="2017-04-01T00:00:00"/>
    <d v="2017-04-16T00:00:00"/>
    <s v="Sunday"/>
    <d v="1899-12-30T15:03:46"/>
    <d v="1899-12-30T15:00:00"/>
    <n v="1"/>
    <d v="2017-04-16T00:00:00"/>
    <d v="2017-04-01T00:00:00"/>
    <d v="2017-04-16T00:00:00"/>
    <s v="Sunday"/>
    <d v="1899-12-30T15:18:14"/>
    <d v="1899-12-30T15:00:00"/>
    <s v="One Way"/>
  </r>
  <r>
    <n v="1509123"/>
    <s v="RFID Card Member"/>
    <s v="Milwaukee"/>
    <s v="WI"/>
    <n v="53211"/>
    <s v="UNITED STATES"/>
    <s v="Annual Pass"/>
    <n v="6"/>
    <x v="10"/>
    <n v="43.060786"/>
    <n v="-87.883825999999999"/>
    <x v="38"/>
    <n v="43.069021999999997"/>
    <n v="-87.887940999999998"/>
    <n v="7"/>
    <n v="0"/>
    <n v="1.1000000000000001"/>
    <n v="1"/>
    <n v="42"/>
    <n v="-1"/>
    <d v="2017-04-16T00:00:00"/>
    <d v="2017-04-01T00:00:00"/>
    <d v="2017-04-16T00:00:00"/>
    <s v="Sunday"/>
    <d v="1899-12-30T15:58:30"/>
    <d v="1899-12-30T16:00:00"/>
    <n v="1"/>
    <d v="2017-04-16T00:00:00"/>
    <d v="2017-04-01T00:00:00"/>
    <d v="2017-04-16T00:00:00"/>
    <s v="Sunday"/>
    <d v="1899-12-30T16:05:54"/>
    <d v="1899-12-30T16:00:00"/>
    <s v="One Way"/>
  </r>
  <r>
    <n v="1468696"/>
    <s v="RFID Card Member"/>
    <s v="Wauwatosa"/>
    <s v="WI"/>
    <n v="53226"/>
    <s v="UNITED STATES"/>
    <s v="Annual Pass"/>
    <n v="5436"/>
    <x v="1"/>
    <n v="43.048200000000001"/>
    <n v="-87.900859999999994"/>
    <x v="1"/>
    <n v="43.03886"/>
    <n v="-87.902720000000002"/>
    <n v="7"/>
    <n v="0"/>
    <n v="1.1000000000000001"/>
    <n v="1"/>
    <n v="42"/>
    <n v="-1"/>
    <d v="2017-04-17T00:00:00"/>
    <d v="2017-04-01T00:00:00"/>
    <d v="2017-04-17T00:00:00"/>
    <s v="Monday"/>
    <d v="1899-12-30T08:17:40"/>
    <d v="1899-12-30T08:00:00"/>
    <n v="1"/>
    <d v="2017-04-17T00:00:00"/>
    <d v="2017-04-01T00:00:00"/>
    <d v="2017-04-17T00:00:00"/>
    <s v="Monday"/>
    <d v="1899-12-30T08:24:11"/>
    <d v="1899-12-30T08:00:00"/>
    <s v="One Way"/>
  </r>
  <r>
    <n v="1586294"/>
    <s v="RFID Card Member"/>
    <s v="Brookfield"/>
    <s v="WI"/>
    <n v="53045"/>
    <s v="UNITED STATES"/>
    <s v="Annual Pass"/>
    <n v="271"/>
    <x v="20"/>
    <n v="43.049230000000001"/>
    <n v="-87.911940000000001"/>
    <x v="0"/>
    <n v="43.049230000000001"/>
    <n v="-87.911940000000001"/>
    <n v="115"/>
    <n v="6"/>
    <n v="17.3"/>
    <n v="16.399999999999999"/>
    <n v="690"/>
    <n v="-1"/>
    <d v="2017-04-17T00:00:00"/>
    <d v="2017-04-01T00:00:00"/>
    <d v="2017-04-17T00:00:00"/>
    <s v="Monday"/>
    <d v="1899-12-30T12:14:54"/>
    <d v="1899-12-30T12:00:00"/>
    <n v="1"/>
    <d v="2017-04-17T00:00:00"/>
    <d v="2017-04-01T00:00:00"/>
    <d v="2017-04-17T00:00:00"/>
    <s v="Monday"/>
    <d v="1899-12-30T14:09:32"/>
    <d v="1899-12-30T14:00:00"/>
    <s v="Round Trip"/>
  </r>
  <r>
    <n v="1247978"/>
    <s v="RFID Card Member"/>
    <s v="Sussex"/>
    <s v="WI"/>
    <n v="53089"/>
    <s v="UNITED STATES"/>
    <s v="Bublr for Organizations"/>
    <n v="11155"/>
    <x v="27"/>
    <n v="43.074890000000003"/>
    <n v="-87.882810000000006"/>
    <x v="47"/>
    <n v="43.060250000000003"/>
    <n v="-87.892169999999993"/>
    <n v="9"/>
    <n v="0"/>
    <n v="1.4"/>
    <n v="1.3"/>
    <n v="54"/>
    <n v="-1"/>
    <d v="2017-04-17T00:00:00"/>
    <d v="2017-04-01T00:00:00"/>
    <d v="2017-04-17T00:00:00"/>
    <s v="Monday"/>
    <d v="1899-12-30T15:21:58"/>
    <d v="1899-12-30T15:00:00"/>
    <n v="1"/>
    <d v="2017-04-17T00:00:00"/>
    <d v="2017-04-01T00:00:00"/>
    <d v="2017-04-17T00:00:00"/>
    <s v="Monday"/>
    <d v="1899-12-30T15:30:18"/>
    <d v="1899-12-30T16:00:00"/>
    <s v="One Way"/>
  </r>
  <r>
    <n v="1298099"/>
    <s v="RFID Card Member"/>
    <s v="Milwaukee"/>
    <s v="WI"/>
    <n v="53233"/>
    <s v="UNITED STATES"/>
    <s v="Annual Pass"/>
    <n v="997"/>
    <x v="4"/>
    <n v="43.04824"/>
    <n v="-87.904970000000006"/>
    <x v="33"/>
    <n v="43.04804"/>
    <n v="-87.896720000000002"/>
    <n v="6"/>
    <n v="0"/>
    <n v="0.9"/>
    <n v="0.9"/>
    <n v="36"/>
    <n v="-1"/>
    <d v="2017-04-17T00:00:00"/>
    <d v="2017-04-01T00:00:00"/>
    <d v="2017-04-17T00:00:00"/>
    <s v="Monday"/>
    <d v="1899-12-30T16:05:44"/>
    <d v="1899-12-30T16:00:00"/>
    <n v="1"/>
    <d v="2017-04-17T00:00:00"/>
    <d v="2017-04-01T00:00:00"/>
    <d v="2017-04-17T00:00:00"/>
    <s v="Monday"/>
    <d v="1899-12-30T16:11:20"/>
    <d v="1899-12-30T16:00:00"/>
    <s v="One Way"/>
  </r>
  <r>
    <n v="1442430"/>
    <s v="RFID Card Member"/>
    <s v="Milwaukee"/>
    <s v="WI"/>
    <n v="53211"/>
    <s v="UNITED STATES"/>
    <s v="Annual Pass"/>
    <n v="11156"/>
    <x v="53"/>
    <n v="43.074655999999997"/>
    <n v="-87.889011999999994"/>
    <x v="25"/>
    <n v="43.074890000000003"/>
    <n v="-87.882810000000006"/>
    <n v="3"/>
    <n v="0"/>
    <n v="0.5"/>
    <n v="0.4"/>
    <n v="18"/>
    <n v="-1"/>
    <d v="2017-04-17T00:00:00"/>
    <d v="2017-04-01T00:00:00"/>
    <d v="2017-04-17T00:00:00"/>
    <s v="Monday"/>
    <d v="1899-12-30T16:21:41"/>
    <d v="1899-12-30T16:00:00"/>
    <n v="1"/>
    <d v="2017-04-17T00:00:00"/>
    <d v="2017-04-01T00:00:00"/>
    <d v="2017-04-17T00:00:00"/>
    <s v="Monday"/>
    <d v="1899-12-30T16:24:19"/>
    <d v="1899-12-30T16:00:00"/>
    <s v="One Way"/>
  </r>
  <r>
    <n v="1010620"/>
    <s v="RFID Card Member"/>
    <s v="Milwaukee"/>
    <s v="WI"/>
    <n v="53202"/>
    <s v="UNITED STATES"/>
    <s v="Annual Pass"/>
    <n v="153"/>
    <x v="32"/>
    <n v="43.078530000000001"/>
    <n v="-87.882620000000003"/>
    <x v="53"/>
    <n v="43.060786"/>
    <n v="-87.883825999999999"/>
    <n v="9"/>
    <n v="0"/>
    <n v="1.4"/>
    <n v="1.3"/>
    <n v="54"/>
    <n v="-1"/>
    <d v="2017-04-17T00:00:00"/>
    <d v="2017-04-01T00:00:00"/>
    <d v="2017-04-17T00:00:00"/>
    <s v="Monday"/>
    <d v="1899-12-30T16:28:11"/>
    <d v="1899-12-30T16:00:00"/>
    <n v="1"/>
    <d v="2017-04-17T00:00:00"/>
    <d v="2017-04-01T00:00:00"/>
    <d v="2017-04-17T00:00:00"/>
    <s v="Monday"/>
    <d v="1899-12-30T16:37:15"/>
    <d v="1899-12-30T17:00:00"/>
    <s v="One Way"/>
  </r>
  <r>
    <n v="825934"/>
    <s v="RFID Card Member"/>
    <s v="Milwaukee"/>
    <s v="WI"/>
    <n v="53208"/>
    <s v="UNITED STATES"/>
    <s v="Annual Pass"/>
    <n v="24"/>
    <x v="0"/>
    <n v="43.042490000000001"/>
    <n v="-87.909959999999998"/>
    <x v="40"/>
    <n v="43.05097"/>
    <n v="-87.906440000000003"/>
    <n v="6"/>
    <n v="0"/>
    <n v="0.9"/>
    <n v="0.9"/>
    <n v="36"/>
    <n v="-1"/>
    <d v="2017-04-17T00:00:00"/>
    <d v="2017-04-01T00:00:00"/>
    <d v="2017-04-17T00:00:00"/>
    <s v="Monday"/>
    <d v="1899-12-30T17:07:05"/>
    <d v="1899-12-30T17:00:00"/>
    <n v="1"/>
    <d v="2017-04-17T00:00:00"/>
    <d v="2017-04-01T00:00:00"/>
    <d v="2017-04-17T00:00:00"/>
    <s v="Monday"/>
    <d v="1899-12-30T17:13:28"/>
    <d v="1899-12-30T17:00:00"/>
    <s v="One Way"/>
  </r>
  <r>
    <n v="1575847"/>
    <s v="RFID Card Member"/>
    <s v="Milwaukee"/>
    <s v="WI"/>
    <n v="53211"/>
    <s v="UNITED STATES"/>
    <s v="Annual Pass"/>
    <n v="5486"/>
    <x v="45"/>
    <n v="43.077359999999999"/>
    <n v="-87.880769999999998"/>
    <x v="25"/>
    <n v="43.074890000000003"/>
    <n v="-87.882810000000006"/>
    <n v="30"/>
    <n v="0"/>
    <n v="4.5"/>
    <n v="4.3"/>
    <n v="180"/>
    <n v="-1"/>
    <d v="2017-04-17T00:00:00"/>
    <d v="2017-04-01T00:00:00"/>
    <d v="2017-04-17T00:00:00"/>
    <s v="Monday"/>
    <d v="1899-12-30T17:20:30"/>
    <d v="1899-12-30T17:00:00"/>
    <n v="1"/>
    <d v="2017-04-17T00:00:00"/>
    <d v="2017-04-01T00:00:00"/>
    <d v="2017-04-17T00:00:00"/>
    <s v="Monday"/>
    <d v="1899-12-30T17:50:52"/>
    <d v="1899-12-30T18:00:00"/>
    <s v="One Way"/>
  </r>
  <r>
    <n v="563412"/>
    <s v="RFID Card Member"/>
    <s v="Kenilworth"/>
    <s v="IL"/>
    <n v="60043"/>
    <s v="UNITED STATES"/>
    <s v="Annual Pass"/>
    <n v="11093"/>
    <x v="20"/>
    <n v="43.049230000000001"/>
    <n v="-87.911940000000001"/>
    <x v="9"/>
    <n v="43.034619999999997"/>
    <n v="-87.917500000000004"/>
    <n v="11"/>
    <n v="0"/>
    <n v="1.7"/>
    <n v="1.6"/>
    <n v="66"/>
    <n v="-1"/>
    <d v="2017-04-17T00:00:00"/>
    <d v="2017-04-01T00:00:00"/>
    <d v="2017-04-17T00:00:00"/>
    <s v="Monday"/>
    <d v="1899-12-30T17:22:27"/>
    <d v="1899-12-30T17:00:00"/>
    <n v="1"/>
    <d v="2017-04-17T00:00:00"/>
    <d v="2017-04-01T00:00:00"/>
    <d v="2017-04-17T00:00:00"/>
    <s v="Monday"/>
    <d v="1899-12-30T17:33:17"/>
    <d v="1899-12-30T18:00:00"/>
    <s v="One Way"/>
  </r>
  <r>
    <n v="1371872"/>
    <s v="RFID Card Member"/>
    <s v="Wauwatosa"/>
    <s v="WI"/>
    <n v="53222"/>
    <s v="UNITED STATES"/>
    <s v="Annual Pass"/>
    <n v="6"/>
    <x v="48"/>
    <n v="43.060155999999999"/>
    <n v="-87.881258000000003"/>
    <x v="47"/>
    <n v="43.060250000000003"/>
    <n v="-87.892169999999993"/>
    <n v="4"/>
    <n v="0"/>
    <n v="0.6"/>
    <n v="0.6"/>
    <n v="24"/>
    <n v="-1"/>
    <d v="2017-04-17T00:00:00"/>
    <d v="2017-04-01T00:00:00"/>
    <d v="2017-04-17T00:00:00"/>
    <s v="Monday"/>
    <d v="1899-12-30T21:57:29"/>
    <d v="1899-12-30T22:00:00"/>
    <n v="1"/>
    <d v="2017-04-17T00:00:00"/>
    <d v="2017-04-01T00:00:00"/>
    <d v="2017-04-17T00:00:00"/>
    <s v="Monday"/>
    <d v="1899-12-30T22:01:31"/>
    <d v="1899-12-30T22:00:00"/>
    <s v="One Way"/>
  </r>
  <r>
    <n v="1276651"/>
    <s v="RFID Card Member"/>
    <s v="Milwaukee"/>
    <s v="WI"/>
    <n v="53211"/>
    <s v="UNITED STATES"/>
    <s v="Annual Pass"/>
    <n v="11074"/>
    <x v="4"/>
    <n v="43.04824"/>
    <n v="-87.904970000000006"/>
    <x v="0"/>
    <n v="43.049230000000001"/>
    <n v="-87.911940000000001"/>
    <n v="2"/>
    <n v="0"/>
    <n v="0.3"/>
    <n v="0.3"/>
    <n v="12"/>
    <n v="-1"/>
    <d v="2017-04-18T00:00:00"/>
    <d v="2017-04-01T00:00:00"/>
    <d v="2017-04-18T00:00:00"/>
    <s v="Tuesday"/>
    <d v="1899-12-30T08:09:01"/>
    <d v="1899-12-30T08:00:00"/>
    <n v="1"/>
    <d v="2017-04-18T00:00:00"/>
    <d v="2017-04-01T00:00:00"/>
    <d v="2017-04-18T00:00:00"/>
    <s v="Tuesday"/>
    <d v="1899-12-30T08:11:14"/>
    <d v="1899-12-30T08:00:00"/>
    <s v="One Way"/>
  </r>
  <r>
    <n v="1468696"/>
    <s v="RFID Card Member"/>
    <s v="Wauwatosa"/>
    <s v="WI"/>
    <n v="53226"/>
    <s v="UNITED STATES"/>
    <s v="Annual Pass"/>
    <n v="13"/>
    <x v="11"/>
    <n v="43.04804"/>
    <n v="-87.896720000000002"/>
    <x v="1"/>
    <n v="43.03886"/>
    <n v="-87.902720000000002"/>
    <n v="5"/>
    <n v="0"/>
    <n v="0.8"/>
    <n v="0.7"/>
    <n v="30"/>
    <n v="-1"/>
    <d v="2017-04-18T00:00:00"/>
    <d v="2017-04-01T00:00:00"/>
    <d v="2017-04-18T00:00:00"/>
    <s v="Tuesday"/>
    <d v="1899-12-30T08:23:16"/>
    <d v="1899-12-30T08:00:00"/>
    <n v="1"/>
    <d v="2017-04-18T00:00:00"/>
    <d v="2017-04-01T00:00:00"/>
    <d v="2017-04-18T00:00:00"/>
    <s v="Tuesday"/>
    <d v="1899-12-30T08:28:04"/>
    <d v="1899-12-30T08:00:00"/>
    <s v="One Way"/>
  </r>
  <r>
    <n v="1518070"/>
    <s v="RFID Card Member"/>
    <s v="Milwaukee"/>
    <s v="WI"/>
    <n v="53211"/>
    <s v="UNITED STATES"/>
    <s v="30-Day Pass"/>
    <n v="11054"/>
    <x v="29"/>
    <n v="43.052549999999997"/>
    <n v="-87.909329999999997"/>
    <x v="6"/>
    <n v="43.03519"/>
    <n v="-87.907390000000007"/>
    <n v="9"/>
    <n v="0"/>
    <n v="1.4"/>
    <n v="1.3"/>
    <n v="54"/>
    <n v="-1"/>
    <d v="2017-04-18T00:00:00"/>
    <d v="2017-04-01T00:00:00"/>
    <d v="2017-04-18T00:00:00"/>
    <s v="Tuesday"/>
    <d v="1899-12-30T12:47:04"/>
    <d v="1899-12-30T13:00:00"/>
    <n v="1"/>
    <d v="2017-04-18T00:00:00"/>
    <d v="2017-04-01T00:00:00"/>
    <d v="2017-04-18T00:00:00"/>
    <s v="Tuesday"/>
    <d v="1899-12-30T12:56:17"/>
    <d v="1899-12-30T13:00:00"/>
    <s v="One Way"/>
  </r>
  <r>
    <n v="1432106"/>
    <s v="RFID Card Member"/>
    <s v="Milwaukee"/>
    <s v="WI"/>
    <n v="53202"/>
    <s v="UNITED STATES"/>
    <s v="Annual Pass"/>
    <n v="5558"/>
    <x v="6"/>
    <n v="43.038719999999998"/>
    <n v="-87.905339999999995"/>
    <x v="34"/>
    <n v="43.038649999999997"/>
    <n v="-87.921930000000003"/>
    <n v="10"/>
    <n v="0"/>
    <n v="1.5"/>
    <n v="1.4"/>
    <n v="60"/>
    <n v="-1"/>
    <d v="2017-04-18T00:00:00"/>
    <d v="2017-04-01T00:00:00"/>
    <d v="2017-04-18T00:00:00"/>
    <s v="Tuesday"/>
    <d v="1899-12-30T13:04:16"/>
    <d v="1899-12-30T13:00:00"/>
    <n v="1"/>
    <d v="2017-04-18T00:00:00"/>
    <d v="2017-04-01T00:00:00"/>
    <d v="2017-04-18T00:00:00"/>
    <s v="Tuesday"/>
    <d v="1899-12-30T13:14:18"/>
    <d v="1899-12-30T13:00:00"/>
    <s v="One Way"/>
  </r>
  <r>
    <n v="1260485"/>
    <s v="RFID Card Member"/>
    <s v="Shorewood"/>
    <s v="WI"/>
    <n v="53211"/>
    <s v="UNITED STATES"/>
    <s v="Annual Pass"/>
    <n v="5564"/>
    <x v="6"/>
    <n v="43.038719999999998"/>
    <n v="-87.905339999999995"/>
    <x v="1"/>
    <n v="43.03886"/>
    <n v="-87.902720000000002"/>
    <n v="1"/>
    <n v="0"/>
    <n v="0.2"/>
    <n v="0.1"/>
    <n v="6"/>
    <n v="-1"/>
    <d v="2017-04-18T00:00:00"/>
    <d v="2017-04-01T00:00:00"/>
    <d v="2017-04-18T00:00:00"/>
    <s v="Tuesday"/>
    <d v="1899-12-30T13:55:11"/>
    <d v="1899-12-30T14:00:00"/>
    <n v="1"/>
    <d v="2017-04-18T00:00:00"/>
    <d v="2017-04-01T00:00:00"/>
    <d v="2017-04-18T00:00:00"/>
    <s v="Tuesday"/>
    <d v="1899-12-30T13:56:45"/>
    <d v="1899-12-30T14:00:00"/>
    <s v="One Way"/>
  </r>
  <r>
    <n v="1518070"/>
    <s v="RFID Card Member"/>
    <s v="Milwaukee"/>
    <s v="WI"/>
    <n v="53211"/>
    <s v="UNITED STATES"/>
    <s v="30-Day Pass"/>
    <n v="5471"/>
    <x v="29"/>
    <n v="43.052549999999997"/>
    <n v="-87.909329999999997"/>
    <x v="53"/>
    <n v="43.060786"/>
    <n v="-87.883825999999999"/>
    <n v="8"/>
    <n v="0"/>
    <n v="1.2"/>
    <n v="1.1000000000000001"/>
    <n v="48"/>
    <n v="-1"/>
    <d v="2017-04-18T00:00:00"/>
    <d v="2017-04-01T00:00:00"/>
    <d v="2017-04-18T00:00:00"/>
    <s v="Tuesday"/>
    <d v="1899-12-30T17:55:25"/>
    <d v="1899-12-30T18:00:00"/>
    <n v="1"/>
    <d v="2017-04-18T00:00:00"/>
    <d v="2017-04-01T00:00:00"/>
    <d v="2017-04-18T00:00:00"/>
    <s v="Tuesday"/>
    <d v="1899-12-30T18:03:59"/>
    <d v="1899-12-30T18:00:00"/>
    <s v="One Way"/>
  </r>
  <r>
    <n v="1372080"/>
    <s v="RFID Card Member"/>
    <s v="Milwaukee"/>
    <s v="WI"/>
    <n v="53201"/>
    <s v="UNITED STATES"/>
    <s v="Annual Pass"/>
    <n v="11103"/>
    <x v="27"/>
    <n v="43.074890000000003"/>
    <n v="-87.882810000000006"/>
    <x v="10"/>
    <n v="43.058619999999998"/>
    <n v="-87.885319999999993"/>
    <n v="9"/>
    <n v="0"/>
    <n v="1.4"/>
    <n v="1.3"/>
    <n v="54"/>
    <n v="-1"/>
    <d v="2017-04-18T00:00:00"/>
    <d v="2017-04-01T00:00:00"/>
    <d v="2017-04-18T00:00:00"/>
    <s v="Tuesday"/>
    <d v="1899-12-30T18:10:54"/>
    <d v="1899-12-30T18:00:00"/>
    <n v="1"/>
    <d v="2017-04-18T00:00:00"/>
    <d v="2017-04-01T00:00:00"/>
    <d v="2017-04-18T00:00:00"/>
    <s v="Tuesday"/>
    <d v="1899-12-30T18:19:08"/>
    <d v="1899-12-30T18:00:00"/>
    <s v="One Way"/>
  </r>
  <r>
    <n v="531982"/>
    <s v="RFID Card Member"/>
    <s v="Milwaukee"/>
    <s v="WI"/>
    <n v="53211"/>
    <s v="UNITED STATES"/>
    <s v="Annual Pass"/>
    <n v="336"/>
    <x v="31"/>
    <n v="43.06033"/>
    <n v="-87.89546"/>
    <x v="53"/>
    <n v="43.060786"/>
    <n v="-87.883825999999999"/>
    <n v="5"/>
    <n v="0"/>
    <n v="0.8"/>
    <n v="0.7"/>
    <n v="30"/>
    <n v="-1"/>
    <d v="2017-04-18T00:00:00"/>
    <d v="2017-04-01T00:00:00"/>
    <d v="2017-04-18T00:00:00"/>
    <s v="Tuesday"/>
    <d v="1899-12-30T18:27:09"/>
    <d v="1899-12-30T18:00:00"/>
    <n v="1"/>
    <d v="2017-04-18T00:00:00"/>
    <d v="2017-04-01T00:00:00"/>
    <d v="2017-04-18T00:00:00"/>
    <s v="Tuesday"/>
    <d v="1899-12-30T18:32:58"/>
    <d v="1899-12-30T19:00:00"/>
    <s v="One Way"/>
  </r>
  <r>
    <n v="1253042"/>
    <s v="RFID Card Member"/>
    <s v="Marinette"/>
    <s v="WI"/>
    <n v="54143"/>
    <s v="UNITED STATES"/>
    <s v="Bublr for Organizations"/>
    <n v="11168"/>
    <x v="31"/>
    <n v="43.06033"/>
    <n v="-87.89546"/>
    <x v="29"/>
    <n v="43.06033"/>
    <n v="-87.89546"/>
    <n v="0"/>
    <n v="0"/>
    <n v="0"/>
    <n v="0"/>
    <n v="0"/>
    <n v="-1"/>
    <d v="2017-04-18T00:00:00"/>
    <d v="2017-04-01T00:00:00"/>
    <d v="2017-04-18T00:00:00"/>
    <s v="Tuesday"/>
    <d v="1899-12-30T20:04:08"/>
    <d v="1899-12-30T20:00:00"/>
    <n v="1"/>
    <d v="2017-04-18T00:00:00"/>
    <d v="2017-04-01T00:00:00"/>
    <d v="2017-04-18T00:00:00"/>
    <s v="Tuesday"/>
    <d v="1899-12-30T20:04:32"/>
    <d v="1899-12-30T20:00:00"/>
    <s v="Round Trip"/>
  </r>
  <r>
    <n v="1588764"/>
    <s v="RFID Card Member"/>
    <s v="Milwaukee"/>
    <s v="WI"/>
    <n v="53211"/>
    <s v="UNITED STATES"/>
    <s v="Annual Pass"/>
    <n v="5553"/>
    <x v="14"/>
    <n v="43.05536"/>
    <n v="-87.90504"/>
    <x v="35"/>
    <n v="43.066893999999998"/>
    <n v="-87.877936000000005"/>
    <n v="22"/>
    <n v="0"/>
    <n v="3.3"/>
    <n v="3.1"/>
    <n v="132"/>
    <n v="-1"/>
    <d v="2017-04-18T00:00:00"/>
    <d v="2017-04-01T00:00:00"/>
    <d v="2017-04-18T00:00:00"/>
    <s v="Tuesday"/>
    <d v="1899-12-30T21:22:14"/>
    <d v="1899-12-30T21:00:00"/>
    <n v="1"/>
    <d v="2017-04-18T00:00:00"/>
    <d v="2017-04-01T00:00:00"/>
    <d v="2017-04-18T00:00:00"/>
    <s v="Tuesday"/>
    <d v="1899-12-30T21:44:17"/>
    <d v="1899-12-30T22:00:00"/>
    <s v="One Way"/>
  </r>
  <r>
    <n v="1518070"/>
    <s v="RFID Card Member"/>
    <s v="Milwaukee"/>
    <s v="WI"/>
    <n v="53211"/>
    <s v="UNITED STATES"/>
    <s v="30-Day Pass"/>
    <n v="11103"/>
    <x v="38"/>
    <n v="43.058619999999998"/>
    <n v="-87.885319999999993"/>
    <x v="38"/>
    <n v="43.069021999999997"/>
    <n v="-87.887940999999998"/>
    <n v="6"/>
    <n v="0"/>
    <n v="0.9"/>
    <n v="0.9"/>
    <n v="36"/>
    <n v="-1"/>
    <d v="2017-04-19T00:00:00"/>
    <d v="2017-04-01T00:00:00"/>
    <d v="2017-04-19T00:00:00"/>
    <s v="Wednesday"/>
    <d v="1899-12-30T00:28:48"/>
    <d v="1899-12-30T00:00:00"/>
    <n v="1"/>
    <d v="2017-04-19T00:00:00"/>
    <d v="2017-04-01T00:00:00"/>
    <d v="2017-04-19T00:00:00"/>
    <s v="Wednesday"/>
    <d v="1899-12-30T00:34:31"/>
    <d v="1899-12-30T01:00:00"/>
    <s v="One Way"/>
  </r>
  <r>
    <n v="1372197"/>
    <s v="RFID Card Member"/>
    <s v="milwaukee"/>
    <s v="WI"/>
    <n v="53202"/>
    <s v="UNITED STATES"/>
    <s v="Annual Pass"/>
    <n v="5479"/>
    <x v="45"/>
    <n v="43.077359999999999"/>
    <n v="-87.880769999999998"/>
    <x v="10"/>
    <n v="43.058619999999998"/>
    <n v="-87.885319999999993"/>
    <n v="16"/>
    <n v="0"/>
    <n v="2.4"/>
    <n v="2.2999999999999998"/>
    <n v="96"/>
    <n v="-1"/>
    <d v="2017-04-19T00:00:00"/>
    <d v="2017-04-01T00:00:00"/>
    <d v="2017-04-19T00:00:00"/>
    <s v="Wednesday"/>
    <d v="1899-12-30T06:47:28"/>
    <d v="1899-12-30T07:00:00"/>
    <n v="1"/>
    <d v="2017-04-19T00:00:00"/>
    <d v="2017-04-01T00:00:00"/>
    <d v="2017-04-19T00:00:00"/>
    <s v="Wednesday"/>
    <d v="1899-12-30T07:03:09"/>
    <d v="1899-12-30T07:00:00"/>
    <s v="One Way"/>
  </r>
  <r>
    <n v="1517760"/>
    <s v="RFID Card Member"/>
    <s v="Milwaukee"/>
    <s v="WI"/>
    <n v="53212"/>
    <s v="UNITED STATES"/>
    <s v="Annual Pass"/>
    <n v="152"/>
    <x v="4"/>
    <n v="43.04824"/>
    <n v="-87.904970000000006"/>
    <x v="36"/>
    <n v="43.038719999999998"/>
    <n v="-87.905339999999995"/>
    <n v="5"/>
    <n v="0"/>
    <n v="0.8"/>
    <n v="0.7"/>
    <n v="30"/>
    <n v="-1"/>
    <d v="2017-04-19T00:00:00"/>
    <d v="2017-04-01T00:00:00"/>
    <d v="2017-04-19T00:00:00"/>
    <s v="Wednesday"/>
    <d v="1899-12-30T07:01:31"/>
    <d v="1899-12-30T07:00:00"/>
    <n v="1"/>
    <d v="2017-04-19T00:00:00"/>
    <d v="2017-04-01T00:00:00"/>
    <d v="2017-04-19T00:00:00"/>
    <s v="Wednesday"/>
    <d v="1899-12-30T07:06:14"/>
    <d v="1899-12-30T07:00:00"/>
    <s v="One Way"/>
  </r>
  <r>
    <n v="1247978"/>
    <s v="RFID Card Member"/>
    <s v="Sussex"/>
    <s v="WI"/>
    <n v="53089"/>
    <s v="UNITED STATES"/>
    <s v="Bublr for Organizations"/>
    <n v="11072"/>
    <x v="27"/>
    <n v="43.074890000000003"/>
    <n v="-87.882810000000006"/>
    <x v="47"/>
    <n v="43.060250000000003"/>
    <n v="-87.892169999999993"/>
    <n v="15"/>
    <n v="0"/>
    <n v="2.2999999999999998"/>
    <n v="2.1"/>
    <n v="90"/>
    <n v="-1"/>
    <d v="2017-04-19T00:00:00"/>
    <d v="2017-04-01T00:00:00"/>
    <d v="2017-04-19T00:00:00"/>
    <s v="Wednesday"/>
    <d v="1899-12-30T10:36:17"/>
    <d v="1899-12-30T11:00:00"/>
    <n v="1"/>
    <d v="2017-04-19T00:00:00"/>
    <d v="2017-04-01T00:00:00"/>
    <d v="2017-04-19T00:00:00"/>
    <s v="Wednesday"/>
    <d v="1899-12-30T10:51:57"/>
    <d v="1899-12-30T11:00:00"/>
    <s v="One Way"/>
  </r>
  <r>
    <n v="1584685"/>
    <s v="RFID Card Member"/>
    <s v="Milwaukee"/>
    <s v="WI"/>
    <n v="53211"/>
    <s v="UNITED STATES"/>
    <s v="Annual Pass"/>
    <n v="11076"/>
    <x v="20"/>
    <n v="43.049230000000001"/>
    <n v="-87.911940000000001"/>
    <x v="36"/>
    <n v="43.038719999999998"/>
    <n v="-87.905339999999995"/>
    <n v="8"/>
    <n v="0"/>
    <n v="1.2"/>
    <n v="1.1000000000000001"/>
    <n v="48"/>
    <n v="-1"/>
    <d v="2017-04-19T00:00:00"/>
    <d v="2017-04-01T00:00:00"/>
    <d v="2017-04-19T00:00:00"/>
    <s v="Wednesday"/>
    <d v="1899-12-30T11:01:02"/>
    <d v="1899-12-30T11:00:00"/>
    <n v="1"/>
    <d v="2017-04-19T00:00:00"/>
    <d v="2017-04-01T00:00:00"/>
    <d v="2017-04-19T00:00:00"/>
    <s v="Wednesday"/>
    <d v="1899-12-30T11:09:46"/>
    <d v="1899-12-30T11:00:00"/>
    <s v="One Way"/>
  </r>
  <r>
    <n v="1371872"/>
    <s v="RFID Card Member"/>
    <s v="Wauwatosa"/>
    <s v="WI"/>
    <n v="53222"/>
    <s v="UNITED STATES"/>
    <s v="Annual Pass"/>
    <n v="6"/>
    <x v="35"/>
    <n v="43.060250000000003"/>
    <n v="-87.892169999999993"/>
    <x v="47"/>
    <n v="43.060250000000003"/>
    <n v="-87.892169999999993"/>
    <n v="0"/>
    <n v="0"/>
    <n v="0"/>
    <n v="0"/>
    <n v="0"/>
    <n v="-1"/>
    <d v="2017-04-19T00:00:00"/>
    <d v="2017-04-01T00:00:00"/>
    <d v="2017-04-19T00:00:00"/>
    <s v="Wednesday"/>
    <d v="1899-12-30T11:33:36"/>
    <d v="1899-12-30T12:00:00"/>
    <n v="1"/>
    <d v="2017-04-19T00:00:00"/>
    <d v="2017-04-01T00:00:00"/>
    <d v="2017-04-19T00:00:00"/>
    <s v="Wednesday"/>
    <d v="1899-12-30T11:33:53"/>
    <d v="1899-12-30T12:00:00"/>
    <s v="Round Trip"/>
  </r>
  <r>
    <n v="1028096"/>
    <s v="RFID Card Member"/>
    <s v="Milwaukee"/>
    <s v="WI"/>
    <n v="53202"/>
    <s v="UNITED STATES"/>
    <s v="Annual Pass"/>
    <n v="5551"/>
    <x v="30"/>
    <n v="43.045712999999999"/>
    <n v="-87.899756999999994"/>
    <x v="12"/>
    <n v="43.036900000000003"/>
    <n v="-87.89667"/>
    <n v="7"/>
    <n v="0"/>
    <n v="1.1000000000000001"/>
    <n v="1"/>
    <n v="42"/>
    <n v="-1"/>
    <d v="2017-04-19T00:00:00"/>
    <d v="2017-04-01T00:00:00"/>
    <d v="2017-04-19T00:00:00"/>
    <s v="Wednesday"/>
    <d v="1899-12-30T12:14:20"/>
    <d v="1899-12-30T12:00:00"/>
    <n v="1"/>
    <d v="2017-04-19T00:00:00"/>
    <d v="2017-04-01T00:00:00"/>
    <d v="2017-04-19T00:00:00"/>
    <s v="Wednesday"/>
    <d v="1899-12-30T12:21:27"/>
    <d v="1899-12-30T12:00:00"/>
    <s v="One Way"/>
  </r>
  <r>
    <n v="1391702"/>
    <s v="RFID Card Member"/>
    <s v="New Berlin"/>
    <s v="WI"/>
    <n v="53146"/>
    <s v="UNITED STATES"/>
    <s v="Annual Pass"/>
    <n v="224"/>
    <x v="45"/>
    <n v="43.077359999999999"/>
    <n v="-87.880769999999998"/>
    <x v="47"/>
    <n v="43.060250000000003"/>
    <n v="-87.892169999999993"/>
    <n v="9"/>
    <n v="0"/>
    <n v="1.4"/>
    <n v="1.3"/>
    <n v="54"/>
    <n v="-1"/>
    <d v="2017-04-19T00:00:00"/>
    <d v="2017-04-01T00:00:00"/>
    <d v="2017-04-19T00:00:00"/>
    <s v="Wednesday"/>
    <d v="1899-12-30T12:24:44"/>
    <d v="1899-12-30T12:00:00"/>
    <n v="1"/>
    <d v="2017-04-19T00:00:00"/>
    <d v="2017-04-01T00:00:00"/>
    <d v="2017-04-19T00:00:00"/>
    <s v="Wednesday"/>
    <d v="1899-12-30T12:33:35"/>
    <d v="1899-12-30T13:00:00"/>
    <s v="One Way"/>
  </r>
  <r>
    <n v="1260485"/>
    <s v="RFID Card Member"/>
    <s v="Shorewood"/>
    <s v="WI"/>
    <n v="53211"/>
    <s v="UNITED STATES"/>
    <s v="Annual Pass"/>
    <n v="11108"/>
    <x v="2"/>
    <n v="43.03886"/>
    <n v="-87.902720000000002"/>
    <x v="36"/>
    <n v="43.038719999999998"/>
    <n v="-87.905339999999995"/>
    <n v="2"/>
    <n v="0"/>
    <n v="0.3"/>
    <n v="0.3"/>
    <n v="12"/>
    <n v="-1"/>
    <d v="2017-04-19T00:00:00"/>
    <d v="2017-04-01T00:00:00"/>
    <d v="2017-04-19T00:00:00"/>
    <s v="Wednesday"/>
    <d v="1899-12-30T13:01:44"/>
    <d v="1899-12-30T13:00:00"/>
    <n v="1"/>
    <d v="2017-04-19T00:00:00"/>
    <d v="2017-04-01T00:00:00"/>
    <d v="2017-04-19T00:00:00"/>
    <s v="Wednesday"/>
    <d v="1899-12-30T13:03:42"/>
    <d v="1899-12-30T13:00:00"/>
    <s v="One Way"/>
  </r>
  <r>
    <n v="1010620"/>
    <s v="RFID Card Member"/>
    <s v="Milwaukee"/>
    <s v="WI"/>
    <n v="53202"/>
    <s v="UNITED STATES"/>
    <s v="Annual Pass"/>
    <n v="5481"/>
    <x v="1"/>
    <n v="43.048200000000001"/>
    <n v="-87.900859999999994"/>
    <x v="25"/>
    <n v="43.074890000000003"/>
    <n v="-87.882810000000006"/>
    <n v="17"/>
    <n v="0"/>
    <n v="2.6"/>
    <n v="2.4"/>
    <n v="102"/>
    <n v="-1"/>
    <d v="2017-04-19T00:00:00"/>
    <d v="2017-04-01T00:00:00"/>
    <d v="2017-04-19T00:00:00"/>
    <s v="Wednesday"/>
    <d v="1899-12-30T13:09:48"/>
    <d v="1899-12-30T13:00:00"/>
    <n v="1"/>
    <d v="2017-04-19T00:00:00"/>
    <d v="2017-04-01T00:00:00"/>
    <d v="2017-04-19T00:00:00"/>
    <s v="Wednesday"/>
    <d v="1899-12-30T13:26:49"/>
    <d v="1899-12-30T13:00:00"/>
    <s v="One Way"/>
  </r>
  <r>
    <n v="1253096"/>
    <s v="RFID Card Member"/>
    <s v="Mount Pleasant"/>
    <s v="WI"/>
    <n v="53406"/>
    <s v="UNITED STATES"/>
    <s v="Bublr for Organizations"/>
    <n v="5519"/>
    <x v="27"/>
    <n v="43.074890000000003"/>
    <n v="-87.882810000000006"/>
    <x v="20"/>
    <n v="43.077359999999999"/>
    <n v="-87.880769999999998"/>
    <n v="3"/>
    <n v="0"/>
    <n v="0.5"/>
    <n v="0.4"/>
    <n v="18"/>
    <n v="-1"/>
    <d v="2017-04-19T00:00:00"/>
    <d v="2017-04-01T00:00:00"/>
    <d v="2017-04-19T00:00:00"/>
    <s v="Wednesday"/>
    <d v="1899-12-30T13:21:01"/>
    <d v="1899-12-30T13:00:00"/>
    <n v="1"/>
    <d v="2017-04-19T00:00:00"/>
    <d v="2017-04-01T00:00:00"/>
    <d v="2017-04-19T00:00:00"/>
    <s v="Wednesday"/>
    <d v="1899-12-30T13:24:15"/>
    <d v="1899-12-30T13:00:00"/>
    <s v="One Way"/>
  </r>
  <r>
    <n v="986622"/>
    <s v="RFID Card Member"/>
    <s v="Waukegan"/>
    <s v="IL"/>
    <n v="60085"/>
    <s v="UNITED STATES"/>
    <s v="Annual Pass"/>
    <n v="5712"/>
    <x v="30"/>
    <n v="43.045712999999999"/>
    <n v="-87.899756999999994"/>
    <x v="11"/>
    <n v="43.052460000000004"/>
    <n v="-87.891000000000005"/>
    <n v="6"/>
    <n v="0"/>
    <n v="0.9"/>
    <n v="0.9"/>
    <n v="36"/>
    <n v="-1"/>
    <d v="2017-04-19T00:00:00"/>
    <d v="2017-04-01T00:00:00"/>
    <d v="2017-04-19T00:00:00"/>
    <s v="Wednesday"/>
    <d v="1899-12-30T13:51:48"/>
    <d v="1899-12-30T14:00:00"/>
    <n v="1"/>
    <d v="2017-04-19T00:00:00"/>
    <d v="2017-04-01T00:00:00"/>
    <d v="2017-04-19T00:00:00"/>
    <s v="Wednesday"/>
    <d v="1899-12-30T13:57:09"/>
    <d v="1899-12-30T14:00:00"/>
    <s v="One Way"/>
  </r>
  <r>
    <n v="545427"/>
    <s v="RFID Card Member"/>
    <s v="Milwaukee"/>
    <s v="WI"/>
    <n v="53211"/>
    <s v="UNITED STATES"/>
    <s v="Annual Pass"/>
    <n v="5440"/>
    <x v="6"/>
    <n v="43.038719999999998"/>
    <n v="-87.905339999999995"/>
    <x v="39"/>
    <e v="#N/A"/>
    <e v="#N/A"/>
    <n v="22"/>
    <n v="0"/>
    <n v="3.3"/>
    <n v="3.1"/>
    <n v="132"/>
    <n v="-1"/>
    <d v="2017-04-19T00:00:00"/>
    <d v="2017-04-01T00:00:00"/>
    <d v="2017-04-19T00:00:00"/>
    <s v="Wednesday"/>
    <d v="1899-12-30T13:57:10"/>
    <d v="1899-12-30T14:00:00"/>
    <n v="1"/>
    <d v="2017-04-19T00:00:00"/>
    <d v="2017-04-01T00:00:00"/>
    <d v="2017-04-19T00:00:00"/>
    <s v="Wednesday"/>
    <d v="1899-12-30T14:19:58"/>
    <d v="1899-12-30T14:00:00"/>
    <s v="One Way"/>
  </r>
  <r>
    <n v="545427"/>
    <s v="RFID Card Member"/>
    <s v="Milwaukee"/>
    <s v="WI"/>
    <n v="53211"/>
    <s v="UNITED STATES"/>
    <s v="Annual Pass"/>
    <n v="204"/>
    <x v="8"/>
    <n v="43.038580000000003"/>
    <n v="-87.90934"/>
    <x v="6"/>
    <n v="43.03519"/>
    <n v="-87.907390000000007"/>
    <n v="4"/>
    <n v="0"/>
    <n v="0.6"/>
    <n v="0.6"/>
    <n v="24"/>
    <n v="-1"/>
    <d v="2017-04-19T00:00:00"/>
    <d v="2017-04-01T00:00:00"/>
    <d v="2017-04-19T00:00:00"/>
    <s v="Wednesday"/>
    <d v="1899-12-30T14:20:32"/>
    <d v="1899-12-30T14:00:00"/>
    <n v="1"/>
    <d v="2017-04-19T00:00:00"/>
    <d v="2017-04-01T00:00:00"/>
    <d v="2017-04-19T00:00:00"/>
    <s v="Wednesday"/>
    <d v="1899-12-30T14:24:08"/>
    <d v="1899-12-30T14:00:00"/>
    <s v="One Way"/>
  </r>
  <r>
    <n v="1255308"/>
    <s v="RFID Card Member"/>
    <s v="Milwaukee"/>
    <s v="WI"/>
    <n v="53211"/>
    <s v="UNITED STATES"/>
    <s v="30-Day Pass"/>
    <n v="5435"/>
    <x v="4"/>
    <n v="43.04824"/>
    <n v="-87.904970000000006"/>
    <x v="7"/>
    <n v="43.038580000000003"/>
    <n v="-87.90934"/>
    <n v="9"/>
    <n v="0"/>
    <n v="1.4"/>
    <n v="1.3"/>
    <n v="54"/>
    <n v="-1"/>
    <d v="2017-04-19T00:00:00"/>
    <d v="2017-04-01T00:00:00"/>
    <d v="2017-04-19T00:00:00"/>
    <s v="Wednesday"/>
    <d v="1899-12-30T15:43:49"/>
    <d v="1899-12-30T16:00:00"/>
    <n v="1"/>
    <d v="2017-04-19T00:00:00"/>
    <d v="2017-04-01T00:00:00"/>
    <d v="2017-04-19T00:00:00"/>
    <s v="Wednesday"/>
    <d v="1899-12-30T15:52:06"/>
    <d v="1899-12-30T16:00:00"/>
    <s v="One Way"/>
  </r>
  <r>
    <n v="1251108"/>
    <s v="RFID Card Member"/>
    <s v="Appleton"/>
    <s v="WI"/>
    <n v="54913"/>
    <s v="UNITED STATES"/>
    <s v="Bublr for Organizations"/>
    <n v="13"/>
    <x v="31"/>
    <n v="43.06033"/>
    <n v="-87.89546"/>
    <x v="47"/>
    <n v="43.060250000000003"/>
    <n v="-87.892169999999993"/>
    <n v="2"/>
    <n v="0"/>
    <n v="0.3"/>
    <n v="0.3"/>
    <n v="12"/>
    <n v="-1"/>
    <d v="2017-04-19T00:00:00"/>
    <d v="2017-04-01T00:00:00"/>
    <d v="2017-04-19T00:00:00"/>
    <s v="Wednesday"/>
    <d v="1899-12-30T15:47:59"/>
    <d v="1899-12-30T16:00:00"/>
    <n v="1"/>
    <d v="2017-04-19T00:00:00"/>
    <d v="2017-04-01T00:00:00"/>
    <d v="2017-04-19T00:00:00"/>
    <s v="Wednesday"/>
    <d v="1899-12-30T15:49:10"/>
    <d v="1899-12-30T16:00:00"/>
    <s v="One Way"/>
  </r>
  <r>
    <n v="1517760"/>
    <s v="RFID Card Member"/>
    <s v="Milwaukee"/>
    <s v="WI"/>
    <n v="53212"/>
    <s v="UNITED STATES"/>
    <s v="Annual Pass"/>
    <n v="152"/>
    <x v="6"/>
    <n v="43.038719999999998"/>
    <n v="-87.905339999999995"/>
    <x v="16"/>
    <n v="43.052549999999997"/>
    <n v="-87.909329999999997"/>
    <n v="9"/>
    <n v="0"/>
    <n v="1.4"/>
    <n v="1.3"/>
    <n v="54"/>
    <n v="-1"/>
    <d v="2017-04-19T00:00:00"/>
    <d v="2017-04-01T00:00:00"/>
    <d v="2017-04-19T00:00:00"/>
    <s v="Wednesday"/>
    <d v="1899-12-30T17:10:24"/>
    <d v="1899-12-30T17:00:00"/>
    <n v="1"/>
    <d v="2017-04-19T00:00:00"/>
    <d v="2017-04-01T00:00:00"/>
    <d v="2017-04-19T00:00:00"/>
    <s v="Wednesday"/>
    <d v="1899-12-30T17:19:39"/>
    <d v="1899-12-30T17:00:00"/>
    <s v="One Way"/>
  </r>
  <r>
    <n v="1372080"/>
    <s v="RFID Card Member"/>
    <s v="Milwaukee"/>
    <s v="WI"/>
    <n v="53201"/>
    <s v="UNITED STATES"/>
    <s v="Annual Pass"/>
    <n v="286"/>
    <x v="38"/>
    <n v="43.058619999999998"/>
    <n v="-87.885319999999993"/>
    <x v="25"/>
    <n v="43.074890000000003"/>
    <n v="-87.882810000000006"/>
    <n v="10"/>
    <n v="0"/>
    <n v="1.5"/>
    <n v="1.4"/>
    <n v="60"/>
    <n v="-1"/>
    <d v="2017-04-19T00:00:00"/>
    <d v="2017-04-01T00:00:00"/>
    <d v="2017-04-19T00:00:00"/>
    <s v="Wednesday"/>
    <d v="1899-12-30T17:13:32"/>
    <d v="1899-12-30T17:00:00"/>
    <n v="1"/>
    <d v="2017-04-19T00:00:00"/>
    <d v="2017-04-01T00:00:00"/>
    <d v="2017-04-19T00:00:00"/>
    <s v="Wednesday"/>
    <d v="1899-12-30T17:23:29"/>
    <d v="1899-12-30T17:00:00"/>
    <s v="One Way"/>
  </r>
  <r>
    <n v="1574823"/>
    <s v="RFID Card Member"/>
    <s v="Milwaukee"/>
    <s v="WI"/>
    <n v="53212"/>
    <s v="UNITED STATES"/>
    <s v="Annual Pass"/>
    <n v="5585"/>
    <x v="20"/>
    <n v="43.049230000000001"/>
    <n v="-87.911940000000001"/>
    <x v="34"/>
    <n v="43.038649999999997"/>
    <n v="-87.921930000000003"/>
    <n v="9"/>
    <n v="0"/>
    <n v="1.4"/>
    <n v="1.3"/>
    <n v="54"/>
    <n v="-1"/>
    <d v="2017-04-19T00:00:00"/>
    <d v="2017-04-01T00:00:00"/>
    <d v="2017-04-19T00:00:00"/>
    <s v="Wednesday"/>
    <d v="1899-12-30T17:30:56"/>
    <d v="1899-12-30T18:00:00"/>
    <n v="1"/>
    <d v="2017-04-19T00:00:00"/>
    <d v="2017-04-01T00:00:00"/>
    <d v="2017-04-19T00:00:00"/>
    <s v="Wednesday"/>
    <d v="1899-12-30T17:39:48"/>
    <d v="1899-12-30T18:00:00"/>
    <s v="One Way"/>
  </r>
  <r>
    <n v="946290"/>
    <s v="RFID Card Member"/>
    <s v="Milwaukee"/>
    <s v="WI"/>
    <n v="53208"/>
    <s v="UNITED STATES"/>
    <s v="Annual Pass"/>
    <n v="5421"/>
    <x v="45"/>
    <n v="43.077359999999999"/>
    <n v="-87.880769999999998"/>
    <x v="38"/>
    <n v="43.069021999999997"/>
    <n v="-87.887940999999998"/>
    <n v="6"/>
    <n v="0"/>
    <n v="0.9"/>
    <n v="0.9"/>
    <n v="36"/>
    <n v="-1"/>
    <d v="2017-04-19T00:00:00"/>
    <d v="2017-04-01T00:00:00"/>
    <d v="2017-04-19T00:00:00"/>
    <s v="Wednesday"/>
    <d v="1899-12-30T17:55:10"/>
    <d v="1899-12-30T18:00:00"/>
    <n v="1"/>
    <d v="2017-04-19T00:00:00"/>
    <d v="2017-04-01T00:00:00"/>
    <d v="2017-04-19T00:00:00"/>
    <s v="Wednesday"/>
    <d v="1899-12-30T18:01:05"/>
    <d v="1899-12-30T18:00:00"/>
    <s v="One Way"/>
  </r>
  <r>
    <n v="1518070"/>
    <s v="RFID Card Member"/>
    <s v="Milwaukee"/>
    <s v="WI"/>
    <n v="53211"/>
    <s v="UNITED STATES"/>
    <s v="30-Day Pass"/>
    <n v="286"/>
    <x v="27"/>
    <n v="43.074890000000003"/>
    <n v="-87.882810000000006"/>
    <x v="25"/>
    <n v="43.074890000000003"/>
    <n v="-87.882810000000006"/>
    <n v="0"/>
    <n v="0"/>
    <n v="0"/>
    <n v="0"/>
    <n v="0"/>
    <n v="-1"/>
    <d v="2017-04-19T00:00:00"/>
    <d v="2017-04-01T00:00:00"/>
    <d v="2017-04-19T00:00:00"/>
    <s v="Wednesday"/>
    <d v="1899-12-30T18:18:10"/>
    <d v="1899-12-30T18:00:00"/>
    <n v="1"/>
    <d v="2017-04-19T00:00:00"/>
    <d v="2017-04-01T00:00:00"/>
    <d v="2017-04-19T00:00:00"/>
    <s v="Wednesday"/>
    <d v="1899-12-30T18:18:46"/>
    <d v="1899-12-30T18:00:00"/>
    <s v="Round Trip"/>
  </r>
  <r>
    <n v="1407702"/>
    <s v="RFID Card Member"/>
    <s v="Milwaukee"/>
    <s v="WI"/>
    <n v="53202"/>
    <s v="UNITED STATES"/>
    <s v="Annual Pass"/>
    <n v="286"/>
    <x v="27"/>
    <n v="43.074890000000003"/>
    <n v="-87.882810000000006"/>
    <x v="25"/>
    <n v="43.074890000000003"/>
    <n v="-87.882810000000006"/>
    <n v="2"/>
    <n v="0"/>
    <n v="0.3"/>
    <n v="0.3"/>
    <n v="12"/>
    <n v="-1"/>
    <d v="2017-04-19T00:00:00"/>
    <d v="2017-04-01T00:00:00"/>
    <d v="2017-04-19T00:00:00"/>
    <s v="Wednesday"/>
    <d v="1899-12-30T18:19:48"/>
    <d v="1899-12-30T18:00:00"/>
    <n v="1"/>
    <d v="2017-04-19T00:00:00"/>
    <d v="2017-04-01T00:00:00"/>
    <d v="2017-04-19T00:00:00"/>
    <s v="Wednesday"/>
    <d v="1899-12-30T18:21:39"/>
    <d v="1899-12-30T18:00:00"/>
    <s v="Round Trip"/>
  </r>
  <r>
    <n v="1518070"/>
    <s v="RFID Card Member"/>
    <s v="Milwaukee"/>
    <s v="WI"/>
    <n v="53211"/>
    <s v="UNITED STATES"/>
    <s v="30-Day Pass"/>
    <n v="315"/>
    <x v="36"/>
    <n v="43.069021999999997"/>
    <n v="-87.887940999999998"/>
    <x v="26"/>
    <n v="43.053040000000003"/>
    <n v="-87.897660000000002"/>
    <n v="7"/>
    <n v="0"/>
    <n v="1.1000000000000001"/>
    <n v="1"/>
    <n v="42"/>
    <n v="-1"/>
    <d v="2017-04-19T00:00:00"/>
    <d v="2017-04-01T00:00:00"/>
    <d v="2017-04-19T00:00:00"/>
    <s v="Wednesday"/>
    <d v="1899-12-30T19:28:32"/>
    <d v="1899-12-30T19:00:00"/>
    <n v="1"/>
    <d v="2017-04-19T00:00:00"/>
    <d v="2017-04-01T00:00:00"/>
    <d v="2017-04-19T00:00:00"/>
    <s v="Wednesday"/>
    <d v="1899-12-30T19:35:18"/>
    <d v="1899-12-30T20:00:00"/>
    <s v="One Way"/>
  </r>
  <r>
    <n v="1372080"/>
    <s v="RFID Card Member"/>
    <s v="Milwaukee"/>
    <s v="WI"/>
    <n v="53201"/>
    <s v="UNITED STATES"/>
    <s v="Annual Pass"/>
    <n v="5424"/>
    <x v="27"/>
    <n v="43.074890000000003"/>
    <n v="-87.882810000000006"/>
    <x v="10"/>
    <n v="43.058619999999998"/>
    <n v="-87.885319999999993"/>
    <n v="7"/>
    <n v="0"/>
    <n v="1.1000000000000001"/>
    <n v="1"/>
    <n v="42"/>
    <n v="-1"/>
    <d v="2017-04-19T00:00:00"/>
    <d v="2017-04-01T00:00:00"/>
    <d v="2017-04-19T00:00:00"/>
    <s v="Wednesday"/>
    <d v="1899-12-30T19:33:06"/>
    <d v="1899-12-30T20:00:00"/>
    <n v="1"/>
    <d v="2017-04-19T00:00:00"/>
    <d v="2017-04-01T00:00:00"/>
    <d v="2017-04-19T00:00:00"/>
    <s v="Wednesday"/>
    <d v="1899-12-30T19:40:20"/>
    <d v="1899-12-30T20:00:00"/>
    <s v="One Way"/>
  </r>
  <r>
    <n v="1442430"/>
    <s v="RFID Card Member"/>
    <s v="Milwaukee"/>
    <s v="WI"/>
    <n v="53211"/>
    <s v="UNITED STATES"/>
    <s v="Annual Pass"/>
    <n v="11079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19T00:00:00"/>
    <d v="2017-04-01T00:00:00"/>
    <d v="2017-04-19T00:00:00"/>
    <s v="Wednesday"/>
    <d v="1899-12-30T19:35:18"/>
    <d v="1899-12-30T20:00:00"/>
    <n v="1"/>
    <d v="2017-04-19T00:00:00"/>
    <d v="2017-04-01T00:00:00"/>
    <d v="2017-04-19T00:00:00"/>
    <s v="Wednesday"/>
    <d v="1899-12-30T19:37:54"/>
    <d v="1899-12-30T20:00:00"/>
    <s v="One Way"/>
  </r>
  <r>
    <n v="1357250"/>
    <s v="RFID Card Member"/>
    <s v="Milwaukee"/>
    <s v="WI"/>
    <n v="53202"/>
    <s v="UNITED STATES"/>
    <s v="Annual Pass"/>
    <n v="5505"/>
    <x v="1"/>
    <n v="43.048200000000001"/>
    <n v="-87.900859999999994"/>
    <x v="1"/>
    <n v="43.03886"/>
    <n v="-87.902720000000002"/>
    <n v="4"/>
    <n v="0"/>
    <n v="0.6"/>
    <n v="0.6"/>
    <n v="24"/>
    <n v="-1"/>
    <d v="2017-04-20T00:00:00"/>
    <d v="2017-04-01T00:00:00"/>
    <d v="2017-04-20T00:00:00"/>
    <s v="Thursday"/>
    <d v="1899-12-30T07:40:24"/>
    <d v="1899-12-30T08:00:00"/>
    <n v="1"/>
    <d v="2017-04-20T00:00:00"/>
    <d v="2017-04-01T00:00:00"/>
    <d v="2017-04-20T00:00:00"/>
    <s v="Thursday"/>
    <d v="1899-12-30T07:44:18"/>
    <d v="1899-12-30T08:00:00"/>
    <s v="One Way"/>
  </r>
  <r>
    <n v="1477939"/>
    <s v="RFID Card Member"/>
    <s v="Campbellsport"/>
    <s v="WI"/>
    <n v="53010"/>
    <s v="UNITED STATES"/>
    <s v="Annual Pass"/>
    <n v="100"/>
    <x v="57"/>
    <n v="43.059550000000002"/>
    <n v="-88.008840000000006"/>
    <x v="59"/>
    <n v="43.059550000000002"/>
    <n v="-88.008840000000006"/>
    <n v="35"/>
    <n v="0"/>
    <n v="5.3"/>
    <n v="5"/>
    <n v="210"/>
    <n v="-1"/>
    <d v="2017-04-20T00:00:00"/>
    <d v="2017-04-01T00:00:00"/>
    <d v="2017-04-20T00:00:00"/>
    <s v="Thursday"/>
    <d v="1899-12-30T08:27:00"/>
    <d v="1899-12-30T08:00:00"/>
    <n v="1"/>
    <d v="2017-04-20T00:00:00"/>
    <d v="2017-04-01T00:00:00"/>
    <d v="2017-04-20T00:00:00"/>
    <s v="Thursday"/>
    <d v="1899-12-30T09:02:41"/>
    <d v="1899-12-30T09:00:00"/>
    <s v="Round Trip"/>
  </r>
  <r>
    <n v="1154367"/>
    <s v="RFID Card Member"/>
    <s v="Milwaukee"/>
    <s v="WI"/>
    <n v="53202"/>
    <s v="UNITED STATES"/>
    <s v="Annual Pass"/>
    <n v="5432"/>
    <x v="37"/>
    <n v="43.036900000000003"/>
    <n v="-87.89667"/>
    <x v="12"/>
    <n v="43.036900000000003"/>
    <n v="-87.89667"/>
    <n v="11"/>
    <n v="0"/>
    <n v="1.7"/>
    <n v="1.6"/>
    <n v="66"/>
    <n v="-1"/>
    <d v="2017-04-20T00:00:00"/>
    <d v="2017-04-01T00:00:00"/>
    <d v="2017-04-20T00:00:00"/>
    <s v="Thursday"/>
    <d v="1899-12-30T10:02:26"/>
    <d v="1899-12-30T10:00:00"/>
    <n v="1"/>
    <d v="2017-04-20T00:00:00"/>
    <d v="2017-04-01T00:00:00"/>
    <d v="2017-04-20T00:00:00"/>
    <s v="Thursday"/>
    <d v="1899-12-30T10:13:56"/>
    <d v="1899-12-30T10:00:00"/>
    <s v="Round Trip"/>
  </r>
  <r>
    <n v="1494109"/>
    <s v="RFID Card Member"/>
    <s v="Milwaukee"/>
    <s v="WI"/>
    <n v="53233"/>
    <s v="UNITED STATES"/>
    <s v="Annual Pass"/>
    <n v="11108"/>
    <x v="2"/>
    <n v="43.03886"/>
    <n v="-87.902720000000002"/>
    <x v="19"/>
    <n v="43.040349999999997"/>
    <n v="-87.920760000000001"/>
    <n v="6"/>
    <n v="0"/>
    <n v="0.9"/>
    <n v="0.9"/>
    <n v="36"/>
    <n v="-1"/>
    <d v="2017-04-20T00:00:00"/>
    <d v="2017-04-01T00:00:00"/>
    <d v="2017-04-20T00:00:00"/>
    <s v="Thursday"/>
    <d v="1899-12-30T11:00:07"/>
    <d v="1899-12-30T11:00:00"/>
    <n v="1"/>
    <d v="2017-04-20T00:00:00"/>
    <d v="2017-04-01T00:00:00"/>
    <d v="2017-04-20T00:00:00"/>
    <s v="Thursday"/>
    <d v="1899-12-30T11:06:39"/>
    <d v="1899-12-30T11:00:00"/>
    <s v="One Way"/>
  </r>
  <r>
    <n v="1517760"/>
    <s v="RFID Card Member"/>
    <s v="Milwaukee"/>
    <s v="WI"/>
    <n v="53212"/>
    <s v="UNITED STATES"/>
    <s v="Annual Pass"/>
    <n v="244"/>
    <x v="4"/>
    <n v="43.04824"/>
    <n v="-87.904970000000006"/>
    <x v="36"/>
    <n v="43.038719999999998"/>
    <n v="-87.905339999999995"/>
    <n v="6"/>
    <n v="0"/>
    <n v="0.9"/>
    <n v="0.9"/>
    <n v="36"/>
    <n v="-1"/>
    <d v="2017-04-20T00:00:00"/>
    <d v="2017-04-01T00:00:00"/>
    <d v="2017-04-20T00:00:00"/>
    <s v="Thursday"/>
    <d v="1899-12-30T12:37:27"/>
    <d v="1899-12-30T13:00:00"/>
    <n v="1"/>
    <d v="2017-04-20T00:00:00"/>
    <d v="2017-04-01T00:00:00"/>
    <d v="2017-04-20T00:00:00"/>
    <s v="Thursday"/>
    <d v="1899-12-30T12:43:13"/>
    <d v="1899-12-30T13:00:00"/>
    <s v="One Way"/>
  </r>
  <r>
    <n v="551883"/>
    <s v="RFID Card Member"/>
    <s v="Wauwatosa"/>
    <s v="WI"/>
    <n v="53213"/>
    <s v="UNITED STATES"/>
    <s v="Annual Pass"/>
    <n v="11076"/>
    <x v="20"/>
    <n v="43.049230000000001"/>
    <n v="-87.911940000000001"/>
    <x v="6"/>
    <n v="43.03519"/>
    <n v="-87.907390000000007"/>
    <n v="10"/>
    <n v="0"/>
    <n v="1.5"/>
    <n v="1.4"/>
    <n v="60"/>
    <n v="-1"/>
    <d v="2017-04-20T00:00:00"/>
    <d v="2017-04-01T00:00:00"/>
    <d v="2017-04-20T00:00:00"/>
    <s v="Thursday"/>
    <d v="1899-12-30T13:22:54"/>
    <d v="1899-12-30T13:00:00"/>
    <n v="1"/>
    <d v="2017-04-20T00:00:00"/>
    <d v="2017-04-01T00:00:00"/>
    <d v="2017-04-20T00:00:00"/>
    <s v="Thursday"/>
    <d v="1899-12-30T13:32:54"/>
    <d v="1899-12-30T14:00:00"/>
    <s v="One Way"/>
  </r>
  <r>
    <n v="825934"/>
    <s v="RFID Card Member"/>
    <s v="Milwaukee"/>
    <s v="WI"/>
    <n v="53208"/>
    <s v="UNITED STATES"/>
    <s v="Annual Pass"/>
    <n v="5584"/>
    <x v="4"/>
    <n v="43.04824"/>
    <n v="-87.904970000000006"/>
    <x v="4"/>
    <n v="43.042490000000001"/>
    <n v="-87.909959999999998"/>
    <n v="6"/>
    <n v="0"/>
    <n v="0.9"/>
    <n v="0.9"/>
    <n v="36"/>
    <n v="-1"/>
    <d v="2017-04-20T00:00:00"/>
    <d v="2017-04-01T00:00:00"/>
    <d v="2017-04-20T00:00:00"/>
    <s v="Thursday"/>
    <d v="1899-12-30T13:29:13"/>
    <d v="1899-12-30T13:00:00"/>
    <n v="1"/>
    <d v="2017-04-20T00:00:00"/>
    <d v="2017-04-01T00:00:00"/>
    <d v="2017-04-20T00:00:00"/>
    <s v="Thursday"/>
    <d v="1899-12-30T13:35:02"/>
    <d v="1899-12-30T14:00:00"/>
    <s v="One Way"/>
  </r>
  <r>
    <n v="531225"/>
    <s v="RFID Card Member"/>
    <s v="milwaukee"/>
    <s v="WI"/>
    <n v="53202"/>
    <s v="UNITED STATES"/>
    <s v="Annual Pass"/>
    <n v="5503"/>
    <x v="38"/>
    <n v="43.058619999999998"/>
    <n v="-87.885319999999993"/>
    <x v="28"/>
    <n v="43.045712999999999"/>
    <n v="-87.899756999999994"/>
    <n v="9"/>
    <n v="0"/>
    <n v="1.4"/>
    <n v="1.3"/>
    <n v="54"/>
    <n v="-1"/>
    <d v="2017-04-20T00:00:00"/>
    <d v="2017-04-01T00:00:00"/>
    <d v="2017-04-20T00:00:00"/>
    <s v="Thursday"/>
    <d v="1899-12-30T14:17:14"/>
    <d v="1899-12-30T14:00:00"/>
    <n v="1"/>
    <d v="2017-04-20T00:00:00"/>
    <d v="2017-04-01T00:00:00"/>
    <d v="2017-04-20T00:00:00"/>
    <s v="Thursday"/>
    <d v="1899-12-30T14:26:48"/>
    <d v="1899-12-30T14:00:00"/>
    <s v="One Way"/>
  </r>
  <r>
    <n v="1575847"/>
    <s v="RFID Card Member"/>
    <s v="Milwaukee"/>
    <s v="WI"/>
    <n v="53211"/>
    <s v="UNITED STATES"/>
    <s v="Annual Pass"/>
    <n v="5486"/>
    <x v="45"/>
    <n v="43.077359999999999"/>
    <n v="-87.880769999999998"/>
    <x v="20"/>
    <n v="43.077359999999999"/>
    <n v="-87.880769999999998"/>
    <n v="35"/>
    <n v="0"/>
    <n v="5.3"/>
    <n v="5"/>
    <n v="210"/>
    <n v="-1"/>
    <d v="2017-04-20T00:00:00"/>
    <d v="2017-04-01T00:00:00"/>
    <d v="2017-04-20T00:00:00"/>
    <s v="Thursday"/>
    <d v="1899-12-30T16:31:47"/>
    <d v="1899-12-30T17:00:00"/>
    <n v="1"/>
    <d v="2017-04-20T00:00:00"/>
    <d v="2017-04-01T00:00:00"/>
    <d v="2017-04-20T00:00:00"/>
    <s v="Thursday"/>
    <d v="1899-12-30T17:06:50"/>
    <d v="1899-12-30T17:00:00"/>
    <s v="Round Trip"/>
  </r>
  <r>
    <n v="1478009"/>
    <s v="RFID Card Member"/>
    <s v="Milwaukee"/>
    <s v="WI"/>
    <n v="53211"/>
    <s v="UNITED STATES"/>
    <s v="Annual Pass"/>
    <n v="5524"/>
    <x v="8"/>
    <n v="43.038580000000003"/>
    <n v="-87.90934"/>
    <x v="55"/>
    <n v="43.074655999999997"/>
    <n v="-87.889011999999994"/>
    <n v="27"/>
    <n v="0"/>
    <n v="4.0999999999999996"/>
    <n v="3.8"/>
    <n v="162"/>
    <n v="-1"/>
    <d v="2017-04-20T00:00:00"/>
    <d v="2017-04-01T00:00:00"/>
    <d v="2017-04-20T00:00:00"/>
    <s v="Thursday"/>
    <d v="1899-12-30T16:39:54"/>
    <d v="1899-12-30T17:00:00"/>
    <n v="1"/>
    <d v="2017-04-20T00:00:00"/>
    <d v="2017-04-01T00:00:00"/>
    <d v="2017-04-20T00:00:00"/>
    <s v="Thursday"/>
    <d v="1899-12-30T17:06:25"/>
    <d v="1899-12-30T17:00:00"/>
    <s v="One Way"/>
  </r>
  <r>
    <n v="1097164"/>
    <s v="RFID Card Member"/>
    <s v="Milwaukee"/>
    <s v="WI"/>
    <n v="53202"/>
    <s v="UNITED STATES"/>
    <s v="Annual Pass"/>
    <n v="11145"/>
    <x v="9"/>
    <n v="43.05097"/>
    <n v="-87.906440000000003"/>
    <x v="4"/>
    <n v="43.042490000000001"/>
    <n v="-87.909959999999998"/>
    <n v="5"/>
    <n v="0"/>
    <n v="0.8"/>
    <n v="0.7"/>
    <n v="30"/>
    <n v="-1"/>
    <d v="2017-04-20T00:00:00"/>
    <d v="2017-04-01T00:00:00"/>
    <d v="2017-04-20T00:00:00"/>
    <s v="Thursday"/>
    <d v="1899-12-30T16:58:13"/>
    <d v="1899-12-30T17:00:00"/>
    <n v="1"/>
    <d v="2017-04-20T00:00:00"/>
    <d v="2017-04-01T00:00:00"/>
    <d v="2017-04-20T00:00:00"/>
    <s v="Thursday"/>
    <d v="1899-12-30T17:03:06"/>
    <d v="1899-12-30T17:00:00"/>
    <s v="One Way"/>
  </r>
  <r>
    <n v="531982"/>
    <s v="RFID Card Member"/>
    <s v="Milwaukee"/>
    <s v="WI"/>
    <n v="53211"/>
    <s v="UNITED STATES"/>
    <s v="Annual Pass"/>
    <n v="5514"/>
    <x v="2"/>
    <n v="43.03886"/>
    <n v="-87.902720000000002"/>
    <x v="53"/>
    <n v="43.060786"/>
    <n v="-87.883825999999999"/>
    <n v="12"/>
    <n v="0"/>
    <n v="1.8"/>
    <n v="1.7"/>
    <n v="72"/>
    <n v="-1"/>
    <d v="2017-04-20T00:00:00"/>
    <d v="2017-04-01T00:00:00"/>
    <d v="2017-04-20T00:00:00"/>
    <s v="Thursday"/>
    <d v="1899-12-30T17:19:54"/>
    <d v="1899-12-30T17:00:00"/>
    <n v="1"/>
    <d v="2017-04-20T00:00:00"/>
    <d v="2017-04-01T00:00:00"/>
    <d v="2017-04-20T00:00:00"/>
    <s v="Thursday"/>
    <d v="1899-12-30T17:31:35"/>
    <d v="1899-12-30T18:00:00"/>
    <s v="One Way"/>
  </r>
  <r>
    <n v="1280631"/>
    <s v="RFID Card Member"/>
    <s v="Milwaukee"/>
    <s v="WI"/>
    <n v="53202"/>
    <s v="UNITED STATES"/>
    <s v="Annual Pass"/>
    <n v="11085"/>
    <x v="6"/>
    <n v="43.038719999999998"/>
    <n v="-87.905339999999995"/>
    <x v="3"/>
    <n v="43.03913"/>
    <n v="-87.916150000000002"/>
    <n v="5"/>
    <n v="0"/>
    <n v="0.8"/>
    <n v="0.7"/>
    <n v="30"/>
    <n v="-1"/>
    <d v="2017-04-20T00:00:00"/>
    <d v="2017-04-01T00:00:00"/>
    <d v="2017-04-20T00:00:00"/>
    <s v="Thursday"/>
    <d v="1899-12-30T18:28:01"/>
    <d v="1899-12-30T18:00:00"/>
    <n v="1"/>
    <d v="2017-04-20T00:00:00"/>
    <d v="2017-04-01T00:00:00"/>
    <d v="2017-04-20T00:00:00"/>
    <s v="Thursday"/>
    <d v="1899-12-30T18:33:17"/>
    <d v="1899-12-30T19:00:00"/>
    <s v="One Way"/>
  </r>
  <r>
    <n v="1224068"/>
    <s v="RFID Card Member"/>
    <s v="Milwaukee"/>
    <s v="WI"/>
    <n v="53212"/>
    <s v="UNITED STATES"/>
    <s v="Bublr for Organizations"/>
    <n v="77"/>
    <x v="45"/>
    <n v="43.077359999999999"/>
    <n v="-87.880769999999998"/>
    <x v="20"/>
    <n v="43.077359999999999"/>
    <n v="-87.880769999999998"/>
    <n v="7"/>
    <n v="0"/>
    <n v="1.1000000000000001"/>
    <n v="1"/>
    <n v="42"/>
    <n v="-1"/>
    <d v="2017-04-20T00:00:00"/>
    <d v="2017-04-01T00:00:00"/>
    <d v="2017-04-20T00:00:00"/>
    <s v="Thursday"/>
    <d v="1899-12-30T18:28:08"/>
    <d v="1899-12-30T18:00:00"/>
    <n v="1"/>
    <d v="2017-04-20T00:00:00"/>
    <d v="2017-04-01T00:00:00"/>
    <d v="2017-04-20T00:00:00"/>
    <s v="Thursday"/>
    <d v="1899-12-30T18:35:31"/>
    <d v="1899-12-30T19:00:00"/>
    <s v="Round Trip"/>
  </r>
  <r>
    <n v="1022184"/>
    <s v="RFID Card Member"/>
    <s v="Milwaukee"/>
    <s v="WI"/>
    <n v="53202"/>
    <s v="UNITED STATES"/>
    <s v="Annual Pass"/>
    <n v="11147"/>
    <x v="27"/>
    <n v="43.074890000000003"/>
    <n v="-87.882810000000006"/>
    <x v="10"/>
    <n v="43.058619999999998"/>
    <n v="-87.885319999999993"/>
    <n v="34"/>
    <n v="0"/>
    <n v="5.0999999999999996"/>
    <n v="4.8"/>
    <n v="204"/>
    <n v="-1"/>
    <d v="2017-04-20T00:00:00"/>
    <d v="2017-04-01T00:00:00"/>
    <d v="2017-04-20T00:00:00"/>
    <s v="Thursday"/>
    <d v="1899-12-30T18:44:41"/>
    <d v="1899-12-30T19:00:00"/>
    <n v="1"/>
    <d v="2017-04-20T00:00:00"/>
    <d v="2017-04-01T00:00:00"/>
    <d v="2017-04-20T00:00:00"/>
    <s v="Thursday"/>
    <d v="1899-12-30T19:18:14"/>
    <d v="1899-12-30T19:00:00"/>
    <s v="One Way"/>
  </r>
  <r>
    <n v="1251108"/>
    <s v="RFID Card Member"/>
    <s v="Appleton"/>
    <s v="WI"/>
    <n v="54913"/>
    <s v="UNITED STATES"/>
    <s v="Bublr for Organizations"/>
    <n v="11064"/>
    <x v="31"/>
    <n v="43.06033"/>
    <n v="-87.89546"/>
    <x v="47"/>
    <n v="43.060250000000003"/>
    <n v="-87.892169999999993"/>
    <n v="1"/>
    <n v="0"/>
    <n v="0.2"/>
    <n v="0.1"/>
    <n v="6"/>
    <n v="-1"/>
    <d v="2017-04-20T00:00:00"/>
    <d v="2017-04-01T00:00:00"/>
    <d v="2017-04-20T00:00:00"/>
    <s v="Thursday"/>
    <d v="1899-12-30T20:19:32"/>
    <d v="1899-12-30T20:00:00"/>
    <n v="1"/>
    <d v="2017-04-20T00:00:00"/>
    <d v="2017-04-01T00:00:00"/>
    <d v="2017-04-20T00:00:00"/>
    <s v="Thursday"/>
    <d v="1899-12-30T20:20:45"/>
    <d v="1899-12-30T20:00:00"/>
    <s v="One Way"/>
  </r>
  <r>
    <n v="1088341"/>
    <s v="RFID Card Member"/>
    <s v="Milwaukee"/>
    <s v="WI"/>
    <n v="53202"/>
    <s v="UNITED STATES"/>
    <s v="Annual Pass"/>
    <n v="11140"/>
    <x v="0"/>
    <n v="43.042490000000001"/>
    <n v="-87.909959999999998"/>
    <x v="40"/>
    <n v="43.05097"/>
    <n v="-87.906440000000003"/>
    <n v="5"/>
    <n v="0"/>
    <n v="0.8"/>
    <n v="0.7"/>
    <n v="30"/>
    <n v="-1"/>
    <d v="2017-04-20T00:00:00"/>
    <d v="2017-04-01T00:00:00"/>
    <d v="2017-04-20T00:00:00"/>
    <s v="Thursday"/>
    <d v="1899-12-30T22:04:44"/>
    <d v="1899-12-30T22:00:00"/>
    <n v="1"/>
    <d v="2017-04-20T00:00:00"/>
    <d v="2017-04-01T00:00:00"/>
    <d v="2017-04-20T00:00:00"/>
    <s v="Thursday"/>
    <d v="1899-12-30T22:09:29"/>
    <d v="1899-12-30T22:00:00"/>
    <s v="One Way"/>
  </r>
  <r>
    <n v="1250262"/>
    <s v="RFID Card Member"/>
    <s v="West Allis "/>
    <s v="WI"/>
    <n v="53227"/>
    <s v="UNITED STATES"/>
    <s v="Bublr for Organizations"/>
    <n v="11119"/>
    <x v="48"/>
    <n v="43.060155999999999"/>
    <n v="-87.881258000000003"/>
    <x v="48"/>
    <n v="43.060155999999999"/>
    <n v="-87.881258000000003"/>
    <n v="0"/>
    <n v="0"/>
    <n v="0"/>
    <n v="0"/>
    <n v="0"/>
    <n v="-1"/>
    <d v="2017-04-20T00:00:00"/>
    <d v="2017-04-01T00:00:00"/>
    <d v="2017-04-20T00:00:00"/>
    <s v="Thursday"/>
    <d v="1899-12-30T23:29:10"/>
    <d v="1899-12-30T23:00:00"/>
    <n v="1"/>
    <d v="2017-04-20T00:00:00"/>
    <d v="2017-04-01T00:00:00"/>
    <d v="2017-04-20T00:00:00"/>
    <s v="Thursday"/>
    <d v="1899-12-30T23:29:56"/>
    <d v="1899-12-30T23:00:00"/>
    <s v="Round Trip"/>
  </r>
  <r>
    <n v="1250262"/>
    <s v="RFID Card Member"/>
    <s v="West Allis "/>
    <s v="WI"/>
    <n v="53227"/>
    <s v="UNITED STATES"/>
    <s v="Bublr for Organizations"/>
    <n v="11082"/>
    <x v="48"/>
    <n v="43.060155999999999"/>
    <n v="-87.881258000000003"/>
    <x v="20"/>
    <n v="43.077359999999999"/>
    <n v="-87.880769999999998"/>
    <n v="38"/>
    <n v="0"/>
    <n v="5.7"/>
    <n v="5.4"/>
    <n v="228"/>
    <n v="-1"/>
    <d v="2017-04-20T00:00:00"/>
    <d v="2017-04-01T00:00:00"/>
    <d v="2017-04-20T00:00:00"/>
    <s v="Thursday"/>
    <d v="1899-12-30T23:30:02"/>
    <d v="1899-12-31T00:00:00"/>
    <n v="1"/>
    <d v="2017-04-21T00:00:00"/>
    <d v="2017-04-01T00:00:00"/>
    <d v="2017-04-21T00:00:00"/>
    <s v="Friday"/>
    <d v="1899-12-30T00:08:28"/>
    <d v="1899-12-30T00:00:00"/>
    <s v="One Way"/>
  </r>
  <r>
    <n v="1251108"/>
    <s v="RFID Card Member"/>
    <s v="Appleton"/>
    <s v="WI"/>
    <n v="54913"/>
    <s v="UNITED STATES"/>
    <s v="Bublr for Organizations"/>
    <n v="31"/>
    <x v="31"/>
    <n v="43.06033"/>
    <n v="-87.89546"/>
    <x v="47"/>
    <n v="43.060250000000003"/>
    <n v="-87.892169999999993"/>
    <n v="2"/>
    <n v="0"/>
    <n v="0.3"/>
    <n v="0.3"/>
    <n v="12"/>
    <n v="-1"/>
    <d v="2017-04-21T00:00:00"/>
    <d v="2017-04-01T00:00:00"/>
    <d v="2017-04-21T00:00:00"/>
    <s v="Friday"/>
    <d v="1899-12-30T11:43:48"/>
    <d v="1899-12-30T12:00:00"/>
    <n v="1"/>
    <d v="2017-04-21T00:00:00"/>
    <d v="2017-04-01T00:00:00"/>
    <d v="2017-04-21T00:00:00"/>
    <s v="Friday"/>
    <d v="1899-12-30T11:45:41"/>
    <d v="1899-12-30T12:00:00"/>
    <s v="One Way"/>
  </r>
  <r>
    <n v="1518070"/>
    <s v="RFID Card Member"/>
    <s v="Milwaukee"/>
    <s v="WI"/>
    <n v="53211"/>
    <s v="UNITED STATES"/>
    <s v="30-Day Pass"/>
    <n v="86"/>
    <x v="4"/>
    <n v="43.04824"/>
    <n v="-87.904970000000006"/>
    <x v="9"/>
    <n v="43.034619999999997"/>
    <n v="-87.917500000000004"/>
    <n v="10"/>
    <n v="0"/>
    <n v="1.5"/>
    <n v="1.4"/>
    <n v="60"/>
    <n v="-1"/>
    <d v="2017-04-21T00:00:00"/>
    <d v="2017-04-01T00:00:00"/>
    <d v="2017-04-21T00:00:00"/>
    <s v="Friday"/>
    <d v="1899-12-30T13:18:25"/>
    <d v="1899-12-30T13:00:00"/>
    <n v="1"/>
    <d v="2017-04-21T00:00:00"/>
    <d v="2017-04-01T00:00:00"/>
    <d v="2017-04-21T00:00:00"/>
    <s v="Friday"/>
    <d v="1899-12-30T13:28:10"/>
    <d v="1899-12-30T13:00:00"/>
    <s v="One Way"/>
  </r>
  <r>
    <n v="989766"/>
    <s v="RFID Card Member"/>
    <s v="Milwaukee"/>
    <s v="WI"/>
    <n v="53211"/>
    <s v="UNITED STATES"/>
    <s v="Annual Pass"/>
    <n v="200"/>
    <x v="32"/>
    <n v="43.078530000000001"/>
    <n v="-87.882620000000003"/>
    <x v="35"/>
    <n v="43.066893999999998"/>
    <n v="-87.877936000000005"/>
    <n v="10"/>
    <n v="0"/>
    <n v="1.5"/>
    <n v="1.4"/>
    <n v="60"/>
    <n v="-1"/>
    <d v="2017-04-21T00:00:00"/>
    <d v="2017-04-01T00:00:00"/>
    <d v="2017-04-21T00:00:00"/>
    <s v="Friday"/>
    <d v="1899-12-30T13:21:02"/>
    <d v="1899-12-30T13:00:00"/>
    <n v="1"/>
    <d v="2017-04-21T00:00:00"/>
    <d v="2017-04-01T00:00:00"/>
    <d v="2017-04-21T00:00:00"/>
    <s v="Friday"/>
    <d v="1899-12-30T13:31:09"/>
    <d v="1899-12-30T14:00:00"/>
    <s v="One Way"/>
  </r>
  <r>
    <n v="1250295"/>
    <s v="RFID Card Member"/>
    <s v="Plover"/>
    <s v="WI"/>
    <n v="54467"/>
    <s v="UNITED STATES"/>
    <s v="Bublr for Organizations"/>
    <n v="8"/>
    <x v="53"/>
    <n v="43.074655999999997"/>
    <n v="-87.889011999999994"/>
    <x v="13"/>
    <n v="43.078530000000001"/>
    <n v="-87.882620000000003"/>
    <n v="6"/>
    <n v="0"/>
    <n v="0.9"/>
    <n v="0.9"/>
    <n v="36"/>
    <n v="-1"/>
    <d v="2017-04-21T00:00:00"/>
    <d v="2017-04-01T00:00:00"/>
    <d v="2017-04-21T00:00:00"/>
    <s v="Friday"/>
    <d v="1899-12-30T13:50:51"/>
    <d v="1899-12-30T14:00:00"/>
    <n v="1"/>
    <d v="2017-04-21T00:00:00"/>
    <d v="2017-04-01T00:00:00"/>
    <d v="2017-04-21T00:00:00"/>
    <s v="Friday"/>
    <d v="1899-12-30T13:56:35"/>
    <d v="1899-12-30T14:00:00"/>
    <s v="One Way"/>
  </r>
  <r>
    <n v="1377173"/>
    <s v="RFID Card Member"/>
    <s v="Milwaukee "/>
    <s v="WI"/>
    <n v="53212"/>
    <s v="UNITED STATES"/>
    <s v="Annual Pass"/>
    <n v="99"/>
    <x v="31"/>
    <n v="43.06033"/>
    <n v="-87.89546"/>
    <x v="49"/>
    <n v="43.060296999999998"/>
    <n v="-87.913150000000002"/>
    <n v="14"/>
    <n v="0"/>
    <n v="2.1"/>
    <n v="2"/>
    <n v="84"/>
    <n v="-1"/>
    <d v="2017-04-21T00:00:00"/>
    <d v="2017-04-01T00:00:00"/>
    <d v="2017-04-21T00:00:00"/>
    <s v="Friday"/>
    <d v="1899-12-30T16:01:24"/>
    <d v="1899-12-30T16:00:00"/>
    <n v="1"/>
    <d v="2017-04-21T00:00:00"/>
    <d v="2017-04-01T00:00:00"/>
    <d v="2017-04-21T00:00:00"/>
    <s v="Friday"/>
    <d v="1899-12-30T16:15:39"/>
    <d v="1899-12-30T16:00:00"/>
    <s v="One Way"/>
  </r>
  <r>
    <n v="535686"/>
    <s v="RFID Card Member"/>
    <s v="Milwaukee"/>
    <s v="WI"/>
    <n v="53202"/>
    <s v="UNITED STATES"/>
    <s v="Annual Pass"/>
    <n v="5520"/>
    <x v="6"/>
    <n v="43.038719999999998"/>
    <n v="-87.905339999999995"/>
    <x v="36"/>
    <n v="43.038719999999998"/>
    <n v="-87.905339999999995"/>
    <n v="0"/>
    <n v="0"/>
    <n v="0"/>
    <n v="0"/>
    <n v="0"/>
    <n v="-1"/>
    <d v="2017-04-21T00:00:00"/>
    <d v="2017-04-01T00:00:00"/>
    <d v="2017-04-21T00:00:00"/>
    <s v="Friday"/>
    <d v="1899-12-30T17:13:19"/>
    <d v="1899-12-30T17:00:00"/>
    <n v="1"/>
    <d v="2017-04-21T00:00:00"/>
    <d v="2017-04-01T00:00:00"/>
    <d v="2017-04-21T00:00:00"/>
    <s v="Friday"/>
    <d v="1899-12-30T17:13:29"/>
    <d v="1899-12-30T17:00:00"/>
    <s v="Round Trip"/>
  </r>
  <r>
    <n v="1391757"/>
    <s v="RFID Card Member"/>
    <s v="Milwaukee"/>
    <s v="WI"/>
    <n v="53211"/>
    <s v="UNITED STATES"/>
    <s v="Annual Pass"/>
    <n v="5436"/>
    <x v="2"/>
    <n v="43.03886"/>
    <n v="-87.902720000000002"/>
    <x v="6"/>
    <n v="43.03519"/>
    <n v="-87.907390000000007"/>
    <n v="32"/>
    <n v="0"/>
    <n v="4.8"/>
    <n v="4.5999999999999996"/>
    <n v="192"/>
    <n v="-1"/>
    <d v="2017-04-21T00:00:00"/>
    <d v="2017-04-01T00:00:00"/>
    <d v="2017-04-21T00:00:00"/>
    <s v="Friday"/>
    <d v="1899-12-30T18:30:11"/>
    <d v="1899-12-30T19:00:00"/>
    <n v="1"/>
    <d v="2017-04-21T00:00:00"/>
    <d v="2017-04-01T00:00:00"/>
    <d v="2017-04-21T00:00:00"/>
    <s v="Friday"/>
    <d v="1899-12-30T19:02:56"/>
    <d v="1899-12-30T19:00:00"/>
    <s v="One Way"/>
  </r>
  <r>
    <n v="1518070"/>
    <s v="RFID Card Member"/>
    <s v="Milwaukee"/>
    <s v="WI"/>
    <n v="53211"/>
    <s v="UNITED STATES"/>
    <s v="30-Day Pass"/>
    <n v="13"/>
    <x v="43"/>
    <n v="43.05847"/>
    <n v="-87.898079999999993"/>
    <x v="47"/>
    <n v="43.060250000000003"/>
    <n v="-87.892169999999993"/>
    <n v="2"/>
    <n v="0"/>
    <n v="0.3"/>
    <n v="0.3"/>
    <n v="12"/>
    <n v="-1"/>
    <d v="2017-04-21T00:00:00"/>
    <d v="2017-04-01T00:00:00"/>
    <d v="2017-04-21T00:00:00"/>
    <s v="Friday"/>
    <d v="1899-12-30T19:34:26"/>
    <d v="1899-12-30T20:00:00"/>
    <n v="1"/>
    <d v="2017-04-21T00:00:00"/>
    <d v="2017-04-01T00:00:00"/>
    <d v="2017-04-21T00:00:00"/>
    <s v="Friday"/>
    <d v="1899-12-30T19:36:55"/>
    <d v="1899-12-30T20:00:00"/>
    <s v="One Way"/>
  </r>
  <r>
    <n v="1400126"/>
    <s v="RFID Card Member"/>
    <s v="Milwaukee"/>
    <s v="WI"/>
    <n v="53211"/>
    <s v="UNITED STATES"/>
    <s v="Annual Pass"/>
    <n v="21"/>
    <x v="31"/>
    <n v="43.06033"/>
    <n v="-87.89546"/>
    <x v="35"/>
    <n v="43.066893999999998"/>
    <n v="-87.877936000000005"/>
    <n v="10"/>
    <n v="0"/>
    <n v="1.5"/>
    <n v="1.4"/>
    <n v="60"/>
    <n v="-1"/>
    <d v="2017-04-21T00:00:00"/>
    <d v="2017-04-01T00:00:00"/>
    <d v="2017-04-21T00:00:00"/>
    <s v="Friday"/>
    <d v="1899-12-30T19:43:28"/>
    <d v="1899-12-30T20:00:00"/>
    <n v="1"/>
    <d v="2017-04-21T00:00:00"/>
    <d v="2017-04-01T00:00:00"/>
    <d v="2017-04-21T00:00:00"/>
    <s v="Friday"/>
    <d v="1899-12-30T19:53:14"/>
    <d v="1899-12-30T20:00:00"/>
    <s v="One Way"/>
  </r>
  <r>
    <n v="1371872"/>
    <s v="RFID Card Member"/>
    <s v="Wauwatosa"/>
    <s v="WI"/>
    <n v="53222"/>
    <s v="UNITED STATES"/>
    <s v="Annual Pass"/>
    <n v="199"/>
    <x v="35"/>
    <n v="43.060250000000003"/>
    <n v="-87.892169999999993"/>
    <x v="22"/>
    <n v="43.058010000000003"/>
    <n v="-87.877300000000005"/>
    <n v="36"/>
    <n v="0"/>
    <n v="5.4"/>
    <n v="5.0999999999999996"/>
    <n v="216"/>
    <n v="-1"/>
    <d v="2017-04-21T00:00:00"/>
    <d v="2017-04-01T00:00:00"/>
    <d v="2017-04-21T00:00:00"/>
    <s v="Friday"/>
    <d v="1899-12-30T20:55:41"/>
    <d v="1899-12-30T21:00:00"/>
    <n v="1"/>
    <d v="2017-04-21T00:00:00"/>
    <d v="2017-04-01T00:00:00"/>
    <d v="2017-04-21T00:00:00"/>
    <s v="Friday"/>
    <d v="1899-12-30T21:31:11"/>
    <d v="1899-12-30T22:00:00"/>
    <s v="One Way"/>
  </r>
  <r>
    <n v="1371872"/>
    <s v="RFID Card Member"/>
    <s v="Wauwatosa"/>
    <s v="WI"/>
    <n v="53222"/>
    <s v="UNITED STATES"/>
    <s v="Annual Pass"/>
    <n v="11057"/>
    <x v="48"/>
    <n v="43.060155999999999"/>
    <n v="-87.881258000000003"/>
    <x v="47"/>
    <n v="43.060250000000003"/>
    <n v="-87.892169999999993"/>
    <n v="4"/>
    <n v="0"/>
    <n v="0.6"/>
    <n v="0.6"/>
    <n v="24"/>
    <n v="-1"/>
    <d v="2017-04-21T00:00:00"/>
    <d v="2017-04-01T00:00:00"/>
    <d v="2017-04-21T00:00:00"/>
    <s v="Friday"/>
    <d v="1899-12-30T21:40:28"/>
    <d v="1899-12-30T22:00:00"/>
    <n v="1"/>
    <d v="2017-04-21T00:00:00"/>
    <d v="2017-04-01T00:00:00"/>
    <d v="2017-04-21T00:00:00"/>
    <s v="Friday"/>
    <d v="1899-12-30T21:44:37"/>
    <d v="1899-12-30T22:00:00"/>
    <s v="One Way"/>
  </r>
  <r>
    <n v="1328721"/>
    <s v="RFID Card Member"/>
    <s v="Milwaukee"/>
    <s v="WI"/>
    <n v="53207"/>
    <s v="UNITED STATES"/>
    <s v="Annual Pass"/>
    <n v="959"/>
    <x v="8"/>
    <n v="43.038580000000003"/>
    <n v="-87.90934"/>
    <x v="58"/>
    <n v="43.026229999999998"/>
    <n v="-87.912809999999993"/>
    <n v="7"/>
    <n v="0"/>
    <n v="1.1000000000000001"/>
    <n v="1"/>
    <n v="42"/>
    <n v="-1"/>
    <d v="2017-04-24T00:00:00"/>
    <d v="2017-04-01T00:00:00"/>
    <d v="2017-04-24T00:00:00"/>
    <s v="Monday"/>
    <d v="1899-12-30T21:04:00"/>
    <d v="1899-12-30T21:00:00"/>
    <n v="1"/>
    <d v="2017-04-24T00:00:00"/>
    <d v="2017-04-01T00:00:00"/>
    <d v="2017-04-24T00:00:00"/>
    <s v="Monday"/>
    <d v="1899-12-30T21:11:25"/>
    <d v="1899-12-30T21:00:00"/>
    <s v="One Way"/>
  </r>
  <r>
    <n v="1012659"/>
    <s v="RFID Card Member"/>
    <s v="Milwaukee"/>
    <s v="WI"/>
    <n v="53211"/>
    <s v="UNITED STATES"/>
    <s v="Annual Pass"/>
    <n v="199"/>
    <x v="38"/>
    <n v="43.058619999999998"/>
    <n v="-87.885319999999993"/>
    <x v="35"/>
    <n v="43.066893999999998"/>
    <n v="-87.877936000000005"/>
    <n v="5"/>
    <n v="0"/>
    <n v="0.8"/>
    <n v="0.7"/>
    <n v="30"/>
    <n v="-1"/>
    <d v="2017-04-24T00:00:00"/>
    <d v="2017-04-01T00:00:00"/>
    <d v="2017-04-24T00:00:00"/>
    <s v="Monday"/>
    <d v="1899-12-30T22:54:06"/>
    <d v="1899-12-30T23:00:00"/>
    <n v="1"/>
    <d v="2017-04-24T00:00:00"/>
    <d v="2017-04-01T00:00:00"/>
    <d v="2017-04-24T00:00:00"/>
    <s v="Monday"/>
    <d v="1899-12-30T22:59:27"/>
    <d v="1899-12-30T23:00:00"/>
    <s v="One Way"/>
  </r>
  <r>
    <n v="1564054"/>
    <s v="RFID Card Member"/>
    <s v="Franksville "/>
    <s v="WI"/>
    <n v="53126"/>
    <s v="UNITED STATES"/>
    <s v="Annual Pass"/>
    <n v="5501"/>
    <x v="23"/>
    <n v="43.053040000000003"/>
    <n v="-87.897660000000002"/>
    <x v="49"/>
    <n v="43.060296999999998"/>
    <n v="-87.913150000000002"/>
    <n v="9"/>
    <n v="0"/>
    <n v="1.4"/>
    <n v="1.3"/>
    <n v="54"/>
    <n v="-1"/>
    <d v="2017-04-25T00:00:00"/>
    <d v="2017-04-01T00:00:00"/>
    <d v="2017-04-25T00:00:00"/>
    <s v="Tuesday"/>
    <d v="1899-12-30T10:42:53"/>
    <d v="1899-12-30T11:00:00"/>
    <n v="1"/>
    <d v="2017-04-25T00:00:00"/>
    <d v="2017-04-01T00:00:00"/>
    <d v="2017-04-25T00:00:00"/>
    <s v="Tuesday"/>
    <d v="1899-12-30T10:51:04"/>
    <d v="1899-12-30T11:00:00"/>
    <s v="One Way"/>
  </r>
  <r>
    <n v="1176668"/>
    <s v="RFID Card Member"/>
    <s v="Madison"/>
    <s v="WI"/>
    <n v="53718"/>
    <s v="UNITED STATES"/>
    <s v="Bublr for Organizations"/>
    <n v="11155"/>
    <x v="53"/>
    <n v="43.074655999999997"/>
    <n v="-87.889011999999994"/>
    <x v="25"/>
    <n v="43.074890000000003"/>
    <n v="-87.882810000000006"/>
    <n v="14"/>
    <n v="0"/>
    <n v="2.1"/>
    <n v="2"/>
    <n v="84"/>
    <n v="-1"/>
    <d v="2017-04-25T00:00:00"/>
    <d v="2017-04-01T00:00:00"/>
    <d v="2017-04-25T00:00:00"/>
    <s v="Tuesday"/>
    <d v="1899-12-30T10:51:22"/>
    <d v="1899-12-30T11:00:00"/>
    <n v="1"/>
    <d v="2017-04-25T00:00:00"/>
    <d v="2017-04-01T00:00:00"/>
    <d v="2017-04-25T00:00:00"/>
    <s v="Tuesday"/>
    <d v="1899-12-30T11:05:56"/>
    <d v="1899-12-30T11:00:00"/>
    <s v="One Way"/>
  </r>
  <r>
    <n v="1598961"/>
    <s v="RFID Card Member"/>
    <s v="Whitefish Bay"/>
    <s v="WI"/>
    <n v="53217"/>
    <s v="UNITED STATES"/>
    <s v="Pay as You Go Pass"/>
    <n v="88"/>
    <x v="39"/>
    <n v="43.020020000000002"/>
    <n v="-87.912540000000007"/>
    <x v="42"/>
    <n v="43.020020000000002"/>
    <n v="-87.912540000000007"/>
    <n v="28"/>
    <n v="2"/>
    <n v="4.2"/>
    <n v="4"/>
    <n v="168"/>
    <n v="-1"/>
    <d v="2017-04-25T00:00:00"/>
    <d v="2017-04-01T00:00:00"/>
    <d v="2017-04-25T00:00:00"/>
    <s v="Tuesday"/>
    <d v="1899-12-30T12:03:58"/>
    <d v="1899-12-30T12:00:00"/>
    <n v="1"/>
    <d v="2017-04-25T00:00:00"/>
    <d v="2017-04-01T00:00:00"/>
    <d v="2017-04-25T00:00:00"/>
    <s v="Tuesday"/>
    <d v="1899-12-30T12:31:17"/>
    <d v="1899-12-30T13:00:00"/>
    <s v="Round Trip"/>
  </r>
  <r>
    <n v="1372080"/>
    <s v="RFID Card Member"/>
    <s v="Milwaukee"/>
    <s v="WI"/>
    <n v="53201"/>
    <s v="UNITED STATES"/>
    <s v="Annual Pass"/>
    <n v="11080"/>
    <x v="38"/>
    <n v="43.058619999999998"/>
    <n v="-87.885319999999993"/>
    <x v="25"/>
    <n v="43.074890000000003"/>
    <n v="-87.882810000000006"/>
    <n v="9"/>
    <n v="0"/>
    <n v="1.4"/>
    <n v="1.3"/>
    <n v="54"/>
    <n v="-1"/>
    <d v="2017-04-25T00:00:00"/>
    <d v="2017-04-01T00:00:00"/>
    <d v="2017-04-25T00:00:00"/>
    <s v="Tuesday"/>
    <d v="1899-12-30T13:18:22"/>
    <d v="1899-12-30T13:00:00"/>
    <n v="1"/>
    <d v="2017-04-25T00:00:00"/>
    <d v="2017-04-01T00:00:00"/>
    <d v="2017-04-25T00:00:00"/>
    <s v="Tuesday"/>
    <d v="1899-12-30T13:27:19"/>
    <d v="1899-12-30T13:00:00"/>
    <s v="One Way"/>
  </r>
  <r>
    <n v="1372080"/>
    <s v="RFID Card Member"/>
    <s v="Milwaukee"/>
    <s v="WI"/>
    <n v="53201"/>
    <s v="UNITED STATES"/>
    <s v="Annual Pass"/>
    <n v="168"/>
    <x v="32"/>
    <n v="43.078530000000001"/>
    <n v="-87.882620000000003"/>
    <x v="13"/>
    <n v="43.078530000000001"/>
    <n v="-87.882620000000003"/>
    <n v="0"/>
    <n v="0"/>
    <n v="0"/>
    <n v="0"/>
    <n v="0"/>
    <n v="-1"/>
    <d v="2017-04-25T00:00:00"/>
    <d v="2017-04-01T00:00:00"/>
    <d v="2017-04-25T00:00:00"/>
    <s v="Tuesday"/>
    <d v="1899-12-30T17:08:05"/>
    <d v="1899-12-30T17:00:00"/>
    <n v="1"/>
    <d v="2017-04-25T00:00:00"/>
    <d v="2017-04-01T00:00:00"/>
    <d v="2017-04-25T00:00:00"/>
    <s v="Tuesday"/>
    <d v="1899-12-30T17:08:32"/>
    <d v="1899-12-30T17:00:00"/>
    <s v="Round Trip"/>
  </r>
  <r>
    <n v="1372197"/>
    <s v="RFID Card Member"/>
    <s v="milwaukee"/>
    <s v="WI"/>
    <n v="53202"/>
    <s v="UNITED STATES"/>
    <s v="Annual Pass"/>
    <n v="81"/>
    <x v="32"/>
    <n v="43.078530000000001"/>
    <n v="-87.882620000000003"/>
    <x v="49"/>
    <n v="43.060296999999998"/>
    <n v="-87.913150000000002"/>
    <n v="25"/>
    <n v="0"/>
    <n v="3.8"/>
    <n v="3.6"/>
    <n v="150"/>
    <n v="-1"/>
    <d v="2017-04-25T00:00:00"/>
    <d v="2017-04-01T00:00:00"/>
    <d v="2017-04-25T00:00:00"/>
    <s v="Tuesday"/>
    <d v="1899-12-30T17:15:30"/>
    <d v="1899-12-30T17:00:00"/>
    <n v="1"/>
    <d v="2017-04-25T00:00:00"/>
    <d v="2017-04-01T00:00:00"/>
    <d v="2017-04-25T00:00:00"/>
    <s v="Tuesday"/>
    <d v="1899-12-30T17:40:36"/>
    <d v="1899-12-30T18:00:00"/>
    <s v="One Way"/>
  </r>
  <r>
    <n v="1012659"/>
    <s v="RFID Card Member"/>
    <s v="Milwaukee"/>
    <s v="WI"/>
    <n v="53211"/>
    <s v="UNITED STATES"/>
    <s v="Annual Pass"/>
    <n v="5485"/>
    <x v="30"/>
    <n v="43.045712999999999"/>
    <n v="-87.899756999999994"/>
    <x v="11"/>
    <n v="43.052460000000004"/>
    <n v="-87.891000000000005"/>
    <n v="4"/>
    <n v="0"/>
    <n v="0.6"/>
    <n v="0.6"/>
    <n v="24"/>
    <n v="-1"/>
    <d v="2017-04-25T00:00:00"/>
    <d v="2017-04-01T00:00:00"/>
    <d v="2017-04-25T00:00:00"/>
    <s v="Tuesday"/>
    <d v="1899-12-30T17:24:44"/>
    <d v="1899-12-30T17:00:00"/>
    <n v="1"/>
    <d v="2017-04-25T00:00:00"/>
    <d v="2017-04-01T00:00:00"/>
    <d v="2017-04-25T00:00:00"/>
    <s v="Tuesday"/>
    <d v="1899-12-30T17:28:35"/>
    <d v="1899-12-30T17:00:00"/>
    <s v="One Way"/>
  </r>
  <r>
    <n v="1517760"/>
    <s v="RFID Card Member"/>
    <s v="Milwaukee"/>
    <s v="WI"/>
    <n v="53212"/>
    <s v="UNITED STATES"/>
    <s v="Annual Pass"/>
    <n v="43"/>
    <x v="6"/>
    <n v="43.038719999999998"/>
    <n v="-87.905339999999995"/>
    <x v="16"/>
    <n v="43.052549999999997"/>
    <n v="-87.909329999999997"/>
    <n v="10"/>
    <n v="0"/>
    <n v="1.5"/>
    <n v="1.4"/>
    <n v="60"/>
    <n v="-1"/>
    <d v="2017-04-25T00:00:00"/>
    <d v="2017-04-01T00:00:00"/>
    <d v="2017-04-25T00:00:00"/>
    <s v="Tuesday"/>
    <d v="1899-12-30T17:37:36"/>
    <d v="1899-12-30T18:00:00"/>
    <n v="1"/>
    <d v="2017-04-25T00:00:00"/>
    <d v="2017-04-01T00:00:00"/>
    <d v="2017-04-25T00:00:00"/>
    <s v="Tuesday"/>
    <d v="1899-12-30T17:47:48"/>
    <d v="1899-12-30T18:00:00"/>
    <s v="One Way"/>
  </r>
  <r>
    <n v="1372197"/>
    <s v="RFID Card Member"/>
    <s v="milwaukee"/>
    <s v="WI"/>
    <n v="53202"/>
    <s v="UNITED STATES"/>
    <s v="Annual Pass"/>
    <n v="5429"/>
    <x v="44"/>
    <n v="43.060296999999998"/>
    <n v="-87.913150000000002"/>
    <x v="10"/>
    <n v="43.058619999999998"/>
    <n v="-87.885319999999993"/>
    <n v="14"/>
    <n v="0"/>
    <n v="2.1"/>
    <n v="2"/>
    <n v="84"/>
    <n v="-1"/>
    <d v="2017-04-25T00:00:00"/>
    <d v="2017-04-01T00:00:00"/>
    <d v="2017-04-25T00:00:00"/>
    <s v="Tuesday"/>
    <d v="1899-12-30T18:31:29"/>
    <d v="1899-12-30T19:00:00"/>
    <n v="1"/>
    <d v="2017-04-25T00:00:00"/>
    <d v="2017-04-01T00:00:00"/>
    <d v="2017-04-25T00:00:00"/>
    <s v="Tuesday"/>
    <d v="1899-12-30T18:45:15"/>
    <d v="1899-12-30T19:00:00"/>
    <s v="One Way"/>
  </r>
  <r>
    <n v="1586647"/>
    <s v="RFID Card Member"/>
    <s v="Milwaukee"/>
    <s v="WI"/>
    <n v="53204"/>
    <s v="UNITED STATES"/>
    <s v="Pay as You Go Pass"/>
    <n v="36"/>
    <x v="25"/>
    <n v="43.058010000000003"/>
    <n v="-87.877300000000005"/>
    <x v="22"/>
    <n v="43.058010000000003"/>
    <n v="-87.877300000000005"/>
    <n v="88"/>
    <n v="6"/>
    <n v="13.2"/>
    <n v="12.5"/>
    <n v="528"/>
    <n v="-1"/>
    <d v="2017-04-25T00:00:00"/>
    <d v="2017-04-01T00:00:00"/>
    <d v="2017-04-25T00:00:00"/>
    <s v="Tuesday"/>
    <d v="1899-12-30T18:40:52"/>
    <d v="1899-12-30T19:00:00"/>
    <n v="1"/>
    <d v="2017-04-25T00:00:00"/>
    <d v="2017-04-01T00:00:00"/>
    <d v="2017-04-25T00:00:00"/>
    <s v="Tuesday"/>
    <d v="1899-12-30T20:08:08"/>
    <d v="1899-12-30T20:00:00"/>
    <s v="Round Trip"/>
  </r>
  <r>
    <n v="1250295"/>
    <s v="RFID Card Member"/>
    <s v="Plover"/>
    <s v="WI"/>
    <n v="54467"/>
    <s v="UNITED STATES"/>
    <s v="Bublr for Organizations"/>
    <n v="190"/>
    <x v="32"/>
    <n v="43.078530000000001"/>
    <n v="-87.882620000000003"/>
    <x v="55"/>
    <n v="43.074655999999997"/>
    <n v="-87.889011999999994"/>
    <n v="6"/>
    <n v="0"/>
    <n v="0.9"/>
    <n v="0.9"/>
    <n v="36"/>
    <n v="-1"/>
    <d v="2017-04-25T00:00:00"/>
    <d v="2017-04-01T00:00:00"/>
    <d v="2017-04-25T00:00:00"/>
    <s v="Tuesday"/>
    <d v="1899-12-30T19:26:56"/>
    <d v="1899-12-30T19:00:00"/>
    <n v="1"/>
    <d v="2017-04-25T00:00:00"/>
    <d v="2017-04-01T00:00:00"/>
    <d v="2017-04-25T00:00:00"/>
    <s v="Tuesday"/>
    <d v="1899-12-30T19:32:02"/>
    <d v="1899-12-30T20:00:00"/>
    <s v="One Way"/>
  </r>
  <r>
    <n v="1494109"/>
    <s v="RFID Card Member"/>
    <s v="Milwaukee"/>
    <s v="WI"/>
    <n v="53233"/>
    <s v="UNITED STATES"/>
    <s v="Annual Pass"/>
    <n v="5509"/>
    <x v="21"/>
    <n v="43.040349999999997"/>
    <n v="-87.920760000000001"/>
    <x v="1"/>
    <n v="43.03886"/>
    <n v="-87.902720000000002"/>
    <n v="8"/>
    <n v="0"/>
    <n v="1.2"/>
    <n v="1.1000000000000001"/>
    <n v="48"/>
    <n v="-1"/>
    <d v="2017-04-26T00:00:00"/>
    <d v="2017-04-01T00:00:00"/>
    <d v="2017-04-26T00:00:00"/>
    <s v="Wednesday"/>
    <d v="1899-12-30T07:22:13"/>
    <d v="1899-12-30T07:00:00"/>
    <n v="1"/>
    <d v="2017-04-26T00:00:00"/>
    <d v="2017-04-01T00:00:00"/>
    <d v="2017-04-26T00:00:00"/>
    <s v="Wednesday"/>
    <d v="1899-12-30T07:30:35"/>
    <d v="1899-12-30T08:00:00"/>
    <s v="One Way"/>
  </r>
  <r>
    <n v="1312561"/>
    <s v="RFID Card Member"/>
    <s v="Milwaukee"/>
    <s v="WI"/>
    <n v="53202"/>
    <s v="UNITED STATES"/>
    <s v="Pay as You Go Pass"/>
    <n v="5424"/>
    <x v="16"/>
    <n v="43.03913"/>
    <n v="-87.916150000000002"/>
    <x v="19"/>
    <n v="43.040349999999997"/>
    <n v="-87.920760000000001"/>
    <n v="2"/>
    <n v="0"/>
    <n v="0.3"/>
    <n v="0.3"/>
    <n v="12"/>
    <n v="-1"/>
    <d v="2017-04-26T00:00:00"/>
    <d v="2017-04-01T00:00:00"/>
    <d v="2017-04-26T00:00:00"/>
    <s v="Wednesday"/>
    <d v="1899-12-30T09:12:11"/>
    <d v="1899-12-30T09:00:00"/>
    <n v="1"/>
    <d v="2017-04-26T00:00:00"/>
    <d v="2017-04-01T00:00:00"/>
    <d v="2017-04-26T00:00:00"/>
    <s v="Wednesday"/>
    <d v="1899-12-30T09:14:08"/>
    <d v="1899-12-30T09:00:00"/>
    <s v="One Way"/>
  </r>
  <r>
    <n v="1238862"/>
    <s v="RFID Card Member"/>
    <s v="Cross Plains"/>
    <s v="WI"/>
    <n v="53528"/>
    <s v="UNITED STATES"/>
    <s v="Bublr for Organizations"/>
    <n v="5534"/>
    <x v="38"/>
    <n v="43.058619999999998"/>
    <n v="-87.885319999999993"/>
    <x v="25"/>
    <n v="43.074890000000003"/>
    <n v="-87.882810000000006"/>
    <n v="8"/>
    <n v="0"/>
    <n v="1.2"/>
    <n v="1.1000000000000001"/>
    <n v="48"/>
    <n v="-1"/>
    <d v="2017-04-26T00:00:00"/>
    <d v="2017-04-01T00:00:00"/>
    <d v="2017-04-26T00:00:00"/>
    <s v="Wednesday"/>
    <d v="1899-12-30T12:52:13"/>
    <d v="1899-12-30T13:00:00"/>
    <n v="1"/>
    <d v="2017-04-26T00:00:00"/>
    <d v="2017-04-01T00:00:00"/>
    <d v="2017-04-26T00:00:00"/>
    <s v="Wednesday"/>
    <d v="1899-12-30T13:00:20"/>
    <d v="1899-12-30T13:00:00"/>
    <s v="One Way"/>
  </r>
  <r>
    <n v="1321282"/>
    <s v="RFID Card Member"/>
    <s v="Milwaukee"/>
    <s v="WI"/>
    <n v="53202"/>
    <s v="UNITED STATES"/>
    <s v="Annual Pass"/>
    <n v="5571"/>
    <x v="48"/>
    <n v="43.060155999999999"/>
    <n v="-87.881258000000003"/>
    <x v="25"/>
    <n v="43.074890000000003"/>
    <n v="-87.882810000000006"/>
    <n v="7"/>
    <n v="0"/>
    <n v="1.1000000000000001"/>
    <n v="1"/>
    <n v="42"/>
    <n v="-1"/>
    <d v="2017-04-26T00:00:00"/>
    <d v="2017-04-01T00:00:00"/>
    <d v="2017-04-26T00:00:00"/>
    <s v="Wednesday"/>
    <d v="1899-12-30T12:54:59"/>
    <d v="1899-12-30T13:00:00"/>
    <n v="1"/>
    <d v="2017-04-26T00:00:00"/>
    <d v="2017-04-01T00:00:00"/>
    <d v="2017-04-26T00:00:00"/>
    <s v="Wednesday"/>
    <d v="1899-12-30T13:01:52"/>
    <d v="1899-12-30T13:00:00"/>
    <s v="One Way"/>
  </r>
  <r>
    <n v="1003049"/>
    <s v="RFID Card Member"/>
    <s v="Milwaukee"/>
    <s v="WI"/>
    <n v="53212"/>
    <s v="UNITED STATES"/>
    <s v="Annual Pass"/>
    <n v="11080"/>
    <x v="10"/>
    <n v="43.060786"/>
    <n v="-87.883825999999999"/>
    <x v="53"/>
    <n v="43.060786"/>
    <n v="-87.883825999999999"/>
    <n v="17"/>
    <n v="0"/>
    <n v="2.6"/>
    <n v="2.4"/>
    <n v="102"/>
    <n v="-1"/>
    <d v="2017-04-26T00:00:00"/>
    <d v="2017-04-01T00:00:00"/>
    <d v="2017-04-26T00:00:00"/>
    <s v="Wednesday"/>
    <d v="1899-12-30T13:56:50"/>
    <d v="1899-12-30T14:00:00"/>
    <n v="1"/>
    <d v="2017-04-26T00:00:00"/>
    <d v="2017-04-01T00:00:00"/>
    <d v="2017-04-26T00:00:00"/>
    <s v="Wednesday"/>
    <d v="1899-12-30T14:13:50"/>
    <d v="1899-12-30T14:00:00"/>
    <s v="Round Trip"/>
  </r>
  <r>
    <n v="1527528"/>
    <s v="RFID Card Member"/>
    <s v="Milwaukee "/>
    <s v="WI"/>
    <n v="53202"/>
    <s v="UNITED STATES"/>
    <s v="Annual Pass"/>
    <n v="11124"/>
    <x v="12"/>
    <n v="43.052460000000004"/>
    <n v="-87.891000000000005"/>
    <x v="7"/>
    <n v="43.038580000000003"/>
    <n v="-87.90934"/>
    <n v="13"/>
    <n v="0"/>
    <n v="2"/>
    <n v="1.9"/>
    <n v="78"/>
    <n v="-1"/>
    <d v="2017-04-26T00:00:00"/>
    <d v="2017-04-01T00:00:00"/>
    <d v="2017-04-26T00:00:00"/>
    <s v="Wednesday"/>
    <d v="1899-12-30T14:50:59"/>
    <d v="1899-12-30T15:00:00"/>
    <n v="1"/>
    <d v="2017-04-26T00:00:00"/>
    <d v="2017-04-01T00:00:00"/>
    <d v="2017-04-26T00:00:00"/>
    <s v="Wednesday"/>
    <d v="1899-12-30T15:03:28"/>
    <d v="1899-12-30T15:00:00"/>
    <s v="One Way"/>
  </r>
  <r>
    <n v="1578067"/>
    <s v="RFID Card Member"/>
    <s v="Wauwatosa"/>
    <s v="WI"/>
    <n v="53226"/>
    <s v="UNITED STATES"/>
    <s v="Pay as You Go Pass"/>
    <n v="354"/>
    <x v="51"/>
    <n v="43.06044"/>
    <n v="-88.016239999999996"/>
    <x v="46"/>
    <n v="43.06044"/>
    <n v="-88.016239999999996"/>
    <n v="43"/>
    <n v="4"/>
    <n v="6.5"/>
    <n v="6.1"/>
    <n v="258"/>
    <n v="-1"/>
    <d v="2017-04-26T00:00:00"/>
    <d v="2017-04-01T00:00:00"/>
    <d v="2017-04-26T00:00:00"/>
    <s v="Wednesday"/>
    <d v="1899-12-30T15:19:33"/>
    <d v="1899-12-30T15:00:00"/>
    <n v="1"/>
    <d v="2017-04-26T00:00:00"/>
    <d v="2017-04-01T00:00:00"/>
    <d v="2017-04-26T00:00:00"/>
    <s v="Wednesday"/>
    <d v="1899-12-30T16:02:16"/>
    <d v="1899-12-30T16:00:00"/>
    <s v="Round Trip"/>
  </r>
  <r>
    <n v="1358129"/>
    <s v="RFID Card Member"/>
    <s v="Milwaukee"/>
    <s v="WI"/>
    <n v="53202"/>
    <s v="UNITED STATES"/>
    <s v="Annual Pass"/>
    <n v="5713"/>
    <x v="45"/>
    <n v="43.077359999999999"/>
    <n v="-87.880769999999998"/>
    <x v="10"/>
    <n v="43.058619999999998"/>
    <n v="-87.885319999999993"/>
    <n v="30"/>
    <n v="0"/>
    <n v="4.5"/>
    <n v="4.3"/>
    <n v="180"/>
    <n v="-1"/>
    <d v="2017-04-26T00:00:00"/>
    <d v="2017-04-01T00:00:00"/>
    <d v="2017-04-26T00:00:00"/>
    <s v="Wednesday"/>
    <d v="1899-12-30T15:20:47"/>
    <d v="1899-12-30T15:00:00"/>
    <n v="1"/>
    <d v="2017-04-26T00:00:00"/>
    <d v="2017-04-01T00:00:00"/>
    <d v="2017-04-26T00:00:00"/>
    <s v="Wednesday"/>
    <d v="1899-12-30T15:50:20"/>
    <d v="1899-12-30T16:00:00"/>
    <s v="One Way"/>
  </r>
  <r>
    <n v="1598337"/>
    <s v="RFID Card Member"/>
    <m/>
    <m/>
    <n v="53202"/>
    <s v="UNITED STATES"/>
    <s v="Pay as You Go Pass"/>
    <n v="93"/>
    <x v="5"/>
    <n v="43.031320000000001"/>
    <n v="-87.904259999999994"/>
    <x v="6"/>
    <n v="43.03519"/>
    <n v="-87.907390000000007"/>
    <n v="4"/>
    <n v="0"/>
    <n v="0.6"/>
    <n v="0.6"/>
    <n v="24"/>
    <n v="-1"/>
    <d v="2017-04-26T00:00:00"/>
    <d v="2017-04-01T00:00:00"/>
    <d v="2017-04-26T00:00:00"/>
    <s v="Wednesday"/>
    <d v="1899-12-30T15:32:32"/>
    <d v="1899-12-30T16:00:00"/>
    <n v="1"/>
    <d v="2017-04-26T00:00:00"/>
    <d v="2017-04-01T00:00:00"/>
    <d v="2017-04-26T00:00:00"/>
    <s v="Wednesday"/>
    <d v="1899-12-30T15:36:15"/>
    <d v="1899-12-30T16:00:00"/>
    <s v="One Way"/>
  </r>
  <r>
    <n v="1397103"/>
    <s v="RFID Card Member"/>
    <s v="Milwaukee"/>
    <s v="WI"/>
    <n v="53211"/>
    <s v="UNITED STATES"/>
    <s v="Annual Pass"/>
    <n v="5571"/>
    <x v="27"/>
    <n v="43.074890000000003"/>
    <n v="-87.882810000000006"/>
    <x v="35"/>
    <n v="43.066893999999998"/>
    <n v="-87.877936000000005"/>
    <n v="5"/>
    <n v="0"/>
    <n v="0.8"/>
    <n v="0.7"/>
    <n v="30"/>
    <n v="-1"/>
    <d v="2017-04-26T00:00:00"/>
    <d v="2017-04-01T00:00:00"/>
    <d v="2017-04-26T00:00:00"/>
    <s v="Wednesday"/>
    <d v="1899-12-30T15:44:17"/>
    <d v="1899-12-30T16:00:00"/>
    <n v="1"/>
    <d v="2017-04-26T00:00:00"/>
    <d v="2017-04-01T00:00:00"/>
    <d v="2017-04-26T00:00:00"/>
    <s v="Wednesday"/>
    <d v="1899-12-30T15:49:00"/>
    <d v="1899-12-30T16:00:00"/>
    <s v="One Way"/>
  </r>
  <r>
    <n v="1092316"/>
    <s v="RFID Card Member"/>
    <s v="Milwaukee"/>
    <s v="WI"/>
    <n v="53211"/>
    <s v="UNITED STATES"/>
    <s v="Annual Pass"/>
    <n v="46"/>
    <x v="27"/>
    <n v="43.074890000000003"/>
    <n v="-87.882810000000006"/>
    <x v="55"/>
    <n v="43.074655999999997"/>
    <n v="-87.889011999999994"/>
    <n v="10"/>
    <n v="0"/>
    <n v="1.5"/>
    <n v="1.4"/>
    <n v="60"/>
    <n v="-1"/>
    <d v="2017-04-26T00:00:00"/>
    <d v="2017-04-01T00:00:00"/>
    <d v="2017-04-26T00:00:00"/>
    <s v="Wednesday"/>
    <d v="1899-12-30T15:59:19"/>
    <d v="1899-12-30T16:00:00"/>
    <n v="1"/>
    <d v="2017-04-26T00:00:00"/>
    <d v="2017-04-01T00:00:00"/>
    <d v="2017-04-26T00:00:00"/>
    <s v="Wednesday"/>
    <d v="1899-12-30T16:09:56"/>
    <d v="1899-12-30T16:00:00"/>
    <s v="One Way"/>
  </r>
  <r>
    <n v="1408049"/>
    <s v="RFID Card Member"/>
    <s v="Milwaukee"/>
    <s v="WI"/>
    <n v="53202"/>
    <s v="UNITED STATES"/>
    <s v="Annual Pass"/>
    <n v="5572"/>
    <x v="41"/>
    <n v="43.031480000000002"/>
    <n v="-87.908169999999998"/>
    <x v="6"/>
    <n v="43.03519"/>
    <n v="-87.907390000000007"/>
    <n v="8"/>
    <n v="0"/>
    <n v="1.2"/>
    <n v="1.1000000000000001"/>
    <n v="48"/>
    <n v="-1"/>
    <d v="2017-04-26T00:00:00"/>
    <d v="2017-04-01T00:00:00"/>
    <d v="2017-04-26T00:00:00"/>
    <s v="Wednesday"/>
    <d v="1899-12-30T16:23:50"/>
    <d v="1899-12-30T16:00:00"/>
    <n v="1"/>
    <d v="2017-04-26T00:00:00"/>
    <d v="2017-04-01T00:00:00"/>
    <d v="2017-04-26T00:00:00"/>
    <s v="Wednesday"/>
    <d v="1899-12-30T16:31:00"/>
    <d v="1899-12-30T17:00:00"/>
    <s v="One Way"/>
  </r>
  <r>
    <n v="531564"/>
    <s v="RFID Card Member"/>
    <s v="Milwaukee"/>
    <s v="WI"/>
    <n v="53202"/>
    <s v="UNITED STATES"/>
    <s v="Pay as You Go Pass"/>
    <n v="5505"/>
    <x v="0"/>
    <n v="43.042490000000001"/>
    <n v="-87.909959999999998"/>
    <x v="52"/>
    <n v="43.041646999999998"/>
    <n v="-87.927257999999995"/>
    <n v="12"/>
    <n v="2"/>
    <n v="1.8"/>
    <n v="1.7"/>
    <n v="72"/>
    <n v="-1"/>
    <d v="2017-04-26T00:00:00"/>
    <d v="2017-04-01T00:00:00"/>
    <d v="2017-04-26T00:00:00"/>
    <s v="Wednesday"/>
    <d v="1899-12-30T16:42:50"/>
    <d v="1899-12-30T17:00:00"/>
    <n v="1"/>
    <d v="2017-04-26T00:00:00"/>
    <d v="2017-04-01T00:00:00"/>
    <d v="2017-04-26T00:00:00"/>
    <s v="Wednesday"/>
    <d v="1899-12-30T16:54:07"/>
    <d v="1899-12-30T17:00:00"/>
    <s v="One Way"/>
  </r>
  <r>
    <n v="1345700"/>
    <s v="RFID Card Member"/>
    <s v="Milwaukee"/>
    <s v="WI"/>
    <n v="53202"/>
    <s v="UNITED STATES"/>
    <s v="Annual Pass"/>
    <n v="5501"/>
    <x v="23"/>
    <n v="43.053040000000003"/>
    <n v="-87.897660000000002"/>
    <x v="26"/>
    <n v="43.053040000000003"/>
    <n v="-87.897660000000002"/>
    <n v="0"/>
    <n v="0"/>
    <n v="0"/>
    <n v="0"/>
    <n v="0"/>
    <n v="-1"/>
    <d v="2017-04-26T00:00:00"/>
    <d v="2017-04-01T00:00:00"/>
    <d v="2017-04-26T00:00:00"/>
    <s v="Wednesday"/>
    <d v="1899-12-30T17:34:04"/>
    <d v="1899-12-30T18:00:00"/>
    <n v="1"/>
    <d v="2017-04-26T00:00:00"/>
    <d v="2017-04-01T00:00:00"/>
    <d v="2017-04-26T00:00:00"/>
    <s v="Wednesday"/>
    <d v="1899-12-30T17:34:27"/>
    <d v="1899-12-30T18:00:00"/>
    <s v="Round Trip"/>
  </r>
  <r>
    <n v="1248897"/>
    <s v="RFID Card Member"/>
    <s v="New Berlin"/>
    <s v="WI"/>
    <n v="53151"/>
    <s v="UNITED STATES"/>
    <s v="Bublr for Organizations"/>
    <n v="5519"/>
    <x v="32"/>
    <n v="43.078530000000001"/>
    <n v="-87.882620000000003"/>
    <x v="13"/>
    <n v="43.078530000000001"/>
    <n v="-87.882620000000003"/>
    <n v="14"/>
    <n v="0"/>
    <n v="2.1"/>
    <n v="2"/>
    <n v="84"/>
    <n v="-1"/>
    <d v="2017-04-26T00:00:00"/>
    <d v="2017-04-01T00:00:00"/>
    <d v="2017-04-26T00:00:00"/>
    <s v="Wednesday"/>
    <d v="1899-12-30T17:52:03"/>
    <d v="1899-12-30T18:00:00"/>
    <n v="1"/>
    <d v="2017-04-26T00:00:00"/>
    <d v="2017-04-01T00:00:00"/>
    <d v="2017-04-26T00:00:00"/>
    <s v="Wednesday"/>
    <d v="1899-12-30T18:06:15"/>
    <d v="1899-12-30T18:00:00"/>
    <s v="Round Trip"/>
  </r>
  <r>
    <n v="1466003"/>
    <s v="RFID Card Member"/>
    <s v="Milwaukee"/>
    <s v="WI"/>
    <n v="53223"/>
    <s v="UNITED STATES"/>
    <s v="Annual Pass"/>
    <n v="265"/>
    <x v="0"/>
    <n v="43.042490000000001"/>
    <n v="-87.909959999999998"/>
    <x v="37"/>
    <n v="43.02948"/>
    <n v="-87.912819999999996"/>
    <n v="11"/>
    <n v="0"/>
    <n v="1.7"/>
    <n v="1.6"/>
    <n v="66"/>
    <n v="-1"/>
    <d v="2017-04-26T00:00:00"/>
    <d v="2017-04-01T00:00:00"/>
    <d v="2017-04-26T00:00:00"/>
    <s v="Wednesday"/>
    <d v="1899-12-30T18:36:20"/>
    <d v="1899-12-30T19:00:00"/>
    <n v="1"/>
    <d v="2017-04-26T00:00:00"/>
    <d v="2017-04-01T00:00:00"/>
    <d v="2017-04-26T00:00:00"/>
    <s v="Wednesday"/>
    <d v="1899-12-30T18:47:42"/>
    <d v="1899-12-30T19:00:00"/>
    <s v="One Way"/>
  </r>
  <r>
    <n v="1239159"/>
    <s v="RFID Card Member"/>
    <s v="Milwaukee"/>
    <s v="WI"/>
    <n v="53202"/>
    <s v="UNITED STATES"/>
    <s v="Pay as You Go Pass"/>
    <n v="976"/>
    <x v="29"/>
    <n v="43.052549999999997"/>
    <n v="-87.909329999999997"/>
    <x v="10"/>
    <n v="43.058619999999998"/>
    <n v="-87.885319999999993"/>
    <n v="10"/>
    <n v="2"/>
    <n v="1.5"/>
    <n v="1.4"/>
    <n v="60"/>
    <n v="-1"/>
    <d v="2017-04-26T00:00:00"/>
    <d v="2017-04-01T00:00:00"/>
    <d v="2017-04-26T00:00:00"/>
    <s v="Wednesday"/>
    <d v="1899-12-30T21:42:08"/>
    <d v="1899-12-30T22:00:00"/>
    <n v="1"/>
    <d v="2017-04-26T00:00:00"/>
    <d v="2017-04-01T00:00:00"/>
    <d v="2017-04-26T00:00:00"/>
    <s v="Wednesday"/>
    <d v="1899-12-30T21:52:41"/>
    <d v="1899-12-30T22:00:00"/>
    <s v="One Way"/>
  </r>
  <r>
    <n v="1400126"/>
    <s v="RFID Card Member"/>
    <s v="Milwaukee"/>
    <s v="WI"/>
    <n v="53211"/>
    <s v="UNITED STATES"/>
    <s v="Annual Pass"/>
    <n v="237"/>
    <x v="31"/>
    <n v="43.06033"/>
    <n v="-87.89546"/>
    <x v="35"/>
    <n v="43.066893999999998"/>
    <n v="-87.877936000000005"/>
    <n v="10"/>
    <n v="0"/>
    <n v="1.5"/>
    <n v="1.4"/>
    <n v="60"/>
    <n v="-1"/>
    <d v="2017-04-26T00:00:00"/>
    <d v="2017-04-01T00:00:00"/>
    <d v="2017-04-26T00:00:00"/>
    <s v="Wednesday"/>
    <d v="1899-12-30T22:13:33"/>
    <d v="1899-12-30T22:00:00"/>
    <n v="1"/>
    <d v="2017-04-26T00:00:00"/>
    <d v="2017-04-01T00:00:00"/>
    <d v="2017-04-26T00:00:00"/>
    <s v="Wednesday"/>
    <d v="1899-12-30T22:23:15"/>
    <d v="1899-12-30T22:00:00"/>
    <s v="One Way"/>
  </r>
  <r>
    <n v="1249909"/>
    <s v="RFID Card Member"/>
    <s v="appleton"/>
    <s v="WI"/>
    <n v="54914"/>
    <s v="UNITED STATES"/>
    <s v="Bublr for Organizations"/>
    <n v="11071"/>
    <x v="53"/>
    <n v="43.074655999999997"/>
    <n v="-87.889011999999994"/>
    <x v="47"/>
    <n v="43.060250000000003"/>
    <n v="-87.892169999999993"/>
    <n v="14"/>
    <n v="0"/>
    <n v="2.1"/>
    <n v="2"/>
    <n v="84"/>
    <n v="-1"/>
    <d v="2017-04-26T00:00:00"/>
    <d v="2017-04-01T00:00:00"/>
    <d v="2017-04-26T00:00:00"/>
    <s v="Wednesday"/>
    <d v="1899-12-30T22:19:14"/>
    <d v="1899-12-30T22:00:00"/>
    <n v="1"/>
    <d v="2017-04-26T00:00:00"/>
    <d v="2017-04-01T00:00:00"/>
    <d v="2017-04-26T00:00:00"/>
    <s v="Wednesday"/>
    <d v="1899-12-30T22:33:25"/>
    <d v="1899-12-30T23:00:00"/>
    <s v="One Way"/>
  </r>
  <r>
    <n v="1331706"/>
    <s v="RFID Card Member"/>
    <s v="New Lenox"/>
    <s v="IL"/>
    <n v="60451"/>
    <s v="UNITED STATES"/>
    <s v="Annual Pass"/>
    <n v="5491"/>
    <x v="9"/>
    <n v="43.05097"/>
    <n v="-87.906440000000003"/>
    <x v="50"/>
    <n v="43.05847"/>
    <n v="-87.898079999999993"/>
    <n v="7"/>
    <n v="0"/>
    <n v="1.1000000000000001"/>
    <n v="1"/>
    <n v="42"/>
    <n v="-1"/>
    <d v="2017-04-27T00:00:00"/>
    <d v="2017-04-01T00:00:00"/>
    <d v="2017-04-27T00:00:00"/>
    <s v="Thursday"/>
    <d v="1899-12-30T00:19:18"/>
    <d v="1899-12-30T00:00:00"/>
    <n v="1"/>
    <d v="2017-04-27T00:00:00"/>
    <d v="2017-04-01T00:00:00"/>
    <d v="2017-04-27T00:00:00"/>
    <s v="Thursday"/>
    <d v="1899-12-30T00:26:12"/>
    <d v="1899-12-30T00:00:00"/>
    <s v="One Way"/>
  </r>
  <r>
    <n v="1371805"/>
    <s v="RFID Card Member"/>
    <s v="Waukesha"/>
    <s v="WI"/>
    <n v="53188"/>
    <s v="UNITED STATES"/>
    <s v="Annual Pass"/>
    <n v="361"/>
    <x v="27"/>
    <n v="43.074890000000003"/>
    <n v="-87.882810000000006"/>
    <x v="27"/>
    <n v="43.063749000000001"/>
    <n v="-87.887962999999999"/>
    <n v="7"/>
    <n v="0"/>
    <n v="1.1000000000000001"/>
    <n v="1"/>
    <n v="42"/>
    <n v="-1"/>
    <d v="2017-04-27T00:00:00"/>
    <d v="2017-04-01T00:00:00"/>
    <d v="2017-04-27T00:00:00"/>
    <s v="Thursday"/>
    <d v="1899-12-30T11:08:53"/>
    <d v="1899-12-30T11:00:00"/>
    <n v="1"/>
    <d v="2017-04-27T00:00:00"/>
    <d v="2017-04-01T00:00:00"/>
    <d v="2017-04-27T00:00:00"/>
    <s v="Thursday"/>
    <d v="1899-12-30T11:15:32"/>
    <d v="1899-12-30T11:00:00"/>
    <s v="One Way"/>
  </r>
  <r>
    <n v="1442430"/>
    <s v="RFID Card Member"/>
    <s v="Milwaukee"/>
    <s v="WI"/>
    <n v="53211"/>
    <s v="UNITED STATES"/>
    <s v="Annual Pass"/>
    <n v="11079"/>
    <x v="53"/>
    <n v="43.074655999999997"/>
    <n v="-87.889011999999994"/>
    <x v="25"/>
    <n v="43.074890000000003"/>
    <n v="-87.882810000000006"/>
    <n v="2"/>
    <n v="0"/>
    <n v="0.3"/>
    <n v="0.3"/>
    <n v="12"/>
    <n v="-1"/>
    <d v="2017-04-27T00:00:00"/>
    <d v="2017-04-01T00:00:00"/>
    <d v="2017-04-27T00:00:00"/>
    <s v="Thursday"/>
    <d v="1899-12-30T12:01:27"/>
    <d v="1899-12-30T12:00:00"/>
    <n v="1"/>
    <d v="2017-04-27T00:00:00"/>
    <d v="2017-04-01T00:00:00"/>
    <d v="2017-04-27T00:00:00"/>
    <s v="Thursday"/>
    <d v="1899-12-30T12:03:27"/>
    <d v="1899-12-30T12:00:00"/>
    <s v="One Way"/>
  </r>
  <r>
    <n v="671983"/>
    <s v="RFID Card Member"/>
    <s v="Whitefish Bay"/>
    <s v="WI"/>
    <n v="53217"/>
    <s v="UNITED STATES"/>
    <s v="Annual Pass"/>
    <n v="5543"/>
    <x v="2"/>
    <n v="43.03886"/>
    <n v="-87.902720000000002"/>
    <x v="6"/>
    <n v="43.03519"/>
    <n v="-87.907390000000007"/>
    <n v="20"/>
    <n v="0"/>
    <n v="3"/>
    <n v="2.9"/>
    <n v="120"/>
    <n v="-1"/>
    <d v="2017-04-27T00:00:00"/>
    <d v="2017-04-01T00:00:00"/>
    <d v="2017-04-27T00:00:00"/>
    <s v="Thursday"/>
    <d v="1899-12-30T13:28:30"/>
    <d v="1899-12-30T13:00:00"/>
    <n v="1"/>
    <d v="2017-04-27T00:00:00"/>
    <d v="2017-04-01T00:00:00"/>
    <d v="2017-04-27T00:00:00"/>
    <s v="Thursday"/>
    <d v="1899-12-30T13:48:57"/>
    <d v="1899-12-30T14:00:00"/>
    <s v="One Way"/>
  </r>
  <r>
    <n v="1260485"/>
    <s v="RFID Card Member"/>
    <s v="Shorewood"/>
    <s v="WI"/>
    <n v="53211"/>
    <s v="UNITED STATES"/>
    <s v="Annual Pass"/>
    <n v="5582"/>
    <x v="6"/>
    <n v="43.038719999999998"/>
    <n v="-87.905339999999995"/>
    <x v="1"/>
    <n v="43.03886"/>
    <n v="-87.902720000000002"/>
    <n v="2"/>
    <n v="0"/>
    <n v="0.3"/>
    <n v="0.3"/>
    <n v="12"/>
    <n v="-1"/>
    <d v="2017-04-27T00:00:00"/>
    <d v="2017-04-01T00:00:00"/>
    <d v="2017-04-27T00:00:00"/>
    <s v="Thursday"/>
    <d v="1899-12-30T13:56:40"/>
    <d v="1899-12-30T14:00:00"/>
    <n v="1"/>
    <d v="2017-04-27T00:00:00"/>
    <d v="2017-04-01T00:00:00"/>
    <d v="2017-04-27T00:00:00"/>
    <s v="Thursday"/>
    <d v="1899-12-30T13:58:44"/>
    <d v="1899-12-30T14:00:00"/>
    <s v="One Way"/>
  </r>
  <r>
    <n v="783916"/>
    <s v="RFID Card Member"/>
    <s v="Chicago"/>
    <s v="IL"/>
    <n v="60618"/>
    <s v="UNITED STATES"/>
    <s v="Annual Pass"/>
    <n v="143"/>
    <x v="2"/>
    <n v="43.03886"/>
    <n v="-87.902720000000002"/>
    <x v="9"/>
    <n v="43.034619999999997"/>
    <n v="-87.917500000000004"/>
    <n v="5"/>
    <n v="0"/>
    <n v="0.8"/>
    <n v="0.7"/>
    <n v="30"/>
    <n v="-1"/>
    <d v="2017-04-27T00:00:00"/>
    <d v="2017-04-01T00:00:00"/>
    <d v="2017-04-27T00:00:00"/>
    <s v="Thursday"/>
    <d v="1899-12-30T14:47:07"/>
    <d v="1899-12-30T15:00:00"/>
    <n v="1"/>
    <d v="2017-04-27T00:00:00"/>
    <d v="2017-04-01T00:00:00"/>
    <d v="2017-04-27T00:00:00"/>
    <s v="Thursday"/>
    <d v="1899-12-30T14:52:43"/>
    <d v="1899-12-30T15:00:00"/>
    <s v="One Way"/>
  </r>
  <r>
    <n v="1215088"/>
    <s v="RFID Card Member"/>
    <s v="Milwaukee "/>
    <s v="WI"/>
    <n v="53211"/>
    <s v="UNITED STATES"/>
    <s v="Bublr for Organizations"/>
    <n v="11134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27T00:00:00"/>
    <d v="2017-04-01T00:00:00"/>
    <d v="2017-04-27T00:00:00"/>
    <s v="Thursday"/>
    <d v="1899-12-30T15:53:56"/>
    <d v="1899-12-30T16:00:00"/>
    <n v="1"/>
    <d v="2017-04-27T00:00:00"/>
    <d v="2017-04-01T00:00:00"/>
    <d v="2017-04-27T00:00:00"/>
    <s v="Thursday"/>
    <d v="1899-12-30T15:56:15"/>
    <d v="1899-12-30T16:00:00"/>
    <s v="One Way"/>
  </r>
  <r>
    <n v="1328721"/>
    <s v="RFID Card Member"/>
    <s v="Milwaukee"/>
    <s v="WI"/>
    <n v="53207"/>
    <s v="UNITED STATES"/>
    <s v="Annual Pass"/>
    <n v="11161"/>
    <x v="34"/>
    <n v="43.02948"/>
    <n v="-87.912819999999996"/>
    <x v="58"/>
    <n v="43.026229999999998"/>
    <n v="-87.912809999999993"/>
    <n v="2"/>
    <n v="0"/>
    <n v="0.3"/>
    <n v="0.3"/>
    <n v="12"/>
    <n v="-1"/>
    <d v="2017-04-27T00:00:00"/>
    <d v="2017-04-01T00:00:00"/>
    <d v="2017-04-27T00:00:00"/>
    <s v="Thursday"/>
    <d v="1899-12-30T16:46:27"/>
    <d v="1899-12-30T17:00:00"/>
    <n v="1"/>
    <d v="2017-04-27T00:00:00"/>
    <d v="2017-04-01T00:00:00"/>
    <d v="2017-04-27T00:00:00"/>
    <s v="Thursday"/>
    <d v="1899-12-30T16:48:02"/>
    <d v="1899-12-30T17:00:00"/>
    <s v="One Way"/>
  </r>
  <r>
    <n v="1240065"/>
    <s v="RFID Card Member"/>
    <s v="Milwaukee"/>
    <s v="WI"/>
    <n v="53212"/>
    <s v="UNITED STATES"/>
    <s v="Annual Pass"/>
    <n v="5419"/>
    <x v="0"/>
    <n v="43.042490000000001"/>
    <n v="-87.909959999999998"/>
    <x v="14"/>
    <n v="43.05536"/>
    <n v="-87.90504"/>
    <n v="9"/>
    <n v="0"/>
    <n v="1.4"/>
    <n v="1.3"/>
    <n v="54"/>
    <n v="-1"/>
    <d v="2017-04-27T00:00:00"/>
    <d v="2017-04-01T00:00:00"/>
    <d v="2017-04-27T00:00:00"/>
    <s v="Thursday"/>
    <d v="1899-12-30T23:20:38"/>
    <d v="1899-12-30T23:00:00"/>
    <n v="1"/>
    <d v="2017-04-27T00:00:00"/>
    <d v="2017-04-01T00:00:00"/>
    <d v="2017-04-27T00:00:00"/>
    <s v="Thursday"/>
    <d v="1899-12-30T23:29:33"/>
    <d v="1899-12-30T23:00:00"/>
    <s v="One Way"/>
  </r>
  <r>
    <n v="1253096"/>
    <s v="RFID Card Member"/>
    <s v="Mount Pleasant"/>
    <s v="WI"/>
    <n v="53406"/>
    <s v="UNITED STATES"/>
    <s v="Bublr for Organizations"/>
    <n v="5561"/>
    <x v="45"/>
    <n v="43.077359999999999"/>
    <n v="-87.880769999999998"/>
    <x v="25"/>
    <n v="43.074890000000003"/>
    <n v="-87.882810000000006"/>
    <n v="3"/>
    <n v="0"/>
    <n v="0.5"/>
    <n v="0.4"/>
    <n v="18"/>
    <n v="-1"/>
    <d v="2017-04-28T00:00:00"/>
    <d v="2017-04-01T00:00:00"/>
    <d v="2017-04-28T00:00:00"/>
    <s v="Friday"/>
    <d v="1899-12-30T07:54:15"/>
    <d v="1899-12-30T08:00:00"/>
    <n v="1"/>
    <d v="2017-04-28T00:00:00"/>
    <d v="2017-04-01T00:00:00"/>
    <d v="2017-04-28T00:00:00"/>
    <s v="Friday"/>
    <d v="1899-12-30T07:57:02"/>
    <d v="1899-12-30T08:00:00"/>
    <s v="One Way"/>
  </r>
  <r>
    <n v="671983"/>
    <s v="RFID Card Member"/>
    <s v="Whitefish Bay"/>
    <s v="WI"/>
    <n v="53217"/>
    <s v="UNITED STATES"/>
    <s v="Annual Pass"/>
    <n v="167"/>
    <x v="2"/>
    <n v="43.03886"/>
    <n v="-87.902720000000002"/>
    <x v="6"/>
    <n v="43.03519"/>
    <n v="-87.907390000000007"/>
    <n v="5"/>
    <n v="0"/>
    <n v="0.8"/>
    <n v="0.7"/>
    <n v="30"/>
    <n v="-1"/>
    <d v="2017-04-28T00:00:00"/>
    <d v="2017-04-01T00:00:00"/>
    <d v="2017-04-28T00:00:00"/>
    <s v="Friday"/>
    <d v="1899-12-30T12:14:31"/>
    <d v="1899-12-30T12:00:00"/>
    <n v="1"/>
    <d v="2017-04-28T00:00:00"/>
    <d v="2017-04-01T00:00:00"/>
    <d v="2017-04-28T00:00:00"/>
    <s v="Friday"/>
    <d v="1899-12-30T12:19:08"/>
    <d v="1899-12-30T12:00:00"/>
    <s v="One Way"/>
  </r>
  <r>
    <n v="1427339"/>
    <s v="RFID Card Member"/>
    <s v="Wauwatosa"/>
    <s v="WI"/>
    <n v="53226"/>
    <s v="UNITED STATES"/>
    <s v="Annual Pass"/>
    <n v="11168"/>
    <x v="34"/>
    <n v="43.02948"/>
    <n v="-87.912819999999996"/>
    <x v="30"/>
    <n v="43.004728999999998"/>
    <n v="-87.905463999999995"/>
    <n v="15"/>
    <n v="0"/>
    <n v="2.2999999999999998"/>
    <n v="2.1"/>
    <n v="90"/>
    <n v="-1"/>
    <d v="2017-04-28T00:00:00"/>
    <d v="2017-04-01T00:00:00"/>
    <d v="2017-04-28T00:00:00"/>
    <s v="Friday"/>
    <d v="1899-12-30T12:24:27"/>
    <d v="1899-12-30T12:00:00"/>
    <n v="1"/>
    <d v="2017-04-28T00:00:00"/>
    <d v="2017-04-01T00:00:00"/>
    <d v="2017-04-28T00:00:00"/>
    <s v="Friday"/>
    <d v="1899-12-30T12:39:27"/>
    <d v="1899-12-30T13:00:00"/>
    <s v="One Way"/>
  </r>
  <r>
    <n v="825934"/>
    <s v="RFID Card Member"/>
    <s v="Milwaukee"/>
    <s v="WI"/>
    <n v="53208"/>
    <s v="UNITED STATES"/>
    <s v="Annual Pass"/>
    <n v="27"/>
    <x v="0"/>
    <n v="43.042490000000001"/>
    <n v="-87.909959999999998"/>
    <x v="34"/>
    <n v="43.038649999999997"/>
    <n v="-87.921930000000003"/>
    <n v="6"/>
    <n v="0"/>
    <n v="0.9"/>
    <n v="0.9"/>
    <n v="36"/>
    <n v="-1"/>
    <d v="2017-04-28T00:00:00"/>
    <d v="2017-04-01T00:00:00"/>
    <d v="2017-04-28T00:00:00"/>
    <s v="Friday"/>
    <d v="1899-12-30T12:43:17"/>
    <d v="1899-12-30T13:00:00"/>
    <n v="1"/>
    <d v="2017-04-28T00:00:00"/>
    <d v="2017-04-01T00:00:00"/>
    <d v="2017-04-28T00:00:00"/>
    <s v="Friday"/>
    <d v="1899-12-30T12:49:37"/>
    <d v="1899-12-30T13:00:00"/>
    <s v="One Way"/>
  </r>
  <r>
    <n v="1494109"/>
    <s v="RFID Card Member"/>
    <s v="Milwaukee"/>
    <s v="WI"/>
    <n v="53233"/>
    <s v="UNITED STATES"/>
    <s v="Annual Pass"/>
    <n v="11157"/>
    <x v="21"/>
    <n v="43.040349999999997"/>
    <n v="-87.920760000000001"/>
    <x v="1"/>
    <n v="43.03886"/>
    <n v="-87.902720000000002"/>
    <n v="9"/>
    <n v="0"/>
    <n v="1.4"/>
    <n v="1.3"/>
    <n v="54"/>
    <n v="-1"/>
    <d v="2017-04-28T00:00:00"/>
    <d v="2017-04-01T00:00:00"/>
    <d v="2017-04-28T00:00:00"/>
    <s v="Friday"/>
    <d v="1899-12-30T13:05:54"/>
    <d v="1899-12-30T13:00:00"/>
    <n v="1"/>
    <d v="2017-04-28T00:00:00"/>
    <d v="2017-04-01T00:00:00"/>
    <d v="2017-04-28T00:00:00"/>
    <s v="Friday"/>
    <d v="1899-12-30T13:14:12"/>
    <d v="1899-12-30T13:00:00"/>
    <s v="One Way"/>
  </r>
  <r>
    <n v="563412"/>
    <s v="RFID Card Member"/>
    <s v="Kenilworth"/>
    <s v="IL"/>
    <n v="60043"/>
    <s v="UNITED STATES"/>
    <s v="Annual Pass"/>
    <n v="11086"/>
    <x v="20"/>
    <n v="43.049230000000001"/>
    <n v="-87.911940000000001"/>
    <x v="9"/>
    <n v="43.034619999999997"/>
    <n v="-87.917500000000004"/>
    <n v="52"/>
    <n v="0"/>
    <n v="7.8"/>
    <n v="7.4"/>
    <n v="312"/>
    <n v="-1"/>
    <d v="2017-04-28T00:00:00"/>
    <d v="2017-04-01T00:00:00"/>
    <d v="2017-04-28T00:00:00"/>
    <s v="Friday"/>
    <d v="1899-12-30T14:38:43"/>
    <d v="1899-12-30T15:00:00"/>
    <n v="1"/>
    <d v="2017-04-28T00:00:00"/>
    <d v="2017-04-01T00:00:00"/>
    <d v="2017-04-28T00:00:00"/>
    <s v="Friday"/>
    <d v="1899-12-30T15:30:37"/>
    <d v="1899-12-30T16:00:00"/>
    <s v="One Way"/>
  </r>
  <r>
    <n v="993583"/>
    <s v="RFID Card Member"/>
    <s v="Milwaukee"/>
    <s v="WI"/>
    <n v="53211"/>
    <s v="UNITED STATES"/>
    <s v="Bublr for Organizations"/>
    <n v="11130"/>
    <x v="32"/>
    <n v="43.078530000000001"/>
    <n v="-87.882620000000003"/>
    <x v="55"/>
    <n v="43.074655999999997"/>
    <n v="-87.889011999999994"/>
    <n v="5"/>
    <n v="0"/>
    <n v="0.8"/>
    <n v="0.7"/>
    <n v="30"/>
    <n v="-1"/>
    <d v="2017-04-28T00:00:00"/>
    <d v="2017-04-01T00:00:00"/>
    <d v="2017-04-28T00:00:00"/>
    <s v="Friday"/>
    <d v="1899-12-30T17:02:01"/>
    <d v="1899-12-30T17:00:00"/>
    <n v="1"/>
    <d v="2017-04-28T00:00:00"/>
    <d v="2017-04-01T00:00:00"/>
    <d v="2017-04-28T00:00:00"/>
    <s v="Friday"/>
    <d v="1899-12-30T17:07:27"/>
    <d v="1899-12-30T17:00:00"/>
    <s v="One Way"/>
  </r>
  <r>
    <n v="993583"/>
    <s v="RFID Card Member"/>
    <s v="Milwaukee"/>
    <s v="WI"/>
    <n v="53211"/>
    <s v="UNITED STATES"/>
    <s v="Bublr for Organizations"/>
    <n v="11112"/>
    <x v="53"/>
    <n v="43.074655999999997"/>
    <n v="-87.889011999999994"/>
    <x v="25"/>
    <n v="43.074890000000003"/>
    <n v="-87.882810000000006"/>
    <n v="4"/>
    <n v="0"/>
    <n v="0.6"/>
    <n v="0.6"/>
    <n v="24"/>
    <n v="-1"/>
    <d v="2017-04-28T00:00:00"/>
    <d v="2017-04-01T00:00:00"/>
    <d v="2017-04-28T00:00:00"/>
    <s v="Friday"/>
    <d v="1899-12-30T17:39:22"/>
    <d v="1899-12-30T18:00:00"/>
    <n v="1"/>
    <d v="2017-04-28T00:00:00"/>
    <d v="2017-04-01T00:00:00"/>
    <d v="2017-04-28T00:00:00"/>
    <s v="Friday"/>
    <d v="1899-12-30T17:43:52"/>
    <d v="1899-12-30T18:00:00"/>
    <s v="One Way"/>
  </r>
  <r>
    <n v="1372080"/>
    <s v="RFID Card Member"/>
    <s v="Milwaukee"/>
    <s v="WI"/>
    <n v="53201"/>
    <s v="UNITED STATES"/>
    <s v="Annual Pass"/>
    <n v="127"/>
    <x v="45"/>
    <n v="43.077359999999999"/>
    <n v="-87.880769999999998"/>
    <x v="10"/>
    <n v="43.058619999999998"/>
    <n v="-87.885319999999993"/>
    <n v="18"/>
    <n v="0"/>
    <n v="2.7"/>
    <n v="2.6"/>
    <n v="108"/>
    <n v="-1"/>
    <d v="2017-04-28T00:00:00"/>
    <d v="2017-04-01T00:00:00"/>
    <d v="2017-04-28T00:00:00"/>
    <s v="Friday"/>
    <d v="1899-12-30T18:15:33"/>
    <d v="1899-12-30T18:00:00"/>
    <n v="1"/>
    <d v="2017-04-28T00:00:00"/>
    <d v="2017-04-01T00:00:00"/>
    <d v="2017-04-28T00:00:00"/>
    <s v="Friday"/>
    <d v="1899-12-30T18:33:33"/>
    <d v="1899-12-30T19:00:00"/>
    <s v="One Way"/>
  </r>
  <r>
    <n v="1585551"/>
    <s v="RFID Card Member"/>
    <s v="Milwaukee"/>
    <s v="WI"/>
    <n v="53202"/>
    <s v="UNITED STATES"/>
    <s v="Annual Pass"/>
    <n v="5573"/>
    <x v="41"/>
    <n v="43.031480000000002"/>
    <n v="-87.908169999999998"/>
    <x v="4"/>
    <n v="43.042490000000001"/>
    <n v="-87.909959999999998"/>
    <n v="10"/>
    <n v="0"/>
    <n v="1.5"/>
    <n v="1.4"/>
    <n v="60"/>
    <n v="-1"/>
    <d v="2017-04-28T00:00:00"/>
    <d v="2017-04-01T00:00:00"/>
    <d v="2017-04-28T00:00:00"/>
    <s v="Friday"/>
    <d v="1899-12-30T18:28:16"/>
    <d v="1899-12-30T18:00:00"/>
    <n v="1"/>
    <d v="2017-04-28T00:00:00"/>
    <d v="2017-04-01T00:00:00"/>
    <d v="2017-04-28T00:00:00"/>
    <s v="Friday"/>
    <d v="1899-12-30T18:38:49"/>
    <d v="1899-12-30T19:00:00"/>
    <s v="One Way"/>
  </r>
  <r>
    <n v="1400126"/>
    <s v="RFID Card Member"/>
    <s v="Milwaukee"/>
    <s v="WI"/>
    <n v="53211"/>
    <s v="UNITED STATES"/>
    <s v="Annual Pass"/>
    <n v="318"/>
    <x v="31"/>
    <n v="43.06033"/>
    <n v="-87.89546"/>
    <x v="35"/>
    <n v="43.066893999999998"/>
    <n v="-87.877936000000005"/>
    <n v="9"/>
    <n v="0"/>
    <n v="1.4"/>
    <n v="1.3"/>
    <n v="54"/>
    <n v="-1"/>
    <d v="2017-04-28T00:00:00"/>
    <d v="2017-04-01T00:00:00"/>
    <d v="2017-04-28T00:00:00"/>
    <s v="Friday"/>
    <d v="1899-12-30T19:14:42"/>
    <d v="1899-12-30T19:00:00"/>
    <n v="1"/>
    <d v="2017-04-28T00:00:00"/>
    <d v="2017-04-01T00:00:00"/>
    <d v="2017-04-28T00:00:00"/>
    <s v="Friday"/>
    <d v="1899-12-30T19:23:00"/>
    <d v="1899-12-30T19:00:00"/>
    <s v="One Way"/>
  </r>
  <r>
    <n v="1585504"/>
    <s v="RFID Card Member"/>
    <s v="Milwaukee"/>
    <s v="WI"/>
    <n v="53207"/>
    <s v="UNITED STATES"/>
    <s v="Annual Pass"/>
    <n v="189"/>
    <x v="23"/>
    <n v="43.053040000000003"/>
    <n v="-87.897660000000002"/>
    <x v="38"/>
    <n v="43.069021999999997"/>
    <n v="-87.887940999999998"/>
    <n v="12"/>
    <n v="0"/>
    <n v="1.8"/>
    <n v="1.7"/>
    <n v="72"/>
    <n v="-1"/>
    <d v="2017-04-29T00:00:00"/>
    <d v="2017-04-01T00:00:00"/>
    <d v="2017-04-29T00:00:00"/>
    <s v="Saturday"/>
    <d v="1899-12-30T01:32:35"/>
    <d v="1899-12-30T02:00:00"/>
    <n v="1"/>
    <d v="2017-04-29T00:00:00"/>
    <d v="2017-04-01T00:00:00"/>
    <d v="2017-04-29T00:00:00"/>
    <s v="Saturday"/>
    <d v="1899-12-30T01:44:26"/>
    <d v="1899-12-30T02:00:00"/>
    <s v="One Way"/>
  </r>
  <r>
    <n v="1251108"/>
    <s v="RFID Card Member"/>
    <s v="Appleton"/>
    <s v="WI"/>
    <n v="54913"/>
    <s v="UNITED STATES"/>
    <s v="Bublr for Organizations"/>
    <n v="994"/>
    <x v="31"/>
    <n v="43.06033"/>
    <n v="-87.89546"/>
    <x v="47"/>
    <n v="43.060250000000003"/>
    <n v="-87.892169999999993"/>
    <n v="1"/>
    <n v="0"/>
    <n v="0.2"/>
    <n v="0.1"/>
    <n v="6"/>
    <n v="-1"/>
    <d v="2017-04-29T00:00:00"/>
    <d v="2017-04-01T00:00:00"/>
    <d v="2017-04-29T00:00:00"/>
    <s v="Saturday"/>
    <d v="1899-12-30T05:51:20"/>
    <d v="1899-12-30T06:00:00"/>
    <n v="1"/>
    <d v="2017-04-29T00:00:00"/>
    <d v="2017-04-01T00:00:00"/>
    <d v="2017-04-29T00:00:00"/>
    <s v="Saturday"/>
    <d v="1899-12-30T05:52:58"/>
    <d v="1899-12-30T06:00:00"/>
    <s v="One Way"/>
  </r>
  <r>
    <n v="1017964"/>
    <s v="RFID Card Member"/>
    <s v="Milwaukee"/>
    <s v="WI"/>
    <n v="53202"/>
    <s v="UNITED STATES"/>
    <s v="Annual Pass"/>
    <n v="250"/>
    <x v="25"/>
    <n v="43.058010000000003"/>
    <n v="-87.877300000000005"/>
    <x v="22"/>
    <n v="43.058010000000003"/>
    <n v="-87.877300000000005"/>
    <n v="1"/>
    <n v="0"/>
    <n v="0.2"/>
    <n v="0.1"/>
    <n v="6"/>
    <n v="-1"/>
    <d v="2017-04-29T00:00:00"/>
    <d v="2017-04-01T00:00:00"/>
    <d v="2017-04-29T00:00:00"/>
    <s v="Saturday"/>
    <d v="1899-12-30T10:10:36"/>
    <d v="1899-12-30T10:00:00"/>
    <n v="1"/>
    <d v="2017-04-29T00:00:00"/>
    <d v="2017-04-01T00:00:00"/>
    <d v="2017-04-29T00:00:00"/>
    <s v="Saturday"/>
    <d v="1899-12-30T10:11:07"/>
    <d v="1899-12-30T10:00:00"/>
    <s v="Round Trip"/>
  </r>
  <r>
    <n v="1527528"/>
    <s v="RFID Card Member"/>
    <s v="Milwaukee "/>
    <s v="WI"/>
    <n v="53202"/>
    <s v="UNITED STATES"/>
    <s v="Annual Pass"/>
    <n v="11150"/>
    <x v="12"/>
    <n v="43.052460000000004"/>
    <n v="-87.891000000000005"/>
    <x v="12"/>
    <n v="43.036900000000003"/>
    <n v="-87.89667"/>
    <n v="8"/>
    <n v="0"/>
    <n v="1.2"/>
    <n v="1.1000000000000001"/>
    <n v="48"/>
    <n v="-1"/>
    <d v="2017-04-29T00:00:00"/>
    <d v="2017-04-01T00:00:00"/>
    <d v="2017-04-29T00:00:00"/>
    <s v="Saturday"/>
    <d v="1899-12-30T10:45:31"/>
    <d v="1899-12-30T11:00:00"/>
    <n v="1"/>
    <d v="2017-04-29T00:00:00"/>
    <d v="2017-04-01T00:00:00"/>
    <d v="2017-04-29T00:00:00"/>
    <s v="Saturday"/>
    <d v="1899-12-30T10:53:44"/>
    <d v="1899-12-30T11:00:00"/>
    <s v="One Way"/>
  </r>
  <r>
    <n v="1437939"/>
    <s v="RFID Card Member"/>
    <s v="Milwaukee"/>
    <s v="WI"/>
    <n v="53211"/>
    <s v="UNITED STATES"/>
    <s v="Annual Pass"/>
    <n v="11078"/>
    <x v="53"/>
    <n v="43.074655999999997"/>
    <n v="-87.889011999999994"/>
    <x v="55"/>
    <n v="43.074655999999997"/>
    <n v="-87.889011999999994"/>
    <n v="28"/>
    <n v="0"/>
    <n v="4.2"/>
    <n v="4"/>
    <n v="168"/>
    <n v="-1"/>
    <d v="2017-04-29T00:00:00"/>
    <d v="2017-04-01T00:00:00"/>
    <d v="2017-04-29T00:00:00"/>
    <s v="Saturday"/>
    <d v="1899-12-30T15:29:08"/>
    <d v="1899-12-30T15:00:00"/>
    <n v="1"/>
    <d v="2017-04-29T00:00:00"/>
    <d v="2017-04-01T00:00:00"/>
    <d v="2017-04-29T00:00:00"/>
    <s v="Saturday"/>
    <d v="1899-12-30T15:57:16"/>
    <d v="1899-12-30T16:00:00"/>
    <s v="Round Trip"/>
  </r>
  <r>
    <n v="1017964"/>
    <s v="RFID Card Member"/>
    <s v="Milwaukee"/>
    <s v="WI"/>
    <n v="53202"/>
    <s v="UNITED STATES"/>
    <s v="Annual Pass"/>
    <n v="250"/>
    <x v="25"/>
    <n v="43.058010000000003"/>
    <n v="-87.877300000000005"/>
    <x v="22"/>
    <n v="43.058010000000003"/>
    <n v="-87.877300000000005"/>
    <n v="30"/>
    <n v="0"/>
    <n v="4.5"/>
    <n v="4.3"/>
    <n v="180"/>
    <n v="-1"/>
    <d v="2017-04-30T00:00:00"/>
    <d v="2017-04-01T00:00:00"/>
    <d v="2017-04-30T00:00:00"/>
    <s v="Sunday"/>
    <d v="1899-12-30T11:49:16"/>
    <d v="1899-12-30T12:00:00"/>
    <n v="1"/>
    <d v="2017-04-30T00:00:00"/>
    <d v="2017-04-01T00:00:00"/>
    <d v="2017-04-30T00:00:00"/>
    <s v="Sunday"/>
    <d v="1899-12-30T12:19:13"/>
    <d v="1899-12-30T12:00:00"/>
    <s v="Round Trip"/>
  </r>
  <r>
    <n v="1365846"/>
    <s v="RFID Card Member"/>
    <s v="Milwaukee "/>
    <s v="WI"/>
    <n v="53233"/>
    <s v="UNITED STATES"/>
    <s v="Annual Pass"/>
    <n v="11124"/>
    <x v="24"/>
    <n v="43.040154000000001"/>
    <n v="-87.932113000000001"/>
    <x v="7"/>
    <n v="43.038580000000003"/>
    <n v="-87.90934"/>
    <n v="11"/>
    <n v="0"/>
    <n v="1.7"/>
    <n v="1.6"/>
    <n v="66"/>
    <n v="-1"/>
    <d v="2017-04-30T00:00:00"/>
    <d v="2017-04-01T00:00:00"/>
    <d v="2017-04-30T00:00:00"/>
    <s v="Sunday"/>
    <d v="1899-12-30T14:08:10"/>
    <d v="1899-12-30T14:00:00"/>
    <n v="1"/>
    <d v="2017-04-30T00:00:00"/>
    <d v="2017-04-01T00:00:00"/>
    <d v="2017-04-30T00:00:00"/>
    <s v="Sunday"/>
    <d v="1899-12-30T14:19:01"/>
    <d v="1899-12-30T14:00:00"/>
    <s v="One Way"/>
  </r>
  <r>
    <n v="1377504"/>
    <s v="RFID Card Member"/>
    <s v="Weston"/>
    <s v="WI"/>
    <n v="54476"/>
    <s v="UNITED STATES"/>
    <s v="Annual Pass"/>
    <n v="3"/>
    <x v="32"/>
    <n v="43.078530000000001"/>
    <n v="-87.882620000000003"/>
    <x v="13"/>
    <n v="43.078530000000001"/>
    <n v="-87.882620000000003"/>
    <n v="43"/>
    <n v="0"/>
    <n v="6.5"/>
    <n v="6.1"/>
    <n v="258"/>
    <n v="-1"/>
    <d v="2017-04-30T00:00:00"/>
    <d v="2017-04-01T00:00:00"/>
    <d v="2017-04-30T00:00:00"/>
    <s v="Sunday"/>
    <d v="1899-12-30T16:09:51"/>
    <d v="1899-12-30T16:00:00"/>
    <n v="1"/>
    <d v="2017-04-30T00:00:00"/>
    <d v="2017-04-01T00:00:00"/>
    <d v="2017-04-30T00:00:00"/>
    <s v="Sunday"/>
    <d v="1899-12-30T16:52:52"/>
    <d v="1899-12-30T17:00:00"/>
    <s v="Round Trip"/>
  </r>
  <r>
    <n v="1381289"/>
    <s v="RFID Card Member"/>
    <s v="Milwaukee"/>
    <s v="WI"/>
    <n v="53203"/>
    <s v="UNITED STATES"/>
    <s v="Annual Pass"/>
    <n v="5537"/>
    <x v="3"/>
    <n v="43.03519"/>
    <n v="-87.907390000000007"/>
    <x v="7"/>
    <n v="43.038580000000003"/>
    <n v="-87.90934"/>
    <n v="5"/>
    <n v="0"/>
    <n v="0.8"/>
    <n v="0.7"/>
    <n v="30"/>
    <n v="-1"/>
    <d v="2017-04-01T00:00:00"/>
    <d v="2017-04-01T00:00:00"/>
    <d v="2017-04-01T00:00:00"/>
    <s v="Saturday"/>
    <d v="1899-12-30T12:35:38"/>
    <d v="1899-12-30T13:00:00"/>
    <n v="1"/>
    <d v="2017-04-01T00:00:00"/>
    <d v="2017-04-01T00:00:00"/>
    <d v="2017-04-01T00:00:00"/>
    <s v="Saturday"/>
    <d v="1899-12-30T12:40:42"/>
    <d v="1899-12-30T13:00:00"/>
    <s v="One Way"/>
  </r>
  <r>
    <n v="1396695"/>
    <s v="RFID Card Member"/>
    <s v="Milwaukee"/>
    <s v="WI"/>
    <n v="53203"/>
    <s v="UNITED STATES"/>
    <s v="Annual Pass"/>
    <n v="11068"/>
    <x v="3"/>
    <n v="43.03519"/>
    <n v="-87.907390000000007"/>
    <x v="7"/>
    <n v="43.038580000000003"/>
    <n v="-87.90934"/>
    <n v="5"/>
    <n v="0"/>
    <n v="0.8"/>
    <n v="0.7"/>
    <n v="30"/>
    <n v="-1"/>
    <d v="2017-04-01T00:00:00"/>
    <d v="2017-04-01T00:00:00"/>
    <d v="2017-04-01T00:00:00"/>
    <s v="Saturday"/>
    <d v="1899-12-30T12:35:56"/>
    <d v="1899-12-30T13:00:00"/>
    <n v="1"/>
    <d v="2017-04-01T00:00:00"/>
    <d v="2017-04-01T00:00:00"/>
    <d v="2017-04-01T00:00:00"/>
    <s v="Saturday"/>
    <d v="1899-12-30T12:40:46"/>
    <d v="1899-12-30T13:00:00"/>
    <s v="One Way"/>
  </r>
  <r>
    <n v="1365846"/>
    <s v="RFID Card Member"/>
    <s v="Milwaukee "/>
    <s v="WI"/>
    <n v="53233"/>
    <s v="UNITED STATES"/>
    <s v="Annual Pass"/>
    <n v="957"/>
    <x v="24"/>
    <n v="43.040154000000001"/>
    <n v="-87.932113000000001"/>
    <x v="7"/>
    <n v="43.038580000000003"/>
    <n v="-87.90934"/>
    <n v="11"/>
    <n v="0"/>
    <n v="1.7"/>
    <n v="1.6"/>
    <n v="66"/>
    <n v="-1"/>
    <d v="2017-04-01T00:00:00"/>
    <d v="2017-04-01T00:00:00"/>
    <d v="2017-04-01T00:00:00"/>
    <s v="Saturday"/>
    <d v="1899-12-30T13:42:43"/>
    <d v="1899-12-30T14:00:00"/>
    <n v="1"/>
    <d v="2017-04-01T00:00:00"/>
    <d v="2017-04-01T00:00:00"/>
    <d v="2017-04-01T00:00:00"/>
    <s v="Saturday"/>
    <d v="1899-12-30T13:53:03"/>
    <d v="1899-12-30T14:00:00"/>
    <s v="One Way"/>
  </r>
  <r>
    <n v="1255543"/>
    <s v="RFID Card Member"/>
    <s v="Burlington"/>
    <s v="WI"/>
    <n v="53105"/>
    <s v="UNITED STATES"/>
    <s v="Bublr for Organizations"/>
    <n v="91"/>
    <x v="31"/>
    <n v="43.06033"/>
    <n v="-87.89546"/>
    <x v="47"/>
    <n v="43.060250000000003"/>
    <n v="-87.892169999999993"/>
    <n v="2"/>
    <n v="0"/>
    <n v="0.3"/>
    <n v="0.3"/>
    <n v="12"/>
    <n v="-1"/>
    <d v="2017-04-01T00:00:00"/>
    <d v="2017-04-01T00:00:00"/>
    <d v="2017-04-01T00:00:00"/>
    <s v="Saturday"/>
    <d v="1899-12-30T14:01:32"/>
    <d v="1899-12-30T14:00:00"/>
    <n v="1"/>
    <d v="2017-04-01T00:00:00"/>
    <d v="2017-04-01T00:00:00"/>
    <d v="2017-04-01T00:00:00"/>
    <s v="Saturday"/>
    <d v="1899-12-30T14:03:44"/>
    <d v="1899-12-30T14:00:00"/>
    <s v="One Way"/>
  </r>
  <r>
    <n v="1381289"/>
    <s v="RFID Card Member"/>
    <s v="Milwaukee"/>
    <s v="WI"/>
    <n v="53203"/>
    <s v="UNITED STATES"/>
    <s v="Annual Pass"/>
    <n v="11109"/>
    <x v="37"/>
    <n v="43.036900000000003"/>
    <n v="-87.89667"/>
    <x v="7"/>
    <n v="43.038580000000003"/>
    <n v="-87.90934"/>
    <n v="13"/>
    <n v="0"/>
    <n v="2"/>
    <n v="1.9"/>
    <n v="78"/>
    <n v="-1"/>
    <d v="2017-04-01T00:00:00"/>
    <d v="2017-04-01T00:00:00"/>
    <d v="2017-04-01T00:00:00"/>
    <s v="Saturday"/>
    <d v="1899-12-30T16:02:45"/>
    <d v="1899-12-30T16:00:00"/>
    <n v="1"/>
    <d v="2017-04-01T00:00:00"/>
    <d v="2017-04-01T00:00:00"/>
    <d v="2017-04-01T00:00:00"/>
    <s v="Saturday"/>
    <d v="1899-12-30T16:15:31"/>
    <d v="1899-12-30T16:00:00"/>
    <s v="One Way"/>
  </r>
  <r>
    <n v="1538823"/>
    <s v="RFID Card Member"/>
    <s v="Milwaukee"/>
    <s v="WI"/>
    <n v="53202"/>
    <s v="UNITED STATES"/>
    <s v="Annual Pass"/>
    <n v="5425"/>
    <x v="23"/>
    <n v="43.053040000000003"/>
    <n v="-87.897660000000002"/>
    <x v="50"/>
    <n v="43.05847"/>
    <n v="-87.898079999999993"/>
    <n v="3"/>
    <n v="0"/>
    <n v="0.5"/>
    <n v="0.4"/>
    <n v="18"/>
    <n v="-1"/>
    <d v="2017-04-01T00:00:00"/>
    <d v="2017-04-01T00:00:00"/>
    <d v="2017-04-01T00:00:00"/>
    <s v="Saturday"/>
    <d v="1899-12-30T17:15:07"/>
    <d v="1899-12-30T17:00:00"/>
    <n v="1"/>
    <d v="2017-04-01T00:00:00"/>
    <d v="2017-04-01T00:00:00"/>
    <d v="2017-04-01T00:00:00"/>
    <s v="Saturday"/>
    <d v="1899-12-30T17:18:45"/>
    <d v="1899-12-30T17:00:00"/>
    <s v="One Way"/>
  </r>
  <r>
    <n v="1276651"/>
    <s v="RFID Card Member"/>
    <s v="Milwaukee"/>
    <s v="WI"/>
    <n v="53211"/>
    <s v="UNITED STATES"/>
    <s v="Annual Pass"/>
    <n v="19"/>
    <x v="29"/>
    <n v="43.052549999999997"/>
    <n v="-87.909329999999997"/>
    <x v="20"/>
    <n v="43.077359999999999"/>
    <n v="-87.880769999999998"/>
    <n v="18"/>
    <n v="0"/>
    <n v="2.7"/>
    <n v="2.6"/>
    <n v="108"/>
    <n v="-1"/>
    <d v="2017-04-01T00:00:00"/>
    <d v="2017-04-01T00:00:00"/>
    <d v="2017-04-01T00:00:00"/>
    <s v="Saturday"/>
    <d v="1899-12-30T18:31:06"/>
    <d v="1899-12-30T19:00:00"/>
    <n v="1"/>
    <d v="2017-04-01T00:00:00"/>
    <d v="2017-04-01T00:00:00"/>
    <d v="2017-04-01T00:00:00"/>
    <s v="Saturday"/>
    <d v="1899-12-30T18:49:26"/>
    <d v="1899-12-30T19:00:00"/>
    <s v="One Way"/>
  </r>
  <r>
    <n v="1391757"/>
    <s v="RFID Card Member"/>
    <s v="Milwaukee"/>
    <s v="WI"/>
    <n v="53211"/>
    <s v="UNITED STATES"/>
    <s v="Annual Pass"/>
    <n v="5502"/>
    <x v="10"/>
    <n v="43.060786"/>
    <n v="-87.883825999999999"/>
    <x v="27"/>
    <n v="43.063749000000001"/>
    <n v="-87.887962999999999"/>
    <n v="9"/>
    <n v="0"/>
    <n v="1.4"/>
    <n v="1.3"/>
    <n v="54"/>
    <n v="-1"/>
    <d v="2017-04-01T00:00:00"/>
    <d v="2017-04-01T00:00:00"/>
    <d v="2017-04-01T00:00:00"/>
    <s v="Saturday"/>
    <d v="1899-12-30T18:50:07"/>
    <d v="1899-12-30T19:00:00"/>
    <n v="1"/>
    <d v="2017-04-01T00:00:00"/>
    <d v="2017-04-01T00:00:00"/>
    <d v="2017-04-01T00:00:00"/>
    <s v="Saturday"/>
    <d v="1899-12-30T18:59:06"/>
    <d v="1899-12-30T19:00:00"/>
    <s v="One Way"/>
  </r>
  <r>
    <n v="1373087"/>
    <s v="RFID Card Member"/>
    <s v="Milwaukee"/>
    <s v="WI"/>
    <n v="53211"/>
    <s v="UNITED STATES"/>
    <s v="Annual Pass"/>
    <n v="5565"/>
    <x v="32"/>
    <n v="43.078530000000001"/>
    <n v="-87.882620000000003"/>
    <x v="13"/>
    <n v="43.078530000000001"/>
    <n v="-87.882620000000003"/>
    <n v="4"/>
    <n v="0"/>
    <n v="0.6"/>
    <n v="0.6"/>
    <n v="24"/>
    <n v="-1"/>
    <d v="2017-04-02T00:00:00"/>
    <d v="2017-04-01T00:00:00"/>
    <d v="2017-04-02T00:00:00"/>
    <s v="Sunday"/>
    <d v="1899-12-30T13:19:11"/>
    <d v="1899-12-30T13:00:00"/>
    <n v="1"/>
    <d v="2017-04-02T00:00:00"/>
    <d v="2017-04-01T00:00:00"/>
    <d v="2017-04-02T00:00:00"/>
    <s v="Sunday"/>
    <d v="1899-12-30T13:23:51"/>
    <d v="1899-12-30T13:00:00"/>
    <s v="Round Trip"/>
  </r>
  <r>
    <n v="1017964"/>
    <s v="RFID Card Member"/>
    <s v="Milwaukee"/>
    <s v="WI"/>
    <n v="53202"/>
    <s v="UNITED STATES"/>
    <s v="Annual Pass"/>
    <n v="5"/>
    <x v="25"/>
    <n v="43.058010000000003"/>
    <n v="-87.877300000000005"/>
    <x v="12"/>
    <n v="43.036900000000003"/>
    <n v="-87.89667"/>
    <n v="16"/>
    <n v="0"/>
    <n v="2.4"/>
    <n v="2.2999999999999998"/>
    <n v="96"/>
    <n v="-1"/>
    <d v="2017-04-02T00:00:00"/>
    <d v="2017-04-01T00:00:00"/>
    <d v="2017-04-02T00:00:00"/>
    <s v="Sunday"/>
    <d v="1899-12-30T14:15:11"/>
    <d v="1899-12-30T14:00:00"/>
    <n v="1"/>
    <d v="2017-04-02T00:00:00"/>
    <d v="2017-04-01T00:00:00"/>
    <d v="2017-04-02T00:00:00"/>
    <s v="Sunday"/>
    <d v="1899-12-30T14:31:30"/>
    <d v="1899-12-30T15:00:00"/>
    <s v="One Way"/>
  </r>
  <r>
    <n v="1224715"/>
    <s v="RFID Card Member"/>
    <s v="Milwaukee"/>
    <s v="WI"/>
    <n v="53212"/>
    <s v="UNITED STATES"/>
    <s v="Annual Pass"/>
    <n v="46"/>
    <x v="43"/>
    <n v="43.05847"/>
    <n v="-87.898079999999993"/>
    <x v="36"/>
    <n v="43.038719999999998"/>
    <n v="-87.905339999999995"/>
    <n v="9"/>
    <n v="0"/>
    <n v="1.4"/>
    <n v="1.3"/>
    <n v="54"/>
    <n v="-1"/>
    <d v="2017-04-02T00:00:00"/>
    <d v="2017-04-01T00:00:00"/>
    <d v="2017-04-02T00:00:00"/>
    <s v="Sunday"/>
    <d v="1899-12-30T15:29:23"/>
    <d v="1899-12-30T15:00:00"/>
    <n v="1"/>
    <d v="2017-04-02T00:00:00"/>
    <d v="2017-04-01T00:00:00"/>
    <d v="2017-04-02T00:00:00"/>
    <s v="Sunday"/>
    <d v="1899-12-30T15:38:35"/>
    <d v="1899-12-30T16:00:00"/>
    <s v="One Way"/>
  </r>
  <r>
    <n v="1377542"/>
    <s v="RFID Card Member"/>
    <s v="Verona"/>
    <s v="WI"/>
    <n v="53593"/>
    <s v="UNITED STATES"/>
    <s v="Annual Pass"/>
    <n v="11115"/>
    <x v="12"/>
    <n v="43.052460000000004"/>
    <n v="-87.891000000000005"/>
    <x v="47"/>
    <n v="43.060250000000003"/>
    <n v="-87.892169999999993"/>
    <n v="8"/>
    <n v="0"/>
    <n v="1.2"/>
    <n v="1.1000000000000001"/>
    <n v="48"/>
    <n v="-1"/>
    <d v="2017-04-02T00:00:00"/>
    <d v="2017-04-01T00:00:00"/>
    <d v="2017-04-02T00:00:00"/>
    <s v="Sunday"/>
    <d v="1899-12-30T15:30:34"/>
    <d v="1899-12-30T16:00:00"/>
    <n v="1"/>
    <d v="2017-04-02T00:00:00"/>
    <d v="2017-04-01T00:00:00"/>
    <d v="2017-04-02T00:00:00"/>
    <s v="Sunday"/>
    <d v="1899-12-30T15:38:21"/>
    <d v="1899-12-30T16:00:00"/>
    <s v="One Way"/>
  </r>
  <r>
    <n v="1400126"/>
    <s v="RFID Card Member"/>
    <s v="Milwaukee"/>
    <s v="WI"/>
    <n v="53211"/>
    <s v="UNITED STATES"/>
    <s v="Annual Pass"/>
    <n v="5520"/>
    <x v="22"/>
    <n v="43.066893999999998"/>
    <n v="-87.877936000000005"/>
    <x v="25"/>
    <n v="43.074890000000003"/>
    <n v="-87.882810000000006"/>
    <n v="6"/>
    <n v="0"/>
    <n v="0.9"/>
    <n v="0.9"/>
    <n v="36"/>
    <n v="-1"/>
    <d v="2017-04-03T00:00:00"/>
    <d v="2017-04-01T00:00:00"/>
    <d v="2017-04-03T00:00:00"/>
    <s v="Monday"/>
    <d v="1899-12-30T09:56:42"/>
    <d v="1899-12-30T10:00:00"/>
    <n v="1"/>
    <d v="2017-04-03T00:00:00"/>
    <d v="2017-04-01T00:00:00"/>
    <d v="2017-04-03T00:00:00"/>
    <s v="Monday"/>
    <d v="1899-12-30T10:02:08"/>
    <d v="1899-12-30T10:00:00"/>
    <s v="One Way"/>
  </r>
  <r>
    <n v="1391757"/>
    <s v="RFID Card Member"/>
    <s v="Milwaukee"/>
    <s v="WI"/>
    <n v="53211"/>
    <s v="UNITED STATES"/>
    <s v="Annual Pass"/>
    <n v="11116"/>
    <x v="2"/>
    <n v="43.03886"/>
    <n v="-87.902720000000002"/>
    <x v="1"/>
    <n v="43.03886"/>
    <n v="-87.902720000000002"/>
    <n v="58"/>
    <n v="0"/>
    <n v="8.6999999999999993"/>
    <n v="8.3000000000000007"/>
    <n v="348"/>
    <n v="-1"/>
    <d v="2017-04-03T00:00:00"/>
    <d v="2017-04-01T00:00:00"/>
    <d v="2017-04-03T00:00:00"/>
    <s v="Monday"/>
    <d v="1899-12-30T12:23:48"/>
    <d v="1899-12-30T12:00:00"/>
    <n v="1"/>
    <d v="2017-04-03T00:00:00"/>
    <d v="2017-04-01T00:00:00"/>
    <d v="2017-04-03T00:00:00"/>
    <s v="Monday"/>
    <d v="1899-12-30T13:21:07"/>
    <d v="1899-12-30T13:00:00"/>
    <s v="Round Trip"/>
  </r>
  <r>
    <n v="1253542"/>
    <s v="RFID Card Member"/>
    <s v="fox point"/>
    <s v="WI"/>
    <n v="53217"/>
    <s v="UNITED STATES"/>
    <s v="Bublr for Organizations"/>
    <n v="11144"/>
    <x v="10"/>
    <n v="43.060786"/>
    <n v="-87.883825999999999"/>
    <x v="47"/>
    <n v="43.060250000000003"/>
    <n v="-87.892169999999993"/>
    <n v="4"/>
    <n v="0"/>
    <n v="0.6"/>
    <n v="0.6"/>
    <n v="24"/>
    <n v="-1"/>
    <d v="2017-04-04T00:00:00"/>
    <d v="2017-04-01T00:00:00"/>
    <d v="2017-04-04T00:00:00"/>
    <s v="Tuesday"/>
    <d v="1899-12-30T12:33:28"/>
    <d v="1899-12-30T13:00:00"/>
    <n v="1"/>
    <d v="2017-04-04T00:00:00"/>
    <d v="2017-04-01T00:00:00"/>
    <d v="2017-04-04T00:00:00"/>
    <s v="Tuesday"/>
    <d v="1899-12-30T12:37:51"/>
    <d v="1899-12-30T13:00:00"/>
    <s v="One Way"/>
  </r>
  <r>
    <n v="1274295"/>
    <s v="RFID Card Member"/>
    <s v="Milwaukee"/>
    <s v="WI"/>
    <n v="53202"/>
    <s v="UNITED STATES"/>
    <s v="Pay as You Go Pass"/>
    <n v="11137"/>
    <x v="54"/>
    <n v="43.024340000000002"/>
    <n v="-87.916753"/>
    <x v="51"/>
    <n v="43.024340000000002"/>
    <n v="-87.916753"/>
    <n v="34"/>
    <n v="2"/>
    <n v="5.0999999999999996"/>
    <n v="4.8"/>
    <n v="204"/>
    <n v="-1"/>
    <d v="2017-04-04T00:00:00"/>
    <d v="2017-04-01T00:00:00"/>
    <d v="2017-04-04T00:00:00"/>
    <s v="Tuesday"/>
    <d v="1899-12-30T13:16:03"/>
    <d v="1899-12-30T13:00:00"/>
    <n v="1"/>
    <d v="2017-04-04T00:00:00"/>
    <d v="2017-04-01T00:00:00"/>
    <d v="2017-04-04T00:00:00"/>
    <s v="Tuesday"/>
    <d v="1899-12-30T13:50:19"/>
    <d v="1899-12-30T14:00:00"/>
    <s v="Round Trip"/>
  </r>
  <r>
    <n v="1546752"/>
    <s v="RFID Card Member"/>
    <s v="Milwaukee "/>
    <s v="WI"/>
    <n v="53202"/>
    <s v="UNITED STATES"/>
    <s v="Annual Pass"/>
    <n v="362"/>
    <x v="53"/>
    <n v="43.074655999999997"/>
    <n v="-87.889011999999994"/>
    <x v="11"/>
    <n v="43.052460000000004"/>
    <n v="-87.891000000000005"/>
    <n v="13"/>
    <n v="0"/>
    <n v="2"/>
    <n v="1.9"/>
    <n v="78"/>
    <n v="-1"/>
    <d v="2017-04-04T00:00:00"/>
    <d v="2017-04-01T00:00:00"/>
    <d v="2017-04-04T00:00:00"/>
    <s v="Tuesday"/>
    <d v="1899-12-30T17:18:12"/>
    <d v="1899-12-30T17:00:00"/>
    <n v="1"/>
    <d v="2017-04-04T00:00:00"/>
    <d v="2017-04-01T00:00:00"/>
    <d v="2017-04-04T00:00:00"/>
    <s v="Tuesday"/>
    <d v="1899-12-30T17:31:14"/>
    <d v="1899-12-30T18:00:00"/>
    <s v="One Way"/>
  </r>
  <r>
    <n v="1088320"/>
    <s v="RFID Card Member"/>
    <s v="milwaukee"/>
    <s v="WI"/>
    <n v="53202"/>
    <s v="UNITED STATES"/>
    <s v="Annual Pass"/>
    <n v="357"/>
    <x v="2"/>
    <n v="43.03886"/>
    <n v="-87.902720000000002"/>
    <x v="33"/>
    <n v="43.04804"/>
    <n v="-87.896720000000002"/>
    <n v="10"/>
    <n v="0"/>
    <n v="1.5"/>
    <n v="1.4"/>
    <n v="60"/>
    <n v="-1"/>
    <d v="2017-04-04T00:00:00"/>
    <d v="2017-04-01T00:00:00"/>
    <d v="2017-04-04T00:00:00"/>
    <s v="Tuesday"/>
    <d v="1899-12-30T17:32:36"/>
    <d v="1899-12-30T18:00:00"/>
    <n v="1"/>
    <d v="2017-04-04T00:00:00"/>
    <d v="2017-04-01T00:00:00"/>
    <d v="2017-04-04T00:00:00"/>
    <s v="Tuesday"/>
    <d v="1899-12-30T17:42:14"/>
    <d v="1899-12-30T18:00:00"/>
    <s v="One Way"/>
  </r>
  <r>
    <n v="1022184"/>
    <s v="RFID Card Member"/>
    <s v="Milwaukee"/>
    <s v="WI"/>
    <n v="53202"/>
    <s v="UNITED STATES"/>
    <s v="Annual Pass"/>
    <n v="11154"/>
    <x v="27"/>
    <n v="43.074890000000003"/>
    <n v="-87.882810000000006"/>
    <x v="10"/>
    <n v="43.058619999999998"/>
    <n v="-87.885319999999993"/>
    <n v="23"/>
    <n v="0"/>
    <n v="3.5"/>
    <n v="3.3"/>
    <n v="138"/>
    <n v="-1"/>
    <d v="2017-04-04T00:00:00"/>
    <d v="2017-04-01T00:00:00"/>
    <d v="2017-04-04T00:00:00"/>
    <s v="Tuesday"/>
    <d v="1899-12-30T18:38:01"/>
    <d v="1899-12-30T19:00:00"/>
    <n v="1"/>
    <d v="2017-04-04T00:00:00"/>
    <d v="2017-04-01T00:00:00"/>
    <d v="2017-04-04T00:00:00"/>
    <s v="Tuesday"/>
    <d v="1899-12-30T19:01:04"/>
    <d v="1899-12-30T19:00:00"/>
    <s v="One Way"/>
  </r>
  <r>
    <n v="1378271"/>
    <s v="RFID Card Member"/>
    <s v="Milwaukee"/>
    <s v="WI"/>
    <n v="53202"/>
    <s v="UNITED STATES"/>
    <s v="Annual Pass"/>
    <n v="11122"/>
    <x v="38"/>
    <n v="43.058619999999998"/>
    <n v="-87.885319999999993"/>
    <x v="29"/>
    <n v="43.06033"/>
    <n v="-87.89546"/>
    <n v="3"/>
    <n v="0"/>
    <n v="0.5"/>
    <n v="0.4"/>
    <n v="18"/>
    <n v="-1"/>
    <d v="2017-04-04T00:00:00"/>
    <d v="2017-04-01T00:00:00"/>
    <d v="2017-04-04T00:00:00"/>
    <s v="Tuesday"/>
    <d v="1899-12-30T19:01:07"/>
    <d v="1899-12-30T19:00:00"/>
    <n v="1"/>
    <d v="2017-04-04T00:00:00"/>
    <d v="2017-04-01T00:00:00"/>
    <d v="2017-04-04T00:00:00"/>
    <s v="Tuesday"/>
    <d v="1899-12-30T19:04:37"/>
    <d v="1899-12-30T19:00:00"/>
    <s v="One Way"/>
  </r>
  <r>
    <n v="1530544"/>
    <s v="RFID Card Member"/>
    <s v="Woodland Park"/>
    <s v="NJ"/>
    <n v="7424"/>
    <s v="UNITED STATES"/>
    <s v="30-Day Pass"/>
    <n v="106"/>
    <x v="41"/>
    <n v="43.031480000000002"/>
    <n v="-87.908169999999998"/>
    <x v="4"/>
    <n v="43.042490000000001"/>
    <n v="-87.909959999999998"/>
    <n v="8"/>
    <n v="0"/>
    <n v="1.2"/>
    <n v="1.1000000000000001"/>
    <n v="48"/>
    <n v="-1"/>
    <d v="2017-04-05T00:00:00"/>
    <d v="2017-04-01T00:00:00"/>
    <d v="2017-04-05T00:00:00"/>
    <s v="Wednesday"/>
    <d v="1899-12-30T10:27:23"/>
    <d v="1899-12-30T10:00:00"/>
    <n v="1"/>
    <d v="2017-04-05T00:00:00"/>
    <d v="2017-04-01T00:00:00"/>
    <d v="2017-04-05T00:00:00"/>
    <s v="Wednesday"/>
    <d v="1899-12-30T10:35:14"/>
    <d v="1899-12-30T11:00:00"/>
    <s v="One Way"/>
  </r>
  <r>
    <n v="783916"/>
    <s v="RFID Card Member"/>
    <s v="Chicago"/>
    <s v="IL"/>
    <n v="60618"/>
    <s v="UNITED STATES"/>
    <s v="Annual Pass"/>
    <n v="361"/>
    <x v="2"/>
    <n v="43.03886"/>
    <n v="-87.902720000000002"/>
    <x v="9"/>
    <n v="43.034619999999997"/>
    <n v="-87.917500000000004"/>
    <n v="7"/>
    <n v="0"/>
    <n v="1.1000000000000001"/>
    <n v="1"/>
    <n v="42"/>
    <n v="-1"/>
    <d v="2017-04-05T00:00:00"/>
    <d v="2017-04-01T00:00:00"/>
    <d v="2017-04-05T00:00:00"/>
    <s v="Wednesday"/>
    <d v="1899-12-30T14:45:27"/>
    <d v="1899-12-30T15:00:00"/>
    <n v="1"/>
    <d v="2017-04-05T00:00:00"/>
    <d v="2017-04-01T00:00:00"/>
    <d v="2017-04-05T00:00:00"/>
    <s v="Wednesday"/>
    <d v="1899-12-30T14:52:59"/>
    <d v="1899-12-30T15:00:00"/>
    <s v="One Way"/>
  </r>
  <r>
    <n v="1335612"/>
    <s v="RFID Card Member"/>
    <s v="Milwaukee"/>
    <s v="WI"/>
    <n v="53211"/>
    <s v="UNITED STATES"/>
    <s v="Annual Pass"/>
    <n v="11143"/>
    <x v="11"/>
    <n v="43.04804"/>
    <n v="-87.896720000000002"/>
    <x v="10"/>
    <n v="43.058619999999998"/>
    <n v="-87.885319999999993"/>
    <n v="6"/>
    <n v="0"/>
    <n v="0.9"/>
    <n v="0.9"/>
    <n v="36"/>
    <n v="-1"/>
    <d v="2017-04-05T00:00:00"/>
    <d v="2017-04-01T00:00:00"/>
    <d v="2017-04-05T00:00:00"/>
    <s v="Wednesday"/>
    <d v="1899-12-30T17:18:35"/>
    <d v="1899-12-30T17:00:00"/>
    <n v="1"/>
    <d v="2017-04-05T00:00:00"/>
    <d v="2017-04-01T00:00:00"/>
    <d v="2017-04-05T00:00:00"/>
    <s v="Wednesday"/>
    <d v="1899-12-30T17:24:43"/>
    <d v="1899-12-30T17:00:00"/>
    <s v="One Way"/>
  </r>
  <r>
    <n v="1518070"/>
    <s v="RFID Card Member"/>
    <s v="Milwaukee"/>
    <s v="WI"/>
    <n v="53211"/>
    <s v="UNITED STATES"/>
    <s v="30-Day Pass"/>
    <n v="31"/>
    <x v="36"/>
    <n v="43.069021999999997"/>
    <n v="-87.887940999999998"/>
    <x v="16"/>
    <n v="43.052549999999997"/>
    <n v="-87.909329999999997"/>
    <n v="10"/>
    <n v="0"/>
    <n v="1.5"/>
    <n v="1.4"/>
    <n v="60"/>
    <n v="-1"/>
    <d v="2017-04-06T00:00:00"/>
    <d v="2017-04-01T00:00:00"/>
    <d v="2017-04-06T00:00:00"/>
    <s v="Thursday"/>
    <d v="1899-12-30T08:07:28"/>
    <d v="1899-12-30T08:00:00"/>
    <n v="1"/>
    <d v="2017-04-06T00:00:00"/>
    <d v="2017-04-01T00:00:00"/>
    <d v="2017-04-06T00:00:00"/>
    <s v="Thursday"/>
    <d v="1899-12-30T08:17:13"/>
    <d v="1899-12-30T08:00:00"/>
    <s v="One Way"/>
  </r>
  <r>
    <n v="1149609"/>
    <s v="RFID Card Member"/>
    <s v="Milwaukee"/>
    <s v="WI"/>
    <n v="53211"/>
    <s v="UNITED STATES"/>
    <s v="Annual Pass"/>
    <n v="32"/>
    <x v="48"/>
    <n v="43.060155999999999"/>
    <n v="-87.881258000000003"/>
    <x v="19"/>
    <n v="43.040349999999997"/>
    <n v="-87.920760000000001"/>
    <n v="23"/>
    <n v="0"/>
    <n v="3.5"/>
    <n v="3.3"/>
    <n v="138"/>
    <n v="-1"/>
    <d v="2017-04-06T00:00:00"/>
    <d v="2017-04-01T00:00:00"/>
    <d v="2017-04-06T00:00:00"/>
    <s v="Thursday"/>
    <d v="1899-12-30T09:37:24"/>
    <d v="1899-12-30T10:00:00"/>
    <n v="1"/>
    <d v="2017-04-06T00:00:00"/>
    <d v="2017-04-01T00:00:00"/>
    <d v="2017-04-06T00:00:00"/>
    <s v="Thursday"/>
    <d v="1899-12-30T10:00:45"/>
    <d v="1899-12-30T10:00:00"/>
    <s v="One Way"/>
  </r>
  <r>
    <n v="986622"/>
    <s v="RFID Card Member"/>
    <s v="Waukegan"/>
    <s v="IL"/>
    <n v="60085"/>
    <s v="UNITED STATES"/>
    <s v="Annual Pass"/>
    <n v="11154"/>
    <x v="41"/>
    <n v="43.031480000000002"/>
    <n v="-87.908169999999998"/>
    <x v="36"/>
    <n v="43.038719999999998"/>
    <n v="-87.905339999999995"/>
    <n v="7"/>
    <n v="0"/>
    <n v="1.1000000000000001"/>
    <n v="1"/>
    <n v="42"/>
    <n v="-1"/>
    <d v="2017-04-06T00:00:00"/>
    <d v="2017-04-01T00:00:00"/>
    <d v="2017-04-06T00:00:00"/>
    <s v="Thursday"/>
    <d v="1899-12-30T17:30:56"/>
    <d v="1899-12-30T18:00:00"/>
    <n v="1"/>
    <d v="2017-04-06T00:00:00"/>
    <d v="2017-04-01T00:00:00"/>
    <d v="2017-04-06T00:00:00"/>
    <s v="Thursday"/>
    <d v="1899-12-30T17:37:18"/>
    <d v="1899-12-30T18:00:00"/>
    <s v="One Way"/>
  </r>
  <r>
    <n v="1260485"/>
    <s v="RFID Card Member"/>
    <s v="Shorewood"/>
    <s v="WI"/>
    <n v="53211"/>
    <s v="UNITED STATES"/>
    <s v="Annual Pass"/>
    <n v="5588"/>
    <x v="1"/>
    <n v="43.048200000000001"/>
    <n v="-87.900859999999994"/>
    <x v="1"/>
    <n v="43.03886"/>
    <n v="-87.902720000000002"/>
    <n v="6"/>
    <n v="0"/>
    <n v="0.9"/>
    <n v="0.9"/>
    <n v="36"/>
    <n v="-1"/>
    <d v="2017-04-07T00:00:00"/>
    <d v="2017-04-01T00:00:00"/>
    <d v="2017-04-07T00:00:00"/>
    <s v="Friday"/>
    <d v="1899-12-30T08:01:12"/>
    <d v="1899-12-30T08:00:00"/>
    <n v="1"/>
    <d v="2017-04-07T00:00:00"/>
    <d v="2017-04-01T00:00:00"/>
    <d v="2017-04-07T00:00:00"/>
    <s v="Friday"/>
    <d v="1899-12-30T08:07:13"/>
    <d v="1899-12-30T08:00:00"/>
    <s v="One Way"/>
  </r>
  <r>
    <n v="558783"/>
    <s v="RFID Card Member"/>
    <s v="Oconomowoc"/>
    <s v="WI"/>
    <n v="53066"/>
    <s v="UNITED STATES"/>
    <s v="Annual Pass"/>
    <n v="11080"/>
    <x v="2"/>
    <n v="43.03886"/>
    <n v="-87.902720000000002"/>
    <x v="36"/>
    <n v="43.038719999999998"/>
    <n v="-87.905339999999995"/>
    <n v="1"/>
    <n v="0"/>
    <n v="0.2"/>
    <n v="0.1"/>
    <n v="6"/>
    <n v="-1"/>
    <d v="2017-04-07T00:00:00"/>
    <d v="2017-04-01T00:00:00"/>
    <d v="2017-04-07T00:00:00"/>
    <s v="Friday"/>
    <d v="1899-12-30T11:20:26"/>
    <d v="1899-12-30T11:00:00"/>
    <n v="1"/>
    <d v="2017-04-07T00:00:00"/>
    <d v="2017-04-01T00:00:00"/>
    <d v="2017-04-07T00:00:00"/>
    <s v="Friday"/>
    <d v="1899-12-30T11:21:41"/>
    <d v="1899-12-30T11:00:00"/>
    <s v="One Way"/>
  </r>
  <r>
    <n v="1238862"/>
    <s v="RFID Card Member"/>
    <s v="Cross Plains"/>
    <s v="WI"/>
    <n v="53528"/>
    <s v="UNITED STATES"/>
    <s v="Bublr for Organizations"/>
    <n v="11127"/>
    <x v="28"/>
    <n v="43.063749000000001"/>
    <n v="-87.887962999999999"/>
    <x v="25"/>
    <n v="43.074890000000003"/>
    <n v="-87.882810000000006"/>
    <n v="11"/>
    <n v="0"/>
    <n v="1.7"/>
    <n v="1.6"/>
    <n v="66"/>
    <n v="-1"/>
    <d v="2017-04-07T00:00:00"/>
    <d v="2017-04-01T00:00:00"/>
    <d v="2017-04-07T00:00:00"/>
    <s v="Friday"/>
    <d v="1899-12-30T11:37:57"/>
    <d v="1899-12-30T12:00:00"/>
    <n v="1"/>
    <d v="2017-04-07T00:00:00"/>
    <d v="2017-04-01T00:00:00"/>
    <d v="2017-04-07T00:00:00"/>
    <s v="Friday"/>
    <d v="1899-12-30T11:48:33"/>
    <d v="1899-12-30T12:00:00"/>
    <s v="One Way"/>
  </r>
  <r>
    <n v="1269289"/>
    <s v="RFID Card Member"/>
    <s v="Milwaukee"/>
    <s v="WI"/>
    <n v="53204"/>
    <s v="UNITED STATES"/>
    <s v="Pay as You Go Pass"/>
    <n v="5584"/>
    <x v="34"/>
    <n v="43.02948"/>
    <n v="-87.912819999999996"/>
    <x v="22"/>
    <n v="43.058010000000003"/>
    <n v="-87.877300000000005"/>
    <n v="23"/>
    <n v="2"/>
    <n v="3.5"/>
    <n v="3.3"/>
    <n v="138"/>
    <n v="-1"/>
    <d v="2017-04-07T00:00:00"/>
    <d v="2017-04-01T00:00:00"/>
    <d v="2017-04-07T00:00:00"/>
    <s v="Friday"/>
    <d v="1899-12-30T12:36:03"/>
    <d v="1899-12-30T13:00:00"/>
    <n v="1"/>
    <d v="2017-04-07T00:00:00"/>
    <d v="2017-04-01T00:00:00"/>
    <d v="2017-04-07T00:00:00"/>
    <s v="Friday"/>
    <d v="1899-12-30T12:59:18"/>
    <d v="1899-12-30T13:00:00"/>
    <s v="One Way"/>
  </r>
  <r>
    <n v="1088320"/>
    <s v="RFID Card Member"/>
    <s v="milwaukee"/>
    <s v="WI"/>
    <n v="53202"/>
    <s v="UNITED STATES"/>
    <s v="Annual Pass"/>
    <n v="982"/>
    <x v="2"/>
    <n v="43.03886"/>
    <n v="-87.902720000000002"/>
    <x v="1"/>
    <n v="43.03886"/>
    <n v="-87.902720000000002"/>
    <n v="30"/>
    <n v="0"/>
    <n v="4.5"/>
    <n v="4.3"/>
    <n v="180"/>
    <n v="-1"/>
    <d v="2017-04-07T00:00:00"/>
    <d v="2017-04-01T00:00:00"/>
    <d v="2017-04-07T00:00:00"/>
    <s v="Friday"/>
    <d v="1899-12-30T13:55:07"/>
    <d v="1899-12-30T14:00:00"/>
    <n v="1"/>
    <d v="2017-04-07T00:00:00"/>
    <d v="2017-04-01T00:00:00"/>
    <d v="2017-04-07T00:00:00"/>
    <s v="Friday"/>
    <d v="1899-12-30T14:25:12"/>
    <d v="1899-12-30T14:00:00"/>
    <s v="Round Trip"/>
  </r>
  <r>
    <n v="1435377"/>
    <s v="RFID Card Member"/>
    <s v="Milwaukee"/>
    <s v="WI"/>
    <n v="53233"/>
    <s v="UNITED STATES"/>
    <s v="Annual Pass"/>
    <n v="5581"/>
    <x v="24"/>
    <n v="43.040154000000001"/>
    <n v="-87.932113000000001"/>
    <x v="0"/>
    <n v="43.049230000000001"/>
    <n v="-87.911940000000001"/>
    <n v="11"/>
    <n v="0"/>
    <n v="1.7"/>
    <n v="1.6"/>
    <n v="66"/>
    <n v="-1"/>
    <d v="2017-04-07T00:00:00"/>
    <d v="2017-04-01T00:00:00"/>
    <d v="2017-04-07T00:00:00"/>
    <s v="Friday"/>
    <d v="1899-12-30T14:42:32"/>
    <d v="1899-12-30T15:00:00"/>
    <n v="1"/>
    <d v="2017-04-07T00:00:00"/>
    <d v="2017-04-01T00:00:00"/>
    <d v="2017-04-07T00:00:00"/>
    <s v="Friday"/>
    <d v="1899-12-30T14:53:56"/>
    <d v="1899-12-30T15:00:00"/>
    <s v="One Way"/>
  </r>
  <r>
    <n v="1494109"/>
    <s v="RFID Card Member"/>
    <s v="Milwaukee"/>
    <s v="WI"/>
    <n v="53233"/>
    <s v="UNITED STATES"/>
    <s v="Annual Pass"/>
    <n v="5460"/>
    <x v="2"/>
    <n v="43.03886"/>
    <n v="-87.902720000000002"/>
    <x v="19"/>
    <n v="43.040349999999997"/>
    <n v="-87.920760000000001"/>
    <n v="8"/>
    <n v="0"/>
    <n v="1.2"/>
    <n v="1.1000000000000001"/>
    <n v="48"/>
    <n v="-1"/>
    <d v="2017-04-07T00:00:00"/>
    <d v="2017-04-01T00:00:00"/>
    <d v="2017-04-07T00:00:00"/>
    <s v="Friday"/>
    <d v="1899-12-30T15:34:46"/>
    <d v="1899-12-30T16:00:00"/>
    <n v="1"/>
    <d v="2017-04-07T00:00:00"/>
    <d v="2017-04-01T00:00:00"/>
    <d v="2017-04-07T00:00:00"/>
    <s v="Friday"/>
    <d v="1899-12-30T15:42:26"/>
    <d v="1899-12-30T16:00:00"/>
    <s v="One Way"/>
  </r>
  <r>
    <n v="1276780"/>
    <s v="RFID Card Member"/>
    <s v="Milwaukee"/>
    <s v="WI"/>
    <n v="53202"/>
    <s v="UNITED STATES"/>
    <s v="Annual Pass"/>
    <n v="153"/>
    <x v="0"/>
    <n v="43.042490000000001"/>
    <n v="-87.909959999999998"/>
    <x v="11"/>
    <n v="43.052460000000004"/>
    <n v="-87.891000000000005"/>
    <n v="14"/>
    <n v="0"/>
    <n v="2.1"/>
    <n v="2"/>
    <n v="84"/>
    <n v="-1"/>
    <d v="2017-04-07T00:00:00"/>
    <d v="2017-04-01T00:00:00"/>
    <d v="2017-04-07T00:00:00"/>
    <s v="Friday"/>
    <d v="1899-12-30T17:19:13"/>
    <d v="1899-12-30T17:00:00"/>
    <n v="1"/>
    <d v="2017-04-07T00:00:00"/>
    <d v="2017-04-01T00:00:00"/>
    <d v="2017-04-07T00:00:00"/>
    <s v="Friday"/>
    <d v="1899-12-30T17:33:00"/>
    <d v="1899-12-30T18:00:00"/>
    <s v="One Way"/>
  </r>
  <r>
    <n v="1312561"/>
    <s v="RFID Card Member"/>
    <s v="Milwaukee"/>
    <s v="WI"/>
    <n v="53202"/>
    <s v="UNITED STATES"/>
    <s v="Pay as You Go Pass"/>
    <n v="5485"/>
    <x v="8"/>
    <n v="43.038580000000003"/>
    <n v="-87.90934"/>
    <x v="5"/>
    <n v="43.04824"/>
    <n v="-87.904970000000006"/>
    <n v="8"/>
    <n v="2"/>
    <n v="1.2"/>
    <n v="1.1000000000000001"/>
    <n v="48"/>
    <n v="-1"/>
    <d v="2017-04-07T00:00:00"/>
    <d v="2017-04-01T00:00:00"/>
    <d v="2017-04-07T00:00:00"/>
    <s v="Friday"/>
    <d v="1899-12-30T19:06:28"/>
    <d v="1899-12-30T19:00:00"/>
    <n v="1"/>
    <d v="2017-04-07T00:00:00"/>
    <d v="2017-04-01T00:00:00"/>
    <d v="2017-04-07T00:00:00"/>
    <s v="Friday"/>
    <d v="1899-12-30T19:14:01"/>
    <d v="1899-12-30T19:00:00"/>
    <s v="One Way"/>
  </r>
  <r>
    <n v="1509123"/>
    <s v="RFID Card Member"/>
    <s v="Milwaukee"/>
    <s v="WI"/>
    <n v="53211"/>
    <s v="UNITED STATES"/>
    <s v="Annual Pass"/>
    <n v="35"/>
    <x v="36"/>
    <n v="43.069021999999997"/>
    <n v="-87.887940999999998"/>
    <x v="38"/>
    <n v="43.069021999999997"/>
    <n v="-87.887940999999998"/>
    <n v="1"/>
    <n v="0"/>
    <n v="0.2"/>
    <n v="0.1"/>
    <n v="6"/>
    <n v="-1"/>
    <d v="2017-04-07T00:00:00"/>
    <d v="2017-04-01T00:00:00"/>
    <d v="2017-04-07T00:00:00"/>
    <s v="Friday"/>
    <d v="1899-12-30T19:09:40"/>
    <d v="1899-12-30T19:00:00"/>
    <n v="1"/>
    <d v="2017-04-07T00:00:00"/>
    <d v="2017-04-01T00:00:00"/>
    <d v="2017-04-07T00:00:00"/>
    <s v="Friday"/>
    <d v="1899-12-30T19:10:58"/>
    <d v="1899-12-30T19:00:00"/>
    <s v="Round Trip"/>
  </r>
  <r>
    <n v="1509123"/>
    <s v="RFID Card Member"/>
    <s v="Milwaukee"/>
    <s v="WI"/>
    <n v="53211"/>
    <s v="UNITED STATES"/>
    <s v="Annual Pass"/>
    <n v="35"/>
    <x v="36"/>
    <n v="43.069021999999997"/>
    <n v="-87.887940999999998"/>
    <x v="38"/>
    <n v="43.069021999999997"/>
    <n v="-87.887940999999998"/>
    <n v="24"/>
    <n v="0"/>
    <n v="3.6"/>
    <n v="3.4"/>
    <n v="144"/>
    <n v="-1"/>
    <d v="2017-04-07T00:00:00"/>
    <d v="2017-04-01T00:00:00"/>
    <d v="2017-04-07T00:00:00"/>
    <s v="Friday"/>
    <d v="1899-12-30T19:10:49"/>
    <d v="1899-12-30T19:00:00"/>
    <n v="1"/>
    <d v="2017-04-07T00:00:00"/>
    <d v="2017-04-01T00:00:00"/>
    <d v="2017-04-07T00:00:00"/>
    <s v="Friday"/>
    <d v="1899-12-30T19:34:51"/>
    <d v="1899-12-30T20:00:00"/>
    <s v="Round Trip"/>
  </r>
  <r>
    <n v="1190101"/>
    <s v="RFID Card Member"/>
    <s v="Milwaukee"/>
    <s v="WI"/>
    <n v="53211"/>
    <s v="UNITED STATES"/>
    <s v="Pay as You Go Pass"/>
    <n v="5450"/>
    <x v="38"/>
    <n v="43.058619999999998"/>
    <n v="-87.885319999999993"/>
    <x v="51"/>
    <n v="43.024340000000002"/>
    <n v="-87.916753"/>
    <n v="19"/>
    <n v="2"/>
    <n v="2.9"/>
    <n v="2.7"/>
    <n v="114"/>
    <n v="-1"/>
    <d v="2017-04-07T00:00:00"/>
    <d v="2017-04-01T00:00:00"/>
    <d v="2017-04-07T00:00:00"/>
    <s v="Friday"/>
    <d v="1899-12-30T20:10:46"/>
    <d v="1899-12-30T20:00:00"/>
    <n v="1"/>
    <d v="2017-04-07T00:00:00"/>
    <d v="2017-04-01T00:00:00"/>
    <d v="2017-04-07T00:00:00"/>
    <s v="Friday"/>
    <d v="1899-12-30T20:29:54"/>
    <d v="1899-12-30T20:00:00"/>
    <s v="One Way"/>
  </r>
  <r>
    <n v="1359140"/>
    <s v="RFID Card Member"/>
    <s v="Dousman"/>
    <s v="WI"/>
    <n v="53118"/>
    <s v="UNITED STATES"/>
    <s v="Annual Pass"/>
    <n v="33"/>
    <x v="35"/>
    <n v="43.060250000000003"/>
    <n v="-87.892169999999993"/>
    <x v="10"/>
    <n v="43.058619999999998"/>
    <n v="-87.885319999999993"/>
    <n v="3"/>
    <n v="0"/>
    <n v="0.5"/>
    <n v="0.4"/>
    <n v="18"/>
    <n v="-1"/>
    <d v="2017-04-08T00:00:00"/>
    <d v="2017-04-01T00:00:00"/>
    <d v="2017-04-08T00:00:00"/>
    <s v="Saturday"/>
    <d v="1899-12-30T10:05:18"/>
    <d v="1899-12-30T10:00:00"/>
    <n v="1"/>
    <d v="2017-04-08T00:00:00"/>
    <d v="2017-04-01T00:00:00"/>
    <d v="2017-04-08T00:00:00"/>
    <s v="Saturday"/>
    <d v="1899-12-30T10:08:32"/>
    <d v="1899-12-30T10:00:00"/>
    <s v="One Way"/>
  </r>
  <r>
    <n v="1371872"/>
    <s v="RFID Card Member"/>
    <s v="Wauwatosa"/>
    <s v="WI"/>
    <n v="53222"/>
    <s v="UNITED STATES"/>
    <s v="Annual Pass"/>
    <n v="5549"/>
    <x v="45"/>
    <n v="43.077359999999999"/>
    <n v="-87.880769999999998"/>
    <x v="21"/>
    <n v="43.049909999999997"/>
    <n v="-87.914237"/>
    <n v="3"/>
    <n v="0"/>
    <n v="0.5"/>
    <n v="0.4"/>
    <n v="18"/>
    <n v="-1"/>
    <d v="2017-04-08T00:00:00"/>
    <d v="2017-04-01T00:00:00"/>
    <d v="2017-04-08T00:00:00"/>
    <s v="Saturday"/>
    <d v="1899-12-30T11:51:39"/>
    <d v="1899-12-30T12:00:00"/>
    <n v="1"/>
    <d v="2017-04-08T00:00:00"/>
    <d v="2017-04-01T00:00:00"/>
    <d v="2017-04-08T00:00:00"/>
    <s v="Saturday"/>
    <d v="1899-12-30T11:54:54"/>
    <d v="1899-12-30T12:00:00"/>
    <s v="One Way"/>
  </r>
  <r>
    <n v="991253"/>
    <s v="RFID Card Member"/>
    <s v="Hales Corners"/>
    <s v="WI"/>
    <n v="53130"/>
    <s v="UNITED STATES"/>
    <s v="Annual Pass"/>
    <n v="5542"/>
    <x v="37"/>
    <n v="43.036900000000003"/>
    <n v="-87.89667"/>
    <x v="10"/>
    <n v="43.058619999999998"/>
    <n v="-87.885319999999993"/>
    <n v="34"/>
    <n v="0"/>
    <n v="5.0999999999999996"/>
    <n v="4.8"/>
    <n v="204"/>
    <n v="-1"/>
    <d v="2017-04-08T00:00:00"/>
    <d v="2017-04-01T00:00:00"/>
    <d v="2017-04-08T00:00:00"/>
    <s v="Saturday"/>
    <d v="1899-12-30T12:04:27"/>
    <d v="1899-12-30T12:00:00"/>
    <n v="1"/>
    <d v="2017-04-08T00:00:00"/>
    <d v="2017-04-01T00:00:00"/>
    <d v="2017-04-08T00:00:00"/>
    <s v="Saturday"/>
    <d v="1899-12-30T12:38:03"/>
    <d v="1899-12-30T13:00:00"/>
    <s v="One Way"/>
  </r>
  <r>
    <n v="1351852"/>
    <s v="RFID Card Member"/>
    <s v="Milwaukee"/>
    <s v="WI"/>
    <n v="53233"/>
    <s v="UNITED STATES"/>
    <s v="Pay as You Go Pass"/>
    <n v="5581"/>
    <x v="16"/>
    <n v="43.03913"/>
    <n v="-87.916150000000002"/>
    <x v="12"/>
    <n v="43.036900000000003"/>
    <n v="-87.89667"/>
    <n v="20"/>
    <n v="2"/>
    <n v="3"/>
    <n v="2.9"/>
    <n v="120"/>
    <n v="-1"/>
    <d v="2017-04-08T00:00:00"/>
    <d v="2017-04-01T00:00:00"/>
    <d v="2017-04-08T00:00:00"/>
    <s v="Saturday"/>
    <d v="1899-12-30T12:31:58"/>
    <d v="1899-12-30T13:00:00"/>
    <n v="1"/>
    <d v="2017-04-08T00:00:00"/>
    <d v="2017-04-01T00:00:00"/>
    <d v="2017-04-08T00:00:00"/>
    <s v="Saturday"/>
    <d v="1899-12-30T12:51:05"/>
    <d v="1899-12-30T13:00:00"/>
    <s v="One Way"/>
  </r>
  <r>
    <n v="1251113"/>
    <s v="RFID Card Member"/>
    <s v="Neenah"/>
    <s v="WI"/>
    <n v="54956"/>
    <s v="UNITED STATES"/>
    <s v="Bublr for Organizations"/>
    <n v="17"/>
    <x v="35"/>
    <n v="43.060250000000003"/>
    <n v="-87.892169999999993"/>
    <x v="47"/>
    <n v="43.060250000000003"/>
    <n v="-87.892169999999993"/>
    <n v="13"/>
    <n v="0"/>
    <n v="2"/>
    <n v="1.9"/>
    <n v="78"/>
    <n v="-1"/>
    <d v="2017-04-08T00:00:00"/>
    <d v="2017-04-01T00:00:00"/>
    <d v="2017-04-08T00:00:00"/>
    <s v="Saturday"/>
    <d v="1899-12-30T13:13:44"/>
    <d v="1899-12-30T13:00:00"/>
    <n v="1"/>
    <d v="2017-04-08T00:00:00"/>
    <d v="2017-04-01T00:00:00"/>
    <d v="2017-04-08T00:00:00"/>
    <s v="Saturday"/>
    <d v="1899-12-30T13:26:14"/>
    <d v="1899-12-30T13:00:00"/>
    <s v="Round Trip"/>
  </r>
  <r>
    <n v="1425087"/>
    <s v="RFID Card Member"/>
    <s v="milwaukee"/>
    <s v="WI"/>
    <n v="53212"/>
    <s v="UNITED STATES"/>
    <s v="Annual Pass"/>
    <n v="234"/>
    <x v="16"/>
    <n v="43.03913"/>
    <n v="-87.916150000000002"/>
    <x v="50"/>
    <n v="43.05847"/>
    <n v="-87.898079999999993"/>
    <n v="9"/>
    <n v="0"/>
    <n v="1.4"/>
    <n v="1.3"/>
    <n v="54"/>
    <n v="-1"/>
    <d v="2017-04-08T00:00:00"/>
    <d v="2017-04-01T00:00:00"/>
    <d v="2017-04-08T00:00:00"/>
    <s v="Saturday"/>
    <d v="1899-12-30T15:38:11"/>
    <d v="1899-12-30T16:00:00"/>
    <n v="1"/>
    <d v="2017-04-08T00:00:00"/>
    <d v="2017-04-01T00:00:00"/>
    <d v="2017-04-08T00:00:00"/>
    <s v="Saturday"/>
    <d v="1899-12-30T15:47:57"/>
    <d v="1899-12-30T16:00:00"/>
    <s v="One Way"/>
  </r>
  <r>
    <n v="1276651"/>
    <s v="RFID Card Member"/>
    <s v="Milwaukee"/>
    <s v="WI"/>
    <n v="53211"/>
    <s v="UNITED STATES"/>
    <s v="Annual Pass"/>
    <n v="11134"/>
    <x v="29"/>
    <n v="43.052549999999997"/>
    <n v="-87.909329999999997"/>
    <x v="20"/>
    <n v="43.077359999999999"/>
    <n v="-87.880769999999998"/>
    <n v="23"/>
    <n v="0"/>
    <n v="3.5"/>
    <n v="3.3"/>
    <n v="138"/>
    <n v="-1"/>
    <d v="2017-04-08T00:00:00"/>
    <d v="2017-04-01T00:00:00"/>
    <d v="2017-04-08T00:00:00"/>
    <s v="Saturday"/>
    <d v="1899-12-30T15:47:06"/>
    <d v="1899-12-30T16:00:00"/>
    <n v="1"/>
    <d v="2017-04-08T00:00:00"/>
    <d v="2017-04-01T00:00:00"/>
    <d v="2017-04-08T00:00:00"/>
    <s v="Saturday"/>
    <d v="1899-12-30T16:10:41"/>
    <d v="1899-12-30T16:00:00"/>
    <s v="One Way"/>
  </r>
  <r>
    <n v="1382412"/>
    <s v="RFID Card Member"/>
    <s v="Muskego "/>
    <s v="WI"/>
    <n v="53150"/>
    <s v="UNITED STATES"/>
    <s v="Annual Pass"/>
    <n v="11049"/>
    <x v="27"/>
    <n v="43.074890000000003"/>
    <n v="-87.882810000000006"/>
    <x v="47"/>
    <n v="43.060250000000003"/>
    <n v="-87.892169999999993"/>
    <n v="10"/>
    <n v="0"/>
    <n v="1.5"/>
    <n v="1.4"/>
    <n v="60"/>
    <n v="-1"/>
    <d v="2017-04-08T00:00:00"/>
    <d v="2017-04-01T00:00:00"/>
    <d v="2017-04-08T00:00:00"/>
    <s v="Saturday"/>
    <d v="1899-12-30T15:56:11"/>
    <d v="1899-12-30T16:00:00"/>
    <n v="1"/>
    <d v="2017-04-08T00:00:00"/>
    <d v="2017-04-01T00:00:00"/>
    <d v="2017-04-08T00:00:00"/>
    <s v="Saturday"/>
    <d v="1899-12-30T16:06:51"/>
    <d v="1899-12-30T16:00:00"/>
    <s v="One Way"/>
  </r>
  <r>
    <n v="1185449"/>
    <s v="RFID Card Member"/>
    <s v="Milwaukee"/>
    <s v="WI"/>
    <n v="53211"/>
    <s v="UNITED STATES"/>
    <s v="Annual Pass"/>
    <n v="267"/>
    <x v="12"/>
    <n v="43.052460000000004"/>
    <n v="-87.891000000000005"/>
    <x v="12"/>
    <n v="43.036900000000003"/>
    <n v="-87.89667"/>
    <n v="6"/>
    <n v="0"/>
    <n v="0.9"/>
    <n v="0.9"/>
    <n v="36"/>
    <n v="-1"/>
    <d v="2017-04-08T00:00:00"/>
    <d v="2017-04-01T00:00:00"/>
    <d v="2017-04-08T00:00:00"/>
    <s v="Saturday"/>
    <d v="1899-12-30T16:49:49"/>
    <d v="1899-12-30T17:00:00"/>
    <n v="1"/>
    <d v="2017-04-08T00:00:00"/>
    <d v="2017-04-01T00:00:00"/>
    <d v="2017-04-08T00:00:00"/>
    <s v="Saturday"/>
    <d v="1899-12-30T16:55:57"/>
    <d v="1899-12-30T17:00:00"/>
    <s v="One Way"/>
  </r>
  <r>
    <n v="1564969"/>
    <s v="RFID Card Member"/>
    <s v="Milwaukee"/>
    <s v="WI"/>
    <n v="53202"/>
    <s v="UNITED STATES"/>
    <s v="Annual Pass"/>
    <n v="128"/>
    <x v="30"/>
    <n v="43.045712999999999"/>
    <n v="-87.899756999999994"/>
    <x v="11"/>
    <n v="43.052460000000004"/>
    <n v="-87.891000000000005"/>
    <n v="6"/>
    <n v="0"/>
    <n v="0.9"/>
    <n v="0.9"/>
    <n v="36"/>
    <n v="-1"/>
    <d v="2017-04-08T00:00:00"/>
    <d v="2017-04-01T00:00:00"/>
    <d v="2017-04-08T00:00:00"/>
    <s v="Saturday"/>
    <d v="1899-12-30T17:36:41"/>
    <d v="1899-12-30T18:00:00"/>
    <n v="1"/>
    <d v="2017-04-08T00:00:00"/>
    <d v="2017-04-01T00:00:00"/>
    <d v="2017-04-08T00:00:00"/>
    <s v="Saturday"/>
    <d v="1899-12-30T17:42:33"/>
    <d v="1899-12-30T18:00:00"/>
    <s v="One Way"/>
  </r>
  <r>
    <n v="1561032"/>
    <s v="RFID Card Member"/>
    <s v="Milwaukee "/>
    <s v="WI"/>
    <n v="53212"/>
    <s v="UNITED STATES"/>
    <s v="Annual Pass"/>
    <n v="11150"/>
    <x v="38"/>
    <n v="43.058619999999998"/>
    <n v="-87.885319999999993"/>
    <x v="14"/>
    <n v="43.05536"/>
    <n v="-87.90504"/>
    <n v="10"/>
    <n v="0"/>
    <n v="1.5"/>
    <n v="1.4"/>
    <n v="60"/>
    <n v="-1"/>
    <d v="2017-04-08T00:00:00"/>
    <d v="2017-04-01T00:00:00"/>
    <d v="2017-04-08T00:00:00"/>
    <s v="Saturday"/>
    <d v="1899-12-30T19:34:49"/>
    <d v="1899-12-30T20:00:00"/>
    <n v="1"/>
    <d v="2017-04-08T00:00:00"/>
    <d v="2017-04-01T00:00:00"/>
    <d v="2017-04-08T00:00:00"/>
    <s v="Saturday"/>
    <d v="1899-12-30T19:44:44"/>
    <d v="1899-12-30T20:00:00"/>
    <s v="One Way"/>
  </r>
  <r>
    <n v="1251108"/>
    <s v="RFID Card Member"/>
    <s v="Appleton"/>
    <s v="WI"/>
    <n v="54913"/>
    <s v="UNITED STATES"/>
    <s v="Bublr for Organizations"/>
    <n v="11139"/>
    <x v="35"/>
    <n v="43.060250000000003"/>
    <n v="-87.892169999999993"/>
    <x v="29"/>
    <n v="43.06033"/>
    <n v="-87.89546"/>
    <n v="1"/>
    <n v="0"/>
    <n v="0.2"/>
    <n v="0.1"/>
    <n v="6"/>
    <n v="-1"/>
    <d v="2017-04-08T00:00:00"/>
    <d v="2017-04-01T00:00:00"/>
    <d v="2017-04-08T00:00:00"/>
    <s v="Saturday"/>
    <d v="1899-12-30T20:09:04"/>
    <d v="1899-12-30T20:00:00"/>
    <n v="1"/>
    <d v="2017-04-08T00:00:00"/>
    <d v="2017-04-01T00:00:00"/>
    <d v="2017-04-08T00:00:00"/>
    <s v="Saturday"/>
    <d v="1899-12-30T20:10:31"/>
    <d v="1899-12-30T20:00:00"/>
    <s v="One Way"/>
  </r>
  <r>
    <n v="1407702"/>
    <s v="RFID Card Member"/>
    <s v="Milwaukee"/>
    <s v="WI"/>
    <n v="53202"/>
    <s v="UNITED STATES"/>
    <s v="Annual Pass"/>
    <n v="5508"/>
    <x v="32"/>
    <n v="43.078530000000001"/>
    <n v="-87.882620000000003"/>
    <x v="22"/>
    <n v="43.058010000000003"/>
    <n v="-87.877300000000005"/>
    <n v="17"/>
    <n v="0"/>
    <n v="2.6"/>
    <n v="2.4"/>
    <n v="102"/>
    <n v="-1"/>
    <d v="2017-04-09T00:00:00"/>
    <d v="2017-04-01T00:00:00"/>
    <d v="2017-04-09T00:00:00"/>
    <s v="Sunday"/>
    <d v="1899-12-30T12:25:22"/>
    <d v="1899-12-30T12:00:00"/>
    <n v="1"/>
    <d v="2017-04-09T00:00:00"/>
    <d v="2017-04-01T00:00:00"/>
    <d v="2017-04-09T00:00:00"/>
    <s v="Sunday"/>
    <d v="1899-12-30T12:42:04"/>
    <d v="1899-12-30T13:00:00"/>
    <s v="One Way"/>
  </r>
  <r>
    <n v="1297838"/>
    <s v="RFID Card Member"/>
    <s v="MILWAUKEE"/>
    <s v="WI"/>
    <n v="53204"/>
    <s v="UNITED STATES"/>
    <s v="Pay as You Go Pass"/>
    <n v="96"/>
    <x v="37"/>
    <n v="43.036900000000003"/>
    <n v="-87.89667"/>
    <x v="53"/>
    <n v="43.060786"/>
    <n v="-87.883825999999999"/>
    <n v="15"/>
    <n v="2"/>
    <n v="2.2999999999999998"/>
    <n v="2.1"/>
    <n v="90"/>
    <n v="-1"/>
    <d v="2017-04-09T00:00:00"/>
    <d v="2017-04-01T00:00:00"/>
    <d v="2017-04-09T00:00:00"/>
    <s v="Sunday"/>
    <d v="1899-12-30T12:33:36"/>
    <d v="1899-12-30T13:00:00"/>
    <n v="1"/>
    <d v="2017-04-09T00:00:00"/>
    <d v="2017-04-01T00:00:00"/>
    <d v="2017-04-09T00:00:00"/>
    <s v="Sunday"/>
    <d v="1899-12-30T12:48:12"/>
    <d v="1899-12-30T13:00:00"/>
    <s v="One Way"/>
  </r>
  <r>
    <n v="1372080"/>
    <s v="RFID Card Member"/>
    <s v="Milwaukee"/>
    <s v="WI"/>
    <n v="53201"/>
    <s v="UNITED STATES"/>
    <s v="Annual Pass"/>
    <n v="5507"/>
    <x v="38"/>
    <n v="43.058619999999998"/>
    <n v="-87.885319999999993"/>
    <x v="25"/>
    <n v="43.074890000000003"/>
    <n v="-87.882810000000006"/>
    <n v="10"/>
    <n v="0"/>
    <n v="1.5"/>
    <n v="1.4"/>
    <n v="60"/>
    <n v="-1"/>
    <d v="2017-04-09T00:00:00"/>
    <d v="2017-04-01T00:00:00"/>
    <d v="2017-04-09T00:00:00"/>
    <s v="Sunday"/>
    <d v="1899-12-30T13:20:38"/>
    <d v="1899-12-30T13:00:00"/>
    <n v="1"/>
    <d v="2017-04-09T00:00:00"/>
    <d v="2017-04-01T00:00:00"/>
    <d v="2017-04-09T00:00:00"/>
    <s v="Sunday"/>
    <d v="1899-12-30T13:30:46"/>
    <d v="1899-12-30T14:00:00"/>
    <s v="One Way"/>
  </r>
  <r>
    <n v="1297838"/>
    <s v="RFID Card Member"/>
    <s v="MILWAUKEE"/>
    <s v="WI"/>
    <n v="53204"/>
    <s v="UNITED STATES"/>
    <s v="Pay as You Go Pass"/>
    <n v="96"/>
    <x v="10"/>
    <n v="43.060786"/>
    <n v="-87.883825999999999"/>
    <x v="6"/>
    <n v="43.03519"/>
    <n v="-87.907390000000007"/>
    <n v="32"/>
    <n v="2"/>
    <n v="4.8"/>
    <n v="4.5999999999999996"/>
    <n v="192"/>
    <n v="-1"/>
    <d v="2017-04-09T00:00:00"/>
    <d v="2017-04-01T00:00:00"/>
    <d v="2017-04-09T00:00:00"/>
    <s v="Sunday"/>
    <d v="1899-12-30T13:41:24"/>
    <d v="1899-12-30T14:00:00"/>
    <n v="1"/>
    <d v="2017-04-09T00:00:00"/>
    <d v="2017-04-01T00:00:00"/>
    <d v="2017-04-09T00:00:00"/>
    <s v="Sunday"/>
    <d v="1899-12-30T14:13:31"/>
    <d v="1899-12-30T14:00:00"/>
    <s v="One Way"/>
  </r>
  <r>
    <n v="1387850"/>
    <s v="RFID Card Member"/>
    <s v="Milwaukee"/>
    <s v="WI"/>
    <n v="53201"/>
    <s v="UNITED STATES"/>
    <s v="Annual Pass"/>
    <n v="5439"/>
    <x v="32"/>
    <n v="43.078530000000001"/>
    <n v="-87.882620000000003"/>
    <x v="13"/>
    <n v="43.078530000000001"/>
    <n v="-87.882620000000003"/>
    <n v="15"/>
    <n v="0"/>
    <n v="2.2999999999999998"/>
    <n v="2.1"/>
    <n v="90"/>
    <n v="-1"/>
    <d v="2017-04-09T00:00:00"/>
    <d v="2017-04-01T00:00:00"/>
    <d v="2017-04-09T00:00:00"/>
    <s v="Sunday"/>
    <d v="1899-12-30T15:03:42"/>
    <d v="1899-12-30T15:00:00"/>
    <n v="1"/>
    <d v="2017-04-09T00:00:00"/>
    <d v="2017-04-01T00:00:00"/>
    <d v="2017-04-09T00:00:00"/>
    <s v="Sunday"/>
    <d v="1899-12-30T15:18:24"/>
    <d v="1899-12-30T15:00:00"/>
    <s v="Round Trip"/>
  </r>
  <r>
    <n v="1538910"/>
    <s v="RFID Card Member"/>
    <s v="Marshfield"/>
    <s v="WI"/>
    <n v="54449"/>
    <s v="UNITED STATES"/>
    <s v="Annual Pass"/>
    <n v="5497"/>
    <x v="38"/>
    <n v="43.058619999999998"/>
    <n v="-87.885319999999993"/>
    <x v="10"/>
    <n v="43.058619999999998"/>
    <n v="-87.885319999999993"/>
    <n v="37"/>
    <n v="0"/>
    <n v="5.6"/>
    <n v="5.3"/>
    <n v="222"/>
    <n v="-1"/>
    <d v="2017-04-09T00:00:00"/>
    <d v="2017-04-01T00:00:00"/>
    <d v="2017-04-09T00:00:00"/>
    <s v="Sunday"/>
    <d v="1899-12-30T15:32:14"/>
    <d v="1899-12-30T16:00:00"/>
    <n v="1"/>
    <d v="2017-04-09T00:00:00"/>
    <d v="2017-04-01T00:00:00"/>
    <d v="2017-04-09T00:00:00"/>
    <s v="Sunday"/>
    <d v="1899-12-30T16:09:18"/>
    <d v="1899-12-30T16:00:00"/>
    <s v="Round Trip"/>
  </r>
  <r>
    <n v="1371872"/>
    <s v="RFID Card Member"/>
    <s v="Wauwatosa"/>
    <s v="WI"/>
    <n v="53222"/>
    <s v="UNITED STATES"/>
    <s v="Annual Pass"/>
    <n v="13"/>
    <x v="48"/>
    <n v="43.060155999999999"/>
    <n v="-87.881258000000003"/>
    <x v="47"/>
    <n v="43.060250000000003"/>
    <n v="-87.892169999999993"/>
    <n v="9"/>
    <n v="0"/>
    <n v="1.4"/>
    <n v="1.3"/>
    <n v="54"/>
    <n v="-1"/>
    <d v="2017-04-09T00:00:00"/>
    <d v="2017-04-01T00:00:00"/>
    <d v="2017-04-09T00:00:00"/>
    <s v="Sunday"/>
    <d v="1899-12-30T22:38:18"/>
    <d v="1899-12-30T23:00:00"/>
    <n v="1"/>
    <d v="2017-04-09T00:00:00"/>
    <d v="2017-04-01T00:00:00"/>
    <d v="2017-04-09T00:00:00"/>
    <s v="Sunday"/>
    <d v="1899-12-30T22:47:31"/>
    <d v="1899-12-30T23:00:00"/>
    <s v="One Way"/>
  </r>
  <r>
    <n v="1255543"/>
    <s v="RFID Card Member"/>
    <s v="Burlington"/>
    <s v="WI"/>
    <n v="53105"/>
    <s v="UNITED STATES"/>
    <s v="Bublr for Organizations"/>
    <n v="45"/>
    <x v="35"/>
    <n v="43.060250000000003"/>
    <n v="-87.892169999999993"/>
    <x v="29"/>
    <n v="43.06033"/>
    <n v="-87.89546"/>
    <n v="1"/>
    <n v="0"/>
    <n v="0.2"/>
    <n v="0.1"/>
    <n v="6"/>
    <n v="-1"/>
    <d v="2017-04-09T00:00:00"/>
    <d v="2017-04-01T00:00:00"/>
    <d v="2017-04-09T00:00:00"/>
    <s v="Sunday"/>
    <d v="1899-12-30T23:16:22"/>
    <d v="1899-12-30T23:00:00"/>
    <n v="1"/>
    <d v="2017-04-09T00:00:00"/>
    <d v="2017-04-01T00:00:00"/>
    <d v="2017-04-09T00:00:00"/>
    <s v="Sunday"/>
    <d v="1899-12-30T23:17:46"/>
    <d v="1899-12-30T23:00:00"/>
    <s v="One Way"/>
  </r>
  <r>
    <n v="1249592"/>
    <s v="RFID Card Member"/>
    <s v="Pleasant Prairie"/>
    <s v="WI"/>
    <n v="53158"/>
    <s v="UNITED STATES"/>
    <s v="Bublr for Organizations"/>
    <n v="11139"/>
    <x v="32"/>
    <n v="43.078530000000001"/>
    <n v="-87.882620000000003"/>
    <x v="13"/>
    <n v="43.078530000000001"/>
    <n v="-87.882620000000003"/>
    <n v="65"/>
    <n v="3"/>
    <n v="9.8000000000000007"/>
    <n v="9.3000000000000007"/>
    <n v="390"/>
    <n v="-1"/>
    <d v="2017-04-09T00:00:00"/>
    <d v="2017-04-01T00:00:00"/>
    <d v="2017-04-09T00:00:00"/>
    <s v="Sunday"/>
    <d v="1899-12-30T23:38:14"/>
    <d v="1899-12-31T00:00:00"/>
    <n v="1"/>
    <d v="2017-04-10T00:00:00"/>
    <d v="2017-04-01T00:00:00"/>
    <d v="2017-04-10T00:00:00"/>
    <s v="Monday"/>
    <d v="1899-12-30T00:43:07"/>
    <d v="1899-12-30T01:00:00"/>
    <s v="Round Trip"/>
  </r>
  <r>
    <n v="1255543"/>
    <s v="RFID Card Member"/>
    <s v="Burlington"/>
    <s v="WI"/>
    <n v="53105"/>
    <s v="UNITED STATES"/>
    <s v="Bublr for Organizations"/>
    <n v="43"/>
    <x v="25"/>
    <n v="43.058010000000003"/>
    <n v="-87.877300000000005"/>
    <x v="22"/>
    <n v="43.058010000000003"/>
    <n v="-87.877300000000005"/>
    <n v="4"/>
    <n v="0"/>
    <n v="0.6"/>
    <n v="0.6"/>
    <n v="24"/>
    <n v="-1"/>
    <d v="2017-04-09T00:00:00"/>
    <d v="2017-04-01T00:00:00"/>
    <d v="2017-04-09T00:00:00"/>
    <s v="Sunday"/>
    <d v="1899-12-30T23:58:50"/>
    <d v="1899-12-31T00:00:00"/>
    <n v="1"/>
    <d v="2017-04-10T00:00:00"/>
    <d v="2017-04-01T00:00:00"/>
    <d v="2017-04-10T00:00:00"/>
    <s v="Monday"/>
    <d v="1899-12-30T00:02:08"/>
    <d v="1899-12-30T00:00:00"/>
    <s v="Round Trip"/>
  </r>
  <r>
    <n v="1468078"/>
    <s v="RFID Card Member"/>
    <s v="Milwaukee "/>
    <s v="WI"/>
    <n v="53209"/>
    <s v="UNITED STATES"/>
    <s v="Annual Pass"/>
    <n v="11099"/>
    <x v="38"/>
    <n v="43.058619999999998"/>
    <n v="-87.885319999999993"/>
    <x v="45"/>
    <n v="43.046570000000003"/>
    <n v="-87.908720000000002"/>
    <n v="9"/>
    <n v="0"/>
    <n v="1.4"/>
    <n v="1.3"/>
    <n v="54"/>
    <n v="-1"/>
    <d v="2017-04-10T00:00:00"/>
    <d v="2017-04-01T00:00:00"/>
    <d v="2017-04-10T00:00:00"/>
    <s v="Monday"/>
    <d v="1899-12-30T08:05:52"/>
    <d v="1899-12-30T08:00:00"/>
    <n v="1"/>
    <d v="2017-04-10T00:00:00"/>
    <d v="2017-04-01T00:00:00"/>
    <d v="2017-04-10T00:00:00"/>
    <s v="Monday"/>
    <d v="1899-12-30T08:14:44"/>
    <d v="1899-12-30T08:00:00"/>
    <s v="One Way"/>
  </r>
  <r>
    <n v="1574161"/>
    <s v="RFID Card Member"/>
    <m/>
    <m/>
    <n v="23223"/>
    <s v="UNITED STATES"/>
    <s v="Pay as You Go Pass"/>
    <n v="5453"/>
    <x v="3"/>
    <n v="43.03519"/>
    <n v="-87.907390000000007"/>
    <x v="38"/>
    <n v="43.069021999999997"/>
    <n v="-87.887940999999998"/>
    <n v="62"/>
    <n v="4"/>
    <n v="9.3000000000000007"/>
    <n v="8.8000000000000007"/>
    <n v="372"/>
    <n v="-1"/>
    <d v="2017-04-10T00:00:00"/>
    <d v="2017-04-01T00:00:00"/>
    <d v="2017-04-10T00:00:00"/>
    <s v="Monday"/>
    <d v="1899-12-30T09:48:59"/>
    <d v="1899-12-30T10:00:00"/>
    <n v="1"/>
    <d v="2017-04-10T00:00:00"/>
    <d v="2017-04-01T00:00:00"/>
    <d v="2017-04-10T00:00:00"/>
    <s v="Monday"/>
    <d v="1899-12-30T10:50:07"/>
    <d v="1899-12-30T11:00:00"/>
    <s v="One Way"/>
  </r>
  <r>
    <n v="1251113"/>
    <s v="RFID Card Member"/>
    <s v="Neenah"/>
    <s v="WI"/>
    <n v="54956"/>
    <s v="UNITED STATES"/>
    <s v="Bublr for Organizations"/>
    <n v="5553"/>
    <x v="35"/>
    <n v="43.060250000000003"/>
    <n v="-87.892169999999993"/>
    <x v="47"/>
    <n v="43.060250000000003"/>
    <n v="-87.892169999999993"/>
    <n v="4"/>
    <n v="0"/>
    <n v="0.6"/>
    <n v="0.6"/>
    <n v="24"/>
    <n v="-1"/>
    <d v="2017-04-10T00:00:00"/>
    <d v="2017-04-01T00:00:00"/>
    <d v="2017-04-10T00:00:00"/>
    <s v="Monday"/>
    <d v="1899-12-30T10:40:37"/>
    <d v="1899-12-30T11:00:00"/>
    <n v="1"/>
    <d v="2017-04-10T00:00:00"/>
    <d v="2017-04-01T00:00:00"/>
    <d v="2017-04-10T00:00:00"/>
    <s v="Monday"/>
    <d v="1899-12-30T10:44:59"/>
    <d v="1899-12-30T11:00:00"/>
    <s v="Round Trip"/>
  </r>
  <r>
    <n v="1530938"/>
    <s v="RFID Card Member"/>
    <s v="Milwaukee"/>
    <s v="WI"/>
    <n v="53207"/>
    <s v="UNITED STATES"/>
    <s v="Pay as You Go Pass"/>
    <n v="5221"/>
    <x v="3"/>
    <n v="43.03519"/>
    <n v="-87.907390000000007"/>
    <x v="4"/>
    <n v="43.042490000000001"/>
    <n v="-87.909959999999998"/>
    <n v="18"/>
    <n v="2"/>
    <n v="2.7"/>
    <n v="2.6"/>
    <n v="108"/>
    <n v="-1"/>
    <d v="2017-04-10T00:00:00"/>
    <d v="2017-04-01T00:00:00"/>
    <d v="2017-04-10T00:00:00"/>
    <s v="Monday"/>
    <d v="1899-12-30T12:41:57"/>
    <d v="1899-12-30T13:00:00"/>
    <n v="1"/>
    <d v="2017-04-10T00:00:00"/>
    <d v="2017-04-01T00:00:00"/>
    <d v="2017-04-10T00:00:00"/>
    <s v="Monday"/>
    <d v="1899-12-30T12:59:18"/>
    <d v="1899-12-30T13:00:00"/>
    <s v="One Way"/>
  </r>
  <r>
    <n v="986622"/>
    <s v="RFID Card Member"/>
    <s v="Waukegan"/>
    <s v="IL"/>
    <n v="60085"/>
    <s v="UNITED STATES"/>
    <s v="Annual Pass"/>
    <n v="5562"/>
    <x v="30"/>
    <n v="43.045712999999999"/>
    <n v="-87.899756999999994"/>
    <x v="11"/>
    <n v="43.052460000000004"/>
    <n v="-87.891000000000005"/>
    <n v="5"/>
    <n v="0"/>
    <n v="0.8"/>
    <n v="0.7"/>
    <n v="30"/>
    <n v="-1"/>
    <d v="2017-04-10T00:00:00"/>
    <d v="2017-04-01T00:00:00"/>
    <d v="2017-04-10T00:00:00"/>
    <s v="Monday"/>
    <d v="1899-12-30T13:54:27"/>
    <d v="1899-12-30T14:00:00"/>
    <n v="1"/>
    <d v="2017-04-10T00:00:00"/>
    <d v="2017-04-01T00:00:00"/>
    <d v="2017-04-10T00:00:00"/>
    <s v="Monday"/>
    <d v="1899-12-30T13:59:21"/>
    <d v="1899-12-30T14:00:00"/>
    <s v="One Way"/>
  </r>
  <r>
    <n v="1442430"/>
    <s v="RFID Card Member"/>
    <s v="Milwaukee"/>
    <s v="WI"/>
    <n v="53211"/>
    <s v="UNITED STATES"/>
    <s v="Annual Pass"/>
    <n v="11100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10T00:00:00"/>
    <d v="2017-04-01T00:00:00"/>
    <d v="2017-04-10T00:00:00"/>
    <s v="Monday"/>
    <d v="1899-12-30T20:07:37"/>
    <d v="1899-12-30T20:00:00"/>
    <n v="1"/>
    <d v="2017-04-10T00:00:00"/>
    <d v="2017-04-01T00:00:00"/>
    <d v="2017-04-10T00:00:00"/>
    <s v="Monday"/>
    <d v="1899-12-30T20:09:49"/>
    <d v="1899-12-30T20:00:00"/>
    <s v="One Way"/>
  </r>
  <r>
    <n v="717793"/>
    <s v="RFID Card Member"/>
    <s v="Milwaukee"/>
    <s v="WI"/>
    <n v="53202"/>
    <s v="UNITED STATES"/>
    <s v="Annual Pass"/>
    <n v="11063"/>
    <x v="4"/>
    <n v="43.04824"/>
    <n v="-87.904970000000006"/>
    <x v="6"/>
    <n v="43.03519"/>
    <n v="-87.907390000000007"/>
    <n v="11"/>
    <n v="0"/>
    <n v="1.7"/>
    <n v="1.6"/>
    <n v="66"/>
    <n v="-1"/>
    <d v="2017-04-11T00:00:00"/>
    <d v="2017-04-01T00:00:00"/>
    <d v="2017-04-11T00:00:00"/>
    <s v="Tuesday"/>
    <d v="1899-12-30T09:50:44"/>
    <d v="1899-12-30T10:00:00"/>
    <n v="1"/>
    <d v="2017-04-11T00:00:00"/>
    <d v="2017-04-01T00:00:00"/>
    <d v="2017-04-11T00:00:00"/>
    <s v="Tuesday"/>
    <d v="1899-12-30T10:01:06"/>
    <d v="1899-12-30T10:00:00"/>
    <s v="One Way"/>
  </r>
  <r>
    <n v="1345070"/>
    <s v="RFID Card Member"/>
    <s v="Milwaukee"/>
    <s v="WI"/>
    <n v="53211"/>
    <s v="UNITED STATES"/>
    <s v="Annual Pass"/>
    <n v="11089"/>
    <x v="22"/>
    <n v="43.066893999999998"/>
    <n v="-87.877936000000005"/>
    <x v="20"/>
    <n v="43.077359999999999"/>
    <n v="-87.880769999999998"/>
    <n v="5"/>
    <n v="0"/>
    <n v="0.8"/>
    <n v="0.7"/>
    <n v="30"/>
    <n v="-1"/>
    <d v="2017-04-11T00:00:00"/>
    <d v="2017-04-01T00:00:00"/>
    <d v="2017-04-11T00:00:00"/>
    <s v="Tuesday"/>
    <d v="1899-12-30T09:54:35"/>
    <d v="1899-12-30T10:00:00"/>
    <n v="1"/>
    <d v="2017-04-11T00:00:00"/>
    <d v="2017-04-01T00:00:00"/>
    <d v="2017-04-11T00:00:00"/>
    <s v="Tuesday"/>
    <d v="1899-12-30T09:59:50"/>
    <d v="1899-12-30T10:00:00"/>
    <s v="One Way"/>
  </r>
  <r>
    <n v="946290"/>
    <s v="RFID Card Member"/>
    <s v="Milwaukee"/>
    <s v="WI"/>
    <n v="53208"/>
    <s v="UNITED STATES"/>
    <s v="Annual Pass"/>
    <n v="11168"/>
    <x v="36"/>
    <n v="43.069021999999997"/>
    <n v="-87.887940999999998"/>
    <x v="20"/>
    <n v="43.077359999999999"/>
    <n v="-87.880769999999998"/>
    <n v="6"/>
    <n v="0"/>
    <n v="0.9"/>
    <n v="0.9"/>
    <n v="36"/>
    <n v="-1"/>
    <d v="2017-04-11T00:00:00"/>
    <d v="2017-04-01T00:00:00"/>
    <d v="2017-04-11T00:00:00"/>
    <s v="Tuesday"/>
    <d v="1899-12-30T13:59:44"/>
    <d v="1899-12-30T14:00:00"/>
    <n v="1"/>
    <d v="2017-04-11T00:00:00"/>
    <d v="2017-04-01T00:00:00"/>
    <d v="2017-04-11T00:00:00"/>
    <s v="Tuesday"/>
    <d v="1899-12-30T14:05:46"/>
    <d v="1899-12-30T14:00:00"/>
    <s v="One Way"/>
  </r>
  <r>
    <n v="671983"/>
    <s v="RFID Card Member"/>
    <s v="Whitefish Bay"/>
    <s v="WI"/>
    <n v="53217"/>
    <s v="UNITED STATES"/>
    <s v="Annual Pass"/>
    <n v="982"/>
    <x v="2"/>
    <n v="43.03886"/>
    <n v="-87.902720000000002"/>
    <x v="7"/>
    <n v="43.038580000000003"/>
    <n v="-87.90934"/>
    <n v="9"/>
    <n v="0"/>
    <n v="1.4"/>
    <n v="1.3"/>
    <n v="54"/>
    <n v="-1"/>
    <d v="2017-04-11T00:00:00"/>
    <d v="2017-04-01T00:00:00"/>
    <d v="2017-04-11T00:00:00"/>
    <s v="Tuesday"/>
    <d v="1899-12-30T14:14:24"/>
    <d v="1899-12-30T14:00:00"/>
    <n v="1"/>
    <d v="2017-04-11T00:00:00"/>
    <d v="2017-04-01T00:00:00"/>
    <d v="2017-04-11T00:00:00"/>
    <s v="Tuesday"/>
    <d v="1899-12-30T14:23:48"/>
    <d v="1899-12-30T14:00:00"/>
    <s v="One Way"/>
  </r>
  <r>
    <n v="1407702"/>
    <s v="RFID Card Member"/>
    <s v="Milwaukee"/>
    <s v="WI"/>
    <n v="53202"/>
    <s v="UNITED STATES"/>
    <s v="Annual Pass"/>
    <n v="11134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11T00:00:00"/>
    <d v="2017-04-01T00:00:00"/>
    <d v="2017-04-11T00:00:00"/>
    <s v="Tuesday"/>
    <d v="1899-12-30T17:38:13"/>
    <d v="1899-12-30T18:00:00"/>
    <n v="1"/>
    <d v="2017-04-11T00:00:00"/>
    <d v="2017-04-01T00:00:00"/>
    <d v="2017-04-11T00:00:00"/>
    <s v="Tuesday"/>
    <d v="1899-12-30T17:40:47"/>
    <d v="1899-12-30T18:00:00"/>
    <s v="One Way"/>
  </r>
  <r>
    <n v="1444023"/>
    <s v="RFID Card Member"/>
    <s v="milwaukee"/>
    <s v="WI"/>
    <n v="53211"/>
    <s v="UNITED STATES"/>
    <s v="Annual Pass"/>
    <n v="11122"/>
    <x v="27"/>
    <n v="43.074890000000003"/>
    <n v="-87.882810000000006"/>
    <x v="38"/>
    <n v="43.069021999999997"/>
    <n v="-87.887940999999998"/>
    <n v="43"/>
    <n v="0"/>
    <n v="6.5"/>
    <n v="6.1"/>
    <n v="258"/>
    <n v="-1"/>
    <d v="2017-04-11T00:00:00"/>
    <d v="2017-04-01T00:00:00"/>
    <d v="2017-04-11T00:00:00"/>
    <s v="Tuesday"/>
    <d v="1899-12-30T18:01:00"/>
    <d v="1899-12-30T18:00:00"/>
    <n v="1"/>
    <d v="2017-04-11T00:00:00"/>
    <d v="2017-04-01T00:00:00"/>
    <d v="2017-04-11T00:00:00"/>
    <s v="Tuesday"/>
    <d v="1899-12-30T18:44:15"/>
    <d v="1899-12-30T19:00:00"/>
    <s v="One Way"/>
  </r>
  <r>
    <n v="1250902"/>
    <s v="RFID Card Member"/>
    <s v="Wauwatosa"/>
    <s v="WI"/>
    <n v="53213"/>
    <s v="UNITED STATES"/>
    <s v="Bublr for Organizations"/>
    <n v="5520"/>
    <x v="31"/>
    <n v="43.06033"/>
    <n v="-87.89546"/>
    <x v="47"/>
    <n v="43.060250000000003"/>
    <n v="-87.892169999999993"/>
    <n v="1"/>
    <n v="0"/>
    <n v="0.2"/>
    <n v="0.1"/>
    <n v="6"/>
    <n v="-1"/>
    <d v="2017-04-11T00:00:00"/>
    <d v="2017-04-01T00:00:00"/>
    <d v="2017-04-11T00:00:00"/>
    <s v="Tuesday"/>
    <d v="1899-12-30T18:40:44"/>
    <d v="1899-12-30T19:00:00"/>
    <n v="1"/>
    <d v="2017-04-11T00:00:00"/>
    <d v="2017-04-01T00:00:00"/>
    <d v="2017-04-11T00:00:00"/>
    <s v="Tuesday"/>
    <d v="1899-12-30T18:41:48"/>
    <d v="1899-12-30T19:00:00"/>
    <s v="One Way"/>
  </r>
  <r>
    <n v="1371872"/>
    <s v="RFID Card Member"/>
    <s v="Wauwatosa"/>
    <s v="WI"/>
    <n v="53222"/>
    <s v="UNITED STATES"/>
    <s v="Annual Pass"/>
    <n v="34"/>
    <x v="25"/>
    <n v="43.058010000000003"/>
    <n v="-87.877300000000005"/>
    <x v="22"/>
    <n v="43.058010000000003"/>
    <n v="-87.877300000000005"/>
    <n v="11"/>
    <n v="0"/>
    <n v="1.7"/>
    <n v="1.6"/>
    <n v="66"/>
    <n v="-1"/>
    <d v="2017-04-11T00:00:00"/>
    <d v="2017-04-01T00:00:00"/>
    <d v="2017-04-11T00:00:00"/>
    <s v="Tuesday"/>
    <d v="1899-12-30T20:04:34"/>
    <d v="1899-12-30T20:00:00"/>
    <n v="1"/>
    <d v="2017-04-11T00:00:00"/>
    <d v="2017-04-01T00:00:00"/>
    <d v="2017-04-11T00:00:00"/>
    <s v="Tuesday"/>
    <d v="1899-12-30T20:15:21"/>
    <d v="1899-12-30T20:00:00"/>
    <s v="Round Trip"/>
  </r>
  <r>
    <n v="1494109"/>
    <s v="RFID Card Member"/>
    <s v="Milwaukee"/>
    <s v="WI"/>
    <n v="53233"/>
    <s v="UNITED STATES"/>
    <s v="Annual Pass"/>
    <n v="5515"/>
    <x v="21"/>
    <n v="43.040349999999997"/>
    <n v="-87.920760000000001"/>
    <x v="1"/>
    <n v="43.03886"/>
    <n v="-87.902720000000002"/>
    <n v="8"/>
    <n v="0"/>
    <n v="1.2"/>
    <n v="1.1000000000000001"/>
    <n v="48"/>
    <n v="-1"/>
    <d v="2017-04-12T00:00:00"/>
    <d v="2017-04-01T00:00:00"/>
    <d v="2017-04-12T00:00:00"/>
    <s v="Wednesday"/>
    <d v="1899-12-30T07:27:39"/>
    <d v="1899-12-30T07:00:00"/>
    <n v="1"/>
    <d v="2017-04-12T00:00:00"/>
    <d v="2017-04-01T00:00:00"/>
    <d v="2017-04-12T00:00:00"/>
    <s v="Wednesday"/>
    <d v="1899-12-30T07:35:00"/>
    <d v="1899-12-30T08:00:00"/>
    <s v="One Way"/>
  </r>
  <r>
    <n v="983645"/>
    <s v="RFID Card Member"/>
    <s v="Milwaukee"/>
    <s v="WI"/>
    <n v="53212"/>
    <s v="UNITED STATES"/>
    <s v="Annual Pass"/>
    <n v="11150"/>
    <x v="44"/>
    <n v="43.060296999999998"/>
    <n v="-87.913150000000002"/>
    <x v="23"/>
    <n v="43.051119999999997"/>
    <n v="-87.918819999999997"/>
    <n v="7"/>
    <n v="0"/>
    <n v="1.1000000000000001"/>
    <n v="1"/>
    <n v="42"/>
    <n v="-1"/>
    <d v="2017-04-12T00:00:00"/>
    <d v="2017-04-01T00:00:00"/>
    <d v="2017-04-12T00:00:00"/>
    <s v="Wednesday"/>
    <d v="1899-12-30T07:44:44"/>
    <d v="1899-12-30T08:00:00"/>
    <n v="1"/>
    <d v="2017-04-12T00:00:00"/>
    <d v="2017-04-01T00:00:00"/>
    <d v="2017-04-12T00:00:00"/>
    <s v="Wednesday"/>
    <d v="1899-12-30T07:51:38"/>
    <d v="1899-12-30T08:00:00"/>
    <s v="One Way"/>
  </r>
  <r>
    <n v="1252710"/>
    <s v="RFID Card Member"/>
    <s v="Gurnee"/>
    <s v="IL"/>
    <n v="60032"/>
    <s v="UNITED STATES"/>
    <s v="Bublr for Organizations"/>
    <n v="11160"/>
    <x v="32"/>
    <n v="43.078530000000001"/>
    <n v="-87.882620000000003"/>
    <x v="25"/>
    <n v="43.074890000000003"/>
    <n v="-87.882810000000006"/>
    <n v="2"/>
    <n v="0"/>
    <n v="0.3"/>
    <n v="0.3"/>
    <n v="12"/>
    <n v="-1"/>
    <d v="2017-04-12T00:00:00"/>
    <d v="2017-04-01T00:00:00"/>
    <d v="2017-04-12T00:00:00"/>
    <s v="Wednesday"/>
    <d v="1899-12-30T09:49:10"/>
    <d v="1899-12-30T10:00:00"/>
    <n v="1"/>
    <d v="2017-04-12T00:00:00"/>
    <d v="2017-04-01T00:00:00"/>
    <d v="2017-04-12T00:00:00"/>
    <s v="Wednesday"/>
    <d v="1899-12-30T09:51:01"/>
    <d v="1899-12-30T10:00:00"/>
    <s v="One Way"/>
  </r>
  <r>
    <n v="1251113"/>
    <s v="RFID Card Member"/>
    <s v="Neenah"/>
    <s v="WI"/>
    <n v="54956"/>
    <s v="UNITED STATES"/>
    <s v="Bublr for Organizations"/>
    <n v="5446"/>
    <x v="27"/>
    <n v="43.074890000000003"/>
    <n v="-87.882810000000006"/>
    <x v="25"/>
    <n v="43.074890000000003"/>
    <n v="-87.882810000000006"/>
    <n v="6"/>
    <n v="0"/>
    <n v="0.9"/>
    <n v="0.9"/>
    <n v="36"/>
    <n v="-1"/>
    <d v="2017-04-12T00:00:00"/>
    <d v="2017-04-01T00:00:00"/>
    <d v="2017-04-12T00:00:00"/>
    <s v="Wednesday"/>
    <d v="1899-12-30T10:01:15"/>
    <d v="1899-12-30T10:00:00"/>
    <n v="1"/>
    <d v="2017-04-12T00:00:00"/>
    <d v="2017-04-01T00:00:00"/>
    <d v="2017-04-12T00:00:00"/>
    <s v="Wednesday"/>
    <d v="1899-12-30T10:07:31"/>
    <d v="1899-12-30T10:00:00"/>
    <s v="Round Trip"/>
  </r>
  <r>
    <n v="1530544"/>
    <s v="RFID Card Member"/>
    <s v="Woodland Park"/>
    <s v="NJ"/>
    <n v="7424"/>
    <s v="UNITED STATES"/>
    <s v="30-Day Pass"/>
    <n v="204"/>
    <x v="41"/>
    <n v="43.031480000000002"/>
    <n v="-87.908169999999998"/>
    <x v="4"/>
    <n v="43.042490000000001"/>
    <n v="-87.909959999999998"/>
    <n v="7"/>
    <n v="0"/>
    <n v="1.1000000000000001"/>
    <n v="1"/>
    <n v="42"/>
    <n v="-1"/>
    <d v="2017-04-12T00:00:00"/>
    <d v="2017-04-01T00:00:00"/>
    <d v="2017-04-12T00:00:00"/>
    <s v="Wednesday"/>
    <d v="1899-12-30T10:36:12"/>
    <d v="1899-12-30T11:00:00"/>
    <n v="1"/>
    <d v="2017-04-12T00:00:00"/>
    <d v="2017-04-01T00:00:00"/>
    <d v="2017-04-12T00:00:00"/>
    <s v="Wednesday"/>
    <d v="1899-12-30T10:43:27"/>
    <d v="1899-12-30T11:00:00"/>
    <s v="One Way"/>
  </r>
  <r>
    <n v="1371872"/>
    <s v="RFID Card Member"/>
    <s v="Wauwatosa"/>
    <s v="WI"/>
    <n v="53222"/>
    <s v="UNITED STATES"/>
    <s v="Annual Pass"/>
    <n v="957"/>
    <x v="38"/>
    <n v="43.058619999999998"/>
    <n v="-87.885319999999993"/>
    <x v="22"/>
    <n v="43.058010000000003"/>
    <n v="-87.877300000000005"/>
    <n v="11"/>
    <n v="0"/>
    <n v="1.7"/>
    <n v="1.6"/>
    <n v="66"/>
    <n v="-1"/>
    <d v="2017-04-12T00:00:00"/>
    <d v="2017-04-01T00:00:00"/>
    <d v="2017-04-12T00:00:00"/>
    <s v="Wednesday"/>
    <d v="1899-12-30T11:19:14"/>
    <d v="1899-12-30T11:00:00"/>
    <n v="1"/>
    <d v="2017-04-12T00:00:00"/>
    <d v="2017-04-01T00:00:00"/>
    <d v="2017-04-12T00:00:00"/>
    <s v="Wednesday"/>
    <d v="1899-12-30T11:30:03"/>
    <d v="1899-12-30T12:00:00"/>
    <s v="One Way"/>
  </r>
  <r>
    <n v="1575968"/>
    <s v="RFID Card Member"/>
    <s v="Milwaukee"/>
    <s v="WI"/>
    <n v="53208"/>
    <s v="UNITED STATES"/>
    <s v="Pay as You Go Pass"/>
    <n v="5437"/>
    <x v="6"/>
    <n v="43.038719999999998"/>
    <n v="-87.905339999999995"/>
    <x v="1"/>
    <n v="43.03886"/>
    <n v="-87.902720000000002"/>
    <n v="26"/>
    <n v="2"/>
    <n v="3.9"/>
    <n v="3.7"/>
    <n v="156"/>
    <n v="-1"/>
    <d v="2017-04-12T00:00:00"/>
    <d v="2017-04-01T00:00:00"/>
    <d v="2017-04-12T00:00:00"/>
    <s v="Wednesday"/>
    <d v="1899-12-30T11:43:10"/>
    <d v="1899-12-30T12:00:00"/>
    <n v="1"/>
    <d v="2017-04-12T00:00:00"/>
    <d v="2017-04-01T00:00:00"/>
    <d v="2017-04-12T00:00:00"/>
    <s v="Wednesday"/>
    <d v="1899-12-30T12:09:16"/>
    <d v="1899-12-30T12:00:00"/>
    <s v="One Way"/>
  </r>
  <r>
    <n v="1396695"/>
    <s v="RFID Card Member"/>
    <s v="Milwaukee"/>
    <s v="WI"/>
    <n v="53203"/>
    <s v="UNITED STATES"/>
    <s v="Annual Pass"/>
    <n v="178"/>
    <x v="37"/>
    <n v="43.036900000000003"/>
    <n v="-87.89667"/>
    <x v="12"/>
    <n v="43.036900000000003"/>
    <n v="-87.89667"/>
    <n v="1"/>
    <n v="0"/>
    <n v="0.2"/>
    <n v="0.1"/>
    <n v="6"/>
    <n v="-1"/>
    <d v="2017-04-12T00:00:00"/>
    <d v="2017-04-01T00:00:00"/>
    <d v="2017-04-12T00:00:00"/>
    <s v="Wednesday"/>
    <d v="1899-12-30T12:32:48"/>
    <d v="1899-12-30T13:00:00"/>
    <n v="1"/>
    <d v="2017-04-12T00:00:00"/>
    <d v="2017-04-01T00:00:00"/>
    <d v="2017-04-12T00:00:00"/>
    <s v="Wednesday"/>
    <d v="1899-12-30T12:33:26"/>
    <d v="1899-12-30T13:00:00"/>
    <s v="Round Trip"/>
  </r>
  <r>
    <n v="1489319"/>
    <s v="RFID Card Member"/>
    <s v="Brookfield"/>
    <s v="WI"/>
    <n v="53045"/>
    <s v="UNITED STATES"/>
    <s v="Annual Pass"/>
    <n v="214"/>
    <x v="27"/>
    <n v="43.074890000000003"/>
    <n v="-87.882810000000006"/>
    <x v="13"/>
    <n v="43.078530000000001"/>
    <n v="-87.882620000000003"/>
    <n v="49"/>
    <n v="0"/>
    <n v="7.4"/>
    <n v="7"/>
    <n v="294"/>
    <n v="-1"/>
    <d v="2017-04-12T00:00:00"/>
    <d v="2017-04-01T00:00:00"/>
    <d v="2017-04-12T00:00:00"/>
    <s v="Wednesday"/>
    <d v="1899-12-30T13:55:21"/>
    <d v="1899-12-30T14:00:00"/>
    <n v="1"/>
    <d v="2017-04-12T00:00:00"/>
    <d v="2017-04-01T00:00:00"/>
    <d v="2017-04-12T00:00:00"/>
    <s v="Wednesday"/>
    <d v="1899-12-30T14:44:38"/>
    <d v="1899-12-30T15:00:00"/>
    <s v="One Way"/>
  </r>
  <r>
    <n v="1178916"/>
    <s v="RFID Card Member"/>
    <s v="Shorewood"/>
    <s v="WI"/>
    <n v="53211"/>
    <s v="UNITED STATES"/>
    <s v="Bublr for Organizations"/>
    <n v="11118"/>
    <x v="27"/>
    <n v="43.074890000000003"/>
    <n v="-87.882810000000006"/>
    <x v="20"/>
    <n v="43.077359999999999"/>
    <n v="-87.880769999999998"/>
    <n v="8"/>
    <n v="0"/>
    <n v="1.2"/>
    <n v="1.1000000000000001"/>
    <n v="48"/>
    <n v="-1"/>
    <d v="2017-04-12T00:00:00"/>
    <d v="2017-04-01T00:00:00"/>
    <d v="2017-04-12T00:00:00"/>
    <s v="Wednesday"/>
    <d v="1899-12-30T14:18:00"/>
    <d v="1899-12-30T14:00:00"/>
    <n v="1"/>
    <d v="2017-04-12T00:00:00"/>
    <d v="2017-04-01T00:00:00"/>
    <d v="2017-04-12T00:00:00"/>
    <s v="Wednesday"/>
    <d v="1899-12-30T14:26:38"/>
    <d v="1899-12-30T14:00:00"/>
    <s v="One Way"/>
  </r>
  <r>
    <n v="1417084"/>
    <s v="RFID Card Member"/>
    <s v="waukesha"/>
    <s v="WI"/>
    <n v="53188"/>
    <s v="UNITED STATES"/>
    <s v="Annual Pass"/>
    <n v="11119"/>
    <x v="27"/>
    <n v="43.074890000000003"/>
    <n v="-87.882810000000006"/>
    <x v="38"/>
    <n v="43.069021999999997"/>
    <n v="-87.887940999999998"/>
    <n v="3"/>
    <n v="0"/>
    <n v="0.5"/>
    <n v="0.4"/>
    <n v="18"/>
    <n v="-1"/>
    <d v="2017-04-12T00:00:00"/>
    <d v="2017-04-01T00:00:00"/>
    <d v="2017-04-12T00:00:00"/>
    <s v="Wednesday"/>
    <d v="1899-12-30T16:08:00"/>
    <d v="1899-12-30T16:00:00"/>
    <n v="1"/>
    <d v="2017-04-12T00:00:00"/>
    <d v="2017-04-01T00:00:00"/>
    <d v="2017-04-12T00:00:00"/>
    <s v="Wednesday"/>
    <d v="1899-12-30T16:11:25"/>
    <d v="1899-12-30T16:00:00"/>
    <s v="One Way"/>
  </r>
  <r>
    <n v="1017964"/>
    <s v="RFID Card Member"/>
    <s v="Milwaukee"/>
    <s v="WI"/>
    <n v="53202"/>
    <s v="UNITED STATES"/>
    <s v="Annual Pass"/>
    <n v="286"/>
    <x v="37"/>
    <n v="43.036900000000003"/>
    <n v="-87.89667"/>
    <x v="12"/>
    <n v="43.036900000000003"/>
    <n v="-87.89667"/>
    <n v="0"/>
    <n v="0"/>
    <n v="0"/>
    <n v="0"/>
    <n v="0"/>
    <n v="-1"/>
    <d v="2017-04-12T00:00:00"/>
    <d v="2017-04-01T00:00:00"/>
    <d v="2017-04-12T00:00:00"/>
    <s v="Wednesday"/>
    <d v="1899-12-30T17:15:24"/>
    <d v="1899-12-30T17:00:00"/>
    <n v="1"/>
    <d v="2017-04-12T00:00:00"/>
    <d v="2017-04-01T00:00:00"/>
    <d v="2017-04-12T00:00:00"/>
    <s v="Wednesday"/>
    <d v="1899-12-30T17:15:43"/>
    <d v="1899-12-30T17:00:00"/>
    <s v="Round Trip"/>
  </r>
  <r>
    <n v="1088320"/>
    <s v="RFID Card Member"/>
    <s v="milwaukee"/>
    <s v="WI"/>
    <n v="53202"/>
    <s v="UNITED STATES"/>
    <s v="Annual Pass"/>
    <n v="32"/>
    <x v="2"/>
    <n v="43.03886"/>
    <n v="-87.902720000000002"/>
    <x v="33"/>
    <n v="43.04804"/>
    <n v="-87.896720000000002"/>
    <n v="8"/>
    <n v="0"/>
    <n v="1.2"/>
    <n v="1.1000000000000001"/>
    <n v="48"/>
    <n v="-1"/>
    <d v="2017-04-12T00:00:00"/>
    <d v="2017-04-01T00:00:00"/>
    <d v="2017-04-12T00:00:00"/>
    <s v="Wednesday"/>
    <d v="1899-12-30T17:34:56"/>
    <d v="1899-12-30T18:00:00"/>
    <n v="1"/>
    <d v="2017-04-12T00:00:00"/>
    <d v="2017-04-01T00:00:00"/>
    <d v="2017-04-12T00:00:00"/>
    <s v="Wednesday"/>
    <d v="1899-12-30T17:42:38"/>
    <d v="1899-12-30T18:00:00"/>
    <s v="One Way"/>
  </r>
  <r>
    <n v="1010620"/>
    <s v="RFID Card Member"/>
    <s v="Milwaukee"/>
    <s v="WI"/>
    <n v="53202"/>
    <s v="UNITED STATES"/>
    <s v="Annual Pass"/>
    <n v="5459"/>
    <x v="27"/>
    <n v="43.074890000000003"/>
    <n v="-87.882810000000006"/>
    <x v="2"/>
    <n v="43.048200000000001"/>
    <n v="-87.900859999999994"/>
    <n v="15"/>
    <n v="0"/>
    <n v="2.2999999999999998"/>
    <n v="2.1"/>
    <n v="90"/>
    <n v="-1"/>
    <d v="2017-04-12T00:00:00"/>
    <d v="2017-04-01T00:00:00"/>
    <d v="2017-04-12T00:00:00"/>
    <s v="Wednesday"/>
    <d v="1899-12-30T18:05:44"/>
    <d v="1899-12-30T18:00:00"/>
    <n v="1"/>
    <d v="2017-04-12T00:00:00"/>
    <d v="2017-04-01T00:00:00"/>
    <d v="2017-04-12T00:00:00"/>
    <s v="Wednesday"/>
    <d v="1899-12-30T18:20:01"/>
    <d v="1899-12-30T18:00:00"/>
    <s v="One Way"/>
  </r>
  <r>
    <n v="1251113"/>
    <s v="RFID Card Member"/>
    <s v="Neenah"/>
    <s v="WI"/>
    <n v="54956"/>
    <s v="UNITED STATES"/>
    <s v="Bublr for Organizations"/>
    <n v="11160"/>
    <x v="27"/>
    <n v="43.074890000000003"/>
    <n v="-87.882810000000006"/>
    <x v="47"/>
    <n v="43.060250000000003"/>
    <n v="-87.892169999999993"/>
    <n v="11"/>
    <n v="0"/>
    <n v="1.7"/>
    <n v="1.6"/>
    <n v="66"/>
    <n v="-1"/>
    <d v="2017-04-12T00:00:00"/>
    <d v="2017-04-01T00:00:00"/>
    <d v="2017-04-12T00:00:00"/>
    <s v="Wednesday"/>
    <d v="1899-12-30T18:13:09"/>
    <d v="1899-12-30T18:00:00"/>
    <n v="1"/>
    <d v="2017-04-12T00:00:00"/>
    <d v="2017-04-01T00:00:00"/>
    <d v="2017-04-12T00:00:00"/>
    <s v="Wednesday"/>
    <d v="1899-12-30T18:24:35"/>
    <d v="1899-12-30T18:00:00"/>
    <s v="One Way"/>
  </r>
  <r>
    <n v="1400126"/>
    <s v="RFID Card Member"/>
    <s v="Milwaukee"/>
    <s v="WI"/>
    <n v="53211"/>
    <s v="UNITED STATES"/>
    <s v="Annual Pass"/>
    <n v="139"/>
    <x v="22"/>
    <n v="43.066893999999998"/>
    <n v="-87.877936000000005"/>
    <x v="27"/>
    <n v="43.063749000000001"/>
    <n v="-87.887962999999999"/>
    <n v="5"/>
    <n v="0"/>
    <n v="0.8"/>
    <n v="0.7"/>
    <n v="30"/>
    <n v="-1"/>
    <d v="2017-04-12T00:00:00"/>
    <d v="2017-04-01T00:00:00"/>
    <d v="2017-04-12T00:00:00"/>
    <s v="Wednesday"/>
    <d v="1899-12-30T18:20:42"/>
    <d v="1899-12-30T18:00:00"/>
    <n v="1"/>
    <d v="2017-04-12T00:00:00"/>
    <d v="2017-04-01T00:00:00"/>
    <d v="2017-04-12T00:00:00"/>
    <s v="Wednesday"/>
    <d v="1899-12-30T18:25:02"/>
    <d v="1899-12-30T18:00:00"/>
    <s v="One Way"/>
  </r>
  <r>
    <n v="1182678"/>
    <s v="RFID Card Member"/>
    <s v="Milwaukee"/>
    <s v="WI"/>
    <n v="53202"/>
    <s v="UNITED STATES"/>
    <s v="Annual Pass"/>
    <n v="11111"/>
    <x v="6"/>
    <n v="43.038719999999998"/>
    <n v="-87.905339999999995"/>
    <x v="41"/>
    <n v="43.031320000000001"/>
    <n v="-87.904259999999994"/>
    <n v="4"/>
    <n v="0"/>
    <n v="0.6"/>
    <n v="0.6"/>
    <n v="24"/>
    <n v="-1"/>
    <d v="2017-04-12T00:00:00"/>
    <d v="2017-04-01T00:00:00"/>
    <d v="2017-04-12T00:00:00"/>
    <s v="Wednesday"/>
    <d v="1899-12-30T18:26:52"/>
    <d v="1899-12-30T18:00:00"/>
    <n v="1"/>
    <d v="2017-04-12T00:00:00"/>
    <d v="2017-04-01T00:00:00"/>
    <d v="2017-04-12T00:00:00"/>
    <s v="Wednesday"/>
    <d v="1899-12-30T18:30:29"/>
    <d v="1899-12-30T19:00:00"/>
    <s v="One Way"/>
  </r>
  <r>
    <n v="1248440"/>
    <s v="RFID Card Member"/>
    <s v="Neenah"/>
    <s v="WI"/>
    <n v="54956"/>
    <s v="UNITED STATES"/>
    <s v="Bublr for Organizations"/>
    <n v="5465"/>
    <x v="53"/>
    <n v="43.074655999999997"/>
    <n v="-87.889011999999994"/>
    <x v="13"/>
    <n v="43.078530000000001"/>
    <n v="-87.882620000000003"/>
    <n v="5"/>
    <n v="0"/>
    <n v="0.8"/>
    <n v="0.7"/>
    <n v="30"/>
    <n v="-1"/>
    <d v="2017-04-12T00:00:00"/>
    <d v="2017-04-01T00:00:00"/>
    <d v="2017-04-12T00:00:00"/>
    <s v="Wednesday"/>
    <d v="1899-12-30T20:04:25"/>
    <d v="1899-12-30T20:00:00"/>
    <n v="1"/>
    <d v="2017-04-12T00:00:00"/>
    <d v="2017-04-01T00:00:00"/>
    <d v="2017-04-12T00:00:00"/>
    <s v="Wednesday"/>
    <d v="1899-12-30T20:09:57"/>
    <d v="1899-12-30T20:00:00"/>
    <s v="One Way"/>
  </r>
  <r>
    <n v="1400126"/>
    <s v="RFID Card Member"/>
    <s v="Milwaukee"/>
    <s v="WI"/>
    <n v="53211"/>
    <s v="UNITED STATES"/>
    <s v="Annual Pass"/>
    <n v="168"/>
    <x v="31"/>
    <n v="43.06033"/>
    <n v="-87.89546"/>
    <x v="35"/>
    <n v="43.066893999999998"/>
    <n v="-87.877936000000005"/>
    <n v="11"/>
    <n v="0"/>
    <n v="1.7"/>
    <n v="1.6"/>
    <n v="66"/>
    <n v="-1"/>
    <d v="2017-04-12T00:00:00"/>
    <d v="2017-04-01T00:00:00"/>
    <d v="2017-04-12T00:00:00"/>
    <s v="Wednesday"/>
    <d v="1899-12-30T22:17:23"/>
    <d v="1899-12-30T22:00:00"/>
    <n v="1"/>
    <d v="2017-04-12T00:00:00"/>
    <d v="2017-04-01T00:00:00"/>
    <d v="2017-04-12T00:00:00"/>
    <s v="Wednesday"/>
    <d v="1899-12-30T22:28:09"/>
    <d v="1899-12-30T22:00:00"/>
    <s v="One Way"/>
  </r>
  <r>
    <n v="783916"/>
    <s v="RFID Card Member"/>
    <s v="Chicago"/>
    <s v="IL"/>
    <n v="60618"/>
    <s v="UNITED STATES"/>
    <s v="Annual Pass"/>
    <n v="5550"/>
    <x v="52"/>
    <n v="43.034619999999997"/>
    <n v="-87.917500000000004"/>
    <x v="1"/>
    <n v="43.03886"/>
    <n v="-87.902720000000002"/>
    <n v="11"/>
    <n v="0"/>
    <n v="1.7"/>
    <n v="1.6"/>
    <n v="66"/>
    <n v="-1"/>
    <d v="2017-04-13T00:00:00"/>
    <d v="2017-04-01T00:00:00"/>
    <d v="2017-04-13T00:00:00"/>
    <s v="Thursday"/>
    <d v="1899-12-30T07:44:03"/>
    <d v="1899-12-30T08:00:00"/>
    <n v="1"/>
    <d v="2017-04-13T00:00:00"/>
    <d v="2017-04-01T00:00:00"/>
    <d v="2017-04-13T00:00:00"/>
    <s v="Thursday"/>
    <d v="1899-12-30T07:55:14"/>
    <d v="1899-12-30T08:00:00"/>
    <s v="One Way"/>
  </r>
  <r>
    <n v="1518070"/>
    <s v="RFID Card Member"/>
    <s v="Milwaukee"/>
    <s v="WI"/>
    <n v="53211"/>
    <s v="UNITED STATES"/>
    <s v="30-Day Pass"/>
    <n v="6"/>
    <x v="36"/>
    <n v="43.069021999999997"/>
    <n v="-87.887940999999998"/>
    <x v="16"/>
    <n v="43.052549999999997"/>
    <n v="-87.909329999999997"/>
    <n v="11"/>
    <n v="0"/>
    <n v="1.7"/>
    <n v="1.6"/>
    <n v="66"/>
    <n v="-1"/>
    <d v="2017-04-13T00:00:00"/>
    <d v="2017-04-01T00:00:00"/>
    <d v="2017-04-13T00:00:00"/>
    <s v="Thursday"/>
    <d v="1899-12-30T08:28:58"/>
    <d v="1899-12-30T08:00:00"/>
    <n v="1"/>
    <d v="2017-04-13T00:00:00"/>
    <d v="2017-04-01T00:00:00"/>
    <d v="2017-04-13T00:00:00"/>
    <s v="Thursday"/>
    <d v="1899-12-30T08:39:55"/>
    <d v="1899-12-30T09:00:00"/>
    <s v="One Way"/>
  </r>
  <r>
    <n v="928245"/>
    <s v="RFID Card Member"/>
    <s v="MILWAUKEE"/>
    <s v="WI"/>
    <n v="53202"/>
    <s v="UNITED STATES"/>
    <s v="Annual Pass"/>
    <n v="5430"/>
    <x v="28"/>
    <n v="43.063749000000001"/>
    <n v="-87.887962999999999"/>
    <x v="55"/>
    <n v="43.074655999999997"/>
    <n v="-87.889011999999994"/>
    <n v="6"/>
    <n v="0"/>
    <n v="0.9"/>
    <n v="0.9"/>
    <n v="36"/>
    <n v="-1"/>
    <d v="2017-04-13T00:00:00"/>
    <d v="2017-04-01T00:00:00"/>
    <d v="2017-04-13T00:00:00"/>
    <s v="Thursday"/>
    <d v="1899-12-30T10:47:43"/>
    <d v="1899-12-30T11:00:00"/>
    <n v="1"/>
    <d v="2017-04-13T00:00:00"/>
    <d v="2017-04-01T00:00:00"/>
    <d v="2017-04-13T00:00:00"/>
    <s v="Thursday"/>
    <d v="1899-12-30T10:53:10"/>
    <d v="1899-12-30T11:00:00"/>
    <s v="One Way"/>
  </r>
  <r>
    <n v="1494109"/>
    <s v="RFID Card Member"/>
    <s v="Milwaukee"/>
    <s v="WI"/>
    <n v="53233"/>
    <s v="UNITED STATES"/>
    <s v="Annual Pass"/>
    <n v="5550"/>
    <x v="2"/>
    <n v="43.03886"/>
    <n v="-87.902720000000002"/>
    <x v="19"/>
    <n v="43.040349999999997"/>
    <n v="-87.920760000000001"/>
    <n v="6"/>
    <n v="0"/>
    <n v="0.9"/>
    <n v="0.9"/>
    <n v="36"/>
    <n v="-1"/>
    <d v="2017-04-13T00:00:00"/>
    <d v="2017-04-01T00:00:00"/>
    <d v="2017-04-13T00:00:00"/>
    <s v="Thursday"/>
    <d v="1899-12-30T11:21:23"/>
    <d v="1899-12-30T11:00:00"/>
    <n v="1"/>
    <d v="2017-04-13T00:00:00"/>
    <d v="2017-04-01T00:00:00"/>
    <d v="2017-04-13T00:00:00"/>
    <s v="Thursday"/>
    <d v="1899-12-30T11:27:54"/>
    <d v="1899-12-30T11:00:00"/>
    <s v="One Way"/>
  </r>
  <r>
    <n v="1489319"/>
    <s v="RFID Card Member"/>
    <s v="Brookfield"/>
    <s v="WI"/>
    <n v="53045"/>
    <s v="UNITED STATES"/>
    <s v="Annual Pass"/>
    <n v="100"/>
    <x v="10"/>
    <n v="43.060786"/>
    <n v="-87.883825999999999"/>
    <x v="25"/>
    <n v="43.074890000000003"/>
    <n v="-87.882810000000006"/>
    <n v="5"/>
    <n v="0"/>
    <n v="0.8"/>
    <n v="0.7"/>
    <n v="30"/>
    <n v="-1"/>
    <d v="2017-04-13T00:00:00"/>
    <d v="2017-04-01T00:00:00"/>
    <d v="2017-04-13T00:00:00"/>
    <s v="Thursday"/>
    <d v="1899-12-30T11:24:13"/>
    <d v="1899-12-30T11:00:00"/>
    <n v="1"/>
    <d v="2017-04-13T00:00:00"/>
    <d v="2017-04-01T00:00:00"/>
    <d v="2017-04-13T00:00:00"/>
    <s v="Thursday"/>
    <d v="1899-12-30T11:29:52"/>
    <d v="1899-12-30T11:00:00"/>
    <s v="One Way"/>
  </r>
  <r>
    <n v="1381289"/>
    <s v="RFID Card Member"/>
    <s v="Milwaukee"/>
    <s v="WI"/>
    <n v="53203"/>
    <s v="UNITED STATES"/>
    <s v="Annual Pass"/>
    <n v="11079"/>
    <x v="37"/>
    <n v="43.036900000000003"/>
    <n v="-87.89667"/>
    <x v="7"/>
    <n v="43.038580000000003"/>
    <n v="-87.90934"/>
    <n v="11"/>
    <n v="0"/>
    <n v="1.7"/>
    <n v="1.6"/>
    <n v="66"/>
    <n v="-1"/>
    <d v="2017-04-13T00:00:00"/>
    <d v="2017-04-01T00:00:00"/>
    <d v="2017-04-13T00:00:00"/>
    <s v="Thursday"/>
    <d v="1899-12-30T16:02:51"/>
    <d v="1899-12-30T16:00:00"/>
    <n v="1"/>
    <d v="2017-04-13T00:00:00"/>
    <d v="2017-04-01T00:00:00"/>
    <d v="2017-04-13T00:00:00"/>
    <s v="Thursday"/>
    <d v="1899-12-30T16:13:15"/>
    <d v="1899-12-30T16:00:00"/>
    <s v="One Way"/>
  </r>
  <r>
    <n v="563412"/>
    <s v="RFID Card Member"/>
    <s v="Kenilworth"/>
    <s v="IL"/>
    <n v="60043"/>
    <s v="UNITED STATES"/>
    <s v="Annual Pass"/>
    <n v="5441"/>
    <x v="20"/>
    <n v="43.049230000000001"/>
    <n v="-87.911940000000001"/>
    <x v="9"/>
    <n v="43.034619999999997"/>
    <n v="-87.917500000000004"/>
    <n v="9"/>
    <n v="0"/>
    <n v="1.4"/>
    <n v="1.3"/>
    <n v="54"/>
    <n v="-1"/>
    <d v="2017-04-13T00:00:00"/>
    <d v="2017-04-01T00:00:00"/>
    <d v="2017-04-13T00:00:00"/>
    <s v="Thursday"/>
    <d v="1899-12-30T17:21:26"/>
    <d v="1899-12-30T17:00:00"/>
    <n v="1"/>
    <d v="2017-04-13T00:00:00"/>
    <d v="2017-04-01T00:00:00"/>
    <d v="2017-04-13T00:00:00"/>
    <s v="Thursday"/>
    <d v="1899-12-30T17:30:26"/>
    <d v="1899-12-30T18:00:00"/>
    <s v="One Way"/>
  </r>
  <r>
    <n v="1017964"/>
    <s v="RFID Card Member"/>
    <s v="Milwaukee"/>
    <s v="WI"/>
    <n v="53202"/>
    <s v="UNITED STATES"/>
    <s v="Annual Pass"/>
    <n v="11049"/>
    <x v="2"/>
    <n v="43.03886"/>
    <n v="-87.902720000000002"/>
    <x v="10"/>
    <n v="43.058619999999998"/>
    <n v="-87.885319999999993"/>
    <n v="11"/>
    <n v="0"/>
    <n v="1.7"/>
    <n v="1.6"/>
    <n v="66"/>
    <n v="-1"/>
    <d v="2017-04-13T00:00:00"/>
    <d v="2017-04-01T00:00:00"/>
    <d v="2017-04-13T00:00:00"/>
    <s v="Thursday"/>
    <d v="1899-12-30T18:10:23"/>
    <d v="1899-12-30T18:00:00"/>
    <n v="1"/>
    <d v="2017-04-13T00:00:00"/>
    <d v="2017-04-01T00:00:00"/>
    <d v="2017-04-13T00:00:00"/>
    <s v="Thursday"/>
    <d v="1899-12-30T18:21:58"/>
    <d v="1899-12-30T18:00:00"/>
    <s v="One Way"/>
  </r>
  <r>
    <n v="1357250"/>
    <s v="RFID Card Member"/>
    <s v="Milwaukee"/>
    <s v="WI"/>
    <n v="53202"/>
    <s v="UNITED STATES"/>
    <s v="Annual Pass"/>
    <n v="11000"/>
    <x v="2"/>
    <n v="43.03886"/>
    <n v="-87.902720000000002"/>
    <x v="2"/>
    <n v="43.048200000000001"/>
    <n v="-87.900859999999994"/>
    <n v="6"/>
    <n v="0"/>
    <n v="0.9"/>
    <n v="0.9"/>
    <n v="36"/>
    <n v="-1"/>
    <d v="2017-04-13T00:00:00"/>
    <d v="2017-04-01T00:00:00"/>
    <d v="2017-04-13T00:00:00"/>
    <s v="Thursday"/>
    <d v="1899-12-30T19:31:58"/>
    <d v="1899-12-30T20:00:00"/>
    <n v="1"/>
    <d v="2017-04-13T00:00:00"/>
    <d v="2017-04-01T00:00:00"/>
    <d v="2017-04-13T00:00:00"/>
    <s v="Thursday"/>
    <d v="1899-12-30T19:37:57"/>
    <d v="1899-12-30T20:00:00"/>
    <s v="One Way"/>
  </r>
  <r>
    <n v="1468696"/>
    <s v="RFID Card Member"/>
    <s v="Wauwatosa"/>
    <s v="WI"/>
    <n v="53226"/>
    <s v="UNITED STATES"/>
    <s v="Annual Pass"/>
    <n v="45"/>
    <x v="1"/>
    <n v="43.048200000000001"/>
    <n v="-87.900859999999994"/>
    <x v="1"/>
    <n v="43.03886"/>
    <n v="-87.902720000000002"/>
    <n v="9"/>
    <n v="0"/>
    <n v="1.4"/>
    <n v="1.3"/>
    <n v="54"/>
    <n v="-1"/>
    <d v="2017-04-14T00:00:00"/>
    <d v="2017-04-01T00:00:00"/>
    <d v="2017-04-14T00:00:00"/>
    <s v="Friday"/>
    <d v="1899-12-30T07:41:40"/>
    <d v="1899-12-30T08:00:00"/>
    <n v="1"/>
    <d v="2017-04-14T00:00:00"/>
    <d v="2017-04-01T00:00:00"/>
    <d v="2017-04-14T00:00:00"/>
    <s v="Friday"/>
    <d v="1899-12-30T07:50:28"/>
    <d v="1899-12-30T08:00:00"/>
    <s v="One Way"/>
  </r>
  <r>
    <n v="717793"/>
    <s v="RFID Card Member"/>
    <s v="Milwaukee"/>
    <s v="WI"/>
    <n v="53202"/>
    <s v="UNITED STATES"/>
    <s v="Annual Pass"/>
    <n v="11062"/>
    <x v="3"/>
    <n v="43.03519"/>
    <n v="-87.907390000000007"/>
    <x v="8"/>
    <n v="43.038245000000003"/>
    <n v="-87.914811999999998"/>
    <n v="8"/>
    <n v="0"/>
    <n v="1.2"/>
    <n v="1.1000000000000001"/>
    <n v="48"/>
    <n v="-1"/>
    <d v="2017-04-14T00:00:00"/>
    <d v="2017-04-01T00:00:00"/>
    <d v="2017-04-14T00:00:00"/>
    <s v="Friday"/>
    <d v="1899-12-30T12:58:52"/>
    <d v="1899-12-30T13:00:00"/>
    <n v="1"/>
    <d v="2017-04-14T00:00:00"/>
    <d v="2017-04-01T00:00:00"/>
    <d v="2017-04-14T00:00:00"/>
    <s v="Friday"/>
    <d v="1899-12-30T13:06:34"/>
    <d v="1899-12-30T13:00:00"/>
    <s v="One Way"/>
  </r>
  <r>
    <n v="1344495"/>
    <s v="RFID Card Member"/>
    <s v="Kenosha"/>
    <s v="WI"/>
    <n v="53144"/>
    <s v="UNITED STATES"/>
    <s v="Annual Pass"/>
    <n v="11119"/>
    <x v="36"/>
    <n v="43.069021999999997"/>
    <n v="-87.887940999999998"/>
    <x v="29"/>
    <n v="43.06033"/>
    <n v="-87.89546"/>
    <n v="6"/>
    <n v="0"/>
    <n v="0.9"/>
    <n v="0.9"/>
    <n v="36"/>
    <n v="-1"/>
    <d v="2017-04-14T00:00:00"/>
    <d v="2017-04-01T00:00:00"/>
    <d v="2017-04-14T00:00:00"/>
    <s v="Friday"/>
    <d v="1899-12-30T13:14:29"/>
    <d v="1899-12-30T13:00:00"/>
    <n v="1"/>
    <d v="2017-04-14T00:00:00"/>
    <d v="2017-04-01T00:00:00"/>
    <d v="2017-04-14T00:00:00"/>
    <s v="Friday"/>
    <d v="1899-12-30T13:20:15"/>
    <d v="1899-12-30T13:00:00"/>
    <s v="One Way"/>
  </r>
  <r>
    <n v="1371872"/>
    <s v="RFID Card Member"/>
    <s v="Wauwatosa"/>
    <s v="WI"/>
    <n v="53222"/>
    <s v="UNITED STATES"/>
    <s v="Annual Pass"/>
    <n v="45"/>
    <x v="6"/>
    <n v="43.038719999999998"/>
    <n v="-87.905339999999995"/>
    <x v="22"/>
    <n v="43.058010000000003"/>
    <n v="-87.877300000000005"/>
    <n v="17"/>
    <n v="0"/>
    <n v="2.6"/>
    <n v="2.4"/>
    <n v="102"/>
    <n v="-1"/>
    <d v="2017-04-14T00:00:00"/>
    <d v="2017-04-01T00:00:00"/>
    <d v="2017-04-14T00:00:00"/>
    <s v="Friday"/>
    <d v="1899-12-30T14:27:37"/>
    <d v="1899-12-30T14:00:00"/>
    <n v="1"/>
    <d v="2017-04-14T00:00:00"/>
    <d v="2017-04-01T00:00:00"/>
    <d v="2017-04-14T00:00:00"/>
    <s v="Friday"/>
    <d v="1899-12-30T14:44:38"/>
    <d v="1899-12-30T15:00:00"/>
    <s v="One Way"/>
  </r>
  <r>
    <n v="1518070"/>
    <s v="RFID Card Member"/>
    <s v="Milwaukee"/>
    <s v="WI"/>
    <n v="53211"/>
    <s v="UNITED STATES"/>
    <s v="30-Day Pass"/>
    <n v="344"/>
    <x v="29"/>
    <n v="43.052549999999997"/>
    <n v="-87.909329999999997"/>
    <x v="9"/>
    <n v="43.034619999999997"/>
    <n v="-87.917500000000004"/>
    <n v="11"/>
    <n v="0"/>
    <n v="1.7"/>
    <n v="1.6"/>
    <n v="66"/>
    <n v="-1"/>
    <d v="2017-04-14T00:00:00"/>
    <d v="2017-04-01T00:00:00"/>
    <d v="2017-04-14T00:00:00"/>
    <s v="Friday"/>
    <d v="1899-12-30T14:41:29"/>
    <d v="1899-12-30T15:00:00"/>
    <n v="1"/>
    <d v="2017-04-14T00:00:00"/>
    <d v="2017-04-01T00:00:00"/>
    <d v="2017-04-14T00:00:00"/>
    <s v="Friday"/>
    <d v="1899-12-30T14:52:28"/>
    <d v="1899-12-30T15:00:00"/>
    <s v="One Way"/>
  </r>
  <r>
    <n v="1153627"/>
    <s v="RFID Card Member"/>
    <s v="Milwaukee"/>
    <s v="WI"/>
    <n v="53202"/>
    <s v="UNITED STATES"/>
    <s v="Annual Pass"/>
    <n v="11163"/>
    <x v="57"/>
    <n v="43.059550000000002"/>
    <n v="-88.008840000000006"/>
    <x v="59"/>
    <n v="43.059550000000002"/>
    <n v="-88.008840000000006"/>
    <n v="5"/>
    <n v="0"/>
    <n v="0.8"/>
    <n v="0.7"/>
    <n v="30"/>
    <n v="-1"/>
    <d v="2017-04-14T00:00:00"/>
    <d v="2017-04-01T00:00:00"/>
    <d v="2017-04-14T00:00:00"/>
    <s v="Friday"/>
    <d v="1899-12-30T14:49:30"/>
    <d v="1899-12-30T15:00:00"/>
    <n v="1"/>
    <d v="2017-04-14T00:00:00"/>
    <d v="2017-04-01T00:00:00"/>
    <d v="2017-04-14T00:00:00"/>
    <s v="Friday"/>
    <d v="1899-12-30T14:54:14"/>
    <d v="1899-12-30T15:00:00"/>
    <s v="Round Trip"/>
  </r>
  <r>
    <n v="1360133"/>
    <s v="RFID Card Member"/>
    <s v="Milwaukee "/>
    <s v="WI"/>
    <n v="53212"/>
    <s v="UNITED STATES"/>
    <s v="Annual Pass"/>
    <n v="214"/>
    <x v="32"/>
    <n v="43.078530000000001"/>
    <n v="-87.882620000000003"/>
    <x v="53"/>
    <n v="43.060786"/>
    <n v="-87.883825999999999"/>
    <n v="38"/>
    <n v="0"/>
    <n v="5.7"/>
    <n v="5.4"/>
    <n v="228"/>
    <n v="-1"/>
    <d v="2017-04-14T00:00:00"/>
    <d v="2017-04-01T00:00:00"/>
    <d v="2017-04-14T00:00:00"/>
    <s v="Friday"/>
    <d v="1899-12-30T15:20:01"/>
    <d v="1899-12-30T15:00:00"/>
    <n v="1"/>
    <d v="2017-04-14T00:00:00"/>
    <d v="2017-04-01T00:00:00"/>
    <d v="2017-04-14T00:00:00"/>
    <s v="Friday"/>
    <d v="1899-12-30T15:58:53"/>
    <d v="1899-12-30T16:00:00"/>
    <s v="One Way"/>
  </r>
  <r>
    <n v="1538823"/>
    <s v="RFID Card Member"/>
    <s v="Milwaukee"/>
    <s v="WI"/>
    <n v="53202"/>
    <s v="UNITED STATES"/>
    <s v="Annual Pass"/>
    <n v="5440"/>
    <x v="12"/>
    <n v="43.052460000000004"/>
    <n v="-87.891000000000005"/>
    <x v="10"/>
    <n v="43.058619999999998"/>
    <n v="-87.885319999999993"/>
    <n v="4"/>
    <n v="0"/>
    <n v="0.6"/>
    <n v="0.6"/>
    <n v="24"/>
    <n v="-1"/>
    <d v="2017-04-14T00:00:00"/>
    <d v="2017-04-01T00:00:00"/>
    <d v="2017-04-14T00:00:00"/>
    <s v="Friday"/>
    <d v="1899-12-30T15:32:08"/>
    <d v="1899-12-30T16:00:00"/>
    <n v="1"/>
    <d v="2017-04-14T00:00:00"/>
    <d v="2017-04-01T00:00:00"/>
    <d v="2017-04-14T00:00:00"/>
    <s v="Friday"/>
    <d v="1899-12-30T15:36:11"/>
    <d v="1899-12-30T16:00:00"/>
    <s v="One Way"/>
  </r>
  <r>
    <n v="1357250"/>
    <s v="RFID Card Member"/>
    <s v="Milwaukee"/>
    <s v="WI"/>
    <n v="53202"/>
    <s v="UNITED STATES"/>
    <s v="Annual Pass"/>
    <n v="1000"/>
    <x v="6"/>
    <n v="43.038719999999998"/>
    <n v="-87.905339999999995"/>
    <x v="2"/>
    <n v="43.048200000000001"/>
    <n v="-87.900859999999994"/>
    <n v="7"/>
    <n v="0"/>
    <n v="1.1000000000000001"/>
    <n v="1"/>
    <n v="42"/>
    <n v="-1"/>
    <d v="2017-04-14T00:00:00"/>
    <d v="2017-04-01T00:00:00"/>
    <d v="2017-04-14T00:00:00"/>
    <s v="Friday"/>
    <d v="1899-12-30T16:38:53"/>
    <d v="1899-12-30T17:00:00"/>
    <n v="1"/>
    <d v="2017-04-14T00:00:00"/>
    <d v="2017-04-01T00:00:00"/>
    <d v="2017-04-14T00:00:00"/>
    <s v="Friday"/>
    <d v="1899-12-30T16:45:15"/>
    <d v="1899-12-30T17:00:00"/>
    <s v="One Way"/>
  </r>
  <r>
    <n v="1149880"/>
    <s v="RFID Card Member"/>
    <s v="Milwaukee"/>
    <s v="WI"/>
    <n v="53212"/>
    <s v="UNITED STATES"/>
    <s v="Annual Pass"/>
    <n v="5548"/>
    <x v="14"/>
    <n v="43.05536"/>
    <n v="-87.90504"/>
    <x v="35"/>
    <n v="43.066893999999998"/>
    <n v="-87.877936000000005"/>
    <n v="16"/>
    <n v="0"/>
    <n v="2.4"/>
    <n v="2.2999999999999998"/>
    <n v="96"/>
    <n v="-1"/>
    <d v="2017-04-14T00:00:00"/>
    <d v="2017-04-01T00:00:00"/>
    <d v="2017-04-14T00:00:00"/>
    <s v="Friday"/>
    <d v="1899-12-30T17:26:21"/>
    <d v="1899-12-30T17:00:00"/>
    <n v="1"/>
    <d v="2017-04-14T00:00:00"/>
    <d v="2017-04-01T00:00:00"/>
    <d v="2017-04-14T00:00:00"/>
    <s v="Friday"/>
    <d v="1899-12-30T17:42:06"/>
    <d v="1899-12-30T18:00:00"/>
    <s v="One Way"/>
  </r>
  <r>
    <n v="1477939"/>
    <s v="RFID Card Member"/>
    <s v="Campbellsport"/>
    <s v="WI"/>
    <n v="53010"/>
    <s v="UNITED STATES"/>
    <s v="Annual Pass"/>
    <n v="5"/>
    <x v="56"/>
    <n v="43.02017"/>
    <n v="-87.933049999999994"/>
    <x v="31"/>
    <n v="43.040154000000001"/>
    <n v="-87.932113000000001"/>
    <n v="9"/>
    <n v="0"/>
    <n v="1.4"/>
    <n v="1.3"/>
    <n v="54"/>
    <n v="-1"/>
    <d v="2017-04-14T00:00:00"/>
    <d v="2017-04-01T00:00:00"/>
    <d v="2017-04-14T00:00:00"/>
    <s v="Friday"/>
    <d v="1899-12-30T17:58:06"/>
    <d v="1899-12-30T18:00:00"/>
    <n v="1"/>
    <d v="2017-04-14T00:00:00"/>
    <d v="2017-04-01T00:00:00"/>
    <d v="2017-04-14T00:00:00"/>
    <s v="Friday"/>
    <d v="1899-12-30T18:07:46"/>
    <d v="1899-12-30T18:00:00"/>
    <s v="One Way"/>
  </r>
  <r>
    <n v="1564663"/>
    <s v="RFID Card Member"/>
    <s v="Milwaukee"/>
    <s v="WI"/>
    <n v="53202"/>
    <s v="UNITED STATES"/>
    <s v="Annual Pass"/>
    <n v="11102"/>
    <x v="12"/>
    <n v="43.052460000000004"/>
    <n v="-87.891000000000005"/>
    <x v="10"/>
    <n v="43.058619999999998"/>
    <n v="-87.885319999999993"/>
    <n v="3"/>
    <n v="0"/>
    <n v="0.5"/>
    <n v="0.4"/>
    <n v="18"/>
    <n v="-1"/>
    <d v="2017-04-15T00:00:00"/>
    <d v="2017-04-01T00:00:00"/>
    <d v="2017-04-15T00:00:00"/>
    <s v="Saturday"/>
    <d v="1899-12-30T02:28:17"/>
    <d v="1899-12-30T02:00:00"/>
    <n v="1"/>
    <d v="2017-04-15T00:00:00"/>
    <d v="2017-04-01T00:00:00"/>
    <d v="2017-04-15T00:00:00"/>
    <s v="Saturday"/>
    <d v="1899-12-30T02:31:28"/>
    <d v="1899-12-30T03:00:00"/>
    <s v="One Way"/>
  </r>
  <r>
    <n v="1358589"/>
    <s v="RFID Card Member"/>
    <s v="Milwaukee"/>
    <s v="WI"/>
    <n v="53211"/>
    <s v="UNITED STATES"/>
    <s v="Annual Pass"/>
    <n v="216"/>
    <x v="30"/>
    <n v="43.045712999999999"/>
    <n v="-87.899756999999994"/>
    <x v="5"/>
    <n v="43.04824"/>
    <n v="-87.904970000000006"/>
    <n v="5"/>
    <n v="0"/>
    <n v="0.8"/>
    <n v="0.7"/>
    <n v="30"/>
    <n v="-1"/>
    <d v="2017-04-15T00:00:00"/>
    <d v="2017-04-01T00:00:00"/>
    <d v="2017-04-15T00:00:00"/>
    <s v="Saturday"/>
    <d v="1899-12-30T10:02:55"/>
    <d v="1899-12-30T10:00:00"/>
    <n v="1"/>
    <d v="2017-04-15T00:00:00"/>
    <d v="2017-04-01T00:00:00"/>
    <d v="2017-04-15T00:00:00"/>
    <s v="Saturday"/>
    <d v="1899-12-30T10:07:29"/>
    <d v="1899-12-30T10:00:00"/>
    <s v="One Way"/>
  </r>
  <r>
    <n v="1010620"/>
    <s v="RFID Card Member"/>
    <s v="Milwaukee"/>
    <s v="WI"/>
    <n v="53202"/>
    <s v="UNITED STATES"/>
    <s v="Annual Pass"/>
    <n v="5577"/>
    <x v="1"/>
    <n v="43.048200000000001"/>
    <n v="-87.900859999999994"/>
    <x v="25"/>
    <n v="43.074890000000003"/>
    <n v="-87.882810000000006"/>
    <n v="16"/>
    <n v="0"/>
    <n v="2.4"/>
    <n v="2.2999999999999998"/>
    <n v="96"/>
    <n v="-1"/>
    <d v="2017-04-15T00:00:00"/>
    <d v="2017-04-01T00:00:00"/>
    <d v="2017-04-15T00:00:00"/>
    <s v="Saturday"/>
    <d v="1899-12-30T10:06:46"/>
    <d v="1899-12-30T10:00:00"/>
    <n v="1"/>
    <d v="2017-04-15T00:00:00"/>
    <d v="2017-04-01T00:00:00"/>
    <d v="2017-04-15T00:00:00"/>
    <s v="Saturday"/>
    <d v="1899-12-30T10:22:24"/>
    <d v="1899-12-30T10:00:00"/>
    <s v="One Way"/>
  </r>
  <r>
    <n v="1517760"/>
    <s v="RFID Card Member"/>
    <s v="Milwaukee"/>
    <s v="WI"/>
    <n v="53212"/>
    <s v="UNITED STATES"/>
    <s v="Annual Pass"/>
    <n v="5527"/>
    <x v="9"/>
    <n v="43.05097"/>
    <n v="-87.906440000000003"/>
    <x v="16"/>
    <n v="43.052549999999997"/>
    <n v="-87.909329999999997"/>
    <n v="28"/>
    <n v="0"/>
    <n v="4.2"/>
    <n v="4"/>
    <n v="168"/>
    <n v="-1"/>
    <d v="2017-04-15T00:00:00"/>
    <d v="2017-04-01T00:00:00"/>
    <d v="2017-04-15T00:00:00"/>
    <s v="Saturday"/>
    <d v="1899-12-30T12:07:16"/>
    <d v="1899-12-30T12:00:00"/>
    <n v="1"/>
    <d v="2017-04-15T00:00:00"/>
    <d v="2017-04-01T00:00:00"/>
    <d v="2017-04-15T00:00:00"/>
    <s v="Saturday"/>
    <d v="1899-12-30T12:35:52"/>
    <d v="1899-12-30T13:00:00"/>
    <s v="One Way"/>
  </r>
  <r>
    <n v="1408049"/>
    <s v="RFID Card Member"/>
    <s v="Milwaukee"/>
    <s v="WI"/>
    <n v="53202"/>
    <s v="UNITED STATES"/>
    <s v="Annual Pass"/>
    <n v="5502"/>
    <x v="37"/>
    <n v="43.036900000000003"/>
    <n v="-87.89667"/>
    <x v="43"/>
    <n v="43.031480000000002"/>
    <n v="-87.908169999999998"/>
    <n v="16"/>
    <n v="0"/>
    <n v="2.4"/>
    <n v="2.2999999999999998"/>
    <n v="96"/>
    <n v="-1"/>
    <d v="2017-04-15T00:00:00"/>
    <d v="2017-04-01T00:00:00"/>
    <d v="2017-04-15T00:00:00"/>
    <s v="Saturday"/>
    <d v="1899-12-30T12:20:12"/>
    <d v="1899-12-30T12:00:00"/>
    <n v="1"/>
    <d v="2017-04-15T00:00:00"/>
    <d v="2017-04-01T00:00:00"/>
    <d v="2017-04-15T00:00:00"/>
    <s v="Saturday"/>
    <d v="1899-12-30T12:36:18"/>
    <d v="1899-12-30T13:00:00"/>
    <s v="One Way"/>
  </r>
  <r>
    <n v="1360223"/>
    <s v="RFID Card Member"/>
    <s v="milwaukee"/>
    <s v="WI"/>
    <n v="53202"/>
    <s v="UNITED STATES"/>
    <s v="Annual Pass"/>
    <n v="5511"/>
    <x v="38"/>
    <n v="43.058619999999998"/>
    <n v="-87.885319999999993"/>
    <x v="10"/>
    <n v="43.058619999999998"/>
    <n v="-87.885319999999993"/>
    <n v="0"/>
    <n v="0"/>
    <n v="0"/>
    <n v="0"/>
    <n v="0"/>
    <n v="-1"/>
    <d v="2017-04-15T00:00:00"/>
    <d v="2017-04-01T00:00:00"/>
    <d v="2017-04-15T00:00:00"/>
    <s v="Saturday"/>
    <d v="1899-12-30T13:09:19"/>
    <d v="1899-12-30T13:00:00"/>
    <n v="1"/>
    <d v="2017-04-15T00:00:00"/>
    <d v="2017-04-01T00:00:00"/>
    <d v="2017-04-15T00:00:00"/>
    <s v="Saturday"/>
    <d v="1899-12-30T13:09:36"/>
    <d v="1899-12-30T13:00:00"/>
    <s v="Round Trip"/>
  </r>
  <r>
    <n v="1581430"/>
    <s v="RFID Card Member"/>
    <s v="Milwaukee "/>
    <s v="WI"/>
    <n v="53208"/>
    <s v="UNITED STATES"/>
    <s v="Annual Pass"/>
    <n v="5528"/>
    <x v="18"/>
    <n v="43.048609999999996"/>
    <n v="-88.008480000000006"/>
    <x v="32"/>
    <n v="43.048609999999996"/>
    <n v="-88.008480000000006"/>
    <n v="48"/>
    <n v="0"/>
    <n v="7.2"/>
    <n v="6.8"/>
    <n v="288"/>
    <n v="-1"/>
    <d v="2017-04-15T00:00:00"/>
    <d v="2017-04-01T00:00:00"/>
    <d v="2017-04-15T00:00:00"/>
    <s v="Saturday"/>
    <d v="1899-12-30T14:05:52"/>
    <d v="1899-12-30T14:00:00"/>
    <n v="1"/>
    <d v="2017-04-15T00:00:00"/>
    <d v="2017-04-01T00:00:00"/>
    <d v="2017-04-15T00:00:00"/>
    <s v="Saturday"/>
    <d v="1899-12-30T14:53:09"/>
    <d v="1899-12-30T15:00:00"/>
    <s v="Round Trip"/>
  </r>
  <r>
    <n v="1359140"/>
    <s v="RFID Card Member"/>
    <s v="Dousman"/>
    <s v="WI"/>
    <n v="53118"/>
    <s v="UNITED STATES"/>
    <s v="Annual Pass"/>
    <n v="5581"/>
    <x v="35"/>
    <n v="43.060250000000003"/>
    <n v="-87.892169999999993"/>
    <x v="29"/>
    <n v="43.06033"/>
    <n v="-87.89546"/>
    <n v="1"/>
    <n v="0"/>
    <n v="0.2"/>
    <n v="0.1"/>
    <n v="6"/>
    <n v="-1"/>
    <d v="2017-04-15T00:00:00"/>
    <d v="2017-04-01T00:00:00"/>
    <d v="2017-04-15T00:00:00"/>
    <s v="Saturday"/>
    <d v="1899-12-30T15:19:09"/>
    <d v="1899-12-30T15:00:00"/>
    <n v="1"/>
    <d v="2017-04-15T00:00:00"/>
    <d v="2017-04-01T00:00:00"/>
    <d v="2017-04-15T00:00:00"/>
    <s v="Saturday"/>
    <d v="1899-12-30T15:20:49"/>
    <d v="1899-12-30T15:00:00"/>
    <s v="One Way"/>
  </r>
  <r>
    <n v="1162897"/>
    <s v="RFID Card Member"/>
    <s v="Milwaukee"/>
    <s v="WI"/>
    <n v="53202"/>
    <s v="UNITED STATES"/>
    <s v="Bublr for Organizations"/>
    <n v="5504"/>
    <x v="38"/>
    <n v="43.058619999999998"/>
    <n v="-87.885319999999993"/>
    <x v="10"/>
    <n v="43.058619999999998"/>
    <n v="-87.885319999999993"/>
    <n v="2"/>
    <n v="0"/>
    <n v="0.3"/>
    <n v="0.3"/>
    <n v="12"/>
    <n v="-1"/>
    <d v="2017-04-15T00:00:00"/>
    <d v="2017-04-01T00:00:00"/>
    <d v="2017-04-15T00:00:00"/>
    <s v="Saturday"/>
    <d v="1899-12-30T15:50:53"/>
    <d v="1899-12-30T16:00:00"/>
    <n v="1"/>
    <d v="2017-04-15T00:00:00"/>
    <d v="2017-04-01T00:00:00"/>
    <d v="2017-04-15T00:00:00"/>
    <s v="Saturday"/>
    <d v="1899-12-30T15:52:34"/>
    <d v="1899-12-30T16:00:00"/>
    <s v="Round Trip"/>
  </r>
  <r>
    <n v="1360223"/>
    <s v="RFID Card Member"/>
    <s v="milwaukee"/>
    <s v="WI"/>
    <n v="53202"/>
    <s v="UNITED STATES"/>
    <s v="Annual Pass"/>
    <n v="11079"/>
    <x v="25"/>
    <n v="43.058010000000003"/>
    <n v="-87.877300000000005"/>
    <x v="10"/>
    <n v="43.058619999999998"/>
    <n v="-87.885319999999993"/>
    <n v="16"/>
    <n v="0"/>
    <n v="2.4"/>
    <n v="2.2999999999999998"/>
    <n v="96"/>
    <n v="-1"/>
    <d v="2017-04-15T00:00:00"/>
    <d v="2017-04-01T00:00:00"/>
    <d v="2017-04-15T00:00:00"/>
    <s v="Saturday"/>
    <d v="1899-12-30T15:53:10"/>
    <d v="1899-12-30T16:00:00"/>
    <n v="1"/>
    <d v="2017-04-15T00:00:00"/>
    <d v="2017-04-01T00:00:00"/>
    <d v="2017-04-15T00:00:00"/>
    <s v="Saturday"/>
    <d v="1899-12-30T16:09:09"/>
    <d v="1899-12-30T16:00:00"/>
    <s v="One Way"/>
  </r>
  <r>
    <n v="1590021"/>
    <s v="RFID Card Member"/>
    <s v="West Allis "/>
    <s v="WI"/>
    <n v="53219"/>
    <s v="UNITED STATES"/>
    <s v="30-Day Pass"/>
    <n v="11049"/>
    <x v="3"/>
    <n v="43.03519"/>
    <n v="-87.907390000000007"/>
    <x v="12"/>
    <n v="43.036900000000003"/>
    <n v="-87.89667"/>
    <n v="8"/>
    <n v="0"/>
    <n v="1.2"/>
    <n v="1.1000000000000001"/>
    <n v="48"/>
    <n v="-1"/>
    <d v="2017-04-27T00:00:00"/>
    <d v="2017-04-01T00:00:00"/>
    <d v="2017-04-27T00:00:00"/>
    <s v="Thursday"/>
    <d v="1899-12-30T11:43:41"/>
    <d v="1899-12-30T12:00:00"/>
    <n v="1"/>
    <d v="2017-04-27T00:00:00"/>
    <d v="2017-04-01T00:00:00"/>
    <d v="2017-04-27T00:00:00"/>
    <s v="Thursday"/>
    <d v="1899-12-30T11:51:06"/>
    <d v="1899-12-30T12:00:00"/>
    <s v="One Way"/>
  </r>
  <r>
    <n v="1135547"/>
    <s v="RFID Card Member"/>
    <s v="Milwaukee"/>
    <s v="WI"/>
    <n v="53202"/>
    <s v="UNITED STATES"/>
    <s v="Annual Pass"/>
    <n v="22"/>
    <x v="4"/>
    <n v="43.04824"/>
    <n v="-87.904970000000006"/>
    <x v="45"/>
    <n v="43.046570000000003"/>
    <n v="-87.908720000000002"/>
    <n v="59"/>
    <n v="0"/>
    <n v="8.9"/>
    <n v="8.4"/>
    <n v="354"/>
    <n v="-1"/>
    <d v="2017-04-25T00:00:00"/>
    <d v="2017-04-01T00:00:00"/>
    <d v="2017-04-25T00:00:00"/>
    <s v="Tuesday"/>
    <d v="1899-12-30T16:27:38"/>
    <d v="1899-12-30T16:00:00"/>
    <n v="1"/>
    <d v="2017-04-25T00:00:00"/>
    <d v="2017-04-01T00:00:00"/>
    <d v="2017-04-25T00:00:00"/>
    <s v="Tuesday"/>
    <d v="1899-12-30T17:26:43"/>
    <d v="1899-12-30T17:00:00"/>
    <s v="One Way"/>
  </r>
  <r>
    <n v="1221089"/>
    <s v="RFID Card Member"/>
    <s v="Milwaukee"/>
    <s v="WI"/>
    <n v="53204"/>
    <s v="UNITED STATES"/>
    <s v="30-Day Pass"/>
    <n v="274"/>
    <x v="8"/>
    <n v="43.038580000000003"/>
    <n v="-87.90934"/>
    <x v="58"/>
    <n v="43.026229999999998"/>
    <n v="-87.912809999999993"/>
    <n v="9"/>
    <n v="0"/>
    <n v="1.4"/>
    <n v="1.3"/>
    <n v="54"/>
    <n v="-1"/>
    <d v="2017-04-23T00:00:00"/>
    <d v="2017-04-01T00:00:00"/>
    <d v="2017-04-23T00:00:00"/>
    <s v="Sunday"/>
    <d v="1899-12-30T15:55:09"/>
    <d v="1899-12-30T16:00:00"/>
    <n v="1"/>
    <d v="2017-04-23T00:00:00"/>
    <d v="2017-04-01T00:00:00"/>
    <d v="2017-04-23T00:00:00"/>
    <s v="Sunday"/>
    <d v="1899-12-30T16:04:08"/>
    <d v="1899-12-30T16:00:00"/>
    <s v="One Way"/>
  </r>
  <r>
    <n v="1579198"/>
    <s v="RFID Card Member"/>
    <s v="Milwaukee"/>
    <s v="WI"/>
    <n v="53202"/>
    <s v="UNITED STATES"/>
    <s v="30-Day Pass"/>
    <n v="11107"/>
    <x v="12"/>
    <n v="43.052460000000004"/>
    <n v="-87.891000000000005"/>
    <x v="1"/>
    <n v="43.03886"/>
    <n v="-87.902720000000002"/>
    <n v="10"/>
    <n v="0"/>
    <n v="1.5"/>
    <n v="1.4"/>
    <n v="60"/>
    <n v="-1"/>
    <d v="2017-04-26T00:00:00"/>
    <d v="2017-04-01T00:00:00"/>
    <d v="2017-04-26T00:00:00"/>
    <s v="Wednesday"/>
    <d v="1899-12-30T05:49:33"/>
    <d v="1899-12-30T06:00:00"/>
    <n v="1"/>
    <d v="2017-04-26T00:00:00"/>
    <d v="2017-04-01T00:00:00"/>
    <d v="2017-04-26T00:00:00"/>
    <s v="Wednesday"/>
    <d v="1899-12-30T05:59:45"/>
    <d v="1899-12-30T06:00:00"/>
    <s v="One Way"/>
  </r>
  <r>
    <n v="1221074"/>
    <s v="RFID Card Member"/>
    <s v="Milwaukee"/>
    <s v="WI"/>
    <n v="53204"/>
    <s v="UNITED STATES"/>
    <s v="30-Day Pass"/>
    <n v="959"/>
    <x v="8"/>
    <n v="43.038580000000003"/>
    <n v="-87.90934"/>
    <x v="58"/>
    <n v="43.026229999999998"/>
    <n v="-87.912809999999993"/>
    <n v="9"/>
    <n v="0"/>
    <n v="1.4"/>
    <n v="1.3"/>
    <n v="54"/>
    <n v="-1"/>
    <d v="2017-04-23T00:00:00"/>
    <d v="2017-04-01T00:00:00"/>
    <d v="2017-04-23T00:00:00"/>
    <s v="Sunday"/>
    <d v="1899-12-30T15:54:52"/>
    <d v="1899-12-30T16:00:00"/>
    <n v="1"/>
    <d v="2017-04-23T00:00:00"/>
    <d v="2017-04-01T00:00:00"/>
    <d v="2017-04-23T00:00:00"/>
    <s v="Sunday"/>
    <d v="1899-12-30T16:03:56"/>
    <d v="1899-12-30T16:00:00"/>
    <s v="One Way"/>
  </r>
  <r>
    <n v="1135547"/>
    <s v="RFID Card Member"/>
    <s v="Milwaukee"/>
    <s v="WI"/>
    <n v="53202"/>
    <s v="UNITED STATES"/>
    <s v="Annual Pass"/>
    <n v="11161"/>
    <x v="4"/>
    <n v="43.04824"/>
    <n v="-87.904970000000006"/>
    <x v="9"/>
    <n v="43.034619999999997"/>
    <n v="-87.917500000000004"/>
    <n v="15"/>
    <n v="0"/>
    <n v="2.2999999999999998"/>
    <n v="2.1"/>
    <n v="90"/>
    <n v="-1"/>
    <d v="2017-04-04T00:00:00"/>
    <d v="2017-04-01T00:00:00"/>
    <d v="2017-04-04T00:00:00"/>
    <s v="Tuesday"/>
    <d v="1899-12-30T14:53:25"/>
    <d v="1899-12-30T15:00:00"/>
    <n v="1"/>
    <d v="2017-04-04T00:00:00"/>
    <d v="2017-04-01T00:00:00"/>
    <d v="2017-04-04T00:00:00"/>
    <s v="Tuesday"/>
    <d v="1899-12-30T15:08:06"/>
    <d v="1899-12-30T15:00:00"/>
    <s v="One Way"/>
  </r>
  <r>
    <n v="1221089"/>
    <s v="RFID Card Member"/>
    <s v="Milwaukee"/>
    <s v="WI"/>
    <n v="53204"/>
    <s v="UNITED STATES"/>
    <s v="30-Day Pass"/>
    <n v="5433"/>
    <x v="5"/>
    <n v="43.031320000000001"/>
    <n v="-87.904259999999994"/>
    <x v="36"/>
    <n v="43.038719999999998"/>
    <n v="-87.905339999999995"/>
    <n v="16"/>
    <n v="0"/>
    <n v="2.4"/>
    <n v="2.2999999999999998"/>
    <n v="96"/>
    <n v="-1"/>
    <d v="2017-04-23T00:00:00"/>
    <d v="2017-04-01T00:00:00"/>
    <d v="2017-04-23T00:00:00"/>
    <s v="Sunday"/>
    <d v="1899-12-30T14:11:30"/>
    <d v="1899-12-30T14:00:00"/>
    <n v="1"/>
    <d v="2017-04-23T00:00:00"/>
    <d v="2017-04-01T00:00:00"/>
    <d v="2017-04-23T00:00:00"/>
    <s v="Sunday"/>
    <d v="1899-12-30T14:27:55"/>
    <d v="1899-12-30T14:00:00"/>
    <s v="One Way"/>
  </r>
  <r>
    <n v="1387849"/>
    <s v="RFID Card Member"/>
    <s v="Burlington"/>
    <s v="WI"/>
    <n v="53105"/>
    <s v="UNITED STATES"/>
    <s v="Annual Pass"/>
    <n v="11081"/>
    <x v="31"/>
    <n v="43.06033"/>
    <n v="-87.89546"/>
    <x v="47"/>
    <n v="43.060250000000003"/>
    <n v="-87.892169999999993"/>
    <n v="1"/>
    <n v="0"/>
    <n v="0.2"/>
    <n v="0.1"/>
    <n v="6"/>
    <n v="-1"/>
    <d v="2017-04-01T00:00:00"/>
    <d v="2017-04-01T00:00:00"/>
    <d v="2017-04-01T00:00:00"/>
    <s v="Saturday"/>
    <d v="1899-12-30T14:02:28"/>
    <d v="1899-12-30T14:00:00"/>
    <n v="1"/>
    <d v="2017-04-01T00:00:00"/>
    <d v="2017-04-01T00:00:00"/>
    <d v="2017-04-01T00:00:00"/>
    <s v="Saturday"/>
    <d v="1899-12-30T14:03:46"/>
    <d v="1899-12-30T14:00:00"/>
    <s v="One Way"/>
  </r>
  <r>
    <n v="1400126"/>
    <s v="RFID Card Member"/>
    <s v="Milwaukee"/>
    <s v="WI"/>
    <n v="53211"/>
    <s v="UNITED STATES"/>
    <s v="Annual Pass"/>
    <n v="960"/>
    <x v="22"/>
    <n v="43.066893999999998"/>
    <n v="-87.877936000000005"/>
    <x v="55"/>
    <n v="43.074655999999997"/>
    <n v="-87.889011999999994"/>
    <n v="6"/>
    <n v="0"/>
    <n v="0.9"/>
    <n v="0.9"/>
    <n v="36"/>
    <n v="-1"/>
    <d v="2017-04-01T00:00:00"/>
    <d v="2017-04-01T00:00:00"/>
    <d v="2017-04-01T00:00:00"/>
    <s v="Saturday"/>
    <d v="1899-12-30T14:08:06"/>
    <d v="1899-12-30T14:00:00"/>
    <n v="1"/>
    <d v="2017-04-01T00:00:00"/>
    <d v="2017-04-01T00:00:00"/>
    <d v="2017-04-01T00:00:00"/>
    <s v="Saturday"/>
    <d v="1899-12-30T14:14:09"/>
    <d v="1899-12-30T14:00:00"/>
    <s v="One Way"/>
  </r>
  <r>
    <n v="1432366"/>
    <s v="RFID Card Member"/>
    <s v="Milwaukee"/>
    <s v="WI"/>
    <n v="53233"/>
    <s v="UNITED STATES"/>
    <s v="Annual Pass"/>
    <n v="11096"/>
    <x v="24"/>
    <n v="43.040154000000001"/>
    <n v="-87.932113000000001"/>
    <x v="31"/>
    <n v="43.040154000000001"/>
    <n v="-87.932113000000001"/>
    <n v="1"/>
    <n v="0"/>
    <n v="0.2"/>
    <n v="0.1"/>
    <n v="6"/>
    <n v="-1"/>
    <d v="2017-04-01T00:00:00"/>
    <d v="2017-04-01T00:00:00"/>
    <d v="2017-04-01T00:00:00"/>
    <s v="Saturday"/>
    <d v="1899-12-30T14:16:18"/>
    <d v="1899-12-30T14:00:00"/>
    <n v="1"/>
    <d v="2017-04-01T00:00:00"/>
    <d v="2017-04-01T00:00:00"/>
    <d v="2017-04-01T00:00:00"/>
    <s v="Saturday"/>
    <d v="1899-12-30T14:17:03"/>
    <d v="1899-12-30T14:00:00"/>
    <s v="Round Trip"/>
  </r>
  <r>
    <n v="1559979"/>
    <s v="RFID Card Member"/>
    <s v="Milwaukee "/>
    <s v="WI"/>
    <n v="53207"/>
    <s v="UNITED STATES"/>
    <s v="Annual Pass"/>
    <n v="11097"/>
    <x v="33"/>
    <n v="43.004728999999998"/>
    <n v="-87.905463999999995"/>
    <x v="30"/>
    <n v="43.004728999999998"/>
    <n v="-87.905463999999995"/>
    <n v="47"/>
    <n v="0"/>
    <n v="7.1"/>
    <n v="6.7"/>
    <n v="282"/>
    <n v="-1"/>
    <d v="2017-04-01T00:00:00"/>
    <d v="2017-04-01T00:00:00"/>
    <d v="2017-04-01T00:00:00"/>
    <s v="Saturday"/>
    <d v="1899-12-30T14:21:27"/>
    <d v="1899-12-30T14:00:00"/>
    <n v="1"/>
    <d v="2017-04-01T00:00:00"/>
    <d v="2017-04-01T00:00:00"/>
    <d v="2017-04-01T00:00:00"/>
    <s v="Saturday"/>
    <d v="1899-12-30T15:08:54"/>
    <d v="1899-12-30T15:00:00"/>
    <s v="Round Trip"/>
  </r>
  <r>
    <n v="1396695"/>
    <s v="RFID Card Member"/>
    <s v="Milwaukee"/>
    <s v="WI"/>
    <n v="53203"/>
    <s v="UNITED STATES"/>
    <s v="Annual Pass"/>
    <n v="5553"/>
    <x v="37"/>
    <n v="43.036900000000003"/>
    <n v="-87.89667"/>
    <x v="12"/>
    <n v="43.036900000000003"/>
    <n v="-87.89667"/>
    <n v="36"/>
    <n v="0"/>
    <n v="5.4"/>
    <n v="5.0999999999999996"/>
    <n v="216"/>
    <n v="-1"/>
    <d v="2017-04-01T00:00:00"/>
    <d v="2017-04-01T00:00:00"/>
    <d v="2017-04-01T00:00:00"/>
    <s v="Saturday"/>
    <d v="1899-12-30T15:26:57"/>
    <d v="1899-12-30T15:00:00"/>
    <n v="1"/>
    <d v="2017-04-01T00:00:00"/>
    <d v="2017-04-01T00:00:00"/>
    <d v="2017-04-01T00:00:00"/>
    <s v="Saturday"/>
    <d v="1899-12-30T16:02:27"/>
    <d v="1899-12-30T16:00:00"/>
    <s v="Round Trip"/>
  </r>
  <r>
    <n v="1312561"/>
    <s v="RFID Card Member"/>
    <s v="Milwaukee"/>
    <s v="WI"/>
    <n v="53202"/>
    <s v="UNITED STATES"/>
    <s v="Pay as You Go Pass"/>
    <n v="11049"/>
    <x v="8"/>
    <n v="43.038580000000003"/>
    <n v="-87.90934"/>
    <x v="14"/>
    <n v="43.05536"/>
    <n v="-87.90504"/>
    <n v="7"/>
    <n v="2"/>
    <n v="1.1000000000000001"/>
    <n v="1"/>
    <n v="42"/>
    <n v="-1"/>
    <d v="2017-04-01T00:00:00"/>
    <d v="2017-04-01T00:00:00"/>
    <d v="2017-04-01T00:00:00"/>
    <s v="Saturday"/>
    <d v="1899-12-30T15:39:04"/>
    <d v="1899-12-30T16:00:00"/>
    <n v="1"/>
    <d v="2017-04-01T00:00:00"/>
    <d v="2017-04-01T00:00:00"/>
    <d v="2017-04-01T00:00:00"/>
    <s v="Saturday"/>
    <d v="1899-12-30T15:46:42"/>
    <d v="1899-12-30T16:00:00"/>
    <s v="One Way"/>
  </r>
  <r>
    <n v="1408049"/>
    <s v="RFID Card Member"/>
    <s v="Milwaukee"/>
    <s v="WI"/>
    <n v="53202"/>
    <s v="UNITED STATES"/>
    <s v="Annual Pass"/>
    <n v="11095"/>
    <x v="3"/>
    <n v="43.03519"/>
    <n v="-87.907390000000007"/>
    <x v="12"/>
    <n v="43.036900000000003"/>
    <n v="-87.89667"/>
    <n v="10"/>
    <n v="0"/>
    <n v="1.5"/>
    <n v="1.4"/>
    <n v="60"/>
    <n v="-1"/>
    <d v="2017-04-01T00:00:00"/>
    <d v="2017-04-01T00:00:00"/>
    <d v="2017-04-01T00:00:00"/>
    <s v="Saturday"/>
    <d v="1899-12-30T15:55:44"/>
    <d v="1899-12-30T16:00:00"/>
    <n v="1"/>
    <d v="2017-04-01T00:00:00"/>
    <d v="2017-04-01T00:00:00"/>
    <d v="2017-04-01T00:00:00"/>
    <s v="Saturday"/>
    <d v="1899-12-30T16:05:52"/>
    <d v="1899-12-30T16:00:00"/>
    <s v="One Way"/>
  </r>
  <r>
    <n v="533073"/>
    <s v="RFID Card Member"/>
    <s v="Wauwatosa"/>
    <s v="WI"/>
    <n v="53213"/>
    <s v="UNITED STATES"/>
    <s v="Annual Pass"/>
    <n v="156"/>
    <x v="51"/>
    <n v="43.06044"/>
    <n v="-88.016239999999996"/>
    <x v="54"/>
    <n v="43.060079999999999"/>
    <n v="-88.027349999999998"/>
    <n v="5"/>
    <n v="0"/>
    <n v="0.8"/>
    <n v="0.7"/>
    <n v="30"/>
    <n v="-1"/>
    <d v="2017-04-01T00:00:00"/>
    <d v="2017-04-01T00:00:00"/>
    <d v="2017-04-01T00:00:00"/>
    <s v="Saturday"/>
    <d v="1899-12-30T16:01:20"/>
    <d v="1899-12-30T16:00:00"/>
    <n v="1"/>
    <d v="2017-04-01T00:00:00"/>
    <d v="2017-04-01T00:00:00"/>
    <d v="2017-04-01T00:00:00"/>
    <s v="Saturday"/>
    <d v="1899-12-30T16:06:28"/>
    <d v="1899-12-30T16:00:00"/>
    <s v="One Way"/>
  </r>
  <r>
    <n v="1560727"/>
    <s v="RFID Card Member"/>
    <s v="Milwaukee"/>
    <s v="WI"/>
    <n v="53233"/>
    <s v="UNITED STATES"/>
    <s v="Pay as You Go Pass"/>
    <n v="5587"/>
    <x v="37"/>
    <n v="43.036900000000003"/>
    <n v="-87.89667"/>
    <x v="31"/>
    <n v="43.040154000000001"/>
    <n v="-87.932113000000001"/>
    <n v="37"/>
    <n v="4"/>
    <n v="5.6"/>
    <n v="5.3"/>
    <n v="222"/>
    <n v="-1"/>
    <d v="2017-04-01T00:00:00"/>
    <d v="2017-04-01T00:00:00"/>
    <d v="2017-04-01T00:00:00"/>
    <s v="Saturday"/>
    <d v="1899-12-30T16:06:33"/>
    <d v="1899-12-30T16:00:00"/>
    <n v="1"/>
    <d v="2017-04-01T00:00:00"/>
    <d v="2017-04-01T00:00:00"/>
    <d v="2017-04-01T00:00:00"/>
    <s v="Saturday"/>
    <d v="1899-12-30T16:43:49"/>
    <d v="1899-12-30T17:00:00"/>
    <s v="One Way"/>
  </r>
  <r>
    <n v="533073"/>
    <s v="RFID Card Member"/>
    <s v="Wauwatosa"/>
    <s v="WI"/>
    <n v="53213"/>
    <s v="UNITED STATES"/>
    <s v="Annual Pass"/>
    <n v="11067"/>
    <x v="42"/>
    <n v="43.060079999999999"/>
    <n v="-88.027349999999998"/>
    <x v="46"/>
    <n v="43.06044"/>
    <n v="-88.016239999999996"/>
    <n v="5"/>
    <n v="0"/>
    <n v="0.8"/>
    <n v="0.7"/>
    <n v="30"/>
    <n v="-1"/>
    <d v="2017-04-01T00:00:00"/>
    <d v="2017-04-01T00:00:00"/>
    <d v="2017-04-01T00:00:00"/>
    <s v="Saturday"/>
    <d v="1899-12-30T18:03:24"/>
    <d v="1899-12-30T18:00:00"/>
    <n v="1"/>
    <d v="2017-04-01T00:00:00"/>
    <d v="2017-04-01T00:00:00"/>
    <d v="2017-04-01T00:00:00"/>
    <s v="Saturday"/>
    <d v="1899-12-30T18:08:14"/>
    <d v="1899-12-30T18:00:00"/>
    <s v="One Way"/>
  </r>
  <r>
    <n v="1477939"/>
    <s v="RFID Card Member"/>
    <s v="Campbellsport"/>
    <s v="WI"/>
    <n v="53010"/>
    <s v="UNITED STATES"/>
    <s v="Annual Pass"/>
    <n v="5524"/>
    <x v="48"/>
    <n v="43.060155999999999"/>
    <n v="-87.881258000000003"/>
    <x v="48"/>
    <n v="43.060155999999999"/>
    <n v="-87.881258000000003"/>
    <n v="13"/>
    <n v="0"/>
    <n v="2"/>
    <n v="1.9"/>
    <n v="78"/>
    <n v="-1"/>
    <d v="2017-04-01T00:00:00"/>
    <d v="2017-04-01T00:00:00"/>
    <d v="2017-04-01T00:00:00"/>
    <s v="Saturday"/>
    <d v="1899-12-30T18:19:44"/>
    <d v="1899-12-30T18:00:00"/>
    <n v="1"/>
    <d v="2017-04-01T00:00:00"/>
    <d v="2017-04-01T00:00:00"/>
    <d v="2017-04-01T00:00:00"/>
    <s v="Saturday"/>
    <d v="1899-12-30T18:32:39"/>
    <d v="1899-12-30T19:00:00"/>
    <s v="Round Trip"/>
  </r>
  <r>
    <n v="1345070"/>
    <s v="RFID Card Member"/>
    <s v="Milwaukee"/>
    <s v="WI"/>
    <n v="53211"/>
    <s v="UNITED STATES"/>
    <s v="Annual Pass"/>
    <n v="11168"/>
    <x v="22"/>
    <n v="43.066893999999998"/>
    <n v="-87.877936000000005"/>
    <x v="35"/>
    <n v="43.066893999999998"/>
    <n v="-87.877936000000005"/>
    <n v="10"/>
    <n v="0"/>
    <n v="1.5"/>
    <n v="1.4"/>
    <n v="60"/>
    <n v="-1"/>
    <d v="2017-04-01T00:00:00"/>
    <d v="2017-04-01T00:00:00"/>
    <d v="2017-04-01T00:00:00"/>
    <s v="Saturday"/>
    <d v="1899-12-30T18:22:53"/>
    <d v="1899-12-30T18:00:00"/>
    <n v="1"/>
    <d v="2017-04-01T00:00:00"/>
    <d v="2017-04-01T00:00:00"/>
    <d v="2017-04-01T00:00:00"/>
    <s v="Saturday"/>
    <d v="1899-12-30T18:32:36"/>
    <d v="1899-12-30T19:00:00"/>
    <s v="Round Trip"/>
  </r>
  <r>
    <n v="1247298"/>
    <s v="RFID Card Member"/>
    <s v="Naperville"/>
    <s v="IL"/>
    <n v="60565"/>
    <s v="UNITED STATES"/>
    <s v="Bublr for Organizations"/>
    <n v="5468"/>
    <x v="28"/>
    <n v="43.063749000000001"/>
    <n v="-87.887962999999999"/>
    <x v="29"/>
    <n v="43.06033"/>
    <n v="-87.89546"/>
    <n v="5"/>
    <n v="0"/>
    <n v="0.8"/>
    <n v="0.7"/>
    <n v="30"/>
    <n v="-1"/>
    <d v="2017-04-02T00:00:00"/>
    <d v="2017-04-01T00:00:00"/>
    <d v="2017-04-02T00:00:00"/>
    <s v="Sunday"/>
    <d v="1899-12-30T11:43:15"/>
    <d v="1899-12-30T12:00:00"/>
    <n v="1"/>
    <d v="2017-04-02T00:00:00"/>
    <d v="2017-04-01T00:00:00"/>
    <d v="2017-04-02T00:00:00"/>
    <s v="Sunday"/>
    <d v="1899-12-30T11:48:06"/>
    <d v="1899-12-30T12:00:00"/>
    <s v="One Way"/>
  </r>
  <r>
    <n v="1477939"/>
    <s v="RFID Card Member"/>
    <s v="Campbellsport"/>
    <s v="WI"/>
    <n v="53010"/>
    <s v="UNITED STATES"/>
    <s v="Annual Pass"/>
    <n v="952"/>
    <x v="48"/>
    <n v="43.060155999999999"/>
    <n v="-87.881258000000003"/>
    <x v="48"/>
    <n v="43.060155999999999"/>
    <n v="-87.881258000000003"/>
    <n v="21"/>
    <n v="0"/>
    <n v="3.2"/>
    <n v="3"/>
    <n v="126"/>
    <n v="-1"/>
    <d v="2017-04-02T00:00:00"/>
    <d v="2017-04-01T00:00:00"/>
    <d v="2017-04-02T00:00:00"/>
    <s v="Sunday"/>
    <d v="1899-12-30T13:00:21"/>
    <d v="1899-12-30T13:00:00"/>
    <n v="1"/>
    <d v="2017-04-02T00:00:00"/>
    <d v="2017-04-01T00:00:00"/>
    <d v="2017-04-02T00:00:00"/>
    <s v="Sunday"/>
    <d v="1899-12-30T13:21:07"/>
    <d v="1899-12-30T13:00:00"/>
    <s v="Round Trip"/>
  </r>
  <r>
    <n v="1358589"/>
    <s v="RFID Card Member"/>
    <s v="Milwaukee"/>
    <s v="WI"/>
    <n v="53211"/>
    <s v="UNITED STATES"/>
    <s v="Annual Pass"/>
    <n v="11086"/>
    <x v="30"/>
    <n v="43.045712999999999"/>
    <n v="-87.899756999999994"/>
    <x v="26"/>
    <n v="43.053040000000003"/>
    <n v="-87.897660000000002"/>
    <n v="5"/>
    <n v="0"/>
    <n v="0.8"/>
    <n v="0.7"/>
    <n v="30"/>
    <n v="-1"/>
    <d v="2017-04-02T00:00:00"/>
    <d v="2017-04-01T00:00:00"/>
    <d v="2017-04-02T00:00:00"/>
    <s v="Sunday"/>
    <d v="1899-12-30T16:40:54"/>
    <d v="1899-12-30T17:00:00"/>
    <n v="1"/>
    <d v="2017-04-02T00:00:00"/>
    <d v="2017-04-01T00:00:00"/>
    <d v="2017-04-02T00:00:00"/>
    <s v="Sunday"/>
    <d v="1899-12-30T16:45:40"/>
    <d v="1899-12-30T17:00:00"/>
    <s v="One Way"/>
  </r>
  <r>
    <n v="1298099"/>
    <s v="RFID Card Member"/>
    <s v="Milwaukee"/>
    <s v="WI"/>
    <n v="53233"/>
    <s v="UNITED STATES"/>
    <s v="Annual Pass"/>
    <n v="23"/>
    <x v="11"/>
    <n v="43.04804"/>
    <n v="-87.896720000000002"/>
    <x v="5"/>
    <n v="43.04824"/>
    <n v="-87.904970000000006"/>
    <n v="4"/>
    <n v="0"/>
    <n v="0.6"/>
    <n v="0.6"/>
    <n v="24"/>
    <n v="-1"/>
    <d v="2017-04-02T00:00:00"/>
    <d v="2017-04-01T00:00:00"/>
    <d v="2017-04-02T00:00:00"/>
    <s v="Sunday"/>
    <d v="1899-12-30T17:04:23"/>
    <d v="1899-12-30T17:00:00"/>
    <n v="1"/>
    <d v="2017-04-02T00:00:00"/>
    <d v="2017-04-01T00:00:00"/>
    <d v="2017-04-02T00:00:00"/>
    <s v="Sunday"/>
    <d v="1899-12-30T17:08:31"/>
    <d v="1899-12-30T17:00:00"/>
    <s v="One Way"/>
  </r>
  <r>
    <n v="1351385"/>
    <s v="RFID Card Member"/>
    <s v="Milwaukee"/>
    <s v="WI"/>
    <n v="53211"/>
    <s v="UNITED STATES"/>
    <s v="Annual Pass"/>
    <n v="5455"/>
    <x v="22"/>
    <n v="43.066893999999998"/>
    <n v="-87.877936000000005"/>
    <x v="20"/>
    <n v="43.077359999999999"/>
    <n v="-87.880769999999998"/>
    <n v="4"/>
    <n v="0"/>
    <n v="0.6"/>
    <n v="0.6"/>
    <n v="24"/>
    <n v="-1"/>
    <d v="2017-04-02T00:00:00"/>
    <d v="2017-04-01T00:00:00"/>
    <d v="2017-04-02T00:00:00"/>
    <s v="Sunday"/>
    <d v="1899-12-30T19:37:09"/>
    <d v="1899-12-30T20:00:00"/>
    <n v="1"/>
    <d v="2017-04-02T00:00:00"/>
    <d v="2017-04-01T00:00:00"/>
    <d v="2017-04-02T00:00:00"/>
    <s v="Sunday"/>
    <d v="1899-12-30T19:41:42"/>
    <d v="1899-12-30T20:00:00"/>
    <s v="One Way"/>
  </r>
  <r>
    <n v="1425087"/>
    <s v="RFID Card Member"/>
    <s v="milwaukee"/>
    <s v="WI"/>
    <n v="53212"/>
    <s v="UNITED STATES"/>
    <s v="Annual Pass"/>
    <n v="5589"/>
    <x v="31"/>
    <n v="43.06033"/>
    <n v="-87.89546"/>
    <x v="29"/>
    <n v="43.06033"/>
    <n v="-87.89546"/>
    <n v="1"/>
    <n v="0"/>
    <n v="0.2"/>
    <n v="0.1"/>
    <n v="6"/>
    <n v="-1"/>
    <d v="2017-04-02T00:00:00"/>
    <d v="2017-04-01T00:00:00"/>
    <d v="2017-04-02T00:00:00"/>
    <s v="Sunday"/>
    <d v="1899-12-30T21:13:36"/>
    <d v="1899-12-30T21:00:00"/>
    <n v="1"/>
    <d v="2017-04-02T00:00:00"/>
    <d v="2017-04-01T00:00:00"/>
    <d v="2017-04-02T00:00:00"/>
    <s v="Sunday"/>
    <d v="1899-12-30T21:14:01"/>
    <d v="1899-12-30T21:00:00"/>
    <s v="Round Trip"/>
  </r>
  <r>
    <n v="1408049"/>
    <s v="RFID Card Member"/>
    <s v="Milwaukee"/>
    <s v="WI"/>
    <n v="53202"/>
    <s v="UNITED STATES"/>
    <s v="Annual Pass"/>
    <n v="46"/>
    <x v="3"/>
    <n v="43.03519"/>
    <n v="-87.907390000000007"/>
    <x v="9"/>
    <n v="43.034619999999997"/>
    <n v="-87.917500000000004"/>
    <n v="9"/>
    <n v="0"/>
    <n v="1.4"/>
    <n v="1.3"/>
    <n v="54"/>
    <n v="-1"/>
    <d v="2017-04-03T00:00:00"/>
    <d v="2017-04-01T00:00:00"/>
    <d v="2017-04-03T00:00:00"/>
    <s v="Monday"/>
    <d v="1899-12-30T06:31:57"/>
    <d v="1899-12-30T07:00:00"/>
    <n v="1"/>
    <d v="2017-04-03T00:00:00"/>
    <d v="2017-04-01T00:00:00"/>
    <d v="2017-04-03T00:00:00"/>
    <s v="Monday"/>
    <d v="1899-12-30T06:40:18"/>
    <d v="1899-12-30T07:00:00"/>
    <s v="One Way"/>
  </r>
  <r>
    <n v="1345070"/>
    <s v="RFID Card Member"/>
    <s v="Milwaukee"/>
    <s v="WI"/>
    <n v="53211"/>
    <s v="UNITED STATES"/>
    <s v="Annual Pass"/>
    <n v="11168"/>
    <x v="22"/>
    <n v="43.066893999999998"/>
    <n v="-87.877936000000005"/>
    <x v="20"/>
    <n v="43.077359999999999"/>
    <n v="-87.880769999999998"/>
    <n v="5"/>
    <n v="0"/>
    <n v="0.8"/>
    <n v="0.7"/>
    <n v="30"/>
    <n v="-1"/>
    <d v="2017-04-03T00:00:00"/>
    <d v="2017-04-01T00:00:00"/>
    <d v="2017-04-03T00:00:00"/>
    <s v="Monday"/>
    <d v="1899-12-30T08:54:45"/>
    <d v="1899-12-30T09:00:00"/>
    <n v="1"/>
    <d v="2017-04-03T00:00:00"/>
    <d v="2017-04-01T00:00:00"/>
    <d v="2017-04-03T00:00:00"/>
    <s v="Monday"/>
    <d v="1899-12-30T08:59:58"/>
    <d v="1899-12-30T09:00:00"/>
    <s v="One Way"/>
  </r>
  <r>
    <n v="1489319"/>
    <s v="RFID Card Member"/>
    <s v="Brookfield"/>
    <s v="WI"/>
    <n v="53045"/>
    <s v="UNITED STATES"/>
    <s v="Annual Pass"/>
    <n v="228"/>
    <x v="10"/>
    <n v="43.060786"/>
    <n v="-87.883825999999999"/>
    <x v="25"/>
    <n v="43.074890000000003"/>
    <n v="-87.882810000000006"/>
    <n v="6"/>
    <n v="0"/>
    <n v="0.9"/>
    <n v="0.9"/>
    <n v="36"/>
    <n v="-1"/>
    <d v="2017-04-03T00:00:00"/>
    <d v="2017-04-01T00:00:00"/>
    <d v="2017-04-03T00:00:00"/>
    <s v="Monday"/>
    <d v="1899-12-30T10:48:43"/>
    <d v="1899-12-30T11:00:00"/>
    <n v="1"/>
    <d v="2017-04-03T00:00:00"/>
    <d v="2017-04-01T00:00:00"/>
    <d v="2017-04-03T00:00:00"/>
    <s v="Monday"/>
    <d v="1899-12-30T10:54:58"/>
    <d v="1899-12-30T11:00:00"/>
    <s v="One Way"/>
  </r>
  <r>
    <n v="825934"/>
    <s v="RFID Card Member"/>
    <s v="Milwaukee"/>
    <s v="WI"/>
    <n v="53208"/>
    <s v="UNITED STATES"/>
    <s v="Annual Pass"/>
    <n v="994"/>
    <x v="9"/>
    <n v="43.05097"/>
    <n v="-87.906440000000003"/>
    <x v="4"/>
    <n v="43.042490000000001"/>
    <n v="-87.909959999999998"/>
    <n v="8"/>
    <n v="0"/>
    <n v="1.2"/>
    <n v="1.1000000000000001"/>
    <n v="48"/>
    <n v="-1"/>
    <d v="2017-04-03T00:00:00"/>
    <d v="2017-04-01T00:00:00"/>
    <d v="2017-04-03T00:00:00"/>
    <s v="Monday"/>
    <d v="1899-12-30T13:43:20"/>
    <d v="1899-12-30T14:00:00"/>
    <n v="1"/>
    <d v="2017-04-03T00:00:00"/>
    <d v="2017-04-01T00:00:00"/>
    <d v="2017-04-03T00:00:00"/>
    <s v="Monday"/>
    <d v="1899-12-30T13:51:52"/>
    <d v="1899-12-30T14:00:00"/>
    <s v="One Way"/>
  </r>
  <r>
    <n v="1260485"/>
    <s v="RFID Card Member"/>
    <s v="Shorewood"/>
    <s v="WI"/>
    <n v="53211"/>
    <s v="UNITED STATES"/>
    <s v="Annual Pass"/>
    <n v="11148"/>
    <x v="6"/>
    <n v="43.038719999999998"/>
    <n v="-87.905339999999995"/>
    <x v="1"/>
    <n v="43.03886"/>
    <n v="-87.902720000000002"/>
    <n v="2"/>
    <n v="0"/>
    <n v="0.3"/>
    <n v="0.3"/>
    <n v="12"/>
    <n v="-1"/>
    <d v="2017-04-03T00:00:00"/>
    <d v="2017-04-01T00:00:00"/>
    <d v="2017-04-03T00:00:00"/>
    <s v="Monday"/>
    <d v="1899-12-30T14:07:46"/>
    <d v="1899-12-30T14:00:00"/>
    <n v="1"/>
    <d v="2017-04-03T00:00:00"/>
    <d v="2017-04-01T00:00:00"/>
    <d v="2017-04-03T00:00:00"/>
    <s v="Monday"/>
    <d v="1899-12-30T14:09:23"/>
    <d v="1899-12-30T14:00:00"/>
    <s v="One Way"/>
  </r>
  <r>
    <n v="1010620"/>
    <s v="RFID Card Member"/>
    <s v="Milwaukee"/>
    <s v="WI"/>
    <n v="53202"/>
    <s v="UNITED STATES"/>
    <s v="Annual Pass"/>
    <n v="228"/>
    <x v="27"/>
    <n v="43.074890000000003"/>
    <n v="-87.882810000000006"/>
    <x v="38"/>
    <n v="43.069021999999997"/>
    <n v="-87.887940999999998"/>
    <n v="41"/>
    <n v="0"/>
    <n v="6.2"/>
    <n v="5.8"/>
    <n v="246"/>
    <n v="-1"/>
    <d v="2017-04-03T00:00:00"/>
    <d v="2017-04-01T00:00:00"/>
    <d v="2017-04-03T00:00:00"/>
    <s v="Monday"/>
    <d v="1899-12-30T14:08:00"/>
    <d v="1899-12-30T14:00:00"/>
    <n v="1"/>
    <d v="2017-04-03T00:00:00"/>
    <d v="2017-04-01T00:00:00"/>
    <d v="2017-04-03T00:00:00"/>
    <s v="Monday"/>
    <d v="1899-12-30T14:49:05"/>
    <d v="1899-12-30T15:00:00"/>
    <s v="One Way"/>
  </r>
  <r>
    <n v="1475046"/>
    <s v="RFID Card Member"/>
    <s v="Milwaukee"/>
    <s v="WI"/>
    <n v="53211"/>
    <s v="UNITED STATES"/>
    <s v="Annual Pass"/>
    <n v="91"/>
    <x v="53"/>
    <n v="43.074655999999997"/>
    <n v="-87.889011999999994"/>
    <x v="10"/>
    <n v="43.058619999999998"/>
    <n v="-87.885319999999993"/>
    <n v="11"/>
    <n v="0"/>
    <n v="1.7"/>
    <n v="1.6"/>
    <n v="66"/>
    <n v="-1"/>
    <d v="2017-04-04T00:00:00"/>
    <d v="2017-04-01T00:00:00"/>
    <d v="2017-04-04T00:00:00"/>
    <s v="Tuesday"/>
    <d v="1899-12-30T09:10:56"/>
    <d v="1899-12-30T09:00:00"/>
    <n v="1"/>
    <d v="2017-04-04T00:00:00"/>
    <d v="2017-04-01T00:00:00"/>
    <d v="2017-04-04T00:00:00"/>
    <s v="Tuesday"/>
    <d v="1899-12-30T09:21:03"/>
    <d v="1899-12-30T09:00:00"/>
    <s v="One Way"/>
  </r>
  <r>
    <n v="1351368"/>
    <s v="RFID Card Member"/>
    <s v="Milwaukee"/>
    <s v="WI"/>
    <n v="53202"/>
    <s v="UNITED STATES"/>
    <s v="Annual Pass"/>
    <n v="91"/>
    <x v="38"/>
    <n v="43.058619999999998"/>
    <n v="-87.885319999999993"/>
    <x v="25"/>
    <n v="43.074890000000003"/>
    <n v="-87.882810000000006"/>
    <n v="10"/>
    <n v="0"/>
    <n v="1.5"/>
    <n v="1.4"/>
    <n v="60"/>
    <n v="-1"/>
    <d v="2017-04-04T00:00:00"/>
    <d v="2017-04-01T00:00:00"/>
    <d v="2017-04-04T00:00:00"/>
    <s v="Tuesday"/>
    <d v="1899-12-30T11:51:41"/>
    <d v="1899-12-30T12:00:00"/>
    <n v="1"/>
    <d v="2017-04-04T00:00:00"/>
    <d v="2017-04-01T00:00:00"/>
    <d v="2017-04-04T00:00:00"/>
    <s v="Tuesday"/>
    <d v="1899-12-30T12:01:16"/>
    <d v="1899-12-30T12:00:00"/>
    <s v="One Way"/>
  </r>
  <r>
    <n v="671983"/>
    <s v="RFID Card Member"/>
    <s v="Whitefish Bay"/>
    <s v="WI"/>
    <n v="53217"/>
    <s v="UNITED STATES"/>
    <s v="Annual Pass"/>
    <n v="11116"/>
    <x v="2"/>
    <n v="43.03886"/>
    <n v="-87.902720000000002"/>
    <x v="43"/>
    <n v="43.031480000000002"/>
    <n v="-87.908169999999998"/>
    <n v="31"/>
    <n v="0"/>
    <n v="4.7"/>
    <n v="4.4000000000000004"/>
    <n v="186"/>
    <n v="-1"/>
    <d v="2017-04-04T00:00:00"/>
    <d v="2017-04-01T00:00:00"/>
    <d v="2017-04-04T00:00:00"/>
    <s v="Tuesday"/>
    <d v="1899-12-30T12:57:52"/>
    <d v="1899-12-30T13:00:00"/>
    <n v="1"/>
    <d v="2017-04-04T00:00:00"/>
    <d v="2017-04-01T00:00:00"/>
    <d v="2017-04-04T00:00:00"/>
    <s v="Tuesday"/>
    <d v="1899-12-30T13:28:56"/>
    <d v="1899-12-30T13:00:00"/>
    <s v="One Way"/>
  </r>
  <r>
    <n v="1251196"/>
    <s v="RFID Card Member"/>
    <s v="Milwaukee"/>
    <s v="WI"/>
    <n v="53211"/>
    <s v="UNITED STATES"/>
    <s v="Pay as You Go Pass"/>
    <n v="11162"/>
    <x v="28"/>
    <n v="43.063749000000001"/>
    <n v="-87.887962999999999"/>
    <x v="47"/>
    <n v="43.060250000000003"/>
    <n v="-87.892169999999993"/>
    <n v="4"/>
    <n v="0"/>
    <n v="0.6"/>
    <n v="0.6"/>
    <n v="24"/>
    <n v="-1"/>
    <d v="2017-04-04T00:00:00"/>
    <d v="2017-04-01T00:00:00"/>
    <d v="2017-04-04T00:00:00"/>
    <s v="Tuesday"/>
    <d v="1899-12-30T18:23:27"/>
    <d v="1899-12-30T18:00:00"/>
    <n v="1"/>
    <d v="2017-04-04T00:00:00"/>
    <d v="2017-04-01T00:00:00"/>
    <d v="2017-04-04T00:00:00"/>
    <s v="Tuesday"/>
    <d v="1899-12-30T18:27:28"/>
    <d v="1899-12-30T18:00:00"/>
    <s v="One Way"/>
  </r>
  <r>
    <n v="1137916"/>
    <s v="RFID Card Member"/>
    <s v="Milwaukee "/>
    <s v="WI"/>
    <n v="53202"/>
    <s v="UNITED STATES"/>
    <s v="Annual Pass"/>
    <n v="957"/>
    <x v="8"/>
    <n v="43.038580000000003"/>
    <n v="-87.90934"/>
    <x v="11"/>
    <n v="43.052460000000004"/>
    <n v="-87.891000000000005"/>
    <n v="10"/>
    <n v="0"/>
    <n v="1.5"/>
    <n v="1.4"/>
    <n v="60"/>
    <n v="-1"/>
    <d v="2017-04-04T00:00:00"/>
    <d v="2017-04-01T00:00:00"/>
    <d v="2017-04-04T00:00:00"/>
    <s v="Tuesday"/>
    <d v="1899-12-30T18:34:24"/>
    <d v="1899-12-30T19:00:00"/>
    <n v="1"/>
    <d v="2017-04-04T00:00:00"/>
    <d v="2017-04-01T00:00:00"/>
    <d v="2017-04-04T00:00:00"/>
    <s v="Tuesday"/>
    <d v="1899-12-30T18:44:42"/>
    <d v="1899-12-30T19:00:00"/>
    <s v="One Way"/>
  </r>
  <r>
    <n v="1378810"/>
    <s v="RFID Card Member"/>
    <s v="Milwaukee "/>
    <s v="WI"/>
    <n v="53211"/>
    <s v="UNITED STATES"/>
    <s v="Annual Pass"/>
    <n v="156"/>
    <x v="27"/>
    <n v="43.074890000000003"/>
    <n v="-87.882810000000006"/>
    <x v="20"/>
    <n v="43.077359999999999"/>
    <n v="-87.880769999999998"/>
    <n v="2"/>
    <n v="0"/>
    <n v="0.3"/>
    <n v="0.3"/>
    <n v="12"/>
    <n v="-1"/>
    <d v="2017-04-05T00:00:00"/>
    <d v="2017-04-01T00:00:00"/>
    <d v="2017-04-05T00:00:00"/>
    <s v="Wednesday"/>
    <d v="1899-12-30T08:43:49"/>
    <d v="1899-12-30T09:00:00"/>
    <n v="1"/>
    <d v="2017-04-05T00:00:00"/>
    <d v="2017-04-01T00:00:00"/>
    <d v="2017-04-05T00:00:00"/>
    <s v="Wednesday"/>
    <d v="1899-12-30T08:45:46"/>
    <d v="1899-12-30T09:00:00"/>
    <s v="One Way"/>
  </r>
  <r>
    <n v="1425087"/>
    <s v="RFID Card Member"/>
    <s v="milwaukee"/>
    <s v="WI"/>
    <n v="53212"/>
    <s v="UNITED STATES"/>
    <s v="Annual Pass"/>
    <n v="5589"/>
    <x v="31"/>
    <n v="43.06033"/>
    <n v="-87.89546"/>
    <x v="3"/>
    <n v="43.03913"/>
    <n v="-87.916150000000002"/>
    <n v="11"/>
    <n v="0"/>
    <n v="1.7"/>
    <n v="1.6"/>
    <n v="66"/>
    <n v="-1"/>
    <d v="2017-04-05T00:00:00"/>
    <d v="2017-04-01T00:00:00"/>
    <d v="2017-04-05T00:00:00"/>
    <s v="Wednesday"/>
    <d v="1899-12-30T14:32:18"/>
    <d v="1899-12-30T15:00:00"/>
    <n v="1"/>
    <d v="2017-04-05T00:00:00"/>
    <d v="2017-04-01T00:00:00"/>
    <d v="2017-04-05T00:00:00"/>
    <s v="Wednesday"/>
    <d v="1899-12-30T14:43:33"/>
    <d v="1899-12-30T15:00:00"/>
    <s v="One Way"/>
  </r>
  <r>
    <n v="1400126"/>
    <s v="RFID Card Member"/>
    <s v="Milwaukee"/>
    <s v="WI"/>
    <n v="53211"/>
    <s v="UNITED STATES"/>
    <s v="Annual Pass"/>
    <n v="333"/>
    <x v="31"/>
    <n v="43.06033"/>
    <n v="-87.89546"/>
    <x v="27"/>
    <n v="43.063749000000001"/>
    <n v="-87.887962999999999"/>
    <n v="9"/>
    <n v="0"/>
    <n v="1.4"/>
    <n v="1.3"/>
    <n v="54"/>
    <n v="-1"/>
    <d v="2017-04-05T00:00:00"/>
    <d v="2017-04-01T00:00:00"/>
    <d v="2017-04-05T00:00:00"/>
    <s v="Wednesday"/>
    <d v="1899-12-30T22:21:51"/>
    <d v="1899-12-30T22:00:00"/>
    <n v="1"/>
    <d v="2017-04-05T00:00:00"/>
    <d v="2017-04-01T00:00:00"/>
    <d v="2017-04-05T00:00:00"/>
    <s v="Wednesday"/>
    <d v="1899-12-30T22:30:43"/>
    <d v="1899-12-30T23:00:00"/>
    <s v="One Way"/>
  </r>
  <r>
    <n v="1518070"/>
    <s v="RFID Card Member"/>
    <s v="Milwaukee"/>
    <s v="WI"/>
    <n v="53211"/>
    <s v="UNITED STATES"/>
    <s v="30-Day Pass"/>
    <n v="31"/>
    <x v="23"/>
    <n v="43.053040000000003"/>
    <n v="-87.897660000000002"/>
    <x v="38"/>
    <n v="43.069021999999997"/>
    <n v="-87.887940999999998"/>
    <n v="9"/>
    <n v="0"/>
    <n v="1.4"/>
    <n v="1.3"/>
    <n v="54"/>
    <n v="-1"/>
    <d v="2017-04-06T00:00:00"/>
    <d v="2017-04-01T00:00:00"/>
    <d v="2017-04-06T00:00:00"/>
    <s v="Thursday"/>
    <d v="1899-12-30T01:01:14"/>
    <d v="1899-12-30T01:00:00"/>
    <n v="1"/>
    <d v="2017-04-06T00:00:00"/>
    <d v="2017-04-01T00:00:00"/>
    <d v="2017-04-06T00:00:00"/>
    <s v="Thursday"/>
    <d v="1899-12-30T01:10:39"/>
    <d v="1899-12-30T01:00:00"/>
    <s v="One Way"/>
  </r>
  <r>
    <n v="1408049"/>
    <s v="RFID Card Member"/>
    <s v="Milwaukee"/>
    <s v="WI"/>
    <n v="53202"/>
    <s v="UNITED STATES"/>
    <s v="Annual Pass"/>
    <n v="5454"/>
    <x v="3"/>
    <n v="43.03519"/>
    <n v="-87.907390000000007"/>
    <x v="9"/>
    <n v="43.034619999999997"/>
    <n v="-87.917500000000004"/>
    <n v="6"/>
    <n v="0"/>
    <n v="0.9"/>
    <n v="0.9"/>
    <n v="36"/>
    <n v="-1"/>
    <d v="2017-04-06T00:00:00"/>
    <d v="2017-04-01T00:00:00"/>
    <d v="2017-04-06T00:00:00"/>
    <s v="Thursday"/>
    <d v="1899-12-30T06:41:25"/>
    <d v="1899-12-30T07:00:00"/>
    <n v="1"/>
    <d v="2017-04-06T00:00:00"/>
    <d v="2017-04-01T00:00:00"/>
    <d v="2017-04-06T00:00:00"/>
    <s v="Thursday"/>
    <d v="1899-12-30T06:47:44"/>
    <d v="1899-12-30T07:00:00"/>
    <s v="One Way"/>
  </r>
  <r>
    <n v="1161661"/>
    <s v="RFID Card Member"/>
    <s v="Oshkosh"/>
    <s v="WI"/>
    <n v="54904"/>
    <s v="UNITED STATES"/>
    <s v="Bublr for Organizations"/>
    <n v="5553"/>
    <x v="27"/>
    <n v="43.074890000000003"/>
    <n v="-87.882810000000006"/>
    <x v="25"/>
    <n v="43.074890000000003"/>
    <n v="-87.882810000000006"/>
    <n v="17"/>
    <n v="0"/>
    <n v="2.6"/>
    <n v="2.4"/>
    <n v="102"/>
    <n v="-1"/>
    <d v="2017-04-06T00:00:00"/>
    <d v="2017-04-01T00:00:00"/>
    <d v="2017-04-06T00:00:00"/>
    <s v="Thursday"/>
    <d v="1899-12-30T12:05:44"/>
    <d v="1899-12-30T12:00:00"/>
    <n v="1"/>
    <d v="2017-04-06T00:00:00"/>
    <d v="2017-04-01T00:00:00"/>
    <d v="2017-04-06T00:00:00"/>
    <s v="Thursday"/>
    <d v="1899-12-30T12:22:03"/>
    <d v="1899-12-30T12:00:00"/>
    <s v="Round Trip"/>
  </r>
  <r>
    <n v="1527528"/>
    <s v="RFID Card Member"/>
    <s v="Milwaukee "/>
    <s v="WI"/>
    <n v="53202"/>
    <s v="UNITED STATES"/>
    <s v="Annual Pass"/>
    <n v="5438"/>
    <x v="12"/>
    <n v="43.052460000000004"/>
    <n v="-87.891000000000005"/>
    <x v="2"/>
    <n v="43.048200000000001"/>
    <n v="-87.900859999999994"/>
    <n v="7"/>
    <n v="0"/>
    <n v="1.1000000000000001"/>
    <n v="1"/>
    <n v="42"/>
    <n v="-1"/>
    <d v="2017-04-06T00:00:00"/>
    <d v="2017-04-01T00:00:00"/>
    <d v="2017-04-06T00:00:00"/>
    <s v="Thursday"/>
    <d v="1899-12-30T17:34:07"/>
    <d v="1899-12-30T18:00:00"/>
    <n v="1"/>
    <d v="2017-04-06T00:00:00"/>
    <d v="2017-04-01T00:00:00"/>
    <d v="2017-04-06T00:00:00"/>
    <s v="Thursday"/>
    <d v="1899-12-30T17:41:29"/>
    <d v="1899-12-30T18:00:00"/>
    <s v="One Way"/>
  </r>
  <r>
    <n v="1489319"/>
    <s v="RFID Card Member"/>
    <s v="Brookfield"/>
    <s v="WI"/>
    <n v="53045"/>
    <s v="UNITED STATES"/>
    <s v="Annual Pass"/>
    <n v="5513"/>
    <x v="27"/>
    <n v="43.074890000000003"/>
    <n v="-87.882810000000006"/>
    <x v="53"/>
    <n v="43.060786"/>
    <n v="-87.883825999999999"/>
    <n v="7"/>
    <n v="0"/>
    <n v="1.1000000000000001"/>
    <n v="1"/>
    <n v="42"/>
    <n v="-1"/>
    <d v="2017-04-06T00:00:00"/>
    <d v="2017-04-01T00:00:00"/>
    <d v="2017-04-06T00:00:00"/>
    <s v="Thursday"/>
    <d v="1899-12-30T17:53:13"/>
    <d v="1899-12-30T18:00:00"/>
    <n v="1"/>
    <d v="2017-04-06T00:00:00"/>
    <d v="2017-04-01T00:00:00"/>
    <d v="2017-04-06T00:00:00"/>
    <s v="Thursday"/>
    <d v="1899-12-30T18:00:55"/>
    <d v="1899-12-30T18:00:00"/>
    <s v="One Way"/>
  </r>
  <r>
    <n v="1518070"/>
    <s v="RFID Card Member"/>
    <s v="Milwaukee"/>
    <s v="WI"/>
    <n v="53211"/>
    <s v="UNITED STATES"/>
    <s v="30-Day Pass"/>
    <n v="31"/>
    <x v="29"/>
    <n v="43.052549999999997"/>
    <n v="-87.909329999999997"/>
    <x v="38"/>
    <n v="43.069021999999997"/>
    <n v="-87.887940999999998"/>
    <n v="14"/>
    <n v="0"/>
    <n v="2.1"/>
    <n v="2"/>
    <n v="84"/>
    <n v="-1"/>
    <d v="2017-04-06T00:00:00"/>
    <d v="2017-04-01T00:00:00"/>
    <d v="2017-04-06T00:00:00"/>
    <s v="Thursday"/>
    <d v="1899-12-30T18:02:39"/>
    <d v="1899-12-30T18:00:00"/>
    <n v="1"/>
    <d v="2017-04-06T00:00:00"/>
    <d v="2017-04-01T00:00:00"/>
    <d v="2017-04-06T00:00:00"/>
    <s v="Thursday"/>
    <d v="1899-12-30T18:16:13"/>
    <d v="1899-12-30T18:00:00"/>
    <s v="One Way"/>
  </r>
  <r>
    <n v="1176668"/>
    <s v="RFID Card Member"/>
    <s v="Madison"/>
    <s v="WI"/>
    <n v="53718"/>
    <s v="UNITED STATES"/>
    <s v="Bublr for Organizations"/>
    <n v="139"/>
    <x v="45"/>
    <n v="43.077359999999999"/>
    <n v="-87.880769999999998"/>
    <x v="20"/>
    <n v="43.077359999999999"/>
    <n v="-87.880769999999998"/>
    <n v="9"/>
    <n v="0"/>
    <n v="1.4"/>
    <n v="1.3"/>
    <n v="54"/>
    <n v="-1"/>
    <d v="2017-04-06T00:00:00"/>
    <d v="2017-04-01T00:00:00"/>
    <d v="2017-04-06T00:00:00"/>
    <s v="Thursday"/>
    <d v="1899-12-30T18:58:25"/>
    <d v="1899-12-30T19:00:00"/>
    <n v="1"/>
    <d v="2017-04-06T00:00:00"/>
    <d v="2017-04-01T00:00:00"/>
    <d v="2017-04-06T00:00:00"/>
    <s v="Thursday"/>
    <d v="1899-12-30T19:07:55"/>
    <d v="1899-12-30T19:00:00"/>
    <s v="Round Trip"/>
  </r>
  <r>
    <n v="1408049"/>
    <s v="RFID Card Member"/>
    <s v="Milwaukee"/>
    <s v="WI"/>
    <n v="53202"/>
    <s v="UNITED STATES"/>
    <s v="Annual Pass"/>
    <n v="19"/>
    <x v="52"/>
    <n v="43.034619999999997"/>
    <n v="-87.917500000000004"/>
    <x v="43"/>
    <n v="43.031480000000002"/>
    <n v="-87.908169999999998"/>
    <n v="9"/>
    <n v="0"/>
    <n v="1.4"/>
    <n v="1.3"/>
    <n v="54"/>
    <n v="-1"/>
    <d v="2017-04-06T00:00:00"/>
    <d v="2017-04-01T00:00:00"/>
    <d v="2017-04-06T00:00:00"/>
    <s v="Thursday"/>
    <d v="1899-12-30T20:37:58"/>
    <d v="1899-12-30T21:00:00"/>
    <n v="1"/>
    <d v="2017-04-06T00:00:00"/>
    <d v="2017-04-01T00:00:00"/>
    <d v="2017-04-06T00:00:00"/>
    <s v="Thursday"/>
    <d v="1899-12-30T20:46:57"/>
    <d v="1899-12-30T21:00:00"/>
    <s v="One Way"/>
  </r>
  <r>
    <n v="1328721"/>
    <s v="RFID Card Member"/>
    <s v="Milwaukee"/>
    <s v="WI"/>
    <n v="53207"/>
    <s v="UNITED STATES"/>
    <s v="Annual Pass"/>
    <n v="43"/>
    <x v="50"/>
    <n v="43.026229999999998"/>
    <n v="-87.912809999999993"/>
    <x v="7"/>
    <n v="43.038580000000003"/>
    <n v="-87.90934"/>
    <n v="62"/>
    <n v="0"/>
    <n v="9.3000000000000007"/>
    <n v="8.8000000000000007"/>
    <n v="372"/>
    <n v="-1"/>
    <d v="2017-04-07T00:00:00"/>
    <d v="2017-04-01T00:00:00"/>
    <d v="2017-04-07T00:00:00"/>
    <s v="Friday"/>
    <d v="1899-12-30T06:49:50"/>
    <d v="1899-12-30T07:00:00"/>
    <n v="1"/>
    <d v="2017-04-07T00:00:00"/>
    <d v="2017-04-01T00:00:00"/>
    <d v="2017-04-07T00:00:00"/>
    <s v="Friday"/>
    <d v="1899-12-30T07:51:17"/>
    <d v="1899-12-30T08:00:00"/>
    <s v="One Way"/>
  </r>
  <r>
    <n v="671983"/>
    <s v="RFID Card Member"/>
    <s v="Whitefish Bay"/>
    <s v="WI"/>
    <n v="53217"/>
    <s v="UNITED STATES"/>
    <s v="Annual Pass"/>
    <n v="200"/>
    <x v="2"/>
    <n v="43.03886"/>
    <n v="-87.902720000000002"/>
    <x v="6"/>
    <n v="43.03519"/>
    <n v="-87.907390000000007"/>
    <n v="37"/>
    <n v="0"/>
    <n v="5.6"/>
    <n v="5.3"/>
    <n v="222"/>
    <n v="-1"/>
    <d v="2017-04-07T00:00:00"/>
    <d v="2017-04-01T00:00:00"/>
    <d v="2017-04-07T00:00:00"/>
    <s v="Friday"/>
    <d v="1899-12-30T12:50:47"/>
    <d v="1899-12-30T13:00:00"/>
    <n v="1"/>
    <d v="2017-04-07T00:00:00"/>
    <d v="2017-04-01T00:00:00"/>
    <d v="2017-04-07T00:00:00"/>
    <s v="Friday"/>
    <d v="1899-12-30T13:27:05"/>
    <d v="1899-12-30T13:00:00"/>
    <s v="One Way"/>
  </r>
  <r>
    <n v="1255068"/>
    <s v="RFID Card Member"/>
    <s v="Oshkosh"/>
    <s v="WI"/>
    <n v="54904"/>
    <s v="UNITED STATES"/>
    <s v="Bublr for Organizations"/>
    <n v="182"/>
    <x v="27"/>
    <n v="43.074890000000003"/>
    <n v="-87.882810000000006"/>
    <x v="13"/>
    <n v="43.078530000000001"/>
    <n v="-87.882620000000003"/>
    <n v="2"/>
    <n v="0"/>
    <n v="0.3"/>
    <n v="0.3"/>
    <n v="12"/>
    <n v="-1"/>
    <d v="2017-04-07T00:00:00"/>
    <d v="2017-04-01T00:00:00"/>
    <d v="2017-04-07T00:00:00"/>
    <s v="Friday"/>
    <d v="1899-12-30T14:02:49"/>
    <d v="1899-12-30T14:00:00"/>
    <n v="1"/>
    <d v="2017-04-07T00:00:00"/>
    <d v="2017-04-01T00:00:00"/>
    <d v="2017-04-07T00:00:00"/>
    <s v="Friday"/>
    <d v="1899-12-30T14:04:38"/>
    <d v="1899-12-30T14:00:00"/>
    <s v="One Way"/>
  </r>
  <r>
    <n v="1527212"/>
    <s v="RFID Card Member"/>
    <s v="Milwaukee"/>
    <s v="WI"/>
    <n v="53202"/>
    <s v="UNITED STATES"/>
    <s v="Annual Pass"/>
    <n v="11142"/>
    <x v="27"/>
    <n v="43.074890000000003"/>
    <n v="-87.882810000000006"/>
    <x v="10"/>
    <n v="43.058619999999998"/>
    <n v="-87.885319999999993"/>
    <n v="10"/>
    <n v="0"/>
    <n v="1.5"/>
    <n v="1.4"/>
    <n v="60"/>
    <n v="-1"/>
    <d v="2017-04-07T00:00:00"/>
    <d v="2017-04-01T00:00:00"/>
    <d v="2017-04-07T00:00:00"/>
    <s v="Friday"/>
    <d v="1899-12-30T15:43:47"/>
    <d v="1899-12-30T16:00:00"/>
    <n v="1"/>
    <d v="2017-04-07T00:00:00"/>
    <d v="2017-04-01T00:00:00"/>
    <d v="2017-04-07T00:00:00"/>
    <s v="Friday"/>
    <d v="1899-12-30T15:53:41"/>
    <d v="1899-12-30T16:00:00"/>
    <s v="One Way"/>
  </r>
  <r>
    <n v="1182678"/>
    <s v="RFID Card Member"/>
    <s v="Milwaukee"/>
    <s v="WI"/>
    <n v="53202"/>
    <s v="UNITED STATES"/>
    <s v="Annual Pass"/>
    <n v="11147"/>
    <x v="6"/>
    <n v="43.038719999999998"/>
    <n v="-87.905339999999995"/>
    <x v="41"/>
    <n v="43.031320000000001"/>
    <n v="-87.904259999999994"/>
    <n v="3"/>
    <n v="0"/>
    <n v="0.5"/>
    <n v="0.4"/>
    <n v="18"/>
    <n v="-1"/>
    <d v="2017-04-07T00:00:00"/>
    <d v="2017-04-01T00:00:00"/>
    <d v="2017-04-07T00:00:00"/>
    <s v="Friday"/>
    <d v="1899-12-30T17:00:31"/>
    <d v="1899-12-30T17:00:00"/>
    <n v="1"/>
    <d v="2017-04-07T00:00:00"/>
    <d v="2017-04-01T00:00:00"/>
    <d v="2017-04-07T00:00:00"/>
    <s v="Friday"/>
    <d v="1899-12-30T17:03:50"/>
    <d v="1899-12-30T17:00:00"/>
    <s v="One Way"/>
  </r>
  <r>
    <n v="1373087"/>
    <s v="RFID Card Member"/>
    <s v="Milwaukee"/>
    <s v="WI"/>
    <n v="53211"/>
    <s v="UNITED STATES"/>
    <s v="Annual Pass"/>
    <n v="5441"/>
    <x v="32"/>
    <n v="43.078530000000001"/>
    <n v="-87.882620000000003"/>
    <x v="19"/>
    <n v="43.040349999999997"/>
    <n v="-87.920760000000001"/>
    <n v="31"/>
    <n v="0"/>
    <n v="4.7"/>
    <n v="4.4000000000000004"/>
    <n v="186"/>
    <n v="-1"/>
    <d v="2017-04-07T00:00:00"/>
    <d v="2017-04-01T00:00:00"/>
    <d v="2017-04-07T00:00:00"/>
    <s v="Friday"/>
    <d v="1899-12-30T17:53:46"/>
    <d v="1899-12-30T18:00:00"/>
    <n v="1"/>
    <d v="2017-04-07T00:00:00"/>
    <d v="2017-04-01T00:00:00"/>
    <d v="2017-04-07T00:00:00"/>
    <s v="Friday"/>
    <d v="1899-12-30T18:24:44"/>
    <d v="1899-12-30T18:00:00"/>
    <s v="One Way"/>
  </r>
  <r>
    <n v="1546752"/>
    <s v="RFID Card Member"/>
    <s v="Milwaukee "/>
    <s v="WI"/>
    <n v="53202"/>
    <s v="UNITED STATES"/>
    <s v="Annual Pass"/>
    <n v="357"/>
    <x v="11"/>
    <n v="43.04804"/>
    <n v="-87.896720000000002"/>
    <x v="43"/>
    <n v="43.031480000000002"/>
    <n v="-87.908169999999998"/>
    <n v="14"/>
    <n v="0"/>
    <n v="2.1"/>
    <n v="2"/>
    <n v="84"/>
    <n v="-1"/>
    <d v="2017-04-07T00:00:00"/>
    <d v="2017-04-01T00:00:00"/>
    <d v="2017-04-07T00:00:00"/>
    <s v="Friday"/>
    <d v="1899-12-30T18:30:21"/>
    <d v="1899-12-30T19:00:00"/>
    <n v="1"/>
    <d v="2017-04-07T00:00:00"/>
    <d v="2017-04-01T00:00:00"/>
    <d v="2017-04-07T00:00:00"/>
    <s v="Friday"/>
    <d v="1899-12-30T18:44:40"/>
    <d v="1899-12-30T19:00:00"/>
    <s v="One Way"/>
  </r>
  <r>
    <n v="583361"/>
    <s v="RFID Card Member"/>
    <s v="Milwaukee"/>
    <s v="WI"/>
    <n v="53202"/>
    <s v="UNITED STATES"/>
    <s v="Annual Pass"/>
    <n v="99"/>
    <x v="5"/>
    <n v="43.031320000000001"/>
    <n v="-87.904259999999994"/>
    <x v="41"/>
    <n v="43.031320000000001"/>
    <n v="-87.904259999999994"/>
    <n v="27"/>
    <n v="0"/>
    <n v="4.0999999999999996"/>
    <n v="3.8"/>
    <n v="162"/>
    <n v="-1"/>
    <d v="2017-04-07T00:00:00"/>
    <d v="2017-04-01T00:00:00"/>
    <d v="2017-04-07T00:00:00"/>
    <s v="Friday"/>
    <d v="1899-12-30T20:06:38"/>
    <d v="1899-12-30T20:00:00"/>
    <n v="1"/>
    <d v="2017-04-07T00:00:00"/>
    <d v="2017-04-01T00:00:00"/>
    <d v="2017-04-07T00:00:00"/>
    <s v="Friday"/>
    <d v="1899-12-30T20:33:50"/>
    <d v="1899-12-30T21:00:00"/>
    <s v="Round Trip"/>
  </r>
  <r>
    <n v="1250902"/>
    <s v="RFID Card Member"/>
    <s v="Wauwatosa"/>
    <s v="WI"/>
    <n v="53213"/>
    <s v="UNITED STATES"/>
    <s v="Bublr for Organizations"/>
    <n v="5582"/>
    <x v="27"/>
    <n v="43.074890000000003"/>
    <n v="-87.882810000000006"/>
    <x v="47"/>
    <n v="43.060250000000003"/>
    <n v="-87.892169999999993"/>
    <n v="10"/>
    <n v="0"/>
    <n v="1.5"/>
    <n v="1.4"/>
    <n v="60"/>
    <n v="-1"/>
    <d v="2017-04-07T00:00:00"/>
    <d v="2017-04-01T00:00:00"/>
    <d v="2017-04-07T00:00:00"/>
    <s v="Friday"/>
    <d v="1899-12-30T22:11:01"/>
    <d v="1899-12-30T22:00:00"/>
    <n v="1"/>
    <d v="2017-04-07T00:00:00"/>
    <d v="2017-04-01T00:00:00"/>
    <d v="2017-04-07T00:00:00"/>
    <s v="Friday"/>
    <d v="1899-12-30T22:21:07"/>
    <d v="1899-12-30T22:00:00"/>
    <s v="One Way"/>
  </r>
  <r>
    <n v="1564663"/>
    <s v="RFID Card Member"/>
    <s v="Milwaukee"/>
    <s v="WI"/>
    <n v="53202"/>
    <s v="UNITED STATES"/>
    <s v="Annual Pass"/>
    <n v="11109"/>
    <x v="23"/>
    <n v="43.053040000000003"/>
    <n v="-87.897660000000002"/>
    <x v="10"/>
    <n v="43.058619999999998"/>
    <n v="-87.885319999999993"/>
    <n v="9"/>
    <n v="0"/>
    <n v="1.4"/>
    <n v="1.3"/>
    <n v="54"/>
    <n v="-1"/>
    <d v="2017-04-07T00:00:00"/>
    <d v="2017-04-01T00:00:00"/>
    <d v="2017-04-07T00:00:00"/>
    <s v="Friday"/>
    <d v="1899-12-30T23:46:21"/>
    <d v="1899-12-31T00:00:00"/>
    <n v="1"/>
    <d v="2017-04-07T00:00:00"/>
    <d v="2017-04-01T00:00:00"/>
    <d v="2017-04-07T00:00:00"/>
    <s v="Friday"/>
    <d v="1899-12-30T23:55:28"/>
    <d v="1899-12-31T00:00:00"/>
    <s v="One Way"/>
  </r>
  <r>
    <n v="1312561"/>
    <s v="RFID Card Member"/>
    <s v="Milwaukee"/>
    <s v="WI"/>
    <n v="53202"/>
    <s v="UNITED STATES"/>
    <s v="Pay as You Go Pass"/>
    <n v="11102"/>
    <x v="8"/>
    <n v="43.038580000000003"/>
    <n v="-87.90934"/>
    <x v="14"/>
    <n v="43.05536"/>
    <n v="-87.90504"/>
    <n v="12"/>
    <n v="2"/>
    <n v="1.8"/>
    <n v="1.7"/>
    <n v="72"/>
    <n v="-1"/>
    <d v="2017-04-08T00:00:00"/>
    <d v="2017-04-01T00:00:00"/>
    <d v="2017-04-08T00:00:00"/>
    <s v="Saturday"/>
    <d v="1899-12-30T10:23:54"/>
    <d v="1899-12-30T10:00:00"/>
    <n v="1"/>
    <d v="2017-04-08T00:00:00"/>
    <d v="2017-04-01T00:00:00"/>
    <d v="2017-04-08T00:00:00"/>
    <s v="Saturday"/>
    <d v="1899-12-30T10:35:52"/>
    <d v="1899-12-30T11:00:00"/>
    <s v="One Way"/>
  </r>
  <r>
    <n v="1010620"/>
    <s v="RFID Card Member"/>
    <s v="Milwaukee"/>
    <s v="WI"/>
    <n v="53202"/>
    <s v="UNITED STATES"/>
    <s v="Annual Pass"/>
    <n v="5447"/>
    <x v="1"/>
    <n v="43.048200000000001"/>
    <n v="-87.900859999999994"/>
    <x v="25"/>
    <n v="43.074890000000003"/>
    <n v="-87.882810000000006"/>
    <n v="14"/>
    <n v="0"/>
    <n v="2.1"/>
    <n v="2"/>
    <n v="84"/>
    <n v="-1"/>
    <d v="2017-04-08T00:00:00"/>
    <d v="2017-04-01T00:00:00"/>
    <d v="2017-04-08T00:00:00"/>
    <s v="Saturday"/>
    <d v="1899-12-30T10:47:01"/>
    <d v="1899-12-30T11:00:00"/>
    <n v="1"/>
    <d v="2017-04-08T00:00:00"/>
    <d v="2017-04-01T00:00:00"/>
    <d v="2017-04-08T00:00:00"/>
    <s v="Saturday"/>
    <d v="1899-12-30T11:01:54"/>
    <d v="1899-12-30T11:00:00"/>
    <s v="One Way"/>
  </r>
  <r>
    <n v="1149880"/>
    <s v="RFID Card Member"/>
    <s v="Milwaukee"/>
    <s v="WI"/>
    <n v="53212"/>
    <s v="UNITED STATES"/>
    <s v="Annual Pass"/>
    <n v="5712"/>
    <x v="52"/>
    <n v="43.034619999999997"/>
    <n v="-87.917500000000004"/>
    <x v="36"/>
    <n v="43.038719999999998"/>
    <n v="-87.905339999999995"/>
    <n v="8"/>
    <n v="0"/>
    <n v="1.2"/>
    <n v="1.1000000000000001"/>
    <n v="48"/>
    <n v="-1"/>
    <d v="2017-04-08T00:00:00"/>
    <d v="2017-04-01T00:00:00"/>
    <d v="2017-04-08T00:00:00"/>
    <s v="Saturday"/>
    <d v="1899-12-30T12:18:32"/>
    <d v="1899-12-30T12:00:00"/>
    <n v="1"/>
    <d v="2017-04-08T00:00:00"/>
    <d v="2017-04-01T00:00:00"/>
    <d v="2017-04-08T00:00:00"/>
    <s v="Saturday"/>
    <d v="1899-12-30T12:26:46"/>
    <d v="1899-12-30T12:00:00"/>
    <s v="One Way"/>
  </r>
  <r>
    <n v="1568288"/>
    <s v="RFID Card Member"/>
    <s v="Portage"/>
    <s v="WI"/>
    <n v="53901"/>
    <s v="UNITED STATES"/>
    <s v="Annual"/>
    <n v="267"/>
    <x v="37"/>
    <n v="43.036900000000003"/>
    <n v="-87.89667"/>
    <x v="22"/>
    <n v="43.058010000000003"/>
    <n v="-87.877300000000005"/>
    <n v="17"/>
    <n v="0"/>
    <n v="2.6"/>
    <n v="2.4"/>
    <n v="102"/>
    <n v="-1"/>
    <d v="2017-04-08T00:00:00"/>
    <d v="2017-04-01T00:00:00"/>
    <d v="2017-04-08T00:00:00"/>
    <s v="Saturday"/>
    <d v="1899-12-30T13:33:24"/>
    <d v="1899-12-30T14:00:00"/>
    <n v="1"/>
    <d v="2017-04-08T00:00:00"/>
    <d v="2017-04-01T00:00:00"/>
    <d v="2017-04-08T00:00:00"/>
    <s v="Saturday"/>
    <d v="1899-12-30T13:50:27"/>
    <d v="1899-12-30T14:00:00"/>
    <s v="One Way"/>
  </r>
  <r>
    <n v="1560725"/>
    <s v="RFID Card Member"/>
    <s v="Milwaukee"/>
    <s v="WI"/>
    <n v="53202"/>
    <s v="UNITED STATES"/>
    <s v="Pay as You Go Pass"/>
    <n v="5575"/>
    <x v="4"/>
    <n v="43.04824"/>
    <n v="-87.904970000000006"/>
    <x v="7"/>
    <n v="43.038580000000003"/>
    <n v="-87.90934"/>
    <n v="16"/>
    <n v="2"/>
    <n v="2.4"/>
    <n v="2.2999999999999998"/>
    <n v="96"/>
    <n v="-1"/>
    <d v="2017-04-08T00:00:00"/>
    <d v="2017-04-01T00:00:00"/>
    <d v="2017-04-08T00:00:00"/>
    <s v="Saturday"/>
    <d v="1899-12-30T13:51:39"/>
    <d v="1899-12-30T14:00:00"/>
    <n v="1"/>
    <d v="2017-04-08T00:00:00"/>
    <d v="2017-04-01T00:00:00"/>
    <d v="2017-04-08T00:00:00"/>
    <s v="Saturday"/>
    <d v="1899-12-30T14:07:56"/>
    <d v="1899-12-30T14:00:00"/>
    <s v="One Way"/>
  </r>
  <r>
    <n v="1252398"/>
    <s v="RFID Card Member"/>
    <s v="Skokie"/>
    <s v="IL"/>
    <n v="60076"/>
    <s v="UNITED STATES"/>
    <s v="Bublr for Organizations"/>
    <n v="255"/>
    <x v="35"/>
    <n v="43.060250000000003"/>
    <n v="-87.892169999999993"/>
    <x v="13"/>
    <n v="43.078530000000001"/>
    <n v="-87.882620000000003"/>
    <n v="16"/>
    <n v="0"/>
    <n v="2.4"/>
    <n v="2.2999999999999998"/>
    <n v="96"/>
    <n v="-1"/>
    <d v="2017-04-08T00:00:00"/>
    <d v="2017-04-01T00:00:00"/>
    <d v="2017-04-08T00:00:00"/>
    <s v="Saturday"/>
    <d v="1899-12-30T13:54:14"/>
    <d v="1899-12-30T14:00:00"/>
    <n v="1"/>
    <d v="2017-04-08T00:00:00"/>
    <d v="2017-04-01T00:00:00"/>
    <d v="2017-04-08T00:00:00"/>
    <s v="Saturday"/>
    <d v="1899-12-30T14:10:28"/>
    <d v="1899-12-30T14:00:00"/>
    <s v="One Way"/>
  </r>
  <r>
    <n v="738734"/>
    <s v="RFID Card Member"/>
    <s v="MILWAUKEE"/>
    <s v="WI"/>
    <n v="53202"/>
    <s v="UNITED STATES"/>
    <s v="Annual Pass"/>
    <n v="44"/>
    <x v="3"/>
    <n v="43.03519"/>
    <n v="-87.907390000000007"/>
    <x v="4"/>
    <n v="43.042490000000001"/>
    <n v="-87.909959999999998"/>
    <n v="12"/>
    <n v="0"/>
    <n v="1.8"/>
    <n v="1.7"/>
    <n v="72"/>
    <n v="-1"/>
    <d v="2017-04-08T00:00:00"/>
    <d v="2017-04-01T00:00:00"/>
    <d v="2017-04-08T00:00:00"/>
    <s v="Saturday"/>
    <d v="1899-12-30T14:33:29"/>
    <d v="1899-12-30T15:00:00"/>
    <n v="1"/>
    <d v="2017-04-08T00:00:00"/>
    <d v="2017-04-01T00:00:00"/>
    <d v="2017-04-08T00:00:00"/>
    <s v="Saturday"/>
    <d v="1899-12-30T14:45:45"/>
    <d v="1899-12-30T15:00:00"/>
    <s v="One Way"/>
  </r>
  <r>
    <n v="1010620"/>
    <s v="RFID Card Member"/>
    <s v="Milwaukee"/>
    <s v="WI"/>
    <n v="53202"/>
    <s v="UNITED STATES"/>
    <s v="Annual Pass"/>
    <n v="5501"/>
    <x v="27"/>
    <n v="43.074890000000003"/>
    <n v="-87.882810000000006"/>
    <x v="2"/>
    <n v="43.048200000000001"/>
    <n v="-87.900859999999994"/>
    <n v="15"/>
    <n v="0"/>
    <n v="2.2999999999999998"/>
    <n v="2.1"/>
    <n v="90"/>
    <n v="-1"/>
    <d v="2017-04-08T00:00:00"/>
    <d v="2017-04-01T00:00:00"/>
    <d v="2017-04-08T00:00:00"/>
    <s v="Saturday"/>
    <d v="1899-12-30T16:29:20"/>
    <d v="1899-12-30T16:00:00"/>
    <n v="1"/>
    <d v="2017-04-08T00:00:00"/>
    <d v="2017-04-01T00:00:00"/>
    <d v="2017-04-08T00:00:00"/>
    <s v="Saturday"/>
    <d v="1899-12-30T16:44:36"/>
    <d v="1899-12-30T17:00:00"/>
    <s v="One Way"/>
  </r>
  <r>
    <n v="1570672"/>
    <s v="RFID Card Member"/>
    <m/>
    <m/>
    <n v="53282"/>
    <s v="UNITED STATES"/>
    <s v="Pay as You Go Pass"/>
    <n v="346"/>
    <x v="23"/>
    <n v="43.053040000000003"/>
    <n v="-87.897660000000002"/>
    <x v="57"/>
    <n v="43.02017"/>
    <n v="-87.933049999999994"/>
    <n v="35"/>
    <n v="4"/>
    <n v="5.3"/>
    <n v="5"/>
    <n v="210"/>
    <n v="-1"/>
    <d v="2017-04-08T00:00:00"/>
    <d v="2017-04-01T00:00:00"/>
    <d v="2017-04-08T00:00:00"/>
    <s v="Saturday"/>
    <d v="1899-12-30T18:42:30"/>
    <d v="1899-12-30T19:00:00"/>
    <n v="1"/>
    <d v="2017-04-08T00:00:00"/>
    <d v="2017-04-01T00:00:00"/>
    <d v="2017-04-08T00:00:00"/>
    <s v="Saturday"/>
    <d v="1899-12-30T19:17:49"/>
    <d v="1899-12-30T19:00:00"/>
    <s v="One Way"/>
  </r>
  <r>
    <n v="1251108"/>
    <s v="RFID Card Member"/>
    <s v="Appleton"/>
    <s v="WI"/>
    <n v="54913"/>
    <s v="UNITED STATES"/>
    <s v="Bublr for Organizations"/>
    <n v="5553"/>
    <x v="31"/>
    <n v="43.06033"/>
    <n v="-87.89546"/>
    <x v="47"/>
    <n v="43.060250000000003"/>
    <n v="-87.892169999999993"/>
    <n v="1"/>
    <n v="0"/>
    <n v="0.2"/>
    <n v="0.1"/>
    <n v="6"/>
    <n v="-1"/>
    <d v="2017-04-09T00:00:00"/>
    <d v="2017-04-01T00:00:00"/>
    <d v="2017-04-09T00:00:00"/>
    <s v="Sunday"/>
    <d v="1899-12-30T00:45:02"/>
    <d v="1899-12-30T01:00:00"/>
    <n v="1"/>
    <d v="2017-04-09T00:00:00"/>
    <d v="2017-04-01T00:00:00"/>
    <d v="2017-04-09T00:00:00"/>
    <s v="Sunday"/>
    <d v="1899-12-30T00:46:27"/>
    <d v="1899-12-30T01:00:00"/>
    <s v="One Way"/>
  </r>
  <r>
    <n v="1545322"/>
    <s v="RFID Card Member"/>
    <s v="Milwaukee"/>
    <s v="WI"/>
    <n v="53202"/>
    <s v="UNITED STATES"/>
    <s v="Pay as You Go Pass"/>
    <n v="11103"/>
    <x v="41"/>
    <n v="43.031480000000002"/>
    <n v="-87.908169999999998"/>
    <x v="43"/>
    <n v="43.031480000000002"/>
    <n v="-87.908169999999998"/>
    <n v="38"/>
    <n v="4"/>
    <n v="5.7"/>
    <n v="5.4"/>
    <n v="228"/>
    <n v="-1"/>
    <d v="2017-04-09T00:00:00"/>
    <d v="2017-04-01T00:00:00"/>
    <d v="2017-04-09T00:00:00"/>
    <s v="Sunday"/>
    <d v="1899-12-30T10:11:17"/>
    <d v="1899-12-30T10:00:00"/>
    <n v="1"/>
    <d v="2017-04-09T00:00:00"/>
    <d v="2017-04-01T00:00:00"/>
    <d v="2017-04-09T00:00:00"/>
    <s v="Sunday"/>
    <d v="1899-12-30T10:49:34"/>
    <d v="1899-12-30T11:00:00"/>
    <s v="Round Trip"/>
  </r>
  <r>
    <n v="1545322"/>
    <s v="RFID Card Member"/>
    <s v="Milwaukee"/>
    <s v="WI"/>
    <n v="53202"/>
    <s v="UNITED STATES"/>
    <s v="Pay as You Go Pass"/>
    <n v="5558"/>
    <x v="41"/>
    <n v="43.031480000000002"/>
    <n v="-87.908169999999998"/>
    <x v="43"/>
    <n v="43.031480000000002"/>
    <n v="-87.908169999999998"/>
    <n v="38"/>
    <n v="4"/>
    <n v="5.7"/>
    <n v="5.4"/>
    <n v="228"/>
    <n v="-1"/>
    <d v="2017-04-09T00:00:00"/>
    <d v="2017-04-01T00:00:00"/>
    <d v="2017-04-09T00:00:00"/>
    <s v="Sunday"/>
    <d v="1899-12-30T10:11:28"/>
    <d v="1899-12-30T10:00:00"/>
    <n v="1"/>
    <d v="2017-04-09T00:00:00"/>
    <d v="2017-04-01T00:00:00"/>
    <d v="2017-04-09T00:00:00"/>
    <s v="Sunday"/>
    <d v="1899-12-30T10:49:29"/>
    <d v="1899-12-30T11:00:00"/>
    <s v="Round Trip"/>
  </r>
  <r>
    <n v="1445188"/>
    <s v="RFID Card Member"/>
    <s v="Milwaukee"/>
    <s v="WI"/>
    <n v="53211"/>
    <s v="UNITED STATES"/>
    <s v="Annual Pass"/>
    <n v="5455"/>
    <x v="22"/>
    <n v="43.066893999999998"/>
    <n v="-87.877936000000005"/>
    <x v="7"/>
    <n v="43.038580000000003"/>
    <n v="-87.90934"/>
    <n v="20"/>
    <n v="0"/>
    <n v="3"/>
    <n v="2.9"/>
    <n v="120"/>
    <n v="-1"/>
    <d v="2017-04-09T00:00:00"/>
    <d v="2017-04-01T00:00:00"/>
    <d v="2017-04-09T00:00:00"/>
    <s v="Sunday"/>
    <d v="1899-12-30T10:44:00"/>
    <d v="1899-12-30T11:00:00"/>
    <n v="1"/>
    <d v="2017-04-09T00:00:00"/>
    <d v="2017-04-01T00:00:00"/>
    <d v="2017-04-09T00:00:00"/>
    <s v="Sunday"/>
    <d v="1899-12-30T11:04:48"/>
    <d v="1899-12-30T11:00:00"/>
    <s v="One Way"/>
  </r>
  <r>
    <n v="738734"/>
    <s v="RFID Card Member"/>
    <s v="MILWAUKEE"/>
    <s v="WI"/>
    <n v="53202"/>
    <s v="UNITED STATES"/>
    <s v="Annual Pass"/>
    <n v="11109"/>
    <x v="37"/>
    <n v="43.036900000000003"/>
    <n v="-87.89667"/>
    <x v="4"/>
    <n v="43.042490000000001"/>
    <n v="-87.909959999999998"/>
    <n v="11"/>
    <n v="0"/>
    <n v="1.7"/>
    <n v="1.6"/>
    <n v="66"/>
    <n v="-1"/>
    <d v="2017-04-09T00:00:00"/>
    <d v="2017-04-01T00:00:00"/>
    <d v="2017-04-09T00:00:00"/>
    <s v="Sunday"/>
    <d v="1899-12-30T12:08:06"/>
    <d v="1899-12-30T12:00:00"/>
    <n v="1"/>
    <d v="2017-04-09T00:00:00"/>
    <d v="2017-04-01T00:00:00"/>
    <d v="2017-04-09T00:00:00"/>
    <s v="Sunday"/>
    <d v="1899-12-30T12:19:34"/>
    <d v="1899-12-30T12:00:00"/>
    <s v="One Way"/>
  </r>
  <r>
    <n v="1567185"/>
    <s v="RFID Card Member"/>
    <s v="Milwaukee"/>
    <s v="WI"/>
    <n v="53211"/>
    <s v="UNITED STATES"/>
    <s v="Annual Pass"/>
    <n v="11138"/>
    <x v="28"/>
    <n v="43.063749000000001"/>
    <n v="-87.887962999999999"/>
    <x v="28"/>
    <n v="43.045712999999999"/>
    <n v="-87.899756999999994"/>
    <n v="26"/>
    <n v="0"/>
    <n v="3.9"/>
    <n v="3.7"/>
    <n v="156"/>
    <n v="-1"/>
    <d v="2017-04-09T00:00:00"/>
    <d v="2017-04-01T00:00:00"/>
    <d v="2017-04-09T00:00:00"/>
    <s v="Sunday"/>
    <d v="1899-12-30T12:16:26"/>
    <d v="1899-12-30T12:00:00"/>
    <n v="1"/>
    <d v="2017-04-09T00:00:00"/>
    <d v="2017-04-01T00:00:00"/>
    <d v="2017-04-09T00:00:00"/>
    <s v="Sunday"/>
    <d v="1899-12-30T12:42:48"/>
    <d v="1899-12-30T13:00:00"/>
    <s v="One Way"/>
  </r>
  <r>
    <n v="1172207"/>
    <s v="RFID Card Member"/>
    <s v="Waunakee"/>
    <s v="WI"/>
    <n v="53597"/>
    <s v="UNITED STATES"/>
    <s v="Bublr for Organizations"/>
    <n v="255"/>
    <x v="27"/>
    <n v="43.074890000000003"/>
    <n v="-87.882810000000006"/>
    <x v="25"/>
    <n v="43.074890000000003"/>
    <n v="-87.882810000000006"/>
    <n v="76"/>
    <n v="3"/>
    <n v="11.4"/>
    <n v="10.8"/>
    <n v="456"/>
    <n v="-1"/>
    <d v="2017-04-09T00:00:00"/>
    <d v="2017-04-01T00:00:00"/>
    <d v="2017-04-09T00:00:00"/>
    <s v="Sunday"/>
    <d v="1899-12-30T14:56:10"/>
    <d v="1899-12-30T15:00:00"/>
    <n v="1"/>
    <d v="2017-04-09T00:00:00"/>
    <d v="2017-04-01T00:00:00"/>
    <d v="2017-04-09T00:00:00"/>
    <s v="Sunday"/>
    <d v="1899-12-30T16:12:08"/>
    <d v="1899-12-30T16:00:00"/>
    <s v="Round Trip"/>
  </r>
  <r>
    <n v="1373301"/>
    <s v="RFID Card Member"/>
    <s v="Mequon"/>
    <s v="WI"/>
    <n v="53092"/>
    <s v="UNITED STATES"/>
    <s v="Annual Pass"/>
    <n v="336"/>
    <x v="25"/>
    <n v="43.058010000000003"/>
    <n v="-87.877300000000005"/>
    <x v="29"/>
    <n v="43.06033"/>
    <n v="-87.89546"/>
    <n v="15"/>
    <n v="0"/>
    <n v="2.2999999999999998"/>
    <n v="2.1"/>
    <n v="90"/>
    <n v="-1"/>
    <d v="2017-04-09T00:00:00"/>
    <d v="2017-04-01T00:00:00"/>
    <d v="2017-04-09T00:00:00"/>
    <s v="Sunday"/>
    <d v="1899-12-30T14:56:16"/>
    <d v="1899-12-30T15:00:00"/>
    <n v="1"/>
    <d v="2017-04-09T00:00:00"/>
    <d v="2017-04-01T00:00:00"/>
    <d v="2017-04-09T00:00:00"/>
    <s v="Sunday"/>
    <d v="1899-12-30T15:11:22"/>
    <d v="1899-12-30T15:00:00"/>
    <s v="One Way"/>
  </r>
  <r>
    <n v="1444023"/>
    <s v="RFID Card Member"/>
    <s v="milwaukee"/>
    <s v="WI"/>
    <n v="53211"/>
    <s v="UNITED STATES"/>
    <s v="Annual Pass"/>
    <n v="2"/>
    <x v="28"/>
    <n v="43.063749000000001"/>
    <n v="-87.887962999999999"/>
    <x v="13"/>
    <n v="43.078530000000001"/>
    <n v="-87.882620000000003"/>
    <n v="48"/>
    <n v="0"/>
    <n v="7.2"/>
    <n v="6.8"/>
    <n v="288"/>
    <n v="-1"/>
    <d v="2017-04-09T00:00:00"/>
    <d v="2017-04-01T00:00:00"/>
    <d v="2017-04-09T00:00:00"/>
    <s v="Sunday"/>
    <d v="1899-12-30T16:30:51"/>
    <d v="1899-12-30T17:00:00"/>
    <n v="1"/>
    <d v="2017-04-09T00:00:00"/>
    <d v="2017-04-01T00:00:00"/>
    <d v="2017-04-09T00:00:00"/>
    <s v="Sunday"/>
    <d v="1899-12-30T17:18:35"/>
    <d v="1899-12-30T17:00:00"/>
    <s v="One Way"/>
  </r>
  <r>
    <n v="1282443"/>
    <s v="RFID Card Member"/>
    <s v="Onalaska"/>
    <s v="WI"/>
    <n v="54650"/>
    <s v="UNITED STATES"/>
    <s v="Annual Pass"/>
    <n v="11101"/>
    <x v="52"/>
    <n v="43.034619999999997"/>
    <n v="-87.917500000000004"/>
    <x v="36"/>
    <n v="43.038719999999998"/>
    <n v="-87.905339999999995"/>
    <n v="9"/>
    <n v="0"/>
    <n v="1.4"/>
    <n v="1.3"/>
    <n v="54"/>
    <n v="-1"/>
    <d v="2017-04-09T00:00:00"/>
    <d v="2017-04-01T00:00:00"/>
    <d v="2017-04-09T00:00:00"/>
    <s v="Sunday"/>
    <d v="1899-12-30T16:44:35"/>
    <d v="1899-12-30T17:00:00"/>
    <n v="1"/>
    <d v="2017-04-09T00:00:00"/>
    <d v="2017-04-01T00:00:00"/>
    <d v="2017-04-09T00:00:00"/>
    <s v="Sunday"/>
    <d v="1899-12-30T16:53:09"/>
    <d v="1899-12-30T17:00:00"/>
    <s v="One Way"/>
  </r>
  <r>
    <n v="1444023"/>
    <s v="RFID Card Member"/>
    <s v="milwaukee"/>
    <s v="WI"/>
    <n v="53211"/>
    <s v="UNITED STATES"/>
    <s v="Annual Pass"/>
    <n v="2"/>
    <x v="2"/>
    <n v="43.03886"/>
    <n v="-87.902720000000002"/>
    <x v="2"/>
    <n v="43.048200000000001"/>
    <n v="-87.900859999999994"/>
    <n v="48"/>
    <n v="0"/>
    <n v="7.2"/>
    <n v="6.8"/>
    <n v="288"/>
    <n v="-1"/>
    <d v="2017-04-09T00:00:00"/>
    <d v="2017-04-01T00:00:00"/>
    <d v="2017-04-09T00:00:00"/>
    <s v="Sunday"/>
    <d v="1899-12-30T18:16:49"/>
    <d v="1899-12-30T18:00:00"/>
    <n v="1"/>
    <d v="2017-04-09T00:00:00"/>
    <d v="2017-04-01T00:00:00"/>
    <d v="2017-04-09T00:00:00"/>
    <s v="Sunday"/>
    <d v="1899-12-30T19:04:16"/>
    <d v="1899-12-30T19:00:00"/>
    <s v="One Way"/>
  </r>
  <r>
    <n v="1571622"/>
    <s v="RFID Card Member"/>
    <s v="Milwaukee "/>
    <s v="WI"/>
    <n v="53212"/>
    <s v="UNITED STATES"/>
    <s v="Annual Pass"/>
    <n v="11071"/>
    <x v="10"/>
    <n v="43.060786"/>
    <n v="-87.883825999999999"/>
    <x v="53"/>
    <n v="43.060786"/>
    <n v="-87.883825999999999"/>
    <n v="33"/>
    <n v="0"/>
    <n v="5"/>
    <n v="4.7"/>
    <n v="198"/>
    <n v="-1"/>
    <d v="2017-04-09T00:00:00"/>
    <d v="2017-04-01T00:00:00"/>
    <d v="2017-04-09T00:00:00"/>
    <s v="Sunday"/>
    <d v="1899-12-30T19:09:32"/>
    <d v="1899-12-30T19:00:00"/>
    <n v="1"/>
    <d v="2017-04-09T00:00:00"/>
    <d v="2017-04-01T00:00:00"/>
    <d v="2017-04-09T00:00:00"/>
    <s v="Sunday"/>
    <d v="1899-12-30T19:42:00"/>
    <d v="1899-12-30T20:00:00"/>
    <s v="Round Trip"/>
  </r>
  <r>
    <n v="1371872"/>
    <s v="RFID Card Member"/>
    <s v="Wauwatosa"/>
    <s v="WI"/>
    <n v="53222"/>
    <s v="UNITED STATES"/>
    <s v="Annual Pass"/>
    <n v="17"/>
    <x v="35"/>
    <n v="43.060250000000003"/>
    <n v="-87.892169999999993"/>
    <x v="22"/>
    <n v="43.058010000000003"/>
    <n v="-87.877300000000005"/>
    <n v="22"/>
    <n v="0"/>
    <n v="3.3"/>
    <n v="3.1"/>
    <n v="132"/>
    <n v="-1"/>
    <d v="2017-04-09T00:00:00"/>
    <d v="2017-04-01T00:00:00"/>
    <d v="2017-04-09T00:00:00"/>
    <s v="Sunday"/>
    <d v="1899-12-30T22:07:16"/>
    <d v="1899-12-30T22:00:00"/>
    <n v="1"/>
    <d v="2017-04-09T00:00:00"/>
    <d v="2017-04-01T00:00:00"/>
    <d v="2017-04-09T00:00:00"/>
    <s v="Sunday"/>
    <d v="1899-12-30T22:29:25"/>
    <d v="1899-12-30T22:00:00"/>
    <s v="One Way"/>
  </r>
  <r>
    <n v="1494109"/>
    <s v="RFID Card Member"/>
    <s v="Milwaukee"/>
    <s v="WI"/>
    <n v="53233"/>
    <s v="UNITED STATES"/>
    <s v="Annual Pass"/>
    <n v="11153"/>
    <x v="16"/>
    <n v="43.03913"/>
    <n v="-87.916150000000002"/>
    <x v="7"/>
    <n v="43.038580000000003"/>
    <n v="-87.90934"/>
    <n v="7"/>
    <n v="0"/>
    <n v="1.1000000000000001"/>
    <n v="1"/>
    <n v="42"/>
    <n v="-1"/>
    <d v="2017-04-10T00:00:00"/>
    <d v="2017-04-01T00:00:00"/>
    <d v="2017-04-10T00:00:00"/>
    <s v="Monday"/>
    <d v="1899-12-30T07:45:06"/>
    <d v="1899-12-30T08:00:00"/>
    <n v="1"/>
    <d v="2017-04-10T00:00:00"/>
    <d v="2017-04-01T00:00:00"/>
    <d v="2017-04-10T00:00:00"/>
    <s v="Monday"/>
    <d v="1899-12-30T07:52:27"/>
    <d v="1899-12-30T08:00:00"/>
    <s v="One Way"/>
  </r>
  <r>
    <n v="1387054"/>
    <s v="RFID Card Member"/>
    <s v="Wauwatosa"/>
    <s v="WI"/>
    <n v="53213"/>
    <s v="UNITED STATES"/>
    <s v="Annual Pass"/>
    <n v="11164"/>
    <x v="55"/>
    <n v="43.052630000000001"/>
    <n v="-88.016319999999993"/>
    <x v="46"/>
    <n v="43.06044"/>
    <n v="-88.016239999999996"/>
    <n v="52"/>
    <n v="0"/>
    <n v="7.8"/>
    <n v="7.4"/>
    <n v="312"/>
    <n v="-1"/>
    <d v="2017-04-10T00:00:00"/>
    <d v="2017-04-01T00:00:00"/>
    <d v="2017-04-10T00:00:00"/>
    <s v="Monday"/>
    <d v="1899-12-30T08:20:21"/>
    <d v="1899-12-30T08:00:00"/>
    <n v="1"/>
    <d v="2017-04-10T00:00:00"/>
    <d v="2017-04-01T00:00:00"/>
    <d v="2017-04-10T00:00:00"/>
    <s v="Monday"/>
    <d v="1899-12-30T09:12:00"/>
    <d v="1899-12-30T09:00:00"/>
    <s v="One Way"/>
  </r>
  <r>
    <n v="1492987"/>
    <s v="RFID Card Member"/>
    <s v="Milwaukee "/>
    <s v="WI"/>
    <n v="53202"/>
    <s v="UNITED STATES"/>
    <s v="30-Day Pass"/>
    <n v="11127"/>
    <x v="0"/>
    <n v="43.042490000000001"/>
    <n v="-87.909959999999998"/>
    <x v="11"/>
    <n v="43.052460000000004"/>
    <n v="-87.891000000000005"/>
    <n v="9"/>
    <n v="0"/>
    <n v="1.4"/>
    <n v="1.3"/>
    <n v="54"/>
    <n v="-1"/>
    <d v="2017-04-10T00:00:00"/>
    <d v="2017-04-01T00:00:00"/>
    <d v="2017-04-10T00:00:00"/>
    <s v="Monday"/>
    <d v="1899-12-30T08:32:21"/>
    <d v="1899-12-30T09:00:00"/>
    <n v="1"/>
    <d v="2017-04-10T00:00:00"/>
    <d v="2017-04-01T00:00:00"/>
    <d v="2017-04-10T00:00:00"/>
    <s v="Monday"/>
    <d v="1899-12-30T08:41:17"/>
    <d v="1899-12-30T09:00:00"/>
    <s v="One Way"/>
  </r>
  <r>
    <n v="1247978"/>
    <s v="RFID Card Member"/>
    <s v="Sussex"/>
    <s v="WI"/>
    <n v="53089"/>
    <s v="UNITED STATES"/>
    <s v="Bublr for Organizations"/>
    <n v="13"/>
    <x v="35"/>
    <n v="43.060250000000003"/>
    <n v="-87.892169999999993"/>
    <x v="47"/>
    <n v="43.060250000000003"/>
    <n v="-87.892169999999993"/>
    <n v="1"/>
    <n v="0"/>
    <n v="0.2"/>
    <n v="0.1"/>
    <n v="6"/>
    <n v="-1"/>
    <d v="2017-04-10T00:00:00"/>
    <d v="2017-04-01T00:00:00"/>
    <d v="2017-04-10T00:00:00"/>
    <s v="Monday"/>
    <d v="1899-12-30T08:43:53"/>
    <d v="1899-12-30T09:00:00"/>
    <n v="1"/>
    <d v="2017-04-10T00:00:00"/>
    <d v="2017-04-01T00:00:00"/>
    <d v="2017-04-10T00:00:00"/>
    <s v="Monday"/>
    <d v="1899-12-30T08:44:05"/>
    <d v="1899-12-30T09:00:00"/>
    <s v="Round Trip"/>
  </r>
  <r>
    <n v="531439"/>
    <s v="RFID Card Member"/>
    <s v="Milwaukee"/>
    <s v="WI"/>
    <n v="53208"/>
    <s v="UNITED STATES"/>
    <s v="Annual Pass"/>
    <n v="267"/>
    <x v="52"/>
    <n v="43.034619999999997"/>
    <n v="-87.917500000000004"/>
    <x v="42"/>
    <n v="43.020020000000002"/>
    <n v="-87.912540000000007"/>
    <n v="9"/>
    <n v="0"/>
    <n v="1.4"/>
    <n v="1.3"/>
    <n v="54"/>
    <n v="-1"/>
    <d v="2017-04-10T00:00:00"/>
    <d v="2017-04-01T00:00:00"/>
    <d v="2017-04-10T00:00:00"/>
    <s v="Monday"/>
    <d v="1899-12-30T10:00:55"/>
    <d v="1899-12-30T10:00:00"/>
    <n v="1"/>
    <d v="2017-04-10T00:00:00"/>
    <d v="2017-04-01T00:00:00"/>
    <d v="2017-04-10T00:00:00"/>
    <s v="Monday"/>
    <d v="1899-12-30T10:09:09"/>
    <d v="1899-12-30T10:00:00"/>
    <s v="One Way"/>
  </r>
  <r>
    <n v="1369902"/>
    <s v="RFID Card Member"/>
    <s v="Milwaukee"/>
    <s v="WI"/>
    <n v="53217"/>
    <s v="UNITED STATES"/>
    <s v="Annual Pass"/>
    <n v="5589"/>
    <x v="53"/>
    <n v="43.074655999999997"/>
    <n v="-87.889011999999994"/>
    <x v="13"/>
    <n v="43.078530000000001"/>
    <n v="-87.882620000000003"/>
    <n v="5"/>
    <n v="0"/>
    <n v="0.8"/>
    <n v="0.7"/>
    <n v="30"/>
    <n v="-1"/>
    <d v="2017-04-10T00:00:00"/>
    <d v="2017-04-01T00:00:00"/>
    <d v="2017-04-10T00:00:00"/>
    <s v="Monday"/>
    <d v="1899-12-30T12:03:42"/>
    <d v="1899-12-30T12:00:00"/>
    <n v="1"/>
    <d v="2017-04-10T00:00:00"/>
    <d v="2017-04-01T00:00:00"/>
    <d v="2017-04-10T00:00:00"/>
    <s v="Monday"/>
    <d v="1899-12-30T12:08:12"/>
    <d v="1899-12-30T12:00:00"/>
    <s v="One Way"/>
  </r>
  <r>
    <n v="1530938"/>
    <s v="RFID Card Member"/>
    <s v="Milwaukee"/>
    <s v="WI"/>
    <n v="53207"/>
    <s v="UNITED STATES"/>
    <s v="Pay as You Go Pass"/>
    <n v="9"/>
    <x v="0"/>
    <n v="43.042490000000001"/>
    <n v="-87.909959999999998"/>
    <x v="6"/>
    <n v="43.03519"/>
    <n v="-87.907390000000007"/>
    <n v="6"/>
    <n v="2"/>
    <n v="0.9"/>
    <n v="0.9"/>
    <n v="36"/>
    <n v="-1"/>
    <d v="2017-04-10T00:00:00"/>
    <d v="2017-04-01T00:00:00"/>
    <d v="2017-04-10T00:00:00"/>
    <s v="Monday"/>
    <d v="1899-12-30T12:16:31"/>
    <d v="1899-12-30T12:00:00"/>
    <n v="1"/>
    <d v="2017-04-10T00:00:00"/>
    <d v="2017-04-01T00:00:00"/>
    <d v="2017-04-10T00:00:00"/>
    <s v="Monday"/>
    <d v="1899-12-30T12:22:26"/>
    <d v="1899-12-30T12:00:00"/>
    <s v="One Way"/>
  </r>
  <r>
    <n v="1240065"/>
    <s v="RFID Card Member"/>
    <s v="Milwaukee"/>
    <s v="WI"/>
    <n v="53212"/>
    <s v="UNITED STATES"/>
    <s v="Annual Pass"/>
    <n v="5548"/>
    <x v="20"/>
    <n v="43.049230000000001"/>
    <n v="-87.911940000000001"/>
    <x v="14"/>
    <n v="43.05536"/>
    <n v="-87.90504"/>
    <n v="5"/>
    <n v="0"/>
    <n v="0.8"/>
    <n v="0.7"/>
    <n v="30"/>
    <n v="-1"/>
    <d v="2017-04-10T00:00:00"/>
    <d v="2017-04-01T00:00:00"/>
    <d v="2017-04-10T00:00:00"/>
    <s v="Monday"/>
    <d v="1899-12-30T21:34:37"/>
    <d v="1899-12-30T22:00:00"/>
    <n v="1"/>
    <d v="2017-04-10T00:00:00"/>
    <d v="2017-04-01T00:00:00"/>
    <d v="2017-04-10T00:00:00"/>
    <s v="Monday"/>
    <d v="1899-12-30T21:39:35"/>
    <d v="1899-12-30T22:00:00"/>
    <s v="One Way"/>
  </r>
  <r>
    <n v="1276651"/>
    <s v="RFID Card Member"/>
    <s v="Milwaukee"/>
    <s v="WI"/>
    <n v="53211"/>
    <s v="UNITED STATES"/>
    <s v="Annual Pass"/>
    <n v="11104"/>
    <x v="29"/>
    <n v="43.052549999999997"/>
    <n v="-87.909329999999997"/>
    <x v="20"/>
    <n v="43.077359999999999"/>
    <n v="-87.880769999999998"/>
    <n v="18"/>
    <n v="0"/>
    <n v="2.7"/>
    <n v="2.6"/>
    <n v="108"/>
    <n v="-1"/>
    <d v="2017-04-11T00:00:00"/>
    <d v="2017-04-01T00:00:00"/>
    <d v="2017-04-11T00:00:00"/>
    <s v="Tuesday"/>
    <d v="1899-12-30T06:21:20"/>
    <d v="1899-12-30T06:00:00"/>
    <n v="1"/>
    <d v="2017-04-11T00:00:00"/>
    <d v="2017-04-01T00:00:00"/>
    <d v="2017-04-11T00:00:00"/>
    <s v="Tuesday"/>
    <d v="1899-12-30T06:39:39"/>
    <d v="1899-12-30T07:00:00"/>
    <s v="One Way"/>
  </r>
  <r>
    <n v="1357250"/>
    <s v="RFID Card Member"/>
    <s v="Milwaukee"/>
    <s v="WI"/>
    <n v="53202"/>
    <s v="UNITED STATES"/>
    <s v="Annual Pass"/>
    <n v="357"/>
    <x v="1"/>
    <n v="43.048200000000001"/>
    <n v="-87.900859999999994"/>
    <x v="1"/>
    <n v="43.03886"/>
    <n v="-87.902720000000002"/>
    <n v="4"/>
    <n v="0"/>
    <n v="0.6"/>
    <n v="0.6"/>
    <n v="24"/>
    <n v="-1"/>
    <d v="2017-04-11T00:00:00"/>
    <d v="2017-04-01T00:00:00"/>
    <d v="2017-04-11T00:00:00"/>
    <s v="Tuesday"/>
    <d v="1899-12-30T07:37:31"/>
    <d v="1899-12-30T08:00:00"/>
    <n v="1"/>
    <d v="2017-04-11T00:00:00"/>
    <d v="2017-04-01T00:00:00"/>
    <d v="2017-04-11T00:00:00"/>
    <s v="Tuesday"/>
    <d v="1899-12-30T07:41:14"/>
    <d v="1899-12-30T08:00:00"/>
    <s v="One Way"/>
  </r>
  <r>
    <n v="563412"/>
    <s v="RFID Card Member"/>
    <s v="Kenilworth"/>
    <s v="IL"/>
    <n v="60043"/>
    <s v="UNITED STATES"/>
    <s v="Annual Pass"/>
    <n v="5559"/>
    <x v="52"/>
    <n v="43.034619999999997"/>
    <n v="-87.917500000000004"/>
    <x v="0"/>
    <n v="43.049230000000001"/>
    <n v="-87.911940000000001"/>
    <n v="8"/>
    <n v="0"/>
    <n v="1.2"/>
    <n v="1.1000000000000001"/>
    <n v="48"/>
    <n v="-1"/>
    <d v="2017-04-11T00:00:00"/>
    <d v="2017-04-01T00:00:00"/>
    <d v="2017-04-11T00:00:00"/>
    <s v="Tuesday"/>
    <d v="1899-12-30T07:49:28"/>
    <d v="1899-12-30T08:00:00"/>
    <n v="1"/>
    <d v="2017-04-11T00:00:00"/>
    <d v="2017-04-01T00:00:00"/>
    <d v="2017-04-11T00:00:00"/>
    <s v="Tuesday"/>
    <d v="1899-12-30T07:57:08"/>
    <d v="1899-12-30T08:00:00"/>
    <s v="One Way"/>
  </r>
  <r>
    <n v="1276651"/>
    <s v="RFID Card Member"/>
    <s v="Milwaukee"/>
    <s v="WI"/>
    <n v="53211"/>
    <s v="UNITED STATES"/>
    <s v="Annual Pass"/>
    <n v="11104"/>
    <x v="4"/>
    <n v="43.04824"/>
    <n v="-87.904970000000006"/>
    <x v="0"/>
    <n v="43.049230000000001"/>
    <n v="-87.911940000000001"/>
    <n v="4"/>
    <n v="0"/>
    <n v="0.6"/>
    <n v="0.6"/>
    <n v="24"/>
    <n v="-1"/>
    <d v="2017-04-11T00:00:00"/>
    <d v="2017-04-01T00:00:00"/>
    <d v="2017-04-11T00:00:00"/>
    <s v="Tuesday"/>
    <d v="1899-12-30T08:06:16"/>
    <d v="1899-12-30T08:00:00"/>
    <n v="1"/>
    <d v="2017-04-11T00:00:00"/>
    <d v="2017-04-01T00:00:00"/>
    <d v="2017-04-11T00:00:00"/>
    <s v="Tuesday"/>
    <d v="1899-12-30T08:10:51"/>
    <d v="1899-12-30T08:00:00"/>
    <s v="One Way"/>
  </r>
  <r>
    <n v="783916"/>
    <s v="RFID Card Member"/>
    <s v="Chicago"/>
    <s v="IL"/>
    <n v="60618"/>
    <s v="UNITED STATES"/>
    <s v="Annual Pass"/>
    <n v="11066"/>
    <x v="2"/>
    <n v="43.03886"/>
    <n v="-87.902720000000002"/>
    <x v="1"/>
    <n v="43.03886"/>
    <n v="-87.902720000000002"/>
    <n v="4"/>
    <n v="0"/>
    <n v="0.6"/>
    <n v="0.6"/>
    <n v="24"/>
    <n v="-1"/>
    <d v="2017-04-11T00:00:00"/>
    <d v="2017-04-01T00:00:00"/>
    <d v="2017-04-11T00:00:00"/>
    <s v="Tuesday"/>
    <d v="1899-12-30T08:09:12"/>
    <d v="1899-12-30T08:00:00"/>
    <n v="1"/>
    <d v="2017-04-11T00:00:00"/>
    <d v="2017-04-01T00:00:00"/>
    <d v="2017-04-11T00:00:00"/>
    <s v="Tuesday"/>
    <d v="1899-12-30T08:13:53"/>
    <d v="1899-12-30T08:00:00"/>
    <s v="Round Trip"/>
  </r>
  <r>
    <n v="1564954"/>
    <s v="RFID Card Member"/>
    <s v="Milwaukee"/>
    <s v="WI"/>
    <n v="53202"/>
    <s v="UNITED STATES"/>
    <s v="Annual Pass"/>
    <n v="11101"/>
    <x v="0"/>
    <n v="43.042490000000001"/>
    <n v="-87.909959999999998"/>
    <x v="7"/>
    <n v="43.038580000000003"/>
    <n v="-87.90934"/>
    <n v="2"/>
    <n v="0"/>
    <n v="0.3"/>
    <n v="0.3"/>
    <n v="12"/>
    <n v="-1"/>
    <d v="2017-04-11T00:00:00"/>
    <d v="2017-04-01T00:00:00"/>
    <d v="2017-04-11T00:00:00"/>
    <s v="Tuesday"/>
    <d v="1899-12-30T10:54:14"/>
    <d v="1899-12-30T11:00:00"/>
    <n v="1"/>
    <d v="2017-04-11T00:00:00"/>
    <d v="2017-04-01T00:00:00"/>
    <d v="2017-04-11T00:00:00"/>
    <s v="Tuesday"/>
    <d v="1899-12-30T10:56:28"/>
    <d v="1899-12-30T11:00:00"/>
    <s v="One Way"/>
  </r>
  <r>
    <n v="946290"/>
    <s v="RFID Card Member"/>
    <s v="Milwaukee"/>
    <s v="WI"/>
    <n v="53208"/>
    <s v="UNITED STATES"/>
    <s v="Annual Pass"/>
    <n v="11168"/>
    <x v="45"/>
    <n v="43.077359999999999"/>
    <n v="-87.880769999999998"/>
    <x v="38"/>
    <n v="43.069021999999997"/>
    <n v="-87.887940999999998"/>
    <n v="6"/>
    <n v="0"/>
    <n v="0.9"/>
    <n v="0.9"/>
    <n v="36"/>
    <n v="-1"/>
    <d v="2017-04-11T00:00:00"/>
    <d v="2017-04-01T00:00:00"/>
    <d v="2017-04-11T00:00:00"/>
    <s v="Tuesday"/>
    <d v="1899-12-30T13:18:20"/>
    <d v="1899-12-30T13:00:00"/>
    <n v="1"/>
    <d v="2017-04-11T00:00:00"/>
    <d v="2017-04-01T00:00:00"/>
    <d v="2017-04-11T00:00:00"/>
    <s v="Tuesday"/>
    <d v="1899-12-30T13:24:00"/>
    <d v="1899-12-30T13:00:00"/>
    <s v="One Way"/>
  </r>
  <r>
    <n v="1251113"/>
    <s v="RFID Card Member"/>
    <s v="Neenah"/>
    <s v="WI"/>
    <n v="54956"/>
    <s v="UNITED STATES"/>
    <s v="Bublr for Organizations"/>
    <n v="11097"/>
    <x v="27"/>
    <n v="43.074890000000003"/>
    <n v="-87.882810000000006"/>
    <x v="47"/>
    <n v="43.060250000000003"/>
    <n v="-87.892169999999993"/>
    <n v="11"/>
    <n v="0"/>
    <n v="1.7"/>
    <n v="1.6"/>
    <n v="66"/>
    <n v="-1"/>
    <d v="2017-04-11T00:00:00"/>
    <d v="2017-04-01T00:00:00"/>
    <d v="2017-04-11T00:00:00"/>
    <s v="Tuesday"/>
    <d v="1899-12-30T13:44:02"/>
    <d v="1899-12-30T14:00:00"/>
    <n v="1"/>
    <d v="2017-04-11T00:00:00"/>
    <d v="2017-04-01T00:00:00"/>
    <d v="2017-04-11T00:00:00"/>
    <s v="Tuesday"/>
    <d v="1899-12-30T13:55:00"/>
    <d v="1899-12-30T14:00:00"/>
    <s v="One Way"/>
  </r>
  <r>
    <n v="1561032"/>
    <s v="RFID Card Member"/>
    <s v="Milwaukee "/>
    <s v="WI"/>
    <n v="53212"/>
    <s v="UNITED STATES"/>
    <s v="Annual Pass"/>
    <n v="5553"/>
    <x v="35"/>
    <n v="43.060250000000003"/>
    <n v="-87.892169999999993"/>
    <x v="14"/>
    <n v="43.05536"/>
    <n v="-87.90504"/>
    <n v="5"/>
    <n v="0"/>
    <n v="0.8"/>
    <n v="0.7"/>
    <n v="30"/>
    <n v="-1"/>
    <d v="2017-04-11T00:00:00"/>
    <d v="2017-04-01T00:00:00"/>
    <d v="2017-04-11T00:00:00"/>
    <s v="Tuesday"/>
    <d v="1899-12-30T15:39:20"/>
    <d v="1899-12-30T16:00:00"/>
    <n v="1"/>
    <d v="2017-04-11T00:00:00"/>
    <d v="2017-04-01T00:00:00"/>
    <d v="2017-04-11T00:00:00"/>
    <s v="Tuesday"/>
    <d v="1899-12-30T15:44:50"/>
    <d v="1899-12-30T16:00:00"/>
    <s v="One Way"/>
  </r>
  <r>
    <n v="783916"/>
    <s v="RFID Card Member"/>
    <s v="Chicago"/>
    <s v="IL"/>
    <n v="60618"/>
    <s v="UNITED STATES"/>
    <s v="Annual Pass"/>
    <n v="11091"/>
    <x v="2"/>
    <n v="43.03886"/>
    <n v="-87.902720000000002"/>
    <x v="9"/>
    <n v="43.034619999999997"/>
    <n v="-87.917500000000004"/>
    <n v="8"/>
    <n v="0"/>
    <n v="1.2"/>
    <n v="1.1000000000000001"/>
    <n v="48"/>
    <n v="-1"/>
    <d v="2017-04-11T00:00:00"/>
    <d v="2017-04-01T00:00:00"/>
    <d v="2017-04-11T00:00:00"/>
    <s v="Tuesday"/>
    <d v="1899-12-30T17:30:22"/>
    <d v="1899-12-30T18:00:00"/>
    <n v="1"/>
    <d v="2017-04-11T00:00:00"/>
    <d v="2017-04-01T00:00:00"/>
    <d v="2017-04-11T00:00:00"/>
    <s v="Tuesday"/>
    <d v="1899-12-30T17:38:26"/>
    <d v="1899-12-30T18:00:00"/>
    <s v="One Way"/>
  </r>
  <r>
    <n v="1182678"/>
    <s v="RFID Card Member"/>
    <s v="Milwaukee"/>
    <s v="WI"/>
    <n v="53202"/>
    <s v="UNITED STATES"/>
    <s v="Annual Pass"/>
    <n v="5435"/>
    <x v="6"/>
    <n v="43.038719999999998"/>
    <n v="-87.905339999999995"/>
    <x v="41"/>
    <n v="43.031320000000001"/>
    <n v="-87.904259999999994"/>
    <n v="4"/>
    <n v="0"/>
    <n v="0.6"/>
    <n v="0.6"/>
    <n v="24"/>
    <n v="-1"/>
    <d v="2017-04-11T00:00:00"/>
    <d v="2017-04-01T00:00:00"/>
    <d v="2017-04-11T00:00:00"/>
    <s v="Tuesday"/>
    <d v="1899-12-30T17:35:50"/>
    <d v="1899-12-30T18:00:00"/>
    <n v="1"/>
    <d v="2017-04-11T00:00:00"/>
    <d v="2017-04-01T00:00:00"/>
    <d v="2017-04-11T00:00:00"/>
    <s v="Tuesday"/>
    <d v="1899-12-30T17:39:38"/>
    <d v="1899-12-30T18:00:00"/>
    <s v="One Way"/>
  </r>
  <r>
    <n v="825934"/>
    <s v="RFID Card Member"/>
    <s v="Milwaukee"/>
    <s v="WI"/>
    <n v="53208"/>
    <s v="UNITED STATES"/>
    <s v="Annual Pass"/>
    <n v="9"/>
    <x v="0"/>
    <n v="43.042490000000001"/>
    <n v="-87.909959999999998"/>
    <x v="45"/>
    <n v="43.046570000000003"/>
    <n v="-87.908720000000002"/>
    <n v="4"/>
    <n v="0"/>
    <n v="0.6"/>
    <n v="0.6"/>
    <n v="24"/>
    <n v="-1"/>
    <d v="2017-04-11T00:00:00"/>
    <d v="2017-04-01T00:00:00"/>
    <d v="2017-04-11T00:00:00"/>
    <s v="Tuesday"/>
    <d v="1899-12-30T17:39:56"/>
    <d v="1899-12-30T18:00:00"/>
    <n v="1"/>
    <d v="2017-04-11T00:00:00"/>
    <d v="2017-04-01T00:00:00"/>
    <d v="2017-04-11T00:00:00"/>
    <s v="Tuesday"/>
    <d v="1899-12-30T17:43:47"/>
    <d v="1899-12-30T18:00:00"/>
    <s v="One Way"/>
  </r>
  <r>
    <n v="1276651"/>
    <s v="RFID Card Member"/>
    <s v="Milwaukee"/>
    <s v="WI"/>
    <n v="53211"/>
    <s v="UNITED STATES"/>
    <s v="Annual Pass"/>
    <n v="5523"/>
    <x v="29"/>
    <n v="43.052549999999997"/>
    <n v="-87.909329999999997"/>
    <x v="20"/>
    <n v="43.077359999999999"/>
    <n v="-87.880769999999998"/>
    <n v="20"/>
    <n v="0"/>
    <n v="3"/>
    <n v="2.9"/>
    <n v="120"/>
    <n v="-1"/>
    <d v="2017-04-12T00:00:00"/>
    <d v="2017-04-01T00:00:00"/>
    <d v="2017-04-12T00:00:00"/>
    <s v="Wednesday"/>
    <d v="1899-12-30T06:21:54"/>
    <d v="1899-12-30T06:00:00"/>
    <n v="1"/>
    <d v="2017-04-12T00:00:00"/>
    <d v="2017-04-01T00:00:00"/>
    <d v="2017-04-12T00:00:00"/>
    <s v="Wednesday"/>
    <d v="1899-12-30T06:41:36"/>
    <d v="1899-12-30T07:00:00"/>
    <s v="One Way"/>
  </r>
  <r>
    <n v="1468078"/>
    <s v="RFID Card Member"/>
    <s v="Milwaukee "/>
    <s v="WI"/>
    <n v="53209"/>
    <s v="UNITED STATES"/>
    <s v="Annual Pass"/>
    <n v="11098"/>
    <x v="38"/>
    <n v="43.058619999999998"/>
    <n v="-87.885319999999993"/>
    <x v="45"/>
    <n v="43.046570000000003"/>
    <n v="-87.908720000000002"/>
    <n v="8"/>
    <n v="0"/>
    <n v="1.2"/>
    <n v="1.1000000000000001"/>
    <n v="48"/>
    <n v="-1"/>
    <d v="2017-04-12T00:00:00"/>
    <d v="2017-04-01T00:00:00"/>
    <d v="2017-04-12T00:00:00"/>
    <s v="Wednesday"/>
    <d v="1899-12-30T07:55:37"/>
    <d v="1899-12-30T08:00:00"/>
    <n v="1"/>
    <d v="2017-04-12T00:00:00"/>
    <d v="2017-04-01T00:00:00"/>
    <d v="2017-04-12T00:00:00"/>
    <s v="Wednesday"/>
    <d v="1899-12-30T08:03:32"/>
    <d v="1899-12-30T08:00:00"/>
    <s v="One Way"/>
  </r>
  <r>
    <n v="1260485"/>
    <s v="RFID Card Member"/>
    <s v="Shorewood"/>
    <s v="WI"/>
    <n v="53211"/>
    <s v="UNITED STATES"/>
    <s v="Annual Pass"/>
    <n v="11114"/>
    <x v="1"/>
    <n v="43.048200000000001"/>
    <n v="-87.900859999999994"/>
    <x v="1"/>
    <n v="43.03886"/>
    <n v="-87.902720000000002"/>
    <n v="7"/>
    <n v="0"/>
    <n v="1.1000000000000001"/>
    <n v="1"/>
    <n v="42"/>
    <n v="-1"/>
    <d v="2017-04-12T00:00:00"/>
    <d v="2017-04-01T00:00:00"/>
    <d v="2017-04-12T00:00:00"/>
    <s v="Wednesday"/>
    <d v="1899-12-30T08:06:53"/>
    <d v="1899-12-30T08:00:00"/>
    <n v="1"/>
    <d v="2017-04-12T00:00:00"/>
    <d v="2017-04-01T00:00:00"/>
    <d v="2017-04-12T00:00:00"/>
    <s v="Wednesday"/>
    <d v="1899-12-30T08:13:17"/>
    <d v="1899-12-30T08:00:00"/>
    <s v="One Way"/>
  </r>
  <r>
    <n v="1179984"/>
    <s v="RFID Card Member"/>
    <s v="New Berlin"/>
    <s v="WI"/>
    <n v="53151"/>
    <s v="UNITED STATES"/>
    <s v="Bublr for Organizations"/>
    <n v="11118"/>
    <x v="36"/>
    <n v="43.069021999999997"/>
    <n v="-87.887940999999998"/>
    <x v="25"/>
    <n v="43.074890000000003"/>
    <n v="-87.882810000000006"/>
    <n v="5"/>
    <n v="0"/>
    <n v="0.8"/>
    <n v="0.7"/>
    <n v="30"/>
    <n v="-1"/>
    <d v="2017-04-12T00:00:00"/>
    <d v="2017-04-01T00:00:00"/>
    <d v="2017-04-12T00:00:00"/>
    <s v="Wednesday"/>
    <d v="1899-12-30T13:02:31"/>
    <d v="1899-12-30T13:00:00"/>
    <n v="1"/>
    <d v="2017-04-12T00:00:00"/>
    <d v="2017-04-01T00:00:00"/>
    <d v="2017-04-12T00:00:00"/>
    <s v="Wednesday"/>
    <d v="1899-12-30T13:07:41"/>
    <d v="1899-12-30T13:00:00"/>
    <s v="One Way"/>
  </r>
  <r>
    <n v="1251113"/>
    <s v="RFID Card Member"/>
    <s v="Neenah"/>
    <s v="WI"/>
    <n v="54956"/>
    <s v="UNITED STATES"/>
    <s v="Bublr for Organizations"/>
    <n v="6"/>
    <x v="35"/>
    <n v="43.060250000000003"/>
    <n v="-87.892169999999993"/>
    <x v="47"/>
    <n v="43.060250000000003"/>
    <n v="-87.892169999999993"/>
    <n v="13"/>
    <n v="0"/>
    <n v="2"/>
    <n v="1.9"/>
    <n v="78"/>
    <n v="-1"/>
    <d v="2017-04-12T00:00:00"/>
    <d v="2017-04-01T00:00:00"/>
    <d v="2017-04-12T00:00:00"/>
    <s v="Wednesday"/>
    <d v="1899-12-30T13:19:44"/>
    <d v="1899-12-30T13:00:00"/>
    <n v="1"/>
    <d v="2017-04-12T00:00:00"/>
    <d v="2017-04-01T00:00:00"/>
    <d v="2017-04-12T00:00:00"/>
    <s v="Wednesday"/>
    <d v="1899-12-30T13:32:15"/>
    <d v="1899-12-30T14:00:00"/>
    <s v="Round Trip"/>
  </r>
  <r>
    <n v="1575934"/>
    <s v="RFID Card Member"/>
    <s v="Milwaukee"/>
    <s v="WI"/>
    <n v="53202"/>
    <s v="UNITED STATES"/>
    <s v="Annual Pass"/>
    <n v="172"/>
    <x v="22"/>
    <n v="43.066893999999998"/>
    <n v="-87.877936000000005"/>
    <x v="33"/>
    <n v="43.04804"/>
    <n v="-87.896720000000002"/>
    <n v="18"/>
    <n v="0"/>
    <n v="2.7"/>
    <n v="2.6"/>
    <n v="108"/>
    <n v="-1"/>
    <d v="2017-04-12T00:00:00"/>
    <d v="2017-04-01T00:00:00"/>
    <d v="2017-04-12T00:00:00"/>
    <s v="Wednesday"/>
    <d v="1899-12-30T13:26:39"/>
    <d v="1899-12-30T13:00:00"/>
    <n v="1"/>
    <d v="2017-04-12T00:00:00"/>
    <d v="2017-04-01T00:00:00"/>
    <d v="2017-04-12T00:00:00"/>
    <s v="Wednesday"/>
    <d v="1899-12-30T13:44:37"/>
    <d v="1899-12-30T14:00:00"/>
    <s v="One Way"/>
  </r>
  <r>
    <n v="1253542"/>
    <s v="RFID Card Member"/>
    <s v="fox point"/>
    <s v="WI"/>
    <n v="53217"/>
    <s v="UNITED STATES"/>
    <s v="Bublr for Organizations"/>
    <n v="11112"/>
    <x v="53"/>
    <n v="43.074655999999997"/>
    <n v="-87.889011999999994"/>
    <x v="47"/>
    <n v="43.060250000000003"/>
    <n v="-87.892169999999993"/>
    <n v="10"/>
    <n v="0"/>
    <n v="1.5"/>
    <n v="1.4"/>
    <n v="60"/>
    <n v="-1"/>
    <d v="2017-04-12T00:00:00"/>
    <d v="2017-04-01T00:00:00"/>
    <d v="2017-04-12T00:00:00"/>
    <s v="Wednesday"/>
    <d v="1899-12-30T13:48:15"/>
    <d v="1899-12-30T14:00:00"/>
    <n v="1"/>
    <d v="2017-04-12T00:00:00"/>
    <d v="2017-04-01T00:00:00"/>
    <d v="2017-04-12T00:00:00"/>
    <s v="Wednesday"/>
    <d v="1899-12-30T13:58:19"/>
    <d v="1899-12-30T14:00:00"/>
    <s v="One Way"/>
  </r>
  <r>
    <n v="1154367"/>
    <s v="RFID Card Member"/>
    <s v="Milwaukee"/>
    <s v="WI"/>
    <n v="53202"/>
    <s v="UNITED STATES"/>
    <s v="Annual Pass"/>
    <n v="5527"/>
    <x v="6"/>
    <n v="43.038719999999998"/>
    <n v="-87.905339999999995"/>
    <x v="7"/>
    <n v="43.038580000000003"/>
    <n v="-87.90934"/>
    <n v="4"/>
    <n v="0"/>
    <n v="0.6"/>
    <n v="0.6"/>
    <n v="24"/>
    <n v="-1"/>
    <d v="2017-04-12T00:00:00"/>
    <d v="2017-04-01T00:00:00"/>
    <d v="2017-04-12T00:00:00"/>
    <s v="Wednesday"/>
    <d v="1899-12-30T15:14:32"/>
    <d v="1899-12-30T15:00:00"/>
    <n v="1"/>
    <d v="2017-04-12T00:00:00"/>
    <d v="2017-04-01T00:00:00"/>
    <d v="2017-04-12T00:00:00"/>
    <s v="Wednesday"/>
    <d v="1899-12-30T15:18:05"/>
    <d v="1899-12-30T15:00:00"/>
    <s v="One Way"/>
  </r>
  <r>
    <n v="1249929"/>
    <s v="RFID Card Member"/>
    <s v="Oregon"/>
    <s v="WI"/>
    <n v="53575"/>
    <s v="UNITED STATES"/>
    <s v="Bublr for Organizations"/>
    <n v="291"/>
    <x v="25"/>
    <n v="43.058010000000003"/>
    <n v="-87.877300000000005"/>
    <x v="53"/>
    <n v="43.060786"/>
    <n v="-87.883825999999999"/>
    <n v="7"/>
    <n v="0"/>
    <n v="1.1000000000000001"/>
    <n v="1"/>
    <n v="42"/>
    <n v="-1"/>
    <d v="2017-04-12T00:00:00"/>
    <d v="2017-04-01T00:00:00"/>
    <d v="2017-04-12T00:00:00"/>
    <s v="Wednesday"/>
    <d v="1899-12-30T16:31:18"/>
    <d v="1899-12-30T17:00:00"/>
    <n v="1"/>
    <d v="2017-04-12T00:00:00"/>
    <d v="2017-04-01T00:00:00"/>
    <d v="2017-04-12T00:00:00"/>
    <s v="Wednesday"/>
    <d v="1899-12-30T16:38:39"/>
    <d v="1899-12-30T17:00:00"/>
    <s v="One Way"/>
  </r>
  <r>
    <n v="1185449"/>
    <s v="RFID Card Member"/>
    <s v="Milwaukee"/>
    <s v="WI"/>
    <n v="53211"/>
    <s v="UNITED STATES"/>
    <s v="Annual Pass"/>
    <n v="5491"/>
    <x v="12"/>
    <n v="43.052460000000004"/>
    <n v="-87.891000000000005"/>
    <x v="12"/>
    <n v="43.036900000000003"/>
    <n v="-87.89667"/>
    <n v="7"/>
    <n v="0"/>
    <n v="1.1000000000000001"/>
    <n v="1"/>
    <n v="42"/>
    <n v="-1"/>
    <d v="2017-04-12T00:00:00"/>
    <d v="2017-04-01T00:00:00"/>
    <d v="2017-04-12T00:00:00"/>
    <s v="Wednesday"/>
    <d v="1899-12-30T17:47:10"/>
    <d v="1899-12-30T18:00:00"/>
    <n v="1"/>
    <d v="2017-04-12T00:00:00"/>
    <d v="2017-04-01T00:00:00"/>
    <d v="2017-04-12T00:00:00"/>
    <s v="Wednesday"/>
    <d v="1899-12-30T17:54:01"/>
    <d v="1899-12-30T18:00:00"/>
    <s v="One Way"/>
  </r>
  <r>
    <n v="1243444"/>
    <s v="RFID Card Member"/>
    <s v="Milwaukee"/>
    <s v="AL"/>
    <n v="53212"/>
    <s v="UNITED STATES"/>
    <s v="Bublr for Organizations"/>
    <n v="976"/>
    <x v="35"/>
    <n v="43.060250000000003"/>
    <n v="-87.892169999999993"/>
    <x v="29"/>
    <n v="43.06033"/>
    <n v="-87.89546"/>
    <n v="2"/>
    <n v="0"/>
    <n v="0.3"/>
    <n v="0.3"/>
    <n v="12"/>
    <n v="-1"/>
    <d v="2017-04-12T00:00:00"/>
    <d v="2017-04-01T00:00:00"/>
    <d v="2017-04-12T00:00:00"/>
    <s v="Wednesday"/>
    <d v="1899-12-30T19:30:57"/>
    <d v="1899-12-30T20:00:00"/>
    <n v="1"/>
    <d v="2017-04-12T00:00:00"/>
    <d v="2017-04-01T00:00:00"/>
    <d v="2017-04-12T00:00:00"/>
    <s v="Wednesday"/>
    <d v="1899-12-30T19:32:33"/>
    <d v="1899-12-30T20:00:00"/>
    <s v="One Way"/>
  </r>
  <r>
    <n v="1482829"/>
    <s v="RFID Card Member"/>
    <s v="Milwaukee"/>
    <s v="WI"/>
    <n v="53211"/>
    <s v="UNITED STATES"/>
    <s v="Annual Pass"/>
    <n v="11100"/>
    <x v="38"/>
    <n v="43.058619999999998"/>
    <n v="-87.885319999999993"/>
    <x v="35"/>
    <n v="43.066893999999998"/>
    <n v="-87.877936000000005"/>
    <n v="6"/>
    <n v="0"/>
    <n v="0.9"/>
    <n v="0.9"/>
    <n v="36"/>
    <n v="-1"/>
    <d v="2017-04-12T00:00:00"/>
    <d v="2017-04-01T00:00:00"/>
    <d v="2017-04-12T00:00:00"/>
    <s v="Wednesday"/>
    <d v="1899-12-30T20:49:53"/>
    <d v="1899-12-30T21:00:00"/>
    <n v="1"/>
    <d v="2017-04-12T00:00:00"/>
    <d v="2017-04-01T00:00:00"/>
    <d v="2017-04-12T00:00:00"/>
    <s v="Wednesday"/>
    <d v="1899-12-30T20:55:39"/>
    <d v="1899-12-30T21:00:00"/>
    <s v="One Way"/>
  </r>
  <r>
    <n v="1445188"/>
    <s v="RFID Card Member"/>
    <s v="Milwaukee"/>
    <s v="WI"/>
    <n v="53211"/>
    <s v="UNITED STATES"/>
    <s v="Annual Pass"/>
    <n v="11125"/>
    <x v="38"/>
    <n v="43.058619999999998"/>
    <n v="-87.885319999999993"/>
    <x v="35"/>
    <n v="43.066893999999998"/>
    <n v="-87.877936000000005"/>
    <n v="6"/>
    <n v="0"/>
    <n v="0.9"/>
    <n v="0.9"/>
    <n v="36"/>
    <n v="-1"/>
    <d v="2017-04-12T00:00:00"/>
    <d v="2017-04-01T00:00:00"/>
    <d v="2017-04-12T00:00:00"/>
    <s v="Wednesday"/>
    <d v="1899-12-30T20:50:06"/>
    <d v="1899-12-30T21:00:00"/>
    <n v="1"/>
    <d v="2017-04-12T00:00:00"/>
    <d v="2017-04-01T00:00:00"/>
    <d v="2017-04-12T00:00:00"/>
    <s v="Wednesday"/>
    <d v="1899-12-30T20:56:37"/>
    <d v="1899-12-30T21:00:00"/>
    <s v="One Way"/>
  </r>
  <r>
    <n v="1518070"/>
    <s v="RFID Card Member"/>
    <s v="Milwaukee"/>
    <s v="WI"/>
    <n v="53211"/>
    <s v="UNITED STATES"/>
    <s v="30-Day Pass"/>
    <n v="100"/>
    <x v="23"/>
    <n v="43.053040000000003"/>
    <n v="-87.897660000000002"/>
    <x v="12"/>
    <n v="43.036900000000003"/>
    <n v="-87.89667"/>
    <n v="11"/>
    <n v="0"/>
    <n v="1.7"/>
    <n v="1.6"/>
    <n v="66"/>
    <n v="-1"/>
    <d v="2017-04-12T00:00:00"/>
    <d v="2017-04-01T00:00:00"/>
    <d v="2017-04-12T00:00:00"/>
    <s v="Wednesday"/>
    <d v="1899-12-30T22:37:25"/>
    <d v="1899-12-30T23:00:00"/>
    <n v="1"/>
    <d v="2017-04-12T00:00:00"/>
    <d v="2017-04-01T00:00:00"/>
    <d v="2017-04-12T00:00:00"/>
    <s v="Wednesday"/>
    <d v="1899-12-30T22:48:13"/>
    <d v="1899-12-30T23:00:00"/>
    <s v="One Way"/>
  </r>
  <r>
    <n v="1518070"/>
    <s v="RFID Card Member"/>
    <s v="Milwaukee"/>
    <s v="WI"/>
    <n v="53211"/>
    <s v="UNITED STATES"/>
    <s v="30-Day Pass"/>
    <n v="100"/>
    <x v="37"/>
    <n v="43.036900000000003"/>
    <n v="-87.89667"/>
    <x v="53"/>
    <n v="43.060786"/>
    <n v="-87.883825999999999"/>
    <n v="12"/>
    <n v="0"/>
    <n v="1.8"/>
    <n v="1.7"/>
    <n v="72"/>
    <n v="-1"/>
    <d v="2017-04-12T00:00:00"/>
    <d v="2017-04-01T00:00:00"/>
    <d v="2017-04-12T00:00:00"/>
    <s v="Wednesday"/>
    <d v="1899-12-30T23:38:01"/>
    <d v="1899-12-31T00:00:00"/>
    <n v="1"/>
    <d v="2017-04-12T00:00:00"/>
    <d v="2017-04-01T00:00:00"/>
    <d v="2017-04-12T00:00:00"/>
    <s v="Wednesday"/>
    <d v="1899-12-30T23:50:48"/>
    <d v="1899-12-31T00:00:00"/>
    <s v="One Way"/>
  </r>
  <r>
    <n v="1408049"/>
    <s v="RFID Card Member"/>
    <s v="Milwaukee"/>
    <s v="WI"/>
    <n v="53202"/>
    <s v="UNITED STATES"/>
    <s v="Annual Pass"/>
    <n v="5422"/>
    <x v="41"/>
    <n v="43.031480000000002"/>
    <n v="-87.908169999999998"/>
    <x v="6"/>
    <n v="43.03519"/>
    <n v="-87.907390000000007"/>
    <n v="8"/>
    <n v="0"/>
    <n v="1.2"/>
    <n v="1.1000000000000001"/>
    <n v="48"/>
    <n v="-1"/>
    <d v="2017-04-13T00:00:00"/>
    <d v="2017-04-01T00:00:00"/>
    <d v="2017-04-13T00:00:00"/>
    <s v="Thursday"/>
    <d v="1899-12-30T10:04:53"/>
    <d v="1899-12-30T10:00:00"/>
    <n v="1"/>
    <d v="2017-04-13T00:00:00"/>
    <d v="2017-04-01T00:00:00"/>
    <d v="2017-04-13T00:00:00"/>
    <s v="Thursday"/>
    <d v="1899-12-30T10:12:34"/>
    <d v="1899-12-30T10:00:00"/>
    <s v="One Way"/>
  </r>
  <r>
    <n v="783916"/>
    <s v="RFID Card Member"/>
    <s v="Chicago"/>
    <s v="IL"/>
    <n v="60618"/>
    <s v="UNITED STATES"/>
    <s v="Annual Pass"/>
    <n v="11093"/>
    <x v="2"/>
    <n v="43.03886"/>
    <n v="-87.902720000000002"/>
    <x v="9"/>
    <n v="43.034619999999997"/>
    <n v="-87.917500000000004"/>
    <n v="9"/>
    <n v="0"/>
    <n v="1.4"/>
    <n v="1.3"/>
    <n v="54"/>
    <n v="-1"/>
    <d v="2017-04-13T00:00:00"/>
    <d v="2017-04-01T00:00:00"/>
    <d v="2017-04-13T00:00:00"/>
    <s v="Thursday"/>
    <d v="1899-12-30T14:43:25"/>
    <d v="1899-12-30T15:00:00"/>
    <n v="1"/>
    <d v="2017-04-13T00:00:00"/>
    <d v="2017-04-01T00:00:00"/>
    <d v="2017-04-13T00:00:00"/>
    <s v="Thursday"/>
    <d v="1899-12-30T14:52:25"/>
    <d v="1899-12-30T15:00:00"/>
    <s v="One Way"/>
  </r>
  <r>
    <n v="1400126"/>
    <s v="RFID Card Member"/>
    <s v="Milwaukee"/>
    <s v="WI"/>
    <n v="53211"/>
    <s v="UNITED STATES"/>
    <s v="Annual Pass"/>
    <n v="168"/>
    <x v="22"/>
    <n v="43.066893999999998"/>
    <n v="-87.877936000000005"/>
    <x v="53"/>
    <n v="43.060786"/>
    <n v="-87.883825999999999"/>
    <n v="7"/>
    <n v="0"/>
    <n v="1.1000000000000001"/>
    <n v="1"/>
    <n v="42"/>
    <n v="-1"/>
    <d v="2017-04-13T00:00:00"/>
    <d v="2017-04-01T00:00:00"/>
    <d v="2017-04-13T00:00:00"/>
    <s v="Thursday"/>
    <d v="1899-12-30T16:20:45"/>
    <d v="1899-12-30T16:00:00"/>
    <n v="1"/>
    <d v="2017-04-13T00:00:00"/>
    <d v="2017-04-01T00:00:00"/>
    <d v="2017-04-13T00:00:00"/>
    <s v="Thursday"/>
    <d v="1899-12-30T16:27:21"/>
    <d v="1899-12-30T16:00:00"/>
    <s v="One Way"/>
  </r>
  <r>
    <n v="1372080"/>
    <s v="RFID Card Member"/>
    <s v="Milwaukee"/>
    <s v="WI"/>
    <n v="53201"/>
    <s v="UNITED STATES"/>
    <s v="Annual Pass"/>
    <n v="5572"/>
    <x v="32"/>
    <n v="43.078530000000001"/>
    <n v="-87.882620000000003"/>
    <x v="53"/>
    <n v="43.060786"/>
    <n v="-87.883825999999999"/>
    <n v="9"/>
    <n v="0"/>
    <n v="1.4"/>
    <n v="1.3"/>
    <n v="54"/>
    <n v="-1"/>
    <d v="2017-04-13T00:00:00"/>
    <d v="2017-04-01T00:00:00"/>
    <d v="2017-04-13T00:00:00"/>
    <s v="Thursday"/>
    <d v="1899-12-30T18:21:21"/>
    <d v="1899-12-30T18:00:00"/>
    <n v="1"/>
    <d v="2017-04-13T00:00:00"/>
    <d v="2017-04-01T00:00:00"/>
    <d v="2017-04-13T00:00:00"/>
    <s v="Thursday"/>
    <d v="1899-12-30T18:30:26"/>
    <d v="1899-12-30T19:00:00"/>
    <s v="One Way"/>
  </r>
  <r>
    <n v="1249909"/>
    <s v="RFID Card Member"/>
    <s v="appleton"/>
    <s v="WI"/>
    <n v="54914"/>
    <s v="UNITED STATES"/>
    <s v="Bublr for Organizations"/>
    <n v="5573"/>
    <x v="31"/>
    <n v="43.06033"/>
    <n v="-87.89546"/>
    <x v="47"/>
    <n v="43.060250000000003"/>
    <n v="-87.892169999999993"/>
    <n v="2"/>
    <n v="0"/>
    <n v="0.3"/>
    <n v="0.3"/>
    <n v="12"/>
    <n v="-1"/>
    <d v="2017-04-13T00:00:00"/>
    <d v="2017-04-01T00:00:00"/>
    <d v="2017-04-13T00:00:00"/>
    <s v="Thursday"/>
    <d v="1899-12-30T23:48:50"/>
    <d v="1899-12-31T00:00:00"/>
    <n v="1"/>
    <d v="2017-04-13T00:00:00"/>
    <d v="2017-04-01T00:00:00"/>
    <d v="2017-04-13T00:00:00"/>
    <s v="Thursday"/>
    <d v="1899-12-30T23:50:18"/>
    <d v="1899-12-31T00:00:00"/>
    <s v="One Way"/>
  </r>
  <r>
    <n v="1358129"/>
    <s v="RFID Card Member"/>
    <s v="Milwaukee"/>
    <s v="WI"/>
    <n v="53202"/>
    <s v="UNITED STATES"/>
    <s v="Annual Pass"/>
    <n v="5545"/>
    <x v="27"/>
    <n v="43.074890000000003"/>
    <n v="-87.882810000000006"/>
    <x v="10"/>
    <n v="43.058619999999998"/>
    <n v="-87.885319999999993"/>
    <n v="21"/>
    <n v="0"/>
    <n v="3.2"/>
    <n v="3"/>
    <n v="126"/>
    <n v="-1"/>
    <d v="2017-04-14T00:00:00"/>
    <d v="2017-04-01T00:00:00"/>
    <d v="2017-04-14T00:00:00"/>
    <s v="Friday"/>
    <d v="1899-12-30T11:03:15"/>
    <d v="1899-12-30T11:00:00"/>
    <n v="1"/>
    <d v="2017-04-14T00:00:00"/>
    <d v="2017-04-01T00:00:00"/>
    <d v="2017-04-14T00:00:00"/>
    <s v="Friday"/>
    <d v="1899-12-30T11:24:18"/>
    <d v="1899-12-30T11:00:00"/>
    <s v="One Way"/>
  </r>
  <r>
    <n v="1372080"/>
    <s v="RFID Card Member"/>
    <s v="Milwaukee"/>
    <s v="WI"/>
    <n v="53201"/>
    <s v="UNITED STATES"/>
    <s v="Annual Pass"/>
    <n v="5529"/>
    <x v="38"/>
    <n v="43.058619999999998"/>
    <n v="-87.885319999999993"/>
    <x v="53"/>
    <n v="43.060786"/>
    <n v="-87.883825999999999"/>
    <n v="3"/>
    <n v="0"/>
    <n v="0.5"/>
    <n v="0.4"/>
    <n v="18"/>
    <n v="-1"/>
    <d v="2017-04-14T00:00:00"/>
    <d v="2017-04-01T00:00:00"/>
    <d v="2017-04-14T00:00:00"/>
    <s v="Friday"/>
    <d v="1899-12-30T12:59:15"/>
    <d v="1899-12-30T13:00:00"/>
    <n v="1"/>
    <d v="2017-04-14T00:00:00"/>
    <d v="2017-04-01T00:00:00"/>
    <d v="2017-04-14T00:00:00"/>
    <s v="Friday"/>
    <d v="1899-12-30T13:02:39"/>
    <d v="1899-12-30T13:00:00"/>
    <s v="One Way"/>
  </r>
  <r>
    <n v="1017964"/>
    <s v="RFID Card Member"/>
    <s v="Milwaukee"/>
    <s v="WI"/>
    <n v="53202"/>
    <s v="UNITED STATES"/>
    <s v="Annual Pass"/>
    <n v="217"/>
    <x v="37"/>
    <n v="43.036900000000003"/>
    <n v="-87.89667"/>
    <x v="10"/>
    <n v="43.058619999999998"/>
    <n v="-87.885319999999993"/>
    <n v="11"/>
    <n v="0"/>
    <n v="1.7"/>
    <n v="1.6"/>
    <n v="66"/>
    <n v="-1"/>
    <d v="2017-04-14T00:00:00"/>
    <d v="2017-04-01T00:00:00"/>
    <d v="2017-04-14T00:00:00"/>
    <s v="Friday"/>
    <d v="1899-12-30T14:49:14"/>
    <d v="1899-12-30T15:00:00"/>
    <n v="1"/>
    <d v="2017-04-14T00:00:00"/>
    <d v="2017-04-01T00:00:00"/>
    <d v="2017-04-14T00:00:00"/>
    <s v="Friday"/>
    <d v="1899-12-30T15:00:43"/>
    <d v="1899-12-30T15:00:00"/>
    <s v="One Way"/>
  </r>
  <r>
    <n v="1371872"/>
    <s v="RFID Card Member"/>
    <s v="Wauwatosa"/>
    <s v="WI"/>
    <n v="53222"/>
    <s v="UNITED STATES"/>
    <s v="Annual Pass"/>
    <n v="319"/>
    <x v="48"/>
    <n v="43.060155999999999"/>
    <n v="-87.881258000000003"/>
    <x v="47"/>
    <n v="43.060250000000003"/>
    <n v="-87.892169999999993"/>
    <n v="5"/>
    <n v="0"/>
    <n v="0.8"/>
    <n v="0.7"/>
    <n v="30"/>
    <n v="-1"/>
    <d v="2017-04-14T00:00:00"/>
    <d v="2017-04-01T00:00:00"/>
    <d v="2017-04-14T00:00:00"/>
    <s v="Friday"/>
    <d v="1899-12-30T15:31:08"/>
    <d v="1899-12-30T16:00:00"/>
    <n v="1"/>
    <d v="2017-04-14T00:00:00"/>
    <d v="2017-04-01T00:00:00"/>
    <d v="2017-04-14T00:00:00"/>
    <s v="Friday"/>
    <d v="1899-12-30T15:36:31"/>
    <d v="1899-12-30T16:00:00"/>
    <s v="One Way"/>
  </r>
  <r>
    <n v="1408049"/>
    <s v="RFID Card Member"/>
    <s v="Milwaukee"/>
    <s v="WI"/>
    <n v="53202"/>
    <s v="UNITED STATES"/>
    <s v="Annual Pass"/>
    <n v="11099"/>
    <x v="41"/>
    <n v="43.031480000000002"/>
    <n v="-87.908169999999998"/>
    <x v="6"/>
    <n v="43.03519"/>
    <n v="-87.907390000000007"/>
    <n v="13"/>
    <n v="0"/>
    <n v="2"/>
    <n v="1.9"/>
    <n v="78"/>
    <n v="-1"/>
    <d v="2017-04-14T00:00:00"/>
    <d v="2017-04-01T00:00:00"/>
    <d v="2017-04-14T00:00:00"/>
    <s v="Friday"/>
    <d v="1899-12-30T16:42:22"/>
    <d v="1899-12-30T17:00:00"/>
    <n v="1"/>
    <d v="2017-04-14T00:00:00"/>
    <d v="2017-04-01T00:00:00"/>
    <d v="2017-04-14T00:00:00"/>
    <s v="Friday"/>
    <d v="1899-12-30T16:55:19"/>
    <d v="1899-12-30T17:00:00"/>
    <s v="One Way"/>
  </r>
  <r>
    <n v="1378810"/>
    <s v="RFID Card Member"/>
    <s v="Milwaukee "/>
    <s v="WI"/>
    <n v="53211"/>
    <s v="UNITED STATES"/>
    <s v="Annual Pass"/>
    <n v="11134"/>
    <x v="45"/>
    <n v="43.077359999999999"/>
    <n v="-87.880769999999998"/>
    <x v="25"/>
    <n v="43.074890000000003"/>
    <n v="-87.882810000000006"/>
    <n v="3"/>
    <n v="0"/>
    <n v="0.5"/>
    <n v="0.4"/>
    <n v="18"/>
    <n v="-1"/>
    <d v="2017-04-20T00:00:00"/>
    <d v="2017-04-01T00:00:00"/>
    <d v="2017-04-20T00:00:00"/>
    <s v="Thursday"/>
    <d v="1899-12-30T11:51:49"/>
    <d v="1899-12-30T12:00:00"/>
    <n v="1"/>
    <d v="2017-04-20T00:00:00"/>
    <d v="2017-04-01T00:00:00"/>
    <d v="2017-04-20T00:00:00"/>
    <s v="Thursday"/>
    <d v="1899-12-30T11:54:05"/>
    <d v="1899-12-30T12:00:00"/>
    <s v="One Way"/>
  </r>
  <r>
    <n v="545427"/>
    <s v="RFID Card Member"/>
    <s v="Milwaukee"/>
    <s v="WI"/>
    <n v="53211"/>
    <s v="UNITED STATES"/>
    <s v="Annual Pass"/>
    <n v="11076"/>
    <x v="6"/>
    <n v="43.038719999999998"/>
    <n v="-87.905339999999995"/>
    <x v="6"/>
    <n v="43.03519"/>
    <n v="-87.907390000000007"/>
    <n v="3"/>
    <n v="0"/>
    <n v="0.5"/>
    <n v="0.4"/>
    <n v="18"/>
    <n v="-1"/>
    <d v="2017-04-20T00:00:00"/>
    <d v="2017-04-01T00:00:00"/>
    <d v="2017-04-20T00:00:00"/>
    <s v="Thursday"/>
    <d v="1899-12-30T14:46:53"/>
    <d v="1899-12-30T15:00:00"/>
    <n v="1"/>
    <d v="2017-04-20T00:00:00"/>
    <d v="2017-04-01T00:00:00"/>
    <d v="2017-04-20T00:00:00"/>
    <s v="Thursday"/>
    <d v="1899-12-30T14:49:16"/>
    <d v="1899-12-30T15:00:00"/>
    <s v="One Way"/>
  </r>
  <r>
    <n v="1215088"/>
    <s v="RFID Card Member"/>
    <s v="Milwaukee "/>
    <s v="WI"/>
    <n v="53211"/>
    <s v="UNITED STATES"/>
    <s v="Bublr for Organizations"/>
    <n v="5487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20T00:00:00"/>
    <d v="2017-04-01T00:00:00"/>
    <d v="2017-04-20T00:00:00"/>
    <s v="Thursday"/>
    <d v="1899-12-30T15:52:44"/>
    <d v="1899-12-30T16:00:00"/>
    <n v="1"/>
    <d v="2017-04-20T00:00:00"/>
    <d v="2017-04-01T00:00:00"/>
    <d v="2017-04-20T00:00:00"/>
    <s v="Thursday"/>
    <d v="1899-12-30T15:55:08"/>
    <d v="1899-12-30T16:00:00"/>
    <s v="One Way"/>
  </r>
  <r>
    <n v="825934"/>
    <s v="RFID Card Member"/>
    <s v="Milwaukee"/>
    <s v="WI"/>
    <n v="53208"/>
    <s v="UNITED STATES"/>
    <s v="Annual Pass"/>
    <n v="22"/>
    <x v="0"/>
    <n v="43.042490000000001"/>
    <n v="-87.909959999999998"/>
    <x v="45"/>
    <n v="43.046570000000003"/>
    <n v="-87.908720000000002"/>
    <n v="3"/>
    <n v="0"/>
    <n v="0.5"/>
    <n v="0.4"/>
    <n v="18"/>
    <n v="-1"/>
    <d v="2017-04-20T00:00:00"/>
    <d v="2017-04-01T00:00:00"/>
    <d v="2017-04-20T00:00:00"/>
    <s v="Thursday"/>
    <d v="1899-12-30T17:07:01"/>
    <d v="1899-12-30T17:00:00"/>
    <n v="1"/>
    <d v="2017-04-20T00:00:00"/>
    <d v="2017-04-01T00:00:00"/>
    <d v="2017-04-20T00:00:00"/>
    <s v="Thursday"/>
    <d v="1899-12-30T17:10:44"/>
    <d v="1899-12-30T17:00:00"/>
    <s v="One Way"/>
  </r>
  <r>
    <n v="1468696"/>
    <s v="RFID Card Member"/>
    <s v="Wauwatosa"/>
    <s v="WI"/>
    <n v="53226"/>
    <s v="UNITED STATES"/>
    <s v="Annual Pass"/>
    <n v="5505"/>
    <x v="2"/>
    <n v="43.03886"/>
    <n v="-87.902720000000002"/>
    <x v="33"/>
    <n v="43.04804"/>
    <n v="-87.896720000000002"/>
    <n v="8"/>
    <n v="0"/>
    <n v="1.2"/>
    <n v="1.1000000000000001"/>
    <n v="48"/>
    <n v="-1"/>
    <d v="2017-04-20T00:00:00"/>
    <d v="2017-04-01T00:00:00"/>
    <d v="2017-04-20T00:00:00"/>
    <s v="Thursday"/>
    <d v="1899-12-30T17:32:35"/>
    <d v="1899-12-30T18:00:00"/>
    <n v="1"/>
    <d v="2017-04-20T00:00:00"/>
    <d v="2017-04-01T00:00:00"/>
    <d v="2017-04-20T00:00:00"/>
    <s v="Thursday"/>
    <d v="1899-12-30T17:40:34"/>
    <d v="1899-12-30T18:00:00"/>
    <s v="One Way"/>
  </r>
  <r>
    <n v="1518070"/>
    <s v="RFID Card Member"/>
    <s v="Milwaukee"/>
    <s v="WI"/>
    <n v="53211"/>
    <s v="UNITED STATES"/>
    <s v="30-Day Pass"/>
    <n v="202"/>
    <x v="8"/>
    <n v="43.038580000000003"/>
    <n v="-87.90934"/>
    <x v="11"/>
    <n v="43.052460000000004"/>
    <n v="-87.891000000000005"/>
    <n v="28"/>
    <n v="0"/>
    <n v="4.2"/>
    <n v="4"/>
    <n v="168"/>
    <n v="-1"/>
    <d v="2017-04-20T00:00:00"/>
    <d v="2017-04-01T00:00:00"/>
    <d v="2017-04-20T00:00:00"/>
    <s v="Thursday"/>
    <d v="1899-12-30T20:51:36"/>
    <d v="1899-12-30T21:00:00"/>
    <n v="1"/>
    <d v="2017-04-20T00:00:00"/>
    <d v="2017-04-01T00:00:00"/>
    <d v="2017-04-20T00:00:00"/>
    <s v="Thursday"/>
    <d v="1899-12-30T21:19:17"/>
    <d v="1899-12-30T21:00:00"/>
    <s v="One Way"/>
  </r>
  <r>
    <n v="1344495"/>
    <s v="RFID Card Member"/>
    <s v="Kenosha"/>
    <s v="WI"/>
    <n v="53144"/>
    <s v="UNITED STATES"/>
    <s v="Annual Pass"/>
    <n v="11112"/>
    <x v="28"/>
    <n v="43.063749000000001"/>
    <n v="-87.887962999999999"/>
    <x v="29"/>
    <n v="43.06033"/>
    <n v="-87.89546"/>
    <n v="5"/>
    <n v="0"/>
    <n v="0.8"/>
    <n v="0.7"/>
    <n v="30"/>
    <n v="-1"/>
    <d v="2017-04-20T00:00:00"/>
    <d v="2017-04-01T00:00:00"/>
    <d v="2017-04-20T00:00:00"/>
    <s v="Thursday"/>
    <d v="1899-12-30T23:16:54"/>
    <d v="1899-12-30T23:00:00"/>
    <n v="1"/>
    <d v="2017-04-20T00:00:00"/>
    <d v="2017-04-01T00:00:00"/>
    <d v="2017-04-20T00:00:00"/>
    <s v="Thursday"/>
    <d v="1899-12-30T23:21:50"/>
    <d v="1899-12-30T23:00:00"/>
    <s v="One Way"/>
  </r>
  <r>
    <n v="1575847"/>
    <s v="RFID Card Member"/>
    <s v="Milwaukee"/>
    <s v="WI"/>
    <n v="53211"/>
    <s v="UNITED STATES"/>
    <s v="Annual Pass"/>
    <n v="5507"/>
    <x v="27"/>
    <n v="43.074890000000003"/>
    <n v="-87.882810000000006"/>
    <x v="53"/>
    <n v="43.060786"/>
    <n v="-87.883825999999999"/>
    <n v="9"/>
    <n v="0"/>
    <n v="1.4"/>
    <n v="1.3"/>
    <n v="54"/>
    <n v="-1"/>
    <d v="2017-04-21T00:00:00"/>
    <d v="2017-04-01T00:00:00"/>
    <d v="2017-04-21T00:00:00"/>
    <s v="Friday"/>
    <d v="1899-12-30T09:14:27"/>
    <d v="1899-12-30T09:00:00"/>
    <n v="1"/>
    <d v="2017-04-21T00:00:00"/>
    <d v="2017-04-01T00:00:00"/>
    <d v="2017-04-21T00:00:00"/>
    <s v="Friday"/>
    <d v="1899-12-30T09:23:50"/>
    <d v="1899-12-30T09:00:00"/>
    <s v="One Way"/>
  </r>
  <r>
    <n v="1280631"/>
    <s v="RFID Card Member"/>
    <s v="Milwaukee"/>
    <s v="WI"/>
    <n v="53202"/>
    <s v="UNITED STATES"/>
    <s v="Annual Pass"/>
    <n v="11085"/>
    <x v="16"/>
    <n v="43.03913"/>
    <n v="-87.916150000000002"/>
    <x v="36"/>
    <n v="43.038719999999998"/>
    <n v="-87.905339999999995"/>
    <n v="5"/>
    <n v="0"/>
    <n v="0.8"/>
    <n v="0.7"/>
    <n v="30"/>
    <n v="-1"/>
    <d v="2017-04-21T00:00:00"/>
    <d v="2017-04-01T00:00:00"/>
    <d v="2017-04-21T00:00:00"/>
    <s v="Friday"/>
    <d v="1899-12-30T09:22:34"/>
    <d v="1899-12-30T09:00:00"/>
    <n v="1"/>
    <d v="2017-04-21T00:00:00"/>
    <d v="2017-04-01T00:00:00"/>
    <d v="2017-04-21T00:00:00"/>
    <s v="Friday"/>
    <d v="1899-12-30T09:27:21"/>
    <d v="1899-12-30T09:00:00"/>
    <s v="One Way"/>
  </r>
  <r>
    <n v="717793"/>
    <s v="RFID Card Member"/>
    <s v="Milwaukee"/>
    <s v="WI"/>
    <n v="53202"/>
    <s v="UNITED STATES"/>
    <s v="Annual Pass"/>
    <n v="11065"/>
    <x v="4"/>
    <n v="43.04824"/>
    <n v="-87.904970000000006"/>
    <x v="6"/>
    <n v="43.03519"/>
    <n v="-87.907390000000007"/>
    <n v="17"/>
    <n v="0"/>
    <n v="2.6"/>
    <n v="2.4"/>
    <n v="102"/>
    <n v="-1"/>
    <d v="2017-04-21T00:00:00"/>
    <d v="2017-04-01T00:00:00"/>
    <d v="2017-04-21T00:00:00"/>
    <s v="Friday"/>
    <d v="1899-12-30T12:33:06"/>
    <d v="1899-12-30T13:00:00"/>
    <n v="1"/>
    <d v="2017-04-21T00:00:00"/>
    <d v="2017-04-01T00:00:00"/>
    <d v="2017-04-21T00:00:00"/>
    <s v="Friday"/>
    <d v="1899-12-30T12:50:15"/>
    <d v="1899-12-30T13:00:00"/>
    <s v="One Way"/>
  </r>
  <r>
    <n v="1215751"/>
    <s v="RFID Card Member"/>
    <s v="milwaukee"/>
    <s v="WI"/>
    <n v="53212"/>
    <s v="UNITED STATES"/>
    <s v="Bublr for Organizations"/>
    <n v="224"/>
    <x v="27"/>
    <n v="43.074890000000003"/>
    <n v="-87.882810000000006"/>
    <x v="10"/>
    <n v="43.058619999999998"/>
    <n v="-87.885319999999993"/>
    <n v="9"/>
    <n v="0"/>
    <n v="1.4"/>
    <n v="1.3"/>
    <n v="54"/>
    <n v="-1"/>
    <d v="2017-04-21T00:00:00"/>
    <d v="2017-04-01T00:00:00"/>
    <d v="2017-04-21T00:00:00"/>
    <s v="Friday"/>
    <d v="1899-12-30T12:39:03"/>
    <d v="1899-12-30T13:00:00"/>
    <n v="1"/>
    <d v="2017-04-21T00:00:00"/>
    <d v="2017-04-01T00:00:00"/>
    <d v="2017-04-21T00:00:00"/>
    <s v="Friday"/>
    <d v="1899-12-30T12:48:02"/>
    <d v="1899-12-30T13:00:00"/>
    <s v="One Way"/>
  </r>
  <r>
    <n v="989766"/>
    <s v="RFID Card Member"/>
    <s v="Milwaukee"/>
    <s v="WI"/>
    <n v="53211"/>
    <s v="UNITED STATES"/>
    <s v="Annual Pass"/>
    <n v="200"/>
    <x v="22"/>
    <n v="43.066893999999998"/>
    <n v="-87.877936000000005"/>
    <x v="13"/>
    <n v="43.078530000000001"/>
    <n v="-87.882620000000003"/>
    <n v="25"/>
    <n v="0"/>
    <n v="3.8"/>
    <n v="3.6"/>
    <n v="150"/>
    <n v="-1"/>
    <d v="2017-04-21T00:00:00"/>
    <d v="2017-04-01T00:00:00"/>
    <d v="2017-04-21T00:00:00"/>
    <s v="Friday"/>
    <d v="1899-12-30T12:55:38"/>
    <d v="1899-12-30T13:00:00"/>
    <n v="1"/>
    <d v="2017-04-21T00:00:00"/>
    <d v="2017-04-01T00:00:00"/>
    <d v="2017-04-21T00:00:00"/>
    <s v="Friday"/>
    <d v="1899-12-30T13:20:51"/>
    <d v="1899-12-30T13:00:00"/>
    <s v="One Way"/>
  </r>
  <r>
    <n v="1494109"/>
    <s v="RFID Card Member"/>
    <s v="Milwaukee"/>
    <s v="WI"/>
    <n v="53233"/>
    <s v="UNITED STATES"/>
    <s v="Annual Pass"/>
    <n v="11119"/>
    <x v="2"/>
    <n v="43.03886"/>
    <n v="-87.902720000000002"/>
    <x v="5"/>
    <n v="43.04824"/>
    <n v="-87.904970000000006"/>
    <n v="7"/>
    <n v="0"/>
    <n v="1.1000000000000001"/>
    <n v="1"/>
    <n v="42"/>
    <n v="-1"/>
    <d v="2017-04-21T00:00:00"/>
    <d v="2017-04-01T00:00:00"/>
    <d v="2017-04-21T00:00:00"/>
    <s v="Friday"/>
    <d v="1899-12-30T13:05:12"/>
    <d v="1899-12-30T13:00:00"/>
    <n v="1"/>
    <d v="2017-04-21T00:00:00"/>
    <d v="2017-04-01T00:00:00"/>
    <d v="2017-04-21T00:00:00"/>
    <s v="Friday"/>
    <d v="1899-12-30T13:12:58"/>
    <d v="1899-12-30T13:00:00"/>
    <s v="One Way"/>
  </r>
  <r>
    <n v="1066506"/>
    <s v="RFID Card Member"/>
    <s v="Milwaukee"/>
    <s v="WI"/>
    <n v="53211"/>
    <s v="UNITED STATES"/>
    <s v="Annual Pass"/>
    <n v="5448"/>
    <x v="45"/>
    <n v="43.077359999999999"/>
    <n v="-87.880769999999998"/>
    <x v="35"/>
    <n v="43.066893999999998"/>
    <n v="-87.877936000000005"/>
    <n v="4"/>
    <n v="0"/>
    <n v="0.6"/>
    <n v="0.6"/>
    <n v="24"/>
    <n v="-1"/>
    <d v="2017-04-21T00:00:00"/>
    <d v="2017-04-01T00:00:00"/>
    <d v="2017-04-21T00:00:00"/>
    <s v="Friday"/>
    <d v="1899-12-30T14:26:23"/>
    <d v="1899-12-30T14:00:00"/>
    <n v="1"/>
    <d v="2017-04-21T00:00:00"/>
    <d v="2017-04-01T00:00:00"/>
    <d v="2017-04-21T00:00:00"/>
    <s v="Friday"/>
    <d v="1899-12-30T14:30:37"/>
    <d v="1899-12-30T15:00:00"/>
    <s v="One Way"/>
  </r>
  <r>
    <n v="1371872"/>
    <s v="RFID Card Member"/>
    <s v="Wauwatosa"/>
    <s v="WI"/>
    <n v="53222"/>
    <s v="UNITED STATES"/>
    <s v="Annual Pass"/>
    <n v="5552"/>
    <x v="48"/>
    <n v="43.060155999999999"/>
    <n v="-87.881258000000003"/>
    <x v="47"/>
    <n v="43.060250000000003"/>
    <n v="-87.892169999999993"/>
    <n v="3"/>
    <n v="0"/>
    <n v="0.5"/>
    <n v="0.4"/>
    <n v="18"/>
    <n v="-1"/>
    <d v="2017-04-21T00:00:00"/>
    <d v="2017-04-01T00:00:00"/>
    <d v="2017-04-21T00:00:00"/>
    <s v="Friday"/>
    <d v="1899-12-30T15:27:04"/>
    <d v="1899-12-30T15:00:00"/>
    <n v="1"/>
    <d v="2017-04-21T00:00:00"/>
    <d v="2017-04-01T00:00:00"/>
    <d v="2017-04-21T00:00:00"/>
    <s v="Friday"/>
    <d v="1899-12-30T15:30:25"/>
    <d v="1899-12-30T16:00:00"/>
    <s v="One Way"/>
  </r>
  <r>
    <n v="1560094"/>
    <s v="RFID Card Member"/>
    <s v="Lake in the Hills"/>
    <s v="IL"/>
    <n v="60156"/>
    <s v="UNITED STATES"/>
    <s v="Annual Pass"/>
    <n v="5437"/>
    <x v="38"/>
    <n v="43.058619999999998"/>
    <n v="-87.885319999999993"/>
    <x v="22"/>
    <n v="43.058010000000003"/>
    <n v="-87.877300000000005"/>
    <n v="4"/>
    <n v="0"/>
    <n v="0.6"/>
    <n v="0.6"/>
    <n v="24"/>
    <n v="-1"/>
    <d v="2017-04-21T00:00:00"/>
    <d v="2017-04-01T00:00:00"/>
    <d v="2017-04-21T00:00:00"/>
    <s v="Friday"/>
    <d v="1899-12-30T16:30:25"/>
    <d v="1899-12-30T17:00:00"/>
    <n v="1"/>
    <d v="2017-04-21T00:00:00"/>
    <d v="2017-04-01T00:00:00"/>
    <d v="2017-04-21T00:00:00"/>
    <s v="Friday"/>
    <d v="1899-12-30T16:34:28"/>
    <d v="1899-12-30T17:00:00"/>
    <s v="One Way"/>
  </r>
  <r>
    <n v="1509123"/>
    <s v="RFID Card Member"/>
    <s v="Milwaukee"/>
    <s v="WI"/>
    <n v="53211"/>
    <s v="UNITED STATES"/>
    <s v="Annual Pass"/>
    <n v="5586"/>
    <x v="12"/>
    <n v="43.052460000000004"/>
    <n v="-87.891000000000005"/>
    <x v="12"/>
    <n v="43.036900000000003"/>
    <n v="-87.89667"/>
    <n v="8"/>
    <n v="0"/>
    <n v="1.2"/>
    <n v="1.1000000000000001"/>
    <n v="48"/>
    <n v="-1"/>
    <d v="2017-04-21T00:00:00"/>
    <d v="2017-04-01T00:00:00"/>
    <d v="2017-04-21T00:00:00"/>
    <s v="Friday"/>
    <d v="1899-12-30T19:16:42"/>
    <d v="1899-12-30T19:00:00"/>
    <n v="1"/>
    <d v="2017-04-21T00:00:00"/>
    <d v="2017-04-01T00:00:00"/>
    <d v="2017-04-21T00:00:00"/>
    <s v="Friday"/>
    <d v="1899-12-30T19:24:49"/>
    <d v="1899-12-30T19:00:00"/>
    <s v="One Way"/>
  </r>
  <r>
    <n v="1280631"/>
    <s v="RFID Card Member"/>
    <s v="Milwaukee"/>
    <s v="WI"/>
    <n v="53202"/>
    <s v="UNITED STATES"/>
    <s v="Annual Pass"/>
    <n v="5514"/>
    <x v="10"/>
    <n v="43.060786"/>
    <n v="-87.883825999999999"/>
    <x v="26"/>
    <n v="43.053040000000003"/>
    <n v="-87.897660000000002"/>
    <n v="7"/>
    <n v="0"/>
    <n v="1.1000000000000001"/>
    <n v="1"/>
    <n v="42"/>
    <n v="-1"/>
    <d v="2017-04-21T00:00:00"/>
    <d v="2017-04-01T00:00:00"/>
    <d v="2017-04-21T00:00:00"/>
    <s v="Friday"/>
    <d v="1899-12-30T20:47:34"/>
    <d v="1899-12-30T21:00:00"/>
    <n v="1"/>
    <d v="2017-04-21T00:00:00"/>
    <d v="2017-04-01T00:00:00"/>
    <d v="2017-04-21T00:00:00"/>
    <s v="Friday"/>
    <d v="1899-12-30T20:54:15"/>
    <d v="1899-12-30T21:00:00"/>
    <s v="One Way"/>
  </r>
  <r>
    <n v="1249929"/>
    <s v="RFID Card Member"/>
    <s v="Oregon"/>
    <s v="WI"/>
    <n v="53575"/>
    <s v="UNITED STATES"/>
    <s v="Bublr for Organizations"/>
    <n v="5425"/>
    <x v="45"/>
    <n v="43.077359999999999"/>
    <n v="-87.880769999999998"/>
    <x v="13"/>
    <n v="43.078530000000001"/>
    <n v="-87.882620000000003"/>
    <n v="1"/>
    <n v="0"/>
    <n v="0.2"/>
    <n v="0.1"/>
    <n v="6"/>
    <n v="-1"/>
    <d v="2017-04-21T00:00:00"/>
    <d v="2017-04-01T00:00:00"/>
    <d v="2017-04-21T00:00:00"/>
    <s v="Friday"/>
    <d v="1899-12-30T21:28:41"/>
    <d v="1899-12-30T21:00:00"/>
    <n v="1"/>
    <d v="2017-04-21T00:00:00"/>
    <d v="2017-04-01T00:00:00"/>
    <d v="2017-04-21T00:00:00"/>
    <s v="Friday"/>
    <d v="1899-12-30T21:29:49"/>
    <d v="1899-12-30T21:00:00"/>
    <s v="One Way"/>
  </r>
  <r>
    <n v="1250902"/>
    <s v="RFID Card Member"/>
    <s v="Wauwatosa"/>
    <s v="WI"/>
    <n v="53213"/>
    <s v="UNITED STATES"/>
    <s v="Bublr for Organizations"/>
    <n v="5530"/>
    <x v="36"/>
    <n v="43.069021999999997"/>
    <n v="-87.887940999999998"/>
    <x v="47"/>
    <n v="43.060250000000003"/>
    <n v="-87.892169999999993"/>
    <n v="48"/>
    <n v="0"/>
    <n v="7.2"/>
    <n v="6.8"/>
    <n v="288"/>
    <n v="-1"/>
    <d v="2017-04-21T00:00:00"/>
    <d v="2017-04-01T00:00:00"/>
    <d v="2017-04-21T00:00:00"/>
    <s v="Friday"/>
    <d v="1899-12-30T23:50:19"/>
    <d v="1899-12-31T00:00:00"/>
    <n v="1"/>
    <d v="2017-04-22T00:00:00"/>
    <d v="2017-04-01T00:00:00"/>
    <d v="2017-04-22T00:00:00"/>
    <s v="Saturday"/>
    <d v="1899-12-30T00:38:41"/>
    <d v="1899-12-30T01:00:00"/>
    <s v="One Way"/>
  </r>
  <r>
    <n v="1425087"/>
    <s v="RFID Card Member"/>
    <s v="milwaukee"/>
    <s v="WI"/>
    <n v="53212"/>
    <s v="UNITED STATES"/>
    <s v="Annual Pass"/>
    <n v="5485"/>
    <x v="16"/>
    <n v="43.03913"/>
    <n v="-87.916150000000002"/>
    <x v="29"/>
    <n v="43.06033"/>
    <n v="-87.89546"/>
    <n v="11"/>
    <n v="0"/>
    <n v="1.7"/>
    <n v="1.6"/>
    <n v="66"/>
    <n v="-1"/>
    <d v="2017-04-22T00:00:00"/>
    <d v="2017-04-01T00:00:00"/>
    <d v="2017-04-22T00:00:00"/>
    <s v="Saturday"/>
    <d v="1899-12-30T00:07:05"/>
    <d v="1899-12-30T00:00:00"/>
    <n v="1"/>
    <d v="2017-04-22T00:00:00"/>
    <d v="2017-04-01T00:00:00"/>
    <d v="2017-04-22T00:00:00"/>
    <s v="Saturday"/>
    <d v="1899-12-30T00:18:23"/>
    <d v="1899-12-30T00:00:00"/>
    <s v="One Way"/>
  </r>
  <r>
    <n v="1249139"/>
    <s v="RFID Card Member"/>
    <s v="Skokie"/>
    <s v="IL"/>
    <n v="60077"/>
    <s v="UNITED STATES"/>
    <s v="Bublr for Organizations"/>
    <n v="5429"/>
    <x v="27"/>
    <n v="43.074890000000003"/>
    <n v="-87.882810000000006"/>
    <x v="47"/>
    <n v="43.060250000000003"/>
    <n v="-87.892169999999993"/>
    <n v="12"/>
    <n v="0"/>
    <n v="1.8"/>
    <n v="1.7"/>
    <n v="72"/>
    <n v="-1"/>
    <d v="2017-04-22T00:00:00"/>
    <d v="2017-04-01T00:00:00"/>
    <d v="2017-04-22T00:00:00"/>
    <s v="Saturday"/>
    <d v="1899-12-30T00:52:01"/>
    <d v="1899-12-30T01:00:00"/>
    <n v="1"/>
    <d v="2017-04-22T00:00:00"/>
    <d v="2017-04-01T00:00:00"/>
    <d v="2017-04-22T00:00:00"/>
    <s v="Saturday"/>
    <d v="1899-12-30T01:04:08"/>
    <d v="1899-12-30T01:00:00"/>
    <s v="One Way"/>
  </r>
  <r>
    <n v="1373067"/>
    <s v="RFID Card Member"/>
    <s v="Frankfort"/>
    <s v="IL"/>
    <n v="60423"/>
    <s v="UNITED STATES"/>
    <s v="Annual Pass"/>
    <n v="11134"/>
    <x v="35"/>
    <n v="43.060250000000003"/>
    <n v="-87.892169999999993"/>
    <x v="13"/>
    <n v="43.078530000000001"/>
    <n v="-87.882620000000003"/>
    <n v="12"/>
    <n v="0"/>
    <n v="1.8"/>
    <n v="1.7"/>
    <n v="72"/>
    <n v="-1"/>
    <d v="2017-04-22T00:00:00"/>
    <d v="2017-04-01T00:00:00"/>
    <d v="2017-04-22T00:00:00"/>
    <s v="Saturday"/>
    <d v="1899-12-30T13:28:11"/>
    <d v="1899-12-30T13:00:00"/>
    <n v="1"/>
    <d v="2017-04-22T00:00:00"/>
    <d v="2017-04-01T00:00:00"/>
    <d v="2017-04-22T00:00:00"/>
    <s v="Saturday"/>
    <d v="1899-12-30T13:40:10"/>
    <d v="1899-12-30T14:00:00"/>
    <s v="One Way"/>
  </r>
  <r>
    <n v="1560094"/>
    <s v="RFID Card Member"/>
    <s v="Lake in the Hills"/>
    <s v="IL"/>
    <n v="60156"/>
    <s v="UNITED STATES"/>
    <s v="Annual Pass"/>
    <n v="5454"/>
    <x v="38"/>
    <n v="43.058619999999998"/>
    <n v="-87.885319999999993"/>
    <x v="47"/>
    <n v="43.060250000000003"/>
    <n v="-87.892169999999993"/>
    <n v="38"/>
    <n v="0"/>
    <n v="5.7"/>
    <n v="5.4"/>
    <n v="228"/>
    <n v="-1"/>
    <d v="2017-04-22T00:00:00"/>
    <d v="2017-04-01T00:00:00"/>
    <d v="2017-04-22T00:00:00"/>
    <s v="Saturday"/>
    <d v="1899-12-30T13:48:15"/>
    <d v="1899-12-30T14:00:00"/>
    <n v="1"/>
    <d v="2017-04-22T00:00:00"/>
    <d v="2017-04-01T00:00:00"/>
    <d v="2017-04-22T00:00:00"/>
    <s v="Saturday"/>
    <d v="1899-12-30T14:26:11"/>
    <d v="1899-12-30T14:00:00"/>
    <s v="One Way"/>
  </r>
  <r>
    <n v="1489639"/>
    <s v="RFID Card Member"/>
    <s v="Milwaukee"/>
    <s v="WI"/>
    <n v="53202"/>
    <s v="UNITED STATES"/>
    <s v="Annual Pass"/>
    <n v="997"/>
    <x v="5"/>
    <n v="43.031320000000001"/>
    <n v="-87.904259999999994"/>
    <x v="28"/>
    <n v="43.045712999999999"/>
    <n v="-87.899756999999994"/>
    <n v="18"/>
    <n v="0"/>
    <n v="2.7"/>
    <n v="2.6"/>
    <n v="108"/>
    <n v="-1"/>
    <d v="2017-04-22T00:00:00"/>
    <d v="2017-04-01T00:00:00"/>
    <d v="2017-04-22T00:00:00"/>
    <s v="Saturday"/>
    <d v="1899-12-30T16:26:47"/>
    <d v="1899-12-30T16:00:00"/>
    <n v="1"/>
    <d v="2017-04-22T00:00:00"/>
    <d v="2017-04-01T00:00:00"/>
    <d v="2017-04-22T00:00:00"/>
    <s v="Saturday"/>
    <d v="1899-12-30T16:44:30"/>
    <d v="1899-12-30T17:00:00"/>
    <s v="One Way"/>
  </r>
  <r>
    <n v="1594547"/>
    <s v="RFID Card Member"/>
    <s v="Milwaukee"/>
    <s v="WI"/>
    <n v="53233"/>
    <s v="UNITED STATES"/>
    <s v="Annual Pass"/>
    <n v="45"/>
    <x v="24"/>
    <n v="43.040154000000001"/>
    <n v="-87.932113000000001"/>
    <x v="31"/>
    <n v="43.040154000000001"/>
    <n v="-87.932113000000001"/>
    <n v="30"/>
    <n v="0"/>
    <n v="4.5"/>
    <n v="4.3"/>
    <n v="180"/>
    <n v="-1"/>
    <d v="2017-04-22T00:00:00"/>
    <d v="2017-04-01T00:00:00"/>
    <d v="2017-04-22T00:00:00"/>
    <s v="Saturday"/>
    <d v="1899-12-30T16:50:34"/>
    <d v="1899-12-30T17:00:00"/>
    <n v="1"/>
    <d v="2017-04-22T00:00:00"/>
    <d v="2017-04-01T00:00:00"/>
    <d v="2017-04-22T00:00:00"/>
    <s v="Saturday"/>
    <d v="1899-12-30T17:20:05"/>
    <d v="1899-12-30T17:00:00"/>
    <s v="Round Trip"/>
  </r>
  <r>
    <n v="1249119"/>
    <s v="RFID Card Member"/>
    <s v="Stillwater"/>
    <s v="MN"/>
    <n v="55082"/>
    <s v="UNITED STATES"/>
    <s v="Bublr for Organizations"/>
    <n v="11149"/>
    <x v="38"/>
    <n v="43.058619999999998"/>
    <n v="-87.885319999999993"/>
    <x v="13"/>
    <n v="43.078530000000001"/>
    <n v="-87.882620000000003"/>
    <n v="13"/>
    <n v="0"/>
    <n v="2"/>
    <n v="1.9"/>
    <n v="78"/>
    <n v="-1"/>
    <d v="2017-04-22T00:00:00"/>
    <d v="2017-04-01T00:00:00"/>
    <d v="2017-04-22T00:00:00"/>
    <s v="Saturday"/>
    <d v="1899-12-30T17:17:24"/>
    <d v="1899-12-30T17:00:00"/>
    <n v="1"/>
    <d v="2017-04-22T00:00:00"/>
    <d v="2017-04-01T00:00:00"/>
    <d v="2017-04-22T00:00:00"/>
    <s v="Saturday"/>
    <d v="1899-12-30T17:30:44"/>
    <d v="1899-12-30T18:00:00"/>
    <s v="One Way"/>
  </r>
  <r>
    <n v="1518070"/>
    <s v="RFID Card Member"/>
    <s v="Milwaukee"/>
    <s v="WI"/>
    <n v="53211"/>
    <s v="UNITED STATES"/>
    <s v="30-Day Pass"/>
    <n v="70"/>
    <x v="27"/>
    <n v="43.074890000000003"/>
    <n v="-87.882810000000006"/>
    <x v="11"/>
    <n v="43.052460000000004"/>
    <n v="-87.891000000000005"/>
    <n v="20"/>
    <n v="0"/>
    <n v="3"/>
    <n v="2.9"/>
    <n v="120"/>
    <n v="-1"/>
    <d v="2017-04-22T00:00:00"/>
    <d v="2017-04-01T00:00:00"/>
    <d v="2017-04-22T00:00:00"/>
    <s v="Saturday"/>
    <d v="1899-12-30T17:17:42"/>
    <d v="1899-12-30T17:00:00"/>
    <n v="1"/>
    <d v="2017-04-22T00:00:00"/>
    <d v="2017-04-01T00:00:00"/>
    <d v="2017-04-22T00:00:00"/>
    <s v="Saturday"/>
    <d v="1899-12-30T17:37:26"/>
    <d v="1899-12-30T18:00:00"/>
    <s v="One Way"/>
  </r>
  <r>
    <n v="1560094"/>
    <s v="RFID Card Member"/>
    <s v="Lake in the Hills"/>
    <s v="IL"/>
    <n v="60156"/>
    <s v="UNITED STATES"/>
    <s v="Annual Pass"/>
    <n v="5438"/>
    <x v="38"/>
    <n v="43.058619999999998"/>
    <n v="-87.885319999999993"/>
    <x v="11"/>
    <n v="43.052460000000004"/>
    <n v="-87.891000000000005"/>
    <n v="5"/>
    <n v="0"/>
    <n v="0.8"/>
    <n v="0.7"/>
    <n v="30"/>
    <n v="-1"/>
    <d v="2017-04-22T00:00:00"/>
    <d v="2017-04-01T00:00:00"/>
    <d v="2017-04-22T00:00:00"/>
    <s v="Saturday"/>
    <d v="1899-12-30T17:56:34"/>
    <d v="1899-12-30T18:00:00"/>
    <n v="1"/>
    <d v="2017-04-22T00:00:00"/>
    <d v="2017-04-01T00:00:00"/>
    <d v="2017-04-22T00:00:00"/>
    <s v="Saturday"/>
    <d v="1899-12-30T18:01:58"/>
    <d v="1899-12-30T18:00:00"/>
    <s v="One Way"/>
  </r>
  <r>
    <n v="1359310"/>
    <s v="RFID Card Member"/>
    <s v="Milwaukee"/>
    <s v="WI"/>
    <n v="53202"/>
    <s v="UNITED STATES"/>
    <s v="Annual Pass"/>
    <n v="31"/>
    <x v="31"/>
    <n v="43.06033"/>
    <n v="-87.89546"/>
    <x v="10"/>
    <n v="43.058619999999998"/>
    <n v="-87.885319999999993"/>
    <n v="4"/>
    <n v="0"/>
    <n v="0.6"/>
    <n v="0.6"/>
    <n v="24"/>
    <n v="-1"/>
    <d v="2017-04-22T00:00:00"/>
    <d v="2017-04-01T00:00:00"/>
    <d v="2017-04-22T00:00:00"/>
    <s v="Saturday"/>
    <d v="1899-12-30T19:00:42"/>
    <d v="1899-12-30T19:00:00"/>
    <n v="1"/>
    <d v="2017-04-22T00:00:00"/>
    <d v="2017-04-01T00:00:00"/>
    <d v="2017-04-22T00:00:00"/>
    <s v="Saturday"/>
    <d v="1899-12-30T19:04:48"/>
    <d v="1899-12-30T19:00:00"/>
    <s v="One Way"/>
  </r>
  <r>
    <n v="1432390"/>
    <s v="RFID Card Member"/>
    <s v="Milwaukee"/>
    <s v="WI"/>
    <n v="53233"/>
    <s v="UNITED STATES"/>
    <s v="Annual Pass"/>
    <n v="11157"/>
    <x v="24"/>
    <n v="43.040154000000001"/>
    <n v="-87.932113000000001"/>
    <x v="11"/>
    <n v="43.052460000000004"/>
    <n v="-87.891000000000005"/>
    <n v="34"/>
    <n v="0"/>
    <n v="5.0999999999999996"/>
    <n v="4.8"/>
    <n v="204"/>
    <n v="-1"/>
    <d v="2017-04-23T00:00:00"/>
    <d v="2017-04-01T00:00:00"/>
    <d v="2017-04-23T00:00:00"/>
    <s v="Sunday"/>
    <d v="1899-12-30T11:50:58"/>
    <d v="1899-12-30T12:00:00"/>
    <n v="1"/>
    <d v="2017-04-23T00:00:00"/>
    <d v="2017-04-01T00:00:00"/>
    <d v="2017-04-23T00:00:00"/>
    <s v="Sunday"/>
    <d v="1899-12-30T12:24:07"/>
    <d v="1899-12-30T12:00:00"/>
    <s v="One Way"/>
  </r>
  <r>
    <n v="1590368"/>
    <s v="RFID Card Member"/>
    <s v="Milwaukee "/>
    <s v="WI"/>
    <n v="53212"/>
    <s v="UNITED STATES"/>
    <s v="Annual Pass"/>
    <n v="5425"/>
    <x v="6"/>
    <n v="43.038719999999998"/>
    <n v="-87.905339999999995"/>
    <x v="28"/>
    <n v="43.045712999999999"/>
    <n v="-87.899756999999994"/>
    <n v="7"/>
    <n v="0"/>
    <n v="1.1000000000000001"/>
    <n v="1"/>
    <n v="42"/>
    <n v="-1"/>
    <d v="2017-04-23T00:00:00"/>
    <d v="2017-04-01T00:00:00"/>
    <d v="2017-04-23T00:00:00"/>
    <s v="Sunday"/>
    <d v="1899-12-30T12:05:56"/>
    <d v="1899-12-30T12:00:00"/>
    <n v="1"/>
    <d v="2017-04-23T00:00:00"/>
    <d v="2017-04-01T00:00:00"/>
    <d v="2017-04-23T00:00:00"/>
    <s v="Sunday"/>
    <d v="1899-12-30T12:12:40"/>
    <d v="1899-12-30T12:00:00"/>
    <s v="One Way"/>
  </r>
  <r>
    <n v="1252829"/>
    <s v="RFID Card Member"/>
    <s v="Eau Claire"/>
    <s v="WI"/>
    <n v="54701"/>
    <s v="UNITED STATES"/>
    <s v="Bublr for Organizations"/>
    <n v="34"/>
    <x v="32"/>
    <n v="43.078530000000001"/>
    <n v="-87.882620000000003"/>
    <x v="47"/>
    <n v="43.060250000000003"/>
    <n v="-87.892169999999993"/>
    <n v="9"/>
    <n v="0"/>
    <n v="1.4"/>
    <n v="1.3"/>
    <n v="54"/>
    <n v="-1"/>
    <d v="2017-04-17T00:00:00"/>
    <d v="2017-04-01T00:00:00"/>
    <d v="2017-04-17T00:00:00"/>
    <s v="Monday"/>
    <d v="1899-12-30T05:52:09"/>
    <d v="1899-12-30T06:00:00"/>
    <n v="1"/>
    <d v="2017-04-17T00:00:00"/>
    <d v="2017-04-01T00:00:00"/>
    <d v="2017-04-17T00:00:00"/>
    <s v="Monday"/>
    <d v="1899-12-30T06:01:48"/>
    <d v="1899-12-30T06:00:00"/>
    <s v="One Way"/>
  </r>
  <r>
    <n v="1378810"/>
    <s v="RFID Card Member"/>
    <s v="Milwaukee "/>
    <s v="WI"/>
    <n v="53211"/>
    <s v="UNITED STATES"/>
    <s v="Annual Pass"/>
    <n v="5545"/>
    <x v="22"/>
    <n v="43.066893999999998"/>
    <n v="-87.877936000000005"/>
    <x v="25"/>
    <n v="43.074890000000003"/>
    <n v="-87.882810000000006"/>
    <n v="5"/>
    <n v="0"/>
    <n v="0.8"/>
    <n v="0.7"/>
    <n v="30"/>
    <n v="-1"/>
    <d v="2017-04-17T00:00:00"/>
    <d v="2017-04-01T00:00:00"/>
    <d v="2017-04-17T00:00:00"/>
    <s v="Monday"/>
    <d v="1899-12-30T09:24:18"/>
    <d v="1899-12-30T09:00:00"/>
    <n v="1"/>
    <d v="2017-04-17T00:00:00"/>
    <d v="2017-04-01T00:00:00"/>
    <d v="2017-04-17T00:00:00"/>
    <s v="Monday"/>
    <d v="1899-12-30T09:29:00"/>
    <d v="1899-12-30T09:00:00"/>
    <s v="One Way"/>
  </r>
  <r>
    <n v="1371872"/>
    <s v="RFID Card Member"/>
    <s v="Wauwatosa"/>
    <s v="WI"/>
    <n v="53222"/>
    <s v="UNITED STATES"/>
    <s v="Annual Pass"/>
    <n v="46"/>
    <x v="27"/>
    <n v="43.074890000000003"/>
    <n v="-87.882810000000006"/>
    <x v="25"/>
    <n v="43.074890000000003"/>
    <n v="-87.882810000000006"/>
    <n v="3"/>
    <n v="0"/>
    <n v="0.5"/>
    <n v="0.4"/>
    <n v="18"/>
    <n v="-1"/>
    <d v="2017-04-17T00:00:00"/>
    <d v="2017-04-01T00:00:00"/>
    <d v="2017-04-17T00:00:00"/>
    <s v="Monday"/>
    <d v="1899-12-30T13:56:50"/>
    <d v="1899-12-30T14:00:00"/>
    <n v="1"/>
    <d v="2017-04-17T00:00:00"/>
    <d v="2017-04-01T00:00:00"/>
    <d v="2017-04-17T00:00:00"/>
    <s v="Monday"/>
    <d v="1899-12-30T13:59:13"/>
    <d v="1899-12-30T14:00:00"/>
    <s v="Round Trip"/>
  </r>
  <r>
    <n v="1451574"/>
    <s v="RFID Card Member"/>
    <s v="Milwaukee"/>
    <s v="WI"/>
    <n v="53211"/>
    <s v="UNITED STATES"/>
    <s v="Annual Pass"/>
    <n v="103"/>
    <x v="53"/>
    <n v="43.074655999999997"/>
    <n v="-87.889011999999994"/>
    <x v="20"/>
    <n v="43.077359999999999"/>
    <n v="-87.880769999999998"/>
    <n v="6"/>
    <n v="0"/>
    <n v="0.9"/>
    <n v="0.9"/>
    <n v="36"/>
    <n v="-1"/>
    <d v="2017-04-17T00:00:00"/>
    <d v="2017-04-01T00:00:00"/>
    <d v="2017-04-17T00:00:00"/>
    <s v="Monday"/>
    <d v="1899-12-30T14:22:37"/>
    <d v="1899-12-30T14:00:00"/>
    <n v="1"/>
    <d v="2017-04-17T00:00:00"/>
    <d v="2017-04-01T00:00:00"/>
    <d v="2017-04-17T00:00:00"/>
    <s v="Monday"/>
    <d v="1899-12-30T14:28:39"/>
    <d v="1899-12-30T14:00:00"/>
    <s v="One Way"/>
  </r>
  <r>
    <n v="1279843"/>
    <s v="RFID Card Member"/>
    <s v="Milwaukee"/>
    <s v="WI"/>
    <n v="53211"/>
    <s v="UNITED STATES"/>
    <s v="Annual Pass"/>
    <n v="5491"/>
    <x v="27"/>
    <n v="43.074890000000003"/>
    <n v="-87.882810000000006"/>
    <x v="35"/>
    <n v="43.066893999999998"/>
    <n v="-87.877936000000005"/>
    <n v="5"/>
    <n v="0"/>
    <n v="0.8"/>
    <n v="0.7"/>
    <n v="30"/>
    <n v="-1"/>
    <d v="2017-04-17T00:00:00"/>
    <d v="2017-04-01T00:00:00"/>
    <d v="2017-04-17T00:00:00"/>
    <s v="Monday"/>
    <d v="1899-12-30T15:54:50"/>
    <d v="1899-12-30T16:00:00"/>
    <n v="1"/>
    <d v="2017-04-17T00:00:00"/>
    <d v="2017-04-01T00:00:00"/>
    <d v="2017-04-17T00:00:00"/>
    <s v="Monday"/>
    <d v="1899-12-30T15:59:48"/>
    <d v="1899-12-30T16:00:00"/>
    <s v="One Way"/>
  </r>
  <r>
    <n v="1255543"/>
    <s v="RFID Card Member"/>
    <s v="Burlington"/>
    <s v="WI"/>
    <n v="53105"/>
    <s v="UNITED STATES"/>
    <s v="Bublr for Organizations"/>
    <n v="103"/>
    <x v="45"/>
    <n v="43.077359999999999"/>
    <n v="-87.880769999999998"/>
    <x v="55"/>
    <n v="43.074655999999997"/>
    <n v="-87.889011999999994"/>
    <n v="8"/>
    <n v="0"/>
    <n v="1.2"/>
    <n v="1.1000000000000001"/>
    <n v="48"/>
    <n v="-1"/>
    <d v="2017-04-17T00:00:00"/>
    <d v="2017-04-01T00:00:00"/>
    <d v="2017-04-17T00:00:00"/>
    <s v="Monday"/>
    <d v="1899-12-30T16:46:50"/>
    <d v="1899-12-30T17:00:00"/>
    <n v="1"/>
    <d v="2017-04-17T00:00:00"/>
    <d v="2017-04-01T00:00:00"/>
    <d v="2017-04-17T00:00:00"/>
    <s v="Monday"/>
    <d v="1899-12-30T16:54:53"/>
    <d v="1899-12-30T17:00:00"/>
    <s v="One Way"/>
  </r>
  <r>
    <n v="1518070"/>
    <s v="RFID Card Member"/>
    <s v="Milwaukee"/>
    <s v="WI"/>
    <n v="53211"/>
    <s v="UNITED STATES"/>
    <s v="30-Day Pass"/>
    <n v="11075"/>
    <x v="29"/>
    <n v="43.052549999999997"/>
    <n v="-87.909329999999997"/>
    <x v="38"/>
    <n v="43.069021999999997"/>
    <n v="-87.887940999999998"/>
    <n v="15"/>
    <n v="0"/>
    <n v="2.2999999999999998"/>
    <n v="2.1"/>
    <n v="90"/>
    <n v="-1"/>
    <d v="2017-04-17T00:00:00"/>
    <d v="2017-04-01T00:00:00"/>
    <d v="2017-04-17T00:00:00"/>
    <s v="Monday"/>
    <d v="1899-12-30T17:46:22"/>
    <d v="1899-12-30T18:00:00"/>
    <n v="1"/>
    <d v="2017-04-17T00:00:00"/>
    <d v="2017-04-01T00:00:00"/>
    <d v="2017-04-17T00:00:00"/>
    <s v="Monday"/>
    <d v="1899-12-30T18:01:03"/>
    <d v="1899-12-30T18:00:00"/>
    <s v="One Way"/>
  </r>
  <r>
    <n v="1249603"/>
    <s v="RFID Card Member"/>
    <s v="Madison"/>
    <s v="WI"/>
    <n v="53705"/>
    <s v="UNITED STATES"/>
    <s v="Bublr for Organizations"/>
    <n v="231"/>
    <x v="27"/>
    <n v="43.074890000000003"/>
    <n v="-87.882810000000006"/>
    <x v="47"/>
    <n v="43.060250000000003"/>
    <n v="-87.892169999999993"/>
    <n v="12"/>
    <n v="0"/>
    <n v="1.8"/>
    <n v="1.7"/>
    <n v="72"/>
    <n v="-1"/>
    <d v="2017-04-17T00:00:00"/>
    <d v="2017-04-01T00:00:00"/>
    <d v="2017-04-17T00:00:00"/>
    <s v="Monday"/>
    <d v="1899-12-30T18:49:06"/>
    <d v="1899-12-30T19:00:00"/>
    <n v="1"/>
    <d v="2017-04-17T00:00:00"/>
    <d v="2017-04-01T00:00:00"/>
    <d v="2017-04-17T00:00:00"/>
    <s v="Monday"/>
    <d v="1899-12-30T19:01:18"/>
    <d v="1899-12-30T19:00:00"/>
    <s v="One Way"/>
  </r>
  <r>
    <n v="1442430"/>
    <s v="RFID Card Member"/>
    <s v="Milwaukee"/>
    <s v="WI"/>
    <n v="53211"/>
    <s v="UNITED STATES"/>
    <s v="Annual Pass"/>
    <n v="5524"/>
    <x v="45"/>
    <n v="43.077359999999999"/>
    <n v="-87.880769999999998"/>
    <x v="55"/>
    <n v="43.074655999999997"/>
    <n v="-87.889011999999994"/>
    <n v="7"/>
    <n v="0"/>
    <n v="1.1000000000000001"/>
    <n v="1"/>
    <n v="42"/>
    <n v="-1"/>
    <d v="2017-04-17T00:00:00"/>
    <d v="2017-04-01T00:00:00"/>
    <d v="2017-04-17T00:00:00"/>
    <s v="Monday"/>
    <d v="1899-12-30T19:03:57"/>
    <d v="1899-12-30T19:00:00"/>
    <n v="1"/>
    <d v="2017-04-17T00:00:00"/>
    <d v="2017-04-01T00:00:00"/>
    <d v="2017-04-17T00:00:00"/>
    <s v="Monday"/>
    <d v="1899-12-30T19:10:23"/>
    <d v="1899-12-30T19:00:00"/>
    <s v="One Way"/>
  </r>
  <r>
    <n v="1276651"/>
    <s v="RFID Card Member"/>
    <s v="Milwaukee"/>
    <s v="WI"/>
    <n v="53211"/>
    <s v="UNITED STATES"/>
    <s v="Annual Pass"/>
    <n v="11074"/>
    <x v="45"/>
    <n v="43.077359999999999"/>
    <n v="-87.880769999999998"/>
    <x v="5"/>
    <n v="43.04824"/>
    <n v="-87.904970000000006"/>
    <n v="18"/>
    <n v="0"/>
    <n v="2.7"/>
    <n v="2.6"/>
    <n v="108"/>
    <n v="-1"/>
    <d v="2017-04-18T00:00:00"/>
    <d v="2017-04-01T00:00:00"/>
    <d v="2017-04-18T00:00:00"/>
    <s v="Tuesday"/>
    <d v="1899-12-30T07:45:02"/>
    <d v="1899-12-30T08:00:00"/>
    <n v="1"/>
    <d v="2017-04-18T00:00:00"/>
    <d v="2017-04-01T00:00:00"/>
    <d v="2017-04-18T00:00:00"/>
    <s v="Tuesday"/>
    <d v="1899-12-30T08:03:07"/>
    <d v="1899-12-30T08:00:00"/>
    <s v="One Way"/>
  </r>
  <r>
    <n v="1201980"/>
    <s v="RFID Card Member"/>
    <s v="Elkhorn"/>
    <s v="WI"/>
    <n v="53121"/>
    <s v="UNITED STATES"/>
    <s v="Annual Pass"/>
    <n v="99"/>
    <x v="22"/>
    <n v="43.066893999999998"/>
    <n v="-87.877936000000005"/>
    <x v="20"/>
    <n v="43.077359999999999"/>
    <n v="-87.880769999999998"/>
    <n v="6"/>
    <n v="0"/>
    <n v="0.9"/>
    <n v="0.9"/>
    <n v="36"/>
    <n v="-1"/>
    <d v="2017-04-18T00:00:00"/>
    <d v="2017-04-01T00:00:00"/>
    <d v="2017-04-18T00:00:00"/>
    <s v="Tuesday"/>
    <d v="1899-12-30T09:42:32"/>
    <d v="1899-12-30T10:00:00"/>
    <n v="1"/>
    <d v="2017-04-18T00:00:00"/>
    <d v="2017-04-01T00:00:00"/>
    <d v="2017-04-18T00:00:00"/>
    <s v="Tuesday"/>
    <d v="1899-12-30T09:48:58"/>
    <d v="1899-12-30T10:00:00"/>
    <s v="One Way"/>
  </r>
  <r>
    <n v="1372080"/>
    <s v="RFID Card Member"/>
    <s v="Milwaukee"/>
    <s v="WI"/>
    <n v="53201"/>
    <s v="UNITED STATES"/>
    <s v="Annual Pass"/>
    <n v="11079"/>
    <x v="38"/>
    <n v="43.058619999999998"/>
    <n v="-87.885319999999993"/>
    <x v="25"/>
    <n v="43.074890000000003"/>
    <n v="-87.882810000000006"/>
    <n v="8"/>
    <n v="0"/>
    <n v="1.2"/>
    <n v="1.1000000000000001"/>
    <n v="48"/>
    <n v="-1"/>
    <d v="2017-04-18T00:00:00"/>
    <d v="2017-04-01T00:00:00"/>
    <d v="2017-04-18T00:00:00"/>
    <s v="Tuesday"/>
    <d v="1899-12-30T12:24:28"/>
    <d v="1899-12-30T12:00:00"/>
    <n v="1"/>
    <d v="2017-04-18T00:00:00"/>
    <d v="2017-04-01T00:00:00"/>
    <d v="2017-04-18T00:00:00"/>
    <s v="Tuesday"/>
    <d v="1899-12-30T12:32:31"/>
    <d v="1899-12-30T13:00:00"/>
    <s v="One Way"/>
  </r>
  <r>
    <n v="1013894"/>
    <s v="RFID Card Member"/>
    <s v="Milwaukee"/>
    <s v="WI"/>
    <n v="53212"/>
    <s v="UNITED STATES"/>
    <s v="Annual Pass"/>
    <n v="11156"/>
    <x v="27"/>
    <n v="43.074890000000003"/>
    <n v="-87.882810000000006"/>
    <x v="38"/>
    <n v="43.069021999999997"/>
    <n v="-87.887940999999998"/>
    <n v="9"/>
    <n v="0"/>
    <n v="1.4"/>
    <n v="1.3"/>
    <n v="54"/>
    <n v="-1"/>
    <d v="2017-04-18T00:00:00"/>
    <d v="2017-04-01T00:00:00"/>
    <d v="2017-04-18T00:00:00"/>
    <s v="Tuesday"/>
    <d v="1899-12-30T13:01:04"/>
    <d v="1899-12-30T13:00:00"/>
    <n v="1"/>
    <d v="2017-04-18T00:00:00"/>
    <d v="2017-04-01T00:00:00"/>
    <d v="2017-04-18T00:00:00"/>
    <s v="Tuesday"/>
    <d v="1899-12-30T13:10:43"/>
    <d v="1899-12-30T13:00:00"/>
    <s v="One Way"/>
  </r>
  <r>
    <n v="1247978"/>
    <s v="RFID Card Member"/>
    <s v="Sussex"/>
    <s v="WI"/>
    <n v="53089"/>
    <s v="UNITED STATES"/>
    <s v="Bublr for Organizations"/>
    <n v="5576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18T00:00:00"/>
    <d v="2017-04-01T00:00:00"/>
    <d v="2017-04-18T00:00:00"/>
    <s v="Tuesday"/>
    <d v="1899-12-30T13:20:40"/>
    <d v="1899-12-30T13:00:00"/>
    <n v="1"/>
    <d v="2017-04-18T00:00:00"/>
    <d v="2017-04-01T00:00:00"/>
    <d v="2017-04-18T00:00:00"/>
    <s v="Tuesday"/>
    <d v="1899-12-30T13:23:16"/>
    <d v="1899-12-30T13:00:00"/>
    <s v="One Way"/>
  </r>
  <r>
    <n v="1575847"/>
    <s v="RFID Card Member"/>
    <s v="Milwaukee"/>
    <s v="WI"/>
    <n v="53211"/>
    <s v="UNITED STATES"/>
    <s v="Annual Pass"/>
    <n v="11122"/>
    <x v="45"/>
    <n v="43.077359999999999"/>
    <n v="-87.880769999999998"/>
    <x v="25"/>
    <n v="43.074890000000003"/>
    <n v="-87.882810000000006"/>
    <n v="49"/>
    <n v="0"/>
    <n v="7.4"/>
    <n v="7"/>
    <n v="294"/>
    <n v="-1"/>
    <d v="2017-04-18T00:00:00"/>
    <d v="2017-04-01T00:00:00"/>
    <d v="2017-04-18T00:00:00"/>
    <s v="Tuesday"/>
    <d v="1899-12-30T16:27:40"/>
    <d v="1899-12-30T16:00:00"/>
    <n v="1"/>
    <d v="2017-04-18T00:00:00"/>
    <d v="2017-04-01T00:00:00"/>
    <d v="2017-04-18T00:00:00"/>
    <s v="Tuesday"/>
    <d v="1899-12-30T17:16:01"/>
    <d v="1899-12-30T17:00:00"/>
    <s v="One Way"/>
  </r>
  <r>
    <n v="1250036"/>
    <s v="RFID Card Member"/>
    <s v="New berlin"/>
    <s v="WI"/>
    <n v="53151"/>
    <s v="UNITED STATES"/>
    <s v="Bublr for Organizations"/>
    <n v="11147"/>
    <x v="32"/>
    <n v="43.078530000000001"/>
    <n v="-87.882620000000003"/>
    <x v="55"/>
    <n v="43.074655999999997"/>
    <n v="-87.889011999999994"/>
    <n v="8"/>
    <n v="0"/>
    <n v="1.2"/>
    <n v="1.1000000000000001"/>
    <n v="48"/>
    <n v="-1"/>
    <d v="2017-04-18T00:00:00"/>
    <d v="2017-04-01T00:00:00"/>
    <d v="2017-04-18T00:00:00"/>
    <s v="Tuesday"/>
    <d v="1899-12-30T18:17:47"/>
    <d v="1899-12-30T18:00:00"/>
    <n v="1"/>
    <d v="2017-04-18T00:00:00"/>
    <d v="2017-04-01T00:00:00"/>
    <d v="2017-04-18T00:00:00"/>
    <s v="Tuesday"/>
    <d v="1899-12-30T18:25:32"/>
    <d v="1899-12-30T18:00:00"/>
    <s v="One Way"/>
  </r>
  <r>
    <n v="1247978"/>
    <s v="RFID Card Member"/>
    <s v="Sussex"/>
    <s v="WI"/>
    <n v="53089"/>
    <s v="UNITED STATES"/>
    <s v="Bublr for Organizations"/>
    <n v="5449"/>
    <x v="45"/>
    <n v="43.077359999999999"/>
    <n v="-87.880769999999998"/>
    <x v="47"/>
    <n v="43.060250000000003"/>
    <n v="-87.892169999999993"/>
    <n v="11"/>
    <n v="0"/>
    <n v="1.7"/>
    <n v="1.6"/>
    <n v="66"/>
    <n v="-1"/>
    <d v="2017-04-18T00:00:00"/>
    <d v="2017-04-01T00:00:00"/>
    <d v="2017-04-18T00:00:00"/>
    <s v="Tuesday"/>
    <d v="1899-12-30T20:22:19"/>
    <d v="1899-12-30T20:00:00"/>
    <n v="1"/>
    <d v="2017-04-18T00:00:00"/>
    <d v="2017-04-01T00:00:00"/>
    <d v="2017-04-18T00:00:00"/>
    <s v="Tuesday"/>
    <d v="1899-12-30T20:33:16"/>
    <d v="1899-12-30T21:00:00"/>
    <s v="One Way"/>
  </r>
  <r>
    <n v="993583"/>
    <s v="RFID Card Member"/>
    <s v="Milwaukee"/>
    <s v="WI"/>
    <n v="53211"/>
    <s v="UNITED STATES"/>
    <s v="Bublr for Organizations"/>
    <n v="11114"/>
    <x v="27"/>
    <n v="43.074890000000003"/>
    <n v="-87.882810000000006"/>
    <x v="55"/>
    <n v="43.074655999999997"/>
    <n v="-87.889011999999994"/>
    <n v="8"/>
    <n v="0"/>
    <n v="1.2"/>
    <n v="1.1000000000000001"/>
    <n v="48"/>
    <n v="-1"/>
    <d v="2017-04-18T00:00:00"/>
    <d v="2017-04-01T00:00:00"/>
    <d v="2017-04-18T00:00:00"/>
    <s v="Tuesday"/>
    <d v="1899-12-30T20:52:57"/>
    <d v="1899-12-30T21:00:00"/>
    <n v="1"/>
    <d v="2017-04-18T00:00:00"/>
    <d v="2017-04-01T00:00:00"/>
    <d v="2017-04-18T00:00:00"/>
    <s v="Tuesday"/>
    <d v="1899-12-30T21:00:49"/>
    <d v="1899-12-30T21:00:00"/>
    <s v="One Way"/>
  </r>
  <r>
    <n v="1202265"/>
    <s v="RFID Card Member"/>
    <s v="Milwaukee"/>
    <s v="WI"/>
    <n v="53202"/>
    <s v="UNITED STATES"/>
    <s v="Annual Pass"/>
    <n v="5418"/>
    <x v="43"/>
    <n v="43.05847"/>
    <n v="-87.898079999999993"/>
    <x v="14"/>
    <n v="43.05536"/>
    <n v="-87.90504"/>
    <n v="3"/>
    <n v="0"/>
    <n v="0.5"/>
    <n v="0.4"/>
    <n v="18"/>
    <n v="-1"/>
    <d v="2017-04-19T00:00:00"/>
    <d v="2017-04-01T00:00:00"/>
    <d v="2017-04-19T00:00:00"/>
    <s v="Wednesday"/>
    <d v="1899-12-30T09:52:44"/>
    <d v="1899-12-30T10:00:00"/>
    <n v="1"/>
    <d v="2017-04-19T00:00:00"/>
    <d v="2017-04-01T00:00:00"/>
    <d v="2017-04-19T00:00:00"/>
    <s v="Wednesday"/>
    <d v="1899-12-30T09:55:54"/>
    <d v="1899-12-30T10:00:00"/>
    <s v="One Way"/>
  </r>
  <r>
    <n v="1092313"/>
    <s v="RFID Card Member"/>
    <s v="Milwaukee"/>
    <s v="WI"/>
    <n v="53211"/>
    <s v="UNITED STATES"/>
    <s v="Annual Pass"/>
    <n v="11072"/>
    <x v="27"/>
    <n v="43.074890000000003"/>
    <n v="-87.882810000000006"/>
    <x v="25"/>
    <n v="43.074890000000003"/>
    <n v="-87.882810000000006"/>
    <n v="0"/>
    <n v="0"/>
    <n v="0"/>
    <n v="0"/>
    <n v="0"/>
    <n v="-1"/>
    <d v="2017-04-19T00:00:00"/>
    <d v="2017-04-01T00:00:00"/>
    <d v="2017-04-19T00:00:00"/>
    <s v="Wednesday"/>
    <d v="1899-12-30T10:27:18"/>
    <d v="1899-12-30T10:00:00"/>
    <n v="1"/>
    <d v="2017-04-19T00:00:00"/>
    <d v="2017-04-01T00:00:00"/>
    <d v="2017-04-19T00:00:00"/>
    <s v="Wednesday"/>
    <d v="1899-12-30T10:27:30"/>
    <d v="1899-12-30T10:00:00"/>
    <s v="Round Trip"/>
  </r>
  <r>
    <n v="531439"/>
    <s v="RFID Card Member"/>
    <s v="Milwaukee"/>
    <s v="WI"/>
    <n v="53208"/>
    <s v="UNITED STATES"/>
    <s v="Annual Pass"/>
    <n v="86"/>
    <x v="56"/>
    <n v="43.02017"/>
    <n v="-87.933049999999994"/>
    <x v="4"/>
    <n v="43.042490000000001"/>
    <n v="-87.909959999999998"/>
    <n v="16"/>
    <n v="0"/>
    <n v="2.4"/>
    <n v="2.2999999999999998"/>
    <n v="96"/>
    <n v="-1"/>
    <d v="2017-04-19T00:00:00"/>
    <d v="2017-04-01T00:00:00"/>
    <d v="2017-04-19T00:00:00"/>
    <s v="Wednesday"/>
    <d v="1899-12-30T11:43:15"/>
    <d v="1899-12-30T12:00:00"/>
    <n v="1"/>
    <d v="2017-04-19T00:00:00"/>
    <d v="2017-04-01T00:00:00"/>
    <d v="2017-04-19T00:00:00"/>
    <s v="Wednesday"/>
    <d v="1899-12-30T11:59:37"/>
    <d v="1899-12-30T12:00:00"/>
    <s v="One Way"/>
  </r>
  <r>
    <n v="1250902"/>
    <s v="RFID Card Member"/>
    <s v="Wauwatosa"/>
    <s v="WI"/>
    <n v="53213"/>
    <s v="UNITED STATES"/>
    <s v="Bublr for Organizations"/>
    <n v="5426"/>
    <x v="45"/>
    <n v="43.077359999999999"/>
    <n v="-87.880769999999998"/>
    <x v="29"/>
    <n v="43.06033"/>
    <n v="-87.89546"/>
    <n v="19"/>
    <n v="0"/>
    <n v="2.9"/>
    <n v="2.7"/>
    <n v="114"/>
    <n v="-1"/>
    <d v="2017-04-19T00:00:00"/>
    <d v="2017-04-01T00:00:00"/>
    <d v="2017-04-19T00:00:00"/>
    <s v="Wednesday"/>
    <d v="1899-12-30T12:28:49"/>
    <d v="1899-12-30T12:00:00"/>
    <n v="1"/>
    <d v="2017-04-19T00:00:00"/>
    <d v="2017-04-01T00:00:00"/>
    <d v="2017-04-19T00:00:00"/>
    <s v="Wednesday"/>
    <d v="1899-12-30T12:47:29"/>
    <d v="1899-12-30T13:00:00"/>
    <s v="One Way"/>
  </r>
  <r>
    <n v="1387849"/>
    <s v="RFID Card Member"/>
    <s v="Burlington"/>
    <s v="WI"/>
    <n v="53105"/>
    <s v="UNITED STATES"/>
    <s v="Annual Pass"/>
    <n v="11138"/>
    <x v="27"/>
    <n v="43.074890000000003"/>
    <n v="-87.882810000000006"/>
    <x v="29"/>
    <n v="43.06033"/>
    <n v="-87.89546"/>
    <n v="10"/>
    <n v="0"/>
    <n v="1.5"/>
    <n v="1.4"/>
    <n v="60"/>
    <n v="-1"/>
    <d v="2017-04-19T00:00:00"/>
    <d v="2017-04-01T00:00:00"/>
    <d v="2017-04-19T00:00:00"/>
    <s v="Wednesday"/>
    <d v="1899-12-30T17:07:28"/>
    <d v="1899-12-30T17:00:00"/>
    <n v="1"/>
    <d v="2017-04-19T00:00:00"/>
    <d v="2017-04-01T00:00:00"/>
    <d v="2017-04-19T00:00:00"/>
    <s v="Wednesday"/>
    <d v="1899-12-30T17:17:07"/>
    <d v="1899-12-30T17:00:00"/>
    <s v="One Way"/>
  </r>
  <r>
    <n v="1449580"/>
    <s v="RFID Card Member"/>
    <s v="Hibbing"/>
    <s v="MN"/>
    <n v="55746"/>
    <s v="UNITED STATES"/>
    <s v="Annual Pass"/>
    <n v="5519"/>
    <x v="27"/>
    <n v="43.074890000000003"/>
    <n v="-87.882810000000006"/>
    <x v="35"/>
    <n v="43.066893999999998"/>
    <n v="-87.877936000000005"/>
    <n v="4"/>
    <n v="0"/>
    <n v="0.6"/>
    <n v="0.6"/>
    <n v="24"/>
    <n v="-1"/>
    <d v="2017-04-19T00:00:00"/>
    <d v="2017-04-01T00:00:00"/>
    <d v="2017-04-19T00:00:00"/>
    <s v="Wednesday"/>
    <d v="1899-12-30T17:19:42"/>
    <d v="1899-12-30T17:00:00"/>
    <n v="1"/>
    <d v="2017-04-19T00:00:00"/>
    <d v="2017-04-01T00:00:00"/>
    <d v="2017-04-19T00:00:00"/>
    <s v="Wednesday"/>
    <d v="1899-12-30T17:23:54"/>
    <d v="1899-12-30T17:00:00"/>
    <s v="One Way"/>
  </r>
  <r>
    <n v="1407702"/>
    <s v="RFID Card Member"/>
    <s v="Milwaukee"/>
    <s v="WI"/>
    <n v="53202"/>
    <s v="UNITED STATES"/>
    <s v="Annual Pass"/>
    <n v="11107"/>
    <x v="53"/>
    <n v="43.074655999999997"/>
    <n v="-87.889011999999994"/>
    <x v="13"/>
    <n v="43.078530000000001"/>
    <n v="-87.882620000000003"/>
    <n v="3"/>
    <n v="0"/>
    <n v="0.5"/>
    <n v="0.4"/>
    <n v="18"/>
    <n v="-1"/>
    <d v="2017-04-19T00:00:00"/>
    <d v="2017-04-01T00:00:00"/>
    <d v="2017-04-19T00:00:00"/>
    <s v="Wednesday"/>
    <d v="1899-12-30T19:38:20"/>
    <d v="1899-12-30T20:00:00"/>
    <n v="1"/>
    <d v="2017-04-19T00:00:00"/>
    <d v="2017-04-01T00:00:00"/>
    <d v="2017-04-19T00:00:00"/>
    <s v="Wednesday"/>
    <d v="1899-12-30T19:41:57"/>
    <d v="1899-12-30T20:00:00"/>
    <s v="One Way"/>
  </r>
  <r>
    <n v="1249362"/>
    <s v="RFID Card Member"/>
    <s v="Johnsburg"/>
    <s v="IL"/>
    <n v="60051"/>
    <s v="UNITED STATES"/>
    <s v="Bublr for Organizations"/>
    <n v="5529"/>
    <x v="32"/>
    <n v="43.078530000000001"/>
    <n v="-87.882620000000003"/>
    <x v="47"/>
    <n v="43.060250000000003"/>
    <n v="-87.892169999999993"/>
    <n v="19"/>
    <n v="0"/>
    <n v="2.9"/>
    <n v="2.7"/>
    <n v="114"/>
    <n v="-1"/>
    <d v="2017-04-19T00:00:00"/>
    <d v="2017-04-01T00:00:00"/>
    <d v="2017-04-19T00:00:00"/>
    <s v="Wednesday"/>
    <d v="1899-12-30T20:11:12"/>
    <d v="1899-12-30T20:00:00"/>
    <n v="1"/>
    <d v="2017-04-19T00:00:00"/>
    <d v="2017-04-01T00:00:00"/>
    <d v="2017-04-19T00:00:00"/>
    <s v="Wednesday"/>
    <d v="1899-12-30T20:30:17"/>
    <d v="1899-12-30T21:00:00"/>
    <s v="One Way"/>
  </r>
  <r>
    <n v="1468696"/>
    <s v="RFID Card Member"/>
    <s v="Wauwatosa"/>
    <s v="WI"/>
    <n v="53226"/>
    <s v="UNITED STATES"/>
    <s v="Annual Pass"/>
    <n v="255"/>
    <x v="11"/>
    <n v="43.04804"/>
    <n v="-87.896720000000002"/>
    <x v="1"/>
    <n v="43.03886"/>
    <n v="-87.902720000000002"/>
    <n v="5"/>
    <n v="0"/>
    <n v="0.8"/>
    <n v="0.7"/>
    <n v="30"/>
    <n v="-1"/>
    <d v="2017-04-20T00:00:00"/>
    <d v="2017-04-01T00:00:00"/>
    <d v="2017-04-20T00:00:00"/>
    <s v="Thursday"/>
    <d v="1899-12-30T08:14:33"/>
    <d v="1899-12-30T08:00:00"/>
    <n v="1"/>
    <d v="2017-04-20T00:00:00"/>
    <d v="2017-04-01T00:00:00"/>
    <d v="2017-04-20T00:00:00"/>
    <s v="Thursday"/>
    <d v="1899-12-30T08:19:47"/>
    <d v="1899-12-30T08:00:00"/>
    <s v="One Way"/>
  </r>
  <r>
    <n v="1260485"/>
    <s v="RFID Card Member"/>
    <s v="Shorewood"/>
    <s v="WI"/>
    <n v="53211"/>
    <s v="UNITED STATES"/>
    <s v="Annual Pass"/>
    <n v="11088"/>
    <x v="1"/>
    <n v="43.048200000000001"/>
    <n v="-87.900859999999994"/>
    <x v="1"/>
    <n v="43.03886"/>
    <n v="-87.902720000000002"/>
    <n v="5"/>
    <n v="0"/>
    <n v="0.8"/>
    <n v="0.7"/>
    <n v="30"/>
    <n v="-1"/>
    <d v="2017-04-20T00:00:00"/>
    <d v="2017-04-01T00:00:00"/>
    <d v="2017-04-20T00:00:00"/>
    <s v="Thursday"/>
    <d v="1899-12-30T08:21:05"/>
    <d v="1899-12-30T08:00:00"/>
    <n v="1"/>
    <d v="2017-04-20T00:00:00"/>
    <d v="2017-04-01T00:00:00"/>
    <d v="2017-04-20T00:00:00"/>
    <s v="Thursday"/>
    <d v="1899-12-30T08:26:33"/>
    <d v="1899-12-30T08:00:00"/>
    <s v="One Way"/>
  </r>
  <r>
    <n v="1518070"/>
    <s v="RFID Card Member"/>
    <s v="Milwaukee"/>
    <s v="WI"/>
    <n v="53211"/>
    <s v="UNITED STATES"/>
    <s v="30-Day Pass"/>
    <n v="234"/>
    <x v="36"/>
    <n v="43.069021999999997"/>
    <n v="-87.887940999999998"/>
    <x v="16"/>
    <n v="43.052549999999997"/>
    <n v="-87.909329999999997"/>
    <n v="10"/>
    <n v="0"/>
    <n v="1.5"/>
    <n v="1.4"/>
    <n v="60"/>
    <n v="-1"/>
    <d v="2017-04-20T00:00:00"/>
    <d v="2017-04-01T00:00:00"/>
    <d v="2017-04-20T00:00:00"/>
    <s v="Thursday"/>
    <d v="1899-12-30T08:30:21"/>
    <d v="1899-12-30T09:00:00"/>
    <n v="1"/>
    <d v="2017-04-20T00:00:00"/>
    <d v="2017-04-01T00:00:00"/>
    <d v="2017-04-20T00:00:00"/>
    <s v="Thursday"/>
    <d v="1899-12-30T08:40:42"/>
    <d v="1899-12-30T09:00:00"/>
    <s v="One Way"/>
  </r>
  <r>
    <n v="738734"/>
    <s v="RFID Card Member"/>
    <s v="MILWAUKEE"/>
    <s v="WI"/>
    <n v="53202"/>
    <s v="UNITED STATES"/>
    <s v="Annual Pass"/>
    <n v="269"/>
    <x v="40"/>
    <n v="43.046570000000003"/>
    <n v="-87.908720000000002"/>
    <x v="45"/>
    <n v="43.046570000000003"/>
    <n v="-87.908720000000002"/>
    <n v="21"/>
    <n v="0"/>
    <n v="3.2"/>
    <n v="3"/>
    <n v="126"/>
    <n v="-1"/>
    <d v="2017-04-26T00:00:00"/>
    <d v="2017-04-01T00:00:00"/>
    <d v="2017-04-26T00:00:00"/>
    <s v="Wednesday"/>
    <d v="1899-12-30T18:13:07"/>
    <d v="1899-12-30T18:00:00"/>
    <n v="1"/>
    <d v="2017-04-26T00:00:00"/>
    <d v="2017-04-01T00:00:00"/>
    <d v="2017-04-26T00:00:00"/>
    <s v="Wednesday"/>
    <d v="1899-12-30T18:34:16"/>
    <d v="1899-12-30T19:00:00"/>
    <s v="Round Trip"/>
  </r>
  <r>
    <n v="1400126"/>
    <s v="RFID Card Member"/>
    <s v="Milwaukee"/>
    <s v="WI"/>
    <n v="53211"/>
    <s v="UNITED STATES"/>
    <s v="Annual Pass"/>
    <n v="237"/>
    <x v="22"/>
    <n v="43.066893999999998"/>
    <n v="-87.877936000000005"/>
    <x v="29"/>
    <n v="43.06033"/>
    <n v="-87.89546"/>
    <n v="9"/>
    <n v="0"/>
    <n v="1.4"/>
    <n v="1.3"/>
    <n v="54"/>
    <n v="-1"/>
    <d v="2017-04-26T00:00:00"/>
    <d v="2017-04-01T00:00:00"/>
    <d v="2017-04-26T00:00:00"/>
    <s v="Wednesday"/>
    <d v="1899-12-30T18:13:52"/>
    <d v="1899-12-30T18:00:00"/>
    <n v="1"/>
    <d v="2017-04-26T00:00:00"/>
    <d v="2017-04-01T00:00:00"/>
    <d v="2017-04-26T00:00:00"/>
    <s v="Wednesday"/>
    <d v="1899-12-30T18:22:06"/>
    <d v="1899-12-30T18:00:00"/>
    <s v="One Way"/>
  </r>
  <r>
    <n v="1169361"/>
    <s v="RFID Card Member"/>
    <s v="Milwaukee"/>
    <s v="WI"/>
    <n v="53202"/>
    <s v="UNITED STATES"/>
    <s v="Bublr for Organizations"/>
    <n v="5712"/>
    <x v="53"/>
    <n v="43.074655999999997"/>
    <n v="-87.889011999999994"/>
    <x v="11"/>
    <n v="43.052460000000004"/>
    <n v="-87.891000000000005"/>
    <n v="19"/>
    <n v="0"/>
    <n v="2.9"/>
    <n v="2.7"/>
    <n v="114"/>
    <n v="-1"/>
    <d v="2017-04-26T00:00:00"/>
    <d v="2017-04-01T00:00:00"/>
    <d v="2017-04-26T00:00:00"/>
    <s v="Wednesday"/>
    <d v="1899-12-30T18:48:40"/>
    <d v="1899-12-30T19:00:00"/>
    <n v="1"/>
    <d v="2017-04-26T00:00:00"/>
    <d v="2017-04-01T00:00:00"/>
    <d v="2017-04-26T00:00:00"/>
    <s v="Wednesday"/>
    <d v="1899-12-30T19:07:42"/>
    <d v="1899-12-30T19:00:00"/>
    <s v="One Way"/>
  </r>
  <r>
    <n v="1538823"/>
    <s v="RFID Card Member"/>
    <s v="Milwaukee"/>
    <s v="WI"/>
    <n v="53202"/>
    <s v="UNITED STATES"/>
    <s v="Annual Pass"/>
    <n v="5429"/>
    <x v="38"/>
    <n v="43.058619999999998"/>
    <n v="-87.885319999999993"/>
    <x v="29"/>
    <n v="43.06033"/>
    <n v="-87.89546"/>
    <n v="5"/>
    <n v="0"/>
    <n v="0.8"/>
    <n v="0.7"/>
    <n v="30"/>
    <n v="-1"/>
    <d v="2017-04-26T00:00:00"/>
    <d v="2017-04-01T00:00:00"/>
    <d v="2017-04-26T00:00:00"/>
    <s v="Wednesday"/>
    <d v="1899-12-30T20:16:12"/>
    <d v="1899-12-30T20:00:00"/>
    <n v="1"/>
    <d v="2017-04-26T00:00:00"/>
    <d v="2017-04-01T00:00:00"/>
    <d v="2017-04-26T00:00:00"/>
    <s v="Wednesday"/>
    <d v="1899-12-30T20:21:49"/>
    <d v="1899-12-30T20:00:00"/>
    <s v="One Way"/>
  </r>
  <r>
    <n v="1373087"/>
    <s v="RFID Card Member"/>
    <s v="Milwaukee"/>
    <s v="WI"/>
    <n v="53211"/>
    <s v="UNITED STATES"/>
    <s v="Annual Pass"/>
    <n v="11064"/>
    <x v="32"/>
    <n v="43.078530000000001"/>
    <n v="-87.882620000000003"/>
    <x v="13"/>
    <n v="43.078530000000001"/>
    <n v="-87.882620000000003"/>
    <n v="24"/>
    <n v="0"/>
    <n v="3.6"/>
    <n v="3.4"/>
    <n v="144"/>
    <n v="-1"/>
    <d v="2017-04-26T00:00:00"/>
    <d v="2017-04-01T00:00:00"/>
    <d v="2017-04-26T00:00:00"/>
    <s v="Wednesday"/>
    <d v="1899-12-30T22:29:37"/>
    <d v="1899-12-30T22:00:00"/>
    <n v="1"/>
    <d v="2017-04-26T00:00:00"/>
    <d v="2017-04-01T00:00:00"/>
    <d v="2017-04-26T00:00:00"/>
    <s v="Wednesday"/>
    <d v="1899-12-30T22:53:12"/>
    <d v="1899-12-30T23:00:00"/>
    <s v="Round Trip"/>
  </r>
  <r>
    <n v="1308362"/>
    <s v="RFID Card Member"/>
    <s v="Milwaukee"/>
    <s v="WI"/>
    <n v="53202"/>
    <s v="UNITED STATES"/>
    <s v="Pay as You Go Pass"/>
    <n v="5562"/>
    <x v="40"/>
    <n v="43.046570000000003"/>
    <n v="-87.908720000000002"/>
    <x v="2"/>
    <n v="43.048200000000001"/>
    <n v="-87.900859999999994"/>
    <n v="4"/>
    <n v="0"/>
    <n v="0.6"/>
    <n v="0.6"/>
    <n v="24"/>
    <n v="-1"/>
    <d v="2017-04-27T00:00:00"/>
    <d v="2017-04-01T00:00:00"/>
    <d v="2017-04-27T00:00:00"/>
    <s v="Thursday"/>
    <d v="1899-12-30T00:06:49"/>
    <d v="1899-12-30T00:00:00"/>
    <n v="1"/>
    <d v="2017-04-27T00:00:00"/>
    <d v="2017-04-01T00:00:00"/>
    <d v="2017-04-27T00:00:00"/>
    <s v="Thursday"/>
    <d v="1899-12-30T00:10:53"/>
    <d v="1899-12-30T00:00:00"/>
    <s v="One Way"/>
  </r>
  <r>
    <n v="1328721"/>
    <s v="RFID Card Member"/>
    <s v="Milwaukee"/>
    <s v="WI"/>
    <n v="53207"/>
    <s v="UNITED STATES"/>
    <s v="Annual Pass"/>
    <n v="11095"/>
    <x v="50"/>
    <n v="43.026229999999998"/>
    <n v="-87.912809999999993"/>
    <x v="7"/>
    <n v="43.038580000000003"/>
    <n v="-87.90934"/>
    <n v="6"/>
    <n v="0"/>
    <n v="0.9"/>
    <n v="0.9"/>
    <n v="36"/>
    <n v="-1"/>
    <d v="2017-04-27T00:00:00"/>
    <d v="2017-04-01T00:00:00"/>
    <d v="2017-04-27T00:00:00"/>
    <s v="Thursday"/>
    <d v="1899-12-30T07:35:25"/>
    <d v="1899-12-30T08:00:00"/>
    <n v="1"/>
    <d v="2017-04-27T00:00:00"/>
    <d v="2017-04-01T00:00:00"/>
    <d v="2017-04-27T00:00:00"/>
    <s v="Thursday"/>
    <d v="1899-12-30T07:41:03"/>
    <d v="1899-12-30T08:00:00"/>
    <s v="One Way"/>
  </r>
  <r>
    <n v="783916"/>
    <s v="RFID Card Member"/>
    <s v="Chicago"/>
    <s v="IL"/>
    <n v="60618"/>
    <s v="UNITED STATES"/>
    <s v="Annual Pass"/>
    <n v="143"/>
    <x v="52"/>
    <n v="43.034619999999997"/>
    <n v="-87.917500000000004"/>
    <x v="1"/>
    <n v="43.03886"/>
    <n v="-87.902720000000002"/>
    <n v="9"/>
    <n v="0"/>
    <n v="1.4"/>
    <n v="1.3"/>
    <n v="54"/>
    <n v="-1"/>
    <d v="2017-04-27T00:00:00"/>
    <d v="2017-04-01T00:00:00"/>
    <d v="2017-04-27T00:00:00"/>
    <s v="Thursday"/>
    <d v="1899-12-30T07:41:16"/>
    <d v="1899-12-30T08:00:00"/>
    <n v="1"/>
    <d v="2017-04-27T00:00:00"/>
    <d v="2017-04-01T00:00:00"/>
    <d v="2017-04-27T00:00:00"/>
    <s v="Thursday"/>
    <d v="1899-12-30T07:50:44"/>
    <d v="1899-12-30T08:00:00"/>
    <s v="One Way"/>
  </r>
  <r>
    <n v="1357250"/>
    <s v="RFID Card Member"/>
    <s v="Milwaukee"/>
    <s v="WI"/>
    <n v="53202"/>
    <s v="UNITED STATES"/>
    <s v="Annual Pass"/>
    <n v="5562"/>
    <x v="1"/>
    <n v="43.048200000000001"/>
    <n v="-87.900859999999994"/>
    <x v="1"/>
    <n v="43.03886"/>
    <n v="-87.902720000000002"/>
    <n v="5"/>
    <n v="0"/>
    <n v="0.8"/>
    <n v="0.7"/>
    <n v="30"/>
    <n v="-1"/>
    <d v="2017-04-27T00:00:00"/>
    <d v="2017-04-01T00:00:00"/>
    <d v="2017-04-27T00:00:00"/>
    <s v="Thursday"/>
    <d v="1899-12-30T07:44:42"/>
    <d v="1899-12-30T08:00:00"/>
    <n v="1"/>
    <d v="2017-04-27T00:00:00"/>
    <d v="2017-04-01T00:00:00"/>
    <d v="2017-04-27T00:00:00"/>
    <s v="Thursday"/>
    <d v="1899-12-30T07:49:00"/>
    <d v="1899-12-30T08:00:00"/>
    <s v="One Way"/>
  </r>
  <r>
    <n v="1361563"/>
    <s v="RFID Card Member"/>
    <s v="Milwaukee"/>
    <s v="WI"/>
    <n v="53207"/>
    <s v="UNITED STATES"/>
    <s v="Annual Pass"/>
    <n v="32"/>
    <x v="5"/>
    <n v="43.031320000000001"/>
    <n v="-87.904259999999994"/>
    <x v="41"/>
    <n v="43.031320000000001"/>
    <n v="-87.904259999999994"/>
    <n v="33"/>
    <n v="0"/>
    <n v="5"/>
    <n v="4.7"/>
    <n v="198"/>
    <n v="-1"/>
    <d v="2017-04-27T00:00:00"/>
    <d v="2017-04-01T00:00:00"/>
    <d v="2017-04-27T00:00:00"/>
    <s v="Thursday"/>
    <d v="1899-12-30T12:08:18"/>
    <d v="1899-12-30T12:00:00"/>
    <n v="1"/>
    <d v="2017-04-27T00:00:00"/>
    <d v="2017-04-01T00:00:00"/>
    <d v="2017-04-27T00:00:00"/>
    <s v="Thursday"/>
    <d v="1899-12-30T12:41:08"/>
    <d v="1899-12-30T13:00:00"/>
    <s v="Round Trip"/>
  </r>
  <r>
    <n v="1407702"/>
    <s v="RFID Card Member"/>
    <s v="Milwaukee"/>
    <s v="WI"/>
    <n v="53202"/>
    <s v="UNITED STATES"/>
    <s v="Annual Pass"/>
    <n v="46"/>
    <x v="53"/>
    <n v="43.074655999999997"/>
    <n v="-87.889011999999994"/>
    <x v="25"/>
    <n v="43.074890000000003"/>
    <n v="-87.882810000000006"/>
    <n v="3"/>
    <n v="0"/>
    <n v="0.5"/>
    <n v="0.4"/>
    <n v="18"/>
    <n v="-1"/>
    <d v="2017-04-27T00:00:00"/>
    <d v="2017-04-01T00:00:00"/>
    <d v="2017-04-27T00:00:00"/>
    <s v="Thursday"/>
    <d v="1899-12-30T14:48:56"/>
    <d v="1899-12-30T15:00:00"/>
    <n v="1"/>
    <d v="2017-04-27T00:00:00"/>
    <d v="2017-04-01T00:00:00"/>
    <d v="2017-04-27T00:00:00"/>
    <s v="Thursday"/>
    <d v="1899-12-30T14:51:09"/>
    <d v="1899-12-30T15:00:00"/>
    <s v="One Way"/>
  </r>
  <r>
    <n v="1494109"/>
    <s v="RFID Card Member"/>
    <s v="Milwaukee"/>
    <s v="WI"/>
    <n v="53233"/>
    <s v="UNITED STATES"/>
    <s v="Annual Pass"/>
    <n v="5582"/>
    <x v="2"/>
    <n v="43.03886"/>
    <n v="-87.902720000000002"/>
    <x v="19"/>
    <n v="43.040349999999997"/>
    <n v="-87.920760000000001"/>
    <n v="8"/>
    <n v="0"/>
    <n v="1.2"/>
    <n v="1.1000000000000001"/>
    <n v="48"/>
    <n v="-1"/>
    <d v="2017-04-27T00:00:00"/>
    <d v="2017-04-01T00:00:00"/>
    <d v="2017-04-27T00:00:00"/>
    <s v="Thursday"/>
    <d v="1899-12-30T15:32:58"/>
    <d v="1899-12-30T16:00:00"/>
    <n v="1"/>
    <d v="2017-04-27T00:00:00"/>
    <d v="2017-04-01T00:00:00"/>
    <d v="2017-04-27T00:00:00"/>
    <s v="Thursday"/>
    <d v="1899-12-30T15:40:30"/>
    <d v="1899-12-30T16:00:00"/>
    <s v="One Way"/>
  </r>
  <r>
    <n v="1546752"/>
    <s v="RFID Card Member"/>
    <s v="Milwaukee "/>
    <s v="WI"/>
    <n v="53202"/>
    <s v="UNITED STATES"/>
    <s v="Annual Pass"/>
    <n v="8"/>
    <x v="53"/>
    <n v="43.074655999999997"/>
    <n v="-87.889011999999994"/>
    <x v="25"/>
    <n v="43.074890000000003"/>
    <n v="-87.882810000000006"/>
    <n v="3"/>
    <n v="0"/>
    <n v="0.5"/>
    <n v="0.4"/>
    <n v="18"/>
    <n v="-1"/>
    <d v="2017-04-27T00:00:00"/>
    <d v="2017-04-01T00:00:00"/>
    <d v="2017-04-27T00:00:00"/>
    <s v="Thursday"/>
    <d v="1899-12-30T16:22:44"/>
    <d v="1899-12-30T16:00:00"/>
    <n v="1"/>
    <d v="2017-04-27T00:00:00"/>
    <d v="2017-04-01T00:00:00"/>
    <d v="2017-04-27T00:00:00"/>
    <s v="Thursday"/>
    <d v="1899-12-30T16:25:12"/>
    <d v="1899-12-30T16:00:00"/>
    <s v="One Way"/>
  </r>
  <r>
    <n v="1238671"/>
    <s v="RFID Card Member"/>
    <s v="Naperville"/>
    <s v="IL"/>
    <n v="60563"/>
    <s v="UNITED STATES"/>
    <s v="Bublr for Organizations"/>
    <n v="5508"/>
    <x v="31"/>
    <n v="43.06033"/>
    <n v="-87.89546"/>
    <x v="53"/>
    <n v="43.060786"/>
    <n v="-87.883825999999999"/>
    <n v="16"/>
    <n v="0"/>
    <n v="2.4"/>
    <n v="2.2999999999999998"/>
    <n v="96"/>
    <n v="-1"/>
    <d v="2017-04-28T00:00:00"/>
    <d v="2017-04-01T00:00:00"/>
    <d v="2017-04-28T00:00:00"/>
    <s v="Friday"/>
    <d v="1899-12-30T02:00:13"/>
    <d v="1899-12-30T02:00:00"/>
    <n v="1"/>
    <d v="2017-04-28T00:00:00"/>
    <d v="2017-04-01T00:00:00"/>
    <d v="2017-04-28T00:00:00"/>
    <s v="Friday"/>
    <d v="1899-12-30T02:16:12"/>
    <d v="1899-12-30T02:00:00"/>
    <s v="One Way"/>
  </r>
  <r>
    <n v="1372138"/>
    <s v="RFID Card Member"/>
    <s v="Wheaton"/>
    <s v="IL"/>
    <n v="60189"/>
    <s v="UNITED STATES"/>
    <s v="Annual Pass"/>
    <n v="5589"/>
    <x v="48"/>
    <n v="43.060155999999999"/>
    <n v="-87.881258000000003"/>
    <x v="29"/>
    <n v="43.06033"/>
    <n v="-87.89546"/>
    <n v="229"/>
    <n v="18"/>
    <n v="18"/>
    <n v="17.100000000000001"/>
    <n v="720"/>
    <n v="-1"/>
    <d v="2017-04-28T00:00:00"/>
    <d v="2017-04-01T00:00:00"/>
    <d v="2017-04-28T00:00:00"/>
    <s v="Friday"/>
    <d v="1899-12-30T03:05:17"/>
    <d v="1899-12-30T03:00:00"/>
    <n v="1"/>
    <d v="2017-04-28T00:00:00"/>
    <d v="2017-04-01T00:00:00"/>
    <d v="2017-04-28T00:00:00"/>
    <s v="Friday"/>
    <d v="1899-12-30T06:54:18"/>
    <d v="1899-12-30T07:00:00"/>
    <s v="One Way"/>
  </r>
  <r>
    <n v="1357250"/>
    <s v="RFID Card Member"/>
    <s v="Milwaukee"/>
    <s v="WI"/>
    <n v="53202"/>
    <s v="UNITED STATES"/>
    <s v="Annual Pass"/>
    <n v="167"/>
    <x v="1"/>
    <n v="43.048200000000001"/>
    <n v="-87.900859999999994"/>
    <x v="1"/>
    <n v="43.03886"/>
    <n v="-87.902720000000002"/>
    <n v="5"/>
    <n v="0"/>
    <n v="0.8"/>
    <n v="0.7"/>
    <n v="30"/>
    <n v="-1"/>
    <d v="2017-04-28T00:00:00"/>
    <d v="2017-04-01T00:00:00"/>
    <d v="2017-04-28T00:00:00"/>
    <s v="Friday"/>
    <d v="1899-12-30T08:04:59"/>
    <d v="1899-12-30T08:00:00"/>
    <n v="1"/>
    <d v="2017-04-28T00:00:00"/>
    <d v="2017-04-01T00:00:00"/>
    <d v="2017-04-28T00:00:00"/>
    <s v="Friday"/>
    <d v="1899-12-30T08:09:56"/>
    <d v="1899-12-30T08:00:00"/>
    <s v="One Way"/>
  </r>
  <r>
    <n v="1400126"/>
    <s v="RFID Card Member"/>
    <s v="Milwaukee"/>
    <s v="WI"/>
    <n v="53211"/>
    <s v="UNITED STATES"/>
    <s v="Annual Pass"/>
    <n v="5553"/>
    <x v="22"/>
    <n v="43.066893999999998"/>
    <n v="-87.877936000000005"/>
    <x v="20"/>
    <n v="43.077359999999999"/>
    <n v="-87.880769999999998"/>
    <n v="5"/>
    <n v="0"/>
    <n v="0.8"/>
    <n v="0.7"/>
    <n v="30"/>
    <n v="-1"/>
    <d v="2017-04-28T00:00:00"/>
    <d v="2017-04-01T00:00:00"/>
    <d v="2017-04-28T00:00:00"/>
    <s v="Friday"/>
    <d v="1899-12-30T10:25:50"/>
    <d v="1899-12-30T10:00:00"/>
    <n v="1"/>
    <d v="2017-04-28T00:00:00"/>
    <d v="2017-04-01T00:00:00"/>
    <d v="2017-04-28T00:00:00"/>
    <s v="Friday"/>
    <d v="1899-12-30T10:30:39"/>
    <d v="1899-12-30T11:00:00"/>
    <s v="One Way"/>
  </r>
  <r>
    <n v="1280631"/>
    <s v="RFID Card Member"/>
    <s v="Milwaukee"/>
    <s v="WI"/>
    <n v="53202"/>
    <s v="UNITED STATES"/>
    <s v="Annual Pass"/>
    <n v="5538"/>
    <x v="6"/>
    <n v="43.038719999999998"/>
    <n v="-87.905339999999995"/>
    <x v="3"/>
    <n v="43.03913"/>
    <n v="-87.916150000000002"/>
    <n v="6"/>
    <n v="0"/>
    <n v="0.9"/>
    <n v="0.9"/>
    <n v="36"/>
    <n v="-1"/>
    <d v="2017-04-28T00:00:00"/>
    <d v="2017-04-01T00:00:00"/>
    <d v="2017-04-28T00:00:00"/>
    <s v="Friday"/>
    <d v="1899-12-30T11:42:20"/>
    <d v="1899-12-30T12:00:00"/>
    <n v="1"/>
    <d v="2017-04-28T00:00:00"/>
    <d v="2017-04-01T00:00:00"/>
    <d v="2017-04-28T00:00:00"/>
    <s v="Friday"/>
    <d v="1899-12-30T11:48:08"/>
    <d v="1899-12-30T12:00:00"/>
    <s v="One Way"/>
  </r>
  <r>
    <n v="1361563"/>
    <s v="RFID Card Member"/>
    <s v="Milwaukee"/>
    <s v="WI"/>
    <n v="53207"/>
    <s v="UNITED STATES"/>
    <s v="Annual Pass"/>
    <n v="32"/>
    <x v="5"/>
    <n v="43.031320000000001"/>
    <n v="-87.904259999999994"/>
    <x v="36"/>
    <n v="43.038719999999998"/>
    <n v="-87.905339999999995"/>
    <n v="4"/>
    <n v="0"/>
    <n v="0.6"/>
    <n v="0.6"/>
    <n v="24"/>
    <n v="-1"/>
    <d v="2017-04-28T00:00:00"/>
    <d v="2017-04-01T00:00:00"/>
    <d v="2017-04-28T00:00:00"/>
    <s v="Friday"/>
    <d v="1899-12-30T12:04:37"/>
    <d v="1899-12-30T12:00:00"/>
    <n v="1"/>
    <d v="2017-04-28T00:00:00"/>
    <d v="2017-04-01T00:00:00"/>
    <d v="2017-04-28T00:00:00"/>
    <s v="Friday"/>
    <d v="1899-12-30T12:08:08"/>
    <d v="1899-12-30T12:00:00"/>
    <s v="One Way"/>
  </r>
  <r>
    <n v="1260485"/>
    <s v="RFID Card Member"/>
    <s v="Shorewood"/>
    <s v="WI"/>
    <n v="53211"/>
    <s v="UNITED STATES"/>
    <s v="Annual Pass"/>
    <n v="5430"/>
    <x v="6"/>
    <n v="43.038719999999998"/>
    <n v="-87.905339999999995"/>
    <x v="1"/>
    <n v="43.03886"/>
    <n v="-87.902720000000002"/>
    <n v="2"/>
    <n v="0"/>
    <n v="0.3"/>
    <n v="0.3"/>
    <n v="12"/>
    <n v="-1"/>
    <d v="2017-04-28T00:00:00"/>
    <d v="2017-04-01T00:00:00"/>
    <d v="2017-04-28T00:00:00"/>
    <s v="Friday"/>
    <d v="1899-12-30T13:47:31"/>
    <d v="1899-12-30T14:00:00"/>
    <n v="1"/>
    <d v="2017-04-28T00:00:00"/>
    <d v="2017-04-01T00:00:00"/>
    <d v="2017-04-28T00:00:00"/>
    <s v="Friday"/>
    <d v="1899-12-30T13:49:45"/>
    <d v="1899-12-30T14:00:00"/>
    <s v="One Way"/>
  </r>
  <r>
    <n v="993583"/>
    <s v="RFID Card Member"/>
    <s v="Milwaukee"/>
    <s v="WI"/>
    <n v="53211"/>
    <s v="UNITED STATES"/>
    <s v="Bublr for Organizations"/>
    <n v="5561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28T00:00:00"/>
    <d v="2017-04-01T00:00:00"/>
    <d v="2017-04-28T00:00:00"/>
    <s v="Friday"/>
    <d v="1899-12-30T13:58:27"/>
    <d v="1899-12-30T14:00:00"/>
    <n v="1"/>
    <d v="2017-04-28T00:00:00"/>
    <d v="2017-04-01T00:00:00"/>
    <d v="2017-04-28T00:00:00"/>
    <s v="Friday"/>
    <d v="1899-12-30T14:01:16"/>
    <d v="1899-12-30T14:00:00"/>
    <s v="One Way"/>
  </r>
  <r>
    <n v="1101924"/>
    <s v="RFID Card Member"/>
    <s v="Milwaukee"/>
    <s v="WI"/>
    <n v="53203"/>
    <s v="UNITED STATES"/>
    <s v="Annual Pass"/>
    <n v="5541"/>
    <x v="6"/>
    <n v="43.038719999999998"/>
    <n v="-87.905339999999995"/>
    <x v="6"/>
    <n v="43.03519"/>
    <n v="-87.907390000000007"/>
    <n v="3"/>
    <n v="0"/>
    <n v="0.5"/>
    <n v="0.4"/>
    <n v="18"/>
    <n v="-1"/>
    <d v="2017-04-28T00:00:00"/>
    <d v="2017-04-01T00:00:00"/>
    <d v="2017-04-28T00:00:00"/>
    <s v="Friday"/>
    <d v="1899-12-30T14:48:45"/>
    <d v="1899-12-30T15:00:00"/>
    <n v="1"/>
    <d v="2017-04-28T00:00:00"/>
    <d v="2017-04-01T00:00:00"/>
    <d v="2017-04-28T00:00:00"/>
    <s v="Friday"/>
    <d v="1899-12-30T14:51:18"/>
    <d v="1899-12-30T15:00:00"/>
    <s v="One Way"/>
  </r>
  <r>
    <n v="1260485"/>
    <s v="RFID Card Member"/>
    <s v="Shorewood"/>
    <s v="WI"/>
    <n v="53211"/>
    <s v="UNITED STATES"/>
    <s v="Annual Pass"/>
    <n v="5445"/>
    <x v="2"/>
    <n v="43.03886"/>
    <n v="-87.902720000000002"/>
    <x v="2"/>
    <n v="43.048200000000001"/>
    <n v="-87.900859999999994"/>
    <n v="8"/>
    <n v="0"/>
    <n v="1.2"/>
    <n v="1.1000000000000001"/>
    <n v="48"/>
    <n v="-1"/>
    <d v="2017-04-28T00:00:00"/>
    <d v="2017-04-01T00:00:00"/>
    <d v="2017-04-28T00:00:00"/>
    <s v="Friday"/>
    <d v="1899-12-30T17:08:30"/>
    <d v="1899-12-30T17:00:00"/>
    <n v="1"/>
    <d v="2017-04-28T00:00:00"/>
    <d v="2017-04-01T00:00:00"/>
    <d v="2017-04-28T00:00:00"/>
    <s v="Friday"/>
    <d v="1899-12-30T17:16:48"/>
    <d v="1899-12-30T17:00:00"/>
    <s v="One Way"/>
  </r>
  <r>
    <n v="1527528"/>
    <s v="RFID Card Member"/>
    <s v="Milwaukee "/>
    <s v="WI"/>
    <n v="53202"/>
    <s v="UNITED STATES"/>
    <s v="Annual Pass"/>
    <n v="111"/>
    <x v="30"/>
    <n v="43.045712999999999"/>
    <n v="-87.899756999999994"/>
    <x v="26"/>
    <n v="43.053040000000003"/>
    <n v="-87.897660000000002"/>
    <n v="7"/>
    <n v="0"/>
    <n v="1.1000000000000001"/>
    <n v="1"/>
    <n v="42"/>
    <n v="-1"/>
    <d v="2017-04-28T00:00:00"/>
    <d v="2017-04-01T00:00:00"/>
    <d v="2017-04-28T00:00:00"/>
    <s v="Friday"/>
    <d v="1899-12-30T19:24:35"/>
    <d v="1899-12-30T19:00:00"/>
    <n v="1"/>
    <d v="2017-04-28T00:00:00"/>
    <d v="2017-04-01T00:00:00"/>
    <d v="2017-04-28T00:00:00"/>
    <s v="Friday"/>
    <d v="1899-12-30T19:31:20"/>
    <d v="1899-12-30T20:00:00"/>
    <s v="One Way"/>
  </r>
  <r>
    <n v="1377173"/>
    <s v="RFID Card Member"/>
    <s v="Milwaukee "/>
    <s v="WI"/>
    <n v="53212"/>
    <s v="UNITED STATES"/>
    <s v="Annual Pass"/>
    <n v="11077"/>
    <x v="10"/>
    <n v="43.060786"/>
    <n v="-87.883825999999999"/>
    <x v="53"/>
    <n v="43.060786"/>
    <n v="-87.883825999999999"/>
    <n v="2"/>
    <n v="0"/>
    <n v="0.3"/>
    <n v="0.3"/>
    <n v="12"/>
    <n v="-1"/>
    <d v="2017-04-29T00:00:00"/>
    <d v="2017-04-01T00:00:00"/>
    <d v="2017-04-29T00:00:00"/>
    <s v="Saturday"/>
    <d v="1899-12-30T13:48:13"/>
    <d v="1899-12-30T14:00:00"/>
    <n v="1"/>
    <d v="2017-04-29T00:00:00"/>
    <d v="2017-04-01T00:00:00"/>
    <d v="2017-04-29T00:00:00"/>
    <s v="Saturday"/>
    <d v="1899-12-30T13:50:21"/>
    <d v="1899-12-30T14:00:00"/>
    <s v="Round Trip"/>
  </r>
  <r>
    <n v="1249929"/>
    <s v="RFID Card Member"/>
    <s v="Oregon"/>
    <s v="WI"/>
    <n v="53575"/>
    <s v="UNITED STATES"/>
    <s v="Bublr for Organizations"/>
    <n v="11116"/>
    <x v="32"/>
    <n v="43.078530000000001"/>
    <n v="-87.882620000000003"/>
    <x v="25"/>
    <n v="43.074890000000003"/>
    <n v="-87.882810000000006"/>
    <n v="2"/>
    <n v="0"/>
    <n v="0.3"/>
    <n v="0.3"/>
    <n v="12"/>
    <n v="-1"/>
    <d v="2017-04-30T00:00:00"/>
    <d v="2017-04-01T00:00:00"/>
    <d v="2017-04-30T00:00:00"/>
    <s v="Sunday"/>
    <d v="1899-12-30T08:19:47"/>
    <d v="1899-12-30T08:00:00"/>
    <n v="1"/>
    <d v="2017-04-30T00:00:00"/>
    <d v="2017-04-01T00:00:00"/>
    <d v="2017-04-30T00:00:00"/>
    <s v="Sunday"/>
    <d v="1899-12-30T08:21:33"/>
    <d v="1899-12-30T08:00:00"/>
    <s v="One Way"/>
  </r>
  <r>
    <n v="1251108"/>
    <s v="RFID Card Member"/>
    <s v="Appleton"/>
    <s v="WI"/>
    <n v="54913"/>
    <s v="UNITED STATES"/>
    <s v="Bublr for Organizations"/>
    <n v="5497"/>
    <x v="31"/>
    <n v="43.06033"/>
    <n v="-87.89546"/>
    <x v="47"/>
    <n v="43.060250000000003"/>
    <n v="-87.892169999999993"/>
    <n v="2"/>
    <n v="0"/>
    <n v="0.3"/>
    <n v="0.3"/>
    <n v="12"/>
    <n v="-1"/>
    <d v="2017-04-30T00:00:00"/>
    <d v="2017-04-01T00:00:00"/>
    <d v="2017-04-30T00:00:00"/>
    <s v="Sunday"/>
    <d v="1899-12-30T08:49:58"/>
    <d v="1899-12-30T09:00:00"/>
    <n v="1"/>
    <d v="2017-04-30T00:00:00"/>
    <d v="2017-04-01T00:00:00"/>
    <d v="2017-04-30T00:00:00"/>
    <s v="Sunday"/>
    <d v="1899-12-30T08:51:20"/>
    <d v="1899-12-30T09:00:00"/>
    <s v="One Way"/>
  </r>
  <r>
    <n v="1357250"/>
    <s v="RFID Card Member"/>
    <s v="Milwaukee"/>
    <s v="WI"/>
    <n v="53202"/>
    <s v="UNITED STATES"/>
    <s v="Annual Pass"/>
    <n v="152"/>
    <x v="1"/>
    <n v="43.048200000000001"/>
    <n v="-87.900859999999994"/>
    <x v="36"/>
    <n v="43.038719999999998"/>
    <n v="-87.905339999999995"/>
    <n v="4"/>
    <n v="0"/>
    <n v="0.6"/>
    <n v="0.6"/>
    <n v="24"/>
    <n v="-1"/>
    <d v="2017-04-30T00:00:00"/>
    <d v="2017-04-01T00:00:00"/>
    <d v="2017-04-30T00:00:00"/>
    <s v="Sunday"/>
    <d v="1899-12-30T13:52:21"/>
    <d v="1899-12-30T14:00:00"/>
    <n v="1"/>
    <d v="2017-04-30T00:00:00"/>
    <d v="2017-04-01T00:00:00"/>
    <d v="2017-04-30T00:00:00"/>
    <s v="Sunday"/>
    <d v="1899-12-30T13:56:21"/>
    <d v="1899-12-30T14:00:00"/>
    <s v="One Way"/>
  </r>
  <r>
    <n v="1372080"/>
    <s v="RFID Card Member"/>
    <s v="Milwaukee"/>
    <s v="WI"/>
    <n v="53201"/>
    <s v="UNITED STATES"/>
    <s v="Annual Pass"/>
    <n v="5520"/>
    <x v="38"/>
    <n v="43.058619999999998"/>
    <n v="-87.885319999999993"/>
    <x v="13"/>
    <n v="43.078530000000001"/>
    <n v="-87.882620000000003"/>
    <n v="16"/>
    <n v="0"/>
    <n v="2.4"/>
    <n v="2.2999999999999998"/>
    <n v="96"/>
    <n v="-1"/>
    <d v="2017-04-23T00:00:00"/>
    <d v="2017-04-01T00:00:00"/>
    <d v="2017-04-23T00:00:00"/>
    <s v="Sunday"/>
    <d v="1899-12-30T13:34:06"/>
    <d v="1899-12-30T14:00:00"/>
    <n v="1"/>
    <d v="2017-04-23T00:00:00"/>
    <d v="2017-04-01T00:00:00"/>
    <d v="2017-04-23T00:00:00"/>
    <s v="Sunday"/>
    <d v="1899-12-30T13:50:07"/>
    <d v="1899-12-30T14:00:00"/>
    <s v="One Way"/>
  </r>
  <r>
    <n v="1251113"/>
    <s v="RFID Card Member"/>
    <s v="Neenah"/>
    <s v="WI"/>
    <n v="54956"/>
    <s v="UNITED STATES"/>
    <s v="Bublr for Organizations"/>
    <n v="317"/>
    <x v="35"/>
    <n v="43.060250000000003"/>
    <n v="-87.892169999999993"/>
    <x v="47"/>
    <n v="43.060250000000003"/>
    <n v="-87.892169999999993"/>
    <n v="10"/>
    <n v="0"/>
    <n v="1.5"/>
    <n v="1.4"/>
    <n v="60"/>
    <n v="-1"/>
    <d v="2017-04-23T00:00:00"/>
    <d v="2017-04-01T00:00:00"/>
    <d v="2017-04-23T00:00:00"/>
    <s v="Sunday"/>
    <d v="1899-12-30T13:53:57"/>
    <d v="1899-12-30T14:00:00"/>
    <n v="1"/>
    <d v="2017-04-23T00:00:00"/>
    <d v="2017-04-01T00:00:00"/>
    <d v="2017-04-23T00:00:00"/>
    <s v="Sunday"/>
    <d v="1899-12-30T14:03:10"/>
    <d v="1899-12-30T14:00:00"/>
    <s v="Round Trip"/>
  </r>
  <r>
    <n v="1252730"/>
    <s v="RFID Card Member"/>
    <s v="Waukesha "/>
    <s v="WI"/>
    <n v="53188"/>
    <s v="UNITED STATES"/>
    <s v="Bublr for Organizations"/>
    <n v="11056"/>
    <x v="45"/>
    <n v="43.077359999999999"/>
    <n v="-87.880769999999998"/>
    <x v="47"/>
    <n v="43.060250000000003"/>
    <n v="-87.892169999999993"/>
    <n v="12"/>
    <n v="0"/>
    <n v="1.8"/>
    <n v="1.7"/>
    <n v="72"/>
    <n v="-1"/>
    <d v="2017-04-23T00:00:00"/>
    <d v="2017-04-01T00:00:00"/>
    <d v="2017-04-23T00:00:00"/>
    <s v="Sunday"/>
    <d v="1899-12-30T14:59:25"/>
    <d v="1899-12-30T15:00:00"/>
    <n v="1"/>
    <d v="2017-04-23T00:00:00"/>
    <d v="2017-04-01T00:00:00"/>
    <d v="2017-04-23T00:00:00"/>
    <s v="Sunday"/>
    <d v="1899-12-30T15:11:37"/>
    <d v="1899-12-30T15:00:00"/>
    <s v="One Way"/>
  </r>
  <r>
    <n v="558783"/>
    <s v="RFID Card Member"/>
    <s v="Oconomowoc"/>
    <s v="WI"/>
    <n v="53066"/>
    <s v="UNITED STATES"/>
    <s v="Annual Pass"/>
    <n v="11126"/>
    <x v="2"/>
    <n v="43.03886"/>
    <n v="-87.902720000000002"/>
    <x v="9"/>
    <n v="43.034619999999997"/>
    <n v="-87.917500000000004"/>
    <n v="6"/>
    <n v="0"/>
    <n v="0.9"/>
    <n v="0.9"/>
    <n v="36"/>
    <n v="-1"/>
    <d v="2017-04-23T00:00:00"/>
    <d v="2017-04-01T00:00:00"/>
    <d v="2017-04-23T00:00:00"/>
    <s v="Sunday"/>
    <d v="1899-12-30T15:12:15"/>
    <d v="1899-12-30T15:00:00"/>
    <n v="1"/>
    <d v="2017-04-23T00:00:00"/>
    <d v="2017-04-01T00:00:00"/>
    <d v="2017-04-23T00:00:00"/>
    <s v="Sunday"/>
    <d v="1899-12-30T15:18:27"/>
    <d v="1899-12-30T15:00:00"/>
    <s v="One Way"/>
  </r>
  <r>
    <n v="1257306"/>
    <s v="RFID Card Member"/>
    <s v="Milwaukee"/>
    <s v="WI"/>
    <n v="53233"/>
    <s v="UNITED STATES"/>
    <s v="Bublr for Organizations"/>
    <n v="5484"/>
    <x v="42"/>
    <n v="43.060079999999999"/>
    <n v="-88.027349999999998"/>
    <x v="52"/>
    <n v="43.041646999999998"/>
    <n v="-87.927257999999995"/>
    <n v="74"/>
    <n v="3"/>
    <n v="11.1"/>
    <n v="10.5"/>
    <n v="444"/>
    <n v="-1"/>
    <d v="2017-04-23T00:00:00"/>
    <d v="2017-04-01T00:00:00"/>
    <d v="2017-04-23T00:00:00"/>
    <s v="Sunday"/>
    <d v="1899-12-30T20:45:25"/>
    <d v="1899-12-30T21:00:00"/>
    <n v="1"/>
    <d v="2017-04-23T00:00:00"/>
    <d v="2017-04-01T00:00:00"/>
    <d v="2017-04-23T00:00:00"/>
    <s v="Sunday"/>
    <d v="1899-12-30T21:59:50"/>
    <d v="1899-12-30T22:00:00"/>
    <s v="One Way"/>
  </r>
  <r>
    <n v="1344495"/>
    <s v="RFID Card Member"/>
    <s v="Kenosha"/>
    <s v="WI"/>
    <n v="53144"/>
    <s v="UNITED STATES"/>
    <s v="Annual Pass"/>
    <n v="5423"/>
    <x v="31"/>
    <n v="43.06033"/>
    <n v="-87.89546"/>
    <x v="47"/>
    <n v="43.060250000000003"/>
    <n v="-87.892169999999993"/>
    <n v="1"/>
    <n v="0"/>
    <n v="0.2"/>
    <n v="0.1"/>
    <n v="6"/>
    <n v="-1"/>
    <d v="2017-04-24T00:00:00"/>
    <d v="2017-04-01T00:00:00"/>
    <d v="2017-04-24T00:00:00"/>
    <s v="Monday"/>
    <d v="1899-12-30T07:58:36"/>
    <d v="1899-12-30T08:00:00"/>
    <n v="1"/>
    <d v="2017-04-24T00:00:00"/>
    <d v="2017-04-01T00:00:00"/>
    <d v="2017-04-24T00:00:00"/>
    <s v="Monday"/>
    <d v="1899-12-30T07:59:35"/>
    <d v="1899-12-30T08:00:00"/>
    <s v="One Way"/>
  </r>
  <r>
    <n v="1435377"/>
    <s v="RFID Card Member"/>
    <s v="Milwaukee"/>
    <s v="WI"/>
    <n v="53233"/>
    <s v="UNITED STATES"/>
    <s v="Annual Pass"/>
    <n v="5484"/>
    <x v="47"/>
    <n v="43.041646999999998"/>
    <n v="-87.927257999999995"/>
    <x v="16"/>
    <n v="43.052549999999997"/>
    <n v="-87.909329999999997"/>
    <n v="13"/>
    <n v="0"/>
    <n v="2"/>
    <n v="1.9"/>
    <n v="78"/>
    <n v="-1"/>
    <d v="2017-04-24T00:00:00"/>
    <d v="2017-04-01T00:00:00"/>
    <d v="2017-04-24T00:00:00"/>
    <s v="Monday"/>
    <d v="1899-12-30T09:46:15"/>
    <d v="1899-12-30T10:00:00"/>
    <n v="1"/>
    <d v="2017-04-24T00:00:00"/>
    <d v="2017-04-01T00:00:00"/>
    <d v="2017-04-24T00:00:00"/>
    <s v="Monday"/>
    <d v="1899-12-30T09:59:05"/>
    <d v="1899-12-30T10:00:00"/>
    <s v="One Way"/>
  </r>
  <r>
    <n v="1588562"/>
    <s v="RFID Card Member"/>
    <s v="Milwaukee"/>
    <s v="WI"/>
    <n v="53202"/>
    <s v="UNITED STATES"/>
    <s v="Annual Pass"/>
    <n v="82"/>
    <x v="27"/>
    <n v="43.074890000000003"/>
    <n v="-87.882810000000006"/>
    <x v="20"/>
    <n v="43.077359999999999"/>
    <n v="-87.880769999999998"/>
    <n v="2"/>
    <n v="0"/>
    <n v="0.3"/>
    <n v="0.3"/>
    <n v="12"/>
    <n v="-1"/>
    <d v="2017-04-24T00:00:00"/>
    <d v="2017-04-01T00:00:00"/>
    <d v="2017-04-24T00:00:00"/>
    <s v="Monday"/>
    <d v="1899-12-30T09:58:11"/>
    <d v="1899-12-30T10:00:00"/>
    <n v="1"/>
    <d v="2017-04-24T00:00:00"/>
    <d v="2017-04-01T00:00:00"/>
    <d v="2017-04-24T00:00:00"/>
    <s v="Monday"/>
    <d v="1899-12-30T10:00:11"/>
    <d v="1899-12-30T10:00:00"/>
    <s v="One Way"/>
  </r>
  <r>
    <n v="1489319"/>
    <s v="RFID Card Member"/>
    <s v="Brookfield"/>
    <s v="WI"/>
    <n v="53045"/>
    <s v="UNITED STATES"/>
    <s v="Annual Pass"/>
    <n v="346"/>
    <x v="10"/>
    <n v="43.060786"/>
    <n v="-87.883825999999999"/>
    <x v="25"/>
    <n v="43.074890000000003"/>
    <n v="-87.882810000000006"/>
    <n v="7"/>
    <n v="0"/>
    <n v="1.1000000000000001"/>
    <n v="1"/>
    <n v="42"/>
    <n v="-1"/>
    <d v="2017-04-24T00:00:00"/>
    <d v="2017-04-01T00:00:00"/>
    <d v="2017-04-24T00:00:00"/>
    <s v="Monday"/>
    <d v="1899-12-30T10:32:40"/>
    <d v="1899-12-30T11:00:00"/>
    <n v="1"/>
    <d v="2017-04-24T00:00:00"/>
    <d v="2017-04-01T00:00:00"/>
    <d v="2017-04-24T00:00:00"/>
    <s v="Monday"/>
    <d v="1899-12-30T10:39:40"/>
    <d v="1899-12-30T11:00:00"/>
    <s v="One Way"/>
  </r>
  <r>
    <n v="1378810"/>
    <s v="RFID Card Member"/>
    <s v="Milwaukee "/>
    <s v="WI"/>
    <n v="53211"/>
    <s v="UNITED STATES"/>
    <s v="Annual Pass"/>
    <n v="5453"/>
    <x v="27"/>
    <n v="43.074890000000003"/>
    <n v="-87.882810000000006"/>
    <x v="35"/>
    <n v="43.066893999999998"/>
    <n v="-87.877936000000005"/>
    <n v="5"/>
    <n v="0"/>
    <n v="0.8"/>
    <n v="0.7"/>
    <n v="30"/>
    <n v="-1"/>
    <d v="2017-04-24T00:00:00"/>
    <d v="2017-04-01T00:00:00"/>
    <d v="2017-04-24T00:00:00"/>
    <s v="Monday"/>
    <d v="1899-12-30T11:54:36"/>
    <d v="1899-12-30T12:00:00"/>
    <n v="1"/>
    <d v="2017-04-24T00:00:00"/>
    <d v="2017-04-01T00:00:00"/>
    <d v="2017-04-24T00:00:00"/>
    <s v="Monday"/>
    <d v="1899-12-30T11:59:32"/>
    <d v="1899-12-30T12:00:00"/>
    <s v="One Way"/>
  </r>
  <r>
    <n v="1247978"/>
    <s v="RFID Card Member"/>
    <s v="Sussex"/>
    <s v="WI"/>
    <n v="53089"/>
    <s v="UNITED STATES"/>
    <s v="Bublr for Organizations"/>
    <n v="5524"/>
    <x v="53"/>
    <n v="43.074655999999997"/>
    <n v="-87.889011999999994"/>
    <x v="47"/>
    <n v="43.060250000000003"/>
    <n v="-87.892169999999993"/>
    <n v="10"/>
    <n v="0"/>
    <n v="1.5"/>
    <n v="1.4"/>
    <n v="60"/>
    <n v="-1"/>
    <d v="2017-04-24T00:00:00"/>
    <d v="2017-04-01T00:00:00"/>
    <d v="2017-04-24T00:00:00"/>
    <s v="Monday"/>
    <d v="1899-12-30T12:18:59"/>
    <d v="1899-12-30T12:00:00"/>
    <n v="1"/>
    <d v="2017-04-24T00:00:00"/>
    <d v="2017-04-01T00:00:00"/>
    <d v="2017-04-24T00:00:00"/>
    <s v="Monday"/>
    <d v="1899-12-30T12:28:04"/>
    <d v="1899-12-30T12:00:00"/>
    <s v="One Way"/>
  </r>
  <r>
    <n v="717793"/>
    <s v="RFID Card Member"/>
    <s v="Milwaukee"/>
    <s v="WI"/>
    <n v="53202"/>
    <s v="UNITED STATES"/>
    <s v="Annual Pass"/>
    <n v="27"/>
    <x v="4"/>
    <n v="43.04824"/>
    <n v="-87.904970000000006"/>
    <x v="6"/>
    <n v="43.03519"/>
    <n v="-87.907390000000007"/>
    <n v="10"/>
    <n v="0"/>
    <n v="1.5"/>
    <n v="1.4"/>
    <n v="60"/>
    <n v="-1"/>
    <d v="2017-04-24T00:00:00"/>
    <d v="2017-04-01T00:00:00"/>
    <d v="2017-04-24T00:00:00"/>
    <s v="Monday"/>
    <d v="1899-12-30T12:40:13"/>
    <d v="1899-12-30T13:00:00"/>
    <n v="1"/>
    <d v="2017-04-24T00:00:00"/>
    <d v="2017-04-01T00:00:00"/>
    <d v="2017-04-24T00:00:00"/>
    <s v="Monday"/>
    <d v="1899-12-30T12:50:30"/>
    <d v="1899-12-30T13:00:00"/>
    <s v="One Way"/>
  </r>
  <r>
    <n v="1249909"/>
    <s v="RFID Card Member"/>
    <s v="appleton"/>
    <s v="WI"/>
    <n v="54914"/>
    <s v="UNITED STATES"/>
    <s v="Bublr for Organizations"/>
    <n v="5497"/>
    <x v="27"/>
    <n v="43.074890000000003"/>
    <n v="-87.882810000000006"/>
    <x v="38"/>
    <n v="43.069021999999997"/>
    <n v="-87.887940999999998"/>
    <n v="6"/>
    <n v="0"/>
    <n v="0.9"/>
    <n v="0.9"/>
    <n v="36"/>
    <n v="-1"/>
    <d v="2017-04-24T00:00:00"/>
    <d v="2017-04-01T00:00:00"/>
    <d v="2017-04-24T00:00:00"/>
    <s v="Monday"/>
    <d v="1899-12-30T12:47:07"/>
    <d v="1899-12-30T13:00:00"/>
    <n v="1"/>
    <d v="2017-04-24T00:00:00"/>
    <d v="2017-04-01T00:00:00"/>
    <d v="2017-04-24T00:00:00"/>
    <s v="Monday"/>
    <d v="1899-12-30T12:53:59"/>
    <d v="1899-12-30T13:00:00"/>
    <s v="One Way"/>
  </r>
  <r>
    <n v="1249133"/>
    <s v="RFID Card Member"/>
    <s v="Prairie Du Chien"/>
    <s v="WI"/>
    <n v="53821"/>
    <s v="UNITED STATES"/>
    <s v="Bublr for Organizations"/>
    <n v="11105"/>
    <x v="31"/>
    <n v="43.06033"/>
    <n v="-87.89546"/>
    <x v="3"/>
    <n v="43.03913"/>
    <n v="-87.916150000000002"/>
    <n v="15"/>
    <n v="0"/>
    <n v="2.2999999999999998"/>
    <n v="2.1"/>
    <n v="90"/>
    <n v="-1"/>
    <d v="2017-04-24T00:00:00"/>
    <d v="2017-04-01T00:00:00"/>
    <d v="2017-04-24T00:00:00"/>
    <s v="Monday"/>
    <d v="1899-12-30T14:24:22"/>
    <d v="1899-12-30T14:00:00"/>
    <n v="1"/>
    <d v="2017-04-24T00:00:00"/>
    <d v="2017-04-01T00:00:00"/>
    <d v="2017-04-24T00:00:00"/>
    <s v="Monday"/>
    <d v="1899-12-30T14:39:15"/>
    <d v="1899-12-30T15:00:00"/>
    <s v="One Way"/>
  </r>
  <r>
    <n v="1564054"/>
    <s v="RFID Card Member"/>
    <s v="Franksville "/>
    <s v="WI"/>
    <n v="53126"/>
    <s v="UNITED STATES"/>
    <s v="Annual Pass"/>
    <n v="5501"/>
    <x v="44"/>
    <n v="43.060296999999998"/>
    <n v="-87.913150000000002"/>
    <x v="26"/>
    <n v="43.053040000000003"/>
    <n v="-87.897660000000002"/>
    <n v="9"/>
    <n v="0"/>
    <n v="1.4"/>
    <n v="1.3"/>
    <n v="54"/>
    <n v="-1"/>
    <d v="2017-04-24T00:00:00"/>
    <d v="2017-04-01T00:00:00"/>
    <d v="2017-04-24T00:00:00"/>
    <s v="Monday"/>
    <d v="1899-12-30T14:51:22"/>
    <d v="1899-12-30T15:00:00"/>
    <n v="1"/>
    <d v="2017-04-24T00:00:00"/>
    <d v="2017-04-01T00:00:00"/>
    <d v="2017-04-24T00:00:00"/>
    <s v="Monday"/>
    <d v="1899-12-30T15:00:36"/>
    <d v="1899-12-30T15:00:00"/>
    <s v="One Way"/>
  </r>
  <r>
    <n v="1417084"/>
    <s v="RFID Card Member"/>
    <s v="waukesha"/>
    <s v="WI"/>
    <n v="53188"/>
    <s v="UNITED STATES"/>
    <s v="Annual Pass"/>
    <n v="216"/>
    <x v="27"/>
    <n v="43.074890000000003"/>
    <n v="-87.882810000000006"/>
    <x v="38"/>
    <n v="43.069021999999997"/>
    <n v="-87.887940999999998"/>
    <n v="4"/>
    <n v="0"/>
    <n v="0.6"/>
    <n v="0.6"/>
    <n v="24"/>
    <n v="-1"/>
    <d v="2017-04-24T00:00:00"/>
    <d v="2017-04-01T00:00:00"/>
    <d v="2017-04-24T00:00:00"/>
    <s v="Monday"/>
    <d v="1899-12-30T15:53:17"/>
    <d v="1899-12-30T16:00:00"/>
    <n v="1"/>
    <d v="2017-04-24T00:00:00"/>
    <d v="2017-04-01T00:00:00"/>
    <d v="2017-04-24T00:00:00"/>
    <s v="Monday"/>
    <d v="1899-12-30T15:57:39"/>
    <d v="1899-12-30T16:00:00"/>
    <s v="One Way"/>
  </r>
  <r>
    <n v="935814"/>
    <s v="RFID Card Member"/>
    <s v="West Allis"/>
    <s v="WI"/>
    <n v="53214"/>
    <s v="UNITED STATES"/>
    <s v="Annual Pass"/>
    <n v="15"/>
    <x v="53"/>
    <n v="43.074655999999997"/>
    <n v="-87.889011999999994"/>
    <x v="20"/>
    <n v="43.077359999999999"/>
    <n v="-87.880769999999998"/>
    <n v="5"/>
    <n v="0"/>
    <n v="0.8"/>
    <n v="0.7"/>
    <n v="30"/>
    <n v="-1"/>
    <d v="2017-04-24T00:00:00"/>
    <d v="2017-04-01T00:00:00"/>
    <d v="2017-04-24T00:00:00"/>
    <s v="Monday"/>
    <d v="1899-12-30T16:16:36"/>
    <d v="1899-12-30T16:00:00"/>
    <n v="1"/>
    <d v="2017-04-24T00:00:00"/>
    <d v="2017-04-01T00:00:00"/>
    <d v="2017-04-24T00:00:00"/>
    <s v="Monday"/>
    <d v="1899-12-30T16:21:29"/>
    <d v="1899-12-30T16:00:00"/>
    <s v="One Way"/>
  </r>
  <r>
    <n v="1215088"/>
    <s v="RFID Card Member"/>
    <s v="Milwaukee "/>
    <s v="WI"/>
    <n v="53211"/>
    <s v="UNITED STATES"/>
    <s v="Bublr for Organizations"/>
    <n v="11155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24T00:00:00"/>
    <d v="2017-04-01T00:00:00"/>
    <d v="2017-04-24T00:00:00"/>
    <s v="Monday"/>
    <d v="1899-12-30T16:50:13"/>
    <d v="1899-12-30T17:00:00"/>
    <n v="1"/>
    <d v="2017-04-24T00:00:00"/>
    <d v="2017-04-01T00:00:00"/>
    <d v="2017-04-24T00:00:00"/>
    <s v="Monday"/>
    <d v="1899-12-30T16:52:44"/>
    <d v="1899-12-30T17:00:00"/>
    <s v="One Way"/>
  </r>
  <r>
    <n v="1250772"/>
    <s v="RFID Card Member"/>
    <s v="Chippewa Falls"/>
    <s v="WI"/>
    <n v="54729"/>
    <s v="UNITED STATES"/>
    <s v="Bublr for Organizations"/>
    <n v="13"/>
    <x v="53"/>
    <n v="43.074655999999997"/>
    <n v="-87.889011999999994"/>
    <x v="12"/>
    <n v="43.036900000000003"/>
    <n v="-87.89667"/>
    <n v="51"/>
    <n v="0"/>
    <n v="7.7"/>
    <n v="7.3"/>
    <n v="306"/>
    <n v="-1"/>
    <d v="2017-04-24T00:00:00"/>
    <d v="2017-04-01T00:00:00"/>
    <d v="2017-04-24T00:00:00"/>
    <s v="Monday"/>
    <d v="1899-12-30T17:43:55"/>
    <d v="1899-12-30T18:00:00"/>
    <n v="1"/>
    <d v="2017-04-24T00:00:00"/>
    <d v="2017-04-01T00:00:00"/>
    <d v="2017-04-24T00:00:00"/>
    <s v="Monday"/>
    <d v="1899-12-30T18:34:06"/>
    <d v="1899-12-30T19:00:00"/>
    <s v="One Way"/>
  </r>
  <r>
    <n v="1391757"/>
    <s v="RFID Card Member"/>
    <s v="Milwaukee"/>
    <s v="WI"/>
    <n v="53211"/>
    <s v="UNITED STATES"/>
    <s v="Annual Pass"/>
    <n v="5433"/>
    <x v="6"/>
    <n v="43.038719999999998"/>
    <n v="-87.905339999999995"/>
    <x v="7"/>
    <n v="43.038580000000003"/>
    <n v="-87.90934"/>
    <n v="4"/>
    <n v="0"/>
    <n v="0.6"/>
    <n v="0.6"/>
    <n v="24"/>
    <n v="-1"/>
    <d v="2017-04-24T00:00:00"/>
    <d v="2017-04-01T00:00:00"/>
    <d v="2017-04-24T00:00:00"/>
    <s v="Monday"/>
    <d v="1899-12-30T18:56:39"/>
    <d v="1899-12-30T19:00:00"/>
    <n v="1"/>
    <d v="2017-04-24T00:00:00"/>
    <d v="2017-04-01T00:00:00"/>
    <d v="2017-04-24T00:00:00"/>
    <s v="Monday"/>
    <d v="1899-12-30T19:00:19"/>
    <d v="1899-12-30T19:00:00"/>
    <s v="One Way"/>
  </r>
  <r>
    <n v="1358589"/>
    <s v="RFID Card Member"/>
    <s v="Milwaukee"/>
    <s v="WI"/>
    <n v="53211"/>
    <s v="UNITED STATES"/>
    <s v="Annual Pass"/>
    <n v="11074"/>
    <x v="30"/>
    <n v="43.045712999999999"/>
    <n v="-87.899756999999994"/>
    <x v="26"/>
    <n v="43.053040000000003"/>
    <n v="-87.897660000000002"/>
    <n v="5"/>
    <n v="0"/>
    <n v="0.8"/>
    <n v="0.7"/>
    <n v="30"/>
    <n v="-1"/>
    <d v="2017-04-24T00:00:00"/>
    <d v="2017-04-01T00:00:00"/>
    <d v="2017-04-24T00:00:00"/>
    <s v="Monday"/>
    <d v="1899-12-30T19:16:45"/>
    <d v="1899-12-30T19:00:00"/>
    <n v="1"/>
    <d v="2017-04-24T00:00:00"/>
    <d v="2017-04-01T00:00:00"/>
    <d v="2017-04-24T00:00:00"/>
    <s v="Monday"/>
    <d v="1899-12-30T19:21:17"/>
    <d v="1899-12-30T19:00:00"/>
    <s v="One Way"/>
  </r>
  <r>
    <n v="1408049"/>
    <s v="RFID Card Member"/>
    <s v="Milwaukee"/>
    <s v="WI"/>
    <n v="53202"/>
    <s v="UNITED STATES"/>
    <s v="Annual Pass"/>
    <n v="38"/>
    <x v="52"/>
    <n v="43.034619999999997"/>
    <n v="-87.917500000000004"/>
    <x v="43"/>
    <n v="43.031480000000002"/>
    <n v="-87.908169999999998"/>
    <n v="9"/>
    <n v="0"/>
    <n v="1.4"/>
    <n v="1.3"/>
    <n v="54"/>
    <n v="-1"/>
    <d v="2017-04-24T00:00:00"/>
    <d v="2017-04-01T00:00:00"/>
    <d v="2017-04-24T00:00:00"/>
    <s v="Monday"/>
    <d v="1899-12-30T20:35:24"/>
    <d v="1899-12-30T21:00:00"/>
    <n v="1"/>
    <d v="2017-04-24T00:00:00"/>
    <d v="2017-04-01T00:00:00"/>
    <d v="2017-04-24T00:00:00"/>
    <s v="Monday"/>
    <d v="1899-12-30T20:44:29"/>
    <d v="1899-12-30T21:00:00"/>
    <s v="One Way"/>
  </r>
  <r>
    <n v="1387849"/>
    <s v="RFID Card Member"/>
    <s v="Burlington"/>
    <s v="WI"/>
    <n v="53105"/>
    <s v="UNITED STATES"/>
    <s v="Annual Pass"/>
    <n v="135"/>
    <x v="27"/>
    <n v="43.074890000000003"/>
    <n v="-87.882810000000006"/>
    <x v="29"/>
    <n v="43.06033"/>
    <n v="-87.89546"/>
    <n v="9"/>
    <n v="0"/>
    <n v="1.4"/>
    <n v="1.3"/>
    <n v="54"/>
    <n v="-1"/>
    <d v="2017-04-24T00:00:00"/>
    <d v="2017-04-01T00:00:00"/>
    <d v="2017-04-24T00:00:00"/>
    <s v="Monday"/>
    <d v="1899-12-30T21:46:36"/>
    <d v="1899-12-30T22:00:00"/>
    <n v="1"/>
    <d v="2017-04-24T00:00:00"/>
    <d v="2017-04-01T00:00:00"/>
    <d v="2017-04-24T00:00:00"/>
    <s v="Monday"/>
    <d v="1899-12-30T21:55:20"/>
    <d v="1899-12-30T22:00:00"/>
    <s v="One Way"/>
  </r>
  <r>
    <n v="1255543"/>
    <s v="RFID Card Member"/>
    <s v="Burlington"/>
    <s v="WI"/>
    <n v="53105"/>
    <s v="UNITED STATES"/>
    <s v="Bublr for Organizations"/>
    <n v="237"/>
    <x v="31"/>
    <n v="43.06033"/>
    <n v="-87.89546"/>
    <x v="29"/>
    <n v="43.06033"/>
    <n v="-87.89546"/>
    <n v="4"/>
    <n v="0"/>
    <n v="0.6"/>
    <n v="0.6"/>
    <n v="24"/>
    <n v="-1"/>
    <d v="2017-04-24T00:00:00"/>
    <d v="2017-04-01T00:00:00"/>
    <d v="2017-04-24T00:00:00"/>
    <s v="Monday"/>
    <d v="1899-12-30T23:03:13"/>
    <d v="1899-12-30T23:00:00"/>
    <n v="1"/>
    <d v="2017-04-24T00:00:00"/>
    <d v="2017-04-01T00:00:00"/>
    <d v="2017-04-24T00:00:00"/>
    <s v="Monday"/>
    <d v="1899-12-30T23:07:53"/>
    <d v="1899-12-30T23:00:00"/>
    <s v="Round Trip"/>
  </r>
  <r>
    <n v="1298099"/>
    <s v="RFID Card Member"/>
    <s v="Milwaukee"/>
    <s v="WI"/>
    <n v="53233"/>
    <s v="UNITED STATES"/>
    <s v="Annual Pass"/>
    <n v="5425"/>
    <x v="4"/>
    <n v="43.04824"/>
    <n v="-87.904970000000006"/>
    <x v="33"/>
    <n v="43.04804"/>
    <n v="-87.896720000000002"/>
    <n v="4"/>
    <n v="0"/>
    <n v="0.6"/>
    <n v="0.6"/>
    <n v="24"/>
    <n v="-1"/>
    <d v="2017-04-24T00:00:00"/>
    <d v="2017-04-01T00:00:00"/>
    <d v="2017-04-24T00:00:00"/>
    <s v="Monday"/>
    <d v="1899-12-30T23:04:32"/>
    <d v="1899-12-30T23:00:00"/>
    <n v="1"/>
    <d v="2017-04-24T00:00:00"/>
    <d v="2017-04-01T00:00:00"/>
    <d v="2017-04-24T00:00:00"/>
    <s v="Monday"/>
    <d v="1899-12-30T23:08:52"/>
    <d v="1899-12-30T23:00:00"/>
    <s v="One Way"/>
  </r>
  <r>
    <n v="1468696"/>
    <s v="RFID Card Member"/>
    <s v="Wauwatosa"/>
    <s v="WI"/>
    <n v="53226"/>
    <s v="UNITED STATES"/>
    <s v="Annual Pass"/>
    <n v="9"/>
    <x v="1"/>
    <n v="43.048200000000001"/>
    <n v="-87.900859999999994"/>
    <x v="1"/>
    <n v="43.03886"/>
    <n v="-87.902720000000002"/>
    <n v="6"/>
    <n v="0"/>
    <n v="0.9"/>
    <n v="0.9"/>
    <n v="36"/>
    <n v="-1"/>
    <d v="2017-04-25T00:00:00"/>
    <d v="2017-04-01T00:00:00"/>
    <d v="2017-04-25T00:00:00"/>
    <s v="Tuesday"/>
    <d v="1899-12-30T06:42:13"/>
    <d v="1899-12-30T07:00:00"/>
    <n v="1"/>
    <d v="2017-04-25T00:00:00"/>
    <d v="2017-04-01T00:00:00"/>
    <d v="2017-04-25T00:00:00"/>
    <s v="Tuesday"/>
    <d v="1899-12-30T06:48:03"/>
    <d v="1899-12-30T07:00:00"/>
    <s v="One Way"/>
  </r>
  <r>
    <n v="1276651"/>
    <s v="RFID Card Member"/>
    <s v="Milwaukee"/>
    <s v="WI"/>
    <n v="53211"/>
    <s v="UNITED STATES"/>
    <s v="Annual Pass"/>
    <n v="11139"/>
    <x v="4"/>
    <n v="43.04824"/>
    <n v="-87.904970000000006"/>
    <x v="20"/>
    <n v="43.077359999999999"/>
    <n v="-87.880769999999998"/>
    <n v="17"/>
    <n v="0"/>
    <n v="2.6"/>
    <n v="2.4"/>
    <n v="102"/>
    <n v="-1"/>
    <d v="2017-04-25T00:00:00"/>
    <d v="2017-04-01T00:00:00"/>
    <d v="2017-04-25T00:00:00"/>
    <s v="Tuesday"/>
    <d v="1899-12-30T07:11:40"/>
    <d v="1899-12-30T07:00:00"/>
    <n v="1"/>
    <d v="2017-04-25T00:00:00"/>
    <d v="2017-04-01T00:00:00"/>
    <d v="2017-04-25T00:00:00"/>
    <s v="Tuesday"/>
    <d v="1899-12-30T07:28:33"/>
    <d v="1899-12-30T07:00:00"/>
    <s v="One Way"/>
  </r>
  <r>
    <n v="1598337"/>
    <s v="RFID Card Member"/>
    <m/>
    <m/>
    <n v="53202"/>
    <s v="UNITED STATES"/>
    <s v="Pay as You Go Pass"/>
    <n v="997"/>
    <x v="5"/>
    <n v="43.031320000000001"/>
    <n v="-87.904259999999994"/>
    <x v="12"/>
    <n v="43.036900000000003"/>
    <n v="-87.89667"/>
    <n v="7"/>
    <n v="2"/>
    <n v="1.1000000000000001"/>
    <n v="1"/>
    <n v="42"/>
    <n v="-1"/>
    <d v="2017-04-25T00:00:00"/>
    <d v="2017-04-01T00:00:00"/>
    <d v="2017-04-25T00:00:00"/>
    <s v="Tuesday"/>
    <d v="1899-12-30T07:42:47"/>
    <d v="1899-12-30T08:00:00"/>
    <n v="1"/>
    <d v="2017-04-25T00:00:00"/>
    <d v="2017-04-01T00:00:00"/>
    <d v="2017-04-25T00:00:00"/>
    <s v="Tuesday"/>
    <d v="1899-12-30T07:49:35"/>
    <d v="1899-12-30T08:00:00"/>
    <s v="One Way"/>
  </r>
  <r>
    <n v="1387054"/>
    <s v="RFID Card Member"/>
    <s v="Wauwatosa"/>
    <s v="WI"/>
    <n v="53213"/>
    <s v="UNITED STATES"/>
    <s v="Annual Pass"/>
    <n v="11117"/>
    <x v="55"/>
    <n v="43.052630000000001"/>
    <n v="-88.016319999999993"/>
    <x v="54"/>
    <n v="43.060079999999999"/>
    <n v="-88.027349999999998"/>
    <n v="7"/>
    <n v="0"/>
    <n v="1.1000000000000001"/>
    <n v="1"/>
    <n v="42"/>
    <n v="-1"/>
    <d v="2017-04-25T00:00:00"/>
    <d v="2017-04-01T00:00:00"/>
    <d v="2017-04-25T00:00:00"/>
    <s v="Tuesday"/>
    <d v="1899-12-30T08:17:41"/>
    <d v="1899-12-30T08:00:00"/>
    <n v="1"/>
    <d v="2017-04-25T00:00:00"/>
    <d v="2017-04-01T00:00:00"/>
    <d v="2017-04-25T00:00:00"/>
    <s v="Tuesday"/>
    <d v="1899-12-30T08:24:15"/>
    <d v="1899-12-30T08:00:00"/>
    <s v="One Way"/>
  </r>
  <r>
    <n v="1345070"/>
    <s v="RFID Card Member"/>
    <s v="Milwaukee"/>
    <s v="WI"/>
    <n v="53211"/>
    <s v="UNITED STATES"/>
    <s v="Annual Pass"/>
    <n v="5561"/>
    <x v="22"/>
    <n v="43.066893999999998"/>
    <n v="-87.877936000000005"/>
    <x v="20"/>
    <n v="43.077359999999999"/>
    <n v="-87.880769999999998"/>
    <n v="4"/>
    <n v="0"/>
    <n v="0.6"/>
    <n v="0.6"/>
    <n v="24"/>
    <n v="-1"/>
    <d v="2017-04-25T00:00:00"/>
    <d v="2017-04-01T00:00:00"/>
    <d v="2017-04-25T00:00:00"/>
    <s v="Tuesday"/>
    <d v="1899-12-30T10:01:01"/>
    <d v="1899-12-30T10:00:00"/>
    <n v="1"/>
    <d v="2017-04-25T00:00:00"/>
    <d v="2017-04-01T00:00:00"/>
    <d v="2017-04-25T00:00:00"/>
    <s v="Tuesday"/>
    <d v="1899-12-30T10:05:42"/>
    <d v="1899-12-30T10:00:00"/>
    <s v="One Way"/>
  </r>
  <r>
    <n v="738734"/>
    <s v="RFID Card Member"/>
    <s v="MILWAUKEE"/>
    <s v="WI"/>
    <n v="53202"/>
    <s v="UNITED STATES"/>
    <s v="Annual Pass"/>
    <n v="35"/>
    <x v="37"/>
    <n v="43.036900000000003"/>
    <n v="-87.89667"/>
    <x v="43"/>
    <n v="43.031480000000002"/>
    <n v="-87.908169999999998"/>
    <n v="19"/>
    <n v="0"/>
    <n v="2.9"/>
    <n v="2.7"/>
    <n v="114"/>
    <n v="-1"/>
    <d v="2017-04-25T00:00:00"/>
    <d v="2017-04-01T00:00:00"/>
    <d v="2017-04-25T00:00:00"/>
    <s v="Tuesday"/>
    <d v="1899-12-30T13:31:27"/>
    <d v="1899-12-30T14:00:00"/>
    <n v="1"/>
    <d v="2017-04-25T00:00:00"/>
    <d v="2017-04-01T00:00:00"/>
    <d v="2017-04-25T00:00:00"/>
    <s v="Tuesday"/>
    <d v="1899-12-30T13:50:37"/>
    <d v="1899-12-30T14:00:00"/>
    <s v="One Way"/>
  </r>
  <r>
    <n v="1444023"/>
    <s v="RFID Card Member"/>
    <s v="milwaukee"/>
    <s v="WI"/>
    <n v="53211"/>
    <s v="UNITED STATES"/>
    <s v="Annual Pass"/>
    <n v="11107"/>
    <x v="27"/>
    <n v="43.074890000000003"/>
    <n v="-87.882810000000006"/>
    <x v="55"/>
    <n v="43.074655999999997"/>
    <n v="-87.889011999999994"/>
    <n v="40"/>
    <n v="0"/>
    <n v="6"/>
    <n v="5.7"/>
    <n v="240"/>
    <n v="-1"/>
    <d v="2017-04-25T00:00:00"/>
    <d v="2017-04-01T00:00:00"/>
    <d v="2017-04-25T00:00:00"/>
    <s v="Tuesday"/>
    <d v="1899-12-30T14:16:44"/>
    <d v="1899-12-30T14:00:00"/>
    <n v="1"/>
    <d v="2017-04-25T00:00:00"/>
    <d v="2017-04-01T00:00:00"/>
    <d v="2017-04-25T00:00:00"/>
    <s v="Tuesday"/>
    <d v="1899-12-30T14:56:22"/>
    <d v="1899-12-30T15:00:00"/>
    <s v="One Way"/>
  </r>
  <r>
    <n v="1560725"/>
    <s v="RFID Card Member"/>
    <s v="Milwaukee"/>
    <s v="WI"/>
    <n v="53202"/>
    <s v="UNITED STATES"/>
    <s v="Pay as You Go Pass"/>
    <n v="5500"/>
    <x v="4"/>
    <n v="43.04824"/>
    <n v="-87.904970000000006"/>
    <x v="1"/>
    <n v="43.03886"/>
    <n v="-87.902720000000002"/>
    <n v="65"/>
    <n v="6"/>
    <n v="9.8000000000000007"/>
    <n v="9.3000000000000007"/>
    <n v="390"/>
    <n v="-1"/>
    <d v="2017-04-25T00:00:00"/>
    <d v="2017-04-01T00:00:00"/>
    <d v="2017-04-25T00:00:00"/>
    <s v="Tuesday"/>
    <d v="1899-12-30T15:32:28"/>
    <d v="1899-12-30T16:00:00"/>
    <n v="1"/>
    <d v="2017-04-25T00:00:00"/>
    <d v="2017-04-01T00:00:00"/>
    <d v="2017-04-25T00:00:00"/>
    <s v="Tuesday"/>
    <d v="1899-12-30T16:37:24"/>
    <d v="1899-12-30T17:00:00"/>
    <s v="One Way"/>
  </r>
  <r>
    <n v="1494109"/>
    <s v="RFID Card Member"/>
    <s v="Milwaukee"/>
    <s v="WI"/>
    <n v="53233"/>
    <s v="UNITED STATES"/>
    <s v="Annual Pass"/>
    <n v="5542"/>
    <x v="6"/>
    <n v="43.038719999999998"/>
    <n v="-87.905339999999995"/>
    <x v="19"/>
    <n v="43.040349999999997"/>
    <n v="-87.920760000000001"/>
    <n v="6"/>
    <n v="0"/>
    <n v="0.9"/>
    <n v="0.9"/>
    <n v="36"/>
    <n v="-1"/>
    <d v="2017-04-25T00:00:00"/>
    <d v="2017-04-01T00:00:00"/>
    <d v="2017-04-25T00:00:00"/>
    <s v="Tuesday"/>
    <d v="1899-12-30T16:40:46"/>
    <d v="1899-12-30T17:00:00"/>
    <n v="1"/>
    <d v="2017-04-25T00:00:00"/>
    <d v="2017-04-01T00:00:00"/>
    <d v="2017-04-25T00:00:00"/>
    <s v="Tuesday"/>
    <d v="1899-12-30T16:46:51"/>
    <d v="1899-12-30T17:00:00"/>
    <s v="One Way"/>
  </r>
  <r>
    <n v="1372197"/>
    <s v="RFID Card Member"/>
    <s v="milwaukee"/>
    <s v="WI"/>
    <n v="53202"/>
    <s v="UNITED STATES"/>
    <s v="Annual Pass"/>
    <n v="81"/>
    <x v="32"/>
    <n v="43.078530000000001"/>
    <n v="-87.882620000000003"/>
    <x v="13"/>
    <n v="43.078530000000001"/>
    <n v="-87.882620000000003"/>
    <n v="4"/>
    <n v="0"/>
    <n v="0.6"/>
    <n v="0.6"/>
    <n v="24"/>
    <n v="-1"/>
    <d v="2017-04-25T00:00:00"/>
    <d v="2017-04-01T00:00:00"/>
    <d v="2017-04-25T00:00:00"/>
    <s v="Tuesday"/>
    <d v="1899-12-30T17:08:30"/>
    <d v="1899-12-30T17:00:00"/>
    <n v="1"/>
    <d v="2017-04-25T00:00:00"/>
    <d v="2017-04-01T00:00:00"/>
    <d v="2017-04-25T00:00:00"/>
    <s v="Tuesday"/>
    <d v="1899-12-30T17:12:34"/>
    <d v="1899-12-30T17:00:00"/>
    <s v="Round Trip"/>
  </r>
  <r>
    <n v="1260485"/>
    <s v="RFID Card Member"/>
    <s v="Shorewood"/>
    <s v="WI"/>
    <n v="53211"/>
    <s v="UNITED STATES"/>
    <s v="Annual Pass"/>
    <n v="5500"/>
    <x v="2"/>
    <n v="43.03886"/>
    <n v="-87.902720000000002"/>
    <x v="2"/>
    <n v="43.048200000000001"/>
    <n v="-87.900859999999994"/>
    <n v="8"/>
    <n v="0"/>
    <n v="1.2"/>
    <n v="1.1000000000000001"/>
    <n v="48"/>
    <n v="-1"/>
    <d v="2017-04-25T00:00:00"/>
    <d v="2017-04-01T00:00:00"/>
    <d v="2017-04-25T00:00:00"/>
    <s v="Tuesday"/>
    <d v="1899-12-30T17:24:25"/>
    <d v="1899-12-30T17:00:00"/>
    <n v="1"/>
    <d v="2017-04-25T00:00:00"/>
    <d v="2017-04-01T00:00:00"/>
    <d v="2017-04-25T00:00:00"/>
    <s v="Tuesday"/>
    <d v="1899-12-30T17:32:34"/>
    <d v="1899-12-30T18:00:00"/>
    <s v="One Way"/>
  </r>
  <r>
    <n v="1248440"/>
    <s v="RFID Card Member"/>
    <s v="Neenah"/>
    <s v="WI"/>
    <n v="54956"/>
    <s v="UNITED STATES"/>
    <s v="Bublr for Organizations"/>
    <n v="199"/>
    <x v="32"/>
    <n v="43.078530000000001"/>
    <n v="-87.882620000000003"/>
    <x v="55"/>
    <n v="43.074655999999997"/>
    <n v="-87.889011999999994"/>
    <n v="3"/>
    <n v="0"/>
    <n v="0.5"/>
    <n v="0.4"/>
    <n v="18"/>
    <n v="-1"/>
    <d v="2017-04-25T00:00:00"/>
    <d v="2017-04-01T00:00:00"/>
    <d v="2017-04-25T00:00:00"/>
    <s v="Tuesday"/>
    <d v="1899-12-30T17:58:10"/>
    <d v="1899-12-30T18:00:00"/>
    <n v="1"/>
    <d v="2017-04-25T00:00:00"/>
    <d v="2017-04-01T00:00:00"/>
    <d v="2017-04-25T00:00:00"/>
    <s v="Tuesday"/>
    <d v="1899-12-30T18:01:45"/>
    <d v="1899-12-30T18:00:00"/>
    <s v="One Way"/>
  </r>
  <r>
    <n v="1137916"/>
    <s v="RFID Card Member"/>
    <s v="Milwaukee "/>
    <s v="WI"/>
    <n v="53202"/>
    <s v="UNITED STATES"/>
    <s v="Annual Pass"/>
    <n v="11129"/>
    <x v="8"/>
    <n v="43.038580000000003"/>
    <n v="-87.90934"/>
    <x v="11"/>
    <n v="43.052460000000004"/>
    <n v="-87.891000000000005"/>
    <n v="11"/>
    <n v="0"/>
    <n v="1.7"/>
    <n v="1.6"/>
    <n v="66"/>
    <n v="-1"/>
    <d v="2017-04-25T00:00:00"/>
    <d v="2017-04-01T00:00:00"/>
    <d v="2017-04-25T00:00:00"/>
    <s v="Tuesday"/>
    <d v="1899-12-30T18:29:58"/>
    <d v="1899-12-30T18:00:00"/>
    <n v="1"/>
    <d v="2017-04-25T00:00:00"/>
    <d v="2017-04-01T00:00:00"/>
    <d v="2017-04-25T00:00:00"/>
    <s v="Tuesday"/>
    <d v="1899-12-30T18:40:46"/>
    <d v="1899-12-30T19:00:00"/>
    <s v="One Way"/>
  </r>
  <r>
    <n v="1169361"/>
    <s v="RFID Card Member"/>
    <s v="Milwaukee"/>
    <s v="WI"/>
    <n v="53202"/>
    <s v="UNITED STATES"/>
    <s v="Bublr for Organizations"/>
    <n v="5514"/>
    <x v="53"/>
    <n v="43.074655999999997"/>
    <n v="-87.889011999999994"/>
    <x v="53"/>
    <n v="43.060786"/>
    <n v="-87.883825999999999"/>
    <n v="15"/>
    <n v="0"/>
    <n v="2.2999999999999998"/>
    <n v="2.1"/>
    <n v="90"/>
    <n v="-1"/>
    <d v="2017-04-25T00:00:00"/>
    <d v="2017-04-01T00:00:00"/>
    <d v="2017-04-25T00:00:00"/>
    <s v="Tuesday"/>
    <d v="1899-12-30T18:37:45"/>
    <d v="1899-12-30T19:00:00"/>
    <n v="1"/>
    <d v="2017-04-25T00:00:00"/>
    <d v="2017-04-01T00:00:00"/>
    <d v="2017-04-25T00:00:00"/>
    <s v="Tuesday"/>
    <d v="1899-12-30T18:52:13"/>
    <d v="1899-12-30T19:00:00"/>
    <s v="One Way"/>
  </r>
  <r>
    <n v="1250902"/>
    <s v="RFID Card Member"/>
    <s v="Wauwatosa"/>
    <s v="WI"/>
    <n v="53213"/>
    <s v="UNITED STATES"/>
    <s v="Bublr for Organizations"/>
    <n v="216"/>
    <x v="31"/>
    <n v="43.06033"/>
    <n v="-87.89546"/>
    <x v="47"/>
    <n v="43.060250000000003"/>
    <n v="-87.892169999999993"/>
    <n v="1"/>
    <n v="0"/>
    <n v="0.2"/>
    <n v="0.1"/>
    <n v="6"/>
    <n v="-1"/>
    <d v="2017-04-25T00:00:00"/>
    <d v="2017-04-01T00:00:00"/>
    <d v="2017-04-25T00:00:00"/>
    <s v="Tuesday"/>
    <d v="1899-12-30T18:57:01"/>
    <d v="1899-12-30T19:00:00"/>
    <n v="1"/>
    <d v="2017-04-25T00:00:00"/>
    <d v="2017-04-01T00:00:00"/>
    <d v="2017-04-25T00:00:00"/>
    <s v="Tuesday"/>
    <d v="1899-12-30T18:58:12"/>
    <d v="1899-12-30T19:00:00"/>
    <s v="One Way"/>
  </r>
  <r>
    <n v="1593100"/>
    <s v="RFID Card Member"/>
    <m/>
    <m/>
    <n v="53210"/>
    <s v="UNITED STATES"/>
    <s v="Annual Pass"/>
    <n v="46"/>
    <x v="27"/>
    <n v="43.074890000000003"/>
    <n v="-87.882810000000006"/>
    <x v="25"/>
    <n v="43.074890000000003"/>
    <n v="-87.882810000000006"/>
    <n v="1"/>
    <n v="0"/>
    <n v="0.2"/>
    <n v="0.1"/>
    <n v="6"/>
    <n v="-1"/>
    <d v="2017-04-25T00:00:00"/>
    <d v="2017-04-01T00:00:00"/>
    <d v="2017-04-25T00:00:00"/>
    <s v="Tuesday"/>
    <d v="1899-12-30T19:03:59"/>
    <d v="1899-12-30T19:00:00"/>
    <n v="1"/>
    <d v="2017-04-25T00:00:00"/>
    <d v="2017-04-01T00:00:00"/>
    <d v="2017-04-25T00:00:00"/>
    <s v="Tuesday"/>
    <d v="1899-12-30T19:04:54"/>
    <d v="1899-12-30T19:00:00"/>
    <s v="Round Trip"/>
  </r>
  <r>
    <n v="1251108"/>
    <s v="RFID Card Member"/>
    <s v="Appleton"/>
    <s v="WI"/>
    <n v="54913"/>
    <s v="UNITED STATES"/>
    <s v="Bublr for Organizations"/>
    <n v="11152"/>
    <x v="35"/>
    <n v="43.060250000000003"/>
    <n v="-87.892169999999993"/>
    <x v="29"/>
    <n v="43.06033"/>
    <n v="-87.89546"/>
    <n v="1"/>
    <n v="0"/>
    <n v="0.2"/>
    <n v="0.1"/>
    <n v="6"/>
    <n v="-1"/>
    <d v="2017-04-25T00:00:00"/>
    <d v="2017-04-01T00:00:00"/>
    <d v="2017-04-25T00:00:00"/>
    <s v="Tuesday"/>
    <d v="1899-12-30T19:20:30"/>
    <d v="1899-12-30T19:00:00"/>
    <n v="1"/>
    <d v="2017-04-25T00:00:00"/>
    <d v="2017-04-01T00:00:00"/>
    <d v="2017-04-25T00:00:00"/>
    <s v="Tuesday"/>
    <d v="1899-12-30T19:21:52"/>
    <d v="1899-12-30T19:00:00"/>
    <s v="One Way"/>
  </r>
  <r>
    <n v="1376765"/>
    <s v="RFID Card Member"/>
    <s v="Milwaukee"/>
    <s v="WI"/>
    <n v="53202"/>
    <s v="UNITED STATES"/>
    <s v="Pay as You Go Pass"/>
    <n v="5502"/>
    <x v="0"/>
    <n v="43.042490000000001"/>
    <n v="-87.909959999999998"/>
    <x v="7"/>
    <n v="43.038580000000003"/>
    <n v="-87.90934"/>
    <n v="4"/>
    <n v="0"/>
    <n v="0.6"/>
    <n v="0.6"/>
    <n v="24"/>
    <n v="-1"/>
    <d v="2017-04-25T00:00:00"/>
    <d v="2017-04-01T00:00:00"/>
    <d v="2017-04-25T00:00:00"/>
    <s v="Tuesday"/>
    <d v="1899-12-30T20:06:51"/>
    <d v="1899-12-30T20:00:00"/>
    <n v="1"/>
    <d v="2017-04-25T00:00:00"/>
    <d v="2017-04-01T00:00:00"/>
    <d v="2017-04-25T00:00:00"/>
    <s v="Tuesday"/>
    <d v="1899-12-30T20:10:52"/>
    <d v="1899-12-30T20:00:00"/>
    <s v="One Way"/>
  </r>
  <r>
    <n v="1468696"/>
    <s v="RFID Card Member"/>
    <s v="Wauwatosa"/>
    <s v="WI"/>
    <n v="53226"/>
    <s v="UNITED STATES"/>
    <s v="Annual Pass"/>
    <n v="5475"/>
    <x v="1"/>
    <n v="43.048200000000001"/>
    <n v="-87.900859999999994"/>
    <x v="1"/>
    <n v="43.03886"/>
    <n v="-87.902720000000002"/>
    <n v="6"/>
    <n v="0"/>
    <n v="0.9"/>
    <n v="0.9"/>
    <n v="36"/>
    <n v="-1"/>
    <d v="2017-04-26T00:00:00"/>
    <d v="2017-04-01T00:00:00"/>
    <d v="2017-04-26T00:00:00"/>
    <s v="Wednesday"/>
    <d v="1899-12-30T08:18:54"/>
    <d v="1899-12-30T08:00:00"/>
    <n v="1"/>
    <d v="2017-04-26T00:00:00"/>
    <d v="2017-04-01T00:00:00"/>
    <d v="2017-04-26T00:00:00"/>
    <s v="Wednesday"/>
    <d v="1899-12-30T08:24:05"/>
    <d v="1899-12-30T08:00:00"/>
    <s v="One Way"/>
  </r>
  <r>
    <n v="671983"/>
    <s v="RFID Card Member"/>
    <s v="Whitefish Bay"/>
    <s v="WI"/>
    <n v="53217"/>
    <s v="UNITED STATES"/>
    <s v="Annual Pass"/>
    <n v="11050"/>
    <x v="2"/>
    <n v="43.03886"/>
    <n v="-87.902720000000002"/>
    <x v="6"/>
    <n v="43.03519"/>
    <n v="-87.907390000000007"/>
    <n v="20"/>
    <n v="0"/>
    <n v="3"/>
    <n v="2.9"/>
    <n v="120"/>
    <n v="-1"/>
    <d v="2017-04-26T00:00:00"/>
    <d v="2017-04-01T00:00:00"/>
    <d v="2017-04-26T00:00:00"/>
    <s v="Wednesday"/>
    <d v="1899-12-30T13:14:19"/>
    <d v="1899-12-30T13:00:00"/>
    <n v="1"/>
    <d v="2017-04-26T00:00:00"/>
    <d v="2017-04-01T00:00:00"/>
    <d v="2017-04-26T00:00:00"/>
    <s v="Wednesday"/>
    <d v="1899-12-30T13:34:43"/>
    <d v="1899-12-30T14:00:00"/>
    <s v="One Way"/>
  </r>
  <r>
    <n v="1468078"/>
    <s v="RFID Card Member"/>
    <s v="Milwaukee "/>
    <s v="WI"/>
    <n v="53209"/>
    <s v="UNITED STATES"/>
    <s v="Annual Pass"/>
    <n v="11143"/>
    <x v="27"/>
    <n v="43.074890000000003"/>
    <n v="-87.882810000000006"/>
    <x v="10"/>
    <n v="43.058619999999998"/>
    <n v="-87.885319999999993"/>
    <n v="6"/>
    <n v="0"/>
    <n v="0.9"/>
    <n v="0.9"/>
    <n v="36"/>
    <n v="-1"/>
    <d v="2017-04-26T00:00:00"/>
    <d v="2017-04-01T00:00:00"/>
    <d v="2017-04-26T00:00:00"/>
    <s v="Wednesday"/>
    <d v="1899-12-30T15:35:11"/>
    <d v="1899-12-30T16:00:00"/>
    <n v="1"/>
    <d v="2017-04-26T00:00:00"/>
    <d v="2017-04-01T00:00:00"/>
    <d v="2017-04-26T00:00:00"/>
    <s v="Wednesday"/>
    <d v="1899-12-30T15:41:31"/>
    <d v="1899-12-30T16:00:00"/>
    <s v="One Way"/>
  </r>
  <r>
    <n v="1003049"/>
    <s v="RFID Card Member"/>
    <s v="Milwaukee"/>
    <s v="WI"/>
    <n v="53212"/>
    <s v="UNITED STATES"/>
    <s v="Annual Pass"/>
    <n v="5428"/>
    <x v="53"/>
    <n v="43.074655999999997"/>
    <n v="-87.889011999999994"/>
    <x v="11"/>
    <n v="43.052460000000004"/>
    <n v="-87.891000000000005"/>
    <n v="19"/>
    <n v="0"/>
    <n v="2.9"/>
    <n v="2.7"/>
    <n v="114"/>
    <n v="-1"/>
    <d v="2017-04-26T00:00:00"/>
    <d v="2017-04-01T00:00:00"/>
    <d v="2017-04-26T00:00:00"/>
    <s v="Wednesday"/>
    <d v="1899-12-30T16:20:59"/>
    <d v="1899-12-30T16:00:00"/>
    <n v="1"/>
    <d v="2017-04-26T00:00:00"/>
    <d v="2017-04-01T00:00:00"/>
    <d v="2017-04-26T00:00:00"/>
    <s v="Wednesday"/>
    <d v="1899-12-30T16:39:33"/>
    <d v="1899-12-30T17:00:00"/>
    <s v="One Way"/>
  </r>
  <r>
    <n v="531564"/>
    <s v="RFID Card Member"/>
    <s v="Milwaukee"/>
    <s v="WI"/>
    <n v="53202"/>
    <s v="UNITED STATES"/>
    <s v="Pay as You Go Pass"/>
    <n v="5505"/>
    <x v="47"/>
    <n v="43.041646999999998"/>
    <n v="-87.927257999999995"/>
    <x v="4"/>
    <n v="43.042490000000001"/>
    <n v="-87.909959999999998"/>
    <n v="9"/>
    <n v="2"/>
    <n v="1.4"/>
    <n v="1.3"/>
    <n v="54"/>
    <n v="-1"/>
    <d v="2017-04-26T00:00:00"/>
    <d v="2017-04-01T00:00:00"/>
    <d v="2017-04-26T00:00:00"/>
    <s v="Wednesday"/>
    <d v="1899-12-30T16:23:00"/>
    <d v="1899-12-30T16:00:00"/>
    <n v="1"/>
    <d v="2017-04-26T00:00:00"/>
    <d v="2017-04-01T00:00:00"/>
    <d v="2017-04-26T00:00:00"/>
    <s v="Wednesday"/>
    <d v="1899-12-30T16:32:40"/>
    <d v="1899-12-30T17:00:00"/>
    <s v="One Way"/>
  </r>
  <r>
    <n v="1215088"/>
    <s v="RFID Card Member"/>
    <s v="Milwaukee "/>
    <s v="WI"/>
    <n v="53211"/>
    <s v="UNITED STATES"/>
    <s v="Bublr for Organizations"/>
    <n v="77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26T00:00:00"/>
    <d v="2017-04-01T00:00:00"/>
    <d v="2017-04-26T00:00:00"/>
    <s v="Wednesday"/>
    <d v="1899-12-30T17:01:37"/>
    <d v="1899-12-30T17:00:00"/>
    <n v="1"/>
    <d v="2017-04-26T00:00:00"/>
    <d v="2017-04-01T00:00:00"/>
    <d v="2017-04-26T00:00:00"/>
    <s v="Wednesday"/>
    <d v="1899-12-30T17:03:55"/>
    <d v="1899-12-30T17:00:00"/>
    <s v="One Way"/>
  </r>
  <r>
    <n v="1357250"/>
    <s v="RFID Card Member"/>
    <s v="Milwaukee"/>
    <s v="WI"/>
    <n v="53202"/>
    <s v="UNITED STATES"/>
    <s v="Annual Pass"/>
    <n v="35"/>
    <x v="6"/>
    <n v="43.038719999999998"/>
    <n v="-87.905339999999995"/>
    <x v="5"/>
    <n v="43.04824"/>
    <n v="-87.904970000000006"/>
    <n v="7"/>
    <n v="0"/>
    <n v="1.1000000000000001"/>
    <n v="1"/>
    <n v="42"/>
    <n v="-1"/>
    <d v="2017-04-26T00:00:00"/>
    <d v="2017-04-01T00:00:00"/>
    <d v="2017-04-26T00:00:00"/>
    <s v="Wednesday"/>
    <d v="1899-12-30T17:11:41"/>
    <d v="1899-12-30T17:00:00"/>
    <n v="1"/>
    <d v="2017-04-26T00:00:00"/>
    <d v="2017-04-01T00:00:00"/>
    <d v="2017-04-26T00:00:00"/>
    <s v="Wednesday"/>
    <d v="1899-12-30T17:18:20"/>
    <d v="1899-12-30T17:00:00"/>
    <s v="One Way"/>
  </r>
  <r>
    <n v="1377173"/>
    <s v="RFID Card Member"/>
    <s v="Milwaukee "/>
    <s v="WI"/>
    <n v="53212"/>
    <s v="UNITED STATES"/>
    <s v="Annual Pass"/>
    <n v="202"/>
    <x v="36"/>
    <n v="43.069021999999997"/>
    <n v="-87.887940999999998"/>
    <x v="53"/>
    <n v="43.060786"/>
    <n v="-87.883825999999999"/>
    <n v="8"/>
    <n v="0"/>
    <n v="1.2"/>
    <n v="1.1000000000000001"/>
    <n v="48"/>
    <n v="-1"/>
    <d v="2017-04-15T00:00:00"/>
    <d v="2017-04-01T00:00:00"/>
    <d v="2017-04-15T00:00:00"/>
    <s v="Saturday"/>
    <d v="1899-12-30T11:24:32"/>
    <d v="1899-12-30T11:00:00"/>
    <n v="1"/>
    <d v="2017-04-15T00:00:00"/>
    <d v="2017-04-01T00:00:00"/>
    <d v="2017-04-15T00:00:00"/>
    <s v="Saturday"/>
    <d v="1899-12-30T11:32:56"/>
    <d v="1899-12-30T12:00:00"/>
    <s v="One Way"/>
  </r>
  <r>
    <n v="1472112"/>
    <s v="RFID Card Member"/>
    <s v="Milwaukee"/>
    <s v="WI"/>
    <n v="53202"/>
    <s v="UNITED STATES"/>
    <s v="Annual Pass"/>
    <n v="1000"/>
    <x v="1"/>
    <n v="43.048200000000001"/>
    <n v="-87.900859999999994"/>
    <x v="7"/>
    <n v="43.038580000000003"/>
    <n v="-87.90934"/>
    <n v="8"/>
    <n v="0"/>
    <n v="1.2"/>
    <n v="1.1000000000000001"/>
    <n v="48"/>
    <n v="-1"/>
    <d v="2017-04-15T00:00:00"/>
    <d v="2017-04-01T00:00:00"/>
    <d v="2017-04-15T00:00:00"/>
    <s v="Saturday"/>
    <d v="1899-12-30T13:49:15"/>
    <d v="1899-12-30T14:00:00"/>
    <n v="1"/>
    <d v="2017-04-15T00:00:00"/>
    <d v="2017-04-01T00:00:00"/>
    <d v="2017-04-15T00:00:00"/>
    <s v="Saturday"/>
    <d v="1899-12-30T13:57:30"/>
    <d v="1899-12-30T14:00:00"/>
    <s v="One Way"/>
  </r>
  <r>
    <n v="1244268"/>
    <s v="RFID Card Member"/>
    <s v="Shorewood"/>
    <s v="WI"/>
    <n v="53211"/>
    <s v="UNITED STATES"/>
    <s v="Pay as You Go Pass"/>
    <n v="5455"/>
    <x v="3"/>
    <n v="43.03519"/>
    <n v="-87.907390000000007"/>
    <x v="41"/>
    <n v="43.031320000000001"/>
    <n v="-87.904259999999994"/>
    <n v="6"/>
    <n v="2"/>
    <n v="0.9"/>
    <n v="0.9"/>
    <n v="36"/>
    <n v="-1"/>
    <d v="2017-04-15T00:00:00"/>
    <d v="2017-04-01T00:00:00"/>
    <d v="2017-04-15T00:00:00"/>
    <s v="Saturday"/>
    <d v="1899-12-30T14:26:52"/>
    <d v="1899-12-30T14:00:00"/>
    <n v="1"/>
    <d v="2017-04-15T00:00:00"/>
    <d v="2017-04-01T00:00:00"/>
    <d v="2017-04-15T00:00:00"/>
    <s v="Saturday"/>
    <d v="1899-12-30T14:32:29"/>
    <d v="1899-12-30T15:00:00"/>
    <s v="One Way"/>
  </r>
  <r>
    <n v="1261215"/>
    <s v="RFID Card Member"/>
    <s v="Milwaukee"/>
    <s v="WI"/>
    <n v="53207"/>
    <s v="UNITED STATES"/>
    <s v="Pay as You Go Pass"/>
    <n v="5436"/>
    <x v="33"/>
    <n v="43.004728999999998"/>
    <n v="-87.905463999999995"/>
    <x v="30"/>
    <n v="43.004728999999998"/>
    <n v="-87.905463999999995"/>
    <n v="16"/>
    <n v="2"/>
    <n v="2.4"/>
    <n v="2.2999999999999998"/>
    <n v="96"/>
    <n v="-1"/>
    <d v="2017-04-15T00:00:00"/>
    <d v="2017-04-01T00:00:00"/>
    <d v="2017-04-15T00:00:00"/>
    <s v="Saturday"/>
    <d v="1899-12-30T14:59:35"/>
    <d v="1899-12-30T15:00:00"/>
    <n v="1"/>
    <d v="2017-04-15T00:00:00"/>
    <d v="2017-04-01T00:00:00"/>
    <d v="2017-04-15T00:00:00"/>
    <s v="Saturday"/>
    <d v="1899-12-30T15:15:35"/>
    <d v="1899-12-30T15:00:00"/>
    <s v="Round Trip"/>
  </r>
  <r>
    <n v="1451574"/>
    <s v="RFID Card Member"/>
    <s v="Milwaukee"/>
    <s v="WI"/>
    <n v="53211"/>
    <s v="UNITED STATES"/>
    <s v="Annual Pass"/>
    <n v="11145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15T00:00:00"/>
    <d v="2017-04-01T00:00:00"/>
    <d v="2017-04-15T00:00:00"/>
    <s v="Saturday"/>
    <d v="1899-12-30T15:21:57"/>
    <d v="1899-12-30T15:00:00"/>
    <n v="1"/>
    <d v="2017-04-15T00:00:00"/>
    <d v="2017-04-01T00:00:00"/>
    <d v="2017-04-15T00:00:00"/>
    <s v="Saturday"/>
    <d v="1899-12-30T15:24:17"/>
    <d v="1899-12-30T15:00:00"/>
    <s v="One Way"/>
  </r>
  <r>
    <n v="1564054"/>
    <s v="RFID Card Member"/>
    <s v="Franksville "/>
    <s v="WI"/>
    <n v="53126"/>
    <s v="UNITED STATES"/>
    <s v="Annual Pass"/>
    <n v="172"/>
    <x v="12"/>
    <n v="43.052460000000004"/>
    <n v="-87.891000000000005"/>
    <x v="11"/>
    <n v="43.052460000000004"/>
    <n v="-87.891000000000005"/>
    <n v="49"/>
    <n v="0"/>
    <n v="7.4"/>
    <n v="7"/>
    <n v="294"/>
    <n v="-1"/>
    <d v="2017-04-15T00:00:00"/>
    <d v="2017-04-01T00:00:00"/>
    <d v="2017-04-15T00:00:00"/>
    <s v="Saturday"/>
    <d v="1899-12-30T15:36:56"/>
    <d v="1899-12-30T16:00:00"/>
    <n v="1"/>
    <d v="2017-04-15T00:00:00"/>
    <d v="2017-04-01T00:00:00"/>
    <d v="2017-04-15T00:00:00"/>
    <s v="Saturday"/>
    <d v="1899-12-30T16:25:25"/>
    <d v="1899-12-30T16:00:00"/>
    <s v="Round Trip"/>
  </r>
  <r>
    <n v="1162897"/>
    <s v="RFID Card Member"/>
    <s v="Milwaukee"/>
    <s v="WI"/>
    <n v="53202"/>
    <s v="UNITED STATES"/>
    <s v="Bublr for Organizations"/>
    <n v="5504"/>
    <x v="38"/>
    <n v="43.058619999999998"/>
    <n v="-87.885319999999993"/>
    <x v="22"/>
    <n v="43.058010000000003"/>
    <n v="-87.877300000000005"/>
    <n v="18"/>
    <n v="0"/>
    <n v="2.7"/>
    <n v="2.6"/>
    <n v="108"/>
    <n v="-1"/>
    <d v="2017-04-15T00:00:00"/>
    <d v="2017-04-01T00:00:00"/>
    <d v="2017-04-15T00:00:00"/>
    <s v="Saturday"/>
    <d v="1899-12-30T15:53:08"/>
    <d v="1899-12-30T16:00:00"/>
    <n v="1"/>
    <d v="2017-04-15T00:00:00"/>
    <d v="2017-04-01T00:00:00"/>
    <d v="2017-04-15T00:00:00"/>
    <s v="Saturday"/>
    <d v="1899-12-30T16:11:07"/>
    <d v="1899-12-30T16:00:00"/>
    <s v="One Way"/>
  </r>
  <r>
    <n v="1582453"/>
    <s v="RFID Card Member"/>
    <m/>
    <m/>
    <n v="53207"/>
    <s v="UNITED STATES"/>
    <s v="Pay as You Go Pass"/>
    <n v="993"/>
    <x v="16"/>
    <n v="43.03913"/>
    <n v="-87.916150000000002"/>
    <x v="7"/>
    <n v="43.038580000000003"/>
    <n v="-87.90934"/>
    <n v="24"/>
    <n v="2"/>
    <n v="3.6"/>
    <n v="3.4"/>
    <n v="144"/>
    <n v="-1"/>
    <d v="2017-04-15T00:00:00"/>
    <d v="2017-04-01T00:00:00"/>
    <d v="2017-04-15T00:00:00"/>
    <s v="Saturday"/>
    <d v="1899-12-30T16:24:01"/>
    <d v="1899-12-30T16:00:00"/>
    <n v="1"/>
    <d v="2017-04-15T00:00:00"/>
    <d v="2017-04-01T00:00:00"/>
    <d v="2017-04-15T00:00:00"/>
    <s v="Saturday"/>
    <d v="1899-12-30T16:48:42"/>
    <d v="1899-12-30T17:00:00"/>
    <s v="One Way"/>
  </r>
  <r>
    <n v="1185449"/>
    <s v="RFID Card Member"/>
    <s v="Milwaukee"/>
    <s v="WI"/>
    <n v="53211"/>
    <s v="UNITED STATES"/>
    <s v="Annual Pass"/>
    <n v="11140"/>
    <x v="12"/>
    <n v="43.052460000000004"/>
    <n v="-87.891000000000005"/>
    <x v="12"/>
    <n v="43.036900000000003"/>
    <n v="-87.89667"/>
    <n v="8"/>
    <n v="0"/>
    <n v="1.2"/>
    <n v="1.1000000000000001"/>
    <n v="48"/>
    <n v="-1"/>
    <d v="2017-04-15T00:00:00"/>
    <d v="2017-04-01T00:00:00"/>
    <d v="2017-04-15T00:00:00"/>
    <s v="Saturday"/>
    <d v="1899-12-30T16:44:32"/>
    <d v="1899-12-30T17:00:00"/>
    <n v="1"/>
    <d v="2017-04-15T00:00:00"/>
    <d v="2017-04-01T00:00:00"/>
    <d v="2017-04-15T00:00:00"/>
    <s v="Saturday"/>
    <d v="1899-12-30T16:52:17"/>
    <d v="1899-12-30T17:00:00"/>
    <s v="One Way"/>
  </r>
  <r>
    <n v="1169361"/>
    <s v="RFID Card Member"/>
    <s v="Milwaukee"/>
    <s v="WI"/>
    <n v="53202"/>
    <s v="UNITED STATES"/>
    <s v="Bublr for Organizations"/>
    <n v="11145"/>
    <x v="53"/>
    <n v="43.074655999999997"/>
    <n v="-87.889011999999994"/>
    <x v="11"/>
    <n v="43.052460000000004"/>
    <n v="-87.891000000000005"/>
    <n v="18"/>
    <n v="0"/>
    <n v="2.7"/>
    <n v="2.6"/>
    <n v="108"/>
    <n v="-1"/>
    <d v="2017-04-15T00:00:00"/>
    <d v="2017-04-01T00:00:00"/>
    <d v="2017-04-15T00:00:00"/>
    <s v="Saturday"/>
    <d v="1899-12-30T16:46:10"/>
    <d v="1899-12-30T17:00:00"/>
    <n v="1"/>
    <d v="2017-04-15T00:00:00"/>
    <d v="2017-04-01T00:00:00"/>
    <d v="2017-04-15T00:00:00"/>
    <s v="Saturday"/>
    <d v="1899-12-30T17:04:38"/>
    <d v="1899-12-30T17:00:00"/>
    <s v="One Way"/>
  </r>
  <r>
    <n v="1097164"/>
    <s v="RFID Card Member"/>
    <s v="Milwaukee"/>
    <s v="WI"/>
    <n v="53202"/>
    <s v="UNITED STATES"/>
    <s v="Annual Pass"/>
    <n v="11071"/>
    <x v="9"/>
    <n v="43.05097"/>
    <n v="-87.906440000000003"/>
    <x v="26"/>
    <n v="43.053040000000003"/>
    <n v="-87.897660000000002"/>
    <n v="4"/>
    <n v="0"/>
    <n v="0.6"/>
    <n v="0.6"/>
    <n v="24"/>
    <n v="-1"/>
    <d v="2017-04-15T00:00:00"/>
    <d v="2017-04-01T00:00:00"/>
    <d v="2017-04-15T00:00:00"/>
    <s v="Saturday"/>
    <d v="1899-12-30T17:16:23"/>
    <d v="1899-12-30T17:00:00"/>
    <n v="1"/>
    <d v="2017-04-15T00:00:00"/>
    <d v="2017-04-01T00:00:00"/>
    <d v="2017-04-15T00:00:00"/>
    <s v="Saturday"/>
    <d v="1899-12-30T17:20:40"/>
    <d v="1899-12-30T17:00:00"/>
    <s v="One Way"/>
  </r>
  <r>
    <n v="1257261"/>
    <s v="RFID Card Member"/>
    <s v="Milwaukee"/>
    <s v="WI"/>
    <n v="53202"/>
    <s v="UNITED STATES"/>
    <s v="Annual Pass"/>
    <n v="5417"/>
    <x v="30"/>
    <n v="43.045712999999999"/>
    <n v="-87.899756999999994"/>
    <x v="11"/>
    <n v="43.052460000000004"/>
    <n v="-87.891000000000005"/>
    <n v="5"/>
    <n v="0"/>
    <n v="0.8"/>
    <n v="0.7"/>
    <n v="30"/>
    <n v="-1"/>
    <d v="2017-04-15T00:00:00"/>
    <d v="2017-04-01T00:00:00"/>
    <d v="2017-04-15T00:00:00"/>
    <s v="Saturday"/>
    <d v="1899-12-30T17:45:12"/>
    <d v="1899-12-30T18:00:00"/>
    <n v="1"/>
    <d v="2017-04-15T00:00:00"/>
    <d v="2017-04-01T00:00:00"/>
    <d v="2017-04-15T00:00:00"/>
    <s v="Saturday"/>
    <d v="1899-12-30T17:50:13"/>
    <d v="1899-12-30T18:00:00"/>
    <s v="One Way"/>
  </r>
  <r>
    <n v="1265135"/>
    <s v="RFID Card Member"/>
    <s v="Milwaukee "/>
    <s v="WI"/>
    <n v="53211"/>
    <s v="UNITED STATES"/>
    <s v="Pay as You Go Pass"/>
    <n v="116"/>
    <x v="45"/>
    <n v="43.077359999999999"/>
    <n v="-87.880769999999998"/>
    <x v="20"/>
    <n v="43.077359999999999"/>
    <n v="-87.880769999999998"/>
    <n v="30"/>
    <n v="2"/>
    <n v="4.5"/>
    <n v="4.3"/>
    <n v="180"/>
    <n v="-1"/>
    <d v="2017-04-15T00:00:00"/>
    <d v="2017-04-01T00:00:00"/>
    <d v="2017-04-15T00:00:00"/>
    <s v="Saturday"/>
    <d v="1899-12-30T18:51:01"/>
    <d v="1899-12-30T19:00:00"/>
    <n v="1"/>
    <d v="2017-04-15T00:00:00"/>
    <d v="2017-04-01T00:00:00"/>
    <d v="2017-04-15T00:00:00"/>
    <s v="Saturday"/>
    <d v="1899-12-30T19:21:45"/>
    <d v="1899-12-30T19:00:00"/>
    <s v="Round Trip"/>
  </r>
  <r>
    <n v="1358589"/>
    <s v="RFID Card Member"/>
    <s v="Milwaukee"/>
    <s v="WI"/>
    <n v="53211"/>
    <s v="UNITED STATES"/>
    <s v="Annual Pass"/>
    <n v="99"/>
    <x v="12"/>
    <n v="43.052460000000004"/>
    <n v="-87.891000000000005"/>
    <x v="11"/>
    <n v="43.052460000000004"/>
    <n v="-87.891000000000005"/>
    <n v="25"/>
    <n v="0"/>
    <n v="3.8"/>
    <n v="3.6"/>
    <n v="150"/>
    <n v="-1"/>
    <d v="2017-04-15T00:00:00"/>
    <d v="2017-04-01T00:00:00"/>
    <d v="2017-04-15T00:00:00"/>
    <s v="Saturday"/>
    <d v="1899-12-30T19:16:49"/>
    <d v="1899-12-30T19:00:00"/>
    <n v="1"/>
    <d v="2017-04-15T00:00:00"/>
    <d v="2017-04-01T00:00:00"/>
    <d v="2017-04-15T00:00:00"/>
    <s v="Saturday"/>
    <d v="1899-12-30T19:41:35"/>
    <d v="1899-12-30T20:00:00"/>
    <s v="Round Trip"/>
  </r>
  <r>
    <n v="1584429"/>
    <s v="RFID Card Member"/>
    <m/>
    <m/>
    <n v="53202"/>
    <s v="UNITED STATES"/>
    <s v="Pay as You Go Pass"/>
    <n v="11050"/>
    <x v="12"/>
    <n v="43.052460000000004"/>
    <n v="-87.891000000000005"/>
    <x v="11"/>
    <n v="43.052460000000004"/>
    <n v="-87.891000000000005"/>
    <n v="68"/>
    <n v="6"/>
    <n v="10.199999999999999"/>
    <n v="9.6999999999999993"/>
    <n v="408"/>
    <n v="-1"/>
    <d v="2017-04-16T00:00:00"/>
    <d v="2017-04-01T00:00:00"/>
    <d v="2017-04-16T00:00:00"/>
    <s v="Sunday"/>
    <d v="1899-12-30T13:27:20"/>
    <d v="1899-12-30T13:00:00"/>
    <n v="1"/>
    <d v="2017-04-16T00:00:00"/>
    <d v="2017-04-01T00:00:00"/>
    <d v="2017-04-16T00:00:00"/>
    <s v="Sunday"/>
    <d v="1899-12-30T14:35:50"/>
    <d v="1899-12-30T15:00:00"/>
    <s v="Round Trip"/>
  </r>
  <r>
    <n v="717793"/>
    <s v="RFID Card Member"/>
    <s v="Milwaukee"/>
    <s v="WI"/>
    <n v="53202"/>
    <s v="UNITED STATES"/>
    <s v="Annual Pass"/>
    <n v="11"/>
    <x v="3"/>
    <n v="43.03519"/>
    <n v="-87.907390000000007"/>
    <x v="5"/>
    <n v="43.04824"/>
    <n v="-87.904970000000006"/>
    <n v="14"/>
    <n v="0"/>
    <n v="2.1"/>
    <n v="2"/>
    <n v="84"/>
    <n v="-1"/>
    <d v="2017-04-16T00:00:00"/>
    <d v="2017-04-01T00:00:00"/>
    <d v="2017-04-16T00:00:00"/>
    <s v="Sunday"/>
    <d v="1899-12-30T13:55:12"/>
    <d v="1899-12-30T14:00:00"/>
    <n v="1"/>
    <d v="2017-04-16T00:00:00"/>
    <d v="2017-04-01T00:00:00"/>
    <d v="2017-04-16T00:00:00"/>
    <s v="Sunday"/>
    <d v="1899-12-30T14:09:14"/>
    <d v="1899-12-30T14:00:00"/>
    <s v="One Way"/>
  </r>
  <r>
    <n v="1585221"/>
    <s v="RFID Card Member"/>
    <s v="Milwaukee"/>
    <s v="WI"/>
    <n v="53211"/>
    <s v="UNITED STATES"/>
    <s v="Annual Pass"/>
    <n v="11076"/>
    <x v="25"/>
    <n v="43.058010000000003"/>
    <n v="-87.877300000000005"/>
    <x v="38"/>
    <n v="43.069021999999997"/>
    <n v="-87.887940999999998"/>
    <n v="20"/>
    <n v="0"/>
    <n v="3"/>
    <n v="2.9"/>
    <n v="120"/>
    <n v="-1"/>
    <d v="2017-04-16T00:00:00"/>
    <d v="2017-04-01T00:00:00"/>
    <d v="2017-04-16T00:00:00"/>
    <s v="Sunday"/>
    <d v="1899-12-30T17:42:17"/>
    <d v="1899-12-30T18:00:00"/>
    <n v="1"/>
    <d v="2017-04-16T00:00:00"/>
    <d v="2017-04-01T00:00:00"/>
    <d v="2017-04-16T00:00:00"/>
    <s v="Sunday"/>
    <d v="1899-12-30T18:02:29"/>
    <d v="1899-12-30T18:00:00"/>
    <s v="One Way"/>
  </r>
  <r>
    <n v="1394696"/>
    <s v="RFID Card Member"/>
    <s v="Shakopee"/>
    <s v="MN"/>
    <n v="55379"/>
    <s v="UNITED STATES"/>
    <s v="30-Day Pass"/>
    <n v="11148"/>
    <x v="3"/>
    <n v="43.03519"/>
    <n v="-87.907390000000007"/>
    <x v="34"/>
    <n v="43.038649999999997"/>
    <n v="-87.921930000000003"/>
    <n v="10"/>
    <n v="0"/>
    <n v="1.5"/>
    <n v="1.4"/>
    <n v="60"/>
    <n v="-1"/>
    <d v="2017-04-25T00:00:00"/>
    <d v="2017-04-01T00:00:00"/>
    <d v="2017-04-25T00:00:00"/>
    <s v="Tuesday"/>
    <d v="1899-12-30T19:11:05"/>
    <d v="1899-12-30T19:00:00"/>
    <n v="1"/>
    <d v="2017-04-25T00:00:00"/>
    <d v="2017-04-01T00:00:00"/>
    <d v="2017-04-25T00:00:00"/>
    <s v="Tuesday"/>
    <d v="1899-12-30T19:21:53"/>
    <d v="1899-12-30T19:00:00"/>
    <s v="One Way"/>
  </r>
  <r>
    <n v="1191218"/>
    <s v="RFID Card Member"/>
    <s v="Milwaukee "/>
    <s v="WI"/>
    <n v="53212"/>
    <s v="UNITED STATES"/>
    <s v="30-Day Pass"/>
    <n v="11155"/>
    <x v="35"/>
    <n v="43.060250000000003"/>
    <n v="-87.892169999999993"/>
    <x v="14"/>
    <n v="43.05536"/>
    <n v="-87.90504"/>
    <n v="6"/>
    <n v="0"/>
    <n v="0.9"/>
    <n v="0.9"/>
    <n v="36"/>
    <n v="-1"/>
    <d v="2017-04-27T00:00:00"/>
    <d v="2017-04-01T00:00:00"/>
    <d v="2017-04-27T00:00:00"/>
    <s v="Thursday"/>
    <d v="1899-12-30T15:12:51"/>
    <d v="1899-12-30T15:00:00"/>
    <n v="1"/>
    <d v="2017-04-27T00:00:00"/>
    <d v="2017-04-01T00:00:00"/>
    <d v="2017-04-27T00:00:00"/>
    <s v="Thursday"/>
    <d v="1899-12-30T15:18:49"/>
    <d v="1899-12-30T15:00:00"/>
    <s v="One Way"/>
  </r>
  <r>
    <n v="1527517"/>
    <s v="RFID Card Member"/>
    <s v="Milwaukee"/>
    <s v="WI"/>
    <n v="53202"/>
    <s v="UNITED STATES"/>
    <s v="Pay as You Go Pass"/>
    <n v="23"/>
    <x v="12"/>
    <n v="43.052460000000004"/>
    <n v="-87.891000000000005"/>
    <x v="50"/>
    <n v="43.05847"/>
    <n v="-87.898079999999993"/>
    <n v="6"/>
    <n v="0"/>
    <n v="0.9"/>
    <n v="0.9"/>
    <n v="36"/>
    <n v="-1"/>
    <d v="2017-04-07T00:00:00"/>
    <d v="2017-04-01T00:00:00"/>
    <d v="2017-04-07T00:00:00"/>
    <s v="Friday"/>
    <d v="1899-12-30T17:53:56"/>
    <d v="1899-12-30T18:00:00"/>
    <n v="1"/>
    <d v="2017-04-07T00:00:00"/>
    <d v="2017-04-01T00:00:00"/>
    <d v="2017-04-07T00:00:00"/>
    <s v="Friday"/>
    <d v="1899-12-30T17:59:56"/>
    <d v="1899-12-30T18:00:00"/>
    <s v="One Way"/>
  </r>
  <r>
    <n v="1527517"/>
    <s v="RFID Card Member"/>
    <s v="Milwaukee"/>
    <s v="WI"/>
    <n v="53202"/>
    <s v="UNITED STATES"/>
    <s v="Pay as You Go Pass"/>
    <n v="11102"/>
    <x v="12"/>
    <n v="43.052460000000004"/>
    <n v="-87.891000000000005"/>
    <x v="7"/>
    <n v="43.038580000000003"/>
    <n v="-87.90934"/>
    <n v="12"/>
    <n v="0"/>
    <n v="1.8"/>
    <n v="1.7"/>
    <n v="72"/>
    <n v="-1"/>
    <d v="2017-04-07T00:00:00"/>
    <d v="2017-04-01T00:00:00"/>
    <d v="2017-04-07T00:00:00"/>
    <s v="Friday"/>
    <d v="1899-12-30T20:10:29"/>
    <d v="1899-12-30T20:00:00"/>
    <n v="1"/>
    <d v="2017-04-07T00:00:00"/>
    <d v="2017-04-01T00:00:00"/>
    <d v="2017-04-07T00:00:00"/>
    <s v="Friday"/>
    <d v="1899-12-30T20:22:54"/>
    <d v="1899-12-30T20:00:00"/>
    <s v="One Way"/>
  </r>
  <r>
    <n v="1527517"/>
    <s v="RFID Card Member"/>
    <s v="Milwaukee"/>
    <s v="WI"/>
    <n v="53202"/>
    <s v="UNITED STATES"/>
    <s v="Pay as You Go Pass"/>
    <n v="11109"/>
    <x v="21"/>
    <n v="43.040349999999997"/>
    <n v="-87.920760000000001"/>
    <x v="11"/>
    <n v="43.052460000000004"/>
    <n v="-87.891000000000005"/>
    <n v="21"/>
    <n v="0"/>
    <n v="3.2"/>
    <n v="3"/>
    <n v="126"/>
    <n v="-1"/>
    <d v="2017-04-14T00:00:00"/>
    <d v="2017-04-01T00:00:00"/>
    <d v="2017-04-14T00:00:00"/>
    <s v="Friday"/>
    <d v="1899-12-30T14:31:19"/>
    <d v="1899-12-30T15:00:00"/>
    <n v="1"/>
    <d v="2017-04-14T00:00:00"/>
    <d v="2017-04-01T00:00:00"/>
    <d v="2017-04-14T00:00:00"/>
    <s v="Friday"/>
    <d v="1899-12-30T14:52:59"/>
    <d v="1899-12-30T15:00:00"/>
    <s v="One Way"/>
  </r>
  <r>
    <n v="1381218"/>
    <s v="RFID Card Member"/>
    <s v="Shorewood"/>
    <s v="WI"/>
    <n v="53211"/>
    <s v="UNITED STATES"/>
    <s v="30-Day Pass"/>
    <n v="11108"/>
    <x v="45"/>
    <n v="43.077359999999999"/>
    <n v="-87.880769999999998"/>
    <x v="10"/>
    <n v="43.058619999999998"/>
    <n v="-87.885319999999993"/>
    <n v="14"/>
    <n v="0"/>
    <n v="2.1"/>
    <n v="2"/>
    <n v="84"/>
    <n v="-1"/>
    <d v="2017-04-13T00:00:00"/>
    <d v="2017-04-01T00:00:00"/>
    <d v="2017-04-13T00:00:00"/>
    <s v="Thursday"/>
    <d v="1899-12-30T10:33:58"/>
    <d v="1899-12-30T11:00:00"/>
    <n v="1"/>
    <d v="2017-04-13T00:00:00"/>
    <d v="2017-04-01T00:00:00"/>
    <d v="2017-04-13T00:00:00"/>
    <s v="Thursday"/>
    <d v="1899-12-30T10:47:38"/>
    <d v="1899-12-30T11:00:00"/>
    <s v="One Way"/>
  </r>
  <r>
    <n v="1528752"/>
    <s v="RFID Card Member"/>
    <s v="Milwaukee"/>
    <s v="WI"/>
    <n v="53210"/>
    <s v="UNITED STATES"/>
    <s v="30-Day Pass"/>
    <n v="5571"/>
    <x v="19"/>
    <n v="43.060839999999999"/>
    <n v="-88.001940000000005"/>
    <x v="54"/>
    <n v="43.060079999999999"/>
    <n v="-88.027349999999998"/>
    <n v="19"/>
    <n v="0"/>
    <n v="2.9"/>
    <n v="2.7"/>
    <n v="114"/>
    <n v="-1"/>
    <d v="2017-04-15T00:00:00"/>
    <d v="2017-04-01T00:00:00"/>
    <d v="2017-04-15T00:00:00"/>
    <s v="Saturday"/>
    <d v="1899-12-30T09:09:44"/>
    <d v="1899-12-30T09:00:00"/>
    <n v="1"/>
    <d v="2017-04-15T00:00:00"/>
    <d v="2017-04-01T00:00:00"/>
    <d v="2017-04-15T00:00:00"/>
    <s v="Saturday"/>
    <d v="1899-12-30T09:28:33"/>
    <d v="1899-12-30T09:00:00"/>
    <s v="One Way"/>
  </r>
  <r>
    <n v="1518070"/>
    <s v="RFID Card Member"/>
    <s v="Milwaukee"/>
    <s v="WI"/>
    <n v="53211"/>
    <s v="UNITED STATES"/>
    <s v="30-Day Pass"/>
    <n v="132"/>
    <x v="29"/>
    <n v="43.052549999999997"/>
    <n v="-87.909329999999997"/>
    <x v="53"/>
    <n v="43.060786"/>
    <n v="-87.883825999999999"/>
    <n v="10"/>
    <n v="0"/>
    <n v="1.5"/>
    <n v="1.4"/>
    <n v="60"/>
    <n v="-1"/>
    <d v="2017-04-26T00:00:00"/>
    <d v="2017-04-01T00:00:00"/>
    <d v="2017-04-26T00:00:00"/>
    <s v="Wednesday"/>
    <d v="1899-12-30T14:46:54"/>
    <d v="1899-12-30T15:00:00"/>
    <n v="1"/>
    <d v="2017-04-26T00:00:00"/>
    <d v="2017-04-01T00:00:00"/>
    <d v="2017-04-26T00:00:00"/>
    <s v="Wednesday"/>
    <d v="1899-12-30T14:56:16"/>
    <d v="1899-12-30T15:00:00"/>
    <s v="One Way"/>
  </r>
  <r>
    <n v="1245887"/>
    <s v="RFID Card Member"/>
    <s v="Woodside"/>
    <s v="NY"/>
    <n v="11377"/>
    <s v="UNITED STATES"/>
    <s v="30-Day Pass"/>
    <n v="11107"/>
    <x v="2"/>
    <n v="43.03886"/>
    <n v="-87.902720000000002"/>
    <x v="11"/>
    <n v="43.052460000000004"/>
    <n v="-87.891000000000005"/>
    <n v="14"/>
    <n v="0"/>
    <n v="2.1"/>
    <n v="2"/>
    <n v="84"/>
    <n v="-1"/>
    <d v="2017-04-26T00:00:00"/>
    <d v="2017-04-01T00:00:00"/>
    <d v="2017-04-26T00:00:00"/>
    <s v="Wednesday"/>
    <d v="1899-12-30T20:14:59"/>
    <d v="1899-12-30T20:00:00"/>
    <n v="1"/>
    <d v="2017-04-26T00:00:00"/>
    <d v="2017-04-01T00:00:00"/>
    <d v="2017-04-26T00:00:00"/>
    <s v="Wednesday"/>
    <d v="1899-12-30T20:28:45"/>
    <d v="1899-12-30T20:00:00"/>
    <s v="One Way"/>
  </r>
  <r>
    <n v="1582480"/>
    <s v="RFID Card Member"/>
    <s v="Milwaukee "/>
    <s v="WI"/>
    <n v="53207"/>
    <s v="UNITED STATES"/>
    <s v="Pay as You Go Pass"/>
    <n v="157"/>
    <x v="16"/>
    <n v="43.03913"/>
    <n v="-87.916150000000002"/>
    <x v="7"/>
    <n v="43.038580000000003"/>
    <n v="-87.90934"/>
    <n v="12"/>
    <n v="0"/>
    <n v="1.8"/>
    <n v="1.7"/>
    <n v="72"/>
    <n v="-1"/>
    <d v="2017-04-15T00:00:00"/>
    <d v="2017-04-01T00:00:00"/>
    <d v="2017-04-15T00:00:00"/>
    <s v="Saturday"/>
    <d v="1899-12-30T16:36:58"/>
    <d v="1899-12-30T17:00:00"/>
    <n v="1"/>
    <d v="2017-04-15T00:00:00"/>
    <d v="2017-04-01T00:00:00"/>
    <d v="2017-04-15T00:00:00"/>
    <s v="Saturday"/>
    <d v="1899-12-30T16:48:32"/>
    <d v="1899-12-30T17:00:00"/>
    <s v="One Way"/>
  </r>
  <r>
    <n v="1396695"/>
    <s v="RFID Card Member"/>
    <s v="Milwaukee"/>
    <s v="WI"/>
    <n v="53203"/>
    <s v="UNITED STATES"/>
    <s v="Annual Pass"/>
    <n v="11068"/>
    <x v="8"/>
    <n v="43.038580000000003"/>
    <n v="-87.90934"/>
    <x v="6"/>
    <n v="43.03519"/>
    <n v="-87.907390000000007"/>
    <n v="5"/>
    <n v="0"/>
    <n v="0.8"/>
    <n v="0.7"/>
    <n v="30"/>
    <n v="-1"/>
    <d v="2017-04-01T00:00:00"/>
    <d v="2017-04-01T00:00:00"/>
    <d v="2017-04-01T00:00:00"/>
    <s v="Saturday"/>
    <d v="1899-12-30T10:45:13"/>
    <d v="1899-12-30T11:00:00"/>
    <n v="1"/>
    <d v="2017-04-01T00:00:00"/>
    <d v="2017-04-01T00:00:00"/>
    <d v="2017-04-01T00:00:00"/>
    <s v="Saturday"/>
    <d v="1899-12-30T10:50:32"/>
    <d v="1899-12-30T11:00:00"/>
    <s v="One Way"/>
  </r>
  <r>
    <n v="1559928"/>
    <s v="RFID Card Member"/>
    <s v="milwaukee"/>
    <s v="WI"/>
    <n v="53207"/>
    <s v="UNITED STATES"/>
    <s v="Annual Pass"/>
    <n v="5588"/>
    <x v="33"/>
    <n v="43.004728999999998"/>
    <n v="-87.905463999999995"/>
    <x v="30"/>
    <n v="43.004728999999998"/>
    <n v="-87.905463999999995"/>
    <n v="48"/>
    <n v="0"/>
    <n v="7.2"/>
    <n v="6.8"/>
    <n v="288"/>
    <n v="-1"/>
    <d v="2017-04-01T00:00:00"/>
    <d v="2017-04-01T00:00:00"/>
    <d v="2017-04-01T00:00:00"/>
    <s v="Saturday"/>
    <d v="1899-12-30T14:20:13"/>
    <d v="1899-12-30T14:00:00"/>
    <n v="1"/>
    <d v="2017-04-01T00:00:00"/>
    <d v="2017-04-01T00:00:00"/>
    <d v="2017-04-01T00:00:00"/>
    <s v="Saturday"/>
    <d v="1899-12-30T15:08:59"/>
    <d v="1899-12-30T15:00:00"/>
    <s v="Round Trip"/>
  </r>
  <r>
    <n v="1396695"/>
    <s v="RFID Card Member"/>
    <s v="Milwaukee"/>
    <s v="WI"/>
    <n v="53203"/>
    <s v="UNITED STATES"/>
    <s v="Annual Pass"/>
    <n v="5576"/>
    <x v="16"/>
    <n v="43.03913"/>
    <n v="-87.916150000000002"/>
    <x v="12"/>
    <n v="43.036900000000003"/>
    <n v="-87.89667"/>
    <n v="15"/>
    <n v="0"/>
    <n v="2.2999999999999998"/>
    <n v="2.1"/>
    <n v="90"/>
    <n v="-1"/>
    <d v="2017-04-01T00:00:00"/>
    <d v="2017-04-01T00:00:00"/>
    <d v="2017-04-01T00:00:00"/>
    <s v="Saturday"/>
    <d v="1899-12-30T15:10:54"/>
    <d v="1899-12-30T15:00:00"/>
    <n v="1"/>
    <d v="2017-04-01T00:00:00"/>
    <d v="2017-04-01T00:00:00"/>
    <d v="2017-04-01T00:00:00"/>
    <s v="Saturday"/>
    <d v="1899-12-30T15:25:17"/>
    <d v="1899-12-30T15:00:00"/>
    <s v="One Way"/>
  </r>
  <r>
    <n v="1381289"/>
    <s v="RFID Card Member"/>
    <s v="Milwaukee"/>
    <s v="WI"/>
    <n v="53203"/>
    <s v="UNITED STATES"/>
    <s v="Annual Pass"/>
    <n v="5473"/>
    <x v="37"/>
    <n v="43.036900000000003"/>
    <n v="-87.89667"/>
    <x v="12"/>
    <n v="43.036900000000003"/>
    <n v="-87.89667"/>
    <n v="37"/>
    <n v="0"/>
    <n v="5.6"/>
    <n v="5.3"/>
    <n v="222"/>
    <n v="-1"/>
    <d v="2017-04-01T00:00:00"/>
    <d v="2017-04-01T00:00:00"/>
    <d v="2017-04-01T00:00:00"/>
    <s v="Saturday"/>
    <d v="1899-12-30T15:25:46"/>
    <d v="1899-12-30T15:00:00"/>
    <n v="1"/>
    <d v="2017-04-01T00:00:00"/>
    <d v="2017-04-01T00:00:00"/>
    <d v="2017-04-01T00:00:00"/>
    <s v="Saturday"/>
    <d v="1899-12-30T16:02:32"/>
    <d v="1899-12-30T16:00:00"/>
    <s v="Round Trip"/>
  </r>
  <r>
    <n v="1250295"/>
    <s v="RFID Card Member"/>
    <s v="Plover"/>
    <s v="WI"/>
    <n v="54467"/>
    <s v="UNITED STATES"/>
    <s v="Bublr for Organizations"/>
    <n v="336"/>
    <x v="22"/>
    <n v="43.066893999999998"/>
    <n v="-87.877936000000005"/>
    <x v="13"/>
    <n v="43.078530000000001"/>
    <n v="-87.882620000000003"/>
    <n v="8"/>
    <n v="0"/>
    <n v="1.2"/>
    <n v="1.1000000000000001"/>
    <n v="48"/>
    <n v="-1"/>
    <d v="2017-04-01T00:00:00"/>
    <d v="2017-04-01T00:00:00"/>
    <d v="2017-04-01T00:00:00"/>
    <s v="Saturday"/>
    <d v="1899-12-30T16:30:39"/>
    <d v="1899-12-30T17:00:00"/>
    <n v="1"/>
    <d v="2017-04-01T00:00:00"/>
    <d v="2017-04-01T00:00:00"/>
    <d v="2017-04-01T00:00:00"/>
    <s v="Saturday"/>
    <d v="1899-12-30T16:38:12"/>
    <d v="1899-12-30T17:00:00"/>
    <s v="One Way"/>
  </r>
  <r>
    <n v="1538910"/>
    <s v="RFID Card Member"/>
    <s v="Marshfield"/>
    <s v="WI"/>
    <n v="54449"/>
    <s v="UNITED STATES"/>
    <s v="Annual Pass"/>
    <n v="5471"/>
    <x v="22"/>
    <n v="43.066893999999998"/>
    <n v="-87.877936000000005"/>
    <x v="10"/>
    <n v="43.058619999999998"/>
    <n v="-87.885319999999993"/>
    <n v="12"/>
    <n v="0"/>
    <n v="1.8"/>
    <n v="1.7"/>
    <n v="72"/>
    <n v="-1"/>
    <d v="2017-04-01T00:00:00"/>
    <d v="2017-04-01T00:00:00"/>
    <d v="2017-04-01T00:00:00"/>
    <s v="Saturday"/>
    <d v="1899-12-30T16:44:12"/>
    <d v="1899-12-30T17:00:00"/>
    <n v="1"/>
    <d v="2017-04-01T00:00:00"/>
    <d v="2017-04-01T00:00:00"/>
    <d v="2017-04-01T00:00:00"/>
    <s v="Saturday"/>
    <d v="1899-12-30T16:56:33"/>
    <d v="1899-12-30T17:00:00"/>
    <s v="One Way"/>
  </r>
  <r>
    <n v="1408049"/>
    <s v="RFID Card Member"/>
    <s v="Milwaukee"/>
    <s v="WI"/>
    <n v="53202"/>
    <s v="UNITED STATES"/>
    <s v="Annual Pass"/>
    <n v="11095"/>
    <x v="37"/>
    <n v="43.036900000000003"/>
    <n v="-87.89667"/>
    <x v="43"/>
    <n v="43.031480000000002"/>
    <n v="-87.908169999999998"/>
    <n v="16"/>
    <n v="0"/>
    <n v="2.4"/>
    <n v="2.2999999999999998"/>
    <n v="96"/>
    <n v="-1"/>
    <d v="2017-04-01T00:00:00"/>
    <d v="2017-04-01T00:00:00"/>
    <d v="2017-04-01T00:00:00"/>
    <s v="Saturday"/>
    <d v="1899-12-30T17:09:35"/>
    <d v="1899-12-30T17:00:00"/>
    <n v="1"/>
    <d v="2017-04-01T00:00:00"/>
    <d v="2017-04-01T00:00:00"/>
    <d v="2017-04-01T00:00:00"/>
    <s v="Saturday"/>
    <d v="1899-12-30T17:25:41"/>
    <d v="1899-12-30T17:00:00"/>
    <s v="One Way"/>
  </r>
  <r>
    <n v="1384165"/>
    <s v="RFID Card Member"/>
    <s v="Greenville"/>
    <s v="WI"/>
    <n v="54942"/>
    <s v="UNITED STATES"/>
    <s v="Annual Pass"/>
    <n v="47"/>
    <x v="27"/>
    <n v="43.074890000000003"/>
    <n v="-87.882810000000006"/>
    <x v="55"/>
    <n v="43.074655999999997"/>
    <n v="-87.889011999999994"/>
    <n v="37"/>
    <n v="0"/>
    <n v="5.6"/>
    <n v="5.3"/>
    <n v="222"/>
    <n v="-1"/>
    <d v="2017-04-01T00:00:00"/>
    <d v="2017-04-01T00:00:00"/>
    <d v="2017-04-01T00:00:00"/>
    <s v="Saturday"/>
    <d v="1899-12-30T17:46:32"/>
    <d v="1899-12-30T18:00:00"/>
    <n v="1"/>
    <d v="2017-04-01T00:00:00"/>
    <d v="2017-04-01T00:00:00"/>
    <d v="2017-04-01T00:00:00"/>
    <s v="Saturday"/>
    <d v="1899-12-30T18:23:07"/>
    <d v="1899-12-30T18:00:00"/>
    <s v="One Way"/>
  </r>
  <r>
    <n v="1238671"/>
    <s v="RFID Card Member"/>
    <s v="Naperville"/>
    <s v="IL"/>
    <n v="60563"/>
    <s v="UNITED STATES"/>
    <s v="Bublr for Organizations"/>
    <n v="11107"/>
    <x v="32"/>
    <n v="43.078530000000001"/>
    <n v="-87.882620000000003"/>
    <x v="10"/>
    <n v="43.058619999999998"/>
    <n v="-87.885319999999993"/>
    <n v="41"/>
    <n v="0"/>
    <n v="6.2"/>
    <n v="5.8"/>
    <n v="246"/>
    <n v="-1"/>
    <d v="2017-04-01T00:00:00"/>
    <d v="2017-04-01T00:00:00"/>
    <d v="2017-04-01T00:00:00"/>
    <s v="Saturday"/>
    <d v="1899-12-30T18:46:21"/>
    <d v="1899-12-30T19:00:00"/>
    <n v="1"/>
    <d v="2017-04-01T00:00:00"/>
    <d v="2017-04-01T00:00:00"/>
    <d v="2017-04-01T00:00:00"/>
    <s v="Saturday"/>
    <d v="1899-12-30T19:27:41"/>
    <d v="1899-12-30T19:00:00"/>
    <s v="One Way"/>
  </r>
  <r>
    <n v="1373301"/>
    <s v="RFID Card Member"/>
    <s v="Mequon"/>
    <s v="WI"/>
    <n v="53092"/>
    <s v="UNITED STATES"/>
    <s v="Annual Pass"/>
    <n v="47"/>
    <x v="53"/>
    <n v="43.074655999999997"/>
    <n v="-87.889011999999994"/>
    <x v="47"/>
    <n v="43.060250000000003"/>
    <n v="-87.892169999999993"/>
    <n v="8"/>
    <n v="0"/>
    <n v="1.2"/>
    <n v="1.1000000000000001"/>
    <n v="48"/>
    <n v="-1"/>
    <d v="2017-04-02T00:00:00"/>
    <d v="2017-04-01T00:00:00"/>
    <d v="2017-04-02T00:00:00"/>
    <s v="Sunday"/>
    <d v="1899-12-30T02:22:33"/>
    <d v="1899-12-30T02:00:00"/>
    <n v="1"/>
    <d v="2017-04-02T00:00:00"/>
    <d v="2017-04-01T00:00:00"/>
    <d v="2017-04-02T00:00:00"/>
    <s v="Sunday"/>
    <d v="1899-12-30T02:30:44"/>
    <d v="1899-12-30T03:00:00"/>
    <s v="One Way"/>
  </r>
  <r>
    <n v="1472269"/>
    <s v="RFID Card Member"/>
    <s v="wauwatosa"/>
    <s v="WI"/>
    <n v="53213"/>
    <s v="UNITED STATES"/>
    <s v="Pay as You Go Pass"/>
    <n v="114"/>
    <x v="3"/>
    <n v="43.03519"/>
    <n v="-87.907390000000007"/>
    <x v="6"/>
    <n v="43.03519"/>
    <n v="-87.907390000000007"/>
    <n v="60"/>
    <n v="4"/>
    <n v="9"/>
    <n v="8.6"/>
    <n v="360"/>
    <n v="-1"/>
    <d v="2017-04-02T00:00:00"/>
    <d v="2017-04-01T00:00:00"/>
    <d v="2017-04-02T00:00:00"/>
    <s v="Sunday"/>
    <d v="1899-12-30T12:32:47"/>
    <d v="1899-12-30T13:00:00"/>
    <n v="1"/>
    <d v="2017-04-02T00:00:00"/>
    <d v="2017-04-01T00:00:00"/>
    <d v="2017-04-02T00:00:00"/>
    <s v="Sunday"/>
    <d v="1899-12-30T13:32:20"/>
    <d v="1899-12-30T14:00:00"/>
    <s v="Round Trip"/>
  </r>
  <r>
    <n v="1435377"/>
    <s v="RFID Card Member"/>
    <s v="Milwaukee"/>
    <s v="WI"/>
    <n v="53233"/>
    <s v="UNITED STATES"/>
    <s v="Annual Pass"/>
    <n v="11"/>
    <x v="1"/>
    <n v="43.048200000000001"/>
    <n v="-87.900859999999994"/>
    <x v="31"/>
    <n v="43.040154000000001"/>
    <n v="-87.932113000000001"/>
    <n v="16"/>
    <n v="0"/>
    <n v="2.4"/>
    <n v="2.2999999999999998"/>
    <n v="96"/>
    <n v="-1"/>
    <d v="2017-04-02T00:00:00"/>
    <d v="2017-04-01T00:00:00"/>
    <d v="2017-04-02T00:00:00"/>
    <s v="Sunday"/>
    <d v="1899-12-30T14:28:18"/>
    <d v="1899-12-30T14:00:00"/>
    <n v="1"/>
    <d v="2017-04-02T00:00:00"/>
    <d v="2017-04-01T00:00:00"/>
    <d v="2017-04-02T00:00:00"/>
    <s v="Sunday"/>
    <d v="1899-12-30T14:44:57"/>
    <d v="1899-12-30T15:00:00"/>
    <s v="One Way"/>
  </r>
  <r>
    <n v="1408049"/>
    <s v="RFID Card Member"/>
    <s v="Milwaukee"/>
    <s v="WI"/>
    <n v="53202"/>
    <s v="UNITED STATES"/>
    <s v="Annual Pass"/>
    <n v="5418"/>
    <x v="41"/>
    <n v="43.031480000000002"/>
    <n v="-87.908169999999998"/>
    <x v="43"/>
    <n v="43.031480000000002"/>
    <n v="-87.908169999999998"/>
    <n v="19"/>
    <n v="0"/>
    <n v="2.9"/>
    <n v="2.7"/>
    <n v="114"/>
    <n v="-1"/>
    <d v="2017-04-02T00:00:00"/>
    <d v="2017-04-01T00:00:00"/>
    <d v="2017-04-02T00:00:00"/>
    <s v="Sunday"/>
    <d v="1899-12-30T16:50:09"/>
    <d v="1899-12-30T17:00:00"/>
    <n v="1"/>
    <d v="2017-04-02T00:00:00"/>
    <d v="2017-04-01T00:00:00"/>
    <d v="2017-04-02T00:00:00"/>
    <s v="Sunday"/>
    <d v="1899-12-30T17:09:54"/>
    <d v="1899-12-30T17:00:00"/>
    <s v="Round Trip"/>
  </r>
  <r>
    <n v="825934"/>
    <s v="RFID Card Member"/>
    <s v="Milwaukee"/>
    <s v="WI"/>
    <n v="53208"/>
    <s v="UNITED STATES"/>
    <s v="Annual Pass"/>
    <n v="994"/>
    <x v="0"/>
    <n v="43.042490000000001"/>
    <n v="-87.909959999999998"/>
    <x v="40"/>
    <n v="43.05097"/>
    <n v="-87.906440000000003"/>
    <n v="5"/>
    <n v="0"/>
    <n v="0.8"/>
    <n v="0.7"/>
    <n v="30"/>
    <n v="-1"/>
    <d v="2017-04-03T00:00:00"/>
    <d v="2017-04-01T00:00:00"/>
    <d v="2017-04-03T00:00:00"/>
    <s v="Monday"/>
    <d v="1899-12-30T13:27:07"/>
    <d v="1899-12-30T13:00:00"/>
    <n v="1"/>
    <d v="2017-04-03T00:00:00"/>
    <d v="2017-04-01T00:00:00"/>
    <d v="2017-04-03T00:00:00"/>
    <s v="Monday"/>
    <d v="1899-12-30T13:32:51"/>
    <d v="1899-12-30T14:00:00"/>
    <s v="One Way"/>
  </r>
  <r>
    <n v="1466945"/>
    <s v="RFID Card Member"/>
    <s v="Milwaukee"/>
    <s v="WI"/>
    <n v="53211"/>
    <s v="UNITED STATES"/>
    <s v="Annual Pass"/>
    <n v="242"/>
    <x v="27"/>
    <n v="43.074890000000003"/>
    <n v="-87.882810000000006"/>
    <x v="38"/>
    <n v="43.069021999999997"/>
    <n v="-87.887940999999998"/>
    <n v="42"/>
    <n v="0"/>
    <n v="6.3"/>
    <n v="6"/>
    <n v="252"/>
    <n v="-1"/>
    <d v="2017-04-03T00:00:00"/>
    <d v="2017-04-01T00:00:00"/>
    <d v="2017-04-03T00:00:00"/>
    <s v="Monday"/>
    <d v="1899-12-30T14:08:39"/>
    <d v="1899-12-30T14:00:00"/>
    <n v="1"/>
    <d v="2017-04-03T00:00:00"/>
    <d v="2017-04-01T00:00:00"/>
    <d v="2017-04-03T00:00:00"/>
    <s v="Monday"/>
    <d v="1899-12-30T14:50:14"/>
    <d v="1899-12-30T15:00:00"/>
    <s v="One Way"/>
  </r>
  <r>
    <n v="1092313"/>
    <s v="RFID Card Member"/>
    <s v="Milwaukee"/>
    <s v="WI"/>
    <n v="53211"/>
    <s v="UNITED STATES"/>
    <s v="Annual Pass"/>
    <n v="976"/>
    <x v="36"/>
    <n v="43.069021999999997"/>
    <n v="-87.887940999999998"/>
    <x v="35"/>
    <n v="43.066893999999998"/>
    <n v="-87.877936000000005"/>
    <n v="36"/>
    <n v="0"/>
    <n v="5.4"/>
    <n v="5.0999999999999996"/>
    <n v="216"/>
    <n v="-1"/>
    <d v="2017-04-03T00:00:00"/>
    <d v="2017-04-01T00:00:00"/>
    <d v="2017-04-03T00:00:00"/>
    <s v="Monday"/>
    <d v="1899-12-30T14:53:15"/>
    <d v="1899-12-30T15:00:00"/>
    <n v="1"/>
    <d v="2017-04-03T00:00:00"/>
    <d v="2017-04-01T00:00:00"/>
    <d v="2017-04-03T00:00:00"/>
    <s v="Monday"/>
    <d v="1899-12-30T15:29:28"/>
    <d v="1899-12-30T15:00:00"/>
    <s v="One Way"/>
  </r>
  <r>
    <n v="1408049"/>
    <s v="RFID Card Member"/>
    <s v="Milwaukee"/>
    <s v="WI"/>
    <n v="53202"/>
    <s v="UNITED STATES"/>
    <s v="Annual Pass"/>
    <n v="114"/>
    <x v="3"/>
    <n v="43.03519"/>
    <n v="-87.907390000000007"/>
    <x v="9"/>
    <n v="43.034619999999997"/>
    <n v="-87.917500000000004"/>
    <n v="7"/>
    <n v="0"/>
    <n v="1.1000000000000001"/>
    <n v="1"/>
    <n v="42"/>
    <n v="-1"/>
    <d v="2017-04-04T00:00:00"/>
    <d v="2017-04-01T00:00:00"/>
    <d v="2017-04-04T00:00:00"/>
    <s v="Tuesday"/>
    <d v="1899-12-30T06:36:35"/>
    <d v="1899-12-30T07:00:00"/>
    <n v="1"/>
    <d v="2017-04-04T00:00:00"/>
    <d v="2017-04-01T00:00:00"/>
    <d v="2017-04-04T00:00:00"/>
    <s v="Tuesday"/>
    <d v="1899-12-30T06:43:08"/>
    <d v="1899-12-30T07:00:00"/>
    <s v="One Way"/>
  </r>
  <r>
    <n v="1260485"/>
    <s v="RFID Card Member"/>
    <s v="Shorewood"/>
    <s v="WI"/>
    <n v="53211"/>
    <s v="UNITED STATES"/>
    <s v="Annual Pass"/>
    <n v="11080"/>
    <x v="1"/>
    <n v="43.048200000000001"/>
    <n v="-87.900859999999994"/>
    <x v="1"/>
    <n v="43.03886"/>
    <n v="-87.902720000000002"/>
    <n v="5"/>
    <n v="0"/>
    <n v="0.8"/>
    <n v="0.7"/>
    <n v="30"/>
    <n v="-1"/>
    <d v="2017-04-04T00:00:00"/>
    <d v="2017-04-01T00:00:00"/>
    <d v="2017-04-04T00:00:00"/>
    <s v="Tuesday"/>
    <d v="1899-12-30T07:54:11"/>
    <d v="1899-12-30T08:00:00"/>
    <n v="1"/>
    <d v="2017-04-04T00:00:00"/>
    <d v="2017-04-01T00:00:00"/>
    <d v="2017-04-04T00:00:00"/>
    <s v="Tuesday"/>
    <d v="1899-12-30T07:59:33"/>
    <d v="1899-12-30T08:00:00"/>
    <s v="One Way"/>
  </r>
  <r>
    <n v="1351368"/>
    <s v="RFID Card Member"/>
    <s v="Milwaukee"/>
    <s v="WI"/>
    <n v="53202"/>
    <s v="UNITED STATES"/>
    <s v="Annual Pass"/>
    <n v="91"/>
    <x v="27"/>
    <n v="43.074890000000003"/>
    <n v="-87.882810000000006"/>
    <x v="11"/>
    <n v="43.052460000000004"/>
    <n v="-87.891000000000005"/>
    <n v="12"/>
    <n v="0"/>
    <n v="1.8"/>
    <n v="1.7"/>
    <n v="72"/>
    <n v="-1"/>
    <d v="2017-04-04T00:00:00"/>
    <d v="2017-04-01T00:00:00"/>
    <d v="2017-04-04T00:00:00"/>
    <s v="Tuesday"/>
    <d v="1899-12-30T12:06:08"/>
    <d v="1899-12-30T12:00:00"/>
    <n v="1"/>
    <d v="2017-04-04T00:00:00"/>
    <d v="2017-04-01T00:00:00"/>
    <d v="2017-04-04T00:00:00"/>
    <s v="Tuesday"/>
    <d v="1899-12-30T12:18:30"/>
    <d v="1899-12-30T12:00:00"/>
    <s v="One Way"/>
  </r>
  <r>
    <n v="1335612"/>
    <s v="RFID Card Member"/>
    <s v="Milwaukee"/>
    <s v="WI"/>
    <n v="53211"/>
    <s v="UNITED STATES"/>
    <s v="Annual Pass"/>
    <n v="5438"/>
    <x v="11"/>
    <n v="43.04804"/>
    <n v="-87.896720000000002"/>
    <x v="11"/>
    <n v="43.052460000000004"/>
    <n v="-87.891000000000005"/>
    <n v="3"/>
    <n v="0"/>
    <n v="0.5"/>
    <n v="0.4"/>
    <n v="18"/>
    <n v="-1"/>
    <d v="2017-04-04T00:00:00"/>
    <d v="2017-04-01T00:00:00"/>
    <d v="2017-04-04T00:00:00"/>
    <s v="Tuesday"/>
    <d v="1899-12-30T16:47:54"/>
    <d v="1899-12-30T17:00:00"/>
    <n v="1"/>
    <d v="2017-04-04T00:00:00"/>
    <d v="2017-04-01T00:00:00"/>
    <d v="2017-04-04T00:00:00"/>
    <s v="Tuesday"/>
    <d v="1899-12-30T16:50:50"/>
    <d v="1899-12-30T17:00:00"/>
    <s v="One Way"/>
  </r>
  <r>
    <n v="1417084"/>
    <s v="RFID Card Member"/>
    <s v="waukesha"/>
    <s v="WI"/>
    <n v="53188"/>
    <s v="UNITED STATES"/>
    <s v="Annual Pass"/>
    <n v="23"/>
    <x v="27"/>
    <n v="43.074890000000003"/>
    <n v="-87.882810000000006"/>
    <x v="20"/>
    <n v="43.077359999999999"/>
    <n v="-87.880769999999998"/>
    <n v="65"/>
    <n v="3"/>
    <n v="9.8000000000000007"/>
    <n v="9.3000000000000007"/>
    <n v="390"/>
    <n v="-1"/>
    <d v="2017-04-04T00:00:00"/>
    <d v="2017-04-01T00:00:00"/>
    <d v="2017-04-04T00:00:00"/>
    <s v="Tuesday"/>
    <d v="1899-12-30T17:10:13"/>
    <d v="1899-12-30T17:00:00"/>
    <n v="1"/>
    <d v="2017-04-04T00:00:00"/>
    <d v="2017-04-01T00:00:00"/>
    <d v="2017-04-04T00:00:00"/>
    <s v="Tuesday"/>
    <d v="1899-12-30T18:15:21"/>
    <d v="1899-12-30T18:00:00"/>
    <s v="One Way"/>
  </r>
  <r>
    <n v="1254528"/>
    <s v="RFID Card Member"/>
    <s v="West Bend"/>
    <s v="WI"/>
    <n v="53095"/>
    <s v="UNITED STATES"/>
    <s v="Bublr for Organizations"/>
    <n v="11144"/>
    <x v="35"/>
    <n v="43.060250000000003"/>
    <n v="-87.892169999999993"/>
    <x v="48"/>
    <n v="43.060155999999999"/>
    <n v="-87.881258000000003"/>
    <n v="4"/>
    <n v="0"/>
    <n v="0.6"/>
    <n v="0.6"/>
    <n v="24"/>
    <n v="-1"/>
    <d v="2017-04-04T00:00:00"/>
    <d v="2017-04-01T00:00:00"/>
    <d v="2017-04-04T00:00:00"/>
    <s v="Tuesday"/>
    <d v="1899-12-30T17:16:00"/>
    <d v="1899-12-30T17:00:00"/>
    <n v="1"/>
    <d v="2017-04-04T00:00:00"/>
    <d v="2017-04-01T00:00:00"/>
    <d v="2017-04-04T00:00:00"/>
    <s v="Tuesday"/>
    <d v="1899-12-30T17:20:21"/>
    <d v="1899-12-30T17:00:00"/>
    <s v="One Way"/>
  </r>
  <r>
    <n v="1442430"/>
    <s v="RFID Card Member"/>
    <s v="Milwaukee"/>
    <s v="WI"/>
    <n v="53211"/>
    <s v="UNITED STATES"/>
    <s v="Annual Pass"/>
    <n v="5508"/>
    <x v="53"/>
    <n v="43.074655999999997"/>
    <n v="-87.889011999999994"/>
    <x v="25"/>
    <n v="43.074890000000003"/>
    <n v="-87.882810000000006"/>
    <n v="2"/>
    <n v="0"/>
    <n v="0.3"/>
    <n v="0.3"/>
    <n v="12"/>
    <n v="-1"/>
    <d v="2017-04-04T00:00:00"/>
    <d v="2017-04-01T00:00:00"/>
    <d v="2017-04-04T00:00:00"/>
    <s v="Tuesday"/>
    <d v="1899-12-30T17:34:00"/>
    <d v="1899-12-30T18:00:00"/>
    <n v="1"/>
    <d v="2017-04-04T00:00:00"/>
    <d v="2017-04-01T00:00:00"/>
    <d v="2017-04-04T00:00:00"/>
    <s v="Tuesday"/>
    <d v="1899-12-30T17:36:37"/>
    <d v="1899-12-30T18:00:00"/>
    <s v="One Way"/>
  </r>
  <r>
    <n v="1254528"/>
    <s v="RFID Card Member"/>
    <s v="West Bend"/>
    <s v="WI"/>
    <n v="53095"/>
    <s v="UNITED STATES"/>
    <s v="Bublr for Organizations"/>
    <n v="5524"/>
    <x v="48"/>
    <n v="43.060155999999999"/>
    <n v="-87.881258000000003"/>
    <x v="47"/>
    <n v="43.060250000000003"/>
    <n v="-87.892169999999993"/>
    <n v="4"/>
    <n v="0"/>
    <n v="0.6"/>
    <n v="0.6"/>
    <n v="24"/>
    <n v="-1"/>
    <d v="2017-04-04T00:00:00"/>
    <d v="2017-04-01T00:00:00"/>
    <d v="2017-04-04T00:00:00"/>
    <s v="Tuesday"/>
    <d v="1899-12-30T18:00:22"/>
    <d v="1899-12-30T18:00:00"/>
    <n v="1"/>
    <d v="2017-04-04T00:00:00"/>
    <d v="2017-04-01T00:00:00"/>
    <d v="2017-04-04T00:00:00"/>
    <s v="Tuesday"/>
    <d v="1899-12-30T18:04:18"/>
    <d v="1899-12-30T18:00:00"/>
    <s v="One Way"/>
  </r>
  <r>
    <n v="1249089"/>
    <s v="RFID Card Member"/>
    <s v="Palatine"/>
    <s v="IL"/>
    <n v="60067"/>
    <s v="UNITED STATES"/>
    <s v="Bublr for Organizations"/>
    <n v="179"/>
    <x v="32"/>
    <n v="43.078530000000001"/>
    <n v="-87.882620000000003"/>
    <x v="13"/>
    <n v="43.078530000000001"/>
    <n v="-87.882620000000003"/>
    <n v="0"/>
    <n v="0"/>
    <n v="0"/>
    <n v="0"/>
    <n v="0"/>
    <n v="-1"/>
    <d v="2017-04-04T00:00:00"/>
    <d v="2017-04-01T00:00:00"/>
    <d v="2017-04-04T00:00:00"/>
    <s v="Tuesday"/>
    <d v="1899-12-30T19:40:01"/>
    <d v="1899-12-30T20:00:00"/>
    <n v="1"/>
    <d v="2017-04-04T00:00:00"/>
    <d v="2017-04-01T00:00:00"/>
    <d v="2017-04-04T00:00:00"/>
    <s v="Tuesday"/>
    <d v="1899-12-30T19:40:48"/>
    <d v="1899-12-30T20:00:00"/>
    <s v="Round Trip"/>
  </r>
  <r>
    <n v="1442430"/>
    <s v="RFID Card Member"/>
    <s v="Milwaukee"/>
    <s v="WI"/>
    <n v="53211"/>
    <s v="UNITED STATES"/>
    <s v="Annual Pass"/>
    <n v="5508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04T00:00:00"/>
    <d v="2017-04-01T00:00:00"/>
    <d v="2017-04-04T00:00:00"/>
    <s v="Tuesday"/>
    <d v="1899-12-30T20:53:28"/>
    <d v="1899-12-30T21:00:00"/>
    <n v="1"/>
    <d v="2017-04-04T00:00:00"/>
    <d v="2017-04-01T00:00:00"/>
    <d v="2017-04-04T00:00:00"/>
    <s v="Tuesday"/>
    <d v="1899-12-30T20:56:16"/>
    <d v="1899-12-30T21:00:00"/>
    <s v="One Way"/>
  </r>
  <r>
    <n v="1358589"/>
    <s v="RFID Card Member"/>
    <s v="Milwaukee"/>
    <s v="WI"/>
    <n v="53211"/>
    <s v="UNITED STATES"/>
    <s v="Annual Pass"/>
    <n v="11140"/>
    <x v="4"/>
    <n v="43.04824"/>
    <n v="-87.904970000000006"/>
    <x v="28"/>
    <n v="43.045712999999999"/>
    <n v="-87.899756999999994"/>
    <n v="4"/>
    <n v="0"/>
    <n v="0.6"/>
    <n v="0.6"/>
    <n v="24"/>
    <n v="-1"/>
    <d v="2017-04-04T00:00:00"/>
    <d v="2017-04-01T00:00:00"/>
    <d v="2017-04-04T00:00:00"/>
    <s v="Tuesday"/>
    <d v="1899-12-30T21:02:29"/>
    <d v="1899-12-30T21:00:00"/>
    <n v="1"/>
    <d v="2017-04-04T00:00:00"/>
    <d v="2017-04-01T00:00:00"/>
    <d v="2017-04-04T00:00:00"/>
    <s v="Tuesday"/>
    <d v="1899-12-30T21:06:20"/>
    <d v="1899-12-30T21:00:00"/>
    <s v="One Way"/>
  </r>
  <r>
    <n v="1361420"/>
    <s v="RFID Card Member"/>
    <s v="Milwaukee"/>
    <s v="WI"/>
    <n v="53207"/>
    <s v="UNITED STATES"/>
    <s v="Annual Pass"/>
    <n v="247"/>
    <x v="3"/>
    <n v="43.03519"/>
    <n v="-87.907390000000007"/>
    <x v="3"/>
    <n v="43.03913"/>
    <n v="-87.916150000000002"/>
    <n v="7"/>
    <n v="0"/>
    <n v="1.1000000000000001"/>
    <n v="1"/>
    <n v="42"/>
    <n v="-1"/>
    <d v="2017-04-05T00:00:00"/>
    <d v="2017-04-01T00:00:00"/>
    <d v="2017-04-05T00:00:00"/>
    <s v="Wednesday"/>
    <d v="1899-12-30T09:55:48"/>
    <d v="1899-12-30T10:00:00"/>
    <n v="1"/>
    <d v="2017-04-05T00:00:00"/>
    <d v="2017-04-01T00:00:00"/>
    <d v="2017-04-05T00:00:00"/>
    <s v="Wednesday"/>
    <d v="1899-12-30T10:02:44"/>
    <d v="1899-12-30T10:00:00"/>
    <s v="One Way"/>
  </r>
  <r>
    <n v="1489319"/>
    <s v="RFID Card Member"/>
    <s v="Brookfield"/>
    <s v="WI"/>
    <n v="53045"/>
    <s v="UNITED STATES"/>
    <s v="Annual Pass"/>
    <n v="5513"/>
    <x v="10"/>
    <n v="43.060786"/>
    <n v="-87.883825999999999"/>
    <x v="25"/>
    <n v="43.074890000000003"/>
    <n v="-87.882810000000006"/>
    <n v="8"/>
    <n v="0"/>
    <n v="1.2"/>
    <n v="1.1000000000000001"/>
    <n v="48"/>
    <n v="-1"/>
    <d v="2017-04-05T00:00:00"/>
    <d v="2017-04-01T00:00:00"/>
    <d v="2017-04-05T00:00:00"/>
    <s v="Wednesday"/>
    <d v="1899-12-30T10:41:42"/>
    <d v="1899-12-30T11:00:00"/>
    <n v="1"/>
    <d v="2017-04-05T00:00:00"/>
    <d v="2017-04-01T00:00:00"/>
    <d v="2017-04-05T00:00:00"/>
    <s v="Wednesday"/>
    <d v="1899-12-30T10:49:27"/>
    <d v="1899-12-30T11:00:00"/>
    <s v="One Way"/>
  </r>
  <r>
    <n v="1442430"/>
    <s v="RFID Card Member"/>
    <s v="Milwaukee"/>
    <s v="WI"/>
    <n v="53211"/>
    <s v="UNITED STATES"/>
    <s v="Annual Pass"/>
    <n v="5508"/>
    <x v="53"/>
    <n v="43.074655999999997"/>
    <n v="-87.889011999999994"/>
    <x v="25"/>
    <n v="43.074890000000003"/>
    <n v="-87.882810000000006"/>
    <n v="2"/>
    <n v="0"/>
    <n v="0.3"/>
    <n v="0.3"/>
    <n v="12"/>
    <n v="-1"/>
    <d v="2017-04-05T00:00:00"/>
    <d v="2017-04-01T00:00:00"/>
    <d v="2017-04-05T00:00:00"/>
    <s v="Wednesday"/>
    <d v="1899-12-30T15:32:37"/>
    <d v="1899-12-30T16:00:00"/>
    <n v="1"/>
    <d v="2017-04-05T00:00:00"/>
    <d v="2017-04-01T00:00:00"/>
    <d v="2017-04-05T00:00:00"/>
    <s v="Wednesday"/>
    <d v="1899-12-30T15:34:34"/>
    <d v="1899-12-30T16:00:00"/>
    <s v="One Way"/>
  </r>
  <r>
    <n v="1357250"/>
    <s v="RFID Card Member"/>
    <s v="Milwaukee"/>
    <s v="WI"/>
    <n v="53202"/>
    <s v="UNITED STATES"/>
    <s v="Annual Pass"/>
    <n v="200"/>
    <x v="1"/>
    <n v="43.048200000000001"/>
    <n v="-87.900859999999994"/>
    <x v="1"/>
    <n v="43.03886"/>
    <n v="-87.902720000000002"/>
    <n v="5"/>
    <n v="0"/>
    <n v="0.8"/>
    <n v="0.7"/>
    <n v="30"/>
    <n v="-1"/>
    <d v="2017-04-06T00:00:00"/>
    <d v="2017-04-01T00:00:00"/>
    <d v="2017-04-06T00:00:00"/>
    <s v="Thursday"/>
    <d v="1899-12-30T07:48:14"/>
    <d v="1899-12-30T08:00:00"/>
    <n v="1"/>
    <d v="2017-04-06T00:00:00"/>
    <d v="2017-04-01T00:00:00"/>
    <d v="2017-04-06T00:00:00"/>
    <s v="Thursday"/>
    <d v="1899-12-30T07:53:09"/>
    <d v="1899-12-30T08:00:00"/>
    <s v="One Way"/>
  </r>
  <r>
    <n v="1017964"/>
    <s v="RFID Card Member"/>
    <s v="Milwaukee"/>
    <s v="WI"/>
    <n v="53202"/>
    <s v="UNITED STATES"/>
    <s v="Annual Pass"/>
    <n v="11154"/>
    <x v="38"/>
    <n v="43.058619999999998"/>
    <n v="-87.885319999999993"/>
    <x v="1"/>
    <n v="43.03886"/>
    <n v="-87.902720000000002"/>
    <n v="12"/>
    <n v="0"/>
    <n v="1.8"/>
    <n v="1.7"/>
    <n v="72"/>
    <n v="-1"/>
    <d v="2017-04-06T00:00:00"/>
    <d v="2017-04-01T00:00:00"/>
    <d v="2017-04-06T00:00:00"/>
    <s v="Thursday"/>
    <d v="1899-12-30T08:04:40"/>
    <d v="1899-12-30T08:00:00"/>
    <n v="1"/>
    <d v="2017-04-06T00:00:00"/>
    <d v="2017-04-01T00:00:00"/>
    <d v="2017-04-06T00:00:00"/>
    <s v="Thursday"/>
    <d v="1899-12-30T08:16:51"/>
    <d v="1899-12-30T08:00:00"/>
    <s v="One Way"/>
  </r>
  <r>
    <n v="1335612"/>
    <s v="RFID Card Member"/>
    <s v="Milwaukee"/>
    <s v="WI"/>
    <n v="53211"/>
    <s v="UNITED STATES"/>
    <s v="Annual Pass"/>
    <n v="5534"/>
    <x v="11"/>
    <n v="43.04804"/>
    <n v="-87.896720000000002"/>
    <x v="5"/>
    <n v="43.04824"/>
    <n v="-87.904970000000006"/>
    <n v="3"/>
    <n v="0"/>
    <n v="0.5"/>
    <n v="0.4"/>
    <n v="18"/>
    <n v="-1"/>
    <d v="2017-04-06T00:00:00"/>
    <d v="2017-04-01T00:00:00"/>
    <d v="2017-04-06T00:00:00"/>
    <s v="Thursday"/>
    <d v="1899-12-30T08:08:08"/>
    <d v="1899-12-30T08:00:00"/>
    <n v="1"/>
    <d v="2017-04-06T00:00:00"/>
    <d v="2017-04-01T00:00:00"/>
    <d v="2017-04-06T00:00:00"/>
    <s v="Thursday"/>
    <d v="1899-12-30T08:11:13"/>
    <d v="1899-12-30T08:00:00"/>
    <s v="One Way"/>
  </r>
  <r>
    <n v="1238862"/>
    <s v="RFID Card Member"/>
    <s v="Cross Plains"/>
    <s v="WI"/>
    <n v="53528"/>
    <s v="UNITED STATES"/>
    <s v="Bublr for Organizations"/>
    <n v="5426"/>
    <x v="27"/>
    <n v="43.074890000000003"/>
    <n v="-87.882810000000006"/>
    <x v="27"/>
    <n v="43.063749000000001"/>
    <n v="-87.887962999999999"/>
    <n v="9"/>
    <n v="0"/>
    <n v="1.4"/>
    <n v="1.3"/>
    <n v="54"/>
    <n v="-1"/>
    <d v="2017-04-06T00:00:00"/>
    <d v="2017-04-01T00:00:00"/>
    <d v="2017-04-06T00:00:00"/>
    <s v="Thursday"/>
    <d v="1899-12-30T11:00:38"/>
    <d v="1899-12-30T11:00:00"/>
    <n v="1"/>
    <d v="2017-04-06T00:00:00"/>
    <d v="2017-04-01T00:00:00"/>
    <d v="2017-04-06T00:00:00"/>
    <s v="Thursday"/>
    <d v="1899-12-30T11:09:34"/>
    <d v="1899-12-30T11:00:00"/>
    <s v="One Way"/>
  </r>
  <r>
    <n v="1381218"/>
    <s v="RFID Card Member"/>
    <s v="Shorewood"/>
    <s v="WI"/>
    <n v="53211"/>
    <s v="UNITED STATES"/>
    <s v="30-Day Pass"/>
    <n v="33"/>
    <x v="45"/>
    <n v="43.077359999999999"/>
    <n v="-87.880769999999998"/>
    <x v="10"/>
    <n v="43.058619999999998"/>
    <n v="-87.885319999999993"/>
    <n v="11"/>
    <n v="0"/>
    <n v="1.7"/>
    <n v="1.6"/>
    <n v="66"/>
    <n v="-1"/>
    <d v="2017-04-06T00:00:00"/>
    <d v="2017-04-01T00:00:00"/>
    <d v="2017-04-06T00:00:00"/>
    <s v="Thursday"/>
    <d v="1899-12-30T11:57:40"/>
    <d v="1899-12-30T12:00:00"/>
    <n v="1"/>
    <d v="2017-04-06T00:00:00"/>
    <d v="2017-04-01T00:00:00"/>
    <d v="2017-04-06T00:00:00"/>
    <s v="Thursday"/>
    <d v="1899-12-30T12:08:58"/>
    <d v="1899-12-30T12:00:00"/>
    <s v="One Way"/>
  </r>
  <r>
    <n v="717793"/>
    <s v="RFID Card Member"/>
    <s v="Milwaukee"/>
    <s v="WI"/>
    <n v="53202"/>
    <s v="UNITED STATES"/>
    <s v="Annual Pass"/>
    <n v="993"/>
    <x v="6"/>
    <n v="43.038719999999998"/>
    <n v="-87.905339999999995"/>
    <x v="6"/>
    <n v="43.03519"/>
    <n v="-87.907390000000007"/>
    <n v="5"/>
    <n v="0"/>
    <n v="0.8"/>
    <n v="0.7"/>
    <n v="30"/>
    <n v="-1"/>
    <d v="2017-04-06T00:00:00"/>
    <d v="2017-04-01T00:00:00"/>
    <d v="2017-04-06T00:00:00"/>
    <s v="Thursday"/>
    <d v="1899-12-30T12:35:58"/>
    <d v="1899-12-30T13:00:00"/>
    <n v="1"/>
    <d v="2017-04-06T00:00:00"/>
    <d v="2017-04-01T00:00:00"/>
    <d v="2017-04-06T00:00:00"/>
    <s v="Thursday"/>
    <d v="1899-12-30T12:40:00"/>
    <d v="1899-12-30T13:00:00"/>
    <s v="One Way"/>
  </r>
  <r>
    <n v="1345070"/>
    <s v="RFID Card Member"/>
    <s v="Milwaukee"/>
    <s v="WI"/>
    <n v="53211"/>
    <s v="UNITED STATES"/>
    <s v="Annual Pass"/>
    <n v="139"/>
    <x v="22"/>
    <n v="43.066893999999998"/>
    <n v="-87.877936000000005"/>
    <x v="20"/>
    <n v="43.077359999999999"/>
    <n v="-87.880769999999998"/>
    <n v="5"/>
    <n v="0"/>
    <n v="0.8"/>
    <n v="0.7"/>
    <n v="30"/>
    <n v="-1"/>
    <d v="2017-04-06T00:00:00"/>
    <d v="2017-04-01T00:00:00"/>
    <d v="2017-04-06T00:00:00"/>
    <s v="Thursday"/>
    <d v="1899-12-30T12:51:18"/>
    <d v="1899-12-30T13:00:00"/>
    <n v="1"/>
    <d v="2017-04-06T00:00:00"/>
    <d v="2017-04-01T00:00:00"/>
    <d v="2017-04-06T00:00:00"/>
    <s v="Thursday"/>
    <d v="1899-12-30T12:56:57"/>
    <d v="1899-12-30T13:00:00"/>
    <s v="One Way"/>
  </r>
  <r>
    <n v="1371872"/>
    <s v="RFID Card Member"/>
    <s v="Wauwatosa"/>
    <s v="WI"/>
    <n v="53222"/>
    <s v="UNITED STATES"/>
    <s v="Annual Pass"/>
    <n v="78"/>
    <x v="35"/>
    <n v="43.060250000000003"/>
    <n v="-87.892169999999993"/>
    <x v="22"/>
    <n v="43.058010000000003"/>
    <n v="-87.877300000000005"/>
    <n v="10"/>
    <n v="0"/>
    <n v="1.5"/>
    <n v="1.4"/>
    <n v="60"/>
    <n v="-1"/>
    <d v="2017-04-06T00:00:00"/>
    <d v="2017-04-01T00:00:00"/>
    <d v="2017-04-06T00:00:00"/>
    <s v="Thursday"/>
    <d v="1899-12-30T15:02:17"/>
    <d v="1899-12-30T15:00:00"/>
    <n v="1"/>
    <d v="2017-04-06T00:00:00"/>
    <d v="2017-04-01T00:00:00"/>
    <d v="2017-04-06T00:00:00"/>
    <s v="Thursday"/>
    <d v="1899-12-30T15:12:09"/>
    <d v="1899-12-30T15:00:00"/>
    <s v="One Way"/>
  </r>
  <r>
    <n v="1468078"/>
    <s v="RFID Card Member"/>
    <s v="Milwaukee "/>
    <s v="WI"/>
    <n v="53209"/>
    <s v="UNITED STATES"/>
    <s v="Annual Pass"/>
    <n v="5534"/>
    <x v="4"/>
    <n v="43.04824"/>
    <n v="-87.904970000000006"/>
    <x v="10"/>
    <n v="43.058619999999998"/>
    <n v="-87.885319999999993"/>
    <n v="7"/>
    <n v="0"/>
    <n v="1.1000000000000001"/>
    <n v="1"/>
    <n v="42"/>
    <n v="-1"/>
    <d v="2017-04-06T00:00:00"/>
    <d v="2017-04-01T00:00:00"/>
    <d v="2017-04-06T00:00:00"/>
    <s v="Thursday"/>
    <d v="1899-12-30T15:51:27"/>
    <d v="1899-12-30T16:00:00"/>
    <n v="1"/>
    <d v="2017-04-06T00:00:00"/>
    <d v="2017-04-01T00:00:00"/>
    <d v="2017-04-06T00:00:00"/>
    <s v="Thursday"/>
    <d v="1899-12-30T15:58:38"/>
    <d v="1899-12-30T16:00:00"/>
    <s v="One Way"/>
  </r>
  <r>
    <n v="1527528"/>
    <s v="RFID Card Member"/>
    <s v="Milwaukee "/>
    <s v="WI"/>
    <n v="53202"/>
    <s v="UNITED STATES"/>
    <s v="Annual Pass"/>
    <n v="5438"/>
    <x v="1"/>
    <n v="43.048200000000001"/>
    <n v="-87.900859999999994"/>
    <x v="11"/>
    <n v="43.052460000000004"/>
    <n v="-87.891000000000005"/>
    <n v="9"/>
    <n v="0"/>
    <n v="1.4"/>
    <n v="1.3"/>
    <n v="54"/>
    <n v="-1"/>
    <d v="2017-04-06T00:00:00"/>
    <d v="2017-04-01T00:00:00"/>
    <d v="2017-04-06T00:00:00"/>
    <s v="Thursday"/>
    <d v="1899-12-30T18:23:45"/>
    <d v="1899-12-30T18:00:00"/>
    <n v="1"/>
    <d v="2017-04-06T00:00:00"/>
    <d v="2017-04-01T00:00:00"/>
    <d v="2017-04-06T00:00:00"/>
    <s v="Thursday"/>
    <d v="1899-12-30T18:32:15"/>
    <d v="1899-12-30T19:00:00"/>
    <s v="One Way"/>
  </r>
  <r>
    <n v="1137916"/>
    <s v="RFID Card Member"/>
    <s v="Milwaukee "/>
    <s v="WI"/>
    <n v="53202"/>
    <s v="UNITED STATES"/>
    <s v="Annual Pass"/>
    <n v="23"/>
    <x v="8"/>
    <n v="43.038580000000003"/>
    <n v="-87.90934"/>
    <x v="11"/>
    <n v="43.052460000000004"/>
    <n v="-87.891000000000005"/>
    <n v="11"/>
    <n v="0"/>
    <n v="1.7"/>
    <n v="1.6"/>
    <n v="66"/>
    <n v="-1"/>
    <d v="2017-04-06T00:00:00"/>
    <d v="2017-04-01T00:00:00"/>
    <d v="2017-04-06T00:00:00"/>
    <s v="Thursday"/>
    <d v="1899-12-30T18:28:59"/>
    <d v="1899-12-30T18:00:00"/>
    <n v="1"/>
    <d v="2017-04-06T00:00:00"/>
    <d v="2017-04-01T00:00:00"/>
    <d v="2017-04-06T00:00:00"/>
    <s v="Thursday"/>
    <d v="1899-12-30T18:39:37"/>
    <d v="1899-12-30T19:00:00"/>
    <s v="One Way"/>
  </r>
  <r>
    <n v="1162217"/>
    <s v="RFID Card Member"/>
    <s v="Brookfield"/>
    <s v="WI"/>
    <n v="53045"/>
    <s v="UNITED STATES"/>
    <s v="Bublr for Organizations"/>
    <n v="5455"/>
    <x v="45"/>
    <n v="43.077359999999999"/>
    <n v="-87.880769999999998"/>
    <x v="35"/>
    <n v="43.066893999999998"/>
    <n v="-87.877936000000005"/>
    <n v="7"/>
    <n v="0"/>
    <n v="1.1000000000000001"/>
    <n v="1"/>
    <n v="42"/>
    <n v="-1"/>
    <d v="2017-04-06T00:00:00"/>
    <d v="2017-04-01T00:00:00"/>
    <d v="2017-04-06T00:00:00"/>
    <s v="Thursday"/>
    <d v="1899-12-30T20:19:50"/>
    <d v="1899-12-30T20:00:00"/>
    <n v="1"/>
    <d v="2017-04-06T00:00:00"/>
    <d v="2017-04-01T00:00:00"/>
    <d v="2017-04-06T00:00:00"/>
    <s v="Thursday"/>
    <d v="1899-12-30T20:26:30"/>
    <d v="1899-12-30T20:00:00"/>
    <s v="One Way"/>
  </r>
  <r>
    <n v="1328721"/>
    <s v="RFID Card Member"/>
    <s v="Milwaukee"/>
    <s v="WI"/>
    <n v="53207"/>
    <s v="UNITED STATES"/>
    <s v="Annual Pass"/>
    <n v="43"/>
    <x v="8"/>
    <n v="43.038580000000003"/>
    <n v="-87.90934"/>
    <x v="58"/>
    <n v="43.026229999999998"/>
    <n v="-87.912809999999993"/>
    <n v="6"/>
    <n v="0"/>
    <n v="0.9"/>
    <n v="0.9"/>
    <n v="36"/>
    <n v="-1"/>
    <d v="2017-04-07T00:00:00"/>
    <d v="2017-04-01T00:00:00"/>
    <d v="2017-04-07T00:00:00"/>
    <s v="Friday"/>
    <d v="1899-12-30T08:22:17"/>
    <d v="1899-12-30T08:00:00"/>
    <n v="1"/>
    <d v="2017-04-07T00:00:00"/>
    <d v="2017-04-01T00:00:00"/>
    <d v="2017-04-07T00:00:00"/>
    <s v="Friday"/>
    <d v="1899-12-30T08:28:16"/>
    <d v="1899-12-30T08:00:00"/>
    <s v="One Way"/>
  </r>
  <r>
    <n v="1400126"/>
    <s v="RFID Card Member"/>
    <s v="Milwaukee"/>
    <s v="WI"/>
    <n v="53211"/>
    <s v="UNITED STATES"/>
    <s v="Annual Pass"/>
    <n v="338"/>
    <x v="22"/>
    <n v="43.066893999999998"/>
    <n v="-87.877936000000005"/>
    <x v="38"/>
    <n v="43.069021999999997"/>
    <n v="-87.887940999999998"/>
    <n v="4"/>
    <n v="0"/>
    <n v="0.6"/>
    <n v="0.6"/>
    <n v="24"/>
    <n v="-1"/>
    <d v="2017-04-07T00:00:00"/>
    <d v="2017-04-01T00:00:00"/>
    <d v="2017-04-07T00:00:00"/>
    <s v="Friday"/>
    <d v="1899-12-30T12:33:04"/>
    <d v="1899-12-30T13:00:00"/>
    <n v="1"/>
    <d v="2017-04-07T00:00:00"/>
    <d v="2017-04-01T00:00:00"/>
    <d v="2017-04-07T00:00:00"/>
    <s v="Friday"/>
    <d v="1899-12-30T12:37:31"/>
    <d v="1899-12-30T13:00:00"/>
    <s v="One Way"/>
  </r>
  <r>
    <n v="1255308"/>
    <s v="RFID Card Member"/>
    <s v="Milwaukee"/>
    <s v="WI"/>
    <n v="53211"/>
    <s v="UNITED STATES"/>
    <s v="30-Day Pass"/>
    <n v="5520"/>
    <x v="22"/>
    <n v="43.066893999999998"/>
    <n v="-87.877936000000005"/>
    <x v="53"/>
    <n v="43.060786"/>
    <n v="-87.883825999999999"/>
    <n v="6"/>
    <n v="0"/>
    <n v="0.9"/>
    <n v="0.9"/>
    <n v="36"/>
    <n v="-1"/>
    <d v="2017-04-07T00:00:00"/>
    <d v="2017-04-01T00:00:00"/>
    <d v="2017-04-07T00:00:00"/>
    <s v="Friday"/>
    <d v="1899-12-30T13:37:30"/>
    <d v="1899-12-30T14:00:00"/>
    <n v="1"/>
    <d v="2017-04-07T00:00:00"/>
    <d v="2017-04-01T00:00:00"/>
    <d v="2017-04-07T00:00:00"/>
    <s v="Friday"/>
    <d v="1899-12-30T13:43:22"/>
    <d v="1899-12-30T14:00:00"/>
    <s v="One Way"/>
  </r>
  <r>
    <n v="1425087"/>
    <s v="RFID Card Member"/>
    <s v="milwaukee"/>
    <s v="WI"/>
    <n v="53212"/>
    <s v="UNITED STATES"/>
    <s v="Annual Pass"/>
    <n v="5556"/>
    <x v="31"/>
    <n v="43.06033"/>
    <n v="-87.89546"/>
    <x v="3"/>
    <n v="43.03913"/>
    <n v="-87.916150000000002"/>
    <n v="11"/>
    <n v="0"/>
    <n v="1.7"/>
    <n v="1.6"/>
    <n v="66"/>
    <n v="-1"/>
    <d v="2017-04-07T00:00:00"/>
    <d v="2017-04-01T00:00:00"/>
    <d v="2017-04-07T00:00:00"/>
    <s v="Friday"/>
    <d v="1899-12-30T16:26:44"/>
    <d v="1899-12-30T16:00:00"/>
    <n v="1"/>
    <d v="2017-04-07T00:00:00"/>
    <d v="2017-04-01T00:00:00"/>
    <d v="2017-04-07T00:00:00"/>
    <s v="Friday"/>
    <d v="1899-12-30T16:37:23"/>
    <d v="1899-12-30T17:00:00"/>
    <s v="One Way"/>
  </r>
  <r>
    <n v="1381218"/>
    <s v="RFID Card Member"/>
    <s v="Shorewood"/>
    <s v="WI"/>
    <n v="53211"/>
    <s v="UNITED STATES"/>
    <s v="30-Day Pass"/>
    <n v="247"/>
    <x v="41"/>
    <n v="43.031480000000002"/>
    <n v="-87.908169999999998"/>
    <x v="10"/>
    <n v="43.058619999999998"/>
    <n v="-87.885319999999993"/>
    <n v="28"/>
    <n v="0"/>
    <n v="4.2"/>
    <n v="4"/>
    <n v="168"/>
    <n v="-1"/>
    <d v="2017-04-07T00:00:00"/>
    <d v="2017-04-01T00:00:00"/>
    <d v="2017-04-07T00:00:00"/>
    <s v="Friday"/>
    <d v="1899-12-30T17:06:44"/>
    <d v="1899-12-30T17:00:00"/>
    <n v="1"/>
    <d v="2017-04-07T00:00:00"/>
    <d v="2017-04-01T00:00:00"/>
    <d v="2017-04-07T00:00:00"/>
    <s v="Friday"/>
    <d v="1899-12-30T17:34:20"/>
    <d v="1899-12-30T18:00:00"/>
    <s v="One Way"/>
  </r>
  <r>
    <n v="1351368"/>
    <s v="RFID Card Member"/>
    <s v="Milwaukee"/>
    <s v="WI"/>
    <n v="53202"/>
    <s v="UNITED STATES"/>
    <s v="Annual Pass"/>
    <n v="11102"/>
    <x v="4"/>
    <n v="43.04824"/>
    <n v="-87.904970000000006"/>
    <x v="11"/>
    <n v="43.052460000000004"/>
    <n v="-87.891000000000005"/>
    <n v="12"/>
    <n v="0"/>
    <n v="1.8"/>
    <n v="1.7"/>
    <n v="72"/>
    <n v="-1"/>
    <d v="2017-04-07T00:00:00"/>
    <d v="2017-04-01T00:00:00"/>
    <d v="2017-04-07T00:00:00"/>
    <s v="Friday"/>
    <d v="1899-12-30T17:18:32"/>
    <d v="1899-12-30T17:00:00"/>
    <n v="1"/>
    <d v="2017-04-07T00:00:00"/>
    <d v="2017-04-01T00:00:00"/>
    <d v="2017-04-07T00:00:00"/>
    <s v="Friday"/>
    <d v="1899-12-30T17:30:30"/>
    <d v="1899-12-30T18:00:00"/>
    <s v="One Way"/>
  </r>
  <r>
    <n v="1279843"/>
    <s v="RFID Card Member"/>
    <s v="Milwaukee"/>
    <s v="WI"/>
    <n v="53211"/>
    <s v="UNITED STATES"/>
    <s v="Annual Pass"/>
    <n v="11089"/>
    <x v="27"/>
    <n v="43.074890000000003"/>
    <n v="-87.882810000000006"/>
    <x v="35"/>
    <n v="43.066893999999998"/>
    <n v="-87.877936000000005"/>
    <n v="5"/>
    <n v="0"/>
    <n v="0.8"/>
    <n v="0.7"/>
    <n v="30"/>
    <n v="-1"/>
    <d v="2017-04-07T00:00:00"/>
    <d v="2017-04-01T00:00:00"/>
    <d v="2017-04-07T00:00:00"/>
    <s v="Friday"/>
    <d v="1899-12-30T18:58:39"/>
    <d v="1899-12-30T19:00:00"/>
    <n v="1"/>
    <d v="2017-04-07T00:00:00"/>
    <d v="2017-04-01T00:00:00"/>
    <d v="2017-04-07T00:00:00"/>
    <s v="Friday"/>
    <d v="1899-12-30T19:03:21"/>
    <d v="1899-12-30T19:00:00"/>
    <s v="One Way"/>
  </r>
  <r>
    <n v="717793"/>
    <s v="RFID Card Member"/>
    <s v="Milwaukee"/>
    <s v="WI"/>
    <n v="53202"/>
    <s v="UNITED STATES"/>
    <s v="Annual Pass"/>
    <n v="217"/>
    <x v="4"/>
    <n v="43.04824"/>
    <n v="-87.904970000000006"/>
    <x v="43"/>
    <n v="43.031480000000002"/>
    <n v="-87.908169999999998"/>
    <n v="17"/>
    <n v="0"/>
    <n v="2.6"/>
    <n v="2.4"/>
    <n v="102"/>
    <n v="-1"/>
    <d v="2017-04-08T00:00:00"/>
    <d v="2017-04-01T00:00:00"/>
    <d v="2017-04-08T00:00:00"/>
    <s v="Saturday"/>
    <d v="1899-12-30T10:53:16"/>
    <d v="1899-12-30T11:00:00"/>
    <n v="1"/>
    <d v="2017-04-08T00:00:00"/>
    <d v="2017-04-01T00:00:00"/>
    <d v="2017-04-08T00:00:00"/>
    <s v="Saturday"/>
    <d v="1899-12-30T11:10:38"/>
    <d v="1899-12-30T11:00:00"/>
    <s v="One Way"/>
  </r>
  <r>
    <n v="991253"/>
    <s v="RFID Card Member"/>
    <s v="Hales Corners"/>
    <s v="WI"/>
    <n v="53130"/>
    <s v="UNITED STATES"/>
    <s v="Annual Pass"/>
    <n v="5542"/>
    <x v="32"/>
    <n v="43.078530000000001"/>
    <n v="-87.882620000000003"/>
    <x v="12"/>
    <n v="43.036900000000003"/>
    <n v="-87.89667"/>
    <n v="34"/>
    <n v="0"/>
    <n v="5.0999999999999996"/>
    <n v="4.8"/>
    <n v="204"/>
    <n v="-1"/>
    <d v="2017-04-08T00:00:00"/>
    <d v="2017-04-01T00:00:00"/>
    <d v="2017-04-08T00:00:00"/>
    <s v="Saturday"/>
    <d v="1899-12-30T10:57:14"/>
    <d v="1899-12-30T11:00:00"/>
    <n v="1"/>
    <d v="2017-04-08T00:00:00"/>
    <d v="2017-04-01T00:00:00"/>
    <d v="2017-04-08T00:00:00"/>
    <s v="Saturday"/>
    <d v="1899-12-30T11:31:04"/>
    <d v="1899-12-30T12:00:00"/>
    <s v="One Way"/>
  </r>
  <r>
    <n v="1426266"/>
    <s v="RFID Card Member"/>
    <s v="Milwaukee"/>
    <s v="WI"/>
    <n v="53202"/>
    <s v="UNITED STATES"/>
    <s v="Pay as You Go Pass"/>
    <n v="11054"/>
    <x v="38"/>
    <n v="43.058619999999998"/>
    <n v="-87.885319999999993"/>
    <x v="10"/>
    <n v="43.058619999999998"/>
    <n v="-87.885319999999993"/>
    <n v="37"/>
    <n v="4"/>
    <n v="5.6"/>
    <n v="5.3"/>
    <n v="222"/>
    <n v="-1"/>
    <d v="2017-04-08T00:00:00"/>
    <d v="2017-04-01T00:00:00"/>
    <d v="2017-04-08T00:00:00"/>
    <s v="Saturday"/>
    <d v="1899-12-30T11:56:08"/>
    <d v="1899-12-30T12:00:00"/>
    <n v="1"/>
    <d v="2017-04-08T00:00:00"/>
    <d v="2017-04-01T00:00:00"/>
    <d v="2017-04-08T00:00:00"/>
    <s v="Saturday"/>
    <d v="1899-12-30T12:33:01"/>
    <d v="1899-12-30T13:00:00"/>
    <s v="Round Trip"/>
  </r>
  <r>
    <n v="1568288"/>
    <s v="RFID Card Member"/>
    <s v="Portage"/>
    <s v="WI"/>
    <n v="53901"/>
    <s v="UNITED STATES"/>
    <s v="Annual"/>
    <n v="267"/>
    <x v="8"/>
    <n v="43.038580000000003"/>
    <n v="-87.90934"/>
    <x v="12"/>
    <n v="43.036900000000003"/>
    <n v="-87.89667"/>
    <n v="28"/>
    <n v="0"/>
    <n v="4.2"/>
    <n v="4"/>
    <n v="168"/>
    <n v="-1"/>
    <d v="2017-04-08T00:00:00"/>
    <d v="2017-04-01T00:00:00"/>
    <d v="2017-04-08T00:00:00"/>
    <s v="Saturday"/>
    <d v="1899-12-30T12:59:41"/>
    <d v="1899-12-30T13:00:00"/>
    <n v="1"/>
    <d v="2017-04-08T00:00:00"/>
    <d v="2017-04-01T00:00:00"/>
    <d v="2017-04-08T00:00:00"/>
    <s v="Saturday"/>
    <d v="1899-12-30T13:27:11"/>
    <d v="1899-12-30T13:00:00"/>
    <s v="One Way"/>
  </r>
  <r>
    <n v="1170592"/>
    <s v="RFID Card Member"/>
    <s v="Milwaukee "/>
    <s v="WI"/>
    <n v="53211"/>
    <s v="UNITED STATES"/>
    <s v="Bublr for Organizations"/>
    <n v="11104"/>
    <x v="31"/>
    <n v="43.06033"/>
    <n v="-87.89546"/>
    <x v="29"/>
    <n v="43.06033"/>
    <n v="-87.89546"/>
    <n v="2"/>
    <n v="0"/>
    <n v="0.3"/>
    <n v="0.3"/>
    <n v="12"/>
    <n v="-1"/>
    <d v="2017-04-08T00:00:00"/>
    <d v="2017-04-01T00:00:00"/>
    <d v="2017-04-08T00:00:00"/>
    <s v="Saturday"/>
    <d v="1899-12-30T15:00:32"/>
    <d v="1899-12-30T15:00:00"/>
    <n v="1"/>
    <d v="2017-04-08T00:00:00"/>
    <d v="2017-04-01T00:00:00"/>
    <d v="2017-04-08T00:00:00"/>
    <s v="Saturday"/>
    <d v="1899-12-30T15:02:18"/>
    <d v="1899-12-30T15:00:00"/>
    <s v="Round Trip"/>
  </r>
  <r>
    <n v="1382412"/>
    <s v="RFID Card Member"/>
    <s v="Muskego "/>
    <s v="WI"/>
    <n v="53150"/>
    <s v="UNITED STATES"/>
    <s v="Annual Pass"/>
    <n v="255"/>
    <x v="32"/>
    <n v="43.078530000000001"/>
    <n v="-87.882620000000003"/>
    <x v="25"/>
    <n v="43.074890000000003"/>
    <n v="-87.882810000000006"/>
    <n v="3"/>
    <n v="0"/>
    <n v="0.5"/>
    <n v="0.4"/>
    <n v="18"/>
    <n v="-1"/>
    <d v="2017-04-08T00:00:00"/>
    <d v="2017-04-01T00:00:00"/>
    <d v="2017-04-08T00:00:00"/>
    <s v="Saturday"/>
    <d v="1899-12-30T15:53:29"/>
    <d v="1899-12-30T16:00:00"/>
    <n v="1"/>
    <d v="2017-04-08T00:00:00"/>
    <d v="2017-04-01T00:00:00"/>
    <d v="2017-04-08T00:00:00"/>
    <s v="Saturday"/>
    <d v="1899-12-30T15:56:06"/>
    <d v="1899-12-30T16:00:00"/>
    <s v="One Way"/>
  </r>
  <r>
    <n v="1373067"/>
    <s v="RFID Card Member"/>
    <s v="Frankfort"/>
    <s v="IL"/>
    <n v="60423"/>
    <s v="UNITED STATES"/>
    <s v="Annual Pass"/>
    <n v="11049"/>
    <x v="35"/>
    <n v="43.060250000000003"/>
    <n v="-87.892169999999993"/>
    <x v="5"/>
    <n v="43.04824"/>
    <n v="-87.904970000000006"/>
    <n v="15"/>
    <n v="0"/>
    <n v="2.2999999999999998"/>
    <n v="2.1"/>
    <n v="90"/>
    <n v="-1"/>
    <d v="2017-04-08T00:00:00"/>
    <d v="2017-04-01T00:00:00"/>
    <d v="2017-04-08T00:00:00"/>
    <s v="Saturday"/>
    <d v="1899-12-30T16:27:23"/>
    <d v="1899-12-30T16:00:00"/>
    <n v="1"/>
    <d v="2017-04-08T00:00:00"/>
    <d v="2017-04-01T00:00:00"/>
    <d v="2017-04-08T00:00:00"/>
    <s v="Saturday"/>
    <d v="1899-12-30T16:42:54"/>
    <d v="1899-12-30T17:00:00"/>
    <s v="One Way"/>
  </r>
  <r>
    <n v="1249119"/>
    <s v="RFID Card Member"/>
    <s v="Stillwater"/>
    <s v="MN"/>
    <n v="55082"/>
    <s v="UNITED STATES"/>
    <s v="Bublr for Organizations"/>
    <n v="5465"/>
    <x v="38"/>
    <n v="43.058619999999998"/>
    <n v="-87.885319999999993"/>
    <x v="13"/>
    <n v="43.078530000000001"/>
    <n v="-87.882620000000003"/>
    <n v="11"/>
    <n v="0"/>
    <n v="1.7"/>
    <n v="1.6"/>
    <n v="66"/>
    <n v="-1"/>
    <d v="2017-04-08T00:00:00"/>
    <d v="2017-04-01T00:00:00"/>
    <d v="2017-04-08T00:00:00"/>
    <s v="Saturday"/>
    <d v="1899-12-30T17:12:00"/>
    <d v="1899-12-30T17:00:00"/>
    <n v="1"/>
    <d v="2017-04-08T00:00:00"/>
    <d v="2017-04-01T00:00:00"/>
    <d v="2017-04-08T00:00:00"/>
    <s v="Saturday"/>
    <d v="1899-12-30T17:23:29"/>
    <d v="1899-12-30T17:00:00"/>
    <s v="One Way"/>
  </r>
  <r>
    <n v="1538910"/>
    <s v="RFID Card Member"/>
    <s v="Marshfield"/>
    <s v="WI"/>
    <n v="54449"/>
    <s v="UNITED STATES"/>
    <s v="Annual Pass"/>
    <n v="11054"/>
    <x v="38"/>
    <n v="43.058619999999998"/>
    <n v="-87.885319999999993"/>
    <x v="10"/>
    <n v="43.058619999999998"/>
    <n v="-87.885319999999993"/>
    <n v="33"/>
    <n v="0"/>
    <n v="5"/>
    <n v="4.7"/>
    <n v="198"/>
    <n v="-1"/>
    <d v="2017-04-08T00:00:00"/>
    <d v="2017-04-01T00:00:00"/>
    <d v="2017-04-08T00:00:00"/>
    <s v="Saturday"/>
    <d v="1899-12-30T17:35:14"/>
    <d v="1899-12-30T18:00:00"/>
    <n v="1"/>
    <d v="2017-04-08T00:00:00"/>
    <d v="2017-04-01T00:00:00"/>
    <d v="2017-04-08T00:00:00"/>
    <s v="Saturday"/>
    <d v="1899-12-30T18:08:36"/>
    <d v="1899-12-30T18:00:00"/>
    <s v="Round Trip"/>
  </r>
  <r>
    <n v="1379094"/>
    <s v="RFID Card Member"/>
    <s v="Milwaukee"/>
    <s v="WI"/>
    <n v="53201"/>
    <s v="UNITED STATES"/>
    <s v="Annual Pass"/>
    <n v="11049"/>
    <x v="4"/>
    <n v="43.04824"/>
    <n v="-87.904970000000006"/>
    <x v="29"/>
    <n v="43.06033"/>
    <n v="-87.89546"/>
    <n v="12"/>
    <n v="0"/>
    <n v="1.8"/>
    <n v="1.7"/>
    <n v="72"/>
    <n v="-1"/>
    <d v="2017-04-08T00:00:00"/>
    <d v="2017-04-01T00:00:00"/>
    <d v="2017-04-08T00:00:00"/>
    <s v="Saturday"/>
    <d v="1899-12-30T18:33:15"/>
    <d v="1899-12-30T19:00:00"/>
    <n v="1"/>
    <d v="2017-04-08T00:00:00"/>
    <d v="2017-04-01T00:00:00"/>
    <d v="2017-04-08T00:00:00"/>
    <s v="Saturday"/>
    <d v="1899-12-30T18:45:19"/>
    <d v="1899-12-30T19:00:00"/>
    <s v="One Way"/>
  </r>
  <r>
    <n v="1397107"/>
    <s v="RFID Card Member"/>
    <s v="MILWAUKEE"/>
    <s v="WI"/>
    <n v="53233"/>
    <s v="UNITED STATES"/>
    <s v="Annual Pass"/>
    <n v="263"/>
    <x v="21"/>
    <n v="43.040349999999997"/>
    <n v="-87.920760000000001"/>
    <x v="7"/>
    <n v="43.038580000000003"/>
    <n v="-87.90934"/>
    <n v="6"/>
    <n v="0"/>
    <n v="0.9"/>
    <n v="0.9"/>
    <n v="36"/>
    <n v="-1"/>
    <d v="2017-04-08T00:00:00"/>
    <d v="2017-04-01T00:00:00"/>
    <d v="2017-04-08T00:00:00"/>
    <s v="Saturday"/>
    <d v="1899-12-30T19:14:19"/>
    <d v="1899-12-30T19:00:00"/>
    <n v="1"/>
    <d v="2017-04-08T00:00:00"/>
    <d v="2017-04-01T00:00:00"/>
    <d v="2017-04-08T00:00:00"/>
    <s v="Saturday"/>
    <d v="1899-12-30T19:20:38"/>
    <d v="1899-12-30T19:00:00"/>
    <s v="One Way"/>
  </r>
  <r>
    <n v="1179984"/>
    <s v="RFID Card Member"/>
    <s v="New Berlin"/>
    <s v="WI"/>
    <n v="53151"/>
    <s v="UNITED STATES"/>
    <s v="Bublr for Organizations"/>
    <n v="11145"/>
    <x v="27"/>
    <n v="43.074890000000003"/>
    <n v="-87.882810000000006"/>
    <x v="13"/>
    <n v="43.078530000000001"/>
    <n v="-87.882620000000003"/>
    <n v="4"/>
    <n v="0"/>
    <n v="0.6"/>
    <n v="0.6"/>
    <n v="24"/>
    <n v="-1"/>
    <d v="2017-04-09T00:00:00"/>
    <d v="2017-04-01T00:00:00"/>
    <d v="2017-04-09T00:00:00"/>
    <s v="Sunday"/>
    <d v="1899-12-30T00:53:25"/>
    <d v="1899-12-30T01:00:00"/>
    <n v="1"/>
    <d v="2017-04-09T00:00:00"/>
    <d v="2017-04-01T00:00:00"/>
    <d v="2017-04-09T00:00:00"/>
    <s v="Sunday"/>
    <d v="1899-12-30T00:57:58"/>
    <d v="1899-12-30T01:00:00"/>
    <s v="One Way"/>
  </r>
  <r>
    <n v="1373301"/>
    <s v="RFID Card Member"/>
    <s v="Mequon"/>
    <s v="WI"/>
    <n v="53092"/>
    <s v="UNITED STATES"/>
    <s v="Annual Pass"/>
    <n v="32"/>
    <x v="53"/>
    <n v="43.074655999999997"/>
    <n v="-87.889011999999994"/>
    <x v="47"/>
    <n v="43.060250000000003"/>
    <n v="-87.892169999999993"/>
    <n v="10"/>
    <n v="0"/>
    <n v="1.5"/>
    <n v="1.4"/>
    <n v="60"/>
    <n v="-1"/>
    <d v="2017-04-09T00:00:00"/>
    <d v="2017-04-01T00:00:00"/>
    <d v="2017-04-09T00:00:00"/>
    <s v="Sunday"/>
    <d v="1899-12-30T01:24:11"/>
    <d v="1899-12-30T01:00:00"/>
    <n v="1"/>
    <d v="2017-04-09T00:00:00"/>
    <d v="2017-04-01T00:00:00"/>
    <d v="2017-04-09T00:00:00"/>
    <s v="Sunday"/>
    <d v="1899-12-30T01:34:47"/>
    <d v="1899-12-30T02:00:00"/>
    <s v="One Way"/>
  </r>
  <r>
    <n v="986622"/>
    <s v="RFID Card Member"/>
    <s v="Waukegan"/>
    <s v="IL"/>
    <n v="60085"/>
    <s v="UNITED STATES"/>
    <s v="Annual Pass"/>
    <n v="5481"/>
    <x v="30"/>
    <n v="43.045712999999999"/>
    <n v="-87.899756999999994"/>
    <x v="11"/>
    <n v="43.052460000000004"/>
    <n v="-87.891000000000005"/>
    <n v="4"/>
    <n v="0"/>
    <n v="0.6"/>
    <n v="0.6"/>
    <n v="24"/>
    <n v="-1"/>
    <d v="2017-04-09T00:00:00"/>
    <d v="2017-04-01T00:00:00"/>
    <d v="2017-04-09T00:00:00"/>
    <s v="Sunday"/>
    <d v="1899-12-30T05:21:26"/>
    <d v="1899-12-30T05:00:00"/>
    <n v="1"/>
    <d v="2017-04-09T00:00:00"/>
    <d v="2017-04-01T00:00:00"/>
    <d v="2017-04-09T00:00:00"/>
    <s v="Sunday"/>
    <d v="1899-12-30T05:25:15"/>
    <d v="1899-12-30T05:00:00"/>
    <s v="One Way"/>
  </r>
  <r>
    <n v="1397107"/>
    <s v="RFID Card Member"/>
    <s v="MILWAUKEE"/>
    <s v="WI"/>
    <n v="53233"/>
    <s v="UNITED STATES"/>
    <s v="Annual Pass"/>
    <n v="152"/>
    <x v="34"/>
    <n v="43.02948"/>
    <n v="-87.912819999999996"/>
    <x v="19"/>
    <n v="43.040349999999997"/>
    <n v="-87.920760000000001"/>
    <n v="8"/>
    <n v="0"/>
    <n v="1.2"/>
    <n v="1.1000000000000001"/>
    <n v="48"/>
    <n v="-1"/>
    <d v="2017-04-09T00:00:00"/>
    <d v="2017-04-01T00:00:00"/>
    <d v="2017-04-09T00:00:00"/>
    <s v="Sunday"/>
    <d v="1899-12-30T08:26:56"/>
    <d v="1899-12-30T08:00:00"/>
    <n v="1"/>
    <d v="2017-04-09T00:00:00"/>
    <d v="2017-04-01T00:00:00"/>
    <d v="2017-04-09T00:00:00"/>
    <s v="Sunday"/>
    <d v="1899-12-30T08:34:39"/>
    <d v="1899-12-30T09:00:00"/>
    <s v="One Way"/>
  </r>
  <r>
    <n v="1337848"/>
    <s v="RFID Card Member"/>
    <s v="Milwaukee"/>
    <s v="WI"/>
    <n v="53202"/>
    <s v="UNITED STATES"/>
    <s v="Annual Pass"/>
    <n v="5501"/>
    <x v="1"/>
    <n v="43.048200000000001"/>
    <n v="-87.900859999999994"/>
    <x v="2"/>
    <n v="43.048200000000001"/>
    <n v="-87.900859999999994"/>
    <n v="1"/>
    <n v="0"/>
    <n v="0.2"/>
    <n v="0.1"/>
    <n v="6"/>
    <n v="-1"/>
    <d v="2017-04-09T00:00:00"/>
    <d v="2017-04-01T00:00:00"/>
    <d v="2017-04-09T00:00:00"/>
    <s v="Sunday"/>
    <d v="1899-12-30T12:51:58"/>
    <d v="1899-12-30T13:00:00"/>
    <n v="1"/>
    <d v="2017-04-09T00:00:00"/>
    <d v="2017-04-01T00:00:00"/>
    <d v="2017-04-09T00:00:00"/>
    <s v="Sunday"/>
    <d v="1899-12-30T12:52:23"/>
    <d v="1899-12-30T13:00:00"/>
    <s v="Round Trip"/>
  </r>
  <r>
    <n v="1509123"/>
    <s v="RFID Card Member"/>
    <s v="Milwaukee"/>
    <s v="WI"/>
    <n v="53211"/>
    <s v="UNITED STATES"/>
    <s v="Annual Pass"/>
    <n v="11085"/>
    <x v="24"/>
    <n v="43.040154000000001"/>
    <n v="-87.932113000000001"/>
    <x v="38"/>
    <n v="43.069021999999997"/>
    <n v="-87.887940999999998"/>
    <n v="58"/>
    <n v="0"/>
    <n v="8.6999999999999993"/>
    <n v="8.3000000000000007"/>
    <n v="348"/>
    <n v="-1"/>
    <d v="2017-04-09T00:00:00"/>
    <d v="2017-04-01T00:00:00"/>
    <d v="2017-04-09T00:00:00"/>
    <s v="Sunday"/>
    <d v="1899-12-30T13:16:24"/>
    <d v="1899-12-30T13:00:00"/>
    <n v="1"/>
    <d v="2017-04-09T00:00:00"/>
    <d v="2017-04-01T00:00:00"/>
    <d v="2017-04-09T00:00:00"/>
    <s v="Sunday"/>
    <d v="1899-12-30T14:14:46"/>
    <d v="1899-12-30T14:00:00"/>
    <s v="One Way"/>
  </r>
  <r>
    <n v="1157097"/>
    <s v="RFID Card Member"/>
    <s v="MILWAUKEE"/>
    <s v="WI"/>
    <n v="53211"/>
    <s v="UNITED STATES"/>
    <s v="Bublr for Organizations"/>
    <n v="182"/>
    <x v="32"/>
    <n v="43.078530000000001"/>
    <n v="-87.882620000000003"/>
    <x v="35"/>
    <n v="43.066893999999998"/>
    <n v="-87.877936000000005"/>
    <n v="24"/>
    <n v="0"/>
    <n v="3.6"/>
    <n v="3.4"/>
    <n v="144"/>
    <n v="-1"/>
    <d v="2017-04-09T00:00:00"/>
    <d v="2017-04-01T00:00:00"/>
    <d v="2017-04-09T00:00:00"/>
    <s v="Sunday"/>
    <d v="1899-12-30T13:29:49"/>
    <d v="1899-12-30T13:00:00"/>
    <n v="1"/>
    <d v="2017-04-09T00:00:00"/>
    <d v="2017-04-01T00:00:00"/>
    <d v="2017-04-09T00:00:00"/>
    <s v="Sunday"/>
    <d v="1899-12-30T13:53:01"/>
    <d v="1899-12-30T14:00:00"/>
    <s v="One Way"/>
  </r>
  <r>
    <n v="1255543"/>
    <s v="RFID Card Member"/>
    <s v="Burlington"/>
    <s v="WI"/>
    <n v="53105"/>
    <s v="UNITED STATES"/>
    <s v="Bublr for Organizations"/>
    <n v="185"/>
    <x v="38"/>
    <n v="43.058619999999998"/>
    <n v="-87.885319999999993"/>
    <x v="22"/>
    <n v="43.058010000000003"/>
    <n v="-87.877300000000005"/>
    <n v="6"/>
    <n v="0"/>
    <n v="0.9"/>
    <n v="0.9"/>
    <n v="36"/>
    <n v="-1"/>
    <d v="2017-04-09T00:00:00"/>
    <d v="2017-04-01T00:00:00"/>
    <d v="2017-04-09T00:00:00"/>
    <s v="Sunday"/>
    <d v="1899-12-30T15:25:23"/>
    <d v="1899-12-30T15:00:00"/>
    <n v="1"/>
    <d v="2017-04-09T00:00:00"/>
    <d v="2017-04-01T00:00:00"/>
    <d v="2017-04-09T00:00:00"/>
    <s v="Sunday"/>
    <d v="1899-12-30T15:31:14"/>
    <d v="1899-12-30T16:00:00"/>
    <s v="One Way"/>
  </r>
  <r>
    <n v="1373301"/>
    <s v="RFID Card Member"/>
    <s v="Mequon"/>
    <s v="WI"/>
    <n v="53092"/>
    <s v="UNITED STATES"/>
    <s v="Annual Pass"/>
    <n v="32"/>
    <x v="31"/>
    <n v="43.06033"/>
    <n v="-87.89546"/>
    <x v="13"/>
    <n v="43.078530000000001"/>
    <n v="-87.882620000000003"/>
    <n v="21"/>
    <n v="0"/>
    <n v="3.2"/>
    <n v="3"/>
    <n v="126"/>
    <n v="-1"/>
    <d v="2017-04-09T00:00:00"/>
    <d v="2017-04-01T00:00:00"/>
    <d v="2017-04-09T00:00:00"/>
    <s v="Sunday"/>
    <d v="1899-12-30T15:29:19"/>
    <d v="1899-12-30T15:00:00"/>
    <n v="1"/>
    <d v="2017-04-09T00:00:00"/>
    <d v="2017-04-01T00:00:00"/>
    <d v="2017-04-09T00:00:00"/>
    <s v="Sunday"/>
    <d v="1899-12-30T15:50:26"/>
    <d v="1899-12-30T16:00:00"/>
    <s v="One Way"/>
  </r>
  <r>
    <n v="1004775"/>
    <s v="RFID Card Member"/>
    <s v="Milwaukee"/>
    <s v="WI"/>
    <n v="53202"/>
    <s v="UNITED STATES"/>
    <s v="Annual Pass"/>
    <n v="5504"/>
    <x v="18"/>
    <n v="43.048609999999996"/>
    <n v="-88.008480000000006"/>
    <x v="32"/>
    <n v="43.048609999999996"/>
    <n v="-88.008480000000006"/>
    <n v="65"/>
    <n v="3"/>
    <n v="9.8000000000000007"/>
    <n v="9.3000000000000007"/>
    <n v="390"/>
    <n v="-1"/>
    <d v="2017-04-09T00:00:00"/>
    <d v="2017-04-01T00:00:00"/>
    <d v="2017-04-09T00:00:00"/>
    <s v="Sunday"/>
    <d v="1899-12-30T15:53:05"/>
    <d v="1899-12-30T16:00:00"/>
    <n v="1"/>
    <d v="2017-04-09T00:00:00"/>
    <d v="2017-04-01T00:00:00"/>
    <d v="2017-04-09T00:00:00"/>
    <s v="Sunday"/>
    <d v="1899-12-30T16:58:56"/>
    <d v="1899-12-30T17:00:00"/>
    <s v="Round Trip"/>
  </r>
  <r>
    <n v="1425087"/>
    <s v="RFID Card Member"/>
    <s v="milwaukee"/>
    <s v="WI"/>
    <n v="53212"/>
    <s v="UNITED STATES"/>
    <s v="Annual Pass"/>
    <n v="5451"/>
    <x v="16"/>
    <n v="43.03913"/>
    <n v="-87.916150000000002"/>
    <x v="29"/>
    <n v="43.06033"/>
    <n v="-87.89546"/>
    <n v="12"/>
    <n v="0"/>
    <n v="1.8"/>
    <n v="1.7"/>
    <n v="72"/>
    <n v="-1"/>
    <d v="2017-04-09T00:00:00"/>
    <d v="2017-04-01T00:00:00"/>
    <d v="2017-04-09T00:00:00"/>
    <s v="Sunday"/>
    <d v="1899-12-30T16:03:23"/>
    <d v="1899-12-30T16:00:00"/>
    <n v="1"/>
    <d v="2017-04-09T00:00:00"/>
    <d v="2017-04-01T00:00:00"/>
    <d v="2017-04-09T00:00:00"/>
    <s v="Sunday"/>
    <d v="1899-12-30T16:15:33"/>
    <d v="1899-12-30T16:00:00"/>
    <s v="One Way"/>
  </r>
  <r>
    <n v="1267915"/>
    <s v="RFID Card Member"/>
    <s v="Milwaukee"/>
    <s v="WI"/>
    <n v="53233"/>
    <s v="UNITED STATES"/>
    <s v="30-Day Pass"/>
    <n v="5438"/>
    <x v="12"/>
    <n v="43.052460000000004"/>
    <n v="-87.891000000000005"/>
    <x v="19"/>
    <n v="43.040349999999997"/>
    <n v="-87.920760000000001"/>
    <n v="76"/>
    <n v="3"/>
    <n v="11.4"/>
    <n v="10.8"/>
    <n v="456"/>
    <n v="-1"/>
    <d v="2017-04-09T00:00:00"/>
    <d v="2017-04-01T00:00:00"/>
    <d v="2017-04-09T00:00:00"/>
    <s v="Sunday"/>
    <d v="1899-12-30T16:45:30"/>
    <d v="1899-12-30T17:00:00"/>
    <n v="1"/>
    <d v="2017-04-09T00:00:00"/>
    <d v="2017-04-01T00:00:00"/>
    <d v="2017-04-09T00:00:00"/>
    <s v="Sunday"/>
    <d v="1899-12-30T18:01:00"/>
    <d v="1899-12-30T18:00:00"/>
    <s v="One Way"/>
  </r>
  <r>
    <n v="1378271"/>
    <s v="RFID Card Member"/>
    <s v="Milwaukee"/>
    <s v="WI"/>
    <n v="53202"/>
    <s v="UNITED STATES"/>
    <s v="Annual Pass"/>
    <n v="5440"/>
    <x v="5"/>
    <n v="43.031320000000001"/>
    <n v="-87.904259999999994"/>
    <x v="11"/>
    <n v="43.052460000000004"/>
    <n v="-87.891000000000005"/>
    <n v="10"/>
    <n v="0"/>
    <n v="1.5"/>
    <n v="1.4"/>
    <n v="60"/>
    <n v="-1"/>
    <d v="2017-04-09T00:00:00"/>
    <d v="2017-04-01T00:00:00"/>
    <d v="2017-04-09T00:00:00"/>
    <s v="Sunday"/>
    <d v="1899-12-30T17:06:34"/>
    <d v="1899-12-30T17:00:00"/>
    <n v="1"/>
    <d v="2017-04-09T00:00:00"/>
    <d v="2017-04-01T00:00:00"/>
    <d v="2017-04-09T00:00:00"/>
    <s v="Sunday"/>
    <d v="1899-12-30T17:16:45"/>
    <d v="1899-12-30T17:00:00"/>
    <s v="One Way"/>
  </r>
  <r>
    <n v="1444023"/>
    <s v="RFID Card Member"/>
    <s v="milwaukee"/>
    <s v="WI"/>
    <n v="53211"/>
    <s v="UNITED STATES"/>
    <s v="Annual Pass"/>
    <n v="2"/>
    <x v="27"/>
    <n v="43.074890000000003"/>
    <n v="-87.882810000000006"/>
    <x v="1"/>
    <n v="43.03886"/>
    <n v="-87.902720000000002"/>
    <n v="50"/>
    <n v="0"/>
    <n v="7.5"/>
    <n v="7.1"/>
    <n v="300"/>
    <n v="-1"/>
    <d v="2017-04-09T00:00:00"/>
    <d v="2017-04-01T00:00:00"/>
    <d v="2017-04-09T00:00:00"/>
    <s v="Sunday"/>
    <d v="1899-12-30T17:26:47"/>
    <d v="1899-12-30T17:00:00"/>
    <n v="1"/>
    <d v="2017-04-09T00:00:00"/>
    <d v="2017-04-01T00:00:00"/>
    <d v="2017-04-09T00:00:00"/>
    <s v="Sunday"/>
    <d v="1899-12-30T18:16:33"/>
    <d v="1899-12-30T18:00:00"/>
    <s v="One Way"/>
  </r>
  <r>
    <n v="1387849"/>
    <s v="RFID Card Member"/>
    <s v="Burlington"/>
    <s v="WI"/>
    <n v="53105"/>
    <s v="UNITED STATES"/>
    <s v="Annual Pass"/>
    <n v="11100"/>
    <x v="31"/>
    <n v="43.06033"/>
    <n v="-87.89546"/>
    <x v="25"/>
    <n v="43.074890000000003"/>
    <n v="-87.882810000000006"/>
    <n v="8"/>
    <n v="0"/>
    <n v="1.2"/>
    <n v="1.1000000000000001"/>
    <n v="48"/>
    <n v="-1"/>
    <d v="2017-04-09T00:00:00"/>
    <d v="2017-04-01T00:00:00"/>
    <d v="2017-04-09T00:00:00"/>
    <s v="Sunday"/>
    <d v="1899-12-30T17:33:17"/>
    <d v="1899-12-30T18:00:00"/>
    <n v="1"/>
    <d v="2017-04-09T00:00:00"/>
    <d v="2017-04-01T00:00:00"/>
    <d v="2017-04-09T00:00:00"/>
    <s v="Sunday"/>
    <d v="1899-12-30T17:41:46"/>
    <d v="1899-12-30T18:00:00"/>
    <s v="One Way"/>
  </r>
  <r>
    <n v="1185449"/>
    <s v="RFID Card Member"/>
    <s v="Milwaukee"/>
    <s v="WI"/>
    <n v="53211"/>
    <s v="UNITED STATES"/>
    <s v="Annual Pass"/>
    <n v="342"/>
    <x v="0"/>
    <n v="43.042490000000001"/>
    <n v="-87.909959999999998"/>
    <x v="11"/>
    <n v="43.052460000000004"/>
    <n v="-87.891000000000005"/>
    <n v="12"/>
    <n v="0"/>
    <n v="1.8"/>
    <n v="1.7"/>
    <n v="72"/>
    <n v="-1"/>
    <d v="2017-04-09T00:00:00"/>
    <d v="2017-04-01T00:00:00"/>
    <d v="2017-04-09T00:00:00"/>
    <s v="Sunday"/>
    <d v="1899-12-30T17:34:50"/>
    <d v="1899-12-30T18:00:00"/>
    <n v="1"/>
    <d v="2017-04-09T00:00:00"/>
    <d v="2017-04-01T00:00:00"/>
    <d v="2017-04-09T00:00:00"/>
    <s v="Sunday"/>
    <d v="1899-12-30T17:46:22"/>
    <d v="1899-12-30T18:00:00"/>
    <s v="One Way"/>
  </r>
  <r>
    <n v="738734"/>
    <s v="RFID Card Member"/>
    <s v="MILWAUKEE"/>
    <s v="WI"/>
    <n v="53202"/>
    <s v="UNITED STATES"/>
    <s v="Annual Pass"/>
    <n v="5517"/>
    <x v="40"/>
    <n v="43.046570000000003"/>
    <n v="-87.908720000000002"/>
    <x v="45"/>
    <n v="43.046570000000003"/>
    <n v="-87.908720000000002"/>
    <n v="9"/>
    <n v="0"/>
    <n v="1.4"/>
    <n v="1.3"/>
    <n v="54"/>
    <n v="-1"/>
    <d v="2017-04-09T00:00:00"/>
    <d v="2017-04-01T00:00:00"/>
    <d v="2017-04-09T00:00:00"/>
    <s v="Sunday"/>
    <d v="1899-12-30T18:54:53"/>
    <d v="1899-12-30T19:00:00"/>
    <n v="1"/>
    <d v="2017-04-09T00:00:00"/>
    <d v="2017-04-01T00:00:00"/>
    <d v="2017-04-09T00:00:00"/>
    <s v="Sunday"/>
    <d v="1899-12-30T19:03:54"/>
    <d v="1899-12-30T19:00:00"/>
    <s v="Round Trip"/>
  </r>
  <r>
    <n v="1162897"/>
    <s v="RFID Card Member"/>
    <s v="Milwaukee"/>
    <s v="WI"/>
    <n v="53202"/>
    <s v="UNITED STATES"/>
    <s v="Bublr for Organizations"/>
    <n v="5565"/>
    <x v="22"/>
    <n v="43.066893999999998"/>
    <n v="-87.877936000000005"/>
    <x v="10"/>
    <n v="43.058619999999998"/>
    <n v="-87.885319999999993"/>
    <n v="8"/>
    <n v="0"/>
    <n v="1.2"/>
    <n v="1.1000000000000001"/>
    <n v="48"/>
    <n v="-1"/>
    <d v="2017-04-09T00:00:00"/>
    <d v="2017-04-01T00:00:00"/>
    <d v="2017-04-09T00:00:00"/>
    <s v="Sunday"/>
    <d v="1899-12-30T19:54:37"/>
    <d v="1899-12-30T20:00:00"/>
    <n v="1"/>
    <d v="2017-04-09T00:00:00"/>
    <d v="2017-04-01T00:00:00"/>
    <d v="2017-04-09T00:00:00"/>
    <s v="Sunday"/>
    <d v="1899-12-30T20:02:50"/>
    <d v="1899-12-30T20:00:00"/>
    <s v="One Way"/>
  </r>
  <r>
    <n v="1249119"/>
    <s v="RFID Card Member"/>
    <s v="Stillwater"/>
    <s v="MN"/>
    <n v="55082"/>
    <s v="UNITED STATES"/>
    <s v="Bublr for Organizations"/>
    <n v="5465"/>
    <x v="36"/>
    <n v="43.069021999999997"/>
    <n v="-87.887940999999998"/>
    <x v="13"/>
    <n v="43.078530000000001"/>
    <n v="-87.882620000000003"/>
    <n v="8"/>
    <n v="0"/>
    <n v="1.2"/>
    <n v="1.1000000000000001"/>
    <n v="48"/>
    <n v="-1"/>
    <d v="2017-04-09T00:00:00"/>
    <d v="2017-04-01T00:00:00"/>
    <d v="2017-04-09T00:00:00"/>
    <s v="Sunday"/>
    <d v="1899-12-30T20:15:20"/>
    <d v="1899-12-30T20:00:00"/>
    <n v="1"/>
    <d v="2017-04-09T00:00:00"/>
    <d v="2017-04-01T00:00:00"/>
    <d v="2017-04-09T00:00:00"/>
    <s v="Sunday"/>
    <d v="1899-12-30T20:23:38"/>
    <d v="1899-12-30T20:00:00"/>
    <s v="One Way"/>
  </r>
  <r>
    <n v="1378810"/>
    <s v="RFID Card Member"/>
    <s v="Milwaukee "/>
    <s v="WI"/>
    <n v="53211"/>
    <s v="UNITED STATES"/>
    <s v="Annual Pass"/>
    <n v="11119"/>
    <x v="22"/>
    <n v="43.066893999999998"/>
    <n v="-87.877936000000005"/>
    <x v="25"/>
    <n v="43.074890000000003"/>
    <n v="-87.882810000000006"/>
    <n v="5"/>
    <n v="0"/>
    <n v="0.8"/>
    <n v="0.7"/>
    <n v="30"/>
    <n v="-1"/>
    <d v="2017-04-10T00:00:00"/>
    <d v="2017-04-01T00:00:00"/>
    <d v="2017-04-10T00:00:00"/>
    <s v="Monday"/>
    <d v="1899-12-30T09:16:53"/>
    <d v="1899-12-30T09:00:00"/>
    <n v="1"/>
    <d v="2017-04-10T00:00:00"/>
    <d v="2017-04-01T00:00:00"/>
    <d v="2017-04-10T00:00:00"/>
    <s v="Monday"/>
    <d v="1899-12-30T09:21:43"/>
    <d v="1899-12-30T09:00:00"/>
    <s v="One Way"/>
  </r>
  <r>
    <n v="1249579"/>
    <s v="RFID Card Member"/>
    <s v="South Milwaukee"/>
    <s v="WI"/>
    <n v="53172"/>
    <s v="UNITED STATES"/>
    <s v="Bublr for Organizations"/>
    <n v="11130"/>
    <x v="37"/>
    <n v="43.036900000000003"/>
    <n v="-87.89667"/>
    <x v="12"/>
    <n v="43.036900000000003"/>
    <n v="-87.89667"/>
    <n v="20"/>
    <n v="0"/>
    <n v="3"/>
    <n v="2.9"/>
    <n v="120"/>
    <n v="-1"/>
    <d v="2017-04-10T00:00:00"/>
    <d v="2017-04-01T00:00:00"/>
    <d v="2017-04-10T00:00:00"/>
    <s v="Monday"/>
    <d v="1899-12-30T10:21:15"/>
    <d v="1899-12-30T10:00:00"/>
    <n v="1"/>
    <d v="2017-04-10T00:00:00"/>
    <d v="2017-04-01T00:00:00"/>
    <d v="2017-04-10T00:00:00"/>
    <s v="Monday"/>
    <d v="1899-12-30T10:41:13"/>
    <d v="1899-12-30T11:00:00"/>
    <s v="Round Trip"/>
  </r>
  <r>
    <n v="1381218"/>
    <s v="RFID Card Member"/>
    <s v="Shorewood"/>
    <s v="WI"/>
    <n v="53211"/>
    <s v="UNITED STATES"/>
    <s v="30-Day Pass"/>
    <n v="11"/>
    <x v="45"/>
    <n v="43.077359999999999"/>
    <n v="-87.880769999999998"/>
    <x v="43"/>
    <n v="43.031480000000002"/>
    <n v="-87.908169999999998"/>
    <n v="35"/>
    <n v="0"/>
    <n v="5.3"/>
    <n v="5"/>
    <n v="210"/>
    <n v="-1"/>
    <d v="2017-04-10T00:00:00"/>
    <d v="2017-04-01T00:00:00"/>
    <d v="2017-04-10T00:00:00"/>
    <s v="Monday"/>
    <d v="1899-12-30T11:24:57"/>
    <d v="1899-12-30T11:00:00"/>
    <n v="1"/>
    <d v="2017-04-10T00:00:00"/>
    <d v="2017-04-01T00:00:00"/>
    <d v="2017-04-10T00:00:00"/>
    <s v="Monday"/>
    <d v="1899-12-30T11:59:54"/>
    <d v="1899-12-30T12:00:00"/>
    <s v="One Way"/>
  </r>
  <r>
    <n v="1357250"/>
    <s v="RFID Card Member"/>
    <s v="Milwaukee"/>
    <s v="WI"/>
    <n v="53202"/>
    <s v="UNITED STATES"/>
    <s v="Annual Pass"/>
    <n v="357"/>
    <x v="2"/>
    <n v="43.03886"/>
    <n v="-87.902720000000002"/>
    <x v="2"/>
    <n v="43.048200000000001"/>
    <n v="-87.900859999999994"/>
    <n v="5"/>
    <n v="0"/>
    <n v="0.8"/>
    <n v="0.7"/>
    <n v="30"/>
    <n v="-1"/>
    <d v="2017-04-10T00:00:00"/>
    <d v="2017-04-01T00:00:00"/>
    <d v="2017-04-10T00:00:00"/>
    <s v="Monday"/>
    <d v="1899-12-30T17:49:19"/>
    <d v="1899-12-30T18:00:00"/>
    <n v="1"/>
    <d v="2017-04-10T00:00:00"/>
    <d v="2017-04-01T00:00:00"/>
    <d v="2017-04-10T00:00:00"/>
    <s v="Monday"/>
    <d v="1899-12-30T17:54:26"/>
    <d v="1899-12-30T18:00:00"/>
    <s v="One Way"/>
  </r>
  <r>
    <n v="986622"/>
    <s v="RFID Card Member"/>
    <s v="Waukegan"/>
    <s v="IL"/>
    <n v="60085"/>
    <s v="UNITED STATES"/>
    <s v="Annual Pass"/>
    <n v="5468"/>
    <x v="23"/>
    <n v="43.053040000000003"/>
    <n v="-87.897660000000002"/>
    <x v="28"/>
    <n v="43.045712999999999"/>
    <n v="-87.899756999999994"/>
    <n v="4"/>
    <n v="0"/>
    <n v="0.6"/>
    <n v="0.6"/>
    <n v="24"/>
    <n v="-1"/>
    <d v="2017-04-10T00:00:00"/>
    <d v="2017-04-01T00:00:00"/>
    <d v="2017-04-10T00:00:00"/>
    <s v="Monday"/>
    <d v="1899-12-30T22:47:14"/>
    <d v="1899-12-30T23:00:00"/>
    <n v="1"/>
    <d v="2017-04-10T00:00:00"/>
    <d v="2017-04-01T00:00:00"/>
    <d v="2017-04-10T00:00:00"/>
    <s v="Monday"/>
    <d v="1899-12-30T22:51:46"/>
    <d v="1899-12-30T23:00:00"/>
    <s v="One Way"/>
  </r>
  <r>
    <n v="531439"/>
    <s v="RFID Card Member"/>
    <s v="Milwaukee"/>
    <s v="WI"/>
    <n v="53208"/>
    <s v="UNITED STATES"/>
    <s v="Annual Pass"/>
    <n v="48"/>
    <x v="39"/>
    <n v="43.020020000000002"/>
    <n v="-87.912540000000007"/>
    <x v="43"/>
    <n v="43.031480000000002"/>
    <n v="-87.908169999999998"/>
    <n v="6"/>
    <n v="0"/>
    <n v="0.9"/>
    <n v="0.9"/>
    <n v="36"/>
    <n v="-1"/>
    <d v="2017-04-11T00:00:00"/>
    <d v="2017-04-01T00:00:00"/>
    <d v="2017-04-11T00:00:00"/>
    <s v="Tuesday"/>
    <d v="1899-12-30T08:05:39"/>
    <d v="1899-12-30T08:00:00"/>
    <n v="1"/>
    <d v="2017-04-11T00:00:00"/>
    <d v="2017-04-01T00:00:00"/>
    <d v="2017-04-11T00:00:00"/>
    <s v="Tuesday"/>
    <d v="1899-12-30T08:11:28"/>
    <d v="1899-12-30T08:00:00"/>
    <s v="One Way"/>
  </r>
  <r>
    <n v="1468078"/>
    <s v="RFID Card Member"/>
    <s v="Milwaukee "/>
    <s v="WI"/>
    <n v="53209"/>
    <s v="UNITED STATES"/>
    <s v="Annual Pass"/>
    <n v="11143"/>
    <x v="38"/>
    <n v="43.058619999999998"/>
    <n v="-87.885319999999993"/>
    <x v="45"/>
    <n v="43.046570000000003"/>
    <n v="-87.908720000000002"/>
    <n v="8"/>
    <n v="0"/>
    <n v="1.2"/>
    <n v="1.1000000000000001"/>
    <n v="48"/>
    <n v="-1"/>
    <d v="2017-04-11T00:00:00"/>
    <d v="2017-04-01T00:00:00"/>
    <d v="2017-04-11T00:00:00"/>
    <s v="Tuesday"/>
    <d v="1899-12-30T08:46:02"/>
    <d v="1899-12-30T09:00:00"/>
    <n v="1"/>
    <d v="2017-04-11T00:00:00"/>
    <d v="2017-04-01T00:00:00"/>
    <d v="2017-04-11T00:00:00"/>
    <s v="Tuesday"/>
    <d v="1899-12-30T08:54:51"/>
    <d v="1899-12-30T09:00:00"/>
    <s v="One Way"/>
  </r>
  <r>
    <n v="946290"/>
    <s v="RFID Card Member"/>
    <s v="Milwaukee"/>
    <s v="WI"/>
    <n v="53208"/>
    <s v="UNITED STATES"/>
    <s v="Annual Pass"/>
    <n v="11071"/>
    <x v="36"/>
    <n v="43.069021999999997"/>
    <n v="-87.887940999999998"/>
    <x v="20"/>
    <n v="43.077359999999999"/>
    <n v="-87.880769999999998"/>
    <n v="6"/>
    <n v="0"/>
    <n v="0.9"/>
    <n v="0.9"/>
    <n v="36"/>
    <n v="-1"/>
    <d v="2017-04-11T00:00:00"/>
    <d v="2017-04-01T00:00:00"/>
    <d v="2017-04-11T00:00:00"/>
    <s v="Tuesday"/>
    <d v="1899-12-30T09:59:09"/>
    <d v="1899-12-30T10:00:00"/>
    <n v="1"/>
    <d v="2017-04-11T00:00:00"/>
    <d v="2017-04-01T00:00:00"/>
    <d v="2017-04-11T00:00:00"/>
    <s v="Tuesday"/>
    <d v="1899-12-30T10:05:39"/>
    <d v="1899-12-30T10:00:00"/>
    <s v="One Way"/>
  </r>
  <r>
    <n v="783916"/>
    <s v="RFID Card Member"/>
    <s v="Chicago"/>
    <s v="IL"/>
    <n v="60618"/>
    <s v="UNITED STATES"/>
    <s v="Annual Pass"/>
    <n v="11079"/>
    <x v="2"/>
    <n v="43.03886"/>
    <n v="-87.902720000000002"/>
    <x v="9"/>
    <n v="43.034619999999997"/>
    <n v="-87.917500000000004"/>
    <n v="8"/>
    <n v="0"/>
    <n v="1.2"/>
    <n v="1.1000000000000001"/>
    <n v="48"/>
    <n v="-1"/>
    <d v="2017-04-11T00:00:00"/>
    <d v="2017-04-01T00:00:00"/>
    <d v="2017-04-11T00:00:00"/>
    <s v="Tuesday"/>
    <d v="1899-12-30T10:52:28"/>
    <d v="1899-12-30T11:00:00"/>
    <n v="1"/>
    <d v="2017-04-11T00:00:00"/>
    <d v="2017-04-01T00:00:00"/>
    <d v="2017-04-11T00:00:00"/>
    <s v="Tuesday"/>
    <d v="1899-12-30T11:00:23"/>
    <d v="1899-12-30T11:00:00"/>
    <s v="One Way"/>
  </r>
  <r>
    <n v="1494109"/>
    <s v="RFID Card Member"/>
    <s v="Milwaukee"/>
    <s v="WI"/>
    <n v="53233"/>
    <s v="UNITED STATES"/>
    <s v="Annual Pass"/>
    <n v="5515"/>
    <x v="2"/>
    <n v="43.03886"/>
    <n v="-87.902720000000002"/>
    <x v="19"/>
    <n v="43.040349999999997"/>
    <n v="-87.920760000000001"/>
    <n v="6"/>
    <n v="0"/>
    <n v="0.9"/>
    <n v="0.9"/>
    <n v="36"/>
    <n v="-1"/>
    <d v="2017-04-11T00:00:00"/>
    <d v="2017-04-01T00:00:00"/>
    <d v="2017-04-11T00:00:00"/>
    <s v="Tuesday"/>
    <d v="1899-12-30T11:02:04"/>
    <d v="1899-12-30T11:00:00"/>
    <n v="1"/>
    <d v="2017-04-11T00:00:00"/>
    <d v="2017-04-01T00:00:00"/>
    <d v="2017-04-11T00:00:00"/>
    <s v="Tuesday"/>
    <d v="1899-12-30T11:08:39"/>
    <d v="1899-12-30T11:00:00"/>
    <s v="One Way"/>
  </r>
  <r>
    <n v="1381218"/>
    <s v="RFID Card Member"/>
    <s v="Shorewood"/>
    <s v="WI"/>
    <n v="53211"/>
    <s v="UNITED STATES"/>
    <s v="30-Day Pass"/>
    <n v="11071"/>
    <x v="45"/>
    <n v="43.077359999999999"/>
    <n v="-87.880769999999998"/>
    <x v="10"/>
    <n v="43.058619999999998"/>
    <n v="-87.885319999999993"/>
    <n v="16"/>
    <n v="0"/>
    <n v="2.4"/>
    <n v="2.2999999999999998"/>
    <n v="96"/>
    <n v="-1"/>
    <d v="2017-04-11T00:00:00"/>
    <d v="2017-04-01T00:00:00"/>
    <d v="2017-04-11T00:00:00"/>
    <s v="Tuesday"/>
    <d v="1899-12-30T13:46:40"/>
    <d v="1899-12-30T14:00:00"/>
    <n v="1"/>
    <d v="2017-04-11T00:00:00"/>
    <d v="2017-04-01T00:00:00"/>
    <d v="2017-04-11T00:00:00"/>
    <s v="Tuesday"/>
    <d v="1899-12-30T14:02:51"/>
    <d v="1899-12-30T14:00:00"/>
    <s v="One Way"/>
  </r>
  <r>
    <n v="1044727"/>
    <s v="RFID Card Member"/>
    <s v="Milwaukee"/>
    <s v="WI"/>
    <n v="53202"/>
    <s v="UNITED STATES"/>
    <s v="Annual Pass"/>
    <n v="11098"/>
    <x v="38"/>
    <n v="43.058619999999998"/>
    <n v="-87.885319999999993"/>
    <x v="26"/>
    <n v="43.053040000000003"/>
    <n v="-87.897660000000002"/>
    <n v="7"/>
    <n v="0"/>
    <n v="1.1000000000000001"/>
    <n v="1"/>
    <n v="42"/>
    <n v="-1"/>
    <d v="2017-04-11T00:00:00"/>
    <d v="2017-04-01T00:00:00"/>
    <d v="2017-04-11T00:00:00"/>
    <s v="Tuesday"/>
    <d v="1899-12-30T14:32:26"/>
    <d v="1899-12-30T15:00:00"/>
    <n v="1"/>
    <d v="2017-04-11T00:00:00"/>
    <d v="2017-04-01T00:00:00"/>
    <d v="2017-04-11T00:00:00"/>
    <s v="Tuesday"/>
    <d v="1899-12-30T14:39:17"/>
    <d v="1899-12-30T15:00:00"/>
    <s v="One Way"/>
  </r>
  <r>
    <n v="1252710"/>
    <s v="RFID Card Member"/>
    <s v="Gurnee"/>
    <s v="IL"/>
    <n v="60032"/>
    <s v="UNITED STATES"/>
    <s v="Bublr for Organizations"/>
    <n v="35"/>
    <x v="32"/>
    <n v="43.078530000000001"/>
    <n v="-87.882620000000003"/>
    <x v="10"/>
    <n v="43.058619999999998"/>
    <n v="-87.885319999999993"/>
    <n v="9"/>
    <n v="0"/>
    <n v="1.4"/>
    <n v="1.3"/>
    <n v="54"/>
    <n v="-1"/>
    <d v="2017-04-11T00:00:00"/>
    <d v="2017-04-01T00:00:00"/>
    <d v="2017-04-11T00:00:00"/>
    <s v="Tuesday"/>
    <d v="1899-12-30T15:51:50"/>
    <d v="1899-12-30T16:00:00"/>
    <n v="1"/>
    <d v="2017-04-11T00:00:00"/>
    <d v="2017-04-01T00:00:00"/>
    <d v="2017-04-11T00:00:00"/>
    <s v="Tuesday"/>
    <d v="1899-12-30T16:00:44"/>
    <d v="1899-12-30T16:00:00"/>
    <s v="One Way"/>
  </r>
  <r>
    <n v="1435377"/>
    <s v="RFID Card Member"/>
    <s v="Milwaukee"/>
    <s v="WI"/>
    <n v="53233"/>
    <s v="UNITED STATES"/>
    <s v="Annual Pass"/>
    <n v="5559"/>
    <x v="20"/>
    <n v="43.049230000000001"/>
    <n v="-87.911940000000001"/>
    <x v="24"/>
    <n v="43.056539999999998"/>
    <n v="-87.914370000000005"/>
    <n v="5"/>
    <n v="0"/>
    <n v="0.8"/>
    <n v="0.7"/>
    <n v="30"/>
    <n v="-1"/>
    <d v="2017-04-11T00:00:00"/>
    <d v="2017-04-01T00:00:00"/>
    <d v="2017-04-11T00:00:00"/>
    <s v="Tuesday"/>
    <d v="1899-12-30T16:16:32"/>
    <d v="1899-12-30T16:00:00"/>
    <n v="1"/>
    <d v="2017-04-11T00:00:00"/>
    <d v="2017-04-01T00:00:00"/>
    <d v="2017-04-11T00:00:00"/>
    <s v="Tuesday"/>
    <d v="1899-12-30T16:21:30"/>
    <d v="1899-12-30T16:00:00"/>
    <s v="One Way"/>
  </r>
  <r>
    <n v="993583"/>
    <s v="RFID Card Member"/>
    <s v="Milwaukee"/>
    <s v="WI"/>
    <n v="53211"/>
    <s v="UNITED STATES"/>
    <s v="Bublr for Organizations"/>
    <n v="11089"/>
    <x v="53"/>
    <n v="43.074655999999997"/>
    <n v="-87.889011999999994"/>
    <x v="25"/>
    <n v="43.074890000000003"/>
    <n v="-87.882810000000006"/>
    <n v="6"/>
    <n v="0"/>
    <n v="0.9"/>
    <n v="0.9"/>
    <n v="36"/>
    <n v="-1"/>
    <d v="2017-04-11T00:00:00"/>
    <d v="2017-04-01T00:00:00"/>
    <d v="2017-04-11T00:00:00"/>
    <s v="Tuesday"/>
    <d v="1899-12-30T16:34:46"/>
    <d v="1899-12-30T17:00:00"/>
    <n v="1"/>
    <d v="2017-04-11T00:00:00"/>
    <d v="2017-04-01T00:00:00"/>
    <d v="2017-04-11T00:00:00"/>
    <s v="Tuesday"/>
    <d v="1899-12-30T16:40:29"/>
    <d v="1899-12-30T17:00:00"/>
    <s v="One Way"/>
  </r>
  <r>
    <n v="1279843"/>
    <s v="RFID Card Member"/>
    <s v="Milwaukee"/>
    <s v="WI"/>
    <n v="53211"/>
    <s v="UNITED STATES"/>
    <s v="Annual Pass"/>
    <n v="5507"/>
    <x v="27"/>
    <n v="43.074890000000003"/>
    <n v="-87.882810000000006"/>
    <x v="35"/>
    <n v="43.066893999999998"/>
    <n v="-87.877936000000005"/>
    <n v="6"/>
    <n v="0"/>
    <n v="0.9"/>
    <n v="0.9"/>
    <n v="36"/>
    <n v="-1"/>
    <d v="2017-04-11T00:00:00"/>
    <d v="2017-04-01T00:00:00"/>
    <d v="2017-04-11T00:00:00"/>
    <s v="Tuesday"/>
    <d v="1899-12-30T17:27:54"/>
    <d v="1899-12-30T17:00:00"/>
    <n v="1"/>
    <d v="2017-04-11T00:00:00"/>
    <d v="2017-04-01T00:00:00"/>
    <d v="2017-04-11T00:00:00"/>
    <s v="Tuesday"/>
    <d v="1899-12-30T17:33:01"/>
    <d v="1899-12-30T18:00:00"/>
    <s v="One Way"/>
  </r>
  <r>
    <n v="553016"/>
    <s v="RFID Card Member"/>
    <s v="Palatine"/>
    <s v="IL"/>
    <n v="60074"/>
    <s v="UNITED STATES"/>
    <s v="Annual Pass"/>
    <n v="11091"/>
    <x v="52"/>
    <n v="43.034619999999997"/>
    <n v="-87.917500000000004"/>
    <x v="4"/>
    <n v="43.042490000000001"/>
    <n v="-87.909959999999998"/>
    <n v="13"/>
    <n v="0"/>
    <n v="2"/>
    <n v="1.9"/>
    <n v="78"/>
    <n v="-1"/>
    <d v="2017-04-11T00:00:00"/>
    <d v="2017-04-01T00:00:00"/>
    <d v="2017-04-11T00:00:00"/>
    <s v="Tuesday"/>
    <d v="1899-12-30T21:36:26"/>
    <d v="1899-12-30T22:00:00"/>
    <n v="1"/>
    <d v="2017-04-11T00:00:00"/>
    <d v="2017-04-01T00:00:00"/>
    <d v="2017-04-11T00:00:00"/>
    <s v="Tuesday"/>
    <d v="1899-12-30T21:49:36"/>
    <d v="1899-12-30T22:00:00"/>
    <s v="One Way"/>
  </r>
  <r>
    <n v="1400126"/>
    <s v="RFID Card Member"/>
    <s v="Milwaukee"/>
    <s v="WI"/>
    <n v="53211"/>
    <s v="UNITED STATES"/>
    <s v="Annual Pass"/>
    <n v="2"/>
    <x v="35"/>
    <n v="43.060250000000003"/>
    <n v="-87.892169999999993"/>
    <x v="35"/>
    <n v="43.066893999999998"/>
    <n v="-87.877936000000005"/>
    <n v="9"/>
    <n v="0"/>
    <n v="1.4"/>
    <n v="1.3"/>
    <n v="54"/>
    <n v="-1"/>
    <d v="2017-04-11T00:00:00"/>
    <d v="2017-04-01T00:00:00"/>
    <d v="2017-04-11T00:00:00"/>
    <s v="Tuesday"/>
    <d v="1899-12-30T22:46:16"/>
    <d v="1899-12-30T23:00:00"/>
    <n v="1"/>
    <d v="2017-04-11T00:00:00"/>
    <d v="2017-04-01T00:00:00"/>
    <d v="2017-04-11T00:00:00"/>
    <s v="Tuesday"/>
    <d v="1899-12-30T22:55:38"/>
    <d v="1899-12-30T23:00:00"/>
    <s v="One Way"/>
  </r>
  <r>
    <n v="1400126"/>
    <s v="RFID Card Member"/>
    <s v="Milwaukee"/>
    <s v="WI"/>
    <n v="53211"/>
    <s v="UNITED STATES"/>
    <s v="Annual Pass"/>
    <n v="2"/>
    <x v="22"/>
    <n v="43.066893999999998"/>
    <n v="-87.877936000000005"/>
    <x v="25"/>
    <n v="43.074890000000003"/>
    <n v="-87.882810000000006"/>
    <n v="4"/>
    <n v="0"/>
    <n v="0.6"/>
    <n v="0.6"/>
    <n v="24"/>
    <n v="-1"/>
    <d v="2017-04-12T00:00:00"/>
    <d v="2017-04-01T00:00:00"/>
    <d v="2017-04-12T00:00:00"/>
    <s v="Wednesday"/>
    <d v="1899-12-30T09:52:19"/>
    <d v="1899-12-30T10:00:00"/>
    <n v="1"/>
    <d v="2017-04-12T00:00:00"/>
    <d v="2017-04-01T00:00:00"/>
    <d v="2017-04-12T00:00:00"/>
    <s v="Wednesday"/>
    <d v="1899-12-30T09:56:32"/>
    <d v="1899-12-30T10:00:00"/>
    <s v="One Way"/>
  </r>
  <r>
    <n v="1279843"/>
    <s v="RFID Card Member"/>
    <s v="Milwaukee"/>
    <s v="WI"/>
    <n v="53211"/>
    <s v="UNITED STATES"/>
    <s v="Annual Pass"/>
    <n v="11119"/>
    <x v="22"/>
    <n v="43.066893999999998"/>
    <n v="-87.877936000000005"/>
    <x v="25"/>
    <n v="43.074890000000003"/>
    <n v="-87.882810000000006"/>
    <n v="5"/>
    <n v="0"/>
    <n v="0.8"/>
    <n v="0.7"/>
    <n v="30"/>
    <n v="-1"/>
    <d v="2017-04-12T00:00:00"/>
    <d v="2017-04-01T00:00:00"/>
    <d v="2017-04-12T00:00:00"/>
    <s v="Wednesday"/>
    <d v="1899-12-30T10:12:03"/>
    <d v="1899-12-30T10:00:00"/>
    <n v="1"/>
    <d v="2017-04-12T00:00:00"/>
    <d v="2017-04-01T00:00:00"/>
    <d v="2017-04-12T00:00:00"/>
    <s v="Wednesday"/>
    <d v="1899-12-30T10:17:27"/>
    <d v="1899-12-30T10:00:00"/>
    <s v="One Way"/>
  </r>
  <r>
    <n v="1408049"/>
    <s v="RFID Card Member"/>
    <s v="Milwaukee"/>
    <s v="WI"/>
    <n v="53202"/>
    <s v="UNITED STATES"/>
    <s v="Annual Pass"/>
    <n v="286"/>
    <x v="41"/>
    <n v="43.031480000000002"/>
    <n v="-87.908169999999998"/>
    <x v="12"/>
    <n v="43.036900000000003"/>
    <n v="-87.89667"/>
    <n v="8"/>
    <n v="0"/>
    <n v="1.2"/>
    <n v="1.1000000000000001"/>
    <n v="48"/>
    <n v="-1"/>
    <d v="2017-04-12T00:00:00"/>
    <d v="2017-04-01T00:00:00"/>
    <d v="2017-04-12T00:00:00"/>
    <s v="Wednesday"/>
    <d v="1899-12-30T10:25:03"/>
    <d v="1899-12-30T10:00:00"/>
    <n v="1"/>
    <d v="2017-04-12T00:00:00"/>
    <d v="2017-04-01T00:00:00"/>
    <d v="2017-04-12T00:00:00"/>
    <s v="Wednesday"/>
    <d v="1899-12-30T10:33:57"/>
    <d v="1899-12-30T11:00:00"/>
    <s v="One Way"/>
  </r>
  <r>
    <n v="1201098"/>
    <s v="RFID Card Member"/>
    <s v="Milwaukee"/>
    <s v="WI"/>
    <n v="53205"/>
    <s v="UNITED STATES"/>
    <s v="Bublr for Organizations"/>
    <n v="156"/>
    <x v="27"/>
    <n v="43.074890000000003"/>
    <n v="-87.882810000000006"/>
    <x v="14"/>
    <n v="43.05536"/>
    <n v="-87.90504"/>
    <n v="19"/>
    <n v="0"/>
    <n v="2.9"/>
    <n v="2.7"/>
    <n v="114"/>
    <n v="-1"/>
    <d v="2017-04-12T00:00:00"/>
    <d v="2017-04-01T00:00:00"/>
    <d v="2017-04-12T00:00:00"/>
    <s v="Wednesday"/>
    <d v="1899-12-30T12:41:36"/>
    <d v="1899-12-30T13:00:00"/>
    <n v="1"/>
    <d v="2017-04-12T00:00:00"/>
    <d v="2017-04-01T00:00:00"/>
    <d v="2017-04-12T00:00:00"/>
    <s v="Wednesday"/>
    <d v="1899-12-30T13:00:40"/>
    <d v="1899-12-30T13:00:00"/>
    <s v="One Way"/>
  </r>
  <r>
    <n v="563412"/>
    <s v="RFID Card Member"/>
    <s v="Kenilworth"/>
    <s v="IL"/>
    <n v="60043"/>
    <s v="UNITED STATES"/>
    <s v="Annual Pass"/>
    <n v="11104"/>
    <x v="20"/>
    <n v="43.049230000000001"/>
    <n v="-87.911940000000001"/>
    <x v="9"/>
    <n v="43.034619999999997"/>
    <n v="-87.917500000000004"/>
    <n v="10"/>
    <n v="0"/>
    <n v="1.5"/>
    <n v="1.4"/>
    <n v="60"/>
    <n v="-1"/>
    <d v="2017-04-12T00:00:00"/>
    <d v="2017-04-01T00:00:00"/>
    <d v="2017-04-12T00:00:00"/>
    <s v="Wednesday"/>
    <d v="1899-12-30T17:19:41"/>
    <d v="1899-12-30T17:00:00"/>
    <n v="1"/>
    <d v="2017-04-12T00:00:00"/>
    <d v="2017-04-01T00:00:00"/>
    <d v="2017-04-12T00:00:00"/>
    <s v="Wednesday"/>
    <d v="1899-12-30T17:29:27"/>
    <d v="1899-12-30T17:00:00"/>
    <s v="One Way"/>
  </r>
  <r>
    <n v="1518070"/>
    <s v="RFID Card Member"/>
    <s v="Milwaukee"/>
    <s v="WI"/>
    <n v="53211"/>
    <s v="UNITED STATES"/>
    <s v="30-Day Pass"/>
    <n v="144"/>
    <x v="29"/>
    <n v="43.052549999999997"/>
    <n v="-87.909329999999997"/>
    <x v="53"/>
    <n v="43.060786"/>
    <n v="-87.883825999999999"/>
    <n v="9"/>
    <n v="0"/>
    <n v="1.4"/>
    <n v="1.3"/>
    <n v="54"/>
    <n v="-1"/>
    <d v="2017-04-12T00:00:00"/>
    <d v="2017-04-01T00:00:00"/>
    <d v="2017-04-12T00:00:00"/>
    <s v="Wednesday"/>
    <d v="1899-12-30T17:54:39"/>
    <d v="1899-12-30T18:00:00"/>
    <n v="1"/>
    <d v="2017-04-12T00:00:00"/>
    <d v="2017-04-01T00:00:00"/>
    <d v="2017-04-12T00:00:00"/>
    <s v="Wednesday"/>
    <d v="1899-12-30T18:03:34"/>
    <d v="1899-12-30T18:00:00"/>
    <s v="One Way"/>
  </r>
  <r>
    <n v="1400126"/>
    <s v="RFID Card Member"/>
    <s v="Milwaukee"/>
    <s v="WI"/>
    <n v="53211"/>
    <s v="UNITED STATES"/>
    <s v="Annual Pass"/>
    <n v="5505"/>
    <x v="28"/>
    <n v="43.063749000000001"/>
    <n v="-87.887962999999999"/>
    <x v="29"/>
    <n v="43.06033"/>
    <n v="-87.89546"/>
    <n v="3"/>
    <n v="0"/>
    <n v="0.5"/>
    <n v="0.4"/>
    <n v="18"/>
    <n v="-1"/>
    <d v="2017-04-12T00:00:00"/>
    <d v="2017-04-01T00:00:00"/>
    <d v="2017-04-12T00:00:00"/>
    <s v="Wednesday"/>
    <d v="1899-12-30T18:25:18"/>
    <d v="1899-12-30T18:00:00"/>
    <n v="1"/>
    <d v="2017-04-12T00:00:00"/>
    <d v="2017-04-01T00:00:00"/>
    <d v="2017-04-12T00:00:00"/>
    <s v="Wednesday"/>
    <d v="1899-12-30T18:28:41"/>
    <d v="1899-12-30T18:00:00"/>
    <s v="One Way"/>
  </r>
  <r>
    <n v="1250902"/>
    <s v="RFID Card Member"/>
    <s v="Wauwatosa"/>
    <s v="WI"/>
    <n v="53213"/>
    <s v="UNITED STATES"/>
    <s v="Bublr for Organizations"/>
    <n v="11144"/>
    <x v="48"/>
    <n v="43.060155999999999"/>
    <n v="-87.881258000000003"/>
    <x v="47"/>
    <n v="43.060250000000003"/>
    <n v="-87.892169999999993"/>
    <n v="3"/>
    <n v="0"/>
    <n v="0.5"/>
    <n v="0.4"/>
    <n v="18"/>
    <n v="-1"/>
    <d v="2017-04-12T00:00:00"/>
    <d v="2017-04-01T00:00:00"/>
    <d v="2017-04-12T00:00:00"/>
    <s v="Wednesday"/>
    <d v="1899-12-30T18:50:19"/>
    <d v="1899-12-30T19:00:00"/>
    <n v="1"/>
    <d v="2017-04-12T00:00:00"/>
    <d v="2017-04-01T00:00:00"/>
    <d v="2017-04-12T00:00:00"/>
    <s v="Wednesday"/>
    <d v="1899-12-30T18:53:32"/>
    <d v="1899-12-30T19:00:00"/>
    <s v="One Way"/>
  </r>
  <r>
    <n v="1248440"/>
    <s v="RFID Card Member"/>
    <s v="Neenah"/>
    <s v="WI"/>
    <n v="54956"/>
    <s v="UNITED STATES"/>
    <s v="Bublr for Organizations"/>
    <n v="5465"/>
    <x v="32"/>
    <n v="43.078530000000001"/>
    <n v="-87.882620000000003"/>
    <x v="55"/>
    <n v="43.074655999999997"/>
    <n v="-87.889011999999994"/>
    <n v="4"/>
    <n v="0"/>
    <n v="0.6"/>
    <n v="0.6"/>
    <n v="24"/>
    <n v="-1"/>
    <d v="2017-04-12T00:00:00"/>
    <d v="2017-04-01T00:00:00"/>
    <d v="2017-04-12T00:00:00"/>
    <s v="Wednesday"/>
    <d v="1899-12-30T19:22:28"/>
    <d v="1899-12-30T19:00:00"/>
    <n v="1"/>
    <d v="2017-04-12T00:00:00"/>
    <d v="2017-04-01T00:00:00"/>
    <d v="2017-04-12T00:00:00"/>
    <s v="Wednesday"/>
    <d v="1899-12-30T19:26:52"/>
    <d v="1899-12-30T19:00:00"/>
    <s v="One Way"/>
  </r>
  <r>
    <n v="1358502"/>
    <s v="RFID Card Member"/>
    <s v="Clintonville"/>
    <s v="WI"/>
    <n v="54929"/>
    <s v="UNITED STATES"/>
    <s v="Annual Pass"/>
    <n v="6"/>
    <x v="35"/>
    <n v="43.060250000000003"/>
    <n v="-87.892169999999993"/>
    <x v="38"/>
    <n v="43.069021999999997"/>
    <n v="-87.887940999999998"/>
    <n v="5"/>
    <n v="0"/>
    <n v="0.8"/>
    <n v="0.7"/>
    <n v="30"/>
    <n v="-1"/>
    <d v="2017-04-12T00:00:00"/>
    <d v="2017-04-01T00:00:00"/>
    <d v="2017-04-12T00:00:00"/>
    <s v="Wednesday"/>
    <d v="1899-12-30T19:56:46"/>
    <d v="1899-12-30T20:00:00"/>
    <n v="1"/>
    <d v="2017-04-12T00:00:00"/>
    <d v="2017-04-01T00:00:00"/>
    <d v="2017-04-12T00:00:00"/>
    <s v="Wednesday"/>
    <d v="1899-12-30T20:01:54"/>
    <d v="1899-12-30T20:00:00"/>
    <s v="One Way"/>
  </r>
  <r>
    <n v="1017964"/>
    <s v="RFID Card Member"/>
    <s v="Milwaukee"/>
    <s v="WI"/>
    <n v="53202"/>
    <s v="UNITED STATES"/>
    <s v="Annual Pass"/>
    <n v="317"/>
    <x v="38"/>
    <n v="43.058619999999998"/>
    <n v="-87.885319999999993"/>
    <x v="33"/>
    <n v="43.04804"/>
    <n v="-87.896720000000002"/>
    <n v="8"/>
    <n v="0"/>
    <n v="1.2"/>
    <n v="1.1000000000000001"/>
    <n v="48"/>
    <n v="-1"/>
    <d v="2017-04-13T00:00:00"/>
    <d v="2017-04-01T00:00:00"/>
    <d v="2017-04-13T00:00:00"/>
    <s v="Thursday"/>
    <d v="1899-12-30T07:58:46"/>
    <d v="1899-12-30T08:00:00"/>
    <n v="1"/>
    <d v="2017-04-13T00:00:00"/>
    <d v="2017-04-01T00:00:00"/>
    <d v="2017-04-13T00:00:00"/>
    <s v="Thursday"/>
    <d v="1899-12-30T08:06:44"/>
    <d v="1899-12-30T08:00:00"/>
    <s v="One Way"/>
  </r>
  <r>
    <n v="1468696"/>
    <s v="RFID Card Member"/>
    <s v="Wauwatosa"/>
    <s v="WI"/>
    <n v="53226"/>
    <s v="UNITED STATES"/>
    <s v="Annual Pass"/>
    <n v="11049"/>
    <x v="1"/>
    <n v="43.048200000000001"/>
    <n v="-87.900859999999994"/>
    <x v="1"/>
    <n v="43.03886"/>
    <n v="-87.902720000000002"/>
    <n v="5"/>
    <n v="0"/>
    <n v="0.8"/>
    <n v="0.7"/>
    <n v="30"/>
    <n v="-1"/>
    <d v="2017-04-13T00:00:00"/>
    <d v="2017-04-01T00:00:00"/>
    <d v="2017-04-13T00:00:00"/>
    <s v="Thursday"/>
    <d v="1899-12-30T08:15:11"/>
    <d v="1899-12-30T08:00:00"/>
    <n v="1"/>
    <d v="2017-04-13T00:00:00"/>
    <d v="2017-04-01T00:00:00"/>
    <d v="2017-04-13T00:00:00"/>
    <s v="Thursday"/>
    <d v="1899-12-30T08:20:15"/>
    <d v="1899-12-30T08:00:00"/>
    <s v="One Way"/>
  </r>
  <r>
    <n v="1396695"/>
    <s v="RFID Card Member"/>
    <s v="Milwaukee"/>
    <s v="WI"/>
    <n v="53203"/>
    <s v="UNITED STATES"/>
    <s v="Annual Pass"/>
    <n v="11153"/>
    <x v="37"/>
    <n v="43.036900000000003"/>
    <n v="-87.89667"/>
    <x v="7"/>
    <n v="43.038580000000003"/>
    <n v="-87.90934"/>
    <n v="11"/>
    <n v="0"/>
    <n v="1.7"/>
    <n v="1.6"/>
    <n v="66"/>
    <n v="-1"/>
    <d v="2017-04-13T00:00:00"/>
    <d v="2017-04-01T00:00:00"/>
    <d v="2017-04-13T00:00:00"/>
    <s v="Thursday"/>
    <d v="1899-12-30T16:02:51"/>
    <d v="1899-12-30T16:00:00"/>
    <n v="1"/>
    <d v="2017-04-13T00:00:00"/>
    <d v="2017-04-01T00:00:00"/>
    <d v="2017-04-13T00:00:00"/>
    <s v="Thursday"/>
    <d v="1899-12-30T16:13:14"/>
    <d v="1899-12-30T16:00:00"/>
    <s v="One Way"/>
  </r>
  <r>
    <n v="1442430"/>
    <s v="RFID Card Member"/>
    <s v="Milwaukee"/>
    <s v="WI"/>
    <n v="53211"/>
    <s v="UNITED STATES"/>
    <s v="Annual Pass"/>
    <n v="5430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13T00:00:00"/>
    <d v="2017-04-01T00:00:00"/>
    <d v="2017-04-13T00:00:00"/>
    <s v="Thursday"/>
    <d v="1899-12-30T21:25:04"/>
    <d v="1899-12-30T21:00:00"/>
    <n v="1"/>
    <d v="2017-04-13T00:00:00"/>
    <d v="2017-04-01T00:00:00"/>
    <d v="2017-04-13T00:00:00"/>
    <s v="Thursday"/>
    <d v="1899-12-30T21:27:02"/>
    <d v="1899-12-30T21:00:00"/>
    <s v="One Way"/>
  </r>
  <r>
    <n v="1251113"/>
    <s v="RFID Card Member"/>
    <s v="Neenah"/>
    <s v="WI"/>
    <n v="54956"/>
    <s v="UNITED STATES"/>
    <s v="Bublr for Organizations"/>
    <n v="182"/>
    <x v="27"/>
    <n v="43.074890000000003"/>
    <n v="-87.882810000000006"/>
    <x v="47"/>
    <n v="43.060250000000003"/>
    <n v="-87.892169999999993"/>
    <n v="17"/>
    <n v="0"/>
    <n v="2.6"/>
    <n v="2.4"/>
    <n v="102"/>
    <n v="-1"/>
    <d v="2017-04-14T00:00:00"/>
    <d v="2017-04-01T00:00:00"/>
    <d v="2017-04-14T00:00:00"/>
    <s v="Friday"/>
    <d v="1899-12-30T09:51:15"/>
    <d v="1899-12-30T10:00:00"/>
    <n v="1"/>
    <d v="2017-04-14T00:00:00"/>
    <d v="2017-04-01T00:00:00"/>
    <d v="2017-04-14T00:00:00"/>
    <s v="Friday"/>
    <d v="1899-12-30T10:08:36"/>
    <d v="1899-12-30T10:00:00"/>
    <s v="One Way"/>
  </r>
  <r>
    <n v="531225"/>
    <s v="RFID Card Member"/>
    <s v="milwaukee"/>
    <s v="WI"/>
    <n v="53202"/>
    <s v="UNITED STATES"/>
    <s v="Annual Pass"/>
    <n v="11152"/>
    <x v="16"/>
    <n v="43.03913"/>
    <n v="-87.916150000000002"/>
    <x v="1"/>
    <n v="43.03886"/>
    <n v="-87.902720000000002"/>
    <n v="8"/>
    <n v="0"/>
    <n v="1.2"/>
    <n v="1.1000000000000001"/>
    <n v="48"/>
    <n v="-1"/>
    <d v="2017-04-14T00:00:00"/>
    <d v="2017-04-01T00:00:00"/>
    <d v="2017-04-14T00:00:00"/>
    <s v="Friday"/>
    <d v="1899-12-30T11:28:58"/>
    <d v="1899-12-30T11:00:00"/>
    <n v="1"/>
    <d v="2017-04-14T00:00:00"/>
    <d v="2017-04-01T00:00:00"/>
    <d v="2017-04-14T00:00:00"/>
    <s v="Friday"/>
    <d v="1899-12-30T11:36:42"/>
    <d v="1899-12-30T12:00:00"/>
    <s v="One Way"/>
  </r>
  <r>
    <n v="1309630"/>
    <s v="RFID Card Member"/>
    <s v="Milwaukee"/>
    <s v="WI"/>
    <n v="53202"/>
    <s v="UNITED STATES"/>
    <s v="Annual Pass"/>
    <n v="269"/>
    <x v="39"/>
    <n v="43.020020000000002"/>
    <n v="-87.912540000000007"/>
    <x v="37"/>
    <n v="43.02948"/>
    <n v="-87.912819999999996"/>
    <n v="4"/>
    <n v="0"/>
    <n v="0.6"/>
    <n v="0.6"/>
    <n v="24"/>
    <n v="-1"/>
    <d v="2017-04-14T00:00:00"/>
    <d v="2017-04-01T00:00:00"/>
    <d v="2017-04-14T00:00:00"/>
    <s v="Friday"/>
    <d v="1899-12-30T19:16:56"/>
    <d v="1899-12-30T19:00:00"/>
    <n v="1"/>
    <d v="2017-04-14T00:00:00"/>
    <d v="2017-04-01T00:00:00"/>
    <d v="2017-04-14T00:00:00"/>
    <s v="Friday"/>
    <d v="1899-12-30T19:20:40"/>
    <d v="1899-12-30T19:00:00"/>
    <s v="One Way"/>
  </r>
  <r>
    <n v="1185449"/>
    <s v="RFID Card Member"/>
    <s v="Milwaukee"/>
    <s v="WI"/>
    <n v="53211"/>
    <s v="UNITED STATES"/>
    <s v="Annual Pass"/>
    <n v="145"/>
    <x v="37"/>
    <n v="43.036900000000003"/>
    <n v="-87.89667"/>
    <x v="11"/>
    <n v="43.052460000000004"/>
    <n v="-87.891000000000005"/>
    <n v="9"/>
    <n v="0"/>
    <n v="1.4"/>
    <n v="1.3"/>
    <n v="54"/>
    <n v="-1"/>
    <d v="2017-04-14T00:00:00"/>
    <d v="2017-04-01T00:00:00"/>
    <d v="2017-04-14T00:00:00"/>
    <s v="Friday"/>
    <d v="1899-12-30T22:26:06"/>
    <d v="1899-12-30T22:00:00"/>
    <n v="1"/>
    <d v="2017-04-14T00:00:00"/>
    <d v="2017-04-01T00:00:00"/>
    <d v="2017-04-14T00:00:00"/>
    <s v="Friday"/>
    <d v="1899-12-30T22:35:29"/>
    <d v="1899-12-30T23:00:00"/>
    <s v="One Way"/>
  </r>
  <r>
    <n v="1351780"/>
    <s v="RFID Card Member"/>
    <s v="Wauwatosa"/>
    <s v="WI"/>
    <n v="53213"/>
    <s v="UNITED STATES"/>
    <s v="Pay as You Go Pass"/>
    <n v="5576"/>
    <x v="25"/>
    <n v="43.058010000000003"/>
    <n v="-87.877300000000005"/>
    <x v="22"/>
    <n v="43.058010000000003"/>
    <n v="-87.877300000000005"/>
    <n v="44"/>
    <n v="4"/>
    <n v="6.6"/>
    <n v="6.3"/>
    <n v="264"/>
    <n v="-1"/>
    <d v="2017-04-15T00:00:00"/>
    <d v="2017-04-01T00:00:00"/>
    <d v="2017-04-15T00:00:00"/>
    <s v="Saturday"/>
    <d v="1899-12-30T10:09:41"/>
    <d v="1899-12-30T10:00:00"/>
    <n v="1"/>
    <d v="2017-04-15T00:00:00"/>
    <d v="2017-04-01T00:00:00"/>
    <d v="2017-04-15T00:00:00"/>
    <s v="Saturday"/>
    <d v="1899-12-30T10:53:38"/>
    <d v="1899-12-30T11:00:00"/>
    <s v="Round Trip"/>
  </r>
  <r>
    <n v="1358589"/>
    <s v="RFID Card Member"/>
    <s v="Milwaukee"/>
    <s v="WI"/>
    <n v="53211"/>
    <s v="UNITED STATES"/>
    <s v="Annual Pass"/>
    <n v="9"/>
    <x v="4"/>
    <n v="43.04824"/>
    <n v="-87.904970000000006"/>
    <x v="28"/>
    <n v="43.045712999999999"/>
    <n v="-87.899756999999994"/>
    <n v="4"/>
    <n v="0"/>
    <n v="0.6"/>
    <n v="0.6"/>
    <n v="24"/>
    <n v="-1"/>
    <d v="2017-04-15T00:00:00"/>
    <d v="2017-04-01T00:00:00"/>
    <d v="2017-04-15T00:00:00"/>
    <s v="Saturday"/>
    <d v="1899-12-30T10:20:31"/>
    <d v="1899-12-30T10:00:00"/>
    <n v="1"/>
    <d v="2017-04-15T00:00:00"/>
    <d v="2017-04-01T00:00:00"/>
    <d v="2017-04-15T00:00:00"/>
    <s v="Saturday"/>
    <d v="1899-12-30T10:24:59"/>
    <d v="1899-12-30T10:00:00"/>
    <s v="One Way"/>
  </r>
  <r>
    <n v="1169361"/>
    <s v="RFID Card Member"/>
    <s v="Milwaukee"/>
    <s v="WI"/>
    <n v="53202"/>
    <s v="UNITED STATES"/>
    <s v="Bublr for Organizations"/>
    <n v="127"/>
    <x v="10"/>
    <n v="43.060786"/>
    <n v="-87.883825999999999"/>
    <x v="55"/>
    <n v="43.074655999999997"/>
    <n v="-87.889011999999994"/>
    <n v="10"/>
    <n v="0"/>
    <n v="1.5"/>
    <n v="1.4"/>
    <n v="60"/>
    <n v="-1"/>
    <d v="2017-04-15T00:00:00"/>
    <d v="2017-04-01T00:00:00"/>
    <d v="2017-04-15T00:00:00"/>
    <s v="Saturday"/>
    <d v="1899-12-30T10:37:18"/>
    <d v="1899-12-30T11:00:00"/>
    <n v="1"/>
    <d v="2017-04-15T00:00:00"/>
    <d v="2017-04-01T00:00:00"/>
    <d v="2017-04-15T00:00:00"/>
    <s v="Saturday"/>
    <d v="1899-12-30T10:47:35"/>
    <d v="1899-12-30T11:00:00"/>
    <s v="One Way"/>
  </r>
  <r>
    <n v="1290517"/>
    <s v="RFID Card Member"/>
    <s v="Milwaukee "/>
    <s v="WI"/>
    <n v="53212"/>
    <s v="UNITED STATES"/>
    <s v="Annual Pass"/>
    <n v="200"/>
    <x v="43"/>
    <n v="43.05847"/>
    <n v="-87.898079999999993"/>
    <x v="50"/>
    <n v="43.05847"/>
    <n v="-87.898079999999993"/>
    <n v="4"/>
    <n v="0"/>
    <n v="0.6"/>
    <n v="0.6"/>
    <n v="24"/>
    <n v="-1"/>
    <d v="2017-04-15T00:00:00"/>
    <d v="2017-04-01T00:00:00"/>
    <d v="2017-04-15T00:00:00"/>
    <s v="Saturday"/>
    <d v="1899-12-30T11:20:39"/>
    <d v="1899-12-30T11:00:00"/>
    <n v="1"/>
    <d v="2017-04-15T00:00:00"/>
    <d v="2017-04-01T00:00:00"/>
    <d v="2017-04-15T00:00:00"/>
    <s v="Saturday"/>
    <d v="1899-12-30T11:24:03"/>
    <d v="1899-12-30T11:00:00"/>
    <s v="Round Trip"/>
  </r>
  <r>
    <n v="1580678"/>
    <s v="RFID Card Member"/>
    <m/>
    <m/>
    <n v="53213"/>
    <s v="UNITED STATES"/>
    <s v="Pay as You Go Pass"/>
    <n v="279"/>
    <x v="18"/>
    <n v="43.048609999999996"/>
    <n v="-88.008480000000006"/>
    <x v="32"/>
    <n v="43.048609999999996"/>
    <n v="-88.008480000000006"/>
    <n v="167"/>
    <n v="12"/>
    <n v="18"/>
    <n v="17.100000000000001"/>
    <n v="720"/>
    <n v="-1"/>
    <d v="2017-04-15T00:00:00"/>
    <d v="2017-04-01T00:00:00"/>
    <d v="2017-04-15T00:00:00"/>
    <s v="Saturday"/>
    <d v="1899-12-30T11:28:41"/>
    <d v="1899-12-30T11:00:00"/>
    <n v="1"/>
    <d v="2017-04-15T00:00:00"/>
    <d v="2017-04-01T00:00:00"/>
    <d v="2017-04-15T00:00:00"/>
    <s v="Saturday"/>
    <d v="1899-12-30T14:15:57"/>
    <d v="1899-12-30T14:00:00"/>
    <s v="Round Trip"/>
  </r>
  <r>
    <n v="1572675"/>
    <s v="RFID Card Member"/>
    <s v="Brown Deer"/>
    <s v="WI"/>
    <n v="53209"/>
    <s v="UNITED STATES"/>
    <s v="Annual Pass"/>
    <n v="217"/>
    <x v="43"/>
    <n v="43.05847"/>
    <n v="-87.898079999999993"/>
    <x v="50"/>
    <n v="43.05847"/>
    <n v="-87.898079999999993"/>
    <n v="137"/>
    <n v="9"/>
    <n v="18"/>
    <n v="17.100000000000001"/>
    <n v="720"/>
    <n v="-1"/>
    <d v="2017-04-15T00:00:00"/>
    <d v="2017-04-01T00:00:00"/>
    <d v="2017-04-15T00:00:00"/>
    <s v="Saturday"/>
    <d v="1899-12-30T12:32:54"/>
    <d v="1899-12-30T13:00:00"/>
    <n v="1"/>
    <d v="2017-04-15T00:00:00"/>
    <d v="2017-04-01T00:00:00"/>
    <d v="2017-04-15T00:00:00"/>
    <s v="Saturday"/>
    <d v="1899-12-30T14:49:04"/>
    <d v="1899-12-30T15:00:00"/>
    <s v="Round Trip"/>
  </r>
  <r>
    <n v="1244268"/>
    <s v="RFID Card Member"/>
    <s v="Shorewood"/>
    <s v="WI"/>
    <n v="53211"/>
    <s v="UNITED STATES"/>
    <s v="Pay as You Go Pass"/>
    <n v="5424"/>
    <x v="44"/>
    <n v="43.060296999999998"/>
    <n v="-87.913150000000002"/>
    <x v="37"/>
    <n v="43.02948"/>
    <n v="-87.912819999999996"/>
    <n v="17"/>
    <n v="2"/>
    <n v="2.6"/>
    <n v="2.4"/>
    <n v="102"/>
    <n v="-1"/>
    <d v="2017-04-15T00:00:00"/>
    <d v="2017-04-01T00:00:00"/>
    <d v="2017-04-15T00:00:00"/>
    <s v="Saturday"/>
    <d v="1899-12-30T12:58:14"/>
    <d v="1899-12-30T13:00:00"/>
    <n v="1"/>
    <d v="2017-04-15T00:00:00"/>
    <d v="2017-04-01T00:00:00"/>
    <d v="2017-04-15T00:00:00"/>
    <s v="Saturday"/>
    <d v="1899-12-30T13:15:48"/>
    <d v="1899-12-30T13:00:00"/>
    <s v="One Way"/>
  </r>
  <r>
    <n v="531439"/>
    <s v="RFID Card Member"/>
    <s v="Milwaukee"/>
    <s v="WI"/>
    <n v="53208"/>
    <s v="UNITED STATES"/>
    <s v="Annual Pass"/>
    <n v="5502"/>
    <x v="41"/>
    <n v="43.031480000000002"/>
    <n v="-87.908169999999998"/>
    <x v="51"/>
    <n v="43.024340000000002"/>
    <n v="-87.916753"/>
    <n v="6"/>
    <n v="0"/>
    <n v="0.9"/>
    <n v="0.9"/>
    <n v="36"/>
    <n v="-1"/>
    <d v="2017-04-15T00:00:00"/>
    <d v="2017-04-01T00:00:00"/>
    <d v="2017-04-15T00:00:00"/>
    <s v="Saturday"/>
    <d v="1899-12-30T14:14:00"/>
    <d v="1899-12-30T14:00:00"/>
    <n v="1"/>
    <d v="2017-04-15T00:00:00"/>
    <d v="2017-04-01T00:00:00"/>
    <d v="2017-04-15T00:00:00"/>
    <s v="Saturday"/>
    <d v="1899-12-30T14:20:53"/>
    <d v="1899-12-30T14:00:00"/>
    <s v="One Way"/>
  </r>
  <r>
    <n v="1472112"/>
    <s v="RFID Card Member"/>
    <s v="Milwaukee"/>
    <s v="WI"/>
    <n v="53202"/>
    <s v="UNITED STATES"/>
    <s v="Annual Pass"/>
    <n v="35"/>
    <x v="8"/>
    <n v="43.038580000000003"/>
    <n v="-87.90934"/>
    <x v="26"/>
    <n v="43.053040000000003"/>
    <n v="-87.897660000000002"/>
    <n v="28"/>
    <n v="0"/>
    <n v="4.2"/>
    <n v="4"/>
    <n v="168"/>
    <n v="-1"/>
    <d v="2017-04-15T00:00:00"/>
    <d v="2017-04-01T00:00:00"/>
    <d v="2017-04-15T00:00:00"/>
    <s v="Saturday"/>
    <d v="1899-12-30T14:19:39"/>
    <d v="1899-12-30T14:00:00"/>
    <n v="1"/>
    <d v="2017-04-15T00:00:00"/>
    <d v="2017-04-01T00:00:00"/>
    <d v="2017-04-15T00:00:00"/>
    <s v="Saturday"/>
    <d v="1899-12-30T14:47:11"/>
    <d v="1899-12-30T15:00:00"/>
    <s v="One Way"/>
  </r>
  <r>
    <n v="1004775"/>
    <s v="RFID Card Member"/>
    <s v="Milwaukee"/>
    <s v="WI"/>
    <n v="53202"/>
    <s v="UNITED STATES"/>
    <s v="Annual Pass"/>
    <n v="342"/>
    <x v="37"/>
    <n v="43.036900000000003"/>
    <n v="-87.89667"/>
    <x v="30"/>
    <n v="43.004728999999998"/>
    <n v="-87.905463999999995"/>
    <n v="46"/>
    <n v="0"/>
    <n v="6.9"/>
    <n v="6.6"/>
    <n v="276"/>
    <n v="-1"/>
    <d v="2017-04-15T00:00:00"/>
    <d v="2017-04-01T00:00:00"/>
    <d v="2017-04-15T00:00:00"/>
    <s v="Saturday"/>
    <d v="1899-12-30T15:12:59"/>
    <d v="1899-12-30T15:00:00"/>
    <n v="1"/>
    <d v="2017-04-15T00:00:00"/>
    <d v="2017-04-01T00:00:00"/>
    <d v="2017-04-15T00:00:00"/>
    <s v="Saturday"/>
    <d v="1899-12-30T15:58:11"/>
    <d v="1899-12-30T16:00:00"/>
    <s v="One Way"/>
  </r>
  <r>
    <n v="1017964"/>
    <s v="RFID Card Member"/>
    <s v="Milwaukee"/>
    <s v="WI"/>
    <n v="53202"/>
    <s v="UNITED STATES"/>
    <s v="Annual Pass"/>
    <n v="190"/>
    <x v="37"/>
    <n v="43.036900000000003"/>
    <n v="-87.89667"/>
    <x v="10"/>
    <n v="43.058619999999998"/>
    <n v="-87.885319999999993"/>
    <n v="18"/>
    <n v="0"/>
    <n v="2.7"/>
    <n v="2.6"/>
    <n v="108"/>
    <n v="-1"/>
    <d v="2017-04-18T00:00:00"/>
    <d v="2017-04-01T00:00:00"/>
    <d v="2017-04-18T00:00:00"/>
    <s v="Tuesday"/>
    <d v="1899-12-30T17:14:57"/>
    <d v="1899-12-30T17:00:00"/>
    <n v="1"/>
    <d v="2017-04-18T00:00:00"/>
    <d v="2017-04-01T00:00:00"/>
    <d v="2017-04-18T00:00:00"/>
    <s v="Tuesday"/>
    <d v="1899-12-30T17:32:36"/>
    <d v="1899-12-30T18:00:00"/>
    <s v="One Way"/>
  </r>
  <r>
    <n v="1471471"/>
    <s v="RFID Card Member"/>
    <s v="Milwaukee"/>
    <s v="WI"/>
    <n v="53211"/>
    <s v="UNITED STATES"/>
    <s v="Annual Pass"/>
    <n v="48"/>
    <x v="10"/>
    <n v="43.060786"/>
    <n v="-87.883825999999999"/>
    <x v="10"/>
    <n v="43.058619999999998"/>
    <n v="-87.885319999999993"/>
    <n v="2"/>
    <n v="0"/>
    <n v="0.3"/>
    <n v="0.3"/>
    <n v="12"/>
    <n v="-1"/>
    <d v="2017-04-18T00:00:00"/>
    <d v="2017-04-01T00:00:00"/>
    <d v="2017-04-18T00:00:00"/>
    <s v="Tuesday"/>
    <d v="1899-12-30T18:13:26"/>
    <d v="1899-12-30T18:00:00"/>
    <n v="1"/>
    <d v="2017-04-18T00:00:00"/>
    <d v="2017-04-01T00:00:00"/>
    <d v="2017-04-18T00:00:00"/>
    <s v="Tuesday"/>
    <d v="1899-12-30T18:15:18"/>
    <d v="1899-12-30T18:00:00"/>
    <s v="One Way"/>
  </r>
  <r>
    <n v="1250036"/>
    <s v="RFID Card Member"/>
    <s v="New berlin"/>
    <s v="WI"/>
    <n v="53151"/>
    <s v="UNITED STATES"/>
    <s v="Bublr for Organizations"/>
    <n v="5479"/>
    <x v="53"/>
    <n v="43.074655999999997"/>
    <n v="-87.889011999999994"/>
    <x v="13"/>
    <n v="43.078530000000001"/>
    <n v="-87.882620000000003"/>
    <n v="7"/>
    <n v="0"/>
    <n v="1.1000000000000001"/>
    <n v="1"/>
    <n v="42"/>
    <n v="-1"/>
    <d v="2017-04-18T00:00:00"/>
    <d v="2017-04-01T00:00:00"/>
    <d v="2017-04-18T00:00:00"/>
    <s v="Tuesday"/>
    <d v="1899-12-30T18:30:22"/>
    <d v="1899-12-30T19:00:00"/>
    <n v="1"/>
    <d v="2017-04-18T00:00:00"/>
    <d v="2017-04-01T00:00:00"/>
    <d v="2017-04-18T00:00:00"/>
    <s v="Tuesday"/>
    <d v="1899-12-30T18:37:59"/>
    <d v="1899-12-30T19:00:00"/>
    <s v="One Way"/>
  </r>
  <r>
    <n v="1397103"/>
    <s v="RFID Card Member"/>
    <s v="Milwaukee"/>
    <s v="WI"/>
    <n v="53211"/>
    <s v="UNITED STATES"/>
    <s v="Annual Pass"/>
    <n v="11125"/>
    <x v="27"/>
    <n v="43.074890000000003"/>
    <n v="-87.882810000000006"/>
    <x v="35"/>
    <n v="43.066893999999998"/>
    <n v="-87.877936000000005"/>
    <n v="5"/>
    <n v="0"/>
    <n v="0.8"/>
    <n v="0.7"/>
    <n v="30"/>
    <n v="-1"/>
    <d v="2017-04-18T00:00:00"/>
    <d v="2017-04-01T00:00:00"/>
    <d v="2017-04-18T00:00:00"/>
    <s v="Tuesday"/>
    <d v="1899-12-30T18:36:49"/>
    <d v="1899-12-30T19:00:00"/>
    <n v="1"/>
    <d v="2017-04-18T00:00:00"/>
    <d v="2017-04-01T00:00:00"/>
    <d v="2017-04-18T00:00:00"/>
    <s v="Tuesday"/>
    <d v="1899-12-30T18:41:53"/>
    <d v="1899-12-30T19:00:00"/>
    <s v="One Way"/>
  </r>
  <r>
    <n v="1528517"/>
    <s v="RFID Card Member"/>
    <s v="Kohler "/>
    <s v="WI"/>
    <n v="53044"/>
    <s v="UNITED STATES"/>
    <s v="Pay as You Go Pass"/>
    <n v="5425"/>
    <x v="27"/>
    <n v="43.074890000000003"/>
    <n v="-87.882810000000006"/>
    <x v="48"/>
    <n v="43.060155999999999"/>
    <n v="-87.881258000000003"/>
    <n v="38"/>
    <n v="4"/>
    <n v="5.7"/>
    <n v="5.4"/>
    <n v="228"/>
    <n v="-1"/>
    <d v="2017-04-18T00:00:00"/>
    <d v="2017-04-01T00:00:00"/>
    <d v="2017-04-18T00:00:00"/>
    <s v="Tuesday"/>
    <d v="1899-12-30T19:13:46"/>
    <d v="1899-12-30T19:00:00"/>
    <n v="1"/>
    <d v="2017-04-18T00:00:00"/>
    <d v="2017-04-01T00:00:00"/>
    <d v="2017-04-18T00:00:00"/>
    <s v="Tuesday"/>
    <d v="1899-12-30T19:51:19"/>
    <d v="1899-12-30T20:00:00"/>
    <s v="One Way"/>
  </r>
  <r>
    <n v="1249129"/>
    <s v="RFID Card Member"/>
    <s v="Appleton"/>
    <s v="WI"/>
    <n v="54915"/>
    <s v="UNITED STATES"/>
    <s v="Bublr for Organizations"/>
    <n v="27"/>
    <x v="35"/>
    <n v="43.060250000000003"/>
    <n v="-87.892169999999993"/>
    <x v="53"/>
    <n v="43.060786"/>
    <n v="-87.883825999999999"/>
    <n v="5"/>
    <n v="0"/>
    <n v="0.8"/>
    <n v="0.7"/>
    <n v="30"/>
    <n v="-1"/>
    <d v="2017-04-18T00:00:00"/>
    <d v="2017-04-01T00:00:00"/>
    <d v="2017-04-18T00:00:00"/>
    <s v="Tuesday"/>
    <d v="1899-12-30T20:08:40"/>
    <d v="1899-12-30T20:00:00"/>
    <n v="1"/>
    <d v="2017-04-18T00:00:00"/>
    <d v="2017-04-01T00:00:00"/>
    <d v="2017-04-18T00:00:00"/>
    <s v="Tuesday"/>
    <d v="1899-12-30T20:13:32"/>
    <d v="1899-12-30T20:00:00"/>
    <s v="One Way"/>
  </r>
  <r>
    <n v="1400126"/>
    <s v="RFID Card Member"/>
    <s v="Milwaukee"/>
    <s v="WI"/>
    <n v="53211"/>
    <s v="UNITED STATES"/>
    <s v="Annual Pass"/>
    <n v="143"/>
    <x v="35"/>
    <n v="43.060250000000003"/>
    <n v="-87.892169999999993"/>
    <x v="35"/>
    <n v="43.066893999999998"/>
    <n v="-87.877936000000005"/>
    <n v="9"/>
    <n v="0"/>
    <n v="1.4"/>
    <n v="1.3"/>
    <n v="54"/>
    <n v="-1"/>
    <d v="2017-04-18T00:00:00"/>
    <d v="2017-04-01T00:00:00"/>
    <d v="2017-04-18T00:00:00"/>
    <s v="Tuesday"/>
    <d v="1899-12-30T22:29:58"/>
    <d v="1899-12-30T22:00:00"/>
    <n v="1"/>
    <d v="2017-04-18T00:00:00"/>
    <d v="2017-04-01T00:00:00"/>
    <d v="2017-04-18T00:00:00"/>
    <s v="Tuesday"/>
    <d v="1899-12-30T22:38:33"/>
    <d v="1899-12-30T23:00:00"/>
    <s v="One Way"/>
  </r>
  <r>
    <n v="1518070"/>
    <s v="RFID Card Member"/>
    <s v="Milwaukee"/>
    <s v="WI"/>
    <n v="53211"/>
    <s v="UNITED STATES"/>
    <s v="30-Day Pass"/>
    <n v="11075"/>
    <x v="36"/>
    <n v="43.069021999999997"/>
    <n v="-87.887940999999998"/>
    <x v="16"/>
    <n v="43.052549999999997"/>
    <n v="-87.909329999999997"/>
    <n v="11"/>
    <n v="0"/>
    <n v="1.7"/>
    <n v="1.6"/>
    <n v="66"/>
    <n v="-1"/>
    <d v="2017-04-19T00:00:00"/>
    <d v="2017-04-01T00:00:00"/>
    <d v="2017-04-19T00:00:00"/>
    <s v="Wednesday"/>
    <d v="1899-12-30T08:27:11"/>
    <d v="1899-12-30T08:00:00"/>
    <n v="1"/>
    <d v="2017-04-19T00:00:00"/>
    <d v="2017-04-01T00:00:00"/>
    <d v="2017-04-19T00:00:00"/>
    <s v="Wednesday"/>
    <d v="1899-12-30T08:38:11"/>
    <d v="1899-12-30T09:00:00"/>
    <s v="One Way"/>
  </r>
  <r>
    <n v="1489319"/>
    <s v="RFID Card Member"/>
    <s v="Brookfield"/>
    <s v="WI"/>
    <n v="53045"/>
    <s v="UNITED STATES"/>
    <s v="Annual Pass"/>
    <n v="25"/>
    <x v="10"/>
    <n v="43.060786"/>
    <n v="-87.883825999999999"/>
    <x v="20"/>
    <n v="43.077359999999999"/>
    <n v="-87.880769999999998"/>
    <n v="9"/>
    <n v="0"/>
    <n v="1.4"/>
    <n v="1.3"/>
    <n v="54"/>
    <n v="-1"/>
    <d v="2017-04-19T00:00:00"/>
    <d v="2017-04-01T00:00:00"/>
    <d v="2017-04-19T00:00:00"/>
    <s v="Wednesday"/>
    <d v="1899-12-30T10:12:59"/>
    <d v="1899-12-30T10:00:00"/>
    <n v="1"/>
    <d v="2017-04-19T00:00:00"/>
    <d v="2017-04-01T00:00:00"/>
    <d v="2017-04-19T00:00:00"/>
    <s v="Wednesday"/>
    <d v="1899-12-30T10:21:46"/>
    <d v="1899-12-30T10:00:00"/>
    <s v="One Way"/>
  </r>
  <r>
    <n v="1371872"/>
    <s v="RFID Card Member"/>
    <s v="Wauwatosa"/>
    <s v="WI"/>
    <n v="53222"/>
    <s v="UNITED STATES"/>
    <s v="Annual Pass"/>
    <n v="6"/>
    <x v="35"/>
    <n v="43.060250000000003"/>
    <n v="-87.892169999999993"/>
    <x v="22"/>
    <n v="43.058010000000003"/>
    <n v="-87.877300000000005"/>
    <n v="23"/>
    <n v="0"/>
    <n v="3.5"/>
    <n v="3.3"/>
    <n v="138"/>
    <n v="-1"/>
    <d v="2017-04-19T00:00:00"/>
    <d v="2017-04-01T00:00:00"/>
    <d v="2017-04-19T00:00:00"/>
    <s v="Wednesday"/>
    <d v="1899-12-30T11:34:00"/>
    <d v="1899-12-30T12:00:00"/>
    <n v="1"/>
    <d v="2017-04-19T00:00:00"/>
    <d v="2017-04-01T00:00:00"/>
    <d v="2017-04-19T00:00:00"/>
    <s v="Wednesday"/>
    <d v="1899-12-30T11:57:59"/>
    <d v="1899-12-30T12:00:00"/>
    <s v="One Way"/>
  </r>
  <r>
    <n v="1260485"/>
    <s v="RFID Card Member"/>
    <s v="Shorewood"/>
    <s v="WI"/>
    <n v="53211"/>
    <s v="UNITED STATES"/>
    <s v="Annual Pass"/>
    <n v="11108"/>
    <x v="6"/>
    <n v="43.038719999999998"/>
    <n v="-87.905339999999995"/>
    <x v="1"/>
    <n v="43.03886"/>
    <n v="-87.902720000000002"/>
    <n v="2"/>
    <n v="0"/>
    <n v="0.3"/>
    <n v="0.3"/>
    <n v="12"/>
    <n v="-1"/>
    <d v="2017-04-19T00:00:00"/>
    <d v="2017-04-01T00:00:00"/>
    <d v="2017-04-19T00:00:00"/>
    <s v="Wednesday"/>
    <d v="1899-12-30T14:05:35"/>
    <d v="1899-12-30T14:00:00"/>
    <n v="1"/>
    <d v="2017-04-19T00:00:00"/>
    <d v="2017-04-01T00:00:00"/>
    <d v="2017-04-19T00:00:00"/>
    <s v="Wednesday"/>
    <d v="1899-12-30T14:07:57"/>
    <d v="1899-12-30T14:00:00"/>
    <s v="One Way"/>
  </r>
  <r>
    <n v="1417084"/>
    <s v="RFID Card Member"/>
    <s v="waukesha"/>
    <s v="WI"/>
    <n v="53188"/>
    <s v="UNITED STATES"/>
    <s v="Annual Pass"/>
    <n v="11114"/>
    <x v="27"/>
    <n v="43.074890000000003"/>
    <n v="-87.882810000000006"/>
    <x v="38"/>
    <n v="43.069021999999997"/>
    <n v="-87.887940999999998"/>
    <n v="5"/>
    <n v="0"/>
    <n v="0.8"/>
    <n v="0.7"/>
    <n v="30"/>
    <n v="-1"/>
    <d v="2017-04-19T00:00:00"/>
    <d v="2017-04-01T00:00:00"/>
    <d v="2017-04-19T00:00:00"/>
    <s v="Wednesday"/>
    <d v="1899-12-30T17:03:20"/>
    <d v="1899-12-30T17:00:00"/>
    <n v="1"/>
    <d v="2017-04-19T00:00:00"/>
    <d v="2017-04-01T00:00:00"/>
    <d v="2017-04-19T00:00:00"/>
    <s v="Wednesday"/>
    <d v="1899-12-30T17:08:16"/>
    <d v="1899-12-30T17:00:00"/>
    <s v="One Way"/>
  </r>
  <r>
    <n v="1518070"/>
    <s v="RFID Card Member"/>
    <s v="Milwaukee"/>
    <s v="WI"/>
    <n v="53211"/>
    <s v="UNITED STATES"/>
    <s v="30-Day Pass"/>
    <n v="11079"/>
    <x v="36"/>
    <n v="43.069021999999997"/>
    <n v="-87.887940999999998"/>
    <x v="25"/>
    <n v="43.074890000000003"/>
    <n v="-87.882810000000006"/>
    <n v="5"/>
    <n v="0"/>
    <n v="0.8"/>
    <n v="0.7"/>
    <n v="30"/>
    <n v="-1"/>
    <d v="2017-04-19T00:00:00"/>
    <d v="2017-04-01T00:00:00"/>
    <d v="2017-04-19T00:00:00"/>
    <s v="Wednesday"/>
    <d v="1899-12-30T18:03:52"/>
    <d v="1899-12-30T18:00:00"/>
    <n v="1"/>
    <d v="2017-04-19T00:00:00"/>
    <d v="2017-04-01T00:00:00"/>
    <d v="2017-04-19T00:00:00"/>
    <s v="Wednesday"/>
    <d v="1899-12-30T18:08:56"/>
    <d v="1899-12-30T18:00:00"/>
    <s v="One Way"/>
  </r>
  <r>
    <n v="583361"/>
    <s v="RFID Card Member"/>
    <s v="Milwaukee"/>
    <s v="WI"/>
    <n v="53202"/>
    <s v="UNITED STATES"/>
    <s v="Annual Pass"/>
    <n v="982"/>
    <x v="6"/>
    <n v="43.038719999999998"/>
    <n v="-87.905339999999995"/>
    <x v="41"/>
    <n v="43.031320000000001"/>
    <n v="-87.904259999999994"/>
    <n v="4"/>
    <n v="0"/>
    <n v="0.6"/>
    <n v="0.6"/>
    <n v="24"/>
    <n v="-1"/>
    <d v="2017-04-19T00:00:00"/>
    <d v="2017-04-01T00:00:00"/>
    <d v="2017-04-19T00:00:00"/>
    <s v="Wednesday"/>
    <d v="1899-12-30T18:13:48"/>
    <d v="1899-12-30T18:00:00"/>
    <n v="1"/>
    <d v="2017-04-19T00:00:00"/>
    <d v="2017-04-01T00:00:00"/>
    <d v="2017-04-19T00:00:00"/>
    <s v="Wednesday"/>
    <d v="1899-12-30T18:17:19"/>
    <d v="1899-12-30T18:00:00"/>
    <s v="One Way"/>
  </r>
  <r>
    <n v="1408049"/>
    <s v="RFID Card Member"/>
    <s v="Milwaukee"/>
    <s v="WI"/>
    <n v="53202"/>
    <s v="UNITED STATES"/>
    <s v="Annual Pass"/>
    <n v="46"/>
    <x v="52"/>
    <n v="43.034619999999997"/>
    <n v="-87.917500000000004"/>
    <x v="43"/>
    <n v="43.031480000000002"/>
    <n v="-87.908169999999998"/>
    <n v="9"/>
    <n v="0"/>
    <n v="1.4"/>
    <n v="1.3"/>
    <n v="54"/>
    <n v="-1"/>
    <d v="2017-04-19T00:00:00"/>
    <d v="2017-04-01T00:00:00"/>
    <d v="2017-04-19T00:00:00"/>
    <s v="Wednesday"/>
    <d v="1899-12-30T20:33:48"/>
    <d v="1899-12-30T21:00:00"/>
    <n v="1"/>
    <d v="2017-04-19T00:00:00"/>
    <d v="2017-04-01T00:00:00"/>
    <d v="2017-04-19T00:00:00"/>
    <s v="Wednesday"/>
    <d v="1899-12-30T20:42:10"/>
    <d v="1899-12-30T21:00:00"/>
    <s v="One Way"/>
  </r>
  <r>
    <n v="1257700"/>
    <s v="RFID Card Member"/>
    <s v="Milwaukee"/>
    <s v="WI"/>
    <n v="53202"/>
    <s v="UNITED STATES"/>
    <s v="Annual Pass"/>
    <n v="5551"/>
    <x v="37"/>
    <n v="43.036900000000003"/>
    <n v="-87.89667"/>
    <x v="12"/>
    <n v="43.036900000000003"/>
    <n v="-87.89667"/>
    <n v="12"/>
    <n v="0"/>
    <n v="1.8"/>
    <n v="1.7"/>
    <n v="72"/>
    <n v="-1"/>
    <d v="2017-04-20T00:00:00"/>
    <d v="2017-04-01T00:00:00"/>
    <d v="2017-04-20T00:00:00"/>
    <s v="Thursday"/>
    <d v="1899-12-30T10:02:53"/>
    <d v="1899-12-30T10:00:00"/>
    <n v="1"/>
    <d v="2017-04-20T00:00:00"/>
    <d v="2017-04-01T00:00:00"/>
    <d v="2017-04-20T00:00:00"/>
    <s v="Thursday"/>
    <d v="1899-12-30T10:14:01"/>
    <d v="1899-12-30T10:00:00"/>
    <s v="Round Trip"/>
  </r>
  <r>
    <n v="1477939"/>
    <s v="RFID Card Member"/>
    <s v="Campbellsport"/>
    <s v="WI"/>
    <n v="53010"/>
    <s v="UNITED STATES"/>
    <s v="Annual Pass"/>
    <n v="247"/>
    <x v="57"/>
    <n v="43.059550000000002"/>
    <n v="-88.008840000000006"/>
    <x v="54"/>
    <n v="43.060079999999999"/>
    <n v="-88.027349999999998"/>
    <n v="7"/>
    <n v="0"/>
    <n v="1.1000000000000001"/>
    <n v="1"/>
    <n v="42"/>
    <n v="-1"/>
    <d v="2017-04-20T00:00:00"/>
    <d v="2017-04-01T00:00:00"/>
    <d v="2017-04-20T00:00:00"/>
    <s v="Thursday"/>
    <d v="1899-12-30T10:15:49"/>
    <d v="1899-12-30T10:00:00"/>
    <n v="1"/>
    <d v="2017-04-20T00:00:00"/>
    <d v="2017-04-01T00:00:00"/>
    <d v="2017-04-20T00:00:00"/>
    <s v="Thursday"/>
    <d v="1899-12-30T10:22:34"/>
    <d v="1899-12-30T10:00:00"/>
    <s v="One Way"/>
  </r>
  <r>
    <n v="1477939"/>
    <s v="RFID Card Member"/>
    <s v="Campbellsport"/>
    <s v="WI"/>
    <n v="53010"/>
    <s v="UNITED STATES"/>
    <s v="Annual Pass"/>
    <n v="5416"/>
    <x v="42"/>
    <n v="43.060079999999999"/>
    <n v="-88.027349999999998"/>
    <x v="46"/>
    <n v="43.06044"/>
    <n v="-88.016239999999996"/>
    <n v="30"/>
    <n v="0"/>
    <n v="4.5"/>
    <n v="4.3"/>
    <n v="180"/>
    <n v="-1"/>
    <d v="2017-04-20T00:00:00"/>
    <d v="2017-04-01T00:00:00"/>
    <d v="2017-04-20T00:00:00"/>
    <s v="Thursday"/>
    <d v="1899-12-30T12:09:00"/>
    <d v="1899-12-30T12:00:00"/>
    <n v="1"/>
    <d v="2017-04-20T00:00:00"/>
    <d v="2017-04-01T00:00:00"/>
    <d v="2017-04-20T00:00:00"/>
    <s v="Thursday"/>
    <d v="1899-12-30T12:39:00"/>
    <d v="1899-12-30T13:00:00"/>
    <s v="One Way"/>
  </r>
  <r>
    <n v="1214824"/>
    <s v="RFID Card Member"/>
    <s v="Wauwatosa"/>
    <s v="WI"/>
    <n v="53222"/>
    <s v="UNITED STATES"/>
    <s v="Annual Pass"/>
    <n v="5435"/>
    <x v="34"/>
    <n v="43.02948"/>
    <n v="-87.912819999999996"/>
    <x v="6"/>
    <n v="43.03519"/>
    <n v="-87.907390000000007"/>
    <n v="8"/>
    <n v="0"/>
    <n v="1.2"/>
    <n v="1.1000000000000001"/>
    <n v="48"/>
    <n v="-1"/>
    <d v="2017-04-20T00:00:00"/>
    <d v="2017-04-01T00:00:00"/>
    <d v="2017-04-20T00:00:00"/>
    <s v="Thursday"/>
    <d v="1899-12-30T12:19:53"/>
    <d v="1899-12-30T12:00:00"/>
    <n v="1"/>
    <d v="2017-04-20T00:00:00"/>
    <d v="2017-04-01T00:00:00"/>
    <d v="2017-04-20T00:00:00"/>
    <s v="Thursday"/>
    <d v="1899-12-30T12:27:05"/>
    <d v="1899-12-30T12:00:00"/>
    <s v="One Way"/>
  </r>
  <r>
    <n v="1214824"/>
    <s v="RFID Card Member"/>
    <s v="Wauwatosa"/>
    <s v="WI"/>
    <n v="53222"/>
    <s v="UNITED STATES"/>
    <s v="Annual Pass"/>
    <n v="994"/>
    <x v="41"/>
    <n v="43.031480000000002"/>
    <n v="-87.908169999999998"/>
    <x v="37"/>
    <n v="43.02948"/>
    <n v="-87.912819999999996"/>
    <n v="5"/>
    <n v="0"/>
    <n v="0.8"/>
    <n v="0.7"/>
    <n v="30"/>
    <n v="-1"/>
    <d v="2017-04-20T00:00:00"/>
    <d v="2017-04-01T00:00:00"/>
    <d v="2017-04-20T00:00:00"/>
    <s v="Thursday"/>
    <d v="1899-12-30T13:23:33"/>
    <d v="1899-12-30T13:00:00"/>
    <n v="1"/>
    <d v="2017-04-20T00:00:00"/>
    <d v="2017-04-01T00:00:00"/>
    <d v="2017-04-20T00:00:00"/>
    <s v="Thursday"/>
    <d v="1899-12-30T13:28:42"/>
    <d v="1899-12-30T13:00:00"/>
    <s v="One Way"/>
  </r>
  <r>
    <n v="1373067"/>
    <s v="RFID Card Member"/>
    <s v="Frankfort"/>
    <s v="IL"/>
    <n v="60423"/>
    <s v="UNITED STATES"/>
    <s v="Annual Pass"/>
    <n v="11114"/>
    <x v="36"/>
    <n v="43.069021999999997"/>
    <n v="-87.887940999999998"/>
    <x v="47"/>
    <n v="43.060250000000003"/>
    <n v="-87.892169999999993"/>
    <n v="5"/>
    <n v="0"/>
    <n v="0.8"/>
    <n v="0.7"/>
    <n v="30"/>
    <n v="-1"/>
    <d v="2017-04-21T00:00:00"/>
    <d v="2017-04-01T00:00:00"/>
    <d v="2017-04-21T00:00:00"/>
    <s v="Friday"/>
    <d v="1899-12-30T00:10:06"/>
    <d v="1899-12-30T00:00:00"/>
    <n v="1"/>
    <d v="2017-04-21T00:00:00"/>
    <d v="2017-04-01T00:00:00"/>
    <d v="2017-04-21T00:00:00"/>
    <s v="Friday"/>
    <d v="1899-12-30T00:15:12"/>
    <d v="1899-12-30T00:00:00"/>
    <s v="One Way"/>
  </r>
  <r>
    <n v="583361"/>
    <s v="RFID Card Member"/>
    <s v="Milwaukee"/>
    <s v="WI"/>
    <n v="53202"/>
    <s v="UNITED STATES"/>
    <s v="Annual Pass"/>
    <n v="45"/>
    <x v="6"/>
    <n v="43.038719999999998"/>
    <n v="-87.905339999999995"/>
    <x v="41"/>
    <n v="43.031320000000001"/>
    <n v="-87.904259999999994"/>
    <n v="8"/>
    <n v="0"/>
    <n v="1.2"/>
    <n v="1.1000000000000001"/>
    <n v="48"/>
    <n v="-1"/>
    <d v="2017-04-21T00:00:00"/>
    <d v="2017-04-01T00:00:00"/>
    <d v="2017-04-21T00:00:00"/>
    <s v="Friday"/>
    <d v="1899-12-30T02:06:48"/>
    <d v="1899-12-30T02:00:00"/>
    <n v="1"/>
    <d v="2017-04-21T00:00:00"/>
    <d v="2017-04-01T00:00:00"/>
    <d v="2017-04-21T00:00:00"/>
    <s v="Friday"/>
    <d v="1899-12-30T02:14:29"/>
    <d v="1899-12-30T02:00:00"/>
    <s v="One Way"/>
  </r>
  <r>
    <n v="1180433"/>
    <s v="RFID Card Member"/>
    <s v="milwaukee"/>
    <s v="WI"/>
    <n v="53212"/>
    <s v="UNITED STATES"/>
    <s v="Pay as You Go Pass"/>
    <n v="46"/>
    <x v="8"/>
    <n v="43.038580000000003"/>
    <n v="-87.90934"/>
    <x v="37"/>
    <n v="43.02948"/>
    <n v="-87.912819999999996"/>
    <n v="11"/>
    <n v="2"/>
    <n v="1.7"/>
    <n v="1.6"/>
    <n v="66"/>
    <n v="-1"/>
    <d v="2017-04-21T00:00:00"/>
    <d v="2017-04-01T00:00:00"/>
    <d v="2017-04-21T00:00:00"/>
    <s v="Friday"/>
    <d v="1899-12-30T02:09:13"/>
    <d v="1899-12-30T02:00:00"/>
    <n v="1"/>
    <d v="2017-04-21T00:00:00"/>
    <d v="2017-04-01T00:00:00"/>
    <d v="2017-04-21T00:00:00"/>
    <s v="Friday"/>
    <d v="1899-12-30T02:20:34"/>
    <d v="1899-12-30T02:00:00"/>
    <s v="One Way"/>
  </r>
  <r>
    <n v="1408049"/>
    <s v="RFID Card Member"/>
    <s v="Milwaukee"/>
    <s v="WI"/>
    <n v="53202"/>
    <s v="UNITED STATES"/>
    <s v="Annual Pass"/>
    <n v="204"/>
    <x v="3"/>
    <n v="43.03519"/>
    <n v="-87.907390000000007"/>
    <x v="9"/>
    <n v="43.034619999999997"/>
    <n v="-87.917500000000004"/>
    <n v="10"/>
    <n v="0"/>
    <n v="1.5"/>
    <n v="1.4"/>
    <n v="60"/>
    <n v="-1"/>
    <d v="2017-04-21T00:00:00"/>
    <d v="2017-04-01T00:00:00"/>
    <d v="2017-04-21T00:00:00"/>
    <s v="Friday"/>
    <d v="1899-12-30T06:33:27"/>
    <d v="1899-12-30T07:00:00"/>
    <n v="1"/>
    <d v="2017-04-21T00:00:00"/>
    <d v="2017-04-01T00:00:00"/>
    <d v="2017-04-21T00:00:00"/>
    <s v="Friday"/>
    <d v="1899-12-30T06:43:40"/>
    <d v="1899-12-30T07:00:00"/>
    <s v="One Way"/>
  </r>
  <r>
    <n v="1564663"/>
    <s v="RFID Card Member"/>
    <s v="Milwaukee"/>
    <s v="WI"/>
    <n v="53202"/>
    <s v="UNITED STATES"/>
    <s v="Annual Pass"/>
    <n v="11147"/>
    <x v="38"/>
    <n v="43.058619999999998"/>
    <n v="-87.885319999999993"/>
    <x v="1"/>
    <n v="43.03886"/>
    <n v="-87.902720000000002"/>
    <n v="15"/>
    <n v="0"/>
    <n v="2.2999999999999998"/>
    <n v="2.1"/>
    <n v="90"/>
    <n v="-1"/>
    <d v="2017-04-21T00:00:00"/>
    <d v="2017-04-01T00:00:00"/>
    <d v="2017-04-21T00:00:00"/>
    <s v="Friday"/>
    <d v="1899-12-30T07:13:04"/>
    <d v="1899-12-30T07:00:00"/>
    <n v="1"/>
    <d v="2017-04-21T00:00:00"/>
    <d v="2017-04-01T00:00:00"/>
    <d v="2017-04-21T00:00:00"/>
    <s v="Friday"/>
    <d v="1899-12-30T07:28:05"/>
    <d v="1899-12-30T07:00:00"/>
    <s v="One Way"/>
  </r>
  <r>
    <n v="1357250"/>
    <s v="RFID Card Member"/>
    <s v="Milwaukee"/>
    <s v="WI"/>
    <n v="53202"/>
    <s v="UNITED STATES"/>
    <s v="Annual Pass"/>
    <n v="255"/>
    <x v="1"/>
    <n v="43.048200000000001"/>
    <n v="-87.900859999999994"/>
    <x v="1"/>
    <n v="43.03886"/>
    <n v="-87.902720000000002"/>
    <n v="5"/>
    <n v="0"/>
    <n v="0.8"/>
    <n v="0.7"/>
    <n v="30"/>
    <n v="-1"/>
    <d v="2017-04-21T00:00:00"/>
    <d v="2017-04-01T00:00:00"/>
    <d v="2017-04-21T00:00:00"/>
    <s v="Friday"/>
    <d v="1899-12-30T07:51:41"/>
    <d v="1899-12-30T08:00:00"/>
    <n v="1"/>
    <d v="2017-04-21T00:00:00"/>
    <d v="2017-04-01T00:00:00"/>
    <d v="2017-04-21T00:00:00"/>
    <s v="Friday"/>
    <d v="1899-12-30T07:56:15"/>
    <d v="1899-12-30T08:00:00"/>
    <s v="One Way"/>
  </r>
  <r>
    <n v="1249381"/>
    <s v="RFID Card Member"/>
    <s v="brookfield"/>
    <s v="WI"/>
    <n v="53005"/>
    <s v="UNITED STATES"/>
    <s v="Bublr for Organizations"/>
    <n v="5581"/>
    <x v="32"/>
    <n v="43.078530000000001"/>
    <n v="-87.882620000000003"/>
    <x v="25"/>
    <n v="43.074890000000003"/>
    <n v="-87.882810000000006"/>
    <n v="2"/>
    <n v="0"/>
    <n v="0.3"/>
    <n v="0.3"/>
    <n v="12"/>
    <n v="-1"/>
    <d v="2017-04-21T00:00:00"/>
    <d v="2017-04-01T00:00:00"/>
    <d v="2017-04-21T00:00:00"/>
    <s v="Friday"/>
    <d v="1899-12-30T11:01:25"/>
    <d v="1899-12-30T11:00:00"/>
    <n v="1"/>
    <d v="2017-04-21T00:00:00"/>
    <d v="2017-04-01T00:00:00"/>
    <d v="2017-04-21T00:00:00"/>
    <s v="Friday"/>
    <d v="1899-12-30T11:03:08"/>
    <d v="1899-12-30T11:00:00"/>
    <s v="One Way"/>
  </r>
  <r>
    <n v="1378733"/>
    <s v="RFID Card Member"/>
    <s v="Appleton"/>
    <s v="WI"/>
    <n v="54915"/>
    <s v="UNITED STATES"/>
    <s v="Annual Pass"/>
    <n v="19"/>
    <x v="35"/>
    <n v="43.060250000000003"/>
    <n v="-87.892169999999993"/>
    <x v="13"/>
    <n v="43.078530000000001"/>
    <n v="-87.882620000000003"/>
    <n v="13"/>
    <n v="0"/>
    <n v="2"/>
    <n v="1.9"/>
    <n v="78"/>
    <n v="-1"/>
    <d v="2017-04-21T00:00:00"/>
    <d v="2017-04-01T00:00:00"/>
    <d v="2017-04-21T00:00:00"/>
    <s v="Friday"/>
    <d v="1899-12-30T14:15:38"/>
    <d v="1899-12-30T14:00:00"/>
    <n v="1"/>
    <d v="2017-04-21T00:00:00"/>
    <d v="2017-04-01T00:00:00"/>
    <d v="2017-04-21T00:00:00"/>
    <s v="Friday"/>
    <d v="1899-12-30T14:28:29"/>
    <d v="1899-12-30T14:00:00"/>
    <s v="One Way"/>
  </r>
  <r>
    <n v="1359140"/>
    <s v="RFID Card Member"/>
    <s v="Dousman"/>
    <s v="WI"/>
    <n v="53118"/>
    <s v="UNITED STATES"/>
    <s v="Annual Pass"/>
    <n v="25"/>
    <x v="45"/>
    <n v="43.077359999999999"/>
    <n v="-87.880769999999998"/>
    <x v="47"/>
    <n v="43.060250000000003"/>
    <n v="-87.892169999999993"/>
    <n v="14"/>
    <n v="0"/>
    <n v="2.1"/>
    <n v="2"/>
    <n v="84"/>
    <n v="-1"/>
    <d v="2017-04-21T00:00:00"/>
    <d v="2017-04-01T00:00:00"/>
    <d v="2017-04-21T00:00:00"/>
    <s v="Friday"/>
    <d v="1899-12-30T15:58:54"/>
    <d v="1899-12-30T16:00:00"/>
    <n v="1"/>
    <d v="2017-04-21T00:00:00"/>
    <d v="2017-04-01T00:00:00"/>
    <d v="2017-04-21T00:00:00"/>
    <s v="Friday"/>
    <d v="1899-12-30T16:12:30"/>
    <d v="1899-12-30T16:00:00"/>
    <s v="One Way"/>
  </r>
  <r>
    <n v="1407702"/>
    <s v="RFID Card Member"/>
    <s v="Milwaukee"/>
    <s v="WI"/>
    <n v="53202"/>
    <s v="UNITED STATES"/>
    <s v="Annual Pass"/>
    <n v="5497"/>
    <x v="32"/>
    <n v="43.078530000000001"/>
    <n v="-87.882620000000003"/>
    <x v="55"/>
    <n v="43.074655999999997"/>
    <n v="-87.889011999999994"/>
    <n v="4"/>
    <n v="0"/>
    <n v="0.6"/>
    <n v="0.6"/>
    <n v="24"/>
    <n v="-1"/>
    <d v="2017-04-21T00:00:00"/>
    <d v="2017-04-01T00:00:00"/>
    <d v="2017-04-21T00:00:00"/>
    <s v="Friday"/>
    <d v="1899-12-30T16:25:35"/>
    <d v="1899-12-30T16:00:00"/>
    <n v="1"/>
    <d v="2017-04-21T00:00:00"/>
    <d v="2017-04-01T00:00:00"/>
    <d v="2017-04-21T00:00:00"/>
    <s v="Friday"/>
    <d v="1899-12-30T16:29:59"/>
    <d v="1899-12-30T16:00:00"/>
    <s v="One Way"/>
  </r>
  <r>
    <n v="1425087"/>
    <s v="RFID Card Member"/>
    <s v="milwaukee"/>
    <s v="WI"/>
    <n v="53212"/>
    <s v="UNITED STATES"/>
    <s v="Annual Pass"/>
    <n v="5485"/>
    <x v="31"/>
    <n v="43.06033"/>
    <n v="-87.89546"/>
    <x v="3"/>
    <n v="43.03913"/>
    <n v="-87.916150000000002"/>
    <n v="11"/>
    <n v="0"/>
    <n v="1.7"/>
    <n v="1.6"/>
    <n v="66"/>
    <n v="-1"/>
    <d v="2017-04-21T00:00:00"/>
    <d v="2017-04-01T00:00:00"/>
    <d v="2017-04-21T00:00:00"/>
    <s v="Friday"/>
    <d v="1899-12-30T16:30:53"/>
    <d v="1899-12-30T17:00:00"/>
    <n v="1"/>
    <d v="2017-04-21T00:00:00"/>
    <d v="2017-04-01T00:00:00"/>
    <d v="2017-04-21T00:00:00"/>
    <s v="Friday"/>
    <d v="1899-12-30T16:41:49"/>
    <d v="1899-12-30T17:00:00"/>
    <s v="One Way"/>
  </r>
  <r>
    <n v="1185449"/>
    <s v="RFID Card Member"/>
    <s v="Milwaukee"/>
    <s v="WI"/>
    <n v="53211"/>
    <s v="UNITED STATES"/>
    <s v="Annual Pass"/>
    <n v="5468"/>
    <x v="12"/>
    <n v="43.052460000000004"/>
    <n v="-87.891000000000005"/>
    <x v="12"/>
    <n v="43.036900000000003"/>
    <n v="-87.89667"/>
    <n v="8"/>
    <n v="0"/>
    <n v="1.2"/>
    <n v="1.1000000000000001"/>
    <n v="48"/>
    <n v="-1"/>
    <d v="2017-04-21T00:00:00"/>
    <d v="2017-04-01T00:00:00"/>
    <d v="2017-04-21T00:00:00"/>
    <s v="Friday"/>
    <d v="1899-12-30T16:38:07"/>
    <d v="1899-12-30T17:00:00"/>
    <n v="1"/>
    <d v="2017-04-21T00:00:00"/>
    <d v="2017-04-01T00:00:00"/>
    <d v="2017-04-21T00:00:00"/>
    <s v="Friday"/>
    <d v="1899-12-30T16:46:37"/>
    <d v="1899-12-30T17:00:00"/>
    <s v="One Way"/>
  </r>
  <r>
    <n v="1358589"/>
    <s v="RFID Card Member"/>
    <s v="Milwaukee"/>
    <s v="WI"/>
    <n v="53211"/>
    <s v="UNITED STATES"/>
    <s v="Annual Pass"/>
    <n v="11136"/>
    <x v="30"/>
    <n v="43.045712999999999"/>
    <n v="-87.899756999999994"/>
    <x v="26"/>
    <n v="43.053040000000003"/>
    <n v="-87.897660000000002"/>
    <n v="7"/>
    <n v="0"/>
    <n v="1.1000000000000001"/>
    <n v="1"/>
    <n v="42"/>
    <n v="-1"/>
    <d v="2017-04-21T00:00:00"/>
    <d v="2017-04-01T00:00:00"/>
    <d v="2017-04-21T00:00:00"/>
    <s v="Friday"/>
    <d v="1899-12-30T17:55:06"/>
    <d v="1899-12-30T18:00:00"/>
    <n v="1"/>
    <d v="2017-04-21T00:00:00"/>
    <d v="2017-04-01T00:00:00"/>
    <d v="2017-04-21T00:00:00"/>
    <s v="Friday"/>
    <d v="1899-12-30T18:02:09"/>
    <d v="1899-12-30T18:00:00"/>
    <s v="One Way"/>
  </r>
  <r>
    <n v="1312561"/>
    <s v="RFID Card Member"/>
    <s v="Milwaukee"/>
    <s v="WI"/>
    <n v="53202"/>
    <s v="UNITED STATES"/>
    <s v="Pay as You Go Pass"/>
    <n v="5440"/>
    <x v="8"/>
    <n v="43.038580000000003"/>
    <n v="-87.90934"/>
    <x v="58"/>
    <n v="43.026229999999998"/>
    <n v="-87.912809999999993"/>
    <n v="9"/>
    <n v="2"/>
    <n v="1.4"/>
    <n v="1.3"/>
    <n v="54"/>
    <n v="-1"/>
    <d v="2017-04-21T00:00:00"/>
    <d v="2017-04-01T00:00:00"/>
    <d v="2017-04-21T00:00:00"/>
    <s v="Friday"/>
    <d v="1899-12-30T19:43:59"/>
    <d v="1899-12-30T20:00:00"/>
    <n v="1"/>
    <d v="2017-04-21T00:00:00"/>
    <d v="2017-04-01T00:00:00"/>
    <d v="2017-04-21T00:00:00"/>
    <s v="Friday"/>
    <d v="1899-12-30T19:52:09"/>
    <d v="1899-12-30T20:00:00"/>
    <s v="One Way"/>
  </r>
  <r>
    <n v="1527528"/>
    <s v="RFID Card Member"/>
    <s v="Milwaukee "/>
    <s v="WI"/>
    <n v="53202"/>
    <s v="UNITED STATES"/>
    <s v="Annual Pass"/>
    <n v="112"/>
    <x v="40"/>
    <n v="43.046570000000003"/>
    <n v="-87.908720000000002"/>
    <x v="11"/>
    <n v="43.052460000000004"/>
    <n v="-87.891000000000005"/>
    <n v="12"/>
    <n v="0"/>
    <n v="1.8"/>
    <n v="1.7"/>
    <n v="72"/>
    <n v="-1"/>
    <d v="2017-04-29T00:00:00"/>
    <d v="2017-04-01T00:00:00"/>
    <d v="2017-04-29T00:00:00"/>
    <s v="Saturday"/>
    <d v="1899-12-30T13:32:36"/>
    <d v="1899-12-30T14:00:00"/>
    <n v="1"/>
    <d v="2017-04-29T00:00:00"/>
    <d v="2017-04-01T00:00:00"/>
    <d v="2017-04-29T00:00:00"/>
    <s v="Saturday"/>
    <d v="1899-12-30T13:44:42"/>
    <d v="1899-12-30T14:00:00"/>
    <s v="One Way"/>
  </r>
  <r>
    <n v="1546752"/>
    <s v="RFID Card Member"/>
    <s v="Milwaukee "/>
    <s v="WI"/>
    <n v="53202"/>
    <s v="UNITED STATES"/>
    <s v="Annual Pass"/>
    <n v="11108"/>
    <x v="27"/>
    <n v="43.074890000000003"/>
    <n v="-87.882810000000006"/>
    <x v="55"/>
    <n v="43.074655999999997"/>
    <n v="-87.889011999999994"/>
    <n v="1"/>
    <n v="0"/>
    <n v="0.2"/>
    <n v="0.1"/>
    <n v="6"/>
    <n v="-1"/>
    <d v="2017-04-30T00:00:00"/>
    <d v="2017-04-01T00:00:00"/>
    <d v="2017-04-30T00:00:00"/>
    <s v="Sunday"/>
    <d v="1899-12-30T17:31:17"/>
    <d v="1899-12-30T18:00:00"/>
    <n v="1"/>
    <d v="2017-04-30T00:00:00"/>
    <d v="2017-04-01T00:00:00"/>
    <d v="2017-04-30T00:00:00"/>
    <s v="Sunday"/>
    <d v="1899-12-30T17:32:53"/>
    <d v="1899-12-30T18:00:00"/>
    <s v="One Way"/>
  </r>
  <r>
    <n v="1435377"/>
    <s v="RFID Card Member"/>
    <s v="Milwaukee"/>
    <s v="WI"/>
    <n v="53233"/>
    <s v="UNITED STATES"/>
    <s v="Annual Pass"/>
    <n v="11049"/>
    <x v="47"/>
    <n v="43.041646999999998"/>
    <n v="-87.927257999999995"/>
    <x v="16"/>
    <n v="43.052549999999997"/>
    <n v="-87.909329999999997"/>
    <n v="12"/>
    <n v="0"/>
    <n v="1.8"/>
    <n v="1.7"/>
    <n v="72"/>
    <n v="-1"/>
    <d v="2017-04-25T00:00:00"/>
    <d v="2017-04-01T00:00:00"/>
    <d v="2017-04-25T00:00:00"/>
    <s v="Tuesday"/>
    <d v="1899-12-30T09:46:55"/>
    <d v="1899-12-30T10:00:00"/>
    <n v="1"/>
    <d v="2017-04-25T00:00:00"/>
    <d v="2017-04-01T00:00:00"/>
    <d v="2017-04-25T00:00:00"/>
    <s v="Tuesday"/>
    <d v="1899-12-30T09:58:10"/>
    <d v="1899-12-30T10:00:00"/>
    <s v="One Way"/>
  </r>
  <r>
    <n v="1397103"/>
    <s v="RFID Card Member"/>
    <s v="Milwaukee"/>
    <s v="WI"/>
    <n v="53211"/>
    <s v="UNITED STATES"/>
    <s v="Annual Pass"/>
    <n v="199"/>
    <x v="22"/>
    <n v="43.066893999999998"/>
    <n v="-87.877936000000005"/>
    <x v="13"/>
    <n v="43.078530000000001"/>
    <n v="-87.882620000000003"/>
    <n v="5"/>
    <n v="0"/>
    <n v="0.8"/>
    <n v="0.7"/>
    <n v="30"/>
    <n v="-1"/>
    <d v="2017-04-25T00:00:00"/>
    <d v="2017-04-01T00:00:00"/>
    <d v="2017-04-25T00:00:00"/>
    <s v="Tuesday"/>
    <d v="1899-12-30T10:13:22"/>
    <d v="1899-12-30T10:00:00"/>
    <n v="1"/>
    <d v="2017-04-25T00:00:00"/>
    <d v="2017-04-01T00:00:00"/>
    <d v="2017-04-25T00:00:00"/>
    <s v="Tuesday"/>
    <d v="1899-12-30T10:18:36"/>
    <d v="1899-12-30T10:00:00"/>
    <s v="One Way"/>
  </r>
  <r>
    <n v="1371872"/>
    <s v="RFID Card Member"/>
    <s v="Wauwatosa"/>
    <s v="WI"/>
    <n v="53222"/>
    <s v="UNITED STATES"/>
    <s v="Annual Pass"/>
    <n v="3"/>
    <x v="25"/>
    <n v="43.058010000000003"/>
    <n v="-87.877300000000005"/>
    <x v="22"/>
    <n v="43.058010000000003"/>
    <n v="-87.877300000000005"/>
    <n v="1"/>
    <n v="0"/>
    <n v="0.2"/>
    <n v="0.1"/>
    <n v="6"/>
    <n v="-1"/>
    <d v="2017-04-25T00:00:00"/>
    <d v="2017-04-01T00:00:00"/>
    <d v="2017-04-25T00:00:00"/>
    <s v="Tuesday"/>
    <d v="1899-12-30T13:08:54"/>
    <d v="1899-12-30T13:00:00"/>
    <n v="1"/>
    <d v="2017-04-25T00:00:00"/>
    <d v="2017-04-01T00:00:00"/>
    <d v="2017-04-25T00:00:00"/>
    <s v="Tuesday"/>
    <d v="1899-12-30T13:09:53"/>
    <d v="1899-12-30T13:00:00"/>
    <s v="Round Trip"/>
  </r>
  <r>
    <n v="1162897"/>
    <s v="RFID Card Member"/>
    <s v="Milwaukee"/>
    <s v="WI"/>
    <n v="53202"/>
    <s v="UNITED STATES"/>
    <s v="Bublr for Organizations"/>
    <n v="5436"/>
    <x v="22"/>
    <n v="43.066893999999998"/>
    <n v="-87.877936000000005"/>
    <x v="10"/>
    <n v="43.058619999999998"/>
    <n v="-87.885319999999993"/>
    <n v="7"/>
    <n v="0"/>
    <n v="1.1000000000000001"/>
    <n v="1"/>
    <n v="42"/>
    <n v="-1"/>
    <d v="2017-04-25T00:00:00"/>
    <d v="2017-04-01T00:00:00"/>
    <d v="2017-04-25T00:00:00"/>
    <s v="Tuesday"/>
    <d v="1899-12-30T14:42:20"/>
    <d v="1899-12-30T15:00:00"/>
    <n v="1"/>
    <d v="2017-04-25T00:00:00"/>
    <d v="2017-04-01T00:00:00"/>
    <d v="2017-04-25T00:00:00"/>
    <s v="Tuesday"/>
    <d v="1899-12-30T14:49:37"/>
    <d v="1899-12-30T15:00:00"/>
    <s v="One Way"/>
  </r>
  <r>
    <n v="1564054"/>
    <s v="RFID Card Member"/>
    <s v="Franksville "/>
    <s v="WI"/>
    <n v="53126"/>
    <s v="UNITED STATES"/>
    <s v="Annual Pass"/>
    <n v="5501"/>
    <x v="44"/>
    <n v="43.060296999999998"/>
    <n v="-87.913150000000002"/>
    <x v="26"/>
    <n v="43.053040000000003"/>
    <n v="-87.897660000000002"/>
    <n v="9"/>
    <n v="0"/>
    <n v="1.4"/>
    <n v="1.3"/>
    <n v="54"/>
    <n v="-1"/>
    <d v="2017-04-25T00:00:00"/>
    <d v="2017-04-01T00:00:00"/>
    <d v="2017-04-25T00:00:00"/>
    <s v="Tuesday"/>
    <d v="1899-12-30T14:42:45"/>
    <d v="1899-12-30T15:00:00"/>
    <n v="1"/>
    <d v="2017-04-25T00:00:00"/>
    <d v="2017-04-01T00:00:00"/>
    <d v="2017-04-25T00:00:00"/>
    <s v="Tuesday"/>
    <d v="1899-12-30T14:51:28"/>
    <d v="1899-12-30T15:00:00"/>
    <s v="One Way"/>
  </r>
  <r>
    <n v="1593027"/>
    <s v="RFID Card Member"/>
    <s v="Milwaukee "/>
    <s v="WI"/>
    <n v="53212"/>
    <s v="UNITED STATES"/>
    <s v="Annual Pass"/>
    <n v="237"/>
    <x v="31"/>
    <n v="43.06033"/>
    <n v="-87.89546"/>
    <x v="25"/>
    <n v="43.074890000000003"/>
    <n v="-87.882810000000006"/>
    <n v="12"/>
    <n v="0"/>
    <n v="1.8"/>
    <n v="1.7"/>
    <n v="72"/>
    <n v="-1"/>
    <d v="2017-04-25T00:00:00"/>
    <d v="2017-04-01T00:00:00"/>
    <d v="2017-04-25T00:00:00"/>
    <s v="Tuesday"/>
    <d v="1899-12-30T14:52:24"/>
    <d v="1899-12-30T15:00:00"/>
    <n v="1"/>
    <d v="2017-04-25T00:00:00"/>
    <d v="2017-04-01T00:00:00"/>
    <d v="2017-04-25T00:00:00"/>
    <s v="Tuesday"/>
    <d v="1899-12-30T15:04:48"/>
    <d v="1899-12-30T15:00:00"/>
    <s v="One Way"/>
  </r>
  <r>
    <n v="1417084"/>
    <s v="RFID Card Member"/>
    <s v="waukesha"/>
    <s v="WI"/>
    <n v="53188"/>
    <s v="UNITED STATES"/>
    <s v="Annual Pass"/>
    <n v="182"/>
    <x v="27"/>
    <n v="43.074890000000003"/>
    <n v="-87.882810000000006"/>
    <x v="38"/>
    <n v="43.069021999999997"/>
    <n v="-87.887940999999998"/>
    <n v="4"/>
    <n v="0"/>
    <n v="0.6"/>
    <n v="0.6"/>
    <n v="24"/>
    <n v="-1"/>
    <d v="2017-04-25T00:00:00"/>
    <d v="2017-04-01T00:00:00"/>
    <d v="2017-04-25T00:00:00"/>
    <s v="Tuesday"/>
    <d v="1899-12-30T16:37:43"/>
    <d v="1899-12-30T17:00:00"/>
    <n v="1"/>
    <d v="2017-04-25T00:00:00"/>
    <d v="2017-04-01T00:00:00"/>
    <d v="2017-04-25T00:00:00"/>
    <s v="Tuesday"/>
    <d v="1899-12-30T16:41:36"/>
    <d v="1899-12-30T17:00:00"/>
    <s v="One Way"/>
  </r>
  <r>
    <n v="1249351"/>
    <s v="RFID Card Member"/>
    <s v="Darien"/>
    <s v="IL"/>
    <n v="60561"/>
    <s v="UNITED STATES"/>
    <s v="Bublr for Organizations"/>
    <n v="5524"/>
    <x v="35"/>
    <n v="43.060250000000003"/>
    <n v="-87.892169999999993"/>
    <x v="25"/>
    <n v="43.074890000000003"/>
    <n v="-87.882810000000006"/>
    <n v="16"/>
    <n v="0"/>
    <n v="2.4"/>
    <n v="2.2999999999999998"/>
    <n v="96"/>
    <n v="-1"/>
    <d v="2017-04-25T00:00:00"/>
    <d v="2017-04-01T00:00:00"/>
    <d v="2017-04-25T00:00:00"/>
    <s v="Tuesday"/>
    <d v="1899-12-30T17:02:45"/>
    <d v="1899-12-30T17:00:00"/>
    <n v="1"/>
    <d v="2017-04-25T00:00:00"/>
    <d v="2017-04-01T00:00:00"/>
    <d v="2017-04-25T00:00:00"/>
    <s v="Tuesday"/>
    <d v="1899-12-30T17:18:15"/>
    <d v="1899-12-30T17:00:00"/>
    <s v="One Way"/>
  </r>
  <r>
    <n v="1489319"/>
    <s v="RFID Card Member"/>
    <s v="Brookfield"/>
    <s v="WI"/>
    <n v="53045"/>
    <s v="UNITED STATES"/>
    <s v="Annual Pass"/>
    <n v="316"/>
    <x v="32"/>
    <n v="43.078530000000001"/>
    <n v="-87.882620000000003"/>
    <x v="53"/>
    <n v="43.060786"/>
    <n v="-87.883825999999999"/>
    <n v="10"/>
    <n v="0"/>
    <n v="1.5"/>
    <n v="1.4"/>
    <n v="60"/>
    <n v="-1"/>
    <d v="2017-04-25T00:00:00"/>
    <d v="2017-04-01T00:00:00"/>
    <d v="2017-04-25T00:00:00"/>
    <s v="Tuesday"/>
    <d v="1899-12-30T17:32:37"/>
    <d v="1899-12-30T18:00:00"/>
    <n v="1"/>
    <d v="2017-04-25T00:00:00"/>
    <d v="2017-04-01T00:00:00"/>
    <d v="2017-04-25T00:00:00"/>
    <s v="Tuesday"/>
    <d v="1899-12-30T17:42:52"/>
    <d v="1899-12-30T18:00:00"/>
    <s v="One Way"/>
  </r>
  <r>
    <n v="1400126"/>
    <s v="RFID Card Member"/>
    <s v="Milwaukee"/>
    <s v="WI"/>
    <n v="53211"/>
    <s v="UNITED STATES"/>
    <s v="Annual Pass"/>
    <n v="6"/>
    <x v="22"/>
    <n v="43.066893999999998"/>
    <n v="-87.877936000000005"/>
    <x v="29"/>
    <n v="43.06033"/>
    <n v="-87.89546"/>
    <n v="8"/>
    <n v="0"/>
    <n v="1.2"/>
    <n v="1.1000000000000001"/>
    <n v="48"/>
    <n v="-1"/>
    <d v="2017-04-25T00:00:00"/>
    <d v="2017-04-01T00:00:00"/>
    <d v="2017-04-25T00:00:00"/>
    <s v="Tuesday"/>
    <d v="1899-12-30T18:20:41"/>
    <d v="1899-12-30T18:00:00"/>
    <n v="1"/>
    <d v="2017-04-25T00:00:00"/>
    <d v="2017-04-01T00:00:00"/>
    <d v="2017-04-25T00:00:00"/>
    <s v="Tuesday"/>
    <d v="1899-12-30T18:28:17"/>
    <d v="1899-12-30T18:00:00"/>
    <s v="One Way"/>
  </r>
  <r>
    <n v="1371872"/>
    <s v="RFID Card Member"/>
    <s v="Wauwatosa"/>
    <s v="WI"/>
    <n v="53222"/>
    <s v="UNITED STATES"/>
    <s v="Annual Pass"/>
    <n v="216"/>
    <x v="35"/>
    <n v="43.060250000000003"/>
    <n v="-87.892169999999993"/>
    <x v="22"/>
    <n v="43.058010000000003"/>
    <n v="-87.877300000000005"/>
    <n v="9"/>
    <n v="0"/>
    <n v="1.4"/>
    <n v="1.3"/>
    <n v="54"/>
    <n v="-1"/>
    <d v="2017-04-25T00:00:00"/>
    <d v="2017-04-01T00:00:00"/>
    <d v="2017-04-25T00:00:00"/>
    <s v="Tuesday"/>
    <d v="1899-12-30T19:01:42"/>
    <d v="1899-12-30T19:00:00"/>
    <n v="1"/>
    <d v="2017-04-25T00:00:00"/>
    <d v="2017-04-01T00:00:00"/>
    <d v="2017-04-25T00:00:00"/>
    <s v="Tuesday"/>
    <d v="1899-12-30T19:10:09"/>
    <d v="1899-12-30T19:00:00"/>
    <s v="One Way"/>
  </r>
  <r>
    <n v="1530938"/>
    <s v="RFID Card Member"/>
    <s v="Milwaukee"/>
    <s v="WI"/>
    <n v="53207"/>
    <s v="UNITED STATES"/>
    <s v="Pay as You Go Pass"/>
    <n v="45"/>
    <x v="3"/>
    <n v="43.03519"/>
    <n v="-87.907390000000007"/>
    <x v="4"/>
    <n v="43.042490000000001"/>
    <n v="-87.909959999999998"/>
    <n v="5"/>
    <n v="2"/>
    <n v="0.8"/>
    <n v="0.7"/>
    <n v="30"/>
    <n v="-1"/>
    <d v="2017-04-26T00:00:00"/>
    <d v="2017-04-01T00:00:00"/>
    <d v="2017-04-26T00:00:00"/>
    <s v="Wednesday"/>
    <d v="1899-12-30T12:21:20"/>
    <d v="1899-12-30T12:00:00"/>
    <n v="1"/>
    <d v="2017-04-26T00:00:00"/>
    <d v="2017-04-01T00:00:00"/>
    <d v="2017-04-26T00:00:00"/>
    <s v="Wednesday"/>
    <d v="1899-12-30T12:26:48"/>
    <d v="1899-12-30T12:00:00"/>
    <s v="One Way"/>
  </r>
  <r>
    <n v="717793"/>
    <s v="RFID Card Member"/>
    <s v="Milwaukee"/>
    <s v="WI"/>
    <n v="53202"/>
    <s v="UNITED STATES"/>
    <s v="Annual Pass"/>
    <n v="46"/>
    <x v="6"/>
    <n v="43.038719999999998"/>
    <n v="-87.905339999999995"/>
    <x v="5"/>
    <n v="43.04824"/>
    <n v="-87.904970000000006"/>
    <n v="10"/>
    <n v="0"/>
    <n v="1.5"/>
    <n v="1.4"/>
    <n v="60"/>
    <n v="-1"/>
    <d v="2017-04-26T00:00:00"/>
    <d v="2017-04-01T00:00:00"/>
    <d v="2017-04-26T00:00:00"/>
    <s v="Wednesday"/>
    <d v="1899-12-30T13:11:52"/>
    <d v="1899-12-30T13:00:00"/>
    <n v="1"/>
    <d v="2017-04-26T00:00:00"/>
    <d v="2017-04-01T00:00:00"/>
    <d v="2017-04-26T00:00:00"/>
    <s v="Wednesday"/>
    <d v="1899-12-30T13:21:03"/>
    <d v="1899-12-30T13:00:00"/>
    <s v="One Way"/>
  </r>
  <r>
    <n v="717793"/>
    <s v="RFID Card Member"/>
    <s v="Milwaukee"/>
    <s v="WI"/>
    <n v="53202"/>
    <s v="UNITED STATES"/>
    <s v="Annual Pass"/>
    <n v="46"/>
    <x v="4"/>
    <n v="43.04824"/>
    <n v="-87.904970000000006"/>
    <x v="6"/>
    <n v="43.03519"/>
    <n v="-87.907390000000007"/>
    <n v="10"/>
    <n v="0"/>
    <n v="1.5"/>
    <n v="1.4"/>
    <n v="60"/>
    <n v="-1"/>
    <d v="2017-04-26T00:00:00"/>
    <d v="2017-04-01T00:00:00"/>
    <d v="2017-04-26T00:00:00"/>
    <s v="Wednesday"/>
    <d v="1899-12-30T13:26:42"/>
    <d v="1899-12-30T13:00:00"/>
    <n v="1"/>
    <d v="2017-04-26T00:00:00"/>
    <d v="2017-04-01T00:00:00"/>
    <d v="2017-04-26T00:00:00"/>
    <s v="Wednesday"/>
    <d v="1899-12-30T13:36:43"/>
    <d v="1899-12-30T14:00:00"/>
    <s v="One Way"/>
  </r>
  <r>
    <n v="1250902"/>
    <s v="RFID Card Member"/>
    <s v="Wauwatosa"/>
    <s v="WI"/>
    <n v="53213"/>
    <s v="UNITED STATES"/>
    <s v="Bublr for Organizations"/>
    <n v="5447"/>
    <x v="22"/>
    <n v="43.066893999999998"/>
    <n v="-87.877936000000005"/>
    <x v="47"/>
    <n v="43.060250000000003"/>
    <n v="-87.892169999999993"/>
    <n v="8"/>
    <n v="0"/>
    <n v="1.2"/>
    <n v="1.1000000000000001"/>
    <n v="48"/>
    <n v="-1"/>
    <d v="2017-04-26T00:00:00"/>
    <d v="2017-04-01T00:00:00"/>
    <d v="2017-04-26T00:00:00"/>
    <s v="Wednesday"/>
    <d v="1899-12-30T13:33:42"/>
    <d v="1899-12-30T14:00:00"/>
    <n v="1"/>
    <d v="2017-04-26T00:00:00"/>
    <d v="2017-04-01T00:00:00"/>
    <d v="2017-04-26T00:00:00"/>
    <s v="Wednesday"/>
    <d v="1899-12-30T13:41:16"/>
    <d v="1899-12-30T14:00:00"/>
    <s v="One Way"/>
  </r>
  <r>
    <n v="1351368"/>
    <s v="RFID Card Member"/>
    <s v="Milwaukee"/>
    <s v="WI"/>
    <n v="53202"/>
    <s v="UNITED STATES"/>
    <s v="Annual Pass"/>
    <n v="5474"/>
    <x v="24"/>
    <n v="43.040154000000001"/>
    <n v="-87.932113000000001"/>
    <x v="34"/>
    <n v="43.038649999999997"/>
    <n v="-87.921930000000003"/>
    <n v="8"/>
    <n v="0"/>
    <n v="1.2"/>
    <n v="1.1000000000000001"/>
    <n v="48"/>
    <n v="-1"/>
    <d v="2017-04-26T00:00:00"/>
    <d v="2017-04-01T00:00:00"/>
    <d v="2017-04-26T00:00:00"/>
    <s v="Wednesday"/>
    <d v="1899-12-30T13:58:56"/>
    <d v="1899-12-30T14:00:00"/>
    <n v="1"/>
    <d v="2017-04-26T00:00:00"/>
    <d v="2017-04-01T00:00:00"/>
    <d v="2017-04-26T00:00:00"/>
    <s v="Wednesday"/>
    <d v="1899-12-30T14:06:09"/>
    <d v="1899-12-30T14:00:00"/>
    <s v="One Way"/>
  </r>
  <r>
    <n v="1255543"/>
    <s v="RFID Card Member"/>
    <s v="Burlington"/>
    <s v="WI"/>
    <n v="53105"/>
    <s v="UNITED STATES"/>
    <s v="Bublr for Organizations"/>
    <n v="11167"/>
    <x v="32"/>
    <n v="43.078530000000001"/>
    <n v="-87.882620000000003"/>
    <x v="20"/>
    <n v="43.077359999999999"/>
    <n v="-87.880769999999998"/>
    <n v="2"/>
    <n v="0"/>
    <n v="0.3"/>
    <n v="0.3"/>
    <n v="12"/>
    <n v="-1"/>
    <d v="2017-04-26T00:00:00"/>
    <d v="2017-04-01T00:00:00"/>
    <d v="2017-04-26T00:00:00"/>
    <s v="Wednesday"/>
    <d v="1899-12-30T15:25:57"/>
    <d v="1899-12-30T15:00:00"/>
    <n v="1"/>
    <d v="2017-04-26T00:00:00"/>
    <d v="2017-04-01T00:00:00"/>
    <d v="2017-04-26T00:00:00"/>
    <s v="Wednesday"/>
    <d v="1899-12-30T15:27:14"/>
    <d v="1899-12-30T15:00:00"/>
    <s v="One Way"/>
  </r>
  <r>
    <n v="1442430"/>
    <s v="RFID Card Member"/>
    <s v="Milwaukee"/>
    <s v="WI"/>
    <n v="53211"/>
    <s v="UNITED STATES"/>
    <s v="Annual Pass"/>
    <n v="21"/>
    <x v="53"/>
    <n v="43.074655999999997"/>
    <n v="-87.889011999999994"/>
    <x v="25"/>
    <n v="43.074890000000003"/>
    <n v="-87.882810000000006"/>
    <n v="10"/>
    <n v="0"/>
    <n v="1.5"/>
    <n v="1.4"/>
    <n v="60"/>
    <n v="-1"/>
    <d v="2017-04-26T00:00:00"/>
    <d v="2017-04-01T00:00:00"/>
    <d v="2017-04-26T00:00:00"/>
    <s v="Wednesday"/>
    <d v="1899-12-30T15:32:57"/>
    <d v="1899-12-30T16:00:00"/>
    <n v="1"/>
    <d v="2017-04-26T00:00:00"/>
    <d v="2017-04-01T00:00:00"/>
    <d v="2017-04-26T00:00:00"/>
    <s v="Wednesday"/>
    <d v="1899-12-30T15:42:38"/>
    <d v="1899-12-30T16:00:00"/>
    <s v="One Way"/>
  </r>
  <r>
    <n v="1494109"/>
    <s v="RFID Card Member"/>
    <s v="Milwaukee"/>
    <s v="WI"/>
    <n v="53233"/>
    <s v="UNITED STATES"/>
    <s v="Annual Pass"/>
    <n v="157"/>
    <x v="2"/>
    <n v="43.03886"/>
    <n v="-87.902720000000002"/>
    <x v="19"/>
    <n v="43.040349999999997"/>
    <n v="-87.920760000000001"/>
    <n v="7"/>
    <n v="0"/>
    <n v="1.1000000000000001"/>
    <n v="1"/>
    <n v="42"/>
    <n v="-1"/>
    <d v="2017-04-26T00:00:00"/>
    <d v="2017-04-01T00:00:00"/>
    <d v="2017-04-26T00:00:00"/>
    <s v="Wednesday"/>
    <d v="1899-12-30T15:41:45"/>
    <d v="1899-12-30T16:00:00"/>
    <n v="1"/>
    <d v="2017-04-26T00:00:00"/>
    <d v="2017-04-01T00:00:00"/>
    <d v="2017-04-26T00:00:00"/>
    <s v="Wednesday"/>
    <d v="1899-12-30T15:48:54"/>
    <d v="1899-12-30T16:00:00"/>
    <s v="One Way"/>
  </r>
  <r>
    <n v="1250772"/>
    <s v="RFID Card Member"/>
    <s v="Chippewa Falls"/>
    <s v="WI"/>
    <n v="54729"/>
    <s v="UNITED STATES"/>
    <s v="Bublr for Organizations"/>
    <n v="5436"/>
    <x v="38"/>
    <n v="43.058619999999998"/>
    <n v="-87.885319999999993"/>
    <x v="20"/>
    <n v="43.077359999999999"/>
    <n v="-87.880769999999998"/>
    <n v="16"/>
    <n v="0"/>
    <n v="2.4"/>
    <n v="2.2999999999999998"/>
    <n v="96"/>
    <n v="-1"/>
    <d v="2017-04-26T00:00:00"/>
    <d v="2017-04-01T00:00:00"/>
    <d v="2017-04-26T00:00:00"/>
    <s v="Wednesday"/>
    <d v="1899-12-30T16:38:00"/>
    <d v="1899-12-30T17:00:00"/>
    <n v="1"/>
    <d v="2017-04-26T00:00:00"/>
    <d v="2017-04-01T00:00:00"/>
    <d v="2017-04-26T00:00:00"/>
    <s v="Wednesday"/>
    <d v="1899-12-30T16:54:42"/>
    <d v="1899-12-30T17:00:00"/>
    <s v="One Way"/>
  </r>
  <r>
    <n v="1248897"/>
    <s v="RFID Card Member"/>
    <s v="New Berlin"/>
    <s v="WI"/>
    <n v="53151"/>
    <s v="UNITED STATES"/>
    <s v="Bublr for Organizations"/>
    <n v="11057"/>
    <x v="32"/>
    <n v="43.078530000000001"/>
    <n v="-87.882620000000003"/>
    <x v="55"/>
    <n v="43.074655999999997"/>
    <n v="-87.889011999999994"/>
    <n v="5"/>
    <n v="0"/>
    <n v="0.8"/>
    <n v="0.7"/>
    <n v="30"/>
    <n v="-1"/>
    <d v="2017-04-26T00:00:00"/>
    <d v="2017-04-01T00:00:00"/>
    <d v="2017-04-26T00:00:00"/>
    <s v="Wednesday"/>
    <d v="1899-12-30T18:30:44"/>
    <d v="1899-12-30T19:00:00"/>
    <n v="1"/>
    <d v="2017-04-26T00:00:00"/>
    <d v="2017-04-01T00:00:00"/>
    <d v="2017-04-26T00:00:00"/>
    <s v="Wednesday"/>
    <d v="1899-12-30T18:35:04"/>
    <d v="1899-12-30T19:00:00"/>
    <s v="One Way"/>
  </r>
  <r>
    <n v="1378271"/>
    <s v="RFID Card Member"/>
    <s v="Milwaukee"/>
    <s v="WI"/>
    <n v="53202"/>
    <s v="UNITED STATES"/>
    <s v="Annual Pass"/>
    <n v="5571"/>
    <x v="38"/>
    <n v="43.058619999999998"/>
    <n v="-87.885319999999993"/>
    <x v="55"/>
    <n v="43.074655999999997"/>
    <n v="-87.889011999999994"/>
    <n v="9"/>
    <n v="0"/>
    <n v="1.4"/>
    <n v="1.3"/>
    <n v="54"/>
    <n v="-1"/>
    <d v="2017-04-26T00:00:00"/>
    <d v="2017-04-01T00:00:00"/>
    <d v="2017-04-26T00:00:00"/>
    <s v="Wednesday"/>
    <d v="1899-12-30T20:49:04"/>
    <d v="1899-12-30T21:00:00"/>
    <n v="1"/>
    <d v="2017-04-26T00:00:00"/>
    <d v="2017-04-01T00:00:00"/>
    <d v="2017-04-26T00:00:00"/>
    <s v="Wednesday"/>
    <d v="1899-12-30T20:58:20"/>
    <d v="1899-12-30T21:00:00"/>
    <s v="One Way"/>
  </r>
  <r>
    <n v="1366467"/>
    <s v="RFID Card Member"/>
    <s v="Greenville"/>
    <s v="WI"/>
    <n v="54942"/>
    <s v="UNITED STATES"/>
    <s v="Annual Pass"/>
    <n v="330"/>
    <x v="9"/>
    <n v="43.05097"/>
    <n v="-87.906440000000003"/>
    <x v="50"/>
    <n v="43.05847"/>
    <n v="-87.898079999999993"/>
    <n v="7"/>
    <n v="0"/>
    <n v="1.1000000000000001"/>
    <n v="1"/>
    <n v="42"/>
    <n v="-1"/>
    <d v="2017-04-27T00:00:00"/>
    <d v="2017-04-01T00:00:00"/>
    <d v="2017-04-27T00:00:00"/>
    <s v="Thursday"/>
    <d v="1899-12-30T00:19:36"/>
    <d v="1899-12-30T00:00:00"/>
    <n v="1"/>
    <d v="2017-04-27T00:00:00"/>
    <d v="2017-04-01T00:00:00"/>
    <d v="2017-04-27T00:00:00"/>
    <s v="Thursday"/>
    <d v="1899-12-30T00:26:18"/>
    <d v="1899-12-30T00:00:00"/>
    <s v="One Way"/>
  </r>
  <r>
    <n v="1260485"/>
    <s v="RFID Card Member"/>
    <s v="Shorewood"/>
    <s v="WI"/>
    <n v="53211"/>
    <s v="UNITED STATES"/>
    <s v="Annual Pass"/>
    <n v="5543"/>
    <x v="1"/>
    <n v="43.048200000000001"/>
    <n v="-87.900859999999994"/>
    <x v="1"/>
    <n v="43.03886"/>
    <n v="-87.902720000000002"/>
    <n v="7"/>
    <n v="0"/>
    <n v="1.1000000000000001"/>
    <n v="1"/>
    <n v="42"/>
    <n v="-1"/>
    <d v="2017-04-27T00:00:00"/>
    <d v="2017-04-01T00:00:00"/>
    <d v="2017-04-27T00:00:00"/>
    <s v="Thursday"/>
    <d v="1899-12-30T08:38:27"/>
    <d v="1899-12-30T09:00:00"/>
    <n v="1"/>
    <d v="2017-04-27T00:00:00"/>
    <d v="2017-04-01T00:00:00"/>
    <d v="2017-04-27T00:00:00"/>
    <s v="Thursday"/>
    <d v="1899-12-30T08:45:14"/>
    <d v="1899-12-30T09:00:00"/>
    <s v="One Way"/>
  </r>
  <r>
    <n v="991253"/>
    <s v="RFID Card Member"/>
    <s v="Hales Corners"/>
    <s v="WI"/>
    <n v="53130"/>
    <s v="UNITED STATES"/>
    <s v="Annual Pass"/>
    <n v="11127"/>
    <x v="27"/>
    <n v="43.074890000000003"/>
    <n v="-87.882810000000006"/>
    <x v="10"/>
    <n v="43.058619999999998"/>
    <n v="-87.885319999999993"/>
    <n v="9"/>
    <n v="0"/>
    <n v="1.4"/>
    <n v="1.3"/>
    <n v="54"/>
    <n v="-1"/>
    <d v="2017-04-27T00:00:00"/>
    <d v="2017-04-01T00:00:00"/>
    <d v="2017-04-27T00:00:00"/>
    <s v="Thursday"/>
    <d v="1899-12-30T13:24:30"/>
    <d v="1899-12-30T13:00:00"/>
    <n v="1"/>
    <d v="2017-04-27T00:00:00"/>
    <d v="2017-04-01T00:00:00"/>
    <d v="2017-04-27T00:00:00"/>
    <s v="Thursday"/>
    <d v="1899-12-30T13:33:25"/>
    <d v="1899-12-30T14:00:00"/>
    <s v="One Way"/>
  </r>
  <r>
    <n v="1101924"/>
    <s v="RFID Card Member"/>
    <s v="Milwaukee"/>
    <s v="WI"/>
    <n v="53203"/>
    <s v="UNITED STATES"/>
    <s v="Annual Pass"/>
    <n v="5588"/>
    <x v="6"/>
    <n v="43.038719999999998"/>
    <n v="-87.905339999999995"/>
    <x v="6"/>
    <n v="43.03519"/>
    <n v="-87.907390000000007"/>
    <n v="3"/>
    <n v="0"/>
    <n v="0.5"/>
    <n v="0.4"/>
    <n v="18"/>
    <n v="-1"/>
    <d v="2017-04-27T00:00:00"/>
    <d v="2017-04-01T00:00:00"/>
    <d v="2017-04-27T00:00:00"/>
    <s v="Thursday"/>
    <d v="1899-12-30T14:24:34"/>
    <d v="1899-12-30T14:00:00"/>
    <n v="1"/>
    <d v="2017-04-27T00:00:00"/>
    <d v="2017-04-01T00:00:00"/>
    <d v="2017-04-27T00:00:00"/>
    <s v="Thursday"/>
    <d v="1899-12-30T14:27:01"/>
    <d v="1899-12-30T14:00:00"/>
    <s v="One Way"/>
  </r>
  <r>
    <n v="825934"/>
    <s v="RFID Card Member"/>
    <s v="Milwaukee"/>
    <s v="WI"/>
    <n v="53208"/>
    <s v="UNITED STATES"/>
    <s v="Annual Pass"/>
    <n v="112"/>
    <x v="0"/>
    <n v="43.042490000000001"/>
    <n v="-87.909959999999998"/>
    <x v="45"/>
    <n v="43.046570000000003"/>
    <n v="-87.908720000000002"/>
    <n v="4"/>
    <n v="0"/>
    <n v="0.6"/>
    <n v="0.6"/>
    <n v="24"/>
    <n v="-1"/>
    <d v="2017-04-27T00:00:00"/>
    <d v="2017-04-01T00:00:00"/>
    <d v="2017-04-27T00:00:00"/>
    <s v="Thursday"/>
    <d v="1899-12-30T16:59:45"/>
    <d v="1899-12-30T17:00:00"/>
    <n v="1"/>
    <d v="2017-04-27T00:00:00"/>
    <d v="2017-04-01T00:00:00"/>
    <d v="2017-04-27T00:00:00"/>
    <s v="Thursday"/>
    <d v="1899-12-30T17:03:27"/>
    <d v="1899-12-30T17:00:00"/>
    <s v="One Way"/>
  </r>
  <r>
    <n v="1170376"/>
    <s v="RFID Card Member"/>
    <s v="Fort Atkinson"/>
    <s v="WI"/>
    <n v="53538"/>
    <s v="UNITED STATES"/>
    <s v="Bublr for Organizations"/>
    <n v="78"/>
    <x v="32"/>
    <n v="43.078530000000001"/>
    <n v="-87.882620000000003"/>
    <x v="13"/>
    <n v="43.078530000000001"/>
    <n v="-87.882620000000003"/>
    <n v="19"/>
    <n v="0"/>
    <n v="2.9"/>
    <n v="2.7"/>
    <n v="114"/>
    <n v="-1"/>
    <d v="2017-04-27T00:00:00"/>
    <d v="2017-04-01T00:00:00"/>
    <d v="2017-04-27T00:00:00"/>
    <s v="Thursday"/>
    <d v="1899-12-30T17:55:11"/>
    <d v="1899-12-30T18:00:00"/>
    <n v="1"/>
    <d v="2017-04-27T00:00:00"/>
    <d v="2017-04-01T00:00:00"/>
    <d v="2017-04-27T00:00:00"/>
    <s v="Thursday"/>
    <d v="1899-12-30T18:14:11"/>
    <d v="1899-12-30T18:00:00"/>
    <s v="Round Trip"/>
  </r>
  <r>
    <n v="1357250"/>
    <s v="RFID Card Member"/>
    <s v="Milwaukee"/>
    <s v="WI"/>
    <n v="53202"/>
    <s v="UNITED STATES"/>
    <s v="Annual Pass"/>
    <n v="167"/>
    <x v="2"/>
    <n v="43.03886"/>
    <n v="-87.902720000000002"/>
    <x v="2"/>
    <n v="43.048200000000001"/>
    <n v="-87.900859999999994"/>
    <n v="6"/>
    <n v="0"/>
    <n v="0.9"/>
    <n v="0.9"/>
    <n v="36"/>
    <n v="-1"/>
    <d v="2017-04-27T00:00:00"/>
    <d v="2017-04-01T00:00:00"/>
    <d v="2017-04-27T00:00:00"/>
    <s v="Thursday"/>
    <d v="1899-12-30T18:02:50"/>
    <d v="1899-12-30T18:00:00"/>
    <n v="1"/>
    <d v="2017-04-27T00:00:00"/>
    <d v="2017-04-01T00:00:00"/>
    <d v="2017-04-27T00:00:00"/>
    <s v="Thursday"/>
    <d v="1899-12-30T18:08:44"/>
    <d v="1899-12-30T18:00:00"/>
    <s v="One Way"/>
  </r>
  <r>
    <n v="1407702"/>
    <s v="RFID Card Member"/>
    <s v="Milwaukee"/>
    <s v="WI"/>
    <n v="53202"/>
    <s v="UNITED STATES"/>
    <s v="Annual Pass"/>
    <n v="199"/>
    <x v="32"/>
    <n v="43.078530000000001"/>
    <n v="-87.882620000000003"/>
    <x v="55"/>
    <n v="43.074655999999997"/>
    <n v="-87.889011999999994"/>
    <n v="5"/>
    <n v="0"/>
    <n v="0.8"/>
    <n v="0.7"/>
    <n v="30"/>
    <n v="-1"/>
    <d v="2017-04-27T00:00:00"/>
    <d v="2017-04-01T00:00:00"/>
    <d v="2017-04-27T00:00:00"/>
    <s v="Thursday"/>
    <d v="1899-12-30T20:23:40"/>
    <d v="1899-12-30T20:00:00"/>
    <n v="1"/>
    <d v="2017-04-27T00:00:00"/>
    <d v="2017-04-01T00:00:00"/>
    <d v="2017-04-27T00:00:00"/>
    <s v="Thursday"/>
    <d v="1899-12-30T20:28:19"/>
    <d v="1899-12-30T20:00:00"/>
    <s v="One Way"/>
  </r>
  <r>
    <n v="1358129"/>
    <s v="RFID Card Member"/>
    <s v="Milwaukee"/>
    <s v="WI"/>
    <n v="53202"/>
    <s v="UNITED STATES"/>
    <s v="Annual Pass"/>
    <n v="5553"/>
    <x v="45"/>
    <n v="43.077359999999999"/>
    <n v="-87.880769999999998"/>
    <x v="10"/>
    <n v="43.058619999999998"/>
    <n v="-87.885319999999993"/>
    <n v="27"/>
    <n v="0"/>
    <n v="4.0999999999999996"/>
    <n v="3.8"/>
    <n v="162"/>
    <n v="-1"/>
    <d v="2017-04-28T00:00:00"/>
    <d v="2017-04-01T00:00:00"/>
    <d v="2017-04-28T00:00:00"/>
    <s v="Friday"/>
    <d v="1899-12-30T10:54:07"/>
    <d v="1899-12-30T11:00:00"/>
    <n v="1"/>
    <d v="2017-04-28T00:00:00"/>
    <d v="2017-04-01T00:00:00"/>
    <d v="2017-04-28T00:00:00"/>
    <s v="Friday"/>
    <d v="1899-12-30T11:21:19"/>
    <d v="1899-12-30T11:00:00"/>
    <s v="One Way"/>
  </r>
  <r>
    <n v="1257700"/>
    <s v="RFID Card Member"/>
    <s v="Milwaukee"/>
    <s v="WI"/>
    <n v="53202"/>
    <s v="UNITED STATES"/>
    <s v="Annual Pass"/>
    <n v="5538"/>
    <x v="39"/>
    <n v="43.020020000000002"/>
    <n v="-87.912540000000007"/>
    <x v="36"/>
    <n v="43.038719999999998"/>
    <n v="-87.905339999999995"/>
    <n v="13"/>
    <n v="0"/>
    <n v="2"/>
    <n v="1.9"/>
    <n v="78"/>
    <n v="-1"/>
    <d v="2017-04-28T00:00:00"/>
    <d v="2017-04-01T00:00:00"/>
    <d v="2017-04-28T00:00:00"/>
    <s v="Friday"/>
    <d v="1899-12-30T11:23:35"/>
    <d v="1899-12-30T11:00:00"/>
    <n v="1"/>
    <d v="2017-04-28T00:00:00"/>
    <d v="2017-04-01T00:00:00"/>
    <d v="2017-04-28T00:00:00"/>
    <s v="Friday"/>
    <d v="1899-12-30T11:36:23"/>
    <d v="1899-12-30T12:00:00"/>
    <s v="One Way"/>
  </r>
  <r>
    <n v="1372197"/>
    <s v="RFID Card Member"/>
    <s v="milwaukee"/>
    <s v="WI"/>
    <n v="53202"/>
    <s v="UNITED STATES"/>
    <s v="Annual Pass"/>
    <n v="5522"/>
    <x v="32"/>
    <n v="43.078530000000001"/>
    <n v="-87.882620000000003"/>
    <x v="10"/>
    <n v="43.058619999999998"/>
    <n v="-87.885319999999993"/>
    <n v="16"/>
    <n v="0"/>
    <n v="2.4"/>
    <n v="2.2999999999999998"/>
    <n v="96"/>
    <n v="-1"/>
    <d v="2017-04-28T00:00:00"/>
    <d v="2017-04-01T00:00:00"/>
    <d v="2017-04-28T00:00:00"/>
    <s v="Friday"/>
    <d v="1899-12-30T11:24:58"/>
    <d v="1899-12-30T11:00:00"/>
    <n v="1"/>
    <d v="2017-04-28T00:00:00"/>
    <d v="2017-04-01T00:00:00"/>
    <d v="2017-04-28T00:00:00"/>
    <s v="Friday"/>
    <d v="1899-12-30T11:40:58"/>
    <d v="1899-12-30T12:00:00"/>
    <s v="One Way"/>
  </r>
  <r>
    <n v="1468078"/>
    <s v="RFID Card Member"/>
    <s v="Milwaukee "/>
    <s v="WI"/>
    <n v="53209"/>
    <s v="UNITED STATES"/>
    <s v="Annual Pass"/>
    <n v="11099"/>
    <x v="27"/>
    <n v="43.074890000000003"/>
    <n v="-87.882810000000006"/>
    <x v="10"/>
    <n v="43.058619999999998"/>
    <n v="-87.885319999999993"/>
    <n v="5"/>
    <n v="0"/>
    <n v="0.8"/>
    <n v="0.7"/>
    <n v="30"/>
    <n v="-1"/>
    <d v="2017-04-28T00:00:00"/>
    <d v="2017-04-01T00:00:00"/>
    <d v="2017-04-28T00:00:00"/>
    <s v="Friday"/>
    <d v="1899-12-30T13:51:17"/>
    <d v="1899-12-30T14:00:00"/>
    <n v="1"/>
    <d v="2017-04-28T00:00:00"/>
    <d v="2017-04-01T00:00:00"/>
    <d v="2017-04-28T00:00:00"/>
    <s v="Friday"/>
    <d v="1899-12-30T13:56:47"/>
    <d v="1899-12-30T14:00:00"/>
    <s v="One Way"/>
  </r>
  <r>
    <n v="1372080"/>
    <s v="RFID Card Member"/>
    <s v="Milwaukee"/>
    <s v="WI"/>
    <n v="53201"/>
    <s v="UNITED STATES"/>
    <s v="Annual Pass"/>
    <n v="5547"/>
    <x v="38"/>
    <n v="43.058619999999998"/>
    <n v="-87.885319999999993"/>
    <x v="10"/>
    <n v="43.058619999999998"/>
    <n v="-87.885319999999993"/>
    <n v="2"/>
    <n v="0"/>
    <n v="0.3"/>
    <n v="0.3"/>
    <n v="12"/>
    <n v="-1"/>
    <d v="2017-04-28T00:00:00"/>
    <d v="2017-04-01T00:00:00"/>
    <d v="2017-04-28T00:00:00"/>
    <s v="Friday"/>
    <d v="1899-12-30T16:54:32"/>
    <d v="1899-12-30T17:00:00"/>
    <n v="1"/>
    <d v="2017-04-28T00:00:00"/>
    <d v="2017-04-01T00:00:00"/>
    <d v="2017-04-28T00:00:00"/>
    <s v="Friday"/>
    <d v="1899-12-30T16:56:50"/>
    <d v="1899-12-30T17:00:00"/>
    <s v="Round Trip"/>
  </r>
  <r>
    <n v="1426266"/>
    <s v="RFID Card Member"/>
    <s v="Milwaukee"/>
    <s v="WI"/>
    <n v="53202"/>
    <s v="UNITED STATES"/>
    <s v="Pay as You Go Pass"/>
    <n v="11080"/>
    <x v="10"/>
    <n v="43.060786"/>
    <n v="-87.883825999999999"/>
    <x v="14"/>
    <n v="43.05536"/>
    <n v="-87.90504"/>
    <n v="7"/>
    <n v="2"/>
    <n v="1.1000000000000001"/>
    <n v="1"/>
    <n v="42"/>
    <n v="-1"/>
    <d v="2017-04-28T00:00:00"/>
    <d v="2017-04-01T00:00:00"/>
    <d v="2017-04-28T00:00:00"/>
    <s v="Friday"/>
    <d v="1899-12-30T17:10:46"/>
    <d v="1899-12-30T17:00:00"/>
    <n v="1"/>
    <d v="2017-04-28T00:00:00"/>
    <d v="2017-04-01T00:00:00"/>
    <d v="2017-04-28T00:00:00"/>
    <s v="Friday"/>
    <d v="1899-12-30T17:17:10"/>
    <d v="1899-12-30T17:00:00"/>
    <s v="One Way"/>
  </r>
  <r>
    <n v="1593100"/>
    <s v="RFID Card Member"/>
    <m/>
    <m/>
    <n v="53210"/>
    <s v="UNITED STATES"/>
    <s v="Annual Pass"/>
    <n v="5544"/>
    <x v="32"/>
    <n v="43.078530000000001"/>
    <n v="-87.882620000000003"/>
    <x v="25"/>
    <n v="43.074890000000003"/>
    <n v="-87.882810000000006"/>
    <n v="24"/>
    <n v="0"/>
    <n v="3.6"/>
    <n v="3.4"/>
    <n v="144"/>
    <n v="-1"/>
    <d v="2017-04-28T00:00:00"/>
    <d v="2017-04-01T00:00:00"/>
    <d v="2017-04-28T00:00:00"/>
    <s v="Friday"/>
    <d v="1899-12-30T18:14:36"/>
    <d v="1899-12-30T18:00:00"/>
    <n v="1"/>
    <d v="2017-04-28T00:00:00"/>
    <d v="2017-04-01T00:00:00"/>
    <d v="2017-04-28T00:00:00"/>
    <s v="Friday"/>
    <d v="1899-12-30T18:38:16"/>
    <d v="1899-12-30T19:00:00"/>
    <s v="One Way"/>
  </r>
  <r>
    <n v="1251779"/>
    <s v="RFID Card Member"/>
    <s v="Milwaukee"/>
    <s v="WI"/>
    <n v="53211"/>
    <s v="UNITED STATES"/>
    <s v="Bublr for Organizations"/>
    <n v="11063"/>
    <x v="31"/>
    <n v="43.06033"/>
    <n v="-87.89546"/>
    <x v="9"/>
    <n v="43.034619999999997"/>
    <n v="-87.917500000000004"/>
    <n v="24"/>
    <n v="0"/>
    <n v="3.6"/>
    <n v="3.4"/>
    <n v="144"/>
    <n v="-1"/>
    <d v="2017-04-28T00:00:00"/>
    <d v="2017-04-01T00:00:00"/>
    <d v="2017-04-28T00:00:00"/>
    <s v="Friday"/>
    <d v="1899-12-30T18:45:31"/>
    <d v="1899-12-30T19:00:00"/>
    <n v="1"/>
    <d v="2017-04-28T00:00:00"/>
    <d v="2017-04-01T00:00:00"/>
    <d v="2017-04-28T00:00:00"/>
    <s v="Friday"/>
    <d v="1899-12-30T19:09:43"/>
    <d v="1899-12-30T19:00:00"/>
    <s v="One Way"/>
  </r>
  <r>
    <n v="1371872"/>
    <s v="RFID Card Member"/>
    <s v="Wauwatosa"/>
    <s v="WI"/>
    <n v="53222"/>
    <s v="UNITED STATES"/>
    <s v="Annual Pass"/>
    <n v="13"/>
    <x v="35"/>
    <n v="43.060250000000003"/>
    <n v="-87.892169999999993"/>
    <x v="47"/>
    <n v="43.060250000000003"/>
    <n v="-87.892169999999993"/>
    <n v="53"/>
    <n v="0"/>
    <n v="8"/>
    <n v="7.6"/>
    <n v="318"/>
    <n v="-1"/>
    <d v="2017-04-22T00:00:00"/>
    <d v="2017-04-01T00:00:00"/>
    <d v="2017-04-22T00:00:00"/>
    <s v="Saturday"/>
    <d v="1899-12-30T09:52:08"/>
    <d v="1899-12-30T10:00:00"/>
    <n v="1"/>
    <d v="2017-04-22T00:00:00"/>
    <d v="2017-04-01T00:00:00"/>
    <d v="2017-04-22T00:00:00"/>
    <s v="Saturday"/>
    <d v="1899-12-30T10:45:46"/>
    <d v="1899-12-30T11:00:00"/>
    <s v="Round Trip"/>
  </r>
  <r>
    <n v="1370752"/>
    <s v="RFID Card Member"/>
    <s v="Burlington"/>
    <s v="WI"/>
    <n v="53105"/>
    <s v="UNITED STATES"/>
    <s v="Annual Pass"/>
    <n v="31"/>
    <x v="35"/>
    <n v="43.060250000000003"/>
    <n v="-87.892169999999993"/>
    <x v="29"/>
    <n v="43.06033"/>
    <n v="-87.89546"/>
    <n v="2"/>
    <n v="0"/>
    <n v="0.3"/>
    <n v="0.3"/>
    <n v="12"/>
    <n v="-1"/>
    <d v="2017-04-22T00:00:00"/>
    <d v="2017-04-01T00:00:00"/>
    <d v="2017-04-22T00:00:00"/>
    <s v="Saturday"/>
    <d v="1899-12-30T09:55:52"/>
    <d v="1899-12-30T10:00:00"/>
    <n v="1"/>
    <d v="2017-04-22T00:00:00"/>
    <d v="2017-04-01T00:00:00"/>
    <d v="2017-04-22T00:00:00"/>
    <s v="Saturday"/>
    <d v="1899-12-30T09:57:11"/>
    <d v="1899-12-30T10:00:00"/>
    <s v="One Way"/>
  </r>
  <r>
    <n v="1474966"/>
    <s v="RFID Card Member"/>
    <s v="Milwaukee"/>
    <s v="WI"/>
    <n v="53202"/>
    <s v="UNITED STATES"/>
    <s v="Annual Pass"/>
    <n v="11088"/>
    <x v="30"/>
    <n v="43.045712999999999"/>
    <n v="-87.899756999999994"/>
    <x v="43"/>
    <n v="43.031480000000002"/>
    <n v="-87.908169999999998"/>
    <n v="12"/>
    <n v="0"/>
    <n v="1.8"/>
    <n v="1.7"/>
    <n v="72"/>
    <n v="-1"/>
    <d v="2017-04-22T00:00:00"/>
    <d v="2017-04-01T00:00:00"/>
    <d v="2017-04-22T00:00:00"/>
    <s v="Saturday"/>
    <d v="1899-12-30T10:00:09"/>
    <d v="1899-12-30T10:00:00"/>
    <n v="1"/>
    <d v="2017-04-22T00:00:00"/>
    <d v="2017-04-01T00:00:00"/>
    <d v="2017-04-22T00:00:00"/>
    <s v="Saturday"/>
    <d v="1899-12-30T10:12:53"/>
    <d v="1899-12-30T10:00:00"/>
    <s v="One Way"/>
  </r>
  <r>
    <n v="1017964"/>
    <s v="RFID Card Member"/>
    <s v="Milwaukee"/>
    <s v="WI"/>
    <n v="53202"/>
    <s v="UNITED STATES"/>
    <s v="Annual Pass"/>
    <n v="175"/>
    <x v="37"/>
    <n v="43.036900000000003"/>
    <n v="-87.89667"/>
    <x v="22"/>
    <n v="43.058010000000003"/>
    <n v="-87.877300000000005"/>
    <n v="14"/>
    <n v="0"/>
    <n v="2.1"/>
    <n v="2"/>
    <n v="84"/>
    <n v="-1"/>
    <d v="2017-04-22T00:00:00"/>
    <d v="2017-04-01T00:00:00"/>
    <d v="2017-04-22T00:00:00"/>
    <s v="Saturday"/>
    <d v="1899-12-30T10:56:18"/>
    <d v="1899-12-30T11:00:00"/>
    <n v="1"/>
    <d v="2017-04-22T00:00:00"/>
    <d v="2017-04-01T00:00:00"/>
    <d v="2017-04-22T00:00:00"/>
    <s v="Saturday"/>
    <d v="1899-12-30T11:10:40"/>
    <d v="1899-12-30T11:00:00"/>
    <s v="One Way"/>
  </r>
  <r>
    <n v="1580596"/>
    <s v="RFID Card Member"/>
    <s v="Milwaukee"/>
    <s v="WI"/>
    <n v="53202"/>
    <s v="UNITED STATES"/>
    <s v="Pay as You Go Pass"/>
    <n v="255"/>
    <x v="1"/>
    <n v="43.048200000000001"/>
    <n v="-87.900859999999994"/>
    <x v="19"/>
    <n v="43.040349999999997"/>
    <n v="-87.920760000000001"/>
    <n v="17"/>
    <n v="2"/>
    <n v="2.6"/>
    <n v="2.4"/>
    <n v="102"/>
    <n v="-1"/>
    <d v="2017-04-22T00:00:00"/>
    <d v="2017-04-01T00:00:00"/>
    <d v="2017-04-22T00:00:00"/>
    <s v="Saturday"/>
    <d v="1899-12-30T11:24:18"/>
    <d v="1899-12-30T11:00:00"/>
    <n v="1"/>
    <d v="2017-04-22T00:00:00"/>
    <d v="2017-04-01T00:00:00"/>
    <d v="2017-04-22T00:00:00"/>
    <s v="Saturday"/>
    <d v="1899-12-30T11:41:13"/>
    <d v="1899-12-30T12:00:00"/>
    <s v="One Way"/>
  </r>
  <r>
    <n v="1369902"/>
    <s v="RFID Card Member"/>
    <s v="Milwaukee"/>
    <s v="WI"/>
    <n v="53217"/>
    <s v="UNITED STATES"/>
    <s v="Annual Pass"/>
    <n v="5424"/>
    <x v="22"/>
    <n v="43.066893999999998"/>
    <n v="-87.877936000000005"/>
    <x v="55"/>
    <n v="43.074655999999997"/>
    <n v="-87.889011999999994"/>
    <n v="9"/>
    <n v="0"/>
    <n v="1.4"/>
    <n v="1.3"/>
    <n v="54"/>
    <n v="-1"/>
    <d v="2017-04-22T00:00:00"/>
    <d v="2017-04-01T00:00:00"/>
    <d v="2017-04-22T00:00:00"/>
    <s v="Saturday"/>
    <d v="1899-12-30T12:21:40"/>
    <d v="1899-12-30T12:00:00"/>
    <n v="1"/>
    <d v="2017-04-22T00:00:00"/>
    <d v="2017-04-01T00:00:00"/>
    <d v="2017-04-22T00:00:00"/>
    <s v="Saturday"/>
    <d v="1899-12-30T12:30:31"/>
    <d v="1899-12-30T13:00:00"/>
    <s v="One Way"/>
  </r>
  <r>
    <n v="1593591"/>
    <s v="RFID Card Member"/>
    <m/>
    <m/>
    <n v="53213"/>
    <s v="UNITED STATES"/>
    <s v="Pay as You Go Pass"/>
    <n v="1"/>
    <x v="46"/>
    <n v="43.026470000000003"/>
    <n v="-87.918040000000005"/>
    <x v="44"/>
    <n v="43.026470000000003"/>
    <n v="-87.918040000000005"/>
    <n v="124"/>
    <n v="8"/>
    <n v="18"/>
    <n v="17.100000000000001"/>
    <n v="720"/>
    <n v="-1"/>
    <d v="2017-04-22T00:00:00"/>
    <d v="2017-04-01T00:00:00"/>
    <d v="2017-04-22T00:00:00"/>
    <s v="Saturday"/>
    <d v="1899-12-30T13:48:02"/>
    <d v="1899-12-30T14:00:00"/>
    <n v="1"/>
    <d v="2017-04-22T00:00:00"/>
    <d v="2017-04-01T00:00:00"/>
    <d v="2017-04-22T00:00:00"/>
    <s v="Saturday"/>
    <d v="1899-12-30T15:52:24"/>
    <d v="1899-12-30T16:00:00"/>
    <s v="Round Trip"/>
  </r>
  <r>
    <n v="1387849"/>
    <s v="RFID Card Member"/>
    <s v="Burlington"/>
    <s v="WI"/>
    <n v="53105"/>
    <s v="UNITED STATES"/>
    <s v="Annual Pass"/>
    <n v="11064"/>
    <x v="31"/>
    <n v="43.06033"/>
    <n v="-87.89546"/>
    <x v="20"/>
    <n v="43.077359999999999"/>
    <n v="-87.880769999999998"/>
    <n v="12"/>
    <n v="0"/>
    <n v="1.8"/>
    <n v="1.7"/>
    <n v="72"/>
    <n v="-1"/>
    <d v="2017-04-22T00:00:00"/>
    <d v="2017-04-01T00:00:00"/>
    <d v="2017-04-22T00:00:00"/>
    <s v="Saturday"/>
    <d v="1899-12-30T15:44:33"/>
    <d v="1899-12-30T16:00:00"/>
    <n v="1"/>
    <d v="2017-04-22T00:00:00"/>
    <d v="2017-04-01T00:00:00"/>
    <d v="2017-04-22T00:00:00"/>
    <s v="Saturday"/>
    <d v="1899-12-30T15:56:37"/>
    <d v="1899-12-30T16:00:00"/>
    <s v="One Way"/>
  </r>
  <r>
    <n v="1360133"/>
    <s v="RFID Card Member"/>
    <s v="Milwaukee "/>
    <s v="WI"/>
    <n v="53212"/>
    <s v="UNITED STATES"/>
    <s v="Annual Pass"/>
    <n v="5576"/>
    <x v="32"/>
    <n v="43.078530000000001"/>
    <n v="-87.882620000000003"/>
    <x v="53"/>
    <n v="43.060786"/>
    <n v="-87.883825999999999"/>
    <n v="18"/>
    <n v="0"/>
    <n v="2.7"/>
    <n v="2.6"/>
    <n v="108"/>
    <n v="-1"/>
    <d v="2017-04-22T00:00:00"/>
    <d v="2017-04-01T00:00:00"/>
    <d v="2017-04-22T00:00:00"/>
    <s v="Saturday"/>
    <d v="1899-12-30T16:35:20"/>
    <d v="1899-12-30T17:00:00"/>
    <n v="1"/>
    <d v="2017-04-22T00:00:00"/>
    <d v="2017-04-01T00:00:00"/>
    <d v="2017-04-22T00:00:00"/>
    <s v="Saturday"/>
    <d v="1899-12-30T16:53:12"/>
    <d v="1899-12-30T17:00:00"/>
    <s v="One Way"/>
  </r>
  <r>
    <n v="1185449"/>
    <s v="RFID Card Member"/>
    <s v="Milwaukee"/>
    <s v="WI"/>
    <n v="53211"/>
    <s v="UNITED STATES"/>
    <s v="Annual Pass"/>
    <n v="5475"/>
    <x v="12"/>
    <n v="43.052460000000004"/>
    <n v="-87.891000000000005"/>
    <x v="12"/>
    <n v="43.036900000000003"/>
    <n v="-87.89667"/>
    <n v="7"/>
    <n v="0"/>
    <n v="1.1000000000000001"/>
    <n v="1"/>
    <n v="42"/>
    <n v="-1"/>
    <d v="2017-04-22T00:00:00"/>
    <d v="2017-04-01T00:00:00"/>
    <d v="2017-04-22T00:00:00"/>
    <s v="Saturday"/>
    <d v="1899-12-30T16:36:56"/>
    <d v="1899-12-30T17:00:00"/>
    <n v="1"/>
    <d v="2017-04-22T00:00:00"/>
    <d v="2017-04-01T00:00:00"/>
    <d v="2017-04-22T00:00:00"/>
    <s v="Saturday"/>
    <d v="1899-12-30T16:43:26"/>
    <d v="1899-12-30T17:00:00"/>
    <s v="One Way"/>
  </r>
  <r>
    <n v="1591587"/>
    <s v="RFID Card Member"/>
    <m/>
    <m/>
    <n v="53211"/>
    <s v="UNITED STATES"/>
    <s v="Pay as You Go Pass"/>
    <n v="316"/>
    <x v="25"/>
    <n v="43.058010000000003"/>
    <n v="-87.877300000000005"/>
    <x v="22"/>
    <n v="43.058010000000003"/>
    <n v="-87.877300000000005"/>
    <n v="50"/>
    <n v="4"/>
    <n v="7.5"/>
    <n v="7.1"/>
    <n v="300"/>
    <n v="-1"/>
    <d v="2017-04-22T00:00:00"/>
    <d v="2017-04-01T00:00:00"/>
    <d v="2017-04-22T00:00:00"/>
    <s v="Saturday"/>
    <d v="1899-12-30T16:40:46"/>
    <d v="1899-12-30T17:00:00"/>
    <n v="1"/>
    <d v="2017-04-22T00:00:00"/>
    <d v="2017-04-01T00:00:00"/>
    <d v="2017-04-22T00:00:00"/>
    <s v="Saturday"/>
    <d v="1899-12-30T17:30:31"/>
    <d v="1899-12-30T18:00:00"/>
    <s v="Round Trip"/>
  </r>
  <r>
    <n v="1591570"/>
    <s v="RFID Card Member"/>
    <m/>
    <m/>
    <n v="53045"/>
    <s v="UNITED STATES"/>
    <s v="Pay as You Go Pass"/>
    <n v="993"/>
    <x v="25"/>
    <n v="43.058010000000003"/>
    <n v="-87.877300000000005"/>
    <x v="22"/>
    <n v="43.058010000000003"/>
    <n v="-87.877300000000005"/>
    <n v="49"/>
    <n v="4"/>
    <n v="7.4"/>
    <n v="7"/>
    <n v="294"/>
    <n v="-1"/>
    <d v="2017-04-22T00:00:00"/>
    <d v="2017-04-01T00:00:00"/>
    <d v="2017-04-22T00:00:00"/>
    <s v="Saturday"/>
    <d v="1899-12-30T16:41:44"/>
    <d v="1899-12-30T17:00:00"/>
    <n v="1"/>
    <d v="2017-04-22T00:00:00"/>
    <d v="2017-04-01T00:00:00"/>
    <d v="2017-04-22T00:00:00"/>
    <s v="Saturday"/>
    <d v="1899-12-30T17:30:33"/>
    <d v="1899-12-30T18:00:00"/>
    <s v="Round Trip"/>
  </r>
  <r>
    <n v="1593027"/>
    <s v="RFID Card Member"/>
    <s v="Milwaukee "/>
    <s v="WI"/>
    <n v="53212"/>
    <s v="UNITED STATES"/>
    <s v="Annual Pass"/>
    <n v="250"/>
    <x v="0"/>
    <n v="43.042490000000001"/>
    <n v="-87.909959999999998"/>
    <x v="29"/>
    <n v="43.06033"/>
    <n v="-87.89546"/>
    <n v="22"/>
    <n v="0"/>
    <n v="3.3"/>
    <n v="3.1"/>
    <n v="132"/>
    <n v="-1"/>
    <d v="2017-04-22T00:00:00"/>
    <d v="2017-04-01T00:00:00"/>
    <d v="2017-04-22T00:00:00"/>
    <s v="Saturday"/>
    <d v="1899-12-30T18:09:24"/>
    <d v="1899-12-30T18:00:00"/>
    <n v="1"/>
    <d v="2017-04-22T00:00:00"/>
    <d v="2017-04-01T00:00:00"/>
    <d v="2017-04-22T00:00:00"/>
    <s v="Saturday"/>
    <d v="1899-12-30T18:31:10"/>
    <d v="1899-12-30T19:00:00"/>
    <s v="One Way"/>
  </r>
  <r>
    <n v="1518070"/>
    <s v="RFID Card Member"/>
    <s v="Milwaukee"/>
    <s v="WI"/>
    <n v="53211"/>
    <s v="UNITED STATES"/>
    <s v="30-Day Pass"/>
    <n v="11136"/>
    <x v="23"/>
    <n v="43.053040000000003"/>
    <n v="-87.897660000000002"/>
    <x v="22"/>
    <n v="43.058010000000003"/>
    <n v="-87.877300000000005"/>
    <n v="8"/>
    <n v="0"/>
    <n v="1.2"/>
    <n v="1.1000000000000001"/>
    <n v="48"/>
    <n v="-1"/>
    <d v="2017-04-22T00:00:00"/>
    <d v="2017-04-01T00:00:00"/>
    <d v="2017-04-22T00:00:00"/>
    <s v="Saturday"/>
    <d v="1899-12-30T20:44:27"/>
    <d v="1899-12-30T21:00:00"/>
    <n v="1"/>
    <d v="2017-04-22T00:00:00"/>
    <d v="2017-04-01T00:00:00"/>
    <d v="2017-04-22T00:00:00"/>
    <s v="Saturday"/>
    <d v="1899-12-30T20:52:34"/>
    <d v="1899-12-30T21:00:00"/>
    <s v="One Way"/>
  </r>
  <r>
    <n v="1344509"/>
    <s v="RFID Card Member"/>
    <s v="Milwaukee"/>
    <s v="WI"/>
    <n v="53202"/>
    <s v="UNITED STATES"/>
    <s v="Annual Pass"/>
    <n v="11106"/>
    <x v="52"/>
    <n v="43.034619999999997"/>
    <n v="-87.917500000000004"/>
    <x v="26"/>
    <n v="43.053040000000003"/>
    <n v="-87.897660000000002"/>
    <n v="16"/>
    <n v="0"/>
    <n v="2.4"/>
    <n v="2.2999999999999998"/>
    <n v="96"/>
    <n v="-1"/>
    <d v="2017-04-23T00:00:00"/>
    <d v="2017-04-01T00:00:00"/>
    <d v="2017-04-23T00:00:00"/>
    <s v="Sunday"/>
    <d v="1899-12-30T09:10:36"/>
    <d v="1899-12-30T09:00:00"/>
    <n v="1"/>
    <d v="2017-04-23T00:00:00"/>
    <d v="2017-04-01T00:00:00"/>
    <d v="2017-04-23T00:00:00"/>
    <s v="Sunday"/>
    <d v="1899-12-30T09:26:58"/>
    <d v="1899-12-30T09:00:00"/>
    <s v="One Way"/>
  </r>
  <r>
    <n v="1590368"/>
    <s v="RFID Card Member"/>
    <s v="Milwaukee "/>
    <s v="WI"/>
    <n v="53212"/>
    <s v="UNITED STATES"/>
    <s v="Annual Pass"/>
    <n v="5425"/>
    <x v="30"/>
    <n v="43.045712999999999"/>
    <n v="-87.899756999999994"/>
    <x v="36"/>
    <n v="43.038719999999998"/>
    <n v="-87.905339999999995"/>
    <n v="5"/>
    <n v="0"/>
    <n v="0.8"/>
    <n v="0.7"/>
    <n v="30"/>
    <n v="-1"/>
    <d v="2017-04-23T00:00:00"/>
    <d v="2017-04-01T00:00:00"/>
    <d v="2017-04-23T00:00:00"/>
    <s v="Sunday"/>
    <d v="1899-12-30T10:51:03"/>
    <d v="1899-12-30T11:00:00"/>
    <n v="1"/>
    <d v="2017-04-23T00:00:00"/>
    <d v="2017-04-01T00:00:00"/>
    <d v="2017-04-23T00:00:00"/>
    <s v="Sunday"/>
    <d v="1899-12-30T10:56:37"/>
    <d v="1899-12-30T11:00:00"/>
    <s v="One Way"/>
  </r>
  <r>
    <n v="1276651"/>
    <s v="RFID Card Member"/>
    <s v="Milwaukee"/>
    <s v="WI"/>
    <n v="53211"/>
    <s v="UNITED STATES"/>
    <s v="Annual Pass"/>
    <n v="11154"/>
    <x v="1"/>
    <n v="43.048200000000001"/>
    <n v="-87.900859999999994"/>
    <x v="20"/>
    <n v="43.077359999999999"/>
    <n v="-87.880769999999998"/>
    <n v="25"/>
    <n v="0"/>
    <n v="3.8"/>
    <n v="3.6"/>
    <n v="150"/>
    <n v="-1"/>
    <d v="2017-04-23T00:00:00"/>
    <d v="2017-04-01T00:00:00"/>
    <d v="2017-04-23T00:00:00"/>
    <s v="Sunday"/>
    <d v="1899-12-30T12:01:32"/>
    <d v="1899-12-30T12:00:00"/>
    <n v="1"/>
    <d v="2017-04-23T00:00:00"/>
    <d v="2017-04-01T00:00:00"/>
    <d v="2017-04-23T00:00:00"/>
    <s v="Sunday"/>
    <d v="1899-12-30T12:26:55"/>
    <d v="1899-12-30T12:00:00"/>
    <s v="One Way"/>
  </r>
  <r>
    <n v="1408049"/>
    <s v="RFID Card Member"/>
    <s v="Milwaukee"/>
    <s v="WI"/>
    <n v="53202"/>
    <s v="UNITED STATES"/>
    <s v="Annual Pass"/>
    <n v="5576"/>
    <x v="3"/>
    <n v="43.03519"/>
    <n v="-87.907390000000007"/>
    <x v="43"/>
    <n v="43.031480000000002"/>
    <n v="-87.908169999999998"/>
    <n v="15"/>
    <n v="0"/>
    <n v="2.2999999999999998"/>
    <n v="2.1"/>
    <n v="90"/>
    <n v="-1"/>
    <d v="2017-04-23T00:00:00"/>
    <d v="2017-04-01T00:00:00"/>
    <d v="2017-04-23T00:00:00"/>
    <s v="Sunday"/>
    <d v="1899-12-30T13:22:43"/>
    <d v="1899-12-30T13:00:00"/>
    <n v="1"/>
    <d v="2017-04-23T00:00:00"/>
    <d v="2017-04-01T00:00:00"/>
    <d v="2017-04-23T00:00:00"/>
    <s v="Sunday"/>
    <d v="1899-12-30T13:37:08"/>
    <d v="1899-12-30T14:00:00"/>
    <s v="One Way"/>
  </r>
  <r>
    <n v="1191477"/>
    <s v="RFID Card Member"/>
    <s v="Milwaukee"/>
    <s v="WI"/>
    <n v="53233"/>
    <s v="UNITED STATES"/>
    <s v="Pay as You Go Pass"/>
    <n v="11065"/>
    <x v="24"/>
    <n v="43.040154000000001"/>
    <n v="-87.932113000000001"/>
    <x v="31"/>
    <n v="43.040154000000001"/>
    <n v="-87.932113000000001"/>
    <n v="10"/>
    <n v="2"/>
    <n v="1.5"/>
    <n v="1.4"/>
    <n v="60"/>
    <n v="-1"/>
    <d v="2017-04-23T00:00:00"/>
    <d v="2017-04-01T00:00:00"/>
    <d v="2017-04-23T00:00:00"/>
    <s v="Sunday"/>
    <d v="1899-12-30T15:47:14"/>
    <d v="1899-12-30T16:00:00"/>
    <n v="1"/>
    <d v="2017-04-23T00:00:00"/>
    <d v="2017-04-01T00:00:00"/>
    <d v="2017-04-23T00:00:00"/>
    <s v="Sunday"/>
    <d v="1899-12-30T15:57:29"/>
    <d v="1899-12-30T16:00:00"/>
    <s v="Round Trip"/>
  </r>
  <r>
    <n v="1243444"/>
    <s v="RFID Card Member"/>
    <s v="Milwaukee"/>
    <s v="AL"/>
    <n v="53212"/>
    <s v="UNITED STATES"/>
    <s v="Bublr for Organizations"/>
    <n v="5497"/>
    <x v="53"/>
    <n v="43.074655999999997"/>
    <n v="-87.889011999999994"/>
    <x v="25"/>
    <n v="43.074890000000003"/>
    <n v="-87.882810000000006"/>
    <n v="4"/>
    <n v="0"/>
    <n v="0.6"/>
    <n v="0.6"/>
    <n v="24"/>
    <n v="-1"/>
    <d v="2017-04-23T00:00:00"/>
    <d v="2017-04-01T00:00:00"/>
    <d v="2017-04-23T00:00:00"/>
    <s v="Sunday"/>
    <d v="1899-12-30T16:07:35"/>
    <d v="1899-12-30T16:00:00"/>
    <n v="1"/>
    <d v="2017-04-23T00:00:00"/>
    <d v="2017-04-01T00:00:00"/>
    <d v="2017-04-23T00:00:00"/>
    <s v="Sunday"/>
    <d v="1899-12-30T16:11:06"/>
    <d v="1899-12-30T16:00:00"/>
    <s v="One Way"/>
  </r>
  <r>
    <n v="1480954"/>
    <s v="RFID Card Member"/>
    <s v="Milwaukee"/>
    <s v="WI"/>
    <n v="53207"/>
    <s v="UNITED STATES"/>
    <s v="Annual Pass"/>
    <n v="127"/>
    <x v="38"/>
    <n v="43.058619999999998"/>
    <n v="-87.885319999999993"/>
    <x v="25"/>
    <n v="43.074890000000003"/>
    <n v="-87.882810000000006"/>
    <n v="0"/>
    <n v="0"/>
    <n v="0"/>
    <n v="0"/>
    <n v="0"/>
    <n v="-1"/>
    <d v="2017-04-23T00:00:00"/>
    <d v="2017-04-01T00:00:00"/>
    <d v="2017-04-23T00:00:00"/>
    <s v="Sunday"/>
    <d v="1899-12-30T18:35:40"/>
    <d v="1899-12-30T19:00:00"/>
    <n v="1"/>
    <d v="2017-04-23T00:00:00"/>
    <d v="2017-04-01T00:00:00"/>
    <d v="2017-04-23T00:00:00"/>
    <s v="Sunday"/>
    <d v="1899-12-30T18:35:40"/>
    <d v="1899-12-30T19:00:00"/>
    <s v="One Way"/>
  </r>
  <r>
    <n v="1400126"/>
    <s v="RFID Card Member"/>
    <s v="Milwaukee"/>
    <s v="WI"/>
    <n v="53211"/>
    <s v="UNITED STATES"/>
    <s v="Annual Pass"/>
    <n v="6"/>
    <x v="31"/>
    <n v="43.06033"/>
    <n v="-87.89546"/>
    <x v="35"/>
    <n v="43.066893999999998"/>
    <n v="-87.877936000000005"/>
    <n v="10"/>
    <n v="0"/>
    <n v="1.5"/>
    <n v="1.4"/>
    <n v="60"/>
    <n v="-1"/>
    <d v="2017-04-23T00:00:00"/>
    <d v="2017-04-01T00:00:00"/>
    <d v="2017-04-23T00:00:00"/>
    <s v="Sunday"/>
    <d v="1899-12-30T22:26:19"/>
    <d v="1899-12-30T22:00:00"/>
    <n v="1"/>
    <d v="2017-04-23T00:00:00"/>
    <d v="2017-04-01T00:00:00"/>
    <d v="2017-04-23T00:00:00"/>
    <s v="Sunday"/>
    <d v="1899-12-30T22:36:11"/>
    <d v="1899-12-30T23:00:00"/>
    <s v="One Way"/>
  </r>
  <r>
    <n v="1409782"/>
    <s v="RFID Card Member"/>
    <s v="Greendale"/>
    <s v="WI"/>
    <n v="53129"/>
    <s v="UNITED STATES"/>
    <s v="Annual Pass"/>
    <n v="5548"/>
    <x v="35"/>
    <n v="43.060250000000003"/>
    <n v="-87.892169999999993"/>
    <x v="53"/>
    <n v="43.060786"/>
    <n v="-87.883825999999999"/>
    <n v="4"/>
    <n v="0"/>
    <n v="0.6"/>
    <n v="0.6"/>
    <n v="24"/>
    <n v="-1"/>
    <d v="2017-04-23T00:00:00"/>
    <d v="2017-04-01T00:00:00"/>
    <d v="2017-04-23T00:00:00"/>
    <s v="Sunday"/>
    <d v="1899-12-30T23:32:07"/>
    <d v="1899-12-31T00:00:00"/>
    <n v="1"/>
    <d v="2017-04-23T00:00:00"/>
    <d v="2017-04-01T00:00:00"/>
    <d v="2017-04-23T00:00:00"/>
    <s v="Sunday"/>
    <d v="1899-12-30T23:36:31"/>
    <d v="1899-12-31T00:00:00"/>
    <s v="One Way"/>
  </r>
  <r>
    <n v="1575847"/>
    <s v="RFID Card Member"/>
    <s v="Milwaukee"/>
    <s v="WI"/>
    <n v="53211"/>
    <s v="UNITED STATES"/>
    <s v="Annual Pass"/>
    <n v="11097"/>
    <x v="27"/>
    <n v="43.074890000000003"/>
    <n v="-87.882810000000006"/>
    <x v="34"/>
    <n v="43.038649999999997"/>
    <n v="-87.921930000000003"/>
    <n v="49"/>
    <n v="0"/>
    <n v="7.4"/>
    <n v="7"/>
    <n v="294"/>
    <n v="-1"/>
    <d v="2017-04-24T00:00:00"/>
    <d v="2017-04-01T00:00:00"/>
    <d v="2017-04-24T00:00:00"/>
    <s v="Monday"/>
    <d v="1899-12-30T09:37:00"/>
    <d v="1899-12-30T10:00:00"/>
    <n v="1"/>
    <d v="2017-04-24T00:00:00"/>
    <d v="2017-04-01T00:00:00"/>
    <d v="2017-04-24T00:00:00"/>
    <s v="Monday"/>
    <d v="1899-12-30T10:26:59"/>
    <d v="1899-12-30T10:00:00"/>
    <s v="One Way"/>
  </r>
  <r>
    <n v="1378810"/>
    <s v="RFID Card Member"/>
    <s v="Milwaukee "/>
    <s v="WI"/>
    <n v="53211"/>
    <s v="UNITED STATES"/>
    <s v="Annual Pass"/>
    <n v="5453"/>
    <x v="22"/>
    <n v="43.066893999999998"/>
    <n v="-87.877936000000005"/>
    <x v="25"/>
    <n v="43.074890000000003"/>
    <n v="-87.882810000000006"/>
    <n v="4"/>
    <n v="0"/>
    <n v="0.6"/>
    <n v="0.6"/>
    <n v="24"/>
    <n v="-1"/>
    <d v="2017-04-24T00:00:00"/>
    <d v="2017-04-01T00:00:00"/>
    <d v="2017-04-24T00:00:00"/>
    <s v="Monday"/>
    <d v="1899-12-30T11:01:40"/>
    <d v="1899-12-30T11:00:00"/>
    <n v="1"/>
    <d v="2017-04-24T00:00:00"/>
    <d v="2017-04-01T00:00:00"/>
    <d v="2017-04-24T00:00:00"/>
    <s v="Monday"/>
    <d v="1899-12-30T11:05:19"/>
    <d v="1899-12-30T11:00:00"/>
    <s v="One Way"/>
  </r>
  <r>
    <n v="1509123"/>
    <s v="RFID Card Member"/>
    <s v="Milwaukee"/>
    <s v="WI"/>
    <n v="53211"/>
    <s v="UNITED STATES"/>
    <s v="Annual Pass"/>
    <n v="11156"/>
    <x v="44"/>
    <n v="43.060296999999998"/>
    <n v="-87.913150000000002"/>
    <x v="38"/>
    <n v="43.069021999999997"/>
    <n v="-87.887940999999998"/>
    <n v="15"/>
    <n v="0"/>
    <n v="2.2999999999999998"/>
    <n v="2.1"/>
    <n v="90"/>
    <n v="-1"/>
    <d v="2017-04-24T00:00:00"/>
    <d v="2017-04-01T00:00:00"/>
    <d v="2017-04-24T00:00:00"/>
    <s v="Monday"/>
    <d v="1899-12-30T12:24:33"/>
    <d v="1899-12-30T12:00:00"/>
    <n v="1"/>
    <d v="2017-04-24T00:00:00"/>
    <d v="2017-04-01T00:00:00"/>
    <d v="2017-04-24T00:00:00"/>
    <s v="Monday"/>
    <d v="1899-12-30T12:39:55"/>
    <d v="1899-12-30T13:00:00"/>
    <s v="One Way"/>
  </r>
  <r>
    <n v="1407702"/>
    <s v="RFID Card Member"/>
    <s v="Milwaukee"/>
    <s v="WI"/>
    <n v="53202"/>
    <s v="UNITED STATES"/>
    <s v="Annual Pass"/>
    <n v="346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24T00:00:00"/>
    <d v="2017-04-01T00:00:00"/>
    <d v="2017-04-24T00:00:00"/>
    <s v="Monday"/>
    <d v="1899-12-30T12:42:16"/>
    <d v="1899-12-30T13:00:00"/>
    <n v="1"/>
    <d v="2017-04-24T00:00:00"/>
    <d v="2017-04-01T00:00:00"/>
    <d v="2017-04-24T00:00:00"/>
    <s v="Monday"/>
    <d v="1899-12-30T12:45:03"/>
    <d v="1899-12-30T13:00:00"/>
    <s v="One Way"/>
  </r>
  <r>
    <n v="1328721"/>
    <s v="RFID Card Member"/>
    <s v="Milwaukee"/>
    <s v="WI"/>
    <n v="53207"/>
    <s v="UNITED STATES"/>
    <s v="Annual Pass"/>
    <n v="244"/>
    <x v="47"/>
    <n v="43.041646999999998"/>
    <n v="-87.927257999999995"/>
    <x v="58"/>
    <n v="43.026229999999998"/>
    <n v="-87.912809999999993"/>
    <n v="9"/>
    <n v="0"/>
    <n v="1.4"/>
    <n v="1.3"/>
    <n v="54"/>
    <n v="-1"/>
    <d v="2017-04-24T00:00:00"/>
    <d v="2017-04-01T00:00:00"/>
    <d v="2017-04-24T00:00:00"/>
    <s v="Monday"/>
    <d v="1899-12-30T12:44:11"/>
    <d v="1899-12-30T13:00:00"/>
    <n v="1"/>
    <d v="2017-04-24T00:00:00"/>
    <d v="2017-04-01T00:00:00"/>
    <d v="2017-04-24T00:00:00"/>
    <s v="Monday"/>
    <d v="1899-12-30T12:53:31"/>
    <d v="1899-12-30T13:00:00"/>
    <s v="One Way"/>
  </r>
  <r>
    <n v="1251113"/>
    <s v="RFID Card Member"/>
    <s v="Neenah"/>
    <s v="WI"/>
    <n v="54956"/>
    <s v="UNITED STATES"/>
    <s v="Bublr for Organizations"/>
    <n v="11072"/>
    <x v="35"/>
    <n v="43.060250000000003"/>
    <n v="-87.892169999999993"/>
    <x v="47"/>
    <n v="43.060250000000003"/>
    <n v="-87.892169999999993"/>
    <n v="2"/>
    <n v="0"/>
    <n v="0.3"/>
    <n v="0.3"/>
    <n v="12"/>
    <n v="-1"/>
    <d v="2017-04-24T00:00:00"/>
    <d v="2017-04-01T00:00:00"/>
    <d v="2017-04-24T00:00:00"/>
    <s v="Monday"/>
    <d v="1899-12-30T13:13:38"/>
    <d v="1899-12-30T13:00:00"/>
    <n v="1"/>
    <d v="2017-04-24T00:00:00"/>
    <d v="2017-04-01T00:00:00"/>
    <d v="2017-04-24T00:00:00"/>
    <s v="Monday"/>
    <d v="1899-12-30T13:15:00"/>
    <d v="1899-12-30T13:00:00"/>
    <s v="Round Trip"/>
  </r>
  <r>
    <n v="1321282"/>
    <s v="RFID Card Member"/>
    <s v="Milwaukee"/>
    <s v="WI"/>
    <n v="53202"/>
    <s v="UNITED STATES"/>
    <s v="Annual Pass"/>
    <n v="5475"/>
    <x v="48"/>
    <n v="43.060155999999999"/>
    <n v="-87.881258000000003"/>
    <x v="33"/>
    <n v="43.04804"/>
    <n v="-87.896720000000002"/>
    <n v="12"/>
    <n v="0"/>
    <n v="1.8"/>
    <n v="1.7"/>
    <n v="72"/>
    <n v="-1"/>
    <d v="2017-04-24T00:00:00"/>
    <d v="2017-04-01T00:00:00"/>
    <d v="2017-04-24T00:00:00"/>
    <s v="Monday"/>
    <d v="1899-12-30T15:51:44"/>
    <d v="1899-12-30T16:00:00"/>
    <n v="1"/>
    <d v="2017-04-24T00:00:00"/>
    <d v="2017-04-01T00:00:00"/>
    <d v="2017-04-24T00:00:00"/>
    <s v="Monday"/>
    <d v="1899-12-30T16:03:52"/>
    <d v="1899-12-30T16:00:00"/>
    <s v="One Way"/>
  </r>
  <r>
    <n v="1249556"/>
    <s v="RFID Card Member"/>
    <s v="Milwaukee"/>
    <s v="WI"/>
    <n v="53215"/>
    <s v="UNITED STATES"/>
    <s v="Bublr for Organizations"/>
    <n v="11046"/>
    <x v="37"/>
    <n v="43.036900000000003"/>
    <n v="-87.89667"/>
    <x v="12"/>
    <n v="43.036900000000003"/>
    <n v="-87.89667"/>
    <n v="38"/>
    <n v="0"/>
    <n v="5.7"/>
    <n v="5.4"/>
    <n v="228"/>
    <n v="-1"/>
    <d v="2017-04-24T00:00:00"/>
    <d v="2017-04-01T00:00:00"/>
    <d v="2017-04-24T00:00:00"/>
    <s v="Monday"/>
    <d v="1899-12-30T17:09:46"/>
    <d v="1899-12-30T17:00:00"/>
    <n v="1"/>
    <d v="2017-04-24T00:00:00"/>
    <d v="2017-04-01T00:00:00"/>
    <d v="2017-04-24T00:00:00"/>
    <s v="Monday"/>
    <d v="1899-12-30T17:47:02"/>
    <d v="1899-12-30T18:00:00"/>
    <s v="Round Trip"/>
  </r>
  <r>
    <n v="1468696"/>
    <s v="RFID Card Member"/>
    <s v="Wauwatosa"/>
    <s v="WI"/>
    <n v="53226"/>
    <s v="UNITED STATES"/>
    <s v="Annual Pass"/>
    <n v="263"/>
    <x v="2"/>
    <n v="43.03886"/>
    <n v="-87.902720000000002"/>
    <x v="33"/>
    <n v="43.04804"/>
    <n v="-87.896720000000002"/>
    <n v="8"/>
    <n v="0"/>
    <n v="1.2"/>
    <n v="1.1000000000000001"/>
    <n v="48"/>
    <n v="-1"/>
    <d v="2017-04-24T00:00:00"/>
    <d v="2017-04-01T00:00:00"/>
    <d v="2017-04-24T00:00:00"/>
    <s v="Monday"/>
    <d v="1899-12-30T17:34:34"/>
    <d v="1899-12-30T18:00:00"/>
    <n v="1"/>
    <d v="2017-04-24T00:00:00"/>
    <d v="2017-04-01T00:00:00"/>
    <d v="2017-04-24T00:00:00"/>
    <s v="Monday"/>
    <d v="1899-12-30T17:42:50"/>
    <d v="1899-12-30T18:00:00"/>
    <s v="One Way"/>
  </r>
  <r>
    <n v="1371872"/>
    <s v="RFID Card Member"/>
    <s v="Wauwatosa"/>
    <s v="WI"/>
    <n v="53222"/>
    <s v="UNITED STATES"/>
    <s v="Annual Pass"/>
    <n v="317"/>
    <x v="35"/>
    <n v="43.060250000000003"/>
    <n v="-87.892169999999993"/>
    <x v="10"/>
    <n v="43.058619999999998"/>
    <n v="-87.885319999999993"/>
    <n v="4"/>
    <n v="0"/>
    <n v="0.6"/>
    <n v="0.6"/>
    <n v="24"/>
    <n v="-1"/>
    <d v="2017-04-24T00:00:00"/>
    <d v="2017-04-01T00:00:00"/>
    <d v="2017-04-24T00:00:00"/>
    <s v="Monday"/>
    <d v="1899-12-30T17:41:35"/>
    <d v="1899-12-30T18:00:00"/>
    <n v="1"/>
    <d v="2017-04-24T00:00:00"/>
    <d v="2017-04-01T00:00:00"/>
    <d v="2017-04-24T00:00:00"/>
    <s v="Monday"/>
    <d v="1899-12-30T17:45:18"/>
    <d v="1899-12-30T18:00:00"/>
    <s v="One Way"/>
  </r>
  <r>
    <n v="1328721"/>
    <s v="RFID Card Member"/>
    <s v="Milwaukee"/>
    <s v="WI"/>
    <n v="53207"/>
    <s v="UNITED STATES"/>
    <s v="Annual Pass"/>
    <n v="959"/>
    <x v="50"/>
    <n v="43.026229999999998"/>
    <n v="-87.912809999999993"/>
    <x v="7"/>
    <n v="43.038580000000003"/>
    <n v="-87.90934"/>
    <n v="5"/>
    <n v="0"/>
    <n v="0.8"/>
    <n v="0.7"/>
    <n v="30"/>
    <n v="-1"/>
    <d v="2017-04-24T00:00:00"/>
    <d v="2017-04-01T00:00:00"/>
    <d v="2017-04-24T00:00:00"/>
    <s v="Monday"/>
    <d v="1899-12-30T19:41:20"/>
    <d v="1899-12-30T20:00:00"/>
    <n v="1"/>
    <d v="2017-04-24T00:00:00"/>
    <d v="2017-04-01T00:00:00"/>
    <d v="2017-04-24T00:00:00"/>
    <s v="Monday"/>
    <d v="1899-12-30T19:46:56"/>
    <d v="1899-12-30T20:00:00"/>
    <s v="One Way"/>
  </r>
  <r>
    <n v="1012659"/>
    <s v="RFID Card Member"/>
    <s v="Milwaukee"/>
    <s v="WI"/>
    <n v="53211"/>
    <s v="UNITED STATES"/>
    <s v="Annual Pass"/>
    <n v="199"/>
    <x v="22"/>
    <n v="43.066893999999998"/>
    <n v="-87.877936000000005"/>
    <x v="10"/>
    <n v="43.058619999999998"/>
    <n v="-87.885319999999993"/>
    <n v="4"/>
    <n v="0"/>
    <n v="0.6"/>
    <n v="0.6"/>
    <n v="24"/>
    <n v="-1"/>
    <d v="2017-04-24T00:00:00"/>
    <d v="2017-04-01T00:00:00"/>
    <d v="2017-04-24T00:00:00"/>
    <s v="Monday"/>
    <d v="1899-12-30T21:45:04"/>
    <d v="1899-12-30T22:00:00"/>
    <n v="1"/>
    <d v="2017-04-24T00:00:00"/>
    <d v="2017-04-01T00:00:00"/>
    <d v="2017-04-24T00:00:00"/>
    <s v="Monday"/>
    <d v="1899-12-30T21:49:39"/>
    <d v="1899-12-30T22:00:00"/>
    <s v="One Way"/>
  </r>
  <r>
    <n v="1357250"/>
    <s v="RFID Card Member"/>
    <s v="Milwaukee"/>
    <s v="WI"/>
    <n v="53202"/>
    <s v="UNITED STATES"/>
    <s v="Annual Pass"/>
    <n v="11081"/>
    <x v="1"/>
    <n v="43.048200000000001"/>
    <n v="-87.900859999999994"/>
    <x v="1"/>
    <n v="43.03886"/>
    <n v="-87.902720000000002"/>
    <n v="4"/>
    <n v="0"/>
    <n v="0.6"/>
    <n v="0.6"/>
    <n v="24"/>
    <n v="-1"/>
    <d v="2017-04-25T00:00:00"/>
    <d v="2017-04-01T00:00:00"/>
    <d v="2017-04-25T00:00:00"/>
    <s v="Tuesday"/>
    <d v="1899-12-30T07:59:01"/>
    <d v="1899-12-30T08:00:00"/>
    <n v="1"/>
    <d v="2017-04-25T00:00:00"/>
    <d v="2017-04-01T00:00:00"/>
    <d v="2017-04-25T00:00:00"/>
    <s v="Tuesday"/>
    <d v="1899-12-30T08:03:50"/>
    <d v="1899-12-30T08:00:00"/>
    <s v="One Way"/>
  </r>
  <r>
    <n v="1571549"/>
    <s v="RFID Card Member"/>
    <s v="Milwaukee"/>
    <s v="WI"/>
    <n v="53212"/>
    <s v="UNITED STATES"/>
    <s v="Annual Pass"/>
    <n v="81"/>
    <x v="25"/>
    <n v="43.058010000000003"/>
    <n v="-87.877300000000005"/>
    <x v="12"/>
    <n v="43.036900000000003"/>
    <n v="-87.89667"/>
    <n v="37"/>
    <n v="0"/>
    <n v="5.6"/>
    <n v="5.3"/>
    <n v="222"/>
    <n v="-1"/>
    <d v="2017-04-15T00:00:00"/>
    <d v="2017-04-01T00:00:00"/>
    <d v="2017-04-15T00:00:00"/>
    <s v="Saturday"/>
    <d v="1899-12-30T17:52:39"/>
    <d v="1899-12-30T18:00:00"/>
    <n v="1"/>
    <d v="2017-04-15T00:00:00"/>
    <d v="2017-04-01T00:00:00"/>
    <d v="2017-04-15T00:00:00"/>
    <s v="Saturday"/>
    <d v="1899-12-30T18:29:19"/>
    <d v="1899-12-30T18:00:00"/>
    <s v="One Way"/>
  </r>
  <r>
    <n v="1281830"/>
    <s v="RFID Card Member"/>
    <s v="Milwaukee "/>
    <s v="WI"/>
    <n v="53202"/>
    <s v="UNITED STATES"/>
    <s v="Annual Pass"/>
    <n v="5503"/>
    <x v="38"/>
    <n v="43.058619999999998"/>
    <n v="-87.885319999999993"/>
    <x v="43"/>
    <n v="43.031480000000002"/>
    <n v="-87.908169999999998"/>
    <n v="24"/>
    <n v="0"/>
    <n v="3.6"/>
    <n v="3.4"/>
    <n v="144"/>
    <n v="-1"/>
    <d v="2017-04-15T00:00:00"/>
    <d v="2017-04-01T00:00:00"/>
    <d v="2017-04-15T00:00:00"/>
    <s v="Saturday"/>
    <d v="1899-12-30T20:35:16"/>
    <d v="1899-12-30T21:00:00"/>
    <n v="1"/>
    <d v="2017-04-15T00:00:00"/>
    <d v="2017-04-01T00:00:00"/>
    <d v="2017-04-15T00:00:00"/>
    <s v="Saturday"/>
    <d v="1899-12-30T20:59:45"/>
    <d v="1899-12-30T21:00:00"/>
    <s v="One Way"/>
  </r>
  <r>
    <n v="1562086"/>
    <s v="RFID Card Member"/>
    <s v="Milwaukee"/>
    <s v="WI"/>
    <n v="53211"/>
    <s v="UNITED STATES"/>
    <s v="Annual Pass"/>
    <n v="139"/>
    <x v="28"/>
    <n v="43.063749000000001"/>
    <n v="-87.887962999999999"/>
    <x v="27"/>
    <n v="43.063749000000001"/>
    <n v="-87.887962999999999"/>
    <n v="9"/>
    <n v="0"/>
    <n v="1.4"/>
    <n v="1.3"/>
    <n v="54"/>
    <n v="-1"/>
    <d v="2017-04-16T00:00:00"/>
    <d v="2017-04-01T00:00:00"/>
    <d v="2017-04-16T00:00:00"/>
    <s v="Sunday"/>
    <d v="1899-12-30T13:11:25"/>
    <d v="1899-12-30T13:00:00"/>
    <n v="1"/>
    <d v="2017-04-16T00:00:00"/>
    <d v="2017-04-01T00:00:00"/>
    <d v="2017-04-16T00:00:00"/>
    <s v="Sunday"/>
    <d v="1899-12-30T13:20:29"/>
    <d v="1899-12-30T13:00:00"/>
    <s v="Round Trip"/>
  </r>
  <r>
    <n v="1509123"/>
    <s v="RFID Card Member"/>
    <s v="Milwaukee"/>
    <s v="WI"/>
    <n v="53211"/>
    <s v="UNITED STATES"/>
    <s v="Annual Pass"/>
    <n v="5567"/>
    <x v="36"/>
    <n v="43.069021999999997"/>
    <n v="-87.887940999999998"/>
    <x v="12"/>
    <n v="43.036900000000003"/>
    <n v="-87.89667"/>
    <n v="35"/>
    <n v="0"/>
    <n v="5.3"/>
    <n v="5"/>
    <n v="210"/>
    <n v="-1"/>
    <d v="2017-04-16T00:00:00"/>
    <d v="2017-04-01T00:00:00"/>
    <d v="2017-04-16T00:00:00"/>
    <s v="Sunday"/>
    <d v="1899-12-30T13:20:54"/>
    <d v="1899-12-30T13:00:00"/>
    <n v="1"/>
    <d v="2017-04-16T00:00:00"/>
    <d v="2017-04-01T00:00:00"/>
    <d v="2017-04-16T00:00:00"/>
    <s v="Sunday"/>
    <d v="1899-12-30T13:55:40"/>
    <d v="1899-12-30T14:00:00"/>
    <s v="One Way"/>
  </r>
  <r>
    <n v="1407702"/>
    <s v="RFID Card Member"/>
    <s v="Milwaukee"/>
    <s v="WI"/>
    <n v="53202"/>
    <s v="UNITED STATES"/>
    <s v="Annual Pass"/>
    <n v="11156"/>
    <x v="53"/>
    <n v="43.074655999999997"/>
    <n v="-87.889011999999994"/>
    <x v="13"/>
    <n v="43.078530000000001"/>
    <n v="-87.882620000000003"/>
    <n v="4"/>
    <n v="0"/>
    <n v="0.6"/>
    <n v="0.6"/>
    <n v="24"/>
    <n v="-1"/>
    <d v="2017-04-16T00:00:00"/>
    <d v="2017-04-01T00:00:00"/>
    <d v="2017-04-16T00:00:00"/>
    <s v="Sunday"/>
    <d v="1899-12-30T17:24:36"/>
    <d v="1899-12-30T17:00:00"/>
    <n v="1"/>
    <d v="2017-04-16T00:00:00"/>
    <d v="2017-04-01T00:00:00"/>
    <d v="2017-04-16T00:00:00"/>
    <s v="Sunday"/>
    <d v="1899-12-30T17:28:06"/>
    <d v="1899-12-30T17:00:00"/>
    <s v="One Way"/>
  </r>
  <r>
    <n v="1585224"/>
    <s v="RFID Card Member"/>
    <s v="Milwaukee"/>
    <s v="WI"/>
    <n v="53211"/>
    <s v="UNITED STATES"/>
    <s v="Annual Pass"/>
    <n v="5421"/>
    <x v="25"/>
    <n v="43.058010000000003"/>
    <n v="-87.877300000000005"/>
    <x v="38"/>
    <n v="43.069021999999997"/>
    <n v="-87.887940999999998"/>
    <n v="20"/>
    <n v="0"/>
    <n v="3"/>
    <n v="2.9"/>
    <n v="120"/>
    <n v="-1"/>
    <d v="2017-04-16T00:00:00"/>
    <d v="2017-04-01T00:00:00"/>
    <d v="2017-04-16T00:00:00"/>
    <s v="Sunday"/>
    <d v="1899-12-30T17:42:53"/>
    <d v="1899-12-30T18:00:00"/>
    <n v="1"/>
    <d v="2017-04-16T00:00:00"/>
    <d v="2017-04-01T00:00:00"/>
    <d v="2017-04-16T00:00:00"/>
    <s v="Sunday"/>
    <d v="1899-12-30T18:02:21"/>
    <d v="1899-12-30T18:00:00"/>
    <s v="One Way"/>
  </r>
  <r>
    <n v="1358129"/>
    <s v="RFID Card Member"/>
    <s v="Milwaukee"/>
    <s v="WI"/>
    <n v="53202"/>
    <s v="UNITED STATES"/>
    <s v="Annual Pass"/>
    <n v="11095"/>
    <x v="38"/>
    <n v="43.058619999999998"/>
    <n v="-87.885319999999993"/>
    <x v="29"/>
    <n v="43.06033"/>
    <n v="-87.89546"/>
    <n v="29"/>
    <n v="0"/>
    <n v="4.4000000000000004"/>
    <n v="4.0999999999999996"/>
    <n v="174"/>
    <n v="-1"/>
    <d v="2017-04-16T00:00:00"/>
    <d v="2017-04-01T00:00:00"/>
    <d v="2017-04-16T00:00:00"/>
    <s v="Sunday"/>
    <d v="1899-12-30T18:37:00"/>
    <d v="1899-12-30T19:00:00"/>
    <n v="1"/>
    <d v="2017-04-16T00:00:00"/>
    <d v="2017-04-01T00:00:00"/>
    <d v="2017-04-16T00:00:00"/>
    <s v="Sunday"/>
    <d v="1899-12-30T19:06:40"/>
    <d v="1899-12-30T19:00:00"/>
    <s v="One Way"/>
  </r>
  <r>
    <n v="1477939"/>
    <s v="RFID Card Member"/>
    <s v="Campbellsport"/>
    <s v="WI"/>
    <n v="53010"/>
    <s v="UNITED STATES"/>
    <s v="Annual Pass"/>
    <n v="5589"/>
    <x v="52"/>
    <n v="43.034619999999997"/>
    <n v="-87.917500000000004"/>
    <x v="10"/>
    <n v="43.058619999999998"/>
    <n v="-87.885319999999993"/>
    <n v="24"/>
    <n v="0"/>
    <n v="3.6"/>
    <n v="3.4"/>
    <n v="144"/>
    <n v="-1"/>
    <d v="2017-04-17T00:00:00"/>
    <d v="2017-04-01T00:00:00"/>
    <d v="2017-04-17T00:00:00"/>
    <s v="Monday"/>
    <d v="1899-12-30T06:14:52"/>
    <d v="1899-12-30T06:00:00"/>
    <n v="1"/>
    <d v="2017-04-17T00:00:00"/>
    <d v="2017-04-01T00:00:00"/>
    <d v="2017-04-17T00:00:00"/>
    <s v="Monday"/>
    <d v="1899-12-30T06:38:09"/>
    <d v="1899-12-30T07:00:00"/>
    <s v="One Way"/>
  </r>
  <r>
    <n v="1518070"/>
    <s v="RFID Card Member"/>
    <s v="Milwaukee"/>
    <s v="WI"/>
    <n v="53211"/>
    <s v="UNITED STATES"/>
    <s v="30-Day Pass"/>
    <n v="11074"/>
    <x v="36"/>
    <n v="43.069021999999997"/>
    <n v="-87.887940999999998"/>
    <x v="16"/>
    <n v="43.052549999999997"/>
    <n v="-87.909329999999997"/>
    <n v="10"/>
    <n v="0"/>
    <n v="1.5"/>
    <n v="1.4"/>
    <n v="60"/>
    <n v="-1"/>
    <d v="2017-04-17T00:00:00"/>
    <d v="2017-04-01T00:00:00"/>
    <d v="2017-04-17T00:00:00"/>
    <s v="Monday"/>
    <d v="1899-12-30T08:27:53"/>
    <d v="1899-12-30T08:00:00"/>
    <n v="1"/>
    <d v="2017-04-17T00:00:00"/>
    <d v="2017-04-01T00:00:00"/>
    <d v="2017-04-17T00:00:00"/>
    <s v="Monday"/>
    <d v="1899-12-30T08:37:02"/>
    <d v="1899-12-30T09:00:00"/>
    <s v="One Way"/>
  </r>
  <r>
    <n v="1378672"/>
    <s v="RFID Card Member"/>
    <s v="Milwaukee"/>
    <s v="WI"/>
    <n v="53207"/>
    <s v="UNITED STATES"/>
    <s v="Annual Pass"/>
    <n v="9"/>
    <x v="39"/>
    <n v="43.020020000000002"/>
    <n v="-87.912540000000007"/>
    <x v="30"/>
    <n v="43.004728999999998"/>
    <n v="-87.905463999999995"/>
    <n v="8"/>
    <n v="0"/>
    <n v="1.2"/>
    <n v="1.1000000000000001"/>
    <n v="48"/>
    <n v="-1"/>
    <d v="2017-04-17T00:00:00"/>
    <d v="2017-04-01T00:00:00"/>
    <d v="2017-04-17T00:00:00"/>
    <s v="Monday"/>
    <d v="1899-12-30T11:17:26"/>
    <d v="1899-12-30T11:00:00"/>
    <n v="1"/>
    <d v="2017-04-17T00:00:00"/>
    <d v="2017-04-01T00:00:00"/>
    <d v="2017-04-17T00:00:00"/>
    <s v="Monday"/>
    <d v="1899-12-30T11:25:48"/>
    <d v="1899-12-30T11:00:00"/>
    <s v="One Way"/>
  </r>
  <r>
    <n v="1585946"/>
    <s v="RFID Card Member"/>
    <s v="milwaukee"/>
    <s v="WI"/>
    <n v="53220"/>
    <s v="UNITED STATES"/>
    <s v="Pay as You Go Pass"/>
    <n v="76"/>
    <x v="41"/>
    <n v="43.031480000000002"/>
    <n v="-87.908169999999998"/>
    <x v="43"/>
    <n v="43.031480000000002"/>
    <n v="-87.908169999999998"/>
    <n v="23"/>
    <n v="2"/>
    <n v="3.5"/>
    <n v="3.3"/>
    <n v="138"/>
    <n v="-1"/>
    <d v="2017-04-17T00:00:00"/>
    <d v="2017-04-01T00:00:00"/>
    <d v="2017-04-17T00:00:00"/>
    <s v="Monday"/>
    <d v="1899-12-30T11:40:06"/>
    <d v="1899-12-30T12:00:00"/>
    <n v="1"/>
    <d v="2017-04-17T00:00:00"/>
    <d v="2017-04-01T00:00:00"/>
    <d v="2017-04-17T00:00:00"/>
    <s v="Monday"/>
    <d v="1899-12-30T12:03:22"/>
    <d v="1899-12-30T12:00:00"/>
    <s v="Round Trip"/>
  </r>
  <r>
    <n v="1466945"/>
    <s v="RFID Card Member"/>
    <s v="Milwaukee"/>
    <s v="WI"/>
    <n v="53211"/>
    <s v="UNITED STATES"/>
    <s v="Annual Pass"/>
    <n v="5442"/>
    <x v="25"/>
    <n v="43.058010000000003"/>
    <n v="-87.877300000000005"/>
    <x v="22"/>
    <n v="43.058010000000003"/>
    <n v="-87.877300000000005"/>
    <n v="17"/>
    <n v="0"/>
    <n v="2.6"/>
    <n v="2.4"/>
    <n v="102"/>
    <n v="-1"/>
    <d v="2017-04-17T00:00:00"/>
    <d v="2017-04-01T00:00:00"/>
    <d v="2017-04-17T00:00:00"/>
    <s v="Monday"/>
    <d v="1899-12-30T12:05:21"/>
    <d v="1899-12-30T12:00:00"/>
    <n v="1"/>
    <d v="2017-04-17T00:00:00"/>
    <d v="2017-04-01T00:00:00"/>
    <d v="2017-04-17T00:00:00"/>
    <s v="Monday"/>
    <d v="1899-12-30T12:22:01"/>
    <d v="1899-12-30T12:00:00"/>
    <s v="Round Trip"/>
  </r>
  <r>
    <n v="1371872"/>
    <s v="RFID Card Member"/>
    <s v="Wauwatosa"/>
    <s v="WI"/>
    <n v="53222"/>
    <s v="UNITED STATES"/>
    <s v="Annual Pass"/>
    <n v="143"/>
    <x v="27"/>
    <n v="43.074890000000003"/>
    <n v="-87.882810000000006"/>
    <x v="47"/>
    <n v="43.060250000000003"/>
    <n v="-87.892169999999993"/>
    <n v="11"/>
    <n v="0"/>
    <n v="1.7"/>
    <n v="1.6"/>
    <n v="66"/>
    <n v="-1"/>
    <d v="2017-04-17T00:00:00"/>
    <d v="2017-04-01T00:00:00"/>
    <d v="2017-04-17T00:00:00"/>
    <s v="Monday"/>
    <d v="1899-12-30T13:59:48"/>
    <d v="1899-12-30T14:00:00"/>
    <n v="1"/>
    <d v="2017-04-17T00:00:00"/>
    <d v="2017-04-01T00:00:00"/>
    <d v="2017-04-17T00:00:00"/>
    <s v="Monday"/>
    <d v="1899-12-30T14:10:21"/>
    <d v="1899-12-30T14:00:00"/>
    <s v="One Way"/>
  </r>
  <r>
    <n v="1583453"/>
    <s v="RFID Card Member"/>
    <s v="Franklin"/>
    <s v="WI"/>
    <n v="53132"/>
    <s v="UNITED STATES"/>
    <s v="Annual Pass"/>
    <n v="11089"/>
    <x v="37"/>
    <n v="43.036900000000003"/>
    <n v="-87.89667"/>
    <x v="12"/>
    <n v="43.036900000000003"/>
    <n v="-87.89667"/>
    <n v="0"/>
    <n v="0"/>
    <n v="0"/>
    <n v="0"/>
    <n v="0"/>
    <n v="-1"/>
    <d v="2017-04-17T00:00:00"/>
    <d v="2017-04-01T00:00:00"/>
    <d v="2017-04-17T00:00:00"/>
    <s v="Monday"/>
    <d v="1899-12-30T14:03:25"/>
    <d v="1899-12-30T14:00:00"/>
    <n v="1"/>
    <d v="2017-04-17T00:00:00"/>
    <d v="2017-04-01T00:00:00"/>
    <d v="2017-04-17T00:00:00"/>
    <s v="Monday"/>
    <d v="1899-12-30T14:03:53"/>
    <d v="1899-12-30T14:00:00"/>
    <s v="Round Trip"/>
  </r>
  <r>
    <n v="1583453"/>
    <s v="RFID Card Member"/>
    <s v="Franklin"/>
    <s v="WI"/>
    <n v="53132"/>
    <s v="UNITED STATES"/>
    <s v="Annual Pass"/>
    <n v="37"/>
    <x v="37"/>
    <n v="43.036900000000003"/>
    <n v="-87.89667"/>
    <x v="12"/>
    <n v="43.036900000000003"/>
    <n v="-87.89667"/>
    <n v="5"/>
    <n v="0"/>
    <n v="0.8"/>
    <n v="0.7"/>
    <n v="30"/>
    <n v="-1"/>
    <d v="2017-04-17T00:00:00"/>
    <d v="2017-04-01T00:00:00"/>
    <d v="2017-04-17T00:00:00"/>
    <s v="Monday"/>
    <d v="1899-12-30T14:04:54"/>
    <d v="1899-12-30T14:00:00"/>
    <n v="1"/>
    <d v="2017-04-17T00:00:00"/>
    <d v="2017-04-01T00:00:00"/>
    <d v="2017-04-17T00:00:00"/>
    <s v="Monday"/>
    <d v="1899-12-30T14:09:15"/>
    <d v="1899-12-30T14:00:00"/>
    <s v="Round Trip"/>
  </r>
  <r>
    <n v="1255308"/>
    <s v="RFID Card Member"/>
    <s v="Milwaukee"/>
    <s v="WI"/>
    <n v="53211"/>
    <s v="UNITED STATES"/>
    <s v="30-Day Pass"/>
    <n v="48"/>
    <x v="22"/>
    <n v="43.066893999999998"/>
    <n v="-87.877936000000005"/>
    <x v="53"/>
    <n v="43.060786"/>
    <n v="-87.883825999999999"/>
    <n v="9"/>
    <n v="0"/>
    <n v="1.4"/>
    <n v="1.3"/>
    <n v="54"/>
    <n v="-1"/>
    <d v="2017-04-17T00:00:00"/>
    <d v="2017-04-01T00:00:00"/>
    <d v="2017-04-17T00:00:00"/>
    <s v="Monday"/>
    <d v="1899-12-30T14:50:38"/>
    <d v="1899-12-30T15:00:00"/>
    <n v="1"/>
    <d v="2017-04-17T00:00:00"/>
    <d v="2017-04-01T00:00:00"/>
    <d v="2017-04-17T00:00:00"/>
    <s v="Monday"/>
    <d v="1899-12-30T14:59:40"/>
    <d v="1899-12-30T15:00:00"/>
    <s v="One Way"/>
  </r>
  <r>
    <n v="1378810"/>
    <s v="RFID Card Member"/>
    <s v="Milwaukee "/>
    <s v="WI"/>
    <n v="53211"/>
    <s v="UNITED STATES"/>
    <s v="Annual Pass"/>
    <n v="5545"/>
    <x v="27"/>
    <n v="43.074890000000003"/>
    <n v="-87.882810000000006"/>
    <x v="35"/>
    <n v="43.066893999999998"/>
    <n v="-87.877936000000005"/>
    <n v="5"/>
    <n v="0"/>
    <n v="0.8"/>
    <n v="0.7"/>
    <n v="30"/>
    <n v="-1"/>
    <d v="2017-04-17T00:00:00"/>
    <d v="2017-04-01T00:00:00"/>
    <d v="2017-04-17T00:00:00"/>
    <s v="Monday"/>
    <d v="1899-12-30T14:54:54"/>
    <d v="1899-12-30T15:00:00"/>
    <n v="1"/>
    <d v="2017-04-17T00:00:00"/>
    <d v="2017-04-01T00:00:00"/>
    <d v="2017-04-17T00:00:00"/>
    <s v="Monday"/>
    <d v="1899-12-30T14:59:46"/>
    <d v="1899-12-30T15:00:00"/>
    <s v="One Way"/>
  </r>
  <r>
    <n v="1298099"/>
    <s v="RFID Card Member"/>
    <s v="Milwaukee"/>
    <s v="WI"/>
    <n v="53233"/>
    <s v="UNITED STATES"/>
    <s v="Annual Pass"/>
    <n v="997"/>
    <x v="11"/>
    <n v="43.04804"/>
    <n v="-87.896720000000002"/>
    <x v="5"/>
    <n v="43.04824"/>
    <n v="-87.904970000000006"/>
    <n v="3"/>
    <n v="0"/>
    <n v="0.5"/>
    <n v="0.4"/>
    <n v="18"/>
    <n v="-1"/>
    <d v="2017-04-17T00:00:00"/>
    <d v="2017-04-01T00:00:00"/>
    <d v="2017-04-17T00:00:00"/>
    <s v="Monday"/>
    <d v="1899-12-30T15:11:05"/>
    <d v="1899-12-30T15:00:00"/>
    <n v="1"/>
    <d v="2017-04-17T00:00:00"/>
    <d v="2017-04-01T00:00:00"/>
    <d v="2017-04-17T00:00:00"/>
    <s v="Monday"/>
    <d v="1899-12-30T15:14:39"/>
    <d v="1899-12-30T15:00:00"/>
    <s v="One Way"/>
  </r>
  <r>
    <n v="1362095"/>
    <s v="RFID Card Member"/>
    <s v="Stevens Point"/>
    <s v="WI"/>
    <n v="54481"/>
    <s v="UNITED STATES"/>
    <s v="Annual Pass"/>
    <n v="46"/>
    <x v="27"/>
    <n v="43.074890000000003"/>
    <n v="-87.882810000000006"/>
    <x v="25"/>
    <n v="43.074890000000003"/>
    <n v="-87.882810000000006"/>
    <n v="0"/>
    <n v="0"/>
    <n v="0"/>
    <n v="0"/>
    <n v="0"/>
    <n v="-1"/>
    <d v="2017-04-17T00:00:00"/>
    <d v="2017-04-01T00:00:00"/>
    <d v="2017-04-17T00:00:00"/>
    <s v="Monday"/>
    <d v="1899-12-30T15:43:16"/>
    <d v="1899-12-30T16:00:00"/>
    <n v="1"/>
    <d v="2017-04-17T00:00:00"/>
    <d v="2017-04-01T00:00:00"/>
    <d v="2017-04-17T00:00:00"/>
    <s v="Monday"/>
    <d v="1899-12-30T15:43:52"/>
    <d v="1899-12-30T16:00:00"/>
    <s v="Round Trip"/>
  </r>
  <r>
    <n v="1362095"/>
    <s v="RFID Card Member"/>
    <s v="Stevens Point"/>
    <s v="WI"/>
    <n v="54481"/>
    <s v="UNITED STATES"/>
    <s v="Annual Pass"/>
    <n v="5533"/>
    <x v="27"/>
    <n v="43.074890000000003"/>
    <n v="-87.882810000000006"/>
    <x v="29"/>
    <n v="43.06033"/>
    <n v="-87.89546"/>
    <n v="9"/>
    <n v="0"/>
    <n v="1.4"/>
    <n v="1.3"/>
    <n v="54"/>
    <n v="-1"/>
    <d v="2017-04-17T00:00:00"/>
    <d v="2017-04-01T00:00:00"/>
    <d v="2017-04-17T00:00:00"/>
    <s v="Monday"/>
    <d v="1899-12-30T15:44:05"/>
    <d v="1899-12-30T16:00:00"/>
    <n v="1"/>
    <d v="2017-04-17T00:00:00"/>
    <d v="2017-04-01T00:00:00"/>
    <d v="2017-04-17T00:00:00"/>
    <s v="Monday"/>
    <d v="1899-12-30T15:53:57"/>
    <d v="1899-12-30T16:00:00"/>
    <s v="One Way"/>
  </r>
  <r>
    <n v="1451574"/>
    <s v="RFID Card Member"/>
    <s v="Milwaukee"/>
    <s v="WI"/>
    <n v="53211"/>
    <s v="UNITED STATES"/>
    <s v="Annual Pass"/>
    <n v="11118"/>
    <x v="45"/>
    <n v="43.077359999999999"/>
    <n v="-87.880769999999998"/>
    <x v="55"/>
    <n v="43.074655999999997"/>
    <n v="-87.889011999999994"/>
    <n v="4"/>
    <n v="0"/>
    <n v="0.6"/>
    <n v="0.6"/>
    <n v="24"/>
    <n v="-1"/>
    <d v="2017-04-17T00:00:00"/>
    <d v="2017-04-01T00:00:00"/>
    <d v="2017-04-17T00:00:00"/>
    <s v="Monday"/>
    <d v="1899-12-30T16:14:24"/>
    <d v="1899-12-30T16:00:00"/>
    <n v="1"/>
    <d v="2017-04-17T00:00:00"/>
    <d v="2017-04-01T00:00:00"/>
    <d v="2017-04-17T00:00:00"/>
    <s v="Monday"/>
    <d v="1899-12-30T16:18:25"/>
    <d v="1899-12-30T16:00:00"/>
    <s v="One Way"/>
  </r>
  <r>
    <n v="1379395"/>
    <s v="RFID Card Member"/>
    <s v="milwaukee "/>
    <s v="WI"/>
    <n v="53212"/>
    <s v="UNITED STATES"/>
    <s v="Annual Pass"/>
    <n v="5576"/>
    <x v="27"/>
    <n v="43.074890000000003"/>
    <n v="-87.882810000000006"/>
    <x v="25"/>
    <n v="43.074890000000003"/>
    <n v="-87.882810000000006"/>
    <n v="15"/>
    <n v="0"/>
    <n v="2.2999999999999998"/>
    <n v="2.1"/>
    <n v="90"/>
    <n v="-1"/>
    <d v="2017-04-17T00:00:00"/>
    <d v="2017-04-01T00:00:00"/>
    <d v="2017-04-17T00:00:00"/>
    <s v="Monday"/>
    <d v="1899-12-30T18:46:43"/>
    <d v="1899-12-30T19:00:00"/>
    <n v="1"/>
    <d v="2017-04-17T00:00:00"/>
    <d v="2017-04-01T00:00:00"/>
    <d v="2017-04-17T00:00:00"/>
    <s v="Monday"/>
    <d v="1899-12-30T19:01:56"/>
    <d v="1899-12-30T19:00:00"/>
    <s v="Round Trip"/>
  </r>
  <r>
    <n v="1358502"/>
    <s v="RFID Card Member"/>
    <s v="Clintonville"/>
    <s v="WI"/>
    <n v="54929"/>
    <s v="UNITED STATES"/>
    <s v="Annual Pass"/>
    <n v="99"/>
    <x v="45"/>
    <n v="43.077359999999999"/>
    <n v="-87.880769999999998"/>
    <x v="47"/>
    <n v="43.060250000000003"/>
    <n v="-87.892169999999993"/>
    <n v="14"/>
    <n v="0"/>
    <n v="2.1"/>
    <n v="2"/>
    <n v="84"/>
    <n v="-1"/>
    <d v="2017-04-18T00:00:00"/>
    <d v="2017-04-01T00:00:00"/>
    <d v="2017-04-18T00:00:00"/>
    <s v="Tuesday"/>
    <d v="1899-12-30T09:55:04"/>
    <d v="1899-12-30T10:00:00"/>
    <n v="1"/>
    <d v="2017-04-18T00:00:00"/>
    <d v="2017-04-01T00:00:00"/>
    <d v="2017-04-18T00:00:00"/>
    <s v="Tuesday"/>
    <d v="1899-12-30T10:09:28"/>
    <d v="1899-12-30T10:00:00"/>
    <s v="One Way"/>
  </r>
  <r>
    <n v="1372080"/>
    <s v="RFID Card Member"/>
    <s v="Milwaukee"/>
    <s v="WI"/>
    <n v="53201"/>
    <s v="UNITED STATES"/>
    <s v="Annual Pass"/>
    <n v="46"/>
    <x v="27"/>
    <n v="43.074890000000003"/>
    <n v="-87.882810000000006"/>
    <x v="25"/>
    <n v="43.074890000000003"/>
    <n v="-87.882810000000006"/>
    <n v="0"/>
    <n v="0"/>
    <n v="0"/>
    <n v="0"/>
    <n v="0"/>
    <n v="-1"/>
    <d v="2017-04-18T00:00:00"/>
    <d v="2017-04-01T00:00:00"/>
    <d v="2017-04-18T00:00:00"/>
    <s v="Tuesday"/>
    <d v="1899-12-30T12:34:03"/>
    <d v="1899-12-30T13:00:00"/>
    <n v="1"/>
    <d v="2017-04-18T00:00:00"/>
    <d v="2017-04-01T00:00:00"/>
    <d v="2017-04-18T00:00:00"/>
    <s v="Tuesday"/>
    <d v="1899-12-30T12:34:29"/>
    <d v="1899-12-30T13:00:00"/>
    <s v="Round Trip"/>
  </r>
  <r>
    <n v="1489319"/>
    <s v="RFID Card Member"/>
    <s v="Brookfield"/>
    <s v="WI"/>
    <n v="53045"/>
    <s v="UNITED STATES"/>
    <s v="Annual Pass"/>
    <n v="46"/>
    <x v="27"/>
    <n v="43.074890000000003"/>
    <n v="-87.882810000000006"/>
    <x v="53"/>
    <n v="43.060786"/>
    <n v="-87.883825999999999"/>
    <n v="14"/>
    <n v="0"/>
    <n v="2.1"/>
    <n v="2"/>
    <n v="84"/>
    <n v="-1"/>
    <d v="2017-04-18T00:00:00"/>
    <d v="2017-04-01T00:00:00"/>
    <d v="2017-04-18T00:00:00"/>
    <s v="Tuesday"/>
    <d v="1899-12-30T13:57:34"/>
    <d v="1899-12-30T14:00:00"/>
    <n v="1"/>
    <d v="2017-04-18T00:00:00"/>
    <d v="2017-04-01T00:00:00"/>
    <d v="2017-04-18T00:00:00"/>
    <s v="Tuesday"/>
    <d v="1899-12-30T14:11:05"/>
    <d v="1899-12-30T14:00:00"/>
    <s v="One Way"/>
  </r>
  <r>
    <n v="1251113"/>
    <s v="RFID Card Member"/>
    <s v="Neenah"/>
    <s v="WI"/>
    <n v="54956"/>
    <s v="UNITED STATES"/>
    <s v="Bublr for Organizations"/>
    <n v="6"/>
    <x v="35"/>
    <n v="43.060250000000003"/>
    <n v="-87.892169999999993"/>
    <x v="47"/>
    <n v="43.060250000000003"/>
    <n v="-87.892169999999993"/>
    <n v="11"/>
    <n v="0"/>
    <n v="1.7"/>
    <n v="1.6"/>
    <n v="66"/>
    <n v="-1"/>
    <d v="2017-04-18T00:00:00"/>
    <d v="2017-04-01T00:00:00"/>
    <d v="2017-04-18T00:00:00"/>
    <s v="Tuesday"/>
    <d v="1899-12-30T14:35:08"/>
    <d v="1899-12-30T15:00:00"/>
    <n v="1"/>
    <d v="2017-04-18T00:00:00"/>
    <d v="2017-04-01T00:00:00"/>
    <d v="2017-04-18T00:00:00"/>
    <s v="Tuesday"/>
    <d v="1899-12-30T14:46:24"/>
    <d v="1899-12-30T15:00:00"/>
    <s v="Round Trip"/>
  </r>
  <r>
    <n v="1580385"/>
    <s v="RFID Card Member"/>
    <s v="Milwaukee"/>
    <s v="WI"/>
    <n v="53211"/>
    <s v="UNITED STATES"/>
    <s v="30-Day Pass"/>
    <n v="11056"/>
    <x v="36"/>
    <n v="43.069021999999997"/>
    <n v="-87.887940999999998"/>
    <x v="14"/>
    <n v="43.05536"/>
    <n v="-87.90504"/>
    <n v="14"/>
    <n v="0"/>
    <n v="2.1"/>
    <n v="2"/>
    <n v="84"/>
    <n v="-1"/>
    <d v="2017-04-18T00:00:00"/>
    <d v="2017-04-01T00:00:00"/>
    <d v="2017-04-18T00:00:00"/>
    <s v="Tuesday"/>
    <d v="1899-12-30T17:50:24"/>
    <d v="1899-12-30T18:00:00"/>
    <n v="1"/>
    <d v="2017-04-18T00:00:00"/>
    <d v="2017-04-01T00:00:00"/>
    <d v="2017-04-18T00:00:00"/>
    <s v="Tuesday"/>
    <d v="1899-12-30T18:04:34"/>
    <d v="1899-12-30T18:00:00"/>
    <s v="One Way"/>
  </r>
  <r>
    <n v="1572360"/>
    <s v="RFID Card Member"/>
    <s v="Wauwatosa"/>
    <s v="WI"/>
    <n v="53213"/>
    <s v="UNITED STATES"/>
    <s v="30-Day Pass"/>
    <n v="354"/>
    <x v="18"/>
    <n v="43.048609999999996"/>
    <n v="-88.008480000000006"/>
    <x v="46"/>
    <n v="43.06044"/>
    <n v="-88.016239999999996"/>
    <n v="56"/>
    <n v="0"/>
    <n v="8.4"/>
    <n v="8"/>
    <n v="336"/>
    <n v="-1"/>
    <d v="2017-04-09T00:00:00"/>
    <d v="2017-04-01T00:00:00"/>
    <d v="2017-04-09T00:00:00"/>
    <s v="Sunday"/>
    <d v="1899-12-30T15:58:44"/>
    <d v="1899-12-30T16:00:00"/>
    <n v="1"/>
    <d v="2017-04-09T00:00:00"/>
    <d v="2017-04-01T00:00:00"/>
    <d v="2017-04-09T00:00:00"/>
    <s v="Sunday"/>
    <d v="1899-12-30T16:54:26"/>
    <d v="1899-12-30T17:00:00"/>
    <s v="One Way"/>
  </r>
  <r>
    <n v="1323012"/>
    <s v="RFID Card Member"/>
    <s v="Milwaukee"/>
    <s v="WI"/>
    <n v="53202"/>
    <s v="UNITED STATES"/>
    <s v="30-Day Pass"/>
    <n v="5568"/>
    <x v="1"/>
    <n v="43.048200000000001"/>
    <n v="-87.900859999999994"/>
    <x v="6"/>
    <n v="43.03519"/>
    <n v="-87.907390000000007"/>
    <n v="11"/>
    <n v="0"/>
    <n v="1.7"/>
    <n v="1.6"/>
    <n v="66"/>
    <n v="-1"/>
    <d v="2017-04-10T00:00:00"/>
    <d v="2017-04-01T00:00:00"/>
    <d v="2017-04-10T00:00:00"/>
    <s v="Monday"/>
    <d v="1899-12-30T09:09:19"/>
    <d v="1899-12-30T09:00:00"/>
    <n v="1"/>
    <d v="2017-04-10T00:00:00"/>
    <d v="2017-04-01T00:00:00"/>
    <d v="2017-04-10T00:00:00"/>
    <s v="Monday"/>
    <d v="1899-12-30T09:20:32"/>
    <d v="1899-12-30T09:00:00"/>
    <s v="One Way"/>
  </r>
  <r>
    <n v="1590021"/>
    <s v="RFID Card Member"/>
    <s v="West Allis "/>
    <s v="WI"/>
    <n v="53219"/>
    <s v="UNITED STATES"/>
    <s v="30-Day Pass"/>
    <n v="5524"/>
    <x v="38"/>
    <n v="43.058619999999998"/>
    <n v="-87.885319999999993"/>
    <x v="10"/>
    <n v="43.058619999999998"/>
    <n v="-87.885319999999993"/>
    <n v="0"/>
    <n v="0"/>
    <n v="0"/>
    <n v="0"/>
    <n v="0"/>
    <n v="-1"/>
    <d v="2017-04-26T00:00:00"/>
    <d v="2017-04-01T00:00:00"/>
    <d v="2017-04-26T00:00:00"/>
    <s v="Wednesday"/>
    <d v="1899-12-30T11:56:09"/>
    <d v="1899-12-30T12:00:00"/>
    <n v="1"/>
    <d v="2017-04-26T00:00:00"/>
    <d v="2017-04-01T00:00:00"/>
    <d v="2017-04-26T00:00:00"/>
    <s v="Wednesday"/>
    <d v="1899-12-30T11:56:33"/>
    <d v="1899-12-30T12:00:00"/>
    <s v="Round Trip"/>
  </r>
  <r>
    <n v="1580385"/>
    <s v="RFID Card Member"/>
    <s v="Milwaukee"/>
    <s v="WI"/>
    <n v="53211"/>
    <s v="UNITED STATES"/>
    <s v="30-Day Pass"/>
    <n v="5588"/>
    <x v="36"/>
    <n v="43.069021999999997"/>
    <n v="-87.887940999999998"/>
    <x v="38"/>
    <n v="43.069021999999997"/>
    <n v="-87.887940999999998"/>
    <n v="40"/>
    <n v="0"/>
    <n v="6"/>
    <n v="5.7"/>
    <n v="240"/>
    <n v="-1"/>
    <d v="2017-04-16T00:00:00"/>
    <d v="2017-04-01T00:00:00"/>
    <d v="2017-04-16T00:00:00"/>
    <s v="Sunday"/>
    <d v="1899-12-30T07:52:03"/>
    <d v="1899-12-30T08:00:00"/>
    <n v="1"/>
    <d v="2017-04-16T00:00:00"/>
    <d v="2017-04-01T00:00:00"/>
    <d v="2017-04-16T00:00:00"/>
    <s v="Sunday"/>
    <d v="1899-12-30T08:32:30"/>
    <d v="1899-12-30T09:00:00"/>
    <s v="Round Trip"/>
  </r>
  <r>
    <n v="1560784"/>
    <s v="RFID Card Member"/>
    <s v="Milwaukee"/>
    <s v="WI"/>
    <n v="53219"/>
    <s v="UNITED STATES"/>
    <s v="30-Day Pass"/>
    <n v="5460"/>
    <x v="12"/>
    <n v="43.052460000000004"/>
    <n v="-87.891000000000005"/>
    <x v="6"/>
    <n v="43.03519"/>
    <n v="-87.907390000000007"/>
    <n v="26"/>
    <n v="0"/>
    <n v="3.9"/>
    <n v="3.7"/>
    <n v="156"/>
    <n v="-1"/>
    <d v="2017-04-01T00:00:00"/>
    <d v="2017-04-01T00:00:00"/>
    <d v="2017-04-01T00:00:00"/>
    <s v="Saturday"/>
    <d v="1899-12-30T16:19:09"/>
    <d v="1899-12-30T16:00:00"/>
    <n v="1"/>
    <d v="2017-04-01T00:00:00"/>
    <d v="2017-04-01T00:00:00"/>
    <d v="2017-04-01T00:00:00"/>
    <s v="Saturday"/>
    <d v="1899-12-30T16:45:04"/>
    <d v="1899-12-30T17:00:00"/>
    <s v="One Way"/>
  </r>
  <r>
    <n v="1528751"/>
    <s v="RFID Card Member"/>
    <s v="Milwaukee"/>
    <s v="WI"/>
    <n v="53210"/>
    <s v="UNITED STATES"/>
    <s v="30-Day Pass"/>
    <n v="5547"/>
    <x v="42"/>
    <n v="43.060079999999999"/>
    <n v="-88.027349999999998"/>
    <x v="54"/>
    <n v="43.060079999999999"/>
    <n v="-88.027349999999998"/>
    <n v="2"/>
    <n v="0"/>
    <n v="0.3"/>
    <n v="0.3"/>
    <n v="12"/>
    <n v="-1"/>
    <d v="2017-04-15T00:00:00"/>
    <d v="2017-04-01T00:00:00"/>
    <d v="2017-04-15T00:00:00"/>
    <s v="Saturday"/>
    <d v="1899-12-30T10:01:45"/>
    <d v="1899-12-30T10:00:00"/>
    <n v="1"/>
    <d v="2017-04-15T00:00:00"/>
    <d v="2017-04-01T00:00:00"/>
    <d v="2017-04-15T00:00:00"/>
    <s v="Saturday"/>
    <d v="1899-12-30T10:03:39"/>
    <d v="1899-12-30T10:00:00"/>
    <s v="Round Trip"/>
  </r>
  <r>
    <n v="1528752"/>
    <s v="RFID Card Member"/>
    <s v="Milwaukee"/>
    <s v="WI"/>
    <n v="53210"/>
    <s v="UNITED STATES"/>
    <s v="30-Day Pass"/>
    <n v="5484"/>
    <x v="19"/>
    <n v="43.060839999999999"/>
    <n v="-88.001940000000005"/>
    <x v="18"/>
    <n v="43.060839999999999"/>
    <n v="-88.001940000000005"/>
    <n v="10"/>
    <n v="0"/>
    <n v="1.5"/>
    <n v="1.4"/>
    <n v="60"/>
    <n v="-1"/>
    <d v="2017-04-18T00:00:00"/>
    <d v="2017-04-01T00:00:00"/>
    <d v="2017-04-18T00:00:00"/>
    <s v="Tuesday"/>
    <d v="1899-12-30T11:20:16"/>
    <d v="1899-12-30T11:00:00"/>
    <n v="1"/>
    <d v="2017-04-18T00:00:00"/>
    <d v="2017-04-01T00:00:00"/>
    <d v="2017-04-18T00:00:00"/>
    <s v="Tuesday"/>
    <d v="1899-12-30T11:30:49"/>
    <d v="1899-12-30T12:00:00"/>
    <s v="Round Trip"/>
  </r>
  <r>
    <n v="1557744"/>
    <s v="RFID Card Member"/>
    <m/>
    <m/>
    <n v="53207"/>
    <s v="UNITED STATES"/>
    <s v="30-Day Pass"/>
    <n v="11091"/>
    <x v="0"/>
    <n v="43.042490000000001"/>
    <n v="-87.909959999999998"/>
    <x v="4"/>
    <n v="43.042490000000001"/>
    <n v="-87.909959999999998"/>
    <n v="0"/>
    <n v="0"/>
    <n v="0"/>
    <n v="0"/>
    <n v="0"/>
    <n v="-1"/>
    <d v="2017-04-14T00:00:00"/>
    <d v="2017-04-01T00:00:00"/>
    <d v="2017-04-14T00:00:00"/>
    <s v="Friday"/>
    <d v="1899-12-30T17:15:17"/>
    <d v="1899-12-30T17:00:00"/>
    <n v="1"/>
    <d v="2017-04-14T00:00:00"/>
    <d v="2017-04-01T00:00:00"/>
    <d v="2017-04-14T00:00:00"/>
    <s v="Friday"/>
    <d v="1899-12-30T17:15:26"/>
    <d v="1899-12-30T17:00:00"/>
    <s v="Round Trip"/>
  </r>
  <r>
    <n v="1590021"/>
    <s v="RFID Card Member"/>
    <s v="West Allis "/>
    <s v="WI"/>
    <n v="53219"/>
    <s v="UNITED STATES"/>
    <s v="30-Day Pass"/>
    <n v="48"/>
    <x v="37"/>
    <n v="43.036900000000003"/>
    <n v="-87.89667"/>
    <x v="12"/>
    <n v="43.036900000000003"/>
    <n v="-87.89667"/>
    <n v="0"/>
    <n v="0"/>
    <n v="0"/>
    <n v="0"/>
    <n v="0"/>
    <n v="-1"/>
    <d v="2017-04-19T00:00:00"/>
    <d v="2017-04-01T00:00:00"/>
    <d v="2017-04-19T00:00:00"/>
    <s v="Wednesday"/>
    <d v="1899-12-30T13:39:03"/>
    <d v="1899-12-30T14:00:00"/>
    <n v="1"/>
    <d v="2017-04-19T00:00:00"/>
    <d v="2017-04-01T00:00:00"/>
    <d v="2017-04-19T00:00:00"/>
    <s v="Wednesday"/>
    <d v="1899-12-30T13:39:17"/>
    <d v="1899-12-30T14:00:00"/>
    <s v="Round Trip"/>
  </r>
  <r>
    <n v="1592617"/>
    <s v="RFID Card Member"/>
    <s v="West orange"/>
    <s v="NJ"/>
    <n v="7052"/>
    <s v="UNITED STATES"/>
    <s v="30-Day Pass"/>
    <n v="5479"/>
    <x v="37"/>
    <n v="43.036900000000003"/>
    <n v="-87.89667"/>
    <x v="45"/>
    <n v="43.046570000000003"/>
    <n v="-87.908720000000002"/>
    <n v="32"/>
    <n v="0"/>
    <n v="4.8"/>
    <n v="4.5999999999999996"/>
    <n v="192"/>
    <n v="-1"/>
    <d v="2017-04-21T00:00:00"/>
    <d v="2017-04-01T00:00:00"/>
    <d v="2017-04-21T00:00:00"/>
    <s v="Friday"/>
    <d v="1899-12-30T17:10:15"/>
    <d v="1899-12-30T17:00:00"/>
    <n v="1"/>
    <d v="2017-04-21T00:00:00"/>
    <d v="2017-04-01T00:00:00"/>
    <d v="2017-04-21T00:00:00"/>
    <s v="Friday"/>
    <d v="1899-12-30T17:42:22"/>
    <d v="1899-12-30T18:00:00"/>
    <s v="One Way"/>
  </r>
  <r>
    <n v="1561857"/>
    <s v="RFID Card Member"/>
    <s v="Wauwatosa "/>
    <s v="WI"/>
    <n v="53226"/>
    <s v="UNITED STATES"/>
    <s v="30-Day Pass"/>
    <n v="186"/>
    <x v="3"/>
    <n v="43.03519"/>
    <n v="-87.907390000000007"/>
    <x v="6"/>
    <n v="43.03519"/>
    <n v="-87.907390000000007"/>
    <n v="43"/>
    <n v="0"/>
    <n v="6.5"/>
    <n v="6.1"/>
    <n v="258"/>
    <n v="-1"/>
    <d v="2017-04-02T00:00:00"/>
    <d v="2017-04-01T00:00:00"/>
    <d v="2017-04-02T00:00:00"/>
    <s v="Sunday"/>
    <d v="1899-12-30T12:32:30"/>
    <d v="1899-12-30T13:00:00"/>
    <n v="1"/>
    <d v="2017-04-02T00:00:00"/>
    <d v="2017-04-01T00:00:00"/>
    <d v="2017-04-02T00:00:00"/>
    <s v="Sunday"/>
    <d v="1899-12-30T13:15:46"/>
    <d v="1899-12-30T13:00:00"/>
    <s v="Round Trip"/>
  </r>
  <r>
    <n v="1586103"/>
    <s v="RFID Card Member"/>
    <m/>
    <m/>
    <n v="53212"/>
    <s v="UNITED STATES"/>
    <s v="30-Day Pass"/>
    <n v="5532"/>
    <x v="30"/>
    <n v="43.045712999999999"/>
    <n v="-87.899756999999994"/>
    <x v="50"/>
    <n v="43.05847"/>
    <n v="-87.898079999999993"/>
    <n v="7"/>
    <n v="0"/>
    <n v="1.1000000000000001"/>
    <n v="1"/>
    <n v="42"/>
    <n v="-1"/>
    <d v="2017-04-22T00:00:00"/>
    <d v="2017-04-01T00:00:00"/>
    <d v="2017-04-22T00:00:00"/>
    <s v="Saturday"/>
    <d v="1899-12-30T09:48:01"/>
    <d v="1899-12-30T10:00:00"/>
    <n v="1"/>
    <d v="2017-04-22T00:00:00"/>
    <d v="2017-04-01T00:00:00"/>
    <d v="2017-04-22T00:00:00"/>
    <s v="Saturday"/>
    <d v="1899-12-30T09:55:16"/>
    <d v="1899-12-30T10:00:00"/>
    <s v="One Way"/>
  </r>
  <r>
    <n v="1580385"/>
    <s v="RFID Card Member"/>
    <s v="Milwaukee"/>
    <s v="WI"/>
    <n v="53211"/>
    <s v="UNITED STATES"/>
    <s v="30-Day Pass"/>
    <n v="5466"/>
    <x v="36"/>
    <n v="43.069021999999997"/>
    <n v="-87.887940999999998"/>
    <x v="40"/>
    <n v="43.05097"/>
    <n v="-87.906440000000003"/>
    <n v="16"/>
    <n v="0"/>
    <n v="2.4"/>
    <n v="2.2999999999999998"/>
    <n v="96"/>
    <n v="-1"/>
    <d v="2017-04-25T00:00:00"/>
    <d v="2017-04-01T00:00:00"/>
    <d v="2017-04-25T00:00:00"/>
    <s v="Tuesday"/>
    <d v="1899-12-30T07:53:38"/>
    <d v="1899-12-30T08:00:00"/>
    <n v="1"/>
    <d v="2017-04-25T00:00:00"/>
    <d v="2017-04-01T00:00:00"/>
    <d v="2017-04-25T00:00:00"/>
    <s v="Tuesday"/>
    <d v="1899-12-30T08:09:50"/>
    <d v="1899-12-30T08:00:00"/>
    <s v="One Way"/>
  </r>
  <r>
    <n v="1276651"/>
    <s v="RFID Card Member"/>
    <s v="Milwaukee"/>
    <s v="WI"/>
    <n v="53211"/>
    <s v="UNITED STATES"/>
    <s v="Annual Pass"/>
    <n v="19"/>
    <x v="45"/>
    <n v="43.077359999999999"/>
    <n v="-87.880769999999998"/>
    <x v="16"/>
    <n v="43.052549999999997"/>
    <n v="-87.909329999999997"/>
    <n v="18"/>
    <n v="0"/>
    <n v="2.7"/>
    <n v="2.6"/>
    <n v="108"/>
    <n v="-1"/>
    <d v="2017-04-01T00:00:00"/>
    <d v="2017-04-01T00:00:00"/>
    <d v="2017-04-01T00:00:00"/>
    <s v="Saturday"/>
    <d v="1899-12-30T10:37:05"/>
    <d v="1899-12-30T11:00:00"/>
    <n v="1"/>
    <d v="2017-04-01T00:00:00"/>
    <d v="2017-04-01T00:00:00"/>
    <d v="2017-04-01T00:00:00"/>
    <s v="Saturday"/>
    <d v="1899-12-30T10:55:24"/>
    <d v="1899-12-30T11:00:00"/>
    <s v="One Way"/>
  </r>
  <r>
    <n v="1118957"/>
    <s v="RFID Card Member"/>
    <s v="Milwaukee"/>
    <s v="WI"/>
    <n v="53233"/>
    <s v="UNITED STATES"/>
    <s v="Annual Pass"/>
    <n v="317"/>
    <x v="24"/>
    <n v="43.040154000000001"/>
    <n v="-87.932113000000001"/>
    <x v="34"/>
    <n v="43.038649999999997"/>
    <n v="-87.921930000000003"/>
    <n v="8"/>
    <n v="0"/>
    <n v="1.2"/>
    <n v="1.1000000000000001"/>
    <n v="48"/>
    <n v="-1"/>
    <d v="2017-04-01T00:00:00"/>
    <d v="2017-04-01T00:00:00"/>
    <d v="2017-04-01T00:00:00"/>
    <s v="Saturday"/>
    <d v="1899-12-30T13:56:18"/>
    <d v="1899-12-30T14:00:00"/>
    <n v="1"/>
    <d v="2017-04-01T00:00:00"/>
    <d v="2017-04-01T00:00:00"/>
    <d v="2017-04-01T00:00:00"/>
    <s v="Saturday"/>
    <d v="1899-12-30T14:04:22"/>
    <d v="1899-12-30T14:00:00"/>
    <s v="One Way"/>
  </r>
  <r>
    <n v="1387849"/>
    <s v="RFID Card Member"/>
    <s v="Burlington"/>
    <s v="WI"/>
    <n v="53105"/>
    <s v="UNITED STATES"/>
    <s v="Annual Pass"/>
    <n v="11100"/>
    <x v="31"/>
    <n v="43.06033"/>
    <n v="-87.89546"/>
    <x v="29"/>
    <n v="43.06033"/>
    <n v="-87.89546"/>
    <n v="0"/>
    <n v="0"/>
    <n v="0"/>
    <n v="0"/>
    <n v="0"/>
    <n v="-1"/>
    <d v="2017-04-01T00:00:00"/>
    <d v="2017-04-01T00:00:00"/>
    <d v="2017-04-01T00:00:00"/>
    <s v="Saturday"/>
    <d v="1899-12-30T14:01:11"/>
    <d v="1899-12-30T14:00:00"/>
    <n v="1"/>
    <d v="2017-04-01T00:00:00"/>
    <d v="2017-04-01T00:00:00"/>
    <d v="2017-04-01T00:00:00"/>
    <s v="Saturday"/>
    <d v="1899-12-30T14:01:35"/>
    <d v="1899-12-30T14:00:00"/>
    <s v="Round Trip"/>
  </r>
  <r>
    <n v="1373301"/>
    <s v="RFID Card Member"/>
    <s v="Mequon"/>
    <s v="WI"/>
    <n v="53092"/>
    <s v="UNITED STATES"/>
    <s v="Annual Pass"/>
    <n v="307"/>
    <x v="38"/>
    <n v="43.058619999999998"/>
    <n v="-87.885319999999993"/>
    <x v="22"/>
    <n v="43.058010000000003"/>
    <n v="-87.877300000000005"/>
    <n v="12"/>
    <n v="0"/>
    <n v="1.8"/>
    <n v="1.7"/>
    <n v="72"/>
    <n v="-1"/>
    <d v="2017-04-01T00:00:00"/>
    <d v="2017-04-01T00:00:00"/>
    <d v="2017-04-01T00:00:00"/>
    <s v="Saturday"/>
    <d v="1899-12-30T15:24:06"/>
    <d v="1899-12-30T15:00:00"/>
    <n v="1"/>
    <d v="2017-04-01T00:00:00"/>
    <d v="2017-04-01T00:00:00"/>
    <d v="2017-04-01T00:00:00"/>
    <s v="Saturday"/>
    <d v="1899-12-30T15:36:04"/>
    <d v="1899-12-30T16:00:00"/>
    <s v="One Way"/>
  </r>
  <r>
    <n v="1560094"/>
    <s v="RFID Card Member"/>
    <s v="Lake in the Hills"/>
    <s v="IL"/>
    <n v="60156"/>
    <s v="UNITED STATES"/>
    <s v="Annual Pass"/>
    <n v="11168"/>
    <x v="45"/>
    <n v="43.077359999999999"/>
    <n v="-87.880769999999998"/>
    <x v="35"/>
    <n v="43.066893999999998"/>
    <n v="-87.877936000000005"/>
    <n v="8"/>
    <n v="0"/>
    <n v="1.2"/>
    <n v="1.1000000000000001"/>
    <n v="48"/>
    <n v="-1"/>
    <d v="2017-04-01T00:00:00"/>
    <d v="2017-04-01T00:00:00"/>
    <d v="2017-04-01T00:00:00"/>
    <s v="Saturday"/>
    <d v="1899-12-30T15:36:10"/>
    <d v="1899-12-30T16:00:00"/>
    <n v="1"/>
    <d v="2017-04-01T00:00:00"/>
    <d v="2017-04-01T00:00:00"/>
    <d v="2017-04-01T00:00:00"/>
    <s v="Saturday"/>
    <d v="1899-12-30T15:44:05"/>
    <d v="1899-12-30T16:00:00"/>
    <s v="One Way"/>
  </r>
  <r>
    <n v="1408049"/>
    <s v="RFID Card Member"/>
    <s v="Milwaukee"/>
    <s v="WI"/>
    <n v="53202"/>
    <s v="UNITED STATES"/>
    <s v="Annual Pass"/>
    <n v="5513"/>
    <x v="41"/>
    <n v="43.031480000000002"/>
    <n v="-87.908169999999998"/>
    <x v="6"/>
    <n v="43.03519"/>
    <n v="-87.907390000000007"/>
    <n v="4"/>
    <n v="0"/>
    <n v="0.6"/>
    <n v="0.6"/>
    <n v="24"/>
    <n v="-1"/>
    <d v="2017-04-01T00:00:00"/>
    <d v="2017-04-01T00:00:00"/>
    <d v="2017-04-01T00:00:00"/>
    <s v="Saturday"/>
    <d v="1899-12-30T15:41:13"/>
    <d v="1899-12-30T16:00:00"/>
    <n v="1"/>
    <d v="2017-04-01T00:00:00"/>
    <d v="2017-04-01T00:00:00"/>
    <d v="2017-04-01T00:00:00"/>
    <s v="Saturday"/>
    <d v="1899-12-30T15:45:03"/>
    <d v="1899-12-30T16:00:00"/>
    <s v="One Way"/>
  </r>
  <r>
    <n v="1489639"/>
    <s v="RFID Card Member"/>
    <s v="Milwaukee"/>
    <s v="WI"/>
    <n v="53202"/>
    <s v="UNITED STATES"/>
    <s v="Annual Pass"/>
    <n v="11144"/>
    <x v="30"/>
    <n v="43.045712999999999"/>
    <n v="-87.899756999999994"/>
    <x v="28"/>
    <n v="43.045712999999999"/>
    <n v="-87.899756999999994"/>
    <n v="29"/>
    <n v="0"/>
    <n v="4.4000000000000004"/>
    <n v="4.0999999999999996"/>
    <n v="174"/>
    <n v="-1"/>
    <d v="2017-04-01T00:00:00"/>
    <d v="2017-04-01T00:00:00"/>
    <d v="2017-04-01T00:00:00"/>
    <s v="Saturday"/>
    <d v="1899-12-30T17:13:14"/>
    <d v="1899-12-30T17:00:00"/>
    <n v="1"/>
    <d v="2017-04-01T00:00:00"/>
    <d v="2017-04-01T00:00:00"/>
    <d v="2017-04-01T00:00:00"/>
    <s v="Saturday"/>
    <d v="1899-12-30T17:42:28"/>
    <d v="1899-12-30T18:00:00"/>
    <s v="Round Trip"/>
  </r>
  <r>
    <n v="1477939"/>
    <s v="RFID Card Member"/>
    <s v="Campbellsport"/>
    <s v="WI"/>
    <n v="53010"/>
    <s v="UNITED STATES"/>
    <s v="Annual Pass"/>
    <n v="33"/>
    <x v="22"/>
    <n v="43.066893999999998"/>
    <n v="-87.877936000000005"/>
    <x v="20"/>
    <n v="43.077359999999999"/>
    <n v="-87.880769999999998"/>
    <n v="5"/>
    <n v="0"/>
    <n v="0.8"/>
    <n v="0.7"/>
    <n v="30"/>
    <n v="-1"/>
    <d v="2017-04-01T00:00:00"/>
    <d v="2017-04-01T00:00:00"/>
    <d v="2017-04-01T00:00:00"/>
    <s v="Saturday"/>
    <d v="1899-12-30T20:33:00"/>
    <d v="1899-12-30T21:00:00"/>
    <n v="1"/>
    <d v="2017-04-01T00:00:00"/>
    <d v="2017-04-01T00:00:00"/>
    <d v="2017-04-01T00:00:00"/>
    <s v="Saturday"/>
    <d v="1899-12-30T20:38:47"/>
    <d v="1899-12-30T21:00:00"/>
    <s v="One Way"/>
  </r>
  <r>
    <n v="1298099"/>
    <s v="RFID Card Member"/>
    <s v="Milwaukee"/>
    <s v="WI"/>
    <n v="53233"/>
    <s v="UNITED STATES"/>
    <s v="Annual Pass"/>
    <n v="11076"/>
    <x v="24"/>
    <n v="43.040154000000001"/>
    <n v="-87.932113000000001"/>
    <x v="31"/>
    <n v="43.040154000000001"/>
    <n v="-87.932113000000001"/>
    <n v="0"/>
    <n v="0"/>
    <n v="0"/>
    <n v="0"/>
    <n v="0"/>
    <n v="-1"/>
    <d v="2017-04-02T00:00:00"/>
    <d v="2017-04-01T00:00:00"/>
    <d v="2017-04-02T00:00:00"/>
    <s v="Sunday"/>
    <d v="1899-12-30T07:35:20"/>
    <d v="1899-12-30T08:00:00"/>
    <n v="1"/>
    <d v="2017-04-02T00:00:00"/>
    <d v="2017-04-01T00:00:00"/>
    <d v="2017-04-02T00:00:00"/>
    <s v="Sunday"/>
    <d v="1899-12-30T07:35:30"/>
    <d v="1899-12-30T08:00:00"/>
    <s v="Round Trip"/>
  </r>
  <r>
    <n v="1224715"/>
    <s v="RFID Card Member"/>
    <s v="Milwaukee"/>
    <s v="WI"/>
    <n v="53212"/>
    <s v="UNITED STATES"/>
    <s v="Annual Pass"/>
    <n v="46"/>
    <x v="6"/>
    <n v="43.038719999999998"/>
    <n v="-87.905339999999995"/>
    <x v="50"/>
    <n v="43.05847"/>
    <n v="-87.898079999999993"/>
    <n v="11"/>
    <n v="0"/>
    <n v="1.7"/>
    <n v="1.6"/>
    <n v="66"/>
    <n v="-1"/>
    <d v="2017-04-02T00:00:00"/>
    <d v="2017-04-01T00:00:00"/>
    <d v="2017-04-02T00:00:00"/>
    <s v="Sunday"/>
    <d v="1899-12-30T16:23:58"/>
    <d v="1899-12-30T16:00:00"/>
    <n v="1"/>
    <d v="2017-04-02T00:00:00"/>
    <d v="2017-04-01T00:00:00"/>
    <d v="2017-04-02T00:00:00"/>
    <s v="Sunday"/>
    <d v="1899-12-30T16:34:00"/>
    <d v="1899-12-30T17:00:00"/>
    <s v="One Way"/>
  </r>
  <r>
    <n v="1297838"/>
    <s v="RFID Card Member"/>
    <s v="MILWAUKEE"/>
    <s v="WI"/>
    <n v="53204"/>
    <s v="UNITED STATES"/>
    <s v="Pay as You Go Pass"/>
    <n v="217"/>
    <x v="37"/>
    <n v="43.036900000000003"/>
    <n v="-87.89667"/>
    <x v="43"/>
    <n v="43.031480000000002"/>
    <n v="-87.908169999999998"/>
    <n v="10"/>
    <n v="2"/>
    <n v="1.5"/>
    <n v="1.4"/>
    <n v="60"/>
    <n v="-1"/>
    <d v="2017-04-03T00:00:00"/>
    <d v="2017-04-01T00:00:00"/>
    <d v="2017-04-03T00:00:00"/>
    <s v="Monday"/>
    <d v="1899-12-30T11:49:15"/>
    <d v="1899-12-30T12:00:00"/>
    <n v="1"/>
    <d v="2017-04-03T00:00:00"/>
    <d v="2017-04-01T00:00:00"/>
    <d v="2017-04-03T00:00:00"/>
    <s v="Monday"/>
    <d v="1899-12-30T11:59:54"/>
    <d v="1899-12-30T12:00:00"/>
    <s v="One Way"/>
  </r>
  <r>
    <n v="1397107"/>
    <s v="RFID Card Member"/>
    <s v="MILWAUKEE"/>
    <s v="WI"/>
    <n v="53233"/>
    <s v="UNITED STATES"/>
    <s v="Annual Pass"/>
    <n v="11130"/>
    <x v="26"/>
    <n v="43.056539999999998"/>
    <n v="-87.914370000000005"/>
    <x v="24"/>
    <n v="43.056539999999998"/>
    <n v="-87.914370000000005"/>
    <n v="9"/>
    <n v="0"/>
    <n v="1.4"/>
    <n v="1.3"/>
    <n v="54"/>
    <n v="-1"/>
    <d v="2017-04-03T00:00:00"/>
    <d v="2017-04-01T00:00:00"/>
    <d v="2017-04-03T00:00:00"/>
    <s v="Monday"/>
    <d v="1899-12-30T12:10:58"/>
    <d v="1899-12-30T12:00:00"/>
    <n v="1"/>
    <d v="2017-04-03T00:00:00"/>
    <d v="2017-04-01T00:00:00"/>
    <d v="2017-04-03T00:00:00"/>
    <s v="Monday"/>
    <d v="1899-12-30T12:19:00"/>
    <d v="1899-12-30T12:00:00"/>
    <s v="Round Trip"/>
  </r>
  <r>
    <n v="1451574"/>
    <s v="RFID Card Member"/>
    <s v="Milwaukee"/>
    <s v="WI"/>
    <n v="53211"/>
    <s v="UNITED STATES"/>
    <s v="Annual Pass"/>
    <n v="5479"/>
    <x v="27"/>
    <n v="43.074890000000003"/>
    <n v="-87.882810000000006"/>
    <x v="55"/>
    <n v="43.074655999999997"/>
    <n v="-87.889011999999994"/>
    <n v="4"/>
    <n v="0"/>
    <n v="0.6"/>
    <n v="0.6"/>
    <n v="24"/>
    <n v="-1"/>
    <d v="2017-04-03T00:00:00"/>
    <d v="2017-04-01T00:00:00"/>
    <d v="2017-04-03T00:00:00"/>
    <s v="Monday"/>
    <d v="1899-12-30T14:59:18"/>
    <d v="1899-12-30T15:00:00"/>
    <n v="1"/>
    <d v="2017-04-03T00:00:00"/>
    <d v="2017-04-01T00:00:00"/>
    <d v="2017-04-03T00:00:00"/>
    <s v="Monday"/>
    <d v="1899-12-30T15:03:27"/>
    <d v="1899-12-30T15:00:00"/>
    <s v="One Way"/>
  </r>
  <r>
    <n v="1442430"/>
    <s v="RFID Card Member"/>
    <s v="Milwaukee"/>
    <s v="WI"/>
    <n v="53211"/>
    <s v="UNITED STATES"/>
    <s v="Annual Pass"/>
    <n v="16"/>
    <x v="27"/>
    <n v="43.074890000000003"/>
    <n v="-87.882810000000006"/>
    <x v="55"/>
    <n v="43.074655999999997"/>
    <n v="-87.889011999999994"/>
    <n v="4"/>
    <n v="0"/>
    <n v="0.6"/>
    <n v="0.6"/>
    <n v="24"/>
    <n v="-1"/>
    <d v="2017-04-03T00:00:00"/>
    <d v="2017-04-01T00:00:00"/>
    <d v="2017-04-03T00:00:00"/>
    <s v="Monday"/>
    <d v="1899-12-30T20:21:58"/>
    <d v="1899-12-30T20:00:00"/>
    <n v="1"/>
    <d v="2017-04-03T00:00:00"/>
    <d v="2017-04-01T00:00:00"/>
    <d v="2017-04-03T00:00:00"/>
    <s v="Monday"/>
    <d v="1899-12-30T20:25:02"/>
    <d v="1899-12-30T20:00:00"/>
    <s v="One Way"/>
  </r>
  <r>
    <n v="1357250"/>
    <s v="RFID Card Member"/>
    <s v="Milwaukee"/>
    <s v="WI"/>
    <n v="53202"/>
    <s v="UNITED STATES"/>
    <s v="Annual Pass"/>
    <n v="5460"/>
    <x v="1"/>
    <n v="43.048200000000001"/>
    <n v="-87.900859999999994"/>
    <x v="1"/>
    <n v="43.03886"/>
    <n v="-87.902720000000002"/>
    <n v="5"/>
    <n v="0"/>
    <n v="0.8"/>
    <n v="0.7"/>
    <n v="30"/>
    <n v="-1"/>
    <d v="2017-04-04T00:00:00"/>
    <d v="2017-04-01T00:00:00"/>
    <d v="2017-04-04T00:00:00"/>
    <s v="Tuesday"/>
    <d v="1899-12-30T07:39:41"/>
    <d v="1899-12-30T08:00:00"/>
    <n v="1"/>
    <d v="2017-04-04T00:00:00"/>
    <d v="2017-04-01T00:00:00"/>
    <d v="2017-04-04T00:00:00"/>
    <s v="Tuesday"/>
    <d v="1899-12-30T07:44:14"/>
    <d v="1899-12-30T08:00:00"/>
    <s v="One Way"/>
  </r>
  <r>
    <n v="1437870"/>
    <s v="RFID Card Member"/>
    <s v="Milwaukee"/>
    <s v="WI"/>
    <n v="53223"/>
    <s v="UNITED STATES"/>
    <s v="Annual Pass"/>
    <n v="11086"/>
    <x v="16"/>
    <n v="43.03913"/>
    <n v="-87.916150000000002"/>
    <x v="9"/>
    <n v="43.034619999999997"/>
    <n v="-87.917500000000004"/>
    <n v="5"/>
    <n v="0"/>
    <n v="0.8"/>
    <n v="0.7"/>
    <n v="30"/>
    <n v="-1"/>
    <d v="2017-04-04T00:00:00"/>
    <d v="2017-04-01T00:00:00"/>
    <d v="2017-04-04T00:00:00"/>
    <s v="Tuesday"/>
    <d v="1899-12-30T12:16:47"/>
    <d v="1899-12-30T12:00:00"/>
    <n v="1"/>
    <d v="2017-04-04T00:00:00"/>
    <d v="2017-04-01T00:00:00"/>
    <d v="2017-04-04T00:00:00"/>
    <s v="Tuesday"/>
    <d v="1899-12-30T12:21:52"/>
    <d v="1899-12-30T12:00:00"/>
    <s v="One Way"/>
  </r>
  <r>
    <n v="989766"/>
    <s v="RFID Card Member"/>
    <s v="Milwaukee"/>
    <s v="WI"/>
    <n v="53211"/>
    <s v="UNITED STATES"/>
    <s v="Annual Pass"/>
    <n v="17"/>
    <x v="22"/>
    <n v="43.066893999999998"/>
    <n v="-87.877936000000005"/>
    <x v="35"/>
    <n v="43.066893999999998"/>
    <n v="-87.877936000000005"/>
    <n v="34"/>
    <n v="0"/>
    <n v="5.0999999999999996"/>
    <n v="4.8"/>
    <n v="204"/>
    <n v="-1"/>
    <d v="2017-04-04T00:00:00"/>
    <d v="2017-04-01T00:00:00"/>
    <d v="2017-04-04T00:00:00"/>
    <s v="Tuesday"/>
    <d v="1899-12-30T15:26:22"/>
    <d v="1899-12-30T15:00:00"/>
    <n v="1"/>
    <d v="2017-04-04T00:00:00"/>
    <d v="2017-04-01T00:00:00"/>
    <d v="2017-04-04T00:00:00"/>
    <s v="Tuesday"/>
    <d v="1899-12-30T16:00:44"/>
    <d v="1899-12-30T16:00:00"/>
    <s v="Round Trip"/>
  </r>
  <r>
    <n v="1351451"/>
    <s v="RFID Card Member"/>
    <s v="Milwaukee"/>
    <s v="WI"/>
    <n v="53211"/>
    <s v="UNITED STATES"/>
    <s v="Pay as You Go Pass"/>
    <n v="5533"/>
    <x v="6"/>
    <n v="43.038719999999998"/>
    <n v="-87.905339999999995"/>
    <x v="35"/>
    <n v="43.066893999999998"/>
    <n v="-87.877936000000005"/>
    <n v="22"/>
    <n v="2"/>
    <n v="3.3"/>
    <n v="3.1"/>
    <n v="132"/>
    <n v="-1"/>
    <d v="2017-04-04T00:00:00"/>
    <d v="2017-04-01T00:00:00"/>
    <d v="2017-04-04T00:00:00"/>
    <s v="Tuesday"/>
    <d v="1899-12-30T16:06:40"/>
    <d v="1899-12-30T16:00:00"/>
    <n v="1"/>
    <d v="2017-04-04T00:00:00"/>
    <d v="2017-04-01T00:00:00"/>
    <d v="2017-04-04T00:00:00"/>
    <s v="Tuesday"/>
    <d v="1899-12-30T16:28:56"/>
    <d v="1899-12-30T16:00:00"/>
    <s v="One Way"/>
  </r>
  <r>
    <n v="825934"/>
    <s v="RFID Card Member"/>
    <s v="Milwaukee"/>
    <s v="WI"/>
    <n v="53208"/>
    <s v="UNITED STATES"/>
    <s v="Annual Pass"/>
    <n v="994"/>
    <x v="0"/>
    <n v="43.042490000000001"/>
    <n v="-87.909959999999998"/>
    <x v="45"/>
    <n v="43.046570000000003"/>
    <n v="-87.908720000000002"/>
    <n v="3"/>
    <n v="0"/>
    <n v="0.5"/>
    <n v="0.4"/>
    <n v="18"/>
    <n v="-1"/>
    <d v="2017-04-04T00:00:00"/>
    <d v="2017-04-01T00:00:00"/>
    <d v="2017-04-04T00:00:00"/>
    <s v="Tuesday"/>
    <d v="1899-12-30T16:57:03"/>
    <d v="1899-12-30T17:00:00"/>
    <n v="1"/>
    <d v="2017-04-04T00:00:00"/>
    <d v="2017-04-01T00:00:00"/>
    <d v="2017-04-04T00:00:00"/>
    <s v="Tuesday"/>
    <d v="1899-12-30T17:00:23"/>
    <d v="1899-12-30T17:00:00"/>
    <s v="One Way"/>
  </r>
  <r>
    <n v="1400126"/>
    <s v="RFID Card Member"/>
    <s v="Milwaukee"/>
    <s v="WI"/>
    <n v="53211"/>
    <s v="UNITED STATES"/>
    <s v="Annual Pass"/>
    <n v="17"/>
    <x v="22"/>
    <n v="43.066893999999998"/>
    <n v="-87.877936000000005"/>
    <x v="38"/>
    <n v="43.069021999999997"/>
    <n v="-87.887940999999998"/>
    <n v="5"/>
    <n v="0"/>
    <n v="0.8"/>
    <n v="0.7"/>
    <n v="30"/>
    <n v="-1"/>
    <d v="2017-04-04T00:00:00"/>
    <d v="2017-04-01T00:00:00"/>
    <d v="2017-04-04T00:00:00"/>
    <s v="Tuesday"/>
    <d v="1899-12-30T16:58:32"/>
    <d v="1899-12-30T17:00:00"/>
    <n v="1"/>
    <d v="2017-04-04T00:00:00"/>
    <d v="2017-04-01T00:00:00"/>
    <d v="2017-04-04T00:00:00"/>
    <s v="Tuesday"/>
    <d v="1899-12-30T17:03:19"/>
    <d v="1899-12-30T17:00:00"/>
    <s v="One Way"/>
  </r>
  <r>
    <n v="1449580"/>
    <s v="RFID Card Member"/>
    <s v="Hibbing"/>
    <s v="MN"/>
    <n v="55746"/>
    <s v="UNITED STATES"/>
    <s v="Annual Pass"/>
    <n v="11119"/>
    <x v="27"/>
    <n v="43.074890000000003"/>
    <n v="-87.882810000000006"/>
    <x v="35"/>
    <n v="43.066893999999998"/>
    <n v="-87.877936000000005"/>
    <n v="17"/>
    <n v="0"/>
    <n v="2.6"/>
    <n v="2.4"/>
    <n v="102"/>
    <n v="-1"/>
    <d v="2017-04-04T00:00:00"/>
    <d v="2017-04-01T00:00:00"/>
    <d v="2017-04-04T00:00:00"/>
    <s v="Tuesday"/>
    <d v="1899-12-30T17:24:33"/>
    <d v="1899-12-30T17:00:00"/>
    <n v="1"/>
    <d v="2017-04-04T00:00:00"/>
    <d v="2017-04-01T00:00:00"/>
    <d v="2017-04-04T00:00:00"/>
    <s v="Tuesday"/>
    <d v="1899-12-30T17:41:11"/>
    <d v="1899-12-30T18:00:00"/>
    <s v="One Way"/>
  </r>
  <r>
    <n v="1408049"/>
    <s v="RFID Card Member"/>
    <s v="Milwaukee"/>
    <s v="WI"/>
    <n v="53202"/>
    <s v="UNITED STATES"/>
    <s v="Annual Pass"/>
    <n v="46"/>
    <x v="52"/>
    <n v="43.034619999999997"/>
    <n v="-87.917500000000004"/>
    <x v="43"/>
    <n v="43.031480000000002"/>
    <n v="-87.908169999999998"/>
    <n v="8"/>
    <n v="0"/>
    <n v="1.2"/>
    <n v="1.1000000000000001"/>
    <n v="48"/>
    <n v="-1"/>
    <d v="2017-04-04T00:00:00"/>
    <d v="2017-04-01T00:00:00"/>
    <d v="2017-04-04T00:00:00"/>
    <s v="Tuesday"/>
    <d v="1899-12-30T20:41:59"/>
    <d v="1899-12-30T21:00:00"/>
    <n v="1"/>
    <d v="2017-04-04T00:00:00"/>
    <d v="2017-04-01T00:00:00"/>
    <d v="2017-04-04T00:00:00"/>
    <s v="Tuesday"/>
    <d v="1899-12-30T20:49:38"/>
    <d v="1899-12-30T21:00:00"/>
    <s v="One Way"/>
  </r>
  <r>
    <n v="1408049"/>
    <s v="RFID Card Member"/>
    <s v="Milwaukee"/>
    <s v="WI"/>
    <n v="53202"/>
    <s v="UNITED STATES"/>
    <s v="Annual Pass"/>
    <n v="186"/>
    <x v="3"/>
    <n v="43.03519"/>
    <n v="-87.907390000000007"/>
    <x v="9"/>
    <n v="43.034619999999997"/>
    <n v="-87.917500000000004"/>
    <n v="9"/>
    <n v="0"/>
    <n v="1.4"/>
    <n v="1.3"/>
    <n v="54"/>
    <n v="-1"/>
    <d v="2017-04-05T00:00:00"/>
    <d v="2017-04-01T00:00:00"/>
    <d v="2017-04-05T00:00:00"/>
    <s v="Wednesday"/>
    <d v="1899-12-30T06:39:05"/>
    <d v="1899-12-30T07:00:00"/>
    <n v="1"/>
    <d v="2017-04-05T00:00:00"/>
    <d v="2017-04-01T00:00:00"/>
    <d v="2017-04-05T00:00:00"/>
    <s v="Wednesday"/>
    <d v="1899-12-30T06:48:00"/>
    <d v="1899-12-30T07:00:00"/>
    <s v="One Way"/>
  </r>
  <r>
    <n v="825934"/>
    <s v="RFID Card Member"/>
    <s v="Milwaukee"/>
    <s v="WI"/>
    <n v="53208"/>
    <s v="UNITED STATES"/>
    <s v="Annual Pass"/>
    <n v="994"/>
    <x v="40"/>
    <n v="43.046570000000003"/>
    <n v="-87.908720000000002"/>
    <x v="4"/>
    <n v="43.042490000000001"/>
    <n v="-87.909959999999998"/>
    <n v="3"/>
    <n v="0"/>
    <n v="0.5"/>
    <n v="0.4"/>
    <n v="18"/>
    <n v="-1"/>
    <d v="2017-04-05T00:00:00"/>
    <d v="2017-04-01T00:00:00"/>
    <d v="2017-04-05T00:00:00"/>
    <s v="Wednesday"/>
    <d v="1899-12-30T07:33:37"/>
    <d v="1899-12-30T08:00:00"/>
    <n v="1"/>
    <d v="2017-04-05T00:00:00"/>
    <d v="2017-04-01T00:00:00"/>
    <d v="2017-04-05T00:00:00"/>
    <s v="Wednesday"/>
    <d v="1899-12-30T07:36:23"/>
    <d v="1899-12-30T08:00:00"/>
    <s v="One Way"/>
  </r>
  <r>
    <n v="1357250"/>
    <s v="RFID Card Member"/>
    <s v="Milwaukee"/>
    <s v="WI"/>
    <n v="53202"/>
    <s v="UNITED STATES"/>
    <s v="Annual Pass"/>
    <n v="217"/>
    <x v="4"/>
    <n v="43.04824"/>
    <n v="-87.904970000000006"/>
    <x v="36"/>
    <n v="43.038719999999998"/>
    <n v="-87.905339999999995"/>
    <n v="14"/>
    <n v="0"/>
    <n v="2.1"/>
    <n v="2"/>
    <n v="84"/>
    <n v="-1"/>
    <d v="2017-04-05T00:00:00"/>
    <d v="2017-04-01T00:00:00"/>
    <d v="2017-04-05T00:00:00"/>
    <s v="Wednesday"/>
    <d v="1899-12-30T08:09:33"/>
    <d v="1899-12-30T08:00:00"/>
    <n v="1"/>
    <d v="2017-04-05T00:00:00"/>
    <d v="2017-04-01T00:00:00"/>
    <d v="2017-04-05T00:00:00"/>
    <s v="Wednesday"/>
    <d v="1899-12-30T08:23:37"/>
    <d v="1899-12-30T08:00:00"/>
    <s v="One Way"/>
  </r>
  <r>
    <n v="1088320"/>
    <s v="RFID Card Member"/>
    <s v="milwaukee"/>
    <s v="WI"/>
    <n v="53202"/>
    <s v="UNITED STATES"/>
    <s v="Annual Pass"/>
    <n v="11079"/>
    <x v="1"/>
    <n v="43.048200000000001"/>
    <n v="-87.900859999999994"/>
    <x v="1"/>
    <n v="43.03886"/>
    <n v="-87.902720000000002"/>
    <n v="6"/>
    <n v="0"/>
    <n v="0.9"/>
    <n v="0.9"/>
    <n v="36"/>
    <n v="-1"/>
    <d v="2017-04-05T00:00:00"/>
    <d v="2017-04-01T00:00:00"/>
    <d v="2017-04-05T00:00:00"/>
    <s v="Wednesday"/>
    <d v="1899-12-30T08:18:16"/>
    <d v="1899-12-30T08:00:00"/>
    <n v="1"/>
    <d v="2017-04-05T00:00:00"/>
    <d v="2017-04-01T00:00:00"/>
    <d v="2017-04-05T00:00:00"/>
    <s v="Wednesday"/>
    <d v="1899-12-30T08:24:09"/>
    <d v="1899-12-30T08:00:00"/>
    <s v="One Way"/>
  </r>
  <r>
    <n v="1088320"/>
    <s v="RFID Card Member"/>
    <s v="milwaukee"/>
    <s v="WI"/>
    <n v="53202"/>
    <s v="UNITED STATES"/>
    <s v="Annual Pass"/>
    <n v="11079"/>
    <x v="11"/>
    <n v="43.04804"/>
    <n v="-87.896720000000002"/>
    <x v="1"/>
    <n v="43.03886"/>
    <n v="-87.902720000000002"/>
    <n v="4"/>
    <n v="0"/>
    <n v="0.6"/>
    <n v="0.6"/>
    <n v="24"/>
    <n v="-1"/>
    <d v="2017-04-06T00:00:00"/>
    <d v="2017-04-01T00:00:00"/>
    <d v="2017-04-06T00:00:00"/>
    <s v="Thursday"/>
    <d v="1899-12-30T08:11:17"/>
    <d v="1899-12-30T08:00:00"/>
    <n v="1"/>
    <d v="2017-04-06T00:00:00"/>
    <d v="2017-04-01T00:00:00"/>
    <d v="2017-04-06T00:00:00"/>
    <s v="Thursday"/>
    <d v="1899-12-30T08:15:54"/>
    <d v="1899-12-30T08:00:00"/>
    <s v="One Way"/>
  </r>
  <r>
    <n v="1280631"/>
    <s v="RFID Card Member"/>
    <s v="Milwaukee"/>
    <s v="WI"/>
    <n v="53202"/>
    <s v="UNITED STATES"/>
    <s v="Annual Pass"/>
    <n v="11147"/>
    <x v="6"/>
    <n v="43.038719999999998"/>
    <n v="-87.905339999999995"/>
    <x v="3"/>
    <n v="43.03913"/>
    <n v="-87.916150000000002"/>
    <n v="6"/>
    <n v="0"/>
    <n v="0.9"/>
    <n v="0.9"/>
    <n v="36"/>
    <n v="-1"/>
    <d v="2017-04-06T00:00:00"/>
    <d v="2017-04-01T00:00:00"/>
    <d v="2017-04-06T00:00:00"/>
    <s v="Thursday"/>
    <d v="1899-12-30T12:25:59"/>
    <d v="1899-12-30T12:00:00"/>
    <n v="1"/>
    <d v="2017-04-06T00:00:00"/>
    <d v="2017-04-01T00:00:00"/>
    <d v="2017-04-06T00:00:00"/>
    <s v="Thursday"/>
    <d v="1899-12-30T12:31:39"/>
    <d v="1899-12-30T13:00:00"/>
    <s v="One Way"/>
  </r>
  <r>
    <n v="1371872"/>
    <s v="RFID Card Member"/>
    <s v="Wauwatosa"/>
    <s v="WI"/>
    <n v="53222"/>
    <s v="UNITED STATES"/>
    <s v="Annual Pass"/>
    <n v="952"/>
    <x v="48"/>
    <n v="43.060155999999999"/>
    <n v="-87.881258000000003"/>
    <x v="47"/>
    <n v="43.060250000000003"/>
    <n v="-87.892169999999993"/>
    <n v="7"/>
    <n v="0"/>
    <n v="1.1000000000000001"/>
    <n v="1"/>
    <n v="42"/>
    <n v="-1"/>
    <d v="2017-04-06T00:00:00"/>
    <d v="2017-04-01T00:00:00"/>
    <d v="2017-04-06T00:00:00"/>
    <s v="Thursday"/>
    <d v="1899-12-30T15:53:29"/>
    <d v="1899-12-30T16:00:00"/>
    <n v="1"/>
    <d v="2017-04-06T00:00:00"/>
    <d v="2017-04-01T00:00:00"/>
    <d v="2017-04-06T00:00:00"/>
    <s v="Thursday"/>
    <d v="1899-12-30T16:00:45"/>
    <d v="1899-12-30T16:00:00"/>
    <s v="One Way"/>
  </r>
  <r>
    <n v="1442057"/>
    <s v="RFID Card Member"/>
    <s v="Milwaukee"/>
    <s v="WI"/>
    <n v="53211"/>
    <s v="UNITED STATES"/>
    <s v="Annual Pass"/>
    <n v="179"/>
    <x v="53"/>
    <n v="43.074655999999997"/>
    <n v="-87.889011999999994"/>
    <x v="38"/>
    <n v="43.069021999999997"/>
    <n v="-87.887940999999998"/>
    <n v="3"/>
    <n v="0"/>
    <n v="0.5"/>
    <n v="0.4"/>
    <n v="18"/>
    <n v="-1"/>
    <d v="2017-04-06T00:00:00"/>
    <d v="2017-04-01T00:00:00"/>
    <d v="2017-04-06T00:00:00"/>
    <s v="Thursday"/>
    <d v="1899-12-30T17:41:25"/>
    <d v="1899-12-30T18:00:00"/>
    <n v="1"/>
    <d v="2017-04-06T00:00:00"/>
    <d v="2017-04-01T00:00:00"/>
    <d v="2017-04-06T00:00:00"/>
    <s v="Thursday"/>
    <d v="1899-12-30T17:44:21"/>
    <d v="1899-12-30T18:00:00"/>
    <s v="One Way"/>
  </r>
  <r>
    <n v="928245"/>
    <s v="RFID Card Member"/>
    <s v="MILWAUKEE"/>
    <s v="WI"/>
    <n v="53202"/>
    <s v="UNITED STATES"/>
    <s v="Annual Pass"/>
    <n v="960"/>
    <x v="53"/>
    <n v="43.074655999999997"/>
    <n v="-87.889011999999994"/>
    <x v="27"/>
    <n v="43.063749000000001"/>
    <n v="-87.887962999999999"/>
    <n v="7"/>
    <n v="0"/>
    <n v="1.1000000000000001"/>
    <n v="1"/>
    <n v="42"/>
    <n v="-1"/>
    <d v="2017-04-06T00:00:00"/>
    <d v="2017-04-01T00:00:00"/>
    <d v="2017-04-06T00:00:00"/>
    <s v="Thursday"/>
    <d v="1899-12-30T17:48:40"/>
    <d v="1899-12-30T18:00:00"/>
    <n v="1"/>
    <d v="2017-04-06T00:00:00"/>
    <d v="2017-04-01T00:00:00"/>
    <d v="2017-04-06T00:00:00"/>
    <s v="Thursday"/>
    <d v="1899-12-30T17:55:21"/>
    <d v="1899-12-30T18:00:00"/>
    <s v="One Way"/>
  </r>
  <r>
    <n v="1251113"/>
    <s v="RFID Card Member"/>
    <s v="Neenah"/>
    <s v="WI"/>
    <n v="54956"/>
    <s v="UNITED STATES"/>
    <s v="Bublr for Organizations"/>
    <n v="216"/>
    <x v="35"/>
    <n v="43.060250000000003"/>
    <n v="-87.892169999999993"/>
    <x v="47"/>
    <n v="43.060250000000003"/>
    <n v="-87.892169999999993"/>
    <n v="13"/>
    <n v="0"/>
    <n v="2"/>
    <n v="1.9"/>
    <n v="78"/>
    <n v="-1"/>
    <d v="2017-04-06T00:00:00"/>
    <d v="2017-04-01T00:00:00"/>
    <d v="2017-04-06T00:00:00"/>
    <s v="Thursday"/>
    <d v="1899-12-30T19:14:24"/>
    <d v="1899-12-30T19:00:00"/>
    <n v="1"/>
    <d v="2017-04-06T00:00:00"/>
    <d v="2017-04-01T00:00:00"/>
    <d v="2017-04-06T00:00:00"/>
    <s v="Thursday"/>
    <d v="1899-12-30T19:27:36"/>
    <d v="1899-12-30T19:00:00"/>
    <s v="Round Trip"/>
  </r>
  <r>
    <n v="1251108"/>
    <s v="RFID Card Member"/>
    <s v="Appleton"/>
    <s v="WI"/>
    <n v="54913"/>
    <s v="UNITED STATES"/>
    <s v="Bublr for Organizations"/>
    <n v="11115"/>
    <x v="31"/>
    <n v="43.06033"/>
    <n v="-87.89546"/>
    <x v="47"/>
    <n v="43.060250000000003"/>
    <n v="-87.892169999999993"/>
    <n v="1"/>
    <n v="0"/>
    <n v="0.2"/>
    <n v="0.1"/>
    <n v="6"/>
    <n v="-1"/>
    <d v="2017-04-06T00:00:00"/>
    <d v="2017-04-01T00:00:00"/>
    <d v="2017-04-06T00:00:00"/>
    <s v="Thursday"/>
    <d v="1899-12-30T20:06:35"/>
    <d v="1899-12-30T20:00:00"/>
    <n v="1"/>
    <d v="2017-04-06T00:00:00"/>
    <d v="2017-04-01T00:00:00"/>
    <d v="2017-04-06T00:00:00"/>
    <s v="Thursday"/>
    <d v="1899-12-30T20:07:51"/>
    <d v="1899-12-30T20:00:00"/>
    <s v="One Way"/>
  </r>
  <r>
    <n v="1276651"/>
    <s v="RFID Card Member"/>
    <s v="Milwaukee"/>
    <s v="WI"/>
    <n v="53211"/>
    <s v="UNITED STATES"/>
    <s v="Annual Pass"/>
    <n v="11134"/>
    <x v="45"/>
    <n v="43.077359999999999"/>
    <n v="-87.880769999999998"/>
    <x v="16"/>
    <n v="43.052549999999997"/>
    <n v="-87.909329999999997"/>
    <n v="17"/>
    <n v="0"/>
    <n v="2.6"/>
    <n v="2.4"/>
    <n v="102"/>
    <n v="-1"/>
    <d v="2017-04-07T00:00:00"/>
    <d v="2017-04-01T00:00:00"/>
    <d v="2017-04-07T00:00:00"/>
    <s v="Friday"/>
    <d v="1899-12-30T07:08:08"/>
    <d v="1899-12-30T07:00:00"/>
    <n v="1"/>
    <d v="2017-04-07T00:00:00"/>
    <d v="2017-04-01T00:00:00"/>
    <d v="2017-04-07T00:00:00"/>
    <s v="Friday"/>
    <d v="1899-12-30T07:25:34"/>
    <d v="1899-12-30T07:00:00"/>
    <s v="One Way"/>
  </r>
  <r>
    <n v="1518070"/>
    <s v="RFID Card Member"/>
    <s v="Milwaukee"/>
    <s v="WI"/>
    <n v="53211"/>
    <s v="UNITED STATES"/>
    <s v="30-Day Pass"/>
    <n v="17"/>
    <x v="36"/>
    <n v="43.069021999999997"/>
    <n v="-87.887940999999998"/>
    <x v="16"/>
    <n v="43.052549999999997"/>
    <n v="-87.909329999999997"/>
    <n v="9"/>
    <n v="0"/>
    <n v="1.4"/>
    <n v="1.3"/>
    <n v="54"/>
    <n v="-1"/>
    <d v="2017-04-07T00:00:00"/>
    <d v="2017-04-01T00:00:00"/>
    <d v="2017-04-07T00:00:00"/>
    <s v="Friday"/>
    <d v="1899-12-30T08:18:43"/>
    <d v="1899-12-30T08:00:00"/>
    <n v="1"/>
    <d v="2017-04-07T00:00:00"/>
    <d v="2017-04-01T00:00:00"/>
    <d v="2017-04-07T00:00:00"/>
    <s v="Friday"/>
    <d v="1899-12-30T08:27:48"/>
    <d v="1899-12-30T08:00:00"/>
    <s v="One Way"/>
  </r>
  <r>
    <n v="1088320"/>
    <s v="RFID Card Member"/>
    <s v="milwaukee"/>
    <s v="WI"/>
    <n v="53202"/>
    <s v="UNITED STATES"/>
    <s v="Annual Pass"/>
    <n v="982"/>
    <x v="1"/>
    <n v="43.048200000000001"/>
    <n v="-87.900859999999994"/>
    <x v="1"/>
    <n v="43.03886"/>
    <n v="-87.902720000000002"/>
    <n v="5"/>
    <n v="0"/>
    <n v="0.8"/>
    <n v="0.7"/>
    <n v="30"/>
    <n v="-1"/>
    <d v="2017-04-07T00:00:00"/>
    <d v="2017-04-01T00:00:00"/>
    <d v="2017-04-07T00:00:00"/>
    <s v="Friday"/>
    <d v="1899-12-30T08:25:12"/>
    <d v="1899-12-30T08:00:00"/>
    <n v="1"/>
    <d v="2017-04-07T00:00:00"/>
    <d v="2017-04-01T00:00:00"/>
    <d v="2017-04-07T00:00:00"/>
    <s v="Friday"/>
    <d v="1899-12-30T08:30:16"/>
    <d v="1899-12-30T09:00:00"/>
    <s v="One Way"/>
  </r>
  <r>
    <n v="1358589"/>
    <s v="RFID Card Member"/>
    <s v="Milwaukee"/>
    <s v="WI"/>
    <n v="53211"/>
    <s v="UNITED STATES"/>
    <s v="Annual Pass"/>
    <n v="5507"/>
    <x v="30"/>
    <n v="43.045712999999999"/>
    <n v="-87.899756999999994"/>
    <x v="5"/>
    <n v="43.04824"/>
    <n v="-87.904970000000006"/>
    <n v="4"/>
    <n v="0"/>
    <n v="0.6"/>
    <n v="0.6"/>
    <n v="24"/>
    <n v="-1"/>
    <d v="2017-04-07T00:00:00"/>
    <d v="2017-04-01T00:00:00"/>
    <d v="2017-04-07T00:00:00"/>
    <s v="Friday"/>
    <d v="1899-12-30T10:30:02"/>
    <d v="1899-12-30T11:00:00"/>
    <n v="1"/>
    <d v="2017-04-07T00:00:00"/>
    <d v="2017-04-01T00:00:00"/>
    <d v="2017-04-07T00:00:00"/>
    <s v="Friday"/>
    <d v="1899-12-30T10:34:01"/>
    <d v="1899-12-30T11:00:00"/>
    <s v="One Way"/>
  </r>
  <r>
    <n v="1494109"/>
    <s v="RFID Card Member"/>
    <s v="Milwaukee"/>
    <s v="WI"/>
    <n v="53233"/>
    <s v="UNITED STATES"/>
    <s v="Annual Pass"/>
    <n v="362"/>
    <x v="2"/>
    <n v="43.03886"/>
    <n v="-87.902720000000002"/>
    <x v="19"/>
    <n v="43.040349999999997"/>
    <n v="-87.920760000000001"/>
    <n v="8"/>
    <n v="0"/>
    <n v="1.2"/>
    <n v="1.1000000000000001"/>
    <n v="48"/>
    <n v="-1"/>
    <d v="2017-04-07T00:00:00"/>
    <d v="2017-04-01T00:00:00"/>
    <d v="2017-04-07T00:00:00"/>
    <s v="Friday"/>
    <d v="1899-12-30T11:51:38"/>
    <d v="1899-12-30T12:00:00"/>
    <n v="1"/>
    <d v="2017-04-07T00:00:00"/>
    <d v="2017-04-01T00:00:00"/>
    <d v="2017-04-07T00:00:00"/>
    <s v="Friday"/>
    <d v="1899-12-30T11:59:11"/>
    <d v="1899-12-30T12:00:00"/>
    <s v="One Way"/>
  </r>
  <r>
    <n v="1373301"/>
    <s v="RFID Card Member"/>
    <s v="Mequon"/>
    <s v="WI"/>
    <n v="53092"/>
    <s v="UNITED STATES"/>
    <s v="Annual Pass"/>
    <n v="45"/>
    <x v="35"/>
    <n v="43.060250000000003"/>
    <n v="-87.892169999999993"/>
    <x v="53"/>
    <n v="43.060786"/>
    <n v="-87.883825999999999"/>
    <n v="5"/>
    <n v="0"/>
    <n v="0.8"/>
    <n v="0.7"/>
    <n v="30"/>
    <n v="-1"/>
    <d v="2017-04-07T00:00:00"/>
    <d v="2017-04-01T00:00:00"/>
    <d v="2017-04-07T00:00:00"/>
    <s v="Friday"/>
    <d v="1899-12-30T12:41:35"/>
    <d v="1899-12-30T13:00:00"/>
    <n v="1"/>
    <d v="2017-04-07T00:00:00"/>
    <d v="2017-04-01T00:00:00"/>
    <d v="2017-04-07T00:00:00"/>
    <s v="Friday"/>
    <d v="1899-12-30T12:46:04"/>
    <d v="1899-12-30T13:00:00"/>
    <s v="One Way"/>
  </r>
  <r>
    <n v="1384165"/>
    <s v="RFID Card Member"/>
    <s v="Greenville"/>
    <s v="WI"/>
    <n v="54942"/>
    <s v="UNITED STATES"/>
    <s v="Annual Pass"/>
    <n v="11127"/>
    <x v="27"/>
    <n v="43.074890000000003"/>
    <n v="-87.882810000000006"/>
    <x v="22"/>
    <n v="43.058010000000003"/>
    <n v="-87.877300000000005"/>
    <n v="18"/>
    <n v="0"/>
    <n v="2.7"/>
    <n v="2.6"/>
    <n v="108"/>
    <n v="-1"/>
    <d v="2017-04-07T00:00:00"/>
    <d v="2017-04-01T00:00:00"/>
    <d v="2017-04-07T00:00:00"/>
    <s v="Friday"/>
    <d v="1899-12-30T13:05:03"/>
    <d v="1899-12-30T13:00:00"/>
    <n v="1"/>
    <d v="2017-04-07T00:00:00"/>
    <d v="2017-04-01T00:00:00"/>
    <d v="2017-04-07T00:00:00"/>
    <s v="Friday"/>
    <d v="1899-12-30T13:23:12"/>
    <d v="1899-12-30T13:00:00"/>
    <s v="One Way"/>
  </r>
  <r>
    <n v="1564954"/>
    <s v="RFID Card Member"/>
    <s v="Milwaukee"/>
    <s v="WI"/>
    <n v="53202"/>
    <s v="UNITED STATES"/>
    <s v="Annual Pass"/>
    <n v="5554"/>
    <x v="23"/>
    <n v="43.053040000000003"/>
    <n v="-87.897660000000002"/>
    <x v="12"/>
    <n v="43.036900000000003"/>
    <n v="-87.89667"/>
    <n v="68"/>
    <n v="3"/>
    <n v="10.199999999999999"/>
    <n v="9.6999999999999993"/>
    <n v="408"/>
    <n v="-1"/>
    <d v="2017-04-07T00:00:00"/>
    <d v="2017-04-01T00:00:00"/>
    <d v="2017-04-07T00:00:00"/>
    <s v="Friday"/>
    <d v="1899-12-30T14:43:59"/>
    <d v="1899-12-30T15:00:00"/>
    <n v="1"/>
    <d v="2017-04-07T00:00:00"/>
    <d v="2017-04-01T00:00:00"/>
    <d v="2017-04-07T00:00:00"/>
    <s v="Friday"/>
    <d v="1899-12-30T15:51:39"/>
    <d v="1899-12-30T16:00:00"/>
    <s v="One Way"/>
  </r>
  <r>
    <n v="1492987"/>
    <s v="RFID Card Member"/>
    <s v="Milwaukee "/>
    <s v="WI"/>
    <n v="53202"/>
    <s v="UNITED STATES"/>
    <s v="30-Day Pass"/>
    <n v="5539"/>
    <x v="12"/>
    <n v="43.052460000000004"/>
    <n v="-87.891000000000005"/>
    <x v="4"/>
    <n v="43.042490000000001"/>
    <n v="-87.909959999999998"/>
    <n v="8"/>
    <n v="0"/>
    <n v="1.2"/>
    <n v="1.1000000000000001"/>
    <n v="48"/>
    <n v="-1"/>
    <d v="2017-04-07T00:00:00"/>
    <d v="2017-04-01T00:00:00"/>
    <d v="2017-04-07T00:00:00"/>
    <s v="Friday"/>
    <d v="1899-12-30T15:16:08"/>
    <d v="1899-12-30T15:00:00"/>
    <n v="1"/>
    <d v="2017-04-07T00:00:00"/>
    <d v="2017-04-01T00:00:00"/>
    <d v="2017-04-07T00:00:00"/>
    <s v="Friday"/>
    <d v="1899-12-30T15:24:57"/>
    <d v="1899-12-30T15:00:00"/>
    <s v="One Way"/>
  </r>
  <r>
    <n v="1400126"/>
    <s v="RFID Card Member"/>
    <s v="Milwaukee"/>
    <s v="WI"/>
    <n v="53211"/>
    <s v="UNITED STATES"/>
    <s v="Annual Pass"/>
    <n v="5464"/>
    <x v="22"/>
    <n v="43.066893999999998"/>
    <n v="-87.877936000000005"/>
    <x v="29"/>
    <n v="43.06033"/>
    <n v="-87.89546"/>
    <n v="7"/>
    <n v="0"/>
    <n v="1.1000000000000001"/>
    <n v="1"/>
    <n v="42"/>
    <n v="-1"/>
    <d v="2017-04-07T00:00:00"/>
    <d v="2017-04-01T00:00:00"/>
    <d v="2017-04-07T00:00:00"/>
    <s v="Friday"/>
    <d v="1899-12-30T15:52:33"/>
    <d v="1899-12-30T16:00:00"/>
    <n v="1"/>
    <d v="2017-04-07T00:00:00"/>
    <d v="2017-04-01T00:00:00"/>
    <d v="2017-04-07T00:00:00"/>
    <s v="Friday"/>
    <d v="1899-12-30T15:59:59"/>
    <d v="1899-12-30T16:00:00"/>
    <s v="One Way"/>
  </r>
  <r>
    <n v="1298099"/>
    <s v="RFID Card Member"/>
    <s v="Milwaukee"/>
    <s v="WI"/>
    <n v="53233"/>
    <s v="UNITED STATES"/>
    <s v="Annual Pass"/>
    <n v="11050"/>
    <x v="27"/>
    <n v="43.074890000000003"/>
    <n v="-87.882810000000006"/>
    <x v="33"/>
    <n v="43.04804"/>
    <n v="-87.896720000000002"/>
    <n v="15"/>
    <n v="0"/>
    <n v="2.2999999999999998"/>
    <n v="2.1"/>
    <n v="90"/>
    <n v="-1"/>
    <d v="2017-04-07T00:00:00"/>
    <d v="2017-04-01T00:00:00"/>
    <d v="2017-04-07T00:00:00"/>
    <s v="Friday"/>
    <d v="1899-12-30T17:38:39"/>
    <d v="1899-12-30T18:00:00"/>
    <n v="1"/>
    <d v="2017-04-07T00:00:00"/>
    <d v="2017-04-01T00:00:00"/>
    <d v="2017-04-07T00:00:00"/>
    <s v="Friday"/>
    <d v="1899-12-30T17:53:54"/>
    <d v="1899-12-30T18:00:00"/>
    <s v="One Way"/>
  </r>
  <r>
    <n v="1527528"/>
    <s v="RFID Card Member"/>
    <s v="Milwaukee "/>
    <s v="WI"/>
    <n v="53202"/>
    <s v="UNITED STATES"/>
    <s v="Annual Pass"/>
    <n v="5585"/>
    <x v="12"/>
    <n v="43.052460000000004"/>
    <n v="-87.891000000000005"/>
    <x v="50"/>
    <n v="43.05847"/>
    <n v="-87.898079999999993"/>
    <n v="6"/>
    <n v="0"/>
    <n v="0.9"/>
    <n v="0.9"/>
    <n v="36"/>
    <n v="-1"/>
    <d v="2017-04-07T00:00:00"/>
    <d v="2017-04-01T00:00:00"/>
    <d v="2017-04-07T00:00:00"/>
    <s v="Friday"/>
    <d v="1899-12-30T17:54:02"/>
    <d v="1899-12-30T18:00:00"/>
    <n v="1"/>
    <d v="2017-04-07T00:00:00"/>
    <d v="2017-04-01T00:00:00"/>
    <d v="2017-04-07T00:00:00"/>
    <s v="Friday"/>
    <d v="1899-12-30T18:00:00"/>
    <d v="1899-12-30T18:00:00"/>
    <s v="One Way"/>
  </r>
  <r>
    <n v="1276651"/>
    <s v="RFID Card Member"/>
    <s v="Milwaukee"/>
    <s v="WI"/>
    <n v="53211"/>
    <s v="UNITED STATES"/>
    <s v="Annual Pass"/>
    <n v="17"/>
    <x v="53"/>
    <n v="43.074655999999997"/>
    <n v="-87.889011999999994"/>
    <x v="20"/>
    <n v="43.077359999999999"/>
    <n v="-87.880769999999998"/>
    <n v="4"/>
    <n v="0"/>
    <n v="0.6"/>
    <n v="0.6"/>
    <n v="24"/>
    <n v="-1"/>
    <d v="2017-04-07T00:00:00"/>
    <d v="2017-04-01T00:00:00"/>
    <d v="2017-04-07T00:00:00"/>
    <s v="Friday"/>
    <d v="1899-12-30T19:08:05"/>
    <d v="1899-12-30T19:00:00"/>
    <n v="1"/>
    <d v="2017-04-07T00:00:00"/>
    <d v="2017-04-01T00:00:00"/>
    <d v="2017-04-07T00:00:00"/>
    <s v="Friday"/>
    <d v="1899-12-30T19:12:21"/>
    <d v="1899-12-30T19:00:00"/>
    <s v="One Way"/>
  </r>
  <r>
    <n v="1371872"/>
    <s v="RFID Card Member"/>
    <s v="Wauwatosa"/>
    <s v="WI"/>
    <n v="53222"/>
    <s v="UNITED STATES"/>
    <s v="Annual Pass"/>
    <n v="17"/>
    <x v="45"/>
    <n v="43.077359999999999"/>
    <n v="-87.880769999999998"/>
    <x v="47"/>
    <n v="43.060250000000003"/>
    <n v="-87.892169999999993"/>
    <n v="15"/>
    <n v="0"/>
    <n v="2.2999999999999998"/>
    <n v="2.1"/>
    <n v="90"/>
    <n v="-1"/>
    <d v="2017-04-07T00:00:00"/>
    <d v="2017-04-01T00:00:00"/>
    <d v="2017-04-07T00:00:00"/>
    <s v="Friday"/>
    <d v="1899-12-30T19:26:46"/>
    <d v="1899-12-30T19:00:00"/>
    <n v="1"/>
    <d v="2017-04-07T00:00:00"/>
    <d v="2017-04-01T00:00:00"/>
    <d v="2017-04-07T00:00:00"/>
    <s v="Friday"/>
    <d v="1899-12-30T19:41:39"/>
    <d v="1899-12-30T20:00:00"/>
    <s v="One Way"/>
  </r>
  <r>
    <n v="1249212"/>
    <s v="RFID Card Member"/>
    <s v="Milwaukee"/>
    <s v="WI"/>
    <n v="53213"/>
    <s v="UNITED STATES"/>
    <s v="Bublr for Organizations"/>
    <n v="5451"/>
    <x v="27"/>
    <n v="43.074890000000003"/>
    <n v="-87.882810000000006"/>
    <x v="29"/>
    <n v="43.06033"/>
    <n v="-87.89546"/>
    <n v="11"/>
    <n v="0"/>
    <n v="1.7"/>
    <n v="1.6"/>
    <n v="66"/>
    <n v="-1"/>
    <d v="2017-04-07T00:00:00"/>
    <d v="2017-04-01T00:00:00"/>
    <d v="2017-04-07T00:00:00"/>
    <s v="Friday"/>
    <d v="1899-12-30T22:11:32"/>
    <d v="1899-12-30T22:00:00"/>
    <n v="1"/>
    <d v="2017-04-07T00:00:00"/>
    <d v="2017-04-01T00:00:00"/>
    <d v="2017-04-07T00:00:00"/>
    <s v="Friday"/>
    <d v="1899-12-30T22:22:31"/>
    <d v="1899-12-30T22:00:00"/>
    <s v="One Way"/>
  </r>
  <r>
    <n v="1357250"/>
    <s v="RFID Card Member"/>
    <s v="Milwaukee"/>
    <s v="WI"/>
    <n v="53202"/>
    <s v="UNITED STATES"/>
    <s v="Annual Pass"/>
    <n v="237"/>
    <x v="30"/>
    <n v="43.045712999999999"/>
    <n v="-87.899756999999994"/>
    <x v="43"/>
    <n v="43.031480000000002"/>
    <n v="-87.908169999999998"/>
    <n v="8"/>
    <n v="0"/>
    <n v="1.2"/>
    <n v="1.1000000000000001"/>
    <n v="48"/>
    <n v="-1"/>
    <d v="2017-04-07T00:00:00"/>
    <d v="2017-04-01T00:00:00"/>
    <d v="2017-04-07T00:00:00"/>
    <s v="Friday"/>
    <d v="1899-12-30T22:31:23"/>
    <d v="1899-12-30T23:00:00"/>
    <n v="1"/>
    <d v="2017-04-07T00:00:00"/>
    <d v="2017-04-01T00:00:00"/>
    <d v="2017-04-07T00:00:00"/>
    <s v="Friday"/>
    <d v="1899-12-30T22:39:59"/>
    <d v="1899-12-30T23:00:00"/>
    <s v="One Way"/>
  </r>
  <r>
    <n v="1369145"/>
    <s v="RFID Card Member"/>
    <s v="Milwaukee"/>
    <s v="WI"/>
    <n v="53211"/>
    <s v="UNITED STATES"/>
    <s v="Annual Pass"/>
    <n v="5423"/>
    <x v="32"/>
    <n v="43.078530000000001"/>
    <n v="-87.882620000000003"/>
    <x v="25"/>
    <n v="43.074890000000003"/>
    <n v="-87.882810000000006"/>
    <n v="36"/>
    <n v="0"/>
    <n v="5.4"/>
    <n v="5.0999999999999996"/>
    <n v="216"/>
    <n v="-1"/>
    <d v="2017-04-07T00:00:00"/>
    <d v="2017-04-01T00:00:00"/>
    <d v="2017-04-07T00:00:00"/>
    <s v="Friday"/>
    <d v="1899-12-30T23:01:16"/>
    <d v="1899-12-30T23:00:00"/>
    <n v="1"/>
    <d v="2017-04-07T00:00:00"/>
    <d v="2017-04-01T00:00:00"/>
    <d v="2017-04-07T00:00:00"/>
    <s v="Friday"/>
    <d v="1899-12-30T23:37:59"/>
    <d v="1899-12-31T00:00:00"/>
    <s v="One Way"/>
  </r>
  <r>
    <n v="986622"/>
    <s v="RFID Card Member"/>
    <s v="Waukegan"/>
    <s v="IL"/>
    <n v="60085"/>
    <s v="UNITED STATES"/>
    <s v="Annual Pass"/>
    <n v="11140"/>
    <x v="30"/>
    <n v="43.045712999999999"/>
    <n v="-87.899756999999994"/>
    <x v="11"/>
    <n v="43.052460000000004"/>
    <n v="-87.891000000000005"/>
    <n v="5"/>
    <n v="0"/>
    <n v="0.8"/>
    <n v="0.7"/>
    <n v="30"/>
    <n v="-1"/>
    <d v="2017-04-08T00:00:00"/>
    <d v="2017-04-01T00:00:00"/>
    <d v="2017-04-08T00:00:00"/>
    <s v="Saturday"/>
    <d v="1899-12-30T04:52:59"/>
    <d v="1899-12-30T05:00:00"/>
    <n v="1"/>
    <d v="2017-04-08T00:00:00"/>
    <d v="2017-04-01T00:00:00"/>
    <d v="2017-04-08T00:00:00"/>
    <s v="Saturday"/>
    <d v="1899-12-30T04:57:29"/>
    <d v="1899-12-30T05:00:00"/>
    <s v="One Way"/>
  </r>
  <r>
    <n v="1568288"/>
    <s v="RFID Card Member"/>
    <s v="Portage"/>
    <s v="WI"/>
    <n v="53901"/>
    <s v="UNITED STATES"/>
    <s v="Annual"/>
    <n v="5"/>
    <x v="13"/>
    <n v="43.038649999999997"/>
    <n v="-87.921930000000003"/>
    <x v="3"/>
    <n v="43.03913"/>
    <n v="-87.916150000000002"/>
    <n v="4"/>
    <n v="0"/>
    <n v="0.6"/>
    <n v="0.6"/>
    <n v="24"/>
    <n v="-1"/>
    <d v="2017-04-08T00:00:00"/>
    <d v="2017-04-01T00:00:00"/>
    <d v="2017-04-08T00:00:00"/>
    <s v="Saturday"/>
    <d v="1899-12-30T11:44:35"/>
    <d v="1899-12-30T12:00:00"/>
    <n v="1"/>
    <d v="2017-04-08T00:00:00"/>
    <d v="2017-04-01T00:00:00"/>
    <d v="2017-04-08T00:00:00"/>
    <s v="Saturday"/>
    <d v="1899-12-30T11:48:32"/>
    <d v="1899-12-30T12:00:00"/>
    <s v="One Way"/>
  </r>
  <r>
    <n v="1546752"/>
    <s v="RFID Card Member"/>
    <s v="Milwaukee "/>
    <s v="WI"/>
    <n v="53202"/>
    <s v="UNITED STATES"/>
    <s v="Annual Pass"/>
    <n v="231"/>
    <x v="12"/>
    <n v="43.052460000000004"/>
    <n v="-87.891000000000005"/>
    <x v="53"/>
    <n v="43.060786"/>
    <n v="-87.883825999999999"/>
    <n v="5"/>
    <n v="0"/>
    <n v="0.8"/>
    <n v="0.7"/>
    <n v="30"/>
    <n v="-1"/>
    <d v="2017-04-08T00:00:00"/>
    <d v="2017-04-01T00:00:00"/>
    <d v="2017-04-08T00:00:00"/>
    <s v="Saturday"/>
    <d v="1899-12-30T11:49:15"/>
    <d v="1899-12-30T12:00:00"/>
    <n v="1"/>
    <d v="2017-04-08T00:00:00"/>
    <d v="2017-04-01T00:00:00"/>
    <d v="2017-04-08T00:00:00"/>
    <s v="Saturday"/>
    <d v="1899-12-30T11:54:06"/>
    <d v="1899-12-30T12:00:00"/>
    <s v="One Way"/>
  </r>
  <r>
    <n v="1044727"/>
    <s v="RFID Card Member"/>
    <s v="Milwaukee"/>
    <s v="WI"/>
    <n v="53202"/>
    <s v="UNITED STATES"/>
    <s v="Annual Pass"/>
    <n v="11099"/>
    <x v="13"/>
    <n v="43.038649999999997"/>
    <n v="-87.921930000000003"/>
    <x v="10"/>
    <n v="43.058619999999998"/>
    <n v="-87.885319999999993"/>
    <n v="25"/>
    <n v="0"/>
    <n v="3.8"/>
    <n v="3.6"/>
    <n v="150"/>
    <n v="-1"/>
    <d v="2017-04-08T00:00:00"/>
    <d v="2017-04-01T00:00:00"/>
    <d v="2017-04-08T00:00:00"/>
    <s v="Saturday"/>
    <d v="1899-12-30T12:27:40"/>
    <d v="1899-12-30T12:00:00"/>
    <n v="1"/>
    <d v="2017-04-08T00:00:00"/>
    <d v="2017-04-01T00:00:00"/>
    <d v="2017-04-08T00:00:00"/>
    <s v="Saturday"/>
    <d v="1899-12-30T12:52:38"/>
    <d v="1899-12-30T13:00:00"/>
    <s v="One Way"/>
  </r>
  <r>
    <n v="1569579"/>
    <s v="RFID Card Member"/>
    <s v="Milwaukee"/>
    <s v="WI"/>
    <n v="53202"/>
    <s v="UNITED STATES"/>
    <s v="Annual Pass"/>
    <n v="178"/>
    <x v="12"/>
    <n v="43.052460000000004"/>
    <n v="-87.891000000000005"/>
    <x v="1"/>
    <n v="43.03886"/>
    <n v="-87.902720000000002"/>
    <n v="24"/>
    <n v="0"/>
    <n v="3.6"/>
    <n v="3.4"/>
    <n v="144"/>
    <n v="-1"/>
    <d v="2017-04-08T00:00:00"/>
    <d v="2017-04-01T00:00:00"/>
    <d v="2017-04-08T00:00:00"/>
    <s v="Saturday"/>
    <d v="1899-12-30T14:45:07"/>
    <d v="1899-12-30T15:00:00"/>
    <n v="1"/>
    <d v="2017-04-08T00:00:00"/>
    <d v="2017-04-01T00:00:00"/>
    <d v="2017-04-08T00:00:00"/>
    <s v="Saturday"/>
    <d v="1899-12-30T15:09:01"/>
    <d v="1899-12-30T15:00:00"/>
    <s v="One Way"/>
  </r>
  <r>
    <n v="545427"/>
    <s v="RFID Card Member"/>
    <s v="Milwaukee"/>
    <s v="WI"/>
    <n v="53211"/>
    <s v="UNITED STATES"/>
    <s v="Annual Pass"/>
    <n v="5508"/>
    <x v="53"/>
    <n v="43.074655999999997"/>
    <n v="-87.889011999999994"/>
    <x v="13"/>
    <n v="43.078530000000001"/>
    <n v="-87.882620000000003"/>
    <n v="78"/>
    <n v="3"/>
    <n v="11.7"/>
    <n v="11.1"/>
    <n v="468"/>
    <n v="-1"/>
    <d v="2017-04-08T00:00:00"/>
    <d v="2017-04-01T00:00:00"/>
    <d v="2017-04-08T00:00:00"/>
    <s v="Saturday"/>
    <d v="1899-12-30T16:07:05"/>
    <d v="1899-12-30T16:00:00"/>
    <n v="1"/>
    <d v="2017-04-08T00:00:00"/>
    <d v="2017-04-01T00:00:00"/>
    <d v="2017-04-08T00:00:00"/>
    <s v="Saturday"/>
    <d v="1899-12-30T17:25:11"/>
    <d v="1899-12-30T17:00:00"/>
    <s v="One Way"/>
  </r>
  <r>
    <n v="1568295"/>
    <s v="RFID Card Member"/>
    <m/>
    <m/>
    <n v="53020"/>
    <s v="UNITED STATES"/>
    <s v="Pay as You Go Pass"/>
    <n v="5453"/>
    <x v="3"/>
    <n v="43.03519"/>
    <n v="-87.907390000000007"/>
    <x v="11"/>
    <n v="43.052460000000004"/>
    <n v="-87.891000000000005"/>
    <n v="21"/>
    <n v="2"/>
    <n v="3.2"/>
    <n v="3"/>
    <n v="126"/>
    <n v="-1"/>
    <d v="2017-04-08T00:00:00"/>
    <d v="2017-04-01T00:00:00"/>
    <d v="2017-04-08T00:00:00"/>
    <s v="Saturday"/>
    <d v="1899-12-30T16:58:12"/>
    <d v="1899-12-30T17:00:00"/>
    <n v="1"/>
    <d v="2017-04-08T00:00:00"/>
    <d v="2017-04-01T00:00:00"/>
    <d v="2017-04-08T00:00:00"/>
    <s v="Saturday"/>
    <d v="1899-12-30T17:19:03"/>
    <d v="1899-12-30T17:00:00"/>
    <s v="One Way"/>
  </r>
  <r>
    <n v="1378271"/>
    <s v="RFID Card Member"/>
    <s v="Milwaukee"/>
    <s v="WI"/>
    <n v="53202"/>
    <s v="UNITED STATES"/>
    <s v="Annual Pass"/>
    <n v="5519"/>
    <x v="5"/>
    <n v="43.031320000000001"/>
    <n v="-87.904259999999994"/>
    <x v="11"/>
    <n v="43.052460000000004"/>
    <n v="-87.891000000000005"/>
    <n v="12"/>
    <n v="0"/>
    <n v="1.8"/>
    <n v="1.7"/>
    <n v="72"/>
    <n v="-1"/>
    <d v="2017-04-08T00:00:00"/>
    <d v="2017-04-01T00:00:00"/>
    <d v="2017-04-08T00:00:00"/>
    <s v="Saturday"/>
    <d v="1899-12-30T17:06:27"/>
    <d v="1899-12-30T17:00:00"/>
    <n v="1"/>
    <d v="2017-04-08T00:00:00"/>
    <d v="2017-04-01T00:00:00"/>
    <d v="2017-04-08T00:00:00"/>
    <s v="Saturday"/>
    <d v="1899-12-30T17:18:05"/>
    <d v="1899-12-30T17:00:00"/>
    <s v="One Way"/>
  </r>
  <r>
    <n v="1379187"/>
    <s v="RFID Card Member"/>
    <s v="Brodhead"/>
    <s v="WI"/>
    <n v="53520"/>
    <s v="UNITED STATES"/>
    <s v="Annual Pass"/>
    <n v="5439"/>
    <x v="53"/>
    <n v="43.074655999999997"/>
    <n v="-87.889011999999994"/>
    <x v="13"/>
    <n v="43.078530000000001"/>
    <n v="-87.882620000000003"/>
    <n v="9"/>
    <n v="0"/>
    <n v="1.4"/>
    <n v="1.3"/>
    <n v="54"/>
    <n v="-1"/>
    <d v="2017-04-08T00:00:00"/>
    <d v="2017-04-01T00:00:00"/>
    <d v="2017-04-08T00:00:00"/>
    <s v="Saturday"/>
    <d v="1899-12-30T18:05:31"/>
    <d v="1899-12-30T18:00:00"/>
    <n v="1"/>
    <d v="2017-04-08T00:00:00"/>
    <d v="2017-04-01T00:00:00"/>
    <d v="2017-04-08T00:00:00"/>
    <s v="Saturday"/>
    <d v="1899-12-30T18:14:57"/>
    <d v="1899-12-30T18:00:00"/>
    <s v="One Way"/>
  </r>
  <r>
    <n v="1570581"/>
    <s v="RFID Card Member"/>
    <m/>
    <m/>
    <n v="53212"/>
    <s v="UNITED STATES"/>
    <s v="Pay as You Go Pass"/>
    <n v="330"/>
    <x v="0"/>
    <n v="43.042490000000001"/>
    <n v="-87.909959999999998"/>
    <x v="4"/>
    <n v="43.042490000000001"/>
    <n v="-87.909959999999998"/>
    <n v="50"/>
    <n v="4"/>
    <n v="7.5"/>
    <n v="7.1"/>
    <n v="300"/>
    <n v="-1"/>
    <d v="2017-04-08T00:00:00"/>
    <d v="2017-04-01T00:00:00"/>
    <d v="2017-04-08T00:00:00"/>
    <s v="Saturday"/>
    <d v="1899-12-30T18:06:28"/>
    <d v="1899-12-30T18:00:00"/>
    <n v="1"/>
    <d v="2017-04-08T00:00:00"/>
    <d v="2017-04-01T00:00:00"/>
    <d v="2017-04-08T00:00:00"/>
    <s v="Saturday"/>
    <d v="1899-12-30T18:56:08"/>
    <d v="1899-12-30T19:00:00"/>
    <s v="Round Trip"/>
  </r>
  <r>
    <n v="1546752"/>
    <s v="RFID Card Member"/>
    <s v="Milwaukee "/>
    <s v="WI"/>
    <n v="53202"/>
    <s v="UNITED STATES"/>
    <s v="Annual Pass"/>
    <n v="153"/>
    <x v="20"/>
    <n v="43.049230000000001"/>
    <n v="-87.911940000000001"/>
    <x v="40"/>
    <n v="43.05097"/>
    <n v="-87.906440000000003"/>
    <n v="5"/>
    <n v="0"/>
    <n v="0.8"/>
    <n v="0.7"/>
    <n v="30"/>
    <n v="-1"/>
    <d v="2017-04-08T00:00:00"/>
    <d v="2017-04-01T00:00:00"/>
    <d v="2017-04-08T00:00:00"/>
    <s v="Saturday"/>
    <d v="1899-12-30T18:47:03"/>
    <d v="1899-12-30T19:00:00"/>
    <n v="1"/>
    <d v="2017-04-08T00:00:00"/>
    <d v="2017-04-01T00:00:00"/>
    <d v="2017-04-08T00:00:00"/>
    <s v="Saturday"/>
    <d v="1899-12-30T18:52:49"/>
    <d v="1899-12-30T19:00:00"/>
    <s v="One Way"/>
  </r>
  <r>
    <n v="1466945"/>
    <s v="RFID Card Member"/>
    <s v="Milwaukee"/>
    <s v="WI"/>
    <n v="53211"/>
    <s v="UNITED STATES"/>
    <s v="Annual Pass"/>
    <n v="11"/>
    <x v="36"/>
    <n v="43.069021999999997"/>
    <n v="-87.887940999999998"/>
    <x v="20"/>
    <n v="43.077359999999999"/>
    <n v="-87.880769999999998"/>
    <n v="10"/>
    <n v="0"/>
    <n v="1.5"/>
    <n v="1.4"/>
    <n v="60"/>
    <n v="-1"/>
    <d v="2017-04-09T00:00:00"/>
    <d v="2017-04-01T00:00:00"/>
    <d v="2017-04-09T00:00:00"/>
    <s v="Sunday"/>
    <d v="1899-12-30T09:11:47"/>
    <d v="1899-12-30T09:00:00"/>
    <n v="1"/>
    <d v="2017-04-09T00:00:00"/>
    <d v="2017-04-01T00:00:00"/>
    <d v="2017-04-09T00:00:00"/>
    <s v="Sunday"/>
    <d v="1899-12-30T09:21:02"/>
    <d v="1899-12-30T09:00:00"/>
    <s v="One Way"/>
  </r>
  <r>
    <n v="1571600"/>
    <s v="RFID Card Member"/>
    <s v="Milwaukee"/>
    <s v="WI"/>
    <n v="53211"/>
    <s v="UNITED STATES"/>
    <s v="Pay as You Go Pass"/>
    <n v="960"/>
    <x v="28"/>
    <n v="43.063749000000001"/>
    <n v="-87.887962999999999"/>
    <x v="30"/>
    <n v="43.004728999999998"/>
    <n v="-87.905463999999995"/>
    <n v="50"/>
    <n v="4"/>
    <n v="7.5"/>
    <n v="7.1"/>
    <n v="300"/>
    <n v="-1"/>
    <d v="2017-04-09T00:00:00"/>
    <d v="2017-04-01T00:00:00"/>
    <d v="2017-04-09T00:00:00"/>
    <s v="Sunday"/>
    <d v="1899-12-30T11:48:54"/>
    <d v="1899-12-30T12:00:00"/>
    <n v="1"/>
    <d v="2017-04-09T00:00:00"/>
    <d v="2017-04-01T00:00:00"/>
    <d v="2017-04-09T00:00:00"/>
    <s v="Sunday"/>
    <d v="1899-12-30T12:38:23"/>
    <d v="1899-12-30T13:00:00"/>
    <s v="One Way"/>
  </r>
  <r>
    <n v="1407702"/>
    <s v="RFID Card Member"/>
    <s v="Milwaukee"/>
    <s v="WI"/>
    <n v="53202"/>
    <s v="UNITED STATES"/>
    <s v="Annual Pass"/>
    <n v="5532"/>
    <x v="53"/>
    <n v="43.074655999999997"/>
    <n v="-87.889011999999994"/>
    <x v="13"/>
    <n v="43.078530000000001"/>
    <n v="-87.882620000000003"/>
    <n v="7"/>
    <n v="0"/>
    <n v="1.1000000000000001"/>
    <n v="1"/>
    <n v="42"/>
    <n v="-1"/>
    <d v="2017-04-09T00:00:00"/>
    <d v="2017-04-01T00:00:00"/>
    <d v="2017-04-09T00:00:00"/>
    <s v="Sunday"/>
    <d v="1899-12-30T11:55:03"/>
    <d v="1899-12-30T12:00:00"/>
    <n v="1"/>
    <d v="2017-04-09T00:00:00"/>
    <d v="2017-04-01T00:00:00"/>
    <d v="2017-04-09T00:00:00"/>
    <s v="Sunday"/>
    <d v="1899-12-30T12:02:27"/>
    <d v="1899-12-30T12:00:00"/>
    <s v="One Way"/>
  </r>
  <r>
    <n v="1251113"/>
    <s v="RFID Card Member"/>
    <s v="Neenah"/>
    <s v="WI"/>
    <n v="54956"/>
    <s v="UNITED STATES"/>
    <s v="Bublr for Organizations"/>
    <n v="17"/>
    <x v="35"/>
    <n v="43.060250000000003"/>
    <n v="-87.892169999999993"/>
    <x v="47"/>
    <n v="43.060250000000003"/>
    <n v="-87.892169999999993"/>
    <n v="16"/>
    <n v="0"/>
    <n v="2.4"/>
    <n v="2.2999999999999998"/>
    <n v="96"/>
    <n v="-1"/>
    <d v="2017-04-09T00:00:00"/>
    <d v="2017-04-01T00:00:00"/>
    <d v="2017-04-09T00:00:00"/>
    <s v="Sunday"/>
    <d v="1899-12-30T12:59:17"/>
    <d v="1899-12-30T13:00:00"/>
    <n v="1"/>
    <d v="2017-04-09T00:00:00"/>
    <d v="2017-04-01T00:00:00"/>
    <d v="2017-04-09T00:00:00"/>
    <s v="Sunday"/>
    <d v="1899-12-30T13:15:45"/>
    <d v="1899-12-30T13:00:00"/>
    <s v="Round Trip"/>
  </r>
  <r>
    <n v="1251108"/>
    <s v="RFID Card Member"/>
    <s v="Appleton"/>
    <s v="WI"/>
    <n v="54913"/>
    <s v="UNITED STATES"/>
    <s v="Bublr for Organizations"/>
    <n v="32"/>
    <x v="35"/>
    <n v="43.060250000000003"/>
    <n v="-87.892169999999993"/>
    <x v="29"/>
    <n v="43.06033"/>
    <n v="-87.89546"/>
    <n v="2"/>
    <n v="0"/>
    <n v="0.3"/>
    <n v="0.3"/>
    <n v="12"/>
    <n v="-1"/>
    <d v="2017-04-09T00:00:00"/>
    <d v="2017-04-01T00:00:00"/>
    <d v="2017-04-09T00:00:00"/>
    <s v="Sunday"/>
    <d v="1899-12-30T14:40:39"/>
    <d v="1899-12-30T15:00:00"/>
    <n v="1"/>
    <d v="2017-04-09T00:00:00"/>
    <d v="2017-04-01T00:00:00"/>
    <d v="2017-04-09T00:00:00"/>
    <s v="Sunday"/>
    <d v="1899-12-30T14:42:01"/>
    <d v="1899-12-30T15:00:00"/>
    <s v="One Way"/>
  </r>
  <r>
    <n v="1328721"/>
    <s v="RFID Card Member"/>
    <s v="Milwaukee"/>
    <s v="WI"/>
    <n v="53207"/>
    <s v="UNITED STATES"/>
    <s v="Annual Pass"/>
    <n v="961"/>
    <x v="50"/>
    <n v="43.026229999999998"/>
    <n v="-87.912809999999993"/>
    <x v="7"/>
    <n v="43.038580000000003"/>
    <n v="-87.90934"/>
    <n v="6"/>
    <n v="0"/>
    <n v="0.9"/>
    <n v="0.9"/>
    <n v="36"/>
    <n v="-1"/>
    <d v="2017-04-09T00:00:00"/>
    <d v="2017-04-01T00:00:00"/>
    <d v="2017-04-09T00:00:00"/>
    <s v="Sunday"/>
    <d v="1899-12-30T14:46:53"/>
    <d v="1899-12-30T15:00:00"/>
    <n v="1"/>
    <d v="2017-04-09T00:00:00"/>
    <d v="2017-04-01T00:00:00"/>
    <d v="2017-04-09T00:00:00"/>
    <s v="Sunday"/>
    <d v="1899-12-30T14:52:27"/>
    <d v="1899-12-30T15:00:00"/>
    <s v="One Way"/>
  </r>
  <r>
    <n v="1294418"/>
    <s v="RFID Card Member"/>
    <s v="Milwaukee "/>
    <s v="WI"/>
    <n v="53202"/>
    <s v="UNITED STATES"/>
    <s v="Annual Pass"/>
    <n v="106"/>
    <x v="1"/>
    <n v="43.048200000000001"/>
    <n v="-87.900859999999994"/>
    <x v="26"/>
    <n v="43.053040000000003"/>
    <n v="-87.897660000000002"/>
    <n v="120"/>
    <n v="6"/>
    <n v="18"/>
    <n v="17.100000000000001"/>
    <n v="720"/>
    <n v="-1"/>
    <d v="2017-04-09T00:00:00"/>
    <d v="2017-04-01T00:00:00"/>
    <d v="2017-04-09T00:00:00"/>
    <s v="Sunday"/>
    <d v="1899-12-30T15:23:42"/>
    <d v="1899-12-30T15:00:00"/>
    <n v="1"/>
    <d v="2017-04-09T00:00:00"/>
    <d v="2017-04-01T00:00:00"/>
    <d v="2017-04-09T00:00:00"/>
    <s v="Sunday"/>
    <d v="1899-12-30T17:23:00"/>
    <d v="1899-12-30T17:00:00"/>
    <s v="One Way"/>
  </r>
  <r>
    <n v="1572675"/>
    <s v="RFID Card Member"/>
    <s v="Brown Deer"/>
    <s v="WI"/>
    <n v="53209"/>
    <s v="UNITED STATES"/>
    <s v="Annual Pass"/>
    <n v="5572"/>
    <x v="22"/>
    <n v="43.066893999999998"/>
    <n v="-87.877936000000005"/>
    <x v="35"/>
    <n v="43.066893999999998"/>
    <n v="-87.877936000000005"/>
    <n v="57"/>
    <n v="0"/>
    <n v="8.6"/>
    <n v="8.1"/>
    <n v="342"/>
    <n v="-1"/>
    <d v="2017-04-09T00:00:00"/>
    <d v="2017-04-01T00:00:00"/>
    <d v="2017-04-09T00:00:00"/>
    <s v="Sunday"/>
    <d v="1899-12-30T16:21:11"/>
    <d v="1899-12-30T16:00:00"/>
    <n v="1"/>
    <d v="2017-04-09T00:00:00"/>
    <d v="2017-04-01T00:00:00"/>
    <d v="2017-04-09T00:00:00"/>
    <s v="Sunday"/>
    <d v="1899-12-30T17:18:38"/>
    <d v="1899-12-30T17:00:00"/>
    <s v="Round Trip"/>
  </r>
  <r>
    <n v="1571549"/>
    <s v="RFID Card Member"/>
    <s v="Milwaukee"/>
    <s v="WI"/>
    <n v="53212"/>
    <s v="UNITED STATES"/>
    <s v="Annual Pass"/>
    <n v="5514"/>
    <x v="36"/>
    <n v="43.069021999999997"/>
    <n v="-87.887940999999998"/>
    <x v="53"/>
    <n v="43.060786"/>
    <n v="-87.883825999999999"/>
    <n v="31"/>
    <n v="0"/>
    <n v="4.7"/>
    <n v="4.4000000000000004"/>
    <n v="186"/>
    <n v="-1"/>
    <d v="2017-04-09T00:00:00"/>
    <d v="2017-04-01T00:00:00"/>
    <d v="2017-04-09T00:00:00"/>
    <s v="Sunday"/>
    <d v="1899-12-30T18:30:38"/>
    <d v="1899-12-30T19:00:00"/>
    <n v="1"/>
    <d v="2017-04-09T00:00:00"/>
    <d v="2017-04-01T00:00:00"/>
    <d v="2017-04-09T00:00:00"/>
    <s v="Sunday"/>
    <d v="1899-12-30T19:01:46"/>
    <d v="1899-12-30T19:00:00"/>
    <s v="One Way"/>
  </r>
  <r>
    <n v="1251108"/>
    <s v="RFID Card Member"/>
    <s v="Appleton"/>
    <s v="WI"/>
    <n v="54913"/>
    <s v="UNITED STATES"/>
    <s v="Bublr for Organizations"/>
    <n v="17"/>
    <x v="31"/>
    <n v="43.06033"/>
    <n v="-87.89546"/>
    <x v="47"/>
    <n v="43.060250000000003"/>
    <n v="-87.892169999999993"/>
    <n v="4"/>
    <n v="0"/>
    <n v="0.6"/>
    <n v="0.6"/>
    <n v="24"/>
    <n v="-1"/>
    <d v="2017-04-09T00:00:00"/>
    <d v="2017-04-01T00:00:00"/>
    <d v="2017-04-09T00:00:00"/>
    <s v="Sunday"/>
    <d v="1899-12-30T19:16:41"/>
    <d v="1899-12-30T19:00:00"/>
    <n v="1"/>
    <d v="2017-04-09T00:00:00"/>
    <d v="2017-04-01T00:00:00"/>
    <d v="2017-04-09T00:00:00"/>
    <s v="Sunday"/>
    <d v="1899-12-30T19:20:10"/>
    <d v="1899-12-30T19:00:00"/>
    <s v="One Way"/>
  </r>
  <r>
    <n v="1162897"/>
    <s v="RFID Card Member"/>
    <s v="Milwaukee"/>
    <s v="WI"/>
    <n v="53202"/>
    <s v="UNITED STATES"/>
    <s v="Bublr for Organizations"/>
    <n v="156"/>
    <x v="45"/>
    <n v="43.077359999999999"/>
    <n v="-87.880769999999998"/>
    <x v="20"/>
    <n v="43.077359999999999"/>
    <n v="-87.880769999999998"/>
    <n v="0"/>
    <n v="0"/>
    <n v="0"/>
    <n v="0"/>
    <n v="0"/>
    <n v="-1"/>
    <d v="2017-04-09T00:00:00"/>
    <d v="2017-04-01T00:00:00"/>
    <d v="2017-04-09T00:00:00"/>
    <s v="Sunday"/>
    <d v="1899-12-30T19:20:07"/>
    <d v="1899-12-30T19:00:00"/>
    <n v="1"/>
    <d v="2017-04-09T00:00:00"/>
    <d v="2017-04-01T00:00:00"/>
    <d v="2017-04-09T00:00:00"/>
    <s v="Sunday"/>
    <d v="1899-12-30T19:20:28"/>
    <d v="1899-12-30T19:00:00"/>
    <s v="Round Trip"/>
  </r>
  <r>
    <n v="1162897"/>
    <s v="RFID Card Member"/>
    <s v="Milwaukee"/>
    <s v="WI"/>
    <n v="53202"/>
    <s v="UNITED STATES"/>
    <s v="Bublr for Organizations"/>
    <n v="11168"/>
    <x v="45"/>
    <n v="43.077359999999999"/>
    <n v="-87.880769999999998"/>
    <x v="35"/>
    <n v="43.066893999999998"/>
    <n v="-87.877936000000005"/>
    <n v="7"/>
    <n v="0"/>
    <n v="1.1000000000000001"/>
    <n v="1"/>
    <n v="42"/>
    <n v="-1"/>
    <d v="2017-04-09T00:00:00"/>
    <d v="2017-04-01T00:00:00"/>
    <d v="2017-04-09T00:00:00"/>
    <s v="Sunday"/>
    <d v="1899-12-30T19:20:51"/>
    <d v="1899-12-30T19:00:00"/>
    <n v="1"/>
    <d v="2017-04-09T00:00:00"/>
    <d v="2017-04-01T00:00:00"/>
    <d v="2017-04-09T00:00:00"/>
    <s v="Sunday"/>
    <d v="1899-12-30T19:27:56"/>
    <d v="1899-12-30T19:00:00"/>
    <s v="One Way"/>
  </r>
  <r>
    <n v="1247978"/>
    <s v="RFID Card Member"/>
    <s v="Sussex"/>
    <s v="WI"/>
    <n v="53089"/>
    <s v="UNITED STATES"/>
    <s v="Bublr for Organizations"/>
    <n v="11122"/>
    <x v="35"/>
    <n v="43.060250000000003"/>
    <n v="-87.892169999999993"/>
    <x v="25"/>
    <n v="43.074890000000003"/>
    <n v="-87.882810000000006"/>
    <n v="12"/>
    <n v="0"/>
    <n v="1.8"/>
    <n v="1.7"/>
    <n v="72"/>
    <n v="-1"/>
    <d v="2017-04-10T00:00:00"/>
    <d v="2017-04-01T00:00:00"/>
    <d v="2017-04-10T00:00:00"/>
    <s v="Monday"/>
    <d v="1899-12-30T08:44:19"/>
    <d v="1899-12-30T09:00:00"/>
    <n v="1"/>
    <d v="2017-04-10T00:00:00"/>
    <d v="2017-04-01T00:00:00"/>
    <d v="2017-04-10T00:00:00"/>
    <s v="Monday"/>
    <d v="1899-12-30T08:56:36"/>
    <d v="1899-12-30T09:00:00"/>
    <s v="One Way"/>
  </r>
  <r>
    <n v="1169361"/>
    <s v="RFID Card Member"/>
    <s v="Milwaukee"/>
    <s v="WI"/>
    <n v="53202"/>
    <s v="UNITED STATES"/>
    <s v="Bublr for Organizations"/>
    <n v="11127"/>
    <x v="12"/>
    <n v="43.052460000000004"/>
    <n v="-87.891000000000005"/>
    <x v="55"/>
    <n v="43.074655999999997"/>
    <n v="-87.889011999999994"/>
    <n v="35"/>
    <n v="0"/>
    <n v="5.3"/>
    <n v="5"/>
    <n v="210"/>
    <n v="-1"/>
    <d v="2017-04-10T00:00:00"/>
    <d v="2017-04-01T00:00:00"/>
    <d v="2017-04-10T00:00:00"/>
    <s v="Monday"/>
    <d v="1899-12-30T10:53:19"/>
    <d v="1899-12-30T11:00:00"/>
    <n v="1"/>
    <d v="2017-04-10T00:00:00"/>
    <d v="2017-04-01T00:00:00"/>
    <d v="2017-04-10T00:00:00"/>
    <s v="Monday"/>
    <d v="1899-12-30T11:28:52"/>
    <d v="1899-12-30T11:00:00"/>
    <s v="One Way"/>
  </r>
  <r>
    <n v="1162897"/>
    <s v="RFID Card Member"/>
    <s v="Milwaukee"/>
    <s v="WI"/>
    <n v="53202"/>
    <s v="UNITED STATES"/>
    <s v="Bublr for Organizations"/>
    <n v="11138"/>
    <x v="45"/>
    <n v="43.077359999999999"/>
    <n v="-87.880769999999998"/>
    <x v="10"/>
    <n v="43.058619999999998"/>
    <n v="-87.885319999999993"/>
    <n v="25"/>
    <n v="0"/>
    <n v="3.8"/>
    <n v="3.6"/>
    <n v="150"/>
    <n v="-1"/>
    <d v="2017-04-10T00:00:00"/>
    <d v="2017-04-01T00:00:00"/>
    <d v="2017-04-10T00:00:00"/>
    <s v="Monday"/>
    <d v="1899-12-30T11:06:38"/>
    <d v="1899-12-30T11:00:00"/>
    <n v="1"/>
    <d v="2017-04-10T00:00:00"/>
    <d v="2017-04-01T00:00:00"/>
    <d v="2017-04-10T00:00:00"/>
    <s v="Monday"/>
    <d v="1899-12-30T11:31:26"/>
    <d v="1899-12-30T12:00:00"/>
    <s v="One Way"/>
  </r>
  <r>
    <n v="717793"/>
    <s v="RFID Card Member"/>
    <s v="Milwaukee"/>
    <s v="WI"/>
    <n v="53202"/>
    <s v="UNITED STATES"/>
    <s v="Annual Pass"/>
    <n v="5"/>
    <x v="6"/>
    <n v="43.038719999999998"/>
    <n v="-87.905339999999995"/>
    <x v="5"/>
    <n v="43.04824"/>
    <n v="-87.904970000000006"/>
    <n v="9"/>
    <n v="0"/>
    <n v="1.4"/>
    <n v="1.3"/>
    <n v="54"/>
    <n v="-1"/>
    <d v="2017-04-10T00:00:00"/>
    <d v="2017-04-01T00:00:00"/>
    <d v="2017-04-10T00:00:00"/>
    <s v="Monday"/>
    <d v="1899-12-30T12:34:19"/>
    <d v="1899-12-30T13:00:00"/>
    <n v="1"/>
    <d v="2017-04-10T00:00:00"/>
    <d v="2017-04-01T00:00:00"/>
    <d v="2017-04-10T00:00:00"/>
    <s v="Monday"/>
    <d v="1899-12-30T12:43:50"/>
    <d v="1899-12-30T13:00:00"/>
    <s v="One Way"/>
  </r>
  <r>
    <n v="717793"/>
    <s v="RFID Card Member"/>
    <s v="Milwaukee"/>
    <s v="WI"/>
    <n v="53202"/>
    <s v="UNITED STATES"/>
    <s v="Annual Pass"/>
    <n v="5"/>
    <x v="4"/>
    <n v="43.04824"/>
    <n v="-87.904970000000006"/>
    <x v="5"/>
    <n v="43.04824"/>
    <n v="-87.904970000000006"/>
    <n v="0"/>
    <n v="0"/>
    <n v="0"/>
    <n v="0"/>
    <n v="0"/>
    <n v="-1"/>
    <d v="2017-04-10T00:00:00"/>
    <d v="2017-04-01T00:00:00"/>
    <d v="2017-04-10T00:00:00"/>
    <s v="Monday"/>
    <d v="1899-12-30T12:44:16"/>
    <d v="1899-12-30T13:00:00"/>
    <n v="1"/>
    <d v="2017-04-10T00:00:00"/>
    <d v="2017-04-01T00:00:00"/>
    <d v="2017-04-10T00:00:00"/>
    <s v="Monday"/>
    <d v="1899-12-30T12:44:28"/>
    <d v="1899-12-30T13:00:00"/>
    <s v="Round Trip"/>
  </r>
  <r>
    <n v="717793"/>
    <s v="RFID Card Member"/>
    <s v="Milwaukee"/>
    <s v="WI"/>
    <n v="53202"/>
    <s v="UNITED STATES"/>
    <s v="Annual Pass"/>
    <n v="5"/>
    <x v="4"/>
    <n v="43.04824"/>
    <n v="-87.904970000000006"/>
    <x v="6"/>
    <n v="43.03519"/>
    <n v="-87.907390000000007"/>
    <n v="10"/>
    <n v="0"/>
    <n v="1.5"/>
    <n v="1.4"/>
    <n v="60"/>
    <n v="-1"/>
    <d v="2017-04-10T00:00:00"/>
    <d v="2017-04-01T00:00:00"/>
    <d v="2017-04-10T00:00:00"/>
    <s v="Monday"/>
    <d v="1899-12-30T12:49:16"/>
    <d v="1899-12-30T13:00:00"/>
    <n v="1"/>
    <d v="2017-04-10T00:00:00"/>
    <d v="2017-04-01T00:00:00"/>
    <d v="2017-04-10T00:00:00"/>
    <s v="Monday"/>
    <d v="1899-12-30T12:59:28"/>
    <d v="1899-12-30T13:00:00"/>
    <s v="One Way"/>
  </r>
  <r>
    <n v="1509123"/>
    <s v="RFID Card Member"/>
    <s v="Milwaukee"/>
    <s v="WI"/>
    <n v="53211"/>
    <s v="UNITED STATES"/>
    <s v="Annual Pass"/>
    <n v="11085"/>
    <x v="36"/>
    <n v="43.069021999999997"/>
    <n v="-87.887940999999998"/>
    <x v="38"/>
    <n v="43.069021999999997"/>
    <n v="-87.887940999999998"/>
    <n v="13"/>
    <n v="0"/>
    <n v="2"/>
    <n v="1.9"/>
    <n v="78"/>
    <n v="-1"/>
    <d v="2017-04-10T00:00:00"/>
    <d v="2017-04-01T00:00:00"/>
    <d v="2017-04-10T00:00:00"/>
    <s v="Monday"/>
    <d v="1899-12-30T14:31:49"/>
    <d v="1899-12-30T15:00:00"/>
    <n v="1"/>
    <d v="2017-04-10T00:00:00"/>
    <d v="2017-04-01T00:00:00"/>
    <d v="2017-04-10T00:00:00"/>
    <s v="Monday"/>
    <d v="1899-12-30T14:44:38"/>
    <d v="1899-12-30T15:00:00"/>
    <s v="Round Trip"/>
  </r>
  <r>
    <n v="1397103"/>
    <s v="RFID Card Member"/>
    <s v="Milwaukee"/>
    <s v="WI"/>
    <n v="53211"/>
    <s v="UNITED STATES"/>
    <s v="Annual Pass"/>
    <n v="5446"/>
    <x v="32"/>
    <n v="43.078530000000001"/>
    <n v="-87.882620000000003"/>
    <x v="35"/>
    <n v="43.066893999999998"/>
    <n v="-87.877936000000005"/>
    <n v="6"/>
    <n v="0"/>
    <n v="0.9"/>
    <n v="0.9"/>
    <n v="36"/>
    <n v="-1"/>
    <d v="2017-04-10T00:00:00"/>
    <d v="2017-04-01T00:00:00"/>
    <d v="2017-04-10T00:00:00"/>
    <s v="Monday"/>
    <d v="1899-12-30T14:33:11"/>
    <d v="1899-12-30T15:00:00"/>
    <n v="1"/>
    <d v="2017-04-10T00:00:00"/>
    <d v="2017-04-01T00:00:00"/>
    <d v="2017-04-10T00:00:00"/>
    <s v="Monday"/>
    <d v="1899-12-30T14:39:59"/>
    <d v="1899-12-30T15:00:00"/>
    <s v="One Way"/>
  </r>
  <r>
    <n v="1251113"/>
    <s v="RFID Card Member"/>
    <s v="Neenah"/>
    <s v="WI"/>
    <n v="54956"/>
    <s v="UNITED STATES"/>
    <s v="Bublr for Organizations"/>
    <n v="2"/>
    <x v="35"/>
    <n v="43.060250000000003"/>
    <n v="-87.892169999999993"/>
    <x v="47"/>
    <n v="43.060250000000003"/>
    <n v="-87.892169999999993"/>
    <n v="13"/>
    <n v="0"/>
    <n v="2"/>
    <n v="1.9"/>
    <n v="78"/>
    <n v="-1"/>
    <d v="2017-04-10T00:00:00"/>
    <d v="2017-04-01T00:00:00"/>
    <d v="2017-04-10T00:00:00"/>
    <s v="Monday"/>
    <d v="1899-12-30T15:32:38"/>
    <d v="1899-12-30T16:00:00"/>
    <n v="1"/>
    <d v="2017-04-10T00:00:00"/>
    <d v="2017-04-01T00:00:00"/>
    <d v="2017-04-10T00:00:00"/>
    <s v="Monday"/>
    <d v="1899-12-30T15:45:05"/>
    <d v="1899-12-30T16:00:00"/>
    <s v="Round Trip"/>
  </r>
  <r>
    <n v="1517760"/>
    <s v="RFID Card Member"/>
    <s v="Milwaukee"/>
    <s v="WI"/>
    <n v="53212"/>
    <s v="UNITED STATES"/>
    <s v="Annual Pass"/>
    <n v="11101"/>
    <x v="6"/>
    <n v="43.038719999999998"/>
    <n v="-87.905339999999995"/>
    <x v="4"/>
    <n v="43.042490000000001"/>
    <n v="-87.909959999999998"/>
    <n v="11"/>
    <n v="0"/>
    <n v="1.7"/>
    <n v="1.6"/>
    <n v="66"/>
    <n v="-1"/>
    <d v="2017-04-10T00:00:00"/>
    <d v="2017-04-01T00:00:00"/>
    <d v="2017-04-10T00:00:00"/>
    <s v="Monday"/>
    <d v="1899-12-30T17:55:04"/>
    <d v="1899-12-30T18:00:00"/>
    <n v="1"/>
    <d v="2017-04-10T00:00:00"/>
    <d v="2017-04-01T00:00:00"/>
    <d v="2017-04-10T00:00:00"/>
    <s v="Monday"/>
    <d v="1899-12-30T18:06:37"/>
    <d v="1899-12-30T18:00:00"/>
    <s v="One Way"/>
  </r>
  <r>
    <n v="1397107"/>
    <s v="RFID Card Member"/>
    <s v="MILWAUKEE"/>
    <s v="WI"/>
    <n v="53233"/>
    <s v="UNITED STATES"/>
    <s v="Annual Pass"/>
    <n v="11169"/>
    <x v="21"/>
    <n v="43.040349999999997"/>
    <n v="-87.920760000000001"/>
    <x v="0"/>
    <n v="43.049230000000001"/>
    <n v="-87.911940000000001"/>
    <n v="15"/>
    <n v="0"/>
    <n v="2.2999999999999998"/>
    <n v="2.1"/>
    <n v="90"/>
    <n v="-1"/>
    <d v="2017-04-11T00:00:00"/>
    <d v="2017-04-01T00:00:00"/>
    <d v="2017-04-11T00:00:00"/>
    <s v="Tuesday"/>
    <d v="1899-12-30T07:26:17"/>
    <d v="1899-12-30T07:00:00"/>
    <n v="1"/>
    <d v="2017-04-11T00:00:00"/>
    <d v="2017-04-01T00:00:00"/>
    <d v="2017-04-11T00:00:00"/>
    <s v="Tuesday"/>
    <d v="1899-12-30T07:41:36"/>
    <d v="1899-12-30T08:00:00"/>
    <s v="One Way"/>
  </r>
  <r>
    <n v="783916"/>
    <s v="RFID Card Member"/>
    <s v="Chicago"/>
    <s v="IL"/>
    <n v="60618"/>
    <s v="UNITED STATES"/>
    <s v="Annual Pass"/>
    <n v="11066"/>
    <x v="52"/>
    <n v="43.034619999999997"/>
    <n v="-87.917500000000004"/>
    <x v="1"/>
    <n v="43.03886"/>
    <n v="-87.902720000000002"/>
    <n v="24"/>
    <n v="0"/>
    <n v="3.6"/>
    <n v="3.4"/>
    <n v="144"/>
    <n v="-1"/>
    <d v="2017-04-11T00:00:00"/>
    <d v="2017-04-01T00:00:00"/>
    <d v="2017-04-11T00:00:00"/>
    <s v="Tuesday"/>
    <d v="1899-12-30T07:37:52"/>
    <d v="1899-12-30T08:00:00"/>
    <n v="1"/>
    <d v="2017-04-11T00:00:00"/>
    <d v="2017-04-01T00:00:00"/>
    <d v="2017-04-11T00:00:00"/>
    <s v="Tuesday"/>
    <d v="1899-12-30T08:01:45"/>
    <d v="1899-12-30T08:00:00"/>
    <s v="One Way"/>
  </r>
  <r>
    <n v="1088320"/>
    <s v="RFID Card Member"/>
    <s v="milwaukee"/>
    <s v="WI"/>
    <n v="53202"/>
    <s v="UNITED STATES"/>
    <s v="Annual Pass"/>
    <n v="11079"/>
    <x v="11"/>
    <n v="43.04804"/>
    <n v="-87.896720000000002"/>
    <x v="1"/>
    <n v="43.03886"/>
    <n v="-87.902720000000002"/>
    <n v="5"/>
    <n v="0"/>
    <n v="0.8"/>
    <n v="0.7"/>
    <n v="30"/>
    <n v="-1"/>
    <d v="2017-04-11T00:00:00"/>
    <d v="2017-04-01T00:00:00"/>
    <d v="2017-04-11T00:00:00"/>
    <s v="Tuesday"/>
    <d v="1899-12-30T08:11:25"/>
    <d v="1899-12-30T08:00:00"/>
    <n v="1"/>
    <d v="2017-04-11T00:00:00"/>
    <d v="2017-04-01T00:00:00"/>
    <d v="2017-04-11T00:00:00"/>
    <s v="Tuesday"/>
    <d v="1899-12-30T08:16:01"/>
    <d v="1899-12-30T08:00:00"/>
    <s v="One Way"/>
  </r>
  <r>
    <n v="946290"/>
    <s v="RFID Card Member"/>
    <s v="Milwaukee"/>
    <s v="WI"/>
    <n v="53208"/>
    <s v="UNITED STATES"/>
    <s v="Annual Pass"/>
    <n v="5453"/>
    <x v="36"/>
    <n v="43.069021999999997"/>
    <n v="-87.887940999999998"/>
    <x v="38"/>
    <n v="43.069021999999997"/>
    <n v="-87.887940999999998"/>
    <n v="0"/>
    <n v="0"/>
    <n v="0"/>
    <n v="0"/>
    <n v="0"/>
    <n v="-1"/>
    <d v="2017-04-11T00:00:00"/>
    <d v="2017-04-01T00:00:00"/>
    <d v="2017-04-11T00:00:00"/>
    <s v="Tuesday"/>
    <d v="1899-12-30T09:58:21"/>
    <d v="1899-12-30T10:00:00"/>
    <n v="1"/>
    <d v="2017-04-11T00:00:00"/>
    <d v="2017-04-01T00:00:00"/>
    <d v="2017-04-11T00:00:00"/>
    <s v="Tuesday"/>
    <d v="1899-12-30T09:58:57"/>
    <d v="1899-12-30T10:00:00"/>
    <s v="Round Trip"/>
  </r>
  <r>
    <n v="1017964"/>
    <s v="RFID Card Member"/>
    <s v="Milwaukee"/>
    <s v="WI"/>
    <n v="53202"/>
    <s v="UNITED STATES"/>
    <s v="Annual Pass"/>
    <n v="178"/>
    <x v="37"/>
    <n v="43.036900000000003"/>
    <n v="-87.89667"/>
    <x v="12"/>
    <n v="43.036900000000003"/>
    <n v="-87.89667"/>
    <n v="13"/>
    <n v="0"/>
    <n v="2"/>
    <n v="1.9"/>
    <n v="78"/>
    <n v="-1"/>
    <d v="2017-04-11T00:00:00"/>
    <d v="2017-04-01T00:00:00"/>
    <d v="2017-04-11T00:00:00"/>
    <s v="Tuesday"/>
    <d v="1899-12-30T12:06:09"/>
    <d v="1899-12-30T12:00:00"/>
    <n v="1"/>
    <d v="2017-04-11T00:00:00"/>
    <d v="2017-04-01T00:00:00"/>
    <d v="2017-04-11T00:00:00"/>
    <s v="Tuesday"/>
    <d v="1899-12-30T12:19:09"/>
    <d v="1899-12-30T12:00:00"/>
    <s v="Round Trip"/>
  </r>
  <r>
    <n v="1564954"/>
    <s v="RFID Card Member"/>
    <s v="Milwaukee"/>
    <s v="WI"/>
    <n v="53202"/>
    <s v="UNITED STATES"/>
    <s v="Annual Pass"/>
    <n v="11101"/>
    <x v="8"/>
    <n v="43.038580000000003"/>
    <n v="-87.90934"/>
    <x v="4"/>
    <n v="43.042490000000001"/>
    <n v="-87.909959999999998"/>
    <n v="2"/>
    <n v="0"/>
    <n v="0.3"/>
    <n v="0.3"/>
    <n v="12"/>
    <n v="-1"/>
    <d v="2017-04-11T00:00:00"/>
    <d v="2017-04-01T00:00:00"/>
    <d v="2017-04-11T00:00:00"/>
    <s v="Tuesday"/>
    <d v="1899-12-30T13:23:22"/>
    <d v="1899-12-30T13:00:00"/>
    <n v="1"/>
    <d v="2017-04-11T00:00:00"/>
    <d v="2017-04-01T00:00:00"/>
    <d v="2017-04-11T00:00:00"/>
    <s v="Tuesday"/>
    <d v="1899-12-30T13:25:23"/>
    <d v="1899-12-30T13:00:00"/>
    <s v="One Way"/>
  </r>
  <r>
    <n v="1390953"/>
    <s v="RFID Card Member"/>
    <s v="Neenah"/>
    <s v="WI"/>
    <n v="54956"/>
    <s v="UNITED STATES"/>
    <s v="Annual Pass"/>
    <n v="5522"/>
    <x v="32"/>
    <n v="43.078530000000001"/>
    <n v="-87.882620000000003"/>
    <x v="55"/>
    <n v="43.074655999999997"/>
    <n v="-87.889011999999994"/>
    <n v="5"/>
    <n v="0"/>
    <n v="0.8"/>
    <n v="0.7"/>
    <n v="30"/>
    <n v="-1"/>
    <d v="2017-04-11T00:00:00"/>
    <d v="2017-04-01T00:00:00"/>
    <d v="2017-04-11T00:00:00"/>
    <s v="Tuesday"/>
    <d v="1899-12-30T13:44:27"/>
    <d v="1899-12-30T14:00:00"/>
    <n v="1"/>
    <d v="2017-04-11T00:00:00"/>
    <d v="2017-04-01T00:00:00"/>
    <d v="2017-04-11T00:00:00"/>
    <s v="Tuesday"/>
    <d v="1899-12-30T13:49:51"/>
    <d v="1899-12-30T14:00:00"/>
    <s v="One Way"/>
  </r>
  <r>
    <n v="1518070"/>
    <s v="RFID Card Member"/>
    <s v="Milwaukee"/>
    <s v="WI"/>
    <n v="53211"/>
    <s v="UNITED STATES"/>
    <s v="30-Day Pass"/>
    <n v="81"/>
    <x v="29"/>
    <n v="43.052549999999997"/>
    <n v="-87.909329999999997"/>
    <x v="53"/>
    <n v="43.060786"/>
    <n v="-87.883825999999999"/>
    <n v="8"/>
    <n v="0"/>
    <n v="1.2"/>
    <n v="1.1000000000000001"/>
    <n v="48"/>
    <n v="-1"/>
    <d v="2017-04-11T00:00:00"/>
    <d v="2017-04-01T00:00:00"/>
    <d v="2017-04-11T00:00:00"/>
    <s v="Tuesday"/>
    <d v="1899-12-30T17:44:45"/>
    <d v="1899-12-30T18:00:00"/>
    <n v="1"/>
    <d v="2017-04-11T00:00:00"/>
    <d v="2017-04-01T00:00:00"/>
    <d v="2017-04-11T00:00:00"/>
    <s v="Tuesday"/>
    <d v="1899-12-30T17:52:06"/>
    <d v="1899-12-30T18:00:00"/>
    <s v="One Way"/>
  </r>
  <r>
    <n v="983645"/>
    <s v="RFID Card Member"/>
    <s v="Milwaukee"/>
    <s v="WI"/>
    <n v="53212"/>
    <s v="UNITED STATES"/>
    <s v="Annual Pass"/>
    <n v="167"/>
    <x v="49"/>
    <n v="43.051119999999997"/>
    <n v="-87.918819999999997"/>
    <x v="0"/>
    <n v="43.049230000000001"/>
    <n v="-87.911940000000001"/>
    <n v="4"/>
    <n v="0"/>
    <n v="0.6"/>
    <n v="0.6"/>
    <n v="24"/>
    <n v="-1"/>
    <d v="2017-04-11T00:00:00"/>
    <d v="2017-04-01T00:00:00"/>
    <d v="2017-04-11T00:00:00"/>
    <s v="Tuesday"/>
    <d v="1899-12-30T17:54:26"/>
    <d v="1899-12-30T18:00:00"/>
    <n v="1"/>
    <d v="2017-04-11T00:00:00"/>
    <d v="2017-04-01T00:00:00"/>
    <d v="2017-04-11T00:00:00"/>
    <s v="Tuesday"/>
    <d v="1899-12-30T17:58:40"/>
    <d v="1899-12-30T18:00:00"/>
    <s v="One Way"/>
  </r>
  <r>
    <n v="1358129"/>
    <s v="RFID Card Member"/>
    <s v="Milwaukee"/>
    <s v="WI"/>
    <n v="53202"/>
    <s v="UNITED STATES"/>
    <s v="Annual Pass"/>
    <n v="5507"/>
    <x v="22"/>
    <n v="43.066893999999998"/>
    <n v="-87.877936000000005"/>
    <x v="53"/>
    <n v="43.060786"/>
    <n v="-87.883825999999999"/>
    <n v="5"/>
    <n v="0"/>
    <n v="0.8"/>
    <n v="0.7"/>
    <n v="30"/>
    <n v="-1"/>
    <d v="2017-04-11T00:00:00"/>
    <d v="2017-04-01T00:00:00"/>
    <d v="2017-04-11T00:00:00"/>
    <s v="Tuesday"/>
    <d v="1899-12-30T19:15:30"/>
    <d v="1899-12-30T19:00:00"/>
    <n v="1"/>
    <d v="2017-04-11T00:00:00"/>
    <d v="2017-04-01T00:00:00"/>
    <d v="2017-04-11T00:00:00"/>
    <s v="Tuesday"/>
    <d v="1899-12-30T19:20:53"/>
    <d v="1899-12-30T19:00:00"/>
    <s v="One Way"/>
  </r>
  <r>
    <n v="1371872"/>
    <s v="RFID Card Member"/>
    <s v="Wauwatosa"/>
    <s v="WI"/>
    <n v="53222"/>
    <s v="UNITED STATES"/>
    <s v="Annual Pass"/>
    <n v="6"/>
    <x v="48"/>
    <n v="43.060155999999999"/>
    <n v="-87.881258000000003"/>
    <x v="47"/>
    <n v="43.060250000000003"/>
    <n v="-87.892169999999993"/>
    <n v="5"/>
    <n v="0"/>
    <n v="0.8"/>
    <n v="0.7"/>
    <n v="30"/>
    <n v="-1"/>
    <d v="2017-04-11T00:00:00"/>
    <d v="2017-04-01T00:00:00"/>
    <d v="2017-04-11T00:00:00"/>
    <s v="Tuesday"/>
    <d v="1899-12-30T20:23:52"/>
    <d v="1899-12-30T20:00:00"/>
    <n v="1"/>
    <d v="2017-04-11T00:00:00"/>
    <d v="2017-04-01T00:00:00"/>
    <d v="2017-04-11T00:00:00"/>
    <s v="Tuesday"/>
    <d v="1899-12-30T20:28:08"/>
    <d v="1899-12-30T20:00:00"/>
    <s v="One Way"/>
  </r>
  <r>
    <n v="1248283"/>
    <s v="RFID Card Member"/>
    <s v="Milwaukee"/>
    <s v="WI"/>
    <n v="53217"/>
    <s v="UNITED STATES"/>
    <s v="Bublr for Organizations"/>
    <n v="5545"/>
    <x v="32"/>
    <n v="43.078530000000001"/>
    <n v="-87.882620000000003"/>
    <x v="13"/>
    <n v="43.078530000000001"/>
    <n v="-87.882620000000003"/>
    <n v="23"/>
    <n v="0"/>
    <n v="3.5"/>
    <n v="3.3"/>
    <n v="138"/>
    <n v="-1"/>
    <d v="2017-04-11T00:00:00"/>
    <d v="2017-04-01T00:00:00"/>
    <d v="2017-04-11T00:00:00"/>
    <s v="Tuesday"/>
    <d v="1899-12-30T22:10:57"/>
    <d v="1899-12-30T22:00:00"/>
    <n v="1"/>
    <d v="2017-04-11T00:00:00"/>
    <d v="2017-04-01T00:00:00"/>
    <d v="2017-04-11T00:00:00"/>
    <s v="Tuesday"/>
    <d v="1899-12-30T22:33:50"/>
    <d v="1899-12-30T23:00:00"/>
    <s v="Round Trip"/>
  </r>
  <r>
    <n v="915465"/>
    <s v="RFID Card Member"/>
    <s v="Milwaukee"/>
    <s v="WI"/>
    <n v="53202"/>
    <s v="UNITED STATES"/>
    <s v="Annual Pass"/>
    <n v="5501"/>
    <x v="23"/>
    <n v="43.053040000000003"/>
    <n v="-87.897660000000002"/>
    <x v="26"/>
    <n v="43.053040000000003"/>
    <n v="-87.897660000000002"/>
    <n v="1"/>
    <n v="0"/>
    <n v="0.2"/>
    <n v="0.1"/>
    <n v="6"/>
    <n v="-1"/>
    <d v="2017-04-12T00:00:00"/>
    <d v="2017-04-01T00:00:00"/>
    <d v="2017-04-12T00:00:00"/>
    <s v="Wednesday"/>
    <d v="1899-12-30T08:10:55"/>
    <d v="1899-12-30T08:00:00"/>
    <n v="1"/>
    <d v="2017-04-12T00:00:00"/>
    <d v="2017-04-01T00:00:00"/>
    <d v="2017-04-12T00:00:00"/>
    <s v="Wednesday"/>
    <d v="1899-12-30T08:11:19"/>
    <d v="1899-12-30T08:00:00"/>
    <s v="Round Trip"/>
  </r>
  <r>
    <n v="1357250"/>
    <s v="RFID Card Member"/>
    <s v="Milwaukee"/>
    <s v="WI"/>
    <n v="53202"/>
    <s v="UNITED STATES"/>
    <s v="Annual Pass"/>
    <n v="188"/>
    <x v="30"/>
    <n v="43.045712999999999"/>
    <n v="-87.899756999999994"/>
    <x v="1"/>
    <n v="43.03886"/>
    <n v="-87.902720000000002"/>
    <n v="3"/>
    <n v="0"/>
    <n v="0.5"/>
    <n v="0.4"/>
    <n v="18"/>
    <n v="-1"/>
    <d v="2017-04-12T00:00:00"/>
    <d v="2017-04-01T00:00:00"/>
    <d v="2017-04-12T00:00:00"/>
    <s v="Wednesday"/>
    <d v="1899-12-30T08:36:19"/>
    <d v="1899-12-30T09:00:00"/>
    <n v="1"/>
    <d v="2017-04-12T00:00:00"/>
    <d v="2017-04-01T00:00:00"/>
    <d v="2017-04-12T00:00:00"/>
    <s v="Wednesday"/>
    <d v="1899-12-30T08:39:51"/>
    <d v="1899-12-30T09:00:00"/>
    <s v="One Way"/>
  </r>
  <r>
    <n v="1378671"/>
    <s v="RFID Card Member"/>
    <s v="Milwaukee"/>
    <s v="WI"/>
    <n v="53212"/>
    <s v="UNITED STATES"/>
    <s v="Annual Pass"/>
    <n v="178"/>
    <x v="37"/>
    <n v="43.036900000000003"/>
    <n v="-87.89667"/>
    <x v="28"/>
    <n v="43.045712999999999"/>
    <n v="-87.899756999999994"/>
    <n v="18"/>
    <n v="0"/>
    <n v="2.7"/>
    <n v="2.6"/>
    <n v="108"/>
    <n v="-1"/>
    <d v="2017-04-12T00:00:00"/>
    <d v="2017-04-01T00:00:00"/>
    <d v="2017-04-12T00:00:00"/>
    <s v="Wednesday"/>
    <d v="1899-12-30T12:33:52"/>
    <d v="1899-12-30T13:00:00"/>
    <n v="1"/>
    <d v="2017-04-12T00:00:00"/>
    <d v="2017-04-01T00:00:00"/>
    <d v="2017-04-12T00:00:00"/>
    <s v="Wednesday"/>
    <d v="1899-12-30T12:51:29"/>
    <d v="1899-12-30T13:00:00"/>
    <s v="One Way"/>
  </r>
  <r>
    <n v="717793"/>
    <s v="RFID Card Member"/>
    <s v="Milwaukee"/>
    <s v="WI"/>
    <n v="53202"/>
    <s v="UNITED STATES"/>
    <s v="Annual Pass"/>
    <n v="5712"/>
    <x v="6"/>
    <n v="43.038719999999998"/>
    <n v="-87.905339999999995"/>
    <x v="5"/>
    <n v="43.04824"/>
    <n v="-87.904970000000006"/>
    <n v="10"/>
    <n v="0"/>
    <n v="1.5"/>
    <n v="1.4"/>
    <n v="60"/>
    <n v="-1"/>
    <d v="2017-04-12T00:00:00"/>
    <d v="2017-04-01T00:00:00"/>
    <d v="2017-04-12T00:00:00"/>
    <s v="Wednesday"/>
    <d v="1899-12-30T13:15:11"/>
    <d v="1899-12-30T13:00:00"/>
    <n v="1"/>
    <d v="2017-04-12T00:00:00"/>
    <d v="2017-04-01T00:00:00"/>
    <d v="2017-04-12T00:00:00"/>
    <s v="Wednesday"/>
    <d v="1899-12-30T13:25:12"/>
    <d v="1899-12-30T13:00:00"/>
    <s v="One Way"/>
  </r>
  <r>
    <n v="1152387"/>
    <s v="RFID Card Member"/>
    <s v="Milwaukee"/>
    <s v="WI"/>
    <n v="53211"/>
    <s v="UNITED STATES"/>
    <s v="Bublr for Organizations"/>
    <n v="2"/>
    <x v="27"/>
    <n v="43.074890000000003"/>
    <n v="-87.882810000000006"/>
    <x v="35"/>
    <n v="43.066893999999998"/>
    <n v="-87.877936000000005"/>
    <n v="5"/>
    <n v="0"/>
    <n v="0.8"/>
    <n v="0.7"/>
    <n v="30"/>
    <n v="-1"/>
    <d v="2017-04-12T00:00:00"/>
    <d v="2017-04-01T00:00:00"/>
    <d v="2017-04-12T00:00:00"/>
    <s v="Wednesday"/>
    <d v="1899-12-30T13:56:04"/>
    <d v="1899-12-30T14:00:00"/>
    <n v="1"/>
    <d v="2017-04-12T00:00:00"/>
    <d v="2017-04-01T00:00:00"/>
    <d v="2017-04-12T00:00:00"/>
    <s v="Wednesday"/>
    <d v="1899-12-30T14:01:34"/>
    <d v="1899-12-30T14:00:00"/>
    <s v="One Way"/>
  </r>
  <r>
    <n v="1387850"/>
    <s v="RFID Card Member"/>
    <s v="Milwaukee"/>
    <s v="WI"/>
    <n v="53201"/>
    <s v="UNITED STATES"/>
    <s v="Annual Pass"/>
    <n v="19"/>
    <x v="32"/>
    <n v="43.078530000000001"/>
    <n v="-87.882620000000003"/>
    <x v="13"/>
    <n v="43.078530000000001"/>
    <n v="-87.882620000000003"/>
    <n v="16"/>
    <n v="0"/>
    <n v="2.4"/>
    <n v="2.2999999999999998"/>
    <n v="96"/>
    <n v="-1"/>
    <d v="2017-04-12T00:00:00"/>
    <d v="2017-04-01T00:00:00"/>
    <d v="2017-04-12T00:00:00"/>
    <s v="Wednesday"/>
    <d v="1899-12-30T15:03:20"/>
    <d v="1899-12-30T15:00:00"/>
    <n v="1"/>
    <d v="2017-04-12T00:00:00"/>
    <d v="2017-04-01T00:00:00"/>
    <d v="2017-04-12T00:00:00"/>
    <s v="Wednesday"/>
    <d v="1899-12-30T15:19:10"/>
    <d v="1899-12-30T15:00:00"/>
    <s v="Round Trip"/>
  </r>
  <r>
    <n v="1247978"/>
    <s v="RFID Card Member"/>
    <s v="Sussex"/>
    <s v="WI"/>
    <n v="53089"/>
    <s v="UNITED STATES"/>
    <s v="Bublr for Organizations"/>
    <n v="11146"/>
    <x v="27"/>
    <n v="43.074890000000003"/>
    <n v="-87.882810000000006"/>
    <x v="47"/>
    <n v="43.060250000000003"/>
    <n v="-87.892169999999993"/>
    <n v="14"/>
    <n v="0"/>
    <n v="2.1"/>
    <n v="2"/>
    <n v="84"/>
    <n v="-1"/>
    <d v="2017-04-12T00:00:00"/>
    <d v="2017-04-01T00:00:00"/>
    <d v="2017-04-12T00:00:00"/>
    <s v="Wednesday"/>
    <d v="1899-12-30T15:18:54"/>
    <d v="1899-12-30T15:00:00"/>
    <n v="1"/>
    <d v="2017-04-12T00:00:00"/>
    <d v="2017-04-01T00:00:00"/>
    <d v="2017-04-12T00:00:00"/>
    <s v="Wednesday"/>
    <d v="1899-12-30T15:32:38"/>
    <d v="1899-12-30T16:00:00"/>
    <s v="One Way"/>
  </r>
  <r>
    <n v="1246378"/>
    <s v="RFID Card Member"/>
    <s v="Milwaukee"/>
    <s v="WI"/>
    <n v="53211"/>
    <s v="UNITED STATES"/>
    <s v="Bublr for Organizations"/>
    <n v="182"/>
    <x v="53"/>
    <n v="43.074655999999997"/>
    <n v="-87.889011999999994"/>
    <x v="13"/>
    <n v="43.078530000000001"/>
    <n v="-87.882620000000003"/>
    <n v="5"/>
    <n v="0"/>
    <n v="0.8"/>
    <n v="0.7"/>
    <n v="30"/>
    <n v="-1"/>
    <d v="2017-04-12T00:00:00"/>
    <d v="2017-04-01T00:00:00"/>
    <d v="2017-04-12T00:00:00"/>
    <s v="Wednesday"/>
    <d v="1899-12-30T20:04:24"/>
    <d v="1899-12-30T20:00:00"/>
    <n v="1"/>
    <d v="2017-04-12T00:00:00"/>
    <d v="2017-04-01T00:00:00"/>
    <d v="2017-04-12T00:00:00"/>
    <s v="Wednesday"/>
    <d v="1899-12-30T20:09:59"/>
    <d v="1899-12-30T20:00:00"/>
    <s v="One Way"/>
  </r>
  <r>
    <n v="928245"/>
    <s v="RFID Card Member"/>
    <s v="MILWAUKEE"/>
    <s v="WI"/>
    <n v="53202"/>
    <s v="UNITED STATES"/>
    <s v="Annual Pass"/>
    <n v="5430"/>
    <x v="53"/>
    <n v="43.074655999999997"/>
    <n v="-87.889011999999994"/>
    <x v="27"/>
    <n v="43.063749000000001"/>
    <n v="-87.887962999999999"/>
    <n v="8"/>
    <n v="0"/>
    <n v="1.2"/>
    <n v="1.1000000000000001"/>
    <n v="48"/>
    <n v="-1"/>
    <d v="2017-04-12T00:00:00"/>
    <d v="2017-04-01T00:00:00"/>
    <d v="2017-04-12T00:00:00"/>
    <s v="Wednesday"/>
    <d v="1899-12-30T20:10:44"/>
    <d v="1899-12-30T20:00:00"/>
    <n v="1"/>
    <d v="2017-04-12T00:00:00"/>
    <d v="2017-04-01T00:00:00"/>
    <d v="2017-04-12T00:00:00"/>
    <s v="Wednesday"/>
    <d v="1899-12-30T20:18:18"/>
    <d v="1899-12-30T20:00:00"/>
    <s v="One Way"/>
  </r>
  <r>
    <n v="1489319"/>
    <s v="RFID Card Member"/>
    <s v="Brookfield"/>
    <s v="WI"/>
    <n v="53045"/>
    <s v="UNITED STATES"/>
    <s v="Annual Pass"/>
    <n v="214"/>
    <x v="32"/>
    <n v="43.078530000000001"/>
    <n v="-87.882620000000003"/>
    <x v="53"/>
    <n v="43.060786"/>
    <n v="-87.883825999999999"/>
    <n v="8"/>
    <n v="0"/>
    <n v="1.2"/>
    <n v="1.1000000000000001"/>
    <n v="48"/>
    <n v="-1"/>
    <d v="2017-04-12T00:00:00"/>
    <d v="2017-04-01T00:00:00"/>
    <d v="2017-04-12T00:00:00"/>
    <s v="Wednesday"/>
    <d v="1899-12-30T22:07:37"/>
    <d v="1899-12-30T22:00:00"/>
    <n v="1"/>
    <d v="2017-04-12T00:00:00"/>
    <d v="2017-04-01T00:00:00"/>
    <d v="2017-04-12T00:00:00"/>
    <s v="Wednesday"/>
    <d v="1899-12-30T22:15:44"/>
    <d v="1899-12-30T22:00:00"/>
    <s v="One Way"/>
  </r>
  <r>
    <n v="1425087"/>
    <s v="RFID Card Member"/>
    <s v="milwaukee"/>
    <s v="WI"/>
    <n v="53212"/>
    <s v="UNITED STATES"/>
    <s v="Annual Pass"/>
    <n v="5573"/>
    <x v="16"/>
    <n v="43.03913"/>
    <n v="-87.916150000000002"/>
    <x v="29"/>
    <n v="43.06033"/>
    <n v="-87.89546"/>
    <n v="11"/>
    <n v="0"/>
    <n v="1.7"/>
    <n v="1.6"/>
    <n v="66"/>
    <n v="-1"/>
    <d v="2017-04-12T00:00:00"/>
    <d v="2017-04-01T00:00:00"/>
    <d v="2017-04-12T00:00:00"/>
    <s v="Wednesday"/>
    <d v="1899-12-30T23:43:46"/>
    <d v="1899-12-31T00:00:00"/>
    <n v="1"/>
    <d v="2017-04-12T00:00:00"/>
    <d v="2017-04-01T00:00:00"/>
    <d v="2017-04-12T00:00:00"/>
    <s v="Wednesday"/>
    <d v="1899-12-30T23:54:50"/>
    <d v="1899-12-31T00:00:00"/>
    <s v="One Way"/>
  </r>
  <r>
    <n v="986622"/>
    <s v="RFID Card Member"/>
    <s v="Waukegan"/>
    <s v="IL"/>
    <n v="60085"/>
    <s v="UNITED STATES"/>
    <s v="Annual Pass"/>
    <n v="11108"/>
    <x v="27"/>
    <n v="43.074890000000003"/>
    <n v="-87.882810000000006"/>
    <x v="20"/>
    <n v="43.077359999999999"/>
    <n v="-87.880769999999998"/>
    <n v="7"/>
    <n v="0"/>
    <n v="1.1000000000000001"/>
    <n v="1"/>
    <n v="42"/>
    <n v="-1"/>
    <d v="2017-04-13T00:00:00"/>
    <d v="2017-04-01T00:00:00"/>
    <d v="2017-04-13T00:00:00"/>
    <s v="Thursday"/>
    <d v="1899-12-30T01:12:48"/>
    <d v="1899-12-30T01:00:00"/>
    <n v="1"/>
    <d v="2017-04-13T00:00:00"/>
    <d v="2017-04-01T00:00:00"/>
    <d v="2017-04-13T00:00:00"/>
    <s v="Thursday"/>
    <d v="1899-12-30T01:19:01"/>
    <d v="1899-12-30T01:00:00"/>
    <s v="One Way"/>
  </r>
  <r>
    <n v="1360133"/>
    <s v="RFID Card Member"/>
    <s v="Milwaukee "/>
    <s v="WI"/>
    <n v="53212"/>
    <s v="UNITED STATES"/>
    <s v="Annual Pass"/>
    <n v="81"/>
    <x v="32"/>
    <n v="43.078530000000001"/>
    <n v="-87.882620000000003"/>
    <x v="13"/>
    <n v="43.078530000000001"/>
    <n v="-87.882620000000003"/>
    <n v="11"/>
    <n v="0"/>
    <n v="1.7"/>
    <n v="1.6"/>
    <n v="66"/>
    <n v="-1"/>
    <d v="2017-04-13T00:00:00"/>
    <d v="2017-04-01T00:00:00"/>
    <d v="2017-04-13T00:00:00"/>
    <s v="Thursday"/>
    <d v="1899-12-30T21:44:40"/>
    <d v="1899-12-30T22:00:00"/>
    <n v="1"/>
    <d v="2017-04-13T00:00:00"/>
    <d v="2017-04-01T00:00:00"/>
    <d v="2017-04-13T00:00:00"/>
    <s v="Thursday"/>
    <d v="1899-12-30T21:55:00"/>
    <d v="1899-12-30T22:00:00"/>
    <s v="Round Trip"/>
  </r>
  <r>
    <n v="986622"/>
    <s v="RFID Card Member"/>
    <s v="Waukegan"/>
    <s v="IL"/>
    <n v="60085"/>
    <s v="UNITED STATES"/>
    <s v="Annual Pass"/>
    <n v="153"/>
    <x v="6"/>
    <n v="43.038719999999998"/>
    <n v="-87.905339999999995"/>
    <x v="43"/>
    <n v="43.031480000000002"/>
    <n v="-87.908169999999998"/>
    <n v="6"/>
    <n v="0"/>
    <n v="0.9"/>
    <n v="0.9"/>
    <n v="36"/>
    <n v="-1"/>
    <d v="2017-04-14T00:00:00"/>
    <d v="2017-04-01T00:00:00"/>
    <d v="2017-04-14T00:00:00"/>
    <s v="Friday"/>
    <d v="1899-12-30T08:53:38"/>
    <d v="1899-12-30T09:00:00"/>
    <n v="1"/>
    <d v="2017-04-14T00:00:00"/>
    <d v="2017-04-01T00:00:00"/>
    <d v="2017-04-14T00:00:00"/>
    <s v="Friday"/>
    <d v="1899-12-30T08:59:00"/>
    <d v="1899-12-30T09:00:00"/>
    <s v="One Way"/>
  </r>
  <r>
    <n v="1400126"/>
    <s v="RFID Card Member"/>
    <s v="Milwaukee"/>
    <s v="WI"/>
    <n v="53211"/>
    <s v="UNITED STATES"/>
    <s v="Annual Pass"/>
    <n v="5533"/>
    <x v="22"/>
    <n v="43.066893999999998"/>
    <n v="-87.877936000000005"/>
    <x v="20"/>
    <n v="43.077359999999999"/>
    <n v="-87.880769999999998"/>
    <n v="7"/>
    <n v="0"/>
    <n v="1.1000000000000001"/>
    <n v="1"/>
    <n v="42"/>
    <n v="-1"/>
    <d v="2017-04-14T00:00:00"/>
    <d v="2017-04-01T00:00:00"/>
    <d v="2017-04-14T00:00:00"/>
    <s v="Friday"/>
    <d v="1899-12-30T10:54:09"/>
    <d v="1899-12-30T11:00:00"/>
    <n v="1"/>
    <d v="2017-04-14T00:00:00"/>
    <d v="2017-04-01T00:00:00"/>
    <d v="2017-04-14T00:00:00"/>
    <s v="Friday"/>
    <d v="1899-12-30T11:01:01"/>
    <d v="1899-12-30T11:00:00"/>
    <s v="One Way"/>
  </r>
  <r>
    <n v="1251113"/>
    <s v="RFID Card Member"/>
    <s v="Neenah"/>
    <s v="WI"/>
    <n v="54956"/>
    <s v="UNITED STATES"/>
    <s v="Bublr for Organizations"/>
    <n v="182"/>
    <x v="35"/>
    <n v="43.060250000000003"/>
    <n v="-87.892169999999993"/>
    <x v="47"/>
    <n v="43.060250000000003"/>
    <n v="-87.892169999999993"/>
    <n v="8"/>
    <n v="0"/>
    <n v="1.2"/>
    <n v="1.1000000000000001"/>
    <n v="48"/>
    <n v="-1"/>
    <d v="2017-04-14T00:00:00"/>
    <d v="2017-04-01T00:00:00"/>
    <d v="2017-04-14T00:00:00"/>
    <s v="Friday"/>
    <d v="1899-12-30T10:55:07"/>
    <d v="1899-12-30T11:00:00"/>
    <n v="1"/>
    <d v="2017-04-14T00:00:00"/>
    <d v="2017-04-01T00:00:00"/>
    <d v="2017-04-14T00:00:00"/>
    <s v="Friday"/>
    <d v="1899-12-30T11:03:34"/>
    <d v="1899-12-30T11:00:00"/>
    <s v="Round Trip"/>
  </r>
  <r>
    <n v="1344495"/>
    <s v="RFID Card Member"/>
    <s v="Kenosha"/>
    <s v="WI"/>
    <n v="53144"/>
    <s v="UNITED STATES"/>
    <s v="Annual Pass"/>
    <n v="5453"/>
    <x v="36"/>
    <n v="43.069021999999997"/>
    <n v="-87.887940999999998"/>
    <x v="38"/>
    <n v="43.069021999999997"/>
    <n v="-87.887940999999998"/>
    <n v="0"/>
    <n v="0"/>
    <n v="0"/>
    <n v="0"/>
    <n v="0"/>
    <n v="-1"/>
    <d v="2017-04-14T00:00:00"/>
    <d v="2017-04-01T00:00:00"/>
    <d v="2017-04-14T00:00:00"/>
    <s v="Friday"/>
    <d v="1899-12-30T13:14:04"/>
    <d v="1899-12-30T13:00:00"/>
    <n v="1"/>
    <d v="2017-04-14T00:00:00"/>
    <d v="2017-04-01T00:00:00"/>
    <d v="2017-04-14T00:00:00"/>
    <s v="Friday"/>
    <d v="1899-12-30T13:14:42"/>
    <d v="1899-12-30T13:00:00"/>
    <s v="Round Trip"/>
  </r>
  <r>
    <n v="1527528"/>
    <s v="RFID Card Member"/>
    <s v="Milwaukee "/>
    <s v="WI"/>
    <n v="53202"/>
    <s v="UNITED STATES"/>
    <s v="Annual Pass"/>
    <n v="5577"/>
    <x v="40"/>
    <n v="43.046570000000003"/>
    <n v="-87.908720000000002"/>
    <x v="11"/>
    <n v="43.052460000000004"/>
    <n v="-87.891000000000005"/>
    <n v="11"/>
    <n v="0"/>
    <n v="1.7"/>
    <n v="1.6"/>
    <n v="66"/>
    <n v="-1"/>
    <d v="2017-04-14T00:00:00"/>
    <d v="2017-04-01T00:00:00"/>
    <d v="2017-04-14T00:00:00"/>
    <s v="Friday"/>
    <d v="1899-12-30T14:42:42"/>
    <d v="1899-12-30T15:00:00"/>
    <n v="1"/>
    <d v="2017-04-14T00:00:00"/>
    <d v="2017-04-01T00:00:00"/>
    <d v="2017-04-14T00:00:00"/>
    <s v="Friday"/>
    <d v="1899-12-30T14:53:08"/>
    <d v="1899-12-30T15:00:00"/>
    <s v="One Way"/>
  </r>
  <r>
    <n v="1153627"/>
    <s v="RFID Card Member"/>
    <s v="Milwaukee"/>
    <s v="WI"/>
    <n v="53202"/>
    <s v="UNITED STATES"/>
    <s v="Annual Pass"/>
    <n v="11163"/>
    <x v="57"/>
    <n v="43.059550000000002"/>
    <n v="-88.008840000000006"/>
    <x v="59"/>
    <n v="43.059550000000002"/>
    <n v="-88.008840000000006"/>
    <n v="1"/>
    <n v="0"/>
    <n v="0.2"/>
    <n v="0.1"/>
    <n v="6"/>
    <n v="-1"/>
    <d v="2017-04-14T00:00:00"/>
    <d v="2017-04-01T00:00:00"/>
    <d v="2017-04-14T00:00:00"/>
    <s v="Friday"/>
    <d v="1899-12-30T14:55:58"/>
    <d v="1899-12-30T15:00:00"/>
    <n v="1"/>
    <d v="2017-04-14T00:00:00"/>
    <d v="2017-04-01T00:00:00"/>
    <d v="2017-04-14T00:00:00"/>
    <s v="Friday"/>
    <d v="1899-12-30T14:56:31"/>
    <d v="1899-12-30T15:00:00"/>
    <s v="Round Trip"/>
  </r>
  <r>
    <n v="1400126"/>
    <s v="RFID Card Member"/>
    <s v="Milwaukee"/>
    <s v="WI"/>
    <n v="53211"/>
    <s v="UNITED STATES"/>
    <s v="Annual Pass"/>
    <n v="34"/>
    <x v="22"/>
    <n v="43.066893999999998"/>
    <n v="-87.877936000000005"/>
    <x v="29"/>
    <n v="43.06033"/>
    <n v="-87.89546"/>
    <n v="8"/>
    <n v="0"/>
    <n v="1.2"/>
    <n v="1.1000000000000001"/>
    <n v="48"/>
    <n v="-1"/>
    <d v="2017-04-14T00:00:00"/>
    <d v="2017-04-01T00:00:00"/>
    <d v="2017-04-14T00:00:00"/>
    <s v="Friday"/>
    <d v="1899-12-30T15:41:10"/>
    <d v="1899-12-30T16:00:00"/>
    <n v="1"/>
    <d v="2017-04-14T00:00:00"/>
    <d v="2017-04-01T00:00:00"/>
    <d v="2017-04-14T00:00:00"/>
    <s v="Friday"/>
    <d v="1899-12-30T15:49:45"/>
    <d v="1899-12-30T16:00:00"/>
    <s v="One Way"/>
  </r>
  <r>
    <n v="1362171"/>
    <s v="RFID Card Member"/>
    <s v="Milwaukee"/>
    <s v="WI"/>
    <n v="53201"/>
    <s v="UNITED STATES"/>
    <s v="Annual Pass"/>
    <n v="5479"/>
    <x v="32"/>
    <n v="43.078530000000001"/>
    <n v="-87.882620000000003"/>
    <x v="13"/>
    <n v="43.078530000000001"/>
    <n v="-87.882620000000003"/>
    <n v="27"/>
    <n v="0"/>
    <n v="4.0999999999999996"/>
    <n v="3.8"/>
    <n v="162"/>
    <n v="-1"/>
    <d v="2017-04-14T00:00:00"/>
    <d v="2017-04-01T00:00:00"/>
    <d v="2017-04-14T00:00:00"/>
    <s v="Friday"/>
    <d v="1899-12-30T16:02:43"/>
    <d v="1899-12-30T16:00:00"/>
    <n v="1"/>
    <d v="2017-04-14T00:00:00"/>
    <d v="2017-04-01T00:00:00"/>
    <d v="2017-04-14T00:00:00"/>
    <s v="Friday"/>
    <d v="1899-12-30T16:29:38"/>
    <d v="1899-12-30T16:00:00"/>
    <s v="Round Trip"/>
  </r>
  <r>
    <n v="1561032"/>
    <s v="RFID Card Member"/>
    <s v="Milwaukee "/>
    <s v="WI"/>
    <n v="53212"/>
    <s v="UNITED STATES"/>
    <s v="Annual Pass"/>
    <n v="11162"/>
    <x v="14"/>
    <n v="43.05536"/>
    <n v="-87.90504"/>
    <x v="35"/>
    <n v="43.066893999999998"/>
    <n v="-87.877936000000005"/>
    <n v="16"/>
    <n v="0"/>
    <n v="2.4"/>
    <n v="2.2999999999999998"/>
    <n v="96"/>
    <n v="-1"/>
    <d v="2017-04-14T00:00:00"/>
    <d v="2017-04-01T00:00:00"/>
    <d v="2017-04-14T00:00:00"/>
    <s v="Friday"/>
    <d v="1899-12-30T17:26:09"/>
    <d v="1899-12-30T17:00:00"/>
    <n v="1"/>
    <d v="2017-04-14T00:00:00"/>
    <d v="2017-04-01T00:00:00"/>
    <d v="2017-04-14T00:00:00"/>
    <s v="Friday"/>
    <d v="1899-12-30T17:42:14"/>
    <d v="1899-12-30T18:00:00"/>
    <s v="One Way"/>
  </r>
  <r>
    <n v="1409782"/>
    <s v="RFID Card Member"/>
    <s v="Greendale"/>
    <s v="WI"/>
    <n v="53129"/>
    <s v="UNITED STATES"/>
    <s v="Annual Pass"/>
    <n v="5581"/>
    <x v="35"/>
    <n v="43.060250000000003"/>
    <n v="-87.892169999999993"/>
    <x v="53"/>
    <n v="43.060786"/>
    <n v="-87.883825999999999"/>
    <n v="4"/>
    <n v="0"/>
    <n v="0.6"/>
    <n v="0.6"/>
    <n v="24"/>
    <n v="-1"/>
    <d v="2017-04-14T00:00:00"/>
    <d v="2017-04-01T00:00:00"/>
    <d v="2017-04-14T00:00:00"/>
    <s v="Friday"/>
    <d v="1899-12-30T18:01:44"/>
    <d v="1899-12-30T18:00:00"/>
    <n v="1"/>
    <d v="2017-04-14T00:00:00"/>
    <d v="2017-04-01T00:00:00"/>
    <d v="2017-04-14T00:00:00"/>
    <s v="Friday"/>
    <d v="1899-12-30T18:05:08"/>
    <d v="1899-12-30T18:00:00"/>
    <s v="One Way"/>
  </r>
  <r>
    <n v="1385592"/>
    <s v="RFID Card Member"/>
    <s v="Milwaukee"/>
    <s v="WI"/>
    <n v="53202"/>
    <s v="UNITED STATES"/>
    <s v="Pay as You Go Pass"/>
    <n v="11051"/>
    <x v="40"/>
    <n v="43.046570000000003"/>
    <n v="-87.908720000000002"/>
    <x v="9"/>
    <n v="43.034619999999997"/>
    <n v="-87.917500000000004"/>
    <n v="9"/>
    <n v="2"/>
    <n v="1.4"/>
    <n v="1.3"/>
    <n v="54"/>
    <n v="-1"/>
    <d v="2017-04-14T00:00:00"/>
    <d v="2017-04-01T00:00:00"/>
    <d v="2017-04-14T00:00:00"/>
    <s v="Friday"/>
    <d v="1899-12-30T19:55:51"/>
    <d v="1899-12-30T20:00:00"/>
    <n v="1"/>
    <d v="2017-04-14T00:00:00"/>
    <d v="2017-04-01T00:00:00"/>
    <d v="2017-04-14T00:00:00"/>
    <s v="Friday"/>
    <d v="1899-12-30T20:04:49"/>
    <d v="1899-12-30T20:00:00"/>
    <s v="One Way"/>
  </r>
  <r>
    <n v="1575847"/>
    <s v="RFID Card Member"/>
    <s v="Milwaukee"/>
    <s v="WI"/>
    <n v="53211"/>
    <s v="UNITED STATES"/>
    <s v="Annual Pass"/>
    <n v="362"/>
    <x v="53"/>
    <n v="43.074655999999997"/>
    <n v="-87.889011999999994"/>
    <x v="38"/>
    <n v="43.069021999999997"/>
    <n v="-87.887940999999998"/>
    <n v="5"/>
    <n v="0"/>
    <n v="0.8"/>
    <n v="0.7"/>
    <n v="30"/>
    <n v="-1"/>
    <d v="2017-04-15T00:00:00"/>
    <d v="2017-04-01T00:00:00"/>
    <d v="2017-04-15T00:00:00"/>
    <s v="Saturday"/>
    <d v="1899-12-30T08:53:05"/>
    <d v="1899-12-30T09:00:00"/>
    <n v="1"/>
    <d v="2017-04-15T00:00:00"/>
    <d v="2017-04-01T00:00:00"/>
    <d v="2017-04-15T00:00:00"/>
    <s v="Saturday"/>
    <d v="1899-12-30T08:58:29"/>
    <d v="1899-12-30T09:00:00"/>
    <s v="One Way"/>
  </r>
  <r>
    <n v="1010620"/>
    <s v="RFID Card Member"/>
    <s v="Milwaukee"/>
    <s v="WI"/>
    <n v="53202"/>
    <s v="UNITED STATES"/>
    <s v="Annual Pass"/>
    <n v="11109"/>
    <x v="1"/>
    <n v="43.048200000000001"/>
    <n v="-87.900859999999994"/>
    <x v="2"/>
    <n v="43.048200000000001"/>
    <n v="-87.900859999999994"/>
    <n v="0"/>
    <n v="0"/>
    <n v="0"/>
    <n v="0"/>
    <n v="0"/>
    <n v="-1"/>
    <d v="2017-04-15T00:00:00"/>
    <d v="2017-04-01T00:00:00"/>
    <d v="2017-04-15T00:00:00"/>
    <s v="Saturday"/>
    <d v="1899-12-30T10:06:09"/>
    <d v="1899-12-30T10:00:00"/>
    <n v="1"/>
    <d v="2017-04-15T00:00:00"/>
    <d v="2017-04-01T00:00:00"/>
    <d v="2017-04-15T00:00:00"/>
    <s v="Saturday"/>
    <d v="1899-12-30T10:06:43"/>
    <d v="1899-12-30T10:00:00"/>
    <s v="Round Trip"/>
  </r>
  <r>
    <n v="1169361"/>
    <s v="RFID Card Member"/>
    <s v="Milwaukee"/>
    <s v="WI"/>
    <n v="53202"/>
    <s v="UNITED STATES"/>
    <s v="Bublr for Organizations"/>
    <n v="188"/>
    <x v="12"/>
    <n v="43.052460000000004"/>
    <n v="-87.891000000000005"/>
    <x v="10"/>
    <n v="43.058619999999998"/>
    <n v="-87.885319999999993"/>
    <n v="5"/>
    <n v="0"/>
    <n v="0.8"/>
    <n v="0.7"/>
    <n v="30"/>
    <n v="-1"/>
    <d v="2017-04-15T00:00:00"/>
    <d v="2017-04-01T00:00:00"/>
    <d v="2017-04-15T00:00:00"/>
    <s v="Saturday"/>
    <d v="1899-12-30T10:18:59"/>
    <d v="1899-12-30T10:00:00"/>
    <n v="1"/>
    <d v="2017-04-15T00:00:00"/>
    <d v="2017-04-01T00:00:00"/>
    <d v="2017-04-15T00:00:00"/>
    <s v="Saturday"/>
    <d v="1899-12-30T10:23:56"/>
    <d v="1899-12-30T10:00:00"/>
    <s v="One Way"/>
  </r>
  <r>
    <n v="1408049"/>
    <s v="RFID Card Member"/>
    <s v="Milwaukee"/>
    <s v="WI"/>
    <n v="53202"/>
    <s v="UNITED STATES"/>
    <s v="Annual Pass"/>
    <n v="5502"/>
    <x v="41"/>
    <n v="43.031480000000002"/>
    <n v="-87.908169999999998"/>
    <x v="12"/>
    <n v="43.036900000000003"/>
    <n v="-87.89667"/>
    <n v="20"/>
    <n v="0"/>
    <n v="3"/>
    <n v="2.9"/>
    <n v="120"/>
    <n v="-1"/>
    <d v="2017-04-15T00:00:00"/>
    <d v="2017-04-01T00:00:00"/>
    <d v="2017-04-15T00:00:00"/>
    <s v="Saturday"/>
    <d v="1899-12-30T10:51:09"/>
    <d v="1899-12-30T11:00:00"/>
    <n v="1"/>
    <d v="2017-04-15T00:00:00"/>
    <d v="2017-04-01T00:00:00"/>
    <d v="2017-04-15T00:00:00"/>
    <s v="Saturday"/>
    <d v="1899-12-30T11:11:02"/>
    <d v="1899-12-30T11:00:00"/>
    <s v="One Way"/>
  </r>
  <r>
    <n v="1396695"/>
    <s v="RFID Card Member"/>
    <s v="Milwaukee"/>
    <s v="WI"/>
    <n v="53203"/>
    <s v="UNITED STATES"/>
    <s v="Annual Pass"/>
    <n v="5556"/>
    <x v="16"/>
    <n v="43.03913"/>
    <n v="-87.916150000000002"/>
    <x v="22"/>
    <n v="43.058010000000003"/>
    <n v="-87.877300000000005"/>
    <n v="35"/>
    <n v="0"/>
    <n v="5.3"/>
    <n v="5"/>
    <n v="210"/>
    <n v="-1"/>
    <d v="2017-04-15T00:00:00"/>
    <d v="2017-04-01T00:00:00"/>
    <d v="2017-04-15T00:00:00"/>
    <s v="Saturday"/>
    <d v="1899-12-30T11:25:44"/>
    <d v="1899-12-30T11:00:00"/>
    <n v="1"/>
    <d v="2017-04-15T00:00:00"/>
    <d v="2017-04-01T00:00:00"/>
    <d v="2017-04-15T00:00:00"/>
    <s v="Saturday"/>
    <d v="1899-12-30T12:00:27"/>
    <d v="1899-12-30T12:00:00"/>
    <s v="One Way"/>
  </r>
  <r>
    <n v="1581129"/>
    <s v="RFID Card Member"/>
    <m/>
    <m/>
    <n v="50659"/>
    <s v="UNITED STATES"/>
    <s v="Pay as You Go Pass"/>
    <n v="96"/>
    <x v="13"/>
    <n v="43.038649999999997"/>
    <n v="-87.921930000000003"/>
    <x v="38"/>
    <n v="43.069021999999997"/>
    <n v="-87.887940999999998"/>
    <n v="68"/>
    <n v="6"/>
    <n v="10.199999999999999"/>
    <n v="9.6999999999999993"/>
    <n v="408"/>
    <n v="-1"/>
    <d v="2017-04-15T00:00:00"/>
    <d v="2017-04-01T00:00:00"/>
    <d v="2017-04-15T00:00:00"/>
    <s v="Saturday"/>
    <d v="1899-12-30T12:31:42"/>
    <d v="1899-12-30T13:00:00"/>
    <n v="1"/>
    <d v="2017-04-15T00:00:00"/>
    <d v="2017-04-01T00:00:00"/>
    <d v="2017-04-15T00:00:00"/>
    <s v="Saturday"/>
    <d v="1899-12-30T13:39:09"/>
    <d v="1899-12-30T14:00:00"/>
    <s v="One Way"/>
  </r>
  <r>
    <n v="1004775"/>
    <s v="RFID Card Member"/>
    <s v="Milwaukee"/>
    <s v="WI"/>
    <n v="53202"/>
    <s v="UNITED STATES"/>
    <s v="Annual Pass"/>
    <n v="116"/>
    <x v="4"/>
    <n v="43.04824"/>
    <n v="-87.904970000000006"/>
    <x v="20"/>
    <n v="43.077359999999999"/>
    <n v="-87.880769999999998"/>
    <n v="53"/>
    <n v="0"/>
    <n v="8"/>
    <n v="7.6"/>
    <n v="318"/>
    <n v="-1"/>
    <d v="2017-04-15T00:00:00"/>
    <d v="2017-04-01T00:00:00"/>
    <d v="2017-04-15T00:00:00"/>
    <s v="Saturday"/>
    <d v="1899-12-30T13:08:25"/>
    <d v="1899-12-30T13:00:00"/>
    <n v="1"/>
    <d v="2017-04-15T00:00:00"/>
    <d v="2017-04-01T00:00:00"/>
    <d v="2017-04-15T00:00:00"/>
    <s v="Saturday"/>
    <d v="1899-12-30T14:01:51"/>
    <d v="1899-12-30T14:00:00"/>
    <s v="One Way"/>
  </r>
  <r>
    <n v="1066506"/>
    <s v="RFID Card Member"/>
    <s v="Milwaukee"/>
    <s v="WI"/>
    <n v="53211"/>
    <s v="UNITED STATES"/>
    <s v="Annual Pass"/>
    <n v="11087"/>
    <x v="38"/>
    <n v="43.058619999999998"/>
    <n v="-87.885319999999993"/>
    <x v="35"/>
    <n v="43.066893999999998"/>
    <n v="-87.877936000000005"/>
    <n v="41"/>
    <n v="0"/>
    <n v="6.2"/>
    <n v="5.8"/>
    <n v="246"/>
    <n v="-1"/>
    <d v="2017-04-15T00:00:00"/>
    <d v="2017-04-01T00:00:00"/>
    <d v="2017-04-15T00:00:00"/>
    <s v="Saturday"/>
    <d v="1899-12-30T13:08:54"/>
    <d v="1899-12-30T13:00:00"/>
    <n v="1"/>
    <d v="2017-04-15T00:00:00"/>
    <d v="2017-04-01T00:00:00"/>
    <d v="2017-04-15T00:00:00"/>
    <s v="Saturday"/>
    <d v="1899-12-30T13:49:10"/>
    <d v="1899-12-30T14:00:00"/>
    <s v="One Way"/>
  </r>
  <r>
    <n v="1252710"/>
    <s v="RFID Card Member"/>
    <s v="Gurnee"/>
    <s v="IL"/>
    <n v="60032"/>
    <s v="UNITED STATES"/>
    <s v="Bublr for Organizations"/>
    <n v="989"/>
    <x v="32"/>
    <n v="43.078530000000001"/>
    <n v="-87.882620000000003"/>
    <x v="25"/>
    <n v="43.074890000000003"/>
    <n v="-87.882810000000006"/>
    <n v="3"/>
    <n v="0"/>
    <n v="0.5"/>
    <n v="0.4"/>
    <n v="18"/>
    <n v="-1"/>
    <d v="2017-04-21T00:00:00"/>
    <d v="2017-04-01T00:00:00"/>
    <d v="2017-04-21T00:00:00"/>
    <s v="Friday"/>
    <d v="1899-12-30T12:37:46"/>
    <d v="1899-12-30T13:00:00"/>
    <n v="1"/>
    <d v="2017-04-21T00:00:00"/>
    <d v="2017-04-01T00:00:00"/>
    <d v="2017-04-21T00:00:00"/>
    <s v="Friday"/>
    <d v="1899-12-30T12:40:30"/>
    <d v="1899-12-30T13:00:00"/>
    <s v="One Way"/>
  </r>
  <r>
    <n v="1586294"/>
    <s v="RFID Card Member"/>
    <s v="Brookfield"/>
    <s v="WI"/>
    <n v="53045"/>
    <s v="UNITED STATES"/>
    <s v="Annual Pass"/>
    <n v="247"/>
    <x v="42"/>
    <n v="43.060079999999999"/>
    <n v="-88.027349999999998"/>
    <x v="54"/>
    <n v="43.060079999999999"/>
    <n v="-88.027349999999998"/>
    <n v="4"/>
    <n v="0"/>
    <n v="0.6"/>
    <n v="0.6"/>
    <n v="24"/>
    <n v="-1"/>
    <d v="2017-04-21T00:00:00"/>
    <d v="2017-04-01T00:00:00"/>
    <d v="2017-04-21T00:00:00"/>
    <s v="Friday"/>
    <d v="1899-12-30T14:13:47"/>
    <d v="1899-12-30T14:00:00"/>
    <n v="1"/>
    <d v="2017-04-21T00:00:00"/>
    <d v="2017-04-01T00:00:00"/>
    <d v="2017-04-21T00:00:00"/>
    <s v="Friday"/>
    <d v="1899-12-30T14:17:26"/>
    <d v="1899-12-30T14:00:00"/>
    <s v="Round Trip"/>
  </r>
  <r>
    <n v="1586294"/>
    <s v="RFID Card Member"/>
    <s v="Brookfield"/>
    <s v="WI"/>
    <n v="53045"/>
    <s v="UNITED STATES"/>
    <s v="Annual Pass"/>
    <n v="247"/>
    <x v="42"/>
    <n v="43.060079999999999"/>
    <n v="-88.027349999999998"/>
    <x v="54"/>
    <n v="43.060079999999999"/>
    <n v="-88.027349999999998"/>
    <n v="15"/>
    <n v="0"/>
    <n v="2.2999999999999998"/>
    <n v="2.1"/>
    <n v="90"/>
    <n v="-1"/>
    <d v="2017-04-21T00:00:00"/>
    <d v="2017-04-01T00:00:00"/>
    <d v="2017-04-21T00:00:00"/>
    <s v="Friday"/>
    <d v="1899-12-30T14:44:18"/>
    <d v="1899-12-30T15:00:00"/>
    <n v="1"/>
    <d v="2017-04-21T00:00:00"/>
    <d v="2017-04-01T00:00:00"/>
    <d v="2017-04-21T00:00:00"/>
    <s v="Friday"/>
    <d v="1899-12-30T14:59:57"/>
    <d v="1899-12-30T15:00:00"/>
    <s v="Round Trip"/>
  </r>
  <r>
    <n v="1564054"/>
    <s v="RFID Card Member"/>
    <s v="Franksville "/>
    <s v="WI"/>
    <n v="53126"/>
    <s v="UNITED STATES"/>
    <s v="Annual Pass"/>
    <n v="5565"/>
    <x v="26"/>
    <n v="43.056539999999998"/>
    <n v="-87.914370000000005"/>
    <x v="26"/>
    <n v="43.053040000000003"/>
    <n v="-87.897660000000002"/>
    <n v="8"/>
    <n v="0"/>
    <n v="1.2"/>
    <n v="1.1000000000000001"/>
    <n v="48"/>
    <n v="-1"/>
    <d v="2017-04-21T00:00:00"/>
    <d v="2017-04-01T00:00:00"/>
    <d v="2017-04-21T00:00:00"/>
    <s v="Friday"/>
    <d v="1899-12-30T15:37:31"/>
    <d v="1899-12-30T16:00:00"/>
    <n v="1"/>
    <d v="2017-04-21T00:00:00"/>
    <d v="2017-04-01T00:00:00"/>
    <d v="2017-04-21T00:00:00"/>
    <s v="Friday"/>
    <d v="1899-12-30T15:45:26"/>
    <d v="1899-12-30T16:00:00"/>
    <s v="One Way"/>
  </r>
  <r>
    <n v="1017964"/>
    <s v="RFID Card Member"/>
    <s v="Milwaukee"/>
    <s v="WI"/>
    <n v="53202"/>
    <s v="UNITED STATES"/>
    <s v="Annual Pass"/>
    <n v="175"/>
    <x v="25"/>
    <n v="43.058010000000003"/>
    <n v="-87.877300000000005"/>
    <x v="22"/>
    <n v="43.058010000000003"/>
    <n v="-87.877300000000005"/>
    <n v="21"/>
    <n v="0"/>
    <n v="3.2"/>
    <n v="3"/>
    <n v="126"/>
    <n v="-1"/>
    <d v="2017-04-21T00:00:00"/>
    <d v="2017-04-01T00:00:00"/>
    <d v="2017-04-21T00:00:00"/>
    <s v="Friday"/>
    <d v="1899-12-30T16:01:05"/>
    <d v="1899-12-30T16:00:00"/>
    <n v="1"/>
    <d v="2017-04-21T00:00:00"/>
    <d v="2017-04-01T00:00:00"/>
    <d v="2017-04-21T00:00:00"/>
    <s v="Friday"/>
    <d v="1899-12-30T16:22:40"/>
    <d v="1899-12-30T16:00:00"/>
    <s v="Round Trip"/>
  </r>
  <r>
    <n v="1575847"/>
    <s v="RFID Card Member"/>
    <s v="Milwaukee"/>
    <s v="WI"/>
    <n v="53211"/>
    <s v="UNITED STATES"/>
    <s v="Annual Pass"/>
    <n v="5439"/>
    <x v="2"/>
    <n v="43.03886"/>
    <n v="-87.902720000000002"/>
    <x v="20"/>
    <n v="43.077359999999999"/>
    <n v="-87.880769999999998"/>
    <n v="42"/>
    <n v="0"/>
    <n v="6.3"/>
    <n v="6"/>
    <n v="252"/>
    <n v="-1"/>
    <d v="2017-04-21T00:00:00"/>
    <d v="2017-04-01T00:00:00"/>
    <d v="2017-04-21T00:00:00"/>
    <s v="Friday"/>
    <d v="1899-12-30T17:11:03"/>
    <d v="1899-12-30T17:00:00"/>
    <n v="1"/>
    <d v="2017-04-21T00:00:00"/>
    <d v="2017-04-01T00:00:00"/>
    <d v="2017-04-21T00:00:00"/>
    <s v="Friday"/>
    <d v="1899-12-30T17:53:16"/>
    <d v="1899-12-30T18:00:00"/>
    <s v="One Way"/>
  </r>
  <r>
    <n v="1276651"/>
    <s v="RFID Card Member"/>
    <s v="Milwaukee"/>
    <s v="WI"/>
    <n v="53211"/>
    <s v="UNITED STATES"/>
    <s v="Annual Pass"/>
    <n v="11082"/>
    <x v="45"/>
    <n v="43.077359999999999"/>
    <n v="-87.880769999999998"/>
    <x v="5"/>
    <n v="43.04824"/>
    <n v="-87.904970000000006"/>
    <n v="15"/>
    <n v="0"/>
    <n v="2.2999999999999998"/>
    <n v="2.1"/>
    <n v="90"/>
    <n v="-1"/>
    <d v="2017-04-22T00:00:00"/>
    <d v="2017-04-01T00:00:00"/>
    <d v="2017-04-22T00:00:00"/>
    <s v="Saturday"/>
    <d v="1899-12-30T07:43:49"/>
    <d v="1899-12-30T08:00:00"/>
    <n v="1"/>
    <d v="2017-04-22T00:00:00"/>
    <d v="2017-04-01T00:00:00"/>
    <d v="2017-04-22T00:00:00"/>
    <s v="Saturday"/>
    <d v="1899-12-30T07:58:06"/>
    <d v="1899-12-30T08:00:00"/>
    <s v="One Way"/>
  </r>
  <r>
    <n v="1378810"/>
    <s v="RFID Card Member"/>
    <s v="Milwaukee "/>
    <s v="WI"/>
    <n v="53211"/>
    <s v="UNITED STATES"/>
    <s v="Annual Pass"/>
    <n v="216"/>
    <x v="22"/>
    <n v="43.066893999999998"/>
    <n v="-87.877936000000005"/>
    <x v="20"/>
    <n v="43.077359999999999"/>
    <n v="-87.880769999999998"/>
    <n v="5"/>
    <n v="0"/>
    <n v="0.8"/>
    <n v="0.7"/>
    <n v="30"/>
    <n v="-1"/>
    <d v="2017-04-22T00:00:00"/>
    <d v="2017-04-01T00:00:00"/>
    <d v="2017-04-22T00:00:00"/>
    <s v="Saturday"/>
    <d v="1899-12-30T09:42:27"/>
    <d v="1899-12-30T10:00:00"/>
    <n v="1"/>
    <d v="2017-04-22T00:00:00"/>
    <d v="2017-04-01T00:00:00"/>
    <d v="2017-04-22T00:00:00"/>
    <s v="Saturday"/>
    <d v="1899-12-30T09:47:53"/>
    <d v="1899-12-30T10:00:00"/>
    <s v="One Way"/>
  </r>
  <r>
    <n v="1017964"/>
    <s v="RFID Card Member"/>
    <s v="Milwaukee"/>
    <s v="WI"/>
    <n v="53202"/>
    <s v="UNITED STATES"/>
    <s v="Annual Pass"/>
    <n v="175"/>
    <x v="25"/>
    <n v="43.058010000000003"/>
    <n v="-87.877300000000005"/>
    <x v="12"/>
    <n v="43.036900000000003"/>
    <n v="-87.89667"/>
    <n v="15"/>
    <n v="0"/>
    <n v="2.2999999999999998"/>
    <n v="2.1"/>
    <n v="90"/>
    <n v="-1"/>
    <d v="2017-04-22T00:00:00"/>
    <d v="2017-04-01T00:00:00"/>
    <d v="2017-04-22T00:00:00"/>
    <s v="Saturday"/>
    <d v="1899-12-30T10:10:59"/>
    <d v="1899-12-30T10:00:00"/>
    <n v="1"/>
    <d v="2017-04-22T00:00:00"/>
    <d v="2017-04-01T00:00:00"/>
    <d v="2017-04-22T00:00:00"/>
    <s v="Saturday"/>
    <d v="1899-12-30T10:25:18"/>
    <d v="1899-12-30T10:00:00"/>
    <s v="One Way"/>
  </r>
  <r>
    <n v="1358589"/>
    <s v="RFID Card Member"/>
    <s v="Milwaukee"/>
    <s v="WI"/>
    <n v="53211"/>
    <s v="UNITED STATES"/>
    <s v="Annual Pass"/>
    <n v="127"/>
    <x v="23"/>
    <n v="43.053040000000003"/>
    <n v="-87.897660000000002"/>
    <x v="28"/>
    <n v="43.045712999999999"/>
    <n v="-87.899756999999994"/>
    <n v="7"/>
    <n v="0"/>
    <n v="1.1000000000000001"/>
    <n v="1"/>
    <n v="42"/>
    <n v="-1"/>
    <d v="2017-04-22T00:00:00"/>
    <d v="2017-04-01T00:00:00"/>
    <d v="2017-04-22T00:00:00"/>
    <s v="Saturday"/>
    <d v="1899-12-30T10:36:55"/>
    <d v="1899-12-30T11:00:00"/>
    <n v="1"/>
    <d v="2017-04-22T00:00:00"/>
    <d v="2017-04-01T00:00:00"/>
    <d v="2017-04-22T00:00:00"/>
    <s v="Saturday"/>
    <d v="1899-12-30T10:43:35"/>
    <d v="1899-12-30T11:00:00"/>
    <s v="One Way"/>
  </r>
  <r>
    <n v="1369902"/>
    <s v="RFID Card Member"/>
    <s v="Milwaukee"/>
    <s v="WI"/>
    <n v="53217"/>
    <s v="UNITED STATES"/>
    <s v="Annual Pass"/>
    <n v="5424"/>
    <x v="32"/>
    <n v="43.078530000000001"/>
    <n v="-87.882620000000003"/>
    <x v="35"/>
    <n v="43.066893999999998"/>
    <n v="-87.877936000000005"/>
    <n v="8"/>
    <n v="0"/>
    <n v="1.2"/>
    <n v="1.1000000000000001"/>
    <n v="48"/>
    <n v="-1"/>
    <d v="2017-04-22T00:00:00"/>
    <d v="2017-04-01T00:00:00"/>
    <d v="2017-04-22T00:00:00"/>
    <s v="Saturday"/>
    <d v="1899-12-30T11:26:47"/>
    <d v="1899-12-30T11:00:00"/>
    <n v="1"/>
    <d v="2017-04-22T00:00:00"/>
    <d v="2017-04-01T00:00:00"/>
    <d v="2017-04-22T00:00:00"/>
    <s v="Saturday"/>
    <d v="1899-12-30T11:34:10"/>
    <d v="1899-12-30T12:00:00"/>
    <s v="One Way"/>
  </r>
  <r>
    <n v="1482626"/>
    <s v="RFID Card Member"/>
    <s v="Milwaukee"/>
    <s v="WI"/>
    <n v="53207"/>
    <s v="UNITED STATES"/>
    <s v="Annual Pass"/>
    <n v="24"/>
    <x v="33"/>
    <n v="43.004728999999998"/>
    <n v="-87.905463999999995"/>
    <x v="58"/>
    <n v="43.026229999999998"/>
    <n v="-87.912809999999993"/>
    <n v="9"/>
    <n v="0"/>
    <n v="1.4"/>
    <n v="1.3"/>
    <n v="54"/>
    <n v="-1"/>
    <d v="2017-04-22T00:00:00"/>
    <d v="2017-04-01T00:00:00"/>
    <d v="2017-04-22T00:00:00"/>
    <s v="Saturday"/>
    <d v="1899-12-30T12:39:09"/>
    <d v="1899-12-30T13:00:00"/>
    <n v="1"/>
    <d v="2017-04-22T00:00:00"/>
    <d v="2017-04-01T00:00:00"/>
    <d v="2017-04-22T00:00:00"/>
    <s v="Saturday"/>
    <d v="1899-12-30T12:48:00"/>
    <d v="1899-12-30T13:00:00"/>
    <s v="One Way"/>
  </r>
  <r>
    <n v="1581609"/>
    <s v="RFID Card Member"/>
    <s v="Wauwatosa"/>
    <s v="WI"/>
    <n v="53226"/>
    <s v="UNITED STATES"/>
    <s v="Annual Pass"/>
    <n v="11166"/>
    <x v="57"/>
    <n v="43.059550000000002"/>
    <n v="-88.008840000000006"/>
    <x v="59"/>
    <n v="43.059550000000002"/>
    <n v="-88.008840000000006"/>
    <n v="2"/>
    <n v="0"/>
    <n v="0.3"/>
    <n v="0.3"/>
    <n v="12"/>
    <n v="-1"/>
    <d v="2017-04-22T00:00:00"/>
    <d v="2017-04-01T00:00:00"/>
    <d v="2017-04-22T00:00:00"/>
    <s v="Saturday"/>
    <d v="1899-12-30T13:00:43"/>
    <d v="1899-12-30T13:00:00"/>
    <n v="1"/>
    <d v="2017-04-22T00:00:00"/>
    <d v="2017-04-01T00:00:00"/>
    <d v="2017-04-22T00:00:00"/>
    <s v="Saturday"/>
    <d v="1899-12-30T13:02:08"/>
    <d v="1899-12-30T13:00:00"/>
    <s v="Round Trip"/>
  </r>
  <r>
    <n v="1092316"/>
    <s v="RFID Card Member"/>
    <s v="Milwaukee"/>
    <s v="WI"/>
    <n v="53211"/>
    <s v="UNITED STATES"/>
    <s v="Annual Pass"/>
    <n v="200"/>
    <x v="22"/>
    <n v="43.066893999999998"/>
    <n v="-87.877936000000005"/>
    <x v="22"/>
    <n v="43.058010000000003"/>
    <n v="-87.877300000000005"/>
    <n v="21"/>
    <n v="0"/>
    <n v="3.2"/>
    <n v="3"/>
    <n v="126"/>
    <n v="-1"/>
    <d v="2017-04-22T00:00:00"/>
    <d v="2017-04-01T00:00:00"/>
    <d v="2017-04-22T00:00:00"/>
    <s v="Saturday"/>
    <d v="1899-12-30T14:49:08"/>
    <d v="1899-12-30T15:00:00"/>
    <n v="1"/>
    <d v="2017-04-22T00:00:00"/>
    <d v="2017-04-01T00:00:00"/>
    <d v="2017-04-22T00:00:00"/>
    <s v="Saturday"/>
    <d v="1899-12-30T15:10:27"/>
    <d v="1899-12-30T15:00:00"/>
    <s v="One Way"/>
  </r>
  <r>
    <n v="1358589"/>
    <s v="RFID Card Member"/>
    <s v="Milwaukee"/>
    <s v="WI"/>
    <n v="53211"/>
    <s v="UNITED STATES"/>
    <s v="Annual Pass"/>
    <n v="5459"/>
    <x v="1"/>
    <n v="43.048200000000001"/>
    <n v="-87.900859999999994"/>
    <x v="4"/>
    <n v="43.042490000000001"/>
    <n v="-87.909959999999998"/>
    <n v="16"/>
    <n v="0"/>
    <n v="2.4"/>
    <n v="2.2999999999999998"/>
    <n v="96"/>
    <n v="-1"/>
    <d v="2017-04-22T00:00:00"/>
    <d v="2017-04-01T00:00:00"/>
    <d v="2017-04-22T00:00:00"/>
    <s v="Saturday"/>
    <d v="1899-12-30T15:24:00"/>
    <d v="1899-12-30T15:00:00"/>
    <n v="1"/>
    <d v="2017-04-22T00:00:00"/>
    <d v="2017-04-01T00:00:00"/>
    <d v="2017-04-22T00:00:00"/>
    <s v="Saturday"/>
    <d v="1899-12-30T15:40:50"/>
    <d v="1899-12-30T16:00:00"/>
    <s v="One Way"/>
  </r>
  <r>
    <n v="1188548"/>
    <s v="RFID Card Member"/>
    <s v="Milwaukee"/>
    <s v="WI"/>
    <n v="53202"/>
    <s v="UNITED STATES"/>
    <s v="Bublr for Organizations"/>
    <n v="182"/>
    <x v="27"/>
    <n v="43.074890000000003"/>
    <n v="-87.882810000000006"/>
    <x v="29"/>
    <n v="43.06033"/>
    <n v="-87.89546"/>
    <n v="16"/>
    <n v="0"/>
    <n v="2.4"/>
    <n v="2.2999999999999998"/>
    <n v="96"/>
    <n v="-1"/>
    <d v="2017-04-22T00:00:00"/>
    <d v="2017-04-01T00:00:00"/>
    <d v="2017-04-22T00:00:00"/>
    <s v="Saturday"/>
    <d v="1899-12-30T15:38:42"/>
    <d v="1899-12-30T16:00:00"/>
    <n v="1"/>
    <d v="2017-04-22T00:00:00"/>
    <d v="2017-04-01T00:00:00"/>
    <d v="2017-04-22T00:00:00"/>
    <s v="Saturday"/>
    <d v="1899-12-30T15:54:01"/>
    <d v="1899-12-30T16:00:00"/>
    <s v="One Way"/>
  </r>
  <r>
    <n v="803838"/>
    <s v="RFID Card Member"/>
    <s v="Shorewood"/>
    <s v="WI"/>
    <n v="53211"/>
    <s v="UNITED STATES"/>
    <s v="Annual Pass"/>
    <n v="5469"/>
    <x v="4"/>
    <n v="43.04824"/>
    <n v="-87.904970000000006"/>
    <x v="11"/>
    <n v="43.052460000000004"/>
    <n v="-87.891000000000005"/>
    <n v="20"/>
    <n v="0"/>
    <n v="3"/>
    <n v="2.9"/>
    <n v="120"/>
    <n v="-1"/>
    <d v="2017-04-22T00:00:00"/>
    <d v="2017-04-01T00:00:00"/>
    <d v="2017-04-22T00:00:00"/>
    <s v="Saturday"/>
    <d v="1899-12-30T16:10:03"/>
    <d v="1899-12-30T16:00:00"/>
    <n v="1"/>
    <d v="2017-04-22T00:00:00"/>
    <d v="2017-04-01T00:00:00"/>
    <d v="2017-04-22T00:00:00"/>
    <s v="Saturday"/>
    <d v="1899-12-30T16:30:15"/>
    <d v="1899-12-30T17:00:00"/>
    <s v="One Way"/>
  </r>
  <r>
    <n v="1044727"/>
    <s v="RFID Card Member"/>
    <s v="Milwaukee"/>
    <s v="WI"/>
    <n v="53202"/>
    <s v="UNITED STATES"/>
    <s v="Annual Pass"/>
    <n v="15"/>
    <x v="0"/>
    <n v="43.042490000000001"/>
    <n v="-87.909959999999998"/>
    <x v="10"/>
    <n v="43.058619999999998"/>
    <n v="-87.885319999999993"/>
    <n v="23"/>
    <n v="0"/>
    <n v="3.5"/>
    <n v="3.3"/>
    <n v="138"/>
    <n v="-1"/>
    <d v="2017-04-22T00:00:00"/>
    <d v="2017-04-01T00:00:00"/>
    <d v="2017-04-22T00:00:00"/>
    <s v="Saturday"/>
    <d v="1899-12-30T16:15:48"/>
    <d v="1899-12-30T16:00:00"/>
    <n v="1"/>
    <d v="2017-04-22T00:00:00"/>
    <d v="2017-04-01T00:00:00"/>
    <d v="2017-04-22T00:00:00"/>
    <s v="Saturday"/>
    <d v="1899-12-30T16:38:42"/>
    <d v="1899-12-30T17:00:00"/>
    <s v="One Way"/>
  </r>
  <r>
    <n v="1538823"/>
    <s v="RFID Card Member"/>
    <s v="Milwaukee"/>
    <s v="WI"/>
    <n v="53202"/>
    <s v="UNITED STATES"/>
    <s v="Annual Pass"/>
    <n v="5470"/>
    <x v="38"/>
    <n v="43.058619999999998"/>
    <n v="-87.885319999999993"/>
    <x v="38"/>
    <n v="43.069021999999997"/>
    <n v="-87.887940999999998"/>
    <n v="7"/>
    <n v="0"/>
    <n v="1.1000000000000001"/>
    <n v="1"/>
    <n v="42"/>
    <n v="-1"/>
    <d v="2017-04-22T00:00:00"/>
    <d v="2017-04-01T00:00:00"/>
    <d v="2017-04-22T00:00:00"/>
    <s v="Saturday"/>
    <d v="1899-12-30T16:50:09"/>
    <d v="1899-12-30T17:00:00"/>
    <n v="1"/>
    <d v="2017-04-22T00:00:00"/>
    <d v="2017-04-01T00:00:00"/>
    <d v="2017-04-22T00:00:00"/>
    <s v="Saturday"/>
    <d v="1899-12-30T16:57:38"/>
    <d v="1899-12-30T17:00:00"/>
    <s v="One Way"/>
  </r>
  <r>
    <n v="986622"/>
    <s v="RFID Card Member"/>
    <s v="Waukegan"/>
    <s v="IL"/>
    <n v="60085"/>
    <s v="UNITED STATES"/>
    <s v="Annual Pass"/>
    <n v="5589"/>
    <x v="1"/>
    <n v="43.048200000000001"/>
    <n v="-87.900859999999994"/>
    <x v="11"/>
    <n v="43.052460000000004"/>
    <n v="-87.891000000000005"/>
    <n v="6"/>
    <n v="0"/>
    <n v="0.9"/>
    <n v="0.9"/>
    <n v="36"/>
    <n v="-1"/>
    <d v="2017-04-22T00:00:00"/>
    <d v="2017-04-01T00:00:00"/>
    <d v="2017-04-22T00:00:00"/>
    <s v="Saturday"/>
    <d v="1899-12-30T17:12:55"/>
    <d v="1899-12-30T17:00:00"/>
    <n v="1"/>
    <d v="2017-04-22T00:00:00"/>
    <d v="2017-04-01T00:00:00"/>
    <d v="2017-04-22T00:00:00"/>
    <s v="Saturday"/>
    <d v="1899-12-30T17:18:11"/>
    <d v="1899-12-30T17:00:00"/>
    <s v="One Way"/>
  </r>
  <r>
    <n v="1538910"/>
    <s v="RFID Card Member"/>
    <s v="Marshfield"/>
    <s v="WI"/>
    <n v="54449"/>
    <s v="UNITED STATES"/>
    <s v="Annual Pass"/>
    <n v="11066"/>
    <x v="38"/>
    <n v="43.058619999999998"/>
    <n v="-87.885319999999993"/>
    <x v="11"/>
    <n v="43.052460000000004"/>
    <n v="-87.891000000000005"/>
    <n v="6"/>
    <n v="0"/>
    <n v="0.9"/>
    <n v="0.9"/>
    <n v="36"/>
    <n v="-1"/>
    <d v="2017-04-22T00:00:00"/>
    <d v="2017-04-01T00:00:00"/>
    <d v="2017-04-22T00:00:00"/>
    <s v="Saturday"/>
    <d v="1899-12-30T17:56:50"/>
    <d v="1899-12-30T18:00:00"/>
    <n v="1"/>
    <d v="2017-04-22T00:00:00"/>
    <d v="2017-04-01T00:00:00"/>
    <d v="2017-04-22T00:00:00"/>
    <s v="Saturday"/>
    <d v="1899-12-30T18:02:00"/>
    <d v="1899-12-30T18:00:00"/>
    <s v="One Way"/>
  </r>
  <r>
    <n v="1202265"/>
    <s v="RFID Card Member"/>
    <s v="Milwaukee"/>
    <s v="WI"/>
    <n v="53202"/>
    <s v="UNITED STATES"/>
    <s v="Annual Pass"/>
    <n v="11059"/>
    <x v="43"/>
    <n v="43.05847"/>
    <n v="-87.898079999999993"/>
    <x v="14"/>
    <n v="43.05536"/>
    <n v="-87.90504"/>
    <n v="3"/>
    <n v="0"/>
    <n v="0.5"/>
    <n v="0.4"/>
    <n v="18"/>
    <n v="-1"/>
    <d v="2017-04-23T00:00:00"/>
    <d v="2017-04-01T00:00:00"/>
    <d v="2017-04-23T00:00:00"/>
    <s v="Sunday"/>
    <d v="1899-12-30T08:20:27"/>
    <d v="1899-12-30T08:00:00"/>
    <n v="1"/>
    <d v="2017-04-23T00:00:00"/>
    <d v="2017-04-01T00:00:00"/>
    <d v="2017-04-23T00:00:00"/>
    <s v="Sunday"/>
    <d v="1899-12-30T08:23:21"/>
    <d v="1899-12-30T08:00:00"/>
    <s v="One Way"/>
  </r>
  <r>
    <n v="1489639"/>
    <s v="RFID Card Member"/>
    <s v="Milwaukee"/>
    <s v="WI"/>
    <n v="53202"/>
    <s v="UNITED STATES"/>
    <s v="Annual Pass"/>
    <n v="997"/>
    <x v="30"/>
    <n v="43.045712999999999"/>
    <n v="-87.899756999999994"/>
    <x v="41"/>
    <n v="43.031320000000001"/>
    <n v="-87.904259999999994"/>
    <n v="12"/>
    <n v="0"/>
    <n v="1.8"/>
    <n v="1.7"/>
    <n v="72"/>
    <n v="-1"/>
    <d v="2017-04-23T00:00:00"/>
    <d v="2017-04-01T00:00:00"/>
    <d v="2017-04-23T00:00:00"/>
    <s v="Sunday"/>
    <d v="1899-12-30T10:10:23"/>
    <d v="1899-12-30T10:00:00"/>
    <n v="1"/>
    <d v="2017-04-23T00:00:00"/>
    <d v="2017-04-01T00:00:00"/>
    <d v="2017-04-23T00:00:00"/>
    <s v="Sunday"/>
    <d v="1899-12-30T10:22:20"/>
    <d v="1899-12-30T10:00:00"/>
    <s v="One Way"/>
  </r>
  <r>
    <n v="1358589"/>
    <s v="RFID Card Member"/>
    <s v="Milwaukee"/>
    <s v="WI"/>
    <n v="53211"/>
    <s v="UNITED STATES"/>
    <s v="Annual Pass"/>
    <n v="5432"/>
    <x v="30"/>
    <n v="43.045712999999999"/>
    <n v="-87.899756999999994"/>
    <x v="39"/>
    <e v="#N/A"/>
    <e v="#N/A"/>
    <n v="219"/>
    <n v="18"/>
    <n v="18"/>
    <n v="17.100000000000001"/>
    <n v="720"/>
    <n v="-1"/>
    <d v="2017-04-23T00:00:00"/>
    <d v="2017-04-01T00:00:00"/>
    <d v="2017-04-23T00:00:00"/>
    <s v="Sunday"/>
    <d v="1899-12-30T10:17:26"/>
    <d v="1899-12-30T10:00:00"/>
    <n v="1"/>
    <d v="2017-04-23T00:00:00"/>
    <d v="2017-04-01T00:00:00"/>
    <d v="2017-04-23T00:00:00"/>
    <s v="Sunday"/>
    <d v="1899-12-30T13:56:20"/>
    <d v="1899-12-30T14:00:00"/>
    <s v="One Way"/>
  </r>
  <r>
    <n v="1368429"/>
    <s v="RFID Card Member"/>
    <s v="Milwaukee"/>
    <s v="WI"/>
    <n v="53233"/>
    <s v="UNITED STATES"/>
    <s v="Pay as You Go Pass"/>
    <n v="5422"/>
    <x v="24"/>
    <n v="43.040154000000001"/>
    <n v="-87.932113000000001"/>
    <x v="12"/>
    <n v="43.036900000000003"/>
    <n v="-87.89667"/>
    <n v="40"/>
    <n v="4"/>
    <n v="6"/>
    <n v="5.7"/>
    <n v="240"/>
    <n v="-1"/>
    <d v="2017-04-23T00:00:00"/>
    <d v="2017-04-01T00:00:00"/>
    <d v="2017-04-23T00:00:00"/>
    <s v="Sunday"/>
    <d v="1899-12-30T12:10:45"/>
    <d v="1899-12-30T12:00:00"/>
    <n v="1"/>
    <d v="2017-04-23T00:00:00"/>
    <d v="2017-04-01T00:00:00"/>
    <d v="2017-04-23T00:00:00"/>
    <s v="Sunday"/>
    <d v="1899-12-30T12:50:27"/>
    <d v="1899-12-30T13:00:00"/>
    <s v="One Way"/>
  </r>
  <r>
    <n v="1407702"/>
    <s v="RFID Card Member"/>
    <s v="Milwaukee"/>
    <s v="WI"/>
    <n v="53202"/>
    <s v="UNITED STATES"/>
    <s v="Annual Pass"/>
    <n v="5435"/>
    <x v="53"/>
    <n v="43.074655999999997"/>
    <n v="-87.889011999999994"/>
    <x v="13"/>
    <n v="43.078530000000001"/>
    <n v="-87.882620000000003"/>
    <n v="3"/>
    <n v="0"/>
    <n v="0.5"/>
    <n v="0.4"/>
    <n v="18"/>
    <n v="-1"/>
    <d v="2017-04-23T00:00:00"/>
    <d v="2017-04-01T00:00:00"/>
    <d v="2017-04-23T00:00:00"/>
    <s v="Sunday"/>
    <d v="1899-12-30T12:58:04"/>
    <d v="1899-12-30T13:00:00"/>
    <n v="1"/>
    <d v="2017-04-23T00:00:00"/>
    <d v="2017-04-01T00:00:00"/>
    <d v="2017-04-23T00:00:00"/>
    <s v="Sunday"/>
    <d v="1899-12-30T13:01:53"/>
    <d v="1899-12-30T13:00:00"/>
    <s v="One Way"/>
  </r>
  <r>
    <n v="1254528"/>
    <s v="RFID Card Member"/>
    <s v="West Bend"/>
    <s v="WI"/>
    <n v="53095"/>
    <s v="UNITED STATES"/>
    <s v="Bublr for Organizations"/>
    <n v="11055"/>
    <x v="35"/>
    <n v="43.060250000000003"/>
    <n v="-87.892169999999993"/>
    <x v="47"/>
    <n v="43.060250000000003"/>
    <n v="-87.892169999999993"/>
    <n v="2"/>
    <n v="0"/>
    <n v="0.3"/>
    <n v="0.3"/>
    <n v="12"/>
    <n v="-1"/>
    <d v="2017-04-23T00:00:00"/>
    <d v="2017-04-01T00:00:00"/>
    <d v="2017-04-23T00:00:00"/>
    <s v="Sunday"/>
    <d v="1899-12-30T13:18:05"/>
    <d v="1899-12-30T13:00:00"/>
    <n v="1"/>
    <d v="2017-04-23T00:00:00"/>
    <d v="2017-04-01T00:00:00"/>
    <d v="2017-04-23T00:00:00"/>
    <s v="Sunday"/>
    <d v="1899-12-30T13:20:56"/>
    <d v="1899-12-30T13:00:00"/>
    <s v="Round Trip"/>
  </r>
  <r>
    <n v="993392"/>
    <s v="RFID Card Member"/>
    <s v="Milwaukee"/>
    <s v="WI"/>
    <n v="53211"/>
    <s v="UNITED STATES"/>
    <s v="Annual Pass"/>
    <n v="11168"/>
    <x v="53"/>
    <n v="43.074655999999997"/>
    <n v="-87.889011999999994"/>
    <x v="25"/>
    <n v="43.074890000000003"/>
    <n v="-87.882810000000006"/>
    <n v="3"/>
    <n v="0"/>
    <n v="0.5"/>
    <n v="0.4"/>
    <n v="18"/>
    <n v="-1"/>
    <d v="2017-04-23T00:00:00"/>
    <d v="2017-04-01T00:00:00"/>
    <d v="2017-04-23T00:00:00"/>
    <s v="Sunday"/>
    <d v="1899-12-30T16:08:18"/>
    <d v="1899-12-30T16:00:00"/>
    <n v="1"/>
    <d v="2017-04-23T00:00:00"/>
    <d v="2017-04-01T00:00:00"/>
    <d v="2017-04-23T00:00:00"/>
    <s v="Sunday"/>
    <d v="1899-12-30T16:11:01"/>
    <d v="1899-12-30T16:00:00"/>
    <s v="One Way"/>
  </r>
  <r>
    <n v="1092313"/>
    <s v="RFID Card Member"/>
    <s v="Milwaukee"/>
    <s v="WI"/>
    <n v="53211"/>
    <s v="UNITED STATES"/>
    <s v="Annual Pass"/>
    <n v="139"/>
    <x v="53"/>
    <n v="43.074655999999997"/>
    <n v="-87.889011999999994"/>
    <x v="55"/>
    <n v="43.074655999999997"/>
    <n v="-87.889011999999994"/>
    <n v="37"/>
    <n v="0"/>
    <n v="5.6"/>
    <n v="5.3"/>
    <n v="222"/>
    <n v="-1"/>
    <d v="2017-04-23T00:00:00"/>
    <d v="2017-04-01T00:00:00"/>
    <d v="2017-04-23T00:00:00"/>
    <s v="Sunday"/>
    <d v="1899-12-30T16:13:20"/>
    <d v="1899-12-30T16:00:00"/>
    <n v="1"/>
    <d v="2017-04-23T00:00:00"/>
    <d v="2017-04-01T00:00:00"/>
    <d v="2017-04-23T00:00:00"/>
    <s v="Sunday"/>
    <d v="1899-12-30T16:50:17"/>
    <d v="1899-12-30T17:00:00"/>
    <s v="Round Trip"/>
  </r>
  <r>
    <n v="1564054"/>
    <s v="RFID Card Member"/>
    <s v="Franksville "/>
    <s v="WI"/>
    <n v="53126"/>
    <s v="UNITED STATES"/>
    <s v="Annual Pass"/>
    <n v="11129"/>
    <x v="23"/>
    <n v="43.053040000000003"/>
    <n v="-87.897660000000002"/>
    <x v="7"/>
    <n v="43.038580000000003"/>
    <n v="-87.90934"/>
    <n v="17"/>
    <n v="0"/>
    <n v="2.6"/>
    <n v="2.4"/>
    <n v="102"/>
    <n v="-1"/>
    <d v="2017-04-23T00:00:00"/>
    <d v="2017-04-01T00:00:00"/>
    <d v="2017-04-23T00:00:00"/>
    <s v="Sunday"/>
    <d v="1899-12-30T16:17:29"/>
    <d v="1899-12-30T16:00:00"/>
    <n v="1"/>
    <d v="2017-04-23T00:00:00"/>
    <d v="2017-04-01T00:00:00"/>
    <d v="2017-04-23T00:00:00"/>
    <s v="Sunday"/>
    <d v="1899-12-30T16:34:04"/>
    <d v="1899-12-30T17:00:00"/>
    <s v="One Way"/>
  </r>
  <r>
    <n v="1585551"/>
    <s v="RFID Card Member"/>
    <s v="Milwaukee"/>
    <s v="WI"/>
    <n v="53202"/>
    <s v="UNITED STATES"/>
    <s v="Annual Pass"/>
    <n v="5465"/>
    <x v="14"/>
    <n v="43.05536"/>
    <n v="-87.90504"/>
    <x v="6"/>
    <n v="43.03519"/>
    <n v="-87.907390000000007"/>
    <n v="31"/>
    <n v="0"/>
    <n v="4.7"/>
    <n v="4.4000000000000004"/>
    <n v="186"/>
    <n v="-1"/>
    <d v="2017-04-23T00:00:00"/>
    <d v="2017-04-01T00:00:00"/>
    <d v="2017-04-23T00:00:00"/>
    <s v="Sunday"/>
    <d v="1899-12-30T16:21:00"/>
    <d v="1899-12-30T16:00:00"/>
    <n v="1"/>
    <d v="2017-04-23T00:00:00"/>
    <d v="2017-04-01T00:00:00"/>
    <d v="2017-04-23T00:00:00"/>
    <s v="Sunday"/>
    <d v="1899-12-30T16:52:19"/>
    <d v="1899-12-30T17:00:00"/>
    <s v="One Way"/>
  </r>
  <r>
    <n v="1444023"/>
    <s v="RFID Card Member"/>
    <s v="milwaukee"/>
    <s v="WI"/>
    <n v="53211"/>
    <s v="UNITED STATES"/>
    <s v="Annual Pass"/>
    <n v="5471"/>
    <x v="28"/>
    <n v="43.063749000000001"/>
    <n v="-87.887962999999999"/>
    <x v="38"/>
    <n v="43.069021999999997"/>
    <n v="-87.887940999999998"/>
    <n v="38"/>
    <n v="0"/>
    <n v="5.7"/>
    <n v="5.4"/>
    <n v="228"/>
    <n v="-1"/>
    <d v="2017-04-23T00:00:00"/>
    <d v="2017-04-01T00:00:00"/>
    <d v="2017-04-23T00:00:00"/>
    <s v="Sunday"/>
    <d v="1899-12-30T18:05:36"/>
    <d v="1899-12-30T18:00:00"/>
    <n v="1"/>
    <d v="2017-04-23T00:00:00"/>
    <d v="2017-04-01T00:00:00"/>
    <d v="2017-04-23T00:00:00"/>
    <s v="Sunday"/>
    <d v="1899-12-30T18:43:11"/>
    <d v="1899-12-30T19:00:00"/>
    <s v="One Way"/>
  </r>
  <r>
    <n v="1597478"/>
    <s v="RFID Card Member"/>
    <m/>
    <m/>
    <n v="55443"/>
    <s v="UNITED STATES"/>
    <s v="Pay as You Go Pass"/>
    <n v="27"/>
    <x v="47"/>
    <n v="43.041646999999998"/>
    <n v="-87.927257999999995"/>
    <x v="5"/>
    <n v="43.04824"/>
    <n v="-87.904970000000006"/>
    <n v="19"/>
    <n v="2"/>
    <n v="2.9"/>
    <n v="2.7"/>
    <n v="114"/>
    <n v="-1"/>
    <d v="2017-04-23T00:00:00"/>
    <d v="2017-04-01T00:00:00"/>
    <d v="2017-04-23T00:00:00"/>
    <s v="Sunday"/>
    <d v="1899-12-30T19:38:18"/>
    <d v="1899-12-30T20:00:00"/>
    <n v="1"/>
    <d v="2017-04-23T00:00:00"/>
    <d v="2017-04-01T00:00:00"/>
    <d v="2017-04-23T00:00:00"/>
    <s v="Sunday"/>
    <d v="1899-12-30T19:57:22"/>
    <d v="1899-12-30T20:00:00"/>
    <s v="One Way"/>
  </r>
  <r>
    <n v="989766"/>
    <s v="RFID Card Member"/>
    <s v="Milwaukee"/>
    <s v="WI"/>
    <n v="53211"/>
    <s v="UNITED STATES"/>
    <s v="Annual Pass"/>
    <n v="5522"/>
    <x v="22"/>
    <n v="43.066893999999998"/>
    <n v="-87.877936000000005"/>
    <x v="20"/>
    <n v="43.077359999999999"/>
    <n v="-87.880769999999998"/>
    <n v="5"/>
    <n v="0"/>
    <n v="0.8"/>
    <n v="0.7"/>
    <n v="30"/>
    <n v="-1"/>
    <d v="2017-04-24T00:00:00"/>
    <d v="2017-04-01T00:00:00"/>
    <d v="2017-04-24T00:00:00"/>
    <s v="Monday"/>
    <d v="1899-12-30T11:44:15"/>
    <d v="1899-12-30T12:00:00"/>
    <n v="1"/>
    <d v="2017-04-24T00:00:00"/>
    <d v="2017-04-01T00:00:00"/>
    <d v="2017-04-24T00:00:00"/>
    <s v="Monday"/>
    <d v="1899-12-30T11:49:56"/>
    <d v="1899-12-30T12:00:00"/>
    <s v="One Way"/>
  </r>
  <r>
    <n v="1280631"/>
    <s v="RFID Card Member"/>
    <s v="Milwaukee"/>
    <s v="WI"/>
    <n v="53202"/>
    <s v="UNITED STATES"/>
    <s v="Annual Pass"/>
    <n v="5450"/>
    <x v="16"/>
    <n v="43.03913"/>
    <n v="-87.916150000000002"/>
    <x v="7"/>
    <n v="43.038580000000003"/>
    <n v="-87.90934"/>
    <n v="3"/>
    <n v="0"/>
    <n v="0.5"/>
    <n v="0.4"/>
    <n v="18"/>
    <n v="-1"/>
    <d v="2017-04-17T00:00:00"/>
    <d v="2017-04-01T00:00:00"/>
    <d v="2017-04-17T00:00:00"/>
    <s v="Monday"/>
    <d v="1899-12-30T20:32:18"/>
    <d v="1899-12-30T21:00:00"/>
    <n v="1"/>
    <d v="2017-04-17T00:00:00"/>
    <d v="2017-04-01T00:00:00"/>
    <d v="2017-04-17T00:00:00"/>
    <s v="Monday"/>
    <d v="1899-12-30T20:35:21"/>
    <d v="1899-12-30T21:00:00"/>
    <s v="One Way"/>
  </r>
  <r>
    <n v="783916"/>
    <s v="RFID Card Member"/>
    <s v="Chicago"/>
    <s v="IL"/>
    <n v="60618"/>
    <s v="UNITED STATES"/>
    <s v="Annual Pass"/>
    <n v="8"/>
    <x v="52"/>
    <n v="43.034619999999997"/>
    <n v="-87.917500000000004"/>
    <x v="1"/>
    <n v="43.03886"/>
    <n v="-87.902720000000002"/>
    <n v="11"/>
    <n v="0"/>
    <n v="1.7"/>
    <n v="1.6"/>
    <n v="66"/>
    <n v="-1"/>
    <d v="2017-04-18T00:00:00"/>
    <d v="2017-04-01T00:00:00"/>
    <d v="2017-04-18T00:00:00"/>
    <s v="Tuesday"/>
    <d v="1899-12-30T07:47:51"/>
    <d v="1899-12-30T08:00:00"/>
    <n v="1"/>
    <d v="2017-04-18T00:00:00"/>
    <d v="2017-04-01T00:00:00"/>
    <d v="2017-04-18T00:00:00"/>
    <s v="Tuesday"/>
    <d v="1899-12-30T07:58:10"/>
    <d v="1899-12-30T08:00:00"/>
    <s v="One Way"/>
  </r>
  <r>
    <n v="563412"/>
    <s v="RFID Card Member"/>
    <s v="Kenilworth"/>
    <s v="IL"/>
    <n v="60043"/>
    <s v="UNITED STATES"/>
    <s v="Annual Pass"/>
    <n v="11093"/>
    <x v="52"/>
    <n v="43.034619999999997"/>
    <n v="-87.917500000000004"/>
    <x v="0"/>
    <n v="43.049230000000001"/>
    <n v="-87.911940000000001"/>
    <n v="7"/>
    <n v="0"/>
    <n v="1.1000000000000001"/>
    <n v="1"/>
    <n v="42"/>
    <n v="-1"/>
    <d v="2017-04-18T00:00:00"/>
    <d v="2017-04-01T00:00:00"/>
    <d v="2017-04-18T00:00:00"/>
    <s v="Tuesday"/>
    <d v="1899-12-30T07:50:17"/>
    <d v="1899-12-30T08:00:00"/>
    <n v="1"/>
    <d v="2017-04-18T00:00:00"/>
    <d v="2017-04-01T00:00:00"/>
    <d v="2017-04-18T00:00:00"/>
    <s v="Tuesday"/>
    <d v="1899-12-30T07:57:30"/>
    <d v="1899-12-30T08:00:00"/>
    <s v="One Way"/>
  </r>
  <r>
    <n v="1249342"/>
    <s v="RFID Card Member"/>
    <s v="Appleton"/>
    <s v="WI"/>
    <n v="54914"/>
    <s v="UNITED STATES"/>
    <s v="Bublr for Organizations"/>
    <n v="362"/>
    <x v="32"/>
    <n v="43.078530000000001"/>
    <n v="-87.882620000000003"/>
    <x v="11"/>
    <n v="43.052460000000004"/>
    <n v="-87.891000000000005"/>
    <n v="17"/>
    <n v="0"/>
    <n v="2.6"/>
    <n v="2.4"/>
    <n v="102"/>
    <n v="-1"/>
    <d v="2017-04-18T00:00:00"/>
    <d v="2017-04-01T00:00:00"/>
    <d v="2017-04-18T00:00:00"/>
    <s v="Tuesday"/>
    <d v="1899-12-30T12:56:34"/>
    <d v="1899-12-30T13:00:00"/>
    <n v="1"/>
    <d v="2017-04-18T00:00:00"/>
    <d v="2017-04-01T00:00:00"/>
    <d v="2017-04-18T00:00:00"/>
    <s v="Tuesday"/>
    <d v="1899-12-30T13:13:39"/>
    <d v="1899-12-30T13:00:00"/>
    <s v="One Way"/>
  </r>
  <r>
    <n v="819957"/>
    <s v="RFID Card Member"/>
    <s v="Milwaukee"/>
    <s v="WI"/>
    <n v="53221"/>
    <s v="UNITED STATES"/>
    <s v="Annual Pass"/>
    <n v="106"/>
    <x v="0"/>
    <n v="43.042490000000001"/>
    <n v="-87.909959999999998"/>
    <x v="4"/>
    <n v="43.042490000000001"/>
    <n v="-87.909959999999998"/>
    <n v="23"/>
    <n v="0"/>
    <n v="3.5"/>
    <n v="3.3"/>
    <n v="138"/>
    <n v="-1"/>
    <d v="2017-04-18T00:00:00"/>
    <d v="2017-04-01T00:00:00"/>
    <d v="2017-04-18T00:00:00"/>
    <s v="Tuesday"/>
    <d v="1899-12-30T13:03:08"/>
    <d v="1899-12-30T13:00:00"/>
    <n v="1"/>
    <d v="2017-04-18T00:00:00"/>
    <d v="2017-04-01T00:00:00"/>
    <d v="2017-04-18T00:00:00"/>
    <s v="Tuesday"/>
    <d v="1899-12-30T13:26:54"/>
    <d v="1899-12-30T13:00:00"/>
    <s v="Round Trip"/>
  </r>
  <r>
    <n v="825934"/>
    <s v="RFID Card Member"/>
    <s v="Milwaukee"/>
    <s v="WI"/>
    <n v="53208"/>
    <s v="UNITED STATES"/>
    <s v="Annual Pass"/>
    <n v="24"/>
    <x v="13"/>
    <n v="43.038649999999997"/>
    <n v="-87.921930000000003"/>
    <x v="4"/>
    <n v="43.042490000000001"/>
    <n v="-87.909959999999998"/>
    <n v="10"/>
    <n v="0"/>
    <n v="1.5"/>
    <n v="1.4"/>
    <n v="60"/>
    <n v="-1"/>
    <d v="2017-04-18T00:00:00"/>
    <d v="2017-04-01T00:00:00"/>
    <d v="2017-04-18T00:00:00"/>
    <s v="Tuesday"/>
    <d v="1899-12-30T13:18:29"/>
    <d v="1899-12-30T13:00:00"/>
    <n v="1"/>
    <d v="2017-04-18T00:00:00"/>
    <d v="2017-04-01T00:00:00"/>
    <d v="2017-04-18T00:00:00"/>
    <s v="Tuesday"/>
    <d v="1899-12-30T13:28:25"/>
    <d v="1899-12-30T13:00:00"/>
    <s v="One Way"/>
  </r>
  <r>
    <n v="1387849"/>
    <s v="RFID Card Member"/>
    <s v="Burlington"/>
    <s v="WI"/>
    <n v="53105"/>
    <s v="UNITED STATES"/>
    <s v="Annual Pass"/>
    <n v="11056"/>
    <x v="45"/>
    <n v="43.077359999999999"/>
    <n v="-87.880769999999998"/>
    <x v="38"/>
    <n v="43.069021999999997"/>
    <n v="-87.887940999999998"/>
    <n v="7"/>
    <n v="0"/>
    <n v="1.1000000000000001"/>
    <n v="1"/>
    <n v="42"/>
    <n v="-1"/>
    <d v="2017-04-18T00:00:00"/>
    <d v="2017-04-01T00:00:00"/>
    <d v="2017-04-18T00:00:00"/>
    <s v="Tuesday"/>
    <d v="1899-12-30T13:44:39"/>
    <d v="1899-12-30T14:00:00"/>
    <n v="1"/>
    <d v="2017-04-18T00:00:00"/>
    <d v="2017-04-01T00:00:00"/>
    <d v="2017-04-18T00:00:00"/>
    <s v="Tuesday"/>
    <d v="1899-12-30T13:51:14"/>
    <d v="1899-12-30T14:00:00"/>
    <s v="One Way"/>
  </r>
  <r>
    <n v="1201980"/>
    <s v="RFID Card Member"/>
    <s v="Elkhorn"/>
    <s v="WI"/>
    <n v="53121"/>
    <s v="UNITED STATES"/>
    <s v="Annual Pass"/>
    <n v="11155"/>
    <x v="27"/>
    <n v="43.074890000000003"/>
    <n v="-87.882810000000006"/>
    <x v="35"/>
    <n v="43.066893999999998"/>
    <n v="-87.877936000000005"/>
    <n v="7"/>
    <n v="0"/>
    <n v="1.1000000000000001"/>
    <n v="1"/>
    <n v="42"/>
    <n v="-1"/>
    <d v="2017-04-18T00:00:00"/>
    <d v="2017-04-01T00:00:00"/>
    <d v="2017-04-18T00:00:00"/>
    <s v="Tuesday"/>
    <d v="1899-12-30T14:18:27"/>
    <d v="1899-12-30T14:00:00"/>
    <n v="1"/>
    <d v="2017-04-18T00:00:00"/>
    <d v="2017-04-01T00:00:00"/>
    <d v="2017-04-18T00:00:00"/>
    <s v="Tuesday"/>
    <d v="1899-12-30T14:25:18"/>
    <d v="1899-12-30T14:00:00"/>
    <s v="One Way"/>
  </r>
  <r>
    <n v="1251077"/>
    <s v="RFID Card Member"/>
    <s v="Appleton"/>
    <s v="WI"/>
    <n v="54914"/>
    <s v="UNITED STATES"/>
    <s v="Bublr for Organizations"/>
    <n v="199"/>
    <x v="31"/>
    <n v="43.06033"/>
    <n v="-87.89546"/>
    <x v="47"/>
    <n v="43.060250000000003"/>
    <n v="-87.892169999999993"/>
    <n v="1"/>
    <n v="0"/>
    <n v="0.2"/>
    <n v="0.1"/>
    <n v="6"/>
    <n v="-1"/>
    <d v="2017-04-18T00:00:00"/>
    <d v="2017-04-01T00:00:00"/>
    <d v="2017-04-18T00:00:00"/>
    <s v="Tuesday"/>
    <d v="1899-12-30T15:32:11"/>
    <d v="1899-12-30T16:00:00"/>
    <n v="1"/>
    <d v="2017-04-18T00:00:00"/>
    <d v="2017-04-01T00:00:00"/>
    <d v="2017-04-18T00:00:00"/>
    <s v="Tuesday"/>
    <d v="1899-12-30T15:33:35"/>
    <d v="1899-12-30T16:00:00"/>
    <s v="One Way"/>
  </r>
  <r>
    <n v="531982"/>
    <s v="RFID Card Member"/>
    <s v="Milwaukee"/>
    <s v="WI"/>
    <n v="53211"/>
    <s v="UNITED STATES"/>
    <s v="Annual Pass"/>
    <n v="214"/>
    <x v="2"/>
    <n v="43.03886"/>
    <n v="-87.902720000000002"/>
    <x v="50"/>
    <n v="43.05847"/>
    <n v="-87.898079999999993"/>
    <n v="9"/>
    <n v="0"/>
    <n v="1.4"/>
    <n v="1.3"/>
    <n v="54"/>
    <n v="-1"/>
    <d v="2017-04-18T00:00:00"/>
    <d v="2017-04-01T00:00:00"/>
    <d v="2017-04-18T00:00:00"/>
    <s v="Tuesday"/>
    <d v="1899-12-30T17:21:43"/>
    <d v="1899-12-30T17:00:00"/>
    <n v="1"/>
    <d v="2017-04-18T00:00:00"/>
    <d v="2017-04-01T00:00:00"/>
    <d v="2017-04-18T00:00:00"/>
    <s v="Tuesday"/>
    <d v="1899-12-30T17:30:55"/>
    <d v="1899-12-30T18:00:00"/>
    <s v="One Way"/>
  </r>
  <r>
    <n v="1468696"/>
    <s v="RFID Card Member"/>
    <s v="Wauwatosa"/>
    <s v="WI"/>
    <n v="53226"/>
    <s v="UNITED STATES"/>
    <s v="Annual Pass"/>
    <n v="91"/>
    <x v="2"/>
    <n v="43.03886"/>
    <n v="-87.902720000000002"/>
    <x v="33"/>
    <n v="43.04804"/>
    <n v="-87.896720000000002"/>
    <n v="8"/>
    <n v="0"/>
    <n v="1.2"/>
    <n v="1.1000000000000001"/>
    <n v="48"/>
    <n v="-1"/>
    <d v="2017-04-18T00:00:00"/>
    <d v="2017-04-01T00:00:00"/>
    <d v="2017-04-18T00:00:00"/>
    <s v="Tuesday"/>
    <d v="1899-12-30T17:36:35"/>
    <d v="1899-12-30T18:00:00"/>
    <n v="1"/>
    <d v="2017-04-18T00:00:00"/>
    <d v="2017-04-01T00:00:00"/>
    <d v="2017-04-18T00:00:00"/>
    <s v="Tuesday"/>
    <d v="1899-12-30T17:44:38"/>
    <d v="1899-12-30T18:00:00"/>
    <s v="One Way"/>
  </r>
  <r>
    <n v="1407702"/>
    <s v="RFID Card Member"/>
    <s v="Milwaukee"/>
    <s v="WI"/>
    <n v="53202"/>
    <s v="UNITED STATES"/>
    <s v="Annual Pass"/>
    <n v="189"/>
    <x v="32"/>
    <n v="43.078530000000001"/>
    <n v="-87.882620000000003"/>
    <x v="55"/>
    <n v="43.074655999999997"/>
    <n v="-87.889011999999994"/>
    <n v="3"/>
    <n v="0"/>
    <n v="0.5"/>
    <n v="0.4"/>
    <n v="18"/>
    <n v="-1"/>
    <d v="2017-04-18T00:00:00"/>
    <d v="2017-04-01T00:00:00"/>
    <d v="2017-04-18T00:00:00"/>
    <s v="Tuesday"/>
    <d v="1899-12-30T18:01:34"/>
    <d v="1899-12-30T18:00:00"/>
    <n v="1"/>
    <d v="2017-04-18T00:00:00"/>
    <d v="2017-04-01T00:00:00"/>
    <d v="2017-04-18T00:00:00"/>
    <s v="Tuesday"/>
    <d v="1899-12-30T18:04:39"/>
    <d v="1899-12-30T18:00:00"/>
    <s v="One Way"/>
  </r>
  <r>
    <n v="1471471"/>
    <s v="RFID Card Member"/>
    <s v="Milwaukee"/>
    <s v="WI"/>
    <n v="53211"/>
    <s v="UNITED STATES"/>
    <s v="Annual Pass"/>
    <n v="45"/>
    <x v="38"/>
    <n v="43.058619999999998"/>
    <n v="-87.885319999999993"/>
    <x v="11"/>
    <n v="43.052460000000004"/>
    <n v="-87.891000000000005"/>
    <n v="6"/>
    <n v="0"/>
    <n v="0.9"/>
    <n v="0.9"/>
    <n v="36"/>
    <n v="-1"/>
    <d v="2017-04-18T00:00:00"/>
    <d v="2017-04-01T00:00:00"/>
    <d v="2017-04-18T00:00:00"/>
    <s v="Tuesday"/>
    <d v="1899-12-30T18:15:34"/>
    <d v="1899-12-30T18:00:00"/>
    <n v="1"/>
    <d v="2017-04-18T00:00:00"/>
    <d v="2017-04-01T00:00:00"/>
    <d v="2017-04-18T00:00:00"/>
    <s v="Tuesday"/>
    <d v="1899-12-30T18:21:14"/>
    <d v="1899-12-30T18:00:00"/>
    <s v="One Way"/>
  </r>
  <r>
    <n v="1247731"/>
    <s v="RFID Card Member"/>
    <s v="Oshkosh"/>
    <s v="WI"/>
    <n v="54902"/>
    <s v="UNITED STATES"/>
    <s v="Bublr for Organizations"/>
    <n v="11057"/>
    <x v="48"/>
    <n v="43.060155999999999"/>
    <n v="-87.881258000000003"/>
    <x v="48"/>
    <n v="43.060155999999999"/>
    <n v="-87.881258000000003"/>
    <n v="1"/>
    <n v="0"/>
    <n v="0.2"/>
    <n v="0.1"/>
    <n v="6"/>
    <n v="-1"/>
    <d v="2017-04-18T00:00:00"/>
    <d v="2017-04-01T00:00:00"/>
    <d v="2017-04-18T00:00:00"/>
    <s v="Tuesday"/>
    <d v="1899-12-30T19:06:42"/>
    <d v="1899-12-30T19:00:00"/>
    <n v="1"/>
    <d v="2017-04-18T00:00:00"/>
    <d v="2017-04-01T00:00:00"/>
    <d v="2017-04-18T00:00:00"/>
    <s v="Tuesday"/>
    <d v="1899-12-30T19:07:28"/>
    <d v="1899-12-30T19:00:00"/>
    <s v="Round Trip"/>
  </r>
  <r>
    <n v="1165632"/>
    <s v="RFID Card Member"/>
    <s v="Homewood"/>
    <s v="IL"/>
    <n v="60430"/>
    <s v="UNITED STATES"/>
    <s v="Bublr for Organizations"/>
    <n v="5497"/>
    <x v="27"/>
    <n v="43.074890000000003"/>
    <n v="-87.882810000000006"/>
    <x v="55"/>
    <n v="43.074655999999997"/>
    <n v="-87.889011999999994"/>
    <n v="187"/>
    <n v="0"/>
    <n v="8.9"/>
    <n v="8.4"/>
    <n v="354"/>
    <n v="-1"/>
    <d v="2017-04-18T00:00:00"/>
    <d v="2017-04-01T00:00:00"/>
    <d v="2017-04-18T00:00:00"/>
    <s v="Tuesday"/>
    <d v="1899-12-30T20:54:06"/>
    <d v="1899-12-30T21:00:00"/>
    <n v="1"/>
    <d v="2017-04-19T00:00:00"/>
    <d v="2017-04-01T00:00:00"/>
    <d v="2017-04-19T00:00:00"/>
    <s v="Wednesday"/>
    <d v="1899-12-30T00:01:06"/>
    <d v="1899-12-30T00:00:00"/>
    <s v="One Way"/>
  </r>
  <r>
    <n v="1372138"/>
    <s v="RFID Card Member"/>
    <s v="Wheaton"/>
    <s v="IL"/>
    <n v="60189"/>
    <s v="UNITED STATES"/>
    <s v="Annual Pass"/>
    <n v="99"/>
    <x v="35"/>
    <n v="43.060250000000003"/>
    <n v="-87.892169999999993"/>
    <x v="29"/>
    <n v="43.06033"/>
    <n v="-87.89546"/>
    <n v="1"/>
    <n v="0"/>
    <n v="0.2"/>
    <n v="0.1"/>
    <n v="6"/>
    <n v="-1"/>
    <d v="2017-04-18T00:00:00"/>
    <d v="2017-04-01T00:00:00"/>
    <d v="2017-04-18T00:00:00"/>
    <s v="Tuesday"/>
    <d v="1899-12-30T23:52:10"/>
    <d v="1899-12-31T00:00:00"/>
    <n v="1"/>
    <d v="2017-04-18T00:00:00"/>
    <d v="2017-04-01T00:00:00"/>
    <d v="2017-04-18T00:00:00"/>
    <s v="Tuesday"/>
    <d v="1899-12-30T23:53:38"/>
    <d v="1899-12-31T00:00:00"/>
    <s v="One Way"/>
  </r>
  <r>
    <n v="1574823"/>
    <s v="RFID Card Member"/>
    <s v="Milwaukee"/>
    <s v="WI"/>
    <n v="53212"/>
    <s v="UNITED STATES"/>
    <s v="Annual Pass"/>
    <n v="167"/>
    <x v="13"/>
    <n v="43.038649999999997"/>
    <n v="-87.921930000000003"/>
    <x v="0"/>
    <n v="43.049230000000001"/>
    <n v="-87.911940000000001"/>
    <n v="8"/>
    <n v="0"/>
    <n v="1.2"/>
    <n v="1.1000000000000001"/>
    <n v="48"/>
    <n v="-1"/>
    <d v="2017-04-19T00:00:00"/>
    <d v="2017-04-01T00:00:00"/>
    <d v="2017-04-19T00:00:00"/>
    <s v="Wednesday"/>
    <d v="1899-12-30T07:26:58"/>
    <d v="1899-12-30T07:00:00"/>
    <n v="1"/>
    <d v="2017-04-19T00:00:00"/>
    <d v="2017-04-01T00:00:00"/>
    <d v="2017-04-19T00:00:00"/>
    <s v="Wednesday"/>
    <d v="1899-12-30T07:34:53"/>
    <d v="1899-12-30T08:00:00"/>
    <s v="One Way"/>
  </r>
  <r>
    <n v="1494109"/>
    <s v="RFID Card Member"/>
    <s v="Milwaukee"/>
    <s v="WI"/>
    <n v="53233"/>
    <s v="UNITED STATES"/>
    <s v="Annual Pass"/>
    <n v="5589"/>
    <x v="21"/>
    <n v="43.040349999999997"/>
    <n v="-87.920760000000001"/>
    <x v="36"/>
    <n v="43.038719999999998"/>
    <n v="-87.905339999999995"/>
    <n v="6"/>
    <n v="0"/>
    <n v="0.9"/>
    <n v="0.9"/>
    <n v="36"/>
    <n v="-1"/>
    <d v="2017-04-19T00:00:00"/>
    <d v="2017-04-01T00:00:00"/>
    <d v="2017-04-19T00:00:00"/>
    <s v="Wednesday"/>
    <d v="1899-12-30T07:27:25"/>
    <d v="1899-12-30T07:00:00"/>
    <n v="1"/>
    <d v="2017-04-19T00:00:00"/>
    <d v="2017-04-01T00:00:00"/>
    <d v="2017-04-19T00:00:00"/>
    <s v="Wednesday"/>
    <d v="1899-12-30T07:33:59"/>
    <d v="1899-12-30T08:00:00"/>
    <s v="One Way"/>
  </r>
  <r>
    <n v="1013894"/>
    <s v="RFID Card Member"/>
    <s v="Milwaukee"/>
    <s v="WI"/>
    <n v="53212"/>
    <s v="UNITED STATES"/>
    <s v="Annual Pass"/>
    <n v="11076"/>
    <x v="36"/>
    <n v="43.069021999999997"/>
    <n v="-87.887940999999998"/>
    <x v="40"/>
    <n v="43.05097"/>
    <n v="-87.906440000000003"/>
    <n v="16"/>
    <n v="0"/>
    <n v="2.4"/>
    <n v="2.2999999999999998"/>
    <n v="96"/>
    <n v="-1"/>
    <d v="2017-04-19T00:00:00"/>
    <d v="2017-04-01T00:00:00"/>
    <d v="2017-04-19T00:00:00"/>
    <s v="Wednesday"/>
    <d v="1899-12-30T09:11:06"/>
    <d v="1899-12-30T09:00:00"/>
    <n v="1"/>
    <d v="2017-04-19T00:00:00"/>
    <d v="2017-04-01T00:00:00"/>
    <d v="2017-04-19T00:00:00"/>
    <s v="Wednesday"/>
    <d v="1899-12-30T09:27:37"/>
    <d v="1899-12-30T09:00:00"/>
    <s v="One Way"/>
  </r>
  <r>
    <n v="1249129"/>
    <s v="RFID Card Member"/>
    <s v="Appleton"/>
    <s v="WI"/>
    <n v="54915"/>
    <s v="UNITED STATES"/>
    <s v="Bublr for Organizations"/>
    <n v="42"/>
    <x v="35"/>
    <n v="43.060250000000003"/>
    <n v="-87.892169999999993"/>
    <x v="29"/>
    <n v="43.06033"/>
    <n v="-87.89546"/>
    <n v="1"/>
    <n v="0"/>
    <n v="0.2"/>
    <n v="0.1"/>
    <n v="6"/>
    <n v="-1"/>
    <d v="2017-04-19T00:00:00"/>
    <d v="2017-04-01T00:00:00"/>
    <d v="2017-04-19T00:00:00"/>
    <s v="Wednesday"/>
    <d v="1899-12-30T12:51:32"/>
    <d v="1899-12-30T13:00:00"/>
    <n v="1"/>
    <d v="2017-04-19T00:00:00"/>
    <d v="2017-04-01T00:00:00"/>
    <d v="2017-04-19T00:00:00"/>
    <s v="Wednesday"/>
    <d v="1899-12-30T12:52:59"/>
    <d v="1899-12-30T13:00:00"/>
    <s v="One Way"/>
  </r>
  <r>
    <n v="1584685"/>
    <s v="RFID Card Member"/>
    <s v="Milwaukee"/>
    <s v="WI"/>
    <n v="53211"/>
    <s v="UNITED STATES"/>
    <s v="Annual Pass"/>
    <n v="11076"/>
    <x v="6"/>
    <n v="43.038719999999998"/>
    <n v="-87.905339999999995"/>
    <x v="0"/>
    <n v="43.049230000000001"/>
    <n v="-87.911940000000001"/>
    <n v="10"/>
    <n v="0"/>
    <n v="1.5"/>
    <n v="1.4"/>
    <n v="60"/>
    <n v="-1"/>
    <d v="2017-04-19T00:00:00"/>
    <d v="2017-04-01T00:00:00"/>
    <d v="2017-04-19T00:00:00"/>
    <s v="Wednesday"/>
    <d v="1899-12-30T13:30:32"/>
    <d v="1899-12-30T14:00:00"/>
    <n v="1"/>
    <d v="2017-04-19T00:00:00"/>
    <d v="2017-04-01T00:00:00"/>
    <d v="2017-04-19T00:00:00"/>
    <s v="Wednesday"/>
    <d v="1899-12-30T13:40:12"/>
    <d v="1899-12-30T14:00:00"/>
    <s v="One Way"/>
  </r>
  <r>
    <n v="946290"/>
    <s v="RFID Card Member"/>
    <s v="Milwaukee"/>
    <s v="WI"/>
    <n v="53208"/>
    <s v="UNITED STATES"/>
    <s v="Annual Pass"/>
    <n v="5421"/>
    <x v="36"/>
    <n v="43.069021999999997"/>
    <n v="-87.887940999999998"/>
    <x v="20"/>
    <n v="43.077359999999999"/>
    <n v="-87.880769999999998"/>
    <n v="8"/>
    <n v="0"/>
    <n v="1.2"/>
    <n v="1.1000000000000001"/>
    <n v="48"/>
    <n v="-1"/>
    <d v="2017-04-19T00:00:00"/>
    <d v="2017-04-01T00:00:00"/>
    <d v="2017-04-19T00:00:00"/>
    <s v="Wednesday"/>
    <d v="1899-12-30T13:32:30"/>
    <d v="1899-12-30T14:00:00"/>
    <n v="1"/>
    <d v="2017-04-19T00:00:00"/>
    <d v="2017-04-01T00:00:00"/>
    <d v="2017-04-19T00:00:00"/>
    <s v="Wednesday"/>
    <d v="1899-12-30T13:40:16"/>
    <d v="1899-12-30T14:00:00"/>
    <s v="One Way"/>
  </r>
  <r>
    <n v="545427"/>
    <s v="RFID Card Member"/>
    <s v="Milwaukee"/>
    <s v="WI"/>
    <n v="53211"/>
    <s v="UNITED STATES"/>
    <s v="Annual Pass"/>
    <n v="5440"/>
    <x v="3"/>
    <n v="43.03519"/>
    <n v="-87.907390000000007"/>
    <x v="36"/>
    <n v="43.038719999999998"/>
    <n v="-87.905339999999995"/>
    <n v="5"/>
    <n v="0"/>
    <n v="0.8"/>
    <n v="0.7"/>
    <n v="30"/>
    <n v="-1"/>
    <d v="2017-04-19T00:00:00"/>
    <d v="2017-04-01T00:00:00"/>
    <d v="2017-04-19T00:00:00"/>
    <s v="Wednesday"/>
    <d v="1899-12-30T13:49:58"/>
    <d v="1899-12-30T14:00:00"/>
    <n v="1"/>
    <d v="2017-04-19T00:00:00"/>
    <d v="2017-04-01T00:00:00"/>
    <d v="2017-04-19T00:00:00"/>
    <s v="Wednesday"/>
    <d v="1899-12-30T13:54:40"/>
    <d v="1899-12-30T14:00:00"/>
    <s v="One Way"/>
  </r>
  <r>
    <n v="1251113"/>
    <s v="RFID Card Member"/>
    <s v="Neenah"/>
    <s v="WI"/>
    <n v="54956"/>
    <s v="UNITED STATES"/>
    <s v="Bublr for Organizations"/>
    <n v="11072"/>
    <x v="35"/>
    <n v="43.060250000000003"/>
    <n v="-87.892169999999993"/>
    <x v="47"/>
    <n v="43.060250000000003"/>
    <n v="-87.892169999999993"/>
    <n v="6"/>
    <n v="0"/>
    <n v="0.9"/>
    <n v="0.9"/>
    <n v="36"/>
    <n v="-1"/>
    <d v="2017-04-19T00:00:00"/>
    <d v="2017-04-01T00:00:00"/>
    <d v="2017-04-19T00:00:00"/>
    <s v="Wednesday"/>
    <d v="1899-12-30T13:52:06"/>
    <d v="1899-12-30T14:00:00"/>
    <n v="1"/>
    <d v="2017-04-19T00:00:00"/>
    <d v="2017-04-01T00:00:00"/>
    <d v="2017-04-19T00:00:00"/>
    <s v="Wednesday"/>
    <d v="1899-12-30T13:58:57"/>
    <d v="1899-12-30T14:00:00"/>
    <s v="Round Trip"/>
  </r>
  <r>
    <n v="1564054"/>
    <s v="RFID Card Member"/>
    <s v="Franksville "/>
    <s v="WI"/>
    <n v="53126"/>
    <s v="UNITED STATES"/>
    <s v="Annual Pass"/>
    <n v="5453"/>
    <x v="44"/>
    <n v="43.060296999999998"/>
    <n v="-87.913150000000002"/>
    <x v="26"/>
    <n v="43.053040000000003"/>
    <n v="-87.897660000000002"/>
    <n v="8"/>
    <n v="0"/>
    <n v="1.2"/>
    <n v="1.1000000000000001"/>
    <n v="48"/>
    <n v="-1"/>
    <d v="2017-04-19T00:00:00"/>
    <d v="2017-04-01T00:00:00"/>
    <d v="2017-04-19T00:00:00"/>
    <s v="Wednesday"/>
    <d v="1899-12-30T14:45:35"/>
    <d v="1899-12-30T15:00:00"/>
    <n v="1"/>
    <d v="2017-04-19T00:00:00"/>
    <d v="2017-04-01T00:00:00"/>
    <d v="2017-04-19T00:00:00"/>
    <s v="Wednesday"/>
    <d v="1899-12-30T14:53:48"/>
    <d v="1899-12-30T15:00:00"/>
    <s v="One Way"/>
  </r>
  <r>
    <n v="1494109"/>
    <s v="RFID Card Member"/>
    <s v="Milwaukee"/>
    <s v="WI"/>
    <n v="53233"/>
    <s v="UNITED STATES"/>
    <s v="Annual Pass"/>
    <n v="11108"/>
    <x v="2"/>
    <n v="43.03886"/>
    <n v="-87.902720000000002"/>
    <x v="19"/>
    <n v="43.040349999999997"/>
    <n v="-87.920760000000001"/>
    <n v="7"/>
    <n v="0"/>
    <n v="1.1000000000000001"/>
    <n v="1"/>
    <n v="42"/>
    <n v="-1"/>
    <d v="2017-04-19T00:00:00"/>
    <d v="2017-04-01T00:00:00"/>
    <d v="2017-04-19T00:00:00"/>
    <s v="Wednesday"/>
    <d v="1899-12-30T16:34:06"/>
    <d v="1899-12-30T17:00:00"/>
    <n v="1"/>
    <d v="2017-04-19T00:00:00"/>
    <d v="2017-04-01T00:00:00"/>
    <d v="2017-04-19T00:00:00"/>
    <s v="Wednesday"/>
    <d v="1899-12-30T16:41:36"/>
    <d v="1899-12-30T17:00:00"/>
    <s v="One Way"/>
  </r>
  <r>
    <n v="1407702"/>
    <s v="RFID Card Member"/>
    <s v="Milwaukee"/>
    <s v="WI"/>
    <n v="53202"/>
    <s v="UNITED STATES"/>
    <s v="Annual Pass"/>
    <n v="5581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19T00:00:00"/>
    <d v="2017-04-01T00:00:00"/>
    <d v="2017-04-19T00:00:00"/>
    <s v="Wednesday"/>
    <d v="1899-12-30T21:11:19"/>
    <d v="1899-12-30T21:00:00"/>
    <n v="1"/>
    <d v="2017-04-19T00:00:00"/>
    <d v="2017-04-01T00:00:00"/>
    <d v="2017-04-19T00:00:00"/>
    <s v="Wednesday"/>
    <d v="1899-12-30T21:14:53"/>
    <d v="1899-12-30T21:00:00"/>
    <s v="One Way"/>
  </r>
  <r>
    <n v="1518070"/>
    <s v="RFID Card Member"/>
    <s v="Milwaukee"/>
    <s v="WI"/>
    <n v="53211"/>
    <s v="UNITED STATES"/>
    <s v="30-Day Pass"/>
    <n v="234"/>
    <x v="43"/>
    <n v="43.05847"/>
    <n v="-87.898079999999993"/>
    <x v="38"/>
    <n v="43.069021999999997"/>
    <n v="-87.887940999999998"/>
    <n v="7"/>
    <n v="0"/>
    <n v="1.1000000000000001"/>
    <n v="1"/>
    <n v="42"/>
    <n v="-1"/>
    <d v="2017-04-20T00:00:00"/>
    <d v="2017-04-01T00:00:00"/>
    <d v="2017-04-20T00:00:00"/>
    <s v="Thursday"/>
    <d v="1899-12-30T00:03:03"/>
    <d v="1899-12-30T00:00:00"/>
    <n v="1"/>
    <d v="2017-04-20T00:00:00"/>
    <d v="2017-04-01T00:00:00"/>
    <d v="2017-04-20T00:00:00"/>
    <s v="Thursday"/>
    <d v="1899-12-30T00:10:49"/>
    <d v="1899-12-30T00:00:00"/>
    <s v="One Way"/>
  </r>
  <r>
    <n v="1564663"/>
    <s v="RFID Card Member"/>
    <s v="Milwaukee"/>
    <s v="WI"/>
    <n v="53202"/>
    <s v="UNITED STATES"/>
    <s v="Annual Pass"/>
    <n v="5514"/>
    <x v="38"/>
    <n v="43.058619999999998"/>
    <n v="-87.885319999999993"/>
    <x v="1"/>
    <n v="43.03886"/>
    <n v="-87.902720000000002"/>
    <n v="13"/>
    <n v="0"/>
    <n v="2"/>
    <n v="1.9"/>
    <n v="78"/>
    <n v="-1"/>
    <d v="2017-04-20T00:00:00"/>
    <d v="2017-04-01T00:00:00"/>
    <d v="2017-04-20T00:00:00"/>
    <s v="Thursday"/>
    <d v="1899-12-30T07:28:29"/>
    <d v="1899-12-30T07:00:00"/>
    <n v="1"/>
    <d v="2017-04-20T00:00:00"/>
    <d v="2017-04-01T00:00:00"/>
    <d v="2017-04-20T00:00:00"/>
    <s v="Thursday"/>
    <d v="1899-12-30T07:41:16"/>
    <d v="1899-12-30T08:00:00"/>
    <s v="One Way"/>
  </r>
  <r>
    <n v="1494109"/>
    <s v="RFID Card Member"/>
    <s v="Milwaukee"/>
    <s v="WI"/>
    <n v="53233"/>
    <s v="UNITED STATES"/>
    <s v="Annual Pass"/>
    <n v="11108"/>
    <x v="21"/>
    <n v="43.040349999999997"/>
    <n v="-87.920760000000001"/>
    <x v="1"/>
    <n v="43.03886"/>
    <n v="-87.902720000000002"/>
    <n v="9"/>
    <n v="0"/>
    <n v="1.4"/>
    <n v="1.3"/>
    <n v="54"/>
    <n v="-1"/>
    <d v="2017-04-20T00:00:00"/>
    <d v="2017-04-01T00:00:00"/>
    <d v="2017-04-20T00:00:00"/>
    <s v="Thursday"/>
    <d v="1899-12-30T07:36:52"/>
    <d v="1899-12-30T08:00:00"/>
    <n v="1"/>
    <d v="2017-04-20T00:00:00"/>
    <d v="2017-04-01T00:00:00"/>
    <d v="2017-04-20T00:00:00"/>
    <s v="Thursday"/>
    <d v="1899-12-30T07:45:35"/>
    <d v="1899-12-30T08:00:00"/>
    <s v="One Way"/>
  </r>
  <r>
    <n v="1149880"/>
    <s v="RFID Card Member"/>
    <s v="Milwaukee"/>
    <s v="WI"/>
    <n v="53212"/>
    <s v="UNITED STATES"/>
    <s v="Annual Pass"/>
    <n v="11056"/>
    <x v="14"/>
    <n v="43.05536"/>
    <n v="-87.90504"/>
    <x v="36"/>
    <n v="43.038719999999998"/>
    <n v="-87.905339999999995"/>
    <n v="12"/>
    <n v="0"/>
    <n v="1.8"/>
    <n v="1.7"/>
    <n v="72"/>
    <n v="-1"/>
    <d v="2017-04-20T00:00:00"/>
    <d v="2017-04-01T00:00:00"/>
    <d v="2017-04-20T00:00:00"/>
    <s v="Thursday"/>
    <d v="1899-12-30T08:19:22"/>
    <d v="1899-12-30T08:00:00"/>
    <n v="1"/>
    <d v="2017-04-20T00:00:00"/>
    <d v="2017-04-01T00:00:00"/>
    <d v="2017-04-20T00:00:00"/>
    <s v="Thursday"/>
    <d v="1899-12-30T08:31:11"/>
    <d v="1899-12-30T09:00:00"/>
    <s v="One Way"/>
  </r>
  <r>
    <n v="1255543"/>
    <s v="RFID Card Member"/>
    <s v="Burlington"/>
    <s v="WI"/>
    <n v="53105"/>
    <s v="UNITED STATES"/>
    <s v="Bublr for Organizations"/>
    <n v="116"/>
    <x v="35"/>
    <n v="43.060250000000003"/>
    <n v="-87.892169999999993"/>
    <x v="29"/>
    <n v="43.06033"/>
    <n v="-87.89546"/>
    <n v="1"/>
    <n v="0"/>
    <n v="0.2"/>
    <n v="0.1"/>
    <n v="6"/>
    <n v="-1"/>
    <d v="2017-04-20T00:00:00"/>
    <d v="2017-04-01T00:00:00"/>
    <d v="2017-04-20T00:00:00"/>
    <s v="Thursday"/>
    <d v="1899-12-30T10:08:08"/>
    <d v="1899-12-30T10:00:00"/>
    <n v="1"/>
    <d v="2017-04-20T00:00:00"/>
    <d v="2017-04-01T00:00:00"/>
    <d v="2017-04-20T00:00:00"/>
    <s v="Thursday"/>
    <d v="1899-12-30T10:09:24"/>
    <d v="1899-12-30T10:00:00"/>
    <s v="One Way"/>
  </r>
  <r>
    <n v="1378810"/>
    <s v="RFID Card Member"/>
    <s v="Milwaukee "/>
    <s v="WI"/>
    <n v="53211"/>
    <s v="UNITED STATES"/>
    <s v="Annual Pass"/>
    <n v="11134"/>
    <x v="27"/>
    <n v="43.074890000000003"/>
    <n v="-87.882810000000006"/>
    <x v="20"/>
    <n v="43.077359999999999"/>
    <n v="-87.880769999999998"/>
    <n v="2"/>
    <n v="0"/>
    <n v="0.3"/>
    <n v="0.3"/>
    <n v="12"/>
    <n v="-1"/>
    <d v="2017-04-20T00:00:00"/>
    <d v="2017-04-01T00:00:00"/>
    <d v="2017-04-20T00:00:00"/>
    <s v="Thursday"/>
    <d v="1899-12-30T10:50:08"/>
    <d v="1899-12-30T11:00:00"/>
    <n v="1"/>
    <d v="2017-04-20T00:00:00"/>
    <d v="2017-04-01T00:00:00"/>
    <d v="2017-04-20T00:00:00"/>
    <s v="Thursday"/>
    <d v="1899-12-30T10:52:33"/>
    <d v="1899-12-30T11:00:00"/>
    <s v="One Way"/>
  </r>
  <r>
    <n v="1372197"/>
    <s v="RFID Card Member"/>
    <s v="milwaukee"/>
    <s v="WI"/>
    <n v="53202"/>
    <s v="UNITED STATES"/>
    <s v="Annual Pass"/>
    <n v="143"/>
    <x v="45"/>
    <n v="43.077359999999999"/>
    <n v="-87.880769999999998"/>
    <x v="53"/>
    <n v="43.060786"/>
    <n v="-87.883825999999999"/>
    <n v="11"/>
    <n v="0"/>
    <n v="1.7"/>
    <n v="1.6"/>
    <n v="66"/>
    <n v="-1"/>
    <d v="2017-04-20T00:00:00"/>
    <d v="2017-04-01T00:00:00"/>
    <d v="2017-04-20T00:00:00"/>
    <s v="Thursday"/>
    <d v="1899-12-30T14:30:14"/>
    <d v="1899-12-30T15:00:00"/>
    <n v="1"/>
    <d v="2017-04-20T00:00:00"/>
    <d v="2017-04-01T00:00:00"/>
    <d v="2017-04-20T00:00:00"/>
    <s v="Thursday"/>
    <d v="1899-12-30T14:41:01"/>
    <d v="1899-12-30T15:00:00"/>
    <s v="One Way"/>
  </r>
  <r>
    <n v="545427"/>
    <s v="RFID Card Member"/>
    <s v="Milwaukee"/>
    <s v="WI"/>
    <n v="53211"/>
    <s v="UNITED STATES"/>
    <s v="Annual Pass"/>
    <n v="11076"/>
    <x v="3"/>
    <n v="43.03519"/>
    <n v="-87.907390000000007"/>
    <x v="36"/>
    <n v="43.038719999999998"/>
    <n v="-87.905339999999995"/>
    <n v="3"/>
    <n v="0"/>
    <n v="0.5"/>
    <n v="0.4"/>
    <n v="18"/>
    <n v="-1"/>
    <d v="2017-04-20T00:00:00"/>
    <d v="2017-04-01T00:00:00"/>
    <d v="2017-04-20T00:00:00"/>
    <s v="Thursday"/>
    <d v="1899-12-30T14:37:05"/>
    <d v="1899-12-30T15:00:00"/>
    <n v="1"/>
    <d v="2017-04-20T00:00:00"/>
    <d v="2017-04-01T00:00:00"/>
    <d v="2017-04-20T00:00:00"/>
    <s v="Thursday"/>
    <d v="1899-12-30T14:40:12"/>
    <d v="1899-12-30T15:00:00"/>
    <s v="One Way"/>
  </r>
  <r>
    <n v="1444023"/>
    <s v="RFID Card Member"/>
    <s v="milwaukee"/>
    <s v="WI"/>
    <n v="53211"/>
    <s v="UNITED STATES"/>
    <s v="Annual Pass"/>
    <n v="5487"/>
    <x v="53"/>
    <n v="43.074655999999997"/>
    <n v="-87.889011999999994"/>
    <x v="27"/>
    <n v="43.063749000000001"/>
    <n v="-87.887962999999999"/>
    <n v="26"/>
    <n v="0"/>
    <n v="3.9"/>
    <n v="3.7"/>
    <n v="156"/>
    <n v="-1"/>
    <d v="2017-04-20T00:00:00"/>
    <d v="2017-04-01T00:00:00"/>
    <d v="2017-04-20T00:00:00"/>
    <s v="Thursday"/>
    <d v="1899-12-30T16:57:14"/>
    <d v="1899-12-30T17:00:00"/>
    <n v="1"/>
    <d v="2017-04-20T00:00:00"/>
    <d v="2017-04-01T00:00:00"/>
    <d v="2017-04-20T00:00:00"/>
    <s v="Thursday"/>
    <d v="1899-12-30T17:23:48"/>
    <d v="1899-12-30T17:00:00"/>
    <s v="One Way"/>
  </r>
  <r>
    <n v="1088341"/>
    <s v="RFID Card Member"/>
    <s v="Milwaukee"/>
    <s v="WI"/>
    <n v="53202"/>
    <s v="UNITED STATES"/>
    <s v="Annual Pass"/>
    <n v="11140"/>
    <x v="9"/>
    <n v="43.05097"/>
    <n v="-87.906440000000003"/>
    <x v="4"/>
    <n v="43.042490000000001"/>
    <n v="-87.909959999999998"/>
    <n v="5"/>
    <n v="0"/>
    <n v="0.8"/>
    <n v="0.7"/>
    <n v="30"/>
    <n v="-1"/>
    <d v="2017-04-20T00:00:00"/>
    <d v="2017-04-01T00:00:00"/>
    <d v="2017-04-20T00:00:00"/>
    <s v="Thursday"/>
    <d v="1899-12-30T16:58:12"/>
    <d v="1899-12-30T17:00:00"/>
    <n v="1"/>
    <d v="2017-04-20T00:00:00"/>
    <d v="2017-04-01T00:00:00"/>
    <d v="2017-04-20T00:00:00"/>
    <s v="Thursday"/>
    <d v="1899-12-30T17:03:07"/>
    <d v="1899-12-30T17:00:00"/>
    <s v="One Way"/>
  </r>
  <r>
    <n v="1407702"/>
    <s v="RFID Card Member"/>
    <s v="Milwaukee"/>
    <s v="WI"/>
    <n v="53202"/>
    <s v="UNITED STATES"/>
    <s v="Annual Pass"/>
    <n v="5461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20T00:00:00"/>
    <d v="2017-04-01T00:00:00"/>
    <d v="2017-04-20T00:00:00"/>
    <s v="Thursday"/>
    <d v="1899-12-30T19:32:05"/>
    <d v="1899-12-30T20:00:00"/>
    <n v="1"/>
    <d v="2017-04-20T00:00:00"/>
    <d v="2017-04-01T00:00:00"/>
    <d v="2017-04-20T00:00:00"/>
    <s v="Thursday"/>
    <d v="1899-12-30T19:34:03"/>
    <d v="1899-12-30T20:00:00"/>
    <s v="One Way"/>
  </r>
  <r>
    <n v="1564969"/>
    <s v="RFID Card Member"/>
    <s v="Milwaukee"/>
    <s v="WI"/>
    <n v="53202"/>
    <s v="UNITED STATES"/>
    <s v="Annual Pass"/>
    <n v="5439"/>
    <x v="12"/>
    <n v="43.052460000000004"/>
    <n v="-87.891000000000005"/>
    <x v="1"/>
    <n v="43.03886"/>
    <n v="-87.902720000000002"/>
    <n v="9"/>
    <n v="0"/>
    <n v="1.4"/>
    <n v="1.3"/>
    <n v="54"/>
    <n v="-1"/>
    <d v="2017-04-21T00:00:00"/>
    <d v="2017-04-01T00:00:00"/>
    <d v="2017-04-21T00:00:00"/>
    <s v="Friday"/>
    <d v="1899-12-30T08:12:41"/>
    <d v="1899-12-30T08:00:00"/>
    <n v="1"/>
    <d v="2017-04-21T00:00:00"/>
    <d v="2017-04-01T00:00:00"/>
    <d v="2017-04-21T00:00:00"/>
    <s v="Friday"/>
    <d v="1899-12-30T08:21:30"/>
    <d v="1899-12-30T08:00:00"/>
    <s v="One Way"/>
  </r>
  <r>
    <n v="1468696"/>
    <s v="RFID Card Member"/>
    <s v="Wauwatosa"/>
    <s v="WI"/>
    <n v="53226"/>
    <s v="UNITED STATES"/>
    <s v="Annual Pass"/>
    <n v="5481"/>
    <x v="1"/>
    <n v="43.048200000000001"/>
    <n v="-87.900859999999994"/>
    <x v="1"/>
    <n v="43.03886"/>
    <n v="-87.902720000000002"/>
    <n v="5"/>
    <n v="0"/>
    <n v="0.8"/>
    <n v="0.7"/>
    <n v="30"/>
    <n v="-1"/>
    <d v="2017-04-21T00:00:00"/>
    <d v="2017-04-01T00:00:00"/>
    <d v="2017-04-21T00:00:00"/>
    <s v="Friday"/>
    <d v="1899-12-30T08:20:28"/>
    <d v="1899-12-30T08:00:00"/>
    <n v="1"/>
    <d v="2017-04-21T00:00:00"/>
    <d v="2017-04-01T00:00:00"/>
    <d v="2017-04-21T00:00:00"/>
    <s v="Friday"/>
    <d v="1899-12-30T08:25:53"/>
    <d v="1899-12-30T08:00:00"/>
    <s v="One Way"/>
  </r>
  <r>
    <n v="1518070"/>
    <s v="RFID Card Member"/>
    <s v="Milwaukee"/>
    <s v="WI"/>
    <n v="53211"/>
    <s v="UNITED STATES"/>
    <s v="30-Day Pass"/>
    <n v="152"/>
    <x v="36"/>
    <n v="43.069021999999997"/>
    <n v="-87.887940999999998"/>
    <x v="16"/>
    <n v="43.052549999999997"/>
    <n v="-87.909329999999997"/>
    <n v="10"/>
    <n v="0"/>
    <n v="1.5"/>
    <n v="1.4"/>
    <n v="60"/>
    <n v="-1"/>
    <d v="2017-04-21T00:00:00"/>
    <d v="2017-04-01T00:00:00"/>
    <d v="2017-04-21T00:00:00"/>
    <s v="Friday"/>
    <d v="1899-12-30T08:25:39"/>
    <d v="1899-12-30T08:00:00"/>
    <n v="1"/>
    <d v="2017-04-21T00:00:00"/>
    <d v="2017-04-01T00:00:00"/>
    <d v="2017-04-21T00:00:00"/>
    <s v="Friday"/>
    <d v="1899-12-30T08:35:25"/>
    <d v="1899-12-30T09:00:00"/>
    <s v="One Way"/>
  </r>
  <r>
    <n v="1575847"/>
    <s v="RFID Card Member"/>
    <s v="Milwaukee"/>
    <s v="WI"/>
    <n v="53211"/>
    <s v="UNITED STATES"/>
    <s v="Annual Pass"/>
    <n v="11119"/>
    <x v="48"/>
    <n v="43.060155999999999"/>
    <n v="-87.881258000000003"/>
    <x v="1"/>
    <n v="43.03886"/>
    <n v="-87.902720000000002"/>
    <n v="20"/>
    <n v="0"/>
    <n v="3"/>
    <n v="2.9"/>
    <n v="120"/>
    <n v="-1"/>
    <d v="2017-04-21T00:00:00"/>
    <d v="2017-04-01T00:00:00"/>
    <d v="2017-04-21T00:00:00"/>
    <s v="Friday"/>
    <d v="1899-12-30T10:19:55"/>
    <d v="1899-12-30T10:00:00"/>
    <n v="1"/>
    <d v="2017-04-21T00:00:00"/>
    <d v="2017-04-01T00:00:00"/>
    <d v="2017-04-21T00:00:00"/>
    <s v="Friday"/>
    <d v="1899-12-30T10:39:29"/>
    <d v="1899-12-30T11:00:00"/>
    <s v="One Way"/>
  </r>
  <r>
    <n v="583361"/>
    <s v="RFID Card Member"/>
    <s v="Milwaukee"/>
    <s v="WI"/>
    <n v="53202"/>
    <s v="UNITED STATES"/>
    <s v="Annual Pass"/>
    <n v="280"/>
    <x v="5"/>
    <n v="43.031320000000001"/>
    <n v="-87.904259999999994"/>
    <x v="36"/>
    <n v="43.038719999999998"/>
    <n v="-87.905339999999995"/>
    <n v="4"/>
    <n v="0"/>
    <n v="0.6"/>
    <n v="0.6"/>
    <n v="24"/>
    <n v="-1"/>
    <d v="2017-04-21T00:00:00"/>
    <d v="2017-04-01T00:00:00"/>
    <d v="2017-04-21T00:00:00"/>
    <s v="Friday"/>
    <d v="1899-12-30T10:21:37"/>
    <d v="1899-12-30T10:00:00"/>
    <n v="1"/>
    <d v="2017-04-21T00:00:00"/>
    <d v="2017-04-01T00:00:00"/>
    <d v="2017-04-21T00:00:00"/>
    <s v="Friday"/>
    <d v="1899-12-30T10:25:49"/>
    <d v="1899-12-30T10:00:00"/>
    <s v="One Way"/>
  </r>
  <r>
    <n v="1564054"/>
    <s v="RFID Card Member"/>
    <s v="Franksville "/>
    <s v="WI"/>
    <n v="53126"/>
    <s v="UNITED STATES"/>
    <s v="Annual Pass"/>
    <n v="5565"/>
    <x v="23"/>
    <n v="43.053040000000003"/>
    <n v="-87.897660000000002"/>
    <x v="24"/>
    <n v="43.056539999999998"/>
    <n v="-87.914370000000005"/>
    <n v="8"/>
    <n v="0"/>
    <n v="1.2"/>
    <n v="1.1000000000000001"/>
    <n v="48"/>
    <n v="-1"/>
    <d v="2017-04-21T00:00:00"/>
    <d v="2017-04-01T00:00:00"/>
    <d v="2017-04-21T00:00:00"/>
    <s v="Friday"/>
    <d v="1899-12-30T11:21:02"/>
    <d v="1899-12-30T11:00:00"/>
    <n v="1"/>
    <d v="2017-04-21T00:00:00"/>
    <d v="2017-04-01T00:00:00"/>
    <d v="2017-04-21T00:00:00"/>
    <s v="Friday"/>
    <d v="1899-12-30T11:29:49"/>
    <d v="1899-12-30T11:00:00"/>
    <s v="One Way"/>
  </r>
  <r>
    <n v="1251077"/>
    <s v="RFID Card Member"/>
    <s v="Appleton"/>
    <s v="WI"/>
    <n v="54914"/>
    <s v="UNITED STATES"/>
    <s v="Bublr for Organizations"/>
    <n v="31"/>
    <x v="35"/>
    <n v="43.060250000000003"/>
    <n v="-87.892169999999993"/>
    <x v="29"/>
    <n v="43.06033"/>
    <n v="-87.89546"/>
    <n v="3"/>
    <n v="0"/>
    <n v="0.5"/>
    <n v="0.4"/>
    <n v="18"/>
    <n v="-1"/>
    <d v="2017-04-21T00:00:00"/>
    <d v="2017-04-01T00:00:00"/>
    <d v="2017-04-21T00:00:00"/>
    <s v="Friday"/>
    <d v="1899-12-30T11:22:44"/>
    <d v="1899-12-30T11:00:00"/>
    <n v="1"/>
    <d v="2017-04-21T00:00:00"/>
    <d v="2017-04-01T00:00:00"/>
    <d v="2017-04-21T00:00:00"/>
    <s v="Friday"/>
    <d v="1899-12-30T11:25:24"/>
    <d v="1899-12-30T11:00:00"/>
    <s v="One Way"/>
  </r>
  <r>
    <n v="1371872"/>
    <s v="RFID Card Member"/>
    <s v="Wauwatosa"/>
    <s v="WI"/>
    <n v="53222"/>
    <s v="UNITED STATES"/>
    <s v="Annual Pass"/>
    <n v="3"/>
    <x v="38"/>
    <n v="43.058619999999998"/>
    <n v="-87.885319999999993"/>
    <x v="12"/>
    <n v="43.036900000000003"/>
    <n v="-87.89667"/>
    <n v="25"/>
    <n v="0"/>
    <n v="3.8"/>
    <n v="3.6"/>
    <n v="150"/>
    <n v="-1"/>
    <d v="2017-04-24T00:00:00"/>
    <d v="2017-04-01T00:00:00"/>
    <d v="2017-04-24T00:00:00"/>
    <s v="Monday"/>
    <d v="1899-12-30T17:45:56"/>
    <d v="1899-12-30T18:00:00"/>
    <n v="1"/>
    <d v="2017-04-24T00:00:00"/>
    <d v="2017-04-01T00:00:00"/>
    <d v="2017-04-24T00:00:00"/>
    <s v="Monday"/>
    <d v="1899-12-30T18:10:53"/>
    <d v="1899-12-30T18:00:00"/>
    <s v="One Way"/>
  </r>
  <r>
    <n v="1400126"/>
    <s v="RFID Card Member"/>
    <s v="Milwaukee"/>
    <s v="WI"/>
    <n v="53211"/>
    <s v="UNITED STATES"/>
    <s v="Annual Pass"/>
    <n v="6"/>
    <x v="31"/>
    <n v="43.06033"/>
    <n v="-87.89546"/>
    <x v="35"/>
    <n v="43.066893999999998"/>
    <n v="-87.877936000000005"/>
    <n v="9"/>
    <n v="0"/>
    <n v="1.4"/>
    <n v="1.3"/>
    <n v="54"/>
    <n v="-1"/>
    <d v="2017-04-24T00:00:00"/>
    <d v="2017-04-01T00:00:00"/>
    <d v="2017-04-24T00:00:00"/>
    <s v="Monday"/>
    <d v="1899-12-30T22:23:45"/>
    <d v="1899-12-30T22:00:00"/>
    <n v="1"/>
    <d v="2017-04-24T00:00:00"/>
    <d v="2017-04-01T00:00:00"/>
    <d v="2017-04-24T00:00:00"/>
    <s v="Monday"/>
    <d v="1899-12-30T22:32:00"/>
    <d v="1899-12-30T23:00:00"/>
    <s v="One Way"/>
  </r>
  <r>
    <n v="1360133"/>
    <s v="RFID Card Member"/>
    <s v="Milwaukee "/>
    <s v="WI"/>
    <n v="53212"/>
    <s v="UNITED STATES"/>
    <s v="Annual Pass"/>
    <n v="11086"/>
    <x v="31"/>
    <n v="43.06033"/>
    <n v="-87.89546"/>
    <x v="29"/>
    <n v="43.06033"/>
    <n v="-87.89546"/>
    <n v="65"/>
    <n v="3"/>
    <n v="9.8000000000000007"/>
    <n v="9.3000000000000007"/>
    <n v="390"/>
    <n v="-1"/>
    <d v="2017-04-25T00:00:00"/>
    <d v="2017-04-01T00:00:00"/>
    <d v="2017-04-25T00:00:00"/>
    <s v="Tuesday"/>
    <d v="1899-12-30T02:27:41"/>
    <d v="1899-12-30T02:00:00"/>
    <n v="1"/>
    <d v="2017-04-25T00:00:00"/>
    <d v="2017-04-01T00:00:00"/>
    <d v="2017-04-25T00:00:00"/>
    <s v="Tuesday"/>
    <d v="1899-12-30T03:32:52"/>
    <d v="1899-12-30T04:00:00"/>
    <s v="Round Trip"/>
  </r>
  <r>
    <n v="531982"/>
    <s v="RFID Card Member"/>
    <s v="Milwaukee"/>
    <s v="WI"/>
    <n v="53211"/>
    <s v="UNITED STATES"/>
    <s v="Annual Pass"/>
    <n v="989"/>
    <x v="10"/>
    <n v="43.060786"/>
    <n v="-87.883825999999999"/>
    <x v="1"/>
    <n v="43.03886"/>
    <n v="-87.902720000000002"/>
    <n v="11"/>
    <n v="0"/>
    <n v="1.7"/>
    <n v="1.6"/>
    <n v="66"/>
    <n v="-1"/>
    <d v="2017-04-25T00:00:00"/>
    <d v="2017-04-01T00:00:00"/>
    <d v="2017-04-25T00:00:00"/>
    <s v="Tuesday"/>
    <d v="1899-12-30T08:39:52"/>
    <d v="1899-12-30T09:00:00"/>
    <n v="1"/>
    <d v="2017-04-25T00:00:00"/>
    <d v="2017-04-01T00:00:00"/>
    <d v="2017-04-25T00:00:00"/>
    <s v="Tuesday"/>
    <d v="1899-12-30T08:50:05"/>
    <d v="1899-12-30T09:00:00"/>
    <s v="One Way"/>
  </r>
  <r>
    <n v="1393391"/>
    <s v="RFID Card Member"/>
    <s v="Milwaukee"/>
    <s v="WI"/>
    <n v="53202"/>
    <s v="UNITED STATES"/>
    <s v="Pay as You Go Pass"/>
    <n v="5532"/>
    <x v="0"/>
    <n v="43.042490000000001"/>
    <n v="-87.909959999999998"/>
    <x v="31"/>
    <n v="43.040154000000001"/>
    <n v="-87.932113000000001"/>
    <n v="11"/>
    <n v="2"/>
    <n v="1.7"/>
    <n v="1.6"/>
    <n v="66"/>
    <n v="-1"/>
    <d v="2017-04-25T00:00:00"/>
    <d v="2017-04-01T00:00:00"/>
    <d v="2017-04-25T00:00:00"/>
    <s v="Tuesday"/>
    <d v="1899-12-30T08:58:38"/>
    <d v="1899-12-30T09:00:00"/>
    <n v="1"/>
    <d v="2017-04-25T00:00:00"/>
    <d v="2017-04-01T00:00:00"/>
    <d v="2017-04-25T00:00:00"/>
    <s v="Tuesday"/>
    <d v="1899-12-30T09:09:58"/>
    <d v="1899-12-30T09:00:00"/>
    <s v="One Way"/>
  </r>
  <r>
    <n v="1598109"/>
    <s v="RFID Card Member"/>
    <s v="Milwaukee"/>
    <s v="WI"/>
    <n v="53204"/>
    <s v="UNITED STATES"/>
    <s v="Annual Pass"/>
    <n v="43"/>
    <x v="41"/>
    <n v="43.031480000000002"/>
    <n v="-87.908169999999998"/>
    <x v="36"/>
    <n v="43.038719999999998"/>
    <n v="-87.905339999999995"/>
    <n v="11"/>
    <n v="0"/>
    <n v="1.7"/>
    <n v="1.6"/>
    <n v="66"/>
    <n v="-1"/>
    <d v="2017-04-25T00:00:00"/>
    <d v="2017-04-01T00:00:00"/>
    <d v="2017-04-25T00:00:00"/>
    <s v="Tuesday"/>
    <d v="1899-12-30T09:07:36"/>
    <d v="1899-12-30T09:00:00"/>
    <n v="1"/>
    <d v="2017-04-25T00:00:00"/>
    <d v="2017-04-01T00:00:00"/>
    <d v="2017-04-25T00:00:00"/>
    <s v="Tuesday"/>
    <d v="1899-12-30T09:18:35"/>
    <d v="1899-12-30T09:00:00"/>
    <s v="One Way"/>
  </r>
  <r>
    <n v="1494109"/>
    <s v="RFID Card Member"/>
    <s v="Milwaukee"/>
    <s v="WI"/>
    <n v="53233"/>
    <s v="UNITED STATES"/>
    <s v="Annual Pass"/>
    <n v="5509"/>
    <x v="2"/>
    <n v="43.03886"/>
    <n v="-87.902720000000002"/>
    <x v="19"/>
    <n v="43.040349999999997"/>
    <n v="-87.920760000000001"/>
    <n v="6"/>
    <n v="0"/>
    <n v="0.9"/>
    <n v="0.9"/>
    <n v="36"/>
    <n v="-1"/>
    <d v="2017-04-25T00:00:00"/>
    <d v="2017-04-01T00:00:00"/>
    <d v="2017-04-25T00:00:00"/>
    <s v="Tuesday"/>
    <d v="1899-12-30T11:02:34"/>
    <d v="1899-12-30T11:00:00"/>
    <n v="1"/>
    <d v="2017-04-25T00:00:00"/>
    <d v="2017-04-01T00:00:00"/>
    <d v="2017-04-25T00:00:00"/>
    <s v="Tuesday"/>
    <d v="1899-12-30T11:08:22"/>
    <d v="1899-12-30T11:00:00"/>
    <s v="One Way"/>
  </r>
  <r>
    <n v="1371872"/>
    <s v="RFID Card Member"/>
    <s v="Wauwatosa"/>
    <s v="WI"/>
    <n v="53222"/>
    <s v="UNITED STATES"/>
    <s v="Annual Pass"/>
    <n v="139"/>
    <x v="35"/>
    <n v="43.060250000000003"/>
    <n v="-87.892169999999993"/>
    <x v="22"/>
    <n v="43.058010000000003"/>
    <n v="-87.877300000000005"/>
    <n v="7"/>
    <n v="0"/>
    <n v="1.1000000000000001"/>
    <n v="1"/>
    <n v="42"/>
    <n v="-1"/>
    <d v="2017-04-25T00:00:00"/>
    <d v="2017-04-01T00:00:00"/>
    <d v="2017-04-25T00:00:00"/>
    <s v="Tuesday"/>
    <d v="1899-12-30T13:00:14"/>
    <d v="1899-12-30T13:00:00"/>
    <n v="1"/>
    <d v="2017-04-25T00:00:00"/>
    <d v="2017-04-01T00:00:00"/>
    <d v="2017-04-25T00:00:00"/>
    <s v="Tuesday"/>
    <d v="1899-12-30T13:07:49"/>
    <d v="1899-12-30T13:00:00"/>
    <s v="One Way"/>
  </r>
  <r>
    <n v="1371872"/>
    <s v="RFID Card Member"/>
    <s v="Wauwatosa"/>
    <s v="WI"/>
    <n v="53222"/>
    <s v="UNITED STATES"/>
    <s v="Annual Pass"/>
    <n v="35"/>
    <x v="25"/>
    <n v="43.058010000000003"/>
    <n v="-87.877300000000005"/>
    <x v="12"/>
    <n v="43.036900000000003"/>
    <n v="-87.89667"/>
    <n v="14"/>
    <n v="0"/>
    <n v="2.1"/>
    <n v="2"/>
    <n v="84"/>
    <n v="-1"/>
    <d v="2017-04-25T00:00:00"/>
    <d v="2017-04-01T00:00:00"/>
    <d v="2017-04-25T00:00:00"/>
    <s v="Tuesday"/>
    <d v="1899-12-30T13:10:50"/>
    <d v="1899-12-30T13:00:00"/>
    <n v="1"/>
    <d v="2017-04-25T00:00:00"/>
    <d v="2017-04-01T00:00:00"/>
    <d v="2017-04-25T00:00:00"/>
    <s v="Tuesday"/>
    <d v="1899-12-30T13:24:18"/>
    <d v="1899-12-30T13:00:00"/>
    <s v="One Way"/>
  </r>
  <r>
    <n v="1444023"/>
    <s v="RFID Card Member"/>
    <s v="milwaukee"/>
    <s v="WI"/>
    <n v="53211"/>
    <s v="UNITED STATES"/>
    <s v="Annual Pass"/>
    <n v="11107"/>
    <x v="27"/>
    <n v="43.074890000000003"/>
    <n v="-87.882810000000006"/>
    <x v="25"/>
    <n v="43.074890000000003"/>
    <n v="-87.882810000000006"/>
    <n v="19"/>
    <n v="0"/>
    <n v="2.9"/>
    <n v="2.7"/>
    <n v="114"/>
    <n v="-1"/>
    <d v="2017-04-25T00:00:00"/>
    <d v="2017-04-01T00:00:00"/>
    <d v="2017-04-25T00:00:00"/>
    <s v="Tuesday"/>
    <d v="1899-12-30T13:57:08"/>
    <d v="1899-12-30T14:00:00"/>
    <n v="1"/>
    <d v="2017-04-25T00:00:00"/>
    <d v="2017-04-01T00:00:00"/>
    <d v="2017-04-25T00:00:00"/>
    <s v="Tuesday"/>
    <d v="1899-12-30T14:16:29"/>
    <d v="1899-12-30T14:00:00"/>
    <s v="Round Trip"/>
  </r>
  <r>
    <n v="1251858"/>
    <s v="RFID Card Member"/>
    <s v="Deerfield"/>
    <s v="WI"/>
    <n v="53531"/>
    <s v="UNITED STATES"/>
    <s v="Bublr for Organizations"/>
    <n v="5454"/>
    <x v="38"/>
    <n v="43.058619999999998"/>
    <n v="-87.885319999999993"/>
    <x v="29"/>
    <n v="43.06033"/>
    <n v="-87.89546"/>
    <n v="5"/>
    <n v="0"/>
    <n v="0.8"/>
    <n v="0.7"/>
    <n v="30"/>
    <n v="-1"/>
    <d v="2017-04-25T00:00:00"/>
    <d v="2017-04-01T00:00:00"/>
    <d v="2017-04-25T00:00:00"/>
    <s v="Tuesday"/>
    <d v="1899-12-30T15:27:52"/>
    <d v="1899-12-30T15:00:00"/>
    <n v="1"/>
    <d v="2017-04-25T00:00:00"/>
    <d v="2017-04-01T00:00:00"/>
    <d v="2017-04-25T00:00:00"/>
    <s v="Tuesday"/>
    <d v="1899-12-30T15:32:40"/>
    <d v="1899-12-30T16:00:00"/>
    <s v="One Way"/>
  </r>
  <r>
    <n v="928245"/>
    <s v="RFID Card Member"/>
    <s v="MILWAUKEE"/>
    <s v="WI"/>
    <n v="53202"/>
    <s v="UNITED STATES"/>
    <s v="Annual Pass"/>
    <n v="34"/>
    <x v="53"/>
    <n v="43.074655999999997"/>
    <n v="-87.889011999999994"/>
    <x v="27"/>
    <n v="43.063749000000001"/>
    <n v="-87.887962999999999"/>
    <n v="7"/>
    <n v="0"/>
    <n v="1.1000000000000001"/>
    <n v="1"/>
    <n v="42"/>
    <n v="-1"/>
    <d v="2017-04-25T00:00:00"/>
    <d v="2017-04-01T00:00:00"/>
    <d v="2017-04-25T00:00:00"/>
    <s v="Tuesday"/>
    <d v="1899-12-30T17:47:51"/>
    <d v="1899-12-30T18:00:00"/>
    <n v="1"/>
    <d v="2017-04-25T00:00:00"/>
    <d v="2017-04-01T00:00:00"/>
    <d v="2017-04-25T00:00:00"/>
    <s v="Tuesday"/>
    <d v="1899-12-30T17:54:41"/>
    <d v="1899-12-30T18:00:00"/>
    <s v="One Way"/>
  </r>
  <r>
    <n v="1247978"/>
    <s v="RFID Card Member"/>
    <s v="Sussex"/>
    <s v="WI"/>
    <n v="53089"/>
    <s v="UNITED STATES"/>
    <s v="Bublr for Organizations"/>
    <n v="5497"/>
    <x v="27"/>
    <n v="43.074890000000003"/>
    <n v="-87.882810000000006"/>
    <x v="47"/>
    <n v="43.060250000000003"/>
    <n v="-87.892169999999993"/>
    <n v="1328"/>
    <n v="0"/>
    <n v="18"/>
    <n v="17.100000000000001"/>
    <n v="720"/>
    <n v="-1"/>
    <d v="2017-04-25T00:00:00"/>
    <d v="2017-04-01T00:00:00"/>
    <d v="2017-04-25T00:00:00"/>
    <s v="Tuesday"/>
    <d v="1899-12-30T18:14:43"/>
    <d v="1899-12-30T18:00:00"/>
    <n v="1"/>
    <d v="2017-04-26T00:00:00"/>
    <d v="2017-04-01T00:00:00"/>
    <d v="2017-04-26T00:00:00"/>
    <s v="Wednesday"/>
    <d v="1899-12-30T16:22:15"/>
    <d v="1899-12-30T16:00:00"/>
    <s v="One Way"/>
  </r>
  <r>
    <n v="1599432"/>
    <s v="RFID Card Member"/>
    <m/>
    <m/>
    <n v="53222"/>
    <s v="UNITED STATES"/>
    <s v="Pay as You Go Pass"/>
    <n v="5434"/>
    <x v="51"/>
    <n v="43.06044"/>
    <n v="-88.016239999999996"/>
    <x v="46"/>
    <n v="43.06044"/>
    <n v="-88.016239999999996"/>
    <n v="26"/>
    <n v="2"/>
    <n v="3.9"/>
    <n v="3.7"/>
    <n v="156"/>
    <n v="-1"/>
    <d v="2017-04-25T00:00:00"/>
    <d v="2017-04-01T00:00:00"/>
    <d v="2017-04-25T00:00:00"/>
    <s v="Tuesday"/>
    <d v="1899-12-30T19:22:57"/>
    <d v="1899-12-30T19:00:00"/>
    <n v="1"/>
    <d v="2017-04-25T00:00:00"/>
    <d v="2017-04-01T00:00:00"/>
    <d v="2017-04-25T00:00:00"/>
    <s v="Tuesday"/>
    <d v="1899-12-30T19:48:35"/>
    <d v="1899-12-30T20:00:00"/>
    <s v="Round Trip"/>
  </r>
  <r>
    <n v="1251604"/>
    <s v="RFID Card Member"/>
    <s v="Rosholt"/>
    <s v="WI"/>
    <n v="54473"/>
    <s v="UNITED STATES"/>
    <s v="Bublr for Organizations"/>
    <n v="5519"/>
    <x v="32"/>
    <n v="43.078530000000001"/>
    <n v="-87.882620000000003"/>
    <x v="13"/>
    <n v="43.078530000000001"/>
    <n v="-87.882620000000003"/>
    <n v="1"/>
    <n v="0"/>
    <n v="0.2"/>
    <n v="0.1"/>
    <n v="6"/>
    <n v="-1"/>
    <d v="2017-04-25T00:00:00"/>
    <d v="2017-04-01T00:00:00"/>
    <d v="2017-04-25T00:00:00"/>
    <s v="Tuesday"/>
    <d v="1899-12-30T19:26:53"/>
    <d v="1899-12-30T19:00:00"/>
    <n v="1"/>
    <d v="2017-04-25T00:00:00"/>
    <d v="2017-04-01T00:00:00"/>
    <d v="2017-04-25T00:00:00"/>
    <s v="Tuesday"/>
    <d v="1899-12-30T19:27:53"/>
    <d v="1899-12-30T19:00:00"/>
    <s v="Round Trip"/>
  </r>
  <r>
    <n v="1251604"/>
    <s v="RFID Card Member"/>
    <s v="Rosholt"/>
    <s v="WI"/>
    <n v="54473"/>
    <s v="UNITED STATES"/>
    <s v="Bublr for Organizations"/>
    <n v="199"/>
    <x v="53"/>
    <n v="43.074655999999997"/>
    <n v="-87.889011999999994"/>
    <x v="13"/>
    <n v="43.078530000000001"/>
    <n v="-87.882620000000003"/>
    <n v="6"/>
    <n v="0"/>
    <n v="0.9"/>
    <n v="0.9"/>
    <n v="36"/>
    <n v="-1"/>
    <d v="2017-04-25T00:00:00"/>
    <d v="2017-04-01T00:00:00"/>
    <d v="2017-04-25T00:00:00"/>
    <s v="Tuesday"/>
    <d v="1899-12-30T19:47:07"/>
    <d v="1899-12-30T20:00:00"/>
    <n v="1"/>
    <d v="2017-04-25T00:00:00"/>
    <d v="2017-04-01T00:00:00"/>
    <d v="2017-04-25T00:00:00"/>
    <s v="Tuesday"/>
    <d v="1899-12-30T19:53:20"/>
    <d v="1899-12-30T20:00:00"/>
    <s v="One Way"/>
  </r>
  <r>
    <n v="1357250"/>
    <s v="RFID Card Member"/>
    <s v="Milwaukee"/>
    <s v="WI"/>
    <n v="53202"/>
    <s v="UNITED STATES"/>
    <s v="Annual Pass"/>
    <n v="263"/>
    <x v="1"/>
    <n v="43.048200000000001"/>
    <n v="-87.900859999999994"/>
    <x v="1"/>
    <n v="43.03886"/>
    <n v="-87.902720000000002"/>
    <n v="5"/>
    <n v="0"/>
    <n v="0.8"/>
    <n v="0.7"/>
    <n v="30"/>
    <n v="-1"/>
    <d v="2017-04-26T00:00:00"/>
    <d v="2017-04-01T00:00:00"/>
    <d v="2017-04-26T00:00:00"/>
    <s v="Wednesday"/>
    <d v="1899-12-30T08:06:45"/>
    <d v="1899-12-30T08:00:00"/>
    <n v="1"/>
    <d v="2017-04-26T00:00:00"/>
    <d v="2017-04-01T00:00:00"/>
    <d v="2017-04-26T00:00:00"/>
    <s v="Wednesday"/>
    <d v="1899-12-30T08:11:40"/>
    <d v="1899-12-30T08:00:00"/>
    <s v="One Way"/>
  </r>
  <r>
    <n v="1407702"/>
    <s v="RFID Card Member"/>
    <s v="Milwaukee"/>
    <s v="WI"/>
    <n v="53202"/>
    <s v="UNITED STATES"/>
    <s v="Annual Pass"/>
    <n v="11167"/>
    <x v="53"/>
    <n v="43.074655999999997"/>
    <n v="-87.889011999999994"/>
    <x v="13"/>
    <n v="43.078530000000001"/>
    <n v="-87.882620000000003"/>
    <n v="5"/>
    <n v="0"/>
    <n v="0.8"/>
    <n v="0.7"/>
    <n v="30"/>
    <n v="-1"/>
    <d v="2017-04-26T00:00:00"/>
    <d v="2017-04-01T00:00:00"/>
    <d v="2017-04-26T00:00:00"/>
    <s v="Wednesday"/>
    <d v="1899-12-30T08:53:40"/>
    <d v="1899-12-30T09:00:00"/>
    <n v="1"/>
    <d v="2017-04-26T00:00:00"/>
    <d v="2017-04-01T00:00:00"/>
    <d v="2017-04-26T00:00:00"/>
    <s v="Wednesday"/>
    <d v="1899-12-30T08:58:31"/>
    <d v="1899-12-30T09:00:00"/>
    <s v="One Way"/>
  </r>
  <r>
    <n v="1564054"/>
    <s v="RFID Card Member"/>
    <s v="Franksville "/>
    <s v="WI"/>
    <n v="53126"/>
    <s v="UNITED STATES"/>
    <s v="Annual Pass"/>
    <n v="11150"/>
    <x v="23"/>
    <n v="43.053040000000003"/>
    <n v="-87.897660000000002"/>
    <x v="49"/>
    <n v="43.060296999999998"/>
    <n v="-87.913150000000002"/>
    <n v="9"/>
    <n v="0"/>
    <n v="1.4"/>
    <n v="1.3"/>
    <n v="54"/>
    <n v="-1"/>
    <d v="2017-04-26T00:00:00"/>
    <d v="2017-04-01T00:00:00"/>
    <d v="2017-04-26T00:00:00"/>
    <s v="Wednesday"/>
    <d v="1899-12-30T13:26:10"/>
    <d v="1899-12-30T13:00:00"/>
    <n v="1"/>
    <d v="2017-04-26T00:00:00"/>
    <d v="2017-04-01T00:00:00"/>
    <d v="2017-04-26T00:00:00"/>
    <s v="Wednesday"/>
    <d v="1899-12-30T13:35:32"/>
    <d v="1899-12-30T14:00:00"/>
    <s v="One Way"/>
  </r>
  <r>
    <n v="1368412"/>
    <s v="RFID Card Member"/>
    <s v="Waterford"/>
    <s v="WI"/>
    <n v="53185"/>
    <s v="UNITED STATES"/>
    <s v="Annual Pass"/>
    <n v="32"/>
    <x v="5"/>
    <n v="43.031320000000001"/>
    <n v="-87.904259999999994"/>
    <x v="41"/>
    <n v="43.031320000000001"/>
    <n v="-87.904259999999994"/>
    <n v="33"/>
    <n v="0"/>
    <n v="5"/>
    <n v="4.7"/>
    <n v="198"/>
    <n v="-1"/>
    <d v="2017-04-26T00:00:00"/>
    <d v="2017-04-01T00:00:00"/>
    <d v="2017-04-26T00:00:00"/>
    <s v="Wednesday"/>
    <d v="1899-12-30T13:33:02"/>
    <d v="1899-12-30T14:00:00"/>
    <n v="1"/>
    <d v="2017-04-26T00:00:00"/>
    <d v="2017-04-01T00:00:00"/>
    <d v="2017-04-26T00:00:00"/>
    <s v="Wednesday"/>
    <d v="1899-12-30T14:06:21"/>
    <d v="1899-12-30T14:00:00"/>
    <s v="Round Trip"/>
  </r>
  <r>
    <n v="1351368"/>
    <s v="RFID Card Member"/>
    <s v="Milwaukee"/>
    <s v="WI"/>
    <n v="53202"/>
    <s v="UNITED STATES"/>
    <s v="Annual Pass"/>
    <n v="5474"/>
    <x v="13"/>
    <n v="43.038649999999997"/>
    <n v="-87.921930000000003"/>
    <x v="31"/>
    <n v="43.040154000000001"/>
    <n v="-87.932113000000001"/>
    <n v="8"/>
    <n v="0"/>
    <n v="1.2"/>
    <n v="1.1000000000000001"/>
    <n v="48"/>
    <n v="-1"/>
    <d v="2017-04-26T00:00:00"/>
    <d v="2017-04-01T00:00:00"/>
    <d v="2017-04-26T00:00:00"/>
    <s v="Wednesday"/>
    <d v="1899-12-30T14:24:45"/>
    <d v="1899-12-30T14:00:00"/>
    <n v="1"/>
    <d v="2017-04-26T00:00:00"/>
    <d v="2017-04-01T00:00:00"/>
    <d v="2017-04-26T00:00:00"/>
    <s v="Wednesday"/>
    <d v="1899-12-30T14:32:08"/>
    <d v="1899-12-30T15:00:00"/>
    <s v="One Way"/>
  </r>
  <r>
    <n v="1249133"/>
    <s v="RFID Card Member"/>
    <s v="Prairie Du Chien"/>
    <s v="WI"/>
    <n v="53821"/>
    <s v="UNITED STATES"/>
    <s v="Bublr for Organizations"/>
    <n v="104"/>
    <x v="31"/>
    <n v="43.06033"/>
    <n v="-87.89546"/>
    <x v="3"/>
    <n v="43.03913"/>
    <n v="-87.916150000000002"/>
    <n v="15"/>
    <n v="0"/>
    <n v="2.2999999999999998"/>
    <n v="2.1"/>
    <n v="90"/>
    <n v="-1"/>
    <d v="2017-04-26T00:00:00"/>
    <d v="2017-04-01T00:00:00"/>
    <d v="2017-04-26T00:00:00"/>
    <s v="Wednesday"/>
    <d v="1899-12-30T14:28:12"/>
    <d v="1899-12-30T14:00:00"/>
    <n v="1"/>
    <d v="2017-04-26T00:00:00"/>
    <d v="2017-04-01T00:00:00"/>
    <d v="2017-04-26T00:00:00"/>
    <s v="Wednesday"/>
    <d v="1899-12-30T14:43:09"/>
    <d v="1899-12-30T15:00:00"/>
    <s v="One Way"/>
  </r>
  <r>
    <n v="1445188"/>
    <s v="RFID Card Member"/>
    <s v="Milwaukee"/>
    <s v="WI"/>
    <n v="53211"/>
    <s v="UNITED STATES"/>
    <s v="Annual Pass"/>
    <n v="5571"/>
    <x v="22"/>
    <n v="43.066893999999998"/>
    <n v="-87.877936000000005"/>
    <x v="10"/>
    <n v="43.058619999999998"/>
    <n v="-87.885319999999993"/>
    <n v="8"/>
    <n v="0"/>
    <n v="1.2"/>
    <n v="1.1000000000000001"/>
    <n v="48"/>
    <n v="-1"/>
    <d v="2017-04-26T00:00:00"/>
    <d v="2017-04-01T00:00:00"/>
    <d v="2017-04-26T00:00:00"/>
    <s v="Wednesday"/>
    <d v="1899-12-30T18:28:37"/>
    <d v="1899-12-30T18:00:00"/>
    <n v="1"/>
    <d v="2017-04-26T00:00:00"/>
    <d v="2017-04-01T00:00:00"/>
    <d v="2017-04-26T00:00:00"/>
    <s v="Wednesday"/>
    <d v="1899-12-30T18:36:07"/>
    <d v="1899-12-30T19:00:00"/>
    <s v="One Way"/>
  </r>
  <r>
    <n v="1321282"/>
    <s v="RFID Card Member"/>
    <s v="Milwaukee"/>
    <s v="WI"/>
    <n v="53202"/>
    <s v="UNITED STATES"/>
    <s v="Annual Pass"/>
    <n v="5563"/>
    <x v="48"/>
    <n v="43.060155999999999"/>
    <n v="-87.881258000000003"/>
    <x v="25"/>
    <n v="43.074890000000003"/>
    <n v="-87.882810000000006"/>
    <n v="8"/>
    <n v="0"/>
    <n v="1.2"/>
    <n v="1.1000000000000001"/>
    <n v="48"/>
    <n v="-1"/>
    <d v="2017-04-26T00:00:00"/>
    <d v="2017-04-01T00:00:00"/>
    <d v="2017-04-26T00:00:00"/>
    <s v="Wednesday"/>
    <d v="1899-12-30T19:00:07"/>
    <d v="1899-12-30T19:00:00"/>
    <n v="1"/>
    <d v="2017-04-26T00:00:00"/>
    <d v="2017-04-01T00:00:00"/>
    <d v="2017-04-26T00:00:00"/>
    <s v="Wednesday"/>
    <d v="1899-12-30T19:08:52"/>
    <d v="1899-12-30T19:00:00"/>
    <s v="One Way"/>
  </r>
  <r>
    <n v="1250262"/>
    <s v="RFID Card Member"/>
    <s v="West Allis "/>
    <s v="WI"/>
    <n v="53227"/>
    <s v="UNITED STATES"/>
    <s v="Bublr for Organizations"/>
    <n v="11064"/>
    <x v="32"/>
    <n v="43.078530000000001"/>
    <n v="-87.882620000000003"/>
    <x v="13"/>
    <n v="43.078530000000001"/>
    <n v="-87.882620000000003"/>
    <n v="19"/>
    <n v="0"/>
    <n v="2.9"/>
    <n v="2.7"/>
    <n v="114"/>
    <n v="-1"/>
    <d v="2017-04-26T00:00:00"/>
    <d v="2017-04-01T00:00:00"/>
    <d v="2017-04-26T00:00:00"/>
    <s v="Wednesday"/>
    <d v="1899-12-30T21:28:49"/>
    <d v="1899-12-30T21:00:00"/>
    <n v="1"/>
    <d v="2017-04-26T00:00:00"/>
    <d v="2017-04-01T00:00:00"/>
    <d v="2017-04-26T00:00:00"/>
    <s v="Wednesday"/>
    <d v="1899-12-30T21:47:58"/>
    <d v="1899-12-30T22:00:00"/>
    <s v="Round Trip"/>
  </r>
  <r>
    <n v="1298099"/>
    <s v="RFID Card Member"/>
    <s v="Milwaukee"/>
    <s v="WI"/>
    <n v="53233"/>
    <s v="UNITED STATES"/>
    <s v="Annual Pass"/>
    <n v="5530"/>
    <x v="1"/>
    <n v="43.048200000000001"/>
    <n v="-87.900859999999994"/>
    <x v="33"/>
    <n v="43.04804"/>
    <n v="-87.896720000000002"/>
    <n v="3"/>
    <n v="0"/>
    <n v="0.5"/>
    <n v="0.4"/>
    <n v="18"/>
    <n v="-1"/>
    <d v="2017-04-26T00:00:00"/>
    <d v="2017-04-01T00:00:00"/>
    <d v="2017-04-26T00:00:00"/>
    <s v="Wednesday"/>
    <d v="1899-12-30T22:31:37"/>
    <d v="1899-12-30T23:00:00"/>
    <n v="1"/>
    <d v="2017-04-26T00:00:00"/>
    <d v="2017-04-01T00:00:00"/>
    <d v="2017-04-26T00:00:00"/>
    <s v="Wednesday"/>
    <d v="1899-12-30T22:34:12"/>
    <d v="1899-12-30T23:00:00"/>
    <s v="One Way"/>
  </r>
  <r>
    <n v="1489319"/>
    <s v="RFID Card Member"/>
    <s v="Brookfield"/>
    <s v="WI"/>
    <n v="53045"/>
    <s v="UNITED STATES"/>
    <s v="Annual Pass"/>
    <n v="19"/>
    <x v="10"/>
    <n v="43.060786"/>
    <n v="-87.883825999999999"/>
    <x v="20"/>
    <n v="43.077359999999999"/>
    <n v="-87.880769999999998"/>
    <n v="8"/>
    <n v="0"/>
    <n v="1.2"/>
    <n v="1.1000000000000001"/>
    <n v="48"/>
    <n v="-1"/>
    <d v="2017-04-27T00:00:00"/>
    <d v="2017-04-01T00:00:00"/>
    <d v="2017-04-27T00:00:00"/>
    <s v="Thursday"/>
    <d v="1899-12-30T08:47:09"/>
    <d v="1899-12-30T09:00:00"/>
    <n v="1"/>
    <d v="2017-04-27T00:00:00"/>
    <d v="2017-04-01T00:00:00"/>
    <d v="2017-04-27T00:00:00"/>
    <s v="Thursday"/>
    <d v="1899-12-30T08:55:02"/>
    <d v="1899-12-30T09:00:00"/>
    <s v="One Way"/>
  </r>
  <r>
    <n v="1257700"/>
    <s v="RFID Card Member"/>
    <s v="Milwaukee"/>
    <s v="WI"/>
    <n v="53202"/>
    <s v="UNITED STATES"/>
    <s v="Annual Pass"/>
    <n v="5422"/>
    <x v="39"/>
    <n v="43.020020000000002"/>
    <n v="-87.912540000000007"/>
    <x v="1"/>
    <n v="43.03886"/>
    <n v="-87.902720000000002"/>
    <n v="14"/>
    <n v="0"/>
    <n v="2.1"/>
    <n v="2"/>
    <n v="84"/>
    <n v="-1"/>
    <d v="2017-04-27T00:00:00"/>
    <d v="2017-04-01T00:00:00"/>
    <d v="2017-04-27T00:00:00"/>
    <s v="Thursday"/>
    <d v="1899-12-30T11:38:23"/>
    <d v="1899-12-30T12:00:00"/>
    <n v="1"/>
    <d v="2017-04-27T00:00:00"/>
    <d v="2017-04-01T00:00:00"/>
    <d v="2017-04-27T00:00:00"/>
    <s v="Thursday"/>
    <d v="1899-12-30T11:52:47"/>
    <d v="1899-12-30T12:00:00"/>
    <s v="One Way"/>
  </r>
  <r>
    <n v="1555712"/>
    <s v="RFID Card Member"/>
    <s v="Milwaukee"/>
    <s v="WI"/>
    <n v="53202"/>
    <s v="UNITED STATES"/>
    <s v="Annual Pass"/>
    <n v="5529"/>
    <x v="43"/>
    <n v="43.05847"/>
    <n v="-87.898079999999993"/>
    <x v="50"/>
    <n v="43.05847"/>
    <n v="-87.898079999999993"/>
    <n v="2"/>
    <n v="0"/>
    <n v="0.3"/>
    <n v="0.3"/>
    <n v="12"/>
    <n v="-1"/>
    <d v="2017-04-27T00:00:00"/>
    <d v="2017-04-01T00:00:00"/>
    <d v="2017-04-27T00:00:00"/>
    <s v="Thursday"/>
    <d v="1899-12-30T13:52:09"/>
    <d v="1899-12-30T14:00:00"/>
    <n v="1"/>
    <d v="2017-04-27T00:00:00"/>
    <d v="2017-04-01T00:00:00"/>
    <d v="2017-04-27T00:00:00"/>
    <s v="Thursday"/>
    <d v="1899-12-30T13:54:54"/>
    <d v="1899-12-30T14:00:00"/>
    <s v="Round Trip"/>
  </r>
  <r>
    <n v="531225"/>
    <s v="RFID Card Member"/>
    <s v="milwaukee"/>
    <s v="WI"/>
    <n v="53202"/>
    <s v="UNITED STATES"/>
    <s v="Annual Pass"/>
    <n v="11136"/>
    <x v="9"/>
    <n v="43.05097"/>
    <n v="-87.906440000000003"/>
    <x v="2"/>
    <n v="43.048200000000001"/>
    <n v="-87.900859999999994"/>
    <n v="6"/>
    <n v="0"/>
    <n v="0.9"/>
    <n v="0.9"/>
    <n v="36"/>
    <n v="-1"/>
    <d v="2017-04-27T00:00:00"/>
    <d v="2017-04-01T00:00:00"/>
    <d v="2017-04-27T00:00:00"/>
    <s v="Thursday"/>
    <d v="1899-12-30T16:13:45"/>
    <d v="1899-12-30T16:00:00"/>
    <n v="1"/>
    <d v="2017-04-27T00:00:00"/>
    <d v="2017-04-01T00:00:00"/>
    <d v="2017-04-27T00:00:00"/>
    <s v="Thursday"/>
    <d v="1899-12-30T16:19:44"/>
    <d v="1899-12-30T16:00:00"/>
    <s v="One Way"/>
  </r>
  <r>
    <n v="1344495"/>
    <s v="RFID Card Member"/>
    <s v="Kenosha"/>
    <s v="WI"/>
    <n v="53144"/>
    <s v="UNITED STATES"/>
    <s v="Annual Pass"/>
    <n v="5464"/>
    <x v="31"/>
    <n v="43.06033"/>
    <n v="-87.89546"/>
    <x v="47"/>
    <n v="43.060250000000003"/>
    <n v="-87.892169999999993"/>
    <n v="1"/>
    <n v="0"/>
    <n v="0.2"/>
    <n v="0.1"/>
    <n v="6"/>
    <n v="-1"/>
    <d v="2017-04-27T00:00:00"/>
    <d v="2017-04-01T00:00:00"/>
    <d v="2017-04-27T00:00:00"/>
    <s v="Thursday"/>
    <d v="1899-12-30T17:11:33"/>
    <d v="1899-12-30T17:00:00"/>
    <n v="1"/>
    <d v="2017-04-27T00:00:00"/>
    <d v="2017-04-01T00:00:00"/>
    <d v="2017-04-27T00:00:00"/>
    <s v="Thursday"/>
    <d v="1899-12-30T17:12:32"/>
    <d v="1899-12-30T17:00:00"/>
    <s v="One Way"/>
  </r>
  <r>
    <n v="1137916"/>
    <s v="RFID Card Member"/>
    <s v="Milwaukee "/>
    <s v="WI"/>
    <n v="53202"/>
    <s v="UNITED STATES"/>
    <s v="Annual Pass"/>
    <n v="5492"/>
    <x v="8"/>
    <n v="43.038580000000003"/>
    <n v="-87.90934"/>
    <x v="11"/>
    <n v="43.052460000000004"/>
    <n v="-87.891000000000005"/>
    <n v="11"/>
    <n v="0"/>
    <n v="1.7"/>
    <n v="1.6"/>
    <n v="66"/>
    <n v="-1"/>
    <d v="2017-04-27T00:00:00"/>
    <d v="2017-04-01T00:00:00"/>
    <d v="2017-04-27T00:00:00"/>
    <s v="Thursday"/>
    <d v="1899-12-30T18:41:45"/>
    <d v="1899-12-30T19:00:00"/>
    <n v="1"/>
    <d v="2017-04-27T00:00:00"/>
    <d v="2017-04-01T00:00:00"/>
    <d v="2017-04-27T00:00:00"/>
    <s v="Thursday"/>
    <d v="1899-12-30T18:52:35"/>
    <d v="1899-12-30T19:00:00"/>
    <s v="One Way"/>
  </r>
  <r>
    <n v="1017964"/>
    <s v="RFID Card Member"/>
    <s v="Milwaukee"/>
    <s v="WI"/>
    <n v="53202"/>
    <s v="UNITED STATES"/>
    <s v="Annual Pass"/>
    <n v="317"/>
    <x v="38"/>
    <n v="43.058619999999998"/>
    <n v="-87.885319999999993"/>
    <x v="11"/>
    <n v="43.052460000000004"/>
    <n v="-87.891000000000005"/>
    <n v="6"/>
    <n v="0"/>
    <n v="0.9"/>
    <n v="0.9"/>
    <n v="36"/>
    <n v="-1"/>
    <d v="2017-04-28T00:00:00"/>
    <d v="2017-04-01T00:00:00"/>
    <d v="2017-04-28T00:00:00"/>
    <s v="Friday"/>
    <d v="1899-12-30T08:08:18"/>
    <d v="1899-12-30T08:00:00"/>
    <n v="1"/>
    <d v="2017-04-28T00:00:00"/>
    <d v="2017-04-01T00:00:00"/>
    <d v="2017-04-28T00:00:00"/>
    <s v="Friday"/>
    <d v="1899-12-30T08:14:55"/>
    <d v="1899-12-30T08:00:00"/>
    <s v="One Way"/>
  </r>
  <r>
    <n v="1017964"/>
    <s v="RFID Card Member"/>
    <s v="Milwaukee"/>
    <s v="WI"/>
    <n v="53202"/>
    <s v="UNITED STATES"/>
    <s v="Annual Pass"/>
    <n v="263"/>
    <x v="12"/>
    <n v="43.052460000000004"/>
    <n v="-87.891000000000005"/>
    <x v="1"/>
    <n v="43.03886"/>
    <n v="-87.902720000000002"/>
    <n v="10"/>
    <n v="0"/>
    <n v="1.5"/>
    <n v="1.4"/>
    <n v="60"/>
    <n v="-1"/>
    <d v="2017-04-28T00:00:00"/>
    <d v="2017-04-01T00:00:00"/>
    <d v="2017-04-28T00:00:00"/>
    <s v="Friday"/>
    <d v="1899-12-30T08:16:38"/>
    <d v="1899-12-30T08:00:00"/>
    <n v="1"/>
    <d v="2017-04-28T00:00:00"/>
    <d v="2017-04-01T00:00:00"/>
    <d v="2017-04-28T00:00:00"/>
    <s v="Friday"/>
    <d v="1899-12-30T08:26:18"/>
    <d v="1899-12-30T08:00:00"/>
    <s v="One Way"/>
  </r>
  <r>
    <n v="1269318"/>
    <s v="RFID Card Member"/>
    <s v="Milwaukee"/>
    <s v="WI"/>
    <n v="53204"/>
    <s v="UNITED STATES"/>
    <s v="Annual Pass"/>
    <n v="982"/>
    <x v="34"/>
    <n v="43.02948"/>
    <n v="-87.912819999999996"/>
    <x v="3"/>
    <n v="43.03913"/>
    <n v="-87.916150000000002"/>
    <n v="7"/>
    <n v="0"/>
    <n v="1.1000000000000001"/>
    <n v="1"/>
    <n v="42"/>
    <n v="-1"/>
    <d v="2017-04-28T00:00:00"/>
    <d v="2017-04-01T00:00:00"/>
    <d v="2017-04-28T00:00:00"/>
    <s v="Friday"/>
    <d v="1899-12-30T08:56:50"/>
    <d v="1899-12-30T09:00:00"/>
    <n v="1"/>
    <d v="2017-04-28T00:00:00"/>
    <d v="2017-04-01T00:00:00"/>
    <d v="2017-04-28T00:00:00"/>
    <s v="Friday"/>
    <d v="1899-12-30T09:03:08"/>
    <d v="1899-12-30T09:00:00"/>
    <s v="One Way"/>
  </r>
  <r>
    <n v="1442430"/>
    <s v="RFID Card Member"/>
    <s v="Milwaukee"/>
    <s v="WI"/>
    <n v="53211"/>
    <s v="UNITED STATES"/>
    <s v="Annual Pass"/>
    <n v="5471"/>
    <x v="53"/>
    <n v="43.074655999999997"/>
    <n v="-87.889011999999994"/>
    <x v="25"/>
    <n v="43.074890000000003"/>
    <n v="-87.882810000000006"/>
    <n v="2"/>
    <n v="0"/>
    <n v="0.3"/>
    <n v="0.3"/>
    <n v="12"/>
    <n v="-1"/>
    <d v="2017-04-28T00:00:00"/>
    <d v="2017-04-01T00:00:00"/>
    <d v="2017-04-28T00:00:00"/>
    <s v="Friday"/>
    <d v="1899-12-30T09:11:27"/>
    <d v="1899-12-30T09:00:00"/>
    <n v="1"/>
    <d v="2017-04-28T00:00:00"/>
    <d v="2017-04-01T00:00:00"/>
    <d v="2017-04-28T00:00:00"/>
    <s v="Friday"/>
    <d v="1899-12-30T09:13:59"/>
    <d v="1899-12-30T09:00:00"/>
    <s v="One Way"/>
  </r>
  <r>
    <n v="1575847"/>
    <s v="RFID Card Member"/>
    <s v="Milwaukee"/>
    <s v="WI"/>
    <n v="53211"/>
    <s v="UNITED STATES"/>
    <s v="Annual Pass"/>
    <n v="5443"/>
    <x v="27"/>
    <n v="43.074890000000003"/>
    <n v="-87.882810000000006"/>
    <x v="7"/>
    <n v="43.038580000000003"/>
    <n v="-87.90934"/>
    <n v="54"/>
    <n v="0"/>
    <n v="8.1"/>
    <n v="7.7"/>
    <n v="324"/>
    <n v="-1"/>
    <d v="2017-04-28T00:00:00"/>
    <d v="2017-04-01T00:00:00"/>
    <d v="2017-04-28T00:00:00"/>
    <s v="Friday"/>
    <d v="1899-12-30T09:22:05"/>
    <d v="1899-12-30T09:00:00"/>
    <n v="1"/>
    <d v="2017-04-28T00:00:00"/>
    <d v="2017-04-01T00:00:00"/>
    <d v="2017-04-28T00:00:00"/>
    <s v="Friday"/>
    <d v="1899-12-30T10:16:18"/>
    <d v="1899-12-30T10:00:00"/>
    <s v="One Way"/>
  </r>
  <r>
    <n v="1427339"/>
    <s v="RFID Card Member"/>
    <s v="Wauwatosa"/>
    <s v="WI"/>
    <n v="53226"/>
    <s v="UNITED STATES"/>
    <s v="Annual Pass"/>
    <n v="11090"/>
    <x v="5"/>
    <n v="43.031320000000001"/>
    <n v="-87.904259999999994"/>
    <x v="12"/>
    <n v="43.036900000000003"/>
    <n v="-87.89667"/>
    <n v="6"/>
    <n v="0"/>
    <n v="0.9"/>
    <n v="0.9"/>
    <n v="36"/>
    <n v="-1"/>
    <d v="2017-04-28T00:00:00"/>
    <d v="2017-04-01T00:00:00"/>
    <d v="2017-04-28T00:00:00"/>
    <s v="Friday"/>
    <d v="1899-12-30T09:32:41"/>
    <d v="1899-12-30T10:00:00"/>
    <n v="1"/>
    <d v="2017-04-28T00:00:00"/>
    <d v="2017-04-01T00:00:00"/>
    <d v="2017-04-28T00:00:00"/>
    <s v="Friday"/>
    <d v="1899-12-30T09:38:28"/>
    <d v="1899-12-30T10:00:00"/>
    <s v="One Way"/>
  </r>
  <r>
    <n v="1215088"/>
    <s v="RFID Card Member"/>
    <s v="Milwaukee "/>
    <s v="WI"/>
    <n v="53211"/>
    <s v="UNITED STATES"/>
    <s v="Bublr for Organizations"/>
    <n v="5423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28T00:00:00"/>
    <d v="2017-04-01T00:00:00"/>
    <d v="2017-04-28T00:00:00"/>
    <s v="Friday"/>
    <d v="1899-12-30T12:29:19"/>
    <d v="1899-12-30T12:00:00"/>
    <n v="1"/>
    <d v="2017-04-28T00:00:00"/>
    <d v="2017-04-01T00:00:00"/>
    <d v="2017-04-28T00:00:00"/>
    <s v="Friday"/>
    <d v="1899-12-30T12:32:22"/>
    <d v="1899-12-30T13:00:00"/>
    <s v="One Way"/>
  </r>
  <r>
    <n v="819957"/>
    <s v="RFID Card Member"/>
    <s v="Milwaukee"/>
    <s v="WI"/>
    <n v="53221"/>
    <s v="UNITED STATES"/>
    <s v="Annual Pass"/>
    <n v="247"/>
    <x v="0"/>
    <n v="43.042490000000001"/>
    <n v="-87.909959999999998"/>
    <x v="4"/>
    <n v="43.042490000000001"/>
    <n v="-87.909959999999998"/>
    <n v="13"/>
    <n v="0"/>
    <n v="2"/>
    <n v="1.9"/>
    <n v="78"/>
    <n v="-1"/>
    <d v="2017-04-28T00:00:00"/>
    <d v="2017-04-01T00:00:00"/>
    <d v="2017-04-28T00:00:00"/>
    <s v="Friday"/>
    <d v="1899-12-30T12:44:44"/>
    <d v="1899-12-30T13:00:00"/>
    <n v="1"/>
    <d v="2017-04-28T00:00:00"/>
    <d v="2017-04-01T00:00:00"/>
    <d v="2017-04-28T00:00:00"/>
    <s v="Friday"/>
    <d v="1899-12-30T12:57:23"/>
    <d v="1899-12-30T13:00:00"/>
    <s v="Round Trip"/>
  </r>
  <r>
    <n v="946290"/>
    <s v="RFID Card Member"/>
    <s v="Milwaukee"/>
    <s v="WI"/>
    <n v="53208"/>
    <s v="UNITED STATES"/>
    <s v="Annual Pass"/>
    <n v="5550"/>
    <x v="27"/>
    <n v="43.074890000000003"/>
    <n v="-87.882810000000006"/>
    <x v="20"/>
    <n v="43.077359999999999"/>
    <n v="-87.880769999999998"/>
    <n v="2"/>
    <n v="0"/>
    <n v="0.3"/>
    <n v="0.3"/>
    <n v="12"/>
    <n v="-1"/>
    <d v="2017-04-28T00:00:00"/>
    <d v="2017-04-01T00:00:00"/>
    <d v="2017-04-28T00:00:00"/>
    <s v="Friday"/>
    <d v="1899-12-30T12:57:27"/>
    <d v="1899-12-30T13:00:00"/>
    <n v="1"/>
    <d v="2017-04-28T00:00:00"/>
    <d v="2017-04-01T00:00:00"/>
    <d v="2017-04-28T00:00:00"/>
    <s v="Friday"/>
    <d v="1899-12-30T12:59:50"/>
    <d v="1899-12-30T13:00:00"/>
    <s v="One Way"/>
  </r>
  <r>
    <n v="1564054"/>
    <s v="RFID Card Member"/>
    <s v="Franksville "/>
    <s v="WI"/>
    <n v="53126"/>
    <s v="UNITED STATES"/>
    <s v="Annual Pass"/>
    <n v="5441"/>
    <x v="26"/>
    <n v="43.056539999999998"/>
    <n v="-87.914370000000005"/>
    <x v="26"/>
    <n v="43.053040000000003"/>
    <n v="-87.897660000000002"/>
    <n v="9"/>
    <n v="0"/>
    <n v="1.4"/>
    <n v="1.3"/>
    <n v="54"/>
    <n v="-1"/>
    <d v="2017-04-28T00:00:00"/>
    <d v="2017-04-01T00:00:00"/>
    <d v="2017-04-28T00:00:00"/>
    <s v="Friday"/>
    <d v="1899-12-30T13:02:36"/>
    <d v="1899-12-30T13:00:00"/>
    <n v="1"/>
    <d v="2017-04-28T00:00:00"/>
    <d v="2017-04-01T00:00:00"/>
    <d v="2017-04-28T00:00:00"/>
    <s v="Friday"/>
    <d v="1899-12-30T13:11:02"/>
    <d v="1899-12-30T13:00:00"/>
    <s v="One Way"/>
  </r>
  <r>
    <n v="1351368"/>
    <s v="RFID Card Member"/>
    <s v="Milwaukee"/>
    <s v="WI"/>
    <n v="53202"/>
    <s v="UNITED STATES"/>
    <s v="Annual Pass"/>
    <n v="5474"/>
    <x v="24"/>
    <n v="43.040154000000001"/>
    <n v="-87.932113000000001"/>
    <x v="43"/>
    <n v="43.031480000000002"/>
    <n v="-87.908169999999998"/>
    <n v="23"/>
    <n v="0"/>
    <n v="3.5"/>
    <n v="3.3"/>
    <n v="138"/>
    <n v="-1"/>
    <d v="2017-04-28T00:00:00"/>
    <d v="2017-04-01T00:00:00"/>
    <d v="2017-04-28T00:00:00"/>
    <s v="Friday"/>
    <d v="1899-12-30T13:09:49"/>
    <d v="1899-12-30T13:00:00"/>
    <n v="1"/>
    <d v="2017-04-28T00:00:00"/>
    <d v="2017-04-01T00:00:00"/>
    <d v="2017-04-28T00:00:00"/>
    <s v="Friday"/>
    <d v="1899-12-30T13:32:45"/>
    <d v="1899-12-30T14:00:00"/>
    <s v="One Way"/>
  </r>
  <r>
    <n v="1172746"/>
    <s v="RFID Card Member"/>
    <s v="Eagan"/>
    <s v="MN"/>
    <n v="55122"/>
    <s v="UNITED STATES"/>
    <s v="Bublr for Organizations"/>
    <n v="9"/>
    <x v="32"/>
    <n v="43.078530000000001"/>
    <n v="-87.882620000000003"/>
    <x v="25"/>
    <n v="43.074890000000003"/>
    <n v="-87.882810000000006"/>
    <n v="16"/>
    <n v="0"/>
    <n v="2.4"/>
    <n v="2.2999999999999998"/>
    <n v="96"/>
    <n v="-1"/>
    <d v="2017-04-28T00:00:00"/>
    <d v="2017-04-01T00:00:00"/>
    <d v="2017-04-28T00:00:00"/>
    <s v="Friday"/>
    <d v="1899-12-30T13:14:47"/>
    <d v="1899-12-30T13:00:00"/>
    <n v="1"/>
    <d v="2017-04-28T00:00:00"/>
    <d v="2017-04-01T00:00:00"/>
    <d v="2017-04-28T00:00:00"/>
    <s v="Friday"/>
    <d v="1899-12-30T13:30:45"/>
    <d v="1899-12-30T14:00:00"/>
    <s v="One Way"/>
  </r>
  <r>
    <n v="1427339"/>
    <s v="RFID Card Member"/>
    <s v="Wauwatosa"/>
    <s v="WI"/>
    <n v="53226"/>
    <s v="UNITED STATES"/>
    <s v="Annual Pass"/>
    <n v="11168"/>
    <x v="33"/>
    <n v="43.004728999999998"/>
    <n v="-87.905463999999995"/>
    <x v="41"/>
    <n v="43.031320000000001"/>
    <n v="-87.904259999999994"/>
    <n v="15"/>
    <n v="0"/>
    <n v="2.2999999999999998"/>
    <n v="2.1"/>
    <n v="90"/>
    <n v="-1"/>
    <d v="2017-04-28T00:00:00"/>
    <d v="2017-04-01T00:00:00"/>
    <d v="2017-04-28T00:00:00"/>
    <s v="Friday"/>
    <d v="1899-12-30T13:36:00"/>
    <d v="1899-12-30T14:00:00"/>
    <n v="1"/>
    <d v="2017-04-28T00:00:00"/>
    <d v="2017-04-01T00:00:00"/>
    <d v="2017-04-28T00:00:00"/>
    <s v="Friday"/>
    <d v="1899-12-30T13:51:28"/>
    <d v="1899-12-30T14:00:00"/>
    <s v="One Way"/>
  </r>
  <r>
    <n v="1253542"/>
    <s v="RFID Card Member"/>
    <s v="fox point"/>
    <s v="WI"/>
    <n v="53217"/>
    <s v="UNITED STATES"/>
    <s v="Bublr for Organizations"/>
    <n v="11078"/>
    <x v="53"/>
    <n v="43.074655999999997"/>
    <n v="-87.889011999999994"/>
    <x v="25"/>
    <n v="43.074890000000003"/>
    <n v="-87.882810000000006"/>
    <n v="3"/>
    <n v="0"/>
    <n v="0.5"/>
    <n v="0.4"/>
    <n v="18"/>
    <n v="-1"/>
    <d v="2017-04-28T00:00:00"/>
    <d v="2017-04-01T00:00:00"/>
    <d v="2017-04-28T00:00:00"/>
    <s v="Friday"/>
    <d v="1899-12-30T13:45:13"/>
    <d v="1899-12-30T14:00:00"/>
    <n v="1"/>
    <d v="2017-04-28T00:00:00"/>
    <d v="2017-04-01T00:00:00"/>
    <d v="2017-04-28T00:00:00"/>
    <s v="Friday"/>
    <d v="1899-12-30T13:48:01"/>
    <d v="1899-12-30T14:00:00"/>
    <s v="One Way"/>
  </r>
  <r>
    <n v="1585504"/>
    <s v="RFID Card Member"/>
    <s v="Milwaukee"/>
    <s v="WI"/>
    <n v="53207"/>
    <s v="UNITED STATES"/>
    <s v="Annual Pass"/>
    <n v="11156"/>
    <x v="36"/>
    <n v="43.069021999999997"/>
    <n v="-87.887940999999998"/>
    <x v="11"/>
    <n v="43.052460000000004"/>
    <n v="-87.891000000000005"/>
    <n v="13"/>
    <n v="0"/>
    <n v="2"/>
    <n v="1.9"/>
    <n v="78"/>
    <n v="-1"/>
    <d v="2017-04-28T00:00:00"/>
    <d v="2017-04-01T00:00:00"/>
    <d v="2017-04-28T00:00:00"/>
    <s v="Friday"/>
    <d v="1899-12-30T14:31:18"/>
    <d v="1899-12-30T15:00:00"/>
    <n v="1"/>
    <d v="2017-04-28T00:00:00"/>
    <d v="2017-04-01T00:00:00"/>
    <d v="2017-04-28T00:00:00"/>
    <s v="Friday"/>
    <d v="1899-12-30T14:44:13"/>
    <d v="1899-12-30T15:00:00"/>
    <s v="One Way"/>
  </r>
  <r>
    <n v="1494109"/>
    <s v="RFID Card Member"/>
    <s v="Milwaukee"/>
    <s v="WI"/>
    <n v="53233"/>
    <s v="UNITED STATES"/>
    <s v="Annual Pass"/>
    <n v="11157"/>
    <x v="2"/>
    <n v="43.03886"/>
    <n v="-87.902720000000002"/>
    <x v="19"/>
    <n v="43.040349999999997"/>
    <n v="-87.920760000000001"/>
    <n v="6"/>
    <n v="0"/>
    <n v="0.9"/>
    <n v="0.9"/>
    <n v="36"/>
    <n v="-1"/>
    <d v="2017-04-28T00:00:00"/>
    <d v="2017-04-01T00:00:00"/>
    <d v="2017-04-28T00:00:00"/>
    <s v="Friday"/>
    <d v="1899-12-30T16:32:58"/>
    <d v="1899-12-30T17:00:00"/>
    <n v="1"/>
    <d v="2017-04-28T00:00:00"/>
    <d v="2017-04-01T00:00:00"/>
    <d v="2017-04-28T00:00:00"/>
    <s v="Friday"/>
    <d v="1899-12-30T16:38:47"/>
    <d v="1899-12-30T17:00:00"/>
    <s v="One Way"/>
  </r>
  <r>
    <n v="993392"/>
    <s v="RFID Card Member"/>
    <s v="Milwaukee"/>
    <s v="WI"/>
    <n v="53211"/>
    <s v="UNITED STATES"/>
    <s v="Annual Pass"/>
    <n v="11112"/>
    <x v="32"/>
    <n v="43.078530000000001"/>
    <n v="-87.882620000000003"/>
    <x v="55"/>
    <n v="43.074655999999997"/>
    <n v="-87.889011999999994"/>
    <n v="6"/>
    <n v="0"/>
    <n v="0.9"/>
    <n v="0.9"/>
    <n v="36"/>
    <n v="-1"/>
    <d v="2017-04-28T00:00:00"/>
    <d v="2017-04-01T00:00:00"/>
    <d v="2017-04-28T00:00:00"/>
    <s v="Friday"/>
    <d v="1899-12-30T17:01:54"/>
    <d v="1899-12-30T17:00:00"/>
    <n v="1"/>
    <d v="2017-04-28T00:00:00"/>
    <d v="2017-04-01T00:00:00"/>
    <d v="2017-04-28T00:00:00"/>
    <s v="Friday"/>
    <d v="1899-12-30T17:07:19"/>
    <d v="1899-12-30T17:00:00"/>
    <s v="One Way"/>
  </r>
  <r>
    <n v="1357250"/>
    <s v="RFID Card Member"/>
    <s v="Milwaukee"/>
    <s v="WI"/>
    <n v="53202"/>
    <s v="UNITED STATES"/>
    <s v="Annual Pass"/>
    <n v="263"/>
    <x v="2"/>
    <n v="43.03886"/>
    <n v="-87.902720000000002"/>
    <x v="2"/>
    <n v="43.048200000000001"/>
    <n v="-87.900859999999994"/>
    <n v="6"/>
    <n v="0"/>
    <n v="0.9"/>
    <n v="0.9"/>
    <n v="36"/>
    <n v="-1"/>
    <d v="2017-04-28T00:00:00"/>
    <d v="2017-04-01T00:00:00"/>
    <d v="2017-04-28T00:00:00"/>
    <s v="Friday"/>
    <d v="1899-12-30T17:24:50"/>
    <d v="1899-12-30T17:00:00"/>
    <n v="1"/>
    <d v="2017-04-28T00:00:00"/>
    <d v="2017-04-01T00:00:00"/>
    <d v="2017-04-28T00:00:00"/>
    <s v="Friday"/>
    <d v="1899-12-30T17:30:09"/>
    <d v="1899-12-30T18:00:00"/>
    <s v="One Way"/>
  </r>
  <r>
    <n v="1527528"/>
    <s v="RFID Card Member"/>
    <s v="Milwaukee "/>
    <s v="WI"/>
    <n v="53202"/>
    <s v="UNITED STATES"/>
    <s v="Annual Pass"/>
    <n v="11057"/>
    <x v="12"/>
    <n v="43.052460000000004"/>
    <n v="-87.891000000000005"/>
    <x v="28"/>
    <n v="43.045712999999999"/>
    <n v="-87.899756999999994"/>
    <n v="6"/>
    <n v="0"/>
    <n v="0.9"/>
    <n v="0.9"/>
    <n v="36"/>
    <n v="-1"/>
    <d v="2017-04-28T00:00:00"/>
    <d v="2017-04-01T00:00:00"/>
    <d v="2017-04-28T00:00:00"/>
    <s v="Friday"/>
    <d v="1899-12-30T18:38:08"/>
    <d v="1899-12-30T19:00:00"/>
    <n v="1"/>
    <d v="2017-04-28T00:00:00"/>
    <d v="2017-04-01T00:00:00"/>
    <d v="2017-04-28T00:00:00"/>
    <s v="Friday"/>
    <d v="1899-12-30T18:44:19"/>
    <d v="1899-12-30T19:00:00"/>
    <s v="One Way"/>
  </r>
  <r>
    <n v="1276651"/>
    <s v="RFID Card Member"/>
    <s v="Milwaukee"/>
    <s v="WI"/>
    <n v="53211"/>
    <s v="UNITED STATES"/>
    <s v="Annual Pass"/>
    <n v="11085"/>
    <x v="4"/>
    <n v="43.04824"/>
    <n v="-87.904970000000006"/>
    <x v="20"/>
    <n v="43.077359999999999"/>
    <n v="-87.880769999999998"/>
    <n v="26"/>
    <n v="0"/>
    <n v="3.9"/>
    <n v="3.7"/>
    <n v="156"/>
    <n v="-1"/>
    <d v="2017-04-29T00:00:00"/>
    <d v="2017-04-01T00:00:00"/>
    <d v="2017-04-29T00:00:00"/>
    <s v="Saturday"/>
    <d v="1899-12-30T10:52:52"/>
    <d v="1899-12-30T11:00:00"/>
    <n v="1"/>
    <d v="2017-04-29T00:00:00"/>
    <d v="2017-04-01T00:00:00"/>
    <d v="2017-04-29T00:00:00"/>
    <s v="Saturday"/>
    <d v="1899-12-30T11:18:23"/>
    <d v="1899-12-30T11:00:00"/>
    <s v="One Way"/>
  </r>
  <r>
    <n v="1580596"/>
    <s v="RFID Card Member"/>
    <s v="Milwaukee"/>
    <s v="WI"/>
    <n v="53202"/>
    <s v="UNITED STATES"/>
    <s v="Pay as You Go Pass"/>
    <n v="263"/>
    <x v="1"/>
    <n v="43.048200000000001"/>
    <n v="-87.900859999999994"/>
    <x v="10"/>
    <n v="43.058619999999998"/>
    <n v="-87.885319999999993"/>
    <n v="6"/>
    <n v="2"/>
    <n v="0.9"/>
    <n v="0.9"/>
    <n v="36"/>
    <n v="-1"/>
    <d v="2017-04-29T00:00:00"/>
    <d v="2017-04-01T00:00:00"/>
    <d v="2017-04-29T00:00:00"/>
    <s v="Saturday"/>
    <d v="1899-12-30T12:35:03"/>
    <d v="1899-12-30T13:00:00"/>
    <n v="1"/>
    <d v="2017-04-29T00:00:00"/>
    <d v="2017-04-01T00:00:00"/>
    <d v="2017-04-29T00:00:00"/>
    <s v="Saturday"/>
    <d v="1899-12-30T12:41:40"/>
    <d v="1899-12-30T13:00:00"/>
    <s v="One Way"/>
  </r>
  <r>
    <n v="1066506"/>
    <s v="RFID Card Member"/>
    <s v="Milwaukee"/>
    <s v="WI"/>
    <n v="53211"/>
    <s v="UNITED STATES"/>
    <s v="Annual Pass"/>
    <n v="11088"/>
    <x v="22"/>
    <n v="43.066893999999998"/>
    <n v="-87.877936000000005"/>
    <x v="22"/>
    <n v="43.058010000000003"/>
    <n v="-87.877300000000005"/>
    <n v="16"/>
    <n v="0"/>
    <n v="2.4"/>
    <n v="2.2999999999999998"/>
    <n v="96"/>
    <n v="-1"/>
    <d v="2017-04-15T00:00:00"/>
    <d v="2017-04-01T00:00:00"/>
    <d v="2017-04-15T00:00:00"/>
    <s v="Saturday"/>
    <d v="1899-12-30T13:51:38"/>
    <d v="1899-12-30T14:00:00"/>
    <n v="1"/>
    <d v="2017-04-15T00:00:00"/>
    <d v="2017-04-01T00:00:00"/>
    <d v="2017-04-15T00:00:00"/>
    <s v="Saturday"/>
    <d v="1899-12-30T14:07:06"/>
    <d v="1899-12-30T14:00:00"/>
    <s v="One Way"/>
  </r>
  <r>
    <n v="1581481"/>
    <s v="RFID Card Member"/>
    <m/>
    <m/>
    <n v="53221"/>
    <s v="UNITED STATES"/>
    <s v="Pay as You Go Pass"/>
    <n v="5496"/>
    <x v="33"/>
    <n v="43.004728999999998"/>
    <n v="-87.905463999999995"/>
    <x v="30"/>
    <n v="43.004728999999998"/>
    <n v="-87.905463999999995"/>
    <n v="86"/>
    <n v="6"/>
    <n v="12.9"/>
    <n v="12.3"/>
    <n v="516"/>
    <n v="-1"/>
    <d v="2017-04-15T00:00:00"/>
    <d v="2017-04-01T00:00:00"/>
    <d v="2017-04-15T00:00:00"/>
    <s v="Saturday"/>
    <d v="1899-12-30T14:00:30"/>
    <d v="1899-12-30T14:00:00"/>
    <n v="1"/>
    <d v="2017-04-15T00:00:00"/>
    <d v="2017-04-01T00:00:00"/>
    <d v="2017-04-15T00:00:00"/>
    <s v="Saturday"/>
    <d v="1899-12-30T15:26:43"/>
    <d v="1899-12-30T15:00:00"/>
    <s v="Round Trip"/>
  </r>
  <r>
    <n v="1407702"/>
    <s v="RFID Card Member"/>
    <s v="Milwaukee"/>
    <s v="WI"/>
    <n v="53202"/>
    <s v="UNITED STATES"/>
    <s v="Annual Pass"/>
    <n v="5430"/>
    <x v="53"/>
    <n v="43.074655999999997"/>
    <n v="-87.889011999999994"/>
    <x v="13"/>
    <n v="43.078530000000001"/>
    <n v="-87.882620000000003"/>
    <n v="4"/>
    <n v="0"/>
    <n v="0.6"/>
    <n v="0.6"/>
    <n v="24"/>
    <n v="-1"/>
    <d v="2017-04-15T00:00:00"/>
    <d v="2017-04-01T00:00:00"/>
    <d v="2017-04-15T00:00:00"/>
    <s v="Saturday"/>
    <d v="1899-12-30T14:12:20"/>
    <d v="1899-12-30T14:00:00"/>
    <n v="1"/>
    <d v="2017-04-15T00:00:00"/>
    <d v="2017-04-01T00:00:00"/>
    <d v="2017-04-15T00:00:00"/>
    <s v="Saturday"/>
    <d v="1899-12-30T14:16:58"/>
    <d v="1899-12-30T14:00:00"/>
    <s v="One Way"/>
  </r>
  <r>
    <n v="1358589"/>
    <s v="RFID Card Member"/>
    <s v="Milwaukee"/>
    <s v="WI"/>
    <n v="53211"/>
    <s v="UNITED STATES"/>
    <s v="Annual Pass"/>
    <n v="146"/>
    <x v="30"/>
    <n v="43.045712999999999"/>
    <n v="-87.899756999999994"/>
    <x v="11"/>
    <n v="43.052460000000004"/>
    <n v="-87.891000000000005"/>
    <n v="6"/>
    <n v="0"/>
    <n v="0.9"/>
    <n v="0.9"/>
    <n v="36"/>
    <n v="-1"/>
    <d v="2017-04-15T00:00:00"/>
    <d v="2017-04-01T00:00:00"/>
    <d v="2017-04-15T00:00:00"/>
    <s v="Saturday"/>
    <d v="1899-12-30T15:18:16"/>
    <d v="1899-12-30T15:00:00"/>
    <n v="1"/>
    <d v="2017-04-15T00:00:00"/>
    <d v="2017-04-01T00:00:00"/>
    <d v="2017-04-15T00:00:00"/>
    <s v="Saturday"/>
    <d v="1899-12-30T15:24:59"/>
    <d v="1899-12-30T15:00:00"/>
    <s v="One Way"/>
  </r>
  <r>
    <n v="1151630"/>
    <s v="RFID Card Member"/>
    <s v="Milwaukee"/>
    <s v="WI"/>
    <n v="53202"/>
    <s v="UNITED STATES"/>
    <s v="Bublr for Organizations"/>
    <n v="217"/>
    <x v="38"/>
    <n v="43.058619999999998"/>
    <n v="-87.885319999999993"/>
    <x v="22"/>
    <n v="43.058010000000003"/>
    <n v="-87.877300000000005"/>
    <n v="20"/>
    <n v="0"/>
    <n v="3"/>
    <n v="2.9"/>
    <n v="120"/>
    <n v="-1"/>
    <d v="2017-04-15T00:00:00"/>
    <d v="2017-04-01T00:00:00"/>
    <d v="2017-04-15T00:00:00"/>
    <s v="Saturday"/>
    <d v="1899-12-30T15:50:05"/>
    <d v="1899-12-30T16:00:00"/>
    <n v="1"/>
    <d v="2017-04-15T00:00:00"/>
    <d v="2017-04-01T00:00:00"/>
    <d v="2017-04-15T00:00:00"/>
    <s v="Saturday"/>
    <d v="1899-12-30T16:10:57"/>
    <d v="1899-12-30T16:00:00"/>
    <s v="One Way"/>
  </r>
  <r>
    <n v="1407702"/>
    <s v="RFID Card Member"/>
    <s v="Milwaukee"/>
    <s v="WI"/>
    <n v="53202"/>
    <s v="UNITED STATES"/>
    <s v="Annual Pass"/>
    <n v="5533"/>
    <x v="45"/>
    <n v="43.077359999999999"/>
    <n v="-87.880769999999998"/>
    <x v="55"/>
    <n v="43.074655999999997"/>
    <n v="-87.889011999999994"/>
    <n v="5"/>
    <n v="0"/>
    <n v="0.8"/>
    <n v="0.7"/>
    <n v="30"/>
    <n v="-1"/>
    <d v="2017-04-15T00:00:00"/>
    <d v="2017-04-01T00:00:00"/>
    <d v="2017-04-15T00:00:00"/>
    <s v="Saturday"/>
    <d v="1899-12-30T15:51:41"/>
    <d v="1899-12-30T16:00:00"/>
    <n v="1"/>
    <d v="2017-04-15T00:00:00"/>
    <d v="2017-04-01T00:00:00"/>
    <d v="2017-04-15T00:00:00"/>
    <s v="Saturday"/>
    <d v="1899-12-30T15:56:11"/>
    <d v="1899-12-30T16:00:00"/>
    <s v="One Way"/>
  </r>
  <r>
    <n v="1468696"/>
    <s v="RFID Card Member"/>
    <s v="Wauwatosa"/>
    <s v="WI"/>
    <n v="53226"/>
    <s v="UNITED STATES"/>
    <s v="Annual Pass"/>
    <n v="11000"/>
    <x v="1"/>
    <n v="43.048200000000001"/>
    <n v="-87.900859999999994"/>
    <x v="2"/>
    <n v="43.048200000000001"/>
    <n v="-87.900859999999994"/>
    <n v="1"/>
    <n v="0"/>
    <n v="0.2"/>
    <n v="0.1"/>
    <n v="6"/>
    <n v="-1"/>
    <d v="2017-04-15T00:00:00"/>
    <d v="2017-04-01T00:00:00"/>
    <d v="2017-04-15T00:00:00"/>
    <s v="Saturday"/>
    <d v="1899-12-30T17:38:24"/>
    <d v="1899-12-30T18:00:00"/>
    <n v="1"/>
    <d v="2017-04-15T00:00:00"/>
    <d v="2017-04-01T00:00:00"/>
    <d v="2017-04-15T00:00:00"/>
    <s v="Saturday"/>
    <d v="1899-12-30T17:39:13"/>
    <d v="1899-12-30T18:00:00"/>
    <s v="Round Trip"/>
  </r>
  <r>
    <n v="924367"/>
    <s v="RFID Card Member"/>
    <s v="Milwaukee"/>
    <s v="WI"/>
    <n v="53203"/>
    <s v="UNITED STATES"/>
    <s v="Annual Pass"/>
    <n v="106"/>
    <x v="12"/>
    <n v="43.052460000000004"/>
    <n v="-87.891000000000005"/>
    <x v="4"/>
    <n v="43.042490000000001"/>
    <n v="-87.909959999999998"/>
    <n v="9"/>
    <n v="0"/>
    <n v="1.4"/>
    <n v="1.3"/>
    <n v="54"/>
    <n v="-1"/>
    <d v="2017-04-15T00:00:00"/>
    <d v="2017-04-01T00:00:00"/>
    <d v="2017-04-15T00:00:00"/>
    <s v="Saturday"/>
    <d v="1899-12-30T19:08:41"/>
    <d v="1899-12-30T19:00:00"/>
    <n v="1"/>
    <d v="2017-04-15T00:00:00"/>
    <d v="2017-04-01T00:00:00"/>
    <d v="2017-04-15T00:00:00"/>
    <s v="Saturday"/>
    <d v="1899-12-30T19:17:40"/>
    <d v="1899-12-30T19:00:00"/>
    <s v="One Way"/>
  </r>
  <r>
    <n v="1443441"/>
    <s v="RFID Card Member"/>
    <s v="Milwaukee"/>
    <s v="WI"/>
    <n v="53211"/>
    <s v="UNITED STATES"/>
    <s v="Annual Pass"/>
    <n v="11080"/>
    <x v="32"/>
    <n v="43.078530000000001"/>
    <n v="-87.882620000000003"/>
    <x v="13"/>
    <n v="43.078530000000001"/>
    <n v="-87.882620000000003"/>
    <n v="0"/>
    <n v="0"/>
    <n v="0"/>
    <n v="0"/>
    <n v="0"/>
    <n v="-1"/>
    <d v="2017-04-15T00:00:00"/>
    <d v="2017-04-01T00:00:00"/>
    <d v="2017-04-15T00:00:00"/>
    <s v="Saturday"/>
    <d v="1899-12-30T19:21:14"/>
    <d v="1899-12-30T19:00:00"/>
    <n v="1"/>
    <d v="2017-04-15T00:00:00"/>
    <d v="2017-04-01T00:00:00"/>
    <d v="2017-04-15T00:00:00"/>
    <s v="Saturday"/>
    <d v="1899-12-30T19:21:38"/>
    <d v="1899-12-30T19:00:00"/>
    <s v="Round Trip"/>
  </r>
  <r>
    <n v="1281830"/>
    <s v="RFID Card Member"/>
    <s v="Milwaukee "/>
    <s v="WI"/>
    <n v="53202"/>
    <s v="UNITED STATES"/>
    <s v="Annual Pass"/>
    <n v="5577"/>
    <x v="38"/>
    <n v="43.058619999999998"/>
    <n v="-87.885319999999993"/>
    <x v="10"/>
    <n v="43.058619999999998"/>
    <n v="-87.885319999999993"/>
    <n v="1"/>
    <n v="0"/>
    <n v="0.2"/>
    <n v="0.1"/>
    <n v="6"/>
    <n v="-1"/>
    <d v="2017-04-15T00:00:00"/>
    <d v="2017-04-01T00:00:00"/>
    <d v="2017-04-15T00:00:00"/>
    <s v="Saturday"/>
    <d v="1899-12-30T20:33:16"/>
    <d v="1899-12-30T21:00:00"/>
    <n v="1"/>
    <d v="2017-04-15T00:00:00"/>
    <d v="2017-04-01T00:00:00"/>
    <d v="2017-04-15T00:00:00"/>
    <s v="Saturday"/>
    <d v="1899-12-30T20:34:36"/>
    <d v="1899-12-30T21:00:00"/>
    <s v="Round Trip"/>
  </r>
  <r>
    <n v="1378271"/>
    <s v="RFID Card Member"/>
    <s v="Milwaukee"/>
    <s v="WI"/>
    <n v="53202"/>
    <s v="UNITED STATES"/>
    <s v="Annual Pass"/>
    <n v="5586"/>
    <x v="53"/>
    <n v="43.074655999999997"/>
    <n v="-87.889011999999994"/>
    <x v="10"/>
    <n v="43.058619999999998"/>
    <n v="-87.885319999999993"/>
    <n v="13"/>
    <n v="0"/>
    <n v="2"/>
    <n v="1.9"/>
    <n v="78"/>
    <n v="-1"/>
    <d v="2017-04-15T00:00:00"/>
    <d v="2017-04-01T00:00:00"/>
    <d v="2017-04-15T00:00:00"/>
    <s v="Saturday"/>
    <d v="1899-12-30T21:24:28"/>
    <d v="1899-12-30T21:00:00"/>
    <n v="1"/>
    <d v="2017-04-15T00:00:00"/>
    <d v="2017-04-01T00:00:00"/>
    <d v="2017-04-15T00:00:00"/>
    <s v="Saturday"/>
    <d v="1899-12-30T21:37:25"/>
    <d v="1899-12-30T22:00:00"/>
    <s v="One Way"/>
  </r>
  <r>
    <n v="1358589"/>
    <s v="RFID Card Member"/>
    <s v="Milwaukee"/>
    <s v="WI"/>
    <n v="53211"/>
    <s v="UNITED STATES"/>
    <s v="Annual Pass"/>
    <n v="5544"/>
    <x v="30"/>
    <n v="43.045712999999999"/>
    <n v="-87.899756999999994"/>
    <x v="11"/>
    <n v="43.052460000000004"/>
    <n v="-87.891000000000005"/>
    <n v="15"/>
    <n v="0"/>
    <n v="2.2999999999999998"/>
    <n v="2.1"/>
    <n v="90"/>
    <n v="-1"/>
    <d v="2017-04-16T00:00:00"/>
    <d v="2017-04-01T00:00:00"/>
    <d v="2017-04-16T00:00:00"/>
    <s v="Sunday"/>
    <d v="1899-12-30T16:02:50"/>
    <d v="1899-12-30T16:00:00"/>
    <n v="1"/>
    <d v="2017-04-16T00:00:00"/>
    <d v="2017-04-01T00:00:00"/>
    <d v="2017-04-16T00:00:00"/>
    <s v="Sunday"/>
    <d v="1899-12-30T16:17:24"/>
    <d v="1899-12-30T16:00:00"/>
    <s v="One Way"/>
  </r>
  <r>
    <n v="1585224"/>
    <s v="RFID Card Member"/>
    <s v="Milwaukee"/>
    <s v="WI"/>
    <n v="53211"/>
    <s v="UNITED STATES"/>
    <s v="Annual Pass"/>
    <n v="5421"/>
    <x v="36"/>
    <n v="43.069021999999997"/>
    <n v="-87.887940999999998"/>
    <x v="38"/>
    <n v="43.069021999999997"/>
    <n v="-87.887940999999998"/>
    <n v="0"/>
    <n v="0"/>
    <n v="0"/>
    <n v="0"/>
    <n v="0"/>
    <n v="-1"/>
    <d v="2017-04-16T00:00:00"/>
    <d v="2017-04-01T00:00:00"/>
    <d v="2017-04-16T00:00:00"/>
    <s v="Sunday"/>
    <d v="1899-12-30T17:03:17"/>
    <d v="1899-12-30T17:00:00"/>
    <n v="1"/>
    <d v="2017-04-16T00:00:00"/>
    <d v="2017-04-01T00:00:00"/>
    <d v="2017-04-16T00:00:00"/>
    <s v="Sunday"/>
    <d v="1899-12-30T17:03:43"/>
    <d v="1899-12-30T17:00:00"/>
    <s v="Round Trip"/>
  </r>
  <r>
    <n v="1585224"/>
    <s v="RFID Card Member"/>
    <s v="Milwaukee"/>
    <s v="WI"/>
    <n v="53211"/>
    <s v="UNITED STATES"/>
    <s v="Annual Pass"/>
    <n v="5421"/>
    <x v="36"/>
    <n v="43.069021999999997"/>
    <n v="-87.887940999999998"/>
    <x v="22"/>
    <n v="43.058010000000003"/>
    <n v="-87.877300000000005"/>
    <n v="19"/>
    <n v="0"/>
    <n v="2.9"/>
    <n v="2.7"/>
    <n v="114"/>
    <n v="-1"/>
    <d v="2017-04-16T00:00:00"/>
    <d v="2017-04-01T00:00:00"/>
    <d v="2017-04-16T00:00:00"/>
    <s v="Sunday"/>
    <d v="1899-12-30T17:04:57"/>
    <d v="1899-12-30T17:00:00"/>
    <n v="1"/>
    <d v="2017-04-16T00:00:00"/>
    <d v="2017-04-01T00:00:00"/>
    <d v="2017-04-16T00:00:00"/>
    <s v="Sunday"/>
    <d v="1899-12-30T17:23:39"/>
    <d v="1899-12-30T17:00:00"/>
    <s v="One Way"/>
  </r>
  <r>
    <n v="1387849"/>
    <s v="RFID Card Member"/>
    <s v="Burlington"/>
    <s v="WI"/>
    <n v="53105"/>
    <s v="UNITED STATES"/>
    <s v="Annual Pass"/>
    <n v="336"/>
    <x v="31"/>
    <n v="43.06033"/>
    <n v="-87.89546"/>
    <x v="25"/>
    <n v="43.074890000000003"/>
    <n v="-87.882810000000006"/>
    <n v="11"/>
    <n v="0"/>
    <n v="1.7"/>
    <n v="1.6"/>
    <n v="66"/>
    <n v="-1"/>
    <d v="2017-04-16T00:00:00"/>
    <d v="2017-04-01T00:00:00"/>
    <d v="2017-04-16T00:00:00"/>
    <s v="Sunday"/>
    <d v="1899-12-30T17:30:54"/>
    <d v="1899-12-30T18:00:00"/>
    <n v="1"/>
    <d v="2017-04-16T00:00:00"/>
    <d v="2017-04-01T00:00:00"/>
    <d v="2017-04-16T00:00:00"/>
    <s v="Sunday"/>
    <d v="1899-12-30T17:41:23"/>
    <d v="1899-12-30T18:00:00"/>
    <s v="One Way"/>
  </r>
  <r>
    <n v="825934"/>
    <s v="RFID Card Member"/>
    <s v="Milwaukee"/>
    <s v="WI"/>
    <n v="53208"/>
    <s v="UNITED STATES"/>
    <s v="Annual Pass"/>
    <n v="173"/>
    <x v="9"/>
    <n v="43.05097"/>
    <n v="-87.906440000000003"/>
    <x v="4"/>
    <n v="43.042490000000001"/>
    <n v="-87.909959999999998"/>
    <n v="9"/>
    <n v="0"/>
    <n v="1.4"/>
    <n v="1.3"/>
    <n v="54"/>
    <n v="-1"/>
    <d v="2017-04-17T00:00:00"/>
    <d v="2017-04-01T00:00:00"/>
    <d v="2017-04-17T00:00:00"/>
    <s v="Monday"/>
    <d v="1899-12-30T07:34:19"/>
    <d v="1899-12-30T08:00:00"/>
    <n v="1"/>
    <d v="2017-04-17T00:00:00"/>
    <d v="2017-04-01T00:00:00"/>
    <d v="2017-04-17T00:00:00"/>
    <s v="Monday"/>
    <d v="1899-12-30T07:43:56"/>
    <d v="1899-12-30T08:00:00"/>
    <s v="One Way"/>
  </r>
  <r>
    <n v="1344495"/>
    <s v="RFID Card Member"/>
    <s v="Kenosha"/>
    <s v="WI"/>
    <n v="53144"/>
    <s v="UNITED STATES"/>
    <s v="Annual Pass"/>
    <n v="11095"/>
    <x v="31"/>
    <n v="43.06033"/>
    <n v="-87.89546"/>
    <x v="47"/>
    <n v="43.060250000000003"/>
    <n v="-87.892169999999993"/>
    <n v="2"/>
    <n v="0"/>
    <n v="0.3"/>
    <n v="0.3"/>
    <n v="12"/>
    <n v="-1"/>
    <d v="2017-04-17T00:00:00"/>
    <d v="2017-04-01T00:00:00"/>
    <d v="2017-04-17T00:00:00"/>
    <s v="Monday"/>
    <d v="1899-12-30T07:56:50"/>
    <d v="1899-12-30T08:00:00"/>
    <n v="1"/>
    <d v="2017-04-17T00:00:00"/>
    <d v="2017-04-01T00:00:00"/>
    <d v="2017-04-17T00:00:00"/>
    <s v="Monday"/>
    <d v="1899-12-30T07:58:15"/>
    <d v="1899-12-30T08:00:00"/>
    <s v="One Way"/>
  </r>
  <r>
    <n v="1489319"/>
    <s v="RFID Card Member"/>
    <s v="Brookfield"/>
    <s v="WI"/>
    <n v="53045"/>
    <s v="UNITED STATES"/>
    <s v="Annual Pass"/>
    <n v="143"/>
    <x v="10"/>
    <n v="43.060786"/>
    <n v="-87.883825999999999"/>
    <x v="25"/>
    <n v="43.074890000000003"/>
    <n v="-87.882810000000006"/>
    <n v="7"/>
    <n v="0"/>
    <n v="1.1000000000000001"/>
    <n v="1"/>
    <n v="42"/>
    <n v="-1"/>
    <d v="2017-04-17T00:00:00"/>
    <d v="2017-04-01T00:00:00"/>
    <d v="2017-04-17T00:00:00"/>
    <s v="Monday"/>
    <d v="1899-12-30T10:32:52"/>
    <d v="1899-12-30T11:00:00"/>
    <n v="1"/>
    <d v="2017-04-17T00:00:00"/>
    <d v="2017-04-01T00:00:00"/>
    <d v="2017-04-17T00:00:00"/>
    <s v="Monday"/>
    <d v="1899-12-30T10:39:40"/>
    <d v="1899-12-30T11:00:00"/>
    <s v="One Way"/>
  </r>
  <r>
    <n v="1358502"/>
    <s v="RFID Card Member"/>
    <s v="Clintonville"/>
    <s v="WI"/>
    <n v="54929"/>
    <s v="UNITED STATES"/>
    <s v="Annual Pass"/>
    <n v="116"/>
    <x v="45"/>
    <n v="43.077359999999999"/>
    <n v="-87.880769999999998"/>
    <x v="29"/>
    <n v="43.06033"/>
    <n v="-87.89546"/>
    <n v="17"/>
    <n v="0"/>
    <n v="2.6"/>
    <n v="2.4"/>
    <n v="102"/>
    <n v="-1"/>
    <d v="2017-04-17T00:00:00"/>
    <d v="2017-04-01T00:00:00"/>
    <d v="2017-04-17T00:00:00"/>
    <s v="Monday"/>
    <d v="1899-12-30T12:50:55"/>
    <d v="1899-12-30T13:00:00"/>
    <n v="1"/>
    <d v="2017-04-17T00:00:00"/>
    <d v="2017-04-01T00:00:00"/>
    <d v="2017-04-17T00:00:00"/>
    <s v="Monday"/>
    <d v="1899-12-30T13:07:50"/>
    <d v="1899-12-30T13:00:00"/>
    <s v="One Way"/>
  </r>
  <r>
    <n v="1344495"/>
    <s v="RFID Card Member"/>
    <s v="Kenosha"/>
    <s v="WI"/>
    <n v="53144"/>
    <s v="UNITED STATES"/>
    <s v="Annual Pass"/>
    <n v="5581"/>
    <x v="31"/>
    <n v="43.06033"/>
    <n v="-87.89546"/>
    <x v="47"/>
    <n v="43.060250000000003"/>
    <n v="-87.892169999999993"/>
    <n v="1"/>
    <n v="0"/>
    <n v="0.2"/>
    <n v="0.1"/>
    <n v="6"/>
    <n v="-1"/>
    <d v="2017-04-17T00:00:00"/>
    <d v="2017-04-01T00:00:00"/>
    <d v="2017-04-17T00:00:00"/>
    <s v="Monday"/>
    <d v="1899-12-30T14:37:10"/>
    <d v="1899-12-30T15:00:00"/>
    <n v="1"/>
    <d v="2017-04-17T00:00:00"/>
    <d v="2017-04-01T00:00:00"/>
    <d v="2017-04-17T00:00:00"/>
    <s v="Monday"/>
    <d v="1899-12-30T14:38:40"/>
    <d v="1899-12-30T15:00:00"/>
    <s v="One Way"/>
  </r>
  <r>
    <n v="1251113"/>
    <s v="RFID Card Member"/>
    <s v="Neenah"/>
    <s v="WI"/>
    <n v="54956"/>
    <s v="UNITED STATES"/>
    <s v="Bublr for Organizations"/>
    <n v="19"/>
    <x v="35"/>
    <n v="43.060250000000003"/>
    <n v="-87.892169999999993"/>
    <x v="47"/>
    <n v="43.060250000000003"/>
    <n v="-87.892169999999993"/>
    <n v="13"/>
    <n v="0"/>
    <n v="2"/>
    <n v="1.9"/>
    <n v="78"/>
    <n v="-1"/>
    <d v="2017-04-17T00:00:00"/>
    <d v="2017-04-01T00:00:00"/>
    <d v="2017-04-17T00:00:00"/>
    <s v="Monday"/>
    <d v="1899-12-30T17:30:26"/>
    <d v="1899-12-30T18:00:00"/>
    <n v="1"/>
    <d v="2017-04-17T00:00:00"/>
    <d v="2017-04-01T00:00:00"/>
    <d v="2017-04-17T00:00:00"/>
    <s v="Monday"/>
    <d v="1899-12-30T17:43:19"/>
    <d v="1899-12-30T18:00:00"/>
    <s v="Round Trip"/>
  </r>
  <r>
    <n v="1142876"/>
    <s v="RFID Card Member"/>
    <s v="Milwaukee"/>
    <s v="WI"/>
    <n v="53204"/>
    <s v="UNITED STATES"/>
    <s v="Annual Pass"/>
    <n v="5518"/>
    <x v="52"/>
    <n v="43.034619999999997"/>
    <n v="-87.917500000000004"/>
    <x v="6"/>
    <n v="43.03519"/>
    <n v="-87.907390000000007"/>
    <n v="5"/>
    <n v="0"/>
    <n v="0.8"/>
    <n v="0.7"/>
    <n v="30"/>
    <n v="-1"/>
    <d v="2017-04-02T00:00:00"/>
    <d v="2017-04-01T00:00:00"/>
    <d v="2017-04-02T00:00:00"/>
    <s v="Sunday"/>
    <d v="1899-12-30T13:33:05"/>
    <d v="1899-12-30T14:00:00"/>
    <n v="1"/>
    <d v="2017-04-02T00:00:00"/>
    <d v="2017-04-01T00:00:00"/>
    <d v="2017-04-02T00:00:00"/>
    <s v="Sunday"/>
    <d v="1899-12-30T13:38:22"/>
    <d v="1899-12-30T14:00:00"/>
    <s v="One Way"/>
  </r>
  <r>
    <n v="1580506"/>
    <s v="RFID Card Member"/>
    <s v="Milwaukee "/>
    <s v="WI"/>
    <n v="53211"/>
    <s v="UNITED STATES"/>
    <s v="30-Day Pass"/>
    <n v="153"/>
    <x v="38"/>
    <n v="43.058619999999998"/>
    <n v="-87.885319999999993"/>
    <x v="13"/>
    <n v="43.078530000000001"/>
    <n v="-87.882620000000003"/>
    <n v="160"/>
    <n v="0"/>
    <n v="18"/>
    <n v="17.100000000000001"/>
    <n v="720"/>
    <n v="-1"/>
    <d v="2017-04-15T00:00:00"/>
    <d v="2017-04-01T00:00:00"/>
    <d v="2017-04-15T00:00:00"/>
    <s v="Saturday"/>
    <d v="1899-12-30T12:49:52"/>
    <d v="1899-12-30T13:00:00"/>
    <n v="1"/>
    <d v="2017-04-15T00:00:00"/>
    <d v="2017-04-01T00:00:00"/>
    <d v="2017-04-15T00:00:00"/>
    <s v="Saturday"/>
    <d v="1899-12-30T15:29:05"/>
    <d v="1899-12-30T15:00:00"/>
    <s v="One Way"/>
  </r>
  <r>
    <n v="1234930"/>
    <s v="RFID Card Member"/>
    <s v="Milwaukee"/>
    <s v="WI"/>
    <n v="53202"/>
    <s v="UNITED STATES"/>
    <s v="30-Day Pass"/>
    <n v="338"/>
    <x v="50"/>
    <n v="43.026229999999998"/>
    <n v="-87.912809999999993"/>
    <x v="19"/>
    <n v="43.040349999999997"/>
    <n v="-87.920760000000001"/>
    <n v="26"/>
    <n v="0"/>
    <n v="3.9"/>
    <n v="3.7"/>
    <n v="156"/>
    <n v="-1"/>
    <d v="2017-04-22T00:00:00"/>
    <d v="2017-04-01T00:00:00"/>
    <d v="2017-04-22T00:00:00"/>
    <s v="Saturday"/>
    <d v="1899-12-30T14:11:35"/>
    <d v="1899-12-30T14:00:00"/>
    <n v="1"/>
    <d v="2017-04-22T00:00:00"/>
    <d v="2017-04-01T00:00:00"/>
    <d v="2017-04-22T00:00:00"/>
    <s v="Saturday"/>
    <d v="1899-12-30T14:37:52"/>
    <d v="1899-12-30T15:00:00"/>
    <s v="One Way"/>
  </r>
  <r>
    <n v="1580385"/>
    <s v="RFID Card Member"/>
    <s v="Milwaukee"/>
    <s v="WI"/>
    <n v="53211"/>
    <s v="UNITED STATES"/>
    <s v="30-Day Pass"/>
    <n v="5477"/>
    <x v="36"/>
    <n v="43.069021999999997"/>
    <n v="-87.887940999999998"/>
    <x v="37"/>
    <n v="43.02948"/>
    <n v="-87.912819999999996"/>
    <n v="26"/>
    <n v="0"/>
    <n v="3.9"/>
    <n v="3.7"/>
    <n v="156"/>
    <n v="-1"/>
    <d v="2017-04-21T00:00:00"/>
    <d v="2017-04-01T00:00:00"/>
    <d v="2017-04-21T00:00:00"/>
    <s v="Friday"/>
    <d v="1899-12-30T08:56:56"/>
    <d v="1899-12-30T09:00:00"/>
    <n v="1"/>
    <d v="2017-04-21T00:00:00"/>
    <d v="2017-04-01T00:00:00"/>
    <d v="2017-04-21T00:00:00"/>
    <s v="Friday"/>
    <d v="1899-12-30T09:22:23"/>
    <d v="1899-12-30T09:00:00"/>
    <s v="One Way"/>
  </r>
  <r>
    <n v="1492987"/>
    <s v="RFID Card Member"/>
    <s v="Milwaukee "/>
    <s v="WI"/>
    <n v="53202"/>
    <s v="UNITED STATES"/>
    <s v="30-Day Pass"/>
    <n v="11143"/>
    <x v="0"/>
    <n v="43.042490000000001"/>
    <n v="-87.909959999999998"/>
    <x v="11"/>
    <n v="43.052460000000004"/>
    <n v="-87.891000000000005"/>
    <n v="10"/>
    <n v="0"/>
    <n v="1.5"/>
    <n v="1.4"/>
    <n v="60"/>
    <n v="-1"/>
    <d v="2017-04-25T00:00:00"/>
    <d v="2017-04-01T00:00:00"/>
    <d v="2017-04-25T00:00:00"/>
    <s v="Tuesday"/>
    <d v="1899-12-30T08:34:31"/>
    <d v="1899-12-30T09:00:00"/>
    <n v="1"/>
    <d v="2017-04-25T00:00:00"/>
    <d v="2017-04-01T00:00:00"/>
    <d v="2017-04-25T00:00:00"/>
    <s v="Tuesday"/>
    <d v="1899-12-30T08:44:26"/>
    <d v="1899-12-30T09:00:00"/>
    <s v="One Way"/>
  </r>
  <r>
    <n v="1135547"/>
    <s v="RFID Card Member"/>
    <s v="Milwaukee"/>
    <s v="WI"/>
    <n v="53202"/>
    <s v="UNITED STATES"/>
    <s v="Annual Pass"/>
    <n v="9"/>
    <x v="4"/>
    <n v="43.04824"/>
    <n v="-87.904970000000006"/>
    <x v="4"/>
    <n v="43.042490000000001"/>
    <n v="-87.909959999999998"/>
    <n v="60"/>
    <n v="0"/>
    <n v="9"/>
    <n v="8.6"/>
    <n v="360"/>
    <n v="-1"/>
    <d v="2017-04-10T00:00:00"/>
    <d v="2017-04-01T00:00:00"/>
    <d v="2017-04-10T00:00:00"/>
    <s v="Monday"/>
    <d v="1899-12-30T10:31:58"/>
    <d v="1899-12-30T11:00:00"/>
    <n v="1"/>
    <d v="2017-04-10T00:00:00"/>
    <d v="2017-04-01T00:00:00"/>
    <d v="2017-04-10T00:00:00"/>
    <s v="Monday"/>
    <d v="1899-12-30T11:31:57"/>
    <d v="1899-12-30T12:00:00"/>
    <s v="One Way"/>
  </r>
  <r>
    <n v="1135547"/>
    <s v="RFID Card Member"/>
    <s v="Milwaukee"/>
    <s v="WI"/>
    <n v="53202"/>
    <s v="UNITED STATES"/>
    <s v="Annual Pass"/>
    <n v="175"/>
    <x v="4"/>
    <n v="43.04824"/>
    <n v="-87.904970000000006"/>
    <x v="20"/>
    <n v="43.077359999999999"/>
    <n v="-87.880769999999998"/>
    <n v="52"/>
    <n v="0"/>
    <n v="7.8"/>
    <n v="7.4"/>
    <n v="312"/>
    <n v="-1"/>
    <d v="2017-04-15T00:00:00"/>
    <d v="2017-04-01T00:00:00"/>
    <d v="2017-04-15T00:00:00"/>
    <s v="Saturday"/>
    <d v="1899-12-30T13:10:24"/>
    <d v="1899-12-30T13:00:00"/>
    <n v="1"/>
    <d v="2017-04-15T00:00:00"/>
    <d v="2017-04-01T00:00:00"/>
    <d v="2017-04-15T00:00:00"/>
    <s v="Saturday"/>
    <d v="1899-12-30T14:02:27"/>
    <d v="1899-12-30T14:00:00"/>
    <s v="One Way"/>
  </r>
  <r>
    <n v="1579198"/>
    <s v="RFID Card Member"/>
    <s v="Milwaukee"/>
    <s v="WI"/>
    <n v="53202"/>
    <s v="UNITED STATES"/>
    <s v="30-Day Pass"/>
    <n v="188"/>
    <x v="10"/>
    <n v="43.060786"/>
    <n v="-87.883825999999999"/>
    <x v="11"/>
    <n v="43.052460000000004"/>
    <n v="-87.891000000000005"/>
    <n v="7"/>
    <n v="0"/>
    <n v="1.1000000000000001"/>
    <n v="1"/>
    <n v="42"/>
    <n v="-1"/>
    <d v="2017-04-15T00:00:00"/>
    <d v="2017-04-01T00:00:00"/>
    <d v="2017-04-15T00:00:00"/>
    <s v="Saturday"/>
    <d v="1899-12-30T22:08:14"/>
    <d v="1899-12-30T22:00:00"/>
    <n v="1"/>
    <d v="2017-04-15T00:00:00"/>
    <d v="2017-04-01T00:00:00"/>
    <d v="2017-04-15T00:00:00"/>
    <s v="Saturday"/>
    <d v="1899-12-30T22:15:53"/>
    <d v="1899-12-30T22:00:00"/>
    <s v="One Way"/>
  </r>
  <r>
    <n v="1210469"/>
    <s v="RFID Card Member"/>
    <s v="Milwaukee "/>
    <s v="WI"/>
    <n v="53212"/>
    <s v="UNITED STATES"/>
    <s v="30-Day Pass"/>
    <n v="128"/>
    <x v="23"/>
    <n v="43.053040000000003"/>
    <n v="-87.897660000000002"/>
    <x v="50"/>
    <n v="43.05847"/>
    <n v="-87.898079999999993"/>
    <n v="3"/>
    <n v="0"/>
    <n v="0.5"/>
    <n v="0.4"/>
    <n v="18"/>
    <n v="-1"/>
    <d v="2017-04-15T00:00:00"/>
    <d v="2017-04-01T00:00:00"/>
    <d v="2017-04-15T00:00:00"/>
    <s v="Saturday"/>
    <d v="1899-12-30T23:29:59"/>
    <d v="1899-12-30T23:00:00"/>
    <n v="1"/>
    <d v="2017-04-15T00:00:00"/>
    <d v="2017-04-01T00:00:00"/>
    <d v="2017-04-15T00:00:00"/>
    <s v="Saturday"/>
    <d v="1899-12-30T23:32:11"/>
    <d v="1899-12-31T00:00:00"/>
    <s v="One Way"/>
  </r>
  <r>
    <n v="1592617"/>
    <s v="RFID Card Member"/>
    <s v="West orange"/>
    <s v="NJ"/>
    <n v="7052"/>
    <s v="UNITED STATES"/>
    <s v="30-Day Pass"/>
    <n v="5581"/>
    <x v="2"/>
    <n v="43.03886"/>
    <n v="-87.902720000000002"/>
    <x v="6"/>
    <n v="43.03519"/>
    <n v="-87.907390000000007"/>
    <n v="14"/>
    <n v="0"/>
    <n v="2.1"/>
    <n v="2"/>
    <n v="84"/>
    <n v="-1"/>
    <d v="2017-04-23T00:00:00"/>
    <d v="2017-04-01T00:00:00"/>
    <d v="2017-04-23T00:00:00"/>
    <s v="Sunday"/>
    <d v="1899-12-30T06:37:23"/>
    <d v="1899-12-30T07:00:00"/>
    <n v="1"/>
    <d v="2017-04-23T00:00:00"/>
    <d v="2017-04-01T00:00:00"/>
    <d v="2017-04-23T00:00:00"/>
    <s v="Sunday"/>
    <d v="1899-12-30T06:51:57"/>
    <d v="1899-12-30T07:00:00"/>
    <s v="One Way"/>
  </r>
  <r>
    <n v="1586103"/>
    <s v="RFID Card Member"/>
    <m/>
    <m/>
    <n v="53212"/>
    <s v="UNITED STATES"/>
    <s v="30-Day Pass"/>
    <n v="13"/>
    <x v="30"/>
    <n v="43.045712999999999"/>
    <n v="-87.899756999999994"/>
    <x v="50"/>
    <n v="43.05847"/>
    <n v="-87.898079999999993"/>
    <n v="7"/>
    <n v="0"/>
    <n v="1.1000000000000001"/>
    <n v="1"/>
    <n v="42"/>
    <n v="-1"/>
    <d v="2017-04-20T00:00:00"/>
    <d v="2017-04-01T00:00:00"/>
    <d v="2017-04-20T00:00:00"/>
    <s v="Thursday"/>
    <d v="1899-12-30T10:07:56"/>
    <d v="1899-12-30T10:00:00"/>
    <n v="1"/>
    <d v="2017-04-20T00:00:00"/>
    <d v="2017-04-01T00:00:00"/>
    <d v="2017-04-20T00:00:00"/>
    <s v="Thursday"/>
    <d v="1899-12-30T10:14:26"/>
    <d v="1899-12-30T10:00:00"/>
    <s v="One Way"/>
  </r>
  <r>
    <n v="1158140"/>
    <s v="RFID Card Member"/>
    <s v="Milwaukee"/>
    <s v="WI"/>
    <n v="53233"/>
    <s v="UNITED STATES"/>
    <s v="30-Day Pass"/>
    <n v="11059"/>
    <x v="14"/>
    <n v="43.05536"/>
    <n v="-87.90504"/>
    <x v="31"/>
    <n v="43.040154000000001"/>
    <n v="-87.932113000000001"/>
    <n v="18"/>
    <n v="0"/>
    <n v="2.7"/>
    <n v="2.6"/>
    <n v="108"/>
    <n v="-1"/>
    <d v="2017-04-15T00:00:00"/>
    <d v="2017-04-01T00:00:00"/>
    <d v="2017-04-15T00:00:00"/>
    <s v="Saturday"/>
    <d v="1899-12-30T19:33:04"/>
    <d v="1899-12-30T20:00:00"/>
    <n v="1"/>
    <d v="2017-04-15T00:00:00"/>
    <d v="2017-04-01T00:00:00"/>
    <d v="2017-04-15T00:00:00"/>
    <s v="Saturday"/>
    <d v="1899-12-30T19:51:01"/>
    <d v="1899-12-30T20:00:00"/>
    <s v="One Way"/>
  </r>
  <r>
    <n v="1221074"/>
    <s v="RFID Card Member"/>
    <s v="Milwaukee"/>
    <s v="WI"/>
    <n v="53204"/>
    <s v="UNITED STATES"/>
    <s v="30-Day Pass"/>
    <n v="982"/>
    <x v="5"/>
    <n v="43.031320000000001"/>
    <n v="-87.904259999999994"/>
    <x v="37"/>
    <n v="43.02948"/>
    <n v="-87.912819999999996"/>
    <n v="6"/>
    <n v="0"/>
    <n v="0.9"/>
    <n v="0.9"/>
    <n v="36"/>
    <n v="-1"/>
    <d v="2017-04-21T00:00:00"/>
    <d v="2017-04-01T00:00:00"/>
    <d v="2017-04-21T00:00:00"/>
    <s v="Friday"/>
    <d v="1899-12-30T01:11:57"/>
    <d v="1899-12-30T01:00:00"/>
    <n v="1"/>
    <d v="2017-04-21T00:00:00"/>
    <d v="2017-04-01T00:00:00"/>
    <d v="2017-04-21T00:00:00"/>
    <s v="Friday"/>
    <d v="1899-12-30T01:17:40"/>
    <d v="1899-12-30T01:00:00"/>
    <s v="One Way"/>
  </r>
  <r>
    <n v="618487"/>
    <s v="RFID Card Member"/>
    <s v="South Milwaukee"/>
    <s v="WI"/>
    <n v="53172"/>
    <s v="UNITED STATES"/>
    <s v="30-Day Pass"/>
    <n v="5451"/>
    <x v="39"/>
    <n v="43.020020000000002"/>
    <n v="-87.912540000000007"/>
    <x v="30"/>
    <n v="43.004728999999998"/>
    <n v="-87.905463999999995"/>
    <n v="10"/>
    <n v="0"/>
    <n v="1.5"/>
    <n v="1.4"/>
    <n v="60"/>
    <n v="-1"/>
    <d v="2017-04-25T00:00:00"/>
    <d v="2017-04-01T00:00:00"/>
    <d v="2017-04-25T00:00:00"/>
    <s v="Tuesday"/>
    <d v="1899-12-30T18:04:41"/>
    <d v="1899-12-30T18:00:00"/>
    <n v="1"/>
    <d v="2017-04-25T00:00:00"/>
    <d v="2017-04-01T00:00:00"/>
    <d v="2017-04-25T00:00:00"/>
    <s v="Tuesday"/>
    <d v="1899-12-30T18:14:11"/>
    <d v="1899-12-30T18:00:00"/>
    <s v="One Way"/>
  </r>
  <r>
    <n v="1580385"/>
    <s v="RFID Card Member"/>
    <s v="Milwaukee"/>
    <s v="WI"/>
    <n v="53211"/>
    <s v="UNITED STATES"/>
    <s v="30-Day Pass"/>
    <n v="11118"/>
    <x v="36"/>
    <n v="43.069021999999997"/>
    <n v="-87.887940999999998"/>
    <x v="40"/>
    <n v="43.05097"/>
    <n v="-87.906440000000003"/>
    <n v="14"/>
    <n v="0"/>
    <n v="2.1"/>
    <n v="2"/>
    <n v="84"/>
    <n v="-1"/>
    <d v="2017-04-27T00:00:00"/>
    <d v="2017-04-01T00:00:00"/>
    <d v="2017-04-27T00:00:00"/>
    <s v="Thursday"/>
    <d v="1899-12-30T08:00:57"/>
    <d v="1899-12-30T08:00:00"/>
    <n v="1"/>
    <d v="2017-04-27T00:00:00"/>
    <d v="2017-04-01T00:00:00"/>
    <d v="2017-04-27T00:00:00"/>
    <s v="Thursday"/>
    <d v="1899-12-30T08:14:59"/>
    <d v="1899-12-30T08:00:00"/>
    <s v="One Way"/>
  </r>
  <r>
    <n v="1251108"/>
    <s v="RFID Card Member"/>
    <s v="Appleton"/>
    <s v="WI"/>
    <n v="54913"/>
    <s v="UNITED STATES"/>
    <s v="Bublr for Organizations"/>
    <n v="70"/>
    <x v="31"/>
    <n v="43.06033"/>
    <n v="-87.89546"/>
    <x v="47"/>
    <n v="43.060250000000003"/>
    <n v="-87.892169999999993"/>
    <n v="2"/>
    <n v="0"/>
    <n v="0.3"/>
    <n v="0.3"/>
    <n v="12"/>
    <n v="-1"/>
    <d v="2017-04-01T00:00:00"/>
    <d v="2017-04-01T00:00:00"/>
    <d v="2017-04-01T00:00:00"/>
    <s v="Saturday"/>
    <d v="1899-12-30T05:51:49"/>
    <d v="1899-12-30T06:00:00"/>
    <n v="1"/>
    <d v="2017-04-01T00:00:00"/>
    <d v="2017-04-01T00:00:00"/>
    <d v="2017-04-01T00:00:00"/>
    <s v="Saturday"/>
    <d v="1899-12-30T05:53:00"/>
    <d v="1899-12-30T06:00:00"/>
    <s v="One Way"/>
  </r>
  <r>
    <n v="1381289"/>
    <s v="RFID Card Member"/>
    <s v="Milwaukee"/>
    <s v="WI"/>
    <n v="53203"/>
    <s v="UNITED STATES"/>
    <s v="Annual Pass"/>
    <n v="5442"/>
    <x v="8"/>
    <n v="43.038580000000003"/>
    <n v="-87.90934"/>
    <x v="6"/>
    <n v="43.03519"/>
    <n v="-87.907390000000007"/>
    <n v="5"/>
    <n v="0"/>
    <n v="0.8"/>
    <n v="0.7"/>
    <n v="30"/>
    <n v="-1"/>
    <d v="2017-04-01T00:00:00"/>
    <d v="2017-04-01T00:00:00"/>
    <d v="2017-04-01T00:00:00"/>
    <s v="Saturday"/>
    <d v="1899-12-30T10:45:27"/>
    <d v="1899-12-30T11:00:00"/>
    <n v="1"/>
    <d v="2017-04-01T00:00:00"/>
    <d v="2017-04-01T00:00:00"/>
    <d v="2017-04-01T00:00:00"/>
    <s v="Saturday"/>
    <d v="1899-12-30T10:50:42"/>
    <d v="1899-12-30T11:00:00"/>
    <s v="One Way"/>
  </r>
  <r>
    <n v="1472112"/>
    <s v="RFID Card Member"/>
    <s v="Milwaukee"/>
    <s v="WI"/>
    <n v="53202"/>
    <s v="UNITED STATES"/>
    <s v="Annual Pass"/>
    <n v="11085"/>
    <x v="30"/>
    <n v="43.045712999999999"/>
    <n v="-87.899756999999994"/>
    <x v="6"/>
    <n v="43.03519"/>
    <n v="-87.907390000000007"/>
    <n v="15"/>
    <n v="0"/>
    <n v="2.2999999999999998"/>
    <n v="2.1"/>
    <n v="90"/>
    <n v="-1"/>
    <d v="2017-04-01T00:00:00"/>
    <d v="2017-04-01T00:00:00"/>
    <d v="2017-04-01T00:00:00"/>
    <s v="Saturday"/>
    <d v="1899-12-30T14:27:18"/>
    <d v="1899-12-30T14:00:00"/>
    <n v="1"/>
    <d v="2017-04-01T00:00:00"/>
    <d v="2017-04-01T00:00:00"/>
    <d v="2017-04-01T00:00:00"/>
    <s v="Saturday"/>
    <d v="1899-12-30T14:42:05"/>
    <d v="1899-12-30T15:00:00"/>
    <s v="One Way"/>
  </r>
  <r>
    <n v="1249212"/>
    <s v="RFID Card Member"/>
    <s v="Milwaukee"/>
    <s v="WI"/>
    <n v="53213"/>
    <s v="UNITED STATES"/>
    <s v="Bublr for Organizations"/>
    <n v="336"/>
    <x v="31"/>
    <n v="43.06033"/>
    <n v="-87.89546"/>
    <x v="35"/>
    <n v="43.066893999999998"/>
    <n v="-87.877936000000005"/>
    <n v="11"/>
    <n v="0"/>
    <n v="1.7"/>
    <n v="1.6"/>
    <n v="66"/>
    <n v="-1"/>
    <d v="2017-04-01T00:00:00"/>
    <d v="2017-04-01T00:00:00"/>
    <d v="2017-04-01T00:00:00"/>
    <s v="Saturday"/>
    <d v="1899-12-30T14:58:59"/>
    <d v="1899-12-30T15:00:00"/>
    <n v="1"/>
    <d v="2017-04-01T00:00:00"/>
    <d v="2017-04-01T00:00:00"/>
    <d v="2017-04-01T00:00:00"/>
    <s v="Saturday"/>
    <d v="1899-12-30T15:09:37"/>
    <d v="1899-12-30T15:00:00"/>
    <s v="One Way"/>
  </r>
  <r>
    <n v="1381289"/>
    <s v="RFID Card Member"/>
    <s v="Milwaukee"/>
    <s v="WI"/>
    <n v="53203"/>
    <s v="UNITED STATES"/>
    <s v="Annual Pass"/>
    <n v="11076"/>
    <x v="16"/>
    <n v="43.03913"/>
    <n v="-87.916150000000002"/>
    <x v="12"/>
    <n v="43.036900000000003"/>
    <n v="-87.89667"/>
    <n v="15"/>
    <n v="0"/>
    <n v="2.2999999999999998"/>
    <n v="2.1"/>
    <n v="90"/>
    <n v="-1"/>
    <d v="2017-04-01T00:00:00"/>
    <d v="2017-04-01T00:00:00"/>
    <d v="2017-04-01T00:00:00"/>
    <s v="Saturday"/>
    <d v="1899-12-30T15:10:52"/>
    <d v="1899-12-30T15:00:00"/>
    <n v="1"/>
    <d v="2017-04-01T00:00:00"/>
    <d v="2017-04-01T00:00:00"/>
    <d v="2017-04-01T00:00:00"/>
    <s v="Saturday"/>
    <d v="1899-12-30T15:25:33"/>
    <d v="1899-12-30T15:00:00"/>
    <s v="One Way"/>
  </r>
  <r>
    <n v="1396695"/>
    <s v="RFID Card Member"/>
    <s v="Milwaukee"/>
    <s v="WI"/>
    <n v="53203"/>
    <s v="UNITED STATES"/>
    <s v="Annual Pass"/>
    <n v="5553"/>
    <x v="37"/>
    <n v="43.036900000000003"/>
    <n v="-87.89667"/>
    <x v="7"/>
    <n v="43.038580000000003"/>
    <n v="-87.90934"/>
    <n v="12"/>
    <n v="0"/>
    <n v="1.8"/>
    <n v="1.7"/>
    <n v="72"/>
    <n v="-1"/>
    <d v="2017-04-01T00:00:00"/>
    <d v="2017-04-01T00:00:00"/>
    <d v="2017-04-01T00:00:00"/>
    <s v="Saturday"/>
    <d v="1899-12-30T16:03:52"/>
    <d v="1899-12-30T16:00:00"/>
    <n v="1"/>
    <d v="2017-04-01T00:00:00"/>
    <d v="2017-04-01T00:00:00"/>
    <d v="2017-04-01T00:00:00"/>
    <s v="Saturday"/>
    <d v="1899-12-30T16:15:32"/>
    <d v="1899-12-30T16:00:00"/>
    <s v="One Way"/>
  </r>
  <r>
    <n v="1170376"/>
    <s v="RFID Card Member"/>
    <s v="Fort Atkinson"/>
    <s v="WI"/>
    <n v="53538"/>
    <s v="UNITED STATES"/>
    <s v="Bublr for Organizations"/>
    <n v="82"/>
    <x v="32"/>
    <n v="43.078530000000001"/>
    <n v="-87.882620000000003"/>
    <x v="13"/>
    <n v="43.078530000000001"/>
    <n v="-87.882620000000003"/>
    <n v="53"/>
    <n v="0"/>
    <n v="8"/>
    <n v="7.6"/>
    <n v="318"/>
    <n v="-1"/>
    <d v="2017-04-01T00:00:00"/>
    <d v="2017-04-01T00:00:00"/>
    <d v="2017-04-01T00:00:00"/>
    <s v="Saturday"/>
    <d v="1899-12-30T16:24:36"/>
    <d v="1899-12-30T16:00:00"/>
    <n v="1"/>
    <d v="2017-04-01T00:00:00"/>
    <d v="2017-04-01T00:00:00"/>
    <d v="2017-04-01T00:00:00"/>
    <s v="Saturday"/>
    <d v="1899-12-30T17:17:50"/>
    <d v="1899-12-30T17:00:00"/>
    <s v="Round Trip"/>
  </r>
  <r>
    <n v="1560094"/>
    <s v="RFID Card Member"/>
    <s v="Lake in the Hills"/>
    <s v="IL"/>
    <n v="60156"/>
    <s v="UNITED STATES"/>
    <s v="Annual Pass"/>
    <n v="11104"/>
    <x v="22"/>
    <n v="43.066893999999998"/>
    <n v="-87.877936000000005"/>
    <x v="10"/>
    <n v="43.058619999999998"/>
    <n v="-87.885319999999993"/>
    <n v="12"/>
    <n v="0"/>
    <n v="1.8"/>
    <n v="1.7"/>
    <n v="72"/>
    <n v="-1"/>
    <d v="2017-04-01T00:00:00"/>
    <d v="2017-04-01T00:00:00"/>
    <d v="2017-04-01T00:00:00"/>
    <s v="Saturday"/>
    <d v="1899-12-30T16:44:27"/>
    <d v="1899-12-30T17:00:00"/>
    <n v="1"/>
    <d v="2017-04-01T00:00:00"/>
    <d v="2017-04-01T00:00:00"/>
    <d v="2017-04-01T00:00:00"/>
    <s v="Saturday"/>
    <d v="1899-12-30T16:56:36"/>
    <d v="1899-12-30T17:00:00"/>
    <s v="One Way"/>
  </r>
  <r>
    <n v="1378733"/>
    <s v="RFID Card Member"/>
    <s v="Appleton"/>
    <s v="WI"/>
    <n v="54915"/>
    <s v="UNITED STATES"/>
    <s v="Annual Pass"/>
    <n v="47"/>
    <x v="35"/>
    <n v="43.060250000000003"/>
    <n v="-87.892169999999993"/>
    <x v="53"/>
    <n v="43.060786"/>
    <n v="-87.883825999999999"/>
    <n v="549"/>
    <n v="0"/>
    <n v="18"/>
    <n v="17.100000000000001"/>
    <n v="720"/>
    <n v="-1"/>
    <d v="2017-04-02T00:00:00"/>
    <d v="2017-04-01T00:00:00"/>
    <d v="2017-04-02T00:00:00"/>
    <s v="Sunday"/>
    <d v="1899-12-30T07:19:48"/>
    <d v="1899-12-30T07:00:00"/>
    <n v="1"/>
    <d v="2017-04-02T00:00:00"/>
    <d v="2017-04-01T00:00:00"/>
    <d v="2017-04-02T00:00:00"/>
    <s v="Sunday"/>
    <d v="1899-12-30T16:28:50"/>
    <d v="1899-12-30T16:00:00"/>
    <s v="One Way"/>
  </r>
  <r>
    <n v="1381218"/>
    <s v="RFID Card Member"/>
    <s v="Shorewood"/>
    <s v="WI"/>
    <n v="53211"/>
    <s v="UNITED STATES"/>
    <s v="30-Day Pass"/>
    <n v="5471"/>
    <x v="45"/>
    <n v="43.077359999999999"/>
    <n v="-87.880769999999998"/>
    <x v="10"/>
    <n v="43.058619999999998"/>
    <n v="-87.885319999999993"/>
    <n v="12"/>
    <n v="0"/>
    <n v="1.8"/>
    <n v="1.7"/>
    <n v="72"/>
    <n v="-1"/>
    <d v="2017-04-02T00:00:00"/>
    <d v="2017-04-01T00:00:00"/>
    <d v="2017-04-02T00:00:00"/>
    <s v="Sunday"/>
    <d v="1899-12-30T10:39:17"/>
    <d v="1899-12-30T11:00:00"/>
    <n v="1"/>
    <d v="2017-04-02T00:00:00"/>
    <d v="2017-04-01T00:00:00"/>
    <d v="2017-04-02T00:00:00"/>
    <s v="Sunday"/>
    <d v="1899-12-30T10:51:07"/>
    <d v="1899-12-30T11:00:00"/>
    <s v="One Way"/>
  </r>
  <r>
    <n v="1017964"/>
    <s v="RFID Card Member"/>
    <s v="Milwaukee"/>
    <s v="WI"/>
    <n v="53202"/>
    <s v="UNITED STATES"/>
    <s v="Annual Pass"/>
    <n v="989"/>
    <x v="38"/>
    <n v="43.058619999999998"/>
    <n v="-87.885319999999993"/>
    <x v="27"/>
    <n v="43.063749000000001"/>
    <n v="-87.887962999999999"/>
    <n v="11"/>
    <n v="0"/>
    <n v="1.7"/>
    <n v="1.6"/>
    <n v="66"/>
    <n v="-1"/>
    <d v="2017-04-02T00:00:00"/>
    <d v="2017-04-01T00:00:00"/>
    <d v="2017-04-02T00:00:00"/>
    <s v="Sunday"/>
    <d v="1899-12-30T13:04:38"/>
    <d v="1899-12-30T13:00:00"/>
    <n v="1"/>
    <d v="2017-04-02T00:00:00"/>
    <d v="2017-04-01T00:00:00"/>
    <d v="2017-04-02T00:00:00"/>
    <s v="Sunday"/>
    <d v="1899-12-30T13:15:13"/>
    <d v="1899-12-30T13:00:00"/>
    <s v="One Way"/>
  </r>
  <r>
    <n v="1562086"/>
    <s v="RFID Card Member"/>
    <s v="Milwaukee"/>
    <s v="WI"/>
    <n v="53211"/>
    <s v="UNITED STATES"/>
    <s v="Annual Pass"/>
    <n v="11072"/>
    <x v="28"/>
    <n v="43.063749000000001"/>
    <n v="-87.887962999999999"/>
    <x v="27"/>
    <n v="43.063749000000001"/>
    <n v="-87.887962999999999"/>
    <n v="29"/>
    <n v="0"/>
    <n v="4.4000000000000004"/>
    <n v="4.0999999999999996"/>
    <n v="174"/>
    <n v="-1"/>
    <d v="2017-04-02T00:00:00"/>
    <d v="2017-04-01T00:00:00"/>
    <d v="2017-04-02T00:00:00"/>
    <s v="Sunday"/>
    <d v="1899-12-30T14:01:25"/>
    <d v="1899-12-30T14:00:00"/>
    <n v="1"/>
    <d v="2017-04-02T00:00:00"/>
    <d v="2017-04-01T00:00:00"/>
    <d v="2017-04-02T00:00:00"/>
    <s v="Sunday"/>
    <d v="1899-12-30T14:30:32"/>
    <d v="1899-12-30T15:00:00"/>
    <s v="Round Trip"/>
  </r>
  <r>
    <n v="1425087"/>
    <s v="RFID Card Member"/>
    <s v="milwaukee"/>
    <s v="WI"/>
    <n v="53212"/>
    <s v="UNITED STATES"/>
    <s v="Annual Pass"/>
    <n v="5430"/>
    <x v="16"/>
    <n v="43.03913"/>
    <n v="-87.916150000000002"/>
    <x v="50"/>
    <n v="43.05847"/>
    <n v="-87.898079999999993"/>
    <n v="10"/>
    <n v="0"/>
    <n v="1.5"/>
    <n v="1.4"/>
    <n v="60"/>
    <n v="-1"/>
    <d v="2017-04-02T00:00:00"/>
    <d v="2017-04-01T00:00:00"/>
    <d v="2017-04-02T00:00:00"/>
    <s v="Sunday"/>
    <d v="1899-12-30T17:38:00"/>
    <d v="1899-12-30T18:00:00"/>
    <n v="1"/>
    <d v="2017-04-02T00:00:00"/>
    <d v="2017-04-01T00:00:00"/>
    <d v="2017-04-02T00:00:00"/>
    <s v="Sunday"/>
    <d v="1899-12-30T17:48:11"/>
    <d v="1899-12-30T18:00:00"/>
    <s v="One Way"/>
  </r>
  <r>
    <n v="1478009"/>
    <s v="RFID Card Member"/>
    <s v="Milwaukee"/>
    <s v="WI"/>
    <n v="53211"/>
    <s v="UNITED STATES"/>
    <s v="Annual Pass"/>
    <n v="5551"/>
    <x v="53"/>
    <n v="43.074655999999997"/>
    <n v="-87.889011999999994"/>
    <x v="7"/>
    <n v="43.038580000000003"/>
    <n v="-87.90934"/>
    <n v="26"/>
    <n v="0"/>
    <n v="3.9"/>
    <n v="3.7"/>
    <n v="156"/>
    <n v="-1"/>
    <d v="2017-04-03T00:00:00"/>
    <d v="2017-04-01T00:00:00"/>
    <d v="2017-04-03T00:00:00"/>
    <s v="Monday"/>
    <d v="1899-12-30T07:39:20"/>
    <d v="1899-12-30T08:00:00"/>
    <n v="1"/>
    <d v="2017-04-03T00:00:00"/>
    <d v="2017-04-01T00:00:00"/>
    <d v="2017-04-03T00:00:00"/>
    <s v="Monday"/>
    <d v="1899-12-30T08:05:26"/>
    <d v="1899-12-30T08:00:00"/>
    <s v="One Way"/>
  </r>
  <r>
    <n v="1466945"/>
    <s v="RFID Card Member"/>
    <s v="Milwaukee"/>
    <s v="WI"/>
    <n v="53211"/>
    <s v="UNITED STATES"/>
    <s v="Annual Pass"/>
    <n v="11087"/>
    <x v="36"/>
    <n v="43.069021999999997"/>
    <n v="-87.887940999999998"/>
    <x v="35"/>
    <n v="43.066893999999998"/>
    <n v="-87.877936000000005"/>
    <n v="37"/>
    <n v="0"/>
    <n v="5.6"/>
    <n v="5.3"/>
    <n v="222"/>
    <n v="-1"/>
    <d v="2017-04-03T00:00:00"/>
    <d v="2017-04-01T00:00:00"/>
    <d v="2017-04-03T00:00:00"/>
    <s v="Monday"/>
    <d v="1899-12-30T14:53:31"/>
    <d v="1899-12-30T15:00:00"/>
    <n v="1"/>
    <d v="2017-04-03T00:00:00"/>
    <d v="2017-04-01T00:00:00"/>
    <d v="2017-04-03T00:00:00"/>
    <s v="Monday"/>
    <d v="1899-12-30T15:30:08"/>
    <d v="1899-12-30T16:00:00"/>
    <s v="One Way"/>
  </r>
  <r>
    <n v="1172552"/>
    <s v="RFID Card Member"/>
    <s v="Long Grove"/>
    <s v="AL"/>
    <n v="60047"/>
    <s v="UNITED STATES"/>
    <s v="Bublr for Organizations"/>
    <n v="112"/>
    <x v="32"/>
    <n v="43.078530000000001"/>
    <n v="-87.882620000000003"/>
    <x v="13"/>
    <n v="43.078530000000001"/>
    <n v="-87.882620000000003"/>
    <n v="19"/>
    <n v="0"/>
    <n v="2.9"/>
    <n v="2.7"/>
    <n v="114"/>
    <n v="-1"/>
    <d v="2017-04-03T00:00:00"/>
    <d v="2017-04-01T00:00:00"/>
    <d v="2017-04-03T00:00:00"/>
    <s v="Monday"/>
    <d v="1899-12-30T16:37:01"/>
    <d v="1899-12-30T17:00:00"/>
    <n v="1"/>
    <d v="2017-04-03T00:00:00"/>
    <d v="2017-04-01T00:00:00"/>
    <d v="2017-04-03T00:00:00"/>
    <s v="Monday"/>
    <d v="1899-12-30T16:56:27"/>
    <d v="1899-12-30T17:00:00"/>
    <s v="Round Trip"/>
  </r>
  <r>
    <n v="1251113"/>
    <s v="RFID Card Member"/>
    <s v="Neenah"/>
    <s v="WI"/>
    <n v="54956"/>
    <s v="UNITED STATES"/>
    <s v="Bublr for Organizations"/>
    <n v="216"/>
    <x v="27"/>
    <n v="43.074890000000003"/>
    <n v="-87.882810000000006"/>
    <x v="47"/>
    <n v="43.060250000000003"/>
    <n v="-87.892169999999993"/>
    <n v="24"/>
    <n v="0"/>
    <n v="3.6"/>
    <n v="3.4"/>
    <n v="144"/>
    <n v="-1"/>
    <d v="2017-04-04T00:00:00"/>
    <d v="2017-04-01T00:00:00"/>
    <d v="2017-04-04T00:00:00"/>
    <s v="Tuesday"/>
    <d v="1899-12-30T14:11:59"/>
    <d v="1899-12-30T14:00:00"/>
    <n v="1"/>
    <d v="2017-04-04T00:00:00"/>
    <d v="2017-04-01T00:00:00"/>
    <d v="2017-04-04T00:00:00"/>
    <s v="Tuesday"/>
    <d v="1899-12-30T14:35:12"/>
    <d v="1899-12-30T15:00:00"/>
    <s v="One Way"/>
  </r>
  <r>
    <n v="1400126"/>
    <s v="RFID Card Member"/>
    <s v="Milwaukee"/>
    <s v="WI"/>
    <n v="53211"/>
    <s v="UNITED STATES"/>
    <s v="Annual Pass"/>
    <n v="333"/>
    <x v="22"/>
    <n v="43.066893999999998"/>
    <n v="-87.877936000000005"/>
    <x v="29"/>
    <n v="43.06033"/>
    <n v="-87.89546"/>
    <n v="8"/>
    <n v="0"/>
    <n v="1.2"/>
    <n v="1.1000000000000001"/>
    <n v="48"/>
    <n v="-1"/>
    <d v="2017-04-04T00:00:00"/>
    <d v="2017-04-01T00:00:00"/>
    <d v="2017-04-04T00:00:00"/>
    <s v="Tuesday"/>
    <d v="1899-12-30T18:21:46"/>
    <d v="1899-12-30T18:00:00"/>
    <n v="1"/>
    <d v="2017-04-04T00:00:00"/>
    <d v="2017-04-01T00:00:00"/>
    <d v="2017-04-04T00:00:00"/>
    <s v="Tuesday"/>
    <d v="1899-12-30T18:29:44"/>
    <d v="1899-12-30T18:00:00"/>
    <s v="One Way"/>
  </r>
  <r>
    <n v="1012659"/>
    <s v="RFID Card Member"/>
    <s v="Milwaukee"/>
    <s v="WI"/>
    <n v="53211"/>
    <s v="UNITED STATES"/>
    <s v="Annual Pass"/>
    <n v="5418"/>
    <x v="1"/>
    <n v="43.048200000000001"/>
    <n v="-87.900859999999994"/>
    <x v="10"/>
    <n v="43.058619999999998"/>
    <n v="-87.885319999999993"/>
    <n v="7"/>
    <n v="0"/>
    <n v="1.1000000000000001"/>
    <n v="1"/>
    <n v="42"/>
    <n v="-1"/>
    <d v="2017-04-04T00:00:00"/>
    <d v="2017-04-01T00:00:00"/>
    <d v="2017-04-04T00:00:00"/>
    <s v="Tuesday"/>
    <d v="1899-12-30T18:58:28"/>
    <d v="1899-12-30T19:00:00"/>
    <n v="1"/>
    <d v="2017-04-04T00:00:00"/>
    <d v="2017-04-01T00:00:00"/>
    <d v="2017-04-04T00:00:00"/>
    <s v="Tuesday"/>
    <d v="1899-12-30T19:05:06"/>
    <d v="1899-12-30T19:00:00"/>
    <s v="One Way"/>
  </r>
  <r>
    <n v="1318621"/>
    <s v="RFID Card Member"/>
    <s v="Milwaukee"/>
    <s v="WI"/>
    <n v="53211"/>
    <s v="UNITED STATES"/>
    <s v="Annual Pass"/>
    <n v="5445"/>
    <x v="22"/>
    <n v="43.066893999999998"/>
    <n v="-87.877936000000005"/>
    <x v="38"/>
    <n v="43.069021999999997"/>
    <n v="-87.887940999999998"/>
    <n v="6"/>
    <n v="0"/>
    <n v="0.9"/>
    <n v="0.9"/>
    <n v="36"/>
    <n v="-1"/>
    <d v="2017-04-04T00:00:00"/>
    <d v="2017-04-01T00:00:00"/>
    <d v="2017-04-04T00:00:00"/>
    <s v="Tuesday"/>
    <d v="1899-12-30T21:18:12"/>
    <d v="1899-12-30T21:00:00"/>
    <n v="1"/>
    <d v="2017-04-04T00:00:00"/>
    <d v="2017-04-01T00:00:00"/>
    <d v="2017-04-04T00:00:00"/>
    <s v="Tuesday"/>
    <d v="1899-12-30T21:24:12"/>
    <d v="1899-12-30T21:00:00"/>
    <s v="One Way"/>
  </r>
  <r>
    <n v="551883"/>
    <s v="RFID Card Member"/>
    <s v="Wauwatosa"/>
    <s v="WI"/>
    <n v="53213"/>
    <s v="UNITED STATES"/>
    <s v="Annual Pass"/>
    <n v="11148"/>
    <x v="3"/>
    <n v="43.03519"/>
    <n v="-87.907390000000007"/>
    <x v="3"/>
    <n v="43.03913"/>
    <n v="-87.916150000000002"/>
    <n v="7"/>
    <n v="0"/>
    <n v="1.1000000000000001"/>
    <n v="1"/>
    <n v="42"/>
    <n v="-1"/>
    <d v="2017-04-05T00:00:00"/>
    <d v="2017-04-01T00:00:00"/>
    <d v="2017-04-05T00:00:00"/>
    <s v="Wednesday"/>
    <d v="1899-12-30T09:55:48"/>
    <d v="1899-12-30T10:00:00"/>
    <n v="1"/>
    <d v="2017-04-05T00:00:00"/>
    <d v="2017-04-01T00:00:00"/>
    <d v="2017-04-05T00:00:00"/>
    <s v="Wednesday"/>
    <d v="1899-12-30T10:02:38"/>
    <d v="1899-12-30T10:00:00"/>
    <s v="One Way"/>
  </r>
  <r>
    <n v="783916"/>
    <s v="RFID Card Member"/>
    <s v="Chicago"/>
    <s v="IL"/>
    <n v="60618"/>
    <s v="UNITED STATES"/>
    <s v="Annual Pass"/>
    <n v="361"/>
    <x v="52"/>
    <n v="43.034619999999997"/>
    <n v="-87.917500000000004"/>
    <x v="1"/>
    <n v="43.03886"/>
    <n v="-87.902720000000002"/>
    <n v="13"/>
    <n v="0"/>
    <n v="2"/>
    <n v="1.9"/>
    <n v="78"/>
    <n v="-1"/>
    <d v="2017-04-05T00:00:00"/>
    <d v="2017-04-01T00:00:00"/>
    <d v="2017-04-05T00:00:00"/>
    <s v="Wednesday"/>
    <d v="1899-12-30T10:00:17"/>
    <d v="1899-12-30T10:00:00"/>
    <n v="1"/>
    <d v="2017-04-05T00:00:00"/>
    <d v="2017-04-01T00:00:00"/>
    <d v="2017-04-05T00:00:00"/>
    <s v="Wednesday"/>
    <d v="1899-12-30T10:13:17"/>
    <d v="1899-12-30T10:00:00"/>
    <s v="One Way"/>
  </r>
  <r>
    <n v="1442430"/>
    <s v="RFID Card Member"/>
    <s v="Milwaukee"/>
    <s v="WI"/>
    <n v="53211"/>
    <s v="UNITED STATES"/>
    <s v="Annual Pass"/>
    <n v="5513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05T00:00:00"/>
    <d v="2017-04-01T00:00:00"/>
    <d v="2017-04-05T00:00:00"/>
    <s v="Wednesday"/>
    <d v="1899-12-30T19:37:09"/>
    <d v="1899-12-30T20:00:00"/>
    <n v="1"/>
    <d v="2017-04-05T00:00:00"/>
    <d v="2017-04-01T00:00:00"/>
    <d v="2017-04-05T00:00:00"/>
    <s v="Wednesday"/>
    <d v="1899-12-30T19:40:34"/>
    <d v="1899-12-30T20:00:00"/>
    <s v="One Way"/>
  </r>
  <r>
    <n v="1518070"/>
    <s v="RFID Card Member"/>
    <s v="Milwaukee"/>
    <s v="WI"/>
    <n v="53211"/>
    <s v="UNITED STATES"/>
    <s v="30-Day Pass"/>
    <n v="199"/>
    <x v="36"/>
    <n v="43.069021999999997"/>
    <n v="-87.887940999999998"/>
    <x v="50"/>
    <n v="43.05847"/>
    <n v="-87.898079999999993"/>
    <n v="7"/>
    <n v="0"/>
    <n v="1.1000000000000001"/>
    <n v="1"/>
    <n v="42"/>
    <n v="-1"/>
    <d v="2017-04-05T00:00:00"/>
    <d v="2017-04-01T00:00:00"/>
    <d v="2017-04-05T00:00:00"/>
    <s v="Wednesday"/>
    <d v="1899-12-30T19:49:59"/>
    <d v="1899-12-30T20:00:00"/>
    <n v="1"/>
    <d v="2017-04-05T00:00:00"/>
    <d v="2017-04-01T00:00:00"/>
    <d v="2017-04-05T00:00:00"/>
    <s v="Wednesday"/>
    <d v="1899-12-30T19:56:10"/>
    <d v="1899-12-30T20:00:00"/>
    <s v="One Way"/>
  </r>
  <r>
    <n v="1371805"/>
    <s v="RFID Card Member"/>
    <s v="Waukesha"/>
    <s v="WI"/>
    <n v="53188"/>
    <s v="UNITED STATES"/>
    <s v="Annual Pass"/>
    <n v="19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06T00:00:00"/>
    <d v="2017-04-01T00:00:00"/>
    <d v="2017-04-06T00:00:00"/>
    <s v="Thursday"/>
    <d v="1899-12-30T11:07:19"/>
    <d v="1899-12-30T11:00:00"/>
    <n v="1"/>
    <d v="2017-04-06T00:00:00"/>
    <d v="2017-04-01T00:00:00"/>
    <d v="2017-04-06T00:00:00"/>
    <s v="Thursday"/>
    <d v="1899-12-30T11:10:20"/>
    <d v="1899-12-30T11:00:00"/>
    <s v="One Way"/>
  </r>
  <r>
    <n v="1442430"/>
    <s v="RFID Card Member"/>
    <s v="Milwaukee"/>
    <s v="WI"/>
    <n v="53211"/>
    <s v="UNITED STATES"/>
    <s v="Annual Pass"/>
    <n v="5513"/>
    <x v="53"/>
    <n v="43.074655999999997"/>
    <n v="-87.889011999999994"/>
    <x v="25"/>
    <n v="43.074890000000003"/>
    <n v="-87.882810000000006"/>
    <n v="3"/>
    <n v="0"/>
    <n v="0.5"/>
    <n v="0.4"/>
    <n v="18"/>
    <n v="-1"/>
    <d v="2017-04-06T00:00:00"/>
    <d v="2017-04-01T00:00:00"/>
    <d v="2017-04-06T00:00:00"/>
    <s v="Thursday"/>
    <d v="1899-12-30T13:53:57"/>
    <d v="1899-12-30T14:00:00"/>
    <n v="1"/>
    <d v="2017-04-06T00:00:00"/>
    <d v="2017-04-01T00:00:00"/>
    <d v="2017-04-06T00:00:00"/>
    <s v="Thursday"/>
    <d v="1899-12-30T13:56:45"/>
    <d v="1899-12-30T14:00:00"/>
    <s v="One Way"/>
  </r>
  <r>
    <n v="927112"/>
    <s v="RFID Card Member"/>
    <s v="milwaukee"/>
    <s v="WI"/>
    <n v="53202"/>
    <s v="UNITED STATES"/>
    <s v="Annual Pass"/>
    <n v="5577"/>
    <x v="37"/>
    <n v="43.036900000000003"/>
    <n v="-87.89667"/>
    <x v="33"/>
    <n v="43.04804"/>
    <n v="-87.896720000000002"/>
    <n v="15"/>
    <n v="0"/>
    <n v="2.2999999999999998"/>
    <n v="2.1"/>
    <n v="90"/>
    <n v="-1"/>
    <d v="2017-04-06T00:00:00"/>
    <d v="2017-04-01T00:00:00"/>
    <d v="2017-04-06T00:00:00"/>
    <s v="Thursday"/>
    <d v="1899-12-30T14:04:58"/>
    <d v="1899-12-30T14:00:00"/>
    <n v="1"/>
    <d v="2017-04-06T00:00:00"/>
    <d v="2017-04-01T00:00:00"/>
    <d v="2017-04-06T00:00:00"/>
    <s v="Thursday"/>
    <d v="1899-12-30T14:19:56"/>
    <d v="1899-12-30T14:00:00"/>
    <s v="One Way"/>
  </r>
  <r>
    <n v="1249954"/>
    <s v="RFID Card Member"/>
    <s v="Mileaukee"/>
    <s v="WI"/>
    <n v="53213"/>
    <s v="UNITED STATES"/>
    <s v="Bublr for Organizations"/>
    <n v="11115"/>
    <x v="35"/>
    <n v="43.060250000000003"/>
    <n v="-87.892169999999993"/>
    <x v="29"/>
    <n v="43.06033"/>
    <n v="-87.89546"/>
    <n v="1"/>
    <n v="0"/>
    <n v="0.2"/>
    <n v="0.1"/>
    <n v="6"/>
    <n v="-1"/>
    <d v="2017-04-06T00:00:00"/>
    <d v="2017-04-01T00:00:00"/>
    <d v="2017-04-06T00:00:00"/>
    <s v="Thursday"/>
    <d v="1899-12-30T14:42:03"/>
    <d v="1899-12-30T15:00:00"/>
    <n v="1"/>
    <d v="2017-04-06T00:00:00"/>
    <d v="2017-04-01T00:00:00"/>
    <d v="2017-04-06T00:00:00"/>
    <s v="Thursday"/>
    <d v="1899-12-30T14:43:35"/>
    <d v="1899-12-30T15:00:00"/>
    <s v="One Way"/>
  </r>
  <r>
    <n v="558783"/>
    <s v="RFID Card Member"/>
    <s v="Oconomowoc"/>
    <s v="WI"/>
    <n v="53066"/>
    <s v="UNITED STATES"/>
    <s v="Annual Pass"/>
    <n v="5465"/>
    <x v="6"/>
    <n v="43.038719999999998"/>
    <n v="-87.905339999999995"/>
    <x v="6"/>
    <n v="43.03519"/>
    <n v="-87.907390000000007"/>
    <n v="2"/>
    <n v="0"/>
    <n v="0.3"/>
    <n v="0.3"/>
    <n v="12"/>
    <n v="-1"/>
    <d v="2017-04-06T00:00:00"/>
    <d v="2017-04-01T00:00:00"/>
    <d v="2017-04-06T00:00:00"/>
    <s v="Thursday"/>
    <d v="1899-12-30T15:05:06"/>
    <d v="1899-12-30T15:00:00"/>
    <n v="1"/>
    <d v="2017-04-06T00:00:00"/>
    <d v="2017-04-01T00:00:00"/>
    <d v="2017-04-06T00:00:00"/>
    <s v="Thursday"/>
    <d v="1899-12-30T15:07:33"/>
    <d v="1899-12-30T15:00:00"/>
    <s v="One Way"/>
  </r>
  <r>
    <n v="993583"/>
    <s v="RFID Card Member"/>
    <s v="Milwaukee"/>
    <s v="WI"/>
    <n v="53211"/>
    <s v="UNITED STATES"/>
    <s v="Bublr for Organizations"/>
    <n v="5446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06T00:00:00"/>
    <d v="2017-04-01T00:00:00"/>
    <d v="2017-04-06T00:00:00"/>
    <s v="Thursday"/>
    <d v="1899-12-30T17:48:28"/>
    <d v="1899-12-30T18:00:00"/>
    <n v="1"/>
    <d v="2017-04-06T00:00:00"/>
    <d v="2017-04-01T00:00:00"/>
    <d v="2017-04-06T00:00:00"/>
    <s v="Thursday"/>
    <d v="1899-12-30T17:51:52"/>
    <d v="1899-12-30T18:00:00"/>
    <s v="One Way"/>
  </r>
  <r>
    <n v="1357250"/>
    <s v="RFID Card Member"/>
    <s v="Milwaukee"/>
    <s v="WI"/>
    <n v="53202"/>
    <s v="UNITED STATES"/>
    <s v="Annual Pass"/>
    <n v="200"/>
    <x v="2"/>
    <n v="43.03886"/>
    <n v="-87.902720000000002"/>
    <x v="2"/>
    <n v="43.048200000000001"/>
    <n v="-87.900859999999994"/>
    <n v="6"/>
    <n v="0"/>
    <n v="0.9"/>
    <n v="0.9"/>
    <n v="36"/>
    <n v="-1"/>
    <d v="2017-04-06T00:00:00"/>
    <d v="2017-04-01T00:00:00"/>
    <d v="2017-04-06T00:00:00"/>
    <s v="Thursday"/>
    <d v="1899-12-30T19:51:17"/>
    <d v="1899-12-30T20:00:00"/>
    <n v="1"/>
    <d v="2017-04-06T00:00:00"/>
    <d v="2017-04-01T00:00:00"/>
    <d v="2017-04-06T00:00:00"/>
    <s v="Thursday"/>
    <d v="1899-12-30T19:57:24"/>
    <d v="1899-12-30T20:00:00"/>
    <s v="One Way"/>
  </r>
  <r>
    <n v="1451574"/>
    <s v="RFID Card Member"/>
    <s v="Milwaukee"/>
    <s v="WI"/>
    <n v="53211"/>
    <s v="UNITED STATES"/>
    <s v="Annual Pass"/>
    <n v="5532"/>
    <x v="32"/>
    <n v="43.078530000000001"/>
    <n v="-87.882620000000003"/>
    <x v="55"/>
    <n v="43.074655999999997"/>
    <n v="-87.889011999999994"/>
    <n v="5"/>
    <n v="0"/>
    <n v="0.8"/>
    <n v="0.7"/>
    <n v="30"/>
    <n v="-1"/>
    <d v="2017-04-07T00:00:00"/>
    <d v="2017-04-01T00:00:00"/>
    <d v="2017-04-07T00:00:00"/>
    <s v="Friday"/>
    <d v="1899-12-30T01:53:21"/>
    <d v="1899-12-30T02:00:00"/>
    <n v="1"/>
    <d v="2017-04-07T00:00:00"/>
    <d v="2017-04-01T00:00:00"/>
    <d v="2017-04-07T00:00:00"/>
    <s v="Friday"/>
    <d v="1899-12-30T01:58:00"/>
    <d v="1899-12-30T02:00:00"/>
    <s v="One Way"/>
  </r>
  <r>
    <n v="1435377"/>
    <s v="RFID Card Member"/>
    <s v="Milwaukee"/>
    <s v="WI"/>
    <n v="53233"/>
    <s v="UNITED STATES"/>
    <s v="Annual Pass"/>
    <n v="11"/>
    <x v="1"/>
    <n v="43.048200000000001"/>
    <n v="-87.900859999999994"/>
    <x v="31"/>
    <n v="43.040154000000001"/>
    <n v="-87.932113000000001"/>
    <n v="17"/>
    <n v="0"/>
    <n v="2.6"/>
    <n v="2.4"/>
    <n v="102"/>
    <n v="-1"/>
    <d v="2017-04-07T00:00:00"/>
    <d v="2017-04-01T00:00:00"/>
    <d v="2017-04-07T00:00:00"/>
    <s v="Friday"/>
    <d v="1899-12-30T07:03:20"/>
    <d v="1899-12-30T07:00:00"/>
    <n v="1"/>
    <d v="2017-04-07T00:00:00"/>
    <d v="2017-04-01T00:00:00"/>
    <d v="2017-04-07T00:00:00"/>
    <s v="Friday"/>
    <d v="1899-12-30T07:20:37"/>
    <d v="1899-12-30T07:00:00"/>
    <s v="One Way"/>
  </r>
  <r>
    <n v="1458685"/>
    <s v="RFID Card Member"/>
    <s v="Brookfield"/>
    <s v="WI"/>
    <n v="53005"/>
    <s v="UNITED STATES"/>
    <s v="Annual Pass"/>
    <n v="5544"/>
    <x v="0"/>
    <n v="43.042490000000001"/>
    <n v="-87.909959999999998"/>
    <x v="6"/>
    <n v="43.03519"/>
    <n v="-87.907390000000007"/>
    <n v="5"/>
    <n v="0"/>
    <n v="0.8"/>
    <n v="0.7"/>
    <n v="30"/>
    <n v="-1"/>
    <d v="2017-04-07T00:00:00"/>
    <d v="2017-04-01T00:00:00"/>
    <d v="2017-04-07T00:00:00"/>
    <s v="Friday"/>
    <d v="1899-12-30T11:22:52"/>
    <d v="1899-12-30T11:00:00"/>
    <n v="1"/>
    <d v="2017-04-07T00:00:00"/>
    <d v="2017-04-01T00:00:00"/>
    <d v="2017-04-07T00:00:00"/>
    <s v="Friday"/>
    <d v="1899-12-30T11:27:23"/>
    <d v="1899-12-30T11:00:00"/>
    <s v="One Way"/>
  </r>
  <r>
    <n v="1564954"/>
    <s v="RFID Card Member"/>
    <s v="Milwaukee"/>
    <s v="WI"/>
    <n v="53202"/>
    <s v="UNITED STATES"/>
    <s v="Annual Pass"/>
    <n v="5477"/>
    <x v="37"/>
    <n v="43.036900000000003"/>
    <n v="-87.89667"/>
    <x v="12"/>
    <n v="43.036900000000003"/>
    <n v="-87.89667"/>
    <n v="39"/>
    <n v="0"/>
    <n v="5.9"/>
    <n v="5.6"/>
    <n v="234"/>
    <n v="-1"/>
    <d v="2017-04-07T00:00:00"/>
    <d v="2017-04-01T00:00:00"/>
    <d v="2017-04-07T00:00:00"/>
    <s v="Friday"/>
    <d v="1899-12-30T15:52:15"/>
    <d v="1899-12-30T16:00:00"/>
    <n v="1"/>
    <d v="2017-04-07T00:00:00"/>
    <d v="2017-04-01T00:00:00"/>
    <d v="2017-04-07T00:00:00"/>
    <s v="Friday"/>
    <d v="1899-12-30T16:31:51"/>
    <d v="1899-12-30T17:00:00"/>
    <s v="Round Trip"/>
  </r>
  <r>
    <n v="1564663"/>
    <s v="RFID Card Member"/>
    <s v="Milwaukee"/>
    <s v="WI"/>
    <n v="53202"/>
    <s v="UNITED STATES"/>
    <s v="Annual Pass"/>
    <n v="11109"/>
    <x v="38"/>
    <n v="43.058619999999998"/>
    <n v="-87.885319999999993"/>
    <x v="26"/>
    <n v="43.053040000000003"/>
    <n v="-87.897660000000002"/>
    <n v="6"/>
    <n v="0"/>
    <n v="0.9"/>
    <n v="0.9"/>
    <n v="36"/>
    <n v="-1"/>
    <d v="2017-04-07T00:00:00"/>
    <d v="2017-04-01T00:00:00"/>
    <d v="2017-04-07T00:00:00"/>
    <s v="Friday"/>
    <d v="1899-12-30T17:23:29"/>
    <d v="1899-12-30T17:00:00"/>
    <n v="1"/>
    <d v="2017-04-07T00:00:00"/>
    <d v="2017-04-01T00:00:00"/>
    <d v="2017-04-07T00:00:00"/>
    <s v="Friday"/>
    <d v="1899-12-30T17:29:30"/>
    <d v="1899-12-30T17:00:00"/>
    <s v="One Way"/>
  </r>
  <r>
    <n v="1387849"/>
    <s v="RFID Card Member"/>
    <s v="Burlington"/>
    <s v="WI"/>
    <n v="53105"/>
    <s v="UNITED STATES"/>
    <s v="Annual Pass"/>
    <n v="319"/>
    <x v="45"/>
    <n v="43.077359999999999"/>
    <n v="-87.880769999999998"/>
    <x v="29"/>
    <n v="43.06033"/>
    <n v="-87.89546"/>
    <n v="12"/>
    <n v="0"/>
    <n v="1.8"/>
    <n v="1.7"/>
    <n v="72"/>
    <n v="-1"/>
    <d v="2017-04-07T00:00:00"/>
    <d v="2017-04-01T00:00:00"/>
    <d v="2017-04-07T00:00:00"/>
    <s v="Friday"/>
    <d v="1899-12-30T18:45:53"/>
    <d v="1899-12-30T19:00:00"/>
    <n v="1"/>
    <d v="2017-04-07T00:00:00"/>
    <d v="2017-04-01T00:00:00"/>
    <d v="2017-04-07T00:00:00"/>
    <s v="Friday"/>
    <d v="1899-12-30T18:57:33"/>
    <d v="1899-12-30T19:00:00"/>
    <s v="One Way"/>
  </r>
  <r>
    <n v="1408049"/>
    <s v="RFID Card Member"/>
    <s v="Milwaukee"/>
    <s v="WI"/>
    <n v="53202"/>
    <s v="UNITED STATES"/>
    <s v="Annual Pass"/>
    <n v="993"/>
    <x v="52"/>
    <n v="43.034619999999997"/>
    <n v="-87.917500000000004"/>
    <x v="43"/>
    <n v="43.031480000000002"/>
    <n v="-87.908169999999998"/>
    <n v="9"/>
    <n v="0"/>
    <n v="1.4"/>
    <n v="1.3"/>
    <n v="54"/>
    <n v="-1"/>
    <d v="2017-04-07T00:00:00"/>
    <d v="2017-04-01T00:00:00"/>
    <d v="2017-04-07T00:00:00"/>
    <s v="Friday"/>
    <d v="1899-12-30T20:38:03"/>
    <d v="1899-12-30T21:00:00"/>
    <n v="1"/>
    <d v="2017-04-07T00:00:00"/>
    <d v="2017-04-01T00:00:00"/>
    <d v="2017-04-07T00:00:00"/>
    <s v="Friday"/>
    <d v="1899-12-30T20:47:30"/>
    <d v="1899-12-30T21:00:00"/>
    <s v="One Way"/>
  </r>
  <r>
    <n v="1249954"/>
    <s v="RFID Card Member"/>
    <s v="Mileaukee"/>
    <s v="WI"/>
    <n v="53213"/>
    <s v="UNITED STATES"/>
    <s v="Bublr for Organizations"/>
    <n v="5553"/>
    <x v="27"/>
    <n v="43.074890000000003"/>
    <n v="-87.882810000000006"/>
    <x v="29"/>
    <n v="43.06033"/>
    <n v="-87.89546"/>
    <n v="11"/>
    <n v="0"/>
    <n v="1.7"/>
    <n v="1.6"/>
    <n v="66"/>
    <n v="-1"/>
    <d v="2017-04-07T00:00:00"/>
    <d v="2017-04-01T00:00:00"/>
    <d v="2017-04-07T00:00:00"/>
    <s v="Friday"/>
    <d v="1899-12-30T22:11:00"/>
    <d v="1899-12-30T22:00:00"/>
    <n v="1"/>
    <d v="2017-04-07T00:00:00"/>
    <d v="2017-04-01T00:00:00"/>
    <d v="2017-04-07T00:00:00"/>
    <s v="Friday"/>
    <d v="1899-12-30T22:22:34"/>
    <d v="1899-12-30T22:00:00"/>
    <s v="One Way"/>
  </r>
  <r>
    <n v="1355542"/>
    <s v="RFID Card Member"/>
    <s v="Milwaukee"/>
    <s v="WI"/>
    <n v="53202"/>
    <s v="UNITED STATES"/>
    <s v="Pay as You Go Pass"/>
    <n v="5452"/>
    <x v="41"/>
    <n v="43.031480000000002"/>
    <n v="-87.908169999999998"/>
    <x v="41"/>
    <n v="43.031320000000001"/>
    <n v="-87.904259999999994"/>
    <n v="3"/>
    <n v="0"/>
    <n v="0.5"/>
    <n v="0.4"/>
    <n v="18"/>
    <n v="-1"/>
    <d v="2017-04-08T00:00:00"/>
    <d v="2017-04-01T00:00:00"/>
    <d v="2017-04-08T00:00:00"/>
    <s v="Saturday"/>
    <d v="1899-12-30T02:05:29"/>
    <d v="1899-12-30T02:00:00"/>
    <n v="1"/>
    <d v="2017-04-08T00:00:00"/>
    <d v="2017-04-01T00:00:00"/>
    <d v="2017-04-08T00:00:00"/>
    <s v="Saturday"/>
    <d v="1899-12-30T02:08:17"/>
    <d v="1899-12-30T02:00:00"/>
    <s v="One Way"/>
  </r>
  <r>
    <n v="1442057"/>
    <s v="RFID Card Member"/>
    <s v="Milwaukee"/>
    <s v="WI"/>
    <n v="53211"/>
    <s v="UNITED STATES"/>
    <s v="Annual Pass"/>
    <n v="952"/>
    <x v="36"/>
    <n v="43.069021999999997"/>
    <n v="-87.887940999999998"/>
    <x v="26"/>
    <n v="43.053040000000003"/>
    <n v="-87.897660000000002"/>
    <n v="9"/>
    <n v="0"/>
    <n v="1.4"/>
    <n v="1.3"/>
    <n v="54"/>
    <n v="-1"/>
    <d v="2017-04-08T00:00:00"/>
    <d v="2017-04-01T00:00:00"/>
    <d v="2017-04-08T00:00:00"/>
    <s v="Saturday"/>
    <d v="1899-12-30T09:14:30"/>
    <d v="1899-12-30T09:00:00"/>
    <n v="1"/>
    <d v="2017-04-08T00:00:00"/>
    <d v="2017-04-01T00:00:00"/>
    <d v="2017-04-08T00:00:00"/>
    <s v="Saturday"/>
    <d v="1899-12-30T09:23:23"/>
    <d v="1899-12-30T09:00:00"/>
    <s v="One Way"/>
  </r>
  <r>
    <n v="1568288"/>
    <s v="RFID Card Member"/>
    <s v="Portage"/>
    <s v="WI"/>
    <n v="53901"/>
    <s v="UNITED STATES"/>
    <s v="Annual"/>
    <n v="183"/>
    <x v="12"/>
    <n v="43.052460000000004"/>
    <n v="-87.891000000000005"/>
    <x v="19"/>
    <n v="43.040349999999997"/>
    <n v="-87.920760000000001"/>
    <n v="24"/>
    <n v="0"/>
    <n v="3.6"/>
    <n v="3.4"/>
    <n v="144"/>
    <n v="-1"/>
    <d v="2017-04-08T00:00:00"/>
    <d v="2017-04-01T00:00:00"/>
    <d v="2017-04-08T00:00:00"/>
    <s v="Saturday"/>
    <d v="1899-12-30T10:58:53"/>
    <d v="1899-12-30T11:00:00"/>
    <n v="1"/>
    <d v="2017-04-08T00:00:00"/>
    <d v="2017-04-01T00:00:00"/>
    <d v="2017-04-08T00:00:00"/>
    <s v="Saturday"/>
    <d v="1899-12-30T11:22:53"/>
    <d v="1899-12-30T11:00:00"/>
    <s v="One Way"/>
  </r>
  <r>
    <n v="1568288"/>
    <s v="RFID Card Member"/>
    <s v="Portage"/>
    <s v="WI"/>
    <n v="53901"/>
    <s v="UNITED STATES"/>
    <s v="Annual"/>
    <n v="11094"/>
    <x v="16"/>
    <n v="43.03913"/>
    <n v="-87.916150000000002"/>
    <x v="7"/>
    <n v="43.038580000000003"/>
    <n v="-87.90934"/>
    <n v="6"/>
    <n v="0"/>
    <n v="0.9"/>
    <n v="0.9"/>
    <n v="36"/>
    <n v="-1"/>
    <d v="2017-04-08T00:00:00"/>
    <d v="2017-04-01T00:00:00"/>
    <d v="2017-04-08T00:00:00"/>
    <s v="Saturday"/>
    <d v="1899-12-30T12:52:07"/>
    <d v="1899-12-30T13:00:00"/>
    <n v="1"/>
    <d v="2017-04-08T00:00:00"/>
    <d v="2017-04-01T00:00:00"/>
    <d v="2017-04-08T00:00:00"/>
    <s v="Saturday"/>
    <d v="1899-12-30T12:58:07"/>
    <d v="1899-12-30T13:00:00"/>
    <s v="One Way"/>
  </r>
  <r>
    <n v="1568314"/>
    <s v="RFID Card Member"/>
    <m/>
    <m/>
    <n v="53202"/>
    <s v="UNITED STATES"/>
    <s v="Pay as You Go Pass"/>
    <n v="5438"/>
    <x v="38"/>
    <n v="43.058619999999998"/>
    <n v="-87.885319999999993"/>
    <x v="6"/>
    <n v="43.03519"/>
    <n v="-87.907390000000007"/>
    <n v="42"/>
    <n v="4"/>
    <n v="6.3"/>
    <n v="6"/>
    <n v="252"/>
    <n v="-1"/>
    <d v="2017-04-08T00:00:00"/>
    <d v="2017-04-01T00:00:00"/>
    <d v="2017-04-08T00:00:00"/>
    <s v="Saturday"/>
    <d v="1899-12-30T12:59:59"/>
    <d v="1899-12-30T13:00:00"/>
    <n v="1"/>
    <d v="2017-04-08T00:00:00"/>
    <d v="2017-04-01T00:00:00"/>
    <d v="2017-04-08T00:00:00"/>
    <s v="Saturday"/>
    <d v="1899-12-30T13:41:43"/>
    <d v="1899-12-30T14:00:00"/>
    <s v="One Way"/>
  </r>
  <r>
    <n v="1249201"/>
    <s v="RFID Card Member"/>
    <s v="Lodi"/>
    <s v="WI"/>
    <n v="53555"/>
    <s v="UNITED STATES"/>
    <s v="Bublr for Organizations"/>
    <n v="5514"/>
    <x v="32"/>
    <n v="43.078530000000001"/>
    <n v="-87.882620000000003"/>
    <x v="10"/>
    <n v="43.058619999999998"/>
    <n v="-87.885319999999993"/>
    <n v="16"/>
    <n v="0"/>
    <n v="2.4"/>
    <n v="2.2999999999999998"/>
    <n v="96"/>
    <n v="-1"/>
    <d v="2017-04-08T00:00:00"/>
    <d v="2017-04-01T00:00:00"/>
    <d v="2017-04-08T00:00:00"/>
    <s v="Saturday"/>
    <d v="1899-12-30T13:38:33"/>
    <d v="1899-12-30T14:00:00"/>
    <n v="1"/>
    <d v="2017-04-08T00:00:00"/>
    <d v="2017-04-01T00:00:00"/>
    <d v="2017-04-08T00:00:00"/>
    <s v="Saturday"/>
    <d v="1899-12-30T13:54:57"/>
    <d v="1899-12-30T14:00:00"/>
    <s v="One Way"/>
  </r>
  <r>
    <n v="1382412"/>
    <s v="RFID Card Member"/>
    <s v="Muskego "/>
    <s v="WI"/>
    <n v="53150"/>
    <s v="UNITED STATES"/>
    <s v="Annual Pass"/>
    <n v="11049"/>
    <x v="35"/>
    <n v="43.060250000000003"/>
    <n v="-87.892169999999993"/>
    <x v="25"/>
    <n v="43.074890000000003"/>
    <n v="-87.882810000000006"/>
    <n v="10"/>
    <n v="0"/>
    <n v="1.5"/>
    <n v="1.4"/>
    <n v="60"/>
    <n v="-1"/>
    <d v="2017-04-08T00:00:00"/>
    <d v="2017-04-01T00:00:00"/>
    <d v="2017-04-08T00:00:00"/>
    <s v="Saturday"/>
    <d v="1899-12-30T15:03:51"/>
    <d v="1899-12-30T15:00:00"/>
    <n v="1"/>
    <d v="2017-04-08T00:00:00"/>
    <d v="2017-04-01T00:00:00"/>
    <d v="2017-04-08T00:00:00"/>
    <s v="Saturday"/>
    <d v="1899-12-30T15:13:53"/>
    <d v="1899-12-30T15:00:00"/>
    <s v="One Way"/>
  </r>
  <r>
    <n v="1170592"/>
    <s v="RFID Card Member"/>
    <s v="Milwaukee "/>
    <s v="WI"/>
    <n v="53211"/>
    <s v="UNITED STATES"/>
    <s v="Bublr for Organizations"/>
    <n v="11104"/>
    <x v="31"/>
    <n v="43.06033"/>
    <n v="-87.89546"/>
    <x v="29"/>
    <n v="43.06033"/>
    <n v="-87.89546"/>
    <n v="31"/>
    <n v="0"/>
    <n v="4.7"/>
    <n v="4.4000000000000004"/>
    <n v="186"/>
    <n v="-1"/>
    <d v="2017-04-08T00:00:00"/>
    <d v="2017-04-01T00:00:00"/>
    <d v="2017-04-08T00:00:00"/>
    <s v="Saturday"/>
    <d v="1899-12-30T15:09:36"/>
    <d v="1899-12-30T15:00:00"/>
    <n v="1"/>
    <d v="2017-04-08T00:00:00"/>
    <d v="2017-04-01T00:00:00"/>
    <d v="2017-04-08T00:00:00"/>
    <s v="Saturday"/>
    <d v="1899-12-30T15:40:37"/>
    <d v="1899-12-30T16:00:00"/>
    <s v="Round Trip"/>
  </r>
  <r>
    <n v="1267915"/>
    <s v="RFID Card Member"/>
    <s v="Milwaukee"/>
    <s v="WI"/>
    <n v="53233"/>
    <s v="UNITED STATES"/>
    <s v="30-Day Pass"/>
    <n v="11139"/>
    <x v="21"/>
    <n v="43.040349999999997"/>
    <n v="-87.920760000000001"/>
    <x v="5"/>
    <n v="43.04824"/>
    <n v="-87.904970000000006"/>
    <n v="51"/>
    <n v="0"/>
    <n v="7.7"/>
    <n v="7.3"/>
    <n v="306"/>
    <n v="-1"/>
    <d v="2017-04-08T00:00:00"/>
    <d v="2017-04-01T00:00:00"/>
    <d v="2017-04-08T00:00:00"/>
    <s v="Saturday"/>
    <d v="1899-12-30T15:40:15"/>
    <d v="1899-12-30T16:00:00"/>
    <n v="1"/>
    <d v="2017-04-08T00:00:00"/>
    <d v="2017-04-01T00:00:00"/>
    <d v="2017-04-08T00:00:00"/>
    <s v="Saturday"/>
    <d v="1899-12-30T16:31:18"/>
    <d v="1899-12-30T17:00:00"/>
    <s v="One Way"/>
  </r>
  <r>
    <n v="1564054"/>
    <s v="RFID Card Member"/>
    <s v="Franksville "/>
    <s v="WI"/>
    <n v="53126"/>
    <s v="UNITED STATES"/>
    <s v="Annual Pass"/>
    <n v="2"/>
    <x v="12"/>
    <n v="43.052460000000004"/>
    <n v="-87.891000000000005"/>
    <x v="11"/>
    <n v="43.052460000000004"/>
    <n v="-87.891000000000005"/>
    <n v="49"/>
    <n v="0"/>
    <n v="7.4"/>
    <n v="7"/>
    <n v="294"/>
    <n v="-1"/>
    <d v="2017-04-08T00:00:00"/>
    <d v="2017-04-01T00:00:00"/>
    <d v="2017-04-08T00:00:00"/>
    <s v="Saturday"/>
    <d v="1899-12-30T16:08:26"/>
    <d v="1899-12-30T16:00:00"/>
    <n v="1"/>
    <d v="2017-04-08T00:00:00"/>
    <d v="2017-04-01T00:00:00"/>
    <d v="2017-04-08T00:00:00"/>
    <s v="Saturday"/>
    <d v="1899-12-30T16:57:34"/>
    <d v="1899-12-30T17:00:00"/>
    <s v="Round Trip"/>
  </r>
  <r>
    <n v="1297838"/>
    <s v="RFID Card Member"/>
    <s v="MILWAUKEE"/>
    <s v="WI"/>
    <n v="53204"/>
    <s v="UNITED STATES"/>
    <s v="Pay as You Go Pass"/>
    <n v="152"/>
    <x v="10"/>
    <n v="43.060786"/>
    <n v="-87.883825999999999"/>
    <x v="43"/>
    <n v="43.031480000000002"/>
    <n v="-87.908169999999998"/>
    <n v="22"/>
    <n v="2"/>
    <n v="3.3"/>
    <n v="3.1"/>
    <n v="132"/>
    <n v="-1"/>
    <d v="2017-04-08T00:00:00"/>
    <d v="2017-04-01T00:00:00"/>
    <d v="2017-04-08T00:00:00"/>
    <s v="Saturday"/>
    <d v="1899-12-30T17:32:33"/>
    <d v="1899-12-30T18:00:00"/>
    <n v="1"/>
    <d v="2017-04-08T00:00:00"/>
    <d v="2017-04-01T00:00:00"/>
    <d v="2017-04-08T00:00:00"/>
    <s v="Saturday"/>
    <d v="1899-12-30T17:54:34"/>
    <d v="1899-12-30T18:00:00"/>
    <s v="One Way"/>
  </r>
  <r>
    <n v="1238671"/>
    <s v="RFID Card Member"/>
    <s v="Naperville"/>
    <s v="IL"/>
    <n v="60563"/>
    <s v="UNITED STATES"/>
    <s v="Bublr for Organizations"/>
    <n v="5500"/>
    <x v="4"/>
    <n v="43.04824"/>
    <n v="-87.904970000000006"/>
    <x v="29"/>
    <n v="43.06033"/>
    <n v="-87.89546"/>
    <n v="12"/>
    <n v="0"/>
    <n v="1.8"/>
    <n v="1.7"/>
    <n v="72"/>
    <n v="-1"/>
    <d v="2017-04-08T00:00:00"/>
    <d v="2017-04-01T00:00:00"/>
    <d v="2017-04-08T00:00:00"/>
    <s v="Saturday"/>
    <d v="1899-12-30T18:33:18"/>
    <d v="1899-12-30T19:00:00"/>
    <n v="1"/>
    <d v="2017-04-08T00:00:00"/>
    <d v="2017-04-01T00:00:00"/>
    <d v="2017-04-08T00:00:00"/>
    <s v="Saturday"/>
    <d v="1899-12-30T18:45:18"/>
    <d v="1899-12-30T19:00:00"/>
    <s v="One Way"/>
  </r>
  <r>
    <n v="1570690"/>
    <s v="RFID Card Member"/>
    <m/>
    <m/>
    <n v="53202"/>
    <s v="UNITED STATES"/>
    <s v="Pay as You Go Pass"/>
    <n v="93"/>
    <x v="56"/>
    <n v="43.02017"/>
    <n v="-87.933049999999994"/>
    <x v="51"/>
    <n v="43.024340000000002"/>
    <n v="-87.916753"/>
    <n v="9"/>
    <n v="2"/>
    <n v="1.4"/>
    <n v="1.3"/>
    <n v="54"/>
    <n v="-1"/>
    <d v="2017-04-08T00:00:00"/>
    <d v="2017-04-01T00:00:00"/>
    <d v="2017-04-08T00:00:00"/>
    <s v="Saturday"/>
    <d v="1899-12-30T20:16:35"/>
    <d v="1899-12-30T20:00:00"/>
    <n v="1"/>
    <d v="2017-04-08T00:00:00"/>
    <d v="2017-04-01T00:00:00"/>
    <d v="2017-04-08T00:00:00"/>
    <s v="Saturday"/>
    <d v="1899-12-30T20:25:22"/>
    <d v="1899-12-30T20:00:00"/>
    <s v="One Way"/>
  </r>
  <r>
    <n v="1337848"/>
    <s v="RFID Card Member"/>
    <s v="Milwaukee"/>
    <s v="WI"/>
    <n v="53202"/>
    <s v="UNITED STATES"/>
    <s v="Annual Pass"/>
    <n v="362"/>
    <x v="1"/>
    <n v="43.048200000000001"/>
    <n v="-87.900859999999994"/>
    <x v="2"/>
    <n v="43.048200000000001"/>
    <n v="-87.900859999999994"/>
    <n v="1"/>
    <n v="0"/>
    <n v="0.2"/>
    <n v="0.1"/>
    <n v="6"/>
    <n v="-1"/>
    <d v="2017-04-09T00:00:00"/>
    <d v="2017-04-01T00:00:00"/>
    <d v="2017-04-09T00:00:00"/>
    <s v="Sunday"/>
    <d v="1899-12-30T12:50:48"/>
    <d v="1899-12-30T13:00:00"/>
    <n v="1"/>
    <d v="2017-04-09T00:00:00"/>
    <d v="2017-04-01T00:00:00"/>
    <d v="2017-04-09T00:00:00"/>
    <s v="Sunday"/>
    <d v="1899-12-30T12:51:44"/>
    <d v="1899-12-30T13:00:00"/>
    <s v="Round Trip"/>
  </r>
  <r>
    <n v="1387054"/>
    <s v="RFID Card Member"/>
    <s v="Wauwatosa"/>
    <s v="WI"/>
    <n v="53213"/>
    <s v="UNITED STATES"/>
    <s v="Annual Pass"/>
    <n v="5476"/>
    <x v="51"/>
    <n v="43.06044"/>
    <n v="-88.016239999999996"/>
    <x v="46"/>
    <n v="43.06044"/>
    <n v="-88.016239999999996"/>
    <n v="27"/>
    <n v="0"/>
    <n v="4.0999999999999996"/>
    <n v="3.8"/>
    <n v="162"/>
    <n v="-1"/>
    <d v="2017-04-09T00:00:00"/>
    <d v="2017-04-01T00:00:00"/>
    <d v="2017-04-09T00:00:00"/>
    <s v="Sunday"/>
    <d v="1899-12-30T13:23:21"/>
    <d v="1899-12-30T13:00:00"/>
    <n v="1"/>
    <d v="2017-04-09T00:00:00"/>
    <d v="2017-04-01T00:00:00"/>
    <d v="2017-04-09T00:00:00"/>
    <s v="Sunday"/>
    <d v="1899-12-30T13:50:38"/>
    <d v="1899-12-30T14:00:00"/>
    <s v="Round Trip"/>
  </r>
  <r>
    <n v="1157256"/>
    <s v="RFID Card Member"/>
    <s v="Milwaukee"/>
    <s v="WI"/>
    <n v="53211"/>
    <s v="UNITED STATES"/>
    <s v="Bublr for Organizations"/>
    <n v="172"/>
    <x v="32"/>
    <n v="43.078530000000001"/>
    <n v="-87.882620000000003"/>
    <x v="35"/>
    <n v="43.066893999999998"/>
    <n v="-87.877936000000005"/>
    <n v="22"/>
    <n v="0"/>
    <n v="3.3"/>
    <n v="3.1"/>
    <n v="132"/>
    <n v="-1"/>
    <d v="2017-04-09T00:00:00"/>
    <d v="2017-04-01T00:00:00"/>
    <d v="2017-04-09T00:00:00"/>
    <s v="Sunday"/>
    <d v="1899-12-30T13:30:51"/>
    <d v="1899-12-30T14:00:00"/>
    <n v="1"/>
    <d v="2017-04-09T00:00:00"/>
    <d v="2017-04-01T00:00:00"/>
    <d v="2017-04-09T00:00:00"/>
    <s v="Sunday"/>
    <d v="1899-12-30T13:52:59"/>
    <d v="1899-12-30T14:00:00"/>
    <s v="One Way"/>
  </r>
  <r>
    <n v="1373301"/>
    <s v="RFID Card Member"/>
    <s v="Mequon"/>
    <s v="WI"/>
    <n v="53092"/>
    <s v="UNITED STATES"/>
    <s v="Annual Pass"/>
    <n v="336"/>
    <x v="32"/>
    <n v="43.078530000000001"/>
    <n v="-87.882620000000003"/>
    <x v="22"/>
    <n v="43.058010000000003"/>
    <n v="-87.877300000000005"/>
    <n v="60"/>
    <n v="0"/>
    <n v="9"/>
    <n v="8.6"/>
    <n v="360"/>
    <n v="-1"/>
    <d v="2017-04-09T00:00:00"/>
    <d v="2017-04-01T00:00:00"/>
    <d v="2017-04-09T00:00:00"/>
    <s v="Sunday"/>
    <d v="1899-12-30T13:56:35"/>
    <d v="1899-12-30T14:00:00"/>
    <n v="1"/>
    <d v="2017-04-09T00:00:00"/>
    <d v="2017-04-01T00:00:00"/>
    <d v="2017-04-09T00:00:00"/>
    <s v="Sunday"/>
    <d v="1899-12-30T14:56:11"/>
    <d v="1899-12-30T15:00:00"/>
    <s v="One Way"/>
  </r>
  <r>
    <n v="1157256"/>
    <s v="RFID Card Member"/>
    <s v="Milwaukee"/>
    <s v="WI"/>
    <n v="53211"/>
    <s v="UNITED STATES"/>
    <s v="Bublr for Organizations"/>
    <n v="5583"/>
    <x v="22"/>
    <n v="43.066893999999998"/>
    <n v="-87.877936000000005"/>
    <x v="13"/>
    <n v="43.078530000000001"/>
    <n v="-87.882620000000003"/>
    <n v="10"/>
    <n v="0"/>
    <n v="1.5"/>
    <n v="1.4"/>
    <n v="60"/>
    <n v="-1"/>
    <d v="2017-04-09T00:00:00"/>
    <d v="2017-04-01T00:00:00"/>
    <d v="2017-04-09T00:00:00"/>
    <s v="Sunday"/>
    <d v="1899-12-30T14:48:24"/>
    <d v="1899-12-30T15:00:00"/>
    <n v="1"/>
    <d v="2017-04-09T00:00:00"/>
    <d v="2017-04-01T00:00:00"/>
    <d v="2017-04-09T00:00:00"/>
    <s v="Sunday"/>
    <d v="1899-12-30T14:58:50"/>
    <d v="1899-12-30T15:00:00"/>
    <s v="One Way"/>
  </r>
  <r>
    <n v="1444023"/>
    <s v="RFID Card Member"/>
    <s v="milwaukee"/>
    <s v="WI"/>
    <n v="53211"/>
    <s v="UNITED STATES"/>
    <s v="Annual Pass"/>
    <n v="5441"/>
    <x v="28"/>
    <n v="43.063749000000001"/>
    <n v="-87.887962999999999"/>
    <x v="27"/>
    <n v="43.063749000000001"/>
    <n v="-87.887962999999999"/>
    <n v="0"/>
    <n v="0"/>
    <n v="0"/>
    <n v="0"/>
    <n v="0"/>
    <n v="-1"/>
    <d v="2017-04-09T00:00:00"/>
    <d v="2017-04-01T00:00:00"/>
    <d v="2017-04-09T00:00:00"/>
    <s v="Sunday"/>
    <d v="1899-12-30T16:30:29"/>
    <d v="1899-12-30T17:00:00"/>
    <n v="1"/>
    <d v="2017-04-09T00:00:00"/>
    <d v="2017-04-01T00:00:00"/>
    <d v="2017-04-09T00:00:00"/>
    <s v="Sunday"/>
    <d v="1899-12-30T16:30:49"/>
    <d v="1899-12-30T17:00:00"/>
    <s v="Round Trip"/>
  </r>
  <r>
    <n v="1190101"/>
    <s v="RFID Card Member"/>
    <s v="Milwaukee"/>
    <s v="WI"/>
    <n v="53211"/>
    <s v="UNITED STATES"/>
    <s v="Pay as You Go Pass"/>
    <n v="5529"/>
    <x v="52"/>
    <n v="43.034619999999997"/>
    <n v="-87.917500000000004"/>
    <x v="53"/>
    <n v="43.060786"/>
    <n v="-87.883825999999999"/>
    <n v="17"/>
    <n v="2"/>
    <n v="2.6"/>
    <n v="2.4"/>
    <n v="102"/>
    <n v="-1"/>
    <d v="2017-04-09T00:00:00"/>
    <d v="2017-04-01T00:00:00"/>
    <d v="2017-04-09T00:00:00"/>
    <s v="Sunday"/>
    <d v="1899-12-30T17:22:03"/>
    <d v="1899-12-30T17:00:00"/>
    <n v="1"/>
    <d v="2017-04-09T00:00:00"/>
    <d v="2017-04-01T00:00:00"/>
    <d v="2017-04-09T00:00:00"/>
    <s v="Sunday"/>
    <d v="1899-12-30T17:39:07"/>
    <d v="1899-12-30T18:00:00"/>
    <s v="One Way"/>
  </r>
  <r>
    <n v="1444023"/>
    <s v="RFID Card Member"/>
    <s v="milwaukee"/>
    <s v="WI"/>
    <n v="53211"/>
    <s v="UNITED STATES"/>
    <s v="Annual Pass"/>
    <n v="2"/>
    <x v="32"/>
    <n v="43.078530000000001"/>
    <n v="-87.882620000000003"/>
    <x v="25"/>
    <n v="43.074890000000003"/>
    <n v="-87.882810000000006"/>
    <n v="3"/>
    <n v="0"/>
    <n v="0.5"/>
    <n v="0.4"/>
    <n v="18"/>
    <n v="-1"/>
    <d v="2017-04-09T00:00:00"/>
    <d v="2017-04-01T00:00:00"/>
    <d v="2017-04-09T00:00:00"/>
    <s v="Sunday"/>
    <d v="1899-12-30T17:22:17"/>
    <d v="1899-12-30T17:00:00"/>
    <n v="1"/>
    <d v="2017-04-09T00:00:00"/>
    <d v="2017-04-01T00:00:00"/>
    <d v="2017-04-09T00:00:00"/>
    <s v="Sunday"/>
    <d v="1899-12-30T17:25:32"/>
    <d v="1899-12-30T17:00:00"/>
    <s v="One Way"/>
  </r>
  <r>
    <n v="1377542"/>
    <s v="RFID Card Member"/>
    <s v="Verona"/>
    <s v="WI"/>
    <n v="53593"/>
    <s v="UNITED STATES"/>
    <s v="Annual Pass"/>
    <n v="45"/>
    <x v="37"/>
    <n v="43.036900000000003"/>
    <n v="-87.89667"/>
    <x v="47"/>
    <n v="43.060250000000003"/>
    <n v="-87.892169999999993"/>
    <n v="351"/>
    <n v="30"/>
    <n v="18"/>
    <n v="17.100000000000001"/>
    <n v="720"/>
    <n v="-1"/>
    <d v="2017-04-09T00:00:00"/>
    <d v="2017-04-01T00:00:00"/>
    <d v="2017-04-09T00:00:00"/>
    <s v="Sunday"/>
    <d v="1899-12-30T17:25:48"/>
    <d v="1899-12-30T17:00:00"/>
    <n v="1"/>
    <d v="2017-04-09T00:00:00"/>
    <d v="2017-04-01T00:00:00"/>
    <d v="2017-04-09T00:00:00"/>
    <s v="Sunday"/>
    <d v="1899-12-30T23:16:17"/>
    <d v="1899-12-30T23:00:00"/>
    <s v="One Way"/>
  </r>
  <r>
    <n v="1573582"/>
    <s v="RFID Card Member"/>
    <s v="Lilburn"/>
    <s v="GA"/>
    <n v="30047"/>
    <s v="UNITED STATES"/>
    <s v="Pay as You Go Pass"/>
    <n v="5438"/>
    <x v="21"/>
    <n v="43.040349999999997"/>
    <n v="-87.920760000000001"/>
    <x v="3"/>
    <n v="43.03913"/>
    <n v="-87.916150000000002"/>
    <n v="43"/>
    <n v="4"/>
    <n v="6.5"/>
    <n v="6.1"/>
    <n v="258"/>
    <n v="-1"/>
    <d v="2017-04-09T00:00:00"/>
    <d v="2017-04-01T00:00:00"/>
    <d v="2017-04-09T00:00:00"/>
    <s v="Sunday"/>
    <d v="1899-12-30T18:12:39"/>
    <d v="1899-12-30T18:00:00"/>
    <n v="1"/>
    <d v="2017-04-09T00:00:00"/>
    <d v="2017-04-01T00:00:00"/>
    <d v="2017-04-09T00:00:00"/>
    <s v="Sunday"/>
    <d v="1899-12-30T18:55:42"/>
    <d v="1899-12-30T19:00:00"/>
    <s v="One Way"/>
  </r>
  <r>
    <n v="1298099"/>
    <s v="RFID Card Member"/>
    <s v="Milwaukee"/>
    <s v="WI"/>
    <n v="53233"/>
    <s v="UNITED STATES"/>
    <s v="Annual Pass"/>
    <n v="5556"/>
    <x v="48"/>
    <n v="43.060155999999999"/>
    <n v="-87.881258000000003"/>
    <x v="33"/>
    <n v="43.04804"/>
    <n v="-87.896720000000002"/>
    <n v="7"/>
    <n v="0"/>
    <n v="1.1000000000000001"/>
    <n v="1"/>
    <n v="42"/>
    <n v="-1"/>
    <d v="2017-04-09T00:00:00"/>
    <d v="2017-04-01T00:00:00"/>
    <d v="2017-04-09T00:00:00"/>
    <s v="Sunday"/>
    <d v="1899-12-30T18:22:26"/>
    <d v="1899-12-30T18:00:00"/>
    <n v="1"/>
    <d v="2017-04-09T00:00:00"/>
    <d v="2017-04-01T00:00:00"/>
    <d v="2017-04-09T00:00:00"/>
    <s v="Sunday"/>
    <d v="1899-12-30T18:29:21"/>
    <d v="1899-12-30T18:00:00"/>
    <s v="One Way"/>
  </r>
  <r>
    <n v="1564054"/>
    <s v="RFID Card Member"/>
    <s v="Franksville "/>
    <s v="WI"/>
    <n v="53126"/>
    <s v="UNITED STATES"/>
    <s v="Annual Pass"/>
    <n v="5491"/>
    <x v="12"/>
    <n v="43.052460000000004"/>
    <n v="-87.891000000000005"/>
    <x v="11"/>
    <n v="43.052460000000004"/>
    <n v="-87.891000000000005"/>
    <n v="45"/>
    <n v="0"/>
    <n v="6.8"/>
    <n v="6.4"/>
    <n v="270"/>
    <n v="-1"/>
    <d v="2017-04-09T00:00:00"/>
    <d v="2017-04-01T00:00:00"/>
    <d v="2017-04-09T00:00:00"/>
    <s v="Sunday"/>
    <d v="1899-12-30T18:28:47"/>
    <d v="1899-12-30T18:00:00"/>
    <n v="1"/>
    <d v="2017-04-09T00:00:00"/>
    <d v="2017-04-01T00:00:00"/>
    <d v="2017-04-09T00:00:00"/>
    <s v="Sunday"/>
    <d v="1899-12-30T19:13:47"/>
    <d v="1899-12-30T19:00:00"/>
    <s v="Round Trip"/>
  </r>
  <r>
    <n v="1571549"/>
    <s v="RFID Card Member"/>
    <s v="Milwaukee"/>
    <s v="WI"/>
    <n v="53212"/>
    <s v="UNITED STATES"/>
    <s v="Annual Pass"/>
    <n v="11118"/>
    <x v="27"/>
    <n v="43.074890000000003"/>
    <n v="-87.882810000000006"/>
    <x v="38"/>
    <n v="43.069021999999997"/>
    <n v="-87.887940999999998"/>
    <n v="9"/>
    <n v="0"/>
    <n v="1.4"/>
    <n v="1.3"/>
    <n v="54"/>
    <n v="-1"/>
    <d v="2017-04-09T00:00:00"/>
    <d v="2017-04-01T00:00:00"/>
    <d v="2017-04-09T00:00:00"/>
    <s v="Sunday"/>
    <d v="1899-12-30T20:12:05"/>
    <d v="1899-12-30T20:00:00"/>
    <n v="1"/>
    <d v="2017-04-09T00:00:00"/>
    <d v="2017-04-01T00:00:00"/>
    <d v="2017-04-09T00:00:00"/>
    <s v="Sunday"/>
    <d v="1899-12-30T20:21:12"/>
    <d v="1899-12-30T20:00:00"/>
    <s v="One Way"/>
  </r>
  <r>
    <n v="1387849"/>
    <s v="RFID Card Member"/>
    <s v="Burlington"/>
    <s v="WI"/>
    <n v="53105"/>
    <s v="UNITED STATES"/>
    <s v="Annual Pass"/>
    <n v="255"/>
    <x v="27"/>
    <n v="43.074890000000003"/>
    <n v="-87.882810000000006"/>
    <x v="29"/>
    <n v="43.06033"/>
    <n v="-87.89546"/>
    <n v="13"/>
    <n v="0"/>
    <n v="2"/>
    <n v="1.9"/>
    <n v="78"/>
    <n v="-1"/>
    <d v="2017-04-09T00:00:00"/>
    <d v="2017-04-01T00:00:00"/>
    <d v="2017-04-09T00:00:00"/>
    <s v="Sunday"/>
    <d v="1899-12-30T21:52:18"/>
    <d v="1899-12-30T22:00:00"/>
    <n v="1"/>
    <d v="2017-04-09T00:00:00"/>
    <d v="2017-04-01T00:00:00"/>
    <d v="2017-04-09T00:00:00"/>
    <s v="Sunday"/>
    <d v="1899-12-30T22:05:39"/>
    <d v="1899-12-30T22:00:00"/>
    <s v="One Way"/>
  </r>
  <r>
    <n v="1255543"/>
    <s v="RFID Card Member"/>
    <s v="Burlington"/>
    <s v="WI"/>
    <n v="53105"/>
    <s v="UNITED STATES"/>
    <s v="Bublr for Organizations"/>
    <n v="255"/>
    <x v="31"/>
    <n v="43.06033"/>
    <n v="-87.89546"/>
    <x v="22"/>
    <n v="43.058010000000003"/>
    <n v="-87.877300000000005"/>
    <n v="10"/>
    <n v="0"/>
    <n v="1.5"/>
    <n v="1.4"/>
    <n v="60"/>
    <n v="-1"/>
    <d v="2017-04-09T00:00:00"/>
    <d v="2017-04-01T00:00:00"/>
    <d v="2017-04-09T00:00:00"/>
    <s v="Sunday"/>
    <d v="1899-12-30T23:47:54"/>
    <d v="1899-12-31T00:00:00"/>
    <n v="1"/>
    <d v="2017-04-09T00:00:00"/>
    <d v="2017-04-01T00:00:00"/>
    <d v="2017-04-09T00:00:00"/>
    <s v="Sunday"/>
    <d v="1899-12-30T23:57:57"/>
    <d v="1899-12-31T00:00:00"/>
    <s v="One Way"/>
  </r>
  <r>
    <n v="1357250"/>
    <s v="RFID Card Member"/>
    <s v="Milwaukee"/>
    <s v="WI"/>
    <n v="53202"/>
    <s v="UNITED STATES"/>
    <s v="Annual Pass"/>
    <n v="357"/>
    <x v="1"/>
    <n v="43.048200000000001"/>
    <n v="-87.900859999999994"/>
    <x v="1"/>
    <n v="43.03886"/>
    <n v="-87.902720000000002"/>
    <n v="4"/>
    <n v="0"/>
    <n v="0.6"/>
    <n v="0.6"/>
    <n v="24"/>
    <n v="-1"/>
    <d v="2017-04-10T00:00:00"/>
    <d v="2017-04-01T00:00:00"/>
    <d v="2017-04-10T00:00:00"/>
    <s v="Monday"/>
    <d v="1899-12-30T07:46:39"/>
    <d v="1899-12-30T08:00:00"/>
    <n v="1"/>
    <d v="2017-04-10T00:00:00"/>
    <d v="2017-04-01T00:00:00"/>
    <d v="2017-04-10T00:00:00"/>
    <s v="Monday"/>
    <d v="1899-12-30T07:50:22"/>
    <d v="1899-12-30T08:00:00"/>
    <s v="One Way"/>
  </r>
  <r>
    <n v="1088320"/>
    <s v="RFID Card Member"/>
    <s v="milwaukee"/>
    <s v="WI"/>
    <n v="53202"/>
    <s v="UNITED STATES"/>
    <s v="Annual Pass"/>
    <n v="362"/>
    <x v="1"/>
    <n v="43.048200000000001"/>
    <n v="-87.900859999999994"/>
    <x v="1"/>
    <n v="43.03886"/>
    <n v="-87.902720000000002"/>
    <n v="5"/>
    <n v="0"/>
    <n v="0.8"/>
    <n v="0.7"/>
    <n v="30"/>
    <n v="-1"/>
    <d v="2017-04-10T00:00:00"/>
    <d v="2017-04-01T00:00:00"/>
    <d v="2017-04-10T00:00:00"/>
    <s v="Monday"/>
    <d v="1899-12-30T08:17:25"/>
    <d v="1899-12-30T08:00:00"/>
    <n v="1"/>
    <d v="2017-04-10T00:00:00"/>
    <d v="2017-04-01T00:00:00"/>
    <d v="2017-04-10T00:00:00"/>
    <s v="Monday"/>
    <d v="1899-12-30T08:22:43"/>
    <d v="1899-12-30T08:00:00"/>
    <s v="One Way"/>
  </r>
  <r>
    <n v="1501417"/>
    <s v="RFID Card Member"/>
    <s v="Milwaukee"/>
    <s v="WI"/>
    <n v="53212"/>
    <s v="UNITED STATES"/>
    <s v="Annual Pass"/>
    <n v="5548"/>
    <x v="20"/>
    <n v="43.049230000000001"/>
    <n v="-87.911940000000001"/>
    <x v="0"/>
    <n v="43.049230000000001"/>
    <n v="-87.911940000000001"/>
    <n v="12"/>
    <n v="0"/>
    <n v="1.8"/>
    <n v="1.7"/>
    <n v="72"/>
    <n v="-1"/>
    <d v="2017-04-10T00:00:00"/>
    <d v="2017-04-01T00:00:00"/>
    <d v="2017-04-10T00:00:00"/>
    <s v="Monday"/>
    <d v="1899-12-30T12:38:06"/>
    <d v="1899-12-30T13:00:00"/>
    <n v="1"/>
    <d v="2017-04-10T00:00:00"/>
    <d v="2017-04-01T00:00:00"/>
    <d v="2017-04-10T00:00:00"/>
    <s v="Monday"/>
    <d v="1899-12-30T12:50:27"/>
    <d v="1899-12-30T13:00:00"/>
    <s v="Round Trip"/>
  </r>
  <r>
    <n v="1378810"/>
    <s v="RFID Card Member"/>
    <s v="Milwaukee "/>
    <s v="WI"/>
    <n v="53211"/>
    <s v="UNITED STATES"/>
    <s v="Annual Pass"/>
    <n v="11119"/>
    <x v="22"/>
    <n v="43.066893999999998"/>
    <n v="-87.877936000000005"/>
    <x v="25"/>
    <n v="43.074890000000003"/>
    <n v="-87.882810000000006"/>
    <n v="4"/>
    <n v="0"/>
    <n v="0.6"/>
    <n v="0.6"/>
    <n v="24"/>
    <n v="-1"/>
    <d v="2017-04-10T00:00:00"/>
    <d v="2017-04-01T00:00:00"/>
    <d v="2017-04-10T00:00:00"/>
    <s v="Monday"/>
    <d v="1899-12-30T12:53:21"/>
    <d v="1899-12-30T13:00:00"/>
    <n v="1"/>
    <d v="2017-04-10T00:00:00"/>
    <d v="2017-04-01T00:00:00"/>
    <d v="2017-04-10T00:00:00"/>
    <s v="Monday"/>
    <d v="1899-12-30T12:57:21"/>
    <d v="1899-12-30T13:00:00"/>
    <s v="One Way"/>
  </r>
  <r>
    <n v="1247978"/>
    <s v="RFID Card Member"/>
    <s v="Sussex"/>
    <s v="WI"/>
    <n v="53089"/>
    <s v="UNITED STATES"/>
    <s v="Bublr for Organizations"/>
    <n v="5520"/>
    <x v="27"/>
    <n v="43.074890000000003"/>
    <n v="-87.882810000000006"/>
    <x v="47"/>
    <n v="43.060250000000003"/>
    <n v="-87.892169999999993"/>
    <n v="7"/>
    <n v="0"/>
    <n v="1.1000000000000001"/>
    <n v="1"/>
    <n v="42"/>
    <n v="-1"/>
    <d v="2017-04-10T00:00:00"/>
    <d v="2017-04-01T00:00:00"/>
    <d v="2017-04-10T00:00:00"/>
    <s v="Monday"/>
    <d v="1899-12-30T15:19:06"/>
    <d v="1899-12-30T15:00:00"/>
    <n v="1"/>
    <d v="2017-04-10T00:00:00"/>
    <d v="2017-04-01T00:00:00"/>
    <d v="2017-04-10T00:00:00"/>
    <s v="Monday"/>
    <d v="1899-12-30T15:26:55"/>
    <d v="1899-12-30T15:00:00"/>
    <s v="One Way"/>
  </r>
  <r>
    <n v="1518070"/>
    <s v="RFID Card Member"/>
    <s v="Milwaukee"/>
    <s v="WI"/>
    <n v="53211"/>
    <s v="UNITED STATES"/>
    <s v="30-Day Pass"/>
    <n v="82"/>
    <x v="36"/>
    <n v="43.069021999999997"/>
    <n v="-87.887940999999998"/>
    <x v="16"/>
    <n v="43.052549999999997"/>
    <n v="-87.909329999999997"/>
    <n v="10"/>
    <n v="0"/>
    <n v="1.5"/>
    <n v="1.4"/>
    <n v="60"/>
    <n v="-1"/>
    <d v="2017-04-11T00:00:00"/>
    <d v="2017-04-01T00:00:00"/>
    <d v="2017-04-11T00:00:00"/>
    <s v="Tuesday"/>
    <d v="1899-12-30T08:26:47"/>
    <d v="1899-12-30T08:00:00"/>
    <n v="1"/>
    <d v="2017-04-11T00:00:00"/>
    <d v="2017-04-01T00:00:00"/>
    <d v="2017-04-11T00:00:00"/>
    <s v="Tuesday"/>
    <d v="1899-12-30T08:36:47"/>
    <d v="1899-12-30T09:00:00"/>
    <s v="One Way"/>
  </r>
  <r>
    <n v="1475046"/>
    <s v="RFID Card Member"/>
    <s v="Milwaukee"/>
    <s v="WI"/>
    <n v="53211"/>
    <s v="UNITED STATES"/>
    <s v="Annual Pass"/>
    <n v="11098"/>
    <x v="53"/>
    <n v="43.074655999999997"/>
    <n v="-87.889011999999994"/>
    <x v="10"/>
    <n v="43.058619999999998"/>
    <n v="-87.885319999999993"/>
    <n v="12"/>
    <n v="0"/>
    <n v="1.8"/>
    <n v="1.7"/>
    <n v="72"/>
    <n v="-1"/>
    <d v="2017-04-11T00:00:00"/>
    <d v="2017-04-01T00:00:00"/>
    <d v="2017-04-11T00:00:00"/>
    <s v="Tuesday"/>
    <d v="1899-12-30T09:17:59"/>
    <d v="1899-12-30T09:00:00"/>
    <n v="1"/>
    <d v="2017-04-11T00:00:00"/>
    <d v="2017-04-01T00:00:00"/>
    <d v="2017-04-11T00:00:00"/>
    <s v="Tuesday"/>
    <d v="1899-12-30T09:29:01"/>
    <d v="1899-12-30T09:00:00"/>
    <s v="One Way"/>
  </r>
  <r>
    <n v="1152387"/>
    <s v="RFID Card Member"/>
    <s v="Milwaukee"/>
    <s v="WI"/>
    <n v="53211"/>
    <s v="UNITED STATES"/>
    <s v="Bublr for Organizations"/>
    <n v="156"/>
    <x v="45"/>
    <n v="43.077359999999999"/>
    <n v="-87.880769999999998"/>
    <x v="35"/>
    <n v="43.066893999999998"/>
    <n v="-87.877936000000005"/>
    <n v="5"/>
    <n v="0"/>
    <n v="0.8"/>
    <n v="0.7"/>
    <n v="30"/>
    <n v="-1"/>
    <d v="2017-04-11T00:00:00"/>
    <d v="2017-04-01T00:00:00"/>
    <d v="2017-04-11T00:00:00"/>
    <s v="Tuesday"/>
    <d v="1899-12-30T11:41:50"/>
    <d v="1899-12-30T12:00:00"/>
    <n v="1"/>
    <d v="2017-04-11T00:00:00"/>
    <d v="2017-04-01T00:00:00"/>
    <d v="2017-04-11T00:00:00"/>
    <s v="Tuesday"/>
    <d v="1899-12-30T11:46:52"/>
    <d v="1899-12-30T12:00:00"/>
    <s v="One Way"/>
  </r>
  <r>
    <n v="1530544"/>
    <s v="RFID Card Member"/>
    <s v="Woodland Park"/>
    <s v="NJ"/>
    <n v="7424"/>
    <s v="UNITED STATES"/>
    <s v="30-Day Pass"/>
    <n v="338"/>
    <x v="41"/>
    <n v="43.031480000000002"/>
    <n v="-87.908169999999998"/>
    <x v="4"/>
    <n v="43.042490000000001"/>
    <n v="-87.909959999999998"/>
    <n v="6"/>
    <n v="0"/>
    <n v="0.9"/>
    <n v="0.9"/>
    <n v="36"/>
    <n v="-1"/>
    <d v="2017-04-11T00:00:00"/>
    <d v="2017-04-01T00:00:00"/>
    <d v="2017-04-11T00:00:00"/>
    <s v="Tuesday"/>
    <d v="1899-12-30T13:15:20"/>
    <d v="1899-12-30T13:00:00"/>
    <n v="1"/>
    <d v="2017-04-11T00:00:00"/>
    <d v="2017-04-01T00:00:00"/>
    <d v="2017-04-11T00:00:00"/>
    <s v="Tuesday"/>
    <d v="1899-12-30T13:21:36"/>
    <d v="1899-12-30T13:00:00"/>
    <s v="One Way"/>
  </r>
  <r>
    <n v="1249929"/>
    <s v="RFID Card Member"/>
    <s v="Oregon"/>
    <s v="WI"/>
    <n v="53575"/>
    <s v="UNITED STATES"/>
    <s v="Bublr for Organizations"/>
    <n v="5589"/>
    <x v="32"/>
    <n v="43.078530000000001"/>
    <n v="-87.882620000000003"/>
    <x v="25"/>
    <n v="43.074890000000003"/>
    <n v="-87.882810000000006"/>
    <n v="2"/>
    <n v="0"/>
    <n v="0.3"/>
    <n v="0.3"/>
    <n v="12"/>
    <n v="-1"/>
    <d v="2017-04-11T00:00:00"/>
    <d v="2017-04-01T00:00:00"/>
    <d v="2017-04-11T00:00:00"/>
    <s v="Tuesday"/>
    <d v="1899-12-30T13:15:42"/>
    <d v="1899-12-30T13:00:00"/>
    <n v="1"/>
    <d v="2017-04-11T00:00:00"/>
    <d v="2017-04-01T00:00:00"/>
    <d v="2017-04-11T00:00:00"/>
    <s v="Tuesday"/>
    <d v="1899-12-30T13:17:14"/>
    <d v="1899-12-30T13:00:00"/>
    <s v="One Way"/>
  </r>
  <r>
    <n v="1179984"/>
    <s v="RFID Card Member"/>
    <s v="New Berlin"/>
    <s v="WI"/>
    <n v="53151"/>
    <s v="UNITED STATES"/>
    <s v="Bublr for Organizations"/>
    <n v="144"/>
    <x v="27"/>
    <n v="43.074890000000003"/>
    <n v="-87.882810000000006"/>
    <x v="38"/>
    <n v="43.069021999999997"/>
    <n v="-87.887940999999998"/>
    <n v="4"/>
    <n v="0"/>
    <n v="0.6"/>
    <n v="0.6"/>
    <n v="24"/>
    <n v="-1"/>
    <d v="2017-04-11T00:00:00"/>
    <d v="2017-04-01T00:00:00"/>
    <d v="2017-04-11T00:00:00"/>
    <s v="Tuesday"/>
    <d v="1899-12-30T13:39:42"/>
    <d v="1899-12-30T14:00:00"/>
    <n v="1"/>
    <d v="2017-04-11T00:00:00"/>
    <d v="2017-04-01T00:00:00"/>
    <d v="2017-04-11T00:00:00"/>
    <s v="Tuesday"/>
    <d v="1899-12-30T13:43:08"/>
    <d v="1899-12-30T14:00:00"/>
    <s v="One Way"/>
  </r>
  <r>
    <n v="1044727"/>
    <s v="RFID Card Member"/>
    <s v="Milwaukee"/>
    <s v="WI"/>
    <n v="53202"/>
    <s v="UNITED STATES"/>
    <s v="Annual Pass"/>
    <n v="11098"/>
    <x v="23"/>
    <n v="43.053040000000003"/>
    <n v="-87.897660000000002"/>
    <x v="10"/>
    <n v="43.058619999999998"/>
    <n v="-87.885319999999993"/>
    <n v="6"/>
    <n v="0"/>
    <n v="0.9"/>
    <n v="0.9"/>
    <n v="36"/>
    <n v="-1"/>
    <d v="2017-04-11T00:00:00"/>
    <d v="2017-04-01T00:00:00"/>
    <d v="2017-04-11T00:00:00"/>
    <s v="Tuesday"/>
    <d v="1899-12-30T15:53:06"/>
    <d v="1899-12-30T16:00:00"/>
    <n v="1"/>
    <d v="2017-04-11T00:00:00"/>
    <d v="2017-04-01T00:00:00"/>
    <d v="2017-04-11T00:00:00"/>
    <s v="Tuesday"/>
    <d v="1899-12-30T15:59:52"/>
    <d v="1899-12-30T16:00:00"/>
    <s v="One Way"/>
  </r>
  <r>
    <n v="993392"/>
    <s v="RFID Card Member"/>
    <s v="Milwaukee"/>
    <s v="WI"/>
    <n v="53211"/>
    <s v="UNITED STATES"/>
    <s v="Annual Pass"/>
    <n v="5522"/>
    <x v="53"/>
    <n v="43.074655999999997"/>
    <n v="-87.889011999999994"/>
    <x v="25"/>
    <n v="43.074890000000003"/>
    <n v="-87.882810000000006"/>
    <n v="7"/>
    <n v="0"/>
    <n v="1.1000000000000001"/>
    <n v="1"/>
    <n v="42"/>
    <n v="-1"/>
    <d v="2017-04-11T00:00:00"/>
    <d v="2017-04-01T00:00:00"/>
    <d v="2017-04-11T00:00:00"/>
    <s v="Tuesday"/>
    <d v="1899-12-30T16:35:25"/>
    <d v="1899-12-30T17:00:00"/>
    <n v="1"/>
    <d v="2017-04-11T00:00:00"/>
    <d v="2017-04-01T00:00:00"/>
    <d v="2017-04-11T00:00:00"/>
    <s v="Tuesday"/>
    <d v="1899-12-30T16:42:03"/>
    <d v="1899-12-30T17:00:00"/>
    <s v="One Way"/>
  </r>
  <r>
    <n v="1260485"/>
    <s v="RFID Card Member"/>
    <s v="Shorewood"/>
    <s v="WI"/>
    <n v="53211"/>
    <s v="UNITED STATES"/>
    <s v="Annual Pass"/>
    <n v="5555"/>
    <x v="2"/>
    <n v="43.03886"/>
    <n v="-87.902720000000002"/>
    <x v="7"/>
    <n v="43.038580000000003"/>
    <n v="-87.90934"/>
    <n v="4"/>
    <n v="0"/>
    <n v="0.6"/>
    <n v="0.6"/>
    <n v="24"/>
    <n v="-1"/>
    <d v="2017-04-11T00:00:00"/>
    <d v="2017-04-01T00:00:00"/>
    <d v="2017-04-11T00:00:00"/>
    <s v="Tuesday"/>
    <d v="1899-12-30T17:44:37"/>
    <d v="1899-12-30T18:00:00"/>
    <n v="1"/>
    <d v="2017-04-11T00:00:00"/>
    <d v="2017-04-01T00:00:00"/>
    <d v="2017-04-11T00:00:00"/>
    <s v="Tuesday"/>
    <d v="1899-12-30T17:48:01"/>
    <d v="1899-12-30T18:00:00"/>
    <s v="One Way"/>
  </r>
  <r>
    <n v="1247978"/>
    <s v="RFID Card Member"/>
    <s v="Sussex"/>
    <s v="WI"/>
    <n v="53089"/>
    <s v="UNITED STATES"/>
    <s v="Bublr for Organizations"/>
    <n v="976"/>
    <x v="27"/>
    <n v="43.074890000000003"/>
    <n v="-87.882810000000006"/>
    <x v="47"/>
    <n v="43.060250000000003"/>
    <n v="-87.892169999999993"/>
    <n v="8"/>
    <n v="0"/>
    <n v="1.2"/>
    <n v="1.1000000000000001"/>
    <n v="48"/>
    <n v="-1"/>
    <d v="2017-04-11T00:00:00"/>
    <d v="2017-04-01T00:00:00"/>
    <d v="2017-04-11T00:00:00"/>
    <s v="Tuesday"/>
    <d v="1899-12-30T18:15:16"/>
    <d v="1899-12-30T18:00:00"/>
    <n v="1"/>
    <d v="2017-04-11T00:00:00"/>
    <d v="2017-04-01T00:00:00"/>
    <d v="2017-04-11T00:00:00"/>
    <s v="Tuesday"/>
    <d v="1899-12-30T18:23:55"/>
    <d v="1899-12-30T18:00:00"/>
    <s v="One Way"/>
  </r>
  <r>
    <n v="1400126"/>
    <s v="RFID Card Member"/>
    <s v="Milwaukee"/>
    <s v="WI"/>
    <n v="53211"/>
    <s v="UNITED STATES"/>
    <s v="Annual Pass"/>
    <n v="168"/>
    <x v="22"/>
    <n v="43.066893999999998"/>
    <n v="-87.877936000000005"/>
    <x v="29"/>
    <n v="43.06033"/>
    <n v="-87.89546"/>
    <n v="7"/>
    <n v="0"/>
    <n v="1.1000000000000001"/>
    <n v="1"/>
    <n v="42"/>
    <n v="-1"/>
    <d v="2017-04-11T00:00:00"/>
    <d v="2017-04-01T00:00:00"/>
    <d v="2017-04-11T00:00:00"/>
    <s v="Tuesday"/>
    <d v="1899-12-30T18:17:15"/>
    <d v="1899-12-30T18:00:00"/>
    <n v="1"/>
    <d v="2017-04-11T00:00:00"/>
    <d v="2017-04-01T00:00:00"/>
    <d v="2017-04-11T00:00:00"/>
    <s v="Tuesday"/>
    <d v="1899-12-30T18:24:57"/>
    <d v="1899-12-30T18:00:00"/>
    <s v="One Way"/>
  </r>
  <r>
    <n v="1088341"/>
    <s v="RFID Card Member"/>
    <s v="Milwaukee"/>
    <s v="WI"/>
    <n v="53202"/>
    <s v="UNITED STATES"/>
    <s v="Annual Pass"/>
    <n v="11096"/>
    <x v="9"/>
    <n v="43.05097"/>
    <n v="-87.906440000000003"/>
    <x v="58"/>
    <n v="43.026229999999998"/>
    <n v="-87.912809999999993"/>
    <n v="13"/>
    <n v="0"/>
    <n v="2"/>
    <n v="1.9"/>
    <n v="78"/>
    <n v="-1"/>
    <d v="2017-04-11T00:00:00"/>
    <d v="2017-04-01T00:00:00"/>
    <d v="2017-04-11T00:00:00"/>
    <s v="Tuesday"/>
    <d v="1899-12-30T18:24:18"/>
    <d v="1899-12-30T18:00:00"/>
    <n v="1"/>
    <d v="2017-04-11T00:00:00"/>
    <d v="2017-04-01T00:00:00"/>
    <d v="2017-04-11T00:00:00"/>
    <s v="Tuesday"/>
    <d v="1899-12-30T18:37:43"/>
    <d v="1899-12-30T19:00:00"/>
    <s v="One Way"/>
  </r>
  <r>
    <n v="1276651"/>
    <s v="RFID Card Member"/>
    <s v="Milwaukee"/>
    <s v="WI"/>
    <n v="53211"/>
    <s v="UNITED STATES"/>
    <s v="Annual Pass"/>
    <n v="5523"/>
    <x v="45"/>
    <n v="43.077359999999999"/>
    <n v="-87.880769999999998"/>
    <x v="16"/>
    <n v="43.052549999999997"/>
    <n v="-87.909329999999997"/>
    <n v="17"/>
    <n v="0"/>
    <n v="2.6"/>
    <n v="2.4"/>
    <n v="102"/>
    <n v="-1"/>
    <d v="2017-04-12T00:00:00"/>
    <d v="2017-04-01T00:00:00"/>
    <d v="2017-04-12T00:00:00"/>
    <s v="Wednesday"/>
    <d v="1899-12-30T07:29:50"/>
    <d v="1899-12-30T07:00:00"/>
    <n v="1"/>
    <d v="2017-04-12T00:00:00"/>
    <d v="2017-04-01T00:00:00"/>
    <d v="2017-04-12T00:00:00"/>
    <s v="Wednesday"/>
    <d v="1899-12-30T07:46:50"/>
    <d v="1899-12-30T08:00:00"/>
    <s v="One Way"/>
  </r>
  <r>
    <n v="915465"/>
    <s v="RFID Card Member"/>
    <s v="Milwaukee"/>
    <s v="WI"/>
    <n v="53202"/>
    <s v="UNITED STATES"/>
    <s v="Annual Pass"/>
    <n v="153"/>
    <x v="23"/>
    <n v="43.053040000000003"/>
    <n v="-87.897660000000002"/>
    <x v="1"/>
    <n v="43.03886"/>
    <n v="-87.902720000000002"/>
    <n v="8"/>
    <n v="0"/>
    <n v="1.2"/>
    <n v="1.1000000000000001"/>
    <n v="48"/>
    <n v="-1"/>
    <d v="2017-04-12T00:00:00"/>
    <d v="2017-04-01T00:00:00"/>
    <d v="2017-04-12T00:00:00"/>
    <s v="Wednesday"/>
    <d v="1899-12-30T08:12:13"/>
    <d v="1899-12-30T08:00:00"/>
    <n v="1"/>
    <d v="2017-04-12T00:00:00"/>
    <d v="2017-04-01T00:00:00"/>
    <d v="2017-04-12T00:00:00"/>
    <s v="Wednesday"/>
    <d v="1899-12-30T08:20:25"/>
    <d v="1899-12-30T08:00:00"/>
    <s v="One Way"/>
  </r>
  <r>
    <n v="1357250"/>
    <s v="RFID Card Member"/>
    <s v="Milwaukee"/>
    <s v="WI"/>
    <n v="53202"/>
    <s v="UNITED STATES"/>
    <s v="Annual Pass"/>
    <n v="42"/>
    <x v="1"/>
    <n v="43.048200000000001"/>
    <n v="-87.900859999999994"/>
    <x v="28"/>
    <n v="43.045712999999999"/>
    <n v="-87.899756999999994"/>
    <n v="2"/>
    <n v="0"/>
    <n v="0.3"/>
    <n v="0.3"/>
    <n v="12"/>
    <n v="-1"/>
    <d v="2017-04-12T00:00:00"/>
    <d v="2017-04-01T00:00:00"/>
    <d v="2017-04-12T00:00:00"/>
    <s v="Wednesday"/>
    <d v="1899-12-30T08:33:49"/>
    <d v="1899-12-30T09:00:00"/>
    <n v="1"/>
    <d v="2017-04-12T00:00:00"/>
    <d v="2017-04-01T00:00:00"/>
    <d v="2017-04-12T00:00:00"/>
    <s v="Wednesday"/>
    <d v="1899-12-30T08:35:57"/>
    <d v="1899-12-30T09:00:00"/>
    <s v="One Way"/>
  </r>
  <r>
    <n v="1152387"/>
    <s v="RFID Card Member"/>
    <s v="Milwaukee"/>
    <s v="WI"/>
    <n v="53211"/>
    <s v="UNITED STATES"/>
    <s v="Bublr for Organizations"/>
    <n v="214"/>
    <x v="22"/>
    <n v="43.066893999999998"/>
    <n v="-87.877936000000005"/>
    <x v="25"/>
    <n v="43.074890000000003"/>
    <n v="-87.882810000000006"/>
    <n v="4"/>
    <n v="0"/>
    <n v="0.6"/>
    <n v="0.6"/>
    <n v="24"/>
    <n v="-1"/>
    <d v="2017-04-12T00:00:00"/>
    <d v="2017-04-01T00:00:00"/>
    <d v="2017-04-12T00:00:00"/>
    <s v="Wednesday"/>
    <d v="1899-12-30T10:30:43"/>
    <d v="1899-12-30T11:00:00"/>
    <n v="1"/>
    <d v="2017-04-12T00:00:00"/>
    <d v="2017-04-01T00:00:00"/>
    <d v="2017-04-12T00:00:00"/>
    <s v="Wednesday"/>
    <d v="1899-12-30T10:34:52"/>
    <d v="1899-12-30T11:00:00"/>
    <s v="One Way"/>
  </r>
  <r>
    <n v="1494109"/>
    <s v="RFID Card Member"/>
    <s v="Milwaukee"/>
    <s v="WI"/>
    <n v="53233"/>
    <s v="UNITED STATES"/>
    <s v="Annual Pass"/>
    <n v="5515"/>
    <x v="2"/>
    <n v="43.03886"/>
    <n v="-87.902720000000002"/>
    <x v="19"/>
    <n v="43.040349999999997"/>
    <n v="-87.920760000000001"/>
    <n v="6"/>
    <n v="0"/>
    <n v="0.9"/>
    <n v="0.9"/>
    <n v="36"/>
    <n v="-1"/>
    <d v="2017-04-12T00:00:00"/>
    <d v="2017-04-01T00:00:00"/>
    <d v="2017-04-12T00:00:00"/>
    <s v="Wednesday"/>
    <d v="1899-12-30T11:45:29"/>
    <d v="1899-12-30T12:00:00"/>
    <n v="1"/>
    <d v="2017-04-12T00:00:00"/>
    <d v="2017-04-01T00:00:00"/>
    <d v="2017-04-12T00:00:00"/>
    <s v="Wednesday"/>
    <d v="1899-12-30T11:51:39"/>
    <d v="1899-12-30T12:00:00"/>
    <s v="One Way"/>
  </r>
  <r>
    <n v="1564954"/>
    <s v="RFID Card Member"/>
    <s v="Milwaukee"/>
    <s v="WI"/>
    <n v="53202"/>
    <s v="UNITED STATES"/>
    <s v="Annual Pass"/>
    <n v="11101"/>
    <x v="0"/>
    <n v="43.042490000000001"/>
    <n v="-87.909959999999998"/>
    <x v="7"/>
    <n v="43.038580000000003"/>
    <n v="-87.90934"/>
    <n v="3"/>
    <n v="0"/>
    <n v="0.5"/>
    <n v="0.4"/>
    <n v="18"/>
    <n v="-1"/>
    <d v="2017-04-12T00:00:00"/>
    <d v="2017-04-01T00:00:00"/>
    <d v="2017-04-12T00:00:00"/>
    <s v="Wednesday"/>
    <d v="1899-12-30T11:56:21"/>
    <d v="1899-12-30T12:00:00"/>
    <n v="1"/>
    <d v="2017-04-12T00:00:00"/>
    <d v="2017-04-01T00:00:00"/>
    <d v="2017-04-12T00:00:00"/>
    <s v="Wednesday"/>
    <d v="1899-12-30T11:59:08"/>
    <d v="1899-12-30T12:00:00"/>
    <s v="One Way"/>
  </r>
  <r>
    <n v="1408049"/>
    <s v="RFID Card Member"/>
    <s v="Milwaukee"/>
    <s v="WI"/>
    <n v="53202"/>
    <s v="UNITED STATES"/>
    <s v="Annual Pass"/>
    <n v="11130"/>
    <x v="37"/>
    <n v="43.036900000000003"/>
    <n v="-87.89667"/>
    <x v="43"/>
    <n v="43.031480000000002"/>
    <n v="-87.908169999999998"/>
    <n v="15"/>
    <n v="0"/>
    <n v="2.2999999999999998"/>
    <n v="2.1"/>
    <n v="90"/>
    <n v="-1"/>
    <d v="2017-04-12T00:00:00"/>
    <d v="2017-04-01T00:00:00"/>
    <d v="2017-04-12T00:00:00"/>
    <s v="Wednesday"/>
    <d v="1899-12-30T12:12:57"/>
    <d v="1899-12-30T12:00:00"/>
    <n v="1"/>
    <d v="2017-04-12T00:00:00"/>
    <d v="2017-04-01T00:00:00"/>
    <d v="2017-04-12T00:00:00"/>
    <s v="Wednesday"/>
    <d v="1899-12-30T12:27:57"/>
    <d v="1899-12-30T12:00:00"/>
    <s v="One Way"/>
  </r>
  <r>
    <n v="1396695"/>
    <s v="RFID Card Member"/>
    <s v="Milwaukee"/>
    <s v="WI"/>
    <n v="53203"/>
    <s v="UNITED STATES"/>
    <s v="Annual Pass"/>
    <n v="11131"/>
    <x v="37"/>
    <n v="43.036900000000003"/>
    <n v="-87.89667"/>
    <x v="28"/>
    <n v="43.045712999999999"/>
    <n v="-87.899756999999994"/>
    <n v="18"/>
    <n v="0"/>
    <n v="2.7"/>
    <n v="2.6"/>
    <n v="108"/>
    <n v="-1"/>
    <d v="2017-04-12T00:00:00"/>
    <d v="2017-04-01T00:00:00"/>
    <d v="2017-04-12T00:00:00"/>
    <s v="Wednesday"/>
    <d v="1899-12-30T12:33:30"/>
    <d v="1899-12-30T13:00:00"/>
    <n v="1"/>
    <d v="2017-04-12T00:00:00"/>
    <d v="2017-04-01T00:00:00"/>
    <d v="2017-04-12T00:00:00"/>
    <s v="Wednesday"/>
    <d v="1899-12-30T12:51:37"/>
    <d v="1899-12-30T13:00:00"/>
    <s v="One Way"/>
  </r>
  <r>
    <n v="1010620"/>
    <s v="RFID Card Member"/>
    <s v="Milwaukee"/>
    <s v="WI"/>
    <n v="53202"/>
    <s v="UNITED STATES"/>
    <s v="Annual Pass"/>
    <n v="11112"/>
    <x v="1"/>
    <n v="43.048200000000001"/>
    <n v="-87.900859999999994"/>
    <x v="25"/>
    <n v="43.074890000000003"/>
    <n v="-87.882810000000006"/>
    <n v="14"/>
    <n v="0"/>
    <n v="2.1"/>
    <n v="2"/>
    <n v="84"/>
    <n v="-1"/>
    <d v="2017-04-12T00:00:00"/>
    <d v="2017-04-01T00:00:00"/>
    <d v="2017-04-12T00:00:00"/>
    <s v="Wednesday"/>
    <d v="1899-12-30T13:14:23"/>
    <d v="1899-12-30T13:00:00"/>
    <n v="1"/>
    <d v="2017-04-12T00:00:00"/>
    <d v="2017-04-01T00:00:00"/>
    <d v="2017-04-12T00:00:00"/>
    <s v="Wednesday"/>
    <d v="1899-12-30T13:28:56"/>
    <d v="1899-12-30T13:00:00"/>
    <s v="One Way"/>
  </r>
  <r>
    <n v="1251108"/>
    <s v="RFID Card Member"/>
    <s v="Appleton"/>
    <s v="WI"/>
    <n v="54913"/>
    <s v="UNITED STATES"/>
    <s v="Bublr for Organizations"/>
    <n v="5425"/>
    <x v="31"/>
    <n v="43.06033"/>
    <n v="-87.89546"/>
    <x v="47"/>
    <n v="43.060250000000003"/>
    <n v="-87.892169999999993"/>
    <n v="1"/>
    <n v="0"/>
    <n v="0.2"/>
    <n v="0.1"/>
    <n v="6"/>
    <n v="-1"/>
    <d v="2017-04-12T00:00:00"/>
    <d v="2017-04-01T00:00:00"/>
    <d v="2017-04-12T00:00:00"/>
    <s v="Wednesday"/>
    <d v="1899-12-30T15:51:27"/>
    <d v="1899-12-30T16:00:00"/>
    <n v="1"/>
    <d v="2017-04-12T00:00:00"/>
    <d v="2017-04-01T00:00:00"/>
    <d v="2017-04-12T00:00:00"/>
    <s v="Wednesday"/>
    <d v="1899-12-30T15:52:37"/>
    <d v="1899-12-30T16:00:00"/>
    <s v="One Way"/>
  </r>
  <r>
    <n v="1249929"/>
    <s v="RFID Card Member"/>
    <s v="Oregon"/>
    <s v="WI"/>
    <n v="53575"/>
    <s v="UNITED STATES"/>
    <s v="Bublr for Organizations"/>
    <n v="5537"/>
    <x v="32"/>
    <n v="43.078530000000001"/>
    <n v="-87.882620000000003"/>
    <x v="22"/>
    <n v="43.058010000000003"/>
    <n v="-87.877300000000005"/>
    <n v="17"/>
    <n v="0"/>
    <n v="2.6"/>
    <n v="2.4"/>
    <n v="102"/>
    <n v="-1"/>
    <d v="2017-04-12T00:00:00"/>
    <d v="2017-04-01T00:00:00"/>
    <d v="2017-04-12T00:00:00"/>
    <s v="Wednesday"/>
    <d v="1899-12-30T16:14:53"/>
    <d v="1899-12-30T16:00:00"/>
    <n v="1"/>
    <d v="2017-04-12T00:00:00"/>
    <d v="2017-04-01T00:00:00"/>
    <d v="2017-04-12T00:00:00"/>
    <s v="Wednesday"/>
    <d v="1899-12-30T16:31:02"/>
    <d v="1899-12-30T17:00:00"/>
    <s v="One Way"/>
  </r>
  <r>
    <n v="1518070"/>
    <s v="RFID Card Member"/>
    <s v="Milwaukee"/>
    <s v="WI"/>
    <n v="53211"/>
    <s v="UNITED STATES"/>
    <s v="30-Day Pass"/>
    <n v="23"/>
    <x v="36"/>
    <n v="43.069021999999997"/>
    <n v="-87.887940999999998"/>
    <x v="29"/>
    <n v="43.06033"/>
    <n v="-87.89546"/>
    <n v="5"/>
    <n v="0"/>
    <n v="0.8"/>
    <n v="0.7"/>
    <n v="30"/>
    <n v="-1"/>
    <d v="2017-04-12T00:00:00"/>
    <d v="2017-04-01T00:00:00"/>
    <d v="2017-04-12T00:00:00"/>
    <s v="Wednesday"/>
    <d v="1899-12-30T19:42:44"/>
    <d v="1899-12-30T20:00:00"/>
    <n v="1"/>
    <d v="2017-04-12T00:00:00"/>
    <d v="2017-04-01T00:00:00"/>
    <d v="2017-04-12T00:00:00"/>
    <s v="Wednesday"/>
    <d v="1899-12-30T19:47:58"/>
    <d v="1899-12-30T20:00:00"/>
    <s v="One Way"/>
  </r>
  <r>
    <n v="1357250"/>
    <s v="RFID Card Member"/>
    <s v="Milwaukee"/>
    <s v="WI"/>
    <n v="53202"/>
    <s v="UNITED STATES"/>
    <s v="Annual Pass"/>
    <n v="132"/>
    <x v="1"/>
    <n v="43.048200000000001"/>
    <n v="-87.900859999999994"/>
    <x v="1"/>
    <n v="43.03886"/>
    <n v="-87.902720000000002"/>
    <n v="5"/>
    <n v="0"/>
    <n v="0.8"/>
    <n v="0.7"/>
    <n v="30"/>
    <n v="-1"/>
    <d v="2017-04-13T00:00:00"/>
    <d v="2017-04-01T00:00:00"/>
    <d v="2017-04-13T00:00:00"/>
    <s v="Thursday"/>
    <d v="1899-12-30T07:58:45"/>
    <d v="1899-12-30T08:00:00"/>
    <n v="1"/>
    <d v="2017-04-13T00:00:00"/>
    <d v="2017-04-01T00:00:00"/>
    <d v="2017-04-13T00:00:00"/>
    <s v="Thursday"/>
    <d v="1899-12-30T08:03:44"/>
    <d v="1899-12-30T08:00:00"/>
    <s v="One Way"/>
  </r>
  <r>
    <n v="1298099"/>
    <s v="RFID Card Member"/>
    <s v="Milwaukee"/>
    <s v="WI"/>
    <n v="53233"/>
    <s v="UNITED STATES"/>
    <s v="Annual Pass"/>
    <n v="32"/>
    <x v="11"/>
    <n v="43.04804"/>
    <n v="-87.896720000000002"/>
    <x v="53"/>
    <n v="43.060786"/>
    <n v="-87.883825999999999"/>
    <n v="6"/>
    <n v="0"/>
    <n v="0.9"/>
    <n v="0.9"/>
    <n v="36"/>
    <n v="-1"/>
    <d v="2017-04-13T00:00:00"/>
    <d v="2017-04-01T00:00:00"/>
    <d v="2017-04-13T00:00:00"/>
    <s v="Thursday"/>
    <d v="1899-12-30T12:47:34"/>
    <d v="1899-12-30T13:00:00"/>
    <n v="1"/>
    <d v="2017-04-13T00:00:00"/>
    <d v="2017-04-01T00:00:00"/>
    <d v="2017-04-13T00:00:00"/>
    <s v="Thursday"/>
    <d v="1899-12-30T12:53:31"/>
    <d v="1899-12-30T13:00:00"/>
    <s v="One Way"/>
  </r>
  <r>
    <n v="1527212"/>
    <s v="RFID Card Member"/>
    <s v="Milwaukee"/>
    <s v="WI"/>
    <n v="53202"/>
    <s v="UNITED STATES"/>
    <s v="Annual Pass"/>
    <n v="100"/>
    <x v="27"/>
    <n v="43.074890000000003"/>
    <n v="-87.882810000000006"/>
    <x v="10"/>
    <n v="43.058619999999998"/>
    <n v="-87.885319999999993"/>
    <n v="10"/>
    <n v="0"/>
    <n v="1.5"/>
    <n v="1.4"/>
    <n v="60"/>
    <n v="-1"/>
    <d v="2017-04-13T00:00:00"/>
    <d v="2017-04-01T00:00:00"/>
    <d v="2017-04-13T00:00:00"/>
    <s v="Thursday"/>
    <d v="1899-12-30T14:25:27"/>
    <d v="1899-12-30T14:00:00"/>
    <n v="1"/>
    <d v="2017-04-13T00:00:00"/>
    <d v="2017-04-01T00:00:00"/>
    <d v="2017-04-13T00:00:00"/>
    <s v="Thursday"/>
    <d v="1899-12-30T14:35:06"/>
    <d v="1899-12-30T15:00:00"/>
    <s v="One Way"/>
  </r>
  <r>
    <n v="1577564"/>
    <s v="RFID Card Member"/>
    <m/>
    <m/>
    <n v="53207"/>
    <s v="UNITED STATES"/>
    <s v="Pay as You Go Pass"/>
    <n v="145"/>
    <x v="37"/>
    <n v="43.036900000000003"/>
    <n v="-87.89667"/>
    <x v="12"/>
    <n v="43.036900000000003"/>
    <n v="-87.89667"/>
    <n v="33"/>
    <n v="2"/>
    <n v="5"/>
    <n v="4.7"/>
    <n v="198"/>
    <n v="-1"/>
    <d v="2017-04-13T00:00:00"/>
    <d v="2017-04-01T00:00:00"/>
    <d v="2017-04-13T00:00:00"/>
    <s v="Thursday"/>
    <d v="1899-12-30T15:43:51"/>
    <d v="1899-12-30T16:00:00"/>
    <n v="1"/>
    <d v="2017-04-13T00:00:00"/>
    <d v="2017-04-01T00:00:00"/>
    <d v="2017-04-13T00:00:00"/>
    <s v="Thursday"/>
    <d v="1899-12-30T16:16:41"/>
    <d v="1899-12-30T16:00:00"/>
    <s v="Round Trip"/>
  </r>
  <r>
    <n v="1564954"/>
    <s v="RFID Card Member"/>
    <s v="Milwaukee"/>
    <s v="WI"/>
    <n v="53202"/>
    <s v="UNITED STATES"/>
    <s v="Annual Pass"/>
    <n v="5508"/>
    <x v="23"/>
    <n v="43.053040000000003"/>
    <n v="-87.897660000000002"/>
    <x v="45"/>
    <n v="43.046570000000003"/>
    <n v="-87.908720000000002"/>
    <n v="4"/>
    <n v="0"/>
    <n v="0.6"/>
    <n v="0.6"/>
    <n v="24"/>
    <n v="-1"/>
    <d v="2017-04-13T00:00:00"/>
    <d v="2017-04-01T00:00:00"/>
    <d v="2017-04-13T00:00:00"/>
    <s v="Thursday"/>
    <d v="1899-12-30T15:58:44"/>
    <d v="1899-12-30T16:00:00"/>
    <n v="1"/>
    <d v="2017-04-13T00:00:00"/>
    <d v="2017-04-01T00:00:00"/>
    <d v="2017-04-13T00:00:00"/>
    <s v="Thursday"/>
    <d v="1899-12-30T16:02:47"/>
    <d v="1899-12-30T16:00:00"/>
    <s v="One Way"/>
  </r>
  <r>
    <n v="1538823"/>
    <s v="RFID Card Member"/>
    <s v="Milwaukee"/>
    <s v="WI"/>
    <n v="53202"/>
    <s v="UNITED STATES"/>
    <s v="Annual Pass"/>
    <n v="5551"/>
    <x v="38"/>
    <n v="43.058619999999998"/>
    <n v="-87.885319999999993"/>
    <x v="2"/>
    <n v="43.048200000000001"/>
    <n v="-87.900859999999994"/>
    <n v="10"/>
    <n v="0"/>
    <n v="1.5"/>
    <n v="1.4"/>
    <n v="60"/>
    <n v="-1"/>
    <d v="2017-04-13T00:00:00"/>
    <d v="2017-04-01T00:00:00"/>
    <d v="2017-04-13T00:00:00"/>
    <s v="Thursday"/>
    <d v="1899-12-30T16:17:34"/>
    <d v="1899-12-30T16:00:00"/>
    <n v="1"/>
    <d v="2017-04-13T00:00:00"/>
    <d v="2017-04-01T00:00:00"/>
    <d v="2017-04-13T00:00:00"/>
    <s v="Thursday"/>
    <d v="1899-12-30T16:27:57"/>
    <d v="1899-12-30T16:00:00"/>
    <s v="One Way"/>
  </r>
  <r>
    <n v="1247978"/>
    <s v="RFID Card Member"/>
    <s v="Sussex"/>
    <s v="WI"/>
    <n v="53089"/>
    <s v="UNITED STATES"/>
    <s v="Bublr for Organizations"/>
    <n v="216"/>
    <x v="27"/>
    <n v="43.074890000000003"/>
    <n v="-87.882810000000006"/>
    <x v="47"/>
    <n v="43.060250000000003"/>
    <n v="-87.892169999999993"/>
    <n v="16"/>
    <n v="0"/>
    <n v="2.4"/>
    <n v="2.2999999999999998"/>
    <n v="96"/>
    <n v="-1"/>
    <d v="2017-04-13T00:00:00"/>
    <d v="2017-04-01T00:00:00"/>
    <d v="2017-04-13T00:00:00"/>
    <s v="Thursday"/>
    <d v="1899-12-30T19:22:09"/>
    <d v="1899-12-30T19:00:00"/>
    <n v="1"/>
    <d v="2017-04-13T00:00:00"/>
    <d v="2017-04-01T00:00:00"/>
    <d v="2017-04-13T00:00:00"/>
    <s v="Thursday"/>
    <d v="1899-12-30T19:38:48"/>
    <d v="1899-12-30T20:00:00"/>
    <s v="One Way"/>
  </r>
  <r>
    <n v="1358502"/>
    <s v="RFID Card Member"/>
    <s v="Clintonville"/>
    <s v="WI"/>
    <n v="54929"/>
    <s v="UNITED STATES"/>
    <s v="Annual Pass"/>
    <n v="5522"/>
    <x v="36"/>
    <n v="43.069021999999997"/>
    <n v="-87.887940999999998"/>
    <x v="29"/>
    <n v="43.06033"/>
    <n v="-87.89546"/>
    <n v="6"/>
    <n v="0"/>
    <n v="0.9"/>
    <n v="0.9"/>
    <n v="36"/>
    <n v="-1"/>
    <d v="2017-04-13T00:00:00"/>
    <d v="2017-04-01T00:00:00"/>
    <d v="2017-04-13T00:00:00"/>
    <s v="Thursday"/>
    <d v="1899-12-30T21:13:01"/>
    <d v="1899-12-30T21:00:00"/>
    <n v="1"/>
    <d v="2017-04-13T00:00:00"/>
    <d v="2017-04-01T00:00:00"/>
    <d v="2017-04-13T00:00:00"/>
    <s v="Thursday"/>
    <d v="1899-12-30T21:19:06"/>
    <d v="1899-12-30T21:00:00"/>
    <s v="One Way"/>
  </r>
  <r>
    <n v="1387849"/>
    <s v="RFID Card Member"/>
    <s v="Burlington"/>
    <s v="WI"/>
    <n v="53105"/>
    <s v="UNITED STATES"/>
    <s v="Annual Pass"/>
    <n v="189"/>
    <x v="45"/>
    <n v="43.077359999999999"/>
    <n v="-87.880769999999998"/>
    <x v="29"/>
    <n v="43.06033"/>
    <n v="-87.89546"/>
    <n v="14"/>
    <n v="0"/>
    <n v="2.1"/>
    <n v="2"/>
    <n v="84"/>
    <n v="-1"/>
    <d v="2017-04-13T00:00:00"/>
    <d v="2017-04-01T00:00:00"/>
    <d v="2017-04-13T00:00:00"/>
    <s v="Thursday"/>
    <d v="1899-12-30T21:31:50"/>
    <d v="1899-12-30T22:00:00"/>
    <n v="1"/>
    <d v="2017-04-13T00:00:00"/>
    <d v="2017-04-01T00:00:00"/>
    <d v="2017-04-13T00:00:00"/>
    <s v="Thursday"/>
    <d v="1899-12-30T21:45:11"/>
    <d v="1899-12-30T22:00:00"/>
    <s v="One Way"/>
  </r>
  <r>
    <n v="1564663"/>
    <s v="RFID Card Member"/>
    <s v="Milwaukee"/>
    <s v="WI"/>
    <n v="53202"/>
    <s v="UNITED STATES"/>
    <s v="Annual Pass"/>
    <n v="11108"/>
    <x v="38"/>
    <n v="43.058619999999998"/>
    <n v="-87.885319999999993"/>
    <x v="1"/>
    <n v="43.03886"/>
    <n v="-87.902720000000002"/>
    <n v="13"/>
    <n v="0"/>
    <n v="2"/>
    <n v="1.9"/>
    <n v="78"/>
    <n v="-1"/>
    <d v="2017-04-14T00:00:00"/>
    <d v="2017-04-01T00:00:00"/>
    <d v="2017-04-14T00:00:00"/>
    <s v="Friday"/>
    <d v="1899-12-30T07:28:58"/>
    <d v="1899-12-30T07:00:00"/>
    <n v="1"/>
    <d v="2017-04-14T00:00:00"/>
    <d v="2017-04-01T00:00:00"/>
    <d v="2017-04-14T00:00:00"/>
    <s v="Friday"/>
    <d v="1899-12-30T07:41:17"/>
    <d v="1899-12-30T08:00:00"/>
    <s v="One Way"/>
  </r>
  <r>
    <n v="765370"/>
    <s v="RFID Card Member"/>
    <s v="Milwaukee"/>
    <s v="WI"/>
    <n v="53202"/>
    <s v="UNITED STATES"/>
    <s v="Annual Pass"/>
    <n v="157"/>
    <x v="3"/>
    <n v="43.03519"/>
    <n v="-87.907390000000007"/>
    <x v="3"/>
    <n v="43.03913"/>
    <n v="-87.916150000000002"/>
    <n v="7"/>
    <n v="0"/>
    <n v="1.1000000000000001"/>
    <n v="1"/>
    <n v="42"/>
    <n v="-1"/>
    <d v="2017-04-14T00:00:00"/>
    <d v="2017-04-01T00:00:00"/>
    <d v="2017-04-14T00:00:00"/>
    <s v="Friday"/>
    <d v="1899-12-30T11:03:32"/>
    <d v="1899-12-30T11:00:00"/>
    <n v="1"/>
    <d v="2017-04-14T00:00:00"/>
    <d v="2017-04-01T00:00:00"/>
    <d v="2017-04-14T00:00:00"/>
    <s v="Friday"/>
    <d v="1899-12-30T11:10:22"/>
    <d v="1899-12-30T11:00:00"/>
    <s v="One Way"/>
  </r>
  <r>
    <n v="1578756"/>
    <s v="RFID Card Member"/>
    <s v="Whitefishbay"/>
    <s v="WI"/>
    <n v="53217"/>
    <s v="UNITED STATES"/>
    <s v="Annual Pass"/>
    <n v="5501"/>
    <x v="7"/>
    <n v="43.038245000000003"/>
    <n v="-87.914811999999998"/>
    <x v="8"/>
    <n v="43.038245000000003"/>
    <n v="-87.914811999999998"/>
    <n v="0"/>
    <n v="0"/>
    <n v="0"/>
    <n v="0"/>
    <n v="0"/>
    <n v="-1"/>
    <d v="2017-04-14T00:00:00"/>
    <d v="2017-04-01T00:00:00"/>
    <d v="2017-04-14T00:00:00"/>
    <s v="Friday"/>
    <d v="1899-12-30T12:34:37"/>
    <d v="1899-12-30T13:00:00"/>
    <n v="1"/>
    <d v="2017-04-14T00:00:00"/>
    <d v="2017-04-01T00:00:00"/>
    <d v="2017-04-14T00:00:00"/>
    <s v="Friday"/>
    <d v="1899-12-30T12:34:52"/>
    <d v="1899-12-30T13:00:00"/>
    <s v="Round Trip"/>
  </r>
  <r>
    <n v="1372080"/>
    <s v="RFID Card Member"/>
    <s v="Milwaukee"/>
    <s v="WI"/>
    <n v="53201"/>
    <s v="UNITED STATES"/>
    <s v="Annual Pass"/>
    <n v="214"/>
    <x v="10"/>
    <n v="43.060786"/>
    <n v="-87.883825999999999"/>
    <x v="13"/>
    <n v="43.078530000000001"/>
    <n v="-87.882620000000003"/>
    <n v="15"/>
    <n v="0"/>
    <n v="2.2999999999999998"/>
    <n v="2.1"/>
    <n v="90"/>
    <n v="-1"/>
    <d v="2017-04-14T00:00:00"/>
    <d v="2017-04-01T00:00:00"/>
    <d v="2017-04-14T00:00:00"/>
    <s v="Friday"/>
    <d v="1899-12-30T13:02:57"/>
    <d v="1899-12-30T13:00:00"/>
    <n v="1"/>
    <d v="2017-04-14T00:00:00"/>
    <d v="2017-04-01T00:00:00"/>
    <d v="2017-04-14T00:00:00"/>
    <s v="Friday"/>
    <d v="1899-12-30T13:17:36"/>
    <d v="1899-12-30T13:00:00"/>
    <s v="One Way"/>
  </r>
  <r>
    <n v="1578884"/>
    <s v="RFID Card Member"/>
    <s v="Milwaukee"/>
    <s v="WI"/>
    <n v="53212"/>
    <s v="UNITED STATES"/>
    <s v="Annual Pass"/>
    <n v="11062"/>
    <x v="7"/>
    <n v="43.038245000000003"/>
    <n v="-87.914811999999998"/>
    <x v="8"/>
    <n v="43.038245000000003"/>
    <n v="-87.914811999999998"/>
    <n v="0"/>
    <n v="0"/>
    <n v="0"/>
    <n v="0"/>
    <n v="0"/>
    <n v="-1"/>
    <d v="2017-04-14T00:00:00"/>
    <d v="2017-04-01T00:00:00"/>
    <d v="2017-04-14T00:00:00"/>
    <s v="Friday"/>
    <d v="1899-12-30T13:20:44"/>
    <d v="1899-12-30T13:00:00"/>
    <n v="1"/>
    <d v="2017-04-14T00:00:00"/>
    <d v="2017-04-01T00:00:00"/>
    <d v="2017-04-14T00:00:00"/>
    <s v="Friday"/>
    <d v="1899-12-30T13:20:47"/>
    <d v="1899-12-30T13:00:00"/>
    <s v="Round Trip"/>
  </r>
  <r>
    <n v="1578913"/>
    <s v="RFID Card Member"/>
    <s v="Whitefish Bay"/>
    <s v="WI"/>
    <n v="53217"/>
    <s v="UNITED STATES"/>
    <s v="Annual Pass"/>
    <n v="11085"/>
    <x v="7"/>
    <n v="43.038245000000003"/>
    <n v="-87.914811999999998"/>
    <x v="8"/>
    <n v="43.038245000000003"/>
    <n v="-87.914811999999998"/>
    <n v="0"/>
    <n v="0"/>
    <n v="0"/>
    <n v="0"/>
    <n v="0"/>
    <n v="-1"/>
    <d v="2017-04-14T00:00:00"/>
    <d v="2017-04-01T00:00:00"/>
    <d v="2017-04-14T00:00:00"/>
    <s v="Friday"/>
    <d v="1899-12-30T13:25:40"/>
    <d v="1899-12-30T13:00:00"/>
    <n v="1"/>
    <d v="2017-04-14T00:00:00"/>
    <d v="2017-04-01T00:00:00"/>
    <d v="2017-04-14T00:00:00"/>
    <s v="Friday"/>
    <d v="1899-12-30T13:25:43"/>
    <d v="1899-12-30T13:00:00"/>
    <s v="Round Trip"/>
  </r>
  <r>
    <n v="1255308"/>
    <s v="RFID Card Member"/>
    <s v="Milwaukee"/>
    <s v="WI"/>
    <n v="53211"/>
    <s v="UNITED STATES"/>
    <s v="30-Day Pass"/>
    <n v="11100"/>
    <x v="22"/>
    <n v="43.066893999999998"/>
    <n v="-87.877936000000005"/>
    <x v="53"/>
    <n v="43.060786"/>
    <n v="-87.883825999999999"/>
    <n v="4"/>
    <n v="0"/>
    <n v="0.6"/>
    <n v="0.6"/>
    <n v="24"/>
    <n v="-1"/>
    <d v="2017-04-14T00:00:00"/>
    <d v="2017-04-01T00:00:00"/>
    <d v="2017-04-14T00:00:00"/>
    <s v="Friday"/>
    <d v="1899-12-30T13:33:16"/>
    <d v="1899-12-30T14:00:00"/>
    <n v="1"/>
    <d v="2017-04-14T00:00:00"/>
    <d v="2017-04-01T00:00:00"/>
    <d v="2017-04-14T00:00:00"/>
    <s v="Friday"/>
    <d v="1899-12-30T13:37:48"/>
    <d v="1899-12-30T14:00:00"/>
    <s v="One Way"/>
  </r>
  <r>
    <n v="717793"/>
    <s v="RFID Card Member"/>
    <s v="Milwaukee"/>
    <s v="WI"/>
    <n v="53202"/>
    <s v="UNITED STATES"/>
    <s v="Annual Pass"/>
    <n v="11062"/>
    <x v="7"/>
    <n v="43.038245000000003"/>
    <n v="-87.914811999999998"/>
    <x v="5"/>
    <n v="43.04824"/>
    <n v="-87.904970000000006"/>
    <n v="56"/>
    <n v="0"/>
    <n v="8.4"/>
    <n v="8"/>
    <n v="336"/>
    <n v="-1"/>
    <d v="2017-04-14T00:00:00"/>
    <d v="2017-04-01T00:00:00"/>
    <d v="2017-04-14T00:00:00"/>
    <s v="Friday"/>
    <d v="1899-12-30T13:37:16"/>
    <d v="1899-12-30T14:00:00"/>
    <n v="1"/>
    <d v="2017-04-14T00:00:00"/>
    <d v="2017-04-01T00:00:00"/>
    <d v="2017-04-14T00:00:00"/>
    <s v="Friday"/>
    <d v="1899-12-30T14:33:31"/>
    <d v="1899-12-30T15:00:00"/>
    <s v="One Way"/>
  </r>
  <r>
    <n v="1182678"/>
    <s v="RFID Card Member"/>
    <s v="Milwaukee"/>
    <s v="WI"/>
    <n v="53202"/>
    <s v="UNITED STATES"/>
    <s v="Annual Pass"/>
    <n v="182"/>
    <x v="6"/>
    <n v="43.038719999999998"/>
    <n v="-87.905339999999995"/>
    <x v="41"/>
    <n v="43.031320000000001"/>
    <n v="-87.904259999999994"/>
    <n v="4"/>
    <n v="0"/>
    <n v="0.6"/>
    <n v="0.6"/>
    <n v="24"/>
    <n v="-1"/>
    <d v="2017-04-14T00:00:00"/>
    <d v="2017-04-01T00:00:00"/>
    <d v="2017-04-14T00:00:00"/>
    <s v="Friday"/>
    <d v="1899-12-30T15:37:24"/>
    <d v="1899-12-30T16:00:00"/>
    <n v="1"/>
    <d v="2017-04-14T00:00:00"/>
    <d v="2017-04-01T00:00:00"/>
    <d v="2017-04-14T00:00:00"/>
    <s v="Friday"/>
    <d v="1899-12-30T15:41:06"/>
    <d v="1899-12-30T16:00:00"/>
    <s v="One Way"/>
  </r>
  <r>
    <n v="1432396"/>
    <s v="RFID Card Member"/>
    <s v="Milwaukee"/>
    <s v="WI"/>
    <n v="53233"/>
    <s v="UNITED STATES"/>
    <s v="Annual Pass"/>
    <n v="77"/>
    <x v="24"/>
    <n v="43.040154000000001"/>
    <n v="-87.932113000000001"/>
    <x v="3"/>
    <n v="43.03913"/>
    <n v="-87.916150000000002"/>
    <n v="15"/>
    <n v="0"/>
    <n v="2.2999999999999998"/>
    <n v="2.1"/>
    <n v="90"/>
    <n v="-1"/>
    <d v="2017-04-14T00:00:00"/>
    <d v="2017-04-01T00:00:00"/>
    <d v="2017-04-14T00:00:00"/>
    <s v="Friday"/>
    <d v="1899-12-30T15:44:25"/>
    <d v="1899-12-30T16:00:00"/>
    <n v="1"/>
    <d v="2017-04-14T00:00:00"/>
    <d v="2017-04-01T00:00:00"/>
    <d v="2017-04-14T00:00:00"/>
    <s v="Friday"/>
    <d v="1899-12-30T15:59:50"/>
    <d v="1899-12-30T16:00:00"/>
    <s v="One Way"/>
  </r>
  <r>
    <n v="1191477"/>
    <s v="RFID Card Member"/>
    <s v="Milwaukee"/>
    <s v="WI"/>
    <n v="53233"/>
    <s v="UNITED STATES"/>
    <s v="Pay as You Go Pass"/>
    <n v="11054"/>
    <x v="13"/>
    <n v="43.038649999999997"/>
    <n v="-87.921930000000003"/>
    <x v="9"/>
    <n v="43.034619999999997"/>
    <n v="-87.917500000000004"/>
    <n v="5"/>
    <n v="2"/>
    <n v="0.8"/>
    <n v="0.7"/>
    <n v="30"/>
    <n v="-1"/>
    <d v="2017-04-14T00:00:00"/>
    <d v="2017-04-01T00:00:00"/>
    <d v="2017-04-14T00:00:00"/>
    <s v="Friday"/>
    <d v="1899-12-30T17:33:48"/>
    <d v="1899-12-30T18:00:00"/>
    <n v="1"/>
    <d v="2017-04-14T00:00:00"/>
    <d v="2017-04-01T00:00:00"/>
    <d v="2017-04-14T00:00:00"/>
    <s v="Friday"/>
    <d v="1899-12-30T17:38:33"/>
    <d v="1899-12-30T18:00:00"/>
    <s v="One Way"/>
  </r>
  <r>
    <n v="1489639"/>
    <s v="RFID Card Member"/>
    <s v="Milwaukee"/>
    <s v="WI"/>
    <n v="53202"/>
    <s v="UNITED STATES"/>
    <s v="Annual Pass"/>
    <n v="23"/>
    <x v="4"/>
    <n v="43.04824"/>
    <n v="-87.904970000000006"/>
    <x v="28"/>
    <n v="43.045712999999999"/>
    <n v="-87.899756999999994"/>
    <n v="6"/>
    <n v="0"/>
    <n v="0.9"/>
    <n v="0.9"/>
    <n v="36"/>
    <n v="-1"/>
    <d v="2017-04-14T00:00:00"/>
    <d v="2017-04-01T00:00:00"/>
    <d v="2017-04-14T00:00:00"/>
    <s v="Friday"/>
    <d v="1899-12-30T18:56:58"/>
    <d v="1899-12-30T19:00:00"/>
    <n v="1"/>
    <d v="2017-04-14T00:00:00"/>
    <d v="2017-04-01T00:00:00"/>
    <d v="2017-04-14T00:00:00"/>
    <s v="Friday"/>
    <d v="1899-12-30T19:02:32"/>
    <d v="1899-12-30T19:00:00"/>
    <s v="One Way"/>
  </r>
  <r>
    <n v="1580322"/>
    <s v="RFID Card Member"/>
    <m/>
    <m/>
    <n v="53208"/>
    <s v="UNITED STATES"/>
    <s v="Pay as You Go Pass"/>
    <n v="280"/>
    <x v="29"/>
    <n v="43.052549999999997"/>
    <n v="-87.909329999999997"/>
    <x v="16"/>
    <n v="43.052549999999997"/>
    <n v="-87.909329999999997"/>
    <n v="60"/>
    <n v="4"/>
    <n v="9"/>
    <n v="8.6"/>
    <n v="360"/>
    <n v="-1"/>
    <d v="2017-04-15T00:00:00"/>
    <d v="2017-04-01T00:00:00"/>
    <d v="2017-04-15T00:00:00"/>
    <s v="Saturday"/>
    <d v="1899-12-30T09:56:14"/>
    <d v="1899-12-30T10:00:00"/>
    <n v="1"/>
    <d v="2017-04-15T00:00:00"/>
    <d v="2017-04-01T00:00:00"/>
    <d v="2017-04-15T00:00:00"/>
    <s v="Saturday"/>
    <d v="1899-12-30T10:56:29"/>
    <d v="1899-12-30T11:00:00"/>
    <s v="Round Trip"/>
  </r>
  <r>
    <n v="1010620"/>
    <s v="RFID Card Member"/>
    <s v="Milwaukee"/>
    <s v="WI"/>
    <n v="53202"/>
    <s v="UNITED STATES"/>
    <s v="Annual Pass"/>
    <n v="5477"/>
    <x v="27"/>
    <n v="43.074890000000003"/>
    <n v="-87.882810000000006"/>
    <x v="2"/>
    <n v="43.048200000000001"/>
    <n v="-87.900859999999994"/>
    <n v="16"/>
    <n v="0"/>
    <n v="2.4"/>
    <n v="2.2999999999999998"/>
    <n v="96"/>
    <n v="-1"/>
    <d v="2017-04-15T00:00:00"/>
    <d v="2017-04-01T00:00:00"/>
    <d v="2017-04-15T00:00:00"/>
    <s v="Saturday"/>
    <d v="1899-12-30T12:20:40"/>
    <d v="1899-12-30T12:00:00"/>
    <n v="1"/>
    <d v="2017-04-15T00:00:00"/>
    <d v="2017-04-01T00:00:00"/>
    <d v="2017-04-15T00:00:00"/>
    <s v="Saturday"/>
    <d v="1899-12-30T12:36:28"/>
    <d v="1899-12-30T13:00:00"/>
    <s v="One Way"/>
  </r>
  <r>
    <n v="1520780"/>
    <s v="RFID Card Member"/>
    <s v="Milwaukee"/>
    <s v="WI"/>
    <n v="53204"/>
    <s v="UNITED STATES"/>
    <s v="Pay as You Go Pass"/>
    <n v="46"/>
    <x v="25"/>
    <n v="43.058010000000003"/>
    <n v="-87.877300000000005"/>
    <x v="37"/>
    <n v="43.02948"/>
    <n v="-87.912819999999996"/>
    <n v="50"/>
    <n v="4"/>
    <n v="7.5"/>
    <n v="7.1"/>
    <n v="300"/>
    <n v="-1"/>
    <d v="2017-04-15T00:00:00"/>
    <d v="2017-04-01T00:00:00"/>
    <d v="2017-04-15T00:00:00"/>
    <s v="Saturday"/>
    <d v="1899-12-30T12:57:18"/>
    <d v="1899-12-30T13:00:00"/>
    <n v="1"/>
    <d v="2017-04-15T00:00:00"/>
    <d v="2017-04-01T00:00:00"/>
    <d v="2017-04-15T00:00:00"/>
    <s v="Saturday"/>
    <d v="1899-12-30T13:47:26"/>
    <d v="1899-12-30T14:00:00"/>
    <s v="One Way"/>
  </r>
  <r>
    <n v="1360223"/>
    <s v="RFID Card Member"/>
    <s v="milwaukee"/>
    <s v="WI"/>
    <n v="53202"/>
    <s v="UNITED STATES"/>
    <s v="Annual Pass"/>
    <n v="5511"/>
    <x v="38"/>
    <n v="43.058619999999998"/>
    <n v="-87.885319999999993"/>
    <x v="35"/>
    <n v="43.066893999999998"/>
    <n v="-87.877936000000005"/>
    <n v="40"/>
    <n v="0"/>
    <n v="6"/>
    <n v="5.7"/>
    <n v="240"/>
    <n v="-1"/>
    <d v="2017-04-15T00:00:00"/>
    <d v="2017-04-01T00:00:00"/>
    <d v="2017-04-15T00:00:00"/>
    <s v="Saturday"/>
    <d v="1899-12-30T13:09:56"/>
    <d v="1899-12-30T13:00:00"/>
    <n v="1"/>
    <d v="2017-04-15T00:00:00"/>
    <d v="2017-04-01T00:00:00"/>
    <d v="2017-04-15T00:00:00"/>
    <s v="Saturday"/>
    <d v="1899-12-30T13:49:10"/>
    <d v="1899-12-30T14:00:00"/>
    <s v="One Way"/>
  </r>
  <r>
    <n v="1360223"/>
    <s v="RFID Card Member"/>
    <s v="milwaukee"/>
    <s v="WI"/>
    <n v="53202"/>
    <s v="UNITED STATES"/>
    <s v="Annual Pass"/>
    <n v="5511"/>
    <x v="22"/>
    <n v="43.066893999999998"/>
    <n v="-87.877936000000005"/>
    <x v="22"/>
    <n v="43.058010000000003"/>
    <n v="-87.877300000000005"/>
    <n v="17"/>
    <n v="0"/>
    <n v="2.6"/>
    <n v="2.4"/>
    <n v="102"/>
    <n v="-1"/>
    <d v="2017-04-15T00:00:00"/>
    <d v="2017-04-01T00:00:00"/>
    <d v="2017-04-15T00:00:00"/>
    <s v="Saturday"/>
    <d v="1899-12-30T13:50:55"/>
    <d v="1899-12-30T14:00:00"/>
    <n v="1"/>
    <d v="2017-04-15T00:00:00"/>
    <d v="2017-04-01T00:00:00"/>
    <d v="2017-04-15T00:00:00"/>
    <s v="Saturday"/>
    <d v="1899-12-30T14:07:16"/>
    <d v="1899-12-30T14:00:00"/>
    <s v="One Way"/>
  </r>
  <r>
    <n v="1250902"/>
    <s v="RFID Card Member"/>
    <s v="Wauwatosa"/>
    <s v="WI"/>
    <n v="53213"/>
    <s v="UNITED STATES"/>
    <s v="Bublr for Organizations"/>
    <n v="5511"/>
    <x v="25"/>
    <n v="43.058010000000003"/>
    <n v="-87.877300000000005"/>
    <x v="1"/>
    <n v="43.03886"/>
    <n v="-87.902720000000002"/>
    <n v="41"/>
    <n v="0"/>
    <n v="6.2"/>
    <n v="5.8"/>
    <n v="246"/>
    <n v="-1"/>
    <d v="2017-04-15T00:00:00"/>
    <d v="2017-04-01T00:00:00"/>
    <d v="2017-04-15T00:00:00"/>
    <s v="Saturday"/>
    <d v="1899-12-30T15:13:17"/>
    <d v="1899-12-30T15:00:00"/>
    <n v="1"/>
    <d v="2017-04-15T00:00:00"/>
    <d v="2017-04-01T00:00:00"/>
    <d v="2017-04-15T00:00:00"/>
    <s v="Saturday"/>
    <d v="1899-12-30T15:54:00"/>
    <d v="1899-12-30T16:00:00"/>
    <s v="One Way"/>
  </r>
  <r>
    <n v="1243732"/>
    <s v="RFID Card Member"/>
    <s v="MILWAUKEE"/>
    <s v="WI"/>
    <n v="53202"/>
    <s v="UNITED STATES"/>
    <s v="Pay as You Go Pass"/>
    <n v="11100"/>
    <x v="12"/>
    <n v="43.052460000000004"/>
    <n v="-87.891000000000005"/>
    <x v="47"/>
    <n v="43.060250000000003"/>
    <n v="-87.892169999999993"/>
    <n v="26"/>
    <n v="2"/>
    <n v="3.9"/>
    <n v="3.7"/>
    <n v="156"/>
    <n v="-1"/>
    <d v="2017-04-15T00:00:00"/>
    <d v="2017-04-01T00:00:00"/>
    <d v="2017-04-15T00:00:00"/>
    <s v="Saturday"/>
    <d v="1899-12-30T16:19:58"/>
    <d v="1899-12-30T16:00:00"/>
    <n v="1"/>
    <d v="2017-04-15T00:00:00"/>
    <d v="2017-04-01T00:00:00"/>
    <d v="2017-04-15T00:00:00"/>
    <s v="Saturday"/>
    <d v="1899-12-30T16:45:32"/>
    <d v="1899-12-30T17:00:00"/>
    <s v="One Way"/>
  </r>
  <r>
    <n v="1468696"/>
    <s v="RFID Card Member"/>
    <s v="Wauwatosa"/>
    <s v="WI"/>
    <n v="53226"/>
    <s v="UNITED STATES"/>
    <s v="Annual Pass"/>
    <n v="43"/>
    <x v="1"/>
    <n v="43.048200000000001"/>
    <n v="-87.900859999999994"/>
    <x v="40"/>
    <n v="43.05097"/>
    <n v="-87.906440000000003"/>
    <n v="10"/>
    <n v="0"/>
    <n v="1.5"/>
    <n v="1.4"/>
    <n v="60"/>
    <n v="-1"/>
    <d v="2017-04-15T00:00:00"/>
    <d v="2017-04-01T00:00:00"/>
    <d v="2017-04-15T00:00:00"/>
    <s v="Saturday"/>
    <d v="1899-12-30T17:39:26"/>
    <d v="1899-12-30T18:00:00"/>
    <n v="1"/>
    <d v="2017-04-15T00:00:00"/>
    <d v="2017-04-01T00:00:00"/>
    <d v="2017-04-15T00:00:00"/>
    <s v="Saturday"/>
    <d v="1899-12-30T17:49:52"/>
    <d v="1899-12-30T18:00:00"/>
    <s v="One Way"/>
  </r>
  <r>
    <n v="934760"/>
    <s v="RFID Card Member"/>
    <s v="Elk River"/>
    <s v="MN"/>
    <n v="55330"/>
    <s v="UNITED STATES"/>
    <s v="Annual Pass"/>
    <n v="5466"/>
    <x v="38"/>
    <n v="43.058619999999998"/>
    <n v="-87.885319999999993"/>
    <x v="10"/>
    <n v="43.058619999999998"/>
    <n v="-87.885319999999993"/>
    <n v="46"/>
    <n v="0"/>
    <n v="6.9"/>
    <n v="6.6"/>
    <n v="276"/>
    <n v="-1"/>
    <d v="2017-04-15T00:00:00"/>
    <d v="2017-04-01T00:00:00"/>
    <d v="2017-04-15T00:00:00"/>
    <s v="Saturday"/>
    <d v="1899-12-30T18:02:23"/>
    <d v="1899-12-30T18:00:00"/>
    <n v="1"/>
    <d v="2017-04-15T00:00:00"/>
    <d v="2017-04-01T00:00:00"/>
    <d v="2017-04-15T00:00:00"/>
    <s v="Saturday"/>
    <d v="1899-12-30T18:48:47"/>
    <d v="1899-12-30T19:00:00"/>
    <s v="Round Trip"/>
  </r>
  <r>
    <n v="1585551"/>
    <s v="RFID Card Member"/>
    <s v="Milwaukee"/>
    <s v="WI"/>
    <n v="53202"/>
    <s v="UNITED STATES"/>
    <s v="Annual Pass"/>
    <n v="11104"/>
    <x v="9"/>
    <n v="43.05097"/>
    <n v="-87.906440000000003"/>
    <x v="0"/>
    <n v="43.049230000000001"/>
    <n v="-87.911940000000001"/>
    <n v="4"/>
    <n v="0"/>
    <n v="0.6"/>
    <n v="0.6"/>
    <n v="24"/>
    <n v="-1"/>
    <d v="2017-04-21T00:00:00"/>
    <d v="2017-04-01T00:00:00"/>
    <d v="2017-04-21T00:00:00"/>
    <s v="Friday"/>
    <d v="1899-12-30T22:45:55"/>
    <d v="1899-12-30T23:00:00"/>
    <n v="1"/>
    <d v="2017-04-21T00:00:00"/>
    <d v="2017-04-01T00:00:00"/>
    <d v="2017-04-21T00:00:00"/>
    <s v="Friday"/>
    <d v="1899-12-30T22:49:59"/>
    <d v="1899-12-30T23:00:00"/>
    <s v="One Way"/>
  </r>
  <r>
    <n v="1164700"/>
    <s v="RFID Card Member"/>
    <s v="Milwaukee"/>
    <s v="WI"/>
    <n v="53202"/>
    <s v="UNITED STATES"/>
    <s v="Annual Pass"/>
    <n v="11124"/>
    <x v="38"/>
    <n v="43.058619999999998"/>
    <n v="-87.885319999999993"/>
    <x v="50"/>
    <n v="43.05847"/>
    <n v="-87.898079999999993"/>
    <n v="4"/>
    <n v="0"/>
    <n v="0.6"/>
    <n v="0.6"/>
    <n v="24"/>
    <n v="-1"/>
    <d v="2017-04-22T00:00:00"/>
    <d v="2017-04-01T00:00:00"/>
    <d v="2017-04-22T00:00:00"/>
    <s v="Saturday"/>
    <d v="1899-12-30T08:57:30"/>
    <d v="1899-12-30T09:00:00"/>
    <n v="1"/>
    <d v="2017-04-22T00:00:00"/>
    <d v="2017-04-01T00:00:00"/>
    <d v="2017-04-22T00:00:00"/>
    <s v="Saturday"/>
    <d v="1899-12-30T09:01:15"/>
    <d v="1899-12-30T09:00:00"/>
    <s v="One Way"/>
  </r>
  <r>
    <n v="1489639"/>
    <s v="RFID Card Member"/>
    <s v="Milwaukee"/>
    <s v="WI"/>
    <n v="53202"/>
    <s v="UNITED STATES"/>
    <s v="Annual Pass"/>
    <n v="5481"/>
    <x v="30"/>
    <n v="43.045712999999999"/>
    <n v="-87.899756999999994"/>
    <x v="41"/>
    <n v="43.031320000000001"/>
    <n v="-87.904259999999994"/>
    <n v="11"/>
    <n v="0"/>
    <n v="1.7"/>
    <n v="1.6"/>
    <n v="66"/>
    <n v="-1"/>
    <d v="2017-04-22T00:00:00"/>
    <d v="2017-04-01T00:00:00"/>
    <d v="2017-04-22T00:00:00"/>
    <s v="Saturday"/>
    <d v="1899-12-30T10:00:20"/>
    <d v="1899-12-30T10:00:00"/>
    <n v="1"/>
    <d v="2017-04-22T00:00:00"/>
    <d v="2017-04-01T00:00:00"/>
    <d v="2017-04-22T00:00:00"/>
    <s v="Saturday"/>
    <d v="1899-12-30T10:11:38"/>
    <d v="1899-12-30T10:00:00"/>
    <s v="One Way"/>
  </r>
  <r>
    <n v="1358589"/>
    <s v="RFID Card Member"/>
    <s v="Milwaukee"/>
    <s v="WI"/>
    <n v="53211"/>
    <s v="UNITED STATES"/>
    <s v="Annual Pass"/>
    <n v="5438"/>
    <x v="30"/>
    <n v="43.045712999999999"/>
    <n v="-87.899756999999994"/>
    <x v="26"/>
    <n v="43.053040000000003"/>
    <n v="-87.897660000000002"/>
    <n v="5"/>
    <n v="0"/>
    <n v="0.8"/>
    <n v="0.7"/>
    <n v="30"/>
    <n v="-1"/>
    <d v="2017-04-22T00:00:00"/>
    <d v="2017-04-01T00:00:00"/>
    <d v="2017-04-22T00:00:00"/>
    <s v="Saturday"/>
    <d v="1899-12-30T10:14:19"/>
    <d v="1899-12-30T10:00:00"/>
    <n v="1"/>
    <d v="2017-04-22T00:00:00"/>
    <d v="2017-04-01T00:00:00"/>
    <d v="2017-04-22T00:00:00"/>
    <s v="Saturday"/>
    <d v="1899-12-30T10:19:40"/>
    <d v="1899-12-30T10:00:00"/>
    <s v="One Way"/>
  </r>
  <r>
    <n v="1358129"/>
    <s v="RFID Card Member"/>
    <s v="Milwaukee"/>
    <s v="WI"/>
    <n v="53202"/>
    <s v="UNITED STATES"/>
    <s v="Annual Pass"/>
    <n v="5533"/>
    <x v="27"/>
    <n v="43.074890000000003"/>
    <n v="-87.882810000000006"/>
    <x v="48"/>
    <n v="43.060155999999999"/>
    <n v="-87.881258000000003"/>
    <n v="11"/>
    <n v="0"/>
    <n v="1.7"/>
    <n v="1.6"/>
    <n v="66"/>
    <n v="-1"/>
    <d v="2017-04-22T00:00:00"/>
    <d v="2017-04-01T00:00:00"/>
    <d v="2017-04-22T00:00:00"/>
    <s v="Saturday"/>
    <d v="1899-12-30T11:39:21"/>
    <d v="1899-12-30T12:00:00"/>
    <n v="1"/>
    <d v="2017-04-22T00:00:00"/>
    <d v="2017-04-01T00:00:00"/>
    <d v="2017-04-22T00:00:00"/>
    <s v="Saturday"/>
    <d v="1899-12-30T11:50:08"/>
    <d v="1899-12-30T12:00:00"/>
    <s v="One Way"/>
  </r>
  <r>
    <n v="1575847"/>
    <s v="RFID Card Member"/>
    <s v="Milwaukee"/>
    <s v="WI"/>
    <n v="53211"/>
    <s v="UNITED STATES"/>
    <s v="Annual Pass"/>
    <n v="5466"/>
    <x v="10"/>
    <n v="43.060786"/>
    <n v="-87.883825999999999"/>
    <x v="55"/>
    <n v="43.074655999999997"/>
    <n v="-87.889011999999994"/>
    <n v="22"/>
    <n v="0"/>
    <n v="3.3"/>
    <n v="3.1"/>
    <n v="132"/>
    <n v="-1"/>
    <d v="2017-04-22T00:00:00"/>
    <d v="2017-04-01T00:00:00"/>
    <d v="2017-04-22T00:00:00"/>
    <s v="Saturday"/>
    <d v="1899-12-30T12:20:35"/>
    <d v="1899-12-30T12:00:00"/>
    <n v="1"/>
    <d v="2017-04-22T00:00:00"/>
    <d v="2017-04-01T00:00:00"/>
    <d v="2017-04-22T00:00:00"/>
    <s v="Saturday"/>
    <d v="1899-12-30T12:42:33"/>
    <d v="1899-12-30T13:00:00"/>
    <s v="One Way"/>
  </r>
  <r>
    <n v="1586152"/>
    <s v="RFID Card Member"/>
    <s v="Ann Arbor"/>
    <s v="MI"/>
    <n v="48103"/>
    <s v="UNITED STATES"/>
    <s v="Pay as You Go Pass"/>
    <n v="5588"/>
    <x v="27"/>
    <n v="43.074890000000003"/>
    <n v="-87.882810000000006"/>
    <x v="53"/>
    <n v="43.060786"/>
    <n v="-87.883825999999999"/>
    <n v="9"/>
    <n v="2"/>
    <n v="1.4"/>
    <n v="1.3"/>
    <n v="54"/>
    <n v="-1"/>
    <d v="2017-04-22T00:00:00"/>
    <d v="2017-04-01T00:00:00"/>
    <d v="2017-04-22T00:00:00"/>
    <s v="Saturday"/>
    <d v="1899-12-30T13:47:12"/>
    <d v="1899-12-30T14:00:00"/>
    <n v="1"/>
    <d v="2017-04-22T00:00:00"/>
    <d v="2017-04-01T00:00:00"/>
    <d v="2017-04-22T00:00:00"/>
    <s v="Saturday"/>
    <d v="1899-12-30T13:56:17"/>
    <d v="1899-12-30T14:00:00"/>
    <s v="One Way"/>
  </r>
  <r>
    <n v="1482626"/>
    <s v="RFID Card Member"/>
    <s v="Milwaukee"/>
    <s v="WI"/>
    <n v="53207"/>
    <s v="UNITED STATES"/>
    <s v="Annual Pass"/>
    <n v="23"/>
    <x v="0"/>
    <n v="43.042490000000001"/>
    <n v="-87.909959999999998"/>
    <x v="30"/>
    <n v="43.004728999999998"/>
    <n v="-87.905463999999995"/>
    <n v="16"/>
    <n v="0"/>
    <n v="2.4"/>
    <n v="2.2999999999999998"/>
    <n v="96"/>
    <n v="-1"/>
    <d v="2017-04-22T00:00:00"/>
    <d v="2017-04-01T00:00:00"/>
    <d v="2017-04-22T00:00:00"/>
    <s v="Saturday"/>
    <d v="1899-12-30T14:13:02"/>
    <d v="1899-12-30T14:00:00"/>
    <n v="1"/>
    <d v="2017-04-22T00:00:00"/>
    <d v="2017-04-01T00:00:00"/>
    <d v="2017-04-22T00:00:00"/>
    <s v="Saturday"/>
    <d v="1899-12-30T14:29:00"/>
    <d v="1899-12-30T14:00:00"/>
    <s v="One Way"/>
  </r>
  <r>
    <n v="1593027"/>
    <s v="RFID Card Member"/>
    <s v="Milwaukee "/>
    <s v="WI"/>
    <n v="53212"/>
    <s v="UNITED STATES"/>
    <s v="Annual Pass"/>
    <n v="116"/>
    <x v="31"/>
    <n v="43.06033"/>
    <n v="-87.89546"/>
    <x v="4"/>
    <n v="43.042490000000001"/>
    <n v="-87.909959999999998"/>
    <n v="35"/>
    <n v="0"/>
    <n v="5.3"/>
    <n v="5"/>
    <n v="210"/>
    <n v="-1"/>
    <d v="2017-04-22T00:00:00"/>
    <d v="2017-04-01T00:00:00"/>
    <d v="2017-04-22T00:00:00"/>
    <s v="Saturday"/>
    <d v="1899-12-30T14:25:47"/>
    <d v="1899-12-30T14:00:00"/>
    <n v="1"/>
    <d v="2017-04-22T00:00:00"/>
    <d v="2017-04-01T00:00:00"/>
    <d v="2017-04-22T00:00:00"/>
    <s v="Saturday"/>
    <d v="1899-12-30T15:00:00"/>
    <d v="1899-12-30T15:00:00"/>
    <s v="One Way"/>
  </r>
  <r>
    <n v="1594024"/>
    <s v="RFID Card Member"/>
    <m/>
    <m/>
    <n v="46818"/>
    <s v="UNITED STATES"/>
    <s v="Pay as You Go Pass"/>
    <n v="11137"/>
    <x v="11"/>
    <n v="43.04804"/>
    <n v="-87.896720000000002"/>
    <x v="33"/>
    <n v="43.04804"/>
    <n v="-87.896720000000002"/>
    <n v="34"/>
    <n v="2"/>
    <n v="5.0999999999999996"/>
    <n v="4.8"/>
    <n v="204"/>
    <n v="-1"/>
    <d v="2017-04-22T00:00:00"/>
    <d v="2017-04-01T00:00:00"/>
    <d v="2017-04-22T00:00:00"/>
    <s v="Saturday"/>
    <d v="1899-12-30T14:28:54"/>
    <d v="1899-12-30T14:00:00"/>
    <n v="1"/>
    <d v="2017-04-22T00:00:00"/>
    <d v="2017-04-01T00:00:00"/>
    <d v="2017-04-22T00:00:00"/>
    <s v="Saturday"/>
    <d v="1899-12-30T15:02:03"/>
    <d v="1899-12-30T15:00:00"/>
    <s v="Round Trip"/>
  </r>
  <r>
    <n v="1433514"/>
    <s v="RFID Card Member"/>
    <s v="Milwaukee"/>
    <s v="WI"/>
    <n v="53212"/>
    <s v="UNITED STATES"/>
    <s v="Annual Pass"/>
    <n v="139"/>
    <x v="29"/>
    <n v="43.052549999999997"/>
    <n v="-87.909329999999997"/>
    <x v="38"/>
    <n v="43.069021999999997"/>
    <n v="-87.887940999999998"/>
    <n v="22"/>
    <n v="0"/>
    <n v="3.3"/>
    <n v="3.1"/>
    <n v="132"/>
    <n v="-1"/>
    <d v="2017-04-22T00:00:00"/>
    <d v="2017-04-01T00:00:00"/>
    <d v="2017-04-22T00:00:00"/>
    <s v="Saturday"/>
    <d v="1899-12-30T14:30:33"/>
    <d v="1899-12-30T15:00:00"/>
    <n v="1"/>
    <d v="2017-04-22T00:00:00"/>
    <d v="2017-04-01T00:00:00"/>
    <d v="2017-04-22T00:00:00"/>
    <s v="Saturday"/>
    <d v="1899-12-30T14:52:59"/>
    <d v="1899-12-30T15:00:00"/>
    <s v="One Way"/>
  </r>
  <r>
    <n v="1092313"/>
    <s v="RFID Card Member"/>
    <s v="Milwaukee"/>
    <s v="WI"/>
    <n v="53211"/>
    <s v="UNITED STATES"/>
    <s v="Annual Pass"/>
    <n v="993"/>
    <x v="22"/>
    <n v="43.066893999999998"/>
    <n v="-87.877936000000005"/>
    <x v="22"/>
    <n v="43.058010000000003"/>
    <n v="-87.877300000000005"/>
    <n v="21"/>
    <n v="0"/>
    <n v="3.2"/>
    <n v="3"/>
    <n v="126"/>
    <n v="-1"/>
    <d v="2017-04-22T00:00:00"/>
    <d v="2017-04-01T00:00:00"/>
    <d v="2017-04-22T00:00:00"/>
    <s v="Saturday"/>
    <d v="1899-12-30T14:49:59"/>
    <d v="1899-12-30T15:00:00"/>
    <n v="1"/>
    <d v="2017-04-22T00:00:00"/>
    <d v="2017-04-01T00:00:00"/>
    <d v="2017-04-22T00:00:00"/>
    <s v="Saturday"/>
    <d v="1899-12-30T15:10:14"/>
    <d v="1899-12-30T15:00:00"/>
    <s v="One Way"/>
  </r>
  <r>
    <n v="1224715"/>
    <s v="RFID Card Member"/>
    <s v="Milwaukee"/>
    <s v="WI"/>
    <n v="53212"/>
    <s v="UNITED STATES"/>
    <s v="Annual Pass"/>
    <n v="5573"/>
    <x v="21"/>
    <n v="43.040349999999997"/>
    <n v="-87.920760000000001"/>
    <x v="50"/>
    <n v="43.05847"/>
    <n v="-87.898079999999993"/>
    <n v="12"/>
    <n v="0"/>
    <n v="1.8"/>
    <n v="1.7"/>
    <n v="72"/>
    <n v="-1"/>
    <d v="2017-04-22T00:00:00"/>
    <d v="2017-04-01T00:00:00"/>
    <d v="2017-04-22T00:00:00"/>
    <s v="Saturday"/>
    <d v="1899-12-30T15:51:28"/>
    <d v="1899-12-30T16:00:00"/>
    <n v="1"/>
    <d v="2017-04-22T00:00:00"/>
    <d v="2017-04-01T00:00:00"/>
    <d v="2017-04-22T00:00:00"/>
    <s v="Saturday"/>
    <d v="1899-12-30T16:03:27"/>
    <d v="1899-12-30T16:00:00"/>
    <s v="One Way"/>
  </r>
  <r>
    <n v="1092316"/>
    <s v="RFID Card Member"/>
    <s v="Milwaukee"/>
    <s v="WI"/>
    <n v="53211"/>
    <s v="UNITED STATES"/>
    <s v="Annual Pass"/>
    <n v="5504"/>
    <x v="12"/>
    <n v="43.052460000000004"/>
    <n v="-87.891000000000005"/>
    <x v="53"/>
    <n v="43.060786"/>
    <n v="-87.883825999999999"/>
    <n v="15"/>
    <n v="0"/>
    <n v="2.2999999999999998"/>
    <n v="2.1"/>
    <n v="90"/>
    <n v="-1"/>
    <d v="2017-04-22T00:00:00"/>
    <d v="2017-04-01T00:00:00"/>
    <d v="2017-04-22T00:00:00"/>
    <s v="Saturday"/>
    <d v="1899-12-30T16:20:26"/>
    <d v="1899-12-30T16:00:00"/>
    <n v="1"/>
    <d v="2017-04-22T00:00:00"/>
    <d v="2017-04-01T00:00:00"/>
    <d v="2017-04-22T00:00:00"/>
    <s v="Saturday"/>
    <d v="1899-12-30T16:35:17"/>
    <d v="1899-12-30T17:00:00"/>
    <s v="One Way"/>
  </r>
  <r>
    <n v="1431996"/>
    <s v="RFID Card Member"/>
    <s v="Mileaukee"/>
    <s v="WI"/>
    <n v="53211"/>
    <s v="UNITED STATES"/>
    <s v="Annual Pass"/>
    <n v="5713"/>
    <x v="0"/>
    <n v="43.042490000000001"/>
    <n v="-87.909959999999998"/>
    <x v="38"/>
    <n v="43.069021999999997"/>
    <n v="-87.887940999999998"/>
    <n v="28"/>
    <n v="0"/>
    <n v="4.2"/>
    <n v="4"/>
    <n v="168"/>
    <n v="-1"/>
    <d v="2017-04-22T00:00:00"/>
    <d v="2017-04-01T00:00:00"/>
    <d v="2017-04-22T00:00:00"/>
    <s v="Saturday"/>
    <d v="1899-12-30T16:26:55"/>
    <d v="1899-12-30T16:00:00"/>
    <n v="1"/>
    <d v="2017-04-22T00:00:00"/>
    <d v="2017-04-01T00:00:00"/>
    <d v="2017-04-22T00:00:00"/>
    <s v="Saturday"/>
    <d v="1899-12-30T16:54:16"/>
    <d v="1899-12-30T17:00:00"/>
    <s v="One Way"/>
  </r>
  <r>
    <n v="1433514"/>
    <s v="RFID Card Member"/>
    <s v="Milwaukee"/>
    <s v="WI"/>
    <n v="53212"/>
    <s v="UNITED STATES"/>
    <s v="Annual Pass"/>
    <n v="976"/>
    <x v="9"/>
    <n v="43.05097"/>
    <n v="-87.906440000000003"/>
    <x v="16"/>
    <n v="43.052549999999997"/>
    <n v="-87.909329999999997"/>
    <n v="3"/>
    <n v="0"/>
    <n v="0.5"/>
    <n v="0.4"/>
    <n v="18"/>
    <n v="-1"/>
    <d v="2017-04-22T00:00:00"/>
    <d v="2017-04-01T00:00:00"/>
    <d v="2017-04-22T00:00:00"/>
    <s v="Saturday"/>
    <d v="1899-12-30T16:48:31"/>
    <d v="1899-12-30T17:00:00"/>
    <n v="1"/>
    <d v="2017-04-22T00:00:00"/>
    <d v="2017-04-01T00:00:00"/>
    <d v="2017-04-22T00:00:00"/>
    <s v="Saturday"/>
    <d v="1899-12-30T16:51:02"/>
    <d v="1899-12-30T17:00:00"/>
    <s v="One Way"/>
  </r>
  <r>
    <n v="1440418"/>
    <s v="RFID Card Member"/>
    <s v="Milwaukee"/>
    <s v="WI"/>
    <n v="53211"/>
    <s v="UNITED STATES"/>
    <s v="Annual Pass"/>
    <n v="11155"/>
    <x v="32"/>
    <n v="43.078530000000001"/>
    <n v="-87.882620000000003"/>
    <x v="25"/>
    <n v="43.074890000000003"/>
    <n v="-87.882810000000006"/>
    <n v="2"/>
    <n v="0"/>
    <n v="0.3"/>
    <n v="0.3"/>
    <n v="12"/>
    <n v="-1"/>
    <d v="2017-04-22T00:00:00"/>
    <d v="2017-04-01T00:00:00"/>
    <d v="2017-04-22T00:00:00"/>
    <s v="Saturday"/>
    <d v="1899-12-30T17:11:39"/>
    <d v="1899-12-30T17:00:00"/>
    <n v="1"/>
    <d v="2017-04-22T00:00:00"/>
    <d v="2017-04-01T00:00:00"/>
    <d v="2017-04-22T00:00:00"/>
    <s v="Saturday"/>
    <d v="1899-12-30T17:13:35"/>
    <d v="1899-12-30T17:00:00"/>
    <s v="One Way"/>
  </r>
  <r>
    <n v="1538823"/>
    <s v="RFID Card Member"/>
    <s v="Milwaukee"/>
    <s v="WI"/>
    <n v="53202"/>
    <s v="UNITED STATES"/>
    <s v="Annual Pass"/>
    <n v="5470"/>
    <x v="36"/>
    <n v="43.069021999999997"/>
    <n v="-87.887940999999998"/>
    <x v="10"/>
    <n v="43.058619999999998"/>
    <n v="-87.885319999999993"/>
    <n v="10"/>
    <n v="0"/>
    <n v="1.5"/>
    <n v="1.4"/>
    <n v="60"/>
    <n v="-1"/>
    <d v="2017-04-22T00:00:00"/>
    <d v="2017-04-01T00:00:00"/>
    <d v="2017-04-22T00:00:00"/>
    <s v="Saturday"/>
    <d v="1899-12-30T18:32:33"/>
    <d v="1899-12-30T19:00:00"/>
    <n v="1"/>
    <d v="2017-04-22T00:00:00"/>
    <d v="2017-04-01T00:00:00"/>
    <d v="2017-04-22T00:00:00"/>
    <s v="Saturday"/>
    <d v="1899-12-30T18:42:05"/>
    <d v="1899-12-30T19:00:00"/>
    <s v="One Way"/>
  </r>
  <r>
    <n v="1518070"/>
    <s v="RFID Card Member"/>
    <s v="Milwaukee"/>
    <s v="WI"/>
    <n v="53211"/>
    <s v="UNITED STATES"/>
    <s v="30-Day Pass"/>
    <n v="127"/>
    <x v="25"/>
    <n v="43.058010000000003"/>
    <n v="-87.877300000000005"/>
    <x v="11"/>
    <n v="43.052460000000004"/>
    <n v="-87.891000000000005"/>
    <n v="11"/>
    <n v="0"/>
    <n v="1.7"/>
    <n v="1.6"/>
    <n v="66"/>
    <n v="-1"/>
    <d v="2017-04-22T00:00:00"/>
    <d v="2017-04-01T00:00:00"/>
    <d v="2017-04-22T00:00:00"/>
    <s v="Saturday"/>
    <d v="1899-12-30T21:11:51"/>
    <d v="1899-12-30T21:00:00"/>
    <n v="1"/>
    <d v="2017-04-22T00:00:00"/>
    <d v="2017-04-01T00:00:00"/>
    <d v="2017-04-22T00:00:00"/>
    <s v="Saturday"/>
    <d v="1899-12-30T21:22:00"/>
    <d v="1899-12-30T21:00:00"/>
    <s v="One Way"/>
  </r>
  <r>
    <n v="1269318"/>
    <s v="RFID Card Member"/>
    <s v="Milwaukee"/>
    <s v="WI"/>
    <n v="53204"/>
    <s v="UNITED STATES"/>
    <s v="Annual Pass"/>
    <n v="24"/>
    <x v="50"/>
    <n v="43.026229999999998"/>
    <n v="-87.912809999999993"/>
    <x v="37"/>
    <n v="43.02948"/>
    <n v="-87.912819999999996"/>
    <n v="3"/>
    <n v="0"/>
    <n v="0.5"/>
    <n v="0.4"/>
    <n v="18"/>
    <n v="-1"/>
    <d v="2017-04-22T00:00:00"/>
    <d v="2017-04-01T00:00:00"/>
    <d v="2017-04-22T00:00:00"/>
    <s v="Saturday"/>
    <d v="1899-12-30T22:09:59"/>
    <d v="1899-12-30T22:00:00"/>
    <n v="1"/>
    <d v="2017-04-22T00:00:00"/>
    <d v="2017-04-01T00:00:00"/>
    <d v="2017-04-22T00:00:00"/>
    <s v="Saturday"/>
    <d v="1899-12-30T22:12:37"/>
    <d v="1899-12-30T22:00:00"/>
    <s v="One Way"/>
  </r>
  <r>
    <n v="1474966"/>
    <s v="RFID Card Member"/>
    <s v="Milwaukee"/>
    <s v="WI"/>
    <n v="53202"/>
    <s v="UNITED STATES"/>
    <s v="Annual Pass"/>
    <n v="344"/>
    <x v="30"/>
    <n v="43.045712999999999"/>
    <n v="-87.899756999999994"/>
    <x v="43"/>
    <n v="43.031480000000002"/>
    <n v="-87.908169999999998"/>
    <n v="11"/>
    <n v="0"/>
    <n v="1.7"/>
    <n v="1.6"/>
    <n v="66"/>
    <n v="-1"/>
    <d v="2017-04-23T00:00:00"/>
    <d v="2017-04-01T00:00:00"/>
    <d v="2017-04-23T00:00:00"/>
    <s v="Sunday"/>
    <d v="1899-12-30T10:10:57"/>
    <d v="1899-12-30T10:00:00"/>
    <n v="1"/>
    <d v="2017-04-23T00:00:00"/>
    <d v="2017-04-01T00:00:00"/>
    <d v="2017-04-23T00:00:00"/>
    <s v="Sunday"/>
    <d v="1899-12-30T10:21:30"/>
    <d v="1899-12-30T10:00:00"/>
    <s v="One Way"/>
  </r>
  <r>
    <n v="1298099"/>
    <s v="RFID Card Member"/>
    <s v="Milwaukee"/>
    <s v="WI"/>
    <n v="53233"/>
    <s v="UNITED STATES"/>
    <s v="Annual Pass"/>
    <n v="31"/>
    <x v="11"/>
    <n v="43.04804"/>
    <n v="-87.896720000000002"/>
    <x v="10"/>
    <n v="43.058619999999998"/>
    <n v="-87.885319999999993"/>
    <n v="10"/>
    <n v="0"/>
    <n v="1.5"/>
    <n v="1.4"/>
    <n v="60"/>
    <n v="-1"/>
    <d v="2017-04-23T00:00:00"/>
    <d v="2017-04-01T00:00:00"/>
    <d v="2017-04-23T00:00:00"/>
    <s v="Sunday"/>
    <d v="1899-12-30T11:55:21"/>
    <d v="1899-12-30T12:00:00"/>
    <n v="1"/>
    <d v="2017-04-23T00:00:00"/>
    <d v="2017-04-01T00:00:00"/>
    <d v="2017-04-23T00:00:00"/>
    <s v="Sunday"/>
    <d v="1899-12-30T12:05:15"/>
    <d v="1899-12-30T12:00:00"/>
    <s v="One Way"/>
  </r>
  <r>
    <n v="1560094"/>
    <s v="RFID Card Member"/>
    <s v="Lake in the Hills"/>
    <s v="IL"/>
    <n v="60156"/>
    <s v="UNITED STATES"/>
    <s v="Annual Pass"/>
    <n v="11143"/>
    <x v="38"/>
    <n v="43.058619999999998"/>
    <n v="-87.885319999999993"/>
    <x v="12"/>
    <n v="43.036900000000003"/>
    <n v="-87.89667"/>
    <n v="19"/>
    <n v="0"/>
    <n v="2.9"/>
    <n v="2.7"/>
    <n v="114"/>
    <n v="-1"/>
    <d v="2017-04-23T00:00:00"/>
    <d v="2017-04-01T00:00:00"/>
    <d v="2017-04-23T00:00:00"/>
    <s v="Sunday"/>
    <d v="1899-12-30T12:35:55"/>
    <d v="1899-12-30T13:00:00"/>
    <n v="1"/>
    <d v="2017-04-23T00:00:00"/>
    <d v="2017-04-01T00:00:00"/>
    <d v="2017-04-23T00:00:00"/>
    <s v="Sunday"/>
    <d v="1899-12-30T12:54:22"/>
    <d v="1899-12-30T13:00:00"/>
    <s v="One Way"/>
  </r>
  <r>
    <n v="1188875"/>
    <s v="RFID Card Member"/>
    <s v="Elcho"/>
    <s v="WI"/>
    <n v="54428"/>
    <s v="UNITED STATES"/>
    <s v="Bublr for Organizations"/>
    <n v="5439"/>
    <x v="45"/>
    <n v="43.077359999999999"/>
    <n v="-87.880769999999998"/>
    <x v="12"/>
    <n v="43.036900000000003"/>
    <n v="-87.89667"/>
    <n v="77"/>
    <n v="3"/>
    <n v="11.6"/>
    <n v="11"/>
    <n v="462"/>
    <n v="-1"/>
    <d v="2017-04-23T00:00:00"/>
    <d v="2017-04-01T00:00:00"/>
    <d v="2017-04-23T00:00:00"/>
    <s v="Sunday"/>
    <d v="1899-12-30T12:56:02"/>
    <d v="1899-12-30T13:00:00"/>
    <n v="1"/>
    <d v="2017-04-23T00:00:00"/>
    <d v="2017-04-01T00:00:00"/>
    <d v="2017-04-23T00:00:00"/>
    <s v="Sunday"/>
    <d v="1899-12-30T14:13:53"/>
    <d v="1899-12-30T14:00:00"/>
    <s v="One Way"/>
  </r>
  <r>
    <n v="1538910"/>
    <s v="RFID Card Member"/>
    <s v="Marshfield"/>
    <s v="WI"/>
    <n v="54449"/>
    <s v="UNITED STATES"/>
    <s v="Annual Pass"/>
    <n v="5577"/>
    <x v="11"/>
    <n v="43.04804"/>
    <n v="-87.896720000000002"/>
    <x v="10"/>
    <n v="43.058619999999998"/>
    <n v="-87.885319999999993"/>
    <n v="7"/>
    <n v="0"/>
    <n v="1.1000000000000001"/>
    <n v="1"/>
    <n v="42"/>
    <n v="-1"/>
    <d v="2017-04-23T00:00:00"/>
    <d v="2017-04-01T00:00:00"/>
    <d v="2017-04-23T00:00:00"/>
    <s v="Sunday"/>
    <d v="1899-12-30T14:12:09"/>
    <d v="1899-12-30T14:00:00"/>
    <n v="1"/>
    <d v="2017-04-23T00:00:00"/>
    <d v="2017-04-01T00:00:00"/>
    <d v="2017-04-23T00:00:00"/>
    <s v="Sunday"/>
    <d v="1899-12-30T14:19:45"/>
    <d v="1899-12-30T14:00:00"/>
    <s v="One Way"/>
  </r>
  <r>
    <n v="1585551"/>
    <s v="RFID Card Member"/>
    <s v="Milwaukee"/>
    <s v="WI"/>
    <n v="53202"/>
    <s v="UNITED STATES"/>
    <s v="Annual Pass"/>
    <n v="5585"/>
    <x v="41"/>
    <n v="43.031480000000002"/>
    <n v="-87.908169999999998"/>
    <x v="7"/>
    <n v="43.038580000000003"/>
    <n v="-87.90934"/>
    <n v="6"/>
    <n v="0"/>
    <n v="0.9"/>
    <n v="0.9"/>
    <n v="36"/>
    <n v="-1"/>
    <d v="2017-04-23T00:00:00"/>
    <d v="2017-04-01T00:00:00"/>
    <d v="2017-04-23T00:00:00"/>
    <s v="Sunday"/>
    <d v="1899-12-30T16:00:51"/>
    <d v="1899-12-30T16:00:00"/>
    <n v="1"/>
    <d v="2017-04-23T00:00:00"/>
    <d v="2017-04-01T00:00:00"/>
    <d v="2017-04-23T00:00:00"/>
    <s v="Sunday"/>
    <d v="1899-12-30T16:06:27"/>
    <d v="1899-12-30T16:00:00"/>
    <s v="One Way"/>
  </r>
  <r>
    <n v="1468696"/>
    <s v="RFID Card Member"/>
    <s v="Wauwatosa"/>
    <s v="WI"/>
    <n v="53226"/>
    <s v="UNITED STATES"/>
    <s v="Annual Pass"/>
    <n v="167"/>
    <x v="1"/>
    <n v="43.048200000000001"/>
    <n v="-87.900859999999994"/>
    <x v="1"/>
    <n v="43.03886"/>
    <n v="-87.902720000000002"/>
    <n v="6"/>
    <n v="0"/>
    <n v="0.9"/>
    <n v="0.9"/>
    <n v="36"/>
    <n v="-1"/>
    <d v="2017-04-24T00:00:00"/>
    <d v="2017-04-01T00:00:00"/>
    <d v="2017-04-24T00:00:00"/>
    <s v="Monday"/>
    <d v="1899-12-30T07:52:29"/>
    <d v="1899-12-30T08:00:00"/>
    <n v="1"/>
    <d v="2017-04-24T00:00:00"/>
    <d v="2017-04-01T00:00:00"/>
    <d v="2017-04-24T00:00:00"/>
    <s v="Monday"/>
    <d v="1899-12-30T07:58:36"/>
    <d v="1899-12-30T08:00:00"/>
    <s v="One Way"/>
  </r>
  <r>
    <n v="1588562"/>
    <s v="RFID Card Member"/>
    <s v="Milwaukee"/>
    <s v="WI"/>
    <n v="53202"/>
    <s v="UNITED STATES"/>
    <s v="Annual Pass"/>
    <n v="5588"/>
    <x v="12"/>
    <n v="43.052460000000004"/>
    <n v="-87.891000000000005"/>
    <x v="26"/>
    <n v="43.053040000000003"/>
    <n v="-87.897660000000002"/>
    <n v="2"/>
    <n v="0"/>
    <n v="0.3"/>
    <n v="0.3"/>
    <n v="12"/>
    <n v="-1"/>
    <d v="2017-04-24T00:00:00"/>
    <d v="2017-04-01T00:00:00"/>
    <d v="2017-04-24T00:00:00"/>
    <s v="Monday"/>
    <d v="1899-12-30T09:21:11"/>
    <d v="1899-12-30T09:00:00"/>
    <n v="1"/>
    <d v="2017-04-24T00:00:00"/>
    <d v="2017-04-01T00:00:00"/>
    <d v="2017-04-24T00:00:00"/>
    <s v="Monday"/>
    <d v="1899-12-30T09:23:08"/>
    <d v="1899-12-30T09:00:00"/>
    <s v="One Way"/>
  </r>
  <r>
    <n v="1588562"/>
    <s v="RFID Card Member"/>
    <s v="Milwaukee"/>
    <s v="WI"/>
    <n v="53202"/>
    <s v="UNITED STATES"/>
    <s v="Annual Pass"/>
    <n v="11144"/>
    <x v="36"/>
    <n v="43.069021999999997"/>
    <n v="-87.887940999999998"/>
    <x v="26"/>
    <n v="43.053040000000003"/>
    <n v="-87.897660000000002"/>
    <n v="10"/>
    <n v="0"/>
    <n v="1.5"/>
    <n v="1.4"/>
    <n v="60"/>
    <n v="-1"/>
    <d v="2017-04-24T00:00:00"/>
    <d v="2017-04-01T00:00:00"/>
    <d v="2017-04-24T00:00:00"/>
    <s v="Monday"/>
    <d v="1899-12-30T11:21:07"/>
    <d v="1899-12-30T11:00:00"/>
    <n v="1"/>
    <d v="2017-04-24T00:00:00"/>
    <d v="2017-04-01T00:00:00"/>
    <d v="2017-04-24T00:00:00"/>
    <s v="Monday"/>
    <d v="1899-12-30T11:31:48"/>
    <d v="1899-12-30T12:00:00"/>
    <s v="One Way"/>
  </r>
  <r>
    <n v="1010620"/>
    <s v="RFID Card Member"/>
    <s v="Milwaukee"/>
    <s v="WI"/>
    <n v="53202"/>
    <s v="UNITED STATES"/>
    <s v="Annual Pass"/>
    <n v="11051"/>
    <x v="1"/>
    <n v="43.048200000000001"/>
    <n v="-87.900859999999994"/>
    <x v="33"/>
    <n v="43.04804"/>
    <n v="-87.896720000000002"/>
    <n v="3"/>
    <n v="0"/>
    <n v="0.5"/>
    <n v="0.4"/>
    <n v="18"/>
    <n v="-1"/>
    <d v="2017-04-24T00:00:00"/>
    <d v="2017-04-01T00:00:00"/>
    <d v="2017-04-24T00:00:00"/>
    <s v="Monday"/>
    <d v="1899-12-30T12:51:44"/>
    <d v="1899-12-30T13:00:00"/>
    <n v="1"/>
    <d v="2017-04-24T00:00:00"/>
    <d v="2017-04-01T00:00:00"/>
    <d v="2017-04-24T00:00:00"/>
    <s v="Monday"/>
    <d v="1899-12-30T12:54:05"/>
    <d v="1899-12-30T13:00:00"/>
    <s v="One Way"/>
  </r>
  <r>
    <n v="1378810"/>
    <s v="RFID Card Member"/>
    <s v="Milwaukee "/>
    <s v="WI"/>
    <n v="53211"/>
    <s v="UNITED STATES"/>
    <s v="Annual Pass"/>
    <n v="5453"/>
    <x v="22"/>
    <n v="43.066893999999998"/>
    <n v="-87.877936000000005"/>
    <x v="20"/>
    <n v="43.077359999999999"/>
    <n v="-87.880769999999998"/>
    <n v="3"/>
    <n v="0"/>
    <n v="0.5"/>
    <n v="0.4"/>
    <n v="18"/>
    <n v="-1"/>
    <d v="2017-04-24T00:00:00"/>
    <d v="2017-04-01T00:00:00"/>
    <d v="2017-04-24T00:00:00"/>
    <s v="Monday"/>
    <d v="1899-12-30T13:57:04"/>
    <d v="1899-12-30T14:00:00"/>
    <n v="1"/>
    <d v="2017-04-24T00:00:00"/>
    <d v="2017-04-01T00:00:00"/>
    <d v="2017-04-24T00:00:00"/>
    <s v="Monday"/>
    <d v="1899-12-30T14:00:36"/>
    <d v="1899-12-30T14:00:00"/>
    <s v="One Way"/>
  </r>
  <r>
    <n v="1335612"/>
    <s v="RFID Card Member"/>
    <s v="Milwaukee"/>
    <s v="WI"/>
    <n v="53211"/>
    <s v="UNITED STATES"/>
    <s v="Annual Pass"/>
    <n v="5520"/>
    <x v="12"/>
    <n v="43.052460000000004"/>
    <n v="-87.891000000000005"/>
    <x v="10"/>
    <n v="43.058619999999998"/>
    <n v="-87.885319999999993"/>
    <n v="3"/>
    <n v="0"/>
    <n v="0.5"/>
    <n v="0.4"/>
    <n v="18"/>
    <n v="-1"/>
    <d v="2017-04-24T00:00:00"/>
    <d v="2017-04-01T00:00:00"/>
    <d v="2017-04-24T00:00:00"/>
    <s v="Monday"/>
    <d v="1899-12-30T17:15:15"/>
    <d v="1899-12-30T17:00:00"/>
    <n v="1"/>
    <d v="2017-04-24T00:00:00"/>
    <d v="2017-04-01T00:00:00"/>
    <d v="2017-04-24T00:00:00"/>
    <s v="Monday"/>
    <d v="1899-12-30T17:18:46"/>
    <d v="1899-12-30T17:00:00"/>
    <s v="One Way"/>
  </r>
  <r>
    <n v="1489319"/>
    <s v="RFID Card Member"/>
    <s v="Brookfield"/>
    <s v="WI"/>
    <n v="53045"/>
    <s v="UNITED STATES"/>
    <s v="Annual Pass"/>
    <n v="127"/>
    <x v="27"/>
    <n v="43.074890000000003"/>
    <n v="-87.882810000000006"/>
    <x v="53"/>
    <n v="43.060786"/>
    <n v="-87.883825999999999"/>
    <n v="7"/>
    <n v="0"/>
    <n v="1.1000000000000001"/>
    <n v="1"/>
    <n v="42"/>
    <n v="-1"/>
    <d v="2017-04-24T00:00:00"/>
    <d v="2017-04-01T00:00:00"/>
    <d v="2017-04-24T00:00:00"/>
    <s v="Monday"/>
    <d v="1899-12-30T17:39:36"/>
    <d v="1899-12-30T18:00:00"/>
    <n v="1"/>
    <d v="2017-04-24T00:00:00"/>
    <d v="2017-04-01T00:00:00"/>
    <d v="2017-04-24T00:00:00"/>
    <s v="Monday"/>
    <d v="1899-12-30T17:46:11"/>
    <d v="1899-12-30T18:00:00"/>
    <s v="One Way"/>
  </r>
  <r>
    <n v="1247731"/>
    <s v="RFID Card Member"/>
    <s v="Oshkosh"/>
    <s v="WI"/>
    <n v="54902"/>
    <s v="UNITED STATES"/>
    <s v="Bublr for Organizations"/>
    <n v="11126"/>
    <x v="25"/>
    <n v="43.058010000000003"/>
    <n v="-87.877300000000005"/>
    <x v="35"/>
    <n v="43.066893999999998"/>
    <n v="-87.877936000000005"/>
    <n v="62"/>
    <n v="0"/>
    <n v="9.3000000000000007"/>
    <n v="8.8000000000000007"/>
    <n v="372"/>
    <n v="-1"/>
    <d v="2017-04-24T00:00:00"/>
    <d v="2017-04-01T00:00:00"/>
    <d v="2017-04-24T00:00:00"/>
    <s v="Monday"/>
    <d v="1899-12-30T17:55:05"/>
    <d v="1899-12-30T18:00:00"/>
    <n v="1"/>
    <d v="2017-04-24T00:00:00"/>
    <d v="2017-04-01T00:00:00"/>
    <d v="2017-04-24T00:00:00"/>
    <s v="Monday"/>
    <d v="1899-12-30T18:57:00"/>
    <d v="1899-12-30T19:00:00"/>
    <s v="One Way"/>
  </r>
  <r>
    <n v="1357250"/>
    <s v="RFID Card Member"/>
    <s v="Milwaukee"/>
    <s v="WI"/>
    <n v="53202"/>
    <s v="UNITED STATES"/>
    <s v="Annual Pass"/>
    <n v="22"/>
    <x v="6"/>
    <n v="43.038719999999998"/>
    <n v="-87.905339999999995"/>
    <x v="5"/>
    <n v="43.04824"/>
    <n v="-87.904970000000006"/>
    <n v="4"/>
    <n v="0"/>
    <n v="0.6"/>
    <n v="0.6"/>
    <n v="24"/>
    <n v="-1"/>
    <d v="2017-04-24T00:00:00"/>
    <d v="2017-04-01T00:00:00"/>
    <d v="2017-04-24T00:00:00"/>
    <s v="Monday"/>
    <d v="1899-12-30T18:30:48"/>
    <d v="1899-12-30T19:00:00"/>
    <n v="1"/>
    <d v="2017-04-24T00:00:00"/>
    <d v="2017-04-01T00:00:00"/>
    <d v="2017-04-24T00:00:00"/>
    <s v="Monday"/>
    <d v="1899-12-30T18:34:55"/>
    <d v="1899-12-30T19:00:00"/>
    <s v="One Way"/>
  </r>
  <r>
    <n v="1250772"/>
    <s v="RFID Card Member"/>
    <s v="Chippewa Falls"/>
    <s v="WI"/>
    <n v="54729"/>
    <s v="UNITED STATES"/>
    <s v="Bublr for Organizations"/>
    <n v="13"/>
    <x v="37"/>
    <n v="43.036900000000003"/>
    <n v="-87.89667"/>
    <x v="41"/>
    <n v="43.031320000000001"/>
    <n v="-87.904259999999994"/>
    <n v="29"/>
    <n v="0"/>
    <n v="4.4000000000000004"/>
    <n v="4.0999999999999996"/>
    <n v="174"/>
    <n v="-1"/>
    <d v="2017-04-24T00:00:00"/>
    <d v="2017-04-01T00:00:00"/>
    <d v="2017-04-24T00:00:00"/>
    <s v="Monday"/>
    <d v="1899-12-30T18:34:19"/>
    <d v="1899-12-30T19:00:00"/>
    <n v="1"/>
    <d v="2017-04-24T00:00:00"/>
    <d v="2017-04-01T00:00:00"/>
    <d v="2017-04-24T00:00:00"/>
    <s v="Monday"/>
    <d v="1899-12-30T19:03:55"/>
    <d v="1899-12-30T19:00:00"/>
    <s v="One Way"/>
  </r>
  <r>
    <n v="955984"/>
    <s v="RFID Card Member"/>
    <s v="Milwaukee"/>
    <s v="WI"/>
    <n v="53211"/>
    <s v="UNITED STATES"/>
    <s v="Annual Pass"/>
    <n v="175"/>
    <x v="45"/>
    <n v="43.077359999999999"/>
    <n v="-87.880769999999998"/>
    <x v="38"/>
    <n v="43.069021999999997"/>
    <n v="-87.887940999999998"/>
    <n v="5"/>
    <n v="0"/>
    <n v="0.8"/>
    <n v="0.7"/>
    <n v="30"/>
    <n v="-1"/>
    <d v="2017-04-15T00:00:00"/>
    <d v="2017-04-01T00:00:00"/>
    <d v="2017-04-15T00:00:00"/>
    <s v="Saturday"/>
    <d v="1899-12-30T18:14:23"/>
    <d v="1899-12-30T18:00:00"/>
    <n v="1"/>
    <d v="2017-04-15T00:00:00"/>
    <d v="2017-04-01T00:00:00"/>
    <d v="2017-04-15T00:00:00"/>
    <s v="Saturday"/>
    <d v="1899-12-30T18:19:54"/>
    <d v="1899-12-30T18:00:00"/>
    <s v="One Way"/>
  </r>
  <r>
    <n v="1545322"/>
    <s v="RFID Card Member"/>
    <s v="Milwaukee"/>
    <s v="WI"/>
    <n v="53202"/>
    <s v="UNITED STATES"/>
    <s v="Pay as You Go Pass"/>
    <n v="11091"/>
    <x v="41"/>
    <n v="43.031480000000002"/>
    <n v="-87.908169999999998"/>
    <x v="43"/>
    <n v="43.031480000000002"/>
    <n v="-87.908169999999998"/>
    <n v="36"/>
    <n v="4"/>
    <n v="5.4"/>
    <n v="5.0999999999999996"/>
    <n v="216"/>
    <n v="-1"/>
    <d v="2017-04-16T00:00:00"/>
    <d v="2017-04-01T00:00:00"/>
    <d v="2017-04-16T00:00:00"/>
    <s v="Sunday"/>
    <d v="1899-12-30T10:20:28"/>
    <d v="1899-12-30T10:00:00"/>
    <n v="1"/>
    <d v="2017-04-16T00:00:00"/>
    <d v="2017-04-01T00:00:00"/>
    <d v="2017-04-16T00:00:00"/>
    <s v="Sunday"/>
    <d v="1899-12-30T10:56:16"/>
    <d v="1899-12-30T11:00:00"/>
    <s v="Round Trip"/>
  </r>
  <r>
    <n v="1545322"/>
    <s v="RFID Card Member"/>
    <s v="Milwaukee"/>
    <s v="WI"/>
    <n v="53202"/>
    <s v="UNITED STATES"/>
    <s v="Pay as You Go Pass"/>
    <n v="5503"/>
    <x v="41"/>
    <n v="43.031480000000002"/>
    <n v="-87.908169999999998"/>
    <x v="43"/>
    <n v="43.031480000000002"/>
    <n v="-87.908169999999998"/>
    <n v="36"/>
    <n v="4"/>
    <n v="5.4"/>
    <n v="5.0999999999999996"/>
    <n v="216"/>
    <n v="-1"/>
    <d v="2017-04-16T00:00:00"/>
    <d v="2017-04-01T00:00:00"/>
    <d v="2017-04-16T00:00:00"/>
    <s v="Sunday"/>
    <d v="1899-12-30T10:20:37"/>
    <d v="1899-12-30T10:00:00"/>
    <n v="1"/>
    <d v="2017-04-16T00:00:00"/>
    <d v="2017-04-01T00:00:00"/>
    <d v="2017-04-16T00:00:00"/>
    <s v="Sunday"/>
    <d v="1899-12-30T10:56:07"/>
    <d v="1899-12-30T11:00:00"/>
    <s v="Round Trip"/>
  </r>
  <r>
    <n v="1584463"/>
    <s v="RFID Card Member"/>
    <m/>
    <m/>
    <n v="53226"/>
    <s v="UNITED STATES"/>
    <s v="Pay as You Go Pass"/>
    <n v="11046"/>
    <x v="25"/>
    <n v="43.058010000000003"/>
    <n v="-87.877300000000005"/>
    <x v="11"/>
    <n v="43.052460000000004"/>
    <n v="-87.891000000000005"/>
    <n v="28"/>
    <n v="2"/>
    <n v="4.2"/>
    <n v="4"/>
    <n v="168"/>
    <n v="-1"/>
    <d v="2017-04-16T00:00:00"/>
    <d v="2017-04-01T00:00:00"/>
    <d v="2017-04-16T00:00:00"/>
    <s v="Sunday"/>
    <d v="1899-12-30T13:35:45"/>
    <d v="1899-12-30T14:00:00"/>
    <n v="1"/>
    <d v="2017-04-16T00:00:00"/>
    <d v="2017-04-01T00:00:00"/>
    <d v="2017-04-16T00:00:00"/>
    <s v="Sunday"/>
    <d v="1899-12-30T14:03:07"/>
    <d v="1899-12-30T14:00:00"/>
    <s v="One Way"/>
  </r>
  <r>
    <n v="1351368"/>
    <s v="RFID Card Member"/>
    <s v="Milwaukee"/>
    <s v="WI"/>
    <n v="53202"/>
    <s v="UNITED STATES"/>
    <s v="Annual Pass"/>
    <n v="214"/>
    <x v="10"/>
    <n v="43.060786"/>
    <n v="-87.883825999999999"/>
    <x v="35"/>
    <n v="43.066893999999998"/>
    <n v="-87.877936000000005"/>
    <n v="18"/>
    <n v="0"/>
    <n v="2.7"/>
    <n v="2.6"/>
    <n v="108"/>
    <n v="-1"/>
    <d v="2017-04-16T00:00:00"/>
    <d v="2017-04-01T00:00:00"/>
    <d v="2017-04-16T00:00:00"/>
    <s v="Sunday"/>
    <d v="1899-12-30T13:51:36"/>
    <d v="1899-12-30T14:00:00"/>
    <n v="1"/>
    <d v="2017-04-16T00:00:00"/>
    <d v="2017-04-01T00:00:00"/>
    <d v="2017-04-16T00:00:00"/>
    <s v="Sunday"/>
    <d v="1899-12-30T14:09:14"/>
    <d v="1899-12-30T14:00:00"/>
    <s v="One Way"/>
  </r>
  <r>
    <n v="1297838"/>
    <s v="RFID Card Member"/>
    <s v="MILWAUKEE"/>
    <s v="WI"/>
    <n v="53204"/>
    <s v="UNITED STATES"/>
    <s v="Pay as You Go Pass"/>
    <n v="274"/>
    <x v="41"/>
    <n v="43.031480000000002"/>
    <n v="-87.908169999999998"/>
    <x v="53"/>
    <n v="43.060786"/>
    <n v="-87.883825999999999"/>
    <n v="27"/>
    <n v="2"/>
    <n v="4.0999999999999996"/>
    <n v="3.8"/>
    <n v="162"/>
    <n v="-1"/>
    <d v="2017-04-16T00:00:00"/>
    <d v="2017-04-01T00:00:00"/>
    <d v="2017-04-16T00:00:00"/>
    <s v="Sunday"/>
    <d v="1899-12-30T15:18:09"/>
    <d v="1899-12-30T15:00:00"/>
    <n v="1"/>
    <d v="2017-04-16T00:00:00"/>
    <d v="2017-04-01T00:00:00"/>
    <d v="2017-04-16T00:00:00"/>
    <s v="Sunday"/>
    <d v="1899-12-30T15:45:15"/>
    <d v="1899-12-30T16:00:00"/>
    <s v="One Way"/>
  </r>
  <r>
    <n v="1297838"/>
    <s v="RFID Card Member"/>
    <s v="MILWAUKEE"/>
    <s v="WI"/>
    <n v="53204"/>
    <s v="UNITED STATES"/>
    <s v="Pay as You Go Pass"/>
    <n v="274"/>
    <x v="10"/>
    <n v="43.060786"/>
    <n v="-87.883825999999999"/>
    <x v="43"/>
    <n v="43.031480000000002"/>
    <n v="-87.908169999999998"/>
    <n v="30"/>
    <n v="2"/>
    <n v="4.5"/>
    <n v="4.3"/>
    <n v="180"/>
    <n v="-1"/>
    <d v="2017-04-16T00:00:00"/>
    <d v="2017-04-01T00:00:00"/>
    <d v="2017-04-16T00:00:00"/>
    <s v="Sunday"/>
    <d v="1899-12-30T16:35:20"/>
    <d v="1899-12-30T17:00:00"/>
    <n v="1"/>
    <d v="2017-04-16T00:00:00"/>
    <d v="2017-04-01T00:00:00"/>
    <d v="2017-04-16T00:00:00"/>
    <s v="Sunday"/>
    <d v="1899-12-30T17:05:33"/>
    <d v="1899-12-30T17:00:00"/>
    <s v="One Way"/>
  </r>
  <r>
    <n v="1437939"/>
    <s v="RFID Card Member"/>
    <s v="Milwaukee"/>
    <s v="WI"/>
    <n v="53211"/>
    <s v="UNITED STATES"/>
    <s v="Annual Pass"/>
    <n v="11156"/>
    <x v="25"/>
    <n v="43.058010000000003"/>
    <n v="-87.877300000000005"/>
    <x v="55"/>
    <n v="43.074655999999997"/>
    <n v="-87.889011999999994"/>
    <n v="22"/>
    <n v="0"/>
    <n v="3.3"/>
    <n v="3.1"/>
    <n v="132"/>
    <n v="-1"/>
    <d v="2017-04-16T00:00:00"/>
    <d v="2017-04-01T00:00:00"/>
    <d v="2017-04-16T00:00:00"/>
    <s v="Sunday"/>
    <d v="1899-12-30T17:01:18"/>
    <d v="1899-12-30T17:00:00"/>
    <n v="1"/>
    <d v="2017-04-16T00:00:00"/>
    <d v="2017-04-01T00:00:00"/>
    <d v="2017-04-16T00:00:00"/>
    <s v="Sunday"/>
    <d v="1899-12-30T17:23:14"/>
    <d v="1899-12-30T17:00:00"/>
    <s v="One Way"/>
  </r>
  <r>
    <n v="1407702"/>
    <s v="RFID Card Member"/>
    <s v="Milwaukee"/>
    <s v="WI"/>
    <n v="53202"/>
    <s v="UNITED STATES"/>
    <s v="Annual Pass"/>
    <n v="11156"/>
    <x v="32"/>
    <n v="43.078530000000001"/>
    <n v="-87.882620000000003"/>
    <x v="55"/>
    <n v="43.074655999999997"/>
    <n v="-87.889011999999994"/>
    <n v="3"/>
    <n v="0"/>
    <n v="0.5"/>
    <n v="0.4"/>
    <n v="18"/>
    <n v="-1"/>
    <d v="2017-04-16T00:00:00"/>
    <d v="2017-04-01T00:00:00"/>
    <d v="2017-04-16T00:00:00"/>
    <s v="Sunday"/>
    <d v="1899-12-30T17:44:14"/>
    <d v="1899-12-30T18:00:00"/>
    <n v="1"/>
    <d v="2017-04-16T00:00:00"/>
    <d v="2017-04-01T00:00:00"/>
    <d v="2017-04-16T00:00:00"/>
    <s v="Sunday"/>
    <d v="1899-12-30T17:47:40"/>
    <d v="1899-12-30T18:00:00"/>
    <s v="One Way"/>
  </r>
  <r>
    <n v="1154367"/>
    <s v="RFID Card Member"/>
    <s v="Milwaukee"/>
    <s v="WI"/>
    <n v="53202"/>
    <s v="UNITED STATES"/>
    <s v="Annual Pass"/>
    <n v="5551"/>
    <x v="1"/>
    <n v="43.048200000000001"/>
    <n v="-87.900859999999994"/>
    <x v="28"/>
    <n v="43.045712999999999"/>
    <n v="-87.899756999999994"/>
    <n v="5"/>
    <n v="0"/>
    <n v="0.8"/>
    <n v="0.7"/>
    <n v="30"/>
    <n v="-1"/>
    <d v="2017-04-16T00:00:00"/>
    <d v="2017-04-01T00:00:00"/>
    <d v="2017-04-16T00:00:00"/>
    <s v="Sunday"/>
    <d v="1899-12-30T17:59:04"/>
    <d v="1899-12-30T18:00:00"/>
    <n v="1"/>
    <d v="2017-04-16T00:00:00"/>
    <d v="2017-04-01T00:00:00"/>
    <d v="2017-04-16T00:00:00"/>
    <s v="Sunday"/>
    <d v="1899-12-30T18:04:28"/>
    <d v="1899-12-30T18:00:00"/>
    <s v="One Way"/>
  </r>
  <r>
    <n v="1358589"/>
    <s v="RFID Card Member"/>
    <s v="Milwaukee"/>
    <s v="WI"/>
    <n v="53211"/>
    <s v="UNITED STATES"/>
    <s v="Annual Pass"/>
    <n v="5544"/>
    <x v="12"/>
    <n v="43.052460000000004"/>
    <n v="-87.891000000000005"/>
    <x v="20"/>
    <n v="43.077359999999999"/>
    <n v="-87.880769999999998"/>
    <n v="17"/>
    <n v="0"/>
    <n v="2.6"/>
    <n v="2.4"/>
    <n v="102"/>
    <n v="-1"/>
    <d v="2017-04-16T00:00:00"/>
    <d v="2017-04-01T00:00:00"/>
    <d v="2017-04-16T00:00:00"/>
    <s v="Sunday"/>
    <d v="1899-12-30T18:05:27"/>
    <d v="1899-12-30T18:00:00"/>
    <n v="1"/>
    <d v="2017-04-16T00:00:00"/>
    <d v="2017-04-01T00:00:00"/>
    <d v="2017-04-16T00:00:00"/>
    <s v="Sunday"/>
    <d v="1899-12-30T18:22:49"/>
    <d v="1899-12-30T18:00:00"/>
    <s v="One Way"/>
  </r>
  <r>
    <n v="1585551"/>
    <s v="RFID Card Member"/>
    <s v="Milwaukee"/>
    <s v="WI"/>
    <n v="53202"/>
    <s v="UNITED STATES"/>
    <s v="Annual Pass"/>
    <n v="5417"/>
    <x v="41"/>
    <n v="43.031480000000002"/>
    <n v="-87.908169999999998"/>
    <x v="12"/>
    <n v="43.036900000000003"/>
    <n v="-87.89667"/>
    <n v="12"/>
    <n v="0"/>
    <n v="1.8"/>
    <n v="1.7"/>
    <n v="72"/>
    <n v="-1"/>
    <d v="2017-04-16T00:00:00"/>
    <d v="2017-04-01T00:00:00"/>
    <d v="2017-04-16T00:00:00"/>
    <s v="Sunday"/>
    <d v="1899-12-30T18:19:47"/>
    <d v="1899-12-30T18:00:00"/>
    <n v="1"/>
    <d v="2017-04-16T00:00:00"/>
    <d v="2017-04-01T00:00:00"/>
    <d v="2017-04-16T00:00:00"/>
    <s v="Sunday"/>
    <d v="1899-12-30T18:31:17"/>
    <d v="1899-12-30T19:00:00"/>
    <s v="One Way"/>
  </r>
  <r>
    <n v="1585551"/>
    <s v="RFID Card Member"/>
    <s v="Milwaukee"/>
    <s v="WI"/>
    <n v="53202"/>
    <s v="UNITED STATES"/>
    <s v="Annual Pass"/>
    <n v="5417"/>
    <x v="37"/>
    <n v="43.036900000000003"/>
    <n v="-87.89667"/>
    <x v="43"/>
    <n v="43.031480000000002"/>
    <n v="-87.908169999999998"/>
    <n v="22"/>
    <n v="0"/>
    <n v="3.3"/>
    <n v="3.1"/>
    <n v="132"/>
    <n v="-1"/>
    <d v="2017-04-16T00:00:00"/>
    <d v="2017-04-01T00:00:00"/>
    <d v="2017-04-16T00:00:00"/>
    <s v="Sunday"/>
    <d v="1899-12-30T18:31:52"/>
    <d v="1899-12-30T19:00:00"/>
    <n v="1"/>
    <d v="2017-04-16T00:00:00"/>
    <d v="2017-04-01T00:00:00"/>
    <d v="2017-04-16T00:00:00"/>
    <s v="Sunday"/>
    <d v="1899-12-30T18:53:25"/>
    <d v="1899-12-30T19:00:00"/>
    <s v="One Way"/>
  </r>
  <r>
    <n v="1585504"/>
    <s v="RFID Card Member"/>
    <s v="Milwaukee"/>
    <s v="WI"/>
    <n v="53207"/>
    <s v="UNITED STATES"/>
    <s v="Annual Pass"/>
    <n v="143"/>
    <x v="36"/>
    <n v="43.069021999999997"/>
    <n v="-87.887940999999998"/>
    <x v="53"/>
    <n v="43.060786"/>
    <n v="-87.883825999999999"/>
    <n v="14"/>
    <n v="0"/>
    <n v="2.1"/>
    <n v="2"/>
    <n v="84"/>
    <n v="-1"/>
    <d v="2017-04-16T00:00:00"/>
    <d v="2017-04-01T00:00:00"/>
    <d v="2017-04-16T00:00:00"/>
    <s v="Sunday"/>
    <d v="1899-12-30T18:45:49"/>
    <d v="1899-12-30T19:00:00"/>
    <n v="1"/>
    <d v="2017-04-16T00:00:00"/>
    <d v="2017-04-01T00:00:00"/>
    <d v="2017-04-16T00:00:00"/>
    <s v="Sunday"/>
    <d v="1899-12-30T18:59:52"/>
    <d v="1899-12-30T19:00:00"/>
    <s v="One Way"/>
  </r>
  <r>
    <n v="1358129"/>
    <s v="RFID Card Member"/>
    <s v="Milwaukee"/>
    <s v="WI"/>
    <n v="53202"/>
    <s v="UNITED STATES"/>
    <s v="Annual Pass"/>
    <n v="11095"/>
    <x v="31"/>
    <n v="43.06033"/>
    <n v="-87.89546"/>
    <x v="29"/>
    <n v="43.06033"/>
    <n v="-87.89546"/>
    <n v="0"/>
    <n v="0"/>
    <n v="0"/>
    <n v="0"/>
    <n v="0"/>
    <n v="-1"/>
    <d v="2017-04-16T00:00:00"/>
    <d v="2017-04-01T00:00:00"/>
    <d v="2017-04-16T00:00:00"/>
    <s v="Sunday"/>
    <d v="1899-12-30T19:38:37"/>
    <d v="1899-12-30T20:00:00"/>
    <n v="1"/>
    <d v="2017-04-16T00:00:00"/>
    <d v="2017-04-01T00:00:00"/>
    <d v="2017-04-16T00:00:00"/>
    <s v="Sunday"/>
    <d v="1899-12-30T19:38:59"/>
    <d v="1899-12-30T20:00:00"/>
    <s v="Round Trip"/>
  </r>
  <r>
    <n v="1387849"/>
    <s v="RFID Card Member"/>
    <s v="Burlington"/>
    <s v="WI"/>
    <n v="53105"/>
    <s v="UNITED STATES"/>
    <s v="Annual Pass"/>
    <n v="336"/>
    <x v="27"/>
    <n v="43.074890000000003"/>
    <n v="-87.882810000000006"/>
    <x v="29"/>
    <n v="43.06033"/>
    <n v="-87.89546"/>
    <n v="9"/>
    <n v="0"/>
    <n v="1.4"/>
    <n v="1.3"/>
    <n v="54"/>
    <n v="-1"/>
    <d v="2017-04-16T00:00:00"/>
    <d v="2017-04-01T00:00:00"/>
    <d v="2017-04-16T00:00:00"/>
    <s v="Sunday"/>
    <d v="1899-12-30T21:53:51"/>
    <d v="1899-12-30T22:00:00"/>
    <n v="1"/>
    <d v="2017-04-16T00:00:00"/>
    <d v="2017-04-01T00:00:00"/>
    <d v="2017-04-16T00:00:00"/>
    <s v="Sunday"/>
    <d v="1899-12-30T22:02:35"/>
    <d v="1899-12-30T22:00:00"/>
    <s v="One Way"/>
  </r>
  <r>
    <n v="1400126"/>
    <s v="RFID Card Member"/>
    <s v="Milwaukee"/>
    <s v="WI"/>
    <n v="53211"/>
    <s v="UNITED STATES"/>
    <s v="Annual Pass"/>
    <n v="199"/>
    <x v="31"/>
    <n v="43.06033"/>
    <n v="-87.89546"/>
    <x v="35"/>
    <n v="43.066893999999998"/>
    <n v="-87.877936000000005"/>
    <n v="9"/>
    <n v="0"/>
    <n v="1.4"/>
    <n v="1.3"/>
    <n v="54"/>
    <n v="-1"/>
    <d v="2017-04-16T00:00:00"/>
    <d v="2017-04-01T00:00:00"/>
    <d v="2017-04-16T00:00:00"/>
    <s v="Sunday"/>
    <d v="1899-12-30T22:14:29"/>
    <d v="1899-12-30T22:00:00"/>
    <n v="1"/>
    <d v="2017-04-16T00:00:00"/>
    <d v="2017-04-01T00:00:00"/>
    <d v="2017-04-16T00:00:00"/>
    <s v="Sunday"/>
    <d v="1899-12-30T22:23:14"/>
    <d v="1899-12-30T22:00:00"/>
    <s v="One Way"/>
  </r>
  <r>
    <n v="1276651"/>
    <s v="RFID Card Member"/>
    <s v="Milwaukee"/>
    <s v="WI"/>
    <n v="53211"/>
    <s v="UNITED STATES"/>
    <s v="Annual Pass"/>
    <n v="5544"/>
    <x v="45"/>
    <n v="43.077359999999999"/>
    <n v="-87.880769999999998"/>
    <x v="5"/>
    <n v="43.04824"/>
    <n v="-87.904970000000006"/>
    <n v="16"/>
    <n v="0"/>
    <n v="2.4"/>
    <n v="2.2999999999999998"/>
    <n v="96"/>
    <n v="-1"/>
    <d v="2017-04-17T00:00:00"/>
    <d v="2017-04-01T00:00:00"/>
    <d v="2017-04-17T00:00:00"/>
    <s v="Monday"/>
    <d v="1899-12-30T07:31:29"/>
    <d v="1899-12-30T08:00:00"/>
    <n v="1"/>
    <d v="2017-04-17T00:00:00"/>
    <d v="2017-04-01T00:00:00"/>
    <d v="2017-04-17T00:00:00"/>
    <s v="Monday"/>
    <d v="1899-12-30T07:47:41"/>
    <d v="1899-12-30T08:00:00"/>
    <s v="One Way"/>
  </r>
  <r>
    <n v="563412"/>
    <s v="RFID Card Member"/>
    <s v="Kenilworth"/>
    <s v="IL"/>
    <n v="60043"/>
    <s v="UNITED STATES"/>
    <s v="Annual Pass"/>
    <n v="11093"/>
    <x v="52"/>
    <n v="43.034619999999997"/>
    <n v="-87.917500000000004"/>
    <x v="0"/>
    <n v="43.049230000000001"/>
    <n v="-87.911940000000001"/>
    <n v="7"/>
    <n v="0"/>
    <n v="1.1000000000000001"/>
    <n v="1"/>
    <n v="42"/>
    <n v="-1"/>
    <d v="2017-04-17T00:00:00"/>
    <d v="2017-04-01T00:00:00"/>
    <d v="2017-04-17T00:00:00"/>
    <s v="Monday"/>
    <d v="1899-12-30T07:49:03"/>
    <d v="1899-12-30T08:00:00"/>
    <n v="1"/>
    <d v="2017-04-17T00:00:00"/>
    <d v="2017-04-01T00:00:00"/>
    <d v="2017-04-17T00:00:00"/>
    <s v="Monday"/>
    <d v="1899-12-30T07:56:53"/>
    <d v="1899-12-30T08:00:00"/>
    <s v="One Way"/>
  </r>
  <r>
    <n v="1468696"/>
    <s v="RFID Card Member"/>
    <s v="Wauwatosa"/>
    <s v="WI"/>
    <n v="53226"/>
    <s v="UNITED STATES"/>
    <s v="Annual Pass"/>
    <n v="255"/>
    <x v="2"/>
    <n v="43.03886"/>
    <n v="-87.902720000000002"/>
    <x v="33"/>
    <n v="43.04804"/>
    <n v="-87.896720000000002"/>
    <n v="8"/>
    <n v="0"/>
    <n v="1.2"/>
    <n v="1.1000000000000001"/>
    <n v="48"/>
    <n v="-1"/>
    <d v="2017-04-17T00:00:00"/>
    <d v="2017-04-01T00:00:00"/>
    <d v="2017-04-17T00:00:00"/>
    <s v="Monday"/>
    <d v="1899-12-30T17:33:12"/>
    <d v="1899-12-30T18:00:00"/>
    <n v="1"/>
    <d v="2017-04-17T00:00:00"/>
    <d v="2017-04-01T00:00:00"/>
    <d v="2017-04-17T00:00:00"/>
    <s v="Monday"/>
    <d v="1899-12-30T17:41:49"/>
    <d v="1899-12-30T18:00:00"/>
    <s v="One Way"/>
  </r>
  <r>
    <n v="1010620"/>
    <s v="RFID Card Member"/>
    <s v="Milwaukee"/>
    <s v="WI"/>
    <n v="53202"/>
    <s v="UNITED STATES"/>
    <s v="Annual Pass"/>
    <n v="11"/>
    <x v="38"/>
    <n v="43.058619999999998"/>
    <n v="-87.885319999999993"/>
    <x v="13"/>
    <n v="43.078530000000001"/>
    <n v="-87.882620000000003"/>
    <n v="11"/>
    <n v="0"/>
    <n v="1.7"/>
    <n v="1.6"/>
    <n v="66"/>
    <n v="-1"/>
    <d v="2017-04-17T00:00:00"/>
    <d v="2017-04-01T00:00:00"/>
    <d v="2017-04-17T00:00:00"/>
    <s v="Monday"/>
    <d v="1899-12-30T18:14:14"/>
    <d v="1899-12-30T18:00:00"/>
    <n v="1"/>
    <d v="2017-04-17T00:00:00"/>
    <d v="2017-04-01T00:00:00"/>
    <d v="2017-04-17T00:00:00"/>
    <s v="Monday"/>
    <d v="1899-12-30T18:25:27"/>
    <d v="1899-12-30T18:00:00"/>
    <s v="One Way"/>
  </r>
  <r>
    <n v="1489319"/>
    <s v="RFID Card Member"/>
    <s v="Brookfield"/>
    <s v="WI"/>
    <n v="53045"/>
    <s v="UNITED STATES"/>
    <s v="Annual Pass"/>
    <n v="224"/>
    <x v="45"/>
    <n v="43.077359999999999"/>
    <n v="-87.880769999999998"/>
    <x v="53"/>
    <n v="43.060786"/>
    <n v="-87.883825999999999"/>
    <n v="7"/>
    <n v="0"/>
    <n v="1.1000000000000001"/>
    <n v="1"/>
    <n v="42"/>
    <n v="-1"/>
    <d v="2017-04-17T00:00:00"/>
    <d v="2017-04-01T00:00:00"/>
    <d v="2017-04-17T00:00:00"/>
    <s v="Monday"/>
    <d v="1899-12-30T18:17:17"/>
    <d v="1899-12-30T18:00:00"/>
    <n v="1"/>
    <d v="2017-04-17T00:00:00"/>
    <d v="2017-04-01T00:00:00"/>
    <d v="2017-04-17T00:00:00"/>
    <s v="Monday"/>
    <d v="1899-12-30T18:24:33"/>
    <d v="1899-12-30T18:00:00"/>
    <s v="One Way"/>
  </r>
  <r>
    <n v="1164700"/>
    <s v="RFID Card Member"/>
    <s v="Milwaukee"/>
    <s v="WI"/>
    <n v="53202"/>
    <s v="UNITED STATES"/>
    <s v="Annual Pass"/>
    <n v="5444"/>
    <x v="12"/>
    <n v="43.052460000000004"/>
    <n v="-87.891000000000005"/>
    <x v="53"/>
    <n v="43.060786"/>
    <n v="-87.883825999999999"/>
    <n v="4"/>
    <n v="0"/>
    <n v="0.6"/>
    <n v="0.6"/>
    <n v="24"/>
    <n v="-1"/>
    <d v="2017-04-17T00:00:00"/>
    <d v="2017-04-01T00:00:00"/>
    <d v="2017-04-17T00:00:00"/>
    <s v="Monday"/>
    <d v="1899-12-30T20:39:11"/>
    <d v="1899-12-30T21:00:00"/>
    <n v="1"/>
    <d v="2017-04-17T00:00:00"/>
    <d v="2017-04-01T00:00:00"/>
    <d v="2017-04-17T00:00:00"/>
    <s v="Monday"/>
    <d v="1899-12-30T20:43:00"/>
    <d v="1899-12-30T21:00:00"/>
    <s v="One Way"/>
  </r>
  <r>
    <n v="1371872"/>
    <s v="RFID Card Member"/>
    <s v="Wauwatosa"/>
    <s v="WI"/>
    <n v="53222"/>
    <s v="UNITED STATES"/>
    <s v="Annual Pass"/>
    <n v="19"/>
    <x v="35"/>
    <n v="43.060250000000003"/>
    <n v="-87.892169999999993"/>
    <x v="36"/>
    <n v="43.038719999999998"/>
    <n v="-87.905339999999995"/>
    <n v="19"/>
    <n v="0"/>
    <n v="2.9"/>
    <n v="2.7"/>
    <n v="114"/>
    <n v="-1"/>
    <d v="2017-04-17T00:00:00"/>
    <d v="2017-04-01T00:00:00"/>
    <d v="2017-04-17T00:00:00"/>
    <s v="Monday"/>
    <d v="1899-12-30T21:13:53"/>
    <d v="1899-12-30T21:00:00"/>
    <n v="1"/>
    <d v="2017-04-17T00:00:00"/>
    <d v="2017-04-01T00:00:00"/>
    <d v="2017-04-17T00:00:00"/>
    <s v="Monday"/>
    <d v="1899-12-30T21:32:16"/>
    <d v="1899-12-30T22:00:00"/>
    <s v="One Way"/>
  </r>
  <r>
    <n v="1371872"/>
    <s v="RFID Card Member"/>
    <s v="Wauwatosa"/>
    <s v="WI"/>
    <n v="53222"/>
    <s v="UNITED STATES"/>
    <s v="Annual Pass"/>
    <n v="19"/>
    <x v="6"/>
    <n v="43.038719999999998"/>
    <n v="-87.905339999999995"/>
    <x v="22"/>
    <n v="43.058010000000003"/>
    <n v="-87.877300000000005"/>
    <n v="17"/>
    <n v="0"/>
    <n v="2.6"/>
    <n v="2.4"/>
    <n v="102"/>
    <n v="-1"/>
    <d v="2017-04-17T00:00:00"/>
    <d v="2017-04-01T00:00:00"/>
    <d v="2017-04-17T00:00:00"/>
    <s v="Monday"/>
    <d v="1899-12-30T21:32:19"/>
    <d v="1899-12-30T22:00:00"/>
    <n v="1"/>
    <d v="2017-04-17T00:00:00"/>
    <d v="2017-04-01T00:00:00"/>
    <d v="2017-04-17T00:00:00"/>
    <s v="Monday"/>
    <d v="1899-12-30T21:49:48"/>
    <d v="1899-12-30T22:00:00"/>
    <s v="One Way"/>
  </r>
  <r>
    <n v="1276651"/>
    <s v="RFID Card Member"/>
    <s v="Milwaukee"/>
    <s v="WI"/>
    <n v="53211"/>
    <s v="UNITED STATES"/>
    <s v="Annual Pass"/>
    <n v="11074"/>
    <x v="29"/>
    <n v="43.052549999999997"/>
    <n v="-87.909329999999997"/>
    <x v="20"/>
    <n v="43.077359999999999"/>
    <n v="-87.880769999999998"/>
    <n v="20"/>
    <n v="0"/>
    <n v="3"/>
    <n v="2.9"/>
    <n v="120"/>
    <n v="-1"/>
    <d v="2017-04-18T00:00:00"/>
    <d v="2017-04-01T00:00:00"/>
    <d v="2017-04-18T00:00:00"/>
    <s v="Tuesday"/>
    <d v="1899-12-30T05:56:50"/>
    <d v="1899-12-30T06:00:00"/>
    <n v="1"/>
    <d v="2017-04-18T00:00:00"/>
    <d v="2017-04-01T00:00:00"/>
    <d v="2017-04-18T00:00:00"/>
    <s v="Tuesday"/>
    <d v="1899-12-30T06:16:27"/>
    <d v="1899-12-30T06:00:00"/>
    <s v="One Way"/>
  </r>
  <r>
    <n v="825934"/>
    <s v="RFID Card Member"/>
    <s v="Milwaukee"/>
    <s v="WI"/>
    <n v="53208"/>
    <s v="UNITED STATES"/>
    <s v="Annual Pass"/>
    <n v="24"/>
    <x v="9"/>
    <n v="43.05097"/>
    <n v="-87.906440000000003"/>
    <x v="4"/>
    <n v="43.042490000000001"/>
    <n v="-87.909959999999998"/>
    <n v="7"/>
    <n v="0"/>
    <n v="1.1000000000000001"/>
    <n v="1"/>
    <n v="42"/>
    <n v="-1"/>
    <d v="2017-04-18T00:00:00"/>
    <d v="2017-04-01T00:00:00"/>
    <d v="2017-04-18T00:00:00"/>
    <s v="Tuesday"/>
    <d v="1899-12-30T07:50:15"/>
    <d v="1899-12-30T08:00:00"/>
    <n v="1"/>
    <d v="2017-04-18T00:00:00"/>
    <d v="2017-04-01T00:00:00"/>
    <d v="2017-04-18T00:00:00"/>
    <s v="Tuesday"/>
    <d v="1899-12-30T07:57:28"/>
    <d v="1899-12-30T08:00:00"/>
    <s v="One Way"/>
  </r>
  <r>
    <n v="1017964"/>
    <s v="RFID Card Member"/>
    <s v="Milwaukee"/>
    <s v="WI"/>
    <n v="53202"/>
    <s v="UNITED STATES"/>
    <s v="Annual Pass"/>
    <n v="91"/>
    <x v="38"/>
    <n v="43.058619999999998"/>
    <n v="-87.885319999999993"/>
    <x v="1"/>
    <n v="43.03886"/>
    <n v="-87.902720000000002"/>
    <n v="12"/>
    <n v="0"/>
    <n v="1.8"/>
    <n v="1.7"/>
    <n v="72"/>
    <n v="-1"/>
    <d v="2017-04-18T00:00:00"/>
    <d v="2017-04-01T00:00:00"/>
    <d v="2017-04-18T00:00:00"/>
    <s v="Tuesday"/>
    <d v="1899-12-30T08:07:34"/>
    <d v="1899-12-30T08:00:00"/>
    <n v="1"/>
    <d v="2017-04-18T00:00:00"/>
    <d v="2017-04-01T00:00:00"/>
    <d v="2017-04-18T00:00:00"/>
    <s v="Tuesday"/>
    <d v="1899-12-30T08:19:57"/>
    <d v="1899-12-30T08:00:00"/>
    <s v="One Way"/>
  </r>
  <r>
    <n v="1489319"/>
    <s v="RFID Card Member"/>
    <s v="Brookfield"/>
    <s v="WI"/>
    <n v="53045"/>
    <s v="UNITED STATES"/>
    <s v="Annual Pass"/>
    <n v="224"/>
    <x v="10"/>
    <n v="43.060786"/>
    <n v="-87.883825999999999"/>
    <x v="20"/>
    <n v="43.077359999999999"/>
    <n v="-87.880769999999998"/>
    <n v="7"/>
    <n v="0"/>
    <n v="1.1000000000000001"/>
    <n v="1"/>
    <n v="42"/>
    <n v="-1"/>
    <d v="2017-04-18T00:00:00"/>
    <d v="2017-04-01T00:00:00"/>
    <d v="2017-04-18T00:00:00"/>
    <s v="Tuesday"/>
    <d v="1899-12-30T08:31:18"/>
    <d v="1899-12-30T09:00:00"/>
    <n v="1"/>
    <d v="2017-04-18T00:00:00"/>
    <d v="2017-04-01T00:00:00"/>
    <d v="2017-04-18T00:00:00"/>
    <s v="Tuesday"/>
    <d v="1899-12-30T08:38:39"/>
    <d v="1899-12-30T09:00:00"/>
    <s v="One Way"/>
  </r>
  <r>
    <n v="1247978"/>
    <s v="RFID Card Member"/>
    <s v="Sussex"/>
    <s v="WI"/>
    <n v="53089"/>
    <s v="UNITED STATES"/>
    <s v="Bublr for Organizations"/>
    <n v="318"/>
    <x v="27"/>
    <n v="43.074890000000003"/>
    <n v="-87.882810000000006"/>
    <x v="25"/>
    <n v="43.074890000000003"/>
    <n v="-87.882810000000006"/>
    <n v="1"/>
    <n v="0"/>
    <n v="0.2"/>
    <n v="0.1"/>
    <n v="6"/>
    <n v="-1"/>
    <d v="2017-04-18T00:00:00"/>
    <d v="2017-04-01T00:00:00"/>
    <d v="2017-04-18T00:00:00"/>
    <s v="Tuesday"/>
    <d v="1899-12-30T13:19:13"/>
    <d v="1899-12-30T13:00:00"/>
    <n v="1"/>
    <d v="2017-04-18T00:00:00"/>
    <d v="2017-04-01T00:00:00"/>
    <d v="2017-04-18T00:00:00"/>
    <s v="Tuesday"/>
    <d v="1899-12-30T13:20:06"/>
    <d v="1899-12-30T13:00:00"/>
    <s v="Round Trip"/>
  </r>
  <r>
    <n v="1571622"/>
    <s v="RFID Card Member"/>
    <s v="Milwaukee "/>
    <s v="WI"/>
    <n v="53212"/>
    <s v="UNITED STATES"/>
    <s v="Annual Pass"/>
    <n v="989"/>
    <x v="8"/>
    <n v="43.038580000000003"/>
    <n v="-87.90934"/>
    <x v="7"/>
    <n v="43.038580000000003"/>
    <n v="-87.90934"/>
    <n v="10"/>
    <n v="0"/>
    <n v="1.5"/>
    <n v="1.4"/>
    <n v="60"/>
    <n v="-1"/>
    <d v="2017-04-18T00:00:00"/>
    <d v="2017-04-01T00:00:00"/>
    <d v="2017-04-18T00:00:00"/>
    <s v="Tuesday"/>
    <d v="1899-12-30T13:53:56"/>
    <d v="1899-12-30T14:00:00"/>
    <n v="1"/>
    <d v="2017-04-18T00:00:00"/>
    <d v="2017-04-01T00:00:00"/>
    <d v="2017-04-18T00:00:00"/>
    <s v="Tuesday"/>
    <d v="1899-12-30T14:03:56"/>
    <d v="1899-12-30T14:00:00"/>
    <s v="Round Trip"/>
  </r>
  <r>
    <n v="1574823"/>
    <s v="RFID Card Member"/>
    <s v="Milwaukee"/>
    <s v="WI"/>
    <n v="53212"/>
    <s v="UNITED STATES"/>
    <s v="Annual Pass"/>
    <n v="109"/>
    <x v="13"/>
    <n v="43.038649999999997"/>
    <n v="-87.921930000000003"/>
    <x v="40"/>
    <n v="43.05097"/>
    <n v="-87.906440000000003"/>
    <n v="13"/>
    <n v="0"/>
    <n v="2"/>
    <n v="1.9"/>
    <n v="78"/>
    <n v="-1"/>
    <d v="2017-04-25T00:00:00"/>
    <d v="2017-04-01T00:00:00"/>
    <d v="2017-04-25T00:00:00"/>
    <s v="Tuesday"/>
    <d v="1899-12-30T07:16:21"/>
    <d v="1899-12-30T07:00:00"/>
    <n v="1"/>
    <d v="2017-04-25T00:00:00"/>
    <d v="2017-04-01T00:00:00"/>
    <d v="2017-04-25T00:00:00"/>
    <s v="Tuesday"/>
    <d v="1899-12-30T07:29:03"/>
    <d v="1899-12-30T07:00:00"/>
    <s v="One Way"/>
  </r>
  <r>
    <n v="783916"/>
    <s v="RFID Card Member"/>
    <s v="Chicago"/>
    <s v="IL"/>
    <n v="60618"/>
    <s v="UNITED STATES"/>
    <s v="Annual Pass"/>
    <n v="957"/>
    <x v="52"/>
    <n v="43.034619999999997"/>
    <n v="-87.917500000000004"/>
    <x v="1"/>
    <n v="43.03886"/>
    <n v="-87.902720000000002"/>
    <n v="9"/>
    <n v="0"/>
    <n v="1.4"/>
    <n v="1.3"/>
    <n v="54"/>
    <n v="-1"/>
    <d v="2017-04-25T00:00:00"/>
    <d v="2017-04-01T00:00:00"/>
    <d v="2017-04-25T00:00:00"/>
    <s v="Tuesday"/>
    <d v="1899-12-30T07:37:15"/>
    <d v="1899-12-30T08:00:00"/>
    <n v="1"/>
    <d v="2017-04-25T00:00:00"/>
    <d v="2017-04-01T00:00:00"/>
    <d v="2017-04-25T00:00:00"/>
    <s v="Tuesday"/>
    <d v="1899-12-30T07:46:10"/>
    <d v="1899-12-30T08:00:00"/>
    <s v="One Way"/>
  </r>
  <r>
    <n v="1017964"/>
    <s v="RFID Card Member"/>
    <s v="Milwaukee"/>
    <s v="WI"/>
    <n v="53202"/>
    <s v="UNITED STATES"/>
    <s v="Annual Pass"/>
    <n v="157"/>
    <x v="38"/>
    <n v="43.058619999999998"/>
    <n v="-87.885319999999993"/>
    <x v="1"/>
    <n v="43.03886"/>
    <n v="-87.902720000000002"/>
    <n v="14"/>
    <n v="0"/>
    <n v="2.1"/>
    <n v="2"/>
    <n v="84"/>
    <n v="-1"/>
    <d v="2017-04-25T00:00:00"/>
    <d v="2017-04-01T00:00:00"/>
    <d v="2017-04-25T00:00:00"/>
    <s v="Tuesday"/>
    <d v="1899-12-30T08:15:04"/>
    <d v="1899-12-30T08:00:00"/>
    <n v="1"/>
    <d v="2017-04-25T00:00:00"/>
    <d v="2017-04-01T00:00:00"/>
    <d v="2017-04-25T00:00:00"/>
    <s v="Tuesday"/>
    <d v="1899-12-30T08:29:01"/>
    <d v="1899-12-30T08:00:00"/>
    <s v="One Way"/>
  </r>
  <r>
    <n v="1382140"/>
    <s v="RFID Card Member"/>
    <s v="Hartford"/>
    <s v="WI"/>
    <n v="53027"/>
    <s v="UNITED STATES"/>
    <s v="Annual Pass"/>
    <n v="34"/>
    <x v="35"/>
    <n v="43.060250000000003"/>
    <n v="-87.892169999999993"/>
    <x v="25"/>
    <n v="43.074890000000003"/>
    <n v="-87.882810000000006"/>
    <n v="9"/>
    <n v="0"/>
    <n v="1.4"/>
    <n v="1.3"/>
    <n v="54"/>
    <n v="-1"/>
    <d v="2017-04-25T00:00:00"/>
    <d v="2017-04-01T00:00:00"/>
    <d v="2017-04-25T00:00:00"/>
    <s v="Tuesday"/>
    <d v="1899-12-30T10:40:02"/>
    <d v="1899-12-30T11:00:00"/>
    <n v="1"/>
    <d v="2017-04-25T00:00:00"/>
    <d v="2017-04-01T00:00:00"/>
    <d v="2017-04-25T00:00:00"/>
    <s v="Tuesday"/>
    <d v="1899-12-30T10:49:43"/>
    <d v="1899-12-30T11:00:00"/>
    <s v="One Way"/>
  </r>
  <r>
    <n v="1260485"/>
    <s v="RFID Card Member"/>
    <s v="Shorewood"/>
    <s v="WI"/>
    <n v="53211"/>
    <s v="UNITED STATES"/>
    <s v="Annual Pass"/>
    <n v="11148"/>
    <x v="2"/>
    <n v="43.03886"/>
    <n v="-87.902720000000002"/>
    <x v="6"/>
    <n v="43.03519"/>
    <n v="-87.907390000000007"/>
    <n v="3"/>
    <n v="0"/>
    <n v="0.5"/>
    <n v="0.4"/>
    <n v="18"/>
    <n v="-1"/>
    <d v="2017-04-25T00:00:00"/>
    <d v="2017-04-01T00:00:00"/>
    <d v="2017-04-25T00:00:00"/>
    <s v="Tuesday"/>
    <d v="1899-12-30T11:47:21"/>
    <d v="1899-12-30T12:00:00"/>
    <n v="1"/>
    <d v="2017-04-25T00:00:00"/>
    <d v="2017-04-01T00:00:00"/>
    <d v="2017-04-25T00:00:00"/>
    <s v="Tuesday"/>
    <d v="1899-12-30T11:50:38"/>
    <d v="1899-12-30T12:00:00"/>
    <s v="One Way"/>
  </r>
  <r>
    <n v="1260485"/>
    <s v="RFID Card Member"/>
    <s v="Shorewood"/>
    <s v="WI"/>
    <n v="53211"/>
    <s v="UNITED STATES"/>
    <s v="Annual Pass"/>
    <n v="5511"/>
    <x v="3"/>
    <n v="43.03519"/>
    <n v="-87.907390000000007"/>
    <x v="1"/>
    <n v="43.03886"/>
    <n v="-87.902720000000002"/>
    <n v="6"/>
    <n v="0"/>
    <n v="0.9"/>
    <n v="0.9"/>
    <n v="36"/>
    <n v="-1"/>
    <d v="2017-04-25T00:00:00"/>
    <d v="2017-04-01T00:00:00"/>
    <d v="2017-04-25T00:00:00"/>
    <s v="Tuesday"/>
    <d v="1899-12-30T13:11:26"/>
    <d v="1899-12-30T13:00:00"/>
    <n v="1"/>
    <d v="2017-04-25T00:00:00"/>
    <d v="2017-04-01T00:00:00"/>
    <d v="2017-04-25T00:00:00"/>
    <s v="Tuesday"/>
    <d v="1899-12-30T13:17:03"/>
    <d v="1899-12-30T13:00:00"/>
    <s v="One Way"/>
  </r>
  <r>
    <n v="1371872"/>
    <s v="RFID Card Member"/>
    <s v="Wauwatosa"/>
    <s v="WI"/>
    <n v="53222"/>
    <s v="UNITED STATES"/>
    <s v="Annual Pass"/>
    <n v="2"/>
    <x v="37"/>
    <n v="43.036900000000003"/>
    <n v="-87.89667"/>
    <x v="22"/>
    <n v="43.058010000000003"/>
    <n v="-87.877300000000005"/>
    <n v="23"/>
    <n v="0"/>
    <n v="3.5"/>
    <n v="3.3"/>
    <n v="138"/>
    <n v="-1"/>
    <d v="2017-04-25T00:00:00"/>
    <d v="2017-04-01T00:00:00"/>
    <d v="2017-04-25T00:00:00"/>
    <s v="Tuesday"/>
    <d v="1899-12-30T13:24:57"/>
    <d v="1899-12-30T13:00:00"/>
    <n v="1"/>
    <d v="2017-04-25T00:00:00"/>
    <d v="2017-04-01T00:00:00"/>
    <d v="2017-04-25T00:00:00"/>
    <s v="Tuesday"/>
    <d v="1899-12-30T13:47:44"/>
    <d v="1899-12-30T14:00:00"/>
    <s v="One Way"/>
  </r>
  <r>
    <n v="1437870"/>
    <s v="RFID Card Member"/>
    <s v="Milwaukee"/>
    <s v="WI"/>
    <n v="53223"/>
    <s v="UNITED STATES"/>
    <s v="Annual Pass"/>
    <n v="251"/>
    <x v="16"/>
    <n v="43.03913"/>
    <n v="-87.916150000000002"/>
    <x v="9"/>
    <n v="43.034619999999997"/>
    <n v="-87.917500000000004"/>
    <n v="5"/>
    <n v="0"/>
    <n v="0.8"/>
    <n v="0.7"/>
    <n v="30"/>
    <n v="-1"/>
    <d v="2017-04-25T00:00:00"/>
    <d v="2017-04-01T00:00:00"/>
    <d v="2017-04-25T00:00:00"/>
    <s v="Tuesday"/>
    <d v="1899-12-30T13:37:03"/>
    <d v="1899-12-30T14:00:00"/>
    <n v="1"/>
    <d v="2017-04-25T00:00:00"/>
    <d v="2017-04-01T00:00:00"/>
    <d v="2017-04-25T00:00:00"/>
    <s v="Tuesday"/>
    <d v="1899-12-30T13:42:25"/>
    <d v="1899-12-30T14:00:00"/>
    <s v="One Way"/>
  </r>
  <r>
    <n v="738734"/>
    <s v="RFID Card Member"/>
    <s v="MILWAUKEE"/>
    <s v="WI"/>
    <n v="53202"/>
    <s v="UNITED STATES"/>
    <s v="Annual Pass"/>
    <n v="27"/>
    <x v="3"/>
    <n v="43.03519"/>
    <n v="-87.907390000000007"/>
    <x v="4"/>
    <n v="43.042490000000001"/>
    <n v="-87.909959999999998"/>
    <n v="10"/>
    <n v="0"/>
    <n v="1.5"/>
    <n v="1.4"/>
    <n v="60"/>
    <n v="-1"/>
    <d v="2017-04-25T00:00:00"/>
    <d v="2017-04-01T00:00:00"/>
    <d v="2017-04-25T00:00:00"/>
    <s v="Tuesday"/>
    <d v="1899-12-30T14:11:54"/>
    <d v="1899-12-30T14:00:00"/>
    <n v="1"/>
    <d v="2017-04-25T00:00:00"/>
    <d v="2017-04-01T00:00:00"/>
    <d v="2017-04-25T00:00:00"/>
    <s v="Tuesday"/>
    <d v="1899-12-30T14:21:39"/>
    <d v="1899-12-30T14:00:00"/>
    <s v="One Way"/>
  </r>
  <r>
    <n v="1599222"/>
    <s v="RFID Card Member"/>
    <s v="Woodstock"/>
    <s v="GA"/>
    <n v="30188"/>
    <s v="UNITED STATES"/>
    <s v="Pay as You Go Pass"/>
    <n v="5494"/>
    <x v="52"/>
    <n v="43.034619999999997"/>
    <n v="-87.917500000000004"/>
    <x v="12"/>
    <n v="43.036900000000003"/>
    <n v="-87.89667"/>
    <n v="18"/>
    <n v="2"/>
    <n v="2.7"/>
    <n v="2.6"/>
    <n v="108"/>
    <n v="-1"/>
    <d v="2017-04-25T00:00:00"/>
    <d v="2017-04-01T00:00:00"/>
    <d v="2017-04-25T00:00:00"/>
    <s v="Tuesday"/>
    <d v="1899-12-30T15:00:32"/>
    <d v="1899-12-30T15:00:00"/>
    <n v="1"/>
    <d v="2017-04-25T00:00:00"/>
    <d v="2017-04-01T00:00:00"/>
    <d v="2017-04-25T00:00:00"/>
    <s v="Tuesday"/>
    <d v="1899-12-30T15:18:29"/>
    <d v="1899-12-30T15:00:00"/>
    <s v="One Way"/>
  </r>
  <r>
    <n v="1599222"/>
    <s v="RFID Card Member"/>
    <s v="Woodstock"/>
    <s v="GA"/>
    <n v="30188"/>
    <s v="UNITED STATES"/>
    <s v="Pay as You Go Pass"/>
    <n v="957"/>
    <x v="2"/>
    <n v="43.03886"/>
    <n v="-87.902720000000002"/>
    <x v="44"/>
    <n v="43.026470000000003"/>
    <n v="-87.918040000000005"/>
    <n v="17"/>
    <n v="2"/>
    <n v="2.6"/>
    <n v="2.4"/>
    <n v="102"/>
    <n v="-1"/>
    <d v="2017-04-25T00:00:00"/>
    <d v="2017-04-01T00:00:00"/>
    <d v="2017-04-25T00:00:00"/>
    <s v="Tuesday"/>
    <d v="1899-12-30T16:40:01"/>
    <d v="1899-12-30T17:00:00"/>
    <n v="1"/>
    <d v="2017-04-25T00:00:00"/>
    <d v="2017-04-01T00:00:00"/>
    <d v="2017-04-25T00:00:00"/>
    <s v="Tuesday"/>
    <d v="1899-12-30T16:57:03"/>
    <d v="1899-12-30T17:00:00"/>
    <s v="One Way"/>
  </r>
  <r>
    <n v="1575847"/>
    <s v="RFID Card Member"/>
    <s v="Milwaukee"/>
    <s v="WI"/>
    <n v="53211"/>
    <s v="UNITED STATES"/>
    <s v="Annual Pass"/>
    <n v="5489"/>
    <x v="45"/>
    <n v="43.077359999999999"/>
    <n v="-87.880769999999998"/>
    <x v="20"/>
    <n v="43.077359999999999"/>
    <n v="-87.880769999999998"/>
    <n v="32"/>
    <n v="0"/>
    <n v="4.8"/>
    <n v="4.5999999999999996"/>
    <n v="192"/>
    <n v="-1"/>
    <d v="2017-04-25T00:00:00"/>
    <d v="2017-04-01T00:00:00"/>
    <d v="2017-04-25T00:00:00"/>
    <s v="Tuesday"/>
    <d v="1899-12-30T16:54:40"/>
    <d v="1899-12-30T17:00:00"/>
    <n v="1"/>
    <d v="2017-04-25T00:00:00"/>
    <d v="2017-04-01T00:00:00"/>
    <d v="2017-04-25T00:00:00"/>
    <s v="Tuesday"/>
    <d v="1899-12-30T17:26:25"/>
    <d v="1899-12-30T17:00:00"/>
    <s v="Round Trip"/>
  </r>
  <r>
    <n v="1249603"/>
    <s v="RFID Card Member"/>
    <s v="Madison"/>
    <s v="WI"/>
    <n v="53705"/>
    <s v="UNITED STATES"/>
    <s v="Bublr for Organizations"/>
    <n v="5497"/>
    <x v="35"/>
    <n v="43.060250000000003"/>
    <n v="-87.892169999999993"/>
    <x v="25"/>
    <n v="43.074890000000003"/>
    <n v="-87.882810000000006"/>
    <n v="16"/>
    <n v="0"/>
    <n v="2.4"/>
    <n v="2.2999999999999998"/>
    <n v="96"/>
    <n v="-1"/>
    <d v="2017-04-25T00:00:00"/>
    <d v="2017-04-01T00:00:00"/>
    <d v="2017-04-25T00:00:00"/>
    <s v="Tuesday"/>
    <d v="1899-12-30T17:02:08"/>
    <d v="1899-12-30T17:00:00"/>
    <n v="1"/>
    <d v="2017-04-25T00:00:00"/>
    <d v="2017-04-01T00:00:00"/>
    <d v="2017-04-25T00:00:00"/>
    <s v="Tuesday"/>
    <d v="1899-12-30T17:18:23"/>
    <d v="1899-12-30T17:00:00"/>
    <s v="One Way"/>
  </r>
  <r>
    <n v="783916"/>
    <s v="RFID Card Member"/>
    <s v="Chicago"/>
    <s v="IL"/>
    <n v="60618"/>
    <s v="UNITED STATES"/>
    <s v="Annual Pass"/>
    <n v="338"/>
    <x v="2"/>
    <n v="43.03886"/>
    <n v="-87.902720000000002"/>
    <x v="9"/>
    <n v="43.034619999999997"/>
    <n v="-87.917500000000004"/>
    <n v="8"/>
    <n v="0"/>
    <n v="1.2"/>
    <n v="1.1000000000000001"/>
    <n v="48"/>
    <n v="-1"/>
    <d v="2017-04-25T00:00:00"/>
    <d v="2017-04-01T00:00:00"/>
    <d v="2017-04-25T00:00:00"/>
    <s v="Tuesday"/>
    <d v="1899-12-30T17:30:11"/>
    <d v="1899-12-30T18:00:00"/>
    <n v="1"/>
    <d v="2017-04-25T00:00:00"/>
    <d v="2017-04-01T00:00:00"/>
    <d v="2017-04-25T00:00:00"/>
    <s v="Tuesday"/>
    <d v="1899-12-30T17:38:54"/>
    <d v="1899-12-30T18:00:00"/>
    <s v="One Way"/>
  </r>
  <r>
    <n v="1097164"/>
    <s v="RFID Card Member"/>
    <s v="Milwaukee"/>
    <s v="WI"/>
    <n v="53202"/>
    <s v="UNITED STATES"/>
    <s v="Annual Pass"/>
    <n v="5463"/>
    <x v="9"/>
    <n v="43.05097"/>
    <n v="-87.906440000000003"/>
    <x v="44"/>
    <n v="43.026470000000003"/>
    <n v="-87.918040000000005"/>
    <n v="12"/>
    <n v="0"/>
    <n v="1.8"/>
    <n v="1.7"/>
    <n v="72"/>
    <n v="-1"/>
    <d v="2017-04-25T00:00:00"/>
    <d v="2017-04-01T00:00:00"/>
    <d v="2017-04-25T00:00:00"/>
    <s v="Tuesday"/>
    <d v="1899-12-30T18:17:46"/>
    <d v="1899-12-30T18:00:00"/>
    <n v="1"/>
    <d v="2017-04-25T00:00:00"/>
    <d v="2017-04-01T00:00:00"/>
    <d v="2017-04-25T00:00:00"/>
    <s v="Tuesday"/>
    <d v="1899-12-30T18:29:42"/>
    <d v="1899-12-30T18:00:00"/>
    <s v="One Way"/>
  </r>
  <r>
    <n v="1169361"/>
    <s v="RFID Card Member"/>
    <s v="Milwaukee"/>
    <s v="WI"/>
    <n v="53202"/>
    <s v="UNITED STATES"/>
    <s v="Bublr for Organizations"/>
    <n v="995"/>
    <x v="10"/>
    <n v="43.060786"/>
    <n v="-87.883825999999999"/>
    <x v="11"/>
    <n v="43.052460000000004"/>
    <n v="-87.891000000000005"/>
    <n v="8"/>
    <n v="0"/>
    <n v="1.2"/>
    <n v="1.1000000000000001"/>
    <n v="48"/>
    <n v="-1"/>
    <d v="2017-04-25T00:00:00"/>
    <d v="2017-04-01T00:00:00"/>
    <d v="2017-04-25T00:00:00"/>
    <s v="Tuesday"/>
    <d v="1899-12-30T18:59:05"/>
    <d v="1899-12-30T19:00:00"/>
    <n v="1"/>
    <d v="2017-04-25T00:00:00"/>
    <d v="2017-04-01T00:00:00"/>
    <d v="2017-04-25T00:00:00"/>
    <s v="Tuesday"/>
    <d v="1899-12-30T19:07:57"/>
    <d v="1899-12-30T19:00:00"/>
    <s v="One Way"/>
  </r>
  <r>
    <n v="1088341"/>
    <s v="RFID Card Member"/>
    <s v="Milwaukee"/>
    <s v="WI"/>
    <n v="53202"/>
    <s v="UNITED STATES"/>
    <s v="Annual Pass"/>
    <n v="11095"/>
    <x v="46"/>
    <n v="43.026470000000003"/>
    <n v="-87.918040000000005"/>
    <x v="58"/>
    <n v="43.026229999999998"/>
    <n v="-87.912809999999993"/>
    <n v="3"/>
    <n v="0"/>
    <n v="0.5"/>
    <n v="0.4"/>
    <n v="18"/>
    <n v="-1"/>
    <d v="2017-04-25T00:00:00"/>
    <d v="2017-04-01T00:00:00"/>
    <d v="2017-04-25T00:00:00"/>
    <s v="Tuesday"/>
    <d v="1899-12-30T19:10:53"/>
    <d v="1899-12-30T19:00:00"/>
    <n v="1"/>
    <d v="2017-04-25T00:00:00"/>
    <d v="2017-04-01T00:00:00"/>
    <d v="2017-04-25T00:00:00"/>
    <s v="Tuesday"/>
    <d v="1899-12-30T19:13:20"/>
    <d v="1899-12-30T19:00:00"/>
    <s v="One Way"/>
  </r>
  <r>
    <n v="1371872"/>
    <s v="RFID Card Member"/>
    <s v="Wauwatosa"/>
    <s v="WI"/>
    <n v="53222"/>
    <s v="UNITED STATES"/>
    <s v="Annual Pass"/>
    <n v="99"/>
    <x v="48"/>
    <n v="43.060155999999999"/>
    <n v="-87.881258000000003"/>
    <x v="47"/>
    <n v="43.060250000000003"/>
    <n v="-87.892169999999993"/>
    <n v="3"/>
    <n v="0"/>
    <n v="0.5"/>
    <n v="0.4"/>
    <n v="18"/>
    <n v="-1"/>
    <d v="2017-04-25T00:00:00"/>
    <d v="2017-04-01T00:00:00"/>
    <d v="2017-04-25T00:00:00"/>
    <s v="Tuesday"/>
    <d v="1899-12-30T19:30:47"/>
    <d v="1899-12-30T20:00:00"/>
    <n v="1"/>
    <d v="2017-04-25T00:00:00"/>
    <d v="2017-04-01T00:00:00"/>
    <d v="2017-04-25T00:00:00"/>
    <s v="Tuesday"/>
    <d v="1899-12-30T19:33:56"/>
    <d v="1899-12-30T20:00:00"/>
    <s v="One Way"/>
  </r>
  <r>
    <n v="1442430"/>
    <s v="RFID Card Member"/>
    <s v="Milwaukee"/>
    <s v="WI"/>
    <n v="53211"/>
    <s v="UNITED STATES"/>
    <s v="Annual Pass"/>
    <n v="11079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25T00:00:00"/>
    <d v="2017-04-01T00:00:00"/>
    <d v="2017-04-25T00:00:00"/>
    <s v="Tuesday"/>
    <d v="1899-12-30T20:50:50"/>
    <d v="1899-12-30T21:00:00"/>
    <n v="1"/>
    <d v="2017-04-25T00:00:00"/>
    <d v="2017-04-01T00:00:00"/>
    <d v="2017-04-25T00:00:00"/>
    <s v="Tuesday"/>
    <d v="1899-12-30T20:52:52"/>
    <d v="1899-12-30T21:00:00"/>
    <s v="One Way"/>
  </r>
  <r>
    <n v="1260485"/>
    <s v="RFID Card Member"/>
    <s v="Shorewood"/>
    <s v="WI"/>
    <n v="53211"/>
    <s v="UNITED STATES"/>
    <s v="Annual Pass"/>
    <n v="5440"/>
    <x v="1"/>
    <n v="43.048200000000001"/>
    <n v="-87.900859999999994"/>
    <x v="28"/>
    <n v="43.045712999999999"/>
    <n v="-87.899756999999994"/>
    <n v="2"/>
    <n v="0"/>
    <n v="0.3"/>
    <n v="0.3"/>
    <n v="12"/>
    <n v="-1"/>
    <d v="2017-04-26T00:00:00"/>
    <d v="2017-04-01T00:00:00"/>
    <d v="2017-04-26T00:00:00"/>
    <s v="Wednesday"/>
    <d v="1899-12-30T07:56:17"/>
    <d v="1899-12-30T08:00:00"/>
    <n v="1"/>
    <d v="2017-04-26T00:00:00"/>
    <d v="2017-04-01T00:00:00"/>
    <d v="2017-04-26T00:00:00"/>
    <s v="Wednesday"/>
    <d v="1899-12-30T07:58:37"/>
    <d v="1899-12-30T08:00:00"/>
    <s v="One Way"/>
  </r>
  <r>
    <n v="1260485"/>
    <s v="RFID Card Member"/>
    <s v="Shorewood"/>
    <s v="WI"/>
    <n v="53211"/>
    <s v="UNITED STATES"/>
    <s v="Annual Pass"/>
    <n v="11050"/>
    <x v="30"/>
    <n v="43.045712999999999"/>
    <n v="-87.899756999999994"/>
    <x v="1"/>
    <n v="43.03886"/>
    <n v="-87.902720000000002"/>
    <n v="6"/>
    <n v="0"/>
    <n v="0.9"/>
    <n v="0.9"/>
    <n v="36"/>
    <n v="-1"/>
    <d v="2017-04-26T00:00:00"/>
    <d v="2017-04-01T00:00:00"/>
    <d v="2017-04-26T00:00:00"/>
    <s v="Wednesday"/>
    <d v="1899-12-30T07:58:41"/>
    <d v="1899-12-30T08:00:00"/>
    <n v="1"/>
    <d v="2017-04-26T00:00:00"/>
    <d v="2017-04-01T00:00:00"/>
    <d v="2017-04-26T00:00:00"/>
    <s v="Wednesday"/>
    <d v="1899-12-30T08:04:34"/>
    <d v="1899-12-30T08:00:00"/>
    <s v="One Way"/>
  </r>
  <r>
    <n v="1598109"/>
    <s v="RFID Card Member"/>
    <s v="Milwaukee"/>
    <s v="WI"/>
    <n v="53204"/>
    <s v="UNITED STATES"/>
    <s v="Annual Pass"/>
    <n v="11125"/>
    <x v="41"/>
    <n v="43.031480000000002"/>
    <n v="-87.908169999999998"/>
    <x v="1"/>
    <n v="43.03886"/>
    <n v="-87.902720000000002"/>
    <n v="9"/>
    <n v="0"/>
    <n v="1.4"/>
    <n v="1.3"/>
    <n v="54"/>
    <n v="-1"/>
    <d v="2017-04-26T00:00:00"/>
    <d v="2017-04-01T00:00:00"/>
    <d v="2017-04-26T00:00:00"/>
    <s v="Wednesday"/>
    <d v="1899-12-30T09:15:33"/>
    <d v="1899-12-30T09:00:00"/>
    <n v="1"/>
    <d v="2017-04-26T00:00:00"/>
    <d v="2017-04-01T00:00:00"/>
    <d v="2017-04-26T00:00:00"/>
    <s v="Wednesday"/>
    <d v="1899-12-30T09:24:31"/>
    <d v="1899-12-30T09:00:00"/>
    <s v="One Way"/>
  </r>
  <r>
    <n v="1238862"/>
    <s v="RFID Card Member"/>
    <s v="Cross Plains"/>
    <s v="WI"/>
    <n v="53528"/>
    <s v="UNITED STATES"/>
    <s v="Bublr for Organizations"/>
    <n v="5524"/>
    <x v="27"/>
    <n v="43.074890000000003"/>
    <n v="-87.882810000000006"/>
    <x v="10"/>
    <n v="43.058619999999998"/>
    <n v="-87.885319999999993"/>
    <n v="12"/>
    <n v="0"/>
    <n v="1.8"/>
    <n v="1.7"/>
    <n v="72"/>
    <n v="-1"/>
    <d v="2017-04-26T00:00:00"/>
    <d v="2017-04-01T00:00:00"/>
    <d v="2017-04-26T00:00:00"/>
    <s v="Wednesday"/>
    <d v="1899-12-30T11:04:34"/>
    <d v="1899-12-30T11:00:00"/>
    <n v="1"/>
    <d v="2017-04-26T00:00:00"/>
    <d v="2017-04-01T00:00:00"/>
    <d v="2017-04-26T00:00:00"/>
    <s v="Wednesday"/>
    <d v="1899-12-30T11:16:52"/>
    <d v="1899-12-30T11:00:00"/>
    <s v="One Way"/>
  </r>
  <r>
    <n v="1407702"/>
    <s v="RFID Card Member"/>
    <s v="Milwaukee"/>
    <s v="WI"/>
    <n v="53202"/>
    <s v="UNITED STATES"/>
    <s v="Annual Pass"/>
    <n v="316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26T00:00:00"/>
    <d v="2017-04-01T00:00:00"/>
    <d v="2017-04-26T00:00:00"/>
    <s v="Wednesday"/>
    <d v="1899-12-30T11:56:24"/>
    <d v="1899-12-30T12:00:00"/>
    <n v="1"/>
    <d v="2017-04-26T00:00:00"/>
    <d v="2017-04-01T00:00:00"/>
    <d v="2017-04-26T00:00:00"/>
    <s v="Wednesday"/>
    <d v="1899-12-30T11:58:46"/>
    <d v="1899-12-30T12:00:00"/>
    <s v="One Way"/>
  </r>
  <r>
    <n v="1257700"/>
    <s v="RFID Card Member"/>
    <s v="Milwaukee"/>
    <s v="WI"/>
    <n v="53202"/>
    <s v="UNITED STATES"/>
    <s v="Annual Pass"/>
    <n v="5422"/>
    <x v="6"/>
    <n v="43.038719999999998"/>
    <n v="-87.905339999999995"/>
    <x v="42"/>
    <n v="43.020020000000002"/>
    <n v="-87.912540000000007"/>
    <n v="14"/>
    <n v="0"/>
    <n v="2.1"/>
    <n v="2"/>
    <n v="84"/>
    <n v="-1"/>
    <d v="2017-04-26T00:00:00"/>
    <d v="2017-04-01T00:00:00"/>
    <d v="2017-04-26T00:00:00"/>
    <s v="Wednesday"/>
    <d v="1899-12-30T13:13:30"/>
    <d v="1899-12-30T13:00:00"/>
    <n v="1"/>
    <d v="2017-04-26T00:00:00"/>
    <d v="2017-04-01T00:00:00"/>
    <d v="2017-04-26T00:00:00"/>
    <s v="Wednesday"/>
    <d v="1899-12-30T13:27:21"/>
    <d v="1899-12-30T13:00:00"/>
    <s v="One Way"/>
  </r>
  <r>
    <n v="1321282"/>
    <s v="RFID Card Member"/>
    <s v="Milwaukee"/>
    <s v="WI"/>
    <n v="53202"/>
    <s v="UNITED STATES"/>
    <s v="Annual Pass"/>
    <n v="5534"/>
    <x v="27"/>
    <n v="43.074890000000003"/>
    <n v="-87.882810000000006"/>
    <x v="33"/>
    <n v="43.04804"/>
    <n v="-87.896720000000002"/>
    <n v="20"/>
    <n v="0"/>
    <n v="3"/>
    <n v="2.9"/>
    <n v="120"/>
    <n v="-1"/>
    <d v="2017-04-26T00:00:00"/>
    <d v="2017-04-01T00:00:00"/>
    <d v="2017-04-26T00:00:00"/>
    <s v="Wednesday"/>
    <d v="1899-12-30T15:21:18"/>
    <d v="1899-12-30T15:00:00"/>
    <n v="1"/>
    <d v="2017-04-26T00:00:00"/>
    <d v="2017-04-01T00:00:00"/>
    <d v="2017-04-26T00:00:00"/>
    <s v="Wednesday"/>
    <d v="1899-12-30T15:41:20"/>
    <d v="1899-12-30T16:00:00"/>
    <s v="One Way"/>
  </r>
  <r>
    <n v="1294418"/>
    <s v="RFID Card Member"/>
    <s v="Milwaukee "/>
    <s v="WI"/>
    <n v="53202"/>
    <s v="UNITED STATES"/>
    <s v="Annual Pass"/>
    <n v="111"/>
    <x v="1"/>
    <n v="43.048200000000001"/>
    <n v="-87.900859999999994"/>
    <x v="26"/>
    <n v="43.053040000000003"/>
    <n v="-87.897660000000002"/>
    <n v="36"/>
    <n v="0"/>
    <n v="5.4"/>
    <n v="5.0999999999999996"/>
    <n v="216"/>
    <n v="-1"/>
    <d v="2017-04-26T00:00:00"/>
    <d v="2017-04-01T00:00:00"/>
    <d v="2017-04-26T00:00:00"/>
    <s v="Wednesday"/>
    <d v="1899-12-30T16:13:02"/>
    <d v="1899-12-30T16:00:00"/>
    <n v="1"/>
    <d v="2017-04-26T00:00:00"/>
    <d v="2017-04-01T00:00:00"/>
    <d v="2017-04-26T00:00:00"/>
    <s v="Wednesday"/>
    <d v="1899-12-30T16:49:04"/>
    <d v="1899-12-30T17:00:00"/>
    <s v="One Way"/>
  </r>
  <r>
    <n v="1249909"/>
    <s v="RFID Card Member"/>
    <s v="appleton"/>
    <s v="WI"/>
    <n v="54914"/>
    <s v="UNITED STATES"/>
    <s v="Bublr for Organizations"/>
    <n v="182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26T00:00:00"/>
    <d v="2017-04-01T00:00:00"/>
    <d v="2017-04-26T00:00:00"/>
    <s v="Wednesday"/>
    <d v="1899-12-30T16:55:50"/>
    <d v="1899-12-30T17:00:00"/>
    <n v="1"/>
    <d v="2017-04-26T00:00:00"/>
    <d v="2017-04-01T00:00:00"/>
    <d v="2017-04-26T00:00:00"/>
    <s v="Wednesday"/>
    <d v="1899-12-30T16:57:46"/>
    <d v="1899-12-30T17:00:00"/>
    <s v="One Way"/>
  </r>
  <r>
    <n v="1371805"/>
    <s v="RFID Card Member"/>
    <s v="Waukesha"/>
    <s v="WI"/>
    <n v="53188"/>
    <s v="UNITED STATES"/>
    <s v="Annual Pass"/>
    <n v="21"/>
    <x v="27"/>
    <n v="43.074890000000003"/>
    <n v="-87.882810000000006"/>
    <x v="27"/>
    <n v="43.063749000000001"/>
    <n v="-87.887962999999999"/>
    <n v="13"/>
    <n v="0"/>
    <n v="2"/>
    <n v="1.9"/>
    <n v="78"/>
    <n v="-1"/>
    <d v="2017-04-26T00:00:00"/>
    <d v="2017-04-01T00:00:00"/>
    <d v="2017-04-26T00:00:00"/>
    <s v="Wednesday"/>
    <d v="1899-12-30T17:04:59"/>
    <d v="1899-12-30T17:00:00"/>
    <n v="1"/>
    <d v="2017-04-26T00:00:00"/>
    <d v="2017-04-01T00:00:00"/>
    <d v="2017-04-26T00:00:00"/>
    <s v="Wednesday"/>
    <d v="1899-12-30T17:17:20"/>
    <d v="1899-12-30T17:00:00"/>
    <s v="One Way"/>
  </r>
  <r>
    <n v="1527528"/>
    <s v="RFID Card Member"/>
    <s v="Milwaukee "/>
    <s v="WI"/>
    <n v="53202"/>
    <s v="UNITED STATES"/>
    <s v="Annual Pass"/>
    <n v="5585"/>
    <x v="8"/>
    <n v="43.038580000000003"/>
    <n v="-87.90934"/>
    <x v="2"/>
    <n v="43.048200000000001"/>
    <n v="-87.900859999999994"/>
    <n v="10"/>
    <n v="0"/>
    <n v="1.5"/>
    <n v="1.4"/>
    <n v="60"/>
    <n v="-1"/>
    <d v="2017-04-26T00:00:00"/>
    <d v="2017-04-01T00:00:00"/>
    <d v="2017-04-26T00:00:00"/>
    <s v="Wednesday"/>
    <d v="1899-12-30T17:25:23"/>
    <d v="1899-12-30T17:00:00"/>
    <n v="1"/>
    <d v="2017-04-26T00:00:00"/>
    <d v="2017-04-01T00:00:00"/>
    <d v="2017-04-26T00:00:00"/>
    <s v="Wednesday"/>
    <d v="1899-12-30T17:35:46"/>
    <d v="1899-12-30T18:00:00"/>
    <s v="One Way"/>
  </r>
  <r>
    <n v="1250772"/>
    <s v="RFID Card Member"/>
    <s v="Chippewa Falls"/>
    <s v="WI"/>
    <n v="54729"/>
    <s v="UNITED STATES"/>
    <s v="Bublr for Organizations"/>
    <n v="5519"/>
    <x v="32"/>
    <n v="43.078530000000001"/>
    <n v="-87.882620000000003"/>
    <x v="53"/>
    <n v="43.060786"/>
    <n v="-87.883825999999999"/>
    <n v="19"/>
    <n v="0"/>
    <n v="2.9"/>
    <n v="2.7"/>
    <n v="114"/>
    <n v="-1"/>
    <d v="2017-04-26T00:00:00"/>
    <d v="2017-04-01T00:00:00"/>
    <d v="2017-04-26T00:00:00"/>
    <s v="Wednesday"/>
    <d v="1899-12-30T19:18:05"/>
    <d v="1899-12-30T19:00:00"/>
    <n v="1"/>
    <d v="2017-04-26T00:00:00"/>
    <d v="2017-04-01T00:00:00"/>
    <d v="2017-04-26T00:00:00"/>
    <s v="Wednesday"/>
    <d v="1899-12-30T19:37:33"/>
    <d v="1899-12-30T20:00:00"/>
    <s v="One Way"/>
  </r>
  <r>
    <n v="1250262"/>
    <s v="RFID Card Member"/>
    <s v="West Allis "/>
    <s v="WI"/>
    <n v="53227"/>
    <s v="UNITED STATES"/>
    <s v="Bublr for Organizations"/>
    <n v="190"/>
    <x v="32"/>
    <n v="43.078530000000001"/>
    <n v="-87.882620000000003"/>
    <x v="13"/>
    <n v="43.078530000000001"/>
    <n v="-87.882620000000003"/>
    <n v="1"/>
    <n v="0"/>
    <n v="0.2"/>
    <n v="0.1"/>
    <n v="6"/>
    <n v="-1"/>
    <d v="2017-04-26T00:00:00"/>
    <d v="2017-04-01T00:00:00"/>
    <d v="2017-04-26T00:00:00"/>
    <s v="Wednesday"/>
    <d v="1899-12-30T21:27:04"/>
    <d v="1899-12-30T21:00:00"/>
    <n v="1"/>
    <d v="2017-04-26T00:00:00"/>
    <d v="2017-04-01T00:00:00"/>
    <d v="2017-04-26T00:00:00"/>
    <s v="Wednesday"/>
    <d v="1899-12-30T21:28:30"/>
    <d v="1899-12-30T21:00:00"/>
    <s v="Round Trip"/>
  </r>
  <r>
    <n v="1223525"/>
    <s v="RFID Card Member"/>
    <s v="Milwaukee "/>
    <s v="WI"/>
    <n v="53234"/>
    <s v="UNITED STATES"/>
    <s v="Pay as You Go Pass"/>
    <n v="5432"/>
    <x v="24"/>
    <n v="43.040154000000001"/>
    <n v="-87.932113000000001"/>
    <x v="19"/>
    <n v="43.040349999999997"/>
    <n v="-87.920760000000001"/>
    <n v="3"/>
    <n v="0"/>
    <n v="0.5"/>
    <n v="0.4"/>
    <n v="18"/>
    <n v="-1"/>
    <d v="2017-04-27T00:00:00"/>
    <d v="2017-04-01T00:00:00"/>
    <d v="2017-04-27T00:00:00"/>
    <s v="Thursday"/>
    <d v="1899-12-30T01:17:14"/>
    <d v="1899-12-30T01:00:00"/>
    <n v="1"/>
    <d v="2017-04-27T00:00:00"/>
    <d v="2017-04-01T00:00:00"/>
    <d v="2017-04-27T00:00:00"/>
    <s v="Thursday"/>
    <d v="1899-12-30T01:20:37"/>
    <d v="1899-12-30T01:00:00"/>
    <s v="One Way"/>
  </r>
  <r>
    <n v="1444023"/>
    <s v="RFID Card Member"/>
    <s v="milwaukee"/>
    <s v="WI"/>
    <n v="53211"/>
    <s v="UNITED STATES"/>
    <s v="Annual Pass"/>
    <n v="11134"/>
    <x v="53"/>
    <n v="43.074655999999997"/>
    <n v="-87.889011999999994"/>
    <x v="55"/>
    <n v="43.074655999999997"/>
    <n v="-87.889011999999994"/>
    <n v="58"/>
    <n v="0"/>
    <n v="8.6999999999999993"/>
    <n v="8.3000000000000007"/>
    <n v="348"/>
    <n v="-1"/>
    <d v="2017-04-27T00:00:00"/>
    <d v="2017-04-01T00:00:00"/>
    <d v="2017-04-27T00:00:00"/>
    <s v="Thursday"/>
    <d v="1899-12-30T17:12:54"/>
    <d v="1899-12-30T17:00:00"/>
    <n v="1"/>
    <d v="2017-04-27T00:00:00"/>
    <d v="2017-04-01T00:00:00"/>
    <d v="2017-04-27T00:00:00"/>
    <s v="Thursday"/>
    <d v="1899-12-30T18:10:06"/>
    <d v="1899-12-30T18:00:00"/>
    <s v="Round Trip"/>
  </r>
  <r>
    <n v="1442430"/>
    <s v="RFID Card Member"/>
    <s v="Milwaukee"/>
    <s v="WI"/>
    <n v="53211"/>
    <s v="UNITED STATES"/>
    <s v="Annual Pass"/>
    <n v="11079"/>
    <x v="27"/>
    <n v="43.074890000000003"/>
    <n v="-87.882810000000006"/>
    <x v="55"/>
    <n v="43.074655999999997"/>
    <n v="-87.889011999999994"/>
    <n v="4"/>
    <n v="0"/>
    <n v="0.6"/>
    <n v="0.6"/>
    <n v="24"/>
    <n v="-1"/>
    <d v="2017-04-27T00:00:00"/>
    <d v="2017-04-01T00:00:00"/>
    <d v="2017-04-27T00:00:00"/>
    <s v="Thursday"/>
    <d v="1899-12-30T18:10:57"/>
    <d v="1899-12-30T18:00:00"/>
    <n v="1"/>
    <d v="2017-04-27T00:00:00"/>
    <d v="2017-04-01T00:00:00"/>
    <d v="2017-04-27T00:00:00"/>
    <s v="Thursday"/>
    <d v="1899-12-30T18:14:09"/>
    <d v="1899-12-30T18:00:00"/>
    <s v="One Way"/>
  </r>
  <r>
    <n v="1489319"/>
    <s v="RFID Card Member"/>
    <s v="Brookfield"/>
    <s v="WI"/>
    <n v="53045"/>
    <s v="UNITED STATES"/>
    <s v="Annual Pass"/>
    <n v="3"/>
    <x v="27"/>
    <n v="43.074890000000003"/>
    <n v="-87.882810000000006"/>
    <x v="53"/>
    <n v="43.060786"/>
    <n v="-87.883825999999999"/>
    <n v="6"/>
    <n v="0"/>
    <n v="0.9"/>
    <n v="0.9"/>
    <n v="36"/>
    <n v="-1"/>
    <d v="2017-04-27T00:00:00"/>
    <d v="2017-04-01T00:00:00"/>
    <d v="2017-04-27T00:00:00"/>
    <s v="Thursday"/>
    <d v="1899-12-30T19:21:30"/>
    <d v="1899-12-30T19:00:00"/>
    <n v="1"/>
    <d v="2017-04-27T00:00:00"/>
    <d v="2017-04-01T00:00:00"/>
    <d v="2017-04-27T00:00:00"/>
    <s v="Thursday"/>
    <d v="1899-12-30T19:27:56"/>
    <d v="1899-12-30T19:00:00"/>
    <s v="One Way"/>
  </r>
  <r>
    <n v="1360197"/>
    <s v="RFID Card Member"/>
    <s v="Oak Creek"/>
    <s v="WI"/>
    <n v="53154"/>
    <s v="UNITED STATES"/>
    <s v="Annual Pass"/>
    <n v="5454"/>
    <x v="31"/>
    <n v="43.06033"/>
    <n v="-87.89546"/>
    <x v="53"/>
    <n v="43.060786"/>
    <n v="-87.883825999999999"/>
    <n v="16"/>
    <n v="0"/>
    <n v="2.4"/>
    <n v="2.2999999999999998"/>
    <n v="96"/>
    <n v="-1"/>
    <d v="2017-04-28T00:00:00"/>
    <d v="2017-04-01T00:00:00"/>
    <d v="2017-04-28T00:00:00"/>
    <s v="Friday"/>
    <d v="1899-12-30T02:00:54"/>
    <d v="1899-12-30T02:00:00"/>
    <n v="1"/>
    <d v="2017-04-28T00:00:00"/>
    <d v="2017-04-01T00:00:00"/>
    <d v="2017-04-28T00:00:00"/>
    <s v="Friday"/>
    <d v="1899-12-30T02:16:09"/>
    <d v="1899-12-30T02:00:00"/>
    <s v="One Way"/>
  </r>
  <r>
    <n v="1360197"/>
    <s v="RFID Card Member"/>
    <s v="Oak Creek"/>
    <s v="WI"/>
    <n v="53154"/>
    <s v="UNITED STATES"/>
    <s v="Annual Pass"/>
    <n v="318"/>
    <x v="48"/>
    <n v="43.060155999999999"/>
    <n v="-87.881258000000003"/>
    <x v="29"/>
    <n v="43.06033"/>
    <n v="-87.89546"/>
    <n v="12"/>
    <n v="0"/>
    <n v="1.8"/>
    <n v="1.7"/>
    <n v="72"/>
    <n v="-1"/>
    <d v="2017-04-28T00:00:00"/>
    <d v="2017-04-01T00:00:00"/>
    <d v="2017-04-28T00:00:00"/>
    <s v="Friday"/>
    <d v="1899-12-30T03:05:56"/>
    <d v="1899-12-30T03:00:00"/>
    <n v="1"/>
    <d v="2017-04-28T00:00:00"/>
    <d v="2017-04-01T00:00:00"/>
    <d v="2017-04-28T00:00:00"/>
    <s v="Friday"/>
    <d v="1899-12-30T03:17:43"/>
    <d v="1899-12-30T03:00:00"/>
    <s v="One Way"/>
  </r>
  <r>
    <n v="1260485"/>
    <s v="RFID Card Member"/>
    <s v="Shorewood"/>
    <s v="WI"/>
    <n v="53211"/>
    <s v="UNITED STATES"/>
    <s v="Annual Pass"/>
    <n v="5500"/>
    <x v="1"/>
    <n v="43.048200000000001"/>
    <n v="-87.900859999999994"/>
    <x v="28"/>
    <n v="43.045712999999999"/>
    <n v="-87.899756999999994"/>
    <n v="2"/>
    <n v="0"/>
    <n v="0.3"/>
    <n v="0.3"/>
    <n v="12"/>
    <n v="-1"/>
    <d v="2017-04-28T00:00:00"/>
    <d v="2017-04-01T00:00:00"/>
    <d v="2017-04-28T00:00:00"/>
    <s v="Friday"/>
    <d v="1899-12-30T08:44:45"/>
    <d v="1899-12-30T09:00:00"/>
    <n v="1"/>
    <d v="2017-04-28T00:00:00"/>
    <d v="2017-04-01T00:00:00"/>
    <d v="2017-04-28T00:00:00"/>
    <s v="Friday"/>
    <d v="1899-12-30T08:46:42"/>
    <d v="1899-12-30T09:00:00"/>
    <s v="One Way"/>
  </r>
  <r>
    <n v="1260485"/>
    <s v="RFID Card Member"/>
    <s v="Shorewood"/>
    <s v="WI"/>
    <n v="53211"/>
    <s v="UNITED STATES"/>
    <s v="Annual Pass"/>
    <n v="5445"/>
    <x v="30"/>
    <n v="43.045712999999999"/>
    <n v="-87.899756999999994"/>
    <x v="1"/>
    <n v="43.03886"/>
    <n v="-87.902720000000002"/>
    <n v="5"/>
    <n v="0"/>
    <n v="0.8"/>
    <n v="0.7"/>
    <n v="30"/>
    <n v="-1"/>
    <d v="2017-04-28T00:00:00"/>
    <d v="2017-04-01T00:00:00"/>
    <d v="2017-04-28T00:00:00"/>
    <s v="Friday"/>
    <d v="1899-12-30T08:46:36"/>
    <d v="1899-12-30T09:00:00"/>
    <n v="1"/>
    <d v="2017-04-28T00:00:00"/>
    <d v="2017-04-01T00:00:00"/>
    <d v="2017-04-28T00:00:00"/>
    <s v="Friday"/>
    <d v="1899-12-30T08:51:03"/>
    <d v="1899-12-30T09:00:00"/>
    <s v="One Way"/>
  </r>
  <r>
    <n v="1257700"/>
    <s v="RFID Card Member"/>
    <s v="Milwaukee"/>
    <s v="WI"/>
    <n v="53202"/>
    <s v="UNITED STATES"/>
    <s v="Annual Pass"/>
    <n v="5459"/>
    <x v="6"/>
    <n v="43.038719999999998"/>
    <n v="-87.905339999999995"/>
    <x v="42"/>
    <n v="43.020020000000002"/>
    <n v="-87.912540000000007"/>
    <n v="15"/>
    <n v="0"/>
    <n v="2.2999999999999998"/>
    <n v="2.1"/>
    <n v="90"/>
    <n v="-1"/>
    <d v="2017-04-28T00:00:00"/>
    <d v="2017-04-01T00:00:00"/>
    <d v="2017-04-28T00:00:00"/>
    <s v="Friday"/>
    <d v="1899-12-30T12:39:11"/>
    <d v="1899-12-30T13:00:00"/>
    <n v="1"/>
    <d v="2017-04-28T00:00:00"/>
    <d v="2017-04-01T00:00:00"/>
    <d v="2017-04-28T00:00:00"/>
    <s v="Friday"/>
    <d v="1899-12-30T12:54:12"/>
    <d v="1899-12-30T13:00:00"/>
    <s v="One Way"/>
  </r>
  <r>
    <n v="1172552"/>
    <s v="RFID Card Member"/>
    <s v="Long Grove"/>
    <s v="AL"/>
    <n v="60047"/>
    <s v="UNITED STATES"/>
    <s v="Bublr for Organizations"/>
    <n v="204"/>
    <x v="32"/>
    <n v="43.078530000000001"/>
    <n v="-87.882620000000003"/>
    <x v="25"/>
    <n v="43.074890000000003"/>
    <n v="-87.882810000000006"/>
    <n v="16"/>
    <n v="0"/>
    <n v="2.4"/>
    <n v="2.2999999999999998"/>
    <n v="96"/>
    <n v="-1"/>
    <d v="2017-04-28T00:00:00"/>
    <d v="2017-04-01T00:00:00"/>
    <d v="2017-04-28T00:00:00"/>
    <s v="Friday"/>
    <d v="1899-12-30T13:14:18"/>
    <d v="1899-12-30T13:00:00"/>
    <n v="1"/>
    <d v="2017-04-28T00:00:00"/>
    <d v="2017-04-01T00:00:00"/>
    <d v="2017-04-28T00:00:00"/>
    <s v="Friday"/>
    <d v="1899-12-30T13:30:42"/>
    <d v="1899-12-30T14:00:00"/>
    <s v="One Way"/>
  </r>
  <r>
    <n v="1239159"/>
    <s v="RFID Card Member"/>
    <s v="Milwaukee"/>
    <s v="WI"/>
    <n v="53202"/>
    <s v="UNITED STATES"/>
    <s v="Pay as You Go Pass"/>
    <n v="216"/>
    <x v="38"/>
    <n v="43.058619999999998"/>
    <n v="-87.885319999999993"/>
    <x v="10"/>
    <n v="43.058619999999998"/>
    <n v="-87.885319999999993"/>
    <n v="21"/>
    <n v="2"/>
    <n v="3.2"/>
    <n v="3"/>
    <n v="126"/>
    <n v="-1"/>
    <d v="2017-04-28T00:00:00"/>
    <d v="2017-04-01T00:00:00"/>
    <d v="2017-04-28T00:00:00"/>
    <s v="Friday"/>
    <d v="1899-12-30T14:13:43"/>
    <d v="1899-12-30T14:00:00"/>
    <n v="1"/>
    <d v="2017-04-28T00:00:00"/>
    <d v="2017-04-01T00:00:00"/>
    <d v="2017-04-28T00:00:00"/>
    <s v="Friday"/>
    <d v="1899-12-30T14:34:55"/>
    <d v="1899-12-30T15:00:00"/>
    <s v="Round Trip"/>
  </r>
  <r>
    <n v="1372080"/>
    <s v="RFID Card Member"/>
    <s v="Milwaukee"/>
    <s v="WI"/>
    <n v="53201"/>
    <s v="UNITED STATES"/>
    <s v="Annual Pass"/>
    <n v="5547"/>
    <x v="38"/>
    <n v="43.058619999999998"/>
    <n v="-87.885319999999993"/>
    <x v="20"/>
    <n v="43.077359999999999"/>
    <n v="-87.880769999999998"/>
    <n v="13"/>
    <n v="0"/>
    <n v="2"/>
    <n v="1.9"/>
    <n v="78"/>
    <n v="-1"/>
    <d v="2017-04-28T00:00:00"/>
    <d v="2017-04-01T00:00:00"/>
    <d v="2017-04-28T00:00:00"/>
    <s v="Friday"/>
    <d v="1899-12-30T17:02:58"/>
    <d v="1899-12-30T17:00:00"/>
    <n v="1"/>
    <d v="2017-04-28T00:00:00"/>
    <d v="2017-04-01T00:00:00"/>
    <d v="2017-04-28T00:00:00"/>
    <s v="Friday"/>
    <d v="1899-12-30T17:15:13"/>
    <d v="1899-12-30T17:00:00"/>
    <s v="One Way"/>
  </r>
  <r>
    <n v="993392"/>
    <s v="RFID Card Member"/>
    <s v="Milwaukee"/>
    <s v="WI"/>
    <n v="53211"/>
    <s v="UNITED STATES"/>
    <s v="Annual Pass"/>
    <n v="77"/>
    <x v="53"/>
    <n v="43.074655999999997"/>
    <n v="-87.889011999999994"/>
    <x v="25"/>
    <n v="43.074890000000003"/>
    <n v="-87.882810000000006"/>
    <n v="3"/>
    <n v="0"/>
    <n v="0.5"/>
    <n v="0.4"/>
    <n v="18"/>
    <n v="-1"/>
    <d v="2017-04-28T00:00:00"/>
    <d v="2017-04-01T00:00:00"/>
    <d v="2017-04-28T00:00:00"/>
    <s v="Friday"/>
    <d v="1899-12-30T17:40:02"/>
    <d v="1899-12-30T18:00:00"/>
    <n v="1"/>
    <d v="2017-04-28T00:00:00"/>
    <d v="2017-04-01T00:00:00"/>
    <d v="2017-04-28T00:00:00"/>
    <s v="Friday"/>
    <d v="1899-12-30T17:43:47"/>
    <d v="1899-12-30T18:00:00"/>
    <s v="One Way"/>
  </r>
  <r>
    <n v="783916"/>
    <s v="RFID Card Member"/>
    <s v="Chicago"/>
    <s v="IL"/>
    <n v="60618"/>
    <s v="UNITED STATES"/>
    <s v="Annual Pass"/>
    <n v="957"/>
    <x v="2"/>
    <n v="43.03886"/>
    <n v="-87.902720000000002"/>
    <x v="9"/>
    <n v="43.034619999999997"/>
    <n v="-87.917500000000004"/>
    <n v="10"/>
    <n v="0"/>
    <n v="1.5"/>
    <n v="1.4"/>
    <n v="60"/>
    <n v="-1"/>
    <d v="2017-04-18T00:00:00"/>
    <d v="2017-04-01T00:00:00"/>
    <d v="2017-04-18T00:00:00"/>
    <s v="Tuesday"/>
    <d v="1899-12-30T14:43:50"/>
    <d v="1899-12-30T15:00:00"/>
    <n v="1"/>
    <d v="2017-04-18T00:00:00"/>
    <d v="2017-04-01T00:00:00"/>
    <d v="2017-04-18T00:00:00"/>
    <s v="Tuesday"/>
    <d v="1899-12-30T14:53:05"/>
    <d v="1899-12-30T15:00:00"/>
    <s v="One Way"/>
  </r>
  <r>
    <n v="1251108"/>
    <s v="RFID Card Member"/>
    <s v="Appleton"/>
    <s v="WI"/>
    <n v="54913"/>
    <s v="UNITED STATES"/>
    <s v="Bublr for Organizations"/>
    <n v="31"/>
    <x v="31"/>
    <n v="43.06033"/>
    <n v="-87.89546"/>
    <x v="47"/>
    <n v="43.060250000000003"/>
    <n v="-87.892169999999993"/>
    <n v="1"/>
    <n v="0"/>
    <n v="0.2"/>
    <n v="0.1"/>
    <n v="6"/>
    <n v="-1"/>
    <d v="2017-04-18T00:00:00"/>
    <d v="2017-04-01T00:00:00"/>
    <d v="2017-04-18T00:00:00"/>
    <s v="Tuesday"/>
    <d v="1899-12-30T15:32:01"/>
    <d v="1899-12-30T16:00:00"/>
    <n v="1"/>
    <d v="2017-04-18T00:00:00"/>
    <d v="2017-04-01T00:00:00"/>
    <d v="2017-04-18T00:00:00"/>
    <s v="Tuesday"/>
    <d v="1899-12-30T15:33:35"/>
    <d v="1899-12-30T16:00:00"/>
    <s v="One Way"/>
  </r>
  <r>
    <n v="1586651"/>
    <s v="RFID Card Member"/>
    <s v="Greenfield "/>
    <s v="WI"/>
    <n v="53220"/>
    <s v="UNITED STATES"/>
    <s v="Pay as You Go Pass"/>
    <n v="9"/>
    <x v="39"/>
    <n v="43.020020000000002"/>
    <n v="-87.912540000000007"/>
    <x v="42"/>
    <n v="43.020020000000002"/>
    <n v="-87.912540000000007"/>
    <n v="96"/>
    <n v="8"/>
    <n v="14.4"/>
    <n v="13.7"/>
    <n v="576"/>
    <n v="-1"/>
    <d v="2017-04-18T00:00:00"/>
    <d v="2017-04-01T00:00:00"/>
    <d v="2017-04-18T00:00:00"/>
    <s v="Tuesday"/>
    <d v="1899-12-30T17:04:26"/>
    <d v="1899-12-30T17:00:00"/>
    <n v="1"/>
    <d v="2017-04-18T00:00:00"/>
    <d v="2017-04-01T00:00:00"/>
    <d v="2017-04-18T00:00:00"/>
    <s v="Tuesday"/>
    <d v="1899-12-30T18:40:14"/>
    <d v="1899-12-30T19:00:00"/>
    <s v="Round Trip"/>
  </r>
  <r>
    <n v="563412"/>
    <s v="RFID Card Member"/>
    <s v="Kenilworth"/>
    <s v="IL"/>
    <n v="60043"/>
    <s v="UNITED STATES"/>
    <s v="Annual Pass"/>
    <n v="11093"/>
    <x v="20"/>
    <n v="43.049230000000001"/>
    <n v="-87.911940000000001"/>
    <x v="9"/>
    <n v="43.034619999999997"/>
    <n v="-87.917500000000004"/>
    <n v="10"/>
    <n v="0"/>
    <n v="1.5"/>
    <n v="1.4"/>
    <n v="60"/>
    <n v="-1"/>
    <d v="2017-04-18T00:00:00"/>
    <d v="2017-04-01T00:00:00"/>
    <d v="2017-04-18T00:00:00"/>
    <s v="Tuesday"/>
    <d v="1899-12-30T17:17:52"/>
    <d v="1899-12-30T17:00:00"/>
    <n v="1"/>
    <d v="2017-04-18T00:00:00"/>
    <d v="2017-04-01T00:00:00"/>
    <d v="2017-04-18T00:00:00"/>
    <s v="Tuesday"/>
    <d v="1899-12-30T17:27:24"/>
    <d v="1899-12-30T17:00:00"/>
    <s v="One Way"/>
  </r>
  <r>
    <n v="1137916"/>
    <s v="RFID Card Member"/>
    <s v="Milwaukee "/>
    <s v="WI"/>
    <n v="53202"/>
    <s v="UNITED STATES"/>
    <s v="Annual Pass"/>
    <n v="993"/>
    <x v="8"/>
    <n v="43.038580000000003"/>
    <n v="-87.90934"/>
    <x v="11"/>
    <n v="43.052460000000004"/>
    <n v="-87.891000000000005"/>
    <n v="13"/>
    <n v="0"/>
    <n v="2"/>
    <n v="1.9"/>
    <n v="78"/>
    <n v="-1"/>
    <d v="2017-04-18T00:00:00"/>
    <d v="2017-04-01T00:00:00"/>
    <d v="2017-04-18T00:00:00"/>
    <s v="Tuesday"/>
    <d v="1899-12-30T18:35:16"/>
    <d v="1899-12-30T19:00:00"/>
    <n v="1"/>
    <d v="2017-04-18T00:00:00"/>
    <d v="2017-04-01T00:00:00"/>
    <d v="2017-04-18T00:00:00"/>
    <s v="Tuesday"/>
    <d v="1899-12-30T18:48:16"/>
    <d v="1899-12-30T19:00:00"/>
    <s v="One Way"/>
  </r>
  <r>
    <n v="1097164"/>
    <s v="RFID Card Member"/>
    <s v="Milwaukee"/>
    <s v="WI"/>
    <n v="53202"/>
    <s v="UNITED STATES"/>
    <s v="Annual Pass"/>
    <n v="24"/>
    <x v="9"/>
    <n v="43.05097"/>
    <n v="-87.906440000000003"/>
    <x v="58"/>
    <n v="43.026229999999998"/>
    <n v="-87.912809999999993"/>
    <n v="11"/>
    <n v="0"/>
    <n v="1.7"/>
    <n v="1.6"/>
    <n v="66"/>
    <n v="-1"/>
    <d v="2017-04-18T00:00:00"/>
    <d v="2017-04-01T00:00:00"/>
    <d v="2017-04-18T00:00:00"/>
    <s v="Tuesday"/>
    <d v="1899-12-30T19:14:07"/>
    <d v="1899-12-30T19:00:00"/>
    <n v="1"/>
    <d v="2017-04-18T00:00:00"/>
    <d v="2017-04-01T00:00:00"/>
    <d v="2017-04-18T00:00:00"/>
    <s v="Tuesday"/>
    <d v="1899-12-30T19:25:29"/>
    <d v="1899-12-30T19:00:00"/>
    <s v="One Way"/>
  </r>
  <r>
    <n v="1249929"/>
    <s v="RFID Card Member"/>
    <s v="Oregon"/>
    <s v="WI"/>
    <n v="53575"/>
    <s v="UNITED STATES"/>
    <s v="Bublr for Organizations"/>
    <n v="5529"/>
    <x v="32"/>
    <n v="43.078530000000001"/>
    <n v="-87.882620000000003"/>
    <x v="13"/>
    <n v="43.078530000000001"/>
    <n v="-87.882620000000003"/>
    <n v="14"/>
    <n v="0"/>
    <n v="2.1"/>
    <n v="2"/>
    <n v="84"/>
    <n v="-1"/>
    <d v="2017-04-18T00:00:00"/>
    <d v="2017-04-01T00:00:00"/>
    <d v="2017-04-18T00:00:00"/>
    <s v="Tuesday"/>
    <d v="1899-12-30T19:26:01"/>
    <d v="1899-12-30T19:00:00"/>
    <n v="1"/>
    <d v="2017-04-18T00:00:00"/>
    <d v="2017-04-01T00:00:00"/>
    <d v="2017-04-18T00:00:00"/>
    <s v="Tuesday"/>
    <d v="1899-12-30T19:40:23"/>
    <d v="1899-12-30T20:00:00"/>
    <s v="Round Trip"/>
  </r>
  <r>
    <n v="1253042"/>
    <s v="RFID Card Member"/>
    <s v="Marinette"/>
    <s v="WI"/>
    <n v="54143"/>
    <s v="UNITED STATES"/>
    <s v="Bublr for Organizations"/>
    <n v="116"/>
    <x v="31"/>
    <n v="43.06033"/>
    <n v="-87.89546"/>
    <x v="47"/>
    <n v="43.060250000000003"/>
    <n v="-87.892169999999993"/>
    <n v="2"/>
    <n v="0"/>
    <n v="0.3"/>
    <n v="0.3"/>
    <n v="12"/>
    <n v="-1"/>
    <d v="2017-04-18T00:00:00"/>
    <d v="2017-04-01T00:00:00"/>
    <d v="2017-04-18T00:00:00"/>
    <s v="Tuesday"/>
    <d v="1899-12-30T20:04:45"/>
    <d v="1899-12-30T20:00:00"/>
    <n v="1"/>
    <d v="2017-04-18T00:00:00"/>
    <d v="2017-04-01T00:00:00"/>
    <d v="2017-04-18T00:00:00"/>
    <s v="Tuesday"/>
    <d v="1899-12-30T20:06:35"/>
    <d v="1899-12-30T20:00:00"/>
    <s v="One Way"/>
  </r>
  <r>
    <n v="1253042"/>
    <s v="RFID Card Member"/>
    <s v="Marinette"/>
    <s v="WI"/>
    <n v="54143"/>
    <s v="UNITED STATES"/>
    <s v="Bublr for Organizations"/>
    <n v="25"/>
    <x v="35"/>
    <n v="43.060250000000003"/>
    <n v="-87.892169999999993"/>
    <x v="53"/>
    <n v="43.060786"/>
    <n v="-87.883825999999999"/>
    <n v="5"/>
    <n v="0"/>
    <n v="0.8"/>
    <n v="0.7"/>
    <n v="30"/>
    <n v="-1"/>
    <d v="2017-04-18T00:00:00"/>
    <d v="2017-04-01T00:00:00"/>
    <d v="2017-04-18T00:00:00"/>
    <s v="Tuesday"/>
    <d v="1899-12-30T20:08:59"/>
    <d v="1899-12-30T20:00:00"/>
    <n v="1"/>
    <d v="2017-04-18T00:00:00"/>
    <d v="2017-04-01T00:00:00"/>
    <d v="2017-04-18T00:00:00"/>
    <s v="Tuesday"/>
    <d v="1899-12-30T20:13:54"/>
    <d v="1899-12-30T20:00:00"/>
    <s v="One Way"/>
  </r>
  <r>
    <n v="1251812"/>
    <s v="RFID Card Member"/>
    <s v="Fort Atkinson"/>
    <s v="WI"/>
    <n v="53538"/>
    <s v="UNITED STATES"/>
    <s v="Bublr for Organizations"/>
    <n v="5519"/>
    <x v="35"/>
    <n v="43.060250000000003"/>
    <n v="-87.892169999999993"/>
    <x v="25"/>
    <n v="43.074890000000003"/>
    <n v="-87.882810000000006"/>
    <n v="9"/>
    <n v="0"/>
    <n v="1.4"/>
    <n v="1.3"/>
    <n v="54"/>
    <n v="-1"/>
    <d v="2017-04-19T00:00:00"/>
    <d v="2017-04-01T00:00:00"/>
    <d v="2017-04-19T00:00:00"/>
    <s v="Wednesday"/>
    <d v="1899-12-30T12:13:13"/>
    <d v="1899-12-30T12:00:00"/>
    <n v="1"/>
    <d v="2017-04-19T00:00:00"/>
    <d v="2017-04-01T00:00:00"/>
    <d v="2017-04-19T00:00:00"/>
    <s v="Wednesday"/>
    <d v="1899-12-30T12:22:16"/>
    <d v="1899-12-30T12:00:00"/>
    <s v="One Way"/>
  </r>
  <r>
    <n v="1437870"/>
    <s v="RFID Card Member"/>
    <s v="Milwaukee"/>
    <s v="WI"/>
    <n v="53223"/>
    <s v="UNITED STATES"/>
    <s v="Annual Pass"/>
    <n v="88"/>
    <x v="16"/>
    <n v="43.03913"/>
    <n v="-87.916150000000002"/>
    <x v="9"/>
    <n v="43.034619999999997"/>
    <n v="-87.917500000000004"/>
    <n v="5"/>
    <n v="0"/>
    <n v="0.8"/>
    <n v="0.7"/>
    <n v="30"/>
    <n v="-1"/>
    <d v="2017-04-19T00:00:00"/>
    <d v="2017-04-01T00:00:00"/>
    <d v="2017-04-19T00:00:00"/>
    <s v="Wednesday"/>
    <d v="1899-12-30T12:26:02"/>
    <d v="1899-12-30T12:00:00"/>
    <n v="1"/>
    <d v="2017-04-19T00:00:00"/>
    <d v="2017-04-01T00:00:00"/>
    <d v="2017-04-19T00:00:00"/>
    <s v="Wednesday"/>
    <d v="1899-12-30T12:31:31"/>
    <d v="1899-12-30T13:00:00"/>
    <s v="One Way"/>
  </r>
  <r>
    <n v="1360829"/>
    <s v="RFID Card Member"/>
    <s v="Marshfield"/>
    <s v="WI"/>
    <n v="54449"/>
    <s v="UNITED STATES"/>
    <s v="Annual Pass"/>
    <n v="199"/>
    <x v="35"/>
    <n v="43.060250000000003"/>
    <n v="-87.892169999999993"/>
    <x v="29"/>
    <n v="43.06033"/>
    <n v="-87.89546"/>
    <n v="2"/>
    <n v="0"/>
    <n v="0.3"/>
    <n v="0.3"/>
    <n v="12"/>
    <n v="-1"/>
    <d v="2017-04-19T00:00:00"/>
    <d v="2017-04-01T00:00:00"/>
    <d v="2017-04-19T00:00:00"/>
    <s v="Wednesday"/>
    <d v="1899-12-30T12:41:11"/>
    <d v="1899-12-30T13:00:00"/>
    <n v="1"/>
    <d v="2017-04-19T00:00:00"/>
    <d v="2017-04-01T00:00:00"/>
    <d v="2017-04-19T00:00:00"/>
    <s v="Wednesday"/>
    <d v="1899-12-30T12:43:30"/>
    <d v="1899-12-30T13:00:00"/>
    <s v="One Way"/>
  </r>
  <r>
    <n v="1425087"/>
    <s v="RFID Card Member"/>
    <s v="milwaukee"/>
    <s v="WI"/>
    <n v="53212"/>
    <s v="UNITED STATES"/>
    <s v="Annual Pass"/>
    <n v="5426"/>
    <x v="31"/>
    <n v="43.06033"/>
    <n v="-87.89546"/>
    <x v="3"/>
    <n v="43.03913"/>
    <n v="-87.916150000000002"/>
    <n v="11"/>
    <n v="0"/>
    <n v="1.7"/>
    <n v="1.6"/>
    <n v="66"/>
    <n v="-1"/>
    <d v="2017-04-19T00:00:00"/>
    <d v="2017-04-01T00:00:00"/>
    <d v="2017-04-19T00:00:00"/>
    <s v="Wednesday"/>
    <d v="1899-12-30T14:27:14"/>
    <d v="1899-12-30T14:00:00"/>
    <n v="1"/>
    <d v="2017-04-19T00:00:00"/>
    <d v="2017-04-01T00:00:00"/>
    <d v="2017-04-19T00:00:00"/>
    <s v="Wednesday"/>
    <d v="1899-12-30T14:38:42"/>
    <d v="1899-12-30T15:00:00"/>
    <s v="One Way"/>
  </r>
  <r>
    <n v="1255308"/>
    <s v="RFID Card Member"/>
    <s v="Milwaukee"/>
    <s v="WI"/>
    <n v="53211"/>
    <s v="UNITED STATES"/>
    <s v="30-Day Pass"/>
    <n v="5573"/>
    <x v="22"/>
    <n v="43.066893999999998"/>
    <n v="-87.877936000000005"/>
    <x v="5"/>
    <n v="43.04824"/>
    <n v="-87.904970000000006"/>
    <n v="12"/>
    <n v="0"/>
    <n v="1.8"/>
    <n v="1.7"/>
    <n v="72"/>
    <n v="-1"/>
    <d v="2017-04-19T00:00:00"/>
    <d v="2017-04-01T00:00:00"/>
    <d v="2017-04-19T00:00:00"/>
    <s v="Wednesday"/>
    <d v="1899-12-30T15:31:36"/>
    <d v="1899-12-30T16:00:00"/>
    <n v="1"/>
    <d v="2017-04-19T00:00:00"/>
    <d v="2017-04-01T00:00:00"/>
    <d v="2017-04-19T00:00:00"/>
    <s v="Wednesday"/>
    <d v="1899-12-30T15:43:09"/>
    <d v="1899-12-30T16:00:00"/>
    <s v="One Way"/>
  </r>
  <r>
    <n v="531225"/>
    <s v="RFID Card Member"/>
    <s v="milwaukee"/>
    <s v="WI"/>
    <n v="53202"/>
    <s v="UNITED STATES"/>
    <s v="Annual Pass"/>
    <n v="5503"/>
    <x v="9"/>
    <n v="43.05097"/>
    <n v="-87.906440000000003"/>
    <x v="28"/>
    <n v="43.045712999999999"/>
    <n v="-87.899756999999994"/>
    <n v="7"/>
    <n v="0"/>
    <n v="1.1000000000000001"/>
    <n v="1"/>
    <n v="42"/>
    <n v="-1"/>
    <d v="2017-04-19T00:00:00"/>
    <d v="2017-04-01T00:00:00"/>
    <d v="2017-04-19T00:00:00"/>
    <s v="Wednesday"/>
    <d v="1899-12-30T15:45:13"/>
    <d v="1899-12-30T16:00:00"/>
    <n v="1"/>
    <d v="2017-04-19T00:00:00"/>
    <d v="2017-04-01T00:00:00"/>
    <d v="2017-04-19T00:00:00"/>
    <s v="Wednesday"/>
    <d v="1899-12-30T15:52:59"/>
    <d v="1899-12-30T16:00:00"/>
    <s v="One Way"/>
  </r>
  <r>
    <n v="1182678"/>
    <s v="RFID Card Member"/>
    <s v="Milwaukee"/>
    <s v="WI"/>
    <n v="53202"/>
    <s v="UNITED STATES"/>
    <s v="Annual Pass"/>
    <n v="5584"/>
    <x v="6"/>
    <n v="43.038719999999998"/>
    <n v="-87.905339999999995"/>
    <x v="41"/>
    <n v="43.031320000000001"/>
    <n v="-87.904259999999994"/>
    <n v="3"/>
    <n v="0"/>
    <n v="0.5"/>
    <n v="0.4"/>
    <n v="18"/>
    <n v="-1"/>
    <d v="2017-04-19T00:00:00"/>
    <d v="2017-04-01T00:00:00"/>
    <d v="2017-04-19T00:00:00"/>
    <s v="Wednesday"/>
    <d v="1899-12-30T17:10:05"/>
    <d v="1899-12-30T17:00:00"/>
    <n v="1"/>
    <d v="2017-04-19T00:00:00"/>
    <d v="2017-04-01T00:00:00"/>
    <d v="2017-04-19T00:00:00"/>
    <s v="Wednesday"/>
    <d v="1899-12-30T17:13:58"/>
    <d v="1899-12-30T17:00:00"/>
    <s v="One Way"/>
  </r>
  <r>
    <n v="1260485"/>
    <s v="RFID Card Member"/>
    <s v="Shorewood"/>
    <s v="WI"/>
    <n v="53211"/>
    <s v="UNITED STATES"/>
    <s v="Annual Pass"/>
    <n v="5589"/>
    <x v="30"/>
    <n v="43.045712999999999"/>
    <n v="-87.899756999999994"/>
    <x v="2"/>
    <n v="43.048200000000001"/>
    <n v="-87.900859999999994"/>
    <n v="2"/>
    <n v="0"/>
    <n v="0.3"/>
    <n v="0.3"/>
    <n v="12"/>
    <n v="-1"/>
    <d v="2017-04-19T00:00:00"/>
    <d v="2017-04-01T00:00:00"/>
    <d v="2017-04-19T00:00:00"/>
    <s v="Wednesday"/>
    <d v="1899-12-30T17:41:40"/>
    <d v="1899-12-30T18:00:00"/>
    <n v="1"/>
    <d v="2017-04-19T00:00:00"/>
    <d v="2017-04-01T00:00:00"/>
    <d v="2017-04-19T00:00:00"/>
    <s v="Wednesday"/>
    <d v="1899-12-30T17:43:21"/>
    <d v="1899-12-30T18:00:00"/>
    <s v="One Way"/>
  </r>
  <r>
    <n v="1345700"/>
    <s v="RFID Card Member"/>
    <s v="Milwaukee"/>
    <s v="WI"/>
    <n v="53202"/>
    <s v="UNITED STATES"/>
    <s v="Annual Pass"/>
    <n v="5566"/>
    <x v="23"/>
    <n v="43.053040000000003"/>
    <n v="-87.897660000000002"/>
    <x v="28"/>
    <n v="43.045712999999999"/>
    <n v="-87.899756999999994"/>
    <n v="5"/>
    <n v="0"/>
    <n v="0.8"/>
    <n v="0.7"/>
    <n v="30"/>
    <n v="-1"/>
    <d v="2017-04-19T00:00:00"/>
    <d v="2017-04-01T00:00:00"/>
    <d v="2017-04-19T00:00:00"/>
    <s v="Wednesday"/>
    <d v="1899-12-30T22:12:10"/>
    <d v="1899-12-30T22:00:00"/>
    <n v="1"/>
    <d v="2017-04-19T00:00:00"/>
    <d v="2017-04-01T00:00:00"/>
    <d v="2017-04-19T00:00:00"/>
    <s v="Wednesday"/>
    <d v="1899-12-30T22:17:41"/>
    <d v="1899-12-30T22:00:00"/>
    <s v="One Way"/>
  </r>
  <r>
    <n v="1489319"/>
    <s v="RFID Card Member"/>
    <s v="Brookfield"/>
    <s v="WI"/>
    <n v="53045"/>
    <s v="UNITED STATES"/>
    <s v="Annual Pass"/>
    <n v="231"/>
    <x v="10"/>
    <n v="43.060786"/>
    <n v="-87.883825999999999"/>
    <x v="20"/>
    <n v="43.077359999999999"/>
    <n v="-87.880769999999998"/>
    <n v="8"/>
    <n v="0"/>
    <n v="1.2"/>
    <n v="1.1000000000000001"/>
    <n v="48"/>
    <n v="-1"/>
    <d v="2017-04-20T00:00:00"/>
    <d v="2017-04-01T00:00:00"/>
    <d v="2017-04-20T00:00:00"/>
    <s v="Thursday"/>
    <d v="1899-12-30T08:35:38"/>
    <d v="1899-12-30T09:00:00"/>
    <n v="1"/>
    <d v="2017-04-20T00:00:00"/>
    <d v="2017-04-01T00:00:00"/>
    <d v="2017-04-20T00:00:00"/>
    <s v="Thursday"/>
    <d v="1899-12-30T08:43:52"/>
    <d v="1899-12-30T09:00:00"/>
    <s v="One Way"/>
  </r>
  <r>
    <n v="1280631"/>
    <s v="RFID Card Member"/>
    <s v="Milwaukee"/>
    <s v="WI"/>
    <n v="53202"/>
    <s v="UNITED STATES"/>
    <s v="Annual Pass"/>
    <n v="11150"/>
    <x v="6"/>
    <n v="43.038719999999998"/>
    <n v="-87.905339999999995"/>
    <x v="3"/>
    <n v="43.03913"/>
    <n v="-87.916150000000002"/>
    <n v="4"/>
    <n v="0"/>
    <n v="0.6"/>
    <n v="0.6"/>
    <n v="24"/>
    <n v="-1"/>
    <d v="2017-04-20T00:00:00"/>
    <d v="2017-04-01T00:00:00"/>
    <d v="2017-04-20T00:00:00"/>
    <s v="Thursday"/>
    <d v="1899-12-30T11:33:01"/>
    <d v="1899-12-30T12:00:00"/>
    <n v="1"/>
    <d v="2017-04-20T00:00:00"/>
    <d v="2017-04-01T00:00:00"/>
    <d v="2017-04-20T00:00:00"/>
    <s v="Thursday"/>
    <d v="1899-12-30T11:37:44"/>
    <d v="1899-12-30T12:00:00"/>
    <s v="One Way"/>
  </r>
  <r>
    <n v="1360133"/>
    <s v="RFID Card Member"/>
    <s v="Milwaukee "/>
    <s v="WI"/>
    <n v="53212"/>
    <s v="UNITED STATES"/>
    <s v="Annual Pass"/>
    <n v="5530"/>
    <x v="31"/>
    <n v="43.06033"/>
    <n v="-87.89546"/>
    <x v="47"/>
    <n v="43.060250000000003"/>
    <n v="-87.892169999999993"/>
    <n v="1"/>
    <n v="0"/>
    <n v="0.2"/>
    <n v="0.1"/>
    <n v="6"/>
    <n v="-1"/>
    <d v="2017-04-20T00:00:00"/>
    <d v="2017-04-01T00:00:00"/>
    <d v="2017-04-20T00:00:00"/>
    <s v="Thursday"/>
    <d v="1899-12-30T11:56:34"/>
    <d v="1899-12-30T12:00:00"/>
    <n v="1"/>
    <d v="2017-04-20T00:00:00"/>
    <d v="2017-04-01T00:00:00"/>
    <d v="2017-04-20T00:00:00"/>
    <s v="Thursday"/>
    <d v="1899-12-30T11:57:34"/>
    <d v="1899-12-30T12:00:00"/>
    <s v="One Way"/>
  </r>
  <r>
    <n v="1251113"/>
    <s v="RFID Card Member"/>
    <s v="Neenah"/>
    <s v="WI"/>
    <n v="54956"/>
    <s v="UNITED STATES"/>
    <s v="Bublr for Organizations"/>
    <n v="11072"/>
    <x v="35"/>
    <n v="43.060250000000003"/>
    <n v="-87.892169999999993"/>
    <x v="47"/>
    <n v="43.060250000000003"/>
    <n v="-87.892169999999993"/>
    <n v="8"/>
    <n v="0"/>
    <n v="1.2"/>
    <n v="1.1000000000000001"/>
    <n v="48"/>
    <n v="-1"/>
    <d v="2017-04-20T00:00:00"/>
    <d v="2017-04-01T00:00:00"/>
    <d v="2017-04-20T00:00:00"/>
    <s v="Thursday"/>
    <d v="1899-12-30T12:38:05"/>
    <d v="1899-12-30T13:00:00"/>
    <n v="1"/>
    <d v="2017-04-20T00:00:00"/>
    <d v="2017-04-01T00:00:00"/>
    <d v="2017-04-20T00:00:00"/>
    <s v="Thursday"/>
    <d v="1899-12-30T12:46:03"/>
    <d v="1899-12-30T13:00:00"/>
    <s v="Round Trip"/>
  </r>
  <r>
    <n v="1251113"/>
    <s v="RFID Card Member"/>
    <s v="Neenah"/>
    <s v="WI"/>
    <n v="54956"/>
    <s v="UNITED STATES"/>
    <s v="Bublr for Organizations"/>
    <n v="31"/>
    <x v="35"/>
    <n v="43.060250000000003"/>
    <n v="-87.892169999999993"/>
    <x v="47"/>
    <n v="43.060250000000003"/>
    <n v="-87.892169999999993"/>
    <n v="11"/>
    <n v="0"/>
    <n v="1.7"/>
    <n v="1.6"/>
    <n v="66"/>
    <n v="-1"/>
    <d v="2017-04-20T00:00:00"/>
    <d v="2017-04-01T00:00:00"/>
    <d v="2017-04-20T00:00:00"/>
    <s v="Thursday"/>
    <d v="1899-12-30T13:11:01"/>
    <d v="1899-12-30T13:00:00"/>
    <n v="1"/>
    <d v="2017-04-20T00:00:00"/>
    <d v="2017-04-01T00:00:00"/>
    <d v="2017-04-20T00:00:00"/>
    <s v="Thursday"/>
    <d v="1899-12-30T13:22:49"/>
    <d v="1899-12-30T13:00:00"/>
    <s v="Round Trip"/>
  </r>
  <r>
    <n v="1369145"/>
    <s v="RFID Card Member"/>
    <s v="Milwaukee"/>
    <s v="WI"/>
    <n v="53211"/>
    <s v="UNITED STATES"/>
    <s v="Annual Pass"/>
    <n v="11155"/>
    <x v="53"/>
    <n v="43.074655999999997"/>
    <n v="-87.889011999999994"/>
    <x v="13"/>
    <n v="43.078530000000001"/>
    <n v="-87.882620000000003"/>
    <n v="9"/>
    <n v="0"/>
    <n v="1.4"/>
    <n v="1.3"/>
    <n v="54"/>
    <n v="-1"/>
    <d v="2017-04-20T00:00:00"/>
    <d v="2017-04-01T00:00:00"/>
    <d v="2017-04-20T00:00:00"/>
    <s v="Thursday"/>
    <d v="1899-12-30T17:06:46"/>
    <d v="1899-12-30T17:00:00"/>
    <n v="1"/>
    <d v="2017-04-20T00:00:00"/>
    <d v="2017-04-01T00:00:00"/>
    <d v="2017-04-20T00:00:00"/>
    <s v="Thursday"/>
    <d v="1899-12-30T17:15:23"/>
    <d v="1899-12-30T17:00:00"/>
    <s v="One Way"/>
  </r>
  <r>
    <n v="1591570"/>
    <s v="RFID Card Member"/>
    <m/>
    <m/>
    <n v="53045"/>
    <s v="UNITED STATES"/>
    <s v="Pay as You Go Pass"/>
    <n v="6"/>
    <x v="25"/>
    <n v="43.058010000000003"/>
    <n v="-87.877300000000005"/>
    <x v="22"/>
    <n v="43.058010000000003"/>
    <n v="-87.877300000000005"/>
    <n v="45"/>
    <n v="4"/>
    <n v="6.8"/>
    <n v="6.4"/>
    <n v="270"/>
    <n v="-1"/>
    <d v="2017-04-20T00:00:00"/>
    <d v="2017-04-01T00:00:00"/>
    <d v="2017-04-20T00:00:00"/>
    <s v="Thursday"/>
    <d v="1899-12-30T18:27:37"/>
    <d v="1899-12-30T18:00:00"/>
    <n v="1"/>
    <d v="2017-04-20T00:00:00"/>
    <d v="2017-04-01T00:00:00"/>
    <d v="2017-04-20T00:00:00"/>
    <s v="Thursday"/>
    <d v="1899-12-30T19:12:15"/>
    <d v="1899-12-30T19:00:00"/>
    <s v="Round Trip"/>
  </r>
  <r>
    <n v="1591587"/>
    <s v="RFID Card Member"/>
    <m/>
    <m/>
    <n v="53211"/>
    <s v="UNITED STATES"/>
    <s v="Pay as You Go Pass"/>
    <n v="5489"/>
    <x v="25"/>
    <n v="43.058010000000003"/>
    <n v="-87.877300000000005"/>
    <x v="22"/>
    <n v="43.058010000000003"/>
    <n v="-87.877300000000005"/>
    <n v="44"/>
    <n v="4"/>
    <n v="6.6"/>
    <n v="6.3"/>
    <n v="264"/>
    <n v="-1"/>
    <d v="2017-04-20T00:00:00"/>
    <d v="2017-04-01T00:00:00"/>
    <d v="2017-04-20T00:00:00"/>
    <s v="Thursday"/>
    <d v="1899-12-30T18:28:17"/>
    <d v="1899-12-30T18:00:00"/>
    <n v="1"/>
    <d v="2017-04-20T00:00:00"/>
    <d v="2017-04-01T00:00:00"/>
    <d v="2017-04-20T00:00:00"/>
    <s v="Thursday"/>
    <d v="1899-12-30T19:12:11"/>
    <d v="1899-12-30T19:00:00"/>
    <s v="Round Trip"/>
  </r>
  <r>
    <n v="1518070"/>
    <s v="RFID Card Member"/>
    <s v="Milwaukee"/>
    <s v="WI"/>
    <n v="53211"/>
    <s v="UNITED STATES"/>
    <s v="30-Day Pass"/>
    <n v="216"/>
    <x v="12"/>
    <n v="43.052460000000004"/>
    <n v="-87.891000000000005"/>
    <x v="35"/>
    <n v="43.066893999999998"/>
    <n v="-87.877936000000005"/>
    <n v="12"/>
    <n v="0"/>
    <n v="1.8"/>
    <n v="1.7"/>
    <n v="72"/>
    <n v="-1"/>
    <d v="2017-04-20T00:00:00"/>
    <d v="2017-04-01T00:00:00"/>
    <d v="2017-04-20T00:00:00"/>
    <s v="Thursday"/>
    <d v="1899-12-30T21:19:30"/>
    <d v="1899-12-30T21:00:00"/>
    <n v="1"/>
    <d v="2017-04-20T00:00:00"/>
    <d v="2017-04-01T00:00:00"/>
    <d v="2017-04-20T00:00:00"/>
    <s v="Thursday"/>
    <d v="1899-12-30T21:31:38"/>
    <d v="1899-12-30T22:00:00"/>
    <s v="One Way"/>
  </r>
  <r>
    <n v="1359140"/>
    <s v="RFID Card Member"/>
    <s v="Dousman"/>
    <s v="WI"/>
    <n v="53118"/>
    <s v="UNITED STATES"/>
    <s v="Annual Pass"/>
    <n v="224"/>
    <x v="35"/>
    <n v="43.060250000000003"/>
    <n v="-87.892169999999993"/>
    <x v="25"/>
    <n v="43.074890000000003"/>
    <n v="-87.882810000000006"/>
    <n v="11"/>
    <n v="0"/>
    <n v="1.7"/>
    <n v="1.6"/>
    <n v="66"/>
    <n v="-1"/>
    <d v="2017-04-21T00:00:00"/>
    <d v="2017-04-01T00:00:00"/>
    <d v="2017-04-21T00:00:00"/>
    <s v="Friday"/>
    <d v="1899-12-30T08:20:20"/>
    <d v="1899-12-30T08:00:00"/>
    <n v="1"/>
    <d v="2017-04-21T00:00:00"/>
    <d v="2017-04-01T00:00:00"/>
    <d v="2017-04-21T00:00:00"/>
    <s v="Friday"/>
    <d v="1899-12-30T08:31:04"/>
    <d v="1899-12-30T09:00:00"/>
    <s v="One Way"/>
  </r>
  <r>
    <n v="1251108"/>
    <s v="RFID Card Member"/>
    <s v="Appleton"/>
    <s v="WI"/>
    <n v="54913"/>
    <s v="UNITED STATES"/>
    <s v="Bublr for Organizations"/>
    <n v="11064"/>
    <x v="35"/>
    <n v="43.060250000000003"/>
    <n v="-87.892169999999993"/>
    <x v="29"/>
    <n v="43.06033"/>
    <n v="-87.89546"/>
    <n v="1"/>
    <n v="0"/>
    <n v="0.2"/>
    <n v="0.1"/>
    <n v="6"/>
    <n v="-1"/>
    <d v="2017-04-21T00:00:00"/>
    <d v="2017-04-01T00:00:00"/>
    <d v="2017-04-21T00:00:00"/>
    <s v="Friday"/>
    <d v="1899-12-30T11:24:00"/>
    <d v="1899-12-30T11:00:00"/>
    <n v="1"/>
    <d v="2017-04-21T00:00:00"/>
    <d v="2017-04-01T00:00:00"/>
    <d v="2017-04-21T00:00:00"/>
    <s v="Friday"/>
    <d v="1899-12-30T11:25:30"/>
    <d v="1899-12-30T11:00:00"/>
    <s v="One Way"/>
  </r>
  <r>
    <n v="825934"/>
    <s v="RFID Card Member"/>
    <s v="Milwaukee"/>
    <s v="WI"/>
    <n v="53208"/>
    <s v="UNITED STATES"/>
    <s v="Annual Pass"/>
    <n v="250"/>
    <x v="13"/>
    <n v="43.038649999999997"/>
    <n v="-87.921930000000003"/>
    <x v="4"/>
    <n v="43.042490000000001"/>
    <n v="-87.909959999999998"/>
    <n v="6"/>
    <n v="0"/>
    <n v="0.9"/>
    <n v="0.9"/>
    <n v="36"/>
    <n v="-1"/>
    <d v="2017-04-21T00:00:00"/>
    <d v="2017-04-01T00:00:00"/>
    <d v="2017-04-21T00:00:00"/>
    <s v="Friday"/>
    <d v="1899-12-30T12:48:05"/>
    <d v="1899-12-30T13:00:00"/>
    <n v="1"/>
    <d v="2017-04-21T00:00:00"/>
    <d v="2017-04-01T00:00:00"/>
    <d v="2017-04-21T00:00:00"/>
    <s v="Friday"/>
    <d v="1899-12-30T12:54:44"/>
    <d v="1899-12-30T13:00:00"/>
    <s v="One Way"/>
  </r>
  <r>
    <n v="1251604"/>
    <s v="RFID Card Member"/>
    <s v="Rosholt"/>
    <s v="WI"/>
    <n v="54473"/>
    <s v="UNITED STATES"/>
    <s v="Bublr for Organizations"/>
    <n v="5461"/>
    <x v="53"/>
    <n v="43.074655999999997"/>
    <n v="-87.889011999999994"/>
    <x v="13"/>
    <n v="43.078530000000001"/>
    <n v="-87.882620000000003"/>
    <n v="6"/>
    <n v="0"/>
    <n v="0.9"/>
    <n v="0.9"/>
    <n v="36"/>
    <n v="-1"/>
    <d v="2017-04-21T00:00:00"/>
    <d v="2017-04-01T00:00:00"/>
    <d v="2017-04-21T00:00:00"/>
    <s v="Friday"/>
    <d v="1899-12-30T13:50:02"/>
    <d v="1899-12-30T14:00:00"/>
    <n v="1"/>
    <d v="2017-04-21T00:00:00"/>
    <d v="2017-04-01T00:00:00"/>
    <d v="2017-04-21T00:00:00"/>
    <s v="Friday"/>
    <d v="1899-12-30T13:56:24"/>
    <d v="1899-12-30T14:00:00"/>
    <s v="One Way"/>
  </r>
  <r>
    <n v="1494109"/>
    <s v="RFID Card Member"/>
    <s v="Milwaukee"/>
    <s v="WI"/>
    <n v="53233"/>
    <s v="UNITED STATES"/>
    <s v="Annual Pass"/>
    <n v="5573"/>
    <x v="4"/>
    <n v="43.04824"/>
    <n v="-87.904970000000006"/>
    <x v="19"/>
    <n v="43.040349999999997"/>
    <n v="-87.920760000000001"/>
    <n v="8"/>
    <n v="0"/>
    <n v="1.2"/>
    <n v="1.1000000000000001"/>
    <n v="48"/>
    <n v="-1"/>
    <d v="2017-04-21T00:00:00"/>
    <d v="2017-04-01T00:00:00"/>
    <d v="2017-04-21T00:00:00"/>
    <s v="Friday"/>
    <d v="1899-12-30T13:52:18"/>
    <d v="1899-12-30T14:00:00"/>
    <n v="1"/>
    <d v="2017-04-21T00:00:00"/>
    <d v="2017-04-01T00:00:00"/>
    <d v="2017-04-21T00:00:00"/>
    <s v="Friday"/>
    <d v="1899-12-30T14:00:46"/>
    <d v="1899-12-30T14:00:00"/>
    <s v="One Way"/>
  </r>
  <r>
    <n v="1255308"/>
    <s v="RFID Card Member"/>
    <s v="Milwaukee"/>
    <s v="WI"/>
    <n v="53211"/>
    <s v="UNITED STATES"/>
    <s v="30-Day Pass"/>
    <n v="135"/>
    <x v="22"/>
    <n v="43.066893999999998"/>
    <n v="-87.877936000000005"/>
    <x v="53"/>
    <n v="43.060786"/>
    <n v="-87.883825999999999"/>
    <n v="4"/>
    <n v="0"/>
    <n v="0.6"/>
    <n v="0.6"/>
    <n v="24"/>
    <n v="-1"/>
    <d v="2017-04-21T00:00:00"/>
    <d v="2017-04-01T00:00:00"/>
    <d v="2017-04-21T00:00:00"/>
    <s v="Friday"/>
    <d v="1899-12-30T13:52:41"/>
    <d v="1899-12-30T14:00:00"/>
    <n v="1"/>
    <d v="2017-04-21T00:00:00"/>
    <d v="2017-04-01T00:00:00"/>
    <d v="2017-04-21T00:00:00"/>
    <s v="Friday"/>
    <d v="1899-12-30T13:56:22"/>
    <d v="1899-12-30T14:00:00"/>
    <s v="One Way"/>
  </r>
  <r>
    <n v="1482626"/>
    <s v="RFID Card Member"/>
    <s v="Milwaukee"/>
    <s v="WI"/>
    <n v="53207"/>
    <s v="UNITED STATES"/>
    <s v="Annual Pass"/>
    <n v="112"/>
    <x v="33"/>
    <n v="43.004728999999998"/>
    <n v="-87.905463999999995"/>
    <x v="58"/>
    <n v="43.026229999999998"/>
    <n v="-87.912809999999993"/>
    <n v="10"/>
    <n v="0"/>
    <n v="1.5"/>
    <n v="1.4"/>
    <n v="60"/>
    <n v="-1"/>
    <d v="2017-04-21T00:00:00"/>
    <d v="2017-04-01T00:00:00"/>
    <d v="2017-04-21T00:00:00"/>
    <s v="Friday"/>
    <d v="1899-12-30T17:39:32"/>
    <d v="1899-12-30T18:00:00"/>
    <n v="1"/>
    <d v="2017-04-21T00:00:00"/>
    <d v="2017-04-01T00:00:00"/>
    <d v="2017-04-21T00:00:00"/>
    <s v="Friday"/>
    <d v="1899-12-30T17:49:52"/>
    <d v="1899-12-30T18:00:00"/>
    <s v="One Way"/>
  </r>
  <r>
    <n v="1249131"/>
    <s v="RFID Card Member"/>
    <s v="Dunbar"/>
    <s v="WI"/>
    <n v="54119"/>
    <s v="UNITED STATES"/>
    <s v="Bublr for Organizations"/>
    <n v="153"/>
    <x v="32"/>
    <n v="43.078530000000001"/>
    <n v="-87.882620000000003"/>
    <x v="53"/>
    <n v="43.060786"/>
    <n v="-87.883825999999999"/>
    <n v="13"/>
    <n v="0"/>
    <n v="2"/>
    <n v="1.9"/>
    <n v="78"/>
    <n v="-1"/>
    <d v="2017-04-21T00:00:00"/>
    <d v="2017-04-01T00:00:00"/>
    <d v="2017-04-21T00:00:00"/>
    <s v="Friday"/>
    <d v="1899-12-30T17:55:24"/>
    <d v="1899-12-30T18:00:00"/>
    <n v="1"/>
    <d v="2017-04-21T00:00:00"/>
    <d v="2017-04-01T00:00:00"/>
    <d v="2017-04-21T00:00:00"/>
    <s v="Friday"/>
    <d v="1899-12-30T18:08:56"/>
    <d v="1899-12-30T18:00:00"/>
    <s v="One Way"/>
  </r>
  <r>
    <n v="1164700"/>
    <s v="RFID Card Member"/>
    <s v="Milwaukee"/>
    <s v="WI"/>
    <n v="53202"/>
    <s v="UNITED STATES"/>
    <s v="Annual Pass"/>
    <n v="11124"/>
    <x v="14"/>
    <n v="43.05536"/>
    <n v="-87.90504"/>
    <x v="10"/>
    <n v="43.058619999999998"/>
    <n v="-87.885319999999993"/>
    <n v="28"/>
    <n v="0"/>
    <n v="4.2"/>
    <n v="4"/>
    <n v="168"/>
    <n v="-1"/>
    <d v="2017-04-21T00:00:00"/>
    <d v="2017-04-01T00:00:00"/>
    <d v="2017-04-21T00:00:00"/>
    <s v="Friday"/>
    <d v="1899-12-30T18:46:59"/>
    <d v="1899-12-30T19:00:00"/>
    <n v="1"/>
    <d v="2017-04-21T00:00:00"/>
    <d v="2017-04-01T00:00:00"/>
    <d v="2017-04-21T00:00:00"/>
    <s v="Friday"/>
    <d v="1899-12-30T19:14:31"/>
    <d v="1899-12-30T19:00:00"/>
    <s v="One Way"/>
  </r>
  <r>
    <n v="1359242"/>
    <s v="RFID Card Member"/>
    <s v="Oregon"/>
    <s v="WI"/>
    <n v="53575"/>
    <s v="UNITED STATES"/>
    <s v="Annual Pass"/>
    <n v="9"/>
    <x v="27"/>
    <n v="43.074890000000003"/>
    <n v="-87.882810000000006"/>
    <x v="13"/>
    <n v="43.078530000000001"/>
    <n v="-87.882620000000003"/>
    <n v="2"/>
    <n v="0"/>
    <n v="0.3"/>
    <n v="0.3"/>
    <n v="12"/>
    <n v="-1"/>
    <d v="2017-04-28T00:00:00"/>
    <d v="2017-04-01T00:00:00"/>
    <d v="2017-04-28T00:00:00"/>
    <s v="Friday"/>
    <d v="1899-12-30T23:52:31"/>
    <d v="1899-12-31T00:00:00"/>
    <n v="1"/>
    <d v="2017-04-28T00:00:00"/>
    <d v="2017-04-01T00:00:00"/>
    <d v="2017-04-28T00:00:00"/>
    <s v="Friday"/>
    <d v="1899-12-30T23:54:29"/>
    <d v="1899-12-31T00:00:00"/>
    <s v="One Way"/>
  </r>
  <r>
    <n v="1590021"/>
    <s v="RFID Card Member"/>
    <s v="West Allis "/>
    <s v="WI"/>
    <n v="53219"/>
    <s v="UNITED STATES"/>
    <s v="30-Day Pass"/>
    <n v="5581"/>
    <x v="10"/>
    <n v="43.060786"/>
    <n v="-87.883825999999999"/>
    <x v="11"/>
    <n v="43.052460000000004"/>
    <n v="-87.891000000000005"/>
    <n v="10"/>
    <n v="0"/>
    <n v="1.5"/>
    <n v="1.4"/>
    <n v="60"/>
    <n v="-1"/>
    <d v="2017-04-22T00:00:00"/>
    <d v="2017-04-01T00:00:00"/>
    <d v="2017-04-22T00:00:00"/>
    <s v="Saturday"/>
    <d v="1899-12-30T10:45:42"/>
    <d v="1899-12-30T11:00:00"/>
    <n v="1"/>
    <d v="2017-04-22T00:00:00"/>
    <d v="2017-04-01T00:00:00"/>
    <d v="2017-04-22T00:00:00"/>
    <s v="Saturday"/>
    <d v="1899-12-30T10:55:43"/>
    <d v="1899-12-30T11:00:00"/>
    <s v="One Way"/>
  </r>
  <r>
    <n v="1598929"/>
    <s v="RFID Card Member"/>
    <s v="Milwaukee"/>
    <s v="WI"/>
    <n v="53202"/>
    <s v="UNITED STATES"/>
    <s v="30-Day Pass"/>
    <n v="347"/>
    <x v="0"/>
    <n v="43.042490000000001"/>
    <n v="-87.909959999999998"/>
    <x v="19"/>
    <n v="43.040349999999997"/>
    <n v="-87.920760000000001"/>
    <n v="5"/>
    <n v="0"/>
    <n v="0.8"/>
    <n v="0.7"/>
    <n v="30"/>
    <n v="-1"/>
    <d v="2017-04-25T00:00:00"/>
    <d v="2017-04-01T00:00:00"/>
    <d v="2017-04-25T00:00:00"/>
    <s v="Tuesday"/>
    <d v="1899-12-30T16:44:00"/>
    <d v="1899-12-30T17:00:00"/>
    <n v="1"/>
    <d v="2017-04-25T00:00:00"/>
    <d v="2017-04-01T00:00:00"/>
    <d v="2017-04-25T00:00:00"/>
    <s v="Tuesday"/>
    <d v="1899-12-30T16:49:14"/>
    <d v="1899-12-30T17:00:00"/>
    <s v="One Way"/>
  </r>
  <r>
    <n v="1581460"/>
    <s v="RFID Card Member"/>
    <s v="Milwaukee "/>
    <s v="WI"/>
    <n v="53208"/>
    <s v="UNITED STATES"/>
    <s v="30-Day Pass"/>
    <n v="5536"/>
    <x v="18"/>
    <n v="43.048609999999996"/>
    <n v="-88.008480000000006"/>
    <x v="32"/>
    <n v="43.048609999999996"/>
    <n v="-88.008480000000006"/>
    <n v="36"/>
    <n v="0"/>
    <n v="5.4"/>
    <n v="5.0999999999999996"/>
    <n v="216"/>
    <n v="-1"/>
    <d v="2017-04-24T00:00:00"/>
    <d v="2017-04-01T00:00:00"/>
    <d v="2017-04-24T00:00:00"/>
    <s v="Monday"/>
    <d v="1899-12-30T17:13:17"/>
    <d v="1899-12-30T17:00:00"/>
    <n v="1"/>
    <d v="2017-04-24T00:00:00"/>
    <d v="2017-04-01T00:00:00"/>
    <d v="2017-04-24T00:00:00"/>
    <s v="Monday"/>
    <d v="1899-12-30T17:49:44"/>
    <d v="1899-12-30T18:00:00"/>
    <s v="Round Trip"/>
  </r>
  <r>
    <n v="1135547"/>
    <s v="RFID Card Member"/>
    <s v="Milwaukee"/>
    <s v="WI"/>
    <n v="53202"/>
    <s v="UNITED STATES"/>
    <s v="Annual Pass"/>
    <n v="144"/>
    <x v="4"/>
    <n v="43.04824"/>
    <n v="-87.904970000000006"/>
    <x v="3"/>
    <n v="43.03913"/>
    <n v="-87.916150000000002"/>
    <n v="64"/>
    <n v="0"/>
    <n v="9.6"/>
    <n v="9.1"/>
    <n v="384"/>
    <n v="-1"/>
    <d v="2017-04-18T00:00:00"/>
    <d v="2017-04-01T00:00:00"/>
    <d v="2017-04-18T00:00:00"/>
    <s v="Tuesday"/>
    <d v="1899-12-30T15:15:56"/>
    <d v="1899-12-30T15:00:00"/>
    <n v="1"/>
    <d v="2017-04-18T00:00:00"/>
    <d v="2017-04-01T00:00:00"/>
    <d v="2017-04-18T00:00:00"/>
    <s v="Tuesday"/>
    <d v="1899-12-30T16:19:05"/>
    <d v="1899-12-30T16:00:00"/>
    <s v="One Way"/>
  </r>
  <r>
    <n v="1566543"/>
    <s v="RFID Card Member"/>
    <s v="milwaukee"/>
    <s v="WI"/>
    <n v="53202"/>
    <s v="UNITED STATES"/>
    <s v="30-Day Pass"/>
    <n v="106"/>
    <x v="25"/>
    <n v="43.058010000000003"/>
    <n v="-87.877300000000005"/>
    <x v="43"/>
    <n v="43.031480000000002"/>
    <n v="-87.908169999999998"/>
    <n v="33"/>
    <n v="0"/>
    <n v="5"/>
    <n v="4.7"/>
    <n v="198"/>
    <n v="-1"/>
    <d v="2017-04-15T00:00:00"/>
    <d v="2017-04-01T00:00:00"/>
    <d v="2017-04-15T00:00:00"/>
    <s v="Saturday"/>
    <d v="1899-12-30T12:45:36"/>
    <d v="1899-12-30T13:00:00"/>
    <n v="1"/>
    <d v="2017-04-15T00:00:00"/>
    <d v="2017-04-01T00:00:00"/>
    <d v="2017-04-15T00:00:00"/>
    <s v="Saturday"/>
    <d v="1899-12-30T13:18:50"/>
    <d v="1899-12-30T13:00:00"/>
    <s v="One Way"/>
  </r>
  <r>
    <n v="1394702"/>
    <s v="RFID Card Member"/>
    <s v="La Grange"/>
    <s v="IL"/>
    <n v="60525"/>
    <s v="UNITED STATES"/>
    <s v="30-Day Pass"/>
    <n v="5540"/>
    <x v="3"/>
    <n v="43.03519"/>
    <n v="-87.907390000000007"/>
    <x v="34"/>
    <n v="43.038649999999997"/>
    <n v="-87.921930000000003"/>
    <n v="10"/>
    <n v="0"/>
    <n v="1.5"/>
    <n v="1.4"/>
    <n v="60"/>
    <n v="-1"/>
    <d v="2017-04-25T00:00:00"/>
    <d v="2017-04-01T00:00:00"/>
    <d v="2017-04-25T00:00:00"/>
    <s v="Tuesday"/>
    <d v="1899-12-30T19:11:16"/>
    <d v="1899-12-30T19:00:00"/>
    <n v="1"/>
    <d v="2017-04-25T00:00:00"/>
    <d v="2017-04-01T00:00:00"/>
    <d v="2017-04-25T00:00:00"/>
    <s v="Tuesday"/>
    <d v="1899-12-30T19:21:53"/>
    <d v="1899-12-30T19:00:00"/>
    <s v="One Way"/>
  </r>
  <r>
    <n v="1492987"/>
    <s v="RFID Card Member"/>
    <s v="Milwaukee "/>
    <s v="WI"/>
    <n v="53202"/>
    <s v="UNITED STATES"/>
    <s v="30-Day Pass"/>
    <n v="11089"/>
    <x v="12"/>
    <n v="43.052460000000004"/>
    <n v="-87.891000000000005"/>
    <x v="4"/>
    <n v="43.042490000000001"/>
    <n v="-87.909959999999998"/>
    <n v="10"/>
    <n v="0"/>
    <n v="1.5"/>
    <n v="1.4"/>
    <n v="60"/>
    <n v="-1"/>
    <d v="2017-04-20T00:00:00"/>
    <d v="2017-04-01T00:00:00"/>
    <d v="2017-04-20T00:00:00"/>
    <s v="Thursday"/>
    <d v="1899-12-30T16:23:33"/>
    <d v="1899-12-30T16:00:00"/>
    <n v="1"/>
    <d v="2017-04-20T00:00:00"/>
    <d v="2017-04-01T00:00:00"/>
    <d v="2017-04-20T00:00:00"/>
    <s v="Thursday"/>
    <d v="1899-12-30T16:33:37"/>
    <d v="1899-12-30T17:00:00"/>
    <s v="One Way"/>
  </r>
  <r>
    <n v="1580385"/>
    <s v="RFID Card Member"/>
    <s v="Milwaukee"/>
    <s v="WI"/>
    <n v="53211"/>
    <s v="UNITED STATES"/>
    <s v="30-Day Pass"/>
    <n v="5560"/>
    <x v="41"/>
    <n v="43.031480000000002"/>
    <n v="-87.908169999999998"/>
    <x v="38"/>
    <n v="43.069021999999997"/>
    <n v="-87.887940999999998"/>
    <n v="31"/>
    <n v="0"/>
    <n v="4.7"/>
    <n v="4.4000000000000004"/>
    <n v="186"/>
    <n v="-1"/>
    <d v="2017-04-21T00:00:00"/>
    <d v="2017-04-01T00:00:00"/>
    <d v="2017-04-21T00:00:00"/>
    <s v="Friday"/>
    <d v="1899-12-30T12:02:04"/>
    <d v="1899-12-30T12:00:00"/>
    <n v="1"/>
    <d v="2017-04-21T00:00:00"/>
    <d v="2017-04-01T00:00:00"/>
    <d v="2017-04-21T00:00:00"/>
    <s v="Friday"/>
    <d v="1899-12-30T12:33:25"/>
    <d v="1899-12-30T13:00:00"/>
    <s v="One Way"/>
  </r>
  <r>
    <n v="531439"/>
    <s v="RFID Card Member"/>
    <s v="Milwaukee"/>
    <s v="WI"/>
    <n v="53208"/>
    <s v="UNITED STATES"/>
    <s v="Annual Pass"/>
    <n v="11150"/>
    <x v="0"/>
    <n v="43.042490000000001"/>
    <n v="-87.909959999999998"/>
    <x v="4"/>
    <n v="43.042490000000001"/>
    <n v="-87.909959999999998"/>
    <n v="3"/>
    <n v="0"/>
    <n v="0.5"/>
    <n v="0.4"/>
    <n v="18"/>
    <n v="-1"/>
    <d v="2017-04-01T00:00:00"/>
    <d v="2017-04-01T00:00:00"/>
    <d v="2017-04-01T00:00:00"/>
    <s v="Saturday"/>
    <d v="1899-12-30T02:33:22"/>
    <d v="1899-12-30T03:00:00"/>
    <n v="1"/>
    <d v="2017-04-01T00:00:00"/>
    <d v="2017-04-01T00:00:00"/>
    <d v="2017-04-01T00:00:00"/>
    <s v="Saturday"/>
    <d v="1899-12-30T02:36:05"/>
    <d v="1899-12-30T03:00:00"/>
    <s v="Round Trip"/>
  </r>
  <r>
    <n v="1267915"/>
    <s v="RFID Card Member"/>
    <s v="Milwaukee"/>
    <s v="WI"/>
    <n v="53233"/>
    <s v="UNITED STATES"/>
    <s v="30-Day Pass"/>
    <n v="11120"/>
    <x v="2"/>
    <n v="43.03886"/>
    <n v="-87.902720000000002"/>
    <x v="19"/>
    <n v="43.040349999999997"/>
    <n v="-87.920760000000001"/>
    <n v="13"/>
    <n v="0"/>
    <n v="2"/>
    <n v="1.9"/>
    <n v="78"/>
    <n v="-1"/>
    <d v="2017-04-01T00:00:00"/>
    <d v="2017-04-01T00:00:00"/>
    <d v="2017-04-01T00:00:00"/>
    <s v="Saturday"/>
    <d v="1899-12-30T13:24:15"/>
    <d v="1899-12-30T13:00:00"/>
    <n v="1"/>
    <d v="2017-04-01T00:00:00"/>
    <d v="2017-04-01T00:00:00"/>
    <d v="2017-04-01T00:00:00"/>
    <s v="Saturday"/>
    <d v="1899-12-30T13:37:27"/>
    <d v="1899-12-30T14:00:00"/>
    <s v="One Way"/>
  </r>
  <r>
    <n v="1387849"/>
    <s v="RFID Card Member"/>
    <s v="Burlington"/>
    <s v="WI"/>
    <n v="53105"/>
    <s v="UNITED STATES"/>
    <s v="Annual Pass"/>
    <n v="32"/>
    <x v="31"/>
    <n v="43.06033"/>
    <n v="-87.89546"/>
    <x v="29"/>
    <n v="43.06033"/>
    <n v="-87.89546"/>
    <n v="1"/>
    <n v="0"/>
    <n v="0.2"/>
    <n v="0.1"/>
    <n v="6"/>
    <n v="-1"/>
    <d v="2017-04-01T00:00:00"/>
    <d v="2017-04-01T00:00:00"/>
    <d v="2017-04-01T00:00:00"/>
    <s v="Saturday"/>
    <d v="1899-12-30T14:01:45"/>
    <d v="1899-12-30T14:00:00"/>
    <n v="1"/>
    <d v="2017-04-01T00:00:00"/>
    <d v="2017-04-01T00:00:00"/>
    <d v="2017-04-01T00:00:00"/>
    <s v="Saturday"/>
    <d v="1899-12-30T14:02:09"/>
    <d v="1899-12-30T14:00:00"/>
    <s v="Round Trip"/>
  </r>
  <r>
    <n v="1249909"/>
    <s v="RFID Card Member"/>
    <s v="appleton"/>
    <s v="WI"/>
    <n v="54914"/>
    <s v="UNITED STATES"/>
    <s v="Bublr for Organizations"/>
    <n v="45"/>
    <x v="38"/>
    <n v="43.058619999999998"/>
    <n v="-87.885319999999993"/>
    <x v="47"/>
    <n v="43.060250000000003"/>
    <n v="-87.892169999999993"/>
    <n v="3"/>
    <n v="0"/>
    <n v="0.5"/>
    <n v="0.4"/>
    <n v="18"/>
    <n v="-1"/>
    <d v="2017-04-01T00:00:00"/>
    <d v="2017-04-01T00:00:00"/>
    <d v="2017-04-01T00:00:00"/>
    <s v="Saturday"/>
    <d v="1899-12-30T14:55:04"/>
    <d v="1899-12-30T15:00:00"/>
    <n v="1"/>
    <d v="2017-04-01T00:00:00"/>
    <d v="2017-04-01T00:00:00"/>
    <d v="2017-04-01T00:00:00"/>
    <s v="Saturday"/>
    <d v="1899-12-30T14:58:17"/>
    <d v="1899-12-30T15:00:00"/>
    <s v="One Way"/>
  </r>
  <r>
    <n v="1538910"/>
    <s v="RFID Card Member"/>
    <s v="Marshfield"/>
    <s v="WI"/>
    <n v="54449"/>
    <s v="UNITED STATES"/>
    <s v="Annual Pass"/>
    <n v="11102"/>
    <x v="45"/>
    <n v="43.077359999999999"/>
    <n v="-87.880769999999998"/>
    <x v="35"/>
    <n v="43.066893999999998"/>
    <n v="-87.877936000000005"/>
    <n v="8"/>
    <n v="0"/>
    <n v="1.2"/>
    <n v="1.1000000000000001"/>
    <n v="48"/>
    <n v="-1"/>
    <d v="2017-04-01T00:00:00"/>
    <d v="2017-04-01T00:00:00"/>
    <d v="2017-04-01T00:00:00"/>
    <s v="Saturday"/>
    <d v="1899-12-30T15:36:22"/>
    <d v="1899-12-30T16:00:00"/>
    <n v="1"/>
    <d v="2017-04-01T00:00:00"/>
    <d v="2017-04-01T00:00:00"/>
    <d v="2017-04-01T00:00:00"/>
    <s v="Saturday"/>
    <d v="1899-12-30T15:44:11"/>
    <d v="1899-12-30T16:00:00"/>
    <s v="One Way"/>
  </r>
  <r>
    <n v="1249869"/>
    <s v="RFID Card Member"/>
    <s v="Appleton"/>
    <s v="WI"/>
    <n v="54911"/>
    <s v="UNITED STATES"/>
    <s v="Bublr for Organizations"/>
    <n v="46"/>
    <x v="35"/>
    <n v="43.060250000000003"/>
    <n v="-87.892169999999993"/>
    <x v="53"/>
    <n v="43.060786"/>
    <n v="-87.883825999999999"/>
    <n v="6"/>
    <n v="0"/>
    <n v="0.9"/>
    <n v="0.9"/>
    <n v="36"/>
    <n v="-1"/>
    <d v="2017-04-01T00:00:00"/>
    <d v="2017-04-01T00:00:00"/>
    <d v="2017-04-01T00:00:00"/>
    <s v="Saturday"/>
    <d v="1899-12-30T15:53:08"/>
    <d v="1899-12-30T16:00:00"/>
    <n v="1"/>
    <d v="2017-04-01T00:00:00"/>
    <d v="2017-04-01T00:00:00"/>
    <d v="2017-04-01T00:00:00"/>
    <s v="Saturday"/>
    <d v="1899-12-30T15:59:26"/>
    <d v="1899-12-30T16:00:00"/>
    <s v="One Way"/>
  </r>
  <r>
    <n v="1191365"/>
    <s v="RFID Card Member"/>
    <s v="Miwlaukee"/>
    <s v="WI"/>
    <n v="53211"/>
    <s v="UNITED STATES"/>
    <s v="Annual Pass"/>
    <n v="11150"/>
    <x v="0"/>
    <n v="43.042490000000001"/>
    <n v="-87.909959999999998"/>
    <x v="53"/>
    <n v="43.060786"/>
    <n v="-87.883825999999999"/>
    <n v="15"/>
    <n v="0"/>
    <n v="2.2999999999999998"/>
    <n v="2.1"/>
    <n v="90"/>
    <n v="-1"/>
    <d v="2017-04-01T00:00:00"/>
    <d v="2017-04-01T00:00:00"/>
    <d v="2017-04-01T00:00:00"/>
    <s v="Saturday"/>
    <d v="1899-12-30T16:38:08"/>
    <d v="1899-12-30T17:00:00"/>
    <n v="1"/>
    <d v="2017-04-01T00:00:00"/>
    <d v="2017-04-01T00:00:00"/>
    <d v="2017-04-01T00:00:00"/>
    <s v="Saturday"/>
    <d v="1899-12-30T16:53:18"/>
    <d v="1899-12-30T17:00:00"/>
    <s v="One Way"/>
  </r>
  <r>
    <n v="1472465"/>
    <s v="RFID Card Member"/>
    <s v="Milwaukee"/>
    <s v="WI"/>
    <n v="53202"/>
    <s v="UNITED STATES"/>
    <s v="Annual Pass"/>
    <n v="11145"/>
    <x v="12"/>
    <n v="43.052460000000004"/>
    <n v="-87.891000000000005"/>
    <x v="14"/>
    <n v="43.05536"/>
    <n v="-87.90504"/>
    <n v="7"/>
    <n v="0"/>
    <n v="1.1000000000000001"/>
    <n v="1"/>
    <n v="42"/>
    <n v="-1"/>
    <d v="2017-04-01T00:00:00"/>
    <d v="2017-04-01T00:00:00"/>
    <d v="2017-04-01T00:00:00"/>
    <s v="Saturday"/>
    <d v="1899-12-30T18:46:06"/>
    <d v="1899-12-30T19:00:00"/>
    <n v="1"/>
    <d v="2017-04-01T00:00:00"/>
    <d v="2017-04-01T00:00:00"/>
    <d v="2017-04-01T00:00:00"/>
    <s v="Saturday"/>
    <d v="1899-12-30T18:53:17"/>
    <d v="1899-12-30T19:00:00"/>
    <s v="One Way"/>
  </r>
  <r>
    <n v="1379094"/>
    <s v="RFID Card Member"/>
    <s v="Milwaukee"/>
    <s v="WI"/>
    <n v="53201"/>
    <s v="UNITED STATES"/>
    <s v="Annual Pass"/>
    <n v="5486"/>
    <x v="32"/>
    <n v="43.078530000000001"/>
    <n v="-87.882620000000003"/>
    <x v="10"/>
    <n v="43.058619999999998"/>
    <n v="-87.885319999999993"/>
    <n v="40"/>
    <n v="0"/>
    <n v="6"/>
    <n v="5.7"/>
    <n v="240"/>
    <n v="-1"/>
    <d v="2017-04-01T00:00:00"/>
    <d v="2017-04-01T00:00:00"/>
    <d v="2017-04-01T00:00:00"/>
    <s v="Saturday"/>
    <d v="1899-12-30T18:47:29"/>
    <d v="1899-12-30T19:00:00"/>
    <n v="1"/>
    <d v="2017-04-01T00:00:00"/>
    <d v="2017-04-01T00:00:00"/>
    <d v="2017-04-01T00:00:00"/>
    <s v="Saturday"/>
    <d v="1899-12-30T19:27:49"/>
    <d v="1899-12-30T19:00:00"/>
    <s v="One Way"/>
  </r>
  <r>
    <n v="1400126"/>
    <s v="RFID Card Member"/>
    <s v="Milwaukee"/>
    <s v="WI"/>
    <n v="53211"/>
    <s v="UNITED STATES"/>
    <s v="Annual Pass"/>
    <n v="5455"/>
    <x v="27"/>
    <n v="43.074890000000003"/>
    <n v="-87.882810000000006"/>
    <x v="35"/>
    <n v="43.066893999999998"/>
    <n v="-87.877936000000005"/>
    <n v="5"/>
    <n v="0"/>
    <n v="0.8"/>
    <n v="0.7"/>
    <n v="30"/>
    <n v="-1"/>
    <d v="2017-04-01T00:00:00"/>
    <d v="2017-04-01T00:00:00"/>
    <d v="2017-04-01T00:00:00"/>
    <s v="Saturday"/>
    <d v="1899-12-30T22:25:01"/>
    <d v="1899-12-30T22:00:00"/>
    <n v="1"/>
    <d v="2017-04-01T00:00:00"/>
    <d v="2017-04-01T00:00:00"/>
    <d v="2017-04-01T00:00:00"/>
    <s v="Saturday"/>
    <d v="1899-12-30T22:30:28"/>
    <d v="1899-12-30T23:00:00"/>
    <s v="One Way"/>
  </r>
  <r>
    <n v="1298099"/>
    <s v="RFID Card Member"/>
    <s v="Milwaukee"/>
    <s v="WI"/>
    <n v="53233"/>
    <s v="UNITED STATES"/>
    <s v="Annual Pass"/>
    <n v="5586"/>
    <x v="24"/>
    <n v="43.040154000000001"/>
    <n v="-87.932113000000001"/>
    <x v="3"/>
    <n v="43.03913"/>
    <n v="-87.916150000000002"/>
    <n v="6"/>
    <n v="0"/>
    <n v="0.9"/>
    <n v="0.9"/>
    <n v="36"/>
    <n v="-1"/>
    <d v="2017-04-02T00:00:00"/>
    <d v="2017-04-01T00:00:00"/>
    <d v="2017-04-02T00:00:00"/>
    <s v="Sunday"/>
    <d v="1899-12-30T07:36:12"/>
    <d v="1899-12-30T08:00:00"/>
    <n v="1"/>
    <d v="2017-04-02T00:00:00"/>
    <d v="2017-04-01T00:00:00"/>
    <d v="2017-04-02T00:00:00"/>
    <s v="Sunday"/>
    <d v="1899-12-30T07:42:48"/>
    <d v="1899-12-30T08:00:00"/>
    <s v="One Way"/>
  </r>
  <r>
    <n v="1477939"/>
    <s v="RFID Card Member"/>
    <s v="Campbellsport"/>
    <s v="WI"/>
    <n v="53010"/>
    <s v="UNITED STATES"/>
    <s v="Annual Pass"/>
    <n v="952"/>
    <x v="45"/>
    <n v="43.077359999999999"/>
    <n v="-87.880769999999998"/>
    <x v="48"/>
    <n v="43.060155999999999"/>
    <n v="-87.881258000000003"/>
    <n v="15"/>
    <n v="0"/>
    <n v="2.2999999999999998"/>
    <n v="2.1"/>
    <n v="90"/>
    <n v="-1"/>
    <d v="2017-04-02T00:00:00"/>
    <d v="2017-04-01T00:00:00"/>
    <d v="2017-04-02T00:00:00"/>
    <s v="Sunday"/>
    <d v="1899-12-30T07:38:01"/>
    <d v="1899-12-30T08:00:00"/>
    <n v="1"/>
    <d v="2017-04-02T00:00:00"/>
    <d v="2017-04-01T00:00:00"/>
    <d v="2017-04-02T00:00:00"/>
    <s v="Sunday"/>
    <d v="1899-12-30T07:53:38"/>
    <d v="1899-12-30T08:00:00"/>
    <s v="One Way"/>
  </r>
  <r>
    <n v="1425087"/>
    <s v="RFID Card Member"/>
    <s v="milwaukee"/>
    <s v="WI"/>
    <n v="53212"/>
    <s v="UNITED STATES"/>
    <s v="Annual Pass"/>
    <n v="11154"/>
    <x v="31"/>
    <n v="43.06033"/>
    <n v="-87.89546"/>
    <x v="3"/>
    <n v="43.03913"/>
    <n v="-87.916150000000002"/>
    <n v="11"/>
    <n v="0"/>
    <n v="1.7"/>
    <n v="1.6"/>
    <n v="66"/>
    <n v="-1"/>
    <d v="2017-04-02T00:00:00"/>
    <d v="2017-04-01T00:00:00"/>
    <d v="2017-04-02T00:00:00"/>
    <s v="Sunday"/>
    <d v="1899-12-30T08:33:38"/>
    <d v="1899-12-30T09:00:00"/>
    <n v="1"/>
    <d v="2017-04-02T00:00:00"/>
    <d v="2017-04-01T00:00:00"/>
    <d v="2017-04-02T00:00:00"/>
    <s v="Sunday"/>
    <d v="1899-12-30T08:44:36"/>
    <d v="1899-12-30T09:00:00"/>
    <s v="One Way"/>
  </r>
  <r>
    <n v="1358589"/>
    <s v="RFID Card Member"/>
    <s v="Milwaukee"/>
    <s v="WI"/>
    <n v="53211"/>
    <s v="UNITED STATES"/>
    <s v="Annual Pass"/>
    <n v="11086"/>
    <x v="30"/>
    <n v="43.045712999999999"/>
    <n v="-87.899756999999994"/>
    <x v="28"/>
    <n v="43.045712999999999"/>
    <n v="-87.899756999999994"/>
    <n v="1"/>
    <n v="0"/>
    <n v="0.2"/>
    <n v="0.1"/>
    <n v="6"/>
    <n v="-1"/>
    <d v="2017-04-02T00:00:00"/>
    <d v="2017-04-01T00:00:00"/>
    <d v="2017-04-02T00:00:00"/>
    <s v="Sunday"/>
    <d v="1899-12-30T16:40:13"/>
    <d v="1899-12-30T17:00:00"/>
    <n v="1"/>
    <d v="2017-04-02T00:00:00"/>
    <d v="2017-04-01T00:00:00"/>
    <d v="2017-04-02T00:00:00"/>
    <s v="Sunday"/>
    <d v="1899-12-30T16:41:12"/>
    <d v="1899-12-30T17:00:00"/>
    <s v="Round Trip"/>
  </r>
  <r>
    <n v="1328721"/>
    <s v="RFID Card Member"/>
    <s v="Milwaukee"/>
    <s v="WI"/>
    <n v="53207"/>
    <s v="UNITED STATES"/>
    <s v="Annual Pass"/>
    <n v="43"/>
    <x v="33"/>
    <n v="43.004728999999998"/>
    <n v="-87.905463999999995"/>
    <x v="58"/>
    <n v="43.026229999999998"/>
    <n v="-87.912809999999993"/>
    <n v="10"/>
    <n v="0"/>
    <n v="1.5"/>
    <n v="1.4"/>
    <n v="60"/>
    <n v="-1"/>
    <d v="2017-04-03T00:00:00"/>
    <d v="2017-04-01T00:00:00"/>
    <d v="2017-04-03T00:00:00"/>
    <s v="Monday"/>
    <d v="1899-12-30T07:43:59"/>
    <d v="1899-12-30T08:00:00"/>
    <n v="1"/>
    <d v="2017-04-03T00:00:00"/>
    <d v="2017-04-01T00:00:00"/>
    <d v="2017-04-03T00:00:00"/>
    <s v="Monday"/>
    <d v="1899-12-30T07:53:05"/>
    <d v="1899-12-30T08:00:00"/>
    <s v="One Way"/>
  </r>
  <r>
    <n v="1260485"/>
    <s v="RFID Card Member"/>
    <s v="Shorewood"/>
    <s v="WI"/>
    <n v="53211"/>
    <s v="UNITED STATES"/>
    <s v="Annual Pass"/>
    <n v="11116"/>
    <x v="1"/>
    <n v="43.048200000000001"/>
    <n v="-87.900859999999994"/>
    <x v="1"/>
    <n v="43.03886"/>
    <n v="-87.902720000000002"/>
    <n v="5"/>
    <n v="0"/>
    <n v="0.8"/>
    <n v="0.7"/>
    <n v="30"/>
    <n v="-1"/>
    <d v="2017-04-03T00:00:00"/>
    <d v="2017-04-01T00:00:00"/>
    <d v="2017-04-03T00:00:00"/>
    <s v="Monday"/>
    <d v="1899-12-30T07:52:43"/>
    <d v="1899-12-30T08:00:00"/>
    <n v="1"/>
    <d v="2017-04-03T00:00:00"/>
    <d v="2017-04-01T00:00:00"/>
    <d v="2017-04-03T00:00:00"/>
    <s v="Monday"/>
    <d v="1899-12-30T07:57:55"/>
    <d v="1899-12-30T08:00:00"/>
    <s v="One Way"/>
  </r>
  <r>
    <n v="1092313"/>
    <s v="RFID Card Member"/>
    <s v="Milwaukee"/>
    <s v="WI"/>
    <n v="53211"/>
    <s v="UNITED STATES"/>
    <s v="Annual Pass"/>
    <n v="976"/>
    <x v="27"/>
    <n v="43.074890000000003"/>
    <n v="-87.882810000000006"/>
    <x v="38"/>
    <n v="43.069021999999997"/>
    <n v="-87.887940999999998"/>
    <n v="42"/>
    <n v="0"/>
    <n v="6.3"/>
    <n v="6"/>
    <n v="252"/>
    <n v="-1"/>
    <d v="2017-04-03T00:00:00"/>
    <d v="2017-04-01T00:00:00"/>
    <d v="2017-04-03T00:00:00"/>
    <s v="Monday"/>
    <d v="1899-12-30T14:08:45"/>
    <d v="1899-12-30T14:00:00"/>
    <n v="1"/>
    <d v="2017-04-03T00:00:00"/>
    <d v="2017-04-01T00:00:00"/>
    <d v="2017-04-03T00:00:00"/>
    <s v="Monday"/>
    <d v="1899-12-30T14:50:07"/>
    <d v="1899-12-30T15:00:00"/>
    <s v="One Way"/>
  </r>
  <r>
    <n v="1494109"/>
    <s v="RFID Card Member"/>
    <s v="Milwaukee"/>
    <s v="WI"/>
    <n v="53233"/>
    <s v="UNITED STATES"/>
    <s v="Annual Pass"/>
    <n v="11148"/>
    <x v="2"/>
    <n v="43.03886"/>
    <n v="-87.902720000000002"/>
    <x v="19"/>
    <n v="43.040349999999997"/>
    <n v="-87.920760000000001"/>
    <n v="7"/>
    <n v="0"/>
    <n v="1.1000000000000001"/>
    <n v="1"/>
    <n v="42"/>
    <n v="-1"/>
    <d v="2017-04-04T00:00:00"/>
    <d v="2017-04-01T00:00:00"/>
    <d v="2017-04-04T00:00:00"/>
    <s v="Tuesday"/>
    <d v="1899-12-30T11:34:15"/>
    <d v="1899-12-30T12:00:00"/>
    <n v="1"/>
    <d v="2017-04-04T00:00:00"/>
    <d v="2017-04-01T00:00:00"/>
    <d v="2017-04-04T00:00:00"/>
    <s v="Tuesday"/>
    <d v="1899-12-30T11:41:20"/>
    <d v="1899-12-30T12:00:00"/>
    <s v="One Way"/>
  </r>
  <r>
    <n v="1257756"/>
    <s v="RFID Card Member"/>
    <s v="Milwaukee"/>
    <s v="WI"/>
    <n v="53204"/>
    <s v="UNITED STATES"/>
    <s v="Annual Pass"/>
    <n v="11136"/>
    <x v="39"/>
    <n v="43.020020000000002"/>
    <n v="-87.912540000000007"/>
    <x v="42"/>
    <n v="43.020020000000002"/>
    <n v="-87.912540000000007"/>
    <n v="16"/>
    <n v="0"/>
    <n v="2.4"/>
    <n v="2.2999999999999998"/>
    <n v="96"/>
    <n v="-1"/>
    <d v="2017-04-04T00:00:00"/>
    <d v="2017-04-01T00:00:00"/>
    <d v="2017-04-04T00:00:00"/>
    <s v="Tuesday"/>
    <d v="1899-12-30T14:34:11"/>
    <d v="1899-12-30T15:00:00"/>
    <n v="1"/>
    <d v="2017-04-04T00:00:00"/>
    <d v="2017-04-01T00:00:00"/>
    <d v="2017-04-04T00:00:00"/>
    <s v="Tuesday"/>
    <d v="1899-12-30T14:50:56"/>
    <d v="1899-12-30T15:00:00"/>
    <s v="Round Trip"/>
  </r>
  <r>
    <n v="1249139"/>
    <s v="RFID Card Member"/>
    <s v="Skokie"/>
    <s v="IL"/>
    <n v="60077"/>
    <s v="UNITED STATES"/>
    <s v="Bublr for Organizations"/>
    <n v="5468"/>
    <x v="31"/>
    <n v="43.06033"/>
    <n v="-87.89546"/>
    <x v="47"/>
    <n v="43.060250000000003"/>
    <n v="-87.892169999999993"/>
    <n v="2"/>
    <n v="0"/>
    <n v="0.3"/>
    <n v="0.3"/>
    <n v="12"/>
    <n v="-1"/>
    <d v="2017-04-04T00:00:00"/>
    <d v="2017-04-01T00:00:00"/>
    <d v="2017-04-04T00:00:00"/>
    <s v="Tuesday"/>
    <d v="1899-12-30T17:14:50"/>
    <d v="1899-12-30T17:00:00"/>
    <n v="1"/>
    <d v="2017-04-04T00:00:00"/>
    <d v="2017-04-01T00:00:00"/>
    <d v="2017-04-04T00:00:00"/>
    <s v="Tuesday"/>
    <d v="1899-12-30T17:16:23"/>
    <d v="1899-12-30T17:00:00"/>
    <s v="One Way"/>
  </r>
  <r>
    <n v="1359310"/>
    <s v="RFID Card Member"/>
    <s v="Milwaukee"/>
    <s v="WI"/>
    <n v="53202"/>
    <s v="UNITED STATES"/>
    <s v="Annual Pass"/>
    <n v="11152"/>
    <x v="27"/>
    <n v="43.074890000000003"/>
    <n v="-87.882810000000006"/>
    <x v="10"/>
    <n v="43.058619999999998"/>
    <n v="-87.885319999999993"/>
    <n v="7"/>
    <n v="0"/>
    <n v="1.1000000000000001"/>
    <n v="1"/>
    <n v="42"/>
    <n v="-1"/>
    <d v="2017-04-04T00:00:00"/>
    <d v="2017-04-01T00:00:00"/>
    <d v="2017-04-04T00:00:00"/>
    <s v="Tuesday"/>
    <d v="1899-12-30T18:00:09"/>
    <d v="1899-12-30T18:00:00"/>
    <n v="1"/>
    <d v="2017-04-04T00:00:00"/>
    <d v="2017-04-01T00:00:00"/>
    <d v="2017-04-04T00:00:00"/>
    <s v="Tuesday"/>
    <d v="1899-12-30T18:07:30"/>
    <d v="1899-12-30T18:00:00"/>
    <s v="One Way"/>
  </r>
  <r>
    <n v="1358589"/>
    <s v="RFID Card Member"/>
    <s v="Milwaukee"/>
    <s v="WI"/>
    <n v="53211"/>
    <s v="UNITED STATES"/>
    <s v="Annual Pass"/>
    <n v="5582"/>
    <x v="30"/>
    <n v="43.045712999999999"/>
    <n v="-87.899756999999994"/>
    <x v="5"/>
    <n v="43.04824"/>
    <n v="-87.904970000000006"/>
    <n v="3"/>
    <n v="0"/>
    <n v="0.5"/>
    <n v="0.4"/>
    <n v="18"/>
    <n v="-1"/>
    <d v="2017-04-04T00:00:00"/>
    <d v="2017-04-01T00:00:00"/>
    <d v="2017-04-04T00:00:00"/>
    <s v="Tuesday"/>
    <d v="1899-12-30T20:49:23"/>
    <d v="1899-12-30T21:00:00"/>
    <n v="1"/>
    <d v="2017-04-04T00:00:00"/>
    <d v="2017-04-01T00:00:00"/>
    <d v="2017-04-04T00:00:00"/>
    <s v="Tuesday"/>
    <d v="1899-12-30T20:52:49"/>
    <d v="1899-12-30T21:00:00"/>
    <s v="One Way"/>
  </r>
  <r>
    <n v="1357250"/>
    <s v="RFID Card Member"/>
    <s v="Milwaukee"/>
    <s v="WI"/>
    <n v="53202"/>
    <s v="UNITED STATES"/>
    <s v="Annual Pass"/>
    <n v="217"/>
    <x v="6"/>
    <n v="43.038719999999998"/>
    <n v="-87.905339999999995"/>
    <x v="5"/>
    <n v="43.04824"/>
    <n v="-87.904970000000006"/>
    <n v="4"/>
    <n v="0"/>
    <n v="0.6"/>
    <n v="0.6"/>
    <n v="24"/>
    <n v="-1"/>
    <d v="2017-04-04T00:00:00"/>
    <d v="2017-04-01T00:00:00"/>
    <d v="2017-04-04T00:00:00"/>
    <s v="Tuesday"/>
    <d v="1899-12-30T21:26:37"/>
    <d v="1899-12-30T21:00:00"/>
    <n v="1"/>
    <d v="2017-04-04T00:00:00"/>
    <d v="2017-04-01T00:00:00"/>
    <d v="2017-04-04T00:00:00"/>
    <s v="Tuesday"/>
    <d v="1899-12-30T21:30:53"/>
    <d v="1899-12-30T22:00:00"/>
    <s v="One Way"/>
  </r>
  <r>
    <n v="1017964"/>
    <s v="RFID Card Member"/>
    <s v="Milwaukee"/>
    <s v="WI"/>
    <n v="53202"/>
    <s v="UNITED STATES"/>
    <s v="Annual Pass"/>
    <n v="982"/>
    <x v="38"/>
    <n v="43.058619999999998"/>
    <n v="-87.885319999999993"/>
    <x v="1"/>
    <n v="43.03886"/>
    <n v="-87.902720000000002"/>
    <n v="11"/>
    <n v="0"/>
    <n v="1.7"/>
    <n v="1.6"/>
    <n v="66"/>
    <n v="-1"/>
    <d v="2017-04-05T00:00:00"/>
    <d v="2017-04-01T00:00:00"/>
    <d v="2017-04-05T00:00:00"/>
    <s v="Wednesday"/>
    <d v="1899-12-30T08:01:38"/>
    <d v="1899-12-30T08:00:00"/>
    <n v="1"/>
    <d v="2017-04-05T00:00:00"/>
    <d v="2017-04-01T00:00:00"/>
    <d v="2017-04-05T00:00:00"/>
    <s v="Wednesday"/>
    <d v="1899-12-30T08:12:29"/>
    <d v="1899-12-30T08:00:00"/>
    <s v="One Way"/>
  </r>
  <r>
    <n v="1530544"/>
    <s v="RFID Card Member"/>
    <s v="Woodland Park"/>
    <s v="NJ"/>
    <n v="7424"/>
    <s v="UNITED STATES"/>
    <s v="30-Day Pass"/>
    <n v="346"/>
    <x v="40"/>
    <n v="43.046570000000003"/>
    <n v="-87.908720000000002"/>
    <x v="43"/>
    <n v="43.031480000000002"/>
    <n v="-87.908169999999998"/>
    <n v="11"/>
    <n v="0"/>
    <n v="1.7"/>
    <n v="1.6"/>
    <n v="66"/>
    <n v="-1"/>
    <d v="2017-04-05T00:00:00"/>
    <d v="2017-04-01T00:00:00"/>
    <d v="2017-04-05T00:00:00"/>
    <s v="Wednesday"/>
    <d v="1899-12-30T08:22:18"/>
    <d v="1899-12-30T08:00:00"/>
    <n v="1"/>
    <d v="2017-04-05T00:00:00"/>
    <d v="2017-04-01T00:00:00"/>
    <d v="2017-04-05T00:00:00"/>
    <s v="Wednesday"/>
    <d v="1899-12-30T08:33:10"/>
    <d v="1899-12-30T09:00:00"/>
    <s v="One Way"/>
  </r>
  <r>
    <n v="1489319"/>
    <s v="RFID Card Member"/>
    <s v="Brookfield"/>
    <s v="WI"/>
    <n v="53045"/>
    <s v="UNITED STATES"/>
    <s v="Annual Pass"/>
    <n v="319"/>
    <x v="27"/>
    <n v="43.074890000000003"/>
    <n v="-87.882810000000006"/>
    <x v="53"/>
    <n v="43.060786"/>
    <n v="-87.883825999999999"/>
    <n v="6"/>
    <n v="0"/>
    <n v="0.9"/>
    <n v="0.9"/>
    <n v="36"/>
    <n v="-1"/>
    <d v="2017-04-05T00:00:00"/>
    <d v="2017-04-01T00:00:00"/>
    <d v="2017-04-05T00:00:00"/>
    <s v="Wednesday"/>
    <d v="1899-12-30T13:42:22"/>
    <d v="1899-12-30T14:00:00"/>
    <n v="1"/>
    <d v="2017-04-05T00:00:00"/>
    <d v="2017-04-01T00:00:00"/>
    <d v="2017-04-05T00:00:00"/>
    <s v="Wednesday"/>
    <d v="1899-12-30T13:48:27"/>
    <d v="1899-12-30T14:00:00"/>
    <s v="One Way"/>
  </r>
  <r>
    <n v="1489319"/>
    <s v="RFID Card Member"/>
    <s v="Brookfield"/>
    <s v="WI"/>
    <n v="53045"/>
    <s v="UNITED STATES"/>
    <s v="Annual Pass"/>
    <n v="319"/>
    <x v="10"/>
    <n v="43.060786"/>
    <n v="-87.883825999999999"/>
    <x v="20"/>
    <n v="43.077359999999999"/>
    <n v="-87.880769999999998"/>
    <n v="9"/>
    <n v="0"/>
    <n v="1.4"/>
    <n v="1.3"/>
    <n v="54"/>
    <n v="-1"/>
    <d v="2017-04-06T00:00:00"/>
    <d v="2017-04-01T00:00:00"/>
    <d v="2017-04-06T00:00:00"/>
    <s v="Thursday"/>
    <d v="1899-12-30T08:44:35"/>
    <d v="1899-12-30T09:00:00"/>
    <n v="1"/>
    <d v="2017-04-06T00:00:00"/>
    <d v="2017-04-01T00:00:00"/>
    <d v="2017-04-06T00:00:00"/>
    <s v="Thursday"/>
    <d v="1899-12-30T08:53:40"/>
    <d v="1899-12-30T09:00:00"/>
    <s v="One Way"/>
  </r>
  <r>
    <n v="1238862"/>
    <s v="RFID Card Member"/>
    <s v="Cross Plains"/>
    <s v="WI"/>
    <n v="53528"/>
    <s v="UNITED STATES"/>
    <s v="Bublr for Organizations"/>
    <n v="333"/>
    <x v="28"/>
    <n v="43.063749000000001"/>
    <n v="-87.887962999999999"/>
    <x v="13"/>
    <n v="43.078530000000001"/>
    <n v="-87.882620000000003"/>
    <n v="11"/>
    <n v="0"/>
    <n v="1.7"/>
    <n v="1.6"/>
    <n v="66"/>
    <n v="-1"/>
    <d v="2017-04-06T00:00:00"/>
    <d v="2017-04-01T00:00:00"/>
    <d v="2017-04-06T00:00:00"/>
    <s v="Thursday"/>
    <d v="1899-12-30T08:45:51"/>
    <d v="1899-12-30T09:00:00"/>
    <n v="1"/>
    <d v="2017-04-06T00:00:00"/>
    <d v="2017-04-01T00:00:00"/>
    <d v="2017-04-06T00:00:00"/>
    <s v="Thursday"/>
    <d v="1899-12-30T08:56:15"/>
    <d v="1899-12-30T09:00:00"/>
    <s v="One Way"/>
  </r>
  <r>
    <n v="986622"/>
    <s v="RFID Card Member"/>
    <s v="Waukegan"/>
    <s v="IL"/>
    <n v="60085"/>
    <s v="UNITED STATES"/>
    <s v="Annual Pass"/>
    <n v="11154"/>
    <x v="2"/>
    <n v="43.03886"/>
    <n v="-87.902720000000002"/>
    <x v="43"/>
    <n v="43.031480000000002"/>
    <n v="-87.908169999999998"/>
    <n v="6"/>
    <n v="0"/>
    <n v="0.9"/>
    <n v="0.9"/>
    <n v="36"/>
    <n v="-1"/>
    <d v="2017-04-06T00:00:00"/>
    <d v="2017-04-01T00:00:00"/>
    <d v="2017-04-06T00:00:00"/>
    <s v="Thursday"/>
    <d v="1899-12-30T12:54:19"/>
    <d v="1899-12-30T13:00:00"/>
    <n v="1"/>
    <d v="2017-04-06T00:00:00"/>
    <d v="2017-04-01T00:00:00"/>
    <d v="2017-04-06T00:00:00"/>
    <s v="Thursday"/>
    <d v="1899-12-30T13:00:02"/>
    <d v="1899-12-30T13:00:00"/>
    <s v="One Way"/>
  </r>
  <r>
    <n v="1249909"/>
    <s v="RFID Card Member"/>
    <s v="appleton"/>
    <s v="WI"/>
    <n v="54914"/>
    <s v="UNITED STATES"/>
    <s v="Bublr for Organizations"/>
    <n v="33"/>
    <x v="38"/>
    <n v="43.058619999999998"/>
    <n v="-87.885319999999993"/>
    <x v="47"/>
    <n v="43.060250000000003"/>
    <n v="-87.892169999999993"/>
    <n v="5"/>
    <n v="0"/>
    <n v="0.8"/>
    <n v="0.7"/>
    <n v="30"/>
    <n v="-1"/>
    <d v="2017-04-06T00:00:00"/>
    <d v="2017-04-01T00:00:00"/>
    <d v="2017-04-06T00:00:00"/>
    <s v="Thursday"/>
    <d v="1899-12-30T13:25:56"/>
    <d v="1899-12-30T13:00:00"/>
    <n v="1"/>
    <d v="2017-04-06T00:00:00"/>
    <d v="2017-04-01T00:00:00"/>
    <d v="2017-04-06T00:00:00"/>
    <s v="Thursday"/>
    <d v="1899-12-30T13:30:46"/>
    <d v="1899-12-30T14:00:00"/>
    <s v="One Way"/>
  </r>
  <r>
    <n v="1280631"/>
    <s v="RFID Card Member"/>
    <s v="Milwaukee"/>
    <s v="WI"/>
    <n v="53202"/>
    <s v="UNITED STATES"/>
    <s v="Annual Pass"/>
    <n v="11147"/>
    <x v="16"/>
    <n v="43.03913"/>
    <n v="-87.916150000000002"/>
    <x v="36"/>
    <n v="43.038719999999998"/>
    <n v="-87.905339999999995"/>
    <n v="5"/>
    <n v="0"/>
    <n v="0.8"/>
    <n v="0.7"/>
    <n v="30"/>
    <n v="-1"/>
    <d v="2017-04-06T00:00:00"/>
    <d v="2017-04-01T00:00:00"/>
    <d v="2017-04-06T00:00:00"/>
    <s v="Thursday"/>
    <d v="1899-12-30T13:27:26"/>
    <d v="1899-12-30T13:00:00"/>
    <n v="1"/>
    <d v="2017-04-06T00:00:00"/>
    <d v="2017-04-01T00:00:00"/>
    <d v="2017-04-06T00:00:00"/>
    <s v="Thursday"/>
    <d v="1899-12-30T13:32:37"/>
    <d v="1899-12-30T14:00:00"/>
    <s v="One Way"/>
  </r>
  <r>
    <n v="1307365"/>
    <s v="RFID Card Member"/>
    <s v="Hinsdale"/>
    <s v="IL"/>
    <n v="60521"/>
    <s v="UNITED STATES"/>
    <s v="Annual Pass"/>
    <n v="5531"/>
    <x v="24"/>
    <n v="43.040154000000001"/>
    <n v="-87.932113000000001"/>
    <x v="31"/>
    <n v="43.040154000000001"/>
    <n v="-87.932113000000001"/>
    <n v="0"/>
    <n v="0"/>
    <n v="0"/>
    <n v="0"/>
    <n v="0"/>
    <n v="-1"/>
    <d v="2017-04-06T00:00:00"/>
    <d v="2017-04-01T00:00:00"/>
    <d v="2017-04-06T00:00:00"/>
    <s v="Thursday"/>
    <d v="1899-12-30T15:32:14"/>
    <d v="1899-12-30T16:00:00"/>
    <n v="1"/>
    <d v="2017-04-06T00:00:00"/>
    <d v="2017-04-01T00:00:00"/>
    <d v="2017-04-06T00:00:00"/>
    <s v="Thursday"/>
    <d v="1899-12-30T15:32:38"/>
    <d v="1899-12-30T16:00:00"/>
    <s v="Round Trip"/>
  </r>
  <r>
    <n v="1307365"/>
    <s v="RFID Card Member"/>
    <s v="Hinsdale"/>
    <s v="IL"/>
    <n v="60521"/>
    <s v="UNITED STATES"/>
    <s v="Annual Pass"/>
    <n v="291"/>
    <x v="24"/>
    <n v="43.040154000000001"/>
    <n v="-87.932113000000001"/>
    <x v="31"/>
    <n v="43.040154000000001"/>
    <n v="-87.932113000000001"/>
    <n v="37"/>
    <n v="0"/>
    <n v="5.6"/>
    <n v="5.3"/>
    <n v="222"/>
    <n v="-1"/>
    <d v="2017-04-06T00:00:00"/>
    <d v="2017-04-01T00:00:00"/>
    <d v="2017-04-06T00:00:00"/>
    <s v="Thursday"/>
    <d v="1899-12-30T15:33:15"/>
    <d v="1899-12-30T16:00:00"/>
    <n v="1"/>
    <d v="2017-04-06T00:00:00"/>
    <d v="2017-04-01T00:00:00"/>
    <d v="2017-04-06T00:00:00"/>
    <s v="Thursday"/>
    <d v="1899-12-30T16:10:36"/>
    <d v="1899-12-30T16:00:00"/>
    <s v="Round Trip"/>
  </r>
  <r>
    <n v="1172552"/>
    <s v="RFID Card Member"/>
    <s v="Long Grove"/>
    <s v="AL"/>
    <n v="60047"/>
    <s v="UNITED STATES"/>
    <s v="Bublr for Organizations"/>
    <n v="5520"/>
    <x v="45"/>
    <n v="43.077359999999999"/>
    <n v="-87.880769999999998"/>
    <x v="35"/>
    <n v="43.066893999999998"/>
    <n v="-87.877936000000005"/>
    <n v="7"/>
    <n v="0"/>
    <n v="1.1000000000000001"/>
    <n v="1"/>
    <n v="42"/>
    <n v="-1"/>
    <d v="2017-04-06T00:00:00"/>
    <d v="2017-04-01T00:00:00"/>
    <d v="2017-04-06T00:00:00"/>
    <s v="Thursday"/>
    <d v="1899-12-30T20:20:00"/>
    <d v="1899-12-30T20:00:00"/>
    <n v="1"/>
    <d v="2017-04-06T00:00:00"/>
    <d v="2017-04-01T00:00:00"/>
    <d v="2017-04-06T00:00:00"/>
    <s v="Thursday"/>
    <d v="1899-12-30T20:27:52"/>
    <d v="1899-12-30T20:00:00"/>
    <s v="One Way"/>
  </r>
  <r>
    <n v="1408049"/>
    <s v="RFID Card Member"/>
    <s v="Milwaukee"/>
    <s v="WI"/>
    <n v="53202"/>
    <s v="UNITED STATES"/>
    <s v="Annual Pass"/>
    <n v="993"/>
    <x v="3"/>
    <n v="43.03519"/>
    <n v="-87.907390000000007"/>
    <x v="9"/>
    <n v="43.034619999999997"/>
    <n v="-87.917500000000004"/>
    <n v="7"/>
    <n v="0"/>
    <n v="1.1000000000000001"/>
    <n v="1"/>
    <n v="42"/>
    <n v="-1"/>
    <d v="2017-04-07T00:00:00"/>
    <d v="2017-04-01T00:00:00"/>
    <d v="2017-04-07T00:00:00"/>
    <s v="Friday"/>
    <d v="1899-12-30T06:37:29"/>
    <d v="1899-12-30T07:00:00"/>
    <n v="1"/>
    <d v="2017-04-07T00:00:00"/>
    <d v="2017-04-01T00:00:00"/>
    <d v="2017-04-07T00:00:00"/>
    <s v="Friday"/>
    <d v="1899-12-30T06:44:33"/>
    <d v="1899-12-30T07:00:00"/>
    <s v="One Way"/>
  </r>
  <r>
    <n v="1517760"/>
    <s v="RFID Card Member"/>
    <s v="Milwaukee"/>
    <s v="WI"/>
    <n v="53212"/>
    <s v="UNITED STATES"/>
    <s v="Annual Pass"/>
    <n v="11078"/>
    <x v="29"/>
    <n v="43.052549999999997"/>
    <n v="-87.909329999999997"/>
    <x v="36"/>
    <n v="43.038719999999998"/>
    <n v="-87.905339999999995"/>
    <n v="16"/>
    <n v="0"/>
    <n v="2.4"/>
    <n v="2.2999999999999998"/>
    <n v="96"/>
    <n v="-1"/>
    <d v="2017-04-07T00:00:00"/>
    <d v="2017-04-01T00:00:00"/>
    <d v="2017-04-07T00:00:00"/>
    <s v="Friday"/>
    <d v="1899-12-30T07:15:34"/>
    <d v="1899-12-30T07:00:00"/>
    <n v="1"/>
    <d v="2017-04-07T00:00:00"/>
    <d v="2017-04-01T00:00:00"/>
    <d v="2017-04-07T00:00:00"/>
    <s v="Friday"/>
    <d v="1899-12-30T07:31:21"/>
    <d v="1899-12-30T08:00:00"/>
    <s v="One Way"/>
  </r>
  <r>
    <n v="1357250"/>
    <s v="RFID Card Member"/>
    <s v="Milwaukee"/>
    <s v="WI"/>
    <n v="53202"/>
    <s v="UNITED STATES"/>
    <s v="Annual Pass"/>
    <n v="200"/>
    <x v="1"/>
    <n v="43.048200000000001"/>
    <n v="-87.900859999999994"/>
    <x v="1"/>
    <n v="43.03886"/>
    <n v="-87.902720000000002"/>
    <n v="5"/>
    <n v="0"/>
    <n v="0.8"/>
    <n v="0.7"/>
    <n v="30"/>
    <n v="-1"/>
    <d v="2017-04-07T00:00:00"/>
    <d v="2017-04-01T00:00:00"/>
    <d v="2017-04-07T00:00:00"/>
    <s v="Friday"/>
    <d v="1899-12-30T07:26:34"/>
    <d v="1899-12-30T07:00:00"/>
    <n v="1"/>
    <d v="2017-04-07T00:00:00"/>
    <d v="2017-04-01T00:00:00"/>
    <d v="2017-04-07T00:00:00"/>
    <s v="Friday"/>
    <d v="1899-12-30T07:31:03"/>
    <d v="1899-12-30T08:00:00"/>
    <s v="One Way"/>
  </r>
  <r>
    <n v="1279843"/>
    <s v="RFID Card Member"/>
    <s v="Milwaukee"/>
    <s v="WI"/>
    <n v="53211"/>
    <s v="UNITED STATES"/>
    <s v="Annual Pass"/>
    <n v="11142"/>
    <x v="22"/>
    <n v="43.066893999999998"/>
    <n v="-87.877936000000005"/>
    <x v="25"/>
    <n v="43.074890000000003"/>
    <n v="-87.882810000000006"/>
    <n v="5"/>
    <n v="0"/>
    <n v="0.8"/>
    <n v="0.7"/>
    <n v="30"/>
    <n v="-1"/>
    <d v="2017-04-07T00:00:00"/>
    <d v="2017-04-01T00:00:00"/>
    <d v="2017-04-07T00:00:00"/>
    <s v="Friday"/>
    <d v="1899-12-30T14:47:15"/>
    <d v="1899-12-30T15:00:00"/>
    <n v="1"/>
    <d v="2017-04-07T00:00:00"/>
    <d v="2017-04-01T00:00:00"/>
    <d v="2017-04-07T00:00:00"/>
    <s v="Friday"/>
    <d v="1899-12-30T14:52:27"/>
    <d v="1899-12-30T15:00:00"/>
    <s v="One Way"/>
  </r>
  <r>
    <n v="1564954"/>
    <s v="RFID Card Member"/>
    <s v="Milwaukee"/>
    <s v="WI"/>
    <n v="53202"/>
    <s v="UNITED STATES"/>
    <s v="Annual Pass"/>
    <n v="11149"/>
    <x v="37"/>
    <n v="43.036900000000003"/>
    <n v="-87.89667"/>
    <x v="26"/>
    <n v="43.053040000000003"/>
    <n v="-87.897660000000002"/>
    <n v="18"/>
    <n v="0"/>
    <n v="2.7"/>
    <n v="2.6"/>
    <n v="108"/>
    <n v="-1"/>
    <d v="2017-04-07T00:00:00"/>
    <d v="2017-04-01T00:00:00"/>
    <d v="2017-04-07T00:00:00"/>
    <s v="Friday"/>
    <d v="1899-12-30T16:32:12"/>
    <d v="1899-12-30T17:00:00"/>
    <n v="1"/>
    <d v="2017-04-07T00:00:00"/>
    <d v="2017-04-01T00:00:00"/>
    <d v="2017-04-07T00:00:00"/>
    <s v="Friday"/>
    <d v="1899-12-30T16:50:37"/>
    <d v="1899-12-30T17:00:00"/>
    <s v="One Way"/>
  </r>
  <r>
    <n v="1022184"/>
    <s v="RFID Card Member"/>
    <s v="Milwaukee"/>
    <s v="WI"/>
    <n v="53202"/>
    <s v="UNITED STATES"/>
    <s v="Annual Pass"/>
    <n v="5438"/>
    <x v="27"/>
    <n v="43.074890000000003"/>
    <n v="-87.882810000000006"/>
    <x v="10"/>
    <n v="43.058619999999998"/>
    <n v="-87.885319999999993"/>
    <n v="21"/>
    <n v="0"/>
    <n v="3.2"/>
    <n v="3"/>
    <n v="126"/>
    <n v="-1"/>
    <d v="2017-04-07T00:00:00"/>
    <d v="2017-04-01T00:00:00"/>
    <d v="2017-04-07T00:00:00"/>
    <s v="Friday"/>
    <d v="1899-12-30T17:42:45"/>
    <d v="1899-12-30T18:00:00"/>
    <n v="1"/>
    <d v="2017-04-07T00:00:00"/>
    <d v="2017-04-01T00:00:00"/>
    <d v="2017-04-07T00:00:00"/>
    <s v="Friday"/>
    <d v="1899-12-30T18:03:40"/>
    <d v="1899-12-30T18:00:00"/>
    <s v="One Way"/>
  </r>
  <r>
    <n v="1357250"/>
    <s v="RFID Card Member"/>
    <s v="Milwaukee"/>
    <s v="WI"/>
    <n v="53202"/>
    <s v="UNITED STATES"/>
    <s v="Annual Pass"/>
    <n v="11079"/>
    <x v="2"/>
    <n v="43.03886"/>
    <n v="-87.902720000000002"/>
    <x v="2"/>
    <n v="43.048200000000001"/>
    <n v="-87.900859999999994"/>
    <n v="6"/>
    <n v="0"/>
    <n v="0.9"/>
    <n v="0.9"/>
    <n v="36"/>
    <n v="-1"/>
    <d v="2017-04-07T00:00:00"/>
    <d v="2017-04-01T00:00:00"/>
    <d v="2017-04-07T00:00:00"/>
    <s v="Friday"/>
    <d v="1899-12-30T18:30:42"/>
    <d v="1899-12-30T19:00:00"/>
    <n v="1"/>
    <d v="2017-04-07T00:00:00"/>
    <d v="2017-04-01T00:00:00"/>
    <d v="2017-04-07T00:00:00"/>
    <s v="Friday"/>
    <d v="1899-12-30T18:36:22"/>
    <d v="1899-12-30T19:00:00"/>
    <s v="One Way"/>
  </r>
  <r>
    <n v="1546752"/>
    <s v="RFID Card Member"/>
    <s v="Milwaukee "/>
    <s v="WI"/>
    <n v="53202"/>
    <s v="UNITED STATES"/>
    <s v="Annual Pass"/>
    <n v="19"/>
    <x v="41"/>
    <n v="43.031480000000002"/>
    <n v="-87.908169999999998"/>
    <x v="30"/>
    <n v="43.004728999999998"/>
    <n v="-87.905463999999995"/>
    <n v="11"/>
    <n v="0"/>
    <n v="1.7"/>
    <n v="1.6"/>
    <n v="66"/>
    <n v="-1"/>
    <d v="2017-04-07T00:00:00"/>
    <d v="2017-04-01T00:00:00"/>
    <d v="2017-04-07T00:00:00"/>
    <s v="Friday"/>
    <d v="1899-12-30T18:44:01"/>
    <d v="1899-12-30T19:00:00"/>
    <n v="1"/>
    <d v="2017-04-07T00:00:00"/>
    <d v="2017-04-01T00:00:00"/>
    <d v="2017-04-07T00:00:00"/>
    <s v="Friday"/>
    <d v="1899-12-30T18:55:11"/>
    <d v="1899-12-30T19:00:00"/>
    <s v="One Way"/>
  </r>
  <r>
    <n v="1400126"/>
    <s v="RFID Card Member"/>
    <s v="Milwaukee"/>
    <s v="WI"/>
    <n v="53211"/>
    <s v="UNITED STATES"/>
    <s v="Annual Pass"/>
    <n v="145"/>
    <x v="31"/>
    <n v="43.06033"/>
    <n v="-87.89546"/>
    <x v="47"/>
    <n v="43.060250000000003"/>
    <n v="-87.892169999999993"/>
    <n v="2"/>
    <n v="0"/>
    <n v="0.3"/>
    <n v="0.3"/>
    <n v="12"/>
    <n v="-1"/>
    <d v="2017-04-07T00:00:00"/>
    <d v="2017-04-01T00:00:00"/>
    <d v="2017-04-07T00:00:00"/>
    <s v="Friday"/>
    <d v="1899-12-30T19:17:57"/>
    <d v="1899-12-30T19:00:00"/>
    <n v="1"/>
    <d v="2017-04-07T00:00:00"/>
    <d v="2017-04-01T00:00:00"/>
    <d v="2017-04-07T00:00:00"/>
    <s v="Friday"/>
    <d v="1899-12-30T19:19:30"/>
    <d v="1899-12-30T19:00:00"/>
    <s v="One Way"/>
  </r>
  <r>
    <n v="1400126"/>
    <s v="RFID Card Member"/>
    <s v="Milwaukee"/>
    <s v="WI"/>
    <n v="53211"/>
    <s v="UNITED STATES"/>
    <s v="Annual Pass"/>
    <n v="216"/>
    <x v="35"/>
    <n v="43.060250000000003"/>
    <n v="-87.892169999999993"/>
    <x v="35"/>
    <n v="43.066893999999998"/>
    <n v="-87.877936000000005"/>
    <n v="10"/>
    <n v="0"/>
    <n v="1.5"/>
    <n v="1.4"/>
    <n v="60"/>
    <n v="-1"/>
    <d v="2017-04-07T00:00:00"/>
    <d v="2017-04-01T00:00:00"/>
    <d v="2017-04-07T00:00:00"/>
    <s v="Friday"/>
    <d v="1899-12-30T19:20:48"/>
    <d v="1899-12-30T19:00:00"/>
    <n v="1"/>
    <d v="2017-04-07T00:00:00"/>
    <d v="2017-04-01T00:00:00"/>
    <d v="2017-04-07T00:00:00"/>
    <s v="Friday"/>
    <d v="1899-12-30T19:30:05"/>
    <d v="1899-12-30T20:00:00"/>
    <s v="One Way"/>
  </r>
  <r>
    <n v="1251108"/>
    <s v="RFID Card Member"/>
    <s v="Appleton"/>
    <s v="WI"/>
    <n v="54913"/>
    <s v="UNITED STATES"/>
    <s v="Bublr for Organizations"/>
    <n v="319"/>
    <x v="31"/>
    <n v="43.06033"/>
    <n v="-87.89546"/>
    <x v="47"/>
    <n v="43.060250000000003"/>
    <n v="-87.892169999999993"/>
    <n v="2"/>
    <n v="0"/>
    <n v="0.3"/>
    <n v="0.3"/>
    <n v="12"/>
    <n v="-1"/>
    <d v="2017-04-08T00:00:00"/>
    <d v="2017-04-01T00:00:00"/>
    <d v="2017-04-08T00:00:00"/>
    <s v="Saturday"/>
    <d v="1899-12-30T05:44:56"/>
    <d v="1899-12-30T06:00:00"/>
    <n v="1"/>
    <d v="2017-04-08T00:00:00"/>
    <d v="2017-04-01T00:00:00"/>
    <d v="2017-04-08T00:00:00"/>
    <s v="Saturday"/>
    <d v="1899-12-30T05:46:20"/>
    <d v="1899-12-30T06:00:00"/>
    <s v="One Way"/>
  </r>
  <r>
    <n v="1215088"/>
    <s v="RFID Card Member"/>
    <s v="Milwaukee "/>
    <s v="WI"/>
    <n v="53211"/>
    <s v="UNITED STATES"/>
    <s v="Bublr for Organizations"/>
    <n v="152"/>
    <x v="3"/>
    <n v="43.03519"/>
    <n v="-87.907390000000007"/>
    <x v="43"/>
    <n v="43.031480000000002"/>
    <n v="-87.908169999999998"/>
    <n v="3"/>
    <n v="0"/>
    <n v="0.5"/>
    <n v="0.4"/>
    <n v="18"/>
    <n v="-1"/>
    <d v="2017-04-08T00:00:00"/>
    <d v="2017-04-01T00:00:00"/>
    <d v="2017-04-08T00:00:00"/>
    <s v="Saturday"/>
    <d v="1899-12-30T09:26:20"/>
    <d v="1899-12-30T09:00:00"/>
    <n v="1"/>
    <d v="2017-04-08T00:00:00"/>
    <d v="2017-04-01T00:00:00"/>
    <d v="2017-04-08T00:00:00"/>
    <s v="Saturday"/>
    <d v="1899-12-30T09:29:42"/>
    <d v="1899-12-30T09:00:00"/>
    <s v="One Way"/>
  </r>
  <r>
    <n v="1276651"/>
    <s v="RFID Card Member"/>
    <s v="Milwaukee"/>
    <s v="WI"/>
    <n v="53211"/>
    <s v="UNITED STATES"/>
    <s v="Annual Pass"/>
    <n v="11086"/>
    <x v="4"/>
    <n v="43.04824"/>
    <n v="-87.904970000000006"/>
    <x v="0"/>
    <n v="43.049230000000001"/>
    <n v="-87.911940000000001"/>
    <n v="2"/>
    <n v="0"/>
    <n v="0.3"/>
    <n v="0.3"/>
    <n v="12"/>
    <n v="-1"/>
    <d v="2017-04-08T00:00:00"/>
    <d v="2017-04-01T00:00:00"/>
    <d v="2017-04-08T00:00:00"/>
    <s v="Saturday"/>
    <d v="1899-12-30T09:28:04"/>
    <d v="1899-12-30T09:00:00"/>
    <n v="1"/>
    <d v="2017-04-08T00:00:00"/>
    <d v="2017-04-01T00:00:00"/>
    <d v="2017-04-08T00:00:00"/>
    <s v="Saturday"/>
    <d v="1899-12-30T09:30:56"/>
    <d v="1899-12-30T10:00:00"/>
    <s v="One Way"/>
  </r>
  <r>
    <n v="1471471"/>
    <s v="RFID Card Member"/>
    <s v="Milwaukee"/>
    <s v="WI"/>
    <n v="53211"/>
    <s v="UNITED STATES"/>
    <s v="Annual Pass"/>
    <n v="989"/>
    <x v="28"/>
    <n v="43.063749000000001"/>
    <n v="-87.887962999999999"/>
    <x v="11"/>
    <n v="43.052460000000004"/>
    <n v="-87.891000000000005"/>
    <n v="10"/>
    <n v="0"/>
    <n v="1.5"/>
    <n v="1.4"/>
    <n v="60"/>
    <n v="-1"/>
    <d v="2017-04-08T00:00:00"/>
    <d v="2017-04-01T00:00:00"/>
    <d v="2017-04-08T00:00:00"/>
    <s v="Saturday"/>
    <d v="1899-12-30T09:30:49"/>
    <d v="1899-12-30T10:00:00"/>
    <n v="1"/>
    <d v="2017-04-08T00:00:00"/>
    <d v="2017-04-01T00:00:00"/>
    <d v="2017-04-08T00:00:00"/>
    <s v="Saturday"/>
    <d v="1899-12-30T09:40:51"/>
    <d v="1899-12-30T10:00:00"/>
    <s v="One Way"/>
  </r>
  <r>
    <n v="1368429"/>
    <s v="RFID Card Member"/>
    <s v="Milwaukee"/>
    <s v="WI"/>
    <n v="53233"/>
    <s v="UNITED STATES"/>
    <s v="Pay as You Go Pass"/>
    <n v="188"/>
    <x v="24"/>
    <n v="43.040154000000001"/>
    <n v="-87.932113000000001"/>
    <x v="12"/>
    <n v="43.036900000000003"/>
    <n v="-87.89667"/>
    <n v="52"/>
    <n v="4"/>
    <n v="7.8"/>
    <n v="7.4"/>
    <n v="312"/>
    <n v="-1"/>
    <d v="2017-04-08T00:00:00"/>
    <d v="2017-04-01T00:00:00"/>
    <d v="2017-04-08T00:00:00"/>
    <s v="Saturday"/>
    <d v="1899-12-30T11:56:47"/>
    <d v="1899-12-30T12:00:00"/>
    <n v="1"/>
    <d v="2017-04-08T00:00:00"/>
    <d v="2017-04-01T00:00:00"/>
    <d v="2017-04-08T00:00:00"/>
    <s v="Saturday"/>
    <d v="1899-12-30T12:48:51"/>
    <d v="1899-12-30T13:00:00"/>
    <s v="One Way"/>
  </r>
  <r>
    <n v="1377563"/>
    <s v="RFID Card Member"/>
    <s v="Milwaukee"/>
    <s v="WI"/>
    <n v="53211"/>
    <s v="UNITED STATES"/>
    <s v="Annual Pass"/>
    <n v="5540"/>
    <x v="35"/>
    <n v="43.060250000000003"/>
    <n v="-87.892169999999993"/>
    <x v="35"/>
    <n v="43.066893999999998"/>
    <n v="-87.877936000000005"/>
    <n v="22"/>
    <n v="0"/>
    <n v="3.3"/>
    <n v="3.1"/>
    <n v="132"/>
    <n v="-1"/>
    <d v="2017-04-08T00:00:00"/>
    <d v="2017-04-01T00:00:00"/>
    <d v="2017-04-08T00:00:00"/>
    <s v="Saturday"/>
    <d v="1899-12-30T13:04:41"/>
    <d v="1899-12-30T13:00:00"/>
    <n v="1"/>
    <d v="2017-04-08T00:00:00"/>
    <d v="2017-04-01T00:00:00"/>
    <d v="2017-04-08T00:00:00"/>
    <s v="Saturday"/>
    <d v="1899-12-30T13:26:18"/>
    <d v="1899-12-30T13:00:00"/>
    <s v="One Way"/>
  </r>
  <r>
    <n v="1368429"/>
    <s v="RFID Card Member"/>
    <s v="Milwaukee"/>
    <s v="WI"/>
    <n v="53233"/>
    <s v="UNITED STATES"/>
    <s v="Pay as You Go Pass"/>
    <n v="128"/>
    <x v="37"/>
    <n v="43.036900000000003"/>
    <n v="-87.89667"/>
    <x v="31"/>
    <n v="43.040154000000001"/>
    <n v="-87.932113000000001"/>
    <n v="25"/>
    <n v="2"/>
    <n v="3.8"/>
    <n v="3.6"/>
    <n v="150"/>
    <n v="-1"/>
    <d v="2017-04-08T00:00:00"/>
    <d v="2017-04-01T00:00:00"/>
    <d v="2017-04-08T00:00:00"/>
    <s v="Saturday"/>
    <d v="1899-12-30T13:35:52"/>
    <d v="1899-12-30T14:00:00"/>
    <n v="1"/>
    <d v="2017-04-08T00:00:00"/>
    <d v="2017-04-01T00:00:00"/>
    <d v="2017-04-08T00:00:00"/>
    <s v="Saturday"/>
    <d v="1899-12-30T14:00:28"/>
    <d v="1899-12-30T14:00:00"/>
    <s v="One Way"/>
  </r>
  <r>
    <n v="1373301"/>
    <s v="RFID Card Member"/>
    <s v="Mequon"/>
    <s v="WI"/>
    <n v="53092"/>
    <s v="UNITED STATES"/>
    <s v="Annual Pass"/>
    <n v="319"/>
    <x v="32"/>
    <n v="43.078530000000001"/>
    <n v="-87.882620000000003"/>
    <x v="25"/>
    <n v="43.074890000000003"/>
    <n v="-87.882810000000006"/>
    <n v="24"/>
    <n v="0"/>
    <n v="3.6"/>
    <n v="3.4"/>
    <n v="144"/>
    <n v="-1"/>
    <d v="2017-04-08T00:00:00"/>
    <d v="2017-04-01T00:00:00"/>
    <d v="2017-04-08T00:00:00"/>
    <s v="Saturday"/>
    <d v="1899-12-30T13:51:45"/>
    <d v="1899-12-30T14:00:00"/>
    <n v="1"/>
    <d v="2017-04-08T00:00:00"/>
    <d v="2017-04-01T00:00:00"/>
    <d v="2017-04-08T00:00:00"/>
    <s v="Saturday"/>
    <d v="1899-12-30T14:15:11"/>
    <d v="1899-12-30T14:00:00"/>
    <s v="One Way"/>
  </r>
  <r>
    <n v="1249139"/>
    <s v="RFID Card Member"/>
    <s v="Skokie"/>
    <s v="IL"/>
    <n v="60077"/>
    <s v="UNITED STATES"/>
    <s v="Bublr for Organizations"/>
    <n v="5468"/>
    <x v="35"/>
    <n v="43.060250000000003"/>
    <n v="-87.892169999999993"/>
    <x v="13"/>
    <n v="43.078530000000001"/>
    <n v="-87.882620000000003"/>
    <n v="17"/>
    <n v="0"/>
    <n v="2.6"/>
    <n v="2.4"/>
    <n v="102"/>
    <n v="-1"/>
    <d v="2017-04-08T00:00:00"/>
    <d v="2017-04-01T00:00:00"/>
    <d v="2017-04-08T00:00:00"/>
    <s v="Saturday"/>
    <d v="1899-12-30T13:53:05"/>
    <d v="1899-12-30T14:00:00"/>
    <n v="1"/>
    <d v="2017-04-08T00:00:00"/>
    <d v="2017-04-01T00:00:00"/>
    <d v="2017-04-08T00:00:00"/>
    <s v="Saturday"/>
    <d v="1899-12-30T14:10:22"/>
    <d v="1899-12-30T14:00:00"/>
    <s v="One Way"/>
  </r>
  <r>
    <n v="1509123"/>
    <s v="RFID Card Member"/>
    <s v="Milwaukee"/>
    <s v="WI"/>
    <n v="53211"/>
    <s v="UNITED STATES"/>
    <s v="Annual Pass"/>
    <n v="5574"/>
    <x v="27"/>
    <n v="43.074890000000003"/>
    <n v="-87.882810000000006"/>
    <x v="38"/>
    <n v="43.069021999999997"/>
    <n v="-87.887940999999998"/>
    <n v="8"/>
    <n v="0"/>
    <n v="1.2"/>
    <n v="1.1000000000000001"/>
    <n v="48"/>
    <n v="-1"/>
    <d v="2017-04-08T00:00:00"/>
    <d v="2017-04-01T00:00:00"/>
    <d v="2017-04-08T00:00:00"/>
    <s v="Saturday"/>
    <d v="1899-12-30T15:01:14"/>
    <d v="1899-12-30T15:00:00"/>
    <n v="1"/>
    <d v="2017-04-08T00:00:00"/>
    <d v="2017-04-01T00:00:00"/>
    <d v="2017-04-08T00:00:00"/>
    <s v="Saturday"/>
    <d v="1899-12-30T15:09:05"/>
    <d v="1899-12-30T15:00:00"/>
    <s v="One Way"/>
  </r>
  <r>
    <n v="1149609"/>
    <s v="RFID Card Member"/>
    <s v="Milwaukee"/>
    <s v="WI"/>
    <n v="53211"/>
    <s v="UNITED STATES"/>
    <s v="Annual Pass"/>
    <n v="8"/>
    <x v="35"/>
    <n v="43.060250000000003"/>
    <n v="-87.892169999999993"/>
    <x v="37"/>
    <n v="43.02948"/>
    <n v="-87.912819999999996"/>
    <n v="26"/>
    <n v="0"/>
    <n v="3.9"/>
    <n v="3.7"/>
    <n v="156"/>
    <n v="-1"/>
    <d v="2017-04-08T00:00:00"/>
    <d v="2017-04-01T00:00:00"/>
    <d v="2017-04-08T00:00:00"/>
    <s v="Saturday"/>
    <d v="1899-12-30T17:05:44"/>
    <d v="1899-12-30T17:00:00"/>
    <n v="1"/>
    <d v="2017-04-08T00:00:00"/>
    <d v="2017-04-01T00:00:00"/>
    <d v="2017-04-08T00:00:00"/>
    <s v="Saturday"/>
    <d v="1899-12-30T17:31:16"/>
    <d v="1899-12-30T18:00:00"/>
    <s v="One Way"/>
  </r>
  <r>
    <n v="1564969"/>
    <s v="RFID Card Member"/>
    <s v="Milwaukee"/>
    <s v="WI"/>
    <n v="53202"/>
    <s v="UNITED STATES"/>
    <s v="Annual Pass"/>
    <n v="128"/>
    <x v="2"/>
    <n v="43.03886"/>
    <n v="-87.902720000000002"/>
    <x v="28"/>
    <n v="43.045712999999999"/>
    <n v="-87.899756999999994"/>
    <n v="7"/>
    <n v="0"/>
    <n v="1.1000000000000001"/>
    <n v="1"/>
    <n v="42"/>
    <n v="-1"/>
    <d v="2017-04-08T00:00:00"/>
    <d v="2017-04-01T00:00:00"/>
    <d v="2017-04-08T00:00:00"/>
    <s v="Saturday"/>
    <d v="1899-12-30T17:06:44"/>
    <d v="1899-12-30T17:00:00"/>
    <n v="1"/>
    <d v="2017-04-08T00:00:00"/>
    <d v="2017-04-01T00:00:00"/>
    <d v="2017-04-08T00:00:00"/>
    <s v="Saturday"/>
    <d v="1899-12-30T17:13:59"/>
    <d v="1899-12-30T17:00:00"/>
    <s v="One Way"/>
  </r>
  <r>
    <n v="1561032"/>
    <s v="RFID Card Member"/>
    <s v="Milwaukee "/>
    <s v="WI"/>
    <n v="53212"/>
    <s v="UNITED STATES"/>
    <s v="Annual Pass"/>
    <n v="5507"/>
    <x v="14"/>
    <n v="43.05536"/>
    <n v="-87.90504"/>
    <x v="10"/>
    <n v="43.058619999999998"/>
    <n v="-87.885319999999993"/>
    <n v="11"/>
    <n v="0"/>
    <n v="1.7"/>
    <n v="1.6"/>
    <n v="66"/>
    <n v="-1"/>
    <d v="2017-04-08T00:00:00"/>
    <d v="2017-04-01T00:00:00"/>
    <d v="2017-04-08T00:00:00"/>
    <s v="Saturday"/>
    <d v="1899-12-30T18:01:36"/>
    <d v="1899-12-30T18:00:00"/>
    <n v="1"/>
    <d v="2017-04-08T00:00:00"/>
    <d v="2017-04-01T00:00:00"/>
    <d v="2017-04-08T00:00:00"/>
    <s v="Saturday"/>
    <d v="1899-12-30T18:12:14"/>
    <d v="1899-12-30T18:00:00"/>
    <s v="One Way"/>
  </r>
  <r>
    <n v="1358514"/>
    <s v="RFID Card Member"/>
    <s v="Milwaukee"/>
    <s v="WI"/>
    <n v="53211"/>
    <s v="UNITED STATES"/>
    <s v="Annual Pass"/>
    <n v="5458"/>
    <x v="27"/>
    <n v="43.074890000000003"/>
    <n v="-87.882810000000006"/>
    <x v="53"/>
    <n v="43.060786"/>
    <n v="-87.883825999999999"/>
    <n v="9"/>
    <n v="0"/>
    <n v="1.4"/>
    <n v="1.3"/>
    <n v="54"/>
    <n v="-1"/>
    <d v="2017-04-09T00:00:00"/>
    <d v="2017-04-01T00:00:00"/>
    <d v="2017-04-09T00:00:00"/>
    <s v="Sunday"/>
    <d v="1899-12-30T08:57:27"/>
    <d v="1899-12-30T09:00:00"/>
    <n v="1"/>
    <d v="2017-04-09T00:00:00"/>
    <d v="2017-04-01T00:00:00"/>
    <d v="2017-04-09T00:00:00"/>
    <s v="Sunday"/>
    <d v="1899-12-30T09:06:23"/>
    <d v="1899-12-30T09:00:00"/>
    <s v="One Way"/>
  </r>
  <r>
    <n v="1224715"/>
    <s v="RFID Card Member"/>
    <s v="Milwaukee"/>
    <s v="WI"/>
    <n v="53212"/>
    <s v="UNITED STATES"/>
    <s v="Annual Pass"/>
    <n v="316"/>
    <x v="11"/>
    <n v="43.04804"/>
    <n v="-87.896720000000002"/>
    <x v="53"/>
    <n v="43.060786"/>
    <n v="-87.883825999999999"/>
    <n v="6"/>
    <n v="0"/>
    <n v="0.9"/>
    <n v="0.9"/>
    <n v="36"/>
    <n v="-1"/>
    <d v="2017-04-09T00:00:00"/>
    <d v="2017-04-01T00:00:00"/>
    <d v="2017-04-09T00:00:00"/>
    <s v="Sunday"/>
    <d v="1899-12-30T10:22:43"/>
    <d v="1899-12-30T10:00:00"/>
    <n v="1"/>
    <d v="2017-04-09T00:00:00"/>
    <d v="2017-04-01T00:00:00"/>
    <d v="2017-04-09T00:00:00"/>
    <s v="Sunday"/>
    <d v="1899-12-30T10:28:30"/>
    <d v="1899-12-30T10:00:00"/>
    <s v="One Way"/>
  </r>
  <r>
    <n v="1509123"/>
    <s v="RFID Card Member"/>
    <s v="Milwaukee"/>
    <s v="WI"/>
    <n v="53211"/>
    <s v="UNITED STATES"/>
    <s v="Annual Pass"/>
    <n v="5574"/>
    <x v="36"/>
    <n v="43.069021999999997"/>
    <n v="-87.887940999999998"/>
    <x v="19"/>
    <n v="43.040349999999997"/>
    <n v="-87.920760000000001"/>
    <n v="38"/>
    <n v="0"/>
    <n v="5.7"/>
    <n v="5.4"/>
    <n v="228"/>
    <n v="-1"/>
    <d v="2017-04-09T00:00:00"/>
    <d v="2017-04-01T00:00:00"/>
    <d v="2017-04-09T00:00:00"/>
    <s v="Sunday"/>
    <d v="1899-12-30T11:59:53"/>
    <d v="1899-12-30T12:00:00"/>
    <n v="1"/>
    <d v="2017-04-09T00:00:00"/>
    <d v="2017-04-01T00:00:00"/>
    <d v="2017-04-09T00:00:00"/>
    <s v="Sunday"/>
    <d v="1899-12-30T12:37:46"/>
    <d v="1899-12-30T13:00:00"/>
    <s v="One Way"/>
  </r>
  <r>
    <n v="1572429"/>
    <s v="RFID Card Member"/>
    <m/>
    <m/>
    <n v="63122"/>
    <s v="UNITED STATES"/>
    <s v="Pay as You Go Pass"/>
    <n v="11062"/>
    <x v="52"/>
    <n v="43.034619999999997"/>
    <n v="-87.917500000000004"/>
    <x v="5"/>
    <n v="43.04824"/>
    <n v="-87.904970000000006"/>
    <n v="94"/>
    <n v="6"/>
    <n v="14.1"/>
    <n v="13.4"/>
    <n v="564"/>
    <n v="-1"/>
    <d v="2017-04-09T00:00:00"/>
    <d v="2017-04-01T00:00:00"/>
    <d v="2017-04-09T00:00:00"/>
    <s v="Sunday"/>
    <d v="1899-12-30T14:05:39"/>
    <d v="1899-12-30T14:00:00"/>
    <n v="1"/>
    <d v="2017-04-09T00:00:00"/>
    <d v="2017-04-01T00:00:00"/>
    <d v="2017-04-09T00:00:00"/>
    <s v="Sunday"/>
    <d v="1899-12-30T15:39:15"/>
    <d v="1899-12-30T16:00:00"/>
    <s v="One Way"/>
  </r>
  <r>
    <n v="986622"/>
    <s v="RFID Card Member"/>
    <s v="Waukegan"/>
    <s v="IL"/>
    <n v="60085"/>
    <s v="UNITED STATES"/>
    <s v="Annual Pass"/>
    <n v="188"/>
    <x v="23"/>
    <n v="43.053040000000003"/>
    <n v="-87.897660000000002"/>
    <x v="28"/>
    <n v="43.045712999999999"/>
    <n v="-87.899756999999994"/>
    <n v="6"/>
    <n v="0"/>
    <n v="0.9"/>
    <n v="0.9"/>
    <n v="36"/>
    <n v="-1"/>
    <d v="2017-04-09T00:00:00"/>
    <d v="2017-04-01T00:00:00"/>
    <d v="2017-04-09T00:00:00"/>
    <s v="Sunday"/>
    <d v="1899-12-30T14:13:08"/>
    <d v="1899-12-30T14:00:00"/>
    <n v="1"/>
    <d v="2017-04-09T00:00:00"/>
    <d v="2017-04-01T00:00:00"/>
    <d v="2017-04-09T00:00:00"/>
    <s v="Sunday"/>
    <d v="1899-12-30T14:19:47"/>
    <d v="1899-12-30T14:00:00"/>
    <s v="One Way"/>
  </r>
  <r>
    <n v="1298099"/>
    <s v="RFID Card Member"/>
    <s v="Milwaukee"/>
    <s v="WI"/>
    <n v="53233"/>
    <s v="UNITED STATES"/>
    <s v="Annual Pass"/>
    <n v="11064"/>
    <x v="12"/>
    <n v="43.052460000000004"/>
    <n v="-87.891000000000005"/>
    <x v="10"/>
    <n v="43.058619999999998"/>
    <n v="-87.885319999999993"/>
    <n v="3"/>
    <n v="0"/>
    <n v="0.5"/>
    <n v="0.4"/>
    <n v="18"/>
    <n v="-1"/>
    <d v="2017-04-09T00:00:00"/>
    <d v="2017-04-01T00:00:00"/>
    <d v="2017-04-09T00:00:00"/>
    <s v="Sunday"/>
    <d v="1899-12-30T14:15:09"/>
    <d v="1899-12-30T14:00:00"/>
    <n v="1"/>
    <d v="2017-04-09T00:00:00"/>
    <d v="2017-04-01T00:00:00"/>
    <d v="2017-04-09T00:00:00"/>
    <s v="Sunday"/>
    <d v="1899-12-30T14:18:06"/>
    <d v="1899-12-30T14:00:00"/>
    <s v="One Way"/>
  </r>
  <r>
    <n v="1298099"/>
    <s v="RFID Card Member"/>
    <s v="Milwaukee"/>
    <s v="WI"/>
    <n v="53233"/>
    <s v="UNITED STATES"/>
    <s v="Annual Pass"/>
    <n v="5534"/>
    <x v="38"/>
    <n v="43.058619999999998"/>
    <n v="-87.885319999999993"/>
    <x v="33"/>
    <n v="43.04804"/>
    <n v="-87.896720000000002"/>
    <n v="8"/>
    <n v="0"/>
    <n v="1.2"/>
    <n v="1.1000000000000001"/>
    <n v="48"/>
    <n v="-1"/>
    <d v="2017-04-09T00:00:00"/>
    <d v="2017-04-01T00:00:00"/>
    <d v="2017-04-09T00:00:00"/>
    <s v="Sunday"/>
    <d v="1899-12-30T15:07:04"/>
    <d v="1899-12-30T15:00:00"/>
    <n v="1"/>
    <d v="2017-04-09T00:00:00"/>
    <d v="2017-04-01T00:00:00"/>
    <d v="2017-04-09T00:00:00"/>
    <s v="Sunday"/>
    <d v="1899-12-30T15:15:09"/>
    <d v="1899-12-30T15:00:00"/>
    <s v="One Way"/>
  </r>
  <r>
    <n v="1560094"/>
    <s v="RFID Card Member"/>
    <s v="Lake in the Hills"/>
    <s v="IL"/>
    <n v="60156"/>
    <s v="UNITED STATES"/>
    <s v="Annual Pass"/>
    <n v="5542"/>
    <x v="38"/>
    <n v="43.058619999999998"/>
    <n v="-87.885319999999993"/>
    <x v="10"/>
    <n v="43.058619999999998"/>
    <n v="-87.885319999999993"/>
    <n v="37"/>
    <n v="0"/>
    <n v="5.6"/>
    <n v="5.3"/>
    <n v="222"/>
    <n v="-1"/>
    <d v="2017-04-09T00:00:00"/>
    <d v="2017-04-01T00:00:00"/>
    <d v="2017-04-09T00:00:00"/>
    <s v="Sunday"/>
    <d v="1899-12-30T15:32:15"/>
    <d v="1899-12-30T16:00:00"/>
    <n v="1"/>
    <d v="2017-04-09T00:00:00"/>
    <d v="2017-04-01T00:00:00"/>
    <d v="2017-04-09T00:00:00"/>
    <s v="Sunday"/>
    <d v="1899-12-30T16:09:13"/>
    <d v="1899-12-30T16:00:00"/>
    <s v="Round Trip"/>
  </r>
  <r>
    <n v="583361"/>
    <s v="RFID Card Member"/>
    <s v="Milwaukee"/>
    <s v="WI"/>
    <n v="53202"/>
    <s v="UNITED STATES"/>
    <s v="Annual Pass"/>
    <n v="267"/>
    <x v="5"/>
    <n v="43.031320000000001"/>
    <n v="-87.904259999999994"/>
    <x v="6"/>
    <n v="43.03519"/>
    <n v="-87.907390000000007"/>
    <n v="2"/>
    <n v="0"/>
    <n v="0.3"/>
    <n v="0.3"/>
    <n v="12"/>
    <n v="-1"/>
    <d v="2017-04-09T00:00:00"/>
    <d v="2017-04-01T00:00:00"/>
    <d v="2017-04-09T00:00:00"/>
    <s v="Sunday"/>
    <d v="1899-12-30T16:46:31"/>
    <d v="1899-12-30T17:00:00"/>
    <n v="1"/>
    <d v="2017-04-09T00:00:00"/>
    <d v="2017-04-01T00:00:00"/>
    <d v="2017-04-09T00:00:00"/>
    <s v="Sunday"/>
    <d v="1899-12-30T16:48:55"/>
    <d v="1899-12-30T17:00:00"/>
    <s v="One Way"/>
  </r>
  <r>
    <n v="1328721"/>
    <s v="RFID Card Member"/>
    <s v="Milwaukee"/>
    <s v="WI"/>
    <n v="53207"/>
    <s v="UNITED STATES"/>
    <s v="Annual Pass"/>
    <n v="19"/>
    <x v="8"/>
    <n v="43.038580000000003"/>
    <n v="-87.90934"/>
    <x v="58"/>
    <n v="43.026229999999998"/>
    <n v="-87.912809999999993"/>
    <n v="6"/>
    <n v="0"/>
    <n v="0.9"/>
    <n v="0.9"/>
    <n v="36"/>
    <n v="-1"/>
    <d v="2017-04-09T00:00:00"/>
    <d v="2017-04-01T00:00:00"/>
    <d v="2017-04-09T00:00:00"/>
    <s v="Sunday"/>
    <d v="1899-12-30T17:03:12"/>
    <d v="1899-12-30T17:00:00"/>
    <n v="1"/>
    <d v="2017-04-09T00:00:00"/>
    <d v="2017-04-01T00:00:00"/>
    <d v="2017-04-09T00:00:00"/>
    <s v="Sunday"/>
    <d v="1899-12-30T17:09:41"/>
    <d v="1899-12-30T17:00:00"/>
    <s v="One Way"/>
  </r>
  <r>
    <n v="1425087"/>
    <s v="RFID Card Member"/>
    <s v="milwaukee"/>
    <s v="WI"/>
    <n v="53212"/>
    <s v="UNITED STATES"/>
    <s v="Annual Pass"/>
    <n v="5451"/>
    <x v="31"/>
    <n v="43.06033"/>
    <n v="-87.89546"/>
    <x v="22"/>
    <n v="43.058010000000003"/>
    <n v="-87.877300000000005"/>
    <n v="7"/>
    <n v="0"/>
    <n v="1.1000000000000001"/>
    <n v="1"/>
    <n v="42"/>
    <n v="-1"/>
    <d v="2017-04-09T00:00:00"/>
    <d v="2017-04-01T00:00:00"/>
    <d v="2017-04-09T00:00:00"/>
    <s v="Sunday"/>
    <d v="1899-12-30T17:16:15"/>
    <d v="1899-12-30T17:00:00"/>
    <n v="1"/>
    <d v="2017-04-09T00:00:00"/>
    <d v="2017-04-01T00:00:00"/>
    <d v="2017-04-09T00:00:00"/>
    <s v="Sunday"/>
    <d v="1899-12-30T17:23:05"/>
    <d v="1899-12-30T17:00:00"/>
    <s v="One Way"/>
  </r>
  <r>
    <n v="1444023"/>
    <s v="RFID Card Member"/>
    <s v="milwaukee"/>
    <s v="WI"/>
    <n v="53211"/>
    <s v="UNITED STATES"/>
    <s v="Annual Pass"/>
    <n v="2"/>
    <x v="32"/>
    <n v="43.078530000000001"/>
    <n v="-87.882620000000003"/>
    <x v="13"/>
    <n v="43.078530000000001"/>
    <n v="-87.882620000000003"/>
    <n v="0"/>
    <n v="0"/>
    <n v="0"/>
    <n v="0"/>
    <n v="0"/>
    <n v="-1"/>
    <d v="2017-04-09T00:00:00"/>
    <d v="2017-04-01T00:00:00"/>
    <d v="2017-04-09T00:00:00"/>
    <s v="Sunday"/>
    <d v="1899-12-30T17:19:07"/>
    <d v="1899-12-30T17:00:00"/>
    <n v="1"/>
    <d v="2017-04-09T00:00:00"/>
    <d v="2017-04-01T00:00:00"/>
    <d v="2017-04-09T00:00:00"/>
    <s v="Sunday"/>
    <d v="1899-12-30T17:19:23"/>
    <d v="1899-12-30T17:00:00"/>
    <s v="Round Trip"/>
  </r>
  <r>
    <n v="1571622"/>
    <s v="RFID Card Member"/>
    <s v="Milwaukee "/>
    <s v="WI"/>
    <n v="53212"/>
    <s v="UNITED STATES"/>
    <s v="Annual Pass"/>
    <n v="108"/>
    <x v="36"/>
    <n v="43.069021999999997"/>
    <n v="-87.887940999999998"/>
    <x v="53"/>
    <n v="43.060786"/>
    <n v="-87.883825999999999"/>
    <n v="31"/>
    <n v="0"/>
    <n v="4.7"/>
    <n v="4.4000000000000004"/>
    <n v="186"/>
    <n v="-1"/>
    <d v="2017-04-09T00:00:00"/>
    <d v="2017-04-01T00:00:00"/>
    <d v="2017-04-09T00:00:00"/>
    <s v="Sunday"/>
    <d v="1899-12-30T18:30:54"/>
    <d v="1899-12-30T19:00:00"/>
    <n v="1"/>
    <d v="2017-04-09T00:00:00"/>
    <d v="2017-04-01T00:00:00"/>
    <d v="2017-04-09T00:00:00"/>
    <s v="Sunday"/>
    <d v="1899-12-30T19:01:51"/>
    <d v="1899-12-30T19:00:00"/>
    <s v="One Way"/>
  </r>
  <r>
    <n v="1251077"/>
    <s v="RFID Card Member"/>
    <s v="Appleton"/>
    <s v="WI"/>
    <n v="54914"/>
    <s v="UNITED STATES"/>
    <s v="Bublr for Organizations"/>
    <n v="17"/>
    <x v="35"/>
    <n v="43.060250000000003"/>
    <n v="-87.892169999999993"/>
    <x v="29"/>
    <n v="43.06033"/>
    <n v="-87.89546"/>
    <n v="4"/>
    <n v="0"/>
    <n v="0.6"/>
    <n v="0.6"/>
    <n v="24"/>
    <n v="-1"/>
    <d v="2017-04-09T00:00:00"/>
    <d v="2017-04-01T00:00:00"/>
    <d v="2017-04-09T00:00:00"/>
    <s v="Sunday"/>
    <d v="1899-12-30T18:53:30"/>
    <d v="1899-12-30T19:00:00"/>
    <n v="1"/>
    <d v="2017-04-09T00:00:00"/>
    <d v="2017-04-01T00:00:00"/>
    <d v="2017-04-09T00:00:00"/>
    <s v="Sunday"/>
    <d v="1899-12-30T18:57:06"/>
    <d v="1899-12-30T19:00:00"/>
    <s v="One Way"/>
  </r>
  <r>
    <n v="1571549"/>
    <s v="RFID Card Member"/>
    <s v="Milwaukee"/>
    <s v="WI"/>
    <n v="53212"/>
    <s v="UNITED STATES"/>
    <s v="Annual Pass"/>
    <n v="11118"/>
    <x v="10"/>
    <n v="43.060786"/>
    <n v="-87.883825999999999"/>
    <x v="53"/>
    <n v="43.060786"/>
    <n v="-87.883825999999999"/>
    <n v="34"/>
    <n v="0"/>
    <n v="5.0999999999999996"/>
    <n v="4.8"/>
    <n v="204"/>
    <n v="-1"/>
    <d v="2017-04-09T00:00:00"/>
    <d v="2017-04-01T00:00:00"/>
    <d v="2017-04-09T00:00:00"/>
    <s v="Sunday"/>
    <d v="1899-12-30T19:08:50"/>
    <d v="1899-12-30T19:00:00"/>
    <n v="1"/>
    <d v="2017-04-09T00:00:00"/>
    <d v="2017-04-01T00:00:00"/>
    <d v="2017-04-09T00:00:00"/>
    <s v="Sunday"/>
    <d v="1899-12-30T19:42:04"/>
    <d v="1899-12-30T20:00:00"/>
    <s v="Round Trip"/>
  </r>
  <r>
    <n v="1571549"/>
    <s v="RFID Card Member"/>
    <s v="Milwaukee"/>
    <s v="WI"/>
    <n v="53212"/>
    <s v="UNITED STATES"/>
    <s v="Annual Pass"/>
    <n v="11118"/>
    <x v="10"/>
    <n v="43.060786"/>
    <n v="-87.883825999999999"/>
    <x v="25"/>
    <n v="43.074890000000003"/>
    <n v="-87.882810000000006"/>
    <n v="21"/>
    <n v="0"/>
    <n v="3.2"/>
    <n v="3"/>
    <n v="126"/>
    <n v="-1"/>
    <d v="2017-04-09T00:00:00"/>
    <d v="2017-04-01T00:00:00"/>
    <d v="2017-04-09T00:00:00"/>
    <s v="Sunday"/>
    <d v="1899-12-30T19:42:59"/>
    <d v="1899-12-30T20:00:00"/>
    <n v="1"/>
    <d v="2017-04-09T00:00:00"/>
    <d v="2017-04-01T00:00:00"/>
    <d v="2017-04-09T00:00:00"/>
    <s v="Sunday"/>
    <d v="1899-12-30T20:03:18"/>
    <d v="1899-12-30T20:00:00"/>
    <s v="One Way"/>
  </r>
  <r>
    <n v="1571622"/>
    <s v="RFID Card Member"/>
    <s v="Milwaukee "/>
    <s v="WI"/>
    <n v="53212"/>
    <s v="UNITED STATES"/>
    <s v="Annual Pass"/>
    <n v="11071"/>
    <x v="27"/>
    <n v="43.074890000000003"/>
    <n v="-87.882810000000006"/>
    <x v="38"/>
    <n v="43.069021999999997"/>
    <n v="-87.887940999999998"/>
    <n v="9"/>
    <n v="0"/>
    <n v="1.4"/>
    <n v="1.3"/>
    <n v="54"/>
    <n v="-1"/>
    <d v="2017-04-09T00:00:00"/>
    <d v="2017-04-01T00:00:00"/>
    <d v="2017-04-09T00:00:00"/>
    <s v="Sunday"/>
    <d v="1899-12-30T20:12:34"/>
    <d v="1899-12-30T20:00:00"/>
    <n v="1"/>
    <d v="2017-04-09T00:00:00"/>
    <d v="2017-04-01T00:00:00"/>
    <d v="2017-04-09T00:00:00"/>
    <s v="Sunday"/>
    <d v="1899-12-30T20:21:29"/>
    <d v="1899-12-30T20:00:00"/>
    <s v="One Way"/>
  </r>
  <r>
    <n v="1238862"/>
    <s v="RFID Card Member"/>
    <s v="Cross Plains"/>
    <s v="WI"/>
    <n v="53528"/>
    <s v="UNITED STATES"/>
    <s v="Bublr for Organizations"/>
    <n v="11160"/>
    <x v="28"/>
    <n v="43.063749000000001"/>
    <n v="-87.887962999999999"/>
    <x v="20"/>
    <n v="43.077359999999999"/>
    <n v="-87.880769999999998"/>
    <n v="11"/>
    <n v="0"/>
    <n v="1.7"/>
    <n v="1.6"/>
    <n v="66"/>
    <n v="-1"/>
    <d v="2017-04-10T00:00:00"/>
    <d v="2017-04-01T00:00:00"/>
    <d v="2017-04-10T00:00:00"/>
    <s v="Monday"/>
    <d v="1899-12-30T09:36:57"/>
    <d v="1899-12-30T10:00:00"/>
    <n v="1"/>
    <d v="2017-04-10T00:00:00"/>
    <d v="2017-04-01T00:00:00"/>
    <d v="2017-04-10T00:00:00"/>
    <s v="Monday"/>
    <d v="1899-12-30T09:47:19"/>
    <d v="1899-12-30T10:00:00"/>
    <s v="One Way"/>
  </r>
  <r>
    <n v="1359965"/>
    <s v="RFID Card Member"/>
    <s v="MILWAUKEE"/>
    <s v="WI"/>
    <n v="53202"/>
    <s v="UNITED STATES"/>
    <s v="Annual Pass"/>
    <n v="5529"/>
    <x v="45"/>
    <n v="43.077359999999999"/>
    <n v="-87.880769999999998"/>
    <x v="10"/>
    <n v="43.058619999999998"/>
    <n v="-87.885319999999993"/>
    <n v="25"/>
    <n v="0"/>
    <n v="3.8"/>
    <n v="3.6"/>
    <n v="150"/>
    <n v="-1"/>
    <d v="2017-04-10T00:00:00"/>
    <d v="2017-04-01T00:00:00"/>
    <d v="2017-04-10T00:00:00"/>
    <s v="Monday"/>
    <d v="1899-12-30T11:06:40"/>
    <d v="1899-12-30T11:00:00"/>
    <n v="1"/>
    <d v="2017-04-10T00:00:00"/>
    <d v="2017-04-01T00:00:00"/>
    <d v="2017-04-10T00:00:00"/>
    <s v="Monday"/>
    <d v="1899-12-30T11:31:31"/>
    <d v="1899-12-30T12:00:00"/>
    <s v="One Way"/>
  </r>
  <r>
    <n v="738734"/>
    <s v="RFID Card Member"/>
    <s v="MILWAUKEE"/>
    <s v="WI"/>
    <n v="53202"/>
    <s v="UNITED STATES"/>
    <s v="Annual Pass"/>
    <n v="8"/>
    <x v="9"/>
    <n v="43.05097"/>
    <n v="-87.906440000000003"/>
    <x v="45"/>
    <n v="43.046570000000003"/>
    <n v="-87.908720000000002"/>
    <n v="4"/>
    <n v="0"/>
    <n v="0.6"/>
    <n v="0.6"/>
    <n v="24"/>
    <n v="-1"/>
    <d v="2017-04-10T00:00:00"/>
    <d v="2017-04-01T00:00:00"/>
    <d v="2017-04-10T00:00:00"/>
    <s v="Monday"/>
    <d v="1899-12-30T11:47:24"/>
    <d v="1899-12-30T12:00:00"/>
    <n v="1"/>
    <d v="2017-04-10T00:00:00"/>
    <d v="2017-04-01T00:00:00"/>
    <d v="2017-04-10T00:00:00"/>
    <s v="Monday"/>
    <d v="1899-12-30T11:51:37"/>
    <d v="1899-12-30T12:00:00"/>
    <s v="One Way"/>
  </r>
  <r>
    <n v="1257756"/>
    <s v="RFID Card Member"/>
    <s v="Milwaukee"/>
    <s v="WI"/>
    <n v="53204"/>
    <s v="UNITED STATES"/>
    <s v="Annual Pass"/>
    <n v="267"/>
    <x v="39"/>
    <n v="43.020020000000002"/>
    <n v="-87.912540000000007"/>
    <x v="4"/>
    <n v="43.042490000000001"/>
    <n v="-87.909959999999998"/>
    <n v="10"/>
    <n v="0"/>
    <n v="1.5"/>
    <n v="1.4"/>
    <n v="60"/>
    <n v="-1"/>
    <d v="2017-04-10T00:00:00"/>
    <d v="2017-04-01T00:00:00"/>
    <d v="2017-04-10T00:00:00"/>
    <s v="Monday"/>
    <d v="1899-12-30T11:49:25"/>
    <d v="1899-12-30T12:00:00"/>
    <n v="1"/>
    <d v="2017-04-10T00:00:00"/>
    <d v="2017-04-01T00:00:00"/>
    <d v="2017-04-10T00:00:00"/>
    <s v="Monday"/>
    <d v="1899-12-30T11:59:42"/>
    <d v="1899-12-30T12:00:00"/>
    <s v="One Way"/>
  </r>
  <r>
    <n v="1378810"/>
    <s v="RFID Card Member"/>
    <s v="Milwaukee "/>
    <s v="WI"/>
    <n v="53211"/>
    <s v="UNITED STATES"/>
    <s v="Annual Pass"/>
    <n v="11119"/>
    <x v="27"/>
    <n v="43.074890000000003"/>
    <n v="-87.882810000000006"/>
    <x v="35"/>
    <n v="43.066893999999998"/>
    <n v="-87.877936000000005"/>
    <n v="4"/>
    <n v="0"/>
    <n v="0.6"/>
    <n v="0.6"/>
    <n v="24"/>
    <n v="-1"/>
    <d v="2017-04-10T00:00:00"/>
    <d v="2017-04-01T00:00:00"/>
    <d v="2017-04-10T00:00:00"/>
    <s v="Monday"/>
    <d v="1899-12-30T11:53:03"/>
    <d v="1899-12-30T12:00:00"/>
    <n v="1"/>
    <d v="2017-04-10T00:00:00"/>
    <d v="2017-04-01T00:00:00"/>
    <d v="2017-04-10T00:00:00"/>
    <s v="Monday"/>
    <d v="1899-12-30T11:57:48"/>
    <d v="1899-12-30T12:00:00"/>
    <s v="One Way"/>
  </r>
  <r>
    <n v="1574396"/>
    <s v="RFID Card Member"/>
    <s v="Milwaukee"/>
    <s v="WI"/>
    <n v="53202"/>
    <s v="UNITED STATES"/>
    <s v="Annual Pass"/>
    <n v="5491"/>
    <x v="12"/>
    <n v="43.052460000000004"/>
    <n v="-87.891000000000005"/>
    <x v="11"/>
    <n v="43.052460000000004"/>
    <n v="-87.891000000000005"/>
    <n v="24"/>
    <n v="0"/>
    <n v="3.6"/>
    <n v="3.4"/>
    <n v="144"/>
    <n v="-1"/>
    <d v="2017-04-10T00:00:00"/>
    <d v="2017-04-01T00:00:00"/>
    <d v="2017-04-10T00:00:00"/>
    <s v="Monday"/>
    <d v="1899-12-30T12:34:56"/>
    <d v="1899-12-30T13:00:00"/>
    <n v="1"/>
    <d v="2017-04-10T00:00:00"/>
    <d v="2017-04-01T00:00:00"/>
    <d v="2017-04-10T00:00:00"/>
    <s v="Monday"/>
    <d v="1899-12-30T12:58:45"/>
    <d v="1899-12-30T13:00:00"/>
    <s v="Round Trip"/>
  </r>
  <r>
    <n v="1010620"/>
    <s v="RFID Card Member"/>
    <s v="Milwaukee"/>
    <s v="WI"/>
    <n v="53202"/>
    <s v="UNITED STATES"/>
    <s v="Annual Pass"/>
    <n v="2"/>
    <x v="1"/>
    <n v="43.048200000000001"/>
    <n v="-87.900859999999994"/>
    <x v="25"/>
    <n v="43.074890000000003"/>
    <n v="-87.882810000000006"/>
    <n v="16"/>
    <n v="0"/>
    <n v="2.4"/>
    <n v="2.2999999999999998"/>
    <n v="96"/>
    <n v="-1"/>
    <d v="2017-04-10T00:00:00"/>
    <d v="2017-04-01T00:00:00"/>
    <d v="2017-04-10T00:00:00"/>
    <s v="Monday"/>
    <d v="1899-12-30T13:15:10"/>
    <d v="1899-12-30T13:00:00"/>
    <n v="1"/>
    <d v="2017-04-10T00:00:00"/>
    <d v="2017-04-01T00:00:00"/>
    <d v="2017-04-10T00:00:00"/>
    <s v="Monday"/>
    <d v="1899-12-30T13:31:12"/>
    <d v="1899-12-30T14:00:00"/>
    <s v="One Way"/>
  </r>
  <r>
    <n v="1371872"/>
    <s v="RFID Card Member"/>
    <s v="Wauwatosa"/>
    <s v="WI"/>
    <n v="53222"/>
    <s v="UNITED STATES"/>
    <s v="Annual Pass"/>
    <n v="2"/>
    <x v="27"/>
    <n v="43.074890000000003"/>
    <n v="-87.882810000000006"/>
    <x v="47"/>
    <n v="43.060250000000003"/>
    <n v="-87.892169999999993"/>
    <n v="11"/>
    <n v="0"/>
    <n v="1.7"/>
    <n v="1.6"/>
    <n v="66"/>
    <n v="-1"/>
    <d v="2017-04-10T00:00:00"/>
    <d v="2017-04-01T00:00:00"/>
    <d v="2017-04-10T00:00:00"/>
    <s v="Monday"/>
    <d v="1899-12-30T13:32:16"/>
    <d v="1899-12-30T14:00:00"/>
    <n v="1"/>
    <d v="2017-04-10T00:00:00"/>
    <d v="2017-04-01T00:00:00"/>
    <d v="2017-04-10T00:00:00"/>
    <s v="Monday"/>
    <d v="1899-12-30T13:43:02"/>
    <d v="1899-12-30T14:00:00"/>
    <s v="One Way"/>
  </r>
  <r>
    <n v="1518070"/>
    <s v="RFID Card Member"/>
    <s v="Milwaukee"/>
    <s v="WI"/>
    <n v="53211"/>
    <s v="UNITED STATES"/>
    <s v="30-Day Pass"/>
    <n v="224"/>
    <x v="9"/>
    <n v="43.05097"/>
    <n v="-87.906440000000003"/>
    <x v="53"/>
    <n v="43.060786"/>
    <n v="-87.883825999999999"/>
    <n v="12"/>
    <n v="0"/>
    <n v="1.8"/>
    <n v="1.7"/>
    <n v="72"/>
    <n v="-1"/>
    <d v="2017-04-10T00:00:00"/>
    <d v="2017-04-01T00:00:00"/>
    <d v="2017-04-10T00:00:00"/>
    <s v="Monday"/>
    <d v="1899-12-30T18:31:31"/>
    <d v="1899-12-30T19:00:00"/>
    <n v="1"/>
    <d v="2017-04-10T00:00:00"/>
    <d v="2017-04-01T00:00:00"/>
    <d v="2017-04-10T00:00:00"/>
    <s v="Monday"/>
    <d v="1899-12-30T18:43:53"/>
    <d v="1899-12-30T19:00:00"/>
    <s v="One Way"/>
  </r>
  <r>
    <n v="1276651"/>
    <s v="RFID Card Member"/>
    <s v="Milwaukee"/>
    <s v="WI"/>
    <n v="53211"/>
    <s v="UNITED STATES"/>
    <s v="Annual Pass"/>
    <n v="11104"/>
    <x v="45"/>
    <n v="43.077359999999999"/>
    <n v="-87.880769999999998"/>
    <x v="5"/>
    <n v="43.04824"/>
    <n v="-87.904970000000006"/>
    <n v="18"/>
    <n v="0"/>
    <n v="2.7"/>
    <n v="2.6"/>
    <n v="108"/>
    <n v="-1"/>
    <d v="2017-04-11T00:00:00"/>
    <d v="2017-04-01T00:00:00"/>
    <d v="2017-04-11T00:00:00"/>
    <s v="Tuesday"/>
    <d v="1899-12-30T07:41:02"/>
    <d v="1899-12-30T08:00:00"/>
    <n v="1"/>
    <d v="2017-04-11T00:00:00"/>
    <d v="2017-04-01T00:00:00"/>
    <d v="2017-04-11T00:00:00"/>
    <s v="Tuesday"/>
    <d v="1899-12-30T07:59:08"/>
    <d v="1899-12-30T08:00:00"/>
    <s v="One Way"/>
  </r>
  <r>
    <n v="1472465"/>
    <s v="RFID Card Member"/>
    <s v="Milwaukee"/>
    <s v="WI"/>
    <n v="53202"/>
    <s v="UNITED STATES"/>
    <s v="Annual Pass"/>
    <n v="157"/>
    <x v="11"/>
    <n v="43.04804"/>
    <n v="-87.896720000000002"/>
    <x v="19"/>
    <n v="43.040349999999997"/>
    <n v="-87.920760000000001"/>
    <n v="189"/>
    <n v="0"/>
    <n v="8.9"/>
    <n v="8.4"/>
    <n v="354"/>
    <n v="-1"/>
    <d v="2017-04-11T00:00:00"/>
    <d v="2017-04-01T00:00:00"/>
    <d v="2017-04-11T00:00:00"/>
    <s v="Tuesday"/>
    <d v="1899-12-30T07:47:07"/>
    <d v="1899-12-30T08:00:00"/>
    <n v="1"/>
    <d v="2017-04-11T00:00:00"/>
    <d v="2017-04-01T00:00:00"/>
    <d v="2017-04-11T00:00:00"/>
    <s v="Tuesday"/>
    <d v="1899-12-30T10:56:19"/>
    <d v="1899-12-30T11:00:00"/>
    <s v="One Way"/>
  </r>
  <r>
    <n v="1530544"/>
    <s v="RFID Card Member"/>
    <s v="Woodland Park"/>
    <s v="NJ"/>
    <n v="7424"/>
    <s v="UNITED STATES"/>
    <s v="30-Day Pass"/>
    <n v="11099"/>
    <x v="40"/>
    <n v="43.046570000000003"/>
    <n v="-87.908720000000002"/>
    <x v="43"/>
    <n v="43.031480000000002"/>
    <n v="-87.908169999999998"/>
    <n v="10"/>
    <n v="0"/>
    <n v="1.5"/>
    <n v="1.4"/>
    <n v="60"/>
    <n v="-1"/>
    <d v="2017-04-11T00:00:00"/>
    <d v="2017-04-01T00:00:00"/>
    <d v="2017-04-11T00:00:00"/>
    <s v="Tuesday"/>
    <d v="1899-12-30T08:07:27"/>
    <d v="1899-12-30T08:00:00"/>
    <n v="1"/>
    <d v="2017-04-11T00:00:00"/>
    <d v="2017-04-01T00:00:00"/>
    <d v="2017-04-11T00:00:00"/>
    <s v="Tuesday"/>
    <d v="1899-12-30T08:17:27"/>
    <d v="1899-12-30T08:00:00"/>
    <s v="One Way"/>
  </r>
  <r>
    <n v="1494109"/>
    <s v="RFID Card Member"/>
    <s v="Milwaukee"/>
    <s v="WI"/>
    <n v="53233"/>
    <s v="UNITED STATES"/>
    <s v="Annual Pass"/>
    <n v="357"/>
    <x v="2"/>
    <n v="43.03886"/>
    <n v="-87.902720000000002"/>
    <x v="19"/>
    <n v="43.040349999999997"/>
    <n v="-87.920760000000001"/>
    <n v="7"/>
    <n v="0"/>
    <n v="1.1000000000000001"/>
    <n v="1"/>
    <n v="42"/>
    <n v="-1"/>
    <d v="2017-04-11T00:00:00"/>
    <d v="2017-04-01T00:00:00"/>
    <d v="2017-04-11T00:00:00"/>
    <s v="Tuesday"/>
    <d v="1899-12-30T14:48:31"/>
    <d v="1899-12-30T15:00:00"/>
    <n v="1"/>
    <d v="2017-04-11T00:00:00"/>
    <d v="2017-04-01T00:00:00"/>
    <d v="2017-04-11T00:00:00"/>
    <s v="Tuesday"/>
    <d v="1899-12-30T14:55:09"/>
    <d v="1899-12-30T15:00:00"/>
    <s v="One Way"/>
  </r>
  <r>
    <n v="993392"/>
    <s v="RFID Card Member"/>
    <s v="Milwaukee"/>
    <s v="WI"/>
    <n v="53211"/>
    <s v="UNITED STATES"/>
    <s v="Annual Pass"/>
    <n v="103"/>
    <x v="45"/>
    <n v="43.077359999999999"/>
    <n v="-87.880769999999998"/>
    <x v="55"/>
    <n v="43.074655999999997"/>
    <n v="-87.889011999999994"/>
    <n v="6"/>
    <n v="0"/>
    <n v="0.9"/>
    <n v="0.9"/>
    <n v="36"/>
    <n v="-1"/>
    <d v="2017-04-11T00:00:00"/>
    <d v="2017-04-01T00:00:00"/>
    <d v="2017-04-11T00:00:00"/>
    <s v="Tuesday"/>
    <d v="1899-12-30T15:34:21"/>
    <d v="1899-12-30T16:00:00"/>
    <n v="1"/>
    <d v="2017-04-11T00:00:00"/>
    <d v="2017-04-01T00:00:00"/>
    <d v="2017-04-11T00:00:00"/>
    <s v="Tuesday"/>
    <d v="1899-12-30T15:40:58"/>
    <d v="1899-12-30T16:00:00"/>
    <s v="One Way"/>
  </r>
  <r>
    <n v="1250902"/>
    <s v="RFID Card Member"/>
    <s v="Wauwatosa"/>
    <s v="WI"/>
    <n v="53213"/>
    <s v="UNITED STATES"/>
    <s v="Bublr for Organizations"/>
    <n v="5520"/>
    <x v="35"/>
    <n v="43.060250000000003"/>
    <n v="-87.892169999999993"/>
    <x v="29"/>
    <n v="43.06033"/>
    <n v="-87.89546"/>
    <n v="1"/>
    <n v="0"/>
    <n v="0.2"/>
    <n v="0.1"/>
    <n v="6"/>
    <n v="-1"/>
    <d v="2017-04-11T00:00:00"/>
    <d v="2017-04-01T00:00:00"/>
    <d v="2017-04-11T00:00:00"/>
    <s v="Tuesday"/>
    <d v="1899-12-30T16:14:50"/>
    <d v="1899-12-30T16:00:00"/>
    <n v="1"/>
    <d v="2017-04-11T00:00:00"/>
    <d v="2017-04-01T00:00:00"/>
    <d v="2017-04-11T00:00:00"/>
    <s v="Tuesday"/>
    <d v="1899-12-30T16:15:58"/>
    <d v="1899-12-30T16:00:00"/>
    <s v="One Way"/>
  </r>
  <r>
    <n v="946290"/>
    <s v="RFID Card Member"/>
    <s v="Milwaukee"/>
    <s v="WI"/>
    <n v="53208"/>
    <s v="UNITED STATES"/>
    <s v="Annual Pass"/>
    <n v="11168"/>
    <x v="45"/>
    <n v="43.077359999999999"/>
    <n v="-87.880769999999998"/>
    <x v="38"/>
    <n v="43.069021999999997"/>
    <n v="-87.887940999999998"/>
    <n v="7"/>
    <n v="0"/>
    <n v="1.1000000000000001"/>
    <n v="1"/>
    <n v="42"/>
    <n v="-1"/>
    <d v="2017-04-11T00:00:00"/>
    <d v="2017-04-01T00:00:00"/>
    <d v="2017-04-11T00:00:00"/>
    <s v="Tuesday"/>
    <d v="1899-12-30T20:14:47"/>
    <d v="1899-12-30T20:00:00"/>
    <n v="1"/>
    <d v="2017-04-11T00:00:00"/>
    <d v="2017-04-01T00:00:00"/>
    <d v="2017-04-11T00:00:00"/>
    <s v="Tuesday"/>
    <d v="1899-12-30T20:21:09"/>
    <d v="1899-12-30T20:00:00"/>
    <s v="One Way"/>
  </r>
  <r>
    <n v="1298099"/>
    <s v="RFID Card Member"/>
    <s v="Milwaukee"/>
    <s v="WI"/>
    <n v="53233"/>
    <s v="UNITED STATES"/>
    <s v="Annual Pass"/>
    <n v="11076"/>
    <x v="27"/>
    <n v="43.074890000000003"/>
    <n v="-87.882810000000006"/>
    <x v="33"/>
    <n v="43.04804"/>
    <n v="-87.896720000000002"/>
    <n v="12"/>
    <n v="0"/>
    <n v="1.8"/>
    <n v="1.7"/>
    <n v="72"/>
    <n v="-1"/>
    <d v="2017-04-11T00:00:00"/>
    <d v="2017-04-01T00:00:00"/>
    <d v="2017-04-11T00:00:00"/>
    <s v="Tuesday"/>
    <d v="1899-12-30T21:45:07"/>
    <d v="1899-12-30T22:00:00"/>
    <n v="1"/>
    <d v="2017-04-11T00:00:00"/>
    <d v="2017-04-01T00:00:00"/>
    <d v="2017-04-11T00:00:00"/>
    <s v="Tuesday"/>
    <d v="1899-12-30T21:57:28"/>
    <d v="1899-12-30T22:00:00"/>
    <s v="One Way"/>
  </r>
  <r>
    <n v="1369145"/>
    <s v="RFID Card Member"/>
    <s v="Milwaukee"/>
    <s v="WI"/>
    <n v="53211"/>
    <s v="UNITED STATES"/>
    <s v="Annual Pass"/>
    <n v="11134"/>
    <x v="22"/>
    <n v="43.066893999999998"/>
    <n v="-87.877936000000005"/>
    <x v="20"/>
    <n v="43.077359999999999"/>
    <n v="-87.880769999999998"/>
    <n v="14"/>
    <n v="0"/>
    <n v="2.1"/>
    <n v="2"/>
    <n v="84"/>
    <n v="-1"/>
    <d v="2017-04-11T00:00:00"/>
    <d v="2017-04-01T00:00:00"/>
    <d v="2017-04-11T00:00:00"/>
    <s v="Tuesday"/>
    <d v="1899-12-30T22:44:15"/>
    <d v="1899-12-30T23:00:00"/>
    <n v="1"/>
    <d v="2017-04-11T00:00:00"/>
    <d v="2017-04-01T00:00:00"/>
    <d v="2017-04-11T00:00:00"/>
    <s v="Tuesday"/>
    <d v="1899-12-30T22:58:21"/>
    <d v="1899-12-30T23:00:00"/>
    <s v="One Way"/>
  </r>
  <r>
    <n v="563412"/>
    <s v="RFID Card Member"/>
    <s v="Kenilworth"/>
    <s v="IL"/>
    <n v="60043"/>
    <s v="UNITED STATES"/>
    <s v="Annual Pass"/>
    <n v="11104"/>
    <x v="52"/>
    <n v="43.034619999999997"/>
    <n v="-87.917500000000004"/>
    <x v="0"/>
    <n v="43.049230000000001"/>
    <n v="-87.911940000000001"/>
    <n v="7"/>
    <n v="0"/>
    <n v="1.1000000000000001"/>
    <n v="1"/>
    <n v="42"/>
    <n v="-1"/>
    <d v="2017-04-12T00:00:00"/>
    <d v="2017-04-01T00:00:00"/>
    <d v="2017-04-12T00:00:00"/>
    <s v="Wednesday"/>
    <d v="1899-12-30T07:48:53"/>
    <d v="1899-12-30T08:00:00"/>
    <n v="1"/>
    <d v="2017-04-12T00:00:00"/>
    <d v="2017-04-01T00:00:00"/>
    <d v="2017-04-12T00:00:00"/>
    <s v="Wednesday"/>
    <d v="1899-12-30T07:55:43"/>
    <d v="1899-12-30T08:00:00"/>
    <s v="One Way"/>
  </r>
  <r>
    <n v="1530544"/>
    <s v="RFID Card Member"/>
    <s v="Woodland Park"/>
    <s v="NJ"/>
    <n v="7424"/>
    <s v="UNITED STATES"/>
    <s v="30-Day Pass"/>
    <n v="204"/>
    <x v="0"/>
    <n v="43.042490000000001"/>
    <n v="-87.909959999999998"/>
    <x v="43"/>
    <n v="43.031480000000002"/>
    <n v="-87.908169999999998"/>
    <n v="8"/>
    <n v="0"/>
    <n v="1.2"/>
    <n v="1.1000000000000001"/>
    <n v="48"/>
    <n v="-1"/>
    <d v="2017-04-12T00:00:00"/>
    <d v="2017-04-01T00:00:00"/>
    <d v="2017-04-12T00:00:00"/>
    <s v="Wednesday"/>
    <d v="1899-12-30T07:58:59"/>
    <d v="1899-12-30T08:00:00"/>
    <n v="1"/>
    <d v="2017-04-12T00:00:00"/>
    <d v="2017-04-01T00:00:00"/>
    <d v="2017-04-12T00:00:00"/>
    <s v="Wednesday"/>
    <d v="1899-12-30T08:06:52"/>
    <d v="1899-12-30T08:00:00"/>
    <s v="One Way"/>
  </r>
  <r>
    <n v="1088320"/>
    <s v="RFID Card Member"/>
    <s v="milwaukee"/>
    <s v="WI"/>
    <n v="53202"/>
    <s v="UNITED STATES"/>
    <s v="Annual Pass"/>
    <n v="32"/>
    <x v="11"/>
    <n v="43.04804"/>
    <n v="-87.896720000000002"/>
    <x v="1"/>
    <n v="43.03886"/>
    <n v="-87.902720000000002"/>
    <n v="5"/>
    <n v="0"/>
    <n v="0.8"/>
    <n v="0.7"/>
    <n v="30"/>
    <n v="-1"/>
    <d v="2017-04-12T00:00:00"/>
    <d v="2017-04-01T00:00:00"/>
    <d v="2017-04-12T00:00:00"/>
    <s v="Wednesday"/>
    <d v="1899-12-30T08:14:30"/>
    <d v="1899-12-30T08:00:00"/>
    <n v="1"/>
    <d v="2017-04-12T00:00:00"/>
    <d v="2017-04-01T00:00:00"/>
    <d v="2017-04-12T00:00:00"/>
    <s v="Wednesday"/>
    <d v="1899-12-30T08:19:20"/>
    <d v="1899-12-30T08:00:00"/>
    <s v="One Way"/>
  </r>
  <r>
    <n v="1407702"/>
    <s v="RFID Card Member"/>
    <s v="Milwaukee"/>
    <s v="WI"/>
    <n v="53202"/>
    <s v="UNITED STATES"/>
    <s v="Annual Pass"/>
    <n v="19"/>
    <x v="53"/>
    <n v="43.074655999999997"/>
    <n v="-87.889011999999994"/>
    <x v="13"/>
    <n v="43.078530000000001"/>
    <n v="-87.882620000000003"/>
    <n v="3"/>
    <n v="0"/>
    <n v="0.5"/>
    <n v="0.4"/>
    <n v="18"/>
    <n v="-1"/>
    <d v="2017-04-12T00:00:00"/>
    <d v="2017-04-01T00:00:00"/>
    <d v="2017-04-12T00:00:00"/>
    <s v="Wednesday"/>
    <d v="1899-12-30T08:57:21"/>
    <d v="1899-12-30T09:00:00"/>
    <n v="1"/>
    <d v="2017-04-12T00:00:00"/>
    <d v="2017-04-01T00:00:00"/>
    <d v="2017-04-12T00:00:00"/>
    <s v="Wednesday"/>
    <d v="1899-12-30T09:00:18"/>
    <d v="1899-12-30T09:00:00"/>
    <s v="One Way"/>
  </r>
  <r>
    <n v="1396695"/>
    <s v="RFID Card Member"/>
    <s v="Milwaukee"/>
    <s v="WI"/>
    <n v="53203"/>
    <s v="UNITED STATES"/>
    <s v="Annual Pass"/>
    <n v="315"/>
    <x v="16"/>
    <n v="43.03913"/>
    <n v="-87.916150000000002"/>
    <x v="12"/>
    <n v="43.036900000000003"/>
    <n v="-87.89667"/>
    <n v="12"/>
    <n v="0"/>
    <n v="1.8"/>
    <n v="1.7"/>
    <n v="72"/>
    <n v="-1"/>
    <d v="2017-04-12T00:00:00"/>
    <d v="2017-04-01T00:00:00"/>
    <d v="2017-04-12T00:00:00"/>
    <s v="Wednesday"/>
    <d v="1899-12-30T09:23:06"/>
    <d v="1899-12-30T09:00:00"/>
    <n v="1"/>
    <d v="2017-04-12T00:00:00"/>
    <d v="2017-04-01T00:00:00"/>
    <d v="2017-04-12T00:00:00"/>
    <s v="Wednesday"/>
    <d v="1899-12-30T09:35:28"/>
    <d v="1899-12-30T10:00:00"/>
    <s v="One Way"/>
  </r>
  <r>
    <n v="1371872"/>
    <s v="RFID Card Member"/>
    <s v="Wauwatosa"/>
    <s v="WI"/>
    <n v="53222"/>
    <s v="UNITED STATES"/>
    <s v="Annual Pass"/>
    <n v="11100"/>
    <x v="53"/>
    <n v="43.074655999999997"/>
    <n v="-87.889011999999994"/>
    <x v="10"/>
    <n v="43.058619999999998"/>
    <n v="-87.885319999999993"/>
    <n v="15"/>
    <n v="0"/>
    <n v="2.2999999999999998"/>
    <n v="2.1"/>
    <n v="90"/>
    <n v="-1"/>
    <d v="2017-04-12T00:00:00"/>
    <d v="2017-04-01T00:00:00"/>
    <d v="2017-04-12T00:00:00"/>
    <s v="Wednesday"/>
    <d v="1899-12-30T11:02:03"/>
    <d v="1899-12-30T11:00:00"/>
    <n v="1"/>
    <d v="2017-04-12T00:00:00"/>
    <d v="2017-04-01T00:00:00"/>
    <d v="2017-04-12T00:00:00"/>
    <s v="Wednesday"/>
    <d v="1899-12-30T11:17:49"/>
    <d v="1899-12-30T11:00:00"/>
    <s v="One Way"/>
  </r>
  <r>
    <n v="1378810"/>
    <s v="RFID Card Member"/>
    <s v="Milwaukee "/>
    <s v="WI"/>
    <n v="53211"/>
    <s v="UNITED STATES"/>
    <s v="Annual Pass"/>
    <n v="5533"/>
    <x v="22"/>
    <n v="43.066893999999998"/>
    <n v="-87.877936000000005"/>
    <x v="25"/>
    <n v="43.074890000000003"/>
    <n v="-87.882810000000006"/>
    <n v="4"/>
    <n v="0"/>
    <n v="0.6"/>
    <n v="0.6"/>
    <n v="24"/>
    <n v="-1"/>
    <d v="2017-04-12T00:00:00"/>
    <d v="2017-04-01T00:00:00"/>
    <d v="2017-04-12T00:00:00"/>
    <s v="Wednesday"/>
    <d v="1899-12-30T11:04:17"/>
    <d v="1899-12-30T11:00:00"/>
    <n v="1"/>
    <d v="2017-04-12T00:00:00"/>
    <d v="2017-04-01T00:00:00"/>
    <d v="2017-04-12T00:00:00"/>
    <s v="Wednesday"/>
    <d v="1899-12-30T11:08:22"/>
    <d v="1899-12-30T11:00:00"/>
    <s v="One Way"/>
  </r>
  <r>
    <n v="928245"/>
    <s v="RFID Card Member"/>
    <s v="MILWAUKEE"/>
    <s v="WI"/>
    <n v="53202"/>
    <s v="UNITED STATES"/>
    <s v="Annual Pass"/>
    <n v="5441"/>
    <x v="28"/>
    <n v="43.063749000000001"/>
    <n v="-87.887962999999999"/>
    <x v="25"/>
    <n v="43.074890000000003"/>
    <n v="-87.882810000000006"/>
    <n v="8"/>
    <n v="0"/>
    <n v="1.2"/>
    <n v="1.1000000000000001"/>
    <n v="48"/>
    <n v="-1"/>
    <d v="2017-04-12T00:00:00"/>
    <d v="2017-04-01T00:00:00"/>
    <d v="2017-04-12T00:00:00"/>
    <s v="Wednesday"/>
    <d v="1899-12-30T13:27:18"/>
    <d v="1899-12-30T13:00:00"/>
    <n v="1"/>
    <d v="2017-04-12T00:00:00"/>
    <d v="2017-04-01T00:00:00"/>
    <d v="2017-04-12T00:00:00"/>
    <s v="Wednesday"/>
    <d v="1899-12-30T13:35:43"/>
    <d v="1899-12-30T14:00:00"/>
    <s v="One Way"/>
  </r>
  <r>
    <n v="717793"/>
    <s v="RFID Card Member"/>
    <s v="Milwaukee"/>
    <s v="WI"/>
    <n v="53202"/>
    <s v="UNITED STATES"/>
    <s v="Annual Pass"/>
    <n v="11062"/>
    <x v="4"/>
    <n v="43.04824"/>
    <n v="-87.904970000000006"/>
    <x v="6"/>
    <n v="43.03519"/>
    <n v="-87.907390000000007"/>
    <n v="10"/>
    <n v="0"/>
    <n v="1.5"/>
    <n v="1.4"/>
    <n v="60"/>
    <n v="-1"/>
    <d v="2017-04-12T00:00:00"/>
    <d v="2017-04-01T00:00:00"/>
    <d v="2017-04-12T00:00:00"/>
    <s v="Wednesday"/>
    <d v="1899-12-30T13:31:34"/>
    <d v="1899-12-30T14:00:00"/>
    <n v="1"/>
    <d v="2017-04-12T00:00:00"/>
    <d v="2017-04-01T00:00:00"/>
    <d v="2017-04-12T00:00:00"/>
    <s v="Wednesday"/>
    <d v="1899-12-30T13:41:24"/>
    <d v="1899-12-30T14:00:00"/>
    <s v="One Way"/>
  </r>
  <r>
    <n v="1253542"/>
    <s v="RFID Card Member"/>
    <s v="fox point"/>
    <s v="WI"/>
    <n v="53217"/>
    <s v="UNITED STATES"/>
    <s v="Bublr for Organizations"/>
    <n v="11112"/>
    <x v="27"/>
    <n v="43.074890000000003"/>
    <n v="-87.882810000000006"/>
    <x v="55"/>
    <n v="43.074655999999997"/>
    <n v="-87.889011999999994"/>
    <n v="3"/>
    <n v="0"/>
    <n v="0.5"/>
    <n v="0.4"/>
    <n v="18"/>
    <n v="-1"/>
    <d v="2017-04-12T00:00:00"/>
    <d v="2017-04-01T00:00:00"/>
    <d v="2017-04-12T00:00:00"/>
    <s v="Wednesday"/>
    <d v="1899-12-30T13:34:39"/>
    <d v="1899-12-30T14:00:00"/>
    <n v="1"/>
    <d v="2017-04-12T00:00:00"/>
    <d v="2017-04-01T00:00:00"/>
    <d v="2017-04-12T00:00:00"/>
    <s v="Wednesday"/>
    <d v="1899-12-30T13:37:50"/>
    <d v="1899-12-30T14:00:00"/>
    <s v="One Way"/>
  </r>
  <r>
    <n v="946290"/>
    <s v="RFID Card Member"/>
    <s v="Milwaukee"/>
    <s v="WI"/>
    <n v="53208"/>
    <s v="UNITED STATES"/>
    <s v="Annual Pass"/>
    <n v="11134"/>
    <x v="45"/>
    <n v="43.077359999999999"/>
    <n v="-87.880769999999998"/>
    <x v="22"/>
    <n v="43.058010000000003"/>
    <n v="-87.877300000000005"/>
    <n v="12"/>
    <n v="0"/>
    <n v="1.8"/>
    <n v="1.7"/>
    <n v="72"/>
    <n v="-1"/>
    <d v="2017-04-12T00:00:00"/>
    <d v="2017-04-01T00:00:00"/>
    <d v="2017-04-12T00:00:00"/>
    <s v="Wednesday"/>
    <d v="1899-12-30T15:50:42"/>
    <d v="1899-12-30T16:00:00"/>
    <n v="1"/>
    <d v="2017-04-12T00:00:00"/>
    <d v="2017-04-01T00:00:00"/>
    <d v="2017-04-12T00:00:00"/>
    <s v="Wednesday"/>
    <d v="1899-12-30T16:02:50"/>
    <d v="1899-12-30T16:00:00"/>
    <s v="One Way"/>
  </r>
  <r>
    <n v="1517760"/>
    <s v="RFID Card Member"/>
    <s v="Milwaukee"/>
    <s v="WI"/>
    <n v="53212"/>
    <s v="UNITED STATES"/>
    <s v="Annual Pass"/>
    <n v="5421"/>
    <x v="16"/>
    <n v="43.03913"/>
    <n v="-87.916150000000002"/>
    <x v="16"/>
    <n v="43.052549999999997"/>
    <n v="-87.909329999999997"/>
    <n v="10"/>
    <n v="0"/>
    <n v="1.5"/>
    <n v="1.4"/>
    <n v="60"/>
    <n v="-1"/>
    <d v="2017-04-12T00:00:00"/>
    <d v="2017-04-01T00:00:00"/>
    <d v="2017-04-12T00:00:00"/>
    <s v="Wednesday"/>
    <d v="1899-12-30T16:55:43"/>
    <d v="1899-12-30T17:00:00"/>
    <n v="1"/>
    <d v="2017-04-12T00:00:00"/>
    <d v="2017-04-01T00:00:00"/>
    <d v="2017-04-12T00:00:00"/>
    <s v="Wednesday"/>
    <d v="1899-12-30T17:05:38"/>
    <d v="1899-12-30T17:00:00"/>
    <s v="One Way"/>
  </r>
  <r>
    <n v="1017964"/>
    <s v="RFID Card Member"/>
    <s v="Milwaukee"/>
    <s v="WI"/>
    <n v="53202"/>
    <s v="UNITED STATES"/>
    <s v="Annual Pass"/>
    <n v="143"/>
    <x v="37"/>
    <n v="43.036900000000003"/>
    <n v="-87.89667"/>
    <x v="22"/>
    <n v="43.058010000000003"/>
    <n v="-87.877300000000005"/>
    <n v="14"/>
    <n v="0"/>
    <n v="2.1"/>
    <n v="2"/>
    <n v="84"/>
    <n v="-1"/>
    <d v="2017-04-12T00:00:00"/>
    <d v="2017-04-01T00:00:00"/>
    <d v="2017-04-12T00:00:00"/>
    <s v="Wednesday"/>
    <d v="1899-12-30T17:16:07"/>
    <d v="1899-12-30T17:00:00"/>
    <n v="1"/>
    <d v="2017-04-12T00:00:00"/>
    <d v="2017-04-01T00:00:00"/>
    <d v="2017-04-12T00:00:00"/>
    <s v="Wednesday"/>
    <d v="1899-12-30T17:30:02"/>
    <d v="1899-12-30T18:00:00"/>
    <s v="One Way"/>
  </r>
  <r>
    <n v="1468078"/>
    <s v="RFID Card Member"/>
    <s v="Milwaukee "/>
    <s v="WI"/>
    <n v="53209"/>
    <s v="UNITED STATES"/>
    <s v="Annual Pass"/>
    <n v="11100"/>
    <x v="38"/>
    <n v="43.058619999999998"/>
    <n v="-87.885319999999993"/>
    <x v="10"/>
    <n v="43.058619999999998"/>
    <n v="-87.885319999999993"/>
    <n v="20"/>
    <n v="0"/>
    <n v="3"/>
    <n v="2.9"/>
    <n v="120"/>
    <n v="-1"/>
    <d v="2017-04-12T00:00:00"/>
    <d v="2017-04-01T00:00:00"/>
    <d v="2017-04-12T00:00:00"/>
    <s v="Wednesday"/>
    <d v="1899-12-30T17:28:20"/>
    <d v="1899-12-30T17:00:00"/>
    <n v="1"/>
    <d v="2017-04-12T00:00:00"/>
    <d v="2017-04-01T00:00:00"/>
    <d v="2017-04-12T00:00:00"/>
    <s v="Wednesday"/>
    <d v="1899-12-30T17:48:47"/>
    <d v="1899-12-30T18:00:00"/>
    <s v="Round Trip"/>
  </r>
  <r>
    <n v="1137916"/>
    <s v="RFID Card Member"/>
    <s v="Milwaukee "/>
    <s v="WI"/>
    <n v="53202"/>
    <s v="UNITED STATES"/>
    <s v="Annual Pass"/>
    <n v="27"/>
    <x v="8"/>
    <n v="43.038580000000003"/>
    <n v="-87.90934"/>
    <x v="11"/>
    <n v="43.052460000000004"/>
    <n v="-87.891000000000005"/>
    <n v="12"/>
    <n v="0"/>
    <n v="1.8"/>
    <n v="1.7"/>
    <n v="72"/>
    <n v="-1"/>
    <d v="2017-04-12T00:00:00"/>
    <d v="2017-04-01T00:00:00"/>
    <d v="2017-04-12T00:00:00"/>
    <s v="Wednesday"/>
    <d v="1899-12-30T18:43:57"/>
    <d v="1899-12-30T19:00:00"/>
    <n v="1"/>
    <d v="2017-04-12T00:00:00"/>
    <d v="2017-04-01T00:00:00"/>
    <d v="2017-04-12T00:00:00"/>
    <s v="Wednesday"/>
    <d v="1899-12-30T18:55:38"/>
    <d v="1899-12-30T19:00:00"/>
    <s v="One Way"/>
  </r>
  <r>
    <n v="1345070"/>
    <s v="RFID Card Member"/>
    <s v="Milwaukee"/>
    <s v="WI"/>
    <n v="53211"/>
    <s v="UNITED STATES"/>
    <s v="Annual Pass"/>
    <n v="11125"/>
    <x v="22"/>
    <n v="43.066893999999998"/>
    <n v="-87.877936000000005"/>
    <x v="20"/>
    <n v="43.077359999999999"/>
    <n v="-87.880769999999998"/>
    <n v="5"/>
    <n v="0"/>
    <n v="0.8"/>
    <n v="0.7"/>
    <n v="30"/>
    <n v="-1"/>
    <d v="2017-04-13T00:00:00"/>
    <d v="2017-04-01T00:00:00"/>
    <d v="2017-04-13T00:00:00"/>
    <s v="Thursday"/>
    <d v="1899-12-30T09:54:16"/>
    <d v="1899-12-30T10:00:00"/>
    <n v="1"/>
    <d v="2017-04-13T00:00:00"/>
    <d v="2017-04-01T00:00:00"/>
    <d v="2017-04-13T00:00:00"/>
    <s v="Thursday"/>
    <d v="1899-12-30T09:59:40"/>
    <d v="1899-12-30T10:00:00"/>
    <s v="One Way"/>
  </r>
  <r>
    <n v="1344495"/>
    <s v="RFID Card Member"/>
    <s v="Kenosha"/>
    <s v="WI"/>
    <n v="53144"/>
    <s v="UNITED STATES"/>
    <s v="Annual Pass"/>
    <n v="11082"/>
    <x v="31"/>
    <n v="43.06033"/>
    <n v="-87.89546"/>
    <x v="27"/>
    <n v="43.063749000000001"/>
    <n v="-87.887962999999999"/>
    <n v="5"/>
    <n v="0"/>
    <n v="0.8"/>
    <n v="0.7"/>
    <n v="30"/>
    <n v="-1"/>
    <d v="2017-04-13T00:00:00"/>
    <d v="2017-04-01T00:00:00"/>
    <d v="2017-04-13T00:00:00"/>
    <s v="Thursday"/>
    <d v="1899-12-30T17:09:53"/>
    <d v="1899-12-30T17:00:00"/>
    <n v="1"/>
    <d v="2017-04-13T00:00:00"/>
    <d v="2017-04-01T00:00:00"/>
    <d v="2017-04-13T00:00:00"/>
    <s v="Thursday"/>
    <d v="1899-12-30T17:14:42"/>
    <d v="1899-12-30T17:00:00"/>
    <s v="One Way"/>
  </r>
  <r>
    <n v="536063"/>
    <s v="RFID Card Member"/>
    <s v="Milwaukee"/>
    <s v="WI"/>
    <n v="53212"/>
    <s v="UNITED STATES"/>
    <s v="Annual Pass"/>
    <n v="128"/>
    <x v="20"/>
    <n v="43.049230000000001"/>
    <n v="-87.911940000000001"/>
    <x v="50"/>
    <n v="43.05847"/>
    <n v="-87.898079999999993"/>
    <n v="8"/>
    <n v="0"/>
    <n v="1.2"/>
    <n v="1.1000000000000001"/>
    <n v="48"/>
    <n v="-1"/>
    <d v="2017-04-13T00:00:00"/>
    <d v="2017-04-01T00:00:00"/>
    <d v="2017-04-13T00:00:00"/>
    <s v="Thursday"/>
    <d v="1899-12-30T17:47:39"/>
    <d v="1899-12-30T18:00:00"/>
    <n v="1"/>
    <d v="2017-04-13T00:00:00"/>
    <d v="2017-04-01T00:00:00"/>
    <d v="2017-04-13T00:00:00"/>
    <s v="Thursday"/>
    <d v="1899-12-30T17:55:52"/>
    <d v="1899-12-30T18:00:00"/>
    <s v="One Way"/>
  </r>
  <r>
    <n v="1577920"/>
    <s v="RFID Card Member"/>
    <m/>
    <m/>
    <n v="53208"/>
    <s v="UNITED STATES"/>
    <s v="Pay as You Go Pass"/>
    <n v="5433"/>
    <x v="39"/>
    <n v="43.020020000000002"/>
    <n v="-87.912540000000007"/>
    <x v="31"/>
    <n v="43.040154000000001"/>
    <n v="-87.932113000000001"/>
    <n v="17"/>
    <n v="2"/>
    <n v="2.6"/>
    <n v="2.4"/>
    <n v="102"/>
    <n v="-1"/>
    <d v="2017-04-13T00:00:00"/>
    <d v="2017-04-01T00:00:00"/>
    <d v="2017-04-13T00:00:00"/>
    <s v="Thursday"/>
    <d v="1899-12-30T18:40:10"/>
    <d v="1899-12-30T19:00:00"/>
    <n v="1"/>
    <d v="2017-04-13T00:00:00"/>
    <d v="2017-04-01T00:00:00"/>
    <d v="2017-04-13T00:00:00"/>
    <s v="Thursday"/>
    <d v="1899-12-30T18:57:36"/>
    <d v="1899-12-30T19:00:00"/>
    <s v="One Way"/>
  </r>
  <r>
    <n v="1564954"/>
    <s v="RFID Card Member"/>
    <s v="Milwaukee"/>
    <s v="WI"/>
    <n v="53202"/>
    <s v="UNITED STATES"/>
    <s v="Annual Pass"/>
    <n v="5466"/>
    <x v="30"/>
    <n v="43.045712999999999"/>
    <n v="-87.899756999999994"/>
    <x v="26"/>
    <n v="43.053040000000003"/>
    <n v="-87.897660000000002"/>
    <n v="3"/>
    <n v="0"/>
    <n v="0.5"/>
    <n v="0.4"/>
    <n v="18"/>
    <n v="-1"/>
    <d v="2017-04-13T00:00:00"/>
    <d v="2017-04-01T00:00:00"/>
    <d v="2017-04-13T00:00:00"/>
    <s v="Thursday"/>
    <d v="1899-12-30T19:29:08"/>
    <d v="1899-12-30T19:00:00"/>
    <n v="1"/>
    <d v="2017-04-13T00:00:00"/>
    <d v="2017-04-01T00:00:00"/>
    <d v="2017-04-13T00:00:00"/>
    <s v="Thursday"/>
    <d v="1899-12-30T19:32:53"/>
    <d v="1899-12-30T20:00:00"/>
    <s v="One Way"/>
  </r>
  <r>
    <n v="1344495"/>
    <s v="RFID Card Member"/>
    <s v="Kenosha"/>
    <s v="WI"/>
    <n v="53144"/>
    <s v="UNITED STATES"/>
    <s v="Annual Pass"/>
    <n v="5486"/>
    <x v="28"/>
    <n v="43.063749000000001"/>
    <n v="-87.887962999999999"/>
    <x v="29"/>
    <n v="43.06033"/>
    <n v="-87.89546"/>
    <n v="5"/>
    <n v="0"/>
    <n v="0.8"/>
    <n v="0.7"/>
    <n v="30"/>
    <n v="-1"/>
    <d v="2017-04-13T00:00:00"/>
    <d v="2017-04-01T00:00:00"/>
    <d v="2017-04-13T00:00:00"/>
    <s v="Thursday"/>
    <d v="1899-12-30T21:43:52"/>
    <d v="1899-12-30T22:00:00"/>
    <n v="1"/>
    <d v="2017-04-13T00:00:00"/>
    <d v="2017-04-01T00:00:00"/>
    <d v="2017-04-13T00:00:00"/>
    <s v="Thursday"/>
    <d v="1899-12-30T21:48:10"/>
    <d v="1899-12-30T22:00:00"/>
    <s v="One Way"/>
  </r>
  <r>
    <n v="1357250"/>
    <s v="RFID Card Member"/>
    <s v="Milwaukee"/>
    <s v="WI"/>
    <n v="53202"/>
    <s v="UNITED STATES"/>
    <s v="Annual Pass"/>
    <n v="1000"/>
    <x v="1"/>
    <n v="43.048200000000001"/>
    <n v="-87.900859999999994"/>
    <x v="1"/>
    <n v="43.03886"/>
    <n v="-87.902720000000002"/>
    <n v="0"/>
    <n v="0"/>
    <n v="0"/>
    <n v="0"/>
    <n v="0"/>
    <n v="-1"/>
    <d v="2017-04-14T00:00:00"/>
    <d v="2017-04-01T00:00:00"/>
    <d v="2017-04-14T00:00:00"/>
    <s v="Friday"/>
    <d v="1899-12-30T07:48:15"/>
    <d v="1899-12-30T08:00:00"/>
    <n v="1"/>
    <d v="2017-04-14T00:00:00"/>
    <d v="2017-04-01T00:00:00"/>
    <d v="2017-04-14T00:00:00"/>
    <s v="Friday"/>
    <d v="1899-12-30T07:48:15"/>
    <d v="1899-12-30T08:00:00"/>
    <s v="One Way"/>
  </r>
  <r>
    <n v="531225"/>
    <s v="RFID Card Member"/>
    <s v="milwaukee"/>
    <s v="WI"/>
    <n v="53202"/>
    <s v="UNITED STATES"/>
    <s v="Annual Pass"/>
    <n v="11131"/>
    <x v="30"/>
    <n v="43.045712999999999"/>
    <n v="-87.899756999999994"/>
    <x v="7"/>
    <n v="43.038580000000003"/>
    <n v="-87.90934"/>
    <n v="6"/>
    <n v="0"/>
    <n v="0.9"/>
    <n v="0.9"/>
    <n v="36"/>
    <n v="-1"/>
    <d v="2017-04-14T00:00:00"/>
    <d v="2017-04-01T00:00:00"/>
    <d v="2017-04-14T00:00:00"/>
    <s v="Friday"/>
    <d v="1899-12-30T10:40:52"/>
    <d v="1899-12-30T11:00:00"/>
    <n v="1"/>
    <d v="2017-04-14T00:00:00"/>
    <d v="2017-04-01T00:00:00"/>
    <d v="2017-04-14T00:00:00"/>
    <s v="Friday"/>
    <d v="1899-12-30T10:46:52"/>
    <d v="1899-12-30T11:00:00"/>
    <s v="One Way"/>
  </r>
  <r>
    <n v="765370"/>
    <s v="RFID Card Member"/>
    <s v="Milwaukee"/>
    <s v="WI"/>
    <n v="53202"/>
    <s v="UNITED STATES"/>
    <s v="Annual Pass"/>
    <n v="5560"/>
    <x v="8"/>
    <n v="43.038580000000003"/>
    <n v="-87.90934"/>
    <x v="48"/>
    <n v="43.060155999999999"/>
    <n v="-87.881258000000003"/>
    <n v="24"/>
    <n v="0"/>
    <n v="3.6"/>
    <n v="3.4"/>
    <n v="144"/>
    <n v="-1"/>
    <d v="2017-04-14T00:00:00"/>
    <d v="2017-04-01T00:00:00"/>
    <d v="2017-04-14T00:00:00"/>
    <s v="Friday"/>
    <d v="1899-12-30T11:46:48"/>
    <d v="1899-12-30T12:00:00"/>
    <n v="1"/>
    <d v="2017-04-14T00:00:00"/>
    <d v="2017-04-01T00:00:00"/>
    <d v="2017-04-14T00:00:00"/>
    <s v="Friday"/>
    <d v="1899-12-30T12:10:11"/>
    <d v="1899-12-30T12:00:00"/>
    <s v="One Way"/>
  </r>
  <r>
    <n v="1578756"/>
    <s v="RFID Card Member"/>
    <s v="Whitefishbay"/>
    <s v="WI"/>
    <n v="53217"/>
    <s v="UNITED STATES"/>
    <s v="Annual Pass"/>
    <n v="5501"/>
    <x v="7"/>
    <n v="43.038245000000003"/>
    <n v="-87.914811999999998"/>
    <x v="8"/>
    <n v="43.038245000000003"/>
    <n v="-87.914811999999998"/>
    <n v="0"/>
    <n v="0"/>
    <n v="0"/>
    <n v="0"/>
    <n v="0"/>
    <n v="-1"/>
    <d v="2017-04-14T00:00:00"/>
    <d v="2017-04-01T00:00:00"/>
    <d v="2017-04-14T00:00:00"/>
    <s v="Friday"/>
    <d v="1899-12-30T12:35:40"/>
    <d v="1899-12-30T13:00:00"/>
    <n v="1"/>
    <d v="2017-04-14T00:00:00"/>
    <d v="2017-04-01T00:00:00"/>
    <d v="2017-04-14T00:00:00"/>
    <s v="Friday"/>
    <d v="1899-12-30T12:35:53"/>
    <d v="1899-12-30T13:00:00"/>
    <s v="Round Trip"/>
  </r>
  <r>
    <n v="1371872"/>
    <s v="RFID Card Member"/>
    <s v="Wauwatosa"/>
    <s v="WI"/>
    <n v="53222"/>
    <s v="UNITED STATES"/>
    <s v="Annual Pass"/>
    <n v="182"/>
    <x v="35"/>
    <n v="43.060250000000003"/>
    <n v="-87.892169999999993"/>
    <x v="36"/>
    <n v="43.038719999999998"/>
    <n v="-87.905339999999995"/>
    <n v="16"/>
    <n v="0"/>
    <n v="2.4"/>
    <n v="2.2999999999999998"/>
    <n v="96"/>
    <n v="-1"/>
    <d v="2017-04-14T00:00:00"/>
    <d v="2017-04-01T00:00:00"/>
    <d v="2017-04-14T00:00:00"/>
    <s v="Friday"/>
    <d v="1899-12-30T14:10:47"/>
    <d v="1899-12-30T14:00:00"/>
    <n v="1"/>
    <d v="2017-04-14T00:00:00"/>
    <d v="2017-04-01T00:00:00"/>
    <d v="2017-04-14T00:00:00"/>
    <s v="Friday"/>
    <d v="1899-12-30T14:26:49"/>
    <d v="1899-12-30T14:00:00"/>
    <s v="One Way"/>
  </r>
  <r>
    <n v="563412"/>
    <s v="RFID Card Member"/>
    <s v="Kenilworth"/>
    <s v="IL"/>
    <n v="60043"/>
    <s v="UNITED STATES"/>
    <s v="Annual Pass"/>
    <n v="5474"/>
    <x v="20"/>
    <n v="43.049230000000001"/>
    <n v="-87.911940000000001"/>
    <x v="9"/>
    <n v="43.034619999999997"/>
    <n v="-87.917500000000004"/>
    <n v="8"/>
    <n v="0"/>
    <n v="1.2"/>
    <n v="1.1000000000000001"/>
    <n v="48"/>
    <n v="-1"/>
    <d v="2017-04-14T00:00:00"/>
    <d v="2017-04-01T00:00:00"/>
    <d v="2017-04-14T00:00:00"/>
    <s v="Friday"/>
    <d v="1899-12-30T14:42:53"/>
    <d v="1899-12-30T15:00:00"/>
    <n v="1"/>
    <d v="2017-04-14T00:00:00"/>
    <d v="2017-04-01T00:00:00"/>
    <d v="2017-04-14T00:00:00"/>
    <s v="Friday"/>
    <d v="1899-12-30T14:50:35"/>
    <d v="1899-12-30T15:00:00"/>
    <s v="One Way"/>
  </r>
  <r>
    <n v="765370"/>
    <s v="RFID Card Member"/>
    <s v="Milwaukee"/>
    <s v="WI"/>
    <n v="53202"/>
    <s v="UNITED STATES"/>
    <s v="Annual Pass"/>
    <n v="179"/>
    <x v="12"/>
    <n v="43.052460000000004"/>
    <n v="-87.891000000000005"/>
    <x v="52"/>
    <n v="43.041646999999998"/>
    <n v="-87.927257999999995"/>
    <n v="28"/>
    <n v="0"/>
    <n v="4.2"/>
    <n v="4"/>
    <n v="168"/>
    <n v="-1"/>
    <d v="2017-04-14T00:00:00"/>
    <d v="2017-04-01T00:00:00"/>
    <d v="2017-04-14T00:00:00"/>
    <s v="Friday"/>
    <d v="1899-12-30T16:07:34"/>
    <d v="1899-12-30T16:00:00"/>
    <n v="1"/>
    <d v="2017-04-14T00:00:00"/>
    <d v="2017-04-01T00:00:00"/>
    <d v="2017-04-14T00:00:00"/>
    <s v="Friday"/>
    <d v="1899-12-30T16:35:44"/>
    <d v="1899-12-30T17:00:00"/>
    <s v="One Way"/>
  </r>
  <r>
    <n v="1351368"/>
    <s v="RFID Card Member"/>
    <s v="Milwaukee"/>
    <s v="WI"/>
    <n v="53202"/>
    <s v="UNITED STATES"/>
    <s v="Annual Pass"/>
    <n v="13"/>
    <x v="10"/>
    <n v="43.060786"/>
    <n v="-87.883825999999999"/>
    <x v="35"/>
    <n v="43.066893999999998"/>
    <n v="-87.877936000000005"/>
    <n v="8"/>
    <n v="0"/>
    <n v="1.2"/>
    <n v="1.1000000000000001"/>
    <n v="48"/>
    <n v="-1"/>
    <d v="2017-04-14T00:00:00"/>
    <d v="2017-04-01T00:00:00"/>
    <d v="2017-04-14T00:00:00"/>
    <s v="Friday"/>
    <d v="1899-12-30T16:41:41"/>
    <d v="1899-12-30T17:00:00"/>
    <n v="1"/>
    <d v="2017-04-14T00:00:00"/>
    <d v="2017-04-01T00:00:00"/>
    <d v="2017-04-14T00:00:00"/>
    <s v="Friday"/>
    <d v="1899-12-30T16:49:09"/>
    <d v="1899-12-30T17:00:00"/>
    <s v="One Way"/>
  </r>
  <r>
    <n v="1400126"/>
    <s v="RFID Card Member"/>
    <s v="Milwaukee"/>
    <s v="WI"/>
    <n v="53211"/>
    <s v="UNITED STATES"/>
    <s v="Annual Pass"/>
    <n v="34"/>
    <x v="31"/>
    <n v="43.06033"/>
    <n v="-87.89546"/>
    <x v="35"/>
    <n v="43.066893999999998"/>
    <n v="-87.877936000000005"/>
    <n v="11"/>
    <n v="0"/>
    <n v="1.7"/>
    <n v="1.6"/>
    <n v="66"/>
    <n v="-1"/>
    <d v="2017-04-14T00:00:00"/>
    <d v="2017-04-01T00:00:00"/>
    <d v="2017-04-14T00:00:00"/>
    <s v="Friday"/>
    <d v="1899-12-30T19:05:59"/>
    <d v="1899-12-30T19:00:00"/>
    <n v="1"/>
    <d v="2017-04-14T00:00:00"/>
    <d v="2017-04-01T00:00:00"/>
    <d v="2017-04-14T00:00:00"/>
    <s v="Friday"/>
    <d v="1899-12-30T19:16:25"/>
    <d v="1899-12-30T19:00:00"/>
    <s v="One Way"/>
  </r>
  <r>
    <n v="1387849"/>
    <s v="RFID Card Member"/>
    <s v="Burlington"/>
    <s v="WI"/>
    <n v="53105"/>
    <s v="UNITED STATES"/>
    <s v="Annual Pass"/>
    <n v="82"/>
    <x v="27"/>
    <n v="43.074890000000003"/>
    <n v="-87.882810000000006"/>
    <x v="29"/>
    <n v="43.06033"/>
    <n v="-87.89546"/>
    <n v="10"/>
    <n v="0"/>
    <n v="1.5"/>
    <n v="1.4"/>
    <n v="60"/>
    <n v="-1"/>
    <d v="2017-04-14T00:00:00"/>
    <d v="2017-04-01T00:00:00"/>
    <d v="2017-04-14T00:00:00"/>
    <s v="Friday"/>
    <d v="1899-12-30T21:48:15"/>
    <d v="1899-12-30T22:00:00"/>
    <n v="1"/>
    <d v="2017-04-14T00:00:00"/>
    <d v="2017-04-01T00:00:00"/>
    <d v="2017-04-14T00:00:00"/>
    <s v="Friday"/>
    <d v="1899-12-30T21:58:27"/>
    <d v="1899-12-30T22:00:00"/>
    <s v="One Way"/>
  </r>
  <r>
    <n v="1178916"/>
    <s v="RFID Card Member"/>
    <s v="Shorewood"/>
    <s v="WI"/>
    <n v="53211"/>
    <s v="UNITED STATES"/>
    <s v="Bublr for Organizations"/>
    <n v="237"/>
    <x v="25"/>
    <n v="43.058010000000003"/>
    <n v="-87.877300000000005"/>
    <x v="22"/>
    <n v="43.058010000000003"/>
    <n v="-87.877300000000005"/>
    <n v="20"/>
    <n v="0"/>
    <n v="3"/>
    <n v="2.9"/>
    <n v="120"/>
    <n v="-1"/>
    <d v="2017-04-15T00:00:00"/>
    <d v="2017-04-01T00:00:00"/>
    <d v="2017-04-15T00:00:00"/>
    <s v="Saturday"/>
    <d v="1899-12-30T11:40:56"/>
    <d v="1899-12-30T12:00:00"/>
    <n v="1"/>
    <d v="2017-04-15T00:00:00"/>
    <d v="2017-04-01T00:00:00"/>
    <d v="2017-04-15T00:00:00"/>
    <s v="Saturday"/>
    <d v="1899-12-30T12:00:41"/>
    <d v="1899-12-30T12:00:00"/>
    <s v="Round Trip"/>
  </r>
  <r>
    <n v="1580876"/>
    <s v="RFID Card Member"/>
    <m/>
    <m/>
    <n v="60647"/>
    <s v="UNITED STATES"/>
    <s v="Pay as You Go Pass"/>
    <n v="280"/>
    <x v="29"/>
    <n v="43.052549999999997"/>
    <n v="-87.909329999999997"/>
    <x v="11"/>
    <n v="43.052460000000004"/>
    <n v="-87.891000000000005"/>
    <n v="134"/>
    <n v="10"/>
    <n v="18"/>
    <n v="17.100000000000001"/>
    <n v="720"/>
    <n v="-1"/>
    <d v="2017-04-15T00:00:00"/>
    <d v="2017-04-01T00:00:00"/>
    <d v="2017-04-15T00:00:00"/>
    <s v="Saturday"/>
    <d v="1899-12-30T11:48:19"/>
    <d v="1899-12-30T12:00:00"/>
    <n v="1"/>
    <d v="2017-04-15T00:00:00"/>
    <d v="2017-04-01T00:00:00"/>
    <d v="2017-04-15T00:00:00"/>
    <s v="Saturday"/>
    <d v="1899-12-30T14:02:34"/>
    <d v="1899-12-30T14:00:00"/>
    <s v="One Way"/>
  </r>
  <r>
    <n v="1520780"/>
    <s v="RFID Card Member"/>
    <s v="Milwaukee"/>
    <s v="WI"/>
    <n v="53204"/>
    <s v="UNITED STATES"/>
    <s v="Pay as You Go Pass"/>
    <n v="46"/>
    <x v="50"/>
    <n v="43.026229999999998"/>
    <n v="-87.912809999999993"/>
    <x v="22"/>
    <n v="43.058010000000003"/>
    <n v="-87.877300000000005"/>
    <n v="42"/>
    <n v="4"/>
    <n v="6.3"/>
    <n v="6"/>
    <n v="252"/>
    <n v="-1"/>
    <d v="2017-04-15T00:00:00"/>
    <d v="2017-04-01T00:00:00"/>
    <d v="2017-04-15T00:00:00"/>
    <s v="Saturday"/>
    <d v="1899-12-30T11:52:44"/>
    <d v="1899-12-30T12:00:00"/>
    <n v="1"/>
    <d v="2017-04-15T00:00:00"/>
    <d v="2017-04-01T00:00:00"/>
    <d v="2017-04-15T00:00:00"/>
    <s v="Saturday"/>
    <d v="1899-12-30T12:34:07"/>
    <d v="1899-12-30T13:00:00"/>
    <s v="One Way"/>
  </r>
  <r>
    <n v="1439104"/>
    <s v="RFID Card Member"/>
    <s v="Milwaukee"/>
    <s v="WI"/>
    <n v="53202"/>
    <s v="UNITED STATES"/>
    <s v="Pay as You Go Pass"/>
    <n v="172"/>
    <x v="11"/>
    <n v="43.04804"/>
    <n v="-87.896720000000002"/>
    <x v="6"/>
    <n v="43.03519"/>
    <n v="-87.907390000000007"/>
    <n v="35"/>
    <n v="4"/>
    <n v="5.3"/>
    <n v="5"/>
    <n v="210"/>
    <n v="-1"/>
    <d v="2017-04-15T00:00:00"/>
    <d v="2017-04-01T00:00:00"/>
    <d v="2017-04-15T00:00:00"/>
    <s v="Saturday"/>
    <d v="1899-12-30T13:44:28"/>
    <d v="1899-12-30T14:00:00"/>
    <n v="1"/>
    <d v="2017-04-15T00:00:00"/>
    <d v="2017-04-01T00:00:00"/>
    <d v="2017-04-15T00:00:00"/>
    <s v="Saturday"/>
    <d v="1899-12-30T14:19:12"/>
    <d v="1899-12-30T14:00:00"/>
    <s v="One Way"/>
  </r>
  <r>
    <n v="1004775"/>
    <s v="RFID Card Member"/>
    <s v="Milwaukee"/>
    <s v="WI"/>
    <n v="53202"/>
    <s v="UNITED STATES"/>
    <s v="Annual Pass"/>
    <n v="5438"/>
    <x v="27"/>
    <n v="43.074890000000003"/>
    <n v="-87.882810000000006"/>
    <x v="25"/>
    <n v="43.074890000000003"/>
    <n v="-87.882810000000006"/>
    <n v="0"/>
    <n v="0"/>
    <n v="0"/>
    <n v="0"/>
    <n v="0"/>
    <n v="-1"/>
    <d v="2017-04-15T00:00:00"/>
    <d v="2017-04-01T00:00:00"/>
    <d v="2017-04-15T00:00:00"/>
    <s v="Saturday"/>
    <d v="1899-12-30T14:19:35"/>
    <d v="1899-12-30T14:00:00"/>
    <n v="1"/>
    <d v="2017-04-15T00:00:00"/>
    <d v="2017-04-01T00:00:00"/>
    <d v="2017-04-15T00:00:00"/>
    <s v="Saturday"/>
    <d v="1899-12-30T14:19:59"/>
    <d v="1899-12-30T14:00:00"/>
    <s v="Round Trip"/>
  </r>
  <r>
    <n v="1004775"/>
    <s v="RFID Card Member"/>
    <s v="Milwaukee"/>
    <s v="WI"/>
    <n v="53202"/>
    <s v="UNITED STATES"/>
    <s v="Annual Pass"/>
    <n v="5438"/>
    <x v="27"/>
    <n v="43.074890000000003"/>
    <n v="-87.882810000000006"/>
    <x v="12"/>
    <n v="43.036900000000003"/>
    <n v="-87.89667"/>
    <n v="31"/>
    <n v="0"/>
    <n v="4.7"/>
    <n v="4.4000000000000004"/>
    <n v="186"/>
    <n v="-1"/>
    <d v="2017-04-15T00:00:00"/>
    <d v="2017-04-01T00:00:00"/>
    <d v="2017-04-15T00:00:00"/>
    <s v="Saturday"/>
    <d v="1899-12-30T14:20:15"/>
    <d v="1899-12-30T14:00:00"/>
    <n v="1"/>
    <d v="2017-04-15T00:00:00"/>
    <d v="2017-04-01T00:00:00"/>
    <d v="2017-04-15T00:00:00"/>
    <s v="Saturday"/>
    <d v="1899-12-30T14:51:03"/>
    <d v="1899-12-30T15:00:00"/>
    <s v="One Way"/>
  </r>
  <r>
    <n v="1257261"/>
    <s v="RFID Card Member"/>
    <s v="Milwaukee"/>
    <s v="WI"/>
    <n v="53202"/>
    <s v="UNITED STATES"/>
    <s v="Annual Pass"/>
    <n v="5544"/>
    <x v="4"/>
    <n v="43.04824"/>
    <n v="-87.904970000000006"/>
    <x v="28"/>
    <n v="43.045712999999999"/>
    <n v="-87.899756999999994"/>
    <n v="6"/>
    <n v="0"/>
    <n v="0.9"/>
    <n v="0.9"/>
    <n v="36"/>
    <n v="-1"/>
    <d v="2017-04-15T00:00:00"/>
    <d v="2017-04-01T00:00:00"/>
    <d v="2017-04-15T00:00:00"/>
    <s v="Saturday"/>
    <d v="1899-12-30T14:41:51"/>
    <d v="1899-12-30T15:00:00"/>
    <n v="1"/>
    <d v="2017-04-15T00:00:00"/>
    <d v="2017-04-01T00:00:00"/>
    <d v="2017-04-15T00:00:00"/>
    <s v="Saturday"/>
    <d v="1899-12-30T14:47:00"/>
    <d v="1899-12-30T15:00:00"/>
    <s v="One Way"/>
  </r>
  <r>
    <n v="1439104"/>
    <s v="RFID Card Member"/>
    <s v="Milwaukee"/>
    <s v="WI"/>
    <n v="53202"/>
    <s v="UNITED STATES"/>
    <s v="Pay as You Go Pass"/>
    <n v="5"/>
    <x v="3"/>
    <n v="43.03519"/>
    <n v="-87.907390000000007"/>
    <x v="11"/>
    <n v="43.052460000000004"/>
    <n v="-87.891000000000005"/>
    <n v="14"/>
    <n v="2"/>
    <n v="2.1"/>
    <n v="2"/>
    <n v="84"/>
    <n v="-1"/>
    <d v="2017-04-15T00:00:00"/>
    <d v="2017-04-01T00:00:00"/>
    <d v="2017-04-15T00:00:00"/>
    <s v="Saturday"/>
    <d v="1899-12-30T14:55:43"/>
    <d v="1899-12-30T15:00:00"/>
    <n v="1"/>
    <d v="2017-04-15T00:00:00"/>
    <d v="2017-04-01T00:00:00"/>
    <d v="2017-04-15T00:00:00"/>
    <s v="Saturday"/>
    <d v="1899-12-30T15:09:46"/>
    <d v="1899-12-30T15:00:00"/>
    <s v="One Way"/>
  </r>
  <r>
    <n v="1451574"/>
    <s v="RFID Card Member"/>
    <s v="Milwaukee"/>
    <s v="WI"/>
    <n v="53211"/>
    <s v="UNITED STATES"/>
    <s v="Annual Pass"/>
    <n v="11127"/>
    <x v="53"/>
    <n v="43.074655999999997"/>
    <n v="-87.889011999999994"/>
    <x v="25"/>
    <n v="43.074890000000003"/>
    <n v="-87.882810000000006"/>
    <n v="4"/>
    <n v="0"/>
    <n v="0.6"/>
    <n v="0.6"/>
    <n v="24"/>
    <n v="-1"/>
    <d v="2017-04-15T00:00:00"/>
    <d v="2017-04-01T00:00:00"/>
    <d v="2017-04-15T00:00:00"/>
    <s v="Saturday"/>
    <d v="1899-12-30T15:32:51"/>
    <d v="1899-12-30T16:00:00"/>
    <n v="1"/>
    <d v="2017-04-15T00:00:00"/>
    <d v="2017-04-01T00:00:00"/>
    <d v="2017-04-15T00:00:00"/>
    <s v="Saturday"/>
    <d v="1899-12-30T15:36:08"/>
    <d v="1899-12-30T16:00:00"/>
    <s v="One Way"/>
  </r>
  <r>
    <n v="1250902"/>
    <s v="RFID Card Member"/>
    <s v="Wauwatosa"/>
    <s v="WI"/>
    <n v="53213"/>
    <s v="UNITED STATES"/>
    <s v="Bublr for Organizations"/>
    <n v="5511"/>
    <x v="2"/>
    <n v="43.03886"/>
    <n v="-87.902720000000002"/>
    <x v="22"/>
    <n v="43.058010000000003"/>
    <n v="-87.877300000000005"/>
    <n v="34"/>
    <n v="0"/>
    <n v="5.0999999999999996"/>
    <n v="4.8"/>
    <n v="204"/>
    <n v="-1"/>
    <d v="2017-04-15T00:00:00"/>
    <d v="2017-04-01T00:00:00"/>
    <d v="2017-04-15T00:00:00"/>
    <s v="Saturday"/>
    <d v="1899-12-30T15:55:48"/>
    <d v="1899-12-30T16:00:00"/>
    <n v="1"/>
    <d v="2017-04-15T00:00:00"/>
    <d v="2017-04-01T00:00:00"/>
    <d v="2017-04-15T00:00:00"/>
    <s v="Saturday"/>
    <d v="1899-12-30T16:29:08"/>
    <d v="1899-12-30T16:00:00"/>
    <s v="One Way"/>
  </r>
  <r>
    <n v="1571549"/>
    <s v="RFID Card Member"/>
    <s v="Milwaukee"/>
    <s v="WI"/>
    <n v="53212"/>
    <s v="UNITED STATES"/>
    <s v="Annual Pass"/>
    <n v="32"/>
    <x v="36"/>
    <n v="43.069021999999997"/>
    <n v="-87.887940999999998"/>
    <x v="53"/>
    <n v="43.060786"/>
    <n v="-87.883825999999999"/>
    <n v="9"/>
    <n v="0"/>
    <n v="1.4"/>
    <n v="1.3"/>
    <n v="54"/>
    <n v="-1"/>
    <d v="2017-04-15T00:00:00"/>
    <d v="2017-04-01T00:00:00"/>
    <d v="2017-04-15T00:00:00"/>
    <s v="Saturday"/>
    <d v="1899-12-30T16:44:13"/>
    <d v="1899-12-30T17:00:00"/>
    <n v="1"/>
    <d v="2017-04-15T00:00:00"/>
    <d v="2017-04-01T00:00:00"/>
    <d v="2017-04-15T00:00:00"/>
    <s v="Saturday"/>
    <d v="1899-12-30T16:53:25"/>
    <d v="1899-12-30T17:00:00"/>
    <s v="One Way"/>
  </r>
  <r>
    <n v="1571622"/>
    <s v="RFID Card Member"/>
    <s v="Milwaukee "/>
    <s v="WI"/>
    <n v="53212"/>
    <s v="UNITED STATES"/>
    <s v="Annual Pass"/>
    <n v="11114"/>
    <x v="10"/>
    <n v="43.060786"/>
    <n v="-87.883825999999999"/>
    <x v="22"/>
    <n v="43.058010000000003"/>
    <n v="-87.877300000000005"/>
    <n v="6"/>
    <n v="0"/>
    <n v="0.9"/>
    <n v="0.9"/>
    <n v="36"/>
    <n v="-1"/>
    <d v="2017-04-15T00:00:00"/>
    <d v="2017-04-01T00:00:00"/>
    <d v="2017-04-15T00:00:00"/>
    <s v="Saturday"/>
    <d v="1899-12-30T17:07:11"/>
    <d v="1899-12-30T17:00:00"/>
    <n v="1"/>
    <d v="2017-04-15T00:00:00"/>
    <d v="2017-04-01T00:00:00"/>
    <d v="2017-04-15T00:00:00"/>
    <s v="Saturday"/>
    <d v="1899-12-30T17:13:59"/>
    <d v="1899-12-30T17:00:00"/>
    <s v="One Way"/>
  </r>
  <r>
    <n v="1004775"/>
    <s v="RFID Card Member"/>
    <s v="Milwaukee"/>
    <s v="WI"/>
    <n v="53202"/>
    <s v="UNITED STATES"/>
    <s v="Annual Pass"/>
    <n v="104"/>
    <x v="33"/>
    <n v="43.004728999999998"/>
    <n v="-87.905463999999995"/>
    <x v="5"/>
    <n v="43.04824"/>
    <n v="-87.904970000000006"/>
    <n v="30"/>
    <n v="0"/>
    <n v="4.5"/>
    <n v="4.3"/>
    <n v="180"/>
    <n v="-1"/>
    <d v="2017-04-15T00:00:00"/>
    <d v="2017-04-01T00:00:00"/>
    <d v="2017-04-15T00:00:00"/>
    <s v="Saturday"/>
    <d v="1899-12-30T17:19:04"/>
    <d v="1899-12-30T17:00:00"/>
    <n v="1"/>
    <d v="2017-04-15T00:00:00"/>
    <d v="2017-04-01T00:00:00"/>
    <d v="2017-04-15T00:00:00"/>
    <s v="Saturday"/>
    <d v="1899-12-30T17:49:58"/>
    <d v="1899-12-30T18:00:00"/>
    <s v="One Way"/>
  </r>
  <r>
    <n v="1571622"/>
    <s v="RFID Card Member"/>
    <s v="Milwaukee "/>
    <s v="WI"/>
    <n v="53212"/>
    <s v="UNITED STATES"/>
    <s v="Annual Pass"/>
    <n v="11089"/>
    <x v="25"/>
    <n v="43.058010000000003"/>
    <n v="-87.877300000000005"/>
    <x v="12"/>
    <n v="43.036900000000003"/>
    <n v="-87.89667"/>
    <n v="37"/>
    <n v="0"/>
    <n v="5.6"/>
    <n v="5.3"/>
    <n v="222"/>
    <n v="-1"/>
    <d v="2017-04-15T00:00:00"/>
    <d v="2017-04-01T00:00:00"/>
    <d v="2017-04-15T00:00:00"/>
    <s v="Saturday"/>
    <d v="1899-12-30T17:52:38"/>
    <d v="1899-12-30T18:00:00"/>
    <n v="1"/>
    <d v="2017-04-15T00:00:00"/>
    <d v="2017-04-01T00:00:00"/>
    <d v="2017-04-15T00:00:00"/>
    <s v="Saturday"/>
    <d v="1899-12-30T18:29:18"/>
    <d v="1899-12-30T18:00:00"/>
    <s v="One Way"/>
  </r>
  <r>
    <n v="1408049"/>
    <s v="RFID Card Member"/>
    <s v="Milwaukee"/>
    <s v="WI"/>
    <n v="53202"/>
    <s v="UNITED STATES"/>
    <s v="Annual Pass"/>
    <n v="5584"/>
    <x v="37"/>
    <n v="43.036900000000003"/>
    <n v="-87.89667"/>
    <x v="43"/>
    <n v="43.031480000000002"/>
    <n v="-87.908169999999998"/>
    <n v="17"/>
    <n v="0"/>
    <n v="2.6"/>
    <n v="2.4"/>
    <n v="102"/>
    <n v="-1"/>
    <d v="2017-04-15T00:00:00"/>
    <d v="2017-04-01T00:00:00"/>
    <d v="2017-04-15T00:00:00"/>
    <s v="Saturday"/>
    <d v="1899-12-30T19:01:12"/>
    <d v="1899-12-30T19:00:00"/>
    <n v="1"/>
    <d v="2017-04-15T00:00:00"/>
    <d v="2017-04-01T00:00:00"/>
    <d v="2017-04-15T00:00:00"/>
    <s v="Saturday"/>
    <d v="1899-12-30T19:18:12"/>
    <d v="1899-12-30T19:00:00"/>
    <s v="One Way"/>
  </r>
  <r>
    <n v="1571622"/>
    <s v="RFID Card Member"/>
    <s v="Milwaukee "/>
    <s v="WI"/>
    <n v="53212"/>
    <s v="UNITED STATES"/>
    <s v="Annual Pass"/>
    <n v="5588"/>
    <x v="37"/>
    <n v="43.036900000000003"/>
    <n v="-87.89667"/>
    <x v="38"/>
    <n v="43.069021999999997"/>
    <n v="-87.887940999999998"/>
    <n v="35"/>
    <n v="0"/>
    <n v="5.3"/>
    <n v="5"/>
    <n v="210"/>
    <n v="-1"/>
    <d v="2017-04-15T00:00:00"/>
    <d v="2017-04-01T00:00:00"/>
    <d v="2017-04-15T00:00:00"/>
    <s v="Saturday"/>
    <d v="1899-12-30T19:12:44"/>
    <d v="1899-12-30T19:00:00"/>
    <n v="1"/>
    <d v="2017-04-15T00:00:00"/>
    <d v="2017-04-01T00:00:00"/>
    <d v="2017-04-15T00:00:00"/>
    <s v="Saturday"/>
    <d v="1899-12-30T19:47:52"/>
    <d v="1899-12-30T20:00:00"/>
    <s v="One Way"/>
  </r>
  <r>
    <n v="1589952"/>
    <s v="RFID Card Member"/>
    <s v="Whitefish Bay"/>
    <s v="WI"/>
    <n v="53217"/>
    <s v="UNITED STATES"/>
    <s v="Pay as You Go Pass"/>
    <n v="11047"/>
    <x v="1"/>
    <n v="43.048200000000001"/>
    <n v="-87.900859999999994"/>
    <x v="19"/>
    <n v="43.040349999999997"/>
    <n v="-87.920760000000001"/>
    <n v="19"/>
    <n v="2"/>
    <n v="2.9"/>
    <n v="2.7"/>
    <n v="114"/>
    <n v="-1"/>
    <d v="2017-04-22T00:00:00"/>
    <d v="2017-04-01T00:00:00"/>
    <d v="2017-04-22T00:00:00"/>
    <s v="Saturday"/>
    <d v="1899-12-30T11:22:33"/>
    <d v="1899-12-30T11:00:00"/>
    <n v="1"/>
    <d v="2017-04-22T00:00:00"/>
    <d v="2017-04-01T00:00:00"/>
    <d v="2017-04-22T00:00:00"/>
    <s v="Saturday"/>
    <d v="1899-12-30T11:41:05"/>
    <d v="1899-12-30T12:00:00"/>
    <s v="One Way"/>
  </r>
  <r>
    <n v="1575847"/>
    <s v="RFID Card Member"/>
    <s v="Milwaukee"/>
    <s v="WI"/>
    <n v="53211"/>
    <s v="UNITED STATES"/>
    <s v="Annual Pass"/>
    <n v="5466"/>
    <x v="53"/>
    <n v="43.074655999999997"/>
    <n v="-87.889011999999994"/>
    <x v="53"/>
    <n v="43.060786"/>
    <n v="-87.883825999999999"/>
    <n v="13"/>
    <n v="0"/>
    <n v="2"/>
    <n v="1.9"/>
    <n v="78"/>
    <n v="-1"/>
    <d v="2017-04-22T00:00:00"/>
    <d v="2017-04-01T00:00:00"/>
    <d v="2017-04-22T00:00:00"/>
    <s v="Saturday"/>
    <d v="1899-12-30T11:39:05"/>
    <d v="1899-12-30T12:00:00"/>
    <n v="1"/>
    <d v="2017-04-22T00:00:00"/>
    <d v="2017-04-01T00:00:00"/>
    <d v="2017-04-22T00:00:00"/>
    <s v="Saturday"/>
    <d v="1899-12-30T11:52:33"/>
    <d v="1899-12-30T12:00:00"/>
    <s v="One Way"/>
  </r>
  <r>
    <n v="1240065"/>
    <s v="RFID Card Member"/>
    <s v="Milwaukee"/>
    <s v="WI"/>
    <n v="53212"/>
    <s v="UNITED STATES"/>
    <s v="Annual Pass"/>
    <n v="43"/>
    <x v="14"/>
    <n v="43.05536"/>
    <n v="-87.90504"/>
    <x v="4"/>
    <n v="43.042490000000001"/>
    <n v="-87.909959999999998"/>
    <n v="8"/>
    <n v="0"/>
    <n v="1.2"/>
    <n v="1.1000000000000001"/>
    <n v="48"/>
    <n v="-1"/>
    <d v="2017-04-22T00:00:00"/>
    <d v="2017-04-01T00:00:00"/>
    <d v="2017-04-22T00:00:00"/>
    <s v="Saturday"/>
    <d v="1899-12-30T11:59:21"/>
    <d v="1899-12-30T12:00:00"/>
    <n v="1"/>
    <d v="2017-04-22T00:00:00"/>
    <d v="2017-04-01T00:00:00"/>
    <d v="2017-04-22T00:00:00"/>
    <s v="Saturday"/>
    <d v="1899-12-30T12:07:27"/>
    <d v="1899-12-30T12:00:00"/>
    <s v="One Way"/>
  </r>
  <r>
    <n v="1581481"/>
    <s v="RFID Card Member"/>
    <m/>
    <m/>
    <n v="53221"/>
    <s v="UNITED STATES"/>
    <s v="Pay as You Go Pass"/>
    <n v="100"/>
    <x v="33"/>
    <n v="43.004728999999998"/>
    <n v="-87.905463999999995"/>
    <x v="30"/>
    <n v="43.004728999999998"/>
    <n v="-87.905463999999995"/>
    <n v="79"/>
    <n v="6"/>
    <n v="11.9"/>
    <n v="11.3"/>
    <n v="474"/>
    <n v="-1"/>
    <d v="2017-04-22T00:00:00"/>
    <d v="2017-04-01T00:00:00"/>
    <d v="2017-04-22T00:00:00"/>
    <s v="Saturday"/>
    <d v="1899-12-30T12:18:49"/>
    <d v="1899-12-30T12:00:00"/>
    <n v="1"/>
    <d v="2017-04-22T00:00:00"/>
    <d v="2017-04-01T00:00:00"/>
    <d v="2017-04-22T00:00:00"/>
    <s v="Saturday"/>
    <d v="1899-12-30T13:37:26"/>
    <d v="1899-12-30T14:00:00"/>
    <s v="Round Trip"/>
  </r>
  <r>
    <n v="1581609"/>
    <s v="RFID Card Member"/>
    <s v="Wauwatosa"/>
    <s v="WI"/>
    <n v="53226"/>
    <s v="UNITED STATES"/>
    <s v="Annual Pass"/>
    <n v="967"/>
    <x v="57"/>
    <n v="43.059550000000002"/>
    <n v="-88.008840000000006"/>
    <x v="54"/>
    <n v="43.060079999999999"/>
    <n v="-88.027349999999998"/>
    <n v="10"/>
    <n v="0"/>
    <n v="1.5"/>
    <n v="1.4"/>
    <n v="60"/>
    <n v="-1"/>
    <d v="2017-04-22T00:00:00"/>
    <d v="2017-04-01T00:00:00"/>
    <d v="2017-04-22T00:00:00"/>
    <s v="Saturday"/>
    <d v="1899-12-30T13:01:55"/>
    <d v="1899-12-30T13:00:00"/>
    <n v="1"/>
    <d v="2017-04-22T00:00:00"/>
    <d v="2017-04-01T00:00:00"/>
    <d v="2017-04-22T00:00:00"/>
    <s v="Saturday"/>
    <d v="1899-12-30T13:11:39"/>
    <d v="1899-12-30T13:00:00"/>
    <s v="One Way"/>
  </r>
  <r>
    <n v="1251113"/>
    <s v="RFID Card Member"/>
    <s v="Neenah"/>
    <s v="WI"/>
    <n v="54956"/>
    <s v="UNITED STATES"/>
    <s v="Bublr for Organizations"/>
    <n v="13"/>
    <x v="35"/>
    <n v="43.060250000000003"/>
    <n v="-87.892169999999993"/>
    <x v="47"/>
    <n v="43.060250000000003"/>
    <n v="-87.892169999999993"/>
    <n v="11"/>
    <n v="0"/>
    <n v="1.7"/>
    <n v="1.6"/>
    <n v="66"/>
    <n v="-1"/>
    <d v="2017-04-22T00:00:00"/>
    <d v="2017-04-01T00:00:00"/>
    <d v="2017-04-22T00:00:00"/>
    <s v="Saturday"/>
    <d v="1899-12-30T13:09:56"/>
    <d v="1899-12-30T13:00:00"/>
    <n v="1"/>
    <d v="2017-04-22T00:00:00"/>
    <d v="2017-04-01T00:00:00"/>
    <d v="2017-04-22T00:00:00"/>
    <s v="Saturday"/>
    <d v="1899-12-30T13:20:29"/>
    <d v="1899-12-30T13:00:00"/>
    <s v="Round Trip"/>
  </r>
  <r>
    <n v="1482626"/>
    <s v="RFID Card Member"/>
    <s v="Milwaukee"/>
    <s v="WI"/>
    <n v="53207"/>
    <s v="UNITED STATES"/>
    <s v="Annual Pass"/>
    <n v="112"/>
    <x v="50"/>
    <n v="43.026229999999998"/>
    <n v="-87.912809999999993"/>
    <x v="4"/>
    <n v="43.042490000000001"/>
    <n v="-87.909959999999998"/>
    <n v="50"/>
    <n v="0"/>
    <n v="7.5"/>
    <n v="7.1"/>
    <n v="300"/>
    <n v="-1"/>
    <d v="2017-04-22T00:00:00"/>
    <d v="2017-04-01T00:00:00"/>
    <d v="2017-04-22T00:00:00"/>
    <s v="Saturday"/>
    <d v="1899-12-30T13:18:01"/>
    <d v="1899-12-30T13:00:00"/>
    <n v="1"/>
    <d v="2017-04-22T00:00:00"/>
    <d v="2017-04-01T00:00:00"/>
    <d v="2017-04-22T00:00:00"/>
    <s v="Saturday"/>
    <d v="1899-12-30T14:08:55"/>
    <d v="1899-12-30T14:00:00"/>
    <s v="One Way"/>
  </r>
  <r>
    <n v="1314976"/>
    <s v="RFID Card Member"/>
    <s v="Milwaukee"/>
    <s v="WI"/>
    <n v="53202"/>
    <s v="UNITED STATES"/>
    <s v="Pay as You Go Pass"/>
    <n v="11147"/>
    <x v="16"/>
    <n v="43.03913"/>
    <n v="-87.916150000000002"/>
    <x v="43"/>
    <n v="43.031480000000002"/>
    <n v="-87.908169999999998"/>
    <n v="7"/>
    <n v="2"/>
    <n v="1.1000000000000001"/>
    <n v="1"/>
    <n v="42"/>
    <n v="-1"/>
    <d v="2017-04-22T00:00:00"/>
    <d v="2017-04-01T00:00:00"/>
    <d v="2017-04-22T00:00:00"/>
    <s v="Saturday"/>
    <d v="1899-12-30T16:45:23"/>
    <d v="1899-12-30T17:00:00"/>
    <n v="1"/>
    <d v="2017-04-22T00:00:00"/>
    <d v="2017-04-01T00:00:00"/>
    <d v="2017-04-22T00:00:00"/>
    <s v="Saturday"/>
    <d v="1899-12-30T16:52:56"/>
    <d v="1899-12-30T17:00:00"/>
    <s v="One Way"/>
  </r>
  <r>
    <n v="1594973"/>
    <s v="RFID Card Member"/>
    <m/>
    <m/>
    <n v="53202"/>
    <s v="UNITED STATES"/>
    <s v="Pay as You Go Pass"/>
    <n v="11063"/>
    <x v="5"/>
    <n v="43.031320000000001"/>
    <n v="-87.904259999999994"/>
    <x v="26"/>
    <n v="43.053040000000003"/>
    <n v="-87.897660000000002"/>
    <n v="48"/>
    <n v="4"/>
    <n v="7.2"/>
    <n v="6.8"/>
    <n v="288"/>
    <n v="-1"/>
    <d v="2017-04-22T00:00:00"/>
    <d v="2017-04-01T00:00:00"/>
    <d v="2017-04-22T00:00:00"/>
    <s v="Saturday"/>
    <d v="1899-12-30T18:32:02"/>
    <d v="1899-12-30T19:00:00"/>
    <n v="1"/>
    <d v="2017-04-22T00:00:00"/>
    <d v="2017-04-01T00:00:00"/>
    <d v="2017-04-22T00:00:00"/>
    <s v="Saturday"/>
    <d v="1899-12-30T19:20:36"/>
    <d v="1899-12-30T19:00:00"/>
    <s v="One Way"/>
  </r>
  <r>
    <n v="1249139"/>
    <s v="RFID Card Member"/>
    <s v="Skokie"/>
    <s v="IL"/>
    <n v="60077"/>
    <s v="UNITED STATES"/>
    <s v="Bublr for Organizations"/>
    <n v="182"/>
    <x v="31"/>
    <n v="43.06033"/>
    <n v="-87.89546"/>
    <x v="50"/>
    <n v="43.05847"/>
    <n v="-87.898079999999993"/>
    <n v="11"/>
    <n v="0"/>
    <n v="1.7"/>
    <n v="1.6"/>
    <n v="66"/>
    <n v="-1"/>
    <d v="2017-04-22T00:00:00"/>
    <d v="2017-04-01T00:00:00"/>
    <d v="2017-04-22T00:00:00"/>
    <s v="Saturday"/>
    <d v="1899-12-30T19:15:24"/>
    <d v="1899-12-30T19:00:00"/>
    <n v="1"/>
    <d v="2017-04-22T00:00:00"/>
    <d v="2017-04-01T00:00:00"/>
    <d v="2017-04-22T00:00:00"/>
    <s v="Saturday"/>
    <d v="1899-12-30T19:26:27"/>
    <d v="1899-12-30T19:00:00"/>
    <s v="One Way"/>
  </r>
  <r>
    <n v="1408049"/>
    <s v="RFID Card Member"/>
    <s v="Milwaukee"/>
    <s v="WI"/>
    <n v="53202"/>
    <s v="UNITED STATES"/>
    <s v="Annual Pass"/>
    <n v="11147"/>
    <x v="41"/>
    <n v="43.031480000000002"/>
    <n v="-87.908169999999998"/>
    <x v="6"/>
    <n v="43.03519"/>
    <n v="-87.907390000000007"/>
    <n v="4"/>
    <n v="0"/>
    <n v="0.6"/>
    <n v="0.6"/>
    <n v="24"/>
    <n v="-1"/>
    <d v="2017-04-23T00:00:00"/>
    <d v="2017-04-01T00:00:00"/>
    <d v="2017-04-23T00:00:00"/>
    <s v="Sunday"/>
    <d v="1899-12-30T09:31:23"/>
    <d v="1899-12-30T10:00:00"/>
    <n v="1"/>
    <d v="2017-04-23T00:00:00"/>
    <d v="2017-04-01T00:00:00"/>
    <d v="2017-04-23T00:00:00"/>
    <s v="Sunday"/>
    <d v="1899-12-30T09:35:24"/>
    <d v="1899-12-30T10:00:00"/>
    <s v="One Way"/>
  </r>
  <r>
    <n v="1474966"/>
    <s v="RFID Card Member"/>
    <s v="Milwaukee"/>
    <s v="WI"/>
    <n v="53202"/>
    <s v="UNITED STATES"/>
    <s v="Annual Pass"/>
    <n v="344"/>
    <x v="30"/>
    <n v="43.045712999999999"/>
    <n v="-87.899756999999994"/>
    <x v="28"/>
    <n v="43.045712999999999"/>
    <n v="-87.899756999999994"/>
    <n v="0"/>
    <n v="0"/>
    <n v="0"/>
    <n v="0"/>
    <n v="0"/>
    <n v="-1"/>
    <d v="2017-04-23T00:00:00"/>
    <d v="2017-04-01T00:00:00"/>
    <d v="2017-04-23T00:00:00"/>
    <s v="Sunday"/>
    <d v="1899-12-30T10:10:28"/>
    <d v="1899-12-30T10:00:00"/>
    <n v="1"/>
    <d v="2017-04-23T00:00:00"/>
    <d v="2017-04-01T00:00:00"/>
    <d v="2017-04-23T00:00:00"/>
    <s v="Sunday"/>
    <d v="1899-12-30T10:10:53"/>
    <d v="1899-12-30T10:00:00"/>
    <s v="Round Trip"/>
  </r>
  <r>
    <n v="989766"/>
    <s v="RFID Card Member"/>
    <s v="Milwaukee"/>
    <s v="WI"/>
    <n v="53211"/>
    <s v="UNITED STATES"/>
    <s v="Annual Pass"/>
    <n v="5561"/>
    <x v="45"/>
    <n v="43.077359999999999"/>
    <n v="-87.880769999999998"/>
    <x v="35"/>
    <n v="43.066893999999998"/>
    <n v="-87.877936000000005"/>
    <n v="6"/>
    <n v="0"/>
    <n v="0.9"/>
    <n v="0.9"/>
    <n v="36"/>
    <n v="-1"/>
    <d v="2017-04-23T00:00:00"/>
    <d v="2017-04-01T00:00:00"/>
    <d v="2017-04-23T00:00:00"/>
    <s v="Sunday"/>
    <d v="1899-12-30T11:58:19"/>
    <d v="1899-12-30T12:00:00"/>
    <n v="1"/>
    <d v="2017-04-23T00:00:00"/>
    <d v="2017-04-01T00:00:00"/>
    <d v="2017-04-23T00:00:00"/>
    <s v="Sunday"/>
    <d v="1899-12-30T12:04:00"/>
    <d v="1899-12-30T12:00:00"/>
    <s v="One Way"/>
  </r>
  <r>
    <n v="1595914"/>
    <s v="RFID Card Member"/>
    <s v="Milwaukee"/>
    <s v="WI"/>
    <n v="53211"/>
    <s v="UNITED STATES"/>
    <s v="Pay as You Go Pass"/>
    <n v="11064"/>
    <x v="45"/>
    <n v="43.077359999999999"/>
    <n v="-87.880769999999998"/>
    <x v="12"/>
    <n v="43.036900000000003"/>
    <n v="-87.89667"/>
    <n v="80"/>
    <n v="6"/>
    <n v="12"/>
    <n v="11.4"/>
    <n v="480"/>
    <n v="-1"/>
    <d v="2017-04-23T00:00:00"/>
    <d v="2017-04-01T00:00:00"/>
    <d v="2017-04-23T00:00:00"/>
    <s v="Sunday"/>
    <d v="1899-12-30T12:53:58"/>
    <d v="1899-12-30T13:00:00"/>
    <n v="1"/>
    <d v="2017-04-23T00:00:00"/>
    <d v="2017-04-01T00:00:00"/>
    <d v="2017-04-23T00:00:00"/>
    <s v="Sunday"/>
    <d v="1899-12-30T14:13:57"/>
    <d v="1899-12-30T14:00:00"/>
    <s v="One Way"/>
  </r>
  <r>
    <n v="1328721"/>
    <s v="RFID Card Member"/>
    <s v="Milwaukee"/>
    <s v="WI"/>
    <n v="53207"/>
    <s v="UNITED STATES"/>
    <s v="Annual Pass"/>
    <n v="959"/>
    <x v="50"/>
    <n v="43.026229999999998"/>
    <n v="-87.912809999999993"/>
    <x v="7"/>
    <n v="43.038580000000003"/>
    <n v="-87.90934"/>
    <n v="6"/>
    <n v="0"/>
    <n v="0.9"/>
    <n v="0.9"/>
    <n v="36"/>
    <n v="-1"/>
    <d v="2017-04-23T00:00:00"/>
    <d v="2017-04-01T00:00:00"/>
    <d v="2017-04-23T00:00:00"/>
    <s v="Sunday"/>
    <d v="1899-12-30T13:40:27"/>
    <d v="1899-12-30T14:00:00"/>
    <n v="1"/>
    <d v="2017-04-23T00:00:00"/>
    <d v="2017-04-01T00:00:00"/>
    <d v="2017-04-23T00:00:00"/>
    <s v="Sunday"/>
    <d v="1899-12-30T13:46:33"/>
    <d v="1899-12-30T14:00:00"/>
    <s v="One Way"/>
  </r>
  <r>
    <n v="1560094"/>
    <s v="RFID Card Member"/>
    <s v="Lake in the Hills"/>
    <s v="IL"/>
    <n v="60156"/>
    <s v="UNITED STATES"/>
    <s v="Annual Pass"/>
    <n v="11103"/>
    <x v="11"/>
    <n v="43.04804"/>
    <n v="-87.896720000000002"/>
    <x v="10"/>
    <n v="43.058619999999998"/>
    <n v="-87.885319999999993"/>
    <n v="8"/>
    <n v="0"/>
    <n v="1.2"/>
    <n v="1.1000000000000001"/>
    <n v="48"/>
    <n v="-1"/>
    <d v="2017-04-23T00:00:00"/>
    <d v="2017-04-01T00:00:00"/>
    <d v="2017-04-23T00:00:00"/>
    <s v="Sunday"/>
    <d v="1899-12-30T14:11:42"/>
    <d v="1899-12-30T14:00:00"/>
    <n v="1"/>
    <d v="2017-04-23T00:00:00"/>
    <d v="2017-04-01T00:00:00"/>
    <d v="2017-04-23T00:00:00"/>
    <s v="Sunday"/>
    <d v="1899-12-30T14:19:40"/>
    <d v="1899-12-30T14:00:00"/>
    <s v="One Way"/>
  </r>
  <r>
    <n v="1255068"/>
    <s v="RFID Card Member"/>
    <s v="Oshkosh"/>
    <s v="WI"/>
    <n v="54904"/>
    <s v="UNITED STATES"/>
    <s v="Bublr for Organizations"/>
    <n v="5437"/>
    <x v="32"/>
    <n v="43.078530000000001"/>
    <n v="-87.882620000000003"/>
    <x v="25"/>
    <n v="43.074890000000003"/>
    <n v="-87.882810000000006"/>
    <n v="2"/>
    <n v="0"/>
    <n v="0.3"/>
    <n v="0.3"/>
    <n v="12"/>
    <n v="-1"/>
    <d v="2017-04-23T00:00:00"/>
    <d v="2017-04-01T00:00:00"/>
    <d v="2017-04-23T00:00:00"/>
    <s v="Sunday"/>
    <d v="1899-12-30T14:25:35"/>
    <d v="1899-12-30T14:00:00"/>
    <n v="1"/>
    <d v="2017-04-23T00:00:00"/>
    <d v="2017-04-01T00:00:00"/>
    <d v="2017-04-23T00:00:00"/>
    <s v="Sunday"/>
    <d v="1899-12-30T14:27:26"/>
    <d v="1899-12-30T14:00:00"/>
    <s v="One Way"/>
  </r>
  <r>
    <n v="1477232"/>
    <s v="RFID Card Member"/>
    <s v="Milwaukee"/>
    <s v="WI"/>
    <n v="53211"/>
    <s v="UNITED STATES"/>
    <s v="30-Day Pass"/>
    <n v="182"/>
    <x v="43"/>
    <n v="43.05847"/>
    <n v="-87.898079999999993"/>
    <x v="38"/>
    <n v="43.069021999999997"/>
    <n v="-87.887940999999998"/>
    <n v="14"/>
    <n v="0"/>
    <n v="2.1"/>
    <n v="2"/>
    <n v="84"/>
    <n v="-1"/>
    <d v="2017-04-23T00:00:00"/>
    <d v="2017-04-01T00:00:00"/>
    <d v="2017-04-23T00:00:00"/>
    <s v="Sunday"/>
    <d v="1899-12-30T15:31:27"/>
    <d v="1899-12-30T16:00:00"/>
    <n v="1"/>
    <d v="2017-04-23T00:00:00"/>
    <d v="2017-04-01T00:00:00"/>
    <d v="2017-04-23T00:00:00"/>
    <s v="Sunday"/>
    <d v="1899-12-30T15:45:29"/>
    <d v="1899-12-30T16:00:00"/>
    <s v="One Way"/>
  </r>
  <r>
    <n v="1100962"/>
    <s v="RFID Card Member"/>
    <s v="Sturgeon Bay"/>
    <s v="WI"/>
    <n v="54235"/>
    <s v="UNITED STATES"/>
    <s v="Annual Pass"/>
    <n v="5453"/>
    <x v="45"/>
    <n v="43.077359999999999"/>
    <n v="-87.880769999999998"/>
    <x v="35"/>
    <n v="43.066893999999998"/>
    <n v="-87.877936000000005"/>
    <n v="7"/>
    <n v="0"/>
    <n v="1.1000000000000001"/>
    <n v="1"/>
    <n v="42"/>
    <n v="-1"/>
    <d v="2017-04-23T00:00:00"/>
    <d v="2017-04-01T00:00:00"/>
    <d v="2017-04-23T00:00:00"/>
    <s v="Sunday"/>
    <d v="1899-12-30T17:12:47"/>
    <d v="1899-12-30T17:00:00"/>
    <n v="1"/>
    <d v="2017-04-23T00:00:00"/>
    <d v="2017-04-01T00:00:00"/>
    <d v="2017-04-23T00:00:00"/>
    <s v="Sunday"/>
    <d v="1899-12-30T17:19:22"/>
    <d v="1899-12-30T17:00:00"/>
    <s v="One Way"/>
  </r>
  <r>
    <n v="1564054"/>
    <s v="RFID Card Member"/>
    <s v="Franksville "/>
    <s v="WI"/>
    <n v="53126"/>
    <s v="UNITED STATES"/>
    <s v="Annual Pass"/>
    <n v="11095"/>
    <x v="8"/>
    <n v="43.038580000000003"/>
    <n v="-87.90934"/>
    <x v="26"/>
    <n v="43.053040000000003"/>
    <n v="-87.897660000000002"/>
    <n v="34"/>
    <n v="0"/>
    <n v="5.0999999999999996"/>
    <n v="4.8"/>
    <n v="204"/>
    <n v="-1"/>
    <d v="2017-04-23T00:00:00"/>
    <d v="2017-04-01T00:00:00"/>
    <d v="2017-04-23T00:00:00"/>
    <s v="Sunday"/>
    <d v="1899-12-30T17:57:06"/>
    <d v="1899-12-30T18:00:00"/>
    <n v="1"/>
    <d v="2017-04-23T00:00:00"/>
    <d v="2017-04-01T00:00:00"/>
    <d v="2017-04-23T00:00:00"/>
    <s v="Sunday"/>
    <d v="1899-12-30T18:31:42"/>
    <d v="1899-12-30T19:00:00"/>
    <s v="One Way"/>
  </r>
  <r>
    <n v="1408049"/>
    <s v="RFID Card Member"/>
    <s v="Milwaukee"/>
    <s v="WI"/>
    <n v="53202"/>
    <s v="UNITED STATES"/>
    <s v="Annual Pass"/>
    <n v="11147"/>
    <x v="3"/>
    <n v="43.03519"/>
    <n v="-87.907390000000007"/>
    <x v="9"/>
    <n v="43.034619999999997"/>
    <n v="-87.917500000000004"/>
    <n v="13"/>
    <n v="0"/>
    <n v="2"/>
    <n v="1.9"/>
    <n v="78"/>
    <n v="-1"/>
    <d v="2017-04-24T00:00:00"/>
    <d v="2017-04-01T00:00:00"/>
    <d v="2017-04-24T00:00:00"/>
    <s v="Monday"/>
    <d v="1899-12-30T06:26:40"/>
    <d v="1899-12-30T06:00:00"/>
    <n v="1"/>
    <d v="2017-04-24T00:00:00"/>
    <d v="2017-04-01T00:00:00"/>
    <d v="2017-04-24T00:00:00"/>
    <s v="Monday"/>
    <d v="1899-12-30T06:39:05"/>
    <d v="1899-12-30T07:00:00"/>
    <s v="One Way"/>
  </r>
  <r>
    <n v="717793"/>
    <s v="RFID Card Member"/>
    <s v="Milwaukee"/>
    <s v="WI"/>
    <n v="53202"/>
    <s v="UNITED STATES"/>
    <s v="Annual Pass"/>
    <n v="11085"/>
    <x v="6"/>
    <n v="43.038719999999998"/>
    <n v="-87.905339999999995"/>
    <x v="5"/>
    <n v="43.04824"/>
    <n v="-87.904970000000006"/>
    <n v="9"/>
    <n v="0"/>
    <n v="1.4"/>
    <n v="1.3"/>
    <n v="54"/>
    <n v="-1"/>
    <d v="2017-04-24T00:00:00"/>
    <d v="2017-04-01T00:00:00"/>
    <d v="2017-04-24T00:00:00"/>
    <s v="Monday"/>
    <d v="1899-12-30T12:26:20"/>
    <d v="1899-12-30T12:00:00"/>
    <n v="1"/>
    <d v="2017-04-24T00:00:00"/>
    <d v="2017-04-01T00:00:00"/>
    <d v="2017-04-24T00:00:00"/>
    <s v="Monday"/>
    <d v="1899-12-30T12:35:34"/>
    <d v="1899-12-30T13:00:00"/>
    <s v="One Way"/>
  </r>
  <r>
    <n v="1010620"/>
    <s v="RFID Card Member"/>
    <s v="Milwaukee"/>
    <s v="WI"/>
    <n v="53202"/>
    <s v="UNITED STATES"/>
    <s v="Annual Pass"/>
    <n v="13"/>
    <x v="11"/>
    <n v="43.04804"/>
    <n v="-87.896720000000002"/>
    <x v="55"/>
    <n v="43.074655999999997"/>
    <n v="-87.889011999999994"/>
    <n v="12"/>
    <n v="0"/>
    <n v="1.8"/>
    <n v="1.7"/>
    <n v="72"/>
    <n v="-1"/>
    <d v="2017-04-24T00:00:00"/>
    <d v="2017-04-01T00:00:00"/>
    <d v="2017-04-24T00:00:00"/>
    <s v="Monday"/>
    <d v="1899-12-30T12:54:07"/>
    <d v="1899-12-30T13:00:00"/>
    <n v="1"/>
    <d v="2017-04-24T00:00:00"/>
    <d v="2017-04-01T00:00:00"/>
    <d v="2017-04-24T00:00:00"/>
    <s v="Monday"/>
    <d v="1899-12-30T13:06:39"/>
    <d v="1899-12-30T13:00:00"/>
    <s v="One Way"/>
  </r>
  <r>
    <n v="1366177"/>
    <s v="RFID Card Member"/>
    <s v="Pewaukee"/>
    <s v="WI"/>
    <n v="53072"/>
    <s v="UNITED STATES"/>
    <s v="Annual Pass"/>
    <n v="5511"/>
    <x v="27"/>
    <n v="43.074890000000003"/>
    <n v="-87.882810000000006"/>
    <x v="29"/>
    <n v="43.06033"/>
    <n v="-87.89546"/>
    <n v="11"/>
    <n v="0"/>
    <n v="1.7"/>
    <n v="1.6"/>
    <n v="66"/>
    <n v="-1"/>
    <d v="2017-04-24T00:00:00"/>
    <d v="2017-04-01T00:00:00"/>
    <d v="2017-04-24T00:00:00"/>
    <s v="Monday"/>
    <d v="1899-12-30T13:54:45"/>
    <d v="1899-12-30T14:00:00"/>
    <n v="1"/>
    <d v="2017-04-24T00:00:00"/>
    <d v="2017-04-01T00:00:00"/>
    <d v="2017-04-24T00:00:00"/>
    <s v="Monday"/>
    <d v="1899-12-30T14:05:42"/>
    <d v="1899-12-30T14:00:00"/>
    <s v="One Way"/>
  </r>
  <r>
    <n v="1247731"/>
    <s v="RFID Card Member"/>
    <s v="Oshkosh"/>
    <s v="WI"/>
    <n v="54902"/>
    <s v="UNITED STATES"/>
    <s v="Bublr for Organizations"/>
    <n v="5423"/>
    <x v="35"/>
    <n v="43.060250000000003"/>
    <n v="-87.892169999999993"/>
    <x v="22"/>
    <n v="43.058010000000003"/>
    <n v="-87.877300000000005"/>
    <n v="26"/>
    <n v="0"/>
    <n v="3.9"/>
    <n v="3.7"/>
    <n v="156"/>
    <n v="-1"/>
    <d v="2017-04-24T00:00:00"/>
    <d v="2017-04-01T00:00:00"/>
    <d v="2017-04-24T00:00:00"/>
    <s v="Monday"/>
    <d v="1899-12-30T17:28:45"/>
    <d v="1899-12-30T17:00:00"/>
    <n v="1"/>
    <d v="2017-04-24T00:00:00"/>
    <d v="2017-04-01T00:00:00"/>
    <d v="2017-04-24T00:00:00"/>
    <s v="Monday"/>
    <d v="1899-12-30T17:54:46"/>
    <d v="1899-12-30T18:00:00"/>
    <s v="One Way"/>
  </r>
  <r>
    <n v="1358502"/>
    <s v="RFID Card Member"/>
    <s v="Clintonville"/>
    <s v="WI"/>
    <n v="54929"/>
    <s v="UNITED STATES"/>
    <s v="Annual Pass"/>
    <n v="216"/>
    <x v="36"/>
    <n v="43.069021999999997"/>
    <n v="-87.887940999999998"/>
    <x v="29"/>
    <n v="43.06033"/>
    <n v="-87.89546"/>
    <n v="6"/>
    <n v="0"/>
    <n v="0.9"/>
    <n v="0.9"/>
    <n v="36"/>
    <n v="-1"/>
    <d v="2017-04-24T00:00:00"/>
    <d v="2017-04-01T00:00:00"/>
    <d v="2017-04-24T00:00:00"/>
    <s v="Monday"/>
    <d v="1899-12-30T17:36:44"/>
    <d v="1899-12-30T18:00:00"/>
    <n v="1"/>
    <d v="2017-04-24T00:00:00"/>
    <d v="2017-04-01T00:00:00"/>
    <d v="2017-04-24T00:00:00"/>
    <s v="Monday"/>
    <d v="1899-12-30T17:42:26"/>
    <d v="1899-12-30T18:00:00"/>
    <s v="One Way"/>
  </r>
  <r>
    <n v="1400126"/>
    <s v="RFID Card Member"/>
    <s v="Milwaukee"/>
    <s v="WI"/>
    <n v="53211"/>
    <s v="UNITED STATES"/>
    <s v="Annual Pass"/>
    <n v="6"/>
    <x v="22"/>
    <n v="43.066893999999998"/>
    <n v="-87.877936000000005"/>
    <x v="29"/>
    <n v="43.06033"/>
    <n v="-87.89546"/>
    <n v="7"/>
    <n v="0"/>
    <n v="1.1000000000000001"/>
    <n v="1"/>
    <n v="42"/>
    <n v="-1"/>
    <d v="2017-04-24T00:00:00"/>
    <d v="2017-04-01T00:00:00"/>
    <d v="2017-04-24T00:00:00"/>
    <s v="Monday"/>
    <d v="1899-12-30T18:18:19"/>
    <d v="1899-12-30T18:00:00"/>
    <n v="1"/>
    <d v="2017-04-24T00:00:00"/>
    <d v="2017-04-01T00:00:00"/>
    <d v="2017-04-24T00:00:00"/>
    <s v="Monday"/>
    <d v="1899-12-30T18:25:25"/>
    <d v="1899-12-30T18:00:00"/>
    <s v="One Way"/>
  </r>
  <r>
    <n v="1378810"/>
    <s v="RFID Card Member"/>
    <s v="Milwaukee "/>
    <s v="WI"/>
    <n v="53211"/>
    <s v="UNITED STATES"/>
    <s v="Annual Pass"/>
    <n v="5522"/>
    <x v="22"/>
    <n v="43.066893999999998"/>
    <n v="-87.877936000000005"/>
    <x v="20"/>
    <n v="43.077359999999999"/>
    <n v="-87.880769999999998"/>
    <n v="5"/>
    <n v="0"/>
    <n v="0.8"/>
    <n v="0.7"/>
    <n v="30"/>
    <n v="-1"/>
    <d v="2017-04-24T00:00:00"/>
    <d v="2017-04-01T00:00:00"/>
    <d v="2017-04-24T00:00:00"/>
    <s v="Monday"/>
    <d v="1899-12-30T19:11:55"/>
    <d v="1899-12-30T19:00:00"/>
    <n v="1"/>
    <d v="2017-04-24T00:00:00"/>
    <d v="2017-04-01T00:00:00"/>
    <d v="2017-04-24T00:00:00"/>
    <s v="Monday"/>
    <d v="1899-12-30T19:16:24"/>
    <d v="1899-12-30T19:00:00"/>
    <s v="One Way"/>
  </r>
  <r>
    <n v="1538823"/>
    <s v="RFID Card Member"/>
    <s v="Milwaukee"/>
    <s v="WI"/>
    <n v="53202"/>
    <s v="UNITED STATES"/>
    <s v="Annual Pass"/>
    <n v="5520"/>
    <x v="38"/>
    <n v="43.058619999999998"/>
    <n v="-87.885319999999993"/>
    <x v="29"/>
    <n v="43.06033"/>
    <n v="-87.89546"/>
    <n v="5"/>
    <n v="0"/>
    <n v="0.8"/>
    <n v="0.7"/>
    <n v="30"/>
    <n v="-1"/>
    <d v="2017-04-24T00:00:00"/>
    <d v="2017-04-01T00:00:00"/>
    <d v="2017-04-24T00:00:00"/>
    <s v="Monday"/>
    <d v="1899-12-30T19:28:05"/>
    <d v="1899-12-30T19:00:00"/>
    <n v="1"/>
    <d v="2017-04-24T00:00:00"/>
    <d v="2017-04-01T00:00:00"/>
    <d v="2017-04-24T00:00:00"/>
    <s v="Monday"/>
    <d v="1899-12-30T19:33:46"/>
    <d v="1899-12-30T20:00:00"/>
    <s v="One Way"/>
  </r>
  <r>
    <n v="1379395"/>
    <s v="RFID Card Member"/>
    <s v="milwaukee "/>
    <s v="WI"/>
    <n v="53212"/>
    <s v="UNITED STATES"/>
    <s v="Annual Pass"/>
    <n v="5464"/>
    <x v="31"/>
    <n v="43.06033"/>
    <n v="-87.89546"/>
    <x v="29"/>
    <n v="43.06033"/>
    <n v="-87.89546"/>
    <n v="63"/>
    <n v="0"/>
    <n v="9.5"/>
    <n v="9"/>
    <n v="378"/>
    <n v="-1"/>
    <d v="2017-04-25T00:00:00"/>
    <d v="2017-04-01T00:00:00"/>
    <d v="2017-04-25T00:00:00"/>
    <s v="Tuesday"/>
    <d v="1899-12-30T02:28:15"/>
    <d v="1899-12-30T02:00:00"/>
    <n v="1"/>
    <d v="2017-04-25T00:00:00"/>
    <d v="2017-04-01T00:00:00"/>
    <d v="2017-04-25T00:00:00"/>
    <s v="Tuesday"/>
    <d v="1899-12-30T03:31:41"/>
    <d v="1899-12-30T04:00:00"/>
    <s v="Round Trip"/>
  </r>
  <r>
    <n v="1360197"/>
    <s v="RFID Card Member"/>
    <s v="Oak Creek"/>
    <s v="WI"/>
    <n v="53154"/>
    <s v="UNITED STATES"/>
    <s v="Annual Pass"/>
    <n v="5520"/>
    <x v="31"/>
    <n v="43.06033"/>
    <n v="-87.89546"/>
    <x v="29"/>
    <n v="43.06033"/>
    <n v="-87.89546"/>
    <n v="62"/>
    <n v="0"/>
    <n v="9.3000000000000007"/>
    <n v="8.8000000000000007"/>
    <n v="372"/>
    <n v="-1"/>
    <d v="2017-04-25T00:00:00"/>
    <d v="2017-04-01T00:00:00"/>
    <d v="2017-04-25T00:00:00"/>
    <s v="Tuesday"/>
    <d v="1899-12-30T02:29:53"/>
    <d v="1899-12-30T02:00:00"/>
    <n v="1"/>
    <d v="2017-04-25T00:00:00"/>
    <d v="2017-04-01T00:00:00"/>
    <d v="2017-04-25T00:00:00"/>
    <s v="Tuesday"/>
    <d v="1899-12-30T03:31:53"/>
    <d v="1899-12-30T04:00:00"/>
    <s v="Round Trip"/>
  </r>
  <r>
    <n v="1276651"/>
    <s v="RFID Card Member"/>
    <s v="Milwaukee"/>
    <s v="WI"/>
    <n v="53211"/>
    <s v="UNITED STATES"/>
    <s v="Annual Pass"/>
    <n v="11139"/>
    <x v="1"/>
    <n v="43.048200000000001"/>
    <n v="-87.900859999999994"/>
    <x v="5"/>
    <n v="43.04824"/>
    <n v="-87.904970000000006"/>
    <n v="2"/>
    <n v="0"/>
    <n v="0.3"/>
    <n v="0.3"/>
    <n v="12"/>
    <n v="-1"/>
    <d v="2017-04-25T00:00:00"/>
    <d v="2017-04-01T00:00:00"/>
    <d v="2017-04-25T00:00:00"/>
    <s v="Tuesday"/>
    <d v="1899-12-30T06:49:01"/>
    <d v="1899-12-30T07:00:00"/>
    <n v="1"/>
    <d v="2017-04-25T00:00:00"/>
    <d v="2017-04-01T00:00:00"/>
    <d v="2017-04-25T00:00:00"/>
    <s v="Tuesday"/>
    <d v="1899-12-30T06:51:33"/>
    <d v="1899-12-30T07:00:00"/>
    <s v="One Way"/>
  </r>
  <r>
    <n v="1400126"/>
    <s v="RFID Card Member"/>
    <s v="Milwaukee"/>
    <s v="WI"/>
    <n v="53211"/>
    <s v="UNITED STATES"/>
    <s v="Annual Pass"/>
    <n v="318"/>
    <x v="22"/>
    <n v="43.066893999999998"/>
    <n v="-87.877936000000005"/>
    <x v="38"/>
    <n v="43.069021999999997"/>
    <n v="-87.887940999999998"/>
    <n v="3"/>
    <n v="0"/>
    <n v="0.5"/>
    <n v="0.4"/>
    <n v="18"/>
    <n v="-1"/>
    <d v="2017-04-29T00:00:00"/>
    <d v="2017-04-01T00:00:00"/>
    <d v="2017-04-29T00:00:00"/>
    <s v="Saturday"/>
    <d v="1899-12-30T14:08:31"/>
    <d v="1899-12-30T14:00:00"/>
    <n v="1"/>
    <d v="2017-04-29T00:00:00"/>
    <d v="2017-04-01T00:00:00"/>
    <d v="2017-04-29T00:00:00"/>
    <s v="Saturday"/>
    <d v="1899-12-30T14:11:48"/>
    <d v="1899-12-30T14:00:00"/>
    <s v="One Way"/>
  </r>
  <r>
    <n v="1251108"/>
    <s v="RFID Card Member"/>
    <s v="Appleton"/>
    <s v="WI"/>
    <n v="54913"/>
    <s v="UNITED STATES"/>
    <s v="Bublr for Organizations"/>
    <n v="5497"/>
    <x v="35"/>
    <n v="43.060250000000003"/>
    <n v="-87.892169999999993"/>
    <x v="29"/>
    <n v="43.06033"/>
    <n v="-87.89546"/>
    <n v="1"/>
    <n v="0"/>
    <n v="0.2"/>
    <n v="0.1"/>
    <n v="6"/>
    <n v="-1"/>
    <d v="2017-04-30T00:00:00"/>
    <d v="2017-04-01T00:00:00"/>
    <d v="2017-04-30T00:00:00"/>
    <s v="Sunday"/>
    <d v="1899-12-30T05:37:15"/>
    <d v="1899-12-30T06:00:00"/>
    <n v="1"/>
    <d v="2017-04-30T00:00:00"/>
    <d v="2017-04-01T00:00:00"/>
    <d v="2017-04-30T00:00:00"/>
    <s v="Sunday"/>
    <d v="1899-12-30T05:38:58"/>
    <d v="1899-12-30T06:00:00"/>
    <s v="One Way"/>
  </r>
  <r>
    <n v="1247978"/>
    <s v="RFID Card Member"/>
    <s v="Sussex"/>
    <s v="WI"/>
    <n v="53089"/>
    <s v="UNITED STATES"/>
    <s v="Bublr for Organizations"/>
    <n v="994"/>
    <x v="35"/>
    <n v="43.060250000000003"/>
    <n v="-87.892169999999993"/>
    <x v="9"/>
    <n v="43.034619999999997"/>
    <n v="-87.917500000000004"/>
    <n v="18"/>
    <n v="0"/>
    <n v="2.7"/>
    <n v="2.6"/>
    <n v="108"/>
    <n v="-1"/>
    <d v="2017-04-30T00:00:00"/>
    <d v="2017-04-01T00:00:00"/>
    <d v="2017-04-30T00:00:00"/>
    <s v="Sunday"/>
    <d v="1899-12-30T08:10:14"/>
    <d v="1899-12-30T08:00:00"/>
    <n v="1"/>
    <d v="2017-04-30T00:00:00"/>
    <d v="2017-04-01T00:00:00"/>
    <d v="2017-04-30T00:00:00"/>
    <s v="Sunday"/>
    <d v="1899-12-30T08:28:28"/>
    <d v="1899-12-30T08:00:00"/>
    <s v="One Way"/>
  </r>
  <r>
    <n v="1433213"/>
    <s v="RFID Card Member"/>
    <s v="Milwaukee"/>
    <s v="WI"/>
    <n v="53233"/>
    <s v="UNITED STATES"/>
    <s v="Annual Pass"/>
    <n v="5441"/>
    <x v="23"/>
    <n v="43.053040000000003"/>
    <n v="-87.897660000000002"/>
    <x v="52"/>
    <n v="43.041646999999998"/>
    <n v="-87.927257999999995"/>
    <n v="13"/>
    <n v="0"/>
    <n v="2"/>
    <n v="1.9"/>
    <n v="78"/>
    <n v="-1"/>
    <d v="2017-04-30T00:00:00"/>
    <d v="2017-04-01T00:00:00"/>
    <d v="2017-04-30T00:00:00"/>
    <s v="Sunday"/>
    <d v="1899-12-30T17:58:23"/>
    <d v="1899-12-30T18:00:00"/>
    <n v="1"/>
    <d v="2017-04-30T00:00:00"/>
    <d v="2017-04-01T00:00:00"/>
    <d v="2017-04-30T00:00:00"/>
    <s v="Sunday"/>
    <d v="1899-12-30T18:11:42"/>
    <d v="1899-12-30T18:00:00"/>
    <s v="One Way"/>
  </r>
  <r>
    <n v="1382140"/>
    <s v="RFID Card Member"/>
    <s v="Hartford"/>
    <s v="WI"/>
    <n v="53027"/>
    <s v="UNITED STATES"/>
    <s v="Annual Pass"/>
    <n v="5497"/>
    <x v="36"/>
    <n v="43.069021999999997"/>
    <n v="-87.887940999999998"/>
    <x v="47"/>
    <n v="43.060250000000003"/>
    <n v="-87.892169999999993"/>
    <n v="5"/>
    <n v="0"/>
    <n v="0.8"/>
    <n v="0.7"/>
    <n v="30"/>
    <n v="-1"/>
    <d v="2017-04-25T00:00:00"/>
    <d v="2017-04-01T00:00:00"/>
    <d v="2017-04-25T00:00:00"/>
    <s v="Tuesday"/>
    <d v="1899-12-30T12:12:25"/>
    <d v="1899-12-30T12:00:00"/>
    <n v="1"/>
    <d v="2017-04-25T00:00:00"/>
    <d v="2017-04-01T00:00:00"/>
    <d v="2017-04-25T00:00:00"/>
    <s v="Tuesday"/>
    <d v="1899-12-30T12:17:48"/>
    <d v="1899-12-30T12:00:00"/>
    <s v="One Way"/>
  </r>
  <r>
    <n v="1372138"/>
    <s v="RFID Card Member"/>
    <s v="Wheaton"/>
    <s v="IL"/>
    <n v="60189"/>
    <s v="UNITED STATES"/>
    <s v="Annual Pass"/>
    <n v="5454"/>
    <x v="27"/>
    <n v="43.074890000000003"/>
    <n v="-87.882810000000006"/>
    <x v="29"/>
    <n v="43.06033"/>
    <n v="-87.89546"/>
    <n v="10"/>
    <n v="0"/>
    <n v="1.5"/>
    <n v="1.4"/>
    <n v="60"/>
    <n v="-1"/>
    <d v="2017-04-25T00:00:00"/>
    <d v="2017-04-01T00:00:00"/>
    <d v="2017-04-25T00:00:00"/>
    <s v="Tuesday"/>
    <d v="1899-12-30T12:47:41"/>
    <d v="1899-12-30T13:00:00"/>
    <n v="1"/>
    <d v="2017-04-25T00:00:00"/>
    <d v="2017-04-01T00:00:00"/>
    <d v="2017-04-25T00:00:00"/>
    <s v="Tuesday"/>
    <d v="1899-12-30T12:57:31"/>
    <d v="1899-12-30T13:00:00"/>
    <s v="One Way"/>
  </r>
  <r>
    <n v="1371872"/>
    <s v="RFID Card Member"/>
    <s v="Wauwatosa"/>
    <s v="WI"/>
    <n v="53222"/>
    <s v="UNITED STATES"/>
    <s v="Annual Pass"/>
    <n v="104"/>
    <x v="48"/>
    <n v="43.060155999999999"/>
    <n v="-87.881258000000003"/>
    <x v="29"/>
    <n v="43.06033"/>
    <n v="-87.89546"/>
    <n v="5"/>
    <n v="0"/>
    <n v="0.8"/>
    <n v="0.7"/>
    <n v="30"/>
    <n v="-1"/>
    <d v="2017-04-25T00:00:00"/>
    <d v="2017-04-01T00:00:00"/>
    <d v="2017-04-25T00:00:00"/>
    <s v="Tuesday"/>
    <d v="1899-12-30T13:57:13"/>
    <d v="1899-12-30T14:00:00"/>
    <n v="1"/>
    <d v="2017-04-25T00:00:00"/>
    <d v="2017-04-01T00:00:00"/>
    <d v="2017-04-25T00:00:00"/>
    <s v="Tuesday"/>
    <d v="1899-12-30T14:02:26"/>
    <d v="1899-12-30T14:00:00"/>
    <s v="One Way"/>
  </r>
  <r>
    <n v="1251858"/>
    <s v="RFID Card Member"/>
    <s v="Deerfield"/>
    <s v="WI"/>
    <n v="53531"/>
    <s v="UNITED STATES"/>
    <s v="Bublr for Organizations"/>
    <n v="5454"/>
    <x v="31"/>
    <n v="43.06033"/>
    <n v="-87.89546"/>
    <x v="10"/>
    <n v="43.058619999999998"/>
    <n v="-87.885319999999993"/>
    <n v="3"/>
    <n v="0"/>
    <n v="0.5"/>
    <n v="0.4"/>
    <n v="18"/>
    <n v="-1"/>
    <d v="2017-04-25T00:00:00"/>
    <d v="2017-04-01T00:00:00"/>
    <d v="2017-04-25T00:00:00"/>
    <s v="Tuesday"/>
    <d v="1899-12-30T14:49:13"/>
    <d v="1899-12-30T15:00:00"/>
    <n v="1"/>
    <d v="2017-04-25T00:00:00"/>
    <d v="2017-04-01T00:00:00"/>
    <d v="2017-04-25T00:00:00"/>
    <s v="Tuesday"/>
    <d v="1899-12-30T14:52:37"/>
    <d v="1899-12-30T15:00:00"/>
    <s v="One Way"/>
  </r>
  <r>
    <n v="1368412"/>
    <s v="RFID Card Member"/>
    <s v="Waterford"/>
    <s v="WI"/>
    <n v="53185"/>
    <s v="UNITED STATES"/>
    <s v="Annual Pass"/>
    <n v="11148"/>
    <x v="3"/>
    <n v="43.03519"/>
    <n v="-87.907390000000007"/>
    <x v="6"/>
    <n v="43.03519"/>
    <n v="-87.907390000000007"/>
    <n v="32"/>
    <n v="0"/>
    <n v="4.8"/>
    <n v="4.5999999999999996"/>
    <n v="192"/>
    <n v="-1"/>
    <d v="2017-04-25T00:00:00"/>
    <d v="2017-04-01T00:00:00"/>
    <d v="2017-04-25T00:00:00"/>
    <s v="Tuesday"/>
    <d v="1899-12-30T16:14:47"/>
    <d v="1899-12-30T16:00:00"/>
    <n v="1"/>
    <d v="2017-04-25T00:00:00"/>
    <d v="2017-04-01T00:00:00"/>
    <d v="2017-04-25T00:00:00"/>
    <s v="Tuesday"/>
    <d v="1899-12-30T16:46:11"/>
    <d v="1899-12-30T17:00:00"/>
    <s v="Round Trip"/>
  </r>
  <r>
    <n v="1442430"/>
    <s v="RFID Card Member"/>
    <s v="Milwaukee"/>
    <s v="WI"/>
    <n v="53211"/>
    <s v="UNITED STATES"/>
    <s v="Annual Pass"/>
    <n v="11079"/>
    <x v="53"/>
    <n v="43.074655999999997"/>
    <n v="-87.889011999999994"/>
    <x v="25"/>
    <n v="43.074890000000003"/>
    <n v="-87.882810000000006"/>
    <n v="2"/>
    <n v="0"/>
    <n v="0.3"/>
    <n v="0.3"/>
    <n v="12"/>
    <n v="-1"/>
    <d v="2017-04-25T00:00:00"/>
    <d v="2017-04-01T00:00:00"/>
    <d v="2017-04-25T00:00:00"/>
    <s v="Tuesday"/>
    <d v="1899-12-30T16:15:23"/>
    <d v="1899-12-30T16:00:00"/>
    <n v="1"/>
    <d v="2017-04-25T00:00:00"/>
    <d v="2017-04-01T00:00:00"/>
    <d v="2017-04-25T00:00:00"/>
    <s v="Tuesday"/>
    <d v="1899-12-30T16:17:19"/>
    <d v="1899-12-30T16:00:00"/>
    <s v="One Way"/>
  </r>
  <r>
    <n v="1226115"/>
    <s v="RFID Card Member"/>
    <s v="Milwaukee"/>
    <s v="WI"/>
    <n v="53211"/>
    <s v="UNITED STATES"/>
    <s v="Bublr for Organizations"/>
    <n v="5426"/>
    <x v="12"/>
    <n v="43.052460000000004"/>
    <n v="-87.891000000000005"/>
    <x v="10"/>
    <n v="43.058619999999998"/>
    <n v="-87.885319999999993"/>
    <n v="3"/>
    <n v="0"/>
    <n v="0.5"/>
    <n v="0.4"/>
    <n v="18"/>
    <n v="-1"/>
    <d v="2017-04-25T00:00:00"/>
    <d v="2017-04-01T00:00:00"/>
    <d v="2017-04-25T00:00:00"/>
    <s v="Tuesday"/>
    <d v="1899-12-30T16:17:02"/>
    <d v="1899-12-30T16:00:00"/>
    <n v="1"/>
    <d v="2017-04-25T00:00:00"/>
    <d v="2017-04-01T00:00:00"/>
    <d v="2017-04-25T00:00:00"/>
    <s v="Tuesday"/>
    <d v="1899-12-30T16:20:18"/>
    <d v="1899-12-30T16:00:00"/>
    <s v="One Way"/>
  </r>
  <r>
    <n v="1377173"/>
    <s v="RFID Card Member"/>
    <s v="Milwaukee "/>
    <s v="WI"/>
    <n v="53212"/>
    <s v="UNITED STATES"/>
    <s v="Annual Pass"/>
    <n v="31"/>
    <x v="32"/>
    <n v="43.078530000000001"/>
    <n v="-87.882620000000003"/>
    <x v="38"/>
    <n v="43.069021999999997"/>
    <n v="-87.887940999999998"/>
    <n v="10"/>
    <n v="0"/>
    <n v="1.5"/>
    <n v="1.4"/>
    <n v="60"/>
    <n v="-1"/>
    <d v="2017-04-25T00:00:00"/>
    <d v="2017-04-01T00:00:00"/>
    <d v="2017-04-25T00:00:00"/>
    <s v="Tuesday"/>
    <d v="1899-12-30T16:24:49"/>
    <d v="1899-12-30T16:00:00"/>
    <n v="1"/>
    <d v="2017-04-25T00:00:00"/>
    <d v="2017-04-01T00:00:00"/>
    <d v="2017-04-25T00:00:00"/>
    <s v="Tuesday"/>
    <d v="1899-12-30T16:34:24"/>
    <d v="1899-12-30T17:00:00"/>
    <s v="One Way"/>
  </r>
  <r>
    <n v="1017964"/>
    <s v="RFID Card Member"/>
    <s v="Milwaukee"/>
    <s v="WI"/>
    <n v="53202"/>
    <s v="UNITED STATES"/>
    <s v="Annual Pass"/>
    <n v="37"/>
    <x v="37"/>
    <n v="43.036900000000003"/>
    <n v="-87.89667"/>
    <x v="10"/>
    <n v="43.058619999999998"/>
    <n v="-87.885319999999993"/>
    <n v="15"/>
    <n v="0"/>
    <n v="2.2999999999999998"/>
    <n v="2.1"/>
    <n v="90"/>
    <n v="-1"/>
    <d v="2017-04-25T00:00:00"/>
    <d v="2017-04-01T00:00:00"/>
    <d v="2017-04-25T00:00:00"/>
    <s v="Tuesday"/>
    <d v="1899-12-30T17:45:05"/>
    <d v="1899-12-30T18:00:00"/>
    <n v="1"/>
    <d v="2017-04-25T00:00:00"/>
    <d v="2017-04-01T00:00:00"/>
    <d v="2017-04-25T00:00:00"/>
    <s v="Tuesday"/>
    <d v="1899-12-30T18:00:59"/>
    <d v="1899-12-30T18:00:00"/>
    <s v="One Way"/>
  </r>
  <r>
    <n v="1437939"/>
    <s v="RFID Card Member"/>
    <s v="Milwaukee"/>
    <s v="WI"/>
    <n v="53211"/>
    <s v="UNITED STATES"/>
    <s v="Annual Pass"/>
    <n v="168"/>
    <x v="32"/>
    <n v="43.078530000000001"/>
    <n v="-87.882620000000003"/>
    <x v="55"/>
    <n v="43.074655999999997"/>
    <n v="-87.889011999999994"/>
    <n v="4"/>
    <n v="0"/>
    <n v="0.6"/>
    <n v="0.6"/>
    <n v="24"/>
    <n v="-1"/>
    <d v="2017-04-25T00:00:00"/>
    <d v="2017-04-01T00:00:00"/>
    <d v="2017-04-25T00:00:00"/>
    <s v="Tuesday"/>
    <d v="1899-12-30T18:17:20"/>
    <d v="1899-12-30T18:00:00"/>
    <n v="1"/>
    <d v="2017-04-25T00:00:00"/>
    <d v="2017-04-01T00:00:00"/>
    <d v="2017-04-25T00:00:00"/>
    <s v="Tuesday"/>
    <d v="1899-12-30T18:21:50"/>
    <d v="1899-12-30T18:00:00"/>
    <s v="One Way"/>
  </r>
  <r>
    <n v="1444023"/>
    <s v="RFID Card Member"/>
    <s v="milwaukee"/>
    <s v="WI"/>
    <n v="53211"/>
    <s v="UNITED STATES"/>
    <s v="Annual Pass"/>
    <n v="11107"/>
    <x v="10"/>
    <n v="43.060786"/>
    <n v="-87.883825999999999"/>
    <x v="11"/>
    <n v="43.052460000000004"/>
    <n v="-87.891000000000005"/>
    <n v="12"/>
    <n v="0"/>
    <n v="1.8"/>
    <n v="1.7"/>
    <n v="72"/>
    <n v="-1"/>
    <d v="2017-04-25T00:00:00"/>
    <d v="2017-04-01T00:00:00"/>
    <d v="2017-04-25T00:00:00"/>
    <s v="Tuesday"/>
    <d v="1899-12-30T18:57:54"/>
    <d v="1899-12-30T19:00:00"/>
    <n v="1"/>
    <d v="2017-04-25T00:00:00"/>
    <d v="2017-04-01T00:00:00"/>
    <d v="2017-04-25T00:00:00"/>
    <s v="Tuesday"/>
    <d v="1899-12-30T19:09:24"/>
    <d v="1899-12-30T19:00:00"/>
    <s v="One Way"/>
  </r>
  <r>
    <n v="1407702"/>
    <s v="RFID Card Member"/>
    <s v="Milwaukee"/>
    <s v="WI"/>
    <n v="53202"/>
    <s v="UNITED STATES"/>
    <s v="Annual Pass"/>
    <n v="11167"/>
    <x v="32"/>
    <n v="43.078530000000001"/>
    <n v="-87.882620000000003"/>
    <x v="55"/>
    <n v="43.074655999999997"/>
    <n v="-87.889011999999994"/>
    <n v="4"/>
    <n v="0"/>
    <n v="0.6"/>
    <n v="0.6"/>
    <n v="24"/>
    <n v="-1"/>
    <d v="2017-04-25T00:00:00"/>
    <d v="2017-04-01T00:00:00"/>
    <d v="2017-04-25T00:00:00"/>
    <s v="Tuesday"/>
    <d v="1899-12-30T19:31:50"/>
    <d v="1899-12-30T20:00:00"/>
    <n v="1"/>
    <d v="2017-04-25T00:00:00"/>
    <d v="2017-04-01T00:00:00"/>
    <d v="2017-04-25T00:00:00"/>
    <s v="Tuesday"/>
    <d v="1899-12-30T19:35:42"/>
    <d v="1899-12-30T20:00:00"/>
    <s v="One Way"/>
  </r>
  <r>
    <n v="1240065"/>
    <s v="RFID Card Member"/>
    <s v="Milwaukee"/>
    <s v="WI"/>
    <n v="53212"/>
    <s v="UNITED STATES"/>
    <s v="Annual Pass"/>
    <n v="11140"/>
    <x v="23"/>
    <n v="43.053040000000003"/>
    <n v="-87.897660000000002"/>
    <x v="14"/>
    <n v="43.05536"/>
    <n v="-87.90504"/>
    <n v="4"/>
    <n v="0"/>
    <n v="0.6"/>
    <n v="0.6"/>
    <n v="24"/>
    <n v="-1"/>
    <d v="2017-04-25T00:00:00"/>
    <d v="2017-04-01T00:00:00"/>
    <d v="2017-04-25T00:00:00"/>
    <s v="Tuesday"/>
    <d v="1899-12-30T20:16:10"/>
    <d v="1899-12-30T20:00:00"/>
    <n v="1"/>
    <d v="2017-04-25T00:00:00"/>
    <d v="2017-04-01T00:00:00"/>
    <d v="2017-04-25T00:00:00"/>
    <s v="Tuesday"/>
    <d v="1899-12-30T20:20:07"/>
    <d v="1899-12-30T20:00:00"/>
    <s v="One Way"/>
  </r>
  <r>
    <n v="1360133"/>
    <s v="RFID Card Member"/>
    <s v="Milwaukee "/>
    <s v="WI"/>
    <n v="53212"/>
    <s v="UNITED STATES"/>
    <s v="Annual Pass"/>
    <n v="99"/>
    <x v="35"/>
    <n v="43.060250000000003"/>
    <n v="-87.892169999999993"/>
    <x v="29"/>
    <n v="43.06033"/>
    <n v="-87.89546"/>
    <n v="1"/>
    <n v="0"/>
    <n v="0.2"/>
    <n v="0.1"/>
    <n v="6"/>
    <n v="-1"/>
    <d v="2017-04-25T00:00:00"/>
    <d v="2017-04-01T00:00:00"/>
    <d v="2017-04-25T00:00:00"/>
    <s v="Tuesday"/>
    <d v="1899-12-30T20:31:36"/>
    <d v="1899-12-30T21:00:00"/>
    <n v="1"/>
    <d v="2017-04-25T00:00:00"/>
    <d v="2017-04-01T00:00:00"/>
    <d v="2017-04-25T00:00:00"/>
    <s v="Tuesday"/>
    <d v="1899-12-30T20:32:55"/>
    <d v="1899-12-30T21:00:00"/>
    <s v="One Way"/>
  </r>
  <r>
    <n v="1575257"/>
    <s v="RFID Card Member"/>
    <s v="Milwaukee"/>
    <s v="WI"/>
    <n v="53217"/>
    <s v="UNITED STATES"/>
    <s v="Annual Pass"/>
    <n v="179"/>
    <x v="34"/>
    <n v="43.02948"/>
    <n v="-87.912819999999996"/>
    <x v="37"/>
    <n v="43.02948"/>
    <n v="-87.912819999999996"/>
    <n v="0"/>
    <n v="0"/>
    <n v="0"/>
    <n v="0"/>
    <n v="0"/>
    <n v="-1"/>
    <d v="2017-04-25T00:00:00"/>
    <d v="2017-04-01T00:00:00"/>
    <d v="2017-04-25T00:00:00"/>
    <s v="Tuesday"/>
    <d v="1899-12-30T21:14:08"/>
    <d v="1899-12-30T21:00:00"/>
    <n v="1"/>
    <d v="2017-04-25T00:00:00"/>
    <d v="2017-04-01T00:00:00"/>
    <d v="2017-04-25T00:00:00"/>
    <s v="Tuesday"/>
    <d v="1899-12-30T21:14:22"/>
    <d v="1899-12-30T21:00:00"/>
    <s v="Round Trip"/>
  </r>
  <r>
    <n v="563412"/>
    <s v="RFID Card Member"/>
    <s v="Kenilworth"/>
    <s v="IL"/>
    <n v="60043"/>
    <s v="UNITED STATES"/>
    <s v="Annual Pass"/>
    <n v="11147"/>
    <x v="52"/>
    <n v="43.034619999999997"/>
    <n v="-87.917500000000004"/>
    <x v="39"/>
    <e v="#N/A"/>
    <e v="#N/A"/>
    <n v="466"/>
    <n v="0"/>
    <n v="18"/>
    <n v="17.100000000000001"/>
    <n v="720"/>
    <n v="-1"/>
    <d v="2017-04-26T00:00:00"/>
    <d v="2017-04-01T00:00:00"/>
    <d v="2017-04-26T00:00:00"/>
    <s v="Wednesday"/>
    <d v="1899-12-30T07:55:40"/>
    <d v="1899-12-30T08:00:00"/>
    <n v="1"/>
    <d v="2017-04-26T00:00:00"/>
    <d v="2017-04-01T00:00:00"/>
    <d v="2017-04-26T00:00:00"/>
    <s v="Wednesday"/>
    <d v="1899-12-30T15:41:46"/>
    <d v="1899-12-30T16:00:00"/>
    <s v="One Way"/>
  </r>
  <r>
    <n v="1017964"/>
    <s v="RFID Card Member"/>
    <s v="Milwaukee"/>
    <s v="WI"/>
    <n v="53202"/>
    <s v="UNITED STATES"/>
    <s v="Annual Pass"/>
    <n v="37"/>
    <x v="38"/>
    <n v="43.058619999999998"/>
    <n v="-87.885319999999993"/>
    <x v="1"/>
    <n v="43.03886"/>
    <n v="-87.902720000000002"/>
    <n v="12"/>
    <n v="0"/>
    <n v="1.8"/>
    <n v="1.7"/>
    <n v="72"/>
    <n v="-1"/>
    <d v="2017-04-26T00:00:00"/>
    <d v="2017-04-01T00:00:00"/>
    <d v="2017-04-26T00:00:00"/>
    <s v="Wednesday"/>
    <d v="1899-12-30T08:21:29"/>
    <d v="1899-12-30T08:00:00"/>
    <n v="1"/>
    <d v="2017-04-26T00:00:00"/>
    <d v="2017-04-01T00:00:00"/>
    <d v="2017-04-26T00:00:00"/>
    <s v="Wednesday"/>
    <d v="1899-12-30T08:33:37"/>
    <d v="1899-12-30T09:00:00"/>
    <s v="One Way"/>
  </r>
  <r>
    <n v="1432390"/>
    <s v="RFID Card Member"/>
    <s v="Milwaukee"/>
    <s v="WI"/>
    <n v="53233"/>
    <s v="UNITED STATES"/>
    <s v="Annual Pass"/>
    <n v="11119"/>
    <x v="24"/>
    <n v="43.040154000000001"/>
    <n v="-87.932113000000001"/>
    <x v="9"/>
    <n v="43.034619999999997"/>
    <n v="-87.917500000000004"/>
    <n v="10"/>
    <n v="0"/>
    <n v="1.5"/>
    <n v="1.4"/>
    <n v="60"/>
    <n v="-1"/>
    <d v="2017-04-26T00:00:00"/>
    <d v="2017-04-01T00:00:00"/>
    <d v="2017-04-26T00:00:00"/>
    <s v="Wednesday"/>
    <d v="1899-12-30T12:30:47"/>
    <d v="1899-12-30T13:00:00"/>
    <n v="1"/>
    <d v="2017-04-26T00:00:00"/>
    <d v="2017-04-01T00:00:00"/>
    <d v="2017-04-26T00:00:00"/>
    <s v="Wednesday"/>
    <d v="1899-12-30T12:40:22"/>
    <d v="1899-12-30T13:00:00"/>
    <s v="One Way"/>
  </r>
  <r>
    <n v="1251113"/>
    <s v="RFID Card Member"/>
    <s v="Neenah"/>
    <s v="WI"/>
    <n v="54956"/>
    <s v="UNITED STATES"/>
    <s v="Bublr for Organizations"/>
    <n v="152"/>
    <x v="35"/>
    <n v="43.060250000000003"/>
    <n v="-87.892169999999993"/>
    <x v="47"/>
    <n v="43.060250000000003"/>
    <n v="-87.892169999999993"/>
    <n v="10"/>
    <n v="0"/>
    <n v="1.5"/>
    <n v="1.4"/>
    <n v="60"/>
    <n v="-1"/>
    <d v="2017-04-26T00:00:00"/>
    <d v="2017-04-01T00:00:00"/>
    <d v="2017-04-26T00:00:00"/>
    <s v="Wednesday"/>
    <d v="1899-12-30T13:21:08"/>
    <d v="1899-12-30T13:00:00"/>
    <n v="1"/>
    <d v="2017-04-26T00:00:00"/>
    <d v="2017-04-01T00:00:00"/>
    <d v="2017-04-26T00:00:00"/>
    <s v="Wednesday"/>
    <d v="1899-12-30T13:31:32"/>
    <d v="1899-12-30T14:00:00"/>
    <s v="Round Trip"/>
  </r>
  <r>
    <n v="1249954"/>
    <s v="RFID Card Member"/>
    <s v="Mileaukee"/>
    <s v="WI"/>
    <n v="53213"/>
    <s v="UNITED STATES"/>
    <s v="Bublr for Organizations"/>
    <n v="5464"/>
    <x v="31"/>
    <n v="43.06033"/>
    <n v="-87.89546"/>
    <x v="29"/>
    <n v="43.06033"/>
    <n v="-87.89546"/>
    <n v="10"/>
    <n v="0"/>
    <n v="1.5"/>
    <n v="1.4"/>
    <n v="60"/>
    <n v="-1"/>
    <d v="2017-04-26T00:00:00"/>
    <d v="2017-04-01T00:00:00"/>
    <d v="2017-04-26T00:00:00"/>
    <s v="Wednesday"/>
    <d v="1899-12-30T13:28:45"/>
    <d v="1899-12-30T13:00:00"/>
    <n v="1"/>
    <d v="2017-04-26T00:00:00"/>
    <d v="2017-04-01T00:00:00"/>
    <d v="2017-04-26T00:00:00"/>
    <s v="Wednesday"/>
    <d v="1899-12-30T13:38:18"/>
    <d v="1899-12-30T14:00:00"/>
    <s v="Round Trip"/>
  </r>
  <r>
    <n v="1599923"/>
    <s v="RFID Card Member"/>
    <s v="Waterford"/>
    <s v="WI"/>
    <n v="53185"/>
    <s v="UNITED STATES"/>
    <s v="Annual Pass"/>
    <n v="9"/>
    <x v="5"/>
    <n v="43.031320000000001"/>
    <n v="-87.904259999999994"/>
    <x v="41"/>
    <n v="43.031320000000001"/>
    <n v="-87.904259999999994"/>
    <n v="33"/>
    <n v="0"/>
    <n v="5"/>
    <n v="4.7"/>
    <n v="198"/>
    <n v="-1"/>
    <d v="2017-04-26T00:00:00"/>
    <d v="2017-04-01T00:00:00"/>
    <d v="2017-04-26T00:00:00"/>
    <s v="Wednesday"/>
    <d v="1899-12-30T13:33:41"/>
    <d v="1899-12-30T14:00:00"/>
    <n v="1"/>
    <d v="2017-04-26T00:00:00"/>
    <d v="2017-04-01T00:00:00"/>
    <d v="2017-04-26T00:00:00"/>
    <s v="Wednesday"/>
    <d v="1899-12-30T14:06:14"/>
    <d v="1899-12-30T14:00:00"/>
    <s v="Round Trip"/>
  </r>
  <r>
    <n v="1468696"/>
    <s v="RFID Card Member"/>
    <s v="Wauwatosa"/>
    <s v="WI"/>
    <n v="53226"/>
    <s v="UNITED STATES"/>
    <s v="Annual Pass"/>
    <n v="263"/>
    <x v="2"/>
    <n v="43.03886"/>
    <n v="-87.902720000000002"/>
    <x v="33"/>
    <n v="43.04804"/>
    <n v="-87.896720000000002"/>
    <n v="8"/>
    <n v="0"/>
    <n v="1.2"/>
    <n v="1.1000000000000001"/>
    <n v="48"/>
    <n v="-1"/>
    <d v="2017-04-26T00:00:00"/>
    <d v="2017-04-01T00:00:00"/>
    <d v="2017-04-26T00:00:00"/>
    <s v="Wednesday"/>
    <d v="1899-12-30T17:32:18"/>
    <d v="1899-12-30T18:00:00"/>
    <n v="1"/>
    <d v="2017-04-26T00:00:00"/>
    <d v="2017-04-01T00:00:00"/>
    <d v="2017-04-26T00:00:00"/>
    <s v="Wednesday"/>
    <d v="1899-12-30T17:40:26"/>
    <d v="1899-12-30T18:00:00"/>
    <s v="One Way"/>
  </r>
  <r>
    <n v="1527528"/>
    <s v="RFID Card Member"/>
    <s v="Milwaukee "/>
    <s v="WI"/>
    <n v="53202"/>
    <s v="UNITED STATES"/>
    <s v="Annual Pass"/>
    <n v="32"/>
    <x v="1"/>
    <n v="43.048200000000001"/>
    <n v="-87.900859999999994"/>
    <x v="26"/>
    <n v="43.053040000000003"/>
    <n v="-87.897660000000002"/>
    <n v="5"/>
    <n v="0"/>
    <n v="0.8"/>
    <n v="0.7"/>
    <n v="30"/>
    <n v="-1"/>
    <d v="2017-04-26T00:00:00"/>
    <d v="2017-04-01T00:00:00"/>
    <d v="2017-04-26T00:00:00"/>
    <s v="Wednesday"/>
    <d v="1899-12-30T17:35:58"/>
    <d v="1899-12-30T18:00:00"/>
    <n v="1"/>
    <d v="2017-04-26T00:00:00"/>
    <d v="2017-04-01T00:00:00"/>
    <d v="2017-04-26T00:00:00"/>
    <s v="Wednesday"/>
    <d v="1899-12-30T17:40:01"/>
    <d v="1899-12-30T18:00:00"/>
    <s v="One Way"/>
  </r>
  <r>
    <n v="1250295"/>
    <s v="RFID Card Member"/>
    <s v="Plover"/>
    <s v="WI"/>
    <n v="54467"/>
    <s v="UNITED STATES"/>
    <s v="Bublr for Organizations"/>
    <n v="190"/>
    <x v="53"/>
    <n v="43.074655999999997"/>
    <n v="-87.889011999999994"/>
    <x v="13"/>
    <n v="43.078530000000001"/>
    <n v="-87.882620000000003"/>
    <n v="6"/>
    <n v="0"/>
    <n v="0.9"/>
    <n v="0.9"/>
    <n v="36"/>
    <n v="-1"/>
    <d v="2017-04-26T00:00:00"/>
    <d v="2017-04-01T00:00:00"/>
    <d v="2017-04-26T00:00:00"/>
    <s v="Wednesday"/>
    <d v="1899-12-30T18:26:41"/>
    <d v="1899-12-30T18:00:00"/>
    <n v="1"/>
    <d v="2017-04-26T00:00:00"/>
    <d v="2017-04-01T00:00:00"/>
    <d v="2017-04-26T00:00:00"/>
    <s v="Wednesday"/>
    <d v="1899-12-30T18:32:44"/>
    <d v="1899-12-30T19:00:00"/>
    <s v="One Way"/>
  </r>
  <r>
    <n v="1444023"/>
    <s v="RFID Card Member"/>
    <s v="milwaukee"/>
    <s v="WI"/>
    <n v="53211"/>
    <s v="UNITED STATES"/>
    <s v="Annual Pass"/>
    <n v="11057"/>
    <x v="53"/>
    <n v="43.074655999999997"/>
    <n v="-87.889011999999994"/>
    <x v="11"/>
    <n v="43.052460000000004"/>
    <n v="-87.891000000000005"/>
    <n v="20"/>
    <n v="0"/>
    <n v="3"/>
    <n v="2.9"/>
    <n v="120"/>
    <n v="-1"/>
    <d v="2017-04-26T00:00:00"/>
    <d v="2017-04-01T00:00:00"/>
    <d v="2017-04-26T00:00:00"/>
    <s v="Wednesday"/>
    <d v="1899-12-30T18:47:55"/>
    <d v="1899-12-30T19:00:00"/>
    <n v="1"/>
    <d v="2017-04-26T00:00:00"/>
    <d v="2017-04-01T00:00:00"/>
    <d v="2017-04-26T00:00:00"/>
    <s v="Wednesday"/>
    <d v="1899-12-30T19:07:54"/>
    <d v="1899-12-30T19:00:00"/>
    <s v="One Way"/>
  </r>
  <r>
    <n v="928245"/>
    <s v="RFID Card Member"/>
    <s v="MILWAUKEE"/>
    <s v="WI"/>
    <n v="53202"/>
    <s v="UNITED STATES"/>
    <s v="Annual Pass"/>
    <n v="316"/>
    <x v="53"/>
    <n v="43.074655999999997"/>
    <n v="-87.889011999999994"/>
    <x v="27"/>
    <n v="43.063749000000001"/>
    <n v="-87.887962999999999"/>
    <n v="5"/>
    <n v="0"/>
    <n v="0.8"/>
    <n v="0.7"/>
    <n v="30"/>
    <n v="-1"/>
    <d v="2017-04-26T00:00:00"/>
    <d v="2017-04-01T00:00:00"/>
    <d v="2017-04-26T00:00:00"/>
    <s v="Wednesday"/>
    <d v="1899-12-30T20:11:04"/>
    <d v="1899-12-30T20:00:00"/>
    <n v="1"/>
    <d v="2017-04-26T00:00:00"/>
    <d v="2017-04-01T00:00:00"/>
    <d v="2017-04-26T00:00:00"/>
    <s v="Wednesday"/>
    <d v="1899-12-30T20:16:52"/>
    <d v="1899-12-30T20:00:00"/>
    <s v="One Way"/>
  </r>
  <r>
    <n v="1358672"/>
    <s v="RFID Card Member"/>
    <s v="Downers Grove"/>
    <s v="IL"/>
    <n v="60515"/>
    <s v="UNITED STATES"/>
    <s v="Annual Pass"/>
    <n v="11091"/>
    <x v="9"/>
    <n v="43.05097"/>
    <n v="-87.906440000000003"/>
    <x v="50"/>
    <n v="43.05847"/>
    <n v="-87.898079999999993"/>
    <n v="7"/>
    <n v="0"/>
    <n v="1.1000000000000001"/>
    <n v="1"/>
    <n v="42"/>
    <n v="-1"/>
    <d v="2017-04-27T00:00:00"/>
    <d v="2017-04-01T00:00:00"/>
    <d v="2017-04-27T00:00:00"/>
    <s v="Thursday"/>
    <d v="1899-12-30T00:19:28"/>
    <d v="1899-12-30T00:00:00"/>
    <n v="1"/>
    <d v="2017-04-27T00:00:00"/>
    <d v="2017-04-01T00:00:00"/>
    <d v="2017-04-27T00:00:00"/>
    <s v="Thursday"/>
    <d v="1899-12-30T00:26:09"/>
    <d v="1899-12-30T00:00:00"/>
    <s v="One Way"/>
  </r>
  <r>
    <n v="1328721"/>
    <s v="RFID Card Member"/>
    <s v="Milwaukee"/>
    <s v="WI"/>
    <n v="53207"/>
    <s v="UNITED STATES"/>
    <s v="Annual Pass"/>
    <n v="11066"/>
    <x v="8"/>
    <n v="43.038580000000003"/>
    <n v="-87.90934"/>
    <x v="58"/>
    <n v="43.026229999999998"/>
    <n v="-87.912809999999993"/>
    <n v="8"/>
    <n v="0"/>
    <n v="1.2"/>
    <n v="1.1000000000000001"/>
    <n v="48"/>
    <n v="-1"/>
    <d v="2017-04-27T00:00:00"/>
    <d v="2017-04-01T00:00:00"/>
    <d v="2017-04-27T00:00:00"/>
    <s v="Thursday"/>
    <d v="1899-12-30T09:10:41"/>
    <d v="1899-12-30T09:00:00"/>
    <n v="1"/>
    <d v="2017-04-27T00:00:00"/>
    <d v="2017-04-01T00:00:00"/>
    <d v="2017-04-27T00:00:00"/>
    <s v="Thursday"/>
    <d v="1899-12-30T09:18:37"/>
    <d v="1899-12-30T09:00:00"/>
    <s v="One Way"/>
  </r>
  <r>
    <n v="1378810"/>
    <s v="RFID Card Member"/>
    <s v="Milwaukee "/>
    <s v="WI"/>
    <n v="53211"/>
    <s v="UNITED STATES"/>
    <s v="Annual Pass"/>
    <n v="5563"/>
    <x v="27"/>
    <n v="43.074890000000003"/>
    <n v="-87.882810000000006"/>
    <x v="20"/>
    <n v="43.077359999999999"/>
    <n v="-87.880769999999998"/>
    <n v="2"/>
    <n v="0"/>
    <n v="0.3"/>
    <n v="0.3"/>
    <n v="12"/>
    <n v="-1"/>
    <d v="2017-04-27T00:00:00"/>
    <d v="2017-04-01T00:00:00"/>
    <d v="2017-04-27T00:00:00"/>
    <s v="Thursday"/>
    <d v="1899-12-30T10:49:07"/>
    <d v="1899-12-30T11:00:00"/>
    <n v="1"/>
    <d v="2017-04-27T00:00:00"/>
    <d v="2017-04-01T00:00:00"/>
    <d v="2017-04-27T00:00:00"/>
    <s v="Thursday"/>
    <d v="1899-12-30T10:51:24"/>
    <d v="1899-12-30T11:00:00"/>
    <s v="One Way"/>
  </r>
  <r>
    <n v="1360133"/>
    <s v="RFID Card Member"/>
    <s v="Milwaukee "/>
    <s v="WI"/>
    <n v="53212"/>
    <s v="UNITED STATES"/>
    <s v="Annual Pass"/>
    <n v="11086"/>
    <x v="31"/>
    <n v="43.06033"/>
    <n v="-87.89546"/>
    <x v="47"/>
    <n v="43.060250000000003"/>
    <n v="-87.892169999999993"/>
    <n v="1"/>
    <n v="0"/>
    <n v="0.2"/>
    <n v="0.1"/>
    <n v="6"/>
    <n v="-1"/>
    <d v="2017-04-27T00:00:00"/>
    <d v="2017-04-01T00:00:00"/>
    <d v="2017-04-27T00:00:00"/>
    <s v="Thursday"/>
    <d v="1899-12-30T11:47:28"/>
    <d v="1899-12-30T12:00:00"/>
    <n v="1"/>
    <d v="2017-04-27T00:00:00"/>
    <d v="2017-04-01T00:00:00"/>
    <d v="2017-04-27T00:00:00"/>
    <s v="Thursday"/>
    <d v="1899-12-30T11:48:42"/>
    <d v="1899-12-30T12:00:00"/>
    <s v="One Way"/>
  </r>
  <r>
    <n v="1599923"/>
    <s v="RFID Card Member"/>
    <s v="Waterford"/>
    <s v="WI"/>
    <n v="53185"/>
    <s v="UNITED STATES"/>
    <s v="Annual Pass"/>
    <n v="9"/>
    <x v="5"/>
    <n v="43.031320000000001"/>
    <n v="-87.904259999999994"/>
    <x v="41"/>
    <n v="43.031320000000001"/>
    <n v="-87.904259999999994"/>
    <n v="32"/>
    <n v="0"/>
    <n v="4.8"/>
    <n v="4.5999999999999996"/>
    <n v="192"/>
    <n v="-1"/>
    <d v="2017-04-27T00:00:00"/>
    <d v="2017-04-01T00:00:00"/>
    <d v="2017-04-27T00:00:00"/>
    <s v="Thursday"/>
    <d v="1899-12-30T12:09:24"/>
    <d v="1899-12-30T12:00:00"/>
    <n v="1"/>
    <d v="2017-04-27T00:00:00"/>
    <d v="2017-04-01T00:00:00"/>
    <d v="2017-04-27T00:00:00"/>
    <s v="Thursday"/>
    <d v="1899-12-30T12:41:56"/>
    <d v="1899-12-30T13:00:00"/>
    <s v="Round Trip"/>
  </r>
  <r>
    <n v="1468078"/>
    <s v="RFID Card Member"/>
    <s v="Milwaukee "/>
    <s v="WI"/>
    <n v="53209"/>
    <s v="UNITED STATES"/>
    <s v="Annual Pass"/>
    <n v="11078"/>
    <x v="40"/>
    <n v="43.046570000000003"/>
    <n v="-87.908720000000002"/>
    <x v="10"/>
    <n v="43.058619999999998"/>
    <n v="-87.885319999999993"/>
    <n v="9"/>
    <n v="0"/>
    <n v="1.4"/>
    <n v="1.3"/>
    <n v="54"/>
    <n v="-1"/>
    <d v="2017-04-27T00:00:00"/>
    <d v="2017-04-01T00:00:00"/>
    <d v="2017-04-27T00:00:00"/>
    <s v="Thursday"/>
    <d v="1899-12-30T17:12:35"/>
    <d v="1899-12-30T17:00:00"/>
    <n v="1"/>
    <d v="2017-04-27T00:00:00"/>
    <d v="2017-04-01T00:00:00"/>
    <d v="2017-04-27T00:00:00"/>
    <s v="Thursday"/>
    <d v="1899-12-30T17:21:56"/>
    <d v="1899-12-30T17:00:00"/>
    <s v="One Way"/>
  </r>
  <r>
    <n v="1400126"/>
    <s v="RFID Card Member"/>
    <s v="Milwaukee"/>
    <s v="WI"/>
    <n v="53211"/>
    <s v="UNITED STATES"/>
    <s v="Annual Pass"/>
    <n v="237"/>
    <x v="22"/>
    <n v="43.066893999999998"/>
    <n v="-87.877936000000005"/>
    <x v="53"/>
    <n v="43.060786"/>
    <n v="-87.883825999999999"/>
    <n v="4"/>
    <n v="0"/>
    <n v="0.6"/>
    <n v="0.6"/>
    <n v="24"/>
    <n v="-1"/>
    <d v="2017-04-27T00:00:00"/>
    <d v="2017-04-01T00:00:00"/>
    <d v="2017-04-27T00:00:00"/>
    <s v="Thursday"/>
    <d v="1899-12-30T18:09:00"/>
    <d v="1899-12-30T18:00:00"/>
    <n v="1"/>
    <d v="2017-04-27T00:00:00"/>
    <d v="2017-04-01T00:00:00"/>
    <d v="2017-04-27T00:00:00"/>
    <s v="Thursday"/>
    <d v="1899-12-30T18:13:27"/>
    <d v="1899-12-30T18:00:00"/>
    <s v="One Way"/>
  </r>
  <r>
    <n v="1444023"/>
    <s v="RFID Card Member"/>
    <s v="milwaukee"/>
    <s v="WI"/>
    <n v="53211"/>
    <s v="UNITED STATES"/>
    <s v="Annual Pass"/>
    <n v="11134"/>
    <x v="53"/>
    <n v="43.074655999999997"/>
    <n v="-87.889011999999994"/>
    <x v="11"/>
    <n v="43.052460000000004"/>
    <n v="-87.891000000000005"/>
    <n v="29"/>
    <n v="0"/>
    <n v="4.4000000000000004"/>
    <n v="4.0999999999999996"/>
    <n v="174"/>
    <n v="-1"/>
    <d v="2017-04-27T00:00:00"/>
    <d v="2017-04-01T00:00:00"/>
    <d v="2017-04-27T00:00:00"/>
    <s v="Thursday"/>
    <d v="1899-12-30T18:10:07"/>
    <d v="1899-12-30T18:00:00"/>
    <n v="1"/>
    <d v="2017-04-27T00:00:00"/>
    <d v="2017-04-01T00:00:00"/>
    <d v="2017-04-27T00:00:00"/>
    <s v="Thursday"/>
    <d v="1899-12-30T18:39:06"/>
    <d v="1899-12-30T19:00:00"/>
    <s v="One Way"/>
  </r>
  <r>
    <n v="1400126"/>
    <s v="RFID Card Member"/>
    <s v="Milwaukee"/>
    <s v="WI"/>
    <n v="53211"/>
    <s v="UNITED STATES"/>
    <s v="Annual Pass"/>
    <n v="237"/>
    <x v="10"/>
    <n v="43.060786"/>
    <n v="-87.883825999999999"/>
    <x v="35"/>
    <n v="43.066893999999998"/>
    <n v="-87.877936000000005"/>
    <n v="3"/>
    <n v="0"/>
    <n v="0.5"/>
    <n v="0.4"/>
    <n v="18"/>
    <n v="-1"/>
    <d v="2017-04-27T00:00:00"/>
    <d v="2017-04-01T00:00:00"/>
    <d v="2017-04-27T00:00:00"/>
    <s v="Thursday"/>
    <d v="1899-12-30T19:02:01"/>
    <d v="1899-12-30T19:00:00"/>
    <n v="1"/>
    <d v="2017-04-27T00:00:00"/>
    <d v="2017-04-01T00:00:00"/>
    <d v="2017-04-27T00:00:00"/>
    <s v="Thursday"/>
    <d v="1899-12-30T19:05:39"/>
    <d v="1899-12-30T19:00:00"/>
    <s v="One Way"/>
  </r>
  <r>
    <n v="1251108"/>
    <s v="RFID Card Member"/>
    <s v="Appleton"/>
    <s v="WI"/>
    <n v="54913"/>
    <s v="UNITED STATES"/>
    <s v="Bublr for Organizations"/>
    <n v="5464"/>
    <x v="31"/>
    <n v="43.06033"/>
    <n v="-87.89546"/>
    <x v="47"/>
    <n v="43.060250000000003"/>
    <n v="-87.892169999999993"/>
    <n v="1"/>
    <n v="0"/>
    <n v="0.2"/>
    <n v="0.1"/>
    <n v="6"/>
    <n v="-1"/>
    <d v="2017-04-27T00:00:00"/>
    <d v="2017-04-01T00:00:00"/>
    <d v="2017-04-27T00:00:00"/>
    <s v="Thursday"/>
    <d v="1899-12-30T20:27:11"/>
    <d v="1899-12-30T20:00:00"/>
    <n v="1"/>
    <d v="2017-04-27T00:00:00"/>
    <d v="2017-04-01T00:00:00"/>
    <d v="2017-04-27T00:00:00"/>
    <s v="Thursday"/>
    <d v="1899-12-30T20:28:23"/>
    <d v="1899-12-30T20:00:00"/>
    <s v="One Way"/>
  </r>
  <r>
    <n v="1477939"/>
    <s v="RFID Card Member"/>
    <s v="Campbellsport"/>
    <s v="WI"/>
    <n v="53010"/>
    <s v="UNITED STATES"/>
    <s v="Annual Pass"/>
    <n v="11124"/>
    <x v="8"/>
    <n v="43.038580000000003"/>
    <n v="-87.90934"/>
    <x v="57"/>
    <n v="43.02017"/>
    <n v="-87.933049999999994"/>
    <n v="21"/>
    <n v="0"/>
    <n v="3.2"/>
    <n v="3"/>
    <n v="126"/>
    <n v="-1"/>
    <d v="2017-04-28T00:00:00"/>
    <d v="2017-04-01T00:00:00"/>
    <d v="2017-04-28T00:00:00"/>
    <s v="Friday"/>
    <d v="1899-12-30T07:29:21"/>
    <d v="1899-12-30T07:00:00"/>
    <n v="1"/>
    <d v="2017-04-28T00:00:00"/>
    <d v="2017-04-01T00:00:00"/>
    <d v="2017-04-28T00:00:00"/>
    <s v="Friday"/>
    <d v="1899-12-30T07:50:28"/>
    <d v="1899-12-30T08:00:00"/>
    <s v="One Way"/>
  </r>
  <r>
    <n v="1188548"/>
    <s v="RFID Card Member"/>
    <s v="Milwaukee"/>
    <s v="WI"/>
    <n v="53202"/>
    <s v="UNITED STATES"/>
    <s v="Bublr for Organizations"/>
    <n v="5483"/>
    <x v="38"/>
    <n v="43.058619999999998"/>
    <n v="-87.885319999999993"/>
    <x v="12"/>
    <n v="43.036900000000003"/>
    <n v="-87.89667"/>
    <n v="14"/>
    <n v="0"/>
    <n v="2.1"/>
    <n v="2"/>
    <n v="84"/>
    <n v="-1"/>
    <d v="2017-04-28T00:00:00"/>
    <d v="2017-04-01T00:00:00"/>
    <d v="2017-04-28T00:00:00"/>
    <s v="Friday"/>
    <d v="1899-12-30T07:59:31"/>
    <d v="1899-12-30T08:00:00"/>
    <n v="1"/>
    <d v="2017-04-28T00:00:00"/>
    <d v="2017-04-01T00:00:00"/>
    <d v="2017-04-28T00:00:00"/>
    <s v="Friday"/>
    <d v="1899-12-30T08:13:23"/>
    <d v="1899-12-30T08:00:00"/>
    <s v="One Way"/>
  </r>
  <r>
    <n v="1247978"/>
    <s v="RFID Card Member"/>
    <s v="Sussex"/>
    <s v="WI"/>
    <n v="53089"/>
    <s v="UNITED STATES"/>
    <s v="Bublr for Organizations"/>
    <n v="11079"/>
    <x v="53"/>
    <n v="43.074655999999997"/>
    <n v="-87.889011999999994"/>
    <x v="47"/>
    <n v="43.060250000000003"/>
    <n v="-87.892169999999993"/>
    <n v="8"/>
    <n v="0"/>
    <n v="1.2"/>
    <n v="1.1000000000000001"/>
    <n v="48"/>
    <n v="-1"/>
    <d v="2017-04-28T00:00:00"/>
    <d v="2017-04-01T00:00:00"/>
    <d v="2017-04-28T00:00:00"/>
    <s v="Friday"/>
    <d v="1899-12-30T12:00:46"/>
    <d v="1899-12-30T12:00:00"/>
    <n v="1"/>
    <d v="2017-04-28T00:00:00"/>
    <d v="2017-04-01T00:00:00"/>
    <d v="2017-04-28T00:00:00"/>
    <s v="Friday"/>
    <d v="1899-12-30T12:08:58"/>
    <d v="1899-12-30T12:00:00"/>
    <s v="One Way"/>
  </r>
  <r>
    <n v="946290"/>
    <s v="RFID Card Member"/>
    <s v="Milwaukee"/>
    <s v="WI"/>
    <n v="53208"/>
    <s v="UNITED STATES"/>
    <s v="Annual Pass"/>
    <n v="5550"/>
    <x v="45"/>
    <n v="43.077359999999999"/>
    <n v="-87.880769999999998"/>
    <x v="25"/>
    <n v="43.074890000000003"/>
    <n v="-87.882810000000006"/>
    <n v="2"/>
    <n v="0"/>
    <n v="0.3"/>
    <n v="0.3"/>
    <n v="12"/>
    <n v="-1"/>
    <d v="2017-04-28T00:00:00"/>
    <d v="2017-04-01T00:00:00"/>
    <d v="2017-04-28T00:00:00"/>
    <s v="Friday"/>
    <d v="1899-12-30T15:13:05"/>
    <d v="1899-12-30T15:00:00"/>
    <n v="1"/>
    <d v="2017-04-28T00:00:00"/>
    <d v="2017-04-01T00:00:00"/>
    <d v="2017-04-28T00:00:00"/>
    <s v="Friday"/>
    <d v="1899-12-30T15:15:47"/>
    <d v="1899-12-30T15:00:00"/>
    <s v="One Way"/>
  </r>
  <r>
    <n v="1517760"/>
    <s v="RFID Card Member"/>
    <s v="Milwaukee"/>
    <s v="WI"/>
    <n v="53212"/>
    <s v="UNITED STATES"/>
    <s v="Annual Pass"/>
    <n v="157"/>
    <x v="6"/>
    <n v="43.038719999999998"/>
    <n v="-87.905339999999995"/>
    <x v="16"/>
    <n v="43.052549999999997"/>
    <n v="-87.909329999999997"/>
    <n v="9"/>
    <n v="0"/>
    <n v="1.4"/>
    <n v="1.3"/>
    <n v="54"/>
    <n v="-1"/>
    <d v="2017-04-28T00:00:00"/>
    <d v="2017-04-01T00:00:00"/>
    <d v="2017-04-28T00:00:00"/>
    <s v="Friday"/>
    <d v="1899-12-30T16:24:43"/>
    <d v="1899-12-30T16:00:00"/>
    <n v="1"/>
    <d v="2017-04-28T00:00:00"/>
    <d v="2017-04-01T00:00:00"/>
    <d v="2017-04-28T00:00:00"/>
    <s v="Friday"/>
    <d v="1899-12-30T16:33:55"/>
    <d v="1899-12-30T17:00:00"/>
    <s v="One Way"/>
  </r>
  <r>
    <n v="1240065"/>
    <s v="RFID Card Member"/>
    <s v="Milwaukee"/>
    <s v="WI"/>
    <n v="53212"/>
    <s v="UNITED STATES"/>
    <s v="Annual Pass"/>
    <n v="11136"/>
    <x v="20"/>
    <n v="43.049230000000001"/>
    <n v="-87.911940000000001"/>
    <x v="14"/>
    <n v="43.05536"/>
    <n v="-87.90504"/>
    <n v="4"/>
    <n v="0"/>
    <n v="0.6"/>
    <n v="0.6"/>
    <n v="24"/>
    <n v="-1"/>
    <d v="2017-04-28T00:00:00"/>
    <d v="2017-04-01T00:00:00"/>
    <d v="2017-04-28T00:00:00"/>
    <s v="Friday"/>
    <d v="1899-12-30T23:09:44"/>
    <d v="1899-12-30T23:00:00"/>
    <n v="1"/>
    <d v="2017-04-28T00:00:00"/>
    <d v="2017-04-01T00:00:00"/>
    <d v="2017-04-28T00:00:00"/>
    <s v="Friday"/>
    <d v="1899-12-30T23:13:51"/>
    <d v="1899-12-30T23:00:00"/>
    <s v="One Way"/>
  </r>
  <r>
    <n v="1425087"/>
    <s v="RFID Card Member"/>
    <s v="milwaukee"/>
    <s v="WI"/>
    <n v="53212"/>
    <s v="UNITED STATES"/>
    <s v="Annual Pass"/>
    <n v="11147"/>
    <x v="31"/>
    <n v="43.06033"/>
    <n v="-87.89546"/>
    <x v="3"/>
    <n v="43.03913"/>
    <n v="-87.916150000000002"/>
    <n v="10"/>
    <n v="0"/>
    <n v="1.5"/>
    <n v="1.4"/>
    <n v="60"/>
    <n v="-1"/>
    <d v="2017-04-29T00:00:00"/>
    <d v="2017-04-01T00:00:00"/>
    <d v="2017-04-29T00:00:00"/>
    <s v="Saturday"/>
    <d v="1899-12-30T09:37:59"/>
    <d v="1899-12-30T10:00:00"/>
    <n v="1"/>
    <d v="2017-04-29T00:00:00"/>
    <d v="2017-04-01T00:00:00"/>
    <d v="2017-04-29T00:00:00"/>
    <s v="Saturday"/>
    <d v="1899-12-30T09:47:36"/>
    <d v="1899-12-30T10:00:00"/>
    <s v="One Way"/>
  </r>
  <r>
    <n v="1437939"/>
    <s v="RFID Card Member"/>
    <s v="Milwaukee"/>
    <s v="WI"/>
    <n v="53211"/>
    <s v="UNITED STATES"/>
    <s v="Annual Pass"/>
    <n v="5561"/>
    <x v="53"/>
    <n v="43.074655999999997"/>
    <n v="-87.889011999999994"/>
    <x v="25"/>
    <n v="43.074890000000003"/>
    <n v="-87.882810000000006"/>
    <n v="32"/>
    <n v="0"/>
    <n v="4.8"/>
    <n v="4.5999999999999996"/>
    <n v="192"/>
    <n v="-1"/>
    <d v="2017-04-29T00:00:00"/>
    <d v="2017-04-01T00:00:00"/>
    <d v="2017-04-29T00:00:00"/>
    <s v="Saturday"/>
    <d v="1899-12-30T10:13:23"/>
    <d v="1899-12-30T10:00:00"/>
    <n v="1"/>
    <d v="2017-04-29T00:00:00"/>
    <d v="2017-04-01T00:00:00"/>
    <d v="2017-04-29T00:00:00"/>
    <s v="Saturday"/>
    <d v="1899-12-30T10:45:43"/>
    <d v="1899-12-30T11:00:00"/>
    <s v="One Way"/>
  </r>
  <r>
    <n v="1377173"/>
    <s v="RFID Card Member"/>
    <s v="Milwaukee "/>
    <s v="WI"/>
    <n v="53212"/>
    <s v="UNITED STATES"/>
    <s v="Annual Pass"/>
    <n v="189"/>
    <x v="36"/>
    <n v="43.069021999999997"/>
    <n v="-87.887940999999998"/>
    <x v="10"/>
    <n v="43.058619999999998"/>
    <n v="-87.885319999999993"/>
    <n v="10"/>
    <n v="0"/>
    <n v="1.5"/>
    <n v="1.4"/>
    <n v="60"/>
    <n v="-1"/>
    <d v="2017-04-29T00:00:00"/>
    <d v="2017-04-01T00:00:00"/>
    <d v="2017-04-29T00:00:00"/>
    <s v="Saturday"/>
    <d v="1899-12-30T12:37:58"/>
    <d v="1899-12-30T13:00:00"/>
    <n v="1"/>
    <d v="2017-04-29T00:00:00"/>
    <d v="2017-04-01T00:00:00"/>
    <d v="2017-04-29T00:00:00"/>
    <s v="Saturday"/>
    <d v="1899-12-30T12:47:04"/>
    <d v="1899-12-30T13:00:00"/>
    <s v="One Way"/>
  </r>
  <r>
    <n v="880714"/>
    <s v="RFID Card Member"/>
    <s v="Milwaukee"/>
    <s v="WI"/>
    <n v="53211"/>
    <s v="UNITED STATES"/>
    <s v="Pay as You Go Pass"/>
    <n v="5524"/>
    <x v="53"/>
    <n v="43.074655999999997"/>
    <n v="-87.889011999999994"/>
    <x v="29"/>
    <n v="43.06033"/>
    <n v="-87.89546"/>
    <n v="11"/>
    <n v="2"/>
    <n v="1.7"/>
    <n v="1.6"/>
    <n v="66"/>
    <n v="-1"/>
    <d v="2017-04-18T00:00:00"/>
    <d v="2017-04-01T00:00:00"/>
    <d v="2017-04-18T00:00:00"/>
    <s v="Tuesday"/>
    <d v="1899-12-30T17:52:20"/>
    <d v="1899-12-30T18:00:00"/>
    <n v="1"/>
    <d v="2017-04-18T00:00:00"/>
    <d v="2017-04-01T00:00:00"/>
    <d v="2017-04-18T00:00:00"/>
    <s v="Tuesday"/>
    <d v="1899-12-30T18:03:47"/>
    <d v="1899-12-30T18:00:00"/>
    <s v="One Way"/>
  </r>
  <r>
    <n v="1400126"/>
    <s v="RFID Card Member"/>
    <s v="Milwaukee"/>
    <s v="WI"/>
    <n v="53211"/>
    <s v="UNITED STATES"/>
    <s v="Annual Pass"/>
    <n v="21"/>
    <x v="22"/>
    <n v="43.066893999999998"/>
    <n v="-87.877936000000005"/>
    <x v="29"/>
    <n v="43.06033"/>
    <n v="-87.89546"/>
    <n v="8"/>
    <n v="0"/>
    <n v="1.2"/>
    <n v="1.1000000000000001"/>
    <n v="48"/>
    <n v="-1"/>
    <d v="2017-04-18T00:00:00"/>
    <d v="2017-04-01T00:00:00"/>
    <d v="2017-04-18T00:00:00"/>
    <s v="Tuesday"/>
    <d v="1899-12-30T18:22:50"/>
    <d v="1899-12-30T18:00:00"/>
    <n v="1"/>
    <d v="2017-04-18T00:00:00"/>
    <d v="2017-04-01T00:00:00"/>
    <d v="2017-04-18T00:00:00"/>
    <s v="Tuesday"/>
    <d v="1899-12-30T18:30:13"/>
    <d v="1899-12-30T19:00:00"/>
    <s v="One Way"/>
  </r>
  <r>
    <n v="1379912"/>
    <s v="RFID Card Member"/>
    <s v="Milwaukee"/>
    <s v="WI"/>
    <n v="53207"/>
    <s v="UNITED STATES"/>
    <s v="Annual Pass"/>
    <n v="976"/>
    <x v="33"/>
    <n v="43.004728999999998"/>
    <n v="-87.905463999999995"/>
    <x v="40"/>
    <n v="43.05097"/>
    <n v="-87.906440000000003"/>
    <n v="17"/>
    <n v="0"/>
    <n v="2.6"/>
    <n v="2.4"/>
    <n v="102"/>
    <n v="-1"/>
    <d v="2017-04-18T00:00:00"/>
    <d v="2017-04-01T00:00:00"/>
    <d v="2017-04-18T00:00:00"/>
    <s v="Tuesday"/>
    <d v="1899-12-30T18:40:49"/>
    <d v="1899-12-30T19:00:00"/>
    <n v="1"/>
    <d v="2017-04-18T00:00:00"/>
    <d v="2017-04-01T00:00:00"/>
    <d v="2017-04-18T00:00:00"/>
    <s v="Tuesday"/>
    <d v="1899-12-30T18:57:06"/>
    <d v="1899-12-30T19:00:00"/>
    <s v="One Way"/>
  </r>
  <r>
    <n v="1169361"/>
    <s v="RFID Card Member"/>
    <s v="Milwaukee"/>
    <s v="WI"/>
    <n v="53202"/>
    <s v="UNITED STATES"/>
    <s v="Bublr for Organizations"/>
    <n v="11085"/>
    <x v="53"/>
    <n v="43.074655999999997"/>
    <n v="-87.889011999999994"/>
    <x v="11"/>
    <n v="43.052460000000004"/>
    <n v="-87.891000000000005"/>
    <n v="17"/>
    <n v="0"/>
    <n v="2.6"/>
    <n v="2.4"/>
    <n v="102"/>
    <n v="-1"/>
    <d v="2017-04-18T00:00:00"/>
    <d v="2017-04-01T00:00:00"/>
    <d v="2017-04-18T00:00:00"/>
    <s v="Tuesday"/>
    <d v="1899-12-30T18:45:33"/>
    <d v="1899-12-30T19:00:00"/>
    <n v="1"/>
    <d v="2017-04-18T00:00:00"/>
    <d v="2017-04-01T00:00:00"/>
    <d v="2017-04-18T00:00:00"/>
    <s v="Tuesday"/>
    <d v="1899-12-30T19:02:49"/>
    <d v="1899-12-30T19:00:00"/>
    <s v="One Way"/>
  </r>
  <r>
    <n v="1022184"/>
    <s v="RFID Card Member"/>
    <s v="Milwaukee"/>
    <s v="WI"/>
    <n v="53202"/>
    <s v="UNITED STATES"/>
    <s v="Annual Pass"/>
    <n v="11122"/>
    <x v="27"/>
    <n v="43.074890000000003"/>
    <n v="-87.882810000000006"/>
    <x v="53"/>
    <n v="43.060786"/>
    <n v="-87.883825999999999"/>
    <n v="16"/>
    <n v="0"/>
    <n v="2.4"/>
    <n v="2.2999999999999998"/>
    <n v="96"/>
    <n v="-1"/>
    <d v="2017-04-18T00:00:00"/>
    <d v="2017-04-01T00:00:00"/>
    <d v="2017-04-18T00:00:00"/>
    <s v="Tuesday"/>
    <d v="1899-12-30T19:20:59"/>
    <d v="1899-12-30T19:00:00"/>
    <n v="1"/>
    <d v="2017-04-18T00:00:00"/>
    <d v="2017-04-01T00:00:00"/>
    <d v="2017-04-18T00:00:00"/>
    <s v="Tuesday"/>
    <d v="1899-12-30T19:36:17"/>
    <d v="1899-12-30T20:00:00"/>
    <s v="One Way"/>
  </r>
  <r>
    <n v="1409782"/>
    <s v="RFID Card Member"/>
    <s v="Greendale"/>
    <s v="WI"/>
    <n v="53129"/>
    <s v="UNITED STATES"/>
    <s v="Annual Pass"/>
    <n v="5479"/>
    <x v="32"/>
    <n v="43.078530000000001"/>
    <n v="-87.882620000000003"/>
    <x v="20"/>
    <n v="43.077359999999999"/>
    <n v="-87.880769999999998"/>
    <n v="3"/>
    <n v="0"/>
    <n v="0.5"/>
    <n v="0.4"/>
    <n v="18"/>
    <n v="-1"/>
    <d v="2017-04-18T00:00:00"/>
    <d v="2017-04-01T00:00:00"/>
    <d v="2017-04-18T00:00:00"/>
    <s v="Tuesday"/>
    <d v="1899-12-30T19:32:36"/>
    <d v="1899-12-30T20:00:00"/>
    <n v="1"/>
    <d v="2017-04-18T00:00:00"/>
    <d v="2017-04-01T00:00:00"/>
    <d v="2017-04-18T00:00:00"/>
    <s v="Tuesday"/>
    <d v="1899-12-30T19:35:17"/>
    <d v="1899-12-30T20:00:00"/>
    <s v="One Way"/>
  </r>
  <r>
    <n v="1468696"/>
    <s v="RFID Card Member"/>
    <s v="Wauwatosa"/>
    <s v="WI"/>
    <n v="53226"/>
    <s v="UNITED STATES"/>
    <s v="Annual Pass"/>
    <n v="91"/>
    <x v="11"/>
    <n v="43.04804"/>
    <n v="-87.896720000000002"/>
    <x v="1"/>
    <n v="43.03886"/>
    <n v="-87.902720000000002"/>
    <n v="4"/>
    <n v="0"/>
    <n v="0.6"/>
    <n v="0.6"/>
    <n v="24"/>
    <n v="-1"/>
    <d v="2017-04-19T00:00:00"/>
    <d v="2017-04-01T00:00:00"/>
    <d v="2017-04-19T00:00:00"/>
    <s v="Wednesday"/>
    <d v="1899-12-30T08:14:22"/>
    <d v="1899-12-30T08:00:00"/>
    <n v="1"/>
    <d v="2017-04-19T00:00:00"/>
    <d v="2017-04-01T00:00:00"/>
    <d v="2017-04-19T00:00:00"/>
    <s v="Wednesday"/>
    <d v="1899-12-30T08:18:57"/>
    <d v="1899-12-30T08:00:00"/>
    <s v="One Way"/>
  </r>
  <r>
    <n v="1260485"/>
    <s v="RFID Card Member"/>
    <s v="Shorewood"/>
    <s v="WI"/>
    <n v="53211"/>
    <s v="UNITED STATES"/>
    <s v="Annual Pass"/>
    <n v="11108"/>
    <x v="1"/>
    <n v="43.048200000000001"/>
    <n v="-87.900859999999994"/>
    <x v="1"/>
    <n v="43.03886"/>
    <n v="-87.902720000000002"/>
    <n v="9"/>
    <n v="0"/>
    <n v="1.4"/>
    <n v="1.3"/>
    <n v="54"/>
    <n v="-1"/>
    <d v="2017-04-19T00:00:00"/>
    <d v="2017-04-01T00:00:00"/>
    <d v="2017-04-19T00:00:00"/>
    <s v="Wednesday"/>
    <d v="1899-12-30T08:25:26"/>
    <d v="1899-12-30T08:00:00"/>
    <n v="1"/>
    <d v="2017-04-19T00:00:00"/>
    <d v="2017-04-01T00:00:00"/>
    <d v="2017-04-19T00:00:00"/>
    <s v="Wednesday"/>
    <d v="1899-12-30T08:34:32"/>
    <d v="1899-12-30T09:00:00"/>
    <s v="One Way"/>
  </r>
  <r>
    <n v="1407702"/>
    <s v="RFID Card Member"/>
    <s v="Milwaukee"/>
    <s v="WI"/>
    <n v="53202"/>
    <s v="UNITED STATES"/>
    <s v="Annual Pass"/>
    <n v="5497"/>
    <x v="53"/>
    <n v="43.074655999999997"/>
    <n v="-87.889011999999994"/>
    <x v="13"/>
    <n v="43.078530000000001"/>
    <n v="-87.882620000000003"/>
    <n v="4"/>
    <n v="0"/>
    <n v="0.6"/>
    <n v="0.6"/>
    <n v="24"/>
    <n v="-1"/>
    <d v="2017-04-19T00:00:00"/>
    <d v="2017-04-01T00:00:00"/>
    <d v="2017-04-19T00:00:00"/>
    <s v="Wednesday"/>
    <d v="1899-12-30T08:57:30"/>
    <d v="1899-12-30T09:00:00"/>
    <n v="1"/>
    <d v="2017-04-19T00:00:00"/>
    <d v="2017-04-01T00:00:00"/>
    <d v="2017-04-19T00:00:00"/>
    <s v="Wednesday"/>
    <d v="1899-12-30T09:01:31"/>
    <d v="1899-12-30T09:00:00"/>
    <s v="One Way"/>
  </r>
  <r>
    <n v="531439"/>
    <s v="RFID Card Member"/>
    <s v="Milwaukee"/>
    <s v="WI"/>
    <n v="53208"/>
    <s v="UNITED STATES"/>
    <s v="Annual Pass"/>
    <n v="86"/>
    <x v="39"/>
    <n v="43.020020000000002"/>
    <n v="-87.912540000000007"/>
    <x v="57"/>
    <n v="43.02017"/>
    <n v="-87.933049999999994"/>
    <n v="7"/>
    <n v="0"/>
    <n v="1.1000000000000001"/>
    <n v="1"/>
    <n v="42"/>
    <n v="-1"/>
    <d v="2017-04-19T00:00:00"/>
    <d v="2017-04-01T00:00:00"/>
    <d v="2017-04-19T00:00:00"/>
    <s v="Wednesday"/>
    <d v="1899-12-30T09:44:41"/>
    <d v="1899-12-30T10:00:00"/>
    <n v="1"/>
    <d v="2017-04-19T00:00:00"/>
    <d v="2017-04-01T00:00:00"/>
    <d v="2017-04-19T00:00:00"/>
    <s v="Wednesday"/>
    <d v="1899-12-30T09:51:39"/>
    <d v="1899-12-30T10:00:00"/>
    <s v="One Way"/>
  </r>
  <r>
    <n v="1298099"/>
    <s v="RFID Card Member"/>
    <s v="Milwaukee"/>
    <s v="WI"/>
    <n v="53233"/>
    <s v="UNITED STATES"/>
    <s v="Annual Pass"/>
    <n v="5449"/>
    <x v="27"/>
    <n v="43.074890000000003"/>
    <n v="-87.882810000000006"/>
    <x v="33"/>
    <n v="43.04804"/>
    <n v="-87.896720000000002"/>
    <n v="13"/>
    <n v="0"/>
    <n v="2"/>
    <n v="1.9"/>
    <n v="78"/>
    <n v="-1"/>
    <d v="2017-04-19T00:00:00"/>
    <d v="2017-04-01T00:00:00"/>
    <d v="2017-04-19T00:00:00"/>
    <s v="Wednesday"/>
    <d v="1899-12-30T11:21:20"/>
    <d v="1899-12-30T11:00:00"/>
    <n v="1"/>
    <d v="2017-04-19T00:00:00"/>
    <d v="2017-04-01T00:00:00"/>
    <d v="2017-04-19T00:00:00"/>
    <s v="Wednesday"/>
    <d v="1899-12-30T11:34:41"/>
    <d v="1899-12-30T12:00:00"/>
    <s v="One Way"/>
  </r>
  <r>
    <n v="1564054"/>
    <s v="RFID Card Member"/>
    <s v="Franksville "/>
    <s v="WI"/>
    <n v="53126"/>
    <s v="UNITED STATES"/>
    <s v="Annual Pass"/>
    <n v="5473"/>
    <x v="23"/>
    <n v="43.053040000000003"/>
    <n v="-87.897660000000002"/>
    <x v="49"/>
    <n v="43.060296999999998"/>
    <n v="-87.913150000000002"/>
    <n v="10"/>
    <n v="0"/>
    <n v="1.5"/>
    <n v="1.4"/>
    <n v="60"/>
    <n v="-1"/>
    <d v="2017-04-19T00:00:00"/>
    <d v="2017-04-01T00:00:00"/>
    <d v="2017-04-19T00:00:00"/>
    <s v="Wednesday"/>
    <d v="1899-12-30T13:25:41"/>
    <d v="1899-12-30T13:00:00"/>
    <n v="1"/>
    <d v="2017-04-19T00:00:00"/>
    <d v="2017-04-01T00:00:00"/>
    <d v="2017-04-19T00:00:00"/>
    <s v="Wednesday"/>
    <d v="1899-12-30T13:35:28"/>
    <d v="1899-12-30T14:00:00"/>
    <s v="One Way"/>
  </r>
  <r>
    <n v="1489319"/>
    <s v="RFID Card Member"/>
    <s v="Brookfield"/>
    <s v="WI"/>
    <n v="53045"/>
    <s v="UNITED STATES"/>
    <s v="Annual Pass"/>
    <n v="231"/>
    <x v="27"/>
    <n v="43.074890000000003"/>
    <n v="-87.882810000000006"/>
    <x v="53"/>
    <n v="43.060786"/>
    <n v="-87.883825999999999"/>
    <n v="6"/>
    <n v="0"/>
    <n v="0.9"/>
    <n v="0.9"/>
    <n v="36"/>
    <n v="-1"/>
    <d v="2017-04-19T00:00:00"/>
    <d v="2017-04-01T00:00:00"/>
    <d v="2017-04-19T00:00:00"/>
    <s v="Wednesday"/>
    <d v="1899-12-30T13:56:02"/>
    <d v="1899-12-30T14:00:00"/>
    <n v="1"/>
    <d v="2017-04-19T00:00:00"/>
    <d v="2017-04-01T00:00:00"/>
    <d v="2017-04-19T00:00:00"/>
    <s v="Wednesday"/>
    <d v="1899-12-30T14:02:34"/>
    <d v="1899-12-30T14:00:00"/>
    <s v="One Way"/>
  </r>
  <r>
    <n v="1010620"/>
    <s v="RFID Card Member"/>
    <s v="Milwaukee"/>
    <s v="WI"/>
    <n v="53202"/>
    <s v="UNITED STATES"/>
    <s v="Annual Pass"/>
    <n v="5481"/>
    <x v="27"/>
    <n v="43.074890000000003"/>
    <n v="-87.882810000000006"/>
    <x v="2"/>
    <n v="43.048200000000001"/>
    <n v="-87.900859999999994"/>
    <n v="13"/>
    <n v="0"/>
    <n v="2"/>
    <n v="1.9"/>
    <n v="78"/>
    <n v="-1"/>
    <d v="2017-04-19T00:00:00"/>
    <d v="2017-04-01T00:00:00"/>
    <d v="2017-04-19T00:00:00"/>
    <s v="Wednesday"/>
    <d v="1899-12-30T16:00:02"/>
    <d v="1899-12-30T16:00:00"/>
    <n v="1"/>
    <d v="2017-04-19T00:00:00"/>
    <d v="2017-04-01T00:00:00"/>
    <d v="2017-04-19T00:00:00"/>
    <s v="Wednesday"/>
    <d v="1899-12-30T16:13:31"/>
    <d v="1899-12-30T16:00:00"/>
    <s v="One Way"/>
  </r>
  <r>
    <n v="563412"/>
    <s v="RFID Card Member"/>
    <s v="Kenilworth"/>
    <s v="IL"/>
    <n v="60043"/>
    <s v="UNITED STATES"/>
    <s v="Annual Pass"/>
    <n v="11106"/>
    <x v="20"/>
    <n v="43.049230000000001"/>
    <n v="-87.911940000000001"/>
    <x v="9"/>
    <n v="43.034619999999997"/>
    <n v="-87.917500000000004"/>
    <n v="8"/>
    <n v="0"/>
    <n v="1.2"/>
    <n v="1.1000000000000001"/>
    <n v="48"/>
    <n v="-1"/>
    <d v="2017-04-19T00:00:00"/>
    <d v="2017-04-01T00:00:00"/>
    <d v="2017-04-19T00:00:00"/>
    <s v="Wednesday"/>
    <d v="1899-12-30T17:23:20"/>
    <d v="1899-12-30T17:00:00"/>
    <n v="1"/>
    <d v="2017-04-19T00:00:00"/>
    <d v="2017-04-01T00:00:00"/>
    <d v="2017-04-19T00:00:00"/>
    <s v="Wednesday"/>
    <d v="1899-12-30T17:31:28"/>
    <d v="1899-12-30T18:00:00"/>
    <s v="One Way"/>
  </r>
  <r>
    <n v="1468696"/>
    <s v="RFID Card Member"/>
    <s v="Wauwatosa"/>
    <s v="WI"/>
    <n v="53226"/>
    <s v="UNITED STATES"/>
    <s v="Annual Pass"/>
    <n v="91"/>
    <x v="2"/>
    <n v="43.03886"/>
    <n v="-87.902720000000002"/>
    <x v="33"/>
    <n v="43.04804"/>
    <n v="-87.896720000000002"/>
    <n v="8"/>
    <n v="0"/>
    <n v="1.2"/>
    <n v="1.1000000000000001"/>
    <n v="48"/>
    <n v="-1"/>
    <d v="2017-04-19T00:00:00"/>
    <d v="2017-04-01T00:00:00"/>
    <d v="2017-04-19T00:00:00"/>
    <s v="Wednesday"/>
    <d v="1899-12-30T17:36:36"/>
    <d v="1899-12-30T18:00:00"/>
    <n v="1"/>
    <d v="2017-04-19T00:00:00"/>
    <d v="2017-04-01T00:00:00"/>
    <d v="2017-04-19T00:00:00"/>
    <s v="Wednesday"/>
    <d v="1899-12-30T17:44:21"/>
    <d v="1899-12-30T18:00:00"/>
    <s v="One Way"/>
  </r>
  <r>
    <n v="1407702"/>
    <s v="RFID Card Member"/>
    <s v="Milwaukee"/>
    <s v="WI"/>
    <n v="53202"/>
    <s v="UNITED STATES"/>
    <s v="Annual Pass"/>
    <n v="11050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19T00:00:00"/>
    <d v="2017-04-01T00:00:00"/>
    <d v="2017-04-19T00:00:00"/>
    <s v="Wednesday"/>
    <d v="1899-12-30T18:21:50"/>
    <d v="1899-12-30T18:00:00"/>
    <n v="1"/>
    <d v="2017-04-19T00:00:00"/>
    <d v="2017-04-01T00:00:00"/>
    <d v="2017-04-19T00:00:00"/>
    <s v="Wednesday"/>
    <d v="1899-12-30T18:23:57"/>
    <d v="1899-12-30T18:00:00"/>
    <s v="One Way"/>
  </r>
  <r>
    <n v="1590653"/>
    <s v="RFID Card Member"/>
    <m/>
    <m/>
    <n v="53202"/>
    <s v="UNITED STATES"/>
    <s v="Pay as You Go Pass"/>
    <n v="997"/>
    <x v="11"/>
    <n v="43.04804"/>
    <n v="-87.896720000000002"/>
    <x v="10"/>
    <n v="43.058619999999998"/>
    <n v="-87.885319999999993"/>
    <n v="232"/>
    <n v="2"/>
    <n v="18"/>
    <n v="17.100000000000001"/>
    <n v="720"/>
    <n v="-1"/>
    <d v="2017-04-19T00:00:00"/>
    <d v="2017-04-01T00:00:00"/>
    <d v="2017-04-19T00:00:00"/>
    <s v="Wednesday"/>
    <d v="1899-12-30T19:57:34"/>
    <d v="1899-12-30T20:00:00"/>
    <n v="1"/>
    <d v="2017-04-19T00:00:00"/>
    <d v="2017-04-01T00:00:00"/>
    <d v="2017-04-19T00:00:00"/>
    <s v="Wednesday"/>
    <d v="1899-12-30T23:49:08"/>
    <d v="1899-12-31T00:00:00"/>
    <s v="One Way"/>
  </r>
  <r>
    <n v="986622"/>
    <s v="RFID Card Member"/>
    <s v="Waukegan"/>
    <s v="IL"/>
    <n v="60085"/>
    <s v="UNITED STATES"/>
    <s v="Annual Pass"/>
    <n v="5417"/>
    <x v="23"/>
    <n v="43.053040000000003"/>
    <n v="-87.897660000000002"/>
    <x v="28"/>
    <n v="43.045712999999999"/>
    <n v="-87.899756999999994"/>
    <n v="6"/>
    <n v="0"/>
    <n v="0.9"/>
    <n v="0.9"/>
    <n v="36"/>
    <n v="-1"/>
    <d v="2017-04-19T00:00:00"/>
    <d v="2017-04-01T00:00:00"/>
    <d v="2017-04-19T00:00:00"/>
    <s v="Wednesday"/>
    <d v="1899-12-30T22:52:57"/>
    <d v="1899-12-30T23:00:00"/>
    <n v="1"/>
    <d v="2017-04-19T00:00:00"/>
    <d v="2017-04-01T00:00:00"/>
    <d v="2017-04-19T00:00:00"/>
    <s v="Wednesday"/>
    <d v="1899-12-30T22:58:11"/>
    <d v="1899-12-30T23:00:00"/>
    <s v="One Way"/>
  </r>
  <r>
    <n v="1280631"/>
    <s v="RFID Card Member"/>
    <s v="Milwaukee"/>
    <s v="WI"/>
    <n v="53202"/>
    <s v="UNITED STATES"/>
    <s v="Annual Pass"/>
    <n v="11150"/>
    <x v="16"/>
    <n v="43.03913"/>
    <n v="-87.916150000000002"/>
    <x v="36"/>
    <n v="43.038719999999998"/>
    <n v="-87.905339999999995"/>
    <n v="6"/>
    <n v="0"/>
    <n v="0.9"/>
    <n v="0.9"/>
    <n v="36"/>
    <n v="-1"/>
    <d v="2017-04-20T00:00:00"/>
    <d v="2017-04-01T00:00:00"/>
    <d v="2017-04-20T00:00:00"/>
    <s v="Thursday"/>
    <d v="1899-12-30T08:29:36"/>
    <d v="1899-12-30T08:00:00"/>
    <n v="1"/>
    <d v="2017-04-20T00:00:00"/>
    <d v="2017-04-01T00:00:00"/>
    <d v="2017-04-20T00:00:00"/>
    <s v="Thursday"/>
    <d v="1899-12-30T08:35:15"/>
    <d v="1899-12-30T09:00:00"/>
    <s v="One Way"/>
  </r>
  <r>
    <n v="1372080"/>
    <s v="RFID Card Member"/>
    <s v="Milwaukee"/>
    <s v="WI"/>
    <n v="53201"/>
    <s v="UNITED STATES"/>
    <s v="Annual Pass"/>
    <n v="5424"/>
    <x v="38"/>
    <n v="43.058619999999998"/>
    <n v="-87.885319999999993"/>
    <x v="13"/>
    <n v="43.078530000000001"/>
    <n v="-87.882620000000003"/>
    <n v="14"/>
    <n v="0"/>
    <n v="2.1"/>
    <n v="2"/>
    <n v="84"/>
    <n v="-1"/>
    <d v="2017-04-20T00:00:00"/>
    <d v="2017-04-01T00:00:00"/>
    <d v="2017-04-20T00:00:00"/>
    <s v="Thursday"/>
    <d v="1899-12-30T12:42:48"/>
    <d v="1899-12-30T13:00:00"/>
    <n v="1"/>
    <d v="2017-04-20T00:00:00"/>
    <d v="2017-04-01T00:00:00"/>
    <d v="2017-04-20T00:00:00"/>
    <s v="Thursday"/>
    <d v="1899-12-30T12:56:02"/>
    <d v="1899-12-30T13:00:00"/>
    <s v="One Way"/>
  </r>
  <r>
    <n v="1377542"/>
    <s v="RFID Card Member"/>
    <s v="Verona"/>
    <s v="WI"/>
    <n v="53593"/>
    <s v="UNITED STATES"/>
    <s v="Annual Pass"/>
    <n v="13"/>
    <x v="35"/>
    <n v="43.060250000000003"/>
    <n v="-87.892169999999993"/>
    <x v="11"/>
    <n v="43.052460000000004"/>
    <n v="-87.891000000000005"/>
    <n v="8"/>
    <n v="0"/>
    <n v="1.2"/>
    <n v="1.1000000000000001"/>
    <n v="48"/>
    <n v="-1"/>
    <d v="2017-04-20T00:00:00"/>
    <d v="2017-04-01T00:00:00"/>
    <d v="2017-04-20T00:00:00"/>
    <s v="Thursday"/>
    <d v="1899-12-30T14:25:44"/>
    <d v="1899-12-30T14:00:00"/>
    <n v="1"/>
    <d v="2017-04-20T00:00:00"/>
    <d v="2017-04-01T00:00:00"/>
    <d v="2017-04-20T00:00:00"/>
    <s v="Thursday"/>
    <d v="1899-12-30T14:33:35"/>
    <d v="1899-12-30T15:00:00"/>
    <s v="One Way"/>
  </r>
  <r>
    <n v="1517760"/>
    <s v="RFID Card Member"/>
    <s v="Milwaukee"/>
    <s v="WI"/>
    <n v="53212"/>
    <s v="UNITED STATES"/>
    <s v="Annual Pass"/>
    <n v="315"/>
    <x v="23"/>
    <n v="43.053040000000003"/>
    <n v="-87.897660000000002"/>
    <x v="16"/>
    <n v="43.052549999999997"/>
    <n v="-87.909329999999997"/>
    <n v="8"/>
    <n v="0"/>
    <n v="1.2"/>
    <n v="1.1000000000000001"/>
    <n v="48"/>
    <n v="-1"/>
    <d v="2017-04-20T00:00:00"/>
    <d v="2017-04-01T00:00:00"/>
    <d v="2017-04-20T00:00:00"/>
    <s v="Thursday"/>
    <d v="1899-12-30T18:51:56"/>
    <d v="1899-12-30T19:00:00"/>
    <n v="1"/>
    <d v="2017-04-20T00:00:00"/>
    <d v="2017-04-01T00:00:00"/>
    <d v="2017-04-20T00:00:00"/>
    <s v="Thursday"/>
    <d v="1899-12-30T18:59:38"/>
    <d v="1899-12-30T19:00:00"/>
    <s v="One Way"/>
  </r>
  <r>
    <n v="1442430"/>
    <s v="RFID Card Member"/>
    <s v="Milwaukee"/>
    <s v="WI"/>
    <n v="53211"/>
    <s v="UNITED STATES"/>
    <s v="Annual Pass"/>
    <n v="11079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20T00:00:00"/>
    <d v="2017-04-01T00:00:00"/>
    <d v="2017-04-20T00:00:00"/>
    <s v="Thursday"/>
    <d v="1899-12-30T20:41:47"/>
    <d v="1899-12-30T21:00:00"/>
    <n v="1"/>
    <d v="2017-04-20T00:00:00"/>
    <d v="2017-04-01T00:00:00"/>
    <d v="2017-04-20T00:00:00"/>
    <s v="Thursday"/>
    <d v="1899-12-30T20:43:56"/>
    <d v="1899-12-30T21:00:00"/>
    <s v="One Way"/>
  </r>
  <r>
    <n v="1097164"/>
    <s v="RFID Card Member"/>
    <s v="Milwaukee"/>
    <s v="WI"/>
    <n v="53202"/>
    <s v="UNITED STATES"/>
    <s v="Annual Pass"/>
    <n v="173"/>
    <x v="0"/>
    <n v="43.042490000000001"/>
    <n v="-87.909959999999998"/>
    <x v="40"/>
    <n v="43.05097"/>
    <n v="-87.906440000000003"/>
    <n v="5"/>
    <n v="0"/>
    <n v="0.8"/>
    <n v="0.7"/>
    <n v="30"/>
    <n v="-1"/>
    <d v="2017-04-20T00:00:00"/>
    <d v="2017-04-01T00:00:00"/>
    <d v="2017-04-20T00:00:00"/>
    <s v="Thursday"/>
    <d v="1899-12-30T22:04:52"/>
    <d v="1899-12-30T22:00:00"/>
    <n v="1"/>
    <d v="2017-04-20T00:00:00"/>
    <d v="2017-04-01T00:00:00"/>
    <d v="2017-04-20T00:00:00"/>
    <s v="Thursday"/>
    <d v="1899-12-30T22:09:53"/>
    <d v="1899-12-30T22:00:00"/>
    <s v="One Way"/>
  </r>
  <r>
    <n v="1240065"/>
    <s v="RFID Card Member"/>
    <s v="Milwaukee"/>
    <s v="WI"/>
    <n v="53212"/>
    <s v="UNITED STATES"/>
    <s v="Annual Pass"/>
    <n v="263"/>
    <x v="20"/>
    <n v="43.049230000000001"/>
    <n v="-87.911940000000001"/>
    <x v="14"/>
    <n v="43.05536"/>
    <n v="-87.90504"/>
    <n v="3"/>
    <n v="0"/>
    <n v="0.5"/>
    <n v="0.4"/>
    <n v="18"/>
    <n v="-1"/>
    <d v="2017-04-20T00:00:00"/>
    <d v="2017-04-01T00:00:00"/>
    <d v="2017-04-20T00:00:00"/>
    <s v="Thursday"/>
    <d v="1899-12-30T22:28:02"/>
    <d v="1899-12-30T22:00:00"/>
    <n v="1"/>
    <d v="2017-04-20T00:00:00"/>
    <d v="2017-04-01T00:00:00"/>
    <d v="2017-04-20T00:00:00"/>
    <s v="Thursday"/>
    <d v="1899-12-30T22:31:15"/>
    <d v="1899-12-30T23:00:00"/>
    <s v="One Way"/>
  </r>
  <r>
    <n v="1328721"/>
    <s v="RFID Card Member"/>
    <s v="Milwaukee"/>
    <s v="WI"/>
    <n v="53207"/>
    <s v="UNITED STATES"/>
    <s v="Annual Pass"/>
    <n v="24"/>
    <x v="50"/>
    <n v="43.026229999999998"/>
    <n v="-87.912809999999993"/>
    <x v="7"/>
    <n v="43.038580000000003"/>
    <n v="-87.90934"/>
    <n v="6"/>
    <n v="0"/>
    <n v="0.9"/>
    <n v="0.9"/>
    <n v="36"/>
    <n v="-1"/>
    <d v="2017-04-21T00:00:00"/>
    <d v="2017-04-01T00:00:00"/>
    <d v="2017-04-21T00:00:00"/>
    <s v="Friday"/>
    <d v="1899-12-30T07:09:21"/>
    <d v="1899-12-30T07:00:00"/>
    <n v="1"/>
    <d v="2017-04-21T00:00:00"/>
    <d v="2017-04-01T00:00:00"/>
    <d v="2017-04-21T00:00:00"/>
    <s v="Friday"/>
    <d v="1899-12-30T07:15:43"/>
    <d v="1899-12-30T07:00:00"/>
    <s v="One Way"/>
  </r>
  <r>
    <n v="1371872"/>
    <s v="RFID Card Member"/>
    <s v="Wauwatosa"/>
    <s v="WI"/>
    <n v="53222"/>
    <s v="UNITED STATES"/>
    <s v="Annual Pass"/>
    <n v="19"/>
    <x v="22"/>
    <n v="43.066893999999998"/>
    <n v="-87.877936000000005"/>
    <x v="47"/>
    <n v="43.060250000000003"/>
    <n v="-87.892169999999993"/>
    <n v="6"/>
    <n v="0"/>
    <n v="0.9"/>
    <n v="0.9"/>
    <n v="36"/>
    <n v="-1"/>
    <d v="2017-04-21T00:00:00"/>
    <d v="2017-04-01T00:00:00"/>
    <d v="2017-04-21T00:00:00"/>
    <s v="Friday"/>
    <d v="1899-12-30T09:37:25"/>
    <d v="1899-12-30T10:00:00"/>
    <n v="1"/>
    <d v="2017-04-21T00:00:00"/>
    <d v="2017-04-01T00:00:00"/>
    <d v="2017-04-21T00:00:00"/>
    <s v="Friday"/>
    <d v="1899-12-30T09:43:17"/>
    <d v="1899-12-30T10:00:00"/>
    <s v="One Way"/>
  </r>
  <r>
    <n v="1101924"/>
    <s v="RFID Card Member"/>
    <s v="Milwaukee"/>
    <s v="WI"/>
    <n v="53203"/>
    <s v="UNITED STATES"/>
    <s v="Annual Pass"/>
    <n v="28"/>
    <x v="12"/>
    <n v="43.052460000000004"/>
    <n v="-87.891000000000005"/>
    <x v="6"/>
    <n v="43.03519"/>
    <n v="-87.907390000000007"/>
    <n v="17"/>
    <n v="0"/>
    <n v="2.6"/>
    <n v="2.4"/>
    <n v="102"/>
    <n v="-1"/>
    <d v="2017-04-21T00:00:00"/>
    <d v="2017-04-01T00:00:00"/>
    <d v="2017-04-21T00:00:00"/>
    <s v="Friday"/>
    <d v="1899-12-30T09:55:36"/>
    <d v="1899-12-30T10:00:00"/>
    <n v="1"/>
    <d v="2017-04-21T00:00:00"/>
    <d v="2017-04-01T00:00:00"/>
    <d v="2017-04-21T00:00:00"/>
    <s v="Friday"/>
    <d v="1899-12-30T10:12:17"/>
    <d v="1899-12-30T10:00:00"/>
    <s v="One Way"/>
  </r>
  <r>
    <n v="1251077"/>
    <s v="RFID Card Member"/>
    <s v="Appleton"/>
    <s v="WI"/>
    <n v="54914"/>
    <s v="UNITED STATES"/>
    <s v="Bublr for Organizations"/>
    <n v="199"/>
    <x v="31"/>
    <n v="43.06033"/>
    <n v="-87.89546"/>
    <x v="47"/>
    <n v="43.060250000000003"/>
    <n v="-87.892169999999993"/>
    <n v="2"/>
    <n v="0"/>
    <n v="0.3"/>
    <n v="0.3"/>
    <n v="12"/>
    <n v="-1"/>
    <d v="2017-04-21T00:00:00"/>
    <d v="2017-04-01T00:00:00"/>
    <d v="2017-04-21T00:00:00"/>
    <s v="Friday"/>
    <d v="1899-12-30T11:43:55"/>
    <d v="1899-12-30T12:00:00"/>
    <n v="1"/>
    <d v="2017-04-21T00:00:00"/>
    <d v="2017-04-01T00:00:00"/>
    <d v="2017-04-21T00:00:00"/>
    <s v="Friday"/>
    <d v="1899-12-30T11:45:46"/>
    <d v="1899-12-30T12:00:00"/>
    <s v="One Way"/>
  </r>
  <r>
    <n v="1279843"/>
    <s v="RFID Card Member"/>
    <s v="Milwaukee"/>
    <s v="WI"/>
    <n v="53211"/>
    <s v="UNITED STATES"/>
    <s v="Annual Pass"/>
    <n v="989"/>
    <x v="27"/>
    <n v="43.074890000000003"/>
    <n v="-87.882810000000006"/>
    <x v="35"/>
    <n v="43.066893999999998"/>
    <n v="-87.877936000000005"/>
    <n v="5"/>
    <n v="0"/>
    <n v="0.8"/>
    <n v="0.7"/>
    <n v="30"/>
    <n v="-1"/>
    <d v="2017-04-21T00:00:00"/>
    <d v="2017-04-01T00:00:00"/>
    <d v="2017-04-21T00:00:00"/>
    <s v="Friday"/>
    <d v="1899-12-30T12:45:13"/>
    <d v="1899-12-30T13:00:00"/>
    <n v="1"/>
    <d v="2017-04-21T00:00:00"/>
    <d v="2017-04-01T00:00:00"/>
    <d v="2017-04-21T00:00:00"/>
    <s v="Friday"/>
    <d v="1899-12-30T12:50:39"/>
    <d v="1899-12-30T13:00:00"/>
    <s v="One Way"/>
  </r>
  <r>
    <n v="1351368"/>
    <s v="RFID Card Member"/>
    <s v="Milwaukee"/>
    <s v="WI"/>
    <n v="53202"/>
    <s v="UNITED STATES"/>
    <s v="Annual Pass"/>
    <n v="3"/>
    <x v="38"/>
    <n v="43.058619999999998"/>
    <n v="-87.885319999999993"/>
    <x v="10"/>
    <n v="43.058619999999998"/>
    <n v="-87.885319999999993"/>
    <n v="38"/>
    <n v="0"/>
    <n v="5.7"/>
    <n v="5.4"/>
    <n v="228"/>
    <n v="-1"/>
    <d v="2017-04-21T00:00:00"/>
    <d v="2017-04-01T00:00:00"/>
    <d v="2017-04-21T00:00:00"/>
    <s v="Friday"/>
    <d v="1899-12-30T14:59:10"/>
    <d v="1899-12-30T15:00:00"/>
    <n v="1"/>
    <d v="2017-04-21T00:00:00"/>
    <d v="2017-04-01T00:00:00"/>
    <d v="2017-04-21T00:00:00"/>
    <s v="Friday"/>
    <d v="1899-12-30T15:37:10"/>
    <d v="1899-12-30T16:00:00"/>
    <s v="Round Trip"/>
  </r>
  <r>
    <n v="1400126"/>
    <s v="RFID Card Member"/>
    <s v="Milwaukee"/>
    <s v="WI"/>
    <n v="53211"/>
    <s v="UNITED STATES"/>
    <s v="Annual Pass"/>
    <n v="21"/>
    <x v="27"/>
    <n v="43.074890000000003"/>
    <n v="-87.882810000000006"/>
    <x v="29"/>
    <n v="43.06033"/>
    <n v="-87.89546"/>
    <n v="10"/>
    <n v="0"/>
    <n v="1.5"/>
    <n v="1.4"/>
    <n v="60"/>
    <n v="-1"/>
    <d v="2017-04-21T00:00:00"/>
    <d v="2017-04-01T00:00:00"/>
    <d v="2017-04-21T00:00:00"/>
    <s v="Friday"/>
    <d v="1899-12-30T15:44:44"/>
    <d v="1899-12-30T16:00:00"/>
    <n v="1"/>
    <d v="2017-04-21T00:00:00"/>
    <d v="2017-04-01T00:00:00"/>
    <d v="2017-04-21T00:00:00"/>
    <s v="Friday"/>
    <d v="1899-12-30T15:54:01"/>
    <d v="1899-12-30T16:00:00"/>
    <s v="One Way"/>
  </r>
  <r>
    <n v="1418898"/>
    <s v="RFID Card Member"/>
    <s v="Milwaukee"/>
    <s v="WI"/>
    <n v="53212"/>
    <s v="UNITED STATES"/>
    <s v="Annual Pass"/>
    <n v="11156"/>
    <x v="31"/>
    <n v="43.06033"/>
    <n v="-87.89546"/>
    <x v="49"/>
    <n v="43.060296999999998"/>
    <n v="-87.913150000000002"/>
    <n v="15"/>
    <n v="0"/>
    <n v="2.2999999999999998"/>
    <n v="2.1"/>
    <n v="90"/>
    <n v="-1"/>
    <d v="2017-04-21T00:00:00"/>
    <d v="2017-04-01T00:00:00"/>
    <d v="2017-04-21T00:00:00"/>
    <s v="Friday"/>
    <d v="1899-12-30T16:00:12"/>
    <d v="1899-12-30T16:00:00"/>
    <n v="1"/>
    <d v="2017-04-21T00:00:00"/>
    <d v="2017-04-01T00:00:00"/>
    <d v="2017-04-21T00:00:00"/>
    <s v="Friday"/>
    <d v="1899-12-30T16:15:46"/>
    <d v="1899-12-30T16:00:00"/>
    <s v="One Way"/>
  </r>
  <r>
    <n v="1370752"/>
    <s v="RFID Card Member"/>
    <s v="Burlington"/>
    <s v="WI"/>
    <n v="53105"/>
    <s v="UNITED STATES"/>
    <s v="Annual Pass"/>
    <n v="997"/>
    <x v="38"/>
    <n v="43.058619999999998"/>
    <n v="-87.885319999999993"/>
    <x v="11"/>
    <n v="43.052460000000004"/>
    <n v="-87.891000000000005"/>
    <n v="5"/>
    <n v="0"/>
    <n v="0.8"/>
    <n v="0.7"/>
    <n v="30"/>
    <n v="-1"/>
    <d v="2017-04-21T00:00:00"/>
    <d v="2017-04-01T00:00:00"/>
    <d v="2017-04-21T00:00:00"/>
    <s v="Friday"/>
    <d v="1899-12-30T17:08:04"/>
    <d v="1899-12-30T17:00:00"/>
    <n v="1"/>
    <d v="2017-04-21T00:00:00"/>
    <d v="2017-04-01T00:00:00"/>
    <d v="2017-04-21T00:00:00"/>
    <s v="Friday"/>
    <d v="1899-12-30T17:13:36"/>
    <d v="1899-12-30T17:00:00"/>
    <s v="One Way"/>
  </r>
  <r>
    <n v="1387849"/>
    <s v="RFID Card Member"/>
    <s v="Burlington"/>
    <s v="WI"/>
    <n v="53105"/>
    <s v="UNITED STATES"/>
    <s v="Annual Pass"/>
    <n v="116"/>
    <x v="31"/>
    <n v="43.06033"/>
    <n v="-87.89546"/>
    <x v="25"/>
    <n v="43.074890000000003"/>
    <n v="-87.882810000000006"/>
    <n v="9"/>
    <n v="0"/>
    <n v="1.4"/>
    <n v="1.3"/>
    <n v="54"/>
    <n v="-1"/>
    <d v="2017-04-21T00:00:00"/>
    <d v="2017-04-01T00:00:00"/>
    <d v="2017-04-21T00:00:00"/>
    <s v="Friday"/>
    <d v="1899-12-30T17:32:34"/>
    <d v="1899-12-30T18:00:00"/>
    <n v="1"/>
    <d v="2017-04-21T00:00:00"/>
    <d v="2017-04-01T00:00:00"/>
    <d v="2017-04-21T00:00:00"/>
    <s v="Friday"/>
    <d v="1899-12-30T17:41:23"/>
    <d v="1899-12-30T18:00:00"/>
    <s v="One Way"/>
  </r>
  <r>
    <n v="1408049"/>
    <s v="RFID Card Member"/>
    <s v="Milwaukee"/>
    <s v="WI"/>
    <n v="53202"/>
    <s v="UNITED STATES"/>
    <s v="Annual Pass"/>
    <n v="978"/>
    <x v="52"/>
    <n v="43.034619999999997"/>
    <n v="-87.917500000000004"/>
    <x v="43"/>
    <n v="43.031480000000002"/>
    <n v="-87.908169999999998"/>
    <n v="9"/>
    <n v="0"/>
    <n v="1.4"/>
    <n v="1.3"/>
    <n v="54"/>
    <n v="-1"/>
    <d v="2017-04-21T00:00:00"/>
    <d v="2017-04-01T00:00:00"/>
    <d v="2017-04-21T00:00:00"/>
    <s v="Friday"/>
    <d v="1899-12-30T20:36:18"/>
    <d v="1899-12-30T21:00:00"/>
    <n v="1"/>
    <d v="2017-04-21T00:00:00"/>
    <d v="2017-04-01T00:00:00"/>
    <d v="2017-04-21T00:00:00"/>
    <s v="Friday"/>
    <d v="1899-12-30T20:45:00"/>
    <d v="1899-12-30T21:00:00"/>
    <s v="One Way"/>
  </r>
  <r>
    <n v="1397107"/>
    <s v="RFID Card Member"/>
    <s v="MILWAUKEE"/>
    <s v="WI"/>
    <n v="53233"/>
    <s v="UNITED STATES"/>
    <s v="Annual Pass"/>
    <n v="11055"/>
    <x v="50"/>
    <n v="43.026229999999998"/>
    <n v="-87.912809999999993"/>
    <x v="19"/>
    <n v="43.040349999999997"/>
    <n v="-87.920760000000001"/>
    <n v="11"/>
    <n v="0"/>
    <n v="1.7"/>
    <n v="1.6"/>
    <n v="66"/>
    <n v="-1"/>
    <d v="2017-04-22T00:00:00"/>
    <d v="2017-04-01T00:00:00"/>
    <d v="2017-04-22T00:00:00"/>
    <s v="Saturday"/>
    <d v="1899-12-30T01:19:43"/>
    <d v="1899-12-30T01:00:00"/>
    <n v="1"/>
    <d v="2017-04-22T00:00:00"/>
    <d v="2017-04-01T00:00:00"/>
    <d v="2017-04-22T00:00:00"/>
    <s v="Saturday"/>
    <d v="1899-12-30T01:30:59"/>
    <d v="1899-12-30T02:00:00"/>
    <s v="One Way"/>
  </r>
  <r>
    <n v="1276651"/>
    <s v="RFID Card Member"/>
    <s v="Milwaukee"/>
    <s v="WI"/>
    <n v="53211"/>
    <s v="UNITED STATES"/>
    <s v="Annual Pass"/>
    <n v="11082"/>
    <x v="4"/>
    <n v="43.04824"/>
    <n v="-87.904970000000006"/>
    <x v="51"/>
    <n v="43.024340000000002"/>
    <n v="-87.916753"/>
    <n v="130"/>
    <n v="0"/>
    <n v="18"/>
    <n v="17.100000000000001"/>
    <n v="720"/>
    <n v="-1"/>
    <d v="2017-04-22T00:00:00"/>
    <d v="2017-04-01T00:00:00"/>
    <d v="2017-04-22T00:00:00"/>
    <s v="Saturday"/>
    <d v="1899-12-30T08:16:09"/>
    <d v="1899-12-30T08:00:00"/>
    <n v="1"/>
    <d v="2017-04-22T00:00:00"/>
    <d v="2017-04-01T00:00:00"/>
    <d v="2017-04-22T00:00:00"/>
    <s v="Saturday"/>
    <d v="1899-12-30T10:26:58"/>
    <d v="1899-12-30T10:00:00"/>
    <s v="One Way"/>
  </r>
  <r>
    <n v="1468078"/>
    <s v="RFID Card Member"/>
    <s v="Milwaukee "/>
    <s v="WI"/>
    <n v="53209"/>
    <s v="UNITED STATES"/>
    <s v="Annual Pass"/>
    <n v="5465"/>
    <x v="9"/>
    <n v="43.05097"/>
    <n v="-87.906440000000003"/>
    <x v="10"/>
    <n v="43.058619999999998"/>
    <n v="-87.885319999999993"/>
    <n v="7"/>
    <n v="0"/>
    <n v="1.1000000000000001"/>
    <n v="1"/>
    <n v="42"/>
    <n v="-1"/>
    <d v="2017-04-15T00:00:00"/>
    <d v="2017-04-01T00:00:00"/>
    <d v="2017-04-15T00:00:00"/>
    <s v="Saturday"/>
    <d v="1899-12-30T22:40:27"/>
    <d v="1899-12-30T23:00:00"/>
    <n v="1"/>
    <d v="2017-04-15T00:00:00"/>
    <d v="2017-04-01T00:00:00"/>
    <d v="2017-04-15T00:00:00"/>
    <s v="Saturday"/>
    <d v="1899-12-30T22:47:53"/>
    <d v="1899-12-30T23:00:00"/>
    <s v="One Way"/>
  </r>
  <r>
    <n v="1584061"/>
    <s v="RFID Card Member"/>
    <m/>
    <m/>
    <n v="53202"/>
    <s v="UNITED STATES"/>
    <s v="Annual Pass"/>
    <n v="5"/>
    <x v="12"/>
    <n v="43.052460000000004"/>
    <n v="-87.891000000000005"/>
    <x v="37"/>
    <n v="43.02948"/>
    <n v="-87.912819999999996"/>
    <n v="17"/>
    <n v="0"/>
    <n v="2.6"/>
    <n v="2.4"/>
    <n v="102"/>
    <n v="-1"/>
    <d v="2017-04-16T00:00:00"/>
    <d v="2017-04-01T00:00:00"/>
    <d v="2017-04-16T00:00:00"/>
    <s v="Sunday"/>
    <d v="1899-12-30T11:48:02"/>
    <d v="1899-12-30T12:00:00"/>
    <n v="1"/>
    <d v="2017-04-16T00:00:00"/>
    <d v="2017-04-01T00:00:00"/>
    <d v="2017-04-16T00:00:00"/>
    <s v="Sunday"/>
    <d v="1899-12-30T12:05:44"/>
    <d v="1899-12-30T12:00:00"/>
    <s v="One Way"/>
  </r>
  <r>
    <n v="1575847"/>
    <s v="RFID Card Member"/>
    <s v="Milwaukee"/>
    <s v="WI"/>
    <n v="53211"/>
    <s v="UNITED STATES"/>
    <s v="Annual Pass"/>
    <n v="11139"/>
    <x v="12"/>
    <n v="43.052460000000004"/>
    <n v="-87.891000000000005"/>
    <x v="48"/>
    <n v="43.060155999999999"/>
    <n v="-87.881258000000003"/>
    <n v="40"/>
    <n v="0"/>
    <n v="6"/>
    <n v="5.7"/>
    <n v="240"/>
    <n v="-1"/>
    <d v="2017-04-16T00:00:00"/>
    <d v="2017-04-01T00:00:00"/>
    <d v="2017-04-16T00:00:00"/>
    <s v="Sunday"/>
    <d v="1899-12-30T11:56:13"/>
    <d v="1899-12-30T12:00:00"/>
    <n v="1"/>
    <d v="2017-04-16T00:00:00"/>
    <d v="2017-04-01T00:00:00"/>
    <d v="2017-04-16T00:00:00"/>
    <s v="Sunday"/>
    <d v="1899-12-30T12:36:20"/>
    <d v="1899-12-30T13:00:00"/>
    <s v="One Way"/>
  </r>
  <r>
    <n v="1562086"/>
    <s v="RFID Card Member"/>
    <s v="Milwaukee"/>
    <s v="WI"/>
    <n v="53211"/>
    <s v="UNITED STATES"/>
    <s v="Annual Pass"/>
    <n v="139"/>
    <x v="28"/>
    <n v="43.063749000000001"/>
    <n v="-87.887962999999999"/>
    <x v="16"/>
    <n v="43.052549999999997"/>
    <n v="-87.909329999999997"/>
    <n v="26"/>
    <n v="0"/>
    <n v="3.9"/>
    <n v="3.7"/>
    <n v="156"/>
    <n v="-1"/>
    <d v="2017-04-16T00:00:00"/>
    <d v="2017-04-01T00:00:00"/>
    <d v="2017-04-16T00:00:00"/>
    <s v="Sunday"/>
    <d v="1899-12-30T13:20:42"/>
    <d v="1899-12-30T13:00:00"/>
    <n v="1"/>
    <d v="2017-04-16T00:00:00"/>
    <d v="2017-04-01T00:00:00"/>
    <d v="2017-04-16T00:00:00"/>
    <s v="Sunday"/>
    <d v="1899-12-30T13:46:38"/>
    <d v="1899-12-30T14:00:00"/>
    <s v="One Way"/>
  </r>
  <r>
    <n v="1562086"/>
    <s v="RFID Card Member"/>
    <s v="Milwaukee"/>
    <s v="WI"/>
    <n v="53211"/>
    <s v="UNITED STATES"/>
    <s v="Annual Pass"/>
    <n v="19"/>
    <x v="29"/>
    <n v="43.052549999999997"/>
    <n v="-87.909329999999997"/>
    <x v="27"/>
    <n v="43.063749000000001"/>
    <n v="-87.887962999999999"/>
    <n v="36"/>
    <n v="0"/>
    <n v="5.4"/>
    <n v="5.0999999999999996"/>
    <n v="216"/>
    <n v="-1"/>
    <d v="2017-04-16T00:00:00"/>
    <d v="2017-04-01T00:00:00"/>
    <d v="2017-04-16T00:00:00"/>
    <s v="Sunday"/>
    <d v="1899-12-30T13:47:14"/>
    <d v="1899-12-30T14:00:00"/>
    <n v="1"/>
    <d v="2017-04-16T00:00:00"/>
    <d v="2017-04-01T00:00:00"/>
    <d v="2017-04-16T00:00:00"/>
    <s v="Sunday"/>
    <d v="1899-12-30T14:23:20"/>
    <d v="1899-12-30T14:00:00"/>
    <s v="One Way"/>
  </r>
  <r>
    <n v="1351368"/>
    <s v="RFID Card Member"/>
    <s v="Milwaukee"/>
    <s v="WI"/>
    <n v="53202"/>
    <s v="UNITED STATES"/>
    <s v="Annual Pass"/>
    <n v="995"/>
    <x v="22"/>
    <n v="43.066893999999998"/>
    <n v="-87.877936000000005"/>
    <x v="10"/>
    <n v="43.058619999999998"/>
    <n v="-87.885319999999993"/>
    <n v="9"/>
    <n v="0"/>
    <n v="1.4"/>
    <n v="1.3"/>
    <n v="54"/>
    <n v="-1"/>
    <d v="2017-04-16T00:00:00"/>
    <d v="2017-04-01T00:00:00"/>
    <d v="2017-04-16T00:00:00"/>
    <s v="Sunday"/>
    <d v="1899-12-30T14:31:17"/>
    <d v="1899-12-30T15:00:00"/>
    <n v="1"/>
    <d v="2017-04-16T00:00:00"/>
    <d v="2017-04-01T00:00:00"/>
    <d v="2017-04-16T00:00:00"/>
    <s v="Sunday"/>
    <d v="1899-12-30T14:40:29"/>
    <d v="1899-12-30T15:00:00"/>
    <s v="One Way"/>
  </r>
  <r>
    <n v="1584919"/>
    <s v="RFID Card Member"/>
    <m/>
    <m/>
    <n v="53202"/>
    <s v="UNITED STATES"/>
    <s v="Pay as You Go Pass"/>
    <n v="280"/>
    <x v="25"/>
    <n v="43.058010000000003"/>
    <n v="-87.877300000000005"/>
    <x v="41"/>
    <n v="43.031320000000001"/>
    <n v="-87.904259999999994"/>
    <n v="51"/>
    <n v="4"/>
    <n v="7.7"/>
    <n v="7.3"/>
    <n v="306"/>
    <n v="-1"/>
    <d v="2017-04-16T00:00:00"/>
    <d v="2017-04-01T00:00:00"/>
    <d v="2017-04-16T00:00:00"/>
    <s v="Sunday"/>
    <d v="1899-12-30T15:35:21"/>
    <d v="1899-12-30T16:00:00"/>
    <n v="1"/>
    <d v="2017-04-16T00:00:00"/>
    <d v="2017-04-01T00:00:00"/>
    <d v="2017-04-16T00:00:00"/>
    <s v="Sunday"/>
    <d v="1899-12-30T16:26:18"/>
    <d v="1899-12-30T16:00:00"/>
    <s v="One Way"/>
  </r>
  <r>
    <n v="1377542"/>
    <s v="RFID Card Member"/>
    <s v="Verona"/>
    <s v="WI"/>
    <n v="53593"/>
    <s v="UNITED STATES"/>
    <s v="Annual Pass"/>
    <n v="319"/>
    <x v="35"/>
    <n v="43.060250000000003"/>
    <n v="-87.892169999999993"/>
    <x v="11"/>
    <n v="43.052460000000004"/>
    <n v="-87.891000000000005"/>
    <n v="9"/>
    <n v="0"/>
    <n v="1.4"/>
    <n v="1.3"/>
    <n v="54"/>
    <n v="-1"/>
    <d v="2017-04-16T00:00:00"/>
    <d v="2017-04-01T00:00:00"/>
    <d v="2017-04-16T00:00:00"/>
    <s v="Sunday"/>
    <d v="1899-12-30T17:12:08"/>
    <d v="1899-12-30T17:00:00"/>
    <n v="1"/>
    <d v="2017-04-16T00:00:00"/>
    <d v="2017-04-01T00:00:00"/>
    <d v="2017-04-16T00:00:00"/>
    <s v="Sunday"/>
    <d v="1899-12-30T17:21:42"/>
    <d v="1899-12-30T17:00:00"/>
    <s v="One Way"/>
  </r>
  <r>
    <n v="1585221"/>
    <s v="RFID Card Member"/>
    <s v="Milwaukee"/>
    <s v="WI"/>
    <n v="53211"/>
    <s v="UNITED STATES"/>
    <s v="Annual Pass"/>
    <n v="5542"/>
    <x v="25"/>
    <n v="43.058010000000003"/>
    <n v="-87.877300000000005"/>
    <x v="22"/>
    <n v="43.058010000000003"/>
    <n v="-87.877300000000005"/>
    <n v="0"/>
    <n v="0"/>
    <n v="0"/>
    <n v="0"/>
    <n v="0"/>
    <n v="-1"/>
    <d v="2017-04-16T00:00:00"/>
    <d v="2017-04-01T00:00:00"/>
    <d v="2017-04-16T00:00:00"/>
    <s v="Sunday"/>
    <d v="1899-12-30T17:26:02"/>
    <d v="1899-12-30T17:00:00"/>
    <n v="1"/>
    <d v="2017-04-16T00:00:00"/>
    <d v="2017-04-01T00:00:00"/>
    <d v="2017-04-16T00:00:00"/>
    <s v="Sunday"/>
    <d v="1899-12-30T17:26:15"/>
    <d v="1899-12-30T17:00:00"/>
    <s v="Round Trip"/>
  </r>
  <r>
    <n v="1377542"/>
    <s v="RFID Card Member"/>
    <s v="Verona"/>
    <s v="WI"/>
    <n v="53593"/>
    <s v="UNITED STATES"/>
    <s v="Annual Pass"/>
    <n v="319"/>
    <x v="12"/>
    <n v="43.052460000000004"/>
    <n v="-87.891000000000005"/>
    <x v="47"/>
    <n v="43.060250000000003"/>
    <n v="-87.892169999999993"/>
    <n v="7"/>
    <n v="0"/>
    <n v="1.1000000000000001"/>
    <n v="1"/>
    <n v="42"/>
    <n v="-1"/>
    <d v="2017-04-16T00:00:00"/>
    <d v="2017-04-01T00:00:00"/>
    <d v="2017-04-16T00:00:00"/>
    <s v="Sunday"/>
    <d v="1899-12-30T17:35:46"/>
    <d v="1899-12-30T18:00:00"/>
    <n v="1"/>
    <d v="2017-04-16T00:00:00"/>
    <d v="2017-04-01T00:00:00"/>
    <d v="2017-04-16T00:00:00"/>
    <s v="Sunday"/>
    <d v="1899-12-30T17:42:21"/>
    <d v="1899-12-30T18:00:00"/>
    <s v="One Way"/>
  </r>
  <r>
    <n v="1585504"/>
    <s v="RFID Card Member"/>
    <s v="Milwaukee"/>
    <s v="WI"/>
    <n v="53207"/>
    <s v="UNITED STATES"/>
    <s v="Annual Pass"/>
    <n v="108"/>
    <x v="10"/>
    <n v="43.060786"/>
    <n v="-87.883825999999999"/>
    <x v="38"/>
    <n v="43.069021999999997"/>
    <n v="-87.887940999999998"/>
    <n v="14"/>
    <n v="0"/>
    <n v="2.1"/>
    <n v="2"/>
    <n v="84"/>
    <n v="-1"/>
    <d v="2017-04-16T00:00:00"/>
    <d v="2017-04-01T00:00:00"/>
    <d v="2017-04-16T00:00:00"/>
    <s v="Sunday"/>
    <d v="1899-12-30T19:42:51"/>
    <d v="1899-12-30T20:00:00"/>
    <n v="1"/>
    <d v="2017-04-16T00:00:00"/>
    <d v="2017-04-01T00:00:00"/>
    <d v="2017-04-16T00:00:00"/>
    <s v="Sunday"/>
    <d v="1899-12-30T19:56:26"/>
    <d v="1899-12-30T20:00:00"/>
    <s v="One Way"/>
  </r>
  <r>
    <n v="1494109"/>
    <s v="RFID Card Member"/>
    <s v="Milwaukee"/>
    <s v="WI"/>
    <n v="53233"/>
    <s v="UNITED STATES"/>
    <s v="Annual Pass"/>
    <n v="11104"/>
    <x v="21"/>
    <n v="43.040349999999997"/>
    <n v="-87.920760000000001"/>
    <x v="1"/>
    <n v="43.03886"/>
    <n v="-87.902720000000002"/>
    <n v="7"/>
    <n v="0"/>
    <n v="1.1000000000000001"/>
    <n v="1"/>
    <n v="42"/>
    <n v="-1"/>
    <d v="2017-04-17T00:00:00"/>
    <d v="2017-04-01T00:00:00"/>
    <d v="2017-04-17T00:00:00"/>
    <s v="Monday"/>
    <d v="1899-12-30T07:33:03"/>
    <d v="1899-12-30T08:00:00"/>
    <n v="1"/>
    <d v="2017-04-17T00:00:00"/>
    <d v="2017-04-01T00:00:00"/>
    <d v="2017-04-17T00:00:00"/>
    <s v="Monday"/>
    <d v="1899-12-30T07:40:56"/>
    <d v="1899-12-30T08:00:00"/>
    <s v="One Way"/>
  </r>
  <r>
    <n v="1276651"/>
    <s v="RFID Card Member"/>
    <s v="Milwaukee"/>
    <s v="WI"/>
    <n v="53211"/>
    <s v="UNITED STATES"/>
    <s v="Annual Pass"/>
    <n v="5544"/>
    <x v="4"/>
    <n v="43.04824"/>
    <n v="-87.904970000000006"/>
    <x v="0"/>
    <n v="43.049230000000001"/>
    <n v="-87.911940000000001"/>
    <n v="3"/>
    <n v="0"/>
    <n v="0.5"/>
    <n v="0.4"/>
    <n v="18"/>
    <n v="-1"/>
    <d v="2017-04-17T00:00:00"/>
    <d v="2017-04-01T00:00:00"/>
    <d v="2017-04-17T00:00:00"/>
    <s v="Monday"/>
    <d v="1899-12-30T07:56:06"/>
    <d v="1899-12-30T08:00:00"/>
    <n v="1"/>
    <d v="2017-04-17T00:00:00"/>
    <d v="2017-04-01T00:00:00"/>
    <d v="2017-04-17T00:00:00"/>
    <s v="Monday"/>
    <d v="1899-12-30T07:59:29"/>
    <d v="1899-12-30T08:00:00"/>
    <s v="One Way"/>
  </r>
  <r>
    <n v="1357250"/>
    <s v="RFID Card Member"/>
    <s v="Milwaukee"/>
    <s v="WI"/>
    <n v="53202"/>
    <s v="UNITED STATES"/>
    <s v="Annual Pass"/>
    <n v="152"/>
    <x v="6"/>
    <n v="43.038719999999998"/>
    <n v="-87.905339999999995"/>
    <x v="5"/>
    <n v="43.04824"/>
    <n v="-87.904970000000006"/>
    <n v="19"/>
    <n v="0"/>
    <n v="2.9"/>
    <n v="2.7"/>
    <n v="114"/>
    <n v="-1"/>
    <d v="2017-04-17T00:00:00"/>
    <d v="2017-04-01T00:00:00"/>
    <d v="2017-04-17T00:00:00"/>
    <s v="Monday"/>
    <d v="1899-12-30T16:59:01"/>
    <d v="1899-12-30T17:00:00"/>
    <n v="1"/>
    <d v="2017-04-17T00:00:00"/>
    <d v="2017-04-01T00:00:00"/>
    <d v="2017-04-17T00:00:00"/>
    <s v="Monday"/>
    <d v="1899-12-30T17:18:53"/>
    <d v="1899-12-30T17:00:00"/>
    <s v="One Way"/>
  </r>
  <r>
    <n v="1517760"/>
    <s v="RFID Card Member"/>
    <s v="Milwaukee"/>
    <s v="WI"/>
    <n v="53212"/>
    <s v="UNITED STATES"/>
    <s v="Annual Pass"/>
    <n v="11090"/>
    <x v="6"/>
    <n v="43.038719999999998"/>
    <n v="-87.905339999999995"/>
    <x v="16"/>
    <n v="43.052549999999997"/>
    <n v="-87.909329999999997"/>
    <n v="10"/>
    <n v="0"/>
    <n v="1.5"/>
    <n v="1.4"/>
    <n v="60"/>
    <n v="-1"/>
    <d v="2017-04-17T00:00:00"/>
    <d v="2017-04-01T00:00:00"/>
    <d v="2017-04-17T00:00:00"/>
    <s v="Monday"/>
    <d v="1899-12-30T17:22:20"/>
    <d v="1899-12-30T17:00:00"/>
    <n v="1"/>
    <d v="2017-04-17T00:00:00"/>
    <d v="2017-04-01T00:00:00"/>
    <d v="2017-04-17T00:00:00"/>
    <s v="Monday"/>
    <d v="1899-12-30T17:32:34"/>
    <d v="1899-12-30T18:00:00"/>
    <s v="One Way"/>
  </r>
  <r>
    <n v="1400126"/>
    <s v="RFID Card Member"/>
    <s v="Milwaukee"/>
    <s v="WI"/>
    <n v="53211"/>
    <s v="UNITED STATES"/>
    <s v="Annual Pass"/>
    <n v="199"/>
    <x v="22"/>
    <n v="43.066893999999998"/>
    <n v="-87.877936000000005"/>
    <x v="29"/>
    <n v="43.06033"/>
    <n v="-87.89546"/>
    <n v="7"/>
    <n v="0"/>
    <n v="1.1000000000000001"/>
    <n v="1"/>
    <n v="42"/>
    <n v="-1"/>
    <d v="2017-04-17T00:00:00"/>
    <d v="2017-04-01T00:00:00"/>
    <d v="2017-04-17T00:00:00"/>
    <s v="Monday"/>
    <d v="1899-12-30T18:19:21"/>
    <d v="1899-12-30T18:00:00"/>
    <n v="1"/>
    <d v="2017-04-17T00:00:00"/>
    <d v="2017-04-01T00:00:00"/>
    <d v="2017-04-17T00:00:00"/>
    <s v="Monday"/>
    <d v="1899-12-30T18:26:26"/>
    <d v="1899-12-30T18:00:00"/>
    <s v="One Way"/>
  </r>
  <r>
    <n v="1249351"/>
    <s v="RFID Card Member"/>
    <s v="Darien"/>
    <s v="IL"/>
    <n v="60561"/>
    <s v="UNITED STATES"/>
    <s v="Bublr for Organizations"/>
    <n v="5486"/>
    <x v="27"/>
    <n v="43.074890000000003"/>
    <n v="-87.882810000000006"/>
    <x v="47"/>
    <n v="43.060250000000003"/>
    <n v="-87.892169999999993"/>
    <n v="13"/>
    <n v="0"/>
    <n v="2"/>
    <n v="1.9"/>
    <n v="78"/>
    <n v="-1"/>
    <d v="2017-04-17T00:00:00"/>
    <d v="2017-04-01T00:00:00"/>
    <d v="2017-04-17T00:00:00"/>
    <s v="Monday"/>
    <d v="1899-12-30T18:48:35"/>
    <d v="1899-12-30T19:00:00"/>
    <n v="1"/>
    <d v="2017-04-17T00:00:00"/>
    <d v="2017-04-01T00:00:00"/>
    <d v="2017-04-17T00:00:00"/>
    <s v="Monday"/>
    <d v="1899-12-30T19:01:15"/>
    <d v="1899-12-30T19:00:00"/>
    <s v="One Way"/>
  </r>
  <r>
    <n v="1359140"/>
    <s v="RFID Card Member"/>
    <s v="Dousman"/>
    <s v="WI"/>
    <n v="53118"/>
    <s v="UNITED STATES"/>
    <s v="Annual Pass"/>
    <n v="128"/>
    <x v="43"/>
    <n v="43.05847"/>
    <n v="-87.898079999999993"/>
    <x v="29"/>
    <n v="43.06033"/>
    <n v="-87.89546"/>
    <n v="4"/>
    <n v="0"/>
    <n v="0.6"/>
    <n v="0.6"/>
    <n v="24"/>
    <n v="-1"/>
    <d v="2017-04-17T00:00:00"/>
    <d v="2017-04-01T00:00:00"/>
    <d v="2017-04-17T00:00:00"/>
    <s v="Monday"/>
    <d v="1899-12-30T19:25:07"/>
    <d v="1899-12-30T19:00:00"/>
    <n v="1"/>
    <d v="2017-04-17T00:00:00"/>
    <d v="2017-04-01T00:00:00"/>
    <d v="2017-04-17T00:00:00"/>
    <s v="Monday"/>
    <d v="1899-12-30T19:29:52"/>
    <d v="1899-12-30T19:00:00"/>
    <s v="One Way"/>
  </r>
  <r>
    <n v="1357250"/>
    <s v="RFID Card Member"/>
    <s v="Milwaukee"/>
    <s v="WI"/>
    <n v="53202"/>
    <s v="UNITED STATES"/>
    <s v="Annual Pass"/>
    <n v="957"/>
    <x v="1"/>
    <n v="43.048200000000001"/>
    <n v="-87.900859999999994"/>
    <x v="1"/>
    <n v="43.03886"/>
    <n v="-87.902720000000002"/>
    <n v="5"/>
    <n v="0"/>
    <n v="0.8"/>
    <n v="0.7"/>
    <n v="30"/>
    <n v="-1"/>
    <d v="2017-04-18T00:00:00"/>
    <d v="2017-04-01T00:00:00"/>
    <d v="2017-04-18T00:00:00"/>
    <s v="Tuesday"/>
    <d v="1899-12-30T07:42:17"/>
    <d v="1899-12-30T08:00:00"/>
    <n v="1"/>
    <d v="2017-04-18T00:00:00"/>
    <d v="2017-04-01T00:00:00"/>
    <d v="2017-04-18T00:00:00"/>
    <s v="Tuesday"/>
    <d v="1899-12-30T07:47:17"/>
    <d v="1899-12-30T08:00:00"/>
    <s v="One Way"/>
  </r>
  <r>
    <n v="1518070"/>
    <s v="RFID Card Member"/>
    <s v="Milwaukee"/>
    <s v="WI"/>
    <n v="53211"/>
    <s v="UNITED STATES"/>
    <s v="30-Day Pass"/>
    <n v="5520"/>
    <x v="36"/>
    <n v="43.069021999999997"/>
    <n v="-87.887940999999998"/>
    <x v="16"/>
    <n v="43.052549999999997"/>
    <n v="-87.909329999999997"/>
    <n v="11"/>
    <n v="0"/>
    <n v="1.7"/>
    <n v="1.6"/>
    <n v="66"/>
    <n v="-1"/>
    <d v="2017-04-18T00:00:00"/>
    <d v="2017-04-01T00:00:00"/>
    <d v="2017-04-18T00:00:00"/>
    <s v="Tuesday"/>
    <d v="1899-12-30T08:26:40"/>
    <d v="1899-12-30T08:00:00"/>
    <n v="1"/>
    <d v="2017-04-18T00:00:00"/>
    <d v="2017-04-01T00:00:00"/>
    <d v="2017-04-18T00:00:00"/>
    <s v="Tuesday"/>
    <d v="1899-12-30T08:37:12"/>
    <d v="1899-12-30T09:00:00"/>
    <s v="One Way"/>
  </r>
  <r>
    <n v="1249757"/>
    <s v="RFID Card Member"/>
    <s v="Mount Horeb"/>
    <s v="WI"/>
    <n v="53572"/>
    <s v="UNITED STATES"/>
    <s v="Bublr for Organizations"/>
    <n v="5581"/>
    <x v="35"/>
    <n v="43.060250000000003"/>
    <n v="-87.892169999999993"/>
    <x v="12"/>
    <n v="43.036900000000003"/>
    <n v="-87.89667"/>
    <n v="18"/>
    <n v="0"/>
    <n v="2.7"/>
    <n v="2.6"/>
    <n v="108"/>
    <n v="-1"/>
    <d v="2017-04-18T00:00:00"/>
    <d v="2017-04-01T00:00:00"/>
    <d v="2017-04-18T00:00:00"/>
    <s v="Tuesday"/>
    <d v="1899-12-30T12:03:43"/>
    <d v="1899-12-30T12:00:00"/>
    <n v="1"/>
    <d v="2017-04-18T00:00:00"/>
    <d v="2017-04-01T00:00:00"/>
    <d v="2017-04-18T00:00:00"/>
    <s v="Tuesday"/>
    <d v="1899-12-30T12:21:03"/>
    <d v="1899-12-30T12:00:00"/>
    <s v="One Way"/>
  </r>
  <r>
    <n v="1372080"/>
    <s v="RFID Card Member"/>
    <s v="Milwaukee"/>
    <s v="WI"/>
    <n v="53201"/>
    <s v="UNITED STATES"/>
    <s v="Annual Pass"/>
    <n v="318"/>
    <x v="27"/>
    <n v="43.074890000000003"/>
    <n v="-87.882810000000006"/>
    <x v="25"/>
    <n v="43.074890000000003"/>
    <n v="-87.882810000000006"/>
    <n v="0"/>
    <n v="0"/>
    <n v="0"/>
    <n v="0"/>
    <n v="0"/>
    <n v="-1"/>
    <d v="2017-04-18T00:00:00"/>
    <d v="2017-04-01T00:00:00"/>
    <d v="2017-04-18T00:00:00"/>
    <s v="Tuesday"/>
    <d v="1899-12-30T12:33:25"/>
    <d v="1899-12-30T13:00:00"/>
    <n v="1"/>
    <d v="2017-04-18T00:00:00"/>
    <d v="2017-04-01T00:00:00"/>
    <d v="2017-04-18T00:00:00"/>
    <s v="Tuesday"/>
    <d v="1899-12-30T12:33:46"/>
    <d v="1899-12-30T13:00:00"/>
    <s v="Round Trip"/>
  </r>
  <r>
    <n v="986622"/>
    <s v="RFID Card Member"/>
    <s v="Waukegan"/>
    <s v="IL"/>
    <n v="60085"/>
    <s v="UNITED STATES"/>
    <s v="Annual Pass"/>
    <n v="5570"/>
    <x v="6"/>
    <n v="43.038719999999998"/>
    <n v="-87.905339999999995"/>
    <x v="43"/>
    <n v="43.031480000000002"/>
    <n v="-87.908169999999998"/>
    <n v="4"/>
    <n v="0"/>
    <n v="0.6"/>
    <n v="0.6"/>
    <n v="24"/>
    <n v="-1"/>
    <d v="2017-04-18T00:00:00"/>
    <d v="2017-04-01T00:00:00"/>
    <d v="2017-04-18T00:00:00"/>
    <s v="Tuesday"/>
    <d v="1899-12-30T12:52:11"/>
    <d v="1899-12-30T13:00:00"/>
    <n v="1"/>
    <d v="2017-04-18T00:00:00"/>
    <d v="2017-04-01T00:00:00"/>
    <d v="2017-04-18T00:00:00"/>
    <s v="Tuesday"/>
    <d v="1899-12-30T12:56:54"/>
    <d v="1899-12-30T13:00:00"/>
    <s v="One Way"/>
  </r>
  <r>
    <n v="1387849"/>
    <s v="RFID Card Member"/>
    <s v="Burlington"/>
    <s v="WI"/>
    <n v="53105"/>
    <s v="UNITED STATES"/>
    <s v="Annual Pass"/>
    <n v="318"/>
    <x v="27"/>
    <n v="43.074890000000003"/>
    <n v="-87.882810000000006"/>
    <x v="25"/>
    <n v="43.074890000000003"/>
    <n v="-87.882810000000006"/>
    <n v="0"/>
    <n v="0"/>
    <n v="0"/>
    <n v="0"/>
    <n v="0"/>
    <n v="-1"/>
    <d v="2017-04-18T00:00:00"/>
    <d v="2017-04-01T00:00:00"/>
    <d v="2017-04-18T00:00:00"/>
    <s v="Tuesday"/>
    <d v="1899-12-30T13:36:32"/>
    <d v="1899-12-30T14:00:00"/>
    <n v="1"/>
    <d v="2017-04-18T00:00:00"/>
    <d v="2017-04-01T00:00:00"/>
    <d v="2017-04-18T00:00:00"/>
    <s v="Tuesday"/>
    <d v="1899-12-30T13:36:51"/>
    <d v="1899-12-30T14:00:00"/>
    <s v="Round Trip"/>
  </r>
  <r>
    <n v="1494109"/>
    <s v="RFID Card Member"/>
    <s v="Milwaukee"/>
    <s v="WI"/>
    <n v="53233"/>
    <s v="UNITED STATES"/>
    <s v="Annual Pass"/>
    <n v="5564"/>
    <x v="2"/>
    <n v="43.03886"/>
    <n v="-87.902720000000002"/>
    <x v="19"/>
    <n v="43.040349999999997"/>
    <n v="-87.920760000000001"/>
    <n v="8"/>
    <n v="0"/>
    <n v="1.2"/>
    <n v="1.1000000000000001"/>
    <n v="48"/>
    <n v="-1"/>
    <d v="2017-04-18T00:00:00"/>
    <d v="2017-04-01T00:00:00"/>
    <d v="2017-04-18T00:00:00"/>
    <s v="Tuesday"/>
    <d v="1899-12-30T16:03:55"/>
    <d v="1899-12-30T16:00:00"/>
    <n v="1"/>
    <d v="2017-04-18T00:00:00"/>
    <d v="2017-04-01T00:00:00"/>
    <d v="2017-04-18T00:00:00"/>
    <s v="Tuesday"/>
    <d v="1899-12-30T16:11:05"/>
    <d v="1899-12-30T16:00:00"/>
    <s v="One Way"/>
  </r>
  <r>
    <n v="1234934"/>
    <s v="RFID Card Member"/>
    <s v="Milwaukee"/>
    <s v="WI"/>
    <n v="53202"/>
    <s v="UNITED STATES"/>
    <s v="30-Day Pass"/>
    <n v="109"/>
    <x v="9"/>
    <n v="43.05097"/>
    <n v="-87.906440000000003"/>
    <x v="26"/>
    <n v="43.053040000000003"/>
    <n v="-87.897660000000002"/>
    <n v="7"/>
    <n v="0"/>
    <n v="1.1000000000000001"/>
    <n v="1"/>
    <n v="42"/>
    <n v="-1"/>
    <d v="2017-04-22T00:00:00"/>
    <d v="2017-04-01T00:00:00"/>
    <d v="2017-04-22T00:00:00"/>
    <s v="Saturday"/>
    <d v="1899-12-30T17:09:28"/>
    <d v="1899-12-30T17:00:00"/>
    <n v="1"/>
    <d v="2017-04-22T00:00:00"/>
    <d v="2017-04-01T00:00:00"/>
    <d v="2017-04-22T00:00:00"/>
    <s v="Saturday"/>
    <d v="1899-12-30T17:16:02"/>
    <d v="1899-12-30T17:00:00"/>
    <s v="One Way"/>
  </r>
  <r>
    <n v="1191218"/>
    <s v="RFID Card Member"/>
    <s v="Milwaukee "/>
    <s v="WI"/>
    <n v="53212"/>
    <s v="UNITED STATES"/>
    <s v="30-Day Pass"/>
    <n v="11093"/>
    <x v="10"/>
    <n v="43.060786"/>
    <n v="-87.883825999999999"/>
    <x v="47"/>
    <n v="43.060250000000003"/>
    <n v="-87.892169999999993"/>
    <n v="3"/>
    <n v="0"/>
    <n v="0.5"/>
    <n v="0.4"/>
    <n v="18"/>
    <n v="-1"/>
    <d v="2017-04-27T00:00:00"/>
    <d v="2017-04-01T00:00:00"/>
    <d v="2017-04-27T00:00:00"/>
    <s v="Thursday"/>
    <d v="1899-12-30T15:09:16"/>
    <d v="1899-12-30T15:00:00"/>
    <n v="1"/>
    <d v="2017-04-27T00:00:00"/>
    <d v="2017-04-01T00:00:00"/>
    <d v="2017-04-27T00:00:00"/>
    <s v="Thursday"/>
    <d v="1899-12-30T15:12:35"/>
    <d v="1899-12-30T15:00:00"/>
    <s v="One Way"/>
  </r>
  <r>
    <n v="1387713"/>
    <s v="RFID Card Member"/>
    <s v="Wauwatosa"/>
    <s v="WI"/>
    <n v="53226"/>
    <s v="UNITED STATES"/>
    <s v="Annual Pass"/>
    <n v="5492"/>
    <x v="57"/>
    <n v="43.059550000000002"/>
    <n v="-88.008840000000006"/>
    <x v="59"/>
    <n v="43.059550000000002"/>
    <n v="-88.008840000000006"/>
    <n v="1"/>
    <n v="0"/>
    <n v="0.2"/>
    <n v="0.1"/>
    <n v="6"/>
    <n v="-1"/>
    <d v="2017-04-08T00:00:00"/>
    <d v="2017-04-01T00:00:00"/>
    <d v="2017-04-08T00:00:00"/>
    <s v="Saturday"/>
    <d v="1899-12-30T09:34:16"/>
    <d v="1899-12-30T10:00:00"/>
    <n v="1"/>
    <d v="2017-04-08T00:00:00"/>
    <d v="2017-04-01T00:00:00"/>
    <d v="2017-04-08T00:00:00"/>
    <s v="Saturday"/>
    <d v="1899-12-30T09:35:47"/>
    <d v="1899-12-30T10:00:00"/>
    <s v="Round Trip"/>
  </r>
  <r>
    <n v="1135547"/>
    <s v="RFID Card Member"/>
    <s v="Milwaukee"/>
    <s v="WI"/>
    <n v="53202"/>
    <s v="UNITED STATES"/>
    <s v="Annual Pass"/>
    <n v="143"/>
    <x v="4"/>
    <n v="43.04824"/>
    <n v="-87.904970000000006"/>
    <x v="5"/>
    <n v="43.04824"/>
    <n v="-87.904970000000006"/>
    <n v="59"/>
    <n v="0"/>
    <n v="8.9"/>
    <n v="8.4"/>
    <n v="354"/>
    <n v="-1"/>
    <d v="2017-04-24T00:00:00"/>
    <d v="2017-04-01T00:00:00"/>
    <d v="2017-04-24T00:00:00"/>
    <s v="Monday"/>
    <d v="1899-12-30T15:35:55"/>
    <d v="1899-12-30T16:00:00"/>
    <n v="1"/>
    <d v="2017-04-24T00:00:00"/>
    <d v="2017-04-01T00:00:00"/>
    <d v="2017-04-24T00:00:00"/>
    <s v="Monday"/>
    <d v="1899-12-30T16:34:23"/>
    <d v="1899-12-30T17:00:00"/>
    <s v="Round Trip"/>
  </r>
  <r>
    <n v="1230944"/>
    <s v="RFID Card Member"/>
    <s v="Milwaukee"/>
    <s v="WI"/>
    <n v="53202"/>
    <s v="UNITED STATES"/>
    <s v="30-Day Pass"/>
    <n v="5461"/>
    <x v="41"/>
    <n v="43.031480000000002"/>
    <n v="-87.908169999999998"/>
    <x v="43"/>
    <n v="43.031480000000002"/>
    <n v="-87.908169999999998"/>
    <n v="68"/>
    <n v="0"/>
    <n v="10.199999999999999"/>
    <n v="9.6999999999999993"/>
    <n v="408"/>
    <n v="-1"/>
    <d v="2017-04-16T00:00:00"/>
    <d v="2017-04-01T00:00:00"/>
    <d v="2017-04-16T00:00:00"/>
    <s v="Sunday"/>
    <d v="1899-12-30T15:20:43"/>
    <d v="1899-12-30T15:00:00"/>
    <n v="1"/>
    <d v="2017-04-16T00:00:00"/>
    <d v="2017-04-01T00:00:00"/>
    <d v="2017-04-16T00:00:00"/>
    <s v="Sunday"/>
    <d v="1899-12-30T16:28:41"/>
    <d v="1899-12-30T16:00:00"/>
    <s v="Round Trip"/>
  </r>
  <r>
    <n v="1593333"/>
    <s v="RFID Card Member"/>
    <s v="West Orange"/>
    <s v="NJ"/>
    <n v="7052"/>
    <s v="UNITED STATES"/>
    <s v="30-Day Pass"/>
    <n v="11114"/>
    <x v="2"/>
    <n v="43.03886"/>
    <n v="-87.902720000000002"/>
    <x v="51"/>
    <n v="43.024340000000002"/>
    <n v="-87.916753"/>
    <n v="29"/>
    <n v="0"/>
    <n v="4.4000000000000004"/>
    <n v="4.0999999999999996"/>
    <n v="174"/>
    <n v="-1"/>
    <d v="2017-04-23T00:00:00"/>
    <d v="2017-04-01T00:00:00"/>
    <d v="2017-04-23T00:00:00"/>
    <s v="Sunday"/>
    <d v="1899-12-30T09:23:32"/>
    <d v="1899-12-30T09:00:00"/>
    <n v="1"/>
    <d v="2017-04-23T00:00:00"/>
    <d v="2017-04-01T00:00:00"/>
    <d v="2017-04-23T00:00:00"/>
    <s v="Sunday"/>
    <d v="1899-12-30T09:52:25"/>
    <d v="1899-12-30T10:00:00"/>
    <s v="One Way"/>
  </r>
  <r>
    <n v="1394702"/>
    <s v="RFID Card Member"/>
    <s v="La Grange"/>
    <s v="IL"/>
    <n v="60525"/>
    <s v="UNITED STATES"/>
    <s v="30-Day Pass"/>
    <n v="5524"/>
    <x v="13"/>
    <n v="43.038649999999997"/>
    <n v="-87.921930000000003"/>
    <x v="5"/>
    <n v="43.04824"/>
    <n v="-87.904970000000006"/>
    <n v="17"/>
    <n v="0"/>
    <n v="2.6"/>
    <n v="2.4"/>
    <n v="102"/>
    <n v="-1"/>
    <d v="2017-04-07T00:00:00"/>
    <d v="2017-04-01T00:00:00"/>
    <d v="2017-04-07T00:00:00"/>
    <s v="Friday"/>
    <d v="1899-12-30T17:37:05"/>
    <d v="1899-12-30T18:00:00"/>
    <n v="1"/>
    <d v="2017-04-07T00:00:00"/>
    <d v="2017-04-01T00:00:00"/>
    <d v="2017-04-07T00:00:00"/>
    <s v="Friday"/>
    <d v="1899-12-30T17:54:07"/>
    <d v="1899-12-30T18:00:00"/>
    <s v="One Way"/>
  </r>
  <r>
    <n v="1586103"/>
    <s v="RFID Card Member"/>
    <m/>
    <m/>
    <n v="53212"/>
    <s v="UNITED STATES"/>
    <s v="30-Day Pass"/>
    <n v="11077"/>
    <x v="30"/>
    <n v="43.045712999999999"/>
    <n v="-87.899756999999994"/>
    <x v="50"/>
    <n v="43.05847"/>
    <n v="-87.898079999999993"/>
    <n v="7"/>
    <n v="0"/>
    <n v="1.1000000000000001"/>
    <n v="1"/>
    <n v="42"/>
    <n v="-1"/>
    <d v="2017-04-21T00:00:00"/>
    <d v="2017-04-01T00:00:00"/>
    <d v="2017-04-21T00:00:00"/>
    <s v="Friday"/>
    <d v="1899-12-30T10:59:08"/>
    <d v="1899-12-30T11:00:00"/>
    <n v="1"/>
    <d v="2017-04-21T00:00:00"/>
    <d v="2017-04-01T00:00:00"/>
    <d v="2017-04-21T00:00:00"/>
    <s v="Friday"/>
    <d v="1899-12-30T11:06:56"/>
    <d v="1899-12-30T11:00:00"/>
    <s v="One Way"/>
  </r>
  <r>
    <n v="618487"/>
    <s v="RFID Card Member"/>
    <s v="South Milwaukee"/>
    <s v="WI"/>
    <n v="53172"/>
    <s v="UNITED STATES"/>
    <s v="30-Day Pass"/>
    <n v="5501"/>
    <x v="7"/>
    <n v="43.038245000000003"/>
    <n v="-87.914811999999998"/>
    <x v="8"/>
    <n v="43.038245000000003"/>
    <n v="-87.914811999999998"/>
    <n v="0"/>
    <n v="0"/>
    <n v="0"/>
    <n v="0"/>
    <n v="0"/>
    <n v="-1"/>
    <d v="2017-04-17T00:00:00"/>
    <d v="2017-04-01T00:00:00"/>
    <d v="2017-04-17T00:00:00"/>
    <s v="Monday"/>
    <d v="1899-12-30T12:11:36"/>
    <d v="1899-12-30T12:00:00"/>
    <n v="1"/>
    <d v="2017-04-17T00:00:00"/>
    <d v="2017-04-01T00:00:00"/>
    <d v="2017-04-17T00:00:00"/>
    <s v="Monday"/>
    <d v="1899-12-30T12:11:48"/>
    <d v="1899-12-30T12:00:00"/>
    <s v="Round Trip"/>
  </r>
  <r>
    <n v="1569964"/>
    <s v="RFID Card Member"/>
    <s v="Milwaukee"/>
    <s v="WI"/>
    <n v="53202"/>
    <s v="UNITED STATES"/>
    <s v="30-Day Pass"/>
    <n v="146"/>
    <x v="12"/>
    <n v="43.052460000000004"/>
    <n v="-87.891000000000005"/>
    <x v="11"/>
    <n v="43.052460000000004"/>
    <n v="-87.891000000000005"/>
    <n v="48"/>
    <n v="0"/>
    <n v="7.2"/>
    <n v="6.8"/>
    <n v="288"/>
    <n v="-1"/>
    <d v="2017-04-15T00:00:00"/>
    <d v="2017-04-01T00:00:00"/>
    <d v="2017-04-15T00:00:00"/>
    <s v="Saturday"/>
    <d v="1899-12-30T15:37:11"/>
    <d v="1899-12-30T16:00:00"/>
    <n v="1"/>
    <d v="2017-04-15T00:00:00"/>
    <d v="2017-04-01T00:00:00"/>
    <d v="2017-04-15T00:00:00"/>
    <s v="Saturday"/>
    <d v="1899-12-30T16:25:26"/>
    <d v="1899-12-30T16:00:00"/>
    <s v="Round Trip"/>
  </r>
  <r>
    <n v="1579198"/>
    <s v="RFID Card Member"/>
    <s v="Milwaukee"/>
    <s v="WI"/>
    <n v="53202"/>
    <s v="UNITED STATES"/>
    <s v="30-Day Pass"/>
    <n v="5453"/>
    <x v="12"/>
    <n v="43.052460000000004"/>
    <n v="-87.891000000000005"/>
    <x v="53"/>
    <n v="43.060786"/>
    <n v="-87.883825999999999"/>
    <n v="13"/>
    <n v="0"/>
    <n v="2"/>
    <n v="1.9"/>
    <n v="78"/>
    <n v="-1"/>
    <d v="2017-04-15T00:00:00"/>
    <d v="2017-04-01T00:00:00"/>
    <d v="2017-04-15T00:00:00"/>
    <s v="Saturday"/>
    <d v="1899-12-30T16:21:19"/>
    <d v="1899-12-30T16:00:00"/>
    <n v="1"/>
    <d v="2017-04-15T00:00:00"/>
    <d v="2017-04-01T00:00:00"/>
    <d v="2017-04-15T00:00:00"/>
    <s v="Saturday"/>
    <d v="1899-12-30T16:34:51"/>
    <d v="1899-12-30T17:00:00"/>
    <s v="One Way"/>
  </r>
  <r>
    <n v="1323016"/>
    <s v="RFID Card Member"/>
    <s v="Milwaukee"/>
    <s v="WI"/>
    <n v="53202"/>
    <s v="UNITED STATES"/>
    <s v="30-Day Pass"/>
    <n v="5437"/>
    <x v="3"/>
    <n v="43.03519"/>
    <n v="-87.907390000000007"/>
    <x v="11"/>
    <n v="43.052460000000004"/>
    <n v="-87.891000000000005"/>
    <n v="16"/>
    <n v="0"/>
    <n v="2.4"/>
    <n v="2.2999999999999998"/>
    <n v="96"/>
    <n v="-1"/>
    <d v="2017-04-08T00:00:00"/>
    <d v="2017-04-01T00:00:00"/>
    <d v="2017-04-08T00:00:00"/>
    <s v="Saturday"/>
    <d v="1899-12-30T17:23:53"/>
    <d v="1899-12-30T17:00:00"/>
    <n v="1"/>
    <d v="2017-04-08T00:00:00"/>
    <d v="2017-04-01T00:00:00"/>
    <d v="2017-04-08T00:00:00"/>
    <s v="Saturday"/>
    <d v="1899-12-30T17:39:37"/>
    <d v="1899-12-30T18:00:00"/>
    <s v="One Way"/>
  </r>
  <r>
    <n v="1373301"/>
    <s v="RFID Card Member"/>
    <s v="Mequon"/>
    <s v="WI"/>
    <n v="53092"/>
    <s v="UNITED STATES"/>
    <s v="Annual Pass"/>
    <n v="5459"/>
    <x v="53"/>
    <n v="43.074655999999997"/>
    <n v="-87.889011999999994"/>
    <x v="47"/>
    <n v="43.060250000000003"/>
    <n v="-87.892169999999993"/>
    <n v="7"/>
    <n v="0"/>
    <n v="1.1000000000000001"/>
    <n v="1"/>
    <n v="42"/>
    <n v="-1"/>
    <d v="2017-04-01T00:00:00"/>
    <d v="2017-04-01T00:00:00"/>
    <d v="2017-04-01T00:00:00"/>
    <s v="Saturday"/>
    <d v="1899-12-30T01:42:31"/>
    <d v="1899-12-30T02:00:00"/>
    <n v="1"/>
    <d v="2017-04-01T00:00:00"/>
    <d v="2017-04-01T00:00:00"/>
    <d v="2017-04-01T00:00:00"/>
    <s v="Saturday"/>
    <d v="1899-12-30T01:49:55"/>
    <d v="1899-12-30T02:00:00"/>
    <s v="One Way"/>
  </r>
  <r>
    <n v="1509599"/>
    <s v="RFID Card Member"/>
    <s v="Greenfield"/>
    <s v="WI"/>
    <n v="53220"/>
    <s v="UNITED STATES"/>
    <s v="Annual Pass"/>
    <n v="11117"/>
    <x v="17"/>
    <n v="43.060580000000002"/>
    <n v="-87.998589999999993"/>
    <x v="17"/>
    <n v="43.060580000000002"/>
    <n v="-87.998589999999993"/>
    <n v="6"/>
    <n v="0"/>
    <n v="0.9"/>
    <n v="0.9"/>
    <n v="36"/>
    <n v="-1"/>
    <d v="2017-04-01T00:00:00"/>
    <d v="2017-04-01T00:00:00"/>
    <d v="2017-04-01T00:00:00"/>
    <s v="Saturday"/>
    <d v="1899-12-30T09:34:17"/>
    <d v="1899-12-30T10:00:00"/>
    <n v="1"/>
    <d v="2017-04-01T00:00:00"/>
    <d v="2017-04-01T00:00:00"/>
    <d v="2017-04-01T00:00:00"/>
    <s v="Saturday"/>
    <d v="1899-12-30T09:40:34"/>
    <d v="1899-12-30T10:00:00"/>
    <s v="Round Trip"/>
  </r>
  <r>
    <n v="1250295"/>
    <s v="RFID Card Member"/>
    <s v="Plover"/>
    <s v="WI"/>
    <n v="54467"/>
    <s v="UNITED STATES"/>
    <s v="Bublr for Organizations"/>
    <n v="976"/>
    <x v="32"/>
    <n v="43.078530000000001"/>
    <n v="-87.882620000000003"/>
    <x v="35"/>
    <n v="43.066893999999998"/>
    <n v="-87.877936000000005"/>
    <n v="10"/>
    <n v="0"/>
    <n v="1.5"/>
    <n v="1.4"/>
    <n v="60"/>
    <n v="-1"/>
    <d v="2017-04-01T00:00:00"/>
    <d v="2017-04-01T00:00:00"/>
    <d v="2017-04-01T00:00:00"/>
    <s v="Saturday"/>
    <d v="1899-12-30T13:08:36"/>
    <d v="1899-12-30T13:00:00"/>
    <n v="1"/>
    <d v="2017-04-01T00:00:00"/>
    <d v="2017-04-01T00:00:00"/>
    <d v="2017-04-01T00:00:00"/>
    <s v="Saturday"/>
    <d v="1899-12-30T13:18:54"/>
    <d v="1899-12-30T13:00:00"/>
    <s v="One Way"/>
  </r>
  <r>
    <n v="1432366"/>
    <s v="RFID Card Member"/>
    <s v="Milwaukee"/>
    <s v="WI"/>
    <n v="53233"/>
    <s v="UNITED STATES"/>
    <s v="Annual Pass"/>
    <n v="188"/>
    <x v="24"/>
    <n v="43.040154000000001"/>
    <n v="-87.932113000000001"/>
    <x v="4"/>
    <n v="43.042490000000001"/>
    <n v="-87.909959999999998"/>
    <n v="15"/>
    <n v="0"/>
    <n v="2.2999999999999998"/>
    <n v="2.1"/>
    <n v="90"/>
    <n v="-1"/>
    <d v="2017-04-01T00:00:00"/>
    <d v="2017-04-01T00:00:00"/>
    <d v="2017-04-01T00:00:00"/>
    <s v="Saturday"/>
    <d v="1899-12-30T14:17:44"/>
    <d v="1899-12-30T14:00:00"/>
    <n v="1"/>
    <d v="2017-04-01T00:00:00"/>
    <d v="2017-04-01T00:00:00"/>
    <d v="2017-04-01T00:00:00"/>
    <s v="Saturday"/>
    <d v="1899-12-30T14:32:11"/>
    <d v="1899-12-30T15:00:00"/>
    <s v="One Way"/>
  </r>
  <r>
    <n v="1472112"/>
    <s v="RFID Card Member"/>
    <s v="Milwaukee"/>
    <s v="WI"/>
    <n v="53202"/>
    <s v="UNITED STATES"/>
    <s v="Annual Pass"/>
    <n v="11085"/>
    <x v="3"/>
    <n v="43.03519"/>
    <n v="-87.907390000000007"/>
    <x v="58"/>
    <n v="43.026229999999998"/>
    <n v="-87.912809999999993"/>
    <n v="7"/>
    <n v="0"/>
    <n v="1.1000000000000001"/>
    <n v="1"/>
    <n v="42"/>
    <n v="-1"/>
    <d v="2017-04-01T00:00:00"/>
    <d v="2017-04-01T00:00:00"/>
    <d v="2017-04-01T00:00:00"/>
    <s v="Saturday"/>
    <d v="1899-12-30T14:49:04"/>
    <d v="1899-12-30T15:00:00"/>
    <n v="1"/>
    <d v="2017-04-01T00:00:00"/>
    <d v="2017-04-01T00:00:00"/>
    <d v="2017-04-01T00:00:00"/>
    <s v="Saturday"/>
    <d v="1899-12-30T14:56:12"/>
    <d v="1899-12-30T15:00:00"/>
    <s v="One Way"/>
  </r>
  <r>
    <n v="1249212"/>
    <s v="RFID Card Member"/>
    <s v="Milwaukee"/>
    <s v="WI"/>
    <n v="53213"/>
    <s v="UNITED STATES"/>
    <s v="Bublr for Organizations"/>
    <n v="976"/>
    <x v="22"/>
    <n v="43.066893999999998"/>
    <n v="-87.877936000000005"/>
    <x v="29"/>
    <n v="43.06033"/>
    <n v="-87.89546"/>
    <n v="11"/>
    <n v="0"/>
    <n v="1.7"/>
    <n v="1.6"/>
    <n v="66"/>
    <n v="-1"/>
    <d v="2017-04-01T00:00:00"/>
    <d v="2017-04-01T00:00:00"/>
    <d v="2017-04-01T00:00:00"/>
    <s v="Saturday"/>
    <d v="1899-12-30T15:33:43"/>
    <d v="1899-12-30T16:00:00"/>
    <n v="1"/>
    <d v="2017-04-01T00:00:00"/>
    <d v="2017-04-01T00:00:00"/>
    <d v="2017-04-01T00:00:00"/>
    <s v="Saturday"/>
    <d v="1899-12-30T15:44:12"/>
    <d v="1899-12-30T16:00:00"/>
    <s v="One Way"/>
  </r>
  <r>
    <n v="1397173"/>
    <s v="RFID Card Member"/>
    <s v="Milwaukee"/>
    <s v="WI"/>
    <n v="53212"/>
    <s v="UNITED STATES"/>
    <s v="Annual Pass"/>
    <n v="976"/>
    <x v="31"/>
    <n v="43.06033"/>
    <n v="-87.89546"/>
    <x v="48"/>
    <n v="43.060155999999999"/>
    <n v="-87.881258000000003"/>
    <n v="416"/>
    <n v="36"/>
    <n v="18"/>
    <n v="17.100000000000001"/>
    <n v="720"/>
    <n v="-1"/>
    <d v="2017-04-01T00:00:00"/>
    <d v="2017-04-01T00:00:00"/>
    <d v="2017-04-01T00:00:00"/>
    <s v="Saturday"/>
    <d v="1899-12-30T16:00:24"/>
    <d v="1899-12-30T16:00:00"/>
    <n v="1"/>
    <d v="2017-04-01T00:00:00"/>
    <d v="2017-04-01T00:00:00"/>
    <d v="2017-04-01T00:00:00"/>
    <s v="Saturday"/>
    <d v="1899-12-30T22:56:51"/>
    <d v="1899-12-30T23:00:00"/>
    <s v="One Way"/>
  </r>
  <r>
    <n v="1381218"/>
    <s v="RFID Card Member"/>
    <s v="Shorewood"/>
    <s v="WI"/>
    <n v="53211"/>
    <s v="UNITED STATES"/>
    <s v="30-Day Pass"/>
    <n v="5471"/>
    <x v="38"/>
    <n v="43.058619999999998"/>
    <n v="-87.885319999999993"/>
    <x v="20"/>
    <n v="43.077359999999999"/>
    <n v="-87.880769999999998"/>
    <n v="49"/>
    <n v="0"/>
    <n v="7.4"/>
    <n v="7"/>
    <n v="294"/>
    <n v="-1"/>
    <d v="2017-04-01T00:00:00"/>
    <d v="2017-04-01T00:00:00"/>
    <d v="2017-04-01T00:00:00"/>
    <s v="Saturday"/>
    <d v="1899-12-30T17:22:55"/>
    <d v="1899-12-30T17:00:00"/>
    <n v="1"/>
    <d v="2017-04-01T00:00:00"/>
    <d v="2017-04-01T00:00:00"/>
    <d v="2017-04-01T00:00:00"/>
    <s v="Saturday"/>
    <d v="1899-12-30T18:11:58"/>
    <d v="1899-12-30T18:00:00"/>
    <s v="One Way"/>
  </r>
  <r>
    <n v="1298099"/>
    <s v="RFID Card Member"/>
    <s v="Milwaukee"/>
    <s v="WI"/>
    <n v="53233"/>
    <s v="UNITED STATES"/>
    <s v="Annual Pass"/>
    <n v="5501"/>
    <x v="24"/>
    <n v="43.040154000000001"/>
    <n v="-87.932113000000001"/>
    <x v="31"/>
    <n v="43.040154000000001"/>
    <n v="-87.932113000000001"/>
    <n v="0"/>
    <n v="0"/>
    <n v="0"/>
    <n v="0"/>
    <n v="0"/>
    <n v="-1"/>
    <d v="2017-04-02T00:00:00"/>
    <d v="2017-04-01T00:00:00"/>
    <d v="2017-04-02T00:00:00"/>
    <s v="Sunday"/>
    <d v="1899-12-30T07:34:31"/>
    <d v="1899-12-30T08:00:00"/>
    <n v="1"/>
    <d v="2017-04-02T00:00:00"/>
    <d v="2017-04-01T00:00:00"/>
    <d v="2017-04-02T00:00:00"/>
    <s v="Sunday"/>
    <d v="1899-12-30T07:34:55"/>
    <d v="1899-12-30T08:00:00"/>
    <s v="Round Trip"/>
  </r>
  <r>
    <n v="1224715"/>
    <s v="RFID Card Member"/>
    <s v="Milwaukee"/>
    <s v="WI"/>
    <n v="53212"/>
    <s v="UNITED STATES"/>
    <s v="Annual Pass"/>
    <n v="11051"/>
    <x v="11"/>
    <n v="43.04804"/>
    <n v="-87.896720000000002"/>
    <x v="10"/>
    <n v="43.058619999999998"/>
    <n v="-87.885319999999993"/>
    <n v="5"/>
    <n v="0"/>
    <n v="0.8"/>
    <n v="0.7"/>
    <n v="30"/>
    <n v="-1"/>
    <d v="2017-04-02T00:00:00"/>
    <d v="2017-04-01T00:00:00"/>
    <d v="2017-04-02T00:00:00"/>
    <s v="Sunday"/>
    <d v="1899-12-30T10:34:38"/>
    <d v="1899-12-30T11:00:00"/>
    <n v="1"/>
    <d v="2017-04-02T00:00:00"/>
    <d v="2017-04-01T00:00:00"/>
    <d v="2017-04-02T00:00:00"/>
    <s v="Sunday"/>
    <d v="1899-12-30T10:39:39"/>
    <d v="1899-12-30T11:00:00"/>
    <s v="One Way"/>
  </r>
  <r>
    <n v="1397248"/>
    <s v="RFID Card Member"/>
    <s v="Milwaukee"/>
    <s v="WI"/>
    <n v="53211"/>
    <s v="UNITED STATES"/>
    <s v="Annual Pass"/>
    <n v="11129"/>
    <x v="37"/>
    <n v="43.036900000000003"/>
    <n v="-87.89667"/>
    <x v="7"/>
    <n v="43.038580000000003"/>
    <n v="-87.90934"/>
    <n v="29"/>
    <n v="0"/>
    <n v="4.4000000000000004"/>
    <n v="4.0999999999999996"/>
    <n v="174"/>
    <n v="-1"/>
    <d v="2017-04-02T00:00:00"/>
    <d v="2017-04-01T00:00:00"/>
    <d v="2017-04-02T00:00:00"/>
    <s v="Sunday"/>
    <d v="1899-12-30T11:38:55"/>
    <d v="1899-12-30T12:00:00"/>
    <n v="1"/>
    <d v="2017-04-02T00:00:00"/>
    <d v="2017-04-01T00:00:00"/>
    <d v="2017-04-02T00:00:00"/>
    <s v="Sunday"/>
    <d v="1899-12-30T12:07:05"/>
    <d v="1899-12-30T12:00:00"/>
    <s v="One Way"/>
  </r>
  <r>
    <n v="1170376"/>
    <s v="RFID Card Member"/>
    <s v="Fort Atkinson"/>
    <s v="WI"/>
    <n v="53538"/>
    <s v="UNITED STATES"/>
    <s v="Bublr for Organizations"/>
    <n v="189"/>
    <x v="32"/>
    <n v="43.078530000000001"/>
    <n v="-87.882620000000003"/>
    <x v="13"/>
    <n v="43.078530000000001"/>
    <n v="-87.882620000000003"/>
    <n v="8"/>
    <n v="0"/>
    <n v="1.2"/>
    <n v="1.1000000000000001"/>
    <n v="48"/>
    <n v="-1"/>
    <d v="2017-04-02T00:00:00"/>
    <d v="2017-04-01T00:00:00"/>
    <d v="2017-04-02T00:00:00"/>
    <s v="Sunday"/>
    <d v="1899-12-30T14:58:49"/>
    <d v="1899-12-30T15:00:00"/>
    <n v="1"/>
    <d v="2017-04-02T00:00:00"/>
    <d v="2017-04-01T00:00:00"/>
    <d v="2017-04-02T00:00:00"/>
    <s v="Sunday"/>
    <d v="1899-12-30T15:06:49"/>
    <d v="1899-12-30T15:00:00"/>
    <s v="Round Trip"/>
  </r>
  <r>
    <n v="1260485"/>
    <s v="RFID Card Member"/>
    <s v="Shorewood"/>
    <s v="WI"/>
    <n v="53211"/>
    <s v="UNITED STATES"/>
    <s v="Annual Pass"/>
    <n v="5568"/>
    <x v="11"/>
    <n v="43.04804"/>
    <n v="-87.896720000000002"/>
    <x v="2"/>
    <n v="43.048200000000001"/>
    <n v="-87.900859999999994"/>
    <n v="2"/>
    <n v="0"/>
    <n v="0.3"/>
    <n v="0.3"/>
    <n v="12"/>
    <n v="-1"/>
    <d v="2017-04-03T00:00:00"/>
    <d v="2017-04-01T00:00:00"/>
    <d v="2017-04-03T00:00:00"/>
    <s v="Monday"/>
    <d v="1899-12-30T17:24:47"/>
    <d v="1899-12-30T17:00:00"/>
    <n v="1"/>
    <d v="2017-04-03T00:00:00"/>
    <d v="2017-04-01T00:00:00"/>
    <d v="2017-04-03T00:00:00"/>
    <s v="Monday"/>
    <d v="1899-12-30T17:26:55"/>
    <d v="1899-12-30T17:00:00"/>
    <s v="One Way"/>
  </r>
  <r>
    <n v="1489319"/>
    <s v="RFID Card Member"/>
    <s v="Brookfield"/>
    <s v="WI"/>
    <n v="53045"/>
    <s v="UNITED STATES"/>
    <s v="Annual Pass"/>
    <n v="5520"/>
    <x v="27"/>
    <n v="43.074890000000003"/>
    <n v="-87.882810000000006"/>
    <x v="53"/>
    <n v="43.060786"/>
    <n v="-87.883825999999999"/>
    <n v="7"/>
    <n v="0"/>
    <n v="1.1000000000000001"/>
    <n v="1"/>
    <n v="42"/>
    <n v="-1"/>
    <d v="2017-04-03T00:00:00"/>
    <d v="2017-04-01T00:00:00"/>
    <d v="2017-04-03T00:00:00"/>
    <s v="Monday"/>
    <d v="1899-12-30T17:37:11"/>
    <d v="1899-12-30T18:00:00"/>
    <n v="1"/>
    <d v="2017-04-03T00:00:00"/>
    <d v="2017-04-01T00:00:00"/>
    <d v="2017-04-03T00:00:00"/>
    <s v="Monday"/>
    <d v="1899-12-30T17:44:06"/>
    <d v="1899-12-30T18:00:00"/>
    <s v="One Way"/>
  </r>
  <r>
    <n v="1477939"/>
    <s v="RFID Card Member"/>
    <s v="Campbellsport"/>
    <s v="WI"/>
    <n v="53010"/>
    <s v="UNITED STATES"/>
    <s v="Annual Pass"/>
    <n v="5501"/>
    <x v="24"/>
    <n v="43.040154000000001"/>
    <n v="-87.932113000000001"/>
    <x v="31"/>
    <n v="43.040154000000001"/>
    <n v="-87.932113000000001"/>
    <n v="0"/>
    <n v="0"/>
    <n v="0"/>
    <n v="0"/>
    <n v="0"/>
    <n v="-1"/>
    <d v="2017-04-04T00:00:00"/>
    <d v="2017-04-01T00:00:00"/>
    <d v="2017-04-04T00:00:00"/>
    <s v="Tuesday"/>
    <d v="1899-12-30T08:09:02"/>
    <d v="1899-12-30T08:00:00"/>
    <n v="1"/>
    <d v="2017-04-04T00:00:00"/>
    <d v="2017-04-01T00:00:00"/>
    <d v="2017-04-04T00:00:00"/>
    <s v="Tuesday"/>
    <d v="1899-12-30T08:09:26"/>
    <d v="1899-12-30T08:00:00"/>
    <s v="Round Trip"/>
  </r>
  <r>
    <n v="1477939"/>
    <s v="RFID Card Member"/>
    <s v="Campbellsport"/>
    <s v="WI"/>
    <n v="53010"/>
    <s v="UNITED STATES"/>
    <s v="Annual Pass"/>
    <n v="9"/>
    <x v="24"/>
    <n v="43.040154000000001"/>
    <n v="-87.932113000000001"/>
    <x v="57"/>
    <n v="43.02017"/>
    <n v="-87.933049999999994"/>
    <n v="35"/>
    <n v="0"/>
    <n v="5.3"/>
    <n v="5"/>
    <n v="210"/>
    <n v="-1"/>
    <d v="2017-04-04T00:00:00"/>
    <d v="2017-04-01T00:00:00"/>
    <d v="2017-04-04T00:00:00"/>
    <s v="Tuesday"/>
    <d v="1899-12-30T08:09:40"/>
    <d v="1899-12-30T08:00:00"/>
    <n v="1"/>
    <d v="2017-04-04T00:00:00"/>
    <d v="2017-04-01T00:00:00"/>
    <d v="2017-04-04T00:00:00"/>
    <s v="Tuesday"/>
    <d v="1899-12-30T08:44:15"/>
    <d v="1899-12-30T09:00:00"/>
    <s v="One Way"/>
  </r>
  <r>
    <n v="1489319"/>
    <s v="RFID Card Member"/>
    <s v="Brookfield"/>
    <s v="WI"/>
    <n v="53045"/>
    <s v="UNITED STATES"/>
    <s v="Annual Pass"/>
    <n v="5520"/>
    <x v="10"/>
    <n v="43.060786"/>
    <n v="-87.883825999999999"/>
    <x v="20"/>
    <n v="43.077359999999999"/>
    <n v="-87.880769999999998"/>
    <n v="8"/>
    <n v="0"/>
    <n v="1.2"/>
    <n v="1.1000000000000001"/>
    <n v="48"/>
    <n v="-1"/>
    <d v="2017-04-04T00:00:00"/>
    <d v="2017-04-01T00:00:00"/>
    <d v="2017-04-04T00:00:00"/>
    <s v="Tuesday"/>
    <d v="1899-12-30T08:51:59"/>
    <d v="1899-12-30T09:00:00"/>
    <n v="1"/>
    <d v="2017-04-04T00:00:00"/>
    <d v="2017-04-01T00:00:00"/>
    <d v="2017-04-04T00:00:00"/>
    <s v="Tuesday"/>
    <d v="1899-12-30T08:59:46"/>
    <d v="1899-12-30T09:00:00"/>
    <s v="One Way"/>
  </r>
  <r>
    <n v="927112"/>
    <s v="RFID Card Member"/>
    <s v="milwaukee"/>
    <s v="WI"/>
    <n v="53202"/>
    <s v="UNITED STATES"/>
    <s v="Annual Pass"/>
    <n v="5496"/>
    <x v="0"/>
    <n v="43.042490000000001"/>
    <n v="-87.909959999999998"/>
    <x v="2"/>
    <n v="43.048200000000001"/>
    <n v="-87.900859999999994"/>
    <n v="12"/>
    <n v="0"/>
    <n v="1.8"/>
    <n v="1.7"/>
    <n v="72"/>
    <n v="-1"/>
    <d v="2017-04-04T00:00:00"/>
    <d v="2017-04-01T00:00:00"/>
    <d v="2017-04-04T00:00:00"/>
    <s v="Tuesday"/>
    <d v="1899-12-30T15:08:03"/>
    <d v="1899-12-30T15:00:00"/>
    <n v="1"/>
    <d v="2017-04-04T00:00:00"/>
    <d v="2017-04-01T00:00:00"/>
    <d v="2017-04-04T00:00:00"/>
    <s v="Tuesday"/>
    <d v="1899-12-30T15:20:09"/>
    <d v="1899-12-30T15:00:00"/>
    <s v="One Way"/>
  </r>
  <r>
    <n v="1564631"/>
    <s v="RFID Card Member"/>
    <s v="Port Washington"/>
    <s v="WI"/>
    <n v="53074"/>
    <s v="UNITED STATES"/>
    <s v="Annual Pass"/>
    <n v="11119"/>
    <x v="22"/>
    <n v="43.066893999999998"/>
    <n v="-87.877936000000005"/>
    <x v="25"/>
    <n v="43.074890000000003"/>
    <n v="-87.882810000000006"/>
    <n v="47"/>
    <n v="0"/>
    <n v="7.1"/>
    <n v="6.7"/>
    <n v="282"/>
    <n v="-1"/>
    <d v="2017-04-04T00:00:00"/>
    <d v="2017-04-01T00:00:00"/>
    <d v="2017-04-04T00:00:00"/>
    <s v="Tuesday"/>
    <d v="1899-12-30T15:50:37"/>
    <d v="1899-12-30T16:00:00"/>
    <n v="1"/>
    <d v="2017-04-04T00:00:00"/>
    <d v="2017-04-01T00:00:00"/>
    <d v="2017-04-04T00:00:00"/>
    <s v="Tuesday"/>
    <d v="1899-12-30T16:37:17"/>
    <d v="1899-12-30T17:00:00"/>
    <s v="One Way"/>
  </r>
  <r>
    <n v="1494109"/>
    <s v="RFID Card Member"/>
    <s v="Milwaukee"/>
    <s v="WI"/>
    <n v="53233"/>
    <s v="UNITED STATES"/>
    <s v="Annual Pass"/>
    <n v="11153"/>
    <x v="2"/>
    <n v="43.03886"/>
    <n v="-87.902720000000002"/>
    <x v="19"/>
    <n v="43.040349999999997"/>
    <n v="-87.920760000000001"/>
    <n v="7"/>
    <n v="0"/>
    <n v="1.1000000000000001"/>
    <n v="1"/>
    <n v="42"/>
    <n v="-1"/>
    <d v="2017-04-04T00:00:00"/>
    <d v="2017-04-01T00:00:00"/>
    <d v="2017-04-04T00:00:00"/>
    <s v="Tuesday"/>
    <d v="1899-12-30T16:26:00"/>
    <d v="1899-12-30T16:00:00"/>
    <n v="1"/>
    <d v="2017-04-04T00:00:00"/>
    <d v="2017-04-01T00:00:00"/>
    <d v="2017-04-04T00:00:00"/>
    <s v="Tuesday"/>
    <d v="1899-12-30T16:33:35"/>
    <d v="1899-12-30T17:00:00"/>
    <s v="One Way"/>
  </r>
  <r>
    <n v="1250902"/>
    <s v="RFID Card Member"/>
    <s v="Wauwatosa"/>
    <s v="WI"/>
    <n v="53213"/>
    <s v="UNITED STATES"/>
    <s v="Bublr for Organizations"/>
    <n v="978"/>
    <x v="31"/>
    <n v="43.06033"/>
    <n v="-87.89546"/>
    <x v="47"/>
    <n v="43.060250000000003"/>
    <n v="-87.892169999999993"/>
    <n v="2"/>
    <n v="0"/>
    <n v="0.3"/>
    <n v="0.3"/>
    <n v="12"/>
    <n v="-1"/>
    <d v="2017-04-04T00:00:00"/>
    <d v="2017-04-01T00:00:00"/>
    <d v="2017-04-04T00:00:00"/>
    <s v="Tuesday"/>
    <d v="1899-12-30T18:30:52"/>
    <d v="1899-12-30T19:00:00"/>
    <n v="1"/>
    <d v="2017-04-04T00:00:00"/>
    <d v="2017-04-01T00:00:00"/>
    <d v="2017-04-04T00:00:00"/>
    <s v="Tuesday"/>
    <d v="1899-12-30T18:32:05"/>
    <d v="1899-12-30T19:00:00"/>
    <s v="One Way"/>
  </r>
  <r>
    <n v="1251113"/>
    <s v="RFID Card Member"/>
    <s v="Neenah"/>
    <s v="WI"/>
    <n v="54956"/>
    <s v="UNITED STATES"/>
    <s v="Bublr for Organizations"/>
    <n v="978"/>
    <x v="35"/>
    <n v="43.060250000000003"/>
    <n v="-87.892169999999993"/>
    <x v="47"/>
    <n v="43.060250000000003"/>
    <n v="-87.892169999999993"/>
    <n v="9"/>
    <n v="0"/>
    <n v="1.4"/>
    <n v="1.3"/>
    <n v="54"/>
    <n v="-1"/>
    <d v="2017-04-04T00:00:00"/>
    <d v="2017-04-01T00:00:00"/>
    <d v="2017-04-04T00:00:00"/>
    <s v="Tuesday"/>
    <d v="1899-12-30T19:26:13"/>
    <d v="1899-12-30T19:00:00"/>
    <n v="1"/>
    <d v="2017-04-04T00:00:00"/>
    <d v="2017-04-01T00:00:00"/>
    <d v="2017-04-04T00:00:00"/>
    <s v="Tuesday"/>
    <d v="1899-12-30T19:35:55"/>
    <d v="1899-12-30T20:00:00"/>
    <s v="Round Trip"/>
  </r>
  <r>
    <n v="1102286"/>
    <s v="RFID Card Member"/>
    <s v="madison"/>
    <s v="WI"/>
    <n v="53717"/>
    <s v="UNITED STATES"/>
    <s v="30-Day Pass"/>
    <n v="11151"/>
    <x v="16"/>
    <n v="43.03913"/>
    <n v="-87.916150000000002"/>
    <x v="37"/>
    <n v="43.02948"/>
    <n v="-87.912819999999996"/>
    <n v="17"/>
    <n v="0"/>
    <n v="2.6"/>
    <n v="2.4"/>
    <n v="102"/>
    <n v="-1"/>
    <d v="2017-04-04T00:00:00"/>
    <d v="2017-04-01T00:00:00"/>
    <d v="2017-04-04T00:00:00"/>
    <s v="Tuesday"/>
    <d v="1899-12-30T20:44:25"/>
    <d v="1899-12-30T21:00:00"/>
    <n v="1"/>
    <d v="2017-04-04T00:00:00"/>
    <d v="2017-04-01T00:00:00"/>
    <d v="2017-04-04T00:00:00"/>
    <s v="Tuesday"/>
    <d v="1899-12-30T21:01:20"/>
    <d v="1899-12-30T21:00:00"/>
    <s v="One Way"/>
  </r>
  <r>
    <n v="1468078"/>
    <s v="RFID Card Member"/>
    <s v="Milwaukee "/>
    <s v="WI"/>
    <n v="53209"/>
    <s v="UNITED STATES"/>
    <s v="Annual Pass"/>
    <n v="11051"/>
    <x v="38"/>
    <n v="43.058619999999998"/>
    <n v="-87.885319999999993"/>
    <x v="45"/>
    <n v="43.046570000000003"/>
    <n v="-87.908720000000002"/>
    <n v="9"/>
    <n v="0"/>
    <n v="1.4"/>
    <n v="1.3"/>
    <n v="54"/>
    <n v="-1"/>
    <d v="2017-04-06T00:00:00"/>
    <d v="2017-04-01T00:00:00"/>
    <d v="2017-04-06T00:00:00"/>
    <s v="Thursday"/>
    <d v="1899-12-30T08:48:31"/>
    <d v="1899-12-30T09:00:00"/>
    <n v="1"/>
    <d v="2017-04-06T00:00:00"/>
    <d v="2017-04-01T00:00:00"/>
    <d v="2017-04-06T00:00:00"/>
    <s v="Thursday"/>
    <d v="1899-12-30T08:57:50"/>
    <d v="1899-12-30T09:00:00"/>
    <s v="One Way"/>
  </r>
  <r>
    <n v="1249146"/>
    <s v="RFID Card Member"/>
    <s v="mequon"/>
    <s v="WI"/>
    <n v="53097"/>
    <s v="UNITED STATES"/>
    <s v="Bublr for Organizations"/>
    <n v="5565"/>
    <x v="32"/>
    <n v="43.078530000000001"/>
    <n v="-87.882620000000003"/>
    <x v="13"/>
    <n v="43.078530000000001"/>
    <n v="-87.882620000000003"/>
    <n v="12"/>
    <n v="0"/>
    <n v="1.8"/>
    <n v="1.7"/>
    <n v="72"/>
    <n v="-1"/>
    <d v="2017-04-06T00:00:00"/>
    <d v="2017-04-01T00:00:00"/>
    <d v="2017-04-06T00:00:00"/>
    <s v="Thursday"/>
    <d v="1899-12-30T13:09:09"/>
    <d v="1899-12-30T13:00:00"/>
    <n v="1"/>
    <d v="2017-04-06T00:00:00"/>
    <d v="2017-04-01T00:00:00"/>
    <d v="2017-04-06T00:00:00"/>
    <s v="Thursday"/>
    <d v="1899-12-30T13:21:56"/>
    <d v="1899-12-30T13:00:00"/>
    <s v="Round Trip"/>
  </r>
  <r>
    <n v="1307365"/>
    <s v="RFID Card Member"/>
    <s v="Hinsdale"/>
    <s v="IL"/>
    <n v="60521"/>
    <s v="UNITED STATES"/>
    <s v="Annual Pass"/>
    <n v="5587"/>
    <x v="24"/>
    <n v="43.040154000000001"/>
    <n v="-87.932113000000001"/>
    <x v="31"/>
    <n v="43.040154000000001"/>
    <n v="-87.932113000000001"/>
    <n v="1"/>
    <n v="0"/>
    <n v="0.2"/>
    <n v="0.1"/>
    <n v="6"/>
    <n v="-1"/>
    <d v="2017-04-06T00:00:00"/>
    <d v="2017-04-01T00:00:00"/>
    <d v="2017-04-06T00:00:00"/>
    <s v="Thursday"/>
    <d v="1899-12-30T15:32:47"/>
    <d v="1899-12-30T16:00:00"/>
    <n v="1"/>
    <d v="2017-04-06T00:00:00"/>
    <d v="2017-04-01T00:00:00"/>
    <d v="2017-04-06T00:00:00"/>
    <s v="Thursday"/>
    <d v="1899-12-30T15:33:02"/>
    <d v="1899-12-30T16:00:00"/>
    <s v="Round Trip"/>
  </r>
  <r>
    <n v="1255308"/>
    <s v="RFID Card Member"/>
    <s v="Milwaukee"/>
    <s v="WI"/>
    <n v="53211"/>
    <s v="UNITED STATES"/>
    <s v="30-Day Pass"/>
    <n v="157"/>
    <x v="22"/>
    <n v="43.066893999999998"/>
    <n v="-87.877936000000005"/>
    <x v="53"/>
    <n v="43.060786"/>
    <n v="-87.883825999999999"/>
    <n v="4"/>
    <n v="0"/>
    <n v="0.6"/>
    <n v="0.6"/>
    <n v="24"/>
    <n v="-1"/>
    <d v="2017-04-06T00:00:00"/>
    <d v="2017-04-01T00:00:00"/>
    <d v="2017-04-06T00:00:00"/>
    <s v="Thursday"/>
    <d v="1899-12-30T15:53:11"/>
    <d v="1899-12-30T16:00:00"/>
    <n v="1"/>
    <d v="2017-04-06T00:00:00"/>
    <d v="2017-04-01T00:00:00"/>
    <d v="2017-04-06T00:00:00"/>
    <s v="Thursday"/>
    <d v="1899-12-30T15:57:31"/>
    <d v="1899-12-30T16:00:00"/>
    <s v="One Way"/>
  </r>
  <r>
    <n v="1417084"/>
    <s v="RFID Card Member"/>
    <s v="waukesha"/>
    <s v="WI"/>
    <n v="53188"/>
    <s v="UNITED STATES"/>
    <s v="Annual Pass"/>
    <n v="11120"/>
    <x v="27"/>
    <n v="43.074890000000003"/>
    <n v="-87.882810000000006"/>
    <x v="38"/>
    <n v="43.069021999999997"/>
    <n v="-87.887940999999998"/>
    <n v="5"/>
    <n v="0"/>
    <n v="0.8"/>
    <n v="0.7"/>
    <n v="30"/>
    <n v="-1"/>
    <d v="2017-04-06T00:00:00"/>
    <d v="2017-04-01T00:00:00"/>
    <d v="2017-04-06T00:00:00"/>
    <s v="Thursday"/>
    <d v="1899-12-30T17:07:19"/>
    <d v="1899-12-30T17:00:00"/>
    <n v="1"/>
    <d v="2017-04-06T00:00:00"/>
    <d v="2017-04-01T00:00:00"/>
    <d v="2017-04-06T00:00:00"/>
    <s v="Thursday"/>
    <d v="1899-12-30T17:12:24"/>
    <d v="1899-12-30T17:00:00"/>
    <s v="One Way"/>
  </r>
  <r>
    <n v="1149609"/>
    <s v="RFID Card Member"/>
    <s v="Milwaukee"/>
    <s v="WI"/>
    <n v="53211"/>
    <s v="UNITED STATES"/>
    <s v="Annual Pass"/>
    <n v="11049"/>
    <x v="21"/>
    <n v="43.040349999999997"/>
    <n v="-87.920760000000001"/>
    <x v="48"/>
    <n v="43.060155999999999"/>
    <n v="-87.881258000000003"/>
    <n v="26"/>
    <n v="0"/>
    <n v="3.9"/>
    <n v="3.7"/>
    <n v="156"/>
    <n v="-1"/>
    <d v="2017-04-06T00:00:00"/>
    <d v="2017-04-01T00:00:00"/>
    <d v="2017-04-06T00:00:00"/>
    <s v="Thursday"/>
    <d v="1899-12-30T17:20:54"/>
    <d v="1899-12-30T17:00:00"/>
    <n v="1"/>
    <d v="2017-04-06T00:00:00"/>
    <d v="2017-04-01T00:00:00"/>
    <d v="2017-04-06T00:00:00"/>
    <s v="Thursday"/>
    <d v="1899-12-30T17:46:00"/>
    <d v="1899-12-30T18:00:00"/>
    <s v="One Way"/>
  </r>
  <r>
    <n v="1298099"/>
    <s v="RFID Card Member"/>
    <s v="Milwaukee"/>
    <s v="WI"/>
    <n v="53233"/>
    <s v="UNITED STATES"/>
    <s v="Annual Pass"/>
    <n v="9"/>
    <x v="27"/>
    <n v="43.074890000000003"/>
    <n v="-87.882810000000006"/>
    <x v="33"/>
    <n v="43.04804"/>
    <n v="-87.896720000000002"/>
    <n v="12"/>
    <n v="0"/>
    <n v="1.8"/>
    <n v="1.7"/>
    <n v="72"/>
    <n v="-1"/>
    <d v="2017-04-06T00:00:00"/>
    <d v="2017-04-01T00:00:00"/>
    <d v="2017-04-06T00:00:00"/>
    <s v="Thursday"/>
    <d v="1899-12-30T19:00:17"/>
    <d v="1899-12-30T19:00:00"/>
    <n v="1"/>
    <d v="2017-04-06T00:00:00"/>
    <d v="2017-04-01T00:00:00"/>
    <d v="2017-04-06T00:00:00"/>
    <s v="Thursday"/>
    <d v="1899-12-30T19:12:59"/>
    <d v="1899-12-30T19:00:00"/>
    <s v="One Way"/>
  </r>
  <r>
    <n v="1102286"/>
    <s v="RFID Card Member"/>
    <s v="madison"/>
    <s v="WI"/>
    <n v="53717"/>
    <s v="UNITED STATES"/>
    <s v="30-Day Pass"/>
    <n v="5574"/>
    <x v="16"/>
    <n v="43.03913"/>
    <n v="-87.916150000000002"/>
    <x v="37"/>
    <n v="43.02948"/>
    <n v="-87.912819999999996"/>
    <n v="9"/>
    <n v="0"/>
    <n v="1.4"/>
    <n v="1.3"/>
    <n v="54"/>
    <n v="-1"/>
    <d v="2017-04-06T00:00:00"/>
    <d v="2017-04-01T00:00:00"/>
    <d v="2017-04-06T00:00:00"/>
    <s v="Thursday"/>
    <d v="1899-12-30T19:09:51"/>
    <d v="1899-12-30T19:00:00"/>
    <n v="1"/>
    <d v="2017-04-06T00:00:00"/>
    <d v="2017-04-01T00:00:00"/>
    <d v="2017-04-06T00:00:00"/>
    <s v="Thursday"/>
    <d v="1899-12-30T19:18:33"/>
    <d v="1899-12-30T19:00:00"/>
    <s v="One Way"/>
  </r>
  <r>
    <n v="1381218"/>
    <s v="RFID Card Member"/>
    <s v="Shorewood"/>
    <s v="WI"/>
    <n v="53211"/>
    <s v="UNITED STATES"/>
    <s v="30-Day Pass"/>
    <n v="23"/>
    <x v="45"/>
    <n v="43.077359999999999"/>
    <n v="-87.880769999999998"/>
    <x v="43"/>
    <n v="43.031480000000002"/>
    <n v="-87.908169999999998"/>
    <n v="29"/>
    <n v="0"/>
    <n v="4.4000000000000004"/>
    <n v="4.0999999999999996"/>
    <n v="174"/>
    <n v="-1"/>
    <d v="2017-04-07T00:00:00"/>
    <d v="2017-04-01T00:00:00"/>
    <d v="2017-04-07T00:00:00"/>
    <s v="Friday"/>
    <d v="1899-12-30T11:29:39"/>
    <d v="1899-12-30T11:00:00"/>
    <n v="1"/>
    <d v="2017-04-07T00:00:00"/>
    <d v="2017-04-01T00:00:00"/>
    <d v="2017-04-07T00:00:00"/>
    <s v="Friday"/>
    <d v="1899-12-30T11:58:44"/>
    <d v="1899-12-30T12:00:00"/>
    <s v="One Way"/>
  </r>
  <r>
    <n v="1384165"/>
    <s v="RFID Card Member"/>
    <s v="Greenville"/>
    <s v="WI"/>
    <n v="54942"/>
    <s v="UNITED STATES"/>
    <s v="Annual Pass"/>
    <n v="11127"/>
    <x v="25"/>
    <n v="43.058010000000003"/>
    <n v="-87.877300000000005"/>
    <x v="25"/>
    <n v="43.074890000000003"/>
    <n v="-87.882810000000006"/>
    <n v="17"/>
    <n v="0"/>
    <n v="2.6"/>
    <n v="2.4"/>
    <n v="102"/>
    <n v="-1"/>
    <d v="2017-04-07T00:00:00"/>
    <d v="2017-04-01T00:00:00"/>
    <d v="2017-04-07T00:00:00"/>
    <s v="Friday"/>
    <d v="1899-12-30T13:28:51"/>
    <d v="1899-12-30T13:00:00"/>
    <n v="1"/>
    <d v="2017-04-07T00:00:00"/>
    <d v="2017-04-01T00:00:00"/>
    <d v="2017-04-07T00:00:00"/>
    <s v="Friday"/>
    <d v="1899-12-30T13:45:42"/>
    <d v="1899-12-30T14:00:00"/>
    <s v="One Way"/>
  </r>
  <r>
    <n v="1238862"/>
    <s v="RFID Card Member"/>
    <s v="Cross Plains"/>
    <s v="WI"/>
    <n v="53528"/>
    <s v="UNITED STATES"/>
    <s v="Bublr for Organizations"/>
    <n v="11127"/>
    <x v="27"/>
    <n v="43.074890000000003"/>
    <n v="-87.882810000000006"/>
    <x v="27"/>
    <n v="43.063749000000001"/>
    <n v="-87.887962999999999"/>
    <n v="10"/>
    <n v="0"/>
    <n v="1.5"/>
    <n v="1.4"/>
    <n v="60"/>
    <n v="-1"/>
    <d v="2017-04-07T00:00:00"/>
    <d v="2017-04-01T00:00:00"/>
    <d v="2017-04-07T00:00:00"/>
    <s v="Friday"/>
    <d v="1899-12-30T14:33:36"/>
    <d v="1899-12-30T15:00:00"/>
    <n v="1"/>
    <d v="2017-04-07T00:00:00"/>
    <d v="2017-04-01T00:00:00"/>
    <d v="2017-04-07T00:00:00"/>
    <s v="Friday"/>
    <d v="1899-12-30T14:43:23"/>
    <d v="1899-12-30T15:00:00"/>
    <s v="One Way"/>
  </r>
  <r>
    <n v="1351368"/>
    <s v="RFID Card Member"/>
    <s v="Milwaukee"/>
    <s v="WI"/>
    <n v="53202"/>
    <s v="UNITED STATES"/>
    <s v="Annual Pass"/>
    <n v="957"/>
    <x v="12"/>
    <n v="43.052460000000004"/>
    <n v="-87.891000000000005"/>
    <x v="5"/>
    <n v="43.04824"/>
    <n v="-87.904970000000006"/>
    <n v="11"/>
    <n v="0"/>
    <n v="1.7"/>
    <n v="1.6"/>
    <n v="66"/>
    <n v="-1"/>
    <d v="2017-04-07T00:00:00"/>
    <d v="2017-04-01T00:00:00"/>
    <d v="2017-04-07T00:00:00"/>
    <s v="Friday"/>
    <d v="1899-12-30T16:20:25"/>
    <d v="1899-12-30T16:00:00"/>
    <n v="1"/>
    <d v="2017-04-07T00:00:00"/>
    <d v="2017-04-01T00:00:00"/>
    <d v="2017-04-07T00:00:00"/>
    <s v="Friday"/>
    <d v="1899-12-30T16:31:01"/>
    <d v="1899-12-30T17:00:00"/>
    <s v="One Way"/>
  </r>
  <r>
    <n v="1517760"/>
    <s v="RFID Card Member"/>
    <s v="Milwaukee"/>
    <s v="WI"/>
    <n v="53212"/>
    <s v="UNITED STATES"/>
    <s v="Annual Pass"/>
    <n v="11154"/>
    <x v="6"/>
    <n v="43.038719999999998"/>
    <n v="-87.905339999999995"/>
    <x v="16"/>
    <n v="43.052549999999997"/>
    <n v="-87.909329999999997"/>
    <n v="8"/>
    <n v="0"/>
    <n v="1.2"/>
    <n v="1.1000000000000001"/>
    <n v="48"/>
    <n v="-1"/>
    <d v="2017-04-07T00:00:00"/>
    <d v="2017-04-01T00:00:00"/>
    <d v="2017-04-07T00:00:00"/>
    <s v="Friday"/>
    <d v="1899-12-30T16:30:33"/>
    <d v="1899-12-30T17:00:00"/>
    <n v="1"/>
    <d v="2017-04-07T00:00:00"/>
    <d v="2017-04-01T00:00:00"/>
    <d v="2017-04-07T00:00:00"/>
    <s v="Friday"/>
    <d v="1899-12-30T16:38:56"/>
    <d v="1899-12-30T17:00:00"/>
    <s v="One Way"/>
  </r>
  <r>
    <n v="1276651"/>
    <s v="RFID Card Member"/>
    <s v="Milwaukee"/>
    <s v="WI"/>
    <n v="53211"/>
    <s v="UNITED STATES"/>
    <s v="Annual Pass"/>
    <n v="17"/>
    <x v="29"/>
    <n v="43.052549999999997"/>
    <n v="-87.909329999999997"/>
    <x v="55"/>
    <n v="43.074655999999997"/>
    <n v="-87.889011999999994"/>
    <n v="17"/>
    <n v="0"/>
    <n v="2.6"/>
    <n v="2.4"/>
    <n v="102"/>
    <n v="-1"/>
    <d v="2017-04-07T00:00:00"/>
    <d v="2017-04-01T00:00:00"/>
    <d v="2017-04-07T00:00:00"/>
    <s v="Friday"/>
    <d v="1899-12-30T18:48:50"/>
    <d v="1899-12-30T19:00:00"/>
    <n v="1"/>
    <d v="2017-04-07T00:00:00"/>
    <d v="2017-04-01T00:00:00"/>
    <d v="2017-04-07T00:00:00"/>
    <s v="Friday"/>
    <d v="1899-12-30T19:05:13"/>
    <d v="1899-12-30T19:00:00"/>
    <s v="One Way"/>
  </r>
  <r>
    <n v="583361"/>
    <s v="RFID Card Member"/>
    <s v="Milwaukee"/>
    <s v="WI"/>
    <n v="53202"/>
    <s v="UNITED STATES"/>
    <s v="Annual Pass"/>
    <n v="237"/>
    <x v="41"/>
    <n v="43.031480000000002"/>
    <n v="-87.908169999999998"/>
    <x v="41"/>
    <n v="43.031320000000001"/>
    <n v="-87.904259999999994"/>
    <n v="3"/>
    <n v="0"/>
    <n v="0.5"/>
    <n v="0.4"/>
    <n v="18"/>
    <n v="-1"/>
    <d v="2017-04-08T00:00:00"/>
    <d v="2017-04-01T00:00:00"/>
    <d v="2017-04-08T00:00:00"/>
    <s v="Saturday"/>
    <d v="1899-12-30T02:05:58"/>
    <d v="1899-12-30T02:00:00"/>
    <n v="1"/>
    <d v="2017-04-08T00:00:00"/>
    <d v="2017-04-01T00:00:00"/>
    <d v="2017-04-08T00:00:00"/>
    <s v="Saturday"/>
    <d v="1899-12-30T02:08:27"/>
    <d v="1899-12-30T02:00:00"/>
    <s v="One Way"/>
  </r>
  <r>
    <n v="1357250"/>
    <s v="RFID Card Member"/>
    <s v="Milwaukee"/>
    <s v="WI"/>
    <n v="53202"/>
    <s v="UNITED STATES"/>
    <s v="Annual Pass"/>
    <n v="357"/>
    <x v="41"/>
    <n v="43.031480000000002"/>
    <n v="-87.908169999999998"/>
    <x v="2"/>
    <n v="43.048200000000001"/>
    <n v="-87.900859999999994"/>
    <n v="7"/>
    <n v="0"/>
    <n v="1.1000000000000001"/>
    <n v="1"/>
    <n v="42"/>
    <n v="-1"/>
    <d v="2017-04-08T00:00:00"/>
    <d v="2017-04-01T00:00:00"/>
    <d v="2017-04-08T00:00:00"/>
    <s v="Saturday"/>
    <d v="1899-12-30T02:12:14"/>
    <d v="1899-12-30T02:00:00"/>
    <n v="1"/>
    <d v="2017-04-08T00:00:00"/>
    <d v="2017-04-01T00:00:00"/>
    <d v="2017-04-08T00:00:00"/>
    <s v="Saturday"/>
    <d v="1899-12-30T02:19:53"/>
    <d v="1899-12-30T02:00:00"/>
    <s v="One Way"/>
  </r>
  <r>
    <n v="1276651"/>
    <s v="RFID Card Member"/>
    <s v="Milwaukee"/>
    <s v="WI"/>
    <n v="53211"/>
    <s v="UNITED STATES"/>
    <s v="Annual Pass"/>
    <n v="11086"/>
    <x v="45"/>
    <n v="43.077359999999999"/>
    <n v="-87.880769999999998"/>
    <x v="5"/>
    <n v="43.04824"/>
    <n v="-87.904970000000006"/>
    <n v="21"/>
    <n v="0"/>
    <n v="3.2"/>
    <n v="3"/>
    <n v="126"/>
    <n v="-1"/>
    <d v="2017-04-08T00:00:00"/>
    <d v="2017-04-01T00:00:00"/>
    <d v="2017-04-08T00:00:00"/>
    <s v="Saturday"/>
    <d v="1899-12-30T08:57:05"/>
    <d v="1899-12-30T09:00:00"/>
    <n v="1"/>
    <d v="2017-04-08T00:00:00"/>
    <d v="2017-04-01T00:00:00"/>
    <d v="2017-04-08T00:00:00"/>
    <s v="Saturday"/>
    <d v="1899-12-30T09:18:44"/>
    <d v="1899-12-30T09:00:00"/>
    <s v="One Way"/>
  </r>
  <r>
    <n v="1471471"/>
    <s v="RFID Card Member"/>
    <s v="Milwaukee"/>
    <s v="WI"/>
    <n v="53211"/>
    <s v="UNITED STATES"/>
    <s v="Annual Pass"/>
    <n v="2"/>
    <x v="12"/>
    <n v="43.052460000000004"/>
    <n v="-87.891000000000005"/>
    <x v="6"/>
    <n v="43.03519"/>
    <n v="-87.907390000000007"/>
    <n v="23"/>
    <n v="0"/>
    <n v="3.5"/>
    <n v="3.3"/>
    <n v="138"/>
    <n v="-1"/>
    <d v="2017-04-08T00:00:00"/>
    <d v="2017-04-01T00:00:00"/>
    <d v="2017-04-08T00:00:00"/>
    <s v="Saturday"/>
    <d v="1899-12-30T09:41:09"/>
    <d v="1899-12-30T10:00:00"/>
    <n v="1"/>
    <d v="2017-04-08T00:00:00"/>
    <d v="2017-04-01T00:00:00"/>
    <d v="2017-04-08T00:00:00"/>
    <s v="Saturday"/>
    <d v="1899-12-30T10:04:24"/>
    <d v="1899-12-30T10:00:00"/>
    <s v="One Way"/>
  </r>
  <r>
    <n v="1509123"/>
    <s v="RFID Card Member"/>
    <s v="Milwaukee"/>
    <s v="WI"/>
    <n v="53211"/>
    <s v="UNITED STATES"/>
    <s v="Annual Pass"/>
    <n v="338"/>
    <x v="36"/>
    <n v="43.069021999999997"/>
    <n v="-87.887940999999998"/>
    <x v="43"/>
    <n v="43.031480000000002"/>
    <n v="-87.908169999999998"/>
    <n v="34"/>
    <n v="0"/>
    <n v="5.0999999999999996"/>
    <n v="4.8"/>
    <n v="204"/>
    <n v="-1"/>
    <d v="2017-04-08T00:00:00"/>
    <d v="2017-04-01T00:00:00"/>
    <d v="2017-04-08T00:00:00"/>
    <s v="Saturday"/>
    <d v="1899-12-30T11:28:59"/>
    <d v="1899-12-30T11:00:00"/>
    <n v="1"/>
    <d v="2017-04-08T00:00:00"/>
    <d v="2017-04-01T00:00:00"/>
    <d v="2017-04-08T00:00:00"/>
    <s v="Saturday"/>
    <d v="1899-12-30T12:02:17"/>
    <d v="1899-12-30T12:00:00"/>
    <s v="One Way"/>
  </r>
  <r>
    <n v="1250902"/>
    <s v="RFID Card Member"/>
    <s v="Wauwatosa"/>
    <s v="WI"/>
    <n v="53213"/>
    <s v="UNITED STATES"/>
    <s v="Bublr for Organizations"/>
    <n v="5582"/>
    <x v="35"/>
    <n v="43.060250000000003"/>
    <n v="-87.892169999999993"/>
    <x v="35"/>
    <n v="43.066893999999998"/>
    <n v="-87.877936000000005"/>
    <n v="22"/>
    <n v="0"/>
    <n v="3.3"/>
    <n v="3.1"/>
    <n v="132"/>
    <n v="-1"/>
    <d v="2017-04-08T00:00:00"/>
    <d v="2017-04-01T00:00:00"/>
    <d v="2017-04-08T00:00:00"/>
    <s v="Saturday"/>
    <d v="1899-12-30T13:04:37"/>
    <d v="1899-12-30T13:00:00"/>
    <n v="1"/>
    <d v="2017-04-08T00:00:00"/>
    <d v="2017-04-01T00:00:00"/>
    <d v="2017-04-08T00:00:00"/>
    <s v="Saturday"/>
    <d v="1899-12-30T13:26:17"/>
    <d v="1899-12-30T13:00:00"/>
    <s v="One Way"/>
  </r>
  <r>
    <n v="1249119"/>
    <s v="RFID Card Member"/>
    <s v="Stillwater"/>
    <s v="MN"/>
    <n v="55082"/>
    <s v="UNITED STATES"/>
    <s v="Bublr for Organizations"/>
    <n v="5465"/>
    <x v="32"/>
    <n v="43.078530000000001"/>
    <n v="-87.882620000000003"/>
    <x v="10"/>
    <n v="43.058619999999998"/>
    <n v="-87.885319999999993"/>
    <n v="16"/>
    <n v="0"/>
    <n v="2.4"/>
    <n v="2.2999999999999998"/>
    <n v="96"/>
    <n v="-1"/>
    <d v="2017-04-08T00:00:00"/>
    <d v="2017-04-01T00:00:00"/>
    <d v="2017-04-08T00:00:00"/>
    <s v="Saturday"/>
    <d v="1899-12-30T13:38:02"/>
    <d v="1899-12-30T14:00:00"/>
    <n v="1"/>
    <d v="2017-04-08T00:00:00"/>
    <d v="2017-04-01T00:00:00"/>
    <d v="2017-04-08T00:00:00"/>
    <s v="Saturday"/>
    <d v="1899-12-30T13:54:58"/>
    <d v="1899-12-30T14:00:00"/>
    <s v="One Way"/>
  </r>
  <r>
    <n v="1569268"/>
    <s v="RFID Card Member"/>
    <m/>
    <m/>
    <n v="14051"/>
    <s v="UNITED STATES"/>
    <s v="Pay as You Go Pass"/>
    <n v="23"/>
    <x v="41"/>
    <n v="43.031480000000002"/>
    <n v="-87.908169999999998"/>
    <x v="12"/>
    <n v="43.036900000000003"/>
    <n v="-87.89667"/>
    <n v="51"/>
    <n v="4"/>
    <n v="7.7"/>
    <n v="7.3"/>
    <n v="306"/>
    <n v="-1"/>
    <d v="2017-04-08T00:00:00"/>
    <d v="2017-04-01T00:00:00"/>
    <d v="2017-04-08T00:00:00"/>
    <s v="Saturday"/>
    <d v="1899-12-30T13:44:42"/>
    <d v="1899-12-30T14:00:00"/>
    <n v="1"/>
    <d v="2017-04-08T00:00:00"/>
    <d v="2017-04-01T00:00:00"/>
    <d v="2017-04-08T00:00:00"/>
    <s v="Saturday"/>
    <d v="1899-12-30T14:35:09"/>
    <d v="1899-12-30T15:00:00"/>
    <s v="One Way"/>
  </r>
  <r>
    <n v="1568288"/>
    <s v="RFID Card Member"/>
    <s v="Portage"/>
    <s v="WI"/>
    <n v="53901"/>
    <s v="UNITED STATES"/>
    <s v="Annual"/>
    <n v="267"/>
    <x v="25"/>
    <n v="43.058010000000003"/>
    <n v="-87.877300000000005"/>
    <x v="11"/>
    <n v="43.052460000000004"/>
    <n v="-87.891000000000005"/>
    <n v="9"/>
    <n v="0"/>
    <n v="1.4"/>
    <n v="1.3"/>
    <n v="54"/>
    <n v="-1"/>
    <d v="2017-04-08T00:00:00"/>
    <d v="2017-04-01T00:00:00"/>
    <d v="2017-04-08T00:00:00"/>
    <s v="Saturday"/>
    <d v="1899-12-30T13:51:38"/>
    <d v="1899-12-30T14:00:00"/>
    <n v="1"/>
    <d v="2017-04-08T00:00:00"/>
    <d v="2017-04-01T00:00:00"/>
    <d v="2017-04-08T00:00:00"/>
    <s v="Saturday"/>
    <d v="1899-12-30T14:00:06"/>
    <d v="1899-12-30T14:00:00"/>
    <s v="One Way"/>
  </r>
  <r>
    <n v="1400126"/>
    <s v="RFID Card Member"/>
    <s v="Milwaukee"/>
    <s v="WI"/>
    <n v="53211"/>
    <s v="UNITED STATES"/>
    <s v="Annual Pass"/>
    <n v="216"/>
    <x v="22"/>
    <n v="43.066893999999998"/>
    <n v="-87.877936000000005"/>
    <x v="55"/>
    <n v="43.074655999999997"/>
    <n v="-87.889011999999994"/>
    <n v="6"/>
    <n v="0"/>
    <n v="0.9"/>
    <n v="0.9"/>
    <n v="36"/>
    <n v="-1"/>
    <d v="2017-04-08T00:00:00"/>
    <d v="2017-04-01T00:00:00"/>
    <d v="2017-04-08T00:00:00"/>
    <s v="Saturday"/>
    <d v="1899-12-30T14:05:56"/>
    <d v="1899-12-30T14:00:00"/>
    <n v="1"/>
    <d v="2017-04-08T00:00:00"/>
    <d v="2017-04-01T00:00:00"/>
    <d v="2017-04-08T00:00:00"/>
    <s v="Saturday"/>
    <d v="1899-12-30T14:11:51"/>
    <d v="1899-12-30T14:00:00"/>
    <s v="One Way"/>
  </r>
  <r>
    <n v="1373301"/>
    <s v="RFID Card Member"/>
    <s v="Mequon"/>
    <s v="WI"/>
    <n v="53092"/>
    <s v="UNITED STATES"/>
    <s v="Annual Pass"/>
    <n v="319"/>
    <x v="27"/>
    <n v="43.074890000000003"/>
    <n v="-87.882810000000006"/>
    <x v="13"/>
    <n v="43.078530000000001"/>
    <n v="-87.882620000000003"/>
    <n v="52"/>
    <n v="0"/>
    <n v="7.8"/>
    <n v="7.4"/>
    <n v="312"/>
    <n v="-1"/>
    <d v="2017-04-08T00:00:00"/>
    <d v="2017-04-01T00:00:00"/>
    <d v="2017-04-08T00:00:00"/>
    <s v="Saturday"/>
    <d v="1899-12-30T14:15:17"/>
    <d v="1899-12-30T14:00:00"/>
    <n v="1"/>
    <d v="2017-04-08T00:00:00"/>
    <d v="2017-04-01T00:00:00"/>
    <d v="2017-04-08T00:00:00"/>
    <s v="Saturday"/>
    <d v="1899-12-30T15:07:27"/>
    <d v="1899-12-30T15:00:00"/>
    <s v="One Way"/>
  </r>
  <r>
    <n v="1243732"/>
    <s v="RFID Card Member"/>
    <s v="MILWAUKEE"/>
    <s v="WI"/>
    <n v="53202"/>
    <s v="UNITED STATES"/>
    <s v="Pay as You Go Pass"/>
    <n v="11112"/>
    <x v="12"/>
    <n v="43.052460000000004"/>
    <n v="-87.891000000000005"/>
    <x v="11"/>
    <n v="43.052460000000004"/>
    <n v="-87.891000000000005"/>
    <n v="79"/>
    <n v="6"/>
    <n v="11.9"/>
    <n v="11.3"/>
    <n v="474"/>
    <n v="-1"/>
    <d v="2017-04-08T00:00:00"/>
    <d v="2017-04-01T00:00:00"/>
    <d v="2017-04-08T00:00:00"/>
    <s v="Saturday"/>
    <d v="1899-12-30T15:28:26"/>
    <d v="1899-12-30T15:00:00"/>
    <n v="1"/>
    <d v="2017-04-08T00:00:00"/>
    <d v="2017-04-01T00:00:00"/>
    <d v="2017-04-08T00:00:00"/>
    <s v="Saturday"/>
    <d v="1899-12-30T16:47:01"/>
    <d v="1899-12-30T17:00:00"/>
    <s v="Round Trip"/>
  </r>
  <r>
    <n v="1568240"/>
    <s v="RFID Card Member"/>
    <m/>
    <m/>
    <n v="52404"/>
    <s v="UNITED STATES"/>
    <s v="Pay as You Go Pass"/>
    <n v="309"/>
    <x v="41"/>
    <n v="43.031480000000002"/>
    <n v="-87.908169999999998"/>
    <x v="43"/>
    <n v="43.031480000000002"/>
    <n v="-87.908169999999998"/>
    <n v="63"/>
    <n v="4"/>
    <n v="9.5"/>
    <n v="9"/>
    <n v="378"/>
    <n v="-1"/>
    <d v="2017-04-08T00:00:00"/>
    <d v="2017-04-01T00:00:00"/>
    <d v="2017-04-08T00:00:00"/>
    <s v="Saturday"/>
    <d v="1899-12-30T15:55:17"/>
    <d v="1899-12-30T16:00:00"/>
    <n v="1"/>
    <d v="2017-04-08T00:00:00"/>
    <d v="2017-04-01T00:00:00"/>
    <d v="2017-04-08T00:00:00"/>
    <s v="Saturday"/>
    <d v="1899-12-30T16:58:21"/>
    <d v="1899-12-30T17:00:00"/>
    <s v="Round Trip"/>
  </r>
  <r>
    <n v="1297838"/>
    <s v="RFID Card Member"/>
    <s v="MILWAUKEE"/>
    <s v="WI"/>
    <n v="53204"/>
    <s v="UNITED STATES"/>
    <s v="Pay as You Go Pass"/>
    <n v="152"/>
    <x v="41"/>
    <n v="43.031480000000002"/>
    <n v="-87.908169999999998"/>
    <x v="53"/>
    <n v="43.060786"/>
    <n v="-87.883825999999999"/>
    <n v="20"/>
    <n v="2"/>
    <n v="3"/>
    <n v="2.9"/>
    <n v="120"/>
    <n v="-1"/>
    <d v="2017-04-08T00:00:00"/>
    <d v="2017-04-01T00:00:00"/>
    <d v="2017-04-08T00:00:00"/>
    <s v="Saturday"/>
    <d v="1899-12-30T16:41:21"/>
    <d v="1899-12-30T17:00:00"/>
    <n v="1"/>
    <d v="2017-04-08T00:00:00"/>
    <d v="2017-04-01T00:00:00"/>
    <d v="2017-04-08T00:00:00"/>
    <s v="Saturday"/>
    <d v="1899-12-30T17:01:37"/>
    <d v="1899-12-30T17:00:00"/>
    <s v="One Way"/>
  </r>
  <r>
    <n v="1568314"/>
    <s v="RFID Card Member"/>
    <m/>
    <m/>
    <n v="53202"/>
    <s v="UNITED STATES"/>
    <s v="Pay as You Go Pass"/>
    <n v="5513"/>
    <x v="3"/>
    <n v="43.03519"/>
    <n v="-87.907390000000007"/>
    <x v="11"/>
    <n v="43.052460000000004"/>
    <n v="-87.891000000000005"/>
    <n v="21"/>
    <n v="2"/>
    <n v="3.2"/>
    <n v="3"/>
    <n v="126"/>
    <n v="-1"/>
    <d v="2017-04-08T00:00:00"/>
    <d v="2017-04-01T00:00:00"/>
    <d v="2017-04-08T00:00:00"/>
    <s v="Saturday"/>
    <d v="1899-12-30T16:58:56"/>
    <d v="1899-12-30T17:00:00"/>
    <n v="1"/>
    <d v="2017-04-08T00:00:00"/>
    <d v="2017-04-01T00:00:00"/>
    <d v="2017-04-08T00:00:00"/>
    <s v="Saturday"/>
    <d v="1899-12-30T17:19:03"/>
    <d v="1899-12-30T17:00:00"/>
    <s v="One Way"/>
  </r>
  <r>
    <n v="1373067"/>
    <s v="RFID Card Member"/>
    <s v="Frankfort"/>
    <s v="IL"/>
    <n v="60423"/>
    <s v="UNITED STATES"/>
    <s v="Annual Pass"/>
    <n v="11139"/>
    <x v="4"/>
    <n v="43.04824"/>
    <n v="-87.904970000000006"/>
    <x v="47"/>
    <n v="43.060250000000003"/>
    <n v="-87.892169999999993"/>
    <n v="9"/>
    <n v="0"/>
    <n v="1.4"/>
    <n v="1.3"/>
    <n v="54"/>
    <n v="-1"/>
    <d v="2017-04-08T00:00:00"/>
    <d v="2017-04-01T00:00:00"/>
    <d v="2017-04-08T00:00:00"/>
    <s v="Saturday"/>
    <d v="1899-12-30T17:06:24"/>
    <d v="1899-12-30T17:00:00"/>
    <n v="1"/>
    <d v="2017-04-08T00:00:00"/>
    <d v="2017-04-01T00:00:00"/>
    <d v="2017-04-08T00:00:00"/>
    <s v="Saturday"/>
    <d v="1899-12-30T17:15:47"/>
    <d v="1899-12-30T17:00:00"/>
    <s v="One Way"/>
  </r>
  <r>
    <n v="1546752"/>
    <s v="RFID Card Member"/>
    <s v="Milwaukee "/>
    <s v="WI"/>
    <n v="53202"/>
    <s v="UNITED STATES"/>
    <s v="Annual Pass"/>
    <n v="153"/>
    <x v="12"/>
    <n v="43.052460000000004"/>
    <n v="-87.891000000000005"/>
    <x v="0"/>
    <n v="43.049230000000001"/>
    <n v="-87.911940000000001"/>
    <n v="8"/>
    <n v="0"/>
    <n v="1.2"/>
    <n v="1.1000000000000001"/>
    <n v="48"/>
    <n v="-1"/>
    <d v="2017-04-08T00:00:00"/>
    <d v="2017-04-01T00:00:00"/>
    <d v="2017-04-08T00:00:00"/>
    <s v="Saturday"/>
    <d v="1899-12-30T17:07:03"/>
    <d v="1899-12-30T17:00:00"/>
    <n v="1"/>
    <d v="2017-04-08T00:00:00"/>
    <d v="2017-04-01T00:00:00"/>
    <d v="2017-04-08T00:00:00"/>
    <s v="Saturday"/>
    <d v="1899-12-30T17:15:08"/>
    <d v="1899-12-30T17:00:00"/>
    <s v="One Way"/>
  </r>
  <r>
    <n v="998891"/>
    <s v="RFID Card Member"/>
    <s v="Milwaukee"/>
    <s v="WI"/>
    <n v="53211"/>
    <s v="UNITED STATES"/>
    <s v="Annual Pass"/>
    <n v="11134"/>
    <x v="45"/>
    <n v="43.077359999999999"/>
    <n v="-87.880769999999998"/>
    <x v="25"/>
    <n v="43.074890000000003"/>
    <n v="-87.882810000000006"/>
    <n v="9"/>
    <n v="0"/>
    <n v="1.4"/>
    <n v="1.3"/>
    <n v="54"/>
    <n v="-1"/>
    <d v="2017-04-08T00:00:00"/>
    <d v="2017-04-01T00:00:00"/>
    <d v="2017-04-08T00:00:00"/>
    <s v="Saturday"/>
    <d v="1899-12-30T17:11:25"/>
    <d v="1899-12-30T17:00:00"/>
    <n v="1"/>
    <d v="2017-04-08T00:00:00"/>
    <d v="2017-04-01T00:00:00"/>
    <d v="2017-04-08T00:00:00"/>
    <s v="Saturday"/>
    <d v="1899-12-30T17:20:53"/>
    <d v="1899-12-30T17:00:00"/>
    <s v="One Way"/>
  </r>
  <r>
    <n v="1518070"/>
    <s v="RFID Card Member"/>
    <s v="Milwaukee"/>
    <s v="WI"/>
    <n v="53211"/>
    <s v="UNITED STATES"/>
    <s v="30-Day Pass"/>
    <n v="179"/>
    <x v="36"/>
    <n v="43.069021999999997"/>
    <n v="-87.887940999999998"/>
    <x v="11"/>
    <n v="43.052460000000004"/>
    <n v="-87.891000000000005"/>
    <n v="15"/>
    <n v="0"/>
    <n v="2.2999999999999998"/>
    <n v="2.1"/>
    <n v="90"/>
    <n v="-1"/>
    <d v="2017-04-08T00:00:00"/>
    <d v="2017-04-01T00:00:00"/>
    <d v="2017-04-08T00:00:00"/>
    <s v="Saturday"/>
    <d v="1899-12-30T17:17:51"/>
    <d v="1899-12-30T17:00:00"/>
    <n v="1"/>
    <d v="2017-04-08T00:00:00"/>
    <d v="2017-04-01T00:00:00"/>
    <d v="2017-04-08T00:00:00"/>
    <s v="Saturday"/>
    <d v="1899-12-30T17:32:42"/>
    <d v="1899-12-30T18:00:00"/>
    <s v="One Way"/>
  </r>
  <r>
    <n v="1149609"/>
    <s v="RFID Card Member"/>
    <s v="Milwaukee"/>
    <s v="WI"/>
    <n v="53211"/>
    <s v="UNITED STATES"/>
    <s v="Annual Pass"/>
    <n v="11118"/>
    <x v="34"/>
    <n v="43.02948"/>
    <n v="-87.912819999999996"/>
    <x v="53"/>
    <n v="43.060786"/>
    <n v="-87.883825999999999"/>
    <n v="29"/>
    <n v="0"/>
    <n v="4.4000000000000004"/>
    <n v="4.0999999999999996"/>
    <n v="174"/>
    <n v="-1"/>
    <d v="2017-04-08T00:00:00"/>
    <d v="2017-04-01T00:00:00"/>
    <d v="2017-04-08T00:00:00"/>
    <s v="Saturday"/>
    <d v="1899-12-30T17:54:25"/>
    <d v="1899-12-30T18:00:00"/>
    <n v="1"/>
    <d v="2017-04-08T00:00:00"/>
    <d v="2017-04-01T00:00:00"/>
    <d v="2017-04-08T00:00:00"/>
    <s v="Saturday"/>
    <d v="1899-12-30T18:23:14"/>
    <d v="1899-12-30T18:00:00"/>
    <s v="One Way"/>
  </r>
  <r>
    <n v="1570690"/>
    <s v="RFID Card Member"/>
    <m/>
    <m/>
    <n v="53202"/>
    <s v="UNITED STATES"/>
    <s v="Pay as You Go Pass"/>
    <n v="952"/>
    <x v="23"/>
    <n v="43.053040000000003"/>
    <n v="-87.897660000000002"/>
    <x v="57"/>
    <n v="43.02017"/>
    <n v="-87.933049999999994"/>
    <n v="35"/>
    <n v="4"/>
    <n v="5.3"/>
    <n v="5"/>
    <n v="210"/>
    <n v="-1"/>
    <d v="2017-04-08T00:00:00"/>
    <d v="2017-04-01T00:00:00"/>
    <d v="2017-04-08T00:00:00"/>
    <s v="Saturday"/>
    <d v="1899-12-30T18:42:46"/>
    <d v="1899-12-30T19:00:00"/>
    <n v="1"/>
    <d v="2017-04-08T00:00:00"/>
    <d v="2017-04-01T00:00:00"/>
    <d v="2017-04-08T00:00:00"/>
    <s v="Saturday"/>
    <d v="1899-12-30T19:17:54"/>
    <d v="1899-12-30T19:00:00"/>
    <s v="One Way"/>
  </r>
  <r>
    <n v="1570672"/>
    <s v="RFID Card Member"/>
    <m/>
    <m/>
    <n v="53282"/>
    <s v="UNITED STATES"/>
    <s v="Pay as You Go Pass"/>
    <n v="37"/>
    <x v="56"/>
    <n v="43.02017"/>
    <n v="-87.933049999999994"/>
    <x v="51"/>
    <n v="43.024340000000002"/>
    <n v="-87.916753"/>
    <n v="8"/>
    <n v="2"/>
    <n v="1.2"/>
    <n v="1.1000000000000001"/>
    <n v="48"/>
    <n v="-1"/>
    <d v="2017-04-08T00:00:00"/>
    <d v="2017-04-01T00:00:00"/>
    <d v="2017-04-08T00:00:00"/>
    <s v="Saturday"/>
    <d v="1899-12-30T20:17:38"/>
    <d v="1899-12-30T20:00:00"/>
    <n v="1"/>
    <d v="2017-04-08T00:00:00"/>
    <d v="2017-04-01T00:00:00"/>
    <d v="2017-04-08T00:00:00"/>
    <s v="Saturday"/>
    <d v="1899-12-30T20:25:21"/>
    <d v="1899-12-30T20:00:00"/>
    <s v="One Way"/>
  </r>
  <r>
    <n v="1390953"/>
    <s v="RFID Card Member"/>
    <s v="Neenah"/>
    <s v="WI"/>
    <n v="54956"/>
    <s v="UNITED STATES"/>
    <s v="Annual Pass"/>
    <n v="5423"/>
    <x v="27"/>
    <n v="43.074890000000003"/>
    <n v="-87.882810000000006"/>
    <x v="13"/>
    <n v="43.078530000000001"/>
    <n v="-87.882620000000003"/>
    <n v="9"/>
    <n v="0"/>
    <n v="1.4"/>
    <n v="1.3"/>
    <n v="54"/>
    <n v="-1"/>
    <d v="2017-04-08T00:00:00"/>
    <d v="2017-04-01T00:00:00"/>
    <d v="2017-04-08T00:00:00"/>
    <s v="Saturday"/>
    <d v="1899-12-30T23:21:54"/>
    <d v="1899-12-30T23:00:00"/>
    <n v="1"/>
    <d v="2017-04-08T00:00:00"/>
    <d v="2017-04-01T00:00:00"/>
    <d v="2017-04-08T00:00:00"/>
    <s v="Saturday"/>
    <d v="1899-12-30T23:30:02"/>
    <d v="1899-12-31T00:00:00"/>
    <s v="One Way"/>
  </r>
  <r>
    <n v="1425087"/>
    <s v="RFID Card Member"/>
    <s v="milwaukee"/>
    <s v="WI"/>
    <n v="53212"/>
    <s v="UNITED STATES"/>
    <s v="Annual Pass"/>
    <n v="5451"/>
    <x v="31"/>
    <n v="43.06033"/>
    <n v="-87.89546"/>
    <x v="3"/>
    <n v="43.03913"/>
    <n v="-87.916150000000002"/>
    <n v="12"/>
    <n v="0"/>
    <n v="1.8"/>
    <n v="1.7"/>
    <n v="72"/>
    <n v="-1"/>
    <d v="2017-04-09T00:00:00"/>
    <d v="2017-04-01T00:00:00"/>
    <d v="2017-04-09T00:00:00"/>
    <s v="Sunday"/>
    <d v="1899-12-30T07:30:38"/>
    <d v="1899-12-30T08:00:00"/>
    <n v="1"/>
    <d v="2017-04-09T00:00:00"/>
    <d v="2017-04-01T00:00:00"/>
    <d v="2017-04-09T00:00:00"/>
    <s v="Sunday"/>
    <d v="1899-12-30T07:42:22"/>
    <d v="1899-12-30T08:00:00"/>
    <s v="One Way"/>
  </r>
  <r>
    <n v="738734"/>
    <s v="RFID Card Member"/>
    <s v="MILWAUKEE"/>
    <s v="WI"/>
    <n v="53202"/>
    <s v="UNITED STATES"/>
    <s v="Annual Pass"/>
    <n v="11109"/>
    <x v="40"/>
    <n v="43.046570000000003"/>
    <n v="-87.908720000000002"/>
    <x v="12"/>
    <n v="43.036900000000003"/>
    <n v="-87.89667"/>
    <n v="18"/>
    <n v="0"/>
    <n v="2.7"/>
    <n v="2.6"/>
    <n v="108"/>
    <n v="-1"/>
    <d v="2017-04-09T00:00:00"/>
    <d v="2017-04-01T00:00:00"/>
    <d v="2017-04-09T00:00:00"/>
    <s v="Sunday"/>
    <d v="1899-12-30T11:12:19"/>
    <d v="1899-12-30T11:00:00"/>
    <n v="1"/>
    <d v="2017-04-09T00:00:00"/>
    <d v="2017-04-01T00:00:00"/>
    <d v="2017-04-09T00:00:00"/>
    <s v="Sunday"/>
    <d v="1899-12-30T11:30:01"/>
    <d v="1899-12-30T12:00:00"/>
    <s v="One Way"/>
  </r>
  <r>
    <n v="1571830"/>
    <s v="RFID Card Member"/>
    <s v="Milwaukee"/>
    <s v="WI"/>
    <n v="53211"/>
    <s v="UNITED STATES"/>
    <s v="Annual Pass"/>
    <n v="11134"/>
    <x v="27"/>
    <n v="43.074890000000003"/>
    <n v="-87.882810000000006"/>
    <x v="25"/>
    <n v="43.074890000000003"/>
    <n v="-87.882810000000006"/>
    <n v="62"/>
    <n v="0"/>
    <n v="9.3000000000000007"/>
    <n v="8.8000000000000007"/>
    <n v="372"/>
    <n v="-1"/>
    <d v="2017-04-09T00:00:00"/>
    <d v="2017-04-01T00:00:00"/>
    <d v="2017-04-09T00:00:00"/>
    <s v="Sunday"/>
    <d v="1899-12-30T12:29:40"/>
    <d v="1899-12-30T12:00:00"/>
    <n v="1"/>
    <d v="2017-04-09T00:00:00"/>
    <d v="2017-04-01T00:00:00"/>
    <d v="2017-04-09T00:00:00"/>
    <s v="Sunday"/>
    <d v="1899-12-30T13:31:08"/>
    <d v="1899-12-30T14:00:00"/>
    <s v="Round Trip"/>
  </r>
  <r>
    <n v="1564969"/>
    <s v="RFID Card Member"/>
    <s v="Milwaukee"/>
    <s v="WI"/>
    <n v="53202"/>
    <s v="UNITED STATES"/>
    <s v="Annual Pass"/>
    <n v="5453"/>
    <x v="12"/>
    <n v="43.052460000000004"/>
    <n v="-87.891000000000005"/>
    <x v="1"/>
    <n v="43.03886"/>
    <n v="-87.902720000000002"/>
    <n v="9"/>
    <n v="0"/>
    <n v="1.4"/>
    <n v="1.3"/>
    <n v="54"/>
    <n v="-1"/>
    <d v="2017-04-09T00:00:00"/>
    <d v="2017-04-01T00:00:00"/>
    <d v="2017-04-09T00:00:00"/>
    <s v="Sunday"/>
    <d v="1899-12-30T12:30:39"/>
    <d v="1899-12-30T13:00:00"/>
    <n v="1"/>
    <d v="2017-04-09T00:00:00"/>
    <d v="2017-04-01T00:00:00"/>
    <d v="2017-04-09T00:00:00"/>
    <s v="Sunday"/>
    <d v="1899-12-30T12:39:41"/>
    <d v="1899-12-30T13:00:00"/>
    <s v="One Way"/>
  </r>
  <r>
    <n v="1407702"/>
    <s v="RFID Card Member"/>
    <s v="Milwaukee"/>
    <s v="WI"/>
    <n v="53202"/>
    <s v="UNITED STATES"/>
    <s v="Annual Pass"/>
    <n v="5525"/>
    <x v="25"/>
    <n v="43.058010000000003"/>
    <n v="-87.877300000000005"/>
    <x v="10"/>
    <n v="43.058619999999998"/>
    <n v="-87.885319999999993"/>
    <n v="12"/>
    <n v="0"/>
    <n v="1.8"/>
    <n v="1.7"/>
    <n v="72"/>
    <n v="-1"/>
    <d v="2017-04-09T00:00:00"/>
    <d v="2017-04-01T00:00:00"/>
    <d v="2017-04-09T00:00:00"/>
    <s v="Sunday"/>
    <d v="1899-12-30T12:56:29"/>
    <d v="1899-12-30T13:00:00"/>
    <n v="1"/>
    <d v="2017-04-09T00:00:00"/>
    <d v="2017-04-01T00:00:00"/>
    <d v="2017-04-09T00:00:00"/>
    <s v="Sunday"/>
    <d v="1899-12-30T13:08:56"/>
    <d v="1899-12-30T13:00:00"/>
    <s v="One Way"/>
  </r>
  <r>
    <n v="1357851"/>
    <s v="RFID Card Member"/>
    <s v="milwaukee"/>
    <s v="AL"/>
    <n v="53202"/>
    <s v="JAPAN"/>
    <s v="Annual Pass"/>
    <n v="11059"/>
    <x v="45"/>
    <n v="43.077359999999999"/>
    <n v="-87.880769999999998"/>
    <x v="48"/>
    <n v="43.060155999999999"/>
    <n v="-87.881258000000003"/>
    <n v="30"/>
    <n v="0"/>
    <n v="4.5"/>
    <n v="4.3"/>
    <n v="180"/>
    <n v="-1"/>
    <d v="2017-04-09T00:00:00"/>
    <d v="2017-04-01T00:00:00"/>
    <d v="2017-04-09T00:00:00"/>
    <s v="Sunday"/>
    <d v="1899-12-30T13:57:01"/>
    <d v="1899-12-30T14:00:00"/>
    <n v="1"/>
    <d v="2017-04-09T00:00:00"/>
    <d v="2017-04-01T00:00:00"/>
    <d v="2017-04-09T00:00:00"/>
    <s v="Sunday"/>
    <d v="1899-12-30T14:27:32"/>
    <d v="1899-12-30T14:00:00"/>
    <s v="One Way"/>
  </r>
  <r>
    <n v="1380447"/>
    <s v="RFID Card Member"/>
    <s v="St. Louis"/>
    <s v="MO"/>
    <n v="63112"/>
    <s v="UNITED STATES"/>
    <s v="Annual Pass"/>
    <n v="3"/>
    <x v="23"/>
    <n v="43.053040000000003"/>
    <n v="-87.897660000000002"/>
    <x v="38"/>
    <n v="43.069021999999997"/>
    <n v="-87.887940999999998"/>
    <n v="13"/>
    <n v="0"/>
    <n v="2"/>
    <n v="1.9"/>
    <n v="78"/>
    <n v="-1"/>
    <d v="2017-04-09T00:00:00"/>
    <d v="2017-04-01T00:00:00"/>
    <d v="2017-04-09T00:00:00"/>
    <s v="Sunday"/>
    <d v="1899-12-30T14:36:57"/>
    <d v="1899-12-30T15:00:00"/>
    <n v="1"/>
    <d v="2017-04-09T00:00:00"/>
    <d v="2017-04-01T00:00:00"/>
    <d v="2017-04-09T00:00:00"/>
    <s v="Sunday"/>
    <d v="1899-12-30T14:49:52"/>
    <d v="1899-12-30T15:00:00"/>
    <s v="One Way"/>
  </r>
  <r>
    <n v="1185449"/>
    <s v="RFID Card Member"/>
    <s v="Milwaukee"/>
    <s v="WI"/>
    <n v="53211"/>
    <s v="UNITED STATES"/>
    <s v="Annual Pass"/>
    <n v="342"/>
    <x v="12"/>
    <n v="43.052460000000004"/>
    <n v="-87.891000000000005"/>
    <x v="4"/>
    <n v="43.042490000000001"/>
    <n v="-87.909959999999998"/>
    <n v="12"/>
    <n v="0"/>
    <n v="1.8"/>
    <n v="1.7"/>
    <n v="72"/>
    <n v="-1"/>
    <d v="2017-04-09T00:00:00"/>
    <d v="2017-04-01T00:00:00"/>
    <d v="2017-04-09T00:00:00"/>
    <s v="Sunday"/>
    <d v="1899-12-30T16:03:52"/>
    <d v="1899-12-30T16:00:00"/>
    <n v="1"/>
    <d v="2017-04-09T00:00:00"/>
    <d v="2017-04-01T00:00:00"/>
    <d v="2017-04-09T00:00:00"/>
    <s v="Sunday"/>
    <d v="1899-12-30T16:15:21"/>
    <d v="1899-12-30T16:00:00"/>
    <s v="One Way"/>
  </r>
  <r>
    <n v="1251108"/>
    <s v="RFID Card Member"/>
    <s v="Appleton"/>
    <s v="WI"/>
    <n v="54913"/>
    <s v="UNITED STATES"/>
    <s v="Bublr for Organizations"/>
    <n v="11122"/>
    <x v="31"/>
    <n v="43.06033"/>
    <n v="-87.89546"/>
    <x v="47"/>
    <n v="43.060250000000003"/>
    <n v="-87.892169999999993"/>
    <n v="1"/>
    <n v="0"/>
    <n v="0.2"/>
    <n v="0.1"/>
    <n v="6"/>
    <n v="-1"/>
    <d v="2017-04-09T00:00:00"/>
    <d v="2017-04-01T00:00:00"/>
    <d v="2017-04-09T00:00:00"/>
    <s v="Sunday"/>
    <d v="1899-12-30T17:50:16"/>
    <d v="1899-12-30T18:00:00"/>
    <n v="1"/>
    <d v="2017-04-09T00:00:00"/>
    <d v="2017-04-01T00:00:00"/>
    <d v="2017-04-09T00:00:00"/>
    <s v="Sunday"/>
    <d v="1899-12-30T17:51:25"/>
    <d v="1899-12-30T18:00:00"/>
    <s v="One Way"/>
  </r>
  <r>
    <n v="991895"/>
    <s v="RFID Card Member"/>
    <s v="Sussex"/>
    <s v="WI"/>
    <n v="53089"/>
    <s v="UNITED STATES"/>
    <s v="Annual Pass"/>
    <n v="82"/>
    <x v="32"/>
    <n v="43.078530000000001"/>
    <n v="-87.882620000000003"/>
    <x v="38"/>
    <n v="43.069021999999997"/>
    <n v="-87.887940999999998"/>
    <n v="7"/>
    <n v="0"/>
    <n v="1.1000000000000001"/>
    <n v="1"/>
    <n v="42"/>
    <n v="-1"/>
    <d v="2017-04-09T00:00:00"/>
    <d v="2017-04-01T00:00:00"/>
    <d v="2017-04-09T00:00:00"/>
    <s v="Sunday"/>
    <d v="1899-12-30T18:32:30"/>
    <d v="1899-12-30T19:00:00"/>
    <n v="1"/>
    <d v="2017-04-09T00:00:00"/>
    <d v="2017-04-01T00:00:00"/>
    <d v="2017-04-09T00:00:00"/>
    <s v="Sunday"/>
    <d v="1899-12-30T18:39:15"/>
    <d v="1899-12-30T19:00:00"/>
    <s v="One Way"/>
  </r>
  <r>
    <n v="1562086"/>
    <s v="RFID Card Member"/>
    <s v="Milwaukee"/>
    <s v="WI"/>
    <n v="53211"/>
    <s v="UNITED STATES"/>
    <s v="Annual Pass"/>
    <n v="11077"/>
    <x v="28"/>
    <n v="43.063749000000001"/>
    <n v="-87.887962999999999"/>
    <x v="27"/>
    <n v="43.063749000000001"/>
    <n v="-87.887962999999999"/>
    <n v="39"/>
    <n v="0"/>
    <n v="5.9"/>
    <n v="5.6"/>
    <n v="234"/>
    <n v="-1"/>
    <d v="2017-04-09T00:00:00"/>
    <d v="2017-04-01T00:00:00"/>
    <d v="2017-04-09T00:00:00"/>
    <s v="Sunday"/>
    <d v="1899-12-30T19:08:34"/>
    <d v="1899-12-30T19:00:00"/>
    <n v="1"/>
    <d v="2017-04-09T00:00:00"/>
    <d v="2017-04-01T00:00:00"/>
    <d v="2017-04-09T00:00:00"/>
    <s v="Sunday"/>
    <d v="1899-12-30T19:47:43"/>
    <d v="1899-12-30T20:00:00"/>
    <s v="Round Trip"/>
  </r>
  <r>
    <n v="1249119"/>
    <s v="RFID Card Member"/>
    <s v="Stillwater"/>
    <s v="MN"/>
    <n v="55082"/>
    <s v="UNITED STATES"/>
    <s v="Bublr for Organizations"/>
    <n v="5465"/>
    <x v="32"/>
    <n v="43.078530000000001"/>
    <n v="-87.882620000000003"/>
    <x v="38"/>
    <n v="43.069021999999997"/>
    <n v="-87.887940999999998"/>
    <n v="9"/>
    <n v="0"/>
    <n v="1.4"/>
    <n v="1.3"/>
    <n v="54"/>
    <n v="-1"/>
    <d v="2017-04-09T00:00:00"/>
    <d v="2017-04-01T00:00:00"/>
    <d v="2017-04-09T00:00:00"/>
    <s v="Sunday"/>
    <d v="1899-12-30T19:28:20"/>
    <d v="1899-12-30T19:00:00"/>
    <n v="1"/>
    <d v="2017-04-09T00:00:00"/>
    <d v="2017-04-01T00:00:00"/>
    <d v="2017-04-09T00:00:00"/>
    <s v="Sunday"/>
    <d v="1899-12-30T19:37:08"/>
    <d v="1899-12-30T20:00:00"/>
    <s v="One Way"/>
  </r>
  <r>
    <n v="1255543"/>
    <s v="RFID Card Member"/>
    <s v="Burlington"/>
    <s v="WI"/>
    <n v="53105"/>
    <s v="UNITED STATES"/>
    <s v="Bublr for Organizations"/>
    <n v="168"/>
    <x v="48"/>
    <n v="43.060155999999999"/>
    <n v="-87.881258000000003"/>
    <x v="29"/>
    <n v="43.06033"/>
    <n v="-87.89546"/>
    <n v="9"/>
    <n v="0"/>
    <n v="1.4"/>
    <n v="1.3"/>
    <n v="54"/>
    <n v="-1"/>
    <d v="2017-04-09T00:00:00"/>
    <d v="2017-04-01T00:00:00"/>
    <d v="2017-04-09T00:00:00"/>
    <s v="Sunday"/>
    <d v="1899-12-30T22:08:57"/>
    <d v="1899-12-30T22:00:00"/>
    <n v="1"/>
    <d v="2017-04-09T00:00:00"/>
    <d v="2017-04-01T00:00:00"/>
    <d v="2017-04-09T00:00:00"/>
    <s v="Sunday"/>
    <d v="1899-12-30T22:17:06"/>
    <d v="1899-12-30T22:00:00"/>
    <s v="One Way"/>
  </r>
  <r>
    <n v="1314976"/>
    <s v="RFID Card Member"/>
    <s v="Milwaukee"/>
    <s v="WI"/>
    <n v="53202"/>
    <s v="UNITED STATES"/>
    <s v="Pay as You Go Pass"/>
    <n v="5464"/>
    <x v="41"/>
    <n v="43.031480000000002"/>
    <n v="-87.908169999999998"/>
    <x v="9"/>
    <n v="43.034619999999997"/>
    <n v="-87.917500000000004"/>
    <n v="6"/>
    <n v="2"/>
    <n v="0.9"/>
    <n v="0.9"/>
    <n v="36"/>
    <n v="-1"/>
    <d v="2017-04-10T00:00:00"/>
    <d v="2017-04-01T00:00:00"/>
    <d v="2017-04-10T00:00:00"/>
    <s v="Monday"/>
    <d v="1899-12-30T07:42:56"/>
    <d v="1899-12-30T08:00:00"/>
    <n v="1"/>
    <d v="2017-04-10T00:00:00"/>
    <d v="2017-04-01T00:00:00"/>
    <d v="2017-04-10T00:00:00"/>
    <s v="Monday"/>
    <d v="1899-12-30T07:48:53"/>
    <d v="1899-12-30T08:00:00"/>
    <s v="One Way"/>
  </r>
  <r>
    <n v="983645"/>
    <s v="RFID Card Member"/>
    <s v="Milwaukee"/>
    <s v="WI"/>
    <n v="53212"/>
    <s v="UNITED STATES"/>
    <s v="Annual Pass"/>
    <n v="167"/>
    <x v="44"/>
    <n v="43.060296999999998"/>
    <n v="-87.913150000000002"/>
    <x v="23"/>
    <n v="43.051119999999997"/>
    <n v="-87.918819999999997"/>
    <n v="7"/>
    <n v="0"/>
    <n v="1.1000000000000001"/>
    <n v="1"/>
    <n v="42"/>
    <n v="-1"/>
    <d v="2017-04-10T00:00:00"/>
    <d v="2017-04-01T00:00:00"/>
    <d v="2017-04-10T00:00:00"/>
    <s v="Monday"/>
    <d v="1899-12-30T07:43:12"/>
    <d v="1899-12-30T08:00:00"/>
    <n v="1"/>
    <d v="2017-04-10T00:00:00"/>
    <d v="2017-04-01T00:00:00"/>
    <d v="2017-04-10T00:00:00"/>
    <s v="Monday"/>
    <d v="1899-12-30T07:50:49"/>
    <d v="1899-12-30T08:00:00"/>
    <s v="One Way"/>
  </r>
  <r>
    <n v="1279843"/>
    <s v="RFID Card Member"/>
    <s v="Milwaukee"/>
    <s v="WI"/>
    <n v="53211"/>
    <s v="UNITED STATES"/>
    <s v="Annual Pass"/>
    <n v="11076"/>
    <x v="22"/>
    <n v="43.066893999999998"/>
    <n v="-87.877936000000005"/>
    <x v="25"/>
    <n v="43.074890000000003"/>
    <n v="-87.882810000000006"/>
    <n v="5"/>
    <n v="0"/>
    <n v="0.8"/>
    <n v="0.7"/>
    <n v="30"/>
    <n v="-1"/>
    <d v="2017-04-10T00:00:00"/>
    <d v="2017-04-01T00:00:00"/>
    <d v="2017-04-10T00:00:00"/>
    <s v="Monday"/>
    <d v="1899-12-30T09:02:26"/>
    <d v="1899-12-30T09:00:00"/>
    <n v="1"/>
    <d v="2017-04-10T00:00:00"/>
    <d v="2017-04-01T00:00:00"/>
    <d v="2017-04-10T00:00:00"/>
    <s v="Monday"/>
    <d v="1899-12-30T09:07:30"/>
    <d v="1899-12-30T09:00:00"/>
    <s v="One Way"/>
  </r>
  <r>
    <n v="1255308"/>
    <s v="RFID Card Member"/>
    <s v="Milwaukee"/>
    <s v="WI"/>
    <n v="53211"/>
    <s v="UNITED STATES"/>
    <s v="30-Day Pass"/>
    <n v="11168"/>
    <x v="22"/>
    <n v="43.066893999999998"/>
    <n v="-87.877936000000005"/>
    <x v="53"/>
    <n v="43.060786"/>
    <n v="-87.883825999999999"/>
    <n v="3"/>
    <n v="0"/>
    <n v="0.5"/>
    <n v="0.4"/>
    <n v="18"/>
    <n v="-1"/>
    <d v="2017-04-10T00:00:00"/>
    <d v="2017-04-01T00:00:00"/>
    <d v="2017-04-10T00:00:00"/>
    <s v="Monday"/>
    <d v="1899-12-30T14:50:05"/>
    <d v="1899-12-30T15:00:00"/>
    <n v="1"/>
    <d v="2017-04-10T00:00:00"/>
    <d v="2017-04-01T00:00:00"/>
    <d v="2017-04-10T00:00:00"/>
    <s v="Monday"/>
    <d v="1899-12-30T14:53:56"/>
    <d v="1899-12-30T15:00:00"/>
    <s v="One Way"/>
  </r>
  <r>
    <n v="1489319"/>
    <s v="RFID Card Member"/>
    <s v="Brookfield"/>
    <s v="WI"/>
    <n v="53045"/>
    <s v="UNITED STATES"/>
    <s v="Annual Pass"/>
    <n v="11087"/>
    <x v="27"/>
    <n v="43.074890000000003"/>
    <n v="-87.882810000000006"/>
    <x v="53"/>
    <n v="43.060786"/>
    <n v="-87.883825999999999"/>
    <n v="6"/>
    <n v="0"/>
    <n v="0.9"/>
    <n v="0.9"/>
    <n v="36"/>
    <n v="-1"/>
    <d v="2017-04-10T00:00:00"/>
    <d v="2017-04-01T00:00:00"/>
    <d v="2017-04-10T00:00:00"/>
    <s v="Monday"/>
    <d v="1899-12-30T18:07:29"/>
    <d v="1899-12-30T18:00:00"/>
    <n v="1"/>
    <d v="2017-04-10T00:00:00"/>
    <d v="2017-04-01T00:00:00"/>
    <d v="2017-04-10T00:00:00"/>
    <s v="Monday"/>
    <d v="1899-12-30T18:13:54"/>
    <d v="1899-12-30T18:00:00"/>
    <s v="One Way"/>
  </r>
  <r>
    <n v="1492987"/>
    <s v="RFID Card Member"/>
    <s v="Milwaukee "/>
    <s v="WI"/>
    <n v="53202"/>
    <s v="UNITED STATES"/>
    <s v="30-Day Pass"/>
    <n v="11137"/>
    <x v="0"/>
    <n v="43.042490000000001"/>
    <n v="-87.909959999999998"/>
    <x v="11"/>
    <n v="43.052460000000004"/>
    <n v="-87.891000000000005"/>
    <n v="10"/>
    <n v="0"/>
    <n v="1.5"/>
    <n v="1.4"/>
    <n v="60"/>
    <n v="-1"/>
    <d v="2017-04-11T00:00:00"/>
    <d v="2017-04-01T00:00:00"/>
    <d v="2017-04-11T00:00:00"/>
    <s v="Tuesday"/>
    <d v="1899-12-30T08:33:53"/>
    <d v="1899-12-30T09:00:00"/>
    <n v="1"/>
    <d v="2017-04-11T00:00:00"/>
    <d v="2017-04-01T00:00:00"/>
    <d v="2017-04-11T00:00:00"/>
    <s v="Tuesday"/>
    <d v="1899-12-30T08:43:14"/>
    <d v="1899-12-30T09:00:00"/>
    <s v="One Way"/>
  </r>
  <r>
    <n v="1489319"/>
    <s v="RFID Card Member"/>
    <s v="Brookfield"/>
    <s v="WI"/>
    <n v="53045"/>
    <s v="UNITED STATES"/>
    <s v="Annual Pass"/>
    <n v="11168"/>
    <x v="10"/>
    <n v="43.060786"/>
    <n v="-87.883825999999999"/>
    <x v="20"/>
    <n v="43.077359999999999"/>
    <n v="-87.880769999999998"/>
    <n v="8"/>
    <n v="0"/>
    <n v="1.2"/>
    <n v="1.1000000000000001"/>
    <n v="48"/>
    <n v="-1"/>
    <d v="2017-04-11T00:00:00"/>
    <d v="2017-04-01T00:00:00"/>
    <d v="2017-04-11T00:00:00"/>
    <s v="Tuesday"/>
    <d v="1899-12-30T08:44:03"/>
    <d v="1899-12-30T09:00:00"/>
    <n v="1"/>
    <d v="2017-04-11T00:00:00"/>
    <d v="2017-04-01T00:00:00"/>
    <d v="2017-04-11T00:00:00"/>
    <s v="Tuesday"/>
    <d v="1899-12-30T08:52:57"/>
    <d v="1899-12-30T09:00:00"/>
    <s v="One Way"/>
  </r>
  <r>
    <n v="783916"/>
    <s v="RFID Card Member"/>
    <s v="Chicago"/>
    <s v="IL"/>
    <n v="60618"/>
    <s v="UNITED STATES"/>
    <s v="Annual Pass"/>
    <n v="11079"/>
    <x v="52"/>
    <n v="43.034619999999997"/>
    <n v="-87.917500000000004"/>
    <x v="1"/>
    <n v="43.03886"/>
    <n v="-87.902720000000002"/>
    <n v="13"/>
    <n v="0"/>
    <n v="2"/>
    <n v="1.9"/>
    <n v="78"/>
    <n v="-1"/>
    <d v="2017-04-11T00:00:00"/>
    <d v="2017-04-01T00:00:00"/>
    <d v="2017-04-11T00:00:00"/>
    <s v="Tuesday"/>
    <d v="1899-12-30T11:01:42"/>
    <d v="1899-12-30T11:00:00"/>
    <n v="1"/>
    <d v="2017-04-11T00:00:00"/>
    <d v="2017-04-01T00:00:00"/>
    <d v="2017-04-11T00:00:00"/>
    <s v="Tuesday"/>
    <d v="1899-12-30T11:14:41"/>
    <d v="1899-12-30T11:00:00"/>
    <s v="One Way"/>
  </r>
  <r>
    <n v="1152387"/>
    <s v="RFID Card Member"/>
    <s v="Milwaukee"/>
    <s v="WI"/>
    <n v="53211"/>
    <s v="UNITED STATES"/>
    <s v="Bublr for Organizations"/>
    <n v="156"/>
    <x v="22"/>
    <n v="43.066893999999998"/>
    <n v="-87.877936000000005"/>
    <x v="25"/>
    <n v="43.074890000000003"/>
    <n v="-87.882810000000006"/>
    <n v="5"/>
    <n v="0"/>
    <n v="0.8"/>
    <n v="0.7"/>
    <n v="30"/>
    <n v="-1"/>
    <d v="2017-04-11T00:00:00"/>
    <d v="2017-04-01T00:00:00"/>
    <d v="2017-04-11T00:00:00"/>
    <s v="Tuesday"/>
    <d v="1899-12-30T12:48:21"/>
    <d v="1899-12-30T13:00:00"/>
    <n v="1"/>
    <d v="2017-04-11T00:00:00"/>
    <d v="2017-04-01T00:00:00"/>
    <d v="2017-04-11T00:00:00"/>
    <s v="Tuesday"/>
    <d v="1899-12-30T12:53:01"/>
    <d v="1899-12-30T13:00:00"/>
    <s v="One Way"/>
  </r>
  <r>
    <n v="1357250"/>
    <s v="RFID Card Member"/>
    <s v="Milwaukee"/>
    <s v="WI"/>
    <n v="53202"/>
    <s v="UNITED STATES"/>
    <s v="Annual Pass"/>
    <n v="9"/>
    <x v="6"/>
    <n v="43.038719999999998"/>
    <n v="-87.905339999999995"/>
    <x v="4"/>
    <n v="43.042490000000001"/>
    <n v="-87.909959999999998"/>
    <n v="4"/>
    <n v="0"/>
    <n v="0.6"/>
    <n v="0.6"/>
    <n v="24"/>
    <n v="-1"/>
    <d v="2017-04-11T00:00:00"/>
    <d v="2017-04-01T00:00:00"/>
    <d v="2017-04-11T00:00:00"/>
    <s v="Tuesday"/>
    <d v="1899-12-30T16:53:42"/>
    <d v="1899-12-30T17:00:00"/>
    <n v="1"/>
    <d v="2017-04-11T00:00:00"/>
    <d v="2017-04-01T00:00:00"/>
    <d v="2017-04-11T00:00:00"/>
    <s v="Tuesday"/>
    <d v="1899-12-30T16:57:44"/>
    <d v="1899-12-30T17:00:00"/>
    <s v="One Way"/>
  </r>
  <r>
    <n v="1097164"/>
    <s v="RFID Card Member"/>
    <s v="Milwaukee"/>
    <s v="WI"/>
    <n v="53202"/>
    <s v="UNITED STATES"/>
    <s v="Annual Pass"/>
    <n v="11126"/>
    <x v="9"/>
    <n v="43.05097"/>
    <n v="-87.906440000000003"/>
    <x v="58"/>
    <n v="43.026229999999998"/>
    <n v="-87.912809999999993"/>
    <n v="13"/>
    <n v="0"/>
    <n v="2"/>
    <n v="1.9"/>
    <n v="78"/>
    <n v="-1"/>
    <d v="2017-04-11T00:00:00"/>
    <d v="2017-04-01T00:00:00"/>
    <d v="2017-04-11T00:00:00"/>
    <s v="Tuesday"/>
    <d v="1899-12-30T18:24:20"/>
    <d v="1899-12-30T18:00:00"/>
    <n v="1"/>
    <d v="2017-04-11T00:00:00"/>
    <d v="2017-04-01T00:00:00"/>
    <d v="2017-04-11T00:00:00"/>
    <s v="Tuesday"/>
    <d v="1899-12-30T18:37:41"/>
    <d v="1899-12-30T19:00:00"/>
    <s v="One Way"/>
  </r>
  <r>
    <n v="1371308"/>
    <s v="RFID Card Member"/>
    <s v="Bensenville "/>
    <s v="IL"/>
    <n v="60106"/>
    <s v="UNITED STATES"/>
    <s v="Annual Pass"/>
    <n v="5516"/>
    <x v="35"/>
    <n v="43.060250000000003"/>
    <n v="-87.892169999999993"/>
    <x v="29"/>
    <n v="43.06033"/>
    <n v="-87.89546"/>
    <n v="1"/>
    <n v="0"/>
    <n v="0.2"/>
    <n v="0.1"/>
    <n v="6"/>
    <n v="-1"/>
    <d v="2017-04-12T00:00:00"/>
    <d v="2017-04-01T00:00:00"/>
    <d v="2017-04-12T00:00:00"/>
    <s v="Wednesday"/>
    <d v="1899-12-30T07:16:15"/>
    <d v="1899-12-30T07:00:00"/>
    <n v="1"/>
    <d v="2017-04-12T00:00:00"/>
    <d v="2017-04-01T00:00:00"/>
    <d v="2017-04-12T00:00:00"/>
    <s v="Wednesday"/>
    <d v="1899-12-30T07:17:43"/>
    <d v="1899-12-30T07:00:00"/>
    <s v="One Way"/>
  </r>
  <r>
    <n v="1378810"/>
    <s v="RFID Card Member"/>
    <s v="Milwaukee "/>
    <s v="WI"/>
    <n v="53211"/>
    <s v="UNITED STATES"/>
    <s v="Annual Pass"/>
    <n v="11119"/>
    <x v="27"/>
    <n v="43.074890000000003"/>
    <n v="-87.882810000000006"/>
    <x v="35"/>
    <n v="43.066893999999998"/>
    <n v="-87.877936000000005"/>
    <n v="6"/>
    <n v="0"/>
    <n v="0.9"/>
    <n v="0.9"/>
    <n v="36"/>
    <n v="-1"/>
    <d v="2017-04-12T00:00:00"/>
    <d v="2017-04-01T00:00:00"/>
    <d v="2017-04-12T00:00:00"/>
    <s v="Wednesday"/>
    <d v="1899-12-30T09:53:46"/>
    <d v="1899-12-30T10:00:00"/>
    <n v="1"/>
    <d v="2017-04-12T00:00:00"/>
    <d v="2017-04-01T00:00:00"/>
    <d v="2017-04-12T00:00:00"/>
    <s v="Wednesday"/>
    <d v="1899-12-30T09:59:01"/>
    <d v="1899-12-30T10:00:00"/>
    <s v="One Way"/>
  </r>
  <r>
    <n v="1378810"/>
    <s v="RFID Card Member"/>
    <s v="Milwaukee "/>
    <s v="WI"/>
    <n v="53211"/>
    <s v="UNITED STATES"/>
    <s v="Annual Pass"/>
    <n v="5533"/>
    <x v="27"/>
    <n v="43.074890000000003"/>
    <n v="-87.882810000000006"/>
    <x v="35"/>
    <n v="43.066893999999998"/>
    <n v="-87.877936000000005"/>
    <n v="6"/>
    <n v="0"/>
    <n v="0.9"/>
    <n v="0.9"/>
    <n v="36"/>
    <n v="-1"/>
    <d v="2017-04-12T00:00:00"/>
    <d v="2017-04-01T00:00:00"/>
    <d v="2017-04-12T00:00:00"/>
    <s v="Wednesday"/>
    <d v="1899-12-30T11:53:53"/>
    <d v="1899-12-30T12:00:00"/>
    <n v="1"/>
    <d v="2017-04-12T00:00:00"/>
    <d v="2017-04-01T00:00:00"/>
    <d v="2017-04-12T00:00:00"/>
    <s v="Wednesday"/>
    <d v="1899-12-30T11:59:20"/>
    <d v="1899-12-30T12:00:00"/>
    <s v="One Way"/>
  </r>
  <r>
    <n v="1471627"/>
    <s v="RFID Card Member"/>
    <s v="Glendale"/>
    <s v="WI"/>
    <n v="53209"/>
    <s v="UNITED STATES"/>
    <s v="Pay as You Go Pass"/>
    <n v="153"/>
    <x v="2"/>
    <n v="43.03886"/>
    <n v="-87.902720000000002"/>
    <x v="36"/>
    <n v="43.038719999999998"/>
    <n v="-87.905339999999995"/>
    <n v="24"/>
    <n v="2"/>
    <n v="3.6"/>
    <n v="3.4"/>
    <n v="144"/>
    <n v="-1"/>
    <d v="2017-04-12T00:00:00"/>
    <d v="2017-04-01T00:00:00"/>
    <d v="2017-04-12T00:00:00"/>
    <s v="Wednesday"/>
    <d v="1899-12-30T13:14:43"/>
    <d v="1899-12-30T13:00:00"/>
    <n v="1"/>
    <d v="2017-04-12T00:00:00"/>
    <d v="2017-04-01T00:00:00"/>
    <d v="2017-04-12T00:00:00"/>
    <s v="Wednesday"/>
    <d v="1899-12-30T13:38:04"/>
    <d v="1899-12-30T14:00:00"/>
    <s v="One Way"/>
  </r>
  <r>
    <n v="1425087"/>
    <s v="RFID Card Member"/>
    <s v="milwaukee"/>
    <s v="WI"/>
    <n v="53212"/>
    <s v="UNITED STATES"/>
    <s v="Annual Pass"/>
    <n v="5573"/>
    <x v="31"/>
    <n v="43.06033"/>
    <n v="-87.89546"/>
    <x v="3"/>
    <n v="43.03913"/>
    <n v="-87.916150000000002"/>
    <n v="11"/>
    <n v="0"/>
    <n v="1.7"/>
    <n v="1.6"/>
    <n v="66"/>
    <n v="-1"/>
    <d v="2017-04-12T00:00:00"/>
    <d v="2017-04-01T00:00:00"/>
    <d v="2017-04-12T00:00:00"/>
    <s v="Wednesday"/>
    <d v="1899-12-30T14:31:10"/>
    <d v="1899-12-30T15:00:00"/>
    <n v="1"/>
    <d v="2017-04-12T00:00:00"/>
    <d v="2017-04-01T00:00:00"/>
    <d v="2017-04-12T00:00:00"/>
    <s v="Wednesday"/>
    <d v="1899-12-30T14:42:06"/>
    <d v="1899-12-30T15:00:00"/>
    <s v="One Way"/>
  </r>
  <r>
    <n v="1366177"/>
    <s v="RFID Card Member"/>
    <s v="Pewaukee"/>
    <s v="WI"/>
    <n v="53072"/>
    <s v="UNITED STATES"/>
    <s v="Annual Pass"/>
    <n v="11089"/>
    <x v="27"/>
    <n v="43.074890000000003"/>
    <n v="-87.882810000000006"/>
    <x v="48"/>
    <n v="43.060155999999999"/>
    <n v="-87.881258000000003"/>
    <n v="28"/>
    <n v="0"/>
    <n v="4.2"/>
    <n v="4"/>
    <n v="168"/>
    <n v="-1"/>
    <d v="2017-04-12T00:00:00"/>
    <d v="2017-04-01T00:00:00"/>
    <d v="2017-04-12T00:00:00"/>
    <s v="Wednesday"/>
    <d v="1899-12-30T14:59:23"/>
    <d v="1899-12-30T15:00:00"/>
    <n v="1"/>
    <d v="2017-04-12T00:00:00"/>
    <d v="2017-04-01T00:00:00"/>
    <d v="2017-04-12T00:00:00"/>
    <s v="Wednesday"/>
    <d v="1899-12-30T15:27:38"/>
    <d v="1899-12-30T15:00:00"/>
    <s v="One Way"/>
  </r>
  <r>
    <n v="1468078"/>
    <s v="RFID Card Member"/>
    <s v="Milwaukee "/>
    <s v="WI"/>
    <n v="53209"/>
    <s v="UNITED STATES"/>
    <s v="Annual Pass"/>
    <n v="5441"/>
    <x v="27"/>
    <n v="43.074890000000003"/>
    <n v="-87.882810000000006"/>
    <x v="10"/>
    <n v="43.058619999999998"/>
    <n v="-87.885319999999993"/>
    <n v="6"/>
    <n v="0"/>
    <n v="0.9"/>
    <n v="0.9"/>
    <n v="36"/>
    <n v="-1"/>
    <d v="2017-04-12T00:00:00"/>
    <d v="2017-04-01T00:00:00"/>
    <d v="2017-04-12T00:00:00"/>
    <s v="Wednesday"/>
    <d v="1899-12-30T15:36:03"/>
    <d v="1899-12-30T16:00:00"/>
    <n v="1"/>
    <d v="2017-04-12T00:00:00"/>
    <d v="2017-04-01T00:00:00"/>
    <d v="2017-04-12T00:00:00"/>
    <s v="Wednesday"/>
    <d v="1899-12-30T15:42:31"/>
    <d v="1899-12-30T16:00:00"/>
    <s v="One Way"/>
  </r>
  <r>
    <n v="946290"/>
    <s v="RFID Card Member"/>
    <s v="Milwaukee"/>
    <s v="WI"/>
    <n v="53208"/>
    <s v="UNITED STATES"/>
    <s v="Annual Pass"/>
    <n v="5589"/>
    <x v="25"/>
    <n v="43.058010000000003"/>
    <n v="-87.877300000000005"/>
    <x v="9"/>
    <n v="43.034619999999997"/>
    <n v="-87.917500000000004"/>
    <n v="18"/>
    <n v="0"/>
    <n v="2.7"/>
    <n v="2.6"/>
    <n v="108"/>
    <n v="-1"/>
    <d v="2017-04-12T00:00:00"/>
    <d v="2017-04-01T00:00:00"/>
    <d v="2017-04-12T00:00:00"/>
    <s v="Wednesday"/>
    <d v="1899-12-30T16:03:01"/>
    <d v="1899-12-30T16:00:00"/>
    <n v="1"/>
    <d v="2017-04-12T00:00:00"/>
    <d v="2017-04-01T00:00:00"/>
    <d v="2017-04-12T00:00:00"/>
    <s v="Wednesday"/>
    <d v="1899-12-30T16:21:10"/>
    <d v="1899-12-30T16:00:00"/>
    <s v="One Way"/>
  </r>
  <r>
    <n v="1564954"/>
    <s v="RFID Card Member"/>
    <s v="Milwaukee"/>
    <s v="WI"/>
    <n v="53202"/>
    <s v="UNITED STATES"/>
    <s v="Annual Pass"/>
    <n v="5527"/>
    <x v="8"/>
    <n v="43.038580000000003"/>
    <n v="-87.90934"/>
    <x v="4"/>
    <n v="43.042490000000001"/>
    <n v="-87.909959999999998"/>
    <n v="2"/>
    <n v="0"/>
    <n v="0.3"/>
    <n v="0.3"/>
    <n v="12"/>
    <n v="-1"/>
    <d v="2017-04-12T00:00:00"/>
    <d v="2017-04-01T00:00:00"/>
    <d v="2017-04-12T00:00:00"/>
    <s v="Wednesday"/>
    <d v="1899-12-30T16:41:00"/>
    <d v="1899-12-30T17:00:00"/>
    <n v="1"/>
    <d v="2017-04-12T00:00:00"/>
    <d v="2017-04-01T00:00:00"/>
    <d v="2017-04-12T00:00:00"/>
    <s v="Wednesday"/>
    <d v="1899-12-30T16:43:23"/>
    <d v="1899-12-30T17:00:00"/>
    <s v="One Way"/>
  </r>
  <r>
    <n v="1249929"/>
    <s v="RFID Card Member"/>
    <s v="Oregon"/>
    <s v="WI"/>
    <n v="53575"/>
    <s v="UNITED STATES"/>
    <s v="Bublr for Organizations"/>
    <n v="81"/>
    <x v="10"/>
    <n v="43.060786"/>
    <n v="-87.883825999999999"/>
    <x v="13"/>
    <n v="43.078530000000001"/>
    <n v="-87.882620000000003"/>
    <n v="15"/>
    <n v="0"/>
    <n v="2.2999999999999998"/>
    <n v="2.1"/>
    <n v="90"/>
    <n v="-1"/>
    <d v="2017-04-12T00:00:00"/>
    <d v="2017-04-01T00:00:00"/>
    <d v="2017-04-12T00:00:00"/>
    <s v="Wednesday"/>
    <d v="1899-12-30T17:29:59"/>
    <d v="1899-12-30T17:00:00"/>
    <n v="1"/>
    <d v="2017-04-12T00:00:00"/>
    <d v="2017-04-01T00:00:00"/>
    <d v="2017-04-12T00:00:00"/>
    <s v="Wednesday"/>
    <d v="1899-12-30T17:44:26"/>
    <d v="1899-12-30T18:00:00"/>
    <s v="One Way"/>
  </r>
  <r>
    <n v="1444023"/>
    <s v="RFID Card Member"/>
    <s v="milwaukee"/>
    <s v="WI"/>
    <n v="53211"/>
    <s v="UNITED STATES"/>
    <s v="Annual Pass"/>
    <n v="5417"/>
    <x v="27"/>
    <n v="43.074890000000003"/>
    <n v="-87.882810000000006"/>
    <x v="38"/>
    <n v="43.069021999999997"/>
    <n v="-87.887940999999998"/>
    <n v="59"/>
    <n v="0"/>
    <n v="8.9"/>
    <n v="8.4"/>
    <n v="354"/>
    <n v="-1"/>
    <d v="2017-04-12T00:00:00"/>
    <d v="2017-04-01T00:00:00"/>
    <d v="2017-04-12T00:00:00"/>
    <s v="Wednesday"/>
    <d v="1899-12-30T17:49:36"/>
    <d v="1899-12-30T18:00:00"/>
    <n v="1"/>
    <d v="2017-04-12T00:00:00"/>
    <d v="2017-04-01T00:00:00"/>
    <d v="2017-04-12T00:00:00"/>
    <s v="Wednesday"/>
    <d v="1899-12-30T18:48:50"/>
    <d v="1899-12-30T19:00:00"/>
    <s v="One Way"/>
  </r>
  <r>
    <n v="1396695"/>
    <s v="RFID Card Member"/>
    <s v="Milwaukee"/>
    <s v="WI"/>
    <n v="53203"/>
    <s v="UNITED STATES"/>
    <s v="Annual Pass"/>
    <n v="11153"/>
    <x v="8"/>
    <n v="43.038580000000003"/>
    <n v="-87.90934"/>
    <x v="12"/>
    <n v="43.036900000000003"/>
    <n v="-87.89667"/>
    <n v="9"/>
    <n v="0"/>
    <n v="1.4"/>
    <n v="1.3"/>
    <n v="54"/>
    <n v="-1"/>
    <d v="2017-04-13T00:00:00"/>
    <d v="2017-04-01T00:00:00"/>
    <d v="2017-04-13T00:00:00"/>
    <s v="Thursday"/>
    <d v="1899-12-30T08:18:52"/>
    <d v="1899-12-30T08:00:00"/>
    <n v="1"/>
    <d v="2017-04-13T00:00:00"/>
    <d v="2017-04-01T00:00:00"/>
    <d v="2017-04-13T00:00:00"/>
    <s v="Thursday"/>
    <d v="1899-12-30T08:27:15"/>
    <d v="1899-12-30T08:00:00"/>
    <s v="One Way"/>
  </r>
  <r>
    <n v="1442430"/>
    <s v="RFID Card Member"/>
    <s v="Milwaukee"/>
    <s v="WI"/>
    <n v="53211"/>
    <s v="UNITED STATES"/>
    <s v="Annual Pass"/>
    <n v="5430"/>
    <x v="53"/>
    <n v="43.074655999999997"/>
    <n v="-87.889011999999994"/>
    <x v="25"/>
    <n v="43.074890000000003"/>
    <n v="-87.882810000000006"/>
    <n v="2"/>
    <n v="0"/>
    <n v="0.3"/>
    <n v="0.3"/>
    <n v="12"/>
    <n v="-1"/>
    <d v="2017-04-13T00:00:00"/>
    <d v="2017-04-01T00:00:00"/>
    <d v="2017-04-13T00:00:00"/>
    <s v="Thursday"/>
    <d v="1899-12-30T12:47:25"/>
    <d v="1899-12-30T13:00:00"/>
    <n v="1"/>
    <d v="2017-04-13T00:00:00"/>
    <d v="2017-04-01T00:00:00"/>
    <d v="2017-04-13T00:00:00"/>
    <s v="Thursday"/>
    <d v="1899-12-30T12:49:46"/>
    <d v="1899-12-30T13:00:00"/>
    <s v="One Way"/>
  </r>
  <r>
    <n v="1468078"/>
    <s v="RFID Card Member"/>
    <s v="Milwaukee "/>
    <s v="WI"/>
    <n v="53209"/>
    <s v="UNITED STATES"/>
    <s v="Annual Pass"/>
    <n v="5451"/>
    <x v="11"/>
    <n v="43.04804"/>
    <n v="-87.896720000000002"/>
    <x v="10"/>
    <n v="43.058619999999998"/>
    <n v="-87.885319999999993"/>
    <n v="5"/>
    <n v="0"/>
    <n v="0.8"/>
    <n v="0.7"/>
    <n v="30"/>
    <n v="-1"/>
    <d v="2017-04-13T00:00:00"/>
    <d v="2017-04-01T00:00:00"/>
    <d v="2017-04-13T00:00:00"/>
    <s v="Thursday"/>
    <d v="1899-12-30T14:04:33"/>
    <d v="1899-12-30T14:00:00"/>
    <n v="1"/>
    <d v="2017-04-13T00:00:00"/>
    <d v="2017-04-01T00:00:00"/>
    <d v="2017-04-13T00:00:00"/>
    <s v="Thursday"/>
    <d v="1899-12-30T14:09:33"/>
    <d v="1899-12-30T14:00:00"/>
    <s v="One Way"/>
  </r>
  <r>
    <n v="1432396"/>
    <s v="RFID Card Member"/>
    <s v="Milwaukee"/>
    <s v="WI"/>
    <n v="53233"/>
    <s v="UNITED STATES"/>
    <s v="Annual Pass"/>
    <n v="152"/>
    <x v="24"/>
    <n v="43.040154000000001"/>
    <n v="-87.932113000000001"/>
    <x v="6"/>
    <n v="43.03519"/>
    <n v="-87.907390000000007"/>
    <n v="17"/>
    <n v="0"/>
    <n v="2.6"/>
    <n v="2.4"/>
    <n v="102"/>
    <n v="-1"/>
    <d v="2017-04-13T00:00:00"/>
    <d v="2017-04-01T00:00:00"/>
    <d v="2017-04-13T00:00:00"/>
    <s v="Thursday"/>
    <d v="1899-12-30T16:14:57"/>
    <d v="1899-12-30T16:00:00"/>
    <n v="1"/>
    <d v="2017-04-13T00:00:00"/>
    <d v="2017-04-01T00:00:00"/>
    <d v="2017-04-13T00:00:00"/>
    <s v="Thursday"/>
    <d v="1899-12-30T16:31:18"/>
    <d v="1899-12-30T17:00:00"/>
    <s v="One Way"/>
  </r>
  <r>
    <n v="1468696"/>
    <s v="RFID Card Member"/>
    <s v="Wauwatosa"/>
    <s v="WI"/>
    <n v="53226"/>
    <s v="UNITED STATES"/>
    <s v="Annual Pass"/>
    <n v="132"/>
    <x v="2"/>
    <n v="43.03886"/>
    <n v="-87.902720000000002"/>
    <x v="33"/>
    <n v="43.04804"/>
    <n v="-87.896720000000002"/>
    <n v="8"/>
    <n v="0"/>
    <n v="1.2"/>
    <n v="1.1000000000000001"/>
    <n v="48"/>
    <n v="-1"/>
    <d v="2017-04-13T00:00:00"/>
    <d v="2017-04-01T00:00:00"/>
    <d v="2017-04-13T00:00:00"/>
    <s v="Thursday"/>
    <d v="1899-12-30T17:35:10"/>
    <d v="1899-12-30T18:00:00"/>
    <n v="1"/>
    <d v="2017-04-13T00:00:00"/>
    <d v="2017-04-01T00:00:00"/>
    <d v="2017-04-13T00:00:00"/>
    <s v="Thursday"/>
    <d v="1899-12-30T17:43:07"/>
    <d v="1899-12-30T18:00:00"/>
    <s v="One Way"/>
  </r>
  <r>
    <n v="1518070"/>
    <s v="RFID Card Member"/>
    <s v="Milwaukee"/>
    <s v="WI"/>
    <n v="53211"/>
    <s v="UNITED STATES"/>
    <s v="30-Day Pass"/>
    <n v="127"/>
    <x v="27"/>
    <n v="43.074890000000003"/>
    <n v="-87.882810000000006"/>
    <x v="53"/>
    <n v="43.060786"/>
    <n v="-87.883825999999999"/>
    <n v="8"/>
    <n v="0"/>
    <n v="1.2"/>
    <n v="1.1000000000000001"/>
    <n v="48"/>
    <n v="-1"/>
    <d v="2017-04-13T00:00:00"/>
    <d v="2017-04-01T00:00:00"/>
    <d v="2017-04-13T00:00:00"/>
    <s v="Thursday"/>
    <d v="1899-12-30T20:46:02"/>
    <d v="1899-12-30T21:00:00"/>
    <n v="1"/>
    <d v="2017-04-13T00:00:00"/>
    <d v="2017-04-01T00:00:00"/>
    <d v="2017-04-13T00:00:00"/>
    <s v="Thursday"/>
    <d v="1899-12-30T20:54:04"/>
    <d v="1899-12-30T21:00:00"/>
    <s v="One Way"/>
  </r>
  <r>
    <n v="1249909"/>
    <s v="RFID Card Member"/>
    <s v="appleton"/>
    <s v="WI"/>
    <n v="54914"/>
    <s v="UNITED STATES"/>
    <s v="Bublr for Organizations"/>
    <n v="11115"/>
    <x v="35"/>
    <n v="43.060250000000003"/>
    <n v="-87.892169999999993"/>
    <x v="29"/>
    <n v="43.06033"/>
    <n v="-87.89546"/>
    <n v="2"/>
    <n v="0"/>
    <n v="0.3"/>
    <n v="0.3"/>
    <n v="12"/>
    <n v="-1"/>
    <d v="2017-04-13T00:00:00"/>
    <d v="2017-04-01T00:00:00"/>
    <d v="2017-04-13T00:00:00"/>
    <s v="Thursday"/>
    <d v="1899-12-30T23:37:44"/>
    <d v="1899-12-31T00:00:00"/>
    <n v="1"/>
    <d v="2017-04-13T00:00:00"/>
    <d v="2017-04-01T00:00:00"/>
    <d v="2017-04-13T00:00:00"/>
    <s v="Thursday"/>
    <d v="1899-12-30T23:39:29"/>
    <d v="1899-12-31T00:00:00"/>
    <s v="One Way"/>
  </r>
  <r>
    <n v="1518070"/>
    <s v="RFID Card Member"/>
    <s v="Milwaukee"/>
    <s v="WI"/>
    <n v="53211"/>
    <s v="UNITED STATES"/>
    <s v="30-Day Pass"/>
    <n v="11085"/>
    <x v="36"/>
    <n v="43.069021999999997"/>
    <n v="-87.887940999999998"/>
    <x v="16"/>
    <n v="43.052549999999997"/>
    <n v="-87.909329999999997"/>
    <n v="10"/>
    <n v="0"/>
    <n v="1.5"/>
    <n v="1.4"/>
    <n v="60"/>
    <n v="-1"/>
    <d v="2017-04-14T00:00:00"/>
    <d v="2017-04-01T00:00:00"/>
    <d v="2017-04-14T00:00:00"/>
    <s v="Friday"/>
    <d v="1899-12-30T07:02:01"/>
    <d v="1899-12-30T07:00:00"/>
    <n v="1"/>
    <d v="2017-04-14T00:00:00"/>
    <d v="2017-04-01T00:00:00"/>
    <d v="2017-04-14T00:00:00"/>
    <s v="Friday"/>
    <d v="1899-12-30T07:12:48"/>
    <d v="1899-12-30T07:00:00"/>
    <s v="One Way"/>
  </r>
  <r>
    <n v="1435377"/>
    <s v="RFID Card Member"/>
    <s v="Milwaukee"/>
    <s v="WI"/>
    <n v="53233"/>
    <s v="UNITED STATES"/>
    <s v="Annual Pass"/>
    <n v="11136"/>
    <x v="24"/>
    <n v="43.040154000000001"/>
    <n v="-87.932113000000001"/>
    <x v="0"/>
    <n v="43.049230000000001"/>
    <n v="-87.911940000000001"/>
    <n v="13"/>
    <n v="0"/>
    <n v="2"/>
    <n v="1.9"/>
    <n v="78"/>
    <n v="-1"/>
    <d v="2017-04-14T00:00:00"/>
    <d v="2017-04-01T00:00:00"/>
    <d v="2017-04-14T00:00:00"/>
    <s v="Friday"/>
    <d v="1899-12-30T07:26:57"/>
    <d v="1899-12-30T07:00:00"/>
    <n v="1"/>
    <d v="2017-04-14T00:00:00"/>
    <d v="2017-04-01T00:00:00"/>
    <d v="2017-04-14T00:00:00"/>
    <s v="Friday"/>
    <d v="1899-12-30T07:39:09"/>
    <d v="1899-12-30T08:00:00"/>
    <s v="One Way"/>
  </r>
  <r>
    <n v="1017964"/>
    <s v="RFID Card Member"/>
    <s v="Milwaukee"/>
    <s v="WI"/>
    <n v="53202"/>
    <s v="UNITED STATES"/>
    <s v="Annual Pass"/>
    <n v="100"/>
    <x v="38"/>
    <n v="43.058619999999998"/>
    <n v="-87.885319999999993"/>
    <x v="1"/>
    <n v="43.03886"/>
    <n v="-87.902720000000002"/>
    <n v="13"/>
    <n v="0"/>
    <n v="2"/>
    <n v="1.9"/>
    <n v="78"/>
    <n v="-1"/>
    <d v="2017-04-14T00:00:00"/>
    <d v="2017-04-01T00:00:00"/>
    <d v="2017-04-14T00:00:00"/>
    <s v="Friday"/>
    <d v="1899-12-30T07:55:14"/>
    <d v="1899-12-30T08:00:00"/>
    <n v="1"/>
    <d v="2017-04-14T00:00:00"/>
    <d v="2017-04-01T00:00:00"/>
    <d v="2017-04-14T00:00:00"/>
    <s v="Friday"/>
    <d v="1899-12-30T08:08:05"/>
    <d v="1899-12-30T08:00:00"/>
    <s v="One Way"/>
  </r>
  <r>
    <n v="1477939"/>
    <s v="RFID Card Member"/>
    <s v="Campbellsport"/>
    <s v="WI"/>
    <n v="53010"/>
    <s v="UNITED STATES"/>
    <s v="Annual Pass"/>
    <n v="5"/>
    <x v="24"/>
    <n v="43.040154000000001"/>
    <n v="-87.932113000000001"/>
    <x v="57"/>
    <n v="43.02017"/>
    <n v="-87.933049999999994"/>
    <n v="9"/>
    <n v="0"/>
    <n v="1.4"/>
    <n v="1.3"/>
    <n v="54"/>
    <n v="-1"/>
    <d v="2017-04-14T00:00:00"/>
    <d v="2017-04-01T00:00:00"/>
    <d v="2017-04-14T00:00:00"/>
    <s v="Friday"/>
    <d v="1899-12-30T08:03:41"/>
    <d v="1899-12-30T08:00:00"/>
    <n v="1"/>
    <d v="2017-04-14T00:00:00"/>
    <d v="2017-04-01T00:00:00"/>
    <d v="2017-04-14T00:00:00"/>
    <s v="Friday"/>
    <d v="1899-12-30T08:12:44"/>
    <d v="1899-12-30T08:00:00"/>
    <s v="One Way"/>
  </r>
  <r>
    <n v="531225"/>
    <s v="RFID Card Member"/>
    <s v="milwaukee"/>
    <s v="WI"/>
    <n v="53202"/>
    <s v="UNITED STATES"/>
    <s v="Annual Pass"/>
    <n v="42"/>
    <x v="30"/>
    <n v="43.045712999999999"/>
    <n v="-87.899756999999994"/>
    <x v="28"/>
    <n v="43.045712999999999"/>
    <n v="-87.899756999999994"/>
    <n v="0"/>
    <n v="0"/>
    <n v="0"/>
    <n v="0"/>
    <n v="0"/>
    <n v="-1"/>
    <d v="2017-04-14T00:00:00"/>
    <d v="2017-04-01T00:00:00"/>
    <d v="2017-04-14T00:00:00"/>
    <s v="Friday"/>
    <d v="1899-12-30T10:40:24"/>
    <d v="1899-12-30T11:00:00"/>
    <n v="1"/>
    <d v="2017-04-14T00:00:00"/>
    <d v="2017-04-01T00:00:00"/>
    <d v="2017-04-14T00:00:00"/>
    <s v="Friday"/>
    <d v="1899-12-30T10:40:56"/>
    <d v="1899-12-30T11:00:00"/>
    <s v="Round Trip"/>
  </r>
  <r>
    <n v="1527528"/>
    <s v="RFID Card Member"/>
    <s v="Milwaukee "/>
    <s v="WI"/>
    <n v="53202"/>
    <s v="UNITED STATES"/>
    <s v="Annual Pass"/>
    <n v="11140"/>
    <x v="21"/>
    <n v="43.040349999999997"/>
    <n v="-87.920760000000001"/>
    <x v="45"/>
    <n v="43.046570000000003"/>
    <n v="-87.908720000000002"/>
    <n v="11"/>
    <n v="0"/>
    <n v="1.7"/>
    <n v="1.6"/>
    <n v="66"/>
    <n v="-1"/>
    <d v="2017-04-14T00:00:00"/>
    <d v="2017-04-01T00:00:00"/>
    <d v="2017-04-14T00:00:00"/>
    <s v="Friday"/>
    <d v="1899-12-30T14:31:37"/>
    <d v="1899-12-30T15:00:00"/>
    <n v="1"/>
    <d v="2017-04-14T00:00:00"/>
    <d v="2017-04-01T00:00:00"/>
    <d v="2017-04-14T00:00:00"/>
    <s v="Friday"/>
    <d v="1899-12-30T14:42:33"/>
    <d v="1899-12-30T15:00:00"/>
    <s v="One Way"/>
  </r>
  <r>
    <n v="1351368"/>
    <s v="RFID Card Member"/>
    <s v="Milwaukee"/>
    <s v="WI"/>
    <n v="53202"/>
    <s v="UNITED STATES"/>
    <s v="Annual Pass"/>
    <n v="224"/>
    <x v="22"/>
    <n v="43.066893999999998"/>
    <n v="-87.877936000000005"/>
    <x v="53"/>
    <n v="43.060786"/>
    <n v="-87.883825999999999"/>
    <n v="6"/>
    <n v="0"/>
    <n v="0.9"/>
    <n v="0.9"/>
    <n v="36"/>
    <n v="-1"/>
    <d v="2017-04-14T00:00:00"/>
    <d v="2017-04-01T00:00:00"/>
    <d v="2017-04-14T00:00:00"/>
    <s v="Friday"/>
    <d v="1899-12-30T17:22:28"/>
    <d v="1899-12-30T17:00:00"/>
    <n v="1"/>
    <d v="2017-04-14T00:00:00"/>
    <d v="2017-04-01T00:00:00"/>
    <d v="2017-04-14T00:00:00"/>
    <s v="Friday"/>
    <d v="1899-12-30T17:28:54"/>
    <d v="1899-12-30T17:00:00"/>
    <s v="One Way"/>
  </r>
  <r>
    <n v="1432396"/>
    <s v="RFID Card Member"/>
    <s v="Milwaukee"/>
    <s v="WI"/>
    <n v="53233"/>
    <s v="UNITED STATES"/>
    <s v="Annual Pass"/>
    <n v="152"/>
    <x v="3"/>
    <n v="43.03519"/>
    <n v="-87.907390000000007"/>
    <x v="31"/>
    <n v="43.040154000000001"/>
    <n v="-87.932113000000001"/>
    <n v="16"/>
    <n v="0"/>
    <n v="2.4"/>
    <n v="2.2999999999999998"/>
    <n v="96"/>
    <n v="-1"/>
    <d v="2017-04-14T00:00:00"/>
    <d v="2017-04-01T00:00:00"/>
    <d v="2017-04-14T00:00:00"/>
    <s v="Friday"/>
    <d v="1899-12-30T18:04:03"/>
    <d v="1899-12-30T18:00:00"/>
    <n v="1"/>
    <d v="2017-04-14T00:00:00"/>
    <d v="2017-04-01T00:00:00"/>
    <d v="2017-04-14T00:00:00"/>
    <s v="Friday"/>
    <d v="1899-12-30T18:20:41"/>
    <d v="1899-12-30T18:00:00"/>
    <s v="One Way"/>
  </r>
  <r>
    <n v="1564054"/>
    <s v="RFID Card Member"/>
    <s v="Franksville "/>
    <s v="WI"/>
    <n v="53126"/>
    <s v="UNITED STATES"/>
    <s v="Annual Pass"/>
    <n v="5572"/>
    <x v="36"/>
    <n v="43.069021999999997"/>
    <n v="-87.887940999999998"/>
    <x v="26"/>
    <n v="43.053040000000003"/>
    <n v="-87.897660000000002"/>
    <n v="10"/>
    <n v="0"/>
    <n v="1.5"/>
    <n v="1.4"/>
    <n v="60"/>
    <n v="-1"/>
    <d v="2017-04-14T00:00:00"/>
    <d v="2017-04-01T00:00:00"/>
    <d v="2017-04-14T00:00:00"/>
    <s v="Friday"/>
    <d v="1899-12-30T18:36:54"/>
    <d v="1899-12-30T19:00:00"/>
    <n v="1"/>
    <d v="2017-04-14T00:00:00"/>
    <d v="2017-04-01T00:00:00"/>
    <d v="2017-04-14T00:00:00"/>
    <s v="Friday"/>
    <d v="1899-12-30T18:46:11"/>
    <d v="1899-12-30T19:00:00"/>
    <s v="One Way"/>
  </r>
  <r>
    <n v="1407702"/>
    <s v="RFID Card Member"/>
    <s v="Milwaukee"/>
    <s v="WI"/>
    <n v="53202"/>
    <s v="UNITED STATES"/>
    <s v="Annual Pass"/>
    <n v="5520"/>
    <x v="32"/>
    <n v="43.078530000000001"/>
    <n v="-87.882620000000003"/>
    <x v="38"/>
    <n v="43.069021999999997"/>
    <n v="-87.887940999999998"/>
    <n v="6"/>
    <n v="0"/>
    <n v="0.9"/>
    <n v="0.9"/>
    <n v="36"/>
    <n v="-1"/>
    <d v="2017-04-23T00:00:00"/>
    <d v="2017-04-01T00:00:00"/>
    <d v="2017-04-23T00:00:00"/>
    <s v="Sunday"/>
    <d v="1899-12-30T17:20:22"/>
    <d v="1899-12-30T17:00:00"/>
    <n v="1"/>
    <d v="2017-04-23T00:00:00"/>
    <d v="2017-04-01T00:00:00"/>
    <d v="2017-04-23T00:00:00"/>
    <s v="Sunday"/>
    <d v="1899-12-30T17:26:41"/>
    <d v="1899-12-30T17:00:00"/>
    <s v="One Way"/>
  </r>
  <r>
    <n v="1400126"/>
    <s v="RFID Card Member"/>
    <s v="Milwaukee"/>
    <s v="WI"/>
    <n v="53211"/>
    <s v="UNITED STATES"/>
    <s v="Annual Pass"/>
    <n v="6"/>
    <x v="22"/>
    <n v="43.066893999999998"/>
    <n v="-87.877936000000005"/>
    <x v="29"/>
    <n v="43.06033"/>
    <n v="-87.89546"/>
    <n v="8"/>
    <n v="0"/>
    <n v="1.2"/>
    <n v="1.1000000000000001"/>
    <n v="48"/>
    <n v="-1"/>
    <d v="2017-04-23T00:00:00"/>
    <d v="2017-04-01T00:00:00"/>
    <d v="2017-04-23T00:00:00"/>
    <s v="Sunday"/>
    <d v="1899-12-30T19:17:11"/>
    <d v="1899-12-30T19:00:00"/>
    <n v="1"/>
    <d v="2017-04-23T00:00:00"/>
    <d v="2017-04-01T00:00:00"/>
    <d v="2017-04-23T00:00:00"/>
    <s v="Sunday"/>
    <d v="1899-12-30T19:25:28"/>
    <d v="1899-12-30T19:00:00"/>
    <s v="One Way"/>
  </r>
  <r>
    <n v="1372197"/>
    <s v="RFID Card Member"/>
    <s v="milwaukee"/>
    <s v="WI"/>
    <n v="53202"/>
    <s v="UNITED STATES"/>
    <s v="Annual Pass"/>
    <n v="993"/>
    <x v="32"/>
    <n v="43.078530000000001"/>
    <n v="-87.882620000000003"/>
    <x v="53"/>
    <n v="43.060786"/>
    <n v="-87.883825999999999"/>
    <n v="12"/>
    <n v="0"/>
    <n v="1.8"/>
    <n v="1.7"/>
    <n v="72"/>
    <n v="-1"/>
    <d v="2017-04-23T00:00:00"/>
    <d v="2017-04-01T00:00:00"/>
    <d v="2017-04-23T00:00:00"/>
    <s v="Sunday"/>
    <d v="1899-12-30T20:14:27"/>
    <d v="1899-12-30T20:00:00"/>
    <n v="1"/>
    <d v="2017-04-23T00:00:00"/>
    <d v="2017-04-01T00:00:00"/>
    <d v="2017-04-23T00:00:00"/>
    <s v="Sunday"/>
    <d v="1899-12-30T20:26:02"/>
    <d v="1899-12-30T20:00:00"/>
    <s v="One Way"/>
  </r>
  <r>
    <n v="1265278"/>
    <s v="RFID Card Member"/>
    <s v="West Allis"/>
    <s v="WI"/>
    <n v="53227"/>
    <s v="UNITED STATES"/>
    <s v="Annual Pass"/>
    <n v="5541"/>
    <x v="29"/>
    <n v="43.052549999999997"/>
    <n v="-87.909329999999997"/>
    <x v="1"/>
    <n v="43.03886"/>
    <n v="-87.902720000000002"/>
    <n v="11"/>
    <n v="0"/>
    <n v="1.7"/>
    <n v="1.6"/>
    <n v="66"/>
    <n v="-1"/>
    <d v="2017-04-24T00:00:00"/>
    <d v="2017-04-01T00:00:00"/>
    <d v="2017-04-24T00:00:00"/>
    <s v="Monday"/>
    <d v="1899-12-30T07:43:50"/>
    <d v="1899-12-30T08:00:00"/>
    <n v="1"/>
    <d v="2017-04-24T00:00:00"/>
    <d v="2017-04-01T00:00:00"/>
    <d v="2017-04-24T00:00:00"/>
    <s v="Monday"/>
    <d v="1899-12-30T07:54:19"/>
    <d v="1899-12-30T08:00:00"/>
    <s v="One Way"/>
  </r>
  <r>
    <n v="1154367"/>
    <s v="RFID Card Member"/>
    <s v="Milwaukee"/>
    <s v="WI"/>
    <n v="53202"/>
    <s v="UNITED STATES"/>
    <s v="Annual Pass"/>
    <n v="5491"/>
    <x v="37"/>
    <n v="43.036900000000003"/>
    <n v="-87.89667"/>
    <x v="12"/>
    <n v="43.036900000000003"/>
    <n v="-87.89667"/>
    <n v="12"/>
    <n v="0"/>
    <n v="1.8"/>
    <n v="1.7"/>
    <n v="72"/>
    <n v="-1"/>
    <d v="2017-04-24T00:00:00"/>
    <d v="2017-04-01T00:00:00"/>
    <d v="2017-04-24T00:00:00"/>
    <s v="Monday"/>
    <d v="1899-12-30T08:21:02"/>
    <d v="1899-12-30T08:00:00"/>
    <n v="1"/>
    <d v="2017-04-24T00:00:00"/>
    <d v="2017-04-01T00:00:00"/>
    <d v="2017-04-24T00:00:00"/>
    <s v="Monday"/>
    <d v="1899-12-30T08:33:23"/>
    <d v="1899-12-30T09:00:00"/>
    <s v="Round Trip"/>
  </r>
  <r>
    <n v="1518070"/>
    <s v="RFID Card Member"/>
    <s v="Milwaukee"/>
    <s v="WI"/>
    <n v="53211"/>
    <s v="UNITED STATES"/>
    <s v="30-Day Pass"/>
    <n v="5471"/>
    <x v="36"/>
    <n v="43.069021999999997"/>
    <n v="-87.887940999999998"/>
    <x v="16"/>
    <n v="43.052549999999997"/>
    <n v="-87.909329999999997"/>
    <n v="11"/>
    <n v="0"/>
    <n v="1.7"/>
    <n v="1.6"/>
    <n v="66"/>
    <n v="-1"/>
    <d v="2017-04-24T00:00:00"/>
    <d v="2017-04-01T00:00:00"/>
    <d v="2017-04-24T00:00:00"/>
    <s v="Monday"/>
    <d v="1899-12-30T08:32:09"/>
    <d v="1899-12-30T09:00:00"/>
    <n v="1"/>
    <d v="2017-04-24T00:00:00"/>
    <d v="2017-04-01T00:00:00"/>
    <d v="2017-04-24T00:00:00"/>
    <s v="Monday"/>
    <d v="1899-12-30T08:43:42"/>
    <d v="1899-12-30T09:00:00"/>
    <s v="One Way"/>
  </r>
  <r>
    <n v="1489639"/>
    <s v="RFID Card Member"/>
    <s v="Milwaukee"/>
    <s v="WI"/>
    <n v="53202"/>
    <s v="UNITED STATES"/>
    <s v="Annual Pass"/>
    <n v="11142"/>
    <x v="30"/>
    <n v="43.045712999999999"/>
    <n v="-87.899756999999994"/>
    <x v="43"/>
    <n v="43.031480000000002"/>
    <n v="-87.908169999999998"/>
    <n v="14"/>
    <n v="0"/>
    <n v="2.1"/>
    <n v="2"/>
    <n v="84"/>
    <n v="-1"/>
    <d v="2017-04-24T00:00:00"/>
    <d v="2017-04-01T00:00:00"/>
    <d v="2017-04-24T00:00:00"/>
    <s v="Monday"/>
    <d v="1899-12-30T10:16:03"/>
    <d v="1899-12-30T10:00:00"/>
    <n v="1"/>
    <d v="2017-04-24T00:00:00"/>
    <d v="2017-04-01T00:00:00"/>
    <d v="2017-04-24T00:00:00"/>
    <s v="Monday"/>
    <d v="1899-12-30T10:30:18"/>
    <d v="1899-12-30T11:00:00"/>
    <s v="One Way"/>
  </r>
  <r>
    <n v="1179984"/>
    <s v="RFID Card Member"/>
    <s v="New Berlin"/>
    <s v="WI"/>
    <n v="53151"/>
    <s v="UNITED STATES"/>
    <s v="Bublr for Organizations"/>
    <n v="5437"/>
    <x v="32"/>
    <n v="43.078530000000001"/>
    <n v="-87.882620000000003"/>
    <x v="38"/>
    <n v="43.069021999999997"/>
    <n v="-87.887940999999998"/>
    <n v="5"/>
    <n v="0"/>
    <n v="0.8"/>
    <n v="0.7"/>
    <n v="30"/>
    <n v="-1"/>
    <d v="2017-04-24T00:00:00"/>
    <d v="2017-04-01T00:00:00"/>
    <d v="2017-04-24T00:00:00"/>
    <s v="Monday"/>
    <d v="1899-12-30T10:26:30"/>
    <d v="1899-12-30T10:00:00"/>
    <n v="1"/>
    <d v="2017-04-24T00:00:00"/>
    <d v="2017-04-01T00:00:00"/>
    <d v="2017-04-24T00:00:00"/>
    <s v="Monday"/>
    <d v="1899-12-30T10:31:29"/>
    <d v="1899-12-30T11:00:00"/>
    <s v="One Way"/>
  </r>
  <r>
    <n v="1328721"/>
    <s v="RFID Card Member"/>
    <s v="Milwaukee"/>
    <s v="WI"/>
    <n v="53207"/>
    <s v="UNITED STATES"/>
    <s v="Annual Pass"/>
    <n v="244"/>
    <x v="50"/>
    <n v="43.026229999999998"/>
    <n v="-87.912809999999993"/>
    <x v="52"/>
    <n v="43.041646999999998"/>
    <n v="-87.927257999999995"/>
    <n v="9"/>
    <n v="0"/>
    <n v="1.4"/>
    <n v="1.3"/>
    <n v="54"/>
    <n v="-1"/>
    <d v="2017-04-24T00:00:00"/>
    <d v="2017-04-01T00:00:00"/>
    <d v="2017-04-24T00:00:00"/>
    <s v="Monday"/>
    <d v="1899-12-30T10:56:43"/>
    <d v="1899-12-30T11:00:00"/>
    <n v="1"/>
    <d v="2017-04-24T00:00:00"/>
    <d v="2017-04-01T00:00:00"/>
    <d v="2017-04-24T00:00:00"/>
    <s v="Monday"/>
    <d v="1899-12-30T11:05:41"/>
    <d v="1899-12-30T11:00:00"/>
    <s v="One Way"/>
  </r>
  <r>
    <n v="1597998"/>
    <s v="RFID Card Member"/>
    <m/>
    <m/>
    <n v="53216"/>
    <s v="UNITED STATES"/>
    <s v="Pay as You Go Pass"/>
    <n v="5438"/>
    <x v="2"/>
    <n v="43.03886"/>
    <n v="-87.902720000000002"/>
    <x v="44"/>
    <n v="43.026470000000003"/>
    <n v="-87.918040000000005"/>
    <n v="16"/>
    <n v="2"/>
    <n v="2.4"/>
    <n v="2.2999999999999998"/>
    <n v="96"/>
    <n v="-1"/>
    <d v="2017-04-24T00:00:00"/>
    <d v="2017-04-01T00:00:00"/>
    <d v="2017-04-24T00:00:00"/>
    <s v="Monday"/>
    <d v="1899-12-30T12:07:18"/>
    <d v="1899-12-30T12:00:00"/>
    <n v="1"/>
    <d v="2017-04-24T00:00:00"/>
    <d v="2017-04-01T00:00:00"/>
    <d v="2017-04-24T00:00:00"/>
    <s v="Monday"/>
    <d v="1899-12-30T12:23:26"/>
    <d v="1899-12-30T12:00:00"/>
    <s v="One Way"/>
  </r>
  <r>
    <n v="1585504"/>
    <s v="RFID Card Member"/>
    <s v="Milwaukee"/>
    <s v="WI"/>
    <n v="53207"/>
    <s v="UNITED STATES"/>
    <s v="Annual Pass"/>
    <n v="182"/>
    <x v="36"/>
    <n v="43.069021999999997"/>
    <n v="-87.887940999999998"/>
    <x v="25"/>
    <n v="43.074890000000003"/>
    <n v="-87.882810000000006"/>
    <n v="5"/>
    <n v="0"/>
    <n v="0.8"/>
    <n v="0.7"/>
    <n v="30"/>
    <n v="-1"/>
    <d v="2017-04-24T00:00:00"/>
    <d v="2017-04-01T00:00:00"/>
    <d v="2017-04-24T00:00:00"/>
    <s v="Monday"/>
    <d v="1899-12-30T12:19:02"/>
    <d v="1899-12-30T12:00:00"/>
    <n v="1"/>
    <d v="2017-04-24T00:00:00"/>
    <d v="2017-04-01T00:00:00"/>
    <d v="2017-04-24T00:00:00"/>
    <s v="Monday"/>
    <d v="1899-12-30T12:24:36"/>
    <d v="1899-12-30T12:00:00"/>
    <s v="One Way"/>
  </r>
  <r>
    <n v="1564954"/>
    <s v="RFID Card Member"/>
    <s v="Milwaukee"/>
    <s v="WI"/>
    <n v="53202"/>
    <s v="UNITED STATES"/>
    <s v="Annual Pass"/>
    <n v="5491"/>
    <x v="37"/>
    <n v="43.036900000000003"/>
    <n v="-87.89667"/>
    <x v="45"/>
    <n v="43.046570000000003"/>
    <n v="-87.908720000000002"/>
    <n v="8"/>
    <n v="0"/>
    <n v="1.2"/>
    <n v="1.1000000000000001"/>
    <n v="48"/>
    <n v="-1"/>
    <d v="2017-04-24T00:00:00"/>
    <d v="2017-04-01T00:00:00"/>
    <d v="2017-04-24T00:00:00"/>
    <s v="Monday"/>
    <d v="1899-12-30T12:49:13"/>
    <d v="1899-12-30T13:00:00"/>
    <n v="1"/>
    <d v="2017-04-24T00:00:00"/>
    <d v="2017-04-01T00:00:00"/>
    <d v="2017-04-24T00:00:00"/>
    <s v="Monday"/>
    <d v="1899-12-30T12:57:39"/>
    <d v="1899-12-30T13:00:00"/>
    <s v="One Way"/>
  </r>
  <r>
    <n v="826047"/>
    <s v="RFID Card Member"/>
    <s v="Milwaukee"/>
    <s v="WI"/>
    <n v="53219"/>
    <s v="UNITED STATES"/>
    <s v="Annual Pass"/>
    <n v="112"/>
    <x v="0"/>
    <n v="43.042490000000001"/>
    <n v="-87.909959999999998"/>
    <x v="4"/>
    <n v="43.042490000000001"/>
    <n v="-87.909959999999998"/>
    <n v="277"/>
    <n v="24"/>
    <n v="18"/>
    <n v="17.100000000000001"/>
    <n v="720"/>
    <n v="-1"/>
    <d v="2017-04-24T00:00:00"/>
    <d v="2017-04-01T00:00:00"/>
    <d v="2017-04-24T00:00:00"/>
    <s v="Monday"/>
    <d v="1899-12-30T13:04:54"/>
    <d v="1899-12-30T13:00:00"/>
    <n v="1"/>
    <d v="2017-04-24T00:00:00"/>
    <d v="2017-04-01T00:00:00"/>
    <d v="2017-04-24T00:00:00"/>
    <s v="Monday"/>
    <d v="1899-12-30T17:41:45"/>
    <d v="1899-12-30T18:00:00"/>
    <s v="Round Trip"/>
  </r>
  <r>
    <n v="1509123"/>
    <s v="RFID Card Member"/>
    <s v="Milwaukee"/>
    <s v="WI"/>
    <n v="53211"/>
    <s v="UNITED STATES"/>
    <s v="Annual Pass"/>
    <n v="5560"/>
    <x v="36"/>
    <n v="43.069021999999997"/>
    <n v="-87.887940999999998"/>
    <x v="49"/>
    <n v="43.060296999999998"/>
    <n v="-87.913150000000002"/>
    <n v="14"/>
    <n v="0"/>
    <n v="2.1"/>
    <n v="2"/>
    <n v="84"/>
    <n v="-1"/>
    <d v="2017-04-24T00:00:00"/>
    <d v="2017-04-01T00:00:00"/>
    <d v="2017-04-24T00:00:00"/>
    <s v="Monday"/>
    <d v="1899-12-30T13:11:13"/>
    <d v="1899-12-30T13:00:00"/>
    <n v="1"/>
    <d v="2017-04-24T00:00:00"/>
    <d v="2017-04-01T00:00:00"/>
    <d v="2017-04-24T00:00:00"/>
    <s v="Monday"/>
    <d v="1899-12-30T13:25:20"/>
    <d v="1899-12-30T13:00:00"/>
    <s v="One Way"/>
  </r>
  <r>
    <n v="1044727"/>
    <s v="RFID Card Member"/>
    <s v="Milwaukee"/>
    <s v="WI"/>
    <n v="53202"/>
    <s v="UNITED STATES"/>
    <s v="Annual Pass"/>
    <n v="28"/>
    <x v="32"/>
    <n v="43.078530000000001"/>
    <n v="-87.882620000000003"/>
    <x v="10"/>
    <n v="43.058619999999998"/>
    <n v="-87.885319999999993"/>
    <n v="10"/>
    <n v="0"/>
    <n v="1.5"/>
    <n v="1.4"/>
    <n v="60"/>
    <n v="-1"/>
    <d v="2017-04-24T00:00:00"/>
    <d v="2017-04-01T00:00:00"/>
    <d v="2017-04-24T00:00:00"/>
    <s v="Monday"/>
    <d v="1899-12-30T14:38:48"/>
    <d v="1899-12-30T15:00:00"/>
    <n v="1"/>
    <d v="2017-04-24T00:00:00"/>
    <d v="2017-04-01T00:00:00"/>
    <d v="2017-04-24T00:00:00"/>
    <s v="Monday"/>
    <d v="1899-12-30T14:48:19"/>
    <d v="1899-12-30T15:00:00"/>
    <s v="One Way"/>
  </r>
  <r>
    <n v="1366177"/>
    <s v="RFID Card Member"/>
    <s v="Pewaukee"/>
    <s v="WI"/>
    <n v="53072"/>
    <s v="UNITED STATES"/>
    <s v="Annual Pass"/>
    <n v="11148"/>
    <x v="21"/>
    <n v="43.040349999999997"/>
    <n v="-87.920760000000001"/>
    <x v="1"/>
    <n v="43.03886"/>
    <n v="-87.902720000000002"/>
    <n v="14"/>
    <n v="0"/>
    <n v="2.1"/>
    <n v="2"/>
    <n v="84"/>
    <n v="-1"/>
    <d v="2017-04-24T00:00:00"/>
    <d v="2017-04-01T00:00:00"/>
    <d v="2017-04-24T00:00:00"/>
    <s v="Monday"/>
    <d v="1899-12-30T15:39:26"/>
    <d v="1899-12-30T16:00:00"/>
    <n v="1"/>
    <d v="2017-04-24T00:00:00"/>
    <d v="2017-04-01T00:00:00"/>
    <d v="2017-04-24T00:00:00"/>
    <s v="Monday"/>
    <d v="1899-12-30T15:53:31"/>
    <d v="1899-12-30T16:00:00"/>
    <s v="One Way"/>
  </r>
  <r>
    <n v="1013894"/>
    <s v="RFID Card Member"/>
    <s v="Milwaukee"/>
    <s v="WI"/>
    <n v="53212"/>
    <s v="UNITED STATES"/>
    <s v="Annual Pass"/>
    <n v="8"/>
    <x v="10"/>
    <n v="43.060786"/>
    <n v="-87.883825999999999"/>
    <x v="25"/>
    <n v="43.074890000000003"/>
    <n v="-87.882810000000006"/>
    <n v="59"/>
    <n v="0"/>
    <n v="8.9"/>
    <n v="8.4"/>
    <n v="354"/>
    <n v="-1"/>
    <d v="2017-04-24T00:00:00"/>
    <d v="2017-04-01T00:00:00"/>
    <d v="2017-04-24T00:00:00"/>
    <s v="Monday"/>
    <d v="1899-12-30T17:34:04"/>
    <d v="1899-12-30T18:00:00"/>
    <n v="1"/>
    <d v="2017-04-24T00:00:00"/>
    <d v="2017-04-01T00:00:00"/>
    <d v="2017-04-24T00:00:00"/>
    <s v="Monday"/>
    <d v="1899-12-30T18:33:25"/>
    <d v="1899-12-30T19:00:00"/>
    <s v="One Way"/>
  </r>
  <r>
    <n v="1249133"/>
    <s v="RFID Card Member"/>
    <s v="Prairie Du Chien"/>
    <s v="WI"/>
    <n v="53821"/>
    <s v="UNITED STATES"/>
    <s v="Bublr for Organizations"/>
    <n v="5464"/>
    <x v="16"/>
    <n v="43.03913"/>
    <n v="-87.916150000000002"/>
    <x v="29"/>
    <n v="43.06033"/>
    <n v="-87.89546"/>
    <n v="16"/>
    <n v="0"/>
    <n v="2.4"/>
    <n v="2.2999999999999998"/>
    <n v="96"/>
    <n v="-1"/>
    <d v="2017-04-24T00:00:00"/>
    <d v="2017-04-01T00:00:00"/>
    <d v="2017-04-24T00:00:00"/>
    <s v="Monday"/>
    <d v="1899-12-30T18:03:56"/>
    <d v="1899-12-30T18:00:00"/>
    <n v="1"/>
    <d v="2017-04-24T00:00:00"/>
    <d v="2017-04-01T00:00:00"/>
    <d v="2017-04-24T00:00:00"/>
    <s v="Monday"/>
    <d v="1899-12-30T18:19:34"/>
    <d v="1899-12-30T18:00:00"/>
    <s v="One Way"/>
  </r>
  <r>
    <n v="1442430"/>
    <s v="RFID Card Member"/>
    <s v="Milwaukee"/>
    <s v="WI"/>
    <n v="53211"/>
    <s v="UNITED STATES"/>
    <s v="Annual Pass"/>
    <n v="11071"/>
    <x v="27"/>
    <n v="43.074890000000003"/>
    <n v="-87.882810000000006"/>
    <x v="55"/>
    <n v="43.074655999999997"/>
    <n v="-87.889011999999994"/>
    <n v="2"/>
    <n v="0"/>
    <n v="0.3"/>
    <n v="0.3"/>
    <n v="12"/>
    <n v="-1"/>
    <d v="2017-04-24T00:00:00"/>
    <d v="2017-04-01T00:00:00"/>
    <d v="2017-04-24T00:00:00"/>
    <s v="Monday"/>
    <d v="1899-12-30T20:40:55"/>
    <d v="1899-12-30T21:00:00"/>
    <n v="1"/>
    <d v="2017-04-24T00:00:00"/>
    <d v="2017-04-01T00:00:00"/>
    <d v="2017-04-24T00:00:00"/>
    <s v="Monday"/>
    <d v="1899-12-30T20:42:36"/>
    <d v="1899-12-30T21:00:00"/>
    <s v="One Way"/>
  </r>
  <r>
    <n v="1451574"/>
    <s v="RFID Card Member"/>
    <s v="Milwaukee"/>
    <s v="WI"/>
    <n v="53211"/>
    <s v="UNITED STATES"/>
    <s v="Annual Pass"/>
    <n v="5514"/>
    <x v="32"/>
    <n v="43.078530000000001"/>
    <n v="-87.882620000000003"/>
    <x v="55"/>
    <n v="43.074655999999997"/>
    <n v="-87.889011999999994"/>
    <n v="5"/>
    <n v="0"/>
    <n v="0.8"/>
    <n v="0.7"/>
    <n v="30"/>
    <n v="-1"/>
    <d v="2017-04-24T00:00:00"/>
    <d v="2017-04-01T00:00:00"/>
    <d v="2017-04-24T00:00:00"/>
    <s v="Monday"/>
    <d v="1899-12-30T21:37:22"/>
    <d v="1899-12-30T22:00:00"/>
    <n v="1"/>
    <d v="2017-04-24T00:00:00"/>
    <d v="2017-04-01T00:00:00"/>
    <d v="2017-04-24T00:00:00"/>
    <s v="Monday"/>
    <d v="1899-12-30T21:42:47"/>
    <d v="1899-12-30T22:00:00"/>
    <s v="One Way"/>
  </r>
  <r>
    <n v="1494109"/>
    <s v="RFID Card Member"/>
    <s v="Milwaukee"/>
    <s v="WI"/>
    <n v="53233"/>
    <s v="UNITED STATES"/>
    <s v="Annual Pass"/>
    <n v="5509"/>
    <x v="21"/>
    <n v="43.040349999999997"/>
    <n v="-87.920760000000001"/>
    <x v="1"/>
    <n v="43.03886"/>
    <n v="-87.902720000000002"/>
    <n v="10"/>
    <n v="0"/>
    <n v="1.5"/>
    <n v="1.4"/>
    <n v="60"/>
    <n v="-1"/>
    <d v="2017-04-25T00:00:00"/>
    <d v="2017-04-01T00:00:00"/>
    <d v="2017-04-25T00:00:00"/>
    <s v="Tuesday"/>
    <d v="1899-12-30T07:37:52"/>
    <d v="1899-12-30T08:00:00"/>
    <n v="1"/>
    <d v="2017-04-25T00:00:00"/>
    <d v="2017-04-01T00:00:00"/>
    <d v="2017-04-25T00:00:00"/>
    <s v="Tuesday"/>
    <d v="1899-12-30T07:47:06"/>
    <d v="1899-12-30T08:00:00"/>
    <s v="One Way"/>
  </r>
  <r>
    <n v="1188548"/>
    <s v="RFID Card Member"/>
    <s v="Milwaukee"/>
    <s v="WI"/>
    <n v="53202"/>
    <s v="UNITED STATES"/>
    <s v="Bublr for Organizations"/>
    <n v="28"/>
    <x v="38"/>
    <n v="43.058619999999998"/>
    <n v="-87.885319999999993"/>
    <x v="12"/>
    <n v="43.036900000000003"/>
    <n v="-87.89667"/>
    <n v="13"/>
    <n v="0"/>
    <n v="2"/>
    <n v="1.9"/>
    <n v="78"/>
    <n v="-1"/>
    <d v="2017-04-25T00:00:00"/>
    <d v="2017-04-01T00:00:00"/>
    <d v="2017-04-25T00:00:00"/>
    <s v="Tuesday"/>
    <d v="1899-12-30T07:52:36"/>
    <d v="1899-12-30T08:00:00"/>
    <n v="1"/>
    <d v="2017-04-25T00:00:00"/>
    <d v="2017-04-01T00:00:00"/>
    <d v="2017-04-25T00:00:00"/>
    <s v="Tuesday"/>
    <d v="1899-12-30T08:05:44"/>
    <d v="1899-12-30T08:00:00"/>
    <s v="One Way"/>
  </r>
  <r>
    <n v="1387054"/>
    <s v="RFID Card Member"/>
    <s v="Wauwatosa"/>
    <s v="WI"/>
    <n v="53213"/>
    <s v="UNITED STATES"/>
    <s v="Annual Pass"/>
    <n v="11117"/>
    <x v="42"/>
    <n v="43.060079999999999"/>
    <n v="-88.027349999999998"/>
    <x v="46"/>
    <n v="43.06044"/>
    <n v="-88.016239999999996"/>
    <n v="4"/>
    <n v="0"/>
    <n v="0.6"/>
    <n v="0.6"/>
    <n v="24"/>
    <n v="-1"/>
    <d v="2017-04-25T00:00:00"/>
    <d v="2017-04-01T00:00:00"/>
    <d v="2017-04-25T00:00:00"/>
    <s v="Tuesday"/>
    <d v="1899-12-30T08:31:01"/>
    <d v="1899-12-30T09:00:00"/>
    <n v="1"/>
    <d v="2017-04-25T00:00:00"/>
    <d v="2017-04-01T00:00:00"/>
    <d v="2017-04-25T00:00:00"/>
    <s v="Tuesday"/>
    <d v="1899-12-30T08:35:44"/>
    <d v="1899-12-30T09:00:00"/>
    <s v="One Way"/>
  </r>
  <r>
    <n v="1489319"/>
    <s v="RFID Card Member"/>
    <s v="Brookfield"/>
    <s v="WI"/>
    <n v="53045"/>
    <s v="UNITED STATES"/>
    <s v="Annual Pass"/>
    <n v="127"/>
    <x v="10"/>
    <n v="43.060786"/>
    <n v="-87.883825999999999"/>
    <x v="20"/>
    <n v="43.077359999999999"/>
    <n v="-87.880769999999998"/>
    <n v="9"/>
    <n v="0"/>
    <n v="1.4"/>
    <n v="1.3"/>
    <n v="54"/>
    <n v="-1"/>
    <d v="2017-04-25T00:00:00"/>
    <d v="2017-04-01T00:00:00"/>
    <d v="2017-04-25T00:00:00"/>
    <s v="Tuesday"/>
    <d v="1899-12-30T08:42:58"/>
    <d v="1899-12-30T09:00:00"/>
    <n v="1"/>
    <d v="2017-04-25T00:00:00"/>
    <d v="2017-04-01T00:00:00"/>
    <d v="2017-04-25T00:00:00"/>
    <s v="Tuesday"/>
    <d v="1899-12-30T08:51:33"/>
    <d v="1899-12-30T09:00:00"/>
    <s v="One Way"/>
  </r>
  <r>
    <n v="717793"/>
    <s v="RFID Card Member"/>
    <s v="Milwaukee"/>
    <s v="WI"/>
    <n v="53202"/>
    <s v="UNITED STATES"/>
    <s v="Annual Pass"/>
    <n v="5511"/>
    <x v="16"/>
    <n v="43.03913"/>
    <n v="-87.916150000000002"/>
    <x v="6"/>
    <n v="43.03519"/>
    <n v="-87.907390000000007"/>
    <n v="8"/>
    <n v="0"/>
    <n v="1.2"/>
    <n v="1.1000000000000001"/>
    <n v="48"/>
    <n v="-1"/>
    <d v="2017-04-25T00:00:00"/>
    <d v="2017-04-01T00:00:00"/>
    <d v="2017-04-25T00:00:00"/>
    <s v="Tuesday"/>
    <d v="1899-12-30T11:13:24"/>
    <d v="1899-12-30T11:00:00"/>
    <n v="1"/>
    <d v="2017-04-25T00:00:00"/>
    <d v="2017-04-01T00:00:00"/>
    <d v="2017-04-25T00:00:00"/>
    <s v="Tuesday"/>
    <d v="1899-12-30T11:21:21"/>
    <d v="1899-12-30T11:00:00"/>
    <s v="One Way"/>
  </r>
  <r>
    <n v="1372342"/>
    <s v="RFID Card Member"/>
    <s v="Milwaukee"/>
    <s v="WI"/>
    <n v="53202"/>
    <s v="UNITED STATES"/>
    <s v="Pay as You Go Pass"/>
    <n v="11143"/>
    <x v="12"/>
    <n v="43.052460000000004"/>
    <n v="-87.891000000000005"/>
    <x v="25"/>
    <n v="43.074890000000003"/>
    <n v="-87.882810000000006"/>
    <n v="13"/>
    <n v="2"/>
    <n v="2"/>
    <n v="1.9"/>
    <n v="78"/>
    <n v="-1"/>
    <d v="2017-04-25T00:00:00"/>
    <d v="2017-04-01T00:00:00"/>
    <d v="2017-04-25T00:00:00"/>
    <s v="Tuesday"/>
    <d v="1899-12-30T13:38:24"/>
    <d v="1899-12-30T14:00:00"/>
    <n v="1"/>
    <d v="2017-04-25T00:00:00"/>
    <d v="2017-04-01T00:00:00"/>
    <d v="2017-04-25T00:00:00"/>
    <s v="Tuesday"/>
    <d v="1899-12-30T13:51:57"/>
    <d v="1899-12-30T14:00:00"/>
    <s v="One Way"/>
  </r>
  <r>
    <n v="1357250"/>
    <s v="RFID Card Member"/>
    <s v="Milwaukee"/>
    <s v="WI"/>
    <n v="53202"/>
    <s v="UNITED STATES"/>
    <s v="Annual Pass"/>
    <n v="274"/>
    <x v="6"/>
    <n v="43.038719999999998"/>
    <n v="-87.905339999999995"/>
    <x v="4"/>
    <n v="43.042490000000001"/>
    <n v="-87.909959999999998"/>
    <n v="3"/>
    <n v="0"/>
    <n v="0.5"/>
    <n v="0.4"/>
    <n v="18"/>
    <n v="-1"/>
    <d v="2017-04-25T00:00:00"/>
    <d v="2017-04-01T00:00:00"/>
    <d v="2017-04-25T00:00:00"/>
    <s v="Tuesday"/>
    <d v="1899-12-30T17:32:05"/>
    <d v="1899-12-30T18:00:00"/>
    <n v="1"/>
    <d v="2017-04-25T00:00:00"/>
    <d v="2017-04-01T00:00:00"/>
    <d v="2017-04-25T00:00:00"/>
    <s v="Tuesday"/>
    <d v="1899-12-30T17:35:01"/>
    <d v="1899-12-30T18:00:00"/>
    <s v="One Way"/>
  </r>
  <r>
    <n v="1251604"/>
    <s v="RFID Card Member"/>
    <s v="Rosholt"/>
    <s v="WI"/>
    <n v="54473"/>
    <s v="UNITED STATES"/>
    <s v="Bublr for Organizations"/>
    <n v="5428"/>
    <x v="32"/>
    <n v="43.078530000000001"/>
    <n v="-87.882620000000003"/>
    <x v="55"/>
    <n v="43.074655999999997"/>
    <n v="-87.889011999999994"/>
    <n v="4"/>
    <n v="0"/>
    <n v="0.6"/>
    <n v="0.6"/>
    <n v="24"/>
    <n v="-1"/>
    <d v="2017-04-25T00:00:00"/>
    <d v="2017-04-01T00:00:00"/>
    <d v="2017-04-25T00:00:00"/>
    <s v="Tuesday"/>
    <d v="1899-12-30T19:28:00"/>
    <d v="1899-12-30T19:00:00"/>
    <n v="1"/>
    <d v="2017-04-25T00:00:00"/>
    <d v="2017-04-01T00:00:00"/>
    <d v="2017-04-25T00:00:00"/>
    <s v="Tuesday"/>
    <d v="1899-12-30T19:32:00"/>
    <d v="1899-12-30T20:00:00"/>
    <s v="One Way"/>
  </r>
  <r>
    <n v="1250295"/>
    <s v="RFID Card Member"/>
    <s v="Plover"/>
    <s v="WI"/>
    <n v="54467"/>
    <s v="UNITED STATES"/>
    <s v="Bublr for Organizations"/>
    <n v="190"/>
    <x v="53"/>
    <n v="43.074655999999997"/>
    <n v="-87.889011999999994"/>
    <x v="13"/>
    <n v="43.078530000000001"/>
    <n v="-87.882620000000003"/>
    <n v="6"/>
    <n v="0"/>
    <n v="0.9"/>
    <n v="0.9"/>
    <n v="36"/>
    <n v="-1"/>
    <d v="2017-04-25T00:00:00"/>
    <d v="2017-04-01T00:00:00"/>
    <d v="2017-04-25T00:00:00"/>
    <s v="Tuesday"/>
    <d v="1899-12-30T19:47:05"/>
    <d v="1899-12-30T20:00:00"/>
    <n v="1"/>
    <d v="2017-04-25T00:00:00"/>
    <d v="2017-04-01T00:00:00"/>
    <d v="2017-04-25T00:00:00"/>
    <s v="Tuesday"/>
    <d v="1899-12-30T19:53:31"/>
    <d v="1899-12-30T20:00:00"/>
    <s v="One Way"/>
  </r>
  <r>
    <n v="1489319"/>
    <s v="RFID Card Member"/>
    <s v="Brookfield"/>
    <s v="WI"/>
    <n v="53045"/>
    <s v="UNITED STATES"/>
    <s v="Annual Pass"/>
    <n v="316"/>
    <x v="10"/>
    <n v="43.060786"/>
    <n v="-87.883825999999999"/>
    <x v="25"/>
    <n v="43.074890000000003"/>
    <n v="-87.882810000000006"/>
    <n v="7"/>
    <n v="0"/>
    <n v="1.1000000000000001"/>
    <n v="1"/>
    <n v="42"/>
    <n v="-1"/>
    <d v="2017-04-26T00:00:00"/>
    <d v="2017-04-01T00:00:00"/>
    <d v="2017-04-26T00:00:00"/>
    <s v="Wednesday"/>
    <d v="1899-12-30T10:58:34"/>
    <d v="1899-12-30T11:00:00"/>
    <n v="1"/>
    <d v="2017-04-26T00:00:00"/>
    <d v="2017-04-01T00:00:00"/>
    <d v="2017-04-26T00:00:00"/>
    <s v="Wednesday"/>
    <d v="1899-12-30T11:05:49"/>
    <d v="1899-12-30T11:00:00"/>
    <s v="One Way"/>
  </r>
  <r>
    <n v="1257700"/>
    <s v="RFID Card Member"/>
    <s v="Milwaukee"/>
    <s v="WI"/>
    <n v="53202"/>
    <s v="UNITED STATES"/>
    <s v="Annual Pass"/>
    <n v="5430"/>
    <x v="39"/>
    <n v="43.020020000000002"/>
    <n v="-87.912540000000007"/>
    <x v="36"/>
    <n v="43.038719999999998"/>
    <n v="-87.905339999999995"/>
    <n v="12"/>
    <n v="0"/>
    <n v="1.8"/>
    <n v="1.7"/>
    <n v="72"/>
    <n v="-1"/>
    <d v="2017-04-26T00:00:00"/>
    <d v="2017-04-01T00:00:00"/>
    <d v="2017-04-26T00:00:00"/>
    <s v="Wednesday"/>
    <d v="1899-12-30T11:49:11"/>
    <d v="1899-12-30T12:00:00"/>
    <n v="1"/>
    <d v="2017-04-26T00:00:00"/>
    <d v="2017-04-01T00:00:00"/>
    <d v="2017-04-26T00:00:00"/>
    <s v="Wednesday"/>
    <d v="1899-12-30T12:01:56"/>
    <d v="1899-12-30T12:00:00"/>
    <s v="One Way"/>
  </r>
  <r>
    <n v="1170376"/>
    <s v="RFID Card Member"/>
    <s v="Fort Atkinson"/>
    <s v="WI"/>
    <n v="53538"/>
    <s v="UNITED STATES"/>
    <s v="Bublr for Organizations"/>
    <n v="315"/>
    <x v="27"/>
    <n v="43.074890000000003"/>
    <n v="-87.882810000000006"/>
    <x v="13"/>
    <n v="43.078530000000001"/>
    <n v="-87.882620000000003"/>
    <n v="20"/>
    <n v="0"/>
    <n v="3"/>
    <n v="2.9"/>
    <n v="120"/>
    <n v="-1"/>
    <d v="2017-04-26T00:00:00"/>
    <d v="2017-04-01T00:00:00"/>
    <d v="2017-04-26T00:00:00"/>
    <s v="Wednesday"/>
    <d v="1899-12-30T13:51:58"/>
    <d v="1899-12-30T14:00:00"/>
    <n v="1"/>
    <d v="2017-04-26T00:00:00"/>
    <d v="2017-04-01T00:00:00"/>
    <d v="2017-04-26T00:00:00"/>
    <s v="Wednesday"/>
    <d v="1899-12-30T14:11:06"/>
    <d v="1899-12-30T14:00:00"/>
    <s v="One Way"/>
  </r>
  <r>
    <n v="1489319"/>
    <s v="RFID Card Member"/>
    <s v="Brookfield"/>
    <s v="WI"/>
    <n v="53045"/>
    <s v="UNITED STATES"/>
    <s v="Annual Pass"/>
    <n v="19"/>
    <x v="27"/>
    <n v="43.074890000000003"/>
    <n v="-87.882810000000006"/>
    <x v="53"/>
    <n v="43.060786"/>
    <n v="-87.883825999999999"/>
    <n v="6"/>
    <n v="0"/>
    <n v="0.9"/>
    <n v="0.9"/>
    <n v="36"/>
    <n v="-1"/>
    <d v="2017-04-26T00:00:00"/>
    <d v="2017-04-01T00:00:00"/>
    <d v="2017-04-26T00:00:00"/>
    <s v="Wednesday"/>
    <d v="1899-12-30T13:54:01"/>
    <d v="1899-12-30T14:00:00"/>
    <n v="1"/>
    <d v="2017-04-26T00:00:00"/>
    <d v="2017-04-01T00:00:00"/>
    <d v="2017-04-26T00:00:00"/>
    <s v="Wednesday"/>
    <d v="1899-12-30T14:00:44"/>
    <d v="1899-12-30T14:00:00"/>
    <s v="One Way"/>
  </r>
  <r>
    <n v="1564054"/>
    <s v="RFID Card Member"/>
    <s v="Franksville "/>
    <s v="WI"/>
    <n v="53126"/>
    <s v="UNITED STATES"/>
    <s v="Annual Pass"/>
    <n v="11150"/>
    <x v="44"/>
    <n v="43.060296999999998"/>
    <n v="-87.913150000000002"/>
    <x v="5"/>
    <n v="43.04824"/>
    <n v="-87.904970000000006"/>
    <n v="10"/>
    <n v="0"/>
    <n v="1.5"/>
    <n v="1.4"/>
    <n v="60"/>
    <n v="-1"/>
    <d v="2017-04-26T00:00:00"/>
    <d v="2017-04-01T00:00:00"/>
    <d v="2017-04-26T00:00:00"/>
    <s v="Wednesday"/>
    <d v="1899-12-30T14:43:18"/>
    <d v="1899-12-30T15:00:00"/>
    <n v="1"/>
    <d v="2017-04-26T00:00:00"/>
    <d v="2017-04-01T00:00:00"/>
    <d v="2017-04-26T00:00:00"/>
    <s v="Wednesday"/>
    <d v="1899-12-30T14:53:39"/>
    <d v="1899-12-30T15:00:00"/>
    <s v="One Way"/>
  </r>
  <r>
    <n v="1092313"/>
    <s v="RFID Card Member"/>
    <s v="Milwaukee"/>
    <s v="WI"/>
    <n v="53211"/>
    <s v="UNITED STATES"/>
    <s v="Annual Pass"/>
    <n v="11079"/>
    <x v="53"/>
    <n v="43.074655999999997"/>
    <n v="-87.889011999999994"/>
    <x v="25"/>
    <n v="43.074890000000003"/>
    <n v="-87.882810000000006"/>
    <n v="18"/>
    <n v="0"/>
    <n v="2.7"/>
    <n v="2.6"/>
    <n v="108"/>
    <n v="-1"/>
    <d v="2017-04-26T00:00:00"/>
    <d v="2017-04-01T00:00:00"/>
    <d v="2017-04-26T00:00:00"/>
    <s v="Wednesday"/>
    <d v="1899-12-30T15:40:44"/>
    <d v="1899-12-30T16:00:00"/>
    <n v="1"/>
    <d v="2017-04-26T00:00:00"/>
    <d v="2017-04-01T00:00:00"/>
    <d v="2017-04-26T00:00:00"/>
    <s v="Wednesday"/>
    <d v="1899-12-30T15:58:57"/>
    <d v="1899-12-30T16:00:00"/>
    <s v="One Way"/>
  </r>
  <r>
    <n v="1092313"/>
    <s v="RFID Card Member"/>
    <s v="Milwaukee"/>
    <s v="WI"/>
    <n v="53211"/>
    <s v="UNITED STATES"/>
    <s v="Annual Pass"/>
    <n v="11079"/>
    <x v="27"/>
    <n v="43.074890000000003"/>
    <n v="-87.882810000000006"/>
    <x v="55"/>
    <n v="43.074655999999997"/>
    <n v="-87.889011999999994"/>
    <n v="10"/>
    <n v="0"/>
    <n v="1.5"/>
    <n v="1.4"/>
    <n v="60"/>
    <n v="-1"/>
    <d v="2017-04-26T00:00:00"/>
    <d v="2017-04-01T00:00:00"/>
    <d v="2017-04-26T00:00:00"/>
    <s v="Wednesday"/>
    <d v="1899-12-30T15:59:03"/>
    <d v="1899-12-30T16:00:00"/>
    <n v="1"/>
    <d v="2017-04-26T00:00:00"/>
    <d v="2017-04-01T00:00:00"/>
    <d v="2017-04-26T00:00:00"/>
    <s v="Wednesday"/>
    <d v="1899-12-30T16:09:58"/>
    <d v="1899-12-30T16:00:00"/>
    <s v="One Way"/>
  </r>
  <r>
    <n v="1251604"/>
    <s v="RFID Card Member"/>
    <s v="Rosholt"/>
    <s v="WI"/>
    <n v="54473"/>
    <s v="UNITED STATES"/>
    <s v="Bublr for Organizations"/>
    <n v="199"/>
    <x v="32"/>
    <n v="43.078530000000001"/>
    <n v="-87.882620000000003"/>
    <x v="55"/>
    <n v="43.074655999999997"/>
    <n v="-87.889011999999994"/>
    <n v="5"/>
    <n v="0"/>
    <n v="0.8"/>
    <n v="0.7"/>
    <n v="30"/>
    <n v="-1"/>
    <d v="2017-04-26T00:00:00"/>
    <d v="2017-04-01T00:00:00"/>
    <d v="2017-04-26T00:00:00"/>
    <s v="Wednesday"/>
    <d v="1899-12-30T17:05:16"/>
    <d v="1899-12-30T17:00:00"/>
    <n v="1"/>
    <d v="2017-04-26T00:00:00"/>
    <d v="2017-04-01T00:00:00"/>
    <d v="2017-04-26T00:00:00"/>
    <s v="Wednesday"/>
    <d v="1899-12-30T17:10:52"/>
    <d v="1899-12-30T17:00:00"/>
    <s v="One Way"/>
  </r>
  <r>
    <n v="1191477"/>
    <s v="RFID Card Member"/>
    <s v="Milwaukee"/>
    <s v="WI"/>
    <n v="53233"/>
    <s v="UNITED STATES"/>
    <s v="Pay as You Go Pass"/>
    <n v="5468"/>
    <x v="24"/>
    <n v="43.040154000000001"/>
    <n v="-87.932113000000001"/>
    <x v="31"/>
    <n v="43.040154000000001"/>
    <n v="-87.932113000000001"/>
    <n v="9"/>
    <n v="2"/>
    <n v="1.4"/>
    <n v="1.3"/>
    <n v="54"/>
    <n v="-1"/>
    <d v="2017-04-26T00:00:00"/>
    <d v="2017-04-01T00:00:00"/>
    <d v="2017-04-26T00:00:00"/>
    <s v="Wednesday"/>
    <d v="1899-12-30T17:22:24"/>
    <d v="1899-12-30T17:00:00"/>
    <n v="1"/>
    <d v="2017-04-26T00:00:00"/>
    <d v="2017-04-01T00:00:00"/>
    <d v="2017-04-26T00:00:00"/>
    <s v="Wednesday"/>
    <d v="1899-12-30T17:31:50"/>
    <d v="1899-12-30T18:00:00"/>
    <s v="Round Trip"/>
  </r>
  <r>
    <n v="1345700"/>
    <s v="RFID Card Member"/>
    <s v="Milwaukee"/>
    <s v="WI"/>
    <n v="53202"/>
    <s v="UNITED STATES"/>
    <s v="Annual Pass"/>
    <n v="111"/>
    <x v="23"/>
    <n v="43.053040000000003"/>
    <n v="-87.897660000000002"/>
    <x v="28"/>
    <n v="43.045712999999999"/>
    <n v="-87.899756999999994"/>
    <n v="5"/>
    <n v="0"/>
    <n v="0.8"/>
    <n v="0.7"/>
    <n v="30"/>
    <n v="-1"/>
    <d v="2017-04-26T00:00:00"/>
    <d v="2017-04-01T00:00:00"/>
    <d v="2017-04-26T00:00:00"/>
    <s v="Wednesday"/>
    <d v="1899-12-30T17:34:50"/>
    <d v="1899-12-30T18:00:00"/>
    <n v="1"/>
    <d v="2017-04-26T00:00:00"/>
    <d v="2017-04-01T00:00:00"/>
    <d v="2017-04-26T00:00:00"/>
    <s v="Wednesday"/>
    <d v="1899-12-30T17:39:53"/>
    <d v="1899-12-30T18:00:00"/>
    <s v="One Way"/>
  </r>
  <r>
    <n v="1527212"/>
    <s v="RFID Card Member"/>
    <s v="Milwaukee"/>
    <s v="WI"/>
    <n v="53202"/>
    <s v="UNITED STATES"/>
    <s v="Annual Pass"/>
    <n v="11077"/>
    <x v="27"/>
    <n v="43.074890000000003"/>
    <n v="-87.882810000000006"/>
    <x v="53"/>
    <n v="43.060786"/>
    <n v="-87.883825999999999"/>
    <n v="13"/>
    <n v="0"/>
    <n v="2"/>
    <n v="1.9"/>
    <n v="78"/>
    <n v="-1"/>
    <d v="2017-04-26T00:00:00"/>
    <d v="2017-04-01T00:00:00"/>
    <d v="2017-04-26T00:00:00"/>
    <s v="Wednesday"/>
    <d v="1899-12-30T19:38:56"/>
    <d v="1899-12-30T20:00:00"/>
    <n v="1"/>
    <d v="2017-04-26T00:00:00"/>
    <d v="2017-04-01T00:00:00"/>
    <d v="2017-04-26T00:00:00"/>
    <s v="Wednesday"/>
    <d v="1899-12-30T19:51:16"/>
    <d v="1899-12-30T20:00:00"/>
    <s v="One Way"/>
  </r>
  <r>
    <n v="1445188"/>
    <s v="RFID Card Member"/>
    <s v="Milwaukee"/>
    <s v="WI"/>
    <n v="53211"/>
    <s v="UNITED STATES"/>
    <s v="Annual Pass"/>
    <n v="5553"/>
    <x v="38"/>
    <n v="43.058619999999998"/>
    <n v="-87.885319999999993"/>
    <x v="35"/>
    <n v="43.066893999999998"/>
    <n v="-87.877936000000005"/>
    <n v="6"/>
    <n v="0"/>
    <n v="0.9"/>
    <n v="0.9"/>
    <n v="36"/>
    <n v="-1"/>
    <d v="2017-04-26T00:00:00"/>
    <d v="2017-04-01T00:00:00"/>
    <d v="2017-04-26T00:00:00"/>
    <s v="Wednesday"/>
    <d v="1899-12-30T21:07:54"/>
    <d v="1899-12-30T21:00:00"/>
    <n v="1"/>
    <d v="2017-04-26T00:00:00"/>
    <d v="2017-04-01T00:00:00"/>
    <d v="2017-04-26T00:00:00"/>
    <s v="Wednesday"/>
    <d v="1899-12-30T21:13:36"/>
    <d v="1899-12-30T21:00:00"/>
    <s v="One Way"/>
  </r>
  <r>
    <n v="1249362"/>
    <s v="RFID Card Member"/>
    <s v="Johnsburg"/>
    <s v="IL"/>
    <n v="60051"/>
    <s v="UNITED STATES"/>
    <s v="Bublr for Organizations"/>
    <n v="78"/>
    <x v="32"/>
    <n v="43.078530000000001"/>
    <n v="-87.882620000000003"/>
    <x v="13"/>
    <n v="43.078530000000001"/>
    <n v="-87.882620000000003"/>
    <n v="22"/>
    <n v="0"/>
    <n v="3.3"/>
    <n v="3.1"/>
    <n v="132"/>
    <n v="-1"/>
    <d v="2017-04-26T00:00:00"/>
    <d v="2017-04-01T00:00:00"/>
    <d v="2017-04-26T00:00:00"/>
    <s v="Wednesday"/>
    <d v="1899-12-30T21:26:43"/>
    <d v="1899-12-30T21:00:00"/>
    <n v="1"/>
    <d v="2017-04-26T00:00:00"/>
    <d v="2017-04-01T00:00:00"/>
    <d v="2017-04-26T00:00:00"/>
    <s v="Wednesday"/>
    <d v="1899-12-30T21:48:00"/>
    <d v="1899-12-30T22:00:00"/>
    <s v="Round Trip"/>
  </r>
  <r>
    <n v="1296548"/>
    <s v="RFID Card Member"/>
    <s v="milwaukee"/>
    <s v="WI"/>
    <n v="53212"/>
    <s v="UNITED STATES"/>
    <s v="Pay as You Go Pass"/>
    <n v="26"/>
    <x v="57"/>
    <n v="43.059550000000002"/>
    <n v="-88.008840000000006"/>
    <x v="8"/>
    <n v="43.038245000000003"/>
    <n v="-87.914811999999998"/>
    <n v="122"/>
    <n v="0"/>
    <n v="0"/>
    <n v="0"/>
    <n v="0"/>
    <n v="-1"/>
    <d v="2017-04-27T00:00:00"/>
    <d v="2017-04-01T00:00:00"/>
    <d v="2017-04-27T00:00:00"/>
    <s v="Thursday"/>
    <d v="1899-12-30T09:41:42"/>
    <d v="1899-12-30T10:00:00"/>
    <n v="1"/>
    <d v="2017-04-27T00:00:00"/>
    <d v="2017-04-01T00:00:00"/>
    <d v="2017-04-27T00:00:00"/>
    <s v="Thursday"/>
    <d v="1899-12-30T11:43:46"/>
    <d v="1899-12-30T12:00:00"/>
    <s v="One Way"/>
  </r>
  <r>
    <n v="1368412"/>
    <s v="RFID Card Member"/>
    <s v="Waterford"/>
    <s v="WI"/>
    <n v="53185"/>
    <s v="UNITED STATES"/>
    <s v="Annual Pass"/>
    <n v="346"/>
    <x v="5"/>
    <n v="43.031320000000001"/>
    <n v="-87.904259999999994"/>
    <x v="41"/>
    <n v="43.031320000000001"/>
    <n v="-87.904259999999994"/>
    <n v="33"/>
    <n v="0"/>
    <n v="5"/>
    <n v="4.7"/>
    <n v="198"/>
    <n v="-1"/>
    <d v="2017-04-27T00:00:00"/>
    <d v="2017-04-01T00:00:00"/>
    <d v="2017-04-27T00:00:00"/>
    <s v="Thursday"/>
    <d v="1899-12-30T12:08:23"/>
    <d v="1899-12-30T12:00:00"/>
    <n v="1"/>
    <d v="2017-04-27T00:00:00"/>
    <d v="2017-04-01T00:00:00"/>
    <d v="2017-04-27T00:00:00"/>
    <s v="Thursday"/>
    <d v="1899-12-30T12:41:22"/>
    <d v="1899-12-30T13:00:00"/>
    <s v="Round Trip"/>
  </r>
  <r>
    <n v="531225"/>
    <s v="RFID Card Member"/>
    <s v="milwaukee"/>
    <s v="WI"/>
    <n v="53202"/>
    <s v="UNITED STATES"/>
    <s v="Annual Pass"/>
    <n v="5417"/>
    <x v="1"/>
    <n v="43.048200000000001"/>
    <n v="-87.900859999999994"/>
    <x v="40"/>
    <n v="43.05097"/>
    <n v="-87.906440000000003"/>
    <n v="5"/>
    <n v="0"/>
    <n v="0.8"/>
    <n v="0.7"/>
    <n v="30"/>
    <n v="-1"/>
    <d v="2017-04-27T00:00:00"/>
    <d v="2017-04-01T00:00:00"/>
    <d v="2017-04-27T00:00:00"/>
    <s v="Thursday"/>
    <d v="1899-12-30T15:58:51"/>
    <d v="1899-12-30T16:00:00"/>
    <n v="1"/>
    <d v="2017-04-27T00:00:00"/>
    <d v="2017-04-01T00:00:00"/>
    <d v="2017-04-27T00:00:00"/>
    <s v="Thursday"/>
    <d v="1899-12-30T16:03:02"/>
    <d v="1899-12-30T16:00:00"/>
    <s v="One Way"/>
  </r>
  <r>
    <n v="1344495"/>
    <s v="RFID Card Member"/>
    <s v="Kenosha"/>
    <s v="WI"/>
    <n v="53144"/>
    <s v="UNITED STATES"/>
    <s v="Annual Pass"/>
    <n v="5464"/>
    <x v="35"/>
    <n v="43.060250000000003"/>
    <n v="-87.892169999999993"/>
    <x v="29"/>
    <n v="43.06033"/>
    <n v="-87.89546"/>
    <n v="1"/>
    <n v="0"/>
    <n v="0.2"/>
    <n v="0.1"/>
    <n v="6"/>
    <n v="-1"/>
    <d v="2017-04-27T00:00:00"/>
    <d v="2017-04-01T00:00:00"/>
    <d v="2017-04-27T00:00:00"/>
    <s v="Thursday"/>
    <d v="1899-12-30T17:18:07"/>
    <d v="1899-12-30T17:00:00"/>
    <n v="1"/>
    <d v="2017-04-27T00:00:00"/>
    <d v="2017-04-01T00:00:00"/>
    <d v="2017-04-27T00:00:00"/>
    <s v="Thursday"/>
    <d v="1899-12-30T17:19:17"/>
    <d v="1899-12-30T17:00:00"/>
    <s v="One Way"/>
  </r>
  <r>
    <n v="1249139"/>
    <s v="RFID Card Member"/>
    <s v="Skokie"/>
    <s v="IL"/>
    <n v="60077"/>
    <s v="UNITED STATES"/>
    <s v="Bublr for Organizations"/>
    <n v="11086"/>
    <x v="35"/>
    <n v="43.060250000000003"/>
    <n v="-87.892169999999993"/>
    <x v="29"/>
    <n v="43.06033"/>
    <n v="-87.89546"/>
    <n v="2"/>
    <n v="0"/>
    <n v="0.3"/>
    <n v="0.3"/>
    <n v="12"/>
    <n v="-1"/>
    <d v="2017-04-27T00:00:00"/>
    <d v="2017-04-01T00:00:00"/>
    <d v="2017-04-27T00:00:00"/>
    <s v="Thursday"/>
    <d v="1899-12-30T21:27:39"/>
    <d v="1899-12-30T21:00:00"/>
    <n v="1"/>
    <d v="2017-04-27T00:00:00"/>
    <d v="2017-04-01T00:00:00"/>
    <d v="2017-04-27T00:00:00"/>
    <s v="Thursday"/>
    <d v="1899-12-30T21:29:17"/>
    <d v="1899-12-30T21:00:00"/>
    <s v="One Way"/>
  </r>
  <r>
    <n v="1372138"/>
    <s v="RFID Card Member"/>
    <s v="Wheaton"/>
    <s v="IL"/>
    <n v="60189"/>
    <s v="UNITED STATES"/>
    <s v="Annual Pass"/>
    <n v="5520"/>
    <x v="31"/>
    <n v="43.06033"/>
    <n v="-87.89546"/>
    <x v="53"/>
    <n v="43.060786"/>
    <n v="-87.883825999999999"/>
    <n v="16"/>
    <n v="0"/>
    <n v="2.4"/>
    <n v="2.2999999999999998"/>
    <n v="96"/>
    <n v="-1"/>
    <d v="2017-04-28T00:00:00"/>
    <d v="2017-04-01T00:00:00"/>
    <d v="2017-04-28T00:00:00"/>
    <s v="Friday"/>
    <d v="1899-12-30T02:00:14"/>
    <d v="1899-12-30T02:00:00"/>
    <n v="1"/>
    <d v="2017-04-28T00:00:00"/>
    <d v="2017-04-01T00:00:00"/>
    <d v="2017-04-28T00:00:00"/>
    <s v="Friday"/>
    <d v="1899-12-30T02:16:14"/>
    <d v="1899-12-30T02:00:00"/>
    <s v="One Way"/>
  </r>
  <r>
    <n v="1494109"/>
    <s v="RFID Card Member"/>
    <s v="Milwaukee"/>
    <s v="WI"/>
    <n v="53233"/>
    <s v="UNITED STATES"/>
    <s v="Annual Pass"/>
    <n v="5582"/>
    <x v="21"/>
    <n v="43.040349999999997"/>
    <n v="-87.920760000000001"/>
    <x v="1"/>
    <n v="43.03886"/>
    <n v="-87.902720000000002"/>
    <n v="8"/>
    <n v="0"/>
    <n v="1.2"/>
    <n v="1.1000000000000001"/>
    <n v="48"/>
    <n v="-1"/>
    <d v="2017-04-28T00:00:00"/>
    <d v="2017-04-01T00:00:00"/>
    <d v="2017-04-28T00:00:00"/>
    <s v="Friday"/>
    <d v="1899-12-30T07:06:52"/>
    <d v="1899-12-30T07:00:00"/>
    <n v="1"/>
    <d v="2017-04-28T00:00:00"/>
    <d v="2017-04-01T00:00:00"/>
    <d v="2017-04-28T00:00:00"/>
    <s v="Friday"/>
    <d v="1899-12-30T07:14:56"/>
    <d v="1899-12-30T07:00:00"/>
    <s v="One Way"/>
  </r>
  <r>
    <n v="1564663"/>
    <s v="RFID Card Member"/>
    <s v="Milwaukee"/>
    <s v="WI"/>
    <n v="53202"/>
    <s v="UNITED STATES"/>
    <s v="Annual Pass"/>
    <n v="5528"/>
    <x v="38"/>
    <n v="43.058619999999998"/>
    <n v="-87.885319999999993"/>
    <x v="1"/>
    <n v="43.03886"/>
    <n v="-87.902720000000002"/>
    <n v="13"/>
    <n v="0"/>
    <n v="2"/>
    <n v="1.9"/>
    <n v="78"/>
    <n v="-1"/>
    <d v="2017-04-28T00:00:00"/>
    <d v="2017-04-01T00:00:00"/>
    <d v="2017-04-28T00:00:00"/>
    <s v="Friday"/>
    <d v="1899-12-30T07:19:40"/>
    <d v="1899-12-30T07:00:00"/>
    <n v="1"/>
    <d v="2017-04-28T00:00:00"/>
    <d v="2017-04-01T00:00:00"/>
    <d v="2017-04-28T00:00:00"/>
    <s v="Friday"/>
    <d v="1899-12-30T07:32:52"/>
    <d v="1899-12-30T08:00:00"/>
    <s v="One Way"/>
  </r>
  <r>
    <n v="1517760"/>
    <s v="RFID Card Member"/>
    <s v="Milwaukee"/>
    <s v="WI"/>
    <n v="53212"/>
    <s v="UNITED STATES"/>
    <s v="Annual Pass"/>
    <n v="5501"/>
    <x v="4"/>
    <n v="43.04824"/>
    <n v="-87.904970000000006"/>
    <x v="36"/>
    <n v="43.038719999999998"/>
    <n v="-87.905339999999995"/>
    <n v="7"/>
    <n v="0"/>
    <n v="1.1000000000000001"/>
    <n v="1"/>
    <n v="42"/>
    <n v="-1"/>
    <d v="2017-04-28T00:00:00"/>
    <d v="2017-04-01T00:00:00"/>
    <d v="2017-04-28T00:00:00"/>
    <s v="Friday"/>
    <d v="1899-12-30T07:43:37"/>
    <d v="1899-12-30T08:00:00"/>
    <n v="1"/>
    <d v="2017-04-28T00:00:00"/>
    <d v="2017-04-01T00:00:00"/>
    <d v="2017-04-28T00:00:00"/>
    <s v="Friday"/>
    <d v="1899-12-30T07:50:01"/>
    <d v="1899-12-30T08:00:00"/>
    <s v="One Way"/>
  </r>
  <r>
    <n v="1247978"/>
    <s v="RFID Card Member"/>
    <s v="Sussex"/>
    <s v="WI"/>
    <n v="53089"/>
    <s v="UNITED STATES"/>
    <s v="Bublr for Organizations"/>
    <n v="168"/>
    <x v="53"/>
    <n v="43.074655999999997"/>
    <n v="-87.889011999999994"/>
    <x v="55"/>
    <n v="43.074655999999997"/>
    <n v="-87.889011999999994"/>
    <n v="1"/>
    <n v="0"/>
    <n v="0.2"/>
    <n v="0.1"/>
    <n v="6"/>
    <n v="-1"/>
    <d v="2017-04-28T00:00:00"/>
    <d v="2017-04-01T00:00:00"/>
    <d v="2017-04-28T00:00:00"/>
    <s v="Friday"/>
    <d v="1899-12-30T11:59:54"/>
    <d v="1899-12-30T12:00:00"/>
    <n v="1"/>
    <d v="2017-04-28T00:00:00"/>
    <d v="2017-04-01T00:00:00"/>
    <d v="2017-04-28T00:00:00"/>
    <s v="Friday"/>
    <d v="1899-12-30T12:00:36"/>
    <d v="1899-12-30T12:00:00"/>
    <s v="Round Trip"/>
  </r>
  <r>
    <n v="1400126"/>
    <s v="RFID Card Member"/>
    <s v="Milwaukee"/>
    <s v="WI"/>
    <n v="53211"/>
    <s v="UNITED STATES"/>
    <s v="Annual Pass"/>
    <n v="5577"/>
    <x v="22"/>
    <n v="43.066893999999998"/>
    <n v="-87.877936000000005"/>
    <x v="53"/>
    <n v="43.060786"/>
    <n v="-87.883825999999999"/>
    <n v="5"/>
    <n v="0"/>
    <n v="0.8"/>
    <n v="0.7"/>
    <n v="30"/>
    <n v="-1"/>
    <d v="2017-04-28T00:00:00"/>
    <d v="2017-04-01T00:00:00"/>
    <d v="2017-04-28T00:00:00"/>
    <s v="Friday"/>
    <d v="1899-12-30T15:35:18"/>
    <d v="1899-12-30T16:00:00"/>
    <n v="1"/>
    <d v="2017-04-28T00:00:00"/>
    <d v="2017-04-01T00:00:00"/>
    <d v="2017-04-28T00:00:00"/>
    <s v="Friday"/>
    <d v="1899-12-30T15:40:30"/>
    <d v="1899-12-30T16:00:00"/>
    <s v="One Way"/>
  </r>
  <r>
    <n v="1387850"/>
    <s v="RFID Card Member"/>
    <s v="Milwaukee"/>
    <s v="WI"/>
    <n v="53201"/>
    <s v="UNITED STATES"/>
    <s v="Annual Pass"/>
    <n v="5544"/>
    <x v="32"/>
    <n v="43.078530000000001"/>
    <n v="-87.882620000000003"/>
    <x v="13"/>
    <n v="43.078530000000001"/>
    <n v="-87.882620000000003"/>
    <n v="1"/>
    <n v="0"/>
    <n v="0.2"/>
    <n v="0.1"/>
    <n v="6"/>
    <n v="-1"/>
    <d v="2017-04-28T00:00:00"/>
    <d v="2017-04-01T00:00:00"/>
    <d v="2017-04-28T00:00:00"/>
    <s v="Friday"/>
    <d v="1899-12-30T16:25:01"/>
    <d v="1899-12-30T16:00:00"/>
    <n v="1"/>
    <d v="2017-04-28T00:00:00"/>
    <d v="2017-04-01T00:00:00"/>
    <d v="2017-04-28T00:00:00"/>
    <s v="Friday"/>
    <d v="1899-12-30T16:26:54"/>
    <d v="1899-12-30T16:00:00"/>
    <s v="Round Trip"/>
  </r>
  <r>
    <n v="1575847"/>
    <s v="RFID Card Member"/>
    <s v="Milwaukee"/>
    <s v="WI"/>
    <n v="53211"/>
    <s v="UNITED STATES"/>
    <s v="Annual Pass"/>
    <n v="11100"/>
    <x v="13"/>
    <n v="43.038649999999997"/>
    <n v="-87.921930000000003"/>
    <x v="20"/>
    <n v="43.077359999999999"/>
    <n v="-87.880769999999998"/>
    <n v="54"/>
    <n v="0"/>
    <n v="8.1"/>
    <n v="7.7"/>
    <n v="324"/>
    <n v="-1"/>
    <d v="2017-04-28T00:00:00"/>
    <d v="2017-04-01T00:00:00"/>
    <d v="2017-04-28T00:00:00"/>
    <s v="Friday"/>
    <d v="1899-12-30T16:51:35"/>
    <d v="1899-12-30T17:00:00"/>
    <n v="1"/>
    <d v="2017-04-28T00:00:00"/>
    <d v="2017-04-01T00:00:00"/>
    <d v="2017-04-28T00:00:00"/>
    <s v="Friday"/>
    <d v="1899-12-30T17:45:36"/>
    <d v="1899-12-30T18:00:00"/>
    <s v="One Way"/>
  </r>
  <r>
    <n v="1516103"/>
    <s v="RFID Card Member"/>
    <s v="Milwaukee"/>
    <s v="WI"/>
    <n v="53211"/>
    <s v="UNITED STATES"/>
    <s v="Annual Pass"/>
    <n v="11116"/>
    <x v="32"/>
    <n v="43.078530000000001"/>
    <n v="-87.882620000000003"/>
    <x v="13"/>
    <n v="43.078530000000001"/>
    <n v="-87.882620000000003"/>
    <n v="9"/>
    <n v="0"/>
    <n v="1.4"/>
    <n v="1.3"/>
    <n v="54"/>
    <n v="-1"/>
    <d v="2017-04-28T00:00:00"/>
    <d v="2017-04-01T00:00:00"/>
    <d v="2017-04-28T00:00:00"/>
    <s v="Friday"/>
    <d v="1899-12-30T18:16:41"/>
    <d v="1899-12-30T18:00:00"/>
    <n v="1"/>
    <d v="2017-04-28T00:00:00"/>
    <d v="2017-04-01T00:00:00"/>
    <d v="2017-04-28T00:00:00"/>
    <s v="Friday"/>
    <d v="1899-12-30T18:25:31"/>
    <d v="1899-12-30T18:00:00"/>
    <s v="Round Trip"/>
  </r>
  <r>
    <n v="998891"/>
    <s v="RFID Card Member"/>
    <s v="Milwaukee"/>
    <s v="WI"/>
    <n v="53211"/>
    <s v="UNITED STATES"/>
    <s v="Annual Pass"/>
    <n v="78"/>
    <x v="53"/>
    <n v="43.074655999999997"/>
    <n v="-87.889011999999994"/>
    <x v="55"/>
    <n v="43.074655999999997"/>
    <n v="-87.889011999999994"/>
    <n v="10"/>
    <n v="0"/>
    <n v="1.5"/>
    <n v="1.4"/>
    <n v="60"/>
    <n v="-1"/>
    <d v="2017-04-28T00:00:00"/>
    <d v="2017-04-01T00:00:00"/>
    <d v="2017-04-28T00:00:00"/>
    <s v="Friday"/>
    <d v="1899-12-30T21:58:16"/>
    <d v="1899-12-30T22:00:00"/>
    <n v="1"/>
    <d v="2017-04-28T00:00:00"/>
    <d v="2017-04-01T00:00:00"/>
    <d v="2017-04-28T00:00:00"/>
    <s v="Friday"/>
    <d v="1899-12-30T22:08:24"/>
    <d v="1899-12-30T22:00:00"/>
    <s v="Round Trip"/>
  </r>
  <r>
    <n v="1373087"/>
    <s v="RFID Card Member"/>
    <s v="Milwaukee"/>
    <s v="WI"/>
    <n v="53211"/>
    <s v="UNITED STATES"/>
    <s v="Annual Pass"/>
    <n v="11116"/>
    <x v="32"/>
    <n v="43.078530000000001"/>
    <n v="-87.882620000000003"/>
    <x v="13"/>
    <n v="43.078530000000001"/>
    <n v="-87.882620000000003"/>
    <n v="153"/>
    <n v="9"/>
    <n v="18"/>
    <n v="17.100000000000001"/>
    <n v="720"/>
    <n v="-1"/>
    <d v="2017-04-28T00:00:00"/>
    <d v="2017-04-01T00:00:00"/>
    <d v="2017-04-28T00:00:00"/>
    <s v="Friday"/>
    <d v="1899-12-30T22:37:12"/>
    <d v="1899-12-30T23:00:00"/>
    <n v="1"/>
    <d v="2017-04-29T00:00:00"/>
    <d v="2017-04-01T00:00:00"/>
    <d v="2017-04-29T00:00:00"/>
    <s v="Saturday"/>
    <d v="1899-12-30T01:10:19"/>
    <d v="1899-12-30T01:00:00"/>
    <s v="Round Trip"/>
  </r>
  <r>
    <n v="1240065"/>
    <s v="RFID Card Member"/>
    <s v="Milwaukee"/>
    <s v="WI"/>
    <n v="53212"/>
    <s v="UNITED STATES"/>
    <s v="Annual Pass"/>
    <n v="994"/>
    <x v="20"/>
    <n v="43.049230000000001"/>
    <n v="-87.911940000000001"/>
    <x v="14"/>
    <n v="43.05536"/>
    <n v="-87.90504"/>
    <n v="4"/>
    <n v="0"/>
    <n v="0.6"/>
    <n v="0.6"/>
    <n v="24"/>
    <n v="-1"/>
    <d v="2017-04-15T00:00:00"/>
    <d v="2017-04-01T00:00:00"/>
    <d v="2017-04-15T00:00:00"/>
    <s v="Saturday"/>
    <d v="1899-12-30T01:35:31"/>
    <d v="1899-12-30T02:00:00"/>
    <n v="1"/>
    <d v="2017-04-15T00:00:00"/>
    <d v="2017-04-01T00:00:00"/>
    <d v="2017-04-15T00:00:00"/>
    <s v="Saturday"/>
    <d v="1899-12-30T01:39:28"/>
    <d v="1899-12-30T02:00:00"/>
    <s v="One Way"/>
  </r>
  <r>
    <n v="1377173"/>
    <s v="RFID Card Member"/>
    <s v="Milwaukee "/>
    <s v="WI"/>
    <n v="53212"/>
    <s v="UNITED STATES"/>
    <s v="Annual Pass"/>
    <n v="48"/>
    <x v="36"/>
    <n v="43.069021999999997"/>
    <n v="-87.887940999999998"/>
    <x v="38"/>
    <n v="43.069021999999997"/>
    <n v="-87.887940999999998"/>
    <n v="2"/>
    <n v="0"/>
    <n v="0.3"/>
    <n v="0.3"/>
    <n v="12"/>
    <n v="-1"/>
    <d v="2017-04-15T00:00:00"/>
    <d v="2017-04-01T00:00:00"/>
    <d v="2017-04-15T00:00:00"/>
    <s v="Saturday"/>
    <d v="1899-12-30T11:21:02"/>
    <d v="1899-12-30T11:00:00"/>
    <n v="1"/>
    <d v="2017-04-15T00:00:00"/>
    <d v="2017-04-01T00:00:00"/>
    <d v="2017-04-15T00:00:00"/>
    <s v="Saturday"/>
    <d v="1899-12-30T11:23:47"/>
    <d v="1899-12-30T11:00:00"/>
    <s v="Round Trip"/>
  </r>
  <r>
    <n v="1290517"/>
    <s v="RFID Card Member"/>
    <s v="Milwaukee "/>
    <s v="WI"/>
    <n v="53212"/>
    <s v="UNITED STATES"/>
    <s v="Annual Pass"/>
    <n v="200"/>
    <x v="43"/>
    <n v="43.05847"/>
    <n v="-87.898079999999993"/>
    <x v="12"/>
    <n v="43.036900000000003"/>
    <n v="-87.89667"/>
    <n v="28"/>
    <n v="0"/>
    <n v="4.2"/>
    <n v="4"/>
    <n v="168"/>
    <n v="-1"/>
    <d v="2017-04-15T00:00:00"/>
    <d v="2017-04-01T00:00:00"/>
    <d v="2017-04-15T00:00:00"/>
    <s v="Saturday"/>
    <d v="1899-12-30T11:24:42"/>
    <d v="1899-12-30T11:00:00"/>
    <n v="1"/>
    <d v="2017-04-15T00:00:00"/>
    <d v="2017-04-01T00:00:00"/>
    <d v="2017-04-15T00:00:00"/>
    <s v="Saturday"/>
    <d v="1899-12-30T11:52:42"/>
    <d v="1899-12-30T12:00:00"/>
    <s v="One Way"/>
  </r>
  <r>
    <n v="1581100"/>
    <s v="RFID Card Member"/>
    <m/>
    <m/>
    <n v="50010"/>
    <s v="UNITED STATES"/>
    <s v="Pay as You Go Pass"/>
    <n v="32"/>
    <x v="13"/>
    <n v="43.038649999999997"/>
    <n v="-87.921930000000003"/>
    <x v="34"/>
    <n v="43.038649999999997"/>
    <n v="-87.921930000000003"/>
    <n v="20"/>
    <n v="2"/>
    <n v="3"/>
    <n v="2.9"/>
    <n v="120"/>
    <n v="-1"/>
    <d v="2017-04-15T00:00:00"/>
    <d v="2017-04-01T00:00:00"/>
    <d v="2017-04-15T00:00:00"/>
    <s v="Saturday"/>
    <d v="1899-12-30T12:30:23"/>
    <d v="1899-12-30T13:00:00"/>
    <n v="1"/>
    <d v="2017-04-15T00:00:00"/>
    <d v="2017-04-01T00:00:00"/>
    <d v="2017-04-15T00:00:00"/>
    <s v="Saturday"/>
    <d v="1899-12-30T12:50:22"/>
    <d v="1899-12-30T13:00:00"/>
    <s v="Round Trip"/>
  </r>
  <r>
    <n v="1581100"/>
    <s v="RFID Card Member"/>
    <m/>
    <m/>
    <n v="50010"/>
    <s v="UNITED STATES"/>
    <s v="Pay as You Go Pass"/>
    <n v="32"/>
    <x v="13"/>
    <n v="43.038649999999997"/>
    <n v="-87.921930000000003"/>
    <x v="38"/>
    <n v="43.069021999999997"/>
    <n v="-87.887940999999998"/>
    <n v="46"/>
    <n v="4"/>
    <n v="6.9"/>
    <n v="6.6"/>
    <n v="276"/>
    <n v="-1"/>
    <d v="2017-04-15T00:00:00"/>
    <d v="2017-04-01T00:00:00"/>
    <d v="2017-04-15T00:00:00"/>
    <s v="Saturday"/>
    <d v="1899-12-30T12:53:38"/>
    <d v="1899-12-30T13:00:00"/>
    <n v="1"/>
    <d v="2017-04-15T00:00:00"/>
    <d v="2017-04-01T00:00:00"/>
    <d v="2017-04-15T00:00:00"/>
    <s v="Saturday"/>
    <d v="1899-12-30T13:39:11"/>
    <d v="1899-12-30T14:00:00"/>
    <s v="One Way"/>
  </r>
  <r>
    <n v="1433240"/>
    <s v="RFID Card Member"/>
    <s v="Wauwatosa"/>
    <s v="WI"/>
    <n v="53213"/>
    <s v="UNITED STATES"/>
    <s v="Pay as You Go Pass"/>
    <n v="172"/>
    <x v="3"/>
    <n v="43.03519"/>
    <n v="-87.907390000000007"/>
    <x v="11"/>
    <n v="43.052460000000004"/>
    <n v="-87.891000000000005"/>
    <n v="30"/>
    <n v="2"/>
    <n v="4.5"/>
    <n v="4.3"/>
    <n v="180"/>
    <n v="-1"/>
    <d v="2017-04-15T00:00:00"/>
    <d v="2017-04-01T00:00:00"/>
    <d v="2017-04-15T00:00:00"/>
    <s v="Saturday"/>
    <d v="1899-12-30T14:26:55"/>
    <d v="1899-12-30T14:00:00"/>
    <n v="1"/>
    <d v="2017-04-15T00:00:00"/>
    <d v="2017-04-01T00:00:00"/>
    <d v="2017-04-15T00:00:00"/>
    <s v="Saturday"/>
    <d v="1899-12-30T14:56:12"/>
    <d v="1899-12-30T15:00:00"/>
    <s v="One Way"/>
  </r>
  <r>
    <n v="1319869"/>
    <s v="RFID Card Member"/>
    <s v="Milwaukee "/>
    <s v="WI"/>
    <n v="53216"/>
    <s v="UNITED STATES"/>
    <s v="Pay as You Go Pass"/>
    <n v="5516"/>
    <x v="2"/>
    <n v="43.03886"/>
    <n v="-87.902720000000002"/>
    <x v="1"/>
    <n v="43.03886"/>
    <n v="-87.902720000000002"/>
    <n v="46"/>
    <n v="4"/>
    <n v="6.9"/>
    <n v="6.6"/>
    <n v="276"/>
    <n v="-1"/>
    <d v="2017-04-15T00:00:00"/>
    <d v="2017-04-01T00:00:00"/>
    <d v="2017-04-15T00:00:00"/>
    <s v="Saturday"/>
    <d v="1899-12-30T15:40:49"/>
    <d v="1899-12-30T16:00:00"/>
    <n v="1"/>
    <d v="2017-04-15T00:00:00"/>
    <d v="2017-04-01T00:00:00"/>
    <d v="2017-04-15T00:00:00"/>
    <s v="Saturday"/>
    <d v="1899-12-30T16:26:14"/>
    <d v="1899-12-30T16:00:00"/>
    <s v="Round Trip"/>
  </r>
  <r>
    <n v="1066506"/>
    <s v="RFID Card Member"/>
    <s v="Milwaukee"/>
    <s v="WI"/>
    <n v="53211"/>
    <s v="UNITED STATES"/>
    <s v="Annual Pass"/>
    <n v="5577"/>
    <x v="25"/>
    <n v="43.058010000000003"/>
    <n v="-87.877300000000005"/>
    <x v="10"/>
    <n v="43.058619999999998"/>
    <n v="-87.885319999999993"/>
    <n v="16"/>
    <n v="0"/>
    <n v="2.4"/>
    <n v="2.2999999999999998"/>
    <n v="96"/>
    <n v="-1"/>
    <d v="2017-04-15T00:00:00"/>
    <d v="2017-04-01T00:00:00"/>
    <d v="2017-04-15T00:00:00"/>
    <s v="Saturday"/>
    <d v="1899-12-30T15:53:08"/>
    <d v="1899-12-30T16:00:00"/>
    <n v="1"/>
    <d v="2017-04-15T00:00:00"/>
    <d v="2017-04-01T00:00:00"/>
    <d v="2017-04-15T00:00:00"/>
    <s v="Saturday"/>
    <d v="1899-12-30T16:09:04"/>
    <d v="1899-12-30T16:00:00"/>
    <s v="One Way"/>
  </r>
  <r>
    <n v="1582418"/>
    <s v="RFID Card Member"/>
    <m/>
    <m/>
    <n v="53212"/>
    <s v="UNITED STATES"/>
    <s v="Pay as You Go Pass"/>
    <n v="224"/>
    <x v="10"/>
    <n v="43.060786"/>
    <n v="-87.883825999999999"/>
    <x v="43"/>
    <n v="43.031480000000002"/>
    <n v="-87.908169999999998"/>
    <n v="30"/>
    <n v="2"/>
    <n v="4.5"/>
    <n v="4.3"/>
    <n v="180"/>
    <n v="-1"/>
    <d v="2017-04-15T00:00:00"/>
    <d v="2017-04-01T00:00:00"/>
    <d v="2017-04-15T00:00:00"/>
    <s v="Saturday"/>
    <d v="1899-12-30T16:24:03"/>
    <d v="1899-12-30T16:00:00"/>
    <n v="1"/>
    <d v="2017-04-15T00:00:00"/>
    <d v="2017-04-01T00:00:00"/>
    <d v="2017-04-15T00:00:00"/>
    <s v="Saturday"/>
    <d v="1899-12-30T16:54:34"/>
    <d v="1899-12-30T17:00:00"/>
    <s v="One Way"/>
  </r>
  <r>
    <n v="1571622"/>
    <s v="RFID Card Member"/>
    <s v="Milwaukee "/>
    <s v="WI"/>
    <n v="53212"/>
    <s v="UNITED STATES"/>
    <s v="Annual Pass"/>
    <n v="11114"/>
    <x v="36"/>
    <n v="43.069021999999997"/>
    <n v="-87.887940999999998"/>
    <x v="53"/>
    <n v="43.060786"/>
    <n v="-87.883825999999999"/>
    <n v="9"/>
    <n v="0"/>
    <n v="1.4"/>
    <n v="1.3"/>
    <n v="54"/>
    <n v="-1"/>
    <d v="2017-04-15T00:00:00"/>
    <d v="2017-04-01T00:00:00"/>
    <d v="2017-04-15T00:00:00"/>
    <s v="Saturday"/>
    <d v="1899-12-30T16:44:33"/>
    <d v="1899-12-30T17:00:00"/>
    <n v="1"/>
    <d v="2017-04-15T00:00:00"/>
    <d v="2017-04-01T00:00:00"/>
    <d v="2017-04-15T00:00:00"/>
    <s v="Saturday"/>
    <d v="1899-12-30T16:53:31"/>
    <d v="1899-12-30T17:00:00"/>
    <s v="One Way"/>
  </r>
  <r>
    <n v="1444023"/>
    <s v="RFID Card Member"/>
    <s v="milwaukee"/>
    <s v="WI"/>
    <n v="53211"/>
    <s v="UNITED STATES"/>
    <s v="Annual Pass"/>
    <n v="316"/>
    <x v="28"/>
    <n v="43.063749000000001"/>
    <n v="-87.887962999999999"/>
    <x v="13"/>
    <n v="43.078530000000001"/>
    <n v="-87.882620000000003"/>
    <n v="59"/>
    <n v="0"/>
    <n v="8.9"/>
    <n v="8.4"/>
    <n v="354"/>
    <n v="-1"/>
    <d v="2017-04-15T00:00:00"/>
    <d v="2017-04-01T00:00:00"/>
    <d v="2017-04-15T00:00:00"/>
    <s v="Saturday"/>
    <d v="1899-12-30T17:01:12"/>
    <d v="1899-12-30T17:00:00"/>
    <n v="1"/>
    <d v="2017-04-15T00:00:00"/>
    <d v="2017-04-01T00:00:00"/>
    <d v="2017-04-15T00:00:00"/>
    <s v="Saturday"/>
    <d v="1899-12-30T18:00:33"/>
    <d v="1899-12-30T18:00:00"/>
    <s v="One Way"/>
  </r>
  <r>
    <n v="1571549"/>
    <s v="RFID Card Member"/>
    <s v="Milwaukee"/>
    <s v="WI"/>
    <n v="53212"/>
    <s v="UNITED STATES"/>
    <s v="Annual Pass"/>
    <n v="32"/>
    <x v="10"/>
    <n v="43.060786"/>
    <n v="-87.883825999999999"/>
    <x v="22"/>
    <n v="43.058010000000003"/>
    <n v="-87.877300000000005"/>
    <n v="6"/>
    <n v="0"/>
    <n v="0.9"/>
    <n v="0.9"/>
    <n v="36"/>
    <n v="-1"/>
    <d v="2017-04-15T00:00:00"/>
    <d v="2017-04-01T00:00:00"/>
    <d v="2017-04-15T00:00:00"/>
    <s v="Saturday"/>
    <d v="1899-12-30T17:07:08"/>
    <d v="1899-12-30T17:00:00"/>
    <n v="1"/>
    <d v="2017-04-15T00:00:00"/>
    <d v="2017-04-01T00:00:00"/>
    <d v="2017-04-15T00:00:00"/>
    <s v="Saturday"/>
    <d v="1899-12-30T17:13:53"/>
    <d v="1899-12-30T17:00:00"/>
    <s v="One Way"/>
  </r>
  <r>
    <n v="1088341"/>
    <s v="RFID Card Member"/>
    <s v="Milwaukee"/>
    <s v="WI"/>
    <n v="53202"/>
    <s v="UNITED STATES"/>
    <s v="Annual Pass"/>
    <n v="5539"/>
    <x v="9"/>
    <n v="43.05097"/>
    <n v="-87.906440000000003"/>
    <x v="26"/>
    <n v="43.053040000000003"/>
    <n v="-87.897660000000002"/>
    <n v="4"/>
    <n v="0"/>
    <n v="0.6"/>
    <n v="0.6"/>
    <n v="24"/>
    <n v="-1"/>
    <d v="2017-04-15T00:00:00"/>
    <d v="2017-04-01T00:00:00"/>
    <d v="2017-04-15T00:00:00"/>
    <s v="Saturday"/>
    <d v="1899-12-30T17:16:31"/>
    <d v="1899-12-30T17:00:00"/>
    <n v="1"/>
    <d v="2017-04-15T00:00:00"/>
    <d v="2017-04-01T00:00:00"/>
    <d v="2017-04-15T00:00:00"/>
    <s v="Saturday"/>
    <d v="1899-12-30T17:20:39"/>
    <d v="1899-12-30T17:00:00"/>
    <s v="One Way"/>
  </r>
  <r>
    <n v="1243732"/>
    <s v="RFID Card Member"/>
    <s v="MILWAUKEE"/>
    <s v="WI"/>
    <n v="53202"/>
    <s v="UNITED STATES"/>
    <s v="Pay as You Go Pass"/>
    <n v="11082"/>
    <x v="10"/>
    <n v="43.060786"/>
    <n v="-87.883825999999999"/>
    <x v="12"/>
    <n v="43.036900000000003"/>
    <n v="-87.89667"/>
    <n v="31"/>
    <n v="2"/>
    <n v="4.7"/>
    <n v="4.4000000000000004"/>
    <n v="186"/>
    <n v="-1"/>
    <d v="2017-04-15T00:00:00"/>
    <d v="2017-04-01T00:00:00"/>
    <d v="2017-04-15T00:00:00"/>
    <s v="Saturday"/>
    <d v="1899-12-30T17:30:25"/>
    <d v="1899-12-30T18:00:00"/>
    <n v="1"/>
    <d v="2017-04-15T00:00:00"/>
    <d v="2017-04-01T00:00:00"/>
    <d v="2017-04-15T00:00:00"/>
    <s v="Saturday"/>
    <d v="1899-12-30T18:01:54"/>
    <d v="1899-12-30T18:00:00"/>
    <s v="One Way"/>
  </r>
  <r>
    <n v="1359140"/>
    <s v="RFID Card Member"/>
    <s v="Dousman"/>
    <s v="WI"/>
    <n v="53118"/>
    <s v="UNITED STATES"/>
    <s v="Annual Pass"/>
    <n v="5519"/>
    <x v="38"/>
    <n v="43.058619999999998"/>
    <n v="-87.885319999999993"/>
    <x v="47"/>
    <n v="43.060250000000003"/>
    <n v="-87.892169999999993"/>
    <n v="3"/>
    <n v="0"/>
    <n v="0.5"/>
    <n v="0.4"/>
    <n v="18"/>
    <n v="-1"/>
    <d v="2017-04-15T00:00:00"/>
    <d v="2017-04-01T00:00:00"/>
    <d v="2017-04-15T00:00:00"/>
    <s v="Saturday"/>
    <d v="1899-12-30T18:00:16"/>
    <d v="1899-12-30T18:00:00"/>
    <n v="1"/>
    <d v="2017-04-15T00:00:00"/>
    <d v="2017-04-01T00:00:00"/>
    <d v="2017-04-15T00:00:00"/>
    <s v="Saturday"/>
    <d v="1899-12-30T18:03:56"/>
    <d v="1899-12-30T18:00:00"/>
    <s v="One Way"/>
  </r>
  <r>
    <n v="1444023"/>
    <s v="RFID Card Member"/>
    <s v="milwaukee"/>
    <s v="WI"/>
    <n v="53211"/>
    <s v="UNITED STATES"/>
    <s v="Annual Pass"/>
    <n v="5430"/>
    <x v="32"/>
    <n v="43.078530000000001"/>
    <n v="-87.882620000000003"/>
    <x v="11"/>
    <n v="43.052460000000004"/>
    <n v="-87.891000000000005"/>
    <n v="52"/>
    <n v="0"/>
    <n v="7.8"/>
    <n v="7.4"/>
    <n v="312"/>
    <n v="-1"/>
    <d v="2017-04-15T00:00:00"/>
    <d v="2017-04-01T00:00:00"/>
    <d v="2017-04-15T00:00:00"/>
    <s v="Saturday"/>
    <d v="1899-12-30T18:05:17"/>
    <d v="1899-12-30T18:00:00"/>
    <n v="1"/>
    <d v="2017-04-15T00:00:00"/>
    <d v="2017-04-01T00:00:00"/>
    <d v="2017-04-15T00:00:00"/>
    <s v="Saturday"/>
    <d v="1899-12-30T18:57:18"/>
    <d v="1899-12-30T19:00:00"/>
    <s v="One Way"/>
  </r>
  <r>
    <n v="1408049"/>
    <s v="RFID Card Member"/>
    <s v="Milwaukee"/>
    <s v="WI"/>
    <n v="53202"/>
    <s v="UNITED STATES"/>
    <s v="Annual Pass"/>
    <n v="5584"/>
    <x v="41"/>
    <n v="43.031480000000002"/>
    <n v="-87.908169999999998"/>
    <x v="12"/>
    <n v="43.036900000000003"/>
    <n v="-87.89667"/>
    <n v="13"/>
    <n v="0"/>
    <n v="2"/>
    <n v="1.9"/>
    <n v="78"/>
    <n v="-1"/>
    <d v="2017-04-15T00:00:00"/>
    <d v="2017-04-01T00:00:00"/>
    <d v="2017-04-15T00:00:00"/>
    <s v="Saturday"/>
    <d v="1899-12-30T18:06:08"/>
    <d v="1899-12-30T18:00:00"/>
    <n v="1"/>
    <d v="2017-04-15T00:00:00"/>
    <d v="2017-04-01T00:00:00"/>
    <d v="2017-04-15T00:00:00"/>
    <s v="Saturday"/>
    <d v="1899-12-30T18:19:09"/>
    <d v="1899-12-30T18:00:00"/>
    <s v="One Way"/>
  </r>
  <r>
    <n v="1351385"/>
    <s v="RFID Card Member"/>
    <s v="Milwaukee"/>
    <s v="WI"/>
    <n v="53211"/>
    <s v="UNITED STATES"/>
    <s v="Annual Pass"/>
    <n v="5504"/>
    <x v="22"/>
    <n v="43.066893999999998"/>
    <n v="-87.877936000000005"/>
    <x v="25"/>
    <n v="43.074890000000003"/>
    <n v="-87.882810000000006"/>
    <n v="5"/>
    <n v="0"/>
    <n v="0.8"/>
    <n v="0.7"/>
    <n v="30"/>
    <n v="-1"/>
    <d v="2017-04-15T00:00:00"/>
    <d v="2017-04-01T00:00:00"/>
    <d v="2017-04-15T00:00:00"/>
    <s v="Saturday"/>
    <d v="1899-12-30T22:45:34"/>
    <d v="1899-12-30T23:00:00"/>
    <n v="1"/>
    <d v="2017-04-15T00:00:00"/>
    <d v="2017-04-01T00:00:00"/>
    <d v="2017-04-15T00:00:00"/>
    <s v="Saturday"/>
    <d v="1899-12-30T22:50:35"/>
    <d v="1899-12-30T23:00:00"/>
    <s v="One Way"/>
  </r>
  <r>
    <n v="1444023"/>
    <s v="RFID Card Member"/>
    <s v="milwaukee"/>
    <s v="WI"/>
    <n v="53211"/>
    <s v="UNITED STATES"/>
    <s v="Annual Pass"/>
    <n v="5439"/>
    <x v="28"/>
    <n v="43.063749000000001"/>
    <n v="-87.887962999999999"/>
    <x v="25"/>
    <n v="43.074890000000003"/>
    <n v="-87.882810000000006"/>
    <n v="10"/>
    <n v="0"/>
    <n v="1.5"/>
    <n v="1.4"/>
    <n v="60"/>
    <n v="-1"/>
    <d v="2017-04-16T00:00:00"/>
    <d v="2017-04-01T00:00:00"/>
    <d v="2017-04-16T00:00:00"/>
    <s v="Sunday"/>
    <d v="1899-12-30T11:52:33"/>
    <d v="1899-12-30T12:00:00"/>
    <n v="1"/>
    <d v="2017-04-16T00:00:00"/>
    <d v="2017-04-01T00:00:00"/>
    <d v="2017-04-16T00:00:00"/>
    <s v="Sunday"/>
    <d v="1899-12-30T12:02:53"/>
    <d v="1899-12-30T12:00:00"/>
    <s v="One Way"/>
  </r>
  <r>
    <n v="1406251"/>
    <s v="RFID Card Member"/>
    <s v="Milwaukee"/>
    <s v="WI"/>
    <n v="53211"/>
    <s v="UNITED STATES"/>
    <s v="Annual Pass"/>
    <n v="5439"/>
    <x v="27"/>
    <n v="43.074890000000003"/>
    <n v="-87.882810000000006"/>
    <x v="29"/>
    <n v="43.06033"/>
    <n v="-87.89546"/>
    <n v="10"/>
    <n v="0"/>
    <n v="1.5"/>
    <n v="1.4"/>
    <n v="60"/>
    <n v="-1"/>
    <d v="2017-04-16T00:00:00"/>
    <d v="2017-04-01T00:00:00"/>
    <d v="2017-04-16T00:00:00"/>
    <s v="Sunday"/>
    <d v="1899-12-30T16:58:31"/>
    <d v="1899-12-30T17:00:00"/>
    <n v="1"/>
    <d v="2017-04-16T00:00:00"/>
    <d v="2017-04-01T00:00:00"/>
    <d v="2017-04-16T00:00:00"/>
    <s v="Sunday"/>
    <d v="1899-12-30T17:08:37"/>
    <d v="1899-12-30T17:00:00"/>
    <s v="One Way"/>
  </r>
  <r>
    <n v="1585221"/>
    <s v="RFID Card Member"/>
    <s v="Milwaukee"/>
    <s v="WI"/>
    <n v="53211"/>
    <s v="UNITED STATES"/>
    <s v="Annual Pass"/>
    <n v="5542"/>
    <x v="36"/>
    <n v="43.069021999999997"/>
    <n v="-87.887940999999998"/>
    <x v="22"/>
    <n v="43.058010000000003"/>
    <n v="-87.877300000000005"/>
    <n v="21"/>
    <n v="0"/>
    <n v="3.2"/>
    <n v="3"/>
    <n v="126"/>
    <n v="-1"/>
    <d v="2017-04-16T00:00:00"/>
    <d v="2017-04-01T00:00:00"/>
    <d v="2017-04-16T00:00:00"/>
    <s v="Sunday"/>
    <d v="1899-12-30T17:02:30"/>
    <d v="1899-12-30T17:00:00"/>
    <n v="1"/>
    <d v="2017-04-16T00:00:00"/>
    <d v="2017-04-01T00:00:00"/>
    <d v="2017-04-16T00:00:00"/>
    <s v="Sunday"/>
    <d v="1899-12-30T17:23:48"/>
    <d v="1899-12-30T17:00:00"/>
    <s v="One Way"/>
  </r>
  <r>
    <n v="1400126"/>
    <s v="RFID Card Member"/>
    <s v="Milwaukee"/>
    <s v="WI"/>
    <n v="53211"/>
    <s v="UNITED STATES"/>
    <s v="Annual Pass"/>
    <n v="199"/>
    <x v="22"/>
    <n v="43.066893999999998"/>
    <n v="-87.877936000000005"/>
    <x v="29"/>
    <n v="43.06033"/>
    <n v="-87.89546"/>
    <n v="6"/>
    <n v="0"/>
    <n v="0.9"/>
    <n v="0.9"/>
    <n v="36"/>
    <n v="-1"/>
    <d v="2017-04-16T00:00:00"/>
    <d v="2017-04-01T00:00:00"/>
    <d v="2017-04-16T00:00:00"/>
    <s v="Sunday"/>
    <d v="1899-12-30T19:23:22"/>
    <d v="1899-12-30T19:00:00"/>
    <n v="1"/>
    <d v="2017-04-16T00:00:00"/>
    <d v="2017-04-01T00:00:00"/>
    <d v="2017-04-16T00:00:00"/>
    <s v="Sunday"/>
    <d v="1899-12-30T19:29:59"/>
    <d v="1899-12-30T19:00:00"/>
    <s v="One Way"/>
  </r>
  <r>
    <n v="531225"/>
    <s v="RFID Card Member"/>
    <s v="milwaukee"/>
    <s v="WI"/>
    <n v="53202"/>
    <s v="UNITED STATES"/>
    <s v="Annual Pass"/>
    <n v="5503"/>
    <x v="30"/>
    <n v="43.045712999999999"/>
    <n v="-87.899756999999994"/>
    <x v="10"/>
    <n v="43.058619999999998"/>
    <n v="-87.885319999999993"/>
    <n v="8"/>
    <n v="0"/>
    <n v="1.2"/>
    <n v="1.1000000000000001"/>
    <n v="48"/>
    <n v="-1"/>
    <d v="2017-04-20T00:00:00"/>
    <d v="2017-04-01T00:00:00"/>
    <d v="2017-04-20T00:00:00"/>
    <s v="Thursday"/>
    <d v="1899-12-30T13:41:59"/>
    <d v="1899-12-30T14:00:00"/>
    <n v="1"/>
    <d v="2017-04-20T00:00:00"/>
    <d v="2017-04-01T00:00:00"/>
    <d v="2017-04-20T00:00:00"/>
    <s v="Thursday"/>
    <d v="1899-12-30T13:49:14"/>
    <d v="1899-12-30T14:00:00"/>
    <s v="One Way"/>
  </r>
  <r>
    <n v="1442430"/>
    <s v="RFID Card Member"/>
    <s v="Milwaukee"/>
    <s v="WI"/>
    <n v="53211"/>
    <s v="UNITED STATES"/>
    <s v="Annual Pass"/>
    <n v="11079"/>
    <x v="53"/>
    <n v="43.074655999999997"/>
    <n v="-87.889011999999994"/>
    <x v="25"/>
    <n v="43.074890000000003"/>
    <n v="-87.882810000000006"/>
    <n v="3"/>
    <n v="0"/>
    <n v="0.5"/>
    <n v="0.4"/>
    <n v="18"/>
    <n v="-1"/>
    <d v="2017-04-20T00:00:00"/>
    <d v="2017-04-01T00:00:00"/>
    <d v="2017-04-20T00:00:00"/>
    <s v="Thursday"/>
    <d v="1899-12-30T15:28:42"/>
    <d v="1899-12-30T15:00:00"/>
    <n v="1"/>
    <d v="2017-04-20T00:00:00"/>
    <d v="2017-04-01T00:00:00"/>
    <d v="2017-04-20T00:00:00"/>
    <s v="Thursday"/>
    <d v="1899-12-30T15:31:12"/>
    <d v="1899-12-30T16:00:00"/>
    <s v="One Way"/>
  </r>
  <r>
    <n v="1101924"/>
    <s v="RFID Card Member"/>
    <s v="Milwaukee"/>
    <s v="WI"/>
    <n v="53203"/>
    <s v="UNITED STATES"/>
    <s v="Annual Pass"/>
    <n v="5587"/>
    <x v="6"/>
    <n v="43.038719999999998"/>
    <n v="-87.905339999999995"/>
    <x v="6"/>
    <n v="43.03519"/>
    <n v="-87.907390000000007"/>
    <n v="4"/>
    <n v="0"/>
    <n v="0.6"/>
    <n v="0.6"/>
    <n v="24"/>
    <n v="-1"/>
    <d v="2017-04-20T00:00:00"/>
    <d v="2017-04-01T00:00:00"/>
    <d v="2017-04-20T00:00:00"/>
    <s v="Thursday"/>
    <d v="1899-12-30T17:32:26"/>
    <d v="1899-12-30T18:00:00"/>
    <n v="1"/>
    <d v="2017-04-20T00:00:00"/>
    <d v="2017-04-01T00:00:00"/>
    <d v="2017-04-20T00:00:00"/>
    <s v="Thursday"/>
    <d v="1899-12-30T17:36:18"/>
    <d v="1899-12-30T18:00:00"/>
    <s v="One Way"/>
  </r>
  <r>
    <n v="1249362"/>
    <s v="RFID Card Member"/>
    <s v="Johnsburg"/>
    <s v="IL"/>
    <n v="60051"/>
    <s v="UNITED STATES"/>
    <s v="Bublr for Organizations"/>
    <n v="5425"/>
    <x v="48"/>
    <n v="43.060155999999999"/>
    <n v="-87.881258000000003"/>
    <x v="20"/>
    <n v="43.077359999999999"/>
    <n v="-87.880769999999998"/>
    <n v="39"/>
    <n v="0"/>
    <n v="5.9"/>
    <n v="5.6"/>
    <n v="234"/>
    <n v="-1"/>
    <d v="2017-04-20T00:00:00"/>
    <d v="2017-04-01T00:00:00"/>
    <d v="2017-04-20T00:00:00"/>
    <s v="Thursday"/>
    <d v="1899-12-30T23:29:07"/>
    <d v="1899-12-30T23:00:00"/>
    <n v="1"/>
    <d v="2017-04-21T00:00:00"/>
    <d v="2017-04-01T00:00:00"/>
    <d v="2017-04-21T00:00:00"/>
    <s v="Friday"/>
    <d v="1899-12-30T00:08:26"/>
    <d v="1899-12-30T00:00:00"/>
    <s v="One Way"/>
  </r>
  <r>
    <n v="1328721"/>
    <s v="RFID Card Member"/>
    <s v="Milwaukee"/>
    <s v="WI"/>
    <n v="53207"/>
    <s v="UNITED STATES"/>
    <s v="Annual Pass"/>
    <n v="24"/>
    <x v="8"/>
    <n v="43.038580000000003"/>
    <n v="-87.90934"/>
    <x v="58"/>
    <n v="43.026229999999998"/>
    <n v="-87.912809999999993"/>
    <n v="6"/>
    <n v="0"/>
    <n v="0.9"/>
    <n v="0.9"/>
    <n v="36"/>
    <n v="-1"/>
    <d v="2017-04-21T00:00:00"/>
    <d v="2017-04-01T00:00:00"/>
    <d v="2017-04-21T00:00:00"/>
    <s v="Friday"/>
    <d v="1899-12-30T08:30:35"/>
    <d v="1899-12-30T09:00:00"/>
    <n v="1"/>
    <d v="2017-04-21T00:00:00"/>
    <d v="2017-04-01T00:00:00"/>
    <d v="2017-04-21T00:00:00"/>
    <s v="Friday"/>
    <d v="1899-12-30T08:36:18"/>
    <d v="1899-12-30T09:00:00"/>
    <s v="One Way"/>
  </r>
  <r>
    <n v="1371872"/>
    <s v="RFID Card Member"/>
    <s v="Wauwatosa"/>
    <s v="WI"/>
    <n v="53222"/>
    <s v="UNITED STATES"/>
    <s v="Annual Pass"/>
    <n v="993"/>
    <x v="45"/>
    <n v="43.077359999999999"/>
    <n v="-87.880769999999998"/>
    <x v="35"/>
    <n v="43.066893999999998"/>
    <n v="-87.877936000000005"/>
    <n v="5"/>
    <n v="0"/>
    <n v="0.8"/>
    <n v="0.7"/>
    <n v="30"/>
    <n v="-1"/>
    <d v="2017-04-21T00:00:00"/>
    <d v="2017-04-01T00:00:00"/>
    <d v="2017-04-21T00:00:00"/>
    <s v="Friday"/>
    <d v="1899-12-30T09:16:45"/>
    <d v="1899-12-30T09:00:00"/>
    <n v="1"/>
    <d v="2017-04-21T00:00:00"/>
    <d v="2017-04-01T00:00:00"/>
    <d v="2017-04-21T00:00:00"/>
    <s v="Friday"/>
    <d v="1899-12-30T09:21:41"/>
    <d v="1899-12-30T09:00:00"/>
    <s v="One Way"/>
  </r>
  <r>
    <n v="717793"/>
    <s v="RFID Card Member"/>
    <s v="Milwaukee"/>
    <s v="WI"/>
    <n v="53202"/>
    <s v="UNITED STATES"/>
    <s v="Annual Pass"/>
    <n v="5545"/>
    <x v="6"/>
    <n v="43.038719999999998"/>
    <n v="-87.905339999999995"/>
    <x v="5"/>
    <n v="43.04824"/>
    <n v="-87.904970000000006"/>
    <n v="9"/>
    <n v="0"/>
    <n v="1.4"/>
    <n v="1.3"/>
    <n v="54"/>
    <n v="-1"/>
    <d v="2017-04-21T00:00:00"/>
    <d v="2017-04-01T00:00:00"/>
    <d v="2017-04-21T00:00:00"/>
    <s v="Friday"/>
    <d v="1899-12-30T12:09:39"/>
    <d v="1899-12-30T12:00:00"/>
    <n v="1"/>
    <d v="2017-04-21T00:00:00"/>
    <d v="2017-04-01T00:00:00"/>
    <d v="2017-04-21T00:00:00"/>
    <s v="Friday"/>
    <d v="1899-12-30T12:18:36"/>
    <d v="1899-12-30T12:00:00"/>
    <s v="One Way"/>
  </r>
  <r>
    <n v="1252710"/>
    <s v="RFID Card Member"/>
    <s v="Gurnee"/>
    <s v="IL"/>
    <n v="60032"/>
    <s v="UNITED STATES"/>
    <s v="Bublr for Organizations"/>
    <n v="316"/>
    <x v="27"/>
    <n v="43.074890000000003"/>
    <n v="-87.882810000000006"/>
    <x v="13"/>
    <n v="43.078530000000001"/>
    <n v="-87.882620000000003"/>
    <n v="2"/>
    <n v="0"/>
    <n v="0.3"/>
    <n v="0.3"/>
    <n v="12"/>
    <n v="-1"/>
    <d v="2017-04-21T00:00:00"/>
    <d v="2017-04-01T00:00:00"/>
    <d v="2017-04-21T00:00:00"/>
    <s v="Friday"/>
    <d v="1899-12-30T12:56:05"/>
    <d v="1899-12-30T13:00:00"/>
    <n v="1"/>
    <d v="2017-04-21T00:00:00"/>
    <d v="2017-04-01T00:00:00"/>
    <d v="2017-04-21T00:00:00"/>
    <s v="Friday"/>
    <d v="1899-12-30T12:58:43"/>
    <d v="1899-12-30T13:00:00"/>
    <s v="One Way"/>
  </r>
  <r>
    <n v="1518070"/>
    <s v="RFID Card Member"/>
    <s v="Milwaukee"/>
    <s v="WI"/>
    <n v="53211"/>
    <s v="UNITED STATES"/>
    <s v="30-Day Pass"/>
    <n v="86"/>
    <x v="52"/>
    <n v="43.034619999999997"/>
    <n v="-87.917500000000004"/>
    <x v="39"/>
    <e v="#N/A"/>
    <e v="#N/A"/>
    <n v="288"/>
    <n v="0"/>
    <n v="18"/>
    <n v="17.100000000000001"/>
    <n v="720"/>
    <n v="-1"/>
    <d v="2017-04-21T00:00:00"/>
    <d v="2017-04-01T00:00:00"/>
    <d v="2017-04-21T00:00:00"/>
    <s v="Friday"/>
    <d v="1899-12-30T13:49:13"/>
    <d v="1899-12-30T14:00:00"/>
    <n v="1"/>
    <d v="2017-04-21T00:00:00"/>
    <d v="2017-04-01T00:00:00"/>
    <d v="2017-04-21T00:00:00"/>
    <s v="Friday"/>
    <d v="1899-12-30T18:37:15"/>
    <d v="1899-12-30T19:00:00"/>
    <s v="One Way"/>
  </r>
  <r>
    <n v="1335612"/>
    <s v="RFID Card Member"/>
    <s v="Milwaukee"/>
    <s v="WI"/>
    <n v="53211"/>
    <s v="UNITED STATES"/>
    <s v="Annual Pass"/>
    <n v="81"/>
    <x v="12"/>
    <n v="43.052460000000004"/>
    <n v="-87.891000000000005"/>
    <x v="10"/>
    <n v="43.058619999999998"/>
    <n v="-87.885319999999993"/>
    <n v="3"/>
    <n v="0"/>
    <n v="0.5"/>
    <n v="0.4"/>
    <n v="18"/>
    <n v="-1"/>
    <d v="2017-04-21T00:00:00"/>
    <d v="2017-04-01T00:00:00"/>
    <d v="2017-04-21T00:00:00"/>
    <s v="Friday"/>
    <d v="1899-12-30T15:17:39"/>
    <d v="1899-12-30T15:00:00"/>
    <n v="1"/>
    <d v="2017-04-21T00:00:00"/>
    <d v="2017-04-01T00:00:00"/>
    <d v="2017-04-21T00:00:00"/>
    <s v="Friday"/>
    <d v="1899-12-30T15:20:26"/>
    <d v="1899-12-30T15:00:00"/>
    <s v="One Way"/>
  </r>
  <r>
    <n v="1250902"/>
    <s v="RFID Card Member"/>
    <s v="Wauwatosa"/>
    <s v="WI"/>
    <n v="53213"/>
    <s v="UNITED STATES"/>
    <s v="Bublr for Organizations"/>
    <n v="5529"/>
    <x v="35"/>
    <n v="43.060250000000003"/>
    <n v="-87.892169999999993"/>
    <x v="50"/>
    <n v="43.05847"/>
    <n v="-87.898079999999993"/>
    <n v="21"/>
    <n v="0"/>
    <n v="3.2"/>
    <n v="3"/>
    <n v="126"/>
    <n v="-1"/>
    <d v="2017-04-21T00:00:00"/>
    <d v="2017-04-01T00:00:00"/>
    <d v="2017-04-21T00:00:00"/>
    <s v="Friday"/>
    <d v="1899-12-30T15:21:35"/>
    <d v="1899-12-30T15:00:00"/>
    <n v="1"/>
    <d v="2017-04-21T00:00:00"/>
    <d v="2017-04-01T00:00:00"/>
    <d v="2017-04-21T00:00:00"/>
    <s v="Friday"/>
    <d v="1899-12-30T15:42:56"/>
    <d v="1899-12-30T16:00:00"/>
    <s v="One Way"/>
  </r>
  <r>
    <n v="1359140"/>
    <s v="RFID Card Member"/>
    <s v="Dousman"/>
    <s v="WI"/>
    <n v="53118"/>
    <s v="UNITED STATES"/>
    <s v="Annual Pass"/>
    <n v="103"/>
    <x v="35"/>
    <n v="43.060250000000003"/>
    <n v="-87.892169999999993"/>
    <x v="38"/>
    <n v="43.069021999999997"/>
    <n v="-87.887940999999998"/>
    <n v="6"/>
    <n v="0"/>
    <n v="0.9"/>
    <n v="0.9"/>
    <n v="36"/>
    <n v="-1"/>
    <d v="2017-04-21T00:00:00"/>
    <d v="2017-04-01T00:00:00"/>
    <d v="2017-04-21T00:00:00"/>
    <s v="Friday"/>
    <d v="1899-12-30T17:00:09"/>
    <d v="1899-12-30T17:00:00"/>
    <n v="1"/>
    <d v="2017-04-21T00:00:00"/>
    <d v="2017-04-01T00:00:00"/>
    <d v="2017-04-21T00:00:00"/>
    <s v="Friday"/>
    <d v="1899-12-30T17:06:49"/>
    <d v="1899-12-30T17:00:00"/>
    <s v="One Way"/>
  </r>
  <r>
    <n v="1255543"/>
    <s v="RFID Card Member"/>
    <s v="Burlington"/>
    <s v="WI"/>
    <n v="53105"/>
    <s v="UNITED STATES"/>
    <s v="Bublr for Organizations"/>
    <n v="81"/>
    <x v="38"/>
    <n v="43.058619999999998"/>
    <n v="-87.885319999999993"/>
    <x v="11"/>
    <n v="43.052460000000004"/>
    <n v="-87.891000000000005"/>
    <n v="5"/>
    <n v="0"/>
    <n v="0.8"/>
    <n v="0.7"/>
    <n v="30"/>
    <n v="-1"/>
    <d v="2017-04-21T00:00:00"/>
    <d v="2017-04-01T00:00:00"/>
    <d v="2017-04-21T00:00:00"/>
    <s v="Friday"/>
    <d v="1899-12-30T17:08:25"/>
    <d v="1899-12-30T17:00:00"/>
    <n v="1"/>
    <d v="2017-04-21T00:00:00"/>
    <d v="2017-04-01T00:00:00"/>
    <d v="2017-04-21T00:00:00"/>
    <s v="Friday"/>
    <d v="1899-12-30T17:13:36"/>
    <d v="1899-12-30T17:00:00"/>
    <s v="One Way"/>
  </r>
  <r>
    <n v="1509123"/>
    <s v="RFID Card Member"/>
    <s v="Milwaukee"/>
    <s v="WI"/>
    <n v="53211"/>
    <s v="UNITED STATES"/>
    <s v="Annual Pass"/>
    <n v="11087"/>
    <x v="36"/>
    <n v="43.069021999999997"/>
    <n v="-87.887940999999998"/>
    <x v="53"/>
    <n v="43.060786"/>
    <n v="-87.883825999999999"/>
    <n v="7"/>
    <n v="0"/>
    <n v="1.1000000000000001"/>
    <n v="1"/>
    <n v="42"/>
    <n v="-1"/>
    <d v="2017-04-21T00:00:00"/>
    <d v="2017-04-01T00:00:00"/>
    <d v="2017-04-21T00:00:00"/>
    <s v="Friday"/>
    <d v="1899-12-30T18:45:22"/>
    <d v="1899-12-30T19:00:00"/>
    <n v="1"/>
    <d v="2017-04-21T00:00:00"/>
    <d v="2017-04-01T00:00:00"/>
    <d v="2017-04-21T00:00:00"/>
    <s v="Friday"/>
    <d v="1899-12-30T18:52:31"/>
    <d v="1899-12-30T19:00:00"/>
    <s v="One Way"/>
  </r>
  <r>
    <n v="1370752"/>
    <s v="RFID Card Member"/>
    <s v="Burlington"/>
    <s v="WI"/>
    <n v="53105"/>
    <s v="UNITED STATES"/>
    <s v="Annual Pass"/>
    <n v="128"/>
    <x v="31"/>
    <n v="43.06033"/>
    <n v="-87.89546"/>
    <x v="47"/>
    <n v="43.060250000000003"/>
    <n v="-87.892169999999993"/>
    <n v="16"/>
    <n v="0"/>
    <n v="2.4"/>
    <n v="2.2999999999999998"/>
    <n v="96"/>
    <n v="-1"/>
    <d v="2017-04-22T00:00:00"/>
    <d v="2017-04-01T00:00:00"/>
    <d v="2017-04-22T00:00:00"/>
    <s v="Saturday"/>
    <d v="1899-12-30T09:57:20"/>
    <d v="1899-12-30T10:00:00"/>
    <n v="1"/>
    <d v="2017-04-22T00:00:00"/>
    <d v="2017-04-01T00:00:00"/>
    <d v="2017-04-22T00:00:00"/>
    <s v="Saturday"/>
    <d v="1899-12-30T10:13:46"/>
    <d v="1899-12-30T10:00:00"/>
    <s v="One Way"/>
  </r>
  <r>
    <n v="1441441"/>
    <s v="RFID Card Member"/>
    <s v="Milwaukee"/>
    <s v="WI"/>
    <n v="53202"/>
    <s v="UNITED STATES"/>
    <s v="Pay as You Go Pass"/>
    <n v="346"/>
    <x v="30"/>
    <n v="43.045712999999999"/>
    <n v="-87.899756999999994"/>
    <x v="53"/>
    <n v="43.060786"/>
    <n v="-87.883825999999999"/>
    <n v="15"/>
    <n v="2"/>
    <n v="2.2999999999999998"/>
    <n v="2.1"/>
    <n v="90"/>
    <n v="-1"/>
    <d v="2017-04-22T00:00:00"/>
    <d v="2017-04-01T00:00:00"/>
    <d v="2017-04-22T00:00:00"/>
    <s v="Saturday"/>
    <d v="1899-12-30T10:51:42"/>
    <d v="1899-12-30T11:00:00"/>
    <n v="1"/>
    <d v="2017-04-22T00:00:00"/>
    <d v="2017-04-01T00:00:00"/>
    <d v="2017-04-22T00:00:00"/>
    <s v="Saturday"/>
    <d v="1899-12-30T11:06:18"/>
    <d v="1899-12-30T11:00:00"/>
    <s v="One Way"/>
  </r>
  <r>
    <n v="1581609"/>
    <s v="RFID Card Member"/>
    <s v="Wauwatosa"/>
    <s v="WI"/>
    <n v="53226"/>
    <s v="UNITED STATES"/>
    <s v="Annual Pass"/>
    <n v="5563"/>
    <x v="57"/>
    <n v="43.059550000000002"/>
    <n v="-88.008840000000006"/>
    <x v="59"/>
    <n v="43.059550000000002"/>
    <n v="-88.008840000000006"/>
    <n v="0"/>
    <n v="0"/>
    <n v="0"/>
    <n v="0"/>
    <n v="0"/>
    <n v="-1"/>
    <d v="2017-04-22T00:00:00"/>
    <d v="2017-04-01T00:00:00"/>
    <d v="2017-04-22T00:00:00"/>
    <s v="Saturday"/>
    <d v="1899-12-30T12:33:12"/>
    <d v="1899-12-30T13:00:00"/>
    <n v="1"/>
    <d v="2017-04-22T00:00:00"/>
    <d v="2017-04-01T00:00:00"/>
    <d v="2017-04-22T00:00:00"/>
    <s v="Saturday"/>
    <d v="1899-12-30T12:33:52"/>
    <d v="1899-12-30T13:00:00"/>
    <s v="Round Trip"/>
  </r>
  <r>
    <n v="1251113"/>
    <s v="RFID Card Member"/>
    <s v="Neenah"/>
    <s v="WI"/>
    <n v="54956"/>
    <s v="UNITED STATES"/>
    <s v="Bublr for Organizations"/>
    <n v="317"/>
    <x v="35"/>
    <n v="43.060250000000003"/>
    <n v="-87.892169999999993"/>
    <x v="47"/>
    <n v="43.060250000000003"/>
    <n v="-87.892169999999993"/>
    <n v="11"/>
    <n v="0"/>
    <n v="1.7"/>
    <n v="1.6"/>
    <n v="66"/>
    <n v="-1"/>
    <d v="2017-04-22T00:00:00"/>
    <d v="2017-04-01T00:00:00"/>
    <d v="2017-04-22T00:00:00"/>
    <s v="Saturday"/>
    <d v="1899-12-30T13:30:15"/>
    <d v="1899-12-30T14:00:00"/>
    <n v="1"/>
    <d v="2017-04-22T00:00:00"/>
    <d v="2017-04-01T00:00:00"/>
    <d v="2017-04-22T00:00:00"/>
    <s v="Saturday"/>
    <d v="1899-12-30T13:41:22"/>
    <d v="1899-12-30T14:00:00"/>
    <s v="Round Trip"/>
  </r>
  <r>
    <n v="1044727"/>
    <s v="RFID Card Member"/>
    <s v="Milwaukee"/>
    <s v="WI"/>
    <n v="53202"/>
    <s v="UNITED STATES"/>
    <s v="Annual Pass"/>
    <n v="15"/>
    <x v="38"/>
    <n v="43.058619999999998"/>
    <n v="-87.885319999999993"/>
    <x v="4"/>
    <n v="43.042490000000001"/>
    <n v="-87.909959999999998"/>
    <n v="44"/>
    <n v="0"/>
    <n v="6.6"/>
    <n v="6.3"/>
    <n v="264"/>
    <n v="-1"/>
    <d v="2017-04-22T00:00:00"/>
    <d v="2017-04-01T00:00:00"/>
    <d v="2017-04-22T00:00:00"/>
    <s v="Saturday"/>
    <d v="1899-12-30T13:41:17"/>
    <d v="1899-12-30T14:00:00"/>
    <n v="1"/>
    <d v="2017-04-22T00:00:00"/>
    <d v="2017-04-01T00:00:00"/>
    <d v="2017-04-22T00:00:00"/>
    <s v="Saturday"/>
    <d v="1899-12-30T14:25:26"/>
    <d v="1899-12-30T14:00:00"/>
    <s v="One Way"/>
  </r>
  <r>
    <n v="1276651"/>
    <s v="RFID Card Member"/>
    <s v="Milwaukee"/>
    <s v="WI"/>
    <n v="53211"/>
    <s v="UNITED STATES"/>
    <s v="Annual Pass"/>
    <n v="11089"/>
    <x v="29"/>
    <n v="43.052549999999997"/>
    <n v="-87.909329999999997"/>
    <x v="20"/>
    <n v="43.077359999999999"/>
    <n v="-87.880769999999998"/>
    <n v="22"/>
    <n v="0"/>
    <n v="3.3"/>
    <n v="3.1"/>
    <n v="132"/>
    <n v="-1"/>
    <d v="2017-04-22T00:00:00"/>
    <d v="2017-04-01T00:00:00"/>
    <d v="2017-04-22T00:00:00"/>
    <s v="Saturday"/>
    <d v="1899-12-30T14:28:11"/>
    <d v="1899-12-30T14:00:00"/>
    <n v="1"/>
    <d v="2017-04-22T00:00:00"/>
    <d v="2017-04-01T00:00:00"/>
    <d v="2017-04-22T00:00:00"/>
    <s v="Saturday"/>
    <d v="1899-12-30T14:50:10"/>
    <d v="1899-12-30T15:00:00"/>
    <s v="One Way"/>
  </r>
  <r>
    <n v="1445347"/>
    <s v="RFID Card Member"/>
    <s v="Milwaukee"/>
    <s v="WI"/>
    <n v="53203"/>
    <s v="UNITED STATES"/>
    <s v="Annual Pass"/>
    <n v="315"/>
    <x v="29"/>
    <n v="43.052549999999997"/>
    <n v="-87.909329999999997"/>
    <x v="38"/>
    <n v="43.069021999999997"/>
    <n v="-87.887940999999998"/>
    <n v="23"/>
    <n v="0"/>
    <n v="3.5"/>
    <n v="3.3"/>
    <n v="138"/>
    <n v="-1"/>
    <d v="2017-04-22T00:00:00"/>
    <d v="2017-04-01T00:00:00"/>
    <d v="2017-04-22T00:00:00"/>
    <s v="Saturday"/>
    <d v="1899-12-30T14:30:48"/>
    <d v="1899-12-30T15:00:00"/>
    <n v="1"/>
    <d v="2017-04-22T00:00:00"/>
    <d v="2017-04-01T00:00:00"/>
    <d v="2017-04-22T00:00:00"/>
    <s v="Saturday"/>
    <d v="1899-12-30T14:53:12"/>
    <d v="1899-12-30T15:00:00"/>
    <s v="One Way"/>
  </r>
  <r>
    <n v="1564631"/>
    <s v="RFID Card Member"/>
    <s v="Port Washington"/>
    <s v="WI"/>
    <n v="53074"/>
    <s v="UNITED STATES"/>
    <s v="Annual Pass"/>
    <n v="989"/>
    <x v="22"/>
    <n v="43.066893999999998"/>
    <n v="-87.877936000000005"/>
    <x v="35"/>
    <n v="43.066893999999998"/>
    <n v="-87.877936000000005"/>
    <n v="95"/>
    <n v="6"/>
    <n v="14.3"/>
    <n v="13.5"/>
    <n v="570"/>
    <n v="-1"/>
    <d v="2017-04-22T00:00:00"/>
    <d v="2017-04-01T00:00:00"/>
    <d v="2017-04-22T00:00:00"/>
    <s v="Saturday"/>
    <d v="1899-12-30T15:38:26"/>
    <d v="1899-12-30T16:00:00"/>
    <n v="1"/>
    <d v="2017-04-22T00:00:00"/>
    <d v="2017-04-01T00:00:00"/>
    <d v="2017-04-22T00:00:00"/>
    <s v="Saturday"/>
    <d v="1899-12-30T17:13:23"/>
    <d v="1899-12-30T17:00:00"/>
    <s v="Round Trip"/>
  </r>
  <r>
    <n v="1371345"/>
    <s v="RFID Card Member"/>
    <s v="Wauwatosa "/>
    <s v="WI"/>
    <n v="53213"/>
    <s v="UNITED STATES"/>
    <s v="Annual Pass"/>
    <n v="5425"/>
    <x v="32"/>
    <n v="43.078530000000001"/>
    <n v="-87.882620000000003"/>
    <x v="38"/>
    <n v="43.069021999999997"/>
    <n v="-87.887940999999998"/>
    <n v="6"/>
    <n v="0"/>
    <n v="0.9"/>
    <n v="0.9"/>
    <n v="36"/>
    <n v="-1"/>
    <d v="2017-04-22T00:00:00"/>
    <d v="2017-04-01T00:00:00"/>
    <d v="2017-04-22T00:00:00"/>
    <s v="Saturday"/>
    <d v="1899-12-30T16:50:45"/>
    <d v="1899-12-30T17:00:00"/>
    <n v="1"/>
    <d v="2017-04-22T00:00:00"/>
    <d v="2017-04-01T00:00:00"/>
    <d v="2017-04-22T00:00:00"/>
    <s v="Saturday"/>
    <d v="1899-12-30T16:56:51"/>
    <d v="1899-12-30T17:00:00"/>
    <s v="One Way"/>
  </r>
  <r>
    <n v="1294208"/>
    <s v="RFID Card Member"/>
    <s v="Milwaukee "/>
    <s v="WI"/>
    <n v="53215"/>
    <s v="UNITED STATES"/>
    <s v="Annual Pass"/>
    <n v="11049"/>
    <x v="37"/>
    <n v="43.036900000000003"/>
    <n v="-87.89667"/>
    <x v="12"/>
    <n v="43.036900000000003"/>
    <n v="-87.89667"/>
    <n v="26"/>
    <n v="0"/>
    <n v="3.9"/>
    <n v="3.7"/>
    <n v="156"/>
    <n v="-1"/>
    <d v="2017-04-23T00:00:00"/>
    <d v="2017-04-01T00:00:00"/>
    <d v="2017-04-23T00:00:00"/>
    <s v="Sunday"/>
    <d v="1899-12-30T00:43:20"/>
    <d v="1899-12-30T01:00:00"/>
    <n v="1"/>
    <d v="2017-04-23T00:00:00"/>
    <d v="2017-04-01T00:00:00"/>
    <d v="2017-04-23T00:00:00"/>
    <s v="Sunday"/>
    <d v="1899-12-30T01:09:23"/>
    <d v="1899-12-30T01:00:00"/>
    <s v="Round Trip"/>
  </r>
  <r>
    <n v="1250902"/>
    <s v="RFID Card Member"/>
    <s v="Wauwatosa"/>
    <s v="WI"/>
    <n v="53213"/>
    <s v="UNITED STATES"/>
    <s v="Bublr for Organizations"/>
    <n v="5454"/>
    <x v="35"/>
    <n v="43.060250000000003"/>
    <n v="-87.892169999999993"/>
    <x v="35"/>
    <n v="43.066893999999998"/>
    <n v="-87.877936000000005"/>
    <n v="35"/>
    <n v="0"/>
    <n v="5.3"/>
    <n v="5"/>
    <n v="210"/>
    <n v="-1"/>
    <d v="2017-04-23T00:00:00"/>
    <d v="2017-04-01T00:00:00"/>
    <d v="2017-04-23T00:00:00"/>
    <s v="Sunday"/>
    <d v="1899-12-30T11:55:41"/>
    <d v="1899-12-30T12:00:00"/>
    <n v="1"/>
    <d v="2017-04-23T00:00:00"/>
    <d v="2017-04-01T00:00:00"/>
    <d v="2017-04-23T00:00:00"/>
    <s v="Sunday"/>
    <d v="1899-12-30T12:30:10"/>
    <d v="1899-12-30T13:00:00"/>
    <s v="One Way"/>
  </r>
  <r>
    <n v="1585224"/>
    <s v="RFID Card Member"/>
    <s v="Milwaukee"/>
    <s v="WI"/>
    <n v="53211"/>
    <s v="UNITED STATES"/>
    <s v="Annual Pass"/>
    <n v="5713"/>
    <x v="36"/>
    <n v="43.069021999999997"/>
    <n v="-87.887940999999998"/>
    <x v="25"/>
    <n v="43.074890000000003"/>
    <n v="-87.882810000000006"/>
    <n v="6"/>
    <n v="0"/>
    <n v="0.9"/>
    <n v="0.9"/>
    <n v="36"/>
    <n v="-1"/>
    <d v="2017-04-23T00:00:00"/>
    <d v="2017-04-01T00:00:00"/>
    <d v="2017-04-23T00:00:00"/>
    <s v="Sunday"/>
    <d v="1899-12-30T12:06:24"/>
    <d v="1899-12-30T12:00:00"/>
    <n v="1"/>
    <d v="2017-04-23T00:00:00"/>
    <d v="2017-04-01T00:00:00"/>
    <d v="2017-04-23T00:00:00"/>
    <s v="Sunday"/>
    <d v="1899-12-30T12:12:08"/>
    <d v="1899-12-30T12:00:00"/>
    <s v="One Way"/>
  </r>
  <r>
    <n v="1595901"/>
    <s v="RFID Card Member"/>
    <m/>
    <m/>
    <n v="54313"/>
    <s v="UNITED STATES"/>
    <s v="Pay as You Go Pass"/>
    <n v="5588"/>
    <x v="24"/>
    <n v="43.040154000000001"/>
    <n v="-87.932113000000001"/>
    <x v="31"/>
    <n v="43.040154000000001"/>
    <n v="-87.932113000000001"/>
    <n v="68"/>
    <n v="6"/>
    <n v="10.199999999999999"/>
    <n v="9.6999999999999993"/>
    <n v="408"/>
    <n v="-1"/>
    <d v="2017-04-23T00:00:00"/>
    <d v="2017-04-01T00:00:00"/>
    <d v="2017-04-23T00:00:00"/>
    <s v="Sunday"/>
    <d v="1899-12-30T12:34:55"/>
    <d v="1899-12-30T13:00:00"/>
    <n v="1"/>
    <d v="2017-04-23T00:00:00"/>
    <d v="2017-04-01T00:00:00"/>
    <d v="2017-04-23T00:00:00"/>
    <s v="Sunday"/>
    <d v="1899-12-30T13:42:19"/>
    <d v="1899-12-30T14:00:00"/>
    <s v="Round Trip"/>
  </r>
  <r>
    <n v="1368429"/>
    <s v="RFID Card Member"/>
    <s v="Milwaukee"/>
    <s v="WI"/>
    <n v="53233"/>
    <s v="UNITED STATES"/>
    <s v="Pay as You Go Pass"/>
    <n v="11143"/>
    <x v="37"/>
    <n v="43.036900000000003"/>
    <n v="-87.89667"/>
    <x v="31"/>
    <n v="43.040154000000001"/>
    <n v="-87.932113000000001"/>
    <n v="21"/>
    <n v="2"/>
    <n v="3.2"/>
    <n v="3"/>
    <n v="126"/>
    <n v="-1"/>
    <d v="2017-04-23T00:00:00"/>
    <d v="2017-04-01T00:00:00"/>
    <d v="2017-04-23T00:00:00"/>
    <s v="Sunday"/>
    <d v="1899-12-30T13:21:58"/>
    <d v="1899-12-30T13:00:00"/>
    <n v="1"/>
    <d v="2017-04-23T00:00:00"/>
    <d v="2017-04-01T00:00:00"/>
    <d v="2017-04-23T00:00:00"/>
    <s v="Sunday"/>
    <d v="1899-12-30T13:42:42"/>
    <d v="1899-12-30T14:00:00"/>
    <s v="One Way"/>
  </r>
  <r>
    <n v="1477939"/>
    <s v="RFID Card Member"/>
    <s v="Campbellsport"/>
    <s v="WI"/>
    <n v="53010"/>
    <s v="UNITED STATES"/>
    <s v="Annual Pass"/>
    <n v="5560"/>
    <x v="48"/>
    <n v="43.060155999999999"/>
    <n v="-87.881258000000003"/>
    <x v="36"/>
    <n v="43.038719999999998"/>
    <n v="-87.905339999999995"/>
    <n v="16"/>
    <n v="0"/>
    <n v="2.4"/>
    <n v="2.2999999999999998"/>
    <n v="96"/>
    <n v="-1"/>
    <d v="2017-04-17T00:00:00"/>
    <d v="2017-04-01T00:00:00"/>
    <d v="2017-04-17T00:00:00"/>
    <s v="Monday"/>
    <d v="1899-12-30T09:40:55"/>
    <d v="1899-12-30T10:00:00"/>
    <n v="1"/>
    <d v="2017-04-17T00:00:00"/>
    <d v="2017-04-01T00:00:00"/>
    <d v="2017-04-17T00:00:00"/>
    <s v="Monday"/>
    <d v="1899-12-30T09:56:19"/>
    <d v="1899-12-30T10:00:00"/>
    <s v="One Way"/>
  </r>
  <r>
    <n v="1247978"/>
    <s v="RFID Card Member"/>
    <s v="Sussex"/>
    <s v="WI"/>
    <n v="53089"/>
    <s v="UNITED STATES"/>
    <s v="Bublr for Organizations"/>
    <n v="19"/>
    <x v="27"/>
    <n v="43.074890000000003"/>
    <n v="-87.882810000000006"/>
    <x v="47"/>
    <n v="43.060250000000003"/>
    <n v="-87.892169999999993"/>
    <n v="9"/>
    <n v="0"/>
    <n v="1.4"/>
    <n v="1.3"/>
    <n v="54"/>
    <n v="-1"/>
    <d v="2017-04-17T00:00:00"/>
    <d v="2017-04-01T00:00:00"/>
    <d v="2017-04-17T00:00:00"/>
    <s v="Monday"/>
    <d v="1899-12-30T09:52:58"/>
    <d v="1899-12-30T10:00:00"/>
    <n v="1"/>
    <d v="2017-04-17T00:00:00"/>
    <d v="2017-04-01T00:00:00"/>
    <d v="2017-04-17T00:00:00"/>
    <s v="Monday"/>
    <d v="1899-12-30T10:01:19"/>
    <d v="1899-12-30T10:00:00"/>
    <s v="One Way"/>
  </r>
  <r>
    <n v="1382140"/>
    <s v="RFID Card Member"/>
    <s v="Hartford"/>
    <s v="WI"/>
    <n v="53027"/>
    <s v="UNITED STATES"/>
    <s v="Annual Pass"/>
    <n v="11095"/>
    <x v="35"/>
    <n v="43.060250000000003"/>
    <n v="-87.892169999999993"/>
    <x v="25"/>
    <n v="43.074890000000003"/>
    <n v="-87.882810000000006"/>
    <n v="10"/>
    <n v="0"/>
    <n v="1.5"/>
    <n v="1.4"/>
    <n v="60"/>
    <n v="-1"/>
    <d v="2017-04-17T00:00:00"/>
    <d v="2017-04-01T00:00:00"/>
    <d v="2017-04-17T00:00:00"/>
    <s v="Monday"/>
    <d v="1899-12-30T10:40:43"/>
    <d v="1899-12-30T11:00:00"/>
    <n v="1"/>
    <d v="2017-04-17T00:00:00"/>
    <d v="2017-04-01T00:00:00"/>
    <d v="2017-04-17T00:00:00"/>
    <s v="Monday"/>
    <d v="1899-12-30T10:50:46"/>
    <d v="1899-12-30T11:00:00"/>
    <s v="One Way"/>
  </r>
  <r>
    <n v="1247978"/>
    <s v="RFID Card Member"/>
    <s v="Sussex"/>
    <s v="WI"/>
    <n v="53089"/>
    <s v="UNITED STATES"/>
    <s v="Bublr for Organizations"/>
    <n v="11085"/>
    <x v="35"/>
    <n v="43.060250000000003"/>
    <n v="-87.892169999999993"/>
    <x v="55"/>
    <n v="43.074655999999997"/>
    <n v="-87.889011999999994"/>
    <n v="10"/>
    <n v="0"/>
    <n v="1.5"/>
    <n v="1.4"/>
    <n v="60"/>
    <n v="-1"/>
    <d v="2017-04-17T00:00:00"/>
    <d v="2017-04-01T00:00:00"/>
    <d v="2017-04-17T00:00:00"/>
    <s v="Monday"/>
    <d v="1899-12-30T10:49:46"/>
    <d v="1899-12-30T11:00:00"/>
    <n v="1"/>
    <d v="2017-04-17T00:00:00"/>
    <d v="2017-04-01T00:00:00"/>
    <d v="2017-04-17T00:00:00"/>
    <s v="Monday"/>
    <d v="1899-12-30T10:59:01"/>
    <d v="1899-12-30T11:00:00"/>
    <s v="One Way"/>
  </r>
  <r>
    <n v="1260485"/>
    <s v="RFID Card Member"/>
    <s v="Shorewood"/>
    <s v="WI"/>
    <n v="53211"/>
    <s v="UNITED STATES"/>
    <s v="Annual Pass"/>
    <n v="11049"/>
    <x v="6"/>
    <n v="43.038719999999998"/>
    <n v="-87.905339999999995"/>
    <x v="1"/>
    <n v="43.03886"/>
    <n v="-87.902720000000002"/>
    <n v="2"/>
    <n v="0"/>
    <n v="0.3"/>
    <n v="0.3"/>
    <n v="12"/>
    <n v="-1"/>
    <d v="2017-04-17T00:00:00"/>
    <d v="2017-04-01T00:00:00"/>
    <d v="2017-04-17T00:00:00"/>
    <s v="Monday"/>
    <d v="1899-12-30T13:56:59"/>
    <d v="1899-12-30T14:00:00"/>
    <n v="1"/>
    <d v="2017-04-17T00:00:00"/>
    <d v="2017-04-01T00:00:00"/>
    <d v="2017-04-17T00:00:00"/>
    <s v="Monday"/>
    <d v="1899-12-30T13:58:43"/>
    <d v="1899-12-30T14:00:00"/>
    <s v="One Way"/>
  </r>
  <r>
    <n v="1578067"/>
    <s v="RFID Card Member"/>
    <s v="Wauwatosa"/>
    <s v="WI"/>
    <n v="53226"/>
    <s v="UNITED STATES"/>
    <s v="Pay as You Go Pass"/>
    <n v="5434"/>
    <x v="51"/>
    <n v="43.06044"/>
    <n v="-88.016239999999996"/>
    <x v="46"/>
    <n v="43.06044"/>
    <n v="-88.016239999999996"/>
    <n v="79"/>
    <n v="6"/>
    <n v="11.9"/>
    <n v="11.3"/>
    <n v="474"/>
    <n v="-1"/>
    <d v="2017-04-17T00:00:00"/>
    <d v="2017-04-01T00:00:00"/>
    <d v="2017-04-17T00:00:00"/>
    <s v="Monday"/>
    <d v="1899-12-30T15:04:42"/>
    <d v="1899-12-30T15:00:00"/>
    <n v="1"/>
    <d v="2017-04-17T00:00:00"/>
    <d v="2017-04-01T00:00:00"/>
    <d v="2017-04-17T00:00:00"/>
    <s v="Monday"/>
    <d v="1899-12-30T16:23:54"/>
    <d v="1899-12-30T16:00:00"/>
    <s v="Round Trip"/>
  </r>
  <r>
    <n v="1154367"/>
    <s v="RFID Card Member"/>
    <s v="Milwaukee"/>
    <s v="WI"/>
    <n v="53202"/>
    <s v="UNITED STATES"/>
    <s v="Annual Pass"/>
    <n v="23"/>
    <x v="30"/>
    <n v="43.045712999999999"/>
    <n v="-87.899756999999994"/>
    <x v="2"/>
    <n v="43.048200000000001"/>
    <n v="-87.900859999999994"/>
    <n v="3"/>
    <n v="0"/>
    <n v="0.5"/>
    <n v="0.4"/>
    <n v="18"/>
    <n v="-1"/>
    <d v="2017-04-17T00:00:00"/>
    <d v="2017-04-01T00:00:00"/>
    <d v="2017-04-17T00:00:00"/>
    <s v="Monday"/>
    <d v="1899-12-30T17:02:16"/>
    <d v="1899-12-30T17:00:00"/>
    <n v="1"/>
    <d v="2017-04-17T00:00:00"/>
    <d v="2017-04-01T00:00:00"/>
    <d v="2017-04-17T00:00:00"/>
    <s v="Monday"/>
    <d v="1899-12-30T17:05:13"/>
    <d v="1899-12-30T17:00:00"/>
    <s v="One Way"/>
  </r>
  <r>
    <n v="1417084"/>
    <s v="RFID Card Member"/>
    <s v="waukesha"/>
    <s v="WI"/>
    <n v="53188"/>
    <s v="UNITED STATES"/>
    <s v="Annual Pass"/>
    <n v="5504"/>
    <x v="27"/>
    <n v="43.074890000000003"/>
    <n v="-87.882810000000006"/>
    <x v="38"/>
    <n v="43.069021999999997"/>
    <n v="-87.887940999999998"/>
    <n v="4"/>
    <n v="0"/>
    <n v="0.6"/>
    <n v="0.6"/>
    <n v="24"/>
    <n v="-1"/>
    <d v="2017-04-17T00:00:00"/>
    <d v="2017-04-01T00:00:00"/>
    <d v="2017-04-17T00:00:00"/>
    <s v="Monday"/>
    <d v="1899-12-30T17:26:22"/>
    <d v="1899-12-30T17:00:00"/>
    <n v="1"/>
    <d v="2017-04-17T00:00:00"/>
    <d v="2017-04-01T00:00:00"/>
    <d v="2017-04-17T00:00:00"/>
    <s v="Monday"/>
    <d v="1899-12-30T17:30:09"/>
    <d v="1899-12-30T18:00:00"/>
    <s v="One Way"/>
  </r>
  <r>
    <n v="1574823"/>
    <s v="RFID Card Member"/>
    <s v="Milwaukee"/>
    <s v="WI"/>
    <n v="53212"/>
    <s v="UNITED STATES"/>
    <s v="Annual Pass"/>
    <n v="127"/>
    <x v="13"/>
    <n v="43.038649999999997"/>
    <n v="-87.921930000000003"/>
    <x v="0"/>
    <n v="43.049230000000001"/>
    <n v="-87.911940000000001"/>
    <n v="8"/>
    <n v="0"/>
    <n v="1.2"/>
    <n v="1.1000000000000001"/>
    <n v="48"/>
    <n v="-1"/>
    <d v="2017-04-18T00:00:00"/>
    <d v="2017-04-01T00:00:00"/>
    <d v="2017-04-18T00:00:00"/>
    <s v="Tuesday"/>
    <d v="1899-12-30T07:20:13"/>
    <d v="1899-12-30T07:00:00"/>
    <n v="1"/>
    <d v="2017-04-18T00:00:00"/>
    <d v="2017-04-01T00:00:00"/>
    <d v="2017-04-18T00:00:00"/>
    <s v="Tuesday"/>
    <d v="1899-12-30T07:28:36"/>
    <d v="1899-12-30T07:00:00"/>
    <s v="One Way"/>
  </r>
  <r>
    <n v="946290"/>
    <s v="RFID Card Member"/>
    <s v="Milwaukee"/>
    <s v="WI"/>
    <n v="53208"/>
    <s v="UNITED STATES"/>
    <s v="Annual Pass"/>
    <n v="5504"/>
    <x v="36"/>
    <n v="43.069021999999997"/>
    <n v="-87.887940999999998"/>
    <x v="20"/>
    <n v="43.077359999999999"/>
    <n v="-87.880769999999998"/>
    <n v="8"/>
    <n v="0"/>
    <n v="1.2"/>
    <n v="1.1000000000000001"/>
    <n v="48"/>
    <n v="-1"/>
    <d v="2017-04-18T00:00:00"/>
    <d v="2017-04-01T00:00:00"/>
    <d v="2017-04-18T00:00:00"/>
    <s v="Tuesday"/>
    <d v="1899-12-30T09:34:29"/>
    <d v="1899-12-30T10:00:00"/>
    <n v="1"/>
    <d v="2017-04-18T00:00:00"/>
    <d v="2017-04-01T00:00:00"/>
    <d v="2017-04-18T00:00:00"/>
    <s v="Tuesday"/>
    <d v="1899-12-30T09:42:06"/>
    <d v="1899-12-30T10:00:00"/>
    <s v="One Way"/>
  </r>
  <r>
    <n v="825934"/>
    <s v="RFID Card Member"/>
    <s v="Milwaukee"/>
    <s v="WI"/>
    <n v="53208"/>
    <s v="UNITED STATES"/>
    <s v="Annual Pass"/>
    <n v="24"/>
    <x v="0"/>
    <n v="43.042490000000001"/>
    <n v="-87.909959999999998"/>
    <x v="34"/>
    <n v="43.038649999999997"/>
    <n v="-87.921930000000003"/>
    <n v="14"/>
    <n v="0"/>
    <n v="2.1"/>
    <n v="2"/>
    <n v="84"/>
    <n v="-1"/>
    <d v="2017-04-18T00:00:00"/>
    <d v="2017-04-01T00:00:00"/>
    <d v="2017-04-18T00:00:00"/>
    <s v="Tuesday"/>
    <d v="1899-12-30T12:34:34"/>
    <d v="1899-12-30T13:00:00"/>
    <n v="1"/>
    <d v="2017-04-18T00:00:00"/>
    <d v="2017-04-01T00:00:00"/>
    <d v="2017-04-18T00:00:00"/>
    <s v="Tuesday"/>
    <d v="1899-12-30T12:48:46"/>
    <d v="1899-12-30T13:00:00"/>
    <s v="One Way"/>
  </r>
  <r>
    <n v="1274295"/>
    <s v="RFID Card Member"/>
    <s v="Milwaukee"/>
    <s v="WI"/>
    <n v="53202"/>
    <s v="UNITED STATES"/>
    <s v="Pay as You Go Pass"/>
    <n v="974"/>
    <x v="54"/>
    <n v="43.024340000000002"/>
    <n v="-87.916753"/>
    <x v="51"/>
    <n v="43.024340000000002"/>
    <n v="-87.916753"/>
    <n v="40"/>
    <n v="4"/>
    <n v="6"/>
    <n v="5.7"/>
    <n v="240"/>
    <n v="-1"/>
    <d v="2017-04-18T00:00:00"/>
    <d v="2017-04-01T00:00:00"/>
    <d v="2017-04-18T00:00:00"/>
    <s v="Tuesday"/>
    <d v="1899-12-30T12:52:39"/>
    <d v="1899-12-30T13:00:00"/>
    <n v="1"/>
    <d v="2017-04-18T00:00:00"/>
    <d v="2017-04-01T00:00:00"/>
    <d v="2017-04-18T00:00:00"/>
    <s v="Tuesday"/>
    <d v="1899-12-30T13:32:38"/>
    <d v="1899-12-30T14:00:00"/>
    <s v="Round Trip"/>
  </r>
  <r>
    <n v="1584685"/>
    <s v="RFID Card Member"/>
    <s v="Milwaukee"/>
    <s v="WI"/>
    <n v="53211"/>
    <s v="UNITED STATES"/>
    <s v="Annual Pass"/>
    <n v="11079"/>
    <x v="27"/>
    <n v="43.074890000000003"/>
    <n v="-87.882810000000006"/>
    <x v="38"/>
    <n v="43.069021999999997"/>
    <n v="-87.887940999999998"/>
    <n v="13"/>
    <n v="0"/>
    <n v="2"/>
    <n v="1.9"/>
    <n v="78"/>
    <n v="-1"/>
    <d v="2017-04-18T00:00:00"/>
    <d v="2017-04-01T00:00:00"/>
    <d v="2017-04-18T00:00:00"/>
    <s v="Tuesday"/>
    <d v="1899-12-30T12:58:18"/>
    <d v="1899-12-30T13:00:00"/>
    <n v="1"/>
    <d v="2017-04-18T00:00:00"/>
    <d v="2017-04-01T00:00:00"/>
    <d v="2017-04-18T00:00:00"/>
    <s v="Tuesday"/>
    <d v="1899-12-30T13:11:00"/>
    <d v="1899-12-30T13:00:00"/>
    <s v="One Way"/>
  </r>
  <r>
    <n v="1250902"/>
    <s v="RFID Card Member"/>
    <s v="Wauwatosa"/>
    <s v="WI"/>
    <n v="53213"/>
    <s v="UNITED STATES"/>
    <s v="Bublr for Organizations"/>
    <n v="11168"/>
    <x v="35"/>
    <n v="43.060250000000003"/>
    <n v="-87.892169999999993"/>
    <x v="29"/>
    <n v="43.06033"/>
    <n v="-87.89546"/>
    <n v="2"/>
    <n v="0"/>
    <n v="0.3"/>
    <n v="0.3"/>
    <n v="12"/>
    <n v="-1"/>
    <d v="2017-04-18T00:00:00"/>
    <d v="2017-04-01T00:00:00"/>
    <d v="2017-04-18T00:00:00"/>
    <s v="Tuesday"/>
    <d v="1899-12-30T15:05:43"/>
    <d v="1899-12-30T15:00:00"/>
    <n v="1"/>
    <d v="2017-04-18T00:00:00"/>
    <d v="2017-04-01T00:00:00"/>
    <d v="2017-04-18T00:00:00"/>
    <s v="Tuesday"/>
    <d v="1899-12-30T15:07:05"/>
    <d v="1899-12-30T15:00:00"/>
    <s v="One Way"/>
  </r>
  <r>
    <n v="1437870"/>
    <s v="RFID Card Member"/>
    <s v="Milwaukee"/>
    <s v="WI"/>
    <n v="53223"/>
    <s v="UNITED STATES"/>
    <s v="Annual Pass"/>
    <n v="333"/>
    <x v="16"/>
    <n v="43.03913"/>
    <n v="-87.916150000000002"/>
    <x v="9"/>
    <n v="43.034619999999997"/>
    <n v="-87.917500000000004"/>
    <n v="5"/>
    <n v="0"/>
    <n v="0.8"/>
    <n v="0.7"/>
    <n v="30"/>
    <n v="-1"/>
    <d v="2017-04-18T00:00:00"/>
    <d v="2017-04-01T00:00:00"/>
    <d v="2017-04-18T00:00:00"/>
    <s v="Tuesday"/>
    <d v="1899-12-30T15:22:59"/>
    <d v="1899-12-30T15:00:00"/>
    <n v="1"/>
    <d v="2017-04-18T00:00:00"/>
    <d v="2017-04-01T00:00:00"/>
    <d v="2017-04-18T00:00:00"/>
    <s v="Tuesday"/>
    <d v="1899-12-30T15:27:25"/>
    <d v="1899-12-30T15:00:00"/>
    <s v="One Way"/>
  </r>
  <r>
    <n v="825934"/>
    <s v="RFID Card Member"/>
    <s v="Milwaukee"/>
    <s v="WI"/>
    <n v="53208"/>
    <s v="UNITED STATES"/>
    <s v="Annual Pass"/>
    <n v="24"/>
    <x v="0"/>
    <n v="43.042490000000001"/>
    <n v="-87.909959999999998"/>
    <x v="40"/>
    <n v="43.05097"/>
    <n v="-87.906440000000003"/>
    <n v="6"/>
    <n v="0"/>
    <n v="0.9"/>
    <n v="0.9"/>
    <n v="36"/>
    <n v="-1"/>
    <d v="2017-04-18T00:00:00"/>
    <d v="2017-04-01T00:00:00"/>
    <d v="2017-04-18T00:00:00"/>
    <s v="Tuesday"/>
    <d v="1899-12-30T17:17:22"/>
    <d v="1899-12-30T17:00:00"/>
    <n v="1"/>
    <d v="2017-04-18T00:00:00"/>
    <d v="2017-04-01T00:00:00"/>
    <d v="2017-04-18T00:00:00"/>
    <s v="Tuesday"/>
    <d v="1899-12-30T17:23:58"/>
    <d v="1899-12-30T17:00:00"/>
    <s v="One Way"/>
  </r>
  <r>
    <n v="1574823"/>
    <s v="RFID Card Member"/>
    <s v="Milwaukee"/>
    <s v="WI"/>
    <n v="53212"/>
    <s v="UNITED STATES"/>
    <s v="Annual Pass"/>
    <n v="167"/>
    <x v="20"/>
    <n v="43.049230000000001"/>
    <n v="-87.911940000000001"/>
    <x v="34"/>
    <n v="43.038649999999997"/>
    <n v="-87.921930000000003"/>
    <n v="9"/>
    <n v="0"/>
    <n v="1.4"/>
    <n v="1.3"/>
    <n v="54"/>
    <n v="-1"/>
    <d v="2017-04-18T00:00:00"/>
    <d v="2017-04-01T00:00:00"/>
    <d v="2017-04-18T00:00:00"/>
    <s v="Tuesday"/>
    <d v="1899-12-30T17:20:09"/>
    <d v="1899-12-30T17:00:00"/>
    <n v="1"/>
    <d v="2017-04-18T00:00:00"/>
    <d v="2017-04-01T00:00:00"/>
    <d v="2017-04-18T00:00:00"/>
    <s v="Tuesday"/>
    <d v="1899-12-30T17:29:34"/>
    <d v="1899-12-30T17:00:00"/>
    <s v="One Way"/>
  </r>
  <r>
    <n v="1247731"/>
    <s v="RFID Card Member"/>
    <s v="Oshkosh"/>
    <s v="WI"/>
    <n v="54902"/>
    <s v="UNITED STATES"/>
    <s v="Bublr for Organizations"/>
    <n v="5438"/>
    <x v="48"/>
    <n v="43.060155999999999"/>
    <n v="-87.881258000000003"/>
    <x v="35"/>
    <n v="43.066893999999998"/>
    <n v="-87.877936000000005"/>
    <n v="7"/>
    <n v="0"/>
    <n v="1.1000000000000001"/>
    <n v="1"/>
    <n v="42"/>
    <n v="-1"/>
    <d v="2017-04-18T00:00:00"/>
    <d v="2017-04-01T00:00:00"/>
    <d v="2017-04-18T00:00:00"/>
    <s v="Tuesday"/>
    <d v="1899-12-30T19:07:38"/>
    <d v="1899-12-30T19:00:00"/>
    <n v="1"/>
    <d v="2017-04-18T00:00:00"/>
    <d v="2017-04-01T00:00:00"/>
    <d v="2017-04-18T00:00:00"/>
    <s v="Tuesday"/>
    <d v="1899-12-30T19:14:36"/>
    <d v="1899-12-30T19:00:00"/>
    <s v="One Way"/>
  </r>
  <r>
    <n v="1249163"/>
    <s v="RFID Card Member"/>
    <s v="Milwaukee"/>
    <s v="WI"/>
    <n v="53211"/>
    <s v="UNITED STATES"/>
    <s v="Bublr for Organizations"/>
    <n v="5477"/>
    <x v="27"/>
    <n v="43.074890000000003"/>
    <n v="-87.882810000000006"/>
    <x v="38"/>
    <n v="43.069021999999997"/>
    <n v="-87.887940999999998"/>
    <n v="4"/>
    <n v="0"/>
    <n v="0.6"/>
    <n v="0.6"/>
    <n v="24"/>
    <n v="-1"/>
    <d v="2017-04-18T00:00:00"/>
    <d v="2017-04-01T00:00:00"/>
    <d v="2017-04-18T00:00:00"/>
    <s v="Tuesday"/>
    <d v="1899-12-30T20:53:04"/>
    <d v="1899-12-30T21:00:00"/>
    <n v="1"/>
    <d v="2017-04-18T00:00:00"/>
    <d v="2017-04-01T00:00:00"/>
    <d v="2017-04-18T00:00:00"/>
    <s v="Tuesday"/>
    <d v="1899-12-30T20:57:11"/>
    <d v="1899-12-30T21:00:00"/>
    <s v="One Way"/>
  </r>
  <r>
    <n v="1357250"/>
    <s v="RFID Card Member"/>
    <s v="Milwaukee"/>
    <s v="WI"/>
    <n v="53202"/>
    <s v="UNITED STATES"/>
    <s v="Annual Pass"/>
    <n v="202"/>
    <x v="40"/>
    <n v="43.046570000000003"/>
    <n v="-87.908720000000002"/>
    <x v="2"/>
    <n v="43.048200000000001"/>
    <n v="-87.900859999999994"/>
    <n v="3"/>
    <n v="0"/>
    <n v="0.5"/>
    <n v="0.4"/>
    <n v="18"/>
    <n v="-1"/>
    <d v="2017-04-18T00:00:00"/>
    <d v="2017-04-01T00:00:00"/>
    <d v="2017-04-18T00:00:00"/>
    <s v="Tuesday"/>
    <d v="1899-12-30T22:32:42"/>
    <d v="1899-12-30T23:00:00"/>
    <n v="1"/>
    <d v="2017-04-18T00:00:00"/>
    <d v="2017-04-01T00:00:00"/>
    <d v="2017-04-18T00:00:00"/>
    <s v="Tuesday"/>
    <d v="1899-12-30T22:35:54"/>
    <d v="1899-12-30T23:00:00"/>
    <s v="One Way"/>
  </r>
  <r>
    <n v="1017964"/>
    <s v="RFID Card Member"/>
    <s v="Milwaukee"/>
    <s v="WI"/>
    <n v="53202"/>
    <s v="UNITED STATES"/>
    <s v="Annual Pass"/>
    <n v="48"/>
    <x v="38"/>
    <n v="43.058619999999998"/>
    <n v="-87.885319999999993"/>
    <x v="12"/>
    <n v="43.036900000000003"/>
    <n v="-87.89667"/>
    <n v="15"/>
    <n v="0"/>
    <n v="2.2999999999999998"/>
    <n v="2.1"/>
    <n v="90"/>
    <n v="-1"/>
    <d v="2017-04-19T00:00:00"/>
    <d v="2017-04-01T00:00:00"/>
    <d v="2017-04-19T00:00:00"/>
    <s v="Wednesday"/>
    <d v="1899-12-30T07:58:15"/>
    <d v="1899-12-30T08:00:00"/>
    <n v="1"/>
    <d v="2017-04-19T00:00:00"/>
    <d v="2017-04-01T00:00:00"/>
    <d v="2017-04-19T00:00:00"/>
    <s v="Wednesday"/>
    <d v="1899-12-30T08:13:36"/>
    <d v="1899-12-30T08:00:00"/>
    <s v="One Way"/>
  </r>
  <r>
    <n v="1400126"/>
    <s v="RFID Card Member"/>
    <s v="Milwaukee"/>
    <s v="WI"/>
    <n v="53211"/>
    <s v="UNITED STATES"/>
    <s v="Annual Pass"/>
    <n v="143"/>
    <x v="22"/>
    <n v="43.066893999999998"/>
    <n v="-87.877936000000005"/>
    <x v="25"/>
    <n v="43.074890000000003"/>
    <n v="-87.882810000000006"/>
    <n v="4"/>
    <n v="0"/>
    <n v="0.6"/>
    <n v="0.6"/>
    <n v="24"/>
    <n v="-1"/>
    <d v="2017-04-19T00:00:00"/>
    <d v="2017-04-01T00:00:00"/>
    <d v="2017-04-19T00:00:00"/>
    <s v="Wednesday"/>
    <d v="1899-12-30T09:50:32"/>
    <d v="1899-12-30T10:00:00"/>
    <n v="1"/>
    <d v="2017-04-19T00:00:00"/>
    <d v="2017-04-01T00:00:00"/>
    <d v="2017-04-19T00:00:00"/>
    <s v="Wednesday"/>
    <d v="1899-12-30T09:54:35"/>
    <d v="1899-12-30T10:00:00"/>
    <s v="One Way"/>
  </r>
  <r>
    <n v="1251108"/>
    <s v="RFID Card Member"/>
    <s v="Appleton"/>
    <s v="WI"/>
    <n v="54913"/>
    <s v="UNITED STATES"/>
    <s v="Bublr for Organizations"/>
    <n v="13"/>
    <x v="35"/>
    <n v="43.060250000000003"/>
    <n v="-87.892169999999993"/>
    <x v="29"/>
    <n v="43.06033"/>
    <n v="-87.89546"/>
    <n v="2"/>
    <n v="0"/>
    <n v="0.3"/>
    <n v="0.3"/>
    <n v="12"/>
    <n v="-1"/>
    <d v="2017-04-19T00:00:00"/>
    <d v="2017-04-01T00:00:00"/>
    <d v="2017-04-19T00:00:00"/>
    <s v="Wednesday"/>
    <d v="1899-12-30T11:32:58"/>
    <d v="1899-12-30T12:00:00"/>
    <n v="1"/>
    <d v="2017-04-19T00:00:00"/>
    <d v="2017-04-01T00:00:00"/>
    <d v="2017-04-19T00:00:00"/>
    <s v="Wednesday"/>
    <d v="1899-12-30T11:34:23"/>
    <d v="1899-12-30T12:00:00"/>
    <s v="One Way"/>
  </r>
  <r>
    <n v="1280631"/>
    <s v="RFID Card Member"/>
    <s v="Milwaukee"/>
    <s v="WI"/>
    <n v="53202"/>
    <s v="UNITED STATES"/>
    <s v="Annual Pass"/>
    <n v="11142"/>
    <x v="6"/>
    <n v="43.038719999999998"/>
    <n v="-87.905339999999995"/>
    <x v="3"/>
    <n v="43.03913"/>
    <n v="-87.916150000000002"/>
    <n v="5"/>
    <n v="0"/>
    <n v="0.8"/>
    <n v="0.7"/>
    <n v="30"/>
    <n v="-1"/>
    <d v="2017-04-19T00:00:00"/>
    <d v="2017-04-01T00:00:00"/>
    <d v="2017-04-19T00:00:00"/>
    <s v="Wednesday"/>
    <d v="1899-12-30T11:38:38"/>
    <d v="1899-12-30T12:00:00"/>
    <n v="1"/>
    <d v="2017-04-19T00:00:00"/>
    <d v="2017-04-01T00:00:00"/>
    <d v="2017-04-19T00:00:00"/>
    <s v="Wednesday"/>
    <d v="1899-12-30T11:43:33"/>
    <d v="1899-12-30T12:00:00"/>
    <s v="One Way"/>
  </r>
  <r>
    <n v="1371872"/>
    <s v="RFID Card Member"/>
    <s v="Wauwatosa"/>
    <s v="WI"/>
    <n v="53222"/>
    <s v="UNITED STATES"/>
    <s v="Annual Pass"/>
    <n v="77"/>
    <x v="48"/>
    <n v="43.060155999999999"/>
    <n v="-87.881258000000003"/>
    <x v="10"/>
    <n v="43.058619999999998"/>
    <n v="-87.885319999999993"/>
    <n v="3"/>
    <n v="0"/>
    <n v="0.5"/>
    <n v="0.4"/>
    <n v="18"/>
    <n v="-1"/>
    <d v="2017-04-19T00:00:00"/>
    <d v="2017-04-01T00:00:00"/>
    <d v="2017-04-19T00:00:00"/>
    <s v="Wednesday"/>
    <d v="1899-12-30T12:06:05"/>
    <d v="1899-12-30T12:00:00"/>
    <n v="1"/>
    <d v="2017-04-19T00:00:00"/>
    <d v="2017-04-01T00:00:00"/>
    <d v="2017-04-19T00:00:00"/>
    <s v="Wednesday"/>
    <d v="1899-12-30T12:09:43"/>
    <d v="1899-12-30T12:00:00"/>
    <s v="One Way"/>
  </r>
  <r>
    <n v="1397173"/>
    <s v="RFID Card Member"/>
    <s v="Milwaukee"/>
    <s v="WI"/>
    <n v="53212"/>
    <s v="UNITED STATES"/>
    <s v="Annual Pass"/>
    <n v="5533"/>
    <x v="31"/>
    <n v="43.06033"/>
    <n v="-87.89546"/>
    <x v="29"/>
    <n v="43.06033"/>
    <n v="-87.89546"/>
    <n v="3"/>
    <n v="0"/>
    <n v="0.5"/>
    <n v="0.4"/>
    <n v="18"/>
    <n v="-1"/>
    <d v="2017-04-19T00:00:00"/>
    <d v="2017-04-01T00:00:00"/>
    <d v="2017-04-19T00:00:00"/>
    <s v="Wednesday"/>
    <d v="1899-12-30T15:34:18"/>
    <d v="1899-12-30T16:00:00"/>
    <n v="1"/>
    <d v="2017-04-19T00:00:00"/>
    <d v="2017-04-01T00:00:00"/>
    <d v="2017-04-19T00:00:00"/>
    <s v="Wednesday"/>
    <d v="1899-12-30T15:37:52"/>
    <d v="1899-12-30T16:00:00"/>
    <s v="Round Trip"/>
  </r>
  <r>
    <n v="1397103"/>
    <s v="RFID Card Member"/>
    <s v="Milwaukee"/>
    <s v="WI"/>
    <n v="53211"/>
    <s v="UNITED STATES"/>
    <s v="Annual Pass"/>
    <n v="143"/>
    <x v="27"/>
    <n v="43.074890000000003"/>
    <n v="-87.882810000000006"/>
    <x v="35"/>
    <n v="43.066893999999998"/>
    <n v="-87.877936000000005"/>
    <n v="5"/>
    <n v="0"/>
    <n v="0.8"/>
    <n v="0.7"/>
    <n v="30"/>
    <n v="-1"/>
    <d v="2017-04-19T00:00:00"/>
    <d v="2017-04-01T00:00:00"/>
    <d v="2017-04-19T00:00:00"/>
    <s v="Wednesday"/>
    <d v="1899-12-30T15:38:58"/>
    <d v="1899-12-30T16:00:00"/>
    <n v="1"/>
    <d v="2017-04-19T00:00:00"/>
    <d v="2017-04-01T00:00:00"/>
    <d v="2017-04-19T00:00:00"/>
    <s v="Wednesday"/>
    <d v="1899-12-30T15:43:34"/>
    <d v="1899-12-30T16:00:00"/>
    <s v="One Way"/>
  </r>
  <r>
    <n v="1253096"/>
    <s v="RFID Card Member"/>
    <s v="Mount Pleasant"/>
    <s v="WI"/>
    <n v="53406"/>
    <s v="UNITED STATES"/>
    <s v="Bublr for Organizations"/>
    <n v="5519"/>
    <x v="45"/>
    <n v="43.077359999999999"/>
    <n v="-87.880769999999998"/>
    <x v="25"/>
    <n v="43.074890000000003"/>
    <n v="-87.882810000000006"/>
    <n v="3"/>
    <n v="0"/>
    <n v="0.5"/>
    <n v="0.4"/>
    <n v="18"/>
    <n v="-1"/>
    <d v="2017-04-19T00:00:00"/>
    <d v="2017-04-01T00:00:00"/>
    <d v="2017-04-19T00:00:00"/>
    <s v="Wednesday"/>
    <d v="1899-12-30T16:23:35"/>
    <d v="1899-12-30T16:00:00"/>
    <n v="1"/>
    <d v="2017-04-19T00:00:00"/>
    <d v="2017-04-01T00:00:00"/>
    <d v="2017-04-19T00:00:00"/>
    <s v="Wednesday"/>
    <d v="1899-12-30T16:26:00"/>
    <d v="1899-12-30T16:00:00"/>
    <s v="One Way"/>
  </r>
  <r>
    <n v="1442430"/>
    <s v="RFID Card Member"/>
    <s v="Milwaukee"/>
    <s v="WI"/>
    <n v="53211"/>
    <s v="UNITED STATES"/>
    <s v="Annual Pass"/>
    <n v="5444"/>
    <x v="53"/>
    <n v="43.074655999999997"/>
    <n v="-87.889011999999994"/>
    <x v="25"/>
    <n v="43.074890000000003"/>
    <n v="-87.882810000000006"/>
    <n v="3"/>
    <n v="0"/>
    <n v="0.5"/>
    <n v="0.4"/>
    <n v="18"/>
    <n v="-1"/>
    <d v="2017-04-19T00:00:00"/>
    <d v="2017-04-01T00:00:00"/>
    <d v="2017-04-19T00:00:00"/>
    <s v="Wednesday"/>
    <d v="1899-12-30T17:16:32"/>
    <d v="1899-12-30T17:00:00"/>
    <n v="1"/>
    <d v="2017-04-19T00:00:00"/>
    <d v="2017-04-01T00:00:00"/>
    <d v="2017-04-19T00:00:00"/>
    <s v="Wednesday"/>
    <d v="1899-12-30T17:19:56"/>
    <d v="1899-12-30T17:00:00"/>
    <s v="One Way"/>
  </r>
  <r>
    <n v="1280631"/>
    <s v="RFID Card Member"/>
    <s v="Milwaukee"/>
    <s v="WI"/>
    <n v="53202"/>
    <s v="UNITED STATES"/>
    <s v="Annual Pass"/>
    <n v="5584"/>
    <x v="6"/>
    <n v="43.038719999999998"/>
    <n v="-87.905339999999995"/>
    <x v="5"/>
    <n v="43.04824"/>
    <n v="-87.904970000000006"/>
    <n v="8"/>
    <n v="0"/>
    <n v="1.2"/>
    <n v="1.1000000000000001"/>
    <n v="48"/>
    <n v="-1"/>
    <d v="2017-04-19T00:00:00"/>
    <d v="2017-04-01T00:00:00"/>
    <d v="2017-04-19T00:00:00"/>
    <s v="Wednesday"/>
    <d v="1899-12-30T18:06:10"/>
    <d v="1899-12-30T18:00:00"/>
    <n v="1"/>
    <d v="2017-04-19T00:00:00"/>
    <d v="2017-04-01T00:00:00"/>
    <d v="2017-04-19T00:00:00"/>
    <s v="Wednesday"/>
    <d v="1899-12-30T18:14:14"/>
    <d v="1899-12-30T18:00:00"/>
    <s v="One Way"/>
  </r>
  <r>
    <n v="1250262"/>
    <s v="RFID Card Member"/>
    <s v="West Allis "/>
    <s v="WI"/>
    <n v="53227"/>
    <s v="UNITED STATES"/>
    <s v="Bublr for Organizations"/>
    <n v="11080"/>
    <x v="32"/>
    <n v="43.078530000000001"/>
    <n v="-87.882620000000003"/>
    <x v="47"/>
    <n v="43.060250000000003"/>
    <n v="-87.892169999999993"/>
    <n v="20"/>
    <n v="0"/>
    <n v="3"/>
    <n v="2.9"/>
    <n v="120"/>
    <n v="-1"/>
    <d v="2017-04-19T00:00:00"/>
    <d v="2017-04-01T00:00:00"/>
    <d v="2017-04-19T00:00:00"/>
    <s v="Wednesday"/>
    <d v="1899-12-30T20:10:59"/>
    <d v="1899-12-30T20:00:00"/>
    <n v="1"/>
    <d v="2017-04-19T00:00:00"/>
    <d v="2017-04-01T00:00:00"/>
    <d v="2017-04-19T00:00:00"/>
    <s v="Wednesday"/>
    <d v="1899-12-30T20:30:16"/>
    <d v="1899-12-30T21:00:00"/>
    <s v="One Way"/>
  </r>
  <r>
    <n v="1260485"/>
    <s v="RFID Card Member"/>
    <s v="Shorewood"/>
    <s v="WI"/>
    <n v="53211"/>
    <s v="UNITED STATES"/>
    <s v="Annual Pass"/>
    <n v="11088"/>
    <x v="2"/>
    <n v="43.03886"/>
    <n v="-87.902720000000002"/>
    <x v="43"/>
    <n v="43.031480000000002"/>
    <n v="-87.908169999999998"/>
    <n v="5"/>
    <n v="0"/>
    <n v="0.8"/>
    <n v="0.7"/>
    <n v="30"/>
    <n v="-1"/>
    <d v="2017-04-20T00:00:00"/>
    <d v="2017-04-01T00:00:00"/>
    <d v="2017-04-20T00:00:00"/>
    <s v="Thursday"/>
    <d v="1899-12-30T11:17:39"/>
    <d v="1899-12-30T11:00:00"/>
    <n v="1"/>
    <d v="2017-04-20T00:00:00"/>
    <d v="2017-04-01T00:00:00"/>
    <d v="2017-04-20T00:00:00"/>
    <s v="Thursday"/>
    <d v="1899-12-30T11:22:53"/>
    <d v="1899-12-30T11:00:00"/>
    <s v="One Way"/>
  </r>
  <r>
    <n v="1579198"/>
    <s v="RFID Card Member"/>
    <s v="Milwaukee"/>
    <s v="WI"/>
    <n v="53202"/>
    <s v="UNITED STATES"/>
    <s v="30-Day Pass"/>
    <n v="5533"/>
    <x v="53"/>
    <n v="43.074655999999997"/>
    <n v="-87.889011999999994"/>
    <x v="25"/>
    <n v="43.074890000000003"/>
    <n v="-87.882810000000006"/>
    <n v="58"/>
    <n v="0"/>
    <n v="8.6999999999999993"/>
    <n v="8.3000000000000007"/>
    <n v="348"/>
    <n v="-1"/>
    <d v="2017-04-16T00:00:00"/>
    <d v="2017-04-01T00:00:00"/>
    <d v="2017-04-16T00:00:00"/>
    <s v="Sunday"/>
    <d v="1899-12-30T14:48:25"/>
    <d v="1899-12-30T15:00:00"/>
    <n v="1"/>
    <d v="2017-04-16T00:00:00"/>
    <d v="2017-04-01T00:00:00"/>
    <d v="2017-04-16T00:00:00"/>
    <s v="Sunday"/>
    <d v="1899-12-30T15:46:18"/>
    <d v="1899-12-30T16:00:00"/>
    <s v="One Way"/>
  </r>
  <r>
    <n v="1566543"/>
    <s v="RFID Card Member"/>
    <s v="milwaukee"/>
    <s v="WI"/>
    <n v="53202"/>
    <s v="UNITED STATES"/>
    <s v="30-Day Pass"/>
    <n v="46"/>
    <x v="41"/>
    <n v="43.031480000000002"/>
    <n v="-87.908169999999998"/>
    <x v="3"/>
    <n v="43.03913"/>
    <n v="-87.916150000000002"/>
    <n v="13"/>
    <n v="0"/>
    <n v="2"/>
    <n v="1.9"/>
    <n v="78"/>
    <n v="-1"/>
    <d v="2017-04-07T00:00:00"/>
    <d v="2017-04-01T00:00:00"/>
    <d v="2017-04-07T00:00:00"/>
    <s v="Friday"/>
    <d v="1899-12-30T10:42:31"/>
    <d v="1899-12-30T11:00:00"/>
    <n v="1"/>
    <d v="2017-04-07T00:00:00"/>
    <d v="2017-04-01T00:00:00"/>
    <d v="2017-04-07T00:00:00"/>
    <s v="Friday"/>
    <d v="1899-12-30T10:55:47"/>
    <d v="1899-12-30T11:00:00"/>
    <s v="One Way"/>
  </r>
  <r>
    <n v="1394696"/>
    <s v="RFID Card Member"/>
    <s v="Shakopee"/>
    <s v="MN"/>
    <n v="55379"/>
    <s v="UNITED STATES"/>
    <s v="30-Day Pass"/>
    <n v="185"/>
    <x v="8"/>
    <n v="43.038580000000003"/>
    <n v="-87.90934"/>
    <x v="34"/>
    <n v="43.038649999999997"/>
    <n v="-87.921930000000003"/>
    <n v="5"/>
    <n v="0"/>
    <n v="0.8"/>
    <n v="0.7"/>
    <n v="30"/>
    <n v="-1"/>
    <d v="2017-04-23T00:00:00"/>
    <d v="2017-04-01T00:00:00"/>
    <d v="2017-04-23T00:00:00"/>
    <s v="Sunday"/>
    <d v="1899-12-30T15:54:41"/>
    <d v="1899-12-30T16:00:00"/>
    <n v="1"/>
    <d v="2017-04-23T00:00:00"/>
    <d v="2017-04-01T00:00:00"/>
    <d v="2017-04-23T00:00:00"/>
    <s v="Sunday"/>
    <d v="1899-12-30T15:59:58"/>
    <d v="1899-12-30T16:00:00"/>
    <s v="One Way"/>
  </r>
  <r>
    <n v="1249286"/>
    <s v="RFID Card Member"/>
    <s v="Skokie"/>
    <s v="IL"/>
    <n v="60077"/>
    <s v="UNITED STATES"/>
    <s v="Bublr for Organizations"/>
    <n v="78"/>
    <x v="32"/>
    <n v="43.078530000000001"/>
    <n v="-87.882620000000003"/>
    <x v="55"/>
    <n v="43.074655999999997"/>
    <n v="-87.889011999999994"/>
    <n v="211"/>
    <n v="0"/>
    <n v="18"/>
    <n v="17.100000000000001"/>
    <n v="720"/>
    <n v="-1"/>
    <d v="2017-04-27T00:00:00"/>
    <d v="2017-04-01T00:00:00"/>
    <d v="2017-04-27T00:00:00"/>
    <s v="Thursday"/>
    <d v="1899-12-30T20:29:36"/>
    <d v="1899-12-30T20:00:00"/>
    <n v="1"/>
    <d v="2017-04-28T00:00:00"/>
    <d v="2017-04-01T00:00:00"/>
    <d v="2017-04-28T00:00:00"/>
    <s v="Friday"/>
    <d v="1899-12-30T00:00:44"/>
    <d v="1899-12-30T00:00:00"/>
    <s v="One Way"/>
  </r>
  <r>
    <n v="1593333"/>
    <s v="RFID Card Member"/>
    <s v="West Orange"/>
    <s v="NJ"/>
    <n v="7052"/>
    <s v="UNITED STATES"/>
    <s v="30-Day Pass"/>
    <n v="11074"/>
    <x v="30"/>
    <n v="43.045712999999999"/>
    <n v="-87.899756999999994"/>
    <x v="10"/>
    <n v="43.058619999999998"/>
    <n v="-87.885319999999993"/>
    <n v="14"/>
    <n v="0"/>
    <n v="2.1"/>
    <n v="2"/>
    <n v="84"/>
    <n v="-1"/>
    <d v="2017-04-22T00:00:00"/>
    <d v="2017-04-01T00:00:00"/>
    <d v="2017-04-22T00:00:00"/>
    <s v="Saturday"/>
    <d v="1899-12-30T10:58:13"/>
    <d v="1899-12-30T11:00:00"/>
    <n v="1"/>
    <d v="2017-04-22T00:00:00"/>
    <d v="2017-04-01T00:00:00"/>
    <d v="2017-04-22T00:00:00"/>
    <s v="Saturday"/>
    <d v="1899-12-30T11:12:21"/>
    <d v="1899-12-30T11:00:00"/>
    <s v="One Way"/>
  </r>
  <r>
    <n v="1580385"/>
    <s v="RFID Card Member"/>
    <s v="Milwaukee"/>
    <s v="WI"/>
    <n v="53211"/>
    <s v="UNITED STATES"/>
    <s v="30-Day Pass"/>
    <n v="11118"/>
    <x v="14"/>
    <n v="43.05536"/>
    <n v="-87.90504"/>
    <x v="38"/>
    <n v="43.069021999999997"/>
    <n v="-87.887940999999998"/>
    <n v="13"/>
    <n v="0"/>
    <n v="2"/>
    <n v="1.9"/>
    <n v="78"/>
    <n v="-1"/>
    <d v="2017-04-18T00:00:00"/>
    <d v="2017-04-01T00:00:00"/>
    <d v="2017-04-18T00:00:00"/>
    <s v="Tuesday"/>
    <d v="1899-12-30T18:05:00"/>
    <d v="1899-12-30T18:00:00"/>
    <n v="1"/>
    <d v="2017-04-18T00:00:00"/>
    <d v="2017-04-01T00:00:00"/>
    <d v="2017-04-18T00:00:00"/>
    <s v="Tuesday"/>
    <d v="1899-12-30T18:18:57"/>
    <d v="1899-12-30T18:00:00"/>
    <s v="One Way"/>
  </r>
  <r>
    <n v="1580385"/>
    <s v="RFID Card Member"/>
    <s v="Milwaukee"/>
    <s v="WI"/>
    <n v="53211"/>
    <s v="UNITED STATES"/>
    <s v="30-Day Pass"/>
    <n v="11118"/>
    <x v="36"/>
    <n v="43.069021999999997"/>
    <n v="-87.887940999999998"/>
    <x v="40"/>
    <n v="43.05097"/>
    <n v="-87.906440000000003"/>
    <n v="12"/>
    <n v="0"/>
    <n v="1.8"/>
    <n v="1.7"/>
    <n v="72"/>
    <n v="-1"/>
    <d v="2017-04-26T00:00:00"/>
    <d v="2017-04-01T00:00:00"/>
    <d v="2017-04-26T00:00:00"/>
    <s v="Wednesday"/>
    <d v="1899-12-30T08:03:21"/>
    <d v="1899-12-30T08:00:00"/>
    <n v="1"/>
    <d v="2017-04-26T00:00:00"/>
    <d v="2017-04-01T00:00:00"/>
    <d v="2017-04-26T00:00:00"/>
    <s v="Wednesday"/>
    <d v="1899-12-30T08:15:40"/>
    <d v="1899-12-30T08:00:00"/>
    <s v="One Way"/>
  </r>
  <r>
    <n v="1590021"/>
    <s v="RFID Card Member"/>
    <s v="West Allis "/>
    <s v="WI"/>
    <n v="53219"/>
    <s v="UNITED STATES"/>
    <s v="30-Day Pass"/>
    <n v="5581"/>
    <x v="12"/>
    <n v="43.052460000000004"/>
    <n v="-87.891000000000005"/>
    <x v="1"/>
    <n v="43.03886"/>
    <n v="-87.902720000000002"/>
    <n v="9"/>
    <n v="0"/>
    <n v="1.4"/>
    <n v="1.3"/>
    <n v="54"/>
    <n v="-1"/>
    <d v="2017-04-22T00:00:00"/>
    <d v="2017-04-01T00:00:00"/>
    <d v="2017-04-22T00:00:00"/>
    <s v="Saturday"/>
    <d v="1899-12-30T11:06:44"/>
    <d v="1899-12-30T11:00:00"/>
    <n v="1"/>
    <d v="2017-04-22T00:00:00"/>
    <d v="2017-04-01T00:00:00"/>
    <d v="2017-04-22T00:00:00"/>
    <s v="Saturday"/>
    <d v="1899-12-30T11:15:57"/>
    <d v="1899-12-30T11:00:00"/>
    <s v="One Way"/>
  </r>
  <r>
    <n v="1590021"/>
    <s v="RFID Card Member"/>
    <s v="West Allis "/>
    <s v="WI"/>
    <n v="53219"/>
    <s v="UNITED STATES"/>
    <s v="30-Day Pass"/>
    <n v="186"/>
    <x v="7"/>
    <n v="43.038245000000003"/>
    <n v="-87.914811999999998"/>
    <x v="8"/>
    <n v="43.038245000000003"/>
    <n v="-87.914811999999998"/>
    <n v="0"/>
    <n v="0"/>
    <n v="0"/>
    <n v="0"/>
    <n v="0"/>
    <n v="-1"/>
    <d v="2017-04-19T00:00:00"/>
    <d v="2017-04-01T00:00:00"/>
    <d v="2017-04-19T00:00:00"/>
    <s v="Wednesday"/>
    <d v="1899-12-30T11:13:49"/>
    <d v="1899-12-30T11:00:00"/>
    <n v="1"/>
    <d v="2017-04-19T00:00:00"/>
    <d v="2017-04-01T00:00:00"/>
    <d v="2017-04-19T00:00:00"/>
    <s v="Wednesday"/>
    <d v="1899-12-30T11:13:55"/>
    <d v="1899-12-30T11:00:00"/>
    <s v="Round Trip"/>
  </r>
  <r>
    <n v="1518070"/>
    <s v="RFID Card Member"/>
    <s v="Milwaukee"/>
    <s v="WI"/>
    <n v="53211"/>
    <s v="UNITED STATES"/>
    <s v="30-Day Pass"/>
    <n v="5466"/>
    <x v="36"/>
    <n v="43.069021999999997"/>
    <n v="-87.887940999999998"/>
    <x v="16"/>
    <n v="43.052549999999997"/>
    <n v="-87.909329999999997"/>
    <n v="13"/>
    <n v="0"/>
    <n v="2"/>
    <n v="1.9"/>
    <n v="78"/>
    <n v="-1"/>
    <d v="2017-04-27T00:00:00"/>
    <d v="2017-04-01T00:00:00"/>
    <d v="2017-04-27T00:00:00"/>
    <s v="Thursday"/>
    <d v="1899-12-30T08:32:32"/>
    <d v="1899-12-30T09:00:00"/>
    <n v="1"/>
    <d v="2017-04-27T00:00:00"/>
    <d v="2017-04-01T00:00:00"/>
    <d v="2017-04-27T00:00:00"/>
    <s v="Thursday"/>
    <d v="1899-12-30T08:45:13"/>
    <d v="1899-12-30T09:00:00"/>
    <s v="One Way"/>
  </r>
  <r>
    <n v="1394702"/>
    <s v="RFID Card Member"/>
    <s v="La Grange"/>
    <s v="IL"/>
    <n v="60525"/>
    <s v="UNITED STATES"/>
    <s v="30-Day Pass"/>
    <n v="5540"/>
    <x v="13"/>
    <n v="43.038649999999997"/>
    <n v="-87.921930000000003"/>
    <x v="6"/>
    <n v="43.03519"/>
    <n v="-87.907390000000007"/>
    <n v="10"/>
    <n v="0"/>
    <n v="1.5"/>
    <n v="1.4"/>
    <n v="60"/>
    <n v="-1"/>
    <d v="2017-04-25T00:00:00"/>
    <d v="2017-04-01T00:00:00"/>
    <d v="2017-04-25T00:00:00"/>
    <s v="Tuesday"/>
    <d v="1899-12-30T16:01:30"/>
    <d v="1899-12-30T16:00:00"/>
    <n v="1"/>
    <d v="2017-04-25T00:00:00"/>
    <d v="2017-04-01T00:00:00"/>
    <d v="2017-04-25T00:00:00"/>
    <s v="Tuesday"/>
    <d v="1899-12-30T16:11:21"/>
    <d v="1899-12-30T16:00:00"/>
    <s v="One Way"/>
  </r>
  <r>
    <n v="1580385"/>
    <s v="RFID Card Member"/>
    <s v="Milwaukee"/>
    <s v="WI"/>
    <n v="53211"/>
    <s v="UNITED STATES"/>
    <s v="30-Day Pass"/>
    <n v="11118"/>
    <x v="9"/>
    <n v="43.05097"/>
    <n v="-87.906440000000003"/>
    <x v="38"/>
    <n v="43.069021999999997"/>
    <n v="-87.887940999999998"/>
    <n v="16"/>
    <n v="0"/>
    <n v="2.4"/>
    <n v="2.2999999999999998"/>
    <n v="96"/>
    <n v="-1"/>
    <d v="2017-04-26T00:00:00"/>
    <d v="2017-04-01T00:00:00"/>
    <d v="2017-04-26T00:00:00"/>
    <s v="Wednesday"/>
    <d v="1899-12-30T17:02:29"/>
    <d v="1899-12-30T17:00:00"/>
    <n v="1"/>
    <d v="2017-04-26T00:00:00"/>
    <d v="2017-04-01T00:00:00"/>
    <d v="2017-04-26T00:00:00"/>
    <s v="Wednesday"/>
    <d v="1899-12-30T17:18:06"/>
    <d v="1899-12-30T17:00:00"/>
    <s v="One Way"/>
  </r>
  <r>
    <n v="1560735"/>
    <s v="RFID Card Member"/>
    <s v="Milwaukee"/>
    <s v="WI"/>
    <n v="53219"/>
    <s v="UNITED STATES"/>
    <s v="30-Day Pass"/>
    <n v="5460"/>
    <x v="12"/>
    <n v="43.052460000000004"/>
    <n v="-87.891000000000005"/>
    <x v="11"/>
    <n v="43.052460000000004"/>
    <n v="-87.891000000000005"/>
    <n v="8"/>
    <n v="0"/>
    <n v="1.2"/>
    <n v="1.1000000000000001"/>
    <n v="48"/>
    <n v="-1"/>
    <d v="2017-04-01T00:00:00"/>
    <d v="2017-04-01T00:00:00"/>
    <d v="2017-04-01T00:00:00"/>
    <s v="Saturday"/>
    <d v="1899-12-30T16:07:28"/>
    <d v="1899-12-30T16:00:00"/>
    <n v="1"/>
    <d v="2017-04-01T00:00:00"/>
    <d v="2017-04-01T00:00:00"/>
    <d v="2017-04-01T00:00:00"/>
    <s v="Saturday"/>
    <d v="1899-12-30T16:15:08"/>
    <d v="1899-12-30T16:00:00"/>
    <s v="Round Trip"/>
  </r>
  <r>
    <n v="532126"/>
    <s v="RFID Card Member"/>
    <s v="Milwaukee"/>
    <s v="WI"/>
    <n v="53211"/>
    <s v="UNITED STATES"/>
    <s v="Pay as You Go Pass"/>
    <n v="5465"/>
    <x v="6"/>
    <n v="43.038719999999998"/>
    <n v="-87.905339999999995"/>
    <x v="11"/>
    <n v="43.052460000000004"/>
    <n v="-87.891000000000005"/>
    <n v="11"/>
    <n v="0"/>
    <n v="1.7"/>
    <n v="1.6"/>
    <n v="66"/>
    <n v="-1"/>
    <d v="2017-04-22T00:00:00"/>
    <d v="2017-04-01T00:00:00"/>
    <d v="2017-04-22T00:00:00"/>
    <s v="Saturday"/>
    <d v="1899-12-30T17:05:14"/>
    <d v="1899-12-30T17:00:00"/>
    <n v="1"/>
    <d v="2017-04-22T00:00:00"/>
    <d v="2017-04-01T00:00:00"/>
    <d v="2017-04-22T00:00:00"/>
    <s v="Saturday"/>
    <d v="1899-12-30T17:16:13"/>
    <d v="1899-12-30T17:00:00"/>
    <s v="One Way"/>
  </r>
  <r>
    <n v="1135547"/>
    <s v="RFID Card Member"/>
    <s v="Milwaukee"/>
    <s v="WI"/>
    <n v="53202"/>
    <s v="UNITED STATES"/>
    <s v="Annual Pass"/>
    <n v="250"/>
    <x v="4"/>
    <n v="43.04824"/>
    <n v="-87.904970000000006"/>
    <x v="4"/>
    <n v="43.042490000000001"/>
    <n v="-87.909959999999998"/>
    <n v="8"/>
    <n v="0"/>
    <n v="1.2"/>
    <n v="1.1000000000000001"/>
    <n v="48"/>
    <n v="-1"/>
    <d v="2017-04-20T00:00:00"/>
    <d v="2017-04-01T00:00:00"/>
    <d v="2017-04-20T00:00:00"/>
    <s v="Thursday"/>
    <d v="1899-12-30T18:34:20"/>
    <d v="1899-12-30T19:00:00"/>
    <n v="1"/>
    <d v="2017-04-20T00:00:00"/>
    <d v="2017-04-01T00:00:00"/>
    <d v="2017-04-20T00:00:00"/>
    <s v="Thursday"/>
    <d v="1899-12-30T18:42:18"/>
    <d v="1899-12-30T19:00:00"/>
    <s v="One Way"/>
  </r>
  <r>
    <n v="1590021"/>
    <s v="RFID Card Member"/>
    <s v="West Allis "/>
    <s v="WI"/>
    <n v="53219"/>
    <s v="UNITED STATES"/>
    <s v="30-Day Pass"/>
    <n v="11089"/>
    <x v="10"/>
    <n v="43.060786"/>
    <n v="-87.883825999999999"/>
    <x v="12"/>
    <n v="43.036900000000003"/>
    <n v="-87.89667"/>
    <n v="29"/>
    <n v="0"/>
    <n v="4.4000000000000004"/>
    <n v="4.0999999999999996"/>
    <n v="174"/>
    <n v="-1"/>
    <d v="2017-04-27T00:00:00"/>
    <d v="2017-04-01T00:00:00"/>
    <d v="2017-04-27T00:00:00"/>
    <s v="Thursday"/>
    <d v="1899-12-30T15:19:08"/>
    <d v="1899-12-30T15:00:00"/>
    <n v="1"/>
    <d v="2017-04-27T00:00:00"/>
    <d v="2017-04-01T00:00:00"/>
    <d v="2017-04-27T00:00:00"/>
    <s v="Thursday"/>
    <d v="1899-12-30T15:48:28"/>
    <d v="1899-12-30T16:00:00"/>
    <s v="One Way"/>
  </r>
  <r>
    <n v="1191218"/>
    <s v="RFID Card Member"/>
    <s v="Milwaukee "/>
    <s v="WI"/>
    <n v="53212"/>
    <s v="UNITED STATES"/>
    <s v="30-Day Pass"/>
    <n v="5577"/>
    <x v="10"/>
    <n v="43.060786"/>
    <n v="-87.883825999999999"/>
    <x v="16"/>
    <n v="43.052549999999997"/>
    <n v="-87.909329999999997"/>
    <n v="13"/>
    <n v="0"/>
    <n v="2"/>
    <n v="1.9"/>
    <n v="78"/>
    <n v="-1"/>
    <d v="2017-04-28T00:00:00"/>
    <d v="2017-04-01T00:00:00"/>
    <d v="2017-04-28T00:00:00"/>
    <s v="Friday"/>
    <d v="1899-12-30T15:41:09"/>
    <d v="1899-12-30T16:00:00"/>
    <n v="1"/>
    <d v="2017-04-28T00:00:00"/>
    <d v="2017-04-01T00:00:00"/>
    <d v="2017-04-28T00:00:00"/>
    <s v="Friday"/>
    <d v="1899-12-30T15:54:48"/>
    <d v="1899-12-30T16:00:00"/>
    <s v="One W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B28F9-E168-4FC8-8738-378D83E2EF0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J11" firstHeaderRow="1" firstDataRow="2" firstDataCol="1"/>
  <pivotFields count="34"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59">
        <item h="1" x="6"/>
        <item h="1" x="54"/>
        <item h="1" x="15"/>
        <item h="1" x="46"/>
        <item h="1" x="30"/>
        <item h="1" x="47"/>
        <item h="1" x="25"/>
        <item h="1" x="23"/>
        <item h="1" x="12"/>
        <item h="1" x="40"/>
        <item h="1" x="7"/>
        <item h="1" x="11"/>
        <item h="1" x="13"/>
        <item h="1" x="56"/>
        <item h="1" x="57"/>
        <item h="1" x="37"/>
        <item h="1" x="22"/>
        <item x="45"/>
        <item h="1" x="49"/>
        <item h="1" x="43"/>
        <item h="1" x="52"/>
        <item h="1" x="5"/>
        <item x="38"/>
        <item h="1" x="14"/>
        <item h="1" x="55"/>
        <item h="1" x="24"/>
        <item h="1" x="41"/>
        <item h="1" x="26"/>
        <item h="1" x="44"/>
        <item x="35"/>
        <item h="1" x="48"/>
        <item h="1" x="28"/>
        <item h="1" x="53"/>
        <item h="1" x="4"/>
        <item h="1" x="1"/>
        <item h="1" x="29"/>
        <item h="1" x="10"/>
        <item h="1" x="3"/>
        <item h="1" x="21"/>
        <item h="1" x="0"/>
        <item h="1" x="36"/>
        <item x="31"/>
        <item h="1" x="34"/>
        <item h="1" x="50"/>
        <item h="1" x="39"/>
        <item x="32"/>
        <item h="1" x="20"/>
        <item h="1" x="2"/>
        <item x="27"/>
        <item h="1" x="18"/>
        <item h="1" x="17"/>
        <item h="1" x="19"/>
        <item h="1" x="51"/>
        <item h="1" x="42"/>
        <item h="1" x="9"/>
        <item h="1" x="8"/>
        <item h="1" x="16"/>
        <item h="1" x="33"/>
        <item t="default"/>
      </items>
    </pivotField>
    <pivotField subtotalTop="0" showAll="0"/>
    <pivotField subtotalTop="0" showAll="0"/>
    <pivotField axis="axisCol" subtotalTop="0">
      <items count="61">
        <item x="36"/>
        <item x="51"/>
        <item x="15"/>
        <item x="44"/>
        <item x="28"/>
        <item x="52"/>
        <item x="22"/>
        <item x="26"/>
        <item x="11"/>
        <item x="45"/>
        <item x="8"/>
        <item x="33"/>
        <item x="34"/>
        <item x="57"/>
        <item x="59"/>
        <item x="12"/>
        <item x="35"/>
        <item x="39"/>
        <item x="21"/>
        <item x="20"/>
        <item x="23"/>
        <item x="50"/>
        <item x="9"/>
        <item x="41"/>
        <item x="10"/>
        <item x="14"/>
        <item x="56"/>
        <item x="31"/>
        <item x="43"/>
        <item x="24"/>
        <item x="49"/>
        <item x="47"/>
        <item x="48"/>
        <item x="27"/>
        <item x="55"/>
        <item x="5"/>
        <item x="2"/>
        <item x="16"/>
        <item x="53"/>
        <item x="6"/>
        <item x="19"/>
        <item x="4"/>
        <item x="38"/>
        <item x="29"/>
        <item x="37"/>
        <item x="58"/>
        <item x="42"/>
        <item x="13"/>
        <item x="0"/>
        <item x="1"/>
        <item x="25"/>
        <item x="32"/>
        <item x="17"/>
        <item x="18"/>
        <item x="46"/>
        <item x="54"/>
        <item x="40"/>
        <item x="7"/>
        <item x="3"/>
        <item x="3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64" subtotalTop="0" showAll="0"/>
    <pivotField numFmtId="165" subtotalTop="0" showAll="0"/>
    <pivotField subtotalTop="0" showAll="0"/>
    <pivotField numFmtId="21" subtotalTop="0" showAll="0"/>
    <pivotField numFmtId="21" subtotalTop="0" showAll="0"/>
    <pivotField dataField="1" subtotalTop="0" showAll="0"/>
    <pivotField numFmtId="14" subtotalTop="0" showAll="0"/>
    <pivotField numFmtId="164" subtotalTop="0" showAll="0"/>
    <pivotField numFmtId="165" subtotalTop="0" showAll="0"/>
    <pivotField subtotalTop="0" showAll="0"/>
    <pivotField numFmtId="21" subtotalTop="0" showAll="0"/>
    <pivotField numFmtId="21" subtotalTop="0" showAll="0"/>
    <pivotField subtotalTop="0" showAll="0"/>
  </pivotFields>
  <rowFields count="1">
    <field x="8"/>
  </rowFields>
  <rowItems count="7">
    <i>
      <x v="17"/>
    </i>
    <i>
      <x v="22"/>
    </i>
    <i>
      <x v="29"/>
    </i>
    <i>
      <x v="41"/>
    </i>
    <i>
      <x v="45"/>
    </i>
    <i>
      <x v="48"/>
    </i>
    <i t="grand">
      <x/>
    </i>
  </rowItems>
  <colFields count="1">
    <field x="11"/>
  </colFields>
  <col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colItems>
  <dataFields count="1">
    <dataField name="Sum of Return Count" fld="26" baseField="0" baseItem="0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AH6528" totalsRowCount="1">
  <autoFilter ref="A1:AH6527" xr:uid="{00000000-0009-0000-0100-000002000000}"/>
  <tableColumns count="34">
    <tableColumn id="1" xr3:uid="{00000000-0010-0000-0000-000001000000}" name="UserId"/>
    <tableColumn id="2" xr3:uid="{00000000-0010-0000-0000-000002000000}" name="UserRole"/>
    <tableColumn id="3" xr3:uid="{00000000-0010-0000-0000-000003000000}" name="UserCity"/>
    <tableColumn id="4" xr3:uid="{00000000-0010-0000-0000-000004000000}" name="UserState"/>
    <tableColumn id="5" xr3:uid="{00000000-0010-0000-0000-000005000000}" name="UserZip"/>
    <tableColumn id="6" xr3:uid="{00000000-0010-0000-0000-000006000000}" name="UserCountry"/>
    <tableColumn id="7" xr3:uid="{00000000-0010-0000-0000-000007000000}" name="MembershipType"/>
    <tableColumn id="8" xr3:uid="{00000000-0010-0000-0000-000008000000}" name="Bike"/>
    <tableColumn id="9" xr3:uid="{00000000-0010-0000-0000-000009000000}" name="CheckoutKioskName"/>
    <tableColumn id="10" xr3:uid="{00000000-0010-0000-0000-00000A000000}" name="CO Lat">
      <calculatedColumnFormula>VLOOKUP(I2,Key!$A$1:$C$73,2,FALSE)</calculatedColumnFormula>
    </tableColumn>
    <tableColumn id="11" xr3:uid="{00000000-0010-0000-0000-00000B000000}" name="Co Long">
      <calculatedColumnFormula>VLOOKUP(I2,Key!$A$1:$C$73,3,FALSE)</calculatedColumnFormula>
    </tableColumn>
    <tableColumn id="12" xr3:uid="{00000000-0010-0000-0000-00000C000000}" name="ReturnKioskName"/>
    <tableColumn id="13" xr3:uid="{00000000-0010-0000-0000-00000D000000}" name="R Lat">
      <calculatedColumnFormula>VLOOKUP(L2,Key!$A$1:$C$73,2,FALSE)</calculatedColumnFormula>
    </tableColumn>
    <tableColumn id="14" xr3:uid="{00000000-0010-0000-0000-00000E000000}" name="R Long">
      <calculatedColumnFormula>VLOOKUP(L2,Key!$A$1:$C$73,3,FALSE)</calculatedColumnFormula>
    </tableColumn>
    <tableColumn id="15" xr3:uid="{00000000-0010-0000-0000-00000F000000}" name="DurationMins" totalsRowFunction="custom">
      <totalsRowFormula>AVERAGE(O2:O6527)</totalsRowFormula>
    </tableColumn>
    <tableColumn id="16" xr3:uid="{00000000-0010-0000-0000-000010000000}" name="UsageFee"/>
    <tableColumn id="17" xr3:uid="{00000000-0010-0000-0000-000011000000}" name="Distance" totalsRowFunction="custom">
      <totalsRowFormula>SUM(Q2:Q6527)</totalsRowFormula>
    </tableColumn>
    <tableColumn id="18" xr3:uid="{00000000-0010-0000-0000-000012000000}" name="EstimatedCarbonOffset"/>
    <tableColumn id="19" xr3:uid="{00000000-0010-0000-0000-000013000000}" name="EstimatedCaloriesBurned"/>
    <tableColumn id="20" xr3:uid="{00000000-0010-0000-0000-000014000000}" name="CO Count">
      <calculatedColumnFormula>-1</calculatedColumnFormula>
    </tableColumn>
    <tableColumn id="21" xr3:uid="{00000000-0010-0000-0000-000015000000}" name="CheckoutDateLocal" dataDxfId="25" totalsRowDxfId="24"/>
    <tableColumn id="22" xr3:uid="{00000000-0010-0000-0000-000016000000}" name="Checkout Month" dataDxfId="23" totalsRowDxfId="22">
      <calculatedColumnFormula>DATE(YEAR(U2), MONTH(U2), 1)</calculatedColumnFormula>
    </tableColumn>
    <tableColumn id="23" xr3:uid="{00000000-0010-0000-0000-000017000000}" name="CO DoW (data)" dataDxfId="21" totalsRowDxfId="20">
      <calculatedColumnFormula>U2</calculatedColumnFormula>
    </tableColumn>
    <tableColumn id="24" xr3:uid="{00000000-0010-0000-0000-000018000000}" name="CO DoW" dataDxfId="19" totalsRowDxfId="18">
      <calculatedColumnFormula>TEXT(W2,"dddd")</calculatedColumnFormula>
    </tableColumn>
    <tableColumn id="25" xr3:uid="{00000000-0010-0000-0000-000019000000}" name="CheckoutTimeLocal" dataDxfId="17" totalsRowDxfId="16"/>
    <tableColumn id="26" xr3:uid="{00000000-0010-0000-0000-00001A000000}" name="CO Time (nearest hr)" dataDxfId="15" totalsRowDxfId="14">
      <calculatedColumnFormula>MROUND(Y2, "1:00")</calculatedColumnFormula>
    </tableColumn>
    <tableColumn id="27" xr3:uid="{00000000-0010-0000-0000-00001B000000}" name="Return Count">
      <calculatedColumnFormula>1</calculatedColumnFormula>
    </tableColumn>
    <tableColumn id="28" xr3:uid="{00000000-0010-0000-0000-00001C000000}" name="ReturnDateLocal" dataDxfId="13" totalsRowDxfId="12"/>
    <tableColumn id="29" xr3:uid="{00000000-0010-0000-0000-00001D000000}" name="Return Month" dataDxfId="11" totalsRowDxfId="10">
      <calculatedColumnFormula>DATE(YEAR(AB2), MONTH(AB2), 1)</calculatedColumnFormula>
    </tableColumn>
    <tableColumn id="30" xr3:uid="{00000000-0010-0000-0000-00001E000000}" name="R DoW (data)" dataDxfId="9" totalsRowDxfId="8">
      <calculatedColumnFormula>AB2</calculatedColumnFormula>
    </tableColumn>
    <tableColumn id="31" xr3:uid="{00000000-0010-0000-0000-00001F000000}" name="R DoW" dataDxfId="7" totalsRowDxfId="6">
      <calculatedColumnFormula>TEXT(AD2,"dddd")</calculatedColumnFormula>
    </tableColumn>
    <tableColumn id="32" xr3:uid="{00000000-0010-0000-0000-000020000000}" name="ReturnTimeLocal" dataDxfId="5" totalsRowDxfId="4"/>
    <tableColumn id="33" xr3:uid="{00000000-0010-0000-0000-000021000000}" name="Return Time (nearest hr)" dataDxfId="3" totalsRowDxfId="2">
      <calculatedColumnFormula>MROUND(AF2, "1:00")</calculatedColumnFormula>
    </tableColumn>
    <tableColumn id="34" xr3:uid="{00000000-0010-0000-0000-000022000000}" name="TripRoute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62F40-6ECB-4B5E-8E54-77A856A82E39}">
  <dimension ref="A3:BJ11"/>
  <sheetViews>
    <sheetView tabSelected="1" topLeftCell="AX1" workbookViewId="0">
      <selection activeCell="B4" sqref="B4:BI10"/>
    </sheetView>
  </sheetViews>
  <sheetFormatPr defaultRowHeight="15" x14ac:dyDescent="0.25"/>
  <cols>
    <col min="1" max="1" width="19.7109375" bestFit="1" customWidth="1"/>
    <col min="2" max="2" width="18.28515625" bestFit="1" customWidth="1"/>
    <col min="3" max="3" width="12.28515625" bestFit="1" customWidth="1"/>
    <col min="4" max="4" width="13.7109375" bestFit="1" customWidth="1"/>
    <col min="5" max="5" width="11.5703125" bestFit="1" customWidth="1"/>
    <col min="6" max="6" width="12.85546875" bestFit="1" customWidth="1"/>
    <col min="7" max="7" width="7" bestFit="1" customWidth="1"/>
    <col min="8" max="8" width="14.5703125" bestFit="1" customWidth="1"/>
    <col min="9" max="9" width="15.85546875" bestFit="1" customWidth="1"/>
    <col min="10" max="10" width="15.140625" bestFit="1" customWidth="1"/>
    <col min="11" max="11" width="16.28515625" bestFit="1" customWidth="1"/>
    <col min="12" max="12" width="8.85546875" bestFit="1" customWidth="1"/>
    <col min="13" max="13" width="15.42578125" bestFit="1" customWidth="1"/>
    <col min="14" max="14" width="14" bestFit="1" customWidth="1"/>
    <col min="15" max="15" width="18" bestFit="1" customWidth="1"/>
    <col min="16" max="16" width="8.28515625" bestFit="1" customWidth="1"/>
    <col min="17" max="17" width="15.7109375" bestFit="1" customWidth="1"/>
    <col min="18" max="18" width="18.140625" bestFit="1" customWidth="1"/>
    <col min="19" max="19" width="12.85546875" bestFit="1" customWidth="1"/>
    <col min="20" max="20" width="8.42578125" bestFit="1" customWidth="1"/>
    <col min="21" max="21" width="17.7109375" bestFit="1" customWidth="1"/>
    <col min="22" max="22" width="14.85546875" bestFit="1" customWidth="1"/>
    <col min="23" max="23" width="20.5703125" bestFit="1" customWidth="1"/>
    <col min="24" max="24" width="17.85546875" bestFit="1" customWidth="1"/>
    <col min="25" max="25" width="22.140625" bestFit="1" customWidth="1"/>
    <col min="26" max="26" width="17.7109375" bestFit="1" customWidth="1"/>
    <col min="27" max="27" width="17.5703125" bestFit="1" customWidth="1"/>
    <col min="28" max="28" width="17.7109375" bestFit="1" customWidth="1"/>
    <col min="29" max="29" width="34.28515625" bestFit="1" customWidth="1"/>
    <col min="30" max="30" width="6" bestFit="1" customWidth="1"/>
    <col min="31" max="31" width="11.42578125" bestFit="1" customWidth="1"/>
    <col min="32" max="32" width="10.85546875" bestFit="1" customWidth="1"/>
    <col min="33" max="33" width="16.7109375" bestFit="1" customWidth="1"/>
    <col min="34" max="34" width="11" bestFit="1" customWidth="1"/>
    <col min="35" max="35" width="17" bestFit="1" customWidth="1"/>
    <col min="36" max="36" width="17.85546875" bestFit="1" customWidth="1"/>
    <col min="37" max="37" width="14.5703125" bestFit="1" customWidth="1"/>
    <col min="38" max="38" width="15.5703125" bestFit="1" customWidth="1"/>
    <col min="39" max="39" width="19.28515625" bestFit="1" customWidth="1"/>
    <col min="40" max="40" width="15.28515625" bestFit="1" customWidth="1"/>
    <col min="41" max="41" width="13.42578125" bestFit="1" customWidth="1"/>
    <col min="42" max="42" width="15.28515625" bestFit="1" customWidth="1"/>
    <col min="43" max="43" width="14.7109375" bestFit="1" customWidth="1"/>
    <col min="44" max="44" width="13.7109375" bestFit="1" customWidth="1"/>
    <col min="45" max="45" width="9.85546875" bestFit="1" customWidth="1"/>
    <col min="46" max="46" width="17.85546875" bestFit="1" customWidth="1"/>
    <col min="47" max="47" width="14.140625" bestFit="1" customWidth="1"/>
    <col min="48" max="48" width="18.140625" bestFit="1" customWidth="1"/>
    <col min="49" max="49" width="13.28515625" bestFit="1" customWidth="1"/>
    <col min="50" max="50" width="11" bestFit="1" customWidth="1"/>
    <col min="51" max="51" width="14.7109375" bestFit="1" customWidth="1"/>
    <col min="52" max="52" width="20.28515625" bestFit="1" customWidth="1"/>
    <col min="53" max="53" width="12.7109375" bestFit="1" customWidth="1"/>
    <col min="54" max="54" width="26.5703125" bestFit="1" customWidth="1"/>
    <col min="55" max="55" width="27" bestFit="1" customWidth="1"/>
    <col min="56" max="56" width="26.5703125" bestFit="1" customWidth="1"/>
    <col min="57" max="57" width="28.5703125" bestFit="1" customWidth="1"/>
    <col min="58" max="58" width="15.5703125" bestFit="1" customWidth="1"/>
    <col min="59" max="60" width="16.7109375" bestFit="1" customWidth="1"/>
    <col min="61" max="61" width="11.85546875" bestFit="1" customWidth="1"/>
    <col min="62" max="62" width="11.28515625" bestFit="1" customWidth="1"/>
  </cols>
  <sheetData>
    <row r="3" spans="1:62" x14ac:dyDescent="0.25">
      <c r="A3" s="15" t="s">
        <v>253</v>
      </c>
      <c r="B3" s="15" t="s">
        <v>252</v>
      </c>
    </row>
    <row r="4" spans="1:62" x14ac:dyDescent="0.25">
      <c r="A4" s="15" t="s">
        <v>250</v>
      </c>
      <c r="B4" t="s">
        <v>42</v>
      </c>
      <c r="C4" t="s">
        <v>69</v>
      </c>
      <c r="D4" t="s">
        <v>95</v>
      </c>
      <c r="E4" t="s">
        <v>68</v>
      </c>
      <c r="F4" t="s">
        <v>33</v>
      </c>
      <c r="G4" t="s">
        <v>27</v>
      </c>
      <c r="H4" t="s">
        <v>81</v>
      </c>
      <c r="I4" t="s">
        <v>85</v>
      </c>
      <c r="J4" t="s">
        <v>62</v>
      </c>
      <c r="K4" t="s">
        <v>60</v>
      </c>
      <c r="L4" t="s">
        <v>92</v>
      </c>
      <c r="M4" t="s">
        <v>79</v>
      </c>
      <c r="N4" t="s">
        <v>38</v>
      </c>
      <c r="O4" t="s">
        <v>136</v>
      </c>
      <c r="P4" t="s">
        <v>88</v>
      </c>
      <c r="Q4" t="s">
        <v>77</v>
      </c>
      <c r="R4" t="s">
        <v>63</v>
      </c>
      <c r="S4" t="s">
        <v>104</v>
      </c>
      <c r="T4" t="s">
        <v>41</v>
      </c>
      <c r="U4" t="s">
        <v>65</v>
      </c>
      <c r="V4" t="s">
        <v>96</v>
      </c>
      <c r="W4" t="s">
        <v>67</v>
      </c>
      <c r="X4" t="s">
        <v>26</v>
      </c>
      <c r="Y4" t="s">
        <v>48</v>
      </c>
      <c r="Z4" t="s">
        <v>22</v>
      </c>
      <c r="AA4" t="s">
        <v>74</v>
      </c>
      <c r="AB4" t="s">
        <v>70</v>
      </c>
      <c r="AC4" t="s">
        <v>84</v>
      </c>
      <c r="AD4" t="s">
        <v>39</v>
      </c>
      <c r="AE4" t="s">
        <v>59</v>
      </c>
      <c r="AF4" t="s">
        <v>75</v>
      </c>
      <c r="AG4" t="s">
        <v>80</v>
      </c>
      <c r="AH4" t="s">
        <v>89</v>
      </c>
      <c r="AI4" t="s">
        <v>87</v>
      </c>
      <c r="AJ4" t="s">
        <v>24</v>
      </c>
      <c r="AK4" t="s">
        <v>53</v>
      </c>
      <c r="AL4" t="s">
        <v>78</v>
      </c>
      <c r="AM4" t="s">
        <v>86</v>
      </c>
      <c r="AN4" t="s">
        <v>61</v>
      </c>
      <c r="AO4" t="s">
        <v>36</v>
      </c>
      <c r="AP4" t="s">
        <v>82</v>
      </c>
      <c r="AQ4" t="s">
        <v>52</v>
      </c>
      <c r="AR4" t="s">
        <v>64</v>
      </c>
      <c r="AS4" t="s">
        <v>40</v>
      </c>
      <c r="AT4" t="s">
        <v>76</v>
      </c>
      <c r="AU4" t="s">
        <v>83</v>
      </c>
      <c r="AV4" t="s">
        <v>94</v>
      </c>
      <c r="AW4" t="s">
        <v>66</v>
      </c>
      <c r="AX4" t="s">
        <v>37</v>
      </c>
      <c r="AY4" t="s">
        <v>44</v>
      </c>
      <c r="AZ4" t="s">
        <v>21</v>
      </c>
      <c r="BA4" t="s">
        <v>91</v>
      </c>
      <c r="BB4" t="s">
        <v>73</v>
      </c>
      <c r="BC4" t="s">
        <v>72</v>
      </c>
      <c r="BD4" t="s">
        <v>90</v>
      </c>
      <c r="BE4" t="s">
        <v>71</v>
      </c>
      <c r="BF4" t="s">
        <v>34</v>
      </c>
      <c r="BG4" t="s">
        <v>28</v>
      </c>
      <c r="BH4" t="s">
        <v>57</v>
      </c>
      <c r="BI4" t="s">
        <v>56</v>
      </c>
      <c r="BJ4" t="s">
        <v>251</v>
      </c>
    </row>
    <row r="5" spans="1:62" x14ac:dyDescent="0.25">
      <c r="A5" s="16" t="s">
        <v>65</v>
      </c>
      <c r="B5" s="17"/>
      <c r="C5" s="17"/>
      <c r="D5" s="17"/>
      <c r="E5" s="17"/>
      <c r="F5" s="17"/>
      <c r="G5" s="17"/>
      <c r="H5" s="17">
        <v>6</v>
      </c>
      <c r="I5" s="17"/>
      <c r="J5" s="17"/>
      <c r="K5" s="17"/>
      <c r="L5" s="17"/>
      <c r="M5" s="17"/>
      <c r="N5" s="17"/>
      <c r="O5" s="17"/>
      <c r="P5" s="17"/>
      <c r="Q5" s="17">
        <v>4</v>
      </c>
      <c r="R5" s="17">
        <v>13</v>
      </c>
      <c r="S5" s="17"/>
      <c r="T5" s="17">
        <v>1</v>
      </c>
      <c r="U5" s="17">
        <v>20</v>
      </c>
      <c r="V5" s="17"/>
      <c r="W5" s="17"/>
      <c r="X5" s="17"/>
      <c r="Y5" s="17"/>
      <c r="Z5" s="17">
        <v>12</v>
      </c>
      <c r="AA5" s="17"/>
      <c r="AB5" s="17"/>
      <c r="AC5" s="17"/>
      <c r="AD5" s="17">
        <v>2</v>
      </c>
      <c r="AE5" s="17"/>
      <c r="AF5" s="17"/>
      <c r="AG5" s="17">
        <v>8</v>
      </c>
      <c r="AH5" s="17">
        <v>3</v>
      </c>
      <c r="AI5" s="17"/>
      <c r="AJ5" s="17">
        <v>6</v>
      </c>
      <c r="AK5" s="17">
        <v>5</v>
      </c>
      <c r="AL5" s="17"/>
      <c r="AM5" s="17">
        <v>3</v>
      </c>
      <c r="AN5" s="17">
        <v>7</v>
      </c>
      <c r="AO5" s="17"/>
      <c r="AP5" s="17"/>
      <c r="AQ5" s="17"/>
      <c r="AR5" s="17">
        <v>6</v>
      </c>
      <c r="AS5" s="17">
        <v>7</v>
      </c>
      <c r="AT5" s="17"/>
      <c r="AU5" s="17"/>
      <c r="AV5" s="17"/>
      <c r="AW5" s="17">
        <v>2</v>
      </c>
      <c r="AX5" s="17"/>
      <c r="AY5" s="17">
        <v>2</v>
      </c>
      <c r="AZ5" s="17">
        <v>7</v>
      </c>
      <c r="BA5" s="17"/>
      <c r="BB5" s="17"/>
      <c r="BC5" s="17"/>
      <c r="BD5" s="17"/>
      <c r="BE5" s="17"/>
      <c r="BF5" s="17"/>
      <c r="BG5" s="17"/>
      <c r="BH5" s="17"/>
      <c r="BI5" s="17"/>
      <c r="BJ5" s="17">
        <v>114</v>
      </c>
    </row>
    <row r="6" spans="1:62" x14ac:dyDescent="0.25">
      <c r="A6" s="16" t="s">
        <v>22</v>
      </c>
      <c r="B6" s="17">
        <v>2</v>
      </c>
      <c r="C6" s="17">
        <v>1</v>
      </c>
      <c r="D6" s="17"/>
      <c r="E6" s="17"/>
      <c r="F6" s="17">
        <v>1</v>
      </c>
      <c r="G6" s="17"/>
      <c r="H6" s="17">
        <v>12</v>
      </c>
      <c r="I6" s="17">
        <v>4</v>
      </c>
      <c r="J6" s="17">
        <v>17</v>
      </c>
      <c r="K6" s="17">
        <v>7</v>
      </c>
      <c r="L6" s="17"/>
      <c r="M6" s="17">
        <v>7</v>
      </c>
      <c r="N6" s="17">
        <v>4</v>
      </c>
      <c r="O6" s="17"/>
      <c r="P6" s="17"/>
      <c r="Q6" s="17">
        <v>10</v>
      </c>
      <c r="R6" s="17">
        <v>8</v>
      </c>
      <c r="S6" s="17"/>
      <c r="T6" s="17">
        <v>1</v>
      </c>
      <c r="U6" s="17">
        <v>7</v>
      </c>
      <c r="V6" s="17"/>
      <c r="W6" s="17">
        <v>8</v>
      </c>
      <c r="X6" s="17">
        <v>1</v>
      </c>
      <c r="Y6" s="17">
        <v>2</v>
      </c>
      <c r="Z6" s="17">
        <v>55</v>
      </c>
      <c r="AA6" s="17">
        <v>2</v>
      </c>
      <c r="AB6" s="17"/>
      <c r="AC6" s="17">
        <v>1</v>
      </c>
      <c r="AD6" s="17">
        <v>3</v>
      </c>
      <c r="AE6" s="17"/>
      <c r="AF6" s="17"/>
      <c r="AG6" s="17">
        <v>6</v>
      </c>
      <c r="AH6" s="17"/>
      <c r="AI6" s="17">
        <v>2</v>
      </c>
      <c r="AJ6" s="17">
        <v>3</v>
      </c>
      <c r="AK6" s="17"/>
      <c r="AL6" s="17">
        <v>2</v>
      </c>
      <c r="AM6" s="17">
        <v>1</v>
      </c>
      <c r="AN6" s="17">
        <v>5</v>
      </c>
      <c r="AO6" s="17">
        <v>5</v>
      </c>
      <c r="AP6" s="17"/>
      <c r="AQ6" s="17">
        <v>3</v>
      </c>
      <c r="AR6" s="17">
        <v>4</v>
      </c>
      <c r="AS6" s="17">
        <v>7</v>
      </c>
      <c r="AT6" s="17"/>
      <c r="AU6" s="17"/>
      <c r="AV6" s="17"/>
      <c r="AW6" s="17">
        <v>10</v>
      </c>
      <c r="AX6" s="17">
        <v>3</v>
      </c>
      <c r="AY6" s="17">
        <v>15</v>
      </c>
      <c r="AZ6" s="17">
        <v>8</v>
      </c>
      <c r="BA6" s="17"/>
      <c r="BB6" s="17"/>
      <c r="BC6" s="17"/>
      <c r="BD6" s="17"/>
      <c r="BE6" s="17"/>
      <c r="BF6" s="17"/>
      <c r="BG6" s="17">
        <v>5</v>
      </c>
      <c r="BH6" s="17">
        <v>3</v>
      </c>
      <c r="BI6" s="17">
        <v>2</v>
      </c>
      <c r="BJ6" s="17">
        <v>237</v>
      </c>
    </row>
    <row r="7" spans="1:62" x14ac:dyDescent="0.25">
      <c r="A7" s="16" t="s">
        <v>80</v>
      </c>
      <c r="B7" s="17">
        <v>3</v>
      </c>
      <c r="C7" s="17"/>
      <c r="D7" s="17"/>
      <c r="E7" s="17"/>
      <c r="F7" s="17"/>
      <c r="G7" s="17"/>
      <c r="H7" s="17">
        <v>7</v>
      </c>
      <c r="I7" s="17">
        <v>1</v>
      </c>
      <c r="J7" s="17">
        <v>6</v>
      </c>
      <c r="K7" s="17"/>
      <c r="L7" s="17"/>
      <c r="M7" s="17"/>
      <c r="N7" s="17"/>
      <c r="O7" s="17"/>
      <c r="P7" s="17"/>
      <c r="Q7" s="17">
        <v>3</v>
      </c>
      <c r="R7" s="17">
        <v>6</v>
      </c>
      <c r="S7" s="17"/>
      <c r="T7" s="17"/>
      <c r="U7" s="17"/>
      <c r="V7" s="17"/>
      <c r="W7" s="17">
        <v>3</v>
      </c>
      <c r="X7" s="17">
        <v>1</v>
      </c>
      <c r="Y7" s="17"/>
      <c r="Z7" s="17">
        <v>2</v>
      </c>
      <c r="AA7" s="17">
        <v>2</v>
      </c>
      <c r="AB7" s="17"/>
      <c r="AC7" s="17"/>
      <c r="AD7" s="17"/>
      <c r="AE7" s="17"/>
      <c r="AF7" s="17"/>
      <c r="AG7" s="17">
        <v>39</v>
      </c>
      <c r="AH7" s="17">
        <v>1</v>
      </c>
      <c r="AI7" s="17"/>
      <c r="AJ7" s="17">
        <v>1</v>
      </c>
      <c r="AK7" s="17">
        <v>1</v>
      </c>
      <c r="AL7" s="17"/>
      <c r="AM7" s="17"/>
      <c r="AN7" s="17">
        <v>7</v>
      </c>
      <c r="AO7" s="17"/>
      <c r="AP7" s="17"/>
      <c r="AQ7" s="17"/>
      <c r="AR7" s="17">
        <v>5</v>
      </c>
      <c r="AS7" s="17">
        <v>25</v>
      </c>
      <c r="AT7" s="17">
        <v>2</v>
      </c>
      <c r="AU7" s="17"/>
      <c r="AV7" s="17"/>
      <c r="AW7" s="17">
        <v>6</v>
      </c>
      <c r="AX7" s="17"/>
      <c r="AY7" s="17">
        <v>1</v>
      </c>
      <c r="AZ7" s="17">
        <v>13</v>
      </c>
      <c r="BA7" s="17"/>
      <c r="BB7" s="17"/>
      <c r="BC7" s="17"/>
      <c r="BD7" s="17"/>
      <c r="BE7" s="17"/>
      <c r="BF7" s="17"/>
      <c r="BG7" s="17"/>
      <c r="BH7" s="17"/>
      <c r="BI7" s="17"/>
      <c r="BJ7" s="17">
        <v>135</v>
      </c>
    </row>
    <row r="8" spans="1:62" x14ac:dyDescent="0.25">
      <c r="A8" s="16" t="s">
        <v>40</v>
      </c>
      <c r="B8" s="17"/>
      <c r="C8" s="17"/>
      <c r="D8" s="17"/>
      <c r="E8" s="17"/>
      <c r="F8" s="17"/>
      <c r="G8" s="17"/>
      <c r="H8" s="17">
        <v>5</v>
      </c>
      <c r="I8" s="17"/>
      <c r="J8" s="17"/>
      <c r="K8" s="17"/>
      <c r="L8" s="17"/>
      <c r="M8" s="17">
        <v>1</v>
      </c>
      <c r="N8" s="17"/>
      <c r="O8" s="17"/>
      <c r="P8" s="17"/>
      <c r="Q8" s="17">
        <v>3</v>
      </c>
      <c r="R8" s="17">
        <v>13</v>
      </c>
      <c r="S8" s="17"/>
      <c r="T8" s="17"/>
      <c r="U8" s="17">
        <v>2</v>
      </c>
      <c r="V8" s="17"/>
      <c r="W8" s="17">
        <v>1</v>
      </c>
      <c r="X8" s="17">
        <v>1</v>
      </c>
      <c r="Y8" s="17"/>
      <c r="Z8" s="17">
        <v>4</v>
      </c>
      <c r="AA8" s="17"/>
      <c r="AB8" s="17"/>
      <c r="AC8" s="17"/>
      <c r="AD8" s="17"/>
      <c r="AE8" s="17"/>
      <c r="AF8" s="17">
        <v>2</v>
      </c>
      <c r="AG8" s="17">
        <v>36</v>
      </c>
      <c r="AH8" s="17">
        <v>2</v>
      </c>
      <c r="AI8" s="17">
        <v>2</v>
      </c>
      <c r="AJ8" s="17">
        <v>1</v>
      </c>
      <c r="AK8" s="17"/>
      <c r="AL8" s="17"/>
      <c r="AM8" s="17"/>
      <c r="AN8" s="17">
        <v>4</v>
      </c>
      <c r="AO8" s="17"/>
      <c r="AP8" s="17"/>
      <c r="AQ8" s="17">
        <v>2</v>
      </c>
      <c r="AR8" s="17">
        <v>4</v>
      </c>
      <c r="AS8" s="17">
        <v>28</v>
      </c>
      <c r="AT8" s="17"/>
      <c r="AU8" s="17"/>
      <c r="AV8" s="17"/>
      <c r="AW8" s="17">
        <v>1</v>
      </c>
      <c r="AX8" s="17">
        <v>2</v>
      </c>
      <c r="AY8" s="17"/>
      <c r="AZ8" s="17">
        <v>8</v>
      </c>
      <c r="BA8" s="17"/>
      <c r="BB8" s="17"/>
      <c r="BC8" s="17"/>
      <c r="BD8" s="17"/>
      <c r="BE8" s="17"/>
      <c r="BF8" s="17"/>
      <c r="BG8" s="17"/>
      <c r="BH8" s="17">
        <v>16</v>
      </c>
      <c r="BI8" s="17"/>
      <c r="BJ8" s="17">
        <v>138</v>
      </c>
    </row>
    <row r="9" spans="1:62" x14ac:dyDescent="0.25">
      <c r="A9" s="16" t="s">
        <v>66</v>
      </c>
      <c r="B9" s="17"/>
      <c r="C9" s="17"/>
      <c r="D9" s="17"/>
      <c r="E9" s="17"/>
      <c r="F9" s="17"/>
      <c r="G9" s="17"/>
      <c r="H9" s="17">
        <v>22</v>
      </c>
      <c r="I9" s="17">
        <v>4</v>
      </c>
      <c r="J9" s="17">
        <v>2</v>
      </c>
      <c r="K9" s="17"/>
      <c r="L9" s="17"/>
      <c r="M9" s="17"/>
      <c r="N9" s="17"/>
      <c r="O9" s="17"/>
      <c r="P9" s="17"/>
      <c r="Q9" s="17">
        <v>1</v>
      </c>
      <c r="R9" s="17">
        <v>8</v>
      </c>
      <c r="S9" s="17"/>
      <c r="T9" s="17"/>
      <c r="U9" s="17">
        <v>9</v>
      </c>
      <c r="V9" s="17"/>
      <c r="W9" s="17">
        <v>4</v>
      </c>
      <c r="X9" s="17">
        <v>1</v>
      </c>
      <c r="Y9" s="17"/>
      <c r="Z9" s="17">
        <v>11</v>
      </c>
      <c r="AA9" s="17"/>
      <c r="AB9" s="17"/>
      <c r="AC9" s="17"/>
      <c r="AD9" s="17"/>
      <c r="AE9" s="17"/>
      <c r="AF9" s="17">
        <v>3</v>
      </c>
      <c r="AG9" s="17">
        <v>3</v>
      </c>
      <c r="AH9" s="17"/>
      <c r="AI9" s="17"/>
      <c r="AJ9" s="17">
        <v>27</v>
      </c>
      <c r="AK9" s="17"/>
      <c r="AL9" s="17"/>
      <c r="AM9" s="17"/>
      <c r="AN9" s="17">
        <v>24</v>
      </c>
      <c r="AO9" s="17"/>
      <c r="AP9" s="17">
        <v>1</v>
      </c>
      <c r="AQ9" s="17"/>
      <c r="AR9" s="17">
        <v>11</v>
      </c>
      <c r="AS9" s="17"/>
      <c r="AT9" s="17">
        <v>2</v>
      </c>
      <c r="AU9" s="17"/>
      <c r="AV9" s="17"/>
      <c r="AW9" s="17">
        <v>67</v>
      </c>
      <c r="AX9" s="17"/>
      <c r="AY9" s="17"/>
      <c r="AZ9" s="17">
        <v>22</v>
      </c>
      <c r="BA9" s="17"/>
      <c r="BB9" s="17"/>
      <c r="BC9" s="17"/>
      <c r="BD9" s="17"/>
      <c r="BE9" s="17"/>
      <c r="BF9" s="17"/>
      <c r="BG9" s="17"/>
      <c r="BH9" s="17"/>
      <c r="BI9" s="17"/>
      <c r="BJ9" s="17">
        <v>222</v>
      </c>
    </row>
    <row r="10" spans="1:62" x14ac:dyDescent="0.25">
      <c r="A10" s="16" t="s">
        <v>21</v>
      </c>
      <c r="B10" s="17"/>
      <c r="C10" s="17"/>
      <c r="D10" s="17">
        <v>1</v>
      </c>
      <c r="E10" s="17"/>
      <c r="F10" s="17"/>
      <c r="G10" s="17"/>
      <c r="H10" s="17">
        <v>5</v>
      </c>
      <c r="I10" s="17">
        <v>2</v>
      </c>
      <c r="J10" s="17">
        <v>6</v>
      </c>
      <c r="K10" s="17"/>
      <c r="L10" s="17"/>
      <c r="M10" s="17">
        <v>5</v>
      </c>
      <c r="N10" s="17">
        <v>1</v>
      </c>
      <c r="O10" s="17"/>
      <c r="P10" s="17"/>
      <c r="Q10" s="17">
        <v>2</v>
      </c>
      <c r="R10" s="17">
        <v>20</v>
      </c>
      <c r="S10" s="17"/>
      <c r="T10" s="17"/>
      <c r="U10" s="17">
        <v>11</v>
      </c>
      <c r="V10" s="17"/>
      <c r="W10" s="17"/>
      <c r="X10" s="17"/>
      <c r="Y10" s="17"/>
      <c r="Z10" s="17">
        <v>17</v>
      </c>
      <c r="AA10" s="17">
        <v>1</v>
      </c>
      <c r="AB10" s="17"/>
      <c r="AC10" s="17"/>
      <c r="AD10" s="17"/>
      <c r="AE10" s="17"/>
      <c r="AF10" s="17"/>
      <c r="AG10" s="17">
        <v>23</v>
      </c>
      <c r="AH10" s="17">
        <v>4</v>
      </c>
      <c r="AI10" s="17">
        <v>7</v>
      </c>
      <c r="AJ10" s="17">
        <v>43</v>
      </c>
      <c r="AK10" s="17"/>
      <c r="AL10" s="17">
        <v>4</v>
      </c>
      <c r="AM10" s="17"/>
      <c r="AN10" s="17">
        <v>24</v>
      </c>
      <c r="AO10" s="17"/>
      <c r="AP10" s="17"/>
      <c r="AQ10" s="17"/>
      <c r="AR10" s="17">
        <v>22</v>
      </c>
      <c r="AS10" s="17">
        <v>19</v>
      </c>
      <c r="AT10" s="17"/>
      <c r="AU10" s="17"/>
      <c r="AV10" s="17"/>
      <c r="AW10" s="17">
        <v>14</v>
      </c>
      <c r="AX10" s="17">
        <v>3</v>
      </c>
      <c r="AY10" s="17">
        <v>1</v>
      </c>
      <c r="AZ10" s="17">
        <v>48</v>
      </c>
      <c r="BA10" s="17"/>
      <c r="BB10" s="17"/>
      <c r="BC10" s="17"/>
      <c r="BD10" s="17"/>
      <c r="BE10" s="17"/>
      <c r="BF10" s="17"/>
      <c r="BG10" s="17">
        <v>1</v>
      </c>
      <c r="BH10" s="17">
        <v>1</v>
      </c>
      <c r="BI10" s="17"/>
      <c r="BJ10" s="17">
        <v>285</v>
      </c>
    </row>
    <row r="11" spans="1:62" x14ac:dyDescent="0.25">
      <c r="A11" s="16" t="s">
        <v>251</v>
      </c>
      <c r="B11" s="17">
        <v>5</v>
      </c>
      <c r="C11" s="17">
        <v>1</v>
      </c>
      <c r="D11" s="17">
        <v>1</v>
      </c>
      <c r="E11" s="17"/>
      <c r="F11" s="17">
        <v>1</v>
      </c>
      <c r="G11" s="17"/>
      <c r="H11" s="17">
        <v>57</v>
      </c>
      <c r="I11" s="17">
        <v>11</v>
      </c>
      <c r="J11" s="17">
        <v>31</v>
      </c>
      <c r="K11" s="17">
        <v>7</v>
      </c>
      <c r="L11" s="17"/>
      <c r="M11" s="17">
        <v>13</v>
      </c>
      <c r="N11" s="17">
        <v>5</v>
      </c>
      <c r="O11" s="17"/>
      <c r="P11" s="17"/>
      <c r="Q11" s="17">
        <v>23</v>
      </c>
      <c r="R11" s="17">
        <v>68</v>
      </c>
      <c r="S11" s="17"/>
      <c r="T11" s="17">
        <v>2</v>
      </c>
      <c r="U11" s="17">
        <v>49</v>
      </c>
      <c r="V11" s="17"/>
      <c r="W11" s="17">
        <v>16</v>
      </c>
      <c r="X11" s="17">
        <v>4</v>
      </c>
      <c r="Y11" s="17">
        <v>2</v>
      </c>
      <c r="Z11" s="17">
        <v>101</v>
      </c>
      <c r="AA11" s="17">
        <v>5</v>
      </c>
      <c r="AB11" s="17"/>
      <c r="AC11" s="17">
        <v>1</v>
      </c>
      <c r="AD11" s="17">
        <v>5</v>
      </c>
      <c r="AE11" s="17"/>
      <c r="AF11" s="17">
        <v>5</v>
      </c>
      <c r="AG11" s="17">
        <v>115</v>
      </c>
      <c r="AH11" s="17">
        <v>10</v>
      </c>
      <c r="AI11" s="17">
        <v>11</v>
      </c>
      <c r="AJ11" s="17">
        <v>81</v>
      </c>
      <c r="AK11" s="17">
        <v>6</v>
      </c>
      <c r="AL11" s="17">
        <v>6</v>
      </c>
      <c r="AM11" s="17">
        <v>4</v>
      </c>
      <c r="AN11" s="17">
        <v>71</v>
      </c>
      <c r="AO11" s="17">
        <v>5</v>
      </c>
      <c r="AP11" s="17">
        <v>1</v>
      </c>
      <c r="AQ11" s="17">
        <v>5</v>
      </c>
      <c r="AR11" s="17">
        <v>52</v>
      </c>
      <c r="AS11" s="17">
        <v>86</v>
      </c>
      <c r="AT11" s="17">
        <v>4</v>
      </c>
      <c r="AU11" s="17"/>
      <c r="AV11" s="17"/>
      <c r="AW11" s="17">
        <v>100</v>
      </c>
      <c r="AX11" s="17">
        <v>8</v>
      </c>
      <c r="AY11" s="17">
        <v>19</v>
      </c>
      <c r="AZ11" s="17">
        <v>106</v>
      </c>
      <c r="BA11" s="17"/>
      <c r="BB11" s="17"/>
      <c r="BC11" s="17"/>
      <c r="BD11" s="17"/>
      <c r="BE11" s="17"/>
      <c r="BF11" s="17"/>
      <c r="BG11" s="17">
        <v>6</v>
      </c>
      <c r="BH11" s="17">
        <v>20</v>
      </c>
      <c r="BI11" s="17">
        <v>2</v>
      </c>
      <c r="BJ11" s="17">
        <v>1131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528"/>
  <sheetViews>
    <sheetView topLeftCell="E1" zoomScaleNormal="100" workbookViewId="0">
      <pane ySplit="1" topLeftCell="A6498" activePane="bottomLeft" state="frozen"/>
      <selection activeCell="E1" sqref="E1"/>
      <selection pane="bottomLeft" activeCell="O6529" sqref="O6529"/>
    </sheetView>
  </sheetViews>
  <sheetFormatPr defaultRowHeight="15" x14ac:dyDescent="0.25"/>
  <cols>
    <col min="1" max="1" width="9" customWidth="1"/>
    <col min="2" max="2" width="22.28515625" bestFit="1" customWidth="1"/>
    <col min="3" max="3" width="16.5703125" bestFit="1" customWidth="1"/>
    <col min="4" max="4" width="11.85546875" customWidth="1"/>
    <col min="5" max="5" width="10" customWidth="1"/>
    <col min="6" max="6" width="14.42578125" bestFit="1" customWidth="1"/>
    <col min="7" max="7" width="21.7109375" bestFit="1" customWidth="1"/>
    <col min="8" max="8" width="12.85546875" bestFit="1" customWidth="1"/>
    <col min="9" max="9" width="33.85546875" bestFit="1" customWidth="1"/>
    <col min="10" max="10" width="10" bestFit="1" customWidth="1"/>
    <col min="11" max="11" width="10.7109375" bestFit="1" customWidth="1"/>
    <col min="12" max="12" width="33.85546875" bestFit="1" customWidth="1"/>
    <col min="13" max="13" width="10" bestFit="1" customWidth="1"/>
    <col min="14" max="14" width="10.7109375" bestFit="1" customWidth="1"/>
    <col min="15" max="15" width="15.28515625" customWidth="1"/>
    <col min="16" max="16" width="11.85546875" customWidth="1"/>
    <col min="17" max="17" width="10.7109375" customWidth="1"/>
    <col min="18" max="18" width="23.85546875" customWidth="1"/>
    <col min="19" max="19" width="25.5703125" customWidth="1"/>
    <col min="20" max="20" width="11.42578125" customWidth="1"/>
    <col min="21" max="21" width="20" customWidth="1"/>
    <col min="22" max="22" width="17.85546875" customWidth="1"/>
    <col min="23" max="23" width="16.28515625" customWidth="1"/>
    <col min="24" max="24" width="11.42578125" bestFit="1" customWidth="1"/>
    <col min="25" max="25" width="20.28515625" customWidth="1"/>
    <col min="26" max="26" width="21.42578125" customWidth="1"/>
    <col min="27" max="27" width="14.85546875" customWidth="1"/>
    <col min="28" max="28" width="17.7109375" customWidth="1"/>
    <col min="29" max="31" width="15.7109375" customWidth="1"/>
    <col min="32" max="32" width="18" customWidth="1"/>
    <col min="33" max="33" width="24.85546875" customWidth="1"/>
    <col min="34" max="34" width="19.7109375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236</v>
      </c>
      <c r="K1" t="s">
        <v>237</v>
      </c>
      <c r="L1" t="s">
        <v>9</v>
      </c>
      <c r="M1" t="s">
        <v>238</v>
      </c>
      <c r="N1" t="s">
        <v>239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240</v>
      </c>
      <c r="U1" t="s">
        <v>15</v>
      </c>
      <c r="V1" t="s">
        <v>241</v>
      </c>
      <c r="W1" t="s">
        <v>242</v>
      </c>
      <c r="X1" t="s">
        <v>243</v>
      </c>
      <c r="Y1" t="s">
        <v>17</v>
      </c>
      <c r="Z1" t="s">
        <v>244</v>
      </c>
      <c r="AA1" t="s">
        <v>245</v>
      </c>
      <c r="AB1" t="s">
        <v>16</v>
      </c>
      <c r="AC1" t="s">
        <v>246</v>
      </c>
      <c r="AD1" t="s">
        <v>247</v>
      </c>
      <c r="AE1" t="s">
        <v>248</v>
      </c>
      <c r="AF1" t="s">
        <v>18</v>
      </c>
      <c r="AG1" t="s">
        <v>249</v>
      </c>
      <c r="AH1" t="s">
        <v>19</v>
      </c>
    </row>
    <row r="2" spans="1:34" x14ac:dyDescent="0.25">
      <c r="A2">
        <v>1095886</v>
      </c>
      <c r="B2" t="s">
        <v>100</v>
      </c>
      <c r="F2" t="s">
        <v>20</v>
      </c>
      <c r="H2">
        <v>5527</v>
      </c>
      <c r="I2" t="s">
        <v>52</v>
      </c>
      <c r="J2">
        <f>VLOOKUP(I2,Key!$A$1:$C$73,2,FALSE)</f>
        <v>43.042490000000001</v>
      </c>
      <c r="K2">
        <f>VLOOKUP(I2,Key!$A$1:$C$73,3,FALSE)</f>
        <v>-87.909959999999998</v>
      </c>
      <c r="L2" t="s">
        <v>37</v>
      </c>
      <c r="M2">
        <f>VLOOKUP(L2,Key!$A$1:$C$73,2,FALSE)</f>
        <v>43.049230000000001</v>
      </c>
      <c r="N2">
        <f>VLOOKUP(L2,Key!$A$1:$C$73,3,FALSE)</f>
        <v>-87.911940000000001</v>
      </c>
      <c r="O2">
        <v>4</v>
      </c>
      <c r="P2">
        <v>0</v>
      </c>
      <c r="Q2">
        <v>0.6</v>
      </c>
      <c r="R2">
        <v>0.6</v>
      </c>
      <c r="S2">
        <v>24</v>
      </c>
      <c r="T2">
        <f t="shared" ref="T2:T65" si="0">-1</f>
        <v>-1</v>
      </c>
      <c r="U2" s="1">
        <v>42847</v>
      </c>
      <c r="V2" s="13">
        <f t="shared" ref="V2:V65" si="1">DATE(YEAR(U2), MONTH(U2), 1)</f>
        <v>42826</v>
      </c>
      <c r="W2" s="14">
        <f t="shared" ref="W2:W65" si="2">U2</f>
        <v>42847</v>
      </c>
      <c r="X2" s="1" t="str">
        <f t="shared" ref="X2:X65" si="3">TEXT(W2,"dddd")</f>
        <v>Saturday</v>
      </c>
      <c r="Y2" s="2">
        <v>0.91490740740740739</v>
      </c>
      <c r="Z2" s="2">
        <f t="shared" ref="Z2:Z65" si="4">MROUND(Y2, "1:00")</f>
        <v>0.91666666666666663</v>
      </c>
      <c r="AA2">
        <f>1</f>
        <v>1</v>
      </c>
      <c r="AB2" s="1">
        <v>42847</v>
      </c>
      <c r="AC2" s="13">
        <f t="shared" ref="AC2:AC65" si="5">DATE(YEAR(AB2), MONTH(AB2), 1)</f>
        <v>42826</v>
      </c>
      <c r="AD2" s="14">
        <f t="shared" ref="AD2:AD65" si="6">AB2</f>
        <v>42847</v>
      </c>
      <c r="AE2" s="1" t="str">
        <f t="shared" ref="AE2:AE65" si="7">TEXT(AD2,"dddd")</f>
        <v>Saturday</v>
      </c>
      <c r="AF2" s="2">
        <v>0.91799768518518521</v>
      </c>
      <c r="AG2" s="2">
        <f t="shared" ref="AG2:AG65" si="8">MROUND(AF2, "1:00")</f>
        <v>0.91666666666666663</v>
      </c>
      <c r="AH2" t="s">
        <v>23</v>
      </c>
    </row>
    <row r="3" spans="1:34" x14ac:dyDescent="0.25">
      <c r="A3">
        <v>1095886</v>
      </c>
      <c r="B3" t="s">
        <v>100</v>
      </c>
      <c r="F3" t="s">
        <v>20</v>
      </c>
      <c r="H3">
        <v>5428</v>
      </c>
      <c r="I3" t="s">
        <v>78</v>
      </c>
      <c r="J3">
        <f>VLOOKUP(I3,Key!$A$1:$C$73,2,FALSE)</f>
        <v>43.048200000000001</v>
      </c>
      <c r="K3">
        <f>VLOOKUP(I3,Key!$A$1:$C$73,3,FALSE)</f>
        <v>-87.900859999999994</v>
      </c>
      <c r="L3" t="s">
        <v>44</v>
      </c>
      <c r="M3">
        <f>VLOOKUP(L3,Key!$A$1:$C$73,2,FALSE)</f>
        <v>43.03886</v>
      </c>
      <c r="N3">
        <f>VLOOKUP(L3,Key!$A$1:$C$73,3,FALSE)</f>
        <v>-87.902720000000002</v>
      </c>
      <c r="O3">
        <v>6</v>
      </c>
      <c r="P3">
        <v>0</v>
      </c>
      <c r="Q3">
        <v>0.9</v>
      </c>
      <c r="R3">
        <v>0.9</v>
      </c>
      <c r="S3">
        <v>36</v>
      </c>
      <c r="T3">
        <f t="shared" si="0"/>
        <v>-1</v>
      </c>
      <c r="U3" s="1">
        <v>42844</v>
      </c>
      <c r="V3" s="13">
        <f t="shared" si="1"/>
        <v>42826</v>
      </c>
      <c r="W3" s="14">
        <f t="shared" si="2"/>
        <v>42844</v>
      </c>
      <c r="X3" s="1" t="str">
        <f t="shared" si="3"/>
        <v>Wednesday</v>
      </c>
      <c r="Y3" s="2">
        <v>0.32193287037037038</v>
      </c>
      <c r="Z3" s="2">
        <f t="shared" si="4"/>
        <v>0.33333333333333331</v>
      </c>
      <c r="AA3">
        <f>1</f>
        <v>1</v>
      </c>
      <c r="AB3" s="1">
        <v>42844</v>
      </c>
      <c r="AC3" s="13">
        <f t="shared" si="5"/>
        <v>42826</v>
      </c>
      <c r="AD3" s="14">
        <f t="shared" si="6"/>
        <v>42844</v>
      </c>
      <c r="AE3" s="1" t="str">
        <f t="shared" si="7"/>
        <v>Wednesday</v>
      </c>
      <c r="AF3" s="2">
        <v>0.32619212962962962</v>
      </c>
      <c r="AG3" s="2">
        <f t="shared" si="8"/>
        <v>0.33333333333333331</v>
      </c>
      <c r="AH3" t="s">
        <v>23</v>
      </c>
    </row>
    <row r="4" spans="1:34" x14ac:dyDescent="0.25">
      <c r="A4">
        <v>1095886</v>
      </c>
      <c r="B4" t="s">
        <v>100</v>
      </c>
      <c r="F4" t="s">
        <v>20</v>
      </c>
      <c r="H4">
        <v>11093</v>
      </c>
      <c r="I4" t="s">
        <v>78</v>
      </c>
      <c r="J4">
        <f>VLOOKUP(I4,Key!$A$1:$C$73,2,FALSE)</f>
        <v>43.048200000000001</v>
      </c>
      <c r="K4">
        <f>VLOOKUP(I4,Key!$A$1:$C$73,3,FALSE)</f>
        <v>-87.900859999999994</v>
      </c>
      <c r="L4" t="s">
        <v>44</v>
      </c>
      <c r="M4">
        <f>VLOOKUP(L4,Key!$A$1:$C$73,2,FALSE)</f>
        <v>43.03886</v>
      </c>
      <c r="N4">
        <f>VLOOKUP(L4,Key!$A$1:$C$73,3,FALSE)</f>
        <v>-87.902720000000002</v>
      </c>
      <c r="O4">
        <v>5</v>
      </c>
      <c r="P4">
        <v>0</v>
      </c>
      <c r="Q4">
        <v>0.8</v>
      </c>
      <c r="R4">
        <v>0.7</v>
      </c>
      <c r="S4">
        <v>30</v>
      </c>
      <c r="T4">
        <f t="shared" si="0"/>
        <v>-1</v>
      </c>
      <c r="U4" s="1">
        <v>42837</v>
      </c>
      <c r="V4" s="13">
        <f t="shared" si="1"/>
        <v>42826</v>
      </c>
      <c r="W4" s="14">
        <f t="shared" si="2"/>
        <v>42837</v>
      </c>
      <c r="X4" s="1" t="str">
        <f t="shared" si="3"/>
        <v>Wednesday</v>
      </c>
      <c r="Y4" s="2">
        <v>0.4869560185185185</v>
      </c>
      <c r="Z4" s="2">
        <f t="shared" si="4"/>
        <v>0.5</v>
      </c>
      <c r="AA4">
        <f>1</f>
        <v>1</v>
      </c>
      <c r="AB4" s="1">
        <v>42837</v>
      </c>
      <c r="AC4" s="13">
        <f t="shared" si="5"/>
        <v>42826</v>
      </c>
      <c r="AD4" s="14">
        <f t="shared" si="6"/>
        <v>42837</v>
      </c>
      <c r="AE4" s="1" t="str">
        <f t="shared" si="7"/>
        <v>Wednesday</v>
      </c>
      <c r="AF4" s="2">
        <v>0.49081018518518515</v>
      </c>
      <c r="AG4" s="2">
        <f t="shared" si="8"/>
        <v>0.5</v>
      </c>
      <c r="AH4" t="s">
        <v>23</v>
      </c>
    </row>
    <row r="5" spans="1:34" x14ac:dyDescent="0.25">
      <c r="A5">
        <v>1095886</v>
      </c>
      <c r="B5" t="s">
        <v>100</v>
      </c>
      <c r="F5" t="s">
        <v>20</v>
      </c>
      <c r="H5">
        <v>11093</v>
      </c>
      <c r="I5" t="s">
        <v>44</v>
      </c>
      <c r="J5">
        <f>VLOOKUP(I5,Key!$A$1:$C$73,2,FALSE)</f>
        <v>43.03886</v>
      </c>
      <c r="K5">
        <f>VLOOKUP(I5,Key!$A$1:$C$73,3,FALSE)</f>
        <v>-87.902720000000002</v>
      </c>
      <c r="L5" t="s">
        <v>78</v>
      </c>
      <c r="M5">
        <f>VLOOKUP(L5,Key!$A$1:$C$73,2,FALSE)</f>
        <v>43.048200000000001</v>
      </c>
      <c r="N5">
        <f>VLOOKUP(L5,Key!$A$1:$C$73,3,FALSE)</f>
        <v>-87.900859999999994</v>
      </c>
      <c r="O5">
        <v>5</v>
      </c>
      <c r="P5">
        <v>0</v>
      </c>
      <c r="Q5">
        <v>0.8</v>
      </c>
      <c r="R5">
        <v>0.7</v>
      </c>
      <c r="S5">
        <v>30</v>
      </c>
      <c r="T5">
        <f t="shared" si="0"/>
        <v>-1</v>
      </c>
      <c r="U5" s="1">
        <v>42837</v>
      </c>
      <c r="V5" s="13">
        <f t="shared" si="1"/>
        <v>42826</v>
      </c>
      <c r="W5" s="14">
        <f t="shared" si="2"/>
        <v>42837</v>
      </c>
      <c r="X5" s="1" t="str">
        <f t="shared" si="3"/>
        <v>Wednesday</v>
      </c>
      <c r="Y5" s="2">
        <v>0.77644675925925932</v>
      </c>
      <c r="Z5" s="2">
        <f t="shared" si="4"/>
        <v>0.79166666666666663</v>
      </c>
      <c r="AA5">
        <f>1</f>
        <v>1</v>
      </c>
      <c r="AB5" s="1">
        <v>42837</v>
      </c>
      <c r="AC5" s="13">
        <f t="shared" si="5"/>
        <v>42826</v>
      </c>
      <c r="AD5" s="14">
        <f t="shared" si="6"/>
        <v>42837</v>
      </c>
      <c r="AE5" s="1" t="str">
        <f t="shared" si="7"/>
        <v>Wednesday</v>
      </c>
      <c r="AF5" s="2">
        <v>0.78046296296296302</v>
      </c>
      <c r="AG5" s="2">
        <f t="shared" si="8"/>
        <v>0.79166666666666663</v>
      </c>
      <c r="AH5" t="s">
        <v>23</v>
      </c>
    </row>
    <row r="6" spans="1:34" x14ac:dyDescent="0.25">
      <c r="A6">
        <v>1095886</v>
      </c>
      <c r="B6" t="s">
        <v>100</v>
      </c>
      <c r="F6" t="s">
        <v>20</v>
      </c>
      <c r="H6">
        <v>11093</v>
      </c>
      <c r="I6" t="s">
        <v>78</v>
      </c>
      <c r="J6">
        <f>VLOOKUP(I6,Key!$A$1:$C$73,2,FALSE)</f>
        <v>43.048200000000001</v>
      </c>
      <c r="K6">
        <f>VLOOKUP(I6,Key!$A$1:$C$73,3,FALSE)</f>
        <v>-87.900859999999994</v>
      </c>
      <c r="L6" t="s">
        <v>44</v>
      </c>
      <c r="M6">
        <f>VLOOKUP(L6,Key!$A$1:$C$73,2,FALSE)</f>
        <v>43.03886</v>
      </c>
      <c r="N6">
        <f>VLOOKUP(L6,Key!$A$1:$C$73,3,FALSE)</f>
        <v>-87.902720000000002</v>
      </c>
      <c r="O6">
        <v>5</v>
      </c>
      <c r="P6">
        <v>0</v>
      </c>
      <c r="Q6">
        <v>0.8</v>
      </c>
      <c r="R6">
        <v>0.7</v>
      </c>
      <c r="S6">
        <v>30</v>
      </c>
      <c r="T6">
        <f t="shared" si="0"/>
        <v>-1</v>
      </c>
      <c r="U6" s="1">
        <v>42838</v>
      </c>
      <c r="V6" s="13">
        <f t="shared" si="1"/>
        <v>42826</v>
      </c>
      <c r="W6" s="14">
        <f t="shared" si="2"/>
        <v>42838</v>
      </c>
      <c r="X6" s="1" t="str">
        <f t="shared" si="3"/>
        <v>Thursday</v>
      </c>
      <c r="Y6" s="2">
        <v>0.54405092592592597</v>
      </c>
      <c r="Z6" s="2">
        <f t="shared" si="4"/>
        <v>0.54166666666666663</v>
      </c>
      <c r="AA6">
        <f>1</f>
        <v>1</v>
      </c>
      <c r="AB6" s="1">
        <v>42838</v>
      </c>
      <c r="AC6" s="13">
        <f t="shared" si="5"/>
        <v>42826</v>
      </c>
      <c r="AD6" s="14">
        <f t="shared" si="6"/>
        <v>42838</v>
      </c>
      <c r="AE6" s="1" t="str">
        <f t="shared" si="7"/>
        <v>Thursday</v>
      </c>
      <c r="AF6" s="2">
        <v>0.5473958333333333</v>
      </c>
      <c r="AG6" s="2">
        <f t="shared" si="8"/>
        <v>0.54166666666666663</v>
      </c>
      <c r="AH6" t="s">
        <v>23</v>
      </c>
    </row>
    <row r="7" spans="1:34" x14ac:dyDescent="0.25">
      <c r="A7">
        <v>1095886</v>
      </c>
      <c r="B7" t="s">
        <v>100</v>
      </c>
      <c r="F7" t="s">
        <v>20</v>
      </c>
      <c r="H7">
        <v>188</v>
      </c>
      <c r="I7" t="s">
        <v>44</v>
      </c>
      <c r="J7">
        <f>VLOOKUP(I7,Key!$A$1:$C$73,2,FALSE)</f>
        <v>43.03886</v>
      </c>
      <c r="K7">
        <f>VLOOKUP(I7,Key!$A$1:$C$73,3,FALSE)</f>
        <v>-87.902720000000002</v>
      </c>
      <c r="L7" t="s">
        <v>78</v>
      </c>
      <c r="M7">
        <f>VLOOKUP(L7,Key!$A$1:$C$73,2,FALSE)</f>
        <v>43.048200000000001</v>
      </c>
      <c r="N7">
        <f>VLOOKUP(L7,Key!$A$1:$C$73,3,FALSE)</f>
        <v>-87.900859999999994</v>
      </c>
      <c r="O7">
        <v>6</v>
      </c>
      <c r="P7">
        <v>0</v>
      </c>
      <c r="Q7">
        <v>0.9</v>
      </c>
      <c r="R7">
        <v>0.9</v>
      </c>
      <c r="S7">
        <v>36</v>
      </c>
      <c r="T7">
        <f t="shared" si="0"/>
        <v>-1</v>
      </c>
      <c r="U7" s="1">
        <v>42838</v>
      </c>
      <c r="V7" s="13">
        <f t="shared" si="1"/>
        <v>42826</v>
      </c>
      <c r="W7" s="14">
        <f t="shared" si="2"/>
        <v>42838</v>
      </c>
      <c r="X7" s="1" t="str">
        <f t="shared" si="3"/>
        <v>Thursday</v>
      </c>
      <c r="Y7" s="2">
        <v>0.69555555555555559</v>
      </c>
      <c r="Z7" s="2">
        <f t="shared" si="4"/>
        <v>0.70833333333333326</v>
      </c>
      <c r="AA7">
        <f>1</f>
        <v>1</v>
      </c>
      <c r="AB7" s="1">
        <v>42838</v>
      </c>
      <c r="AC7" s="13">
        <f t="shared" si="5"/>
        <v>42826</v>
      </c>
      <c r="AD7" s="14">
        <f t="shared" si="6"/>
        <v>42838</v>
      </c>
      <c r="AE7" s="1" t="str">
        <f t="shared" si="7"/>
        <v>Thursday</v>
      </c>
      <c r="AF7" s="2">
        <v>0.69984953703703701</v>
      </c>
      <c r="AG7" s="2">
        <f t="shared" si="8"/>
        <v>0.70833333333333326</v>
      </c>
      <c r="AH7" t="s">
        <v>23</v>
      </c>
    </row>
    <row r="8" spans="1:34" x14ac:dyDescent="0.25">
      <c r="A8">
        <v>1095890</v>
      </c>
      <c r="B8" t="s">
        <v>100</v>
      </c>
      <c r="F8" t="s">
        <v>20</v>
      </c>
      <c r="H8">
        <v>5444</v>
      </c>
      <c r="I8" t="s">
        <v>36</v>
      </c>
      <c r="J8">
        <f>VLOOKUP(I8,Key!$A$1:$C$73,2,FALSE)</f>
        <v>43.03519</v>
      </c>
      <c r="K8">
        <f>VLOOKUP(I8,Key!$A$1:$C$73,3,FALSE)</f>
        <v>-87.907390000000007</v>
      </c>
      <c r="L8" t="s">
        <v>57</v>
      </c>
      <c r="M8">
        <f>VLOOKUP(L8,Key!$A$1:$C$73,2,FALSE)</f>
        <v>43.03913</v>
      </c>
      <c r="N8">
        <f>VLOOKUP(L8,Key!$A$1:$C$73,3,FALSE)</f>
        <v>-87.916150000000002</v>
      </c>
      <c r="O8">
        <v>6</v>
      </c>
      <c r="P8">
        <v>0</v>
      </c>
      <c r="Q8">
        <v>0.9</v>
      </c>
      <c r="R8">
        <v>0.9</v>
      </c>
      <c r="S8">
        <v>36</v>
      </c>
      <c r="T8">
        <f t="shared" si="0"/>
        <v>-1</v>
      </c>
      <c r="U8" s="1">
        <v>42839</v>
      </c>
      <c r="V8" s="13">
        <f t="shared" si="1"/>
        <v>42826</v>
      </c>
      <c r="W8" s="14">
        <f t="shared" si="2"/>
        <v>42839</v>
      </c>
      <c r="X8" s="1" t="str">
        <f t="shared" si="3"/>
        <v>Friday</v>
      </c>
      <c r="Y8" s="2">
        <v>0.4264236111111111</v>
      </c>
      <c r="Z8" s="2">
        <f t="shared" si="4"/>
        <v>0.41666666666666663</v>
      </c>
      <c r="AA8">
        <f>1</f>
        <v>1</v>
      </c>
      <c r="AB8" s="1">
        <v>42839</v>
      </c>
      <c r="AC8" s="13">
        <f t="shared" si="5"/>
        <v>42826</v>
      </c>
      <c r="AD8" s="14">
        <f t="shared" si="6"/>
        <v>42839</v>
      </c>
      <c r="AE8" s="1" t="str">
        <f t="shared" si="7"/>
        <v>Friday</v>
      </c>
      <c r="AF8" s="2">
        <v>0.43103009259259256</v>
      </c>
      <c r="AG8" s="2">
        <f t="shared" si="8"/>
        <v>0.41666666666666663</v>
      </c>
      <c r="AH8" t="s">
        <v>23</v>
      </c>
    </row>
    <row r="9" spans="1:34" x14ac:dyDescent="0.25">
      <c r="A9">
        <v>1095898</v>
      </c>
      <c r="B9" t="s">
        <v>100</v>
      </c>
      <c r="F9" t="s">
        <v>20</v>
      </c>
      <c r="H9">
        <v>11140</v>
      </c>
      <c r="I9" t="s">
        <v>53</v>
      </c>
      <c r="J9">
        <f>VLOOKUP(I9,Key!$A$1:$C$73,2,FALSE)</f>
        <v>43.04824</v>
      </c>
      <c r="K9">
        <f>VLOOKUP(I9,Key!$A$1:$C$73,3,FALSE)</f>
        <v>-87.904970000000006</v>
      </c>
      <c r="L9" t="s">
        <v>52</v>
      </c>
      <c r="M9">
        <f>VLOOKUP(L9,Key!$A$1:$C$73,2,FALSE)</f>
        <v>43.042490000000001</v>
      </c>
      <c r="N9">
        <f>VLOOKUP(L9,Key!$A$1:$C$73,3,FALSE)</f>
        <v>-87.909959999999998</v>
      </c>
      <c r="O9">
        <v>4</v>
      </c>
      <c r="P9">
        <v>0</v>
      </c>
      <c r="Q9">
        <v>0.6</v>
      </c>
      <c r="R9">
        <v>0.6</v>
      </c>
      <c r="S9">
        <v>24</v>
      </c>
      <c r="T9">
        <f t="shared" si="0"/>
        <v>-1</v>
      </c>
      <c r="U9" s="1">
        <v>42835</v>
      </c>
      <c r="V9" s="13">
        <f t="shared" si="1"/>
        <v>42826</v>
      </c>
      <c r="W9" s="14">
        <f t="shared" si="2"/>
        <v>42835</v>
      </c>
      <c r="X9" s="1" t="str">
        <f t="shared" si="3"/>
        <v>Monday</v>
      </c>
      <c r="Y9" s="2">
        <v>0.57878472222222221</v>
      </c>
      <c r="Z9" s="2">
        <f t="shared" si="4"/>
        <v>0.58333333333333326</v>
      </c>
      <c r="AA9">
        <f>1</f>
        <v>1</v>
      </c>
      <c r="AB9" s="1">
        <v>42835</v>
      </c>
      <c r="AC9" s="13">
        <f t="shared" si="5"/>
        <v>42826</v>
      </c>
      <c r="AD9" s="14">
        <f t="shared" si="6"/>
        <v>42835</v>
      </c>
      <c r="AE9" s="1" t="str">
        <f t="shared" si="7"/>
        <v>Monday</v>
      </c>
      <c r="AF9" s="2">
        <v>0.58187500000000003</v>
      </c>
      <c r="AG9" s="2">
        <f t="shared" si="8"/>
        <v>0.58333333333333326</v>
      </c>
      <c r="AH9" t="s">
        <v>23</v>
      </c>
    </row>
    <row r="10" spans="1:34" x14ac:dyDescent="0.25">
      <c r="A10">
        <v>1095898</v>
      </c>
      <c r="B10" t="s">
        <v>100</v>
      </c>
      <c r="F10" t="s">
        <v>20</v>
      </c>
      <c r="H10">
        <v>5221</v>
      </c>
      <c r="I10" t="s">
        <v>52</v>
      </c>
      <c r="J10">
        <f>VLOOKUP(I10,Key!$A$1:$C$73,2,FALSE)</f>
        <v>43.042490000000001</v>
      </c>
      <c r="K10">
        <f>VLOOKUP(I10,Key!$A$1:$C$73,3,FALSE)</f>
        <v>-87.909959999999998</v>
      </c>
      <c r="L10" t="s">
        <v>53</v>
      </c>
      <c r="M10">
        <f>VLOOKUP(L10,Key!$A$1:$C$73,2,FALSE)</f>
        <v>43.04824</v>
      </c>
      <c r="N10">
        <f>VLOOKUP(L10,Key!$A$1:$C$73,3,FALSE)</f>
        <v>-87.904970000000006</v>
      </c>
      <c r="O10">
        <v>6</v>
      </c>
      <c r="P10">
        <v>0</v>
      </c>
      <c r="Q10">
        <v>0.9</v>
      </c>
      <c r="R10">
        <v>0.9</v>
      </c>
      <c r="S10">
        <v>36</v>
      </c>
      <c r="T10">
        <f t="shared" si="0"/>
        <v>-1</v>
      </c>
      <c r="U10" s="1">
        <v>42835</v>
      </c>
      <c r="V10" s="13">
        <f t="shared" si="1"/>
        <v>42826</v>
      </c>
      <c r="W10" s="14">
        <f t="shared" si="2"/>
        <v>42835</v>
      </c>
      <c r="X10" s="1" t="str">
        <f t="shared" si="3"/>
        <v>Monday</v>
      </c>
      <c r="Y10" s="2">
        <v>0.54351851851851851</v>
      </c>
      <c r="Z10" s="2">
        <f t="shared" si="4"/>
        <v>0.54166666666666663</v>
      </c>
      <c r="AA10">
        <f>1</f>
        <v>1</v>
      </c>
      <c r="AB10" s="1">
        <v>42835</v>
      </c>
      <c r="AC10" s="13">
        <f t="shared" si="5"/>
        <v>42826</v>
      </c>
      <c r="AD10" s="14">
        <f t="shared" si="6"/>
        <v>42835</v>
      </c>
      <c r="AE10" s="1" t="str">
        <f t="shared" si="7"/>
        <v>Monday</v>
      </c>
      <c r="AF10" s="2">
        <v>0.54789351851851853</v>
      </c>
      <c r="AG10" s="2">
        <f t="shared" si="8"/>
        <v>0.54166666666666663</v>
      </c>
      <c r="AH10" t="s">
        <v>23</v>
      </c>
    </row>
    <row r="11" spans="1:34" x14ac:dyDescent="0.25">
      <c r="A11">
        <v>1144239</v>
      </c>
      <c r="B11" t="s">
        <v>100</v>
      </c>
      <c r="F11" t="s">
        <v>20</v>
      </c>
      <c r="H11">
        <v>183</v>
      </c>
      <c r="I11" t="s">
        <v>48</v>
      </c>
      <c r="J11">
        <f>VLOOKUP(I11,Key!$A$1:$C$73,2,FALSE)</f>
        <v>43.031320000000001</v>
      </c>
      <c r="K11">
        <f>VLOOKUP(I11,Key!$A$1:$C$73,3,FALSE)</f>
        <v>-87.904259999999994</v>
      </c>
      <c r="L11" t="s">
        <v>36</v>
      </c>
      <c r="M11">
        <f>VLOOKUP(L11,Key!$A$1:$C$73,2,FALSE)</f>
        <v>43.03519</v>
      </c>
      <c r="N11">
        <f>VLOOKUP(L11,Key!$A$1:$C$73,3,FALSE)</f>
        <v>-87.907390000000007</v>
      </c>
      <c r="O11">
        <v>3</v>
      </c>
      <c r="P11">
        <v>0</v>
      </c>
      <c r="Q11">
        <v>0.5</v>
      </c>
      <c r="R11">
        <v>0.4</v>
      </c>
      <c r="S11">
        <v>18</v>
      </c>
      <c r="T11">
        <f t="shared" si="0"/>
        <v>-1</v>
      </c>
      <c r="U11" s="1">
        <v>42832</v>
      </c>
      <c r="V11" s="13">
        <f t="shared" si="1"/>
        <v>42826</v>
      </c>
      <c r="W11" s="14">
        <f t="shared" si="2"/>
        <v>42832</v>
      </c>
      <c r="X11" s="1" t="str">
        <f t="shared" si="3"/>
        <v>Friday</v>
      </c>
      <c r="Y11" s="2">
        <v>0.52127314814814818</v>
      </c>
      <c r="Z11" s="2">
        <f t="shared" si="4"/>
        <v>0.54166666666666663</v>
      </c>
      <c r="AA11">
        <f>1</f>
        <v>1</v>
      </c>
      <c r="AB11" s="1">
        <v>42832</v>
      </c>
      <c r="AC11" s="13">
        <f t="shared" si="5"/>
        <v>42826</v>
      </c>
      <c r="AD11" s="14">
        <f t="shared" si="6"/>
        <v>42832</v>
      </c>
      <c r="AE11" s="1" t="str">
        <f t="shared" si="7"/>
        <v>Friday</v>
      </c>
      <c r="AF11" s="2">
        <v>0.5235995370370371</v>
      </c>
      <c r="AG11" s="2">
        <f t="shared" si="8"/>
        <v>0.54166666666666663</v>
      </c>
      <c r="AH11" t="s">
        <v>23</v>
      </c>
    </row>
    <row r="12" spans="1:34" x14ac:dyDescent="0.25">
      <c r="A12">
        <v>1171974</v>
      </c>
      <c r="B12" t="s">
        <v>100</v>
      </c>
      <c r="F12" t="s">
        <v>20</v>
      </c>
      <c r="H12">
        <v>11066</v>
      </c>
      <c r="I12" t="s">
        <v>42</v>
      </c>
      <c r="J12">
        <f>VLOOKUP(I12,Key!$A$1:$C$73,2,FALSE)</f>
        <v>43.038719999999998</v>
      </c>
      <c r="K12">
        <f>VLOOKUP(I12,Key!$A$1:$C$73,3,FALSE)</f>
        <v>-87.905339999999995</v>
      </c>
      <c r="L12" t="s">
        <v>28</v>
      </c>
      <c r="M12">
        <f>VLOOKUP(L12,Key!$A$1:$C$73,2,FALSE)</f>
        <v>43.038580000000003</v>
      </c>
      <c r="N12">
        <f>VLOOKUP(L12,Key!$A$1:$C$73,3,FALSE)</f>
        <v>-87.90934</v>
      </c>
      <c r="O12">
        <v>95</v>
      </c>
      <c r="P12">
        <v>0</v>
      </c>
      <c r="Q12">
        <v>14.3</v>
      </c>
      <c r="R12">
        <v>13.5</v>
      </c>
      <c r="S12">
        <v>570</v>
      </c>
      <c r="T12">
        <f t="shared" si="0"/>
        <v>-1</v>
      </c>
      <c r="U12" s="1">
        <v>42849</v>
      </c>
      <c r="V12" s="13">
        <f t="shared" si="1"/>
        <v>42826</v>
      </c>
      <c r="W12" s="14">
        <f t="shared" si="2"/>
        <v>42849</v>
      </c>
      <c r="X12" s="1" t="str">
        <f t="shared" si="3"/>
        <v>Monday</v>
      </c>
      <c r="Y12" s="2">
        <v>0.89009259259259255</v>
      </c>
      <c r="Z12" s="2">
        <f t="shared" si="4"/>
        <v>0.875</v>
      </c>
      <c r="AA12">
        <f>1</f>
        <v>1</v>
      </c>
      <c r="AB12" s="1">
        <v>42849</v>
      </c>
      <c r="AC12" s="13">
        <f t="shared" si="5"/>
        <v>42826</v>
      </c>
      <c r="AD12" s="14">
        <f t="shared" si="6"/>
        <v>42849</v>
      </c>
      <c r="AE12" s="1" t="str">
        <f t="shared" si="7"/>
        <v>Monday</v>
      </c>
      <c r="AF12" s="2">
        <v>0.95601851851851849</v>
      </c>
      <c r="AG12" s="2">
        <f t="shared" si="8"/>
        <v>0.95833333333333326</v>
      </c>
      <c r="AH12" t="s">
        <v>23</v>
      </c>
    </row>
    <row r="13" spans="1:34" x14ac:dyDescent="0.25">
      <c r="A13">
        <v>1197971</v>
      </c>
      <c r="B13" t="s">
        <v>100</v>
      </c>
      <c r="F13" t="s">
        <v>20</v>
      </c>
      <c r="H13">
        <v>11166</v>
      </c>
      <c r="I13" t="s">
        <v>92</v>
      </c>
      <c r="J13">
        <f>VLOOKUP(I13,Key!$A$1:$C$73,2,FALSE)</f>
        <v>43.038245000000003</v>
      </c>
      <c r="K13">
        <f>VLOOKUP(I13,Key!$A$1:$C$73,3,FALSE)</f>
        <v>-87.914811999999998</v>
      </c>
      <c r="L13" t="s">
        <v>92</v>
      </c>
      <c r="M13">
        <f>VLOOKUP(L13,Key!$A$1:$C$73,2,FALSE)</f>
        <v>43.038245000000003</v>
      </c>
      <c r="N13">
        <f>VLOOKUP(L13,Key!$A$1:$C$73,3,FALSE)</f>
        <v>-87.914811999999998</v>
      </c>
      <c r="O13">
        <v>0</v>
      </c>
      <c r="P13">
        <v>0</v>
      </c>
      <c r="Q13">
        <v>0</v>
      </c>
      <c r="R13">
        <v>0</v>
      </c>
      <c r="S13">
        <v>0</v>
      </c>
      <c r="T13">
        <f t="shared" si="0"/>
        <v>-1</v>
      </c>
      <c r="U13" s="1">
        <v>42853</v>
      </c>
      <c r="V13" s="13">
        <f t="shared" si="1"/>
        <v>42826</v>
      </c>
      <c r="W13" s="14">
        <f t="shared" si="2"/>
        <v>42853</v>
      </c>
      <c r="X13" s="1" t="str">
        <f t="shared" si="3"/>
        <v>Friday</v>
      </c>
      <c r="Y13" s="2">
        <v>0.66002314814814811</v>
      </c>
      <c r="Z13" s="2">
        <f t="shared" si="4"/>
        <v>0.66666666666666663</v>
      </c>
      <c r="AA13">
        <f>1</f>
        <v>1</v>
      </c>
      <c r="AB13" s="1">
        <v>42853</v>
      </c>
      <c r="AC13" s="13">
        <f t="shared" si="5"/>
        <v>42826</v>
      </c>
      <c r="AD13" s="14">
        <f t="shared" si="6"/>
        <v>42853</v>
      </c>
      <c r="AE13" s="1" t="str">
        <f t="shared" si="7"/>
        <v>Friday</v>
      </c>
      <c r="AF13" s="2">
        <v>0.66009259259259256</v>
      </c>
      <c r="AG13" s="2">
        <f t="shared" si="8"/>
        <v>0.66666666666666663</v>
      </c>
      <c r="AH13" t="s">
        <v>25</v>
      </c>
    </row>
    <row r="14" spans="1:34" x14ac:dyDescent="0.25">
      <c r="A14">
        <v>1197971</v>
      </c>
      <c r="B14" t="s">
        <v>100</v>
      </c>
      <c r="F14" t="s">
        <v>20</v>
      </c>
      <c r="H14">
        <v>11166</v>
      </c>
      <c r="I14" t="s">
        <v>92</v>
      </c>
      <c r="J14">
        <f>VLOOKUP(I14,Key!$A$1:$C$73,2,FALSE)</f>
        <v>43.038245000000003</v>
      </c>
      <c r="K14">
        <f>VLOOKUP(I14,Key!$A$1:$C$73,3,FALSE)</f>
        <v>-87.914811999999998</v>
      </c>
      <c r="L14" t="s">
        <v>92</v>
      </c>
      <c r="M14">
        <f>VLOOKUP(L14,Key!$A$1:$C$73,2,FALSE)</f>
        <v>43.038245000000003</v>
      </c>
      <c r="N14">
        <f>VLOOKUP(L14,Key!$A$1:$C$73,3,FALSE)</f>
        <v>-87.914811999999998</v>
      </c>
      <c r="O14">
        <v>0</v>
      </c>
      <c r="P14">
        <v>0</v>
      </c>
      <c r="Q14">
        <v>0</v>
      </c>
      <c r="R14">
        <v>0</v>
      </c>
      <c r="S14">
        <v>0</v>
      </c>
      <c r="T14">
        <f t="shared" si="0"/>
        <v>-1</v>
      </c>
      <c r="U14" s="1">
        <v>42853</v>
      </c>
      <c r="V14" s="13">
        <f t="shared" si="1"/>
        <v>42826</v>
      </c>
      <c r="W14" s="14">
        <f t="shared" si="2"/>
        <v>42853</v>
      </c>
      <c r="X14" s="1" t="str">
        <f t="shared" si="3"/>
        <v>Friday</v>
      </c>
      <c r="Y14" s="2">
        <v>0.66078703703703701</v>
      </c>
      <c r="Z14" s="2">
        <f t="shared" si="4"/>
        <v>0.66666666666666663</v>
      </c>
      <c r="AA14">
        <f>1</f>
        <v>1</v>
      </c>
      <c r="AB14" s="1">
        <v>42853</v>
      </c>
      <c r="AC14" s="13">
        <f t="shared" si="5"/>
        <v>42826</v>
      </c>
      <c r="AD14" s="14">
        <f t="shared" si="6"/>
        <v>42853</v>
      </c>
      <c r="AE14" s="1" t="str">
        <f t="shared" si="7"/>
        <v>Friday</v>
      </c>
      <c r="AF14" s="2">
        <v>0.66091435185185188</v>
      </c>
      <c r="AG14" s="2">
        <f t="shared" si="8"/>
        <v>0.66666666666666663</v>
      </c>
      <c r="AH14" t="s">
        <v>25</v>
      </c>
    </row>
    <row r="15" spans="1:34" x14ac:dyDescent="0.25">
      <c r="A15">
        <v>1200585</v>
      </c>
      <c r="B15" t="s">
        <v>100</v>
      </c>
      <c r="F15" t="s">
        <v>20</v>
      </c>
      <c r="H15">
        <v>5513</v>
      </c>
      <c r="I15" t="s">
        <v>53</v>
      </c>
      <c r="J15">
        <f>VLOOKUP(I15,Key!$A$1:$C$73,2,FALSE)</f>
        <v>43.04824</v>
      </c>
      <c r="K15">
        <f>VLOOKUP(I15,Key!$A$1:$C$73,3,FALSE)</f>
        <v>-87.904970000000006</v>
      </c>
      <c r="L15" t="s">
        <v>37</v>
      </c>
      <c r="M15">
        <f>VLOOKUP(L15,Key!$A$1:$C$73,2,FALSE)</f>
        <v>43.049230000000001</v>
      </c>
      <c r="N15">
        <f>VLOOKUP(L15,Key!$A$1:$C$73,3,FALSE)</f>
        <v>-87.911940000000001</v>
      </c>
      <c r="O15">
        <v>299</v>
      </c>
      <c r="P15">
        <v>0</v>
      </c>
      <c r="Q15">
        <v>18</v>
      </c>
      <c r="R15">
        <v>17.100000000000001</v>
      </c>
      <c r="S15">
        <v>720</v>
      </c>
      <c r="T15">
        <f t="shared" si="0"/>
        <v>-1</v>
      </c>
      <c r="U15" s="1">
        <v>42846</v>
      </c>
      <c r="V15" s="13">
        <f t="shared" si="1"/>
        <v>42826</v>
      </c>
      <c r="W15" s="14">
        <f t="shared" si="2"/>
        <v>42846</v>
      </c>
      <c r="X15" s="1" t="str">
        <f t="shared" si="3"/>
        <v>Friday</v>
      </c>
      <c r="Y15" s="2">
        <v>0.60887731481481489</v>
      </c>
      <c r="Z15" s="2">
        <f t="shared" si="4"/>
        <v>0.625</v>
      </c>
      <c r="AA15">
        <f>1</f>
        <v>1</v>
      </c>
      <c r="AB15" s="1">
        <v>42846</v>
      </c>
      <c r="AC15" s="13">
        <f t="shared" si="5"/>
        <v>42826</v>
      </c>
      <c r="AD15" s="14">
        <f t="shared" si="6"/>
        <v>42846</v>
      </c>
      <c r="AE15" s="1" t="str">
        <f t="shared" si="7"/>
        <v>Friday</v>
      </c>
      <c r="AF15" s="2">
        <v>0.81635416666666671</v>
      </c>
      <c r="AG15" s="2">
        <f t="shared" si="8"/>
        <v>0.83333333333333326</v>
      </c>
      <c r="AH15" t="s">
        <v>23</v>
      </c>
    </row>
    <row r="16" spans="1:34" x14ac:dyDescent="0.25">
      <c r="A16">
        <v>1200585</v>
      </c>
      <c r="B16" t="s">
        <v>100</v>
      </c>
      <c r="F16" t="s">
        <v>20</v>
      </c>
      <c r="H16">
        <v>989</v>
      </c>
      <c r="I16" t="s">
        <v>28</v>
      </c>
      <c r="J16">
        <f>VLOOKUP(I16,Key!$A$1:$C$73,2,FALSE)</f>
        <v>43.038580000000003</v>
      </c>
      <c r="K16">
        <f>VLOOKUP(I16,Key!$A$1:$C$73,3,FALSE)</f>
        <v>-87.90934</v>
      </c>
      <c r="L16" t="s">
        <v>26</v>
      </c>
      <c r="M16">
        <f>VLOOKUP(L16,Key!$A$1:$C$73,2,FALSE)</f>
        <v>43.034619999999997</v>
      </c>
      <c r="N16">
        <f>VLOOKUP(L16,Key!$A$1:$C$73,3,FALSE)</f>
        <v>-87.917500000000004</v>
      </c>
      <c r="O16">
        <v>5</v>
      </c>
      <c r="P16">
        <v>0</v>
      </c>
      <c r="Q16">
        <v>0.8</v>
      </c>
      <c r="R16">
        <v>0.7</v>
      </c>
      <c r="S16">
        <v>30</v>
      </c>
      <c r="T16">
        <f t="shared" si="0"/>
        <v>-1</v>
      </c>
      <c r="U16" s="1">
        <v>42843</v>
      </c>
      <c r="V16" s="13">
        <f t="shared" si="1"/>
        <v>42826</v>
      </c>
      <c r="W16" s="14">
        <f t="shared" si="2"/>
        <v>42843</v>
      </c>
      <c r="X16" s="1" t="str">
        <f t="shared" si="3"/>
        <v>Tuesday</v>
      </c>
      <c r="Y16" s="2">
        <v>0.79362268518518519</v>
      </c>
      <c r="Z16" s="2">
        <f t="shared" si="4"/>
        <v>0.79166666666666663</v>
      </c>
      <c r="AA16">
        <f>1</f>
        <v>1</v>
      </c>
      <c r="AB16" s="1">
        <v>42843</v>
      </c>
      <c r="AC16" s="13">
        <f t="shared" si="5"/>
        <v>42826</v>
      </c>
      <c r="AD16" s="14">
        <f t="shared" si="6"/>
        <v>42843</v>
      </c>
      <c r="AE16" s="1" t="str">
        <f t="shared" si="7"/>
        <v>Tuesday</v>
      </c>
      <c r="AF16" s="2">
        <v>0.79703703703703699</v>
      </c>
      <c r="AG16" s="2">
        <f t="shared" si="8"/>
        <v>0.79166666666666663</v>
      </c>
      <c r="AH16" t="s">
        <v>23</v>
      </c>
    </row>
    <row r="17" spans="1:34" x14ac:dyDescent="0.25">
      <c r="A17">
        <v>1200585</v>
      </c>
      <c r="B17" t="s">
        <v>100</v>
      </c>
      <c r="F17" t="s">
        <v>20</v>
      </c>
      <c r="H17">
        <v>11120</v>
      </c>
      <c r="I17" t="s">
        <v>34</v>
      </c>
      <c r="J17">
        <f>VLOOKUP(I17,Key!$A$1:$C$73,2,FALSE)</f>
        <v>43.05097</v>
      </c>
      <c r="K17">
        <f>VLOOKUP(I17,Key!$A$1:$C$73,3,FALSE)</f>
        <v>-87.906440000000003</v>
      </c>
      <c r="L17" t="s">
        <v>36</v>
      </c>
      <c r="M17">
        <f>VLOOKUP(L17,Key!$A$1:$C$73,2,FALSE)</f>
        <v>43.03519</v>
      </c>
      <c r="N17">
        <f>VLOOKUP(L17,Key!$A$1:$C$73,3,FALSE)</f>
        <v>-87.907390000000007</v>
      </c>
      <c r="O17">
        <v>30</v>
      </c>
      <c r="P17">
        <v>0</v>
      </c>
      <c r="Q17">
        <v>4.5</v>
      </c>
      <c r="R17">
        <v>4.3</v>
      </c>
      <c r="S17">
        <v>180</v>
      </c>
      <c r="T17">
        <f t="shared" si="0"/>
        <v>-1</v>
      </c>
      <c r="U17" s="1">
        <v>42849</v>
      </c>
      <c r="V17" s="13">
        <f t="shared" si="1"/>
        <v>42826</v>
      </c>
      <c r="W17" s="14">
        <f t="shared" si="2"/>
        <v>42849</v>
      </c>
      <c r="X17" s="1" t="str">
        <f t="shared" si="3"/>
        <v>Monday</v>
      </c>
      <c r="Y17" s="2">
        <v>0.45251157407407411</v>
      </c>
      <c r="Z17" s="2">
        <f t="shared" si="4"/>
        <v>0.45833333333333331</v>
      </c>
      <c r="AA17">
        <f>1</f>
        <v>1</v>
      </c>
      <c r="AB17" s="1">
        <v>42849</v>
      </c>
      <c r="AC17" s="13">
        <f t="shared" si="5"/>
        <v>42826</v>
      </c>
      <c r="AD17" s="14">
        <f t="shared" si="6"/>
        <v>42849</v>
      </c>
      <c r="AE17" s="1" t="str">
        <f t="shared" si="7"/>
        <v>Monday</v>
      </c>
      <c r="AF17" s="2">
        <v>0.47310185185185188</v>
      </c>
      <c r="AG17" s="2">
        <f t="shared" si="8"/>
        <v>0.45833333333333331</v>
      </c>
      <c r="AH17" t="s">
        <v>23</v>
      </c>
    </row>
    <row r="18" spans="1:34" x14ac:dyDescent="0.25">
      <c r="A18">
        <v>1200585</v>
      </c>
      <c r="B18" t="s">
        <v>100</v>
      </c>
      <c r="F18" t="s">
        <v>20</v>
      </c>
      <c r="H18">
        <v>47</v>
      </c>
      <c r="I18" t="s">
        <v>61</v>
      </c>
      <c r="J18">
        <f>VLOOKUP(I18,Key!$A$1:$C$73,2,FALSE)</f>
        <v>43.060786</v>
      </c>
      <c r="K18">
        <f>VLOOKUP(I18,Key!$A$1:$C$73,3,FALSE)</f>
        <v>-87.883825999999999</v>
      </c>
      <c r="L18" t="s">
        <v>22</v>
      </c>
      <c r="M18">
        <f>VLOOKUP(L18,Key!$A$1:$C$73,2,FALSE)</f>
        <v>43.058619999999998</v>
      </c>
      <c r="N18">
        <f>VLOOKUP(L18,Key!$A$1:$C$73,3,FALSE)</f>
        <v>-87.885319999999993</v>
      </c>
      <c r="O18">
        <v>2</v>
      </c>
      <c r="P18">
        <v>0</v>
      </c>
      <c r="Q18">
        <v>0.3</v>
      </c>
      <c r="R18">
        <v>0.3</v>
      </c>
      <c r="S18">
        <v>12</v>
      </c>
      <c r="T18">
        <f t="shared" si="0"/>
        <v>-1</v>
      </c>
      <c r="U18" s="1">
        <v>42829</v>
      </c>
      <c r="V18" s="13">
        <f t="shared" si="1"/>
        <v>42826</v>
      </c>
      <c r="W18" s="14">
        <f t="shared" si="2"/>
        <v>42829</v>
      </c>
      <c r="X18" s="1" t="str">
        <f t="shared" si="3"/>
        <v>Tuesday</v>
      </c>
      <c r="Y18" s="2">
        <v>0.75483796296296291</v>
      </c>
      <c r="Z18" s="2">
        <f t="shared" si="4"/>
        <v>0.75</v>
      </c>
      <c r="AA18">
        <f>1</f>
        <v>1</v>
      </c>
      <c r="AB18" s="1">
        <v>42829</v>
      </c>
      <c r="AC18" s="13">
        <f t="shared" si="5"/>
        <v>42826</v>
      </c>
      <c r="AD18" s="14">
        <f t="shared" si="6"/>
        <v>42829</v>
      </c>
      <c r="AE18" s="1" t="str">
        <f t="shared" si="7"/>
        <v>Tuesday</v>
      </c>
      <c r="AF18" s="2">
        <v>0.755925925925926</v>
      </c>
      <c r="AG18" s="2">
        <f t="shared" si="8"/>
        <v>0.75</v>
      </c>
      <c r="AH18" t="s">
        <v>23</v>
      </c>
    </row>
    <row r="19" spans="1:34" x14ac:dyDescent="0.25">
      <c r="A19">
        <v>1200585</v>
      </c>
      <c r="B19" t="s">
        <v>100</v>
      </c>
      <c r="F19" t="s">
        <v>20</v>
      </c>
      <c r="H19">
        <v>5544</v>
      </c>
      <c r="I19" t="s">
        <v>79</v>
      </c>
      <c r="J19">
        <f>VLOOKUP(I19,Key!$A$1:$C$73,2,FALSE)</f>
        <v>43.04804</v>
      </c>
      <c r="K19">
        <f>VLOOKUP(I19,Key!$A$1:$C$73,3,FALSE)</f>
        <v>-87.896720000000002</v>
      </c>
      <c r="L19" t="s">
        <v>62</v>
      </c>
      <c r="M19">
        <f>VLOOKUP(L19,Key!$A$1:$C$73,2,FALSE)</f>
        <v>43.052460000000004</v>
      </c>
      <c r="N19">
        <f>VLOOKUP(L19,Key!$A$1:$C$73,3,FALSE)</f>
        <v>-87.891000000000005</v>
      </c>
      <c r="O19">
        <v>4</v>
      </c>
      <c r="P19">
        <v>0</v>
      </c>
      <c r="Q19">
        <v>0.6</v>
      </c>
      <c r="R19">
        <v>0.6</v>
      </c>
      <c r="S19">
        <v>24</v>
      </c>
      <c r="T19">
        <f t="shared" si="0"/>
        <v>-1</v>
      </c>
      <c r="U19" s="1">
        <v>42827</v>
      </c>
      <c r="V19" s="13">
        <f t="shared" si="1"/>
        <v>42826</v>
      </c>
      <c r="W19" s="14">
        <f t="shared" si="2"/>
        <v>42827</v>
      </c>
      <c r="X19" s="1" t="str">
        <f t="shared" si="3"/>
        <v>Sunday</v>
      </c>
      <c r="Y19" s="2">
        <v>0.60391203703703711</v>
      </c>
      <c r="Z19" s="2">
        <f t="shared" si="4"/>
        <v>0.58333333333333326</v>
      </c>
      <c r="AA19">
        <f>1</f>
        <v>1</v>
      </c>
      <c r="AB19" s="1">
        <v>42827</v>
      </c>
      <c r="AC19" s="13">
        <f t="shared" si="5"/>
        <v>42826</v>
      </c>
      <c r="AD19" s="14">
        <f t="shared" si="6"/>
        <v>42827</v>
      </c>
      <c r="AE19" s="1" t="str">
        <f t="shared" si="7"/>
        <v>Sunday</v>
      </c>
      <c r="AF19" s="2">
        <v>0.60672453703703699</v>
      </c>
      <c r="AG19" s="2">
        <f t="shared" si="8"/>
        <v>0.625</v>
      </c>
      <c r="AH19" t="s">
        <v>23</v>
      </c>
    </row>
    <row r="20" spans="1:34" x14ac:dyDescent="0.25">
      <c r="A20">
        <v>1200585</v>
      </c>
      <c r="B20" t="s">
        <v>100</v>
      </c>
      <c r="F20" t="s">
        <v>20</v>
      </c>
      <c r="H20">
        <v>5469</v>
      </c>
      <c r="I20" t="s">
        <v>62</v>
      </c>
      <c r="J20">
        <f>VLOOKUP(I20,Key!$A$1:$C$73,2,FALSE)</f>
        <v>43.052460000000004</v>
      </c>
      <c r="K20">
        <f>VLOOKUP(I20,Key!$A$1:$C$73,3,FALSE)</f>
        <v>-87.891000000000005</v>
      </c>
      <c r="L20" t="s">
        <v>77</v>
      </c>
      <c r="M20">
        <f>VLOOKUP(L20,Key!$A$1:$C$73,2,FALSE)</f>
        <v>43.036900000000003</v>
      </c>
      <c r="N20">
        <f>VLOOKUP(L20,Key!$A$1:$C$73,3,FALSE)</f>
        <v>-87.89667</v>
      </c>
      <c r="O20">
        <v>11</v>
      </c>
      <c r="P20">
        <v>0</v>
      </c>
      <c r="Q20">
        <v>1.7</v>
      </c>
      <c r="R20">
        <v>1.6</v>
      </c>
      <c r="S20">
        <v>66</v>
      </c>
      <c r="T20">
        <f t="shared" si="0"/>
        <v>-1</v>
      </c>
      <c r="U20" s="1">
        <v>42827</v>
      </c>
      <c r="V20" s="13">
        <f t="shared" si="1"/>
        <v>42826</v>
      </c>
      <c r="W20" s="14">
        <f t="shared" si="2"/>
        <v>42827</v>
      </c>
      <c r="X20" s="1" t="str">
        <f t="shared" si="3"/>
        <v>Sunday</v>
      </c>
      <c r="Y20" s="2">
        <v>0.51501157407407405</v>
      </c>
      <c r="Z20" s="2">
        <f t="shared" si="4"/>
        <v>0.5</v>
      </c>
      <c r="AA20">
        <f>1</f>
        <v>1</v>
      </c>
      <c r="AB20" s="1">
        <v>42827</v>
      </c>
      <c r="AC20" s="13">
        <f t="shared" si="5"/>
        <v>42826</v>
      </c>
      <c r="AD20" s="14">
        <f t="shared" si="6"/>
        <v>42827</v>
      </c>
      <c r="AE20" s="1" t="str">
        <f t="shared" si="7"/>
        <v>Sunday</v>
      </c>
      <c r="AF20" s="2">
        <v>0.52240740740740743</v>
      </c>
      <c r="AG20" s="2">
        <f t="shared" si="8"/>
        <v>0.54166666666666663</v>
      </c>
      <c r="AH20" t="s">
        <v>23</v>
      </c>
    </row>
    <row r="21" spans="1:34" x14ac:dyDescent="0.25">
      <c r="A21">
        <v>1200594</v>
      </c>
      <c r="B21" t="s">
        <v>100</v>
      </c>
      <c r="F21" t="s">
        <v>20</v>
      </c>
      <c r="H21">
        <v>5577</v>
      </c>
      <c r="I21" t="s">
        <v>62</v>
      </c>
      <c r="J21">
        <f>VLOOKUP(I21,Key!$A$1:$C$73,2,FALSE)</f>
        <v>43.052460000000004</v>
      </c>
      <c r="K21">
        <f>VLOOKUP(I21,Key!$A$1:$C$73,3,FALSE)</f>
        <v>-87.891000000000005</v>
      </c>
      <c r="L21" t="s">
        <v>77</v>
      </c>
      <c r="M21">
        <f>VLOOKUP(L21,Key!$A$1:$C$73,2,FALSE)</f>
        <v>43.036900000000003</v>
      </c>
      <c r="N21">
        <f>VLOOKUP(L21,Key!$A$1:$C$73,3,FALSE)</f>
        <v>-87.89667</v>
      </c>
      <c r="O21">
        <v>11</v>
      </c>
      <c r="P21">
        <v>0</v>
      </c>
      <c r="Q21">
        <v>1.7</v>
      </c>
      <c r="R21">
        <v>1.6</v>
      </c>
      <c r="S21">
        <v>66</v>
      </c>
      <c r="T21">
        <f t="shared" si="0"/>
        <v>-1</v>
      </c>
      <c r="U21" s="1">
        <v>42827</v>
      </c>
      <c r="V21" s="13">
        <f t="shared" si="1"/>
        <v>42826</v>
      </c>
      <c r="W21" s="14">
        <f t="shared" si="2"/>
        <v>42827</v>
      </c>
      <c r="X21" s="1" t="str">
        <f t="shared" si="3"/>
        <v>Sunday</v>
      </c>
      <c r="Y21" s="2">
        <v>0.5149421296296296</v>
      </c>
      <c r="Z21" s="2">
        <f t="shared" si="4"/>
        <v>0.5</v>
      </c>
      <c r="AA21">
        <f>1</f>
        <v>1</v>
      </c>
      <c r="AB21" s="1">
        <v>42827</v>
      </c>
      <c r="AC21" s="13">
        <f t="shared" si="5"/>
        <v>42826</v>
      </c>
      <c r="AD21" s="14">
        <f t="shared" si="6"/>
        <v>42827</v>
      </c>
      <c r="AE21" s="1" t="str">
        <f t="shared" si="7"/>
        <v>Sunday</v>
      </c>
      <c r="AF21" s="2">
        <v>0.52246527777777774</v>
      </c>
      <c r="AG21" s="2">
        <f t="shared" si="8"/>
        <v>0.54166666666666663</v>
      </c>
      <c r="AH21" t="s">
        <v>23</v>
      </c>
    </row>
    <row r="22" spans="1:34" x14ac:dyDescent="0.25">
      <c r="A22">
        <v>1200594</v>
      </c>
      <c r="B22" t="s">
        <v>100</v>
      </c>
      <c r="F22" t="s">
        <v>20</v>
      </c>
      <c r="H22">
        <v>5539</v>
      </c>
      <c r="I22" t="s">
        <v>79</v>
      </c>
      <c r="J22">
        <f>VLOOKUP(I22,Key!$A$1:$C$73,2,FALSE)</f>
        <v>43.04804</v>
      </c>
      <c r="K22">
        <f>VLOOKUP(I22,Key!$A$1:$C$73,3,FALSE)</f>
        <v>-87.896720000000002</v>
      </c>
      <c r="L22" t="s">
        <v>62</v>
      </c>
      <c r="M22">
        <f>VLOOKUP(L22,Key!$A$1:$C$73,2,FALSE)</f>
        <v>43.052460000000004</v>
      </c>
      <c r="N22">
        <f>VLOOKUP(L22,Key!$A$1:$C$73,3,FALSE)</f>
        <v>-87.891000000000005</v>
      </c>
      <c r="O22">
        <v>4</v>
      </c>
      <c r="P22">
        <v>0</v>
      </c>
      <c r="Q22">
        <v>0.6</v>
      </c>
      <c r="R22">
        <v>0.6</v>
      </c>
      <c r="S22">
        <v>24</v>
      </c>
      <c r="T22">
        <f t="shared" si="0"/>
        <v>-1</v>
      </c>
      <c r="U22" s="1">
        <v>42827</v>
      </c>
      <c r="V22" s="13">
        <f t="shared" si="1"/>
        <v>42826</v>
      </c>
      <c r="W22" s="14">
        <f t="shared" si="2"/>
        <v>42827</v>
      </c>
      <c r="X22" s="1" t="str">
        <f t="shared" si="3"/>
        <v>Sunday</v>
      </c>
      <c r="Y22" s="2">
        <v>0.60401620370370368</v>
      </c>
      <c r="Z22" s="2">
        <f t="shared" si="4"/>
        <v>0.58333333333333326</v>
      </c>
      <c r="AA22">
        <f>1</f>
        <v>1</v>
      </c>
      <c r="AB22" s="1">
        <v>42827</v>
      </c>
      <c r="AC22" s="13">
        <f t="shared" si="5"/>
        <v>42826</v>
      </c>
      <c r="AD22" s="14">
        <f t="shared" si="6"/>
        <v>42827</v>
      </c>
      <c r="AE22" s="1" t="str">
        <f t="shared" si="7"/>
        <v>Sunday</v>
      </c>
      <c r="AF22" s="2">
        <v>0.60675925925925933</v>
      </c>
      <c r="AG22" s="2">
        <f t="shared" si="8"/>
        <v>0.625</v>
      </c>
      <c r="AH22" t="s">
        <v>23</v>
      </c>
    </row>
    <row r="23" spans="1:34" x14ac:dyDescent="0.25">
      <c r="A23">
        <v>1257611</v>
      </c>
      <c r="B23" t="s">
        <v>100</v>
      </c>
      <c r="F23" t="s">
        <v>20</v>
      </c>
      <c r="H23">
        <v>179</v>
      </c>
      <c r="I23" t="s">
        <v>52</v>
      </c>
      <c r="J23">
        <f>VLOOKUP(I23,Key!$A$1:$C$73,2,FALSE)</f>
        <v>43.042490000000001</v>
      </c>
      <c r="K23">
        <f>VLOOKUP(I23,Key!$A$1:$C$73,3,FALSE)</f>
        <v>-87.909959999999998</v>
      </c>
      <c r="L23" t="s">
        <v>66</v>
      </c>
      <c r="M23">
        <f>VLOOKUP(L23,Key!$A$1:$C$73,2,FALSE)</f>
        <v>43.078530000000001</v>
      </c>
      <c r="N23">
        <f>VLOOKUP(L23,Key!$A$1:$C$73,3,FALSE)</f>
        <v>-87.882620000000003</v>
      </c>
      <c r="O23">
        <v>36</v>
      </c>
      <c r="P23">
        <v>0</v>
      </c>
      <c r="Q23">
        <v>5.4</v>
      </c>
      <c r="R23">
        <v>5.0999999999999996</v>
      </c>
      <c r="S23">
        <v>216</v>
      </c>
      <c r="T23">
        <f t="shared" si="0"/>
        <v>-1</v>
      </c>
      <c r="U23" s="1">
        <v>42828</v>
      </c>
      <c r="V23" s="13">
        <f t="shared" si="1"/>
        <v>42826</v>
      </c>
      <c r="W23" s="14">
        <f t="shared" si="2"/>
        <v>42828</v>
      </c>
      <c r="X23" s="1" t="str">
        <f t="shared" si="3"/>
        <v>Monday</v>
      </c>
      <c r="Y23" s="2">
        <v>0.52434027777777781</v>
      </c>
      <c r="Z23" s="2">
        <f t="shared" si="4"/>
        <v>0.54166666666666663</v>
      </c>
      <c r="AA23">
        <f>1</f>
        <v>1</v>
      </c>
      <c r="AB23" s="1">
        <v>42828</v>
      </c>
      <c r="AC23" s="13">
        <f t="shared" si="5"/>
        <v>42826</v>
      </c>
      <c r="AD23" s="14">
        <f t="shared" si="6"/>
        <v>42828</v>
      </c>
      <c r="AE23" s="1" t="str">
        <f t="shared" si="7"/>
        <v>Monday</v>
      </c>
      <c r="AF23" s="2">
        <v>0.5496064814814815</v>
      </c>
      <c r="AG23" s="2">
        <f t="shared" si="8"/>
        <v>0.54166666666666663</v>
      </c>
      <c r="AH23" t="s">
        <v>23</v>
      </c>
    </row>
    <row r="24" spans="1:34" x14ac:dyDescent="0.25">
      <c r="A24">
        <v>1257611</v>
      </c>
      <c r="B24" t="s">
        <v>100</v>
      </c>
      <c r="F24" t="s">
        <v>20</v>
      </c>
      <c r="H24">
        <v>269</v>
      </c>
      <c r="I24" t="s">
        <v>38</v>
      </c>
      <c r="J24">
        <f>VLOOKUP(I24,Key!$A$1:$C$73,2,FALSE)</f>
        <v>43.038649999999997</v>
      </c>
      <c r="K24">
        <f>VLOOKUP(I24,Key!$A$1:$C$73,3,FALSE)</f>
        <v>-87.921930000000003</v>
      </c>
      <c r="L24" t="s">
        <v>52</v>
      </c>
      <c r="M24">
        <f>VLOOKUP(L24,Key!$A$1:$C$73,2,FALSE)</f>
        <v>43.042490000000001</v>
      </c>
      <c r="N24">
        <f>VLOOKUP(L24,Key!$A$1:$C$73,3,FALSE)</f>
        <v>-87.909959999999998</v>
      </c>
      <c r="O24">
        <v>8</v>
      </c>
      <c r="P24">
        <v>0</v>
      </c>
      <c r="Q24">
        <v>1.2</v>
      </c>
      <c r="R24">
        <v>1.1000000000000001</v>
      </c>
      <c r="S24">
        <v>48</v>
      </c>
      <c r="T24">
        <f t="shared" si="0"/>
        <v>-1</v>
      </c>
      <c r="U24" s="1">
        <v>42828</v>
      </c>
      <c r="V24" s="13">
        <f t="shared" si="1"/>
        <v>42826</v>
      </c>
      <c r="W24" s="14">
        <f t="shared" si="2"/>
        <v>42828</v>
      </c>
      <c r="X24" s="1" t="str">
        <f t="shared" si="3"/>
        <v>Monday</v>
      </c>
      <c r="Y24" s="2">
        <v>0.31062499999999998</v>
      </c>
      <c r="Z24" s="2">
        <f t="shared" si="4"/>
        <v>0.29166666666666663</v>
      </c>
      <c r="AA24">
        <f>1</f>
        <v>1</v>
      </c>
      <c r="AB24" s="1">
        <v>42828</v>
      </c>
      <c r="AC24" s="13">
        <f t="shared" si="5"/>
        <v>42826</v>
      </c>
      <c r="AD24" s="14">
        <f t="shared" si="6"/>
        <v>42828</v>
      </c>
      <c r="AE24" s="1" t="str">
        <f t="shared" si="7"/>
        <v>Monday</v>
      </c>
      <c r="AF24" s="2">
        <v>0.31638888888888889</v>
      </c>
      <c r="AG24" s="2">
        <f t="shared" si="8"/>
        <v>0.33333333333333331</v>
      </c>
      <c r="AH24" t="s">
        <v>23</v>
      </c>
    </row>
    <row r="25" spans="1:34" x14ac:dyDescent="0.25">
      <c r="A25">
        <v>1257611</v>
      </c>
      <c r="B25" t="s">
        <v>100</v>
      </c>
      <c r="F25" t="s">
        <v>20</v>
      </c>
      <c r="H25">
        <v>188</v>
      </c>
      <c r="I25" t="s">
        <v>52</v>
      </c>
      <c r="J25">
        <f>VLOOKUP(I25,Key!$A$1:$C$73,2,FALSE)</f>
        <v>43.042490000000001</v>
      </c>
      <c r="K25">
        <f>VLOOKUP(I25,Key!$A$1:$C$73,3,FALSE)</f>
        <v>-87.909959999999998</v>
      </c>
      <c r="L25" t="s">
        <v>37</v>
      </c>
      <c r="M25">
        <f>VLOOKUP(L25,Key!$A$1:$C$73,2,FALSE)</f>
        <v>43.049230000000001</v>
      </c>
      <c r="N25">
        <f>VLOOKUP(L25,Key!$A$1:$C$73,3,FALSE)</f>
        <v>-87.911940000000001</v>
      </c>
      <c r="O25">
        <v>5</v>
      </c>
      <c r="P25">
        <v>0</v>
      </c>
      <c r="Q25">
        <v>0.8</v>
      </c>
      <c r="R25">
        <v>0.7</v>
      </c>
      <c r="S25">
        <v>30</v>
      </c>
      <c r="T25">
        <f t="shared" si="0"/>
        <v>-1</v>
      </c>
      <c r="U25" s="1">
        <v>42830</v>
      </c>
      <c r="V25" s="13">
        <f t="shared" si="1"/>
        <v>42826</v>
      </c>
      <c r="W25" s="14">
        <f t="shared" si="2"/>
        <v>42830</v>
      </c>
      <c r="X25" s="1" t="str">
        <f t="shared" si="3"/>
        <v>Wednesday</v>
      </c>
      <c r="Y25" s="2">
        <v>0.51574074074074072</v>
      </c>
      <c r="Z25" s="2">
        <f t="shared" si="4"/>
        <v>0.5</v>
      </c>
      <c r="AA25">
        <f>1</f>
        <v>1</v>
      </c>
      <c r="AB25" s="1">
        <v>42830</v>
      </c>
      <c r="AC25" s="13">
        <f t="shared" si="5"/>
        <v>42826</v>
      </c>
      <c r="AD25" s="14">
        <f t="shared" si="6"/>
        <v>42830</v>
      </c>
      <c r="AE25" s="1" t="str">
        <f t="shared" si="7"/>
        <v>Wednesday</v>
      </c>
      <c r="AF25" s="2">
        <v>0.51928240740740739</v>
      </c>
      <c r="AG25" s="2">
        <f t="shared" si="8"/>
        <v>0.5</v>
      </c>
      <c r="AH25" t="s">
        <v>23</v>
      </c>
    </row>
    <row r="26" spans="1:34" x14ac:dyDescent="0.25">
      <c r="A26">
        <v>1257611</v>
      </c>
      <c r="B26" t="s">
        <v>100</v>
      </c>
      <c r="F26" t="s">
        <v>20</v>
      </c>
      <c r="H26">
        <v>5466</v>
      </c>
      <c r="I26" t="s">
        <v>74</v>
      </c>
      <c r="J26">
        <f>VLOOKUP(I26,Key!$A$1:$C$73,2,FALSE)</f>
        <v>43.05536</v>
      </c>
      <c r="K26">
        <f>VLOOKUP(I26,Key!$A$1:$C$73,3,FALSE)</f>
        <v>-87.90504</v>
      </c>
      <c r="L26" t="s">
        <v>74</v>
      </c>
      <c r="M26">
        <f>VLOOKUP(L26,Key!$A$1:$C$73,2,FALSE)</f>
        <v>43.05536</v>
      </c>
      <c r="N26">
        <f>VLOOKUP(L26,Key!$A$1:$C$73,3,FALSE)</f>
        <v>-87.90504</v>
      </c>
      <c r="O26">
        <v>0</v>
      </c>
      <c r="P26">
        <v>0</v>
      </c>
      <c r="Q26">
        <v>0</v>
      </c>
      <c r="R26">
        <v>0</v>
      </c>
      <c r="S26">
        <v>0</v>
      </c>
      <c r="T26">
        <f t="shared" si="0"/>
        <v>-1</v>
      </c>
      <c r="U26" s="1">
        <v>42826</v>
      </c>
      <c r="V26" s="13">
        <f t="shared" si="1"/>
        <v>42826</v>
      </c>
      <c r="W26" s="14">
        <f t="shared" si="2"/>
        <v>42826</v>
      </c>
      <c r="X26" s="1" t="str">
        <f t="shared" si="3"/>
        <v>Saturday</v>
      </c>
      <c r="Y26" s="2">
        <v>0.60563657407407401</v>
      </c>
      <c r="Z26" s="2">
        <f t="shared" si="4"/>
        <v>0.625</v>
      </c>
      <c r="AA26">
        <f>1</f>
        <v>1</v>
      </c>
      <c r="AB26" s="1">
        <v>42826</v>
      </c>
      <c r="AC26" s="13">
        <f t="shared" si="5"/>
        <v>42826</v>
      </c>
      <c r="AD26" s="14">
        <f t="shared" si="6"/>
        <v>42826</v>
      </c>
      <c r="AE26" s="1" t="str">
        <f t="shared" si="7"/>
        <v>Saturday</v>
      </c>
      <c r="AF26" s="2">
        <v>0.60577546296296292</v>
      </c>
      <c r="AG26" s="2">
        <f t="shared" si="8"/>
        <v>0.625</v>
      </c>
      <c r="AH26" t="s">
        <v>25</v>
      </c>
    </row>
    <row r="27" spans="1:34" x14ac:dyDescent="0.25">
      <c r="A27">
        <v>1257611</v>
      </c>
      <c r="B27" t="s">
        <v>100</v>
      </c>
      <c r="F27" t="s">
        <v>20</v>
      </c>
      <c r="H27">
        <v>269</v>
      </c>
      <c r="I27" t="s">
        <v>38</v>
      </c>
      <c r="J27">
        <f>VLOOKUP(I27,Key!$A$1:$C$73,2,FALSE)</f>
        <v>43.038649999999997</v>
      </c>
      <c r="K27">
        <f>VLOOKUP(I27,Key!$A$1:$C$73,3,FALSE)</f>
        <v>-87.921930000000003</v>
      </c>
      <c r="L27" t="s">
        <v>52</v>
      </c>
      <c r="M27">
        <f>VLOOKUP(L27,Key!$A$1:$C$73,2,FALSE)</f>
        <v>43.042490000000001</v>
      </c>
      <c r="N27">
        <f>VLOOKUP(L27,Key!$A$1:$C$73,3,FALSE)</f>
        <v>-87.909959999999998</v>
      </c>
      <c r="O27">
        <v>7</v>
      </c>
      <c r="P27">
        <v>0</v>
      </c>
      <c r="Q27">
        <v>1.1000000000000001</v>
      </c>
      <c r="R27">
        <v>1</v>
      </c>
      <c r="S27">
        <v>42</v>
      </c>
      <c r="T27">
        <f t="shared" si="0"/>
        <v>-1</v>
      </c>
      <c r="U27" s="1">
        <v>42838</v>
      </c>
      <c r="V27" s="13">
        <f t="shared" si="1"/>
        <v>42826</v>
      </c>
      <c r="W27" s="14">
        <f t="shared" si="2"/>
        <v>42838</v>
      </c>
      <c r="X27" s="1" t="str">
        <f t="shared" si="3"/>
        <v>Thursday</v>
      </c>
      <c r="Y27" s="2">
        <v>0.31805555555555554</v>
      </c>
      <c r="Z27" s="2">
        <f t="shared" si="4"/>
        <v>0.33333333333333331</v>
      </c>
      <c r="AA27">
        <f>1</f>
        <v>1</v>
      </c>
      <c r="AB27" s="1">
        <v>42838</v>
      </c>
      <c r="AC27" s="13">
        <f t="shared" si="5"/>
        <v>42826</v>
      </c>
      <c r="AD27" s="14">
        <f t="shared" si="6"/>
        <v>42838</v>
      </c>
      <c r="AE27" s="1" t="str">
        <f t="shared" si="7"/>
        <v>Thursday</v>
      </c>
      <c r="AF27" s="2">
        <v>0.32359953703703703</v>
      </c>
      <c r="AG27" s="2">
        <f t="shared" si="8"/>
        <v>0.33333333333333331</v>
      </c>
      <c r="AH27" t="s">
        <v>23</v>
      </c>
    </row>
    <row r="28" spans="1:34" x14ac:dyDescent="0.25">
      <c r="A28">
        <v>1257611</v>
      </c>
      <c r="B28" t="s">
        <v>100</v>
      </c>
      <c r="F28" t="s">
        <v>20</v>
      </c>
      <c r="H28">
        <v>5522</v>
      </c>
      <c r="I28" t="s">
        <v>52</v>
      </c>
      <c r="J28">
        <f>VLOOKUP(I28,Key!$A$1:$C$73,2,FALSE)</f>
        <v>43.042490000000001</v>
      </c>
      <c r="K28">
        <f>VLOOKUP(I28,Key!$A$1:$C$73,3,FALSE)</f>
        <v>-87.909959999999998</v>
      </c>
      <c r="L28" t="s">
        <v>66</v>
      </c>
      <c r="M28">
        <f>VLOOKUP(L28,Key!$A$1:$C$73,2,FALSE)</f>
        <v>43.078530000000001</v>
      </c>
      <c r="N28">
        <f>VLOOKUP(L28,Key!$A$1:$C$73,3,FALSE)</f>
        <v>-87.882620000000003</v>
      </c>
      <c r="O28">
        <v>35</v>
      </c>
      <c r="P28">
        <v>0</v>
      </c>
      <c r="Q28">
        <v>5.3</v>
      </c>
      <c r="R28">
        <v>5</v>
      </c>
      <c r="S28">
        <v>210</v>
      </c>
      <c r="T28">
        <f t="shared" si="0"/>
        <v>-1</v>
      </c>
      <c r="U28" s="1">
        <v>42835</v>
      </c>
      <c r="V28" s="13">
        <f t="shared" si="1"/>
        <v>42826</v>
      </c>
      <c r="W28" s="14">
        <f t="shared" si="2"/>
        <v>42835</v>
      </c>
      <c r="X28" s="1" t="str">
        <f t="shared" si="3"/>
        <v>Monday</v>
      </c>
      <c r="Y28" s="2">
        <v>0.52812500000000007</v>
      </c>
      <c r="Z28" s="2">
        <f t="shared" si="4"/>
        <v>0.54166666666666663</v>
      </c>
      <c r="AA28">
        <f>1</f>
        <v>1</v>
      </c>
      <c r="AB28" s="1">
        <v>42835</v>
      </c>
      <c r="AC28" s="13">
        <f t="shared" si="5"/>
        <v>42826</v>
      </c>
      <c r="AD28" s="14">
        <f t="shared" si="6"/>
        <v>42835</v>
      </c>
      <c r="AE28" s="1" t="str">
        <f t="shared" si="7"/>
        <v>Monday</v>
      </c>
      <c r="AF28" s="2">
        <v>0.55236111111111108</v>
      </c>
      <c r="AG28" s="2">
        <f t="shared" si="8"/>
        <v>0.54166666666666663</v>
      </c>
      <c r="AH28" t="s">
        <v>23</v>
      </c>
    </row>
    <row r="29" spans="1:34" x14ac:dyDescent="0.25">
      <c r="A29">
        <v>1257611</v>
      </c>
      <c r="B29" t="s">
        <v>100</v>
      </c>
      <c r="F29" t="s">
        <v>20</v>
      </c>
      <c r="H29">
        <v>5519</v>
      </c>
      <c r="I29" t="s">
        <v>38</v>
      </c>
      <c r="J29">
        <f>VLOOKUP(I29,Key!$A$1:$C$73,2,FALSE)</f>
        <v>43.038649999999997</v>
      </c>
      <c r="K29">
        <f>VLOOKUP(I29,Key!$A$1:$C$73,3,FALSE)</f>
        <v>-87.921930000000003</v>
      </c>
      <c r="L29" t="s">
        <v>52</v>
      </c>
      <c r="M29">
        <f>VLOOKUP(L29,Key!$A$1:$C$73,2,FALSE)</f>
        <v>43.042490000000001</v>
      </c>
      <c r="N29">
        <f>VLOOKUP(L29,Key!$A$1:$C$73,3,FALSE)</f>
        <v>-87.909959999999998</v>
      </c>
      <c r="O29">
        <v>7</v>
      </c>
      <c r="P29">
        <v>0</v>
      </c>
      <c r="Q29">
        <v>1.1000000000000001</v>
      </c>
      <c r="R29">
        <v>1</v>
      </c>
      <c r="S29">
        <v>42</v>
      </c>
      <c r="T29">
        <f t="shared" si="0"/>
        <v>-1</v>
      </c>
      <c r="U29" s="1">
        <v>42836</v>
      </c>
      <c r="V29" s="13">
        <f t="shared" si="1"/>
        <v>42826</v>
      </c>
      <c r="W29" s="14">
        <f t="shared" si="2"/>
        <v>42836</v>
      </c>
      <c r="X29" s="1" t="str">
        <f t="shared" si="3"/>
        <v>Tuesday</v>
      </c>
      <c r="Y29" s="2">
        <v>0.30909722222222219</v>
      </c>
      <c r="Z29" s="2">
        <f t="shared" si="4"/>
        <v>0.29166666666666663</v>
      </c>
      <c r="AA29">
        <f>1</f>
        <v>1</v>
      </c>
      <c r="AB29" s="1">
        <v>42836</v>
      </c>
      <c r="AC29" s="13">
        <f t="shared" si="5"/>
        <v>42826</v>
      </c>
      <c r="AD29" s="14">
        <f t="shared" si="6"/>
        <v>42836</v>
      </c>
      <c r="AE29" s="1" t="str">
        <f t="shared" si="7"/>
        <v>Tuesday</v>
      </c>
      <c r="AF29" s="2">
        <v>0.31435185185185183</v>
      </c>
      <c r="AG29" s="2">
        <f t="shared" si="8"/>
        <v>0.33333333333333331</v>
      </c>
      <c r="AH29" t="s">
        <v>23</v>
      </c>
    </row>
    <row r="30" spans="1:34" x14ac:dyDescent="0.25">
      <c r="A30">
        <v>1261333</v>
      </c>
      <c r="B30" t="s">
        <v>100</v>
      </c>
      <c r="F30" t="s">
        <v>20</v>
      </c>
      <c r="H30">
        <v>330</v>
      </c>
      <c r="I30" t="s">
        <v>95</v>
      </c>
      <c r="J30">
        <f>VLOOKUP(I30,Key!$A$1:$C$73,2,FALSE)</f>
        <v>43.054830000000003</v>
      </c>
      <c r="K30">
        <f>VLOOKUP(I30,Key!$A$1:$C$73,3,FALSE)</f>
        <v>-87.91874</v>
      </c>
      <c r="L30" t="s">
        <v>95</v>
      </c>
      <c r="M30">
        <f>VLOOKUP(L30,Key!$A$1:$C$73,2,FALSE)</f>
        <v>43.054830000000003</v>
      </c>
      <c r="N30">
        <f>VLOOKUP(L30,Key!$A$1:$C$73,3,FALSE)</f>
        <v>-87.91874</v>
      </c>
      <c r="O30">
        <v>136</v>
      </c>
      <c r="P30">
        <v>0</v>
      </c>
      <c r="Q30">
        <v>18</v>
      </c>
      <c r="R30">
        <v>17.100000000000001</v>
      </c>
      <c r="S30">
        <v>720</v>
      </c>
      <c r="T30">
        <f t="shared" si="0"/>
        <v>-1</v>
      </c>
      <c r="U30" s="1">
        <v>42840</v>
      </c>
      <c r="V30" s="13">
        <f t="shared" si="1"/>
        <v>42826</v>
      </c>
      <c r="W30" s="14">
        <f t="shared" si="2"/>
        <v>42840</v>
      </c>
      <c r="X30" s="1" t="str">
        <f t="shared" si="3"/>
        <v>Saturday</v>
      </c>
      <c r="Y30" s="2">
        <v>0.57328703703703698</v>
      </c>
      <c r="Z30" s="2">
        <f t="shared" si="4"/>
        <v>0.58333333333333326</v>
      </c>
      <c r="AA30">
        <f>1</f>
        <v>1</v>
      </c>
      <c r="AB30" s="1">
        <v>42840</v>
      </c>
      <c r="AC30" s="13">
        <f t="shared" si="5"/>
        <v>42826</v>
      </c>
      <c r="AD30" s="14">
        <f t="shared" si="6"/>
        <v>42840</v>
      </c>
      <c r="AE30" s="1" t="str">
        <f t="shared" si="7"/>
        <v>Saturday</v>
      </c>
      <c r="AF30" s="2">
        <v>0.66781250000000003</v>
      </c>
      <c r="AG30" s="2">
        <f t="shared" si="8"/>
        <v>0.66666666666666663</v>
      </c>
      <c r="AH30" t="s">
        <v>25</v>
      </c>
    </row>
    <row r="31" spans="1:34" x14ac:dyDescent="0.25">
      <c r="A31">
        <v>1261333</v>
      </c>
      <c r="B31" t="s">
        <v>100</v>
      </c>
      <c r="F31" t="s">
        <v>20</v>
      </c>
      <c r="H31">
        <v>186</v>
      </c>
      <c r="I31" t="s">
        <v>95</v>
      </c>
      <c r="J31">
        <f>VLOOKUP(I31,Key!$A$1:$C$73,2,FALSE)</f>
        <v>43.054830000000003</v>
      </c>
      <c r="K31">
        <f>VLOOKUP(I31,Key!$A$1:$C$73,3,FALSE)</f>
        <v>-87.91874</v>
      </c>
      <c r="L31" t="s">
        <v>95</v>
      </c>
      <c r="M31">
        <f>VLOOKUP(L31,Key!$A$1:$C$73,2,FALSE)</f>
        <v>43.054830000000003</v>
      </c>
      <c r="N31">
        <f>VLOOKUP(L31,Key!$A$1:$C$73,3,FALSE)</f>
        <v>-87.91874</v>
      </c>
      <c r="O31">
        <v>15</v>
      </c>
      <c r="P31">
        <v>0</v>
      </c>
      <c r="Q31">
        <v>2.2999999999999998</v>
      </c>
      <c r="R31">
        <v>2.1</v>
      </c>
      <c r="S31">
        <v>90</v>
      </c>
      <c r="T31">
        <f t="shared" si="0"/>
        <v>-1</v>
      </c>
      <c r="U31" s="1">
        <v>42839</v>
      </c>
      <c r="V31" s="13">
        <f t="shared" si="1"/>
        <v>42826</v>
      </c>
      <c r="W31" s="14">
        <f t="shared" si="2"/>
        <v>42839</v>
      </c>
      <c r="X31" s="1" t="str">
        <f t="shared" si="3"/>
        <v>Friday</v>
      </c>
      <c r="Y31" s="2">
        <v>0.6147569444444444</v>
      </c>
      <c r="Z31" s="2">
        <f t="shared" si="4"/>
        <v>0.625</v>
      </c>
      <c r="AA31">
        <f>1</f>
        <v>1</v>
      </c>
      <c r="AB31" s="1">
        <v>42839</v>
      </c>
      <c r="AC31" s="13">
        <f t="shared" si="5"/>
        <v>42826</v>
      </c>
      <c r="AD31" s="14">
        <f t="shared" si="6"/>
        <v>42839</v>
      </c>
      <c r="AE31" s="1" t="str">
        <f t="shared" si="7"/>
        <v>Friday</v>
      </c>
      <c r="AF31" s="2">
        <v>0.62556712962962957</v>
      </c>
      <c r="AG31" s="2">
        <f t="shared" si="8"/>
        <v>0.625</v>
      </c>
      <c r="AH31" t="s">
        <v>25</v>
      </c>
    </row>
    <row r="32" spans="1:34" x14ac:dyDescent="0.25">
      <c r="A32">
        <v>1265200</v>
      </c>
      <c r="B32" t="s">
        <v>100</v>
      </c>
      <c r="F32" t="s">
        <v>20</v>
      </c>
      <c r="H32">
        <v>5559</v>
      </c>
      <c r="I32" t="s">
        <v>57</v>
      </c>
      <c r="J32">
        <f>VLOOKUP(I32,Key!$A$1:$C$73,2,FALSE)</f>
        <v>43.03913</v>
      </c>
      <c r="K32">
        <f>VLOOKUP(I32,Key!$A$1:$C$73,3,FALSE)</f>
        <v>-87.916150000000002</v>
      </c>
      <c r="L32" t="s">
        <v>86</v>
      </c>
      <c r="M32">
        <f>VLOOKUP(L32,Key!$A$1:$C$73,2,FALSE)</f>
        <v>43.052549999999997</v>
      </c>
      <c r="N32">
        <f>VLOOKUP(L32,Key!$A$1:$C$73,3,FALSE)</f>
        <v>-87.909329999999997</v>
      </c>
      <c r="O32">
        <v>10</v>
      </c>
      <c r="P32">
        <v>0</v>
      </c>
      <c r="Q32">
        <v>1.5</v>
      </c>
      <c r="R32">
        <v>1.4</v>
      </c>
      <c r="S32">
        <v>60</v>
      </c>
      <c r="T32">
        <f t="shared" si="0"/>
        <v>-1</v>
      </c>
      <c r="U32" s="1">
        <v>42850</v>
      </c>
      <c r="V32" s="13">
        <f t="shared" si="1"/>
        <v>42826</v>
      </c>
      <c r="W32" s="14">
        <f t="shared" si="2"/>
        <v>42850</v>
      </c>
      <c r="X32" s="1" t="str">
        <f t="shared" si="3"/>
        <v>Tuesday</v>
      </c>
      <c r="Y32" s="2">
        <v>0.78424768518518517</v>
      </c>
      <c r="Z32" s="2">
        <f t="shared" si="4"/>
        <v>0.79166666666666663</v>
      </c>
      <c r="AA32">
        <f>1</f>
        <v>1</v>
      </c>
      <c r="AB32" s="1">
        <v>42850</v>
      </c>
      <c r="AC32" s="13">
        <f t="shared" si="5"/>
        <v>42826</v>
      </c>
      <c r="AD32" s="14">
        <f t="shared" si="6"/>
        <v>42850</v>
      </c>
      <c r="AE32" s="1" t="str">
        <f t="shared" si="7"/>
        <v>Tuesday</v>
      </c>
      <c r="AF32" s="2">
        <v>0.79151620370370368</v>
      </c>
      <c r="AG32" s="2">
        <f t="shared" si="8"/>
        <v>0.79166666666666663</v>
      </c>
      <c r="AH32" t="s">
        <v>23</v>
      </c>
    </row>
    <row r="33" spans="1:34" x14ac:dyDescent="0.25">
      <c r="A33">
        <v>1265200</v>
      </c>
      <c r="B33" t="s">
        <v>100</v>
      </c>
      <c r="F33" t="s">
        <v>20</v>
      </c>
      <c r="H33">
        <v>184</v>
      </c>
      <c r="I33" t="s">
        <v>73</v>
      </c>
      <c r="J33">
        <f>VLOOKUP(I33,Key!$A$1:$C$73,2,FALSE)</f>
        <v>43.060580000000002</v>
      </c>
      <c r="K33">
        <f>VLOOKUP(I33,Key!$A$1:$C$73,3,FALSE)</f>
        <v>-87.998589999999993</v>
      </c>
      <c r="L33" t="s">
        <v>73</v>
      </c>
      <c r="M33">
        <f>VLOOKUP(L33,Key!$A$1:$C$73,2,FALSE)</f>
        <v>43.060580000000002</v>
      </c>
      <c r="N33">
        <f>VLOOKUP(L33,Key!$A$1:$C$73,3,FALSE)</f>
        <v>-87.998589999999993</v>
      </c>
      <c r="O33">
        <v>4</v>
      </c>
      <c r="P33">
        <v>0</v>
      </c>
      <c r="Q33">
        <v>0.6</v>
      </c>
      <c r="R33">
        <v>0.6</v>
      </c>
      <c r="S33">
        <v>24</v>
      </c>
      <c r="T33">
        <f t="shared" si="0"/>
        <v>-1</v>
      </c>
      <c r="U33" s="1">
        <v>42843</v>
      </c>
      <c r="V33" s="13">
        <f t="shared" si="1"/>
        <v>42826</v>
      </c>
      <c r="W33" s="14">
        <f t="shared" si="2"/>
        <v>42843</v>
      </c>
      <c r="X33" s="1" t="str">
        <f t="shared" si="3"/>
        <v>Tuesday</v>
      </c>
      <c r="Y33" s="2">
        <v>0.29625000000000001</v>
      </c>
      <c r="Z33" s="2">
        <f t="shared" si="4"/>
        <v>0.29166666666666663</v>
      </c>
      <c r="AA33">
        <f>1</f>
        <v>1</v>
      </c>
      <c r="AB33" s="1">
        <v>42843</v>
      </c>
      <c r="AC33" s="13">
        <f t="shared" si="5"/>
        <v>42826</v>
      </c>
      <c r="AD33" s="14">
        <f t="shared" si="6"/>
        <v>42843</v>
      </c>
      <c r="AE33" s="1" t="str">
        <f t="shared" si="7"/>
        <v>Tuesday</v>
      </c>
      <c r="AF33" s="2">
        <v>0.29879629629629628</v>
      </c>
      <c r="AG33" s="2">
        <f t="shared" si="8"/>
        <v>0.29166666666666663</v>
      </c>
      <c r="AH33" t="s">
        <v>25</v>
      </c>
    </row>
    <row r="34" spans="1:34" x14ac:dyDescent="0.25">
      <c r="A34">
        <v>1265200</v>
      </c>
      <c r="B34" t="s">
        <v>100</v>
      </c>
      <c r="F34" t="s">
        <v>20</v>
      </c>
      <c r="H34">
        <v>11164</v>
      </c>
      <c r="I34" t="s">
        <v>91</v>
      </c>
      <c r="J34">
        <f>VLOOKUP(I34,Key!$A$1:$C$73,2,FALSE)</f>
        <v>43.048609999999996</v>
      </c>
      <c r="K34">
        <f>VLOOKUP(I34,Key!$A$1:$C$73,3,FALSE)</f>
        <v>-88.008480000000006</v>
      </c>
      <c r="L34" t="s">
        <v>73</v>
      </c>
      <c r="M34">
        <f>VLOOKUP(L34,Key!$A$1:$C$73,2,FALSE)</f>
        <v>43.060580000000002</v>
      </c>
      <c r="N34">
        <f>VLOOKUP(L34,Key!$A$1:$C$73,3,FALSE)</f>
        <v>-87.998589999999993</v>
      </c>
      <c r="O34">
        <v>30</v>
      </c>
      <c r="P34">
        <v>0</v>
      </c>
      <c r="Q34">
        <v>4.5</v>
      </c>
      <c r="R34">
        <v>4.3</v>
      </c>
      <c r="S34">
        <v>180</v>
      </c>
      <c r="T34">
        <f t="shared" si="0"/>
        <v>-1</v>
      </c>
      <c r="U34" s="1">
        <v>42848</v>
      </c>
      <c r="V34" s="13">
        <f t="shared" si="1"/>
        <v>42826</v>
      </c>
      <c r="W34" s="14">
        <f t="shared" si="2"/>
        <v>42848</v>
      </c>
      <c r="X34" s="1" t="str">
        <f t="shared" si="3"/>
        <v>Sunday</v>
      </c>
      <c r="Y34" s="2">
        <v>0.60434027777777777</v>
      </c>
      <c r="Z34" s="2">
        <f t="shared" si="4"/>
        <v>0.625</v>
      </c>
      <c r="AA34">
        <f>1</f>
        <v>1</v>
      </c>
      <c r="AB34" s="1">
        <v>42848</v>
      </c>
      <c r="AC34" s="13">
        <f t="shared" si="5"/>
        <v>42826</v>
      </c>
      <c r="AD34" s="14">
        <f t="shared" si="6"/>
        <v>42848</v>
      </c>
      <c r="AE34" s="1" t="str">
        <f t="shared" si="7"/>
        <v>Sunday</v>
      </c>
      <c r="AF34" s="2">
        <v>0.62525462962962963</v>
      </c>
      <c r="AG34" s="2">
        <f t="shared" si="8"/>
        <v>0.625</v>
      </c>
      <c r="AH34" t="s">
        <v>23</v>
      </c>
    </row>
    <row r="35" spans="1:34" x14ac:dyDescent="0.25">
      <c r="A35">
        <v>1265200</v>
      </c>
      <c r="B35" t="s">
        <v>100</v>
      </c>
      <c r="F35" t="s">
        <v>20</v>
      </c>
      <c r="H35">
        <v>354</v>
      </c>
      <c r="I35" t="s">
        <v>72</v>
      </c>
      <c r="J35">
        <f>VLOOKUP(I35,Key!$A$1:$C$73,2,FALSE)</f>
        <v>43.060839999999999</v>
      </c>
      <c r="K35">
        <f>VLOOKUP(I35,Key!$A$1:$C$73,3,FALSE)</f>
        <v>-88.001940000000005</v>
      </c>
      <c r="L35" t="s">
        <v>72</v>
      </c>
      <c r="M35">
        <f>VLOOKUP(L35,Key!$A$1:$C$73,2,FALSE)</f>
        <v>43.060839999999999</v>
      </c>
      <c r="N35">
        <f>VLOOKUP(L35,Key!$A$1:$C$73,3,FALSE)</f>
        <v>-88.001940000000005</v>
      </c>
      <c r="O35">
        <v>109</v>
      </c>
      <c r="P35">
        <v>0</v>
      </c>
      <c r="Q35">
        <v>16.399999999999999</v>
      </c>
      <c r="R35">
        <v>15.5</v>
      </c>
      <c r="S35">
        <v>654</v>
      </c>
      <c r="T35">
        <f t="shared" si="0"/>
        <v>-1</v>
      </c>
      <c r="U35" s="1">
        <v>42833</v>
      </c>
      <c r="V35" s="13">
        <f t="shared" si="1"/>
        <v>42826</v>
      </c>
      <c r="W35" s="14">
        <f t="shared" si="2"/>
        <v>42833</v>
      </c>
      <c r="X35" s="1" t="str">
        <f t="shared" si="3"/>
        <v>Saturday</v>
      </c>
      <c r="Y35" s="2">
        <v>0.77469907407407401</v>
      </c>
      <c r="Z35" s="2">
        <f t="shared" si="4"/>
        <v>0.79166666666666663</v>
      </c>
      <c r="AA35">
        <f>1</f>
        <v>1</v>
      </c>
      <c r="AB35" s="1">
        <v>42833</v>
      </c>
      <c r="AC35" s="13">
        <f t="shared" si="5"/>
        <v>42826</v>
      </c>
      <c r="AD35" s="14">
        <f t="shared" si="6"/>
        <v>42833</v>
      </c>
      <c r="AE35" s="1" t="str">
        <f t="shared" si="7"/>
        <v>Saturday</v>
      </c>
      <c r="AF35" s="2">
        <v>0.85018518518518515</v>
      </c>
      <c r="AG35" s="2">
        <f t="shared" si="8"/>
        <v>0.83333333333333326</v>
      </c>
      <c r="AH35" t="s">
        <v>25</v>
      </c>
    </row>
    <row r="36" spans="1:34" x14ac:dyDescent="0.25">
      <c r="A36">
        <v>1265200</v>
      </c>
      <c r="B36" t="s">
        <v>100</v>
      </c>
      <c r="F36" t="s">
        <v>20</v>
      </c>
      <c r="H36">
        <v>5581</v>
      </c>
      <c r="I36" t="s">
        <v>37</v>
      </c>
      <c r="J36">
        <f>VLOOKUP(I36,Key!$A$1:$C$73,2,FALSE)</f>
        <v>43.049230000000001</v>
      </c>
      <c r="K36">
        <f>VLOOKUP(I36,Key!$A$1:$C$73,3,FALSE)</f>
        <v>-87.911940000000001</v>
      </c>
      <c r="L36" t="s">
        <v>57</v>
      </c>
      <c r="M36">
        <f>VLOOKUP(L36,Key!$A$1:$C$73,2,FALSE)</f>
        <v>43.03913</v>
      </c>
      <c r="N36">
        <f>VLOOKUP(L36,Key!$A$1:$C$73,3,FALSE)</f>
        <v>-87.916150000000002</v>
      </c>
      <c r="O36">
        <v>9</v>
      </c>
      <c r="P36">
        <v>0</v>
      </c>
      <c r="Q36">
        <v>1.4</v>
      </c>
      <c r="R36">
        <v>1.3</v>
      </c>
      <c r="S36">
        <v>54</v>
      </c>
      <c r="T36">
        <f t="shared" si="0"/>
        <v>-1</v>
      </c>
      <c r="U36" s="1">
        <v>42832</v>
      </c>
      <c r="V36" s="13">
        <f t="shared" si="1"/>
        <v>42826</v>
      </c>
      <c r="W36" s="14">
        <f t="shared" si="2"/>
        <v>42832</v>
      </c>
      <c r="X36" s="1" t="str">
        <f t="shared" si="3"/>
        <v>Friday</v>
      </c>
      <c r="Y36" s="2">
        <v>0.62148148148148141</v>
      </c>
      <c r="Z36" s="2">
        <f t="shared" si="4"/>
        <v>0.625</v>
      </c>
      <c r="AA36">
        <f>1</f>
        <v>1</v>
      </c>
      <c r="AB36" s="1">
        <v>42832</v>
      </c>
      <c r="AC36" s="13">
        <f t="shared" si="5"/>
        <v>42826</v>
      </c>
      <c r="AD36" s="14">
        <f t="shared" si="6"/>
        <v>42832</v>
      </c>
      <c r="AE36" s="1" t="str">
        <f t="shared" si="7"/>
        <v>Friday</v>
      </c>
      <c r="AF36" s="2">
        <v>0.62725694444444446</v>
      </c>
      <c r="AG36" s="2">
        <f t="shared" si="8"/>
        <v>0.625</v>
      </c>
      <c r="AH36" t="s">
        <v>23</v>
      </c>
    </row>
    <row r="37" spans="1:34" x14ac:dyDescent="0.25">
      <c r="A37">
        <v>1265200</v>
      </c>
      <c r="B37" t="s">
        <v>100</v>
      </c>
      <c r="F37" t="s">
        <v>20</v>
      </c>
      <c r="H37">
        <v>11085</v>
      </c>
      <c r="I37" t="s">
        <v>92</v>
      </c>
      <c r="J37">
        <f>VLOOKUP(I37,Key!$A$1:$C$73,2,FALSE)</f>
        <v>43.038245000000003</v>
      </c>
      <c r="K37">
        <f>VLOOKUP(I37,Key!$A$1:$C$73,3,FALSE)</f>
        <v>-87.914811999999998</v>
      </c>
      <c r="L37" t="s">
        <v>92</v>
      </c>
      <c r="M37">
        <f>VLOOKUP(L37,Key!$A$1:$C$73,2,FALSE)</f>
        <v>43.038245000000003</v>
      </c>
      <c r="N37">
        <f>VLOOKUP(L37,Key!$A$1:$C$73,3,FALSE)</f>
        <v>-87.914811999999998</v>
      </c>
      <c r="O37">
        <v>1</v>
      </c>
      <c r="P37">
        <v>0</v>
      </c>
      <c r="Q37">
        <v>0.2</v>
      </c>
      <c r="R37">
        <v>0.1</v>
      </c>
      <c r="S37">
        <v>6</v>
      </c>
      <c r="T37">
        <f t="shared" si="0"/>
        <v>-1</v>
      </c>
      <c r="U37" s="1">
        <v>42840</v>
      </c>
      <c r="V37" s="13">
        <f t="shared" si="1"/>
        <v>42826</v>
      </c>
      <c r="W37" s="14">
        <f t="shared" si="2"/>
        <v>42840</v>
      </c>
      <c r="X37" s="1" t="str">
        <f t="shared" si="3"/>
        <v>Saturday</v>
      </c>
      <c r="Y37" s="2">
        <v>0.41921296296296301</v>
      </c>
      <c r="Z37" s="2">
        <f t="shared" si="4"/>
        <v>0.41666666666666663</v>
      </c>
      <c r="AA37">
        <f>1</f>
        <v>1</v>
      </c>
      <c r="AB37" s="1">
        <v>42840</v>
      </c>
      <c r="AC37" s="13">
        <f t="shared" si="5"/>
        <v>42826</v>
      </c>
      <c r="AD37" s="14">
        <f t="shared" si="6"/>
        <v>42840</v>
      </c>
      <c r="AE37" s="1" t="str">
        <f t="shared" si="7"/>
        <v>Saturday</v>
      </c>
      <c r="AF37" s="2">
        <v>0.41973379629629631</v>
      </c>
      <c r="AG37" s="2">
        <f t="shared" si="8"/>
        <v>0.41666666666666663</v>
      </c>
      <c r="AH37" t="s">
        <v>25</v>
      </c>
    </row>
    <row r="38" spans="1:34" x14ac:dyDescent="0.25">
      <c r="A38">
        <v>1272850</v>
      </c>
      <c r="B38" t="s">
        <v>100</v>
      </c>
      <c r="F38" t="s">
        <v>20</v>
      </c>
      <c r="H38">
        <v>231</v>
      </c>
      <c r="I38" t="s">
        <v>82</v>
      </c>
      <c r="J38">
        <f>VLOOKUP(I38,Key!$A$1:$C$73,2,FALSE)</f>
        <v>43.040349999999997</v>
      </c>
      <c r="K38">
        <f>VLOOKUP(I38,Key!$A$1:$C$73,3,FALSE)</f>
        <v>-87.920760000000001</v>
      </c>
      <c r="L38" t="s">
        <v>57</v>
      </c>
      <c r="M38">
        <f>VLOOKUP(L38,Key!$A$1:$C$73,2,FALSE)</f>
        <v>43.03913</v>
      </c>
      <c r="N38">
        <f>VLOOKUP(L38,Key!$A$1:$C$73,3,FALSE)</f>
        <v>-87.916150000000002</v>
      </c>
      <c r="O38">
        <v>2</v>
      </c>
      <c r="P38">
        <v>0</v>
      </c>
      <c r="Q38">
        <v>0.3</v>
      </c>
      <c r="R38">
        <v>0.3</v>
      </c>
      <c r="S38">
        <v>12</v>
      </c>
      <c r="T38">
        <f t="shared" si="0"/>
        <v>-1</v>
      </c>
      <c r="U38" s="1">
        <v>42852</v>
      </c>
      <c r="V38" s="13">
        <f t="shared" si="1"/>
        <v>42826</v>
      </c>
      <c r="W38" s="14">
        <f t="shared" si="2"/>
        <v>42852</v>
      </c>
      <c r="X38" s="1" t="str">
        <f t="shared" si="3"/>
        <v>Thursday</v>
      </c>
      <c r="Y38" s="2">
        <v>0.38074074074074077</v>
      </c>
      <c r="Z38" s="2">
        <f t="shared" si="4"/>
        <v>0.375</v>
      </c>
      <c r="AA38">
        <f>1</f>
        <v>1</v>
      </c>
      <c r="AB38" s="1">
        <v>42852</v>
      </c>
      <c r="AC38" s="13">
        <f t="shared" si="5"/>
        <v>42826</v>
      </c>
      <c r="AD38" s="14">
        <f t="shared" si="6"/>
        <v>42852</v>
      </c>
      <c r="AE38" s="1" t="str">
        <f t="shared" si="7"/>
        <v>Thursday</v>
      </c>
      <c r="AF38" s="2">
        <v>0.38231481481481483</v>
      </c>
      <c r="AG38" s="2">
        <f t="shared" si="8"/>
        <v>0.375</v>
      </c>
      <c r="AH38" t="s">
        <v>23</v>
      </c>
    </row>
    <row r="39" spans="1:34" x14ac:dyDescent="0.25">
      <c r="A39">
        <v>1272850</v>
      </c>
      <c r="B39" t="s">
        <v>100</v>
      </c>
      <c r="F39" t="s">
        <v>20</v>
      </c>
      <c r="H39">
        <v>5583</v>
      </c>
      <c r="I39" t="s">
        <v>92</v>
      </c>
      <c r="J39">
        <f>VLOOKUP(I39,Key!$A$1:$C$73,2,FALSE)</f>
        <v>43.038245000000003</v>
      </c>
      <c r="K39">
        <f>VLOOKUP(I39,Key!$A$1:$C$73,3,FALSE)</f>
        <v>-87.914811999999998</v>
      </c>
      <c r="L39" t="s">
        <v>82</v>
      </c>
      <c r="M39">
        <f>VLOOKUP(L39,Key!$A$1:$C$73,2,FALSE)</f>
        <v>43.040349999999997</v>
      </c>
      <c r="N39">
        <f>VLOOKUP(L39,Key!$A$1:$C$73,3,FALSE)</f>
        <v>-87.920760000000001</v>
      </c>
      <c r="O39">
        <v>6</v>
      </c>
      <c r="P39">
        <v>0</v>
      </c>
      <c r="Q39">
        <v>0.9</v>
      </c>
      <c r="R39">
        <v>0.9</v>
      </c>
      <c r="S39">
        <v>36</v>
      </c>
      <c r="T39">
        <f t="shared" si="0"/>
        <v>-1</v>
      </c>
      <c r="U39" s="1">
        <v>42844</v>
      </c>
      <c r="V39" s="13">
        <f t="shared" si="1"/>
        <v>42826</v>
      </c>
      <c r="W39" s="14">
        <f t="shared" si="2"/>
        <v>42844</v>
      </c>
      <c r="X39" s="1" t="str">
        <f t="shared" si="3"/>
        <v>Wednesday</v>
      </c>
      <c r="Y39" s="2">
        <v>0.58245370370370375</v>
      </c>
      <c r="Z39" s="2">
        <f t="shared" si="4"/>
        <v>0.58333333333333326</v>
      </c>
      <c r="AA39">
        <f>1</f>
        <v>1</v>
      </c>
      <c r="AB39" s="1">
        <v>42844</v>
      </c>
      <c r="AC39" s="13">
        <f t="shared" si="5"/>
        <v>42826</v>
      </c>
      <c r="AD39" s="14">
        <f t="shared" si="6"/>
        <v>42844</v>
      </c>
      <c r="AE39" s="1" t="str">
        <f t="shared" si="7"/>
        <v>Wednesday</v>
      </c>
      <c r="AF39" s="2">
        <v>0.5861574074074074</v>
      </c>
      <c r="AG39" s="2">
        <f t="shared" si="8"/>
        <v>0.58333333333333326</v>
      </c>
      <c r="AH39" t="s">
        <v>23</v>
      </c>
    </row>
    <row r="40" spans="1:34" x14ac:dyDescent="0.25">
      <c r="A40">
        <v>1279123</v>
      </c>
      <c r="B40" t="s">
        <v>100</v>
      </c>
      <c r="F40" t="s">
        <v>20</v>
      </c>
      <c r="H40">
        <v>5562</v>
      </c>
      <c r="I40" t="s">
        <v>44</v>
      </c>
      <c r="J40">
        <f>VLOOKUP(I40,Key!$A$1:$C$73,2,FALSE)</f>
        <v>43.03886</v>
      </c>
      <c r="K40">
        <f>VLOOKUP(I40,Key!$A$1:$C$73,3,FALSE)</f>
        <v>-87.902720000000002</v>
      </c>
      <c r="L40" t="s">
        <v>36</v>
      </c>
      <c r="M40">
        <f>VLOOKUP(L40,Key!$A$1:$C$73,2,FALSE)</f>
        <v>43.03519</v>
      </c>
      <c r="N40">
        <f>VLOOKUP(L40,Key!$A$1:$C$73,3,FALSE)</f>
        <v>-87.907390000000007</v>
      </c>
      <c r="O40">
        <v>4</v>
      </c>
      <c r="P40">
        <v>0</v>
      </c>
      <c r="Q40">
        <v>0.6</v>
      </c>
      <c r="R40">
        <v>0.6</v>
      </c>
      <c r="S40">
        <v>24</v>
      </c>
      <c r="T40">
        <f t="shared" si="0"/>
        <v>-1</v>
      </c>
      <c r="U40" s="1">
        <v>42853</v>
      </c>
      <c r="V40" s="13">
        <f t="shared" si="1"/>
        <v>42826</v>
      </c>
      <c r="W40" s="14">
        <f t="shared" si="2"/>
        <v>42853</v>
      </c>
      <c r="X40" s="1" t="str">
        <f t="shared" si="3"/>
        <v>Friday</v>
      </c>
      <c r="Y40" s="2">
        <v>0.52277777777777779</v>
      </c>
      <c r="Z40" s="2">
        <f t="shared" si="4"/>
        <v>0.54166666666666663</v>
      </c>
      <c r="AA40">
        <f>1</f>
        <v>1</v>
      </c>
      <c r="AB40" s="1">
        <v>42853</v>
      </c>
      <c r="AC40" s="13">
        <f t="shared" si="5"/>
        <v>42826</v>
      </c>
      <c r="AD40" s="14">
        <f t="shared" si="6"/>
        <v>42853</v>
      </c>
      <c r="AE40" s="1" t="str">
        <f t="shared" si="7"/>
        <v>Friday</v>
      </c>
      <c r="AF40" s="2">
        <v>0.52545138888888887</v>
      </c>
      <c r="AG40" s="2">
        <f t="shared" si="8"/>
        <v>0.54166666666666663</v>
      </c>
      <c r="AH40" t="s">
        <v>23</v>
      </c>
    </row>
    <row r="41" spans="1:34" x14ac:dyDescent="0.25">
      <c r="A41">
        <v>1279123</v>
      </c>
      <c r="B41" t="s">
        <v>100</v>
      </c>
      <c r="F41" t="s">
        <v>20</v>
      </c>
      <c r="H41">
        <v>11086</v>
      </c>
      <c r="I41" t="s">
        <v>63</v>
      </c>
      <c r="J41">
        <f>VLOOKUP(I41,Key!$A$1:$C$73,2,FALSE)</f>
        <v>43.066893999999998</v>
      </c>
      <c r="K41">
        <f>VLOOKUP(I41,Key!$A$1:$C$73,3,FALSE)</f>
        <v>-87.877936000000005</v>
      </c>
      <c r="L41" t="s">
        <v>44</v>
      </c>
      <c r="M41">
        <f>VLOOKUP(L41,Key!$A$1:$C$73,2,FALSE)</f>
        <v>43.03886</v>
      </c>
      <c r="N41">
        <f>VLOOKUP(L41,Key!$A$1:$C$73,3,FALSE)</f>
        <v>-87.902720000000002</v>
      </c>
      <c r="O41">
        <v>24</v>
      </c>
      <c r="P41">
        <v>0</v>
      </c>
      <c r="Q41">
        <v>3.6</v>
      </c>
      <c r="R41">
        <v>3.4</v>
      </c>
      <c r="S41">
        <v>144</v>
      </c>
      <c r="T41">
        <f t="shared" si="0"/>
        <v>-1</v>
      </c>
      <c r="U41" s="1">
        <v>42836</v>
      </c>
      <c r="V41" s="13">
        <f t="shared" si="1"/>
        <v>42826</v>
      </c>
      <c r="W41" s="14">
        <f t="shared" si="2"/>
        <v>42836</v>
      </c>
      <c r="X41" s="1" t="str">
        <f t="shared" si="3"/>
        <v>Tuesday</v>
      </c>
      <c r="Y41" s="2">
        <v>0.36402777777777778</v>
      </c>
      <c r="Z41" s="2">
        <f t="shared" si="4"/>
        <v>0.375</v>
      </c>
      <c r="AA41">
        <f>1</f>
        <v>1</v>
      </c>
      <c r="AB41" s="1">
        <v>42836</v>
      </c>
      <c r="AC41" s="13">
        <f t="shared" si="5"/>
        <v>42826</v>
      </c>
      <c r="AD41" s="14">
        <f t="shared" si="6"/>
        <v>42836</v>
      </c>
      <c r="AE41" s="1" t="str">
        <f t="shared" si="7"/>
        <v>Tuesday</v>
      </c>
      <c r="AF41" s="2">
        <v>0.38056712962962963</v>
      </c>
      <c r="AG41" s="2">
        <f t="shared" si="8"/>
        <v>0.375</v>
      </c>
      <c r="AH41" t="s">
        <v>23</v>
      </c>
    </row>
    <row r="42" spans="1:34" x14ac:dyDescent="0.25">
      <c r="A42">
        <v>1290458</v>
      </c>
      <c r="B42" t="s">
        <v>100</v>
      </c>
      <c r="F42" t="s">
        <v>20</v>
      </c>
      <c r="H42">
        <v>5453</v>
      </c>
      <c r="I42" t="s">
        <v>85</v>
      </c>
      <c r="J42">
        <f>VLOOKUP(I42,Key!$A$1:$C$73,2,FALSE)</f>
        <v>43.053040000000003</v>
      </c>
      <c r="K42">
        <f>VLOOKUP(I42,Key!$A$1:$C$73,3,FALSE)</f>
        <v>-87.897660000000002</v>
      </c>
      <c r="L42" t="s">
        <v>65</v>
      </c>
      <c r="M42">
        <f>VLOOKUP(L42,Key!$A$1:$C$73,2,FALSE)</f>
        <v>43.077359999999999</v>
      </c>
      <c r="N42">
        <f>VLOOKUP(L42,Key!$A$1:$C$73,3,FALSE)</f>
        <v>-87.880769999999998</v>
      </c>
      <c r="O42">
        <v>16</v>
      </c>
      <c r="P42">
        <v>0</v>
      </c>
      <c r="Q42">
        <v>2.4</v>
      </c>
      <c r="R42">
        <v>2.2999999999999998</v>
      </c>
      <c r="S42">
        <v>96</v>
      </c>
      <c r="T42">
        <f t="shared" si="0"/>
        <v>-1</v>
      </c>
      <c r="U42" s="1">
        <v>42845</v>
      </c>
      <c r="V42" s="13">
        <f t="shared" si="1"/>
        <v>42826</v>
      </c>
      <c r="W42" s="14">
        <f t="shared" si="2"/>
        <v>42845</v>
      </c>
      <c r="X42" s="1" t="str">
        <f t="shared" si="3"/>
        <v>Thursday</v>
      </c>
      <c r="Y42" s="2">
        <v>0.68186342592592597</v>
      </c>
      <c r="Z42" s="2">
        <f t="shared" si="4"/>
        <v>0.66666666666666663</v>
      </c>
      <c r="AA42">
        <f>1</f>
        <v>1</v>
      </c>
      <c r="AB42" s="1">
        <v>42845</v>
      </c>
      <c r="AC42" s="13">
        <f t="shared" si="5"/>
        <v>42826</v>
      </c>
      <c r="AD42" s="14">
        <f t="shared" si="6"/>
        <v>42845</v>
      </c>
      <c r="AE42" s="1" t="str">
        <f t="shared" si="7"/>
        <v>Thursday</v>
      </c>
      <c r="AF42" s="2">
        <v>0.69304398148148139</v>
      </c>
      <c r="AG42" s="2">
        <f t="shared" si="8"/>
        <v>0.70833333333333326</v>
      </c>
      <c r="AH42" t="s">
        <v>23</v>
      </c>
    </row>
    <row r="43" spans="1:34" x14ac:dyDescent="0.25">
      <c r="A43">
        <v>1290637</v>
      </c>
      <c r="B43" t="s">
        <v>100</v>
      </c>
      <c r="F43" t="s">
        <v>20</v>
      </c>
      <c r="H43">
        <v>27</v>
      </c>
      <c r="I43" t="s">
        <v>84</v>
      </c>
      <c r="J43">
        <f>VLOOKUP(I43,Key!$A$1:$C$73,2,FALSE)</f>
        <v>43.040154000000001</v>
      </c>
      <c r="K43">
        <f>VLOOKUP(I43,Key!$A$1:$C$73,3,FALSE)</f>
        <v>-87.932113000000001</v>
      </c>
      <c r="L43" t="s">
        <v>57</v>
      </c>
      <c r="M43">
        <f>VLOOKUP(L43,Key!$A$1:$C$73,2,FALSE)</f>
        <v>43.03913</v>
      </c>
      <c r="N43">
        <f>VLOOKUP(L43,Key!$A$1:$C$73,3,FALSE)</f>
        <v>-87.916150000000002</v>
      </c>
      <c r="O43">
        <v>6</v>
      </c>
      <c r="P43">
        <v>0</v>
      </c>
      <c r="Q43">
        <v>0.9</v>
      </c>
      <c r="R43">
        <v>0.9</v>
      </c>
      <c r="S43">
        <v>36</v>
      </c>
      <c r="T43">
        <f t="shared" si="0"/>
        <v>-1</v>
      </c>
      <c r="U43" s="1">
        <v>42835</v>
      </c>
      <c r="V43" s="13">
        <f t="shared" si="1"/>
        <v>42826</v>
      </c>
      <c r="W43" s="14">
        <f t="shared" si="2"/>
        <v>42835</v>
      </c>
      <c r="X43" s="1" t="str">
        <f t="shared" si="3"/>
        <v>Monday</v>
      </c>
      <c r="Y43" s="2">
        <v>0.43023148148148144</v>
      </c>
      <c r="Z43" s="2">
        <f t="shared" si="4"/>
        <v>0.41666666666666663</v>
      </c>
      <c r="AA43">
        <f>1</f>
        <v>1</v>
      </c>
      <c r="AB43" s="1">
        <v>42835</v>
      </c>
      <c r="AC43" s="13">
        <f t="shared" si="5"/>
        <v>42826</v>
      </c>
      <c r="AD43" s="14">
        <f t="shared" si="6"/>
        <v>42835</v>
      </c>
      <c r="AE43" s="1" t="str">
        <f t="shared" si="7"/>
        <v>Monday</v>
      </c>
      <c r="AF43" s="2">
        <v>0.43410879629629634</v>
      </c>
      <c r="AG43" s="2">
        <f t="shared" si="8"/>
        <v>0.41666666666666663</v>
      </c>
      <c r="AH43" t="s">
        <v>23</v>
      </c>
    </row>
    <row r="44" spans="1:34" x14ac:dyDescent="0.25">
      <c r="A44">
        <v>1290637</v>
      </c>
      <c r="B44" t="s">
        <v>100</v>
      </c>
      <c r="F44" t="s">
        <v>20</v>
      </c>
      <c r="H44">
        <v>146</v>
      </c>
      <c r="I44" t="s">
        <v>92</v>
      </c>
      <c r="J44">
        <f>VLOOKUP(I44,Key!$A$1:$C$73,2,FALSE)</f>
        <v>43.038245000000003</v>
      </c>
      <c r="K44">
        <f>VLOOKUP(I44,Key!$A$1:$C$73,3,FALSE)</f>
        <v>-87.914811999999998</v>
      </c>
      <c r="L44" t="s">
        <v>44</v>
      </c>
      <c r="M44">
        <f>VLOOKUP(L44,Key!$A$1:$C$73,2,FALSE)</f>
        <v>43.03886</v>
      </c>
      <c r="N44">
        <f>VLOOKUP(L44,Key!$A$1:$C$73,3,FALSE)</f>
        <v>-87.902720000000002</v>
      </c>
      <c r="O44">
        <v>8</v>
      </c>
      <c r="P44">
        <v>0</v>
      </c>
      <c r="Q44">
        <v>1.2</v>
      </c>
      <c r="R44">
        <v>1.1000000000000001</v>
      </c>
      <c r="S44">
        <v>48</v>
      </c>
      <c r="T44">
        <f t="shared" si="0"/>
        <v>-1</v>
      </c>
      <c r="U44" s="1">
        <v>42851</v>
      </c>
      <c r="V44" s="13">
        <f t="shared" si="1"/>
        <v>42826</v>
      </c>
      <c r="W44" s="14">
        <f t="shared" si="2"/>
        <v>42851</v>
      </c>
      <c r="X44" s="1" t="str">
        <f t="shared" si="3"/>
        <v>Wednesday</v>
      </c>
      <c r="Y44" s="2">
        <v>0.59641203703703705</v>
      </c>
      <c r="Z44" s="2">
        <f t="shared" si="4"/>
        <v>0.58333333333333326</v>
      </c>
      <c r="AA44">
        <f>1</f>
        <v>1</v>
      </c>
      <c r="AB44" s="1">
        <v>42851</v>
      </c>
      <c r="AC44" s="13">
        <f t="shared" si="5"/>
        <v>42826</v>
      </c>
      <c r="AD44" s="14">
        <f t="shared" si="6"/>
        <v>42851</v>
      </c>
      <c r="AE44" s="1" t="str">
        <f t="shared" si="7"/>
        <v>Wednesday</v>
      </c>
      <c r="AF44" s="2">
        <v>0.60149305555555554</v>
      </c>
      <c r="AG44" s="2">
        <f t="shared" si="8"/>
        <v>0.58333333333333326</v>
      </c>
      <c r="AH44" t="s">
        <v>23</v>
      </c>
    </row>
    <row r="45" spans="1:34" x14ac:dyDescent="0.25">
      <c r="A45">
        <v>1290637</v>
      </c>
      <c r="B45" t="s">
        <v>100</v>
      </c>
      <c r="F45" t="s">
        <v>20</v>
      </c>
      <c r="H45">
        <v>146</v>
      </c>
      <c r="I45" t="s">
        <v>28</v>
      </c>
      <c r="J45">
        <f>VLOOKUP(I45,Key!$A$1:$C$73,2,FALSE)</f>
        <v>43.038580000000003</v>
      </c>
      <c r="K45">
        <f>VLOOKUP(I45,Key!$A$1:$C$73,3,FALSE)</f>
        <v>-87.90934</v>
      </c>
      <c r="L45" t="s">
        <v>41</v>
      </c>
      <c r="M45">
        <f>VLOOKUP(L45,Key!$A$1:$C$73,2,FALSE)</f>
        <v>43.049909999999997</v>
      </c>
      <c r="N45">
        <f>VLOOKUP(L45,Key!$A$1:$C$73,3,FALSE)</f>
        <v>-87.914237</v>
      </c>
      <c r="O45">
        <v>41</v>
      </c>
      <c r="P45">
        <v>0</v>
      </c>
      <c r="Q45">
        <v>6.2</v>
      </c>
      <c r="R45">
        <v>5.8</v>
      </c>
      <c r="S45">
        <v>246</v>
      </c>
      <c r="T45">
        <f t="shared" si="0"/>
        <v>-1</v>
      </c>
      <c r="U45" s="1">
        <v>42851</v>
      </c>
      <c r="V45" s="13">
        <f t="shared" si="1"/>
        <v>42826</v>
      </c>
      <c r="W45" s="14">
        <f t="shared" si="2"/>
        <v>42851</v>
      </c>
      <c r="X45" s="1" t="str">
        <f t="shared" si="3"/>
        <v>Wednesday</v>
      </c>
      <c r="Y45" s="2">
        <v>0.63143518518518515</v>
      </c>
      <c r="Z45" s="2">
        <f t="shared" si="4"/>
        <v>0.625</v>
      </c>
      <c r="AA45">
        <f>1</f>
        <v>1</v>
      </c>
      <c r="AB45" s="1">
        <v>42851</v>
      </c>
      <c r="AC45" s="13">
        <f t="shared" si="5"/>
        <v>42826</v>
      </c>
      <c r="AD45" s="14">
        <f t="shared" si="6"/>
        <v>42851</v>
      </c>
      <c r="AE45" s="1" t="str">
        <f t="shared" si="7"/>
        <v>Wednesday</v>
      </c>
      <c r="AF45" s="2">
        <v>0.65984953703703708</v>
      </c>
      <c r="AG45" s="2">
        <f t="shared" si="8"/>
        <v>0.66666666666666663</v>
      </c>
      <c r="AH45" t="s">
        <v>23</v>
      </c>
    </row>
    <row r="46" spans="1:34" x14ac:dyDescent="0.25">
      <c r="A46">
        <v>1298022</v>
      </c>
      <c r="B46" t="s">
        <v>100</v>
      </c>
      <c r="F46" t="s">
        <v>20</v>
      </c>
      <c r="H46">
        <v>5507</v>
      </c>
      <c r="I46" t="s">
        <v>95</v>
      </c>
      <c r="J46">
        <f>VLOOKUP(I46,Key!$A$1:$C$73,2,FALSE)</f>
        <v>43.054830000000003</v>
      </c>
      <c r="K46">
        <f>VLOOKUP(I46,Key!$A$1:$C$73,3,FALSE)</f>
        <v>-87.91874</v>
      </c>
      <c r="L46" t="s">
        <v>95</v>
      </c>
      <c r="M46">
        <f>VLOOKUP(L46,Key!$A$1:$C$73,2,FALSE)</f>
        <v>43.054830000000003</v>
      </c>
      <c r="N46">
        <f>VLOOKUP(L46,Key!$A$1:$C$73,3,FALSE)</f>
        <v>-87.91874</v>
      </c>
      <c r="O46">
        <v>3</v>
      </c>
      <c r="P46">
        <v>0</v>
      </c>
      <c r="Q46">
        <v>0.5</v>
      </c>
      <c r="R46">
        <v>0.4</v>
      </c>
      <c r="S46">
        <v>18</v>
      </c>
      <c r="T46">
        <f t="shared" si="0"/>
        <v>-1</v>
      </c>
      <c r="U46" s="1">
        <v>42840</v>
      </c>
      <c r="V46" s="13">
        <f t="shared" si="1"/>
        <v>42826</v>
      </c>
      <c r="W46" s="14">
        <f t="shared" si="2"/>
        <v>42840</v>
      </c>
      <c r="X46" s="1" t="str">
        <f t="shared" si="3"/>
        <v>Saturday</v>
      </c>
      <c r="Y46" s="2">
        <v>0.78445601851851843</v>
      </c>
      <c r="Z46" s="2">
        <f t="shared" si="4"/>
        <v>0.79166666666666663</v>
      </c>
      <c r="AA46">
        <f>1</f>
        <v>1</v>
      </c>
      <c r="AB46" s="1">
        <v>42840</v>
      </c>
      <c r="AC46" s="13">
        <f t="shared" si="5"/>
        <v>42826</v>
      </c>
      <c r="AD46" s="14">
        <f t="shared" si="6"/>
        <v>42840</v>
      </c>
      <c r="AE46" s="1" t="str">
        <f t="shared" si="7"/>
        <v>Saturday</v>
      </c>
      <c r="AF46" s="2">
        <v>0.78644675925925922</v>
      </c>
      <c r="AG46" s="2">
        <f t="shared" si="8"/>
        <v>0.79166666666666663</v>
      </c>
      <c r="AH46" t="s">
        <v>25</v>
      </c>
    </row>
    <row r="47" spans="1:34" x14ac:dyDescent="0.25">
      <c r="A47">
        <v>1318595</v>
      </c>
      <c r="B47" t="s">
        <v>100</v>
      </c>
      <c r="F47" t="s">
        <v>20</v>
      </c>
      <c r="H47">
        <v>5447</v>
      </c>
      <c r="I47" t="s">
        <v>81</v>
      </c>
      <c r="J47">
        <f>VLOOKUP(I47,Key!$A$1:$C$73,2,FALSE)</f>
        <v>43.058010000000003</v>
      </c>
      <c r="K47">
        <f>VLOOKUP(I47,Key!$A$1:$C$73,3,FALSE)</f>
        <v>-87.877300000000005</v>
      </c>
      <c r="L47" t="s">
        <v>81</v>
      </c>
      <c r="M47">
        <f>VLOOKUP(L47,Key!$A$1:$C$73,2,FALSE)</f>
        <v>43.058010000000003</v>
      </c>
      <c r="N47">
        <f>VLOOKUP(L47,Key!$A$1:$C$73,3,FALSE)</f>
        <v>-87.877300000000005</v>
      </c>
      <c r="O47">
        <v>40</v>
      </c>
      <c r="P47">
        <v>0</v>
      </c>
      <c r="Q47">
        <v>6</v>
      </c>
      <c r="R47">
        <v>5.7</v>
      </c>
      <c r="S47">
        <v>240</v>
      </c>
      <c r="T47">
        <f t="shared" si="0"/>
        <v>-1</v>
      </c>
      <c r="U47" s="1">
        <v>42840</v>
      </c>
      <c r="V47" s="13">
        <f t="shared" si="1"/>
        <v>42826</v>
      </c>
      <c r="W47" s="14">
        <f t="shared" si="2"/>
        <v>42840</v>
      </c>
      <c r="X47" s="1" t="str">
        <f t="shared" si="3"/>
        <v>Saturday</v>
      </c>
      <c r="Y47" s="2">
        <v>0.7876967592592593</v>
      </c>
      <c r="Z47" s="2">
        <f t="shared" si="4"/>
        <v>0.79166666666666663</v>
      </c>
      <c r="AA47">
        <f>1</f>
        <v>1</v>
      </c>
      <c r="AB47" s="1">
        <v>42840</v>
      </c>
      <c r="AC47" s="13">
        <f t="shared" si="5"/>
        <v>42826</v>
      </c>
      <c r="AD47" s="14">
        <f t="shared" si="6"/>
        <v>42840</v>
      </c>
      <c r="AE47" s="1" t="str">
        <f t="shared" si="7"/>
        <v>Saturday</v>
      </c>
      <c r="AF47" s="2">
        <v>0.81530092592592596</v>
      </c>
      <c r="AG47" s="2">
        <f t="shared" si="8"/>
        <v>0.83333333333333326</v>
      </c>
      <c r="AH47" t="s">
        <v>25</v>
      </c>
    </row>
    <row r="48" spans="1:34" x14ac:dyDescent="0.25">
      <c r="A48">
        <v>1318595</v>
      </c>
      <c r="B48" t="s">
        <v>100</v>
      </c>
      <c r="F48" t="s">
        <v>20</v>
      </c>
      <c r="H48">
        <v>27</v>
      </c>
      <c r="I48" t="s">
        <v>52</v>
      </c>
      <c r="J48">
        <f>VLOOKUP(I48,Key!$A$1:$C$73,2,FALSE)</f>
        <v>43.042490000000001</v>
      </c>
      <c r="K48">
        <f>VLOOKUP(I48,Key!$A$1:$C$73,3,FALSE)</f>
        <v>-87.909959999999998</v>
      </c>
      <c r="L48" t="s">
        <v>52</v>
      </c>
      <c r="M48">
        <f>VLOOKUP(L48,Key!$A$1:$C$73,2,FALSE)</f>
        <v>43.042490000000001</v>
      </c>
      <c r="N48">
        <f>VLOOKUP(L48,Key!$A$1:$C$73,3,FALSE)</f>
        <v>-87.909959999999998</v>
      </c>
      <c r="O48">
        <v>1</v>
      </c>
      <c r="P48">
        <v>0</v>
      </c>
      <c r="Q48">
        <v>0.2</v>
      </c>
      <c r="R48">
        <v>0.1</v>
      </c>
      <c r="S48">
        <v>6</v>
      </c>
      <c r="T48">
        <f t="shared" si="0"/>
        <v>-1</v>
      </c>
      <c r="U48" s="1">
        <v>42851</v>
      </c>
      <c r="V48" s="13">
        <f t="shared" si="1"/>
        <v>42826</v>
      </c>
      <c r="W48" s="14">
        <f t="shared" si="2"/>
        <v>42851</v>
      </c>
      <c r="X48" s="1" t="str">
        <f t="shared" si="3"/>
        <v>Wednesday</v>
      </c>
      <c r="Y48" s="2">
        <v>0.61986111111111108</v>
      </c>
      <c r="Z48" s="2">
        <f t="shared" si="4"/>
        <v>0.625</v>
      </c>
      <c r="AA48">
        <f>1</f>
        <v>1</v>
      </c>
      <c r="AB48" s="1">
        <v>42851</v>
      </c>
      <c r="AC48" s="13">
        <f t="shared" si="5"/>
        <v>42826</v>
      </c>
      <c r="AD48" s="14">
        <f t="shared" si="6"/>
        <v>42851</v>
      </c>
      <c r="AE48" s="1" t="str">
        <f t="shared" si="7"/>
        <v>Wednesday</v>
      </c>
      <c r="AF48" s="2">
        <v>0.62045138888888884</v>
      </c>
      <c r="AG48" s="2">
        <f t="shared" si="8"/>
        <v>0.625</v>
      </c>
      <c r="AH48" t="s">
        <v>25</v>
      </c>
    </row>
    <row r="49" spans="1:34" x14ac:dyDescent="0.25">
      <c r="A49">
        <v>1318595</v>
      </c>
      <c r="B49" t="s">
        <v>100</v>
      </c>
      <c r="F49" t="s">
        <v>20</v>
      </c>
      <c r="H49">
        <v>5532</v>
      </c>
      <c r="I49" t="s">
        <v>52</v>
      </c>
      <c r="J49">
        <f>VLOOKUP(I49,Key!$A$1:$C$73,2,FALSE)</f>
        <v>43.042490000000001</v>
      </c>
      <c r="K49">
        <f>VLOOKUP(I49,Key!$A$1:$C$73,3,FALSE)</f>
        <v>-87.909959999999998</v>
      </c>
      <c r="L49" t="s">
        <v>96</v>
      </c>
      <c r="M49">
        <f>VLOOKUP(L49,Key!$A$1:$C$73,2,FALSE)</f>
        <v>43.051119999999997</v>
      </c>
      <c r="N49">
        <f>VLOOKUP(L49,Key!$A$1:$C$73,3,FALSE)</f>
        <v>-87.918819999999997</v>
      </c>
      <c r="O49">
        <v>11</v>
      </c>
      <c r="P49">
        <v>0</v>
      </c>
      <c r="Q49">
        <v>1.7</v>
      </c>
      <c r="R49">
        <v>1.6</v>
      </c>
      <c r="S49">
        <v>66</v>
      </c>
      <c r="T49">
        <f t="shared" si="0"/>
        <v>-1</v>
      </c>
      <c r="U49" s="1">
        <v>42851</v>
      </c>
      <c r="V49" s="13">
        <f t="shared" si="1"/>
        <v>42826</v>
      </c>
      <c r="W49" s="14">
        <f t="shared" si="2"/>
        <v>42851</v>
      </c>
      <c r="X49" s="1" t="str">
        <f t="shared" si="3"/>
        <v>Wednesday</v>
      </c>
      <c r="Y49" s="2">
        <v>0.6207407407407407</v>
      </c>
      <c r="Z49" s="2">
        <f t="shared" si="4"/>
        <v>0.625</v>
      </c>
      <c r="AA49">
        <f>1</f>
        <v>1</v>
      </c>
      <c r="AB49" s="1">
        <v>42851</v>
      </c>
      <c r="AC49" s="13">
        <f t="shared" si="5"/>
        <v>42826</v>
      </c>
      <c r="AD49" s="14">
        <f t="shared" si="6"/>
        <v>42851</v>
      </c>
      <c r="AE49" s="1" t="str">
        <f t="shared" si="7"/>
        <v>Wednesday</v>
      </c>
      <c r="AF49" s="2">
        <v>0.62826388888888884</v>
      </c>
      <c r="AG49" s="2">
        <f t="shared" si="8"/>
        <v>0.625</v>
      </c>
      <c r="AH49" t="s">
        <v>23</v>
      </c>
    </row>
    <row r="50" spans="1:34" x14ac:dyDescent="0.25">
      <c r="A50">
        <v>1318612</v>
      </c>
      <c r="B50" t="s">
        <v>100</v>
      </c>
      <c r="F50" t="s">
        <v>20</v>
      </c>
      <c r="H50">
        <v>11123</v>
      </c>
      <c r="I50" t="s">
        <v>59</v>
      </c>
      <c r="J50">
        <f>VLOOKUP(I50,Key!$A$1:$C$73,2,FALSE)</f>
        <v>43.056539999999998</v>
      </c>
      <c r="K50">
        <f>VLOOKUP(I50,Key!$A$1:$C$73,3,FALSE)</f>
        <v>-87.914370000000005</v>
      </c>
      <c r="L50" t="s">
        <v>59</v>
      </c>
      <c r="M50">
        <f>VLOOKUP(L50,Key!$A$1:$C$73,2,FALSE)</f>
        <v>43.056539999999998</v>
      </c>
      <c r="N50">
        <f>VLOOKUP(L50,Key!$A$1:$C$73,3,FALSE)</f>
        <v>-87.914370000000005</v>
      </c>
      <c r="O50">
        <v>1</v>
      </c>
      <c r="P50">
        <v>0</v>
      </c>
      <c r="Q50">
        <v>0.2</v>
      </c>
      <c r="R50">
        <v>0.1</v>
      </c>
      <c r="S50">
        <v>6</v>
      </c>
      <c r="T50">
        <f t="shared" si="0"/>
        <v>-1</v>
      </c>
      <c r="U50" s="1">
        <v>42840</v>
      </c>
      <c r="V50" s="13">
        <f t="shared" si="1"/>
        <v>42826</v>
      </c>
      <c r="W50" s="14">
        <f t="shared" si="2"/>
        <v>42840</v>
      </c>
      <c r="X50" s="1" t="str">
        <f t="shared" si="3"/>
        <v>Saturday</v>
      </c>
      <c r="Y50" s="2">
        <v>0.77410879629629636</v>
      </c>
      <c r="Z50" s="2">
        <f t="shared" si="4"/>
        <v>0.79166666666666663</v>
      </c>
      <c r="AA50">
        <f>1</f>
        <v>1</v>
      </c>
      <c r="AB50" s="1">
        <v>42840</v>
      </c>
      <c r="AC50" s="13">
        <f t="shared" si="5"/>
        <v>42826</v>
      </c>
      <c r="AD50" s="14">
        <f t="shared" si="6"/>
        <v>42840</v>
      </c>
      <c r="AE50" s="1" t="str">
        <f t="shared" si="7"/>
        <v>Saturday</v>
      </c>
      <c r="AF50" s="2">
        <v>0.77444444444444438</v>
      </c>
      <c r="AG50" s="2">
        <f t="shared" si="8"/>
        <v>0.79166666666666663</v>
      </c>
      <c r="AH50" t="s">
        <v>25</v>
      </c>
    </row>
    <row r="51" spans="1:34" x14ac:dyDescent="0.25">
      <c r="A51">
        <v>1318612</v>
      </c>
      <c r="B51" t="s">
        <v>100</v>
      </c>
      <c r="F51" t="s">
        <v>20</v>
      </c>
      <c r="H51">
        <v>5542</v>
      </c>
      <c r="I51" t="s">
        <v>81</v>
      </c>
      <c r="J51">
        <f>VLOOKUP(I51,Key!$A$1:$C$73,2,FALSE)</f>
        <v>43.058010000000003</v>
      </c>
      <c r="K51">
        <f>VLOOKUP(I51,Key!$A$1:$C$73,3,FALSE)</f>
        <v>-87.877300000000005</v>
      </c>
      <c r="L51" t="s">
        <v>81</v>
      </c>
      <c r="M51">
        <f>VLOOKUP(L51,Key!$A$1:$C$73,2,FALSE)</f>
        <v>43.058010000000003</v>
      </c>
      <c r="N51">
        <f>VLOOKUP(L51,Key!$A$1:$C$73,3,FALSE)</f>
        <v>-87.877300000000005</v>
      </c>
      <c r="O51">
        <v>40</v>
      </c>
      <c r="P51">
        <v>0</v>
      </c>
      <c r="Q51">
        <v>6</v>
      </c>
      <c r="R51">
        <v>5.7</v>
      </c>
      <c r="S51">
        <v>240</v>
      </c>
      <c r="T51">
        <f t="shared" si="0"/>
        <v>-1</v>
      </c>
      <c r="U51" s="1">
        <v>42840</v>
      </c>
      <c r="V51" s="13">
        <f t="shared" si="1"/>
        <v>42826</v>
      </c>
      <c r="W51" s="14">
        <f t="shared" si="2"/>
        <v>42840</v>
      </c>
      <c r="X51" s="1" t="str">
        <f t="shared" si="3"/>
        <v>Saturday</v>
      </c>
      <c r="Y51" s="2">
        <v>0.78743055555555552</v>
      </c>
      <c r="Z51" s="2">
        <f t="shared" si="4"/>
        <v>0.79166666666666663</v>
      </c>
      <c r="AA51">
        <f>1</f>
        <v>1</v>
      </c>
      <c r="AB51" s="1">
        <v>42840</v>
      </c>
      <c r="AC51" s="13">
        <f t="shared" si="5"/>
        <v>42826</v>
      </c>
      <c r="AD51" s="14">
        <f t="shared" si="6"/>
        <v>42840</v>
      </c>
      <c r="AE51" s="1" t="str">
        <f t="shared" si="7"/>
        <v>Saturday</v>
      </c>
      <c r="AF51" s="2">
        <v>0.81519675925925927</v>
      </c>
      <c r="AG51" s="2">
        <f t="shared" si="8"/>
        <v>0.83333333333333326</v>
      </c>
      <c r="AH51" t="s">
        <v>25</v>
      </c>
    </row>
    <row r="52" spans="1:34" x14ac:dyDescent="0.25">
      <c r="A52">
        <v>1331191</v>
      </c>
      <c r="B52" t="s">
        <v>100</v>
      </c>
      <c r="F52" t="s">
        <v>20</v>
      </c>
      <c r="H52">
        <v>11168</v>
      </c>
      <c r="I52" t="s">
        <v>21</v>
      </c>
      <c r="J52">
        <f>VLOOKUP(I52,Key!$A$1:$C$73,2,FALSE)</f>
        <v>43.074890000000003</v>
      </c>
      <c r="K52">
        <f>VLOOKUP(I52,Key!$A$1:$C$73,3,FALSE)</f>
        <v>-87.882810000000006</v>
      </c>
      <c r="L52" t="s">
        <v>66</v>
      </c>
      <c r="M52">
        <f>VLOOKUP(L52,Key!$A$1:$C$73,2,FALSE)</f>
        <v>43.078530000000001</v>
      </c>
      <c r="N52">
        <f>VLOOKUP(L52,Key!$A$1:$C$73,3,FALSE)</f>
        <v>-87.882620000000003</v>
      </c>
      <c r="O52">
        <v>4</v>
      </c>
      <c r="P52">
        <v>0</v>
      </c>
      <c r="Q52">
        <v>0.6</v>
      </c>
      <c r="R52">
        <v>0.6</v>
      </c>
      <c r="S52">
        <v>24</v>
      </c>
      <c r="T52">
        <f t="shared" si="0"/>
        <v>-1</v>
      </c>
      <c r="U52" s="1">
        <v>42847</v>
      </c>
      <c r="V52" s="13">
        <f t="shared" si="1"/>
        <v>42826</v>
      </c>
      <c r="W52" s="14">
        <f t="shared" si="2"/>
        <v>42847</v>
      </c>
      <c r="X52" s="1" t="str">
        <f t="shared" si="3"/>
        <v>Saturday</v>
      </c>
      <c r="Y52" s="2">
        <v>1.1770833333333333E-2</v>
      </c>
      <c r="Z52" s="2">
        <f t="shared" si="4"/>
        <v>0</v>
      </c>
      <c r="AA52">
        <f>1</f>
        <v>1</v>
      </c>
      <c r="AB52" s="1">
        <v>42847</v>
      </c>
      <c r="AC52" s="13">
        <f t="shared" si="5"/>
        <v>42826</v>
      </c>
      <c r="AD52" s="14">
        <f t="shared" si="6"/>
        <v>42847</v>
      </c>
      <c r="AE52" s="1" t="str">
        <f t="shared" si="7"/>
        <v>Saturday</v>
      </c>
      <c r="AF52" s="2">
        <v>1.4432870370370372E-2</v>
      </c>
      <c r="AG52" s="2">
        <f t="shared" si="8"/>
        <v>0</v>
      </c>
      <c r="AH52" t="s">
        <v>23</v>
      </c>
    </row>
    <row r="53" spans="1:34" x14ac:dyDescent="0.25">
      <c r="A53">
        <v>1343033</v>
      </c>
      <c r="B53" t="s">
        <v>100</v>
      </c>
      <c r="F53" t="s">
        <v>20</v>
      </c>
      <c r="H53">
        <v>5442</v>
      </c>
      <c r="I53" t="s">
        <v>95</v>
      </c>
      <c r="J53">
        <f>VLOOKUP(I53,Key!$A$1:$C$73,2,FALSE)</f>
        <v>43.054830000000003</v>
      </c>
      <c r="K53">
        <f>VLOOKUP(I53,Key!$A$1:$C$73,3,FALSE)</f>
        <v>-87.91874</v>
      </c>
      <c r="L53" t="s">
        <v>21</v>
      </c>
      <c r="M53">
        <f>VLOOKUP(L53,Key!$A$1:$C$73,2,FALSE)</f>
        <v>43.074890000000003</v>
      </c>
      <c r="N53">
        <f>VLOOKUP(L53,Key!$A$1:$C$73,3,FALSE)</f>
        <v>-87.882810000000006</v>
      </c>
      <c r="O53">
        <v>23</v>
      </c>
      <c r="P53">
        <v>0</v>
      </c>
      <c r="Q53">
        <v>3.5</v>
      </c>
      <c r="R53">
        <v>3.3</v>
      </c>
      <c r="S53">
        <v>138</v>
      </c>
      <c r="T53">
        <f t="shared" si="0"/>
        <v>-1</v>
      </c>
      <c r="U53" s="1">
        <v>42839</v>
      </c>
      <c r="V53" s="13">
        <f t="shared" si="1"/>
        <v>42826</v>
      </c>
      <c r="W53" s="14">
        <f t="shared" si="2"/>
        <v>42839</v>
      </c>
      <c r="X53" s="1" t="str">
        <f t="shared" si="3"/>
        <v>Friday</v>
      </c>
      <c r="Y53" s="2">
        <v>0.27510416666666665</v>
      </c>
      <c r="Z53" s="2">
        <f t="shared" si="4"/>
        <v>0.29166666666666663</v>
      </c>
      <c r="AA53">
        <f>1</f>
        <v>1</v>
      </c>
      <c r="AB53" s="1">
        <v>42839</v>
      </c>
      <c r="AC53" s="13">
        <f t="shared" si="5"/>
        <v>42826</v>
      </c>
      <c r="AD53" s="14">
        <f t="shared" si="6"/>
        <v>42839</v>
      </c>
      <c r="AE53" s="1" t="str">
        <f t="shared" si="7"/>
        <v>Friday</v>
      </c>
      <c r="AF53" s="2">
        <v>0.29105324074074074</v>
      </c>
      <c r="AG53" s="2">
        <f t="shared" si="8"/>
        <v>0.29166666666666663</v>
      </c>
      <c r="AH53" t="s">
        <v>23</v>
      </c>
    </row>
    <row r="54" spans="1:34" x14ac:dyDescent="0.25">
      <c r="A54">
        <v>1343033</v>
      </c>
      <c r="B54" t="s">
        <v>100</v>
      </c>
      <c r="F54" t="s">
        <v>20</v>
      </c>
      <c r="H54">
        <v>361</v>
      </c>
      <c r="I54" t="s">
        <v>95</v>
      </c>
      <c r="J54">
        <f>VLOOKUP(I54,Key!$A$1:$C$73,2,FALSE)</f>
        <v>43.054830000000003</v>
      </c>
      <c r="K54">
        <f>VLOOKUP(I54,Key!$A$1:$C$73,3,FALSE)</f>
        <v>-87.91874</v>
      </c>
      <c r="L54" t="s">
        <v>95</v>
      </c>
      <c r="M54">
        <f>VLOOKUP(L54,Key!$A$1:$C$73,2,FALSE)</f>
        <v>43.054830000000003</v>
      </c>
      <c r="N54">
        <f>VLOOKUP(L54,Key!$A$1:$C$73,3,FALSE)</f>
        <v>-87.91874</v>
      </c>
      <c r="O54">
        <v>15</v>
      </c>
      <c r="P54">
        <v>0</v>
      </c>
      <c r="Q54">
        <v>2.2999999999999998</v>
      </c>
      <c r="R54">
        <v>2.1</v>
      </c>
      <c r="S54">
        <v>90</v>
      </c>
      <c r="T54">
        <f t="shared" si="0"/>
        <v>-1</v>
      </c>
      <c r="U54" s="1">
        <v>42838</v>
      </c>
      <c r="V54" s="13">
        <f t="shared" si="1"/>
        <v>42826</v>
      </c>
      <c r="W54" s="14">
        <f t="shared" si="2"/>
        <v>42838</v>
      </c>
      <c r="X54" s="1" t="str">
        <f t="shared" si="3"/>
        <v>Thursday</v>
      </c>
      <c r="Y54" s="2">
        <v>0.54704861111111114</v>
      </c>
      <c r="Z54" s="2">
        <f t="shared" si="4"/>
        <v>0.54166666666666663</v>
      </c>
      <c r="AA54">
        <f>1</f>
        <v>1</v>
      </c>
      <c r="AB54" s="1">
        <v>42838</v>
      </c>
      <c r="AC54" s="13">
        <f t="shared" si="5"/>
        <v>42826</v>
      </c>
      <c r="AD54" s="14">
        <f t="shared" si="6"/>
        <v>42838</v>
      </c>
      <c r="AE54" s="1" t="str">
        <f t="shared" si="7"/>
        <v>Thursday</v>
      </c>
      <c r="AF54" s="2">
        <v>0.55731481481481482</v>
      </c>
      <c r="AG54" s="2">
        <f t="shared" si="8"/>
        <v>0.54166666666666663</v>
      </c>
      <c r="AH54" t="s">
        <v>25</v>
      </c>
    </row>
    <row r="55" spans="1:34" x14ac:dyDescent="0.25">
      <c r="A55">
        <v>1343033</v>
      </c>
      <c r="B55" t="s">
        <v>100</v>
      </c>
      <c r="F55" t="s">
        <v>20</v>
      </c>
      <c r="H55">
        <v>5507</v>
      </c>
      <c r="I55" t="s">
        <v>21</v>
      </c>
      <c r="J55">
        <f>VLOOKUP(I55,Key!$A$1:$C$73,2,FALSE)</f>
        <v>43.074890000000003</v>
      </c>
      <c r="K55">
        <f>VLOOKUP(I55,Key!$A$1:$C$73,3,FALSE)</f>
        <v>-87.882810000000006</v>
      </c>
      <c r="L55" t="s">
        <v>95</v>
      </c>
      <c r="M55">
        <f>VLOOKUP(L55,Key!$A$1:$C$73,2,FALSE)</f>
        <v>43.054830000000003</v>
      </c>
      <c r="N55">
        <f>VLOOKUP(L55,Key!$A$1:$C$73,3,FALSE)</f>
        <v>-87.91874</v>
      </c>
      <c r="O55">
        <v>37</v>
      </c>
      <c r="P55">
        <v>0</v>
      </c>
      <c r="Q55">
        <v>5.6</v>
      </c>
      <c r="R55">
        <v>5.3</v>
      </c>
      <c r="S55">
        <v>222</v>
      </c>
      <c r="T55">
        <f t="shared" si="0"/>
        <v>-1</v>
      </c>
      <c r="U55" s="1">
        <v>42839</v>
      </c>
      <c r="V55" s="13">
        <f t="shared" si="1"/>
        <v>42826</v>
      </c>
      <c r="W55" s="14">
        <f t="shared" si="2"/>
        <v>42839</v>
      </c>
      <c r="X55" s="1" t="str">
        <f t="shared" si="3"/>
        <v>Friday</v>
      </c>
      <c r="Y55" s="2">
        <v>0.64804398148148146</v>
      </c>
      <c r="Z55" s="2">
        <f t="shared" si="4"/>
        <v>0.66666666666666663</v>
      </c>
      <c r="AA55">
        <f>1</f>
        <v>1</v>
      </c>
      <c r="AB55" s="1">
        <v>42839</v>
      </c>
      <c r="AC55" s="13">
        <f t="shared" si="5"/>
        <v>42826</v>
      </c>
      <c r="AD55" s="14">
        <f t="shared" si="6"/>
        <v>42839</v>
      </c>
      <c r="AE55" s="1" t="str">
        <f t="shared" si="7"/>
        <v>Friday</v>
      </c>
      <c r="AF55" s="2">
        <v>0.67420138888888881</v>
      </c>
      <c r="AG55" s="2">
        <f t="shared" si="8"/>
        <v>0.66666666666666663</v>
      </c>
      <c r="AH55" t="s">
        <v>23</v>
      </c>
    </row>
    <row r="56" spans="1:34" x14ac:dyDescent="0.25">
      <c r="A56">
        <v>1343033</v>
      </c>
      <c r="B56" t="s">
        <v>100</v>
      </c>
      <c r="F56" t="s">
        <v>20</v>
      </c>
      <c r="H56">
        <v>361</v>
      </c>
      <c r="I56" t="s">
        <v>95</v>
      </c>
      <c r="J56">
        <f>VLOOKUP(I56,Key!$A$1:$C$73,2,FALSE)</f>
        <v>43.054830000000003</v>
      </c>
      <c r="K56">
        <f>VLOOKUP(I56,Key!$A$1:$C$73,3,FALSE)</f>
        <v>-87.91874</v>
      </c>
      <c r="L56" t="s">
        <v>95</v>
      </c>
      <c r="M56">
        <f>VLOOKUP(L56,Key!$A$1:$C$73,2,FALSE)</f>
        <v>43.054830000000003</v>
      </c>
      <c r="N56">
        <f>VLOOKUP(L56,Key!$A$1:$C$73,3,FALSE)</f>
        <v>-87.91874</v>
      </c>
      <c r="O56">
        <v>23</v>
      </c>
      <c r="P56">
        <v>0</v>
      </c>
      <c r="Q56">
        <v>3.5</v>
      </c>
      <c r="R56">
        <v>3.3</v>
      </c>
      <c r="S56">
        <v>138</v>
      </c>
      <c r="T56">
        <f t="shared" si="0"/>
        <v>-1</v>
      </c>
      <c r="U56" s="1">
        <v>42837</v>
      </c>
      <c r="V56" s="13">
        <f t="shared" si="1"/>
        <v>42826</v>
      </c>
      <c r="W56" s="14">
        <f t="shared" si="2"/>
        <v>42837</v>
      </c>
      <c r="X56" s="1" t="str">
        <f t="shared" si="3"/>
        <v>Wednesday</v>
      </c>
      <c r="Y56" s="2">
        <v>0.69614583333333335</v>
      </c>
      <c r="Z56" s="2">
        <f t="shared" si="4"/>
        <v>0.70833333333333326</v>
      </c>
      <c r="AA56">
        <f>1</f>
        <v>1</v>
      </c>
      <c r="AB56" s="1">
        <v>42837</v>
      </c>
      <c r="AC56" s="13">
        <f t="shared" si="5"/>
        <v>42826</v>
      </c>
      <c r="AD56" s="14">
        <f t="shared" si="6"/>
        <v>42837</v>
      </c>
      <c r="AE56" s="1" t="str">
        <f t="shared" si="7"/>
        <v>Wednesday</v>
      </c>
      <c r="AF56" s="2">
        <v>0.71180555555555547</v>
      </c>
      <c r="AG56" s="2">
        <f t="shared" si="8"/>
        <v>0.70833333333333326</v>
      </c>
      <c r="AH56" t="s">
        <v>25</v>
      </c>
    </row>
    <row r="57" spans="1:34" x14ac:dyDescent="0.25">
      <c r="A57">
        <v>1343033</v>
      </c>
      <c r="B57" t="s">
        <v>100</v>
      </c>
      <c r="F57" t="s">
        <v>20</v>
      </c>
      <c r="H57">
        <v>186</v>
      </c>
      <c r="I57" t="s">
        <v>95</v>
      </c>
      <c r="J57">
        <f>VLOOKUP(I57,Key!$A$1:$C$73,2,FALSE)</f>
        <v>43.054830000000003</v>
      </c>
      <c r="K57">
        <f>VLOOKUP(I57,Key!$A$1:$C$73,3,FALSE)</f>
        <v>-87.91874</v>
      </c>
      <c r="L57" t="s">
        <v>95</v>
      </c>
      <c r="M57">
        <f>VLOOKUP(L57,Key!$A$1:$C$73,2,FALSE)</f>
        <v>43.054830000000003</v>
      </c>
      <c r="N57">
        <f>VLOOKUP(L57,Key!$A$1:$C$73,3,FALSE)</f>
        <v>-87.91874</v>
      </c>
      <c r="O57">
        <v>356</v>
      </c>
      <c r="P57">
        <v>0</v>
      </c>
      <c r="Q57">
        <v>18</v>
      </c>
      <c r="R57">
        <v>17.100000000000001</v>
      </c>
      <c r="S57">
        <v>720</v>
      </c>
      <c r="T57">
        <f t="shared" si="0"/>
        <v>-1</v>
      </c>
      <c r="U57" s="1">
        <v>42837</v>
      </c>
      <c r="V57" s="13">
        <f t="shared" si="1"/>
        <v>42826</v>
      </c>
      <c r="W57" s="14">
        <f t="shared" si="2"/>
        <v>42837</v>
      </c>
      <c r="X57" s="1" t="str">
        <f t="shared" si="3"/>
        <v>Wednesday</v>
      </c>
      <c r="Y57" s="2">
        <v>0.75326388888888884</v>
      </c>
      <c r="Z57" s="2">
        <f t="shared" si="4"/>
        <v>0.75</v>
      </c>
      <c r="AA57">
        <f>1</f>
        <v>1</v>
      </c>
      <c r="AB57" s="1">
        <v>42838</v>
      </c>
      <c r="AC57" s="13">
        <f t="shared" si="5"/>
        <v>42826</v>
      </c>
      <c r="AD57" s="14">
        <f t="shared" si="6"/>
        <v>42838</v>
      </c>
      <c r="AE57" s="1" t="str">
        <f t="shared" si="7"/>
        <v>Thursday</v>
      </c>
      <c r="AF57" s="2">
        <v>5.7870370370370378E-4</v>
      </c>
      <c r="AG57" s="2">
        <f t="shared" si="8"/>
        <v>0</v>
      </c>
      <c r="AH57" t="s">
        <v>25</v>
      </c>
    </row>
    <row r="58" spans="1:34" x14ac:dyDescent="0.25">
      <c r="A58">
        <v>1343033</v>
      </c>
      <c r="B58" t="s">
        <v>100</v>
      </c>
      <c r="F58" t="s">
        <v>20</v>
      </c>
      <c r="H58">
        <v>186</v>
      </c>
      <c r="I58" t="s">
        <v>95</v>
      </c>
      <c r="J58">
        <f>VLOOKUP(I58,Key!$A$1:$C$73,2,FALSE)</f>
        <v>43.054830000000003</v>
      </c>
      <c r="K58">
        <f>VLOOKUP(I58,Key!$A$1:$C$73,3,FALSE)</f>
        <v>-87.91874</v>
      </c>
      <c r="L58" t="s">
        <v>95</v>
      </c>
      <c r="M58">
        <f>VLOOKUP(L58,Key!$A$1:$C$73,2,FALSE)</f>
        <v>43.054830000000003</v>
      </c>
      <c r="N58">
        <f>VLOOKUP(L58,Key!$A$1:$C$73,3,FALSE)</f>
        <v>-87.91874</v>
      </c>
      <c r="O58">
        <v>45</v>
      </c>
      <c r="P58">
        <v>0</v>
      </c>
      <c r="Q58">
        <v>6.8</v>
      </c>
      <c r="R58">
        <v>6.4</v>
      </c>
      <c r="S58">
        <v>270</v>
      </c>
      <c r="T58">
        <f t="shared" si="0"/>
        <v>-1</v>
      </c>
      <c r="U58" s="1">
        <v>42837</v>
      </c>
      <c r="V58" s="13">
        <f t="shared" si="1"/>
        <v>42826</v>
      </c>
      <c r="W58" s="14">
        <f t="shared" si="2"/>
        <v>42837</v>
      </c>
      <c r="X58" s="1" t="str">
        <f t="shared" si="3"/>
        <v>Wednesday</v>
      </c>
      <c r="Y58" s="2">
        <v>0.58746527777777779</v>
      </c>
      <c r="Z58" s="2">
        <f t="shared" si="4"/>
        <v>0.58333333333333326</v>
      </c>
      <c r="AA58">
        <f>1</f>
        <v>1</v>
      </c>
      <c r="AB58" s="1">
        <v>42837</v>
      </c>
      <c r="AC58" s="13">
        <f t="shared" si="5"/>
        <v>42826</v>
      </c>
      <c r="AD58" s="14">
        <f t="shared" si="6"/>
        <v>42837</v>
      </c>
      <c r="AE58" s="1" t="str">
        <f t="shared" si="7"/>
        <v>Wednesday</v>
      </c>
      <c r="AF58" s="2">
        <v>0.61842592592592593</v>
      </c>
      <c r="AG58" s="2">
        <f t="shared" si="8"/>
        <v>0.625</v>
      </c>
      <c r="AH58" t="s">
        <v>25</v>
      </c>
    </row>
    <row r="59" spans="1:34" x14ac:dyDescent="0.25">
      <c r="A59">
        <v>1343033</v>
      </c>
      <c r="B59" t="s">
        <v>100</v>
      </c>
      <c r="F59" t="s">
        <v>20</v>
      </c>
      <c r="H59">
        <v>186</v>
      </c>
      <c r="I59" t="s">
        <v>95</v>
      </c>
      <c r="J59">
        <f>VLOOKUP(I59,Key!$A$1:$C$73,2,FALSE)</f>
        <v>43.054830000000003</v>
      </c>
      <c r="K59">
        <f>VLOOKUP(I59,Key!$A$1:$C$73,3,FALSE)</f>
        <v>-87.91874</v>
      </c>
      <c r="L59" t="s">
        <v>95</v>
      </c>
      <c r="M59">
        <f>VLOOKUP(L59,Key!$A$1:$C$73,2,FALSE)</f>
        <v>43.054830000000003</v>
      </c>
      <c r="N59">
        <f>VLOOKUP(L59,Key!$A$1:$C$73,3,FALSE)</f>
        <v>-87.91874</v>
      </c>
      <c r="O59">
        <v>25</v>
      </c>
      <c r="P59">
        <v>0</v>
      </c>
      <c r="Q59">
        <v>3.8</v>
      </c>
      <c r="R59">
        <v>3.6</v>
      </c>
      <c r="S59">
        <v>150</v>
      </c>
      <c r="T59">
        <f t="shared" si="0"/>
        <v>-1</v>
      </c>
      <c r="U59" s="1">
        <v>42840</v>
      </c>
      <c r="V59" s="13">
        <f t="shared" si="1"/>
        <v>42826</v>
      </c>
      <c r="W59" s="14">
        <f t="shared" si="2"/>
        <v>42840</v>
      </c>
      <c r="X59" s="1" t="str">
        <f t="shared" si="3"/>
        <v>Saturday</v>
      </c>
      <c r="Y59" s="2">
        <v>0.48582175925925924</v>
      </c>
      <c r="Z59" s="2">
        <f t="shared" si="4"/>
        <v>0.5</v>
      </c>
      <c r="AA59">
        <f>1</f>
        <v>1</v>
      </c>
      <c r="AB59" s="1">
        <v>42840</v>
      </c>
      <c r="AC59" s="13">
        <f t="shared" si="5"/>
        <v>42826</v>
      </c>
      <c r="AD59" s="14">
        <f t="shared" si="6"/>
        <v>42840</v>
      </c>
      <c r="AE59" s="1" t="str">
        <f t="shared" si="7"/>
        <v>Saturday</v>
      </c>
      <c r="AF59" s="2">
        <v>0.50283564814814818</v>
      </c>
      <c r="AG59" s="2">
        <f t="shared" si="8"/>
        <v>0.5</v>
      </c>
      <c r="AH59" t="s">
        <v>25</v>
      </c>
    </row>
    <row r="60" spans="1:34" x14ac:dyDescent="0.25">
      <c r="A60">
        <v>1343033</v>
      </c>
      <c r="B60" t="s">
        <v>100</v>
      </c>
      <c r="F60" t="s">
        <v>20</v>
      </c>
      <c r="H60">
        <v>5576</v>
      </c>
      <c r="I60" t="s">
        <v>95</v>
      </c>
      <c r="J60">
        <f>VLOOKUP(I60,Key!$A$1:$C$73,2,FALSE)</f>
        <v>43.054830000000003</v>
      </c>
      <c r="K60">
        <f>VLOOKUP(I60,Key!$A$1:$C$73,3,FALSE)</f>
        <v>-87.91874</v>
      </c>
      <c r="L60" t="s">
        <v>95</v>
      </c>
      <c r="M60">
        <f>VLOOKUP(L60,Key!$A$1:$C$73,2,FALSE)</f>
        <v>43.054830000000003</v>
      </c>
      <c r="N60">
        <f>VLOOKUP(L60,Key!$A$1:$C$73,3,FALSE)</f>
        <v>-87.91874</v>
      </c>
      <c r="O60">
        <v>20</v>
      </c>
      <c r="P60">
        <v>0</v>
      </c>
      <c r="Q60">
        <v>3</v>
      </c>
      <c r="R60">
        <v>2.9</v>
      </c>
      <c r="S60">
        <v>120</v>
      </c>
      <c r="T60">
        <f t="shared" si="0"/>
        <v>-1</v>
      </c>
      <c r="U60" s="1">
        <v>42840</v>
      </c>
      <c r="V60" s="13">
        <f t="shared" si="1"/>
        <v>42826</v>
      </c>
      <c r="W60" s="14">
        <f t="shared" si="2"/>
        <v>42840</v>
      </c>
      <c r="X60" s="1" t="str">
        <f t="shared" si="3"/>
        <v>Saturday</v>
      </c>
      <c r="Y60" s="2">
        <v>0.73341435185185189</v>
      </c>
      <c r="Z60" s="2">
        <f t="shared" si="4"/>
        <v>0.75</v>
      </c>
      <c r="AA60">
        <f>1</f>
        <v>1</v>
      </c>
      <c r="AB60" s="1">
        <v>42840</v>
      </c>
      <c r="AC60" s="13">
        <f t="shared" si="5"/>
        <v>42826</v>
      </c>
      <c r="AD60" s="14">
        <f t="shared" si="6"/>
        <v>42840</v>
      </c>
      <c r="AE60" s="1" t="str">
        <f t="shared" si="7"/>
        <v>Saturday</v>
      </c>
      <c r="AF60" s="2">
        <v>0.7477893518518518</v>
      </c>
      <c r="AG60" s="2">
        <f t="shared" si="8"/>
        <v>0.75</v>
      </c>
      <c r="AH60" t="s">
        <v>25</v>
      </c>
    </row>
    <row r="61" spans="1:34" x14ac:dyDescent="0.25">
      <c r="A61">
        <v>1343033</v>
      </c>
      <c r="B61" t="s">
        <v>100</v>
      </c>
      <c r="F61" t="s">
        <v>20</v>
      </c>
      <c r="H61">
        <v>11097</v>
      </c>
      <c r="I61" t="s">
        <v>95</v>
      </c>
      <c r="J61">
        <f>VLOOKUP(I61,Key!$A$1:$C$73,2,FALSE)</f>
        <v>43.054830000000003</v>
      </c>
      <c r="K61">
        <f>VLOOKUP(I61,Key!$A$1:$C$73,3,FALSE)</f>
        <v>-87.91874</v>
      </c>
      <c r="L61" t="s">
        <v>95</v>
      </c>
      <c r="M61">
        <f>VLOOKUP(L61,Key!$A$1:$C$73,2,FALSE)</f>
        <v>43.054830000000003</v>
      </c>
      <c r="N61">
        <f>VLOOKUP(L61,Key!$A$1:$C$73,3,FALSE)</f>
        <v>-87.91874</v>
      </c>
      <c r="O61">
        <v>2</v>
      </c>
      <c r="P61">
        <v>0</v>
      </c>
      <c r="Q61">
        <v>0.3</v>
      </c>
      <c r="R61">
        <v>0.3</v>
      </c>
      <c r="S61">
        <v>12</v>
      </c>
      <c r="T61">
        <f t="shared" si="0"/>
        <v>-1</v>
      </c>
      <c r="U61" s="1">
        <v>42848</v>
      </c>
      <c r="V61" s="13">
        <f t="shared" si="1"/>
        <v>42826</v>
      </c>
      <c r="W61" s="14">
        <f t="shared" si="2"/>
        <v>42848</v>
      </c>
      <c r="X61" s="1" t="str">
        <f t="shared" si="3"/>
        <v>Sunday</v>
      </c>
      <c r="Y61" s="2">
        <v>0.6443402777777778</v>
      </c>
      <c r="Z61" s="2">
        <f t="shared" si="4"/>
        <v>0.625</v>
      </c>
      <c r="AA61">
        <f>1</f>
        <v>1</v>
      </c>
      <c r="AB61" s="1">
        <v>42848</v>
      </c>
      <c r="AC61" s="13">
        <f t="shared" si="5"/>
        <v>42826</v>
      </c>
      <c r="AD61" s="14">
        <f t="shared" si="6"/>
        <v>42848</v>
      </c>
      <c r="AE61" s="1" t="str">
        <f t="shared" si="7"/>
        <v>Sunday</v>
      </c>
      <c r="AF61" s="2">
        <v>0.64550925925925928</v>
      </c>
      <c r="AG61" s="2">
        <f t="shared" si="8"/>
        <v>0.625</v>
      </c>
      <c r="AH61" t="s">
        <v>25</v>
      </c>
    </row>
    <row r="62" spans="1:34" x14ac:dyDescent="0.25">
      <c r="A62">
        <v>1343033</v>
      </c>
      <c r="B62" t="s">
        <v>100</v>
      </c>
      <c r="F62" t="s">
        <v>20</v>
      </c>
      <c r="H62">
        <v>11097</v>
      </c>
      <c r="I62" t="s">
        <v>95</v>
      </c>
      <c r="J62">
        <f>VLOOKUP(I62,Key!$A$1:$C$73,2,FALSE)</f>
        <v>43.054830000000003</v>
      </c>
      <c r="K62">
        <f>VLOOKUP(I62,Key!$A$1:$C$73,3,FALSE)</f>
        <v>-87.91874</v>
      </c>
      <c r="L62" t="s">
        <v>21</v>
      </c>
      <c r="M62">
        <f>VLOOKUP(L62,Key!$A$1:$C$73,2,FALSE)</f>
        <v>43.074890000000003</v>
      </c>
      <c r="N62">
        <f>VLOOKUP(L62,Key!$A$1:$C$73,3,FALSE)</f>
        <v>-87.882810000000006</v>
      </c>
      <c r="O62">
        <v>27</v>
      </c>
      <c r="P62">
        <v>0</v>
      </c>
      <c r="Q62">
        <v>4.0999999999999996</v>
      </c>
      <c r="R62">
        <v>3.8</v>
      </c>
      <c r="S62">
        <v>162</v>
      </c>
      <c r="T62">
        <f t="shared" si="0"/>
        <v>-1</v>
      </c>
      <c r="U62" s="1">
        <v>42849</v>
      </c>
      <c r="V62" s="13">
        <f t="shared" si="1"/>
        <v>42826</v>
      </c>
      <c r="W62" s="14">
        <f t="shared" si="2"/>
        <v>42849</v>
      </c>
      <c r="X62" s="1" t="str">
        <f t="shared" si="3"/>
        <v>Monday</v>
      </c>
      <c r="Y62" s="2">
        <v>0.26556712962962964</v>
      </c>
      <c r="Z62" s="2">
        <f t="shared" si="4"/>
        <v>0.25</v>
      </c>
      <c r="AA62">
        <f>1</f>
        <v>1</v>
      </c>
      <c r="AB62" s="1">
        <v>42849</v>
      </c>
      <c r="AC62" s="13">
        <f t="shared" si="5"/>
        <v>42826</v>
      </c>
      <c r="AD62" s="14">
        <f t="shared" si="6"/>
        <v>42849</v>
      </c>
      <c r="AE62" s="1" t="str">
        <f t="shared" si="7"/>
        <v>Monday</v>
      </c>
      <c r="AF62" s="2">
        <v>0.28420138888888885</v>
      </c>
      <c r="AG62" s="2">
        <f t="shared" si="8"/>
        <v>0.29166666666666663</v>
      </c>
      <c r="AH62" t="s">
        <v>23</v>
      </c>
    </row>
    <row r="63" spans="1:34" x14ac:dyDescent="0.25">
      <c r="A63">
        <v>1343033</v>
      </c>
      <c r="B63" t="s">
        <v>100</v>
      </c>
      <c r="F63" t="s">
        <v>20</v>
      </c>
      <c r="H63">
        <v>5537</v>
      </c>
      <c r="I63" t="s">
        <v>95</v>
      </c>
      <c r="J63">
        <f>VLOOKUP(I63,Key!$A$1:$C$73,2,FALSE)</f>
        <v>43.054830000000003</v>
      </c>
      <c r="K63">
        <f>VLOOKUP(I63,Key!$A$1:$C$73,3,FALSE)</f>
        <v>-87.91874</v>
      </c>
      <c r="L63" t="s">
        <v>95</v>
      </c>
      <c r="M63">
        <f>VLOOKUP(L63,Key!$A$1:$C$73,2,FALSE)</f>
        <v>43.054830000000003</v>
      </c>
      <c r="N63">
        <f>VLOOKUP(L63,Key!$A$1:$C$73,3,FALSE)</f>
        <v>-87.91874</v>
      </c>
      <c r="O63">
        <v>30</v>
      </c>
      <c r="P63">
        <v>0</v>
      </c>
      <c r="Q63">
        <v>4.5</v>
      </c>
      <c r="R63">
        <v>4.3</v>
      </c>
      <c r="S63">
        <v>180</v>
      </c>
      <c r="T63">
        <f t="shared" si="0"/>
        <v>-1</v>
      </c>
      <c r="U63" s="1">
        <v>42848</v>
      </c>
      <c r="V63" s="13">
        <f t="shared" si="1"/>
        <v>42826</v>
      </c>
      <c r="W63" s="14">
        <f t="shared" si="2"/>
        <v>42848</v>
      </c>
      <c r="X63" s="1" t="str">
        <f t="shared" si="3"/>
        <v>Sunday</v>
      </c>
      <c r="Y63" s="2">
        <v>0.51810185185185187</v>
      </c>
      <c r="Z63" s="2">
        <f t="shared" si="4"/>
        <v>0.5</v>
      </c>
      <c r="AA63">
        <f>1</f>
        <v>1</v>
      </c>
      <c r="AB63" s="1">
        <v>42848</v>
      </c>
      <c r="AC63" s="13">
        <f t="shared" si="5"/>
        <v>42826</v>
      </c>
      <c r="AD63" s="14">
        <f t="shared" si="6"/>
        <v>42848</v>
      </c>
      <c r="AE63" s="1" t="str">
        <f t="shared" si="7"/>
        <v>Sunday</v>
      </c>
      <c r="AF63" s="2">
        <v>0.53923611111111114</v>
      </c>
      <c r="AG63" s="2">
        <f t="shared" si="8"/>
        <v>0.54166666666666663</v>
      </c>
      <c r="AH63" t="s">
        <v>25</v>
      </c>
    </row>
    <row r="64" spans="1:34" x14ac:dyDescent="0.25">
      <c r="A64">
        <v>1343033</v>
      </c>
      <c r="B64" t="s">
        <v>100</v>
      </c>
      <c r="F64" t="s">
        <v>20</v>
      </c>
      <c r="H64">
        <v>47</v>
      </c>
      <c r="I64" t="s">
        <v>95</v>
      </c>
      <c r="J64">
        <f>VLOOKUP(I64,Key!$A$1:$C$73,2,FALSE)</f>
        <v>43.054830000000003</v>
      </c>
      <c r="K64">
        <f>VLOOKUP(I64,Key!$A$1:$C$73,3,FALSE)</f>
        <v>-87.91874</v>
      </c>
      <c r="L64" t="s">
        <v>95</v>
      </c>
      <c r="M64">
        <f>VLOOKUP(L64,Key!$A$1:$C$73,2,FALSE)</f>
        <v>43.054830000000003</v>
      </c>
      <c r="N64">
        <f>VLOOKUP(L64,Key!$A$1:$C$73,3,FALSE)</f>
        <v>-87.91874</v>
      </c>
      <c r="O64">
        <v>1</v>
      </c>
      <c r="P64">
        <v>0</v>
      </c>
      <c r="Q64">
        <v>0.2</v>
      </c>
      <c r="R64">
        <v>0.1</v>
      </c>
      <c r="S64">
        <v>6</v>
      </c>
      <c r="T64">
        <f t="shared" si="0"/>
        <v>-1</v>
      </c>
      <c r="U64" s="1">
        <v>42847</v>
      </c>
      <c r="V64" s="13">
        <f t="shared" si="1"/>
        <v>42826</v>
      </c>
      <c r="W64" s="14">
        <f t="shared" si="2"/>
        <v>42847</v>
      </c>
      <c r="X64" s="1" t="str">
        <f t="shared" si="3"/>
        <v>Saturday</v>
      </c>
      <c r="Y64" s="2">
        <v>0.823125</v>
      </c>
      <c r="Z64" s="2">
        <f t="shared" si="4"/>
        <v>0.83333333333333326</v>
      </c>
      <c r="AA64">
        <f>1</f>
        <v>1</v>
      </c>
      <c r="AB64" s="1">
        <v>42847</v>
      </c>
      <c r="AC64" s="13">
        <f t="shared" si="5"/>
        <v>42826</v>
      </c>
      <c r="AD64" s="14">
        <f t="shared" si="6"/>
        <v>42847</v>
      </c>
      <c r="AE64" s="1" t="str">
        <f t="shared" si="7"/>
        <v>Saturday</v>
      </c>
      <c r="AF64" s="2">
        <v>0.82361111111111107</v>
      </c>
      <c r="AG64" s="2">
        <f t="shared" si="8"/>
        <v>0.83333333333333326</v>
      </c>
      <c r="AH64" t="s">
        <v>25</v>
      </c>
    </row>
    <row r="65" spans="1:34" x14ac:dyDescent="0.25">
      <c r="A65">
        <v>1343033</v>
      </c>
      <c r="B65" t="s">
        <v>100</v>
      </c>
      <c r="F65" t="s">
        <v>20</v>
      </c>
      <c r="H65">
        <v>47</v>
      </c>
      <c r="I65" t="s">
        <v>95</v>
      </c>
      <c r="J65">
        <f>VLOOKUP(I65,Key!$A$1:$C$73,2,FALSE)</f>
        <v>43.054830000000003</v>
      </c>
      <c r="K65">
        <f>VLOOKUP(I65,Key!$A$1:$C$73,3,FALSE)</f>
        <v>-87.91874</v>
      </c>
      <c r="L65" t="s">
        <v>95</v>
      </c>
      <c r="M65">
        <f>VLOOKUP(L65,Key!$A$1:$C$73,2,FALSE)</f>
        <v>43.054830000000003</v>
      </c>
      <c r="N65">
        <f>VLOOKUP(L65,Key!$A$1:$C$73,3,FALSE)</f>
        <v>-87.91874</v>
      </c>
      <c r="O65">
        <v>1</v>
      </c>
      <c r="P65">
        <v>0</v>
      </c>
      <c r="Q65">
        <v>0.2</v>
      </c>
      <c r="R65">
        <v>0.1</v>
      </c>
      <c r="S65">
        <v>6</v>
      </c>
      <c r="T65">
        <f t="shared" si="0"/>
        <v>-1</v>
      </c>
      <c r="U65" s="1">
        <v>42847</v>
      </c>
      <c r="V65" s="13">
        <f t="shared" si="1"/>
        <v>42826</v>
      </c>
      <c r="W65" s="14">
        <f t="shared" si="2"/>
        <v>42847</v>
      </c>
      <c r="X65" s="1" t="str">
        <f t="shared" si="3"/>
        <v>Saturday</v>
      </c>
      <c r="Y65" s="2">
        <v>0.82336805555555559</v>
      </c>
      <c r="Z65" s="2">
        <f t="shared" si="4"/>
        <v>0.83333333333333326</v>
      </c>
      <c r="AA65">
        <f>1</f>
        <v>1</v>
      </c>
      <c r="AB65" s="1">
        <v>42847</v>
      </c>
      <c r="AC65" s="13">
        <f t="shared" si="5"/>
        <v>42826</v>
      </c>
      <c r="AD65" s="14">
        <f t="shared" si="6"/>
        <v>42847</v>
      </c>
      <c r="AE65" s="1" t="str">
        <f t="shared" si="7"/>
        <v>Saturday</v>
      </c>
      <c r="AF65" s="2">
        <v>0.82394675925925931</v>
      </c>
      <c r="AG65" s="2">
        <f t="shared" si="8"/>
        <v>0.83333333333333326</v>
      </c>
      <c r="AH65" t="s">
        <v>25</v>
      </c>
    </row>
    <row r="66" spans="1:34" x14ac:dyDescent="0.25">
      <c r="A66">
        <v>1343033</v>
      </c>
      <c r="B66" t="s">
        <v>100</v>
      </c>
      <c r="F66" t="s">
        <v>20</v>
      </c>
      <c r="H66">
        <v>47</v>
      </c>
      <c r="I66" t="s">
        <v>95</v>
      </c>
      <c r="J66">
        <f>VLOOKUP(I66,Key!$A$1:$C$73,2,FALSE)</f>
        <v>43.054830000000003</v>
      </c>
      <c r="K66">
        <f>VLOOKUP(I66,Key!$A$1:$C$73,3,FALSE)</f>
        <v>-87.91874</v>
      </c>
      <c r="L66" t="s">
        <v>95</v>
      </c>
      <c r="M66">
        <f>VLOOKUP(L66,Key!$A$1:$C$73,2,FALSE)</f>
        <v>43.054830000000003</v>
      </c>
      <c r="N66">
        <f>VLOOKUP(L66,Key!$A$1:$C$73,3,FALSE)</f>
        <v>-87.91874</v>
      </c>
      <c r="O66">
        <v>1</v>
      </c>
      <c r="P66">
        <v>0</v>
      </c>
      <c r="Q66">
        <v>0.2</v>
      </c>
      <c r="R66">
        <v>0.1</v>
      </c>
      <c r="S66">
        <v>6</v>
      </c>
      <c r="T66">
        <f t="shared" ref="T66:T129" si="9">-1</f>
        <v>-1</v>
      </c>
      <c r="U66" s="1">
        <v>42847</v>
      </c>
      <c r="V66" s="13">
        <f t="shared" ref="V66:V129" si="10">DATE(YEAR(U66), MONTH(U66), 1)</f>
        <v>42826</v>
      </c>
      <c r="W66" s="14">
        <f t="shared" ref="W66:W129" si="11">U66</f>
        <v>42847</v>
      </c>
      <c r="X66" s="1" t="str">
        <f t="shared" ref="X66:X129" si="12">TEXT(W66,"dddd")</f>
        <v>Saturday</v>
      </c>
      <c r="Y66" s="2">
        <v>0.82366898148148149</v>
      </c>
      <c r="Z66" s="2">
        <f t="shared" ref="Z66:Z129" si="13">MROUND(Y66, "1:00")</f>
        <v>0.83333333333333326</v>
      </c>
      <c r="AA66">
        <f>1</f>
        <v>1</v>
      </c>
      <c r="AB66" s="1">
        <v>42847</v>
      </c>
      <c r="AC66" s="13">
        <f t="shared" ref="AC66:AC129" si="14">DATE(YEAR(AB66), MONTH(AB66), 1)</f>
        <v>42826</v>
      </c>
      <c r="AD66" s="14">
        <f t="shared" ref="AD66:AD129" si="15">AB66</f>
        <v>42847</v>
      </c>
      <c r="AE66" s="1" t="str">
        <f t="shared" ref="AE66:AE129" si="16">TEXT(AD66,"dddd")</f>
        <v>Saturday</v>
      </c>
      <c r="AF66" s="2">
        <v>0.82454861111111111</v>
      </c>
      <c r="AG66" s="2">
        <f t="shared" ref="AG66:AG129" si="17">MROUND(AF66, "1:00")</f>
        <v>0.83333333333333326</v>
      </c>
      <c r="AH66" t="s">
        <v>25</v>
      </c>
    </row>
    <row r="67" spans="1:34" x14ac:dyDescent="0.25">
      <c r="A67">
        <v>1343033</v>
      </c>
      <c r="B67" t="s">
        <v>100</v>
      </c>
      <c r="F67" t="s">
        <v>20</v>
      </c>
      <c r="H67">
        <v>11061</v>
      </c>
      <c r="I67" t="s">
        <v>95</v>
      </c>
      <c r="J67">
        <f>VLOOKUP(I67,Key!$A$1:$C$73,2,FALSE)</f>
        <v>43.054830000000003</v>
      </c>
      <c r="K67">
        <f>VLOOKUP(I67,Key!$A$1:$C$73,3,FALSE)</f>
        <v>-87.91874</v>
      </c>
      <c r="L67" t="s">
        <v>95</v>
      </c>
      <c r="M67">
        <f>VLOOKUP(L67,Key!$A$1:$C$73,2,FALSE)</f>
        <v>43.054830000000003</v>
      </c>
      <c r="N67">
        <f>VLOOKUP(L67,Key!$A$1:$C$73,3,FALSE)</f>
        <v>-87.91874</v>
      </c>
      <c r="O67">
        <v>24</v>
      </c>
      <c r="P67">
        <v>0</v>
      </c>
      <c r="Q67">
        <v>3.6</v>
      </c>
      <c r="R67">
        <v>3.4</v>
      </c>
      <c r="S67">
        <v>144</v>
      </c>
      <c r="T67">
        <f t="shared" si="9"/>
        <v>-1</v>
      </c>
      <c r="U67" s="1">
        <v>42847</v>
      </c>
      <c r="V67" s="13">
        <f t="shared" si="10"/>
        <v>42826</v>
      </c>
      <c r="W67" s="14">
        <f t="shared" si="11"/>
        <v>42847</v>
      </c>
      <c r="X67" s="1" t="str">
        <f t="shared" si="12"/>
        <v>Saturday</v>
      </c>
      <c r="Y67" s="2">
        <v>0.77797453703703701</v>
      </c>
      <c r="Z67" s="2">
        <f t="shared" si="13"/>
        <v>0.79166666666666663</v>
      </c>
      <c r="AA67">
        <f>1</f>
        <v>1</v>
      </c>
      <c r="AB67" s="1">
        <v>42847</v>
      </c>
      <c r="AC67" s="13">
        <f t="shared" si="14"/>
        <v>42826</v>
      </c>
      <c r="AD67" s="14">
        <f t="shared" si="15"/>
        <v>42847</v>
      </c>
      <c r="AE67" s="1" t="str">
        <f t="shared" si="16"/>
        <v>Saturday</v>
      </c>
      <c r="AF67" s="2">
        <v>0.79511574074074076</v>
      </c>
      <c r="AG67" s="2">
        <f t="shared" si="17"/>
        <v>0.79166666666666663</v>
      </c>
      <c r="AH67" t="s">
        <v>25</v>
      </c>
    </row>
    <row r="68" spans="1:34" x14ac:dyDescent="0.25">
      <c r="A68">
        <v>1343033</v>
      </c>
      <c r="B68" t="s">
        <v>100</v>
      </c>
      <c r="F68" t="s">
        <v>20</v>
      </c>
      <c r="H68">
        <v>5507</v>
      </c>
      <c r="I68" t="s">
        <v>95</v>
      </c>
      <c r="J68">
        <f>VLOOKUP(I68,Key!$A$1:$C$73,2,FALSE)</f>
        <v>43.054830000000003</v>
      </c>
      <c r="K68">
        <f>VLOOKUP(I68,Key!$A$1:$C$73,3,FALSE)</f>
        <v>-87.91874</v>
      </c>
      <c r="L68" t="s">
        <v>21</v>
      </c>
      <c r="M68">
        <f>VLOOKUP(L68,Key!$A$1:$C$73,2,FALSE)</f>
        <v>43.074890000000003</v>
      </c>
      <c r="N68">
        <f>VLOOKUP(L68,Key!$A$1:$C$73,3,FALSE)</f>
        <v>-87.882810000000006</v>
      </c>
      <c r="O68">
        <v>28</v>
      </c>
      <c r="P68">
        <v>0</v>
      </c>
      <c r="Q68">
        <v>4.2</v>
      </c>
      <c r="R68">
        <v>4</v>
      </c>
      <c r="S68">
        <v>168</v>
      </c>
      <c r="T68">
        <f t="shared" si="9"/>
        <v>-1</v>
      </c>
      <c r="U68" s="1">
        <v>42846</v>
      </c>
      <c r="V68" s="13">
        <f t="shared" si="10"/>
        <v>42826</v>
      </c>
      <c r="W68" s="14">
        <f t="shared" si="11"/>
        <v>42846</v>
      </c>
      <c r="X68" s="1" t="str">
        <f t="shared" si="12"/>
        <v>Friday</v>
      </c>
      <c r="Y68" s="2">
        <v>0.26512731481481483</v>
      </c>
      <c r="Z68" s="2">
        <f t="shared" si="13"/>
        <v>0.25</v>
      </c>
      <c r="AA68">
        <f>1</f>
        <v>1</v>
      </c>
      <c r="AB68" s="1">
        <v>42846</v>
      </c>
      <c r="AC68" s="13">
        <f t="shared" si="14"/>
        <v>42826</v>
      </c>
      <c r="AD68" s="14">
        <f t="shared" si="15"/>
        <v>42846</v>
      </c>
      <c r="AE68" s="1" t="str">
        <f t="shared" si="16"/>
        <v>Friday</v>
      </c>
      <c r="AF68" s="2">
        <v>0.28425925925925927</v>
      </c>
      <c r="AG68" s="2">
        <f t="shared" si="17"/>
        <v>0.29166666666666663</v>
      </c>
      <c r="AH68" t="s">
        <v>23</v>
      </c>
    </row>
    <row r="69" spans="1:34" x14ac:dyDescent="0.25">
      <c r="A69">
        <v>1343033</v>
      </c>
      <c r="B69" t="s">
        <v>100</v>
      </c>
      <c r="F69" t="s">
        <v>20</v>
      </c>
      <c r="H69">
        <v>17</v>
      </c>
      <c r="I69" t="s">
        <v>95</v>
      </c>
      <c r="J69">
        <f>VLOOKUP(I69,Key!$A$1:$C$73,2,FALSE)</f>
        <v>43.054830000000003</v>
      </c>
      <c r="K69">
        <f>VLOOKUP(I69,Key!$A$1:$C$73,3,FALSE)</f>
        <v>-87.91874</v>
      </c>
      <c r="L69" t="s">
        <v>95</v>
      </c>
      <c r="M69">
        <f>VLOOKUP(L69,Key!$A$1:$C$73,2,FALSE)</f>
        <v>43.054830000000003</v>
      </c>
      <c r="N69">
        <f>VLOOKUP(L69,Key!$A$1:$C$73,3,FALSE)</f>
        <v>-87.91874</v>
      </c>
      <c r="O69">
        <v>36</v>
      </c>
      <c r="P69">
        <v>0</v>
      </c>
      <c r="Q69">
        <v>5.4</v>
      </c>
      <c r="R69">
        <v>5.0999999999999996</v>
      </c>
      <c r="S69">
        <v>216</v>
      </c>
      <c r="T69">
        <f t="shared" si="9"/>
        <v>-1</v>
      </c>
      <c r="U69" s="1">
        <v>42845</v>
      </c>
      <c r="V69" s="13">
        <f t="shared" si="10"/>
        <v>42826</v>
      </c>
      <c r="W69" s="14">
        <f t="shared" si="11"/>
        <v>42845</v>
      </c>
      <c r="X69" s="1" t="str">
        <f t="shared" si="12"/>
        <v>Thursday</v>
      </c>
      <c r="Y69" s="2">
        <v>0.83407407407407408</v>
      </c>
      <c r="Z69" s="2">
        <f t="shared" si="13"/>
        <v>0.83333333333333326</v>
      </c>
      <c r="AA69">
        <f>1</f>
        <v>1</v>
      </c>
      <c r="AB69" s="1">
        <v>42845</v>
      </c>
      <c r="AC69" s="13">
        <f t="shared" si="14"/>
        <v>42826</v>
      </c>
      <c r="AD69" s="14">
        <f t="shared" si="15"/>
        <v>42845</v>
      </c>
      <c r="AE69" s="1" t="str">
        <f t="shared" si="16"/>
        <v>Thursday</v>
      </c>
      <c r="AF69" s="2">
        <v>0.85932870370370373</v>
      </c>
      <c r="AG69" s="2">
        <f t="shared" si="17"/>
        <v>0.875</v>
      </c>
      <c r="AH69" t="s">
        <v>25</v>
      </c>
    </row>
    <row r="70" spans="1:34" x14ac:dyDescent="0.25">
      <c r="A70">
        <v>1343033</v>
      </c>
      <c r="B70" t="s">
        <v>100</v>
      </c>
      <c r="F70" t="s">
        <v>20</v>
      </c>
      <c r="H70">
        <v>17</v>
      </c>
      <c r="I70" t="s">
        <v>95</v>
      </c>
      <c r="J70">
        <f>VLOOKUP(I70,Key!$A$1:$C$73,2,FALSE)</f>
        <v>43.054830000000003</v>
      </c>
      <c r="K70">
        <f>VLOOKUP(I70,Key!$A$1:$C$73,3,FALSE)</f>
        <v>-87.91874</v>
      </c>
      <c r="L70" t="s">
        <v>95</v>
      </c>
      <c r="M70">
        <f>VLOOKUP(L70,Key!$A$1:$C$73,2,FALSE)</f>
        <v>43.054830000000003</v>
      </c>
      <c r="N70">
        <f>VLOOKUP(L70,Key!$A$1:$C$73,3,FALSE)</f>
        <v>-87.91874</v>
      </c>
      <c r="O70">
        <v>15</v>
      </c>
      <c r="P70">
        <v>0</v>
      </c>
      <c r="Q70">
        <v>2.2999999999999998</v>
      </c>
      <c r="R70">
        <v>2.1</v>
      </c>
      <c r="S70">
        <v>90</v>
      </c>
      <c r="T70">
        <f t="shared" si="9"/>
        <v>-1</v>
      </c>
      <c r="U70" s="1">
        <v>42850</v>
      </c>
      <c r="V70" s="13">
        <f t="shared" si="10"/>
        <v>42826</v>
      </c>
      <c r="W70" s="14">
        <f t="shared" si="11"/>
        <v>42850</v>
      </c>
      <c r="X70" s="1" t="str">
        <f t="shared" si="12"/>
        <v>Tuesday</v>
      </c>
      <c r="Y70" s="2">
        <v>0.80952546296296291</v>
      </c>
      <c r="Z70" s="2">
        <f t="shared" si="13"/>
        <v>0.79166666666666663</v>
      </c>
      <c r="AA70">
        <f>1</f>
        <v>1</v>
      </c>
      <c r="AB70" s="1">
        <v>42850</v>
      </c>
      <c r="AC70" s="13">
        <f t="shared" si="14"/>
        <v>42826</v>
      </c>
      <c r="AD70" s="14">
        <f t="shared" si="15"/>
        <v>42850</v>
      </c>
      <c r="AE70" s="1" t="str">
        <f t="shared" si="16"/>
        <v>Tuesday</v>
      </c>
      <c r="AF70" s="2">
        <v>0.81978009259259255</v>
      </c>
      <c r="AG70" s="2">
        <f t="shared" si="17"/>
        <v>0.83333333333333326</v>
      </c>
      <c r="AH70" t="s">
        <v>25</v>
      </c>
    </row>
    <row r="71" spans="1:34" x14ac:dyDescent="0.25">
      <c r="A71">
        <v>1372868</v>
      </c>
      <c r="B71" t="s">
        <v>100</v>
      </c>
      <c r="F71" t="s">
        <v>20</v>
      </c>
      <c r="H71">
        <v>361</v>
      </c>
      <c r="I71" t="s">
        <v>61</v>
      </c>
      <c r="J71">
        <f>VLOOKUP(I71,Key!$A$1:$C$73,2,FALSE)</f>
        <v>43.060786</v>
      </c>
      <c r="K71">
        <f>VLOOKUP(I71,Key!$A$1:$C$73,3,FALSE)</f>
        <v>-87.883825999999999</v>
      </c>
      <c r="L71" t="s">
        <v>85</v>
      </c>
      <c r="M71">
        <f>VLOOKUP(L71,Key!$A$1:$C$73,2,FALSE)</f>
        <v>43.053040000000003</v>
      </c>
      <c r="N71">
        <f>VLOOKUP(L71,Key!$A$1:$C$73,3,FALSE)</f>
        <v>-87.897660000000002</v>
      </c>
      <c r="O71">
        <v>17</v>
      </c>
      <c r="P71">
        <v>0</v>
      </c>
      <c r="Q71">
        <v>2.6</v>
      </c>
      <c r="R71">
        <v>2.4</v>
      </c>
      <c r="S71">
        <v>102</v>
      </c>
      <c r="T71">
        <f t="shared" si="9"/>
        <v>-1</v>
      </c>
      <c r="U71" s="1">
        <v>42842</v>
      </c>
      <c r="V71" s="13">
        <f t="shared" si="10"/>
        <v>42826</v>
      </c>
      <c r="W71" s="14">
        <f t="shared" si="11"/>
        <v>42842</v>
      </c>
      <c r="X71" s="1" t="str">
        <f t="shared" si="12"/>
        <v>Monday</v>
      </c>
      <c r="Y71" s="2">
        <v>0.6306018518518518</v>
      </c>
      <c r="Z71" s="2">
        <f t="shared" si="13"/>
        <v>0.625</v>
      </c>
      <c r="AA71">
        <f>1</f>
        <v>1</v>
      </c>
      <c r="AB71" s="1">
        <v>42842</v>
      </c>
      <c r="AC71" s="13">
        <f t="shared" si="14"/>
        <v>42826</v>
      </c>
      <c r="AD71" s="14">
        <f t="shared" si="15"/>
        <v>42842</v>
      </c>
      <c r="AE71" s="1" t="str">
        <f t="shared" si="16"/>
        <v>Monday</v>
      </c>
      <c r="AF71" s="2">
        <v>0.64292824074074073</v>
      </c>
      <c r="AG71" s="2">
        <f t="shared" si="17"/>
        <v>0.625</v>
      </c>
      <c r="AH71" t="s">
        <v>23</v>
      </c>
    </row>
    <row r="72" spans="1:34" x14ac:dyDescent="0.25">
      <c r="A72">
        <v>1469429</v>
      </c>
      <c r="B72" t="s">
        <v>100</v>
      </c>
      <c r="F72" t="s">
        <v>20</v>
      </c>
      <c r="H72">
        <v>19</v>
      </c>
      <c r="I72" t="s">
        <v>87</v>
      </c>
      <c r="J72">
        <f>VLOOKUP(I72,Key!$A$1:$C$73,2,FALSE)</f>
        <v>43.063749000000001</v>
      </c>
      <c r="K72">
        <f>VLOOKUP(I72,Key!$A$1:$C$73,3,FALSE)</f>
        <v>-87.887962999999999</v>
      </c>
      <c r="L72" t="s">
        <v>21</v>
      </c>
      <c r="M72">
        <f>VLOOKUP(L72,Key!$A$1:$C$73,2,FALSE)</f>
        <v>43.074890000000003</v>
      </c>
      <c r="N72">
        <f>VLOOKUP(L72,Key!$A$1:$C$73,3,FALSE)</f>
        <v>-87.882810000000006</v>
      </c>
      <c r="O72">
        <v>8</v>
      </c>
      <c r="P72">
        <v>0</v>
      </c>
      <c r="Q72">
        <v>1.2</v>
      </c>
      <c r="R72">
        <v>1.1000000000000001</v>
      </c>
      <c r="S72">
        <v>48</v>
      </c>
      <c r="T72">
        <f t="shared" si="9"/>
        <v>-1</v>
      </c>
      <c r="U72" s="1">
        <v>42847</v>
      </c>
      <c r="V72" s="13">
        <f t="shared" si="10"/>
        <v>42826</v>
      </c>
      <c r="W72" s="14">
        <f t="shared" si="11"/>
        <v>42847</v>
      </c>
      <c r="X72" s="1" t="str">
        <f t="shared" si="12"/>
        <v>Saturday</v>
      </c>
      <c r="Y72" s="2">
        <v>0.4835416666666667</v>
      </c>
      <c r="Z72" s="2">
        <f t="shared" si="13"/>
        <v>0.5</v>
      </c>
      <c r="AA72">
        <f>1</f>
        <v>1</v>
      </c>
      <c r="AB72" s="1">
        <v>42847</v>
      </c>
      <c r="AC72" s="13">
        <f t="shared" si="14"/>
        <v>42826</v>
      </c>
      <c r="AD72" s="14">
        <f t="shared" si="15"/>
        <v>42847</v>
      </c>
      <c r="AE72" s="1" t="str">
        <f t="shared" si="16"/>
        <v>Saturday</v>
      </c>
      <c r="AF72" s="2">
        <v>0.48902777777777778</v>
      </c>
      <c r="AG72" s="2">
        <f t="shared" si="17"/>
        <v>0.5</v>
      </c>
      <c r="AH72" t="s">
        <v>23</v>
      </c>
    </row>
    <row r="73" spans="1:34" x14ac:dyDescent="0.25">
      <c r="A73">
        <v>1475073</v>
      </c>
      <c r="B73" t="s">
        <v>100</v>
      </c>
      <c r="F73" t="s">
        <v>20</v>
      </c>
      <c r="H73">
        <v>5587</v>
      </c>
      <c r="I73" t="s">
        <v>36</v>
      </c>
      <c r="J73">
        <f>VLOOKUP(I73,Key!$A$1:$C$73,2,FALSE)</f>
        <v>43.03519</v>
      </c>
      <c r="K73">
        <f>VLOOKUP(I73,Key!$A$1:$C$73,3,FALSE)</f>
        <v>-87.907390000000007</v>
      </c>
      <c r="L73" t="s">
        <v>87</v>
      </c>
      <c r="M73">
        <f>VLOOKUP(L73,Key!$A$1:$C$73,2,FALSE)</f>
        <v>43.063749000000001</v>
      </c>
      <c r="N73">
        <f>VLOOKUP(L73,Key!$A$1:$C$73,3,FALSE)</f>
        <v>-87.887962999999999</v>
      </c>
      <c r="O73">
        <v>61</v>
      </c>
      <c r="P73">
        <v>0</v>
      </c>
      <c r="Q73">
        <v>9.1999999999999993</v>
      </c>
      <c r="R73">
        <v>8.6999999999999993</v>
      </c>
      <c r="S73">
        <v>366</v>
      </c>
      <c r="T73">
        <f t="shared" si="9"/>
        <v>-1</v>
      </c>
      <c r="U73" s="1">
        <v>42834</v>
      </c>
      <c r="V73" s="13">
        <f t="shared" si="10"/>
        <v>42826</v>
      </c>
      <c r="W73" s="14">
        <f t="shared" si="11"/>
        <v>42834</v>
      </c>
      <c r="X73" s="1" t="str">
        <f t="shared" si="12"/>
        <v>Sunday</v>
      </c>
      <c r="Y73" s="2">
        <v>0.49343749999999997</v>
      </c>
      <c r="Z73" s="2">
        <f t="shared" si="13"/>
        <v>0.5</v>
      </c>
      <c r="AA73">
        <f>1</f>
        <v>1</v>
      </c>
      <c r="AB73" s="1">
        <v>42834</v>
      </c>
      <c r="AC73" s="13">
        <f t="shared" si="14"/>
        <v>42826</v>
      </c>
      <c r="AD73" s="14">
        <f t="shared" si="15"/>
        <v>42834</v>
      </c>
      <c r="AE73" s="1" t="str">
        <f t="shared" si="16"/>
        <v>Sunday</v>
      </c>
      <c r="AF73" s="2">
        <v>0.53541666666666665</v>
      </c>
      <c r="AG73" s="2">
        <f t="shared" si="17"/>
        <v>0.54166666666666663</v>
      </c>
      <c r="AH73" t="s">
        <v>23</v>
      </c>
    </row>
    <row r="74" spans="1:34" x14ac:dyDescent="0.25">
      <c r="A74">
        <v>1482508</v>
      </c>
      <c r="B74" t="s">
        <v>100</v>
      </c>
      <c r="F74" t="s">
        <v>20</v>
      </c>
      <c r="H74">
        <v>11085</v>
      </c>
      <c r="I74" t="s">
        <v>86</v>
      </c>
      <c r="J74">
        <f>VLOOKUP(I74,Key!$A$1:$C$73,2,FALSE)</f>
        <v>43.052549999999997</v>
      </c>
      <c r="K74">
        <f>VLOOKUP(I74,Key!$A$1:$C$73,3,FALSE)</f>
        <v>-87.909329999999997</v>
      </c>
      <c r="L74" t="s">
        <v>92</v>
      </c>
      <c r="M74">
        <f>VLOOKUP(L74,Key!$A$1:$C$73,2,FALSE)</f>
        <v>43.038245000000003</v>
      </c>
      <c r="N74">
        <f>VLOOKUP(L74,Key!$A$1:$C$73,3,FALSE)</f>
        <v>-87.914811999999998</v>
      </c>
      <c r="O74">
        <v>10</v>
      </c>
      <c r="P74">
        <v>0</v>
      </c>
      <c r="Q74">
        <v>1.5</v>
      </c>
      <c r="R74">
        <v>1.4</v>
      </c>
      <c r="S74">
        <v>60</v>
      </c>
      <c r="T74">
        <f t="shared" si="9"/>
        <v>-1</v>
      </c>
      <c r="U74" s="1">
        <v>42839</v>
      </c>
      <c r="V74" s="13">
        <f t="shared" si="10"/>
        <v>42826</v>
      </c>
      <c r="W74" s="14">
        <f t="shared" si="11"/>
        <v>42839</v>
      </c>
      <c r="X74" s="1" t="str">
        <f t="shared" si="12"/>
        <v>Friday</v>
      </c>
      <c r="Y74" s="2">
        <v>0.54944444444444451</v>
      </c>
      <c r="Z74" s="2">
        <f t="shared" si="13"/>
        <v>0.54166666666666663</v>
      </c>
      <c r="AA74">
        <f>1</f>
        <v>1</v>
      </c>
      <c r="AB74" s="1">
        <v>42839</v>
      </c>
      <c r="AC74" s="13">
        <f t="shared" si="14"/>
        <v>42826</v>
      </c>
      <c r="AD74" s="14">
        <f t="shared" si="15"/>
        <v>42839</v>
      </c>
      <c r="AE74" s="1" t="str">
        <f t="shared" si="16"/>
        <v>Friday</v>
      </c>
      <c r="AF74" s="2">
        <v>0.5562731481481481</v>
      </c>
      <c r="AG74" s="2">
        <f t="shared" si="17"/>
        <v>0.54166666666666663</v>
      </c>
      <c r="AH74" t="s">
        <v>23</v>
      </c>
    </row>
    <row r="75" spans="1:34" x14ac:dyDescent="0.25">
      <c r="A75">
        <v>1482508</v>
      </c>
      <c r="B75" t="s">
        <v>100</v>
      </c>
      <c r="F75" t="s">
        <v>20</v>
      </c>
      <c r="H75">
        <v>5561</v>
      </c>
      <c r="I75" t="s">
        <v>21</v>
      </c>
      <c r="J75">
        <f>VLOOKUP(I75,Key!$A$1:$C$73,2,FALSE)</f>
        <v>43.074890000000003</v>
      </c>
      <c r="K75">
        <f>VLOOKUP(I75,Key!$A$1:$C$73,3,FALSE)</f>
        <v>-87.882810000000006</v>
      </c>
      <c r="L75" t="s">
        <v>65</v>
      </c>
      <c r="M75">
        <f>VLOOKUP(L75,Key!$A$1:$C$73,2,FALSE)</f>
        <v>43.077359999999999</v>
      </c>
      <c r="N75">
        <f>VLOOKUP(L75,Key!$A$1:$C$73,3,FALSE)</f>
        <v>-87.880769999999998</v>
      </c>
      <c r="O75">
        <v>2</v>
      </c>
      <c r="P75">
        <v>0</v>
      </c>
      <c r="Q75">
        <v>0.3</v>
      </c>
      <c r="R75">
        <v>0.3</v>
      </c>
      <c r="S75">
        <v>12</v>
      </c>
      <c r="T75">
        <f t="shared" si="9"/>
        <v>-1</v>
      </c>
      <c r="U75" s="1">
        <v>42831</v>
      </c>
      <c r="V75" s="13">
        <f t="shared" si="10"/>
        <v>42826</v>
      </c>
      <c r="W75" s="14">
        <f t="shared" si="11"/>
        <v>42831</v>
      </c>
      <c r="X75" s="1" t="str">
        <f t="shared" si="12"/>
        <v>Thursday</v>
      </c>
      <c r="Y75" s="2">
        <v>0.81396990740740749</v>
      </c>
      <c r="Z75" s="2">
        <f t="shared" si="13"/>
        <v>0.83333333333333326</v>
      </c>
      <c r="AA75">
        <f>1</f>
        <v>1</v>
      </c>
      <c r="AB75" s="1">
        <v>42831</v>
      </c>
      <c r="AC75" s="13">
        <f t="shared" si="14"/>
        <v>42826</v>
      </c>
      <c r="AD75" s="14">
        <f t="shared" si="15"/>
        <v>42831</v>
      </c>
      <c r="AE75" s="1" t="str">
        <f t="shared" si="16"/>
        <v>Thursday</v>
      </c>
      <c r="AF75" s="2">
        <v>0.81548611111111102</v>
      </c>
      <c r="AG75" s="2">
        <f t="shared" si="17"/>
        <v>0.83333333333333326</v>
      </c>
      <c r="AH75" t="s">
        <v>23</v>
      </c>
    </row>
    <row r="76" spans="1:34" x14ac:dyDescent="0.25">
      <c r="A76">
        <v>1482508</v>
      </c>
      <c r="B76" t="s">
        <v>100</v>
      </c>
      <c r="F76" t="s">
        <v>20</v>
      </c>
      <c r="H76">
        <v>5417</v>
      </c>
      <c r="I76" t="s">
        <v>37</v>
      </c>
      <c r="J76">
        <f>VLOOKUP(I76,Key!$A$1:$C$73,2,FALSE)</f>
        <v>43.049230000000001</v>
      </c>
      <c r="K76">
        <f>VLOOKUP(I76,Key!$A$1:$C$73,3,FALSE)</f>
        <v>-87.911940000000001</v>
      </c>
      <c r="L76" t="s">
        <v>41</v>
      </c>
      <c r="M76">
        <f>VLOOKUP(L76,Key!$A$1:$C$73,2,FALSE)</f>
        <v>43.049909999999997</v>
      </c>
      <c r="N76">
        <f>VLOOKUP(L76,Key!$A$1:$C$73,3,FALSE)</f>
        <v>-87.914237</v>
      </c>
      <c r="O76">
        <v>303</v>
      </c>
      <c r="P76">
        <v>0</v>
      </c>
      <c r="Q76">
        <v>18</v>
      </c>
      <c r="R76">
        <v>17.100000000000001</v>
      </c>
      <c r="S76">
        <v>720</v>
      </c>
      <c r="T76">
        <f t="shared" si="9"/>
        <v>-1</v>
      </c>
      <c r="U76" s="1">
        <v>42832</v>
      </c>
      <c r="V76" s="13">
        <f t="shared" si="10"/>
        <v>42826</v>
      </c>
      <c r="W76" s="14">
        <f t="shared" si="11"/>
        <v>42832</v>
      </c>
      <c r="X76" s="1" t="str">
        <f t="shared" si="12"/>
        <v>Friday</v>
      </c>
      <c r="Y76" s="2">
        <v>0.63719907407407406</v>
      </c>
      <c r="Z76" s="2">
        <f t="shared" si="13"/>
        <v>0.625</v>
      </c>
      <c r="AA76">
        <f>1</f>
        <v>1</v>
      </c>
      <c r="AB76" s="1">
        <v>42832</v>
      </c>
      <c r="AC76" s="13">
        <f t="shared" si="14"/>
        <v>42826</v>
      </c>
      <c r="AD76" s="14">
        <f t="shared" si="15"/>
        <v>42832</v>
      </c>
      <c r="AE76" s="1" t="str">
        <f t="shared" si="16"/>
        <v>Friday</v>
      </c>
      <c r="AF76" s="2">
        <v>0.84738425925925931</v>
      </c>
      <c r="AG76" s="2">
        <f t="shared" si="17"/>
        <v>0.83333333333333326</v>
      </c>
      <c r="AH76" t="s">
        <v>23</v>
      </c>
    </row>
    <row r="77" spans="1:34" x14ac:dyDescent="0.25">
      <c r="A77">
        <v>1482508</v>
      </c>
      <c r="B77" t="s">
        <v>100</v>
      </c>
      <c r="F77" t="s">
        <v>20</v>
      </c>
      <c r="H77">
        <v>11093</v>
      </c>
      <c r="I77" t="s">
        <v>37</v>
      </c>
      <c r="J77">
        <f>VLOOKUP(I77,Key!$A$1:$C$73,2,FALSE)</f>
        <v>43.049230000000001</v>
      </c>
      <c r="K77">
        <f>VLOOKUP(I77,Key!$A$1:$C$73,3,FALSE)</f>
        <v>-87.911940000000001</v>
      </c>
      <c r="L77" t="s">
        <v>92</v>
      </c>
      <c r="M77">
        <f>VLOOKUP(L77,Key!$A$1:$C$73,2,FALSE)</f>
        <v>43.038245000000003</v>
      </c>
      <c r="N77">
        <f>VLOOKUP(L77,Key!$A$1:$C$73,3,FALSE)</f>
        <v>-87.914811999999998</v>
      </c>
      <c r="O77">
        <v>1205</v>
      </c>
      <c r="P77">
        <v>0</v>
      </c>
      <c r="Q77">
        <v>18</v>
      </c>
      <c r="R77">
        <v>17.100000000000001</v>
      </c>
      <c r="S77">
        <v>720</v>
      </c>
      <c r="T77">
        <f t="shared" si="9"/>
        <v>-1</v>
      </c>
      <c r="U77" s="1">
        <v>42853</v>
      </c>
      <c r="V77" s="13">
        <f t="shared" si="10"/>
        <v>42826</v>
      </c>
      <c r="W77" s="14">
        <f t="shared" si="11"/>
        <v>42853</v>
      </c>
      <c r="X77" s="1" t="str">
        <f t="shared" si="12"/>
        <v>Friday</v>
      </c>
      <c r="Y77" s="2">
        <v>0.67298611111111117</v>
      </c>
      <c r="Z77" s="2">
        <f t="shared" si="13"/>
        <v>0.66666666666666663</v>
      </c>
      <c r="AA77">
        <f>1</f>
        <v>1</v>
      </c>
      <c r="AB77" s="1">
        <v>42854</v>
      </c>
      <c r="AC77" s="13">
        <f t="shared" si="14"/>
        <v>42826</v>
      </c>
      <c r="AD77" s="14">
        <f t="shared" si="15"/>
        <v>42854</v>
      </c>
      <c r="AE77" s="1" t="str">
        <f t="shared" si="16"/>
        <v>Saturday</v>
      </c>
      <c r="AF77" s="2">
        <v>0.5098611111111111</v>
      </c>
      <c r="AG77" s="2">
        <f t="shared" si="17"/>
        <v>0.5</v>
      </c>
      <c r="AH77" t="s">
        <v>23</v>
      </c>
    </row>
    <row r="78" spans="1:34" x14ac:dyDescent="0.25">
      <c r="A78">
        <v>1482508</v>
      </c>
      <c r="B78" t="s">
        <v>100</v>
      </c>
      <c r="F78" t="s">
        <v>20</v>
      </c>
      <c r="H78">
        <v>11145</v>
      </c>
      <c r="I78" t="s">
        <v>86</v>
      </c>
      <c r="J78">
        <f>VLOOKUP(I78,Key!$A$1:$C$73,2,FALSE)</f>
        <v>43.052549999999997</v>
      </c>
      <c r="K78">
        <f>VLOOKUP(I78,Key!$A$1:$C$73,3,FALSE)</f>
        <v>-87.909329999999997</v>
      </c>
      <c r="L78" t="s">
        <v>41</v>
      </c>
      <c r="M78">
        <f>VLOOKUP(L78,Key!$A$1:$C$73,2,FALSE)</f>
        <v>43.049909999999997</v>
      </c>
      <c r="N78">
        <f>VLOOKUP(L78,Key!$A$1:$C$73,3,FALSE)</f>
        <v>-87.914237</v>
      </c>
      <c r="O78">
        <v>14</v>
      </c>
      <c r="P78">
        <v>0</v>
      </c>
      <c r="Q78">
        <v>2.1</v>
      </c>
      <c r="R78">
        <v>2</v>
      </c>
      <c r="S78">
        <v>84</v>
      </c>
      <c r="T78">
        <f t="shared" si="9"/>
        <v>-1</v>
      </c>
      <c r="U78" s="1">
        <v>42846</v>
      </c>
      <c r="V78" s="13">
        <f t="shared" si="10"/>
        <v>42826</v>
      </c>
      <c r="W78" s="14">
        <f t="shared" si="11"/>
        <v>42846</v>
      </c>
      <c r="X78" s="1" t="str">
        <f t="shared" si="12"/>
        <v>Friday</v>
      </c>
      <c r="Y78" s="2">
        <v>0.64359953703703698</v>
      </c>
      <c r="Z78" s="2">
        <f t="shared" si="13"/>
        <v>0.625</v>
      </c>
      <c r="AA78">
        <f>1</f>
        <v>1</v>
      </c>
      <c r="AB78" s="1">
        <v>42846</v>
      </c>
      <c r="AC78" s="13">
        <f t="shared" si="14"/>
        <v>42826</v>
      </c>
      <c r="AD78" s="14">
        <f t="shared" si="15"/>
        <v>42846</v>
      </c>
      <c r="AE78" s="1" t="str">
        <f t="shared" si="16"/>
        <v>Friday</v>
      </c>
      <c r="AF78" s="2">
        <v>0.65327546296296302</v>
      </c>
      <c r="AG78" s="2">
        <f t="shared" si="17"/>
        <v>0.66666666666666663</v>
      </c>
      <c r="AH78" t="s">
        <v>23</v>
      </c>
    </row>
    <row r="79" spans="1:34" x14ac:dyDescent="0.25">
      <c r="A79">
        <v>1511702</v>
      </c>
      <c r="B79" t="s">
        <v>100</v>
      </c>
      <c r="F79" t="s">
        <v>20</v>
      </c>
      <c r="H79">
        <v>11106</v>
      </c>
      <c r="I79" t="s">
        <v>33</v>
      </c>
      <c r="J79">
        <f>VLOOKUP(I79,Key!$A$1:$C$73,2,FALSE)</f>
        <v>43.045712999999999</v>
      </c>
      <c r="K79">
        <f>VLOOKUP(I79,Key!$A$1:$C$73,3,FALSE)</f>
        <v>-87.899756999999994</v>
      </c>
      <c r="L79" t="s">
        <v>33</v>
      </c>
      <c r="M79">
        <f>VLOOKUP(L79,Key!$A$1:$C$73,2,FALSE)</f>
        <v>43.045712999999999</v>
      </c>
      <c r="N79">
        <f>VLOOKUP(L79,Key!$A$1:$C$73,3,FALSE)</f>
        <v>-87.899756999999994</v>
      </c>
      <c r="O79">
        <v>14</v>
      </c>
      <c r="P79">
        <v>0</v>
      </c>
      <c r="Q79">
        <v>2.1</v>
      </c>
      <c r="R79">
        <v>2</v>
      </c>
      <c r="S79">
        <v>84</v>
      </c>
      <c r="T79">
        <f t="shared" si="9"/>
        <v>-1</v>
      </c>
      <c r="U79" s="1">
        <v>42833</v>
      </c>
      <c r="V79" s="13">
        <f t="shared" si="10"/>
        <v>42826</v>
      </c>
      <c r="W79" s="14">
        <f t="shared" si="11"/>
        <v>42833</v>
      </c>
      <c r="X79" s="1" t="str">
        <f t="shared" si="12"/>
        <v>Saturday</v>
      </c>
      <c r="Y79" s="2">
        <v>0.69396990740740738</v>
      </c>
      <c r="Z79" s="2">
        <f t="shared" si="13"/>
        <v>0.70833333333333326</v>
      </c>
      <c r="AA79">
        <f>1</f>
        <v>1</v>
      </c>
      <c r="AB79" s="1">
        <v>42833</v>
      </c>
      <c r="AC79" s="13">
        <f t="shared" si="14"/>
        <v>42826</v>
      </c>
      <c r="AD79" s="14">
        <f t="shared" si="15"/>
        <v>42833</v>
      </c>
      <c r="AE79" s="1" t="str">
        <f t="shared" si="16"/>
        <v>Saturday</v>
      </c>
      <c r="AF79" s="2">
        <v>0.70366898148148149</v>
      </c>
      <c r="AG79" s="2">
        <f t="shared" si="17"/>
        <v>0.70833333333333326</v>
      </c>
      <c r="AH79" t="s">
        <v>25</v>
      </c>
    </row>
    <row r="80" spans="1:34" x14ac:dyDescent="0.25">
      <c r="A80">
        <v>1512689</v>
      </c>
      <c r="B80" t="s">
        <v>100</v>
      </c>
      <c r="F80" t="s">
        <v>20</v>
      </c>
      <c r="H80">
        <v>5479</v>
      </c>
      <c r="I80" t="s">
        <v>21</v>
      </c>
      <c r="J80">
        <f>VLOOKUP(I80,Key!$A$1:$C$73,2,FALSE)</f>
        <v>43.074890000000003</v>
      </c>
      <c r="K80">
        <f>VLOOKUP(I80,Key!$A$1:$C$73,3,FALSE)</f>
        <v>-87.882810000000006</v>
      </c>
      <c r="L80" t="s">
        <v>87</v>
      </c>
      <c r="M80">
        <f>VLOOKUP(L80,Key!$A$1:$C$73,2,FALSE)</f>
        <v>43.063749000000001</v>
      </c>
      <c r="N80">
        <f>VLOOKUP(L80,Key!$A$1:$C$73,3,FALSE)</f>
        <v>-87.887962999999999</v>
      </c>
      <c r="O80">
        <v>7</v>
      </c>
      <c r="P80">
        <v>0</v>
      </c>
      <c r="Q80">
        <v>1.1000000000000001</v>
      </c>
      <c r="R80">
        <v>1</v>
      </c>
      <c r="S80">
        <v>42</v>
      </c>
      <c r="T80">
        <f t="shared" si="9"/>
        <v>-1</v>
      </c>
      <c r="U80" s="1">
        <v>42840</v>
      </c>
      <c r="V80" s="13">
        <f t="shared" si="10"/>
        <v>42826</v>
      </c>
      <c r="W80" s="14">
        <f t="shared" si="11"/>
        <v>42840</v>
      </c>
      <c r="X80" s="1" t="str">
        <f t="shared" si="12"/>
        <v>Saturday</v>
      </c>
      <c r="Y80" s="2">
        <v>0.84508101851851858</v>
      </c>
      <c r="Z80" s="2">
        <f t="shared" si="13"/>
        <v>0.83333333333333326</v>
      </c>
      <c r="AA80">
        <f>1</f>
        <v>1</v>
      </c>
      <c r="AB80" s="1">
        <v>42840</v>
      </c>
      <c r="AC80" s="13">
        <f t="shared" si="14"/>
        <v>42826</v>
      </c>
      <c r="AD80" s="14">
        <f t="shared" si="15"/>
        <v>42840</v>
      </c>
      <c r="AE80" s="1" t="str">
        <f t="shared" si="16"/>
        <v>Saturday</v>
      </c>
      <c r="AF80" s="2">
        <v>0.84994212962962967</v>
      </c>
      <c r="AG80" s="2">
        <f t="shared" si="17"/>
        <v>0.83333333333333326</v>
      </c>
      <c r="AH80" t="s">
        <v>23</v>
      </c>
    </row>
    <row r="81" spans="1:34" x14ac:dyDescent="0.25">
      <c r="A81">
        <v>1512689</v>
      </c>
      <c r="B81" t="s">
        <v>100</v>
      </c>
      <c r="F81" t="s">
        <v>20</v>
      </c>
      <c r="H81">
        <v>11049</v>
      </c>
      <c r="I81" t="s">
        <v>40</v>
      </c>
      <c r="J81">
        <f>VLOOKUP(I81,Key!$A$1:$C$73,2,FALSE)</f>
        <v>43.06033</v>
      </c>
      <c r="K81">
        <f>VLOOKUP(I81,Key!$A$1:$C$73,3,FALSE)</f>
        <v>-87.89546</v>
      </c>
      <c r="L81" t="s">
        <v>40</v>
      </c>
      <c r="M81">
        <f>VLOOKUP(L81,Key!$A$1:$C$73,2,FALSE)</f>
        <v>43.06033</v>
      </c>
      <c r="N81">
        <f>VLOOKUP(L81,Key!$A$1:$C$73,3,FALSE)</f>
        <v>-87.89546</v>
      </c>
      <c r="O81">
        <v>0</v>
      </c>
      <c r="P81">
        <v>0</v>
      </c>
      <c r="Q81">
        <v>0</v>
      </c>
      <c r="R81">
        <v>0</v>
      </c>
      <c r="S81">
        <v>0</v>
      </c>
      <c r="T81">
        <f t="shared" si="9"/>
        <v>-1</v>
      </c>
      <c r="U81" s="1">
        <v>42836</v>
      </c>
      <c r="V81" s="13">
        <f t="shared" si="10"/>
        <v>42826</v>
      </c>
      <c r="W81" s="14">
        <f t="shared" si="11"/>
        <v>42836</v>
      </c>
      <c r="X81" s="1" t="str">
        <f t="shared" si="12"/>
        <v>Tuesday</v>
      </c>
      <c r="Y81" s="2">
        <v>0.69931712962962955</v>
      </c>
      <c r="Z81" s="2">
        <f t="shared" si="13"/>
        <v>0.70833333333333326</v>
      </c>
      <c r="AA81">
        <f>1</f>
        <v>1</v>
      </c>
      <c r="AB81" s="1">
        <v>42836</v>
      </c>
      <c r="AC81" s="13">
        <f t="shared" si="14"/>
        <v>42826</v>
      </c>
      <c r="AD81" s="14">
        <f t="shared" si="15"/>
        <v>42836</v>
      </c>
      <c r="AE81" s="1" t="str">
        <f t="shared" si="16"/>
        <v>Tuesday</v>
      </c>
      <c r="AF81" s="2">
        <v>0.69944444444444442</v>
      </c>
      <c r="AG81" s="2">
        <f t="shared" si="17"/>
        <v>0.70833333333333326</v>
      </c>
      <c r="AH81" t="s">
        <v>25</v>
      </c>
    </row>
    <row r="82" spans="1:34" x14ac:dyDescent="0.25">
      <c r="A82">
        <v>1512689</v>
      </c>
      <c r="B82" t="s">
        <v>100</v>
      </c>
      <c r="F82" t="s">
        <v>20</v>
      </c>
      <c r="H82">
        <v>5436</v>
      </c>
      <c r="I82" t="s">
        <v>66</v>
      </c>
      <c r="J82">
        <f>VLOOKUP(I82,Key!$A$1:$C$73,2,FALSE)</f>
        <v>43.078530000000001</v>
      </c>
      <c r="K82">
        <f>VLOOKUP(I82,Key!$A$1:$C$73,3,FALSE)</f>
        <v>-87.882620000000003</v>
      </c>
      <c r="L82" t="s">
        <v>66</v>
      </c>
      <c r="M82">
        <f>VLOOKUP(L82,Key!$A$1:$C$73,2,FALSE)</f>
        <v>43.078530000000001</v>
      </c>
      <c r="N82">
        <f>VLOOKUP(L82,Key!$A$1:$C$73,3,FALSE)</f>
        <v>-87.882620000000003</v>
      </c>
      <c r="O82">
        <v>2</v>
      </c>
      <c r="P82">
        <v>0</v>
      </c>
      <c r="Q82">
        <v>0.3</v>
      </c>
      <c r="R82">
        <v>0.3</v>
      </c>
      <c r="S82">
        <v>12</v>
      </c>
      <c r="T82">
        <f t="shared" si="9"/>
        <v>-1</v>
      </c>
      <c r="U82" s="1">
        <v>42852</v>
      </c>
      <c r="V82" s="13">
        <f t="shared" si="10"/>
        <v>42826</v>
      </c>
      <c r="W82" s="14">
        <f t="shared" si="11"/>
        <v>42852</v>
      </c>
      <c r="X82" s="1" t="str">
        <f t="shared" si="12"/>
        <v>Thursday</v>
      </c>
      <c r="Y82" s="2">
        <v>0.88331018518518523</v>
      </c>
      <c r="Z82" s="2">
        <f t="shared" si="13"/>
        <v>0.875</v>
      </c>
      <c r="AA82">
        <f>1</f>
        <v>1</v>
      </c>
      <c r="AB82" s="1">
        <v>42852</v>
      </c>
      <c r="AC82" s="13">
        <f t="shared" si="14"/>
        <v>42826</v>
      </c>
      <c r="AD82" s="14">
        <f t="shared" si="15"/>
        <v>42852</v>
      </c>
      <c r="AE82" s="1" t="str">
        <f t="shared" si="16"/>
        <v>Thursday</v>
      </c>
      <c r="AF82" s="2">
        <v>0.88423611111111111</v>
      </c>
      <c r="AG82" s="2">
        <f t="shared" si="17"/>
        <v>0.875</v>
      </c>
      <c r="AH82" t="s">
        <v>25</v>
      </c>
    </row>
    <row r="83" spans="1:34" x14ac:dyDescent="0.25">
      <c r="A83">
        <v>1512689</v>
      </c>
      <c r="B83" t="s">
        <v>100</v>
      </c>
      <c r="F83" t="s">
        <v>20</v>
      </c>
      <c r="H83">
        <v>11168</v>
      </c>
      <c r="I83" t="s">
        <v>66</v>
      </c>
      <c r="J83">
        <f>VLOOKUP(I83,Key!$A$1:$C$73,2,FALSE)</f>
        <v>43.078530000000001</v>
      </c>
      <c r="K83">
        <f>VLOOKUP(I83,Key!$A$1:$C$73,3,FALSE)</f>
        <v>-87.882620000000003</v>
      </c>
      <c r="L83" t="s">
        <v>66</v>
      </c>
      <c r="M83">
        <f>VLOOKUP(L83,Key!$A$1:$C$73,2,FALSE)</f>
        <v>43.078530000000001</v>
      </c>
      <c r="N83">
        <f>VLOOKUP(L83,Key!$A$1:$C$73,3,FALSE)</f>
        <v>-87.882620000000003</v>
      </c>
      <c r="O83">
        <v>0</v>
      </c>
      <c r="P83">
        <v>0</v>
      </c>
      <c r="Q83">
        <v>0</v>
      </c>
      <c r="R83">
        <v>0</v>
      </c>
      <c r="S83">
        <v>0</v>
      </c>
      <c r="T83">
        <f t="shared" si="9"/>
        <v>-1</v>
      </c>
      <c r="U83" s="1">
        <v>42852</v>
      </c>
      <c r="V83" s="13">
        <f t="shared" si="10"/>
        <v>42826</v>
      </c>
      <c r="W83" s="14">
        <f t="shared" si="11"/>
        <v>42852</v>
      </c>
      <c r="X83" s="1" t="str">
        <f t="shared" si="12"/>
        <v>Thursday</v>
      </c>
      <c r="Y83" s="2">
        <v>0.88432870370370376</v>
      </c>
      <c r="Z83" s="2">
        <f t="shared" si="13"/>
        <v>0.875</v>
      </c>
      <c r="AA83">
        <f>1</f>
        <v>1</v>
      </c>
      <c r="AB83" s="1">
        <v>42852</v>
      </c>
      <c r="AC83" s="13">
        <f t="shared" si="14"/>
        <v>42826</v>
      </c>
      <c r="AD83" s="14">
        <f t="shared" si="15"/>
        <v>42852</v>
      </c>
      <c r="AE83" s="1" t="str">
        <f t="shared" si="16"/>
        <v>Thursday</v>
      </c>
      <c r="AF83" s="2">
        <v>0.88451388888888882</v>
      </c>
      <c r="AG83" s="2">
        <f t="shared" si="17"/>
        <v>0.875</v>
      </c>
      <c r="AH83" t="s">
        <v>25</v>
      </c>
    </row>
    <row r="84" spans="1:34" x14ac:dyDescent="0.25">
      <c r="A84">
        <v>1512689</v>
      </c>
      <c r="B84" t="s">
        <v>100</v>
      </c>
      <c r="F84" t="s">
        <v>20</v>
      </c>
      <c r="H84">
        <v>11168</v>
      </c>
      <c r="I84" t="s">
        <v>66</v>
      </c>
      <c r="J84">
        <f>VLOOKUP(I84,Key!$A$1:$C$73,2,FALSE)</f>
        <v>43.078530000000001</v>
      </c>
      <c r="K84">
        <f>VLOOKUP(I84,Key!$A$1:$C$73,3,FALSE)</f>
        <v>-87.882620000000003</v>
      </c>
      <c r="L84" t="s">
        <v>66</v>
      </c>
      <c r="M84">
        <f>VLOOKUP(L84,Key!$A$1:$C$73,2,FALSE)</f>
        <v>43.078530000000001</v>
      </c>
      <c r="N84">
        <f>VLOOKUP(L84,Key!$A$1:$C$73,3,FALSE)</f>
        <v>-87.882620000000003</v>
      </c>
      <c r="O84">
        <v>1</v>
      </c>
      <c r="P84">
        <v>0</v>
      </c>
      <c r="Q84">
        <v>0.2</v>
      </c>
      <c r="R84">
        <v>0.1</v>
      </c>
      <c r="S84">
        <v>6</v>
      </c>
      <c r="T84">
        <f t="shared" si="9"/>
        <v>-1</v>
      </c>
      <c r="U84" s="1">
        <v>42852</v>
      </c>
      <c r="V84" s="13">
        <f t="shared" si="10"/>
        <v>42826</v>
      </c>
      <c r="W84" s="14">
        <f t="shared" si="11"/>
        <v>42852</v>
      </c>
      <c r="X84" s="1" t="str">
        <f t="shared" si="12"/>
        <v>Thursday</v>
      </c>
      <c r="Y84" s="2">
        <v>0.884699074074074</v>
      </c>
      <c r="Z84" s="2">
        <f t="shared" si="13"/>
        <v>0.875</v>
      </c>
      <c r="AA84">
        <f>1</f>
        <v>1</v>
      </c>
      <c r="AB84" s="1">
        <v>42852</v>
      </c>
      <c r="AC84" s="13">
        <f t="shared" si="14"/>
        <v>42826</v>
      </c>
      <c r="AD84" s="14">
        <f t="shared" si="15"/>
        <v>42852</v>
      </c>
      <c r="AE84" s="1" t="str">
        <f t="shared" si="16"/>
        <v>Thursday</v>
      </c>
      <c r="AF84" s="2">
        <v>0.88483796296296291</v>
      </c>
      <c r="AG84" s="2">
        <f t="shared" si="17"/>
        <v>0.875</v>
      </c>
      <c r="AH84" t="s">
        <v>25</v>
      </c>
    </row>
    <row r="85" spans="1:34" x14ac:dyDescent="0.25">
      <c r="A85">
        <v>1581339</v>
      </c>
      <c r="B85" t="s">
        <v>100</v>
      </c>
      <c r="F85" t="s">
        <v>20</v>
      </c>
      <c r="H85">
        <v>11085</v>
      </c>
      <c r="I85" t="s">
        <v>92</v>
      </c>
      <c r="J85">
        <f>VLOOKUP(I85,Key!$A$1:$C$73,2,FALSE)</f>
        <v>43.038245000000003</v>
      </c>
      <c r="K85">
        <f>VLOOKUP(I85,Key!$A$1:$C$73,3,FALSE)</f>
        <v>-87.914811999999998</v>
      </c>
      <c r="L85" t="s">
        <v>92</v>
      </c>
      <c r="M85">
        <f>VLOOKUP(L85,Key!$A$1:$C$73,2,FALSE)</f>
        <v>43.038245000000003</v>
      </c>
      <c r="N85">
        <f>VLOOKUP(L85,Key!$A$1:$C$73,3,FALSE)</f>
        <v>-87.914811999999998</v>
      </c>
      <c r="O85">
        <v>1</v>
      </c>
      <c r="P85">
        <v>0</v>
      </c>
      <c r="Q85">
        <v>0.2</v>
      </c>
      <c r="R85">
        <v>0.1</v>
      </c>
      <c r="S85">
        <v>6</v>
      </c>
      <c r="T85">
        <f t="shared" si="9"/>
        <v>-1</v>
      </c>
      <c r="U85" s="1">
        <v>42840</v>
      </c>
      <c r="V85" s="13">
        <f t="shared" si="10"/>
        <v>42826</v>
      </c>
      <c r="W85" s="14">
        <f t="shared" si="11"/>
        <v>42840</v>
      </c>
      <c r="X85" s="1" t="str">
        <f t="shared" si="12"/>
        <v>Saturday</v>
      </c>
      <c r="Y85" s="2">
        <v>0.54651620370370368</v>
      </c>
      <c r="Z85" s="2">
        <f t="shared" si="13"/>
        <v>0.54166666666666663</v>
      </c>
      <c r="AA85">
        <f>1</f>
        <v>1</v>
      </c>
      <c r="AB85" s="1">
        <v>42840</v>
      </c>
      <c r="AC85" s="13">
        <f t="shared" si="14"/>
        <v>42826</v>
      </c>
      <c r="AD85" s="14">
        <f t="shared" si="15"/>
        <v>42840</v>
      </c>
      <c r="AE85" s="1" t="str">
        <f t="shared" si="16"/>
        <v>Saturday</v>
      </c>
      <c r="AF85" s="2">
        <v>0.54656249999999995</v>
      </c>
      <c r="AG85" s="2">
        <f t="shared" si="17"/>
        <v>0.54166666666666663</v>
      </c>
      <c r="AH85" t="s">
        <v>25</v>
      </c>
    </row>
    <row r="86" spans="1:34" x14ac:dyDescent="0.25">
      <c r="A86">
        <v>1095886</v>
      </c>
      <c r="B86" t="s">
        <v>100</v>
      </c>
      <c r="F86" t="s">
        <v>20</v>
      </c>
      <c r="H86">
        <v>5428</v>
      </c>
      <c r="I86" t="s">
        <v>44</v>
      </c>
      <c r="J86">
        <f>VLOOKUP(I86,Key!$A$1:$C$73,2,FALSE)</f>
        <v>43.03886</v>
      </c>
      <c r="K86">
        <f>VLOOKUP(I86,Key!$A$1:$C$73,3,FALSE)</f>
        <v>-87.902720000000002</v>
      </c>
      <c r="L86" t="s">
        <v>77</v>
      </c>
      <c r="M86">
        <f>VLOOKUP(L86,Key!$A$1:$C$73,2,FALSE)</f>
        <v>43.036900000000003</v>
      </c>
      <c r="N86">
        <f>VLOOKUP(L86,Key!$A$1:$C$73,3,FALSE)</f>
        <v>-87.89667</v>
      </c>
      <c r="O86">
        <v>2</v>
      </c>
      <c r="P86">
        <v>0</v>
      </c>
      <c r="Q86">
        <v>0.3</v>
      </c>
      <c r="R86">
        <v>0.3</v>
      </c>
      <c r="S86">
        <v>12</v>
      </c>
      <c r="T86">
        <f t="shared" si="9"/>
        <v>-1</v>
      </c>
      <c r="U86" s="1">
        <v>42844</v>
      </c>
      <c r="V86" s="13">
        <f t="shared" si="10"/>
        <v>42826</v>
      </c>
      <c r="W86" s="14">
        <f t="shared" si="11"/>
        <v>42844</v>
      </c>
      <c r="X86" s="1" t="str">
        <f t="shared" si="12"/>
        <v>Wednesday</v>
      </c>
      <c r="Y86" s="2">
        <v>0.73140046296296291</v>
      </c>
      <c r="Z86" s="2">
        <f t="shared" si="13"/>
        <v>0.75</v>
      </c>
      <c r="AA86">
        <f>1</f>
        <v>1</v>
      </c>
      <c r="AB86" s="1">
        <v>42844</v>
      </c>
      <c r="AC86" s="13">
        <f t="shared" si="14"/>
        <v>42826</v>
      </c>
      <c r="AD86" s="14">
        <f t="shared" si="15"/>
        <v>42844</v>
      </c>
      <c r="AE86" s="1" t="str">
        <f t="shared" si="16"/>
        <v>Wednesday</v>
      </c>
      <c r="AF86" s="2">
        <v>0.73306712962962972</v>
      </c>
      <c r="AG86" s="2">
        <f t="shared" si="17"/>
        <v>0.75</v>
      </c>
      <c r="AH86" t="s">
        <v>23</v>
      </c>
    </row>
    <row r="87" spans="1:34" x14ac:dyDescent="0.25">
      <c r="A87">
        <v>1482508</v>
      </c>
      <c r="B87" t="s">
        <v>100</v>
      </c>
      <c r="F87" t="s">
        <v>20</v>
      </c>
      <c r="H87">
        <v>11076</v>
      </c>
      <c r="I87" t="s">
        <v>21</v>
      </c>
      <c r="J87">
        <f>VLOOKUP(I87,Key!$A$1:$C$73,2,FALSE)</f>
        <v>43.074890000000003</v>
      </c>
      <c r="K87">
        <f>VLOOKUP(I87,Key!$A$1:$C$73,3,FALSE)</f>
        <v>-87.882810000000006</v>
      </c>
      <c r="L87" t="s">
        <v>21</v>
      </c>
      <c r="M87">
        <f>VLOOKUP(L87,Key!$A$1:$C$73,2,FALSE)</f>
        <v>43.074890000000003</v>
      </c>
      <c r="N87">
        <f>VLOOKUP(L87,Key!$A$1:$C$73,3,FALSE)</f>
        <v>-87.882810000000006</v>
      </c>
      <c r="O87">
        <v>6</v>
      </c>
      <c r="P87">
        <v>0</v>
      </c>
      <c r="Q87">
        <v>0.9</v>
      </c>
      <c r="R87">
        <v>0.9</v>
      </c>
      <c r="S87">
        <v>36</v>
      </c>
      <c r="T87">
        <f t="shared" si="9"/>
        <v>-1</v>
      </c>
      <c r="U87" s="1">
        <v>42835</v>
      </c>
      <c r="V87" s="13">
        <f t="shared" si="10"/>
        <v>42826</v>
      </c>
      <c r="W87" s="14">
        <f t="shared" si="11"/>
        <v>42835</v>
      </c>
      <c r="X87" s="1" t="str">
        <f t="shared" si="12"/>
        <v>Monday</v>
      </c>
      <c r="Y87" s="2">
        <v>0.62167824074074074</v>
      </c>
      <c r="Z87" s="2">
        <f t="shared" si="13"/>
        <v>0.625</v>
      </c>
      <c r="AA87">
        <f>1</f>
        <v>1</v>
      </c>
      <c r="AB87" s="1">
        <v>42835</v>
      </c>
      <c r="AC87" s="13">
        <f t="shared" si="14"/>
        <v>42826</v>
      </c>
      <c r="AD87" s="14">
        <f t="shared" si="15"/>
        <v>42835</v>
      </c>
      <c r="AE87" s="1" t="str">
        <f t="shared" si="16"/>
        <v>Monday</v>
      </c>
      <c r="AF87" s="2">
        <v>0.62601851851851853</v>
      </c>
      <c r="AG87" s="2">
        <f t="shared" si="17"/>
        <v>0.625</v>
      </c>
      <c r="AH87" t="s">
        <v>25</v>
      </c>
    </row>
    <row r="88" spans="1:34" x14ac:dyDescent="0.25">
      <c r="A88">
        <v>1095890</v>
      </c>
      <c r="B88" t="s">
        <v>100</v>
      </c>
      <c r="F88" t="s">
        <v>20</v>
      </c>
      <c r="H88">
        <v>5444</v>
      </c>
      <c r="I88" t="s">
        <v>57</v>
      </c>
      <c r="J88">
        <f>VLOOKUP(I88,Key!$A$1:$C$73,2,FALSE)</f>
        <v>43.03913</v>
      </c>
      <c r="K88">
        <f>VLOOKUP(I88,Key!$A$1:$C$73,3,FALSE)</f>
        <v>-87.916150000000002</v>
      </c>
      <c r="L88" t="s">
        <v>36</v>
      </c>
      <c r="M88">
        <f>VLOOKUP(L88,Key!$A$1:$C$73,2,FALSE)</f>
        <v>43.03519</v>
      </c>
      <c r="N88">
        <f>VLOOKUP(L88,Key!$A$1:$C$73,3,FALSE)</f>
        <v>-87.907390000000007</v>
      </c>
      <c r="O88">
        <v>7</v>
      </c>
      <c r="P88">
        <v>0</v>
      </c>
      <c r="Q88">
        <v>1.1000000000000001</v>
      </c>
      <c r="R88">
        <v>1</v>
      </c>
      <c r="S88">
        <v>42</v>
      </c>
      <c r="T88">
        <f t="shared" si="9"/>
        <v>-1</v>
      </c>
      <c r="U88" s="1">
        <v>42839</v>
      </c>
      <c r="V88" s="13">
        <f t="shared" si="10"/>
        <v>42826</v>
      </c>
      <c r="W88" s="14">
        <f t="shared" si="11"/>
        <v>42839</v>
      </c>
      <c r="X88" s="1" t="str">
        <f t="shared" si="12"/>
        <v>Friday</v>
      </c>
      <c r="Y88" s="2">
        <v>0.49935185185185182</v>
      </c>
      <c r="Z88" s="2">
        <f t="shared" si="13"/>
        <v>0.5</v>
      </c>
      <c r="AA88">
        <f>1</f>
        <v>1</v>
      </c>
      <c r="AB88" s="1">
        <v>42839</v>
      </c>
      <c r="AC88" s="13">
        <f t="shared" si="14"/>
        <v>42826</v>
      </c>
      <c r="AD88" s="14">
        <f t="shared" si="15"/>
        <v>42839</v>
      </c>
      <c r="AE88" s="1" t="str">
        <f t="shared" si="16"/>
        <v>Friday</v>
      </c>
      <c r="AF88" s="2">
        <v>0.50424768518518526</v>
      </c>
      <c r="AG88" s="2">
        <f t="shared" si="17"/>
        <v>0.5</v>
      </c>
      <c r="AH88" t="s">
        <v>23</v>
      </c>
    </row>
    <row r="89" spans="1:34" x14ac:dyDescent="0.25">
      <c r="A89">
        <v>1197977</v>
      </c>
      <c r="B89" t="s">
        <v>100</v>
      </c>
      <c r="F89" t="s">
        <v>20</v>
      </c>
      <c r="H89">
        <v>5482</v>
      </c>
      <c r="I89" t="s">
        <v>56</v>
      </c>
      <c r="J89">
        <f>VLOOKUP(I89,Key!$A$1:$C$73,2,FALSE)</f>
        <v>43.004728999999998</v>
      </c>
      <c r="K89">
        <f>VLOOKUP(I89,Key!$A$1:$C$73,3,FALSE)</f>
        <v>-87.905463999999995</v>
      </c>
      <c r="L89" t="s">
        <v>56</v>
      </c>
      <c r="M89">
        <f>VLOOKUP(L89,Key!$A$1:$C$73,2,FALSE)</f>
        <v>43.004728999999998</v>
      </c>
      <c r="N89">
        <f>VLOOKUP(L89,Key!$A$1:$C$73,3,FALSE)</f>
        <v>-87.905463999999995</v>
      </c>
      <c r="O89">
        <v>91</v>
      </c>
      <c r="P89">
        <v>0</v>
      </c>
      <c r="Q89">
        <v>13.7</v>
      </c>
      <c r="R89">
        <v>13</v>
      </c>
      <c r="S89">
        <v>546</v>
      </c>
      <c r="T89">
        <f t="shared" si="9"/>
        <v>-1</v>
      </c>
      <c r="U89" s="1">
        <v>42834</v>
      </c>
      <c r="V89" s="13">
        <f t="shared" si="10"/>
        <v>42826</v>
      </c>
      <c r="W89" s="14">
        <f t="shared" si="11"/>
        <v>42834</v>
      </c>
      <c r="X89" s="1" t="str">
        <f t="shared" si="12"/>
        <v>Sunday</v>
      </c>
      <c r="Y89" s="2">
        <v>0.89302083333333337</v>
      </c>
      <c r="Z89" s="2">
        <f t="shared" si="13"/>
        <v>0.875</v>
      </c>
      <c r="AA89">
        <f>1</f>
        <v>1</v>
      </c>
      <c r="AB89" s="1">
        <v>42834</v>
      </c>
      <c r="AC89" s="13">
        <f t="shared" si="14"/>
        <v>42826</v>
      </c>
      <c r="AD89" s="14">
        <f t="shared" si="15"/>
        <v>42834</v>
      </c>
      <c r="AE89" s="1" t="str">
        <f t="shared" si="16"/>
        <v>Sunday</v>
      </c>
      <c r="AF89" s="2">
        <v>0.95567129629629621</v>
      </c>
      <c r="AG89" s="2">
        <f t="shared" si="17"/>
        <v>0.95833333333333326</v>
      </c>
      <c r="AH89" t="s">
        <v>25</v>
      </c>
    </row>
    <row r="90" spans="1:34" x14ac:dyDescent="0.25">
      <c r="A90">
        <v>1343033</v>
      </c>
      <c r="B90" t="s">
        <v>100</v>
      </c>
      <c r="F90" t="s">
        <v>20</v>
      </c>
      <c r="H90">
        <v>186</v>
      </c>
      <c r="I90" t="s">
        <v>95</v>
      </c>
      <c r="J90">
        <f>VLOOKUP(I90,Key!$A$1:$C$73,2,FALSE)</f>
        <v>43.054830000000003</v>
      </c>
      <c r="K90">
        <f>VLOOKUP(I90,Key!$A$1:$C$73,3,FALSE)</f>
        <v>-87.91874</v>
      </c>
      <c r="L90" t="s">
        <v>95</v>
      </c>
      <c r="M90">
        <f>VLOOKUP(L90,Key!$A$1:$C$73,2,FALSE)</f>
        <v>43.054830000000003</v>
      </c>
      <c r="N90">
        <f>VLOOKUP(L90,Key!$A$1:$C$73,3,FALSE)</f>
        <v>-87.91874</v>
      </c>
      <c r="O90">
        <v>463</v>
      </c>
      <c r="P90">
        <v>0</v>
      </c>
      <c r="Q90">
        <v>18</v>
      </c>
      <c r="R90">
        <v>17.100000000000001</v>
      </c>
      <c r="S90">
        <v>720</v>
      </c>
      <c r="T90">
        <f t="shared" si="9"/>
        <v>-1</v>
      </c>
      <c r="U90" s="1">
        <v>42839</v>
      </c>
      <c r="V90" s="13">
        <f t="shared" si="10"/>
        <v>42826</v>
      </c>
      <c r="W90" s="14">
        <f t="shared" si="11"/>
        <v>42839</v>
      </c>
      <c r="X90" s="1" t="str">
        <f t="shared" si="12"/>
        <v>Friday</v>
      </c>
      <c r="Y90" s="2">
        <v>0.67858796296296298</v>
      </c>
      <c r="Z90" s="2">
        <f t="shared" si="13"/>
        <v>0.66666666666666663</v>
      </c>
      <c r="AA90">
        <f>1</f>
        <v>1</v>
      </c>
      <c r="AB90" s="1">
        <v>42840</v>
      </c>
      <c r="AC90" s="13">
        <f t="shared" si="14"/>
        <v>42826</v>
      </c>
      <c r="AD90" s="14">
        <f t="shared" si="15"/>
        <v>42840</v>
      </c>
      <c r="AE90" s="1" t="str">
        <f t="shared" si="16"/>
        <v>Saturday</v>
      </c>
      <c r="AF90" s="2">
        <v>5.5555555555555556E-4</v>
      </c>
      <c r="AG90" s="2">
        <f t="shared" si="17"/>
        <v>0</v>
      </c>
      <c r="AH90" t="s">
        <v>25</v>
      </c>
    </row>
    <row r="91" spans="1:34" x14ac:dyDescent="0.25">
      <c r="A91">
        <v>1290637</v>
      </c>
      <c r="B91" t="s">
        <v>100</v>
      </c>
      <c r="F91" t="s">
        <v>20</v>
      </c>
      <c r="H91">
        <v>27</v>
      </c>
      <c r="I91" t="s">
        <v>57</v>
      </c>
      <c r="J91">
        <f>VLOOKUP(I91,Key!$A$1:$C$73,2,FALSE)</f>
        <v>43.03913</v>
      </c>
      <c r="K91">
        <f>VLOOKUP(I91,Key!$A$1:$C$73,3,FALSE)</f>
        <v>-87.916150000000002</v>
      </c>
      <c r="L91" t="s">
        <v>84</v>
      </c>
      <c r="M91">
        <f>VLOOKUP(L91,Key!$A$1:$C$73,2,FALSE)</f>
        <v>43.040154000000001</v>
      </c>
      <c r="N91">
        <f>VLOOKUP(L91,Key!$A$1:$C$73,3,FALSE)</f>
        <v>-87.932113000000001</v>
      </c>
      <c r="O91">
        <v>7</v>
      </c>
      <c r="P91">
        <v>0</v>
      </c>
      <c r="Q91">
        <v>1.1000000000000001</v>
      </c>
      <c r="R91">
        <v>1</v>
      </c>
      <c r="S91">
        <v>42</v>
      </c>
      <c r="T91">
        <f t="shared" si="9"/>
        <v>-1</v>
      </c>
      <c r="U91" s="1">
        <v>42835</v>
      </c>
      <c r="V91" s="13">
        <f t="shared" si="10"/>
        <v>42826</v>
      </c>
      <c r="W91" s="14">
        <f t="shared" si="11"/>
        <v>42835</v>
      </c>
      <c r="X91" s="1" t="str">
        <f t="shared" si="12"/>
        <v>Monday</v>
      </c>
      <c r="Y91" s="2">
        <v>0.55412037037037043</v>
      </c>
      <c r="Z91" s="2">
        <f t="shared" si="13"/>
        <v>0.54166666666666663</v>
      </c>
      <c r="AA91">
        <f>1</f>
        <v>1</v>
      </c>
      <c r="AB91" s="1">
        <v>42835</v>
      </c>
      <c r="AC91" s="13">
        <f t="shared" si="14"/>
        <v>42826</v>
      </c>
      <c r="AD91" s="14">
        <f t="shared" si="15"/>
        <v>42835</v>
      </c>
      <c r="AE91" s="1" t="str">
        <f t="shared" si="16"/>
        <v>Monday</v>
      </c>
      <c r="AF91" s="2">
        <v>0.55880787037037039</v>
      </c>
      <c r="AG91" s="2">
        <f t="shared" si="17"/>
        <v>0.54166666666666663</v>
      </c>
      <c r="AH91" t="s">
        <v>23</v>
      </c>
    </row>
    <row r="92" spans="1:34" x14ac:dyDescent="0.25">
      <c r="A92">
        <v>1272850</v>
      </c>
      <c r="B92" t="s">
        <v>100</v>
      </c>
      <c r="F92" t="s">
        <v>20</v>
      </c>
      <c r="H92">
        <v>5461</v>
      </c>
      <c r="I92" t="s">
        <v>82</v>
      </c>
      <c r="J92">
        <f>VLOOKUP(I92,Key!$A$1:$C$73,2,FALSE)</f>
        <v>43.040349999999997</v>
      </c>
      <c r="K92">
        <f>VLOOKUP(I92,Key!$A$1:$C$73,3,FALSE)</f>
        <v>-87.920760000000001</v>
      </c>
      <c r="L92" t="s">
        <v>57</v>
      </c>
      <c r="M92">
        <f>VLOOKUP(L92,Key!$A$1:$C$73,2,FALSE)</f>
        <v>43.03913</v>
      </c>
      <c r="N92">
        <f>VLOOKUP(L92,Key!$A$1:$C$73,3,FALSE)</f>
        <v>-87.916150000000002</v>
      </c>
      <c r="O92">
        <v>3</v>
      </c>
      <c r="P92">
        <v>0</v>
      </c>
      <c r="Q92">
        <v>0.5</v>
      </c>
      <c r="R92">
        <v>0.4</v>
      </c>
      <c r="S92">
        <v>18</v>
      </c>
      <c r="T92">
        <f t="shared" si="9"/>
        <v>-1</v>
      </c>
      <c r="U92" s="1">
        <v>42844</v>
      </c>
      <c r="V92" s="13">
        <f t="shared" si="10"/>
        <v>42826</v>
      </c>
      <c r="W92" s="14">
        <f t="shared" si="11"/>
        <v>42844</v>
      </c>
      <c r="X92" s="1" t="str">
        <f t="shared" si="12"/>
        <v>Wednesday</v>
      </c>
      <c r="Y92" s="2">
        <v>0.42004629629629631</v>
      </c>
      <c r="Z92" s="2">
        <f t="shared" si="13"/>
        <v>0.41666666666666663</v>
      </c>
      <c r="AA92">
        <f>1</f>
        <v>1</v>
      </c>
      <c r="AB92" s="1">
        <v>42844</v>
      </c>
      <c r="AC92" s="13">
        <f t="shared" si="14"/>
        <v>42826</v>
      </c>
      <c r="AD92" s="14">
        <f t="shared" si="15"/>
        <v>42844</v>
      </c>
      <c r="AE92" s="1" t="str">
        <f t="shared" si="16"/>
        <v>Wednesday</v>
      </c>
      <c r="AF92" s="2">
        <v>0.42163194444444446</v>
      </c>
      <c r="AG92" s="2">
        <f t="shared" si="17"/>
        <v>0.41666666666666663</v>
      </c>
      <c r="AH92" t="s">
        <v>23</v>
      </c>
    </row>
    <row r="93" spans="1:34" x14ac:dyDescent="0.25">
      <c r="A93">
        <v>1265200</v>
      </c>
      <c r="B93" t="s">
        <v>100</v>
      </c>
      <c r="F93" t="s">
        <v>20</v>
      </c>
      <c r="H93">
        <v>5526</v>
      </c>
      <c r="I93" t="s">
        <v>72</v>
      </c>
      <c r="J93">
        <f>VLOOKUP(I93,Key!$A$1:$C$73,2,FALSE)</f>
        <v>43.060839999999999</v>
      </c>
      <c r="K93">
        <f>VLOOKUP(I93,Key!$A$1:$C$73,3,FALSE)</f>
        <v>-88.001940000000005</v>
      </c>
      <c r="L93" t="s">
        <v>91</v>
      </c>
      <c r="M93">
        <f>VLOOKUP(L93,Key!$A$1:$C$73,2,FALSE)</f>
        <v>43.048609999999996</v>
      </c>
      <c r="N93">
        <f>VLOOKUP(L93,Key!$A$1:$C$73,3,FALSE)</f>
        <v>-88.008480000000006</v>
      </c>
      <c r="O93">
        <v>32</v>
      </c>
      <c r="P93">
        <v>0</v>
      </c>
      <c r="Q93">
        <v>4.8</v>
      </c>
      <c r="R93">
        <v>4.5999999999999996</v>
      </c>
      <c r="S93">
        <v>192</v>
      </c>
      <c r="T93">
        <f t="shared" si="9"/>
        <v>-1</v>
      </c>
      <c r="U93" s="1">
        <v>42848</v>
      </c>
      <c r="V93" s="13">
        <f t="shared" si="10"/>
        <v>42826</v>
      </c>
      <c r="W93" s="14">
        <f t="shared" si="11"/>
        <v>42848</v>
      </c>
      <c r="X93" s="1" t="str">
        <f t="shared" si="12"/>
        <v>Sunday</v>
      </c>
      <c r="Y93" s="2">
        <v>0.56416666666666659</v>
      </c>
      <c r="Z93" s="2">
        <f t="shared" si="13"/>
        <v>0.58333333333333326</v>
      </c>
      <c r="AA93">
        <f>1</f>
        <v>1</v>
      </c>
      <c r="AB93" s="1">
        <v>42848</v>
      </c>
      <c r="AC93" s="13">
        <f t="shared" si="14"/>
        <v>42826</v>
      </c>
      <c r="AD93" s="14">
        <f t="shared" si="15"/>
        <v>42848</v>
      </c>
      <c r="AE93" s="1" t="str">
        <f t="shared" si="16"/>
        <v>Sunday</v>
      </c>
      <c r="AF93" s="2">
        <v>0.58616898148148155</v>
      </c>
      <c r="AG93" s="2">
        <f t="shared" si="17"/>
        <v>0.58333333333333326</v>
      </c>
      <c r="AH93" t="s">
        <v>23</v>
      </c>
    </row>
    <row r="94" spans="1:34" x14ac:dyDescent="0.25">
      <c r="A94">
        <v>1272850</v>
      </c>
      <c r="B94" t="s">
        <v>100</v>
      </c>
      <c r="F94" t="s">
        <v>20</v>
      </c>
      <c r="H94">
        <v>5497</v>
      </c>
      <c r="I94" t="s">
        <v>79</v>
      </c>
      <c r="J94">
        <f>VLOOKUP(I94,Key!$A$1:$C$73,2,FALSE)</f>
        <v>43.04804</v>
      </c>
      <c r="K94">
        <f>VLOOKUP(I94,Key!$A$1:$C$73,3,FALSE)</f>
        <v>-87.896720000000002</v>
      </c>
      <c r="L94" t="s">
        <v>79</v>
      </c>
      <c r="M94">
        <f>VLOOKUP(L94,Key!$A$1:$C$73,2,FALSE)</f>
        <v>43.04804</v>
      </c>
      <c r="N94">
        <f>VLOOKUP(L94,Key!$A$1:$C$73,3,FALSE)</f>
        <v>-87.896720000000002</v>
      </c>
      <c r="O94">
        <v>76</v>
      </c>
      <c r="P94">
        <v>0</v>
      </c>
      <c r="Q94">
        <v>11.4</v>
      </c>
      <c r="R94">
        <v>10.8</v>
      </c>
      <c r="S94">
        <v>456</v>
      </c>
      <c r="T94">
        <f t="shared" si="9"/>
        <v>-1</v>
      </c>
      <c r="U94" s="1">
        <v>42836</v>
      </c>
      <c r="V94" s="13">
        <f t="shared" si="10"/>
        <v>42826</v>
      </c>
      <c r="W94" s="14">
        <f t="shared" si="11"/>
        <v>42836</v>
      </c>
      <c r="X94" s="1" t="str">
        <f t="shared" si="12"/>
        <v>Tuesday</v>
      </c>
      <c r="Y94" s="2">
        <v>0.66909722222222223</v>
      </c>
      <c r="Z94" s="2">
        <f t="shared" si="13"/>
        <v>0.66666666666666663</v>
      </c>
      <c r="AA94">
        <f>1</f>
        <v>1</v>
      </c>
      <c r="AB94" s="1">
        <v>42836</v>
      </c>
      <c r="AC94" s="13">
        <f t="shared" si="14"/>
        <v>42826</v>
      </c>
      <c r="AD94" s="14">
        <f t="shared" si="15"/>
        <v>42836</v>
      </c>
      <c r="AE94" s="1" t="str">
        <f t="shared" si="16"/>
        <v>Tuesday</v>
      </c>
      <c r="AF94" s="2">
        <v>0.72185185185185186</v>
      </c>
      <c r="AG94" s="2">
        <f t="shared" si="17"/>
        <v>0.70833333333333326</v>
      </c>
      <c r="AH94" t="s">
        <v>25</v>
      </c>
    </row>
    <row r="95" spans="1:34" x14ac:dyDescent="0.25">
      <c r="A95">
        <v>1265200</v>
      </c>
      <c r="B95" t="s">
        <v>100</v>
      </c>
      <c r="F95" t="s">
        <v>20</v>
      </c>
      <c r="H95">
        <v>17</v>
      </c>
      <c r="I95" t="s">
        <v>37</v>
      </c>
      <c r="J95">
        <f>VLOOKUP(I95,Key!$A$1:$C$73,2,FALSE)</f>
        <v>43.049230000000001</v>
      </c>
      <c r="K95">
        <f>VLOOKUP(I95,Key!$A$1:$C$73,3,FALSE)</f>
        <v>-87.911940000000001</v>
      </c>
      <c r="L95" t="s">
        <v>57</v>
      </c>
      <c r="M95">
        <f>VLOOKUP(L95,Key!$A$1:$C$73,2,FALSE)</f>
        <v>43.03913</v>
      </c>
      <c r="N95">
        <f>VLOOKUP(L95,Key!$A$1:$C$73,3,FALSE)</f>
        <v>-87.916150000000002</v>
      </c>
      <c r="O95">
        <v>7</v>
      </c>
      <c r="P95">
        <v>0</v>
      </c>
      <c r="Q95">
        <v>1.1000000000000001</v>
      </c>
      <c r="R95">
        <v>1</v>
      </c>
      <c r="S95">
        <v>42</v>
      </c>
      <c r="T95">
        <f t="shared" si="9"/>
        <v>-1</v>
      </c>
      <c r="U95" s="1">
        <v>42829</v>
      </c>
      <c r="V95" s="13">
        <f t="shared" si="10"/>
        <v>42826</v>
      </c>
      <c r="W95" s="14">
        <f t="shared" si="11"/>
        <v>42829</v>
      </c>
      <c r="X95" s="1" t="str">
        <f t="shared" si="12"/>
        <v>Tuesday</v>
      </c>
      <c r="Y95" s="2">
        <v>0.61997685185185192</v>
      </c>
      <c r="Z95" s="2">
        <f t="shared" si="13"/>
        <v>0.625</v>
      </c>
      <c r="AA95">
        <f>1</f>
        <v>1</v>
      </c>
      <c r="AB95" s="1">
        <v>42829</v>
      </c>
      <c r="AC95" s="13">
        <f t="shared" si="14"/>
        <v>42826</v>
      </c>
      <c r="AD95" s="14">
        <f t="shared" si="15"/>
        <v>42829</v>
      </c>
      <c r="AE95" s="1" t="str">
        <f t="shared" si="16"/>
        <v>Tuesday</v>
      </c>
      <c r="AF95" s="2">
        <v>0.62475694444444441</v>
      </c>
      <c r="AG95" s="2">
        <f t="shared" si="17"/>
        <v>0.625</v>
      </c>
      <c r="AH95" t="s">
        <v>23</v>
      </c>
    </row>
    <row r="96" spans="1:34" x14ac:dyDescent="0.25">
      <c r="A96">
        <v>1257611</v>
      </c>
      <c r="B96" t="s">
        <v>100</v>
      </c>
      <c r="F96" t="s">
        <v>20</v>
      </c>
      <c r="H96">
        <v>11097</v>
      </c>
      <c r="I96" t="s">
        <v>76</v>
      </c>
      <c r="J96">
        <f>VLOOKUP(I96,Key!$A$1:$C$73,2,FALSE)</f>
        <v>43.02948</v>
      </c>
      <c r="K96">
        <f>VLOOKUP(I96,Key!$A$1:$C$73,3,FALSE)</f>
        <v>-87.912819999999996</v>
      </c>
      <c r="L96" t="s">
        <v>38</v>
      </c>
      <c r="M96">
        <f>VLOOKUP(L96,Key!$A$1:$C$73,2,FALSE)</f>
        <v>43.038649999999997</v>
      </c>
      <c r="N96">
        <f>VLOOKUP(L96,Key!$A$1:$C$73,3,FALSE)</f>
        <v>-87.921930000000003</v>
      </c>
      <c r="O96">
        <v>9</v>
      </c>
      <c r="P96">
        <v>0</v>
      </c>
      <c r="Q96">
        <v>1.4</v>
      </c>
      <c r="R96">
        <v>1.3</v>
      </c>
      <c r="S96">
        <v>54</v>
      </c>
      <c r="T96">
        <f t="shared" si="9"/>
        <v>-1</v>
      </c>
      <c r="U96" s="1">
        <v>42834</v>
      </c>
      <c r="V96" s="13">
        <f t="shared" si="10"/>
        <v>42826</v>
      </c>
      <c r="W96" s="14">
        <f t="shared" si="11"/>
        <v>42834</v>
      </c>
      <c r="X96" s="1" t="str">
        <f t="shared" si="12"/>
        <v>Sunday</v>
      </c>
      <c r="Y96" s="2">
        <v>0.44464120370370369</v>
      </c>
      <c r="Z96" s="2">
        <f t="shared" si="13"/>
        <v>0.45833333333333331</v>
      </c>
      <c r="AA96">
        <f>1</f>
        <v>1</v>
      </c>
      <c r="AB96" s="1">
        <v>42834</v>
      </c>
      <c r="AC96" s="13">
        <f t="shared" si="14"/>
        <v>42826</v>
      </c>
      <c r="AD96" s="14">
        <f t="shared" si="15"/>
        <v>42834</v>
      </c>
      <c r="AE96" s="1" t="str">
        <f t="shared" si="16"/>
        <v>Sunday</v>
      </c>
      <c r="AF96" s="2">
        <v>0.45127314814814817</v>
      </c>
      <c r="AG96" s="2">
        <f t="shared" si="17"/>
        <v>0.45833333333333331</v>
      </c>
      <c r="AH96" t="s">
        <v>23</v>
      </c>
    </row>
    <row r="97" spans="1:34" x14ac:dyDescent="0.25">
      <c r="A97">
        <v>1290637</v>
      </c>
      <c r="B97" t="s">
        <v>100</v>
      </c>
      <c r="F97" t="s">
        <v>20</v>
      </c>
      <c r="H97">
        <v>11080</v>
      </c>
      <c r="I97" t="s">
        <v>80</v>
      </c>
      <c r="J97">
        <f>VLOOKUP(I97,Key!$A$1:$C$73,2,FALSE)</f>
        <v>43.060250000000003</v>
      </c>
      <c r="K97">
        <f>VLOOKUP(I97,Key!$A$1:$C$73,3,FALSE)</f>
        <v>-87.892169999999993</v>
      </c>
      <c r="L97" t="s">
        <v>44</v>
      </c>
      <c r="M97">
        <f>VLOOKUP(L97,Key!$A$1:$C$73,2,FALSE)</f>
        <v>43.03886</v>
      </c>
      <c r="N97">
        <f>VLOOKUP(L97,Key!$A$1:$C$73,3,FALSE)</f>
        <v>-87.902720000000002</v>
      </c>
      <c r="O97">
        <v>13</v>
      </c>
      <c r="P97">
        <v>0</v>
      </c>
      <c r="Q97">
        <v>2</v>
      </c>
      <c r="R97">
        <v>1.9</v>
      </c>
      <c r="S97">
        <v>78</v>
      </c>
      <c r="T97">
        <f t="shared" si="9"/>
        <v>-1</v>
      </c>
      <c r="U97" s="1">
        <v>42847</v>
      </c>
      <c r="V97" s="13">
        <f t="shared" si="10"/>
        <v>42826</v>
      </c>
      <c r="W97" s="14">
        <f t="shared" si="11"/>
        <v>42847</v>
      </c>
      <c r="X97" s="1" t="str">
        <f t="shared" si="12"/>
        <v>Saturday</v>
      </c>
      <c r="Y97" s="2">
        <v>0.41502314814814811</v>
      </c>
      <c r="Z97" s="2">
        <f t="shared" si="13"/>
        <v>0.41666666666666663</v>
      </c>
      <c r="AA97">
        <f>1</f>
        <v>1</v>
      </c>
      <c r="AB97" s="1">
        <v>42847</v>
      </c>
      <c r="AC97" s="13">
        <f t="shared" si="14"/>
        <v>42826</v>
      </c>
      <c r="AD97" s="14">
        <f t="shared" si="15"/>
        <v>42847</v>
      </c>
      <c r="AE97" s="1" t="str">
        <f t="shared" si="16"/>
        <v>Saturday</v>
      </c>
      <c r="AF97" s="2">
        <v>0.42424768518518513</v>
      </c>
      <c r="AG97" s="2">
        <f t="shared" si="17"/>
        <v>0.41666666666666663</v>
      </c>
      <c r="AH97" t="s">
        <v>23</v>
      </c>
    </row>
    <row r="98" spans="1:34" x14ac:dyDescent="0.25">
      <c r="A98">
        <v>1565819</v>
      </c>
      <c r="B98" t="s">
        <v>100</v>
      </c>
      <c r="F98" t="s">
        <v>20</v>
      </c>
      <c r="H98">
        <v>11146</v>
      </c>
      <c r="I98" t="s">
        <v>21</v>
      </c>
      <c r="J98">
        <f>VLOOKUP(I98,Key!$A$1:$C$73,2,FALSE)</f>
        <v>43.074890000000003</v>
      </c>
      <c r="K98">
        <f>VLOOKUP(I98,Key!$A$1:$C$73,3,FALSE)</f>
        <v>-87.882810000000006</v>
      </c>
      <c r="L98" t="s">
        <v>21</v>
      </c>
      <c r="M98">
        <f>VLOOKUP(L98,Key!$A$1:$C$73,2,FALSE)</f>
        <v>43.074890000000003</v>
      </c>
      <c r="N98">
        <f>VLOOKUP(L98,Key!$A$1:$C$73,3,FALSE)</f>
        <v>-87.882810000000006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9"/>
        <v>-1</v>
      </c>
      <c r="U98" s="1">
        <v>42836</v>
      </c>
      <c r="V98" s="13">
        <f t="shared" si="10"/>
        <v>42826</v>
      </c>
      <c r="W98" s="14">
        <f t="shared" si="11"/>
        <v>42836</v>
      </c>
      <c r="X98" s="1" t="str">
        <f t="shared" si="12"/>
        <v>Tuesday</v>
      </c>
      <c r="Y98" s="2">
        <v>0.5218518518518519</v>
      </c>
      <c r="Z98" s="2">
        <f t="shared" si="13"/>
        <v>0.54166666666666663</v>
      </c>
      <c r="AA98">
        <f>1</f>
        <v>1</v>
      </c>
      <c r="AB98" s="1">
        <v>42836</v>
      </c>
      <c r="AC98" s="13">
        <f t="shared" si="14"/>
        <v>42826</v>
      </c>
      <c r="AD98" s="14">
        <f t="shared" si="15"/>
        <v>42836</v>
      </c>
      <c r="AE98" s="1" t="str">
        <f t="shared" si="16"/>
        <v>Tuesday</v>
      </c>
      <c r="AF98" s="2">
        <v>0.52196759259259262</v>
      </c>
      <c r="AG98" s="2">
        <f t="shared" si="17"/>
        <v>0.54166666666666663</v>
      </c>
      <c r="AH98" t="s">
        <v>25</v>
      </c>
    </row>
    <row r="99" spans="1:34" x14ac:dyDescent="0.25">
      <c r="A99">
        <v>1261333</v>
      </c>
      <c r="B99" t="s">
        <v>100</v>
      </c>
      <c r="F99" t="s">
        <v>20</v>
      </c>
      <c r="H99">
        <v>330</v>
      </c>
      <c r="I99" t="s">
        <v>95</v>
      </c>
      <c r="J99">
        <f>VLOOKUP(I99,Key!$A$1:$C$73,2,FALSE)</f>
        <v>43.054830000000003</v>
      </c>
      <c r="K99">
        <f>VLOOKUP(I99,Key!$A$1:$C$73,3,FALSE)</f>
        <v>-87.91874</v>
      </c>
      <c r="L99" t="s">
        <v>59</v>
      </c>
      <c r="M99">
        <f>VLOOKUP(L99,Key!$A$1:$C$73,2,FALSE)</f>
        <v>43.056539999999998</v>
      </c>
      <c r="N99">
        <f>VLOOKUP(L99,Key!$A$1:$C$73,3,FALSE)</f>
        <v>-87.914370000000005</v>
      </c>
      <c r="O99">
        <v>5</v>
      </c>
      <c r="P99">
        <v>0</v>
      </c>
      <c r="Q99">
        <v>0.8</v>
      </c>
      <c r="R99">
        <v>0.7</v>
      </c>
      <c r="S99">
        <v>30</v>
      </c>
      <c r="T99">
        <f t="shared" si="9"/>
        <v>-1</v>
      </c>
      <c r="U99" s="1">
        <v>42843</v>
      </c>
      <c r="V99" s="13">
        <f t="shared" si="10"/>
        <v>42826</v>
      </c>
      <c r="W99" s="14">
        <f t="shared" si="11"/>
        <v>42843</v>
      </c>
      <c r="X99" s="1" t="str">
        <f t="shared" si="12"/>
        <v>Tuesday</v>
      </c>
      <c r="Y99" s="2">
        <v>0.50983796296296291</v>
      </c>
      <c r="Z99" s="2">
        <f t="shared" si="13"/>
        <v>0.5</v>
      </c>
      <c r="AA99">
        <f>1</f>
        <v>1</v>
      </c>
      <c r="AB99" s="1">
        <v>42843</v>
      </c>
      <c r="AC99" s="13">
        <f t="shared" si="14"/>
        <v>42826</v>
      </c>
      <c r="AD99" s="14">
        <f t="shared" si="15"/>
        <v>42843</v>
      </c>
      <c r="AE99" s="1" t="str">
        <f t="shared" si="16"/>
        <v>Tuesday</v>
      </c>
      <c r="AF99" s="2">
        <v>0.51334490740740735</v>
      </c>
      <c r="AG99" s="2">
        <f t="shared" si="17"/>
        <v>0.5</v>
      </c>
      <c r="AH99" t="s">
        <v>23</v>
      </c>
    </row>
    <row r="100" spans="1:34" x14ac:dyDescent="0.25">
      <c r="A100">
        <v>1257611</v>
      </c>
      <c r="B100" t="s">
        <v>100</v>
      </c>
      <c r="F100" t="s">
        <v>20</v>
      </c>
      <c r="H100">
        <v>5475</v>
      </c>
      <c r="I100" t="s">
        <v>38</v>
      </c>
      <c r="J100">
        <f>VLOOKUP(I100,Key!$A$1:$C$73,2,FALSE)</f>
        <v>43.038649999999997</v>
      </c>
      <c r="K100">
        <f>VLOOKUP(I100,Key!$A$1:$C$73,3,FALSE)</f>
        <v>-87.921930000000003</v>
      </c>
      <c r="L100" t="s">
        <v>52</v>
      </c>
      <c r="M100">
        <f>VLOOKUP(L100,Key!$A$1:$C$73,2,FALSE)</f>
        <v>43.042490000000001</v>
      </c>
      <c r="N100">
        <f>VLOOKUP(L100,Key!$A$1:$C$73,3,FALSE)</f>
        <v>-87.909959999999998</v>
      </c>
      <c r="O100">
        <v>8</v>
      </c>
      <c r="P100">
        <v>0</v>
      </c>
      <c r="Q100">
        <v>1.2</v>
      </c>
      <c r="R100">
        <v>1.1000000000000001</v>
      </c>
      <c r="S100">
        <v>48</v>
      </c>
      <c r="T100">
        <f t="shared" si="9"/>
        <v>-1</v>
      </c>
      <c r="U100" s="1">
        <v>42837</v>
      </c>
      <c r="V100" s="13">
        <f t="shared" si="10"/>
        <v>42826</v>
      </c>
      <c r="W100" s="14">
        <f t="shared" si="11"/>
        <v>42837</v>
      </c>
      <c r="X100" s="1" t="str">
        <f t="shared" si="12"/>
        <v>Wednesday</v>
      </c>
      <c r="Y100" s="2">
        <v>0.32267361111111109</v>
      </c>
      <c r="Z100" s="2">
        <f t="shared" si="13"/>
        <v>0.33333333333333331</v>
      </c>
      <c r="AA100">
        <f>1</f>
        <v>1</v>
      </c>
      <c r="AB100" s="1">
        <v>42837</v>
      </c>
      <c r="AC100" s="13">
        <f t="shared" si="14"/>
        <v>42826</v>
      </c>
      <c r="AD100" s="14">
        <f t="shared" si="15"/>
        <v>42837</v>
      </c>
      <c r="AE100" s="1" t="str">
        <f t="shared" si="16"/>
        <v>Wednesday</v>
      </c>
      <c r="AF100" s="2">
        <v>0.32827546296296295</v>
      </c>
      <c r="AG100" s="2">
        <f t="shared" si="17"/>
        <v>0.33333333333333331</v>
      </c>
      <c r="AH100" t="s">
        <v>23</v>
      </c>
    </row>
    <row r="101" spans="1:34" x14ac:dyDescent="0.25">
      <c r="A101">
        <v>1257611</v>
      </c>
      <c r="B101" t="s">
        <v>100</v>
      </c>
      <c r="F101" t="s">
        <v>20</v>
      </c>
      <c r="H101">
        <v>11169</v>
      </c>
      <c r="I101" t="s">
        <v>74</v>
      </c>
      <c r="J101">
        <f>VLOOKUP(I101,Key!$A$1:$C$73,2,FALSE)</f>
        <v>43.05536</v>
      </c>
      <c r="K101">
        <f>VLOOKUP(I101,Key!$A$1:$C$73,3,FALSE)</f>
        <v>-87.90504</v>
      </c>
      <c r="L101" t="s">
        <v>74</v>
      </c>
      <c r="M101">
        <f>VLOOKUP(L101,Key!$A$1:$C$73,2,FALSE)</f>
        <v>43.05536</v>
      </c>
      <c r="N101">
        <f>VLOOKUP(L101,Key!$A$1:$C$73,3,FALSE)</f>
        <v>-87.90504</v>
      </c>
      <c r="O101">
        <v>43</v>
      </c>
      <c r="P101">
        <v>0</v>
      </c>
      <c r="Q101">
        <v>6.5</v>
      </c>
      <c r="R101">
        <v>6.1</v>
      </c>
      <c r="S101">
        <v>258</v>
      </c>
      <c r="T101">
        <f t="shared" si="9"/>
        <v>-1</v>
      </c>
      <c r="U101" s="1">
        <v>42826</v>
      </c>
      <c r="V101" s="13">
        <f t="shared" si="10"/>
        <v>42826</v>
      </c>
      <c r="W101" s="14">
        <f t="shared" si="11"/>
        <v>42826</v>
      </c>
      <c r="X101" s="1" t="str">
        <f t="shared" si="12"/>
        <v>Saturday</v>
      </c>
      <c r="Y101" s="2">
        <v>0.60631944444444441</v>
      </c>
      <c r="Z101" s="2">
        <f t="shared" si="13"/>
        <v>0.625</v>
      </c>
      <c r="AA101">
        <f>1</f>
        <v>1</v>
      </c>
      <c r="AB101" s="1">
        <v>42826</v>
      </c>
      <c r="AC101" s="13">
        <f t="shared" si="14"/>
        <v>42826</v>
      </c>
      <c r="AD101" s="14">
        <f t="shared" si="15"/>
        <v>42826</v>
      </c>
      <c r="AE101" s="1" t="str">
        <f t="shared" si="16"/>
        <v>Saturday</v>
      </c>
      <c r="AF101" s="2">
        <v>0.6364467592592592</v>
      </c>
      <c r="AG101" s="2">
        <f t="shared" si="17"/>
        <v>0.625</v>
      </c>
      <c r="AH101" t="s">
        <v>25</v>
      </c>
    </row>
    <row r="102" spans="1:34" x14ac:dyDescent="0.25">
      <c r="A102">
        <v>1343033</v>
      </c>
      <c r="B102" t="s">
        <v>100</v>
      </c>
      <c r="F102" t="s">
        <v>20</v>
      </c>
      <c r="H102">
        <v>5442</v>
      </c>
      <c r="I102" t="s">
        <v>95</v>
      </c>
      <c r="J102">
        <f>VLOOKUP(I102,Key!$A$1:$C$73,2,FALSE)</f>
        <v>43.054830000000003</v>
      </c>
      <c r="K102">
        <f>VLOOKUP(I102,Key!$A$1:$C$73,3,FALSE)</f>
        <v>-87.91874</v>
      </c>
      <c r="L102" t="s">
        <v>95</v>
      </c>
      <c r="M102">
        <f>VLOOKUP(L102,Key!$A$1:$C$73,2,FALSE)</f>
        <v>43.054830000000003</v>
      </c>
      <c r="N102">
        <f>VLOOKUP(L102,Key!$A$1:$C$73,3,FALSE)</f>
        <v>-87.91874</v>
      </c>
      <c r="O102">
        <v>25</v>
      </c>
      <c r="P102">
        <v>0</v>
      </c>
      <c r="Q102">
        <v>3.8</v>
      </c>
      <c r="R102">
        <v>3.6</v>
      </c>
      <c r="S102">
        <v>150</v>
      </c>
      <c r="T102">
        <f t="shared" si="9"/>
        <v>-1</v>
      </c>
      <c r="U102" s="1">
        <v>42838</v>
      </c>
      <c r="V102" s="13">
        <f t="shared" si="10"/>
        <v>42826</v>
      </c>
      <c r="W102" s="14">
        <f t="shared" si="11"/>
        <v>42838</v>
      </c>
      <c r="X102" s="1" t="str">
        <f t="shared" si="12"/>
        <v>Thursday</v>
      </c>
      <c r="Y102" s="2">
        <v>0.52662037037037035</v>
      </c>
      <c r="Z102" s="2">
        <f t="shared" si="13"/>
        <v>0.54166666666666663</v>
      </c>
      <c r="AA102">
        <f>1</f>
        <v>1</v>
      </c>
      <c r="AB102" s="1">
        <v>42838</v>
      </c>
      <c r="AC102" s="13">
        <f t="shared" si="14"/>
        <v>42826</v>
      </c>
      <c r="AD102" s="14">
        <f t="shared" si="15"/>
        <v>42838</v>
      </c>
      <c r="AE102" s="1" t="str">
        <f t="shared" si="16"/>
        <v>Thursday</v>
      </c>
      <c r="AF102" s="2">
        <v>0.54428240740740741</v>
      </c>
      <c r="AG102" s="2">
        <f t="shared" si="17"/>
        <v>0.54166666666666663</v>
      </c>
      <c r="AH102" t="s">
        <v>25</v>
      </c>
    </row>
    <row r="103" spans="1:34" x14ac:dyDescent="0.25">
      <c r="A103">
        <v>1265200</v>
      </c>
      <c r="B103" t="s">
        <v>100</v>
      </c>
      <c r="F103" t="s">
        <v>20</v>
      </c>
      <c r="H103">
        <v>11166</v>
      </c>
      <c r="I103" t="s">
        <v>92</v>
      </c>
      <c r="J103">
        <f>VLOOKUP(I103,Key!$A$1:$C$73,2,FALSE)</f>
        <v>43.038245000000003</v>
      </c>
      <c r="K103">
        <f>VLOOKUP(I103,Key!$A$1:$C$73,3,FALSE)</f>
        <v>-87.914811999999998</v>
      </c>
      <c r="L103" t="s">
        <v>92</v>
      </c>
      <c r="M103">
        <f>VLOOKUP(L103,Key!$A$1:$C$73,2,FALSE)</f>
        <v>43.038245000000003</v>
      </c>
      <c r="N103">
        <f>VLOOKUP(L103,Key!$A$1:$C$73,3,FALSE)</f>
        <v>-87.914811999999998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f t="shared" si="9"/>
        <v>-1</v>
      </c>
      <c r="U103" s="1">
        <v>42853</v>
      </c>
      <c r="V103" s="13">
        <f t="shared" si="10"/>
        <v>42826</v>
      </c>
      <c r="W103" s="14">
        <f t="shared" si="11"/>
        <v>42853</v>
      </c>
      <c r="X103" s="1" t="str">
        <f t="shared" si="12"/>
        <v>Friday</v>
      </c>
      <c r="Y103" s="2">
        <v>0.77927083333333336</v>
      </c>
      <c r="Z103" s="2">
        <f t="shared" si="13"/>
        <v>0.79166666666666663</v>
      </c>
      <c r="AA103">
        <f>1</f>
        <v>1</v>
      </c>
      <c r="AB103" s="1">
        <v>42853</v>
      </c>
      <c r="AC103" s="13">
        <f t="shared" si="14"/>
        <v>42826</v>
      </c>
      <c r="AD103" s="14">
        <f t="shared" si="15"/>
        <v>42853</v>
      </c>
      <c r="AE103" s="1" t="str">
        <f t="shared" si="16"/>
        <v>Friday</v>
      </c>
      <c r="AF103" s="2">
        <v>0.7794212962962962</v>
      </c>
      <c r="AG103" s="2">
        <f t="shared" si="17"/>
        <v>0.79166666666666663</v>
      </c>
      <c r="AH103" t="s">
        <v>25</v>
      </c>
    </row>
    <row r="104" spans="1:34" x14ac:dyDescent="0.25">
      <c r="A104">
        <v>1343033</v>
      </c>
      <c r="B104" t="s">
        <v>100</v>
      </c>
      <c r="F104" t="s">
        <v>20</v>
      </c>
      <c r="H104">
        <v>5442</v>
      </c>
      <c r="I104" t="s">
        <v>95</v>
      </c>
      <c r="J104">
        <f>VLOOKUP(I104,Key!$A$1:$C$73,2,FALSE)</f>
        <v>43.054830000000003</v>
      </c>
      <c r="K104">
        <f>VLOOKUP(I104,Key!$A$1:$C$73,3,FALSE)</f>
        <v>-87.91874</v>
      </c>
      <c r="L104" t="s">
        <v>95</v>
      </c>
      <c r="M104">
        <f>VLOOKUP(L104,Key!$A$1:$C$73,2,FALSE)</f>
        <v>43.054830000000003</v>
      </c>
      <c r="N104">
        <f>VLOOKUP(L104,Key!$A$1:$C$73,3,FALSE)</f>
        <v>-87.91874</v>
      </c>
      <c r="O104">
        <v>36</v>
      </c>
      <c r="P104">
        <v>0</v>
      </c>
      <c r="Q104">
        <v>5.4</v>
      </c>
      <c r="R104">
        <v>5.0999999999999996</v>
      </c>
      <c r="S104">
        <v>216</v>
      </c>
      <c r="T104">
        <f t="shared" si="9"/>
        <v>-1</v>
      </c>
      <c r="U104" s="1">
        <v>42834</v>
      </c>
      <c r="V104" s="13">
        <f t="shared" si="10"/>
        <v>42826</v>
      </c>
      <c r="W104" s="14">
        <f t="shared" si="11"/>
        <v>42834</v>
      </c>
      <c r="X104" s="1" t="str">
        <f t="shared" si="12"/>
        <v>Sunday</v>
      </c>
      <c r="Y104" s="2">
        <v>0.64236111111111105</v>
      </c>
      <c r="Z104" s="2">
        <f t="shared" si="13"/>
        <v>0.625</v>
      </c>
      <c r="AA104">
        <f>1</f>
        <v>1</v>
      </c>
      <c r="AB104" s="1">
        <v>42834</v>
      </c>
      <c r="AC104" s="13">
        <f t="shared" si="14"/>
        <v>42826</v>
      </c>
      <c r="AD104" s="14">
        <f t="shared" si="15"/>
        <v>42834</v>
      </c>
      <c r="AE104" s="1" t="str">
        <f t="shared" si="16"/>
        <v>Sunday</v>
      </c>
      <c r="AF104" s="2">
        <v>0.66736111111111107</v>
      </c>
      <c r="AG104" s="2">
        <f t="shared" si="17"/>
        <v>0.66666666666666663</v>
      </c>
      <c r="AH104" t="s">
        <v>25</v>
      </c>
    </row>
    <row r="105" spans="1:34" x14ac:dyDescent="0.25">
      <c r="A105">
        <v>1257611</v>
      </c>
      <c r="B105" t="s">
        <v>100</v>
      </c>
      <c r="F105" t="s">
        <v>20</v>
      </c>
      <c r="H105">
        <v>11119</v>
      </c>
      <c r="I105" t="s">
        <v>64</v>
      </c>
      <c r="J105">
        <f>VLOOKUP(I105,Key!$A$1:$C$73,2,FALSE)</f>
        <v>43.069021999999997</v>
      </c>
      <c r="K105">
        <f>VLOOKUP(I105,Key!$A$1:$C$73,3,FALSE)</f>
        <v>-87.887940999999998</v>
      </c>
      <c r="L105" t="s">
        <v>63</v>
      </c>
      <c r="M105">
        <f>VLOOKUP(L105,Key!$A$1:$C$73,2,FALSE)</f>
        <v>43.066893999999998</v>
      </c>
      <c r="N105">
        <f>VLOOKUP(L105,Key!$A$1:$C$73,3,FALSE)</f>
        <v>-87.877936000000005</v>
      </c>
      <c r="O105">
        <v>35</v>
      </c>
      <c r="P105">
        <v>0</v>
      </c>
      <c r="Q105">
        <v>5.3</v>
      </c>
      <c r="R105">
        <v>5</v>
      </c>
      <c r="S105">
        <v>210</v>
      </c>
      <c r="T105">
        <f t="shared" si="9"/>
        <v>-1</v>
      </c>
      <c r="U105" s="1">
        <v>42828</v>
      </c>
      <c r="V105" s="13">
        <f t="shared" si="10"/>
        <v>42826</v>
      </c>
      <c r="W105" s="14">
        <f t="shared" si="11"/>
        <v>42828</v>
      </c>
      <c r="X105" s="1" t="str">
        <f t="shared" si="12"/>
        <v>Monday</v>
      </c>
      <c r="Y105" s="2">
        <v>0.62035879629629631</v>
      </c>
      <c r="Z105" s="2">
        <f t="shared" si="13"/>
        <v>0.625</v>
      </c>
      <c r="AA105">
        <f>1</f>
        <v>1</v>
      </c>
      <c r="AB105" s="1">
        <v>42828</v>
      </c>
      <c r="AC105" s="13">
        <f t="shared" si="14"/>
        <v>42826</v>
      </c>
      <c r="AD105" s="14">
        <f t="shared" si="15"/>
        <v>42828</v>
      </c>
      <c r="AE105" s="1" t="str">
        <f t="shared" si="16"/>
        <v>Monday</v>
      </c>
      <c r="AF105" s="2">
        <v>0.64497685185185183</v>
      </c>
      <c r="AG105" s="2">
        <f t="shared" si="17"/>
        <v>0.625</v>
      </c>
      <c r="AH105" t="s">
        <v>23</v>
      </c>
    </row>
    <row r="106" spans="1:34" x14ac:dyDescent="0.25">
      <c r="A106">
        <v>1198388</v>
      </c>
      <c r="B106" t="s">
        <v>100</v>
      </c>
      <c r="F106" t="s">
        <v>20</v>
      </c>
      <c r="H106">
        <v>11105</v>
      </c>
      <c r="I106" t="s">
        <v>79</v>
      </c>
      <c r="J106">
        <f>VLOOKUP(I106,Key!$A$1:$C$73,2,FALSE)</f>
        <v>43.04804</v>
      </c>
      <c r="K106">
        <f>VLOOKUP(I106,Key!$A$1:$C$73,3,FALSE)</f>
        <v>-87.896720000000002</v>
      </c>
      <c r="L106" t="s">
        <v>28</v>
      </c>
      <c r="M106">
        <f>VLOOKUP(L106,Key!$A$1:$C$73,2,FALSE)</f>
        <v>43.038580000000003</v>
      </c>
      <c r="N106">
        <f>VLOOKUP(L106,Key!$A$1:$C$73,3,FALSE)</f>
        <v>-87.90934</v>
      </c>
      <c r="O106">
        <v>10</v>
      </c>
      <c r="P106">
        <v>0</v>
      </c>
      <c r="Q106">
        <v>1.5</v>
      </c>
      <c r="R106">
        <v>1.4</v>
      </c>
      <c r="S106">
        <v>60</v>
      </c>
      <c r="T106">
        <f t="shared" si="9"/>
        <v>-1</v>
      </c>
      <c r="U106" s="1">
        <v>42847</v>
      </c>
      <c r="V106" s="13">
        <f t="shared" si="10"/>
        <v>42826</v>
      </c>
      <c r="W106" s="14">
        <f t="shared" si="11"/>
        <v>42847</v>
      </c>
      <c r="X106" s="1" t="str">
        <f t="shared" si="12"/>
        <v>Saturday</v>
      </c>
      <c r="Y106" s="2">
        <v>0.56483796296296296</v>
      </c>
      <c r="Z106" s="2">
        <f t="shared" si="13"/>
        <v>0.58333333333333326</v>
      </c>
      <c r="AA106">
        <f>1</f>
        <v>1</v>
      </c>
      <c r="AB106" s="1">
        <v>42847</v>
      </c>
      <c r="AC106" s="13">
        <f t="shared" si="14"/>
        <v>42826</v>
      </c>
      <c r="AD106" s="14">
        <f t="shared" si="15"/>
        <v>42847</v>
      </c>
      <c r="AE106" s="1" t="str">
        <f t="shared" si="16"/>
        <v>Saturday</v>
      </c>
      <c r="AF106" s="2">
        <v>0.57160879629629624</v>
      </c>
      <c r="AG106" s="2">
        <f t="shared" si="17"/>
        <v>0.58333333333333326</v>
      </c>
      <c r="AH106" t="s">
        <v>23</v>
      </c>
    </row>
    <row r="107" spans="1:34" x14ac:dyDescent="0.25">
      <c r="A107">
        <v>1290637</v>
      </c>
      <c r="B107" t="s">
        <v>100</v>
      </c>
      <c r="F107" t="s">
        <v>20</v>
      </c>
      <c r="H107">
        <v>146</v>
      </c>
      <c r="I107" t="s">
        <v>44</v>
      </c>
      <c r="J107">
        <f>VLOOKUP(I107,Key!$A$1:$C$73,2,FALSE)</f>
        <v>43.03886</v>
      </c>
      <c r="K107">
        <f>VLOOKUP(I107,Key!$A$1:$C$73,3,FALSE)</f>
        <v>-87.902720000000002</v>
      </c>
      <c r="L107" t="s">
        <v>42</v>
      </c>
      <c r="M107">
        <f>VLOOKUP(L107,Key!$A$1:$C$73,2,FALSE)</f>
        <v>43.038719999999998</v>
      </c>
      <c r="N107">
        <f>VLOOKUP(L107,Key!$A$1:$C$73,3,FALSE)</f>
        <v>-87.905339999999995</v>
      </c>
      <c r="O107">
        <v>2</v>
      </c>
      <c r="P107">
        <v>0</v>
      </c>
      <c r="Q107">
        <v>0.3</v>
      </c>
      <c r="R107">
        <v>0.3</v>
      </c>
      <c r="S107">
        <v>12</v>
      </c>
      <c r="T107">
        <f t="shared" si="9"/>
        <v>-1</v>
      </c>
      <c r="U107" s="1">
        <v>42851</v>
      </c>
      <c r="V107" s="13">
        <f t="shared" si="10"/>
        <v>42826</v>
      </c>
      <c r="W107" s="14">
        <f t="shared" si="11"/>
        <v>42851</v>
      </c>
      <c r="X107" s="1" t="str">
        <f t="shared" si="12"/>
        <v>Wednesday</v>
      </c>
      <c r="Y107" s="2">
        <v>0.61265046296296299</v>
      </c>
      <c r="Z107" s="2">
        <f t="shared" si="13"/>
        <v>0.625</v>
      </c>
      <c r="AA107">
        <f>1</f>
        <v>1</v>
      </c>
      <c r="AB107" s="1">
        <v>42851</v>
      </c>
      <c r="AC107" s="13">
        <f t="shared" si="14"/>
        <v>42826</v>
      </c>
      <c r="AD107" s="14">
        <f t="shared" si="15"/>
        <v>42851</v>
      </c>
      <c r="AE107" s="1" t="str">
        <f t="shared" si="16"/>
        <v>Wednesday</v>
      </c>
      <c r="AF107" s="2">
        <v>0.61392361111111116</v>
      </c>
      <c r="AG107" s="2">
        <f t="shared" si="17"/>
        <v>0.625</v>
      </c>
      <c r="AH107" t="s">
        <v>23</v>
      </c>
    </row>
    <row r="108" spans="1:34" x14ac:dyDescent="0.25">
      <c r="A108">
        <v>1095886</v>
      </c>
      <c r="B108" t="s">
        <v>100</v>
      </c>
      <c r="F108" t="s">
        <v>20</v>
      </c>
      <c r="H108">
        <v>5527</v>
      </c>
      <c r="I108" t="s">
        <v>37</v>
      </c>
      <c r="J108">
        <f>VLOOKUP(I108,Key!$A$1:$C$73,2,FALSE)</f>
        <v>43.049230000000001</v>
      </c>
      <c r="K108">
        <f>VLOOKUP(I108,Key!$A$1:$C$73,3,FALSE)</f>
        <v>-87.911940000000001</v>
      </c>
      <c r="L108" t="s">
        <v>52</v>
      </c>
      <c r="M108">
        <f>VLOOKUP(L108,Key!$A$1:$C$73,2,FALSE)</f>
        <v>43.042490000000001</v>
      </c>
      <c r="N108">
        <f>VLOOKUP(L108,Key!$A$1:$C$73,3,FALSE)</f>
        <v>-87.909959999999998</v>
      </c>
      <c r="O108">
        <v>3</v>
      </c>
      <c r="P108">
        <v>0</v>
      </c>
      <c r="Q108">
        <v>0.5</v>
      </c>
      <c r="R108">
        <v>0.4</v>
      </c>
      <c r="S108">
        <v>18</v>
      </c>
      <c r="T108">
        <f t="shared" si="9"/>
        <v>-1</v>
      </c>
      <c r="U108" s="1">
        <v>42847</v>
      </c>
      <c r="V108" s="13">
        <f t="shared" si="10"/>
        <v>42826</v>
      </c>
      <c r="W108" s="14">
        <f t="shared" si="11"/>
        <v>42847</v>
      </c>
      <c r="X108" s="1" t="str">
        <f t="shared" si="12"/>
        <v>Saturday</v>
      </c>
      <c r="Y108" s="2">
        <v>0.82611111111111113</v>
      </c>
      <c r="Z108" s="2">
        <f t="shared" si="13"/>
        <v>0.83333333333333326</v>
      </c>
      <c r="AA108">
        <f>1</f>
        <v>1</v>
      </c>
      <c r="AB108" s="1">
        <v>42847</v>
      </c>
      <c r="AC108" s="13">
        <f t="shared" si="14"/>
        <v>42826</v>
      </c>
      <c r="AD108" s="14">
        <f t="shared" si="15"/>
        <v>42847</v>
      </c>
      <c r="AE108" s="1" t="str">
        <f t="shared" si="16"/>
        <v>Saturday</v>
      </c>
      <c r="AF108" s="2">
        <v>0.82837962962962963</v>
      </c>
      <c r="AG108" s="2">
        <f t="shared" si="17"/>
        <v>0.83333333333333326</v>
      </c>
      <c r="AH108" t="s">
        <v>23</v>
      </c>
    </row>
    <row r="109" spans="1:34" x14ac:dyDescent="0.25">
      <c r="A109">
        <v>1257611</v>
      </c>
      <c r="B109" t="s">
        <v>100</v>
      </c>
      <c r="F109" t="s">
        <v>20</v>
      </c>
      <c r="H109">
        <v>109</v>
      </c>
      <c r="I109" t="s">
        <v>86</v>
      </c>
      <c r="J109">
        <f>VLOOKUP(I109,Key!$A$1:$C$73,2,FALSE)</f>
        <v>43.052549999999997</v>
      </c>
      <c r="K109">
        <f>VLOOKUP(I109,Key!$A$1:$C$73,3,FALSE)</f>
        <v>-87.909329999999997</v>
      </c>
      <c r="L109" t="s">
        <v>52</v>
      </c>
      <c r="M109">
        <f>VLOOKUP(L109,Key!$A$1:$C$73,2,FALSE)</f>
        <v>43.042490000000001</v>
      </c>
      <c r="N109">
        <f>VLOOKUP(L109,Key!$A$1:$C$73,3,FALSE)</f>
        <v>-87.909959999999998</v>
      </c>
      <c r="O109">
        <v>8</v>
      </c>
      <c r="P109">
        <v>0</v>
      </c>
      <c r="Q109">
        <v>1.2</v>
      </c>
      <c r="R109">
        <v>1.1000000000000001</v>
      </c>
      <c r="S109">
        <v>48</v>
      </c>
      <c r="T109">
        <f t="shared" si="9"/>
        <v>-1</v>
      </c>
      <c r="U109" s="1">
        <v>42830</v>
      </c>
      <c r="V109" s="13">
        <f t="shared" si="10"/>
        <v>42826</v>
      </c>
      <c r="W109" s="14">
        <f t="shared" si="11"/>
        <v>42830</v>
      </c>
      <c r="X109" s="1" t="str">
        <f t="shared" si="12"/>
        <v>Wednesday</v>
      </c>
      <c r="Y109" s="2">
        <v>0.63078703703703709</v>
      </c>
      <c r="Z109" s="2">
        <f t="shared" si="13"/>
        <v>0.625</v>
      </c>
      <c r="AA109">
        <f>1</f>
        <v>1</v>
      </c>
      <c r="AB109" s="1">
        <v>42830</v>
      </c>
      <c r="AC109" s="13">
        <f t="shared" si="14"/>
        <v>42826</v>
      </c>
      <c r="AD109" s="14">
        <f t="shared" si="15"/>
        <v>42830</v>
      </c>
      <c r="AE109" s="1" t="str">
        <f t="shared" si="16"/>
        <v>Wednesday</v>
      </c>
      <c r="AF109" s="2">
        <v>0.63671296296296298</v>
      </c>
      <c r="AG109" s="2">
        <f t="shared" si="17"/>
        <v>0.625</v>
      </c>
      <c r="AH109" t="s">
        <v>23</v>
      </c>
    </row>
    <row r="110" spans="1:34" x14ac:dyDescent="0.25">
      <c r="A110">
        <v>1512689</v>
      </c>
      <c r="B110" t="s">
        <v>100</v>
      </c>
      <c r="F110" t="s">
        <v>20</v>
      </c>
      <c r="H110">
        <v>11168</v>
      </c>
      <c r="I110" t="s">
        <v>66</v>
      </c>
      <c r="J110">
        <f>VLOOKUP(I110,Key!$A$1:$C$73,2,FALSE)</f>
        <v>43.078530000000001</v>
      </c>
      <c r="K110">
        <f>VLOOKUP(I110,Key!$A$1:$C$73,3,FALSE)</f>
        <v>-87.882620000000003</v>
      </c>
      <c r="L110" t="s">
        <v>76</v>
      </c>
      <c r="M110">
        <f>VLOOKUP(L110,Key!$A$1:$C$73,2,FALSE)</f>
        <v>43.02948</v>
      </c>
      <c r="N110">
        <f>VLOOKUP(L110,Key!$A$1:$C$73,3,FALSE)</f>
        <v>-87.912819999999996</v>
      </c>
      <c r="O110">
        <v>32</v>
      </c>
      <c r="P110">
        <v>0</v>
      </c>
      <c r="Q110">
        <v>4.8</v>
      </c>
      <c r="R110">
        <v>4.5999999999999996</v>
      </c>
      <c r="S110">
        <v>192</v>
      </c>
      <c r="T110">
        <f t="shared" si="9"/>
        <v>-1</v>
      </c>
      <c r="U110" s="1">
        <v>42852</v>
      </c>
      <c r="V110" s="13">
        <f t="shared" si="10"/>
        <v>42826</v>
      </c>
      <c r="W110" s="14">
        <f t="shared" si="11"/>
        <v>42852</v>
      </c>
      <c r="X110" s="1" t="str">
        <f t="shared" si="12"/>
        <v>Thursday</v>
      </c>
      <c r="Y110" s="2">
        <v>0.88508101851851861</v>
      </c>
      <c r="Z110" s="2">
        <f t="shared" si="13"/>
        <v>0.875</v>
      </c>
      <c r="AA110">
        <f>1</f>
        <v>1</v>
      </c>
      <c r="AB110" s="1">
        <v>42852</v>
      </c>
      <c r="AC110" s="13">
        <f t="shared" si="14"/>
        <v>42826</v>
      </c>
      <c r="AD110" s="14">
        <f t="shared" si="15"/>
        <v>42852</v>
      </c>
      <c r="AE110" s="1" t="str">
        <f t="shared" si="16"/>
        <v>Thursday</v>
      </c>
      <c r="AF110" s="2">
        <v>0.90747685185185178</v>
      </c>
      <c r="AG110" s="2">
        <f t="shared" si="17"/>
        <v>0.91666666666666663</v>
      </c>
      <c r="AH110" t="s">
        <v>23</v>
      </c>
    </row>
    <row r="111" spans="1:34" x14ac:dyDescent="0.25">
      <c r="A111">
        <v>1261333</v>
      </c>
      <c r="B111" t="s">
        <v>100</v>
      </c>
      <c r="F111" t="s">
        <v>20</v>
      </c>
      <c r="H111">
        <v>17</v>
      </c>
      <c r="I111" t="s">
        <v>59</v>
      </c>
      <c r="J111">
        <f>VLOOKUP(I111,Key!$A$1:$C$73,2,FALSE)</f>
        <v>43.056539999999998</v>
      </c>
      <c r="K111">
        <f>VLOOKUP(I111,Key!$A$1:$C$73,3,FALSE)</f>
        <v>-87.914370000000005</v>
      </c>
      <c r="L111" t="s">
        <v>95</v>
      </c>
      <c r="M111">
        <f>VLOOKUP(L111,Key!$A$1:$C$73,2,FALSE)</f>
        <v>43.054830000000003</v>
      </c>
      <c r="N111">
        <f>VLOOKUP(L111,Key!$A$1:$C$73,3,FALSE)</f>
        <v>-87.91874</v>
      </c>
      <c r="O111">
        <v>16</v>
      </c>
      <c r="P111">
        <v>0</v>
      </c>
      <c r="Q111">
        <v>2.4</v>
      </c>
      <c r="R111">
        <v>2.2999999999999998</v>
      </c>
      <c r="S111">
        <v>96</v>
      </c>
      <c r="T111">
        <f t="shared" si="9"/>
        <v>-1</v>
      </c>
      <c r="U111" s="1">
        <v>42843</v>
      </c>
      <c r="V111" s="13">
        <f t="shared" si="10"/>
        <v>42826</v>
      </c>
      <c r="W111" s="14">
        <f t="shared" si="11"/>
        <v>42843</v>
      </c>
      <c r="X111" s="1" t="str">
        <f t="shared" si="12"/>
        <v>Tuesday</v>
      </c>
      <c r="Y111" s="2">
        <v>0.51442129629629629</v>
      </c>
      <c r="Z111" s="2">
        <f t="shared" si="13"/>
        <v>0.5</v>
      </c>
      <c r="AA111">
        <f>1</f>
        <v>1</v>
      </c>
      <c r="AB111" s="1">
        <v>42843</v>
      </c>
      <c r="AC111" s="13">
        <f t="shared" si="14"/>
        <v>42826</v>
      </c>
      <c r="AD111" s="14">
        <f t="shared" si="15"/>
        <v>42843</v>
      </c>
      <c r="AE111" s="1" t="str">
        <f t="shared" si="16"/>
        <v>Tuesday</v>
      </c>
      <c r="AF111" s="2">
        <v>0.52512731481481478</v>
      </c>
      <c r="AG111" s="2">
        <f t="shared" si="17"/>
        <v>0.54166666666666663</v>
      </c>
      <c r="AH111" t="s">
        <v>23</v>
      </c>
    </row>
    <row r="112" spans="1:34" x14ac:dyDescent="0.25">
      <c r="A112">
        <v>1343033</v>
      </c>
      <c r="B112" t="s">
        <v>100</v>
      </c>
      <c r="F112" t="s">
        <v>20</v>
      </c>
      <c r="H112">
        <v>47</v>
      </c>
      <c r="I112" t="s">
        <v>95</v>
      </c>
      <c r="J112">
        <f>VLOOKUP(I112,Key!$A$1:$C$73,2,FALSE)</f>
        <v>43.054830000000003</v>
      </c>
      <c r="K112">
        <f>VLOOKUP(I112,Key!$A$1:$C$73,3,FALSE)</f>
        <v>-87.91874</v>
      </c>
      <c r="L112" t="s">
        <v>95</v>
      </c>
      <c r="M112">
        <f>VLOOKUP(L112,Key!$A$1:$C$73,2,FALSE)</f>
        <v>43.054830000000003</v>
      </c>
      <c r="N112">
        <f>VLOOKUP(L112,Key!$A$1:$C$73,3,FALSE)</f>
        <v>-87.91874</v>
      </c>
      <c r="O112">
        <v>35</v>
      </c>
      <c r="P112">
        <v>0</v>
      </c>
      <c r="Q112">
        <v>5.3</v>
      </c>
      <c r="R112">
        <v>5</v>
      </c>
      <c r="S112">
        <v>210</v>
      </c>
      <c r="T112">
        <f t="shared" si="9"/>
        <v>-1</v>
      </c>
      <c r="U112" s="1">
        <v>42847</v>
      </c>
      <c r="V112" s="13">
        <f t="shared" si="10"/>
        <v>42826</v>
      </c>
      <c r="W112" s="14">
        <f t="shared" si="11"/>
        <v>42847</v>
      </c>
      <c r="X112" s="1" t="str">
        <f t="shared" si="12"/>
        <v>Saturday</v>
      </c>
      <c r="Y112" s="2">
        <v>0.79871527777777773</v>
      </c>
      <c r="Z112" s="2">
        <f t="shared" si="13"/>
        <v>0.79166666666666663</v>
      </c>
      <c r="AA112">
        <f>1</f>
        <v>1</v>
      </c>
      <c r="AB112" s="1">
        <v>42847</v>
      </c>
      <c r="AC112" s="13">
        <f t="shared" si="14"/>
        <v>42826</v>
      </c>
      <c r="AD112" s="14">
        <f t="shared" si="15"/>
        <v>42847</v>
      </c>
      <c r="AE112" s="1" t="str">
        <f t="shared" si="16"/>
        <v>Saturday</v>
      </c>
      <c r="AF112" s="2">
        <v>0.82341435185185186</v>
      </c>
      <c r="AG112" s="2">
        <f t="shared" si="17"/>
        <v>0.83333333333333326</v>
      </c>
      <c r="AH112" t="s">
        <v>25</v>
      </c>
    </row>
    <row r="113" spans="1:34" x14ac:dyDescent="0.25">
      <c r="A113">
        <v>1279123</v>
      </c>
      <c r="B113" t="s">
        <v>100</v>
      </c>
      <c r="F113" t="s">
        <v>20</v>
      </c>
      <c r="H113">
        <v>5562</v>
      </c>
      <c r="I113" t="s">
        <v>36</v>
      </c>
      <c r="J113">
        <f>VLOOKUP(I113,Key!$A$1:$C$73,2,FALSE)</f>
        <v>43.03519</v>
      </c>
      <c r="K113">
        <f>VLOOKUP(I113,Key!$A$1:$C$73,3,FALSE)</f>
        <v>-87.907390000000007</v>
      </c>
      <c r="L113" t="s">
        <v>44</v>
      </c>
      <c r="M113">
        <f>VLOOKUP(L113,Key!$A$1:$C$73,2,FALSE)</f>
        <v>43.03886</v>
      </c>
      <c r="N113">
        <f>VLOOKUP(L113,Key!$A$1:$C$73,3,FALSE)</f>
        <v>-87.902720000000002</v>
      </c>
      <c r="O113">
        <v>4</v>
      </c>
      <c r="P113">
        <v>0</v>
      </c>
      <c r="Q113">
        <v>0.6</v>
      </c>
      <c r="R113">
        <v>0.6</v>
      </c>
      <c r="S113">
        <v>24</v>
      </c>
      <c r="T113">
        <f t="shared" si="9"/>
        <v>-1</v>
      </c>
      <c r="U113" s="1">
        <v>42853</v>
      </c>
      <c r="V113" s="13">
        <f t="shared" si="10"/>
        <v>42826</v>
      </c>
      <c r="W113" s="14">
        <f t="shared" si="11"/>
        <v>42853</v>
      </c>
      <c r="X113" s="1" t="str">
        <f t="shared" si="12"/>
        <v>Friday</v>
      </c>
      <c r="Y113" s="2">
        <v>0.56576388888888884</v>
      </c>
      <c r="Z113" s="2">
        <f t="shared" si="13"/>
        <v>0.58333333333333326</v>
      </c>
      <c r="AA113">
        <f>1</f>
        <v>1</v>
      </c>
      <c r="AB113" s="1">
        <v>42853</v>
      </c>
      <c r="AC113" s="13">
        <f t="shared" si="14"/>
        <v>42826</v>
      </c>
      <c r="AD113" s="14">
        <f t="shared" si="15"/>
        <v>42853</v>
      </c>
      <c r="AE113" s="1" t="str">
        <f t="shared" si="16"/>
        <v>Friday</v>
      </c>
      <c r="AF113" s="2">
        <v>0.56809027777777776</v>
      </c>
      <c r="AG113" s="2">
        <f t="shared" si="17"/>
        <v>0.58333333333333326</v>
      </c>
      <c r="AH113" t="s">
        <v>23</v>
      </c>
    </row>
    <row r="114" spans="1:34" x14ac:dyDescent="0.25">
      <c r="A114">
        <v>794234</v>
      </c>
      <c r="B114" t="s">
        <v>54</v>
      </c>
      <c r="E114">
        <v>53207</v>
      </c>
      <c r="F114" t="s">
        <v>20</v>
      </c>
      <c r="G114" t="s">
        <v>55</v>
      </c>
      <c r="H114">
        <v>309</v>
      </c>
      <c r="I114" t="s">
        <v>56</v>
      </c>
      <c r="J114">
        <f>VLOOKUP(I114,Key!$A$1:$C$73,2,FALSE)</f>
        <v>43.004728999999998</v>
      </c>
      <c r="K114">
        <f>VLOOKUP(I114,Key!$A$1:$C$73,3,FALSE)</f>
        <v>-87.905463999999995</v>
      </c>
      <c r="L114" t="s">
        <v>36</v>
      </c>
      <c r="M114">
        <f>VLOOKUP(L114,Key!$A$1:$C$73,2,FALSE)</f>
        <v>43.03519</v>
      </c>
      <c r="N114">
        <f>VLOOKUP(L114,Key!$A$1:$C$73,3,FALSE)</f>
        <v>-87.907390000000007</v>
      </c>
      <c r="O114">
        <v>17</v>
      </c>
      <c r="P114">
        <v>3</v>
      </c>
      <c r="Q114">
        <v>2.6</v>
      </c>
      <c r="R114">
        <v>2.4</v>
      </c>
      <c r="S114">
        <v>102</v>
      </c>
      <c r="T114">
        <f t="shared" si="9"/>
        <v>-1</v>
      </c>
      <c r="U114" s="1">
        <v>42846</v>
      </c>
      <c r="V114" s="13">
        <f t="shared" si="10"/>
        <v>42826</v>
      </c>
      <c r="W114" s="14">
        <f t="shared" si="11"/>
        <v>42846</v>
      </c>
      <c r="X114" s="1" t="str">
        <f t="shared" si="12"/>
        <v>Friday</v>
      </c>
      <c r="Y114" s="2">
        <v>0.33141203703703703</v>
      </c>
      <c r="Z114" s="2">
        <f t="shared" si="13"/>
        <v>0.33333333333333331</v>
      </c>
      <c r="AA114">
        <f>1</f>
        <v>1</v>
      </c>
      <c r="AB114" s="1">
        <v>42846</v>
      </c>
      <c r="AC114" s="13">
        <f t="shared" si="14"/>
        <v>42826</v>
      </c>
      <c r="AD114" s="14">
        <f t="shared" si="15"/>
        <v>42846</v>
      </c>
      <c r="AE114" s="1" t="str">
        <f t="shared" si="16"/>
        <v>Friday</v>
      </c>
      <c r="AF114" s="2">
        <v>0.34306712962962965</v>
      </c>
      <c r="AG114" s="2">
        <f t="shared" si="17"/>
        <v>0.33333333333333331</v>
      </c>
      <c r="AH114" t="s">
        <v>23</v>
      </c>
    </row>
    <row r="115" spans="1:34" x14ac:dyDescent="0.25">
      <c r="A115">
        <v>800482</v>
      </c>
      <c r="B115" t="s">
        <v>54</v>
      </c>
      <c r="E115">
        <v>53118</v>
      </c>
      <c r="F115" t="s">
        <v>20</v>
      </c>
      <c r="G115" t="s">
        <v>55</v>
      </c>
      <c r="H115">
        <v>11147</v>
      </c>
      <c r="I115" t="s">
        <v>33</v>
      </c>
      <c r="J115">
        <f>VLOOKUP(I115,Key!$A$1:$C$73,2,FALSE)</f>
        <v>43.045712999999999</v>
      </c>
      <c r="K115">
        <f>VLOOKUP(I115,Key!$A$1:$C$73,3,FALSE)</f>
        <v>-87.899756999999994</v>
      </c>
      <c r="L115" t="s">
        <v>57</v>
      </c>
      <c r="M115">
        <f>VLOOKUP(L115,Key!$A$1:$C$73,2,FALSE)</f>
        <v>43.03913</v>
      </c>
      <c r="N115">
        <f>VLOOKUP(L115,Key!$A$1:$C$73,3,FALSE)</f>
        <v>-87.916150000000002</v>
      </c>
      <c r="O115">
        <v>9</v>
      </c>
      <c r="P115">
        <v>0</v>
      </c>
      <c r="Q115">
        <v>1.4</v>
      </c>
      <c r="R115">
        <v>1.3</v>
      </c>
      <c r="S115">
        <v>54</v>
      </c>
      <c r="T115">
        <f t="shared" si="9"/>
        <v>-1</v>
      </c>
      <c r="U115" s="1">
        <v>42847</v>
      </c>
      <c r="V115" s="13">
        <f t="shared" si="10"/>
        <v>42826</v>
      </c>
      <c r="W115" s="14">
        <f t="shared" si="11"/>
        <v>42847</v>
      </c>
      <c r="X115" s="1" t="str">
        <f t="shared" si="12"/>
        <v>Saturday</v>
      </c>
      <c r="Y115" s="2">
        <v>0.57027777777777777</v>
      </c>
      <c r="Z115" s="2">
        <f t="shared" si="13"/>
        <v>0.58333333333333326</v>
      </c>
      <c r="AA115">
        <f>1</f>
        <v>1</v>
      </c>
      <c r="AB115" s="1">
        <v>42847</v>
      </c>
      <c r="AC115" s="13">
        <f t="shared" si="14"/>
        <v>42826</v>
      </c>
      <c r="AD115" s="14">
        <f t="shared" si="15"/>
        <v>42847</v>
      </c>
      <c r="AE115" s="1" t="str">
        <f t="shared" si="16"/>
        <v>Saturday</v>
      </c>
      <c r="AF115" s="2">
        <v>0.57682870370370376</v>
      </c>
      <c r="AG115" s="2">
        <f t="shared" si="17"/>
        <v>0.58333333333333326</v>
      </c>
      <c r="AH115" t="s">
        <v>23</v>
      </c>
    </row>
    <row r="116" spans="1:34" x14ac:dyDescent="0.25">
      <c r="A116">
        <v>800482</v>
      </c>
      <c r="B116" t="s">
        <v>54</v>
      </c>
      <c r="E116">
        <v>53118</v>
      </c>
      <c r="F116" t="s">
        <v>20</v>
      </c>
      <c r="G116" t="s">
        <v>55</v>
      </c>
      <c r="H116">
        <v>5503</v>
      </c>
      <c r="I116" t="s">
        <v>33</v>
      </c>
      <c r="J116">
        <f>VLOOKUP(I116,Key!$A$1:$C$73,2,FALSE)</f>
        <v>43.045712999999999</v>
      </c>
      <c r="K116">
        <f>VLOOKUP(I116,Key!$A$1:$C$73,3,FALSE)</f>
        <v>-87.899756999999994</v>
      </c>
      <c r="L116" t="s">
        <v>57</v>
      </c>
      <c r="M116">
        <f>VLOOKUP(L116,Key!$A$1:$C$73,2,FALSE)</f>
        <v>43.03913</v>
      </c>
      <c r="N116">
        <f>VLOOKUP(L116,Key!$A$1:$C$73,3,FALSE)</f>
        <v>-87.916150000000002</v>
      </c>
      <c r="O116">
        <v>10</v>
      </c>
      <c r="P116">
        <v>0</v>
      </c>
      <c r="Q116">
        <v>1.5</v>
      </c>
      <c r="R116">
        <v>1.4</v>
      </c>
      <c r="S116">
        <v>60</v>
      </c>
      <c r="T116">
        <f t="shared" si="9"/>
        <v>-1</v>
      </c>
      <c r="U116" s="1">
        <v>42847</v>
      </c>
      <c r="V116" s="13">
        <f t="shared" si="10"/>
        <v>42826</v>
      </c>
      <c r="W116" s="14">
        <f t="shared" si="11"/>
        <v>42847</v>
      </c>
      <c r="X116" s="1" t="str">
        <f t="shared" si="12"/>
        <v>Saturday</v>
      </c>
      <c r="Y116" s="2">
        <v>0.56988425925925923</v>
      </c>
      <c r="Z116" s="2">
        <f t="shared" si="13"/>
        <v>0.58333333333333326</v>
      </c>
      <c r="AA116">
        <f>1</f>
        <v>1</v>
      </c>
      <c r="AB116" s="1">
        <v>42847</v>
      </c>
      <c r="AC116" s="13">
        <f t="shared" si="14"/>
        <v>42826</v>
      </c>
      <c r="AD116" s="14">
        <f t="shared" si="15"/>
        <v>42847</v>
      </c>
      <c r="AE116" s="1" t="str">
        <f t="shared" si="16"/>
        <v>Saturday</v>
      </c>
      <c r="AF116" s="2">
        <v>0.57704861111111116</v>
      </c>
      <c r="AG116" s="2">
        <f t="shared" si="17"/>
        <v>0.58333333333333326</v>
      </c>
      <c r="AH116" t="s">
        <v>23</v>
      </c>
    </row>
    <row r="117" spans="1:34" x14ac:dyDescent="0.25">
      <c r="A117">
        <v>828589</v>
      </c>
      <c r="B117" t="s">
        <v>54</v>
      </c>
      <c r="E117">
        <v>53221</v>
      </c>
      <c r="F117" t="s">
        <v>20</v>
      </c>
      <c r="G117" t="s">
        <v>55</v>
      </c>
      <c r="H117">
        <v>5491</v>
      </c>
      <c r="I117" t="s">
        <v>61</v>
      </c>
      <c r="J117">
        <f>VLOOKUP(I117,Key!$A$1:$C$73,2,FALSE)</f>
        <v>43.060786</v>
      </c>
      <c r="K117">
        <f>VLOOKUP(I117,Key!$A$1:$C$73,3,FALSE)</f>
        <v>-87.883825999999999</v>
      </c>
      <c r="L117" t="s">
        <v>62</v>
      </c>
      <c r="M117">
        <f>VLOOKUP(L117,Key!$A$1:$C$73,2,FALSE)</f>
        <v>43.052460000000004</v>
      </c>
      <c r="N117">
        <f>VLOOKUP(L117,Key!$A$1:$C$73,3,FALSE)</f>
        <v>-87.891000000000005</v>
      </c>
      <c r="O117">
        <v>63</v>
      </c>
      <c r="P117">
        <v>0</v>
      </c>
      <c r="Q117">
        <v>9.5</v>
      </c>
      <c r="R117">
        <v>9</v>
      </c>
      <c r="S117">
        <v>378</v>
      </c>
      <c r="T117">
        <f t="shared" si="9"/>
        <v>-1</v>
      </c>
      <c r="U117" s="1">
        <v>42833</v>
      </c>
      <c r="V117" s="13">
        <f t="shared" si="10"/>
        <v>42826</v>
      </c>
      <c r="W117" s="14">
        <f t="shared" si="11"/>
        <v>42833</v>
      </c>
      <c r="X117" s="1" t="str">
        <f t="shared" si="12"/>
        <v>Saturday</v>
      </c>
      <c r="Y117" s="2">
        <v>0.83120370370370367</v>
      </c>
      <c r="Z117" s="2">
        <f t="shared" si="13"/>
        <v>0.83333333333333326</v>
      </c>
      <c r="AA117">
        <f>1</f>
        <v>1</v>
      </c>
      <c r="AB117" s="1">
        <v>42833</v>
      </c>
      <c r="AC117" s="13">
        <f t="shared" si="14"/>
        <v>42826</v>
      </c>
      <c r="AD117" s="14">
        <f t="shared" si="15"/>
        <v>42833</v>
      </c>
      <c r="AE117" s="1" t="str">
        <f t="shared" si="16"/>
        <v>Saturday</v>
      </c>
      <c r="AF117" s="2">
        <v>0.87438657407407405</v>
      </c>
      <c r="AG117" s="2">
        <f t="shared" si="17"/>
        <v>0.875</v>
      </c>
      <c r="AH117" t="s">
        <v>23</v>
      </c>
    </row>
    <row r="118" spans="1:34" x14ac:dyDescent="0.25">
      <c r="A118">
        <v>991202</v>
      </c>
      <c r="B118" t="s">
        <v>54</v>
      </c>
      <c r="E118">
        <v>53217</v>
      </c>
      <c r="F118" t="s">
        <v>20</v>
      </c>
      <c r="G118" t="s">
        <v>55</v>
      </c>
      <c r="H118">
        <v>21</v>
      </c>
      <c r="I118" t="s">
        <v>81</v>
      </c>
      <c r="J118">
        <f>VLOOKUP(I118,Key!$A$1:$C$73,2,FALSE)</f>
        <v>43.058010000000003</v>
      </c>
      <c r="K118">
        <f>VLOOKUP(I118,Key!$A$1:$C$73,3,FALSE)</f>
        <v>-87.877300000000005</v>
      </c>
      <c r="L118" t="s">
        <v>81</v>
      </c>
      <c r="M118">
        <f>VLOOKUP(L118,Key!$A$1:$C$73,2,FALSE)</f>
        <v>43.058010000000003</v>
      </c>
      <c r="N118">
        <f>VLOOKUP(L118,Key!$A$1:$C$73,3,FALSE)</f>
        <v>-87.877300000000005</v>
      </c>
      <c r="O118">
        <v>24</v>
      </c>
      <c r="P118">
        <v>0</v>
      </c>
      <c r="Q118">
        <v>3.6</v>
      </c>
      <c r="R118">
        <v>3.4</v>
      </c>
      <c r="S118">
        <v>144</v>
      </c>
      <c r="T118">
        <f t="shared" si="9"/>
        <v>-1</v>
      </c>
      <c r="U118" s="1">
        <v>42841</v>
      </c>
      <c r="V118" s="13">
        <f t="shared" si="10"/>
        <v>42826</v>
      </c>
      <c r="W118" s="14">
        <f t="shared" si="11"/>
        <v>42841</v>
      </c>
      <c r="X118" s="1" t="str">
        <f t="shared" si="12"/>
        <v>Sunday</v>
      </c>
      <c r="Y118" s="2">
        <v>0.72759259259259268</v>
      </c>
      <c r="Z118" s="2">
        <f t="shared" si="13"/>
        <v>0.70833333333333326</v>
      </c>
      <c r="AA118">
        <f>1</f>
        <v>1</v>
      </c>
      <c r="AB118" s="1">
        <v>42841</v>
      </c>
      <c r="AC118" s="13">
        <f t="shared" si="14"/>
        <v>42826</v>
      </c>
      <c r="AD118" s="14">
        <f t="shared" si="15"/>
        <v>42841</v>
      </c>
      <c r="AE118" s="1" t="str">
        <f t="shared" si="16"/>
        <v>Sunday</v>
      </c>
      <c r="AF118" s="2">
        <v>0.74391203703703701</v>
      </c>
      <c r="AG118" s="2">
        <f t="shared" si="17"/>
        <v>0.75</v>
      </c>
      <c r="AH118" t="s">
        <v>25</v>
      </c>
    </row>
    <row r="119" spans="1:34" x14ac:dyDescent="0.25">
      <c r="A119">
        <v>1084225</v>
      </c>
      <c r="B119" t="s">
        <v>54</v>
      </c>
      <c r="E119">
        <v>53049</v>
      </c>
      <c r="F119" t="s">
        <v>20</v>
      </c>
      <c r="G119" t="s">
        <v>55</v>
      </c>
      <c r="H119">
        <v>5497</v>
      </c>
      <c r="I119" t="s">
        <v>62</v>
      </c>
      <c r="J119">
        <f>VLOOKUP(I119,Key!$A$1:$C$73,2,FALSE)</f>
        <v>43.052460000000004</v>
      </c>
      <c r="K119">
        <f>VLOOKUP(I119,Key!$A$1:$C$73,3,FALSE)</f>
        <v>-87.891000000000005</v>
      </c>
      <c r="L119" t="s">
        <v>62</v>
      </c>
      <c r="M119">
        <f>VLOOKUP(L119,Key!$A$1:$C$73,2,FALSE)</f>
        <v>43.052460000000004</v>
      </c>
      <c r="N119">
        <f>VLOOKUP(L119,Key!$A$1:$C$73,3,FALSE)</f>
        <v>-87.891000000000005</v>
      </c>
      <c r="O119">
        <v>20</v>
      </c>
      <c r="P119">
        <v>3</v>
      </c>
      <c r="Q119">
        <v>3</v>
      </c>
      <c r="R119">
        <v>2.9</v>
      </c>
      <c r="S119">
        <v>120</v>
      </c>
      <c r="T119">
        <f t="shared" si="9"/>
        <v>-1</v>
      </c>
      <c r="U119" s="1">
        <v>42833</v>
      </c>
      <c r="V119" s="13">
        <f t="shared" si="10"/>
        <v>42826</v>
      </c>
      <c r="W119" s="14">
        <f t="shared" si="11"/>
        <v>42833</v>
      </c>
      <c r="X119" s="1" t="str">
        <f t="shared" si="12"/>
        <v>Saturday</v>
      </c>
      <c r="Y119" s="2">
        <v>0.54932870370370368</v>
      </c>
      <c r="Z119" s="2">
        <f t="shared" si="13"/>
        <v>0.54166666666666663</v>
      </c>
      <c r="AA119">
        <f>1</f>
        <v>1</v>
      </c>
      <c r="AB119" s="1">
        <v>42833</v>
      </c>
      <c r="AC119" s="13">
        <f t="shared" si="14"/>
        <v>42826</v>
      </c>
      <c r="AD119" s="14">
        <f t="shared" si="15"/>
        <v>42833</v>
      </c>
      <c r="AE119" s="1" t="str">
        <f t="shared" si="16"/>
        <v>Saturday</v>
      </c>
      <c r="AF119" s="2">
        <v>0.56337962962962962</v>
      </c>
      <c r="AG119" s="2">
        <f t="shared" si="17"/>
        <v>0.58333333333333326</v>
      </c>
      <c r="AH119" t="s">
        <v>25</v>
      </c>
    </row>
    <row r="120" spans="1:34" x14ac:dyDescent="0.25">
      <c r="A120">
        <v>1102345</v>
      </c>
      <c r="B120" t="s">
        <v>54</v>
      </c>
      <c r="E120">
        <v>53202</v>
      </c>
      <c r="F120" t="s">
        <v>20</v>
      </c>
      <c r="G120" t="s">
        <v>55</v>
      </c>
      <c r="H120">
        <v>188</v>
      </c>
      <c r="I120" t="s">
        <v>78</v>
      </c>
      <c r="J120">
        <f>VLOOKUP(I120,Key!$A$1:$C$73,2,FALSE)</f>
        <v>43.048200000000001</v>
      </c>
      <c r="K120">
        <f>VLOOKUP(I120,Key!$A$1:$C$73,3,FALSE)</f>
        <v>-87.900859999999994</v>
      </c>
      <c r="L120" t="s">
        <v>62</v>
      </c>
      <c r="M120">
        <f>VLOOKUP(L120,Key!$A$1:$C$73,2,FALSE)</f>
        <v>43.052460000000004</v>
      </c>
      <c r="N120">
        <f>VLOOKUP(L120,Key!$A$1:$C$73,3,FALSE)</f>
        <v>-87.891000000000005</v>
      </c>
      <c r="O120">
        <v>101</v>
      </c>
      <c r="P120">
        <v>9</v>
      </c>
      <c r="Q120">
        <v>15.2</v>
      </c>
      <c r="R120">
        <v>14.4</v>
      </c>
      <c r="S120">
        <v>606</v>
      </c>
      <c r="T120">
        <f t="shared" si="9"/>
        <v>-1</v>
      </c>
      <c r="U120" s="1">
        <v>42839</v>
      </c>
      <c r="V120" s="13">
        <f t="shared" si="10"/>
        <v>42826</v>
      </c>
      <c r="W120" s="14">
        <f t="shared" si="11"/>
        <v>42839</v>
      </c>
      <c r="X120" s="1" t="str">
        <f t="shared" si="12"/>
        <v>Friday</v>
      </c>
      <c r="Y120" s="2">
        <v>0.50834490740740745</v>
      </c>
      <c r="Z120" s="2">
        <f t="shared" si="13"/>
        <v>0.5</v>
      </c>
      <c r="AA120">
        <f>1</f>
        <v>1</v>
      </c>
      <c r="AB120" s="1">
        <v>42839</v>
      </c>
      <c r="AC120" s="13">
        <f t="shared" si="14"/>
        <v>42826</v>
      </c>
      <c r="AD120" s="14">
        <f t="shared" si="15"/>
        <v>42839</v>
      </c>
      <c r="AE120" s="1" t="str">
        <f t="shared" si="16"/>
        <v>Friday</v>
      </c>
      <c r="AF120" s="2">
        <v>0.57901620370370377</v>
      </c>
      <c r="AG120" s="2">
        <f t="shared" si="17"/>
        <v>0.58333333333333326</v>
      </c>
      <c r="AH120" t="s">
        <v>23</v>
      </c>
    </row>
    <row r="121" spans="1:34" x14ac:dyDescent="0.25">
      <c r="A121">
        <v>1148841</v>
      </c>
      <c r="B121" t="s">
        <v>54</v>
      </c>
      <c r="E121">
        <v>53202</v>
      </c>
      <c r="F121" t="s">
        <v>20</v>
      </c>
      <c r="G121" t="s">
        <v>55</v>
      </c>
      <c r="H121">
        <v>11071</v>
      </c>
      <c r="I121" t="s">
        <v>77</v>
      </c>
      <c r="J121">
        <f>VLOOKUP(I121,Key!$A$1:$C$73,2,FALSE)</f>
        <v>43.036900000000003</v>
      </c>
      <c r="K121">
        <f>VLOOKUP(I121,Key!$A$1:$C$73,3,FALSE)</f>
        <v>-87.89667</v>
      </c>
      <c r="L121" t="s">
        <v>36</v>
      </c>
      <c r="M121">
        <f>VLOOKUP(L121,Key!$A$1:$C$73,2,FALSE)</f>
        <v>43.03519</v>
      </c>
      <c r="N121">
        <f>VLOOKUP(L121,Key!$A$1:$C$73,3,FALSE)</f>
        <v>-87.907390000000007</v>
      </c>
      <c r="O121">
        <v>40</v>
      </c>
      <c r="P121">
        <v>6</v>
      </c>
      <c r="Q121">
        <v>6</v>
      </c>
      <c r="R121">
        <v>5.7</v>
      </c>
      <c r="S121">
        <v>240</v>
      </c>
      <c r="T121">
        <f t="shared" si="9"/>
        <v>-1</v>
      </c>
      <c r="U121" s="1">
        <v>42833</v>
      </c>
      <c r="V121" s="13">
        <f t="shared" si="10"/>
        <v>42826</v>
      </c>
      <c r="W121" s="14">
        <f t="shared" si="11"/>
        <v>42833</v>
      </c>
      <c r="X121" s="1" t="str">
        <f t="shared" si="12"/>
        <v>Saturday</v>
      </c>
      <c r="Y121" s="2">
        <v>0.5788078703703704</v>
      </c>
      <c r="Z121" s="2">
        <f t="shared" si="13"/>
        <v>0.58333333333333326</v>
      </c>
      <c r="AA121">
        <f>1</f>
        <v>1</v>
      </c>
      <c r="AB121" s="1">
        <v>42833</v>
      </c>
      <c r="AC121" s="13">
        <f t="shared" si="14"/>
        <v>42826</v>
      </c>
      <c r="AD121" s="14">
        <f t="shared" si="15"/>
        <v>42833</v>
      </c>
      <c r="AE121" s="1" t="str">
        <f t="shared" si="16"/>
        <v>Saturday</v>
      </c>
      <c r="AF121" s="2">
        <v>0.60675925925925933</v>
      </c>
      <c r="AG121" s="2">
        <f t="shared" si="17"/>
        <v>0.625</v>
      </c>
      <c r="AH121" t="s">
        <v>23</v>
      </c>
    </row>
    <row r="122" spans="1:34" x14ac:dyDescent="0.25">
      <c r="A122">
        <v>1149141</v>
      </c>
      <c r="B122" t="s">
        <v>54</v>
      </c>
      <c r="E122">
        <v>53202</v>
      </c>
      <c r="F122" t="s">
        <v>20</v>
      </c>
      <c r="G122" t="s">
        <v>55</v>
      </c>
      <c r="H122">
        <v>5514</v>
      </c>
      <c r="I122" t="s">
        <v>22</v>
      </c>
      <c r="J122">
        <f>VLOOKUP(I122,Key!$A$1:$C$73,2,FALSE)</f>
        <v>43.058619999999998</v>
      </c>
      <c r="K122">
        <f>VLOOKUP(I122,Key!$A$1:$C$73,3,FALSE)</f>
        <v>-87.885319999999993</v>
      </c>
      <c r="L122" t="s">
        <v>64</v>
      </c>
      <c r="M122">
        <f>VLOOKUP(L122,Key!$A$1:$C$73,2,FALSE)</f>
        <v>43.069021999999997</v>
      </c>
      <c r="N122">
        <f>VLOOKUP(L122,Key!$A$1:$C$73,3,FALSE)</f>
        <v>-87.887940999999998</v>
      </c>
      <c r="O122">
        <v>7</v>
      </c>
      <c r="P122">
        <v>3</v>
      </c>
      <c r="Q122">
        <v>1.1000000000000001</v>
      </c>
      <c r="R122">
        <v>1</v>
      </c>
      <c r="S122">
        <v>42</v>
      </c>
      <c r="T122">
        <f t="shared" si="9"/>
        <v>-1</v>
      </c>
      <c r="U122" s="1">
        <v>42833</v>
      </c>
      <c r="V122" s="13">
        <f t="shared" si="10"/>
        <v>42826</v>
      </c>
      <c r="W122" s="14">
        <f t="shared" si="11"/>
        <v>42833</v>
      </c>
      <c r="X122" s="1" t="str">
        <f t="shared" si="12"/>
        <v>Saturday</v>
      </c>
      <c r="Y122" s="2">
        <v>0.65372685185185186</v>
      </c>
      <c r="Z122" s="2">
        <f t="shared" si="13"/>
        <v>0.66666666666666663</v>
      </c>
      <c r="AA122">
        <f>1</f>
        <v>1</v>
      </c>
      <c r="AB122" s="1">
        <v>42833</v>
      </c>
      <c r="AC122" s="13">
        <f t="shared" si="14"/>
        <v>42826</v>
      </c>
      <c r="AD122" s="14">
        <f t="shared" si="15"/>
        <v>42833</v>
      </c>
      <c r="AE122" s="1" t="str">
        <f t="shared" si="16"/>
        <v>Saturday</v>
      </c>
      <c r="AF122" s="2">
        <v>0.65894675925925927</v>
      </c>
      <c r="AG122" s="2">
        <f t="shared" si="17"/>
        <v>0.66666666666666663</v>
      </c>
      <c r="AH122" t="s">
        <v>23</v>
      </c>
    </row>
    <row r="123" spans="1:34" x14ac:dyDescent="0.25">
      <c r="A123">
        <v>1155647</v>
      </c>
      <c r="B123" t="s">
        <v>54</v>
      </c>
      <c r="E123">
        <v>93455</v>
      </c>
      <c r="F123" t="s">
        <v>20</v>
      </c>
      <c r="G123" t="s">
        <v>55</v>
      </c>
      <c r="H123">
        <v>5451</v>
      </c>
      <c r="I123" t="s">
        <v>85</v>
      </c>
      <c r="J123">
        <f>VLOOKUP(I123,Key!$A$1:$C$73,2,FALSE)</f>
        <v>43.053040000000003</v>
      </c>
      <c r="K123">
        <f>VLOOKUP(I123,Key!$A$1:$C$73,3,FALSE)</f>
        <v>-87.897660000000002</v>
      </c>
      <c r="L123" t="s">
        <v>85</v>
      </c>
      <c r="M123">
        <f>VLOOKUP(L123,Key!$A$1:$C$73,2,FALSE)</f>
        <v>43.053040000000003</v>
      </c>
      <c r="N123">
        <f>VLOOKUP(L123,Key!$A$1:$C$73,3,FALSE)</f>
        <v>-87.897660000000002</v>
      </c>
      <c r="O123">
        <v>127</v>
      </c>
      <c r="P123">
        <v>15</v>
      </c>
      <c r="Q123">
        <v>18</v>
      </c>
      <c r="R123">
        <v>17.100000000000001</v>
      </c>
      <c r="S123">
        <v>720</v>
      </c>
      <c r="T123">
        <f t="shared" si="9"/>
        <v>-1</v>
      </c>
      <c r="U123" s="1">
        <v>42841</v>
      </c>
      <c r="V123" s="13">
        <f t="shared" si="10"/>
        <v>42826</v>
      </c>
      <c r="W123" s="14">
        <f t="shared" si="11"/>
        <v>42841</v>
      </c>
      <c r="X123" s="1" t="str">
        <f t="shared" si="12"/>
        <v>Sunday</v>
      </c>
      <c r="Y123" s="2">
        <v>0.63719907407407406</v>
      </c>
      <c r="Z123" s="2">
        <f t="shared" si="13"/>
        <v>0.625</v>
      </c>
      <c r="AA123">
        <f>1</f>
        <v>1</v>
      </c>
      <c r="AB123" s="1">
        <v>42841</v>
      </c>
      <c r="AC123" s="13">
        <f t="shared" si="14"/>
        <v>42826</v>
      </c>
      <c r="AD123" s="14">
        <f t="shared" si="15"/>
        <v>42841</v>
      </c>
      <c r="AE123" s="1" t="str">
        <f t="shared" si="16"/>
        <v>Sunday</v>
      </c>
      <c r="AF123" s="2">
        <v>0.72504629629629624</v>
      </c>
      <c r="AG123" s="2">
        <f t="shared" si="17"/>
        <v>0.70833333333333326</v>
      </c>
      <c r="AH123" t="s">
        <v>25</v>
      </c>
    </row>
    <row r="124" spans="1:34" x14ac:dyDescent="0.25">
      <c r="A124">
        <v>1162287</v>
      </c>
      <c r="B124" t="s">
        <v>54</v>
      </c>
      <c r="E124">
        <v>63040</v>
      </c>
      <c r="F124" t="s">
        <v>20</v>
      </c>
      <c r="G124" t="s">
        <v>55</v>
      </c>
      <c r="H124">
        <v>11114</v>
      </c>
      <c r="I124" t="s">
        <v>84</v>
      </c>
      <c r="J124">
        <f>VLOOKUP(I124,Key!$A$1:$C$73,2,FALSE)</f>
        <v>43.040154000000001</v>
      </c>
      <c r="K124">
        <f>VLOOKUP(I124,Key!$A$1:$C$73,3,FALSE)</f>
        <v>-87.932113000000001</v>
      </c>
      <c r="L124" t="s">
        <v>36</v>
      </c>
      <c r="M124">
        <f>VLOOKUP(L124,Key!$A$1:$C$73,2,FALSE)</f>
        <v>43.03519</v>
      </c>
      <c r="N124">
        <f>VLOOKUP(L124,Key!$A$1:$C$73,3,FALSE)</f>
        <v>-87.907390000000007</v>
      </c>
      <c r="O124">
        <v>18</v>
      </c>
      <c r="P124">
        <v>3</v>
      </c>
      <c r="Q124">
        <v>2.7</v>
      </c>
      <c r="R124">
        <v>2.6</v>
      </c>
      <c r="S124">
        <v>108</v>
      </c>
      <c r="T124">
        <f t="shared" si="9"/>
        <v>-1</v>
      </c>
      <c r="U124" s="1">
        <v>42834</v>
      </c>
      <c r="V124" s="13">
        <f t="shared" si="10"/>
        <v>42826</v>
      </c>
      <c r="W124" s="14">
        <f t="shared" si="11"/>
        <v>42834</v>
      </c>
      <c r="X124" s="1" t="str">
        <f t="shared" si="12"/>
        <v>Sunday</v>
      </c>
      <c r="Y124" s="2">
        <v>0.48443287037037036</v>
      </c>
      <c r="Z124" s="2">
        <f t="shared" si="13"/>
        <v>0.5</v>
      </c>
      <c r="AA124">
        <f>1</f>
        <v>1</v>
      </c>
      <c r="AB124" s="1">
        <v>42834</v>
      </c>
      <c r="AC124" s="13">
        <f t="shared" si="14"/>
        <v>42826</v>
      </c>
      <c r="AD124" s="14">
        <f t="shared" si="15"/>
        <v>42834</v>
      </c>
      <c r="AE124" s="1" t="str">
        <f t="shared" si="16"/>
        <v>Sunday</v>
      </c>
      <c r="AF124" s="2">
        <v>0.49687500000000001</v>
      </c>
      <c r="AG124" s="2">
        <f t="shared" si="17"/>
        <v>0.5</v>
      </c>
      <c r="AH124" t="s">
        <v>23</v>
      </c>
    </row>
    <row r="125" spans="1:34" x14ac:dyDescent="0.25">
      <c r="A125">
        <v>1166059</v>
      </c>
      <c r="B125" t="s">
        <v>54</v>
      </c>
      <c r="E125">
        <v>53202</v>
      </c>
      <c r="F125" t="s">
        <v>20</v>
      </c>
      <c r="G125" t="s">
        <v>55</v>
      </c>
      <c r="H125">
        <v>5463</v>
      </c>
      <c r="I125" t="s">
        <v>53</v>
      </c>
      <c r="J125">
        <f>VLOOKUP(I125,Key!$A$1:$C$73,2,FALSE)</f>
        <v>43.04824</v>
      </c>
      <c r="K125">
        <f>VLOOKUP(I125,Key!$A$1:$C$73,3,FALSE)</f>
        <v>-87.904970000000006</v>
      </c>
      <c r="L125" t="s">
        <v>42</v>
      </c>
      <c r="M125">
        <f>VLOOKUP(L125,Key!$A$1:$C$73,2,FALSE)</f>
        <v>43.038719999999998</v>
      </c>
      <c r="N125">
        <f>VLOOKUP(L125,Key!$A$1:$C$73,3,FALSE)</f>
        <v>-87.905339999999995</v>
      </c>
      <c r="O125">
        <v>56</v>
      </c>
      <c r="P125">
        <v>6</v>
      </c>
      <c r="Q125">
        <v>8.4</v>
      </c>
      <c r="R125">
        <v>8</v>
      </c>
      <c r="S125">
        <v>336</v>
      </c>
      <c r="T125">
        <f t="shared" si="9"/>
        <v>-1</v>
      </c>
      <c r="U125" s="1">
        <v>42833</v>
      </c>
      <c r="V125" s="13">
        <f t="shared" si="10"/>
        <v>42826</v>
      </c>
      <c r="W125" s="14">
        <f t="shared" si="11"/>
        <v>42833</v>
      </c>
      <c r="X125" s="1" t="str">
        <f t="shared" si="12"/>
        <v>Saturday</v>
      </c>
      <c r="Y125" s="2">
        <v>0.6001967592592593</v>
      </c>
      <c r="Z125" s="2">
        <f t="shared" si="13"/>
        <v>0.58333333333333326</v>
      </c>
      <c r="AA125">
        <f>1</f>
        <v>1</v>
      </c>
      <c r="AB125" s="1">
        <v>42833</v>
      </c>
      <c r="AC125" s="13">
        <f t="shared" si="14"/>
        <v>42826</v>
      </c>
      <c r="AD125" s="14">
        <f t="shared" si="15"/>
        <v>42833</v>
      </c>
      <c r="AE125" s="1" t="str">
        <f t="shared" si="16"/>
        <v>Saturday</v>
      </c>
      <c r="AF125" s="2">
        <v>0.63951388888888883</v>
      </c>
      <c r="AG125" s="2">
        <f t="shared" si="17"/>
        <v>0.625</v>
      </c>
      <c r="AH125" t="s">
        <v>23</v>
      </c>
    </row>
    <row r="126" spans="1:34" x14ac:dyDescent="0.25">
      <c r="A126">
        <v>1172584</v>
      </c>
      <c r="B126" t="s">
        <v>54</v>
      </c>
      <c r="E126">
        <v>63131</v>
      </c>
      <c r="F126" t="s">
        <v>20</v>
      </c>
      <c r="G126" t="s">
        <v>55</v>
      </c>
      <c r="H126">
        <v>5</v>
      </c>
      <c r="I126" t="s">
        <v>84</v>
      </c>
      <c r="J126">
        <f>VLOOKUP(I126,Key!$A$1:$C$73,2,FALSE)</f>
        <v>43.040154000000001</v>
      </c>
      <c r="K126">
        <f>VLOOKUP(I126,Key!$A$1:$C$73,3,FALSE)</f>
        <v>-87.932113000000001</v>
      </c>
      <c r="L126" t="s">
        <v>36</v>
      </c>
      <c r="M126">
        <f>VLOOKUP(L126,Key!$A$1:$C$73,2,FALSE)</f>
        <v>43.03519</v>
      </c>
      <c r="N126">
        <f>VLOOKUP(L126,Key!$A$1:$C$73,3,FALSE)</f>
        <v>-87.907390000000007</v>
      </c>
      <c r="O126">
        <v>18</v>
      </c>
      <c r="P126">
        <v>3</v>
      </c>
      <c r="Q126">
        <v>2.7</v>
      </c>
      <c r="R126">
        <v>2.6</v>
      </c>
      <c r="S126">
        <v>108</v>
      </c>
      <c r="T126">
        <f t="shared" si="9"/>
        <v>-1</v>
      </c>
      <c r="U126" s="1">
        <v>42848</v>
      </c>
      <c r="V126" s="13">
        <f t="shared" si="10"/>
        <v>42826</v>
      </c>
      <c r="W126" s="14">
        <f t="shared" si="11"/>
        <v>42848</v>
      </c>
      <c r="X126" s="1" t="str">
        <f t="shared" si="12"/>
        <v>Sunday</v>
      </c>
      <c r="Y126" s="2">
        <v>0.51571759259259264</v>
      </c>
      <c r="Z126" s="2">
        <f t="shared" si="13"/>
        <v>0.5</v>
      </c>
      <c r="AA126">
        <f>1</f>
        <v>1</v>
      </c>
      <c r="AB126" s="1">
        <v>42848</v>
      </c>
      <c r="AC126" s="13">
        <f t="shared" si="14"/>
        <v>42826</v>
      </c>
      <c r="AD126" s="14">
        <f t="shared" si="15"/>
        <v>42848</v>
      </c>
      <c r="AE126" s="1" t="str">
        <f t="shared" si="16"/>
        <v>Sunday</v>
      </c>
      <c r="AF126" s="2">
        <v>0.52839120370370374</v>
      </c>
      <c r="AG126" s="2">
        <f t="shared" si="17"/>
        <v>0.54166666666666663</v>
      </c>
      <c r="AH126" t="s">
        <v>23</v>
      </c>
    </row>
    <row r="127" spans="1:34" x14ac:dyDescent="0.25">
      <c r="A127">
        <v>1173016</v>
      </c>
      <c r="B127" t="s">
        <v>54</v>
      </c>
      <c r="E127">
        <v>60193</v>
      </c>
      <c r="F127" t="s">
        <v>20</v>
      </c>
      <c r="G127" t="s">
        <v>55</v>
      </c>
      <c r="H127">
        <v>32</v>
      </c>
      <c r="I127" t="s">
        <v>28</v>
      </c>
      <c r="J127">
        <f>VLOOKUP(I127,Key!$A$1:$C$73,2,FALSE)</f>
        <v>43.038580000000003</v>
      </c>
      <c r="K127">
        <f>VLOOKUP(I127,Key!$A$1:$C$73,3,FALSE)</f>
        <v>-87.90934</v>
      </c>
      <c r="L127" t="s">
        <v>84</v>
      </c>
      <c r="M127">
        <f>VLOOKUP(L127,Key!$A$1:$C$73,2,FALSE)</f>
        <v>43.040154000000001</v>
      </c>
      <c r="N127">
        <f>VLOOKUP(L127,Key!$A$1:$C$73,3,FALSE)</f>
        <v>-87.932113000000001</v>
      </c>
      <c r="O127">
        <v>36</v>
      </c>
      <c r="P127">
        <v>6</v>
      </c>
      <c r="Q127">
        <v>5.4</v>
      </c>
      <c r="R127">
        <v>5.0999999999999996</v>
      </c>
      <c r="S127">
        <v>216</v>
      </c>
      <c r="T127">
        <f t="shared" si="9"/>
        <v>-1</v>
      </c>
      <c r="U127" s="1">
        <v>42834</v>
      </c>
      <c r="V127" s="13">
        <f t="shared" si="10"/>
        <v>42826</v>
      </c>
      <c r="W127" s="14">
        <f t="shared" si="11"/>
        <v>42834</v>
      </c>
      <c r="X127" s="1" t="str">
        <f t="shared" si="12"/>
        <v>Sunday</v>
      </c>
      <c r="Y127" s="2">
        <v>0.57431712962962966</v>
      </c>
      <c r="Z127" s="2">
        <f t="shared" si="13"/>
        <v>0.58333333333333326</v>
      </c>
      <c r="AA127">
        <f>1</f>
        <v>1</v>
      </c>
      <c r="AB127" s="1">
        <v>42834</v>
      </c>
      <c r="AC127" s="13">
        <f t="shared" si="14"/>
        <v>42826</v>
      </c>
      <c r="AD127" s="14">
        <f t="shared" si="15"/>
        <v>42834</v>
      </c>
      <c r="AE127" s="1" t="str">
        <f t="shared" si="16"/>
        <v>Sunday</v>
      </c>
      <c r="AF127" s="2">
        <v>0.59934027777777776</v>
      </c>
      <c r="AG127" s="2">
        <f t="shared" si="17"/>
        <v>0.58333333333333326</v>
      </c>
      <c r="AH127" t="s">
        <v>23</v>
      </c>
    </row>
    <row r="128" spans="1:34" x14ac:dyDescent="0.25">
      <c r="A128">
        <v>1173297</v>
      </c>
      <c r="B128" t="s">
        <v>54</v>
      </c>
      <c r="E128">
        <v>60193</v>
      </c>
      <c r="F128" t="s">
        <v>20</v>
      </c>
      <c r="G128" t="s">
        <v>55</v>
      </c>
      <c r="H128">
        <v>5531</v>
      </c>
      <c r="I128" t="s">
        <v>84</v>
      </c>
      <c r="J128">
        <f>VLOOKUP(I128,Key!$A$1:$C$73,2,FALSE)</f>
        <v>43.040154000000001</v>
      </c>
      <c r="K128">
        <f>VLOOKUP(I128,Key!$A$1:$C$73,3,FALSE)</f>
        <v>-87.932113000000001</v>
      </c>
      <c r="L128" t="s">
        <v>28</v>
      </c>
      <c r="M128">
        <f>VLOOKUP(L128,Key!$A$1:$C$73,2,FALSE)</f>
        <v>43.038580000000003</v>
      </c>
      <c r="N128">
        <f>VLOOKUP(L128,Key!$A$1:$C$73,3,FALSE)</f>
        <v>-87.90934</v>
      </c>
      <c r="O128">
        <v>58</v>
      </c>
      <c r="P128">
        <v>6</v>
      </c>
      <c r="Q128">
        <v>8.6999999999999993</v>
      </c>
      <c r="R128">
        <v>8.3000000000000007</v>
      </c>
      <c r="S128">
        <v>348</v>
      </c>
      <c r="T128">
        <f t="shared" si="9"/>
        <v>-1</v>
      </c>
      <c r="U128" s="1">
        <v>42832</v>
      </c>
      <c r="V128" s="13">
        <f t="shared" si="10"/>
        <v>42826</v>
      </c>
      <c r="W128" s="14">
        <f t="shared" si="11"/>
        <v>42832</v>
      </c>
      <c r="X128" s="1" t="str">
        <f t="shared" si="12"/>
        <v>Friday</v>
      </c>
      <c r="Y128" s="2">
        <v>0.61627314814814815</v>
      </c>
      <c r="Z128" s="2">
        <f t="shared" si="13"/>
        <v>0.625</v>
      </c>
      <c r="AA128">
        <f>1</f>
        <v>1</v>
      </c>
      <c r="AB128" s="1">
        <v>42832</v>
      </c>
      <c r="AC128" s="13">
        <f t="shared" si="14"/>
        <v>42826</v>
      </c>
      <c r="AD128" s="14">
        <f t="shared" si="15"/>
        <v>42832</v>
      </c>
      <c r="AE128" s="1" t="str">
        <f t="shared" si="16"/>
        <v>Friday</v>
      </c>
      <c r="AF128" s="2">
        <v>0.6564120370370371</v>
      </c>
      <c r="AG128" s="2">
        <f t="shared" si="17"/>
        <v>0.66666666666666663</v>
      </c>
      <c r="AH128" t="s">
        <v>23</v>
      </c>
    </row>
    <row r="129" spans="1:34" x14ac:dyDescent="0.25">
      <c r="A129">
        <v>1180003</v>
      </c>
      <c r="B129" t="s">
        <v>54</v>
      </c>
      <c r="E129">
        <v>62025</v>
      </c>
      <c r="F129" t="s">
        <v>20</v>
      </c>
      <c r="G129" t="s">
        <v>55</v>
      </c>
      <c r="H129">
        <v>5585</v>
      </c>
      <c r="I129" t="s">
        <v>38</v>
      </c>
      <c r="J129">
        <f>VLOOKUP(I129,Key!$A$1:$C$73,2,FALSE)</f>
        <v>43.038649999999997</v>
      </c>
      <c r="K129">
        <f>VLOOKUP(I129,Key!$A$1:$C$73,3,FALSE)</f>
        <v>-87.921930000000003</v>
      </c>
      <c r="L129" t="s">
        <v>38</v>
      </c>
      <c r="M129">
        <f>VLOOKUP(L129,Key!$A$1:$C$73,2,FALSE)</f>
        <v>43.038649999999997</v>
      </c>
      <c r="N129">
        <f>VLOOKUP(L129,Key!$A$1:$C$73,3,FALSE)</f>
        <v>-87.921930000000003</v>
      </c>
      <c r="O129">
        <v>134</v>
      </c>
      <c r="P129">
        <v>15</v>
      </c>
      <c r="Q129">
        <v>18</v>
      </c>
      <c r="R129">
        <v>17.100000000000001</v>
      </c>
      <c r="S129">
        <v>720</v>
      </c>
      <c r="T129">
        <f t="shared" si="9"/>
        <v>-1</v>
      </c>
      <c r="U129" s="1">
        <v>42847</v>
      </c>
      <c r="V129" s="13">
        <f t="shared" si="10"/>
        <v>42826</v>
      </c>
      <c r="W129" s="14">
        <f t="shared" si="11"/>
        <v>42847</v>
      </c>
      <c r="X129" s="1" t="str">
        <f t="shared" si="12"/>
        <v>Saturday</v>
      </c>
      <c r="Y129" s="2">
        <v>0.23444444444444446</v>
      </c>
      <c r="Z129" s="2">
        <f t="shared" si="13"/>
        <v>0.25</v>
      </c>
      <c r="AA129">
        <f>1</f>
        <v>1</v>
      </c>
      <c r="AB129" s="1">
        <v>42847</v>
      </c>
      <c r="AC129" s="13">
        <f t="shared" si="14"/>
        <v>42826</v>
      </c>
      <c r="AD129" s="14">
        <f t="shared" si="15"/>
        <v>42847</v>
      </c>
      <c r="AE129" s="1" t="str">
        <f t="shared" si="16"/>
        <v>Saturday</v>
      </c>
      <c r="AF129" s="2">
        <v>0.3272916666666667</v>
      </c>
      <c r="AG129" s="2">
        <f t="shared" si="17"/>
        <v>0.33333333333333331</v>
      </c>
      <c r="AH129" t="s">
        <v>25</v>
      </c>
    </row>
    <row r="130" spans="1:34" x14ac:dyDescent="0.25">
      <c r="A130">
        <v>1194758</v>
      </c>
      <c r="B130" t="s">
        <v>54</v>
      </c>
      <c r="E130">
        <v>53212</v>
      </c>
      <c r="F130" t="s">
        <v>20</v>
      </c>
      <c r="G130" t="s">
        <v>55</v>
      </c>
      <c r="H130">
        <v>344</v>
      </c>
      <c r="I130" t="s">
        <v>86</v>
      </c>
      <c r="J130">
        <f>VLOOKUP(I130,Key!$A$1:$C$73,2,FALSE)</f>
        <v>43.052549999999997</v>
      </c>
      <c r="K130">
        <f>VLOOKUP(I130,Key!$A$1:$C$73,3,FALSE)</f>
        <v>-87.909329999999997</v>
      </c>
      <c r="L130" t="s">
        <v>86</v>
      </c>
      <c r="M130">
        <f>VLOOKUP(L130,Key!$A$1:$C$73,2,FALSE)</f>
        <v>43.052549999999997</v>
      </c>
      <c r="N130">
        <f>VLOOKUP(L130,Key!$A$1:$C$73,3,FALSE)</f>
        <v>-87.909329999999997</v>
      </c>
      <c r="O130">
        <v>77</v>
      </c>
      <c r="P130">
        <v>9</v>
      </c>
      <c r="Q130">
        <v>11.6</v>
      </c>
      <c r="R130">
        <v>11</v>
      </c>
      <c r="S130">
        <v>462</v>
      </c>
      <c r="T130">
        <f t="shared" ref="T130:T193" si="18">-1</f>
        <v>-1</v>
      </c>
      <c r="U130" s="1">
        <v>42833</v>
      </c>
      <c r="V130" s="13">
        <f t="shared" ref="V130:V193" si="19">DATE(YEAR(U130), MONTH(U130), 1)</f>
        <v>42826</v>
      </c>
      <c r="W130" s="14">
        <f t="shared" ref="W130:W193" si="20">U130</f>
        <v>42833</v>
      </c>
      <c r="X130" s="1" t="str">
        <f t="shared" ref="X130:X193" si="21">TEXT(W130,"dddd")</f>
        <v>Saturday</v>
      </c>
      <c r="Y130" s="2">
        <v>0.77718750000000003</v>
      </c>
      <c r="Z130" s="2">
        <f t="shared" ref="Z130:Z193" si="22">MROUND(Y130, "1:00")</f>
        <v>0.79166666666666663</v>
      </c>
      <c r="AA130">
        <f>1</f>
        <v>1</v>
      </c>
      <c r="AB130" s="1">
        <v>42833</v>
      </c>
      <c r="AC130" s="13">
        <f t="shared" ref="AC130:AC193" si="23">DATE(YEAR(AB130), MONTH(AB130), 1)</f>
        <v>42826</v>
      </c>
      <c r="AD130" s="14">
        <f t="shared" ref="AD130:AD193" si="24">AB130</f>
        <v>42833</v>
      </c>
      <c r="AE130" s="1" t="str">
        <f t="shared" ref="AE130:AE193" si="25">TEXT(AD130,"dddd")</f>
        <v>Saturday</v>
      </c>
      <c r="AF130" s="2">
        <v>0.83065972222222229</v>
      </c>
      <c r="AG130" s="2">
        <f t="shared" ref="AG130:AG193" si="26">MROUND(AF130, "1:00")</f>
        <v>0.83333333333333326</v>
      </c>
      <c r="AH130" t="s">
        <v>25</v>
      </c>
    </row>
    <row r="131" spans="1:34" x14ac:dyDescent="0.25">
      <c r="A131">
        <v>1194943</v>
      </c>
      <c r="B131" t="s">
        <v>54</v>
      </c>
      <c r="E131">
        <v>53212</v>
      </c>
      <c r="F131" t="s">
        <v>20</v>
      </c>
      <c r="G131" t="s">
        <v>55</v>
      </c>
      <c r="H131">
        <v>317</v>
      </c>
      <c r="I131" t="s">
        <v>79</v>
      </c>
      <c r="J131">
        <f>VLOOKUP(I131,Key!$A$1:$C$73,2,FALSE)</f>
        <v>43.04804</v>
      </c>
      <c r="K131">
        <f>VLOOKUP(I131,Key!$A$1:$C$73,3,FALSE)</f>
        <v>-87.896720000000002</v>
      </c>
      <c r="L131" t="s">
        <v>79</v>
      </c>
      <c r="M131">
        <f>VLOOKUP(L131,Key!$A$1:$C$73,2,FALSE)</f>
        <v>43.04804</v>
      </c>
      <c r="N131">
        <f>VLOOKUP(L131,Key!$A$1:$C$73,3,FALSE)</f>
        <v>-87.896720000000002</v>
      </c>
      <c r="O131">
        <v>32</v>
      </c>
      <c r="P131">
        <v>0</v>
      </c>
      <c r="Q131">
        <v>4.8</v>
      </c>
      <c r="R131">
        <v>4.5999999999999996</v>
      </c>
      <c r="S131">
        <v>192</v>
      </c>
      <c r="T131">
        <f t="shared" si="18"/>
        <v>-1</v>
      </c>
      <c r="U131" s="1">
        <v>42840</v>
      </c>
      <c r="V131" s="13">
        <f t="shared" si="19"/>
        <v>42826</v>
      </c>
      <c r="W131" s="14">
        <f t="shared" si="20"/>
        <v>42840</v>
      </c>
      <c r="X131" s="1" t="str">
        <f t="shared" si="21"/>
        <v>Saturday</v>
      </c>
      <c r="Y131" s="2">
        <v>0.36223379629629626</v>
      </c>
      <c r="Z131" s="2">
        <f t="shared" si="22"/>
        <v>0.375</v>
      </c>
      <c r="AA131">
        <f>1</f>
        <v>1</v>
      </c>
      <c r="AB131" s="1">
        <v>42840</v>
      </c>
      <c r="AC131" s="13">
        <f t="shared" si="23"/>
        <v>42826</v>
      </c>
      <c r="AD131" s="14">
        <f t="shared" si="24"/>
        <v>42840</v>
      </c>
      <c r="AE131" s="1" t="str">
        <f t="shared" si="25"/>
        <v>Saturday</v>
      </c>
      <c r="AF131" s="2">
        <v>0.38452546296296292</v>
      </c>
      <c r="AG131" s="2">
        <f t="shared" si="26"/>
        <v>0.375</v>
      </c>
      <c r="AH131" t="s">
        <v>25</v>
      </c>
    </row>
    <row r="132" spans="1:34" x14ac:dyDescent="0.25">
      <c r="A132">
        <v>1194943</v>
      </c>
      <c r="B132" t="s">
        <v>54</v>
      </c>
      <c r="E132">
        <v>53212</v>
      </c>
      <c r="F132" t="s">
        <v>20</v>
      </c>
      <c r="G132" t="s">
        <v>55</v>
      </c>
      <c r="H132">
        <v>45</v>
      </c>
      <c r="I132" t="s">
        <v>81</v>
      </c>
      <c r="J132">
        <f>VLOOKUP(I132,Key!$A$1:$C$73,2,FALSE)</f>
        <v>43.058010000000003</v>
      </c>
      <c r="K132">
        <f>VLOOKUP(I132,Key!$A$1:$C$73,3,FALSE)</f>
        <v>-87.877300000000005</v>
      </c>
      <c r="L132" t="s">
        <v>81</v>
      </c>
      <c r="M132">
        <f>VLOOKUP(L132,Key!$A$1:$C$73,2,FALSE)</f>
        <v>43.058010000000003</v>
      </c>
      <c r="N132">
        <f>VLOOKUP(L132,Key!$A$1:$C$73,3,FALSE)</f>
        <v>-87.877300000000005</v>
      </c>
      <c r="O132">
        <v>51</v>
      </c>
      <c r="P132">
        <v>6</v>
      </c>
      <c r="Q132">
        <v>7.7</v>
      </c>
      <c r="R132">
        <v>7.3</v>
      </c>
      <c r="S132">
        <v>306</v>
      </c>
      <c r="T132">
        <f t="shared" si="18"/>
        <v>-1</v>
      </c>
      <c r="U132" s="1">
        <v>42848</v>
      </c>
      <c r="V132" s="13">
        <f t="shared" si="19"/>
        <v>42826</v>
      </c>
      <c r="W132" s="14">
        <f t="shared" si="20"/>
        <v>42848</v>
      </c>
      <c r="X132" s="1" t="str">
        <f t="shared" si="21"/>
        <v>Sunday</v>
      </c>
      <c r="Y132" s="2">
        <v>0.39276620370370369</v>
      </c>
      <c r="Z132" s="2">
        <f t="shared" si="22"/>
        <v>0.375</v>
      </c>
      <c r="AA132">
        <f>1</f>
        <v>1</v>
      </c>
      <c r="AB132" s="1">
        <v>42848</v>
      </c>
      <c r="AC132" s="13">
        <f t="shared" si="23"/>
        <v>42826</v>
      </c>
      <c r="AD132" s="14">
        <f t="shared" si="24"/>
        <v>42848</v>
      </c>
      <c r="AE132" s="1" t="str">
        <f t="shared" si="25"/>
        <v>Sunday</v>
      </c>
      <c r="AF132" s="2">
        <v>0.42824074074074076</v>
      </c>
      <c r="AG132" s="2">
        <f t="shared" si="26"/>
        <v>0.41666666666666663</v>
      </c>
      <c r="AH132" t="s">
        <v>25</v>
      </c>
    </row>
    <row r="133" spans="1:34" x14ac:dyDescent="0.25">
      <c r="A133">
        <v>1215455</v>
      </c>
      <c r="B133" t="s">
        <v>54</v>
      </c>
      <c r="E133">
        <v>53215</v>
      </c>
      <c r="F133" t="s">
        <v>20</v>
      </c>
      <c r="G133" t="s">
        <v>55</v>
      </c>
      <c r="H133">
        <v>317</v>
      </c>
      <c r="I133" t="s">
        <v>77</v>
      </c>
      <c r="J133">
        <f>VLOOKUP(I133,Key!$A$1:$C$73,2,FALSE)</f>
        <v>43.036900000000003</v>
      </c>
      <c r="K133">
        <f>VLOOKUP(I133,Key!$A$1:$C$73,3,FALSE)</f>
        <v>-87.89667</v>
      </c>
      <c r="L133" t="s">
        <v>77</v>
      </c>
      <c r="M133">
        <f>VLOOKUP(L133,Key!$A$1:$C$73,2,FALSE)</f>
        <v>43.036900000000003</v>
      </c>
      <c r="N133">
        <f>VLOOKUP(L133,Key!$A$1:$C$73,3,FALSE)</f>
        <v>-87.89667</v>
      </c>
      <c r="O133">
        <v>37</v>
      </c>
      <c r="P133">
        <v>6</v>
      </c>
      <c r="Q133">
        <v>5.6</v>
      </c>
      <c r="R133">
        <v>5.3</v>
      </c>
      <c r="S133">
        <v>222</v>
      </c>
      <c r="T133">
        <f t="shared" si="18"/>
        <v>-1</v>
      </c>
      <c r="U133" s="1">
        <v>42841</v>
      </c>
      <c r="V133" s="13">
        <f t="shared" si="19"/>
        <v>42826</v>
      </c>
      <c r="W133" s="14">
        <f t="shared" si="20"/>
        <v>42841</v>
      </c>
      <c r="X133" s="1" t="str">
        <f t="shared" si="21"/>
        <v>Sunday</v>
      </c>
      <c r="Y133" s="2">
        <v>0.76762731481481483</v>
      </c>
      <c r="Z133" s="2">
        <f t="shared" si="22"/>
        <v>0.75</v>
      </c>
      <c r="AA133">
        <f>1</f>
        <v>1</v>
      </c>
      <c r="AB133" s="1">
        <v>42841</v>
      </c>
      <c r="AC133" s="13">
        <f t="shared" si="23"/>
        <v>42826</v>
      </c>
      <c r="AD133" s="14">
        <f t="shared" si="24"/>
        <v>42841</v>
      </c>
      <c r="AE133" s="1" t="str">
        <f t="shared" si="25"/>
        <v>Sunday</v>
      </c>
      <c r="AF133" s="2">
        <v>0.79348379629629628</v>
      </c>
      <c r="AG133" s="2">
        <f t="shared" si="26"/>
        <v>0.79166666666666663</v>
      </c>
      <c r="AH133" t="s">
        <v>25</v>
      </c>
    </row>
    <row r="134" spans="1:34" x14ac:dyDescent="0.25">
      <c r="A134">
        <v>1217885</v>
      </c>
      <c r="B134" t="s">
        <v>54</v>
      </c>
      <c r="E134">
        <v>53202</v>
      </c>
      <c r="F134" t="s">
        <v>20</v>
      </c>
      <c r="G134" t="s">
        <v>55</v>
      </c>
      <c r="H134">
        <v>11076</v>
      </c>
      <c r="I134" t="s">
        <v>78</v>
      </c>
      <c r="J134">
        <f>VLOOKUP(I134,Key!$A$1:$C$73,2,FALSE)</f>
        <v>43.048200000000001</v>
      </c>
      <c r="K134">
        <f>VLOOKUP(I134,Key!$A$1:$C$73,3,FALSE)</f>
        <v>-87.900859999999994</v>
      </c>
      <c r="L134" t="s">
        <v>78</v>
      </c>
      <c r="M134">
        <f>VLOOKUP(L134,Key!$A$1:$C$73,2,FALSE)</f>
        <v>43.048200000000001</v>
      </c>
      <c r="N134">
        <f>VLOOKUP(L134,Key!$A$1:$C$73,3,FALSE)</f>
        <v>-87.900859999999994</v>
      </c>
      <c r="O134">
        <v>41</v>
      </c>
      <c r="P134">
        <v>6</v>
      </c>
      <c r="Q134">
        <v>6.2</v>
      </c>
      <c r="R134">
        <v>5.8</v>
      </c>
      <c r="S134">
        <v>246</v>
      </c>
      <c r="T134">
        <f t="shared" si="18"/>
        <v>-1</v>
      </c>
      <c r="U134" s="1">
        <v>42833</v>
      </c>
      <c r="V134" s="13">
        <f t="shared" si="19"/>
        <v>42826</v>
      </c>
      <c r="W134" s="14">
        <f t="shared" si="20"/>
        <v>42833</v>
      </c>
      <c r="X134" s="1" t="str">
        <f t="shared" si="21"/>
        <v>Saturday</v>
      </c>
      <c r="Y134" s="2">
        <v>0.44991898148148146</v>
      </c>
      <c r="Z134" s="2">
        <f t="shared" si="22"/>
        <v>0.45833333333333331</v>
      </c>
      <c r="AA134">
        <f>1</f>
        <v>1</v>
      </c>
      <c r="AB134" s="1">
        <v>42833</v>
      </c>
      <c r="AC134" s="13">
        <f t="shared" si="23"/>
        <v>42826</v>
      </c>
      <c r="AD134" s="14">
        <f t="shared" si="24"/>
        <v>42833</v>
      </c>
      <c r="AE134" s="1" t="str">
        <f t="shared" si="25"/>
        <v>Saturday</v>
      </c>
      <c r="AF134" s="2">
        <v>0.47846064814814815</v>
      </c>
      <c r="AG134" s="2">
        <f t="shared" si="26"/>
        <v>0.45833333333333331</v>
      </c>
      <c r="AH134" t="s">
        <v>25</v>
      </c>
    </row>
    <row r="135" spans="1:34" x14ac:dyDescent="0.25">
      <c r="A135">
        <v>1222400</v>
      </c>
      <c r="B135" t="s">
        <v>54</v>
      </c>
      <c r="E135">
        <v>53202</v>
      </c>
      <c r="F135" t="s">
        <v>20</v>
      </c>
      <c r="G135" t="s">
        <v>55</v>
      </c>
      <c r="H135">
        <v>15</v>
      </c>
      <c r="I135" t="s">
        <v>33</v>
      </c>
      <c r="J135">
        <f>VLOOKUP(I135,Key!$A$1:$C$73,2,FALSE)</f>
        <v>43.045712999999999</v>
      </c>
      <c r="K135">
        <f>VLOOKUP(I135,Key!$A$1:$C$73,3,FALSE)</f>
        <v>-87.899756999999994</v>
      </c>
      <c r="L135" t="s">
        <v>22</v>
      </c>
      <c r="M135">
        <f>VLOOKUP(L135,Key!$A$1:$C$73,2,FALSE)</f>
        <v>43.058619999999998</v>
      </c>
      <c r="N135">
        <f>VLOOKUP(L135,Key!$A$1:$C$73,3,FALSE)</f>
        <v>-87.885319999999993</v>
      </c>
      <c r="O135">
        <v>13</v>
      </c>
      <c r="P135">
        <v>3</v>
      </c>
      <c r="Q135">
        <v>2</v>
      </c>
      <c r="R135">
        <v>1.9</v>
      </c>
      <c r="S135">
        <v>78</v>
      </c>
      <c r="T135">
        <f t="shared" si="18"/>
        <v>-1</v>
      </c>
      <c r="U135" s="1">
        <v>42846</v>
      </c>
      <c r="V135" s="13">
        <f t="shared" si="19"/>
        <v>42826</v>
      </c>
      <c r="W135" s="14">
        <f t="shared" si="20"/>
        <v>42846</v>
      </c>
      <c r="X135" s="1" t="str">
        <f t="shared" si="21"/>
        <v>Friday</v>
      </c>
      <c r="Y135" s="2">
        <v>0.79129629629629628</v>
      </c>
      <c r="Z135" s="2">
        <f t="shared" si="22"/>
        <v>0.79166666666666663</v>
      </c>
      <c r="AA135">
        <f>1</f>
        <v>1</v>
      </c>
      <c r="AB135" s="1">
        <v>42846</v>
      </c>
      <c r="AC135" s="13">
        <f t="shared" si="23"/>
        <v>42826</v>
      </c>
      <c r="AD135" s="14">
        <f t="shared" si="24"/>
        <v>42846</v>
      </c>
      <c r="AE135" s="1" t="str">
        <f t="shared" si="25"/>
        <v>Friday</v>
      </c>
      <c r="AF135" s="2">
        <v>0.80065972222222215</v>
      </c>
      <c r="AG135" s="2">
        <f t="shared" si="26"/>
        <v>0.79166666666666663</v>
      </c>
      <c r="AH135" t="s">
        <v>23</v>
      </c>
    </row>
    <row r="136" spans="1:34" x14ac:dyDescent="0.25">
      <c r="A136">
        <v>1223489</v>
      </c>
      <c r="B136" t="s">
        <v>54</v>
      </c>
      <c r="E136">
        <v>53202</v>
      </c>
      <c r="F136" t="s">
        <v>20</v>
      </c>
      <c r="G136" t="s">
        <v>55</v>
      </c>
      <c r="H136">
        <v>5425</v>
      </c>
      <c r="I136" t="s">
        <v>33</v>
      </c>
      <c r="J136">
        <f>VLOOKUP(I136,Key!$A$1:$C$73,2,FALSE)</f>
        <v>43.045712999999999</v>
      </c>
      <c r="K136">
        <f>VLOOKUP(I136,Key!$A$1:$C$73,3,FALSE)</f>
        <v>-87.899756999999994</v>
      </c>
      <c r="L136" t="s">
        <v>104</v>
      </c>
      <c r="M136" t="e">
        <f>VLOOKUP(L136,Key!$A$1:$C$73,2,FALSE)</f>
        <v>#N/A</v>
      </c>
      <c r="N136" t="e">
        <f>VLOOKUP(L136,Key!$A$1:$C$73,3,FALSE)</f>
        <v>#N/A</v>
      </c>
      <c r="O136">
        <v>7</v>
      </c>
      <c r="P136">
        <v>0</v>
      </c>
      <c r="Q136">
        <v>1.1000000000000001</v>
      </c>
      <c r="R136">
        <v>1</v>
      </c>
      <c r="S136">
        <v>42</v>
      </c>
      <c r="T136">
        <f t="shared" si="18"/>
        <v>-1</v>
      </c>
      <c r="U136" s="1">
        <v>42848</v>
      </c>
      <c r="V136" s="13">
        <f t="shared" si="19"/>
        <v>42826</v>
      </c>
      <c r="W136" s="14">
        <f t="shared" si="20"/>
        <v>42848</v>
      </c>
      <c r="X136" s="1" t="str">
        <f t="shared" si="21"/>
        <v>Sunday</v>
      </c>
      <c r="Y136" s="2">
        <v>0.57621527777777781</v>
      </c>
      <c r="Z136" s="2">
        <f t="shared" si="22"/>
        <v>0.58333333333333326</v>
      </c>
      <c r="AA136">
        <f>1</f>
        <v>1</v>
      </c>
      <c r="AB136" s="1">
        <v>42848</v>
      </c>
      <c r="AC136" s="13">
        <f t="shared" si="23"/>
        <v>42826</v>
      </c>
      <c r="AD136" s="14">
        <f t="shared" si="24"/>
        <v>42848</v>
      </c>
      <c r="AE136" s="1" t="str">
        <f t="shared" si="25"/>
        <v>Sunday</v>
      </c>
      <c r="AF136" s="2">
        <v>0.58086805555555554</v>
      </c>
      <c r="AG136" s="2">
        <f t="shared" si="26"/>
        <v>0.58333333333333326</v>
      </c>
      <c r="AH136" t="s">
        <v>23</v>
      </c>
    </row>
    <row r="137" spans="1:34" x14ac:dyDescent="0.25">
      <c r="A137">
        <v>1229165</v>
      </c>
      <c r="B137" t="s">
        <v>54</v>
      </c>
      <c r="E137">
        <v>60099</v>
      </c>
      <c r="F137" t="s">
        <v>20</v>
      </c>
      <c r="G137" t="s">
        <v>55</v>
      </c>
      <c r="H137">
        <v>22</v>
      </c>
      <c r="I137" t="s">
        <v>62</v>
      </c>
      <c r="J137">
        <f>VLOOKUP(I137,Key!$A$1:$C$73,2,FALSE)</f>
        <v>43.052460000000004</v>
      </c>
      <c r="K137">
        <f>VLOOKUP(I137,Key!$A$1:$C$73,3,FALSE)</f>
        <v>-87.891000000000005</v>
      </c>
      <c r="L137" t="s">
        <v>62</v>
      </c>
      <c r="M137">
        <f>VLOOKUP(L137,Key!$A$1:$C$73,2,FALSE)</f>
        <v>43.052460000000004</v>
      </c>
      <c r="N137">
        <f>VLOOKUP(L137,Key!$A$1:$C$73,3,FALSE)</f>
        <v>-87.891000000000005</v>
      </c>
      <c r="O137">
        <v>102</v>
      </c>
      <c r="P137">
        <v>12</v>
      </c>
      <c r="Q137">
        <v>15.3</v>
      </c>
      <c r="R137">
        <v>14.5</v>
      </c>
      <c r="S137">
        <v>612</v>
      </c>
      <c r="T137">
        <f t="shared" si="18"/>
        <v>-1</v>
      </c>
      <c r="U137" s="1">
        <v>42834</v>
      </c>
      <c r="V137" s="13">
        <f t="shared" si="19"/>
        <v>42826</v>
      </c>
      <c r="W137" s="14">
        <f t="shared" si="20"/>
        <v>42834</v>
      </c>
      <c r="X137" s="1" t="str">
        <f t="shared" si="21"/>
        <v>Sunday</v>
      </c>
      <c r="Y137" s="2">
        <v>0.71305555555555555</v>
      </c>
      <c r="Z137" s="2">
        <f t="shared" si="22"/>
        <v>0.70833333333333326</v>
      </c>
      <c r="AA137">
        <f>1</f>
        <v>1</v>
      </c>
      <c r="AB137" s="1">
        <v>42834</v>
      </c>
      <c r="AC137" s="13">
        <f t="shared" si="23"/>
        <v>42826</v>
      </c>
      <c r="AD137" s="14">
        <f t="shared" si="24"/>
        <v>42834</v>
      </c>
      <c r="AE137" s="1" t="str">
        <f t="shared" si="25"/>
        <v>Sunday</v>
      </c>
      <c r="AF137" s="2">
        <v>0.78355324074074073</v>
      </c>
      <c r="AG137" s="2">
        <f t="shared" si="26"/>
        <v>0.79166666666666663</v>
      </c>
      <c r="AH137" t="s">
        <v>25</v>
      </c>
    </row>
    <row r="138" spans="1:34" x14ac:dyDescent="0.25">
      <c r="A138">
        <v>1229639</v>
      </c>
      <c r="B138" t="s">
        <v>54</v>
      </c>
      <c r="E138">
        <v>19406</v>
      </c>
      <c r="F138" t="s">
        <v>20</v>
      </c>
      <c r="G138" t="s">
        <v>55</v>
      </c>
      <c r="H138">
        <v>5532</v>
      </c>
      <c r="I138" t="s">
        <v>84</v>
      </c>
      <c r="J138">
        <f>VLOOKUP(I138,Key!$A$1:$C$73,2,FALSE)</f>
        <v>43.040154000000001</v>
      </c>
      <c r="K138">
        <f>VLOOKUP(I138,Key!$A$1:$C$73,3,FALSE)</f>
        <v>-87.932113000000001</v>
      </c>
      <c r="L138" t="s">
        <v>84</v>
      </c>
      <c r="M138">
        <f>VLOOKUP(L138,Key!$A$1:$C$73,2,FALSE)</f>
        <v>43.040154000000001</v>
      </c>
      <c r="N138">
        <f>VLOOKUP(L138,Key!$A$1:$C$73,3,FALSE)</f>
        <v>-87.932113000000001</v>
      </c>
      <c r="O138">
        <v>92</v>
      </c>
      <c r="P138">
        <v>9</v>
      </c>
      <c r="Q138">
        <v>13.8</v>
      </c>
      <c r="R138">
        <v>13.1</v>
      </c>
      <c r="S138">
        <v>552</v>
      </c>
      <c r="T138">
        <f t="shared" si="18"/>
        <v>-1</v>
      </c>
      <c r="U138" s="1">
        <v>42841</v>
      </c>
      <c r="V138" s="13">
        <f t="shared" si="19"/>
        <v>42826</v>
      </c>
      <c r="W138" s="14">
        <f t="shared" si="20"/>
        <v>42841</v>
      </c>
      <c r="X138" s="1" t="str">
        <f t="shared" si="21"/>
        <v>Sunday</v>
      </c>
      <c r="Y138" s="2">
        <v>0.29540509259259257</v>
      </c>
      <c r="Z138" s="2">
        <f t="shared" si="22"/>
        <v>0.29166666666666663</v>
      </c>
      <c r="AA138">
        <f>1</f>
        <v>1</v>
      </c>
      <c r="AB138" s="1">
        <v>42841</v>
      </c>
      <c r="AC138" s="13">
        <f t="shared" si="23"/>
        <v>42826</v>
      </c>
      <c r="AD138" s="14">
        <f t="shared" si="24"/>
        <v>42841</v>
      </c>
      <c r="AE138" s="1" t="str">
        <f t="shared" si="25"/>
        <v>Sunday</v>
      </c>
      <c r="AF138" s="2">
        <v>0.359375</v>
      </c>
      <c r="AG138" s="2">
        <f t="shared" si="26"/>
        <v>0.375</v>
      </c>
      <c r="AH138" t="s">
        <v>25</v>
      </c>
    </row>
    <row r="139" spans="1:34" x14ac:dyDescent="0.25">
      <c r="A139">
        <v>1229639</v>
      </c>
      <c r="B139" t="s">
        <v>54</v>
      </c>
      <c r="E139">
        <v>19406</v>
      </c>
      <c r="F139" t="s">
        <v>20</v>
      </c>
      <c r="G139" t="s">
        <v>55</v>
      </c>
      <c r="H139">
        <v>319</v>
      </c>
      <c r="I139" t="s">
        <v>81</v>
      </c>
      <c r="J139">
        <f>VLOOKUP(I139,Key!$A$1:$C$73,2,FALSE)</f>
        <v>43.058010000000003</v>
      </c>
      <c r="K139">
        <f>VLOOKUP(I139,Key!$A$1:$C$73,3,FALSE)</f>
        <v>-87.877300000000005</v>
      </c>
      <c r="L139" t="s">
        <v>38</v>
      </c>
      <c r="M139">
        <f>VLOOKUP(L139,Key!$A$1:$C$73,2,FALSE)</f>
        <v>43.038649999999997</v>
      </c>
      <c r="N139">
        <f>VLOOKUP(L139,Key!$A$1:$C$73,3,FALSE)</f>
        <v>-87.921930000000003</v>
      </c>
      <c r="O139">
        <v>35</v>
      </c>
      <c r="P139">
        <v>6</v>
      </c>
      <c r="Q139">
        <v>5.3</v>
      </c>
      <c r="R139">
        <v>5</v>
      </c>
      <c r="S139">
        <v>210</v>
      </c>
      <c r="T139">
        <f t="shared" si="18"/>
        <v>-1</v>
      </c>
      <c r="U139" s="1">
        <v>42834</v>
      </c>
      <c r="V139" s="13">
        <f t="shared" si="19"/>
        <v>42826</v>
      </c>
      <c r="W139" s="14">
        <f t="shared" si="20"/>
        <v>42834</v>
      </c>
      <c r="X139" s="1" t="str">
        <f t="shared" si="21"/>
        <v>Sunday</v>
      </c>
      <c r="Y139" s="2">
        <v>0.61450231481481488</v>
      </c>
      <c r="Z139" s="2">
        <f t="shared" si="22"/>
        <v>0.625</v>
      </c>
      <c r="AA139">
        <f>1</f>
        <v>1</v>
      </c>
      <c r="AB139" s="1">
        <v>42834</v>
      </c>
      <c r="AC139" s="13">
        <f t="shared" si="23"/>
        <v>42826</v>
      </c>
      <c r="AD139" s="14">
        <f t="shared" si="24"/>
        <v>42834</v>
      </c>
      <c r="AE139" s="1" t="str">
        <f t="shared" si="25"/>
        <v>Sunday</v>
      </c>
      <c r="AF139" s="2">
        <v>0.63851851851851849</v>
      </c>
      <c r="AG139" s="2">
        <f t="shared" si="26"/>
        <v>0.625</v>
      </c>
      <c r="AH139" t="s">
        <v>23</v>
      </c>
    </row>
    <row r="140" spans="1:34" x14ac:dyDescent="0.25">
      <c r="A140">
        <v>1243888</v>
      </c>
      <c r="B140" t="s">
        <v>54</v>
      </c>
      <c r="E140">
        <v>90274</v>
      </c>
      <c r="F140" t="s">
        <v>20</v>
      </c>
      <c r="G140" t="s">
        <v>55</v>
      </c>
      <c r="H140">
        <v>5552</v>
      </c>
      <c r="I140" t="s">
        <v>28</v>
      </c>
      <c r="J140">
        <f>VLOOKUP(I140,Key!$A$1:$C$73,2,FALSE)</f>
        <v>43.038580000000003</v>
      </c>
      <c r="K140">
        <f>VLOOKUP(I140,Key!$A$1:$C$73,3,FALSE)</f>
        <v>-87.90934</v>
      </c>
      <c r="L140" t="s">
        <v>104</v>
      </c>
      <c r="M140" t="e">
        <f>VLOOKUP(L140,Key!$A$1:$C$73,2,FALSE)</f>
        <v>#N/A</v>
      </c>
      <c r="N140" t="e">
        <f>VLOOKUP(L140,Key!$A$1:$C$73,3,FALSE)</f>
        <v>#N/A</v>
      </c>
      <c r="O140">
        <v>6859</v>
      </c>
      <c r="P140">
        <v>0</v>
      </c>
      <c r="Q140">
        <v>18</v>
      </c>
      <c r="R140">
        <v>17.100000000000001</v>
      </c>
      <c r="S140">
        <v>720</v>
      </c>
      <c r="T140">
        <f t="shared" si="18"/>
        <v>-1</v>
      </c>
      <c r="U140" s="1">
        <v>42826</v>
      </c>
      <c r="V140" s="13">
        <f t="shared" si="19"/>
        <v>42826</v>
      </c>
      <c r="W140" s="14">
        <f t="shared" si="20"/>
        <v>42826</v>
      </c>
      <c r="X140" s="1" t="str">
        <f t="shared" si="21"/>
        <v>Saturday</v>
      </c>
      <c r="Y140" s="2">
        <v>0.62648148148148153</v>
      </c>
      <c r="Z140" s="2">
        <f t="shared" si="22"/>
        <v>0.625</v>
      </c>
      <c r="AA140">
        <f>1</f>
        <v>1</v>
      </c>
      <c r="AB140" s="1">
        <v>42831</v>
      </c>
      <c r="AC140" s="13">
        <f t="shared" si="23"/>
        <v>42826</v>
      </c>
      <c r="AD140" s="14">
        <f t="shared" si="24"/>
        <v>42831</v>
      </c>
      <c r="AE140" s="1" t="str">
        <f t="shared" si="25"/>
        <v>Thursday</v>
      </c>
      <c r="AF140" s="2">
        <v>0.38958333333333334</v>
      </c>
      <c r="AG140" s="2">
        <f t="shared" si="26"/>
        <v>0.375</v>
      </c>
      <c r="AH140" t="s">
        <v>23</v>
      </c>
    </row>
    <row r="141" spans="1:34" x14ac:dyDescent="0.25">
      <c r="A141">
        <v>1246938</v>
      </c>
      <c r="B141" t="s">
        <v>54</v>
      </c>
      <c r="E141">
        <v>53202</v>
      </c>
      <c r="F141" t="s">
        <v>20</v>
      </c>
      <c r="G141" t="s">
        <v>55</v>
      </c>
      <c r="H141">
        <v>11056</v>
      </c>
      <c r="I141" t="s">
        <v>78</v>
      </c>
      <c r="J141">
        <f>VLOOKUP(I141,Key!$A$1:$C$73,2,FALSE)</f>
        <v>43.048200000000001</v>
      </c>
      <c r="K141">
        <f>VLOOKUP(I141,Key!$A$1:$C$73,3,FALSE)</f>
        <v>-87.900859999999994</v>
      </c>
      <c r="L141" t="s">
        <v>65</v>
      </c>
      <c r="M141">
        <f>VLOOKUP(L141,Key!$A$1:$C$73,2,FALSE)</f>
        <v>43.077359999999999</v>
      </c>
      <c r="N141">
        <f>VLOOKUP(L141,Key!$A$1:$C$73,3,FALSE)</f>
        <v>-87.880769999999998</v>
      </c>
      <c r="O141">
        <v>29</v>
      </c>
      <c r="P141">
        <v>3</v>
      </c>
      <c r="Q141">
        <v>4.4000000000000004</v>
      </c>
      <c r="R141">
        <v>4.0999999999999996</v>
      </c>
      <c r="S141">
        <v>174</v>
      </c>
      <c r="T141">
        <f t="shared" si="18"/>
        <v>-1</v>
      </c>
      <c r="U141" s="1">
        <v>42840</v>
      </c>
      <c r="V141" s="13">
        <f t="shared" si="19"/>
        <v>42826</v>
      </c>
      <c r="W141" s="14">
        <f t="shared" si="20"/>
        <v>42840</v>
      </c>
      <c r="X141" s="1" t="str">
        <f t="shared" si="21"/>
        <v>Saturday</v>
      </c>
      <c r="Y141" s="2">
        <v>0.58304398148148151</v>
      </c>
      <c r="Z141" s="2">
        <f t="shared" si="22"/>
        <v>0.58333333333333326</v>
      </c>
      <c r="AA141">
        <f>1</f>
        <v>1</v>
      </c>
      <c r="AB141" s="1">
        <v>42840</v>
      </c>
      <c r="AC141" s="13">
        <f t="shared" si="23"/>
        <v>42826</v>
      </c>
      <c r="AD141" s="14">
        <f t="shared" si="24"/>
        <v>42840</v>
      </c>
      <c r="AE141" s="1" t="str">
        <f t="shared" si="25"/>
        <v>Saturday</v>
      </c>
      <c r="AF141" s="2">
        <v>0.60341435185185188</v>
      </c>
      <c r="AG141" s="2">
        <f t="shared" si="26"/>
        <v>0.58333333333333326</v>
      </c>
      <c r="AH141" t="s">
        <v>23</v>
      </c>
    </row>
    <row r="142" spans="1:34" x14ac:dyDescent="0.25">
      <c r="A142">
        <v>1263485</v>
      </c>
      <c r="B142" t="s">
        <v>54</v>
      </c>
      <c r="E142">
        <v>53202</v>
      </c>
      <c r="F142" t="s">
        <v>20</v>
      </c>
      <c r="G142" t="s">
        <v>55</v>
      </c>
      <c r="H142">
        <v>204</v>
      </c>
      <c r="I142" t="s">
        <v>84</v>
      </c>
      <c r="J142">
        <f>VLOOKUP(I142,Key!$A$1:$C$73,2,FALSE)</f>
        <v>43.040154000000001</v>
      </c>
      <c r="K142">
        <f>VLOOKUP(I142,Key!$A$1:$C$73,3,FALSE)</f>
        <v>-87.932113000000001</v>
      </c>
      <c r="L142" t="s">
        <v>52</v>
      </c>
      <c r="M142">
        <f>VLOOKUP(L142,Key!$A$1:$C$73,2,FALSE)</f>
        <v>43.042490000000001</v>
      </c>
      <c r="N142">
        <f>VLOOKUP(L142,Key!$A$1:$C$73,3,FALSE)</f>
        <v>-87.909959999999998</v>
      </c>
      <c r="O142">
        <v>8</v>
      </c>
      <c r="P142">
        <v>3</v>
      </c>
      <c r="Q142">
        <v>1.2</v>
      </c>
      <c r="R142">
        <v>1.1000000000000001</v>
      </c>
      <c r="S142">
        <v>48</v>
      </c>
      <c r="T142">
        <f t="shared" si="18"/>
        <v>-1</v>
      </c>
      <c r="U142" s="1">
        <v>42834</v>
      </c>
      <c r="V142" s="13">
        <f t="shared" si="19"/>
        <v>42826</v>
      </c>
      <c r="W142" s="14">
        <f t="shared" si="20"/>
        <v>42834</v>
      </c>
      <c r="X142" s="1" t="str">
        <f t="shared" si="21"/>
        <v>Sunday</v>
      </c>
      <c r="Y142" s="2">
        <v>0.88103009259259257</v>
      </c>
      <c r="Z142" s="2">
        <f t="shared" si="22"/>
        <v>0.875</v>
      </c>
      <c r="AA142">
        <f>1</f>
        <v>1</v>
      </c>
      <c r="AB142" s="1">
        <v>42834</v>
      </c>
      <c r="AC142" s="13">
        <f t="shared" si="23"/>
        <v>42826</v>
      </c>
      <c r="AD142" s="14">
        <f t="shared" si="24"/>
        <v>42834</v>
      </c>
      <c r="AE142" s="1" t="str">
        <f t="shared" si="25"/>
        <v>Sunday</v>
      </c>
      <c r="AF142" s="2">
        <v>0.88673611111111106</v>
      </c>
      <c r="AG142" s="2">
        <f t="shared" si="26"/>
        <v>0.875</v>
      </c>
      <c r="AH142" t="s">
        <v>23</v>
      </c>
    </row>
    <row r="143" spans="1:34" x14ac:dyDescent="0.25">
      <c r="A143">
        <v>1264183</v>
      </c>
      <c r="B143" t="s">
        <v>54</v>
      </c>
      <c r="E143">
        <v>53211</v>
      </c>
      <c r="F143" t="s">
        <v>20</v>
      </c>
      <c r="G143" t="s">
        <v>55</v>
      </c>
      <c r="H143">
        <v>100</v>
      </c>
      <c r="I143" t="s">
        <v>63</v>
      </c>
      <c r="J143">
        <f>VLOOKUP(I143,Key!$A$1:$C$73,2,FALSE)</f>
        <v>43.066893999999998</v>
      </c>
      <c r="K143">
        <f>VLOOKUP(I143,Key!$A$1:$C$73,3,FALSE)</f>
        <v>-87.877936000000005</v>
      </c>
      <c r="L143" t="s">
        <v>36</v>
      </c>
      <c r="M143">
        <f>VLOOKUP(L143,Key!$A$1:$C$73,2,FALSE)</f>
        <v>43.03519</v>
      </c>
      <c r="N143">
        <f>VLOOKUP(L143,Key!$A$1:$C$73,3,FALSE)</f>
        <v>-87.907390000000007</v>
      </c>
      <c r="O143">
        <v>25</v>
      </c>
      <c r="P143">
        <v>0</v>
      </c>
      <c r="Q143">
        <v>3.8</v>
      </c>
      <c r="R143">
        <v>3.6</v>
      </c>
      <c r="S143">
        <v>150</v>
      </c>
      <c r="T143">
        <f t="shared" si="18"/>
        <v>-1</v>
      </c>
      <c r="U143" s="1">
        <v>42826</v>
      </c>
      <c r="V143" s="13">
        <f t="shared" si="19"/>
        <v>42826</v>
      </c>
      <c r="W143" s="14">
        <f t="shared" si="20"/>
        <v>42826</v>
      </c>
      <c r="X143" s="1" t="str">
        <f t="shared" si="21"/>
        <v>Saturday</v>
      </c>
      <c r="Y143" s="2">
        <v>0.45041666666666669</v>
      </c>
      <c r="Z143" s="2">
        <f t="shared" si="22"/>
        <v>0.45833333333333331</v>
      </c>
      <c r="AA143">
        <f>1</f>
        <v>1</v>
      </c>
      <c r="AB143" s="1">
        <v>42826</v>
      </c>
      <c r="AC143" s="13">
        <f t="shared" si="23"/>
        <v>42826</v>
      </c>
      <c r="AD143" s="14">
        <f t="shared" si="24"/>
        <v>42826</v>
      </c>
      <c r="AE143" s="1" t="str">
        <f t="shared" si="25"/>
        <v>Saturday</v>
      </c>
      <c r="AF143" s="2">
        <v>0.4679976851851852</v>
      </c>
      <c r="AG143" s="2">
        <f t="shared" si="26"/>
        <v>0.45833333333333331</v>
      </c>
      <c r="AH143" t="s">
        <v>23</v>
      </c>
    </row>
    <row r="144" spans="1:34" x14ac:dyDescent="0.25">
      <c r="A144">
        <v>1279484</v>
      </c>
      <c r="B144" t="s">
        <v>54</v>
      </c>
      <c r="E144">
        <v>53210</v>
      </c>
      <c r="F144" t="s">
        <v>20</v>
      </c>
      <c r="G144" t="s">
        <v>55</v>
      </c>
      <c r="H144">
        <v>5449</v>
      </c>
      <c r="I144" t="s">
        <v>61</v>
      </c>
      <c r="J144">
        <f>VLOOKUP(I144,Key!$A$1:$C$73,2,FALSE)</f>
        <v>43.060786</v>
      </c>
      <c r="K144">
        <f>VLOOKUP(I144,Key!$A$1:$C$73,3,FALSE)</f>
        <v>-87.883825999999999</v>
      </c>
      <c r="L144" t="s">
        <v>85</v>
      </c>
      <c r="M144">
        <f>VLOOKUP(L144,Key!$A$1:$C$73,2,FALSE)</f>
        <v>43.053040000000003</v>
      </c>
      <c r="N144">
        <f>VLOOKUP(L144,Key!$A$1:$C$73,3,FALSE)</f>
        <v>-87.897660000000002</v>
      </c>
      <c r="O144">
        <v>15</v>
      </c>
      <c r="P144">
        <v>3</v>
      </c>
      <c r="Q144">
        <v>2.2999999999999998</v>
      </c>
      <c r="R144">
        <v>2.1</v>
      </c>
      <c r="S144">
        <v>90</v>
      </c>
      <c r="T144">
        <f t="shared" si="18"/>
        <v>-1</v>
      </c>
      <c r="U144" s="1">
        <v>42841</v>
      </c>
      <c r="V144" s="13">
        <f t="shared" si="19"/>
        <v>42826</v>
      </c>
      <c r="W144" s="14">
        <f t="shared" si="20"/>
        <v>42841</v>
      </c>
      <c r="X144" s="1" t="str">
        <f t="shared" si="21"/>
        <v>Sunday</v>
      </c>
      <c r="Y144" s="2">
        <v>0.55386574074074069</v>
      </c>
      <c r="Z144" s="2">
        <f t="shared" si="22"/>
        <v>0.54166666666666663</v>
      </c>
      <c r="AA144">
        <f>1</f>
        <v>1</v>
      </c>
      <c r="AB144" s="1">
        <v>42841</v>
      </c>
      <c r="AC144" s="13">
        <f t="shared" si="23"/>
        <v>42826</v>
      </c>
      <c r="AD144" s="14">
        <f t="shared" si="24"/>
        <v>42841</v>
      </c>
      <c r="AE144" s="1" t="str">
        <f t="shared" si="25"/>
        <v>Sunday</v>
      </c>
      <c r="AF144" s="2">
        <v>0.5645486111111111</v>
      </c>
      <c r="AG144" s="2">
        <f t="shared" si="26"/>
        <v>0.58333333333333326</v>
      </c>
      <c r="AH144" t="s">
        <v>23</v>
      </c>
    </row>
    <row r="145" spans="1:34" x14ac:dyDescent="0.25">
      <c r="A145">
        <v>1280389</v>
      </c>
      <c r="B145" t="s">
        <v>54</v>
      </c>
      <c r="E145">
        <v>53118</v>
      </c>
      <c r="F145" t="s">
        <v>20</v>
      </c>
      <c r="G145" t="s">
        <v>55</v>
      </c>
      <c r="H145">
        <v>5463</v>
      </c>
      <c r="I145" t="s">
        <v>62</v>
      </c>
      <c r="J145">
        <f>VLOOKUP(I145,Key!$A$1:$C$73,2,FALSE)</f>
        <v>43.052460000000004</v>
      </c>
      <c r="K145">
        <f>VLOOKUP(I145,Key!$A$1:$C$73,3,FALSE)</f>
        <v>-87.891000000000005</v>
      </c>
      <c r="L145" t="s">
        <v>34</v>
      </c>
      <c r="M145">
        <f>VLOOKUP(L145,Key!$A$1:$C$73,2,FALSE)</f>
        <v>43.05097</v>
      </c>
      <c r="N145">
        <f>VLOOKUP(L145,Key!$A$1:$C$73,3,FALSE)</f>
        <v>-87.906440000000003</v>
      </c>
      <c r="O145">
        <v>617</v>
      </c>
      <c r="P145">
        <v>63</v>
      </c>
      <c r="Q145">
        <v>18</v>
      </c>
      <c r="R145">
        <v>17.100000000000001</v>
      </c>
      <c r="S145">
        <v>720</v>
      </c>
      <c r="T145">
        <f t="shared" si="18"/>
        <v>-1</v>
      </c>
      <c r="U145" s="1">
        <v>42848</v>
      </c>
      <c r="V145" s="13">
        <f t="shared" si="19"/>
        <v>42826</v>
      </c>
      <c r="W145" s="14">
        <f t="shared" si="20"/>
        <v>42848</v>
      </c>
      <c r="X145" s="1" t="str">
        <f t="shared" si="21"/>
        <v>Sunday</v>
      </c>
      <c r="Y145" s="2">
        <v>0.48334490740740743</v>
      </c>
      <c r="Z145" s="2">
        <f t="shared" si="22"/>
        <v>0.5</v>
      </c>
      <c r="AA145">
        <f>1</f>
        <v>1</v>
      </c>
      <c r="AB145" s="1">
        <v>42848</v>
      </c>
      <c r="AC145" s="13">
        <f t="shared" si="23"/>
        <v>42826</v>
      </c>
      <c r="AD145" s="14">
        <f t="shared" si="24"/>
        <v>42848</v>
      </c>
      <c r="AE145" s="1" t="str">
        <f t="shared" si="25"/>
        <v>Sunday</v>
      </c>
      <c r="AF145" s="2">
        <v>0.91229166666666661</v>
      </c>
      <c r="AG145" s="2">
        <f t="shared" si="26"/>
        <v>0.91666666666666663</v>
      </c>
      <c r="AH145" t="s">
        <v>23</v>
      </c>
    </row>
    <row r="146" spans="1:34" x14ac:dyDescent="0.25">
      <c r="A146">
        <v>1283069</v>
      </c>
      <c r="B146" t="s">
        <v>54</v>
      </c>
      <c r="E146">
        <v>53024</v>
      </c>
      <c r="F146" t="s">
        <v>20</v>
      </c>
      <c r="G146" t="s">
        <v>55</v>
      </c>
      <c r="H146">
        <v>5554</v>
      </c>
      <c r="I146" t="s">
        <v>62</v>
      </c>
      <c r="J146">
        <f>VLOOKUP(I146,Key!$A$1:$C$73,2,FALSE)</f>
        <v>43.052460000000004</v>
      </c>
      <c r="K146">
        <f>VLOOKUP(I146,Key!$A$1:$C$73,3,FALSE)</f>
        <v>-87.891000000000005</v>
      </c>
      <c r="L146" t="s">
        <v>56</v>
      </c>
      <c r="M146">
        <f>VLOOKUP(L146,Key!$A$1:$C$73,2,FALSE)</f>
        <v>43.004728999999998</v>
      </c>
      <c r="N146">
        <f>VLOOKUP(L146,Key!$A$1:$C$73,3,FALSE)</f>
        <v>-87.905463999999995</v>
      </c>
      <c r="O146">
        <v>31</v>
      </c>
      <c r="P146">
        <v>3</v>
      </c>
      <c r="Q146">
        <v>4.7</v>
      </c>
      <c r="R146">
        <v>4.4000000000000004</v>
      </c>
      <c r="S146">
        <v>186</v>
      </c>
      <c r="T146">
        <f t="shared" si="18"/>
        <v>-1</v>
      </c>
      <c r="U146" s="1">
        <v>42834</v>
      </c>
      <c r="V146" s="13">
        <f t="shared" si="19"/>
        <v>42826</v>
      </c>
      <c r="W146" s="14">
        <f t="shared" si="20"/>
        <v>42834</v>
      </c>
      <c r="X146" s="1" t="str">
        <f t="shared" si="21"/>
        <v>Sunday</v>
      </c>
      <c r="Y146" s="2">
        <v>0.62124999999999997</v>
      </c>
      <c r="Z146" s="2">
        <f t="shared" si="22"/>
        <v>0.625</v>
      </c>
      <c r="AA146">
        <f>1</f>
        <v>1</v>
      </c>
      <c r="AB146" s="1">
        <v>42834</v>
      </c>
      <c r="AC146" s="13">
        <f t="shared" si="23"/>
        <v>42826</v>
      </c>
      <c r="AD146" s="14">
        <f t="shared" si="24"/>
        <v>42834</v>
      </c>
      <c r="AE146" s="1" t="str">
        <f t="shared" si="25"/>
        <v>Sunday</v>
      </c>
      <c r="AF146" s="2">
        <v>0.64285879629629628</v>
      </c>
      <c r="AG146" s="2">
        <f t="shared" si="26"/>
        <v>0.625</v>
      </c>
      <c r="AH146" t="s">
        <v>23</v>
      </c>
    </row>
    <row r="147" spans="1:34" x14ac:dyDescent="0.25">
      <c r="A147">
        <v>1286099</v>
      </c>
      <c r="B147" t="s">
        <v>54</v>
      </c>
      <c r="E147">
        <v>53202</v>
      </c>
      <c r="F147" t="s">
        <v>20</v>
      </c>
      <c r="G147" t="s">
        <v>55</v>
      </c>
      <c r="H147">
        <v>5440</v>
      </c>
      <c r="I147" t="s">
        <v>33</v>
      </c>
      <c r="J147">
        <f>VLOOKUP(I147,Key!$A$1:$C$73,2,FALSE)</f>
        <v>43.045712999999999</v>
      </c>
      <c r="K147">
        <f>VLOOKUP(I147,Key!$A$1:$C$73,3,FALSE)</f>
        <v>-87.899756999999994</v>
      </c>
      <c r="L147" t="s">
        <v>48</v>
      </c>
      <c r="M147">
        <f>VLOOKUP(L147,Key!$A$1:$C$73,2,FALSE)</f>
        <v>43.031320000000001</v>
      </c>
      <c r="N147">
        <f>VLOOKUP(L147,Key!$A$1:$C$73,3,FALSE)</f>
        <v>-87.904259999999994</v>
      </c>
      <c r="O147">
        <v>55</v>
      </c>
      <c r="P147">
        <v>3</v>
      </c>
      <c r="Q147">
        <v>8.3000000000000007</v>
      </c>
      <c r="R147">
        <v>7.8</v>
      </c>
      <c r="S147">
        <v>330</v>
      </c>
      <c r="T147">
        <f t="shared" si="18"/>
        <v>-1</v>
      </c>
      <c r="U147" s="1">
        <v>42826</v>
      </c>
      <c r="V147" s="13">
        <f t="shared" si="19"/>
        <v>42826</v>
      </c>
      <c r="W147" s="14">
        <f t="shared" si="20"/>
        <v>42826</v>
      </c>
      <c r="X147" s="1" t="str">
        <f t="shared" si="21"/>
        <v>Saturday</v>
      </c>
      <c r="Y147" s="2">
        <v>0.48319444444444443</v>
      </c>
      <c r="Z147" s="2">
        <f t="shared" si="22"/>
        <v>0.5</v>
      </c>
      <c r="AA147">
        <f>1</f>
        <v>1</v>
      </c>
      <c r="AB147" s="1">
        <v>42826</v>
      </c>
      <c r="AC147" s="13">
        <f t="shared" si="23"/>
        <v>42826</v>
      </c>
      <c r="AD147" s="14">
        <f t="shared" si="24"/>
        <v>42826</v>
      </c>
      <c r="AE147" s="1" t="str">
        <f t="shared" si="25"/>
        <v>Saturday</v>
      </c>
      <c r="AF147" s="2">
        <v>0.52085648148148145</v>
      </c>
      <c r="AG147" s="2">
        <f t="shared" si="26"/>
        <v>0.54166666666666663</v>
      </c>
      <c r="AH147" t="s">
        <v>23</v>
      </c>
    </row>
    <row r="148" spans="1:34" x14ac:dyDescent="0.25">
      <c r="A148">
        <v>1306778</v>
      </c>
      <c r="B148" t="s">
        <v>54</v>
      </c>
      <c r="E148">
        <v>53204</v>
      </c>
      <c r="F148" t="s">
        <v>20</v>
      </c>
      <c r="G148" t="s">
        <v>55</v>
      </c>
      <c r="H148">
        <v>5505</v>
      </c>
      <c r="I148" t="s">
        <v>56</v>
      </c>
      <c r="J148">
        <f>VLOOKUP(I148,Key!$A$1:$C$73,2,FALSE)</f>
        <v>43.004728999999998</v>
      </c>
      <c r="K148">
        <f>VLOOKUP(I148,Key!$A$1:$C$73,3,FALSE)</f>
        <v>-87.905463999999995</v>
      </c>
      <c r="L148" t="s">
        <v>94</v>
      </c>
      <c r="M148">
        <f>VLOOKUP(L148,Key!$A$1:$C$73,2,FALSE)</f>
        <v>43.020020000000002</v>
      </c>
      <c r="N148">
        <f>VLOOKUP(L148,Key!$A$1:$C$73,3,FALSE)</f>
        <v>-87.912540000000007</v>
      </c>
      <c r="O148">
        <v>9</v>
      </c>
      <c r="P148">
        <v>0</v>
      </c>
      <c r="Q148">
        <v>1.4</v>
      </c>
      <c r="R148">
        <v>1.3</v>
      </c>
      <c r="S148">
        <v>54</v>
      </c>
      <c r="T148">
        <f t="shared" si="18"/>
        <v>-1</v>
      </c>
      <c r="U148" s="1">
        <v>42826</v>
      </c>
      <c r="V148" s="13">
        <f t="shared" si="19"/>
        <v>42826</v>
      </c>
      <c r="W148" s="14">
        <f t="shared" si="20"/>
        <v>42826</v>
      </c>
      <c r="X148" s="1" t="str">
        <f t="shared" si="21"/>
        <v>Saturday</v>
      </c>
      <c r="Y148" s="2">
        <v>0.52407407407407403</v>
      </c>
      <c r="Z148" s="2">
        <f t="shared" si="22"/>
        <v>0.54166666666666663</v>
      </c>
      <c r="AA148">
        <f>1</f>
        <v>1</v>
      </c>
      <c r="AB148" s="1">
        <v>42826</v>
      </c>
      <c r="AC148" s="13">
        <f t="shared" si="23"/>
        <v>42826</v>
      </c>
      <c r="AD148" s="14">
        <f t="shared" si="24"/>
        <v>42826</v>
      </c>
      <c r="AE148" s="1" t="str">
        <f t="shared" si="25"/>
        <v>Saturday</v>
      </c>
      <c r="AF148" s="2">
        <v>0.5299652777777778</v>
      </c>
      <c r="AG148" s="2">
        <f t="shared" si="26"/>
        <v>0.54166666666666663</v>
      </c>
      <c r="AH148" t="s">
        <v>23</v>
      </c>
    </row>
    <row r="149" spans="1:34" x14ac:dyDescent="0.25">
      <c r="A149">
        <v>1306778</v>
      </c>
      <c r="B149" t="s">
        <v>54</v>
      </c>
      <c r="E149">
        <v>53204</v>
      </c>
      <c r="F149" t="s">
        <v>20</v>
      </c>
      <c r="G149" t="s">
        <v>55</v>
      </c>
      <c r="H149">
        <v>5505</v>
      </c>
      <c r="I149" t="s">
        <v>94</v>
      </c>
      <c r="J149">
        <f>VLOOKUP(I149,Key!$A$1:$C$73,2,FALSE)</f>
        <v>43.020020000000002</v>
      </c>
      <c r="K149">
        <f>VLOOKUP(I149,Key!$A$1:$C$73,3,FALSE)</f>
        <v>-87.912540000000007</v>
      </c>
      <c r="L149" t="s">
        <v>56</v>
      </c>
      <c r="M149">
        <f>VLOOKUP(L149,Key!$A$1:$C$73,2,FALSE)</f>
        <v>43.004728999999998</v>
      </c>
      <c r="N149">
        <f>VLOOKUP(L149,Key!$A$1:$C$73,3,FALSE)</f>
        <v>-87.905463999999995</v>
      </c>
      <c r="O149">
        <v>8</v>
      </c>
      <c r="P149">
        <v>0</v>
      </c>
      <c r="Q149">
        <v>1.2</v>
      </c>
      <c r="R149">
        <v>1.1000000000000001</v>
      </c>
      <c r="S149">
        <v>48</v>
      </c>
      <c r="T149">
        <f t="shared" si="18"/>
        <v>-1</v>
      </c>
      <c r="U149" s="1">
        <v>42826</v>
      </c>
      <c r="V149" s="13">
        <f t="shared" si="19"/>
        <v>42826</v>
      </c>
      <c r="W149" s="14">
        <f t="shared" si="20"/>
        <v>42826</v>
      </c>
      <c r="X149" s="1" t="str">
        <f t="shared" si="21"/>
        <v>Saturday</v>
      </c>
      <c r="Y149" s="2">
        <v>0.44753472222222218</v>
      </c>
      <c r="Z149" s="2">
        <f t="shared" si="22"/>
        <v>0.45833333333333331</v>
      </c>
      <c r="AA149">
        <f>1</f>
        <v>1</v>
      </c>
      <c r="AB149" s="1">
        <v>42826</v>
      </c>
      <c r="AC149" s="13">
        <f t="shared" si="23"/>
        <v>42826</v>
      </c>
      <c r="AD149" s="14">
        <f t="shared" si="24"/>
        <v>42826</v>
      </c>
      <c r="AE149" s="1" t="str">
        <f t="shared" si="25"/>
        <v>Saturday</v>
      </c>
      <c r="AF149" s="2">
        <v>0.45283564814814814</v>
      </c>
      <c r="AG149" s="2">
        <f t="shared" si="26"/>
        <v>0.45833333333333331</v>
      </c>
      <c r="AH149" t="s">
        <v>23</v>
      </c>
    </row>
    <row r="150" spans="1:34" x14ac:dyDescent="0.25">
      <c r="A150">
        <v>1313708</v>
      </c>
      <c r="B150" t="s">
        <v>54</v>
      </c>
      <c r="E150">
        <v>53150</v>
      </c>
      <c r="F150" t="s">
        <v>20</v>
      </c>
      <c r="G150" t="s">
        <v>55</v>
      </c>
      <c r="H150">
        <v>5486</v>
      </c>
      <c r="I150" t="s">
        <v>53</v>
      </c>
      <c r="J150">
        <f>VLOOKUP(I150,Key!$A$1:$C$73,2,FALSE)</f>
        <v>43.04824</v>
      </c>
      <c r="K150">
        <f>VLOOKUP(I150,Key!$A$1:$C$73,3,FALSE)</f>
        <v>-87.904970000000006</v>
      </c>
      <c r="L150" t="s">
        <v>79</v>
      </c>
      <c r="M150">
        <f>VLOOKUP(L150,Key!$A$1:$C$73,2,FALSE)</f>
        <v>43.04804</v>
      </c>
      <c r="N150">
        <f>VLOOKUP(L150,Key!$A$1:$C$73,3,FALSE)</f>
        <v>-87.896720000000002</v>
      </c>
      <c r="O150">
        <v>5</v>
      </c>
      <c r="P150">
        <v>3</v>
      </c>
      <c r="Q150">
        <v>0.8</v>
      </c>
      <c r="R150">
        <v>0.7</v>
      </c>
      <c r="S150">
        <v>30</v>
      </c>
      <c r="T150">
        <f t="shared" si="18"/>
        <v>-1</v>
      </c>
      <c r="U150" s="1">
        <v>42855</v>
      </c>
      <c r="V150" s="13">
        <f t="shared" si="19"/>
        <v>42826</v>
      </c>
      <c r="W150" s="14">
        <f t="shared" si="20"/>
        <v>42855</v>
      </c>
      <c r="X150" s="1" t="str">
        <f t="shared" si="21"/>
        <v>Sunday</v>
      </c>
      <c r="Y150" s="2">
        <v>0.10130787037037037</v>
      </c>
      <c r="Z150" s="2">
        <f t="shared" si="22"/>
        <v>8.3333333333333329E-2</v>
      </c>
      <c r="AA150">
        <f>1</f>
        <v>1</v>
      </c>
      <c r="AB150" s="1">
        <v>42855</v>
      </c>
      <c r="AC150" s="13">
        <f t="shared" si="23"/>
        <v>42826</v>
      </c>
      <c r="AD150" s="14">
        <f t="shared" si="24"/>
        <v>42855</v>
      </c>
      <c r="AE150" s="1" t="str">
        <f t="shared" si="25"/>
        <v>Sunday</v>
      </c>
      <c r="AF150" s="2">
        <v>0.10467592592592594</v>
      </c>
      <c r="AG150" s="2">
        <f t="shared" si="26"/>
        <v>0.125</v>
      </c>
      <c r="AH150" t="s">
        <v>23</v>
      </c>
    </row>
    <row r="151" spans="1:34" x14ac:dyDescent="0.25">
      <c r="A151">
        <v>1317966</v>
      </c>
      <c r="B151" t="s">
        <v>54</v>
      </c>
      <c r="E151">
        <v>53210</v>
      </c>
      <c r="F151" t="s">
        <v>20</v>
      </c>
      <c r="G151" t="s">
        <v>55</v>
      </c>
      <c r="H151">
        <v>317</v>
      </c>
      <c r="I151" t="s">
        <v>22</v>
      </c>
      <c r="J151">
        <f>VLOOKUP(I151,Key!$A$1:$C$73,2,FALSE)</f>
        <v>43.058619999999998</v>
      </c>
      <c r="K151">
        <f>VLOOKUP(I151,Key!$A$1:$C$73,3,FALSE)</f>
        <v>-87.885319999999993</v>
      </c>
      <c r="L151" t="s">
        <v>22</v>
      </c>
      <c r="M151">
        <f>VLOOKUP(L151,Key!$A$1:$C$73,2,FALSE)</f>
        <v>43.058619999999998</v>
      </c>
      <c r="N151">
        <f>VLOOKUP(L151,Key!$A$1:$C$73,3,FALSE)</f>
        <v>-87.885319999999993</v>
      </c>
      <c r="O151">
        <v>33</v>
      </c>
      <c r="P151">
        <v>3</v>
      </c>
      <c r="Q151">
        <v>5</v>
      </c>
      <c r="R151">
        <v>4.7</v>
      </c>
      <c r="S151">
        <v>198</v>
      </c>
      <c r="T151">
        <f t="shared" si="18"/>
        <v>-1</v>
      </c>
      <c r="U151" s="1">
        <v>42849</v>
      </c>
      <c r="V151" s="13">
        <f t="shared" si="19"/>
        <v>42826</v>
      </c>
      <c r="W151" s="14">
        <f t="shared" si="20"/>
        <v>42849</v>
      </c>
      <c r="X151" s="1" t="str">
        <f t="shared" si="21"/>
        <v>Monday</v>
      </c>
      <c r="Y151" s="2">
        <v>0.78165509259259258</v>
      </c>
      <c r="Z151" s="2">
        <f t="shared" si="22"/>
        <v>0.79166666666666663</v>
      </c>
      <c r="AA151">
        <f>1</f>
        <v>1</v>
      </c>
      <c r="AB151" s="1">
        <v>42849</v>
      </c>
      <c r="AC151" s="13">
        <f t="shared" si="23"/>
        <v>42826</v>
      </c>
      <c r="AD151" s="14">
        <f t="shared" si="24"/>
        <v>42849</v>
      </c>
      <c r="AE151" s="1" t="str">
        <f t="shared" si="25"/>
        <v>Monday</v>
      </c>
      <c r="AF151" s="2">
        <v>0.80440972222222218</v>
      </c>
      <c r="AG151" s="2">
        <f t="shared" si="26"/>
        <v>0.79166666666666663</v>
      </c>
      <c r="AH151" t="s">
        <v>25</v>
      </c>
    </row>
    <row r="152" spans="1:34" x14ac:dyDescent="0.25">
      <c r="A152">
        <v>1335443</v>
      </c>
      <c r="B152" t="s">
        <v>54</v>
      </c>
      <c r="E152">
        <v>53202</v>
      </c>
      <c r="F152" t="s">
        <v>20</v>
      </c>
      <c r="G152" t="s">
        <v>55</v>
      </c>
      <c r="H152">
        <v>13</v>
      </c>
      <c r="I152" t="s">
        <v>62</v>
      </c>
      <c r="J152">
        <f>VLOOKUP(I152,Key!$A$1:$C$73,2,FALSE)</f>
        <v>43.052460000000004</v>
      </c>
      <c r="K152">
        <f>VLOOKUP(I152,Key!$A$1:$C$73,3,FALSE)</f>
        <v>-87.891000000000005</v>
      </c>
      <c r="L152" t="s">
        <v>22</v>
      </c>
      <c r="M152">
        <f>VLOOKUP(L152,Key!$A$1:$C$73,2,FALSE)</f>
        <v>43.058619999999998</v>
      </c>
      <c r="N152">
        <f>VLOOKUP(L152,Key!$A$1:$C$73,3,FALSE)</f>
        <v>-87.885319999999993</v>
      </c>
      <c r="O152">
        <v>4</v>
      </c>
      <c r="P152">
        <v>0</v>
      </c>
      <c r="Q152">
        <v>0.6</v>
      </c>
      <c r="R152">
        <v>0.6</v>
      </c>
      <c r="S152">
        <v>24</v>
      </c>
      <c r="T152">
        <f t="shared" si="18"/>
        <v>-1</v>
      </c>
      <c r="U152" s="1">
        <v>42846</v>
      </c>
      <c r="V152" s="13">
        <f t="shared" si="19"/>
        <v>42826</v>
      </c>
      <c r="W152" s="14">
        <f t="shared" si="20"/>
        <v>42846</v>
      </c>
      <c r="X152" s="1" t="str">
        <f t="shared" si="21"/>
        <v>Friday</v>
      </c>
      <c r="Y152" s="2">
        <v>0.54584490740740743</v>
      </c>
      <c r="Z152" s="2">
        <f t="shared" si="22"/>
        <v>0.54166666666666663</v>
      </c>
      <c r="AA152">
        <f>1</f>
        <v>1</v>
      </c>
      <c r="AB152" s="1">
        <v>42846</v>
      </c>
      <c r="AC152" s="13">
        <f t="shared" si="23"/>
        <v>42826</v>
      </c>
      <c r="AD152" s="14">
        <f t="shared" si="24"/>
        <v>42846</v>
      </c>
      <c r="AE152" s="1" t="str">
        <f t="shared" si="25"/>
        <v>Friday</v>
      </c>
      <c r="AF152" s="2">
        <v>0.54928240740740741</v>
      </c>
      <c r="AG152" s="2">
        <f t="shared" si="26"/>
        <v>0.54166666666666663</v>
      </c>
      <c r="AH152" t="s">
        <v>23</v>
      </c>
    </row>
    <row r="153" spans="1:34" x14ac:dyDescent="0.25">
      <c r="A153">
        <v>1347615</v>
      </c>
      <c r="B153" t="s">
        <v>54</v>
      </c>
      <c r="E153">
        <v>53219</v>
      </c>
      <c r="F153" t="s">
        <v>20</v>
      </c>
      <c r="G153" t="s">
        <v>55</v>
      </c>
      <c r="H153">
        <v>11082</v>
      </c>
      <c r="I153" t="s">
        <v>87</v>
      </c>
      <c r="J153">
        <f>VLOOKUP(I153,Key!$A$1:$C$73,2,FALSE)</f>
        <v>43.063749000000001</v>
      </c>
      <c r="K153">
        <f>VLOOKUP(I153,Key!$A$1:$C$73,3,FALSE)</f>
        <v>-87.887962999999999</v>
      </c>
      <c r="L153" t="s">
        <v>39</v>
      </c>
      <c r="M153">
        <f>VLOOKUP(L153,Key!$A$1:$C$73,2,FALSE)</f>
        <v>43.031480000000002</v>
      </c>
      <c r="N153">
        <f>VLOOKUP(L153,Key!$A$1:$C$73,3,FALSE)</f>
        <v>-87.908169999999998</v>
      </c>
      <c r="O153">
        <v>33</v>
      </c>
      <c r="P153">
        <v>3</v>
      </c>
      <c r="Q153">
        <v>5</v>
      </c>
      <c r="R153">
        <v>4.7</v>
      </c>
      <c r="S153">
        <v>198</v>
      </c>
      <c r="T153">
        <f t="shared" si="18"/>
        <v>-1</v>
      </c>
      <c r="U153" s="1">
        <v>42840</v>
      </c>
      <c r="V153" s="13">
        <f t="shared" si="19"/>
        <v>42826</v>
      </c>
      <c r="W153" s="14">
        <f t="shared" si="20"/>
        <v>42840</v>
      </c>
      <c r="X153" s="1" t="str">
        <f t="shared" si="21"/>
        <v>Saturday</v>
      </c>
      <c r="Y153" s="2">
        <v>0.60120370370370368</v>
      </c>
      <c r="Z153" s="2">
        <f t="shared" si="22"/>
        <v>0.58333333333333326</v>
      </c>
      <c r="AA153">
        <f>1</f>
        <v>1</v>
      </c>
      <c r="AB153" s="1">
        <v>42840</v>
      </c>
      <c r="AC153" s="13">
        <f t="shared" si="23"/>
        <v>42826</v>
      </c>
      <c r="AD153" s="14">
        <f t="shared" si="24"/>
        <v>42840</v>
      </c>
      <c r="AE153" s="1" t="str">
        <f t="shared" si="25"/>
        <v>Saturday</v>
      </c>
      <c r="AF153" s="2">
        <v>0.62384259259259256</v>
      </c>
      <c r="AG153" s="2">
        <f t="shared" si="26"/>
        <v>0.625</v>
      </c>
      <c r="AH153" t="s">
        <v>23</v>
      </c>
    </row>
    <row r="154" spans="1:34" x14ac:dyDescent="0.25">
      <c r="A154">
        <v>1347615</v>
      </c>
      <c r="B154" t="s">
        <v>54</v>
      </c>
      <c r="E154">
        <v>53219</v>
      </c>
      <c r="F154" t="s">
        <v>20</v>
      </c>
      <c r="G154" t="s">
        <v>55</v>
      </c>
      <c r="H154">
        <v>5502</v>
      </c>
      <c r="I154" t="s">
        <v>87</v>
      </c>
      <c r="J154">
        <f>VLOOKUP(I154,Key!$A$1:$C$73,2,FALSE)</f>
        <v>43.063749000000001</v>
      </c>
      <c r="K154">
        <f>VLOOKUP(I154,Key!$A$1:$C$73,3,FALSE)</f>
        <v>-87.887962999999999</v>
      </c>
      <c r="L154" t="s">
        <v>68</v>
      </c>
      <c r="M154">
        <f>VLOOKUP(L154,Key!$A$1:$C$73,2,FALSE)</f>
        <v>43.026470000000003</v>
      </c>
      <c r="N154">
        <f>VLOOKUP(L154,Key!$A$1:$C$73,3,FALSE)</f>
        <v>-87.918040000000005</v>
      </c>
      <c r="O154">
        <v>28</v>
      </c>
      <c r="P154">
        <v>3</v>
      </c>
      <c r="Q154">
        <v>4.2</v>
      </c>
      <c r="R154">
        <v>4</v>
      </c>
      <c r="S154">
        <v>168</v>
      </c>
      <c r="T154">
        <f t="shared" si="18"/>
        <v>-1</v>
      </c>
      <c r="U154" s="1">
        <v>42834</v>
      </c>
      <c r="V154" s="13">
        <f t="shared" si="19"/>
        <v>42826</v>
      </c>
      <c r="W154" s="14">
        <f t="shared" si="20"/>
        <v>42834</v>
      </c>
      <c r="X154" s="1" t="str">
        <f t="shared" si="21"/>
        <v>Sunday</v>
      </c>
      <c r="Y154" s="2">
        <v>0.45130787037037035</v>
      </c>
      <c r="Z154" s="2">
        <f t="shared" si="22"/>
        <v>0.45833333333333331</v>
      </c>
      <c r="AA154">
        <f>1</f>
        <v>1</v>
      </c>
      <c r="AB154" s="1">
        <v>42834</v>
      </c>
      <c r="AC154" s="13">
        <f t="shared" si="23"/>
        <v>42826</v>
      </c>
      <c r="AD154" s="14">
        <f t="shared" si="24"/>
        <v>42834</v>
      </c>
      <c r="AE154" s="1" t="str">
        <f t="shared" si="25"/>
        <v>Sunday</v>
      </c>
      <c r="AF154" s="2">
        <v>0.47053240740740737</v>
      </c>
      <c r="AG154" s="2">
        <f t="shared" si="26"/>
        <v>0.45833333333333331</v>
      </c>
      <c r="AH154" t="s">
        <v>23</v>
      </c>
    </row>
    <row r="155" spans="1:34" x14ac:dyDescent="0.25">
      <c r="A155">
        <v>1350651</v>
      </c>
      <c r="B155" t="s">
        <v>54</v>
      </c>
      <c r="E155">
        <v>53211</v>
      </c>
      <c r="F155" t="s">
        <v>20</v>
      </c>
      <c r="G155" t="s">
        <v>55</v>
      </c>
      <c r="H155">
        <v>11059</v>
      </c>
      <c r="I155" t="s">
        <v>22</v>
      </c>
      <c r="J155">
        <f>VLOOKUP(I155,Key!$A$1:$C$73,2,FALSE)</f>
        <v>43.058619999999998</v>
      </c>
      <c r="K155">
        <f>VLOOKUP(I155,Key!$A$1:$C$73,3,FALSE)</f>
        <v>-87.885319999999993</v>
      </c>
      <c r="L155" t="s">
        <v>22</v>
      </c>
      <c r="M155">
        <f>VLOOKUP(L155,Key!$A$1:$C$73,2,FALSE)</f>
        <v>43.058619999999998</v>
      </c>
      <c r="N155">
        <f>VLOOKUP(L155,Key!$A$1:$C$73,3,FALSE)</f>
        <v>-87.885319999999993</v>
      </c>
      <c r="O155">
        <v>7</v>
      </c>
      <c r="P155">
        <v>3</v>
      </c>
      <c r="Q155">
        <v>1.1000000000000001</v>
      </c>
      <c r="R155">
        <v>1</v>
      </c>
      <c r="S155">
        <v>42</v>
      </c>
      <c r="T155">
        <f t="shared" si="18"/>
        <v>-1</v>
      </c>
      <c r="U155" s="1">
        <v>42848</v>
      </c>
      <c r="V155" s="13">
        <f t="shared" si="19"/>
        <v>42826</v>
      </c>
      <c r="W155" s="14">
        <f t="shared" si="20"/>
        <v>42848</v>
      </c>
      <c r="X155" s="1" t="str">
        <f t="shared" si="21"/>
        <v>Sunday</v>
      </c>
      <c r="Y155" s="2">
        <v>0.5667592592592593</v>
      </c>
      <c r="Z155" s="2">
        <f t="shared" si="22"/>
        <v>0.58333333333333326</v>
      </c>
      <c r="AA155">
        <f>1</f>
        <v>1</v>
      </c>
      <c r="AB155" s="1">
        <v>42848</v>
      </c>
      <c r="AC155" s="13">
        <f t="shared" si="23"/>
        <v>42826</v>
      </c>
      <c r="AD155" s="14">
        <f t="shared" si="24"/>
        <v>42848</v>
      </c>
      <c r="AE155" s="1" t="str">
        <f t="shared" si="25"/>
        <v>Sunday</v>
      </c>
      <c r="AF155" s="2">
        <v>0.57190972222222225</v>
      </c>
      <c r="AG155" s="2">
        <f t="shared" si="26"/>
        <v>0.58333333333333326</v>
      </c>
      <c r="AH155" t="s">
        <v>25</v>
      </c>
    </row>
    <row r="156" spans="1:34" x14ac:dyDescent="0.25">
      <c r="A156">
        <v>1352981</v>
      </c>
      <c r="B156" t="s">
        <v>54</v>
      </c>
      <c r="E156">
        <v>53202</v>
      </c>
      <c r="F156" t="s">
        <v>20</v>
      </c>
      <c r="G156" t="s">
        <v>55</v>
      </c>
      <c r="H156">
        <v>5503</v>
      </c>
      <c r="I156" t="s">
        <v>79</v>
      </c>
      <c r="J156">
        <f>VLOOKUP(I156,Key!$A$1:$C$73,2,FALSE)</f>
        <v>43.04804</v>
      </c>
      <c r="K156">
        <f>VLOOKUP(I156,Key!$A$1:$C$73,3,FALSE)</f>
        <v>-87.896720000000002</v>
      </c>
      <c r="L156" t="s">
        <v>22</v>
      </c>
      <c r="M156">
        <f>VLOOKUP(L156,Key!$A$1:$C$73,2,FALSE)</f>
        <v>43.058619999999998</v>
      </c>
      <c r="N156">
        <f>VLOOKUP(L156,Key!$A$1:$C$73,3,FALSE)</f>
        <v>-87.885319999999993</v>
      </c>
      <c r="O156">
        <v>7</v>
      </c>
      <c r="P156">
        <v>0</v>
      </c>
      <c r="Q156">
        <v>1.1000000000000001</v>
      </c>
      <c r="R156">
        <v>1</v>
      </c>
      <c r="S156">
        <v>42</v>
      </c>
      <c r="T156">
        <f t="shared" si="18"/>
        <v>-1</v>
      </c>
      <c r="U156" s="1">
        <v>42840</v>
      </c>
      <c r="V156" s="13">
        <f t="shared" si="19"/>
        <v>42826</v>
      </c>
      <c r="W156" s="14">
        <f t="shared" si="20"/>
        <v>42840</v>
      </c>
      <c r="X156" s="1" t="str">
        <f t="shared" si="21"/>
        <v>Saturday</v>
      </c>
      <c r="Y156" s="2">
        <v>0.50859953703703698</v>
      </c>
      <c r="Z156" s="2">
        <f t="shared" si="22"/>
        <v>0.5</v>
      </c>
      <c r="AA156">
        <f>1</f>
        <v>1</v>
      </c>
      <c r="AB156" s="1">
        <v>42840</v>
      </c>
      <c r="AC156" s="13">
        <f t="shared" si="23"/>
        <v>42826</v>
      </c>
      <c r="AD156" s="14">
        <f t="shared" si="24"/>
        <v>42840</v>
      </c>
      <c r="AE156" s="1" t="str">
        <f t="shared" si="25"/>
        <v>Saturday</v>
      </c>
      <c r="AF156" s="2">
        <v>0.51332175925925927</v>
      </c>
      <c r="AG156" s="2">
        <f t="shared" si="26"/>
        <v>0.5</v>
      </c>
      <c r="AH156" t="s">
        <v>23</v>
      </c>
    </row>
    <row r="157" spans="1:34" x14ac:dyDescent="0.25">
      <c r="A157">
        <v>1354969</v>
      </c>
      <c r="B157" t="s">
        <v>54</v>
      </c>
      <c r="E157">
        <v>53212</v>
      </c>
      <c r="F157" t="s">
        <v>20</v>
      </c>
      <c r="G157" t="s">
        <v>55</v>
      </c>
      <c r="H157">
        <v>994</v>
      </c>
      <c r="I157" t="s">
        <v>74</v>
      </c>
      <c r="J157">
        <f>VLOOKUP(I157,Key!$A$1:$C$73,2,FALSE)</f>
        <v>43.05536</v>
      </c>
      <c r="K157">
        <f>VLOOKUP(I157,Key!$A$1:$C$73,3,FALSE)</f>
        <v>-87.90504</v>
      </c>
      <c r="L157" t="s">
        <v>62</v>
      </c>
      <c r="M157">
        <f>VLOOKUP(L157,Key!$A$1:$C$73,2,FALSE)</f>
        <v>43.052460000000004</v>
      </c>
      <c r="N157">
        <f>VLOOKUP(L157,Key!$A$1:$C$73,3,FALSE)</f>
        <v>-87.891000000000005</v>
      </c>
      <c r="O157">
        <v>35</v>
      </c>
      <c r="P157">
        <v>6</v>
      </c>
      <c r="Q157">
        <v>5.3</v>
      </c>
      <c r="R157">
        <v>5</v>
      </c>
      <c r="S157">
        <v>210</v>
      </c>
      <c r="T157">
        <f t="shared" si="18"/>
        <v>-1</v>
      </c>
      <c r="U157" s="1">
        <v>42840</v>
      </c>
      <c r="V157" s="13">
        <f t="shared" si="19"/>
        <v>42826</v>
      </c>
      <c r="W157" s="14">
        <f t="shared" si="20"/>
        <v>42840</v>
      </c>
      <c r="X157" s="1" t="str">
        <f t="shared" si="21"/>
        <v>Saturday</v>
      </c>
      <c r="Y157" s="2">
        <v>0.65017361111111105</v>
      </c>
      <c r="Z157" s="2">
        <f t="shared" si="22"/>
        <v>0.66666666666666663</v>
      </c>
      <c r="AA157">
        <f>1</f>
        <v>1</v>
      </c>
      <c r="AB157" s="1">
        <v>42840</v>
      </c>
      <c r="AC157" s="13">
        <f t="shared" si="23"/>
        <v>42826</v>
      </c>
      <c r="AD157" s="14">
        <f t="shared" si="24"/>
        <v>42840</v>
      </c>
      <c r="AE157" s="1" t="str">
        <f t="shared" si="25"/>
        <v>Saturday</v>
      </c>
      <c r="AF157" s="2">
        <v>0.67478009259259253</v>
      </c>
      <c r="AG157" s="2">
        <f t="shared" si="26"/>
        <v>0.66666666666666663</v>
      </c>
      <c r="AH157" t="s">
        <v>23</v>
      </c>
    </row>
    <row r="158" spans="1:34" x14ac:dyDescent="0.25">
      <c r="A158">
        <v>1355529</v>
      </c>
      <c r="B158" t="s">
        <v>54</v>
      </c>
      <c r="E158">
        <v>53215</v>
      </c>
      <c r="F158" t="s">
        <v>20</v>
      </c>
      <c r="G158" t="s">
        <v>55</v>
      </c>
      <c r="H158">
        <v>5468</v>
      </c>
      <c r="I158" t="s">
        <v>84</v>
      </c>
      <c r="J158">
        <f>VLOOKUP(I158,Key!$A$1:$C$73,2,FALSE)</f>
        <v>43.040154000000001</v>
      </c>
      <c r="K158">
        <f>VLOOKUP(I158,Key!$A$1:$C$73,3,FALSE)</f>
        <v>-87.932113000000001</v>
      </c>
      <c r="L158" t="s">
        <v>84</v>
      </c>
      <c r="M158">
        <f>VLOOKUP(L158,Key!$A$1:$C$73,2,FALSE)</f>
        <v>43.040154000000001</v>
      </c>
      <c r="N158">
        <f>VLOOKUP(L158,Key!$A$1:$C$73,3,FALSE)</f>
        <v>-87.932113000000001</v>
      </c>
      <c r="O158">
        <v>79</v>
      </c>
      <c r="P158">
        <v>9</v>
      </c>
      <c r="Q158">
        <v>11.9</v>
      </c>
      <c r="R158">
        <v>11.3</v>
      </c>
      <c r="S158">
        <v>474</v>
      </c>
      <c r="T158">
        <f t="shared" si="18"/>
        <v>-1</v>
      </c>
      <c r="U158" s="1">
        <v>42851</v>
      </c>
      <c r="V158" s="13">
        <f t="shared" si="19"/>
        <v>42826</v>
      </c>
      <c r="W158" s="14">
        <f t="shared" si="20"/>
        <v>42851</v>
      </c>
      <c r="X158" s="1" t="str">
        <f t="shared" si="21"/>
        <v>Wednesday</v>
      </c>
      <c r="Y158" s="2">
        <v>0.76074074074074083</v>
      </c>
      <c r="Z158" s="2">
        <f t="shared" si="22"/>
        <v>0.75</v>
      </c>
      <c r="AA158">
        <f>1</f>
        <v>1</v>
      </c>
      <c r="AB158" s="1">
        <v>42851</v>
      </c>
      <c r="AC158" s="13">
        <f t="shared" si="23"/>
        <v>42826</v>
      </c>
      <c r="AD158" s="14">
        <f t="shared" si="24"/>
        <v>42851</v>
      </c>
      <c r="AE158" s="1" t="str">
        <f t="shared" si="25"/>
        <v>Wednesday</v>
      </c>
      <c r="AF158" s="2">
        <v>0.81542824074074083</v>
      </c>
      <c r="AG158" s="2">
        <f t="shared" si="26"/>
        <v>0.83333333333333326</v>
      </c>
      <c r="AH158" t="s">
        <v>25</v>
      </c>
    </row>
    <row r="159" spans="1:34" x14ac:dyDescent="0.25">
      <c r="A159">
        <v>1357163</v>
      </c>
      <c r="B159" t="s">
        <v>54</v>
      </c>
      <c r="E159">
        <v>53574</v>
      </c>
      <c r="F159" t="s">
        <v>20</v>
      </c>
      <c r="G159" t="s">
        <v>55</v>
      </c>
      <c r="H159">
        <v>204</v>
      </c>
      <c r="I159" t="s">
        <v>57</v>
      </c>
      <c r="J159">
        <f>VLOOKUP(I159,Key!$A$1:$C$73,2,FALSE)</f>
        <v>43.03913</v>
      </c>
      <c r="K159">
        <f>VLOOKUP(I159,Key!$A$1:$C$73,3,FALSE)</f>
        <v>-87.916150000000002</v>
      </c>
      <c r="L159" t="s">
        <v>84</v>
      </c>
      <c r="M159">
        <f>VLOOKUP(L159,Key!$A$1:$C$73,2,FALSE)</f>
        <v>43.040154000000001</v>
      </c>
      <c r="N159">
        <f>VLOOKUP(L159,Key!$A$1:$C$73,3,FALSE)</f>
        <v>-87.932113000000001</v>
      </c>
      <c r="O159">
        <v>23</v>
      </c>
      <c r="P159">
        <v>0</v>
      </c>
      <c r="Q159">
        <v>3.5</v>
      </c>
      <c r="R159">
        <v>3.3</v>
      </c>
      <c r="S159">
        <v>138</v>
      </c>
      <c r="T159">
        <f t="shared" si="18"/>
        <v>-1</v>
      </c>
      <c r="U159" s="1">
        <v>42834</v>
      </c>
      <c r="V159" s="13">
        <f t="shared" si="19"/>
        <v>42826</v>
      </c>
      <c r="W159" s="14">
        <f t="shared" si="20"/>
        <v>42834</v>
      </c>
      <c r="X159" s="1" t="str">
        <f t="shared" si="21"/>
        <v>Sunday</v>
      </c>
      <c r="Y159" s="2">
        <v>0.65023148148148147</v>
      </c>
      <c r="Z159" s="2">
        <f t="shared" si="22"/>
        <v>0.66666666666666663</v>
      </c>
      <c r="AA159">
        <f>1</f>
        <v>1</v>
      </c>
      <c r="AB159" s="1">
        <v>42834</v>
      </c>
      <c r="AC159" s="13">
        <f t="shared" si="23"/>
        <v>42826</v>
      </c>
      <c r="AD159" s="14">
        <f t="shared" si="24"/>
        <v>42834</v>
      </c>
      <c r="AE159" s="1" t="str">
        <f t="shared" si="25"/>
        <v>Sunday</v>
      </c>
      <c r="AF159" s="2">
        <v>0.66615740740740736</v>
      </c>
      <c r="AG159" s="2">
        <f t="shared" si="26"/>
        <v>0.66666666666666663</v>
      </c>
      <c r="AH159" t="s">
        <v>23</v>
      </c>
    </row>
    <row r="160" spans="1:34" x14ac:dyDescent="0.25">
      <c r="A160">
        <v>1357963</v>
      </c>
      <c r="B160" t="s">
        <v>54</v>
      </c>
      <c r="E160">
        <v>60646</v>
      </c>
      <c r="F160" t="s">
        <v>20</v>
      </c>
      <c r="G160" t="s">
        <v>55</v>
      </c>
      <c r="H160">
        <v>5573</v>
      </c>
      <c r="I160" t="s">
        <v>62</v>
      </c>
      <c r="J160">
        <f>VLOOKUP(I160,Key!$A$1:$C$73,2,FALSE)</f>
        <v>43.052460000000004</v>
      </c>
      <c r="K160">
        <f>VLOOKUP(I160,Key!$A$1:$C$73,3,FALSE)</f>
        <v>-87.891000000000005</v>
      </c>
      <c r="L160" t="s">
        <v>77</v>
      </c>
      <c r="M160">
        <f>VLOOKUP(L160,Key!$A$1:$C$73,2,FALSE)</f>
        <v>43.036900000000003</v>
      </c>
      <c r="N160">
        <f>VLOOKUP(L160,Key!$A$1:$C$73,3,FALSE)</f>
        <v>-87.89667</v>
      </c>
      <c r="O160">
        <v>14</v>
      </c>
      <c r="P160">
        <v>3</v>
      </c>
      <c r="Q160">
        <v>2.1</v>
      </c>
      <c r="R160">
        <v>2</v>
      </c>
      <c r="S160">
        <v>84</v>
      </c>
      <c r="T160">
        <f t="shared" si="18"/>
        <v>-1</v>
      </c>
      <c r="U160" s="1">
        <v>42848</v>
      </c>
      <c r="V160" s="13">
        <f t="shared" si="19"/>
        <v>42826</v>
      </c>
      <c r="W160" s="14">
        <f t="shared" si="20"/>
        <v>42848</v>
      </c>
      <c r="X160" s="1" t="str">
        <f t="shared" si="21"/>
        <v>Sunday</v>
      </c>
      <c r="Y160" s="2">
        <v>0.4074652777777778</v>
      </c>
      <c r="Z160" s="2">
        <f t="shared" si="22"/>
        <v>0.41666666666666663</v>
      </c>
      <c r="AA160">
        <f>1</f>
        <v>1</v>
      </c>
      <c r="AB160" s="1">
        <v>42848</v>
      </c>
      <c r="AC160" s="13">
        <f t="shared" si="23"/>
        <v>42826</v>
      </c>
      <c r="AD160" s="14">
        <f t="shared" si="24"/>
        <v>42848</v>
      </c>
      <c r="AE160" s="1" t="str">
        <f t="shared" si="25"/>
        <v>Sunday</v>
      </c>
      <c r="AF160" s="2">
        <v>0.41673611111111114</v>
      </c>
      <c r="AG160" s="2">
        <f t="shared" si="26"/>
        <v>0.41666666666666663</v>
      </c>
      <c r="AH160" t="s">
        <v>23</v>
      </c>
    </row>
    <row r="161" spans="1:34" x14ac:dyDescent="0.25">
      <c r="A161">
        <v>1359142</v>
      </c>
      <c r="B161" t="s">
        <v>54</v>
      </c>
      <c r="E161">
        <v>53158</v>
      </c>
      <c r="F161" t="s">
        <v>20</v>
      </c>
      <c r="G161" t="s">
        <v>55</v>
      </c>
      <c r="H161">
        <v>189</v>
      </c>
      <c r="I161" t="s">
        <v>66</v>
      </c>
      <c r="J161">
        <f>VLOOKUP(I161,Key!$A$1:$C$73,2,FALSE)</f>
        <v>43.078530000000001</v>
      </c>
      <c r="K161">
        <f>VLOOKUP(I161,Key!$A$1:$C$73,3,FALSE)</f>
        <v>-87.882620000000003</v>
      </c>
      <c r="L161" t="s">
        <v>66</v>
      </c>
      <c r="M161">
        <f>VLOOKUP(L161,Key!$A$1:$C$73,2,FALSE)</f>
        <v>43.078530000000001</v>
      </c>
      <c r="N161">
        <f>VLOOKUP(L161,Key!$A$1:$C$73,3,FALSE)</f>
        <v>-87.882620000000003</v>
      </c>
      <c r="O161">
        <v>64</v>
      </c>
      <c r="P161">
        <v>6</v>
      </c>
      <c r="Q161">
        <v>9.6</v>
      </c>
      <c r="R161">
        <v>9.1</v>
      </c>
      <c r="S161">
        <v>384</v>
      </c>
      <c r="T161">
        <f t="shared" si="18"/>
        <v>-1</v>
      </c>
      <c r="U161" s="1">
        <v>42834</v>
      </c>
      <c r="V161" s="13">
        <f t="shared" si="19"/>
        <v>42826</v>
      </c>
      <c r="W161" s="14">
        <f t="shared" si="20"/>
        <v>42834</v>
      </c>
      <c r="X161" s="1" t="str">
        <f t="shared" si="21"/>
        <v>Sunday</v>
      </c>
      <c r="Y161" s="2">
        <v>0.76722222222222225</v>
      </c>
      <c r="Z161" s="2">
        <f t="shared" si="22"/>
        <v>0.75</v>
      </c>
      <c r="AA161">
        <f>1</f>
        <v>1</v>
      </c>
      <c r="AB161" s="1">
        <v>42834</v>
      </c>
      <c r="AC161" s="13">
        <f t="shared" si="23"/>
        <v>42826</v>
      </c>
      <c r="AD161" s="14">
        <f t="shared" si="24"/>
        <v>42834</v>
      </c>
      <c r="AE161" s="1" t="str">
        <f t="shared" si="25"/>
        <v>Sunday</v>
      </c>
      <c r="AF161" s="2">
        <v>0.81171296296296302</v>
      </c>
      <c r="AG161" s="2">
        <f t="shared" si="26"/>
        <v>0.79166666666666663</v>
      </c>
      <c r="AH161" t="s">
        <v>25</v>
      </c>
    </row>
    <row r="162" spans="1:34" x14ac:dyDescent="0.25">
      <c r="A162">
        <v>1361630</v>
      </c>
      <c r="B162" t="s">
        <v>54</v>
      </c>
      <c r="E162">
        <v>53215</v>
      </c>
      <c r="F162" t="s">
        <v>20</v>
      </c>
      <c r="G162" t="s">
        <v>55</v>
      </c>
      <c r="H162">
        <v>223</v>
      </c>
      <c r="I162" t="s">
        <v>36</v>
      </c>
      <c r="J162">
        <f>VLOOKUP(I162,Key!$A$1:$C$73,2,FALSE)</f>
        <v>43.03519</v>
      </c>
      <c r="K162">
        <f>VLOOKUP(I162,Key!$A$1:$C$73,3,FALSE)</f>
        <v>-87.907390000000007</v>
      </c>
      <c r="L162" t="s">
        <v>42</v>
      </c>
      <c r="M162">
        <f>VLOOKUP(L162,Key!$A$1:$C$73,2,FALSE)</f>
        <v>43.038719999999998</v>
      </c>
      <c r="N162">
        <f>VLOOKUP(L162,Key!$A$1:$C$73,3,FALSE)</f>
        <v>-87.905339999999995</v>
      </c>
      <c r="O162">
        <v>98</v>
      </c>
      <c r="P162">
        <v>9</v>
      </c>
      <c r="Q162">
        <v>14.7</v>
      </c>
      <c r="R162">
        <v>14</v>
      </c>
      <c r="S162">
        <v>588</v>
      </c>
      <c r="T162">
        <f t="shared" si="18"/>
        <v>-1</v>
      </c>
      <c r="U162" s="1">
        <v>42826</v>
      </c>
      <c r="V162" s="13">
        <f t="shared" si="19"/>
        <v>42826</v>
      </c>
      <c r="W162" s="14">
        <f t="shared" si="20"/>
        <v>42826</v>
      </c>
      <c r="X162" s="1" t="str">
        <f t="shared" si="21"/>
        <v>Saturday</v>
      </c>
      <c r="Y162" s="2">
        <v>0.44466435185185182</v>
      </c>
      <c r="Z162" s="2">
        <f t="shared" si="22"/>
        <v>0.45833333333333331</v>
      </c>
      <c r="AA162">
        <f>1</f>
        <v>1</v>
      </c>
      <c r="AB162" s="1">
        <v>42826</v>
      </c>
      <c r="AC162" s="13">
        <f t="shared" si="23"/>
        <v>42826</v>
      </c>
      <c r="AD162" s="14">
        <f t="shared" si="24"/>
        <v>42826</v>
      </c>
      <c r="AE162" s="1" t="str">
        <f t="shared" si="25"/>
        <v>Saturday</v>
      </c>
      <c r="AF162" s="2">
        <v>0.51267361111111109</v>
      </c>
      <c r="AG162" s="2">
        <f t="shared" si="26"/>
        <v>0.5</v>
      </c>
      <c r="AH162" t="s">
        <v>23</v>
      </c>
    </row>
    <row r="163" spans="1:34" x14ac:dyDescent="0.25">
      <c r="A163">
        <v>1364175</v>
      </c>
      <c r="B163" t="s">
        <v>54</v>
      </c>
      <c r="E163">
        <v>60564</v>
      </c>
      <c r="F163" t="s">
        <v>20</v>
      </c>
      <c r="G163" t="s">
        <v>55</v>
      </c>
      <c r="H163">
        <v>5445</v>
      </c>
      <c r="I163" t="s">
        <v>36</v>
      </c>
      <c r="J163">
        <f>VLOOKUP(I163,Key!$A$1:$C$73,2,FALSE)</f>
        <v>43.03519</v>
      </c>
      <c r="K163">
        <f>VLOOKUP(I163,Key!$A$1:$C$73,3,FALSE)</f>
        <v>-87.907390000000007</v>
      </c>
      <c r="L163" t="s">
        <v>57</v>
      </c>
      <c r="M163">
        <f>VLOOKUP(L163,Key!$A$1:$C$73,2,FALSE)</f>
        <v>43.03913</v>
      </c>
      <c r="N163">
        <f>VLOOKUP(L163,Key!$A$1:$C$73,3,FALSE)</f>
        <v>-87.916150000000002</v>
      </c>
      <c r="O163">
        <v>12</v>
      </c>
      <c r="P163">
        <v>3</v>
      </c>
      <c r="Q163">
        <v>1.8</v>
      </c>
      <c r="R163">
        <v>1.7</v>
      </c>
      <c r="S163">
        <v>72</v>
      </c>
      <c r="T163">
        <f t="shared" si="18"/>
        <v>-1</v>
      </c>
      <c r="U163" s="1">
        <v>42843</v>
      </c>
      <c r="V163" s="13">
        <f t="shared" si="19"/>
        <v>42826</v>
      </c>
      <c r="W163" s="14">
        <f t="shared" si="20"/>
        <v>42843</v>
      </c>
      <c r="X163" s="1" t="str">
        <f t="shared" si="21"/>
        <v>Tuesday</v>
      </c>
      <c r="Y163" s="2">
        <v>0.6587615740740741</v>
      </c>
      <c r="Z163" s="2">
        <f t="shared" si="22"/>
        <v>0.66666666666666663</v>
      </c>
      <c r="AA163">
        <f>1</f>
        <v>1</v>
      </c>
      <c r="AB163" s="1">
        <v>42843</v>
      </c>
      <c r="AC163" s="13">
        <f t="shared" si="23"/>
        <v>42826</v>
      </c>
      <c r="AD163" s="14">
        <f t="shared" si="24"/>
        <v>42843</v>
      </c>
      <c r="AE163" s="1" t="str">
        <f t="shared" si="25"/>
        <v>Tuesday</v>
      </c>
      <c r="AF163" s="2">
        <v>0.66719907407407408</v>
      </c>
      <c r="AG163" s="2">
        <f t="shared" si="26"/>
        <v>0.66666666666666663</v>
      </c>
      <c r="AH163" t="s">
        <v>23</v>
      </c>
    </row>
    <row r="164" spans="1:34" x14ac:dyDescent="0.25">
      <c r="A164">
        <v>1364175</v>
      </c>
      <c r="B164" t="s">
        <v>54</v>
      </c>
      <c r="E164">
        <v>60564</v>
      </c>
      <c r="F164" t="s">
        <v>20</v>
      </c>
      <c r="G164" t="s">
        <v>55</v>
      </c>
      <c r="H164">
        <v>5540</v>
      </c>
      <c r="I164" t="s">
        <v>36</v>
      </c>
      <c r="J164">
        <f>VLOOKUP(I164,Key!$A$1:$C$73,2,FALSE)</f>
        <v>43.03519</v>
      </c>
      <c r="K164">
        <f>VLOOKUP(I164,Key!$A$1:$C$73,3,FALSE)</f>
        <v>-87.907390000000007</v>
      </c>
      <c r="L164" t="s">
        <v>38</v>
      </c>
      <c r="M164">
        <f>VLOOKUP(L164,Key!$A$1:$C$73,2,FALSE)</f>
        <v>43.038649999999997</v>
      </c>
      <c r="N164">
        <f>VLOOKUP(L164,Key!$A$1:$C$73,3,FALSE)</f>
        <v>-87.921930000000003</v>
      </c>
      <c r="O164">
        <v>14</v>
      </c>
      <c r="P164">
        <v>3</v>
      </c>
      <c r="Q164">
        <v>2.1</v>
      </c>
      <c r="R164">
        <v>2</v>
      </c>
      <c r="S164">
        <v>84</v>
      </c>
      <c r="T164">
        <f t="shared" si="18"/>
        <v>-1</v>
      </c>
      <c r="U164" s="1">
        <v>42847</v>
      </c>
      <c r="V164" s="13">
        <f t="shared" si="19"/>
        <v>42826</v>
      </c>
      <c r="W164" s="14">
        <f t="shared" si="20"/>
        <v>42847</v>
      </c>
      <c r="X164" s="1" t="str">
        <f t="shared" si="21"/>
        <v>Saturday</v>
      </c>
      <c r="Y164" s="2">
        <v>0.70406250000000004</v>
      </c>
      <c r="Z164" s="2">
        <f t="shared" si="22"/>
        <v>0.70833333333333326</v>
      </c>
      <c r="AA164">
        <f>1</f>
        <v>1</v>
      </c>
      <c r="AB164" s="1">
        <v>42847</v>
      </c>
      <c r="AC164" s="13">
        <f t="shared" si="23"/>
        <v>42826</v>
      </c>
      <c r="AD164" s="14">
        <f t="shared" si="24"/>
        <v>42847</v>
      </c>
      <c r="AE164" s="1" t="str">
        <f t="shared" si="25"/>
        <v>Saturday</v>
      </c>
      <c r="AF164" s="2">
        <v>0.71355324074074078</v>
      </c>
      <c r="AG164" s="2">
        <f t="shared" si="26"/>
        <v>0.70833333333333326</v>
      </c>
      <c r="AH164" t="s">
        <v>23</v>
      </c>
    </row>
    <row r="165" spans="1:34" x14ac:dyDescent="0.25">
      <c r="A165">
        <v>1369681</v>
      </c>
      <c r="B165" t="s">
        <v>54</v>
      </c>
      <c r="E165">
        <v>53402</v>
      </c>
      <c r="F165" t="s">
        <v>20</v>
      </c>
      <c r="G165" t="s">
        <v>55</v>
      </c>
      <c r="H165">
        <v>38</v>
      </c>
      <c r="I165" t="s">
        <v>84</v>
      </c>
      <c r="J165">
        <f>VLOOKUP(I165,Key!$A$1:$C$73,2,FALSE)</f>
        <v>43.040154000000001</v>
      </c>
      <c r="K165">
        <f>VLOOKUP(I165,Key!$A$1:$C$73,3,FALSE)</f>
        <v>-87.932113000000001</v>
      </c>
      <c r="L165" t="s">
        <v>84</v>
      </c>
      <c r="M165">
        <f>VLOOKUP(L165,Key!$A$1:$C$73,2,FALSE)</f>
        <v>43.040154000000001</v>
      </c>
      <c r="N165">
        <f>VLOOKUP(L165,Key!$A$1:$C$73,3,FALSE)</f>
        <v>-87.932113000000001</v>
      </c>
      <c r="O165">
        <v>119</v>
      </c>
      <c r="P165">
        <v>0</v>
      </c>
      <c r="Q165">
        <v>17.899999999999999</v>
      </c>
      <c r="R165">
        <v>17</v>
      </c>
      <c r="S165">
        <v>714</v>
      </c>
      <c r="T165">
        <f t="shared" si="18"/>
        <v>-1</v>
      </c>
      <c r="U165" s="1">
        <v>42844</v>
      </c>
      <c r="V165" s="13">
        <f t="shared" si="19"/>
        <v>42826</v>
      </c>
      <c r="W165" s="14">
        <f t="shared" si="20"/>
        <v>42844</v>
      </c>
      <c r="X165" s="1" t="str">
        <f t="shared" si="21"/>
        <v>Wednesday</v>
      </c>
      <c r="Y165" s="2">
        <v>9.5416666666666664E-2</v>
      </c>
      <c r="Z165" s="2">
        <f t="shared" si="22"/>
        <v>8.3333333333333329E-2</v>
      </c>
      <c r="AA165">
        <f>1</f>
        <v>1</v>
      </c>
      <c r="AB165" s="1">
        <v>42844</v>
      </c>
      <c r="AC165" s="13">
        <f t="shared" si="23"/>
        <v>42826</v>
      </c>
      <c r="AD165" s="14">
        <f t="shared" si="24"/>
        <v>42844</v>
      </c>
      <c r="AE165" s="1" t="str">
        <f t="shared" si="25"/>
        <v>Wednesday</v>
      </c>
      <c r="AF165" s="2">
        <v>0.17800925925925926</v>
      </c>
      <c r="AG165" s="2">
        <f t="shared" si="26"/>
        <v>0.16666666666666666</v>
      </c>
      <c r="AH165" t="s">
        <v>25</v>
      </c>
    </row>
    <row r="166" spans="1:34" x14ac:dyDescent="0.25">
      <c r="A166">
        <v>1370947</v>
      </c>
      <c r="B166" t="s">
        <v>54</v>
      </c>
      <c r="E166">
        <v>60659</v>
      </c>
      <c r="F166" t="s">
        <v>20</v>
      </c>
      <c r="G166" t="s">
        <v>55</v>
      </c>
      <c r="H166">
        <v>11149</v>
      </c>
      <c r="I166" t="s">
        <v>82</v>
      </c>
      <c r="J166">
        <f>VLOOKUP(I166,Key!$A$1:$C$73,2,FALSE)</f>
        <v>43.040349999999997</v>
      </c>
      <c r="K166">
        <f>VLOOKUP(I166,Key!$A$1:$C$73,3,FALSE)</f>
        <v>-87.920760000000001</v>
      </c>
      <c r="L166" t="s">
        <v>84</v>
      </c>
      <c r="M166">
        <f>VLOOKUP(L166,Key!$A$1:$C$73,2,FALSE)</f>
        <v>43.040154000000001</v>
      </c>
      <c r="N166">
        <f>VLOOKUP(L166,Key!$A$1:$C$73,3,FALSE)</f>
        <v>-87.932113000000001</v>
      </c>
      <c r="O166">
        <v>71</v>
      </c>
      <c r="P166">
        <v>0</v>
      </c>
      <c r="Q166">
        <v>10.7</v>
      </c>
      <c r="R166">
        <v>10.1</v>
      </c>
      <c r="S166">
        <v>426</v>
      </c>
      <c r="T166">
        <f t="shared" si="18"/>
        <v>-1</v>
      </c>
      <c r="U166" s="1">
        <v>42834</v>
      </c>
      <c r="V166" s="13">
        <f t="shared" si="19"/>
        <v>42826</v>
      </c>
      <c r="W166" s="14">
        <f t="shared" si="20"/>
        <v>42834</v>
      </c>
      <c r="X166" s="1" t="str">
        <f t="shared" si="21"/>
        <v>Sunday</v>
      </c>
      <c r="Y166" s="2">
        <v>0.69134259259259256</v>
      </c>
      <c r="Z166" s="2">
        <f t="shared" si="22"/>
        <v>0.70833333333333326</v>
      </c>
      <c r="AA166">
        <f>1</f>
        <v>1</v>
      </c>
      <c r="AB166" s="1">
        <v>42834</v>
      </c>
      <c r="AC166" s="13">
        <f t="shared" si="23"/>
        <v>42826</v>
      </c>
      <c r="AD166" s="14">
        <f t="shared" si="24"/>
        <v>42834</v>
      </c>
      <c r="AE166" s="1" t="str">
        <f t="shared" si="25"/>
        <v>Sunday</v>
      </c>
      <c r="AF166" s="2">
        <v>0.74091435185185184</v>
      </c>
      <c r="AG166" s="2">
        <f t="shared" si="26"/>
        <v>0.75</v>
      </c>
      <c r="AH166" t="s">
        <v>23</v>
      </c>
    </row>
    <row r="167" spans="1:34" x14ac:dyDescent="0.25">
      <c r="A167">
        <v>1370965</v>
      </c>
      <c r="B167" t="s">
        <v>54</v>
      </c>
      <c r="E167">
        <v>53202</v>
      </c>
      <c r="F167" t="s">
        <v>20</v>
      </c>
      <c r="G167" t="s">
        <v>55</v>
      </c>
      <c r="H167">
        <v>5221</v>
      </c>
      <c r="I167" t="s">
        <v>85</v>
      </c>
      <c r="J167">
        <f>VLOOKUP(I167,Key!$A$1:$C$73,2,FALSE)</f>
        <v>43.053040000000003</v>
      </c>
      <c r="K167">
        <f>VLOOKUP(I167,Key!$A$1:$C$73,3,FALSE)</f>
        <v>-87.897660000000002</v>
      </c>
      <c r="L167" t="s">
        <v>85</v>
      </c>
      <c r="M167">
        <f>VLOOKUP(L167,Key!$A$1:$C$73,2,FALSE)</f>
        <v>43.053040000000003</v>
      </c>
      <c r="N167">
        <f>VLOOKUP(L167,Key!$A$1:$C$73,3,FALSE)</f>
        <v>-87.897660000000002</v>
      </c>
      <c r="O167">
        <v>29</v>
      </c>
      <c r="P167">
        <v>3</v>
      </c>
      <c r="Q167">
        <v>4.4000000000000004</v>
      </c>
      <c r="R167">
        <v>4.0999999999999996</v>
      </c>
      <c r="S167">
        <v>174</v>
      </c>
      <c r="T167">
        <f t="shared" si="18"/>
        <v>-1</v>
      </c>
      <c r="U167" s="1">
        <v>42829</v>
      </c>
      <c r="V167" s="13">
        <f t="shared" si="19"/>
        <v>42826</v>
      </c>
      <c r="W167" s="14">
        <f t="shared" si="20"/>
        <v>42829</v>
      </c>
      <c r="X167" s="1" t="str">
        <f t="shared" si="21"/>
        <v>Tuesday</v>
      </c>
      <c r="Y167" s="2">
        <v>0.82859953703703704</v>
      </c>
      <c r="Z167" s="2">
        <f t="shared" si="22"/>
        <v>0.83333333333333326</v>
      </c>
      <c r="AA167">
        <f>1</f>
        <v>1</v>
      </c>
      <c r="AB167" s="1">
        <v>42829</v>
      </c>
      <c r="AC167" s="13">
        <f t="shared" si="23"/>
        <v>42826</v>
      </c>
      <c r="AD167" s="14">
        <f t="shared" si="24"/>
        <v>42829</v>
      </c>
      <c r="AE167" s="1" t="str">
        <f t="shared" si="25"/>
        <v>Tuesday</v>
      </c>
      <c r="AF167" s="2">
        <v>0.84918981481481481</v>
      </c>
      <c r="AG167" s="2">
        <f t="shared" si="26"/>
        <v>0.83333333333333326</v>
      </c>
      <c r="AH167" t="s">
        <v>25</v>
      </c>
    </row>
    <row r="168" spans="1:34" x14ac:dyDescent="0.25">
      <c r="A168">
        <v>1378280</v>
      </c>
      <c r="B168" t="s">
        <v>54</v>
      </c>
      <c r="E168">
        <v>53202</v>
      </c>
      <c r="F168" t="s">
        <v>20</v>
      </c>
      <c r="G168" t="s">
        <v>55</v>
      </c>
      <c r="H168">
        <v>11090</v>
      </c>
      <c r="I168" t="s">
        <v>60</v>
      </c>
      <c r="J168">
        <f>VLOOKUP(I168,Key!$A$1:$C$73,2,FALSE)</f>
        <v>43.046570000000003</v>
      </c>
      <c r="K168">
        <f>VLOOKUP(I168,Key!$A$1:$C$73,3,FALSE)</f>
        <v>-87.908720000000002</v>
      </c>
      <c r="L168" t="s">
        <v>60</v>
      </c>
      <c r="M168">
        <f>VLOOKUP(L168,Key!$A$1:$C$73,2,FALSE)</f>
        <v>43.046570000000003</v>
      </c>
      <c r="N168">
        <f>VLOOKUP(L168,Key!$A$1:$C$73,3,FALSE)</f>
        <v>-87.908720000000002</v>
      </c>
      <c r="O168">
        <v>5</v>
      </c>
      <c r="P168">
        <v>0</v>
      </c>
      <c r="Q168">
        <v>0.8</v>
      </c>
      <c r="R168">
        <v>0.7</v>
      </c>
      <c r="S168">
        <v>30</v>
      </c>
      <c r="T168">
        <f t="shared" si="18"/>
        <v>-1</v>
      </c>
      <c r="U168" s="1">
        <v>42834</v>
      </c>
      <c r="V168" s="13">
        <f t="shared" si="19"/>
        <v>42826</v>
      </c>
      <c r="W168" s="14">
        <f t="shared" si="20"/>
        <v>42834</v>
      </c>
      <c r="X168" s="1" t="str">
        <f t="shared" si="21"/>
        <v>Sunday</v>
      </c>
      <c r="Y168" s="2">
        <v>0.57396990740740739</v>
      </c>
      <c r="Z168" s="2">
        <f t="shared" si="22"/>
        <v>0.58333333333333326</v>
      </c>
      <c r="AA168">
        <f>1</f>
        <v>1</v>
      </c>
      <c r="AB168" s="1">
        <v>42834</v>
      </c>
      <c r="AC168" s="13">
        <f t="shared" si="23"/>
        <v>42826</v>
      </c>
      <c r="AD168" s="14">
        <f t="shared" si="24"/>
        <v>42834</v>
      </c>
      <c r="AE168" s="1" t="str">
        <f t="shared" si="25"/>
        <v>Sunday</v>
      </c>
      <c r="AF168" s="2">
        <v>0.57737268518518514</v>
      </c>
      <c r="AG168" s="2">
        <f t="shared" si="26"/>
        <v>0.58333333333333326</v>
      </c>
      <c r="AH168" t="s">
        <v>25</v>
      </c>
    </row>
    <row r="169" spans="1:34" x14ac:dyDescent="0.25">
      <c r="A169">
        <v>1380021</v>
      </c>
      <c r="B169" t="s">
        <v>54</v>
      </c>
      <c r="E169">
        <v>53210</v>
      </c>
      <c r="F169" t="s">
        <v>20</v>
      </c>
      <c r="G169" t="s">
        <v>55</v>
      </c>
      <c r="H169">
        <v>11091</v>
      </c>
      <c r="I169" t="s">
        <v>52</v>
      </c>
      <c r="J169">
        <f>VLOOKUP(I169,Key!$A$1:$C$73,2,FALSE)</f>
        <v>43.042490000000001</v>
      </c>
      <c r="K169">
        <f>VLOOKUP(I169,Key!$A$1:$C$73,3,FALSE)</f>
        <v>-87.909959999999998</v>
      </c>
      <c r="L169" t="s">
        <v>34</v>
      </c>
      <c r="M169">
        <f>VLOOKUP(L169,Key!$A$1:$C$73,2,FALSE)</f>
        <v>43.05097</v>
      </c>
      <c r="N169">
        <f>VLOOKUP(L169,Key!$A$1:$C$73,3,FALSE)</f>
        <v>-87.906440000000003</v>
      </c>
      <c r="O169">
        <v>37</v>
      </c>
      <c r="P169">
        <v>3</v>
      </c>
      <c r="Q169">
        <v>5.6</v>
      </c>
      <c r="R169">
        <v>5.3</v>
      </c>
      <c r="S169">
        <v>222</v>
      </c>
      <c r="T169">
        <f t="shared" si="18"/>
        <v>-1</v>
      </c>
      <c r="U169" s="1">
        <v>42840</v>
      </c>
      <c r="V169" s="13">
        <f t="shared" si="19"/>
        <v>42826</v>
      </c>
      <c r="W169" s="14">
        <f t="shared" si="20"/>
        <v>42840</v>
      </c>
      <c r="X169" s="1" t="str">
        <f t="shared" si="21"/>
        <v>Saturday</v>
      </c>
      <c r="Y169" s="2">
        <v>4.4502314814814814E-2</v>
      </c>
      <c r="Z169" s="2">
        <f t="shared" si="22"/>
        <v>4.1666666666666664E-2</v>
      </c>
      <c r="AA169">
        <f>1</f>
        <v>1</v>
      </c>
      <c r="AB169" s="1">
        <v>42840</v>
      </c>
      <c r="AC169" s="13">
        <f t="shared" si="23"/>
        <v>42826</v>
      </c>
      <c r="AD169" s="14">
        <f t="shared" si="24"/>
        <v>42840</v>
      </c>
      <c r="AE169" s="1" t="str">
        <f t="shared" si="25"/>
        <v>Saturday</v>
      </c>
      <c r="AF169" s="2">
        <v>7.0520833333333324E-2</v>
      </c>
      <c r="AG169" s="2">
        <f t="shared" si="26"/>
        <v>8.3333333333333329E-2</v>
      </c>
      <c r="AH169" t="s">
        <v>23</v>
      </c>
    </row>
    <row r="170" spans="1:34" x14ac:dyDescent="0.25">
      <c r="A170">
        <v>1382213</v>
      </c>
      <c r="B170" t="s">
        <v>54</v>
      </c>
      <c r="E170">
        <v>53211</v>
      </c>
      <c r="F170" t="s">
        <v>20</v>
      </c>
      <c r="G170" t="s">
        <v>55</v>
      </c>
      <c r="H170">
        <v>5487</v>
      </c>
      <c r="I170" t="s">
        <v>62</v>
      </c>
      <c r="J170">
        <f>VLOOKUP(I170,Key!$A$1:$C$73,2,FALSE)</f>
        <v>43.052460000000004</v>
      </c>
      <c r="K170">
        <f>VLOOKUP(I170,Key!$A$1:$C$73,3,FALSE)</f>
        <v>-87.891000000000005</v>
      </c>
      <c r="L170" t="s">
        <v>77</v>
      </c>
      <c r="M170">
        <f>VLOOKUP(L170,Key!$A$1:$C$73,2,FALSE)</f>
        <v>43.036900000000003</v>
      </c>
      <c r="N170">
        <f>VLOOKUP(L170,Key!$A$1:$C$73,3,FALSE)</f>
        <v>-87.89667</v>
      </c>
      <c r="O170">
        <v>7</v>
      </c>
      <c r="P170">
        <v>0</v>
      </c>
      <c r="Q170">
        <v>1.1000000000000001</v>
      </c>
      <c r="R170">
        <v>1</v>
      </c>
      <c r="S170">
        <v>42</v>
      </c>
      <c r="T170">
        <f t="shared" si="18"/>
        <v>-1</v>
      </c>
      <c r="U170" s="1">
        <v>42839</v>
      </c>
      <c r="V170" s="13">
        <f t="shared" si="19"/>
        <v>42826</v>
      </c>
      <c r="W170" s="14">
        <f t="shared" si="20"/>
        <v>42839</v>
      </c>
      <c r="X170" s="1" t="str">
        <f t="shared" si="21"/>
        <v>Friday</v>
      </c>
      <c r="Y170" s="2">
        <v>0.69924768518518521</v>
      </c>
      <c r="Z170" s="2">
        <f t="shared" si="22"/>
        <v>0.70833333333333326</v>
      </c>
      <c r="AA170">
        <f>1</f>
        <v>1</v>
      </c>
      <c r="AB170" s="1">
        <v>42839</v>
      </c>
      <c r="AC170" s="13">
        <f t="shared" si="23"/>
        <v>42826</v>
      </c>
      <c r="AD170" s="14">
        <f t="shared" si="24"/>
        <v>42839</v>
      </c>
      <c r="AE170" s="1" t="str">
        <f t="shared" si="25"/>
        <v>Friday</v>
      </c>
      <c r="AF170" s="2">
        <v>0.70414351851851853</v>
      </c>
      <c r="AG170" s="2">
        <f t="shared" si="26"/>
        <v>0.70833333333333326</v>
      </c>
      <c r="AH170" t="s">
        <v>23</v>
      </c>
    </row>
    <row r="171" spans="1:34" x14ac:dyDescent="0.25">
      <c r="A171">
        <v>1382213</v>
      </c>
      <c r="B171" t="s">
        <v>54</v>
      </c>
      <c r="E171">
        <v>53211</v>
      </c>
      <c r="F171" t="s">
        <v>20</v>
      </c>
      <c r="G171" t="s">
        <v>55</v>
      </c>
      <c r="H171">
        <v>5221</v>
      </c>
      <c r="I171" t="s">
        <v>52</v>
      </c>
      <c r="J171">
        <f>VLOOKUP(I171,Key!$A$1:$C$73,2,FALSE)</f>
        <v>43.042490000000001</v>
      </c>
      <c r="K171">
        <f>VLOOKUP(I171,Key!$A$1:$C$73,3,FALSE)</f>
        <v>-87.909959999999998</v>
      </c>
      <c r="L171" t="s">
        <v>62</v>
      </c>
      <c r="M171">
        <f>VLOOKUP(L171,Key!$A$1:$C$73,2,FALSE)</f>
        <v>43.052460000000004</v>
      </c>
      <c r="N171">
        <f>VLOOKUP(L171,Key!$A$1:$C$73,3,FALSE)</f>
        <v>-87.891000000000005</v>
      </c>
      <c r="O171">
        <v>11</v>
      </c>
      <c r="P171">
        <v>3</v>
      </c>
      <c r="Q171">
        <v>1.7</v>
      </c>
      <c r="R171">
        <v>1.6</v>
      </c>
      <c r="S171">
        <v>66</v>
      </c>
      <c r="T171">
        <f t="shared" si="18"/>
        <v>-1</v>
      </c>
      <c r="U171" s="1">
        <v>42834</v>
      </c>
      <c r="V171" s="13">
        <f t="shared" si="19"/>
        <v>42826</v>
      </c>
      <c r="W171" s="14">
        <f t="shared" si="20"/>
        <v>42834</v>
      </c>
      <c r="X171" s="1" t="str">
        <f t="shared" si="21"/>
        <v>Sunday</v>
      </c>
      <c r="Y171" s="2">
        <v>0.7327662037037036</v>
      </c>
      <c r="Z171" s="2">
        <f t="shared" si="22"/>
        <v>0.75</v>
      </c>
      <c r="AA171">
        <f>1</f>
        <v>1</v>
      </c>
      <c r="AB171" s="1">
        <v>42834</v>
      </c>
      <c r="AC171" s="13">
        <f t="shared" si="23"/>
        <v>42826</v>
      </c>
      <c r="AD171" s="14">
        <f t="shared" si="24"/>
        <v>42834</v>
      </c>
      <c r="AE171" s="1" t="str">
        <f t="shared" si="25"/>
        <v>Sunday</v>
      </c>
      <c r="AF171" s="2">
        <v>0.74056712962962967</v>
      </c>
      <c r="AG171" s="2">
        <f t="shared" si="26"/>
        <v>0.75</v>
      </c>
      <c r="AH171" t="s">
        <v>23</v>
      </c>
    </row>
    <row r="172" spans="1:34" x14ac:dyDescent="0.25">
      <c r="A172">
        <v>1384131</v>
      </c>
      <c r="B172" t="s">
        <v>54</v>
      </c>
      <c r="E172">
        <v>53040</v>
      </c>
      <c r="F172" t="s">
        <v>20</v>
      </c>
      <c r="G172" t="s">
        <v>55</v>
      </c>
      <c r="H172">
        <v>11050</v>
      </c>
      <c r="I172" t="s">
        <v>76</v>
      </c>
      <c r="J172">
        <f>VLOOKUP(I172,Key!$A$1:$C$73,2,FALSE)</f>
        <v>43.02948</v>
      </c>
      <c r="K172">
        <f>VLOOKUP(I172,Key!$A$1:$C$73,3,FALSE)</f>
        <v>-87.912819999999996</v>
      </c>
      <c r="L172" t="s">
        <v>62</v>
      </c>
      <c r="M172">
        <f>VLOOKUP(L172,Key!$A$1:$C$73,2,FALSE)</f>
        <v>43.052460000000004</v>
      </c>
      <c r="N172">
        <f>VLOOKUP(L172,Key!$A$1:$C$73,3,FALSE)</f>
        <v>-87.891000000000005</v>
      </c>
      <c r="O172">
        <v>28</v>
      </c>
      <c r="P172">
        <v>0</v>
      </c>
      <c r="Q172">
        <v>4.2</v>
      </c>
      <c r="R172">
        <v>4</v>
      </c>
      <c r="S172">
        <v>168</v>
      </c>
      <c r="T172">
        <f t="shared" si="18"/>
        <v>-1</v>
      </c>
      <c r="U172" s="1">
        <v>42827</v>
      </c>
      <c r="V172" s="13">
        <f t="shared" si="19"/>
        <v>42826</v>
      </c>
      <c r="W172" s="14">
        <f t="shared" si="20"/>
        <v>42827</v>
      </c>
      <c r="X172" s="1" t="str">
        <f t="shared" si="21"/>
        <v>Sunday</v>
      </c>
      <c r="Y172" s="2">
        <v>0.58155092592592594</v>
      </c>
      <c r="Z172" s="2">
        <f t="shared" si="22"/>
        <v>0.58333333333333326</v>
      </c>
      <c r="AA172">
        <f>1</f>
        <v>1</v>
      </c>
      <c r="AB172" s="1">
        <v>42827</v>
      </c>
      <c r="AC172" s="13">
        <f t="shared" si="23"/>
        <v>42826</v>
      </c>
      <c r="AD172" s="14">
        <f t="shared" si="24"/>
        <v>42827</v>
      </c>
      <c r="AE172" s="1" t="str">
        <f t="shared" si="25"/>
        <v>Sunday</v>
      </c>
      <c r="AF172" s="2">
        <v>0.60092592592592597</v>
      </c>
      <c r="AG172" s="2">
        <f t="shared" si="26"/>
        <v>0.58333333333333326</v>
      </c>
      <c r="AH172" t="s">
        <v>23</v>
      </c>
    </row>
    <row r="173" spans="1:34" x14ac:dyDescent="0.25">
      <c r="A173">
        <v>1392856</v>
      </c>
      <c r="B173" t="s">
        <v>54</v>
      </c>
      <c r="E173">
        <v>53202</v>
      </c>
      <c r="F173" t="s">
        <v>20</v>
      </c>
      <c r="G173" t="s">
        <v>55</v>
      </c>
      <c r="H173">
        <v>11150</v>
      </c>
      <c r="I173" t="s">
        <v>39</v>
      </c>
      <c r="J173">
        <f>VLOOKUP(I173,Key!$A$1:$C$73,2,FALSE)</f>
        <v>43.031480000000002</v>
      </c>
      <c r="K173">
        <f>VLOOKUP(I173,Key!$A$1:$C$73,3,FALSE)</f>
        <v>-87.908169999999998</v>
      </c>
      <c r="L173" t="s">
        <v>64</v>
      </c>
      <c r="M173">
        <f>VLOOKUP(L173,Key!$A$1:$C$73,2,FALSE)</f>
        <v>43.069021999999997</v>
      </c>
      <c r="N173">
        <f>VLOOKUP(L173,Key!$A$1:$C$73,3,FALSE)</f>
        <v>-87.887940999999998</v>
      </c>
      <c r="O173">
        <v>95</v>
      </c>
      <c r="P173">
        <v>12</v>
      </c>
      <c r="Q173">
        <v>14.3</v>
      </c>
      <c r="R173">
        <v>13.5</v>
      </c>
      <c r="S173">
        <v>570</v>
      </c>
      <c r="T173">
        <f t="shared" si="18"/>
        <v>-1</v>
      </c>
      <c r="U173" s="1">
        <v>42846</v>
      </c>
      <c r="V173" s="13">
        <f t="shared" si="19"/>
        <v>42826</v>
      </c>
      <c r="W173" s="14">
        <f t="shared" si="20"/>
        <v>42846</v>
      </c>
      <c r="X173" s="1" t="str">
        <f t="shared" si="21"/>
        <v>Friday</v>
      </c>
      <c r="Y173" s="2">
        <v>0.67009259259259257</v>
      </c>
      <c r="Z173" s="2">
        <f t="shared" si="22"/>
        <v>0.66666666666666663</v>
      </c>
      <c r="AA173">
        <f>1</f>
        <v>1</v>
      </c>
      <c r="AB173" s="1">
        <v>42846</v>
      </c>
      <c r="AC173" s="13">
        <f t="shared" si="23"/>
        <v>42826</v>
      </c>
      <c r="AD173" s="14">
        <f t="shared" si="24"/>
        <v>42846</v>
      </c>
      <c r="AE173" s="1" t="str">
        <f t="shared" si="25"/>
        <v>Friday</v>
      </c>
      <c r="AF173" s="2">
        <v>0.73542824074074076</v>
      </c>
      <c r="AG173" s="2">
        <f t="shared" si="26"/>
        <v>0.75</v>
      </c>
      <c r="AH173" t="s">
        <v>23</v>
      </c>
    </row>
    <row r="174" spans="1:34" x14ac:dyDescent="0.25">
      <c r="A174">
        <v>1393669</v>
      </c>
      <c r="B174" t="s">
        <v>54</v>
      </c>
      <c r="E174">
        <v>53150</v>
      </c>
      <c r="F174" t="s">
        <v>20</v>
      </c>
      <c r="G174" t="s">
        <v>55</v>
      </c>
      <c r="H174">
        <v>317</v>
      </c>
      <c r="I174" t="s">
        <v>77</v>
      </c>
      <c r="J174">
        <f>VLOOKUP(I174,Key!$A$1:$C$73,2,FALSE)</f>
        <v>43.036900000000003</v>
      </c>
      <c r="K174">
        <f>VLOOKUP(I174,Key!$A$1:$C$73,3,FALSE)</f>
        <v>-87.89667</v>
      </c>
      <c r="L174" t="s">
        <v>77</v>
      </c>
      <c r="M174">
        <f>VLOOKUP(L174,Key!$A$1:$C$73,2,FALSE)</f>
        <v>43.036900000000003</v>
      </c>
      <c r="N174">
        <f>VLOOKUP(L174,Key!$A$1:$C$73,3,FALSE)</f>
        <v>-87.89667</v>
      </c>
      <c r="O174">
        <v>70</v>
      </c>
      <c r="P174">
        <v>9</v>
      </c>
      <c r="Q174">
        <v>10.5</v>
      </c>
      <c r="R174">
        <v>10</v>
      </c>
      <c r="S174">
        <v>420</v>
      </c>
      <c r="T174">
        <f t="shared" si="18"/>
        <v>-1</v>
      </c>
      <c r="U174" s="1">
        <v>42840</v>
      </c>
      <c r="V174" s="13">
        <f t="shared" si="19"/>
        <v>42826</v>
      </c>
      <c r="W174" s="14">
        <f t="shared" si="20"/>
        <v>42840</v>
      </c>
      <c r="X174" s="1" t="str">
        <f t="shared" si="21"/>
        <v>Saturday</v>
      </c>
      <c r="Y174" s="2">
        <v>0.8109143518518519</v>
      </c>
      <c r="Z174" s="2">
        <f t="shared" si="22"/>
        <v>0.79166666666666663</v>
      </c>
      <c r="AA174">
        <f>1</f>
        <v>1</v>
      </c>
      <c r="AB174" s="1">
        <v>42840</v>
      </c>
      <c r="AC174" s="13">
        <f t="shared" si="23"/>
        <v>42826</v>
      </c>
      <c r="AD174" s="14">
        <f t="shared" si="24"/>
        <v>42840</v>
      </c>
      <c r="AE174" s="1" t="str">
        <f t="shared" si="25"/>
        <v>Saturday</v>
      </c>
      <c r="AF174" s="2">
        <v>0.85947916666666668</v>
      </c>
      <c r="AG174" s="2">
        <f t="shared" si="26"/>
        <v>0.875</v>
      </c>
      <c r="AH174" t="s">
        <v>25</v>
      </c>
    </row>
    <row r="175" spans="1:34" x14ac:dyDescent="0.25">
      <c r="A175">
        <v>1393669</v>
      </c>
      <c r="B175" t="s">
        <v>54</v>
      </c>
      <c r="E175">
        <v>53150</v>
      </c>
      <c r="F175" t="s">
        <v>20</v>
      </c>
      <c r="G175" t="s">
        <v>55</v>
      </c>
      <c r="H175">
        <v>5469</v>
      </c>
      <c r="I175" t="s">
        <v>77</v>
      </c>
      <c r="J175">
        <f>VLOOKUP(I175,Key!$A$1:$C$73,2,FALSE)</f>
        <v>43.036900000000003</v>
      </c>
      <c r="K175">
        <f>VLOOKUP(I175,Key!$A$1:$C$73,3,FALSE)</f>
        <v>-87.89667</v>
      </c>
      <c r="L175" t="s">
        <v>77</v>
      </c>
      <c r="M175">
        <f>VLOOKUP(L175,Key!$A$1:$C$73,2,FALSE)</f>
        <v>43.036900000000003</v>
      </c>
      <c r="N175">
        <f>VLOOKUP(L175,Key!$A$1:$C$73,3,FALSE)</f>
        <v>-87.89667</v>
      </c>
      <c r="O175">
        <v>54</v>
      </c>
      <c r="P175">
        <v>6</v>
      </c>
      <c r="Q175">
        <v>8.1</v>
      </c>
      <c r="R175">
        <v>7.7</v>
      </c>
      <c r="S175">
        <v>324</v>
      </c>
      <c r="T175">
        <f t="shared" si="18"/>
        <v>-1</v>
      </c>
      <c r="U175" s="1">
        <v>42840</v>
      </c>
      <c r="V175" s="13">
        <f t="shared" si="19"/>
        <v>42826</v>
      </c>
      <c r="W175" s="14">
        <f t="shared" si="20"/>
        <v>42840</v>
      </c>
      <c r="X175" s="1" t="str">
        <f t="shared" si="21"/>
        <v>Saturday</v>
      </c>
      <c r="Y175" s="2">
        <v>0.82177083333333334</v>
      </c>
      <c r="Z175" s="2">
        <f t="shared" si="22"/>
        <v>0.83333333333333326</v>
      </c>
      <c r="AA175">
        <f>1</f>
        <v>1</v>
      </c>
      <c r="AB175" s="1">
        <v>42840</v>
      </c>
      <c r="AC175" s="13">
        <f t="shared" si="23"/>
        <v>42826</v>
      </c>
      <c r="AD175" s="14">
        <f t="shared" si="24"/>
        <v>42840</v>
      </c>
      <c r="AE175" s="1" t="str">
        <f t="shared" si="25"/>
        <v>Saturday</v>
      </c>
      <c r="AF175" s="2">
        <v>0.85930555555555566</v>
      </c>
      <c r="AG175" s="2">
        <f t="shared" si="26"/>
        <v>0.875</v>
      </c>
      <c r="AH175" t="s">
        <v>25</v>
      </c>
    </row>
    <row r="176" spans="1:34" x14ac:dyDescent="0.25">
      <c r="A176">
        <v>1418048</v>
      </c>
      <c r="B176" t="s">
        <v>54</v>
      </c>
      <c r="E176">
        <v>53204</v>
      </c>
      <c r="F176" t="s">
        <v>20</v>
      </c>
      <c r="G176" t="s">
        <v>55</v>
      </c>
      <c r="H176">
        <v>88</v>
      </c>
      <c r="I176" t="s">
        <v>94</v>
      </c>
      <c r="J176">
        <f>VLOOKUP(I176,Key!$A$1:$C$73,2,FALSE)</f>
        <v>43.020020000000002</v>
      </c>
      <c r="K176">
        <f>VLOOKUP(I176,Key!$A$1:$C$73,3,FALSE)</f>
        <v>-87.912540000000007</v>
      </c>
      <c r="L176" t="s">
        <v>28</v>
      </c>
      <c r="M176">
        <f>VLOOKUP(L176,Key!$A$1:$C$73,2,FALSE)</f>
        <v>43.038580000000003</v>
      </c>
      <c r="N176">
        <f>VLOOKUP(L176,Key!$A$1:$C$73,3,FALSE)</f>
        <v>-87.90934</v>
      </c>
      <c r="O176">
        <v>10</v>
      </c>
      <c r="P176">
        <v>3</v>
      </c>
      <c r="Q176">
        <v>1.5</v>
      </c>
      <c r="R176">
        <v>1.4</v>
      </c>
      <c r="S176">
        <v>60</v>
      </c>
      <c r="T176">
        <f t="shared" si="18"/>
        <v>-1</v>
      </c>
      <c r="U176" s="1">
        <v>42850</v>
      </c>
      <c r="V176" s="13">
        <f t="shared" si="19"/>
        <v>42826</v>
      </c>
      <c r="W176" s="14">
        <f t="shared" si="20"/>
        <v>42850</v>
      </c>
      <c r="X176" s="1" t="str">
        <f t="shared" si="21"/>
        <v>Tuesday</v>
      </c>
      <c r="Y176" s="2">
        <v>0.7750462962962964</v>
      </c>
      <c r="Z176" s="2">
        <f t="shared" si="22"/>
        <v>0.79166666666666663</v>
      </c>
      <c r="AA176">
        <f>1</f>
        <v>1</v>
      </c>
      <c r="AB176" s="1">
        <v>42850</v>
      </c>
      <c r="AC176" s="13">
        <f t="shared" si="23"/>
        <v>42826</v>
      </c>
      <c r="AD176" s="14">
        <f t="shared" si="24"/>
        <v>42850</v>
      </c>
      <c r="AE176" s="1" t="str">
        <f t="shared" si="25"/>
        <v>Tuesday</v>
      </c>
      <c r="AF176" s="2">
        <v>0.78218750000000004</v>
      </c>
      <c r="AG176" s="2">
        <f t="shared" si="26"/>
        <v>0.79166666666666663</v>
      </c>
      <c r="AH176" t="s">
        <v>23</v>
      </c>
    </row>
    <row r="177" spans="1:34" x14ac:dyDescent="0.25">
      <c r="A177">
        <v>1420863</v>
      </c>
      <c r="B177" t="s">
        <v>54</v>
      </c>
      <c r="E177">
        <v>48009</v>
      </c>
      <c r="F177" t="s">
        <v>20</v>
      </c>
      <c r="G177" t="s">
        <v>55</v>
      </c>
      <c r="H177">
        <v>5523</v>
      </c>
      <c r="I177" t="s">
        <v>84</v>
      </c>
      <c r="J177">
        <f>VLOOKUP(I177,Key!$A$1:$C$73,2,FALSE)</f>
        <v>43.040154000000001</v>
      </c>
      <c r="K177">
        <f>VLOOKUP(I177,Key!$A$1:$C$73,3,FALSE)</f>
        <v>-87.932113000000001</v>
      </c>
      <c r="L177" t="s">
        <v>84</v>
      </c>
      <c r="M177">
        <f>VLOOKUP(L177,Key!$A$1:$C$73,2,FALSE)</f>
        <v>43.040154000000001</v>
      </c>
      <c r="N177">
        <f>VLOOKUP(L177,Key!$A$1:$C$73,3,FALSE)</f>
        <v>-87.932113000000001</v>
      </c>
      <c r="O177">
        <v>96</v>
      </c>
      <c r="P177">
        <v>12</v>
      </c>
      <c r="Q177">
        <v>14.4</v>
      </c>
      <c r="R177">
        <v>13.7</v>
      </c>
      <c r="S177">
        <v>576</v>
      </c>
      <c r="T177">
        <f t="shared" si="18"/>
        <v>-1</v>
      </c>
      <c r="U177" s="1">
        <v>42848</v>
      </c>
      <c r="V177" s="13">
        <f t="shared" si="19"/>
        <v>42826</v>
      </c>
      <c r="W177" s="14">
        <f t="shared" si="20"/>
        <v>42848</v>
      </c>
      <c r="X177" s="1" t="str">
        <f t="shared" si="21"/>
        <v>Sunday</v>
      </c>
      <c r="Y177" s="2">
        <v>0.63664351851851853</v>
      </c>
      <c r="Z177" s="2">
        <f t="shared" si="22"/>
        <v>0.625</v>
      </c>
      <c r="AA177">
        <f>1</f>
        <v>1</v>
      </c>
      <c r="AB177" s="1">
        <v>42848</v>
      </c>
      <c r="AC177" s="13">
        <f t="shared" si="23"/>
        <v>42826</v>
      </c>
      <c r="AD177" s="14">
        <f t="shared" si="24"/>
        <v>42848</v>
      </c>
      <c r="AE177" s="1" t="str">
        <f t="shared" si="25"/>
        <v>Sunday</v>
      </c>
      <c r="AF177" s="2">
        <v>0.70297453703703694</v>
      </c>
      <c r="AG177" s="2">
        <f t="shared" si="26"/>
        <v>0.70833333333333326</v>
      </c>
      <c r="AH177" t="s">
        <v>25</v>
      </c>
    </row>
    <row r="178" spans="1:34" x14ac:dyDescent="0.25">
      <c r="A178">
        <v>1422316</v>
      </c>
      <c r="B178" t="s">
        <v>54</v>
      </c>
      <c r="E178">
        <v>60093</v>
      </c>
      <c r="F178" t="s">
        <v>20</v>
      </c>
      <c r="G178" t="s">
        <v>55</v>
      </c>
      <c r="H178">
        <v>983</v>
      </c>
      <c r="I178" t="s">
        <v>77</v>
      </c>
      <c r="J178">
        <f>VLOOKUP(I178,Key!$A$1:$C$73,2,FALSE)</f>
        <v>43.036900000000003</v>
      </c>
      <c r="K178">
        <f>VLOOKUP(I178,Key!$A$1:$C$73,3,FALSE)</f>
        <v>-87.89667</v>
      </c>
      <c r="L178" t="s">
        <v>84</v>
      </c>
      <c r="M178">
        <f>VLOOKUP(L178,Key!$A$1:$C$73,2,FALSE)</f>
        <v>43.040154000000001</v>
      </c>
      <c r="N178">
        <f>VLOOKUP(L178,Key!$A$1:$C$73,3,FALSE)</f>
        <v>-87.932113000000001</v>
      </c>
      <c r="O178">
        <v>27</v>
      </c>
      <c r="P178">
        <v>3</v>
      </c>
      <c r="Q178">
        <v>4.0999999999999996</v>
      </c>
      <c r="R178">
        <v>3.8</v>
      </c>
      <c r="S178">
        <v>162</v>
      </c>
      <c r="T178">
        <f t="shared" si="18"/>
        <v>-1</v>
      </c>
      <c r="U178" s="1">
        <v>42833</v>
      </c>
      <c r="V178" s="13">
        <f t="shared" si="19"/>
        <v>42826</v>
      </c>
      <c r="W178" s="14">
        <f t="shared" si="20"/>
        <v>42833</v>
      </c>
      <c r="X178" s="1" t="str">
        <f t="shared" si="21"/>
        <v>Saturday</v>
      </c>
      <c r="Y178" s="2">
        <v>0.64753472222222219</v>
      </c>
      <c r="Z178" s="2">
        <f t="shared" si="22"/>
        <v>0.66666666666666663</v>
      </c>
      <c r="AA178">
        <f>1</f>
        <v>1</v>
      </c>
      <c r="AB178" s="1">
        <v>42833</v>
      </c>
      <c r="AC178" s="13">
        <f t="shared" si="23"/>
        <v>42826</v>
      </c>
      <c r="AD178" s="14">
        <f t="shared" si="24"/>
        <v>42833</v>
      </c>
      <c r="AE178" s="1" t="str">
        <f t="shared" si="25"/>
        <v>Saturday</v>
      </c>
      <c r="AF178" s="2">
        <v>0.66637731481481477</v>
      </c>
      <c r="AG178" s="2">
        <f t="shared" si="26"/>
        <v>0.66666666666666663</v>
      </c>
      <c r="AH178" t="s">
        <v>23</v>
      </c>
    </row>
    <row r="179" spans="1:34" x14ac:dyDescent="0.25">
      <c r="A179">
        <v>1425612</v>
      </c>
      <c r="B179" t="s">
        <v>54</v>
      </c>
      <c r="E179">
        <v>53212</v>
      </c>
      <c r="F179" t="s">
        <v>20</v>
      </c>
      <c r="G179" t="s">
        <v>55</v>
      </c>
      <c r="H179">
        <v>132</v>
      </c>
      <c r="I179" t="s">
        <v>86</v>
      </c>
      <c r="J179">
        <f>VLOOKUP(I179,Key!$A$1:$C$73,2,FALSE)</f>
        <v>43.052549999999997</v>
      </c>
      <c r="K179">
        <f>VLOOKUP(I179,Key!$A$1:$C$73,3,FALSE)</f>
        <v>-87.909329999999997</v>
      </c>
      <c r="L179" t="s">
        <v>86</v>
      </c>
      <c r="M179">
        <f>VLOOKUP(L179,Key!$A$1:$C$73,2,FALSE)</f>
        <v>43.052549999999997</v>
      </c>
      <c r="N179">
        <f>VLOOKUP(L179,Key!$A$1:$C$73,3,FALSE)</f>
        <v>-87.909329999999997</v>
      </c>
      <c r="O179">
        <v>268</v>
      </c>
      <c r="P179">
        <v>27</v>
      </c>
      <c r="Q179">
        <v>18</v>
      </c>
      <c r="R179">
        <v>17.100000000000001</v>
      </c>
      <c r="S179">
        <v>720</v>
      </c>
      <c r="T179">
        <f t="shared" si="18"/>
        <v>-1</v>
      </c>
      <c r="U179" s="1">
        <v>42850</v>
      </c>
      <c r="V179" s="13">
        <f t="shared" si="19"/>
        <v>42826</v>
      </c>
      <c r="W179" s="14">
        <f t="shared" si="20"/>
        <v>42850</v>
      </c>
      <c r="X179" s="1" t="str">
        <f t="shared" si="21"/>
        <v>Tuesday</v>
      </c>
      <c r="Y179" s="2">
        <v>0.64366898148148144</v>
      </c>
      <c r="Z179" s="2">
        <f t="shared" si="22"/>
        <v>0.625</v>
      </c>
      <c r="AA179">
        <f>1</f>
        <v>1</v>
      </c>
      <c r="AB179" s="1">
        <v>42850</v>
      </c>
      <c r="AC179" s="13">
        <f t="shared" si="23"/>
        <v>42826</v>
      </c>
      <c r="AD179" s="14">
        <f t="shared" si="24"/>
        <v>42850</v>
      </c>
      <c r="AE179" s="1" t="str">
        <f t="shared" si="25"/>
        <v>Tuesday</v>
      </c>
      <c r="AF179" s="2">
        <v>0.82968750000000002</v>
      </c>
      <c r="AG179" s="2">
        <f t="shared" si="26"/>
        <v>0.83333333333333326</v>
      </c>
      <c r="AH179" t="s">
        <v>25</v>
      </c>
    </row>
    <row r="180" spans="1:34" x14ac:dyDescent="0.25">
      <c r="A180">
        <v>1427860</v>
      </c>
      <c r="B180" t="s">
        <v>54</v>
      </c>
      <c r="E180">
        <v>36875</v>
      </c>
      <c r="F180" t="s">
        <v>20</v>
      </c>
      <c r="G180" t="s">
        <v>55</v>
      </c>
      <c r="H180">
        <v>309</v>
      </c>
      <c r="I180" t="s">
        <v>39</v>
      </c>
      <c r="J180">
        <f>VLOOKUP(I180,Key!$A$1:$C$73,2,FALSE)</f>
        <v>43.031480000000002</v>
      </c>
      <c r="K180">
        <f>VLOOKUP(I180,Key!$A$1:$C$73,3,FALSE)</f>
        <v>-87.908169999999998</v>
      </c>
      <c r="L180" t="s">
        <v>56</v>
      </c>
      <c r="M180">
        <f>VLOOKUP(L180,Key!$A$1:$C$73,2,FALSE)</f>
        <v>43.004728999999998</v>
      </c>
      <c r="N180">
        <f>VLOOKUP(L180,Key!$A$1:$C$73,3,FALSE)</f>
        <v>-87.905463999999995</v>
      </c>
      <c r="O180">
        <v>33</v>
      </c>
      <c r="P180">
        <v>3</v>
      </c>
      <c r="Q180">
        <v>5</v>
      </c>
      <c r="R180">
        <v>4.7</v>
      </c>
      <c r="S180">
        <v>198</v>
      </c>
      <c r="T180">
        <f t="shared" si="18"/>
        <v>-1</v>
      </c>
      <c r="U180" s="1">
        <v>42833</v>
      </c>
      <c r="V180" s="13">
        <f t="shared" si="19"/>
        <v>42826</v>
      </c>
      <c r="W180" s="14">
        <f t="shared" si="20"/>
        <v>42833</v>
      </c>
      <c r="X180" s="1" t="str">
        <f t="shared" si="21"/>
        <v>Saturday</v>
      </c>
      <c r="Y180" s="2">
        <v>0.84253472222222225</v>
      </c>
      <c r="Z180" s="2">
        <f t="shared" si="22"/>
        <v>0.83333333333333326</v>
      </c>
      <c r="AA180">
        <f>1</f>
        <v>1</v>
      </c>
      <c r="AB180" s="1">
        <v>42833</v>
      </c>
      <c r="AC180" s="13">
        <f t="shared" si="23"/>
        <v>42826</v>
      </c>
      <c r="AD180" s="14">
        <f t="shared" si="24"/>
        <v>42833</v>
      </c>
      <c r="AE180" s="1" t="str">
        <f t="shared" si="25"/>
        <v>Saturday</v>
      </c>
      <c r="AF180" s="2">
        <v>0.86531249999999993</v>
      </c>
      <c r="AG180" s="2">
        <f t="shared" si="26"/>
        <v>0.875</v>
      </c>
      <c r="AH180" t="s">
        <v>23</v>
      </c>
    </row>
    <row r="181" spans="1:34" x14ac:dyDescent="0.25">
      <c r="A181">
        <v>1431209</v>
      </c>
      <c r="B181" t="s">
        <v>54</v>
      </c>
      <c r="E181">
        <v>53212</v>
      </c>
      <c r="F181" t="s">
        <v>20</v>
      </c>
      <c r="G181" t="s">
        <v>55</v>
      </c>
      <c r="H181">
        <v>11095</v>
      </c>
      <c r="I181" t="s">
        <v>36</v>
      </c>
      <c r="J181">
        <f>VLOOKUP(I181,Key!$A$1:$C$73,2,FALSE)</f>
        <v>43.03519</v>
      </c>
      <c r="K181">
        <f>VLOOKUP(I181,Key!$A$1:$C$73,3,FALSE)</f>
        <v>-87.907390000000007</v>
      </c>
      <c r="L181" t="s">
        <v>22</v>
      </c>
      <c r="M181">
        <f>VLOOKUP(L181,Key!$A$1:$C$73,2,FALSE)</f>
        <v>43.058619999999998</v>
      </c>
      <c r="N181">
        <f>VLOOKUP(L181,Key!$A$1:$C$73,3,FALSE)</f>
        <v>-87.885319999999993</v>
      </c>
      <c r="O181">
        <v>18</v>
      </c>
      <c r="P181">
        <v>0</v>
      </c>
      <c r="Q181">
        <v>2.7</v>
      </c>
      <c r="R181">
        <v>2.6</v>
      </c>
      <c r="S181">
        <v>108</v>
      </c>
      <c r="T181">
        <f t="shared" si="18"/>
        <v>-1</v>
      </c>
      <c r="U181" s="1">
        <v>42841</v>
      </c>
      <c r="V181" s="13">
        <f t="shared" si="19"/>
        <v>42826</v>
      </c>
      <c r="W181" s="14">
        <f t="shared" si="20"/>
        <v>42841</v>
      </c>
      <c r="X181" s="1" t="str">
        <f t="shared" si="21"/>
        <v>Sunday</v>
      </c>
      <c r="Y181" s="2">
        <v>0.64733796296296298</v>
      </c>
      <c r="Z181" s="2">
        <f t="shared" si="22"/>
        <v>0.66666666666666663</v>
      </c>
      <c r="AA181">
        <f>1</f>
        <v>1</v>
      </c>
      <c r="AB181" s="1">
        <v>42841</v>
      </c>
      <c r="AC181" s="13">
        <f t="shared" si="23"/>
        <v>42826</v>
      </c>
      <c r="AD181" s="14">
        <f t="shared" si="24"/>
        <v>42841</v>
      </c>
      <c r="AE181" s="1" t="str">
        <f t="shared" si="25"/>
        <v>Sunday</v>
      </c>
      <c r="AF181" s="2">
        <v>0.66028935185185189</v>
      </c>
      <c r="AG181" s="2">
        <f t="shared" si="26"/>
        <v>0.66666666666666663</v>
      </c>
      <c r="AH181" t="s">
        <v>23</v>
      </c>
    </row>
    <row r="182" spans="1:34" x14ac:dyDescent="0.25">
      <c r="A182">
        <v>1431209</v>
      </c>
      <c r="B182" t="s">
        <v>54</v>
      </c>
      <c r="E182">
        <v>53212</v>
      </c>
      <c r="F182" t="s">
        <v>20</v>
      </c>
      <c r="G182" t="s">
        <v>55</v>
      </c>
      <c r="H182">
        <v>11082</v>
      </c>
      <c r="I182" t="s">
        <v>36</v>
      </c>
      <c r="J182">
        <f>VLOOKUP(I182,Key!$A$1:$C$73,2,FALSE)</f>
        <v>43.03519</v>
      </c>
      <c r="K182">
        <f>VLOOKUP(I182,Key!$A$1:$C$73,3,FALSE)</f>
        <v>-87.907390000000007</v>
      </c>
      <c r="L182" t="s">
        <v>22</v>
      </c>
      <c r="M182">
        <f>VLOOKUP(L182,Key!$A$1:$C$73,2,FALSE)</f>
        <v>43.058619999999998</v>
      </c>
      <c r="N182">
        <f>VLOOKUP(L182,Key!$A$1:$C$73,3,FALSE)</f>
        <v>-87.885319999999993</v>
      </c>
      <c r="O182">
        <v>18</v>
      </c>
      <c r="P182">
        <v>0</v>
      </c>
      <c r="Q182">
        <v>2.7</v>
      </c>
      <c r="R182">
        <v>2.6</v>
      </c>
      <c r="S182">
        <v>108</v>
      </c>
      <c r="T182">
        <f t="shared" si="18"/>
        <v>-1</v>
      </c>
      <c r="U182" s="1">
        <v>42841</v>
      </c>
      <c r="V182" s="13">
        <f t="shared" si="19"/>
        <v>42826</v>
      </c>
      <c r="W182" s="14">
        <f t="shared" si="20"/>
        <v>42841</v>
      </c>
      <c r="X182" s="1" t="str">
        <f t="shared" si="21"/>
        <v>Sunday</v>
      </c>
      <c r="Y182" s="2">
        <v>0.64760416666666665</v>
      </c>
      <c r="Z182" s="2">
        <f t="shared" si="22"/>
        <v>0.66666666666666663</v>
      </c>
      <c r="AA182">
        <f>1</f>
        <v>1</v>
      </c>
      <c r="AB182" s="1">
        <v>42841</v>
      </c>
      <c r="AC182" s="13">
        <f t="shared" si="23"/>
        <v>42826</v>
      </c>
      <c r="AD182" s="14">
        <f t="shared" si="24"/>
        <v>42841</v>
      </c>
      <c r="AE182" s="1" t="str">
        <f t="shared" si="25"/>
        <v>Sunday</v>
      </c>
      <c r="AF182" s="2">
        <v>0.66024305555555551</v>
      </c>
      <c r="AG182" s="2">
        <f t="shared" si="26"/>
        <v>0.66666666666666663</v>
      </c>
      <c r="AH182" t="s">
        <v>23</v>
      </c>
    </row>
    <row r="183" spans="1:34" x14ac:dyDescent="0.25">
      <c r="A183">
        <v>1433170</v>
      </c>
      <c r="B183" t="s">
        <v>54</v>
      </c>
      <c r="E183">
        <v>60008</v>
      </c>
      <c r="F183" t="s">
        <v>20</v>
      </c>
      <c r="G183" t="s">
        <v>55</v>
      </c>
      <c r="H183">
        <v>11097</v>
      </c>
      <c r="I183" t="s">
        <v>81</v>
      </c>
      <c r="J183">
        <f>VLOOKUP(I183,Key!$A$1:$C$73,2,FALSE)</f>
        <v>43.058010000000003</v>
      </c>
      <c r="K183">
        <f>VLOOKUP(I183,Key!$A$1:$C$73,3,FALSE)</f>
        <v>-87.877300000000005</v>
      </c>
      <c r="L183" t="s">
        <v>36</v>
      </c>
      <c r="M183">
        <f>VLOOKUP(L183,Key!$A$1:$C$73,2,FALSE)</f>
        <v>43.03519</v>
      </c>
      <c r="N183">
        <f>VLOOKUP(L183,Key!$A$1:$C$73,3,FALSE)</f>
        <v>-87.907390000000007</v>
      </c>
      <c r="O183">
        <v>31</v>
      </c>
      <c r="P183">
        <v>3</v>
      </c>
      <c r="Q183">
        <v>4.7</v>
      </c>
      <c r="R183">
        <v>4.4000000000000004</v>
      </c>
      <c r="S183">
        <v>186</v>
      </c>
      <c r="T183">
        <f t="shared" si="18"/>
        <v>-1</v>
      </c>
      <c r="U183" s="1">
        <v>42834</v>
      </c>
      <c r="V183" s="13">
        <f t="shared" si="19"/>
        <v>42826</v>
      </c>
      <c r="W183" s="14">
        <f t="shared" si="20"/>
        <v>42834</v>
      </c>
      <c r="X183" s="1" t="str">
        <f t="shared" si="21"/>
        <v>Sunday</v>
      </c>
      <c r="Y183" s="2">
        <v>0.62652777777777779</v>
      </c>
      <c r="Z183" s="2">
        <f t="shared" si="22"/>
        <v>0.625</v>
      </c>
      <c r="AA183">
        <f>1</f>
        <v>1</v>
      </c>
      <c r="AB183" s="1">
        <v>42834</v>
      </c>
      <c r="AC183" s="13">
        <f t="shared" si="23"/>
        <v>42826</v>
      </c>
      <c r="AD183" s="14">
        <f t="shared" si="24"/>
        <v>42834</v>
      </c>
      <c r="AE183" s="1" t="str">
        <f t="shared" si="25"/>
        <v>Sunday</v>
      </c>
      <c r="AF183" s="2">
        <v>0.64848379629629627</v>
      </c>
      <c r="AG183" s="2">
        <f t="shared" si="26"/>
        <v>0.66666666666666663</v>
      </c>
      <c r="AH183" t="s">
        <v>23</v>
      </c>
    </row>
    <row r="184" spans="1:34" x14ac:dyDescent="0.25">
      <c r="A184">
        <v>1433170</v>
      </c>
      <c r="B184" t="s">
        <v>54</v>
      </c>
      <c r="E184">
        <v>60008</v>
      </c>
      <c r="F184" t="s">
        <v>20</v>
      </c>
      <c r="G184" t="s">
        <v>55</v>
      </c>
      <c r="H184">
        <v>5444</v>
      </c>
      <c r="I184" t="s">
        <v>81</v>
      </c>
      <c r="J184">
        <f>VLOOKUP(I184,Key!$A$1:$C$73,2,FALSE)</f>
        <v>43.058010000000003</v>
      </c>
      <c r="K184">
        <f>VLOOKUP(I184,Key!$A$1:$C$73,3,FALSE)</f>
        <v>-87.877300000000005</v>
      </c>
      <c r="L184" t="s">
        <v>36</v>
      </c>
      <c r="M184">
        <f>VLOOKUP(L184,Key!$A$1:$C$73,2,FALSE)</f>
        <v>43.03519</v>
      </c>
      <c r="N184">
        <f>VLOOKUP(L184,Key!$A$1:$C$73,3,FALSE)</f>
        <v>-87.907390000000007</v>
      </c>
      <c r="O184">
        <v>32</v>
      </c>
      <c r="P184">
        <v>0</v>
      </c>
      <c r="Q184">
        <v>4.8</v>
      </c>
      <c r="R184">
        <v>4.5999999999999996</v>
      </c>
      <c r="S184">
        <v>192</v>
      </c>
      <c r="T184">
        <f t="shared" si="18"/>
        <v>-1</v>
      </c>
      <c r="U184" s="1">
        <v>42834</v>
      </c>
      <c r="V184" s="13">
        <f t="shared" si="19"/>
        <v>42826</v>
      </c>
      <c r="W184" s="14">
        <f t="shared" si="20"/>
        <v>42834</v>
      </c>
      <c r="X184" s="1" t="str">
        <f t="shared" si="21"/>
        <v>Sunday</v>
      </c>
      <c r="Y184" s="2">
        <v>0.62693287037037038</v>
      </c>
      <c r="Z184" s="2">
        <f t="shared" si="22"/>
        <v>0.625</v>
      </c>
      <c r="AA184">
        <f>1</f>
        <v>1</v>
      </c>
      <c r="AB184" s="1">
        <v>42834</v>
      </c>
      <c r="AC184" s="13">
        <f t="shared" si="23"/>
        <v>42826</v>
      </c>
      <c r="AD184" s="14">
        <f t="shared" si="24"/>
        <v>42834</v>
      </c>
      <c r="AE184" s="1" t="str">
        <f t="shared" si="25"/>
        <v>Sunday</v>
      </c>
      <c r="AF184" s="2">
        <v>0.64862268518518518</v>
      </c>
      <c r="AG184" s="2">
        <f t="shared" si="26"/>
        <v>0.66666666666666663</v>
      </c>
      <c r="AH184" t="s">
        <v>23</v>
      </c>
    </row>
    <row r="185" spans="1:34" x14ac:dyDescent="0.25">
      <c r="A185">
        <v>1433228</v>
      </c>
      <c r="B185" t="s">
        <v>54</v>
      </c>
      <c r="E185">
        <v>53132</v>
      </c>
      <c r="F185" t="s">
        <v>20</v>
      </c>
      <c r="G185" t="s">
        <v>55</v>
      </c>
      <c r="H185">
        <v>5435</v>
      </c>
      <c r="I185" t="s">
        <v>28</v>
      </c>
      <c r="J185">
        <f>VLOOKUP(I185,Key!$A$1:$C$73,2,FALSE)</f>
        <v>43.038580000000003</v>
      </c>
      <c r="K185">
        <f>VLOOKUP(I185,Key!$A$1:$C$73,3,FALSE)</f>
        <v>-87.90934</v>
      </c>
      <c r="L185" t="s">
        <v>76</v>
      </c>
      <c r="M185">
        <f>VLOOKUP(L185,Key!$A$1:$C$73,2,FALSE)</f>
        <v>43.02948</v>
      </c>
      <c r="N185">
        <f>VLOOKUP(L185,Key!$A$1:$C$73,3,FALSE)</f>
        <v>-87.912819999999996</v>
      </c>
      <c r="O185">
        <v>4</v>
      </c>
      <c r="P185">
        <v>0</v>
      </c>
      <c r="Q185">
        <v>0.6</v>
      </c>
      <c r="R185">
        <v>0.6</v>
      </c>
      <c r="S185">
        <v>24</v>
      </c>
      <c r="T185">
        <f t="shared" si="18"/>
        <v>-1</v>
      </c>
      <c r="U185" s="1">
        <v>42844</v>
      </c>
      <c r="V185" s="13">
        <f t="shared" si="19"/>
        <v>42826</v>
      </c>
      <c r="W185" s="14">
        <f t="shared" si="20"/>
        <v>42844</v>
      </c>
      <c r="X185" s="1" t="str">
        <f t="shared" si="21"/>
        <v>Wednesday</v>
      </c>
      <c r="Y185" s="2">
        <v>0.8790162037037037</v>
      </c>
      <c r="Z185" s="2">
        <f t="shared" si="22"/>
        <v>0.875</v>
      </c>
      <c r="AA185">
        <f>1</f>
        <v>1</v>
      </c>
      <c r="AB185" s="1">
        <v>42844</v>
      </c>
      <c r="AC185" s="13">
        <f t="shared" si="23"/>
        <v>42826</v>
      </c>
      <c r="AD185" s="14">
        <f t="shared" si="24"/>
        <v>42844</v>
      </c>
      <c r="AE185" s="1" t="str">
        <f t="shared" si="25"/>
        <v>Wednesday</v>
      </c>
      <c r="AF185" s="2">
        <v>0.88173611111111105</v>
      </c>
      <c r="AG185" s="2">
        <f t="shared" si="26"/>
        <v>0.875</v>
      </c>
      <c r="AH185" t="s">
        <v>23</v>
      </c>
    </row>
    <row r="186" spans="1:34" x14ac:dyDescent="0.25">
      <c r="A186">
        <v>1434741</v>
      </c>
      <c r="B186" t="s">
        <v>54</v>
      </c>
      <c r="E186">
        <v>53202</v>
      </c>
      <c r="F186" t="s">
        <v>20</v>
      </c>
      <c r="G186" t="s">
        <v>55</v>
      </c>
      <c r="H186">
        <v>5438</v>
      </c>
      <c r="I186" t="s">
        <v>62</v>
      </c>
      <c r="J186">
        <f>VLOOKUP(I186,Key!$A$1:$C$73,2,FALSE)</f>
        <v>43.052460000000004</v>
      </c>
      <c r="K186">
        <f>VLOOKUP(I186,Key!$A$1:$C$73,3,FALSE)</f>
        <v>-87.891000000000005</v>
      </c>
      <c r="L186" t="s">
        <v>44</v>
      </c>
      <c r="M186">
        <f>VLOOKUP(L186,Key!$A$1:$C$73,2,FALSE)</f>
        <v>43.03886</v>
      </c>
      <c r="N186">
        <f>VLOOKUP(L186,Key!$A$1:$C$73,3,FALSE)</f>
        <v>-87.902720000000002</v>
      </c>
      <c r="O186">
        <v>7</v>
      </c>
      <c r="P186">
        <v>3</v>
      </c>
      <c r="Q186">
        <v>1.1000000000000001</v>
      </c>
      <c r="R186">
        <v>1</v>
      </c>
      <c r="S186">
        <v>42</v>
      </c>
      <c r="T186">
        <f t="shared" si="18"/>
        <v>-1</v>
      </c>
      <c r="U186" s="1">
        <v>42849</v>
      </c>
      <c r="V186" s="13">
        <f t="shared" si="19"/>
        <v>42826</v>
      </c>
      <c r="W186" s="14">
        <f t="shared" si="20"/>
        <v>42849</v>
      </c>
      <c r="X186" s="1" t="str">
        <f t="shared" si="21"/>
        <v>Monday</v>
      </c>
      <c r="Y186" s="2">
        <v>0.24990740740740738</v>
      </c>
      <c r="Z186" s="2">
        <f t="shared" si="22"/>
        <v>0.25</v>
      </c>
      <c r="AA186">
        <f>1</f>
        <v>1</v>
      </c>
      <c r="AB186" s="1">
        <v>42849</v>
      </c>
      <c r="AC186" s="13">
        <f t="shared" si="23"/>
        <v>42826</v>
      </c>
      <c r="AD186" s="14">
        <f t="shared" si="24"/>
        <v>42849</v>
      </c>
      <c r="AE186" s="1" t="str">
        <f t="shared" si="25"/>
        <v>Monday</v>
      </c>
      <c r="AF186" s="2">
        <v>0.25453703703703706</v>
      </c>
      <c r="AG186" s="2">
        <f t="shared" si="26"/>
        <v>0.25</v>
      </c>
      <c r="AH186" t="s">
        <v>23</v>
      </c>
    </row>
    <row r="187" spans="1:34" x14ac:dyDescent="0.25">
      <c r="A187">
        <v>1436591</v>
      </c>
      <c r="B187" t="s">
        <v>54</v>
      </c>
      <c r="E187">
        <v>53226</v>
      </c>
      <c r="F187" t="s">
        <v>20</v>
      </c>
      <c r="G187" t="s">
        <v>55</v>
      </c>
      <c r="H187">
        <v>5561</v>
      </c>
      <c r="I187" t="s">
        <v>91</v>
      </c>
      <c r="J187">
        <f>VLOOKUP(I187,Key!$A$1:$C$73,2,FALSE)</f>
        <v>43.048609999999996</v>
      </c>
      <c r="K187">
        <f>VLOOKUP(I187,Key!$A$1:$C$73,3,FALSE)</f>
        <v>-88.008480000000006</v>
      </c>
      <c r="L187" t="s">
        <v>90</v>
      </c>
      <c r="M187">
        <f>VLOOKUP(L187,Key!$A$1:$C$73,2,FALSE)</f>
        <v>43.06044</v>
      </c>
      <c r="N187">
        <f>VLOOKUP(L187,Key!$A$1:$C$73,3,FALSE)</f>
        <v>-88.016239999999996</v>
      </c>
      <c r="O187">
        <v>28</v>
      </c>
      <c r="P187">
        <v>0</v>
      </c>
      <c r="Q187">
        <v>4.2</v>
      </c>
      <c r="R187">
        <v>4</v>
      </c>
      <c r="S187">
        <v>168</v>
      </c>
      <c r="T187">
        <f t="shared" si="18"/>
        <v>-1</v>
      </c>
      <c r="U187" s="1">
        <v>42826</v>
      </c>
      <c r="V187" s="13">
        <f t="shared" si="19"/>
        <v>42826</v>
      </c>
      <c r="W187" s="14">
        <f t="shared" si="20"/>
        <v>42826</v>
      </c>
      <c r="X187" s="1" t="str">
        <f t="shared" si="21"/>
        <v>Saturday</v>
      </c>
      <c r="Y187" s="2">
        <v>0.82226851851851857</v>
      </c>
      <c r="Z187" s="2">
        <f t="shared" si="22"/>
        <v>0.83333333333333326</v>
      </c>
      <c r="AA187">
        <f>1</f>
        <v>1</v>
      </c>
      <c r="AB187" s="1">
        <v>42826</v>
      </c>
      <c r="AC187" s="13">
        <f t="shared" si="23"/>
        <v>42826</v>
      </c>
      <c r="AD187" s="14">
        <f t="shared" si="24"/>
        <v>42826</v>
      </c>
      <c r="AE187" s="1" t="str">
        <f t="shared" si="25"/>
        <v>Saturday</v>
      </c>
      <c r="AF187" s="2">
        <v>0.84221064814814817</v>
      </c>
      <c r="AG187" s="2">
        <f t="shared" si="26"/>
        <v>0.83333333333333326</v>
      </c>
      <c r="AH187" t="s">
        <v>23</v>
      </c>
    </row>
    <row r="188" spans="1:34" x14ac:dyDescent="0.25">
      <c r="A188">
        <v>1440280</v>
      </c>
      <c r="B188" t="s">
        <v>54</v>
      </c>
      <c r="E188">
        <v>53206</v>
      </c>
      <c r="F188" t="s">
        <v>20</v>
      </c>
      <c r="G188" t="s">
        <v>55</v>
      </c>
      <c r="H188">
        <v>11162</v>
      </c>
      <c r="I188" t="s">
        <v>34</v>
      </c>
      <c r="J188">
        <f>VLOOKUP(I188,Key!$A$1:$C$73,2,FALSE)</f>
        <v>43.05097</v>
      </c>
      <c r="K188">
        <f>VLOOKUP(I188,Key!$A$1:$C$73,3,FALSE)</f>
        <v>-87.906440000000003</v>
      </c>
      <c r="L188" t="s">
        <v>87</v>
      </c>
      <c r="M188">
        <f>VLOOKUP(L188,Key!$A$1:$C$73,2,FALSE)</f>
        <v>43.063749000000001</v>
      </c>
      <c r="N188">
        <f>VLOOKUP(L188,Key!$A$1:$C$73,3,FALSE)</f>
        <v>-87.887962999999999</v>
      </c>
      <c r="O188">
        <v>12</v>
      </c>
      <c r="P188">
        <v>3</v>
      </c>
      <c r="Q188">
        <v>1.8</v>
      </c>
      <c r="R188">
        <v>1.7</v>
      </c>
      <c r="S188">
        <v>72</v>
      </c>
      <c r="T188">
        <f t="shared" si="18"/>
        <v>-1</v>
      </c>
      <c r="U188" s="1">
        <v>42847</v>
      </c>
      <c r="V188" s="13">
        <f t="shared" si="19"/>
        <v>42826</v>
      </c>
      <c r="W188" s="14">
        <f t="shared" si="20"/>
        <v>42847</v>
      </c>
      <c r="X188" s="1" t="str">
        <f t="shared" si="21"/>
        <v>Saturday</v>
      </c>
      <c r="Y188" s="2">
        <v>4.7118055555555559E-2</v>
      </c>
      <c r="Z188" s="2">
        <f t="shared" si="22"/>
        <v>4.1666666666666664E-2</v>
      </c>
      <c r="AA188">
        <f>1</f>
        <v>1</v>
      </c>
      <c r="AB188" s="1">
        <v>42847</v>
      </c>
      <c r="AC188" s="13">
        <f t="shared" si="23"/>
        <v>42826</v>
      </c>
      <c r="AD188" s="14">
        <f t="shared" si="24"/>
        <v>42847</v>
      </c>
      <c r="AE188" s="1" t="str">
        <f t="shared" si="25"/>
        <v>Saturday</v>
      </c>
      <c r="AF188" s="2">
        <v>5.512731481481481E-2</v>
      </c>
      <c r="AG188" s="2">
        <f t="shared" si="26"/>
        <v>4.1666666666666664E-2</v>
      </c>
      <c r="AH188" t="s">
        <v>23</v>
      </c>
    </row>
    <row r="189" spans="1:34" x14ac:dyDescent="0.25">
      <c r="A189">
        <v>1440338</v>
      </c>
      <c r="B189" t="s">
        <v>54</v>
      </c>
      <c r="E189">
        <v>53202</v>
      </c>
      <c r="F189" t="s">
        <v>20</v>
      </c>
      <c r="G189" t="s">
        <v>55</v>
      </c>
      <c r="H189">
        <v>5449</v>
      </c>
      <c r="I189" t="s">
        <v>62</v>
      </c>
      <c r="J189">
        <f>VLOOKUP(I189,Key!$A$1:$C$73,2,FALSE)</f>
        <v>43.052460000000004</v>
      </c>
      <c r="K189">
        <f>VLOOKUP(I189,Key!$A$1:$C$73,3,FALSE)</f>
        <v>-87.891000000000005</v>
      </c>
      <c r="L189" t="s">
        <v>44</v>
      </c>
      <c r="M189">
        <f>VLOOKUP(L189,Key!$A$1:$C$73,2,FALSE)</f>
        <v>43.03886</v>
      </c>
      <c r="N189">
        <f>VLOOKUP(L189,Key!$A$1:$C$73,3,FALSE)</f>
        <v>-87.902720000000002</v>
      </c>
      <c r="O189">
        <v>7</v>
      </c>
      <c r="P189">
        <v>0</v>
      </c>
      <c r="Q189">
        <v>1.1000000000000001</v>
      </c>
      <c r="R189">
        <v>1</v>
      </c>
      <c r="S189">
        <v>42</v>
      </c>
      <c r="T189">
        <f t="shared" si="18"/>
        <v>-1</v>
      </c>
      <c r="U189" s="1">
        <v>42842</v>
      </c>
      <c r="V189" s="13">
        <f t="shared" si="19"/>
        <v>42826</v>
      </c>
      <c r="W189" s="14">
        <f t="shared" si="20"/>
        <v>42842</v>
      </c>
      <c r="X189" s="1" t="str">
        <f t="shared" si="21"/>
        <v>Monday</v>
      </c>
      <c r="Y189" s="2">
        <v>0.24532407407407408</v>
      </c>
      <c r="Z189" s="2">
        <f t="shared" si="22"/>
        <v>0.25</v>
      </c>
      <c r="AA189">
        <f>1</f>
        <v>1</v>
      </c>
      <c r="AB189" s="1">
        <v>42842</v>
      </c>
      <c r="AC189" s="13">
        <f t="shared" si="23"/>
        <v>42826</v>
      </c>
      <c r="AD189" s="14">
        <f t="shared" si="24"/>
        <v>42842</v>
      </c>
      <c r="AE189" s="1" t="str">
        <f t="shared" si="25"/>
        <v>Monday</v>
      </c>
      <c r="AF189" s="2">
        <v>0.25025462962962963</v>
      </c>
      <c r="AG189" s="2">
        <f t="shared" si="26"/>
        <v>0.25</v>
      </c>
      <c r="AH189" t="s">
        <v>23</v>
      </c>
    </row>
    <row r="190" spans="1:34" x14ac:dyDescent="0.25">
      <c r="A190">
        <v>1442354</v>
      </c>
      <c r="B190" t="s">
        <v>54</v>
      </c>
      <c r="E190">
        <v>53211</v>
      </c>
      <c r="F190" t="s">
        <v>20</v>
      </c>
      <c r="G190" t="s">
        <v>55</v>
      </c>
      <c r="H190">
        <v>5514</v>
      </c>
      <c r="I190" t="s">
        <v>64</v>
      </c>
      <c r="J190">
        <f>VLOOKUP(I190,Key!$A$1:$C$73,2,FALSE)</f>
        <v>43.069021999999997</v>
      </c>
      <c r="K190">
        <f>VLOOKUP(I190,Key!$A$1:$C$73,3,FALSE)</f>
        <v>-87.887940999999998</v>
      </c>
      <c r="L190" t="s">
        <v>64</v>
      </c>
      <c r="M190">
        <f>VLOOKUP(L190,Key!$A$1:$C$73,2,FALSE)</f>
        <v>43.069021999999997</v>
      </c>
      <c r="N190">
        <f>VLOOKUP(L190,Key!$A$1:$C$73,3,FALSE)</f>
        <v>-87.887940999999998</v>
      </c>
      <c r="O190">
        <v>41</v>
      </c>
      <c r="P190">
        <v>0</v>
      </c>
      <c r="Q190">
        <v>6.2</v>
      </c>
      <c r="R190">
        <v>5.8</v>
      </c>
      <c r="S190">
        <v>246</v>
      </c>
      <c r="T190">
        <f t="shared" si="18"/>
        <v>-1</v>
      </c>
      <c r="U190" s="1">
        <v>42841</v>
      </c>
      <c r="V190" s="13">
        <f t="shared" si="19"/>
        <v>42826</v>
      </c>
      <c r="W190" s="14">
        <f t="shared" si="20"/>
        <v>42841</v>
      </c>
      <c r="X190" s="1" t="str">
        <f t="shared" si="21"/>
        <v>Sunday</v>
      </c>
      <c r="Y190" s="2">
        <v>0.69504629629629633</v>
      </c>
      <c r="Z190" s="2">
        <f t="shared" si="22"/>
        <v>0.70833333333333326</v>
      </c>
      <c r="AA190">
        <f>1</f>
        <v>1</v>
      </c>
      <c r="AB190" s="1">
        <v>42841</v>
      </c>
      <c r="AC190" s="13">
        <f t="shared" si="23"/>
        <v>42826</v>
      </c>
      <c r="AD190" s="14">
        <f t="shared" si="24"/>
        <v>42841</v>
      </c>
      <c r="AE190" s="1" t="str">
        <f t="shared" si="25"/>
        <v>Sunday</v>
      </c>
      <c r="AF190" s="2">
        <v>0.72305555555555545</v>
      </c>
      <c r="AG190" s="2">
        <f t="shared" si="26"/>
        <v>0.70833333333333326</v>
      </c>
      <c r="AH190" t="s">
        <v>25</v>
      </c>
    </row>
    <row r="191" spans="1:34" x14ac:dyDescent="0.25">
      <c r="A191">
        <v>1444275</v>
      </c>
      <c r="B191" t="s">
        <v>54</v>
      </c>
      <c r="E191">
        <v>53132</v>
      </c>
      <c r="F191" t="s">
        <v>20</v>
      </c>
      <c r="G191" t="s">
        <v>55</v>
      </c>
      <c r="H191">
        <v>5424</v>
      </c>
      <c r="I191" t="s">
        <v>36</v>
      </c>
      <c r="J191">
        <f>VLOOKUP(I191,Key!$A$1:$C$73,2,FALSE)</f>
        <v>43.03519</v>
      </c>
      <c r="K191">
        <f>VLOOKUP(I191,Key!$A$1:$C$73,3,FALSE)</f>
        <v>-87.907390000000007</v>
      </c>
      <c r="L191" t="s">
        <v>57</v>
      </c>
      <c r="M191">
        <f>VLOOKUP(L191,Key!$A$1:$C$73,2,FALSE)</f>
        <v>43.03913</v>
      </c>
      <c r="N191">
        <f>VLOOKUP(L191,Key!$A$1:$C$73,3,FALSE)</f>
        <v>-87.916150000000002</v>
      </c>
      <c r="O191">
        <v>7</v>
      </c>
      <c r="P191">
        <v>3</v>
      </c>
      <c r="Q191">
        <v>1.1000000000000001</v>
      </c>
      <c r="R191">
        <v>1</v>
      </c>
      <c r="S191">
        <v>42</v>
      </c>
      <c r="T191">
        <f t="shared" si="18"/>
        <v>-1</v>
      </c>
      <c r="U191" s="1">
        <v>42849</v>
      </c>
      <c r="V191" s="13">
        <f t="shared" si="19"/>
        <v>42826</v>
      </c>
      <c r="W191" s="14">
        <f t="shared" si="20"/>
        <v>42849</v>
      </c>
      <c r="X191" s="1" t="str">
        <f t="shared" si="21"/>
        <v>Monday</v>
      </c>
      <c r="Y191" s="2">
        <v>0.67416666666666669</v>
      </c>
      <c r="Z191" s="2">
        <f t="shared" si="22"/>
        <v>0.66666666666666663</v>
      </c>
      <c r="AA191">
        <f>1</f>
        <v>1</v>
      </c>
      <c r="AB191" s="1">
        <v>42849</v>
      </c>
      <c r="AC191" s="13">
        <f t="shared" si="23"/>
        <v>42826</v>
      </c>
      <c r="AD191" s="14">
        <f t="shared" si="24"/>
        <v>42849</v>
      </c>
      <c r="AE191" s="1" t="str">
        <f t="shared" si="25"/>
        <v>Monday</v>
      </c>
      <c r="AF191" s="2">
        <v>0.67901620370370364</v>
      </c>
      <c r="AG191" s="2">
        <f t="shared" si="26"/>
        <v>0.66666666666666663</v>
      </c>
      <c r="AH191" t="s">
        <v>23</v>
      </c>
    </row>
    <row r="192" spans="1:34" x14ac:dyDescent="0.25">
      <c r="A192">
        <v>1444782</v>
      </c>
      <c r="B192" t="s">
        <v>54</v>
      </c>
      <c r="E192">
        <v>30215</v>
      </c>
      <c r="F192" t="s">
        <v>20</v>
      </c>
      <c r="G192" t="s">
        <v>55</v>
      </c>
      <c r="H192">
        <v>45</v>
      </c>
      <c r="I192" t="s">
        <v>84</v>
      </c>
      <c r="J192">
        <f>VLOOKUP(I192,Key!$A$1:$C$73,2,FALSE)</f>
        <v>43.040154000000001</v>
      </c>
      <c r="K192">
        <f>VLOOKUP(I192,Key!$A$1:$C$73,3,FALSE)</f>
        <v>-87.932113000000001</v>
      </c>
      <c r="L192" t="s">
        <v>84</v>
      </c>
      <c r="M192">
        <f>VLOOKUP(L192,Key!$A$1:$C$73,2,FALSE)</f>
        <v>43.040154000000001</v>
      </c>
      <c r="N192">
        <f>VLOOKUP(L192,Key!$A$1:$C$73,3,FALSE)</f>
        <v>-87.932113000000001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f t="shared" si="18"/>
        <v>-1</v>
      </c>
      <c r="U192" s="1">
        <v>42847</v>
      </c>
      <c r="V192" s="13">
        <f t="shared" si="19"/>
        <v>42826</v>
      </c>
      <c r="W192" s="14">
        <f t="shared" si="20"/>
        <v>42847</v>
      </c>
      <c r="X192" s="1" t="str">
        <f t="shared" si="21"/>
        <v>Saturday</v>
      </c>
      <c r="Y192" s="2">
        <v>0.7475925925925927</v>
      </c>
      <c r="Z192" s="2">
        <f t="shared" si="22"/>
        <v>0.75</v>
      </c>
      <c r="AA192">
        <f>1</f>
        <v>1</v>
      </c>
      <c r="AB192" s="1">
        <v>42847</v>
      </c>
      <c r="AC192" s="13">
        <f t="shared" si="23"/>
        <v>42826</v>
      </c>
      <c r="AD192" s="14">
        <f t="shared" si="24"/>
        <v>42847</v>
      </c>
      <c r="AE192" s="1" t="str">
        <f t="shared" si="25"/>
        <v>Saturday</v>
      </c>
      <c r="AF192" s="2">
        <v>0.7478703703703703</v>
      </c>
      <c r="AG192" s="2">
        <f t="shared" si="26"/>
        <v>0.75</v>
      </c>
      <c r="AH192" t="s">
        <v>25</v>
      </c>
    </row>
    <row r="193" spans="1:34" x14ac:dyDescent="0.25">
      <c r="A193">
        <v>1445842</v>
      </c>
      <c r="B193" t="s">
        <v>54</v>
      </c>
      <c r="E193">
        <v>60422</v>
      </c>
      <c r="F193" t="s">
        <v>20</v>
      </c>
      <c r="G193" t="s">
        <v>55</v>
      </c>
      <c r="H193">
        <v>116</v>
      </c>
      <c r="I193" t="s">
        <v>77</v>
      </c>
      <c r="J193">
        <f>VLOOKUP(I193,Key!$A$1:$C$73,2,FALSE)</f>
        <v>43.036900000000003</v>
      </c>
      <c r="K193">
        <f>VLOOKUP(I193,Key!$A$1:$C$73,3,FALSE)</f>
        <v>-87.89667</v>
      </c>
      <c r="L193" t="s">
        <v>84</v>
      </c>
      <c r="M193">
        <f>VLOOKUP(L193,Key!$A$1:$C$73,2,FALSE)</f>
        <v>43.040154000000001</v>
      </c>
      <c r="N193">
        <f>VLOOKUP(L193,Key!$A$1:$C$73,3,FALSE)</f>
        <v>-87.932113000000001</v>
      </c>
      <c r="O193">
        <v>15</v>
      </c>
      <c r="P193">
        <v>3</v>
      </c>
      <c r="Q193">
        <v>2.2999999999999998</v>
      </c>
      <c r="R193">
        <v>2.1</v>
      </c>
      <c r="S193">
        <v>90</v>
      </c>
      <c r="T193">
        <f t="shared" si="18"/>
        <v>-1</v>
      </c>
      <c r="U193" s="1">
        <v>42833</v>
      </c>
      <c r="V193" s="13">
        <f t="shared" si="19"/>
        <v>42826</v>
      </c>
      <c r="W193" s="14">
        <f t="shared" si="20"/>
        <v>42833</v>
      </c>
      <c r="X193" s="1" t="str">
        <f t="shared" si="21"/>
        <v>Saturday</v>
      </c>
      <c r="Y193" s="2">
        <v>0.59679398148148144</v>
      </c>
      <c r="Z193" s="2">
        <f t="shared" si="22"/>
        <v>0.58333333333333326</v>
      </c>
      <c r="AA193">
        <f>1</f>
        <v>1</v>
      </c>
      <c r="AB193" s="1">
        <v>42833</v>
      </c>
      <c r="AC193" s="13">
        <f t="shared" si="23"/>
        <v>42826</v>
      </c>
      <c r="AD193" s="14">
        <f t="shared" si="24"/>
        <v>42833</v>
      </c>
      <c r="AE193" s="1" t="str">
        <f t="shared" si="25"/>
        <v>Saturday</v>
      </c>
      <c r="AF193" s="2">
        <v>0.60725694444444445</v>
      </c>
      <c r="AG193" s="2">
        <f t="shared" si="26"/>
        <v>0.625</v>
      </c>
      <c r="AH193" t="s">
        <v>23</v>
      </c>
    </row>
    <row r="194" spans="1:34" x14ac:dyDescent="0.25">
      <c r="A194">
        <v>1446355</v>
      </c>
      <c r="B194" t="s">
        <v>54</v>
      </c>
      <c r="E194">
        <v>53211</v>
      </c>
      <c r="F194" t="s">
        <v>20</v>
      </c>
      <c r="G194" t="s">
        <v>55</v>
      </c>
      <c r="H194">
        <v>5545</v>
      </c>
      <c r="I194" t="s">
        <v>81</v>
      </c>
      <c r="J194">
        <f>VLOOKUP(I194,Key!$A$1:$C$73,2,FALSE)</f>
        <v>43.058010000000003</v>
      </c>
      <c r="K194">
        <f>VLOOKUP(I194,Key!$A$1:$C$73,3,FALSE)</f>
        <v>-87.877300000000005</v>
      </c>
      <c r="L194" t="s">
        <v>22</v>
      </c>
      <c r="M194">
        <f>VLOOKUP(L194,Key!$A$1:$C$73,2,FALSE)</f>
        <v>43.058619999999998</v>
      </c>
      <c r="N194">
        <f>VLOOKUP(L194,Key!$A$1:$C$73,3,FALSE)</f>
        <v>-87.885319999999993</v>
      </c>
      <c r="O194">
        <v>35</v>
      </c>
      <c r="P194">
        <v>6</v>
      </c>
      <c r="Q194">
        <v>5.3</v>
      </c>
      <c r="R194">
        <v>5</v>
      </c>
      <c r="S194">
        <v>210</v>
      </c>
      <c r="T194">
        <f t="shared" ref="T194:T257" si="27">-1</f>
        <v>-1</v>
      </c>
      <c r="U194" s="1">
        <v>42832</v>
      </c>
      <c r="V194" s="13">
        <f t="shared" ref="V194:V257" si="28">DATE(YEAR(U194), MONTH(U194), 1)</f>
        <v>42826</v>
      </c>
      <c r="W194" s="14">
        <f t="shared" ref="W194:W257" si="29">U194</f>
        <v>42832</v>
      </c>
      <c r="X194" s="1" t="str">
        <f t="shared" ref="X194:X257" si="30">TEXT(W194,"dddd")</f>
        <v>Friday</v>
      </c>
      <c r="Y194" s="2">
        <v>0.57315972222222222</v>
      </c>
      <c r="Z194" s="2">
        <f t="shared" ref="Z194:Z257" si="31">MROUND(Y194, "1:00")</f>
        <v>0.58333333333333326</v>
      </c>
      <c r="AA194">
        <f>1</f>
        <v>1</v>
      </c>
      <c r="AB194" s="1">
        <v>42832</v>
      </c>
      <c r="AC194" s="13">
        <f t="shared" ref="AC194:AC257" si="32">DATE(YEAR(AB194), MONTH(AB194), 1)</f>
        <v>42826</v>
      </c>
      <c r="AD194" s="14">
        <f t="shared" ref="AD194:AD257" si="33">AB194</f>
        <v>42832</v>
      </c>
      <c r="AE194" s="1" t="str">
        <f t="shared" ref="AE194:AE257" si="34">TEXT(AD194,"dddd")</f>
        <v>Friday</v>
      </c>
      <c r="AF194" s="2">
        <v>0.59778935185185189</v>
      </c>
      <c r="AG194" s="2">
        <f t="shared" ref="AG194:AG257" si="35">MROUND(AF194, "1:00")</f>
        <v>0.58333333333333326</v>
      </c>
      <c r="AH194" t="s">
        <v>23</v>
      </c>
    </row>
    <row r="195" spans="1:34" x14ac:dyDescent="0.25">
      <c r="A195">
        <v>1454252</v>
      </c>
      <c r="B195" t="s">
        <v>54</v>
      </c>
      <c r="E195">
        <v>53213</v>
      </c>
      <c r="F195" t="s">
        <v>20</v>
      </c>
      <c r="G195" t="s">
        <v>55</v>
      </c>
      <c r="H195">
        <v>184</v>
      </c>
      <c r="I195" t="s">
        <v>71</v>
      </c>
      <c r="J195">
        <f>VLOOKUP(I195,Key!$A$1:$C$73,2,FALSE)</f>
        <v>43.060079999999999</v>
      </c>
      <c r="K195">
        <f>VLOOKUP(I195,Key!$A$1:$C$73,3,FALSE)</f>
        <v>-88.027349999999998</v>
      </c>
      <c r="L195" t="s">
        <v>73</v>
      </c>
      <c r="M195">
        <f>VLOOKUP(L195,Key!$A$1:$C$73,2,FALSE)</f>
        <v>43.060580000000002</v>
      </c>
      <c r="N195">
        <f>VLOOKUP(L195,Key!$A$1:$C$73,3,FALSE)</f>
        <v>-87.998589999999993</v>
      </c>
      <c r="O195">
        <v>100</v>
      </c>
      <c r="P195">
        <v>12</v>
      </c>
      <c r="Q195">
        <v>15</v>
      </c>
      <c r="R195">
        <v>14.3</v>
      </c>
      <c r="S195">
        <v>600</v>
      </c>
      <c r="T195">
        <f t="shared" si="27"/>
        <v>-1</v>
      </c>
      <c r="U195" s="1">
        <v>42834</v>
      </c>
      <c r="V195" s="13">
        <f t="shared" si="28"/>
        <v>42826</v>
      </c>
      <c r="W195" s="14">
        <f t="shared" si="29"/>
        <v>42834</v>
      </c>
      <c r="X195" s="1" t="str">
        <f t="shared" si="30"/>
        <v>Sunday</v>
      </c>
      <c r="Y195" s="2">
        <v>0.78967592592592595</v>
      </c>
      <c r="Z195" s="2">
        <f t="shared" si="31"/>
        <v>0.79166666666666663</v>
      </c>
      <c r="AA195">
        <f>1</f>
        <v>1</v>
      </c>
      <c r="AB195" s="1">
        <v>42834</v>
      </c>
      <c r="AC195" s="13">
        <f t="shared" si="32"/>
        <v>42826</v>
      </c>
      <c r="AD195" s="14">
        <f t="shared" si="33"/>
        <v>42834</v>
      </c>
      <c r="AE195" s="1" t="str">
        <f t="shared" si="34"/>
        <v>Sunday</v>
      </c>
      <c r="AF195" s="2">
        <v>0.85951388888888891</v>
      </c>
      <c r="AG195" s="2">
        <f t="shared" si="35"/>
        <v>0.875</v>
      </c>
      <c r="AH195" t="s">
        <v>23</v>
      </c>
    </row>
    <row r="196" spans="1:34" x14ac:dyDescent="0.25">
      <c r="A196">
        <v>1469333</v>
      </c>
      <c r="B196" t="s">
        <v>54</v>
      </c>
      <c r="E196">
        <v>53222</v>
      </c>
      <c r="F196" t="s">
        <v>20</v>
      </c>
      <c r="G196" t="s">
        <v>55</v>
      </c>
      <c r="H196">
        <v>5581</v>
      </c>
      <c r="I196" t="s">
        <v>61</v>
      </c>
      <c r="J196">
        <f>VLOOKUP(I196,Key!$A$1:$C$73,2,FALSE)</f>
        <v>43.060786</v>
      </c>
      <c r="K196">
        <f>VLOOKUP(I196,Key!$A$1:$C$73,3,FALSE)</f>
        <v>-87.883825999999999</v>
      </c>
      <c r="L196" t="s">
        <v>80</v>
      </c>
      <c r="M196">
        <f>VLOOKUP(L196,Key!$A$1:$C$73,2,FALSE)</f>
        <v>43.060250000000003</v>
      </c>
      <c r="N196">
        <f>VLOOKUP(L196,Key!$A$1:$C$73,3,FALSE)</f>
        <v>-87.892169999999993</v>
      </c>
      <c r="O196">
        <v>3</v>
      </c>
      <c r="P196">
        <v>0</v>
      </c>
      <c r="Q196">
        <v>0.5</v>
      </c>
      <c r="R196">
        <v>0.4</v>
      </c>
      <c r="S196">
        <v>18</v>
      </c>
      <c r="T196">
        <f t="shared" si="27"/>
        <v>-1</v>
      </c>
      <c r="U196" s="1">
        <v>42840</v>
      </c>
      <c r="V196" s="13">
        <f t="shared" si="28"/>
        <v>42826</v>
      </c>
      <c r="W196" s="14">
        <f t="shared" si="29"/>
        <v>42840</v>
      </c>
      <c r="X196" s="1" t="str">
        <f t="shared" si="30"/>
        <v>Saturday</v>
      </c>
      <c r="Y196" s="2">
        <v>0.62368055555555557</v>
      </c>
      <c r="Z196" s="2">
        <f t="shared" si="31"/>
        <v>0.625</v>
      </c>
      <c r="AA196">
        <f>1</f>
        <v>1</v>
      </c>
      <c r="AB196" s="1">
        <v>42840</v>
      </c>
      <c r="AC196" s="13">
        <f t="shared" si="32"/>
        <v>42826</v>
      </c>
      <c r="AD196" s="14">
        <f t="shared" si="33"/>
        <v>42840</v>
      </c>
      <c r="AE196" s="1" t="str">
        <f t="shared" si="34"/>
        <v>Saturday</v>
      </c>
      <c r="AF196" s="2">
        <v>0.62612268518518521</v>
      </c>
      <c r="AG196" s="2">
        <f t="shared" si="35"/>
        <v>0.625</v>
      </c>
      <c r="AH196" t="s">
        <v>23</v>
      </c>
    </row>
    <row r="197" spans="1:34" x14ac:dyDescent="0.25">
      <c r="A197">
        <v>1469333</v>
      </c>
      <c r="B197" t="s">
        <v>54</v>
      </c>
      <c r="E197">
        <v>53222</v>
      </c>
      <c r="F197" t="s">
        <v>20</v>
      </c>
      <c r="G197" t="s">
        <v>55</v>
      </c>
      <c r="H197">
        <v>11085</v>
      </c>
      <c r="I197" t="s">
        <v>61</v>
      </c>
      <c r="J197">
        <f>VLOOKUP(I197,Key!$A$1:$C$73,2,FALSE)</f>
        <v>43.060786</v>
      </c>
      <c r="K197">
        <f>VLOOKUP(I197,Key!$A$1:$C$73,3,FALSE)</f>
        <v>-87.883825999999999</v>
      </c>
      <c r="L197" t="s">
        <v>80</v>
      </c>
      <c r="M197">
        <f>VLOOKUP(L197,Key!$A$1:$C$73,2,FALSE)</f>
        <v>43.060250000000003</v>
      </c>
      <c r="N197">
        <f>VLOOKUP(L197,Key!$A$1:$C$73,3,FALSE)</f>
        <v>-87.892169999999993</v>
      </c>
      <c r="O197">
        <v>2</v>
      </c>
      <c r="P197">
        <v>0</v>
      </c>
      <c r="Q197">
        <v>0.3</v>
      </c>
      <c r="R197">
        <v>0.3</v>
      </c>
      <c r="S197">
        <v>12</v>
      </c>
      <c r="T197">
        <f t="shared" si="27"/>
        <v>-1</v>
      </c>
      <c r="U197" s="1">
        <v>42841</v>
      </c>
      <c r="V197" s="13">
        <f t="shared" si="28"/>
        <v>42826</v>
      </c>
      <c r="W197" s="14">
        <f t="shared" si="29"/>
        <v>42841</v>
      </c>
      <c r="X197" s="1" t="str">
        <f t="shared" si="30"/>
        <v>Sunday</v>
      </c>
      <c r="Y197" s="2">
        <v>0.88134259259259251</v>
      </c>
      <c r="Z197" s="2">
        <f t="shared" si="31"/>
        <v>0.875</v>
      </c>
      <c r="AA197">
        <f>1</f>
        <v>1</v>
      </c>
      <c r="AB197" s="1">
        <v>42841</v>
      </c>
      <c r="AC197" s="13">
        <f t="shared" si="32"/>
        <v>42826</v>
      </c>
      <c r="AD197" s="14">
        <f t="shared" si="33"/>
        <v>42841</v>
      </c>
      <c r="AE197" s="1" t="str">
        <f t="shared" si="34"/>
        <v>Sunday</v>
      </c>
      <c r="AF197" s="2">
        <v>0.88332175925925915</v>
      </c>
      <c r="AG197" s="2">
        <f t="shared" si="35"/>
        <v>0.875</v>
      </c>
      <c r="AH197" t="s">
        <v>23</v>
      </c>
    </row>
    <row r="198" spans="1:34" x14ac:dyDescent="0.25">
      <c r="A198">
        <v>1478664</v>
      </c>
      <c r="B198" t="s">
        <v>54</v>
      </c>
      <c r="E198">
        <v>53202</v>
      </c>
      <c r="F198" t="s">
        <v>20</v>
      </c>
      <c r="G198" t="s">
        <v>55</v>
      </c>
      <c r="H198">
        <v>3</v>
      </c>
      <c r="I198" t="s">
        <v>78</v>
      </c>
      <c r="J198">
        <f>VLOOKUP(I198,Key!$A$1:$C$73,2,FALSE)</f>
        <v>43.048200000000001</v>
      </c>
      <c r="K198">
        <f>VLOOKUP(I198,Key!$A$1:$C$73,3,FALSE)</f>
        <v>-87.900859999999994</v>
      </c>
      <c r="L198" t="s">
        <v>22</v>
      </c>
      <c r="M198">
        <f>VLOOKUP(L198,Key!$A$1:$C$73,2,FALSE)</f>
        <v>43.058619999999998</v>
      </c>
      <c r="N198">
        <f>VLOOKUP(L198,Key!$A$1:$C$73,3,FALSE)</f>
        <v>-87.885319999999993</v>
      </c>
      <c r="O198">
        <v>8</v>
      </c>
      <c r="P198">
        <v>3</v>
      </c>
      <c r="Q198">
        <v>1.2</v>
      </c>
      <c r="R198">
        <v>1.1000000000000001</v>
      </c>
      <c r="S198">
        <v>48</v>
      </c>
      <c r="T198">
        <f t="shared" si="27"/>
        <v>-1</v>
      </c>
      <c r="U198" s="1">
        <v>42848</v>
      </c>
      <c r="V198" s="13">
        <f t="shared" si="28"/>
        <v>42826</v>
      </c>
      <c r="W198" s="14">
        <f t="shared" si="29"/>
        <v>42848</v>
      </c>
      <c r="X198" s="1" t="str">
        <f t="shared" si="30"/>
        <v>Sunday</v>
      </c>
      <c r="Y198" s="2">
        <v>2.0914351851851851E-2</v>
      </c>
      <c r="Z198" s="2">
        <f t="shared" si="31"/>
        <v>4.1666666666666664E-2</v>
      </c>
      <c r="AA198">
        <f>1</f>
        <v>1</v>
      </c>
      <c r="AB198" s="1">
        <v>42848</v>
      </c>
      <c r="AC198" s="13">
        <f t="shared" si="32"/>
        <v>42826</v>
      </c>
      <c r="AD198" s="14">
        <f t="shared" si="33"/>
        <v>42848</v>
      </c>
      <c r="AE198" s="1" t="str">
        <f t="shared" si="34"/>
        <v>Sunday</v>
      </c>
      <c r="AF198" s="2">
        <v>2.659722222222222E-2</v>
      </c>
      <c r="AG198" s="2">
        <f t="shared" si="35"/>
        <v>4.1666666666666664E-2</v>
      </c>
      <c r="AH198" t="s">
        <v>23</v>
      </c>
    </row>
    <row r="199" spans="1:34" x14ac:dyDescent="0.25">
      <c r="A199">
        <v>1484231</v>
      </c>
      <c r="B199" t="s">
        <v>54</v>
      </c>
      <c r="E199">
        <v>53233</v>
      </c>
      <c r="F199" t="s">
        <v>20</v>
      </c>
      <c r="G199" t="s">
        <v>55</v>
      </c>
      <c r="H199">
        <v>91</v>
      </c>
      <c r="I199" t="s">
        <v>85</v>
      </c>
      <c r="J199">
        <f>VLOOKUP(I199,Key!$A$1:$C$73,2,FALSE)</f>
        <v>43.053040000000003</v>
      </c>
      <c r="K199">
        <f>VLOOKUP(I199,Key!$A$1:$C$73,3,FALSE)</f>
        <v>-87.897660000000002</v>
      </c>
      <c r="L199" t="s">
        <v>81</v>
      </c>
      <c r="M199">
        <f>VLOOKUP(L199,Key!$A$1:$C$73,2,FALSE)</f>
        <v>43.058010000000003</v>
      </c>
      <c r="N199">
        <f>VLOOKUP(L199,Key!$A$1:$C$73,3,FALSE)</f>
        <v>-87.877300000000005</v>
      </c>
      <c r="O199">
        <v>71</v>
      </c>
      <c r="P199">
        <v>0</v>
      </c>
      <c r="Q199">
        <v>10.7</v>
      </c>
      <c r="R199">
        <v>10.1</v>
      </c>
      <c r="S199">
        <v>426</v>
      </c>
      <c r="T199">
        <f t="shared" si="27"/>
        <v>-1</v>
      </c>
      <c r="U199" s="1">
        <v>42841</v>
      </c>
      <c r="V199" s="13">
        <f t="shared" si="28"/>
        <v>42826</v>
      </c>
      <c r="W199" s="14">
        <f t="shared" si="29"/>
        <v>42841</v>
      </c>
      <c r="X199" s="1" t="str">
        <f t="shared" si="30"/>
        <v>Sunday</v>
      </c>
      <c r="Y199" s="2">
        <v>0.61076388888888888</v>
      </c>
      <c r="Z199" s="2">
        <f t="shared" si="31"/>
        <v>0.625</v>
      </c>
      <c r="AA199">
        <f>1</f>
        <v>1</v>
      </c>
      <c r="AB199" s="1">
        <v>42841</v>
      </c>
      <c r="AC199" s="13">
        <f t="shared" si="32"/>
        <v>42826</v>
      </c>
      <c r="AD199" s="14">
        <f t="shared" si="33"/>
        <v>42841</v>
      </c>
      <c r="AE199" s="1" t="str">
        <f t="shared" si="34"/>
        <v>Sunday</v>
      </c>
      <c r="AF199" s="2">
        <v>0.65973379629629625</v>
      </c>
      <c r="AG199" s="2">
        <f t="shared" si="35"/>
        <v>0.66666666666666663</v>
      </c>
      <c r="AH199" t="s">
        <v>23</v>
      </c>
    </row>
    <row r="200" spans="1:34" x14ac:dyDescent="0.25">
      <c r="A200">
        <v>1491644</v>
      </c>
      <c r="B200" t="s">
        <v>54</v>
      </c>
      <c r="E200">
        <v>63005</v>
      </c>
      <c r="F200" t="s">
        <v>20</v>
      </c>
      <c r="G200" t="s">
        <v>55</v>
      </c>
      <c r="H200">
        <v>11077</v>
      </c>
      <c r="I200" t="s">
        <v>67</v>
      </c>
      <c r="J200">
        <f>VLOOKUP(I200,Key!$A$1:$C$73,2,FALSE)</f>
        <v>43.05847</v>
      </c>
      <c r="K200">
        <f>VLOOKUP(I200,Key!$A$1:$C$73,3,FALSE)</f>
        <v>-87.898079999999993</v>
      </c>
      <c r="L200" t="s">
        <v>84</v>
      </c>
      <c r="M200">
        <f>VLOOKUP(L200,Key!$A$1:$C$73,2,FALSE)</f>
        <v>43.040154000000001</v>
      </c>
      <c r="N200">
        <f>VLOOKUP(L200,Key!$A$1:$C$73,3,FALSE)</f>
        <v>-87.932113000000001</v>
      </c>
      <c r="O200">
        <v>41</v>
      </c>
      <c r="P200">
        <v>6</v>
      </c>
      <c r="Q200">
        <v>6.2</v>
      </c>
      <c r="R200">
        <v>5.8</v>
      </c>
      <c r="S200">
        <v>246</v>
      </c>
      <c r="T200">
        <f t="shared" si="27"/>
        <v>-1</v>
      </c>
      <c r="U200" s="1">
        <v>42847</v>
      </c>
      <c r="V200" s="13">
        <f t="shared" si="28"/>
        <v>42826</v>
      </c>
      <c r="W200" s="14">
        <f t="shared" si="29"/>
        <v>42847</v>
      </c>
      <c r="X200" s="1" t="str">
        <f t="shared" si="30"/>
        <v>Saturday</v>
      </c>
      <c r="Y200" s="2">
        <v>0.75184027777777773</v>
      </c>
      <c r="Z200" s="2">
        <f t="shared" si="31"/>
        <v>0.75</v>
      </c>
      <c r="AA200">
        <f>1</f>
        <v>1</v>
      </c>
      <c r="AB200" s="1">
        <v>42847</v>
      </c>
      <c r="AC200" s="13">
        <f t="shared" si="32"/>
        <v>42826</v>
      </c>
      <c r="AD200" s="14">
        <f t="shared" si="33"/>
        <v>42847</v>
      </c>
      <c r="AE200" s="1" t="str">
        <f t="shared" si="34"/>
        <v>Saturday</v>
      </c>
      <c r="AF200" s="2">
        <v>0.77990740740740738</v>
      </c>
      <c r="AG200" s="2">
        <f t="shared" si="35"/>
        <v>0.79166666666666663</v>
      </c>
      <c r="AH200" t="s">
        <v>23</v>
      </c>
    </row>
    <row r="201" spans="1:34" x14ac:dyDescent="0.25">
      <c r="A201">
        <v>1491644</v>
      </c>
      <c r="B201" t="s">
        <v>54</v>
      </c>
      <c r="E201">
        <v>63005</v>
      </c>
      <c r="F201" t="s">
        <v>20</v>
      </c>
      <c r="G201" t="s">
        <v>55</v>
      </c>
      <c r="H201">
        <v>11127</v>
      </c>
      <c r="I201" t="s">
        <v>84</v>
      </c>
      <c r="J201">
        <f>VLOOKUP(I201,Key!$A$1:$C$73,2,FALSE)</f>
        <v>43.040154000000001</v>
      </c>
      <c r="K201">
        <f>VLOOKUP(I201,Key!$A$1:$C$73,3,FALSE)</f>
        <v>-87.932113000000001</v>
      </c>
      <c r="L201" t="s">
        <v>57</v>
      </c>
      <c r="M201">
        <f>VLOOKUP(L201,Key!$A$1:$C$73,2,FALSE)</f>
        <v>43.03913</v>
      </c>
      <c r="N201">
        <f>VLOOKUP(L201,Key!$A$1:$C$73,3,FALSE)</f>
        <v>-87.916150000000002</v>
      </c>
      <c r="O201">
        <v>7</v>
      </c>
      <c r="P201">
        <v>3</v>
      </c>
      <c r="Q201">
        <v>1.1000000000000001</v>
      </c>
      <c r="R201">
        <v>1</v>
      </c>
      <c r="S201">
        <v>42</v>
      </c>
      <c r="T201">
        <f t="shared" si="27"/>
        <v>-1</v>
      </c>
      <c r="U201" s="1">
        <v>42847</v>
      </c>
      <c r="V201" s="13">
        <f t="shared" si="28"/>
        <v>42826</v>
      </c>
      <c r="W201" s="14">
        <f t="shared" si="29"/>
        <v>42847</v>
      </c>
      <c r="X201" s="1" t="str">
        <f t="shared" si="30"/>
        <v>Saturday</v>
      </c>
      <c r="Y201" s="2">
        <v>0.63836805555555554</v>
      </c>
      <c r="Z201" s="2">
        <f t="shared" si="31"/>
        <v>0.625</v>
      </c>
      <c r="AA201">
        <f>1</f>
        <v>1</v>
      </c>
      <c r="AB201" s="1">
        <v>42847</v>
      </c>
      <c r="AC201" s="13">
        <f t="shared" si="32"/>
        <v>42826</v>
      </c>
      <c r="AD201" s="14">
        <f t="shared" si="33"/>
        <v>42847</v>
      </c>
      <c r="AE201" s="1" t="str">
        <f t="shared" si="34"/>
        <v>Saturday</v>
      </c>
      <c r="AF201" s="2">
        <v>0.64370370370370367</v>
      </c>
      <c r="AG201" s="2">
        <f t="shared" si="35"/>
        <v>0.625</v>
      </c>
      <c r="AH201" t="s">
        <v>23</v>
      </c>
    </row>
    <row r="202" spans="1:34" x14ac:dyDescent="0.25">
      <c r="A202">
        <v>1491731</v>
      </c>
      <c r="B202" t="s">
        <v>54</v>
      </c>
      <c r="E202">
        <v>54915</v>
      </c>
      <c r="F202" t="s">
        <v>20</v>
      </c>
      <c r="G202" t="s">
        <v>55</v>
      </c>
      <c r="H202">
        <v>172</v>
      </c>
      <c r="I202" t="s">
        <v>48</v>
      </c>
      <c r="J202">
        <f>VLOOKUP(I202,Key!$A$1:$C$73,2,FALSE)</f>
        <v>43.031320000000001</v>
      </c>
      <c r="K202">
        <f>VLOOKUP(I202,Key!$A$1:$C$73,3,FALSE)</f>
        <v>-87.904259999999994</v>
      </c>
      <c r="L202" t="s">
        <v>52</v>
      </c>
      <c r="M202">
        <f>VLOOKUP(L202,Key!$A$1:$C$73,2,FALSE)</f>
        <v>43.042490000000001</v>
      </c>
      <c r="N202">
        <f>VLOOKUP(L202,Key!$A$1:$C$73,3,FALSE)</f>
        <v>-87.909959999999998</v>
      </c>
      <c r="O202">
        <v>7</v>
      </c>
      <c r="P202">
        <v>0</v>
      </c>
      <c r="Q202">
        <v>1.1000000000000001</v>
      </c>
      <c r="R202">
        <v>1</v>
      </c>
      <c r="S202">
        <v>42</v>
      </c>
      <c r="T202">
        <f t="shared" si="27"/>
        <v>-1</v>
      </c>
      <c r="U202" s="1">
        <v>42827</v>
      </c>
      <c r="V202" s="13">
        <f t="shared" si="28"/>
        <v>42826</v>
      </c>
      <c r="W202" s="14">
        <f t="shared" si="29"/>
        <v>42827</v>
      </c>
      <c r="X202" s="1" t="str">
        <f t="shared" si="30"/>
        <v>Sunday</v>
      </c>
      <c r="Y202" s="2">
        <v>0.53678240740740735</v>
      </c>
      <c r="Z202" s="2">
        <f t="shared" si="31"/>
        <v>0.54166666666666663</v>
      </c>
      <c r="AA202">
        <f>1</f>
        <v>1</v>
      </c>
      <c r="AB202" s="1">
        <v>42827</v>
      </c>
      <c r="AC202" s="13">
        <f t="shared" si="32"/>
        <v>42826</v>
      </c>
      <c r="AD202" s="14">
        <f t="shared" si="33"/>
        <v>42827</v>
      </c>
      <c r="AE202" s="1" t="str">
        <f t="shared" si="34"/>
        <v>Sunday</v>
      </c>
      <c r="AF202" s="2">
        <v>0.54153935185185187</v>
      </c>
      <c r="AG202" s="2">
        <f t="shared" si="35"/>
        <v>0.54166666666666663</v>
      </c>
      <c r="AH202" t="s">
        <v>23</v>
      </c>
    </row>
    <row r="203" spans="1:34" x14ac:dyDescent="0.25">
      <c r="A203">
        <v>1493751</v>
      </c>
      <c r="B203" t="s">
        <v>54</v>
      </c>
      <c r="E203">
        <v>53154</v>
      </c>
      <c r="F203" t="s">
        <v>20</v>
      </c>
      <c r="G203" t="s">
        <v>55</v>
      </c>
      <c r="H203">
        <v>11119</v>
      </c>
      <c r="I203" t="s">
        <v>81</v>
      </c>
      <c r="J203">
        <f>VLOOKUP(I203,Key!$A$1:$C$73,2,FALSE)</f>
        <v>43.058010000000003</v>
      </c>
      <c r="K203">
        <f>VLOOKUP(I203,Key!$A$1:$C$73,3,FALSE)</f>
        <v>-87.877300000000005</v>
      </c>
      <c r="L203" t="s">
        <v>89</v>
      </c>
      <c r="M203">
        <f>VLOOKUP(L203,Key!$A$1:$C$73,2,FALSE)</f>
        <v>43.060155999999999</v>
      </c>
      <c r="N203">
        <f>VLOOKUP(L203,Key!$A$1:$C$73,3,FALSE)</f>
        <v>-87.881258000000003</v>
      </c>
      <c r="O203">
        <v>52</v>
      </c>
      <c r="P203">
        <v>6</v>
      </c>
      <c r="Q203">
        <v>7.8</v>
      </c>
      <c r="R203">
        <v>7.4</v>
      </c>
      <c r="S203">
        <v>312</v>
      </c>
      <c r="T203">
        <f t="shared" si="27"/>
        <v>-1</v>
      </c>
      <c r="U203" s="1">
        <v>42840</v>
      </c>
      <c r="V203" s="13">
        <f t="shared" si="28"/>
        <v>42826</v>
      </c>
      <c r="W203" s="14">
        <f t="shared" si="29"/>
        <v>42840</v>
      </c>
      <c r="X203" s="1" t="str">
        <f t="shared" si="30"/>
        <v>Saturday</v>
      </c>
      <c r="Y203" s="2">
        <v>0.66331018518518514</v>
      </c>
      <c r="Z203" s="2">
        <f t="shared" si="31"/>
        <v>0.66666666666666663</v>
      </c>
      <c r="AA203">
        <f>1</f>
        <v>1</v>
      </c>
      <c r="AB203" s="1">
        <v>42840</v>
      </c>
      <c r="AC203" s="13">
        <f t="shared" si="32"/>
        <v>42826</v>
      </c>
      <c r="AD203" s="14">
        <f t="shared" si="33"/>
        <v>42840</v>
      </c>
      <c r="AE203" s="1" t="str">
        <f t="shared" si="34"/>
        <v>Saturday</v>
      </c>
      <c r="AF203" s="2">
        <v>0.69950231481481484</v>
      </c>
      <c r="AG203" s="2">
        <f t="shared" si="35"/>
        <v>0.70833333333333326</v>
      </c>
      <c r="AH203" t="s">
        <v>23</v>
      </c>
    </row>
    <row r="204" spans="1:34" x14ac:dyDescent="0.25">
      <c r="A204">
        <v>1510141</v>
      </c>
      <c r="B204" t="s">
        <v>54</v>
      </c>
      <c r="E204">
        <v>53207</v>
      </c>
      <c r="F204" t="s">
        <v>20</v>
      </c>
      <c r="G204" t="s">
        <v>55</v>
      </c>
      <c r="H204">
        <v>346</v>
      </c>
      <c r="I204" t="s">
        <v>85</v>
      </c>
      <c r="J204">
        <f>VLOOKUP(I204,Key!$A$1:$C$73,2,FALSE)</f>
        <v>43.053040000000003</v>
      </c>
      <c r="K204">
        <f>VLOOKUP(I204,Key!$A$1:$C$73,3,FALSE)</f>
        <v>-87.897660000000002</v>
      </c>
      <c r="L204" t="s">
        <v>62</v>
      </c>
      <c r="M204">
        <f>VLOOKUP(L204,Key!$A$1:$C$73,2,FALSE)</f>
        <v>43.052460000000004</v>
      </c>
      <c r="N204">
        <f>VLOOKUP(L204,Key!$A$1:$C$73,3,FALSE)</f>
        <v>-87.891000000000005</v>
      </c>
      <c r="O204">
        <v>34</v>
      </c>
      <c r="P204">
        <v>3</v>
      </c>
      <c r="Q204">
        <v>5.0999999999999996</v>
      </c>
      <c r="R204">
        <v>4.8</v>
      </c>
      <c r="S204">
        <v>204</v>
      </c>
      <c r="T204">
        <f t="shared" si="27"/>
        <v>-1</v>
      </c>
      <c r="U204" s="1">
        <v>42843</v>
      </c>
      <c r="V204" s="13">
        <f t="shared" si="28"/>
        <v>42826</v>
      </c>
      <c r="W204" s="14">
        <f t="shared" si="29"/>
        <v>42843</v>
      </c>
      <c r="X204" s="1" t="str">
        <f t="shared" si="30"/>
        <v>Tuesday</v>
      </c>
      <c r="Y204" s="2">
        <v>0.52210648148148142</v>
      </c>
      <c r="Z204" s="2">
        <f t="shared" si="31"/>
        <v>0.54166666666666663</v>
      </c>
      <c r="AA204">
        <f>1</f>
        <v>1</v>
      </c>
      <c r="AB204" s="1">
        <v>42843</v>
      </c>
      <c r="AC204" s="13">
        <f t="shared" si="32"/>
        <v>42826</v>
      </c>
      <c r="AD204" s="14">
        <f t="shared" si="33"/>
        <v>42843</v>
      </c>
      <c r="AE204" s="1" t="str">
        <f t="shared" si="34"/>
        <v>Tuesday</v>
      </c>
      <c r="AF204" s="2">
        <v>0.54534722222222221</v>
      </c>
      <c r="AG204" s="2">
        <f t="shared" si="35"/>
        <v>0.54166666666666663</v>
      </c>
      <c r="AH204" t="s">
        <v>23</v>
      </c>
    </row>
    <row r="205" spans="1:34" x14ac:dyDescent="0.25">
      <c r="A205">
        <v>1511696</v>
      </c>
      <c r="B205" t="s">
        <v>54</v>
      </c>
      <c r="E205">
        <v>53202</v>
      </c>
      <c r="F205" t="s">
        <v>20</v>
      </c>
      <c r="G205" t="s">
        <v>55</v>
      </c>
      <c r="H205">
        <v>157</v>
      </c>
      <c r="I205" t="s">
        <v>62</v>
      </c>
      <c r="J205">
        <f>VLOOKUP(I205,Key!$A$1:$C$73,2,FALSE)</f>
        <v>43.052460000000004</v>
      </c>
      <c r="K205">
        <f>VLOOKUP(I205,Key!$A$1:$C$73,3,FALSE)</f>
        <v>-87.891000000000005</v>
      </c>
      <c r="L205" t="s">
        <v>22</v>
      </c>
      <c r="M205">
        <f>VLOOKUP(L205,Key!$A$1:$C$73,2,FALSE)</f>
        <v>43.058619999999998</v>
      </c>
      <c r="N205">
        <f>VLOOKUP(L205,Key!$A$1:$C$73,3,FALSE)</f>
        <v>-87.885319999999993</v>
      </c>
      <c r="O205">
        <v>305</v>
      </c>
      <c r="P205">
        <v>0</v>
      </c>
      <c r="Q205">
        <v>18</v>
      </c>
      <c r="R205">
        <v>17.100000000000001</v>
      </c>
      <c r="S205">
        <v>720</v>
      </c>
      <c r="T205">
        <f t="shared" si="27"/>
        <v>-1</v>
      </c>
      <c r="U205" s="1">
        <v>42849</v>
      </c>
      <c r="V205" s="13">
        <f t="shared" si="28"/>
        <v>42826</v>
      </c>
      <c r="W205" s="14">
        <f t="shared" si="29"/>
        <v>42849</v>
      </c>
      <c r="X205" s="1" t="str">
        <f t="shared" si="30"/>
        <v>Monday</v>
      </c>
      <c r="Y205" s="2">
        <v>0.77319444444444441</v>
      </c>
      <c r="Z205" s="2">
        <f t="shared" si="31"/>
        <v>0.79166666666666663</v>
      </c>
      <c r="AA205">
        <f>1</f>
        <v>1</v>
      </c>
      <c r="AB205" s="1">
        <v>42849</v>
      </c>
      <c r="AC205" s="13">
        <f t="shared" si="32"/>
        <v>42826</v>
      </c>
      <c r="AD205" s="14">
        <f t="shared" si="33"/>
        <v>42849</v>
      </c>
      <c r="AE205" s="1" t="str">
        <f t="shared" si="34"/>
        <v>Monday</v>
      </c>
      <c r="AF205" s="2">
        <v>0.98487268518518523</v>
      </c>
      <c r="AG205" s="2">
        <f t="shared" si="35"/>
        <v>1</v>
      </c>
      <c r="AH205" t="s">
        <v>23</v>
      </c>
    </row>
    <row r="206" spans="1:34" x14ac:dyDescent="0.25">
      <c r="A206">
        <v>1512004</v>
      </c>
      <c r="B206" t="s">
        <v>54</v>
      </c>
      <c r="E206">
        <v>53126</v>
      </c>
      <c r="F206" t="s">
        <v>20</v>
      </c>
      <c r="G206" t="s">
        <v>55</v>
      </c>
      <c r="H206">
        <v>5437</v>
      </c>
      <c r="I206" t="s">
        <v>79</v>
      </c>
      <c r="J206">
        <f>VLOOKUP(I206,Key!$A$1:$C$73,2,FALSE)</f>
        <v>43.04804</v>
      </c>
      <c r="K206">
        <f>VLOOKUP(I206,Key!$A$1:$C$73,3,FALSE)</f>
        <v>-87.896720000000002</v>
      </c>
      <c r="L206" t="s">
        <v>36</v>
      </c>
      <c r="M206">
        <f>VLOOKUP(L206,Key!$A$1:$C$73,2,FALSE)</f>
        <v>43.03519</v>
      </c>
      <c r="N206">
        <f>VLOOKUP(L206,Key!$A$1:$C$73,3,FALSE)</f>
        <v>-87.907390000000007</v>
      </c>
      <c r="O206">
        <v>61</v>
      </c>
      <c r="P206">
        <v>6</v>
      </c>
      <c r="Q206">
        <v>9.1999999999999993</v>
      </c>
      <c r="R206">
        <v>8.6999999999999993</v>
      </c>
      <c r="S206">
        <v>366</v>
      </c>
      <c r="T206">
        <f t="shared" si="27"/>
        <v>-1</v>
      </c>
      <c r="U206" s="1">
        <v>42833</v>
      </c>
      <c r="V206" s="13">
        <f t="shared" si="28"/>
        <v>42826</v>
      </c>
      <c r="W206" s="14">
        <f t="shared" si="29"/>
        <v>42833</v>
      </c>
      <c r="X206" s="1" t="str">
        <f t="shared" si="30"/>
        <v>Saturday</v>
      </c>
      <c r="Y206" s="2">
        <v>0.681574074074074</v>
      </c>
      <c r="Z206" s="2">
        <f t="shared" si="31"/>
        <v>0.66666666666666663</v>
      </c>
      <c r="AA206">
        <f>1</f>
        <v>1</v>
      </c>
      <c r="AB206" s="1">
        <v>42833</v>
      </c>
      <c r="AC206" s="13">
        <f t="shared" si="32"/>
        <v>42826</v>
      </c>
      <c r="AD206" s="14">
        <f t="shared" si="33"/>
        <v>42833</v>
      </c>
      <c r="AE206" s="1" t="str">
        <f t="shared" si="34"/>
        <v>Saturday</v>
      </c>
      <c r="AF206" s="2">
        <v>0.72407407407407398</v>
      </c>
      <c r="AG206" s="2">
        <f t="shared" si="35"/>
        <v>0.70833333333333326</v>
      </c>
      <c r="AH206" t="s">
        <v>23</v>
      </c>
    </row>
    <row r="207" spans="1:34" x14ac:dyDescent="0.25">
      <c r="A207">
        <v>1513373</v>
      </c>
      <c r="B207" t="s">
        <v>54</v>
      </c>
      <c r="E207">
        <v>48116</v>
      </c>
      <c r="F207" t="s">
        <v>20</v>
      </c>
      <c r="G207" t="s">
        <v>55</v>
      </c>
      <c r="H207">
        <v>5417</v>
      </c>
      <c r="I207" t="s">
        <v>57</v>
      </c>
      <c r="J207">
        <f>VLOOKUP(I207,Key!$A$1:$C$73,2,FALSE)</f>
        <v>43.03913</v>
      </c>
      <c r="K207">
        <f>VLOOKUP(I207,Key!$A$1:$C$73,3,FALSE)</f>
        <v>-87.916150000000002</v>
      </c>
      <c r="L207" t="s">
        <v>57</v>
      </c>
      <c r="M207">
        <f>VLOOKUP(L207,Key!$A$1:$C$73,2,FALSE)</f>
        <v>43.03913</v>
      </c>
      <c r="N207">
        <f>VLOOKUP(L207,Key!$A$1:$C$73,3,FALSE)</f>
        <v>-87.916150000000002</v>
      </c>
      <c r="O207">
        <v>64</v>
      </c>
      <c r="P207">
        <v>3</v>
      </c>
      <c r="Q207">
        <v>9.6</v>
      </c>
      <c r="R207">
        <v>9.1</v>
      </c>
      <c r="S207">
        <v>384</v>
      </c>
      <c r="T207">
        <f t="shared" si="27"/>
        <v>-1</v>
      </c>
      <c r="U207" s="1">
        <v>42826</v>
      </c>
      <c r="V207" s="13">
        <f t="shared" si="28"/>
        <v>42826</v>
      </c>
      <c r="W207" s="14">
        <f t="shared" si="29"/>
        <v>42826</v>
      </c>
      <c r="X207" s="1" t="str">
        <f t="shared" si="30"/>
        <v>Saturday</v>
      </c>
      <c r="Y207" s="2">
        <v>0.62244212962962964</v>
      </c>
      <c r="Z207" s="2">
        <f t="shared" si="31"/>
        <v>0.625</v>
      </c>
      <c r="AA207">
        <f>1</f>
        <v>1</v>
      </c>
      <c r="AB207" s="1">
        <v>42826</v>
      </c>
      <c r="AC207" s="13">
        <f t="shared" si="32"/>
        <v>42826</v>
      </c>
      <c r="AD207" s="14">
        <f t="shared" si="33"/>
        <v>42826</v>
      </c>
      <c r="AE207" s="1" t="str">
        <f t="shared" si="34"/>
        <v>Saturday</v>
      </c>
      <c r="AF207" s="2">
        <v>0.6667939814814815</v>
      </c>
      <c r="AG207" s="2">
        <f t="shared" si="35"/>
        <v>0.66666666666666663</v>
      </c>
      <c r="AH207" t="s">
        <v>25</v>
      </c>
    </row>
    <row r="208" spans="1:34" x14ac:dyDescent="0.25">
      <c r="A208">
        <v>1516588</v>
      </c>
      <c r="B208" t="s">
        <v>54</v>
      </c>
      <c r="E208">
        <v>53212</v>
      </c>
      <c r="F208" t="s">
        <v>20</v>
      </c>
      <c r="G208" t="s">
        <v>55</v>
      </c>
      <c r="H208">
        <v>5493</v>
      </c>
      <c r="I208" t="s">
        <v>75</v>
      </c>
      <c r="J208">
        <f>VLOOKUP(I208,Key!$A$1:$C$73,2,FALSE)</f>
        <v>43.060296999999998</v>
      </c>
      <c r="K208">
        <f>VLOOKUP(I208,Key!$A$1:$C$73,3,FALSE)</f>
        <v>-87.913150000000002</v>
      </c>
      <c r="L208" t="s">
        <v>75</v>
      </c>
      <c r="M208">
        <f>VLOOKUP(L208,Key!$A$1:$C$73,2,FALSE)</f>
        <v>43.060296999999998</v>
      </c>
      <c r="N208">
        <f>VLOOKUP(L208,Key!$A$1:$C$73,3,FALSE)</f>
        <v>-87.913150000000002</v>
      </c>
      <c r="O208">
        <v>24</v>
      </c>
      <c r="P208">
        <v>0</v>
      </c>
      <c r="Q208">
        <v>3.6</v>
      </c>
      <c r="R208">
        <v>3.4</v>
      </c>
      <c r="S208">
        <v>144</v>
      </c>
      <c r="T208">
        <f t="shared" si="27"/>
        <v>-1</v>
      </c>
      <c r="U208" s="1">
        <v>42827</v>
      </c>
      <c r="V208" s="13">
        <f t="shared" si="28"/>
        <v>42826</v>
      </c>
      <c r="W208" s="14">
        <f t="shared" si="29"/>
        <v>42827</v>
      </c>
      <c r="X208" s="1" t="str">
        <f t="shared" si="30"/>
        <v>Sunday</v>
      </c>
      <c r="Y208" s="2">
        <v>0.48781249999999998</v>
      </c>
      <c r="Z208" s="2">
        <f t="shared" si="31"/>
        <v>0.5</v>
      </c>
      <c r="AA208">
        <f>1</f>
        <v>1</v>
      </c>
      <c r="AB208" s="1">
        <v>42827</v>
      </c>
      <c r="AC208" s="13">
        <f t="shared" si="32"/>
        <v>42826</v>
      </c>
      <c r="AD208" s="14">
        <f t="shared" si="33"/>
        <v>42827</v>
      </c>
      <c r="AE208" s="1" t="str">
        <f t="shared" si="34"/>
        <v>Sunday</v>
      </c>
      <c r="AF208" s="2">
        <v>0.5044791666666667</v>
      </c>
      <c r="AG208" s="2">
        <f t="shared" si="35"/>
        <v>0.5</v>
      </c>
      <c r="AH208" t="s">
        <v>25</v>
      </c>
    </row>
    <row r="209" spans="1:34" x14ac:dyDescent="0.25">
      <c r="A209">
        <v>1516588</v>
      </c>
      <c r="B209" t="s">
        <v>54</v>
      </c>
      <c r="E209">
        <v>53212</v>
      </c>
      <c r="F209" t="s">
        <v>20</v>
      </c>
      <c r="G209" t="s">
        <v>55</v>
      </c>
      <c r="H209">
        <v>11123</v>
      </c>
      <c r="I209" t="s">
        <v>75</v>
      </c>
      <c r="J209">
        <f>VLOOKUP(I209,Key!$A$1:$C$73,2,FALSE)</f>
        <v>43.060296999999998</v>
      </c>
      <c r="K209">
        <f>VLOOKUP(I209,Key!$A$1:$C$73,3,FALSE)</f>
        <v>-87.913150000000002</v>
      </c>
      <c r="L209" t="s">
        <v>75</v>
      </c>
      <c r="M209">
        <f>VLOOKUP(L209,Key!$A$1:$C$73,2,FALSE)</f>
        <v>43.060296999999998</v>
      </c>
      <c r="N209">
        <f>VLOOKUP(L209,Key!$A$1:$C$73,3,FALSE)</f>
        <v>-87.913150000000002</v>
      </c>
      <c r="O209">
        <v>50</v>
      </c>
      <c r="P209">
        <v>0</v>
      </c>
      <c r="Q209">
        <v>7.5</v>
      </c>
      <c r="R209">
        <v>7.1</v>
      </c>
      <c r="S209">
        <v>300</v>
      </c>
      <c r="T209">
        <f t="shared" si="27"/>
        <v>-1</v>
      </c>
      <c r="U209" s="1">
        <v>42833</v>
      </c>
      <c r="V209" s="13">
        <f t="shared" si="28"/>
        <v>42826</v>
      </c>
      <c r="W209" s="14">
        <f t="shared" si="29"/>
        <v>42833</v>
      </c>
      <c r="X209" s="1" t="str">
        <f t="shared" si="30"/>
        <v>Saturday</v>
      </c>
      <c r="Y209" s="2">
        <v>0.74607638888888894</v>
      </c>
      <c r="Z209" s="2">
        <f t="shared" si="31"/>
        <v>0.75</v>
      </c>
      <c r="AA209">
        <f>1</f>
        <v>1</v>
      </c>
      <c r="AB209" s="1">
        <v>42833</v>
      </c>
      <c r="AC209" s="13">
        <f t="shared" si="32"/>
        <v>42826</v>
      </c>
      <c r="AD209" s="14">
        <f t="shared" si="33"/>
        <v>42833</v>
      </c>
      <c r="AE209" s="1" t="str">
        <f t="shared" si="34"/>
        <v>Saturday</v>
      </c>
      <c r="AF209" s="2">
        <v>0.78060185185185194</v>
      </c>
      <c r="AG209" s="2">
        <f t="shared" si="35"/>
        <v>0.79166666666666663</v>
      </c>
      <c r="AH209" t="s">
        <v>25</v>
      </c>
    </row>
    <row r="210" spans="1:34" x14ac:dyDescent="0.25">
      <c r="A210">
        <v>1516588</v>
      </c>
      <c r="B210" t="s">
        <v>54</v>
      </c>
      <c r="E210">
        <v>53212</v>
      </c>
      <c r="F210" t="s">
        <v>20</v>
      </c>
      <c r="G210" t="s">
        <v>55</v>
      </c>
      <c r="H210">
        <v>5493</v>
      </c>
      <c r="I210" t="s">
        <v>75</v>
      </c>
      <c r="J210">
        <f>VLOOKUP(I210,Key!$A$1:$C$73,2,FALSE)</f>
        <v>43.060296999999998</v>
      </c>
      <c r="K210">
        <f>VLOOKUP(I210,Key!$A$1:$C$73,3,FALSE)</f>
        <v>-87.913150000000002</v>
      </c>
      <c r="L210" t="s">
        <v>75</v>
      </c>
      <c r="M210">
        <f>VLOOKUP(L210,Key!$A$1:$C$73,2,FALSE)</f>
        <v>43.060296999999998</v>
      </c>
      <c r="N210">
        <f>VLOOKUP(L210,Key!$A$1:$C$73,3,FALSE)</f>
        <v>-87.913150000000002</v>
      </c>
      <c r="O210">
        <v>50</v>
      </c>
      <c r="P210">
        <v>0</v>
      </c>
      <c r="Q210">
        <v>7.5</v>
      </c>
      <c r="R210">
        <v>7.1</v>
      </c>
      <c r="S210">
        <v>300</v>
      </c>
      <c r="T210">
        <f t="shared" si="27"/>
        <v>-1</v>
      </c>
      <c r="U210" s="1">
        <v>42833</v>
      </c>
      <c r="V210" s="13">
        <f t="shared" si="28"/>
        <v>42826</v>
      </c>
      <c r="W210" s="14">
        <f t="shared" si="29"/>
        <v>42833</v>
      </c>
      <c r="X210" s="1" t="str">
        <f t="shared" si="30"/>
        <v>Saturday</v>
      </c>
      <c r="Y210" s="2">
        <v>0.7456018518518519</v>
      </c>
      <c r="Z210" s="2">
        <f t="shared" si="31"/>
        <v>0.75</v>
      </c>
      <c r="AA210">
        <f>1</f>
        <v>1</v>
      </c>
      <c r="AB210" s="1">
        <v>42833</v>
      </c>
      <c r="AC210" s="13">
        <f t="shared" si="32"/>
        <v>42826</v>
      </c>
      <c r="AD210" s="14">
        <f t="shared" si="33"/>
        <v>42833</v>
      </c>
      <c r="AE210" s="1" t="str">
        <f t="shared" si="34"/>
        <v>Saturday</v>
      </c>
      <c r="AF210" s="2">
        <v>0.78049768518518514</v>
      </c>
      <c r="AG210" s="2">
        <f t="shared" si="35"/>
        <v>0.79166666666666663</v>
      </c>
      <c r="AH210" t="s">
        <v>25</v>
      </c>
    </row>
    <row r="211" spans="1:34" x14ac:dyDescent="0.25">
      <c r="A211">
        <v>1517674</v>
      </c>
      <c r="B211" t="s">
        <v>54</v>
      </c>
      <c r="E211">
        <v>60639</v>
      </c>
      <c r="F211" t="s">
        <v>20</v>
      </c>
      <c r="G211" t="s">
        <v>55</v>
      </c>
      <c r="H211">
        <v>16</v>
      </c>
      <c r="I211" t="s">
        <v>81</v>
      </c>
      <c r="J211">
        <f>VLOOKUP(I211,Key!$A$1:$C$73,2,FALSE)</f>
        <v>43.058010000000003</v>
      </c>
      <c r="K211">
        <f>VLOOKUP(I211,Key!$A$1:$C$73,3,FALSE)</f>
        <v>-87.877300000000005</v>
      </c>
      <c r="L211" t="s">
        <v>81</v>
      </c>
      <c r="M211">
        <f>VLOOKUP(L211,Key!$A$1:$C$73,2,FALSE)</f>
        <v>43.058010000000003</v>
      </c>
      <c r="N211">
        <f>VLOOKUP(L211,Key!$A$1:$C$73,3,FALSE)</f>
        <v>-87.877300000000005</v>
      </c>
      <c r="O211">
        <v>52</v>
      </c>
      <c r="P211">
        <v>6</v>
      </c>
      <c r="Q211">
        <v>7.8</v>
      </c>
      <c r="R211">
        <v>7.4</v>
      </c>
      <c r="S211">
        <v>312</v>
      </c>
      <c r="T211">
        <f t="shared" si="27"/>
        <v>-1</v>
      </c>
      <c r="U211" s="1">
        <v>42847</v>
      </c>
      <c r="V211" s="13">
        <f t="shared" si="28"/>
        <v>42826</v>
      </c>
      <c r="W211" s="14">
        <f t="shared" si="29"/>
        <v>42847</v>
      </c>
      <c r="X211" s="1" t="str">
        <f t="shared" si="30"/>
        <v>Saturday</v>
      </c>
      <c r="Y211" s="2">
        <v>0.6713541666666667</v>
      </c>
      <c r="Z211" s="2">
        <f t="shared" si="31"/>
        <v>0.66666666666666663</v>
      </c>
      <c r="AA211">
        <f>1</f>
        <v>1</v>
      </c>
      <c r="AB211" s="1">
        <v>42847</v>
      </c>
      <c r="AC211" s="13">
        <f t="shared" si="32"/>
        <v>42826</v>
      </c>
      <c r="AD211" s="14">
        <f t="shared" si="33"/>
        <v>42847</v>
      </c>
      <c r="AE211" s="1" t="str">
        <f t="shared" si="34"/>
        <v>Saturday</v>
      </c>
      <c r="AF211" s="2">
        <v>0.70747685185185183</v>
      </c>
      <c r="AG211" s="2">
        <f t="shared" si="35"/>
        <v>0.70833333333333326</v>
      </c>
      <c r="AH211" t="s">
        <v>25</v>
      </c>
    </row>
    <row r="212" spans="1:34" x14ac:dyDescent="0.25">
      <c r="A212">
        <v>1517713</v>
      </c>
      <c r="B212" t="s">
        <v>54</v>
      </c>
      <c r="E212">
        <v>53211</v>
      </c>
      <c r="F212" t="s">
        <v>20</v>
      </c>
      <c r="G212" t="s">
        <v>55</v>
      </c>
      <c r="H212">
        <v>5421</v>
      </c>
      <c r="I212" t="s">
        <v>64</v>
      </c>
      <c r="J212">
        <f>VLOOKUP(I212,Key!$A$1:$C$73,2,FALSE)</f>
        <v>43.069021999999997</v>
      </c>
      <c r="K212">
        <f>VLOOKUP(I212,Key!$A$1:$C$73,3,FALSE)</f>
        <v>-87.887940999999998</v>
      </c>
      <c r="L212" t="s">
        <v>64</v>
      </c>
      <c r="M212">
        <f>VLOOKUP(L212,Key!$A$1:$C$73,2,FALSE)</f>
        <v>43.069021999999997</v>
      </c>
      <c r="N212">
        <f>VLOOKUP(L212,Key!$A$1:$C$73,3,FALSE)</f>
        <v>-87.887940999999998</v>
      </c>
      <c r="O212">
        <v>93</v>
      </c>
      <c r="P212">
        <v>9</v>
      </c>
      <c r="Q212">
        <v>14</v>
      </c>
      <c r="R212">
        <v>13.3</v>
      </c>
      <c r="S212">
        <v>558</v>
      </c>
      <c r="T212">
        <f t="shared" si="27"/>
        <v>-1</v>
      </c>
      <c r="U212" s="1">
        <v>42841</v>
      </c>
      <c r="V212" s="13">
        <f t="shared" si="28"/>
        <v>42826</v>
      </c>
      <c r="W212" s="14">
        <f t="shared" si="29"/>
        <v>42841</v>
      </c>
      <c r="X212" s="1" t="str">
        <f t="shared" si="30"/>
        <v>Sunday</v>
      </c>
      <c r="Y212" s="2">
        <v>0.59892361111111114</v>
      </c>
      <c r="Z212" s="2">
        <f t="shared" si="31"/>
        <v>0.58333333333333326</v>
      </c>
      <c r="AA212">
        <f>1</f>
        <v>1</v>
      </c>
      <c r="AB212" s="1">
        <v>42841</v>
      </c>
      <c r="AC212" s="13">
        <f t="shared" si="32"/>
        <v>42826</v>
      </c>
      <c r="AD212" s="14">
        <f t="shared" si="33"/>
        <v>42841</v>
      </c>
      <c r="AE212" s="1" t="str">
        <f t="shared" si="34"/>
        <v>Sunday</v>
      </c>
      <c r="AF212" s="2">
        <v>0.66351851851851851</v>
      </c>
      <c r="AG212" s="2">
        <f t="shared" si="35"/>
        <v>0.66666666666666663</v>
      </c>
      <c r="AH212" t="s">
        <v>25</v>
      </c>
    </row>
    <row r="213" spans="1:34" x14ac:dyDescent="0.25">
      <c r="A213">
        <v>1517767</v>
      </c>
      <c r="B213" t="s">
        <v>54</v>
      </c>
      <c r="E213">
        <v>64109</v>
      </c>
      <c r="F213" t="s">
        <v>20</v>
      </c>
      <c r="G213" t="s">
        <v>55</v>
      </c>
      <c r="H213">
        <v>5584</v>
      </c>
      <c r="I213" t="s">
        <v>36</v>
      </c>
      <c r="J213">
        <f>VLOOKUP(I213,Key!$A$1:$C$73,2,FALSE)</f>
        <v>43.03519</v>
      </c>
      <c r="K213">
        <f>VLOOKUP(I213,Key!$A$1:$C$73,3,FALSE)</f>
        <v>-87.907390000000007</v>
      </c>
      <c r="L213" t="s">
        <v>84</v>
      </c>
      <c r="M213">
        <f>VLOOKUP(L213,Key!$A$1:$C$73,2,FALSE)</f>
        <v>43.040154000000001</v>
      </c>
      <c r="N213">
        <f>VLOOKUP(L213,Key!$A$1:$C$73,3,FALSE)</f>
        <v>-87.932113000000001</v>
      </c>
      <c r="O213">
        <v>35</v>
      </c>
      <c r="P213">
        <v>3</v>
      </c>
      <c r="Q213">
        <v>5.3</v>
      </c>
      <c r="R213">
        <v>5</v>
      </c>
      <c r="S213">
        <v>210</v>
      </c>
      <c r="T213">
        <f t="shared" si="27"/>
        <v>-1</v>
      </c>
      <c r="U213" s="1">
        <v>42826</v>
      </c>
      <c r="V213" s="13">
        <f t="shared" si="28"/>
        <v>42826</v>
      </c>
      <c r="W213" s="14">
        <f t="shared" si="29"/>
        <v>42826</v>
      </c>
      <c r="X213" s="1" t="str">
        <f t="shared" si="30"/>
        <v>Saturday</v>
      </c>
      <c r="Y213" s="2">
        <v>9.4016203703703713E-2</v>
      </c>
      <c r="Z213" s="2">
        <f t="shared" si="31"/>
        <v>8.3333333333333329E-2</v>
      </c>
      <c r="AA213">
        <f>1</f>
        <v>1</v>
      </c>
      <c r="AB213" s="1">
        <v>42826</v>
      </c>
      <c r="AC213" s="13">
        <f t="shared" si="32"/>
        <v>42826</v>
      </c>
      <c r="AD213" s="14">
        <f t="shared" si="33"/>
        <v>42826</v>
      </c>
      <c r="AE213" s="1" t="str">
        <f t="shared" si="34"/>
        <v>Saturday</v>
      </c>
      <c r="AF213" s="2">
        <v>0.11815972222222222</v>
      </c>
      <c r="AG213" s="2">
        <f t="shared" si="35"/>
        <v>0.125</v>
      </c>
      <c r="AH213" t="s">
        <v>23</v>
      </c>
    </row>
    <row r="214" spans="1:34" x14ac:dyDescent="0.25">
      <c r="A214">
        <v>1521168</v>
      </c>
      <c r="B214" t="s">
        <v>54</v>
      </c>
      <c r="E214">
        <v>53150</v>
      </c>
      <c r="F214" t="s">
        <v>20</v>
      </c>
      <c r="G214" t="s">
        <v>55</v>
      </c>
      <c r="H214">
        <v>957</v>
      </c>
      <c r="I214" t="s">
        <v>38</v>
      </c>
      <c r="J214">
        <f>VLOOKUP(I214,Key!$A$1:$C$73,2,FALSE)</f>
        <v>43.038649999999997</v>
      </c>
      <c r="K214">
        <f>VLOOKUP(I214,Key!$A$1:$C$73,3,FALSE)</f>
        <v>-87.921930000000003</v>
      </c>
      <c r="L214" t="s">
        <v>84</v>
      </c>
      <c r="M214">
        <f>VLOOKUP(L214,Key!$A$1:$C$73,2,FALSE)</f>
        <v>43.040154000000001</v>
      </c>
      <c r="N214">
        <f>VLOOKUP(L214,Key!$A$1:$C$73,3,FALSE)</f>
        <v>-87.932113000000001</v>
      </c>
      <c r="O214">
        <v>6</v>
      </c>
      <c r="P214">
        <v>0</v>
      </c>
      <c r="Q214">
        <v>0.9</v>
      </c>
      <c r="R214">
        <v>0.9</v>
      </c>
      <c r="S214">
        <v>36</v>
      </c>
      <c r="T214">
        <f t="shared" si="27"/>
        <v>-1</v>
      </c>
      <c r="U214" s="1">
        <v>42826</v>
      </c>
      <c r="V214" s="13">
        <f t="shared" si="28"/>
        <v>42826</v>
      </c>
      <c r="W214" s="14">
        <f t="shared" si="29"/>
        <v>42826</v>
      </c>
      <c r="X214" s="1" t="str">
        <f t="shared" si="30"/>
        <v>Saturday</v>
      </c>
      <c r="Y214" s="2">
        <v>0.20937500000000001</v>
      </c>
      <c r="Z214" s="2">
        <f t="shared" si="31"/>
        <v>0.20833333333333331</v>
      </c>
      <c r="AA214">
        <f>1</f>
        <v>1</v>
      </c>
      <c r="AB214" s="1">
        <v>42826</v>
      </c>
      <c r="AC214" s="13">
        <f t="shared" si="32"/>
        <v>42826</v>
      </c>
      <c r="AD214" s="14">
        <f t="shared" si="33"/>
        <v>42826</v>
      </c>
      <c r="AE214" s="1" t="str">
        <f t="shared" si="34"/>
        <v>Saturday</v>
      </c>
      <c r="AF214" s="2">
        <v>0.21372685185185183</v>
      </c>
      <c r="AG214" s="2">
        <f t="shared" si="35"/>
        <v>0.20833333333333331</v>
      </c>
      <c r="AH214" t="s">
        <v>23</v>
      </c>
    </row>
    <row r="215" spans="1:34" x14ac:dyDescent="0.25">
      <c r="A215">
        <v>1526089</v>
      </c>
      <c r="B215" t="s">
        <v>54</v>
      </c>
      <c r="E215">
        <v>53217</v>
      </c>
      <c r="F215" t="s">
        <v>20</v>
      </c>
      <c r="G215" t="s">
        <v>55</v>
      </c>
      <c r="H215">
        <v>106</v>
      </c>
      <c r="I215" t="s">
        <v>79</v>
      </c>
      <c r="J215">
        <f>VLOOKUP(I215,Key!$A$1:$C$73,2,FALSE)</f>
        <v>43.04804</v>
      </c>
      <c r="K215">
        <f>VLOOKUP(I215,Key!$A$1:$C$73,3,FALSE)</f>
        <v>-87.896720000000002</v>
      </c>
      <c r="L215" t="s">
        <v>85</v>
      </c>
      <c r="M215">
        <f>VLOOKUP(L215,Key!$A$1:$C$73,2,FALSE)</f>
        <v>43.053040000000003</v>
      </c>
      <c r="N215">
        <f>VLOOKUP(L215,Key!$A$1:$C$73,3,FALSE)</f>
        <v>-87.897660000000002</v>
      </c>
      <c r="O215">
        <v>9</v>
      </c>
      <c r="P215">
        <v>3</v>
      </c>
      <c r="Q215">
        <v>1.4</v>
      </c>
      <c r="R215">
        <v>1.3</v>
      </c>
      <c r="S215">
        <v>54</v>
      </c>
      <c r="T215">
        <f t="shared" si="27"/>
        <v>-1</v>
      </c>
      <c r="U215" s="1">
        <v>42833</v>
      </c>
      <c r="V215" s="13">
        <f t="shared" si="28"/>
        <v>42826</v>
      </c>
      <c r="W215" s="14">
        <f t="shared" si="29"/>
        <v>42833</v>
      </c>
      <c r="X215" s="1" t="str">
        <f t="shared" si="30"/>
        <v>Saturday</v>
      </c>
      <c r="Y215" s="2">
        <v>0.92453703703703705</v>
      </c>
      <c r="Z215" s="2">
        <f t="shared" si="31"/>
        <v>0.91666666666666663</v>
      </c>
      <c r="AA215">
        <f>1</f>
        <v>1</v>
      </c>
      <c r="AB215" s="1">
        <v>42833</v>
      </c>
      <c r="AC215" s="13">
        <f t="shared" si="32"/>
        <v>42826</v>
      </c>
      <c r="AD215" s="14">
        <f t="shared" si="33"/>
        <v>42833</v>
      </c>
      <c r="AE215" s="1" t="str">
        <f t="shared" si="34"/>
        <v>Saturday</v>
      </c>
      <c r="AF215" s="2">
        <v>0.93086805555555552</v>
      </c>
      <c r="AG215" s="2">
        <f t="shared" si="35"/>
        <v>0.91666666666666663</v>
      </c>
      <c r="AH215" t="s">
        <v>23</v>
      </c>
    </row>
    <row r="216" spans="1:34" x14ac:dyDescent="0.25">
      <c r="A216">
        <v>1527040</v>
      </c>
      <c r="B216" t="s">
        <v>54</v>
      </c>
      <c r="E216">
        <v>53208</v>
      </c>
      <c r="F216" t="s">
        <v>20</v>
      </c>
      <c r="G216" t="s">
        <v>55</v>
      </c>
      <c r="H216">
        <v>11102</v>
      </c>
      <c r="I216" t="s">
        <v>38</v>
      </c>
      <c r="J216">
        <f>VLOOKUP(I216,Key!$A$1:$C$73,2,FALSE)</f>
        <v>43.038649999999997</v>
      </c>
      <c r="K216">
        <f>VLOOKUP(I216,Key!$A$1:$C$73,3,FALSE)</f>
        <v>-87.921930000000003</v>
      </c>
      <c r="L216" t="s">
        <v>38</v>
      </c>
      <c r="M216">
        <f>VLOOKUP(L216,Key!$A$1:$C$73,2,FALSE)</f>
        <v>43.038649999999997</v>
      </c>
      <c r="N216">
        <f>VLOOKUP(L216,Key!$A$1:$C$73,3,FALSE)</f>
        <v>-87.921930000000003</v>
      </c>
      <c r="O216">
        <v>35</v>
      </c>
      <c r="P216">
        <v>0</v>
      </c>
      <c r="Q216">
        <v>5.3</v>
      </c>
      <c r="R216">
        <v>5</v>
      </c>
      <c r="S216">
        <v>210</v>
      </c>
      <c r="T216">
        <f t="shared" si="27"/>
        <v>-1</v>
      </c>
      <c r="U216" s="1">
        <v>42843</v>
      </c>
      <c r="V216" s="13">
        <f t="shared" si="28"/>
        <v>42826</v>
      </c>
      <c r="W216" s="14">
        <f t="shared" si="29"/>
        <v>42843</v>
      </c>
      <c r="X216" s="1" t="str">
        <f t="shared" si="30"/>
        <v>Tuesday</v>
      </c>
      <c r="Y216" s="2">
        <v>0.83846064814814814</v>
      </c>
      <c r="Z216" s="2">
        <f t="shared" si="31"/>
        <v>0.83333333333333326</v>
      </c>
      <c r="AA216">
        <f>1</f>
        <v>1</v>
      </c>
      <c r="AB216" s="1">
        <v>42843</v>
      </c>
      <c r="AC216" s="13">
        <f t="shared" si="32"/>
        <v>42826</v>
      </c>
      <c r="AD216" s="14">
        <f t="shared" si="33"/>
        <v>42843</v>
      </c>
      <c r="AE216" s="1" t="str">
        <f t="shared" si="34"/>
        <v>Tuesday</v>
      </c>
      <c r="AF216" s="2">
        <v>0.86298611111111112</v>
      </c>
      <c r="AG216" s="2">
        <f t="shared" si="35"/>
        <v>0.875</v>
      </c>
      <c r="AH216" t="s">
        <v>25</v>
      </c>
    </row>
    <row r="217" spans="1:34" x14ac:dyDescent="0.25">
      <c r="A217">
        <v>1546845</v>
      </c>
      <c r="B217" t="s">
        <v>54</v>
      </c>
      <c r="E217">
        <v>53202</v>
      </c>
      <c r="F217" t="s">
        <v>20</v>
      </c>
      <c r="G217" t="s">
        <v>55</v>
      </c>
      <c r="H217">
        <v>11140</v>
      </c>
      <c r="I217" t="s">
        <v>34</v>
      </c>
      <c r="J217">
        <f>VLOOKUP(I217,Key!$A$1:$C$73,2,FALSE)</f>
        <v>43.05097</v>
      </c>
      <c r="K217">
        <f>VLOOKUP(I217,Key!$A$1:$C$73,3,FALSE)</f>
        <v>-87.906440000000003</v>
      </c>
      <c r="L217" t="s">
        <v>22</v>
      </c>
      <c r="M217">
        <f>VLOOKUP(L217,Key!$A$1:$C$73,2,FALSE)</f>
        <v>43.058619999999998</v>
      </c>
      <c r="N217">
        <f>VLOOKUP(L217,Key!$A$1:$C$73,3,FALSE)</f>
        <v>-87.885319999999993</v>
      </c>
      <c r="O217">
        <v>19</v>
      </c>
      <c r="P217">
        <v>3</v>
      </c>
      <c r="Q217">
        <v>2.9</v>
      </c>
      <c r="R217">
        <v>2.7</v>
      </c>
      <c r="S217">
        <v>114</v>
      </c>
      <c r="T217">
        <f t="shared" si="27"/>
        <v>-1</v>
      </c>
      <c r="U217" s="1">
        <v>42847</v>
      </c>
      <c r="V217" s="13">
        <f t="shared" si="28"/>
        <v>42826</v>
      </c>
      <c r="W217" s="14">
        <f t="shared" si="29"/>
        <v>42847</v>
      </c>
      <c r="X217" s="1" t="str">
        <f t="shared" si="30"/>
        <v>Saturday</v>
      </c>
      <c r="Y217" s="2">
        <v>0.65517361111111116</v>
      </c>
      <c r="Z217" s="2">
        <f t="shared" si="31"/>
        <v>0.66666666666666663</v>
      </c>
      <c r="AA217">
        <f>1</f>
        <v>1</v>
      </c>
      <c r="AB217" s="1">
        <v>42847</v>
      </c>
      <c r="AC217" s="13">
        <f t="shared" si="32"/>
        <v>42826</v>
      </c>
      <c r="AD217" s="14">
        <f t="shared" si="33"/>
        <v>42847</v>
      </c>
      <c r="AE217" s="1" t="str">
        <f t="shared" si="34"/>
        <v>Saturday</v>
      </c>
      <c r="AF217" s="2">
        <v>0.6685416666666667</v>
      </c>
      <c r="AG217" s="2">
        <f t="shared" si="35"/>
        <v>0.66666666666666663</v>
      </c>
      <c r="AH217" t="s">
        <v>23</v>
      </c>
    </row>
    <row r="218" spans="1:34" x14ac:dyDescent="0.25">
      <c r="A218">
        <v>1556816</v>
      </c>
      <c r="B218" t="s">
        <v>54</v>
      </c>
      <c r="E218">
        <v>53221</v>
      </c>
      <c r="F218" t="s">
        <v>20</v>
      </c>
      <c r="G218" t="s">
        <v>55</v>
      </c>
      <c r="H218">
        <v>5551</v>
      </c>
      <c r="I218" t="s">
        <v>37</v>
      </c>
      <c r="J218">
        <f>VLOOKUP(I218,Key!$A$1:$C$73,2,FALSE)</f>
        <v>43.049230000000001</v>
      </c>
      <c r="K218">
        <f>VLOOKUP(I218,Key!$A$1:$C$73,3,FALSE)</f>
        <v>-87.911940000000001</v>
      </c>
      <c r="L218" t="s">
        <v>22</v>
      </c>
      <c r="M218">
        <f>VLOOKUP(L218,Key!$A$1:$C$73,2,FALSE)</f>
        <v>43.058619999999998</v>
      </c>
      <c r="N218">
        <f>VLOOKUP(L218,Key!$A$1:$C$73,3,FALSE)</f>
        <v>-87.885319999999993</v>
      </c>
      <c r="O218">
        <v>13</v>
      </c>
      <c r="P218">
        <v>0</v>
      </c>
      <c r="Q218">
        <v>2</v>
      </c>
      <c r="R218">
        <v>1.9</v>
      </c>
      <c r="S218">
        <v>78</v>
      </c>
      <c r="T218">
        <f t="shared" si="27"/>
        <v>-1</v>
      </c>
      <c r="U218" s="1">
        <v>42838</v>
      </c>
      <c r="V218" s="13">
        <f t="shared" si="28"/>
        <v>42826</v>
      </c>
      <c r="W218" s="14">
        <f t="shared" si="29"/>
        <v>42838</v>
      </c>
      <c r="X218" s="1" t="str">
        <f t="shared" si="30"/>
        <v>Thursday</v>
      </c>
      <c r="Y218" s="2">
        <v>0.52907407407407414</v>
      </c>
      <c r="Z218" s="2">
        <f t="shared" si="31"/>
        <v>0.54166666666666663</v>
      </c>
      <c r="AA218">
        <f>1</f>
        <v>1</v>
      </c>
      <c r="AB218" s="1">
        <v>42838</v>
      </c>
      <c r="AC218" s="13">
        <f t="shared" si="32"/>
        <v>42826</v>
      </c>
      <c r="AD218" s="14">
        <f t="shared" si="33"/>
        <v>42838</v>
      </c>
      <c r="AE218" s="1" t="str">
        <f t="shared" si="34"/>
        <v>Thursday</v>
      </c>
      <c r="AF218" s="2">
        <v>0.53818287037037038</v>
      </c>
      <c r="AG218" s="2">
        <f t="shared" si="35"/>
        <v>0.54166666666666663</v>
      </c>
      <c r="AH218" t="s">
        <v>23</v>
      </c>
    </row>
    <row r="219" spans="1:34" x14ac:dyDescent="0.25">
      <c r="A219">
        <v>1556816</v>
      </c>
      <c r="B219" t="s">
        <v>54</v>
      </c>
      <c r="E219">
        <v>53221</v>
      </c>
      <c r="F219" t="s">
        <v>20</v>
      </c>
      <c r="G219" t="s">
        <v>55</v>
      </c>
      <c r="H219">
        <v>274</v>
      </c>
      <c r="I219" t="s">
        <v>37</v>
      </c>
      <c r="J219">
        <f>VLOOKUP(I219,Key!$A$1:$C$73,2,FALSE)</f>
        <v>43.049230000000001</v>
      </c>
      <c r="K219">
        <f>VLOOKUP(I219,Key!$A$1:$C$73,3,FALSE)</f>
        <v>-87.911940000000001</v>
      </c>
      <c r="L219" t="s">
        <v>67</v>
      </c>
      <c r="M219">
        <f>VLOOKUP(L219,Key!$A$1:$C$73,2,FALSE)</f>
        <v>43.05847</v>
      </c>
      <c r="N219">
        <f>VLOOKUP(L219,Key!$A$1:$C$73,3,FALSE)</f>
        <v>-87.898079999999993</v>
      </c>
      <c r="O219">
        <v>8</v>
      </c>
      <c r="P219">
        <v>0</v>
      </c>
      <c r="Q219">
        <v>1.2</v>
      </c>
      <c r="R219">
        <v>1.1000000000000001</v>
      </c>
      <c r="S219">
        <v>48</v>
      </c>
      <c r="T219">
        <f t="shared" si="27"/>
        <v>-1</v>
      </c>
      <c r="U219" s="1">
        <v>42839</v>
      </c>
      <c r="V219" s="13">
        <f t="shared" si="28"/>
        <v>42826</v>
      </c>
      <c r="W219" s="14">
        <f t="shared" si="29"/>
        <v>42839</v>
      </c>
      <c r="X219" s="1" t="str">
        <f t="shared" si="30"/>
        <v>Friday</v>
      </c>
      <c r="Y219" s="2">
        <v>0.45208333333333334</v>
      </c>
      <c r="Z219" s="2">
        <f t="shared" si="31"/>
        <v>0.45833333333333331</v>
      </c>
      <c r="AA219">
        <f>1</f>
        <v>1</v>
      </c>
      <c r="AB219" s="1">
        <v>42839</v>
      </c>
      <c r="AC219" s="13">
        <f t="shared" si="32"/>
        <v>42826</v>
      </c>
      <c r="AD219" s="14">
        <f t="shared" si="33"/>
        <v>42839</v>
      </c>
      <c r="AE219" s="1" t="str">
        <f t="shared" si="34"/>
        <v>Friday</v>
      </c>
      <c r="AF219" s="2">
        <v>0.45771990740740742</v>
      </c>
      <c r="AG219" s="2">
        <f t="shared" si="35"/>
        <v>0.45833333333333331</v>
      </c>
      <c r="AH219" t="s">
        <v>23</v>
      </c>
    </row>
    <row r="220" spans="1:34" x14ac:dyDescent="0.25">
      <c r="A220">
        <v>1556816</v>
      </c>
      <c r="B220" t="s">
        <v>54</v>
      </c>
      <c r="E220">
        <v>53221</v>
      </c>
      <c r="F220" t="s">
        <v>20</v>
      </c>
      <c r="G220" t="s">
        <v>55</v>
      </c>
      <c r="H220">
        <v>11169</v>
      </c>
      <c r="I220" t="s">
        <v>37</v>
      </c>
      <c r="J220">
        <f>VLOOKUP(I220,Key!$A$1:$C$73,2,FALSE)</f>
        <v>43.049230000000001</v>
      </c>
      <c r="K220">
        <f>VLOOKUP(I220,Key!$A$1:$C$73,3,FALSE)</f>
        <v>-87.911940000000001</v>
      </c>
      <c r="L220" t="s">
        <v>67</v>
      </c>
      <c r="M220">
        <f>VLOOKUP(L220,Key!$A$1:$C$73,2,FALSE)</f>
        <v>43.05847</v>
      </c>
      <c r="N220">
        <f>VLOOKUP(L220,Key!$A$1:$C$73,3,FALSE)</f>
        <v>-87.898079999999993</v>
      </c>
      <c r="O220">
        <v>8</v>
      </c>
      <c r="P220">
        <v>3</v>
      </c>
      <c r="Q220">
        <v>1.2</v>
      </c>
      <c r="R220">
        <v>1.1000000000000001</v>
      </c>
      <c r="S220">
        <v>48</v>
      </c>
      <c r="T220">
        <f t="shared" si="27"/>
        <v>-1</v>
      </c>
      <c r="U220" s="1">
        <v>42836</v>
      </c>
      <c r="V220" s="13">
        <f t="shared" si="28"/>
        <v>42826</v>
      </c>
      <c r="W220" s="14">
        <f t="shared" si="29"/>
        <v>42836</v>
      </c>
      <c r="X220" s="1" t="str">
        <f t="shared" si="30"/>
        <v>Tuesday</v>
      </c>
      <c r="Y220" s="2">
        <v>0.32819444444444446</v>
      </c>
      <c r="Z220" s="2">
        <f t="shared" si="31"/>
        <v>0.33333333333333331</v>
      </c>
      <c r="AA220">
        <f>1</f>
        <v>1</v>
      </c>
      <c r="AB220" s="1">
        <v>42836</v>
      </c>
      <c r="AC220" s="13">
        <f t="shared" si="32"/>
        <v>42826</v>
      </c>
      <c r="AD220" s="14">
        <f t="shared" si="33"/>
        <v>42836</v>
      </c>
      <c r="AE220" s="1" t="str">
        <f t="shared" si="34"/>
        <v>Tuesday</v>
      </c>
      <c r="AF220" s="2">
        <v>0.33363425925925921</v>
      </c>
      <c r="AG220" s="2">
        <f t="shared" si="35"/>
        <v>0.33333333333333331</v>
      </c>
      <c r="AH220" t="s">
        <v>23</v>
      </c>
    </row>
    <row r="221" spans="1:34" x14ac:dyDescent="0.25">
      <c r="A221">
        <v>1558886</v>
      </c>
      <c r="B221" t="s">
        <v>54</v>
      </c>
      <c r="E221">
        <v>53211</v>
      </c>
      <c r="F221" t="s">
        <v>20</v>
      </c>
      <c r="G221" t="s">
        <v>55</v>
      </c>
      <c r="H221">
        <v>9</v>
      </c>
      <c r="I221" t="s">
        <v>94</v>
      </c>
      <c r="J221">
        <f>VLOOKUP(I221,Key!$A$1:$C$73,2,FALSE)</f>
        <v>43.020020000000002</v>
      </c>
      <c r="K221">
        <f>VLOOKUP(I221,Key!$A$1:$C$73,3,FALSE)</f>
        <v>-87.912540000000007</v>
      </c>
      <c r="L221" t="s">
        <v>26</v>
      </c>
      <c r="M221">
        <f>VLOOKUP(L221,Key!$A$1:$C$73,2,FALSE)</f>
        <v>43.034619999999997</v>
      </c>
      <c r="N221">
        <f>VLOOKUP(L221,Key!$A$1:$C$73,3,FALSE)</f>
        <v>-87.917500000000004</v>
      </c>
      <c r="O221">
        <v>10</v>
      </c>
      <c r="P221">
        <v>3</v>
      </c>
      <c r="Q221">
        <v>1.5</v>
      </c>
      <c r="R221">
        <v>1.4</v>
      </c>
      <c r="S221">
        <v>60</v>
      </c>
      <c r="T221">
        <f t="shared" si="27"/>
        <v>-1</v>
      </c>
      <c r="U221" s="1">
        <v>42846</v>
      </c>
      <c r="V221" s="13">
        <f t="shared" si="28"/>
        <v>42826</v>
      </c>
      <c r="W221" s="14">
        <f t="shared" si="29"/>
        <v>42846</v>
      </c>
      <c r="X221" s="1" t="str">
        <f t="shared" si="30"/>
        <v>Friday</v>
      </c>
      <c r="Y221" s="2">
        <v>0.60658564814814808</v>
      </c>
      <c r="Z221" s="2">
        <f t="shared" si="31"/>
        <v>0.625</v>
      </c>
      <c r="AA221">
        <f>1</f>
        <v>1</v>
      </c>
      <c r="AB221" s="1">
        <v>42846</v>
      </c>
      <c r="AC221" s="13">
        <f t="shared" si="32"/>
        <v>42826</v>
      </c>
      <c r="AD221" s="14">
        <f t="shared" si="33"/>
        <v>42846</v>
      </c>
      <c r="AE221" s="1" t="str">
        <f t="shared" si="34"/>
        <v>Friday</v>
      </c>
      <c r="AF221" s="2">
        <v>0.61361111111111111</v>
      </c>
      <c r="AG221" s="2">
        <f t="shared" si="35"/>
        <v>0.625</v>
      </c>
      <c r="AH221" t="s">
        <v>23</v>
      </c>
    </row>
    <row r="222" spans="1:34" x14ac:dyDescent="0.25">
      <c r="A222">
        <v>1559651</v>
      </c>
      <c r="B222" t="s">
        <v>54</v>
      </c>
      <c r="E222">
        <v>60066</v>
      </c>
      <c r="F222" t="s">
        <v>20</v>
      </c>
      <c r="G222" t="s">
        <v>55</v>
      </c>
      <c r="H222">
        <v>5587</v>
      </c>
      <c r="I222" t="s">
        <v>42</v>
      </c>
      <c r="J222">
        <f>VLOOKUP(I222,Key!$A$1:$C$73,2,FALSE)</f>
        <v>43.038719999999998</v>
      </c>
      <c r="K222">
        <f>VLOOKUP(I222,Key!$A$1:$C$73,3,FALSE)</f>
        <v>-87.905339999999995</v>
      </c>
      <c r="L222" t="s">
        <v>77</v>
      </c>
      <c r="M222">
        <f>VLOOKUP(L222,Key!$A$1:$C$73,2,FALSE)</f>
        <v>43.036900000000003</v>
      </c>
      <c r="N222">
        <f>VLOOKUP(L222,Key!$A$1:$C$73,3,FALSE)</f>
        <v>-87.89667</v>
      </c>
      <c r="O222">
        <v>55</v>
      </c>
      <c r="P222">
        <v>3</v>
      </c>
      <c r="Q222">
        <v>8.3000000000000007</v>
      </c>
      <c r="R222">
        <v>7.8</v>
      </c>
      <c r="S222">
        <v>330</v>
      </c>
      <c r="T222">
        <f t="shared" si="27"/>
        <v>-1</v>
      </c>
      <c r="U222" s="1">
        <v>42826</v>
      </c>
      <c r="V222" s="13">
        <f t="shared" si="28"/>
        <v>42826</v>
      </c>
      <c r="W222" s="14">
        <f t="shared" si="29"/>
        <v>42826</v>
      </c>
      <c r="X222" s="1" t="str">
        <f t="shared" si="30"/>
        <v>Saturday</v>
      </c>
      <c r="Y222" s="2">
        <v>0.49412037037037032</v>
      </c>
      <c r="Z222" s="2">
        <f t="shared" si="31"/>
        <v>0.5</v>
      </c>
      <c r="AA222">
        <f>1</f>
        <v>1</v>
      </c>
      <c r="AB222" s="1">
        <v>42826</v>
      </c>
      <c r="AC222" s="13">
        <f t="shared" si="32"/>
        <v>42826</v>
      </c>
      <c r="AD222" s="14">
        <f t="shared" si="33"/>
        <v>42826</v>
      </c>
      <c r="AE222" s="1" t="str">
        <f t="shared" si="34"/>
        <v>Saturday</v>
      </c>
      <c r="AF222" s="2">
        <v>0.53219907407407407</v>
      </c>
      <c r="AG222" s="2">
        <f t="shared" si="35"/>
        <v>0.54166666666666663</v>
      </c>
      <c r="AH222" t="s">
        <v>23</v>
      </c>
    </row>
    <row r="223" spans="1:34" x14ac:dyDescent="0.25">
      <c r="A223">
        <v>1559662</v>
      </c>
      <c r="B223" t="s">
        <v>54</v>
      </c>
      <c r="E223">
        <v>30062</v>
      </c>
      <c r="F223" t="s">
        <v>20</v>
      </c>
      <c r="G223" t="s">
        <v>55</v>
      </c>
      <c r="H223">
        <v>5554</v>
      </c>
      <c r="I223" t="s">
        <v>62</v>
      </c>
      <c r="J223">
        <f>VLOOKUP(I223,Key!$A$1:$C$73,2,FALSE)</f>
        <v>43.052460000000004</v>
      </c>
      <c r="K223">
        <f>VLOOKUP(I223,Key!$A$1:$C$73,3,FALSE)</f>
        <v>-87.891000000000005</v>
      </c>
      <c r="L223" t="s">
        <v>62</v>
      </c>
      <c r="M223">
        <f>VLOOKUP(L223,Key!$A$1:$C$73,2,FALSE)</f>
        <v>43.052460000000004</v>
      </c>
      <c r="N223">
        <f>VLOOKUP(L223,Key!$A$1:$C$73,3,FALSE)</f>
        <v>-87.891000000000005</v>
      </c>
      <c r="O223">
        <v>53</v>
      </c>
      <c r="P223">
        <v>3</v>
      </c>
      <c r="Q223">
        <v>8</v>
      </c>
      <c r="R223">
        <v>7.6</v>
      </c>
      <c r="S223">
        <v>318</v>
      </c>
      <c r="T223">
        <f t="shared" si="27"/>
        <v>-1</v>
      </c>
      <c r="U223" s="1">
        <v>42826</v>
      </c>
      <c r="V223" s="13">
        <f t="shared" si="28"/>
        <v>42826</v>
      </c>
      <c r="W223" s="14">
        <f t="shared" si="29"/>
        <v>42826</v>
      </c>
      <c r="X223" s="1" t="str">
        <f t="shared" si="30"/>
        <v>Saturday</v>
      </c>
      <c r="Y223" s="2">
        <v>0.43092592592592593</v>
      </c>
      <c r="Z223" s="2">
        <f t="shared" si="31"/>
        <v>0.41666666666666663</v>
      </c>
      <c r="AA223">
        <f>1</f>
        <v>1</v>
      </c>
      <c r="AB223" s="1">
        <v>42826</v>
      </c>
      <c r="AC223" s="13">
        <f t="shared" si="32"/>
        <v>42826</v>
      </c>
      <c r="AD223" s="14">
        <f t="shared" si="33"/>
        <v>42826</v>
      </c>
      <c r="AE223" s="1" t="str">
        <f t="shared" si="34"/>
        <v>Saturday</v>
      </c>
      <c r="AF223" s="2">
        <v>0.46739583333333329</v>
      </c>
      <c r="AG223" s="2">
        <f t="shared" si="35"/>
        <v>0.45833333333333331</v>
      </c>
      <c r="AH223" t="s">
        <v>25</v>
      </c>
    </row>
    <row r="224" spans="1:34" x14ac:dyDescent="0.25">
      <c r="A224">
        <v>1559784</v>
      </c>
      <c r="B224" t="s">
        <v>54</v>
      </c>
      <c r="E224">
        <v>14543</v>
      </c>
      <c r="F224" t="s">
        <v>20</v>
      </c>
      <c r="G224" t="s">
        <v>55</v>
      </c>
      <c r="H224">
        <v>11149</v>
      </c>
      <c r="I224" t="s">
        <v>81</v>
      </c>
      <c r="J224">
        <f>VLOOKUP(I224,Key!$A$1:$C$73,2,FALSE)</f>
        <v>43.058010000000003</v>
      </c>
      <c r="K224">
        <f>VLOOKUP(I224,Key!$A$1:$C$73,3,FALSE)</f>
        <v>-87.877300000000005</v>
      </c>
      <c r="L224" t="s">
        <v>77</v>
      </c>
      <c r="M224">
        <f>VLOOKUP(L224,Key!$A$1:$C$73,2,FALSE)</f>
        <v>43.036900000000003</v>
      </c>
      <c r="N224">
        <f>VLOOKUP(L224,Key!$A$1:$C$73,3,FALSE)</f>
        <v>-87.89667</v>
      </c>
      <c r="O224">
        <v>32</v>
      </c>
      <c r="P224">
        <v>0</v>
      </c>
      <c r="Q224">
        <v>4.8</v>
      </c>
      <c r="R224">
        <v>4.5999999999999996</v>
      </c>
      <c r="S224">
        <v>192</v>
      </c>
      <c r="T224">
        <f t="shared" si="27"/>
        <v>-1</v>
      </c>
      <c r="U224" s="1">
        <v>42826</v>
      </c>
      <c r="V224" s="13">
        <f t="shared" si="28"/>
        <v>42826</v>
      </c>
      <c r="W224" s="14">
        <f t="shared" si="29"/>
        <v>42826</v>
      </c>
      <c r="X224" s="1" t="str">
        <f t="shared" si="30"/>
        <v>Saturday</v>
      </c>
      <c r="Y224" s="2">
        <v>0.5133564814814815</v>
      </c>
      <c r="Z224" s="2">
        <f t="shared" si="31"/>
        <v>0.5</v>
      </c>
      <c r="AA224">
        <f>1</f>
        <v>1</v>
      </c>
      <c r="AB224" s="1">
        <v>42826</v>
      </c>
      <c r="AC224" s="13">
        <f t="shared" si="32"/>
        <v>42826</v>
      </c>
      <c r="AD224" s="14">
        <f t="shared" si="33"/>
        <v>42826</v>
      </c>
      <c r="AE224" s="1" t="str">
        <f t="shared" si="34"/>
        <v>Saturday</v>
      </c>
      <c r="AF224" s="2">
        <v>0.53567129629629628</v>
      </c>
      <c r="AG224" s="2">
        <f t="shared" si="35"/>
        <v>0.54166666666666663</v>
      </c>
      <c r="AH224" t="s">
        <v>23</v>
      </c>
    </row>
    <row r="225" spans="1:34" x14ac:dyDescent="0.25">
      <c r="A225">
        <v>1559888</v>
      </c>
      <c r="B225" t="s">
        <v>54</v>
      </c>
      <c r="E225">
        <v>53202</v>
      </c>
      <c r="F225" t="s">
        <v>20</v>
      </c>
      <c r="G225" t="s">
        <v>55</v>
      </c>
      <c r="H225">
        <v>5459</v>
      </c>
      <c r="I225" t="s">
        <v>48</v>
      </c>
      <c r="J225">
        <f>VLOOKUP(I225,Key!$A$1:$C$73,2,FALSE)</f>
        <v>43.031320000000001</v>
      </c>
      <c r="K225">
        <f>VLOOKUP(I225,Key!$A$1:$C$73,3,FALSE)</f>
        <v>-87.904259999999994</v>
      </c>
      <c r="L225" t="s">
        <v>42</v>
      </c>
      <c r="M225">
        <f>VLOOKUP(L225,Key!$A$1:$C$73,2,FALSE)</f>
        <v>43.038719999999998</v>
      </c>
      <c r="N225">
        <f>VLOOKUP(L225,Key!$A$1:$C$73,3,FALSE)</f>
        <v>-87.905339999999995</v>
      </c>
      <c r="O225">
        <v>5</v>
      </c>
      <c r="P225">
        <v>3</v>
      </c>
      <c r="Q225">
        <v>0.8</v>
      </c>
      <c r="R225">
        <v>0.7</v>
      </c>
      <c r="S225">
        <v>30</v>
      </c>
      <c r="T225">
        <f t="shared" si="27"/>
        <v>-1</v>
      </c>
      <c r="U225" s="1">
        <v>42853</v>
      </c>
      <c r="V225" s="13">
        <f t="shared" si="28"/>
        <v>42826</v>
      </c>
      <c r="W225" s="14">
        <f t="shared" si="29"/>
        <v>42853</v>
      </c>
      <c r="X225" s="1" t="str">
        <f t="shared" si="30"/>
        <v>Friday</v>
      </c>
      <c r="Y225" s="2">
        <v>0.32392361111111112</v>
      </c>
      <c r="Z225" s="2">
        <f t="shared" si="31"/>
        <v>0.33333333333333331</v>
      </c>
      <c r="AA225">
        <f>1</f>
        <v>1</v>
      </c>
      <c r="AB225" s="1">
        <v>42853</v>
      </c>
      <c r="AC225" s="13">
        <f t="shared" si="32"/>
        <v>42826</v>
      </c>
      <c r="AD225" s="14">
        <f t="shared" si="33"/>
        <v>42853</v>
      </c>
      <c r="AE225" s="1" t="str">
        <f t="shared" si="34"/>
        <v>Friday</v>
      </c>
      <c r="AF225" s="2">
        <v>0.32732638888888888</v>
      </c>
      <c r="AG225" s="2">
        <f t="shared" si="35"/>
        <v>0.33333333333333331</v>
      </c>
      <c r="AH225" t="s">
        <v>23</v>
      </c>
    </row>
    <row r="226" spans="1:34" x14ac:dyDescent="0.25">
      <c r="A226">
        <v>1559903</v>
      </c>
      <c r="B226" t="s">
        <v>54</v>
      </c>
      <c r="E226">
        <v>61081</v>
      </c>
      <c r="F226" t="s">
        <v>20</v>
      </c>
      <c r="G226" t="s">
        <v>55</v>
      </c>
      <c r="H226">
        <v>5571</v>
      </c>
      <c r="I226" t="s">
        <v>28</v>
      </c>
      <c r="J226">
        <f>VLOOKUP(I226,Key!$A$1:$C$73,2,FALSE)</f>
        <v>43.038580000000003</v>
      </c>
      <c r="K226">
        <f>VLOOKUP(I226,Key!$A$1:$C$73,3,FALSE)</f>
        <v>-87.90934</v>
      </c>
      <c r="L226" t="s">
        <v>28</v>
      </c>
      <c r="M226">
        <f>VLOOKUP(L226,Key!$A$1:$C$73,2,FALSE)</f>
        <v>43.038580000000003</v>
      </c>
      <c r="N226">
        <f>VLOOKUP(L226,Key!$A$1:$C$73,3,FALSE)</f>
        <v>-87.90934</v>
      </c>
      <c r="O226">
        <v>27</v>
      </c>
      <c r="P226">
        <v>0</v>
      </c>
      <c r="Q226">
        <v>4.0999999999999996</v>
      </c>
      <c r="R226">
        <v>3.8</v>
      </c>
      <c r="S226">
        <v>162</v>
      </c>
      <c r="T226">
        <f t="shared" si="27"/>
        <v>-1</v>
      </c>
      <c r="U226" s="1">
        <v>42826</v>
      </c>
      <c r="V226" s="13">
        <f t="shared" si="28"/>
        <v>42826</v>
      </c>
      <c r="W226" s="14">
        <f t="shared" si="29"/>
        <v>42826</v>
      </c>
      <c r="X226" s="1" t="str">
        <f t="shared" si="30"/>
        <v>Saturday</v>
      </c>
      <c r="Y226" s="2">
        <v>0.5047800925925926</v>
      </c>
      <c r="Z226" s="2">
        <f t="shared" si="31"/>
        <v>0.5</v>
      </c>
      <c r="AA226">
        <f>1</f>
        <v>1</v>
      </c>
      <c r="AB226" s="1">
        <v>42826</v>
      </c>
      <c r="AC226" s="13">
        <f t="shared" si="32"/>
        <v>42826</v>
      </c>
      <c r="AD226" s="14">
        <f t="shared" si="33"/>
        <v>42826</v>
      </c>
      <c r="AE226" s="1" t="str">
        <f t="shared" si="34"/>
        <v>Saturday</v>
      </c>
      <c r="AF226" s="2">
        <v>0.52339120370370373</v>
      </c>
      <c r="AG226" s="2">
        <f t="shared" si="35"/>
        <v>0.54166666666666663</v>
      </c>
      <c r="AH226" t="s">
        <v>25</v>
      </c>
    </row>
    <row r="227" spans="1:34" x14ac:dyDescent="0.25">
      <c r="A227">
        <v>1560129</v>
      </c>
      <c r="B227" t="s">
        <v>54</v>
      </c>
      <c r="E227">
        <v>54481</v>
      </c>
      <c r="F227" t="s">
        <v>20</v>
      </c>
      <c r="G227" t="s">
        <v>55</v>
      </c>
      <c r="H227">
        <v>5430</v>
      </c>
      <c r="I227" t="s">
        <v>65</v>
      </c>
      <c r="J227">
        <f>VLOOKUP(I227,Key!$A$1:$C$73,2,FALSE)</f>
        <v>43.077359999999999</v>
      </c>
      <c r="K227">
        <f>VLOOKUP(I227,Key!$A$1:$C$73,3,FALSE)</f>
        <v>-87.880769999999998</v>
      </c>
      <c r="L227" t="s">
        <v>81</v>
      </c>
      <c r="M227">
        <f>VLOOKUP(L227,Key!$A$1:$C$73,2,FALSE)</f>
        <v>43.058010000000003</v>
      </c>
      <c r="N227">
        <f>VLOOKUP(L227,Key!$A$1:$C$73,3,FALSE)</f>
        <v>-87.877300000000005</v>
      </c>
      <c r="O227">
        <v>28</v>
      </c>
      <c r="P227">
        <v>3</v>
      </c>
      <c r="Q227">
        <v>4.2</v>
      </c>
      <c r="R227">
        <v>4</v>
      </c>
      <c r="S227">
        <v>168</v>
      </c>
      <c r="T227">
        <f t="shared" si="27"/>
        <v>-1</v>
      </c>
      <c r="U227" s="1">
        <v>42834</v>
      </c>
      <c r="V227" s="13">
        <f t="shared" si="28"/>
        <v>42826</v>
      </c>
      <c r="W227" s="14">
        <f t="shared" si="29"/>
        <v>42834</v>
      </c>
      <c r="X227" s="1" t="str">
        <f t="shared" si="30"/>
        <v>Sunday</v>
      </c>
      <c r="Y227" s="2">
        <v>0.61872685185185183</v>
      </c>
      <c r="Z227" s="2">
        <f t="shared" si="31"/>
        <v>0.625</v>
      </c>
      <c r="AA227">
        <f>1</f>
        <v>1</v>
      </c>
      <c r="AB227" s="1">
        <v>42834</v>
      </c>
      <c r="AC227" s="13">
        <f t="shared" si="32"/>
        <v>42826</v>
      </c>
      <c r="AD227" s="14">
        <f t="shared" si="33"/>
        <v>42834</v>
      </c>
      <c r="AE227" s="1" t="str">
        <f t="shared" si="34"/>
        <v>Sunday</v>
      </c>
      <c r="AF227" s="2">
        <v>0.63791666666666669</v>
      </c>
      <c r="AG227" s="2">
        <f t="shared" si="35"/>
        <v>0.625</v>
      </c>
      <c r="AH227" t="s">
        <v>23</v>
      </c>
    </row>
    <row r="228" spans="1:34" x14ac:dyDescent="0.25">
      <c r="A228">
        <v>1560200</v>
      </c>
      <c r="B228" t="s">
        <v>54</v>
      </c>
      <c r="E228">
        <v>53202</v>
      </c>
      <c r="F228" t="s">
        <v>20</v>
      </c>
      <c r="G228" t="s">
        <v>55</v>
      </c>
      <c r="H228">
        <v>135</v>
      </c>
      <c r="I228" t="s">
        <v>34</v>
      </c>
      <c r="J228">
        <f>VLOOKUP(I228,Key!$A$1:$C$73,2,FALSE)</f>
        <v>43.05097</v>
      </c>
      <c r="K228">
        <f>VLOOKUP(I228,Key!$A$1:$C$73,3,FALSE)</f>
        <v>-87.906440000000003</v>
      </c>
      <c r="L228" t="s">
        <v>52</v>
      </c>
      <c r="M228">
        <f>VLOOKUP(L228,Key!$A$1:$C$73,2,FALSE)</f>
        <v>43.042490000000001</v>
      </c>
      <c r="N228">
        <f>VLOOKUP(L228,Key!$A$1:$C$73,3,FALSE)</f>
        <v>-87.909959999999998</v>
      </c>
      <c r="O228">
        <v>111</v>
      </c>
      <c r="P228">
        <v>9</v>
      </c>
      <c r="Q228">
        <v>16.7</v>
      </c>
      <c r="R228">
        <v>15.8</v>
      </c>
      <c r="S228">
        <v>666</v>
      </c>
      <c r="T228">
        <f t="shared" si="27"/>
        <v>-1</v>
      </c>
      <c r="U228" s="1">
        <v>42826</v>
      </c>
      <c r="V228" s="13">
        <f t="shared" si="28"/>
        <v>42826</v>
      </c>
      <c r="W228" s="14">
        <f t="shared" si="29"/>
        <v>42826</v>
      </c>
      <c r="X228" s="1" t="str">
        <f t="shared" si="30"/>
        <v>Saturday</v>
      </c>
      <c r="Y228" s="2">
        <v>0.56796296296296289</v>
      </c>
      <c r="Z228" s="2">
        <f t="shared" si="31"/>
        <v>0.58333333333333326</v>
      </c>
      <c r="AA228">
        <f>1</f>
        <v>1</v>
      </c>
      <c r="AB228" s="1">
        <v>42826</v>
      </c>
      <c r="AC228" s="13">
        <f t="shared" si="32"/>
        <v>42826</v>
      </c>
      <c r="AD228" s="14">
        <f t="shared" si="33"/>
        <v>42826</v>
      </c>
      <c r="AE228" s="1" t="str">
        <f t="shared" si="34"/>
        <v>Saturday</v>
      </c>
      <c r="AF228" s="2">
        <v>0.6444791666666666</v>
      </c>
      <c r="AG228" s="2">
        <f t="shared" si="35"/>
        <v>0.625</v>
      </c>
      <c r="AH228" t="s">
        <v>23</v>
      </c>
    </row>
    <row r="229" spans="1:34" x14ac:dyDescent="0.25">
      <c r="A229">
        <v>1560292</v>
      </c>
      <c r="B229" t="s">
        <v>54</v>
      </c>
      <c r="E229">
        <v>60112</v>
      </c>
      <c r="F229" t="s">
        <v>20</v>
      </c>
      <c r="G229" t="s">
        <v>55</v>
      </c>
      <c r="H229">
        <v>15</v>
      </c>
      <c r="I229" t="s">
        <v>68</v>
      </c>
      <c r="J229">
        <f>VLOOKUP(I229,Key!$A$1:$C$73,2,FALSE)</f>
        <v>43.026470000000003</v>
      </c>
      <c r="K229">
        <f>VLOOKUP(I229,Key!$A$1:$C$73,3,FALSE)</f>
        <v>-87.918040000000005</v>
      </c>
      <c r="L229" t="s">
        <v>69</v>
      </c>
      <c r="M229">
        <f>VLOOKUP(L229,Key!$A$1:$C$73,2,FALSE)</f>
        <v>43.024340000000002</v>
      </c>
      <c r="N229">
        <f>VLOOKUP(L229,Key!$A$1:$C$73,3,FALSE)</f>
        <v>-87.916753</v>
      </c>
      <c r="O229">
        <v>14</v>
      </c>
      <c r="P229">
        <v>0</v>
      </c>
      <c r="Q229">
        <v>2.1</v>
      </c>
      <c r="R229">
        <v>2</v>
      </c>
      <c r="S229">
        <v>84</v>
      </c>
      <c r="T229">
        <f t="shared" si="27"/>
        <v>-1</v>
      </c>
      <c r="U229" s="1">
        <v>42826</v>
      </c>
      <c r="V229" s="13">
        <f t="shared" si="28"/>
        <v>42826</v>
      </c>
      <c r="W229" s="14">
        <f t="shared" si="29"/>
        <v>42826</v>
      </c>
      <c r="X229" s="1" t="str">
        <f t="shared" si="30"/>
        <v>Saturday</v>
      </c>
      <c r="Y229" s="2">
        <v>0.58775462962962965</v>
      </c>
      <c r="Z229" s="2">
        <f t="shared" si="31"/>
        <v>0.58333333333333326</v>
      </c>
      <c r="AA229">
        <f>1</f>
        <v>1</v>
      </c>
      <c r="AB229" s="1">
        <v>42826</v>
      </c>
      <c r="AC229" s="13">
        <f t="shared" si="32"/>
        <v>42826</v>
      </c>
      <c r="AD229" s="14">
        <f t="shared" si="33"/>
        <v>42826</v>
      </c>
      <c r="AE229" s="1" t="str">
        <f t="shared" si="34"/>
        <v>Saturday</v>
      </c>
      <c r="AF229" s="2">
        <v>0.59753472222222215</v>
      </c>
      <c r="AG229" s="2">
        <f t="shared" si="35"/>
        <v>0.58333333333333326</v>
      </c>
      <c r="AH229" t="s">
        <v>23</v>
      </c>
    </row>
    <row r="230" spans="1:34" x14ac:dyDescent="0.25">
      <c r="A230">
        <v>1560334</v>
      </c>
      <c r="B230" t="s">
        <v>54</v>
      </c>
      <c r="E230">
        <v>49855</v>
      </c>
      <c r="F230" t="s">
        <v>20</v>
      </c>
      <c r="G230" t="s">
        <v>55</v>
      </c>
      <c r="H230">
        <v>5419</v>
      </c>
      <c r="I230" t="s">
        <v>36</v>
      </c>
      <c r="J230">
        <f>VLOOKUP(I230,Key!$A$1:$C$73,2,FALSE)</f>
        <v>43.03519</v>
      </c>
      <c r="K230">
        <f>VLOOKUP(I230,Key!$A$1:$C$73,3,FALSE)</f>
        <v>-87.907390000000007</v>
      </c>
      <c r="L230" t="s">
        <v>28</v>
      </c>
      <c r="M230">
        <f>VLOOKUP(L230,Key!$A$1:$C$73,2,FALSE)</f>
        <v>43.038580000000003</v>
      </c>
      <c r="N230">
        <f>VLOOKUP(L230,Key!$A$1:$C$73,3,FALSE)</f>
        <v>-87.90934</v>
      </c>
      <c r="O230">
        <v>29</v>
      </c>
      <c r="P230">
        <v>0</v>
      </c>
      <c r="Q230">
        <v>4.4000000000000004</v>
      </c>
      <c r="R230">
        <v>4.0999999999999996</v>
      </c>
      <c r="S230">
        <v>174</v>
      </c>
      <c r="T230">
        <f t="shared" si="27"/>
        <v>-1</v>
      </c>
      <c r="U230" s="1">
        <v>42826</v>
      </c>
      <c r="V230" s="13">
        <f t="shared" si="28"/>
        <v>42826</v>
      </c>
      <c r="W230" s="14">
        <f t="shared" si="29"/>
        <v>42826</v>
      </c>
      <c r="X230" s="1" t="str">
        <f t="shared" si="30"/>
        <v>Saturday</v>
      </c>
      <c r="Y230" s="2">
        <v>0.59732638888888889</v>
      </c>
      <c r="Z230" s="2">
        <f t="shared" si="31"/>
        <v>0.58333333333333326</v>
      </c>
      <c r="AA230">
        <f>1</f>
        <v>1</v>
      </c>
      <c r="AB230" s="1">
        <v>42826</v>
      </c>
      <c r="AC230" s="13">
        <f t="shared" si="32"/>
        <v>42826</v>
      </c>
      <c r="AD230" s="14">
        <f t="shared" si="33"/>
        <v>42826</v>
      </c>
      <c r="AE230" s="1" t="str">
        <f t="shared" si="34"/>
        <v>Saturday</v>
      </c>
      <c r="AF230" s="2">
        <v>0.61774305555555553</v>
      </c>
      <c r="AG230" s="2">
        <f t="shared" si="35"/>
        <v>0.625</v>
      </c>
      <c r="AH230" t="s">
        <v>23</v>
      </c>
    </row>
    <row r="231" spans="1:34" x14ac:dyDescent="0.25">
      <c r="A231">
        <v>1560352</v>
      </c>
      <c r="B231" t="s">
        <v>54</v>
      </c>
      <c r="E231">
        <v>51301</v>
      </c>
      <c r="F231" t="s">
        <v>20</v>
      </c>
      <c r="G231" t="s">
        <v>55</v>
      </c>
      <c r="H231">
        <v>114</v>
      </c>
      <c r="I231" t="s">
        <v>36</v>
      </c>
      <c r="J231">
        <f>VLOOKUP(I231,Key!$A$1:$C$73,2,FALSE)</f>
        <v>43.03519</v>
      </c>
      <c r="K231">
        <f>VLOOKUP(I231,Key!$A$1:$C$73,3,FALSE)</f>
        <v>-87.907390000000007</v>
      </c>
      <c r="L231" t="s">
        <v>36</v>
      </c>
      <c r="M231">
        <f>VLOOKUP(L231,Key!$A$1:$C$73,2,FALSE)</f>
        <v>43.03519</v>
      </c>
      <c r="N231">
        <f>VLOOKUP(L231,Key!$A$1:$C$73,3,FALSE)</f>
        <v>-87.907390000000007</v>
      </c>
      <c r="O231">
        <v>33</v>
      </c>
      <c r="P231">
        <v>0</v>
      </c>
      <c r="Q231">
        <v>5</v>
      </c>
      <c r="R231">
        <v>4.7</v>
      </c>
      <c r="S231">
        <v>198</v>
      </c>
      <c r="T231">
        <f t="shared" si="27"/>
        <v>-1</v>
      </c>
      <c r="U231" s="1">
        <v>42826</v>
      </c>
      <c r="V231" s="13">
        <f t="shared" si="28"/>
        <v>42826</v>
      </c>
      <c r="W231" s="14">
        <f t="shared" si="29"/>
        <v>42826</v>
      </c>
      <c r="X231" s="1" t="str">
        <f t="shared" si="30"/>
        <v>Saturday</v>
      </c>
      <c r="Y231" s="2">
        <v>0.60131944444444441</v>
      </c>
      <c r="Z231" s="2">
        <f t="shared" si="31"/>
        <v>0.58333333333333326</v>
      </c>
      <c r="AA231">
        <f>1</f>
        <v>1</v>
      </c>
      <c r="AB231" s="1">
        <v>42826</v>
      </c>
      <c r="AC231" s="13">
        <f t="shared" si="32"/>
        <v>42826</v>
      </c>
      <c r="AD231" s="14">
        <f t="shared" si="33"/>
        <v>42826</v>
      </c>
      <c r="AE231" s="1" t="str">
        <f t="shared" si="34"/>
        <v>Saturday</v>
      </c>
      <c r="AF231" s="2">
        <v>0.62364583333333334</v>
      </c>
      <c r="AG231" s="2">
        <f t="shared" si="35"/>
        <v>0.625</v>
      </c>
      <c r="AH231" t="s">
        <v>25</v>
      </c>
    </row>
    <row r="232" spans="1:34" x14ac:dyDescent="0.25">
      <c r="A232">
        <v>1560417</v>
      </c>
      <c r="B232" t="s">
        <v>54</v>
      </c>
      <c r="E232">
        <v>53202</v>
      </c>
      <c r="F232" t="s">
        <v>20</v>
      </c>
      <c r="G232" t="s">
        <v>55</v>
      </c>
      <c r="H232">
        <v>128</v>
      </c>
      <c r="I232" t="s">
        <v>81</v>
      </c>
      <c r="J232">
        <f>VLOOKUP(I232,Key!$A$1:$C$73,2,FALSE)</f>
        <v>43.058010000000003</v>
      </c>
      <c r="K232">
        <f>VLOOKUP(I232,Key!$A$1:$C$73,3,FALSE)</f>
        <v>-87.877300000000005</v>
      </c>
      <c r="L232" t="s">
        <v>77</v>
      </c>
      <c r="M232">
        <f>VLOOKUP(L232,Key!$A$1:$C$73,2,FALSE)</f>
        <v>43.036900000000003</v>
      </c>
      <c r="N232">
        <f>VLOOKUP(L232,Key!$A$1:$C$73,3,FALSE)</f>
        <v>-87.89667</v>
      </c>
      <c r="O232">
        <v>40</v>
      </c>
      <c r="P232">
        <v>0</v>
      </c>
      <c r="Q232">
        <v>6</v>
      </c>
      <c r="R232">
        <v>5.7</v>
      </c>
      <c r="S232">
        <v>240</v>
      </c>
      <c r="T232">
        <f t="shared" si="27"/>
        <v>-1</v>
      </c>
      <c r="U232" s="1">
        <v>42826</v>
      </c>
      <c r="V232" s="13">
        <f t="shared" si="28"/>
        <v>42826</v>
      </c>
      <c r="W232" s="14">
        <f t="shared" si="29"/>
        <v>42826</v>
      </c>
      <c r="X232" s="1" t="str">
        <f t="shared" si="30"/>
        <v>Saturday</v>
      </c>
      <c r="Y232" s="2">
        <v>0.6138541666666667</v>
      </c>
      <c r="Z232" s="2">
        <f t="shared" si="31"/>
        <v>0.625</v>
      </c>
      <c r="AA232">
        <f>1</f>
        <v>1</v>
      </c>
      <c r="AB232" s="1">
        <v>42826</v>
      </c>
      <c r="AC232" s="13">
        <f t="shared" si="32"/>
        <v>42826</v>
      </c>
      <c r="AD232" s="14">
        <f t="shared" si="33"/>
        <v>42826</v>
      </c>
      <c r="AE232" s="1" t="str">
        <f t="shared" si="34"/>
        <v>Saturday</v>
      </c>
      <c r="AF232" s="2">
        <v>0.64156250000000004</v>
      </c>
      <c r="AG232" s="2">
        <f t="shared" si="35"/>
        <v>0.625</v>
      </c>
      <c r="AH232" t="s">
        <v>23</v>
      </c>
    </row>
    <row r="233" spans="1:34" x14ac:dyDescent="0.25">
      <c r="A233">
        <v>1560523</v>
      </c>
      <c r="B233" t="s">
        <v>54</v>
      </c>
      <c r="E233">
        <v>53215</v>
      </c>
      <c r="F233" t="s">
        <v>20</v>
      </c>
      <c r="G233" t="s">
        <v>55</v>
      </c>
      <c r="H233">
        <v>11086</v>
      </c>
      <c r="I233" t="s">
        <v>77</v>
      </c>
      <c r="J233">
        <f>VLOOKUP(I233,Key!$A$1:$C$73,2,FALSE)</f>
        <v>43.036900000000003</v>
      </c>
      <c r="K233">
        <f>VLOOKUP(I233,Key!$A$1:$C$73,3,FALSE)</f>
        <v>-87.89667</v>
      </c>
      <c r="L233" t="s">
        <v>77</v>
      </c>
      <c r="M233">
        <f>VLOOKUP(L233,Key!$A$1:$C$73,2,FALSE)</f>
        <v>43.036900000000003</v>
      </c>
      <c r="N233">
        <f>VLOOKUP(L233,Key!$A$1:$C$73,3,FALSE)</f>
        <v>-87.89667</v>
      </c>
      <c r="O233">
        <v>67</v>
      </c>
      <c r="P233">
        <v>6</v>
      </c>
      <c r="Q233">
        <v>10.1</v>
      </c>
      <c r="R233">
        <v>9.5</v>
      </c>
      <c r="S233">
        <v>402</v>
      </c>
      <c r="T233">
        <f t="shared" si="27"/>
        <v>-1</v>
      </c>
      <c r="U233" s="1">
        <v>42826</v>
      </c>
      <c r="V233" s="13">
        <f t="shared" si="28"/>
        <v>42826</v>
      </c>
      <c r="W233" s="14">
        <f t="shared" si="29"/>
        <v>42826</v>
      </c>
      <c r="X233" s="1" t="str">
        <f t="shared" si="30"/>
        <v>Saturday</v>
      </c>
      <c r="Y233" s="2">
        <v>0.63555555555555554</v>
      </c>
      <c r="Z233" s="2">
        <f t="shared" si="31"/>
        <v>0.625</v>
      </c>
      <c r="AA233">
        <f>1</f>
        <v>1</v>
      </c>
      <c r="AB233" s="1">
        <v>42826</v>
      </c>
      <c r="AC233" s="13">
        <f t="shared" si="32"/>
        <v>42826</v>
      </c>
      <c r="AD233" s="14">
        <f t="shared" si="33"/>
        <v>42826</v>
      </c>
      <c r="AE233" s="1" t="str">
        <f t="shared" si="34"/>
        <v>Saturday</v>
      </c>
      <c r="AF233" s="2">
        <v>0.68203703703703711</v>
      </c>
      <c r="AG233" s="2">
        <f t="shared" si="35"/>
        <v>0.66666666666666663</v>
      </c>
      <c r="AH233" t="s">
        <v>25</v>
      </c>
    </row>
    <row r="234" spans="1:34" x14ac:dyDescent="0.25">
      <c r="A234">
        <v>1560576</v>
      </c>
      <c r="B234" t="s">
        <v>54</v>
      </c>
      <c r="E234">
        <v>53207</v>
      </c>
      <c r="F234" t="s">
        <v>20</v>
      </c>
      <c r="G234" t="s">
        <v>55</v>
      </c>
      <c r="H234">
        <v>43</v>
      </c>
      <c r="I234" t="s">
        <v>56</v>
      </c>
      <c r="J234">
        <f>VLOOKUP(I234,Key!$A$1:$C$73,2,FALSE)</f>
        <v>43.004728999999998</v>
      </c>
      <c r="K234">
        <f>VLOOKUP(I234,Key!$A$1:$C$73,3,FALSE)</f>
        <v>-87.905463999999995</v>
      </c>
      <c r="L234" t="s">
        <v>56</v>
      </c>
      <c r="M234">
        <f>VLOOKUP(L234,Key!$A$1:$C$73,2,FALSE)</f>
        <v>43.004728999999998</v>
      </c>
      <c r="N234">
        <f>VLOOKUP(L234,Key!$A$1:$C$73,3,FALSE)</f>
        <v>-87.905463999999995</v>
      </c>
      <c r="O234">
        <v>110</v>
      </c>
      <c r="P234">
        <v>9</v>
      </c>
      <c r="Q234">
        <v>16.5</v>
      </c>
      <c r="R234">
        <v>15.7</v>
      </c>
      <c r="S234">
        <v>660</v>
      </c>
      <c r="T234">
        <f t="shared" si="27"/>
        <v>-1</v>
      </c>
      <c r="U234" s="1">
        <v>42826</v>
      </c>
      <c r="V234" s="13">
        <f t="shared" si="28"/>
        <v>42826</v>
      </c>
      <c r="W234" s="14">
        <f t="shared" si="29"/>
        <v>42826</v>
      </c>
      <c r="X234" s="1" t="str">
        <f t="shared" si="30"/>
        <v>Saturday</v>
      </c>
      <c r="Y234" s="2">
        <v>0.64143518518518516</v>
      </c>
      <c r="Z234" s="2">
        <f t="shared" si="31"/>
        <v>0.625</v>
      </c>
      <c r="AA234">
        <f>1</f>
        <v>1</v>
      </c>
      <c r="AB234" s="1">
        <v>42826</v>
      </c>
      <c r="AC234" s="13">
        <f t="shared" si="32"/>
        <v>42826</v>
      </c>
      <c r="AD234" s="14">
        <f t="shared" si="33"/>
        <v>42826</v>
      </c>
      <c r="AE234" s="1" t="str">
        <f t="shared" si="34"/>
        <v>Saturday</v>
      </c>
      <c r="AF234" s="2">
        <v>0.71787037037037038</v>
      </c>
      <c r="AG234" s="2">
        <f t="shared" si="35"/>
        <v>0.70833333333333326</v>
      </c>
      <c r="AH234" t="s">
        <v>25</v>
      </c>
    </row>
    <row r="235" spans="1:34" x14ac:dyDescent="0.25">
      <c r="A235">
        <v>1560606</v>
      </c>
      <c r="B235" t="s">
        <v>54</v>
      </c>
      <c r="E235">
        <v>60610</v>
      </c>
      <c r="F235" t="s">
        <v>20</v>
      </c>
      <c r="G235" t="s">
        <v>55</v>
      </c>
      <c r="H235">
        <v>5587</v>
      </c>
      <c r="I235" t="s">
        <v>77</v>
      </c>
      <c r="J235">
        <f>VLOOKUP(I235,Key!$A$1:$C$73,2,FALSE)</f>
        <v>43.036900000000003</v>
      </c>
      <c r="K235">
        <f>VLOOKUP(I235,Key!$A$1:$C$73,3,FALSE)</f>
        <v>-87.89667</v>
      </c>
      <c r="L235" t="s">
        <v>77</v>
      </c>
      <c r="M235">
        <f>VLOOKUP(L235,Key!$A$1:$C$73,2,FALSE)</f>
        <v>43.036900000000003</v>
      </c>
      <c r="N235">
        <f>VLOOKUP(L235,Key!$A$1:$C$73,3,FALSE)</f>
        <v>-87.89667</v>
      </c>
      <c r="O235">
        <v>29</v>
      </c>
      <c r="P235">
        <v>0</v>
      </c>
      <c r="Q235">
        <v>4.4000000000000004</v>
      </c>
      <c r="R235">
        <v>4.0999999999999996</v>
      </c>
      <c r="S235">
        <v>174</v>
      </c>
      <c r="T235">
        <f t="shared" si="27"/>
        <v>-1</v>
      </c>
      <c r="U235" s="1">
        <v>42826</v>
      </c>
      <c r="V235" s="13">
        <f t="shared" si="28"/>
        <v>42826</v>
      </c>
      <c r="W235" s="14">
        <f t="shared" si="29"/>
        <v>42826</v>
      </c>
      <c r="X235" s="1" t="str">
        <f t="shared" si="30"/>
        <v>Saturday</v>
      </c>
      <c r="Y235" s="2">
        <v>0.64560185185185182</v>
      </c>
      <c r="Z235" s="2">
        <f t="shared" si="31"/>
        <v>0.625</v>
      </c>
      <c r="AA235">
        <f>1</f>
        <v>1</v>
      </c>
      <c r="AB235" s="1">
        <v>42826</v>
      </c>
      <c r="AC235" s="13">
        <f t="shared" si="32"/>
        <v>42826</v>
      </c>
      <c r="AD235" s="14">
        <f t="shared" si="33"/>
        <v>42826</v>
      </c>
      <c r="AE235" s="1" t="str">
        <f t="shared" si="34"/>
        <v>Saturday</v>
      </c>
      <c r="AF235" s="2">
        <v>0.66587962962962965</v>
      </c>
      <c r="AG235" s="2">
        <f t="shared" si="35"/>
        <v>0.66666666666666663</v>
      </c>
      <c r="AH235" t="s">
        <v>25</v>
      </c>
    </row>
    <row r="236" spans="1:34" x14ac:dyDescent="0.25">
      <c r="A236">
        <v>1560717</v>
      </c>
      <c r="B236" t="s">
        <v>54</v>
      </c>
      <c r="F236" t="s">
        <v>20</v>
      </c>
      <c r="G236" t="s">
        <v>55</v>
      </c>
      <c r="H236">
        <v>32</v>
      </c>
      <c r="I236" t="s">
        <v>40</v>
      </c>
      <c r="J236">
        <f>VLOOKUP(I236,Key!$A$1:$C$73,2,FALSE)</f>
        <v>43.06033</v>
      </c>
      <c r="K236">
        <f>VLOOKUP(I236,Key!$A$1:$C$73,3,FALSE)</f>
        <v>-87.89546</v>
      </c>
      <c r="L236" t="s">
        <v>89</v>
      </c>
      <c r="M236">
        <f>VLOOKUP(L236,Key!$A$1:$C$73,2,FALSE)</f>
        <v>43.060155999999999</v>
      </c>
      <c r="N236">
        <f>VLOOKUP(L236,Key!$A$1:$C$73,3,FALSE)</f>
        <v>-87.881258000000003</v>
      </c>
      <c r="O236">
        <v>415</v>
      </c>
      <c r="P236">
        <v>0</v>
      </c>
      <c r="Q236">
        <v>18</v>
      </c>
      <c r="R236">
        <v>17.100000000000001</v>
      </c>
      <c r="S236">
        <v>720</v>
      </c>
      <c r="T236">
        <f t="shared" si="27"/>
        <v>-1</v>
      </c>
      <c r="U236" s="1">
        <v>42826</v>
      </c>
      <c r="V236" s="13">
        <f t="shared" si="28"/>
        <v>42826</v>
      </c>
      <c r="W236" s="14">
        <f t="shared" si="29"/>
        <v>42826</v>
      </c>
      <c r="X236" s="1" t="str">
        <f t="shared" si="30"/>
        <v>Saturday</v>
      </c>
      <c r="Y236" s="2">
        <v>0.66751157407407413</v>
      </c>
      <c r="Z236" s="2">
        <f t="shared" si="31"/>
        <v>0.66666666666666663</v>
      </c>
      <c r="AA236">
        <f>1</f>
        <v>1</v>
      </c>
      <c r="AB236" s="1">
        <v>42826</v>
      </c>
      <c r="AC236" s="13">
        <f t="shared" si="32"/>
        <v>42826</v>
      </c>
      <c r="AD236" s="14">
        <f t="shared" si="33"/>
        <v>42826</v>
      </c>
      <c r="AE236" s="1" t="str">
        <f t="shared" si="34"/>
        <v>Saturday</v>
      </c>
      <c r="AF236" s="2">
        <v>0.95613425925925932</v>
      </c>
      <c r="AG236" s="2">
        <f t="shared" si="35"/>
        <v>0.95833333333333326</v>
      </c>
      <c r="AH236" t="s">
        <v>23</v>
      </c>
    </row>
    <row r="237" spans="1:34" x14ac:dyDescent="0.25">
      <c r="A237">
        <v>1560740</v>
      </c>
      <c r="B237" t="s">
        <v>54</v>
      </c>
      <c r="E237">
        <v>53233</v>
      </c>
      <c r="F237" t="s">
        <v>20</v>
      </c>
      <c r="G237" t="s">
        <v>55</v>
      </c>
      <c r="H237">
        <v>5576</v>
      </c>
      <c r="I237" t="s">
        <v>77</v>
      </c>
      <c r="J237">
        <f>VLOOKUP(I237,Key!$A$1:$C$73,2,FALSE)</f>
        <v>43.036900000000003</v>
      </c>
      <c r="K237">
        <f>VLOOKUP(I237,Key!$A$1:$C$73,3,FALSE)</f>
        <v>-87.89667</v>
      </c>
      <c r="L237" t="s">
        <v>27</v>
      </c>
      <c r="M237">
        <f>VLOOKUP(L237,Key!$A$1:$C$73,2,FALSE)</f>
        <v>43.041646999999998</v>
      </c>
      <c r="N237">
        <f>VLOOKUP(L237,Key!$A$1:$C$73,3,FALSE)</f>
        <v>-87.927257999999995</v>
      </c>
      <c r="O237">
        <v>35</v>
      </c>
      <c r="P237">
        <v>3</v>
      </c>
      <c r="Q237">
        <v>5.3</v>
      </c>
      <c r="R237">
        <v>5</v>
      </c>
      <c r="S237">
        <v>210</v>
      </c>
      <c r="T237">
        <f t="shared" si="27"/>
        <v>-1</v>
      </c>
      <c r="U237" s="1">
        <v>42826</v>
      </c>
      <c r="V237" s="13">
        <f t="shared" si="28"/>
        <v>42826</v>
      </c>
      <c r="W237" s="14">
        <f t="shared" si="29"/>
        <v>42826</v>
      </c>
      <c r="X237" s="1" t="str">
        <f t="shared" si="30"/>
        <v>Saturday</v>
      </c>
      <c r="Y237" s="2">
        <v>0.69951388888888888</v>
      </c>
      <c r="Z237" s="2">
        <f t="shared" si="31"/>
        <v>0.70833333333333326</v>
      </c>
      <c r="AA237">
        <f>1</f>
        <v>1</v>
      </c>
      <c r="AB237" s="1">
        <v>42826</v>
      </c>
      <c r="AC237" s="13">
        <f t="shared" si="32"/>
        <v>42826</v>
      </c>
      <c r="AD237" s="14">
        <f t="shared" si="33"/>
        <v>42826</v>
      </c>
      <c r="AE237" s="1" t="str">
        <f t="shared" si="34"/>
        <v>Saturday</v>
      </c>
      <c r="AF237" s="2">
        <v>0.72378472222222223</v>
      </c>
      <c r="AG237" s="2">
        <f t="shared" si="35"/>
        <v>0.70833333333333326</v>
      </c>
      <c r="AH237" t="s">
        <v>23</v>
      </c>
    </row>
    <row r="238" spans="1:34" x14ac:dyDescent="0.25">
      <c r="A238">
        <v>1560740</v>
      </c>
      <c r="B238" t="s">
        <v>54</v>
      </c>
      <c r="E238">
        <v>53233</v>
      </c>
      <c r="F238" t="s">
        <v>20</v>
      </c>
      <c r="G238" t="s">
        <v>55</v>
      </c>
      <c r="H238">
        <v>5</v>
      </c>
      <c r="I238" t="s">
        <v>27</v>
      </c>
      <c r="J238">
        <f>VLOOKUP(I238,Key!$A$1:$C$73,2,FALSE)</f>
        <v>43.041646999999998</v>
      </c>
      <c r="K238">
        <f>VLOOKUP(I238,Key!$A$1:$C$73,3,FALSE)</f>
        <v>-87.927257999999995</v>
      </c>
      <c r="L238" t="s">
        <v>77</v>
      </c>
      <c r="M238">
        <f>VLOOKUP(L238,Key!$A$1:$C$73,2,FALSE)</f>
        <v>43.036900000000003</v>
      </c>
      <c r="N238">
        <f>VLOOKUP(L238,Key!$A$1:$C$73,3,FALSE)</f>
        <v>-87.89667</v>
      </c>
      <c r="O238">
        <v>38</v>
      </c>
      <c r="P238">
        <v>3</v>
      </c>
      <c r="Q238">
        <v>5.7</v>
      </c>
      <c r="R238">
        <v>5.4</v>
      </c>
      <c r="S238">
        <v>228</v>
      </c>
      <c r="T238">
        <f t="shared" si="27"/>
        <v>-1</v>
      </c>
      <c r="U238" s="1">
        <v>42826</v>
      </c>
      <c r="V238" s="13">
        <f t="shared" si="28"/>
        <v>42826</v>
      </c>
      <c r="W238" s="14">
        <f t="shared" si="29"/>
        <v>42826</v>
      </c>
      <c r="X238" s="1" t="str">
        <f t="shared" si="30"/>
        <v>Saturday</v>
      </c>
      <c r="Y238" s="2">
        <v>0.67174768518518524</v>
      </c>
      <c r="Z238" s="2">
        <f t="shared" si="31"/>
        <v>0.66666666666666663</v>
      </c>
      <c r="AA238">
        <f>1</f>
        <v>1</v>
      </c>
      <c r="AB238" s="1">
        <v>42826</v>
      </c>
      <c r="AC238" s="13">
        <f t="shared" si="32"/>
        <v>42826</v>
      </c>
      <c r="AD238" s="14">
        <f t="shared" si="33"/>
        <v>42826</v>
      </c>
      <c r="AE238" s="1" t="str">
        <f t="shared" si="34"/>
        <v>Saturday</v>
      </c>
      <c r="AF238" s="2">
        <v>0.69828703703703709</v>
      </c>
      <c r="AG238" s="2">
        <f t="shared" si="35"/>
        <v>0.70833333333333326</v>
      </c>
      <c r="AH238" t="s">
        <v>23</v>
      </c>
    </row>
    <row r="239" spans="1:34" x14ac:dyDescent="0.25">
      <c r="A239">
        <v>1560747</v>
      </c>
      <c r="B239" t="s">
        <v>54</v>
      </c>
      <c r="F239" t="s">
        <v>20</v>
      </c>
      <c r="G239" t="s">
        <v>55</v>
      </c>
      <c r="H239">
        <v>5569</v>
      </c>
      <c r="I239" t="s">
        <v>77</v>
      </c>
      <c r="J239">
        <f>VLOOKUP(I239,Key!$A$1:$C$73,2,FALSE)</f>
        <v>43.036900000000003</v>
      </c>
      <c r="K239">
        <f>VLOOKUP(I239,Key!$A$1:$C$73,3,FALSE)</f>
        <v>-87.89667</v>
      </c>
      <c r="L239" t="s">
        <v>27</v>
      </c>
      <c r="M239">
        <f>VLOOKUP(L239,Key!$A$1:$C$73,2,FALSE)</f>
        <v>43.041646999999998</v>
      </c>
      <c r="N239">
        <f>VLOOKUP(L239,Key!$A$1:$C$73,3,FALSE)</f>
        <v>-87.927257999999995</v>
      </c>
      <c r="O239">
        <v>44</v>
      </c>
      <c r="P239">
        <v>3</v>
      </c>
      <c r="Q239">
        <v>6.6</v>
      </c>
      <c r="R239">
        <v>6.3</v>
      </c>
      <c r="S239">
        <v>264</v>
      </c>
      <c r="T239">
        <f t="shared" si="27"/>
        <v>-1</v>
      </c>
      <c r="U239" s="1">
        <v>42826</v>
      </c>
      <c r="V239" s="13">
        <f t="shared" si="28"/>
        <v>42826</v>
      </c>
      <c r="W239" s="14">
        <f t="shared" si="29"/>
        <v>42826</v>
      </c>
      <c r="X239" s="1" t="str">
        <f t="shared" si="30"/>
        <v>Saturday</v>
      </c>
      <c r="Y239" s="2">
        <v>0.69336805555555558</v>
      </c>
      <c r="Z239" s="2">
        <f t="shared" si="31"/>
        <v>0.70833333333333326</v>
      </c>
      <c r="AA239">
        <f>1</f>
        <v>1</v>
      </c>
      <c r="AB239" s="1">
        <v>42826</v>
      </c>
      <c r="AC239" s="13">
        <f t="shared" si="32"/>
        <v>42826</v>
      </c>
      <c r="AD239" s="14">
        <f t="shared" si="33"/>
        <v>42826</v>
      </c>
      <c r="AE239" s="1" t="str">
        <f t="shared" si="34"/>
        <v>Saturday</v>
      </c>
      <c r="AF239" s="2">
        <v>0.72375</v>
      </c>
      <c r="AG239" s="2">
        <f t="shared" si="35"/>
        <v>0.70833333333333326</v>
      </c>
      <c r="AH239" t="s">
        <v>23</v>
      </c>
    </row>
    <row r="240" spans="1:34" x14ac:dyDescent="0.25">
      <c r="A240">
        <v>1560751</v>
      </c>
      <c r="B240" t="s">
        <v>54</v>
      </c>
      <c r="E240">
        <v>30518</v>
      </c>
      <c r="F240" t="s">
        <v>20</v>
      </c>
      <c r="G240" t="s">
        <v>55</v>
      </c>
      <c r="H240">
        <v>5436</v>
      </c>
      <c r="I240" t="s">
        <v>77</v>
      </c>
      <c r="J240">
        <f>VLOOKUP(I240,Key!$A$1:$C$73,2,FALSE)</f>
        <v>43.036900000000003</v>
      </c>
      <c r="K240">
        <f>VLOOKUP(I240,Key!$A$1:$C$73,3,FALSE)</f>
        <v>-87.89667</v>
      </c>
      <c r="L240" t="s">
        <v>84</v>
      </c>
      <c r="M240">
        <f>VLOOKUP(L240,Key!$A$1:$C$73,2,FALSE)</f>
        <v>43.040154000000001</v>
      </c>
      <c r="N240">
        <f>VLOOKUP(L240,Key!$A$1:$C$73,3,FALSE)</f>
        <v>-87.932113000000001</v>
      </c>
      <c r="O240">
        <v>34</v>
      </c>
      <c r="P240">
        <v>0</v>
      </c>
      <c r="Q240">
        <v>5.0999999999999996</v>
      </c>
      <c r="R240">
        <v>4.8</v>
      </c>
      <c r="S240">
        <v>204</v>
      </c>
      <c r="T240">
        <f t="shared" si="27"/>
        <v>-1</v>
      </c>
      <c r="U240" s="1">
        <v>42826</v>
      </c>
      <c r="V240" s="13">
        <f t="shared" si="28"/>
        <v>42826</v>
      </c>
      <c r="W240" s="14">
        <f t="shared" si="29"/>
        <v>42826</v>
      </c>
      <c r="X240" s="1" t="str">
        <f t="shared" si="30"/>
        <v>Saturday</v>
      </c>
      <c r="Y240" s="2">
        <v>0.67307870370370371</v>
      </c>
      <c r="Z240" s="2">
        <f t="shared" si="31"/>
        <v>0.66666666666666663</v>
      </c>
      <c r="AA240">
        <f>1</f>
        <v>1</v>
      </c>
      <c r="AB240" s="1">
        <v>42826</v>
      </c>
      <c r="AC240" s="13">
        <f t="shared" si="32"/>
        <v>42826</v>
      </c>
      <c r="AD240" s="14">
        <f t="shared" si="33"/>
        <v>42826</v>
      </c>
      <c r="AE240" s="1" t="str">
        <f t="shared" si="34"/>
        <v>Saturday</v>
      </c>
      <c r="AF240" s="2">
        <v>0.69715277777777773</v>
      </c>
      <c r="AG240" s="2">
        <f t="shared" si="35"/>
        <v>0.70833333333333326</v>
      </c>
      <c r="AH240" t="s">
        <v>23</v>
      </c>
    </row>
    <row r="241" spans="1:34" x14ac:dyDescent="0.25">
      <c r="A241">
        <v>1560754</v>
      </c>
      <c r="B241" t="s">
        <v>54</v>
      </c>
      <c r="E241">
        <v>53074</v>
      </c>
      <c r="F241" t="s">
        <v>20</v>
      </c>
      <c r="G241" t="s">
        <v>55</v>
      </c>
      <c r="H241">
        <v>5472</v>
      </c>
      <c r="I241" t="s">
        <v>84</v>
      </c>
      <c r="J241">
        <f>VLOOKUP(I241,Key!$A$1:$C$73,2,FALSE)</f>
        <v>43.040154000000001</v>
      </c>
      <c r="K241">
        <f>VLOOKUP(I241,Key!$A$1:$C$73,3,FALSE)</f>
        <v>-87.932113000000001</v>
      </c>
      <c r="L241" t="s">
        <v>27</v>
      </c>
      <c r="M241">
        <f>VLOOKUP(L241,Key!$A$1:$C$73,2,FALSE)</f>
        <v>43.041646999999998</v>
      </c>
      <c r="N241">
        <f>VLOOKUP(L241,Key!$A$1:$C$73,3,FALSE)</f>
        <v>-87.927257999999995</v>
      </c>
      <c r="O241">
        <v>73</v>
      </c>
      <c r="P241">
        <v>6</v>
      </c>
      <c r="Q241">
        <v>11</v>
      </c>
      <c r="R241">
        <v>10.4</v>
      </c>
      <c r="S241">
        <v>438</v>
      </c>
      <c r="T241">
        <f t="shared" si="27"/>
        <v>-1</v>
      </c>
      <c r="U241" s="1">
        <v>42826</v>
      </c>
      <c r="V241" s="13">
        <f t="shared" si="28"/>
        <v>42826</v>
      </c>
      <c r="W241" s="14">
        <f t="shared" si="29"/>
        <v>42826</v>
      </c>
      <c r="X241" s="1" t="str">
        <f t="shared" si="30"/>
        <v>Saturday</v>
      </c>
      <c r="Y241" s="2">
        <v>0.67321759259259262</v>
      </c>
      <c r="Z241" s="2">
        <f t="shared" si="31"/>
        <v>0.66666666666666663</v>
      </c>
      <c r="AA241">
        <f>1</f>
        <v>1</v>
      </c>
      <c r="AB241" s="1">
        <v>42826</v>
      </c>
      <c r="AC241" s="13">
        <f t="shared" si="32"/>
        <v>42826</v>
      </c>
      <c r="AD241" s="14">
        <f t="shared" si="33"/>
        <v>42826</v>
      </c>
      <c r="AE241" s="1" t="str">
        <f t="shared" si="34"/>
        <v>Saturday</v>
      </c>
      <c r="AF241" s="2">
        <v>0.72376157407407404</v>
      </c>
      <c r="AG241" s="2">
        <f t="shared" si="35"/>
        <v>0.70833333333333326</v>
      </c>
      <c r="AH241" t="s">
        <v>23</v>
      </c>
    </row>
    <row r="242" spans="1:34" x14ac:dyDescent="0.25">
      <c r="A242">
        <v>1560802</v>
      </c>
      <c r="B242" t="s">
        <v>54</v>
      </c>
      <c r="E242">
        <v>63119</v>
      </c>
      <c r="F242" t="s">
        <v>20</v>
      </c>
      <c r="G242" t="s">
        <v>55</v>
      </c>
      <c r="H242">
        <v>214</v>
      </c>
      <c r="I242" t="s">
        <v>81</v>
      </c>
      <c r="J242">
        <f>VLOOKUP(I242,Key!$A$1:$C$73,2,FALSE)</f>
        <v>43.058010000000003</v>
      </c>
      <c r="K242">
        <f>VLOOKUP(I242,Key!$A$1:$C$73,3,FALSE)</f>
        <v>-87.877300000000005</v>
      </c>
      <c r="L242" t="s">
        <v>81</v>
      </c>
      <c r="M242">
        <f>VLOOKUP(L242,Key!$A$1:$C$73,2,FALSE)</f>
        <v>43.058010000000003</v>
      </c>
      <c r="N242">
        <f>VLOOKUP(L242,Key!$A$1:$C$73,3,FALSE)</f>
        <v>-87.877300000000005</v>
      </c>
      <c r="O242">
        <v>28</v>
      </c>
      <c r="P242">
        <v>0</v>
      </c>
      <c r="Q242">
        <v>4.2</v>
      </c>
      <c r="R242">
        <v>4</v>
      </c>
      <c r="S242">
        <v>168</v>
      </c>
      <c r="T242">
        <f t="shared" si="27"/>
        <v>-1</v>
      </c>
      <c r="U242" s="1">
        <v>42826</v>
      </c>
      <c r="V242" s="13">
        <f t="shared" si="28"/>
        <v>42826</v>
      </c>
      <c r="W242" s="14">
        <f t="shared" si="29"/>
        <v>42826</v>
      </c>
      <c r="X242" s="1" t="str">
        <f t="shared" si="30"/>
        <v>Saturday</v>
      </c>
      <c r="Y242" s="2">
        <v>0.6827199074074074</v>
      </c>
      <c r="Z242" s="2">
        <f t="shared" si="31"/>
        <v>0.66666666666666663</v>
      </c>
      <c r="AA242">
        <f>1</f>
        <v>1</v>
      </c>
      <c r="AB242" s="1">
        <v>42826</v>
      </c>
      <c r="AC242" s="13">
        <f t="shared" si="32"/>
        <v>42826</v>
      </c>
      <c r="AD242" s="14">
        <f t="shared" si="33"/>
        <v>42826</v>
      </c>
      <c r="AE242" s="1" t="str">
        <f t="shared" si="34"/>
        <v>Saturday</v>
      </c>
      <c r="AF242" s="2">
        <v>0.70209490740740732</v>
      </c>
      <c r="AG242" s="2">
        <f t="shared" si="35"/>
        <v>0.70833333333333326</v>
      </c>
      <c r="AH242" t="s">
        <v>25</v>
      </c>
    </row>
    <row r="243" spans="1:34" x14ac:dyDescent="0.25">
      <c r="A243">
        <v>1560812</v>
      </c>
      <c r="B243" t="s">
        <v>54</v>
      </c>
      <c r="E243">
        <v>15201</v>
      </c>
      <c r="F243" t="s">
        <v>20</v>
      </c>
      <c r="G243" t="s">
        <v>55</v>
      </c>
      <c r="H243">
        <v>5</v>
      </c>
      <c r="I243" t="s">
        <v>81</v>
      </c>
      <c r="J243">
        <f>VLOOKUP(I243,Key!$A$1:$C$73,2,FALSE)</f>
        <v>43.058010000000003</v>
      </c>
      <c r="K243">
        <f>VLOOKUP(I243,Key!$A$1:$C$73,3,FALSE)</f>
        <v>-87.877300000000005</v>
      </c>
      <c r="L243" t="s">
        <v>81</v>
      </c>
      <c r="M243">
        <f>VLOOKUP(L243,Key!$A$1:$C$73,2,FALSE)</f>
        <v>43.058010000000003</v>
      </c>
      <c r="N243">
        <f>VLOOKUP(L243,Key!$A$1:$C$73,3,FALSE)</f>
        <v>-87.877300000000005</v>
      </c>
      <c r="O243">
        <v>22</v>
      </c>
      <c r="P243">
        <v>0</v>
      </c>
      <c r="Q243">
        <v>3.3</v>
      </c>
      <c r="R243">
        <v>3.1</v>
      </c>
      <c r="S243">
        <v>132</v>
      </c>
      <c r="T243">
        <f t="shared" si="27"/>
        <v>-1</v>
      </c>
      <c r="U243" s="1">
        <v>42826</v>
      </c>
      <c r="V243" s="13">
        <f t="shared" si="28"/>
        <v>42826</v>
      </c>
      <c r="W243" s="14">
        <f t="shared" si="29"/>
        <v>42826</v>
      </c>
      <c r="X243" s="1" t="str">
        <f t="shared" si="30"/>
        <v>Saturday</v>
      </c>
      <c r="Y243" s="2">
        <v>0.68434027777777784</v>
      </c>
      <c r="Z243" s="2">
        <f t="shared" si="31"/>
        <v>0.66666666666666663</v>
      </c>
      <c r="AA243">
        <f>1</f>
        <v>1</v>
      </c>
      <c r="AB243" s="1">
        <v>42826</v>
      </c>
      <c r="AC243" s="13">
        <f t="shared" si="32"/>
        <v>42826</v>
      </c>
      <c r="AD243" s="14">
        <f t="shared" si="33"/>
        <v>42826</v>
      </c>
      <c r="AE243" s="1" t="str">
        <f t="shared" si="34"/>
        <v>Saturday</v>
      </c>
      <c r="AF243" s="2">
        <v>0.6997106481481481</v>
      </c>
      <c r="AG243" s="2">
        <f t="shared" si="35"/>
        <v>0.70833333333333326</v>
      </c>
      <c r="AH243" t="s">
        <v>25</v>
      </c>
    </row>
    <row r="244" spans="1:34" x14ac:dyDescent="0.25">
      <c r="A244">
        <v>1560822</v>
      </c>
      <c r="B244" t="s">
        <v>54</v>
      </c>
      <c r="E244">
        <v>92056</v>
      </c>
      <c r="F244" t="s">
        <v>20</v>
      </c>
      <c r="G244" t="s">
        <v>55</v>
      </c>
      <c r="H244">
        <v>5502</v>
      </c>
      <c r="I244" t="s">
        <v>61</v>
      </c>
      <c r="J244">
        <f>VLOOKUP(I244,Key!$A$1:$C$73,2,FALSE)</f>
        <v>43.060786</v>
      </c>
      <c r="K244">
        <f>VLOOKUP(I244,Key!$A$1:$C$73,3,FALSE)</f>
        <v>-87.883825999999999</v>
      </c>
      <c r="L244" t="s">
        <v>61</v>
      </c>
      <c r="M244">
        <f>VLOOKUP(L244,Key!$A$1:$C$73,2,FALSE)</f>
        <v>43.060786</v>
      </c>
      <c r="N244">
        <f>VLOOKUP(L244,Key!$A$1:$C$73,3,FALSE)</f>
        <v>-87.883825999999999</v>
      </c>
      <c r="O244">
        <v>52</v>
      </c>
      <c r="P244">
        <v>3</v>
      </c>
      <c r="Q244">
        <v>7.8</v>
      </c>
      <c r="R244">
        <v>7.4</v>
      </c>
      <c r="S244">
        <v>312</v>
      </c>
      <c r="T244">
        <f t="shared" si="27"/>
        <v>-1</v>
      </c>
      <c r="U244" s="1">
        <v>42826</v>
      </c>
      <c r="V244" s="13">
        <f t="shared" si="28"/>
        <v>42826</v>
      </c>
      <c r="W244" s="14">
        <f t="shared" si="29"/>
        <v>42826</v>
      </c>
      <c r="X244" s="1" t="str">
        <f t="shared" si="30"/>
        <v>Saturday</v>
      </c>
      <c r="Y244" s="2">
        <v>0.68600694444444443</v>
      </c>
      <c r="Z244" s="2">
        <f t="shared" si="31"/>
        <v>0.66666666666666663</v>
      </c>
      <c r="AA244">
        <f>1</f>
        <v>1</v>
      </c>
      <c r="AB244" s="1">
        <v>42826</v>
      </c>
      <c r="AC244" s="13">
        <f t="shared" si="32"/>
        <v>42826</v>
      </c>
      <c r="AD244" s="14">
        <f t="shared" si="33"/>
        <v>42826</v>
      </c>
      <c r="AE244" s="1" t="str">
        <f t="shared" si="34"/>
        <v>Saturday</v>
      </c>
      <c r="AF244" s="2">
        <v>0.72195601851851843</v>
      </c>
      <c r="AG244" s="2">
        <f t="shared" si="35"/>
        <v>0.70833333333333326</v>
      </c>
      <c r="AH244" t="s">
        <v>25</v>
      </c>
    </row>
    <row r="245" spans="1:34" x14ac:dyDescent="0.25">
      <c r="A245">
        <v>1560864</v>
      </c>
      <c r="B245" t="s">
        <v>54</v>
      </c>
      <c r="E245">
        <v>53222</v>
      </c>
      <c r="F245" t="s">
        <v>20</v>
      </c>
      <c r="G245" t="s">
        <v>55</v>
      </c>
      <c r="H245">
        <v>11111</v>
      </c>
      <c r="I245" t="s">
        <v>85</v>
      </c>
      <c r="J245">
        <f>VLOOKUP(I245,Key!$A$1:$C$73,2,FALSE)</f>
        <v>43.053040000000003</v>
      </c>
      <c r="K245">
        <f>VLOOKUP(I245,Key!$A$1:$C$73,3,FALSE)</f>
        <v>-87.897660000000002</v>
      </c>
      <c r="L245" t="s">
        <v>52</v>
      </c>
      <c r="M245">
        <f>VLOOKUP(L245,Key!$A$1:$C$73,2,FALSE)</f>
        <v>43.042490000000001</v>
      </c>
      <c r="N245">
        <f>VLOOKUP(L245,Key!$A$1:$C$73,3,FALSE)</f>
        <v>-87.909959999999998</v>
      </c>
      <c r="O245">
        <v>14</v>
      </c>
      <c r="P245">
        <v>3</v>
      </c>
      <c r="Q245">
        <v>2.1</v>
      </c>
      <c r="R245">
        <v>2</v>
      </c>
      <c r="S245">
        <v>84</v>
      </c>
      <c r="T245">
        <f t="shared" si="27"/>
        <v>-1</v>
      </c>
      <c r="U245" s="1">
        <v>42850</v>
      </c>
      <c r="V245" s="13">
        <f t="shared" si="28"/>
        <v>42826</v>
      </c>
      <c r="W245" s="14">
        <f t="shared" si="29"/>
        <v>42850</v>
      </c>
      <c r="X245" s="1" t="str">
        <f t="shared" si="30"/>
        <v>Tuesday</v>
      </c>
      <c r="Y245" s="2">
        <v>0.54531249999999998</v>
      </c>
      <c r="Z245" s="2">
        <f t="shared" si="31"/>
        <v>0.54166666666666663</v>
      </c>
      <c r="AA245">
        <f>1</f>
        <v>1</v>
      </c>
      <c r="AB245" s="1">
        <v>42850</v>
      </c>
      <c r="AC245" s="13">
        <f t="shared" si="32"/>
        <v>42826</v>
      </c>
      <c r="AD245" s="14">
        <f t="shared" si="33"/>
        <v>42850</v>
      </c>
      <c r="AE245" s="1" t="str">
        <f t="shared" si="34"/>
        <v>Tuesday</v>
      </c>
      <c r="AF245" s="2">
        <v>0.55523148148148149</v>
      </c>
      <c r="AG245" s="2">
        <f t="shared" si="35"/>
        <v>0.54166666666666663</v>
      </c>
      <c r="AH245" t="s">
        <v>23</v>
      </c>
    </row>
    <row r="246" spans="1:34" x14ac:dyDescent="0.25">
      <c r="A246">
        <v>1560910</v>
      </c>
      <c r="B246" t="s">
        <v>54</v>
      </c>
      <c r="E246">
        <v>53233</v>
      </c>
      <c r="F246" t="s">
        <v>20</v>
      </c>
      <c r="G246" t="s">
        <v>55</v>
      </c>
      <c r="H246">
        <v>116</v>
      </c>
      <c r="I246" t="s">
        <v>89</v>
      </c>
      <c r="J246">
        <f>VLOOKUP(I246,Key!$A$1:$C$73,2,FALSE)</f>
        <v>43.060155999999999</v>
      </c>
      <c r="K246">
        <f>VLOOKUP(I246,Key!$A$1:$C$73,3,FALSE)</f>
        <v>-87.881258000000003</v>
      </c>
      <c r="L246" t="s">
        <v>80</v>
      </c>
      <c r="M246">
        <f>VLOOKUP(L246,Key!$A$1:$C$73,2,FALSE)</f>
        <v>43.060250000000003</v>
      </c>
      <c r="N246">
        <f>VLOOKUP(L246,Key!$A$1:$C$73,3,FALSE)</f>
        <v>-87.892169999999993</v>
      </c>
      <c r="O246">
        <v>86</v>
      </c>
      <c r="P246">
        <v>6</v>
      </c>
      <c r="Q246">
        <v>12.9</v>
      </c>
      <c r="R246">
        <v>12.3</v>
      </c>
      <c r="S246">
        <v>516</v>
      </c>
      <c r="T246">
        <f t="shared" si="27"/>
        <v>-1</v>
      </c>
      <c r="U246" s="1">
        <v>42826</v>
      </c>
      <c r="V246" s="13">
        <f t="shared" si="28"/>
        <v>42826</v>
      </c>
      <c r="W246" s="14">
        <f t="shared" si="29"/>
        <v>42826</v>
      </c>
      <c r="X246" s="1" t="str">
        <f t="shared" si="30"/>
        <v>Saturday</v>
      </c>
      <c r="Y246" s="2">
        <v>0.70656249999999998</v>
      </c>
      <c r="Z246" s="2">
        <f t="shared" si="31"/>
        <v>0.70833333333333326</v>
      </c>
      <c r="AA246">
        <f>1</f>
        <v>1</v>
      </c>
      <c r="AB246" s="1">
        <v>42826</v>
      </c>
      <c r="AC246" s="13">
        <f t="shared" si="32"/>
        <v>42826</v>
      </c>
      <c r="AD246" s="14">
        <f t="shared" si="33"/>
        <v>42826</v>
      </c>
      <c r="AE246" s="1" t="str">
        <f t="shared" si="34"/>
        <v>Saturday</v>
      </c>
      <c r="AF246" s="2">
        <v>0.76662037037037034</v>
      </c>
      <c r="AG246" s="2">
        <f t="shared" si="35"/>
        <v>0.75</v>
      </c>
      <c r="AH246" t="s">
        <v>23</v>
      </c>
    </row>
    <row r="247" spans="1:34" x14ac:dyDescent="0.25">
      <c r="A247">
        <v>1560943</v>
      </c>
      <c r="B247" t="s">
        <v>54</v>
      </c>
      <c r="E247">
        <v>54935</v>
      </c>
      <c r="F247" t="s">
        <v>20</v>
      </c>
      <c r="G247" t="s">
        <v>55</v>
      </c>
      <c r="H247">
        <v>104</v>
      </c>
      <c r="I247" t="s">
        <v>56</v>
      </c>
      <c r="J247">
        <f>VLOOKUP(I247,Key!$A$1:$C$73,2,FALSE)</f>
        <v>43.004728999999998</v>
      </c>
      <c r="K247">
        <f>VLOOKUP(I247,Key!$A$1:$C$73,3,FALSE)</f>
        <v>-87.905463999999995</v>
      </c>
      <c r="L247" t="s">
        <v>56</v>
      </c>
      <c r="M247">
        <f>VLOOKUP(L247,Key!$A$1:$C$73,2,FALSE)</f>
        <v>43.004728999999998</v>
      </c>
      <c r="N247">
        <f>VLOOKUP(L247,Key!$A$1:$C$73,3,FALSE)</f>
        <v>-87.905463999999995</v>
      </c>
      <c r="O247">
        <v>36</v>
      </c>
      <c r="P247">
        <v>3</v>
      </c>
      <c r="Q247">
        <v>5.4</v>
      </c>
      <c r="R247">
        <v>5.0999999999999996</v>
      </c>
      <c r="S247">
        <v>216</v>
      </c>
      <c r="T247">
        <f t="shared" si="27"/>
        <v>-1</v>
      </c>
      <c r="U247" s="1">
        <v>42826</v>
      </c>
      <c r="V247" s="13">
        <f t="shared" si="28"/>
        <v>42826</v>
      </c>
      <c r="W247" s="14">
        <f t="shared" si="29"/>
        <v>42826</v>
      </c>
      <c r="X247" s="1" t="str">
        <f t="shared" si="30"/>
        <v>Saturday</v>
      </c>
      <c r="Y247" s="2">
        <v>0.71076388888888886</v>
      </c>
      <c r="Z247" s="2">
        <f t="shared" si="31"/>
        <v>0.70833333333333326</v>
      </c>
      <c r="AA247">
        <f>1</f>
        <v>1</v>
      </c>
      <c r="AB247" s="1">
        <v>42826</v>
      </c>
      <c r="AC247" s="13">
        <f t="shared" si="32"/>
        <v>42826</v>
      </c>
      <c r="AD247" s="14">
        <f t="shared" si="33"/>
        <v>42826</v>
      </c>
      <c r="AE247" s="1" t="str">
        <f t="shared" si="34"/>
        <v>Saturday</v>
      </c>
      <c r="AF247" s="2">
        <v>0.73597222222222225</v>
      </c>
      <c r="AG247" s="2">
        <f t="shared" si="35"/>
        <v>0.75</v>
      </c>
      <c r="AH247" t="s">
        <v>25</v>
      </c>
    </row>
    <row r="248" spans="1:34" x14ac:dyDescent="0.25">
      <c r="A248">
        <v>1560977</v>
      </c>
      <c r="B248" t="s">
        <v>54</v>
      </c>
      <c r="E248">
        <v>60513</v>
      </c>
      <c r="F248" t="s">
        <v>20</v>
      </c>
      <c r="G248" t="s">
        <v>55</v>
      </c>
      <c r="H248">
        <v>5534</v>
      </c>
      <c r="I248" t="s">
        <v>77</v>
      </c>
      <c r="J248">
        <f>VLOOKUP(I248,Key!$A$1:$C$73,2,FALSE)</f>
        <v>43.036900000000003</v>
      </c>
      <c r="K248">
        <f>VLOOKUP(I248,Key!$A$1:$C$73,3,FALSE)</f>
        <v>-87.89667</v>
      </c>
      <c r="L248" t="s">
        <v>33</v>
      </c>
      <c r="M248">
        <f>VLOOKUP(L248,Key!$A$1:$C$73,2,FALSE)</f>
        <v>43.045712999999999</v>
      </c>
      <c r="N248">
        <f>VLOOKUP(L248,Key!$A$1:$C$73,3,FALSE)</f>
        <v>-87.899756999999994</v>
      </c>
      <c r="O248">
        <v>35</v>
      </c>
      <c r="P248">
        <v>3</v>
      </c>
      <c r="Q248">
        <v>5.3</v>
      </c>
      <c r="R248">
        <v>5</v>
      </c>
      <c r="S248">
        <v>210</v>
      </c>
      <c r="T248">
        <f t="shared" si="27"/>
        <v>-1</v>
      </c>
      <c r="U248" s="1">
        <v>42826</v>
      </c>
      <c r="V248" s="13">
        <f t="shared" si="28"/>
        <v>42826</v>
      </c>
      <c r="W248" s="14">
        <f t="shared" si="29"/>
        <v>42826</v>
      </c>
      <c r="X248" s="1" t="str">
        <f t="shared" si="30"/>
        <v>Saturday</v>
      </c>
      <c r="Y248" s="2">
        <v>0.72392361111111114</v>
      </c>
      <c r="Z248" s="2">
        <f t="shared" si="31"/>
        <v>0.70833333333333326</v>
      </c>
      <c r="AA248">
        <f>1</f>
        <v>1</v>
      </c>
      <c r="AB248" s="1">
        <v>42826</v>
      </c>
      <c r="AC248" s="13">
        <f t="shared" si="32"/>
        <v>42826</v>
      </c>
      <c r="AD248" s="14">
        <f t="shared" si="33"/>
        <v>42826</v>
      </c>
      <c r="AE248" s="1" t="str">
        <f t="shared" si="34"/>
        <v>Saturday</v>
      </c>
      <c r="AF248" s="2">
        <v>0.7480902777777777</v>
      </c>
      <c r="AG248" s="2">
        <f t="shared" si="35"/>
        <v>0.75</v>
      </c>
      <c r="AH248" t="s">
        <v>23</v>
      </c>
    </row>
    <row r="249" spans="1:34" x14ac:dyDescent="0.25">
      <c r="A249">
        <v>1560998</v>
      </c>
      <c r="B249" t="s">
        <v>54</v>
      </c>
      <c r="E249">
        <v>65203</v>
      </c>
      <c r="F249" t="s">
        <v>20</v>
      </c>
      <c r="G249" t="s">
        <v>55</v>
      </c>
      <c r="H249">
        <v>5496</v>
      </c>
      <c r="I249" t="s">
        <v>33</v>
      </c>
      <c r="J249">
        <f>VLOOKUP(I249,Key!$A$1:$C$73,2,FALSE)</f>
        <v>43.045712999999999</v>
      </c>
      <c r="K249">
        <f>VLOOKUP(I249,Key!$A$1:$C$73,3,FALSE)</f>
        <v>-87.899756999999994</v>
      </c>
      <c r="L249" t="s">
        <v>81</v>
      </c>
      <c r="M249">
        <f>VLOOKUP(L249,Key!$A$1:$C$73,2,FALSE)</f>
        <v>43.058010000000003</v>
      </c>
      <c r="N249">
        <f>VLOOKUP(L249,Key!$A$1:$C$73,3,FALSE)</f>
        <v>-87.877300000000005</v>
      </c>
      <c r="O249">
        <v>75</v>
      </c>
      <c r="P249">
        <v>6</v>
      </c>
      <c r="Q249">
        <v>11.3</v>
      </c>
      <c r="R249">
        <v>10.7</v>
      </c>
      <c r="S249">
        <v>450</v>
      </c>
      <c r="T249">
        <f t="shared" si="27"/>
        <v>-1</v>
      </c>
      <c r="U249" s="1">
        <v>42826</v>
      </c>
      <c r="V249" s="13">
        <f t="shared" si="28"/>
        <v>42826</v>
      </c>
      <c r="W249" s="14">
        <f t="shared" si="29"/>
        <v>42826</v>
      </c>
      <c r="X249" s="1" t="str">
        <f t="shared" si="30"/>
        <v>Saturday</v>
      </c>
      <c r="Y249" s="2">
        <v>0.72138888888888886</v>
      </c>
      <c r="Z249" s="2">
        <f t="shared" si="31"/>
        <v>0.70833333333333326</v>
      </c>
      <c r="AA249">
        <f>1</f>
        <v>1</v>
      </c>
      <c r="AB249" s="1">
        <v>42826</v>
      </c>
      <c r="AC249" s="13">
        <f t="shared" si="32"/>
        <v>42826</v>
      </c>
      <c r="AD249" s="14">
        <f t="shared" si="33"/>
        <v>42826</v>
      </c>
      <c r="AE249" s="1" t="str">
        <f t="shared" si="34"/>
        <v>Saturday</v>
      </c>
      <c r="AF249" s="2">
        <v>0.7732175925925926</v>
      </c>
      <c r="AG249" s="2">
        <f t="shared" si="35"/>
        <v>0.79166666666666663</v>
      </c>
      <c r="AH249" t="s">
        <v>23</v>
      </c>
    </row>
    <row r="250" spans="1:34" x14ac:dyDescent="0.25">
      <c r="A250">
        <v>1561065</v>
      </c>
      <c r="B250" t="s">
        <v>54</v>
      </c>
      <c r="E250">
        <v>53076</v>
      </c>
      <c r="F250" t="s">
        <v>20</v>
      </c>
      <c r="G250" t="s">
        <v>55</v>
      </c>
      <c r="H250">
        <v>5444</v>
      </c>
      <c r="I250" t="s">
        <v>81</v>
      </c>
      <c r="J250">
        <f>VLOOKUP(I250,Key!$A$1:$C$73,2,FALSE)</f>
        <v>43.058010000000003</v>
      </c>
      <c r="K250">
        <f>VLOOKUP(I250,Key!$A$1:$C$73,3,FALSE)</f>
        <v>-87.877300000000005</v>
      </c>
      <c r="L250" t="s">
        <v>81</v>
      </c>
      <c r="M250">
        <f>VLOOKUP(L250,Key!$A$1:$C$73,2,FALSE)</f>
        <v>43.058010000000003</v>
      </c>
      <c r="N250">
        <f>VLOOKUP(L250,Key!$A$1:$C$73,3,FALSE)</f>
        <v>-87.877300000000005</v>
      </c>
      <c r="O250">
        <v>36</v>
      </c>
      <c r="P250">
        <v>3</v>
      </c>
      <c r="Q250">
        <v>5.4</v>
      </c>
      <c r="R250">
        <v>5.0999999999999996</v>
      </c>
      <c r="S250">
        <v>216</v>
      </c>
      <c r="T250">
        <f t="shared" si="27"/>
        <v>-1</v>
      </c>
      <c r="U250" s="1">
        <v>42826</v>
      </c>
      <c r="V250" s="13">
        <f t="shared" si="28"/>
        <v>42826</v>
      </c>
      <c r="W250" s="14">
        <f t="shared" si="29"/>
        <v>42826</v>
      </c>
      <c r="X250" s="1" t="str">
        <f t="shared" si="30"/>
        <v>Saturday</v>
      </c>
      <c r="Y250" s="2">
        <v>0.73244212962962962</v>
      </c>
      <c r="Z250" s="2">
        <f t="shared" si="31"/>
        <v>0.75</v>
      </c>
      <c r="AA250">
        <f>1</f>
        <v>1</v>
      </c>
      <c r="AB250" s="1">
        <v>42826</v>
      </c>
      <c r="AC250" s="13">
        <f t="shared" si="32"/>
        <v>42826</v>
      </c>
      <c r="AD250" s="14">
        <f t="shared" si="33"/>
        <v>42826</v>
      </c>
      <c r="AE250" s="1" t="str">
        <f t="shared" si="34"/>
        <v>Saturday</v>
      </c>
      <c r="AF250" s="2">
        <v>0.75753472222222218</v>
      </c>
      <c r="AG250" s="2">
        <f t="shared" si="35"/>
        <v>0.75</v>
      </c>
      <c r="AH250" t="s">
        <v>25</v>
      </c>
    </row>
    <row r="251" spans="1:34" x14ac:dyDescent="0.25">
      <c r="A251">
        <v>1561173</v>
      </c>
      <c r="B251" t="s">
        <v>54</v>
      </c>
      <c r="E251">
        <v>53211</v>
      </c>
      <c r="F251" t="s">
        <v>20</v>
      </c>
      <c r="G251" t="s">
        <v>55</v>
      </c>
      <c r="H251">
        <v>11091</v>
      </c>
      <c r="I251" t="s">
        <v>34</v>
      </c>
      <c r="J251">
        <f>VLOOKUP(I251,Key!$A$1:$C$73,2,FALSE)</f>
        <v>43.05097</v>
      </c>
      <c r="K251">
        <f>VLOOKUP(I251,Key!$A$1:$C$73,3,FALSE)</f>
        <v>-87.906440000000003</v>
      </c>
      <c r="L251" t="s">
        <v>36</v>
      </c>
      <c r="M251">
        <f>VLOOKUP(L251,Key!$A$1:$C$73,2,FALSE)</f>
        <v>43.03519</v>
      </c>
      <c r="N251">
        <f>VLOOKUP(L251,Key!$A$1:$C$73,3,FALSE)</f>
        <v>-87.907390000000007</v>
      </c>
      <c r="O251">
        <v>21</v>
      </c>
      <c r="P251">
        <v>0</v>
      </c>
      <c r="Q251">
        <v>3.2</v>
      </c>
      <c r="R251">
        <v>3</v>
      </c>
      <c r="S251">
        <v>126</v>
      </c>
      <c r="T251">
        <f t="shared" si="27"/>
        <v>-1</v>
      </c>
      <c r="U251" s="1">
        <v>42826</v>
      </c>
      <c r="V251" s="13">
        <f t="shared" si="28"/>
        <v>42826</v>
      </c>
      <c r="W251" s="14">
        <f t="shared" si="29"/>
        <v>42826</v>
      </c>
      <c r="X251" s="1" t="str">
        <f t="shared" si="30"/>
        <v>Saturday</v>
      </c>
      <c r="Y251" s="2">
        <v>0.76124999999999998</v>
      </c>
      <c r="Z251" s="2">
        <f t="shared" si="31"/>
        <v>0.75</v>
      </c>
      <c r="AA251">
        <f>1</f>
        <v>1</v>
      </c>
      <c r="AB251" s="1">
        <v>42826</v>
      </c>
      <c r="AC251" s="13">
        <f t="shared" si="32"/>
        <v>42826</v>
      </c>
      <c r="AD251" s="14">
        <f t="shared" si="33"/>
        <v>42826</v>
      </c>
      <c r="AE251" s="1" t="str">
        <f t="shared" si="34"/>
        <v>Saturday</v>
      </c>
      <c r="AF251" s="2">
        <v>0.77579861111111104</v>
      </c>
      <c r="AG251" s="2">
        <f t="shared" si="35"/>
        <v>0.79166666666666663</v>
      </c>
      <c r="AH251" t="s">
        <v>23</v>
      </c>
    </row>
    <row r="252" spans="1:34" x14ac:dyDescent="0.25">
      <c r="A252">
        <v>1561223</v>
      </c>
      <c r="B252" t="s">
        <v>54</v>
      </c>
      <c r="E252">
        <v>53105</v>
      </c>
      <c r="F252" t="s">
        <v>20</v>
      </c>
      <c r="G252" t="s">
        <v>55</v>
      </c>
      <c r="H252">
        <v>5433</v>
      </c>
      <c r="I252" t="s">
        <v>34</v>
      </c>
      <c r="J252">
        <f>VLOOKUP(I252,Key!$A$1:$C$73,2,FALSE)</f>
        <v>43.05097</v>
      </c>
      <c r="K252">
        <f>VLOOKUP(I252,Key!$A$1:$C$73,3,FALSE)</f>
        <v>-87.906440000000003</v>
      </c>
      <c r="L252" t="s">
        <v>76</v>
      </c>
      <c r="M252">
        <f>VLOOKUP(L252,Key!$A$1:$C$73,2,FALSE)</f>
        <v>43.02948</v>
      </c>
      <c r="N252">
        <f>VLOOKUP(L252,Key!$A$1:$C$73,3,FALSE)</f>
        <v>-87.912819999999996</v>
      </c>
      <c r="O252">
        <v>23</v>
      </c>
      <c r="P252">
        <v>0</v>
      </c>
      <c r="Q252">
        <v>3.5</v>
      </c>
      <c r="R252">
        <v>3.3</v>
      </c>
      <c r="S252">
        <v>138</v>
      </c>
      <c r="T252">
        <f t="shared" si="27"/>
        <v>-1</v>
      </c>
      <c r="U252" s="1">
        <v>42826</v>
      </c>
      <c r="V252" s="13">
        <f t="shared" si="28"/>
        <v>42826</v>
      </c>
      <c r="W252" s="14">
        <f t="shared" si="29"/>
        <v>42826</v>
      </c>
      <c r="X252" s="1" t="str">
        <f t="shared" si="30"/>
        <v>Saturday</v>
      </c>
      <c r="Y252" s="2">
        <v>0.77547453703703706</v>
      </c>
      <c r="Z252" s="2">
        <f t="shared" si="31"/>
        <v>0.79166666666666663</v>
      </c>
      <c r="AA252">
        <f>1</f>
        <v>1</v>
      </c>
      <c r="AB252" s="1">
        <v>42826</v>
      </c>
      <c r="AC252" s="13">
        <f t="shared" si="32"/>
        <v>42826</v>
      </c>
      <c r="AD252" s="14">
        <f t="shared" si="33"/>
        <v>42826</v>
      </c>
      <c r="AE252" s="1" t="str">
        <f t="shared" si="34"/>
        <v>Saturday</v>
      </c>
      <c r="AF252" s="2">
        <v>0.79106481481481483</v>
      </c>
      <c r="AG252" s="2">
        <f t="shared" si="35"/>
        <v>0.79166666666666663</v>
      </c>
      <c r="AH252" t="s">
        <v>23</v>
      </c>
    </row>
    <row r="253" spans="1:34" x14ac:dyDescent="0.25">
      <c r="A253">
        <v>1561281</v>
      </c>
      <c r="B253" t="s">
        <v>54</v>
      </c>
      <c r="E253">
        <v>45701</v>
      </c>
      <c r="F253" t="s">
        <v>20</v>
      </c>
      <c r="G253" t="s">
        <v>55</v>
      </c>
      <c r="H253">
        <v>11134</v>
      </c>
      <c r="I253" t="s">
        <v>86</v>
      </c>
      <c r="J253">
        <f>VLOOKUP(I253,Key!$A$1:$C$73,2,FALSE)</f>
        <v>43.052549999999997</v>
      </c>
      <c r="K253">
        <f>VLOOKUP(I253,Key!$A$1:$C$73,3,FALSE)</f>
        <v>-87.909329999999997</v>
      </c>
      <c r="L253" t="s">
        <v>57</v>
      </c>
      <c r="M253">
        <f>VLOOKUP(L253,Key!$A$1:$C$73,2,FALSE)</f>
        <v>43.03913</v>
      </c>
      <c r="N253">
        <f>VLOOKUP(L253,Key!$A$1:$C$73,3,FALSE)</f>
        <v>-87.916150000000002</v>
      </c>
      <c r="O253">
        <v>75</v>
      </c>
      <c r="P253">
        <v>0</v>
      </c>
      <c r="Q253">
        <v>11.3</v>
      </c>
      <c r="R253">
        <v>10.7</v>
      </c>
      <c r="S253">
        <v>450</v>
      </c>
      <c r="T253">
        <f t="shared" si="27"/>
        <v>-1</v>
      </c>
      <c r="U253" s="1">
        <v>42826</v>
      </c>
      <c r="V253" s="13">
        <f t="shared" si="28"/>
        <v>42826</v>
      </c>
      <c r="W253" s="14">
        <f t="shared" si="29"/>
        <v>42826</v>
      </c>
      <c r="X253" s="1" t="str">
        <f t="shared" si="30"/>
        <v>Saturday</v>
      </c>
      <c r="Y253" s="2">
        <v>0.79621527777777779</v>
      </c>
      <c r="Z253" s="2">
        <f t="shared" si="31"/>
        <v>0.79166666666666663</v>
      </c>
      <c r="AA253">
        <f>1</f>
        <v>1</v>
      </c>
      <c r="AB253" s="1">
        <v>42826</v>
      </c>
      <c r="AC253" s="13">
        <f t="shared" si="32"/>
        <v>42826</v>
      </c>
      <c r="AD253" s="14">
        <f t="shared" si="33"/>
        <v>42826</v>
      </c>
      <c r="AE253" s="1" t="str">
        <f t="shared" si="34"/>
        <v>Saturday</v>
      </c>
      <c r="AF253" s="2">
        <v>0.84825231481481478</v>
      </c>
      <c r="AG253" s="2">
        <f t="shared" si="35"/>
        <v>0.83333333333333326</v>
      </c>
      <c r="AH253" t="s">
        <v>23</v>
      </c>
    </row>
    <row r="254" spans="1:34" x14ac:dyDescent="0.25">
      <c r="A254">
        <v>1561281</v>
      </c>
      <c r="B254" t="s">
        <v>54</v>
      </c>
      <c r="E254">
        <v>45701</v>
      </c>
      <c r="F254" t="s">
        <v>20</v>
      </c>
      <c r="G254" t="s">
        <v>55</v>
      </c>
      <c r="H254">
        <v>5555</v>
      </c>
      <c r="I254" t="s">
        <v>86</v>
      </c>
      <c r="J254">
        <f>VLOOKUP(I254,Key!$A$1:$C$73,2,FALSE)</f>
        <v>43.052549999999997</v>
      </c>
      <c r="K254">
        <f>VLOOKUP(I254,Key!$A$1:$C$73,3,FALSE)</f>
        <v>-87.909329999999997</v>
      </c>
      <c r="L254" t="s">
        <v>57</v>
      </c>
      <c r="M254">
        <f>VLOOKUP(L254,Key!$A$1:$C$73,2,FALSE)</f>
        <v>43.03913</v>
      </c>
      <c r="N254">
        <f>VLOOKUP(L254,Key!$A$1:$C$73,3,FALSE)</f>
        <v>-87.916150000000002</v>
      </c>
      <c r="O254">
        <v>74</v>
      </c>
      <c r="P254">
        <v>0</v>
      </c>
      <c r="Q254">
        <v>11.1</v>
      </c>
      <c r="R254">
        <v>10.5</v>
      </c>
      <c r="S254">
        <v>444</v>
      </c>
      <c r="T254">
        <f t="shared" si="27"/>
        <v>-1</v>
      </c>
      <c r="U254" s="1">
        <v>42826</v>
      </c>
      <c r="V254" s="13">
        <f t="shared" si="28"/>
        <v>42826</v>
      </c>
      <c r="W254" s="14">
        <f t="shared" si="29"/>
        <v>42826</v>
      </c>
      <c r="X254" s="1" t="str">
        <f t="shared" si="30"/>
        <v>Saturday</v>
      </c>
      <c r="Y254" s="2">
        <v>0.79680555555555566</v>
      </c>
      <c r="Z254" s="2">
        <f t="shared" si="31"/>
        <v>0.79166666666666663</v>
      </c>
      <c r="AA254">
        <f>1</f>
        <v>1</v>
      </c>
      <c r="AB254" s="1">
        <v>42826</v>
      </c>
      <c r="AC254" s="13">
        <f t="shared" si="32"/>
        <v>42826</v>
      </c>
      <c r="AD254" s="14">
        <f t="shared" si="33"/>
        <v>42826</v>
      </c>
      <c r="AE254" s="1" t="str">
        <f t="shared" si="34"/>
        <v>Saturday</v>
      </c>
      <c r="AF254" s="2">
        <v>0.84791666666666676</v>
      </c>
      <c r="AG254" s="2">
        <f t="shared" si="35"/>
        <v>0.83333333333333326</v>
      </c>
      <c r="AH254" t="s">
        <v>23</v>
      </c>
    </row>
    <row r="255" spans="1:34" x14ac:dyDescent="0.25">
      <c r="A255">
        <v>1561406</v>
      </c>
      <c r="B255" t="s">
        <v>54</v>
      </c>
      <c r="E255">
        <v>53214</v>
      </c>
      <c r="F255" t="s">
        <v>20</v>
      </c>
      <c r="G255" t="s">
        <v>55</v>
      </c>
      <c r="H255">
        <v>5562</v>
      </c>
      <c r="I255" t="s">
        <v>44</v>
      </c>
      <c r="J255">
        <f>VLOOKUP(I255,Key!$A$1:$C$73,2,FALSE)</f>
        <v>43.03886</v>
      </c>
      <c r="K255">
        <f>VLOOKUP(I255,Key!$A$1:$C$73,3,FALSE)</f>
        <v>-87.902720000000002</v>
      </c>
      <c r="L255" t="s">
        <v>44</v>
      </c>
      <c r="M255">
        <f>VLOOKUP(L255,Key!$A$1:$C$73,2,FALSE)</f>
        <v>43.03886</v>
      </c>
      <c r="N255">
        <f>VLOOKUP(L255,Key!$A$1:$C$73,3,FALSE)</f>
        <v>-87.902720000000002</v>
      </c>
      <c r="O255">
        <v>149</v>
      </c>
      <c r="P255">
        <v>0</v>
      </c>
      <c r="Q255">
        <v>18</v>
      </c>
      <c r="R255">
        <v>17.100000000000001</v>
      </c>
      <c r="S255">
        <v>720</v>
      </c>
      <c r="T255">
        <f t="shared" si="27"/>
        <v>-1</v>
      </c>
      <c r="U255" s="1">
        <v>42826</v>
      </c>
      <c r="V255" s="13">
        <f t="shared" si="28"/>
        <v>42826</v>
      </c>
      <c r="W255" s="14">
        <f t="shared" si="29"/>
        <v>42826</v>
      </c>
      <c r="X255" s="1" t="str">
        <f t="shared" si="30"/>
        <v>Saturday</v>
      </c>
      <c r="Y255" s="2">
        <v>0.88325231481481481</v>
      </c>
      <c r="Z255" s="2">
        <f t="shared" si="31"/>
        <v>0.875</v>
      </c>
      <c r="AA255">
        <f>1</f>
        <v>1</v>
      </c>
      <c r="AB255" s="1">
        <v>42826</v>
      </c>
      <c r="AC255" s="13">
        <f t="shared" si="32"/>
        <v>42826</v>
      </c>
      <c r="AD255" s="14">
        <f t="shared" si="33"/>
        <v>42826</v>
      </c>
      <c r="AE255" s="1" t="str">
        <f t="shared" si="34"/>
        <v>Saturday</v>
      </c>
      <c r="AF255" s="2">
        <v>0.98673611111111104</v>
      </c>
      <c r="AG255" s="2">
        <f t="shared" si="35"/>
        <v>1</v>
      </c>
      <c r="AH255" t="s">
        <v>25</v>
      </c>
    </row>
    <row r="256" spans="1:34" x14ac:dyDescent="0.25">
      <c r="A256">
        <v>1561535</v>
      </c>
      <c r="B256" t="s">
        <v>54</v>
      </c>
      <c r="E256">
        <v>54601</v>
      </c>
      <c r="F256" t="s">
        <v>20</v>
      </c>
      <c r="G256" t="s">
        <v>55</v>
      </c>
      <c r="H256">
        <v>957</v>
      </c>
      <c r="I256" t="s">
        <v>28</v>
      </c>
      <c r="J256">
        <f>VLOOKUP(I256,Key!$A$1:$C$73,2,FALSE)</f>
        <v>43.038580000000003</v>
      </c>
      <c r="K256">
        <f>VLOOKUP(I256,Key!$A$1:$C$73,3,FALSE)</f>
        <v>-87.90934</v>
      </c>
      <c r="L256" t="s">
        <v>28</v>
      </c>
      <c r="M256">
        <f>VLOOKUP(L256,Key!$A$1:$C$73,2,FALSE)</f>
        <v>43.038580000000003</v>
      </c>
      <c r="N256">
        <f>VLOOKUP(L256,Key!$A$1:$C$73,3,FALSE)</f>
        <v>-87.90934</v>
      </c>
      <c r="O256">
        <v>15</v>
      </c>
      <c r="P256">
        <v>0</v>
      </c>
      <c r="Q256">
        <v>2.2999999999999998</v>
      </c>
      <c r="R256">
        <v>2.1</v>
      </c>
      <c r="S256">
        <v>90</v>
      </c>
      <c r="T256">
        <f t="shared" si="27"/>
        <v>-1</v>
      </c>
      <c r="U256" s="1">
        <v>42827</v>
      </c>
      <c r="V256" s="13">
        <f t="shared" si="28"/>
        <v>42826</v>
      </c>
      <c r="W256" s="14">
        <f t="shared" si="29"/>
        <v>42827</v>
      </c>
      <c r="X256" s="1" t="str">
        <f t="shared" si="30"/>
        <v>Sunday</v>
      </c>
      <c r="Y256" s="2">
        <v>8.2326388888888893E-2</v>
      </c>
      <c r="Z256" s="2">
        <f t="shared" si="31"/>
        <v>8.3333333333333329E-2</v>
      </c>
      <c r="AA256">
        <f>1</f>
        <v>1</v>
      </c>
      <c r="AB256" s="1">
        <v>42827</v>
      </c>
      <c r="AC256" s="13">
        <f t="shared" si="32"/>
        <v>42826</v>
      </c>
      <c r="AD256" s="14">
        <f t="shared" si="33"/>
        <v>42827</v>
      </c>
      <c r="AE256" s="1" t="str">
        <f t="shared" si="34"/>
        <v>Sunday</v>
      </c>
      <c r="AF256" s="2">
        <v>9.2835648148148153E-2</v>
      </c>
      <c r="AG256" s="2">
        <f t="shared" si="35"/>
        <v>8.3333333333333329E-2</v>
      </c>
      <c r="AH256" t="s">
        <v>25</v>
      </c>
    </row>
    <row r="257" spans="1:34" x14ac:dyDescent="0.25">
      <c r="A257">
        <v>1561598</v>
      </c>
      <c r="B257" t="s">
        <v>54</v>
      </c>
      <c r="F257" t="s">
        <v>20</v>
      </c>
      <c r="G257" t="s">
        <v>55</v>
      </c>
      <c r="H257">
        <v>5469</v>
      </c>
      <c r="I257" t="s">
        <v>44</v>
      </c>
      <c r="J257">
        <f>VLOOKUP(I257,Key!$A$1:$C$73,2,FALSE)</f>
        <v>43.03886</v>
      </c>
      <c r="K257">
        <f>VLOOKUP(I257,Key!$A$1:$C$73,3,FALSE)</f>
        <v>-87.902720000000002</v>
      </c>
      <c r="L257" t="s">
        <v>62</v>
      </c>
      <c r="M257">
        <f>VLOOKUP(L257,Key!$A$1:$C$73,2,FALSE)</f>
        <v>43.052460000000004</v>
      </c>
      <c r="N257">
        <f>VLOOKUP(L257,Key!$A$1:$C$73,3,FALSE)</f>
        <v>-87.891000000000005</v>
      </c>
      <c r="O257">
        <v>10</v>
      </c>
      <c r="P257">
        <v>0</v>
      </c>
      <c r="Q257">
        <v>1.5</v>
      </c>
      <c r="R257">
        <v>1.4</v>
      </c>
      <c r="S257">
        <v>60</v>
      </c>
      <c r="T257">
        <f t="shared" si="27"/>
        <v>-1</v>
      </c>
      <c r="U257" s="1">
        <v>42827</v>
      </c>
      <c r="V257" s="13">
        <f t="shared" si="28"/>
        <v>42826</v>
      </c>
      <c r="W257" s="14">
        <f t="shared" si="29"/>
        <v>42827</v>
      </c>
      <c r="X257" s="1" t="str">
        <f t="shared" si="30"/>
        <v>Sunday</v>
      </c>
      <c r="Y257" s="2">
        <v>0.36630787037037038</v>
      </c>
      <c r="Z257" s="2">
        <f t="shared" si="31"/>
        <v>0.375</v>
      </c>
      <c r="AA257">
        <f>1</f>
        <v>1</v>
      </c>
      <c r="AB257" s="1">
        <v>42827</v>
      </c>
      <c r="AC257" s="13">
        <f t="shared" si="32"/>
        <v>42826</v>
      </c>
      <c r="AD257" s="14">
        <f t="shared" si="33"/>
        <v>42827</v>
      </c>
      <c r="AE257" s="1" t="str">
        <f t="shared" si="34"/>
        <v>Sunday</v>
      </c>
      <c r="AF257" s="2">
        <v>0.37353009259259262</v>
      </c>
      <c r="AG257" s="2">
        <f t="shared" si="35"/>
        <v>0.375</v>
      </c>
      <c r="AH257" t="s">
        <v>23</v>
      </c>
    </row>
    <row r="258" spans="1:34" x14ac:dyDescent="0.25">
      <c r="A258">
        <v>1561722</v>
      </c>
      <c r="B258" t="s">
        <v>54</v>
      </c>
      <c r="E258">
        <v>80126</v>
      </c>
      <c r="F258" t="s">
        <v>20</v>
      </c>
      <c r="G258" t="s">
        <v>55</v>
      </c>
      <c r="H258">
        <v>11153</v>
      </c>
      <c r="I258" t="s">
        <v>89</v>
      </c>
      <c r="J258">
        <f>VLOOKUP(I258,Key!$A$1:$C$73,2,FALSE)</f>
        <v>43.060155999999999</v>
      </c>
      <c r="K258">
        <f>VLOOKUP(I258,Key!$A$1:$C$73,3,FALSE)</f>
        <v>-87.881258000000003</v>
      </c>
      <c r="L258" t="s">
        <v>80</v>
      </c>
      <c r="M258">
        <f>VLOOKUP(L258,Key!$A$1:$C$73,2,FALSE)</f>
        <v>43.060250000000003</v>
      </c>
      <c r="N258">
        <f>VLOOKUP(L258,Key!$A$1:$C$73,3,FALSE)</f>
        <v>-87.892169999999993</v>
      </c>
      <c r="O258">
        <v>30</v>
      </c>
      <c r="P258">
        <v>0</v>
      </c>
      <c r="Q258">
        <v>4.5</v>
      </c>
      <c r="R258">
        <v>4.3</v>
      </c>
      <c r="S258">
        <v>180</v>
      </c>
      <c r="T258">
        <f t="shared" ref="T258:T321" si="36">-1</f>
        <v>-1</v>
      </c>
      <c r="U258" s="1">
        <v>42827</v>
      </c>
      <c r="V258" s="13">
        <f t="shared" ref="V258:V321" si="37">DATE(YEAR(U258), MONTH(U258), 1)</f>
        <v>42826</v>
      </c>
      <c r="W258" s="14">
        <f t="shared" ref="W258:W321" si="38">U258</f>
        <v>42827</v>
      </c>
      <c r="X258" s="1" t="str">
        <f t="shared" ref="X258:X321" si="39">TEXT(W258,"dddd")</f>
        <v>Sunday</v>
      </c>
      <c r="Y258" s="2">
        <v>0.46306712962962965</v>
      </c>
      <c r="Z258" s="2">
        <f t="shared" ref="Z258:Z321" si="40">MROUND(Y258, "1:00")</f>
        <v>0.45833333333333331</v>
      </c>
      <c r="AA258">
        <f>1</f>
        <v>1</v>
      </c>
      <c r="AB258" s="1">
        <v>42827</v>
      </c>
      <c r="AC258" s="13">
        <f t="shared" ref="AC258:AC321" si="41">DATE(YEAR(AB258), MONTH(AB258), 1)</f>
        <v>42826</v>
      </c>
      <c r="AD258" s="14">
        <f t="shared" ref="AD258:AD321" si="42">AB258</f>
        <v>42827</v>
      </c>
      <c r="AE258" s="1" t="str">
        <f t="shared" ref="AE258:AE321" si="43">TEXT(AD258,"dddd")</f>
        <v>Sunday</v>
      </c>
      <c r="AF258" s="2">
        <v>0.48401620370370368</v>
      </c>
      <c r="AG258" s="2">
        <f t="shared" ref="AG258:AG321" si="44">MROUND(AF258, "1:00")</f>
        <v>0.5</v>
      </c>
      <c r="AH258" t="s">
        <v>23</v>
      </c>
    </row>
    <row r="259" spans="1:34" x14ac:dyDescent="0.25">
      <c r="A259">
        <v>1562234</v>
      </c>
      <c r="B259" t="s">
        <v>54</v>
      </c>
      <c r="E259">
        <v>83706</v>
      </c>
      <c r="F259" t="s">
        <v>20</v>
      </c>
      <c r="G259" t="s">
        <v>55</v>
      </c>
      <c r="H259">
        <v>11165</v>
      </c>
      <c r="I259" t="s">
        <v>91</v>
      </c>
      <c r="J259">
        <f>VLOOKUP(I259,Key!$A$1:$C$73,2,FALSE)</f>
        <v>43.048609999999996</v>
      </c>
      <c r="K259">
        <f>VLOOKUP(I259,Key!$A$1:$C$73,3,FALSE)</f>
        <v>-88.008480000000006</v>
      </c>
      <c r="L259" t="s">
        <v>71</v>
      </c>
      <c r="M259">
        <f>VLOOKUP(L259,Key!$A$1:$C$73,2,FALSE)</f>
        <v>43.060079999999999</v>
      </c>
      <c r="N259">
        <f>VLOOKUP(L259,Key!$A$1:$C$73,3,FALSE)</f>
        <v>-88.027349999999998</v>
      </c>
      <c r="O259">
        <v>45</v>
      </c>
      <c r="P259">
        <v>3</v>
      </c>
      <c r="Q259">
        <v>6.8</v>
      </c>
      <c r="R259">
        <v>6.4</v>
      </c>
      <c r="S259">
        <v>270</v>
      </c>
      <c r="T259">
        <f t="shared" si="36"/>
        <v>-1</v>
      </c>
      <c r="U259" s="1">
        <v>42827</v>
      </c>
      <c r="V259" s="13">
        <f t="shared" si="37"/>
        <v>42826</v>
      </c>
      <c r="W259" s="14">
        <f t="shared" si="38"/>
        <v>42827</v>
      </c>
      <c r="X259" s="1" t="str">
        <f t="shared" si="39"/>
        <v>Sunday</v>
      </c>
      <c r="Y259" s="2">
        <v>0.5944328703703704</v>
      </c>
      <c r="Z259" s="2">
        <f t="shared" si="40"/>
        <v>0.58333333333333326</v>
      </c>
      <c r="AA259">
        <f>1</f>
        <v>1</v>
      </c>
      <c r="AB259" s="1">
        <v>42827</v>
      </c>
      <c r="AC259" s="13">
        <f t="shared" si="41"/>
        <v>42826</v>
      </c>
      <c r="AD259" s="14">
        <f t="shared" si="42"/>
        <v>42827</v>
      </c>
      <c r="AE259" s="1" t="str">
        <f t="shared" si="43"/>
        <v>Sunday</v>
      </c>
      <c r="AF259" s="2">
        <v>0.6256828703703704</v>
      </c>
      <c r="AG259" s="2">
        <f t="shared" si="44"/>
        <v>0.625</v>
      </c>
      <c r="AH259" t="s">
        <v>23</v>
      </c>
    </row>
    <row r="260" spans="1:34" x14ac:dyDescent="0.25">
      <c r="A260">
        <v>1562402</v>
      </c>
      <c r="B260" t="s">
        <v>54</v>
      </c>
      <c r="E260">
        <v>75640</v>
      </c>
      <c r="F260" t="s">
        <v>20</v>
      </c>
      <c r="G260" t="s">
        <v>55</v>
      </c>
      <c r="H260">
        <v>5473</v>
      </c>
      <c r="I260" t="s">
        <v>77</v>
      </c>
      <c r="J260">
        <f>VLOOKUP(I260,Key!$A$1:$C$73,2,FALSE)</f>
        <v>43.036900000000003</v>
      </c>
      <c r="K260">
        <f>VLOOKUP(I260,Key!$A$1:$C$73,3,FALSE)</f>
        <v>-87.89667</v>
      </c>
      <c r="L260" t="s">
        <v>77</v>
      </c>
      <c r="M260">
        <f>VLOOKUP(L260,Key!$A$1:$C$73,2,FALSE)</f>
        <v>43.036900000000003</v>
      </c>
      <c r="N260">
        <f>VLOOKUP(L260,Key!$A$1:$C$73,3,FALSE)</f>
        <v>-87.89667</v>
      </c>
      <c r="O260">
        <v>60</v>
      </c>
      <c r="P260">
        <v>3</v>
      </c>
      <c r="Q260">
        <v>9</v>
      </c>
      <c r="R260">
        <v>8.6</v>
      </c>
      <c r="S260">
        <v>360</v>
      </c>
      <c r="T260">
        <f t="shared" si="36"/>
        <v>-1</v>
      </c>
      <c r="U260" s="1">
        <v>42827</v>
      </c>
      <c r="V260" s="13">
        <f t="shared" si="37"/>
        <v>42826</v>
      </c>
      <c r="W260" s="14">
        <f t="shared" si="38"/>
        <v>42827</v>
      </c>
      <c r="X260" s="1" t="str">
        <f t="shared" si="39"/>
        <v>Sunday</v>
      </c>
      <c r="Y260" s="2">
        <v>0.63503472222222224</v>
      </c>
      <c r="Z260" s="2">
        <f t="shared" si="40"/>
        <v>0.625</v>
      </c>
      <c r="AA260">
        <f>1</f>
        <v>1</v>
      </c>
      <c r="AB260" s="1">
        <v>42827</v>
      </c>
      <c r="AC260" s="13">
        <f t="shared" si="41"/>
        <v>42826</v>
      </c>
      <c r="AD260" s="14">
        <f t="shared" si="42"/>
        <v>42827</v>
      </c>
      <c r="AE260" s="1" t="str">
        <f t="shared" si="43"/>
        <v>Sunday</v>
      </c>
      <c r="AF260" s="2">
        <v>0.67702546296296295</v>
      </c>
      <c r="AG260" s="2">
        <f t="shared" si="44"/>
        <v>0.66666666666666663</v>
      </c>
      <c r="AH260" t="s">
        <v>25</v>
      </c>
    </row>
    <row r="261" spans="1:34" x14ac:dyDescent="0.25">
      <c r="A261">
        <v>1562796</v>
      </c>
      <c r="B261" t="s">
        <v>54</v>
      </c>
      <c r="E261">
        <v>53202</v>
      </c>
      <c r="F261" t="s">
        <v>20</v>
      </c>
      <c r="G261" t="s">
        <v>55</v>
      </c>
      <c r="H261">
        <v>11143</v>
      </c>
      <c r="I261" t="s">
        <v>33</v>
      </c>
      <c r="J261">
        <f>VLOOKUP(I261,Key!$A$1:$C$73,2,FALSE)</f>
        <v>43.045712999999999</v>
      </c>
      <c r="K261">
        <f>VLOOKUP(I261,Key!$A$1:$C$73,3,FALSE)</f>
        <v>-87.899756999999994</v>
      </c>
      <c r="L261" t="s">
        <v>79</v>
      </c>
      <c r="M261">
        <f>VLOOKUP(L261,Key!$A$1:$C$73,2,FALSE)</f>
        <v>43.04804</v>
      </c>
      <c r="N261">
        <f>VLOOKUP(L261,Key!$A$1:$C$73,3,FALSE)</f>
        <v>-87.896720000000002</v>
      </c>
      <c r="O261">
        <v>54</v>
      </c>
      <c r="P261">
        <v>6</v>
      </c>
      <c r="Q261">
        <v>8.1</v>
      </c>
      <c r="R261">
        <v>7.7</v>
      </c>
      <c r="S261">
        <v>324</v>
      </c>
      <c r="T261">
        <f t="shared" si="36"/>
        <v>-1</v>
      </c>
      <c r="U261" s="1">
        <v>42829</v>
      </c>
      <c r="V261" s="13">
        <f t="shared" si="37"/>
        <v>42826</v>
      </c>
      <c r="W261" s="14">
        <f t="shared" si="38"/>
        <v>42829</v>
      </c>
      <c r="X261" s="1" t="str">
        <f t="shared" si="39"/>
        <v>Tuesday</v>
      </c>
      <c r="Y261" s="2">
        <v>0.77549768518518514</v>
      </c>
      <c r="Z261" s="2">
        <f t="shared" si="40"/>
        <v>0.79166666666666663</v>
      </c>
      <c r="AA261">
        <f>1</f>
        <v>1</v>
      </c>
      <c r="AB261" s="1">
        <v>42829</v>
      </c>
      <c r="AC261" s="13">
        <f t="shared" si="41"/>
        <v>42826</v>
      </c>
      <c r="AD261" s="14">
        <f t="shared" si="42"/>
        <v>42829</v>
      </c>
      <c r="AE261" s="1" t="str">
        <f t="shared" si="43"/>
        <v>Tuesday</v>
      </c>
      <c r="AF261" s="2">
        <v>0.81305555555555553</v>
      </c>
      <c r="AG261" s="2">
        <f t="shared" si="44"/>
        <v>0.83333333333333326</v>
      </c>
      <c r="AH261" t="s">
        <v>23</v>
      </c>
    </row>
    <row r="262" spans="1:34" x14ac:dyDescent="0.25">
      <c r="A262">
        <v>1563280</v>
      </c>
      <c r="B262" t="s">
        <v>54</v>
      </c>
      <c r="E262">
        <v>53211</v>
      </c>
      <c r="F262" t="s">
        <v>20</v>
      </c>
      <c r="G262" t="s">
        <v>55</v>
      </c>
      <c r="H262">
        <v>5520</v>
      </c>
      <c r="I262" t="s">
        <v>63</v>
      </c>
      <c r="J262">
        <f>VLOOKUP(I262,Key!$A$1:$C$73,2,FALSE)</f>
        <v>43.066893999999998</v>
      </c>
      <c r="K262">
        <f>VLOOKUP(I262,Key!$A$1:$C$73,3,FALSE)</f>
        <v>-87.877936000000005</v>
      </c>
      <c r="L262" t="s">
        <v>63</v>
      </c>
      <c r="M262">
        <f>VLOOKUP(L262,Key!$A$1:$C$73,2,FALSE)</f>
        <v>43.066893999999998</v>
      </c>
      <c r="N262">
        <f>VLOOKUP(L262,Key!$A$1:$C$73,3,FALSE)</f>
        <v>-87.877936000000005</v>
      </c>
      <c r="O262">
        <v>20</v>
      </c>
      <c r="P262">
        <v>0</v>
      </c>
      <c r="Q262">
        <v>3</v>
      </c>
      <c r="R262">
        <v>2.9</v>
      </c>
      <c r="S262">
        <v>120</v>
      </c>
      <c r="T262">
        <f t="shared" si="36"/>
        <v>-1</v>
      </c>
      <c r="U262" s="1">
        <v>42828</v>
      </c>
      <c r="V262" s="13">
        <f t="shared" si="37"/>
        <v>42826</v>
      </c>
      <c r="W262" s="14">
        <f t="shared" si="38"/>
        <v>42828</v>
      </c>
      <c r="X262" s="1" t="str">
        <f t="shared" si="39"/>
        <v>Monday</v>
      </c>
      <c r="Y262" s="2">
        <v>4.8888888888888891E-2</v>
      </c>
      <c r="Z262" s="2">
        <f t="shared" si="40"/>
        <v>4.1666666666666664E-2</v>
      </c>
      <c r="AA262">
        <f>1</f>
        <v>1</v>
      </c>
      <c r="AB262" s="1">
        <v>42828</v>
      </c>
      <c r="AC262" s="13">
        <f t="shared" si="41"/>
        <v>42826</v>
      </c>
      <c r="AD262" s="14">
        <f t="shared" si="42"/>
        <v>42828</v>
      </c>
      <c r="AE262" s="1" t="str">
        <f t="shared" si="43"/>
        <v>Monday</v>
      </c>
      <c r="AF262" s="2">
        <v>6.3020833333333331E-2</v>
      </c>
      <c r="AG262" s="2">
        <f t="shared" si="44"/>
        <v>8.3333333333333329E-2</v>
      </c>
      <c r="AH262" t="s">
        <v>25</v>
      </c>
    </row>
    <row r="263" spans="1:34" x14ac:dyDescent="0.25">
      <c r="A263">
        <v>1563457</v>
      </c>
      <c r="B263" t="s">
        <v>54</v>
      </c>
      <c r="E263">
        <v>53233</v>
      </c>
      <c r="F263" t="s">
        <v>20</v>
      </c>
      <c r="G263" t="s">
        <v>55</v>
      </c>
      <c r="H263">
        <v>231</v>
      </c>
      <c r="I263" t="s">
        <v>53</v>
      </c>
      <c r="J263">
        <f>VLOOKUP(I263,Key!$A$1:$C$73,2,FALSE)</f>
        <v>43.04824</v>
      </c>
      <c r="K263">
        <f>VLOOKUP(I263,Key!$A$1:$C$73,3,FALSE)</f>
        <v>-87.904970000000006</v>
      </c>
      <c r="L263" t="s">
        <v>84</v>
      </c>
      <c r="M263">
        <f>VLOOKUP(L263,Key!$A$1:$C$73,2,FALSE)</f>
        <v>43.040154000000001</v>
      </c>
      <c r="N263">
        <f>VLOOKUP(L263,Key!$A$1:$C$73,3,FALSE)</f>
        <v>-87.932113000000001</v>
      </c>
      <c r="O263">
        <v>18</v>
      </c>
      <c r="P263">
        <v>0</v>
      </c>
      <c r="Q263">
        <v>2.7</v>
      </c>
      <c r="R263">
        <v>2.6</v>
      </c>
      <c r="S263">
        <v>108</v>
      </c>
      <c r="T263">
        <f t="shared" si="36"/>
        <v>-1</v>
      </c>
      <c r="U263" s="1">
        <v>42828</v>
      </c>
      <c r="V263" s="13">
        <f t="shared" si="37"/>
        <v>42826</v>
      </c>
      <c r="W263" s="14">
        <f t="shared" si="38"/>
        <v>42828</v>
      </c>
      <c r="X263" s="1" t="str">
        <f t="shared" si="39"/>
        <v>Monday</v>
      </c>
      <c r="Y263" s="2">
        <v>0.4824074074074074</v>
      </c>
      <c r="Z263" s="2">
        <f t="shared" si="40"/>
        <v>0.5</v>
      </c>
      <c r="AA263">
        <f>1</f>
        <v>1</v>
      </c>
      <c r="AB263" s="1">
        <v>42828</v>
      </c>
      <c r="AC263" s="13">
        <f t="shared" si="41"/>
        <v>42826</v>
      </c>
      <c r="AD263" s="14">
        <f t="shared" si="42"/>
        <v>42828</v>
      </c>
      <c r="AE263" s="1" t="str">
        <f t="shared" si="43"/>
        <v>Monday</v>
      </c>
      <c r="AF263" s="2">
        <v>0.49452546296296296</v>
      </c>
      <c r="AG263" s="2">
        <f t="shared" si="44"/>
        <v>0.5</v>
      </c>
      <c r="AH263" t="s">
        <v>23</v>
      </c>
    </row>
    <row r="264" spans="1:34" x14ac:dyDescent="0.25">
      <c r="A264">
        <v>1563961</v>
      </c>
      <c r="B264" t="s">
        <v>54</v>
      </c>
      <c r="E264">
        <v>53215</v>
      </c>
      <c r="F264" t="s">
        <v>20</v>
      </c>
      <c r="G264" t="s">
        <v>55</v>
      </c>
      <c r="H264">
        <v>11080</v>
      </c>
      <c r="I264" t="s">
        <v>44</v>
      </c>
      <c r="J264">
        <f>VLOOKUP(I264,Key!$A$1:$C$73,2,FALSE)</f>
        <v>43.03886</v>
      </c>
      <c r="K264">
        <f>VLOOKUP(I264,Key!$A$1:$C$73,3,FALSE)</f>
        <v>-87.902720000000002</v>
      </c>
      <c r="L264" t="s">
        <v>44</v>
      </c>
      <c r="M264">
        <f>VLOOKUP(L264,Key!$A$1:$C$73,2,FALSE)</f>
        <v>43.03886</v>
      </c>
      <c r="N264">
        <f>VLOOKUP(L264,Key!$A$1:$C$73,3,FALSE)</f>
        <v>-87.902720000000002</v>
      </c>
      <c r="O264">
        <v>78</v>
      </c>
      <c r="P264">
        <v>9</v>
      </c>
      <c r="Q264">
        <v>11.7</v>
      </c>
      <c r="R264">
        <v>11.1</v>
      </c>
      <c r="S264">
        <v>468</v>
      </c>
      <c r="T264">
        <f t="shared" si="36"/>
        <v>-1</v>
      </c>
      <c r="U264" s="1">
        <v>42829</v>
      </c>
      <c r="V264" s="13">
        <f t="shared" si="37"/>
        <v>42826</v>
      </c>
      <c r="W264" s="14">
        <f t="shared" si="38"/>
        <v>42829</v>
      </c>
      <c r="X264" s="1" t="str">
        <f t="shared" si="39"/>
        <v>Tuesday</v>
      </c>
      <c r="Y264" s="2">
        <v>0.7745023148148148</v>
      </c>
      <c r="Z264" s="2">
        <f t="shared" si="40"/>
        <v>0.79166666666666663</v>
      </c>
      <c r="AA264">
        <f>1</f>
        <v>1</v>
      </c>
      <c r="AB264" s="1">
        <v>42829</v>
      </c>
      <c r="AC264" s="13">
        <f t="shared" si="41"/>
        <v>42826</v>
      </c>
      <c r="AD264" s="14">
        <f t="shared" si="42"/>
        <v>42829</v>
      </c>
      <c r="AE264" s="1" t="str">
        <f t="shared" si="43"/>
        <v>Tuesday</v>
      </c>
      <c r="AF264" s="2">
        <v>0.82913194444444438</v>
      </c>
      <c r="AG264" s="2">
        <f t="shared" si="44"/>
        <v>0.83333333333333326</v>
      </c>
      <c r="AH264" t="s">
        <v>25</v>
      </c>
    </row>
    <row r="265" spans="1:34" x14ac:dyDescent="0.25">
      <c r="A265">
        <v>1564408</v>
      </c>
      <c r="B265" t="s">
        <v>54</v>
      </c>
      <c r="E265">
        <v>55804</v>
      </c>
      <c r="F265" t="s">
        <v>20</v>
      </c>
      <c r="G265" t="s">
        <v>55</v>
      </c>
      <c r="H265">
        <v>13</v>
      </c>
      <c r="I265" t="s">
        <v>77</v>
      </c>
      <c r="J265">
        <f>VLOOKUP(I265,Key!$A$1:$C$73,2,FALSE)</f>
        <v>43.036900000000003</v>
      </c>
      <c r="K265">
        <f>VLOOKUP(I265,Key!$A$1:$C$73,3,FALSE)</f>
        <v>-87.89667</v>
      </c>
      <c r="L265" t="s">
        <v>77</v>
      </c>
      <c r="M265">
        <f>VLOOKUP(L265,Key!$A$1:$C$73,2,FALSE)</f>
        <v>43.036900000000003</v>
      </c>
      <c r="N265">
        <f>VLOOKUP(L265,Key!$A$1:$C$73,3,FALSE)</f>
        <v>-87.89667</v>
      </c>
      <c r="O265">
        <v>26</v>
      </c>
      <c r="P265">
        <v>0</v>
      </c>
      <c r="Q265">
        <v>3.9</v>
      </c>
      <c r="R265">
        <v>3.7</v>
      </c>
      <c r="S265">
        <v>156</v>
      </c>
      <c r="T265">
        <f t="shared" si="36"/>
        <v>-1</v>
      </c>
      <c r="U265" s="1">
        <v>42829</v>
      </c>
      <c r="V265" s="13">
        <f t="shared" si="37"/>
        <v>42826</v>
      </c>
      <c r="W265" s="14">
        <f t="shared" si="38"/>
        <v>42829</v>
      </c>
      <c r="X265" s="1" t="str">
        <f t="shared" si="39"/>
        <v>Tuesday</v>
      </c>
      <c r="Y265" s="2">
        <v>0.49386574074074074</v>
      </c>
      <c r="Z265" s="2">
        <f t="shared" si="40"/>
        <v>0.5</v>
      </c>
      <c r="AA265">
        <f>1</f>
        <v>1</v>
      </c>
      <c r="AB265" s="1">
        <v>42829</v>
      </c>
      <c r="AC265" s="13">
        <f t="shared" si="41"/>
        <v>42826</v>
      </c>
      <c r="AD265" s="14">
        <f t="shared" si="42"/>
        <v>42829</v>
      </c>
      <c r="AE265" s="1" t="str">
        <f t="shared" si="43"/>
        <v>Tuesday</v>
      </c>
      <c r="AF265" s="2">
        <v>0.5118287037037037</v>
      </c>
      <c r="AG265" s="2">
        <f t="shared" si="44"/>
        <v>0.5</v>
      </c>
      <c r="AH265" t="s">
        <v>25</v>
      </c>
    </row>
    <row r="266" spans="1:34" x14ac:dyDescent="0.25">
      <c r="A266">
        <v>1564741</v>
      </c>
      <c r="B266" t="s">
        <v>54</v>
      </c>
      <c r="E266">
        <v>55122</v>
      </c>
      <c r="F266" t="s">
        <v>20</v>
      </c>
      <c r="G266" t="s">
        <v>55</v>
      </c>
      <c r="H266">
        <v>200</v>
      </c>
      <c r="I266" t="s">
        <v>77</v>
      </c>
      <c r="J266">
        <f>VLOOKUP(I266,Key!$A$1:$C$73,2,FALSE)</f>
        <v>43.036900000000003</v>
      </c>
      <c r="K266">
        <f>VLOOKUP(I266,Key!$A$1:$C$73,3,FALSE)</f>
        <v>-87.89667</v>
      </c>
      <c r="L266" t="s">
        <v>84</v>
      </c>
      <c r="M266">
        <f>VLOOKUP(L266,Key!$A$1:$C$73,2,FALSE)</f>
        <v>43.040154000000001</v>
      </c>
      <c r="N266">
        <f>VLOOKUP(L266,Key!$A$1:$C$73,3,FALSE)</f>
        <v>-87.932113000000001</v>
      </c>
      <c r="O266">
        <v>21</v>
      </c>
      <c r="P266">
        <v>3</v>
      </c>
      <c r="Q266">
        <v>3.2</v>
      </c>
      <c r="R266">
        <v>3</v>
      </c>
      <c r="S266">
        <v>126</v>
      </c>
      <c r="T266">
        <f t="shared" si="36"/>
        <v>-1</v>
      </c>
      <c r="U266" s="1">
        <v>42829</v>
      </c>
      <c r="V266" s="13">
        <f t="shared" si="37"/>
        <v>42826</v>
      </c>
      <c r="W266" s="14">
        <f t="shared" si="38"/>
        <v>42829</v>
      </c>
      <c r="X266" s="1" t="str">
        <f t="shared" si="39"/>
        <v>Tuesday</v>
      </c>
      <c r="Y266" s="2">
        <v>0.75526620370370379</v>
      </c>
      <c r="Z266" s="2">
        <f t="shared" si="40"/>
        <v>0.75</v>
      </c>
      <c r="AA266">
        <f>1</f>
        <v>1</v>
      </c>
      <c r="AB266" s="1">
        <v>42829</v>
      </c>
      <c r="AC266" s="13">
        <f t="shared" si="41"/>
        <v>42826</v>
      </c>
      <c r="AD266" s="14">
        <f t="shared" si="42"/>
        <v>42829</v>
      </c>
      <c r="AE266" s="1" t="str">
        <f t="shared" si="43"/>
        <v>Tuesday</v>
      </c>
      <c r="AF266" s="2">
        <v>0.76958333333333329</v>
      </c>
      <c r="AG266" s="2">
        <f t="shared" si="44"/>
        <v>0.75</v>
      </c>
      <c r="AH266" t="s">
        <v>23</v>
      </c>
    </row>
    <row r="267" spans="1:34" x14ac:dyDescent="0.25">
      <c r="A267">
        <v>1564745</v>
      </c>
      <c r="B267" t="s">
        <v>54</v>
      </c>
      <c r="E267">
        <v>60077</v>
      </c>
      <c r="F267" t="s">
        <v>20</v>
      </c>
      <c r="G267" t="s">
        <v>55</v>
      </c>
      <c r="H267">
        <v>27</v>
      </c>
      <c r="I267" t="s">
        <v>77</v>
      </c>
      <c r="J267">
        <f>VLOOKUP(I267,Key!$A$1:$C$73,2,FALSE)</f>
        <v>43.036900000000003</v>
      </c>
      <c r="K267">
        <f>VLOOKUP(I267,Key!$A$1:$C$73,3,FALSE)</f>
        <v>-87.89667</v>
      </c>
      <c r="L267" t="s">
        <v>84</v>
      </c>
      <c r="M267">
        <f>VLOOKUP(L267,Key!$A$1:$C$73,2,FALSE)</f>
        <v>43.040154000000001</v>
      </c>
      <c r="N267">
        <f>VLOOKUP(L267,Key!$A$1:$C$73,3,FALSE)</f>
        <v>-87.932113000000001</v>
      </c>
      <c r="O267">
        <v>20</v>
      </c>
      <c r="P267">
        <v>3</v>
      </c>
      <c r="Q267">
        <v>3</v>
      </c>
      <c r="R267">
        <v>2.9</v>
      </c>
      <c r="S267">
        <v>120</v>
      </c>
      <c r="T267">
        <f t="shared" si="36"/>
        <v>-1</v>
      </c>
      <c r="U267" s="1">
        <v>42829</v>
      </c>
      <c r="V267" s="13">
        <f t="shared" si="37"/>
        <v>42826</v>
      </c>
      <c r="W267" s="14">
        <f t="shared" si="38"/>
        <v>42829</v>
      </c>
      <c r="X267" s="1" t="str">
        <f t="shared" si="39"/>
        <v>Tuesday</v>
      </c>
      <c r="Y267" s="2">
        <v>0.75597222222222227</v>
      </c>
      <c r="Z267" s="2">
        <f t="shared" si="40"/>
        <v>0.75</v>
      </c>
      <c r="AA267">
        <f>1</f>
        <v>1</v>
      </c>
      <c r="AB267" s="1">
        <v>42829</v>
      </c>
      <c r="AC267" s="13">
        <f t="shared" si="41"/>
        <v>42826</v>
      </c>
      <c r="AD267" s="14">
        <f t="shared" si="42"/>
        <v>42829</v>
      </c>
      <c r="AE267" s="1" t="str">
        <f t="shared" si="43"/>
        <v>Tuesday</v>
      </c>
      <c r="AF267" s="2">
        <v>0.76959490740740744</v>
      </c>
      <c r="AG267" s="2">
        <f t="shared" si="44"/>
        <v>0.75</v>
      </c>
      <c r="AH267" t="s">
        <v>23</v>
      </c>
    </row>
    <row r="268" spans="1:34" x14ac:dyDescent="0.25">
      <c r="A268">
        <v>1564748</v>
      </c>
      <c r="B268" t="s">
        <v>54</v>
      </c>
      <c r="E268">
        <v>53202</v>
      </c>
      <c r="F268" t="s">
        <v>20</v>
      </c>
      <c r="G268" t="s">
        <v>55</v>
      </c>
      <c r="H268">
        <v>38</v>
      </c>
      <c r="I268" t="s">
        <v>60</v>
      </c>
      <c r="J268">
        <f>VLOOKUP(I268,Key!$A$1:$C$73,2,FALSE)</f>
        <v>43.046570000000003</v>
      </c>
      <c r="K268">
        <f>VLOOKUP(I268,Key!$A$1:$C$73,3,FALSE)</f>
        <v>-87.908720000000002</v>
      </c>
      <c r="L268" t="s">
        <v>62</v>
      </c>
      <c r="M268">
        <f>VLOOKUP(L268,Key!$A$1:$C$73,2,FALSE)</f>
        <v>43.052460000000004</v>
      </c>
      <c r="N268">
        <f>VLOOKUP(L268,Key!$A$1:$C$73,3,FALSE)</f>
        <v>-87.891000000000005</v>
      </c>
      <c r="O268">
        <v>14</v>
      </c>
      <c r="P268">
        <v>3</v>
      </c>
      <c r="Q268">
        <v>2.1</v>
      </c>
      <c r="R268">
        <v>2</v>
      </c>
      <c r="S268">
        <v>84</v>
      </c>
      <c r="T268">
        <f t="shared" si="36"/>
        <v>-1</v>
      </c>
      <c r="U268" s="1">
        <v>42829</v>
      </c>
      <c r="V268" s="13">
        <f t="shared" si="37"/>
        <v>42826</v>
      </c>
      <c r="W268" s="14">
        <f t="shared" si="38"/>
        <v>42829</v>
      </c>
      <c r="X268" s="1" t="str">
        <f t="shared" si="39"/>
        <v>Tuesday</v>
      </c>
      <c r="Y268" s="2">
        <v>0.81576388888888884</v>
      </c>
      <c r="Z268" s="2">
        <f t="shared" si="40"/>
        <v>0.83333333333333326</v>
      </c>
      <c r="AA268">
        <f>1</f>
        <v>1</v>
      </c>
      <c r="AB268" s="1">
        <v>42829</v>
      </c>
      <c r="AC268" s="13">
        <f t="shared" si="41"/>
        <v>42826</v>
      </c>
      <c r="AD268" s="14">
        <f t="shared" si="42"/>
        <v>42829</v>
      </c>
      <c r="AE268" s="1" t="str">
        <f t="shared" si="43"/>
        <v>Tuesday</v>
      </c>
      <c r="AF268" s="2">
        <v>0.82555555555555549</v>
      </c>
      <c r="AG268" s="2">
        <f t="shared" si="44"/>
        <v>0.83333333333333326</v>
      </c>
      <c r="AH268" t="s">
        <v>23</v>
      </c>
    </row>
    <row r="269" spans="1:34" x14ac:dyDescent="0.25">
      <c r="A269">
        <v>1564760</v>
      </c>
      <c r="B269" t="s">
        <v>54</v>
      </c>
      <c r="E269">
        <v>53202</v>
      </c>
      <c r="F269" t="s">
        <v>20</v>
      </c>
      <c r="G269" t="s">
        <v>55</v>
      </c>
      <c r="H269">
        <v>5438</v>
      </c>
      <c r="I269" t="s">
        <v>62</v>
      </c>
      <c r="J269">
        <f>VLOOKUP(I269,Key!$A$1:$C$73,2,FALSE)</f>
        <v>43.052460000000004</v>
      </c>
      <c r="K269">
        <f>VLOOKUP(I269,Key!$A$1:$C$73,3,FALSE)</f>
        <v>-87.891000000000005</v>
      </c>
      <c r="L269" t="s">
        <v>62</v>
      </c>
      <c r="M269">
        <f>VLOOKUP(L269,Key!$A$1:$C$73,2,FALSE)</f>
        <v>43.052460000000004</v>
      </c>
      <c r="N269">
        <f>VLOOKUP(L269,Key!$A$1:$C$73,3,FALSE)</f>
        <v>-87.891000000000005</v>
      </c>
      <c r="O269">
        <v>22</v>
      </c>
      <c r="P269">
        <v>3</v>
      </c>
      <c r="Q269">
        <v>3.3</v>
      </c>
      <c r="R269">
        <v>3.1</v>
      </c>
      <c r="S269">
        <v>132</v>
      </c>
      <c r="T269">
        <f t="shared" si="36"/>
        <v>-1</v>
      </c>
      <c r="U269" s="1">
        <v>42829</v>
      </c>
      <c r="V269" s="13">
        <f t="shared" si="37"/>
        <v>42826</v>
      </c>
      <c r="W269" s="14">
        <f t="shared" si="38"/>
        <v>42829</v>
      </c>
      <c r="X269" s="1" t="str">
        <f t="shared" si="39"/>
        <v>Tuesday</v>
      </c>
      <c r="Y269" s="2">
        <v>0.72450231481481486</v>
      </c>
      <c r="Z269" s="2">
        <f t="shared" si="40"/>
        <v>0.70833333333333326</v>
      </c>
      <c r="AA269">
        <f>1</f>
        <v>1</v>
      </c>
      <c r="AB269" s="1">
        <v>42829</v>
      </c>
      <c r="AC269" s="13">
        <f t="shared" si="41"/>
        <v>42826</v>
      </c>
      <c r="AD269" s="14">
        <f t="shared" si="42"/>
        <v>42829</v>
      </c>
      <c r="AE269" s="1" t="str">
        <f t="shared" si="43"/>
        <v>Tuesday</v>
      </c>
      <c r="AF269" s="2">
        <v>0.73987268518518512</v>
      </c>
      <c r="AG269" s="2">
        <f t="shared" si="44"/>
        <v>0.75</v>
      </c>
      <c r="AH269" t="s">
        <v>25</v>
      </c>
    </row>
    <row r="270" spans="1:34" x14ac:dyDescent="0.25">
      <c r="A270">
        <v>1564760</v>
      </c>
      <c r="B270" t="s">
        <v>54</v>
      </c>
      <c r="E270">
        <v>53202</v>
      </c>
      <c r="F270" t="s">
        <v>20</v>
      </c>
      <c r="G270" t="s">
        <v>55</v>
      </c>
      <c r="H270">
        <v>11047</v>
      </c>
      <c r="I270" t="s">
        <v>62</v>
      </c>
      <c r="J270">
        <f>VLOOKUP(I270,Key!$A$1:$C$73,2,FALSE)</f>
        <v>43.052460000000004</v>
      </c>
      <c r="K270">
        <f>VLOOKUP(I270,Key!$A$1:$C$73,3,FALSE)</f>
        <v>-87.891000000000005</v>
      </c>
      <c r="L270" t="s">
        <v>57</v>
      </c>
      <c r="M270">
        <f>VLOOKUP(L270,Key!$A$1:$C$73,2,FALSE)</f>
        <v>43.03913</v>
      </c>
      <c r="N270">
        <f>VLOOKUP(L270,Key!$A$1:$C$73,3,FALSE)</f>
        <v>-87.916150000000002</v>
      </c>
      <c r="O270">
        <v>13</v>
      </c>
      <c r="P270">
        <v>3</v>
      </c>
      <c r="Q270">
        <v>2</v>
      </c>
      <c r="R270">
        <v>1.9</v>
      </c>
      <c r="S270">
        <v>78</v>
      </c>
      <c r="T270">
        <f t="shared" si="36"/>
        <v>-1</v>
      </c>
      <c r="U270" s="1">
        <v>42849</v>
      </c>
      <c r="V270" s="13">
        <f t="shared" si="37"/>
        <v>42826</v>
      </c>
      <c r="W270" s="14">
        <f t="shared" si="38"/>
        <v>42849</v>
      </c>
      <c r="X270" s="1" t="str">
        <f t="shared" si="39"/>
        <v>Monday</v>
      </c>
      <c r="Y270" s="2">
        <v>0.7074421296296296</v>
      </c>
      <c r="Z270" s="2">
        <f t="shared" si="40"/>
        <v>0.70833333333333326</v>
      </c>
      <c r="AA270">
        <f>1</f>
        <v>1</v>
      </c>
      <c r="AB270" s="1">
        <v>42849</v>
      </c>
      <c r="AC270" s="13">
        <f t="shared" si="41"/>
        <v>42826</v>
      </c>
      <c r="AD270" s="14">
        <f t="shared" si="42"/>
        <v>42849</v>
      </c>
      <c r="AE270" s="1" t="str">
        <f t="shared" si="43"/>
        <v>Monday</v>
      </c>
      <c r="AF270" s="2">
        <v>0.71663194444444445</v>
      </c>
      <c r="AG270" s="2">
        <f t="shared" si="44"/>
        <v>0.70833333333333326</v>
      </c>
      <c r="AH270" t="s">
        <v>23</v>
      </c>
    </row>
    <row r="271" spans="1:34" x14ac:dyDescent="0.25">
      <c r="A271">
        <v>1564781</v>
      </c>
      <c r="B271" t="s">
        <v>54</v>
      </c>
      <c r="E271">
        <v>53202</v>
      </c>
      <c r="F271" t="s">
        <v>20</v>
      </c>
      <c r="G271" t="s">
        <v>55</v>
      </c>
      <c r="H271">
        <v>5517</v>
      </c>
      <c r="I271" t="s">
        <v>77</v>
      </c>
      <c r="J271">
        <f>VLOOKUP(I271,Key!$A$1:$C$73,2,FALSE)</f>
        <v>43.036900000000003</v>
      </c>
      <c r="K271">
        <f>VLOOKUP(I271,Key!$A$1:$C$73,3,FALSE)</f>
        <v>-87.89667</v>
      </c>
      <c r="L271" t="s">
        <v>60</v>
      </c>
      <c r="M271">
        <f>VLOOKUP(L271,Key!$A$1:$C$73,2,FALSE)</f>
        <v>43.046570000000003</v>
      </c>
      <c r="N271">
        <f>VLOOKUP(L271,Key!$A$1:$C$73,3,FALSE)</f>
        <v>-87.908720000000002</v>
      </c>
      <c r="O271">
        <v>28</v>
      </c>
      <c r="P271">
        <v>0</v>
      </c>
      <c r="Q271">
        <v>4.2</v>
      </c>
      <c r="R271">
        <v>4</v>
      </c>
      <c r="S271">
        <v>168</v>
      </c>
      <c r="T271">
        <f t="shared" si="36"/>
        <v>-1</v>
      </c>
      <c r="U271" s="1">
        <v>42829</v>
      </c>
      <c r="V271" s="13">
        <f t="shared" si="37"/>
        <v>42826</v>
      </c>
      <c r="W271" s="14">
        <f t="shared" si="38"/>
        <v>42829</v>
      </c>
      <c r="X271" s="1" t="str">
        <f t="shared" si="39"/>
        <v>Tuesday</v>
      </c>
      <c r="Y271" s="2">
        <v>0.74221064814814808</v>
      </c>
      <c r="Z271" s="2">
        <f t="shared" si="40"/>
        <v>0.75</v>
      </c>
      <c r="AA271">
        <f>1</f>
        <v>1</v>
      </c>
      <c r="AB271" s="1">
        <v>42829</v>
      </c>
      <c r="AC271" s="13">
        <f t="shared" si="41"/>
        <v>42826</v>
      </c>
      <c r="AD271" s="14">
        <f t="shared" si="42"/>
        <v>42829</v>
      </c>
      <c r="AE271" s="1" t="str">
        <f t="shared" si="43"/>
        <v>Tuesday</v>
      </c>
      <c r="AF271" s="2">
        <v>0.76165509259259256</v>
      </c>
      <c r="AG271" s="2">
        <f t="shared" si="44"/>
        <v>0.75</v>
      </c>
      <c r="AH271" t="s">
        <v>23</v>
      </c>
    </row>
    <row r="272" spans="1:34" x14ac:dyDescent="0.25">
      <c r="A272">
        <v>1564836</v>
      </c>
      <c r="B272" t="s">
        <v>54</v>
      </c>
      <c r="E272">
        <v>53218</v>
      </c>
      <c r="F272" t="s">
        <v>20</v>
      </c>
      <c r="G272" t="s">
        <v>55</v>
      </c>
      <c r="H272">
        <v>5444</v>
      </c>
      <c r="I272" t="s">
        <v>81</v>
      </c>
      <c r="J272">
        <f>VLOOKUP(I272,Key!$A$1:$C$73,2,FALSE)</f>
        <v>43.058010000000003</v>
      </c>
      <c r="K272">
        <f>VLOOKUP(I272,Key!$A$1:$C$73,3,FALSE)</f>
        <v>-87.877300000000005</v>
      </c>
      <c r="L272" t="s">
        <v>89</v>
      </c>
      <c r="M272">
        <f>VLOOKUP(L272,Key!$A$1:$C$73,2,FALSE)</f>
        <v>43.060155999999999</v>
      </c>
      <c r="N272">
        <f>VLOOKUP(L272,Key!$A$1:$C$73,3,FALSE)</f>
        <v>-87.881258000000003</v>
      </c>
      <c r="O272">
        <v>35</v>
      </c>
      <c r="P272">
        <v>6</v>
      </c>
      <c r="Q272">
        <v>5.3</v>
      </c>
      <c r="R272">
        <v>5</v>
      </c>
      <c r="S272">
        <v>210</v>
      </c>
      <c r="T272">
        <f t="shared" si="36"/>
        <v>-1</v>
      </c>
      <c r="U272" s="1">
        <v>42829</v>
      </c>
      <c r="V272" s="13">
        <f t="shared" si="37"/>
        <v>42826</v>
      </c>
      <c r="W272" s="14">
        <f t="shared" si="38"/>
        <v>42829</v>
      </c>
      <c r="X272" s="1" t="str">
        <f t="shared" si="39"/>
        <v>Tuesday</v>
      </c>
      <c r="Y272" s="2">
        <v>0.77269675925925929</v>
      </c>
      <c r="Z272" s="2">
        <f t="shared" si="40"/>
        <v>0.79166666666666663</v>
      </c>
      <c r="AA272">
        <f>1</f>
        <v>1</v>
      </c>
      <c r="AB272" s="1">
        <v>42829</v>
      </c>
      <c r="AC272" s="13">
        <f t="shared" si="41"/>
        <v>42826</v>
      </c>
      <c r="AD272" s="14">
        <f t="shared" si="42"/>
        <v>42829</v>
      </c>
      <c r="AE272" s="1" t="str">
        <f t="shared" si="43"/>
        <v>Tuesday</v>
      </c>
      <c r="AF272" s="2">
        <v>0.79679398148148151</v>
      </c>
      <c r="AG272" s="2">
        <f t="shared" si="44"/>
        <v>0.79166666666666663</v>
      </c>
      <c r="AH272" t="s">
        <v>23</v>
      </c>
    </row>
    <row r="273" spans="1:34" x14ac:dyDescent="0.25">
      <c r="A273">
        <v>1564862</v>
      </c>
      <c r="B273" t="s">
        <v>54</v>
      </c>
      <c r="E273">
        <v>59601</v>
      </c>
      <c r="F273" t="s">
        <v>20</v>
      </c>
      <c r="G273" t="s">
        <v>55</v>
      </c>
      <c r="H273">
        <v>5417</v>
      </c>
      <c r="I273" t="s">
        <v>57</v>
      </c>
      <c r="J273">
        <f>VLOOKUP(I273,Key!$A$1:$C$73,2,FALSE)</f>
        <v>43.03913</v>
      </c>
      <c r="K273">
        <f>VLOOKUP(I273,Key!$A$1:$C$73,3,FALSE)</f>
        <v>-87.916150000000002</v>
      </c>
      <c r="L273" t="s">
        <v>37</v>
      </c>
      <c r="M273">
        <f>VLOOKUP(L273,Key!$A$1:$C$73,2,FALSE)</f>
        <v>43.049230000000001</v>
      </c>
      <c r="N273">
        <f>VLOOKUP(L273,Key!$A$1:$C$73,3,FALSE)</f>
        <v>-87.911940000000001</v>
      </c>
      <c r="O273">
        <v>13</v>
      </c>
      <c r="P273">
        <v>3</v>
      </c>
      <c r="Q273">
        <v>2</v>
      </c>
      <c r="R273">
        <v>1.9</v>
      </c>
      <c r="S273">
        <v>78</v>
      </c>
      <c r="T273">
        <f t="shared" si="36"/>
        <v>-1</v>
      </c>
      <c r="U273" s="1">
        <v>42829</v>
      </c>
      <c r="V273" s="13">
        <f t="shared" si="37"/>
        <v>42826</v>
      </c>
      <c r="W273" s="14">
        <f t="shared" si="38"/>
        <v>42829</v>
      </c>
      <c r="X273" s="1" t="str">
        <f t="shared" si="39"/>
        <v>Tuesday</v>
      </c>
      <c r="Y273" s="2">
        <v>0.78520833333333329</v>
      </c>
      <c r="Z273" s="2">
        <f t="shared" si="40"/>
        <v>0.79166666666666663</v>
      </c>
      <c r="AA273">
        <f>1</f>
        <v>1</v>
      </c>
      <c r="AB273" s="1">
        <v>42829</v>
      </c>
      <c r="AC273" s="13">
        <f t="shared" si="41"/>
        <v>42826</v>
      </c>
      <c r="AD273" s="14">
        <f t="shared" si="42"/>
        <v>42829</v>
      </c>
      <c r="AE273" s="1" t="str">
        <f t="shared" si="43"/>
        <v>Tuesday</v>
      </c>
      <c r="AF273" s="2">
        <v>0.79418981481481488</v>
      </c>
      <c r="AG273" s="2">
        <f t="shared" si="44"/>
        <v>0.79166666666666663</v>
      </c>
      <c r="AH273" t="s">
        <v>23</v>
      </c>
    </row>
    <row r="274" spans="1:34" x14ac:dyDescent="0.25">
      <c r="A274">
        <v>1564927</v>
      </c>
      <c r="B274" t="s">
        <v>54</v>
      </c>
      <c r="E274">
        <v>53216</v>
      </c>
      <c r="F274" t="s">
        <v>20</v>
      </c>
      <c r="G274" t="s">
        <v>55</v>
      </c>
      <c r="H274">
        <v>42</v>
      </c>
      <c r="I274" t="s">
        <v>72</v>
      </c>
      <c r="J274">
        <f>VLOOKUP(I274,Key!$A$1:$C$73,2,FALSE)</f>
        <v>43.060839999999999</v>
      </c>
      <c r="K274">
        <f>VLOOKUP(I274,Key!$A$1:$C$73,3,FALSE)</f>
        <v>-88.001940000000005</v>
      </c>
      <c r="L274" t="s">
        <v>72</v>
      </c>
      <c r="M274">
        <f>VLOOKUP(L274,Key!$A$1:$C$73,2,FALSE)</f>
        <v>43.060839999999999</v>
      </c>
      <c r="N274">
        <f>VLOOKUP(L274,Key!$A$1:$C$73,3,FALSE)</f>
        <v>-88.001940000000005</v>
      </c>
      <c r="O274">
        <v>17</v>
      </c>
      <c r="P274">
        <v>0</v>
      </c>
      <c r="Q274">
        <v>2.6</v>
      </c>
      <c r="R274">
        <v>2.4</v>
      </c>
      <c r="S274">
        <v>102</v>
      </c>
      <c r="T274">
        <f t="shared" si="36"/>
        <v>-1</v>
      </c>
      <c r="U274" s="1">
        <v>42829</v>
      </c>
      <c r="V274" s="13">
        <f t="shared" si="37"/>
        <v>42826</v>
      </c>
      <c r="W274" s="14">
        <f t="shared" si="38"/>
        <v>42829</v>
      </c>
      <c r="X274" s="1" t="str">
        <f t="shared" si="39"/>
        <v>Tuesday</v>
      </c>
      <c r="Y274" s="2">
        <v>0.82896990740740739</v>
      </c>
      <c r="Z274" s="2">
        <f t="shared" si="40"/>
        <v>0.83333333333333326</v>
      </c>
      <c r="AA274">
        <f>1</f>
        <v>1</v>
      </c>
      <c r="AB274" s="1">
        <v>42829</v>
      </c>
      <c r="AC274" s="13">
        <f t="shared" si="41"/>
        <v>42826</v>
      </c>
      <c r="AD274" s="14">
        <f t="shared" si="42"/>
        <v>42829</v>
      </c>
      <c r="AE274" s="1" t="str">
        <f t="shared" si="43"/>
        <v>Tuesday</v>
      </c>
      <c r="AF274" s="2">
        <v>0.84068287037037026</v>
      </c>
      <c r="AG274" s="2">
        <f t="shared" si="44"/>
        <v>0.83333333333333326</v>
      </c>
      <c r="AH274" t="s">
        <v>25</v>
      </c>
    </row>
    <row r="275" spans="1:34" x14ac:dyDescent="0.25">
      <c r="A275">
        <v>1565795</v>
      </c>
      <c r="B275" t="s">
        <v>54</v>
      </c>
      <c r="E275">
        <v>53202</v>
      </c>
      <c r="F275" t="s">
        <v>20</v>
      </c>
      <c r="G275" t="s">
        <v>55</v>
      </c>
      <c r="H275">
        <v>255</v>
      </c>
      <c r="I275" t="s">
        <v>62</v>
      </c>
      <c r="J275">
        <f>VLOOKUP(I275,Key!$A$1:$C$73,2,FALSE)</f>
        <v>43.052460000000004</v>
      </c>
      <c r="K275">
        <f>VLOOKUP(I275,Key!$A$1:$C$73,3,FALSE)</f>
        <v>-87.891000000000005</v>
      </c>
      <c r="L275" t="s">
        <v>44</v>
      </c>
      <c r="M275">
        <f>VLOOKUP(L275,Key!$A$1:$C$73,2,FALSE)</f>
        <v>43.03886</v>
      </c>
      <c r="N275">
        <f>VLOOKUP(L275,Key!$A$1:$C$73,3,FALSE)</f>
        <v>-87.902720000000002</v>
      </c>
      <c r="O275">
        <v>7</v>
      </c>
      <c r="P275">
        <v>3</v>
      </c>
      <c r="Q275">
        <v>1.1000000000000001</v>
      </c>
      <c r="R275">
        <v>1</v>
      </c>
      <c r="S275">
        <v>42</v>
      </c>
      <c r="T275">
        <f t="shared" si="36"/>
        <v>-1</v>
      </c>
      <c r="U275" s="1">
        <v>42842</v>
      </c>
      <c r="V275" s="13">
        <f t="shared" si="37"/>
        <v>42826</v>
      </c>
      <c r="W275" s="14">
        <f t="shared" si="38"/>
        <v>42842</v>
      </c>
      <c r="X275" s="1" t="str">
        <f t="shared" si="39"/>
        <v>Monday</v>
      </c>
      <c r="Y275" s="2">
        <v>0.29796296296296293</v>
      </c>
      <c r="Z275" s="2">
        <f t="shared" si="40"/>
        <v>0.29166666666666663</v>
      </c>
      <c r="AA275">
        <f>1</f>
        <v>1</v>
      </c>
      <c r="AB275" s="1">
        <v>42842</v>
      </c>
      <c r="AC275" s="13">
        <f t="shared" si="41"/>
        <v>42826</v>
      </c>
      <c r="AD275" s="14">
        <f t="shared" si="42"/>
        <v>42842</v>
      </c>
      <c r="AE275" s="1" t="str">
        <f t="shared" si="43"/>
        <v>Monday</v>
      </c>
      <c r="AF275" s="2">
        <v>0.30325231481481479</v>
      </c>
      <c r="AG275" s="2">
        <f t="shared" si="44"/>
        <v>0.29166666666666663</v>
      </c>
      <c r="AH275" t="s">
        <v>23</v>
      </c>
    </row>
    <row r="276" spans="1:34" x14ac:dyDescent="0.25">
      <c r="A276">
        <v>1565987</v>
      </c>
      <c r="B276" t="s">
        <v>54</v>
      </c>
      <c r="E276">
        <v>53233</v>
      </c>
      <c r="F276" t="s">
        <v>20</v>
      </c>
      <c r="G276" t="s">
        <v>55</v>
      </c>
      <c r="H276">
        <v>5450</v>
      </c>
      <c r="I276" t="s">
        <v>81</v>
      </c>
      <c r="J276">
        <f>VLOOKUP(I276,Key!$A$1:$C$73,2,FALSE)</f>
        <v>43.058010000000003</v>
      </c>
      <c r="K276">
        <f>VLOOKUP(I276,Key!$A$1:$C$73,3,FALSE)</f>
        <v>-87.877300000000005</v>
      </c>
      <c r="L276" t="s">
        <v>81</v>
      </c>
      <c r="M276">
        <f>VLOOKUP(L276,Key!$A$1:$C$73,2,FALSE)</f>
        <v>43.058010000000003</v>
      </c>
      <c r="N276">
        <f>VLOOKUP(L276,Key!$A$1:$C$73,3,FALSE)</f>
        <v>-87.877300000000005</v>
      </c>
      <c r="O276">
        <v>43</v>
      </c>
      <c r="P276">
        <v>6</v>
      </c>
      <c r="Q276">
        <v>6.5</v>
      </c>
      <c r="R276">
        <v>6.1</v>
      </c>
      <c r="S276">
        <v>258</v>
      </c>
      <c r="T276">
        <f t="shared" si="36"/>
        <v>-1</v>
      </c>
      <c r="U276" s="1">
        <v>42831</v>
      </c>
      <c r="V276" s="13">
        <f t="shared" si="37"/>
        <v>42826</v>
      </c>
      <c r="W276" s="14">
        <f t="shared" si="38"/>
        <v>42831</v>
      </c>
      <c r="X276" s="1" t="str">
        <f t="shared" si="39"/>
        <v>Thursday</v>
      </c>
      <c r="Y276" s="2">
        <v>0.53320601851851845</v>
      </c>
      <c r="Z276" s="2">
        <f t="shared" si="40"/>
        <v>0.54166666666666663</v>
      </c>
      <c r="AA276">
        <f>1</f>
        <v>1</v>
      </c>
      <c r="AB276" s="1">
        <v>42831</v>
      </c>
      <c r="AC276" s="13">
        <f t="shared" si="41"/>
        <v>42826</v>
      </c>
      <c r="AD276" s="14">
        <f t="shared" si="42"/>
        <v>42831</v>
      </c>
      <c r="AE276" s="1" t="str">
        <f t="shared" si="43"/>
        <v>Thursday</v>
      </c>
      <c r="AF276" s="2">
        <v>0.56304398148148149</v>
      </c>
      <c r="AG276" s="2">
        <f t="shared" si="44"/>
        <v>0.58333333333333326</v>
      </c>
      <c r="AH276" t="s">
        <v>25</v>
      </c>
    </row>
    <row r="277" spans="1:34" x14ac:dyDescent="0.25">
      <c r="A277">
        <v>1566351</v>
      </c>
      <c r="B277" t="s">
        <v>54</v>
      </c>
      <c r="E277">
        <v>53202</v>
      </c>
      <c r="F277" t="s">
        <v>20</v>
      </c>
      <c r="G277" t="s">
        <v>55</v>
      </c>
      <c r="H277">
        <v>11</v>
      </c>
      <c r="I277" t="s">
        <v>78</v>
      </c>
      <c r="J277">
        <f>VLOOKUP(I277,Key!$A$1:$C$73,2,FALSE)</f>
        <v>43.048200000000001</v>
      </c>
      <c r="K277">
        <f>VLOOKUP(I277,Key!$A$1:$C$73,3,FALSE)</f>
        <v>-87.900859999999994</v>
      </c>
      <c r="L277" t="s">
        <v>60</v>
      </c>
      <c r="M277">
        <f>VLOOKUP(L277,Key!$A$1:$C$73,2,FALSE)</f>
        <v>43.046570000000003</v>
      </c>
      <c r="N277">
        <f>VLOOKUP(L277,Key!$A$1:$C$73,3,FALSE)</f>
        <v>-87.908720000000002</v>
      </c>
      <c r="O277">
        <v>4</v>
      </c>
      <c r="P277">
        <v>0</v>
      </c>
      <c r="Q277">
        <v>0.6</v>
      </c>
      <c r="R277">
        <v>0.6</v>
      </c>
      <c r="S277">
        <v>24</v>
      </c>
      <c r="T277">
        <f t="shared" si="36"/>
        <v>-1</v>
      </c>
      <c r="U277" s="1">
        <v>42831</v>
      </c>
      <c r="V277" s="13">
        <f t="shared" si="37"/>
        <v>42826</v>
      </c>
      <c r="W277" s="14">
        <f t="shared" si="38"/>
        <v>42831</v>
      </c>
      <c r="X277" s="1" t="str">
        <f t="shared" si="39"/>
        <v>Thursday</v>
      </c>
      <c r="Y277" s="2">
        <v>0.96086805555555566</v>
      </c>
      <c r="Z277" s="2">
        <f t="shared" si="40"/>
        <v>0.95833333333333326</v>
      </c>
      <c r="AA277">
        <f>1</f>
        <v>1</v>
      </c>
      <c r="AB277" s="1">
        <v>42831</v>
      </c>
      <c r="AC277" s="13">
        <f t="shared" si="41"/>
        <v>42826</v>
      </c>
      <c r="AD277" s="14">
        <f t="shared" si="42"/>
        <v>42831</v>
      </c>
      <c r="AE277" s="1" t="str">
        <f t="shared" si="43"/>
        <v>Thursday</v>
      </c>
      <c r="AF277" s="2">
        <v>0.96319444444444446</v>
      </c>
      <c r="AG277" s="2">
        <f t="shared" si="44"/>
        <v>0.95833333333333326</v>
      </c>
      <c r="AH277" t="s">
        <v>23</v>
      </c>
    </row>
    <row r="278" spans="1:34" x14ac:dyDescent="0.25">
      <c r="A278">
        <v>1567032</v>
      </c>
      <c r="B278" t="s">
        <v>54</v>
      </c>
      <c r="E278">
        <v>53202</v>
      </c>
      <c r="F278" t="s">
        <v>20</v>
      </c>
      <c r="G278" t="s">
        <v>55</v>
      </c>
      <c r="H278">
        <v>11</v>
      </c>
      <c r="I278" t="s">
        <v>62</v>
      </c>
      <c r="J278">
        <f>VLOOKUP(I278,Key!$A$1:$C$73,2,FALSE)</f>
        <v>43.052460000000004</v>
      </c>
      <c r="K278">
        <f>VLOOKUP(I278,Key!$A$1:$C$73,3,FALSE)</f>
        <v>-87.891000000000005</v>
      </c>
      <c r="L278" t="s">
        <v>62</v>
      </c>
      <c r="M278">
        <f>VLOOKUP(L278,Key!$A$1:$C$73,2,FALSE)</f>
        <v>43.052460000000004</v>
      </c>
      <c r="N278">
        <f>VLOOKUP(L278,Key!$A$1:$C$73,3,FALSE)</f>
        <v>-87.891000000000005</v>
      </c>
      <c r="O278">
        <v>91</v>
      </c>
      <c r="P278">
        <v>9</v>
      </c>
      <c r="Q278">
        <v>13.7</v>
      </c>
      <c r="R278">
        <v>13</v>
      </c>
      <c r="S278">
        <v>546</v>
      </c>
      <c r="T278">
        <f t="shared" si="36"/>
        <v>-1</v>
      </c>
      <c r="U278" s="1">
        <v>42832</v>
      </c>
      <c r="V278" s="13">
        <f t="shared" si="37"/>
        <v>42826</v>
      </c>
      <c r="W278" s="14">
        <f t="shared" si="38"/>
        <v>42832</v>
      </c>
      <c r="X278" s="1" t="str">
        <f t="shared" si="39"/>
        <v>Friday</v>
      </c>
      <c r="Y278" s="2">
        <v>0.54471064814814818</v>
      </c>
      <c r="Z278" s="2">
        <f t="shared" si="40"/>
        <v>0.54166666666666663</v>
      </c>
      <c r="AA278">
        <f>1</f>
        <v>1</v>
      </c>
      <c r="AB278" s="1">
        <v>42832</v>
      </c>
      <c r="AC278" s="13">
        <f t="shared" si="41"/>
        <v>42826</v>
      </c>
      <c r="AD278" s="14">
        <f t="shared" si="42"/>
        <v>42832</v>
      </c>
      <c r="AE278" s="1" t="str">
        <f t="shared" si="43"/>
        <v>Friday</v>
      </c>
      <c r="AF278" s="2">
        <v>0.60811342592592588</v>
      </c>
      <c r="AG278" s="2">
        <f t="shared" si="44"/>
        <v>0.625</v>
      </c>
      <c r="AH278" t="s">
        <v>25</v>
      </c>
    </row>
    <row r="279" spans="1:34" x14ac:dyDescent="0.25">
      <c r="A279">
        <v>1567156</v>
      </c>
      <c r="B279" t="s">
        <v>54</v>
      </c>
      <c r="E279">
        <v>53215</v>
      </c>
      <c r="F279" t="s">
        <v>20</v>
      </c>
      <c r="G279" t="s">
        <v>55</v>
      </c>
      <c r="H279">
        <v>5588</v>
      </c>
      <c r="I279" t="s">
        <v>77</v>
      </c>
      <c r="J279">
        <f>VLOOKUP(I279,Key!$A$1:$C$73,2,FALSE)</f>
        <v>43.036900000000003</v>
      </c>
      <c r="K279">
        <f>VLOOKUP(I279,Key!$A$1:$C$73,3,FALSE)</f>
        <v>-87.89667</v>
      </c>
      <c r="L279" t="s">
        <v>77</v>
      </c>
      <c r="M279">
        <f>VLOOKUP(L279,Key!$A$1:$C$73,2,FALSE)</f>
        <v>43.036900000000003</v>
      </c>
      <c r="N279">
        <f>VLOOKUP(L279,Key!$A$1:$C$73,3,FALSE)</f>
        <v>-87.89667</v>
      </c>
      <c r="O279">
        <v>18</v>
      </c>
      <c r="P279">
        <v>3</v>
      </c>
      <c r="Q279">
        <v>2.7</v>
      </c>
      <c r="R279">
        <v>2.6</v>
      </c>
      <c r="S279">
        <v>108</v>
      </c>
      <c r="T279">
        <f t="shared" si="36"/>
        <v>-1</v>
      </c>
      <c r="U279" s="1">
        <v>42832</v>
      </c>
      <c r="V279" s="13">
        <f t="shared" si="37"/>
        <v>42826</v>
      </c>
      <c r="W279" s="14">
        <f t="shared" si="38"/>
        <v>42832</v>
      </c>
      <c r="X279" s="1" t="str">
        <f t="shared" si="39"/>
        <v>Friday</v>
      </c>
      <c r="Y279" s="2">
        <v>0.58488425925925924</v>
      </c>
      <c r="Z279" s="2">
        <f t="shared" si="40"/>
        <v>0.58333333333333326</v>
      </c>
      <c r="AA279">
        <f>1</f>
        <v>1</v>
      </c>
      <c r="AB279" s="1">
        <v>42832</v>
      </c>
      <c r="AC279" s="13">
        <f t="shared" si="41"/>
        <v>42826</v>
      </c>
      <c r="AD279" s="14">
        <f t="shared" si="42"/>
        <v>42832</v>
      </c>
      <c r="AE279" s="1" t="str">
        <f t="shared" si="43"/>
        <v>Friday</v>
      </c>
      <c r="AF279" s="2">
        <v>0.5974652777777778</v>
      </c>
      <c r="AG279" s="2">
        <f t="shared" si="44"/>
        <v>0.58333333333333326</v>
      </c>
      <c r="AH279" t="s">
        <v>25</v>
      </c>
    </row>
    <row r="280" spans="1:34" x14ac:dyDescent="0.25">
      <c r="A280">
        <v>1567157</v>
      </c>
      <c r="B280" t="s">
        <v>54</v>
      </c>
      <c r="F280" t="s">
        <v>20</v>
      </c>
      <c r="G280" t="s">
        <v>55</v>
      </c>
      <c r="H280">
        <v>5540</v>
      </c>
      <c r="I280" t="s">
        <v>65</v>
      </c>
      <c r="J280">
        <f>VLOOKUP(I280,Key!$A$1:$C$73,2,FALSE)</f>
        <v>43.077359999999999</v>
      </c>
      <c r="K280">
        <f>VLOOKUP(I280,Key!$A$1:$C$73,3,FALSE)</f>
        <v>-87.880769999999998</v>
      </c>
      <c r="L280" t="s">
        <v>80</v>
      </c>
      <c r="M280">
        <f>VLOOKUP(L280,Key!$A$1:$C$73,2,FALSE)</f>
        <v>43.060250000000003</v>
      </c>
      <c r="N280">
        <f>VLOOKUP(L280,Key!$A$1:$C$73,3,FALSE)</f>
        <v>-87.892169999999993</v>
      </c>
      <c r="O280">
        <v>12</v>
      </c>
      <c r="P280">
        <v>3</v>
      </c>
      <c r="Q280">
        <v>1.8</v>
      </c>
      <c r="R280">
        <v>1.7</v>
      </c>
      <c r="S280">
        <v>72</v>
      </c>
      <c r="T280">
        <f t="shared" si="36"/>
        <v>-1</v>
      </c>
      <c r="U280" s="1">
        <v>42832</v>
      </c>
      <c r="V280" s="13">
        <f t="shared" si="37"/>
        <v>42826</v>
      </c>
      <c r="W280" s="14">
        <f t="shared" si="38"/>
        <v>42832</v>
      </c>
      <c r="X280" s="1" t="str">
        <f t="shared" si="39"/>
        <v>Friday</v>
      </c>
      <c r="Y280" s="2">
        <v>0.5846527777777778</v>
      </c>
      <c r="Z280" s="2">
        <f t="shared" si="40"/>
        <v>0.58333333333333326</v>
      </c>
      <c r="AA280">
        <f>1</f>
        <v>1</v>
      </c>
      <c r="AB280" s="1">
        <v>42832</v>
      </c>
      <c r="AC280" s="13">
        <f t="shared" si="41"/>
        <v>42826</v>
      </c>
      <c r="AD280" s="14">
        <f t="shared" si="42"/>
        <v>42832</v>
      </c>
      <c r="AE280" s="1" t="str">
        <f t="shared" si="43"/>
        <v>Friday</v>
      </c>
      <c r="AF280" s="2">
        <v>0.59277777777777774</v>
      </c>
      <c r="AG280" s="2">
        <f t="shared" si="44"/>
        <v>0.58333333333333326</v>
      </c>
      <c r="AH280" t="s">
        <v>23</v>
      </c>
    </row>
    <row r="281" spans="1:34" x14ac:dyDescent="0.25">
      <c r="A281">
        <v>1567307</v>
      </c>
      <c r="B281" t="s">
        <v>54</v>
      </c>
      <c r="E281">
        <v>53225</v>
      </c>
      <c r="F281" t="s">
        <v>20</v>
      </c>
      <c r="G281" t="s">
        <v>55</v>
      </c>
      <c r="H281">
        <v>274</v>
      </c>
      <c r="I281" t="s">
        <v>37</v>
      </c>
      <c r="J281">
        <f>VLOOKUP(I281,Key!$A$1:$C$73,2,FALSE)</f>
        <v>43.049230000000001</v>
      </c>
      <c r="K281">
        <f>VLOOKUP(I281,Key!$A$1:$C$73,3,FALSE)</f>
        <v>-87.911940000000001</v>
      </c>
      <c r="L281" t="s">
        <v>37</v>
      </c>
      <c r="M281">
        <f>VLOOKUP(L281,Key!$A$1:$C$73,2,FALSE)</f>
        <v>43.049230000000001</v>
      </c>
      <c r="N281">
        <f>VLOOKUP(L281,Key!$A$1:$C$73,3,FALSE)</f>
        <v>-87.911940000000001</v>
      </c>
      <c r="O281">
        <v>149</v>
      </c>
      <c r="P281">
        <v>15</v>
      </c>
      <c r="Q281">
        <v>18</v>
      </c>
      <c r="R281">
        <v>17.100000000000001</v>
      </c>
      <c r="S281">
        <v>720</v>
      </c>
      <c r="T281">
        <f t="shared" si="36"/>
        <v>-1</v>
      </c>
      <c r="U281" s="1">
        <v>42832</v>
      </c>
      <c r="V281" s="13">
        <f t="shared" si="37"/>
        <v>42826</v>
      </c>
      <c r="W281" s="14">
        <f t="shared" si="38"/>
        <v>42832</v>
      </c>
      <c r="X281" s="1" t="str">
        <f t="shared" si="39"/>
        <v>Friday</v>
      </c>
      <c r="Y281" s="2">
        <v>0.63187499999999996</v>
      </c>
      <c r="Z281" s="2">
        <f t="shared" si="40"/>
        <v>0.625</v>
      </c>
      <c r="AA281">
        <f>1</f>
        <v>1</v>
      </c>
      <c r="AB281" s="1">
        <v>42832</v>
      </c>
      <c r="AC281" s="13">
        <f t="shared" si="41"/>
        <v>42826</v>
      </c>
      <c r="AD281" s="14">
        <f t="shared" si="42"/>
        <v>42832</v>
      </c>
      <c r="AE281" s="1" t="str">
        <f t="shared" si="43"/>
        <v>Friday</v>
      </c>
      <c r="AF281" s="2">
        <v>0.7350578703703704</v>
      </c>
      <c r="AG281" s="2">
        <f t="shared" si="44"/>
        <v>0.75</v>
      </c>
      <c r="AH281" t="s">
        <v>25</v>
      </c>
    </row>
    <row r="282" spans="1:34" x14ac:dyDescent="0.25">
      <c r="A282">
        <v>1567444</v>
      </c>
      <c r="B282" t="s">
        <v>54</v>
      </c>
      <c r="E282">
        <v>60102</v>
      </c>
      <c r="F282" t="s">
        <v>20</v>
      </c>
      <c r="G282" t="s">
        <v>55</v>
      </c>
      <c r="H282">
        <v>11085</v>
      </c>
      <c r="I282" t="s">
        <v>60</v>
      </c>
      <c r="J282">
        <f>VLOOKUP(I282,Key!$A$1:$C$73,2,FALSE)</f>
        <v>43.046570000000003</v>
      </c>
      <c r="K282">
        <f>VLOOKUP(I282,Key!$A$1:$C$73,3,FALSE)</f>
        <v>-87.908720000000002</v>
      </c>
      <c r="L282" t="s">
        <v>60</v>
      </c>
      <c r="M282">
        <f>VLOOKUP(L282,Key!$A$1:$C$73,2,FALSE)</f>
        <v>43.046570000000003</v>
      </c>
      <c r="N282">
        <f>VLOOKUP(L282,Key!$A$1:$C$73,3,FALSE)</f>
        <v>-87.908720000000002</v>
      </c>
      <c r="O282">
        <v>151</v>
      </c>
      <c r="P282">
        <v>15</v>
      </c>
      <c r="Q282">
        <v>18</v>
      </c>
      <c r="R282">
        <v>17.100000000000001</v>
      </c>
      <c r="S282">
        <v>720</v>
      </c>
      <c r="T282">
        <f t="shared" si="36"/>
        <v>-1</v>
      </c>
      <c r="U282" s="1">
        <v>42832</v>
      </c>
      <c r="V282" s="13">
        <f t="shared" si="37"/>
        <v>42826</v>
      </c>
      <c r="W282" s="14">
        <f t="shared" si="38"/>
        <v>42832</v>
      </c>
      <c r="X282" s="1" t="str">
        <f t="shared" si="39"/>
        <v>Friday</v>
      </c>
      <c r="Y282" s="2">
        <v>0.68350694444444438</v>
      </c>
      <c r="Z282" s="2">
        <f t="shared" si="40"/>
        <v>0.66666666666666663</v>
      </c>
      <c r="AA282">
        <f>1</f>
        <v>1</v>
      </c>
      <c r="AB282" s="1">
        <v>42832</v>
      </c>
      <c r="AC282" s="13">
        <f t="shared" si="41"/>
        <v>42826</v>
      </c>
      <c r="AD282" s="14">
        <f t="shared" si="42"/>
        <v>42832</v>
      </c>
      <c r="AE282" s="1" t="str">
        <f t="shared" si="43"/>
        <v>Friday</v>
      </c>
      <c r="AF282" s="2">
        <v>0.7883796296296296</v>
      </c>
      <c r="AG282" s="2">
        <f t="shared" si="44"/>
        <v>0.79166666666666663</v>
      </c>
      <c r="AH282" t="s">
        <v>25</v>
      </c>
    </row>
    <row r="283" spans="1:34" x14ac:dyDescent="0.25">
      <c r="A283">
        <v>1567656</v>
      </c>
      <c r="B283" t="s">
        <v>54</v>
      </c>
      <c r="E283">
        <v>53233</v>
      </c>
      <c r="F283" t="s">
        <v>20</v>
      </c>
      <c r="G283" t="s">
        <v>55</v>
      </c>
      <c r="H283">
        <v>88</v>
      </c>
      <c r="I283" t="s">
        <v>84</v>
      </c>
      <c r="J283">
        <f>VLOOKUP(I283,Key!$A$1:$C$73,2,FALSE)</f>
        <v>43.040154000000001</v>
      </c>
      <c r="K283">
        <f>VLOOKUP(I283,Key!$A$1:$C$73,3,FALSE)</f>
        <v>-87.932113000000001</v>
      </c>
      <c r="L283" t="s">
        <v>84</v>
      </c>
      <c r="M283">
        <f>VLOOKUP(L283,Key!$A$1:$C$73,2,FALSE)</f>
        <v>43.040154000000001</v>
      </c>
      <c r="N283">
        <f>VLOOKUP(L283,Key!$A$1:$C$73,3,FALSE)</f>
        <v>-87.932113000000001</v>
      </c>
      <c r="O283">
        <v>93</v>
      </c>
      <c r="P283">
        <v>0</v>
      </c>
      <c r="Q283">
        <v>14</v>
      </c>
      <c r="R283">
        <v>13.3</v>
      </c>
      <c r="S283">
        <v>558</v>
      </c>
      <c r="T283">
        <f t="shared" si="36"/>
        <v>-1</v>
      </c>
      <c r="U283" s="1">
        <v>42832</v>
      </c>
      <c r="V283" s="13">
        <f t="shared" si="37"/>
        <v>42826</v>
      </c>
      <c r="W283" s="14">
        <f t="shared" si="38"/>
        <v>42832</v>
      </c>
      <c r="X283" s="1" t="str">
        <f t="shared" si="39"/>
        <v>Friday</v>
      </c>
      <c r="Y283" s="2">
        <v>0.77953703703703703</v>
      </c>
      <c r="Z283" s="2">
        <f t="shared" si="40"/>
        <v>0.79166666666666663</v>
      </c>
      <c r="AA283">
        <f>1</f>
        <v>1</v>
      </c>
      <c r="AB283" s="1">
        <v>42832</v>
      </c>
      <c r="AC283" s="13">
        <f t="shared" si="41"/>
        <v>42826</v>
      </c>
      <c r="AD283" s="14">
        <f t="shared" si="42"/>
        <v>42832</v>
      </c>
      <c r="AE283" s="1" t="str">
        <f t="shared" si="43"/>
        <v>Friday</v>
      </c>
      <c r="AF283" s="2">
        <v>0.84392361111111114</v>
      </c>
      <c r="AG283" s="2">
        <f t="shared" si="44"/>
        <v>0.83333333333333326</v>
      </c>
      <c r="AH283" t="s">
        <v>25</v>
      </c>
    </row>
    <row r="284" spans="1:34" x14ac:dyDescent="0.25">
      <c r="A284">
        <v>1567909</v>
      </c>
      <c r="B284" t="s">
        <v>54</v>
      </c>
      <c r="E284">
        <v>53202</v>
      </c>
      <c r="F284" t="s">
        <v>20</v>
      </c>
      <c r="G284" t="s">
        <v>55</v>
      </c>
      <c r="H284">
        <v>11061</v>
      </c>
      <c r="I284" t="s">
        <v>36</v>
      </c>
      <c r="J284">
        <f>VLOOKUP(I284,Key!$A$1:$C$73,2,FALSE)</f>
        <v>43.03519</v>
      </c>
      <c r="K284">
        <f>VLOOKUP(I284,Key!$A$1:$C$73,3,FALSE)</f>
        <v>-87.907390000000007</v>
      </c>
      <c r="L284" t="s">
        <v>62</v>
      </c>
      <c r="M284">
        <f>VLOOKUP(L284,Key!$A$1:$C$73,2,FALSE)</f>
        <v>43.052460000000004</v>
      </c>
      <c r="N284">
        <f>VLOOKUP(L284,Key!$A$1:$C$73,3,FALSE)</f>
        <v>-87.891000000000005</v>
      </c>
      <c r="O284">
        <v>15</v>
      </c>
      <c r="P284">
        <v>3</v>
      </c>
      <c r="Q284">
        <v>2.2999999999999998</v>
      </c>
      <c r="R284">
        <v>2.1</v>
      </c>
      <c r="S284">
        <v>90</v>
      </c>
      <c r="T284">
        <f t="shared" si="36"/>
        <v>-1</v>
      </c>
      <c r="U284" s="1">
        <v>42832</v>
      </c>
      <c r="V284" s="13">
        <f t="shared" si="37"/>
        <v>42826</v>
      </c>
      <c r="W284" s="14">
        <f t="shared" si="38"/>
        <v>42832</v>
      </c>
      <c r="X284" s="1" t="str">
        <f t="shared" si="39"/>
        <v>Friday</v>
      </c>
      <c r="Y284" s="2">
        <v>0.9103472222222222</v>
      </c>
      <c r="Z284" s="2">
        <f t="shared" si="40"/>
        <v>0.91666666666666663</v>
      </c>
      <c r="AA284">
        <f>1</f>
        <v>1</v>
      </c>
      <c r="AB284" s="1">
        <v>42832</v>
      </c>
      <c r="AC284" s="13">
        <f t="shared" si="41"/>
        <v>42826</v>
      </c>
      <c r="AD284" s="14">
        <f t="shared" si="42"/>
        <v>42832</v>
      </c>
      <c r="AE284" s="1" t="str">
        <f t="shared" si="43"/>
        <v>Friday</v>
      </c>
      <c r="AF284" s="2">
        <v>0.92057870370370365</v>
      </c>
      <c r="AG284" s="2">
        <f t="shared" si="44"/>
        <v>0.91666666666666663</v>
      </c>
      <c r="AH284" t="s">
        <v>23</v>
      </c>
    </row>
    <row r="285" spans="1:34" x14ac:dyDescent="0.25">
      <c r="A285">
        <v>1567979</v>
      </c>
      <c r="B285" t="s">
        <v>54</v>
      </c>
      <c r="E285">
        <v>53205</v>
      </c>
      <c r="F285" t="s">
        <v>20</v>
      </c>
      <c r="G285" t="s">
        <v>55</v>
      </c>
      <c r="H285">
        <v>17</v>
      </c>
      <c r="I285" t="s">
        <v>96</v>
      </c>
      <c r="J285">
        <f>VLOOKUP(I285,Key!$A$1:$C$73,2,FALSE)</f>
        <v>43.051119999999997</v>
      </c>
      <c r="K285">
        <f>VLOOKUP(I285,Key!$A$1:$C$73,3,FALSE)</f>
        <v>-87.918819999999997</v>
      </c>
      <c r="L285" t="s">
        <v>96</v>
      </c>
      <c r="M285">
        <f>VLOOKUP(L285,Key!$A$1:$C$73,2,FALSE)</f>
        <v>43.051119999999997</v>
      </c>
      <c r="N285">
        <f>VLOOKUP(L285,Key!$A$1:$C$73,3,FALSE)</f>
        <v>-87.918819999999997</v>
      </c>
      <c r="O285">
        <v>86</v>
      </c>
      <c r="P285">
        <v>9</v>
      </c>
      <c r="Q285">
        <v>12.9</v>
      </c>
      <c r="R285">
        <v>12.3</v>
      </c>
      <c r="S285">
        <v>516</v>
      </c>
      <c r="T285">
        <f t="shared" si="36"/>
        <v>-1</v>
      </c>
      <c r="U285" s="1">
        <v>42834</v>
      </c>
      <c r="V285" s="13">
        <f t="shared" si="37"/>
        <v>42826</v>
      </c>
      <c r="W285" s="14">
        <f t="shared" si="38"/>
        <v>42834</v>
      </c>
      <c r="X285" s="1" t="str">
        <f t="shared" si="39"/>
        <v>Sunday</v>
      </c>
      <c r="Y285" s="2">
        <v>0.9654166666666667</v>
      </c>
      <c r="Z285" s="2">
        <f t="shared" si="40"/>
        <v>0.95833333333333326</v>
      </c>
      <c r="AA285">
        <f>1</f>
        <v>1</v>
      </c>
      <c r="AB285" s="1">
        <v>42835</v>
      </c>
      <c r="AC285" s="13">
        <f t="shared" si="41"/>
        <v>42826</v>
      </c>
      <c r="AD285" s="14">
        <f t="shared" si="42"/>
        <v>42835</v>
      </c>
      <c r="AE285" s="1" t="str">
        <f t="shared" si="43"/>
        <v>Monday</v>
      </c>
      <c r="AF285" s="2">
        <v>2.5624999999999998E-2</v>
      </c>
      <c r="AG285" s="2">
        <f t="shared" si="44"/>
        <v>4.1666666666666664E-2</v>
      </c>
      <c r="AH285" t="s">
        <v>25</v>
      </c>
    </row>
    <row r="286" spans="1:34" x14ac:dyDescent="0.25">
      <c r="A286">
        <v>1567999</v>
      </c>
      <c r="B286" t="s">
        <v>54</v>
      </c>
      <c r="E286">
        <v>53208</v>
      </c>
      <c r="F286" t="s">
        <v>20</v>
      </c>
      <c r="G286" t="s">
        <v>55</v>
      </c>
      <c r="H286">
        <v>244</v>
      </c>
      <c r="I286" t="s">
        <v>81</v>
      </c>
      <c r="J286">
        <f>VLOOKUP(I286,Key!$A$1:$C$73,2,FALSE)</f>
        <v>43.058010000000003</v>
      </c>
      <c r="K286">
        <f>VLOOKUP(I286,Key!$A$1:$C$73,3,FALSE)</f>
        <v>-87.877300000000005</v>
      </c>
      <c r="L286" t="s">
        <v>81</v>
      </c>
      <c r="M286">
        <f>VLOOKUP(L286,Key!$A$1:$C$73,2,FALSE)</f>
        <v>43.058010000000003</v>
      </c>
      <c r="N286">
        <f>VLOOKUP(L286,Key!$A$1:$C$73,3,FALSE)</f>
        <v>-87.877300000000005</v>
      </c>
      <c r="O286">
        <v>53</v>
      </c>
      <c r="P286">
        <v>6</v>
      </c>
      <c r="Q286">
        <v>8</v>
      </c>
      <c r="R286">
        <v>7.6</v>
      </c>
      <c r="S286">
        <v>318</v>
      </c>
      <c r="T286">
        <f t="shared" si="36"/>
        <v>-1</v>
      </c>
      <c r="U286" s="1">
        <v>42832</v>
      </c>
      <c r="V286" s="13">
        <f t="shared" si="37"/>
        <v>42826</v>
      </c>
      <c r="W286" s="14">
        <f t="shared" si="38"/>
        <v>42832</v>
      </c>
      <c r="X286" s="1" t="str">
        <f t="shared" si="39"/>
        <v>Friday</v>
      </c>
      <c r="Y286" s="2">
        <v>0.98283564814814817</v>
      </c>
      <c r="Z286" s="2">
        <f t="shared" si="40"/>
        <v>1</v>
      </c>
      <c r="AA286">
        <f>1</f>
        <v>1</v>
      </c>
      <c r="AB286" s="1">
        <v>42833</v>
      </c>
      <c r="AC286" s="13">
        <f t="shared" si="41"/>
        <v>42826</v>
      </c>
      <c r="AD286" s="14">
        <f t="shared" si="42"/>
        <v>42833</v>
      </c>
      <c r="AE286" s="1" t="str">
        <f t="shared" si="43"/>
        <v>Saturday</v>
      </c>
      <c r="AF286" s="2">
        <v>1.96875E-2</v>
      </c>
      <c r="AG286" s="2">
        <f t="shared" si="44"/>
        <v>0</v>
      </c>
      <c r="AH286" t="s">
        <v>25</v>
      </c>
    </row>
    <row r="287" spans="1:34" x14ac:dyDescent="0.25">
      <c r="A287">
        <v>1568203</v>
      </c>
      <c r="B287" t="s">
        <v>54</v>
      </c>
      <c r="F287" t="s">
        <v>20</v>
      </c>
      <c r="G287" t="s">
        <v>55</v>
      </c>
      <c r="H287">
        <v>116</v>
      </c>
      <c r="I287" t="s">
        <v>84</v>
      </c>
      <c r="J287">
        <f>VLOOKUP(I287,Key!$A$1:$C$73,2,FALSE)</f>
        <v>43.040154000000001</v>
      </c>
      <c r="K287">
        <f>VLOOKUP(I287,Key!$A$1:$C$73,3,FALSE)</f>
        <v>-87.932113000000001</v>
      </c>
      <c r="L287" t="s">
        <v>38</v>
      </c>
      <c r="M287">
        <f>VLOOKUP(L287,Key!$A$1:$C$73,2,FALSE)</f>
        <v>43.038649999999997</v>
      </c>
      <c r="N287">
        <f>VLOOKUP(L287,Key!$A$1:$C$73,3,FALSE)</f>
        <v>-87.921930000000003</v>
      </c>
      <c r="O287">
        <v>25</v>
      </c>
      <c r="P287">
        <v>0</v>
      </c>
      <c r="Q287">
        <v>3.8</v>
      </c>
      <c r="R287">
        <v>3.6</v>
      </c>
      <c r="S287">
        <v>150</v>
      </c>
      <c r="T287">
        <f t="shared" si="36"/>
        <v>-1</v>
      </c>
      <c r="U287" s="1">
        <v>42833</v>
      </c>
      <c r="V287" s="13">
        <f t="shared" si="37"/>
        <v>42826</v>
      </c>
      <c r="W287" s="14">
        <f t="shared" si="38"/>
        <v>42833</v>
      </c>
      <c r="X287" s="1" t="str">
        <f t="shared" si="39"/>
        <v>Saturday</v>
      </c>
      <c r="Y287" s="2">
        <v>0.40116898148148145</v>
      </c>
      <c r="Z287" s="2">
        <f t="shared" si="40"/>
        <v>0.41666666666666663</v>
      </c>
      <c r="AA287">
        <f>1</f>
        <v>1</v>
      </c>
      <c r="AB287" s="1">
        <v>42833</v>
      </c>
      <c r="AC287" s="13">
        <f t="shared" si="41"/>
        <v>42826</v>
      </c>
      <c r="AD287" s="14">
        <f t="shared" si="42"/>
        <v>42833</v>
      </c>
      <c r="AE287" s="1" t="str">
        <f t="shared" si="43"/>
        <v>Saturday</v>
      </c>
      <c r="AF287" s="2">
        <v>0.41873842592592592</v>
      </c>
      <c r="AG287" s="2">
        <f t="shared" si="44"/>
        <v>0.41666666666666663</v>
      </c>
      <c r="AH287" t="s">
        <v>23</v>
      </c>
    </row>
    <row r="288" spans="1:34" x14ac:dyDescent="0.25">
      <c r="A288">
        <v>1568277</v>
      </c>
      <c r="B288" t="s">
        <v>54</v>
      </c>
      <c r="E288">
        <v>52402</v>
      </c>
      <c r="F288" t="s">
        <v>20</v>
      </c>
      <c r="G288" t="s">
        <v>55</v>
      </c>
      <c r="H288">
        <v>5537</v>
      </c>
      <c r="I288" t="s">
        <v>28</v>
      </c>
      <c r="J288">
        <f>VLOOKUP(I288,Key!$A$1:$C$73,2,FALSE)</f>
        <v>43.038580000000003</v>
      </c>
      <c r="K288">
        <f>VLOOKUP(I288,Key!$A$1:$C$73,3,FALSE)</f>
        <v>-87.90934</v>
      </c>
      <c r="L288" t="s">
        <v>74</v>
      </c>
      <c r="M288">
        <f>VLOOKUP(L288,Key!$A$1:$C$73,2,FALSE)</f>
        <v>43.05536</v>
      </c>
      <c r="N288">
        <f>VLOOKUP(L288,Key!$A$1:$C$73,3,FALSE)</f>
        <v>-87.90504</v>
      </c>
      <c r="O288">
        <v>10</v>
      </c>
      <c r="P288">
        <v>3</v>
      </c>
      <c r="Q288">
        <v>1.5</v>
      </c>
      <c r="R288">
        <v>1.4</v>
      </c>
      <c r="S288">
        <v>60</v>
      </c>
      <c r="T288">
        <f t="shared" si="36"/>
        <v>-1</v>
      </c>
      <c r="U288" s="1">
        <v>42833</v>
      </c>
      <c r="V288" s="13">
        <f t="shared" si="37"/>
        <v>42826</v>
      </c>
      <c r="W288" s="14">
        <f t="shared" si="38"/>
        <v>42833</v>
      </c>
      <c r="X288" s="1" t="str">
        <f t="shared" si="39"/>
        <v>Saturday</v>
      </c>
      <c r="Y288" s="2">
        <v>0.43511574074074072</v>
      </c>
      <c r="Z288" s="2">
        <f t="shared" si="40"/>
        <v>0.41666666666666663</v>
      </c>
      <c r="AA288">
        <f>1</f>
        <v>1</v>
      </c>
      <c r="AB288" s="1">
        <v>42833</v>
      </c>
      <c r="AC288" s="13">
        <f t="shared" si="41"/>
        <v>42826</v>
      </c>
      <c r="AD288" s="14">
        <f t="shared" si="42"/>
        <v>42833</v>
      </c>
      <c r="AE288" s="1" t="str">
        <f t="shared" si="43"/>
        <v>Saturday</v>
      </c>
      <c r="AF288" s="2">
        <v>0.44173611111111111</v>
      </c>
      <c r="AG288" s="2">
        <f t="shared" si="44"/>
        <v>0.45833333333333331</v>
      </c>
      <c r="AH288" t="s">
        <v>23</v>
      </c>
    </row>
    <row r="289" spans="1:34" x14ac:dyDescent="0.25">
      <c r="A289">
        <v>1568279</v>
      </c>
      <c r="B289" t="s">
        <v>54</v>
      </c>
      <c r="E289">
        <v>50266</v>
      </c>
      <c r="F289" t="s">
        <v>20</v>
      </c>
      <c r="G289" t="s">
        <v>55</v>
      </c>
      <c r="H289">
        <v>5472</v>
      </c>
      <c r="I289" t="s">
        <v>28</v>
      </c>
      <c r="J289">
        <f>VLOOKUP(I289,Key!$A$1:$C$73,2,FALSE)</f>
        <v>43.038580000000003</v>
      </c>
      <c r="K289">
        <f>VLOOKUP(I289,Key!$A$1:$C$73,3,FALSE)</f>
        <v>-87.90934</v>
      </c>
      <c r="L289" t="s">
        <v>74</v>
      </c>
      <c r="M289">
        <f>VLOOKUP(L289,Key!$A$1:$C$73,2,FALSE)</f>
        <v>43.05536</v>
      </c>
      <c r="N289">
        <f>VLOOKUP(L289,Key!$A$1:$C$73,3,FALSE)</f>
        <v>-87.90504</v>
      </c>
      <c r="O289">
        <v>9</v>
      </c>
      <c r="P289">
        <v>3</v>
      </c>
      <c r="Q289">
        <v>1.4</v>
      </c>
      <c r="R289">
        <v>1.3</v>
      </c>
      <c r="S289">
        <v>54</v>
      </c>
      <c r="T289">
        <f t="shared" si="36"/>
        <v>-1</v>
      </c>
      <c r="U289" s="1">
        <v>42833</v>
      </c>
      <c r="V289" s="13">
        <f t="shared" si="37"/>
        <v>42826</v>
      </c>
      <c r="W289" s="14">
        <f t="shared" si="38"/>
        <v>42833</v>
      </c>
      <c r="X289" s="1" t="str">
        <f t="shared" si="39"/>
        <v>Saturday</v>
      </c>
      <c r="Y289" s="2">
        <v>0.43559027777777781</v>
      </c>
      <c r="Z289" s="2">
        <f t="shared" si="40"/>
        <v>0.41666666666666663</v>
      </c>
      <c r="AA289">
        <f>1</f>
        <v>1</v>
      </c>
      <c r="AB289" s="1">
        <v>42833</v>
      </c>
      <c r="AC289" s="13">
        <f t="shared" si="41"/>
        <v>42826</v>
      </c>
      <c r="AD289" s="14">
        <f t="shared" si="42"/>
        <v>42833</v>
      </c>
      <c r="AE289" s="1" t="str">
        <f t="shared" si="43"/>
        <v>Saturday</v>
      </c>
      <c r="AF289" s="2">
        <v>0.44167824074074075</v>
      </c>
      <c r="AG289" s="2">
        <f t="shared" si="44"/>
        <v>0.45833333333333331</v>
      </c>
      <c r="AH289" t="s">
        <v>23</v>
      </c>
    </row>
    <row r="290" spans="1:34" x14ac:dyDescent="0.25">
      <c r="A290">
        <v>1568317</v>
      </c>
      <c r="B290" t="s">
        <v>54</v>
      </c>
      <c r="E290">
        <v>48906</v>
      </c>
      <c r="F290" t="s">
        <v>20</v>
      </c>
      <c r="G290" t="s">
        <v>55</v>
      </c>
      <c r="H290">
        <v>5567</v>
      </c>
      <c r="I290" t="s">
        <v>27</v>
      </c>
      <c r="J290">
        <f>VLOOKUP(I290,Key!$A$1:$C$73,2,FALSE)</f>
        <v>43.041646999999998</v>
      </c>
      <c r="K290">
        <f>VLOOKUP(I290,Key!$A$1:$C$73,3,FALSE)</f>
        <v>-87.927257999999995</v>
      </c>
      <c r="L290" t="s">
        <v>36</v>
      </c>
      <c r="M290">
        <f>VLOOKUP(L290,Key!$A$1:$C$73,2,FALSE)</f>
        <v>43.03519</v>
      </c>
      <c r="N290">
        <f>VLOOKUP(L290,Key!$A$1:$C$73,3,FALSE)</f>
        <v>-87.907390000000007</v>
      </c>
      <c r="O290">
        <v>18</v>
      </c>
      <c r="P290">
        <v>3</v>
      </c>
      <c r="Q290">
        <v>2.7</v>
      </c>
      <c r="R290">
        <v>2.6</v>
      </c>
      <c r="S290">
        <v>108</v>
      </c>
      <c r="T290">
        <f t="shared" si="36"/>
        <v>-1</v>
      </c>
      <c r="U290" s="1">
        <v>42833</v>
      </c>
      <c r="V290" s="13">
        <f t="shared" si="37"/>
        <v>42826</v>
      </c>
      <c r="W290" s="14">
        <f t="shared" si="38"/>
        <v>42833</v>
      </c>
      <c r="X290" s="1" t="str">
        <f t="shared" si="39"/>
        <v>Saturday</v>
      </c>
      <c r="Y290" s="2">
        <v>0.44745370370370369</v>
      </c>
      <c r="Z290" s="2">
        <f t="shared" si="40"/>
        <v>0.45833333333333331</v>
      </c>
      <c r="AA290">
        <f>1</f>
        <v>1</v>
      </c>
      <c r="AB290" s="1">
        <v>42833</v>
      </c>
      <c r="AC290" s="13">
        <f t="shared" si="41"/>
        <v>42826</v>
      </c>
      <c r="AD290" s="14">
        <f t="shared" si="42"/>
        <v>42833</v>
      </c>
      <c r="AE290" s="1" t="str">
        <f t="shared" si="43"/>
        <v>Saturday</v>
      </c>
      <c r="AF290" s="2">
        <v>0.46034722222222224</v>
      </c>
      <c r="AG290" s="2">
        <f t="shared" si="44"/>
        <v>0.45833333333333331</v>
      </c>
      <c r="AH290" t="s">
        <v>23</v>
      </c>
    </row>
    <row r="291" spans="1:34" x14ac:dyDescent="0.25">
      <c r="A291">
        <v>1568476</v>
      </c>
      <c r="B291" t="s">
        <v>54</v>
      </c>
      <c r="E291">
        <v>60517</v>
      </c>
      <c r="F291" t="s">
        <v>20</v>
      </c>
      <c r="G291" t="s">
        <v>55</v>
      </c>
      <c r="H291">
        <v>5436</v>
      </c>
      <c r="I291" t="s">
        <v>28</v>
      </c>
      <c r="J291">
        <f>VLOOKUP(I291,Key!$A$1:$C$73,2,FALSE)</f>
        <v>43.038580000000003</v>
      </c>
      <c r="K291">
        <f>VLOOKUP(I291,Key!$A$1:$C$73,3,FALSE)</f>
        <v>-87.90934</v>
      </c>
      <c r="L291" t="s">
        <v>84</v>
      </c>
      <c r="M291">
        <f>VLOOKUP(L291,Key!$A$1:$C$73,2,FALSE)</f>
        <v>43.040154000000001</v>
      </c>
      <c r="N291">
        <f>VLOOKUP(L291,Key!$A$1:$C$73,3,FALSE)</f>
        <v>-87.932113000000001</v>
      </c>
      <c r="O291">
        <v>28</v>
      </c>
      <c r="P291">
        <v>3</v>
      </c>
      <c r="Q291">
        <v>4.2</v>
      </c>
      <c r="R291">
        <v>4</v>
      </c>
      <c r="S291">
        <v>168</v>
      </c>
      <c r="T291">
        <f t="shared" si="36"/>
        <v>-1</v>
      </c>
      <c r="U291" s="1">
        <v>42833</v>
      </c>
      <c r="V291" s="13">
        <f t="shared" si="37"/>
        <v>42826</v>
      </c>
      <c r="W291" s="14">
        <f t="shared" si="38"/>
        <v>42833</v>
      </c>
      <c r="X291" s="1" t="str">
        <f t="shared" si="39"/>
        <v>Saturday</v>
      </c>
      <c r="Y291" s="2">
        <v>0.57734953703703706</v>
      </c>
      <c r="Z291" s="2">
        <f t="shared" si="40"/>
        <v>0.58333333333333326</v>
      </c>
      <c r="AA291">
        <f>1</f>
        <v>1</v>
      </c>
      <c r="AB291" s="1">
        <v>42833</v>
      </c>
      <c r="AC291" s="13">
        <f t="shared" si="41"/>
        <v>42826</v>
      </c>
      <c r="AD291" s="14">
        <f t="shared" si="42"/>
        <v>42833</v>
      </c>
      <c r="AE291" s="1" t="str">
        <f t="shared" si="43"/>
        <v>Saturday</v>
      </c>
      <c r="AF291" s="2">
        <v>0.59675925925925932</v>
      </c>
      <c r="AG291" s="2">
        <f t="shared" si="44"/>
        <v>0.58333333333333326</v>
      </c>
      <c r="AH291" t="s">
        <v>23</v>
      </c>
    </row>
    <row r="292" spans="1:34" x14ac:dyDescent="0.25">
      <c r="A292">
        <v>1568518</v>
      </c>
      <c r="B292" t="s">
        <v>54</v>
      </c>
      <c r="E292">
        <v>53216</v>
      </c>
      <c r="F292" t="s">
        <v>20</v>
      </c>
      <c r="G292" t="s">
        <v>55</v>
      </c>
      <c r="H292">
        <v>182</v>
      </c>
      <c r="I292" t="s">
        <v>66</v>
      </c>
      <c r="J292">
        <f>VLOOKUP(I292,Key!$A$1:$C$73,2,FALSE)</f>
        <v>43.078530000000001</v>
      </c>
      <c r="K292">
        <f>VLOOKUP(I292,Key!$A$1:$C$73,3,FALSE)</f>
        <v>-87.882620000000003</v>
      </c>
      <c r="L292" t="s">
        <v>66</v>
      </c>
      <c r="M292">
        <f>VLOOKUP(L292,Key!$A$1:$C$73,2,FALSE)</f>
        <v>43.078530000000001</v>
      </c>
      <c r="N292">
        <f>VLOOKUP(L292,Key!$A$1:$C$73,3,FALSE)</f>
        <v>-87.882620000000003</v>
      </c>
      <c r="O292">
        <v>120</v>
      </c>
      <c r="P292">
        <v>0</v>
      </c>
      <c r="Q292">
        <v>18</v>
      </c>
      <c r="R292">
        <v>17.100000000000001</v>
      </c>
      <c r="S292">
        <v>720</v>
      </c>
      <c r="T292">
        <f t="shared" si="36"/>
        <v>-1</v>
      </c>
      <c r="U292" s="1">
        <v>42833</v>
      </c>
      <c r="V292" s="13">
        <f t="shared" si="37"/>
        <v>42826</v>
      </c>
      <c r="W292" s="14">
        <f t="shared" si="38"/>
        <v>42833</v>
      </c>
      <c r="X292" s="1" t="str">
        <f t="shared" si="39"/>
        <v>Saturday</v>
      </c>
      <c r="Y292" s="2">
        <v>0.48137731481481483</v>
      </c>
      <c r="Z292" s="2">
        <f t="shared" si="40"/>
        <v>0.5</v>
      </c>
      <c r="AA292">
        <f>1</f>
        <v>1</v>
      </c>
      <c r="AB292" s="1">
        <v>42833</v>
      </c>
      <c r="AC292" s="13">
        <f t="shared" si="41"/>
        <v>42826</v>
      </c>
      <c r="AD292" s="14">
        <f t="shared" si="42"/>
        <v>42833</v>
      </c>
      <c r="AE292" s="1" t="str">
        <f t="shared" si="43"/>
        <v>Saturday</v>
      </c>
      <c r="AF292" s="2">
        <v>0.56518518518518512</v>
      </c>
      <c r="AG292" s="2">
        <f t="shared" si="44"/>
        <v>0.58333333333333326</v>
      </c>
      <c r="AH292" t="s">
        <v>25</v>
      </c>
    </row>
    <row r="293" spans="1:34" x14ac:dyDescent="0.25">
      <c r="A293">
        <v>1568518</v>
      </c>
      <c r="B293" t="s">
        <v>54</v>
      </c>
      <c r="E293">
        <v>53216</v>
      </c>
      <c r="F293" t="s">
        <v>20</v>
      </c>
      <c r="G293" t="s">
        <v>55</v>
      </c>
      <c r="H293">
        <v>100</v>
      </c>
      <c r="I293" t="s">
        <v>66</v>
      </c>
      <c r="J293">
        <f>VLOOKUP(I293,Key!$A$1:$C$73,2,FALSE)</f>
        <v>43.078530000000001</v>
      </c>
      <c r="K293">
        <f>VLOOKUP(I293,Key!$A$1:$C$73,3,FALSE)</f>
        <v>-87.882620000000003</v>
      </c>
      <c r="L293" t="s">
        <v>66</v>
      </c>
      <c r="M293">
        <f>VLOOKUP(L293,Key!$A$1:$C$73,2,FALSE)</f>
        <v>43.078530000000001</v>
      </c>
      <c r="N293">
        <f>VLOOKUP(L293,Key!$A$1:$C$73,3,FALSE)</f>
        <v>-87.882620000000003</v>
      </c>
      <c r="O293">
        <v>119</v>
      </c>
      <c r="P293">
        <v>0</v>
      </c>
      <c r="Q293">
        <v>17.899999999999999</v>
      </c>
      <c r="R293">
        <v>17</v>
      </c>
      <c r="S293">
        <v>714</v>
      </c>
      <c r="T293">
        <f t="shared" si="36"/>
        <v>-1</v>
      </c>
      <c r="U293" s="1">
        <v>42833</v>
      </c>
      <c r="V293" s="13">
        <f t="shared" si="37"/>
        <v>42826</v>
      </c>
      <c r="W293" s="14">
        <f t="shared" si="38"/>
        <v>42833</v>
      </c>
      <c r="X293" s="1" t="str">
        <f t="shared" si="39"/>
        <v>Saturday</v>
      </c>
      <c r="Y293" s="2">
        <v>0.48219907407407409</v>
      </c>
      <c r="Z293" s="2">
        <f t="shared" si="40"/>
        <v>0.5</v>
      </c>
      <c r="AA293">
        <f>1</f>
        <v>1</v>
      </c>
      <c r="AB293" s="1">
        <v>42833</v>
      </c>
      <c r="AC293" s="13">
        <f t="shared" si="41"/>
        <v>42826</v>
      </c>
      <c r="AD293" s="14">
        <f t="shared" si="42"/>
        <v>42833</v>
      </c>
      <c r="AE293" s="1" t="str">
        <f t="shared" si="43"/>
        <v>Saturday</v>
      </c>
      <c r="AF293" s="2">
        <v>0.56525462962962958</v>
      </c>
      <c r="AG293" s="2">
        <f t="shared" si="44"/>
        <v>0.58333333333333326</v>
      </c>
      <c r="AH293" t="s">
        <v>25</v>
      </c>
    </row>
    <row r="294" spans="1:34" x14ac:dyDescent="0.25">
      <c r="A294">
        <v>1568528</v>
      </c>
      <c r="B294" t="s">
        <v>54</v>
      </c>
      <c r="E294">
        <v>54403</v>
      </c>
      <c r="F294" t="s">
        <v>20</v>
      </c>
      <c r="G294" t="s">
        <v>55</v>
      </c>
      <c r="H294">
        <v>274</v>
      </c>
      <c r="I294" t="s">
        <v>37</v>
      </c>
      <c r="J294">
        <f>VLOOKUP(I294,Key!$A$1:$C$73,2,FALSE)</f>
        <v>43.049230000000001</v>
      </c>
      <c r="K294">
        <f>VLOOKUP(I294,Key!$A$1:$C$73,3,FALSE)</f>
        <v>-87.911940000000001</v>
      </c>
      <c r="L294" t="s">
        <v>37</v>
      </c>
      <c r="M294">
        <f>VLOOKUP(L294,Key!$A$1:$C$73,2,FALSE)</f>
        <v>43.049230000000001</v>
      </c>
      <c r="N294">
        <f>VLOOKUP(L294,Key!$A$1:$C$73,3,FALSE)</f>
        <v>-87.911940000000001</v>
      </c>
      <c r="O294">
        <v>264</v>
      </c>
      <c r="P294">
        <v>0</v>
      </c>
      <c r="Q294">
        <v>18</v>
      </c>
      <c r="R294">
        <v>17.100000000000001</v>
      </c>
      <c r="S294">
        <v>720</v>
      </c>
      <c r="T294">
        <f t="shared" si="36"/>
        <v>-1</v>
      </c>
      <c r="U294" s="1">
        <v>42833</v>
      </c>
      <c r="V294" s="13">
        <f t="shared" si="37"/>
        <v>42826</v>
      </c>
      <c r="W294" s="14">
        <f t="shared" si="38"/>
        <v>42833</v>
      </c>
      <c r="X294" s="1" t="str">
        <f t="shared" si="39"/>
        <v>Saturday</v>
      </c>
      <c r="Y294" s="2">
        <v>0.48283564814814817</v>
      </c>
      <c r="Z294" s="2">
        <f t="shared" si="40"/>
        <v>0.5</v>
      </c>
      <c r="AA294">
        <f>1</f>
        <v>1</v>
      </c>
      <c r="AB294" s="1">
        <v>42833</v>
      </c>
      <c r="AC294" s="13">
        <f t="shared" si="41"/>
        <v>42826</v>
      </c>
      <c r="AD294" s="14">
        <f t="shared" si="42"/>
        <v>42833</v>
      </c>
      <c r="AE294" s="1" t="str">
        <f t="shared" si="43"/>
        <v>Saturday</v>
      </c>
      <c r="AF294" s="2">
        <v>0.6665740740740741</v>
      </c>
      <c r="AG294" s="2">
        <f t="shared" si="44"/>
        <v>0.66666666666666663</v>
      </c>
      <c r="AH294" t="s">
        <v>25</v>
      </c>
    </row>
    <row r="295" spans="1:34" x14ac:dyDescent="0.25">
      <c r="A295">
        <v>1568531</v>
      </c>
      <c r="B295" t="s">
        <v>54</v>
      </c>
      <c r="E295">
        <v>53201</v>
      </c>
      <c r="F295" t="s">
        <v>20</v>
      </c>
      <c r="G295" t="s">
        <v>55</v>
      </c>
      <c r="H295">
        <v>189</v>
      </c>
      <c r="I295" t="s">
        <v>66</v>
      </c>
      <c r="J295">
        <f>VLOOKUP(I295,Key!$A$1:$C$73,2,FALSE)</f>
        <v>43.078530000000001</v>
      </c>
      <c r="K295">
        <f>VLOOKUP(I295,Key!$A$1:$C$73,3,FALSE)</f>
        <v>-87.882620000000003</v>
      </c>
      <c r="L295" t="s">
        <v>66</v>
      </c>
      <c r="M295">
        <f>VLOOKUP(L295,Key!$A$1:$C$73,2,FALSE)</f>
        <v>43.078530000000001</v>
      </c>
      <c r="N295">
        <f>VLOOKUP(L295,Key!$A$1:$C$73,3,FALSE)</f>
        <v>-87.882620000000003</v>
      </c>
      <c r="O295">
        <v>114</v>
      </c>
      <c r="P295">
        <v>0</v>
      </c>
      <c r="Q295">
        <v>17.100000000000001</v>
      </c>
      <c r="R295">
        <v>16.2</v>
      </c>
      <c r="S295">
        <v>684</v>
      </c>
      <c r="T295">
        <f t="shared" si="36"/>
        <v>-1</v>
      </c>
      <c r="U295" s="1">
        <v>42835</v>
      </c>
      <c r="V295" s="13">
        <f t="shared" si="37"/>
        <v>42826</v>
      </c>
      <c r="W295" s="14">
        <f t="shared" si="38"/>
        <v>42835</v>
      </c>
      <c r="X295" s="1" t="str">
        <f t="shared" si="39"/>
        <v>Monday</v>
      </c>
      <c r="Y295" s="2">
        <v>0.4538773148148148</v>
      </c>
      <c r="Z295" s="2">
        <f t="shared" si="40"/>
        <v>0.45833333333333331</v>
      </c>
      <c r="AA295">
        <f>1</f>
        <v>1</v>
      </c>
      <c r="AB295" s="1">
        <v>42835</v>
      </c>
      <c r="AC295" s="13">
        <f t="shared" si="41"/>
        <v>42826</v>
      </c>
      <c r="AD295" s="14">
        <f t="shared" si="42"/>
        <v>42835</v>
      </c>
      <c r="AE295" s="1" t="str">
        <f t="shared" si="43"/>
        <v>Monday</v>
      </c>
      <c r="AF295" s="2">
        <v>0.53266203703703707</v>
      </c>
      <c r="AG295" s="2">
        <f t="shared" si="44"/>
        <v>0.54166666666666663</v>
      </c>
      <c r="AH295" t="s">
        <v>25</v>
      </c>
    </row>
    <row r="296" spans="1:34" x14ac:dyDescent="0.25">
      <c r="A296">
        <v>1568531</v>
      </c>
      <c r="B296" t="s">
        <v>54</v>
      </c>
      <c r="E296">
        <v>53201</v>
      </c>
      <c r="F296" t="s">
        <v>20</v>
      </c>
      <c r="G296" t="s">
        <v>55</v>
      </c>
      <c r="H296">
        <v>175</v>
      </c>
      <c r="I296" t="s">
        <v>66</v>
      </c>
      <c r="J296">
        <f>VLOOKUP(I296,Key!$A$1:$C$73,2,FALSE)</f>
        <v>43.078530000000001</v>
      </c>
      <c r="K296">
        <f>VLOOKUP(I296,Key!$A$1:$C$73,3,FALSE)</f>
        <v>-87.882620000000003</v>
      </c>
      <c r="L296" t="s">
        <v>66</v>
      </c>
      <c r="M296">
        <f>VLOOKUP(L296,Key!$A$1:$C$73,2,FALSE)</f>
        <v>43.078530000000001</v>
      </c>
      <c r="N296">
        <f>VLOOKUP(L296,Key!$A$1:$C$73,3,FALSE)</f>
        <v>-87.882620000000003</v>
      </c>
      <c r="O296">
        <v>112</v>
      </c>
      <c r="P296">
        <v>0</v>
      </c>
      <c r="Q296">
        <v>16.8</v>
      </c>
      <c r="R296">
        <v>16</v>
      </c>
      <c r="S296">
        <v>672</v>
      </c>
      <c r="T296">
        <f t="shared" si="36"/>
        <v>-1</v>
      </c>
      <c r="U296" s="1">
        <v>42835</v>
      </c>
      <c r="V296" s="13">
        <f t="shared" si="37"/>
        <v>42826</v>
      </c>
      <c r="W296" s="14">
        <f t="shared" si="38"/>
        <v>42835</v>
      </c>
      <c r="X296" s="1" t="str">
        <f t="shared" si="39"/>
        <v>Monday</v>
      </c>
      <c r="Y296" s="2">
        <v>0.45475694444444442</v>
      </c>
      <c r="Z296" s="2">
        <f t="shared" si="40"/>
        <v>0.45833333333333331</v>
      </c>
      <c r="AA296">
        <f>1</f>
        <v>1</v>
      </c>
      <c r="AB296" s="1">
        <v>42835</v>
      </c>
      <c r="AC296" s="13">
        <f t="shared" si="41"/>
        <v>42826</v>
      </c>
      <c r="AD296" s="14">
        <f t="shared" si="42"/>
        <v>42835</v>
      </c>
      <c r="AE296" s="1" t="str">
        <f t="shared" si="43"/>
        <v>Monday</v>
      </c>
      <c r="AF296" s="2">
        <v>0.5326157407407407</v>
      </c>
      <c r="AG296" s="2">
        <f t="shared" si="44"/>
        <v>0.54166666666666663</v>
      </c>
      <c r="AH296" t="s">
        <v>25</v>
      </c>
    </row>
    <row r="297" spans="1:34" x14ac:dyDescent="0.25">
      <c r="A297">
        <v>1568644</v>
      </c>
      <c r="B297" t="s">
        <v>54</v>
      </c>
      <c r="E297">
        <v>53207</v>
      </c>
      <c r="F297" t="s">
        <v>20</v>
      </c>
      <c r="G297" t="s">
        <v>55</v>
      </c>
      <c r="H297">
        <v>269</v>
      </c>
      <c r="I297" t="s">
        <v>67</v>
      </c>
      <c r="J297">
        <f>VLOOKUP(I297,Key!$A$1:$C$73,2,FALSE)</f>
        <v>43.05847</v>
      </c>
      <c r="K297">
        <f>VLOOKUP(I297,Key!$A$1:$C$73,3,FALSE)</f>
        <v>-87.898079999999993</v>
      </c>
      <c r="L297" t="s">
        <v>85</v>
      </c>
      <c r="M297">
        <f>VLOOKUP(L297,Key!$A$1:$C$73,2,FALSE)</f>
        <v>43.053040000000003</v>
      </c>
      <c r="N297">
        <f>VLOOKUP(L297,Key!$A$1:$C$73,3,FALSE)</f>
        <v>-87.897660000000002</v>
      </c>
      <c r="O297">
        <v>44</v>
      </c>
      <c r="P297">
        <v>6</v>
      </c>
      <c r="Q297">
        <v>6.6</v>
      </c>
      <c r="R297">
        <v>6.3</v>
      </c>
      <c r="S297">
        <v>264</v>
      </c>
      <c r="T297">
        <f t="shared" si="36"/>
        <v>-1</v>
      </c>
      <c r="U297" s="1">
        <v>42833</v>
      </c>
      <c r="V297" s="13">
        <f t="shared" si="37"/>
        <v>42826</v>
      </c>
      <c r="W297" s="14">
        <f t="shared" si="38"/>
        <v>42833</v>
      </c>
      <c r="X297" s="1" t="str">
        <f t="shared" si="39"/>
        <v>Saturday</v>
      </c>
      <c r="Y297" s="2">
        <v>0.49991898148148151</v>
      </c>
      <c r="Z297" s="2">
        <f t="shared" si="40"/>
        <v>0.5</v>
      </c>
      <c r="AA297">
        <f>1</f>
        <v>1</v>
      </c>
      <c r="AB297" s="1">
        <v>42833</v>
      </c>
      <c r="AC297" s="13">
        <f t="shared" si="41"/>
        <v>42826</v>
      </c>
      <c r="AD297" s="14">
        <f t="shared" si="42"/>
        <v>42833</v>
      </c>
      <c r="AE297" s="1" t="str">
        <f t="shared" si="43"/>
        <v>Saturday</v>
      </c>
      <c r="AF297" s="2">
        <v>0.52991898148148142</v>
      </c>
      <c r="AG297" s="2">
        <f t="shared" si="44"/>
        <v>0.54166666666666663</v>
      </c>
      <c r="AH297" t="s">
        <v>23</v>
      </c>
    </row>
    <row r="298" spans="1:34" x14ac:dyDescent="0.25">
      <c r="A298">
        <v>1568672</v>
      </c>
      <c r="B298" t="s">
        <v>54</v>
      </c>
      <c r="E298">
        <v>30269</v>
      </c>
      <c r="F298" t="s">
        <v>20</v>
      </c>
      <c r="G298" t="s">
        <v>55</v>
      </c>
      <c r="H298">
        <v>5589</v>
      </c>
      <c r="I298" t="s">
        <v>52</v>
      </c>
      <c r="J298">
        <f>VLOOKUP(I298,Key!$A$1:$C$73,2,FALSE)</f>
        <v>43.042490000000001</v>
      </c>
      <c r="K298">
        <f>VLOOKUP(I298,Key!$A$1:$C$73,3,FALSE)</f>
        <v>-87.909959999999998</v>
      </c>
      <c r="L298" t="s">
        <v>52</v>
      </c>
      <c r="M298">
        <f>VLOOKUP(L298,Key!$A$1:$C$73,2,FALSE)</f>
        <v>43.042490000000001</v>
      </c>
      <c r="N298">
        <f>VLOOKUP(L298,Key!$A$1:$C$73,3,FALSE)</f>
        <v>-87.909959999999998</v>
      </c>
      <c r="O298">
        <v>67</v>
      </c>
      <c r="P298">
        <v>9</v>
      </c>
      <c r="Q298">
        <v>10.1</v>
      </c>
      <c r="R298">
        <v>9.5</v>
      </c>
      <c r="S298">
        <v>402</v>
      </c>
      <c r="T298">
        <f t="shared" si="36"/>
        <v>-1</v>
      </c>
      <c r="U298" s="1">
        <v>42833</v>
      </c>
      <c r="V298" s="13">
        <f t="shared" si="37"/>
        <v>42826</v>
      </c>
      <c r="W298" s="14">
        <f t="shared" si="38"/>
        <v>42833</v>
      </c>
      <c r="X298" s="1" t="str">
        <f t="shared" si="39"/>
        <v>Saturday</v>
      </c>
      <c r="Y298" s="2">
        <v>0.50324074074074077</v>
      </c>
      <c r="Z298" s="2">
        <f t="shared" si="40"/>
        <v>0.5</v>
      </c>
      <c r="AA298">
        <f>1</f>
        <v>1</v>
      </c>
      <c r="AB298" s="1">
        <v>42833</v>
      </c>
      <c r="AC298" s="13">
        <f t="shared" si="41"/>
        <v>42826</v>
      </c>
      <c r="AD298" s="14">
        <f t="shared" si="42"/>
        <v>42833</v>
      </c>
      <c r="AE298" s="1" t="str">
        <f t="shared" si="43"/>
        <v>Saturday</v>
      </c>
      <c r="AF298" s="2">
        <v>0.54934027777777772</v>
      </c>
      <c r="AG298" s="2">
        <f t="shared" si="44"/>
        <v>0.54166666666666663</v>
      </c>
      <c r="AH298" t="s">
        <v>25</v>
      </c>
    </row>
    <row r="299" spans="1:34" x14ac:dyDescent="0.25">
      <c r="A299">
        <v>1568737</v>
      </c>
      <c r="B299" t="s">
        <v>54</v>
      </c>
      <c r="E299">
        <v>44121</v>
      </c>
      <c r="F299" t="s">
        <v>20</v>
      </c>
      <c r="G299" t="s">
        <v>55</v>
      </c>
      <c r="H299">
        <v>11081</v>
      </c>
      <c r="I299" t="s">
        <v>84</v>
      </c>
      <c r="J299">
        <f>VLOOKUP(I299,Key!$A$1:$C$73,2,FALSE)</f>
        <v>43.040154000000001</v>
      </c>
      <c r="K299">
        <f>VLOOKUP(I299,Key!$A$1:$C$73,3,FALSE)</f>
        <v>-87.932113000000001</v>
      </c>
      <c r="L299" t="s">
        <v>62</v>
      </c>
      <c r="M299">
        <f>VLOOKUP(L299,Key!$A$1:$C$73,2,FALSE)</f>
        <v>43.052460000000004</v>
      </c>
      <c r="N299">
        <f>VLOOKUP(L299,Key!$A$1:$C$73,3,FALSE)</f>
        <v>-87.891000000000005</v>
      </c>
      <c r="O299">
        <v>31</v>
      </c>
      <c r="P299">
        <v>3</v>
      </c>
      <c r="Q299">
        <v>4.7</v>
      </c>
      <c r="R299">
        <v>4.4000000000000004</v>
      </c>
      <c r="S299">
        <v>186</v>
      </c>
      <c r="T299">
        <f t="shared" si="36"/>
        <v>-1</v>
      </c>
      <c r="U299" s="1">
        <v>42833</v>
      </c>
      <c r="V299" s="13">
        <f t="shared" si="37"/>
        <v>42826</v>
      </c>
      <c r="W299" s="14">
        <f t="shared" si="38"/>
        <v>42833</v>
      </c>
      <c r="X299" s="1" t="str">
        <f t="shared" si="39"/>
        <v>Saturday</v>
      </c>
      <c r="Y299" s="2">
        <v>0.50893518518518521</v>
      </c>
      <c r="Z299" s="2">
        <f t="shared" si="40"/>
        <v>0.5</v>
      </c>
      <c r="AA299">
        <f>1</f>
        <v>1</v>
      </c>
      <c r="AB299" s="1">
        <v>42833</v>
      </c>
      <c r="AC299" s="13">
        <f t="shared" si="41"/>
        <v>42826</v>
      </c>
      <c r="AD299" s="14">
        <f t="shared" si="42"/>
        <v>42833</v>
      </c>
      <c r="AE299" s="1" t="str">
        <f t="shared" si="43"/>
        <v>Saturday</v>
      </c>
      <c r="AF299" s="2">
        <v>0.53013888888888883</v>
      </c>
      <c r="AG299" s="2">
        <f t="shared" si="44"/>
        <v>0.54166666666666663</v>
      </c>
      <c r="AH299" t="s">
        <v>23</v>
      </c>
    </row>
    <row r="300" spans="1:34" x14ac:dyDescent="0.25">
      <c r="A300">
        <v>1568756</v>
      </c>
      <c r="B300" t="s">
        <v>54</v>
      </c>
      <c r="E300">
        <v>53593</v>
      </c>
      <c r="F300" t="s">
        <v>20</v>
      </c>
      <c r="G300" t="s">
        <v>55</v>
      </c>
      <c r="H300">
        <v>139</v>
      </c>
      <c r="I300" t="s">
        <v>65</v>
      </c>
      <c r="J300">
        <f>VLOOKUP(I300,Key!$A$1:$C$73,2,FALSE)</f>
        <v>43.077359999999999</v>
      </c>
      <c r="K300">
        <f>VLOOKUP(I300,Key!$A$1:$C$73,3,FALSE)</f>
        <v>-87.880769999999998</v>
      </c>
      <c r="L300" t="s">
        <v>65</v>
      </c>
      <c r="M300">
        <f>VLOOKUP(L300,Key!$A$1:$C$73,2,FALSE)</f>
        <v>43.077359999999999</v>
      </c>
      <c r="N300">
        <f>VLOOKUP(L300,Key!$A$1:$C$73,3,FALSE)</f>
        <v>-87.880769999999998</v>
      </c>
      <c r="O300">
        <v>56</v>
      </c>
      <c r="P300">
        <v>0</v>
      </c>
      <c r="Q300">
        <v>8.4</v>
      </c>
      <c r="R300">
        <v>8</v>
      </c>
      <c r="S300">
        <v>336</v>
      </c>
      <c r="T300">
        <f t="shared" si="36"/>
        <v>-1</v>
      </c>
      <c r="U300" s="1">
        <v>42833</v>
      </c>
      <c r="V300" s="13">
        <f t="shared" si="37"/>
        <v>42826</v>
      </c>
      <c r="W300" s="14">
        <f t="shared" si="38"/>
        <v>42833</v>
      </c>
      <c r="X300" s="1" t="str">
        <f t="shared" si="39"/>
        <v>Saturday</v>
      </c>
      <c r="Y300" s="2">
        <v>0.5103240740740741</v>
      </c>
      <c r="Z300" s="2">
        <f t="shared" si="40"/>
        <v>0.5</v>
      </c>
      <c r="AA300">
        <f>1</f>
        <v>1</v>
      </c>
      <c r="AB300" s="1">
        <v>42833</v>
      </c>
      <c r="AC300" s="13">
        <f t="shared" si="41"/>
        <v>42826</v>
      </c>
      <c r="AD300" s="14">
        <f t="shared" si="42"/>
        <v>42833</v>
      </c>
      <c r="AE300" s="1" t="str">
        <f t="shared" si="43"/>
        <v>Saturday</v>
      </c>
      <c r="AF300" s="2">
        <v>0.54891203703703706</v>
      </c>
      <c r="AG300" s="2">
        <f t="shared" si="44"/>
        <v>0.54166666666666663</v>
      </c>
      <c r="AH300" t="s">
        <v>25</v>
      </c>
    </row>
    <row r="301" spans="1:34" x14ac:dyDescent="0.25">
      <c r="A301">
        <v>1568765</v>
      </c>
      <c r="B301" t="s">
        <v>54</v>
      </c>
      <c r="E301">
        <v>55042</v>
      </c>
      <c r="F301" t="s">
        <v>20</v>
      </c>
      <c r="G301" t="s">
        <v>55</v>
      </c>
      <c r="H301">
        <v>11158</v>
      </c>
      <c r="I301" t="s">
        <v>38</v>
      </c>
      <c r="J301">
        <f>VLOOKUP(I301,Key!$A$1:$C$73,2,FALSE)</f>
        <v>43.038649999999997</v>
      </c>
      <c r="K301">
        <f>VLOOKUP(I301,Key!$A$1:$C$73,3,FALSE)</f>
        <v>-87.921930000000003</v>
      </c>
      <c r="L301" t="s">
        <v>81</v>
      </c>
      <c r="M301">
        <f>VLOOKUP(L301,Key!$A$1:$C$73,2,FALSE)</f>
        <v>43.058010000000003</v>
      </c>
      <c r="N301">
        <f>VLOOKUP(L301,Key!$A$1:$C$73,3,FALSE)</f>
        <v>-87.877300000000005</v>
      </c>
      <c r="O301">
        <v>32</v>
      </c>
      <c r="P301">
        <v>3</v>
      </c>
      <c r="Q301">
        <v>4.8</v>
      </c>
      <c r="R301">
        <v>4.5999999999999996</v>
      </c>
      <c r="S301">
        <v>192</v>
      </c>
      <c r="T301">
        <f t="shared" si="36"/>
        <v>-1</v>
      </c>
      <c r="U301" s="1">
        <v>42833</v>
      </c>
      <c r="V301" s="13">
        <f t="shared" si="37"/>
        <v>42826</v>
      </c>
      <c r="W301" s="14">
        <f t="shared" si="38"/>
        <v>42833</v>
      </c>
      <c r="X301" s="1" t="str">
        <f t="shared" si="39"/>
        <v>Saturday</v>
      </c>
      <c r="Y301" s="2">
        <v>0.51260416666666664</v>
      </c>
      <c r="Z301" s="2">
        <f t="shared" si="40"/>
        <v>0.5</v>
      </c>
      <c r="AA301">
        <f>1</f>
        <v>1</v>
      </c>
      <c r="AB301" s="1">
        <v>42833</v>
      </c>
      <c r="AC301" s="13">
        <f t="shared" si="41"/>
        <v>42826</v>
      </c>
      <c r="AD301" s="14">
        <f t="shared" si="42"/>
        <v>42833</v>
      </c>
      <c r="AE301" s="1" t="str">
        <f t="shared" si="43"/>
        <v>Saturday</v>
      </c>
      <c r="AF301" s="2">
        <v>0.5351041666666666</v>
      </c>
      <c r="AG301" s="2">
        <f t="shared" si="44"/>
        <v>0.54166666666666663</v>
      </c>
      <c r="AH301" t="s">
        <v>23</v>
      </c>
    </row>
    <row r="302" spans="1:34" x14ac:dyDescent="0.25">
      <c r="A302">
        <v>1568767</v>
      </c>
      <c r="B302" t="s">
        <v>54</v>
      </c>
      <c r="E302">
        <v>53575</v>
      </c>
      <c r="F302" t="s">
        <v>20</v>
      </c>
      <c r="G302" t="s">
        <v>55</v>
      </c>
      <c r="H302">
        <v>103</v>
      </c>
      <c r="I302" t="s">
        <v>65</v>
      </c>
      <c r="J302">
        <f>VLOOKUP(I302,Key!$A$1:$C$73,2,FALSE)</f>
        <v>43.077359999999999</v>
      </c>
      <c r="K302">
        <f>VLOOKUP(I302,Key!$A$1:$C$73,3,FALSE)</f>
        <v>-87.880769999999998</v>
      </c>
      <c r="L302" t="s">
        <v>65</v>
      </c>
      <c r="M302">
        <f>VLOOKUP(L302,Key!$A$1:$C$73,2,FALSE)</f>
        <v>43.077359999999999</v>
      </c>
      <c r="N302">
        <f>VLOOKUP(L302,Key!$A$1:$C$73,3,FALSE)</f>
        <v>-87.880769999999998</v>
      </c>
      <c r="O302">
        <v>53</v>
      </c>
      <c r="P302">
        <v>6</v>
      </c>
      <c r="Q302">
        <v>8</v>
      </c>
      <c r="R302">
        <v>7.6</v>
      </c>
      <c r="S302">
        <v>318</v>
      </c>
      <c r="T302">
        <f t="shared" si="36"/>
        <v>-1</v>
      </c>
      <c r="U302" s="1">
        <v>42833</v>
      </c>
      <c r="V302" s="13">
        <f t="shared" si="37"/>
        <v>42826</v>
      </c>
      <c r="W302" s="14">
        <f t="shared" si="38"/>
        <v>42833</v>
      </c>
      <c r="X302" s="1" t="str">
        <f t="shared" si="39"/>
        <v>Saturday</v>
      </c>
      <c r="Y302" s="2">
        <v>0.51200231481481484</v>
      </c>
      <c r="Z302" s="2">
        <f t="shared" si="40"/>
        <v>0.5</v>
      </c>
      <c r="AA302">
        <f>1</f>
        <v>1</v>
      </c>
      <c r="AB302" s="1">
        <v>42833</v>
      </c>
      <c r="AC302" s="13">
        <f t="shared" si="41"/>
        <v>42826</v>
      </c>
      <c r="AD302" s="14">
        <f t="shared" si="42"/>
        <v>42833</v>
      </c>
      <c r="AE302" s="1" t="str">
        <f t="shared" si="43"/>
        <v>Saturday</v>
      </c>
      <c r="AF302" s="2">
        <v>0.54888888888888887</v>
      </c>
      <c r="AG302" s="2">
        <f t="shared" si="44"/>
        <v>0.54166666666666663</v>
      </c>
      <c r="AH302" t="s">
        <v>25</v>
      </c>
    </row>
    <row r="303" spans="1:34" x14ac:dyDescent="0.25">
      <c r="A303">
        <v>1568915</v>
      </c>
      <c r="B303" t="s">
        <v>54</v>
      </c>
      <c r="E303">
        <v>53095</v>
      </c>
      <c r="F303" t="s">
        <v>20</v>
      </c>
      <c r="G303" t="s">
        <v>55</v>
      </c>
      <c r="H303">
        <v>307</v>
      </c>
      <c r="I303" t="s">
        <v>81</v>
      </c>
      <c r="J303">
        <f>VLOOKUP(I303,Key!$A$1:$C$73,2,FALSE)</f>
        <v>43.058010000000003</v>
      </c>
      <c r="K303">
        <f>VLOOKUP(I303,Key!$A$1:$C$73,3,FALSE)</f>
        <v>-87.877300000000005</v>
      </c>
      <c r="L303" t="s">
        <v>81</v>
      </c>
      <c r="M303">
        <f>VLOOKUP(L303,Key!$A$1:$C$73,2,FALSE)</f>
        <v>43.058010000000003</v>
      </c>
      <c r="N303">
        <f>VLOOKUP(L303,Key!$A$1:$C$73,3,FALSE)</f>
        <v>-87.877300000000005</v>
      </c>
      <c r="O303">
        <v>59</v>
      </c>
      <c r="P303">
        <v>6</v>
      </c>
      <c r="Q303">
        <v>8.9</v>
      </c>
      <c r="R303">
        <v>8.4</v>
      </c>
      <c r="S303">
        <v>354</v>
      </c>
      <c r="T303">
        <f t="shared" si="36"/>
        <v>-1</v>
      </c>
      <c r="U303" s="1">
        <v>42833</v>
      </c>
      <c r="V303" s="13">
        <f t="shared" si="37"/>
        <v>42826</v>
      </c>
      <c r="W303" s="14">
        <f t="shared" si="38"/>
        <v>42833</v>
      </c>
      <c r="X303" s="1" t="str">
        <f t="shared" si="39"/>
        <v>Saturday</v>
      </c>
      <c r="Y303" s="2">
        <v>0.52958333333333341</v>
      </c>
      <c r="Z303" s="2">
        <f t="shared" si="40"/>
        <v>0.54166666666666663</v>
      </c>
      <c r="AA303">
        <f>1</f>
        <v>1</v>
      </c>
      <c r="AB303" s="1">
        <v>42833</v>
      </c>
      <c r="AC303" s="13">
        <f t="shared" si="41"/>
        <v>42826</v>
      </c>
      <c r="AD303" s="14">
        <f t="shared" si="42"/>
        <v>42833</v>
      </c>
      <c r="AE303" s="1" t="str">
        <f t="shared" si="43"/>
        <v>Saturday</v>
      </c>
      <c r="AF303" s="2">
        <v>0.57021990740740736</v>
      </c>
      <c r="AG303" s="2">
        <f t="shared" si="44"/>
        <v>0.58333333333333326</v>
      </c>
      <c r="AH303" t="s">
        <v>25</v>
      </c>
    </row>
    <row r="304" spans="1:34" x14ac:dyDescent="0.25">
      <c r="A304">
        <v>1568933</v>
      </c>
      <c r="B304" t="s">
        <v>54</v>
      </c>
      <c r="E304">
        <v>60056</v>
      </c>
      <c r="F304" t="s">
        <v>20</v>
      </c>
      <c r="G304" t="s">
        <v>55</v>
      </c>
      <c r="H304">
        <v>2</v>
      </c>
      <c r="I304" t="s">
        <v>84</v>
      </c>
      <c r="J304">
        <f>VLOOKUP(I304,Key!$A$1:$C$73,2,FALSE)</f>
        <v>43.040154000000001</v>
      </c>
      <c r="K304">
        <f>VLOOKUP(I304,Key!$A$1:$C$73,3,FALSE)</f>
        <v>-87.932113000000001</v>
      </c>
      <c r="L304" t="s">
        <v>36</v>
      </c>
      <c r="M304">
        <f>VLOOKUP(L304,Key!$A$1:$C$73,2,FALSE)</f>
        <v>43.03519</v>
      </c>
      <c r="N304">
        <f>VLOOKUP(L304,Key!$A$1:$C$73,3,FALSE)</f>
        <v>-87.907390000000007</v>
      </c>
      <c r="O304">
        <v>44</v>
      </c>
      <c r="P304">
        <v>0</v>
      </c>
      <c r="Q304">
        <v>6.6</v>
      </c>
      <c r="R304">
        <v>6.3</v>
      </c>
      <c r="S304">
        <v>264</v>
      </c>
      <c r="T304">
        <f t="shared" si="36"/>
        <v>-1</v>
      </c>
      <c r="U304" s="1">
        <v>42833</v>
      </c>
      <c r="V304" s="13">
        <f t="shared" si="37"/>
        <v>42826</v>
      </c>
      <c r="W304" s="14">
        <f t="shared" si="38"/>
        <v>42833</v>
      </c>
      <c r="X304" s="1" t="str">
        <f t="shared" si="39"/>
        <v>Saturday</v>
      </c>
      <c r="Y304" s="2">
        <v>0.53173611111111108</v>
      </c>
      <c r="Z304" s="2">
        <f t="shared" si="40"/>
        <v>0.54166666666666663</v>
      </c>
      <c r="AA304">
        <f>1</f>
        <v>1</v>
      </c>
      <c r="AB304" s="1">
        <v>42833</v>
      </c>
      <c r="AC304" s="13">
        <f t="shared" si="41"/>
        <v>42826</v>
      </c>
      <c r="AD304" s="14">
        <f t="shared" si="42"/>
        <v>42833</v>
      </c>
      <c r="AE304" s="1" t="str">
        <f t="shared" si="43"/>
        <v>Saturday</v>
      </c>
      <c r="AF304" s="2">
        <v>0.56247685185185181</v>
      </c>
      <c r="AG304" s="2">
        <f t="shared" si="44"/>
        <v>0.54166666666666663</v>
      </c>
      <c r="AH304" t="s">
        <v>23</v>
      </c>
    </row>
    <row r="305" spans="1:34" x14ac:dyDescent="0.25">
      <c r="A305">
        <v>1568933</v>
      </c>
      <c r="B305" t="s">
        <v>54</v>
      </c>
      <c r="E305">
        <v>60056</v>
      </c>
      <c r="F305" t="s">
        <v>20</v>
      </c>
      <c r="G305" t="s">
        <v>55</v>
      </c>
      <c r="H305">
        <v>5589</v>
      </c>
      <c r="I305" t="s">
        <v>36</v>
      </c>
      <c r="J305">
        <f>VLOOKUP(I305,Key!$A$1:$C$73,2,FALSE)</f>
        <v>43.03519</v>
      </c>
      <c r="K305">
        <f>VLOOKUP(I305,Key!$A$1:$C$73,3,FALSE)</f>
        <v>-87.907390000000007</v>
      </c>
      <c r="L305" t="s">
        <v>84</v>
      </c>
      <c r="M305">
        <f>VLOOKUP(L305,Key!$A$1:$C$73,2,FALSE)</f>
        <v>43.040154000000001</v>
      </c>
      <c r="N305">
        <f>VLOOKUP(L305,Key!$A$1:$C$73,3,FALSE)</f>
        <v>-87.932113000000001</v>
      </c>
      <c r="O305">
        <v>18</v>
      </c>
      <c r="P305">
        <v>0</v>
      </c>
      <c r="Q305">
        <v>2.7</v>
      </c>
      <c r="R305">
        <v>2.6</v>
      </c>
      <c r="S305">
        <v>108</v>
      </c>
      <c r="T305">
        <f t="shared" si="36"/>
        <v>-1</v>
      </c>
      <c r="U305" s="1">
        <v>42833</v>
      </c>
      <c r="V305" s="13">
        <f t="shared" si="37"/>
        <v>42826</v>
      </c>
      <c r="W305" s="14">
        <f t="shared" si="38"/>
        <v>42833</v>
      </c>
      <c r="X305" s="1" t="str">
        <f t="shared" si="39"/>
        <v>Saturday</v>
      </c>
      <c r="Y305" s="2">
        <v>0.5930671296296296</v>
      </c>
      <c r="Z305" s="2">
        <f t="shared" si="40"/>
        <v>0.58333333333333326</v>
      </c>
      <c r="AA305">
        <f>1</f>
        <v>1</v>
      </c>
      <c r="AB305" s="1">
        <v>42833</v>
      </c>
      <c r="AC305" s="13">
        <f t="shared" si="41"/>
        <v>42826</v>
      </c>
      <c r="AD305" s="14">
        <f t="shared" si="42"/>
        <v>42833</v>
      </c>
      <c r="AE305" s="1" t="str">
        <f t="shared" si="43"/>
        <v>Saturday</v>
      </c>
      <c r="AF305" s="2">
        <v>0.60620370370370369</v>
      </c>
      <c r="AG305" s="2">
        <f t="shared" si="44"/>
        <v>0.625</v>
      </c>
      <c r="AH305" t="s">
        <v>23</v>
      </c>
    </row>
    <row r="306" spans="1:34" x14ac:dyDescent="0.25">
      <c r="A306">
        <v>1568951</v>
      </c>
      <c r="B306" t="s">
        <v>54</v>
      </c>
      <c r="E306">
        <v>60048</v>
      </c>
      <c r="F306" t="s">
        <v>20</v>
      </c>
      <c r="G306" t="s">
        <v>55</v>
      </c>
      <c r="H306">
        <v>5221</v>
      </c>
      <c r="I306" t="s">
        <v>84</v>
      </c>
      <c r="J306">
        <f>VLOOKUP(I306,Key!$A$1:$C$73,2,FALSE)</f>
        <v>43.040154000000001</v>
      </c>
      <c r="K306">
        <f>VLOOKUP(I306,Key!$A$1:$C$73,3,FALSE)</f>
        <v>-87.932113000000001</v>
      </c>
      <c r="L306" t="s">
        <v>62</v>
      </c>
      <c r="M306">
        <f>VLOOKUP(L306,Key!$A$1:$C$73,2,FALSE)</f>
        <v>43.052460000000004</v>
      </c>
      <c r="N306">
        <f>VLOOKUP(L306,Key!$A$1:$C$73,3,FALSE)</f>
        <v>-87.891000000000005</v>
      </c>
      <c r="O306">
        <v>39</v>
      </c>
      <c r="P306">
        <v>6</v>
      </c>
      <c r="Q306">
        <v>5.9</v>
      </c>
      <c r="R306">
        <v>5.6</v>
      </c>
      <c r="S306">
        <v>234</v>
      </c>
      <c r="T306">
        <f t="shared" si="36"/>
        <v>-1</v>
      </c>
      <c r="U306" s="1">
        <v>42848</v>
      </c>
      <c r="V306" s="13">
        <f t="shared" si="37"/>
        <v>42826</v>
      </c>
      <c r="W306" s="14">
        <f t="shared" si="38"/>
        <v>42848</v>
      </c>
      <c r="X306" s="1" t="str">
        <f t="shared" si="39"/>
        <v>Sunday</v>
      </c>
      <c r="Y306" s="2">
        <v>0.55099537037037039</v>
      </c>
      <c r="Z306" s="2">
        <f t="shared" si="40"/>
        <v>0.54166666666666663</v>
      </c>
      <c r="AA306">
        <f>1</f>
        <v>1</v>
      </c>
      <c r="AB306" s="1">
        <v>42848</v>
      </c>
      <c r="AC306" s="13">
        <f t="shared" si="41"/>
        <v>42826</v>
      </c>
      <c r="AD306" s="14">
        <f t="shared" si="42"/>
        <v>42848</v>
      </c>
      <c r="AE306" s="1" t="str">
        <f t="shared" si="43"/>
        <v>Sunday</v>
      </c>
      <c r="AF306" s="2">
        <v>0.57832175925925922</v>
      </c>
      <c r="AG306" s="2">
        <f t="shared" si="44"/>
        <v>0.58333333333333326</v>
      </c>
      <c r="AH306" t="s">
        <v>23</v>
      </c>
    </row>
    <row r="307" spans="1:34" x14ac:dyDescent="0.25">
      <c r="A307">
        <v>1569000</v>
      </c>
      <c r="B307" t="s">
        <v>54</v>
      </c>
      <c r="E307">
        <v>53095</v>
      </c>
      <c r="F307" t="s">
        <v>20</v>
      </c>
      <c r="G307" t="s">
        <v>55</v>
      </c>
      <c r="H307">
        <v>11086</v>
      </c>
      <c r="I307" t="s">
        <v>37</v>
      </c>
      <c r="J307">
        <f>VLOOKUP(I307,Key!$A$1:$C$73,2,FALSE)</f>
        <v>43.049230000000001</v>
      </c>
      <c r="K307">
        <f>VLOOKUP(I307,Key!$A$1:$C$73,3,FALSE)</f>
        <v>-87.911940000000001</v>
      </c>
      <c r="L307" t="s">
        <v>37</v>
      </c>
      <c r="M307">
        <f>VLOOKUP(L307,Key!$A$1:$C$73,2,FALSE)</f>
        <v>43.049230000000001</v>
      </c>
      <c r="N307">
        <f>VLOOKUP(L307,Key!$A$1:$C$73,3,FALSE)</f>
        <v>-87.911940000000001</v>
      </c>
      <c r="O307">
        <v>53</v>
      </c>
      <c r="P307">
        <v>6</v>
      </c>
      <c r="Q307">
        <v>8</v>
      </c>
      <c r="R307">
        <v>7.6</v>
      </c>
      <c r="S307">
        <v>318</v>
      </c>
      <c r="T307">
        <f t="shared" si="36"/>
        <v>-1</v>
      </c>
      <c r="U307" s="1">
        <v>42833</v>
      </c>
      <c r="V307" s="13">
        <f t="shared" si="37"/>
        <v>42826</v>
      </c>
      <c r="W307" s="14">
        <f t="shared" si="38"/>
        <v>42833</v>
      </c>
      <c r="X307" s="1" t="str">
        <f t="shared" si="39"/>
        <v>Saturday</v>
      </c>
      <c r="Y307" s="2">
        <v>0.5390625</v>
      </c>
      <c r="Z307" s="2">
        <f t="shared" si="40"/>
        <v>0.54166666666666663</v>
      </c>
      <c r="AA307">
        <f>1</f>
        <v>1</v>
      </c>
      <c r="AB307" s="1">
        <v>42833</v>
      </c>
      <c r="AC307" s="13">
        <f t="shared" si="41"/>
        <v>42826</v>
      </c>
      <c r="AD307" s="14">
        <f t="shared" si="42"/>
        <v>42833</v>
      </c>
      <c r="AE307" s="1" t="str">
        <f t="shared" si="43"/>
        <v>Saturday</v>
      </c>
      <c r="AF307" s="2">
        <v>0.57633101851851853</v>
      </c>
      <c r="AG307" s="2">
        <f t="shared" si="44"/>
        <v>0.58333333333333326</v>
      </c>
      <c r="AH307" t="s">
        <v>25</v>
      </c>
    </row>
    <row r="308" spans="1:34" x14ac:dyDescent="0.25">
      <c r="A308">
        <v>1569290</v>
      </c>
      <c r="B308" t="s">
        <v>54</v>
      </c>
      <c r="E308">
        <v>55311</v>
      </c>
      <c r="F308" t="s">
        <v>20</v>
      </c>
      <c r="G308" t="s">
        <v>55</v>
      </c>
      <c r="H308">
        <v>5551</v>
      </c>
      <c r="I308" t="s">
        <v>83</v>
      </c>
      <c r="J308">
        <f>VLOOKUP(I308,Key!$A$1:$C$73,2,FALSE)</f>
        <v>43.026229999999998</v>
      </c>
      <c r="K308">
        <f>VLOOKUP(I308,Key!$A$1:$C$73,3,FALSE)</f>
        <v>-87.912809999999993</v>
      </c>
      <c r="L308" t="s">
        <v>38</v>
      </c>
      <c r="M308">
        <f>VLOOKUP(L308,Key!$A$1:$C$73,2,FALSE)</f>
        <v>43.038649999999997</v>
      </c>
      <c r="N308">
        <f>VLOOKUP(L308,Key!$A$1:$C$73,3,FALSE)</f>
        <v>-87.921930000000003</v>
      </c>
      <c r="O308">
        <v>18</v>
      </c>
      <c r="P308">
        <v>3</v>
      </c>
      <c r="Q308">
        <v>2.7</v>
      </c>
      <c r="R308">
        <v>2.6</v>
      </c>
      <c r="S308">
        <v>108</v>
      </c>
      <c r="T308">
        <f t="shared" si="36"/>
        <v>-1</v>
      </c>
      <c r="U308" s="1">
        <v>42833</v>
      </c>
      <c r="V308" s="13">
        <f t="shared" si="37"/>
        <v>42826</v>
      </c>
      <c r="W308" s="14">
        <f t="shared" si="38"/>
        <v>42833</v>
      </c>
      <c r="X308" s="1" t="str">
        <f t="shared" si="39"/>
        <v>Saturday</v>
      </c>
      <c r="Y308" s="2">
        <v>0.67545138888888889</v>
      </c>
      <c r="Z308" s="2">
        <f t="shared" si="40"/>
        <v>0.66666666666666663</v>
      </c>
      <c r="AA308">
        <f>1</f>
        <v>1</v>
      </c>
      <c r="AB308" s="1">
        <v>42833</v>
      </c>
      <c r="AC308" s="13">
        <f t="shared" si="41"/>
        <v>42826</v>
      </c>
      <c r="AD308" s="14">
        <f t="shared" si="42"/>
        <v>42833</v>
      </c>
      <c r="AE308" s="1" t="str">
        <f t="shared" si="43"/>
        <v>Saturday</v>
      </c>
      <c r="AF308" s="2">
        <v>0.68797453703703704</v>
      </c>
      <c r="AG308" s="2">
        <f t="shared" si="44"/>
        <v>0.70833333333333326</v>
      </c>
      <c r="AH308" t="s">
        <v>23</v>
      </c>
    </row>
    <row r="309" spans="1:34" x14ac:dyDescent="0.25">
      <c r="A309">
        <v>1569294</v>
      </c>
      <c r="B309" t="s">
        <v>54</v>
      </c>
      <c r="E309">
        <v>43220</v>
      </c>
      <c r="F309" t="s">
        <v>20</v>
      </c>
      <c r="G309" t="s">
        <v>55</v>
      </c>
      <c r="H309">
        <v>362</v>
      </c>
      <c r="I309" t="s">
        <v>82</v>
      </c>
      <c r="J309">
        <f>VLOOKUP(I309,Key!$A$1:$C$73,2,FALSE)</f>
        <v>43.040349999999997</v>
      </c>
      <c r="K309">
        <f>VLOOKUP(I309,Key!$A$1:$C$73,3,FALSE)</f>
        <v>-87.920760000000001</v>
      </c>
      <c r="L309" t="s">
        <v>76</v>
      </c>
      <c r="M309">
        <f>VLOOKUP(L309,Key!$A$1:$C$73,2,FALSE)</f>
        <v>43.02948</v>
      </c>
      <c r="N309">
        <f>VLOOKUP(L309,Key!$A$1:$C$73,3,FALSE)</f>
        <v>-87.912819999999996</v>
      </c>
      <c r="O309">
        <v>75</v>
      </c>
      <c r="P309">
        <v>9</v>
      </c>
      <c r="Q309">
        <v>11.3</v>
      </c>
      <c r="R309">
        <v>10.7</v>
      </c>
      <c r="S309">
        <v>450</v>
      </c>
      <c r="T309">
        <f t="shared" si="36"/>
        <v>-1</v>
      </c>
      <c r="U309" s="1">
        <v>42833</v>
      </c>
      <c r="V309" s="13">
        <f t="shared" si="37"/>
        <v>42826</v>
      </c>
      <c r="W309" s="14">
        <f t="shared" si="38"/>
        <v>42833</v>
      </c>
      <c r="X309" s="1" t="str">
        <f t="shared" si="39"/>
        <v>Saturday</v>
      </c>
      <c r="Y309" s="2">
        <v>0.57324074074074072</v>
      </c>
      <c r="Z309" s="2">
        <f t="shared" si="40"/>
        <v>0.58333333333333326</v>
      </c>
      <c r="AA309">
        <f>1</f>
        <v>1</v>
      </c>
      <c r="AB309" s="1">
        <v>42833</v>
      </c>
      <c r="AC309" s="13">
        <f t="shared" si="41"/>
        <v>42826</v>
      </c>
      <c r="AD309" s="14">
        <f t="shared" si="42"/>
        <v>42833</v>
      </c>
      <c r="AE309" s="1" t="str">
        <f t="shared" si="43"/>
        <v>Saturday</v>
      </c>
      <c r="AF309" s="2">
        <v>0.62561342592592595</v>
      </c>
      <c r="AG309" s="2">
        <f t="shared" si="44"/>
        <v>0.625</v>
      </c>
      <c r="AH309" t="s">
        <v>23</v>
      </c>
    </row>
    <row r="310" spans="1:34" x14ac:dyDescent="0.25">
      <c r="A310">
        <v>1569399</v>
      </c>
      <c r="B310" t="s">
        <v>54</v>
      </c>
      <c r="E310">
        <v>53151</v>
      </c>
      <c r="F310" t="s">
        <v>20</v>
      </c>
      <c r="G310" t="s">
        <v>55</v>
      </c>
      <c r="H310">
        <v>5</v>
      </c>
      <c r="I310" t="s">
        <v>77</v>
      </c>
      <c r="J310">
        <f>VLOOKUP(I310,Key!$A$1:$C$73,2,FALSE)</f>
        <v>43.036900000000003</v>
      </c>
      <c r="K310">
        <f>VLOOKUP(I310,Key!$A$1:$C$73,3,FALSE)</f>
        <v>-87.89667</v>
      </c>
      <c r="L310" t="s">
        <v>77</v>
      </c>
      <c r="M310">
        <f>VLOOKUP(L310,Key!$A$1:$C$73,2,FALSE)</f>
        <v>43.036900000000003</v>
      </c>
      <c r="N310">
        <f>VLOOKUP(L310,Key!$A$1:$C$73,3,FALSE)</f>
        <v>-87.89667</v>
      </c>
      <c r="O310">
        <v>35</v>
      </c>
      <c r="P310">
        <v>6</v>
      </c>
      <c r="Q310">
        <v>5.3</v>
      </c>
      <c r="R310">
        <v>5</v>
      </c>
      <c r="S310">
        <v>210</v>
      </c>
      <c r="T310">
        <f t="shared" si="36"/>
        <v>-1</v>
      </c>
      <c r="U310" s="1">
        <v>42833</v>
      </c>
      <c r="V310" s="13">
        <f t="shared" si="37"/>
        <v>42826</v>
      </c>
      <c r="W310" s="14">
        <f t="shared" si="38"/>
        <v>42833</v>
      </c>
      <c r="X310" s="1" t="str">
        <f t="shared" si="39"/>
        <v>Saturday</v>
      </c>
      <c r="Y310" s="2">
        <v>0.58601851851851849</v>
      </c>
      <c r="Z310" s="2">
        <f t="shared" si="40"/>
        <v>0.58333333333333326</v>
      </c>
      <c r="AA310">
        <f>1</f>
        <v>1</v>
      </c>
      <c r="AB310" s="1">
        <v>42833</v>
      </c>
      <c r="AC310" s="13">
        <f t="shared" si="41"/>
        <v>42826</v>
      </c>
      <c r="AD310" s="14">
        <f t="shared" si="42"/>
        <v>42833</v>
      </c>
      <c r="AE310" s="1" t="str">
        <f t="shared" si="43"/>
        <v>Saturday</v>
      </c>
      <c r="AF310" s="2">
        <v>0.60974537037037035</v>
      </c>
      <c r="AG310" s="2">
        <f t="shared" si="44"/>
        <v>0.625</v>
      </c>
      <c r="AH310" t="s">
        <v>25</v>
      </c>
    </row>
    <row r="311" spans="1:34" x14ac:dyDescent="0.25">
      <c r="A311">
        <v>1569400</v>
      </c>
      <c r="B311" t="s">
        <v>54</v>
      </c>
      <c r="E311">
        <v>53225</v>
      </c>
      <c r="F311" t="s">
        <v>20</v>
      </c>
      <c r="G311" t="s">
        <v>55</v>
      </c>
      <c r="H311">
        <v>5473</v>
      </c>
      <c r="I311" t="s">
        <v>85</v>
      </c>
      <c r="J311">
        <f>VLOOKUP(I311,Key!$A$1:$C$73,2,FALSE)</f>
        <v>43.053040000000003</v>
      </c>
      <c r="K311">
        <f>VLOOKUP(I311,Key!$A$1:$C$73,3,FALSE)</f>
        <v>-87.897660000000002</v>
      </c>
      <c r="L311" t="s">
        <v>68</v>
      </c>
      <c r="M311">
        <f>VLOOKUP(L311,Key!$A$1:$C$73,2,FALSE)</f>
        <v>43.026470000000003</v>
      </c>
      <c r="N311">
        <f>VLOOKUP(L311,Key!$A$1:$C$73,3,FALSE)</f>
        <v>-87.918040000000005</v>
      </c>
      <c r="O311">
        <v>21</v>
      </c>
      <c r="P311">
        <v>3</v>
      </c>
      <c r="Q311">
        <v>3.2</v>
      </c>
      <c r="R311">
        <v>3</v>
      </c>
      <c r="S311">
        <v>126</v>
      </c>
      <c r="T311">
        <f t="shared" si="36"/>
        <v>-1</v>
      </c>
      <c r="U311" s="1">
        <v>42833</v>
      </c>
      <c r="V311" s="13">
        <f t="shared" si="37"/>
        <v>42826</v>
      </c>
      <c r="W311" s="14">
        <f t="shared" si="38"/>
        <v>42833</v>
      </c>
      <c r="X311" s="1" t="str">
        <f t="shared" si="39"/>
        <v>Saturday</v>
      </c>
      <c r="Y311" s="2">
        <v>0.71099537037037042</v>
      </c>
      <c r="Z311" s="2">
        <f t="shared" si="40"/>
        <v>0.70833333333333326</v>
      </c>
      <c r="AA311">
        <f>1</f>
        <v>1</v>
      </c>
      <c r="AB311" s="1">
        <v>42833</v>
      </c>
      <c r="AC311" s="13">
        <f t="shared" si="41"/>
        <v>42826</v>
      </c>
      <c r="AD311" s="14">
        <f t="shared" si="42"/>
        <v>42833</v>
      </c>
      <c r="AE311" s="1" t="str">
        <f t="shared" si="43"/>
        <v>Saturday</v>
      </c>
      <c r="AF311" s="2">
        <v>0.72510416666666666</v>
      </c>
      <c r="AG311" s="2">
        <f t="shared" si="44"/>
        <v>0.70833333333333326</v>
      </c>
      <c r="AH311" t="s">
        <v>23</v>
      </c>
    </row>
    <row r="312" spans="1:34" x14ac:dyDescent="0.25">
      <c r="A312">
        <v>1569430</v>
      </c>
      <c r="B312" t="s">
        <v>54</v>
      </c>
      <c r="E312">
        <v>80465</v>
      </c>
      <c r="F312" t="s">
        <v>20</v>
      </c>
      <c r="G312" t="s">
        <v>55</v>
      </c>
      <c r="H312">
        <v>11072</v>
      </c>
      <c r="I312" t="s">
        <v>33</v>
      </c>
      <c r="J312">
        <f>VLOOKUP(I312,Key!$A$1:$C$73,2,FALSE)</f>
        <v>43.045712999999999</v>
      </c>
      <c r="K312">
        <f>VLOOKUP(I312,Key!$A$1:$C$73,3,FALSE)</f>
        <v>-87.899756999999994</v>
      </c>
      <c r="L312" t="s">
        <v>33</v>
      </c>
      <c r="M312">
        <f>VLOOKUP(L312,Key!$A$1:$C$73,2,FALSE)</f>
        <v>43.045712999999999</v>
      </c>
      <c r="N312">
        <f>VLOOKUP(L312,Key!$A$1:$C$73,3,FALSE)</f>
        <v>-87.899756999999994</v>
      </c>
      <c r="O312">
        <v>32</v>
      </c>
      <c r="P312">
        <v>3</v>
      </c>
      <c r="Q312">
        <v>4.8</v>
      </c>
      <c r="R312">
        <v>4.5999999999999996</v>
      </c>
      <c r="S312">
        <v>192</v>
      </c>
      <c r="T312">
        <f t="shared" si="36"/>
        <v>-1</v>
      </c>
      <c r="U312" s="1">
        <v>42833</v>
      </c>
      <c r="V312" s="13">
        <f t="shared" si="37"/>
        <v>42826</v>
      </c>
      <c r="W312" s="14">
        <f t="shared" si="38"/>
        <v>42833</v>
      </c>
      <c r="X312" s="1" t="str">
        <f t="shared" si="39"/>
        <v>Saturday</v>
      </c>
      <c r="Y312" s="2">
        <v>0.58981481481481479</v>
      </c>
      <c r="Z312" s="2">
        <f t="shared" si="40"/>
        <v>0.58333333333333326</v>
      </c>
      <c r="AA312">
        <f>1</f>
        <v>1</v>
      </c>
      <c r="AB312" s="1">
        <v>42833</v>
      </c>
      <c r="AC312" s="13">
        <f t="shared" si="41"/>
        <v>42826</v>
      </c>
      <c r="AD312" s="14">
        <f t="shared" si="42"/>
        <v>42833</v>
      </c>
      <c r="AE312" s="1" t="str">
        <f t="shared" si="43"/>
        <v>Saturday</v>
      </c>
      <c r="AF312" s="2">
        <v>0.61225694444444445</v>
      </c>
      <c r="AG312" s="2">
        <f t="shared" si="44"/>
        <v>0.625</v>
      </c>
      <c r="AH312" t="s">
        <v>25</v>
      </c>
    </row>
    <row r="313" spans="1:34" x14ac:dyDescent="0.25">
      <c r="A313">
        <v>1569449</v>
      </c>
      <c r="B313" t="s">
        <v>54</v>
      </c>
      <c r="E313">
        <v>53402</v>
      </c>
      <c r="F313" t="s">
        <v>20</v>
      </c>
      <c r="G313" t="s">
        <v>55</v>
      </c>
      <c r="H313">
        <v>3</v>
      </c>
      <c r="I313" t="s">
        <v>77</v>
      </c>
      <c r="J313">
        <f>VLOOKUP(I313,Key!$A$1:$C$73,2,FALSE)</f>
        <v>43.036900000000003</v>
      </c>
      <c r="K313">
        <f>VLOOKUP(I313,Key!$A$1:$C$73,3,FALSE)</f>
        <v>-87.89667</v>
      </c>
      <c r="L313" t="s">
        <v>77</v>
      </c>
      <c r="M313">
        <f>VLOOKUP(L313,Key!$A$1:$C$73,2,FALSE)</f>
        <v>43.036900000000003</v>
      </c>
      <c r="N313">
        <f>VLOOKUP(L313,Key!$A$1:$C$73,3,FALSE)</f>
        <v>-87.89667</v>
      </c>
      <c r="O313">
        <v>27</v>
      </c>
      <c r="P313">
        <v>3</v>
      </c>
      <c r="Q313">
        <v>4.0999999999999996</v>
      </c>
      <c r="R313">
        <v>3.8</v>
      </c>
      <c r="S313">
        <v>162</v>
      </c>
      <c r="T313">
        <f t="shared" si="36"/>
        <v>-1</v>
      </c>
      <c r="U313" s="1">
        <v>42833</v>
      </c>
      <c r="V313" s="13">
        <f t="shared" si="37"/>
        <v>42826</v>
      </c>
      <c r="W313" s="14">
        <f t="shared" si="38"/>
        <v>42833</v>
      </c>
      <c r="X313" s="1" t="str">
        <f t="shared" si="39"/>
        <v>Saturday</v>
      </c>
      <c r="Y313" s="2">
        <v>0.59260416666666671</v>
      </c>
      <c r="Z313" s="2">
        <f t="shared" si="40"/>
        <v>0.58333333333333326</v>
      </c>
      <c r="AA313">
        <f>1</f>
        <v>1</v>
      </c>
      <c r="AB313" s="1">
        <v>42833</v>
      </c>
      <c r="AC313" s="13">
        <f t="shared" si="41"/>
        <v>42826</v>
      </c>
      <c r="AD313" s="14">
        <f t="shared" si="42"/>
        <v>42833</v>
      </c>
      <c r="AE313" s="1" t="str">
        <f t="shared" si="43"/>
        <v>Saturday</v>
      </c>
      <c r="AF313" s="2">
        <v>0.61152777777777778</v>
      </c>
      <c r="AG313" s="2">
        <f t="shared" si="44"/>
        <v>0.625</v>
      </c>
      <c r="AH313" t="s">
        <v>25</v>
      </c>
    </row>
    <row r="314" spans="1:34" x14ac:dyDescent="0.25">
      <c r="A314">
        <v>1569524</v>
      </c>
      <c r="B314" t="s">
        <v>54</v>
      </c>
      <c r="E314">
        <v>60062</v>
      </c>
      <c r="F314" t="s">
        <v>20</v>
      </c>
      <c r="G314" t="s">
        <v>55</v>
      </c>
      <c r="H314">
        <v>5436</v>
      </c>
      <c r="I314" t="s">
        <v>84</v>
      </c>
      <c r="J314">
        <f>VLOOKUP(I314,Key!$A$1:$C$73,2,FALSE)</f>
        <v>43.040154000000001</v>
      </c>
      <c r="K314">
        <f>VLOOKUP(I314,Key!$A$1:$C$73,3,FALSE)</f>
        <v>-87.932113000000001</v>
      </c>
      <c r="L314" t="s">
        <v>74</v>
      </c>
      <c r="M314">
        <f>VLOOKUP(L314,Key!$A$1:$C$73,2,FALSE)</f>
        <v>43.05536</v>
      </c>
      <c r="N314">
        <f>VLOOKUP(L314,Key!$A$1:$C$73,3,FALSE)</f>
        <v>-87.90504</v>
      </c>
      <c r="O314">
        <v>36</v>
      </c>
      <c r="P314">
        <v>6</v>
      </c>
      <c r="Q314">
        <v>5.4</v>
      </c>
      <c r="R314">
        <v>5.0999999999999996</v>
      </c>
      <c r="S314">
        <v>216</v>
      </c>
      <c r="T314">
        <f t="shared" si="36"/>
        <v>-1</v>
      </c>
      <c r="U314" s="1">
        <v>42833</v>
      </c>
      <c r="V314" s="13">
        <f t="shared" si="37"/>
        <v>42826</v>
      </c>
      <c r="W314" s="14">
        <f t="shared" si="38"/>
        <v>42833</v>
      </c>
      <c r="X314" s="1" t="str">
        <f t="shared" si="39"/>
        <v>Saturday</v>
      </c>
      <c r="Y314" s="2">
        <v>0.59960648148148155</v>
      </c>
      <c r="Z314" s="2">
        <f t="shared" si="40"/>
        <v>0.58333333333333326</v>
      </c>
      <c r="AA314">
        <f>1</f>
        <v>1</v>
      </c>
      <c r="AB314" s="1">
        <v>42833</v>
      </c>
      <c r="AC314" s="13">
        <f t="shared" si="41"/>
        <v>42826</v>
      </c>
      <c r="AD314" s="14">
        <f t="shared" si="42"/>
        <v>42833</v>
      </c>
      <c r="AE314" s="1" t="str">
        <f t="shared" si="43"/>
        <v>Saturday</v>
      </c>
      <c r="AF314" s="2">
        <v>0.62462962962962965</v>
      </c>
      <c r="AG314" s="2">
        <f t="shared" si="44"/>
        <v>0.625</v>
      </c>
      <c r="AH314" t="s">
        <v>23</v>
      </c>
    </row>
    <row r="315" spans="1:34" x14ac:dyDescent="0.25">
      <c r="A315">
        <v>1569538</v>
      </c>
      <c r="B315" t="s">
        <v>54</v>
      </c>
      <c r="E315">
        <v>60546</v>
      </c>
      <c r="F315" t="s">
        <v>20</v>
      </c>
      <c r="G315" t="s">
        <v>55</v>
      </c>
      <c r="H315">
        <v>5531</v>
      </c>
      <c r="I315" t="s">
        <v>84</v>
      </c>
      <c r="J315">
        <f>VLOOKUP(I315,Key!$A$1:$C$73,2,FALSE)</f>
        <v>43.040154000000001</v>
      </c>
      <c r="K315">
        <f>VLOOKUP(I315,Key!$A$1:$C$73,3,FALSE)</f>
        <v>-87.932113000000001</v>
      </c>
      <c r="L315" t="s">
        <v>74</v>
      </c>
      <c r="M315">
        <f>VLOOKUP(L315,Key!$A$1:$C$73,2,FALSE)</f>
        <v>43.05536</v>
      </c>
      <c r="N315">
        <f>VLOOKUP(L315,Key!$A$1:$C$73,3,FALSE)</f>
        <v>-87.90504</v>
      </c>
      <c r="O315">
        <v>35</v>
      </c>
      <c r="P315">
        <v>6</v>
      </c>
      <c r="Q315">
        <v>5.3</v>
      </c>
      <c r="R315">
        <v>5</v>
      </c>
      <c r="S315">
        <v>210</v>
      </c>
      <c r="T315">
        <f t="shared" si="36"/>
        <v>-1</v>
      </c>
      <c r="U315" s="1">
        <v>42833</v>
      </c>
      <c r="V315" s="13">
        <f t="shared" si="37"/>
        <v>42826</v>
      </c>
      <c r="W315" s="14">
        <f t="shared" si="38"/>
        <v>42833</v>
      </c>
      <c r="X315" s="1" t="str">
        <f t="shared" si="39"/>
        <v>Saturday</v>
      </c>
      <c r="Y315" s="2">
        <v>0.60010416666666666</v>
      </c>
      <c r="Z315" s="2">
        <f t="shared" si="40"/>
        <v>0.58333333333333326</v>
      </c>
      <c r="AA315">
        <f>1</f>
        <v>1</v>
      </c>
      <c r="AB315" s="1">
        <v>42833</v>
      </c>
      <c r="AC315" s="13">
        <f t="shared" si="41"/>
        <v>42826</v>
      </c>
      <c r="AD315" s="14">
        <f t="shared" si="42"/>
        <v>42833</v>
      </c>
      <c r="AE315" s="1" t="str">
        <f t="shared" si="43"/>
        <v>Saturday</v>
      </c>
      <c r="AF315" s="2">
        <v>0.62466435185185187</v>
      </c>
      <c r="AG315" s="2">
        <f t="shared" si="44"/>
        <v>0.625</v>
      </c>
      <c r="AH315" t="s">
        <v>23</v>
      </c>
    </row>
    <row r="316" spans="1:34" x14ac:dyDescent="0.25">
      <c r="A316">
        <v>1569573</v>
      </c>
      <c r="B316" t="s">
        <v>54</v>
      </c>
      <c r="E316">
        <v>6759</v>
      </c>
      <c r="F316" t="s">
        <v>20</v>
      </c>
      <c r="G316" t="s">
        <v>55</v>
      </c>
      <c r="H316">
        <v>11085</v>
      </c>
      <c r="I316" t="s">
        <v>60</v>
      </c>
      <c r="J316">
        <f>VLOOKUP(I316,Key!$A$1:$C$73,2,FALSE)</f>
        <v>43.046570000000003</v>
      </c>
      <c r="K316">
        <f>VLOOKUP(I316,Key!$A$1:$C$73,3,FALSE)</f>
        <v>-87.908720000000002</v>
      </c>
      <c r="L316" t="s">
        <v>84</v>
      </c>
      <c r="M316">
        <f>VLOOKUP(L316,Key!$A$1:$C$73,2,FALSE)</f>
        <v>43.040154000000001</v>
      </c>
      <c r="N316">
        <f>VLOOKUP(L316,Key!$A$1:$C$73,3,FALSE)</f>
        <v>-87.932113000000001</v>
      </c>
      <c r="O316">
        <v>16</v>
      </c>
      <c r="P316">
        <v>3</v>
      </c>
      <c r="Q316">
        <v>2.4</v>
      </c>
      <c r="R316">
        <v>2.2999999999999998</v>
      </c>
      <c r="S316">
        <v>96</v>
      </c>
      <c r="T316">
        <f t="shared" si="36"/>
        <v>-1</v>
      </c>
      <c r="U316" s="1">
        <v>42833</v>
      </c>
      <c r="V316" s="13">
        <f t="shared" si="37"/>
        <v>42826</v>
      </c>
      <c r="W316" s="14">
        <f t="shared" si="38"/>
        <v>42833</v>
      </c>
      <c r="X316" s="1" t="str">
        <f t="shared" si="39"/>
        <v>Saturday</v>
      </c>
      <c r="Y316" s="2">
        <v>0.60347222222222219</v>
      </c>
      <c r="Z316" s="2">
        <f t="shared" si="40"/>
        <v>0.58333333333333326</v>
      </c>
      <c r="AA316">
        <f>1</f>
        <v>1</v>
      </c>
      <c r="AB316" s="1">
        <v>42833</v>
      </c>
      <c r="AC316" s="13">
        <f t="shared" si="41"/>
        <v>42826</v>
      </c>
      <c r="AD316" s="14">
        <f t="shared" si="42"/>
        <v>42833</v>
      </c>
      <c r="AE316" s="1" t="str">
        <f t="shared" si="43"/>
        <v>Saturday</v>
      </c>
      <c r="AF316" s="2">
        <v>0.61487268518518523</v>
      </c>
      <c r="AG316" s="2">
        <f t="shared" si="44"/>
        <v>0.625</v>
      </c>
      <c r="AH316" t="s">
        <v>23</v>
      </c>
    </row>
    <row r="317" spans="1:34" x14ac:dyDescent="0.25">
      <c r="A317">
        <v>1569581</v>
      </c>
      <c r="B317" t="s">
        <v>54</v>
      </c>
      <c r="E317">
        <v>53202</v>
      </c>
      <c r="F317" t="s">
        <v>20</v>
      </c>
      <c r="G317" t="s">
        <v>55</v>
      </c>
      <c r="H317">
        <v>11124</v>
      </c>
      <c r="I317" t="s">
        <v>77</v>
      </c>
      <c r="J317">
        <f>VLOOKUP(I317,Key!$A$1:$C$73,2,FALSE)</f>
        <v>43.036900000000003</v>
      </c>
      <c r="K317">
        <f>VLOOKUP(I317,Key!$A$1:$C$73,3,FALSE)</f>
        <v>-87.89667</v>
      </c>
      <c r="L317" t="s">
        <v>48</v>
      </c>
      <c r="M317">
        <f>VLOOKUP(L317,Key!$A$1:$C$73,2,FALSE)</f>
        <v>43.031320000000001</v>
      </c>
      <c r="N317">
        <f>VLOOKUP(L317,Key!$A$1:$C$73,3,FALSE)</f>
        <v>-87.904259999999994</v>
      </c>
      <c r="O317">
        <v>66</v>
      </c>
      <c r="P317">
        <v>9</v>
      </c>
      <c r="Q317">
        <v>9.9</v>
      </c>
      <c r="R317">
        <v>9.4</v>
      </c>
      <c r="S317">
        <v>396</v>
      </c>
      <c r="T317">
        <f t="shared" si="36"/>
        <v>-1</v>
      </c>
      <c r="U317" s="1">
        <v>42833</v>
      </c>
      <c r="V317" s="13">
        <f t="shared" si="37"/>
        <v>42826</v>
      </c>
      <c r="W317" s="14">
        <f t="shared" si="38"/>
        <v>42833</v>
      </c>
      <c r="X317" s="1" t="str">
        <f t="shared" si="39"/>
        <v>Saturday</v>
      </c>
      <c r="Y317" s="2">
        <v>0.60476851851851854</v>
      </c>
      <c r="Z317" s="2">
        <f t="shared" si="40"/>
        <v>0.625</v>
      </c>
      <c r="AA317">
        <f>1</f>
        <v>1</v>
      </c>
      <c r="AB317" s="1">
        <v>42833</v>
      </c>
      <c r="AC317" s="13">
        <f t="shared" si="41"/>
        <v>42826</v>
      </c>
      <c r="AD317" s="14">
        <f t="shared" si="42"/>
        <v>42833</v>
      </c>
      <c r="AE317" s="1" t="str">
        <f t="shared" si="43"/>
        <v>Saturday</v>
      </c>
      <c r="AF317" s="2">
        <v>0.65054398148148151</v>
      </c>
      <c r="AG317" s="2">
        <f t="shared" si="44"/>
        <v>0.66666666666666663</v>
      </c>
      <c r="AH317" t="s">
        <v>23</v>
      </c>
    </row>
    <row r="318" spans="1:34" x14ac:dyDescent="0.25">
      <c r="A318">
        <v>1569603</v>
      </c>
      <c r="B318" t="s">
        <v>54</v>
      </c>
      <c r="E318">
        <v>53066</v>
      </c>
      <c r="F318" t="s">
        <v>20</v>
      </c>
      <c r="G318" t="s">
        <v>55</v>
      </c>
      <c r="H318">
        <v>291</v>
      </c>
      <c r="I318" t="s">
        <v>81</v>
      </c>
      <c r="J318">
        <f>VLOOKUP(I318,Key!$A$1:$C$73,2,FALSE)</f>
        <v>43.058010000000003</v>
      </c>
      <c r="K318">
        <f>VLOOKUP(I318,Key!$A$1:$C$73,3,FALSE)</f>
        <v>-87.877300000000005</v>
      </c>
      <c r="L318" t="s">
        <v>81</v>
      </c>
      <c r="M318">
        <f>VLOOKUP(L318,Key!$A$1:$C$73,2,FALSE)</f>
        <v>43.058010000000003</v>
      </c>
      <c r="N318">
        <f>VLOOKUP(L318,Key!$A$1:$C$73,3,FALSE)</f>
        <v>-87.877300000000005</v>
      </c>
      <c r="O318">
        <v>35</v>
      </c>
      <c r="P318">
        <v>6</v>
      </c>
      <c r="Q318">
        <v>5.3</v>
      </c>
      <c r="R318">
        <v>5</v>
      </c>
      <c r="S318">
        <v>210</v>
      </c>
      <c r="T318">
        <f t="shared" si="36"/>
        <v>-1</v>
      </c>
      <c r="U318" s="1">
        <v>42833</v>
      </c>
      <c r="V318" s="13">
        <f t="shared" si="37"/>
        <v>42826</v>
      </c>
      <c r="W318" s="14">
        <f t="shared" si="38"/>
        <v>42833</v>
      </c>
      <c r="X318" s="1" t="str">
        <f t="shared" si="39"/>
        <v>Saturday</v>
      </c>
      <c r="Y318" s="2">
        <v>0.60814814814814822</v>
      </c>
      <c r="Z318" s="2">
        <f t="shared" si="40"/>
        <v>0.625</v>
      </c>
      <c r="AA318">
        <f>1</f>
        <v>1</v>
      </c>
      <c r="AB318" s="1">
        <v>42833</v>
      </c>
      <c r="AC318" s="13">
        <f t="shared" si="41"/>
        <v>42826</v>
      </c>
      <c r="AD318" s="14">
        <f t="shared" si="42"/>
        <v>42833</v>
      </c>
      <c r="AE318" s="1" t="str">
        <f t="shared" si="43"/>
        <v>Saturday</v>
      </c>
      <c r="AF318" s="2">
        <v>0.632349537037037</v>
      </c>
      <c r="AG318" s="2">
        <f t="shared" si="44"/>
        <v>0.625</v>
      </c>
      <c r="AH318" t="s">
        <v>25</v>
      </c>
    </row>
    <row r="319" spans="1:34" x14ac:dyDescent="0.25">
      <c r="A319">
        <v>1569626</v>
      </c>
      <c r="B319" t="s">
        <v>54</v>
      </c>
      <c r="E319">
        <v>53151</v>
      </c>
      <c r="F319" t="s">
        <v>20</v>
      </c>
      <c r="G319" t="s">
        <v>55</v>
      </c>
      <c r="H319">
        <v>5453</v>
      </c>
      <c r="I319" t="s">
        <v>38</v>
      </c>
      <c r="J319">
        <f>VLOOKUP(I319,Key!$A$1:$C$73,2,FALSE)</f>
        <v>43.038649999999997</v>
      </c>
      <c r="K319">
        <f>VLOOKUP(I319,Key!$A$1:$C$73,3,FALSE)</f>
        <v>-87.921930000000003</v>
      </c>
      <c r="L319" t="s">
        <v>61</v>
      </c>
      <c r="M319">
        <f>VLOOKUP(L319,Key!$A$1:$C$73,2,FALSE)</f>
        <v>43.060786</v>
      </c>
      <c r="N319">
        <f>VLOOKUP(L319,Key!$A$1:$C$73,3,FALSE)</f>
        <v>-87.883825999999999</v>
      </c>
      <c r="O319">
        <v>59</v>
      </c>
      <c r="P319">
        <v>6</v>
      </c>
      <c r="Q319">
        <v>8.9</v>
      </c>
      <c r="R319">
        <v>8.4</v>
      </c>
      <c r="S319">
        <v>354</v>
      </c>
      <c r="T319">
        <f t="shared" si="36"/>
        <v>-1</v>
      </c>
      <c r="U319" s="1">
        <v>42833</v>
      </c>
      <c r="V319" s="13">
        <f t="shared" si="37"/>
        <v>42826</v>
      </c>
      <c r="W319" s="14">
        <f t="shared" si="38"/>
        <v>42833</v>
      </c>
      <c r="X319" s="1" t="str">
        <f t="shared" si="39"/>
        <v>Saturday</v>
      </c>
      <c r="Y319" s="2">
        <v>0.61182870370370368</v>
      </c>
      <c r="Z319" s="2">
        <f t="shared" si="40"/>
        <v>0.625</v>
      </c>
      <c r="AA319">
        <f>1</f>
        <v>1</v>
      </c>
      <c r="AB319" s="1">
        <v>42833</v>
      </c>
      <c r="AC319" s="13">
        <f t="shared" si="41"/>
        <v>42826</v>
      </c>
      <c r="AD319" s="14">
        <f t="shared" si="42"/>
        <v>42833</v>
      </c>
      <c r="AE319" s="1" t="str">
        <f t="shared" si="43"/>
        <v>Saturday</v>
      </c>
      <c r="AF319" s="2">
        <v>0.65333333333333332</v>
      </c>
      <c r="AG319" s="2">
        <f t="shared" si="44"/>
        <v>0.66666666666666663</v>
      </c>
      <c r="AH319" t="s">
        <v>23</v>
      </c>
    </row>
    <row r="320" spans="1:34" x14ac:dyDescent="0.25">
      <c r="A320">
        <v>1569635</v>
      </c>
      <c r="B320" t="s">
        <v>54</v>
      </c>
      <c r="E320">
        <v>60004</v>
      </c>
      <c r="F320" t="s">
        <v>20</v>
      </c>
      <c r="G320" t="s">
        <v>55</v>
      </c>
      <c r="H320">
        <v>2</v>
      </c>
      <c r="I320" t="s">
        <v>62</v>
      </c>
      <c r="J320">
        <f>VLOOKUP(I320,Key!$A$1:$C$73,2,FALSE)</f>
        <v>43.052460000000004</v>
      </c>
      <c r="K320">
        <f>VLOOKUP(I320,Key!$A$1:$C$73,3,FALSE)</f>
        <v>-87.891000000000005</v>
      </c>
      <c r="L320" t="s">
        <v>62</v>
      </c>
      <c r="M320">
        <f>VLOOKUP(L320,Key!$A$1:$C$73,2,FALSE)</f>
        <v>43.052460000000004</v>
      </c>
      <c r="N320">
        <f>VLOOKUP(L320,Key!$A$1:$C$73,3,FALSE)</f>
        <v>-87.891000000000005</v>
      </c>
      <c r="O320">
        <v>47</v>
      </c>
      <c r="P320">
        <v>6</v>
      </c>
      <c r="Q320">
        <v>7.1</v>
      </c>
      <c r="R320">
        <v>6.7</v>
      </c>
      <c r="S320">
        <v>282</v>
      </c>
      <c r="T320">
        <f t="shared" si="36"/>
        <v>-1</v>
      </c>
      <c r="U320" s="1">
        <v>42833</v>
      </c>
      <c r="V320" s="13">
        <f t="shared" si="37"/>
        <v>42826</v>
      </c>
      <c r="W320" s="14">
        <f t="shared" si="38"/>
        <v>42833</v>
      </c>
      <c r="X320" s="1" t="str">
        <f t="shared" si="39"/>
        <v>Saturday</v>
      </c>
      <c r="Y320" s="2">
        <v>0.61219907407407403</v>
      </c>
      <c r="Z320" s="2">
        <f t="shared" si="40"/>
        <v>0.625</v>
      </c>
      <c r="AA320">
        <f>1</f>
        <v>1</v>
      </c>
      <c r="AB320" s="1">
        <v>42833</v>
      </c>
      <c r="AC320" s="13">
        <f t="shared" si="41"/>
        <v>42826</v>
      </c>
      <c r="AD320" s="14">
        <f t="shared" si="42"/>
        <v>42833</v>
      </c>
      <c r="AE320" s="1" t="str">
        <f t="shared" si="43"/>
        <v>Saturday</v>
      </c>
      <c r="AF320" s="2">
        <v>0.64501157407407406</v>
      </c>
      <c r="AG320" s="2">
        <f t="shared" si="44"/>
        <v>0.625</v>
      </c>
      <c r="AH320" t="s">
        <v>25</v>
      </c>
    </row>
    <row r="321" spans="1:34" x14ac:dyDescent="0.25">
      <c r="A321">
        <v>1569695</v>
      </c>
      <c r="B321" t="s">
        <v>54</v>
      </c>
      <c r="E321">
        <v>53092</v>
      </c>
      <c r="F321" t="s">
        <v>20</v>
      </c>
      <c r="G321" t="s">
        <v>55</v>
      </c>
      <c r="H321">
        <v>5571</v>
      </c>
      <c r="I321" t="s">
        <v>71</v>
      </c>
      <c r="J321">
        <f>VLOOKUP(I321,Key!$A$1:$C$73,2,FALSE)</f>
        <v>43.060079999999999</v>
      </c>
      <c r="K321">
        <f>VLOOKUP(I321,Key!$A$1:$C$73,3,FALSE)</f>
        <v>-88.027349999999998</v>
      </c>
      <c r="L321" t="s">
        <v>71</v>
      </c>
      <c r="M321">
        <f>VLOOKUP(L321,Key!$A$1:$C$73,2,FALSE)</f>
        <v>43.060079999999999</v>
      </c>
      <c r="N321">
        <f>VLOOKUP(L321,Key!$A$1:$C$73,3,FALSE)</f>
        <v>-88.027349999999998</v>
      </c>
      <c r="O321">
        <v>52</v>
      </c>
      <c r="P321">
        <v>6</v>
      </c>
      <c r="Q321">
        <v>7.8</v>
      </c>
      <c r="R321">
        <v>7.4</v>
      </c>
      <c r="S321">
        <v>312</v>
      </c>
      <c r="T321">
        <f t="shared" si="36"/>
        <v>-1</v>
      </c>
      <c r="U321" s="1">
        <v>42833</v>
      </c>
      <c r="V321" s="13">
        <f t="shared" si="37"/>
        <v>42826</v>
      </c>
      <c r="W321" s="14">
        <f t="shared" si="38"/>
        <v>42833</v>
      </c>
      <c r="X321" s="1" t="str">
        <f t="shared" si="39"/>
        <v>Saturday</v>
      </c>
      <c r="Y321" s="2">
        <v>0.62193287037037037</v>
      </c>
      <c r="Z321" s="2">
        <f t="shared" si="40"/>
        <v>0.625</v>
      </c>
      <c r="AA321">
        <f>1</f>
        <v>1</v>
      </c>
      <c r="AB321" s="1">
        <v>42833</v>
      </c>
      <c r="AC321" s="13">
        <f t="shared" si="41"/>
        <v>42826</v>
      </c>
      <c r="AD321" s="14">
        <f t="shared" si="42"/>
        <v>42833</v>
      </c>
      <c r="AE321" s="1" t="str">
        <f t="shared" si="43"/>
        <v>Saturday</v>
      </c>
      <c r="AF321" s="2">
        <v>0.65787037037037044</v>
      </c>
      <c r="AG321" s="2">
        <f t="shared" si="44"/>
        <v>0.66666666666666663</v>
      </c>
      <c r="AH321" t="s">
        <v>25</v>
      </c>
    </row>
    <row r="322" spans="1:34" x14ac:dyDescent="0.25">
      <c r="A322">
        <v>1569707</v>
      </c>
      <c r="B322" t="s">
        <v>54</v>
      </c>
      <c r="E322">
        <v>53210</v>
      </c>
      <c r="F322" t="s">
        <v>20</v>
      </c>
      <c r="G322" t="s">
        <v>55</v>
      </c>
      <c r="H322">
        <v>11123</v>
      </c>
      <c r="I322" t="s">
        <v>75</v>
      </c>
      <c r="J322">
        <f>VLOOKUP(I322,Key!$A$1:$C$73,2,FALSE)</f>
        <v>43.060296999999998</v>
      </c>
      <c r="K322">
        <f>VLOOKUP(I322,Key!$A$1:$C$73,3,FALSE)</f>
        <v>-87.913150000000002</v>
      </c>
      <c r="L322" t="s">
        <v>75</v>
      </c>
      <c r="M322">
        <f>VLOOKUP(L322,Key!$A$1:$C$73,2,FALSE)</f>
        <v>43.060296999999998</v>
      </c>
      <c r="N322">
        <f>VLOOKUP(L322,Key!$A$1:$C$73,3,FALSE)</f>
        <v>-87.913150000000002</v>
      </c>
      <c r="O322">
        <v>86</v>
      </c>
      <c r="P322">
        <v>0</v>
      </c>
      <c r="Q322">
        <v>12.9</v>
      </c>
      <c r="R322">
        <v>12.3</v>
      </c>
      <c r="S322">
        <v>516</v>
      </c>
      <c r="T322">
        <f t="shared" ref="T322:T385" si="45">-1</f>
        <v>-1</v>
      </c>
      <c r="U322" s="1">
        <v>42833</v>
      </c>
      <c r="V322" s="13">
        <f t="shared" ref="V322:V385" si="46">DATE(YEAR(U322), MONTH(U322), 1)</f>
        <v>42826</v>
      </c>
      <c r="W322" s="14">
        <f t="shared" ref="W322:W385" si="47">U322</f>
        <v>42833</v>
      </c>
      <c r="X322" s="1" t="str">
        <f t="shared" ref="X322:X385" si="48">TEXT(W322,"dddd")</f>
        <v>Saturday</v>
      </c>
      <c r="Y322" s="2">
        <v>0.625</v>
      </c>
      <c r="Z322" s="2">
        <f t="shared" ref="Z322:Z385" si="49">MROUND(Y322, "1:00")</f>
        <v>0.625</v>
      </c>
      <c r="AA322">
        <f>1</f>
        <v>1</v>
      </c>
      <c r="AB322" s="1">
        <v>42833</v>
      </c>
      <c r="AC322" s="13">
        <f t="shared" ref="AC322:AC385" si="50">DATE(YEAR(AB322), MONTH(AB322), 1)</f>
        <v>42826</v>
      </c>
      <c r="AD322" s="14">
        <f t="shared" ref="AD322:AD385" si="51">AB322</f>
        <v>42833</v>
      </c>
      <c r="AE322" s="1" t="str">
        <f t="shared" ref="AE322:AE385" si="52">TEXT(AD322,"dddd")</f>
        <v>Saturday</v>
      </c>
      <c r="AF322" s="2">
        <v>0.68510416666666663</v>
      </c>
      <c r="AG322" s="2">
        <f t="shared" ref="AG322:AG385" si="53">MROUND(AF322, "1:00")</f>
        <v>0.66666666666666663</v>
      </c>
      <c r="AH322" t="s">
        <v>25</v>
      </c>
    </row>
    <row r="323" spans="1:34" x14ac:dyDescent="0.25">
      <c r="A323">
        <v>1569742</v>
      </c>
      <c r="B323" t="s">
        <v>54</v>
      </c>
      <c r="F323" t="s">
        <v>20</v>
      </c>
      <c r="G323" t="s">
        <v>55</v>
      </c>
      <c r="H323">
        <v>11071</v>
      </c>
      <c r="I323" t="s">
        <v>36</v>
      </c>
      <c r="J323">
        <f>VLOOKUP(I323,Key!$A$1:$C$73,2,FALSE)</f>
        <v>43.03519</v>
      </c>
      <c r="K323">
        <f>VLOOKUP(I323,Key!$A$1:$C$73,3,FALSE)</f>
        <v>-87.907390000000007</v>
      </c>
      <c r="L323" t="s">
        <v>61</v>
      </c>
      <c r="M323">
        <f>VLOOKUP(L323,Key!$A$1:$C$73,2,FALSE)</f>
        <v>43.060786</v>
      </c>
      <c r="N323">
        <f>VLOOKUP(L323,Key!$A$1:$C$73,3,FALSE)</f>
        <v>-87.883825999999999</v>
      </c>
      <c r="O323">
        <v>30</v>
      </c>
      <c r="P323">
        <v>3</v>
      </c>
      <c r="Q323">
        <v>4.5</v>
      </c>
      <c r="R323">
        <v>4.3</v>
      </c>
      <c r="S323">
        <v>180</v>
      </c>
      <c r="T323">
        <f t="shared" si="45"/>
        <v>-1</v>
      </c>
      <c r="U323" s="1">
        <v>42833</v>
      </c>
      <c r="V323" s="13">
        <f t="shared" si="46"/>
        <v>42826</v>
      </c>
      <c r="W323" s="14">
        <f t="shared" si="47"/>
        <v>42833</v>
      </c>
      <c r="X323" s="1" t="str">
        <f t="shared" si="48"/>
        <v>Saturday</v>
      </c>
      <c r="Y323" s="2">
        <v>0.63012731481481488</v>
      </c>
      <c r="Z323" s="2">
        <f t="shared" si="49"/>
        <v>0.625</v>
      </c>
      <c r="AA323">
        <f>1</f>
        <v>1</v>
      </c>
      <c r="AB323" s="1">
        <v>42833</v>
      </c>
      <c r="AC323" s="13">
        <f t="shared" si="50"/>
        <v>42826</v>
      </c>
      <c r="AD323" s="14">
        <f t="shared" si="51"/>
        <v>42833</v>
      </c>
      <c r="AE323" s="1" t="str">
        <f t="shared" si="52"/>
        <v>Saturday</v>
      </c>
      <c r="AF323" s="2">
        <v>0.65127314814814818</v>
      </c>
      <c r="AG323" s="2">
        <f t="shared" si="53"/>
        <v>0.66666666666666663</v>
      </c>
      <c r="AH323" t="s">
        <v>23</v>
      </c>
    </row>
    <row r="324" spans="1:34" x14ac:dyDescent="0.25">
      <c r="A324">
        <v>1569745</v>
      </c>
      <c r="B324" t="s">
        <v>54</v>
      </c>
      <c r="E324">
        <v>62220</v>
      </c>
      <c r="F324" t="s">
        <v>20</v>
      </c>
      <c r="G324" t="s">
        <v>55</v>
      </c>
      <c r="H324">
        <v>11131</v>
      </c>
      <c r="I324" t="s">
        <v>36</v>
      </c>
      <c r="J324">
        <f>VLOOKUP(I324,Key!$A$1:$C$73,2,FALSE)</f>
        <v>43.03519</v>
      </c>
      <c r="K324">
        <f>VLOOKUP(I324,Key!$A$1:$C$73,3,FALSE)</f>
        <v>-87.907390000000007</v>
      </c>
      <c r="L324" t="s">
        <v>81</v>
      </c>
      <c r="M324">
        <f>VLOOKUP(L324,Key!$A$1:$C$73,2,FALSE)</f>
        <v>43.058010000000003</v>
      </c>
      <c r="N324">
        <f>VLOOKUP(L324,Key!$A$1:$C$73,3,FALSE)</f>
        <v>-87.877300000000005</v>
      </c>
      <c r="O324">
        <v>27</v>
      </c>
      <c r="P324">
        <v>3</v>
      </c>
      <c r="Q324">
        <v>4.0999999999999996</v>
      </c>
      <c r="R324">
        <v>3.8</v>
      </c>
      <c r="S324">
        <v>162</v>
      </c>
      <c r="T324">
        <f t="shared" si="45"/>
        <v>-1</v>
      </c>
      <c r="U324" s="1">
        <v>42833</v>
      </c>
      <c r="V324" s="13">
        <f t="shared" si="46"/>
        <v>42826</v>
      </c>
      <c r="W324" s="14">
        <f t="shared" si="47"/>
        <v>42833</v>
      </c>
      <c r="X324" s="1" t="str">
        <f t="shared" si="48"/>
        <v>Saturday</v>
      </c>
      <c r="Y324" s="2">
        <v>0.63107638888888895</v>
      </c>
      <c r="Z324" s="2">
        <f t="shared" si="49"/>
        <v>0.625</v>
      </c>
      <c r="AA324">
        <f>1</f>
        <v>1</v>
      </c>
      <c r="AB324" s="1">
        <v>42833</v>
      </c>
      <c r="AC324" s="13">
        <f t="shared" si="50"/>
        <v>42826</v>
      </c>
      <c r="AD324" s="14">
        <f t="shared" si="51"/>
        <v>42833</v>
      </c>
      <c r="AE324" s="1" t="str">
        <f t="shared" si="52"/>
        <v>Saturday</v>
      </c>
      <c r="AF324" s="2">
        <v>0.64993055555555557</v>
      </c>
      <c r="AG324" s="2">
        <f t="shared" si="53"/>
        <v>0.66666666666666663</v>
      </c>
      <c r="AH324" t="s">
        <v>23</v>
      </c>
    </row>
    <row r="325" spans="1:34" x14ac:dyDescent="0.25">
      <c r="A325">
        <v>1569785</v>
      </c>
      <c r="B325" t="s">
        <v>54</v>
      </c>
      <c r="E325">
        <v>53217</v>
      </c>
      <c r="F325" t="s">
        <v>20</v>
      </c>
      <c r="G325" t="s">
        <v>55</v>
      </c>
      <c r="H325">
        <v>214</v>
      </c>
      <c r="I325" t="s">
        <v>81</v>
      </c>
      <c r="J325">
        <f>VLOOKUP(I325,Key!$A$1:$C$73,2,FALSE)</f>
        <v>43.058010000000003</v>
      </c>
      <c r="K325">
        <f>VLOOKUP(I325,Key!$A$1:$C$73,3,FALSE)</f>
        <v>-87.877300000000005</v>
      </c>
      <c r="L325" t="s">
        <v>81</v>
      </c>
      <c r="M325">
        <f>VLOOKUP(L325,Key!$A$1:$C$73,2,FALSE)</f>
        <v>43.058010000000003</v>
      </c>
      <c r="N325">
        <f>VLOOKUP(L325,Key!$A$1:$C$73,3,FALSE)</f>
        <v>-87.877300000000005</v>
      </c>
      <c r="O325">
        <v>33</v>
      </c>
      <c r="P325">
        <v>0</v>
      </c>
      <c r="Q325">
        <v>5</v>
      </c>
      <c r="R325">
        <v>4.7</v>
      </c>
      <c r="S325">
        <v>198</v>
      </c>
      <c r="T325">
        <f t="shared" si="45"/>
        <v>-1</v>
      </c>
      <c r="U325" s="1">
        <v>42833</v>
      </c>
      <c r="V325" s="13">
        <f t="shared" si="46"/>
        <v>42826</v>
      </c>
      <c r="W325" s="14">
        <f t="shared" si="47"/>
        <v>42833</v>
      </c>
      <c r="X325" s="1" t="str">
        <f t="shared" si="48"/>
        <v>Saturday</v>
      </c>
      <c r="Y325" s="2">
        <v>0.63689814814814816</v>
      </c>
      <c r="Z325" s="2">
        <f t="shared" si="49"/>
        <v>0.625</v>
      </c>
      <c r="AA325">
        <f>1</f>
        <v>1</v>
      </c>
      <c r="AB325" s="1">
        <v>42833</v>
      </c>
      <c r="AC325" s="13">
        <f t="shared" si="50"/>
        <v>42826</v>
      </c>
      <c r="AD325" s="14">
        <f t="shared" si="51"/>
        <v>42833</v>
      </c>
      <c r="AE325" s="1" t="str">
        <f t="shared" si="52"/>
        <v>Saturday</v>
      </c>
      <c r="AF325" s="2">
        <v>0.66038194444444442</v>
      </c>
      <c r="AG325" s="2">
        <f t="shared" si="53"/>
        <v>0.66666666666666663</v>
      </c>
      <c r="AH325" t="s">
        <v>25</v>
      </c>
    </row>
    <row r="326" spans="1:34" x14ac:dyDescent="0.25">
      <c r="A326">
        <v>1569785</v>
      </c>
      <c r="B326" t="s">
        <v>54</v>
      </c>
      <c r="E326">
        <v>53217</v>
      </c>
      <c r="F326" t="s">
        <v>20</v>
      </c>
      <c r="G326" t="s">
        <v>55</v>
      </c>
      <c r="H326">
        <v>5584</v>
      </c>
      <c r="I326" t="s">
        <v>81</v>
      </c>
      <c r="J326">
        <f>VLOOKUP(I326,Key!$A$1:$C$73,2,FALSE)</f>
        <v>43.058010000000003</v>
      </c>
      <c r="K326">
        <f>VLOOKUP(I326,Key!$A$1:$C$73,3,FALSE)</f>
        <v>-87.877300000000005</v>
      </c>
      <c r="L326" t="s">
        <v>81</v>
      </c>
      <c r="M326">
        <f>VLOOKUP(L326,Key!$A$1:$C$73,2,FALSE)</f>
        <v>43.058010000000003</v>
      </c>
      <c r="N326">
        <f>VLOOKUP(L326,Key!$A$1:$C$73,3,FALSE)</f>
        <v>-87.877300000000005</v>
      </c>
      <c r="O326">
        <v>32</v>
      </c>
      <c r="P326">
        <v>0</v>
      </c>
      <c r="Q326">
        <v>4.8</v>
      </c>
      <c r="R326">
        <v>4.5999999999999996</v>
      </c>
      <c r="S326">
        <v>192</v>
      </c>
      <c r="T326">
        <f t="shared" si="45"/>
        <v>-1</v>
      </c>
      <c r="U326" s="1">
        <v>42833</v>
      </c>
      <c r="V326" s="13">
        <f t="shared" si="46"/>
        <v>42826</v>
      </c>
      <c r="W326" s="14">
        <f t="shared" si="47"/>
        <v>42833</v>
      </c>
      <c r="X326" s="1" t="str">
        <f t="shared" si="48"/>
        <v>Saturday</v>
      </c>
      <c r="Y326" s="2">
        <v>0.63798611111111114</v>
      </c>
      <c r="Z326" s="2">
        <f t="shared" si="49"/>
        <v>0.625</v>
      </c>
      <c r="AA326">
        <f>1</f>
        <v>1</v>
      </c>
      <c r="AB326" s="1">
        <v>42833</v>
      </c>
      <c r="AC326" s="13">
        <f t="shared" si="50"/>
        <v>42826</v>
      </c>
      <c r="AD326" s="14">
        <f t="shared" si="51"/>
        <v>42833</v>
      </c>
      <c r="AE326" s="1" t="str">
        <f t="shared" si="52"/>
        <v>Saturday</v>
      </c>
      <c r="AF326" s="2">
        <v>0.6600462962962963</v>
      </c>
      <c r="AG326" s="2">
        <f t="shared" si="53"/>
        <v>0.66666666666666663</v>
      </c>
      <c r="AH326" t="s">
        <v>25</v>
      </c>
    </row>
    <row r="327" spans="1:34" x14ac:dyDescent="0.25">
      <c r="A327">
        <v>1569837</v>
      </c>
      <c r="B327" t="s">
        <v>54</v>
      </c>
      <c r="E327">
        <v>61568</v>
      </c>
      <c r="F327" t="s">
        <v>20</v>
      </c>
      <c r="G327" t="s">
        <v>55</v>
      </c>
      <c r="H327">
        <v>5477</v>
      </c>
      <c r="I327" t="s">
        <v>86</v>
      </c>
      <c r="J327">
        <f>VLOOKUP(I327,Key!$A$1:$C$73,2,FALSE)</f>
        <v>43.052549999999997</v>
      </c>
      <c r="K327">
        <f>VLOOKUP(I327,Key!$A$1:$C$73,3,FALSE)</f>
        <v>-87.909329999999997</v>
      </c>
      <c r="L327" t="s">
        <v>76</v>
      </c>
      <c r="M327">
        <f>VLOOKUP(L327,Key!$A$1:$C$73,2,FALSE)</f>
        <v>43.02948</v>
      </c>
      <c r="N327">
        <f>VLOOKUP(L327,Key!$A$1:$C$73,3,FALSE)</f>
        <v>-87.912819999999996</v>
      </c>
      <c r="O327">
        <v>90</v>
      </c>
      <c r="P327">
        <v>9</v>
      </c>
      <c r="Q327">
        <v>13.5</v>
      </c>
      <c r="R327">
        <v>12.8</v>
      </c>
      <c r="S327">
        <v>540</v>
      </c>
      <c r="T327">
        <f t="shared" si="45"/>
        <v>-1</v>
      </c>
      <c r="U327" s="1">
        <v>42833</v>
      </c>
      <c r="V327" s="13">
        <f t="shared" si="46"/>
        <v>42826</v>
      </c>
      <c r="W327" s="14">
        <f t="shared" si="47"/>
        <v>42833</v>
      </c>
      <c r="X327" s="1" t="str">
        <f t="shared" si="48"/>
        <v>Saturday</v>
      </c>
      <c r="Y327" s="2">
        <v>0.64346064814814818</v>
      </c>
      <c r="Z327" s="2">
        <f t="shared" si="49"/>
        <v>0.625</v>
      </c>
      <c r="AA327">
        <f>1</f>
        <v>1</v>
      </c>
      <c r="AB327" s="1">
        <v>42833</v>
      </c>
      <c r="AC327" s="13">
        <f t="shared" si="50"/>
        <v>42826</v>
      </c>
      <c r="AD327" s="14">
        <f t="shared" si="51"/>
        <v>42833</v>
      </c>
      <c r="AE327" s="1" t="str">
        <f t="shared" si="52"/>
        <v>Saturday</v>
      </c>
      <c r="AF327" s="2">
        <v>0.70606481481481476</v>
      </c>
      <c r="AG327" s="2">
        <f t="shared" si="53"/>
        <v>0.70833333333333326</v>
      </c>
      <c r="AH327" t="s">
        <v>23</v>
      </c>
    </row>
    <row r="328" spans="1:34" x14ac:dyDescent="0.25">
      <c r="A328">
        <v>1569862</v>
      </c>
      <c r="B328" t="s">
        <v>54</v>
      </c>
      <c r="E328">
        <v>53202</v>
      </c>
      <c r="F328" t="s">
        <v>20</v>
      </c>
      <c r="G328" t="s">
        <v>55</v>
      </c>
      <c r="H328">
        <v>267</v>
      </c>
      <c r="I328" t="s">
        <v>62</v>
      </c>
      <c r="J328">
        <f>VLOOKUP(I328,Key!$A$1:$C$73,2,FALSE)</f>
        <v>43.052460000000004</v>
      </c>
      <c r="K328">
        <f>VLOOKUP(I328,Key!$A$1:$C$73,3,FALSE)</f>
        <v>-87.891000000000005</v>
      </c>
      <c r="L328" t="s">
        <v>62</v>
      </c>
      <c r="M328">
        <f>VLOOKUP(L328,Key!$A$1:$C$73,2,FALSE)</f>
        <v>43.052460000000004</v>
      </c>
      <c r="N328">
        <f>VLOOKUP(L328,Key!$A$1:$C$73,3,FALSE)</f>
        <v>-87.891000000000005</v>
      </c>
      <c r="O328">
        <v>75</v>
      </c>
      <c r="P328">
        <v>9</v>
      </c>
      <c r="Q328">
        <v>11.3</v>
      </c>
      <c r="R328">
        <v>10.7</v>
      </c>
      <c r="S328">
        <v>450</v>
      </c>
      <c r="T328">
        <f t="shared" si="45"/>
        <v>-1</v>
      </c>
      <c r="U328" s="1">
        <v>42833</v>
      </c>
      <c r="V328" s="13">
        <f t="shared" si="46"/>
        <v>42826</v>
      </c>
      <c r="W328" s="14">
        <f t="shared" si="47"/>
        <v>42833</v>
      </c>
      <c r="X328" s="1" t="str">
        <f t="shared" si="48"/>
        <v>Saturday</v>
      </c>
      <c r="Y328" s="2">
        <v>0.64686342592592594</v>
      </c>
      <c r="Z328" s="2">
        <f t="shared" si="49"/>
        <v>0.66666666666666663</v>
      </c>
      <c r="AA328">
        <f>1</f>
        <v>1</v>
      </c>
      <c r="AB328" s="1">
        <v>42833</v>
      </c>
      <c r="AC328" s="13">
        <f t="shared" si="50"/>
        <v>42826</v>
      </c>
      <c r="AD328" s="14">
        <f t="shared" si="51"/>
        <v>42833</v>
      </c>
      <c r="AE328" s="1" t="str">
        <f t="shared" si="52"/>
        <v>Saturday</v>
      </c>
      <c r="AF328" s="2">
        <v>0.69908564814814811</v>
      </c>
      <c r="AG328" s="2">
        <f t="shared" si="53"/>
        <v>0.70833333333333326</v>
      </c>
      <c r="AH328" t="s">
        <v>25</v>
      </c>
    </row>
    <row r="329" spans="1:34" x14ac:dyDescent="0.25">
      <c r="A329">
        <v>1569875</v>
      </c>
      <c r="B329" t="s">
        <v>54</v>
      </c>
      <c r="E329">
        <v>77840</v>
      </c>
      <c r="F329" t="s">
        <v>20</v>
      </c>
      <c r="G329" t="s">
        <v>55</v>
      </c>
      <c r="H329">
        <v>88</v>
      </c>
      <c r="I329" t="s">
        <v>57</v>
      </c>
      <c r="J329">
        <f>VLOOKUP(I329,Key!$A$1:$C$73,2,FALSE)</f>
        <v>43.03913</v>
      </c>
      <c r="K329">
        <f>VLOOKUP(I329,Key!$A$1:$C$73,3,FALSE)</f>
        <v>-87.916150000000002</v>
      </c>
      <c r="L329" t="s">
        <v>53</v>
      </c>
      <c r="M329">
        <f>VLOOKUP(L329,Key!$A$1:$C$73,2,FALSE)</f>
        <v>43.04824</v>
      </c>
      <c r="N329">
        <f>VLOOKUP(L329,Key!$A$1:$C$73,3,FALSE)</f>
        <v>-87.904970000000006</v>
      </c>
      <c r="O329">
        <v>100</v>
      </c>
      <c r="P329">
        <v>12</v>
      </c>
      <c r="Q329">
        <v>15</v>
      </c>
      <c r="R329">
        <v>14.3</v>
      </c>
      <c r="S329">
        <v>600</v>
      </c>
      <c r="T329">
        <f t="shared" si="45"/>
        <v>-1</v>
      </c>
      <c r="U329" s="1">
        <v>42834</v>
      </c>
      <c r="V329" s="13">
        <f t="shared" si="46"/>
        <v>42826</v>
      </c>
      <c r="W329" s="14">
        <f t="shared" si="47"/>
        <v>42834</v>
      </c>
      <c r="X329" s="1" t="str">
        <f t="shared" si="48"/>
        <v>Sunday</v>
      </c>
      <c r="Y329" s="2">
        <v>0.58269675925925923</v>
      </c>
      <c r="Z329" s="2">
        <f t="shared" si="49"/>
        <v>0.58333333333333326</v>
      </c>
      <c r="AA329">
        <f>1</f>
        <v>1</v>
      </c>
      <c r="AB329" s="1">
        <v>42834</v>
      </c>
      <c r="AC329" s="13">
        <f t="shared" si="50"/>
        <v>42826</v>
      </c>
      <c r="AD329" s="14">
        <f t="shared" si="51"/>
        <v>42834</v>
      </c>
      <c r="AE329" s="1" t="str">
        <f t="shared" si="52"/>
        <v>Sunday</v>
      </c>
      <c r="AF329" s="2">
        <v>0.65237268518518521</v>
      </c>
      <c r="AG329" s="2">
        <f t="shared" si="53"/>
        <v>0.66666666666666663</v>
      </c>
      <c r="AH329" t="s">
        <v>23</v>
      </c>
    </row>
    <row r="330" spans="1:34" x14ac:dyDescent="0.25">
      <c r="A330">
        <v>1570032</v>
      </c>
      <c r="B330" t="s">
        <v>54</v>
      </c>
      <c r="E330">
        <v>53215</v>
      </c>
      <c r="F330" t="s">
        <v>20</v>
      </c>
      <c r="G330" t="s">
        <v>55</v>
      </c>
      <c r="H330">
        <v>88</v>
      </c>
      <c r="I330" t="s">
        <v>77</v>
      </c>
      <c r="J330">
        <f>VLOOKUP(I330,Key!$A$1:$C$73,2,FALSE)</f>
        <v>43.036900000000003</v>
      </c>
      <c r="K330">
        <f>VLOOKUP(I330,Key!$A$1:$C$73,3,FALSE)</f>
        <v>-87.89667</v>
      </c>
      <c r="L330" t="s">
        <v>77</v>
      </c>
      <c r="M330">
        <f>VLOOKUP(L330,Key!$A$1:$C$73,2,FALSE)</f>
        <v>43.036900000000003</v>
      </c>
      <c r="N330">
        <f>VLOOKUP(L330,Key!$A$1:$C$73,3,FALSE)</f>
        <v>-87.89667</v>
      </c>
      <c r="O330">
        <v>88</v>
      </c>
      <c r="P330">
        <v>9</v>
      </c>
      <c r="Q330">
        <v>13.2</v>
      </c>
      <c r="R330">
        <v>12.5</v>
      </c>
      <c r="S330">
        <v>528</v>
      </c>
      <c r="T330">
        <f t="shared" si="45"/>
        <v>-1</v>
      </c>
      <c r="U330" s="1">
        <v>42833</v>
      </c>
      <c r="V330" s="13">
        <f t="shared" si="46"/>
        <v>42826</v>
      </c>
      <c r="W330" s="14">
        <f t="shared" si="47"/>
        <v>42833</v>
      </c>
      <c r="X330" s="1" t="str">
        <f t="shared" si="48"/>
        <v>Saturday</v>
      </c>
      <c r="Y330" s="2">
        <v>0.66291666666666671</v>
      </c>
      <c r="Z330" s="2">
        <f t="shared" si="49"/>
        <v>0.66666666666666663</v>
      </c>
      <c r="AA330">
        <f>1</f>
        <v>1</v>
      </c>
      <c r="AB330" s="1">
        <v>42833</v>
      </c>
      <c r="AC330" s="13">
        <f t="shared" si="50"/>
        <v>42826</v>
      </c>
      <c r="AD330" s="14">
        <f t="shared" si="51"/>
        <v>42833</v>
      </c>
      <c r="AE330" s="1" t="str">
        <f t="shared" si="52"/>
        <v>Saturday</v>
      </c>
      <c r="AF330" s="2">
        <v>0.72375</v>
      </c>
      <c r="AG330" s="2">
        <f t="shared" si="53"/>
        <v>0.70833333333333326</v>
      </c>
      <c r="AH330" t="s">
        <v>25</v>
      </c>
    </row>
    <row r="331" spans="1:34" x14ac:dyDescent="0.25">
      <c r="A331">
        <v>1570065</v>
      </c>
      <c r="B331" t="s">
        <v>54</v>
      </c>
      <c r="E331">
        <v>49120</v>
      </c>
      <c r="F331" t="s">
        <v>20</v>
      </c>
      <c r="G331" t="s">
        <v>55</v>
      </c>
      <c r="H331">
        <v>995</v>
      </c>
      <c r="I331" t="s">
        <v>27</v>
      </c>
      <c r="J331">
        <f>VLOOKUP(I331,Key!$A$1:$C$73,2,FALSE)</f>
        <v>43.041646999999998</v>
      </c>
      <c r="K331">
        <f>VLOOKUP(I331,Key!$A$1:$C$73,3,FALSE)</f>
        <v>-87.927257999999995</v>
      </c>
      <c r="L331" t="s">
        <v>84</v>
      </c>
      <c r="M331">
        <f>VLOOKUP(L331,Key!$A$1:$C$73,2,FALSE)</f>
        <v>43.040154000000001</v>
      </c>
      <c r="N331">
        <f>VLOOKUP(L331,Key!$A$1:$C$73,3,FALSE)</f>
        <v>-87.932113000000001</v>
      </c>
      <c r="O331">
        <v>87</v>
      </c>
      <c r="P331">
        <v>9</v>
      </c>
      <c r="Q331">
        <v>13.1</v>
      </c>
      <c r="R331">
        <v>12.4</v>
      </c>
      <c r="S331">
        <v>522</v>
      </c>
      <c r="T331">
        <f t="shared" si="45"/>
        <v>-1</v>
      </c>
      <c r="U331" s="1">
        <v>42833</v>
      </c>
      <c r="V331" s="13">
        <f t="shared" si="46"/>
        <v>42826</v>
      </c>
      <c r="W331" s="14">
        <f t="shared" si="47"/>
        <v>42833</v>
      </c>
      <c r="X331" s="1" t="str">
        <f t="shared" si="48"/>
        <v>Saturday</v>
      </c>
      <c r="Y331" s="2">
        <v>0.66893518518518524</v>
      </c>
      <c r="Z331" s="2">
        <f t="shared" si="49"/>
        <v>0.66666666666666663</v>
      </c>
      <c r="AA331">
        <f>1</f>
        <v>1</v>
      </c>
      <c r="AB331" s="1">
        <v>42833</v>
      </c>
      <c r="AC331" s="13">
        <f t="shared" si="50"/>
        <v>42826</v>
      </c>
      <c r="AD331" s="14">
        <f t="shared" si="51"/>
        <v>42833</v>
      </c>
      <c r="AE331" s="1" t="str">
        <f t="shared" si="52"/>
        <v>Saturday</v>
      </c>
      <c r="AF331" s="2">
        <v>0.72981481481481481</v>
      </c>
      <c r="AG331" s="2">
        <f t="shared" si="53"/>
        <v>0.75</v>
      </c>
      <c r="AH331" t="s">
        <v>23</v>
      </c>
    </row>
    <row r="332" spans="1:34" x14ac:dyDescent="0.25">
      <c r="A332">
        <v>1570103</v>
      </c>
      <c r="B332" t="s">
        <v>54</v>
      </c>
      <c r="E332">
        <v>55901</v>
      </c>
      <c r="F332" t="s">
        <v>20</v>
      </c>
      <c r="G332" t="s">
        <v>55</v>
      </c>
      <c r="H332">
        <v>5471</v>
      </c>
      <c r="I332" t="s">
        <v>79</v>
      </c>
      <c r="J332">
        <f>VLOOKUP(I332,Key!$A$1:$C$73,2,FALSE)</f>
        <v>43.04804</v>
      </c>
      <c r="K332">
        <f>VLOOKUP(I332,Key!$A$1:$C$73,3,FALSE)</f>
        <v>-87.896720000000002</v>
      </c>
      <c r="L332" t="s">
        <v>27</v>
      </c>
      <c r="M332">
        <f>VLOOKUP(L332,Key!$A$1:$C$73,2,FALSE)</f>
        <v>43.041646999999998</v>
      </c>
      <c r="N332">
        <f>VLOOKUP(L332,Key!$A$1:$C$73,3,FALSE)</f>
        <v>-87.927257999999995</v>
      </c>
      <c r="O332">
        <v>56</v>
      </c>
      <c r="P332">
        <v>6</v>
      </c>
      <c r="Q332">
        <v>8.4</v>
      </c>
      <c r="R332">
        <v>8</v>
      </c>
      <c r="S332">
        <v>336</v>
      </c>
      <c r="T332">
        <f t="shared" si="45"/>
        <v>-1</v>
      </c>
      <c r="U332" s="1">
        <v>42833</v>
      </c>
      <c r="V332" s="13">
        <f t="shared" si="46"/>
        <v>42826</v>
      </c>
      <c r="W332" s="14">
        <f t="shared" si="47"/>
        <v>42833</v>
      </c>
      <c r="X332" s="1" t="str">
        <f t="shared" si="48"/>
        <v>Saturday</v>
      </c>
      <c r="Y332" s="2">
        <v>0.67254629629629636</v>
      </c>
      <c r="Z332" s="2">
        <f t="shared" si="49"/>
        <v>0.66666666666666663</v>
      </c>
      <c r="AA332">
        <f>1</f>
        <v>1</v>
      </c>
      <c r="AB332" s="1">
        <v>42833</v>
      </c>
      <c r="AC332" s="13">
        <f t="shared" si="50"/>
        <v>42826</v>
      </c>
      <c r="AD332" s="14">
        <f t="shared" si="51"/>
        <v>42833</v>
      </c>
      <c r="AE332" s="1" t="str">
        <f t="shared" si="52"/>
        <v>Saturday</v>
      </c>
      <c r="AF332" s="2">
        <v>0.71119212962962963</v>
      </c>
      <c r="AG332" s="2">
        <f t="shared" si="53"/>
        <v>0.70833333333333326</v>
      </c>
      <c r="AH332" t="s">
        <v>23</v>
      </c>
    </row>
    <row r="333" spans="1:34" x14ac:dyDescent="0.25">
      <c r="A333">
        <v>1570190</v>
      </c>
      <c r="B333" t="s">
        <v>54</v>
      </c>
      <c r="E333">
        <v>53214</v>
      </c>
      <c r="F333" t="s">
        <v>20</v>
      </c>
      <c r="G333" t="s">
        <v>55</v>
      </c>
      <c r="H333">
        <v>183</v>
      </c>
      <c r="I333" t="s">
        <v>28</v>
      </c>
      <c r="J333">
        <f>VLOOKUP(I333,Key!$A$1:$C$73,2,FALSE)</f>
        <v>43.038580000000003</v>
      </c>
      <c r="K333">
        <f>VLOOKUP(I333,Key!$A$1:$C$73,3,FALSE)</f>
        <v>-87.90934</v>
      </c>
      <c r="L333" t="s">
        <v>71</v>
      </c>
      <c r="M333">
        <f>VLOOKUP(L333,Key!$A$1:$C$73,2,FALSE)</f>
        <v>43.060079999999999</v>
      </c>
      <c r="N333">
        <f>VLOOKUP(L333,Key!$A$1:$C$73,3,FALSE)</f>
        <v>-88.027349999999998</v>
      </c>
      <c r="O333">
        <v>72</v>
      </c>
      <c r="P333">
        <v>9</v>
      </c>
      <c r="Q333">
        <v>10.8</v>
      </c>
      <c r="R333">
        <v>10.3</v>
      </c>
      <c r="S333">
        <v>432</v>
      </c>
      <c r="T333">
        <f t="shared" si="45"/>
        <v>-1</v>
      </c>
      <c r="U333" s="1">
        <v>42833</v>
      </c>
      <c r="V333" s="13">
        <f t="shared" si="46"/>
        <v>42826</v>
      </c>
      <c r="W333" s="14">
        <f t="shared" si="47"/>
        <v>42833</v>
      </c>
      <c r="X333" s="1" t="str">
        <f t="shared" si="48"/>
        <v>Saturday</v>
      </c>
      <c r="Y333" s="2">
        <v>0.68278935185185186</v>
      </c>
      <c r="Z333" s="2">
        <f t="shared" si="49"/>
        <v>0.66666666666666663</v>
      </c>
      <c r="AA333">
        <f>1</f>
        <v>1</v>
      </c>
      <c r="AB333" s="1">
        <v>42833</v>
      </c>
      <c r="AC333" s="13">
        <f t="shared" si="50"/>
        <v>42826</v>
      </c>
      <c r="AD333" s="14">
        <f t="shared" si="51"/>
        <v>42833</v>
      </c>
      <c r="AE333" s="1" t="str">
        <f t="shared" si="52"/>
        <v>Saturday</v>
      </c>
      <c r="AF333" s="2">
        <v>0.73263888888888884</v>
      </c>
      <c r="AG333" s="2">
        <f t="shared" si="53"/>
        <v>0.75</v>
      </c>
      <c r="AH333" t="s">
        <v>23</v>
      </c>
    </row>
    <row r="334" spans="1:34" x14ac:dyDescent="0.25">
      <c r="A334">
        <v>1570289</v>
      </c>
      <c r="B334" t="s">
        <v>54</v>
      </c>
      <c r="E334">
        <v>53226</v>
      </c>
      <c r="F334" t="s">
        <v>20</v>
      </c>
      <c r="G334" t="s">
        <v>55</v>
      </c>
      <c r="H334">
        <v>5560</v>
      </c>
      <c r="I334" t="s">
        <v>77</v>
      </c>
      <c r="J334">
        <f>VLOOKUP(I334,Key!$A$1:$C$73,2,FALSE)</f>
        <v>43.036900000000003</v>
      </c>
      <c r="K334">
        <f>VLOOKUP(I334,Key!$A$1:$C$73,3,FALSE)</f>
        <v>-87.89667</v>
      </c>
      <c r="L334" t="s">
        <v>77</v>
      </c>
      <c r="M334">
        <f>VLOOKUP(L334,Key!$A$1:$C$73,2,FALSE)</f>
        <v>43.036900000000003</v>
      </c>
      <c r="N334">
        <f>VLOOKUP(L334,Key!$A$1:$C$73,3,FALSE)</f>
        <v>-87.89667</v>
      </c>
      <c r="O334">
        <v>30</v>
      </c>
      <c r="P334">
        <v>3</v>
      </c>
      <c r="Q334">
        <v>4.5</v>
      </c>
      <c r="R334">
        <v>4.3</v>
      </c>
      <c r="S334">
        <v>180</v>
      </c>
      <c r="T334">
        <f t="shared" si="45"/>
        <v>-1</v>
      </c>
      <c r="U334" s="1">
        <v>42833</v>
      </c>
      <c r="V334" s="13">
        <f t="shared" si="46"/>
        <v>42826</v>
      </c>
      <c r="W334" s="14">
        <f t="shared" si="47"/>
        <v>42833</v>
      </c>
      <c r="X334" s="1" t="str">
        <f t="shared" si="48"/>
        <v>Saturday</v>
      </c>
      <c r="Y334" s="2">
        <v>0.69853009259259258</v>
      </c>
      <c r="Z334" s="2">
        <f t="shared" si="49"/>
        <v>0.70833333333333326</v>
      </c>
      <c r="AA334">
        <f>1</f>
        <v>1</v>
      </c>
      <c r="AB334" s="1">
        <v>42833</v>
      </c>
      <c r="AC334" s="13">
        <f t="shared" si="50"/>
        <v>42826</v>
      </c>
      <c r="AD334" s="14">
        <f t="shared" si="51"/>
        <v>42833</v>
      </c>
      <c r="AE334" s="1" t="str">
        <f t="shared" si="52"/>
        <v>Saturday</v>
      </c>
      <c r="AF334" s="2">
        <v>0.71888888888888891</v>
      </c>
      <c r="AG334" s="2">
        <f t="shared" si="53"/>
        <v>0.70833333333333326</v>
      </c>
      <c r="AH334" t="s">
        <v>25</v>
      </c>
    </row>
    <row r="335" spans="1:34" x14ac:dyDescent="0.25">
      <c r="A335">
        <v>1570293</v>
      </c>
      <c r="B335" t="s">
        <v>54</v>
      </c>
      <c r="E335">
        <v>60504</v>
      </c>
      <c r="F335" t="s">
        <v>20</v>
      </c>
      <c r="G335" t="s">
        <v>55</v>
      </c>
      <c r="H335">
        <v>27</v>
      </c>
      <c r="I335" t="s">
        <v>84</v>
      </c>
      <c r="J335">
        <f>VLOOKUP(I335,Key!$A$1:$C$73,2,FALSE)</f>
        <v>43.040154000000001</v>
      </c>
      <c r="K335">
        <f>VLOOKUP(I335,Key!$A$1:$C$73,3,FALSE)</f>
        <v>-87.932113000000001</v>
      </c>
      <c r="L335" t="s">
        <v>84</v>
      </c>
      <c r="M335">
        <f>VLOOKUP(L335,Key!$A$1:$C$73,2,FALSE)</f>
        <v>43.040154000000001</v>
      </c>
      <c r="N335">
        <f>VLOOKUP(L335,Key!$A$1:$C$73,3,FALSE)</f>
        <v>-87.932113000000001</v>
      </c>
      <c r="O335">
        <v>101</v>
      </c>
      <c r="P335">
        <v>0</v>
      </c>
      <c r="Q335">
        <v>15.2</v>
      </c>
      <c r="R335">
        <v>14.4</v>
      </c>
      <c r="S335">
        <v>606</v>
      </c>
      <c r="T335">
        <f t="shared" si="45"/>
        <v>-1</v>
      </c>
      <c r="U335" s="1">
        <v>42833</v>
      </c>
      <c r="V335" s="13">
        <f t="shared" si="46"/>
        <v>42826</v>
      </c>
      <c r="W335" s="14">
        <f t="shared" si="47"/>
        <v>42833</v>
      </c>
      <c r="X335" s="1" t="str">
        <f t="shared" si="48"/>
        <v>Saturday</v>
      </c>
      <c r="Y335" s="2">
        <v>0.69892361111111112</v>
      </c>
      <c r="Z335" s="2">
        <f t="shared" si="49"/>
        <v>0.70833333333333326</v>
      </c>
      <c r="AA335">
        <f>1</f>
        <v>1</v>
      </c>
      <c r="AB335" s="1">
        <v>42833</v>
      </c>
      <c r="AC335" s="13">
        <f t="shared" si="50"/>
        <v>42826</v>
      </c>
      <c r="AD335" s="14">
        <f t="shared" si="51"/>
        <v>42833</v>
      </c>
      <c r="AE335" s="1" t="str">
        <f t="shared" si="52"/>
        <v>Saturday</v>
      </c>
      <c r="AF335" s="2">
        <v>0.76922453703703697</v>
      </c>
      <c r="AG335" s="2">
        <f t="shared" si="53"/>
        <v>0.75</v>
      </c>
      <c r="AH335" t="s">
        <v>25</v>
      </c>
    </row>
    <row r="336" spans="1:34" x14ac:dyDescent="0.25">
      <c r="A336">
        <v>1570307</v>
      </c>
      <c r="B336" t="s">
        <v>54</v>
      </c>
      <c r="E336">
        <v>53154</v>
      </c>
      <c r="F336" t="s">
        <v>20</v>
      </c>
      <c r="G336" t="s">
        <v>55</v>
      </c>
      <c r="H336">
        <v>11136</v>
      </c>
      <c r="I336" t="s">
        <v>44</v>
      </c>
      <c r="J336">
        <f>VLOOKUP(I336,Key!$A$1:$C$73,2,FALSE)</f>
        <v>43.03886</v>
      </c>
      <c r="K336">
        <f>VLOOKUP(I336,Key!$A$1:$C$73,3,FALSE)</f>
        <v>-87.902720000000002</v>
      </c>
      <c r="L336" t="s">
        <v>81</v>
      </c>
      <c r="M336">
        <f>VLOOKUP(L336,Key!$A$1:$C$73,2,FALSE)</f>
        <v>43.058010000000003</v>
      </c>
      <c r="N336">
        <f>VLOOKUP(L336,Key!$A$1:$C$73,3,FALSE)</f>
        <v>-87.877300000000005</v>
      </c>
      <c r="O336">
        <v>31</v>
      </c>
      <c r="P336">
        <v>3</v>
      </c>
      <c r="Q336">
        <v>4.7</v>
      </c>
      <c r="R336">
        <v>4.4000000000000004</v>
      </c>
      <c r="S336">
        <v>186</v>
      </c>
      <c r="T336">
        <f t="shared" si="45"/>
        <v>-1</v>
      </c>
      <c r="U336" s="1">
        <v>42833</v>
      </c>
      <c r="V336" s="13">
        <f t="shared" si="46"/>
        <v>42826</v>
      </c>
      <c r="W336" s="14">
        <f t="shared" si="47"/>
        <v>42833</v>
      </c>
      <c r="X336" s="1" t="str">
        <f t="shared" si="48"/>
        <v>Saturday</v>
      </c>
      <c r="Y336" s="2">
        <v>0.70035879629629638</v>
      </c>
      <c r="Z336" s="2">
        <f t="shared" si="49"/>
        <v>0.70833333333333326</v>
      </c>
      <c r="AA336">
        <f>1</f>
        <v>1</v>
      </c>
      <c r="AB336" s="1">
        <v>42833</v>
      </c>
      <c r="AC336" s="13">
        <f t="shared" si="50"/>
        <v>42826</v>
      </c>
      <c r="AD336" s="14">
        <f t="shared" si="51"/>
        <v>42833</v>
      </c>
      <c r="AE336" s="1" t="str">
        <f t="shared" si="52"/>
        <v>Saturday</v>
      </c>
      <c r="AF336" s="2">
        <v>0.72192129629629631</v>
      </c>
      <c r="AG336" s="2">
        <f t="shared" si="53"/>
        <v>0.70833333333333326</v>
      </c>
      <c r="AH336" t="s">
        <v>23</v>
      </c>
    </row>
    <row r="337" spans="1:34" x14ac:dyDescent="0.25">
      <c r="A337">
        <v>1570310</v>
      </c>
      <c r="B337" t="s">
        <v>54</v>
      </c>
      <c r="E337">
        <v>53211</v>
      </c>
      <c r="F337" t="s">
        <v>20</v>
      </c>
      <c r="G337" t="s">
        <v>55</v>
      </c>
      <c r="H337">
        <v>5461</v>
      </c>
      <c r="I337" t="s">
        <v>44</v>
      </c>
      <c r="J337">
        <f>VLOOKUP(I337,Key!$A$1:$C$73,2,FALSE)</f>
        <v>43.03886</v>
      </c>
      <c r="K337">
        <f>VLOOKUP(I337,Key!$A$1:$C$73,3,FALSE)</f>
        <v>-87.902720000000002</v>
      </c>
      <c r="L337" t="s">
        <v>81</v>
      </c>
      <c r="M337">
        <f>VLOOKUP(L337,Key!$A$1:$C$73,2,FALSE)</f>
        <v>43.058010000000003</v>
      </c>
      <c r="N337">
        <f>VLOOKUP(L337,Key!$A$1:$C$73,3,FALSE)</f>
        <v>-87.877300000000005</v>
      </c>
      <c r="O337">
        <v>29</v>
      </c>
      <c r="P337">
        <v>3</v>
      </c>
      <c r="Q337">
        <v>4.4000000000000004</v>
      </c>
      <c r="R337">
        <v>4.0999999999999996</v>
      </c>
      <c r="S337">
        <v>174</v>
      </c>
      <c r="T337">
        <f t="shared" si="45"/>
        <v>-1</v>
      </c>
      <c r="U337" s="1">
        <v>42833</v>
      </c>
      <c r="V337" s="13">
        <f t="shared" si="46"/>
        <v>42826</v>
      </c>
      <c r="W337" s="14">
        <f t="shared" si="47"/>
        <v>42833</v>
      </c>
      <c r="X337" s="1" t="str">
        <f t="shared" si="48"/>
        <v>Saturday</v>
      </c>
      <c r="Y337" s="2">
        <v>0.70157407407407402</v>
      </c>
      <c r="Z337" s="2">
        <f t="shared" si="49"/>
        <v>0.70833333333333326</v>
      </c>
      <c r="AA337">
        <f>1</f>
        <v>1</v>
      </c>
      <c r="AB337" s="1">
        <v>42833</v>
      </c>
      <c r="AC337" s="13">
        <f t="shared" si="50"/>
        <v>42826</v>
      </c>
      <c r="AD337" s="14">
        <f t="shared" si="51"/>
        <v>42833</v>
      </c>
      <c r="AE337" s="1" t="str">
        <f t="shared" si="52"/>
        <v>Saturday</v>
      </c>
      <c r="AF337" s="2">
        <v>0.7217824074074074</v>
      </c>
      <c r="AG337" s="2">
        <f t="shared" si="53"/>
        <v>0.70833333333333326</v>
      </c>
      <c r="AH337" t="s">
        <v>23</v>
      </c>
    </row>
    <row r="338" spans="1:34" x14ac:dyDescent="0.25">
      <c r="A338">
        <v>1570485</v>
      </c>
      <c r="B338" t="s">
        <v>54</v>
      </c>
      <c r="E338">
        <v>53213</v>
      </c>
      <c r="F338" t="s">
        <v>20</v>
      </c>
      <c r="G338" t="s">
        <v>55</v>
      </c>
      <c r="H338">
        <v>276</v>
      </c>
      <c r="I338" t="s">
        <v>90</v>
      </c>
      <c r="J338">
        <f>VLOOKUP(I338,Key!$A$1:$C$73,2,FALSE)</f>
        <v>43.06044</v>
      </c>
      <c r="K338">
        <f>VLOOKUP(I338,Key!$A$1:$C$73,3,FALSE)</f>
        <v>-88.016239999999996</v>
      </c>
      <c r="L338" t="s">
        <v>90</v>
      </c>
      <c r="M338">
        <f>VLOOKUP(L338,Key!$A$1:$C$73,2,FALSE)</f>
        <v>43.06044</v>
      </c>
      <c r="N338">
        <f>VLOOKUP(L338,Key!$A$1:$C$73,3,FALSE)</f>
        <v>-88.016239999999996</v>
      </c>
      <c r="O338">
        <v>398</v>
      </c>
      <c r="P338">
        <v>42</v>
      </c>
      <c r="Q338">
        <v>18</v>
      </c>
      <c r="R338">
        <v>17.100000000000001</v>
      </c>
      <c r="S338">
        <v>720</v>
      </c>
      <c r="T338">
        <f t="shared" si="45"/>
        <v>-1</v>
      </c>
      <c r="U338" s="1">
        <v>42834</v>
      </c>
      <c r="V338" s="13">
        <f t="shared" si="46"/>
        <v>42826</v>
      </c>
      <c r="W338" s="14">
        <f t="shared" si="47"/>
        <v>42834</v>
      </c>
      <c r="X338" s="1" t="str">
        <f t="shared" si="48"/>
        <v>Sunday</v>
      </c>
      <c r="Y338" s="2">
        <v>0.72521990740740738</v>
      </c>
      <c r="Z338" s="2">
        <f t="shared" si="49"/>
        <v>0.70833333333333326</v>
      </c>
      <c r="AA338">
        <f>1</f>
        <v>1</v>
      </c>
      <c r="AB338" s="1">
        <v>42835</v>
      </c>
      <c r="AC338" s="13">
        <f t="shared" si="50"/>
        <v>42826</v>
      </c>
      <c r="AD338" s="14">
        <f t="shared" si="51"/>
        <v>42835</v>
      </c>
      <c r="AE338" s="1" t="str">
        <f t="shared" si="52"/>
        <v>Monday</v>
      </c>
      <c r="AF338" s="2">
        <v>1.9675925925925928E-3</v>
      </c>
      <c r="AG338" s="2">
        <f t="shared" si="53"/>
        <v>0</v>
      </c>
      <c r="AH338" t="s">
        <v>25</v>
      </c>
    </row>
    <row r="339" spans="1:34" x14ac:dyDescent="0.25">
      <c r="A339">
        <v>1570508</v>
      </c>
      <c r="B339" t="s">
        <v>54</v>
      </c>
      <c r="E339">
        <v>60164</v>
      </c>
      <c r="F339" t="s">
        <v>20</v>
      </c>
      <c r="G339" t="s">
        <v>55</v>
      </c>
      <c r="H339">
        <v>5552</v>
      </c>
      <c r="I339" t="s">
        <v>77</v>
      </c>
      <c r="J339">
        <f>VLOOKUP(I339,Key!$A$1:$C$73,2,FALSE)</f>
        <v>43.036900000000003</v>
      </c>
      <c r="K339">
        <f>VLOOKUP(I339,Key!$A$1:$C$73,3,FALSE)</f>
        <v>-87.89667</v>
      </c>
      <c r="L339" t="s">
        <v>77</v>
      </c>
      <c r="M339">
        <f>VLOOKUP(L339,Key!$A$1:$C$73,2,FALSE)</f>
        <v>43.036900000000003</v>
      </c>
      <c r="N339">
        <f>VLOOKUP(L339,Key!$A$1:$C$73,3,FALSE)</f>
        <v>-87.89667</v>
      </c>
      <c r="O339">
        <v>25</v>
      </c>
      <c r="P339">
        <v>0</v>
      </c>
      <c r="Q339">
        <v>3.8</v>
      </c>
      <c r="R339">
        <v>3.6</v>
      </c>
      <c r="S339">
        <v>150</v>
      </c>
      <c r="T339">
        <f t="shared" si="45"/>
        <v>-1</v>
      </c>
      <c r="U339" s="1">
        <v>42833</v>
      </c>
      <c r="V339" s="13">
        <f t="shared" si="46"/>
        <v>42826</v>
      </c>
      <c r="W339" s="14">
        <f t="shared" si="47"/>
        <v>42833</v>
      </c>
      <c r="X339" s="1" t="str">
        <f t="shared" si="48"/>
        <v>Saturday</v>
      </c>
      <c r="Y339" s="2">
        <v>0.73708333333333342</v>
      </c>
      <c r="Z339" s="2">
        <f t="shared" si="49"/>
        <v>0.75</v>
      </c>
      <c r="AA339">
        <f>1</f>
        <v>1</v>
      </c>
      <c r="AB339" s="1">
        <v>42833</v>
      </c>
      <c r="AC339" s="13">
        <f t="shared" si="50"/>
        <v>42826</v>
      </c>
      <c r="AD339" s="14">
        <f t="shared" si="51"/>
        <v>42833</v>
      </c>
      <c r="AE339" s="1" t="str">
        <f t="shared" si="52"/>
        <v>Saturday</v>
      </c>
      <c r="AF339" s="2">
        <v>0.75480324074074068</v>
      </c>
      <c r="AG339" s="2">
        <f t="shared" si="53"/>
        <v>0.75</v>
      </c>
      <c r="AH339" t="s">
        <v>25</v>
      </c>
    </row>
    <row r="340" spans="1:34" x14ac:dyDescent="0.25">
      <c r="A340">
        <v>1570532</v>
      </c>
      <c r="B340" t="s">
        <v>54</v>
      </c>
      <c r="E340">
        <v>28117</v>
      </c>
      <c r="F340" t="s">
        <v>20</v>
      </c>
      <c r="G340" t="s">
        <v>55</v>
      </c>
      <c r="H340">
        <v>231</v>
      </c>
      <c r="I340" t="s">
        <v>36</v>
      </c>
      <c r="J340">
        <f>VLOOKUP(I340,Key!$A$1:$C$73,2,FALSE)</f>
        <v>43.03519</v>
      </c>
      <c r="K340">
        <f>VLOOKUP(I340,Key!$A$1:$C$73,3,FALSE)</f>
        <v>-87.907390000000007</v>
      </c>
      <c r="L340" t="s">
        <v>28</v>
      </c>
      <c r="M340">
        <f>VLOOKUP(L340,Key!$A$1:$C$73,2,FALSE)</f>
        <v>43.038580000000003</v>
      </c>
      <c r="N340">
        <f>VLOOKUP(L340,Key!$A$1:$C$73,3,FALSE)</f>
        <v>-87.90934</v>
      </c>
      <c r="O340">
        <v>5</v>
      </c>
      <c r="P340">
        <v>3</v>
      </c>
      <c r="Q340">
        <v>0.8</v>
      </c>
      <c r="R340">
        <v>0.7</v>
      </c>
      <c r="S340">
        <v>30</v>
      </c>
      <c r="T340">
        <f t="shared" si="45"/>
        <v>-1</v>
      </c>
      <c r="U340" s="1">
        <v>42834</v>
      </c>
      <c r="V340" s="13">
        <f t="shared" si="46"/>
        <v>42826</v>
      </c>
      <c r="W340" s="14">
        <f t="shared" si="47"/>
        <v>42834</v>
      </c>
      <c r="X340" s="1" t="str">
        <f t="shared" si="48"/>
        <v>Sunday</v>
      </c>
      <c r="Y340" s="2">
        <v>0.52160879629629631</v>
      </c>
      <c r="Z340" s="2">
        <f t="shared" si="49"/>
        <v>0.54166666666666663</v>
      </c>
      <c r="AA340">
        <f>1</f>
        <v>1</v>
      </c>
      <c r="AB340" s="1">
        <v>42834</v>
      </c>
      <c r="AC340" s="13">
        <f t="shared" si="50"/>
        <v>42826</v>
      </c>
      <c r="AD340" s="14">
        <f t="shared" si="51"/>
        <v>42834</v>
      </c>
      <c r="AE340" s="1" t="str">
        <f t="shared" si="52"/>
        <v>Sunday</v>
      </c>
      <c r="AF340" s="2">
        <v>0.52515046296296297</v>
      </c>
      <c r="AG340" s="2">
        <f t="shared" si="53"/>
        <v>0.54166666666666663</v>
      </c>
      <c r="AH340" t="s">
        <v>23</v>
      </c>
    </row>
    <row r="341" spans="1:34" x14ac:dyDescent="0.25">
      <c r="A341">
        <v>1570536</v>
      </c>
      <c r="B341" t="s">
        <v>54</v>
      </c>
      <c r="E341">
        <v>96707</v>
      </c>
      <c r="F341" t="s">
        <v>20</v>
      </c>
      <c r="G341" t="s">
        <v>55</v>
      </c>
      <c r="H341">
        <v>5469</v>
      </c>
      <c r="I341" t="s">
        <v>36</v>
      </c>
      <c r="J341">
        <f>VLOOKUP(I341,Key!$A$1:$C$73,2,FALSE)</f>
        <v>43.03519</v>
      </c>
      <c r="K341">
        <f>VLOOKUP(I341,Key!$A$1:$C$73,3,FALSE)</f>
        <v>-87.907390000000007</v>
      </c>
      <c r="L341" t="s">
        <v>28</v>
      </c>
      <c r="M341">
        <f>VLOOKUP(L341,Key!$A$1:$C$73,2,FALSE)</f>
        <v>43.038580000000003</v>
      </c>
      <c r="N341">
        <f>VLOOKUP(L341,Key!$A$1:$C$73,3,FALSE)</f>
        <v>-87.90934</v>
      </c>
      <c r="O341">
        <v>5</v>
      </c>
      <c r="P341">
        <v>3</v>
      </c>
      <c r="Q341">
        <v>0.8</v>
      </c>
      <c r="R341">
        <v>0.7</v>
      </c>
      <c r="S341">
        <v>30</v>
      </c>
      <c r="T341">
        <f t="shared" si="45"/>
        <v>-1</v>
      </c>
      <c r="U341" s="1">
        <v>42834</v>
      </c>
      <c r="V341" s="13">
        <f t="shared" si="46"/>
        <v>42826</v>
      </c>
      <c r="W341" s="14">
        <f t="shared" si="47"/>
        <v>42834</v>
      </c>
      <c r="X341" s="1" t="str">
        <f t="shared" si="48"/>
        <v>Sunday</v>
      </c>
      <c r="Y341" s="2">
        <v>0.5221527777777778</v>
      </c>
      <c r="Z341" s="2">
        <f t="shared" si="49"/>
        <v>0.54166666666666663</v>
      </c>
      <c r="AA341">
        <f>1</f>
        <v>1</v>
      </c>
      <c r="AB341" s="1">
        <v>42834</v>
      </c>
      <c r="AC341" s="13">
        <f t="shared" si="50"/>
        <v>42826</v>
      </c>
      <c r="AD341" s="14">
        <f t="shared" si="51"/>
        <v>42834</v>
      </c>
      <c r="AE341" s="1" t="str">
        <f t="shared" si="52"/>
        <v>Sunday</v>
      </c>
      <c r="AF341" s="2">
        <v>0.52530092592592592</v>
      </c>
      <c r="AG341" s="2">
        <f t="shared" si="53"/>
        <v>0.54166666666666663</v>
      </c>
      <c r="AH341" t="s">
        <v>23</v>
      </c>
    </row>
    <row r="342" spans="1:34" x14ac:dyDescent="0.25">
      <c r="A342">
        <v>1570538</v>
      </c>
      <c r="B342" t="s">
        <v>54</v>
      </c>
      <c r="E342">
        <v>96765</v>
      </c>
      <c r="F342" t="s">
        <v>20</v>
      </c>
      <c r="G342" t="s">
        <v>55</v>
      </c>
      <c r="H342">
        <v>993</v>
      </c>
      <c r="I342" t="s">
        <v>77</v>
      </c>
      <c r="J342">
        <f>VLOOKUP(I342,Key!$A$1:$C$73,2,FALSE)</f>
        <v>43.036900000000003</v>
      </c>
      <c r="K342">
        <f>VLOOKUP(I342,Key!$A$1:$C$73,3,FALSE)</f>
        <v>-87.89667</v>
      </c>
      <c r="L342" t="s">
        <v>57</v>
      </c>
      <c r="M342">
        <f>VLOOKUP(L342,Key!$A$1:$C$73,2,FALSE)</f>
        <v>43.03913</v>
      </c>
      <c r="N342">
        <f>VLOOKUP(L342,Key!$A$1:$C$73,3,FALSE)</f>
        <v>-87.916150000000002</v>
      </c>
      <c r="O342">
        <v>49</v>
      </c>
      <c r="P342">
        <v>6</v>
      </c>
      <c r="Q342">
        <v>7.4</v>
      </c>
      <c r="R342">
        <v>7</v>
      </c>
      <c r="S342">
        <v>294</v>
      </c>
      <c r="T342">
        <f t="shared" si="45"/>
        <v>-1</v>
      </c>
      <c r="U342" s="1">
        <v>42833</v>
      </c>
      <c r="V342" s="13">
        <f t="shared" si="46"/>
        <v>42826</v>
      </c>
      <c r="W342" s="14">
        <f t="shared" si="47"/>
        <v>42833</v>
      </c>
      <c r="X342" s="1" t="str">
        <f t="shared" si="48"/>
        <v>Saturday</v>
      </c>
      <c r="Y342" s="2">
        <v>0.74187499999999995</v>
      </c>
      <c r="Z342" s="2">
        <f t="shared" si="49"/>
        <v>0.75</v>
      </c>
      <c r="AA342">
        <f>1</f>
        <v>1</v>
      </c>
      <c r="AB342" s="1">
        <v>42833</v>
      </c>
      <c r="AC342" s="13">
        <f t="shared" si="50"/>
        <v>42826</v>
      </c>
      <c r="AD342" s="14">
        <f t="shared" si="51"/>
        <v>42833</v>
      </c>
      <c r="AE342" s="1" t="str">
        <f t="shared" si="52"/>
        <v>Saturday</v>
      </c>
      <c r="AF342" s="2">
        <v>0.77635416666666668</v>
      </c>
      <c r="AG342" s="2">
        <f t="shared" si="53"/>
        <v>0.79166666666666663</v>
      </c>
      <c r="AH342" t="s">
        <v>23</v>
      </c>
    </row>
    <row r="343" spans="1:34" x14ac:dyDescent="0.25">
      <c r="A343">
        <v>1570688</v>
      </c>
      <c r="B343" t="s">
        <v>54</v>
      </c>
      <c r="E343">
        <v>53207</v>
      </c>
      <c r="F343" t="s">
        <v>20</v>
      </c>
      <c r="G343" t="s">
        <v>55</v>
      </c>
      <c r="H343">
        <v>5483</v>
      </c>
      <c r="I343" t="s">
        <v>76</v>
      </c>
      <c r="J343">
        <f>VLOOKUP(I343,Key!$A$1:$C$73,2,FALSE)</f>
        <v>43.02948</v>
      </c>
      <c r="K343">
        <f>VLOOKUP(I343,Key!$A$1:$C$73,3,FALSE)</f>
        <v>-87.912819999999996</v>
      </c>
      <c r="L343" t="s">
        <v>76</v>
      </c>
      <c r="M343">
        <f>VLOOKUP(L343,Key!$A$1:$C$73,2,FALSE)</f>
        <v>43.02948</v>
      </c>
      <c r="N343">
        <f>VLOOKUP(L343,Key!$A$1:$C$73,3,FALSE)</f>
        <v>-87.912819999999996</v>
      </c>
      <c r="O343">
        <v>45</v>
      </c>
      <c r="P343">
        <v>6</v>
      </c>
      <c r="Q343">
        <v>6.8</v>
      </c>
      <c r="R343">
        <v>6.4</v>
      </c>
      <c r="S343">
        <v>270</v>
      </c>
      <c r="T343">
        <f t="shared" si="45"/>
        <v>-1</v>
      </c>
      <c r="U343" s="1">
        <v>42833</v>
      </c>
      <c r="V343" s="13">
        <f t="shared" si="46"/>
        <v>42826</v>
      </c>
      <c r="W343" s="14">
        <f t="shared" si="47"/>
        <v>42833</v>
      </c>
      <c r="X343" s="1" t="str">
        <f t="shared" si="48"/>
        <v>Saturday</v>
      </c>
      <c r="Y343" s="2">
        <v>0.77482638888888899</v>
      </c>
      <c r="Z343" s="2">
        <f t="shared" si="49"/>
        <v>0.79166666666666663</v>
      </c>
      <c r="AA343">
        <f>1</f>
        <v>1</v>
      </c>
      <c r="AB343" s="1">
        <v>42833</v>
      </c>
      <c r="AC343" s="13">
        <f t="shared" si="50"/>
        <v>42826</v>
      </c>
      <c r="AD343" s="14">
        <f t="shared" si="51"/>
        <v>42833</v>
      </c>
      <c r="AE343" s="1" t="str">
        <f t="shared" si="52"/>
        <v>Saturday</v>
      </c>
      <c r="AF343" s="2">
        <v>0.80596064814814816</v>
      </c>
      <c r="AG343" s="2">
        <f t="shared" si="53"/>
        <v>0.79166666666666663</v>
      </c>
      <c r="AH343" t="s">
        <v>25</v>
      </c>
    </row>
    <row r="344" spans="1:34" x14ac:dyDescent="0.25">
      <c r="A344">
        <v>1570920</v>
      </c>
      <c r="B344" t="s">
        <v>54</v>
      </c>
      <c r="E344">
        <v>53226</v>
      </c>
      <c r="F344" t="s">
        <v>20</v>
      </c>
      <c r="G344" t="s">
        <v>55</v>
      </c>
      <c r="H344">
        <v>11083</v>
      </c>
      <c r="I344" t="s">
        <v>91</v>
      </c>
      <c r="J344">
        <f>VLOOKUP(I344,Key!$A$1:$C$73,2,FALSE)</f>
        <v>43.048609999999996</v>
      </c>
      <c r="K344">
        <f>VLOOKUP(I344,Key!$A$1:$C$73,3,FALSE)</f>
        <v>-88.008480000000006</v>
      </c>
      <c r="L344" t="s">
        <v>91</v>
      </c>
      <c r="M344">
        <f>VLOOKUP(L344,Key!$A$1:$C$73,2,FALSE)</f>
        <v>43.048609999999996</v>
      </c>
      <c r="N344">
        <f>VLOOKUP(L344,Key!$A$1:$C$73,3,FALSE)</f>
        <v>-88.008480000000006</v>
      </c>
      <c r="O344">
        <v>47</v>
      </c>
      <c r="P344">
        <v>0</v>
      </c>
      <c r="Q344">
        <v>7.1</v>
      </c>
      <c r="R344">
        <v>6.7</v>
      </c>
      <c r="S344">
        <v>282</v>
      </c>
      <c r="T344">
        <f t="shared" si="45"/>
        <v>-1</v>
      </c>
      <c r="U344" s="1">
        <v>42833</v>
      </c>
      <c r="V344" s="13">
        <f t="shared" si="46"/>
        <v>42826</v>
      </c>
      <c r="W344" s="14">
        <f t="shared" si="47"/>
        <v>42833</v>
      </c>
      <c r="X344" s="1" t="str">
        <f t="shared" si="48"/>
        <v>Saturday</v>
      </c>
      <c r="Y344" s="2">
        <v>0.82027777777777777</v>
      </c>
      <c r="Z344" s="2">
        <f t="shared" si="49"/>
        <v>0.83333333333333326</v>
      </c>
      <c r="AA344">
        <f>1</f>
        <v>1</v>
      </c>
      <c r="AB344" s="1">
        <v>42833</v>
      </c>
      <c r="AC344" s="13">
        <f t="shared" si="50"/>
        <v>42826</v>
      </c>
      <c r="AD344" s="14">
        <f t="shared" si="51"/>
        <v>42833</v>
      </c>
      <c r="AE344" s="1" t="str">
        <f t="shared" si="52"/>
        <v>Saturday</v>
      </c>
      <c r="AF344" s="2">
        <v>0.85340277777777773</v>
      </c>
      <c r="AG344" s="2">
        <f t="shared" si="53"/>
        <v>0.83333333333333326</v>
      </c>
      <c r="AH344" t="s">
        <v>25</v>
      </c>
    </row>
    <row r="345" spans="1:34" x14ac:dyDescent="0.25">
      <c r="A345">
        <v>1570920</v>
      </c>
      <c r="B345" t="s">
        <v>54</v>
      </c>
      <c r="E345">
        <v>53226</v>
      </c>
      <c r="F345" t="s">
        <v>20</v>
      </c>
      <c r="G345" t="s">
        <v>55</v>
      </c>
      <c r="H345">
        <v>5547</v>
      </c>
      <c r="I345" t="s">
        <v>91</v>
      </c>
      <c r="J345">
        <f>VLOOKUP(I345,Key!$A$1:$C$73,2,FALSE)</f>
        <v>43.048609999999996</v>
      </c>
      <c r="K345">
        <f>VLOOKUP(I345,Key!$A$1:$C$73,3,FALSE)</f>
        <v>-88.008480000000006</v>
      </c>
      <c r="L345" t="s">
        <v>91</v>
      </c>
      <c r="M345">
        <f>VLOOKUP(L345,Key!$A$1:$C$73,2,FALSE)</f>
        <v>43.048609999999996</v>
      </c>
      <c r="N345">
        <f>VLOOKUP(L345,Key!$A$1:$C$73,3,FALSE)</f>
        <v>-88.008480000000006</v>
      </c>
      <c r="O345">
        <v>45</v>
      </c>
      <c r="P345">
        <v>0</v>
      </c>
      <c r="Q345">
        <v>6.8</v>
      </c>
      <c r="R345">
        <v>6.4</v>
      </c>
      <c r="S345">
        <v>270</v>
      </c>
      <c r="T345">
        <f t="shared" si="45"/>
        <v>-1</v>
      </c>
      <c r="U345" s="1">
        <v>42833</v>
      </c>
      <c r="V345" s="13">
        <f t="shared" si="46"/>
        <v>42826</v>
      </c>
      <c r="W345" s="14">
        <f t="shared" si="47"/>
        <v>42833</v>
      </c>
      <c r="X345" s="1" t="str">
        <f t="shared" si="48"/>
        <v>Saturday</v>
      </c>
      <c r="Y345" s="2">
        <v>0.82164351851851858</v>
      </c>
      <c r="Z345" s="2">
        <f t="shared" si="49"/>
        <v>0.83333333333333326</v>
      </c>
      <c r="AA345">
        <f>1</f>
        <v>1</v>
      </c>
      <c r="AB345" s="1">
        <v>42833</v>
      </c>
      <c r="AC345" s="13">
        <f t="shared" si="50"/>
        <v>42826</v>
      </c>
      <c r="AD345" s="14">
        <f t="shared" si="51"/>
        <v>42833</v>
      </c>
      <c r="AE345" s="1" t="str">
        <f t="shared" si="52"/>
        <v>Saturday</v>
      </c>
      <c r="AF345" s="2">
        <v>0.85306712962962961</v>
      </c>
      <c r="AG345" s="2">
        <f t="shared" si="53"/>
        <v>0.83333333333333326</v>
      </c>
      <c r="AH345" t="s">
        <v>25</v>
      </c>
    </row>
    <row r="346" spans="1:34" x14ac:dyDescent="0.25">
      <c r="A346">
        <v>1570931</v>
      </c>
      <c r="B346" t="s">
        <v>54</v>
      </c>
      <c r="E346">
        <v>53070</v>
      </c>
      <c r="F346" t="s">
        <v>20</v>
      </c>
      <c r="G346" t="s">
        <v>55</v>
      </c>
      <c r="H346">
        <v>38</v>
      </c>
      <c r="I346" t="s">
        <v>39</v>
      </c>
      <c r="J346">
        <f>VLOOKUP(I346,Key!$A$1:$C$73,2,FALSE)</f>
        <v>43.031480000000002</v>
      </c>
      <c r="K346">
        <f>VLOOKUP(I346,Key!$A$1:$C$73,3,FALSE)</f>
        <v>-87.908169999999998</v>
      </c>
      <c r="L346" t="s">
        <v>39</v>
      </c>
      <c r="M346">
        <f>VLOOKUP(L346,Key!$A$1:$C$73,2,FALSE)</f>
        <v>43.031480000000002</v>
      </c>
      <c r="N346">
        <f>VLOOKUP(L346,Key!$A$1:$C$73,3,FALSE)</f>
        <v>-87.908169999999998</v>
      </c>
      <c r="O346">
        <v>37</v>
      </c>
      <c r="P346">
        <v>6</v>
      </c>
      <c r="Q346">
        <v>5.6</v>
      </c>
      <c r="R346">
        <v>5.3</v>
      </c>
      <c r="S346">
        <v>222</v>
      </c>
      <c r="T346">
        <f t="shared" si="45"/>
        <v>-1</v>
      </c>
      <c r="U346" s="1">
        <v>42833</v>
      </c>
      <c r="V346" s="13">
        <f t="shared" si="46"/>
        <v>42826</v>
      </c>
      <c r="W346" s="14">
        <f t="shared" si="47"/>
        <v>42833</v>
      </c>
      <c r="X346" s="1" t="str">
        <f t="shared" si="48"/>
        <v>Saturday</v>
      </c>
      <c r="Y346" s="2">
        <v>0.82428240740740744</v>
      </c>
      <c r="Z346" s="2">
        <f t="shared" si="49"/>
        <v>0.83333333333333326</v>
      </c>
      <c r="AA346">
        <f>1</f>
        <v>1</v>
      </c>
      <c r="AB346" s="1">
        <v>42833</v>
      </c>
      <c r="AC346" s="13">
        <f t="shared" si="50"/>
        <v>42826</v>
      </c>
      <c r="AD346" s="14">
        <f t="shared" si="51"/>
        <v>42833</v>
      </c>
      <c r="AE346" s="1" t="str">
        <f t="shared" si="52"/>
        <v>Saturday</v>
      </c>
      <c r="AF346" s="2">
        <v>0.84987268518518511</v>
      </c>
      <c r="AG346" s="2">
        <f t="shared" si="53"/>
        <v>0.83333333333333326</v>
      </c>
      <c r="AH346" t="s">
        <v>25</v>
      </c>
    </row>
    <row r="347" spans="1:34" x14ac:dyDescent="0.25">
      <c r="A347">
        <v>1570987</v>
      </c>
      <c r="B347" t="s">
        <v>54</v>
      </c>
      <c r="E347">
        <v>53206</v>
      </c>
      <c r="F347" t="s">
        <v>20</v>
      </c>
      <c r="G347" t="s">
        <v>55</v>
      </c>
      <c r="H347">
        <v>2968</v>
      </c>
      <c r="I347" t="s">
        <v>61</v>
      </c>
      <c r="J347">
        <f>VLOOKUP(I347,Key!$A$1:$C$73,2,FALSE)</f>
        <v>43.060786</v>
      </c>
      <c r="K347">
        <f>VLOOKUP(I347,Key!$A$1:$C$73,3,FALSE)</f>
        <v>-87.883825999999999</v>
      </c>
      <c r="L347" t="s">
        <v>61</v>
      </c>
      <c r="M347">
        <f>VLOOKUP(L347,Key!$A$1:$C$73,2,FALSE)</f>
        <v>43.060786</v>
      </c>
      <c r="N347">
        <f>VLOOKUP(L347,Key!$A$1:$C$73,3,FALSE)</f>
        <v>-87.883825999999999</v>
      </c>
      <c r="O347">
        <v>26</v>
      </c>
      <c r="P347">
        <v>3</v>
      </c>
      <c r="Q347">
        <v>3.9</v>
      </c>
      <c r="R347">
        <v>3.7</v>
      </c>
      <c r="S347">
        <v>156</v>
      </c>
      <c r="T347">
        <f t="shared" si="45"/>
        <v>-1</v>
      </c>
      <c r="U347" s="1">
        <v>42833</v>
      </c>
      <c r="V347" s="13">
        <f t="shared" si="46"/>
        <v>42826</v>
      </c>
      <c r="W347" s="14">
        <f t="shared" si="47"/>
        <v>42833</v>
      </c>
      <c r="X347" s="1" t="str">
        <f t="shared" si="48"/>
        <v>Saturday</v>
      </c>
      <c r="Y347" s="2">
        <v>0.84373842592592585</v>
      </c>
      <c r="Z347" s="2">
        <f t="shared" si="49"/>
        <v>0.83333333333333326</v>
      </c>
      <c r="AA347">
        <f>1</f>
        <v>1</v>
      </c>
      <c r="AB347" s="1">
        <v>42833</v>
      </c>
      <c r="AC347" s="13">
        <f t="shared" si="50"/>
        <v>42826</v>
      </c>
      <c r="AD347" s="14">
        <f t="shared" si="51"/>
        <v>42833</v>
      </c>
      <c r="AE347" s="1" t="str">
        <f t="shared" si="52"/>
        <v>Saturday</v>
      </c>
      <c r="AF347" s="2">
        <v>0.86168981481481488</v>
      </c>
      <c r="AG347" s="2">
        <f t="shared" si="53"/>
        <v>0.875</v>
      </c>
      <c r="AH347" t="s">
        <v>25</v>
      </c>
    </row>
    <row r="348" spans="1:34" x14ac:dyDescent="0.25">
      <c r="A348">
        <v>1571128</v>
      </c>
      <c r="B348" t="s">
        <v>54</v>
      </c>
      <c r="E348">
        <v>53219</v>
      </c>
      <c r="F348" t="s">
        <v>20</v>
      </c>
      <c r="G348" t="s">
        <v>55</v>
      </c>
      <c r="H348">
        <v>263</v>
      </c>
      <c r="I348" t="s">
        <v>28</v>
      </c>
      <c r="J348">
        <f>VLOOKUP(I348,Key!$A$1:$C$73,2,FALSE)</f>
        <v>43.038580000000003</v>
      </c>
      <c r="K348">
        <f>VLOOKUP(I348,Key!$A$1:$C$73,3,FALSE)</f>
        <v>-87.90934</v>
      </c>
      <c r="L348" t="s">
        <v>28</v>
      </c>
      <c r="M348">
        <f>VLOOKUP(L348,Key!$A$1:$C$73,2,FALSE)</f>
        <v>43.038580000000003</v>
      </c>
      <c r="N348">
        <f>VLOOKUP(L348,Key!$A$1:$C$73,3,FALSE)</f>
        <v>-87.90934</v>
      </c>
      <c r="O348">
        <v>16</v>
      </c>
      <c r="P348">
        <v>3</v>
      </c>
      <c r="Q348">
        <v>2.4</v>
      </c>
      <c r="R348">
        <v>2.2999999999999998</v>
      </c>
      <c r="S348">
        <v>96</v>
      </c>
      <c r="T348">
        <f t="shared" si="45"/>
        <v>-1</v>
      </c>
      <c r="U348" s="1">
        <v>42833</v>
      </c>
      <c r="V348" s="13">
        <f t="shared" si="46"/>
        <v>42826</v>
      </c>
      <c r="W348" s="14">
        <f t="shared" si="47"/>
        <v>42833</v>
      </c>
      <c r="X348" s="1" t="str">
        <f t="shared" si="48"/>
        <v>Saturday</v>
      </c>
      <c r="Y348" s="2">
        <v>0.91239583333333341</v>
      </c>
      <c r="Z348" s="2">
        <f t="shared" si="49"/>
        <v>0.91666666666666663</v>
      </c>
      <c r="AA348">
        <f>1</f>
        <v>1</v>
      </c>
      <c r="AB348" s="1">
        <v>42833</v>
      </c>
      <c r="AC348" s="13">
        <f t="shared" si="50"/>
        <v>42826</v>
      </c>
      <c r="AD348" s="14">
        <f t="shared" si="51"/>
        <v>42833</v>
      </c>
      <c r="AE348" s="1" t="str">
        <f t="shared" si="52"/>
        <v>Saturday</v>
      </c>
      <c r="AF348" s="2">
        <v>0.92304398148148159</v>
      </c>
      <c r="AG348" s="2">
        <f t="shared" si="53"/>
        <v>0.91666666666666663</v>
      </c>
      <c r="AH348" t="s">
        <v>25</v>
      </c>
    </row>
    <row r="349" spans="1:34" x14ac:dyDescent="0.25">
      <c r="A349">
        <v>1571141</v>
      </c>
      <c r="B349" t="s">
        <v>54</v>
      </c>
      <c r="E349">
        <v>53223</v>
      </c>
      <c r="F349" t="s">
        <v>20</v>
      </c>
      <c r="G349" t="s">
        <v>55</v>
      </c>
      <c r="H349">
        <v>13</v>
      </c>
      <c r="I349" t="s">
        <v>89</v>
      </c>
      <c r="J349">
        <f>VLOOKUP(I349,Key!$A$1:$C$73,2,FALSE)</f>
        <v>43.060155999999999</v>
      </c>
      <c r="K349">
        <f>VLOOKUP(I349,Key!$A$1:$C$73,3,FALSE)</f>
        <v>-87.881258000000003</v>
      </c>
      <c r="L349" t="s">
        <v>89</v>
      </c>
      <c r="M349">
        <f>VLOOKUP(L349,Key!$A$1:$C$73,2,FALSE)</f>
        <v>43.060155999999999</v>
      </c>
      <c r="N349">
        <f>VLOOKUP(L349,Key!$A$1:$C$73,3,FALSE)</f>
        <v>-87.881258000000003</v>
      </c>
      <c r="O349">
        <v>118</v>
      </c>
      <c r="P349">
        <v>12</v>
      </c>
      <c r="Q349">
        <v>17.7</v>
      </c>
      <c r="R349">
        <v>16.8</v>
      </c>
      <c r="S349">
        <v>708</v>
      </c>
      <c r="T349">
        <f t="shared" si="45"/>
        <v>-1</v>
      </c>
      <c r="U349" s="1">
        <v>42833</v>
      </c>
      <c r="V349" s="13">
        <f t="shared" si="46"/>
        <v>42826</v>
      </c>
      <c r="W349" s="14">
        <f t="shared" si="47"/>
        <v>42833</v>
      </c>
      <c r="X349" s="1" t="str">
        <f t="shared" si="48"/>
        <v>Saturday</v>
      </c>
      <c r="Y349" s="2">
        <v>0.9186805555555555</v>
      </c>
      <c r="Z349" s="2">
        <f t="shared" si="49"/>
        <v>0.91666666666666663</v>
      </c>
      <c r="AA349">
        <f>1</f>
        <v>1</v>
      </c>
      <c r="AB349" s="1">
        <v>42834</v>
      </c>
      <c r="AC349" s="13">
        <f t="shared" si="50"/>
        <v>42826</v>
      </c>
      <c r="AD349" s="14">
        <f t="shared" si="51"/>
        <v>42834</v>
      </c>
      <c r="AE349" s="1" t="str">
        <f t="shared" si="52"/>
        <v>Sunday</v>
      </c>
      <c r="AF349" s="2">
        <v>6.134259259259259E-4</v>
      </c>
      <c r="AG349" s="2">
        <f t="shared" si="53"/>
        <v>0</v>
      </c>
      <c r="AH349" t="s">
        <v>25</v>
      </c>
    </row>
    <row r="350" spans="1:34" x14ac:dyDescent="0.25">
      <c r="A350">
        <v>1571152</v>
      </c>
      <c r="B350" t="s">
        <v>54</v>
      </c>
      <c r="E350">
        <v>53235</v>
      </c>
      <c r="F350" t="s">
        <v>20</v>
      </c>
      <c r="G350" t="s">
        <v>55</v>
      </c>
      <c r="H350">
        <v>175</v>
      </c>
      <c r="I350" t="s">
        <v>79</v>
      </c>
      <c r="J350">
        <f>VLOOKUP(I350,Key!$A$1:$C$73,2,FALSE)</f>
        <v>43.04804</v>
      </c>
      <c r="K350">
        <f>VLOOKUP(I350,Key!$A$1:$C$73,3,FALSE)</f>
        <v>-87.896720000000002</v>
      </c>
      <c r="L350" t="s">
        <v>85</v>
      </c>
      <c r="M350">
        <f>VLOOKUP(L350,Key!$A$1:$C$73,2,FALSE)</f>
        <v>43.053040000000003</v>
      </c>
      <c r="N350">
        <f>VLOOKUP(L350,Key!$A$1:$C$73,3,FALSE)</f>
        <v>-87.897660000000002</v>
      </c>
      <c r="O350">
        <v>7</v>
      </c>
      <c r="P350">
        <v>3</v>
      </c>
      <c r="Q350">
        <v>1.1000000000000001</v>
      </c>
      <c r="R350">
        <v>1</v>
      </c>
      <c r="S350">
        <v>42</v>
      </c>
      <c r="T350">
        <f t="shared" si="45"/>
        <v>-1</v>
      </c>
      <c r="U350" s="1">
        <v>42833</v>
      </c>
      <c r="V350" s="13">
        <f t="shared" si="46"/>
        <v>42826</v>
      </c>
      <c r="W350" s="14">
        <f t="shared" si="47"/>
        <v>42833</v>
      </c>
      <c r="X350" s="1" t="str">
        <f t="shared" si="48"/>
        <v>Saturday</v>
      </c>
      <c r="Y350" s="2">
        <v>0.92596064814814805</v>
      </c>
      <c r="Z350" s="2">
        <f t="shared" si="49"/>
        <v>0.91666666666666663</v>
      </c>
      <c r="AA350">
        <f>1</f>
        <v>1</v>
      </c>
      <c r="AB350" s="1">
        <v>42833</v>
      </c>
      <c r="AC350" s="13">
        <f t="shared" si="50"/>
        <v>42826</v>
      </c>
      <c r="AD350" s="14">
        <f t="shared" si="51"/>
        <v>42833</v>
      </c>
      <c r="AE350" s="1" t="str">
        <f t="shared" si="52"/>
        <v>Saturday</v>
      </c>
      <c r="AF350" s="2">
        <v>0.93074074074074076</v>
      </c>
      <c r="AG350" s="2">
        <f t="shared" si="53"/>
        <v>0.91666666666666663</v>
      </c>
      <c r="AH350" t="s">
        <v>23</v>
      </c>
    </row>
    <row r="351" spans="1:34" x14ac:dyDescent="0.25">
      <c r="A351">
        <v>1571334</v>
      </c>
      <c r="B351" t="s">
        <v>54</v>
      </c>
      <c r="E351">
        <v>60067</v>
      </c>
      <c r="F351" t="s">
        <v>20</v>
      </c>
      <c r="G351" t="s">
        <v>55</v>
      </c>
      <c r="H351">
        <v>11104</v>
      </c>
      <c r="I351" t="s">
        <v>36</v>
      </c>
      <c r="J351">
        <f>VLOOKUP(I351,Key!$A$1:$C$73,2,FALSE)</f>
        <v>43.03519</v>
      </c>
      <c r="K351">
        <f>VLOOKUP(I351,Key!$A$1:$C$73,3,FALSE)</f>
        <v>-87.907390000000007</v>
      </c>
      <c r="L351" t="s">
        <v>67</v>
      </c>
      <c r="M351">
        <f>VLOOKUP(L351,Key!$A$1:$C$73,2,FALSE)</f>
        <v>43.05847</v>
      </c>
      <c r="N351">
        <f>VLOOKUP(L351,Key!$A$1:$C$73,3,FALSE)</f>
        <v>-87.898079999999993</v>
      </c>
      <c r="O351">
        <v>22</v>
      </c>
      <c r="P351">
        <v>3</v>
      </c>
      <c r="Q351">
        <v>3.3</v>
      </c>
      <c r="R351">
        <v>3.1</v>
      </c>
      <c r="S351">
        <v>132</v>
      </c>
      <c r="T351">
        <f t="shared" si="45"/>
        <v>-1</v>
      </c>
      <c r="U351" s="1">
        <v>42834</v>
      </c>
      <c r="V351" s="13">
        <f t="shared" si="46"/>
        <v>42826</v>
      </c>
      <c r="W351" s="14">
        <f t="shared" si="47"/>
        <v>42834</v>
      </c>
      <c r="X351" s="1" t="str">
        <f t="shared" si="48"/>
        <v>Sunday</v>
      </c>
      <c r="Y351" s="2">
        <v>0.66144675925925933</v>
      </c>
      <c r="Z351" s="2">
        <f t="shared" si="49"/>
        <v>0.66666666666666663</v>
      </c>
      <c r="AA351">
        <f>1</f>
        <v>1</v>
      </c>
      <c r="AB351" s="1">
        <v>42834</v>
      </c>
      <c r="AC351" s="13">
        <f t="shared" si="50"/>
        <v>42826</v>
      </c>
      <c r="AD351" s="14">
        <f t="shared" si="51"/>
        <v>42834</v>
      </c>
      <c r="AE351" s="1" t="str">
        <f t="shared" si="52"/>
        <v>Sunday</v>
      </c>
      <c r="AF351" s="2">
        <v>0.67677083333333332</v>
      </c>
      <c r="AG351" s="2">
        <f t="shared" si="53"/>
        <v>0.66666666666666663</v>
      </c>
      <c r="AH351" t="s">
        <v>23</v>
      </c>
    </row>
    <row r="352" spans="1:34" x14ac:dyDescent="0.25">
      <c r="A352">
        <v>1571334</v>
      </c>
      <c r="B352" t="s">
        <v>54</v>
      </c>
      <c r="E352">
        <v>60067</v>
      </c>
      <c r="F352" t="s">
        <v>20</v>
      </c>
      <c r="G352" t="s">
        <v>55</v>
      </c>
      <c r="H352">
        <v>11145</v>
      </c>
      <c r="I352" t="s">
        <v>67</v>
      </c>
      <c r="J352">
        <f>VLOOKUP(I352,Key!$A$1:$C$73,2,FALSE)</f>
        <v>43.05847</v>
      </c>
      <c r="K352">
        <f>VLOOKUP(I352,Key!$A$1:$C$73,3,FALSE)</f>
        <v>-87.898079999999993</v>
      </c>
      <c r="L352" t="s">
        <v>61</v>
      </c>
      <c r="M352">
        <f>VLOOKUP(L352,Key!$A$1:$C$73,2,FALSE)</f>
        <v>43.060786</v>
      </c>
      <c r="N352">
        <f>VLOOKUP(L352,Key!$A$1:$C$73,3,FALSE)</f>
        <v>-87.883825999999999</v>
      </c>
      <c r="O352">
        <v>22</v>
      </c>
      <c r="P352">
        <v>3</v>
      </c>
      <c r="Q352">
        <v>3.3</v>
      </c>
      <c r="R352">
        <v>3.1</v>
      </c>
      <c r="S352">
        <v>132</v>
      </c>
      <c r="T352">
        <f t="shared" si="45"/>
        <v>-1</v>
      </c>
      <c r="U352" s="1">
        <v>42834</v>
      </c>
      <c r="V352" s="13">
        <f t="shared" si="46"/>
        <v>42826</v>
      </c>
      <c r="W352" s="14">
        <f t="shared" si="47"/>
        <v>42834</v>
      </c>
      <c r="X352" s="1" t="str">
        <f t="shared" si="48"/>
        <v>Sunday</v>
      </c>
      <c r="Y352" s="2">
        <v>0.7837615740740741</v>
      </c>
      <c r="Z352" s="2">
        <f t="shared" si="49"/>
        <v>0.79166666666666663</v>
      </c>
      <c r="AA352">
        <f>1</f>
        <v>1</v>
      </c>
      <c r="AB352" s="1">
        <v>42834</v>
      </c>
      <c r="AC352" s="13">
        <f t="shared" si="50"/>
        <v>42826</v>
      </c>
      <c r="AD352" s="14">
        <f t="shared" si="51"/>
        <v>42834</v>
      </c>
      <c r="AE352" s="1" t="str">
        <f t="shared" si="52"/>
        <v>Sunday</v>
      </c>
      <c r="AF352" s="2">
        <v>0.79891203703703706</v>
      </c>
      <c r="AG352" s="2">
        <f t="shared" si="53"/>
        <v>0.79166666666666663</v>
      </c>
      <c r="AH352" t="s">
        <v>23</v>
      </c>
    </row>
    <row r="353" spans="1:34" x14ac:dyDescent="0.25">
      <c r="A353">
        <v>1571336</v>
      </c>
      <c r="B353" t="s">
        <v>54</v>
      </c>
      <c r="E353">
        <v>61103</v>
      </c>
      <c r="F353" t="s">
        <v>20</v>
      </c>
      <c r="G353" t="s">
        <v>55</v>
      </c>
      <c r="H353">
        <v>11066</v>
      </c>
      <c r="I353" t="s">
        <v>85</v>
      </c>
      <c r="J353">
        <f>VLOOKUP(I353,Key!$A$1:$C$73,2,FALSE)</f>
        <v>43.053040000000003</v>
      </c>
      <c r="K353">
        <f>VLOOKUP(I353,Key!$A$1:$C$73,3,FALSE)</f>
        <v>-87.897660000000002</v>
      </c>
      <c r="L353" t="s">
        <v>52</v>
      </c>
      <c r="M353">
        <f>VLOOKUP(L353,Key!$A$1:$C$73,2,FALSE)</f>
        <v>43.042490000000001</v>
      </c>
      <c r="N353">
        <f>VLOOKUP(L353,Key!$A$1:$C$73,3,FALSE)</f>
        <v>-87.909959999999998</v>
      </c>
      <c r="O353">
        <v>16</v>
      </c>
      <c r="P353">
        <v>3</v>
      </c>
      <c r="Q353">
        <v>2.4</v>
      </c>
      <c r="R353">
        <v>2.2999999999999998</v>
      </c>
      <c r="S353">
        <v>96</v>
      </c>
      <c r="T353">
        <f t="shared" si="45"/>
        <v>-1</v>
      </c>
      <c r="U353" s="1">
        <v>42834</v>
      </c>
      <c r="V353" s="13">
        <f t="shared" si="46"/>
        <v>42826</v>
      </c>
      <c r="W353" s="14">
        <f t="shared" si="47"/>
        <v>42834</v>
      </c>
      <c r="X353" s="1" t="str">
        <f t="shared" si="48"/>
        <v>Sunday</v>
      </c>
      <c r="Y353" s="2">
        <v>5.8900462962962967E-2</v>
      </c>
      <c r="Z353" s="2">
        <f t="shared" si="49"/>
        <v>4.1666666666666664E-2</v>
      </c>
      <c r="AA353">
        <f>1</f>
        <v>1</v>
      </c>
      <c r="AB353" s="1">
        <v>42834</v>
      </c>
      <c r="AC353" s="13">
        <f t="shared" si="50"/>
        <v>42826</v>
      </c>
      <c r="AD353" s="14">
        <f t="shared" si="51"/>
        <v>42834</v>
      </c>
      <c r="AE353" s="1" t="str">
        <f t="shared" si="52"/>
        <v>Sunday</v>
      </c>
      <c r="AF353" s="2">
        <v>6.958333333333333E-2</v>
      </c>
      <c r="AG353" s="2">
        <f t="shared" si="53"/>
        <v>8.3333333333333329E-2</v>
      </c>
      <c r="AH353" t="s">
        <v>23</v>
      </c>
    </row>
    <row r="354" spans="1:34" x14ac:dyDescent="0.25">
      <c r="A354">
        <v>1571337</v>
      </c>
      <c r="B354" t="s">
        <v>54</v>
      </c>
      <c r="E354">
        <v>53211</v>
      </c>
      <c r="F354" t="s">
        <v>20</v>
      </c>
      <c r="G354" t="s">
        <v>55</v>
      </c>
      <c r="H354">
        <v>231</v>
      </c>
      <c r="I354" t="s">
        <v>61</v>
      </c>
      <c r="J354">
        <f>VLOOKUP(I354,Key!$A$1:$C$73,2,FALSE)</f>
        <v>43.060786</v>
      </c>
      <c r="K354">
        <f>VLOOKUP(I354,Key!$A$1:$C$73,3,FALSE)</f>
        <v>-87.883825999999999</v>
      </c>
      <c r="L354" t="s">
        <v>63</v>
      </c>
      <c r="M354">
        <f>VLOOKUP(L354,Key!$A$1:$C$73,2,FALSE)</f>
        <v>43.066893999999998</v>
      </c>
      <c r="N354">
        <f>VLOOKUP(L354,Key!$A$1:$C$73,3,FALSE)</f>
        <v>-87.877936000000005</v>
      </c>
      <c r="O354">
        <v>9</v>
      </c>
      <c r="P354">
        <v>3</v>
      </c>
      <c r="Q354">
        <v>1.4</v>
      </c>
      <c r="R354">
        <v>1.3</v>
      </c>
      <c r="S354">
        <v>54</v>
      </c>
      <c r="T354">
        <f t="shared" si="45"/>
        <v>-1</v>
      </c>
      <c r="U354" s="1">
        <v>42834</v>
      </c>
      <c r="V354" s="13">
        <f t="shared" si="46"/>
        <v>42826</v>
      </c>
      <c r="W354" s="14">
        <f t="shared" si="47"/>
        <v>42834</v>
      </c>
      <c r="X354" s="1" t="str">
        <f t="shared" si="48"/>
        <v>Sunday</v>
      </c>
      <c r="Y354" s="2">
        <v>6.0046296296296292E-2</v>
      </c>
      <c r="Z354" s="2">
        <f t="shared" si="49"/>
        <v>4.1666666666666664E-2</v>
      </c>
      <c r="AA354">
        <f>1</f>
        <v>1</v>
      </c>
      <c r="AB354" s="1">
        <v>42834</v>
      </c>
      <c r="AC354" s="13">
        <f t="shared" si="50"/>
        <v>42826</v>
      </c>
      <c r="AD354" s="14">
        <f t="shared" si="51"/>
        <v>42834</v>
      </c>
      <c r="AE354" s="1" t="str">
        <f t="shared" si="52"/>
        <v>Sunday</v>
      </c>
      <c r="AF354" s="2">
        <v>6.6412037037037033E-2</v>
      </c>
      <c r="AG354" s="2">
        <f t="shared" si="53"/>
        <v>8.3333333333333329E-2</v>
      </c>
      <c r="AH354" t="s">
        <v>23</v>
      </c>
    </row>
    <row r="355" spans="1:34" x14ac:dyDescent="0.25">
      <c r="A355">
        <v>1571342</v>
      </c>
      <c r="B355" t="s">
        <v>54</v>
      </c>
      <c r="E355">
        <v>1867</v>
      </c>
      <c r="F355" t="s">
        <v>20</v>
      </c>
      <c r="G355" t="s">
        <v>55</v>
      </c>
      <c r="H355">
        <v>983</v>
      </c>
      <c r="I355" t="s">
        <v>84</v>
      </c>
      <c r="J355">
        <f>VLOOKUP(I355,Key!$A$1:$C$73,2,FALSE)</f>
        <v>43.040154000000001</v>
      </c>
      <c r="K355">
        <f>VLOOKUP(I355,Key!$A$1:$C$73,3,FALSE)</f>
        <v>-87.932113000000001</v>
      </c>
      <c r="L355" t="s">
        <v>84</v>
      </c>
      <c r="M355">
        <f>VLOOKUP(L355,Key!$A$1:$C$73,2,FALSE)</f>
        <v>43.040154000000001</v>
      </c>
      <c r="N355">
        <f>VLOOKUP(L355,Key!$A$1:$C$73,3,FALSE)</f>
        <v>-87.932113000000001</v>
      </c>
      <c r="O355">
        <v>64</v>
      </c>
      <c r="P355">
        <v>6</v>
      </c>
      <c r="Q355">
        <v>9.6</v>
      </c>
      <c r="R355">
        <v>9.1</v>
      </c>
      <c r="S355">
        <v>384</v>
      </c>
      <c r="T355">
        <f t="shared" si="45"/>
        <v>-1</v>
      </c>
      <c r="U355" s="1">
        <v>42834</v>
      </c>
      <c r="V355" s="13">
        <f t="shared" si="46"/>
        <v>42826</v>
      </c>
      <c r="W355" s="14">
        <f t="shared" si="47"/>
        <v>42834</v>
      </c>
      <c r="X355" s="1" t="str">
        <f t="shared" si="48"/>
        <v>Sunday</v>
      </c>
      <c r="Y355" s="2">
        <v>7.6111111111111115E-2</v>
      </c>
      <c r="Z355" s="2">
        <f t="shared" si="49"/>
        <v>8.3333333333333329E-2</v>
      </c>
      <c r="AA355">
        <f>1</f>
        <v>1</v>
      </c>
      <c r="AB355" s="1">
        <v>42834</v>
      </c>
      <c r="AC355" s="13">
        <f t="shared" si="50"/>
        <v>42826</v>
      </c>
      <c r="AD355" s="14">
        <f t="shared" si="51"/>
        <v>42834</v>
      </c>
      <c r="AE355" s="1" t="str">
        <f t="shared" si="52"/>
        <v>Sunday</v>
      </c>
      <c r="AF355" s="2">
        <v>0.12015046296296296</v>
      </c>
      <c r="AG355" s="2">
        <f t="shared" si="53"/>
        <v>0.125</v>
      </c>
      <c r="AH355" t="s">
        <v>25</v>
      </c>
    </row>
    <row r="356" spans="1:34" x14ac:dyDescent="0.25">
      <c r="A356">
        <v>1571350</v>
      </c>
      <c r="B356" t="s">
        <v>54</v>
      </c>
      <c r="E356">
        <v>53589</v>
      </c>
      <c r="F356" t="s">
        <v>20</v>
      </c>
      <c r="G356" t="s">
        <v>55</v>
      </c>
      <c r="H356">
        <v>108</v>
      </c>
      <c r="I356" t="s">
        <v>34</v>
      </c>
      <c r="J356">
        <f>VLOOKUP(I356,Key!$A$1:$C$73,2,FALSE)</f>
        <v>43.05097</v>
      </c>
      <c r="K356">
        <f>VLOOKUP(I356,Key!$A$1:$C$73,3,FALSE)</f>
        <v>-87.906440000000003</v>
      </c>
      <c r="L356" t="s">
        <v>64</v>
      </c>
      <c r="M356">
        <f>VLOOKUP(L356,Key!$A$1:$C$73,2,FALSE)</f>
        <v>43.069021999999997</v>
      </c>
      <c r="N356">
        <f>VLOOKUP(L356,Key!$A$1:$C$73,3,FALSE)</f>
        <v>-87.887940999999998</v>
      </c>
      <c r="O356">
        <v>19</v>
      </c>
      <c r="P356">
        <v>3</v>
      </c>
      <c r="Q356">
        <v>2.9</v>
      </c>
      <c r="R356">
        <v>2.7</v>
      </c>
      <c r="S356">
        <v>114</v>
      </c>
      <c r="T356">
        <f t="shared" si="45"/>
        <v>-1</v>
      </c>
      <c r="U356" s="1">
        <v>42834</v>
      </c>
      <c r="V356" s="13">
        <f t="shared" si="46"/>
        <v>42826</v>
      </c>
      <c r="W356" s="14">
        <f t="shared" si="47"/>
        <v>42834</v>
      </c>
      <c r="X356" s="1" t="str">
        <f t="shared" si="48"/>
        <v>Sunday</v>
      </c>
      <c r="Y356" s="2">
        <v>0.1077199074074074</v>
      </c>
      <c r="Z356" s="2">
        <f t="shared" si="49"/>
        <v>0.125</v>
      </c>
      <c r="AA356">
        <f>1</f>
        <v>1</v>
      </c>
      <c r="AB356" s="1">
        <v>42834</v>
      </c>
      <c r="AC356" s="13">
        <f t="shared" si="50"/>
        <v>42826</v>
      </c>
      <c r="AD356" s="14">
        <f t="shared" si="51"/>
        <v>42834</v>
      </c>
      <c r="AE356" s="1" t="str">
        <f t="shared" si="52"/>
        <v>Sunday</v>
      </c>
      <c r="AF356" s="2">
        <v>0.12093749999999999</v>
      </c>
      <c r="AG356" s="2">
        <f t="shared" si="53"/>
        <v>0.125</v>
      </c>
      <c r="AH356" t="s">
        <v>23</v>
      </c>
    </row>
    <row r="357" spans="1:34" x14ac:dyDescent="0.25">
      <c r="A357">
        <v>1571352</v>
      </c>
      <c r="B357" t="s">
        <v>54</v>
      </c>
      <c r="E357">
        <v>53225</v>
      </c>
      <c r="F357" t="s">
        <v>20</v>
      </c>
      <c r="G357" t="s">
        <v>55</v>
      </c>
      <c r="H357">
        <v>153</v>
      </c>
      <c r="I357" t="s">
        <v>34</v>
      </c>
      <c r="J357">
        <f>VLOOKUP(I357,Key!$A$1:$C$73,2,FALSE)</f>
        <v>43.05097</v>
      </c>
      <c r="K357">
        <f>VLOOKUP(I357,Key!$A$1:$C$73,3,FALSE)</f>
        <v>-87.906440000000003</v>
      </c>
      <c r="L357" t="s">
        <v>85</v>
      </c>
      <c r="M357">
        <f>VLOOKUP(L357,Key!$A$1:$C$73,2,FALSE)</f>
        <v>43.053040000000003</v>
      </c>
      <c r="N357">
        <f>VLOOKUP(L357,Key!$A$1:$C$73,3,FALSE)</f>
        <v>-87.897660000000002</v>
      </c>
      <c r="O357">
        <v>7</v>
      </c>
      <c r="P357">
        <v>3</v>
      </c>
      <c r="Q357">
        <v>1.1000000000000001</v>
      </c>
      <c r="R357">
        <v>1</v>
      </c>
      <c r="S357">
        <v>42</v>
      </c>
      <c r="T357">
        <f t="shared" si="45"/>
        <v>-1</v>
      </c>
      <c r="U357" s="1">
        <v>42834</v>
      </c>
      <c r="V357" s="13">
        <f t="shared" si="46"/>
        <v>42826</v>
      </c>
      <c r="W357" s="14">
        <f t="shared" si="47"/>
        <v>42834</v>
      </c>
      <c r="X357" s="1" t="str">
        <f t="shared" si="48"/>
        <v>Sunday</v>
      </c>
      <c r="Y357" s="2">
        <v>0.10929398148148149</v>
      </c>
      <c r="Z357" s="2">
        <f t="shared" si="49"/>
        <v>0.125</v>
      </c>
      <c r="AA357">
        <f>1</f>
        <v>1</v>
      </c>
      <c r="AB357" s="1">
        <v>42834</v>
      </c>
      <c r="AC357" s="13">
        <f t="shared" si="50"/>
        <v>42826</v>
      </c>
      <c r="AD357" s="14">
        <f t="shared" si="51"/>
        <v>42834</v>
      </c>
      <c r="AE357" s="1" t="str">
        <f t="shared" si="52"/>
        <v>Sunday</v>
      </c>
      <c r="AF357" s="2">
        <v>0.11393518518518519</v>
      </c>
      <c r="AG357" s="2">
        <f t="shared" si="53"/>
        <v>0.125</v>
      </c>
      <c r="AH357" t="s">
        <v>23</v>
      </c>
    </row>
    <row r="358" spans="1:34" x14ac:dyDescent="0.25">
      <c r="A358">
        <v>1571488</v>
      </c>
      <c r="B358" t="s">
        <v>54</v>
      </c>
      <c r="E358">
        <v>53703</v>
      </c>
      <c r="F358" t="s">
        <v>20</v>
      </c>
      <c r="G358" t="s">
        <v>55</v>
      </c>
      <c r="H358">
        <v>5452</v>
      </c>
      <c r="I358" t="s">
        <v>42</v>
      </c>
      <c r="J358">
        <f>VLOOKUP(I358,Key!$A$1:$C$73,2,FALSE)</f>
        <v>43.038719999999998</v>
      </c>
      <c r="K358">
        <f>VLOOKUP(I358,Key!$A$1:$C$73,3,FALSE)</f>
        <v>-87.905339999999995</v>
      </c>
      <c r="L358" t="s">
        <v>42</v>
      </c>
      <c r="M358">
        <f>VLOOKUP(L358,Key!$A$1:$C$73,2,FALSE)</f>
        <v>43.038719999999998</v>
      </c>
      <c r="N358">
        <f>VLOOKUP(L358,Key!$A$1:$C$73,3,FALSE)</f>
        <v>-87.905339999999995</v>
      </c>
      <c r="O358">
        <v>109</v>
      </c>
      <c r="P358">
        <v>12</v>
      </c>
      <c r="Q358">
        <v>16.399999999999999</v>
      </c>
      <c r="R358">
        <v>15.5</v>
      </c>
      <c r="S358">
        <v>654</v>
      </c>
      <c r="T358">
        <f t="shared" si="45"/>
        <v>-1</v>
      </c>
      <c r="U358" s="1">
        <v>42834</v>
      </c>
      <c r="V358" s="13">
        <f t="shared" si="46"/>
        <v>42826</v>
      </c>
      <c r="W358" s="14">
        <f t="shared" si="47"/>
        <v>42834</v>
      </c>
      <c r="X358" s="1" t="str">
        <f t="shared" si="48"/>
        <v>Sunday</v>
      </c>
      <c r="Y358" s="2">
        <v>0.41281250000000003</v>
      </c>
      <c r="Z358" s="2">
        <f t="shared" si="49"/>
        <v>0.41666666666666663</v>
      </c>
      <c r="AA358">
        <f>1</f>
        <v>1</v>
      </c>
      <c r="AB358" s="1">
        <v>42834</v>
      </c>
      <c r="AC358" s="13">
        <f t="shared" si="50"/>
        <v>42826</v>
      </c>
      <c r="AD358" s="14">
        <f t="shared" si="51"/>
        <v>42834</v>
      </c>
      <c r="AE358" s="1" t="str">
        <f t="shared" si="52"/>
        <v>Sunday</v>
      </c>
      <c r="AF358" s="2">
        <v>0.48820601851851847</v>
      </c>
      <c r="AG358" s="2">
        <f t="shared" si="53"/>
        <v>0.5</v>
      </c>
      <c r="AH358" t="s">
        <v>25</v>
      </c>
    </row>
    <row r="359" spans="1:34" x14ac:dyDescent="0.25">
      <c r="A359">
        <v>1571563</v>
      </c>
      <c r="B359" t="s">
        <v>54</v>
      </c>
      <c r="E359">
        <v>60514</v>
      </c>
      <c r="F359" t="s">
        <v>20</v>
      </c>
      <c r="G359" t="s">
        <v>55</v>
      </c>
      <c r="H359">
        <v>5713</v>
      </c>
      <c r="I359" t="s">
        <v>84</v>
      </c>
      <c r="J359">
        <f>VLOOKUP(I359,Key!$A$1:$C$73,2,FALSE)</f>
        <v>43.040154000000001</v>
      </c>
      <c r="K359">
        <f>VLOOKUP(I359,Key!$A$1:$C$73,3,FALSE)</f>
        <v>-87.932113000000001</v>
      </c>
      <c r="L359" t="s">
        <v>36</v>
      </c>
      <c r="M359">
        <f>VLOOKUP(L359,Key!$A$1:$C$73,2,FALSE)</f>
        <v>43.03519</v>
      </c>
      <c r="N359">
        <f>VLOOKUP(L359,Key!$A$1:$C$73,3,FALSE)</f>
        <v>-87.907390000000007</v>
      </c>
      <c r="O359">
        <v>50</v>
      </c>
      <c r="P359">
        <v>6</v>
      </c>
      <c r="Q359">
        <v>7.5</v>
      </c>
      <c r="R359">
        <v>7.1</v>
      </c>
      <c r="S359">
        <v>300</v>
      </c>
      <c r="T359">
        <f t="shared" si="45"/>
        <v>-1</v>
      </c>
      <c r="U359" s="1">
        <v>42834</v>
      </c>
      <c r="V359" s="13">
        <f t="shared" si="46"/>
        <v>42826</v>
      </c>
      <c r="W359" s="14">
        <f t="shared" si="47"/>
        <v>42834</v>
      </c>
      <c r="X359" s="1" t="str">
        <f t="shared" si="48"/>
        <v>Sunday</v>
      </c>
      <c r="Y359" s="2">
        <v>0.43636574074074069</v>
      </c>
      <c r="Z359" s="2">
        <f t="shared" si="49"/>
        <v>0.41666666666666663</v>
      </c>
      <c r="AA359">
        <f>1</f>
        <v>1</v>
      </c>
      <c r="AB359" s="1">
        <v>42834</v>
      </c>
      <c r="AC359" s="13">
        <f t="shared" si="50"/>
        <v>42826</v>
      </c>
      <c r="AD359" s="14">
        <f t="shared" si="51"/>
        <v>42834</v>
      </c>
      <c r="AE359" s="1" t="str">
        <f t="shared" si="52"/>
        <v>Sunday</v>
      </c>
      <c r="AF359" s="2">
        <v>0.47107638888888892</v>
      </c>
      <c r="AG359" s="2">
        <f t="shared" si="53"/>
        <v>0.45833333333333331</v>
      </c>
      <c r="AH359" t="s">
        <v>23</v>
      </c>
    </row>
    <row r="360" spans="1:34" x14ac:dyDescent="0.25">
      <c r="A360">
        <v>1571593</v>
      </c>
      <c r="B360" t="s">
        <v>54</v>
      </c>
      <c r="E360">
        <v>53210</v>
      </c>
      <c r="F360" t="s">
        <v>20</v>
      </c>
      <c r="G360" t="s">
        <v>55</v>
      </c>
      <c r="H360">
        <v>242</v>
      </c>
      <c r="I360" t="s">
        <v>64</v>
      </c>
      <c r="J360">
        <f>VLOOKUP(I360,Key!$A$1:$C$73,2,FALSE)</f>
        <v>43.069021999999997</v>
      </c>
      <c r="K360">
        <f>VLOOKUP(I360,Key!$A$1:$C$73,3,FALSE)</f>
        <v>-87.887940999999998</v>
      </c>
      <c r="L360" t="s">
        <v>64</v>
      </c>
      <c r="M360">
        <f>VLOOKUP(L360,Key!$A$1:$C$73,2,FALSE)</f>
        <v>43.069021999999997</v>
      </c>
      <c r="N360">
        <f>VLOOKUP(L360,Key!$A$1:$C$73,3,FALSE)</f>
        <v>-87.887940999999998</v>
      </c>
      <c r="O360">
        <v>77</v>
      </c>
      <c r="P360">
        <v>9</v>
      </c>
      <c r="Q360">
        <v>11.6</v>
      </c>
      <c r="R360">
        <v>11</v>
      </c>
      <c r="S360">
        <v>462</v>
      </c>
      <c r="T360">
        <f t="shared" si="45"/>
        <v>-1</v>
      </c>
      <c r="U360" s="1">
        <v>42834</v>
      </c>
      <c r="V360" s="13">
        <f t="shared" si="46"/>
        <v>42826</v>
      </c>
      <c r="W360" s="14">
        <f t="shared" si="47"/>
        <v>42834</v>
      </c>
      <c r="X360" s="1" t="str">
        <f t="shared" si="48"/>
        <v>Sunday</v>
      </c>
      <c r="Y360" s="2">
        <v>0.44787037037037036</v>
      </c>
      <c r="Z360" s="2">
        <f t="shared" si="49"/>
        <v>0.45833333333333331</v>
      </c>
      <c r="AA360">
        <f>1</f>
        <v>1</v>
      </c>
      <c r="AB360" s="1">
        <v>42834</v>
      </c>
      <c r="AC360" s="13">
        <f t="shared" si="50"/>
        <v>42826</v>
      </c>
      <c r="AD360" s="14">
        <f t="shared" si="51"/>
        <v>42834</v>
      </c>
      <c r="AE360" s="1" t="str">
        <f t="shared" si="52"/>
        <v>Sunday</v>
      </c>
      <c r="AF360" s="2">
        <v>0.50093750000000004</v>
      </c>
      <c r="AG360" s="2">
        <f t="shared" si="53"/>
        <v>0.5</v>
      </c>
      <c r="AH360" t="s">
        <v>25</v>
      </c>
    </row>
    <row r="361" spans="1:34" x14ac:dyDescent="0.25">
      <c r="A361">
        <v>1571606</v>
      </c>
      <c r="B361" t="s">
        <v>54</v>
      </c>
      <c r="E361">
        <v>53147</v>
      </c>
      <c r="F361" t="s">
        <v>20</v>
      </c>
      <c r="G361" t="s">
        <v>55</v>
      </c>
      <c r="H361">
        <v>5470</v>
      </c>
      <c r="I361" t="s">
        <v>67</v>
      </c>
      <c r="J361">
        <f>VLOOKUP(I361,Key!$A$1:$C$73,2,FALSE)</f>
        <v>43.05847</v>
      </c>
      <c r="K361">
        <f>VLOOKUP(I361,Key!$A$1:$C$73,3,FALSE)</f>
        <v>-87.898079999999993</v>
      </c>
      <c r="L361" t="s">
        <v>21</v>
      </c>
      <c r="M361">
        <f>VLOOKUP(L361,Key!$A$1:$C$73,2,FALSE)</f>
        <v>43.074890000000003</v>
      </c>
      <c r="N361">
        <f>VLOOKUP(L361,Key!$A$1:$C$73,3,FALSE)</f>
        <v>-87.882810000000006</v>
      </c>
      <c r="O361">
        <v>32</v>
      </c>
      <c r="P361">
        <v>3</v>
      </c>
      <c r="Q361">
        <v>4.8</v>
      </c>
      <c r="R361">
        <v>4.5999999999999996</v>
      </c>
      <c r="S361">
        <v>192</v>
      </c>
      <c r="T361">
        <f t="shared" si="45"/>
        <v>-1</v>
      </c>
      <c r="U361" s="1">
        <v>42834</v>
      </c>
      <c r="V361" s="13">
        <f t="shared" si="46"/>
        <v>42826</v>
      </c>
      <c r="W361" s="14">
        <f t="shared" si="47"/>
        <v>42834</v>
      </c>
      <c r="X361" s="1" t="str">
        <f t="shared" si="48"/>
        <v>Sunday</v>
      </c>
      <c r="Y361" s="2">
        <v>0.45118055555555553</v>
      </c>
      <c r="Z361" s="2">
        <f t="shared" si="49"/>
        <v>0.45833333333333331</v>
      </c>
      <c r="AA361">
        <f>1</f>
        <v>1</v>
      </c>
      <c r="AB361" s="1">
        <v>42834</v>
      </c>
      <c r="AC361" s="13">
        <f t="shared" si="50"/>
        <v>42826</v>
      </c>
      <c r="AD361" s="14">
        <f t="shared" si="51"/>
        <v>42834</v>
      </c>
      <c r="AE361" s="1" t="str">
        <f t="shared" si="52"/>
        <v>Sunday</v>
      </c>
      <c r="AF361" s="2">
        <v>0.47300925925925924</v>
      </c>
      <c r="AG361" s="2">
        <f t="shared" si="53"/>
        <v>0.45833333333333331</v>
      </c>
      <c r="AH361" t="s">
        <v>23</v>
      </c>
    </row>
    <row r="362" spans="1:34" x14ac:dyDescent="0.25">
      <c r="A362">
        <v>1571627</v>
      </c>
      <c r="B362" t="s">
        <v>54</v>
      </c>
      <c r="E362">
        <v>53208</v>
      </c>
      <c r="F362" t="s">
        <v>20</v>
      </c>
      <c r="G362" t="s">
        <v>55</v>
      </c>
      <c r="H362">
        <v>5419</v>
      </c>
      <c r="I362" t="s">
        <v>85</v>
      </c>
      <c r="J362">
        <f>VLOOKUP(I362,Key!$A$1:$C$73,2,FALSE)</f>
        <v>43.053040000000003</v>
      </c>
      <c r="K362">
        <f>VLOOKUP(I362,Key!$A$1:$C$73,3,FALSE)</f>
        <v>-87.897660000000002</v>
      </c>
      <c r="L362" t="s">
        <v>42</v>
      </c>
      <c r="M362">
        <f>VLOOKUP(L362,Key!$A$1:$C$73,2,FALSE)</f>
        <v>43.038719999999998</v>
      </c>
      <c r="N362">
        <f>VLOOKUP(L362,Key!$A$1:$C$73,3,FALSE)</f>
        <v>-87.905339999999995</v>
      </c>
      <c r="O362">
        <v>143</v>
      </c>
      <c r="P362">
        <v>15</v>
      </c>
      <c r="Q362">
        <v>18</v>
      </c>
      <c r="R362">
        <v>17.100000000000001</v>
      </c>
      <c r="S362">
        <v>720</v>
      </c>
      <c r="T362">
        <f t="shared" si="45"/>
        <v>-1</v>
      </c>
      <c r="U362" s="1">
        <v>42834</v>
      </c>
      <c r="V362" s="13">
        <f t="shared" si="46"/>
        <v>42826</v>
      </c>
      <c r="W362" s="14">
        <f t="shared" si="47"/>
        <v>42834</v>
      </c>
      <c r="X362" s="1" t="str">
        <f t="shared" si="48"/>
        <v>Sunday</v>
      </c>
      <c r="Y362" s="2">
        <v>0.45666666666666672</v>
      </c>
      <c r="Z362" s="2">
        <f t="shared" si="49"/>
        <v>0.45833333333333331</v>
      </c>
      <c r="AA362">
        <f>1</f>
        <v>1</v>
      </c>
      <c r="AB362" s="1">
        <v>42834</v>
      </c>
      <c r="AC362" s="13">
        <f t="shared" si="50"/>
        <v>42826</v>
      </c>
      <c r="AD362" s="14">
        <f t="shared" si="51"/>
        <v>42834</v>
      </c>
      <c r="AE362" s="1" t="str">
        <f t="shared" si="52"/>
        <v>Sunday</v>
      </c>
      <c r="AF362" s="2">
        <v>0.55571759259259257</v>
      </c>
      <c r="AG362" s="2">
        <f t="shared" si="53"/>
        <v>0.54166666666666663</v>
      </c>
      <c r="AH362" t="s">
        <v>23</v>
      </c>
    </row>
    <row r="363" spans="1:34" x14ac:dyDescent="0.25">
      <c r="A363">
        <v>1571681</v>
      </c>
      <c r="B363" t="s">
        <v>54</v>
      </c>
      <c r="E363">
        <v>61701</v>
      </c>
      <c r="F363" t="s">
        <v>20</v>
      </c>
      <c r="G363" t="s">
        <v>55</v>
      </c>
      <c r="H363">
        <v>982</v>
      </c>
      <c r="I363" t="s">
        <v>62</v>
      </c>
      <c r="J363">
        <f>VLOOKUP(I363,Key!$A$1:$C$73,2,FALSE)</f>
        <v>43.052460000000004</v>
      </c>
      <c r="K363">
        <f>VLOOKUP(I363,Key!$A$1:$C$73,3,FALSE)</f>
        <v>-87.891000000000005</v>
      </c>
      <c r="L363" t="s">
        <v>79</v>
      </c>
      <c r="M363">
        <f>VLOOKUP(L363,Key!$A$1:$C$73,2,FALSE)</f>
        <v>43.04804</v>
      </c>
      <c r="N363">
        <f>VLOOKUP(L363,Key!$A$1:$C$73,3,FALSE)</f>
        <v>-87.896720000000002</v>
      </c>
      <c r="O363">
        <v>42</v>
      </c>
      <c r="P363">
        <v>0</v>
      </c>
      <c r="Q363">
        <v>6.3</v>
      </c>
      <c r="R363">
        <v>6</v>
      </c>
      <c r="S363">
        <v>252</v>
      </c>
      <c r="T363">
        <f t="shared" si="45"/>
        <v>-1</v>
      </c>
      <c r="U363" s="1">
        <v>42834</v>
      </c>
      <c r="V363" s="13">
        <f t="shared" si="46"/>
        <v>42826</v>
      </c>
      <c r="W363" s="14">
        <f t="shared" si="47"/>
        <v>42834</v>
      </c>
      <c r="X363" s="1" t="str">
        <f t="shared" si="48"/>
        <v>Sunday</v>
      </c>
      <c r="Y363" s="2">
        <v>0.46850694444444446</v>
      </c>
      <c r="Z363" s="2">
        <f t="shared" si="49"/>
        <v>0.45833333333333331</v>
      </c>
      <c r="AA363">
        <f>1</f>
        <v>1</v>
      </c>
      <c r="AB363" s="1">
        <v>42834</v>
      </c>
      <c r="AC363" s="13">
        <f t="shared" si="50"/>
        <v>42826</v>
      </c>
      <c r="AD363" s="14">
        <f t="shared" si="51"/>
        <v>42834</v>
      </c>
      <c r="AE363" s="1" t="str">
        <f t="shared" si="52"/>
        <v>Sunday</v>
      </c>
      <c r="AF363" s="2">
        <v>0.49747685185185181</v>
      </c>
      <c r="AG363" s="2">
        <f t="shared" si="53"/>
        <v>0.5</v>
      </c>
      <c r="AH363" t="s">
        <v>23</v>
      </c>
    </row>
    <row r="364" spans="1:34" x14ac:dyDescent="0.25">
      <c r="A364">
        <v>1571681</v>
      </c>
      <c r="B364" t="s">
        <v>54</v>
      </c>
      <c r="E364">
        <v>61701</v>
      </c>
      <c r="F364" t="s">
        <v>20</v>
      </c>
      <c r="G364" t="s">
        <v>55</v>
      </c>
      <c r="H364">
        <v>31</v>
      </c>
      <c r="I364" t="s">
        <v>62</v>
      </c>
      <c r="J364">
        <f>VLOOKUP(I364,Key!$A$1:$C$73,2,FALSE)</f>
        <v>43.052460000000004</v>
      </c>
      <c r="K364">
        <f>VLOOKUP(I364,Key!$A$1:$C$73,3,FALSE)</f>
        <v>-87.891000000000005</v>
      </c>
      <c r="L364" t="s">
        <v>79</v>
      </c>
      <c r="M364">
        <f>VLOOKUP(L364,Key!$A$1:$C$73,2,FALSE)</f>
        <v>43.04804</v>
      </c>
      <c r="N364">
        <f>VLOOKUP(L364,Key!$A$1:$C$73,3,FALSE)</f>
        <v>-87.896720000000002</v>
      </c>
      <c r="O364">
        <v>41</v>
      </c>
      <c r="P364">
        <v>0</v>
      </c>
      <c r="Q364">
        <v>6.2</v>
      </c>
      <c r="R364">
        <v>5.8</v>
      </c>
      <c r="S364">
        <v>246</v>
      </c>
      <c r="T364">
        <f t="shared" si="45"/>
        <v>-1</v>
      </c>
      <c r="U364" s="1">
        <v>42834</v>
      </c>
      <c r="V364" s="13">
        <f t="shared" si="46"/>
        <v>42826</v>
      </c>
      <c r="W364" s="14">
        <f t="shared" si="47"/>
        <v>42834</v>
      </c>
      <c r="X364" s="1" t="str">
        <f t="shared" si="48"/>
        <v>Sunday</v>
      </c>
      <c r="Y364" s="2">
        <v>0.4689699074074074</v>
      </c>
      <c r="Z364" s="2">
        <f t="shared" si="49"/>
        <v>0.45833333333333331</v>
      </c>
      <c r="AA364">
        <f>1</f>
        <v>1</v>
      </c>
      <c r="AB364" s="1">
        <v>42834</v>
      </c>
      <c r="AC364" s="13">
        <f t="shared" si="50"/>
        <v>42826</v>
      </c>
      <c r="AD364" s="14">
        <f t="shared" si="51"/>
        <v>42834</v>
      </c>
      <c r="AE364" s="1" t="str">
        <f t="shared" si="52"/>
        <v>Sunday</v>
      </c>
      <c r="AF364" s="2">
        <v>0.4975</v>
      </c>
      <c r="AG364" s="2">
        <f t="shared" si="53"/>
        <v>0.5</v>
      </c>
      <c r="AH364" t="s">
        <v>23</v>
      </c>
    </row>
    <row r="365" spans="1:34" x14ac:dyDescent="0.25">
      <c r="A365">
        <v>1571786</v>
      </c>
      <c r="B365" t="s">
        <v>54</v>
      </c>
      <c r="E365">
        <v>48661</v>
      </c>
      <c r="F365" t="s">
        <v>20</v>
      </c>
      <c r="G365" t="s">
        <v>55</v>
      </c>
      <c r="H365">
        <v>143</v>
      </c>
      <c r="I365" t="s">
        <v>77</v>
      </c>
      <c r="J365">
        <f>VLOOKUP(I365,Key!$A$1:$C$73,2,FALSE)</f>
        <v>43.036900000000003</v>
      </c>
      <c r="K365">
        <f>VLOOKUP(I365,Key!$A$1:$C$73,3,FALSE)</f>
        <v>-87.89667</v>
      </c>
      <c r="L365" t="s">
        <v>77</v>
      </c>
      <c r="M365">
        <f>VLOOKUP(L365,Key!$A$1:$C$73,2,FALSE)</f>
        <v>43.036900000000003</v>
      </c>
      <c r="N365">
        <f>VLOOKUP(L365,Key!$A$1:$C$73,3,FALSE)</f>
        <v>-87.89667</v>
      </c>
      <c r="O365">
        <v>53</v>
      </c>
      <c r="P365">
        <v>6</v>
      </c>
      <c r="Q365">
        <v>8</v>
      </c>
      <c r="R365">
        <v>7.6</v>
      </c>
      <c r="S365">
        <v>318</v>
      </c>
      <c r="T365">
        <f t="shared" si="45"/>
        <v>-1</v>
      </c>
      <c r="U365" s="1">
        <v>42834</v>
      </c>
      <c r="V365" s="13">
        <f t="shared" si="46"/>
        <v>42826</v>
      </c>
      <c r="W365" s="14">
        <f t="shared" si="47"/>
        <v>42834</v>
      </c>
      <c r="X365" s="1" t="str">
        <f t="shared" si="48"/>
        <v>Sunday</v>
      </c>
      <c r="Y365" s="2">
        <v>0.49190972222222223</v>
      </c>
      <c r="Z365" s="2">
        <f t="shared" si="49"/>
        <v>0.5</v>
      </c>
      <c r="AA365">
        <f>1</f>
        <v>1</v>
      </c>
      <c r="AB365" s="1">
        <v>42834</v>
      </c>
      <c r="AC365" s="13">
        <f t="shared" si="50"/>
        <v>42826</v>
      </c>
      <c r="AD365" s="14">
        <f t="shared" si="51"/>
        <v>42834</v>
      </c>
      <c r="AE365" s="1" t="str">
        <f t="shared" si="52"/>
        <v>Sunday</v>
      </c>
      <c r="AF365" s="2">
        <v>0.52896990740740735</v>
      </c>
      <c r="AG365" s="2">
        <f t="shared" si="53"/>
        <v>0.54166666666666663</v>
      </c>
      <c r="AH365" t="s">
        <v>25</v>
      </c>
    </row>
    <row r="366" spans="1:34" x14ac:dyDescent="0.25">
      <c r="A366">
        <v>1571867</v>
      </c>
      <c r="B366" t="s">
        <v>54</v>
      </c>
      <c r="E366">
        <v>53051</v>
      </c>
      <c r="F366" t="s">
        <v>20</v>
      </c>
      <c r="G366" t="s">
        <v>55</v>
      </c>
      <c r="H366">
        <v>11151</v>
      </c>
      <c r="I366" t="s">
        <v>77</v>
      </c>
      <c r="J366">
        <f>VLOOKUP(I366,Key!$A$1:$C$73,2,FALSE)</f>
        <v>43.036900000000003</v>
      </c>
      <c r="K366">
        <f>VLOOKUP(I366,Key!$A$1:$C$73,3,FALSE)</f>
        <v>-87.89667</v>
      </c>
      <c r="L366" t="s">
        <v>77</v>
      </c>
      <c r="M366">
        <f>VLOOKUP(L366,Key!$A$1:$C$73,2,FALSE)</f>
        <v>43.036900000000003</v>
      </c>
      <c r="N366">
        <f>VLOOKUP(L366,Key!$A$1:$C$73,3,FALSE)</f>
        <v>-87.89667</v>
      </c>
      <c r="O366">
        <v>46</v>
      </c>
      <c r="P366">
        <v>6</v>
      </c>
      <c r="Q366">
        <v>6.9</v>
      </c>
      <c r="R366">
        <v>6.6</v>
      </c>
      <c r="S366">
        <v>276</v>
      </c>
      <c r="T366">
        <f t="shared" si="45"/>
        <v>-1</v>
      </c>
      <c r="U366" s="1">
        <v>42834</v>
      </c>
      <c r="V366" s="13">
        <f t="shared" si="46"/>
        <v>42826</v>
      </c>
      <c r="W366" s="14">
        <f t="shared" si="47"/>
        <v>42834</v>
      </c>
      <c r="X366" s="1" t="str">
        <f t="shared" si="48"/>
        <v>Sunday</v>
      </c>
      <c r="Y366" s="2">
        <v>0.50775462962962969</v>
      </c>
      <c r="Z366" s="2">
        <f t="shared" si="49"/>
        <v>0.5</v>
      </c>
      <c r="AA366">
        <f>1</f>
        <v>1</v>
      </c>
      <c r="AB366" s="1">
        <v>42834</v>
      </c>
      <c r="AC366" s="13">
        <f t="shared" si="50"/>
        <v>42826</v>
      </c>
      <c r="AD366" s="14">
        <f t="shared" si="51"/>
        <v>42834</v>
      </c>
      <c r="AE366" s="1" t="str">
        <f t="shared" si="52"/>
        <v>Sunday</v>
      </c>
      <c r="AF366" s="2">
        <v>0.53997685185185185</v>
      </c>
      <c r="AG366" s="2">
        <f t="shared" si="53"/>
        <v>0.54166666666666663</v>
      </c>
      <c r="AH366" t="s">
        <v>25</v>
      </c>
    </row>
    <row r="367" spans="1:34" x14ac:dyDescent="0.25">
      <c r="A367">
        <v>1571867</v>
      </c>
      <c r="B367" t="s">
        <v>54</v>
      </c>
      <c r="E367">
        <v>53051</v>
      </c>
      <c r="F367" t="s">
        <v>20</v>
      </c>
      <c r="G367" t="s">
        <v>55</v>
      </c>
      <c r="H367">
        <v>5549</v>
      </c>
      <c r="I367" t="s">
        <v>77</v>
      </c>
      <c r="J367">
        <f>VLOOKUP(I367,Key!$A$1:$C$73,2,FALSE)</f>
        <v>43.036900000000003</v>
      </c>
      <c r="K367">
        <f>VLOOKUP(I367,Key!$A$1:$C$73,3,FALSE)</f>
        <v>-87.89667</v>
      </c>
      <c r="L367" t="s">
        <v>44</v>
      </c>
      <c r="M367">
        <f>VLOOKUP(L367,Key!$A$1:$C$73,2,FALSE)</f>
        <v>43.03886</v>
      </c>
      <c r="N367">
        <f>VLOOKUP(L367,Key!$A$1:$C$73,3,FALSE)</f>
        <v>-87.902720000000002</v>
      </c>
      <c r="O367">
        <v>37</v>
      </c>
      <c r="P367">
        <v>6</v>
      </c>
      <c r="Q367">
        <v>5.6</v>
      </c>
      <c r="R367">
        <v>5.3</v>
      </c>
      <c r="S367">
        <v>222</v>
      </c>
      <c r="T367">
        <f t="shared" si="45"/>
        <v>-1</v>
      </c>
      <c r="U367" s="1">
        <v>42840</v>
      </c>
      <c r="V367" s="13">
        <f t="shared" si="46"/>
        <v>42826</v>
      </c>
      <c r="W367" s="14">
        <f t="shared" si="47"/>
        <v>42840</v>
      </c>
      <c r="X367" s="1" t="str">
        <f t="shared" si="48"/>
        <v>Saturday</v>
      </c>
      <c r="Y367" s="2">
        <v>0.65894675925925927</v>
      </c>
      <c r="Z367" s="2">
        <f t="shared" si="49"/>
        <v>0.66666666666666663</v>
      </c>
      <c r="AA367">
        <f>1</f>
        <v>1</v>
      </c>
      <c r="AB367" s="1">
        <v>42840</v>
      </c>
      <c r="AC367" s="13">
        <f t="shared" si="50"/>
        <v>42826</v>
      </c>
      <c r="AD367" s="14">
        <f t="shared" si="51"/>
        <v>42840</v>
      </c>
      <c r="AE367" s="1" t="str">
        <f t="shared" si="52"/>
        <v>Saturday</v>
      </c>
      <c r="AF367" s="2">
        <v>0.68461805555555555</v>
      </c>
      <c r="AG367" s="2">
        <f t="shared" si="53"/>
        <v>0.66666666666666663</v>
      </c>
      <c r="AH367" t="s">
        <v>23</v>
      </c>
    </row>
    <row r="368" spans="1:34" x14ac:dyDescent="0.25">
      <c r="A368">
        <v>1571921</v>
      </c>
      <c r="B368" t="s">
        <v>54</v>
      </c>
      <c r="E368">
        <v>53190</v>
      </c>
      <c r="F368" t="s">
        <v>20</v>
      </c>
      <c r="G368" t="s">
        <v>55</v>
      </c>
      <c r="H368">
        <v>11076</v>
      </c>
      <c r="I368" t="s">
        <v>63</v>
      </c>
      <c r="J368">
        <f>VLOOKUP(I368,Key!$A$1:$C$73,2,FALSE)</f>
        <v>43.066893999999998</v>
      </c>
      <c r="K368">
        <f>VLOOKUP(I368,Key!$A$1:$C$73,3,FALSE)</f>
        <v>-87.877936000000005</v>
      </c>
      <c r="L368" t="s">
        <v>63</v>
      </c>
      <c r="M368">
        <f>VLOOKUP(L368,Key!$A$1:$C$73,2,FALSE)</f>
        <v>43.066893999999998</v>
      </c>
      <c r="N368">
        <f>VLOOKUP(L368,Key!$A$1:$C$73,3,FALSE)</f>
        <v>-87.877936000000005</v>
      </c>
      <c r="O368">
        <v>42</v>
      </c>
      <c r="P368">
        <v>6</v>
      </c>
      <c r="Q368">
        <v>6.3</v>
      </c>
      <c r="R368">
        <v>6</v>
      </c>
      <c r="S368">
        <v>252</v>
      </c>
      <c r="T368">
        <f t="shared" si="45"/>
        <v>-1</v>
      </c>
      <c r="U368" s="1">
        <v>42834</v>
      </c>
      <c r="V368" s="13">
        <f t="shared" si="46"/>
        <v>42826</v>
      </c>
      <c r="W368" s="14">
        <f t="shared" si="47"/>
        <v>42834</v>
      </c>
      <c r="X368" s="1" t="str">
        <f t="shared" si="48"/>
        <v>Sunday</v>
      </c>
      <c r="Y368" s="2">
        <v>0.51678240740740744</v>
      </c>
      <c r="Z368" s="2">
        <f t="shared" si="49"/>
        <v>0.5</v>
      </c>
      <c r="AA368">
        <f>1</f>
        <v>1</v>
      </c>
      <c r="AB368" s="1">
        <v>42834</v>
      </c>
      <c r="AC368" s="13">
        <f t="shared" si="50"/>
        <v>42826</v>
      </c>
      <c r="AD368" s="14">
        <f t="shared" si="51"/>
        <v>42834</v>
      </c>
      <c r="AE368" s="1" t="str">
        <f t="shared" si="52"/>
        <v>Sunday</v>
      </c>
      <c r="AF368" s="2">
        <v>0.54633101851851851</v>
      </c>
      <c r="AG368" s="2">
        <f t="shared" si="53"/>
        <v>0.54166666666666663</v>
      </c>
      <c r="AH368" t="s">
        <v>25</v>
      </c>
    </row>
    <row r="369" spans="1:34" x14ac:dyDescent="0.25">
      <c r="A369">
        <v>1571979</v>
      </c>
      <c r="B369" t="s">
        <v>54</v>
      </c>
      <c r="E369">
        <v>53189</v>
      </c>
      <c r="F369" t="s">
        <v>20</v>
      </c>
      <c r="G369" t="s">
        <v>55</v>
      </c>
      <c r="H369">
        <v>5519</v>
      </c>
      <c r="I369" t="s">
        <v>62</v>
      </c>
      <c r="J369">
        <f>VLOOKUP(I369,Key!$A$1:$C$73,2,FALSE)</f>
        <v>43.052460000000004</v>
      </c>
      <c r="K369">
        <f>VLOOKUP(I369,Key!$A$1:$C$73,3,FALSE)</f>
        <v>-87.891000000000005</v>
      </c>
      <c r="L369" t="s">
        <v>62</v>
      </c>
      <c r="M369">
        <f>VLOOKUP(L369,Key!$A$1:$C$73,2,FALSE)</f>
        <v>43.052460000000004</v>
      </c>
      <c r="N369">
        <f>VLOOKUP(L369,Key!$A$1:$C$73,3,FALSE)</f>
        <v>-87.891000000000005</v>
      </c>
      <c r="O369">
        <v>118</v>
      </c>
      <c r="P369">
        <v>12</v>
      </c>
      <c r="Q369">
        <v>17.7</v>
      </c>
      <c r="R369">
        <v>16.8</v>
      </c>
      <c r="S369">
        <v>708</v>
      </c>
      <c r="T369">
        <f t="shared" si="45"/>
        <v>-1</v>
      </c>
      <c r="U369" s="1">
        <v>42834</v>
      </c>
      <c r="V369" s="13">
        <f t="shared" si="46"/>
        <v>42826</v>
      </c>
      <c r="W369" s="14">
        <f t="shared" si="47"/>
        <v>42834</v>
      </c>
      <c r="X369" s="1" t="str">
        <f t="shared" si="48"/>
        <v>Sunday</v>
      </c>
      <c r="Y369" s="2">
        <v>0.52603009259259259</v>
      </c>
      <c r="Z369" s="2">
        <f t="shared" si="49"/>
        <v>0.54166666666666663</v>
      </c>
      <c r="AA369">
        <f>1</f>
        <v>1</v>
      </c>
      <c r="AB369" s="1">
        <v>42834</v>
      </c>
      <c r="AC369" s="13">
        <f t="shared" si="50"/>
        <v>42826</v>
      </c>
      <c r="AD369" s="14">
        <f t="shared" si="51"/>
        <v>42834</v>
      </c>
      <c r="AE369" s="1" t="str">
        <f t="shared" si="52"/>
        <v>Sunday</v>
      </c>
      <c r="AF369" s="2">
        <v>0.60797453703703697</v>
      </c>
      <c r="AG369" s="2">
        <f t="shared" si="53"/>
        <v>0.625</v>
      </c>
      <c r="AH369" t="s">
        <v>25</v>
      </c>
    </row>
    <row r="370" spans="1:34" x14ac:dyDescent="0.25">
      <c r="A370">
        <v>1571986</v>
      </c>
      <c r="B370" t="s">
        <v>54</v>
      </c>
      <c r="E370">
        <v>53083</v>
      </c>
      <c r="F370" t="s">
        <v>20</v>
      </c>
      <c r="G370" t="s">
        <v>55</v>
      </c>
      <c r="H370">
        <v>224</v>
      </c>
      <c r="I370" t="s">
        <v>37</v>
      </c>
      <c r="J370">
        <f>VLOOKUP(I370,Key!$A$1:$C$73,2,FALSE)</f>
        <v>43.049230000000001</v>
      </c>
      <c r="K370">
        <f>VLOOKUP(I370,Key!$A$1:$C$73,3,FALSE)</f>
        <v>-87.911940000000001</v>
      </c>
      <c r="L370" t="s">
        <v>34</v>
      </c>
      <c r="M370">
        <f>VLOOKUP(L370,Key!$A$1:$C$73,2,FALSE)</f>
        <v>43.05097</v>
      </c>
      <c r="N370">
        <f>VLOOKUP(L370,Key!$A$1:$C$73,3,FALSE)</f>
        <v>-87.906440000000003</v>
      </c>
      <c r="O370">
        <v>101</v>
      </c>
      <c r="P370">
        <v>12</v>
      </c>
      <c r="Q370">
        <v>15.2</v>
      </c>
      <c r="R370">
        <v>14.4</v>
      </c>
      <c r="S370">
        <v>606</v>
      </c>
      <c r="T370">
        <f t="shared" si="45"/>
        <v>-1</v>
      </c>
      <c r="U370" s="1">
        <v>42834</v>
      </c>
      <c r="V370" s="13">
        <f t="shared" si="46"/>
        <v>42826</v>
      </c>
      <c r="W370" s="14">
        <f t="shared" si="47"/>
        <v>42834</v>
      </c>
      <c r="X370" s="1" t="str">
        <f t="shared" si="48"/>
        <v>Sunday</v>
      </c>
      <c r="Y370" s="2">
        <v>0.52696759259259263</v>
      </c>
      <c r="Z370" s="2">
        <f t="shared" si="49"/>
        <v>0.54166666666666663</v>
      </c>
      <c r="AA370">
        <f>1</f>
        <v>1</v>
      </c>
      <c r="AB370" s="1">
        <v>42834</v>
      </c>
      <c r="AC370" s="13">
        <f t="shared" si="50"/>
        <v>42826</v>
      </c>
      <c r="AD370" s="14">
        <f t="shared" si="51"/>
        <v>42834</v>
      </c>
      <c r="AE370" s="1" t="str">
        <f t="shared" si="52"/>
        <v>Sunday</v>
      </c>
      <c r="AF370" s="2">
        <v>0.59672453703703698</v>
      </c>
      <c r="AG370" s="2">
        <f t="shared" si="53"/>
        <v>0.58333333333333326</v>
      </c>
      <c r="AH370" t="s">
        <v>23</v>
      </c>
    </row>
    <row r="371" spans="1:34" x14ac:dyDescent="0.25">
      <c r="A371">
        <v>1572024</v>
      </c>
      <c r="B371" t="s">
        <v>54</v>
      </c>
      <c r="E371">
        <v>53151</v>
      </c>
      <c r="F371" t="s">
        <v>20</v>
      </c>
      <c r="G371" t="s">
        <v>55</v>
      </c>
      <c r="H371">
        <v>5461</v>
      </c>
      <c r="I371" t="s">
        <v>44</v>
      </c>
      <c r="J371">
        <f>VLOOKUP(I371,Key!$A$1:$C$73,2,FALSE)</f>
        <v>43.03886</v>
      </c>
      <c r="K371">
        <f>VLOOKUP(I371,Key!$A$1:$C$73,3,FALSE)</f>
        <v>-87.902720000000002</v>
      </c>
      <c r="L371" t="s">
        <v>76</v>
      </c>
      <c r="M371">
        <f>VLOOKUP(L371,Key!$A$1:$C$73,2,FALSE)</f>
        <v>43.02948</v>
      </c>
      <c r="N371">
        <f>VLOOKUP(L371,Key!$A$1:$C$73,3,FALSE)</f>
        <v>-87.912819999999996</v>
      </c>
      <c r="O371">
        <v>16</v>
      </c>
      <c r="P371">
        <v>3</v>
      </c>
      <c r="Q371">
        <v>2.4</v>
      </c>
      <c r="R371">
        <v>2.2999999999999998</v>
      </c>
      <c r="S371">
        <v>96</v>
      </c>
      <c r="T371">
        <f t="shared" si="45"/>
        <v>-1</v>
      </c>
      <c r="U371" s="1">
        <v>42834</v>
      </c>
      <c r="V371" s="13">
        <f t="shared" si="46"/>
        <v>42826</v>
      </c>
      <c r="W371" s="14">
        <f t="shared" si="47"/>
        <v>42834</v>
      </c>
      <c r="X371" s="1" t="str">
        <f t="shared" si="48"/>
        <v>Sunday</v>
      </c>
      <c r="Y371" s="2">
        <v>0.53333333333333333</v>
      </c>
      <c r="Z371" s="2">
        <f t="shared" si="49"/>
        <v>0.54166666666666663</v>
      </c>
      <c r="AA371">
        <f>1</f>
        <v>1</v>
      </c>
      <c r="AB371" s="1">
        <v>42834</v>
      </c>
      <c r="AC371" s="13">
        <f t="shared" si="50"/>
        <v>42826</v>
      </c>
      <c r="AD371" s="14">
        <f t="shared" si="51"/>
        <v>42834</v>
      </c>
      <c r="AE371" s="1" t="str">
        <f t="shared" si="52"/>
        <v>Sunday</v>
      </c>
      <c r="AF371" s="2">
        <v>0.54457175925925927</v>
      </c>
      <c r="AG371" s="2">
        <f t="shared" si="53"/>
        <v>0.54166666666666663</v>
      </c>
      <c r="AH371" t="s">
        <v>23</v>
      </c>
    </row>
    <row r="372" spans="1:34" x14ac:dyDescent="0.25">
      <c r="A372">
        <v>1572024</v>
      </c>
      <c r="B372" t="s">
        <v>54</v>
      </c>
      <c r="E372">
        <v>53151</v>
      </c>
      <c r="F372" t="s">
        <v>20</v>
      </c>
      <c r="G372" t="s">
        <v>55</v>
      </c>
      <c r="H372">
        <v>5461</v>
      </c>
      <c r="I372" t="s">
        <v>76</v>
      </c>
      <c r="J372">
        <f>VLOOKUP(I372,Key!$A$1:$C$73,2,FALSE)</f>
        <v>43.02948</v>
      </c>
      <c r="K372">
        <f>VLOOKUP(I372,Key!$A$1:$C$73,3,FALSE)</f>
        <v>-87.912819999999996</v>
      </c>
      <c r="L372" t="s">
        <v>36</v>
      </c>
      <c r="M372">
        <f>VLOOKUP(L372,Key!$A$1:$C$73,2,FALSE)</f>
        <v>43.03519</v>
      </c>
      <c r="N372">
        <f>VLOOKUP(L372,Key!$A$1:$C$73,3,FALSE)</f>
        <v>-87.907390000000007</v>
      </c>
      <c r="O372">
        <v>28</v>
      </c>
      <c r="P372">
        <v>3</v>
      </c>
      <c r="Q372">
        <v>4.2</v>
      </c>
      <c r="R372">
        <v>4</v>
      </c>
      <c r="S372">
        <v>168</v>
      </c>
      <c r="T372">
        <f t="shared" si="45"/>
        <v>-1</v>
      </c>
      <c r="U372" s="1">
        <v>42834</v>
      </c>
      <c r="V372" s="13">
        <f t="shared" si="46"/>
        <v>42826</v>
      </c>
      <c r="W372" s="14">
        <f t="shared" si="47"/>
        <v>42834</v>
      </c>
      <c r="X372" s="1" t="str">
        <f t="shared" si="48"/>
        <v>Sunday</v>
      </c>
      <c r="Y372" s="2">
        <v>0.5646296296296297</v>
      </c>
      <c r="Z372" s="2">
        <f t="shared" si="49"/>
        <v>0.58333333333333326</v>
      </c>
      <c r="AA372">
        <f>1</f>
        <v>1</v>
      </c>
      <c r="AB372" s="1">
        <v>42834</v>
      </c>
      <c r="AC372" s="13">
        <f t="shared" si="50"/>
        <v>42826</v>
      </c>
      <c r="AD372" s="14">
        <f t="shared" si="51"/>
        <v>42834</v>
      </c>
      <c r="AE372" s="1" t="str">
        <f t="shared" si="52"/>
        <v>Sunday</v>
      </c>
      <c r="AF372" s="2">
        <v>0.58459490740740738</v>
      </c>
      <c r="AG372" s="2">
        <f t="shared" si="53"/>
        <v>0.58333333333333326</v>
      </c>
      <c r="AH372" t="s">
        <v>23</v>
      </c>
    </row>
    <row r="373" spans="1:34" x14ac:dyDescent="0.25">
      <c r="A373">
        <v>1572107</v>
      </c>
      <c r="B373" t="s">
        <v>54</v>
      </c>
      <c r="E373">
        <v>60060</v>
      </c>
      <c r="F373" t="s">
        <v>20</v>
      </c>
      <c r="G373" t="s">
        <v>55</v>
      </c>
      <c r="H373">
        <v>5566</v>
      </c>
      <c r="I373" t="s">
        <v>84</v>
      </c>
      <c r="J373">
        <f>VLOOKUP(I373,Key!$A$1:$C$73,2,FALSE)</f>
        <v>43.040154000000001</v>
      </c>
      <c r="K373">
        <f>VLOOKUP(I373,Key!$A$1:$C$73,3,FALSE)</f>
        <v>-87.932113000000001</v>
      </c>
      <c r="L373" t="s">
        <v>36</v>
      </c>
      <c r="M373">
        <f>VLOOKUP(L373,Key!$A$1:$C$73,2,FALSE)</f>
        <v>43.03519</v>
      </c>
      <c r="N373">
        <f>VLOOKUP(L373,Key!$A$1:$C$73,3,FALSE)</f>
        <v>-87.907390000000007</v>
      </c>
      <c r="O373">
        <v>50</v>
      </c>
      <c r="P373">
        <v>6</v>
      </c>
      <c r="Q373">
        <v>7.5</v>
      </c>
      <c r="R373">
        <v>7.1</v>
      </c>
      <c r="S373">
        <v>300</v>
      </c>
      <c r="T373">
        <f t="shared" si="45"/>
        <v>-1</v>
      </c>
      <c r="U373" s="1">
        <v>42834</v>
      </c>
      <c r="V373" s="13">
        <f t="shared" si="46"/>
        <v>42826</v>
      </c>
      <c r="W373" s="14">
        <f t="shared" si="47"/>
        <v>42834</v>
      </c>
      <c r="X373" s="1" t="str">
        <f t="shared" si="48"/>
        <v>Sunday</v>
      </c>
      <c r="Y373" s="2">
        <v>0.54457175925925927</v>
      </c>
      <c r="Z373" s="2">
        <f t="shared" si="49"/>
        <v>0.54166666666666663</v>
      </c>
      <c r="AA373">
        <f>1</f>
        <v>1</v>
      </c>
      <c r="AB373" s="1">
        <v>42834</v>
      </c>
      <c r="AC373" s="13">
        <f t="shared" si="50"/>
        <v>42826</v>
      </c>
      <c r="AD373" s="14">
        <f t="shared" si="51"/>
        <v>42834</v>
      </c>
      <c r="AE373" s="1" t="str">
        <f t="shared" si="52"/>
        <v>Sunday</v>
      </c>
      <c r="AF373" s="2">
        <v>0.57966435185185183</v>
      </c>
      <c r="AG373" s="2">
        <f t="shared" si="53"/>
        <v>0.58333333333333326</v>
      </c>
      <c r="AH373" t="s">
        <v>23</v>
      </c>
    </row>
    <row r="374" spans="1:34" x14ac:dyDescent="0.25">
      <c r="A374">
        <v>1572147</v>
      </c>
      <c r="B374" t="s">
        <v>54</v>
      </c>
      <c r="E374">
        <v>53202</v>
      </c>
      <c r="F374" t="s">
        <v>20</v>
      </c>
      <c r="G374" t="s">
        <v>55</v>
      </c>
      <c r="H374">
        <v>5583</v>
      </c>
      <c r="I374" t="s">
        <v>53</v>
      </c>
      <c r="J374">
        <f>VLOOKUP(I374,Key!$A$1:$C$73,2,FALSE)</f>
        <v>43.04824</v>
      </c>
      <c r="K374">
        <f>VLOOKUP(I374,Key!$A$1:$C$73,3,FALSE)</f>
        <v>-87.904970000000006</v>
      </c>
      <c r="L374" t="s">
        <v>36</v>
      </c>
      <c r="M374">
        <f>VLOOKUP(L374,Key!$A$1:$C$73,2,FALSE)</f>
        <v>43.03519</v>
      </c>
      <c r="N374">
        <f>VLOOKUP(L374,Key!$A$1:$C$73,3,FALSE)</f>
        <v>-87.907390000000007</v>
      </c>
      <c r="O374">
        <v>8</v>
      </c>
      <c r="P374">
        <v>3</v>
      </c>
      <c r="Q374">
        <v>1.2</v>
      </c>
      <c r="R374">
        <v>1.1000000000000001</v>
      </c>
      <c r="S374">
        <v>48</v>
      </c>
      <c r="T374">
        <f t="shared" si="45"/>
        <v>-1</v>
      </c>
      <c r="U374" s="1">
        <v>42834</v>
      </c>
      <c r="V374" s="13">
        <f t="shared" si="46"/>
        <v>42826</v>
      </c>
      <c r="W374" s="14">
        <f t="shared" si="47"/>
        <v>42834</v>
      </c>
      <c r="X374" s="1" t="str">
        <f t="shared" si="48"/>
        <v>Sunday</v>
      </c>
      <c r="Y374" s="2">
        <v>0.55005787037037035</v>
      </c>
      <c r="Z374" s="2">
        <f t="shared" si="49"/>
        <v>0.54166666666666663</v>
      </c>
      <c r="AA374">
        <f>1</f>
        <v>1</v>
      </c>
      <c r="AB374" s="1">
        <v>42834</v>
      </c>
      <c r="AC374" s="13">
        <f t="shared" si="50"/>
        <v>42826</v>
      </c>
      <c r="AD374" s="14">
        <f t="shared" si="51"/>
        <v>42834</v>
      </c>
      <c r="AE374" s="1" t="str">
        <f t="shared" si="52"/>
        <v>Sunday</v>
      </c>
      <c r="AF374" s="2">
        <v>0.55564814814814811</v>
      </c>
      <c r="AG374" s="2">
        <f t="shared" si="53"/>
        <v>0.54166666666666663</v>
      </c>
      <c r="AH374" t="s">
        <v>23</v>
      </c>
    </row>
    <row r="375" spans="1:34" x14ac:dyDescent="0.25">
      <c r="A375">
        <v>1572160</v>
      </c>
      <c r="B375" t="s">
        <v>54</v>
      </c>
      <c r="E375">
        <v>53202</v>
      </c>
      <c r="F375" t="s">
        <v>20</v>
      </c>
      <c r="G375" t="s">
        <v>55</v>
      </c>
      <c r="H375">
        <v>5437</v>
      </c>
      <c r="I375" t="s">
        <v>48</v>
      </c>
      <c r="J375">
        <f>VLOOKUP(I375,Key!$A$1:$C$73,2,FALSE)</f>
        <v>43.031320000000001</v>
      </c>
      <c r="K375">
        <f>VLOOKUP(I375,Key!$A$1:$C$73,3,FALSE)</f>
        <v>-87.904259999999994</v>
      </c>
      <c r="L375" t="s">
        <v>48</v>
      </c>
      <c r="M375">
        <f>VLOOKUP(L375,Key!$A$1:$C$73,2,FALSE)</f>
        <v>43.031320000000001</v>
      </c>
      <c r="N375">
        <f>VLOOKUP(L375,Key!$A$1:$C$73,3,FALSE)</f>
        <v>-87.904259999999994</v>
      </c>
      <c r="O375">
        <v>46</v>
      </c>
      <c r="P375">
        <v>6</v>
      </c>
      <c r="Q375">
        <v>6.9</v>
      </c>
      <c r="R375">
        <v>6.6</v>
      </c>
      <c r="S375">
        <v>276</v>
      </c>
      <c r="T375">
        <f t="shared" si="45"/>
        <v>-1</v>
      </c>
      <c r="U375" s="1">
        <v>42841</v>
      </c>
      <c r="V375" s="13">
        <f t="shared" si="46"/>
        <v>42826</v>
      </c>
      <c r="W375" s="14">
        <f t="shared" si="47"/>
        <v>42841</v>
      </c>
      <c r="X375" s="1" t="str">
        <f t="shared" si="48"/>
        <v>Sunday</v>
      </c>
      <c r="Y375" s="2">
        <v>0.59149305555555554</v>
      </c>
      <c r="Z375" s="2">
        <f t="shared" si="49"/>
        <v>0.58333333333333326</v>
      </c>
      <c r="AA375">
        <f>1</f>
        <v>1</v>
      </c>
      <c r="AB375" s="1">
        <v>42841</v>
      </c>
      <c r="AC375" s="13">
        <f t="shared" si="50"/>
        <v>42826</v>
      </c>
      <c r="AD375" s="14">
        <f t="shared" si="51"/>
        <v>42841</v>
      </c>
      <c r="AE375" s="1" t="str">
        <f t="shared" si="52"/>
        <v>Sunday</v>
      </c>
      <c r="AF375" s="2">
        <v>0.62337962962962956</v>
      </c>
      <c r="AG375" s="2">
        <f t="shared" si="53"/>
        <v>0.625</v>
      </c>
      <c r="AH375" t="s">
        <v>25</v>
      </c>
    </row>
    <row r="376" spans="1:34" x14ac:dyDescent="0.25">
      <c r="A376">
        <v>1572160</v>
      </c>
      <c r="B376" t="s">
        <v>54</v>
      </c>
      <c r="E376">
        <v>53202</v>
      </c>
      <c r="F376" t="s">
        <v>20</v>
      </c>
      <c r="G376" t="s">
        <v>55</v>
      </c>
      <c r="H376">
        <v>997</v>
      </c>
      <c r="I376" t="s">
        <v>48</v>
      </c>
      <c r="J376">
        <f>VLOOKUP(I376,Key!$A$1:$C$73,2,FALSE)</f>
        <v>43.031320000000001</v>
      </c>
      <c r="K376">
        <f>VLOOKUP(I376,Key!$A$1:$C$73,3,FALSE)</f>
        <v>-87.904259999999994</v>
      </c>
      <c r="L376" t="s">
        <v>48</v>
      </c>
      <c r="M376">
        <f>VLOOKUP(L376,Key!$A$1:$C$73,2,FALSE)</f>
        <v>43.031320000000001</v>
      </c>
      <c r="N376">
        <f>VLOOKUP(L376,Key!$A$1:$C$73,3,FALSE)</f>
        <v>-87.904259999999994</v>
      </c>
      <c r="O376">
        <v>43</v>
      </c>
      <c r="P376">
        <v>6</v>
      </c>
      <c r="Q376">
        <v>6.5</v>
      </c>
      <c r="R376">
        <v>6.1</v>
      </c>
      <c r="S376">
        <v>258</v>
      </c>
      <c r="T376">
        <f t="shared" si="45"/>
        <v>-1</v>
      </c>
      <c r="U376" s="1">
        <v>42848</v>
      </c>
      <c r="V376" s="13">
        <f t="shared" si="46"/>
        <v>42826</v>
      </c>
      <c r="W376" s="14">
        <f t="shared" si="47"/>
        <v>42848</v>
      </c>
      <c r="X376" s="1" t="str">
        <f t="shared" si="48"/>
        <v>Sunday</v>
      </c>
      <c r="Y376" s="2">
        <v>0.44921296296296293</v>
      </c>
      <c r="Z376" s="2">
        <f t="shared" si="49"/>
        <v>0.45833333333333331</v>
      </c>
      <c r="AA376">
        <f>1</f>
        <v>1</v>
      </c>
      <c r="AB376" s="1">
        <v>42848</v>
      </c>
      <c r="AC376" s="13">
        <f t="shared" si="50"/>
        <v>42826</v>
      </c>
      <c r="AD376" s="14">
        <f t="shared" si="51"/>
        <v>42848</v>
      </c>
      <c r="AE376" s="1" t="str">
        <f t="shared" si="52"/>
        <v>Sunday</v>
      </c>
      <c r="AF376" s="2">
        <v>0.47888888888888892</v>
      </c>
      <c r="AG376" s="2">
        <f t="shared" si="53"/>
        <v>0.45833333333333331</v>
      </c>
      <c r="AH376" t="s">
        <v>25</v>
      </c>
    </row>
    <row r="377" spans="1:34" x14ac:dyDescent="0.25">
      <c r="A377">
        <v>1572179</v>
      </c>
      <c r="B377" t="s">
        <v>54</v>
      </c>
      <c r="E377">
        <v>54115</v>
      </c>
      <c r="F377" t="s">
        <v>20</v>
      </c>
      <c r="G377" t="s">
        <v>55</v>
      </c>
      <c r="H377">
        <v>5525</v>
      </c>
      <c r="I377" t="s">
        <v>22</v>
      </c>
      <c r="J377">
        <f>VLOOKUP(I377,Key!$A$1:$C$73,2,FALSE)</f>
        <v>43.058619999999998</v>
      </c>
      <c r="K377">
        <f>VLOOKUP(I377,Key!$A$1:$C$73,3,FALSE)</f>
        <v>-87.885319999999993</v>
      </c>
      <c r="L377" t="s">
        <v>48</v>
      </c>
      <c r="M377">
        <f>VLOOKUP(L377,Key!$A$1:$C$73,2,FALSE)</f>
        <v>43.031320000000001</v>
      </c>
      <c r="N377">
        <f>VLOOKUP(L377,Key!$A$1:$C$73,3,FALSE)</f>
        <v>-87.904259999999994</v>
      </c>
      <c r="O377">
        <v>31</v>
      </c>
      <c r="P377">
        <v>3</v>
      </c>
      <c r="Q377">
        <v>4.7</v>
      </c>
      <c r="R377">
        <v>4.4000000000000004</v>
      </c>
      <c r="S377">
        <v>186</v>
      </c>
      <c r="T377">
        <f t="shared" si="45"/>
        <v>-1</v>
      </c>
      <c r="U377" s="1">
        <v>42834</v>
      </c>
      <c r="V377" s="13">
        <f t="shared" si="46"/>
        <v>42826</v>
      </c>
      <c r="W377" s="14">
        <f t="shared" si="47"/>
        <v>42834</v>
      </c>
      <c r="X377" s="1" t="str">
        <f t="shared" si="48"/>
        <v>Sunday</v>
      </c>
      <c r="Y377" s="2">
        <v>0.62016203703703698</v>
      </c>
      <c r="Z377" s="2">
        <f t="shared" si="49"/>
        <v>0.625</v>
      </c>
      <c r="AA377">
        <f>1</f>
        <v>1</v>
      </c>
      <c r="AB377" s="1">
        <v>42834</v>
      </c>
      <c r="AC377" s="13">
        <f t="shared" si="50"/>
        <v>42826</v>
      </c>
      <c r="AD377" s="14">
        <f t="shared" si="51"/>
        <v>42834</v>
      </c>
      <c r="AE377" s="1" t="str">
        <f t="shared" si="52"/>
        <v>Sunday</v>
      </c>
      <c r="AF377" s="2">
        <v>0.64200231481481485</v>
      </c>
      <c r="AG377" s="2">
        <f t="shared" si="53"/>
        <v>0.625</v>
      </c>
      <c r="AH377" t="s">
        <v>23</v>
      </c>
    </row>
    <row r="378" spans="1:34" x14ac:dyDescent="0.25">
      <c r="A378">
        <v>1572181</v>
      </c>
      <c r="B378" t="s">
        <v>54</v>
      </c>
      <c r="E378">
        <v>53045</v>
      </c>
      <c r="F378" t="s">
        <v>20</v>
      </c>
      <c r="G378" t="s">
        <v>55</v>
      </c>
      <c r="H378">
        <v>11064</v>
      </c>
      <c r="I378" t="s">
        <v>22</v>
      </c>
      <c r="J378">
        <f>VLOOKUP(I378,Key!$A$1:$C$73,2,FALSE)</f>
        <v>43.058619999999998</v>
      </c>
      <c r="K378">
        <f>VLOOKUP(I378,Key!$A$1:$C$73,3,FALSE)</f>
        <v>-87.885319999999993</v>
      </c>
      <c r="L378" t="s">
        <v>48</v>
      </c>
      <c r="M378">
        <f>VLOOKUP(L378,Key!$A$1:$C$73,2,FALSE)</f>
        <v>43.031320000000001</v>
      </c>
      <c r="N378">
        <f>VLOOKUP(L378,Key!$A$1:$C$73,3,FALSE)</f>
        <v>-87.904259999999994</v>
      </c>
      <c r="O378">
        <v>31</v>
      </c>
      <c r="P378">
        <v>3</v>
      </c>
      <c r="Q378">
        <v>4.7</v>
      </c>
      <c r="R378">
        <v>4.4000000000000004</v>
      </c>
      <c r="S378">
        <v>186</v>
      </c>
      <c r="T378">
        <f t="shared" si="45"/>
        <v>-1</v>
      </c>
      <c r="U378" s="1">
        <v>42834</v>
      </c>
      <c r="V378" s="13">
        <f t="shared" si="46"/>
        <v>42826</v>
      </c>
      <c r="W378" s="14">
        <f t="shared" si="47"/>
        <v>42834</v>
      </c>
      <c r="X378" s="1" t="str">
        <f t="shared" si="48"/>
        <v>Sunday</v>
      </c>
      <c r="Y378" s="2">
        <v>0.62062499999999998</v>
      </c>
      <c r="Z378" s="2">
        <f t="shared" si="49"/>
        <v>0.625</v>
      </c>
      <c r="AA378">
        <f>1</f>
        <v>1</v>
      </c>
      <c r="AB378" s="1">
        <v>42834</v>
      </c>
      <c r="AC378" s="13">
        <f t="shared" si="50"/>
        <v>42826</v>
      </c>
      <c r="AD378" s="14">
        <f t="shared" si="51"/>
        <v>42834</v>
      </c>
      <c r="AE378" s="1" t="str">
        <f t="shared" si="52"/>
        <v>Sunday</v>
      </c>
      <c r="AF378" s="2">
        <v>0.64211805555555557</v>
      </c>
      <c r="AG378" s="2">
        <f t="shared" si="53"/>
        <v>0.625</v>
      </c>
      <c r="AH378" t="s">
        <v>23</v>
      </c>
    </row>
    <row r="379" spans="1:34" x14ac:dyDescent="0.25">
      <c r="A379">
        <v>1572181</v>
      </c>
      <c r="B379" t="s">
        <v>54</v>
      </c>
      <c r="E379">
        <v>53045</v>
      </c>
      <c r="F379" t="s">
        <v>20</v>
      </c>
      <c r="G379" t="s">
        <v>55</v>
      </c>
      <c r="H379">
        <v>99</v>
      </c>
      <c r="I379" t="s">
        <v>48</v>
      </c>
      <c r="J379">
        <f>VLOOKUP(I379,Key!$A$1:$C$73,2,FALSE)</f>
        <v>43.031320000000001</v>
      </c>
      <c r="K379">
        <f>VLOOKUP(I379,Key!$A$1:$C$73,3,FALSE)</f>
        <v>-87.904259999999994</v>
      </c>
      <c r="L379" t="s">
        <v>22</v>
      </c>
      <c r="M379">
        <f>VLOOKUP(L379,Key!$A$1:$C$73,2,FALSE)</f>
        <v>43.058619999999998</v>
      </c>
      <c r="N379">
        <f>VLOOKUP(L379,Key!$A$1:$C$73,3,FALSE)</f>
        <v>-87.885319999999993</v>
      </c>
      <c r="O379">
        <v>23</v>
      </c>
      <c r="P379">
        <v>3</v>
      </c>
      <c r="Q379">
        <v>3.5</v>
      </c>
      <c r="R379">
        <v>3.3</v>
      </c>
      <c r="S379">
        <v>138</v>
      </c>
      <c r="T379">
        <f t="shared" si="45"/>
        <v>-1</v>
      </c>
      <c r="U379" s="1">
        <v>42834</v>
      </c>
      <c r="V379" s="13">
        <f t="shared" si="46"/>
        <v>42826</v>
      </c>
      <c r="W379" s="14">
        <f t="shared" si="47"/>
        <v>42834</v>
      </c>
      <c r="X379" s="1" t="str">
        <f t="shared" si="48"/>
        <v>Sunday</v>
      </c>
      <c r="Y379" s="2">
        <v>0.5557523148148148</v>
      </c>
      <c r="Z379" s="2">
        <f t="shared" si="49"/>
        <v>0.54166666666666663</v>
      </c>
      <c r="AA379">
        <f>1</f>
        <v>1</v>
      </c>
      <c r="AB379" s="1">
        <v>42834</v>
      </c>
      <c r="AC379" s="13">
        <f t="shared" si="50"/>
        <v>42826</v>
      </c>
      <c r="AD379" s="14">
        <f t="shared" si="51"/>
        <v>42834</v>
      </c>
      <c r="AE379" s="1" t="str">
        <f t="shared" si="52"/>
        <v>Sunday</v>
      </c>
      <c r="AF379" s="2">
        <v>0.57209490740740743</v>
      </c>
      <c r="AG379" s="2">
        <f t="shared" si="53"/>
        <v>0.58333333333333326</v>
      </c>
      <c r="AH379" t="s">
        <v>23</v>
      </c>
    </row>
    <row r="380" spans="1:34" x14ac:dyDescent="0.25">
      <c r="A380">
        <v>1572297</v>
      </c>
      <c r="B380" t="s">
        <v>54</v>
      </c>
      <c r="E380">
        <v>53214</v>
      </c>
      <c r="F380" t="s">
        <v>20</v>
      </c>
      <c r="G380" t="s">
        <v>55</v>
      </c>
      <c r="H380">
        <v>263</v>
      </c>
      <c r="I380" t="s">
        <v>36</v>
      </c>
      <c r="J380">
        <f>VLOOKUP(I380,Key!$A$1:$C$73,2,FALSE)</f>
        <v>43.03519</v>
      </c>
      <c r="K380">
        <f>VLOOKUP(I380,Key!$A$1:$C$73,3,FALSE)</f>
        <v>-87.907390000000007</v>
      </c>
      <c r="L380" t="s">
        <v>28</v>
      </c>
      <c r="M380">
        <f>VLOOKUP(L380,Key!$A$1:$C$73,2,FALSE)</f>
        <v>43.038580000000003</v>
      </c>
      <c r="N380">
        <f>VLOOKUP(L380,Key!$A$1:$C$73,3,FALSE)</f>
        <v>-87.90934</v>
      </c>
      <c r="O380">
        <v>57</v>
      </c>
      <c r="P380">
        <v>0</v>
      </c>
      <c r="Q380">
        <v>8.6</v>
      </c>
      <c r="R380">
        <v>8.1</v>
      </c>
      <c r="S380">
        <v>342</v>
      </c>
      <c r="T380">
        <f t="shared" si="45"/>
        <v>-1</v>
      </c>
      <c r="U380" s="1">
        <v>42834</v>
      </c>
      <c r="V380" s="13">
        <f t="shared" si="46"/>
        <v>42826</v>
      </c>
      <c r="W380" s="14">
        <f t="shared" si="47"/>
        <v>42834</v>
      </c>
      <c r="X380" s="1" t="str">
        <f t="shared" si="48"/>
        <v>Sunday</v>
      </c>
      <c r="Y380" s="2">
        <v>0.57230324074074079</v>
      </c>
      <c r="Z380" s="2">
        <f t="shared" si="49"/>
        <v>0.58333333333333326</v>
      </c>
      <c r="AA380">
        <f>1</f>
        <v>1</v>
      </c>
      <c r="AB380" s="1">
        <v>42834</v>
      </c>
      <c r="AC380" s="13">
        <f t="shared" si="50"/>
        <v>42826</v>
      </c>
      <c r="AD380" s="14">
        <f t="shared" si="51"/>
        <v>42834</v>
      </c>
      <c r="AE380" s="1" t="str">
        <f t="shared" si="52"/>
        <v>Sunday</v>
      </c>
      <c r="AF380" s="2">
        <v>0.61187500000000006</v>
      </c>
      <c r="AG380" s="2">
        <f t="shared" si="53"/>
        <v>0.625</v>
      </c>
      <c r="AH380" t="s">
        <v>23</v>
      </c>
    </row>
    <row r="381" spans="1:34" x14ac:dyDescent="0.25">
      <c r="A381">
        <v>1572317</v>
      </c>
      <c r="B381" t="s">
        <v>54</v>
      </c>
      <c r="E381">
        <v>60031</v>
      </c>
      <c r="F381" t="s">
        <v>20</v>
      </c>
      <c r="G381" t="s">
        <v>55</v>
      </c>
      <c r="H381">
        <v>5470</v>
      </c>
      <c r="I381" t="s">
        <v>21</v>
      </c>
      <c r="J381">
        <f>VLOOKUP(I381,Key!$A$1:$C$73,2,FALSE)</f>
        <v>43.074890000000003</v>
      </c>
      <c r="K381">
        <f>VLOOKUP(I381,Key!$A$1:$C$73,3,FALSE)</f>
        <v>-87.882810000000006</v>
      </c>
      <c r="L381" t="s">
        <v>21</v>
      </c>
      <c r="M381">
        <f>VLOOKUP(L381,Key!$A$1:$C$73,2,FALSE)</f>
        <v>43.074890000000003</v>
      </c>
      <c r="N381">
        <f>VLOOKUP(L381,Key!$A$1:$C$73,3,FALSE)</f>
        <v>-87.882810000000006</v>
      </c>
      <c r="O381">
        <v>88</v>
      </c>
      <c r="P381">
        <v>9</v>
      </c>
      <c r="Q381">
        <v>13.2</v>
      </c>
      <c r="R381">
        <v>12.5</v>
      </c>
      <c r="S381">
        <v>528</v>
      </c>
      <c r="T381">
        <f t="shared" si="45"/>
        <v>-1</v>
      </c>
      <c r="U381" s="1">
        <v>42834</v>
      </c>
      <c r="V381" s="13">
        <f t="shared" si="46"/>
        <v>42826</v>
      </c>
      <c r="W381" s="14">
        <f t="shared" si="47"/>
        <v>42834</v>
      </c>
      <c r="X381" s="1" t="str">
        <f t="shared" si="48"/>
        <v>Sunday</v>
      </c>
      <c r="Y381" s="2">
        <v>0.57374999999999998</v>
      </c>
      <c r="Z381" s="2">
        <f t="shared" si="49"/>
        <v>0.58333333333333326</v>
      </c>
      <c r="AA381">
        <f>1</f>
        <v>1</v>
      </c>
      <c r="AB381" s="1">
        <v>42834</v>
      </c>
      <c r="AC381" s="13">
        <f t="shared" si="50"/>
        <v>42826</v>
      </c>
      <c r="AD381" s="14">
        <f t="shared" si="51"/>
        <v>42834</v>
      </c>
      <c r="AE381" s="1" t="str">
        <f t="shared" si="52"/>
        <v>Sunday</v>
      </c>
      <c r="AF381" s="2">
        <v>0.63484953703703706</v>
      </c>
      <c r="AG381" s="2">
        <f t="shared" si="53"/>
        <v>0.625</v>
      </c>
      <c r="AH381" t="s">
        <v>25</v>
      </c>
    </row>
    <row r="382" spans="1:34" x14ac:dyDescent="0.25">
      <c r="A382">
        <v>1572375</v>
      </c>
      <c r="B382" t="s">
        <v>54</v>
      </c>
      <c r="E382">
        <v>53201</v>
      </c>
      <c r="F382" t="s">
        <v>20</v>
      </c>
      <c r="G382" t="s">
        <v>55</v>
      </c>
      <c r="H382">
        <v>5576</v>
      </c>
      <c r="I382" t="s">
        <v>65</v>
      </c>
      <c r="J382">
        <f>VLOOKUP(I382,Key!$A$1:$C$73,2,FALSE)</f>
        <v>43.077359999999999</v>
      </c>
      <c r="K382">
        <f>VLOOKUP(I382,Key!$A$1:$C$73,3,FALSE)</f>
        <v>-87.880769999999998</v>
      </c>
      <c r="L382" t="s">
        <v>89</v>
      </c>
      <c r="M382">
        <f>VLOOKUP(L382,Key!$A$1:$C$73,2,FALSE)</f>
        <v>43.060155999999999</v>
      </c>
      <c r="N382">
        <f>VLOOKUP(L382,Key!$A$1:$C$73,3,FALSE)</f>
        <v>-87.881258000000003</v>
      </c>
      <c r="O382">
        <v>32</v>
      </c>
      <c r="P382">
        <v>3</v>
      </c>
      <c r="Q382">
        <v>4.8</v>
      </c>
      <c r="R382">
        <v>4.5999999999999996</v>
      </c>
      <c r="S382">
        <v>192</v>
      </c>
      <c r="T382">
        <f t="shared" si="45"/>
        <v>-1</v>
      </c>
      <c r="U382" s="1">
        <v>42834</v>
      </c>
      <c r="V382" s="13">
        <f t="shared" si="46"/>
        <v>42826</v>
      </c>
      <c r="W382" s="14">
        <f t="shared" si="47"/>
        <v>42834</v>
      </c>
      <c r="X382" s="1" t="str">
        <f t="shared" si="48"/>
        <v>Sunday</v>
      </c>
      <c r="Y382" s="2">
        <v>0.58028935185185182</v>
      </c>
      <c r="Z382" s="2">
        <f t="shared" si="49"/>
        <v>0.58333333333333326</v>
      </c>
      <c r="AA382">
        <f>1</f>
        <v>1</v>
      </c>
      <c r="AB382" s="1">
        <v>42834</v>
      </c>
      <c r="AC382" s="13">
        <f t="shared" si="50"/>
        <v>42826</v>
      </c>
      <c r="AD382" s="14">
        <f t="shared" si="51"/>
        <v>42834</v>
      </c>
      <c r="AE382" s="1" t="str">
        <f t="shared" si="52"/>
        <v>Sunday</v>
      </c>
      <c r="AF382" s="2">
        <v>0.60248842592592589</v>
      </c>
      <c r="AG382" s="2">
        <f t="shared" si="53"/>
        <v>0.58333333333333326</v>
      </c>
      <c r="AH382" t="s">
        <v>23</v>
      </c>
    </row>
    <row r="383" spans="1:34" x14ac:dyDescent="0.25">
      <c r="A383">
        <v>1572402</v>
      </c>
      <c r="B383" t="s">
        <v>54</v>
      </c>
      <c r="E383">
        <v>53122</v>
      </c>
      <c r="F383" t="s">
        <v>20</v>
      </c>
      <c r="G383" t="s">
        <v>55</v>
      </c>
      <c r="H383">
        <v>5439</v>
      </c>
      <c r="I383" t="s">
        <v>66</v>
      </c>
      <c r="J383">
        <f>VLOOKUP(I383,Key!$A$1:$C$73,2,FALSE)</f>
        <v>43.078530000000001</v>
      </c>
      <c r="K383">
        <f>VLOOKUP(I383,Key!$A$1:$C$73,3,FALSE)</f>
        <v>-87.882620000000003</v>
      </c>
      <c r="L383" t="s">
        <v>66</v>
      </c>
      <c r="M383">
        <f>VLOOKUP(L383,Key!$A$1:$C$73,2,FALSE)</f>
        <v>43.078530000000001</v>
      </c>
      <c r="N383">
        <f>VLOOKUP(L383,Key!$A$1:$C$73,3,FALSE)</f>
        <v>-87.882620000000003</v>
      </c>
      <c r="O383">
        <v>27</v>
      </c>
      <c r="P383">
        <v>3</v>
      </c>
      <c r="Q383">
        <v>4.0999999999999996</v>
      </c>
      <c r="R383">
        <v>3.8</v>
      </c>
      <c r="S383">
        <v>162</v>
      </c>
      <c r="T383">
        <f t="shared" si="45"/>
        <v>-1</v>
      </c>
      <c r="U383" s="1">
        <v>42834</v>
      </c>
      <c r="V383" s="13">
        <f t="shared" si="46"/>
        <v>42826</v>
      </c>
      <c r="W383" s="14">
        <f t="shared" si="47"/>
        <v>42834</v>
      </c>
      <c r="X383" s="1" t="str">
        <f t="shared" si="48"/>
        <v>Sunday</v>
      </c>
      <c r="Y383" s="2">
        <v>0.58466435185185184</v>
      </c>
      <c r="Z383" s="2">
        <f t="shared" si="49"/>
        <v>0.58333333333333326</v>
      </c>
      <c r="AA383">
        <f>1</f>
        <v>1</v>
      </c>
      <c r="AB383" s="1">
        <v>42834</v>
      </c>
      <c r="AC383" s="13">
        <f t="shared" si="50"/>
        <v>42826</v>
      </c>
      <c r="AD383" s="14">
        <f t="shared" si="51"/>
        <v>42834</v>
      </c>
      <c r="AE383" s="1" t="str">
        <f t="shared" si="52"/>
        <v>Sunday</v>
      </c>
      <c r="AF383" s="2">
        <v>0.60319444444444448</v>
      </c>
      <c r="AG383" s="2">
        <f t="shared" si="53"/>
        <v>0.58333333333333326</v>
      </c>
      <c r="AH383" t="s">
        <v>25</v>
      </c>
    </row>
    <row r="384" spans="1:34" x14ac:dyDescent="0.25">
      <c r="A384">
        <v>1572435</v>
      </c>
      <c r="B384" t="s">
        <v>54</v>
      </c>
      <c r="E384">
        <v>2155</v>
      </c>
      <c r="F384" t="s">
        <v>20</v>
      </c>
      <c r="G384" t="s">
        <v>55</v>
      </c>
      <c r="H384">
        <v>11094</v>
      </c>
      <c r="I384" t="s">
        <v>26</v>
      </c>
      <c r="J384">
        <f>VLOOKUP(I384,Key!$A$1:$C$73,2,FALSE)</f>
        <v>43.034619999999997</v>
      </c>
      <c r="K384">
        <f>VLOOKUP(I384,Key!$A$1:$C$73,3,FALSE)</f>
        <v>-87.917500000000004</v>
      </c>
      <c r="L384" t="s">
        <v>53</v>
      </c>
      <c r="M384">
        <f>VLOOKUP(L384,Key!$A$1:$C$73,2,FALSE)</f>
        <v>43.04824</v>
      </c>
      <c r="N384">
        <f>VLOOKUP(L384,Key!$A$1:$C$73,3,FALSE)</f>
        <v>-87.904970000000006</v>
      </c>
      <c r="O384">
        <v>93</v>
      </c>
      <c r="P384">
        <v>9</v>
      </c>
      <c r="Q384">
        <v>14</v>
      </c>
      <c r="R384">
        <v>13.3</v>
      </c>
      <c r="S384">
        <v>558</v>
      </c>
      <c r="T384">
        <f t="shared" si="45"/>
        <v>-1</v>
      </c>
      <c r="U384" s="1">
        <v>42834</v>
      </c>
      <c r="V384" s="13">
        <f t="shared" si="46"/>
        <v>42826</v>
      </c>
      <c r="W384" s="14">
        <f t="shared" si="47"/>
        <v>42834</v>
      </c>
      <c r="X384" s="1" t="str">
        <f t="shared" si="48"/>
        <v>Sunday</v>
      </c>
      <c r="Y384" s="2">
        <v>0.58760416666666659</v>
      </c>
      <c r="Z384" s="2">
        <f t="shared" si="49"/>
        <v>0.58333333333333326</v>
      </c>
      <c r="AA384">
        <f>1</f>
        <v>1</v>
      </c>
      <c r="AB384" s="1">
        <v>42834</v>
      </c>
      <c r="AC384" s="13">
        <f t="shared" si="50"/>
        <v>42826</v>
      </c>
      <c r="AD384" s="14">
        <f t="shared" si="51"/>
        <v>42834</v>
      </c>
      <c r="AE384" s="1" t="str">
        <f t="shared" si="52"/>
        <v>Sunday</v>
      </c>
      <c r="AF384" s="2">
        <v>0.6522916666666666</v>
      </c>
      <c r="AG384" s="2">
        <f t="shared" si="53"/>
        <v>0.66666666666666663</v>
      </c>
      <c r="AH384" t="s">
        <v>23</v>
      </c>
    </row>
    <row r="385" spans="1:34" x14ac:dyDescent="0.25">
      <c r="A385">
        <v>1572443</v>
      </c>
      <c r="B385" t="s">
        <v>54</v>
      </c>
      <c r="E385">
        <v>53211</v>
      </c>
      <c r="F385" t="s">
        <v>20</v>
      </c>
      <c r="G385" t="s">
        <v>55</v>
      </c>
      <c r="H385">
        <v>214</v>
      </c>
      <c r="I385" t="s">
        <v>76</v>
      </c>
      <c r="J385">
        <f>VLOOKUP(I385,Key!$A$1:$C$73,2,FALSE)</f>
        <v>43.02948</v>
      </c>
      <c r="K385">
        <f>VLOOKUP(I385,Key!$A$1:$C$73,3,FALSE)</f>
        <v>-87.912819999999996</v>
      </c>
      <c r="L385" t="s">
        <v>63</v>
      </c>
      <c r="M385">
        <f>VLOOKUP(L385,Key!$A$1:$C$73,2,FALSE)</f>
        <v>43.066893999999998</v>
      </c>
      <c r="N385">
        <f>VLOOKUP(L385,Key!$A$1:$C$73,3,FALSE)</f>
        <v>-87.877936000000005</v>
      </c>
      <c r="O385">
        <v>34</v>
      </c>
      <c r="P385">
        <v>3</v>
      </c>
      <c r="Q385">
        <v>5.0999999999999996</v>
      </c>
      <c r="R385">
        <v>4.8</v>
      </c>
      <c r="S385">
        <v>204</v>
      </c>
      <c r="T385">
        <f t="shared" si="45"/>
        <v>-1</v>
      </c>
      <c r="U385" s="1">
        <v>42834</v>
      </c>
      <c r="V385" s="13">
        <f t="shared" si="46"/>
        <v>42826</v>
      </c>
      <c r="W385" s="14">
        <f t="shared" si="47"/>
        <v>42834</v>
      </c>
      <c r="X385" s="1" t="str">
        <f t="shared" si="48"/>
        <v>Sunday</v>
      </c>
      <c r="Y385" s="2">
        <v>0.64403935185185179</v>
      </c>
      <c r="Z385" s="2">
        <f t="shared" si="49"/>
        <v>0.625</v>
      </c>
      <c r="AA385">
        <f>1</f>
        <v>1</v>
      </c>
      <c r="AB385" s="1">
        <v>42834</v>
      </c>
      <c r="AC385" s="13">
        <f t="shared" si="50"/>
        <v>42826</v>
      </c>
      <c r="AD385" s="14">
        <f t="shared" si="51"/>
        <v>42834</v>
      </c>
      <c r="AE385" s="1" t="str">
        <f t="shared" si="52"/>
        <v>Sunday</v>
      </c>
      <c r="AF385" s="2">
        <v>0.66802083333333329</v>
      </c>
      <c r="AG385" s="2">
        <f t="shared" si="53"/>
        <v>0.66666666666666663</v>
      </c>
      <c r="AH385" t="s">
        <v>23</v>
      </c>
    </row>
    <row r="386" spans="1:34" x14ac:dyDescent="0.25">
      <c r="A386">
        <v>1572449</v>
      </c>
      <c r="B386" t="s">
        <v>54</v>
      </c>
      <c r="E386">
        <v>53211</v>
      </c>
      <c r="F386" t="s">
        <v>20</v>
      </c>
      <c r="G386" t="s">
        <v>55</v>
      </c>
      <c r="H386">
        <v>172</v>
      </c>
      <c r="I386" t="s">
        <v>63</v>
      </c>
      <c r="J386">
        <f>VLOOKUP(I386,Key!$A$1:$C$73,2,FALSE)</f>
        <v>43.066893999999998</v>
      </c>
      <c r="K386">
        <f>VLOOKUP(I386,Key!$A$1:$C$73,3,FALSE)</f>
        <v>-87.877936000000005</v>
      </c>
      <c r="L386" t="s">
        <v>76</v>
      </c>
      <c r="M386">
        <f>VLOOKUP(L386,Key!$A$1:$C$73,2,FALSE)</f>
        <v>43.02948</v>
      </c>
      <c r="N386">
        <f>VLOOKUP(L386,Key!$A$1:$C$73,3,FALSE)</f>
        <v>-87.912819999999996</v>
      </c>
      <c r="O386">
        <v>32</v>
      </c>
      <c r="P386">
        <v>3</v>
      </c>
      <c r="Q386">
        <v>4.8</v>
      </c>
      <c r="R386">
        <v>4.5999999999999996</v>
      </c>
      <c r="S386">
        <v>192</v>
      </c>
      <c r="T386">
        <f t="shared" ref="T386:T449" si="54">-1</f>
        <v>-1</v>
      </c>
      <c r="U386" s="1">
        <v>42834</v>
      </c>
      <c r="V386" s="13">
        <f t="shared" ref="V386:V449" si="55">DATE(YEAR(U386), MONTH(U386), 1)</f>
        <v>42826</v>
      </c>
      <c r="W386" s="14">
        <f t="shared" ref="W386:W449" si="56">U386</f>
        <v>42834</v>
      </c>
      <c r="X386" s="1" t="str">
        <f t="shared" ref="X386:X449" si="57">TEXT(W386,"dddd")</f>
        <v>Sunday</v>
      </c>
      <c r="Y386" s="2">
        <v>0.58899305555555559</v>
      </c>
      <c r="Z386" s="2">
        <f t="shared" ref="Z386:Z449" si="58">MROUND(Y386, "1:00")</f>
        <v>0.58333333333333326</v>
      </c>
      <c r="AA386">
        <f>1</f>
        <v>1</v>
      </c>
      <c r="AB386" s="1">
        <v>42834</v>
      </c>
      <c r="AC386" s="13">
        <f t="shared" ref="AC386:AC449" si="59">DATE(YEAR(AB386), MONTH(AB386), 1)</f>
        <v>42826</v>
      </c>
      <c r="AD386" s="14">
        <f t="shared" ref="AD386:AD449" si="60">AB386</f>
        <v>42834</v>
      </c>
      <c r="AE386" s="1" t="str">
        <f t="shared" ref="AE386:AE449" si="61">TEXT(AD386,"dddd")</f>
        <v>Sunday</v>
      </c>
      <c r="AF386" s="2">
        <v>0.61177083333333326</v>
      </c>
      <c r="AG386" s="2">
        <f t="shared" ref="AG386:AG449" si="62">MROUND(AF386, "1:00")</f>
        <v>0.625</v>
      </c>
      <c r="AH386" t="s">
        <v>23</v>
      </c>
    </row>
    <row r="387" spans="1:34" x14ac:dyDescent="0.25">
      <c r="A387">
        <v>1572590</v>
      </c>
      <c r="B387" t="s">
        <v>54</v>
      </c>
      <c r="E387">
        <v>53403</v>
      </c>
      <c r="F387" t="s">
        <v>20</v>
      </c>
      <c r="G387" t="s">
        <v>55</v>
      </c>
      <c r="H387">
        <v>342</v>
      </c>
      <c r="I387" t="s">
        <v>85</v>
      </c>
      <c r="J387">
        <f>VLOOKUP(I387,Key!$A$1:$C$73,2,FALSE)</f>
        <v>43.053040000000003</v>
      </c>
      <c r="K387">
        <f>VLOOKUP(I387,Key!$A$1:$C$73,3,FALSE)</f>
        <v>-87.897660000000002</v>
      </c>
      <c r="L387" t="s">
        <v>62</v>
      </c>
      <c r="M387">
        <f>VLOOKUP(L387,Key!$A$1:$C$73,2,FALSE)</f>
        <v>43.052460000000004</v>
      </c>
      <c r="N387">
        <f>VLOOKUP(L387,Key!$A$1:$C$73,3,FALSE)</f>
        <v>-87.891000000000005</v>
      </c>
      <c r="O387">
        <v>69</v>
      </c>
      <c r="P387">
        <v>9</v>
      </c>
      <c r="Q387">
        <v>10.4</v>
      </c>
      <c r="R387">
        <v>9.8000000000000007</v>
      </c>
      <c r="S387">
        <v>414</v>
      </c>
      <c r="T387">
        <f t="shared" si="54"/>
        <v>-1</v>
      </c>
      <c r="U387" s="1">
        <v>42834</v>
      </c>
      <c r="V387" s="13">
        <f t="shared" si="55"/>
        <v>42826</v>
      </c>
      <c r="W387" s="14">
        <f t="shared" si="56"/>
        <v>42834</v>
      </c>
      <c r="X387" s="1" t="str">
        <f t="shared" si="57"/>
        <v>Sunday</v>
      </c>
      <c r="Y387" s="2">
        <v>0.60606481481481478</v>
      </c>
      <c r="Z387" s="2">
        <f t="shared" si="58"/>
        <v>0.625</v>
      </c>
      <c r="AA387">
        <f>1</f>
        <v>1</v>
      </c>
      <c r="AB387" s="1">
        <v>42834</v>
      </c>
      <c r="AC387" s="13">
        <f t="shared" si="59"/>
        <v>42826</v>
      </c>
      <c r="AD387" s="14">
        <f t="shared" si="60"/>
        <v>42834</v>
      </c>
      <c r="AE387" s="1" t="str">
        <f t="shared" si="61"/>
        <v>Sunday</v>
      </c>
      <c r="AF387" s="2">
        <v>0.65409722222222222</v>
      </c>
      <c r="AG387" s="2">
        <f t="shared" si="62"/>
        <v>0.66666666666666663</v>
      </c>
      <c r="AH387" t="s">
        <v>23</v>
      </c>
    </row>
    <row r="388" spans="1:34" x14ac:dyDescent="0.25">
      <c r="A388">
        <v>1572601</v>
      </c>
      <c r="B388" t="s">
        <v>54</v>
      </c>
      <c r="E388">
        <v>53226</v>
      </c>
      <c r="F388" t="s">
        <v>20</v>
      </c>
      <c r="G388" t="s">
        <v>55</v>
      </c>
      <c r="H388">
        <v>983</v>
      </c>
      <c r="I388" t="s">
        <v>77</v>
      </c>
      <c r="J388">
        <f>VLOOKUP(I388,Key!$A$1:$C$73,2,FALSE)</f>
        <v>43.036900000000003</v>
      </c>
      <c r="K388">
        <f>VLOOKUP(I388,Key!$A$1:$C$73,3,FALSE)</f>
        <v>-87.89667</v>
      </c>
      <c r="L388" t="s">
        <v>77</v>
      </c>
      <c r="M388">
        <f>VLOOKUP(L388,Key!$A$1:$C$73,2,FALSE)</f>
        <v>43.036900000000003</v>
      </c>
      <c r="N388">
        <f>VLOOKUP(L388,Key!$A$1:$C$73,3,FALSE)</f>
        <v>-87.89667</v>
      </c>
      <c r="O388">
        <v>39</v>
      </c>
      <c r="P388">
        <v>6</v>
      </c>
      <c r="Q388">
        <v>5.9</v>
      </c>
      <c r="R388">
        <v>5.6</v>
      </c>
      <c r="S388">
        <v>234</v>
      </c>
      <c r="T388">
        <f t="shared" si="54"/>
        <v>-1</v>
      </c>
      <c r="U388" s="1">
        <v>42834</v>
      </c>
      <c r="V388" s="13">
        <f t="shared" si="55"/>
        <v>42826</v>
      </c>
      <c r="W388" s="14">
        <f t="shared" si="56"/>
        <v>42834</v>
      </c>
      <c r="X388" s="1" t="str">
        <f t="shared" si="57"/>
        <v>Sunday</v>
      </c>
      <c r="Y388" s="2">
        <v>0.61745370370370367</v>
      </c>
      <c r="Z388" s="2">
        <f t="shared" si="58"/>
        <v>0.625</v>
      </c>
      <c r="AA388">
        <f>1</f>
        <v>1</v>
      </c>
      <c r="AB388" s="1">
        <v>42834</v>
      </c>
      <c r="AC388" s="13">
        <f t="shared" si="59"/>
        <v>42826</v>
      </c>
      <c r="AD388" s="14">
        <f t="shared" si="60"/>
        <v>42834</v>
      </c>
      <c r="AE388" s="1" t="str">
        <f t="shared" si="61"/>
        <v>Sunday</v>
      </c>
      <c r="AF388" s="2">
        <v>0.64474537037037039</v>
      </c>
      <c r="AG388" s="2">
        <f t="shared" si="62"/>
        <v>0.625</v>
      </c>
      <c r="AH388" t="s">
        <v>25</v>
      </c>
    </row>
    <row r="389" spans="1:34" x14ac:dyDescent="0.25">
      <c r="A389">
        <v>1572617</v>
      </c>
      <c r="B389" t="s">
        <v>54</v>
      </c>
      <c r="E389">
        <v>53204</v>
      </c>
      <c r="F389" t="s">
        <v>20</v>
      </c>
      <c r="G389" t="s">
        <v>55</v>
      </c>
      <c r="H389">
        <v>19</v>
      </c>
      <c r="I389" t="s">
        <v>94</v>
      </c>
      <c r="J389">
        <f>VLOOKUP(I389,Key!$A$1:$C$73,2,FALSE)</f>
        <v>43.020020000000002</v>
      </c>
      <c r="K389">
        <f>VLOOKUP(I389,Key!$A$1:$C$73,3,FALSE)</f>
        <v>-87.912540000000007</v>
      </c>
      <c r="L389" t="s">
        <v>28</v>
      </c>
      <c r="M389">
        <f>VLOOKUP(L389,Key!$A$1:$C$73,2,FALSE)</f>
        <v>43.038580000000003</v>
      </c>
      <c r="N389">
        <f>VLOOKUP(L389,Key!$A$1:$C$73,3,FALSE)</f>
        <v>-87.90934</v>
      </c>
      <c r="O389">
        <v>9</v>
      </c>
      <c r="P389">
        <v>3</v>
      </c>
      <c r="Q389">
        <v>1.4</v>
      </c>
      <c r="R389">
        <v>1.3</v>
      </c>
      <c r="S389">
        <v>54</v>
      </c>
      <c r="T389">
        <f t="shared" si="54"/>
        <v>-1</v>
      </c>
      <c r="U389" s="1">
        <v>42834</v>
      </c>
      <c r="V389" s="13">
        <f t="shared" si="55"/>
        <v>42826</v>
      </c>
      <c r="W389" s="14">
        <f t="shared" si="56"/>
        <v>42834</v>
      </c>
      <c r="X389" s="1" t="str">
        <f t="shared" si="57"/>
        <v>Sunday</v>
      </c>
      <c r="Y389" s="2">
        <v>0.61020833333333335</v>
      </c>
      <c r="Z389" s="2">
        <f t="shared" si="58"/>
        <v>0.625</v>
      </c>
      <c r="AA389">
        <f>1</f>
        <v>1</v>
      </c>
      <c r="AB389" s="1">
        <v>42834</v>
      </c>
      <c r="AC389" s="13">
        <f t="shared" si="59"/>
        <v>42826</v>
      </c>
      <c r="AD389" s="14">
        <f t="shared" si="60"/>
        <v>42834</v>
      </c>
      <c r="AE389" s="1" t="str">
        <f t="shared" si="61"/>
        <v>Sunday</v>
      </c>
      <c r="AF389" s="2">
        <v>0.61657407407407405</v>
      </c>
      <c r="AG389" s="2">
        <f t="shared" si="62"/>
        <v>0.625</v>
      </c>
      <c r="AH389" t="s">
        <v>23</v>
      </c>
    </row>
    <row r="390" spans="1:34" x14ac:dyDescent="0.25">
      <c r="A390">
        <v>1572618</v>
      </c>
      <c r="B390" t="s">
        <v>54</v>
      </c>
      <c r="E390">
        <v>53207</v>
      </c>
      <c r="F390" t="s">
        <v>20</v>
      </c>
      <c r="G390" t="s">
        <v>55</v>
      </c>
      <c r="H390">
        <v>960</v>
      </c>
      <c r="I390" t="s">
        <v>56</v>
      </c>
      <c r="J390">
        <f>VLOOKUP(I390,Key!$A$1:$C$73,2,FALSE)</f>
        <v>43.004728999999998</v>
      </c>
      <c r="K390">
        <f>VLOOKUP(I390,Key!$A$1:$C$73,3,FALSE)</f>
        <v>-87.905463999999995</v>
      </c>
      <c r="L390" t="s">
        <v>56</v>
      </c>
      <c r="M390">
        <f>VLOOKUP(L390,Key!$A$1:$C$73,2,FALSE)</f>
        <v>43.004728999999998</v>
      </c>
      <c r="N390">
        <f>VLOOKUP(L390,Key!$A$1:$C$73,3,FALSE)</f>
        <v>-87.905463999999995</v>
      </c>
      <c r="O390">
        <v>95</v>
      </c>
      <c r="P390">
        <v>12</v>
      </c>
      <c r="Q390">
        <v>14.3</v>
      </c>
      <c r="R390">
        <v>13.5</v>
      </c>
      <c r="S390">
        <v>570</v>
      </c>
      <c r="T390">
        <f t="shared" si="54"/>
        <v>-1</v>
      </c>
      <c r="U390" s="1">
        <v>42834</v>
      </c>
      <c r="V390" s="13">
        <f t="shared" si="55"/>
        <v>42826</v>
      </c>
      <c r="W390" s="14">
        <f t="shared" si="56"/>
        <v>42834</v>
      </c>
      <c r="X390" s="1" t="str">
        <f t="shared" si="57"/>
        <v>Sunday</v>
      </c>
      <c r="Y390" s="2">
        <v>0.61041666666666672</v>
      </c>
      <c r="Z390" s="2">
        <f t="shared" si="58"/>
        <v>0.625</v>
      </c>
      <c r="AA390">
        <f>1</f>
        <v>1</v>
      </c>
      <c r="AB390" s="1">
        <v>42834</v>
      </c>
      <c r="AC390" s="13">
        <f t="shared" si="59"/>
        <v>42826</v>
      </c>
      <c r="AD390" s="14">
        <f t="shared" si="60"/>
        <v>42834</v>
      </c>
      <c r="AE390" s="1" t="str">
        <f t="shared" si="61"/>
        <v>Sunday</v>
      </c>
      <c r="AF390" s="2">
        <v>0.67694444444444446</v>
      </c>
      <c r="AG390" s="2">
        <f t="shared" si="62"/>
        <v>0.66666666666666663</v>
      </c>
      <c r="AH390" t="s">
        <v>25</v>
      </c>
    </row>
    <row r="391" spans="1:34" x14ac:dyDescent="0.25">
      <c r="A391">
        <v>1572618</v>
      </c>
      <c r="B391" t="s">
        <v>54</v>
      </c>
      <c r="E391">
        <v>53207</v>
      </c>
      <c r="F391" t="s">
        <v>20</v>
      </c>
      <c r="G391" t="s">
        <v>55</v>
      </c>
      <c r="H391">
        <v>286</v>
      </c>
      <c r="I391" t="s">
        <v>56</v>
      </c>
      <c r="J391">
        <f>VLOOKUP(I391,Key!$A$1:$C$73,2,FALSE)</f>
        <v>43.004728999999998</v>
      </c>
      <c r="K391">
        <f>VLOOKUP(I391,Key!$A$1:$C$73,3,FALSE)</f>
        <v>-87.905463999999995</v>
      </c>
      <c r="L391" t="s">
        <v>56</v>
      </c>
      <c r="M391">
        <f>VLOOKUP(L391,Key!$A$1:$C$73,2,FALSE)</f>
        <v>43.004728999999998</v>
      </c>
      <c r="N391">
        <f>VLOOKUP(L391,Key!$A$1:$C$73,3,FALSE)</f>
        <v>-87.905463999999995</v>
      </c>
      <c r="O391">
        <v>94</v>
      </c>
      <c r="P391">
        <v>9</v>
      </c>
      <c r="Q391">
        <v>14.1</v>
      </c>
      <c r="R391">
        <v>13.4</v>
      </c>
      <c r="S391">
        <v>564</v>
      </c>
      <c r="T391">
        <f t="shared" si="54"/>
        <v>-1</v>
      </c>
      <c r="U391" s="1">
        <v>42834</v>
      </c>
      <c r="V391" s="13">
        <f t="shared" si="55"/>
        <v>42826</v>
      </c>
      <c r="W391" s="14">
        <f t="shared" si="56"/>
        <v>42834</v>
      </c>
      <c r="X391" s="1" t="str">
        <f t="shared" si="57"/>
        <v>Sunday</v>
      </c>
      <c r="Y391" s="2">
        <v>0.61181712962962964</v>
      </c>
      <c r="Z391" s="2">
        <f t="shared" si="58"/>
        <v>0.625</v>
      </c>
      <c r="AA391">
        <f>1</f>
        <v>1</v>
      </c>
      <c r="AB391" s="1">
        <v>42834</v>
      </c>
      <c r="AC391" s="13">
        <f t="shared" si="59"/>
        <v>42826</v>
      </c>
      <c r="AD391" s="14">
        <f t="shared" si="60"/>
        <v>42834</v>
      </c>
      <c r="AE391" s="1" t="str">
        <f t="shared" si="61"/>
        <v>Sunday</v>
      </c>
      <c r="AF391" s="2">
        <v>0.67738425925925927</v>
      </c>
      <c r="AG391" s="2">
        <f t="shared" si="62"/>
        <v>0.66666666666666663</v>
      </c>
      <c r="AH391" t="s">
        <v>25</v>
      </c>
    </row>
    <row r="392" spans="1:34" x14ac:dyDescent="0.25">
      <c r="A392">
        <v>1572618</v>
      </c>
      <c r="B392" t="s">
        <v>54</v>
      </c>
      <c r="E392">
        <v>53207</v>
      </c>
      <c r="F392" t="s">
        <v>20</v>
      </c>
      <c r="G392" t="s">
        <v>55</v>
      </c>
      <c r="H392">
        <v>309</v>
      </c>
      <c r="I392" t="s">
        <v>56</v>
      </c>
      <c r="J392">
        <f>VLOOKUP(I392,Key!$A$1:$C$73,2,FALSE)</f>
        <v>43.004728999999998</v>
      </c>
      <c r="K392">
        <f>VLOOKUP(I392,Key!$A$1:$C$73,3,FALSE)</f>
        <v>-87.905463999999995</v>
      </c>
      <c r="L392" t="s">
        <v>56</v>
      </c>
      <c r="M392">
        <f>VLOOKUP(L392,Key!$A$1:$C$73,2,FALSE)</f>
        <v>43.004728999999998</v>
      </c>
      <c r="N392">
        <f>VLOOKUP(L392,Key!$A$1:$C$73,3,FALSE)</f>
        <v>-87.905463999999995</v>
      </c>
      <c r="O392">
        <v>94</v>
      </c>
      <c r="P392">
        <v>9</v>
      </c>
      <c r="Q392">
        <v>14.1</v>
      </c>
      <c r="R392">
        <v>13.4</v>
      </c>
      <c r="S392">
        <v>564</v>
      </c>
      <c r="T392">
        <f t="shared" si="54"/>
        <v>-1</v>
      </c>
      <c r="U392" s="1">
        <v>42834</v>
      </c>
      <c r="V392" s="13">
        <f t="shared" si="55"/>
        <v>42826</v>
      </c>
      <c r="W392" s="14">
        <f t="shared" si="56"/>
        <v>42834</v>
      </c>
      <c r="X392" s="1" t="str">
        <f t="shared" si="57"/>
        <v>Sunday</v>
      </c>
      <c r="Y392" s="2">
        <v>0.61223379629629626</v>
      </c>
      <c r="Z392" s="2">
        <f t="shared" si="58"/>
        <v>0.625</v>
      </c>
      <c r="AA392">
        <f>1</f>
        <v>1</v>
      </c>
      <c r="AB392" s="1">
        <v>42834</v>
      </c>
      <c r="AC392" s="13">
        <f t="shared" si="59"/>
        <v>42826</v>
      </c>
      <c r="AD392" s="14">
        <f t="shared" si="60"/>
        <v>42834</v>
      </c>
      <c r="AE392" s="1" t="str">
        <f t="shared" si="61"/>
        <v>Sunday</v>
      </c>
      <c r="AF392" s="2">
        <v>0.67743055555555554</v>
      </c>
      <c r="AG392" s="2">
        <f t="shared" si="62"/>
        <v>0.66666666666666663</v>
      </c>
      <c r="AH392" t="s">
        <v>25</v>
      </c>
    </row>
    <row r="393" spans="1:34" x14ac:dyDescent="0.25">
      <c r="A393">
        <v>1572731</v>
      </c>
      <c r="B393" t="s">
        <v>54</v>
      </c>
      <c r="E393">
        <v>53202</v>
      </c>
      <c r="F393" t="s">
        <v>20</v>
      </c>
      <c r="G393" t="s">
        <v>55</v>
      </c>
      <c r="H393">
        <v>11047</v>
      </c>
      <c r="I393" t="s">
        <v>62</v>
      </c>
      <c r="J393">
        <f>VLOOKUP(I393,Key!$A$1:$C$73,2,FALSE)</f>
        <v>43.052460000000004</v>
      </c>
      <c r="K393">
        <f>VLOOKUP(I393,Key!$A$1:$C$73,3,FALSE)</f>
        <v>-87.891000000000005</v>
      </c>
      <c r="L393" t="s">
        <v>56</v>
      </c>
      <c r="M393">
        <f>VLOOKUP(L393,Key!$A$1:$C$73,2,FALSE)</f>
        <v>43.004728999999998</v>
      </c>
      <c r="N393">
        <f>VLOOKUP(L393,Key!$A$1:$C$73,3,FALSE)</f>
        <v>-87.905463999999995</v>
      </c>
      <c r="O393">
        <v>29</v>
      </c>
      <c r="P393">
        <v>3</v>
      </c>
      <c r="Q393">
        <v>4.4000000000000004</v>
      </c>
      <c r="R393">
        <v>4.0999999999999996</v>
      </c>
      <c r="S393">
        <v>174</v>
      </c>
      <c r="T393">
        <f t="shared" si="54"/>
        <v>-1</v>
      </c>
      <c r="U393" s="1">
        <v>42834</v>
      </c>
      <c r="V393" s="13">
        <f t="shared" si="55"/>
        <v>42826</v>
      </c>
      <c r="W393" s="14">
        <f t="shared" si="56"/>
        <v>42834</v>
      </c>
      <c r="X393" s="1" t="str">
        <f t="shared" si="57"/>
        <v>Sunday</v>
      </c>
      <c r="Y393" s="2">
        <v>0.62229166666666669</v>
      </c>
      <c r="Z393" s="2">
        <f t="shared" si="58"/>
        <v>0.625</v>
      </c>
      <c r="AA393">
        <f>1</f>
        <v>1</v>
      </c>
      <c r="AB393" s="1">
        <v>42834</v>
      </c>
      <c r="AC393" s="13">
        <f t="shared" si="59"/>
        <v>42826</v>
      </c>
      <c r="AD393" s="14">
        <f t="shared" si="60"/>
        <v>42834</v>
      </c>
      <c r="AE393" s="1" t="str">
        <f t="shared" si="61"/>
        <v>Sunday</v>
      </c>
      <c r="AF393" s="2">
        <v>0.64284722222222224</v>
      </c>
      <c r="AG393" s="2">
        <f t="shared" si="62"/>
        <v>0.625</v>
      </c>
      <c r="AH393" t="s">
        <v>23</v>
      </c>
    </row>
    <row r="394" spans="1:34" x14ac:dyDescent="0.25">
      <c r="A394">
        <v>1572746</v>
      </c>
      <c r="B394" t="s">
        <v>54</v>
      </c>
      <c r="F394" t="s">
        <v>20</v>
      </c>
      <c r="G394" t="s">
        <v>55</v>
      </c>
      <c r="H394">
        <v>11055</v>
      </c>
      <c r="I394" t="s">
        <v>90</v>
      </c>
      <c r="J394">
        <f>VLOOKUP(I394,Key!$A$1:$C$73,2,FALSE)</f>
        <v>43.06044</v>
      </c>
      <c r="K394">
        <f>VLOOKUP(I394,Key!$A$1:$C$73,3,FALSE)</f>
        <v>-88.016239999999996</v>
      </c>
      <c r="L394" t="s">
        <v>90</v>
      </c>
      <c r="M394">
        <f>VLOOKUP(L394,Key!$A$1:$C$73,2,FALSE)</f>
        <v>43.06044</v>
      </c>
      <c r="N394">
        <f>VLOOKUP(L394,Key!$A$1:$C$73,3,FALSE)</f>
        <v>-88.016239999999996</v>
      </c>
      <c r="O394">
        <v>48</v>
      </c>
      <c r="P394">
        <v>6</v>
      </c>
      <c r="Q394">
        <v>7.2</v>
      </c>
      <c r="R394">
        <v>6.8</v>
      </c>
      <c r="S394">
        <v>288</v>
      </c>
      <c r="T394">
        <f t="shared" si="54"/>
        <v>-1</v>
      </c>
      <c r="U394" s="1">
        <v>42834</v>
      </c>
      <c r="V394" s="13">
        <f t="shared" si="55"/>
        <v>42826</v>
      </c>
      <c r="W394" s="14">
        <f t="shared" si="56"/>
        <v>42834</v>
      </c>
      <c r="X394" s="1" t="str">
        <f t="shared" si="57"/>
        <v>Sunday</v>
      </c>
      <c r="Y394" s="2">
        <v>0.62440972222222224</v>
      </c>
      <c r="Z394" s="2">
        <f t="shared" si="58"/>
        <v>0.625</v>
      </c>
      <c r="AA394">
        <f>1</f>
        <v>1</v>
      </c>
      <c r="AB394" s="1">
        <v>42834</v>
      </c>
      <c r="AC394" s="13">
        <f t="shared" si="59"/>
        <v>42826</v>
      </c>
      <c r="AD394" s="14">
        <f t="shared" si="60"/>
        <v>42834</v>
      </c>
      <c r="AE394" s="1" t="str">
        <f t="shared" si="61"/>
        <v>Sunday</v>
      </c>
      <c r="AF394" s="2">
        <v>0.65824074074074079</v>
      </c>
      <c r="AG394" s="2">
        <f t="shared" si="62"/>
        <v>0.66666666666666663</v>
      </c>
      <c r="AH394" t="s">
        <v>25</v>
      </c>
    </row>
    <row r="395" spans="1:34" x14ac:dyDescent="0.25">
      <c r="A395">
        <v>1572786</v>
      </c>
      <c r="B395" t="s">
        <v>54</v>
      </c>
      <c r="E395">
        <v>2048</v>
      </c>
      <c r="F395" t="s">
        <v>20</v>
      </c>
      <c r="G395" t="s">
        <v>55</v>
      </c>
      <c r="H395">
        <v>23</v>
      </c>
      <c r="I395" t="s">
        <v>62</v>
      </c>
      <c r="J395">
        <f>VLOOKUP(I395,Key!$A$1:$C$73,2,FALSE)</f>
        <v>43.052460000000004</v>
      </c>
      <c r="K395">
        <f>VLOOKUP(I395,Key!$A$1:$C$73,3,FALSE)</f>
        <v>-87.891000000000005</v>
      </c>
      <c r="L395" t="s">
        <v>60</v>
      </c>
      <c r="M395">
        <f>VLOOKUP(L395,Key!$A$1:$C$73,2,FALSE)</f>
        <v>43.046570000000003</v>
      </c>
      <c r="N395">
        <f>VLOOKUP(L395,Key!$A$1:$C$73,3,FALSE)</f>
        <v>-87.908720000000002</v>
      </c>
      <c r="O395">
        <v>64</v>
      </c>
      <c r="P395">
        <v>6</v>
      </c>
      <c r="Q395">
        <v>9.6</v>
      </c>
      <c r="R395">
        <v>9.1</v>
      </c>
      <c r="S395">
        <v>384</v>
      </c>
      <c r="T395">
        <f t="shared" si="54"/>
        <v>-1</v>
      </c>
      <c r="U395" s="1">
        <v>42834</v>
      </c>
      <c r="V395" s="13">
        <f t="shared" si="55"/>
        <v>42826</v>
      </c>
      <c r="W395" s="14">
        <f t="shared" si="56"/>
        <v>42834</v>
      </c>
      <c r="X395" s="1" t="str">
        <f t="shared" si="57"/>
        <v>Sunday</v>
      </c>
      <c r="Y395" s="2">
        <v>0.62841435185185179</v>
      </c>
      <c r="Z395" s="2">
        <f t="shared" si="58"/>
        <v>0.625</v>
      </c>
      <c r="AA395">
        <f>1</f>
        <v>1</v>
      </c>
      <c r="AB395" s="1">
        <v>42834</v>
      </c>
      <c r="AC395" s="13">
        <f t="shared" si="59"/>
        <v>42826</v>
      </c>
      <c r="AD395" s="14">
        <f t="shared" si="60"/>
        <v>42834</v>
      </c>
      <c r="AE395" s="1" t="str">
        <f t="shared" si="61"/>
        <v>Sunday</v>
      </c>
      <c r="AF395" s="2">
        <v>0.67277777777777781</v>
      </c>
      <c r="AG395" s="2">
        <f t="shared" si="62"/>
        <v>0.66666666666666663</v>
      </c>
      <c r="AH395" t="s">
        <v>23</v>
      </c>
    </row>
    <row r="396" spans="1:34" x14ac:dyDescent="0.25">
      <c r="A396">
        <v>1572811</v>
      </c>
      <c r="B396" t="s">
        <v>54</v>
      </c>
      <c r="E396">
        <v>53214</v>
      </c>
      <c r="F396" t="s">
        <v>20</v>
      </c>
      <c r="G396" t="s">
        <v>55</v>
      </c>
      <c r="H396">
        <v>178</v>
      </c>
      <c r="I396" t="s">
        <v>77</v>
      </c>
      <c r="J396">
        <f>VLOOKUP(I396,Key!$A$1:$C$73,2,FALSE)</f>
        <v>43.036900000000003</v>
      </c>
      <c r="K396">
        <f>VLOOKUP(I396,Key!$A$1:$C$73,3,FALSE)</f>
        <v>-87.89667</v>
      </c>
      <c r="L396" t="s">
        <v>77</v>
      </c>
      <c r="M396">
        <f>VLOOKUP(L396,Key!$A$1:$C$73,2,FALSE)</f>
        <v>43.036900000000003</v>
      </c>
      <c r="N396">
        <f>VLOOKUP(L396,Key!$A$1:$C$73,3,FALSE)</f>
        <v>-87.89667</v>
      </c>
      <c r="O396">
        <v>40</v>
      </c>
      <c r="P396">
        <v>6</v>
      </c>
      <c r="Q396">
        <v>6</v>
      </c>
      <c r="R396">
        <v>5.7</v>
      </c>
      <c r="S396">
        <v>240</v>
      </c>
      <c r="T396">
        <f t="shared" si="54"/>
        <v>-1</v>
      </c>
      <c r="U396" s="1">
        <v>42834</v>
      </c>
      <c r="V396" s="13">
        <f t="shared" si="55"/>
        <v>42826</v>
      </c>
      <c r="W396" s="14">
        <f t="shared" si="56"/>
        <v>42834</v>
      </c>
      <c r="X396" s="1" t="str">
        <f t="shared" si="57"/>
        <v>Sunday</v>
      </c>
      <c r="Y396" s="2">
        <v>0.63071759259259264</v>
      </c>
      <c r="Z396" s="2">
        <f t="shared" si="58"/>
        <v>0.625</v>
      </c>
      <c r="AA396">
        <f>1</f>
        <v>1</v>
      </c>
      <c r="AB396" s="1">
        <v>42834</v>
      </c>
      <c r="AC396" s="13">
        <f t="shared" si="59"/>
        <v>42826</v>
      </c>
      <c r="AD396" s="14">
        <f t="shared" si="60"/>
        <v>42834</v>
      </c>
      <c r="AE396" s="1" t="str">
        <f t="shared" si="61"/>
        <v>Sunday</v>
      </c>
      <c r="AF396" s="2">
        <v>0.65849537037037031</v>
      </c>
      <c r="AG396" s="2">
        <f t="shared" si="62"/>
        <v>0.66666666666666663</v>
      </c>
      <c r="AH396" t="s">
        <v>25</v>
      </c>
    </row>
    <row r="397" spans="1:34" x14ac:dyDescent="0.25">
      <c r="A397">
        <v>1572828</v>
      </c>
      <c r="B397" t="s">
        <v>54</v>
      </c>
      <c r="E397">
        <v>60072</v>
      </c>
      <c r="F397" t="s">
        <v>20</v>
      </c>
      <c r="G397" t="s">
        <v>55</v>
      </c>
      <c r="H397">
        <v>5449</v>
      </c>
      <c r="I397" t="s">
        <v>84</v>
      </c>
      <c r="J397">
        <f>VLOOKUP(I397,Key!$A$1:$C$73,2,FALSE)</f>
        <v>43.040154000000001</v>
      </c>
      <c r="K397">
        <f>VLOOKUP(I397,Key!$A$1:$C$73,3,FALSE)</f>
        <v>-87.932113000000001</v>
      </c>
      <c r="L397" t="s">
        <v>36</v>
      </c>
      <c r="M397">
        <f>VLOOKUP(L397,Key!$A$1:$C$73,2,FALSE)</f>
        <v>43.03519</v>
      </c>
      <c r="N397">
        <f>VLOOKUP(L397,Key!$A$1:$C$73,3,FALSE)</f>
        <v>-87.907390000000007</v>
      </c>
      <c r="O397">
        <v>31</v>
      </c>
      <c r="P397">
        <v>0</v>
      </c>
      <c r="Q397">
        <v>4.7</v>
      </c>
      <c r="R397">
        <v>4.4000000000000004</v>
      </c>
      <c r="S397">
        <v>186</v>
      </c>
      <c r="T397">
        <f t="shared" si="54"/>
        <v>-1</v>
      </c>
      <c r="U397" s="1">
        <v>42834</v>
      </c>
      <c r="V397" s="13">
        <f t="shared" si="55"/>
        <v>42826</v>
      </c>
      <c r="W397" s="14">
        <f t="shared" si="56"/>
        <v>42834</v>
      </c>
      <c r="X397" s="1" t="str">
        <f t="shared" si="57"/>
        <v>Sunday</v>
      </c>
      <c r="Y397" s="2">
        <v>0.63423611111111111</v>
      </c>
      <c r="Z397" s="2">
        <f t="shared" si="58"/>
        <v>0.625</v>
      </c>
      <c r="AA397">
        <f>1</f>
        <v>1</v>
      </c>
      <c r="AB397" s="1">
        <v>42834</v>
      </c>
      <c r="AC397" s="13">
        <f t="shared" si="59"/>
        <v>42826</v>
      </c>
      <c r="AD397" s="14">
        <f t="shared" si="60"/>
        <v>42834</v>
      </c>
      <c r="AE397" s="1" t="str">
        <f t="shared" si="61"/>
        <v>Sunday</v>
      </c>
      <c r="AF397" s="2">
        <v>0.65590277777777783</v>
      </c>
      <c r="AG397" s="2">
        <f t="shared" si="62"/>
        <v>0.66666666666666663</v>
      </c>
      <c r="AH397" t="s">
        <v>23</v>
      </c>
    </row>
    <row r="398" spans="1:34" x14ac:dyDescent="0.25">
      <c r="A398">
        <v>1572828</v>
      </c>
      <c r="B398" t="s">
        <v>54</v>
      </c>
      <c r="E398">
        <v>60072</v>
      </c>
      <c r="F398" t="s">
        <v>20</v>
      </c>
      <c r="G398" t="s">
        <v>55</v>
      </c>
      <c r="H398">
        <v>27</v>
      </c>
      <c r="I398" t="s">
        <v>84</v>
      </c>
      <c r="J398">
        <f>VLOOKUP(I398,Key!$A$1:$C$73,2,FALSE)</f>
        <v>43.040154000000001</v>
      </c>
      <c r="K398">
        <f>VLOOKUP(I398,Key!$A$1:$C$73,3,FALSE)</f>
        <v>-87.932113000000001</v>
      </c>
      <c r="L398" t="s">
        <v>36</v>
      </c>
      <c r="M398">
        <f>VLOOKUP(L398,Key!$A$1:$C$73,2,FALSE)</f>
        <v>43.03519</v>
      </c>
      <c r="N398">
        <f>VLOOKUP(L398,Key!$A$1:$C$73,3,FALSE)</f>
        <v>-87.907390000000007</v>
      </c>
      <c r="O398">
        <v>32</v>
      </c>
      <c r="P398">
        <v>3</v>
      </c>
      <c r="Q398">
        <v>4.8</v>
      </c>
      <c r="R398">
        <v>4.5999999999999996</v>
      </c>
      <c r="S398">
        <v>192</v>
      </c>
      <c r="T398">
        <f t="shared" si="54"/>
        <v>-1</v>
      </c>
      <c r="U398" s="1">
        <v>42834</v>
      </c>
      <c r="V398" s="13">
        <f t="shared" si="55"/>
        <v>42826</v>
      </c>
      <c r="W398" s="14">
        <f t="shared" si="56"/>
        <v>42834</v>
      </c>
      <c r="X398" s="1" t="str">
        <f t="shared" si="57"/>
        <v>Sunday</v>
      </c>
      <c r="Y398" s="2">
        <v>0.6334953703703704</v>
      </c>
      <c r="Z398" s="2">
        <f t="shared" si="58"/>
        <v>0.625</v>
      </c>
      <c r="AA398">
        <f>1</f>
        <v>1</v>
      </c>
      <c r="AB398" s="1">
        <v>42834</v>
      </c>
      <c r="AC398" s="13">
        <f t="shared" si="59"/>
        <v>42826</v>
      </c>
      <c r="AD398" s="14">
        <f t="shared" si="60"/>
        <v>42834</v>
      </c>
      <c r="AE398" s="1" t="str">
        <f t="shared" si="61"/>
        <v>Sunday</v>
      </c>
      <c r="AF398" s="2">
        <v>0.65609953703703705</v>
      </c>
      <c r="AG398" s="2">
        <f t="shared" si="62"/>
        <v>0.66666666666666663</v>
      </c>
      <c r="AH398" t="s">
        <v>23</v>
      </c>
    </row>
    <row r="399" spans="1:34" x14ac:dyDescent="0.25">
      <c r="A399">
        <v>1573041</v>
      </c>
      <c r="B399" t="s">
        <v>54</v>
      </c>
      <c r="E399">
        <v>53202</v>
      </c>
      <c r="F399" t="s">
        <v>20</v>
      </c>
      <c r="G399" t="s">
        <v>55</v>
      </c>
      <c r="H399">
        <v>11062</v>
      </c>
      <c r="I399" t="s">
        <v>53</v>
      </c>
      <c r="J399">
        <f>VLOOKUP(I399,Key!$A$1:$C$73,2,FALSE)</f>
        <v>43.04824</v>
      </c>
      <c r="K399">
        <f>VLOOKUP(I399,Key!$A$1:$C$73,3,FALSE)</f>
        <v>-87.904970000000006</v>
      </c>
      <c r="L399" t="s">
        <v>53</v>
      </c>
      <c r="M399">
        <f>VLOOKUP(L399,Key!$A$1:$C$73,2,FALSE)</f>
        <v>43.04824</v>
      </c>
      <c r="N399">
        <f>VLOOKUP(L399,Key!$A$1:$C$73,3,FALSE)</f>
        <v>-87.904970000000006</v>
      </c>
      <c r="O399">
        <v>77</v>
      </c>
      <c r="P399">
        <v>9</v>
      </c>
      <c r="Q399">
        <v>11.6</v>
      </c>
      <c r="R399">
        <v>11</v>
      </c>
      <c r="S399">
        <v>462</v>
      </c>
      <c r="T399">
        <f t="shared" si="54"/>
        <v>-1</v>
      </c>
      <c r="U399" s="1">
        <v>42834</v>
      </c>
      <c r="V399" s="13">
        <f t="shared" si="55"/>
        <v>42826</v>
      </c>
      <c r="W399" s="14">
        <f t="shared" si="56"/>
        <v>42834</v>
      </c>
      <c r="X399" s="1" t="str">
        <f t="shared" si="57"/>
        <v>Sunday</v>
      </c>
      <c r="Y399" s="2">
        <v>0.66009259259259256</v>
      </c>
      <c r="Z399" s="2">
        <f t="shared" si="58"/>
        <v>0.66666666666666663</v>
      </c>
      <c r="AA399">
        <f>1</f>
        <v>1</v>
      </c>
      <c r="AB399" s="1">
        <v>42834</v>
      </c>
      <c r="AC399" s="13">
        <f t="shared" si="59"/>
        <v>42826</v>
      </c>
      <c r="AD399" s="14">
        <f t="shared" si="60"/>
        <v>42834</v>
      </c>
      <c r="AE399" s="1" t="str">
        <f t="shared" si="61"/>
        <v>Sunday</v>
      </c>
      <c r="AF399" s="2">
        <v>0.71351851851851855</v>
      </c>
      <c r="AG399" s="2">
        <f t="shared" si="62"/>
        <v>0.70833333333333326</v>
      </c>
      <c r="AH399" t="s">
        <v>25</v>
      </c>
    </row>
    <row r="400" spans="1:34" x14ac:dyDescent="0.25">
      <c r="A400">
        <v>1573052</v>
      </c>
      <c r="B400" t="s">
        <v>54</v>
      </c>
      <c r="E400">
        <v>53216</v>
      </c>
      <c r="F400" t="s">
        <v>20</v>
      </c>
      <c r="G400" t="s">
        <v>55</v>
      </c>
      <c r="H400">
        <v>11060</v>
      </c>
      <c r="I400" t="s">
        <v>53</v>
      </c>
      <c r="J400">
        <f>VLOOKUP(I400,Key!$A$1:$C$73,2,FALSE)</f>
        <v>43.04824</v>
      </c>
      <c r="K400">
        <f>VLOOKUP(I400,Key!$A$1:$C$73,3,FALSE)</f>
        <v>-87.904970000000006</v>
      </c>
      <c r="L400" t="s">
        <v>79</v>
      </c>
      <c r="M400">
        <f>VLOOKUP(L400,Key!$A$1:$C$73,2,FALSE)</f>
        <v>43.04804</v>
      </c>
      <c r="N400">
        <f>VLOOKUP(L400,Key!$A$1:$C$73,3,FALSE)</f>
        <v>-87.896720000000002</v>
      </c>
      <c r="O400">
        <v>34</v>
      </c>
      <c r="P400">
        <v>3</v>
      </c>
      <c r="Q400">
        <v>5.0999999999999996</v>
      </c>
      <c r="R400">
        <v>4.8</v>
      </c>
      <c r="S400">
        <v>204</v>
      </c>
      <c r="T400">
        <f t="shared" si="54"/>
        <v>-1</v>
      </c>
      <c r="U400" s="1">
        <v>42834</v>
      </c>
      <c r="V400" s="13">
        <f t="shared" si="55"/>
        <v>42826</v>
      </c>
      <c r="W400" s="14">
        <f t="shared" si="56"/>
        <v>42834</v>
      </c>
      <c r="X400" s="1" t="str">
        <f t="shared" si="57"/>
        <v>Sunday</v>
      </c>
      <c r="Y400" s="2">
        <v>0.66186342592592595</v>
      </c>
      <c r="Z400" s="2">
        <f t="shared" si="58"/>
        <v>0.66666666666666663</v>
      </c>
      <c r="AA400">
        <f>1</f>
        <v>1</v>
      </c>
      <c r="AB400" s="1">
        <v>42834</v>
      </c>
      <c r="AC400" s="13">
        <f t="shared" si="59"/>
        <v>42826</v>
      </c>
      <c r="AD400" s="14">
        <f t="shared" si="60"/>
        <v>42834</v>
      </c>
      <c r="AE400" s="1" t="str">
        <f t="shared" si="61"/>
        <v>Sunday</v>
      </c>
      <c r="AF400" s="2">
        <v>0.68550925925925921</v>
      </c>
      <c r="AG400" s="2">
        <f t="shared" si="62"/>
        <v>0.66666666666666663</v>
      </c>
      <c r="AH400" t="s">
        <v>23</v>
      </c>
    </row>
    <row r="401" spans="1:34" x14ac:dyDescent="0.25">
      <c r="A401">
        <v>1573065</v>
      </c>
      <c r="B401" t="s">
        <v>54</v>
      </c>
      <c r="E401">
        <v>53226</v>
      </c>
      <c r="F401" t="s">
        <v>20</v>
      </c>
      <c r="G401" t="s">
        <v>55</v>
      </c>
      <c r="H401">
        <v>11121</v>
      </c>
      <c r="I401" t="s">
        <v>91</v>
      </c>
      <c r="J401">
        <f>VLOOKUP(I401,Key!$A$1:$C$73,2,FALSE)</f>
        <v>43.048609999999996</v>
      </c>
      <c r="K401">
        <f>VLOOKUP(I401,Key!$A$1:$C$73,3,FALSE)</f>
        <v>-88.008480000000006</v>
      </c>
      <c r="L401" t="s">
        <v>91</v>
      </c>
      <c r="M401">
        <f>VLOOKUP(L401,Key!$A$1:$C$73,2,FALSE)</f>
        <v>43.048609999999996</v>
      </c>
      <c r="N401">
        <f>VLOOKUP(L401,Key!$A$1:$C$73,3,FALSE)</f>
        <v>-88.008480000000006</v>
      </c>
      <c r="O401">
        <v>50</v>
      </c>
      <c r="P401">
        <v>6</v>
      </c>
      <c r="Q401">
        <v>7.5</v>
      </c>
      <c r="R401">
        <v>7.1</v>
      </c>
      <c r="S401">
        <v>300</v>
      </c>
      <c r="T401">
        <f t="shared" si="54"/>
        <v>-1</v>
      </c>
      <c r="U401" s="1">
        <v>42834</v>
      </c>
      <c r="V401" s="13">
        <f t="shared" si="55"/>
        <v>42826</v>
      </c>
      <c r="W401" s="14">
        <f t="shared" si="56"/>
        <v>42834</v>
      </c>
      <c r="X401" s="1" t="str">
        <f t="shared" si="57"/>
        <v>Sunday</v>
      </c>
      <c r="Y401" s="2">
        <v>0.66464120370370372</v>
      </c>
      <c r="Z401" s="2">
        <f t="shared" si="58"/>
        <v>0.66666666666666663</v>
      </c>
      <c r="AA401">
        <f>1</f>
        <v>1</v>
      </c>
      <c r="AB401" s="1">
        <v>42834</v>
      </c>
      <c r="AC401" s="13">
        <f t="shared" si="59"/>
        <v>42826</v>
      </c>
      <c r="AD401" s="14">
        <f t="shared" si="60"/>
        <v>42834</v>
      </c>
      <c r="AE401" s="1" t="str">
        <f t="shared" si="61"/>
        <v>Sunday</v>
      </c>
      <c r="AF401" s="2">
        <v>0.69951388888888888</v>
      </c>
      <c r="AG401" s="2">
        <f t="shared" si="62"/>
        <v>0.70833333333333326</v>
      </c>
      <c r="AH401" t="s">
        <v>25</v>
      </c>
    </row>
    <row r="402" spans="1:34" x14ac:dyDescent="0.25">
      <c r="A402">
        <v>1573089</v>
      </c>
      <c r="B402" t="s">
        <v>54</v>
      </c>
      <c r="E402">
        <v>53222</v>
      </c>
      <c r="F402" t="s">
        <v>20</v>
      </c>
      <c r="G402" t="s">
        <v>55</v>
      </c>
      <c r="H402">
        <v>5446</v>
      </c>
      <c r="I402" t="s">
        <v>24</v>
      </c>
      <c r="J402">
        <f>VLOOKUP(I402,Key!$A$1:$C$73,2,FALSE)</f>
        <v>43.074655999999997</v>
      </c>
      <c r="K402">
        <f>VLOOKUP(I402,Key!$A$1:$C$73,3,FALSE)</f>
        <v>-87.889011999999994</v>
      </c>
      <c r="L402" t="s">
        <v>24</v>
      </c>
      <c r="M402">
        <f>VLOOKUP(L402,Key!$A$1:$C$73,2,FALSE)</f>
        <v>43.074655999999997</v>
      </c>
      <c r="N402">
        <f>VLOOKUP(L402,Key!$A$1:$C$73,3,FALSE)</f>
        <v>-87.889011999999994</v>
      </c>
      <c r="O402">
        <v>75</v>
      </c>
      <c r="P402">
        <v>9</v>
      </c>
      <c r="Q402">
        <v>11.3</v>
      </c>
      <c r="R402">
        <v>10.7</v>
      </c>
      <c r="S402">
        <v>450</v>
      </c>
      <c r="T402">
        <f t="shared" si="54"/>
        <v>-1</v>
      </c>
      <c r="U402" s="1">
        <v>42834</v>
      </c>
      <c r="V402" s="13">
        <f t="shared" si="55"/>
        <v>42826</v>
      </c>
      <c r="W402" s="14">
        <f t="shared" si="56"/>
        <v>42834</v>
      </c>
      <c r="X402" s="1" t="str">
        <f t="shared" si="57"/>
        <v>Sunday</v>
      </c>
      <c r="Y402" s="2">
        <v>0.66917824074074073</v>
      </c>
      <c r="Z402" s="2">
        <f t="shared" si="58"/>
        <v>0.66666666666666663</v>
      </c>
      <c r="AA402">
        <f>1</f>
        <v>1</v>
      </c>
      <c r="AB402" s="1">
        <v>42834</v>
      </c>
      <c r="AC402" s="13">
        <f t="shared" si="59"/>
        <v>42826</v>
      </c>
      <c r="AD402" s="14">
        <f t="shared" si="60"/>
        <v>42834</v>
      </c>
      <c r="AE402" s="1" t="str">
        <f t="shared" si="61"/>
        <v>Sunday</v>
      </c>
      <c r="AF402" s="2">
        <v>0.72144675925925927</v>
      </c>
      <c r="AG402" s="2">
        <f t="shared" si="62"/>
        <v>0.70833333333333326</v>
      </c>
      <c r="AH402" t="s">
        <v>25</v>
      </c>
    </row>
    <row r="403" spans="1:34" x14ac:dyDescent="0.25">
      <c r="A403">
        <v>1573162</v>
      </c>
      <c r="B403" t="s">
        <v>54</v>
      </c>
      <c r="E403">
        <v>60565</v>
      </c>
      <c r="F403" t="s">
        <v>20</v>
      </c>
      <c r="G403" t="s">
        <v>55</v>
      </c>
      <c r="H403">
        <v>231</v>
      </c>
      <c r="I403" t="s">
        <v>84</v>
      </c>
      <c r="J403">
        <f>VLOOKUP(I403,Key!$A$1:$C$73,2,FALSE)</f>
        <v>43.040154000000001</v>
      </c>
      <c r="K403">
        <f>VLOOKUP(I403,Key!$A$1:$C$73,3,FALSE)</f>
        <v>-87.932113000000001</v>
      </c>
      <c r="L403" t="s">
        <v>84</v>
      </c>
      <c r="M403">
        <f>VLOOKUP(L403,Key!$A$1:$C$73,2,FALSE)</f>
        <v>43.040154000000001</v>
      </c>
      <c r="N403">
        <f>VLOOKUP(L403,Key!$A$1:$C$73,3,FALSE)</f>
        <v>-87.932113000000001</v>
      </c>
      <c r="O403">
        <v>64</v>
      </c>
      <c r="P403">
        <v>6</v>
      </c>
      <c r="Q403">
        <v>9.6</v>
      </c>
      <c r="R403">
        <v>9.1</v>
      </c>
      <c r="S403">
        <v>384</v>
      </c>
      <c r="T403">
        <f t="shared" si="54"/>
        <v>-1</v>
      </c>
      <c r="U403" s="1">
        <v>42834</v>
      </c>
      <c r="V403" s="13">
        <f t="shared" si="55"/>
        <v>42826</v>
      </c>
      <c r="W403" s="14">
        <f t="shared" si="56"/>
        <v>42834</v>
      </c>
      <c r="X403" s="1" t="str">
        <f t="shared" si="57"/>
        <v>Sunday</v>
      </c>
      <c r="Y403" s="2">
        <v>0.68164351851851857</v>
      </c>
      <c r="Z403" s="2">
        <f t="shared" si="58"/>
        <v>0.66666666666666663</v>
      </c>
      <c r="AA403">
        <f>1</f>
        <v>1</v>
      </c>
      <c r="AB403" s="1">
        <v>42834</v>
      </c>
      <c r="AC403" s="13">
        <f t="shared" si="59"/>
        <v>42826</v>
      </c>
      <c r="AD403" s="14">
        <f t="shared" si="60"/>
        <v>42834</v>
      </c>
      <c r="AE403" s="1" t="str">
        <f t="shared" si="61"/>
        <v>Sunday</v>
      </c>
      <c r="AF403" s="2">
        <v>0.72631944444444441</v>
      </c>
      <c r="AG403" s="2">
        <f t="shared" si="62"/>
        <v>0.70833333333333326</v>
      </c>
      <c r="AH403" t="s">
        <v>25</v>
      </c>
    </row>
    <row r="404" spans="1:34" x14ac:dyDescent="0.25">
      <c r="A404">
        <v>1573220</v>
      </c>
      <c r="B404" t="s">
        <v>54</v>
      </c>
      <c r="E404">
        <v>60007</v>
      </c>
      <c r="F404" t="s">
        <v>20</v>
      </c>
      <c r="G404" t="s">
        <v>55</v>
      </c>
      <c r="H404">
        <v>5556</v>
      </c>
      <c r="I404" t="s">
        <v>81</v>
      </c>
      <c r="J404">
        <f>VLOOKUP(I404,Key!$A$1:$C$73,2,FALSE)</f>
        <v>43.058010000000003</v>
      </c>
      <c r="K404">
        <f>VLOOKUP(I404,Key!$A$1:$C$73,3,FALSE)</f>
        <v>-87.877300000000005</v>
      </c>
      <c r="L404" t="s">
        <v>89</v>
      </c>
      <c r="M404">
        <f>VLOOKUP(L404,Key!$A$1:$C$73,2,FALSE)</f>
        <v>43.060155999999999</v>
      </c>
      <c r="N404">
        <f>VLOOKUP(L404,Key!$A$1:$C$73,3,FALSE)</f>
        <v>-87.881258000000003</v>
      </c>
      <c r="O404">
        <v>87</v>
      </c>
      <c r="P404">
        <v>9</v>
      </c>
      <c r="Q404">
        <v>13.1</v>
      </c>
      <c r="R404">
        <v>12.4</v>
      </c>
      <c r="S404">
        <v>522</v>
      </c>
      <c r="T404">
        <f t="shared" si="54"/>
        <v>-1</v>
      </c>
      <c r="U404" s="1">
        <v>42834</v>
      </c>
      <c r="V404" s="13">
        <f t="shared" si="55"/>
        <v>42826</v>
      </c>
      <c r="W404" s="14">
        <f t="shared" si="56"/>
        <v>42834</v>
      </c>
      <c r="X404" s="1" t="str">
        <f t="shared" si="57"/>
        <v>Sunday</v>
      </c>
      <c r="Y404" s="2">
        <v>0.6909953703703704</v>
      </c>
      <c r="Z404" s="2">
        <f t="shared" si="58"/>
        <v>0.70833333333333326</v>
      </c>
      <c r="AA404">
        <f>1</f>
        <v>1</v>
      </c>
      <c r="AB404" s="1">
        <v>42834</v>
      </c>
      <c r="AC404" s="13">
        <f t="shared" si="59"/>
        <v>42826</v>
      </c>
      <c r="AD404" s="14">
        <f t="shared" si="60"/>
        <v>42834</v>
      </c>
      <c r="AE404" s="1" t="str">
        <f t="shared" si="61"/>
        <v>Sunday</v>
      </c>
      <c r="AF404" s="2">
        <v>0.75192129629629623</v>
      </c>
      <c r="AG404" s="2">
        <f t="shared" si="62"/>
        <v>0.75</v>
      </c>
      <c r="AH404" t="s">
        <v>23</v>
      </c>
    </row>
    <row r="405" spans="1:34" x14ac:dyDescent="0.25">
      <c r="A405">
        <v>1573314</v>
      </c>
      <c r="B405" t="s">
        <v>54</v>
      </c>
      <c r="F405" t="s">
        <v>20</v>
      </c>
      <c r="G405" t="s">
        <v>55</v>
      </c>
      <c r="H405">
        <v>11101</v>
      </c>
      <c r="I405" t="s">
        <v>42</v>
      </c>
      <c r="J405">
        <f>VLOOKUP(I405,Key!$A$1:$C$73,2,FALSE)</f>
        <v>43.038719999999998</v>
      </c>
      <c r="K405">
        <f>VLOOKUP(I405,Key!$A$1:$C$73,3,FALSE)</f>
        <v>-87.905339999999995</v>
      </c>
      <c r="L405" t="s">
        <v>42</v>
      </c>
      <c r="M405">
        <f>VLOOKUP(L405,Key!$A$1:$C$73,2,FALSE)</f>
        <v>43.038719999999998</v>
      </c>
      <c r="N405">
        <f>VLOOKUP(L405,Key!$A$1:$C$73,3,FALSE)</f>
        <v>-87.905339999999995</v>
      </c>
      <c r="O405">
        <v>76</v>
      </c>
      <c r="P405">
        <v>9</v>
      </c>
      <c r="Q405">
        <v>11.4</v>
      </c>
      <c r="R405">
        <v>10.8</v>
      </c>
      <c r="S405">
        <v>456</v>
      </c>
      <c r="T405">
        <f t="shared" si="54"/>
        <v>-1</v>
      </c>
      <c r="U405" s="1">
        <v>42834</v>
      </c>
      <c r="V405" s="13">
        <f t="shared" si="55"/>
        <v>42826</v>
      </c>
      <c r="W405" s="14">
        <f t="shared" si="56"/>
        <v>42834</v>
      </c>
      <c r="X405" s="1" t="str">
        <f t="shared" si="57"/>
        <v>Sunday</v>
      </c>
      <c r="Y405" s="2">
        <v>0.70545138888888881</v>
      </c>
      <c r="Z405" s="2">
        <f t="shared" si="58"/>
        <v>0.70833333333333326</v>
      </c>
      <c r="AA405">
        <f>1</f>
        <v>1</v>
      </c>
      <c r="AB405" s="1">
        <v>42834</v>
      </c>
      <c r="AC405" s="13">
        <f t="shared" si="59"/>
        <v>42826</v>
      </c>
      <c r="AD405" s="14">
        <f t="shared" si="60"/>
        <v>42834</v>
      </c>
      <c r="AE405" s="1" t="str">
        <f t="shared" si="61"/>
        <v>Sunday</v>
      </c>
      <c r="AF405" s="2">
        <v>0.75812500000000005</v>
      </c>
      <c r="AG405" s="2">
        <f t="shared" si="62"/>
        <v>0.75</v>
      </c>
      <c r="AH405" t="s">
        <v>25</v>
      </c>
    </row>
    <row r="406" spans="1:34" x14ac:dyDescent="0.25">
      <c r="A406">
        <v>1573323</v>
      </c>
      <c r="B406" t="s">
        <v>54</v>
      </c>
      <c r="E406">
        <v>60402</v>
      </c>
      <c r="F406" t="s">
        <v>20</v>
      </c>
      <c r="G406" t="s">
        <v>55</v>
      </c>
      <c r="H406">
        <v>247</v>
      </c>
      <c r="I406" t="s">
        <v>39</v>
      </c>
      <c r="J406">
        <f>VLOOKUP(I406,Key!$A$1:$C$73,2,FALSE)</f>
        <v>43.031480000000002</v>
      </c>
      <c r="K406">
        <f>VLOOKUP(I406,Key!$A$1:$C$73,3,FALSE)</f>
        <v>-87.908169999999998</v>
      </c>
      <c r="L406" t="s">
        <v>39</v>
      </c>
      <c r="M406">
        <f>VLOOKUP(L406,Key!$A$1:$C$73,2,FALSE)</f>
        <v>43.031480000000002</v>
      </c>
      <c r="N406">
        <f>VLOOKUP(L406,Key!$A$1:$C$73,3,FALSE)</f>
        <v>-87.908169999999998</v>
      </c>
      <c r="O406">
        <v>40</v>
      </c>
      <c r="P406">
        <v>6</v>
      </c>
      <c r="Q406">
        <v>6</v>
      </c>
      <c r="R406">
        <v>5.7</v>
      </c>
      <c r="S406">
        <v>240</v>
      </c>
      <c r="T406">
        <f t="shared" si="54"/>
        <v>-1</v>
      </c>
      <c r="U406" s="1">
        <v>42834</v>
      </c>
      <c r="V406" s="13">
        <f t="shared" si="55"/>
        <v>42826</v>
      </c>
      <c r="W406" s="14">
        <f t="shared" si="56"/>
        <v>42834</v>
      </c>
      <c r="X406" s="1" t="str">
        <f t="shared" si="57"/>
        <v>Sunday</v>
      </c>
      <c r="Y406" s="2">
        <v>0.70672453703703697</v>
      </c>
      <c r="Z406" s="2">
        <f t="shared" si="58"/>
        <v>0.70833333333333326</v>
      </c>
      <c r="AA406">
        <f>1</f>
        <v>1</v>
      </c>
      <c r="AB406" s="1">
        <v>42834</v>
      </c>
      <c r="AC406" s="13">
        <f t="shared" si="59"/>
        <v>42826</v>
      </c>
      <c r="AD406" s="14">
        <f t="shared" si="60"/>
        <v>42834</v>
      </c>
      <c r="AE406" s="1" t="str">
        <f t="shared" si="61"/>
        <v>Sunday</v>
      </c>
      <c r="AF406" s="2">
        <v>0.73458333333333325</v>
      </c>
      <c r="AG406" s="2">
        <f t="shared" si="62"/>
        <v>0.75</v>
      </c>
      <c r="AH406" t="s">
        <v>25</v>
      </c>
    </row>
    <row r="407" spans="1:34" x14ac:dyDescent="0.25">
      <c r="A407">
        <v>1573361</v>
      </c>
      <c r="B407" t="s">
        <v>54</v>
      </c>
      <c r="E407">
        <v>53212</v>
      </c>
      <c r="F407" t="s">
        <v>20</v>
      </c>
      <c r="G407" t="s">
        <v>55</v>
      </c>
      <c r="H407">
        <v>5422</v>
      </c>
      <c r="I407" t="s">
        <v>37</v>
      </c>
      <c r="J407">
        <f>VLOOKUP(I407,Key!$A$1:$C$73,2,FALSE)</f>
        <v>43.049230000000001</v>
      </c>
      <c r="K407">
        <f>VLOOKUP(I407,Key!$A$1:$C$73,3,FALSE)</f>
        <v>-87.911940000000001</v>
      </c>
      <c r="L407" t="s">
        <v>37</v>
      </c>
      <c r="M407">
        <f>VLOOKUP(L407,Key!$A$1:$C$73,2,FALSE)</f>
        <v>43.049230000000001</v>
      </c>
      <c r="N407">
        <f>VLOOKUP(L407,Key!$A$1:$C$73,3,FALSE)</f>
        <v>-87.911940000000001</v>
      </c>
      <c r="O407">
        <v>27</v>
      </c>
      <c r="P407">
        <v>3</v>
      </c>
      <c r="Q407">
        <v>4.0999999999999996</v>
      </c>
      <c r="R407">
        <v>3.8</v>
      </c>
      <c r="S407">
        <v>162</v>
      </c>
      <c r="T407">
        <f t="shared" si="54"/>
        <v>-1</v>
      </c>
      <c r="U407" s="1">
        <v>42834</v>
      </c>
      <c r="V407" s="13">
        <f t="shared" si="55"/>
        <v>42826</v>
      </c>
      <c r="W407" s="14">
        <f t="shared" si="56"/>
        <v>42834</v>
      </c>
      <c r="X407" s="1" t="str">
        <f t="shared" si="57"/>
        <v>Sunday</v>
      </c>
      <c r="Y407" s="2">
        <v>0.71461805555555558</v>
      </c>
      <c r="Z407" s="2">
        <f t="shared" si="58"/>
        <v>0.70833333333333326</v>
      </c>
      <c r="AA407">
        <f>1</f>
        <v>1</v>
      </c>
      <c r="AB407" s="1">
        <v>42834</v>
      </c>
      <c r="AC407" s="13">
        <f t="shared" si="59"/>
        <v>42826</v>
      </c>
      <c r="AD407" s="14">
        <f t="shared" si="60"/>
        <v>42834</v>
      </c>
      <c r="AE407" s="1" t="str">
        <f t="shared" si="61"/>
        <v>Sunday</v>
      </c>
      <c r="AF407" s="2">
        <v>0.73378472222222213</v>
      </c>
      <c r="AG407" s="2">
        <f t="shared" si="62"/>
        <v>0.75</v>
      </c>
      <c r="AH407" t="s">
        <v>25</v>
      </c>
    </row>
    <row r="408" spans="1:34" x14ac:dyDescent="0.25">
      <c r="A408">
        <v>1573467</v>
      </c>
      <c r="B408" t="s">
        <v>54</v>
      </c>
      <c r="E408">
        <v>53711</v>
      </c>
      <c r="F408" t="s">
        <v>20</v>
      </c>
      <c r="G408" t="s">
        <v>55</v>
      </c>
      <c r="H408">
        <v>216</v>
      </c>
      <c r="I408" t="s">
        <v>24</v>
      </c>
      <c r="J408">
        <f>VLOOKUP(I408,Key!$A$1:$C$73,2,FALSE)</f>
        <v>43.074655999999997</v>
      </c>
      <c r="K408">
        <f>VLOOKUP(I408,Key!$A$1:$C$73,3,FALSE)</f>
        <v>-87.889011999999994</v>
      </c>
      <c r="L408" t="s">
        <v>66</v>
      </c>
      <c r="M408">
        <f>VLOOKUP(L408,Key!$A$1:$C$73,2,FALSE)</f>
        <v>43.078530000000001</v>
      </c>
      <c r="N408">
        <f>VLOOKUP(L408,Key!$A$1:$C$73,3,FALSE)</f>
        <v>-87.882620000000003</v>
      </c>
      <c r="O408">
        <v>61</v>
      </c>
      <c r="P408">
        <v>6</v>
      </c>
      <c r="Q408">
        <v>9.1999999999999993</v>
      </c>
      <c r="R408">
        <v>8.6999999999999993</v>
      </c>
      <c r="S408">
        <v>366</v>
      </c>
      <c r="T408">
        <f t="shared" si="54"/>
        <v>-1</v>
      </c>
      <c r="U408" s="1">
        <v>42834</v>
      </c>
      <c r="V408" s="13">
        <f t="shared" si="55"/>
        <v>42826</v>
      </c>
      <c r="W408" s="14">
        <f t="shared" si="56"/>
        <v>42834</v>
      </c>
      <c r="X408" s="1" t="str">
        <f t="shared" si="57"/>
        <v>Sunday</v>
      </c>
      <c r="Y408" s="2">
        <v>0.7365046296296297</v>
      </c>
      <c r="Z408" s="2">
        <f t="shared" si="58"/>
        <v>0.75</v>
      </c>
      <c r="AA408">
        <f>1</f>
        <v>1</v>
      </c>
      <c r="AB408" s="1">
        <v>42834</v>
      </c>
      <c r="AC408" s="13">
        <f t="shared" si="59"/>
        <v>42826</v>
      </c>
      <c r="AD408" s="14">
        <f t="shared" si="60"/>
        <v>42834</v>
      </c>
      <c r="AE408" s="1" t="str">
        <f t="shared" si="61"/>
        <v>Sunday</v>
      </c>
      <c r="AF408" s="2">
        <v>0.77915509259259252</v>
      </c>
      <c r="AG408" s="2">
        <f t="shared" si="62"/>
        <v>0.79166666666666663</v>
      </c>
      <c r="AH408" t="s">
        <v>23</v>
      </c>
    </row>
    <row r="409" spans="1:34" x14ac:dyDescent="0.25">
      <c r="A409">
        <v>1573488</v>
      </c>
      <c r="B409" t="s">
        <v>54</v>
      </c>
      <c r="E409">
        <v>53211</v>
      </c>
      <c r="F409" t="s">
        <v>20</v>
      </c>
      <c r="G409" t="s">
        <v>55</v>
      </c>
      <c r="H409">
        <v>5465</v>
      </c>
      <c r="I409" t="s">
        <v>66</v>
      </c>
      <c r="J409">
        <f>VLOOKUP(I409,Key!$A$1:$C$73,2,FALSE)</f>
        <v>43.078530000000001</v>
      </c>
      <c r="K409">
        <f>VLOOKUP(I409,Key!$A$1:$C$73,3,FALSE)</f>
        <v>-87.882620000000003</v>
      </c>
      <c r="L409" t="s">
        <v>66</v>
      </c>
      <c r="M409">
        <f>VLOOKUP(L409,Key!$A$1:$C$73,2,FALSE)</f>
        <v>43.078530000000001</v>
      </c>
      <c r="N409">
        <f>VLOOKUP(L409,Key!$A$1:$C$73,3,FALSE)</f>
        <v>-87.882620000000003</v>
      </c>
      <c r="O409">
        <v>85</v>
      </c>
      <c r="P409">
        <v>9</v>
      </c>
      <c r="Q409">
        <v>12.8</v>
      </c>
      <c r="R409">
        <v>12.1</v>
      </c>
      <c r="S409">
        <v>510</v>
      </c>
      <c r="T409">
        <f t="shared" si="54"/>
        <v>-1</v>
      </c>
      <c r="U409" s="1">
        <v>42834</v>
      </c>
      <c r="V409" s="13">
        <f t="shared" si="55"/>
        <v>42826</v>
      </c>
      <c r="W409" s="14">
        <f t="shared" si="56"/>
        <v>42834</v>
      </c>
      <c r="X409" s="1" t="str">
        <f t="shared" si="57"/>
        <v>Sunday</v>
      </c>
      <c r="Y409" s="2">
        <v>0.7399768518518518</v>
      </c>
      <c r="Z409" s="2">
        <f t="shared" si="58"/>
        <v>0.75</v>
      </c>
      <c r="AA409">
        <f>1</f>
        <v>1</v>
      </c>
      <c r="AB409" s="1">
        <v>42834</v>
      </c>
      <c r="AC409" s="13">
        <f t="shared" si="59"/>
        <v>42826</v>
      </c>
      <c r="AD409" s="14">
        <f t="shared" si="60"/>
        <v>42834</v>
      </c>
      <c r="AE409" s="1" t="str">
        <f t="shared" si="61"/>
        <v>Sunday</v>
      </c>
      <c r="AF409" s="2">
        <v>0.79912037037037031</v>
      </c>
      <c r="AG409" s="2">
        <f t="shared" si="62"/>
        <v>0.79166666666666663</v>
      </c>
      <c r="AH409" t="s">
        <v>25</v>
      </c>
    </row>
    <row r="410" spans="1:34" x14ac:dyDescent="0.25">
      <c r="A410">
        <v>1573494</v>
      </c>
      <c r="B410" t="s">
        <v>54</v>
      </c>
      <c r="E410">
        <v>53120</v>
      </c>
      <c r="F410" t="s">
        <v>20</v>
      </c>
      <c r="G410" t="s">
        <v>55</v>
      </c>
      <c r="H410">
        <v>217</v>
      </c>
      <c r="I410" t="s">
        <v>60</v>
      </c>
      <c r="J410">
        <f>VLOOKUP(I410,Key!$A$1:$C$73,2,FALSE)</f>
        <v>43.046570000000003</v>
      </c>
      <c r="K410">
        <f>VLOOKUP(I410,Key!$A$1:$C$73,3,FALSE)</f>
        <v>-87.908720000000002</v>
      </c>
      <c r="L410" t="s">
        <v>77</v>
      </c>
      <c r="M410">
        <f>VLOOKUP(L410,Key!$A$1:$C$73,2,FALSE)</f>
        <v>43.036900000000003</v>
      </c>
      <c r="N410">
        <f>VLOOKUP(L410,Key!$A$1:$C$73,3,FALSE)</f>
        <v>-87.89667</v>
      </c>
      <c r="O410">
        <v>107</v>
      </c>
      <c r="P410">
        <v>12</v>
      </c>
      <c r="Q410">
        <v>16.100000000000001</v>
      </c>
      <c r="R410">
        <v>15.2</v>
      </c>
      <c r="S410">
        <v>642</v>
      </c>
      <c r="T410">
        <f t="shared" si="54"/>
        <v>-1</v>
      </c>
      <c r="U410" s="1">
        <v>42834</v>
      </c>
      <c r="V410" s="13">
        <f t="shared" si="55"/>
        <v>42826</v>
      </c>
      <c r="W410" s="14">
        <f t="shared" si="56"/>
        <v>42834</v>
      </c>
      <c r="X410" s="1" t="str">
        <f t="shared" si="57"/>
        <v>Sunday</v>
      </c>
      <c r="Y410" s="2">
        <v>0.74134259259259261</v>
      </c>
      <c r="Z410" s="2">
        <f t="shared" si="58"/>
        <v>0.75</v>
      </c>
      <c r="AA410">
        <f>1</f>
        <v>1</v>
      </c>
      <c r="AB410" s="1">
        <v>42834</v>
      </c>
      <c r="AC410" s="13">
        <f t="shared" si="59"/>
        <v>42826</v>
      </c>
      <c r="AD410" s="14">
        <f t="shared" si="60"/>
        <v>42834</v>
      </c>
      <c r="AE410" s="1" t="str">
        <f t="shared" si="61"/>
        <v>Sunday</v>
      </c>
      <c r="AF410" s="2">
        <v>0.81559027777777782</v>
      </c>
      <c r="AG410" s="2">
        <f t="shared" si="62"/>
        <v>0.83333333333333326</v>
      </c>
      <c r="AH410" t="s">
        <v>23</v>
      </c>
    </row>
    <row r="411" spans="1:34" x14ac:dyDescent="0.25">
      <c r="A411">
        <v>1573567</v>
      </c>
      <c r="B411" t="s">
        <v>54</v>
      </c>
      <c r="E411">
        <v>53150</v>
      </c>
      <c r="F411" t="s">
        <v>20</v>
      </c>
      <c r="G411" t="s">
        <v>55</v>
      </c>
      <c r="H411">
        <v>5550</v>
      </c>
      <c r="I411" t="s">
        <v>39</v>
      </c>
      <c r="J411">
        <f>VLOOKUP(I411,Key!$A$1:$C$73,2,FALSE)</f>
        <v>43.031480000000002</v>
      </c>
      <c r="K411">
        <f>VLOOKUP(I411,Key!$A$1:$C$73,3,FALSE)</f>
        <v>-87.908169999999998</v>
      </c>
      <c r="L411" t="s">
        <v>39</v>
      </c>
      <c r="M411">
        <f>VLOOKUP(L411,Key!$A$1:$C$73,2,FALSE)</f>
        <v>43.031480000000002</v>
      </c>
      <c r="N411">
        <f>VLOOKUP(L411,Key!$A$1:$C$73,3,FALSE)</f>
        <v>-87.908169999999998</v>
      </c>
      <c r="O411">
        <v>104</v>
      </c>
      <c r="P411">
        <v>0</v>
      </c>
      <c r="Q411">
        <v>15.6</v>
      </c>
      <c r="R411">
        <v>14.8</v>
      </c>
      <c r="S411">
        <v>624</v>
      </c>
      <c r="T411">
        <f t="shared" si="54"/>
        <v>-1</v>
      </c>
      <c r="U411" s="1">
        <v>42834</v>
      </c>
      <c r="V411" s="13">
        <f t="shared" si="55"/>
        <v>42826</v>
      </c>
      <c r="W411" s="14">
        <f t="shared" si="56"/>
        <v>42834</v>
      </c>
      <c r="X411" s="1" t="str">
        <f t="shared" si="57"/>
        <v>Sunday</v>
      </c>
      <c r="Y411" s="2">
        <v>0.75465277777777784</v>
      </c>
      <c r="Z411" s="2">
        <f t="shared" si="58"/>
        <v>0.75</v>
      </c>
      <c r="AA411">
        <f>1</f>
        <v>1</v>
      </c>
      <c r="AB411" s="1">
        <v>42834</v>
      </c>
      <c r="AC411" s="13">
        <f t="shared" si="59"/>
        <v>42826</v>
      </c>
      <c r="AD411" s="14">
        <f t="shared" si="60"/>
        <v>42834</v>
      </c>
      <c r="AE411" s="1" t="str">
        <f t="shared" si="61"/>
        <v>Sunday</v>
      </c>
      <c r="AF411" s="2">
        <v>0.82658564814814817</v>
      </c>
      <c r="AG411" s="2">
        <f t="shared" si="62"/>
        <v>0.83333333333333326</v>
      </c>
      <c r="AH411" t="s">
        <v>25</v>
      </c>
    </row>
    <row r="412" spans="1:34" x14ac:dyDescent="0.25">
      <c r="A412">
        <v>1573654</v>
      </c>
      <c r="B412" t="s">
        <v>54</v>
      </c>
      <c r="E412">
        <v>53212</v>
      </c>
      <c r="F412" t="s">
        <v>20</v>
      </c>
      <c r="G412" t="s">
        <v>55</v>
      </c>
      <c r="H412">
        <v>5513</v>
      </c>
      <c r="I412" t="s">
        <v>62</v>
      </c>
      <c r="J412">
        <f>VLOOKUP(I412,Key!$A$1:$C$73,2,FALSE)</f>
        <v>43.052460000000004</v>
      </c>
      <c r="K412">
        <f>VLOOKUP(I412,Key!$A$1:$C$73,3,FALSE)</f>
        <v>-87.891000000000005</v>
      </c>
      <c r="L412" t="s">
        <v>76</v>
      </c>
      <c r="M412">
        <f>VLOOKUP(L412,Key!$A$1:$C$73,2,FALSE)</f>
        <v>43.02948</v>
      </c>
      <c r="N412">
        <f>VLOOKUP(L412,Key!$A$1:$C$73,3,FALSE)</f>
        <v>-87.912819999999996</v>
      </c>
      <c r="O412">
        <v>32</v>
      </c>
      <c r="P412">
        <v>3</v>
      </c>
      <c r="Q412">
        <v>4.8</v>
      </c>
      <c r="R412">
        <v>4.5999999999999996</v>
      </c>
      <c r="S412">
        <v>192</v>
      </c>
      <c r="T412">
        <f t="shared" si="54"/>
        <v>-1</v>
      </c>
      <c r="U412" s="1">
        <v>42834</v>
      </c>
      <c r="V412" s="13">
        <f t="shared" si="55"/>
        <v>42826</v>
      </c>
      <c r="W412" s="14">
        <f t="shared" si="56"/>
        <v>42834</v>
      </c>
      <c r="X412" s="1" t="str">
        <f t="shared" si="57"/>
        <v>Sunday</v>
      </c>
      <c r="Y412" s="2">
        <v>0.77417824074074071</v>
      </c>
      <c r="Z412" s="2">
        <f t="shared" si="58"/>
        <v>0.79166666666666663</v>
      </c>
      <c r="AA412">
        <f>1</f>
        <v>1</v>
      </c>
      <c r="AB412" s="1">
        <v>42834</v>
      </c>
      <c r="AC412" s="13">
        <f t="shared" si="59"/>
        <v>42826</v>
      </c>
      <c r="AD412" s="14">
        <f t="shared" si="60"/>
        <v>42834</v>
      </c>
      <c r="AE412" s="1" t="str">
        <f t="shared" si="61"/>
        <v>Sunday</v>
      </c>
      <c r="AF412" s="2">
        <v>0.79630787037037043</v>
      </c>
      <c r="AG412" s="2">
        <f t="shared" si="62"/>
        <v>0.79166666666666663</v>
      </c>
      <c r="AH412" t="s">
        <v>23</v>
      </c>
    </row>
    <row r="413" spans="1:34" x14ac:dyDescent="0.25">
      <c r="A413">
        <v>1573702</v>
      </c>
      <c r="B413" t="s">
        <v>54</v>
      </c>
      <c r="E413">
        <v>53045</v>
      </c>
      <c r="F413" t="s">
        <v>20</v>
      </c>
      <c r="G413" t="s">
        <v>55</v>
      </c>
      <c r="H413">
        <v>5553</v>
      </c>
      <c r="I413" t="s">
        <v>80</v>
      </c>
      <c r="J413">
        <f>VLOOKUP(I413,Key!$A$1:$C$73,2,FALSE)</f>
        <v>43.060250000000003</v>
      </c>
      <c r="K413">
        <f>VLOOKUP(I413,Key!$A$1:$C$73,3,FALSE)</f>
        <v>-87.892169999999993</v>
      </c>
      <c r="L413" t="s">
        <v>80</v>
      </c>
      <c r="M413">
        <f>VLOOKUP(L413,Key!$A$1:$C$73,2,FALSE)</f>
        <v>43.060250000000003</v>
      </c>
      <c r="N413">
        <f>VLOOKUP(L413,Key!$A$1:$C$73,3,FALSE)</f>
        <v>-87.892169999999993</v>
      </c>
      <c r="O413">
        <v>112</v>
      </c>
      <c r="P413">
        <v>0</v>
      </c>
      <c r="Q413">
        <v>16.8</v>
      </c>
      <c r="R413">
        <v>16</v>
      </c>
      <c r="S413">
        <v>672</v>
      </c>
      <c r="T413">
        <f t="shared" si="54"/>
        <v>-1</v>
      </c>
      <c r="U413" s="1">
        <v>42834</v>
      </c>
      <c r="V413" s="13">
        <f t="shared" si="55"/>
        <v>42826</v>
      </c>
      <c r="W413" s="14">
        <f t="shared" si="56"/>
        <v>42834</v>
      </c>
      <c r="X413" s="1" t="str">
        <f t="shared" si="57"/>
        <v>Sunday</v>
      </c>
      <c r="Y413" s="2">
        <v>0.78236111111111117</v>
      </c>
      <c r="Z413" s="2">
        <f t="shared" si="58"/>
        <v>0.79166666666666663</v>
      </c>
      <c r="AA413">
        <f>1</f>
        <v>1</v>
      </c>
      <c r="AB413" s="1">
        <v>42834</v>
      </c>
      <c r="AC413" s="13">
        <f t="shared" si="59"/>
        <v>42826</v>
      </c>
      <c r="AD413" s="14">
        <f t="shared" si="60"/>
        <v>42834</v>
      </c>
      <c r="AE413" s="1" t="str">
        <f t="shared" si="61"/>
        <v>Sunday</v>
      </c>
      <c r="AF413" s="2">
        <v>0.86006944444444444</v>
      </c>
      <c r="AG413" s="2">
        <f t="shared" si="62"/>
        <v>0.875</v>
      </c>
      <c r="AH413" t="s">
        <v>25</v>
      </c>
    </row>
    <row r="414" spans="1:34" x14ac:dyDescent="0.25">
      <c r="A414">
        <v>1573702</v>
      </c>
      <c r="B414" t="s">
        <v>54</v>
      </c>
      <c r="E414">
        <v>53045</v>
      </c>
      <c r="F414" t="s">
        <v>20</v>
      </c>
      <c r="G414" t="s">
        <v>55</v>
      </c>
      <c r="H414">
        <v>5529</v>
      </c>
      <c r="I414" t="s">
        <v>61</v>
      </c>
      <c r="J414">
        <f>VLOOKUP(I414,Key!$A$1:$C$73,2,FALSE)</f>
        <v>43.060786</v>
      </c>
      <c r="K414">
        <f>VLOOKUP(I414,Key!$A$1:$C$73,3,FALSE)</f>
        <v>-87.883825999999999</v>
      </c>
      <c r="L414" t="s">
        <v>80</v>
      </c>
      <c r="M414">
        <f>VLOOKUP(L414,Key!$A$1:$C$73,2,FALSE)</f>
        <v>43.060250000000003</v>
      </c>
      <c r="N414">
        <f>VLOOKUP(L414,Key!$A$1:$C$73,3,FALSE)</f>
        <v>-87.892169999999993</v>
      </c>
      <c r="O414">
        <v>106</v>
      </c>
      <c r="P414">
        <v>0</v>
      </c>
      <c r="Q414">
        <v>15.9</v>
      </c>
      <c r="R414">
        <v>15.1</v>
      </c>
      <c r="S414">
        <v>636</v>
      </c>
      <c r="T414">
        <f t="shared" si="54"/>
        <v>-1</v>
      </c>
      <c r="U414" s="1">
        <v>42834</v>
      </c>
      <c r="V414" s="13">
        <f t="shared" si="55"/>
        <v>42826</v>
      </c>
      <c r="W414" s="14">
        <f t="shared" si="56"/>
        <v>42834</v>
      </c>
      <c r="X414" s="1" t="str">
        <f t="shared" si="57"/>
        <v>Sunday</v>
      </c>
      <c r="Y414" s="2">
        <v>0.78726851851851853</v>
      </c>
      <c r="Z414" s="2">
        <f t="shared" si="58"/>
        <v>0.79166666666666663</v>
      </c>
      <c r="AA414">
        <f>1</f>
        <v>1</v>
      </c>
      <c r="AB414" s="1">
        <v>42834</v>
      </c>
      <c r="AC414" s="13">
        <f t="shared" si="59"/>
        <v>42826</v>
      </c>
      <c r="AD414" s="14">
        <f t="shared" si="60"/>
        <v>42834</v>
      </c>
      <c r="AE414" s="1" t="str">
        <f t="shared" si="61"/>
        <v>Sunday</v>
      </c>
      <c r="AF414" s="2">
        <v>0.86070601851851858</v>
      </c>
      <c r="AG414" s="2">
        <f t="shared" si="62"/>
        <v>0.875</v>
      </c>
      <c r="AH414" t="s">
        <v>23</v>
      </c>
    </row>
    <row r="415" spans="1:34" x14ac:dyDescent="0.25">
      <c r="A415">
        <v>1573725</v>
      </c>
      <c r="B415" t="s">
        <v>54</v>
      </c>
      <c r="E415">
        <v>53211</v>
      </c>
      <c r="F415" t="s">
        <v>20</v>
      </c>
      <c r="G415" t="s">
        <v>55</v>
      </c>
      <c r="H415">
        <v>111</v>
      </c>
      <c r="I415" t="s">
        <v>85</v>
      </c>
      <c r="J415">
        <f>VLOOKUP(I415,Key!$A$1:$C$73,2,FALSE)</f>
        <v>43.053040000000003</v>
      </c>
      <c r="K415">
        <f>VLOOKUP(I415,Key!$A$1:$C$73,3,FALSE)</f>
        <v>-87.897660000000002</v>
      </c>
      <c r="L415" t="s">
        <v>61</v>
      </c>
      <c r="M415">
        <f>VLOOKUP(L415,Key!$A$1:$C$73,2,FALSE)</f>
        <v>43.060786</v>
      </c>
      <c r="N415">
        <f>VLOOKUP(L415,Key!$A$1:$C$73,3,FALSE)</f>
        <v>-87.883825999999999</v>
      </c>
      <c r="O415">
        <v>508</v>
      </c>
      <c r="P415">
        <v>0</v>
      </c>
      <c r="Q415">
        <v>18</v>
      </c>
      <c r="R415">
        <v>17.100000000000001</v>
      </c>
      <c r="S415">
        <v>720</v>
      </c>
      <c r="T415">
        <f t="shared" si="54"/>
        <v>-1</v>
      </c>
      <c r="U415" s="1">
        <v>42855</v>
      </c>
      <c r="V415" s="13">
        <f t="shared" si="55"/>
        <v>42826</v>
      </c>
      <c r="W415" s="14">
        <f t="shared" si="56"/>
        <v>42855</v>
      </c>
      <c r="X415" s="1" t="str">
        <f t="shared" si="57"/>
        <v>Sunday</v>
      </c>
      <c r="Y415" s="2">
        <v>0.10649305555555555</v>
      </c>
      <c r="Z415" s="2">
        <f t="shared" si="58"/>
        <v>0.125</v>
      </c>
      <c r="AA415">
        <f>1</f>
        <v>1</v>
      </c>
      <c r="AB415" s="1">
        <v>42855</v>
      </c>
      <c r="AC415" s="13">
        <f t="shared" si="59"/>
        <v>42826</v>
      </c>
      <c r="AD415" s="14">
        <f t="shared" si="60"/>
        <v>42855</v>
      </c>
      <c r="AE415" s="1" t="str">
        <f t="shared" si="61"/>
        <v>Sunday</v>
      </c>
      <c r="AF415" s="2">
        <v>0.45947916666666666</v>
      </c>
      <c r="AG415" s="2">
        <f t="shared" si="62"/>
        <v>0.45833333333333331</v>
      </c>
      <c r="AH415" t="s">
        <v>23</v>
      </c>
    </row>
    <row r="416" spans="1:34" x14ac:dyDescent="0.25">
      <c r="A416">
        <v>1573798</v>
      </c>
      <c r="B416" t="s">
        <v>54</v>
      </c>
      <c r="E416">
        <v>53210</v>
      </c>
      <c r="F416" t="s">
        <v>20</v>
      </c>
      <c r="G416" t="s">
        <v>55</v>
      </c>
      <c r="H416">
        <v>11099</v>
      </c>
      <c r="I416" t="s">
        <v>22</v>
      </c>
      <c r="J416">
        <f>VLOOKUP(I416,Key!$A$1:$C$73,2,FALSE)</f>
        <v>43.058619999999998</v>
      </c>
      <c r="K416">
        <f>VLOOKUP(I416,Key!$A$1:$C$73,3,FALSE)</f>
        <v>-87.885319999999993</v>
      </c>
      <c r="L416" t="s">
        <v>22</v>
      </c>
      <c r="M416">
        <f>VLOOKUP(L416,Key!$A$1:$C$73,2,FALSE)</f>
        <v>43.058619999999998</v>
      </c>
      <c r="N416">
        <f>VLOOKUP(L416,Key!$A$1:$C$73,3,FALSE)</f>
        <v>-87.885319999999993</v>
      </c>
      <c r="O416">
        <v>40</v>
      </c>
      <c r="P416">
        <v>0</v>
      </c>
      <c r="Q416">
        <v>6</v>
      </c>
      <c r="R416">
        <v>5.7</v>
      </c>
      <c r="S416">
        <v>240</v>
      </c>
      <c r="T416">
        <f t="shared" si="54"/>
        <v>-1</v>
      </c>
      <c r="U416" s="1">
        <v>42834</v>
      </c>
      <c r="V416" s="13">
        <f t="shared" si="55"/>
        <v>42826</v>
      </c>
      <c r="W416" s="14">
        <f t="shared" si="56"/>
        <v>42834</v>
      </c>
      <c r="X416" s="1" t="str">
        <f t="shared" si="57"/>
        <v>Sunday</v>
      </c>
      <c r="Y416" s="2">
        <v>0.79847222222222225</v>
      </c>
      <c r="Z416" s="2">
        <f t="shared" si="58"/>
        <v>0.79166666666666663</v>
      </c>
      <c r="AA416">
        <f>1</f>
        <v>1</v>
      </c>
      <c r="AB416" s="1">
        <v>42834</v>
      </c>
      <c r="AC416" s="13">
        <f t="shared" si="59"/>
        <v>42826</v>
      </c>
      <c r="AD416" s="14">
        <f t="shared" si="60"/>
        <v>42834</v>
      </c>
      <c r="AE416" s="1" t="str">
        <f t="shared" si="61"/>
        <v>Sunday</v>
      </c>
      <c r="AF416" s="2">
        <v>0.8259953703703703</v>
      </c>
      <c r="AG416" s="2">
        <f t="shared" si="62"/>
        <v>0.83333333333333326</v>
      </c>
      <c r="AH416" t="s">
        <v>25</v>
      </c>
    </row>
    <row r="417" spans="1:34" x14ac:dyDescent="0.25">
      <c r="A417">
        <v>1573798</v>
      </c>
      <c r="B417" t="s">
        <v>54</v>
      </c>
      <c r="E417">
        <v>53210</v>
      </c>
      <c r="F417" t="s">
        <v>20</v>
      </c>
      <c r="G417" t="s">
        <v>55</v>
      </c>
      <c r="H417">
        <v>47</v>
      </c>
      <c r="I417" t="s">
        <v>22</v>
      </c>
      <c r="J417">
        <f>VLOOKUP(I417,Key!$A$1:$C$73,2,FALSE)</f>
        <v>43.058619999999998</v>
      </c>
      <c r="K417">
        <f>VLOOKUP(I417,Key!$A$1:$C$73,3,FALSE)</f>
        <v>-87.885319999999993</v>
      </c>
      <c r="L417" t="s">
        <v>22</v>
      </c>
      <c r="M417">
        <f>VLOOKUP(L417,Key!$A$1:$C$73,2,FALSE)</f>
        <v>43.058619999999998</v>
      </c>
      <c r="N417">
        <f>VLOOKUP(L417,Key!$A$1:$C$73,3,FALSE)</f>
        <v>-87.885319999999993</v>
      </c>
      <c r="O417">
        <v>43</v>
      </c>
      <c r="P417">
        <v>0</v>
      </c>
      <c r="Q417">
        <v>6.5</v>
      </c>
      <c r="R417">
        <v>6.1</v>
      </c>
      <c r="S417">
        <v>258</v>
      </c>
      <c r="T417">
        <f t="shared" si="54"/>
        <v>-1</v>
      </c>
      <c r="U417" s="1">
        <v>42834</v>
      </c>
      <c r="V417" s="13">
        <f t="shared" si="55"/>
        <v>42826</v>
      </c>
      <c r="W417" s="14">
        <f t="shared" si="56"/>
        <v>42834</v>
      </c>
      <c r="X417" s="1" t="str">
        <f t="shared" si="57"/>
        <v>Sunday</v>
      </c>
      <c r="Y417" s="2">
        <v>0.79719907407407409</v>
      </c>
      <c r="Z417" s="2">
        <f t="shared" si="58"/>
        <v>0.79166666666666663</v>
      </c>
      <c r="AA417">
        <f>1</f>
        <v>1</v>
      </c>
      <c r="AB417" s="1">
        <v>42834</v>
      </c>
      <c r="AC417" s="13">
        <f t="shared" si="59"/>
        <v>42826</v>
      </c>
      <c r="AD417" s="14">
        <f t="shared" si="60"/>
        <v>42834</v>
      </c>
      <c r="AE417" s="1" t="str">
        <f t="shared" si="61"/>
        <v>Sunday</v>
      </c>
      <c r="AF417" s="2">
        <v>0.82640046296296299</v>
      </c>
      <c r="AG417" s="2">
        <f t="shared" si="62"/>
        <v>0.83333333333333326</v>
      </c>
      <c r="AH417" t="s">
        <v>25</v>
      </c>
    </row>
    <row r="418" spans="1:34" x14ac:dyDescent="0.25">
      <c r="A418">
        <v>1573798</v>
      </c>
      <c r="B418" t="s">
        <v>54</v>
      </c>
      <c r="E418">
        <v>53210</v>
      </c>
      <c r="F418" t="s">
        <v>20</v>
      </c>
      <c r="G418" t="s">
        <v>55</v>
      </c>
      <c r="H418">
        <v>317</v>
      </c>
      <c r="I418" t="s">
        <v>22</v>
      </c>
      <c r="J418">
        <f>VLOOKUP(I418,Key!$A$1:$C$73,2,FALSE)</f>
        <v>43.058619999999998</v>
      </c>
      <c r="K418">
        <f>VLOOKUP(I418,Key!$A$1:$C$73,3,FALSE)</f>
        <v>-87.885319999999993</v>
      </c>
      <c r="L418" t="s">
        <v>22</v>
      </c>
      <c r="M418">
        <f>VLOOKUP(L418,Key!$A$1:$C$73,2,FALSE)</f>
        <v>43.058619999999998</v>
      </c>
      <c r="N418">
        <f>VLOOKUP(L418,Key!$A$1:$C$73,3,FALSE)</f>
        <v>-87.885319999999993</v>
      </c>
      <c r="O418">
        <v>41</v>
      </c>
      <c r="P418">
        <v>0</v>
      </c>
      <c r="Q418">
        <v>6.2</v>
      </c>
      <c r="R418">
        <v>5.8</v>
      </c>
      <c r="S418">
        <v>246</v>
      </c>
      <c r="T418">
        <f t="shared" si="54"/>
        <v>-1</v>
      </c>
      <c r="U418" s="1">
        <v>42834</v>
      </c>
      <c r="V418" s="13">
        <f t="shared" si="55"/>
        <v>42826</v>
      </c>
      <c r="W418" s="14">
        <f t="shared" si="56"/>
        <v>42834</v>
      </c>
      <c r="X418" s="1" t="str">
        <f t="shared" si="57"/>
        <v>Sunday</v>
      </c>
      <c r="Y418" s="2">
        <v>0.79781250000000004</v>
      </c>
      <c r="Z418" s="2">
        <f t="shared" si="58"/>
        <v>0.79166666666666663</v>
      </c>
      <c r="AA418">
        <f>1</f>
        <v>1</v>
      </c>
      <c r="AB418" s="1">
        <v>42834</v>
      </c>
      <c r="AC418" s="13">
        <f t="shared" si="59"/>
        <v>42826</v>
      </c>
      <c r="AD418" s="14">
        <f t="shared" si="60"/>
        <v>42834</v>
      </c>
      <c r="AE418" s="1" t="str">
        <f t="shared" si="61"/>
        <v>Sunday</v>
      </c>
      <c r="AF418" s="2">
        <v>0.82600694444444445</v>
      </c>
      <c r="AG418" s="2">
        <f t="shared" si="62"/>
        <v>0.83333333333333326</v>
      </c>
      <c r="AH418" t="s">
        <v>25</v>
      </c>
    </row>
    <row r="419" spans="1:34" x14ac:dyDescent="0.25">
      <c r="A419">
        <v>1573798</v>
      </c>
      <c r="B419" t="s">
        <v>54</v>
      </c>
      <c r="E419">
        <v>53210</v>
      </c>
      <c r="F419" t="s">
        <v>20</v>
      </c>
      <c r="G419" t="s">
        <v>55</v>
      </c>
      <c r="H419">
        <v>11143</v>
      </c>
      <c r="I419" t="s">
        <v>22</v>
      </c>
      <c r="J419">
        <f>VLOOKUP(I419,Key!$A$1:$C$73,2,FALSE)</f>
        <v>43.058619999999998</v>
      </c>
      <c r="K419">
        <f>VLOOKUP(I419,Key!$A$1:$C$73,3,FALSE)</f>
        <v>-87.885319999999993</v>
      </c>
      <c r="L419" t="s">
        <v>22</v>
      </c>
      <c r="M419">
        <f>VLOOKUP(L419,Key!$A$1:$C$73,2,FALSE)</f>
        <v>43.058619999999998</v>
      </c>
      <c r="N419">
        <f>VLOOKUP(L419,Key!$A$1:$C$73,3,FALSE)</f>
        <v>-87.885319999999993</v>
      </c>
      <c r="O419">
        <v>40</v>
      </c>
      <c r="P419">
        <v>0</v>
      </c>
      <c r="Q419">
        <v>6</v>
      </c>
      <c r="R419">
        <v>5.7</v>
      </c>
      <c r="S419">
        <v>240</v>
      </c>
      <c r="T419">
        <f t="shared" si="54"/>
        <v>-1</v>
      </c>
      <c r="U419" s="1">
        <v>42834</v>
      </c>
      <c r="V419" s="13">
        <f t="shared" si="55"/>
        <v>42826</v>
      </c>
      <c r="W419" s="14">
        <f t="shared" si="56"/>
        <v>42834</v>
      </c>
      <c r="X419" s="1" t="str">
        <f t="shared" si="57"/>
        <v>Sunday</v>
      </c>
      <c r="Y419" s="2">
        <v>0.79814814814814816</v>
      </c>
      <c r="Z419" s="2">
        <f t="shared" si="58"/>
        <v>0.79166666666666663</v>
      </c>
      <c r="AA419">
        <f>1</f>
        <v>1</v>
      </c>
      <c r="AB419" s="1">
        <v>42834</v>
      </c>
      <c r="AC419" s="13">
        <f t="shared" si="59"/>
        <v>42826</v>
      </c>
      <c r="AD419" s="14">
        <f t="shared" si="60"/>
        <v>42834</v>
      </c>
      <c r="AE419" s="1" t="str">
        <f t="shared" si="61"/>
        <v>Sunday</v>
      </c>
      <c r="AF419" s="2">
        <v>0.82605324074074071</v>
      </c>
      <c r="AG419" s="2">
        <f t="shared" si="62"/>
        <v>0.83333333333333326</v>
      </c>
      <c r="AH419" t="s">
        <v>25</v>
      </c>
    </row>
    <row r="420" spans="1:34" x14ac:dyDescent="0.25">
      <c r="A420">
        <v>1573811</v>
      </c>
      <c r="B420" t="s">
        <v>54</v>
      </c>
      <c r="F420" t="s">
        <v>20</v>
      </c>
      <c r="G420" t="s">
        <v>55</v>
      </c>
      <c r="H420">
        <v>44</v>
      </c>
      <c r="I420" t="s">
        <v>52</v>
      </c>
      <c r="J420">
        <f>VLOOKUP(I420,Key!$A$1:$C$73,2,FALSE)</f>
        <v>43.042490000000001</v>
      </c>
      <c r="K420">
        <f>VLOOKUP(I420,Key!$A$1:$C$73,3,FALSE)</f>
        <v>-87.909959999999998</v>
      </c>
      <c r="L420" t="s">
        <v>69</v>
      </c>
      <c r="M420">
        <f>VLOOKUP(L420,Key!$A$1:$C$73,2,FALSE)</f>
        <v>43.024340000000002</v>
      </c>
      <c r="N420">
        <f>VLOOKUP(L420,Key!$A$1:$C$73,3,FALSE)</f>
        <v>-87.916753</v>
      </c>
      <c r="O420">
        <v>16</v>
      </c>
      <c r="P420">
        <v>3</v>
      </c>
      <c r="Q420">
        <v>2.4</v>
      </c>
      <c r="R420">
        <v>2.2999999999999998</v>
      </c>
      <c r="S420">
        <v>96</v>
      </c>
      <c r="T420">
        <f t="shared" si="54"/>
        <v>-1</v>
      </c>
      <c r="U420" s="1">
        <v>42834</v>
      </c>
      <c r="V420" s="13">
        <f t="shared" si="55"/>
        <v>42826</v>
      </c>
      <c r="W420" s="14">
        <f t="shared" si="56"/>
        <v>42834</v>
      </c>
      <c r="X420" s="1" t="str">
        <f t="shared" si="57"/>
        <v>Sunday</v>
      </c>
      <c r="Y420" s="2">
        <v>0.80167824074074068</v>
      </c>
      <c r="Z420" s="2">
        <f t="shared" si="58"/>
        <v>0.79166666666666663</v>
      </c>
      <c r="AA420">
        <f>1</f>
        <v>1</v>
      </c>
      <c r="AB420" s="1">
        <v>42834</v>
      </c>
      <c r="AC420" s="13">
        <f t="shared" si="59"/>
        <v>42826</v>
      </c>
      <c r="AD420" s="14">
        <f t="shared" si="60"/>
        <v>42834</v>
      </c>
      <c r="AE420" s="1" t="str">
        <f t="shared" si="61"/>
        <v>Sunday</v>
      </c>
      <c r="AF420" s="2">
        <v>0.81292824074074066</v>
      </c>
      <c r="AG420" s="2">
        <f t="shared" si="62"/>
        <v>0.83333333333333326</v>
      </c>
      <c r="AH420" t="s">
        <v>23</v>
      </c>
    </row>
    <row r="421" spans="1:34" x14ac:dyDescent="0.25">
      <c r="A421">
        <v>1573829</v>
      </c>
      <c r="B421" t="s">
        <v>54</v>
      </c>
      <c r="E421">
        <v>53206</v>
      </c>
      <c r="F421" t="s">
        <v>20</v>
      </c>
      <c r="G421" t="s">
        <v>55</v>
      </c>
      <c r="H421">
        <v>318</v>
      </c>
      <c r="I421" t="s">
        <v>28</v>
      </c>
      <c r="J421">
        <f>VLOOKUP(I421,Key!$A$1:$C$73,2,FALSE)</f>
        <v>43.038580000000003</v>
      </c>
      <c r="K421">
        <f>VLOOKUP(I421,Key!$A$1:$C$73,3,FALSE)</f>
        <v>-87.90934</v>
      </c>
      <c r="L421" t="s">
        <v>28</v>
      </c>
      <c r="M421">
        <f>VLOOKUP(L421,Key!$A$1:$C$73,2,FALSE)</f>
        <v>43.038580000000003</v>
      </c>
      <c r="N421">
        <f>VLOOKUP(L421,Key!$A$1:$C$73,3,FALSE)</f>
        <v>-87.90934</v>
      </c>
      <c r="O421">
        <v>28</v>
      </c>
      <c r="P421">
        <v>0</v>
      </c>
      <c r="Q421">
        <v>4.2</v>
      </c>
      <c r="R421">
        <v>4</v>
      </c>
      <c r="S421">
        <v>168</v>
      </c>
      <c r="T421">
        <f t="shared" si="54"/>
        <v>-1</v>
      </c>
      <c r="U421" s="1">
        <v>42834</v>
      </c>
      <c r="V421" s="13">
        <f t="shared" si="55"/>
        <v>42826</v>
      </c>
      <c r="W421" s="14">
        <f t="shared" si="56"/>
        <v>42834</v>
      </c>
      <c r="X421" s="1" t="str">
        <f t="shared" si="57"/>
        <v>Sunday</v>
      </c>
      <c r="Y421" s="2">
        <v>0.8090046296296296</v>
      </c>
      <c r="Z421" s="2">
        <f t="shared" si="58"/>
        <v>0.79166666666666663</v>
      </c>
      <c r="AA421">
        <f>1</f>
        <v>1</v>
      </c>
      <c r="AB421" s="1">
        <v>42834</v>
      </c>
      <c r="AC421" s="13">
        <f t="shared" si="59"/>
        <v>42826</v>
      </c>
      <c r="AD421" s="14">
        <f t="shared" si="60"/>
        <v>42834</v>
      </c>
      <c r="AE421" s="1" t="str">
        <f t="shared" si="61"/>
        <v>Sunday</v>
      </c>
      <c r="AF421" s="2">
        <v>0.82843750000000005</v>
      </c>
      <c r="AG421" s="2">
        <f t="shared" si="62"/>
        <v>0.83333333333333326</v>
      </c>
      <c r="AH421" t="s">
        <v>25</v>
      </c>
    </row>
    <row r="422" spans="1:34" x14ac:dyDescent="0.25">
      <c r="A422">
        <v>1573857</v>
      </c>
      <c r="B422" t="s">
        <v>54</v>
      </c>
      <c r="E422">
        <v>53206</v>
      </c>
      <c r="F422" t="s">
        <v>20</v>
      </c>
      <c r="G422" t="s">
        <v>55</v>
      </c>
      <c r="H422">
        <v>11049</v>
      </c>
      <c r="I422" t="s">
        <v>40</v>
      </c>
      <c r="J422">
        <f>VLOOKUP(I422,Key!$A$1:$C$73,2,FALSE)</f>
        <v>43.06033</v>
      </c>
      <c r="K422">
        <f>VLOOKUP(I422,Key!$A$1:$C$73,3,FALSE)</f>
        <v>-87.89546</v>
      </c>
      <c r="L422" t="s">
        <v>40</v>
      </c>
      <c r="M422">
        <f>VLOOKUP(L422,Key!$A$1:$C$73,2,FALSE)</f>
        <v>43.06033</v>
      </c>
      <c r="N422">
        <f>VLOOKUP(L422,Key!$A$1:$C$73,3,FALSE)</f>
        <v>-87.89546</v>
      </c>
      <c r="O422">
        <v>65</v>
      </c>
      <c r="P422">
        <v>9</v>
      </c>
      <c r="Q422">
        <v>9.8000000000000007</v>
      </c>
      <c r="R422">
        <v>9.3000000000000007</v>
      </c>
      <c r="S422">
        <v>390</v>
      </c>
      <c r="T422">
        <f t="shared" si="54"/>
        <v>-1</v>
      </c>
      <c r="U422" s="1">
        <v>42834</v>
      </c>
      <c r="V422" s="13">
        <f t="shared" si="55"/>
        <v>42826</v>
      </c>
      <c r="W422" s="14">
        <f t="shared" si="56"/>
        <v>42834</v>
      </c>
      <c r="X422" s="1" t="str">
        <f t="shared" si="57"/>
        <v>Sunday</v>
      </c>
      <c r="Y422" s="2">
        <v>0.81915509259259256</v>
      </c>
      <c r="Z422" s="2">
        <f t="shared" si="58"/>
        <v>0.83333333333333326</v>
      </c>
      <c r="AA422">
        <f>1</f>
        <v>1</v>
      </c>
      <c r="AB422" s="1">
        <v>42834</v>
      </c>
      <c r="AC422" s="13">
        <f t="shared" si="59"/>
        <v>42826</v>
      </c>
      <c r="AD422" s="14">
        <f t="shared" si="60"/>
        <v>42834</v>
      </c>
      <c r="AE422" s="1" t="str">
        <f t="shared" si="61"/>
        <v>Sunday</v>
      </c>
      <c r="AF422" s="2">
        <v>0.86400462962962965</v>
      </c>
      <c r="AG422" s="2">
        <f t="shared" si="62"/>
        <v>0.875</v>
      </c>
      <c r="AH422" t="s">
        <v>25</v>
      </c>
    </row>
    <row r="423" spans="1:34" x14ac:dyDescent="0.25">
      <c r="A423">
        <v>1573933</v>
      </c>
      <c r="B423" t="s">
        <v>54</v>
      </c>
      <c r="E423">
        <v>53215</v>
      </c>
      <c r="F423" t="s">
        <v>20</v>
      </c>
      <c r="G423" t="s">
        <v>55</v>
      </c>
      <c r="H423">
        <v>5566</v>
      </c>
      <c r="I423" t="s">
        <v>28</v>
      </c>
      <c r="J423">
        <f>VLOOKUP(I423,Key!$A$1:$C$73,2,FALSE)</f>
        <v>43.038580000000003</v>
      </c>
      <c r="K423">
        <f>VLOOKUP(I423,Key!$A$1:$C$73,3,FALSE)</f>
        <v>-87.90934</v>
      </c>
      <c r="L423" t="s">
        <v>28</v>
      </c>
      <c r="M423">
        <f>VLOOKUP(L423,Key!$A$1:$C$73,2,FALSE)</f>
        <v>43.038580000000003</v>
      </c>
      <c r="N423">
        <f>VLOOKUP(L423,Key!$A$1:$C$73,3,FALSE)</f>
        <v>-87.90934</v>
      </c>
      <c r="O423">
        <v>41</v>
      </c>
      <c r="P423">
        <v>6</v>
      </c>
      <c r="Q423">
        <v>6.2</v>
      </c>
      <c r="R423">
        <v>5.8</v>
      </c>
      <c r="S423">
        <v>246</v>
      </c>
      <c r="T423">
        <f t="shared" si="54"/>
        <v>-1</v>
      </c>
      <c r="U423" s="1">
        <v>42834</v>
      </c>
      <c r="V423" s="13">
        <f t="shared" si="55"/>
        <v>42826</v>
      </c>
      <c r="W423" s="14">
        <f t="shared" si="56"/>
        <v>42834</v>
      </c>
      <c r="X423" s="1" t="str">
        <f t="shared" si="57"/>
        <v>Sunday</v>
      </c>
      <c r="Y423" s="2">
        <v>0.8512615740740741</v>
      </c>
      <c r="Z423" s="2">
        <f t="shared" si="58"/>
        <v>0.83333333333333326</v>
      </c>
      <c r="AA423">
        <f>1</f>
        <v>1</v>
      </c>
      <c r="AB423" s="1">
        <v>42834</v>
      </c>
      <c r="AC423" s="13">
        <f t="shared" si="59"/>
        <v>42826</v>
      </c>
      <c r="AD423" s="14">
        <f t="shared" si="60"/>
        <v>42834</v>
      </c>
      <c r="AE423" s="1" t="str">
        <f t="shared" si="61"/>
        <v>Sunday</v>
      </c>
      <c r="AF423" s="2">
        <v>0.87938657407407417</v>
      </c>
      <c r="AG423" s="2">
        <f t="shared" si="62"/>
        <v>0.875</v>
      </c>
      <c r="AH423" t="s">
        <v>25</v>
      </c>
    </row>
    <row r="424" spans="1:34" x14ac:dyDescent="0.25">
      <c r="A424">
        <v>1573996</v>
      </c>
      <c r="B424" t="s">
        <v>54</v>
      </c>
      <c r="F424" t="s">
        <v>20</v>
      </c>
      <c r="G424" t="s">
        <v>55</v>
      </c>
      <c r="H424">
        <v>11104</v>
      </c>
      <c r="I424" t="s">
        <v>61</v>
      </c>
      <c r="J424">
        <f>VLOOKUP(I424,Key!$A$1:$C$73,2,FALSE)</f>
        <v>43.060786</v>
      </c>
      <c r="K424">
        <f>VLOOKUP(I424,Key!$A$1:$C$73,3,FALSE)</f>
        <v>-87.883825999999999</v>
      </c>
      <c r="L424" t="s">
        <v>61</v>
      </c>
      <c r="M424">
        <f>VLOOKUP(L424,Key!$A$1:$C$73,2,FALSE)</f>
        <v>43.060786</v>
      </c>
      <c r="N424">
        <f>VLOOKUP(L424,Key!$A$1:$C$73,3,FALSE)</f>
        <v>-87.883825999999999</v>
      </c>
      <c r="O424">
        <v>26</v>
      </c>
      <c r="P424">
        <v>3</v>
      </c>
      <c r="Q424">
        <v>3.9</v>
      </c>
      <c r="R424">
        <v>3.7</v>
      </c>
      <c r="S424">
        <v>156</v>
      </c>
      <c r="T424">
        <f t="shared" si="54"/>
        <v>-1</v>
      </c>
      <c r="U424" s="1">
        <v>42834</v>
      </c>
      <c r="V424" s="13">
        <f t="shared" si="55"/>
        <v>42826</v>
      </c>
      <c r="W424" s="14">
        <f t="shared" si="56"/>
        <v>42834</v>
      </c>
      <c r="X424" s="1" t="str">
        <f t="shared" si="57"/>
        <v>Sunday</v>
      </c>
      <c r="Y424" s="2">
        <v>0.88375000000000004</v>
      </c>
      <c r="Z424" s="2">
        <f t="shared" si="58"/>
        <v>0.875</v>
      </c>
      <c r="AA424">
        <f>1</f>
        <v>1</v>
      </c>
      <c r="AB424" s="1">
        <v>42834</v>
      </c>
      <c r="AC424" s="13">
        <f t="shared" si="59"/>
        <v>42826</v>
      </c>
      <c r="AD424" s="14">
        <f t="shared" si="60"/>
        <v>42834</v>
      </c>
      <c r="AE424" s="1" t="str">
        <f t="shared" si="61"/>
        <v>Sunday</v>
      </c>
      <c r="AF424" s="2">
        <v>0.90189814814814817</v>
      </c>
      <c r="AG424" s="2">
        <f t="shared" si="62"/>
        <v>0.91666666666666663</v>
      </c>
      <c r="AH424" t="s">
        <v>25</v>
      </c>
    </row>
    <row r="425" spans="1:34" x14ac:dyDescent="0.25">
      <c r="A425">
        <v>1574005</v>
      </c>
      <c r="B425" t="s">
        <v>54</v>
      </c>
      <c r="E425">
        <v>53204</v>
      </c>
      <c r="F425" t="s">
        <v>20</v>
      </c>
      <c r="G425" t="s">
        <v>55</v>
      </c>
      <c r="H425">
        <v>47</v>
      </c>
      <c r="I425" t="s">
        <v>22</v>
      </c>
      <c r="J425">
        <f>VLOOKUP(I425,Key!$A$1:$C$73,2,FALSE)</f>
        <v>43.058619999999998</v>
      </c>
      <c r="K425">
        <f>VLOOKUP(I425,Key!$A$1:$C$73,3,FALSE)</f>
        <v>-87.885319999999993</v>
      </c>
      <c r="L425" t="s">
        <v>22</v>
      </c>
      <c r="M425">
        <f>VLOOKUP(L425,Key!$A$1:$C$73,2,FALSE)</f>
        <v>43.058619999999998</v>
      </c>
      <c r="N425">
        <f>VLOOKUP(L425,Key!$A$1:$C$73,3,FALSE)</f>
        <v>-87.885319999999993</v>
      </c>
      <c r="O425">
        <v>34</v>
      </c>
      <c r="P425">
        <v>3</v>
      </c>
      <c r="Q425">
        <v>5.0999999999999996</v>
      </c>
      <c r="R425">
        <v>4.8</v>
      </c>
      <c r="S425">
        <v>204</v>
      </c>
      <c r="T425">
        <f t="shared" si="54"/>
        <v>-1</v>
      </c>
      <c r="U425" s="1">
        <v>42834</v>
      </c>
      <c r="V425" s="13">
        <f t="shared" si="55"/>
        <v>42826</v>
      </c>
      <c r="W425" s="14">
        <f t="shared" si="56"/>
        <v>42834</v>
      </c>
      <c r="X425" s="1" t="str">
        <f t="shared" si="57"/>
        <v>Sunday</v>
      </c>
      <c r="Y425" s="2">
        <v>0.89250000000000007</v>
      </c>
      <c r="Z425" s="2">
        <f t="shared" si="58"/>
        <v>0.875</v>
      </c>
      <c r="AA425">
        <f>1</f>
        <v>1</v>
      </c>
      <c r="AB425" s="1">
        <v>42834</v>
      </c>
      <c r="AC425" s="13">
        <f t="shared" si="59"/>
        <v>42826</v>
      </c>
      <c r="AD425" s="14">
        <f t="shared" si="60"/>
        <v>42834</v>
      </c>
      <c r="AE425" s="1" t="str">
        <f t="shared" si="61"/>
        <v>Sunday</v>
      </c>
      <c r="AF425" s="2">
        <v>0.91606481481481483</v>
      </c>
      <c r="AG425" s="2">
        <f t="shared" si="62"/>
        <v>0.91666666666666663</v>
      </c>
      <c r="AH425" t="s">
        <v>25</v>
      </c>
    </row>
    <row r="426" spans="1:34" x14ac:dyDescent="0.25">
      <c r="A426">
        <v>1574211</v>
      </c>
      <c r="B426" t="s">
        <v>54</v>
      </c>
      <c r="E426">
        <v>53223</v>
      </c>
      <c r="F426" t="s">
        <v>20</v>
      </c>
      <c r="G426" t="s">
        <v>55</v>
      </c>
      <c r="H426">
        <v>173</v>
      </c>
      <c r="I426" t="s">
        <v>81</v>
      </c>
      <c r="J426">
        <f>VLOOKUP(I426,Key!$A$1:$C$73,2,FALSE)</f>
        <v>43.058010000000003</v>
      </c>
      <c r="K426">
        <f>VLOOKUP(I426,Key!$A$1:$C$73,3,FALSE)</f>
        <v>-87.877300000000005</v>
      </c>
      <c r="L426" t="s">
        <v>81</v>
      </c>
      <c r="M426">
        <f>VLOOKUP(L426,Key!$A$1:$C$73,2,FALSE)</f>
        <v>43.058010000000003</v>
      </c>
      <c r="N426">
        <f>VLOOKUP(L426,Key!$A$1:$C$73,3,FALSE)</f>
        <v>-87.877300000000005</v>
      </c>
      <c r="O426">
        <v>37</v>
      </c>
      <c r="P426">
        <v>6</v>
      </c>
      <c r="Q426">
        <v>5.6</v>
      </c>
      <c r="R426">
        <v>5.3</v>
      </c>
      <c r="S426">
        <v>222</v>
      </c>
      <c r="T426">
        <f t="shared" si="54"/>
        <v>-1</v>
      </c>
      <c r="U426" s="1">
        <v>42835</v>
      </c>
      <c r="V426" s="13">
        <f t="shared" si="55"/>
        <v>42826</v>
      </c>
      <c r="W426" s="14">
        <f t="shared" si="56"/>
        <v>42835</v>
      </c>
      <c r="X426" s="1" t="str">
        <f t="shared" si="57"/>
        <v>Monday</v>
      </c>
      <c r="Y426" s="2">
        <v>0.42449074074074072</v>
      </c>
      <c r="Z426" s="2">
        <f t="shared" si="58"/>
        <v>0.41666666666666663</v>
      </c>
      <c r="AA426">
        <f>1</f>
        <v>1</v>
      </c>
      <c r="AB426" s="1">
        <v>42835</v>
      </c>
      <c r="AC426" s="13">
        <f t="shared" si="59"/>
        <v>42826</v>
      </c>
      <c r="AD426" s="14">
        <f t="shared" si="60"/>
        <v>42835</v>
      </c>
      <c r="AE426" s="1" t="str">
        <f t="shared" si="61"/>
        <v>Monday</v>
      </c>
      <c r="AF426" s="2">
        <v>0.4503819444444444</v>
      </c>
      <c r="AG426" s="2">
        <f t="shared" si="62"/>
        <v>0.45833333333333331</v>
      </c>
      <c r="AH426" t="s">
        <v>25</v>
      </c>
    </row>
    <row r="427" spans="1:34" x14ac:dyDescent="0.25">
      <c r="A427">
        <v>1574269</v>
      </c>
      <c r="B427" t="s">
        <v>54</v>
      </c>
      <c r="E427">
        <v>53233</v>
      </c>
      <c r="F427" t="s">
        <v>20</v>
      </c>
      <c r="G427" t="s">
        <v>55</v>
      </c>
      <c r="H427">
        <v>88</v>
      </c>
      <c r="I427" t="s">
        <v>53</v>
      </c>
      <c r="J427">
        <f>VLOOKUP(I427,Key!$A$1:$C$73,2,FALSE)</f>
        <v>43.04824</v>
      </c>
      <c r="K427">
        <f>VLOOKUP(I427,Key!$A$1:$C$73,3,FALSE)</f>
        <v>-87.904970000000006</v>
      </c>
      <c r="L427" t="s">
        <v>57</v>
      </c>
      <c r="M427">
        <f>VLOOKUP(L427,Key!$A$1:$C$73,2,FALSE)</f>
        <v>43.03913</v>
      </c>
      <c r="N427">
        <f>VLOOKUP(L427,Key!$A$1:$C$73,3,FALSE)</f>
        <v>-87.916150000000002</v>
      </c>
      <c r="O427">
        <v>10</v>
      </c>
      <c r="P427">
        <v>0</v>
      </c>
      <c r="Q427">
        <v>1.5</v>
      </c>
      <c r="R427">
        <v>1.4</v>
      </c>
      <c r="S427">
        <v>60</v>
      </c>
      <c r="T427">
        <f t="shared" si="54"/>
        <v>-1</v>
      </c>
      <c r="U427" s="1">
        <v>42835</v>
      </c>
      <c r="V427" s="13">
        <f t="shared" si="55"/>
        <v>42826</v>
      </c>
      <c r="W427" s="14">
        <f t="shared" si="56"/>
        <v>42835</v>
      </c>
      <c r="X427" s="1" t="str">
        <f t="shared" si="57"/>
        <v>Monday</v>
      </c>
      <c r="Y427" s="2">
        <v>0.49126157407407406</v>
      </c>
      <c r="Z427" s="2">
        <f t="shared" si="58"/>
        <v>0.5</v>
      </c>
      <c r="AA427">
        <f>1</f>
        <v>1</v>
      </c>
      <c r="AB427" s="1">
        <v>42835</v>
      </c>
      <c r="AC427" s="13">
        <f t="shared" si="59"/>
        <v>42826</v>
      </c>
      <c r="AD427" s="14">
        <f t="shared" si="60"/>
        <v>42835</v>
      </c>
      <c r="AE427" s="1" t="str">
        <f t="shared" si="61"/>
        <v>Monday</v>
      </c>
      <c r="AF427" s="2">
        <v>0.4982523148148148</v>
      </c>
      <c r="AG427" s="2">
        <f t="shared" si="62"/>
        <v>0.5</v>
      </c>
      <c r="AH427" t="s">
        <v>23</v>
      </c>
    </row>
    <row r="428" spans="1:34" x14ac:dyDescent="0.25">
      <c r="A428">
        <v>1574338</v>
      </c>
      <c r="B428" t="s">
        <v>54</v>
      </c>
      <c r="E428">
        <v>53225</v>
      </c>
      <c r="F428" t="s">
        <v>20</v>
      </c>
      <c r="G428" t="s">
        <v>55</v>
      </c>
      <c r="H428">
        <v>5568</v>
      </c>
      <c r="I428" t="s">
        <v>36</v>
      </c>
      <c r="J428">
        <f>VLOOKUP(I428,Key!$A$1:$C$73,2,FALSE)</f>
        <v>43.03519</v>
      </c>
      <c r="K428">
        <f>VLOOKUP(I428,Key!$A$1:$C$73,3,FALSE)</f>
        <v>-87.907390000000007</v>
      </c>
      <c r="L428" t="s">
        <v>36</v>
      </c>
      <c r="M428">
        <f>VLOOKUP(L428,Key!$A$1:$C$73,2,FALSE)</f>
        <v>43.03519</v>
      </c>
      <c r="N428">
        <f>VLOOKUP(L428,Key!$A$1:$C$73,3,FALSE)</f>
        <v>-87.907390000000007</v>
      </c>
      <c r="O428">
        <v>40</v>
      </c>
      <c r="P428">
        <v>6</v>
      </c>
      <c r="Q428">
        <v>6</v>
      </c>
      <c r="R428">
        <v>5.7</v>
      </c>
      <c r="S428">
        <v>240</v>
      </c>
      <c r="T428">
        <f t="shared" si="54"/>
        <v>-1</v>
      </c>
      <c r="U428" s="1">
        <v>42835</v>
      </c>
      <c r="V428" s="13">
        <f t="shared" si="55"/>
        <v>42826</v>
      </c>
      <c r="W428" s="14">
        <f t="shared" si="56"/>
        <v>42835</v>
      </c>
      <c r="X428" s="1" t="str">
        <f t="shared" si="57"/>
        <v>Monday</v>
      </c>
      <c r="Y428" s="2">
        <v>0.49144675925925929</v>
      </c>
      <c r="Z428" s="2">
        <f t="shared" si="58"/>
        <v>0.5</v>
      </c>
      <c r="AA428">
        <f>1</f>
        <v>1</v>
      </c>
      <c r="AB428" s="1">
        <v>42835</v>
      </c>
      <c r="AC428" s="13">
        <f t="shared" si="59"/>
        <v>42826</v>
      </c>
      <c r="AD428" s="14">
        <f t="shared" si="60"/>
        <v>42835</v>
      </c>
      <c r="AE428" s="1" t="str">
        <f t="shared" si="61"/>
        <v>Monday</v>
      </c>
      <c r="AF428" s="2">
        <v>0.51905092592592594</v>
      </c>
      <c r="AG428" s="2">
        <f t="shared" si="62"/>
        <v>0.5</v>
      </c>
      <c r="AH428" t="s">
        <v>25</v>
      </c>
    </row>
    <row r="429" spans="1:34" x14ac:dyDescent="0.25">
      <c r="A429">
        <v>1575193</v>
      </c>
      <c r="B429" t="s">
        <v>54</v>
      </c>
      <c r="E429">
        <v>53204</v>
      </c>
      <c r="F429" t="s">
        <v>20</v>
      </c>
      <c r="G429" t="s">
        <v>55</v>
      </c>
      <c r="H429">
        <v>5566</v>
      </c>
      <c r="I429" t="s">
        <v>69</v>
      </c>
      <c r="J429">
        <f>VLOOKUP(I429,Key!$A$1:$C$73,2,FALSE)</f>
        <v>43.024340000000002</v>
      </c>
      <c r="K429">
        <f>VLOOKUP(I429,Key!$A$1:$C$73,3,FALSE)</f>
        <v>-87.916753</v>
      </c>
      <c r="L429" t="s">
        <v>85</v>
      </c>
      <c r="M429">
        <f>VLOOKUP(L429,Key!$A$1:$C$73,2,FALSE)</f>
        <v>43.053040000000003</v>
      </c>
      <c r="N429">
        <f>VLOOKUP(L429,Key!$A$1:$C$73,3,FALSE)</f>
        <v>-87.897660000000002</v>
      </c>
      <c r="O429">
        <v>16</v>
      </c>
      <c r="P429">
        <v>0</v>
      </c>
      <c r="Q429">
        <v>2.4</v>
      </c>
      <c r="R429">
        <v>2.2999999999999998</v>
      </c>
      <c r="S429">
        <v>96</v>
      </c>
      <c r="T429">
        <f t="shared" si="54"/>
        <v>-1</v>
      </c>
      <c r="U429" s="1">
        <v>42844</v>
      </c>
      <c r="V429" s="13">
        <f t="shared" si="55"/>
        <v>42826</v>
      </c>
      <c r="W429" s="14">
        <f t="shared" si="56"/>
        <v>42844</v>
      </c>
      <c r="X429" s="1" t="str">
        <f t="shared" si="57"/>
        <v>Wednesday</v>
      </c>
      <c r="Y429" s="2">
        <v>0.14218749999999999</v>
      </c>
      <c r="Z429" s="2">
        <f t="shared" si="58"/>
        <v>0.125</v>
      </c>
      <c r="AA429">
        <f>1</f>
        <v>1</v>
      </c>
      <c r="AB429" s="1">
        <v>42844</v>
      </c>
      <c r="AC429" s="13">
        <f t="shared" si="59"/>
        <v>42826</v>
      </c>
      <c r="AD429" s="14">
        <f t="shared" si="60"/>
        <v>42844</v>
      </c>
      <c r="AE429" s="1" t="str">
        <f t="shared" si="61"/>
        <v>Wednesday</v>
      </c>
      <c r="AF429" s="2">
        <v>0.15288194444444445</v>
      </c>
      <c r="AG429" s="2">
        <f t="shared" si="62"/>
        <v>0.16666666666666666</v>
      </c>
      <c r="AH429" t="s">
        <v>23</v>
      </c>
    </row>
    <row r="430" spans="1:34" x14ac:dyDescent="0.25">
      <c r="A430">
        <v>1575203</v>
      </c>
      <c r="B430" t="s">
        <v>54</v>
      </c>
      <c r="E430">
        <v>53204</v>
      </c>
      <c r="F430" t="s">
        <v>20</v>
      </c>
      <c r="G430" t="s">
        <v>55</v>
      </c>
      <c r="H430">
        <v>5424</v>
      </c>
      <c r="I430" t="s">
        <v>76</v>
      </c>
      <c r="J430">
        <f>VLOOKUP(I430,Key!$A$1:$C$73,2,FALSE)</f>
        <v>43.02948</v>
      </c>
      <c r="K430">
        <f>VLOOKUP(I430,Key!$A$1:$C$73,3,FALSE)</f>
        <v>-87.912819999999996</v>
      </c>
      <c r="L430" t="s">
        <v>52</v>
      </c>
      <c r="M430">
        <f>VLOOKUP(L430,Key!$A$1:$C$73,2,FALSE)</f>
        <v>43.042490000000001</v>
      </c>
      <c r="N430">
        <f>VLOOKUP(L430,Key!$A$1:$C$73,3,FALSE)</f>
        <v>-87.909959999999998</v>
      </c>
      <c r="O430">
        <v>9</v>
      </c>
      <c r="P430">
        <v>3</v>
      </c>
      <c r="Q430">
        <v>1.4</v>
      </c>
      <c r="R430">
        <v>1.3</v>
      </c>
      <c r="S430">
        <v>54</v>
      </c>
      <c r="T430">
        <f t="shared" si="54"/>
        <v>-1</v>
      </c>
      <c r="U430" s="1">
        <v>42842</v>
      </c>
      <c r="V430" s="13">
        <f t="shared" si="55"/>
        <v>42826</v>
      </c>
      <c r="W430" s="14">
        <f t="shared" si="56"/>
        <v>42842</v>
      </c>
      <c r="X430" s="1" t="str">
        <f t="shared" si="57"/>
        <v>Monday</v>
      </c>
      <c r="Y430" s="2">
        <v>0.30432870370370374</v>
      </c>
      <c r="Z430" s="2">
        <f t="shared" si="58"/>
        <v>0.29166666666666663</v>
      </c>
      <c r="AA430">
        <f>1</f>
        <v>1</v>
      </c>
      <c r="AB430" s="1">
        <v>42842</v>
      </c>
      <c r="AC430" s="13">
        <f t="shared" si="59"/>
        <v>42826</v>
      </c>
      <c r="AD430" s="14">
        <f t="shared" si="60"/>
        <v>42842</v>
      </c>
      <c r="AE430" s="1" t="str">
        <f t="shared" si="61"/>
        <v>Monday</v>
      </c>
      <c r="AF430" s="2">
        <v>0.31054398148148149</v>
      </c>
      <c r="AG430" s="2">
        <f t="shared" si="62"/>
        <v>0.29166666666666663</v>
      </c>
      <c r="AH430" t="s">
        <v>23</v>
      </c>
    </row>
    <row r="431" spans="1:34" x14ac:dyDescent="0.25">
      <c r="A431">
        <v>1575236</v>
      </c>
      <c r="B431" t="s">
        <v>54</v>
      </c>
      <c r="E431">
        <v>53143</v>
      </c>
      <c r="F431" t="s">
        <v>20</v>
      </c>
      <c r="G431" t="s">
        <v>55</v>
      </c>
      <c r="H431">
        <v>82</v>
      </c>
      <c r="I431" t="s">
        <v>61</v>
      </c>
      <c r="J431">
        <f>VLOOKUP(I431,Key!$A$1:$C$73,2,FALSE)</f>
        <v>43.060786</v>
      </c>
      <c r="K431">
        <f>VLOOKUP(I431,Key!$A$1:$C$73,3,FALSE)</f>
        <v>-87.883825999999999</v>
      </c>
      <c r="L431" t="s">
        <v>21</v>
      </c>
      <c r="M431">
        <f>VLOOKUP(L431,Key!$A$1:$C$73,2,FALSE)</f>
        <v>43.074890000000003</v>
      </c>
      <c r="N431">
        <f>VLOOKUP(L431,Key!$A$1:$C$73,3,FALSE)</f>
        <v>-87.882810000000006</v>
      </c>
      <c r="O431">
        <v>10</v>
      </c>
      <c r="P431">
        <v>0</v>
      </c>
      <c r="Q431">
        <v>1.5</v>
      </c>
      <c r="R431">
        <v>1.4</v>
      </c>
      <c r="S431">
        <v>60</v>
      </c>
      <c r="T431">
        <f t="shared" si="54"/>
        <v>-1</v>
      </c>
      <c r="U431" s="1">
        <v>42838</v>
      </c>
      <c r="V431" s="13">
        <f t="shared" si="55"/>
        <v>42826</v>
      </c>
      <c r="W431" s="14">
        <f t="shared" si="56"/>
        <v>42838</v>
      </c>
      <c r="X431" s="1" t="str">
        <f t="shared" si="57"/>
        <v>Thursday</v>
      </c>
      <c r="Y431" s="2">
        <v>0.76756944444444442</v>
      </c>
      <c r="Z431" s="2">
        <f t="shared" si="58"/>
        <v>0.75</v>
      </c>
      <c r="AA431">
        <f>1</f>
        <v>1</v>
      </c>
      <c r="AB431" s="1">
        <v>42838</v>
      </c>
      <c r="AC431" s="13">
        <f t="shared" si="59"/>
        <v>42826</v>
      </c>
      <c r="AD431" s="14">
        <f t="shared" si="60"/>
        <v>42838</v>
      </c>
      <c r="AE431" s="1" t="str">
        <f t="shared" si="61"/>
        <v>Thursday</v>
      </c>
      <c r="AF431" s="2">
        <v>0.77495370370370376</v>
      </c>
      <c r="AG431" s="2">
        <f t="shared" si="62"/>
        <v>0.79166666666666663</v>
      </c>
      <c r="AH431" t="s">
        <v>23</v>
      </c>
    </row>
    <row r="432" spans="1:34" x14ac:dyDescent="0.25">
      <c r="A432">
        <v>1575644</v>
      </c>
      <c r="B432" t="s">
        <v>54</v>
      </c>
      <c r="E432">
        <v>53212</v>
      </c>
      <c r="F432" t="s">
        <v>20</v>
      </c>
      <c r="G432" t="s">
        <v>55</v>
      </c>
      <c r="H432">
        <v>5515</v>
      </c>
      <c r="I432" t="s">
        <v>82</v>
      </c>
      <c r="J432">
        <f>VLOOKUP(I432,Key!$A$1:$C$73,2,FALSE)</f>
        <v>43.040349999999997</v>
      </c>
      <c r="K432">
        <f>VLOOKUP(I432,Key!$A$1:$C$73,3,FALSE)</f>
        <v>-87.920760000000001</v>
      </c>
      <c r="L432" t="s">
        <v>82</v>
      </c>
      <c r="M432">
        <f>VLOOKUP(L432,Key!$A$1:$C$73,2,FALSE)</f>
        <v>43.040349999999997</v>
      </c>
      <c r="N432">
        <f>VLOOKUP(L432,Key!$A$1:$C$73,3,FALSE)</f>
        <v>-87.920760000000001</v>
      </c>
      <c r="O432">
        <v>56</v>
      </c>
      <c r="P432">
        <v>0</v>
      </c>
      <c r="Q432">
        <v>8.4</v>
      </c>
      <c r="R432">
        <v>8</v>
      </c>
      <c r="S432">
        <v>336</v>
      </c>
      <c r="T432">
        <f t="shared" si="54"/>
        <v>-1</v>
      </c>
      <c r="U432" s="1">
        <v>42836</v>
      </c>
      <c r="V432" s="13">
        <f t="shared" si="55"/>
        <v>42826</v>
      </c>
      <c r="W432" s="14">
        <f t="shared" si="56"/>
        <v>42836</v>
      </c>
      <c r="X432" s="1" t="str">
        <f t="shared" si="57"/>
        <v>Tuesday</v>
      </c>
      <c r="Y432" s="2">
        <v>0.73807870370370365</v>
      </c>
      <c r="Z432" s="2">
        <f t="shared" si="58"/>
        <v>0.75</v>
      </c>
      <c r="AA432">
        <f>1</f>
        <v>1</v>
      </c>
      <c r="AB432" s="1">
        <v>42836</v>
      </c>
      <c r="AC432" s="13">
        <f t="shared" si="59"/>
        <v>42826</v>
      </c>
      <c r="AD432" s="14">
        <f t="shared" si="60"/>
        <v>42836</v>
      </c>
      <c r="AE432" s="1" t="str">
        <f t="shared" si="61"/>
        <v>Tuesday</v>
      </c>
      <c r="AF432" s="2">
        <v>0.77694444444444455</v>
      </c>
      <c r="AG432" s="2">
        <f t="shared" si="62"/>
        <v>0.79166666666666663</v>
      </c>
      <c r="AH432" t="s">
        <v>25</v>
      </c>
    </row>
    <row r="433" spans="1:34" x14ac:dyDescent="0.25">
      <c r="A433">
        <v>1575691</v>
      </c>
      <c r="B433" t="s">
        <v>54</v>
      </c>
      <c r="E433">
        <v>53204</v>
      </c>
      <c r="F433" t="s">
        <v>20</v>
      </c>
      <c r="G433" t="s">
        <v>55</v>
      </c>
      <c r="H433">
        <v>43</v>
      </c>
      <c r="I433" t="s">
        <v>81</v>
      </c>
      <c r="J433">
        <f>VLOOKUP(I433,Key!$A$1:$C$73,2,FALSE)</f>
        <v>43.058010000000003</v>
      </c>
      <c r="K433">
        <f>VLOOKUP(I433,Key!$A$1:$C$73,3,FALSE)</f>
        <v>-87.877300000000005</v>
      </c>
      <c r="L433" t="s">
        <v>81</v>
      </c>
      <c r="M433">
        <f>VLOOKUP(L433,Key!$A$1:$C$73,2,FALSE)</f>
        <v>43.058010000000003</v>
      </c>
      <c r="N433">
        <f>VLOOKUP(L433,Key!$A$1:$C$73,3,FALSE)</f>
        <v>-87.877300000000005</v>
      </c>
      <c r="O433">
        <v>33</v>
      </c>
      <c r="P433">
        <v>3</v>
      </c>
      <c r="Q433">
        <v>5</v>
      </c>
      <c r="R433">
        <v>4.7</v>
      </c>
      <c r="S433">
        <v>198</v>
      </c>
      <c r="T433">
        <f t="shared" si="54"/>
        <v>-1</v>
      </c>
      <c r="U433" s="1">
        <v>42836</v>
      </c>
      <c r="V433" s="13">
        <f t="shared" si="55"/>
        <v>42826</v>
      </c>
      <c r="W433" s="14">
        <f t="shared" si="56"/>
        <v>42836</v>
      </c>
      <c r="X433" s="1" t="str">
        <f t="shared" si="57"/>
        <v>Tuesday</v>
      </c>
      <c r="Y433" s="2">
        <v>0.77336805555555566</v>
      </c>
      <c r="Z433" s="2">
        <f t="shared" si="58"/>
        <v>0.79166666666666663</v>
      </c>
      <c r="AA433">
        <f>1</f>
        <v>1</v>
      </c>
      <c r="AB433" s="1">
        <v>42836</v>
      </c>
      <c r="AC433" s="13">
        <f t="shared" si="59"/>
        <v>42826</v>
      </c>
      <c r="AD433" s="14">
        <f t="shared" si="60"/>
        <v>42836</v>
      </c>
      <c r="AE433" s="1" t="str">
        <f t="shared" si="61"/>
        <v>Tuesday</v>
      </c>
      <c r="AF433" s="2">
        <v>0.79630787037037043</v>
      </c>
      <c r="AG433" s="2">
        <f t="shared" si="62"/>
        <v>0.79166666666666663</v>
      </c>
      <c r="AH433" t="s">
        <v>25</v>
      </c>
    </row>
    <row r="434" spans="1:34" x14ac:dyDescent="0.25">
      <c r="A434">
        <v>1575691</v>
      </c>
      <c r="B434" t="s">
        <v>54</v>
      </c>
      <c r="E434">
        <v>53204</v>
      </c>
      <c r="F434" t="s">
        <v>20</v>
      </c>
      <c r="G434" t="s">
        <v>55</v>
      </c>
      <c r="H434">
        <v>237</v>
      </c>
      <c r="I434" t="s">
        <v>81</v>
      </c>
      <c r="J434">
        <f>VLOOKUP(I434,Key!$A$1:$C$73,2,FALSE)</f>
        <v>43.058010000000003</v>
      </c>
      <c r="K434">
        <f>VLOOKUP(I434,Key!$A$1:$C$73,3,FALSE)</f>
        <v>-87.877300000000005</v>
      </c>
      <c r="L434" t="s">
        <v>81</v>
      </c>
      <c r="M434">
        <f>VLOOKUP(L434,Key!$A$1:$C$73,2,FALSE)</f>
        <v>43.058010000000003</v>
      </c>
      <c r="N434">
        <f>VLOOKUP(L434,Key!$A$1:$C$73,3,FALSE)</f>
        <v>-87.877300000000005</v>
      </c>
      <c r="O434">
        <v>29</v>
      </c>
      <c r="P434">
        <v>3</v>
      </c>
      <c r="Q434">
        <v>4.4000000000000004</v>
      </c>
      <c r="R434">
        <v>4.0999999999999996</v>
      </c>
      <c r="S434">
        <v>174</v>
      </c>
      <c r="T434">
        <f t="shared" si="54"/>
        <v>-1</v>
      </c>
      <c r="U434" s="1">
        <v>42837</v>
      </c>
      <c r="V434" s="13">
        <f t="shared" si="55"/>
        <v>42826</v>
      </c>
      <c r="W434" s="14">
        <f t="shared" si="56"/>
        <v>42837</v>
      </c>
      <c r="X434" s="1" t="str">
        <f t="shared" si="57"/>
        <v>Wednesday</v>
      </c>
      <c r="Y434" s="2">
        <v>0.75407407407407412</v>
      </c>
      <c r="Z434" s="2">
        <f t="shared" si="58"/>
        <v>0.75</v>
      </c>
      <c r="AA434">
        <f>1</f>
        <v>1</v>
      </c>
      <c r="AB434" s="1">
        <v>42837</v>
      </c>
      <c r="AC434" s="13">
        <f t="shared" si="59"/>
        <v>42826</v>
      </c>
      <c r="AD434" s="14">
        <f t="shared" si="60"/>
        <v>42837</v>
      </c>
      <c r="AE434" s="1" t="str">
        <f t="shared" si="61"/>
        <v>Wednesday</v>
      </c>
      <c r="AF434" s="2">
        <v>0.77408564814814806</v>
      </c>
      <c r="AG434" s="2">
        <f t="shared" si="62"/>
        <v>0.79166666666666663</v>
      </c>
      <c r="AH434" t="s">
        <v>25</v>
      </c>
    </row>
    <row r="435" spans="1:34" x14ac:dyDescent="0.25">
      <c r="A435">
        <v>1575691</v>
      </c>
      <c r="B435" t="s">
        <v>54</v>
      </c>
      <c r="E435">
        <v>53204</v>
      </c>
      <c r="F435" t="s">
        <v>20</v>
      </c>
      <c r="G435" t="s">
        <v>55</v>
      </c>
      <c r="H435">
        <v>5433</v>
      </c>
      <c r="I435" t="s">
        <v>81</v>
      </c>
      <c r="J435">
        <f>VLOOKUP(I435,Key!$A$1:$C$73,2,FALSE)</f>
        <v>43.058010000000003</v>
      </c>
      <c r="K435">
        <f>VLOOKUP(I435,Key!$A$1:$C$73,3,FALSE)</f>
        <v>-87.877300000000005</v>
      </c>
      <c r="L435" t="s">
        <v>81</v>
      </c>
      <c r="M435">
        <f>VLOOKUP(L435,Key!$A$1:$C$73,2,FALSE)</f>
        <v>43.058010000000003</v>
      </c>
      <c r="N435">
        <f>VLOOKUP(L435,Key!$A$1:$C$73,3,FALSE)</f>
        <v>-87.877300000000005</v>
      </c>
      <c r="O435">
        <v>35</v>
      </c>
      <c r="P435">
        <v>0</v>
      </c>
      <c r="Q435">
        <v>5.3</v>
      </c>
      <c r="R435">
        <v>5</v>
      </c>
      <c r="S435">
        <v>210</v>
      </c>
      <c r="T435">
        <f t="shared" si="54"/>
        <v>-1</v>
      </c>
      <c r="U435" s="1">
        <v>42841</v>
      </c>
      <c r="V435" s="13">
        <f t="shared" si="55"/>
        <v>42826</v>
      </c>
      <c r="W435" s="14">
        <f t="shared" si="56"/>
        <v>42841</v>
      </c>
      <c r="X435" s="1" t="str">
        <f t="shared" si="57"/>
        <v>Sunday</v>
      </c>
      <c r="Y435" s="2">
        <v>0.85118055555555561</v>
      </c>
      <c r="Z435" s="2">
        <f t="shared" si="58"/>
        <v>0.83333333333333326</v>
      </c>
      <c r="AA435">
        <f>1</f>
        <v>1</v>
      </c>
      <c r="AB435" s="1">
        <v>42841</v>
      </c>
      <c r="AC435" s="13">
        <f t="shared" si="59"/>
        <v>42826</v>
      </c>
      <c r="AD435" s="14">
        <f t="shared" si="60"/>
        <v>42841</v>
      </c>
      <c r="AE435" s="1" t="str">
        <f t="shared" si="61"/>
        <v>Sunday</v>
      </c>
      <c r="AF435" s="2">
        <v>0.87548611111111108</v>
      </c>
      <c r="AG435" s="2">
        <f t="shared" si="62"/>
        <v>0.875</v>
      </c>
      <c r="AH435" t="s">
        <v>25</v>
      </c>
    </row>
    <row r="436" spans="1:34" x14ac:dyDescent="0.25">
      <c r="A436">
        <v>1575691</v>
      </c>
      <c r="B436" t="s">
        <v>54</v>
      </c>
      <c r="E436">
        <v>53204</v>
      </c>
      <c r="F436" t="s">
        <v>20</v>
      </c>
      <c r="G436" t="s">
        <v>55</v>
      </c>
      <c r="H436">
        <v>11088</v>
      </c>
      <c r="I436" t="s">
        <v>81</v>
      </c>
      <c r="J436">
        <f>VLOOKUP(I436,Key!$A$1:$C$73,2,FALSE)</f>
        <v>43.058010000000003</v>
      </c>
      <c r="K436">
        <f>VLOOKUP(I436,Key!$A$1:$C$73,3,FALSE)</f>
        <v>-87.877300000000005</v>
      </c>
      <c r="L436" t="s">
        <v>81</v>
      </c>
      <c r="M436">
        <f>VLOOKUP(L436,Key!$A$1:$C$73,2,FALSE)</f>
        <v>43.058010000000003</v>
      </c>
      <c r="N436">
        <f>VLOOKUP(L436,Key!$A$1:$C$73,3,FALSE)</f>
        <v>-87.877300000000005</v>
      </c>
      <c r="O436">
        <v>34</v>
      </c>
      <c r="P436">
        <v>0</v>
      </c>
      <c r="Q436">
        <v>5.0999999999999996</v>
      </c>
      <c r="R436">
        <v>4.8</v>
      </c>
      <c r="S436">
        <v>204</v>
      </c>
      <c r="T436">
        <f t="shared" si="54"/>
        <v>-1</v>
      </c>
      <c r="U436" s="1">
        <v>42841</v>
      </c>
      <c r="V436" s="13">
        <f t="shared" si="55"/>
        <v>42826</v>
      </c>
      <c r="W436" s="14">
        <f t="shared" si="56"/>
        <v>42841</v>
      </c>
      <c r="X436" s="1" t="str">
        <f t="shared" si="57"/>
        <v>Sunday</v>
      </c>
      <c r="Y436" s="2">
        <v>0.85152777777777777</v>
      </c>
      <c r="Z436" s="2">
        <f t="shared" si="58"/>
        <v>0.83333333333333326</v>
      </c>
      <c r="AA436">
        <f>1</f>
        <v>1</v>
      </c>
      <c r="AB436" s="1">
        <v>42841</v>
      </c>
      <c r="AC436" s="13">
        <f t="shared" si="59"/>
        <v>42826</v>
      </c>
      <c r="AD436" s="14">
        <f t="shared" si="60"/>
        <v>42841</v>
      </c>
      <c r="AE436" s="1" t="str">
        <f t="shared" si="61"/>
        <v>Sunday</v>
      </c>
      <c r="AF436" s="2">
        <v>0.87549768518518523</v>
      </c>
      <c r="AG436" s="2">
        <f t="shared" si="62"/>
        <v>0.875</v>
      </c>
      <c r="AH436" t="s">
        <v>25</v>
      </c>
    </row>
    <row r="437" spans="1:34" x14ac:dyDescent="0.25">
      <c r="A437">
        <v>1575732</v>
      </c>
      <c r="B437" t="s">
        <v>54</v>
      </c>
      <c r="E437">
        <v>16849</v>
      </c>
      <c r="F437" t="s">
        <v>20</v>
      </c>
      <c r="G437" t="s">
        <v>55</v>
      </c>
      <c r="H437">
        <v>5477</v>
      </c>
      <c r="I437" t="s">
        <v>85</v>
      </c>
      <c r="J437">
        <f>VLOOKUP(I437,Key!$A$1:$C$73,2,FALSE)</f>
        <v>43.053040000000003</v>
      </c>
      <c r="K437">
        <f>VLOOKUP(I437,Key!$A$1:$C$73,3,FALSE)</f>
        <v>-87.897660000000002</v>
      </c>
      <c r="L437" t="s">
        <v>22</v>
      </c>
      <c r="M437">
        <f>VLOOKUP(L437,Key!$A$1:$C$73,2,FALSE)</f>
        <v>43.058619999999998</v>
      </c>
      <c r="N437">
        <f>VLOOKUP(L437,Key!$A$1:$C$73,3,FALSE)</f>
        <v>-87.885319999999993</v>
      </c>
      <c r="O437">
        <v>27</v>
      </c>
      <c r="P437">
        <v>3</v>
      </c>
      <c r="Q437">
        <v>4.0999999999999996</v>
      </c>
      <c r="R437">
        <v>3.8</v>
      </c>
      <c r="S437">
        <v>162</v>
      </c>
      <c r="T437">
        <f t="shared" si="54"/>
        <v>-1</v>
      </c>
      <c r="U437" s="1">
        <v>42836</v>
      </c>
      <c r="V437" s="13">
        <f t="shared" si="55"/>
        <v>42826</v>
      </c>
      <c r="W437" s="14">
        <f t="shared" si="56"/>
        <v>42836</v>
      </c>
      <c r="X437" s="1" t="str">
        <f t="shared" si="57"/>
        <v>Tuesday</v>
      </c>
      <c r="Y437" s="2">
        <v>0.8159953703703704</v>
      </c>
      <c r="Z437" s="2">
        <f t="shared" si="58"/>
        <v>0.83333333333333326</v>
      </c>
      <c r="AA437">
        <f>1</f>
        <v>1</v>
      </c>
      <c r="AB437" s="1">
        <v>42836</v>
      </c>
      <c r="AC437" s="13">
        <f t="shared" si="59"/>
        <v>42826</v>
      </c>
      <c r="AD437" s="14">
        <f t="shared" si="60"/>
        <v>42836</v>
      </c>
      <c r="AE437" s="1" t="str">
        <f t="shared" si="61"/>
        <v>Tuesday</v>
      </c>
      <c r="AF437" s="2">
        <v>0.83520833333333344</v>
      </c>
      <c r="AG437" s="2">
        <f t="shared" si="62"/>
        <v>0.83333333333333326</v>
      </c>
      <c r="AH437" t="s">
        <v>23</v>
      </c>
    </row>
    <row r="438" spans="1:34" x14ac:dyDescent="0.25">
      <c r="A438">
        <v>1576012</v>
      </c>
      <c r="B438" t="s">
        <v>54</v>
      </c>
      <c r="E438">
        <v>15101</v>
      </c>
      <c r="F438" t="s">
        <v>20</v>
      </c>
      <c r="G438" t="s">
        <v>55</v>
      </c>
      <c r="H438">
        <v>27</v>
      </c>
      <c r="I438" t="s">
        <v>84</v>
      </c>
      <c r="J438">
        <f>VLOOKUP(I438,Key!$A$1:$C$73,2,FALSE)</f>
        <v>43.040154000000001</v>
      </c>
      <c r="K438">
        <f>VLOOKUP(I438,Key!$A$1:$C$73,3,FALSE)</f>
        <v>-87.932113000000001</v>
      </c>
      <c r="L438" t="s">
        <v>28</v>
      </c>
      <c r="M438">
        <f>VLOOKUP(L438,Key!$A$1:$C$73,2,FALSE)</f>
        <v>43.038580000000003</v>
      </c>
      <c r="N438">
        <f>VLOOKUP(L438,Key!$A$1:$C$73,3,FALSE)</f>
        <v>-87.90934</v>
      </c>
      <c r="O438">
        <v>9</v>
      </c>
      <c r="P438">
        <v>3</v>
      </c>
      <c r="Q438">
        <v>1.4</v>
      </c>
      <c r="R438">
        <v>1.3</v>
      </c>
      <c r="S438">
        <v>54</v>
      </c>
      <c r="T438">
        <f t="shared" si="54"/>
        <v>-1</v>
      </c>
      <c r="U438" s="1">
        <v>42837</v>
      </c>
      <c r="V438" s="13">
        <f t="shared" si="55"/>
        <v>42826</v>
      </c>
      <c r="W438" s="14">
        <f t="shared" si="56"/>
        <v>42837</v>
      </c>
      <c r="X438" s="1" t="str">
        <f t="shared" si="57"/>
        <v>Wednesday</v>
      </c>
      <c r="Y438" s="2">
        <v>0.46875</v>
      </c>
      <c r="Z438" s="2">
        <f t="shared" si="58"/>
        <v>0.45833333333333331</v>
      </c>
      <c r="AA438">
        <f>1</f>
        <v>1</v>
      </c>
      <c r="AB438" s="1">
        <v>42837</v>
      </c>
      <c r="AC438" s="13">
        <f t="shared" si="59"/>
        <v>42826</v>
      </c>
      <c r="AD438" s="14">
        <f t="shared" si="60"/>
        <v>42837</v>
      </c>
      <c r="AE438" s="1" t="str">
        <f t="shared" si="61"/>
        <v>Wednesday</v>
      </c>
      <c r="AF438" s="2">
        <v>0.47500000000000003</v>
      </c>
      <c r="AG438" s="2">
        <f t="shared" si="62"/>
        <v>0.45833333333333331</v>
      </c>
      <c r="AH438" t="s">
        <v>23</v>
      </c>
    </row>
    <row r="439" spans="1:34" x14ac:dyDescent="0.25">
      <c r="A439">
        <v>1576491</v>
      </c>
      <c r="B439" t="s">
        <v>54</v>
      </c>
      <c r="E439">
        <v>53209</v>
      </c>
      <c r="F439" t="s">
        <v>20</v>
      </c>
      <c r="G439" t="s">
        <v>55</v>
      </c>
      <c r="H439">
        <v>152</v>
      </c>
      <c r="I439" t="s">
        <v>84</v>
      </c>
      <c r="J439">
        <f>VLOOKUP(I439,Key!$A$1:$C$73,2,FALSE)</f>
        <v>43.040154000000001</v>
      </c>
      <c r="K439">
        <f>VLOOKUP(I439,Key!$A$1:$C$73,3,FALSE)</f>
        <v>-87.932113000000001</v>
      </c>
      <c r="L439" t="s">
        <v>84</v>
      </c>
      <c r="M439">
        <f>VLOOKUP(L439,Key!$A$1:$C$73,2,FALSE)</f>
        <v>43.040154000000001</v>
      </c>
      <c r="N439">
        <f>VLOOKUP(L439,Key!$A$1:$C$73,3,FALSE)</f>
        <v>-87.932113000000001</v>
      </c>
      <c r="O439">
        <v>50</v>
      </c>
      <c r="P439">
        <v>0</v>
      </c>
      <c r="Q439">
        <v>7.5</v>
      </c>
      <c r="R439">
        <v>7.1</v>
      </c>
      <c r="S439">
        <v>300</v>
      </c>
      <c r="T439">
        <f t="shared" si="54"/>
        <v>-1</v>
      </c>
      <c r="U439" s="1">
        <v>42837</v>
      </c>
      <c r="V439" s="13">
        <f t="shared" si="55"/>
        <v>42826</v>
      </c>
      <c r="W439" s="14">
        <f t="shared" si="56"/>
        <v>42837</v>
      </c>
      <c r="X439" s="1" t="str">
        <f t="shared" si="57"/>
        <v>Wednesday</v>
      </c>
      <c r="Y439" s="2">
        <v>0.67615740740740737</v>
      </c>
      <c r="Z439" s="2">
        <f t="shared" si="58"/>
        <v>0.66666666666666663</v>
      </c>
      <c r="AA439">
        <f>1</f>
        <v>1</v>
      </c>
      <c r="AB439" s="1">
        <v>42837</v>
      </c>
      <c r="AC439" s="13">
        <f t="shared" si="59"/>
        <v>42826</v>
      </c>
      <c r="AD439" s="14">
        <f t="shared" si="60"/>
        <v>42837</v>
      </c>
      <c r="AE439" s="1" t="str">
        <f t="shared" si="61"/>
        <v>Wednesday</v>
      </c>
      <c r="AF439" s="2">
        <v>0.7107175925925926</v>
      </c>
      <c r="AG439" s="2">
        <f t="shared" si="62"/>
        <v>0.70833333333333326</v>
      </c>
      <c r="AH439" t="s">
        <v>25</v>
      </c>
    </row>
    <row r="440" spans="1:34" x14ac:dyDescent="0.25">
      <c r="A440">
        <v>1576601</v>
      </c>
      <c r="B440" t="s">
        <v>54</v>
      </c>
      <c r="F440" t="s">
        <v>20</v>
      </c>
      <c r="G440" t="s">
        <v>55</v>
      </c>
      <c r="H440">
        <v>11054</v>
      </c>
      <c r="I440" t="s">
        <v>38</v>
      </c>
      <c r="J440">
        <f>VLOOKUP(I440,Key!$A$1:$C$73,2,FALSE)</f>
        <v>43.038649999999997</v>
      </c>
      <c r="K440">
        <f>VLOOKUP(I440,Key!$A$1:$C$73,3,FALSE)</f>
        <v>-87.921930000000003</v>
      </c>
      <c r="L440" t="s">
        <v>38</v>
      </c>
      <c r="M440">
        <f>VLOOKUP(L440,Key!$A$1:$C$73,2,FALSE)</f>
        <v>43.038649999999997</v>
      </c>
      <c r="N440">
        <f>VLOOKUP(L440,Key!$A$1:$C$73,3,FALSE)</f>
        <v>-87.921930000000003</v>
      </c>
      <c r="O440">
        <v>88</v>
      </c>
      <c r="P440">
        <v>9</v>
      </c>
      <c r="Q440">
        <v>13.2</v>
      </c>
      <c r="R440">
        <v>12.5</v>
      </c>
      <c r="S440">
        <v>528</v>
      </c>
      <c r="T440">
        <f t="shared" si="54"/>
        <v>-1</v>
      </c>
      <c r="U440" s="1">
        <v>42837</v>
      </c>
      <c r="V440" s="13">
        <f t="shared" si="55"/>
        <v>42826</v>
      </c>
      <c r="W440" s="14">
        <f t="shared" si="56"/>
        <v>42837</v>
      </c>
      <c r="X440" s="1" t="str">
        <f t="shared" si="57"/>
        <v>Wednesday</v>
      </c>
      <c r="Y440" s="2">
        <v>0.71908564814814813</v>
      </c>
      <c r="Z440" s="2">
        <f t="shared" si="58"/>
        <v>0.70833333333333326</v>
      </c>
      <c r="AA440">
        <f>1</f>
        <v>1</v>
      </c>
      <c r="AB440" s="1">
        <v>42837</v>
      </c>
      <c r="AC440" s="13">
        <f t="shared" si="59"/>
        <v>42826</v>
      </c>
      <c r="AD440" s="14">
        <f t="shared" si="60"/>
        <v>42837</v>
      </c>
      <c r="AE440" s="1" t="str">
        <f t="shared" si="61"/>
        <v>Wednesday</v>
      </c>
      <c r="AF440" s="2">
        <v>0.78040509259259261</v>
      </c>
      <c r="AG440" s="2">
        <f t="shared" si="62"/>
        <v>0.79166666666666663</v>
      </c>
      <c r="AH440" t="s">
        <v>25</v>
      </c>
    </row>
    <row r="441" spans="1:34" x14ac:dyDescent="0.25">
      <c r="A441">
        <v>1576612</v>
      </c>
      <c r="B441" t="s">
        <v>54</v>
      </c>
      <c r="F441" t="s">
        <v>20</v>
      </c>
      <c r="G441" t="s">
        <v>55</v>
      </c>
      <c r="H441">
        <v>318</v>
      </c>
      <c r="I441" t="s">
        <v>38</v>
      </c>
      <c r="J441">
        <f>VLOOKUP(I441,Key!$A$1:$C$73,2,FALSE)</f>
        <v>43.038649999999997</v>
      </c>
      <c r="K441">
        <f>VLOOKUP(I441,Key!$A$1:$C$73,3,FALSE)</f>
        <v>-87.921930000000003</v>
      </c>
      <c r="L441" t="s">
        <v>40</v>
      </c>
      <c r="M441">
        <f>VLOOKUP(L441,Key!$A$1:$C$73,2,FALSE)</f>
        <v>43.06033</v>
      </c>
      <c r="N441">
        <f>VLOOKUP(L441,Key!$A$1:$C$73,3,FALSE)</f>
        <v>-87.89546</v>
      </c>
      <c r="O441">
        <v>40</v>
      </c>
      <c r="P441">
        <v>3</v>
      </c>
      <c r="Q441">
        <v>6</v>
      </c>
      <c r="R441">
        <v>5.7</v>
      </c>
      <c r="S441">
        <v>240</v>
      </c>
      <c r="T441">
        <f t="shared" si="54"/>
        <v>-1</v>
      </c>
      <c r="U441" s="1">
        <v>42837</v>
      </c>
      <c r="V441" s="13">
        <f t="shared" si="55"/>
        <v>42826</v>
      </c>
      <c r="W441" s="14">
        <f t="shared" si="56"/>
        <v>42837</v>
      </c>
      <c r="X441" s="1" t="str">
        <f t="shared" si="57"/>
        <v>Wednesday</v>
      </c>
      <c r="Y441" s="2">
        <v>0.72136574074074078</v>
      </c>
      <c r="Z441" s="2">
        <f t="shared" si="58"/>
        <v>0.70833333333333326</v>
      </c>
      <c r="AA441">
        <f>1</f>
        <v>1</v>
      </c>
      <c r="AB441" s="1">
        <v>42837</v>
      </c>
      <c r="AC441" s="13">
        <f t="shared" si="59"/>
        <v>42826</v>
      </c>
      <c r="AD441" s="14">
        <f t="shared" si="60"/>
        <v>42837</v>
      </c>
      <c r="AE441" s="1" t="str">
        <f t="shared" si="61"/>
        <v>Wednesday</v>
      </c>
      <c r="AF441" s="2">
        <v>0.74894675925925924</v>
      </c>
      <c r="AG441" s="2">
        <f t="shared" si="62"/>
        <v>0.75</v>
      </c>
      <c r="AH441" t="s">
        <v>23</v>
      </c>
    </row>
    <row r="442" spans="1:34" x14ac:dyDescent="0.25">
      <c r="A442">
        <v>1576916</v>
      </c>
      <c r="B442" t="s">
        <v>54</v>
      </c>
      <c r="E442">
        <v>53202</v>
      </c>
      <c r="F442" t="s">
        <v>20</v>
      </c>
      <c r="G442" t="s">
        <v>55</v>
      </c>
      <c r="H442">
        <v>5508</v>
      </c>
      <c r="I442" t="s">
        <v>34</v>
      </c>
      <c r="J442">
        <f>VLOOKUP(I442,Key!$A$1:$C$73,2,FALSE)</f>
        <v>43.05097</v>
      </c>
      <c r="K442">
        <f>VLOOKUP(I442,Key!$A$1:$C$73,3,FALSE)</f>
        <v>-87.906440000000003</v>
      </c>
      <c r="L442" t="s">
        <v>85</v>
      </c>
      <c r="M442">
        <f>VLOOKUP(L442,Key!$A$1:$C$73,2,FALSE)</f>
        <v>43.053040000000003</v>
      </c>
      <c r="N442">
        <f>VLOOKUP(L442,Key!$A$1:$C$73,3,FALSE)</f>
        <v>-87.897660000000002</v>
      </c>
      <c r="O442">
        <v>6</v>
      </c>
      <c r="P442">
        <v>3</v>
      </c>
      <c r="Q442">
        <v>0.9</v>
      </c>
      <c r="R442">
        <v>0.9</v>
      </c>
      <c r="S442">
        <v>36</v>
      </c>
      <c r="T442">
        <f t="shared" si="54"/>
        <v>-1</v>
      </c>
      <c r="U442" s="1">
        <v>42837</v>
      </c>
      <c r="V442" s="13">
        <f t="shared" si="55"/>
        <v>42826</v>
      </c>
      <c r="W442" s="14">
        <f t="shared" si="56"/>
        <v>42837</v>
      </c>
      <c r="X442" s="1" t="str">
        <f t="shared" si="57"/>
        <v>Wednesday</v>
      </c>
      <c r="Y442" s="2">
        <v>0.91872685185185177</v>
      </c>
      <c r="Z442" s="2">
        <f t="shared" si="58"/>
        <v>0.91666666666666663</v>
      </c>
      <c r="AA442">
        <f>1</f>
        <v>1</v>
      </c>
      <c r="AB442" s="1">
        <v>42837</v>
      </c>
      <c r="AC442" s="13">
        <f t="shared" si="59"/>
        <v>42826</v>
      </c>
      <c r="AD442" s="14">
        <f t="shared" si="60"/>
        <v>42837</v>
      </c>
      <c r="AE442" s="1" t="str">
        <f t="shared" si="61"/>
        <v>Wednesday</v>
      </c>
      <c r="AF442" s="2">
        <v>0.9228587962962963</v>
      </c>
      <c r="AG442" s="2">
        <f t="shared" si="62"/>
        <v>0.91666666666666663</v>
      </c>
      <c r="AH442" t="s">
        <v>23</v>
      </c>
    </row>
    <row r="443" spans="1:34" x14ac:dyDescent="0.25">
      <c r="A443">
        <v>1576916</v>
      </c>
      <c r="B443" t="s">
        <v>54</v>
      </c>
      <c r="E443">
        <v>53202</v>
      </c>
      <c r="F443" t="s">
        <v>20</v>
      </c>
      <c r="G443" t="s">
        <v>55</v>
      </c>
      <c r="H443">
        <v>23</v>
      </c>
      <c r="I443" t="s">
        <v>85</v>
      </c>
      <c r="J443">
        <f>VLOOKUP(I443,Key!$A$1:$C$73,2,FALSE)</f>
        <v>43.053040000000003</v>
      </c>
      <c r="K443">
        <f>VLOOKUP(I443,Key!$A$1:$C$73,3,FALSE)</f>
        <v>-87.897660000000002</v>
      </c>
      <c r="L443" t="s">
        <v>85</v>
      </c>
      <c r="M443">
        <f>VLOOKUP(L443,Key!$A$1:$C$73,2,FALSE)</f>
        <v>43.053040000000003</v>
      </c>
      <c r="N443">
        <f>VLOOKUP(L443,Key!$A$1:$C$73,3,FALSE)</f>
        <v>-87.897660000000002</v>
      </c>
      <c r="O443">
        <v>58</v>
      </c>
      <c r="P443">
        <v>6</v>
      </c>
      <c r="Q443">
        <v>8.6999999999999993</v>
      </c>
      <c r="R443">
        <v>8.3000000000000007</v>
      </c>
      <c r="S443">
        <v>348</v>
      </c>
      <c r="T443">
        <f t="shared" si="54"/>
        <v>-1</v>
      </c>
      <c r="U443" s="1">
        <v>42843</v>
      </c>
      <c r="V443" s="13">
        <f t="shared" si="55"/>
        <v>42826</v>
      </c>
      <c r="W443" s="14">
        <f t="shared" si="56"/>
        <v>42843</v>
      </c>
      <c r="X443" s="1" t="str">
        <f t="shared" si="57"/>
        <v>Tuesday</v>
      </c>
      <c r="Y443" s="2">
        <v>0.94217592592592592</v>
      </c>
      <c r="Z443" s="2">
        <f t="shared" si="58"/>
        <v>0.95833333333333326</v>
      </c>
      <c r="AA443">
        <f>1</f>
        <v>1</v>
      </c>
      <c r="AB443" s="1">
        <v>42843</v>
      </c>
      <c r="AC443" s="13">
        <f t="shared" si="59"/>
        <v>42826</v>
      </c>
      <c r="AD443" s="14">
        <f t="shared" si="60"/>
        <v>42843</v>
      </c>
      <c r="AE443" s="1" t="str">
        <f t="shared" si="61"/>
        <v>Tuesday</v>
      </c>
      <c r="AF443" s="2">
        <v>0.98261574074074076</v>
      </c>
      <c r="AG443" s="2">
        <f t="shared" si="62"/>
        <v>1</v>
      </c>
      <c r="AH443" t="s">
        <v>25</v>
      </c>
    </row>
    <row r="444" spans="1:34" x14ac:dyDescent="0.25">
      <c r="A444">
        <v>1577699</v>
      </c>
      <c r="B444" t="s">
        <v>54</v>
      </c>
      <c r="E444">
        <v>19341</v>
      </c>
      <c r="F444" t="s">
        <v>20</v>
      </c>
      <c r="G444" t="s">
        <v>55</v>
      </c>
      <c r="H444">
        <v>5502</v>
      </c>
      <c r="I444" t="s">
        <v>84</v>
      </c>
      <c r="J444">
        <f>VLOOKUP(I444,Key!$A$1:$C$73,2,FALSE)</f>
        <v>43.040154000000001</v>
      </c>
      <c r="K444">
        <f>VLOOKUP(I444,Key!$A$1:$C$73,3,FALSE)</f>
        <v>-87.932113000000001</v>
      </c>
      <c r="L444" t="s">
        <v>36</v>
      </c>
      <c r="M444">
        <f>VLOOKUP(L444,Key!$A$1:$C$73,2,FALSE)</f>
        <v>43.03519</v>
      </c>
      <c r="N444">
        <f>VLOOKUP(L444,Key!$A$1:$C$73,3,FALSE)</f>
        <v>-87.907390000000007</v>
      </c>
      <c r="O444">
        <v>17</v>
      </c>
      <c r="P444">
        <v>0</v>
      </c>
      <c r="Q444">
        <v>2.6</v>
      </c>
      <c r="R444">
        <v>2.4</v>
      </c>
      <c r="S444">
        <v>102</v>
      </c>
      <c r="T444">
        <f t="shared" si="54"/>
        <v>-1</v>
      </c>
      <c r="U444" s="1">
        <v>42838</v>
      </c>
      <c r="V444" s="13">
        <f t="shared" si="55"/>
        <v>42826</v>
      </c>
      <c r="W444" s="14">
        <f t="shared" si="56"/>
        <v>42838</v>
      </c>
      <c r="X444" s="1" t="str">
        <f t="shared" si="57"/>
        <v>Thursday</v>
      </c>
      <c r="Y444" s="2">
        <v>0.67670138888888898</v>
      </c>
      <c r="Z444" s="2">
        <f t="shared" si="58"/>
        <v>0.66666666666666663</v>
      </c>
      <c r="AA444">
        <f>1</f>
        <v>1</v>
      </c>
      <c r="AB444" s="1">
        <v>42838</v>
      </c>
      <c r="AC444" s="13">
        <f t="shared" si="59"/>
        <v>42826</v>
      </c>
      <c r="AD444" s="14">
        <f t="shared" si="60"/>
        <v>42838</v>
      </c>
      <c r="AE444" s="1" t="str">
        <f t="shared" si="61"/>
        <v>Thursday</v>
      </c>
      <c r="AF444" s="2">
        <v>0.68840277777777781</v>
      </c>
      <c r="AG444" s="2">
        <f t="shared" si="62"/>
        <v>0.70833333333333326</v>
      </c>
      <c r="AH444" t="s">
        <v>23</v>
      </c>
    </row>
    <row r="445" spans="1:34" x14ac:dyDescent="0.25">
      <c r="A445">
        <v>1577904</v>
      </c>
      <c r="B445" t="s">
        <v>54</v>
      </c>
      <c r="E445">
        <v>53149</v>
      </c>
      <c r="F445" t="s">
        <v>20</v>
      </c>
      <c r="G445" t="s">
        <v>55</v>
      </c>
      <c r="H445">
        <v>132</v>
      </c>
      <c r="I445" t="s">
        <v>79</v>
      </c>
      <c r="J445">
        <f>VLOOKUP(I445,Key!$A$1:$C$73,2,FALSE)</f>
        <v>43.04804</v>
      </c>
      <c r="K445">
        <f>VLOOKUP(I445,Key!$A$1:$C$73,3,FALSE)</f>
        <v>-87.896720000000002</v>
      </c>
      <c r="L445" t="s">
        <v>79</v>
      </c>
      <c r="M445">
        <f>VLOOKUP(L445,Key!$A$1:$C$73,2,FALSE)</f>
        <v>43.04804</v>
      </c>
      <c r="N445">
        <f>VLOOKUP(L445,Key!$A$1:$C$73,3,FALSE)</f>
        <v>-87.896720000000002</v>
      </c>
      <c r="O445">
        <v>106</v>
      </c>
      <c r="P445">
        <v>9</v>
      </c>
      <c r="Q445">
        <v>15.9</v>
      </c>
      <c r="R445">
        <v>15.1</v>
      </c>
      <c r="S445">
        <v>636</v>
      </c>
      <c r="T445">
        <f t="shared" si="54"/>
        <v>-1</v>
      </c>
      <c r="U445" s="1">
        <v>42838</v>
      </c>
      <c r="V445" s="13">
        <f t="shared" si="55"/>
        <v>42826</v>
      </c>
      <c r="W445" s="14">
        <f t="shared" si="56"/>
        <v>42838</v>
      </c>
      <c r="X445" s="1" t="str">
        <f t="shared" si="57"/>
        <v>Thursday</v>
      </c>
      <c r="Y445" s="2">
        <v>0.76722222222222225</v>
      </c>
      <c r="Z445" s="2">
        <f t="shared" si="58"/>
        <v>0.75</v>
      </c>
      <c r="AA445">
        <f>1</f>
        <v>1</v>
      </c>
      <c r="AB445" s="1">
        <v>42838</v>
      </c>
      <c r="AC445" s="13">
        <f t="shared" si="59"/>
        <v>42826</v>
      </c>
      <c r="AD445" s="14">
        <f t="shared" si="60"/>
        <v>42838</v>
      </c>
      <c r="AE445" s="1" t="str">
        <f t="shared" si="61"/>
        <v>Thursday</v>
      </c>
      <c r="AF445" s="2">
        <v>0.84046296296296286</v>
      </c>
      <c r="AG445" s="2">
        <f t="shared" si="62"/>
        <v>0.83333333333333326</v>
      </c>
      <c r="AH445" t="s">
        <v>25</v>
      </c>
    </row>
    <row r="446" spans="1:34" x14ac:dyDescent="0.25">
      <c r="A446">
        <v>1578057</v>
      </c>
      <c r="B446" t="s">
        <v>54</v>
      </c>
      <c r="E446">
        <v>53227</v>
      </c>
      <c r="F446" t="s">
        <v>20</v>
      </c>
      <c r="G446" t="s">
        <v>55</v>
      </c>
      <c r="H446">
        <v>11079</v>
      </c>
      <c r="I446" t="s">
        <v>28</v>
      </c>
      <c r="J446">
        <f>VLOOKUP(I446,Key!$A$1:$C$73,2,FALSE)</f>
        <v>43.038580000000003</v>
      </c>
      <c r="K446">
        <f>VLOOKUP(I446,Key!$A$1:$C$73,3,FALSE)</f>
        <v>-87.90934</v>
      </c>
      <c r="L446" t="s">
        <v>77</v>
      </c>
      <c r="M446">
        <f>VLOOKUP(L446,Key!$A$1:$C$73,2,FALSE)</f>
        <v>43.036900000000003</v>
      </c>
      <c r="N446">
        <f>VLOOKUP(L446,Key!$A$1:$C$73,3,FALSE)</f>
        <v>-87.89667</v>
      </c>
      <c r="O446">
        <v>25</v>
      </c>
      <c r="P446">
        <v>0</v>
      </c>
      <c r="Q446">
        <v>3.8</v>
      </c>
      <c r="R446">
        <v>3.6</v>
      </c>
      <c r="S446">
        <v>150</v>
      </c>
      <c r="T446">
        <f t="shared" si="54"/>
        <v>-1</v>
      </c>
      <c r="U446" s="1">
        <v>42839</v>
      </c>
      <c r="V446" s="13">
        <f t="shared" si="55"/>
        <v>42826</v>
      </c>
      <c r="W446" s="14">
        <f t="shared" si="56"/>
        <v>42839</v>
      </c>
      <c r="X446" s="1" t="str">
        <f t="shared" si="57"/>
        <v>Friday</v>
      </c>
      <c r="Y446" s="2">
        <v>0.72021990740740749</v>
      </c>
      <c r="Z446" s="2">
        <f t="shared" si="58"/>
        <v>0.70833333333333326</v>
      </c>
      <c r="AA446">
        <f>1</f>
        <v>1</v>
      </c>
      <c r="AB446" s="1">
        <v>42839</v>
      </c>
      <c r="AC446" s="13">
        <f t="shared" si="59"/>
        <v>42826</v>
      </c>
      <c r="AD446" s="14">
        <f t="shared" si="60"/>
        <v>42839</v>
      </c>
      <c r="AE446" s="1" t="str">
        <f t="shared" si="61"/>
        <v>Friday</v>
      </c>
      <c r="AF446" s="2">
        <v>0.73766203703703714</v>
      </c>
      <c r="AG446" s="2">
        <f t="shared" si="62"/>
        <v>0.75</v>
      </c>
      <c r="AH446" t="s">
        <v>23</v>
      </c>
    </row>
    <row r="447" spans="1:34" x14ac:dyDescent="0.25">
      <c r="A447">
        <v>1578057</v>
      </c>
      <c r="B447" t="s">
        <v>54</v>
      </c>
      <c r="E447">
        <v>53227</v>
      </c>
      <c r="F447" t="s">
        <v>20</v>
      </c>
      <c r="G447" t="s">
        <v>55</v>
      </c>
      <c r="H447">
        <v>5469</v>
      </c>
      <c r="I447" t="s">
        <v>28</v>
      </c>
      <c r="J447">
        <f>VLOOKUP(I447,Key!$A$1:$C$73,2,FALSE)</f>
        <v>43.038580000000003</v>
      </c>
      <c r="K447">
        <f>VLOOKUP(I447,Key!$A$1:$C$73,3,FALSE)</f>
        <v>-87.90934</v>
      </c>
      <c r="L447" t="s">
        <v>77</v>
      </c>
      <c r="M447">
        <f>VLOOKUP(L447,Key!$A$1:$C$73,2,FALSE)</f>
        <v>43.036900000000003</v>
      </c>
      <c r="N447">
        <f>VLOOKUP(L447,Key!$A$1:$C$73,3,FALSE)</f>
        <v>-87.89667</v>
      </c>
      <c r="O447">
        <v>23</v>
      </c>
      <c r="P447">
        <v>0</v>
      </c>
      <c r="Q447">
        <v>3.5</v>
      </c>
      <c r="R447">
        <v>3.3</v>
      </c>
      <c r="S447">
        <v>138</v>
      </c>
      <c r="T447">
        <f t="shared" si="54"/>
        <v>-1</v>
      </c>
      <c r="U447" s="1">
        <v>42839</v>
      </c>
      <c r="V447" s="13">
        <f t="shared" si="55"/>
        <v>42826</v>
      </c>
      <c r="W447" s="14">
        <f t="shared" si="56"/>
        <v>42839</v>
      </c>
      <c r="X447" s="1" t="str">
        <f t="shared" si="57"/>
        <v>Friday</v>
      </c>
      <c r="Y447" s="2">
        <v>0.72105324074074073</v>
      </c>
      <c r="Z447" s="2">
        <f t="shared" si="58"/>
        <v>0.70833333333333326</v>
      </c>
      <c r="AA447">
        <f>1</f>
        <v>1</v>
      </c>
      <c r="AB447" s="1">
        <v>42839</v>
      </c>
      <c r="AC447" s="13">
        <f t="shared" si="59"/>
        <v>42826</v>
      </c>
      <c r="AD447" s="14">
        <f t="shared" si="60"/>
        <v>42839</v>
      </c>
      <c r="AE447" s="1" t="str">
        <f t="shared" si="61"/>
        <v>Friday</v>
      </c>
      <c r="AF447" s="2">
        <v>0.73731481481481476</v>
      </c>
      <c r="AG447" s="2">
        <f t="shared" si="62"/>
        <v>0.75</v>
      </c>
      <c r="AH447" t="s">
        <v>23</v>
      </c>
    </row>
    <row r="448" spans="1:34" x14ac:dyDescent="0.25">
      <c r="A448">
        <v>1578208</v>
      </c>
      <c r="B448" t="s">
        <v>54</v>
      </c>
      <c r="E448">
        <v>53212</v>
      </c>
      <c r="F448" t="s">
        <v>20</v>
      </c>
      <c r="G448" t="s">
        <v>55</v>
      </c>
      <c r="H448">
        <v>11090</v>
      </c>
      <c r="I448" t="s">
        <v>85</v>
      </c>
      <c r="J448">
        <f>VLOOKUP(I448,Key!$A$1:$C$73,2,FALSE)</f>
        <v>43.053040000000003</v>
      </c>
      <c r="K448">
        <f>VLOOKUP(I448,Key!$A$1:$C$73,3,FALSE)</f>
        <v>-87.897660000000002</v>
      </c>
      <c r="L448" t="s">
        <v>34</v>
      </c>
      <c r="M448">
        <f>VLOOKUP(L448,Key!$A$1:$C$73,2,FALSE)</f>
        <v>43.05097</v>
      </c>
      <c r="N448">
        <f>VLOOKUP(L448,Key!$A$1:$C$73,3,FALSE)</f>
        <v>-87.906440000000003</v>
      </c>
      <c r="O448">
        <v>26</v>
      </c>
      <c r="P448">
        <v>3</v>
      </c>
      <c r="Q448">
        <v>3.9</v>
      </c>
      <c r="R448">
        <v>3.7</v>
      </c>
      <c r="S448">
        <v>156</v>
      </c>
      <c r="T448">
        <f t="shared" si="54"/>
        <v>-1</v>
      </c>
      <c r="U448" s="1">
        <v>42846</v>
      </c>
      <c r="V448" s="13">
        <f t="shared" si="55"/>
        <v>42826</v>
      </c>
      <c r="W448" s="14">
        <f t="shared" si="56"/>
        <v>42846</v>
      </c>
      <c r="X448" s="1" t="str">
        <f t="shared" si="57"/>
        <v>Friday</v>
      </c>
      <c r="Y448" s="2">
        <v>9.07175925925926E-2</v>
      </c>
      <c r="Z448" s="2">
        <f t="shared" si="58"/>
        <v>8.3333333333333329E-2</v>
      </c>
      <c r="AA448">
        <f>1</f>
        <v>1</v>
      </c>
      <c r="AB448" s="1">
        <v>42846</v>
      </c>
      <c r="AC448" s="13">
        <f t="shared" si="59"/>
        <v>42826</v>
      </c>
      <c r="AD448" s="14">
        <f t="shared" si="60"/>
        <v>42846</v>
      </c>
      <c r="AE448" s="1" t="str">
        <f t="shared" si="61"/>
        <v>Friday</v>
      </c>
      <c r="AF448" s="2">
        <v>0.10842592592592593</v>
      </c>
      <c r="AG448" s="2">
        <f t="shared" si="62"/>
        <v>0.125</v>
      </c>
      <c r="AH448" t="s">
        <v>23</v>
      </c>
    </row>
    <row r="449" spans="1:34" x14ac:dyDescent="0.25">
      <c r="A449">
        <v>1578208</v>
      </c>
      <c r="B449" t="s">
        <v>54</v>
      </c>
      <c r="E449">
        <v>53212</v>
      </c>
      <c r="F449" t="s">
        <v>20</v>
      </c>
      <c r="G449" t="s">
        <v>55</v>
      </c>
      <c r="H449">
        <v>5</v>
      </c>
      <c r="I449" t="s">
        <v>85</v>
      </c>
      <c r="J449">
        <f>VLOOKUP(I449,Key!$A$1:$C$73,2,FALSE)</f>
        <v>43.053040000000003</v>
      </c>
      <c r="K449">
        <f>VLOOKUP(I449,Key!$A$1:$C$73,3,FALSE)</f>
        <v>-87.897660000000002</v>
      </c>
      <c r="L449" t="s">
        <v>86</v>
      </c>
      <c r="M449">
        <f>VLOOKUP(L449,Key!$A$1:$C$73,2,FALSE)</f>
        <v>43.052549999999997</v>
      </c>
      <c r="N449">
        <f>VLOOKUP(L449,Key!$A$1:$C$73,3,FALSE)</f>
        <v>-87.909329999999997</v>
      </c>
      <c r="O449">
        <v>32</v>
      </c>
      <c r="P449">
        <v>3</v>
      </c>
      <c r="Q449">
        <v>4.8</v>
      </c>
      <c r="R449">
        <v>4.5999999999999996</v>
      </c>
      <c r="S449">
        <v>192</v>
      </c>
      <c r="T449">
        <f t="shared" si="54"/>
        <v>-1</v>
      </c>
      <c r="U449" s="1">
        <v>42846</v>
      </c>
      <c r="V449" s="13">
        <f t="shared" si="55"/>
        <v>42826</v>
      </c>
      <c r="W449" s="14">
        <f t="shared" si="56"/>
        <v>42846</v>
      </c>
      <c r="X449" s="1" t="str">
        <f t="shared" si="57"/>
        <v>Friday</v>
      </c>
      <c r="Y449" s="2">
        <v>8.8125000000000009E-2</v>
      </c>
      <c r="Z449" s="2">
        <f t="shared" si="58"/>
        <v>8.3333333333333329E-2</v>
      </c>
      <c r="AA449">
        <f>1</f>
        <v>1</v>
      </c>
      <c r="AB449" s="1">
        <v>42846</v>
      </c>
      <c r="AC449" s="13">
        <f t="shared" si="59"/>
        <v>42826</v>
      </c>
      <c r="AD449" s="14">
        <f t="shared" si="60"/>
        <v>42846</v>
      </c>
      <c r="AE449" s="1" t="str">
        <f t="shared" si="61"/>
        <v>Friday</v>
      </c>
      <c r="AF449" s="2">
        <v>0.11031249999999999</v>
      </c>
      <c r="AG449" s="2">
        <f t="shared" si="62"/>
        <v>0.125</v>
      </c>
      <c r="AH449" t="s">
        <v>23</v>
      </c>
    </row>
    <row r="450" spans="1:34" x14ac:dyDescent="0.25">
      <c r="A450">
        <v>1578530</v>
      </c>
      <c r="B450" t="s">
        <v>54</v>
      </c>
      <c r="E450">
        <v>53213</v>
      </c>
      <c r="F450" t="s">
        <v>20</v>
      </c>
      <c r="G450" t="s">
        <v>55</v>
      </c>
      <c r="H450">
        <v>5515</v>
      </c>
      <c r="I450" t="s">
        <v>82</v>
      </c>
      <c r="J450">
        <f>VLOOKUP(I450,Key!$A$1:$C$73,2,FALSE)</f>
        <v>43.040349999999997</v>
      </c>
      <c r="K450">
        <f>VLOOKUP(I450,Key!$A$1:$C$73,3,FALSE)</f>
        <v>-87.920760000000001</v>
      </c>
      <c r="L450" t="s">
        <v>82</v>
      </c>
      <c r="M450">
        <f>VLOOKUP(L450,Key!$A$1:$C$73,2,FALSE)</f>
        <v>43.040349999999997</v>
      </c>
      <c r="N450">
        <f>VLOOKUP(L450,Key!$A$1:$C$73,3,FALSE)</f>
        <v>-87.920760000000001</v>
      </c>
      <c r="O450">
        <v>11</v>
      </c>
      <c r="P450">
        <v>0</v>
      </c>
      <c r="Q450">
        <v>1.7</v>
      </c>
      <c r="R450">
        <v>1.6</v>
      </c>
      <c r="S450">
        <v>66</v>
      </c>
      <c r="T450">
        <f t="shared" ref="T450:T513" si="63">-1</f>
        <v>-1</v>
      </c>
      <c r="U450" s="1">
        <v>42839</v>
      </c>
      <c r="V450" s="13">
        <f t="shared" ref="V450:V513" si="64">DATE(YEAR(U450), MONTH(U450), 1)</f>
        <v>42826</v>
      </c>
      <c r="W450" s="14">
        <f t="shared" ref="W450:W513" si="65">U450</f>
        <v>42839</v>
      </c>
      <c r="X450" s="1" t="str">
        <f t="shared" ref="X450:X513" si="66">TEXT(W450,"dddd")</f>
        <v>Friday</v>
      </c>
      <c r="Y450" s="2">
        <v>0.47046296296296292</v>
      </c>
      <c r="Z450" s="2">
        <f t="shared" ref="Z450:Z513" si="67">MROUND(Y450, "1:00")</f>
        <v>0.45833333333333331</v>
      </c>
      <c r="AA450">
        <f>1</f>
        <v>1</v>
      </c>
      <c r="AB450" s="1">
        <v>42839</v>
      </c>
      <c r="AC450" s="13">
        <f t="shared" ref="AC450:AC513" si="68">DATE(YEAR(AB450), MONTH(AB450), 1)</f>
        <v>42826</v>
      </c>
      <c r="AD450" s="14">
        <f t="shared" ref="AD450:AD513" si="69">AB450</f>
        <v>42839</v>
      </c>
      <c r="AE450" s="1" t="str">
        <f t="shared" ref="AE450:AE513" si="70">TEXT(AD450,"dddd")</f>
        <v>Friday</v>
      </c>
      <c r="AF450" s="2">
        <v>0.47799768518518521</v>
      </c>
      <c r="AG450" s="2">
        <f t="shared" ref="AG450:AG513" si="71">MROUND(AF450, "1:00")</f>
        <v>0.45833333333333331</v>
      </c>
      <c r="AH450" t="s">
        <v>25</v>
      </c>
    </row>
    <row r="451" spans="1:34" x14ac:dyDescent="0.25">
      <c r="A451">
        <v>1578538</v>
      </c>
      <c r="B451" t="s">
        <v>54</v>
      </c>
      <c r="E451">
        <v>60056</v>
      </c>
      <c r="F451" t="s">
        <v>20</v>
      </c>
      <c r="G451" t="s">
        <v>55</v>
      </c>
      <c r="H451">
        <v>342</v>
      </c>
      <c r="I451" t="s">
        <v>62</v>
      </c>
      <c r="J451">
        <f>VLOOKUP(I451,Key!$A$1:$C$73,2,FALSE)</f>
        <v>43.052460000000004</v>
      </c>
      <c r="K451">
        <f>VLOOKUP(I451,Key!$A$1:$C$73,3,FALSE)</f>
        <v>-87.891000000000005</v>
      </c>
      <c r="L451" t="s">
        <v>77</v>
      </c>
      <c r="M451">
        <f>VLOOKUP(L451,Key!$A$1:$C$73,2,FALSE)</f>
        <v>43.036900000000003</v>
      </c>
      <c r="N451">
        <f>VLOOKUP(L451,Key!$A$1:$C$73,3,FALSE)</f>
        <v>-87.89667</v>
      </c>
      <c r="O451">
        <v>21</v>
      </c>
      <c r="P451">
        <v>0</v>
      </c>
      <c r="Q451">
        <v>3.2</v>
      </c>
      <c r="R451">
        <v>3</v>
      </c>
      <c r="S451">
        <v>126</v>
      </c>
      <c r="T451">
        <f t="shared" si="63"/>
        <v>-1</v>
      </c>
      <c r="U451" s="1">
        <v>42839</v>
      </c>
      <c r="V451" s="13">
        <f t="shared" si="64"/>
        <v>42826</v>
      </c>
      <c r="W451" s="14">
        <f t="shared" si="65"/>
        <v>42839</v>
      </c>
      <c r="X451" s="1" t="str">
        <f t="shared" si="66"/>
        <v>Friday</v>
      </c>
      <c r="Y451" s="2">
        <v>0.4724652777777778</v>
      </c>
      <c r="Z451" s="2">
        <f t="shared" si="67"/>
        <v>0.45833333333333331</v>
      </c>
      <c r="AA451">
        <f>1</f>
        <v>1</v>
      </c>
      <c r="AB451" s="1">
        <v>42839</v>
      </c>
      <c r="AC451" s="13">
        <f t="shared" si="68"/>
        <v>42826</v>
      </c>
      <c r="AD451" s="14">
        <f t="shared" si="69"/>
        <v>42839</v>
      </c>
      <c r="AE451" s="1" t="str">
        <f t="shared" si="70"/>
        <v>Friday</v>
      </c>
      <c r="AF451" s="2">
        <v>0.48688657407407404</v>
      </c>
      <c r="AG451" s="2">
        <f t="shared" si="71"/>
        <v>0.5</v>
      </c>
      <c r="AH451" t="s">
        <v>23</v>
      </c>
    </row>
    <row r="452" spans="1:34" x14ac:dyDescent="0.25">
      <c r="A452">
        <v>1578714</v>
      </c>
      <c r="B452" t="s">
        <v>54</v>
      </c>
      <c r="E452">
        <v>53150</v>
      </c>
      <c r="F452" t="s">
        <v>20</v>
      </c>
      <c r="G452" t="s">
        <v>55</v>
      </c>
      <c r="H452">
        <v>11152</v>
      </c>
      <c r="I452" t="s">
        <v>44</v>
      </c>
      <c r="J452">
        <f>VLOOKUP(I452,Key!$A$1:$C$73,2,FALSE)</f>
        <v>43.03886</v>
      </c>
      <c r="K452">
        <f>VLOOKUP(I452,Key!$A$1:$C$73,3,FALSE)</f>
        <v>-87.902720000000002</v>
      </c>
      <c r="L452" t="s">
        <v>42</v>
      </c>
      <c r="M452">
        <f>VLOOKUP(L452,Key!$A$1:$C$73,2,FALSE)</f>
        <v>43.038719999999998</v>
      </c>
      <c r="N452">
        <f>VLOOKUP(L452,Key!$A$1:$C$73,3,FALSE)</f>
        <v>-87.905339999999995</v>
      </c>
      <c r="O452">
        <v>22</v>
      </c>
      <c r="P452">
        <v>0</v>
      </c>
      <c r="Q452">
        <v>3.3</v>
      </c>
      <c r="R452">
        <v>3.1</v>
      </c>
      <c r="S452">
        <v>132</v>
      </c>
      <c r="T452">
        <f t="shared" si="63"/>
        <v>-1</v>
      </c>
      <c r="U452" s="1">
        <v>42839</v>
      </c>
      <c r="V452" s="13">
        <f t="shared" si="64"/>
        <v>42826</v>
      </c>
      <c r="W452" s="14">
        <f t="shared" si="65"/>
        <v>42839</v>
      </c>
      <c r="X452" s="1" t="str">
        <f t="shared" si="66"/>
        <v>Friday</v>
      </c>
      <c r="Y452" s="2">
        <v>0.51300925925925933</v>
      </c>
      <c r="Z452" s="2">
        <f t="shared" si="67"/>
        <v>0.5</v>
      </c>
      <c r="AA452">
        <f>1</f>
        <v>1</v>
      </c>
      <c r="AB452" s="1">
        <v>42839</v>
      </c>
      <c r="AC452" s="13">
        <f t="shared" si="68"/>
        <v>42826</v>
      </c>
      <c r="AD452" s="14">
        <f t="shared" si="69"/>
        <v>42839</v>
      </c>
      <c r="AE452" s="1" t="str">
        <f t="shared" si="70"/>
        <v>Friday</v>
      </c>
      <c r="AF452" s="2">
        <v>0.5282175925925926</v>
      </c>
      <c r="AG452" s="2">
        <f t="shared" si="71"/>
        <v>0.54166666666666663</v>
      </c>
      <c r="AH452" t="s">
        <v>23</v>
      </c>
    </row>
    <row r="453" spans="1:34" x14ac:dyDescent="0.25">
      <c r="A453">
        <v>1578813</v>
      </c>
      <c r="B453" t="s">
        <v>54</v>
      </c>
      <c r="E453">
        <v>53216</v>
      </c>
      <c r="F453" t="s">
        <v>20</v>
      </c>
      <c r="G453" t="s">
        <v>55</v>
      </c>
      <c r="H453">
        <v>354</v>
      </c>
      <c r="I453" t="s">
        <v>90</v>
      </c>
      <c r="J453">
        <f>VLOOKUP(I453,Key!$A$1:$C$73,2,FALSE)</f>
        <v>43.06044</v>
      </c>
      <c r="K453">
        <f>VLOOKUP(I453,Key!$A$1:$C$73,3,FALSE)</f>
        <v>-88.016239999999996</v>
      </c>
      <c r="L453" t="s">
        <v>90</v>
      </c>
      <c r="M453">
        <f>VLOOKUP(L453,Key!$A$1:$C$73,2,FALSE)</f>
        <v>43.06044</v>
      </c>
      <c r="N453">
        <f>VLOOKUP(L453,Key!$A$1:$C$73,3,FALSE)</f>
        <v>-88.016239999999996</v>
      </c>
      <c r="O453">
        <v>120</v>
      </c>
      <c r="P453">
        <v>9</v>
      </c>
      <c r="Q453">
        <v>18</v>
      </c>
      <c r="R453">
        <v>17.100000000000001</v>
      </c>
      <c r="S453">
        <v>720</v>
      </c>
      <c r="T453">
        <f t="shared" si="63"/>
        <v>-1</v>
      </c>
      <c r="U453" s="1">
        <v>42839</v>
      </c>
      <c r="V453" s="13">
        <f t="shared" si="64"/>
        <v>42826</v>
      </c>
      <c r="W453" s="14">
        <f t="shared" si="65"/>
        <v>42839</v>
      </c>
      <c r="X453" s="1" t="str">
        <f t="shared" si="66"/>
        <v>Friday</v>
      </c>
      <c r="Y453" s="2">
        <v>0.53648148148148145</v>
      </c>
      <c r="Z453" s="2">
        <f t="shared" si="67"/>
        <v>0.54166666666666663</v>
      </c>
      <c r="AA453">
        <f>1</f>
        <v>1</v>
      </c>
      <c r="AB453" s="1">
        <v>42839</v>
      </c>
      <c r="AC453" s="13">
        <f t="shared" si="68"/>
        <v>42826</v>
      </c>
      <c r="AD453" s="14">
        <f t="shared" si="69"/>
        <v>42839</v>
      </c>
      <c r="AE453" s="1" t="str">
        <f t="shared" si="70"/>
        <v>Friday</v>
      </c>
      <c r="AF453" s="2">
        <v>0.61997685185185192</v>
      </c>
      <c r="AG453" s="2">
        <f t="shared" si="71"/>
        <v>0.625</v>
      </c>
      <c r="AH453" t="s">
        <v>25</v>
      </c>
    </row>
    <row r="454" spans="1:34" x14ac:dyDescent="0.25">
      <c r="A454">
        <v>1578835</v>
      </c>
      <c r="B454" t="s">
        <v>54</v>
      </c>
      <c r="E454">
        <v>15241</v>
      </c>
      <c r="F454" t="s">
        <v>20</v>
      </c>
      <c r="G454" t="s">
        <v>55</v>
      </c>
      <c r="H454">
        <v>5433</v>
      </c>
      <c r="I454" t="s">
        <v>84</v>
      </c>
      <c r="J454">
        <f>VLOOKUP(I454,Key!$A$1:$C$73,2,FALSE)</f>
        <v>43.040154000000001</v>
      </c>
      <c r="K454">
        <f>VLOOKUP(I454,Key!$A$1:$C$73,3,FALSE)</f>
        <v>-87.932113000000001</v>
      </c>
      <c r="L454" t="s">
        <v>36</v>
      </c>
      <c r="M454">
        <f>VLOOKUP(L454,Key!$A$1:$C$73,2,FALSE)</f>
        <v>43.03519</v>
      </c>
      <c r="N454">
        <f>VLOOKUP(L454,Key!$A$1:$C$73,3,FALSE)</f>
        <v>-87.907390000000007</v>
      </c>
      <c r="O454">
        <v>18</v>
      </c>
      <c r="P454">
        <v>0</v>
      </c>
      <c r="Q454">
        <v>2.7</v>
      </c>
      <c r="R454">
        <v>2.6</v>
      </c>
      <c r="S454">
        <v>108</v>
      </c>
      <c r="T454">
        <f t="shared" si="63"/>
        <v>-1</v>
      </c>
      <c r="U454" s="1">
        <v>42839</v>
      </c>
      <c r="V454" s="13">
        <f t="shared" si="64"/>
        <v>42826</v>
      </c>
      <c r="W454" s="14">
        <f t="shared" si="65"/>
        <v>42839</v>
      </c>
      <c r="X454" s="1" t="str">
        <f t="shared" si="66"/>
        <v>Friday</v>
      </c>
      <c r="Y454" s="2">
        <v>0.54002314814814811</v>
      </c>
      <c r="Z454" s="2">
        <f t="shared" si="67"/>
        <v>0.54166666666666663</v>
      </c>
      <c r="AA454">
        <f>1</f>
        <v>1</v>
      </c>
      <c r="AB454" s="1">
        <v>42839</v>
      </c>
      <c r="AC454" s="13">
        <f t="shared" si="68"/>
        <v>42826</v>
      </c>
      <c r="AD454" s="14">
        <f t="shared" si="69"/>
        <v>42839</v>
      </c>
      <c r="AE454" s="1" t="str">
        <f t="shared" si="70"/>
        <v>Friday</v>
      </c>
      <c r="AF454" s="2">
        <v>0.55224537037037036</v>
      </c>
      <c r="AG454" s="2">
        <f t="shared" si="71"/>
        <v>0.54166666666666663</v>
      </c>
      <c r="AH454" t="s">
        <v>23</v>
      </c>
    </row>
    <row r="455" spans="1:34" x14ac:dyDescent="0.25">
      <c r="A455">
        <v>1578881</v>
      </c>
      <c r="B455" t="s">
        <v>54</v>
      </c>
      <c r="E455">
        <v>53024</v>
      </c>
      <c r="F455" t="s">
        <v>20</v>
      </c>
      <c r="G455" t="s">
        <v>55</v>
      </c>
      <c r="H455">
        <v>5565</v>
      </c>
      <c r="I455" t="s">
        <v>21</v>
      </c>
      <c r="J455">
        <f>VLOOKUP(I455,Key!$A$1:$C$73,2,FALSE)</f>
        <v>43.074890000000003</v>
      </c>
      <c r="K455">
        <f>VLOOKUP(I455,Key!$A$1:$C$73,3,FALSE)</f>
        <v>-87.882810000000006</v>
      </c>
      <c r="L455" t="s">
        <v>22</v>
      </c>
      <c r="M455">
        <f>VLOOKUP(L455,Key!$A$1:$C$73,2,FALSE)</f>
        <v>43.058619999999998</v>
      </c>
      <c r="N455">
        <f>VLOOKUP(L455,Key!$A$1:$C$73,3,FALSE)</f>
        <v>-87.885319999999993</v>
      </c>
      <c r="O455">
        <v>27</v>
      </c>
      <c r="P455">
        <v>0</v>
      </c>
      <c r="Q455">
        <v>4.0999999999999996</v>
      </c>
      <c r="R455">
        <v>3.8</v>
      </c>
      <c r="S455">
        <v>162</v>
      </c>
      <c r="T455">
        <f t="shared" si="63"/>
        <v>-1</v>
      </c>
      <c r="U455" s="1">
        <v>42839</v>
      </c>
      <c r="V455" s="13">
        <f t="shared" si="64"/>
        <v>42826</v>
      </c>
      <c r="W455" s="14">
        <f t="shared" si="65"/>
        <v>42839</v>
      </c>
      <c r="X455" s="1" t="str">
        <f t="shared" si="66"/>
        <v>Friday</v>
      </c>
      <c r="Y455" s="2">
        <v>0.55273148148148155</v>
      </c>
      <c r="Z455" s="2">
        <f t="shared" si="67"/>
        <v>0.54166666666666663</v>
      </c>
      <c r="AA455">
        <f>1</f>
        <v>1</v>
      </c>
      <c r="AB455" s="1">
        <v>42839</v>
      </c>
      <c r="AC455" s="13">
        <f t="shared" si="68"/>
        <v>42826</v>
      </c>
      <c r="AD455" s="14">
        <f t="shared" si="69"/>
        <v>42839</v>
      </c>
      <c r="AE455" s="1" t="str">
        <f t="shared" si="70"/>
        <v>Friday</v>
      </c>
      <c r="AF455" s="2">
        <v>0.57150462962962967</v>
      </c>
      <c r="AG455" s="2">
        <f t="shared" si="71"/>
        <v>0.58333333333333326</v>
      </c>
      <c r="AH455" t="s">
        <v>23</v>
      </c>
    </row>
    <row r="456" spans="1:34" x14ac:dyDescent="0.25">
      <c r="A456">
        <v>1578925</v>
      </c>
      <c r="B456" t="s">
        <v>54</v>
      </c>
      <c r="E456">
        <v>53132</v>
      </c>
      <c r="F456" t="s">
        <v>20</v>
      </c>
      <c r="G456" t="s">
        <v>55</v>
      </c>
      <c r="H456">
        <v>5429</v>
      </c>
      <c r="I456" t="s">
        <v>84</v>
      </c>
      <c r="J456">
        <f>VLOOKUP(I456,Key!$A$1:$C$73,2,FALSE)</f>
        <v>43.040154000000001</v>
      </c>
      <c r="K456">
        <f>VLOOKUP(I456,Key!$A$1:$C$73,3,FALSE)</f>
        <v>-87.932113000000001</v>
      </c>
      <c r="L456" t="s">
        <v>53</v>
      </c>
      <c r="M456">
        <f>VLOOKUP(L456,Key!$A$1:$C$73,2,FALSE)</f>
        <v>43.04824</v>
      </c>
      <c r="N456">
        <f>VLOOKUP(L456,Key!$A$1:$C$73,3,FALSE)</f>
        <v>-87.904970000000006</v>
      </c>
      <c r="O456">
        <v>19</v>
      </c>
      <c r="P456">
        <v>0</v>
      </c>
      <c r="Q456">
        <v>2.9</v>
      </c>
      <c r="R456">
        <v>2.7</v>
      </c>
      <c r="S456">
        <v>114</v>
      </c>
      <c r="T456">
        <f t="shared" si="63"/>
        <v>-1</v>
      </c>
      <c r="U456" s="1">
        <v>42839</v>
      </c>
      <c r="V456" s="13">
        <f t="shared" si="64"/>
        <v>42826</v>
      </c>
      <c r="W456" s="14">
        <f t="shared" si="65"/>
        <v>42839</v>
      </c>
      <c r="X456" s="1" t="str">
        <f t="shared" si="66"/>
        <v>Friday</v>
      </c>
      <c r="Y456" s="2">
        <v>0.56234953703703705</v>
      </c>
      <c r="Z456" s="2">
        <f t="shared" si="67"/>
        <v>0.54166666666666663</v>
      </c>
      <c r="AA456">
        <f>1</f>
        <v>1</v>
      </c>
      <c r="AB456" s="1">
        <v>42839</v>
      </c>
      <c r="AC456" s="13">
        <f t="shared" si="68"/>
        <v>42826</v>
      </c>
      <c r="AD456" s="14">
        <f t="shared" si="69"/>
        <v>42839</v>
      </c>
      <c r="AE456" s="1" t="str">
        <f t="shared" si="70"/>
        <v>Friday</v>
      </c>
      <c r="AF456" s="2">
        <v>0.57537037037037042</v>
      </c>
      <c r="AG456" s="2">
        <f t="shared" si="71"/>
        <v>0.58333333333333326</v>
      </c>
      <c r="AH456" t="s">
        <v>23</v>
      </c>
    </row>
    <row r="457" spans="1:34" x14ac:dyDescent="0.25">
      <c r="A457">
        <v>1579143</v>
      </c>
      <c r="B457" t="s">
        <v>54</v>
      </c>
      <c r="E457">
        <v>53202</v>
      </c>
      <c r="F457" t="s">
        <v>20</v>
      </c>
      <c r="G457" t="s">
        <v>55</v>
      </c>
      <c r="H457">
        <v>11088</v>
      </c>
      <c r="I457" t="s">
        <v>63</v>
      </c>
      <c r="J457">
        <f>VLOOKUP(I457,Key!$A$1:$C$73,2,FALSE)</f>
        <v>43.066893999999998</v>
      </c>
      <c r="K457">
        <f>VLOOKUP(I457,Key!$A$1:$C$73,3,FALSE)</f>
        <v>-87.877936000000005</v>
      </c>
      <c r="L457" t="s">
        <v>63</v>
      </c>
      <c r="M457">
        <f>VLOOKUP(L457,Key!$A$1:$C$73,2,FALSE)</f>
        <v>43.066893999999998</v>
      </c>
      <c r="N457">
        <f>VLOOKUP(L457,Key!$A$1:$C$73,3,FALSE)</f>
        <v>-87.877936000000005</v>
      </c>
      <c r="O457">
        <v>23</v>
      </c>
      <c r="P457">
        <v>0</v>
      </c>
      <c r="Q457">
        <v>3.5</v>
      </c>
      <c r="R457">
        <v>3.3</v>
      </c>
      <c r="S457">
        <v>138</v>
      </c>
      <c r="T457">
        <f t="shared" si="63"/>
        <v>-1</v>
      </c>
      <c r="U457" s="1">
        <v>42839</v>
      </c>
      <c r="V457" s="13">
        <f t="shared" si="64"/>
        <v>42826</v>
      </c>
      <c r="W457" s="14">
        <f t="shared" si="65"/>
        <v>42839</v>
      </c>
      <c r="X457" s="1" t="str">
        <f t="shared" si="66"/>
        <v>Friday</v>
      </c>
      <c r="Y457" s="2">
        <v>0.61324074074074075</v>
      </c>
      <c r="Z457" s="2">
        <f t="shared" si="67"/>
        <v>0.625</v>
      </c>
      <c r="AA457">
        <f>1</f>
        <v>1</v>
      </c>
      <c r="AB457" s="1">
        <v>42839</v>
      </c>
      <c r="AC457" s="13">
        <f t="shared" si="68"/>
        <v>42826</v>
      </c>
      <c r="AD457" s="14">
        <f t="shared" si="69"/>
        <v>42839</v>
      </c>
      <c r="AE457" s="1" t="str">
        <f t="shared" si="70"/>
        <v>Friday</v>
      </c>
      <c r="AF457" s="2">
        <v>0.62930555555555556</v>
      </c>
      <c r="AG457" s="2">
        <f t="shared" si="71"/>
        <v>0.625</v>
      </c>
      <c r="AH457" t="s">
        <v>25</v>
      </c>
    </row>
    <row r="458" spans="1:34" x14ac:dyDescent="0.25">
      <c r="A458">
        <v>1579218</v>
      </c>
      <c r="B458" t="s">
        <v>54</v>
      </c>
      <c r="E458">
        <v>53213</v>
      </c>
      <c r="F458" t="s">
        <v>20</v>
      </c>
      <c r="G458" t="s">
        <v>55</v>
      </c>
      <c r="H458">
        <v>166</v>
      </c>
      <c r="I458" t="s">
        <v>70</v>
      </c>
      <c r="J458">
        <f>VLOOKUP(I458,Key!$A$1:$C$73,2,FALSE)</f>
        <v>43.052630000000001</v>
      </c>
      <c r="K458">
        <f>VLOOKUP(I458,Key!$A$1:$C$73,3,FALSE)</f>
        <v>-88.016319999999993</v>
      </c>
      <c r="L458" t="s">
        <v>70</v>
      </c>
      <c r="M458">
        <f>VLOOKUP(L458,Key!$A$1:$C$73,2,FALSE)</f>
        <v>43.052630000000001</v>
      </c>
      <c r="N458">
        <f>VLOOKUP(L458,Key!$A$1:$C$73,3,FALSE)</f>
        <v>-88.016319999999993</v>
      </c>
      <c r="O458">
        <v>24</v>
      </c>
      <c r="P458">
        <v>0</v>
      </c>
      <c r="Q458">
        <v>3.6</v>
      </c>
      <c r="R458">
        <v>3.4</v>
      </c>
      <c r="S458">
        <v>144</v>
      </c>
      <c r="T458">
        <f t="shared" si="63"/>
        <v>-1</v>
      </c>
      <c r="U458" s="1">
        <v>42839</v>
      </c>
      <c r="V458" s="13">
        <f t="shared" si="64"/>
        <v>42826</v>
      </c>
      <c r="W458" s="14">
        <f t="shared" si="65"/>
        <v>42839</v>
      </c>
      <c r="X458" s="1" t="str">
        <f t="shared" si="66"/>
        <v>Friday</v>
      </c>
      <c r="Y458" s="2">
        <v>0.63217592592592597</v>
      </c>
      <c r="Z458" s="2">
        <f t="shared" si="67"/>
        <v>0.625</v>
      </c>
      <c r="AA458">
        <f>1</f>
        <v>1</v>
      </c>
      <c r="AB458" s="1">
        <v>42839</v>
      </c>
      <c r="AC458" s="13">
        <f t="shared" si="68"/>
        <v>42826</v>
      </c>
      <c r="AD458" s="14">
        <f t="shared" si="69"/>
        <v>42839</v>
      </c>
      <c r="AE458" s="1" t="str">
        <f t="shared" si="70"/>
        <v>Friday</v>
      </c>
      <c r="AF458" s="2">
        <v>0.64868055555555559</v>
      </c>
      <c r="AG458" s="2">
        <f t="shared" si="71"/>
        <v>0.66666666666666663</v>
      </c>
      <c r="AH458" t="s">
        <v>25</v>
      </c>
    </row>
    <row r="459" spans="1:34" x14ac:dyDescent="0.25">
      <c r="A459">
        <v>1579230</v>
      </c>
      <c r="B459" t="s">
        <v>54</v>
      </c>
      <c r="E459">
        <v>53216</v>
      </c>
      <c r="F459" t="s">
        <v>20</v>
      </c>
      <c r="G459" t="s">
        <v>55</v>
      </c>
      <c r="H459">
        <v>11121</v>
      </c>
      <c r="I459" t="s">
        <v>91</v>
      </c>
      <c r="J459">
        <f>VLOOKUP(I459,Key!$A$1:$C$73,2,FALSE)</f>
        <v>43.048609999999996</v>
      </c>
      <c r="K459">
        <f>VLOOKUP(I459,Key!$A$1:$C$73,3,FALSE)</f>
        <v>-88.008480000000006</v>
      </c>
      <c r="L459" t="s">
        <v>91</v>
      </c>
      <c r="M459">
        <f>VLOOKUP(L459,Key!$A$1:$C$73,2,FALSE)</f>
        <v>43.048609999999996</v>
      </c>
      <c r="N459">
        <f>VLOOKUP(L459,Key!$A$1:$C$73,3,FALSE)</f>
        <v>-88.008480000000006</v>
      </c>
      <c r="O459">
        <v>27</v>
      </c>
      <c r="P459">
        <v>0</v>
      </c>
      <c r="Q459">
        <v>4.0999999999999996</v>
      </c>
      <c r="R459">
        <v>3.8</v>
      </c>
      <c r="S459">
        <v>162</v>
      </c>
      <c r="T459">
        <f t="shared" si="63"/>
        <v>-1</v>
      </c>
      <c r="U459" s="1">
        <v>42839</v>
      </c>
      <c r="V459" s="13">
        <f t="shared" si="64"/>
        <v>42826</v>
      </c>
      <c r="W459" s="14">
        <f t="shared" si="65"/>
        <v>42839</v>
      </c>
      <c r="X459" s="1" t="str">
        <f t="shared" si="66"/>
        <v>Friday</v>
      </c>
      <c r="Y459" s="2">
        <v>0.63370370370370377</v>
      </c>
      <c r="Z459" s="2">
        <f t="shared" si="67"/>
        <v>0.625</v>
      </c>
      <c r="AA459">
        <f>1</f>
        <v>1</v>
      </c>
      <c r="AB459" s="1">
        <v>42839</v>
      </c>
      <c r="AC459" s="13">
        <f t="shared" si="68"/>
        <v>42826</v>
      </c>
      <c r="AD459" s="14">
        <f t="shared" si="69"/>
        <v>42839</v>
      </c>
      <c r="AE459" s="1" t="str">
        <f t="shared" si="70"/>
        <v>Friday</v>
      </c>
      <c r="AF459" s="2">
        <v>0.65222222222222226</v>
      </c>
      <c r="AG459" s="2">
        <f t="shared" si="71"/>
        <v>0.66666666666666663</v>
      </c>
      <c r="AH459" t="s">
        <v>25</v>
      </c>
    </row>
    <row r="460" spans="1:34" x14ac:dyDescent="0.25">
      <c r="A460">
        <v>1579452</v>
      </c>
      <c r="B460" t="s">
        <v>54</v>
      </c>
      <c r="E460">
        <v>53110</v>
      </c>
      <c r="F460" t="s">
        <v>20</v>
      </c>
      <c r="G460" t="s">
        <v>55</v>
      </c>
      <c r="H460">
        <v>5577</v>
      </c>
      <c r="I460" t="s">
        <v>62</v>
      </c>
      <c r="J460">
        <f>VLOOKUP(I460,Key!$A$1:$C$73,2,FALSE)</f>
        <v>43.052460000000004</v>
      </c>
      <c r="K460">
        <f>VLOOKUP(I460,Key!$A$1:$C$73,3,FALSE)</f>
        <v>-87.891000000000005</v>
      </c>
      <c r="L460" t="s">
        <v>78</v>
      </c>
      <c r="M460">
        <f>VLOOKUP(L460,Key!$A$1:$C$73,2,FALSE)</f>
        <v>43.048200000000001</v>
      </c>
      <c r="N460">
        <f>VLOOKUP(L460,Key!$A$1:$C$73,3,FALSE)</f>
        <v>-87.900859999999994</v>
      </c>
      <c r="O460">
        <v>39</v>
      </c>
      <c r="P460">
        <v>3</v>
      </c>
      <c r="Q460">
        <v>5.9</v>
      </c>
      <c r="R460">
        <v>5.6</v>
      </c>
      <c r="S460">
        <v>234</v>
      </c>
      <c r="T460">
        <f t="shared" si="63"/>
        <v>-1</v>
      </c>
      <c r="U460" s="1">
        <v>42839</v>
      </c>
      <c r="V460" s="13">
        <f t="shared" si="64"/>
        <v>42826</v>
      </c>
      <c r="W460" s="14">
        <f t="shared" si="65"/>
        <v>42839</v>
      </c>
      <c r="X460" s="1" t="str">
        <f t="shared" si="66"/>
        <v>Friday</v>
      </c>
      <c r="Y460" s="2">
        <v>0.70788194444444441</v>
      </c>
      <c r="Z460" s="2">
        <f t="shared" si="67"/>
        <v>0.70833333333333326</v>
      </c>
      <c r="AA460">
        <f>1</f>
        <v>1</v>
      </c>
      <c r="AB460" s="1">
        <v>42839</v>
      </c>
      <c r="AC460" s="13">
        <f t="shared" si="68"/>
        <v>42826</v>
      </c>
      <c r="AD460" s="14">
        <f t="shared" si="69"/>
        <v>42839</v>
      </c>
      <c r="AE460" s="1" t="str">
        <f t="shared" si="70"/>
        <v>Friday</v>
      </c>
      <c r="AF460" s="2">
        <v>0.73475694444444439</v>
      </c>
      <c r="AG460" s="2">
        <f t="shared" si="71"/>
        <v>0.75</v>
      </c>
      <c r="AH460" t="s">
        <v>23</v>
      </c>
    </row>
    <row r="461" spans="1:34" x14ac:dyDescent="0.25">
      <c r="A461">
        <v>1579793</v>
      </c>
      <c r="B461" t="s">
        <v>54</v>
      </c>
      <c r="E461">
        <v>32566</v>
      </c>
      <c r="F461" t="s">
        <v>20</v>
      </c>
      <c r="G461" t="s">
        <v>55</v>
      </c>
      <c r="H461">
        <v>5455</v>
      </c>
      <c r="I461" t="s">
        <v>76</v>
      </c>
      <c r="J461">
        <f>VLOOKUP(I461,Key!$A$1:$C$73,2,FALSE)</f>
        <v>43.02948</v>
      </c>
      <c r="K461">
        <f>VLOOKUP(I461,Key!$A$1:$C$73,3,FALSE)</f>
        <v>-87.912819999999996</v>
      </c>
      <c r="L461" t="s">
        <v>62</v>
      </c>
      <c r="M461">
        <f>VLOOKUP(L461,Key!$A$1:$C$73,2,FALSE)</f>
        <v>43.052460000000004</v>
      </c>
      <c r="N461">
        <f>VLOOKUP(L461,Key!$A$1:$C$73,3,FALSE)</f>
        <v>-87.891000000000005</v>
      </c>
      <c r="O461">
        <v>19</v>
      </c>
      <c r="P461">
        <v>0</v>
      </c>
      <c r="Q461">
        <v>2.9</v>
      </c>
      <c r="R461">
        <v>2.7</v>
      </c>
      <c r="S461">
        <v>114</v>
      </c>
      <c r="T461">
        <f t="shared" si="63"/>
        <v>-1</v>
      </c>
      <c r="U461" s="1">
        <v>42839</v>
      </c>
      <c r="V461" s="13">
        <f t="shared" si="64"/>
        <v>42826</v>
      </c>
      <c r="W461" s="14">
        <f t="shared" si="65"/>
        <v>42839</v>
      </c>
      <c r="X461" s="1" t="str">
        <f t="shared" si="66"/>
        <v>Friday</v>
      </c>
      <c r="Y461" s="2">
        <v>0.80607638888888899</v>
      </c>
      <c r="Z461" s="2">
        <f t="shared" si="67"/>
        <v>0.79166666666666663</v>
      </c>
      <c r="AA461">
        <f>1</f>
        <v>1</v>
      </c>
      <c r="AB461" s="1">
        <v>42839</v>
      </c>
      <c r="AC461" s="13">
        <f t="shared" si="68"/>
        <v>42826</v>
      </c>
      <c r="AD461" s="14">
        <f t="shared" si="69"/>
        <v>42839</v>
      </c>
      <c r="AE461" s="1" t="str">
        <f t="shared" si="70"/>
        <v>Friday</v>
      </c>
      <c r="AF461" s="2">
        <v>0.81898148148148142</v>
      </c>
      <c r="AG461" s="2">
        <f t="shared" si="71"/>
        <v>0.83333333333333326</v>
      </c>
      <c r="AH461" t="s">
        <v>23</v>
      </c>
    </row>
    <row r="462" spans="1:34" x14ac:dyDescent="0.25">
      <c r="A462">
        <v>1579819</v>
      </c>
      <c r="B462" t="s">
        <v>54</v>
      </c>
      <c r="F462" t="s">
        <v>20</v>
      </c>
      <c r="G462" t="s">
        <v>55</v>
      </c>
      <c r="H462">
        <v>156</v>
      </c>
      <c r="I462" t="s">
        <v>74</v>
      </c>
      <c r="J462">
        <f>VLOOKUP(I462,Key!$A$1:$C$73,2,FALSE)</f>
        <v>43.05536</v>
      </c>
      <c r="K462">
        <f>VLOOKUP(I462,Key!$A$1:$C$73,3,FALSE)</f>
        <v>-87.90504</v>
      </c>
      <c r="L462" t="s">
        <v>39</v>
      </c>
      <c r="M462">
        <f>VLOOKUP(L462,Key!$A$1:$C$73,2,FALSE)</f>
        <v>43.031480000000002</v>
      </c>
      <c r="N462">
        <f>VLOOKUP(L462,Key!$A$1:$C$73,3,FALSE)</f>
        <v>-87.908169999999998</v>
      </c>
      <c r="O462">
        <v>12</v>
      </c>
      <c r="P462">
        <v>0</v>
      </c>
      <c r="Q462">
        <v>1.8</v>
      </c>
      <c r="R462">
        <v>1.7</v>
      </c>
      <c r="S462">
        <v>72</v>
      </c>
      <c r="T462">
        <f t="shared" si="63"/>
        <v>-1</v>
      </c>
      <c r="U462" s="1">
        <v>42839</v>
      </c>
      <c r="V462" s="13">
        <f t="shared" si="64"/>
        <v>42826</v>
      </c>
      <c r="W462" s="14">
        <f t="shared" si="65"/>
        <v>42839</v>
      </c>
      <c r="X462" s="1" t="str">
        <f t="shared" si="66"/>
        <v>Friday</v>
      </c>
      <c r="Y462" s="2">
        <v>0.8162962962962963</v>
      </c>
      <c r="Z462" s="2">
        <f t="shared" si="67"/>
        <v>0.83333333333333326</v>
      </c>
      <c r="AA462">
        <f>1</f>
        <v>1</v>
      </c>
      <c r="AB462" s="1">
        <v>42839</v>
      </c>
      <c r="AC462" s="13">
        <f t="shared" si="68"/>
        <v>42826</v>
      </c>
      <c r="AD462" s="14">
        <f t="shared" si="69"/>
        <v>42839</v>
      </c>
      <c r="AE462" s="1" t="str">
        <f t="shared" si="70"/>
        <v>Friday</v>
      </c>
      <c r="AF462" s="2">
        <v>0.82459490740740737</v>
      </c>
      <c r="AG462" s="2">
        <f t="shared" si="71"/>
        <v>0.83333333333333326</v>
      </c>
      <c r="AH462" t="s">
        <v>23</v>
      </c>
    </row>
    <row r="463" spans="1:34" x14ac:dyDescent="0.25">
      <c r="A463">
        <v>1579976</v>
      </c>
      <c r="B463" t="s">
        <v>54</v>
      </c>
      <c r="E463">
        <v>53215</v>
      </c>
      <c r="F463" t="s">
        <v>20</v>
      </c>
      <c r="G463" t="s">
        <v>55</v>
      </c>
      <c r="H463">
        <v>11158</v>
      </c>
      <c r="I463" t="s">
        <v>34</v>
      </c>
      <c r="J463">
        <f>VLOOKUP(I463,Key!$A$1:$C$73,2,FALSE)</f>
        <v>43.05097</v>
      </c>
      <c r="K463">
        <f>VLOOKUP(I463,Key!$A$1:$C$73,3,FALSE)</f>
        <v>-87.906440000000003</v>
      </c>
      <c r="L463" t="s">
        <v>136</v>
      </c>
      <c r="M463">
        <f>VLOOKUP(L463,Key!$A$1:$C$73,2,FALSE)</f>
        <v>43.02017</v>
      </c>
      <c r="N463">
        <f>VLOOKUP(L463,Key!$A$1:$C$73,3,FALSE)</f>
        <v>-87.933049999999994</v>
      </c>
      <c r="O463">
        <v>36</v>
      </c>
      <c r="P463">
        <v>3</v>
      </c>
      <c r="Q463">
        <v>5.4</v>
      </c>
      <c r="R463">
        <v>5.0999999999999996</v>
      </c>
      <c r="S463">
        <v>216</v>
      </c>
      <c r="T463">
        <f t="shared" si="63"/>
        <v>-1</v>
      </c>
      <c r="U463" s="1">
        <v>42839</v>
      </c>
      <c r="V463" s="13">
        <f t="shared" si="64"/>
        <v>42826</v>
      </c>
      <c r="W463" s="14">
        <f t="shared" si="65"/>
        <v>42839</v>
      </c>
      <c r="X463" s="1" t="str">
        <f t="shared" si="66"/>
        <v>Friday</v>
      </c>
      <c r="Y463" s="2">
        <v>0.89796296296296296</v>
      </c>
      <c r="Z463" s="2">
        <f t="shared" si="67"/>
        <v>0.91666666666666663</v>
      </c>
      <c r="AA463">
        <f>1</f>
        <v>1</v>
      </c>
      <c r="AB463" s="1">
        <v>42839</v>
      </c>
      <c r="AC463" s="13">
        <f t="shared" si="68"/>
        <v>42826</v>
      </c>
      <c r="AD463" s="14">
        <f t="shared" si="69"/>
        <v>42839</v>
      </c>
      <c r="AE463" s="1" t="str">
        <f t="shared" si="70"/>
        <v>Friday</v>
      </c>
      <c r="AF463" s="2">
        <v>0.9234606481481481</v>
      </c>
      <c r="AG463" s="2">
        <f t="shared" si="71"/>
        <v>0.91666666666666663</v>
      </c>
      <c r="AH463" t="s">
        <v>23</v>
      </c>
    </row>
    <row r="464" spans="1:34" x14ac:dyDescent="0.25">
      <c r="A464">
        <v>1580383</v>
      </c>
      <c r="B464" t="s">
        <v>54</v>
      </c>
      <c r="E464">
        <v>46311</v>
      </c>
      <c r="F464" t="s">
        <v>20</v>
      </c>
      <c r="G464" t="s">
        <v>55</v>
      </c>
      <c r="H464">
        <v>995</v>
      </c>
      <c r="I464" t="s">
        <v>84</v>
      </c>
      <c r="J464">
        <f>VLOOKUP(I464,Key!$A$1:$C$73,2,FALSE)</f>
        <v>43.040154000000001</v>
      </c>
      <c r="K464">
        <f>VLOOKUP(I464,Key!$A$1:$C$73,3,FALSE)</f>
        <v>-87.932113000000001</v>
      </c>
      <c r="L464" t="s">
        <v>84</v>
      </c>
      <c r="M464">
        <f>VLOOKUP(L464,Key!$A$1:$C$73,2,FALSE)</f>
        <v>43.040154000000001</v>
      </c>
      <c r="N464">
        <f>VLOOKUP(L464,Key!$A$1:$C$73,3,FALSE)</f>
        <v>-87.932113000000001</v>
      </c>
      <c r="O464">
        <v>42</v>
      </c>
      <c r="P464">
        <v>3</v>
      </c>
      <c r="Q464">
        <v>6.3</v>
      </c>
      <c r="R464">
        <v>6</v>
      </c>
      <c r="S464">
        <v>252</v>
      </c>
      <c r="T464">
        <f t="shared" si="63"/>
        <v>-1</v>
      </c>
      <c r="U464" s="1">
        <v>42840</v>
      </c>
      <c r="V464" s="13">
        <f t="shared" si="64"/>
        <v>42826</v>
      </c>
      <c r="W464" s="14">
        <f t="shared" si="65"/>
        <v>42840</v>
      </c>
      <c r="X464" s="1" t="str">
        <f t="shared" si="66"/>
        <v>Saturday</v>
      </c>
      <c r="Y464" s="2">
        <v>0.39726851851851852</v>
      </c>
      <c r="Z464" s="2">
        <f t="shared" si="67"/>
        <v>0.41666666666666663</v>
      </c>
      <c r="AA464">
        <f>1</f>
        <v>1</v>
      </c>
      <c r="AB464" s="1">
        <v>42840</v>
      </c>
      <c r="AC464" s="13">
        <f t="shared" si="68"/>
        <v>42826</v>
      </c>
      <c r="AD464" s="14">
        <f t="shared" si="69"/>
        <v>42840</v>
      </c>
      <c r="AE464" s="1" t="str">
        <f t="shared" si="70"/>
        <v>Saturday</v>
      </c>
      <c r="AF464" s="2">
        <v>0.42704861111111114</v>
      </c>
      <c r="AG464" s="2">
        <f t="shared" si="71"/>
        <v>0.41666666666666663</v>
      </c>
      <c r="AH464" t="s">
        <v>25</v>
      </c>
    </row>
    <row r="465" spans="1:34" x14ac:dyDescent="0.25">
      <c r="A465">
        <v>1580430</v>
      </c>
      <c r="B465" t="s">
        <v>54</v>
      </c>
      <c r="E465">
        <v>53208</v>
      </c>
      <c r="F465" t="s">
        <v>20</v>
      </c>
      <c r="G465" t="s">
        <v>55</v>
      </c>
      <c r="H465">
        <v>5444</v>
      </c>
      <c r="I465" t="s">
        <v>86</v>
      </c>
      <c r="J465">
        <f>VLOOKUP(I465,Key!$A$1:$C$73,2,FALSE)</f>
        <v>43.052549999999997</v>
      </c>
      <c r="K465">
        <f>VLOOKUP(I465,Key!$A$1:$C$73,3,FALSE)</f>
        <v>-87.909329999999997</v>
      </c>
      <c r="L465" t="s">
        <v>86</v>
      </c>
      <c r="M465">
        <f>VLOOKUP(L465,Key!$A$1:$C$73,2,FALSE)</f>
        <v>43.052549999999997</v>
      </c>
      <c r="N465">
        <f>VLOOKUP(L465,Key!$A$1:$C$73,3,FALSE)</f>
        <v>-87.909329999999997</v>
      </c>
      <c r="O465">
        <v>60</v>
      </c>
      <c r="P465">
        <v>3</v>
      </c>
      <c r="Q465">
        <v>9</v>
      </c>
      <c r="R465">
        <v>8.6</v>
      </c>
      <c r="S465">
        <v>360</v>
      </c>
      <c r="T465">
        <f t="shared" si="63"/>
        <v>-1</v>
      </c>
      <c r="U465" s="1">
        <v>42840</v>
      </c>
      <c r="V465" s="13">
        <f t="shared" si="64"/>
        <v>42826</v>
      </c>
      <c r="W465" s="14">
        <f t="shared" si="65"/>
        <v>42840</v>
      </c>
      <c r="X465" s="1" t="str">
        <f t="shared" si="66"/>
        <v>Saturday</v>
      </c>
      <c r="Y465" s="2">
        <v>0.41513888888888889</v>
      </c>
      <c r="Z465" s="2">
        <f t="shared" si="67"/>
        <v>0.41666666666666663</v>
      </c>
      <c r="AA465">
        <f>1</f>
        <v>1</v>
      </c>
      <c r="AB465" s="1">
        <v>42840</v>
      </c>
      <c r="AC465" s="13">
        <f t="shared" si="68"/>
        <v>42826</v>
      </c>
      <c r="AD465" s="14">
        <f t="shared" si="69"/>
        <v>42840</v>
      </c>
      <c r="AE465" s="1" t="str">
        <f t="shared" si="70"/>
        <v>Saturday</v>
      </c>
      <c r="AF465" s="2">
        <v>0.45685185185185184</v>
      </c>
      <c r="AG465" s="2">
        <f t="shared" si="71"/>
        <v>0.45833333333333331</v>
      </c>
      <c r="AH465" t="s">
        <v>25</v>
      </c>
    </row>
    <row r="466" spans="1:34" x14ac:dyDescent="0.25">
      <c r="A466">
        <v>1580430</v>
      </c>
      <c r="B466" t="s">
        <v>54</v>
      </c>
      <c r="E466">
        <v>53208</v>
      </c>
      <c r="F466" t="s">
        <v>20</v>
      </c>
      <c r="G466" t="s">
        <v>55</v>
      </c>
      <c r="H466">
        <v>11087</v>
      </c>
      <c r="I466" t="s">
        <v>86</v>
      </c>
      <c r="J466">
        <f>VLOOKUP(I466,Key!$A$1:$C$73,2,FALSE)</f>
        <v>43.052549999999997</v>
      </c>
      <c r="K466">
        <f>VLOOKUP(I466,Key!$A$1:$C$73,3,FALSE)</f>
        <v>-87.909329999999997</v>
      </c>
      <c r="L466" t="s">
        <v>86</v>
      </c>
      <c r="M466">
        <f>VLOOKUP(L466,Key!$A$1:$C$73,2,FALSE)</f>
        <v>43.052549999999997</v>
      </c>
      <c r="N466">
        <f>VLOOKUP(L466,Key!$A$1:$C$73,3,FALSE)</f>
        <v>-87.909329999999997</v>
      </c>
      <c r="O466">
        <v>57</v>
      </c>
      <c r="P466">
        <v>3</v>
      </c>
      <c r="Q466">
        <v>8.6</v>
      </c>
      <c r="R466">
        <v>8.1</v>
      </c>
      <c r="S466">
        <v>342</v>
      </c>
      <c r="T466">
        <f t="shared" si="63"/>
        <v>-1</v>
      </c>
      <c r="U466" s="1">
        <v>42840</v>
      </c>
      <c r="V466" s="13">
        <f t="shared" si="64"/>
        <v>42826</v>
      </c>
      <c r="W466" s="14">
        <f t="shared" si="65"/>
        <v>42840</v>
      </c>
      <c r="X466" s="1" t="str">
        <f t="shared" si="66"/>
        <v>Saturday</v>
      </c>
      <c r="Y466" s="2">
        <v>0.41674768518518518</v>
      </c>
      <c r="Z466" s="2">
        <f t="shared" si="67"/>
        <v>0.41666666666666663</v>
      </c>
      <c r="AA466">
        <f>1</f>
        <v>1</v>
      </c>
      <c r="AB466" s="1">
        <v>42840</v>
      </c>
      <c r="AC466" s="13">
        <f t="shared" si="68"/>
        <v>42826</v>
      </c>
      <c r="AD466" s="14">
        <f t="shared" si="69"/>
        <v>42840</v>
      </c>
      <c r="AE466" s="1" t="str">
        <f t="shared" si="70"/>
        <v>Saturday</v>
      </c>
      <c r="AF466" s="2">
        <v>0.45682870370370371</v>
      </c>
      <c r="AG466" s="2">
        <f t="shared" si="71"/>
        <v>0.45833333333333331</v>
      </c>
      <c r="AH466" t="s">
        <v>25</v>
      </c>
    </row>
    <row r="467" spans="1:34" x14ac:dyDescent="0.25">
      <c r="A467">
        <v>1580471</v>
      </c>
      <c r="B467" t="s">
        <v>54</v>
      </c>
      <c r="E467">
        <v>53207</v>
      </c>
      <c r="F467" t="s">
        <v>20</v>
      </c>
      <c r="G467" t="s">
        <v>55</v>
      </c>
      <c r="H467">
        <v>11161</v>
      </c>
      <c r="I467" t="s">
        <v>56</v>
      </c>
      <c r="J467">
        <f>VLOOKUP(I467,Key!$A$1:$C$73,2,FALSE)</f>
        <v>43.004728999999998</v>
      </c>
      <c r="K467">
        <f>VLOOKUP(I467,Key!$A$1:$C$73,3,FALSE)</f>
        <v>-87.905463999999995</v>
      </c>
      <c r="L467" t="s">
        <v>56</v>
      </c>
      <c r="M467">
        <f>VLOOKUP(L467,Key!$A$1:$C$73,2,FALSE)</f>
        <v>43.004728999999998</v>
      </c>
      <c r="N467">
        <f>VLOOKUP(L467,Key!$A$1:$C$73,3,FALSE)</f>
        <v>-87.905463999999995</v>
      </c>
      <c r="O467">
        <v>89</v>
      </c>
      <c r="P467">
        <v>6</v>
      </c>
      <c r="Q467">
        <v>13.4</v>
      </c>
      <c r="R467">
        <v>12.7</v>
      </c>
      <c r="S467">
        <v>534</v>
      </c>
      <c r="T467">
        <f t="shared" si="63"/>
        <v>-1</v>
      </c>
      <c r="U467" s="1">
        <v>42840</v>
      </c>
      <c r="V467" s="13">
        <f t="shared" si="64"/>
        <v>42826</v>
      </c>
      <c r="W467" s="14">
        <f t="shared" si="65"/>
        <v>42840</v>
      </c>
      <c r="X467" s="1" t="str">
        <f t="shared" si="66"/>
        <v>Saturday</v>
      </c>
      <c r="Y467" s="2">
        <v>0.42826388888888883</v>
      </c>
      <c r="Z467" s="2">
        <f t="shared" si="67"/>
        <v>0.41666666666666663</v>
      </c>
      <c r="AA467">
        <f>1</f>
        <v>1</v>
      </c>
      <c r="AB467" s="1">
        <v>42840</v>
      </c>
      <c r="AC467" s="13">
        <f t="shared" si="68"/>
        <v>42826</v>
      </c>
      <c r="AD467" s="14">
        <f t="shared" si="69"/>
        <v>42840</v>
      </c>
      <c r="AE467" s="1" t="str">
        <f t="shared" si="70"/>
        <v>Saturday</v>
      </c>
      <c r="AF467" s="2">
        <v>0.49011574074074077</v>
      </c>
      <c r="AG467" s="2">
        <f t="shared" si="71"/>
        <v>0.5</v>
      </c>
      <c r="AH467" t="s">
        <v>25</v>
      </c>
    </row>
    <row r="468" spans="1:34" x14ac:dyDescent="0.25">
      <c r="A468">
        <v>1580561</v>
      </c>
      <c r="B468" t="s">
        <v>54</v>
      </c>
      <c r="E468">
        <v>53051</v>
      </c>
      <c r="F468" t="s">
        <v>20</v>
      </c>
      <c r="G468" t="s">
        <v>55</v>
      </c>
      <c r="H468">
        <v>5487</v>
      </c>
      <c r="I468" t="s">
        <v>77</v>
      </c>
      <c r="J468">
        <f>VLOOKUP(I468,Key!$A$1:$C$73,2,FALSE)</f>
        <v>43.036900000000003</v>
      </c>
      <c r="K468">
        <f>VLOOKUP(I468,Key!$A$1:$C$73,3,FALSE)</f>
        <v>-87.89667</v>
      </c>
      <c r="L468" t="s">
        <v>77</v>
      </c>
      <c r="M468">
        <f>VLOOKUP(L468,Key!$A$1:$C$73,2,FALSE)</f>
        <v>43.036900000000003</v>
      </c>
      <c r="N468">
        <f>VLOOKUP(L468,Key!$A$1:$C$73,3,FALSE)</f>
        <v>-87.89667</v>
      </c>
      <c r="O468">
        <v>21</v>
      </c>
      <c r="P468">
        <v>0</v>
      </c>
      <c r="Q468">
        <v>3.2</v>
      </c>
      <c r="R468">
        <v>3</v>
      </c>
      <c r="S468">
        <v>126</v>
      </c>
      <c r="T468">
        <f t="shared" si="63"/>
        <v>-1</v>
      </c>
      <c r="U468" s="1">
        <v>42840</v>
      </c>
      <c r="V468" s="13">
        <f t="shared" si="64"/>
        <v>42826</v>
      </c>
      <c r="W468" s="14">
        <f t="shared" si="65"/>
        <v>42840</v>
      </c>
      <c r="X468" s="1" t="str">
        <f t="shared" si="66"/>
        <v>Saturday</v>
      </c>
      <c r="Y468" s="2">
        <v>0.4425694444444444</v>
      </c>
      <c r="Z468" s="2">
        <f t="shared" si="67"/>
        <v>0.45833333333333331</v>
      </c>
      <c r="AA468">
        <f>1</f>
        <v>1</v>
      </c>
      <c r="AB468" s="1">
        <v>42840</v>
      </c>
      <c r="AC468" s="13">
        <f t="shared" si="68"/>
        <v>42826</v>
      </c>
      <c r="AD468" s="14">
        <f t="shared" si="69"/>
        <v>42840</v>
      </c>
      <c r="AE468" s="1" t="str">
        <f t="shared" si="70"/>
        <v>Saturday</v>
      </c>
      <c r="AF468" s="2">
        <v>0.45697916666666666</v>
      </c>
      <c r="AG468" s="2">
        <f t="shared" si="71"/>
        <v>0.45833333333333331</v>
      </c>
      <c r="AH468" t="s">
        <v>25</v>
      </c>
    </row>
    <row r="469" spans="1:34" x14ac:dyDescent="0.25">
      <c r="A469">
        <v>1580578</v>
      </c>
      <c r="B469" t="s">
        <v>54</v>
      </c>
      <c r="E469">
        <v>53045</v>
      </c>
      <c r="F469" t="s">
        <v>20</v>
      </c>
      <c r="G469" t="s">
        <v>55</v>
      </c>
      <c r="H469">
        <v>5468</v>
      </c>
      <c r="I469" t="s">
        <v>77</v>
      </c>
      <c r="J469">
        <f>VLOOKUP(I469,Key!$A$1:$C$73,2,FALSE)</f>
        <v>43.036900000000003</v>
      </c>
      <c r="K469">
        <f>VLOOKUP(I469,Key!$A$1:$C$73,3,FALSE)</f>
        <v>-87.89667</v>
      </c>
      <c r="L469" t="s">
        <v>77</v>
      </c>
      <c r="M469">
        <f>VLOOKUP(L469,Key!$A$1:$C$73,2,FALSE)</f>
        <v>43.036900000000003</v>
      </c>
      <c r="N469">
        <f>VLOOKUP(L469,Key!$A$1:$C$73,3,FALSE)</f>
        <v>-87.89667</v>
      </c>
      <c r="O469">
        <v>51</v>
      </c>
      <c r="P469">
        <v>3</v>
      </c>
      <c r="Q469">
        <v>7.7</v>
      </c>
      <c r="R469">
        <v>7.3</v>
      </c>
      <c r="S469">
        <v>306</v>
      </c>
      <c r="T469">
        <f t="shared" si="63"/>
        <v>-1</v>
      </c>
      <c r="U469" s="1">
        <v>42840</v>
      </c>
      <c r="V469" s="13">
        <f t="shared" si="64"/>
        <v>42826</v>
      </c>
      <c r="W469" s="14">
        <f t="shared" si="65"/>
        <v>42840</v>
      </c>
      <c r="X469" s="1" t="str">
        <f t="shared" si="66"/>
        <v>Saturday</v>
      </c>
      <c r="Y469" s="2">
        <v>0.44494212962962965</v>
      </c>
      <c r="Z469" s="2">
        <f t="shared" si="67"/>
        <v>0.45833333333333331</v>
      </c>
      <c r="AA469">
        <f>1</f>
        <v>1</v>
      </c>
      <c r="AB469" s="1">
        <v>42840</v>
      </c>
      <c r="AC469" s="13">
        <f t="shared" si="68"/>
        <v>42826</v>
      </c>
      <c r="AD469" s="14">
        <f t="shared" si="69"/>
        <v>42840</v>
      </c>
      <c r="AE469" s="1" t="str">
        <f t="shared" si="70"/>
        <v>Saturday</v>
      </c>
      <c r="AF469" s="2">
        <v>0.4803472222222222</v>
      </c>
      <c r="AG469" s="2">
        <f t="shared" si="71"/>
        <v>0.5</v>
      </c>
      <c r="AH469" t="s">
        <v>25</v>
      </c>
    </row>
    <row r="470" spans="1:34" x14ac:dyDescent="0.25">
      <c r="A470">
        <v>1580601</v>
      </c>
      <c r="B470" t="s">
        <v>54</v>
      </c>
      <c r="E470">
        <v>53207</v>
      </c>
      <c r="F470" t="s">
        <v>20</v>
      </c>
      <c r="G470" t="s">
        <v>55</v>
      </c>
      <c r="H470">
        <v>5496</v>
      </c>
      <c r="I470" t="s">
        <v>76</v>
      </c>
      <c r="J470">
        <f>VLOOKUP(I470,Key!$A$1:$C$73,2,FALSE)</f>
        <v>43.02948</v>
      </c>
      <c r="K470">
        <f>VLOOKUP(I470,Key!$A$1:$C$73,3,FALSE)</f>
        <v>-87.912819999999996</v>
      </c>
      <c r="L470" t="s">
        <v>56</v>
      </c>
      <c r="M470">
        <f>VLOOKUP(L470,Key!$A$1:$C$73,2,FALSE)</f>
        <v>43.004728999999998</v>
      </c>
      <c r="N470">
        <f>VLOOKUP(L470,Key!$A$1:$C$73,3,FALSE)</f>
        <v>-87.905463999999995</v>
      </c>
      <c r="O470">
        <v>17</v>
      </c>
      <c r="P470">
        <v>0</v>
      </c>
      <c r="Q470">
        <v>2.6</v>
      </c>
      <c r="R470">
        <v>2.4</v>
      </c>
      <c r="S470">
        <v>102</v>
      </c>
      <c r="T470">
        <f t="shared" si="63"/>
        <v>-1</v>
      </c>
      <c r="U470" s="1">
        <v>42840</v>
      </c>
      <c r="V470" s="13">
        <f t="shared" si="64"/>
        <v>42826</v>
      </c>
      <c r="W470" s="14">
        <f t="shared" si="65"/>
        <v>42840</v>
      </c>
      <c r="X470" s="1" t="str">
        <f t="shared" si="66"/>
        <v>Saturday</v>
      </c>
      <c r="Y470" s="2">
        <v>0.50966435185185188</v>
      </c>
      <c r="Z470" s="2">
        <f t="shared" si="67"/>
        <v>0.5</v>
      </c>
      <c r="AA470">
        <f>1</f>
        <v>1</v>
      </c>
      <c r="AB470" s="1">
        <v>42840</v>
      </c>
      <c r="AC470" s="13">
        <f t="shared" si="68"/>
        <v>42826</v>
      </c>
      <c r="AD470" s="14">
        <f t="shared" si="69"/>
        <v>42840</v>
      </c>
      <c r="AE470" s="1" t="str">
        <f t="shared" si="70"/>
        <v>Saturday</v>
      </c>
      <c r="AF470" s="2">
        <v>0.52128472222222222</v>
      </c>
      <c r="AG470" s="2">
        <f t="shared" si="71"/>
        <v>0.54166666666666663</v>
      </c>
      <c r="AH470" t="s">
        <v>23</v>
      </c>
    </row>
    <row r="471" spans="1:34" x14ac:dyDescent="0.25">
      <c r="A471">
        <v>1580730</v>
      </c>
      <c r="B471" t="s">
        <v>54</v>
      </c>
      <c r="E471">
        <v>53212</v>
      </c>
      <c r="F471" t="s">
        <v>20</v>
      </c>
      <c r="G471" t="s">
        <v>55</v>
      </c>
      <c r="H471">
        <v>5584</v>
      </c>
      <c r="I471" t="s">
        <v>74</v>
      </c>
      <c r="J471">
        <f>VLOOKUP(I471,Key!$A$1:$C$73,2,FALSE)</f>
        <v>43.05536</v>
      </c>
      <c r="K471">
        <f>VLOOKUP(I471,Key!$A$1:$C$73,3,FALSE)</f>
        <v>-87.90504</v>
      </c>
      <c r="L471" t="s">
        <v>52</v>
      </c>
      <c r="M471">
        <f>VLOOKUP(L471,Key!$A$1:$C$73,2,FALSE)</f>
        <v>43.042490000000001</v>
      </c>
      <c r="N471">
        <f>VLOOKUP(L471,Key!$A$1:$C$73,3,FALSE)</f>
        <v>-87.909959999999998</v>
      </c>
      <c r="O471">
        <v>8</v>
      </c>
      <c r="P471">
        <v>0</v>
      </c>
      <c r="Q471">
        <v>1.2</v>
      </c>
      <c r="R471">
        <v>1.1000000000000001</v>
      </c>
      <c r="S471">
        <v>48</v>
      </c>
      <c r="T471">
        <f t="shared" si="63"/>
        <v>-1</v>
      </c>
      <c r="U471" s="1">
        <v>42840</v>
      </c>
      <c r="V471" s="13">
        <f t="shared" si="64"/>
        <v>42826</v>
      </c>
      <c r="W471" s="14">
        <f t="shared" si="65"/>
        <v>42840</v>
      </c>
      <c r="X471" s="1" t="str">
        <f t="shared" si="66"/>
        <v>Saturday</v>
      </c>
      <c r="Y471" s="2">
        <v>0.46340277777777777</v>
      </c>
      <c r="Z471" s="2">
        <f t="shared" si="67"/>
        <v>0.45833333333333331</v>
      </c>
      <c r="AA471">
        <f>1</f>
        <v>1</v>
      </c>
      <c r="AB471" s="1">
        <v>42840</v>
      </c>
      <c r="AC471" s="13">
        <f t="shared" si="68"/>
        <v>42826</v>
      </c>
      <c r="AD471" s="14">
        <f t="shared" si="69"/>
        <v>42840</v>
      </c>
      <c r="AE471" s="1" t="str">
        <f t="shared" si="70"/>
        <v>Saturday</v>
      </c>
      <c r="AF471" s="2">
        <v>0.46916666666666668</v>
      </c>
      <c r="AG471" s="2">
        <f t="shared" si="71"/>
        <v>0.45833333333333331</v>
      </c>
      <c r="AH471" t="s">
        <v>23</v>
      </c>
    </row>
    <row r="472" spans="1:34" x14ac:dyDescent="0.25">
      <c r="A472">
        <v>1580815</v>
      </c>
      <c r="B472" t="s">
        <v>54</v>
      </c>
      <c r="F472" t="s">
        <v>20</v>
      </c>
      <c r="G472" t="s">
        <v>55</v>
      </c>
      <c r="H472">
        <v>5585</v>
      </c>
      <c r="I472" t="s">
        <v>67</v>
      </c>
      <c r="J472">
        <f>VLOOKUP(I472,Key!$A$1:$C$73,2,FALSE)</f>
        <v>43.05847</v>
      </c>
      <c r="K472">
        <f>VLOOKUP(I472,Key!$A$1:$C$73,3,FALSE)</f>
        <v>-87.898079999999993</v>
      </c>
      <c r="L472" t="s">
        <v>77</v>
      </c>
      <c r="M472">
        <f>VLOOKUP(L472,Key!$A$1:$C$73,2,FALSE)</f>
        <v>43.036900000000003</v>
      </c>
      <c r="N472">
        <f>VLOOKUP(L472,Key!$A$1:$C$73,3,FALSE)</f>
        <v>-87.89667</v>
      </c>
      <c r="O472">
        <v>28</v>
      </c>
      <c r="P472">
        <v>0</v>
      </c>
      <c r="Q472">
        <v>4.2</v>
      </c>
      <c r="R472">
        <v>4</v>
      </c>
      <c r="S472">
        <v>168</v>
      </c>
      <c r="T472">
        <f t="shared" si="63"/>
        <v>-1</v>
      </c>
      <c r="U472" s="1">
        <v>42840</v>
      </c>
      <c r="V472" s="13">
        <f t="shared" si="64"/>
        <v>42826</v>
      </c>
      <c r="W472" s="14">
        <f t="shared" si="65"/>
        <v>42840</v>
      </c>
      <c r="X472" s="1" t="str">
        <f t="shared" si="66"/>
        <v>Saturday</v>
      </c>
      <c r="Y472" s="2">
        <v>0.47512731481481479</v>
      </c>
      <c r="Z472" s="2">
        <f t="shared" si="67"/>
        <v>0.45833333333333331</v>
      </c>
      <c r="AA472">
        <f>1</f>
        <v>1</v>
      </c>
      <c r="AB472" s="1">
        <v>42840</v>
      </c>
      <c r="AC472" s="13">
        <f t="shared" si="68"/>
        <v>42826</v>
      </c>
      <c r="AD472" s="14">
        <f t="shared" si="69"/>
        <v>42840</v>
      </c>
      <c r="AE472" s="1" t="str">
        <f t="shared" si="70"/>
        <v>Saturday</v>
      </c>
      <c r="AF472" s="2">
        <v>0.49480324074074072</v>
      </c>
      <c r="AG472" s="2">
        <f t="shared" si="71"/>
        <v>0.5</v>
      </c>
      <c r="AH472" t="s">
        <v>23</v>
      </c>
    </row>
    <row r="473" spans="1:34" x14ac:dyDescent="0.25">
      <c r="A473">
        <v>1580882</v>
      </c>
      <c r="B473" t="s">
        <v>54</v>
      </c>
      <c r="E473">
        <v>53202</v>
      </c>
      <c r="F473" t="s">
        <v>20</v>
      </c>
      <c r="G473" t="s">
        <v>55</v>
      </c>
      <c r="H473">
        <v>146</v>
      </c>
      <c r="I473" t="s">
        <v>52</v>
      </c>
      <c r="J473">
        <f>VLOOKUP(I473,Key!$A$1:$C$73,2,FALSE)</f>
        <v>43.042490000000001</v>
      </c>
      <c r="K473">
        <f>VLOOKUP(I473,Key!$A$1:$C$73,3,FALSE)</f>
        <v>-87.909959999999998</v>
      </c>
      <c r="L473" t="s">
        <v>33</v>
      </c>
      <c r="M473">
        <f>VLOOKUP(L473,Key!$A$1:$C$73,2,FALSE)</f>
        <v>43.045712999999999</v>
      </c>
      <c r="N473">
        <f>VLOOKUP(L473,Key!$A$1:$C$73,3,FALSE)</f>
        <v>-87.899756999999994</v>
      </c>
      <c r="O473">
        <v>47</v>
      </c>
      <c r="P473">
        <v>3</v>
      </c>
      <c r="Q473">
        <v>7.1</v>
      </c>
      <c r="R473">
        <v>6.7</v>
      </c>
      <c r="S473">
        <v>282</v>
      </c>
      <c r="T473">
        <f t="shared" si="63"/>
        <v>-1</v>
      </c>
      <c r="U473" s="1">
        <v>42840</v>
      </c>
      <c r="V473" s="13">
        <f t="shared" si="64"/>
        <v>42826</v>
      </c>
      <c r="W473" s="14">
        <f t="shared" si="65"/>
        <v>42840</v>
      </c>
      <c r="X473" s="1" t="str">
        <f t="shared" si="66"/>
        <v>Saturday</v>
      </c>
      <c r="Y473" s="2">
        <v>0.48476851851851849</v>
      </c>
      <c r="Z473" s="2">
        <f t="shared" si="67"/>
        <v>0.5</v>
      </c>
      <c r="AA473">
        <f>1</f>
        <v>1</v>
      </c>
      <c r="AB473" s="1">
        <v>42840</v>
      </c>
      <c r="AC473" s="13">
        <f t="shared" si="68"/>
        <v>42826</v>
      </c>
      <c r="AD473" s="14">
        <f t="shared" si="69"/>
        <v>42840</v>
      </c>
      <c r="AE473" s="1" t="str">
        <f t="shared" si="70"/>
        <v>Saturday</v>
      </c>
      <c r="AF473" s="2">
        <v>0.51785879629629628</v>
      </c>
      <c r="AG473" s="2">
        <f t="shared" si="71"/>
        <v>0.5</v>
      </c>
      <c r="AH473" t="s">
        <v>23</v>
      </c>
    </row>
    <row r="474" spans="1:34" x14ac:dyDescent="0.25">
      <c r="A474">
        <v>1580888</v>
      </c>
      <c r="B474" t="s">
        <v>54</v>
      </c>
      <c r="E474">
        <v>53202</v>
      </c>
      <c r="F474" t="s">
        <v>20</v>
      </c>
      <c r="G474" t="s">
        <v>55</v>
      </c>
      <c r="H474">
        <v>5487</v>
      </c>
      <c r="I474" t="s">
        <v>77</v>
      </c>
      <c r="J474">
        <f>VLOOKUP(I474,Key!$A$1:$C$73,2,FALSE)</f>
        <v>43.036900000000003</v>
      </c>
      <c r="K474">
        <f>VLOOKUP(I474,Key!$A$1:$C$73,3,FALSE)</f>
        <v>-87.89667</v>
      </c>
      <c r="L474" t="s">
        <v>77</v>
      </c>
      <c r="M474">
        <f>VLOOKUP(L474,Key!$A$1:$C$73,2,FALSE)</f>
        <v>43.036900000000003</v>
      </c>
      <c r="N474">
        <f>VLOOKUP(L474,Key!$A$1:$C$73,3,FALSE)</f>
        <v>-87.89667</v>
      </c>
      <c r="O474">
        <v>57</v>
      </c>
      <c r="P474">
        <v>3</v>
      </c>
      <c r="Q474">
        <v>8.6</v>
      </c>
      <c r="R474">
        <v>8.1</v>
      </c>
      <c r="S474">
        <v>342</v>
      </c>
      <c r="T474">
        <f t="shared" si="63"/>
        <v>-1</v>
      </c>
      <c r="U474" s="1">
        <v>42840</v>
      </c>
      <c r="V474" s="13">
        <f t="shared" si="64"/>
        <v>42826</v>
      </c>
      <c r="W474" s="14">
        <f t="shared" si="65"/>
        <v>42840</v>
      </c>
      <c r="X474" s="1" t="str">
        <f t="shared" si="66"/>
        <v>Saturday</v>
      </c>
      <c r="Y474" s="2">
        <v>0.48587962962962966</v>
      </c>
      <c r="Z474" s="2">
        <f t="shared" si="67"/>
        <v>0.5</v>
      </c>
      <c r="AA474">
        <f>1</f>
        <v>1</v>
      </c>
      <c r="AB474" s="1">
        <v>42840</v>
      </c>
      <c r="AC474" s="13">
        <f t="shared" si="68"/>
        <v>42826</v>
      </c>
      <c r="AD474" s="14">
        <f t="shared" si="69"/>
        <v>42840</v>
      </c>
      <c r="AE474" s="1" t="str">
        <f t="shared" si="70"/>
        <v>Saturday</v>
      </c>
      <c r="AF474" s="2">
        <v>0.52519675925925924</v>
      </c>
      <c r="AG474" s="2">
        <f t="shared" si="71"/>
        <v>0.54166666666666663</v>
      </c>
      <c r="AH474" t="s">
        <v>25</v>
      </c>
    </row>
    <row r="475" spans="1:34" x14ac:dyDescent="0.25">
      <c r="A475">
        <v>1580914</v>
      </c>
      <c r="B475" t="s">
        <v>54</v>
      </c>
      <c r="E475">
        <v>53217</v>
      </c>
      <c r="F475" t="s">
        <v>20</v>
      </c>
      <c r="G475" t="s">
        <v>55</v>
      </c>
      <c r="H475">
        <v>11168</v>
      </c>
      <c r="I475" t="s">
        <v>77</v>
      </c>
      <c r="J475">
        <f>VLOOKUP(I475,Key!$A$1:$C$73,2,FALSE)</f>
        <v>43.036900000000003</v>
      </c>
      <c r="K475">
        <f>VLOOKUP(I475,Key!$A$1:$C$73,3,FALSE)</f>
        <v>-87.89667</v>
      </c>
      <c r="L475" t="s">
        <v>77</v>
      </c>
      <c r="M475">
        <f>VLOOKUP(L475,Key!$A$1:$C$73,2,FALSE)</f>
        <v>43.036900000000003</v>
      </c>
      <c r="N475">
        <f>VLOOKUP(L475,Key!$A$1:$C$73,3,FALSE)</f>
        <v>-87.89667</v>
      </c>
      <c r="O475">
        <v>22</v>
      </c>
      <c r="P475">
        <v>0</v>
      </c>
      <c r="Q475">
        <v>3.3</v>
      </c>
      <c r="R475">
        <v>3.1</v>
      </c>
      <c r="S475">
        <v>132</v>
      </c>
      <c r="T475">
        <f t="shared" si="63"/>
        <v>-1</v>
      </c>
      <c r="U475" s="1">
        <v>42840</v>
      </c>
      <c r="V475" s="13">
        <f t="shared" si="64"/>
        <v>42826</v>
      </c>
      <c r="W475" s="14">
        <f t="shared" si="65"/>
        <v>42840</v>
      </c>
      <c r="X475" s="1" t="str">
        <f t="shared" si="66"/>
        <v>Saturday</v>
      </c>
      <c r="Y475" s="2">
        <v>0.49037037037037035</v>
      </c>
      <c r="Z475" s="2">
        <f t="shared" si="67"/>
        <v>0.5</v>
      </c>
      <c r="AA475">
        <f>1</f>
        <v>1</v>
      </c>
      <c r="AB475" s="1">
        <v>42840</v>
      </c>
      <c r="AC475" s="13">
        <f t="shared" si="68"/>
        <v>42826</v>
      </c>
      <c r="AD475" s="14">
        <f t="shared" si="69"/>
        <v>42840</v>
      </c>
      <c r="AE475" s="1" t="str">
        <f t="shared" si="70"/>
        <v>Saturday</v>
      </c>
      <c r="AF475" s="2">
        <v>0.50616898148148148</v>
      </c>
      <c r="AG475" s="2">
        <f t="shared" si="71"/>
        <v>0.5</v>
      </c>
      <c r="AH475" t="s">
        <v>25</v>
      </c>
    </row>
    <row r="476" spans="1:34" x14ac:dyDescent="0.25">
      <c r="A476">
        <v>1580947</v>
      </c>
      <c r="B476" t="s">
        <v>54</v>
      </c>
      <c r="E476">
        <v>63126</v>
      </c>
      <c r="F476" t="s">
        <v>20</v>
      </c>
      <c r="G476" t="s">
        <v>55</v>
      </c>
      <c r="H476">
        <v>28</v>
      </c>
      <c r="I476" t="s">
        <v>62</v>
      </c>
      <c r="J476">
        <f>VLOOKUP(I476,Key!$A$1:$C$73,2,FALSE)</f>
        <v>43.052460000000004</v>
      </c>
      <c r="K476">
        <f>VLOOKUP(I476,Key!$A$1:$C$73,3,FALSE)</f>
        <v>-87.891000000000005</v>
      </c>
      <c r="L476" t="s">
        <v>53</v>
      </c>
      <c r="M476">
        <f>VLOOKUP(L476,Key!$A$1:$C$73,2,FALSE)</f>
        <v>43.04824</v>
      </c>
      <c r="N476">
        <f>VLOOKUP(L476,Key!$A$1:$C$73,3,FALSE)</f>
        <v>-87.904970000000006</v>
      </c>
      <c r="O476">
        <v>67</v>
      </c>
      <c r="P476">
        <v>6</v>
      </c>
      <c r="Q476">
        <v>10.1</v>
      </c>
      <c r="R476">
        <v>9.5</v>
      </c>
      <c r="S476">
        <v>402</v>
      </c>
      <c r="T476">
        <f t="shared" si="63"/>
        <v>-1</v>
      </c>
      <c r="U476" s="1">
        <v>42840</v>
      </c>
      <c r="V476" s="13">
        <f t="shared" si="64"/>
        <v>42826</v>
      </c>
      <c r="W476" s="14">
        <f t="shared" si="65"/>
        <v>42840</v>
      </c>
      <c r="X476" s="1" t="str">
        <f t="shared" si="66"/>
        <v>Saturday</v>
      </c>
      <c r="Y476" s="2">
        <v>0.49434027777777773</v>
      </c>
      <c r="Z476" s="2">
        <f t="shared" si="67"/>
        <v>0.5</v>
      </c>
      <c r="AA476">
        <f>1</f>
        <v>1</v>
      </c>
      <c r="AB476" s="1">
        <v>42840</v>
      </c>
      <c r="AC476" s="13">
        <f t="shared" si="68"/>
        <v>42826</v>
      </c>
      <c r="AD476" s="14">
        <f t="shared" si="69"/>
        <v>42840</v>
      </c>
      <c r="AE476" s="1" t="str">
        <f t="shared" si="70"/>
        <v>Saturday</v>
      </c>
      <c r="AF476" s="2">
        <v>0.54067129629629629</v>
      </c>
      <c r="AG476" s="2">
        <f t="shared" si="71"/>
        <v>0.54166666666666663</v>
      </c>
      <c r="AH476" t="s">
        <v>23</v>
      </c>
    </row>
    <row r="477" spans="1:34" x14ac:dyDescent="0.25">
      <c r="A477">
        <v>1580976</v>
      </c>
      <c r="B477" t="s">
        <v>54</v>
      </c>
      <c r="E477">
        <v>53202</v>
      </c>
      <c r="F477" t="s">
        <v>20</v>
      </c>
      <c r="G477" t="s">
        <v>55</v>
      </c>
      <c r="H477">
        <v>5505</v>
      </c>
      <c r="I477" t="s">
        <v>44</v>
      </c>
      <c r="J477">
        <f>VLOOKUP(I477,Key!$A$1:$C$73,2,FALSE)</f>
        <v>43.03886</v>
      </c>
      <c r="K477">
        <f>VLOOKUP(I477,Key!$A$1:$C$73,3,FALSE)</f>
        <v>-87.902720000000002</v>
      </c>
      <c r="L477" t="s">
        <v>22</v>
      </c>
      <c r="M477">
        <f>VLOOKUP(L477,Key!$A$1:$C$73,2,FALSE)</f>
        <v>43.058619999999998</v>
      </c>
      <c r="N477">
        <f>VLOOKUP(L477,Key!$A$1:$C$73,3,FALSE)</f>
        <v>-87.885319999999993</v>
      </c>
      <c r="O477">
        <v>28</v>
      </c>
      <c r="P477">
        <v>0</v>
      </c>
      <c r="Q477">
        <v>4.2</v>
      </c>
      <c r="R477">
        <v>4</v>
      </c>
      <c r="S477">
        <v>168</v>
      </c>
      <c r="T477">
        <f t="shared" si="63"/>
        <v>-1</v>
      </c>
      <c r="U477" s="1">
        <v>42840</v>
      </c>
      <c r="V477" s="13">
        <f t="shared" si="64"/>
        <v>42826</v>
      </c>
      <c r="W477" s="14">
        <f t="shared" si="65"/>
        <v>42840</v>
      </c>
      <c r="X477" s="1" t="str">
        <f t="shared" si="66"/>
        <v>Saturday</v>
      </c>
      <c r="Y477" s="2">
        <v>0.49763888888888891</v>
      </c>
      <c r="Z477" s="2">
        <f t="shared" si="67"/>
        <v>0.5</v>
      </c>
      <c r="AA477">
        <f>1</f>
        <v>1</v>
      </c>
      <c r="AB477" s="1">
        <v>42840</v>
      </c>
      <c r="AC477" s="13">
        <f t="shared" si="68"/>
        <v>42826</v>
      </c>
      <c r="AD477" s="14">
        <f t="shared" si="69"/>
        <v>42840</v>
      </c>
      <c r="AE477" s="1" t="str">
        <f t="shared" si="70"/>
        <v>Saturday</v>
      </c>
      <c r="AF477" s="2">
        <v>0.51725694444444448</v>
      </c>
      <c r="AG477" s="2">
        <f t="shared" si="71"/>
        <v>0.5</v>
      </c>
      <c r="AH477" t="s">
        <v>23</v>
      </c>
    </row>
    <row r="478" spans="1:34" x14ac:dyDescent="0.25">
      <c r="A478">
        <v>1581014</v>
      </c>
      <c r="B478" t="s">
        <v>54</v>
      </c>
      <c r="E478">
        <v>2130</v>
      </c>
      <c r="F478" t="s">
        <v>20</v>
      </c>
      <c r="G478" t="s">
        <v>55</v>
      </c>
      <c r="H478">
        <v>5455</v>
      </c>
      <c r="I478" t="s">
        <v>62</v>
      </c>
      <c r="J478">
        <f>VLOOKUP(I478,Key!$A$1:$C$73,2,FALSE)</f>
        <v>43.052460000000004</v>
      </c>
      <c r="K478">
        <f>VLOOKUP(I478,Key!$A$1:$C$73,3,FALSE)</f>
        <v>-87.891000000000005</v>
      </c>
      <c r="L478" t="s">
        <v>36</v>
      </c>
      <c r="M478">
        <f>VLOOKUP(L478,Key!$A$1:$C$73,2,FALSE)</f>
        <v>43.03519</v>
      </c>
      <c r="N478">
        <f>VLOOKUP(L478,Key!$A$1:$C$73,3,FALSE)</f>
        <v>-87.907390000000007</v>
      </c>
      <c r="O478">
        <v>30</v>
      </c>
      <c r="P478">
        <v>0</v>
      </c>
      <c r="Q478">
        <v>4.5</v>
      </c>
      <c r="R478">
        <v>4.3</v>
      </c>
      <c r="S478">
        <v>180</v>
      </c>
      <c r="T478">
        <f t="shared" si="63"/>
        <v>-1</v>
      </c>
      <c r="U478" s="1">
        <v>42840</v>
      </c>
      <c r="V478" s="13">
        <f t="shared" si="64"/>
        <v>42826</v>
      </c>
      <c r="W478" s="14">
        <f t="shared" si="65"/>
        <v>42840</v>
      </c>
      <c r="X478" s="1" t="str">
        <f t="shared" si="66"/>
        <v>Saturday</v>
      </c>
      <c r="Y478" s="2">
        <v>0.50289351851851849</v>
      </c>
      <c r="Z478" s="2">
        <f t="shared" si="67"/>
        <v>0.5</v>
      </c>
      <c r="AA478">
        <f>1</f>
        <v>1</v>
      </c>
      <c r="AB478" s="1">
        <v>42840</v>
      </c>
      <c r="AC478" s="13">
        <f t="shared" si="68"/>
        <v>42826</v>
      </c>
      <c r="AD478" s="14">
        <f t="shared" si="69"/>
        <v>42840</v>
      </c>
      <c r="AE478" s="1" t="str">
        <f t="shared" si="70"/>
        <v>Saturday</v>
      </c>
      <c r="AF478" s="2">
        <v>0.52415509259259252</v>
      </c>
      <c r="AG478" s="2">
        <f t="shared" si="71"/>
        <v>0.54166666666666663</v>
      </c>
      <c r="AH478" t="s">
        <v>23</v>
      </c>
    </row>
    <row r="479" spans="1:34" x14ac:dyDescent="0.25">
      <c r="A479">
        <v>1581024</v>
      </c>
      <c r="B479" t="s">
        <v>54</v>
      </c>
      <c r="E479">
        <v>11746</v>
      </c>
      <c r="F479" t="s">
        <v>20</v>
      </c>
      <c r="G479" t="s">
        <v>55</v>
      </c>
      <c r="H479">
        <v>5433</v>
      </c>
      <c r="I479" t="s">
        <v>36</v>
      </c>
      <c r="J479">
        <f>VLOOKUP(I479,Key!$A$1:$C$73,2,FALSE)</f>
        <v>43.03519</v>
      </c>
      <c r="K479">
        <f>VLOOKUP(I479,Key!$A$1:$C$73,3,FALSE)</f>
        <v>-87.907390000000007</v>
      </c>
      <c r="L479" t="s">
        <v>81</v>
      </c>
      <c r="M479">
        <f>VLOOKUP(L479,Key!$A$1:$C$73,2,FALSE)</f>
        <v>43.058010000000003</v>
      </c>
      <c r="N479">
        <f>VLOOKUP(L479,Key!$A$1:$C$73,3,FALSE)</f>
        <v>-87.877300000000005</v>
      </c>
      <c r="O479">
        <v>66</v>
      </c>
      <c r="P479">
        <v>9</v>
      </c>
      <c r="Q479">
        <v>9.9</v>
      </c>
      <c r="R479">
        <v>9.4</v>
      </c>
      <c r="S479">
        <v>396</v>
      </c>
      <c r="T479">
        <f t="shared" si="63"/>
        <v>-1</v>
      </c>
      <c r="U479" s="1">
        <v>42840</v>
      </c>
      <c r="V479" s="13">
        <f t="shared" si="64"/>
        <v>42826</v>
      </c>
      <c r="W479" s="14">
        <f t="shared" si="65"/>
        <v>42840</v>
      </c>
      <c r="X479" s="1" t="str">
        <f t="shared" si="66"/>
        <v>Saturday</v>
      </c>
      <c r="Y479" s="2">
        <v>0.64200231481481485</v>
      </c>
      <c r="Z479" s="2">
        <f t="shared" si="67"/>
        <v>0.625</v>
      </c>
      <c r="AA479">
        <f>1</f>
        <v>1</v>
      </c>
      <c r="AB479" s="1">
        <v>42840</v>
      </c>
      <c r="AC479" s="13">
        <f t="shared" si="68"/>
        <v>42826</v>
      </c>
      <c r="AD479" s="14">
        <f t="shared" si="69"/>
        <v>42840</v>
      </c>
      <c r="AE479" s="1" t="str">
        <f t="shared" si="70"/>
        <v>Saturday</v>
      </c>
      <c r="AF479" s="2">
        <v>0.68809027777777787</v>
      </c>
      <c r="AG479" s="2">
        <f t="shared" si="71"/>
        <v>0.70833333333333326</v>
      </c>
      <c r="AH479" t="s">
        <v>23</v>
      </c>
    </row>
    <row r="480" spans="1:34" x14ac:dyDescent="0.25">
      <c r="A480">
        <v>1581079</v>
      </c>
      <c r="B480" t="s">
        <v>54</v>
      </c>
      <c r="E480">
        <v>53202</v>
      </c>
      <c r="F480" t="s">
        <v>20</v>
      </c>
      <c r="G480" t="s">
        <v>55</v>
      </c>
      <c r="H480">
        <v>77</v>
      </c>
      <c r="I480" t="s">
        <v>48</v>
      </c>
      <c r="J480">
        <f>VLOOKUP(I480,Key!$A$1:$C$73,2,FALSE)</f>
        <v>43.031320000000001</v>
      </c>
      <c r="K480">
        <f>VLOOKUP(I480,Key!$A$1:$C$73,3,FALSE)</f>
        <v>-87.904259999999994</v>
      </c>
      <c r="L480" t="s">
        <v>48</v>
      </c>
      <c r="M480">
        <f>VLOOKUP(L480,Key!$A$1:$C$73,2,FALSE)</f>
        <v>43.031320000000001</v>
      </c>
      <c r="N480">
        <f>VLOOKUP(L480,Key!$A$1:$C$73,3,FALSE)</f>
        <v>-87.904259999999994</v>
      </c>
      <c r="O480">
        <v>114</v>
      </c>
      <c r="P480">
        <v>12</v>
      </c>
      <c r="Q480">
        <v>17.100000000000001</v>
      </c>
      <c r="R480">
        <v>16.2</v>
      </c>
      <c r="S480">
        <v>684</v>
      </c>
      <c r="T480">
        <f t="shared" si="63"/>
        <v>-1</v>
      </c>
      <c r="U480" s="1">
        <v>42840</v>
      </c>
      <c r="V480" s="13">
        <f t="shared" si="64"/>
        <v>42826</v>
      </c>
      <c r="W480" s="14">
        <f t="shared" si="65"/>
        <v>42840</v>
      </c>
      <c r="X480" s="1" t="str">
        <f t="shared" si="66"/>
        <v>Saturday</v>
      </c>
      <c r="Y480" s="2">
        <v>0.51314814814814813</v>
      </c>
      <c r="Z480" s="2">
        <f t="shared" si="67"/>
        <v>0.5</v>
      </c>
      <c r="AA480">
        <f>1</f>
        <v>1</v>
      </c>
      <c r="AB480" s="1">
        <v>42840</v>
      </c>
      <c r="AC480" s="13">
        <f t="shared" si="68"/>
        <v>42826</v>
      </c>
      <c r="AD480" s="14">
        <f t="shared" si="69"/>
        <v>42840</v>
      </c>
      <c r="AE480" s="1" t="str">
        <f t="shared" si="70"/>
        <v>Saturday</v>
      </c>
      <c r="AF480" s="2">
        <v>0.59233796296296293</v>
      </c>
      <c r="AG480" s="2">
        <f t="shared" si="71"/>
        <v>0.58333333333333326</v>
      </c>
      <c r="AH480" t="s">
        <v>25</v>
      </c>
    </row>
    <row r="481" spans="1:34" x14ac:dyDescent="0.25">
      <c r="A481">
        <v>1581282</v>
      </c>
      <c r="B481" t="s">
        <v>54</v>
      </c>
      <c r="E481">
        <v>53222</v>
      </c>
      <c r="F481" t="s">
        <v>20</v>
      </c>
      <c r="G481" t="s">
        <v>55</v>
      </c>
      <c r="H481">
        <v>6</v>
      </c>
      <c r="I481" t="s">
        <v>77</v>
      </c>
      <c r="J481">
        <f>VLOOKUP(I481,Key!$A$1:$C$73,2,FALSE)</f>
        <v>43.036900000000003</v>
      </c>
      <c r="K481">
        <f>VLOOKUP(I481,Key!$A$1:$C$73,3,FALSE)</f>
        <v>-87.89667</v>
      </c>
      <c r="L481" t="s">
        <v>77</v>
      </c>
      <c r="M481">
        <f>VLOOKUP(L481,Key!$A$1:$C$73,2,FALSE)</f>
        <v>43.036900000000003</v>
      </c>
      <c r="N481">
        <f>VLOOKUP(L481,Key!$A$1:$C$73,3,FALSE)</f>
        <v>-87.89667</v>
      </c>
      <c r="O481">
        <v>33</v>
      </c>
      <c r="P481">
        <v>0</v>
      </c>
      <c r="Q481">
        <v>5</v>
      </c>
      <c r="R481">
        <v>4.7</v>
      </c>
      <c r="S481">
        <v>198</v>
      </c>
      <c r="T481">
        <f t="shared" si="63"/>
        <v>-1</v>
      </c>
      <c r="U481" s="1">
        <v>42840</v>
      </c>
      <c r="V481" s="13">
        <f t="shared" si="64"/>
        <v>42826</v>
      </c>
      <c r="W481" s="14">
        <f t="shared" si="65"/>
        <v>42840</v>
      </c>
      <c r="X481" s="1" t="str">
        <f t="shared" si="66"/>
        <v>Saturday</v>
      </c>
      <c r="Y481" s="2">
        <v>0.53785879629629629</v>
      </c>
      <c r="Z481" s="2">
        <f t="shared" si="67"/>
        <v>0.54166666666666663</v>
      </c>
      <c r="AA481">
        <f>1</f>
        <v>1</v>
      </c>
      <c r="AB481" s="1">
        <v>42840</v>
      </c>
      <c r="AC481" s="13">
        <f t="shared" si="68"/>
        <v>42826</v>
      </c>
      <c r="AD481" s="14">
        <f t="shared" si="69"/>
        <v>42840</v>
      </c>
      <c r="AE481" s="1" t="str">
        <f t="shared" si="70"/>
        <v>Saturday</v>
      </c>
      <c r="AF481" s="2">
        <v>0.56097222222222221</v>
      </c>
      <c r="AG481" s="2">
        <f t="shared" si="71"/>
        <v>0.54166666666666663</v>
      </c>
      <c r="AH481" t="s">
        <v>25</v>
      </c>
    </row>
    <row r="482" spans="1:34" x14ac:dyDescent="0.25">
      <c r="A482">
        <v>1581452</v>
      </c>
      <c r="B482" t="s">
        <v>54</v>
      </c>
      <c r="E482">
        <v>53211</v>
      </c>
      <c r="F482" t="s">
        <v>20</v>
      </c>
      <c r="G482" t="s">
        <v>55</v>
      </c>
      <c r="H482">
        <v>34</v>
      </c>
      <c r="I482" t="s">
        <v>63</v>
      </c>
      <c r="J482">
        <f>VLOOKUP(I482,Key!$A$1:$C$73,2,FALSE)</f>
        <v>43.066893999999998</v>
      </c>
      <c r="K482">
        <f>VLOOKUP(I482,Key!$A$1:$C$73,3,FALSE)</f>
        <v>-87.877936000000005</v>
      </c>
      <c r="L482" t="s">
        <v>62</v>
      </c>
      <c r="M482">
        <f>VLOOKUP(L482,Key!$A$1:$C$73,2,FALSE)</f>
        <v>43.052460000000004</v>
      </c>
      <c r="N482">
        <f>VLOOKUP(L482,Key!$A$1:$C$73,3,FALSE)</f>
        <v>-87.891000000000005</v>
      </c>
      <c r="O482">
        <v>54</v>
      </c>
      <c r="P482">
        <v>6</v>
      </c>
      <c r="Q482">
        <v>8.1</v>
      </c>
      <c r="R482">
        <v>7.7</v>
      </c>
      <c r="S482">
        <v>324</v>
      </c>
      <c r="T482">
        <f t="shared" si="63"/>
        <v>-1</v>
      </c>
      <c r="U482" s="1">
        <v>42840</v>
      </c>
      <c r="V482" s="13">
        <f t="shared" si="64"/>
        <v>42826</v>
      </c>
      <c r="W482" s="14">
        <f t="shared" si="65"/>
        <v>42840</v>
      </c>
      <c r="X482" s="1" t="str">
        <f t="shared" si="66"/>
        <v>Saturday</v>
      </c>
      <c r="Y482" s="2">
        <v>0.57067129629629632</v>
      </c>
      <c r="Z482" s="2">
        <f t="shared" si="67"/>
        <v>0.58333333333333326</v>
      </c>
      <c r="AA482">
        <f>1</f>
        <v>1</v>
      </c>
      <c r="AB482" s="1">
        <v>42840</v>
      </c>
      <c r="AC482" s="13">
        <f t="shared" si="68"/>
        <v>42826</v>
      </c>
      <c r="AD482" s="14">
        <f t="shared" si="69"/>
        <v>42840</v>
      </c>
      <c r="AE482" s="1" t="str">
        <f t="shared" si="70"/>
        <v>Saturday</v>
      </c>
      <c r="AF482" s="2">
        <v>0.60788194444444443</v>
      </c>
      <c r="AG482" s="2">
        <f t="shared" si="71"/>
        <v>0.625</v>
      </c>
      <c r="AH482" t="s">
        <v>23</v>
      </c>
    </row>
    <row r="483" spans="1:34" x14ac:dyDescent="0.25">
      <c r="A483">
        <v>1581453</v>
      </c>
      <c r="B483" t="s">
        <v>54</v>
      </c>
      <c r="E483">
        <v>53211</v>
      </c>
      <c r="F483" t="s">
        <v>20</v>
      </c>
      <c r="G483" t="s">
        <v>55</v>
      </c>
      <c r="H483">
        <v>77</v>
      </c>
      <c r="I483" t="s">
        <v>48</v>
      </c>
      <c r="J483">
        <f>VLOOKUP(I483,Key!$A$1:$C$73,2,FALSE)</f>
        <v>43.031320000000001</v>
      </c>
      <c r="K483">
        <f>VLOOKUP(I483,Key!$A$1:$C$73,3,FALSE)</f>
        <v>-87.904259999999994</v>
      </c>
      <c r="L483" t="s">
        <v>89</v>
      </c>
      <c r="M483">
        <f>VLOOKUP(L483,Key!$A$1:$C$73,2,FALSE)</f>
        <v>43.060155999999999</v>
      </c>
      <c r="N483">
        <f>VLOOKUP(L483,Key!$A$1:$C$73,3,FALSE)</f>
        <v>-87.881258000000003</v>
      </c>
      <c r="O483">
        <v>30</v>
      </c>
      <c r="P483">
        <v>3</v>
      </c>
      <c r="Q483">
        <v>4.5</v>
      </c>
      <c r="R483">
        <v>4.3</v>
      </c>
      <c r="S483">
        <v>180</v>
      </c>
      <c r="T483">
        <f t="shared" si="63"/>
        <v>-1</v>
      </c>
      <c r="U483" s="1">
        <v>42840</v>
      </c>
      <c r="V483" s="13">
        <f t="shared" si="64"/>
        <v>42826</v>
      </c>
      <c r="W483" s="14">
        <f t="shared" si="65"/>
        <v>42840</v>
      </c>
      <c r="X483" s="1" t="str">
        <f t="shared" si="66"/>
        <v>Saturday</v>
      </c>
      <c r="Y483" s="2">
        <v>0.72258101851851853</v>
      </c>
      <c r="Z483" s="2">
        <f t="shared" si="67"/>
        <v>0.70833333333333326</v>
      </c>
      <c r="AA483">
        <f>1</f>
        <v>1</v>
      </c>
      <c r="AB483" s="1">
        <v>42840</v>
      </c>
      <c r="AC483" s="13">
        <f t="shared" si="68"/>
        <v>42826</v>
      </c>
      <c r="AD483" s="14">
        <f t="shared" si="69"/>
        <v>42840</v>
      </c>
      <c r="AE483" s="1" t="str">
        <f t="shared" si="70"/>
        <v>Saturday</v>
      </c>
      <c r="AF483" s="2">
        <v>0.74343750000000008</v>
      </c>
      <c r="AG483" s="2">
        <f t="shared" si="71"/>
        <v>0.75</v>
      </c>
      <c r="AH483" t="s">
        <v>23</v>
      </c>
    </row>
    <row r="484" spans="1:34" x14ac:dyDescent="0.25">
      <c r="A484">
        <v>1581504</v>
      </c>
      <c r="B484" t="s">
        <v>54</v>
      </c>
      <c r="E484">
        <v>53151</v>
      </c>
      <c r="F484" t="s">
        <v>20</v>
      </c>
      <c r="G484" t="s">
        <v>55</v>
      </c>
      <c r="H484">
        <v>11064</v>
      </c>
      <c r="I484" t="s">
        <v>48</v>
      </c>
      <c r="J484">
        <f>VLOOKUP(I484,Key!$A$1:$C$73,2,FALSE)</f>
        <v>43.031320000000001</v>
      </c>
      <c r="K484">
        <f>VLOOKUP(I484,Key!$A$1:$C$73,3,FALSE)</f>
        <v>-87.904259999999994</v>
      </c>
      <c r="L484" t="s">
        <v>48</v>
      </c>
      <c r="M484">
        <f>VLOOKUP(L484,Key!$A$1:$C$73,2,FALSE)</f>
        <v>43.031320000000001</v>
      </c>
      <c r="N484">
        <f>VLOOKUP(L484,Key!$A$1:$C$73,3,FALSE)</f>
        <v>-87.904259999999994</v>
      </c>
      <c r="O484">
        <v>84</v>
      </c>
      <c r="P484">
        <v>9</v>
      </c>
      <c r="Q484">
        <v>12.6</v>
      </c>
      <c r="R484">
        <v>12</v>
      </c>
      <c r="S484">
        <v>504</v>
      </c>
      <c r="T484">
        <f t="shared" si="63"/>
        <v>-1</v>
      </c>
      <c r="U484" s="1">
        <v>42840</v>
      </c>
      <c r="V484" s="13">
        <f t="shared" si="64"/>
        <v>42826</v>
      </c>
      <c r="W484" s="14">
        <f t="shared" si="65"/>
        <v>42840</v>
      </c>
      <c r="X484" s="1" t="str">
        <f t="shared" si="66"/>
        <v>Saturday</v>
      </c>
      <c r="Y484" s="2">
        <v>0.56403935185185183</v>
      </c>
      <c r="Z484" s="2">
        <f t="shared" si="67"/>
        <v>0.58333333333333326</v>
      </c>
      <c r="AA484">
        <f>1</f>
        <v>1</v>
      </c>
      <c r="AB484" s="1">
        <v>42840</v>
      </c>
      <c r="AC484" s="13">
        <f t="shared" si="68"/>
        <v>42826</v>
      </c>
      <c r="AD484" s="14">
        <f t="shared" si="69"/>
        <v>42840</v>
      </c>
      <c r="AE484" s="1" t="str">
        <f t="shared" si="70"/>
        <v>Saturday</v>
      </c>
      <c r="AF484" s="2">
        <v>0.62265046296296289</v>
      </c>
      <c r="AG484" s="2">
        <f t="shared" si="71"/>
        <v>0.625</v>
      </c>
      <c r="AH484" t="s">
        <v>25</v>
      </c>
    </row>
    <row r="485" spans="1:34" x14ac:dyDescent="0.25">
      <c r="A485">
        <v>1581546</v>
      </c>
      <c r="B485" t="s">
        <v>54</v>
      </c>
      <c r="E485">
        <v>53226</v>
      </c>
      <c r="F485" t="s">
        <v>20</v>
      </c>
      <c r="G485" t="s">
        <v>55</v>
      </c>
      <c r="H485">
        <v>5497</v>
      </c>
      <c r="I485" t="s">
        <v>79</v>
      </c>
      <c r="J485">
        <f>VLOOKUP(I485,Key!$A$1:$C$73,2,FALSE)</f>
        <v>43.04804</v>
      </c>
      <c r="K485">
        <f>VLOOKUP(I485,Key!$A$1:$C$73,3,FALSE)</f>
        <v>-87.896720000000002</v>
      </c>
      <c r="L485" t="s">
        <v>79</v>
      </c>
      <c r="M485">
        <f>VLOOKUP(L485,Key!$A$1:$C$73,2,FALSE)</f>
        <v>43.04804</v>
      </c>
      <c r="N485">
        <f>VLOOKUP(L485,Key!$A$1:$C$73,3,FALSE)</f>
        <v>-87.896720000000002</v>
      </c>
      <c r="O485">
        <v>125</v>
      </c>
      <c r="P485">
        <v>15</v>
      </c>
      <c r="Q485">
        <v>18</v>
      </c>
      <c r="R485">
        <v>17.100000000000001</v>
      </c>
      <c r="S485">
        <v>720</v>
      </c>
      <c r="T485">
        <f t="shared" si="63"/>
        <v>-1</v>
      </c>
      <c r="U485" s="1">
        <v>42840</v>
      </c>
      <c r="V485" s="13">
        <f t="shared" si="64"/>
        <v>42826</v>
      </c>
      <c r="W485" s="14">
        <f t="shared" si="65"/>
        <v>42840</v>
      </c>
      <c r="X485" s="1" t="str">
        <f t="shared" si="66"/>
        <v>Saturday</v>
      </c>
      <c r="Y485" s="2">
        <v>0.56795138888888885</v>
      </c>
      <c r="Z485" s="2">
        <f t="shared" si="67"/>
        <v>0.58333333333333326</v>
      </c>
      <c r="AA485">
        <f>1</f>
        <v>1</v>
      </c>
      <c r="AB485" s="1">
        <v>42840</v>
      </c>
      <c r="AC485" s="13">
        <f t="shared" si="68"/>
        <v>42826</v>
      </c>
      <c r="AD485" s="14">
        <f t="shared" si="69"/>
        <v>42840</v>
      </c>
      <c r="AE485" s="1" t="str">
        <f t="shared" si="70"/>
        <v>Saturday</v>
      </c>
      <c r="AF485" s="2">
        <v>0.65425925925925921</v>
      </c>
      <c r="AG485" s="2">
        <f t="shared" si="71"/>
        <v>0.66666666666666663</v>
      </c>
      <c r="AH485" t="s">
        <v>25</v>
      </c>
    </row>
    <row r="486" spans="1:34" x14ac:dyDescent="0.25">
      <c r="A486">
        <v>1581551</v>
      </c>
      <c r="B486" t="s">
        <v>54</v>
      </c>
      <c r="F486" t="s">
        <v>20</v>
      </c>
      <c r="G486" t="s">
        <v>55</v>
      </c>
      <c r="H486">
        <v>5713</v>
      </c>
      <c r="I486" t="s">
        <v>81</v>
      </c>
      <c r="J486">
        <f>VLOOKUP(I486,Key!$A$1:$C$73,2,FALSE)</f>
        <v>43.058010000000003</v>
      </c>
      <c r="K486">
        <f>VLOOKUP(I486,Key!$A$1:$C$73,3,FALSE)</f>
        <v>-87.877300000000005</v>
      </c>
      <c r="L486" t="s">
        <v>81</v>
      </c>
      <c r="M486">
        <f>VLOOKUP(L486,Key!$A$1:$C$73,2,FALSE)</f>
        <v>43.058010000000003</v>
      </c>
      <c r="N486">
        <f>VLOOKUP(L486,Key!$A$1:$C$73,3,FALSE)</f>
        <v>-87.877300000000005</v>
      </c>
      <c r="O486">
        <v>66</v>
      </c>
      <c r="P486">
        <v>9</v>
      </c>
      <c r="Q486">
        <v>9.9</v>
      </c>
      <c r="R486">
        <v>9.4</v>
      </c>
      <c r="S486">
        <v>396</v>
      </c>
      <c r="T486">
        <f t="shared" si="63"/>
        <v>-1</v>
      </c>
      <c r="U486" s="1">
        <v>42840</v>
      </c>
      <c r="V486" s="13">
        <f t="shared" si="64"/>
        <v>42826</v>
      </c>
      <c r="W486" s="14">
        <f t="shared" si="65"/>
        <v>42840</v>
      </c>
      <c r="X486" s="1" t="str">
        <f t="shared" si="66"/>
        <v>Saturday</v>
      </c>
      <c r="Y486" s="2">
        <v>0.56847222222222216</v>
      </c>
      <c r="Z486" s="2">
        <f t="shared" si="67"/>
        <v>0.58333333333333326</v>
      </c>
      <c r="AA486">
        <f>1</f>
        <v>1</v>
      </c>
      <c r="AB486" s="1">
        <v>42840</v>
      </c>
      <c r="AC486" s="13">
        <f t="shared" si="68"/>
        <v>42826</v>
      </c>
      <c r="AD486" s="14">
        <f t="shared" si="69"/>
        <v>42840</v>
      </c>
      <c r="AE486" s="1" t="str">
        <f t="shared" si="70"/>
        <v>Saturday</v>
      </c>
      <c r="AF486" s="2">
        <v>0.61444444444444446</v>
      </c>
      <c r="AG486" s="2">
        <f t="shared" si="71"/>
        <v>0.625</v>
      </c>
      <c r="AH486" t="s">
        <v>25</v>
      </c>
    </row>
    <row r="487" spans="1:34" x14ac:dyDescent="0.25">
      <c r="A487">
        <v>1581570</v>
      </c>
      <c r="B487" t="s">
        <v>54</v>
      </c>
      <c r="E487">
        <v>53217</v>
      </c>
      <c r="F487" t="s">
        <v>20</v>
      </c>
      <c r="G487" t="s">
        <v>55</v>
      </c>
      <c r="H487">
        <v>11103</v>
      </c>
      <c r="I487" t="s">
        <v>66</v>
      </c>
      <c r="J487">
        <f>VLOOKUP(I487,Key!$A$1:$C$73,2,FALSE)</f>
        <v>43.078530000000001</v>
      </c>
      <c r="K487">
        <f>VLOOKUP(I487,Key!$A$1:$C$73,3,FALSE)</f>
        <v>-87.882620000000003</v>
      </c>
      <c r="L487" t="s">
        <v>81</v>
      </c>
      <c r="M487">
        <f>VLOOKUP(L487,Key!$A$1:$C$73,2,FALSE)</f>
        <v>43.058010000000003</v>
      </c>
      <c r="N487">
        <f>VLOOKUP(L487,Key!$A$1:$C$73,3,FALSE)</f>
        <v>-87.877300000000005</v>
      </c>
      <c r="O487">
        <v>36</v>
      </c>
      <c r="P487">
        <v>6</v>
      </c>
      <c r="Q487">
        <v>5.4</v>
      </c>
      <c r="R487">
        <v>5.0999999999999996</v>
      </c>
      <c r="S487">
        <v>216</v>
      </c>
      <c r="T487">
        <f t="shared" si="63"/>
        <v>-1</v>
      </c>
      <c r="U487" s="1">
        <v>42840</v>
      </c>
      <c r="V487" s="13">
        <f t="shared" si="64"/>
        <v>42826</v>
      </c>
      <c r="W487" s="14">
        <f t="shared" si="65"/>
        <v>42840</v>
      </c>
      <c r="X487" s="1" t="str">
        <f t="shared" si="66"/>
        <v>Saturday</v>
      </c>
      <c r="Y487" s="2">
        <v>0.57263888888888892</v>
      </c>
      <c r="Z487" s="2">
        <f t="shared" si="67"/>
        <v>0.58333333333333326</v>
      </c>
      <c r="AA487">
        <f>1</f>
        <v>1</v>
      </c>
      <c r="AB487" s="1">
        <v>42840</v>
      </c>
      <c r="AC487" s="13">
        <f t="shared" si="68"/>
        <v>42826</v>
      </c>
      <c r="AD487" s="14">
        <f t="shared" si="69"/>
        <v>42840</v>
      </c>
      <c r="AE487" s="1" t="str">
        <f t="shared" si="70"/>
        <v>Saturday</v>
      </c>
      <c r="AF487" s="2">
        <v>0.59783564814814816</v>
      </c>
      <c r="AG487" s="2">
        <f t="shared" si="71"/>
        <v>0.58333333333333326</v>
      </c>
      <c r="AH487" t="s">
        <v>23</v>
      </c>
    </row>
    <row r="488" spans="1:34" x14ac:dyDescent="0.25">
      <c r="A488">
        <v>1581594</v>
      </c>
      <c r="B488" t="s">
        <v>54</v>
      </c>
      <c r="E488">
        <v>53012</v>
      </c>
      <c r="F488" t="s">
        <v>20</v>
      </c>
      <c r="G488" t="s">
        <v>55</v>
      </c>
      <c r="H488">
        <v>11124</v>
      </c>
      <c r="I488" t="s">
        <v>84</v>
      </c>
      <c r="J488">
        <f>VLOOKUP(I488,Key!$A$1:$C$73,2,FALSE)</f>
        <v>43.040154000000001</v>
      </c>
      <c r="K488">
        <f>VLOOKUP(I488,Key!$A$1:$C$73,3,FALSE)</f>
        <v>-87.932113000000001</v>
      </c>
      <c r="L488" t="s">
        <v>84</v>
      </c>
      <c r="M488">
        <f>VLOOKUP(L488,Key!$A$1:$C$73,2,FALSE)</f>
        <v>43.040154000000001</v>
      </c>
      <c r="N488">
        <f>VLOOKUP(L488,Key!$A$1:$C$73,3,FALSE)</f>
        <v>-87.932113000000001</v>
      </c>
      <c r="O488">
        <v>129</v>
      </c>
      <c r="P488">
        <v>0</v>
      </c>
      <c r="Q488">
        <v>18</v>
      </c>
      <c r="R488">
        <v>17.100000000000001</v>
      </c>
      <c r="S488">
        <v>720</v>
      </c>
      <c r="T488">
        <f t="shared" si="63"/>
        <v>-1</v>
      </c>
      <c r="U488" s="1">
        <v>42840</v>
      </c>
      <c r="V488" s="13">
        <f t="shared" si="64"/>
        <v>42826</v>
      </c>
      <c r="W488" s="14">
        <f t="shared" si="65"/>
        <v>42840</v>
      </c>
      <c r="X488" s="1" t="str">
        <f t="shared" si="66"/>
        <v>Saturday</v>
      </c>
      <c r="Y488" s="2">
        <v>0.57414351851851853</v>
      </c>
      <c r="Z488" s="2">
        <f t="shared" si="67"/>
        <v>0.58333333333333326</v>
      </c>
      <c r="AA488">
        <f>1</f>
        <v>1</v>
      </c>
      <c r="AB488" s="1">
        <v>42840</v>
      </c>
      <c r="AC488" s="13">
        <f t="shared" si="68"/>
        <v>42826</v>
      </c>
      <c r="AD488" s="14">
        <f t="shared" si="69"/>
        <v>42840</v>
      </c>
      <c r="AE488" s="1" t="str">
        <f t="shared" si="70"/>
        <v>Saturday</v>
      </c>
      <c r="AF488" s="2">
        <v>0.6632986111111111</v>
      </c>
      <c r="AG488" s="2">
        <f t="shared" si="71"/>
        <v>0.66666666666666663</v>
      </c>
      <c r="AH488" t="s">
        <v>25</v>
      </c>
    </row>
    <row r="489" spans="1:34" x14ac:dyDescent="0.25">
      <c r="A489">
        <v>1581594</v>
      </c>
      <c r="B489" t="s">
        <v>54</v>
      </c>
      <c r="E489">
        <v>53012</v>
      </c>
      <c r="F489" t="s">
        <v>20</v>
      </c>
      <c r="G489" t="s">
        <v>55</v>
      </c>
      <c r="H489">
        <v>5435</v>
      </c>
      <c r="I489" t="s">
        <v>84</v>
      </c>
      <c r="J489">
        <f>VLOOKUP(I489,Key!$A$1:$C$73,2,FALSE)</f>
        <v>43.040154000000001</v>
      </c>
      <c r="K489">
        <f>VLOOKUP(I489,Key!$A$1:$C$73,3,FALSE)</f>
        <v>-87.932113000000001</v>
      </c>
      <c r="L489" t="s">
        <v>84</v>
      </c>
      <c r="M489">
        <f>VLOOKUP(L489,Key!$A$1:$C$73,2,FALSE)</f>
        <v>43.040154000000001</v>
      </c>
      <c r="N489">
        <f>VLOOKUP(L489,Key!$A$1:$C$73,3,FALSE)</f>
        <v>-87.932113000000001</v>
      </c>
      <c r="O489">
        <v>128</v>
      </c>
      <c r="P489">
        <v>0</v>
      </c>
      <c r="Q489">
        <v>18</v>
      </c>
      <c r="R489">
        <v>17.100000000000001</v>
      </c>
      <c r="S489">
        <v>720</v>
      </c>
      <c r="T489">
        <f t="shared" si="63"/>
        <v>-1</v>
      </c>
      <c r="U489" s="1">
        <v>42840</v>
      </c>
      <c r="V489" s="13">
        <f t="shared" si="64"/>
        <v>42826</v>
      </c>
      <c r="W489" s="14">
        <f t="shared" si="65"/>
        <v>42840</v>
      </c>
      <c r="X489" s="1" t="str">
        <f t="shared" si="66"/>
        <v>Saturday</v>
      </c>
      <c r="Y489" s="2">
        <v>0.57461805555555556</v>
      </c>
      <c r="Z489" s="2">
        <f t="shared" si="67"/>
        <v>0.58333333333333326</v>
      </c>
      <c r="AA489">
        <f>1</f>
        <v>1</v>
      </c>
      <c r="AB489" s="1">
        <v>42840</v>
      </c>
      <c r="AC489" s="13">
        <f t="shared" si="68"/>
        <v>42826</v>
      </c>
      <c r="AD489" s="14">
        <f t="shared" si="69"/>
        <v>42840</v>
      </c>
      <c r="AE489" s="1" t="str">
        <f t="shared" si="70"/>
        <v>Saturday</v>
      </c>
      <c r="AF489" s="2">
        <v>0.66327546296296302</v>
      </c>
      <c r="AG489" s="2">
        <f t="shared" si="71"/>
        <v>0.66666666666666663</v>
      </c>
      <c r="AH489" t="s">
        <v>25</v>
      </c>
    </row>
    <row r="490" spans="1:34" x14ac:dyDescent="0.25">
      <c r="A490">
        <v>1581594</v>
      </c>
      <c r="B490" t="s">
        <v>54</v>
      </c>
      <c r="E490">
        <v>53012</v>
      </c>
      <c r="F490" t="s">
        <v>20</v>
      </c>
      <c r="G490" t="s">
        <v>55</v>
      </c>
      <c r="H490">
        <v>5509</v>
      </c>
      <c r="I490" t="s">
        <v>84</v>
      </c>
      <c r="J490">
        <f>VLOOKUP(I490,Key!$A$1:$C$73,2,FALSE)</f>
        <v>43.040154000000001</v>
      </c>
      <c r="K490">
        <f>VLOOKUP(I490,Key!$A$1:$C$73,3,FALSE)</f>
        <v>-87.932113000000001</v>
      </c>
      <c r="L490" t="s">
        <v>84</v>
      </c>
      <c r="M490">
        <f>VLOOKUP(L490,Key!$A$1:$C$73,2,FALSE)</f>
        <v>43.040154000000001</v>
      </c>
      <c r="N490">
        <f>VLOOKUP(L490,Key!$A$1:$C$73,3,FALSE)</f>
        <v>-87.932113000000001</v>
      </c>
      <c r="O490">
        <v>127</v>
      </c>
      <c r="P490">
        <v>0</v>
      </c>
      <c r="Q490">
        <v>18</v>
      </c>
      <c r="R490">
        <v>17.100000000000001</v>
      </c>
      <c r="S490">
        <v>720</v>
      </c>
      <c r="T490">
        <f t="shared" si="63"/>
        <v>-1</v>
      </c>
      <c r="U490" s="1">
        <v>42840</v>
      </c>
      <c r="V490" s="13">
        <f t="shared" si="64"/>
        <v>42826</v>
      </c>
      <c r="W490" s="14">
        <f t="shared" si="65"/>
        <v>42840</v>
      </c>
      <c r="X490" s="1" t="str">
        <f t="shared" si="66"/>
        <v>Saturday</v>
      </c>
      <c r="Y490" s="2">
        <v>0.57545138888888892</v>
      </c>
      <c r="Z490" s="2">
        <f t="shared" si="67"/>
        <v>0.58333333333333326</v>
      </c>
      <c r="AA490">
        <f>1</f>
        <v>1</v>
      </c>
      <c r="AB490" s="1">
        <v>42840</v>
      </c>
      <c r="AC490" s="13">
        <f t="shared" si="68"/>
        <v>42826</v>
      </c>
      <c r="AD490" s="14">
        <f t="shared" si="69"/>
        <v>42840</v>
      </c>
      <c r="AE490" s="1" t="str">
        <f t="shared" si="70"/>
        <v>Saturday</v>
      </c>
      <c r="AF490" s="2">
        <v>0.66341435185185182</v>
      </c>
      <c r="AG490" s="2">
        <f t="shared" si="71"/>
        <v>0.66666666666666663</v>
      </c>
      <c r="AH490" t="s">
        <v>25</v>
      </c>
    </row>
    <row r="491" spans="1:34" x14ac:dyDescent="0.25">
      <c r="A491">
        <v>1581594</v>
      </c>
      <c r="B491" t="s">
        <v>54</v>
      </c>
      <c r="E491">
        <v>53012</v>
      </c>
      <c r="F491" t="s">
        <v>20</v>
      </c>
      <c r="G491" t="s">
        <v>55</v>
      </c>
      <c r="H491">
        <v>995</v>
      </c>
      <c r="I491" t="s">
        <v>84</v>
      </c>
      <c r="J491">
        <f>VLOOKUP(I491,Key!$A$1:$C$73,2,FALSE)</f>
        <v>43.040154000000001</v>
      </c>
      <c r="K491">
        <f>VLOOKUP(I491,Key!$A$1:$C$73,3,FALSE)</f>
        <v>-87.932113000000001</v>
      </c>
      <c r="L491" t="s">
        <v>84</v>
      </c>
      <c r="M491">
        <f>VLOOKUP(L491,Key!$A$1:$C$73,2,FALSE)</f>
        <v>43.040154000000001</v>
      </c>
      <c r="N491">
        <f>VLOOKUP(L491,Key!$A$1:$C$73,3,FALSE)</f>
        <v>-87.932113000000001</v>
      </c>
      <c r="O491">
        <v>126</v>
      </c>
      <c r="P491">
        <v>0</v>
      </c>
      <c r="Q491">
        <v>18</v>
      </c>
      <c r="R491">
        <v>17.100000000000001</v>
      </c>
      <c r="S491">
        <v>720</v>
      </c>
      <c r="T491">
        <f t="shared" si="63"/>
        <v>-1</v>
      </c>
      <c r="U491" s="1">
        <v>42840</v>
      </c>
      <c r="V491" s="13">
        <f t="shared" si="64"/>
        <v>42826</v>
      </c>
      <c r="W491" s="14">
        <f t="shared" si="65"/>
        <v>42840</v>
      </c>
      <c r="X491" s="1" t="str">
        <f t="shared" si="66"/>
        <v>Saturday</v>
      </c>
      <c r="Y491" s="2">
        <v>0.5759953703703703</v>
      </c>
      <c r="Z491" s="2">
        <f t="shared" si="67"/>
        <v>0.58333333333333326</v>
      </c>
      <c r="AA491">
        <f>1</f>
        <v>1</v>
      </c>
      <c r="AB491" s="1">
        <v>42840</v>
      </c>
      <c r="AC491" s="13">
        <f t="shared" si="68"/>
        <v>42826</v>
      </c>
      <c r="AD491" s="14">
        <f t="shared" si="69"/>
        <v>42840</v>
      </c>
      <c r="AE491" s="1" t="str">
        <f t="shared" si="70"/>
        <v>Saturday</v>
      </c>
      <c r="AF491" s="2">
        <v>0.66335648148148152</v>
      </c>
      <c r="AG491" s="2">
        <f t="shared" si="71"/>
        <v>0.66666666666666663</v>
      </c>
      <c r="AH491" t="s">
        <v>25</v>
      </c>
    </row>
    <row r="492" spans="1:34" x14ac:dyDescent="0.25">
      <c r="A492">
        <v>1581715</v>
      </c>
      <c r="B492" t="s">
        <v>54</v>
      </c>
      <c r="E492">
        <v>53204</v>
      </c>
      <c r="F492" t="s">
        <v>20</v>
      </c>
      <c r="G492" t="s">
        <v>55</v>
      </c>
      <c r="H492">
        <v>255</v>
      </c>
      <c r="I492" t="s">
        <v>68</v>
      </c>
      <c r="J492">
        <f>VLOOKUP(I492,Key!$A$1:$C$73,2,FALSE)</f>
        <v>43.026470000000003</v>
      </c>
      <c r="K492">
        <f>VLOOKUP(I492,Key!$A$1:$C$73,3,FALSE)</f>
        <v>-87.918040000000005</v>
      </c>
      <c r="L492" t="s">
        <v>85</v>
      </c>
      <c r="M492">
        <f>VLOOKUP(L492,Key!$A$1:$C$73,2,FALSE)</f>
        <v>43.053040000000003</v>
      </c>
      <c r="N492">
        <f>VLOOKUP(L492,Key!$A$1:$C$73,3,FALSE)</f>
        <v>-87.897660000000002</v>
      </c>
      <c r="O492">
        <v>23</v>
      </c>
      <c r="P492">
        <v>3</v>
      </c>
      <c r="Q492">
        <v>3.5</v>
      </c>
      <c r="R492">
        <v>3.3</v>
      </c>
      <c r="S492">
        <v>138</v>
      </c>
      <c r="T492">
        <f t="shared" si="63"/>
        <v>-1</v>
      </c>
      <c r="U492" s="1">
        <v>42840</v>
      </c>
      <c r="V492" s="13">
        <f t="shared" si="64"/>
        <v>42826</v>
      </c>
      <c r="W492" s="14">
        <f t="shared" si="65"/>
        <v>42840</v>
      </c>
      <c r="X492" s="1" t="str">
        <f t="shared" si="66"/>
        <v>Saturday</v>
      </c>
      <c r="Y492" s="2">
        <v>0.58862268518518512</v>
      </c>
      <c r="Z492" s="2">
        <f t="shared" si="67"/>
        <v>0.58333333333333326</v>
      </c>
      <c r="AA492">
        <f>1</f>
        <v>1</v>
      </c>
      <c r="AB492" s="1">
        <v>42840</v>
      </c>
      <c r="AC492" s="13">
        <f t="shared" si="68"/>
        <v>42826</v>
      </c>
      <c r="AD492" s="14">
        <f t="shared" si="69"/>
        <v>42840</v>
      </c>
      <c r="AE492" s="1" t="str">
        <f t="shared" si="70"/>
        <v>Saturday</v>
      </c>
      <c r="AF492" s="2">
        <v>0.60454861111111113</v>
      </c>
      <c r="AG492" s="2">
        <f t="shared" si="71"/>
        <v>0.625</v>
      </c>
      <c r="AH492" t="s">
        <v>23</v>
      </c>
    </row>
    <row r="493" spans="1:34" x14ac:dyDescent="0.25">
      <c r="A493">
        <v>1581726</v>
      </c>
      <c r="B493" t="s">
        <v>54</v>
      </c>
      <c r="E493">
        <v>53219</v>
      </c>
      <c r="F493" t="s">
        <v>20</v>
      </c>
      <c r="G493" t="s">
        <v>55</v>
      </c>
      <c r="H493">
        <v>91</v>
      </c>
      <c r="I493" t="s">
        <v>68</v>
      </c>
      <c r="J493">
        <f>VLOOKUP(I493,Key!$A$1:$C$73,2,FALSE)</f>
        <v>43.026470000000003</v>
      </c>
      <c r="K493">
        <f>VLOOKUP(I493,Key!$A$1:$C$73,3,FALSE)</f>
        <v>-87.918040000000005</v>
      </c>
      <c r="L493" t="s">
        <v>85</v>
      </c>
      <c r="M493">
        <f>VLOOKUP(L493,Key!$A$1:$C$73,2,FALSE)</f>
        <v>43.053040000000003</v>
      </c>
      <c r="N493">
        <f>VLOOKUP(L493,Key!$A$1:$C$73,3,FALSE)</f>
        <v>-87.897660000000002</v>
      </c>
      <c r="O493">
        <v>21</v>
      </c>
      <c r="P493">
        <v>3</v>
      </c>
      <c r="Q493">
        <v>3.2</v>
      </c>
      <c r="R493">
        <v>3</v>
      </c>
      <c r="S493">
        <v>126</v>
      </c>
      <c r="T493">
        <f t="shared" si="63"/>
        <v>-1</v>
      </c>
      <c r="U493" s="1">
        <v>42840</v>
      </c>
      <c r="V493" s="13">
        <f t="shared" si="64"/>
        <v>42826</v>
      </c>
      <c r="W493" s="14">
        <f t="shared" si="65"/>
        <v>42840</v>
      </c>
      <c r="X493" s="1" t="str">
        <f t="shared" si="66"/>
        <v>Saturday</v>
      </c>
      <c r="Y493" s="2">
        <v>0.58994212962962966</v>
      </c>
      <c r="Z493" s="2">
        <f t="shared" si="67"/>
        <v>0.58333333333333326</v>
      </c>
      <c r="AA493">
        <f>1</f>
        <v>1</v>
      </c>
      <c r="AB493" s="1">
        <v>42840</v>
      </c>
      <c r="AC493" s="13">
        <f t="shared" si="68"/>
        <v>42826</v>
      </c>
      <c r="AD493" s="14">
        <f t="shared" si="69"/>
        <v>42840</v>
      </c>
      <c r="AE493" s="1" t="str">
        <f t="shared" si="70"/>
        <v>Saturday</v>
      </c>
      <c r="AF493" s="2">
        <v>0.60469907407407408</v>
      </c>
      <c r="AG493" s="2">
        <f t="shared" si="71"/>
        <v>0.625</v>
      </c>
      <c r="AH493" t="s">
        <v>23</v>
      </c>
    </row>
    <row r="494" spans="1:34" x14ac:dyDescent="0.25">
      <c r="A494">
        <v>1581852</v>
      </c>
      <c r="B494" t="s">
        <v>54</v>
      </c>
      <c r="E494">
        <v>54481</v>
      </c>
      <c r="F494" t="s">
        <v>20</v>
      </c>
      <c r="G494" t="s">
        <v>55</v>
      </c>
      <c r="H494">
        <v>11089</v>
      </c>
      <c r="I494" t="s">
        <v>81</v>
      </c>
      <c r="J494">
        <f>VLOOKUP(I494,Key!$A$1:$C$73,2,FALSE)</f>
        <v>43.058010000000003</v>
      </c>
      <c r="K494">
        <f>VLOOKUP(I494,Key!$A$1:$C$73,3,FALSE)</f>
        <v>-87.877300000000005</v>
      </c>
      <c r="L494" t="s">
        <v>81</v>
      </c>
      <c r="M494">
        <f>VLOOKUP(L494,Key!$A$1:$C$73,2,FALSE)</f>
        <v>43.058010000000003</v>
      </c>
      <c r="N494">
        <f>VLOOKUP(L494,Key!$A$1:$C$73,3,FALSE)</f>
        <v>-87.877300000000005</v>
      </c>
      <c r="O494">
        <v>32</v>
      </c>
      <c r="P494">
        <v>0</v>
      </c>
      <c r="Q494">
        <v>4.8</v>
      </c>
      <c r="R494">
        <v>4.5999999999999996</v>
      </c>
      <c r="S494">
        <v>192</v>
      </c>
      <c r="T494">
        <f t="shared" si="63"/>
        <v>-1</v>
      </c>
      <c r="U494" s="1">
        <v>42840</v>
      </c>
      <c r="V494" s="13">
        <f t="shared" si="64"/>
        <v>42826</v>
      </c>
      <c r="W494" s="14">
        <f t="shared" si="65"/>
        <v>42840</v>
      </c>
      <c r="X494" s="1" t="str">
        <f t="shared" si="66"/>
        <v>Saturday</v>
      </c>
      <c r="Y494" s="2">
        <v>0.60781249999999998</v>
      </c>
      <c r="Z494" s="2">
        <f t="shared" si="67"/>
        <v>0.625</v>
      </c>
      <c r="AA494">
        <f>1</f>
        <v>1</v>
      </c>
      <c r="AB494" s="1">
        <v>42840</v>
      </c>
      <c r="AC494" s="13">
        <f t="shared" si="68"/>
        <v>42826</v>
      </c>
      <c r="AD494" s="14">
        <f t="shared" si="69"/>
        <v>42840</v>
      </c>
      <c r="AE494" s="1" t="str">
        <f t="shared" si="70"/>
        <v>Saturday</v>
      </c>
      <c r="AF494" s="2">
        <v>0.63017361111111114</v>
      </c>
      <c r="AG494" s="2">
        <f t="shared" si="71"/>
        <v>0.625</v>
      </c>
      <c r="AH494" t="s">
        <v>25</v>
      </c>
    </row>
    <row r="495" spans="1:34" x14ac:dyDescent="0.25">
      <c r="A495">
        <v>1581877</v>
      </c>
      <c r="B495" t="s">
        <v>54</v>
      </c>
      <c r="E495">
        <v>53050</v>
      </c>
      <c r="F495" t="s">
        <v>20</v>
      </c>
      <c r="G495" t="s">
        <v>55</v>
      </c>
      <c r="H495">
        <v>11126</v>
      </c>
      <c r="I495" t="s">
        <v>83</v>
      </c>
      <c r="J495">
        <f>VLOOKUP(I495,Key!$A$1:$C$73,2,FALSE)</f>
        <v>43.026229999999998</v>
      </c>
      <c r="K495">
        <f>VLOOKUP(I495,Key!$A$1:$C$73,3,FALSE)</f>
        <v>-87.912809999999993</v>
      </c>
      <c r="L495" t="s">
        <v>77</v>
      </c>
      <c r="M495">
        <f>VLOOKUP(L495,Key!$A$1:$C$73,2,FALSE)</f>
        <v>43.036900000000003</v>
      </c>
      <c r="N495">
        <f>VLOOKUP(L495,Key!$A$1:$C$73,3,FALSE)</f>
        <v>-87.89667</v>
      </c>
      <c r="O495">
        <v>45</v>
      </c>
      <c r="P495">
        <v>6</v>
      </c>
      <c r="Q495">
        <v>6.8</v>
      </c>
      <c r="R495">
        <v>6.4</v>
      </c>
      <c r="S495">
        <v>270</v>
      </c>
      <c r="T495">
        <f t="shared" si="63"/>
        <v>-1</v>
      </c>
      <c r="U495" s="1">
        <v>42840</v>
      </c>
      <c r="V495" s="13">
        <f t="shared" si="64"/>
        <v>42826</v>
      </c>
      <c r="W495" s="14">
        <f t="shared" si="65"/>
        <v>42840</v>
      </c>
      <c r="X495" s="1" t="str">
        <f t="shared" si="66"/>
        <v>Saturday</v>
      </c>
      <c r="Y495" s="2">
        <v>0.61010416666666667</v>
      </c>
      <c r="Z495" s="2">
        <f t="shared" si="67"/>
        <v>0.625</v>
      </c>
      <c r="AA495">
        <f>1</f>
        <v>1</v>
      </c>
      <c r="AB495" s="1">
        <v>42840</v>
      </c>
      <c r="AC495" s="13">
        <f t="shared" si="68"/>
        <v>42826</v>
      </c>
      <c r="AD495" s="14">
        <f t="shared" si="69"/>
        <v>42840</v>
      </c>
      <c r="AE495" s="1" t="str">
        <f t="shared" si="70"/>
        <v>Saturday</v>
      </c>
      <c r="AF495" s="2">
        <v>0.64145833333333335</v>
      </c>
      <c r="AG495" s="2">
        <f t="shared" si="71"/>
        <v>0.625</v>
      </c>
      <c r="AH495" t="s">
        <v>23</v>
      </c>
    </row>
    <row r="496" spans="1:34" x14ac:dyDescent="0.25">
      <c r="A496">
        <v>1582024</v>
      </c>
      <c r="B496" t="s">
        <v>54</v>
      </c>
      <c r="E496">
        <v>53089</v>
      </c>
      <c r="F496" t="s">
        <v>20</v>
      </c>
      <c r="G496" t="s">
        <v>55</v>
      </c>
      <c r="H496">
        <v>22</v>
      </c>
      <c r="I496" t="s">
        <v>77</v>
      </c>
      <c r="J496">
        <f>VLOOKUP(I496,Key!$A$1:$C$73,2,FALSE)</f>
        <v>43.036900000000003</v>
      </c>
      <c r="K496">
        <f>VLOOKUP(I496,Key!$A$1:$C$73,3,FALSE)</f>
        <v>-87.89667</v>
      </c>
      <c r="L496" t="s">
        <v>44</v>
      </c>
      <c r="M496">
        <f>VLOOKUP(L496,Key!$A$1:$C$73,2,FALSE)</f>
        <v>43.03886</v>
      </c>
      <c r="N496">
        <f>VLOOKUP(L496,Key!$A$1:$C$73,3,FALSE)</f>
        <v>-87.902720000000002</v>
      </c>
      <c r="O496">
        <v>73</v>
      </c>
      <c r="P496">
        <v>9</v>
      </c>
      <c r="Q496">
        <v>11</v>
      </c>
      <c r="R496">
        <v>10.4</v>
      </c>
      <c r="S496">
        <v>438</v>
      </c>
      <c r="T496">
        <f t="shared" si="63"/>
        <v>-1</v>
      </c>
      <c r="U496" s="1">
        <v>42840</v>
      </c>
      <c r="V496" s="13">
        <f t="shared" si="64"/>
        <v>42826</v>
      </c>
      <c r="W496" s="14">
        <f t="shared" si="65"/>
        <v>42840</v>
      </c>
      <c r="X496" s="1" t="str">
        <f t="shared" si="66"/>
        <v>Saturday</v>
      </c>
      <c r="Y496" s="2">
        <v>0.62894675925925925</v>
      </c>
      <c r="Z496" s="2">
        <f t="shared" si="67"/>
        <v>0.625</v>
      </c>
      <c r="AA496">
        <f>1</f>
        <v>1</v>
      </c>
      <c r="AB496" s="1">
        <v>42840</v>
      </c>
      <c r="AC496" s="13">
        <f t="shared" si="68"/>
        <v>42826</v>
      </c>
      <c r="AD496" s="14">
        <f t="shared" si="69"/>
        <v>42840</v>
      </c>
      <c r="AE496" s="1" t="str">
        <f t="shared" si="70"/>
        <v>Saturday</v>
      </c>
      <c r="AF496" s="2">
        <v>0.67958333333333332</v>
      </c>
      <c r="AG496" s="2">
        <f t="shared" si="71"/>
        <v>0.66666666666666663</v>
      </c>
      <c r="AH496" t="s">
        <v>23</v>
      </c>
    </row>
    <row r="497" spans="1:34" x14ac:dyDescent="0.25">
      <c r="A497">
        <v>1582101</v>
      </c>
      <c r="B497" t="s">
        <v>54</v>
      </c>
      <c r="E497">
        <v>53208</v>
      </c>
      <c r="F497" t="s">
        <v>20</v>
      </c>
      <c r="G497" t="s">
        <v>55</v>
      </c>
      <c r="H497">
        <v>11079</v>
      </c>
      <c r="I497" t="s">
        <v>77</v>
      </c>
      <c r="J497">
        <f>VLOOKUP(I497,Key!$A$1:$C$73,2,FALSE)</f>
        <v>43.036900000000003</v>
      </c>
      <c r="K497">
        <f>VLOOKUP(I497,Key!$A$1:$C$73,3,FALSE)</f>
        <v>-87.89667</v>
      </c>
      <c r="L497" t="s">
        <v>81</v>
      </c>
      <c r="M497">
        <f>VLOOKUP(L497,Key!$A$1:$C$73,2,FALSE)</f>
        <v>43.058010000000003</v>
      </c>
      <c r="N497">
        <f>VLOOKUP(L497,Key!$A$1:$C$73,3,FALSE)</f>
        <v>-87.877300000000005</v>
      </c>
      <c r="O497">
        <v>30</v>
      </c>
      <c r="P497">
        <v>3</v>
      </c>
      <c r="Q497">
        <v>4.5</v>
      </c>
      <c r="R497">
        <v>4.3</v>
      </c>
      <c r="S497">
        <v>180</v>
      </c>
      <c r="T497">
        <f t="shared" si="63"/>
        <v>-1</v>
      </c>
      <c r="U497" s="1">
        <v>42840</v>
      </c>
      <c r="V497" s="13">
        <f t="shared" si="64"/>
        <v>42826</v>
      </c>
      <c r="W497" s="14">
        <f t="shared" si="65"/>
        <v>42840</v>
      </c>
      <c r="X497" s="1" t="str">
        <f t="shared" si="66"/>
        <v>Saturday</v>
      </c>
      <c r="Y497" s="2">
        <v>0.63949074074074075</v>
      </c>
      <c r="Z497" s="2">
        <f t="shared" si="67"/>
        <v>0.625</v>
      </c>
      <c r="AA497">
        <f>1</f>
        <v>1</v>
      </c>
      <c r="AB497" s="1">
        <v>42840</v>
      </c>
      <c r="AC497" s="13">
        <f t="shared" si="68"/>
        <v>42826</v>
      </c>
      <c r="AD497" s="14">
        <f t="shared" si="69"/>
        <v>42840</v>
      </c>
      <c r="AE497" s="1" t="str">
        <f t="shared" si="70"/>
        <v>Saturday</v>
      </c>
      <c r="AF497" s="2">
        <v>0.66028935185185189</v>
      </c>
      <c r="AG497" s="2">
        <f t="shared" si="71"/>
        <v>0.66666666666666663</v>
      </c>
      <c r="AH497" t="s">
        <v>23</v>
      </c>
    </row>
    <row r="498" spans="1:34" x14ac:dyDescent="0.25">
      <c r="A498">
        <v>1582113</v>
      </c>
      <c r="B498" t="s">
        <v>54</v>
      </c>
      <c r="E498">
        <v>53220</v>
      </c>
      <c r="F498" t="s">
        <v>20</v>
      </c>
      <c r="G498" t="s">
        <v>55</v>
      </c>
      <c r="H498">
        <v>34</v>
      </c>
      <c r="I498" t="s">
        <v>62</v>
      </c>
      <c r="J498">
        <f>VLOOKUP(I498,Key!$A$1:$C$73,2,FALSE)</f>
        <v>43.052460000000004</v>
      </c>
      <c r="K498">
        <f>VLOOKUP(I498,Key!$A$1:$C$73,3,FALSE)</f>
        <v>-87.891000000000005</v>
      </c>
      <c r="L498" t="s">
        <v>62</v>
      </c>
      <c r="M498">
        <f>VLOOKUP(L498,Key!$A$1:$C$73,2,FALSE)</f>
        <v>43.052460000000004</v>
      </c>
      <c r="N498">
        <f>VLOOKUP(L498,Key!$A$1:$C$73,3,FALSE)</f>
        <v>-87.891000000000005</v>
      </c>
      <c r="O498">
        <v>40</v>
      </c>
      <c r="P498">
        <v>6</v>
      </c>
      <c r="Q498">
        <v>6</v>
      </c>
      <c r="R498">
        <v>5.7</v>
      </c>
      <c r="S498">
        <v>240</v>
      </c>
      <c r="T498">
        <f t="shared" si="63"/>
        <v>-1</v>
      </c>
      <c r="U498" s="1">
        <v>42840</v>
      </c>
      <c r="V498" s="13">
        <f t="shared" si="64"/>
        <v>42826</v>
      </c>
      <c r="W498" s="14">
        <f t="shared" si="65"/>
        <v>42840</v>
      </c>
      <c r="X498" s="1" t="str">
        <f t="shared" si="66"/>
        <v>Saturday</v>
      </c>
      <c r="Y498" s="2">
        <v>0.64054398148148151</v>
      </c>
      <c r="Z498" s="2">
        <f t="shared" si="67"/>
        <v>0.625</v>
      </c>
      <c r="AA498">
        <f>1</f>
        <v>1</v>
      </c>
      <c r="AB498" s="1">
        <v>42840</v>
      </c>
      <c r="AC498" s="13">
        <f t="shared" si="68"/>
        <v>42826</v>
      </c>
      <c r="AD498" s="14">
        <f t="shared" si="69"/>
        <v>42840</v>
      </c>
      <c r="AE498" s="1" t="str">
        <f t="shared" si="70"/>
        <v>Saturday</v>
      </c>
      <c r="AF498" s="2">
        <v>0.66859953703703701</v>
      </c>
      <c r="AG498" s="2">
        <f t="shared" si="71"/>
        <v>0.66666666666666663</v>
      </c>
      <c r="AH498" t="s">
        <v>25</v>
      </c>
    </row>
    <row r="499" spans="1:34" x14ac:dyDescent="0.25">
      <c r="A499">
        <v>1582123</v>
      </c>
      <c r="B499" t="s">
        <v>54</v>
      </c>
      <c r="E499">
        <v>99999</v>
      </c>
      <c r="F499" t="s">
        <v>20</v>
      </c>
      <c r="G499" t="s">
        <v>55</v>
      </c>
      <c r="H499">
        <v>5446</v>
      </c>
      <c r="I499" t="s">
        <v>63</v>
      </c>
      <c r="J499">
        <f>VLOOKUP(I499,Key!$A$1:$C$73,2,FALSE)</f>
        <v>43.066893999999998</v>
      </c>
      <c r="K499">
        <f>VLOOKUP(I499,Key!$A$1:$C$73,3,FALSE)</f>
        <v>-87.877936000000005</v>
      </c>
      <c r="L499" t="s">
        <v>63</v>
      </c>
      <c r="M499">
        <f>VLOOKUP(L499,Key!$A$1:$C$73,2,FALSE)</f>
        <v>43.066893999999998</v>
      </c>
      <c r="N499">
        <f>VLOOKUP(L499,Key!$A$1:$C$73,3,FALSE)</f>
        <v>-87.877936000000005</v>
      </c>
      <c r="O499">
        <v>154</v>
      </c>
      <c r="P499">
        <v>15</v>
      </c>
      <c r="Q499">
        <v>18</v>
      </c>
      <c r="R499">
        <v>17.100000000000001</v>
      </c>
      <c r="S499">
        <v>720</v>
      </c>
      <c r="T499">
        <f t="shared" si="63"/>
        <v>-1</v>
      </c>
      <c r="U499" s="1">
        <v>42840</v>
      </c>
      <c r="V499" s="13">
        <f t="shared" si="64"/>
        <v>42826</v>
      </c>
      <c r="W499" s="14">
        <f t="shared" si="65"/>
        <v>42840</v>
      </c>
      <c r="X499" s="1" t="str">
        <f t="shared" si="66"/>
        <v>Saturday</v>
      </c>
      <c r="Y499" s="2">
        <v>0.64101851851851854</v>
      </c>
      <c r="Z499" s="2">
        <f t="shared" si="67"/>
        <v>0.625</v>
      </c>
      <c r="AA499">
        <f>1</f>
        <v>1</v>
      </c>
      <c r="AB499" s="1">
        <v>42840</v>
      </c>
      <c r="AC499" s="13">
        <f t="shared" si="68"/>
        <v>42826</v>
      </c>
      <c r="AD499" s="14">
        <f t="shared" si="69"/>
        <v>42840</v>
      </c>
      <c r="AE499" s="1" t="str">
        <f t="shared" si="70"/>
        <v>Saturday</v>
      </c>
      <c r="AF499" s="2">
        <v>0.74818287037037035</v>
      </c>
      <c r="AG499" s="2">
        <f t="shared" si="71"/>
        <v>0.75</v>
      </c>
      <c r="AH499" t="s">
        <v>25</v>
      </c>
    </row>
    <row r="500" spans="1:34" x14ac:dyDescent="0.25">
      <c r="A500">
        <v>1582123</v>
      </c>
      <c r="B500" t="s">
        <v>54</v>
      </c>
      <c r="E500">
        <v>99999</v>
      </c>
      <c r="F500" t="s">
        <v>20</v>
      </c>
      <c r="G500" t="s">
        <v>55</v>
      </c>
      <c r="H500">
        <v>5573</v>
      </c>
      <c r="I500" t="s">
        <v>63</v>
      </c>
      <c r="J500">
        <f>VLOOKUP(I500,Key!$A$1:$C$73,2,FALSE)</f>
        <v>43.066893999999998</v>
      </c>
      <c r="K500">
        <f>VLOOKUP(I500,Key!$A$1:$C$73,3,FALSE)</f>
        <v>-87.877936000000005</v>
      </c>
      <c r="L500" t="s">
        <v>63</v>
      </c>
      <c r="M500">
        <f>VLOOKUP(L500,Key!$A$1:$C$73,2,FALSE)</f>
        <v>43.066893999999998</v>
      </c>
      <c r="N500">
        <f>VLOOKUP(L500,Key!$A$1:$C$73,3,FALSE)</f>
        <v>-87.877936000000005</v>
      </c>
      <c r="O500">
        <v>9</v>
      </c>
      <c r="P500">
        <v>3</v>
      </c>
      <c r="Q500">
        <v>1.4</v>
      </c>
      <c r="R500">
        <v>1.3</v>
      </c>
      <c r="S500">
        <v>54</v>
      </c>
      <c r="T500">
        <f t="shared" si="63"/>
        <v>-1</v>
      </c>
      <c r="U500" s="1">
        <v>42840</v>
      </c>
      <c r="V500" s="13">
        <f t="shared" si="64"/>
        <v>42826</v>
      </c>
      <c r="W500" s="14">
        <f t="shared" si="65"/>
        <v>42840</v>
      </c>
      <c r="X500" s="1" t="str">
        <f t="shared" si="66"/>
        <v>Saturday</v>
      </c>
      <c r="Y500" s="2">
        <v>0.64156250000000004</v>
      </c>
      <c r="Z500" s="2">
        <f t="shared" si="67"/>
        <v>0.625</v>
      </c>
      <c r="AA500">
        <f>1</f>
        <v>1</v>
      </c>
      <c r="AB500" s="1">
        <v>42840</v>
      </c>
      <c r="AC500" s="13">
        <f t="shared" si="68"/>
        <v>42826</v>
      </c>
      <c r="AD500" s="14">
        <f t="shared" si="69"/>
        <v>42840</v>
      </c>
      <c r="AE500" s="1" t="str">
        <f t="shared" si="70"/>
        <v>Saturday</v>
      </c>
      <c r="AF500" s="2">
        <v>0.64740740740740743</v>
      </c>
      <c r="AG500" s="2">
        <f t="shared" si="71"/>
        <v>0.66666666666666663</v>
      </c>
      <c r="AH500" t="s">
        <v>25</v>
      </c>
    </row>
    <row r="501" spans="1:34" x14ac:dyDescent="0.25">
      <c r="A501">
        <v>1582137</v>
      </c>
      <c r="B501" t="s">
        <v>54</v>
      </c>
      <c r="E501">
        <v>53202</v>
      </c>
      <c r="F501" t="s">
        <v>20</v>
      </c>
      <c r="G501" t="s">
        <v>55</v>
      </c>
      <c r="H501">
        <v>11076</v>
      </c>
      <c r="I501" t="s">
        <v>79</v>
      </c>
      <c r="J501">
        <f>VLOOKUP(I501,Key!$A$1:$C$73,2,FALSE)</f>
        <v>43.04804</v>
      </c>
      <c r="K501">
        <f>VLOOKUP(I501,Key!$A$1:$C$73,3,FALSE)</f>
        <v>-87.896720000000002</v>
      </c>
      <c r="L501" t="s">
        <v>77</v>
      </c>
      <c r="M501">
        <f>VLOOKUP(L501,Key!$A$1:$C$73,2,FALSE)</f>
        <v>43.036900000000003</v>
      </c>
      <c r="N501">
        <f>VLOOKUP(L501,Key!$A$1:$C$73,3,FALSE)</f>
        <v>-87.89667</v>
      </c>
      <c r="O501">
        <v>23</v>
      </c>
      <c r="P501">
        <v>3</v>
      </c>
      <c r="Q501">
        <v>3.5</v>
      </c>
      <c r="R501">
        <v>3.3</v>
      </c>
      <c r="S501">
        <v>138</v>
      </c>
      <c r="T501">
        <f t="shared" si="63"/>
        <v>-1</v>
      </c>
      <c r="U501" s="1">
        <v>42840</v>
      </c>
      <c r="V501" s="13">
        <f t="shared" si="64"/>
        <v>42826</v>
      </c>
      <c r="W501" s="14">
        <f t="shared" si="65"/>
        <v>42840</v>
      </c>
      <c r="X501" s="1" t="str">
        <f t="shared" si="66"/>
        <v>Saturday</v>
      </c>
      <c r="Y501" s="2">
        <v>0.64350694444444445</v>
      </c>
      <c r="Z501" s="2">
        <f t="shared" si="67"/>
        <v>0.625</v>
      </c>
      <c r="AA501">
        <f>1</f>
        <v>1</v>
      </c>
      <c r="AB501" s="1">
        <v>42840</v>
      </c>
      <c r="AC501" s="13">
        <f t="shared" si="68"/>
        <v>42826</v>
      </c>
      <c r="AD501" s="14">
        <f t="shared" si="69"/>
        <v>42840</v>
      </c>
      <c r="AE501" s="1" t="str">
        <f t="shared" si="70"/>
        <v>Saturday</v>
      </c>
      <c r="AF501" s="2">
        <v>0.65971064814814817</v>
      </c>
      <c r="AG501" s="2">
        <f t="shared" si="71"/>
        <v>0.66666666666666663</v>
      </c>
      <c r="AH501" t="s">
        <v>23</v>
      </c>
    </row>
    <row r="502" spans="1:34" x14ac:dyDescent="0.25">
      <c r="A502">
        <v>1582299</v>
      </c>
      <c r="B502" t="s">
        <v>54</v>
      </c>
      <c r="E502">
        <v>53207</v>
      </c>
      <c r="F502" t="s">
        <v>20</v>
      </c>
      <c r="G502" t="s">
        <v>55</v>
      </c>
      <c r="H502">
        <v>5486</v>
      </c>
      <c r="I502" t="s">
        <v>44</v>
      </c>
      <c r="J502">
        <f>VLOOKUP(I502,Key!$A$1:$C$73,2,FALSE)</f>
        <v>43.03886</v>
      </c>
      <c r="K502">
        <f>VLOOKUP(I502,Key!$A$1:$C$73,3,FALSE)</f>
        <v>-87.902720000000002</v>
      </c>
      <c r="L502" t="s">
        <v>44</v>
      </c>
      <c r="M502">
        <f>VLOOKUP(L502,Key!$A$1:$C$73,2,FALSE)</f>
        <v>43.03886</v>
      </c>
      <c r="N502">
        <f>VLOOKUP(L502,Key!$A$1:$C$73,3,FALSE)</f>
        <v>-87.902720000000002</v>
      </c>
      <c r="O502">
        <v>35</v>
      </c>
      <c r="P502">
        <v>6</v>
      </c>
      <c r="Q502">
        <v>5.3</v>
      </c>
      <c r="R502">
        <v>5</v>
      </c>
      <c r="S502">
        <v>210</v>
      </c>
      <c r="T502">
        <f t="shared" si="63"/>
        <v>-1</v>
      </c>
      <c r="U502" s="1">
        <v>42840</v>
      </c>
      <c r="V502" s="13">
        <f t="shared" si="64"/>
        <v>42826</v>
      </c>
      <c r="W502" s="14">
        <f t="shared" si="65"/>
        <v>42840</v>
      </c>
      <c r="X502" s="1" t="str">
        <f t="shared" si="66"/>
        <v>Saturday</v>
      </c>
      <c r="Y502" s="2">
        <v>0.66069444444444447</v>
      </c>
      <c r="Z502" s="2">
        <f t="shared" si="67"/>
        <v>0.66666666666666663</v>
      </c>
      <c r="AA502">
        <f>1</f>
        <v>1</v>
      </c>
      <c r="AB502" s="1">
        <v>42840</v>
      </c>
      <c r="AC502" s="13">
        <f t="shared" si="68"/>
        <v>42826</v>
      </c>
      <c r="AD502" s="14">
        <f t="shared" si="69"/>
        <v>42840</v>
      </c>
      <c r="AE502" s="1" t="str">
        <f t="shared" si="70"/>
        <v>Saturday</v>
      </c>
      <c r="AF502" s="2">
        <v>0.68490740740740741</v>
      </c>
      <c r="AG502" s="2">
        <f t="shared" si="71"/>
        <v>0.66666666666666663</v>
      </c>
      <c r="AH502" t="s">
        <v>25</v>
      </c>
    </row>
    <row r="503" spans="1:34" x14ac:dyDescent="0.25">
      <c r="A503">
        <v>1582360</v>
      </c>
      <c r="B503" t="s">
        <v>54</v>
      </c>
      <c r="E503">
        <v>53202</v>
      </c>
      <c r="F503" t="s">
        <v>20</v>
      </c>
      <c r="G503" t="s">
        <v>55</v>
      </c>
      <c r="H503">
        <v>5542</v>
      </c>
      <c r="I503" t="s">
        <v>79</v>
      </c>
      <c r="J503">
        <f>VLOOKUP(I503,Key!$A$1:$C$73,2,FALSE)</f>
        <v>43.04804</v>
      </c>
      <c r="K503">
        <f>VLOOKUP(I503,Key!$A$1:$C$73,3,FALSE)</f>
        <v>-87.896720000000002</v>
      </c>
      <c r="L503" t="s">
        <v>61</v>
      </c>
      <c r="M503">
        <f>VLOOKUP(L503,Key!$A$1:$C$73,2,FALSE)</f>
        <v>43.060786</v>
      </c>
      <c r="N503">
        <f>VLOOKUP(L503,Key!$A$1:$C$73,3,FALSE)</f>
        <v>-87.883825999999999</v>
      </c>
      <c r="O503">
        <v>18</v>
      </c>
      <c r="P503">
        <v>3</v>
      </c>
      <c r="Q503">
        <v>2.7</v>
      </c>
      <c r="R503">
        <v>2.6</v>
      </c>
      <c r="S503">
        <v>108</v>
      </c>
      <c r="T503">
        <f t="shared" si="63"/>
        <v>-1</v>
      </c>
      <c r="U503" s="1">
        <v>42840</v>
      </c>
      <c r="V503" s="13">
        <f t="shared" si="64"/>
        <v>42826</v>
      </c>
      <c r="W503" s="14">
        <f t="shared" si="65"/>
        <v>42840</v>
      </c>
      <c r="X503" s="1" t="str">
        <f t="shared" si="66"/>
        <v>Saturday</v>
      </c>
      <c r="Y503" s="2">
        <v>0.66744212962962957</v>
      </c>
      <c r="Z503" s="2">
        <f t="shared" si="67"/>
        <v>0.66666666666666663</v>
      </c>
      <c r="AA503">
        <f>1</f>
        <v>1</v>
      </c>
      <c r="AB503" s="1">
        <v>42840</v>
      </c>
      <c r="AC503" s="13">
        <f t="shared" si="68"/>
        <v>42826</v>
      </c>
      <c r="AD503" s="14">
        <f t="shared" si="69"/>
        <v>42840</v>
      </c>
      <c r="AE503" s="1" t="str">
        <f t="shared" si="70"/>
        <v>Saturday</v>
      </c>
      <c r="AF503" s="2">
        <v>0.67994212962962963</v>
      </c>
      <c r="AG503" s="2">
        <f t="shared" si="71"/>
        <v>0.66666666666666663</v>
      </c>
      <c r="AH503" t="s">
        <v>23</v>
      </c>
    </row>
    <row r="504" spans="1:34" x14ac:dyDescent="0.25">
      <c r="A504">
        <v>1582388</v>
      </c>
      <c r="B504" t="s">
        <v>54</v>
      </c>
      <c r="E504">
        <v>60174</v>
      </c>
      <c r="F504" t="s">
        <v>20</v>
      </c>
      <c r="G504" t="s">
        <v>55</v>
      </c>
      <c r="H504">
        <v>152</v>
      </c>
      <c r="I504" t="s">
        <v>42</v>
      </c>
      <c r="J504">
        <f>VLOOKUP(I504,Key!$A$1:$C$73,2,FALSE)</f>
        <v>43.038719999999998</v>
      </c>
      <c r="K504">
        <f>VLOOKUP(I504,Key!$A$1:$C$73,3,FALSE)</f>
        <v>-87.905339999999995</v>
      </c>
      <c r="L504" t="s">
        <v>42</v>
      </c>
      <c r="M504">
        <f>VLOOKUP(L504,Key!$A$1:$C$73,2,FALSE)</f>
        <v>43.038719999999998</v>
      </c>
      <c r="N504">
        <f>VLOOKUP(L504,Key!$A$1:$C$73,3,FALSE)</f>
        <v>-87.905339999999995</v>
      </c>
      <c r="O504">
        <v>49</v>
      </c>
      <c r="P504">
        <v>6</v>
      </c>
      <c r="Q504">
        <v>7.4</v>
      </c>
      <c r="R504">
        <v>7</v>
      </c>
      <c r="S504">
        <v>294</v>
      </c>
      <c r="T504">
        <f t="shared" si="63"/>
        <v>-1</v>
      </c>
      <c r="U504" s="1">
        <v>42840</v>
      </c>
      <c r="V504" s="13">
        <f t="shared" si="64"/>
        <v>42826</v>
      </c>
      <c r="W504" s="14">
        <f t="shared" si="65"/>
        <v>42840</v>
      </c>
      <c r="X504" s="1" t="str">
        <f t="shared" si="66"/>
        <v>Saturday</v>
      </c>
      <c r="Y504" s="2">
        <v>0.67223379629629632</v>
      </c>
      <c r="Z504" s="2">
        <f t="shared" si="67"/>
        <v>0.66666666666666663</v>
      </c>
      <c r="AA504">
        <f>1</f>
        <v>1</v>
      </c>
      <c r="AB504" s="1">
        <v>42840</v>
      </c>
      <c r="AC504" s="13">
        <f t="shared" si="68"/>
        <v>42826</v>
      </c>
      <c r="AD504" s="14">
        <f t="shared" si="69"/>
        <v>42840</v>
      </c>
      <c r="AE504" s="1" t="str">
        <f t="shared" si="70"/>
        <v>Saturday</v>
      </c>
      <c r="AF504" s="2">
        <v>0.70660879629629625</v>
      </c>
      <c r="AG504" s="2">
        <f t="shared" si="71"/>
        <v>0.70833333333333326</v>
      </c>
      <c r="AH504" t="s">
        <v>25</v>
      </c>
    </row>
    <row r="505" spans="1:34" x14ac:dyDescent="0.25">
      <c r="A505">
        <v>1582388</v>
      </c>
      <c r="B505" t="s">
        <v>54</v>
      </c>
      <c r="E505">
        <v>60174</v>
      </c>
      <c r="F505" t="s">
        <v>20</v>
      </c>
      <c r="G505" t="s">
        <v>55</v>
      </c>
      <c r="H505">
        <v>5558</v>
      </c>
      <c r="I505" t="s">
        <v>42</v>
      </c>
      <c r="J505">
        <f>VLOOKUP(I505,Key!$A$1:$C$73,2,FALSE)</f>
        <v>43.038719999999998</v>
      </c>
      <c r="K505">
        <f>VLOOKUP(I505,Key!$A$1:$C$73,3,FALSE)</f>
        <v>-87.905339999999995</v>
      </c>
      <c r="L505" t="s">
        <v>42</v>
      </c>
      <c r="M505">
        <f>VLOOKUP(L505,Key!$A$1:$C$73,2,FALSE)</f>
        <v>43.038719999999998</v>
      </c>
      <c r="N505">
        <f>VLOOKUP(L505,Key!$A$1:$C$73,3,FALSE)</f>
        <v>-87.905339999999995</v>
      </c>
      <c r="O505">
        <v>49</v>
      </c>
      <c r="P505">
        <v>6</v>
      </c>
      <c r="Q505">
        <v>7.4</v>
      </c>
      <c r="R505">
        <v>7</v>
      </c>
      <c r="S505">
        <v>294</v>
      </c>
      <c r="T505">
        <f t="shared" si="63"/>
        <v>-1</v>
      </c>
      <c r="U505" s="1">
        <v>42840</v>
      </c>
      <c r="V505" s="13">
        <f t="shared" si="64"/>
        <v>42826</v>
      </c>
      <c r="W505" s="14">
        <f t="shared" si="65"/>
        <v>42840</v>
      </c>
      <c r="X505" s="1" t="str">
        <f t="shared" si="66"/>
        <v>Saturday</v>
      </c>
      <c r="Y505" s="2">
        <v>0.67271990740740739</v>
      </c>
      <c r="Z505" s="2">
        <f t="shared" si="67"/>
        <v>0.66666666666666663</v>
      </c>
      <c r="AA505">
        <f>1</f>
        <v>1</v>
      </c>
      <c r="AB505" s="1">
        <v>42840</v>
      </c>
      <c r="AC505" s="13">
        <f t="shared" si="68"/>
        <v>42826</v>
      </c>
      <c r="AD505" s="14">
        <f t="shared" si="69"/>
        <v>42840</v>
      </c>
      <c r="AE505" s="1" t="str">
        <f t="shared" si="70"/>
        <v>Saturday</v>
      </c>
      <c r="AF505" s="2">
        <v>0.70629629629629631</v>
      </c>
      <c r="AG505" s="2">
        <f t="shared" si="71"/>
        <v>0.70833333333333326</v>
      </c>
      <c r="AH505" t="s">
        <v>25</v>
      </c>
    </row>
    <row r="506" spans="1:34" x14ac:dyDescent="0.25">
      <c r="A506">
        <v>1582394</v>
      </c>
      <c r="B506" t="s">
        <v>54</v>
      </c>
      <c r="E506">
        <v>53150</v>
      </c>
      <c r="F506" t="s">
        <v>20</v>
      </c>
      <c r="G506" t="s">
        <v>55</v>
      </c>
      <c r="H506">
        <v>5489</v>
      </c>
      <c r="I506" t="s">
        <v>81</v>
      </c>
      <c r="J506">
        <f>VLOOKUP(I506,Key!$A$1:$C$73,2,FALSE)</f>
        <v>43.058010000000003</v>
      </c>
      <c r="K506">
        <f>VLOOKUP(I506,Key!$A$1:$C$73,3,FALSE)</f>
        <v>-87.877300000000005</v>
      </c>
      <c r="L506" t="s">
        <v>63</v>
      </c>
      <c r="M506">
        <f>VLOOKUP(L506,Key!$A$1:$C$73,2,FALSE)</f>
        <v>43.066893999999998</v>
      </c>
      <c r="N506">
        <f>VLOOKUP(L506,Key!$A$1:$C$73,3,FALSE)</f>
        <v>-87.877936000000005</v>
      </c>
      <c r="O506">
        <v>16</v>
      </c>
      <c r="P506">
        <v>3</v>
      </c>
      <c r="Q506">
        <v>2.4</v>
      </c>
      <c r="R506">
        <v>2.2999999999999998</v>
      </c>
      <c r="S506">
        <v>96</v>
      </c>
      <c r="T506">
        <f t="shared" si="63"/>
        <v>-1</v>
      </c>
      <c r="U506" s="1">
        <v>42840</v>
      </c>
      <c r="V506" s="13">
        <f t="shared" si="64"/>
        <v>42826</v>
      </c>
      <c r="W506" s="14">
        <f t="shared" si="65"/>
        <v>42840</v>
      </c>
      <c r="X506" s="1" t="str">
        <f t="shared" si="66"/>
        <v>Saturday</v>
      </c>
      <c r="Y506" s="2">
        <v>0.67355324074074074</v>
      </c>
      <c r="Z506" s="2">
        <f t="shared" si="67"/>
        <v>0.66666666666666663</v>
      </c>
      <c r="AA506">
        <f>1</f>
        <v>1</v>
      </c>
      <c r="AB506" s="1">
        <v>42840</v>
      </c>
      <c r="AC506" s="13">
        <f t="shared" si="68"/>
        <v>42826</v>
      </c>
      <c r="AD506" s="14">
        <f t="shared" si="69"/>
        <v>42840</v>
      </c>
      <c r="AE506" s="1" t="str">
        <f t="shared" si="70"/>
        <v>Saturday</v>
      </c>
      <c r="AF506" s="2">
        <v>0.6844675925925926</v>
      </c>
      <c r="AG506" s="2">
        <f t="shared" si="71"/>
        <v>0.66666666666666663</v>
      </c>
      <c r="AH506" t="s">
        <v>23</v>
      </c>
    </row>
    <row r="507" spans="1:34" x14ac:dyDescent="0.25">
      <c r="A507">
        <v>1582510</v>
      </c>
      <c r="B507" t="s">
        <v>54</v>
      </c>
      <c r="E507">
        <v>44114</v>
      </c>
      <c r="F507" t="s">
        <v>20</v>
      </c>
      <c r="G507" t="s">
        <v>55</v>
      </c>
      <c r="H507">
        <v>5461</v>
      </c>
      <c r="I507" t="s">
        <v>34</v>
      </c>
      <c r="J507">
        <f>VLOOKUP(I507,Key!$A$1:$C$73,2,FALSE)</f>
        <v>43.05097</v>
      </c>
      <c r="K507">
        <f>VLOOKUP(I507,Key!$A$1:$C$73,3,FALSE)</f>
        <v>-87.906440000000003</v>
      </c>
      <c r="L507" t="s">
        <v>62</v>
      </c>
      <c r="M507">
        <f>VLOOKUP(L507,Key!$A$1:$C$73,2,FALSE)</f>
        <v>43.052460000000004</v>
      </c>
      <c r="N507">
        <f>VLOOKUP(L507,Key!$A$1:$C$73,3,FALSE)</f>
        <v>-87.891000000000005</v>
      </c>
      <c r="O507">
        <v>65</v>
      </c>
      <c r="P507">
        <v>9</v>
      </c>
      <c r="Q507">
        <v>9.8000000000000007</v>
      </c>
      <c r="R507">
        <v>9.3000000000000007</v>
      </c>
      <c r="S507">
        <v>390</v>
      </c>
      <c r="T507">
        <f t="shared" si="63"/>
        <v>-1</v>
      </c>
      <c r="U507" s="1">
        <v>42840</v>
      </c>
      <c r="V507" s="13">
        <f t="shared" si="64"/>
        <v>42826</v>
      </c>
      <c r="W507" s="14">
        <f t="shared" si="65"/>
        <v>42840</v>
      </c>
      <c r="X507" s="1" t="str">
        <f t="shared" si="66"/>
        <v>Saturday</v>
      </c>
      <c r="Y507" s="2">
        <v>0.69050925925925932</v>
      </c>
      <c r="Z507" s="2">
        <f t="shared" si="67"/>
        <v>0.70833333333333326</v>
      </c>
      <c r="AA507">
        <f>1</f>
        <v>1</v>
      </c>
      <c r="AB507" s="1">
        <v>42840</v>
      </c>
      <c r="AC507" s="13">
        <f t="shared" si="68"/>
        <v>42826</v>
      </c>
      <c r="AD507" s="14">
        <f t="shared" si="69"/>
        <v>42840</v>
      </c>
      <c r="AE507" s="1" t="str">
        <f t="shared" si="70"/>
        <v>Saturday</v>
      </c>
      <c r="AF507" s="2">
        <v>0.73586805555555557</v>
      </c>
      <c r="AG507" s="2">
        <f t="shared" si="71"/>
        <v>0.75</v>
      </c>
      <c r="AH507" t="s">
        <v>23</v>
      </c>
    </row>
    <row r="508" spans="1:34" x14ac:dyDescent="0.25">
      <c r="A508">
        <v>1582582</v>
      </c>
      <c r="B508" t="s">
        <v>54</v>
      </c>
      <c r="E508">
        <v>60622</v>
      </c>
      <c r="F508" t="s">
        <v>20</v>
      </c>
      <c r="G508" t="s">
        <v>55</v>
      </c>
      <c r="H508">
        <v>76</v>
      </c>
      <c r="I508" t="s">
        <v>74</v>
      </c>
      <c r="J508">
        <f>VLOOKUP(I508,Key!$A$1:$C$73,2,FALSE)</f>
        <v>43.05536</v>
      </c>
      <c r="K508">
        <f>VLOOKUP(I508,Key!$A$1:$C$73,3,FALSE)</f>
        <v>-87.90504</v>
      </c>
      <c r="L508" t="s">
        <v>39</v>
      </c>
      <c r="M508">
        <f>VLOOKUP(L508,Key!$A$1:$C$73,2,FALSE)</f>
        <v>43.031480000000002</v>
      </c>
      <c r="N508">
        <f>VLOOKUP(L508,Key!$A$1:$C$73,3,FALSE)</f>
        <v>-87.908169999999998</v>
      </c>
      <c r="O508">
        <v>20</v>
      </c>
      <c r="P508">
        <v>3</v>
      </c>
      <c r="Q508">
        <v>3</v>
      </c>
      <c r="R508">
        <v>2.9</v>
      </c>
      <c r="S508">
        <v>120</v>
      </c>
      <c r="T508">
        <f t="shared" si="63"/>
        <v>-1</v>
      </c>
      <c r="U508" s="1">
        <v>42840</v>
      </c>
      <c r="V508" s="13">
        <f t="shared" si="64"/>
        <v>42826</v>
      </c>
      <c r="W508" s="14">
        <f t="shared" si="65"/>
        <v>42840</v>
      </c>
      <c r="X508" s="1" t="str">
        <f t="shared" si="66"/>
        <v>Saturday</v>
      </c>
      <c r="Y508" s="2">
        <v>0.69858796296296299</v>
      </c>
      <c r="Z508" s="2">
        <f t="shared" si="67"/>
        <v>0.70833333333333326</v>
      </c>
      <c r="AA508">
        <f>1</f>
        <v>1</v>
      </c>
      <c r="AB508" s="1">
        <v>42840</v>
      </c>
      <c r="AC508" s="13">
        <f t="shared" si="68"/>
        <v>42826</v>
      </c>
      <c r="AD508" s="14">
        <f t="shared" si="69"/>
        <v>42840</v>
      </c>
      <c r="AE508" s="1" t="str">
        <f t="shared" si="70"/>
        <v>Saturday</v>
      </c>
      <c r="AF508" s="2">
        <v>0.71202546296296287</v>
      </c>
      <c r="AG508" s="2">
        <f t="shared" si="71"/>
        <v>0.70833333333333326</v>
      </c>
      <c r="AH508" t="s">
        <v>23</v>
      </c>
    </row>
    <row r="509" spans="1:34" x14ac:dyDescent="0.25">
      <c r="A509">
        <v>1582590</v>
      </c>
      <c r="B509" t="s">
        <v>54</v>
      </c>
      <c r="E509">
        <v>53211</v>
      </c>
      <c r="F509" t="s">
        <v>20</v>
      </c>
      <c r="G509" t="s">
        <v>55</v>
      </c>
      <c r="H509">
        <v>5479</v>
      </c>
      <c r="I509" t="s">
        <v>80</v>
      </c>
      <c r="J509">
        <f>VLOOKUP(I509,Key!$A$1:$C$73,2,FALSE)</f>
        <v>43.060250000000003</v>
      </c>
      <c r="K509">
        <f>VLOOKUP(I509,Key!$A$1:$C$73,3,FALSE)</f>
        <v>-87.892169999999993</v>
      </c>
      <c r="L509" t="s">
        <v>21</v>
      </c>
      <c r="M509">
        <f>VLOOKUP(L509,Key!$A$1:$C$73,2,FALSE)</f>
        <v>43.074890000000003</v>
      </c>
      <c r="N509">
        <f>VLOOKUP(L509,Key!$A$1:$C$73,3,FALSE)</f>
        <v>-87.882810000000006</v>
      </c>
      <c r="O509">
        <v>15</v>
      </c>
      <c r="P509">
        <v>3</v>
      </c>
      <c r="Q509">
        <v>2.2999999999999998</v>
      </c>
      <c r="R509">
        <v>2.1</v>
      </c>
      <c r="S509">
        <v>90</v>
      </c>
      <c r="T509">
        <f t="shared" si="63"/>
        <v>-1</v>
      </c>
      <c r="U509" s="1">
        <v>42840</v>
      </c>
      <c r="V509" s="13">
        <f t="shared" si="64"/>
        <v>42826</v>
      </c>
      <c r="W509" s="14">
        <f t="shared" si="65"/>
        <v>42840</v>
      </c>
      <c r="X509" s="1" t="str">
        <f t="shared" si="66"/>
        <v>Saturday</v>
      </c>
      <c r="Y509" s="2">
        <v>0.69969907407407417</v>
      </c>
      <c r="Z509" s="2">
        <f t="shared" si="67"/>
        <v>0.70833333333333326</v>
      </c>
      <c r="AA509">
        <f>1</f>
        <v>1</v>
      </c>
      <c r="AB509" s="1">
        <v>42840</v>
      </c>
      <c r="AC509" s="13">
        <f t="shared" si="68"/>
        <v>42826</v>
      </c>
      <c r="AD509" s="14">
        <f t="shared" si="69"/>
        <v>42840</v>
      </c>
      <c r="AE509" s="1" t="str">
        <f t="shared" si="70"/>
        <v>Saturday</v>
      </c>
      <c r="AF509" s="2">
        <v>0.71013888888888888</v>
      </c>
      <c r="AG509" s="2">
        <f t="shared" si="71"/>
        <v>0.70833333333333326</v>
      </c>
      <c r="AH509" t="s">
        <v>23</v>
      </c>
    </row>
    <row r="510" spans="1:34" x14ac:dyDescent="0.25">
      <c r="A510">
        <v>1582764</v>
      </c>
      <c r="B510" t="s">
        <v>54</v>
      </c>
      <c r="E510">
        <v>53212</v>
      </c>
      <c r="F510" t="s">
        <v>20</v>
      </c>
      <c r="G510" t="s">
        <v>55</v>
      </c>
      <c r="H510">
        <v>199</v>
      </c>
      <c r="I510" t="s">
        <v>22</v>
      </c>
      <c r="J510">
        <f>VLOOKUP(I510,Key!$A$1:$C$73,2,FALSE)</f>
        <v>43.058619999999998</v>
      </c>
      <c r="K510">
        <f>VLOOKUP(I510,Key!$A$1:$C$73,3,FALSE)</f>
        <v>-87.885319999999993</v>
      </c>
      <c r="L510" t="s">
        <v>22</v>
      </c>
      <c r="M510">
        <f>VLOOKUP(L510,Key!$A$1:$C$73,2,FALSE)</f>
        <v>43.058619999999998</v>
      </c>
      <c r="N510">
        <f>VLOOKUP(L510,Key!$A$1:$C$73,3,FALSE)</f>
        <v>-87.885319999999993</v>
      </c>
      <c r="O510">
        <v>77</v>
      </c>
      <c r="P510">
        <v>0</v>
      </c>
      <c r="Q510">
        <v>11.6</v>
      </c>
      <c r="R510">
        <v>11</v>
      </c>
      <c r="S510">
        <v>462</v>
      </c>
      <c r="T510">
        <f t="shared" si="63"/>
        <v>-1</v>
      </c>
      <c r="U510" s="1">
        <v>42840</v>
      </c>
      <c r="V510" s="13">
        <f t="shared" si="64"/>
        <v>42826</v>
      </c>
      <c r="W510" s="14">
        <f t="shared" si="65"/>
        <v>42840</v>
      </c>
      <c r="X510" s="1" t="str">
        <f t="shared" si="66"/>
        <v>Saturday</v>
      </c>
      <c r="Y510" s="2">
        <v>0.7292939814814815</v>
      </c>
      <c r="Z510" s="2">
        <f t="shared" si="67"/>
        <v>0.75</v>
      </c>
      <c r="AA510">
        <f>1</f>
        <v>1</v>
      </c>
      <c r="AB510" s="1">
        <v>42840</v>
      </c>
      <c r="AC510" s="13">
        <f t="shared" si="68"/>
        <v>42826</v>
      </c>
      <c r="AD510" s="14">
        <f t="shared" si="69"/>
        <v>42840</v>
      </c>
      <c r="AE510" s="1" t="str">
        <f t="shared" si="70"/>
        <v>Saturday</v>
      </c>
      <c r="AF510" s="2">
        <v>0.78291666666666659</v>
      </c>
      <c r="AG510" s="2">
        <f t="shared" si="71"/>
        <v>0.79166666666666663</v>
      </c>
      <c r="AH510" t="s">
        <v>25</v>
      </c>
    </row>
    <row r="511" spans="1:34" x14ac:dyDescent="0.25">
      <c r="A511">
        <v>1582777</v>
      </c>
      <c r="B511" t="s">
        <v>54</v>
      </c>
      <c r="E511">
        <v>60545</v>
      </c>
      <c r="F511" t="s">
        <v>20</v>
      </c>
      <c r="G511" t="s">
        <v>55</v>
      </c>
      <c r="H511">
        <v>109</v>
      </c>
      <c r="I511" t="s">
        <v>60</v>
      </c>
      <c r="J511">
        <f>VLOOKUP(I511,Key!$A$1:$C$73,2,FALSE)</f>
        <v>43.046570000000003</v>
      </c>
      <c r="K511">
        <f>VLOOKUP(I511,Key!$A$1:$C$73,3,FALSE)</f>
        <v>-87.908720000000002</v>
      </c>
      <c r="L511" t="s">
        <v>34</v>
      </c>
      <c r="M511">
        <f>VLOOKUP(L511,Key!$A$1:$C$73,2,FALSE)</f>
        <v>43.05097</v>
      </c>
      <c r="N511">
        <f>VLOOKUP(L511,Key!$A$1:$C$73,3,FALSE)</f>
        <v>-87.906440000000003</v>
      </c>
      <c r="O511">
        <v>53</v>
      </c>
      <c r="P511">
        <v>6</v>
      </c>
      <c r="Q511">
        <v>8</v>
      </c>
      <c r="R511">
        <v>7.6</v>
      </c>
      <c r="S511">
        <v>318</v>
      </c>
      <c r="T511">
        <f t="shared" si="63"/>
        <v>-1</v>
      </c>
      <c r="U511" s="1">
        <v>42840</v>
      </c>
      <c r="V511" s="13">
        <f t="shared" si="64"/>
        <v>42826</v>
      </c>
      <c r="W511" s="14">
        <f t="shared" si="65"/>
        <v>42840</v>
      </c>
      <c r="X511" s="1" t="str">
        <f t="shared" si="66"/>
        <v>Saturday</v>
      </c>
      <c r="Y511" s="2">
        <v>0.73079861111111111</v>
      </c>
      <c r="Z511" s="2">
        <f t="shared" si="67"/>
        <v>0.75</v>
      </c>
      <c r="AA511">
        <f>1</f>
        <v>1</v>
      </c>
      <c r="AB511" s="1">
        <v>42840</v>
      </c>
      <c r="AC511" s="13">
        <f t="shared" si="68"/>
        <v>42826</v>
      </c>
      <c r="AD511" s="14">
        <f t="shared" si="69"/>
        <v>42840</v>
      </c>
      <c r="AE511" s="1" t="str">
        <f t="shared" si="70"/>
        <v>Saturday</v>
      </c>
      <c r="AF511" s="2">
        <v>0.76741898148148147</v>
      </c>
      <c r="AG511" s="2">
        <f t="shared" si="71"/>
        <v>0.75</v>
      </c>
      <c r="AH511" t="s">
        <v>23</v>
      </c>
    </row>
    <row r="512" spans="1:34" x14ac:dyDescent="0.25">
      <c r="A512">
        <v>1582814</v>
      </c>
      <c r="B512" t="s">
        <v>54</v>
      </c>
      <c r="E512">
        <v>46637</v>
      </c>
      <c r="F512" t="s">
        <v>20</v>
      </c>
      <c r="G512" t="s">
        <v>55</v>
      </c>
      <c r="H512">
        <v>11076</v>
      </c>
      <c r="I512" t="s">
        <v>77</v>
      </c>
      <c r="J512">
        <f>VLOOKUP(I512,Key!$A$1:$C$73,2,FALSE)</f>
        <v>43.036900000000003</v>
      </c>
      <c r="K512">
        <f>VLOOKUP(I512,Key!$A$1:$C$73,3,FALSE)</f>
        <v>-87.89667</v>
      </c>
      <c r="L512" t="s">
        <v>81</v>
      </c>
      <c r="M512">
        <f>VLOOKUP(L512,Key!$A$1:$C$73,2,FALSE)</f>
        <v>43.058010000000003</v>
      </c>
      <c r="N512">
        <f>VLOOKUP(L512,Key!$A$1:$C$73,3,FALSE)</f>
        <v>-87.877300000000005</v>
      </c>
      <c r="O512">
        <v>39</v>
      </c>
      <c r="P512">
        <v>6</v>
      </c>
      <c r="Q512">
        <v>5.9</v>
      </c>
      <c r="R512">
        <v>5.6</v>
      </c>
      <c r="S512">
        <v>234</v>
      </c>
      <c r="T512">
        <f t="shared" si="63"/>
        <v>-1</v>
      </c>
      <c r="U512" s="1">
        <v>42840</v>
      </c>
      <c r="V512" s="13">
        <f t="shared" si="64"/>
        <v>42826</v>
      </c>
      <c r="W512" s="14">
        <f t="shared" si="65"/>
        <v>42840</v>
      </c>
      <c r="X512" s="1" t="str">
        <f t="shared" si="66"/>
        <v>Saturday</v>
      </c>
      <c r="Y512" s="2">
        <v>0.7351967592592592</v>
      </c>
      <c r="Z512" s="2">
        <f t="shared" si="67"/>
        <v>0.75</v>
      </c>
      <c r="AA512">
        <f>1</f>
        <v>1</v>
      </c>
      <c r="AB512" s="1">
        <v>42840</v>
      </c>
      <c r="AC512" s="13">
        <f t="shared" si="68"/>
        <v>42826</v>
      </c>
      <c r="AD512" s="14">
        <f t="shared" si="69"/>
        <v>42840</v>
      </c>
      <c r="AE512" s="1" t="str">
        <f t="shared" si="70"/>
        <v>Saturday</v>
      </c>
      <c r="AF512" s="2">
        <v>0.76240740740740742</v>
      </c>
      <c r="AG512" s="2">
        <f t="shared" si="71"/>
        <v>0.75</v>
      </c>
      <c r="AH512" t="s">
        <v>23</v>
      </c>
    </row>
    <row r="513" spans="1:34" x14ac:dyDescent="0.25">
      <c r="A513">
        <v>1582821</v>
      </c>
      <c r="B513" t="s">
        <v>54</v>
      </c>
      <c r="E513">
        <v>21638</v>
      </c>
      <c r="F513" t="s">
        <v>20</v>
      </c>
      <c r="G513" t="s">
        <v>55</v>
      </c>
      <c r="H513">
        <v>6</v>
      </c>
      <c r="I513" t="s">
        <v>77</v>
      </c>
      <c r="J513">
        <f>VLOOKUP(I513,Key!$A$1:$C$73,2,FALSE)</f>
        <v>43.036900000000003</v>
      </c>
      <c r="K513">
        <f>VLOOKUP(I513,Key!$A$1:$C$73,3,FALSE)</f>
        <v>-87.89667</v>
      </c>
      <c r="L513" t="s">
        <v>81</v>
      </c>
      <c r="M513">
        <f>VLOOKUP(L513,Key!$A$1:$C$73,2,FALSE)</f>
        <v>43.058010000000003</v>
      </c>
      <c r="N513">
        <f>VLOOKUP(L513,Key!$A$1:$C$73,3,FALSE)</f>
        <v>-87.877300000000005</v>
      </c>
      <c r="O513">
        <v>38</v>
      </c>
      <c r="P513">
        <v>6</v>
      </c>
      <c r="Q513">
        <v>5.7</v>
      </c>
      <c r="R513">
        <v>5.4</v>
      </c>
      <c r="S513">
        <v>228</v>
      </c>
      <c r="T513">
        <f t="shared" si="63"/>
        <v>-1</v>
      </c>
      <c r="U513" s="1">
        <v>42840</v>
      </c>
      <c r="V513" s="13">
        <f t="shared" si="64"/>
        <v>42826</v>
      </c>
      <c r="W513" s="14">
        <f t="shared" si="65"/>
        <v>42840</v>
      </c>
      <c r="X513" s="1" t="str">
        <f t="shared" si="66"/>
        <v>Saturday</v>
      </c>
      <c r="Y513" s="2">
        <v>0.73636574074074079</v>
      </c>
      <c r="Z513" s="2">
        <f t="shared" si="67"/>
        <v>0.75</v>
      </c>
      <c r="AA513">
        <f>1</f>
        <v>1</v>
      </c>
      <c r="AB513" s="1">
        <v>42840</v>
      </c>
      <c r="AC513" s="13">
        <f t="shared" si="68"/>
        <v>42826</v>
      </c>
      <c r="AD513" s="14">
        <f t="shared" si="69"/>
        <v>42840</v>
      </c>
      <c r="AE513" s="1" t="str">
        <f t="shared" si="70"/>
        <v>Saturday</v>
      </c>
      <c r="AF513" s="2">
        <v>0.76261574074074068</v>
      </c>
      <c r="AG513" s="2">
        <f t="shared" si="71"/>
        <v>0.75</v>
      </c>
      <c r="AH513" t="s">
        <v>23</v>
      </c>
    </row>
    <row r="514" spans="1:34" x14ac:dyDescent="0.25">
      <c r="A514">
        <v>1582823</v>
      </c>
      <c r="B514" t="s">
        <v>54</v>
      </c>
      <c r="E514">
        <v>46637</v>
      </c>
      <c r="F514" t="s">
        <v>20</v>
      </c>
      <c r="G514" t="s">
        <v>55</v>
      </c>
      <c r="H514">
        <v>11046</v>
      </c>
      <c r="I514" t="s">
        <v>77</v>
      </c>
      <c r="J514">
        <f>VLOOKUP(I514,Key!$A$1:$C$73,2,FALSE)</f>
        <v>43.036900000000003</v>
      </c>
      <c r="K514">
        <f>VLOOKUP(I514,Key!$A$1:$C$73,3,FALSE)</f>
        <v>-87.89667</v>
      </c>
      <c r="L514" t="s">
        <v>81</v>
      </c>
      <c r="M514">
        <f>VLOOKUP(L514,Key!$A$1:$C$73,2,FALSE)</f>
        <v>43.058010000000003</v>
      </c>
      <c r="N514">
        <f>VLOOKUP(L514,Key!$A$1:$C$73,3,FALSE)</f>
        <v>-87.877300000000005</v>
      </c>
      <c r="O514">
        <v>37</v>
      </c>
      <c r="P514">
        <v>6</v>
      </c>
      <c r="Q514">
        <v>5.6</v>
      </c>
      <c r="R514">
        <v>5.3</v>
      </c>
      <c r="S514">
        <v>222</v>
      </c>
      <c r="T514">
        <f t="shared" ref="T514:T577" si="72">-1</f>
        <v>-1</v>
      </c>
      <c r="U514" s="1">
        <v>42840</v>
      </c>
      <c r="V514" s="13">
        <f t="shared" ref="V514:V577" si="73">DATE(YEAR(U514), MONTH(U514), 1)</f>
        <v>42826</v>
      </c>
      <c r="W514" s="14">
        <f t="shared" ref="W514:W577" si="74">U514</f>
        <v>42840</v>
      </c>
      <c r="X514" s="1" t="str">
        <f t="shared" ref="X514:X577" si="75">TEXT(W514,"dddd")</f>
        <v>Saturday</v>
      </c>
      <c r="Y514" s="2">
        <v>0.73702546296296301</v>
      </c>
      <c r="Z514" s="2">
        <f t="shared" ref="Z514:Z577" si="76">MROUND(Y514, "1:00")</f>
        <v>0.75</v>
      </c>
      <c r="AA514">
        <f>1</f>
        <v>1</v>
      </c>
      <c r="AB514" s="1">
        <v>42840</v>
      </c>
      <c r="AC514" s="13">
        <f t="shared" ref="AC514:AC577" si="77">DATE(YEAR(AB514), MONTH(AB514), 1)</f>
        <v>42826</v>
      </c>
      <c r="AD514" s="14">
        <f t="shared" ref="AD514:AD577" si="78">AB514</f>
        <v>42840</v>
      </c>
      <c r="AE514" s="1" t="str">
        <f t="shared" ref="AE514:AE577" si="79">TEXT(AD514,"dddd")</f>
        <v>Saturday</v>
      </c>
      <c r="AF514" s="2">
        <v>0.76252314814814814</v>
      </c>
      <c r="AG514" s="2">
        <f t="shared" ref="AG514:AG577" si="80">MROUND(AF514, "1:00")</f>
        <v>0.75</v>
      </c>
      <c r="AH514" t="s">
        <v>23</v>
      </c>
    </row>
    <row r="515" spans="1:34" x14ac:dyDescent="0.25">
      <c r="A515">
        <v>1582827</v>
      </c>
      <c r="B515" t="s">
        <v>54</v>
      </c>
      <c r="E515">
        <v>53210</v>
      </c>
      <c r="F515" t="s">
        <v>20</v>
      </c>
      <c r="G515" t="s">
        <v>55</v>
      </c>
      <c r="H515">
        <v>78</v>
      </c>
      <c r="I515" t="s">
        <v>81</v>
      </c>
      <c r="J515">
        <f>VLOOKUP(I515,Key!$A$1:$C$73,2,FALSE)</f>
        <v>43.058010000000003</v>
      </c>
      <c r="K515">
        <f>VLOOKUP(I515,Key!$A$1:$C$73,3,FALSE)</f>
        <v>-87.877300000000005</v>
      </c>
      <c r="L515" t="s">
        <v>81</v>
      </c>
      <c r="M515">
        <f>VLOOKUP(L515,Key!$A$1:$C$73,2,FALSE)</f>
        <v>43.058010000000003</v>
      </c>
      <c r="N515">
        <f>VLOOKUP(L515,Key!$A$1:$C$73,3,FALSE)</f>
        <v>-87.877300000000005</v>
      </c>
      <c r="O515">
        <v>80</v>
      </c>
      <c r="P515">
        <v>9</v>
      </c>
      <c r="Q515">
        <v>12</v>
      </c>
      <c r="R515">
        <v>11.4</v>
      </c>
      <c r="S515">
        <v>480</v>
      </c>
      <c r="T515">
        <f t="shared" si="72"/>
        <v>-1</v>
      </c>
      <c r="U515" s="1">
        <v>42840</v>
      </c>
      <c r="V515" s="13">
        <f t="shared" si="73"/>
        <v>42826</v>
      </c>
      <c r="W515" s="14">
        <f t="shared" si="74"/>
        <v>42840</v>
      </c>
      <c r="X515" s="1" t="str">
        <f t="shared" si="75"/>
        <v>Saturday</v>
      </c>
      <c r="Y515" s="2">
        <v>0.73760416666666673</v>
      </c>
      <c r="Z515" s="2">
        <f t="shared" si="76"/>
        <v>0.75</v>
      </c>
      <c r="AA515">
        <f>1</f>
        <v>1</v>
      </c>
      <c r="AB515" s="1">
        <v>42840</v>
      </c>
      <c r="AC515" s="13">
        <f t="shared" si="77"/>
        <v>42826</v>
      </c>
      <c r="AD515" s="14">
        <f t="shared" si="78"/>
        <v>42840</v>
      </c>
      <c r="AE515" s="1" t="str">
        <f t="shared" si="79"/>
        <v>Saturday</v>
      </c>
      <c r="AF515" s="2">
        <v>0.79356481481481478</v>
      </c>
      <c r="AG515" s="2">
        <f t="shared" si="80"/>
        <v>0.79166666666666663</v>
      </c>
      <c r="AH515" t="s">
        <v>25</v>
      </c>
    </row>
    <row r="516" spans="1:34" x14ac:dyDescent="0.25">
      <c r="A516">
        <v>1582942</v>
      </c>
      <c r="B516" t="s">
        <v>54</v>
      </c>
      <c r="E516">
        <v>53216</v>
      </c>
      <c r="F516" t="s">
        <v>20</v>
      </c>
      <c r="G516" t="s">
        <v>55</v>
      </c>
      <c r="H516">
        <v>5447</v>
      </c>
      <c r="I516" t="s">
        <v>61</v>
      </c>
      <c r="J516">
        <f>VLOOKUP(I516,Key!$A$1:$C$73,2,FALSE)</f>
        <v>43.060786</v>
      </c>
      <c r="K516">
        <f>VLOOKUP(I516,Key!$A$1:$C$73,3,FALSE)</f>
        <v>-87.883825999999999</v>
      </c>
      <c r="L516" t="s">
        <v>81</v>
      </c>
      <c r="M516">
        <f>VLOOKUP(L516,Key!$A$1:$C$73,2,FALSE)</f>
        <v>43.058010000000003</v>
      </c>
      <c r="N516">
        <f>VLOOKUP(L516,Key!$A$1:$C$73,3,FALSE)</f>
        <v>-87.877300000000005</v>
      </c>
      <c r="O516">
        <v>24</v>
      </c>
      <c r="P516">
        <v>0</v>
      </c>
      <c r="Q516">
        <v>3.6</v>
      </c>
      <c r="R516">
        <v>3.4</v>
      </c>
      <c r="S516">
        <v>144</v>
      </c>
      <c r="T516">
        <f t="shared" si="72"/>
        <v>-1</v>
      </c>
      <c r="U516" s="1">
        <v>42840</v>
      </c>
      <c r="V516" s="13">
        <f t="shared" si="73"/>
        <v>42826</v>
      </c>
      <c r="W516" s="14">
        <f t="shared" si="74"/>
        <v>42840</v>
      </c>
      <c r="X516" s="1" t="str">
        <f t="shared" si="75"/>
        <v>Saturday</v>
      </c>
      <c r="Y516" s="2">
        <v>0.75758101851851845</v>
      </c>
      <c r="Z516" s="2">
        <f t="shared" si="76"/>
        <v>0.75</v>
      </c>
      <c r="AA516">
        <f>1</f>
        <v>1</v>
      </c>
      <c r="AB516" s="1">
        <v>42840</v>
      </c>
      <c r="AC516" s="13">
        <f t="shared" si="77"/>
        <v>42826</v>
      </c>
      <c r="AD516" s="14">
        <f t="shared" si="78"/>
        <v>42840</v>
      </c>
      <c r="AE516" s="1" t="str">
        <f t="shared" si="79"/>
        <v>Saturday</v>
      </c>
      <c r="AF516" s="2">
        <v>0.77392361111111108</v>
      </c>
      <c r="AG516" s="2">
        <f t="shared" si="80"/>
        <v>0.79166666666666663</v>
      </c>
      <c r="AH516" t="s">
        <v>23</v>
      </c>
    </row>
    <row r="517" spans="1:34" x14ac:dyDescent="0.25">
      <c r="A517">
        <v>1582950</v>
      </c>
      <c r="B517" t="s">
        <v>54</v>
      </c>
      <c r="E517">
        <v>53205</v>
      </c>
      <c r="F517" t="s">
        <v>20</v>
      </c>
      <c r="G517" t="s">
        <v>55</v>
      </c>
      <c r="H517">
        <v>5454</v>
      </c>
      <c r="I517" t="s">
        <v>27</v>
      </c>
      <c r="J517">
        <f>VLOOKUP(I517,Key!$A$1:$C$73,2,FALSE)</f>
        <v>43.041646999999998</v>
      </c>
      <c r="K517">
        <f>VLOOKUP(I517,Key!$A$1:$C$73,3,FALSE)</f>
        <v>-87.927257999999995</v>
      </c>
      <c r="L517" t="s">
        <v>27</v>
      </c>
      <c r="M517">
        <f>VLOOKUP(L517,Key!$A$1:$C$73,2,FALSE)</f>
        <v>43.041646999999998</v>
      </c>
      <c r="N517">
        <f>VLOOKUP(L517,Key!$A$1:$C$73,3,FALSE)</f>
        <v>-87.927257999999995</v>
      </c>
      <c r="O517">
        <v>28</v>
      </c>
      <c r="P517">
        <v>0</v>
      </c>
      <c r="Q517">
        <v>4.2</v>
      </c>
      <c r="R517">
        <v>4</v>
      </c>
      <c r="S517">
        <v>168</v>
      </c>
      <c r="T517">
        <f t="shared" si="72"/>
        <v>-1</v>
      </c>
      <c r="U517" s="1">
        <v>42840</v>
      </c>
      <c r="V517" s="13">
        <f t="shared" si="73"/>
        <v>42826</v>
      </c>
      <c r="W517" s="14">
        <f t="shared" si="74"/>
        <v>42840</v>
      </c>
      <c r="X517" s="1" t="str">
        <f t="shared" si="75"/>
        <v>Saturday</v>
      </c>
      <c r="Y517" s="2">
        <v>0.7597222222222223</v>
      </c>
      <c r="Z517" s="2">
        <f t="shared" si="76"/>
        <v>0.75</v>
      </c>
      <c r="AA517">
        <f>1</f>
        <v>1</v>
      </c>
      <c r="AB517" s="1">
        <v>42840</v>
      </c>
      <c r="AC517" s="13">
        <f t="shared" si="77"/>
        <v>42826</v>
      </c>
      <c r="AD517" s="14">
        <f t="shared" si="78"/>
        <v>42840</v>
      </c>
      <c r="AE517" s="1" t="str">
        <f t="shared" si="79"/>
        <v>Saturday</v>
      </c>
      <c r="AF517" s="2">
        <v>0.77927083333333336</v>
      </c>
      <c r="AG517" s="2">
        <f t="shared" si="80"/>
        <v>0.79166666666666663</v>
      </c>
      <c r="AH517" t="s">
        <v>25</v>
      </c>
    </row>
    <row r="518" spans="1:34" x14ac:dyDescent="0.25">
      <c r="A518">
        <v>1582978</v>
      </c>
      <c r="B518" t="s">
        <v>54</v>
      </c>
      <c r="E518">
        <v>53210</v>
      </c>
      <c r="F518" t="s">
        <v>20</v>
      </c>
      <c r="G518" t="s">
        <v>55</v>
      </c>
      <c r="H518">
        <v>251</v>
      </c>
      <c r="I518" t="s">
        <v>48</v>
      </c>
      <c r="J518">
        <f>VLOOKUP(I518,Key!$A$1:$C$73,2,FALSE)</f>
        <v>43.031320000000001</v>
      </c>
      <c r="K518">
        <f>VLOOKUP(I518,Key!$A$1:$C$73,3,FALSE)</f>
        <v>-87.904259999999994</v>
      </c>
      <c r="L518" t="s">
        <v>48</v>
      </c>
      <c r="M518">
        <f>VLOOKUP(L518,Key!$A$1:$C$73,2,FALSE)</f>
        <v>43.031320000000001</v>
      </c>
      <c r="N518">
        <f>VLOOKUP(L518,Key!$A$1:$C$73,3,FALSE)</f>
        <v>-87.904259999999994</v>
      </c>
      <c r="O518">
        <v>81</v>
      </c>
      <c r="P518">
        <v>9</v>
      </c>
      <c r="Q518">
        <v>12.2</v>
      </c>
      <c r="R518">
        <v>11.5</v>
      </c>
      <c r="S518">
        <v>486</v>
      </c>
      <c r="T518">
        <f t="shared" si="72"/>
        <v>-1</v>
      </c>
      <c r="U518" s="1">
        <v>42840</v>
      </c>
      <c r="V518" s="13">
        <f t="shared" si="73"/>
        <v>42826</v>
      </c>
      <c r="W518" s="14">
        <f t="shared" si="74"/>
        <v>42840</v>
      </c>
      <c r="X518" s="1" t="str">
        <f t="shared" si="75"/>
        <v>Saturday</v>
      </c>
      <c r="Y518" s="2">
        <v>0.76416666666666666</v>
      </c>
      <c r="Z518" s="2">
        <f t="shared" si="76"/>
        <v>0.75</v>
      </c>
      <c r="AA518">
        <f>1</f>
        <v>1</v>
      </c>
      <c r="AB518" s="1">
        <v>42840</v>
      </c>
      <c r="AC518" s="13">
        <f t="shared" si="77"/>
        <v>42826</v>
      </c>
      <c r="AD518" s="14">
        <f t="shared" si="78"/>
        <v>42840</v>
      </c>
      <c r="AE518" s="1" t="str">
        <f t="shared" si="79"/>
        <v>Saturday</v>
      </c>
      <c r="AF518" s="2">
        <v>0.82054398148148155</v>
      </c>
      <c r="AG518" s="2">
        <f t="shared" si="80"/>
        <v>0.83333333333333326</v>
      </c>
      <c r="AH518" t="s">
        <v>25</v>
      </c>
    </row>
    <row r="519" spans="1:34" x14ac:dyDescent="0.25">
      <c r="A519">
        <v>1582996</v>
      </c>
      <c r="B519" t="s">
        <v>54</v>
      </c>
      <c r="E519">
        <v>53202</v>
      </c>
      <c r="F519" t="s">
        <v>20</v>
      </c>
      <c r="G519" t="s">
        <v>55</v>
      </c>
      <c r="H519">
        <v>13</v>
      </c>
      <c r="I519" t="s">
        <v>48</v>
      </c>
      <c r="J519">
        <f>VLOOKUP(I519,Key!$A$1:$C$73,2,FALSE)</f>
        <v>43.031320000000001</v>
      </c>
      <c r="K519">
        <f>VLOOKUP(I519,Key!$A$1:$C$73,3,FALSE)</f>
        <v>-87.904259999999994</v>
      </c>
      <c r="L519" t="s">
        <v>79</v>
      </c>
      <c r="M519">
        <f>VLOOKUP(L519,Key!$A$1:$C$73,2,FALSE)</f>
        <v>43.04804</v>
      </c>
      <c r="N519">
        <f>VLOOKUP(L519,Key!$A$1:$C$73,3,FALSE)</f>
        <v>-87.896720000000002</v>
      </c>
      <c r="O519">
        <v>34</v>
      </c>
      <c r="P519">
        <v>3</v>
      </c>
      <c r="Q519">
        <v>5.0999999999999996</v>
      </c>
      <c r="R519">
        <v>4.8</v>
      </c>
      <c r="S519">
        <v>204</v>
      </c>
      <c r="T519">
        <f t="shared" si="72"/>
        <v>-1</v>
      </c>
      <c r="U519" s="1">
        <v>42840</v>
      </c>
      <c r="V519" s="13">
        <f t="shared" si="73"/>
        <v>42826</v>
      </c>
      <c r="W519" s="14">
        <f t="shared" si="74"/>
        <v>42840</v>
      </c>
      <c r="X519" s="1" t="str">
        <f t="shared" si="75"/>
        <v>Saturday</v>
      </c>
      <c r="Y519" s="2">
        <v>0.76928240740740739</v>
      </c>
      <c r="Z519" s="2">
        <f t="shared" si="76"/>
        <v>0.75</v>
      </c>
      <c r="AA519">
        <f>1</f>
        <v>1</v>
      </c>
      <c r="AB519" s="1">
        <v>42840</v>
      </c>
      <c r="AC519" s="13">
        <f t="shared" si="77"/>
        <v>42826</v>
      </c>
      <c r="AD519" s="14">
        <f t="shared" si="78"/>
        <v>42840</v>
      </c>
      <c r="AE519" s="1" t="str">
        <f t="shared" si="79"/>
        <v>Saturday</v>
      </c>
      <c r="AF519" s="2">
        <v>0.7928587962962963</v>
      </c>
      <c r="AG519" s="2">
        <f t="shared" si="80"/>
        <v>0.79166666666666663</v>
      </c>
      <c r="AH519" t="s">
        <v>23</v>
      </c>
    </row>
    <row r="520" spans="1:34" x14ac:dyDescent="0.25">
      <c r="A520">
        <v>1582996</v>
      </c>
      <c r="B520" t="s">
        <v>54</v>
      </c>
      <c r="E520">
        <v>53202</v>
      </c>
      <c r="F520" t="s">
        <v>20</v>
      </c>
      <c r="G520" t="s">
        <v>55</v>
      </c>
      <c r="H520">
        <v>5443</v>
      </c>
      <c r="I520" t="s">
        <v>48</v>
      </c>
      <c r="J520">
        <f>VLOOKUP(I520,Key!$A$1:$C$73,2,FALSE)</f>
        <v>43.031320000000001</v>
      </c>
      <c r="K520">
        <f>VLOOKUP(I520,Key!$A$1:$C$73,3,FALSE)</f>
        <v>-87.904259999999994</v>
      </c>
      <c r="L520" t="s">
        <v>79</v>
      </c>
      <c r="M520">
        <f>VLOOKUP(L520,Key!$A$1:$C$73,2,FALSE)</f>
        <v>43.04804</v>
      </c>
      <c r="N520">
        <f>VLOOKUP(L520,Key!$A$1:$C$73,3,FALSE)</f>
        <v>-87.896720000000002</v>
      </c>
      <c r="O520">
        <v>33</v>
      </c>
      <c r="P520">
        <v>3</v>
      </c>
      <c r="Q520">
        <v>5</v>
      </c>
      <c r="R520">
        <v>4.7</v>
      </c>
      <c r="S520">
        <v>198</v>
      </c>
      <c r="T520">
        <f t="shared" si="72"/>
        <v>-1</v>
      </c>
      <c r="U520" s="1">
        <v>42840</v>
      </c>
      <c r="V520" s="13">
        <f t="shared" si="73"/>
        <v>42826</v>
      </c>
      <c r="W520" s="14">
        <f t="shared" si="74"/>
        <v>42840</v>
      </c>
      <c r="X520" s="1" t="str">
        <f t="shared" si="75"/>
        <v>Saturday</v>
      </c>
      <c r="Y520" s="2">
        <v>0.76982638888888888</v>
      </c>
      <c r="Z520" s="2">
        <f t="shared" si="76"/>
        <v>0.75</v>
      </c>
      <c r="AA520">
        <f>1</f>
        <v>1</v>
      </c>
      <c r="AB520" s="1">
        <v>42840</v>
      </c>
      <c r="AC520" s="13">
        <f t="shared" si="77"/>
        <v>42826</v>
      </c>
      <c r="AD520" s="14">
        <f t="shared" si="78"/>
        <v>42840</v>
      </c>
      <c r="AE520" s="1" t="str">
        <f t="shared" si="79"/>
        <v>Saturday</v>
      </c>
      <c r="AF520" s="2">
        <v>0.79275462962962961</v>
      </c>
      <c r="AG520" s="2">
        <f t="shared" si="80"/>
        <v>0.79166666666666663</v>
      </c>
      <c r="AH520" t="s">
        <v>23</v>
      </c>
    </row>
    <row r="521" spans="1:34" x14ac:dyDescent="0.25">
      <c r="A521">
        <v>1583051</v>
      </c>
      <c r="B521" t="s">
        <v>54</v>
      </c>
      <c r="E521">
        <v>67203</v>
      </c>
      <c r="F521" t="s">
        <v>20</v>
      </c>
      <c r="G521" t="s">
        <v>55</v>
      </c>
      <c r="H521">
        <v>2</v>
      </c>
      <c r="I521" t="s">
        <v>62</v>
      </c>
      <c r="J521">
        <f>VLOOKUP(I521,Key!$A$1:$C$73,2,FALSE)</f>
        <v>43.052460000000004</v>
      </c>
      <c r="K521">
        <f>VLOOKUP(I521,Key!$A$1:$C$73,3,FALSE)</f>
        <v>-87.891000000000005</v>
      </c>
      <c r="L521" t="s">
        <v>44</v>
      </c>
      <c r="M521">
        <f>VLOOKUP(L521,Key!$A$1:$C$73,2,FALSE)</f>
        <v>43.03886</v>
      </c>
      <c r="N521">
        <f>VLOOKUP(L521,Key!$A$1:$C$73,3,FALSE)</f>
        <v>-87.902720000000002</v>
      </c>
      <c r="O521">
        <v>34</v>
      </c>
      <c r="P521">
        <v>3</v>
      </c>
      <c r="Q521">
        <v>5.0999999999999996</v>
      </c>
      <c r="R521">
        <v>4.8</v>
      </c>
      <c r="S521">
        <v>204</v>
      </c>
      <c r="T521">
        <f t="shared" si="72"/>
        <v>-1</v>
      </c>
      <c r="U521" s="1">
        <v>42840</v>
      </c>
      <c r="V521" s="13">
        <f t="shared" si="73"/>
        <v>42826</v>
      </c>
      <c r="W521" s="14">
        <f t="shared" si="74"/>
        <v>42840</v>
      </c>
      <c r="X521" s="1" t="str">
        <f t="shared" si="75"/>
        <v>Saturday</v>
      </c>
      <c r="Y521" s="2">
        <v>0.7778356481481481</v>
      </c>
      <c r="Z521" s="2">
        <f t="shared" si="76"/>
        <v>0.79166666666666663</v>
      </c>
      <c r="AA521">
        <f>1</f>
        <v>1</v>
      </c>
      <c r="AB521" s="1">
        <v>42840</v>
      </c>
      <c r="AC521" s="13">
        <f t="shared" si="77"/>
        <v>42826</v>
      </c>
      <c r="AD521" s="14">
        <f t="shared" si="78"/>
        <v>42840</v>
      </c>
      <c r="AE521" s="1" t="str">
        <f t="shared" si="79"/>
        <v>Saturday</v>
      </c>
      <c r="AF521" s="2">
        <v>0.80201388888888892</v>
      </c>
      <c r="AG521" s="2">
        <f t="shared" si="80"/>
        <v>0.79166666666666663</v>
      </c>
      <c r="AH521" t="s">
        <v>23</v>
      </c>
    </row>
    <row r="522" spans="1:34" x14ac:dyDescent="0.25">
      <c r="A522">
        <v>1583084</v>
      </c>
      <c r="B522" t="s">
        <v>54</v>
      </c>
      <c r="E522">
        <v>61072</v>
      </c>
      <c r="F522" t="s">
        <v>20</v>
      </c>
      <c r="G522" t="s">
        <v>55</v>
      </c>
      <c r="H522">
        <v>5432</v>
      </c>
      <c r="I522" t="s">
        <v>36</v>
      </c>
      <c r="J522">
        <f>VLOOKUP(I522,Key!$A$1:$C$73,2,FALSE)</f>
        <v>43.03519</v>
      </c>
      <c r="K522">
        <f>VLOOKUP(I522,Key!$A$1:$C$73,3,FALSE)</f>
        <v>-87.907390000000007</v>
      </c>
      <c r="L522" t="s">
        <v>86</v>
      </c>
      <c r="M522">
        <f>VLOOKUP(L522,Key!$A$1:$C$73,2,FALSE)</f>
        <v>43.052549999999997</v>
      </c>
      <c r="N522">
        <f>VLOOKUP(L522,Key!$A$1:$C$73,3,FALSE)</f>
        <v>-87.909329999999997</v>
      </c>
      <c r="O522">
        <v>26</v>
      </c>
      <c r="P522">
        <v>3</v>
      </c>
      <c r="Q522">
        <v>3.9</v>
      </c>
      <c r="R522">
        <v>3.7</v>
      </c>
      <c r="S522">
        <v>156</v>
      </c>
      <c r="T522">
        <f t="shared" si="72"/>
        <v>-1</v>
      </c>
      <c r="U522" s="1">
        <v>42840</v>
      </c>
      <c r="V522" s="13">
        <f t="shared" si="73"/>
        <v>42826</v>
      </c>
      <c r="W522" s="14">
        <f t="shared" si="74"/>
        <v>42840</v>
      </c>
      <c r="X522" s="1" t="str">
        <f t="shared" si="75"/>
        <v>Saturday</v>
      </c>
      <c r="Y522" s="2">
        <v>0.78552083333333333</v>
      </c>
      <c r="Z522" s="2">
        <f t="shared" si="76"/>
        <v>0.79166666666666663</v>
      </c>
      <c r="AA522">
        <f>1</f>
        <v>1</v>
      </c>
      <c r="AB522" s="1">
        <v>42840</v>
      </c>
      <c r="AC522" s="13">
        <f t="shared" si="77"/>
        <v>42826</v>
      </c>
      <c r="AD522" s="14">
        <f t="shared" si="78"/>
        <v>42840</v>
      </c>
      <c r="AE522" s="1" t="str">
        <f t="shared" si="79"/>
        <v>Saturday</v>
      </c>
      <c r="AF522" s="2">
        <v>0.80357638888888883</v>
      </c>
      <c r="AG522" s="2">
        <f t="shared" si="80"/>
        <v>0.79166666666666663</v>
      </c>
      <c r="AH522" t="s">
        <v>23</v>
      </c>
    </row>
    <row r="523" spans="1:34" x14ac:dyDescent="0.25">
      <c r="A523">
        <v>1583219</v>
      </c>
      <c r="B523" t="s">
        <v>54</v>
      </c>
      <c r="E523">
        <v>53150</v>
      </c>
      <c r="F523" t="s">
        <v>20</v>
      </c>
      <c r="G523" t="s">
        <v>55</v>
      </c>
      <c r="H523">
        <v>37</v>
      </c>
      <c r="I523" t="s">
        <v>77</v>
      </c>
      <c r="J523">
        <f>VLOOKUP(I523,Key!$A$1:$C$73,2,FALSE)</f>
        <v>43.036900000000003</v>
      </c>
      <c r="K523">
        <f>VLOOKUP(I523,Key!$A$1:$C$73,3,FALSE)</f>
        <v>-87.89667</v>
      </c>
      <c r="L523" t="s">
        <v>77</v>
      </c>
      <c r="M523">
        <f>VLOOKUP(L523,Key!$A$1:$C$73,2,FALSE)</f>
        <v>43.036900000000003</v>
      </c>
      <c r="N523">
        <f>VLOOKUP(L523,Key!$A$1:$C$73,3,FALSE)</f>
        <v>-87.89667</v>
      </c>
      <c r="O523">
        <v>72</v>
      </c>
      <c r="P523">
        <v>9</v>
      </c>
      <c r="Q523">
        <v>10.8</v>
      </c>
      <c r="R523">
        <v>10.3</v>
      </c>
      <c r="S523">
        <v>432</v>
      </c>
      <c r="T523">
        <f t="shared" si="72"/>
        <v>-1</v>
      </c>
      <c r="U523" s="1">
        <v>42840</v>
      </c>
      <c r="V523" s="13">
        <f t="shared" si="73"/>
        <v>42826</v>
      </c>
      <c r="W523" s="14">
        <f t="shared" si="74"/>
        <v>42840</v>
      </c>
      <c r="X523" s="1" t="str">
        <f t="shared" si="75"/>
        <v>Saturday</v>
      </c>
      <c r="Y523" s="2">
        <v>0.80969907407407404</v>
      </c>
      <c r="Z523" s="2">
        <f t="shared" si="76"/>
        <v>0.79166666666666663</v>
      </c>
      <c r="AA523">
        <f>1</f>
        <v>1</v>
      </c>
      <c r="AB523" s="1">
        <v>42840</v>
      </c>
      <c r="AC523" s="13">
        <f t="shared" si="77"/>
        <v>42826</v>
      </c>
      <c r="AD523" s="14">
        <f t="shared" si="78"/>
        <v>42840</v>
      </c>
      <c r="AE523" s="1" t="str">
        <f t="shared" si="79"/>
        <v>Saturday</v>
      </c>
      <c r="AF523" s="2">
        <v>0.85946759259259264</v>
      </c>
      <c r="AG523" s="2">
        <f t="shared" si="80"/>
        <v>0.875</v>
      </c>
      <c r="AH523" t="s">
        <v>25</v>
      </c>
    </row>
    <row r="524" spans="1:34" x14ac:dyDescent="0.25">
      <c r="A524">
        <v>1583301</v>
      </c>
      <c r="B524" t="s">
        <v>54</v>
      </c>
      <c r="E524">
        <v>53215</v>
      </c>
      <c r="F524" t="s">
        <v>20</v>
      </c>
      <c r="G524" t="s">
        <v>55</v>
      </c>
      <c r="H524">
        <v>5553</v>
      </c>
      <c r="I524" t="s">
        <v>74</v>
      </c>
      <c r="J524">
        <f>VLOOKUP(I524,Key!$A$1:$C$73,2,FALSE)</f>
        <v>43.05536</v>
      </c>
      <c r="K524">
        <f>VLOOKUP(I524,Key!$A$1:$C$73,3,FALSE)</f>
        <v>-87.90504</v>
      </c>
      <c r="L524" t="s">
        <v>74</v>
      </c>
      <c r="M524">
        <f>VLOOKUP(L524,Key!$A$1:$C$73,2,FALSE)</f>
        <v>43.05536</v>
      </c>
      <c r="N524">
        <f>VLOOKUP(L524,Key!$A$1:$C$73,3,FALSE)</f>
        <v>-87.90504</v>
      </c>
      <c r="O524">
        <v>25</v>
      </c>
      <c r="P524">
        <v>3</v>
      </c>
      <c r="Q524">
        <v>3.8</v>
      </c>
      <c r="R524">
        <v>3.6</v>
      </c>
      <c r="S524">
        <v>150</v>
      </c>
      <c r="T524">
        <f t="shared" si="72"/>
        <v>-1</v>
      </c>
      <c r="U524" s="1">
        <v>42840</v>
      </c>
      <c r="V524" s="13">
        <f t="shared" si="73"/>
        <v>42826</v>
      </c>
      <c r="W524" s="14">
        <f t="shared" si="74"/>
        <v>42840</v>
      </c>
      <c r="X524" s="1" t="str">
        <f t="shared" si="75"/>
        <v>Saturday</v>
      </c>
      <c r="Y524" s="2">
        <v>0.83508101851851846</v>
      </c>
      <c r="Z524" s="2">
        <f t="shared" si="76"/>
        <v>0.83333333333333326</v>
      </c>
      <c r="AA524">
        <f>1</f>
        <v>1</v>
      </c>
      <c r="AB524" s="1">
        <v>42840</v>
      </c>
      <c r="AC524" s="13">
        <f t="shared" si="77"/>
        <v>42826</v>
      </c>
      <c r="AD524" s="14">
        <f t="shared" si="78"/>
        <v>42840</v>
      </c>
      <c r="AE524" s="1" t="str">
        <f t="shared" si="79"/>
        <v>Saturday</v>
      </c>
      <c r="AF524" s="2">
        <v>0.85258101851851853</v>
      </c>
      <c r="AG524" s="2">
        <f t="shared" si="80"/>
        <v>0.83333333333333326</v>
      </c>
      <c r="AH524" t="s">
        <v>25</v>
      </c>
    </row>
    <row r="525" spans="1:34" x14ac:dyDescent="0.25">
      <c r="A525">
        <v>1583414</v>
      </c>
      <c r="B525" t="s">
        <v>54</v>
      </c>
      <c r="E525">
        <v>53202</v>
      </c>
      <c r="F525" t="s">
        <v>20</v>
      </c>
      <c r="G525" t="s">
        <v>55</v>
      </c>
      <c r="H525">
        <v>11140</v>
      </c>
      <c r="I525" t="s">
        <v>48</v>
      </c>
      <c r="J525">
        <f>VLOOKUP(I525,Key!$A$1:$C$73,2,FALSE)</f>
        <v>43.031320000000001</v>
      </c>
      <c r="K525">
        <f>VLOOKUP(I525,Key!$A$1:$C$73,3,FALSE)</f>
        <v>-87.904259999999994</v>
      </c>
      <c r="L525" t="s">
        <v>52</v>
      </c>
      <c r="M525">
        <f>VLOOKUP(L525,Key!$A$1:$C$73,2,FALSE)</f>
        <v>43.042490000000001</v>
      </c>
      <c r="N525">
        <f>VLOOKUP(L525,Key!$A$1:$C$73,3,FALSE)</f>
        <v>-87.909959999999998</v>
      </c>
      <c r="O525">
        <v>10</v>
      </c>
      <c r="P525">
        <v>3</v>
      </c>
      <c r="Q525">
        <v>1.5</v>
      </c>
      <c r="R525">
        <v>1.4</v>
      </c>
      <c r="S525">
        <v>60</v>
      </c>
      <c r="T525">
        <f t="shared" si="72"/>
        <v>-1</v>
      </c>
      <c r="U525" s="1">
        <v>42840</v>
      </c>
      <c r="V525" s="13">
        <f t="shared" si="73"/>
        <v>42826</v>
      </c>
      <c r="W525" s="14">
        <f t="shared" si="74"/>
        <v>42840</v>
      </c>
      <c r="X525" s="1" t="str">
        <f t="shared" si="75"/>
        <v>Saturday</v>
      </c>
      <c r="Y525" s="2">
        <v>0.87379629629629629</v>
      </c>
      <c r="Z525" s="2">
        <f t="shared" si="76"/>
        <v>0.875</v>
      </c>
      <c r="AA525">
        <f>1</f>
        <v>1</v>
      </c>
      <c r="AB525" s="1">
        <v>42840</v>
      </c>
      <c r="AC525" s="13">
        <f t="shared" si="77"/>
        <v>42826</v>
      </c>
      <c r="AD525" s="14">
        <f t="shared" si="78"/>
        <v>42840</v>
      </c>
      <c r="AE525" s="1" t="str">
        <f t="shared" si="79"/>
        <v>Saturday</v>
      </c>
      <c r="AF525" s="2">
        <v>0.88057870370370372</v>
      </c>
      <c r="AG525" s="2">
        <f t="shared" si="80"/>
        <v>0.875</v>
      </c>
      <c r="AH525" t="s">
        <v>23</v>
      </c>
    </row>
    <row r="526" spans="1:34" x14ac:dyDescent="0.25">
      <c r="A526">
        <v>1583414</v>
      </c>
      <c r="B526" t="s">
        <v>54</v>
      </c>
      <c r="E526">
        <v>53202</v>
      </c>
      <c r="F526" t="s">
        <v>20</v>
      </c>
      <c r="G526" t="s">
        <v>55</v>
      </c>
      <c r="H526">
        <v>11090</v>
      </c>
      <c r="I526" t="s">
        <v>52</v>
      </c>
      <c r="J526">
        <f>VLOOKUP(I526,Key!$A$1:$C$73,2,FALSE)</f>
        <v>43.042490000000001</v>
      </c>
      <c r="K526">
        <f>VLOOKUP(I526,Key!$A$1:$C$73,3,FALSE)</f>
        <v>-87.909959999999998</v>
      </c>
      <c r="L526" t="s">
        <v>48</v>
      </c>
      <c r="M526">
        <f>VLOOKUP(L526,Key!$A$1:$C$73,2,FALSE)</f>
        <v>43.031320000000001</v>
      </c>
      <c r="N526">
        <f>VLOOKUP(L526,Key!$A$1:$C$73,3,FALSE)</f>
        <v>-87.904259999999994</v>
      </c>
      <c r="O526">
        <v>8</v>
      </c>
      <c r="P526">
        <v>3</v>
      </c>
      <c r="Q526">
        <v>1.2</v>
      </c>
      <c r="R526">
        <v>1.1000000000000001</v>
      </c>
      <c r="S526">
        <v>48</v>
      </c>
      <c r="T526">
        <f t="shared" si="72"/>
        <v>-1</v>
      </c>
      <c r="U526" s="1">
        <v>42852</v>
      </c>
      <c r="V526" s="13">
        <f t="shared" si="73"/>
        <v>42826</v>
      </c>
      <c r="W526" s="14">
        <f t="shared" si="74"/>
        <v>42852</v>
      </c>
      <c r="X526" s="1" t="str">
        <f t="shared" si="75"/>
        <v>Thursday</v>
      </c>
      <c r="Y526" s="2">
        <v>0.96890046296296306</v>
      </c>
      <c r="Z526" s="2">
        <f t="shared" si="76"/>
        <v>0.95833333333333326</v>
      </c>
      <c r="AA526">
        <f>1</f>
        <v>1</v>
      </c>
      <c r="AB526" s="1">
        <v>42852</v>
      </c>
      <c r="AC526" s="13">
        <f t="shared" si="77"/>
        <v>42826</v>
      </c>
      <c r="AD526" s="14">
        <f t="shared" si="78"/>
        <v>42852</v>
      </c>
      <c r="AE526" s="1" t="str">
        <f t="shared" si="79"/>
        <v>Thursday</v>
      </c>
      <c r="AF526" s="2">
        <v>0.9749768518518519</v>
      </c>
      <c r="AG526" s="2">
        <f t="shared" si="80"/>
        <v>0.95833333333333326</v>
      </c>
      <c r="AH526" t="s">
        <v>23</v>
      </c>
    </row>
    <row r="527" spans="1:34" x14ac:dyDescent="0.25">
      <c r="A527">
        <v>1583427</v>
      </c>
      <c r="B527" t="s">
        <v>54</v>
      </c>
      <c r="E527">
        <v>53218</v>
      </c>
      <c r="F527" t="s">
        <v>20</v>
      </c>
      <c r="G527" t="s">
        <v>55</v>
      </c>
      <c r="H527">
        <v>132</v>
      </c>
      <c r="I527" t="s">
        <v>36</v>
      </c>
      <c r="J527">
        <f>VLOOKUP(I527,Key!$A$1:$C$73,2,FALSE)</f>
        <v>43.03519</v>
      </c>
      <c r="K527">
        <f>VLOOKUP(I527,Key!$A$1:$C$73,3,FALSE)</f>
        <v>-87.907390000000007</v>
      </c>
      <c r="L527" t="s">
        <v>34</v>
      </c>
      <c r="M527">
        <f>VLOOKUP(L527,Key!$A$1:$C$73,2,FALSE)</f>
        <v>43.05097</v>
      </c>
      <c r="N527">
        <f>VLOOKUP(L527,Key!$A$1:$C$73,3,FALSE)</f>
        <v>-87.906440000000003</v>
      </c>
      <c r="O527">
        <v>11</v>
      </c>
      <c r="P527">
        <v>3</v>
      </c>
      <c r="Q527">
        <v>1.7</v>
      </c>
      <c r="R527">
        <v>1.6</v>
      </c>
      <c r="S527">
        <v>66</v>
      </c>
      <c r="T527">
        <f t="shared" si="72"/>
        <v>-1</v>
      </c>
      <c r="U527" s="1">
        <v>42840</v>
      </c>
      <c r="V527" s="13">
        <f t="shared" si="73"/>
        <v>42826</v>
      </c>
      <c r="W527" s="14">
        <f t="shared" si="74"/>
        <v>42840</v>
      </c>
      <c r="X527" s="1" t="str">
        <f t="shared" si="75"/>
        <v>Saturday</v>
      </c>
      <c r="Y527" s="2">
        <v>0.88167824074074075</v>
      </c>
      <c r="Z527" s="2">
        <f t="shared" si="76"/>
        <v>0.875</v>
      </c>
      <c r="AA527">
        <f>1</f>
        <v>1</v>
      </c>
      <c r="AB527" s="1">
        <v>42840</v>
      </c>
      <c r="AC527" s="13">
        <f t="shared" si="77"/>
        <v>42826</v>
      </c>
      <c r="AD527" s="14">
        <f t="shared" si="78"/>
        <v>42840</v>
      </c>
      <c r="AE527" s="1" t="str">
        <f t="shared" si="79"/>
        <v>Saturday</v>
      </c>
      <c r="AF527" s="2">
        <v>0.88912037037037039</v>
      </c>
      <c r="AG527" s="2">
        <f t="shared" si="80"/>
        <v>0.875</v>
      </c>
      <c r="AH527" t="s">
        <v>23</v>
      </c>
    </row>
    <row r="528" spans="1:34" x14ac:dyDescent="0.25">
      <c r="A528">
        <v>1583540</v>
      </c>
      <c r="B528" t="s">
        <v>54</v>
      </c>
      <c r="E528">
        <v>53202</v>
      </c>
      <c r="F528" t="s">
        <v>20</v>
      </c>
      <c r="G528" t="s">
        <v>55</v>
      </c>
      <c r="H528">
        <v>982</v>
      </c>
      <c r="I528" t="s">
        <v>39</v>
      </c>
      <c r="J528">
        <f>VLOOKUP(I528,Key!$A$1:$C$73,2,FALSE)</f>
        <v>43.031480000000002</v>
      </c>
      <c r="K528">
        <f>VLOOKUP(I528,Key!$A$1:$C$73,3,FALSE)</f>
        <v>-87.908169999999998</v>
      </c>
      <c r="L528" t="s">
        <v>42</v>
      </c>
      <c r="M528">
        <f>VLOOKUP(L528,Key!$A$1:$C$73,2,FALSE)</f>
        <v>43.038719999999998</v>
      </c>
      <c r="N528">
        <f>VLOOKUP(L528,Key!$A$1:$C$73,3,FALSE)</f>
        <v>-87.905339999999995</v>
      </c>
      <c r="O528">
        <v>14</v>
      </c>
      <c r="P528">
        <v>3</v>
      </c>
      <c r="Q528">
        <v>2.1</v>
      </c>
      <c r="R528">
        <v>2</v>
      </c>
      <c r="S528">
        <v>84</v>
      </c>
      <c r="T528">
        <f t="shared" si="72"/>
        <v>-1</v>
      </c>
      <c r="U528" s="1">
        <v>42840</v>
      </c>
      <c r="V528" s="13">
        <f t="shared" si="73"/>
        <v>42826</v>
      </c>
      <c r="W528" s="14">
        <f t="shared" si="74"/>
        <v>42840</v>
      </c>
      <c r="X528" s="1" t="str">
        <f t="shared" si="75"/>
        <v>Saturday</v>
      </c>
      <c r="Y528" s="2">
        <v>0.92356481481481489</v>
      </c>
      <c r="Z528" s="2">
        <f t="shared" si="76"/>
        <v>0.91666666666666663</v>
      </c>
      <c r="AA528">
        <f>1</f>
        <v>1</v>
      </c>
      <c r="AB528" s="1">
        <v>42840</v>
      </c>
      <c r="AC528" s="13">
        <f t="shared" si="77"/>
        <v>42826</v>
      </c>
      <c r="AD528" s="14">
        <f t="shared" si="78"/>
        <v>42840</v>
      </c>
      <c r="AE528" s="1" t="str">
        <f t="shared" si="79"/>
        <v>Saturday</v>
      </c>
      <c r="AF528" s="2">
        <v>0.93269675925925932</v>
      </c>
      <c r="AG528" s="2">
        <f t="shared" si="80"/>
        <v>0.91666666666666663</v>
      </c>
      <c r="AH528" t="s">
        <v>23</v>
      </c>
    </row>
    <row r="529" spans="1:34" x14ac:dyDescent="0.25">
      <c r="A529">
        <v>1583747</v>
      </c>
      <c r="B529" t="s">
        <v>54</v>
      </c>
      <c r="E529">
        <v>60085</v>
      </c>
      <c r="F529" t="s">
        <v>20</v>
      </c>
      <c r="G529" t="s">
        <v>55</v>
      </c>
      <c r="H529">
        <v>5424</v>
      </c>
      <c r="I529" t="s">
        <v>76</v>
      </c>
      <c r="J529">
        <f>VLOOKUP(I529,Key!$A$1:$C$73,2,FALSE)</f>
        <v>43.02948</v>
      </c>
      <c r="K529">
        <f>VLOOKUP(I529,Key!$A$1:$C$73,3,FALSE)</f>
        <v>-87.912819999999996</v>
      </c>
      <c r="L529" t="s">
        <v>76</v>
      </c>
      <c r="M529">
        <f>VLOOKUP(L529,Key!$A$1:$C$73,2,FALSE)</f>
        <v>43.02948</v>
      </c>
      <c r="N529">
        <f>VLOOKUP(L529,Key!$A$1:$C$73,3,FALSE)</f>
        <v>-87.912819999999996</v>
      </c>
      <c r="O529">
        <v>100</v>
      </c>
      <c r="P529">
        <v>0</v>
      </c>
      <c r="Q529">
        <v>15</v>
      </c>
      <c r="R529">
        <v>14.3</v>
      </c>
      <c r="S529">
        <v>600</v>
      </c>
      <c r="T529">
        <f t="shared" si="72"/>
        <v>-1</v>
      </c>
      <c r="U529" s="1">
        <v>42841</v>
      </c>
      <c r="V529" s="13">
        <f t="shared" si="73"/>
        <v>42826</v>
      </c>
      <c r="W529" s="14">
        <f t="shared" si="74"/>
        <v>42841</v>
      </c>
      <c r="X529" s="1" t="str">
        <f t="shared" si="75"/>
        <v>Sunday</v>
      </c>
      <c r="Y529" s="2">
        <v>0.15149305555555556</v>
      </c>
      <c r="Z529" s="2">
        <f t="shared" si="76"/>
        <v>0.16666666666666666</v>
      </c>
      <c r="AA529">
        <f>1</f>
        <v>1</v>
      </c>
      <c r="AB529" s="1">
        <v>42841</v>
      </c>
      <c r="AC529" s="13">
        <f t="shared" si="77"/>
        <v>42826</v>
      </c>
      <c r="AD529" s="14">
        <f t="shared" si="78"/>
        <v>42841</v>
      </c>
      <c r="AE529" s="1" t="str">
        <f t="shared" si="79"/>
        <v>Sunday</v>
      </c>
      <c r="AF529" s="2">
        <v>0.22109953703703702</v>
      </c>
      <c r="AG529" s="2">
        <f t="shared" si="80"/>
        <v>0.20833333333333331</v>
      </c>
      <c r="AH529" t="s">
        <v>25</v>
      </c>
    </row>
    <row r="530" spans="1:34" x14ac:dyDescent="0.25">
      <c r="A530">
        <v>1583747</v>
      </c>
      <c r="B530" t="s">
        <v>54</v>
      </c>
      <c r="E530">
        <v>60085</v>
      </c>
      <c r="F530" t="s">
        <v>20</v>
      </c>
      <c r="G530" t="s">
        <v>55</v>
      </c>
      <c r="H530">
        <v>237</v>
      </c>
      <c r="I530" t="s">
        <v>76</v>
      </c>
      <c r="J530">
        <f>VLOOKUP(I530,Key!$A$1:$C$73,2,FALSE)</f>
        <v>43.02948</v>
      </c>
      <c r="K530">
        <f>VLOOKUP(I530,Key!$A$1:$C$73,3,FALSE)</f>
        <v>-87.912819999999996</v>
      </c>
      <c r="L530" t="s">
        <v>76</v>
      </c>
      <c r="M530">
        <f>VLOOKUP(L530,Key!$A$1:$C$73,2,FALSE)</f>
        <v>43.02948</v>
      </c>
      <c r="N530">
        <f>VLOOKUP(L530,Key!$A$1:$C$73,3,FALSE)</f>
        <v>-87.912819999999996</v>
      </c>
      <c r="O530">
        <v>98</v>
      </c>
      <c r="P530">
        <v>12</v>
      </c>
      <c r="Q530">
        <v>14.7</v>
      </c>
      <c r="R530">
        <v>14</v>
      </c>
      <c r="S530">
        <v>588</v>
      </c>
      <c r="T530">
        <f t="shared" si="72"/>
        <v>-1</v>
      </c>
      <c r="U530" s="1">
        <v>42841</v>
      </c>
      <c r="V530" s="13">
        <f t="shared" si="73"/>
        <v>42826</v>
      </c>
      <c r="W530" s="14">
        <f t="shared" si="74"/>
        <v>42841</v>
      </c>
      <c r="X530" s="1" t="str">
        <f t="shared" si="75"/>
        <v>Sunday</v>
      </c>
      <c r="Y530" s="2">
        <v>0.15281249999999999</v>
      </c>
      <c r="Z530" s="2">
        <f t="shared" si="76"/>
        <v>0.16666666666666666</v>
      </c>
      <c r="AA530">
        <f>1</f>
        <v>1</v>
      </c>
      <c r="AB530" s="1">
        <v>42841</v>
      </c>
      <c r="AC530" s="13">
        <f t="shared" si="77"/>
        <v>42826</v>
      </c>
      <c r="AD530" s="14">
        <f t="shared" si="78"/>
        <v>42841</v>
      </c>
      <c r="AE530" s="1" t="str">
        <f t="shared" si="79"/>
        <v>Sunday</v>
      </c>
      <c r="AF530" s="2">
        <v>0.22109953703703702</v>
      </c>
      <c r="AG530" s="2">
        <f t="shared" si="80"/>
        <v>0.20833333333333331</v>
      </c>
      <c r="AH530" t="s">
        <v>25</v>
      </c>
    </row>
    <row r="531" spans="1:34" x14ac:dyDescent="0.25">
      <c r="A531">
        <v>1584115</v>
      </c>
      <c r="B531" t="s">
        <v>54</v>
      </c>
      <c r="E531">
        <v>53097</v>
      </c>
      <c r="F531" t="s">
        <v>20</v>
      </c>
      <c r="G531" t="s">
        <v>55</v>
      </c>
      <c r="H531">
        <v>5520</v>
      </c>
      <c r="I531" t="s">
        <v>42</v>
      </c>
      <c r="J531">
        <f>VLOOKUP(I531,Key!$A$1:$C$73,2,FALSE)</f>
        <v>43.038719999999998</v>
      </c>
      <c r="K531">
        <f>VLOOKUP(I531,Key!$A$1:$C$73,3,FALSE)</f>
        <v>-87.905339999999995</v>
      </c>
      <c r="L531" t="s">
        <v>42</v>
      </c>
      <c r="M531">
        <f>VLOOKUP(L531,Key!$A$1:$C$73,2,FALSE)</f>
        <v>43.038719999999998</v>
      </c>
      <c r="N531">
        <f>VLOOKUP(L531,Key!$A$1:$C$73,3,FALSE)</f>
        <v>-87.905339999999995</v>
      </c>
      <c r="O531">
        <v>117</v>
      </c>
      <c r="P531">
        <v>12</v>
      </c>
      <c r="Q531">
        <v>17.600000000000001</v>
      </c>
      <c r="R531">
        <v>16.7</v>
      </c>
      <c r="S531">
        <v>702</v>
      </c>
      <c r="T531">
        <f t="shared" si="72"/>
        <v>-1</v>
      </c>
      <c r="U531" s="1">
        <v>42845</v>
      </c>
      <c r="V531" s="13">
        <f t="shared" si="73"/>
        <v>42826</v>
      </c>
      <c r="W531" s="14">
        <f t="shared" si="74"/>
        <v>42845</v>
      </c>
      <c r="X531" s="1" t="str">
        <f t="shared" si="75"/>
        <v>Thursday</v>
      </c>
      <c r="Y531" s="2">
        <v>0.75486111111111109</v>
      </c>
      <c r="Z531" s="2">
        <f t="shared" si="76"/>
        <v>0.75</v>
      </c>
      <c r="AA531">
        <f>1</f>
        <v>1</v>
      </c>
      <c r="AB531" s="1">
        <v>42845</v>
      </c>
      <c r="AC531" s="13">
        <f t="shared" si="77"/>
        <v>42826</v>
      </c>
      <c r="AD531" s="14">
        <f t="shared" si="78"/>
        <v>42845</v>
      </c>
      <c r="AE531" s="1" t="str">
        <f t="shared" si="79"/>
        <v>Thursday</v>
      </c>
      <c r="AF531" s="2">
        <v>0.8362384259259259</v>
      </c>
      <c r="AG531" s="2">
        <f t="shared" si="80"/>
        <v>0.83333333333333326</v>
      </c>
      <c r="AH531" t="s">
        <v>25</v>
      </c>
    </row>
    <row r="532" spans="1:34" x14ac:dyDescent="0.25">
      <c r="A532">
        <v>1584217</v>
      </c>
      <c r="B532" t="s">
        <v>54</v>
      </c>
      <c r="E532">
        <v>53207</v>
      </c>
      <c r="F532" t="s">
        <v>20</v>
      </c>
      <c r="G532" t="s">
        <v>55</v>
      </c>
      <c r="H532">
        <v>136</v>
      </c>
      <c r="I532" t="s">
        <v>77</v>
      </c>
      <c r="J532">
        <f>VLOOKUP(I532,Key!$A$1:$C$73,2,FALSE)</f>
        <v>43.036900000000003</v>
      </c>
      <c r="K532">
        <f>VLOOKUP(I532,Key!$A$1:$C$73,3,FALSE)</f>
        <v>-87.89667</v>
      </c>
      <c r="L532" t="s">
        <v>56</v>
      </c>
      <c r="M532">
        <f>VLOOKUP(L532,Key!$A$1:$C$73,2,FALSE)</f>
        <v>43.004728999999998</v>
      </c>
      <c r="N532">
        <f>VLOOKUP(L532,Key!$A$1:$C$73,3,FALSE)</f>
        <v>-87.905463999999995</v>
      </c>
      <c r="O532">
        <v>25</v>
      </c>
      <c r="P532">
        <v>3</v>
      </c>
      <c r="Q532">
        <v>3.8</v>
      </c>
      <c r="R532">
        <v>3.6</v>
      </c>
      <c r="S532">
        <v>150</v>
      </c>
      <c r="T532">
        <f t="shared" si="72"/>
        <v>-1</v>
      </c>
      <c r="U532" s="1">
        <v>42841</v>
      </c>
      <c r="V532" s="13">
        <f t="shared" si="73"/>
        <v>42826</v>
      </c>
      <c r="W532" s="14">
        <f t="shared" si="74"/>
        <v>42841</v>
      </c>
      <c r="X532" s="1" t="str">
        <f t="shared" si="75"/>
        <v>Sunday</v>
      </c>
      <c r="Y532" s="2">
        <v>0.51762731481481483</v>
      </c>
      <c r="Z532" s="2">
        <f t="shared" si="76"/>
        <v>0.5</v>
      </c>
      <c r="AA532">
        <f>1</f>
        <v>1</v>
      </c>
      <c r="AB532" s="1">
        <v>42841</v>
      </c>
      <c r="AC532" s="13">
        <f t="shared" si="77"/>
        <v>42826</v>
      </c>
      <c r="AD532" s="14">
        <f t="shared" si="78"/>
        <v>42841</v>
      </c>
      <c r="AE532" s="1" t="str">
        <f t="shared" si="79"/>
        <v>Sunday</v>
      </c>
      <c r="AF532" s="2">
        <v>0.53539351851851846</v>
      </c>
      <c r="AG532" s="2">
        <f t="shared" si="80"/>
        <v>0.54166666666666663</v>
      </c>
      <c r="AH532" t="s">
        <v>23</v>
      </c>
    </row>
    <row r="533" spans="1:34" x14ac:dyDescent="0.25">
      <c r="A533">
        <v>1584321</v>
      </c>
      <c r="B533" t="s">
        <v>54</v>
      </c>
      <c r="E533">
        <v>10025</v>
      </c>
      <c r="F533" t="s">
        <v>20</v>
      </c>
      <c r="G533" t="s">
        <v>55</v>
      </c>
      <c r="H533">
        <v>11056</v>
      </c>
      <c r="I533" t="s">
        <v>65</v>
      </c>
      <c r="J533">
        <f>VLOOKUP(I533,Key!$A$1:$C$73,2,FALSE)</f>
        <v>43.077359999999999</v>
      </c>
      <c r="K533">
        <f>VLOOKUP(I533,Key!$A$1:$C$73,3,FALSE)</f>
        <v>-87.880769999999998</v>
      </c>
      <c r="L533" t="s">
        <v>65</v>
      </c>
      <c r="M533">
        <f>VLOOKUP(L533,Key!$A$1:$C$73,2,FALSE)</f>
        <v>43.077359999999999</v>
      </c>
      <c r="N533">
        <f>VLOOKUP(L533,Key!$A$1:$C$73,3,FALSE)</f>
        <v>-87.880769999999998</v>
      </c>
      <c r="O533">
        <v>100</v>
      </c>
      <c r="P533">
        <v>12</v>
      </c>
      <c r="Q533">
        <v>15</v>
      </c>
      <c r="R533">
        <v>14.3</v>
      </c>
      <c r="S533">
        <v>600</v>
      </c>
      <c r="T533">
        <f t="shared" si="72"/>
        <v>-1</v>
      </c>
      <c r="U533" s="1">
        <v>42841</v>
      </c>
      <c r="V533" s="13">
        <f t="shared" si="73"/>
        <v>42826</v>
      </c>
      <c r="W533" s="14">
        <f t="shared" si="74"/>
        <v>42841</v>
      </c>
      <c r="X533" s="1" t="str">
        <f t="shared" si="75"/>
        <v>Sunday</v>
      </c>
      <c r="Y533" s="2">
        <v>0.53740740740740744</v>
      </c>
      <c r="Z533" s="2">
        <f t="shared" si="76"/>
        <v>0.54166666666666663</v>
      </c>
      <c r="AA533">
        <f>1</f>
        <v>1</v>
      </c>
      <c r="AB533" s="1">
        <v>42841</v>
      </c>
      <c r="AC533" s="13">
        <f t="shared" si="77"/>
        <v>42826</v>
      </c>
      <c r="AD533" s="14">
        <f t="shared" si="78"/>
        <v>42841</v>
      </c>
      <c r="AE533" s="1" t="str">
        <f t="shared" si="79"/>
        <v>Sunday</v>
      </c>
      <c r="AF533" s="2">
        <v>0.60630787037037037</v>
      </c>
      <c r="AG533" s="2">
        <f t="shared" si="80"/>
        <v>0.625</v>
      </c>
      <c r="AH533" t="s">
        <v>25</v>
      </c>
    </row>
    <row r="534" spans="1:34" x14ac:dyDescent="0.25">
      <c r="A534">
        <v>1584360</v>
      </c>
      <c r="B534" t="s">
        <v>54</v>
      </c>
      <c r="E534">
        <v>53212</v>
      </c>
      <c r="F534" t="s">
        <v>20</v>
      </c>
      <c r="G534" t="s">
        <v>55</v>
      </c>
      <c r="H534">
        <v>11134</v>
      </c>
      <c r="I534" t="s">
        <v>67</v>
      </c>
      <c r="J534">
        <f>VLOOKUP(I534,Key!$A$1:$C$73,2,FALSE)</f>
        <v>43.05847</v>
      </c>
      <c r="K534">
        <f>VLOOKUP(I534,Key!$A$1:$C$73,3,FALSE)</f>
        <v>-87.898079999999993</v>
      </c>
      <c r="L534" t="s">
        <v>48</v>
      </c>
      <c r="M534">
        <f>VLOOKUP(L534,Key!$A$1:$C$73,2,FALSE)</f>
        <v>43.031320000000001</v>
      </c>
      <c r="N534">
        <f>VLOOKUP(L534,Key!$A$1:$C$73,3,FALSE)</f>
        <v>-87.904259999999994</v>
      </c>
      <c r="O534">
        <v>53</v>
      </c>
      <c r="P534">
        <v>6</v>
      </c>
      <c r="Q534">
        <v>8</v>
      </c>
      <c r="R534">
        <v>7.6</v>
      </c>
      <c r="S534">
        <v>318</v>
      </c>
      <c r="T534">
        <f t="shared" si="72"/>
        <v>-1</v>
      </c>
      <c r="U534" s="1">
        <v>42841</v>
      </c>
      <c r="V534" s="13">
        <f t="shared" si="73"/>
        <v>42826</v>
      </c>
      <c r="W534" s="14">
        <f t="shared" si="74"/>
        <v>42841</v>
      </c>
      <c r="X534" s="1" t="str">
        <f t="shared" si="75"/>
        <v>Sunday</v>
      </c>
      <c r="Y534" s="2">
        <v>0.54320601851851846</v>
      </c>
      <c r="Z534" s="2">
        <f t="shared" si="76"/>
        <v>0.54166666666666663</v>
      </c>
      <c r="AA534">
        <f>1</f>
        <v>1</v>
      </c>
      <c r="AB534" s="1">
        <v>42841</v>
      </c>
      <c r="AC534" s="13">
        <f t="shared" si="77"/>
        <v>42826</v>
      </c>
      <c r="AD534" s="14">
        <f t="shared" si="78"/>
        <v>42841</v>
      </c>
      <c r="AE534" s="1" t="str">
        <f t="shared" si="79"/>
        <v>Sunday</v>
      </c>
      <c r="AF534" s="2">
        <v>0.58034722222222224</v>
      </c>
      <c r="AG534" s="2">
        <f t="shared" si="80"/>
        <v>0.58333333333333326</v>
      </c>
      <c r="AH534" t="s">
        <v>23</v>
      </c>
    </row>
    <row r="535" spans="1:34" x14ac:dyDescent="0.25">
      <c r="A535">
        <v>1584378</v>
      </c>
      <c r="B535" t="s">
        <v>54</v>
      </c>
      <c r="E535">
        <v>53202</v>
      </c>
      <c r="F535" t="s">
        <v>20</v>
      </c>
      <c r="G535" t="s">
        <v>55</v>
      </c>
      <c r="H535">
        <v>99</v>
      </c>
      <c r="I535" t="s">
        <v>62</v>
      </c>
      <c r="J535">
        <f>VLOOKUP(I535,Key!$A$1:$C$73,2,FALSE)</f>
        <v>43.052460000000004</v>
      </c>
      <c r="K535">
        <f>VLOOKUP(I535,Key!$A$1:$C$73,3,FALSE)</f>
        <v>-87.891000000000005</v>
      </c>
      <c r="L535" t="s">
        <v>39</v>
      </c>
      <c r="M535">
        <f>VLOOKUP(L535,Key!$A$1:$C$73,2,FALSE)</f>
        <v>43.031480000000002</v>
      </c>
      <c r="N535">
        <f>VLOOKUP(L535,Key!$A$1:$C$73,3,FALSE)</f>
        <v>-87.908169999999998</v>
      </c>
      <c r="O535">
        <v>48</v>
      </c>
      <c r="P535">
        <v>6</v>
      </c>
      <c r="Q535">
        <v>7.2</v>
      </c>
      <c r="R535">
        <v>6.8</v>
      </c>
      <c r="S535">
        <v>288</v>
      </c>
      <c r="T535">
        <f t="shared" si="72"/>
        <v>-1</v>
      </c>
      <c r="U535" s="1">
        <v>42841</v>
      </c>
      <c r="V535" s="13">
        <f t="shared" si="73"/>
        <v>42826</v>
      </c>
      <c r="W535" s="14">
        <f t="shared" si="74"/>
        <v>42841</v>
      </c>
      <c r="X535" s="1" t="str">
        <f t="shared" si="75"/>
        <v>Sunday</v>
      </c>
      <c r="Y535" s="2">
        <v>0.54907407407407405</v>
      </c>
      <c r="Z535" s="2">
        <f t="shared" si="76"/>
        <v>0.54166666666666663</v>
      </c>
      <c r="AA535">
        <f>1</f>
        <v>1</v>
      </c>
      <c r="AB535" s="1">
        <v>42841</v>
      </c>
      <c r="AC535" s="13">
        <f t="shared" si="77"/>
        <v>42826</v>
      </c>
      <c r="AD535" s="14">
        <f t="shared" si="78"/>
        <v>42841</v>
      </c>
      <c r="AE535" s="1" t="str">
        <f t="shared" si="79"/>
        <v>Sunday</v>
      </c>
      <c r="AF535" s="2">
        <v>0.58225694444444442</v>
      </c>
      <c r="AG535" s="2">
        <f t="shared" si="80"/>
        <v>0.58333333333333326</v>
      </c>
      <c r="AH535" t="s">
        <v>23</v>
      </c>
    </row>
    <row r="536" spans="1:34" x14ac:dyDescent="0.25">
      <c r="A536">
        <v>1584391</v>
      </c>
      <c r="B536" t="s">
        <v>54</v>
      </c>
      <c r="E536">
        <v>53213</v>
      </c>
      <c r="F536" t="s">
        <v>20</v>
      </c>
      <c r="G536" t="s">
        <v>55</v>
      </c>
      <c r="H536">
        <v>135</v>
      </c>
      <c r="I536" t="s">
        <v>81</v>
      </c>
      <c r="J536">
        <f>VLOOKUP(I536,Key!$A$1:$C$73,2,FALSE)</f>
        <v>43.058010000000003</v>
      </c>
      <c r="K536">
        <f>VLOOKUP(I536,Key!$A$1:$C$73,3,FALSE)</f>
        <v>-87.877300000000005</v>
      </c>
      <c r="L536" t="s">
        <v>81</v>
      </c>
      <c r="M536">
        <f>VLOOKUP(L536,Key!$A$1:$C$73,2,FALSE)</f>
        <v>43.058010000000003</v>
      </c>
      <c r="N536">
        <f>VLOOKUP(L536,Key!$A$1:$C$73,3,FALSE)</f>
        <v>-87.877300000000005</v>
      </c>
      <c r="O536">
        <v>42</v>
      </c>
      <c r="P536">
        <v>6</v>
      </c>
      <c r="Q536">
        <v>6.3</v>
      </c>
      <c r="R536">
        <v>6</v>
      </c>
      <c r="S536">
        <v>252</v>
      </c>
      <c r="T536">
        <f t="shared" si="72"/>
        <v>-1</v>
      </c>
      <c r="U536" s="1">
        <v>42841</v>
      </c>
      <c r="V536" s="13">
        <f t="shared" si="73"/>
        <v>42826</v>
      </c>
      <c r="W536" s="14">
        <f t="shared" si="74"/>
        <v>42841</v>
      </c>
      <c r="X536" s="1" t="str">
        <f t="shared" si="75"/>
        <v>Sunday</v>
      </c>
      <c r="Y536" s="2">
        <v>0.55221064814814813</v>
      </c>
      <c r="Z536" s="2">
        <f t="shared" si="76"/>
        <v>0.54166666666666663</v>
      </c>
      <c r="AA536">
        <f>1</f>
        <v>1</v>
      </c>
      <c r="AB536" s="1">
        <v>42841</v>
      </c>
      <c r="AC536" s="13">
        <f t="shared" si="77"/>
        <v>42826</v>
      </c>
      <c r="AD536" s="14">
        <f t="shared" si="78"/>
        <v>42841</v>
      </c>
      <c r="AE536" s="1" t="str">
        <f t="shared" si="79"/>
        <v>Sunday</v>
      </c>
      <c r="AF536" s="2">
        <v>0.5816203703703704</v>
      </c>
      <c r="AG536" s="2">
        <f t="shared" si="80"/>
        <v>0.58333333333333326</v>
      </c>
      <c r="AH536" t="s">
        <v>25</v>
      </c>
    </row>
    <row r="537" spans="1:34" x14ac:dyDescent="0.25">
      <c r="A537">
        <v>1584435</v>
      </c>
      <c r="B537" t="s">
        <v>54</v>
      </c>
      <c r="E537">
        <v>53208</v>
      </c>
      <c r="F537" t="s">
        <v>20</v>
      </c>
      <c r="G537" t="s">
        <v>55</v>
      </c>
      <c r="H537">
        <v>184</v>
      </c>
      <c r="I537" t="s">
        <v>73</v>
      </c>
      <c r="J537">
        <f>VLOOKUP(I537,Key!$A$1:$C$73,2,FALSE)</f>
        <v>43.060580000000002</v>
      </c>
      <c r="K537">
        <f>VLOOKUP(I537,Key!$A$1:$C$73,3,FALSE)</f>
        <v>-87.998589999999993</v>
      </c>
      <c r="L537" t="s">
        <v>73</v>
      </c>
      <c r="M537">
        <f>VLOOKUP(L537,Key!$A$1:$C$73,2,FALSE)</f>
        <v>43.060580000000002</v>
      </c>
      <c r="N537">
        <f>VLOOKUP(L537,Key!$A$1:$C$73,3,FALSE)</f>
        <v>-87.998589999999993</v>
      </c>
      <c r="O537">
        <v>56</v>
      </c>
      <c r="P537">
        <v>6</v>
      </c>
      <c r="Q537">
        <v>8.4</v>
      </c>
      <c r="R537">
        <v>8</v>
      </c>
      <c r="S537">
        <v>336</v>
      </c>
      <c r="T537">
        <f t="shared" si="72"/>
        <v>-1</v>
      </c>
      <c r="U537" s="1">
        <v>42841</v>
      </c>
      <c r="V537" s="13">
        <f t="shared" si="73"/>
        <v>42826</v>
      </c>
      <c r="W537" s="14">
        <f t="shared" si="74"/>
        <v>42841</v>
      </c>
      <c r="X537" s="1" t="str">
        <f t="shared" si="75"/>
        <v>Sunday</v>
      </c>
      <c r="Y537" s="2">
        <v>0.56157407407407411</v>
      </c>
      <c r="Z537" s="2">
        <f t="shared" si="76"/>
        <v>0.54166666666666663</v>
      </c>
      <c r="AA537">
        <f>1</f>
        <v>1</v>
      </c>
      <c r="AB537" s="1">
        <v>42841</v>
      </c>
      <c r="AC537" s="13">
        <f t="shared" si="77"/>
        <v>42826</v>
      </c>
      <c r="AD537" s="14">
        <f t="shared" si="78"/>
        <v>42841</v>
      </c>
      <c r="AE537" s="1" t="str">
        <f t="shared" si="79"/>
        <v>Sunday</v>
      </c>
      <c r="AF537" s="2">
        <v>0.60042824074074075</v>
      </c>
      <c r="AG537" s="2">
        <f t="shared" si="80"/>
        <v>0.58333333333333326</v>
      </c>
      <c r="AH537" t="s">
        <v>25</v>
      </c>
    </row>
    <row r="538" spans="1:34" x14ac:dyDescent="0.25">
      <c r="A538">
        <v>1584507</v>
      </c>
      <c r="B538" t="s">
        <v>54</v>
      </c>
      <c r="E538">
        <v>20747</v>
      </c>
      <c r="F538" t="s">
        <v>20</v>
      </c>
      <c r="G538" t="s">
        <v>55</v>
      </c>
      <c r="H538">
        <v>333</v>
      </c>
      <c r="I538" t="s">
        <v>57</v>
      </c>
      <c r="J538">
        <f>VLOOKUP(I538,Key!$A$1:$C$73,2,FALSE)</f>
        <v>43.03913</v>
      </c>
      <c r="K538">
        <f>VLOOKUP(I538,Key!$A$1:$C$73,3,FALSE)</f>
        <v>-87.916150000000002</v>
      </c>
      <c r="L538" t="s">
        <v>57</v>
      </c>
      <c r="M538">
        <f>VLOOKUP(L538,Key!$A$1:$C$73,2,FALSE)</f>
        <v>43.03913</v>
      </c>
      <c r="N538">
        <f>VLOOKUP(L538,Key!$A$1:$C$73,3,FALSE)</f>
        <v>-87.916150000000002</v>
      </c>
      <c r="O538">
        <v>99</v>
      </c>
      <c r="P538">
        <v>12</v>
      </c>
      <c r="Q538">
        <v>14.9</v>
      </c>
      <c r="R538">
        <v>14.1</v>
      </c>
      <c r="S538">
        <v>594</v>
      </c>
      <c r="T538">
        <f t="shared" si="72"/>
        <v>-1</v>
      </c>
      <c r="U538" s="1">
        <v>42841</v>
      </c>
      <c r="V538" s="13">
        <f t="shared" si="73"/>
        <v>42826</v>
      </c>
      <c r="W538" s="14">
        <f t="shared" si="74"/>
        <v>42841</v>
      </c>
      <c r="X538" s="1" t="str">
        <f t="shared" si="75"/>
        <v>Sunday</v>
      </c>
      <c r="Y538" s="2">
        <v>0.57806712962962969</v>
      </c>
      <c r="Z538" s="2">
        <f t="shared" si="76"/>
        <v>0.58333333333333326</v>
      </c>
      <c r="AA538">
        <f>1</f>
        <v>1</v>
      </c>
      <c r="AB538" s="1">
        <v>42841</v>
      </c>
      <c r="AC538" s="13">
        <f t="shared" si="77"/>
        <v>42826</v>
      </c>
      <c r="AD538" s="14">
        <f t="shared" si="78"/>
        <v>42841</v>
      </c>
      <c r="AE538" s="1" t="str">
        <f t="shared" si="79"/>
        <v>Sunday</v>
      </c>
      <c r="AF538" s="2">
        <v>0.64662037037037035</v>
      </c>
      <c r="AG538" s="2">
        <f t="shared" si="80"/>
        <v>0.66666666666666663</v>
      </c>
      <c r="AH538" t="s">
        <v>25</v>
      </c>
    </row>
    <row r="539" spans="1:34" x14ac:dyDescent="0.25">
      <c r="A539">
        <v>1584648</v>
      </c>
      <c r="B539" t="s">
        <v>54</v>
      </c>
      <c r="E539">
        <v>53714</v>
      </c>
      <c r="F539" t="s">
        <v>20</v>
      </c>
      <c r="G539" t="s">
        <v>55</v>
      </c>
      <c r="H539">
        <v>11046</v>
      </c>
      <c r="I539" t="s">
        <v>62</v>
      </c>
      <c r="J539">
        <f>VLOOKUP(I539,Key!$A$1:$C$73,2,FALSE)</f>
        <v>43.052460000000004</v>
      </c>
      <c r="K539">
        <f>VLOOKUP(I539,Key!$A$1:$C$73,3,FALSE)</f>
        <v>-87.891000000000005</v>
      </c>
      <c r="L539" t="s">
        <v>81</v>
      </c>
      <c r="M539">
        <f>VLOOKUP(L539,Key!$A$1:$C$73,2,FALSE)</f>
        <v>43.058010000000003</v>
      </c>
      <c r="N539">
        <f>VLOOKUP(L539,Key!$A$1:$C$73,3,FALSE)</f>
        <v>-87.877300000000005</v>
      </c>
      <c r="O539">
        <v>45</v>
      </c>
      <c r="P539">
        <v>0</v>
      </c>
      <c r="Q539">
        <v>6.8</v>
      </c>
      <c r="R539">
        <v>6.4</v>
      </c>
      <c r="S539">
        <v>270</v>
      </c>
      <c r="T539">
        <f t="shared" si="72"/>
        <v>-1</v>
      </c>
      <c r="U539" s="1">
        <v>42841</v>
      </c>
      <c r="V539" s="13">
        <f t="shared" si="73"/>
        <v>42826</v>
      </c>
      <c r="W539" s="14">
        <f t="shared" si="74"/>
        <v>42841</v>
      </c>
      <c r="X539" s="1" t="str">
        <f t="shared" si="75"/>
        <v>Sunday</v>
      </c>
      <c r="Y539" s="2">
        <v>0.60427083333333331</v>
      </c>
      <c r="Z539" s="2">
        <f t="shared" si="76"/>
        <v>0.625</v>
      </c>
      <c r="AA539">
        <f>1</f>
        <v>1</v>
      </c>
      <c r="AB539" s="1">
        <v>42841</v>
      </c>
      <c r="AC539" s="13">
        <f t="shared" si="77"/>
        <v>42826</v>
      </c>
      <c r="AD539" s="14">
        <f t="shared" si="78"/>
        <v>42841</v>
      </c>
      <c r="AE539" s="1" t="str">
        <f t="shared" si="79"/>
        <v>Sunday</v>
      </c>
      <c r="AF539" s="2">
        <v>0.63585648148148144</v>
      </c>
      <c r="AG539" s="2">
        <f t="shared" si="80"/>
        <v>0.625</v>
      </c>
      <c r="AH539" t="s">
        <v>23</v>
      </c>
    </row>
    <row r="540" spans="1:34" x14ac:dyDescent="0.25">
      <c r="A540">
        <v>1584664</v>
      </c>
      <c r="B540" t="s">
        <v>54</v>
      </c>
      <c r="E540">
        <v>53172</v>
      </c>
      <c r="F540" t="s">
        <v>20</v>
      </c>
      <c r="G540" t="s">
        <v>55</v>
      </c>
      <c r="H540">
        <v>5514</v>
      </c>
      <c r="I540" t="s">
        <v>81</v>
      </c>
      <c r="J540">
        <f>VLOOKUP(I540,Key!$A$1:$C$73,2,FALSE)</f>
        <v>43.058010000000003</v>
      </c>
      <c r="K540">
        <f>VLOOKUP(I540,Key!$A$1:$C$73,3,FALSE)</f>
        <v>-87.877300000000005</v>
      </c>
      <c r="L540" t="s">
        <v>81</v>
      </c>
      <c r="M540">
        <f>VLOOKUP(L540,Key!$A$1:$C$73,2,FALSE)</f>
        <v>43.058010000000003</v>
      </c>
      <c r="N540">
        <f>VLOOKUP(L540,Key!$A$1:$C$73,3,FALSE)</f>
        <v>-87.877300000000005</v>
      </c>
      <c r="O540">
        <v>29</v>
      </c>
      <c r="P540">
        <v>0</v>
      </c>
      <c r="Q540">
        <v>4.4000000000000004</v>
      </c>
      <c r="R540">
        <v>4.0999999999999996</v>
      </c>
      <c r="S540">
        <v>174</v>
      </c>
      <c r="T540">
        <f t="shared" si="72"/>
        <v>-1</v>
      </c>
      <c r="U540" s="1">
        <v>42841</v>
      </c>
      <c r="V540" s="13">
        <f t="shared" si="73"/>
        <v>42826</v>
      </c>
      <c r="W540" s="14">
        <f t="shared" si="74"/>
        <v>42841</v>
      </c>
      <c r="X540" s="1" t="str">
        <f t="shared" si="75"/>
        <v>Sunday</v>
      </c>
      <c r="Y540" s="2">
        <v>0.60678240740740741</v>
      </c>
      <c r="Z540" s="2">
        <f t="shared" si="76"/>
        <v>0.625</v>
      </c>
      <c r="AA540">
        <f>1</f>
        <v>1</v>
      </c>
      <c r="AB540" s="1">
        <v>42841</v>
      </c>
      <c r="AC540" s="13">
        <f t="shared" si="77"/>
        <v>42826</v>
      </c>
      <c r="AD540" s="14">
        <f t="shared" si="78"/>
        <v>42841</v>
      </c>
      <c r="AE540" s="1" t="str">
        <f t="shared" si="79"/>
        <v>Sunday</v>
      </c>
      <c r="AF540" s="2">
        <v>0.6268055555555555</v>
      </c>
      <c r="AG540" s="2">
        <f t="shared" si="80"/>
        <v>0.625</v>
      </c>
      <c r="AH540" t="s">
        <v>25</v>
      </c>
    </row>
    <row r="541" spans="1:34" x14ac:dyDescent="0.25">
      <c r="A541">
        <v>1584715</v>
      </c>
      <c r="B541" t="s">
        <v>54</v>
      </c>
      <c r="E541">
        <v>53216</v>
      </c>
      <c r="F541" t="s">
        <v>20</v>
      </c>
      <c r="G541" t="s">
        <v>55</v>
      </c>
      <c r="H541">
        <v>5573</v>
      </c>
      <c r="I541" t="s">
        <v>81</v>
      </c>
      <c r="J541">
        <f>VLOOKUP(I541,Key!$A$1:$C$73,2,FALSE)</f>
        <v>43.058010000000003</v>
      </c>
      <c r="K541">
        <f>VLOOKUP(I541,Key!$A$1:$C$73,3,FALSE)</f>
        <v>-87.877300000000005</v>
      </c>
      <c r="L541" t="s">
        <v>81</v>
      </c>
      <c r="M541">
        <f>VLOOKUP(L541,Key!$A$1:$C$73,2,FALSE)</f>
        <v>43.058010000000003</v>
      </c>
      <c r="N541">
        <f>VLOOKUP(L541,Key!$A$1:$C$73,3,FALSE)</f>
        <v>-87.877300000000005</v>
      </c>
      <c r="O541">
        <v>33</v>
      </c>
      <c r="P541">
        <v>3</v>
      </c>
      <c r="Q541">
        <v>5</v>
      </c>
      <c r="R541">
        <v>4.7</v>
      </c>
      <c r="S541">
        <v>198</v>
      </c>
      <c r="T541">
        <f t="shared" si="72"/>
        <v>-1</v>
      </c>
      <c r="U541" s="1">
        <v>42841</v>
      </c>
      <c r="V541" s="13">
        <f t="shared" si="73"/>
        <v>42826</v>
      </c>
      <c r="W541" s="14">
        <f t="shared" si="74"/>
        <v>42841</v>
      </c>
      <c r="X541" s="1" t="str">
        <f t="shared" si="75"/>
        <v>Sunday</v>
      </c>
      <c r="Y541" s="2">
        <v>0.66848379629629628</v>
      </c>
      <c r="Z541" s="2">
        <f t="shared" si="76"/>
        <v>0.66666666666666663</v>
      </c>
      <c r="AA541">
        <f>1</f>
        <v>1</v>
      </c>
      <c r="AB541" s="1">
        <v>42841</v>
      </c>
      <c r="AC541" s="13">
        <f t="shared" si="77"/>
        <v>42826</v>
      </c>
      <c r="AD541" s="14">
        <f t="shared" si="78"/>
        <v>42841</v>
      </c>
      <c r="AE541" s="1" t="str">
        <f t="shared" si="79"/>
        <v>Sunday</v>
      </c>
      <c r="AF541" s="2">
        <v>0.69155092592592593</v>
      </c>
      <c r="AG541" s="2">
        <f t="shared" si="80"/>
        <v>0.70833333333333326</v>
      </c>
      <c r="AH541" t="s">
        <v>25</v>
      </c>
    </row>
    <row r="542" spans="1:34" x14ac:dyDescent="0.25">
      <c r="A542">
        <v>1585051</v>
      </c>
      <c r="B542" t="s">
        <v>54</v>
      </c>
      <c r="E542">
        <v>53223</v>
      </c>
      <c r="F542" t="s">
        <v>20</v>
      </c>
      <c r="G542" t="s">
        <v>55</v>
      </c>
      <c r="H542">
        <v>255</v>
      </c>
      <c r="I542" t="s">
        <v>81</v>
      </c>
      <c r="J542">
        <f>VLOOKUP(I542,Key!$A$1:$C$73,2,FALSE)</f>
        <v>43.058010000000003</v>
      </c>
      <c r="K542">
        <f>VLOOKUP(I542,Key!$A$1:$C$73,3,FALSE)</f>
        <v>-87.877300000000005</v>
      </c>
      <c r="L542" t="s">
        <v>22</v>
      </c>
      <c r="M542">
        <f>VLOOKUP(L542,Key!$A$1:$C$73,2,FALSE)</f>
        <v>43.058619999999998</v>
      </c>
      <c r="N542">
        <f>VLOOKUP(L542,Key!$A$1:$C$73,3,FALSE)</f>
        <v>-87.885319999999993</v>
      </c>
      <c r="O542">
        <v>57</v>
      </c>
      <c r="P542">
        <v>6</v>
      </c>
      <c r="Q542">
        <v>8.6</v>
      </c>
      <c r="R542">
        <v>8.1</v>
      </c>
      <c r="S542">
        <v>342</v>
      </c>
      <c r="T542">
        <f t="shared" si="72"/>
        <v>-1</v>
      </c>
      <c r="U542" s="1">
        <v>42841</v>
      </c>
      <c r="V542" s="13">
        <f t="shared" si="73"/>
        <v>42826</v>
      </c>
      <c r="W542" s="14">
        <f t="shared" si="74"/>
        <v>42841</v>
      </c>
      <c r="X542" s="1" t="str">
        <f t="shared" si="75"/>
        <v>Sunday</v>
      </c>
      <c r="Y542" s="2">
        <v>0.67273148148148154</v>
      </c>
      <c r="Z542" s="2">
        <f t="shared" si="76"/>
        <v>0.66666666666666663</v>
      </c>
      <c r="AA542">
        <f>1</f>
        <v>1</v>
      </c>
      <c r="AB542" s="1">
        <v>42841</v>
      </c>
      <c r="AC542" s="13">
        <f t="shared" si="77"/>
        <v>42826</v>
      </c>
      <c r="AD542" s="14">
        <f t="shared" si="78"/>
        <v>42841</v>
      </c>
      <c r="AE542" s="1" t="str">
        <f t="shared" si="79"/>
        <v>Sunday</v>
      </c>
      <c r="AF542" s="2">
        <v>0.71186342592592589</v>
      </c>
      <c r="AG542" s="2">
        <f t="shared" si="80"/>
        <v>0.70833333333333326</v>
      </c>
      <c r="AH542" t="s">
        <v>23</v>
      </c>
    </row>
    <row r="543" spans="1:34" x14ac:dyDescent="0.25">
      <c r="A543">
        <v>1585057</v>
      </c>
      <c r="B543" t="s">
        <v>54</v>
      </c>
      <c r="E543">
        <v>53208</v>
      </c>
      <c r="F543" t="s">
        <v>20</v>
      </c>
      <c r="G543" t="s">
        <v>55</v>
      </c>
      <c r="H543">
        <v>91</v>
      </c>
      <c r="I543" t="s">
        <v>81</v>
      </c>
      <c r="J543">
        <f>VLOOKUP(I543,Key!$A$1:$C$73,2,FALSE)</f>
        <v>43.058010000000003</v>
      </c>
      <c r="K543">
        <f>VLOOKUP(I543,Key!$A$1:$C$73,3,FALSE)</f>
        <v>-87.877300000000005</v>
      </c>
      <c r="L543" t="s">
        <v>22</v>
      </c>
      <c r="M543">
        <f>VLOOKUP(L543,Key!$A$1:$C$73,2,FALSE)</f>
        <v>43.058619999999998</v>
      </c>
      <c r="N543">
        <f>VLOOKUP(L543,Key!$A$1:$C$73,3,FALSE)</f>
        <v>-87.885319999999993</v>
      </c>
      <c r="O543">
        <v>56</v>
      </c>
      <c r="P543">
        <v>6</v>
      </c>
      <c r="Q543">
        <v>8.4</v>
      </c>
      <c r="R543">
        <v>8</v>
      </c>
      <c r="S543">
        <v>336</v>
      </c>
      <c r="T543">
        <f t="shared" si="72"/>
        <v>-1</v>
      </c>
      <c r="U543" s="1">
        <v>42841</v>
      </c>
      <c r="V543" s="13">
        <f t="shared" si="73"/>
        <v>42826</v>
      </c>
      <c r="W543" s="14">
        <f t="shared" si="74"/>
        <v>42841</v>
      </c>
      <c r="X543" s="1" t="str">
        <f t="shared" si="75"/>
        <v>Sunday</v>
      </c>
      <c r="Y543" s="2">
        <v>0.67334490740740749</v>
      </c>
      <c r="Z543" s="2">
        <f t="shared" si="76"/>
        <v>0.66666666666666663</v>
      </c>
      <c r="AA543">
        <f>1</f>
        <v>1</v>
      </c>
      <c r="AB543" s="1">
        <v>42841</v>
      </c>
      <c r="AC543" s="13">
        <f t="shared" si="77"/>
        <v>42826</v>
      </c>
      <c r="AD543" s="14">
        <f t="shared" si="78"/>
        <v>42841</v>
      </c>
      <c r="AE543" s="1" t="str">
        <f t="shared" si="79"/>
        <v>Sunday</v>
      </c>
      <c r="AF543" s="2">
        <v>0.71187500000000004</v>
      </c>
      <c r="AG543" s="2">
        <f t="shared" si="80"/>
        <v>0.70833333333333326</v>
      </c>
      <c r="AH543" t="s">
        <v>23</v>
      </c>
    </row>
    <row r="544" spans="1:34" x14ac:dyDescent="0.25">
      <c r="A544">
        <v>1585164</v>
      </c>
      <c r="B544" t="s">
        <v>54</v>
      </c>
      <c r="E544">
        <v>53233</v>
      </c>
      <c r="F544" t="s">
        <v>20</v>
      </c>
      <c r="G544" t="s">
        <v>55</v>
      </c>
      <c r="H544">
        <v>11108</v>
      </c>
      <c r="I544" t="s">
        <v>83</v>
      </c>
      <c r="J544">
        <f>VLOOKUP(I544,Key!$A$1:$C$73,2,FALSE)</f>
        <v>43.026229999999998</v>
      </c>
      <c r="K544">
        <f>VLOOKUP(I544,Key!$A$1:$C$73,3,FALSE)</f>
        <v>-87.912809999999993</v>
      </c>
      <c r="L544" t="s">
        <v>78</v>
      </c>
      <c r="M544">
        <f>VLOOKUP(L544,Key!$A$1:$C$73,2,FALSE)</f>
        <v>43.048200000000001</v>
      </c>
      <c r="N544">
        <f>VLOOKUP(L544,Key!$A$1:$C$73,3,FALSE)</f>
        <v>-87.900859999999994</v>
      </c>
      <c r="O544">
        <v>38</v>
      </c>
      <c r="P544">
        <v>6</v>
      </c>
      <c r="Q544">
        <v>5.7</v>
      </c>
      <c r="R544">
        <v>5.4</v>
      </c>
      <c r="S544">
        <v>228</v>
      </c>
      <c r="T544">
        <f t="shared" si="72"/>
        <v>-1</v>
      </c>
      <c r="U544" s="1">
        <v>42841</v>
      </c>
      <c r="V544" s="13">
        <f t="shared" si="73"/>
        <v>42826</v>
      </c>
      <c r="W544" s="14">
        <f t="shared" si="74"/>
        <v>42841</v>
      </c>
      <c r="X544" s="1" t="str">
        <f t="shared" si="75"/>
        <v>Sunday</v>
      </c>
      <c r="Y544" s="2">
        <v>0.76542824074074067</v>
      </c>
      <c r="Z544" s="2">
        <f t="shared" si="76"/>
        <v>0.75</v>
      </c>
      <c r="AA544">
        <f>1</f>
        <v>1</v>
      </c>
      <c r="AB544" s="1">
        <v>42841</v>
      </c>
      <c r="AC544" s="13">
        <f t="shared" si="77"/>
        <v>42826</v>
      </c>
      <c r="AD544" s="14">
        <f t="shared" si="78"/>
        <v>42841</v>
      </c>
      <c r="AE544" s="1" t="str">
        <f t="shared" si="79"/>
        <v>Sunday</v>
      </c>
      <c r="AF544" s="2">
        <v>0.7917939814814815</v>
      </c>
      <c r="AG544" s="2">
        <f t="shared" si="80"/>
        <v>0.79166666666666663</v>
      </c>
      <c r="AH544" t="s">
        <v>23</v>
      </c>
    </row>
    <row r="545" spans="1:34" x14ac:dyDescent="0.25">
      <c r="A545">
        <v>1585269</v>
      </c>
      <c r="B545" t="s">
        <v>54</v>
      </c>
      <c r="E545">
        <v>53005</v>
      </c>
      <c r="F545" t="s">
        <v>20</v>
      </c>
      <c r="G545" t="s">
        <v>55</v>
      </c>
      <c r="H545">
        <v>5487</v>
      </c>
      <c r="I545" t="s">
        <v>77</v>
      </c>
      <c r="J545">
        <f>VLOOKUP(I545,Key!$A$1:$C$73,2,FALSE)</f>
        <v>43.036900000000003</v>
      </c>
      <c r="K545">
        <f>VLOOKUP(I545,Key!$A$1:$C$73,3,FALSE)</f>
        <v>-87.89667</v>
      </c>
      <c r="L545" t="s">
        <v>77</v>
      </c>
      <c r="M545">
        <f>VLOOKUP(L545,Key!$A$1:$C$73,2,FALSE)</f>
        <v>43.036900000000003</v>
      </c>
      <c r="N545">
        <f>VLOOKUP(L545,Key!$A$1:$C$73,3,FALSE)</f>
        <v>-87.89667</v>
      </c>
      <c r="O545">
        <v>31</v>
      </c>
      <c r="P545">
        <v>3</v>
      </c>
      <c r="Q545">
        <v>4.7</v>
      </c>
      <c r="R545">
        <v>4.4000000000000004</v>
      </c>
      <c r="S545">
        <v>186</v>
      </c>
      <c r="T545">
        <f t="shared" si="72"/>
        <v>-1</v>
      </c>
      <c r="U545" s="1">
        <v>42841</v>
      </c>
      <c r="V545" s="13">
        <f t="shared" si="73"/>
        <v>42826</v>
      </c>
      <c r="W545" s="14">
        <f t="shared" si="74"/>
        <v>42841</v>
      </c>
      <c r="X545" s="1" t="str">
        <f t="shared" si="75"/>
        <v>Sunday</v>
      </c>
      <c r="Y545" s="2">
        <v>0.71337962962962964</v>
      </c>
      <c r="Z545" s="2">
        <f t="shared" si="76"/>
        <v>0.70833333333333326</v>
      </c>
      <c r="AA545">
        <f>1</f>
        <v>1</v>
      </c>
      <c r="AB545" s="1">
        <v>42841</v>
      </c>
      <c r="AC545" s="13">
        <f t="shared" si="77"/>
        <v>42826</v>
      </c>
      <c r="AD545" s="14">
        <f t="shared" si="78"/>
        <v>42841</v>
      </c>
      <c r="AE545" s="1" t="str">
        <f t="shared" si="79"/>
        <v>Sunday</v>
      </c>
      <c r="AF545" s="2">
        <v>0.73503472222222221</v>
      </c>
      <c r="AG545" s="2">
        <f t="shared" si="80"/>
        <v>0.75</v>
      </c>
      <c r="AH545" t="s">
        <v>25</v>
      </c>
    </row>
    <row r="546" spans="1:34" x14ac:dyDescent="0.25">
      <c r="A546">
        <v>1585612</v>
      </c>
      <c r="B546" t="s">
        <v>54</v>
      </c>
      <c r="E546">
        <v>53215</v>
      </c>
      <c r="F546" t="s">
        <v>20</v>
      </c>
      <c r="G546" t="s">
        <v>55</v>
      </c>
      <c r="H546">
        <v>11126</v>
      </c>
      <c r="I546" t="s">
        <v>77</v>
      </c>
      <c r="J546">
        <f>VLOOKUP(I546,Key!$A$1:$C$73,2,FALSE)</f>
        <v>43.036900000000003</v>
      </c>
      <c r="K546">
        <f>VLOOKUP(I546,Key!$A$1:$C$73,3,FALSE)</f>
        <v>-87.89667</v>
      </c>
      <c r="L546" t="s">
        <v>77</v>
      </c>
      <c r="M546">
        <f>VLOOKUP(L546,Key!$A$1:$C$73,2,FALSE)</f>
        <v>43.036900000000003</v>
      </c>
      <c r="N546">
        <f>VLOOKUP(L546,Key!$A$1:$C$73,3,FALSE)</f>
        <v>-87.89667</v>
      </c>
      <c r="O546">
        <v>34</v>
      </c>
      <c r="P546">
        <v>3</v>
      </c>
      <c r="Q546">
        <v>5.0999999999999996</v>
      </c>
      <c r="R546">
        <v>4.8</v>
      </c>
      <c r="S546">
        <v>204</v>
      </c>
      <c r="T546">
        <f t="shared" si="72"/>
        <v>-1</v>
      </c>
      <c r="U546" s="1">
        <v>42841</v>
      </c>
      <c r="V546" s="13">
        <f t="shared" si="73"/>
        <v>42826</v>
      </c>
      <c r="W546" s="14">
        <f t="shared" si="74"/>
        <v>42841</v>
      </c>
      <c r="X546" s="1" t="str">
        <f t="shared" si="75"/>
        <v>Sunday</v>
      </c>
      <c r="Y546" s="2">
        <v>0.77020833333333327</v>
      </c>
      <c r="Z546" s="2">
        <f t="shared" si="76"/>
        <v>0.75</v>
      </c>
      <c r="AA546">
        <f>1</f>
        <v>1</v>
      </c>
      <c r="AB546" s="1">
        <v>42841</v>
      </c>
      <c r="AC546" s="13">
        <f t="shared" si="77"/>
        <v>42826</v>
      </c>
      <c r="AD546" s="14">
        <f t="shared" si="78"/>
        <v>42841</v>
      </c>
      <c r="AE546" s="1" t="str">
        <f t="shared" si="79"/>
        <v>Sunday</v>
      </c>
      <c r="AF546" s="2">
        <v>0.79438657407407398</v>
      </c>
      <c r="AG546" s="2">
        <f t="shared" si="80"/>
        <v>0.79166666666666663</v>
      </c>
      <c r="AH546" t="s">
        <v>25</v>
      </c>
    </row>
    <row r="547" spans="1:34" x14ac:dyDescent="0.25">
      <c r="A547">
        <v>1585652</v>
      </c>
      <c r="B547" t="s">
        <v>54</v>
      </c>
      <c r="E547">
        <v>53204</v>
      </c>
      <c r="F547" t="s">
        <v>20</v>
      </c>
      <c r="G547" t="s">
        <v>55</v>
      </c>
      <c r="H547">
        <v>346</v>
      </c>
      <c r="I547" t="s">
        <v>136</v>
      </c>
      <c r="J547">
        <f>VLOOKUP(I547,Key!$A$1:$C$73,2,FALSE)</f>
        <v>43.02017</v>
      </c>
      <c r="K547">
        <f>VLOOKUP(I547,Key!$A$1:$C$73,3,FALSE)</f>
        <v>-87.933049999999994</v>
      </c>
      <c r="L547" t="s">
        <v>85</v>
      </c>
      <c r="M547">
        <f>VLOOKUP(L547,Key!$A$1:$C$73,2,FALSE)</f>
        <v>43.053040000000003</v>
      </c>
      <c r="N547">
        <f>VLOOKUP(L547,Key!$A$1:$C$73,3,FALSE)</f>
        <v>-87.897660000000002</v>
      </c>
      <c r="O547">
        <v>71</v>
      </c>
      <c r="P547">
        <v>9</v>
      </c>
      <c r="Q547">
        <v>10.7</v>
      </c>
      <c r="R547">
        <v>10.1</v>
      </c>
      <c r="S547">
        <v>426</v>
      </c>
      <c r="T547">
        <f t="shared" si="72"/>
        <v>-1</v>
      </c>
      <c r="U547" s="1">
        <v>42841</v>
      </c>
      <c r="V547" s="13">
        <f t="shared" si="73"/>
        <v>42826</v>
      </c>
      <c r="W547" s="14">
        <f t="shared" si="74"/>
        <v>42841</v>
      </c>
      <c r="X547" s="1" t="str">
        <f t="shared" si="75"/>
        <v>Sunday</v>
      </c>
      <c r="Y547" s="2">
        <v>0.78157407407407409</v>
      </c>
      <c r="Z547" s="2">
        <f t="shared" si="76"/>
        <v>0.79166666666666663</v>
      </c>
      <c r="AA547">
        <f>1</f>
        <v>1</v>
      </c>
      <c r="AB547" s="1">
        <v>42841</v>
      </c>
      <c r="AC547" s="13">
        <f t="shared" si="77"/>
        <v>42826</v>
      </c>
      <c r="AD547" s="14">
        <f t="shared" si="78"/>
        <v>42841</v>
      </c>
      <c r="AE547" s="1" t="str">
        <f t="shared" si="79"/>
        <v>Sunday</v>
      </c>
      <c r="AF547" s="2">
        <v>0.83116898148148144</v>
      </c>
      <c r="AG547" s="2">
        <f t="shared" si="80"/>
        <v>0.83333333333333326</v>
      </c>
      <c r="AH547" t="s">
        <v>23</v>
      </c>
    </row>
    <row r="548" spans="1:34" x14ac:dyDescent="0.25">
      <c r="A548">
        <v>1585682</v>
      </c>
      <c r="B548" t="s">
        <v>54</v>
      </c>
      <c r="E548">
        <v>53202</v>
      </c>
      <c r="F548" t="s">
        <v>20</v>
      </c>
      <c r="G548" t="s">
        <v>55</v>
      </c>
      <c r="H548">
        <v>214</v>
      </c>
      <c r="I548" t="s">
        <v>36</v>
      </c>
      <c r="J548">
        <f>VLOOKUP(I548,Key!$A$1:$C$73,2,FALSE)</f>
        <v>43.03519</v>
      </c>
      <c r="K548">
        <f>VLOOKUP(I548,Key!$A$1:$C$73,3,FALSE)</f>
        <v>-87.907390000000007</v>
      </c>
      <c r="L548" t="s">
        <v>78</v>
      </c>
      <c r="M548">
        <f>VLOOKUP(L548,Key!$A$1:$C$73,2,FALSE)</f>
        <v>43.048200000000001</v>
      </c>
      <c r="N548">
        <f>VLOOKUP(L548,Key!$A$1:$C$73,3,FALSE)</f>
        <v>-87.900859999999994</v>
      </c>
      <c r="O548">
        <v>13</v>
      </c>
      <c r="P548">
        <v>3</v>
      </c>
      <c r="Q548">
        <v>2</v>
      </c>
      <c r="R548">
        <v>1.9</v>
      </c>
      <c r="S548">
        <v>78</v>
      </c>
      <c r="T548">
        <f t="shared" si="72"/>
        <v>-1</v>
      </c>
      <c r="U548" s="1">
        <v>42841</v>
      </c>
      <c r="V548" s="13">
        <f t="shared" si="73"/>
        <v>42826</v>
      </c>
      <c r="W548" s="14">
        <f t="shared" si="74"/>
        <v>42841</v>
      </c>
      <c r="X548" s="1" t="str">
        <f t="shared" si="75"/>
        <v>Sunday</v>
      </c>
      <c r="Y548" s="2">
        <v>0.78758101851851858</v>
      </c>
      <c r="Z548" s="2">
        <f t="shared" si="76"/>
        <v>0.79166666666666663</v>
      </c>
      <c r="AA548">
        <f>1</f>
        <v>1</v>
      </c>
      <c r="AB548" s="1">
        <v>42841</v>
      </c>
      <c r="AC548" s="13">
        <f t="shared" si="77"/>
        <v>42826</v>
      </c>
      <c r="AD548" s="14">
        <f t="shared" si="78"/>
        <v>42841</v>
      </c>
      <c r="AE548" s="1" t="str">
        <f t="shared" si="79"/>
        <v>Sunday</v>
      </c>
      <c r="AF548" s="2">
        <v>0.79699074074074072</v>
      </c>
      <c r="AG548" s="2">
        <f t="shared" si="80"/>
        <v>0.79166666666666663</v>
      </c>
      <c r="AH548" t="s">
        <v>23</v>
      </c>
    </row>
    <row r="549" spans="1:34" x14ac:dyDescent="0.25">
      <c r="A549">
        <v>1585710</v>
      </c>
      <c r="B549" t="s">
        <v>54</v>
      </c>
      <c r="E549">
        <v>53212</v>
      </c>
      <c r="F549" t="s">
        <v>20</v>
      </c>
      <c r="G549" t="s">
        <v>55</v>
      </c>
      <c r="H549">
        <v>5418</v>
      </c>
      <c r="I549" t="s">
        <v>67</v>
      </c>
      <c r="J549">
        <f>VLOOKUP(I549,Key!$A$1:$C$73,2,FALSE)</f>
        <v>43.05847</v>
      </c>
      <c r="K549">
        <f>VLOOKUP(I549,Key!$A$1:$C$73,3,FALSE)</f>
        <v>-87.898079999999993</v>
      </c>
      <c r="L549" t="s">
        <v>67</v>
      </c>
      <c r="M549">
        <f>VLOOKUP(L549,Key!$A$1:$C$73,2,FALSE)</f>
        <v>43.05847</v>
      </c>
      <c r="N549">
        <f>VLOOKUP(L549,Key!$A$1:$C$73,3,FALSE)</f>
        <v>-87.898079999999993</v>
      </c>
      <c r="O549">
        <v>39</v>
      </c>
      <c r="P549">
        <v>6</v>
      </c>
      <c r="Q549">
        <v>5.9</v>
      </c>
      <c r="R549">
        <v>5.6</v>
      </c>
      <c r="S549">
        <v>234</v>
      </c>
      <c r="T549">
        <f t="shared" si="72"/>
        <v>-1</v>
      </c>
      <c r="U549" s="1">
        <v>42841</v>
      </c>
      <c r="V549" s="13">
        <f t="shared" si="73"/>
        <v>42826</v>
      </c>
      <c r="W549" s="14">
        <f t="shared" si="74"/>
        <v>42841</v>
      </c>
      <c r="X549" s="1" t="str">
        <f t="shared" si="75"/>
        <v>Sunday</v>
      </c>
      <c r="Y549" s="2">
        <v>0.79718750000000005</v>
      </c>
      <c r="Z549" s="2">
        <f t="shared" si="76"/>
        <v>0.79166666666666663</v>
      </c>
      <c r="AA549">
        <f>1</f>
        <v>1</v>
      </c>
      <c r="AB549" s="1">
        <v>42841</v>
      </c>
      <c r="AC549" s="13">
        <f t="shared" si="77"/>
        <v>42826</v>
      </c>
      <c r="AD549" s="14">
        <f t="shared" si="78"/>
        <v>42841</v>
      </c>
      <c r="AE549" s="1" t="str">
        <f t="shared" si="79"/>
        <v>Sunday</v>
      </c>
      <c r="AF549" s="2">
        <v>0.82417824074074064</v>
      </c>
      <c r="AG549" s="2">
        <f t="shared" si="80"/>
        <v>0.83333333333333326</v>
      </c>
      <c r="AH549" t="s">
        <v>25</v>
      </c>
    </row>
    <row r="550" spans="1:34" x14ac:dyDescent="0.25">
      <c r="A550">
        <v>1585721</v>
      </c>
      <c r="B550" t="s">
        <v>54</v>
      </c>
      <c r="E550">
        <v>55408</v>
      </c>
      <c r="F550" t="s">
        <v>20</v>
      </c>
      <c r="G550" t="s">
        <v>55</v>
      </c>
      <c r="H550">
        <v>11085</v>
      </c>
      <c r="I550" t="s">
        <v>61</v>
      </c>
      <c r="J550">
        <f>VLOOKUP(I550,Key!$A$1:$C$73,2,FALSE)</f>
        <v>43.060786</v>
      </c>
      <c r="K550">
        <f>VLOOKUP(I550,Key!$A$1:$C$73,3,FALSE)</f>
        <v>-87.883825999999999</v>
      </c>
      <c r="L550" t="s">
        <v>61</v>
      </c>
      <c r="M550">
        <f>VLOOKUP(L550,Key!$A$1:$C$73,2,FALSE)</f>
        <v>43.060786</v>
      </c>
      <c r="N550">
        <f>VLOOKUP(L550,Key!$A$1:$C$73,3,FALSE)</f>
        <v>-87.883825999999999</v>
      </c>
      <c r="O550">
        <v>51</v>
      </c>
      <c r="P550">
        <v>6</v>
      </c>
      <c r="Q550">
        <v>7.7</v>
      </c>
      <c r="R550">
        <v>7.3</v>
      </c>
      <c r="S550">
        <v>306</v>
      </c>
      <c r="T550">
        <f t="shared" si="72"/>
        <v>-1</v>
      </c>
      <c r="U550" s="1">
        <v>42841</v>
      </c>
      <c r="V550" s="13">
        <f t="shared" si="73"/>
        <v>42826</v>
      </c>
      <c r="W550" s="14">
        <f t="shared" si="74"/>
        <v>42841</v>
      </c>
      <c r="X550" s="1" t="str">
        <f t="shared" si="75"/>
        <v>Sunday</v>
      </c>
      <c r="Y550" s="2">
        <v>0.79976851851851849</v>
      </c>
      <c r="Z550" s="2">
        <f t="shared" si="76"/>
        <v>0.79166666666666663</v>
      </c>
      <c r="AA550">
        <f>1</f>
        <v>1</v>
      </c>
      <c r="AB550" s="1">
        <v>42841</v>
      </c>
      <c r="AC550" s="13">
        <f t="shared" si="77"/>
        <v>42826</v>
      </c>
      <c r="AD550" s="14">
        <f t="shared" si="78"/>
        <v>42841</v>
      </c>
      <c r="AE550" s="1" t="str">
        <f t="shared" si="79"/>
        <v>Sunday</v>
      </c>
      <c r="AF550" s="2">
        <v>0.83532407407407405</v>
      </c>
      <c r="AG550" s="2">
        <f t="shared" si="80"/>
        <v>0.83333333333333326</v>
      </c>
      <c r="AH550" t="s">
        <v>25</v>
      </c>
    </row>
    <row r="551" spans="1:34" x14ac:dyDescent="0.25">
      <c r="A551">
        <v>1585737</v>
      </c>
      <c r="B551" t="s">
        <v>54</v>
      </c>
      <c r="E551">
        <v>53188</v>
      </c>
      <c r="F551" t="s">
        <v>20</v>
      </c>
      <c r="G551" t="s">
        <v>55</v>
      </c>
      <c r="H551">
        <v>5568</v>
      </c>
      <c r="I551" t="s">
        <v>74</v>
      </c>
      <c r="J551">
        <f>VLOOKUP(I551,Key!$A$1:$C$73,2,FALSE)</f>
        <v>43.05536</v>
      </c>
      <c r="K551">
        <f>VLOOKUP(I551,Key!$A$1:$C$73,3,FALSE)</f>
        <v>-87.90504</v>
      </c>
      <c r="L551" t="s">
        <v>74</v>
      </c>
      <c r="M551">
        <f>VLOOKUP(L551,Key!$A$1:$C$73,2,FALSE)</f>
        <v>43.05536</v>
      </c>
      <c r="N551">
        <f>VLOOKUP(L551,Key!$A$1:$C$73,3,FALSE)</f>
        <v>-87.90504</v>
      </c>
      <c r="O551">
        <v>59</v>
      </c>
      <c r="P551">
        <v>6</v>
      </c>
      <c r="Q551">
        <v>8.9</v>
      </c>
      <c r="R551">
        <v>8.4</v>
      </c>
      <c r="S551">
        <v>354</v>
      </c>
      <c r="T551">
        <f t="shared" si="72"/>
        <v>-1</v>
      </c>
      <c r="U551" s="1">
        <v>42841</v>
      </c>
      <c r="V551" s="13">
        <f t="shared" si="73"/>
        <v>42826</v>
      </c>
      <c r="W551" s="14">
        <f t="shared" si="74"/>
        <v>42841</v>
      </c>
      <c r="X551" s="1" t="str">
        <f t="shared" si="75"/>
        <v>Sunday</v>
      </c>
      <c r="Y551" s="2">
        <v>0.80459490740740736</v>
      </c>
      <c r="Z551" s="2">
        <f t="shared" si="76"/>
        <v>0.79166666666666663</v>
      </c>
      <c r="AA551">
        <f>1</f>
        <v>1</v>
      </c>
      <c r="AB551" s="1">
        <v>42841</v>
      </c>
      <c r="AC551" s="13">
        <f t="shared" si="77"/>
        <v>42826</v>
      </c>
      <c r="AD551" s="14">
        <f t="shared" si="78"/>
        <v>42841</v>
      </c>
      <c r="AE551" s="1" t="str">
        <f t="shared" si="79"/>
        <v>Sunday</v>
      </c>
      <c r="AF551" s="2">
        <v>0.8453587962962964</v>
      </c>
      <c r="AG551" s="2">
        <f t="shared" si="80"/>
        <v>0.83333333333333326</v>
      </c>
      <c r="AH551" t="s">
        <v>25</v>
      </c>
    </row>
    <row r="552" spans="1:34" x14ac:dyDescent="0.25">
      <c r="A552">
        <v>1585762</v>
      </c>
      <c r="B552" t="s">
        <v>54</v>
      </c>
      <c r="E552">
        <v>53210</v>
      </c>
      <c r="F552" t="s">
        <v>20</v>
      </c>
      <c r="G552" t="s">
        <v>55</v>
      </c>
      <c r="H552">
        <v>184</v>
      </c>
      <c r="I552" t="s">
        <v>73</v>
      </c>
      <c r="J552">
        <f>VLOOKUP(I552,Key!$A$1:$C$73,2,FALSE)</f>
        <v>43.060580000000002</v>
      </c>
      <c r="K552">
        <f>VLOOKUP(I552,Key!$A$1:$C$73,3,FALSE)</f>
        <v>-87.998589999999993</v>
      </c>
      <c r="L552" t="s">
        <v>73</v>
      </c>
      <c r="M552">
        <f>VLOOKUP(L552,Key!$A$1:$C$73,2,FALSE)</f>
        <v>43.060580000000002</v>
      </c>
      <c r="N552">
        <f>VLOOKUP(L552,Key!$A$1:$C$73,3,FALSE)</f>
        <v>-87.998589999999993</v>
      </c>
      <c r="O552">
        <v>37</v>
      </c>
      <c r="P552">
        <v>6</v>
      </c>
      <c r="Q552">
        <v>5.6</v>
      </c>
      <c r="R552">
        <v>5.3</v>
      </c>
      <c r="S552">
        <v>222</v>
      </c>
      <c r="T552">
        <f t="shared" si="72"/>
        <v>-1</v>
      </c>
      <c r="U552" s="1">
        <v>42841</v>
      </c>
      <c r="V552" s="13">
        <f t="shared" si="73"/>
        <v>42826</v>
      </c>
      <c r="W552" s="14">
        <f t="shared" si="74"/>
        <v>42841</v>
      </c>
      <c r="X552" s="1" t="str">
        <f t="shared" si="75"/>
        <v>Sunday</v>
      </c>
      <c r="Y552" s="2">
        <v>0.81175925925925929</v>
      </c>
      <c r="Z552" s="2">
        <f t="shared" si="76"/>
        <v>0.79166666666666663</v>
      </c>
      <c r="AA552">
        <f>1</f>
        <v>1</v>
      </c>
      <c r="AB552" s="1">
        <v>42841</v>
      </c>
      <c r="AC552" s="13">
        <f t="shared" si="77"/>
        <v>42826</v>
      </c>
      <c r="AD552" s="14">
        <f t="shared" si="78"/>
        <v>42841</v>
      </c>
      <c r="AE552" s="1" t="str">
        <f t="shared" si="79"/>
        <v>Sunday</v>
      </c>
      <c r="AF552" s="2">
        <v>0.83740740740740749</v>
      </c>
      <c r="AG552" s="2">
        <f t="shared" si="80"/>
        <v>0.83333333333333326</v>
      </c>
      <c r="AH552" t="s">
        <v>25</v>
      </c>
    </row>
    <row r="553" spans="1:34" x14ac:dyDescent="0.25">
      <c r="A553">
        <v>1585855</v>
      </c>
      <c r="B553" t="s">
        <v>54</v>
      </c>
      <c r="E553">
        <v>53122</v>
      </c>
      <c r="F553" t="s">
        <v>20</v>
      </c>
      <c r="G553" t="s">
        <v>55</v>
      </c>
      <c r="H553">
        <v>5423</v>
      </c>
      <c r="I553" t="s">
        <v>80</v>
      </c>
      <c r="J553">
        <f>VLOOKUP(I553,Key!$A$1:$C$73,2,FALSE)</f>
        <v>43.060250000000003</v>
      </c>
      <c r="K553">
        <f>VLOOKUP(I553,Key!$A$1:$C$73,3,FALSE)</f>
        <v>-87.892169999999993</v>
      </c>
      <c r="L553" t="s">
        <v>64</v>
      </c>
      <c r="M553">
        <f>VLOOKUP(L553,Key!$A$1:$C$73,2,FALSE)</f>
        <v>43.069021999999997</v>
      </c>
      <c r="N553">
        <f>VLOOKUP(L553,Key!$A$1:$C$73,3,FALSE)</f>
        <v>-87.887940999999998</v>
      </c>
      <c r="O553">
        <v>12</v>
      </c>
      <c r="P553">
        <v>3</v>
      </c>
      <c r="Q553">
        <v>1.8</v>
      </c>
      <c r="R553">
        <v>1.7</v>
      </c>
      <c r="S553">
        <v>72</v>
      </c>
      <c r="T553">
        <f t="shared" si="72"/>
        <v>-1</v>
      </c>
      <c r="U553" s="1">
        <v>42841</v>
      </c>
      <c r="V553" s="13">
        <f t="shared" si="73"/>
        <v>42826</v>
      </c>
      <c r="W553" s="14">
        <f t="shared" si="74"/>
        <v>42841</v>
      </c>
      <c r="X553" s="1" t="str">
        <f t="shared" si="75"/>
        <v>Sunday</v>
      </c>
      <c r="Y553" s="2">
        <v>0.83554398148148146</v>
      </c>
      <c r="Z553" s="2">
        <f t="shared" si="76"/>
        <v>0.83333333333333326</v>
      </c>
      <c r="AA553">
        <f>1</f>
        <v>1</v>
      </c>
      <c r="AB553" s="1">
        <v>42841</v>
      </c>
      <c r="AC553" s="13">
        <f t="shared" si="77"/>
        <v>42826</v>
      </c>
      <c r="AD553" s="14">
        <f t="shared" si="78"/>
        <v>42841</v>
      </c>
      <c r="AE553" s="1" t="str">
        <f t="shared" si="79"/>
        <v>Sunday</v>
      </c>
      <c r="AF553" s="2">
        <v>0.84434027777777787</v>
      </c>
      <c r="AG553" s="2">
        <f t="shared" si="80"/>
        <v>0.83333333333333326</v>
      </c>
      <c r="AH553" t="s">
        <v>23</v>
      </c>
    </row>
    <row r="554" spans="1:34" x14ac:dyDescent="0.25">
      <c r="A554">
        <v>1585856</v>
      </c>
      <c r="B554" t="s">
        <v>54</v>
      </c>
      <c r="E554">
        <v>53204</v>
      </c>
      <c r="F554" t="s">
        <v>20</v>
      </c>
      <c r="G554" t="s">
        <v>55</v>
      </c>
      <c r="H554">
        <v>5442</v>
      </c>
      <c r="I554" t="s">
        <v>81</v>
      </c>
      <c r="J554">
        <f>VLOOKUP(I554,Key!$A$1:$C$73,2,FALSE)</f>
        <v>43.058010000000003</v>
      </c>
      <c r="K554">
        <f>VLOOKUP(I554,Key!$A$1:$C$73,3,FALSE)</f>
        <v>-87.877300000000005</v>
      </c>
      <c r="L554" t="s">
        <v>81</v>
      </c>
      <c r="M554">
        <f>VLOOKUP(L554,Key!$A$1:$C$73,2,FALSE)</f>
        <v>43.058010000000003</v>
      </c>
      <c r="N554">
        <f>VLOOKUP(L554,Key!$A$1:$C$73,3,FALSE)</f>
        <v>-87.877300000000005</v>
      </c>
      <c r="O554">
        <v>36</v>
      </c>
      <c r="P554">
        <v>6</v>
      </c>
      <c r="Q554">
        <v>5.4</v>
      </c>
      <c r="R554">
        <v>5.0999999999999996</v>
      </c>
      <c r="S554">
        <v>216</v>
      </c>
      <c r="T554">
        <f t="shared" si="72"/>
        <v>-1</v>
      </c>
      <c r="U554" s="1">
        <v>42841</v>
      </c>
      <c r="V554" s="13">
        <f t="shared" si="73"/>
        <v>42826</v>
      </c>
      <c r="W554" s="14">
        <f t="shared" si="74"/>
        <v>42841</v>
      </c>
      <c r="X554" s="1" t="str">
        <f t="shared" si="75"/>
        <v>Sunday</v>
      </c>
      <c r="Y554" s="2">
        <v>0.83586805555555566</v>
      </c>
      <c r="Z554" s="2">
        <f t="shared" si="76"/>
        <v>0.83333333333333326</v>
      </c>
      <c r="AA554">
        <f>1</f>
        <v>1</v>
      </c>
      <c r="AB554" s="1">
        <v>42841</v>
      </c>
      <c r="AC554" s="13">
        <f t="shared" si="77"/>
        <v>42826</v>
      </c>
      <c r="AD554" s="14">
        <f t="shared" si="78"/>
        <v>42841</v>
      </c>
      <c r="AE554" s="1" t="str">
        <f t="shared" si="79"/>
        <v>Sunday</v>
      </c>
      <c r="AF554" s="2">
        <v>0.86046296296296287</v>
      </c>
      <c r="AG554" s="2">
        <f t="shared" si="80"/>
        <v>0.875</v>
      </c>
      <c r="AH554" t="s">
        <v>25</v>
      </c>
    </row>
    <row r="555" spans="1:34" x14ac:dyDescent="0.25">
      <c r="A555">
        <v>1585856</v>
      </c>
      <c r="B555" t="s">
        <v>54</v>
      </c>
      <c r="E555">
        <v>53204</v>
      </c>
      <c r="F555" t="s">
        <v>20</v>
      </c>
      <c r="G555" t="s">
        <v>55</v>
      </c>
      <c r="H555">
        <v>5489</v>
      </c>
      <c r="I555" t="s">
        <v>81</v>
      </c>
      <c r="J555">
        <f>VLOOKUP(I555,Key!$A$1:$C$73,2,FALSE)</f>
        <v>43.058010000000003</v>
      </c>
      <c r="K555">
        <f>VLOOKUP(I555,Key!$A$1:$C$73,3,FALSE)</f>
        <v>-87.877300000000005</v>
      </c>
      <c r="L555" t="s">
        <v>81</v>
      </c>
      <c r="M555">
        <f>VLOOKUP(L555,Key!$A$1:$C$73,2,FALSE)</f>
        <v>43.058010000000003</v>
      </c>
      <c r="N555">
        <f>VLOOKUP(L555,Key!$A$1:$C$73,3,FALSE)</f>
        <v>-87.877300000000005</v>
      </c>
      <c r="O555">
        <v>33</v>
      </c>
      <c r="P555">
        <v>3</v>
      </c>
      <c r="Q555">
        <v>5</v>
      </c>
      <c r="R555">
        <v>4.7</v>
      </c>
      <c r="S555">
        <v>198</v>
      </c>
      <c r="T555">
        <f t="shared" si="72"/>
        <v>-1</v>
      </c>
      <c r="U555" s="1">
        <v>42841</v>
      </c>
      <c r="V555" s="13">
        <f t="shared" si="73"/>
        <v>42826</v>
      </c>
      <c r="W555" s="14">
        <f t="shared" si="74"/>
        <v>42841</v>
      </c>
      <c r="X555" s="1" t="str">
        <f t="shared" si="75"/>
        <v>Sunday</v>
      </c>
      <c r="Y555" s="2">
        <v>0.83652777777777787</v>
      </c>
      <c r="Z555" s="2">
        <f t="shared" si="76"/>
        <v>0.83333333333333326</v>
      </c>
      <c r="AA555">
        <f>1</f>
        <v>1</v>
      </c>
      <c r="AB555" s="1">
        <v>42841</v>
      </c>
      <c r="AC555" s="13">
        <f t="shared" si="77"/>
        <v>42826</v>
      </c>
      <c r="AD555" s="14">
        <f t="shared" si="78"/>
        <v>42841</v>
      </c>
      <c r="AE555" s="1" t="str">
        <f t="shared" si="79"/>
        <v>Sunday</v>
      </c>
      <c r="AF555" s="2">
        <v>0.85961805555555559</v>
      </c>
      <c r="AG555" s="2">
        <f t="shared" si="80"/>
        <v>0.875</v>
      </c>
      <c r="AH555" t="s">
        <v>25</v>
      </c>
    </row>
    <row r="556" spans="1:34" x14ac:dyDescent="0.25">
      <c r="A556">
        <v>1585898</v>
      </c>
      <c r="B556" t="s">
        <v>54</v>
      </c>
      <c r="E556">
        <v>53225</v>
      </c>
      <c r="F556" t="s">
        <v>20</v>
      </c>
      <c r="G556" t="s">
        <v>55</v>
      </c>
      <c r="H556">
        <v>43</v>
      </c>
      <c r="I556" t="s">
        <v>74</v>
      </c>
      <c r="J556">
        <f>VLOOKUP(I556,Key!$A$1:$C$73,2,FALSE)</f>
        <v>43.05536</v>
      </c>
      <c r="K556">
        <f>VLOOKUP(I556,Key!$A$1:$C$73,3,FALSE)</f>
        <v>-87.90504</v>
      </c>
      <c r="L556" t="s">
        <v>74</v>
      </c>
      <c r="M556">
        <f>VLOOKUP(L556,Key!$A$1:$C$73,2,FALSE)</f>
        <v>43.05536</v>
      </c>
      <c r="N556">
        <f>VLOOKUP(L556,Key!$A$1:$C$73,3,FALSE)</f>
        <v>-87.90504</v>
      </c>
      <c r="O556">
        <v>33</v>
      </c>
      <c r="P556">
        <v>0</v>
      </c>
      <c r="Q556">
        <v>5</v>
      </c>
      <c r="R556">
        <v>4.7</v>
      </c>
      <c r="S556">
        <v>198</v>
      </c>
      <c r="T556">
        <f t="shared" si="72"/>
        <v>-1</v>
      </c>
      <c r="U556" s="1">
        <v>42841</v>
      </c>
      <c r="V556" s="13">
        <f t="shared" si="73"/>
        <v>42826</v>
      </c>
      <c r="W556" s="14">
        <f t="shared" si="74"/>
        <v>42841</v>
      </c>
      <c r="X556" s="1" t="str">
        <f t="shared" si="75"/>
        <v>Sunday</v>
      </c>
      <c r="Y556" s="2">
        <v>0.8659027777777778</v>
      </c>
      <c r="Z556" s="2">
        <f t="shared" si="76"/>
        <v>0.875</v>
      </c>
      <c r="AA556">
        <f>1</f>
        <v>1</v>
      </c>
      <c r="AB556" s="1">
        <v>42841</v>
      </c>
      <c r="AC556" s="13">
        <f t="shared" si="77"/>
        <v>42826</v>
      </c>
      <c r="AD556" s="14">
        <f t="shared" si="78"/>
        <v>42841</v>
      </c>
      <c r="AE556" s="1" t="str">
        <f t="shared" si="79"/>
        <v>Sunday</v>
      </c>
      <c r="AF556" s="2">
        <v>0.88836805555555554</v>
      </c>
      <c r="AG556" s="2">
        <f t="shared" si="80"/>
        <v>0.875</v>
      </c>
      <c r="AH556" t="s">
        <v>25</v>
      </c>
    </row>
    <row r="557" spans="1:34" x14ac:dyDescent="0.25">
      <c r="A557">
        <v>1585898</v>
      </c>
      <c r="B557" t="s">
        <v>54</v>
      </c>
      <c r="E557">
        <v>53225</v>
      </c>
      <c r="F557" t="s">
        <v>20</v>
      </c>
      <c r="G557" t="s">
        <v>55</v>
      </c>
      <c r="H557">
        <v>5553</v>
      </c>
      <c r="I557" t="s">
        <v>74</v>
      </c>
      <c r="J557">
        <f>VLOOKUP(I557,Key!$A$1:$C$73,2,FALSE)</f>
        <v>43.05536</v>
      </c>
      <c r="K557">
        <f>VLOOKUP(I557,Key!$A$1:$C$73,3,FALSE)</f>
        <v>-87.90504</v>
      </c>
      <c r="L557" t="s">
        <v>74</v>
      </c>
      <c r="M557">
        <f>VLOOKUP(L557,Key!$A$1:$C$73,2,FALSE)</f>
        <v>43.05536</v>
      </c>
      <c r="N557">
        <f>VLOOKUP(L557,Key!$A$1:$C$73,3,FALSE)</f>
        <v>-87.90504</v>
      </c>
      <c r="O557">
        <v>31</v>
      </c>
      <c r="P557">
        <v>0</v>
      </c>
      <c r="Q557">
        <v>4.7</v>
      </c>
      <c r="R557">
        <v>4.4000000000000004</v>
      </c>
      <c r="S557">
        <v>186</v>
      </c>
      <c r="T557">
        <f t="shared" si="72"/>
        <v>-1</v>
      </c>
      <c r="U557" s="1">
        <v>42841</v>
      </c>
      <c r="V557" s="13">
        <f t="shared" si="73"/>
        <v>42826</v>
      </c>
      <c r="W557" s="14">
        <f t="shared" si="74"/>
        <v>42841</v>
      </c>
      <c r="X557" s="1" t="str">
        <f t="shared" si="75"/>
        <v>Sunday</v>
      </c>
      <c r="Y557" s="2">
        <v>0.866724537037037</v>
      </c>
      <c r="Z557" s="2">
        <f t="shared" si="76"/>
        <v>0.875</v>
      </c>
      <c r="AA557">
        <f>1</f>
        <v>1</v>
      </c>
      <c r="AB557" s="1">
        <v>42841</v>
      </c>
      <c r="AC557" s="13">
        <f t="shared" si="77"/>
        <v>42826</v>
      </c>
      <c r="AD557" s="14">
        <f t="shared" si="78"/>
        <v>42841</v>
      </c>
      <c r="AE557" s="1" t="str">
        <f t="shared" si="79"/>
        <v>Sunday</v>
      </c>
      <c r="AF557" s="2">
        <v>0.88822916666666663</v>
      </c>
      <c r="AG557" s="2">
        <f t="shared" si="80"/>
        <v>0.875</v>
      </c>
      <c r="AH557" t="s">
        <v>25</v>
      </c>
    </row>
    <row r="558" spans="1:34" x14ac:dyDescent="0.25">
      <c r="A558">
        <v>1585898</v>
      </c>
      <c r="B558" t="s">
        <v>54</v>
      </c>
      <c r="E558">
        <v>53225</v>
      </c>
      <c r="F558" t="s">
        <v>20</v>
      </c>
      <c r="G558" t="s">
        <v>55</v>
      </c>
      <c r="H558">
        <v>34</v>
      </c>
      <c r="I558" t="s">
        <v>74</v>
      </c>
      <c r="J558">
        <f>VLOOKUP(I558,Key!$A$1:$C$73,2,FALSE)</f>
        <v>43.05536</v>
      </c>
      <c r="K558">
        <f>VLOOKUP(I558,Key!$A$1:$C$73,3,FALSE)</f>
        <v>-87.90504</v>
      </c>
      <c r="L558" t="s">
        <v>74</v>
      </c>
      <c r="M558">
        <f>VLOOKUP(L558,Key!$A$1:$C$73,2,FALSE)</f>
        <v>43.05536</v>
      </c>
      <c r="N558">
        <f>VLOOKUP(L558,Key!$A$1:$C$73,3,FALSE)</f>
        <v>-87.90504</v>
      </c>
      <c r="O558">
        <v>36</v>
      </c>
      <c r="P558">
        <v>0</v>
      </c>
      <c r="Q558">
        <v>5.4</v>
      </c>
      <c r="R558">
        <v>5.0999999999999996</v>
      </c>
      <c r="S558">
        <v>216</v>
      </c>
      <c r="T558">
        <f t="shared" si="72"/>
        <v>-1</v>
      </c>
      <c r="U558" s="1">
        <v>42841</v>
      </c>
      <c r="V558" s="13">
        <f t="shared" si="73"/>
        <v>42826</v>
      </c>
      <c r="W558" s="14">
        <f t="shared" si="74"/>
        <v>42841</v>
      </c>
      <c r="X558" s="1" t="str">
        <f t="shared" si="75"/>
        <v>Sunday</v>
      </c>
      <c r="Y558" s="2">
        <v>0.86719907407407415</v>
      </c>
      <c r="Z558" s="2">
        <f t="shared" si="76"/>
        <v>0.875</v>
      </c>
      <c r="AA558">
        <f>1</f>
        <v>1</v>
      </c>
      <c r="AB558" s="1">
        <v>42841</v>
      </c>
      <c r="AC558" s="13">
        <f t="shared" si="77"/>
        <v>42826</v>
      </c>
      <c r="AD558" s="14">
        <f t="shared" si="78"/>
        <v>42841</v>
      </c>
      <c r="AE558" s="1" t="str">
        <f t="shared" si="79"/>
        <v>Sunday</v>
      </c>
      <c r="AF558" s="2">
        <v>0.89173611111111117</v>
      </c>
      <c r="AG558" s="2">
        <f t="shared" si="80"/>
        <v>0.875</v>
      </c>
      <c r="AH558" t="s">
        <v>25</v>
      </c>
    </row>
    <row r="559" spans="1:34" x14ac:dyDescent="0.25">
      <c r="A559">
        <v>1585914</v>
      </c>
      <c r="B559" t="s">
        <v>54</v>
      </c>
      <c r="E559">
        <v>53222</v>
      </c>
      <c r="F559" t="s">
        <v>20</v>
      </c>
      <c r="G559" t="s">
        <v>55</v>
      </c>
      <c r="H559">
        <v>5439</v>
      </c>
      <c r="I559" t="s">
        <v>22</v>
      </c>
      <c r="J559">
        <f>VLOOKUP(I559,Key!$A$1:$C$73,2,FALSE)</f>
        <v>43.058619999999998</v>
      </c>
      <c r="K559">
        <f>VLOOKUP(I559,Key!$A$1:$C$73,3,FALSE)</f>
        <v>-87.885319999999993</v>
      </c>
      <c r="L559" t="s">
        <v>62</v>
      </c>
      <c r="M559">
        <f>VLOOKUP(L559,Key!$A$1:$C$73,2,FALSE)</f>
        <v>43.052460000000004</v>
      </c>
      <c r="N559">
        <f>VLOOKUP(L559,Key!$A$1:$C$73,3,FALSE)</f>
        <v>-87.891000000000005</v>
      </c>
      <c r="O559">
        <v>44</v>
      </c>
      <c r="P559">
        <v>6</v>
      </c>
      <c r="Q559">
        <v>6.6</v>
      </c>
      <c r="R559">
        <v>6.3</v>
      </c>
      <c r="S559">
        <v>264</v>
      </c>
      <c r="T559">
        <f t="shared" si="72"/>
        <v>-1</v>
      </c>
      <c r="U559" s="1">
        <v>42841</v>
      </c>
      <c r="V559" s="13">
        <f t="shared" si="73"/>
        <v>42826</v>
      </c>
      <c r="W559" s="14">
        <f t="shared" si="74"/>
        <v>42841</v>
      </c>
      <c r="X559" s="1" t="str">
        <f t="shared" si="75"/>
        <v>Sunday</v>
      </c>
      <c r="Y559" s="2">
        <v>0.87839120370370372</v>
      </c>
      <c r="Z559" s="2">
        <f t="shared" si="76"/>
        <v>0.875</v>
      </c>
      <c r="AA559">
        <f>1</f>
        <v>1</v>
      </c>
      <c r="AB559" s="1">
        <v>42841</v>
      </c>
      <c r="AC559" s="13">
        <f t="shared" si="77"/>
        <v>42826</v>
      </c>
      <c r="AD559" s="14">
        <f t="shared" si="78"/>
        <v>42841</v>
      </c>
      <c r="AE559" s="1" t="str">
        <f t="shared" si="79"/>
        <v>Sunday</v>
      </c>
      <c r="AF559" s="2">
        <v>0.9086574074074073</v>
      </c>
      <c r="AG559" s="2">
        <f t="shared" si="80"/>
        <v>0.91666666666666663</v>
      </c>
      <c r="AH559" t="s">
        <v>23</v>
      </c>
    </row>
    <row r="560" spans="1:34" x14ac:dyDescent="0.25">
      <c r="A560">
        <v>1586035</v>
      </c>
      <c r="B560" t="s">
        <v>54</v>
      </c>
      <c r="E560">
        <v>53210</v>
      </c>
      <c r="F560" t="s">
        <v>20</v>
      </c>
      <c r="G560" t="s">
        <v>55</v>
      </c>
      <c r="H560">
        <v>11062</v>
      </c>
      <c r="I560" t="s">
        <v>79</v>
      </c>
      <c r="J560">
        <f>VLOOKUP(I560,Key!$A$1:$C$73,2,FALSE)</f>
        <v>43.04804</v>
      </c>
      <c r="K560">
        <f>VLOOKUP(I560,Key!$A$1:$C$73,3,FALSE)</f>
        <v>-87.896720000000002</v>
      </c>
      <c r="L560" t="s">
        <v>79</v>
      </c>
      <c r="M560">
        <f>VLOOKUP(L560,Key!$A$1:$C$73,2,FALSE)</f>
        <v>43.04804</v>
      </c>
      <c r="N560">
        <f>VLOOKUP(L560,Key!$A$1:$C$73,3,FALSE)</f>
        <v>-87.896720000000002</v>
      </c>
      <c r="O560">
        <v>31</v>
      </c>
      <c r="P560">
        <v>3</v>
      </c>
      <c r="Q560">
        <v>4.7</v>
      </c>
      <c r="R560">
        <v>4.4000000000000004</v>
      </c>
      <c r="S560">
        <v>186</v>
      </c>
      <c r="T560">
        <f t="shared" si="72"/>
        <v>-1</v>
      </c>
      <c r="U560" s="1">
        <v>42842</v>
      </c>
      <c r="V560" s="13">
        <f t="shared" si="73"/>
        <v>42826</v>
      </c>
      <c r="W560" s="14">
        <f t="shared" si="74"/>
        <v>42842</v>
      </c>
      <c r="X560" s="1" t="str">
        <f t="shared" si="75"/>
        <v>Monday</v>
      </c>
      <c r="Y560" s="2">
        <v>1.0185185185185184E-2</v>
      </c>
      <c r="Z560" s="2">
        <f t="shared" si="76"/>
        <v>0</v>
      </c>
      <c r="AA560">
        <f>1</f>
        <v>1</v>
      </c>
      <c r="AB560" s="1">
        <v>42842</v>
      </c>
      <c r="AC560" s="13">
        <f t="shared" si="77"/>
        <v>42826</v>
      </c>
      <c r="AD560" s="14">
        <f t="shared" si="78"/>
        <v>42842</v>
      </c>
      <c r="AE560" s="1" t="str">
        <f t="shared" si="79"/>
        <v>Monday</v>
      </c>
      <c r="AF560" s="2">
        <v>3.142361111111111E-2</v>
      </c>
      <c r="AG560" s="2">
        <f t="shared" si="80"/>
        <v>4.1666666666666664E-2</v>
      </c>
      <c r="AH560" t="s">
        <v>25</v>
      </c>
    </row>
    <row r="561" spans="1:34" x14ac:dyDescent="0.25">
      <c r="A561">
        <v>1586056</v>
      </c>
      <c r="B561" t="s">
        <v>54</v>
      </c>
      <c r="E561">
        <v>53202</v>
      </c>
      <c r="F561" t="s">
        <v>20</v>
      </c>
      <c r="G561" t="s">
        <v>55</v>
      </c>
      <c r="H561">
        <v>5417</v>
      </c>
      <c r="I561" t="s">
        <v>39</v>
      </c>
      <c r="J561">
        <f>VLOOKUP(I561,Key!$A$1:$C$73,2,FALSE)</f>
        <v>43.031480000000002</v>
      </c>
      <c r="K561">
        <f>VLOOKUP(I561,Key!$A$1:$C$73,3,FALSE)</f>
        <v>-87.908169999999998</v>
      </c>
      <c r="L561" t="s">
        <v>85</v>
      </c>
      <c r="M561">
        <f>VLOOKUP(L561,Key!$A$1:$C$73,2,FALSE)</f>
        <v>43.053040000000003</v>
      </c>
      <c r="N561">
        <f>VLOOKUP(L561,Key!$A$1:$C$73,3,FALSE)</f>
        <v>-87.897660000000002</v>
      </c>
      <c r="O561">
        <v>17</v>
      </c>
      <c r="P561">
        <v>3</v>
      </c>
      <c r="Q561">
        <v>2.6</v>
      </c>
      <c r="R561">
        <v>2.4</v>
      </c>
      <c r="S561">
        <v>102</v>
      </c>
      <c r="T561">
        <f t="shared" si="72"/>
        <v>-1</v>
      </c>
      <c r="U561" s="1">
        <v>42842</v>
      </c>
      <c r="V561" s="13">
        <f t="shared" si="73"/>
        <v>42826</v>
      </c>
      <c r="W561" s="14">
        <f t="shared" si="74"/>
        <v>42842</v>
      </c>
      <c r="X561" s="1" t="str">
        <f t="shared" si="75"/>
        <v>Monday</v>
      </c>
      <c r="Y561" s="2">
        <v>8.3541666666666667E-2</v>
      </c>
      <c r="Z561" s="2">
        <f t="shared" si="76"/>
        <v>8.3333333333333329E-2</v>
      </c>
      <c r="AA561">
        <f>1</f>
        <v>1</v>
      </c>
      <c r="AB561" s="1">
        <v>42842</v>
      </c>
      <c r="AC561" s="13">
        <f t="shared" si="77"/>
        <v>42826</v>
      </c>
      <c r="AD561" s="14">
        <f t="shared" si="78"/>
        <v>42842</v>
      </c>
      <c r="AE561" s="1" t="str">
        <f t="shared" si="79"/>
        <v>Monday</v>
      </c>
      <c r="AF561" s="2">
        <v>9.5381944444444436E-2</v>
      </c>
      <c r="AG561" s="2">
        <f t="shared" si="80"/>
        <v>8.3333333333333329E-2</v>
      </c>
      <c r="AH561" t="s">
        <v>23</v>
      </c>
    </row>
    <row r="562" spans="1:34" x14ac:dyDescent="0.25">
      <c r="A562">
        <v>1586111</v>
      </c>
      <c r="B562" t="s">
        <v>54</v>
      </c>
      <c r="E562">
        <v>53202</v>
      </c>
      <c r="F562" t="s">
        <v>20</v>
      </c>
      <c r="G562" t="s">
        <v>55</v>
      </c>
      <c r="H562">
        <v>32</v>
      </c>
      <c r="I562" t="s">
        <v>81</v>
      </c>
      <c r="J562">
        <f>VLOOKUP(I562,Key!$A$1:$C$73,2,FALSE)</f>
        <v>43.058010000000003</v>
      </c>
      <c r="K562">
        <f>VLOOKUP(I562,Key!$A$1:$C$73,3,FALSE)</f>
        <v>-87.877300000000005</v>
      </c>
      <c r="L562" t="s">
        <v>81</v>
      </c>
      <c r="M562">
        <f>VLOOKUP(L562,Key!$A$1:$C$73,2,FALSE)</f>
        <v>43.058010000000003</v>
      </c>
      <c r="N562">
        <f>VLOOKUP(L562,Key!$A$1:$C$73,3,FALSE)</f>
        <v>-87.877300000000005</v>
      </c>
      <c r="O562">
        <v>73</v>
      </c>
      <c r="P562">
        <v>9</v>
      </c>
      <c r="Q562">
        <v>11</v>
      </c>
      <c r="R562">
        <v>10.4</v>
      </c>
      <c r="S562">
        <v>438</v>
      </c>
      <c r="T562">
        <f t="shared" si="72"/>
        <v>-1</v>
      </c>
      <c r="U562" s="1">
        <v>42842</v>
      </c>
      <c r="V562" s="13">
        <f t="shared" si="73"/>
        <v>42826</v>
      </c>
      <c r="W562" s="14">
        <f t="shared" si="74"/>
        <v>42842</v>
      </c>
      <c r="X562" s="1" t="str">
        <f t="shared" si="75"/>
        <v>Monday</v>
      </c>
      <c r="Y562" s="2">
        <v>0.38829861111111108</v>
      </c>
      <c r="Z562" s="2">
        <f t="shared" si="76"/>
        <v>0.375</v>
      </c>
      <c r="AA562">
        <f>1</f>
        <v>1</v>
      </c>
      <c r="AB562" s="1">
        <v>42842</v>
      </c>
      <c r="AC562" s="13">
        <f t="shared" si="77"/>
        <v>42826</v>
      </c>
      <c r="AD562" s="14">
        <f t="shared" si="78"/>
        <v>42842</v>
      </c>
      <c r="AE562" s="1" t="str">
        <f t="shared" si="79"/>
        <v>Monday</v>
      </c>
      <c r="AF562" s="2">
        <v>0.43925925925925924</v>
      </c>
      <c r="AG562" s="2">
        <f t="shared" si="80"/>
        <v>0.45833333333333331</v>
      </c>
      <c r="AH562" t="s">
        <v>25</v>
      </c>
    </row>
    <row r="563" spans="1:34" x14ac:dyDescent="0.25">
      <c r="A563">
        <v>1586331</v>
      </c>
      <c r="B563" t="s">
        <v>54</v>
      </c>
      <c r="E563">
        <v>53223</v>
      </c>
      <c r="F563" t="s">
        <v>20</v>
      </c>
      <c r="G563" t="s">
        <v>55</v>
      </c>
      <c r="H563">
        <v>5556</v>
      </c>
      <c r="I563" t="s">
        <v>84</v>
      </c>
      <c r="J563">
        <f>VLOOKUP(I563,Key!$A$1:$C$73,2,FALSE)</f>
        <v>43.040154000000001</v>
      </c>
      <c r="K563">
        <f>VLOOKUP(I563,Key!$A$1:$C$73,3,FALSE)</f>
        <v>-87.932113000000001</v>
      </c>
      <c r="L563" t="s">
        <v>84</v>
      </c>
      <c r="M563">
        <f>VLOOKUP(L563,Key!$A$1:$C$73,2,FALSE)</f>
        <v>43.040154000000001</v>
      </c>
      <c r="N563">
        <f>VLOOKUP(L563,Key!$A$1:$C$73,3,FALSE)</f>
        <v>-87.932113000000001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f t="shared" si="72"/>
        <v>-1</v>
      </c>
      <c r="U563" s="1">
        <v>42842</v>
      </c>
      <c r="V563" s="13">
        <f t="shared" si="73"/>
        <v>42826</v>
      </c>
      <c r="W563" s="14">
        <f t="shared" si="74"/>
        <v>42842</v>
      </c>
      <c r="X563" s="1" t="str">
        <f t="shared" si="75"/>
        <v>Monday</v>
      </c>
      <c r="Y563" s="2">
        <v>0.52734953703703702</v>
      </c>
      <c r="Z563" s="2">
        <f t="shared" si="76"/>
        <v>0.54166666666666663</v>
      </c>
      <c r="AA563">
        <f>1</f>
        <v>1</v>
      </c>
      <c r="AB563" s="1">
        <v>42842</v>
      </c>
      <c r="AC563" s="13">
        <f t="shared" si="77"/>
        <v>42826</v>
      </c>
      <c r="AD563" s="14">
        <f t="shared" si="78"/>
        <v>42842</v>
      </c>
      <c r="AE563" s="1" t="str">
        <f t="shared" si="79"/>
        <v>Monday</v>
      </c>
      <c r="AF563" s="2">
        <v>0.52763888888888888</v>
      </c>
      <c r="AG563" s="2">
        <f t="shared" si="80"/>
        <v>0.54166666666666663</v>
      </c>
      <c r="AH563" t="s">
        <v>25</v>
      </c>
    </row>
    <row r="564" spans="1:34" x14ac:dyDescent="0.25">
      <c r="A564">
        <v>1586644</v>
      </c>
      <c r="B564" t="s">
        <v>54</v>
      </c>
      <c r="E564">
        <v>53189</v>
      </c>
      <c r="F564" t="s">
        <v>20</v>
      </c>
      <c r="G564" t="s">
        <v>55</v>
      </c>
      <c r="H564">
        <v>32</v>
      </c>
      <c r="I564" t="s">
        <v>81</v>
      </c>
      <c r="J564">
        <f>VLOOKUP(I564,Key!$A$1:$C$73,2,FALSE)</f>
        <v>43.058010000000003</v>
      </c>
      <c r="K564">
        <f>VLOOKUP(I564,Key!$A$1:$C$73,3,FALSE)</f>
        <v>-87.877300000000005</v>
      </c>
      <c r="L564" t="s">
        <v>81</v>
      </c>
      <c r="M564">
        <f>VLOOKUP(L564,Key!$A$1:$C$73,2,FALSE)</f>
        <v>43.058010000000003</v>
      </c>
      <c r="N564">
        <f>VLOOKUP(L564,Key!$A$1:$C$73,3,FALSE)</f>
        <v>-87.877300000000005</v>
      </c>
      <c r="O564">
        <v>29</v>
      </c>
      <c r="P564">
        <v>3</v>
      </c>
      <c r="Q564">
        <v>4.4000000000000004</v>
      </c>
      <c r="R564">
        <v>4.0999999999999996</v>
      </c>
      <c r="S564">
        <v>174</v>
      </c>
      <c r="T564">
        <f t="shared" si="72"/>
        <v>-1</v>
      </c>
      <c r="U564" s="1">
        <v>42842</v>
      </c>
      <c r="V564" s="13">
        <f t="shared" si="73"/>
        <v>42826</v>
      </c>
      <c r="W564" s="14">
        <f t="shared" si="74"/>
        <v>42842</v>
      </c>
      <c r="X564" s="1" t="str">
        <f t="shared" si="75"/>
        <v>Monday</v>
      </c>
      <c r="Y564" s="2">
        <v>0.65461805555555552</v>
      </c>
      <c r="Z564" s="2">
        <f t="shared" si="76"/>
        <v>0.66666666666666663</v>
      </c>
      <c r="AA564">
        <f>1</f>
        <v>1</v>
      </c>
      <c r="AB564" s="1">
        <v>42842</v>
      </c>
      <c r="AC564" s="13">
        <f t="shared" si="77"/>
        <v>42826</v>
      </c>
      <c r="AD564" s="14">
        <f t="shared" si="78"/>
        <v>42842</v>
      </c>
      <c r="AE564" s="1" t="str">
        <f t="shared" si="79"/>
        <v>Monday</v>
      </c>
      <c r="AF564" s="2">
        <v>0.67472222222222211</v>
      </c>
      <c r="AG564" s="2">
        <f t="shared" si="80"/>
        <v>0.66666666666666663</v>
      </c>
      <c r="AH564" t="s">
        <v>25</v>
      </c>
    </row>
    <row r="565" spans="1:34" x14ac:dyDescent="0.25">
      <c r="A565">
        <v>1586698</v>
      </c>
      <c r="B565" t="s">
        <v>54</v>
      </c>
      <c r="E565">
        <v>53203</v>
      </c>
      <c r="F565" t="s">
        <v>20</v>
      </c>
      <c r="G565" t="s">
        <v>55</v>
      </c>
      <c r="H565">
        <v>5542</v>
      </c>
      <c r="I565" t="s">
        <v>28</v>
      </c>
      <c r="J565">
        <f>VLOOKUP(I565,Key!$A$1:$C$73,2,FALSE)</f>
        <v>43.038580000000003</v>
      </c>
      <c r="K565">
        <f>VLOOKUP(I565,Key!$A$1:$C$73,3,FALSE)</f>
        <v>-87.90934</v>
      </c>
      <c r="L565" t="s">
        <v>34</v>
      </c>
      <c r="M565">
        <f>VLOOKUP(L565,Key!$A$1:$C$73,2,FALSE)</f>
        <v>43.05097</v>
      </c>
      <c r="N565">
        <f>VLOOKUP(L565,Key!$A$1:$C$73,3,FALSE)</f>
        <v>-87.906440000000003</v>
      </c>
      <c r="O565">
        <v>11</v>
      </c>
      <c r="P565">
        <v>3</v>
      </c>
      <c r="Q565">
        <v>1.7</v>
      </c>
      <c r="R565">
        <v>1.6</v>
      </c>
      <c r="S565">
        <v>66</v>
      </c>
      <c r="T565">
        <f t="shared" si="72"/>
        <v>-1</v>
      </c>
      <c r="U565" s="1">
        <v>42842</v>
      </c>
      <c r="V565" s="13">
        <f t="shared" si="73"/>
        <v>42826</v>
      </c>
      <c r="W565" s="14">
        <f t="shared" si="74"/>
        <v>42842</v>
      </c>
      <c r="X565" s="1" t="str">
        <f t="shared" si="75"/>
        <v>Monday</v>
      </c>
      <c r="Y565" s="2">
        <v>0.6834837962962963</v>
      </c>
      <c r="Z565" s="2">
        <f t="shared" si="76"/>
        <v>0.66666666666666663</v>
      </c>
      <c r="AA565">
        <f>1</f>
        <v>1</v>
      </c>
      <c r="AB565" s="1">
        <v>42842</v>
      </c>
      <c r="AC565" s="13">
        <f t="shared" si="77"/>
        <v>42826</v>
      </c>
      <c r="AD565" s="14">
        <f t="shared" si="78"/>
        <v>42842</v>
      </c>
      <c r="AE565" s="1" t="str">
        <f t="shared" si="79"/>
        <v>Monday</v>
      </c>
      <c r="AF565" s="2">
        <v>0.69145833333333329</v>
      </c>
      <c r="AG565" s="2">
        <f t="shared" si="80"/>
        <v>0.70833333333333326</v>
      </c>
      <c r="AH565" t="s">
        <v>23</v>
      </c>
    </row>
    <row r="566" spans="1:34" x14ac:dyDescent="0.25">
      <c r="A566">
        <v>1586698</v>
      </c>
      <c r="B566" t="s">
        <v>54</v>
      </c>
      <c r="E566">
        <v>53203</v>
      </c>
      <c r="F566" t="s">
        <v>20</v>
      </c>
      <c r="G566" t="s">
        <v>55</v>
      </c>
      <c r="H566">
        <v>11099</v>
      </c>
      <c r="I566" t="s">
        <v>28</v>
      </c>
      <c r="J566">
        <f>VLOOKUP(I566,Key!$A$1:$C$73,2,FALSE)</f>
        <v>43.038580000000003</v>
      </c>
      <c r="K566">
        <f>VLOOKUP(I566,Key!$A$1:$C$73,3,FALSE)</f>
        <v>-87.90934</v>
      </c>
      <c r="L566" t="s">
        <v>28</v>
      </c>
      <c r="M566">
        <f>VLOOKUP(L566,Key!$A$1:$C$73,2,FALSE)</f>
        <v>43.038580000000003</v>
      </c>
      <c r="N566">
        <f>VLOOKUP(L566,Key!$A$1:$C$73,3,FALSE)</f>
        <v>-87.90934</v>
      </c>
      <c r="O566">
        <v>43</v>
      </c>
      <c r="P566">
        <v>6</v>
      </c>
      <c r="Q566">
        <v>6.5</v>
      </c>
      <c r="R566">
        <v>6.1</v>
      </c>
      <c r="S566">
        <v>258</v>
      </c>
      <c r="T566">
        <f t="shared" si="72"/>
        <v>-1</v>
      </c>
      <c r="U566" s="1">
        <v>42842</v>
      </c>
      <c r="V566" s="13">
        <f t="shared" si="73"/>
        <v>42826</v>
      </c>
      <c r="W566" s="14">
        <f t="shared" si="74"/>
        <v>42842</v>
      </c>
      <c r="X566" s="1" t="str">
        <f t="shared" si="75"/>
        <v>Monday</v>
      </c>
      <c r="Y566" s="2">
        <v>0.68395833333333333</v>
      </c>
      <c r="Z566" s="2">
        <f t="shared" si="76"/>
        <v>0.66666666666666663</v>
      </c>
      <c r="AA566">
        <f>1</f>
        <v>1</v>
      </c>
      <c r="AB566" s="1">
        <v>42842</v>
      </c>
      <c r="AC566" s="13">
        <f t="shared" si="77"/>
        <v>42826</v>
      </c>
      <c r="AD566" s="14">
        <f t="shared" si="78"/>
        <v>42842</v>
      </c>
      <c r="AE566" s="1" t="str">
        <f t="shared" si="79"/>
        <v>Monday</v>
      </c>
      <c r="AF566" s="2">
        <v>0.71375</v>
      </c>
      <c r="AG566" s="2">
        <f t="shared" si="80"/>
        <v>0.70833333333333326</v>
      </c>
      <c r="AH566" t="s">
        <v>25</v>
      </c>
    </row>
    <row r="567" spans="1:34" x14ac:dyDescent="0.25">
      <c r="A567">
        <v>1588204</v>
      </c>
      <c r="B567" t="s">
        <v>54</v>
      </c>
      <c r="E567">
        <v>53209</v>
      </c>
      <c r="F567" t="s">
        <v>20</v>
      </c>
      <c r="G567" t="s">
        <v>55</v>
      </c>
      <c r="H567">
        <v>5505</v>
      </c>
      <c r="I567" t="s">
        <v>79</v>
      </c>
      <c r="J567">
        <f>VLOOKUP(I567,Key!$A$1:$C$73,2,FALSE)</f>
        <v>43.04804</v>
      </c>
      <c r="K567">
        <f>VLOOKUP(I567,Key!$A$1:$C$73,3,FALSE)</f>
        <v>-87.896720000000002</v>
      </c>
      <c r="L567" t="s">
        <v>48</v>
      </c>
      <c r="M567">
        <f>VLOOKUP(L567,Key!$A$1:$C$73,2,FALSE)</f>
        <v>43.031320000000001</v>
      </c>
      <c r="N567">
        <f>VLOOKUP(L567,Key!$A$1:$C$73,3,FALSE)</f>
        <v>-87.904259999999994</v>
      </c>
      <c r="O567">
        <v>29</v>
      </c>
      <c r="P567">
        <v>3</v>
      </c>
      <c r="Q567">
        <v>4.4000000000000004</v>
      </c>
      <c r="R567">
        <v>4.0999999999999996</v>
      </c>
      <c r="S567">
        <v>174</v>
      </c>
      <c r="T567">
        <f t="shared" si="72"/>
        <v>-1</v>
      </c>
      <c r="U567" s="1">
        <v>42847</v>
      </c>
      <c r="V567" s="13">
        <f t="shared" si="73"/>
        <v>42826</v>
      </c>
      <c r="W567" s="14">
        <f t="shared" si="74"/>
        <v>42847</v>
      </c>
      <c r="X567" s="1" t="str">
        <f t="shared" si="75"/>
        <v>Saturday</v>
      </c>
      <c r="Y567" s="2">
        <v>0.48054398148148153</v>
      </c>
      <c r="Z567" s="2">
        <f t="shared" si="76"/>
        <v>0.5</v>
      </c>
      <c r="AA567">
        <f>1</f>
        <v>1</v>
      </c>
      <c r="AB567" s="1">
        <v>42847</v>
      </c>
      <c r="AC567" s="13">
        <f t="shared" si="77"/>
        <v>42826</v>
      </c>
      <c r="AD567" s="14">
        <f t="shared" si="78"/>
        <v>42847</v>
      </c>
      <c r="AE567" s="1" t="str">
        <f t="shared" si="79"/>
        <v>Saturday</v>
      </c>
      <c r="AF567" s="2">
        <v>0.50008101851851849</v>
      </c>
      <c r="AG567" s="2">
        <f t="shared" si="80"/>
        <v>0.5</v>
      </c>
      <c r="AH567" t="s">
        <v>23</v>
      </c>
    </row>
    <row r="568" spans="1:34" x14ac:dyDescent="0.25">
      <c r="A568">
        <v>1588379</v>
      </c>
      <c r="B568" t="s">
        <v>54</v>
      </c>
      <c r="E568">
        <v>53202</v>
      </c>
      <c r="F568" t="s">
        <v>20</v>
      </c>
      <c r="G568" t="s">
        <v>55</v>
      </c>
      <c r="H568">
        <v>11140</v>
      </c>
      <c r="I568" t="s">
        <v>52</v>
      </c>
      <c r="J568">
        <f>VLOOKUP(I568,Key!$A$1:$C$73,2,FALSE)</f>
        <v>43.042490000000001</v>
      </c>
      <c r="K568">
        <f>VLOOKUP(I568,Key!$A$1:$C$73,3,FALSE)</f>
        <v>-87.909959999999998</v>
      </c>
      <c r="L568" t="s">
        <v>34</v>
      </c>
      <c r="M568">
        <f>VLOOKUP(L568,Key!$A$1:$C$73,2,FALSE)</f>
        <v>43.05097</v>
      </c>
      <c r="N568">
        <f>VLOOKUP(L568,Key!$A$1:$C$73,3,FALSE)</f>
        <v>-87.906440000000003</v>
      </c>
      <c r="O568">
        <v>13</v>
      </c>
      <c r="P568">
        <v>3</v>
      </c>
      <c r="Q568">
        <v>2</v>
      </c>
      <c r="R568">
        <v>1.9</v>
      </c>
      <c r="S568">
        <v>78</v>
      </c>
      <c r="T568">
        <f t="shared" si="72"/>
        <v>-1</v>
      </c>
      <c r="U568" s="1">
        <v>42843</v>
      </c>
      <c r="V568" s="13">
        <f t="shared" si="73"/>
        <v>42826</v>
      </c>
      <c r="W568" s="14">
        <f t="shared" si="74"/>
        <v>42843</v>
      </c>
      <c r="X568" s="1" t="str">
        <f t="shared" si="75"/>
        <v>Tuesday</v>
      </c>
      <c r="Y568" s="2">
        <v>0.60115740740740742</v>
      </c>
      <c r="Z568" s="2">
        <f t="shared" si="76"/>
        <v>0.58333333333333326</v>
      </c>
      <c r="AA568">
        <f>1</f>
        <v>1</v>
      </c>
      <c r="AB568" s="1">
        <v>42843</v>
      </c>
      <c r="AC568" s="13">
        <f t="shared" si="77"/>
        <v>42826</v>
      </c>
      <c r="AD568" s="14">
        <f t="shared" si="78"/>
        <v>42843</v>
      </c>
      <c r="AE568" s="1" t="str">
        <f t="shared" si="79"/>
        <v>Tuesday</v>
      </c>
      <c r="AF568" s="2">
        <v>0.61039351851851853</v>
      </c>
      <c r="AG568" s="2">
        <f t="shared" si="80"/>
        <v>0.625</v>
      </c>
      <c r="AH568" t="s">
        <v>23</v>
      </c>
    </row>
    <row r="569" spans="1:34" x14ac:dyDescent="0.25">
      <c r="A569">
        <v>1588561</v>
      </c>
      <c r="B569" t="s">
        <v>54</v>
      </c>
      <c r="E569">
        <v>38109</v>
      </c>
      <c r="F569" t="s">
        <v>20</v>
      </c>
      <c r="G569" t="s">
        <v>55</v>
      </c>
      <c r="H569">
        <v>5452</v>
      </c>
      <c r="I569" t="s">
        <v>27</v>
      </c>
      <c r="J569">
        <f>VLOOKUP(I569,Key!$A$1:$C$73,2,FALSE)</f>
        <v>43.041646999999998</v>
      </c>
      <c r="K569">
        <f>VLOOKUP(I569,Key!$A$1:$C$73,3,FALSE)</f>
        <v>-87.927257999999995</v>
      </c>
      <c r="L569" t="s">
        <v>27</v>
      </c>
      <c r="M569">
        <f>VLOOKUP(L569,Key!$A$1:$C$73,2,FALSE)</f>
        <v>43.041646999999998</v>
      </c>
      <c r="N569">
        <f>VLOOKUP(L569,Key!$A$1:$C$73,3,FALSE)</f>
        <v>-87.927257999999995</v>
      </c>
      <c r="O569">
        <v>111</v>
      </c>
      <c r="P569">
        <v>0</v>
      </c>
      <c r="Q569">
        <v>16.7</v>
      </c>
      <c r="R569">
        <v>15.8</v>
      </c>
      <c r="S569">
        <v>666</v>
      </c>
      <c r="T569">
        <f t="shared" si="72"/>
        <v>-1</v>
      </c>
      <c r="U569" s="1">
        <v>42843</v>
      </c>
      <c r="V569" s="13">
        <f t="shared" si="73"/>
        <v>42826</v>
      </c>
      <c r="W569" s="14">
        <f t="shared" si="74"/>
        <v>42843</v>
      </c>
      <c r="X569" s="1" t="str">
        <f t="shared" si="75"/>
        <v>Tuesday</v>
      </c>
      <c r="Y569" s="2">
        <v>0.70695601851851853</v>
      </c>
      <c r="Z569" s="2">
        <f t="shared" si="76"/>
        <v>0.70833333333333326</v>
      </c>
      <c r="AA569">
        <f>1</f>
        <v>1</v>
      </c>
      <c r="AB569" s="1">
        <v>42843</v>
      </c>
      <c r="AC569" s="13">
        <f t="shared" si="77"/>
        <v>42826</v>
      </c>
      <c r="AD569" s="14">
        <f t="shared" si="78"/>
        <v>42843</v>
      </c>
      <c r="AE569" s="1" t="str">
        <f t="shared" si="79"/>
        <v>Tuesday</v>
      </c>
      <c r="AF569" s="2">
        <v>0.78469907407407413</v>
      </c>
      <c r="AG569" s="2">
        <f t="shared" si="80"/>
        <v>0.79166666666666663</v>
      </c>
      <c r="AH569" t="s">
        <v>25</v>
      </c>
    </row>
    <row r="570" spans="1:34" x14ac:dyDescent="0.25">
      <c r="A570">
        <v>1588641</v>
      </c>
      <c r="B570" t="s">
        <v>54</v>
      </c>
      <c r="E570">
        <v>53092</v>
      </c>
      <c r="F570" t="s">
        <v>20</v>
      </c>
      <c r="G570" t="s">
        <v>55</v>
      </c>
      <c r="H570">
        <v>11060</v>
      </c>
      <c r="I570" t="s">
        <v>61</v>
      </c>
      <c r="J570">
        <f>VLOOKUP(I570,Key!$A$1:$C$73,2,FALSE)</f>
        <v>43.060786</v>
      </c>
      <c r="K570">
        <f>VLOOKUP(I570,Key!$A$1:$C$73,3,FALSE)</f>
        <v>-87.883825999999999</v>
      </c>
      <c r="L570" t="s">
        <v>67</v>
      </c>
      <c r="M570">
        <f>VLOOKUP(L570,Key!$A$1:$C$73,2,FALSE)</f>
        <v>43.05847</v>
      </c>
      <c r="N570">
        <f>VLOOKUP(L570,Key!$A$1:$C$73,3,FALSE)</f>
        <v>-87.898079999999993</v>
      </c>
      <c r="O570">
        <v>4</v>
      </c>
      <c r="P570">
        <v>0</v>
      </c>
      <c r="Q570">
        <v>0.6</v>
      </c>
      <c r="R570">
        <v>0.6</v>
      </c>
      <c r="S570">
        <v>24</v>
      </c>
      <c r="T570">
        <f t="shared" si="72"/>
        <v>-1</v>
      </c>
      <c r="U570" s="1">
        <v>42843</v>
      </c>
      <c r="V570" s="13">
        <f t="shared" si="73"/>
        <v>42826</v>
      </c>
      <c r="W570" s="14">
        <f t="shared" si="74"/>
        <v>42843</v>
      </c>
      <c r="X570" s="1" t="str">
        <f t="shared" si="75"/>
        <v>Tuesday</v>
      </c>
      <c r="Y570" s="2">
        <v>0.74876157407407407</v>
      </c>
      <c r="Z570" s="2">
        <f t="shared" si="76"/>
        <v>0.75</v>
      </c>
      <c r="AA570">
        <f>1</f>
        <v>1</v>
      </c>
      <c r="AB570" s="1">
        <v>42843</v>
      </c>
      <c r="AC570" s="13">
        <f t="shared" si="77"/>
        <v>42826</v>
      </c>
      <c r="AD570" s="14">
        <f t="shared" si="78"/>
        <v>42843</v>
      </c>
      <c r="AE570" s="1" t="str">
        <f t="shared" si="79"/>
        <v>Tuesday</v>
      </c>
      <c r="AF570" s="2">
        <v>0.75194444444444442</v>
      </c>
      <c r="AG570" s="2">
        <f t="shared" si="80"/>
        <v>0.75</v>
      </c>
      <c r="AH570" t="s">
        <v>23</v>
      </c>
    </row>
    <row r="571" spans="1:34" x14ac:dyDescent="0.25">
      <c r="A571">
        <v>1588709</v>
      </c>
      <c r="B571" t="s">
        <v>54</v>
      </c>
      <c r="E571">
        <v>53202</v>
      </c>
      <c r="F571" t="s">
        <v>20</v>
      </c>
      <c r="G571" t="s">
        <v>55</v>
      </c>
      <c r="H571">
        <v>5504</v>
      </c>
      <c r="I571" t="s">
        <v>65</v>
      </c>
      <c r="J571">
        <f>VLOOKUP(I571,Key!$A$1:$C$73,2,FALSE)</f>
        <v>43.077359999999999</v>
      </c>
      <c r="K571">
        <f>VLOOKUP(I571,Key!$A$1:$C$73,3,FALSE)</f>
        <v>-87.880769999999998</v>
      </c>
      <c r="L571" t="s">
        <v>61</v>
      </c>
      <c r="M571">
        <f>VLOOKUP(L571,Key!$A$1:$C$73,2,FALSE)</f>
        <v>43.060786</v>
      </c>
      <c r="N571">
        <f>VLOOKUP(L571,Key!$A$1:$C$73,3,FALSE)</f>
        <v>-87.883825999999999</v>
      </c>
      <c r="O571">
        <v>11</v>
      </c>
      <c r="P571">
        <v>3</v>
      </c>
      <c r="Q571">
        <v>1.7</v>
      </c>
      <c r="R571">
        <v>1.6</v>
      </c>
      <c r="S571">
        <v>66</v>
      </c>
      <c r="T571">
        <f t="shared" si="72"/>
        <v>-1</v>
      </c>
      <c r="U571" s="1">
        <v>42843</v>
      </c>
      <c r="V571" s="13">
        <f t="shared" si="73"/>
        <v>42826</v>
      </c>
      <c r="W571" s="14">
        <f t="shared" si="74"/>
        <v>42843</v>
      </c>
      <c r="X571" s="1" t="str">
        <f t="shared" si="75"/>
        <v>Tuesday</v>
      </c>
      <c r="Y571" s="2">
        <v>0.79265046296296304</v>
      </c>
      <c r="Z571" s="2">
        <f t="shared" si="76"/>
        <v>0.79166666666666663</v>
      </c>
      <c r="AA571">
        <f>1</f>
        <v>1</v>
      </c>
      <c r="AB571" s="1">
        <v>42843</v>
      </c>
      <c r="AC571" s="13">
        <f t="shared" si="77"/>
        <v>42826</v>
      </c>
      <c r="AD571" s="14">
        <f t="shared" si="78"/>
        <v>42843</v>
      </c>
      <c r="AE571" s="1" t="str">
        <f t="shared" si="79"/>
        <v>Tuesday</v>
      </c>
      <c r="AF571" s="2">
        <v>0.80017361111111107</v>
      </c>
      <c r="AG571" s="2">
        <f t="shared" si="80"/>
        <v>0.79166666666666663</v>
      </c>
      <c r="AH571" t="s">
        <v>23</v>
      </c>
    </row>
    <row r="572" spans="1:34" x14ac:dyDescent="0.25">
      <c r="A572">
        <v>1590023</v>
      </c>
      <c r="B572" t="s">
        <v>54</v>
      </c>
      <c r="E572">
        <v>53202</v>
      </c>
      <c r="F572" t="s">
        <v>20</v>
      </c>
      <c r="G572" t="s">
        <v>55</v>
      </c>
      <c r="H572">
        <v>5426</v>
      </c>
      <c r="I572" t="s">
        <v>22</v>
      </c>
      <c r="J572">
        <f>VLOOKUP(I572,Key!$A$1:$C$73,2,FALSE)</f>
        <v>43.058619999999998</v>
      </c>
      <c r="K572">
        <f>VLOOKUP(I572,Key!$A$1:$C$73,3,FALSE)</f>
        <v>-87.885319999999993</v>
      </c>
      <c r="L572" t="s">
        <v>65</v>
      </c>
      <c r="M572">
        <f>VLOOKUP(L572,Key!$A$1:$C$73,2,FALSE)</f>
        <v>43.077359999999999</v>
      </c>
      <c r="N572">
        <f>VLOOKUP(L572,Key!$A$1:$C$73,3,FALSE)</f>
        <v>-87.880769999999998</v>
      </c>
      <c r="O572">
        <v>88</v>
      </c>
      <c r="P572">
        <v>0</v>
      </c>
      <c r="Q572">
        <v>13.2</v>
      </c>
      <c r="R572">
        <v>12.5</v>
      </c>
      <c r="S572">
        <v>528</v>
      </c>
      <c r="T572">
        <f t="shared" si="72"/>
        <v>-1</v>
      </c>
      <c r="U572" s="1">
        <v>42844</v>
      </c>
      <c r="V572" s="13">
        <f t="shared" si="73"/>
        <v>42826</v>
      </c>
      <c r="W572" s="14">
        <f t="shared" si="74"/>
        <v>42844</v>
      </c>
      <c r="X572" s="1" t="str">
        <f t="shared" si="75"/>
        <v>Wednesday</v>
      </c>
      <c r="Y572" s="2">
        <v>0.4241550925925926</v>
      </c>
      <c r="Z572" s="2">
        <f t="shared" si="76"/>
        <v>0.41666666666666663</v>
      </c>
      <c r="AA572">
        <f>1</f>
        <v>1</v>
      </c>
      <c r="AB572" s="1">
        <v>42844</v>
      </c>
      <c r="AC572" s="13">
        <f t="shared" si="77"/>
        <v>42826</v>
      </c>
      <c r="AD572" s="14">
        <f t="shared" si="78"/>
        <v>42844</v>
      </c>
      <c r="AE572" s="1" t="str">
        <f t="shared" si="79"/>
        <v>Wednesday</v>
      </c>
      <c r="AF572" s="2">
        <v>0.48502314814814818</v>
      </c>
      <c r="AG572" s="2">
        <f t="shared" si="80"/>
        <v>0.5</v>
      </c>
      <c r="AH572" t="s">
        <v>23</v>
      </c>
    </row>
    <row r="573" spans="1:34" x14ac:dyDescent="0.25">
      <c r="A573">
        <v>1590489</v>
      </c>
      <c r="B573" t="s">
        <v>54</v>
      </c>
      <c r="E573">
        <v>53081</v>
      </c>
      <c r="F573" t="s">
        <v>20</v>
      </c>
      <c r="G573" t="s">
        <v>55</v>
      </c>
      <c r="H573">
        <v>11155</v>
      </c>
      <c r="I573" t="s">
        <v>63</v>
      </c>
      <c r="J573">
        <f>VLOOKUP(I573,Key!$A$1:$C$73,2,FALSE)</f>
        <v>43.066893999999998</v>
      </c>
      <c r="K573">
        <f>VLOOKUP(I573,Key!$A$1:$C$73,3,FALSE)</f>
        <v>-87.877936000000005</v>
      </c>
      <c r="L573" t="s">
        <v>24</v>
      </c>
      <c r="M573">
        <f>VLOOKUP(L573,Key!$A$1:$C$73,2,FALSE)</f>
        <v>43.074655999999997</v>
      </c>
      <c r="N573">
        <f>VLOOKUP(L573,Key!$A$1:$C$73,3,FALSE)</f>
        <v>-87.889011999999994</v>
      </c>
      <c r="O573">
        <v>9</v>
      </c>
      <c r="P573">
        <v>3</v>
      </c>
      <c r="Q573">
        <v>1.4</v>
      </c>
      <c r="R573">
        <v>1.3</v>
      </c>
      <c r="S573">
        <v>54</v>
      </c>
      <c r="T573">
        <f t="shared" si="72"/>
        <v>-1</v>
      </c>
      <c r="U573" s="1">
        <v>42844</v>
      </c>
      <c r="V573" s="13">
        <f t="shared" si="73"/>
        <v>42826</v>
      </c>
      <c r="W573" s="14">
        <f t="shared" si="74"/>
        <v>42844</v>
      </c>
      <c r="X573" s="1" t="str">
        <f t="shared" si="75"/>
        <v>Wednesday</v>
      </c>
      <c r="Y573" s="2">
        <v>0.73879629629629628</v>
      </c>
      <c r="Z573" s="2">
        <f t="shared" si="76"/>
        <v>0.75</v>
      </c>
      <c r="AA573">
        <f>1</f>
        <v>1</v>
      </c>
      <c r="AB573" s="1">
        <v>42844</v>
      </c>
      <c r="AC573" s="13">
        <f t="shared" si="77"/>
        <v>42826</v>
      </c>
      <c r="AD573" s="14">
        <f t="shared" si="78"/>
        <v>42844</v>
      </c>
      <c r="AE573" s="1" t="str">
        <f t="shared" si="79"/>
        <v>Wednesday</v>
      </c>
      <c r="AF573" s="2">
        <v>0.74506944444444445</v>
      </c>
      <c r="AG573" s="2">
        <f t="shared" si="80"/>
        <v>0.75</v>
      </c>
      <c r="AH573" t="s">
        <v>23</v>
      </c>
    </row>
    <row r="574" spans="1:34" x14ac:dyDescent="0.25">
      <c r="A574">
        <v>1591080</v>
      </c>
      <c r="B574" t="s">
        <v>54</v>
      </c>
      <c r="E574">
        <v>53066</v>
      </c>
      <c r="F574" t="s">
        <v>20</v>
      </c>
      <c r="G574" t="s">
        <v>55</v>
      </c>
      <c r="H574">
        <v>11126</v>
      </c>
      <c r="I574" t="s">
        <v>77</v>
      </c>
      <c r="J574">
        <f>VLOOKUP(I574,Key!$A$1:$C$73,2,FALSE)</f>
        <v>43.036900000000003</v>
      </c>
      <c r="K574">
        <f>VLOOKUP(I574,Key!$A$1:$C$73,3,FALSE)</f>
        <v>-87.89667</v>
      </c>
      <c r="L574" t="s">
        <v>77</v>
      </c>
      <c r="M574">
        <f>VLOOKUP(L574,Key!$A$1:$C$73,2,FALSE)</f>
        <v>43.036900000000003</v>
      </c>
      <c r="N574">
        <f>VLOOKUP(L574,Key!$A$1:$C$73,3,FALSE)</f>
        <v>-87.89667</v>
      </c>
      <c r="O574">
        <v>216</v>
      </c>
      <c r="P574">
        <v>6</v>
      </c>
      <c r="Q574">
        <v>18</v>
      </c>
      <c r="R574">
        <v>17.100000000000001</v>
      </c>
      <c r="S574">
        <v>720</v>
      </c>
      <c r="T574">
        <f t="shared" si="72"/>
        <v>-1</v>
      </c>
      <c r="U574" s="1">
        <v>42845</v>
      </c>
      <c r="V574" s="13">
        <f t="shared" si="73"/>
        <v>42826</v>
      </c>
      <c r="W574" s="14">
        <f t="shared" si="74"/>
        <v>42845</v>
      </c>
      <c r="X574" s="1" t="str">
        <f t="shared" si="75"/>
        <v>Thursday</v>
      </c>
      <c r="Y574" s="2">
        <v>0.48935185185185182</v>
      </c>
      <c r="Z574" s="2">
        <f t="shared" si="76"/>
        <v>0.5</v>
      </c>
      <c r="AA574">
        <f>1</f>
        <v>1</v>
      </c>
      <c r="AB574" s="1">
        <v>42845</v>
      </c>
      <c r="AC574" s="13">
        <f t="shared" si="77"/>
        <v>42826</v>
      </c>
      <c r="AD574" s="14">
        <f t="shared" si="78"/>
        <v>42845</v>
      </c>
      <c r="AE574" s="1" t="str">
        <f t="shared" si="79"/>
        <v>Thursday</v>
      </c>
      <c r="AF574" s="2">
        <v>0.63906249999999998</v>
      </c>
      <c r="AG574" s="2">
        <f t="shared" si="80"/>
        <v>0.625</v>
      </c>
      <c r="AH574" t="s">
        <v>25</v>
      </c>
    </row>
    <row r="575" spans="1:34" x14ac:dyDescent="0.25">
      <c r="A575">
        <v>1591337</v>
      </c>
      <c r="B575" t="s">
        <v>54</v>
      </c>
      <c r="E575">
        <v>53211</v>
      </c>
      <c r="F575" t="s">
        <v>20</v>
      </c>
      <c r="G575" t="s">
        <v>55</v>
      </c>
      <c r="H575">
        <v>11147</v>
      </c>
      <c r="I575" t="s">
        <v>66</v>
      </c>
      <c r="J575">
        <f>VLOOKUP(I575,Key!$A$1:$C$73,2,FALSE)</f>
        <v>43.078530000000001</v>
      </c>
      <c r="K575">
        <f>VLOOKUP(I575,Key!$A$1:$C$73,3,FALSE)</f>
        <v>-87.882620000000003</v>
      </c>
      <c r="L575" t="s">
        <v>21</v>
      </c>
      <c r="M575">
        <f>VLOOKUP(L575,Key!$A$1:$C$73,2,FALSE)</f>
        <v>43.074890000000003</v>
      </c>
      <c r="N575">
        <f>VLOOKUP(L575,Key!$A$1:$C$73,3,FALSE)</f>
        <v>-87.882810000000006</v>
      </c>
      <c r="O575">
        <v>50</v>
      </c>
      <c r="P575">
        <v>6</v>
      </c>
      <c r="Q575">
        <v>7.5</v>
      </c>
      <c r="R575">
        <v>7.1</v>
      </c>
      <c r="S575">
        <v>300</v>
      </c>
      <c r="T575">
        <f t="shared" si="72"/>
        <v>-1</v>
      </c>
      <c r="U575" s="1">
        <v>42845</v>
      </c>
      <c r="V575" s="13">
        <f t="shared" si="73"/>
        <v>42826</v>
      </c>
      <c r="W575" s="14">
        <f t="shared" si="74"/>
        <v>42845</v>
      </c>
      <c r="X575" s="1" t="str">
        <f t="shared" si="75"/>
        <v>Thursday</v>
      </c>
      <c r="Y575" s="2">
        <v>0.5940509259259259</v>
      </c>
      <c r="Z575" s="2">
        <f t="shared" si="76"/>
        <v>0.58333333333333326</v>
      </c>
      <c r="AA575">
        <f>1</f>
        <v>1</v>
      </c>
      <c r="AB575" s="1">
        <v>42845</v>
      </c>
      <c r="AC575" s="13">
        <f t="shared" si="77"/>
        <v>42826</v>
      </c>
      <c r="AD575" s="14">
        <f t="shared" si="78"/>
        <v>42845</v>
      </c>
      <c r="AE575" s="1" t="str">
        <f t="shared" si="79"/>
        <v>Thursday</v>
      </c>
      <c r="AF575" s="2">
        <v>0.62854166666666667</v>
      </c>
      <c r="AG575" s="2">
        <f t="shared" si="80"/>
        <v>0.625</v>
      </c>
      <c r="AH575" t="s">
        <v>23</v>
      </c>
    </row>
    <row r="576" spans="1:34" x14ac:dyDescent="0.25">
      <c r="A576">
        <v>1591467</v>
      </c>
      <c r="B576" t="s">
        <v>54</v>
      </c>
      <c r="E576">
        <v>49855</v>
      </c>
      <c r="F576" t="s">
        <v>20</v>
      </c>
      <c r="G576" t="s">
        <v>55</v>
      </c>
      <c r="H576">
        <v>11077</v>
      </c>
      <c r="I576" t="s">
        <v>33</v>
      </c>
      <c r="J576">
        <f>VLOOKUP(I576,Key!$A$1:$C$73,2,FALSE)</f>
        <v>43.045712999999999</v>
      </c>
      <c r="K576">
        <f>VLOOKUP(I576,Key!$A$1:$C$73,3,FALSE)</f>
        <v>-87.899756999999994</v>
      </c>
      <c r="L576" t="s">
        <v>33</v>
      </c>
      <c r="M576">
        <f>VLOOKUP(L576,Key!$A$1:$C$73,2,FALSE)</f>
        <v>43.045712999999999</v>
      </c>
      <c r="N576">
        <f>VLOOKUP(L576,Key!$A$1:$C$73,3,FALSE)</f>
        <v>-87.899756999999994</v>
      </c>
      <c r="O576">
        <v>96</v>
      </c>
      <c r="P576">
        <v>12</v>
      </c>
      <c r="Q576">
        <v>14.4</v>
      </c>
      <c r="R576">
        <v>13.7</v>
      </c>
      <c r="S576">
        <v>576</v>
      </c>
      <c r="T576">
        <f t="shared" si="72"/>
        <v>-1</v>
      </c>
      <c r="U576" s="1">
        <v>42845</v>
      </c>
      <c r="V576" s="13">
        <f t="shared" si="73"/>
        <v>42826</v>
      </c>
      <c r="W576" s="14">
        <f t="shared" si="74"/>
        <v>42845</v>
      </c>
      <c r="X576" s="1" t="str">
        <f t="shared" si="75"/>
        <v>Thursday</v>
      </c>
      <c r="Y576" s="2">
        <v>0.67453703703703705</v>
      </c>
      <c r="Z576" s="2">
        <f t="shared" si="76"/>
        <v>0.66666666666666663</v>
      </c>
      <c r="AA576">
        <f>1</f>
        <v>1</v>
      </c>
      <c r="AB576" s="1">
        <v>42845</v>
      </c>
      <c r="AC576" s="13">
        <f t="shared" si="77"/>
        <v>42826</v>
      </c>
      <c r="AD576" s="14">
        <f t="shared" si="78"/>
        <v>42845</v>
      </c>
      <c r="AE576" s="1" t="str">
        <f t="shared" si="79"/>
        <v>Thursday</v>
      </c>
      <c r="AF576" s="2">
        <v>0.74124999999999996</v>
      </c>
      <c r="AG576" s="2">
        <f t="shared" si="80"/>
        <v>0.75</v>
      </c>
      <c r="AH576" t="s">
        <v>25</v>
      </c>
    </row>
    <row r="577" spans="1:34" x14ac:dyDescent="0.25">
      <c r="A577">
        <v>1591591</v>
      </c>
      <c r="B577" t="s">
        <v>54</v>
      </c>
      <c r="E577">
        <v>6511</v>
      </c>
      <c r="F577" t="s">
        <v>20</v>
      </c>
      <c r="G577" t="s">
        <v>55</v>
      </c>
      <c r="H577">
        <v>5</v>
      </c>
      <c r="I577" t="s">
        <v>83</v>
      </c>
      <c r="J577">
        <f>VLOOKUP(I577,Key!$A$1:$C$73,2,FALSE)</f>
        <v>43.026229999999998</v>
      </c>
      <c r="K577">
        <f>VLOOKUP(I577,Key!$A$1:$C$73,3,FALSE)</f>
        <v>-87.912809999999993</v>
      </c>
      <c r="L577" t="s">
        <v>85</v>
      </c>
      <c r="M577">
        <f>VLOOKUP(L577,Key!$A$1:$C$73,2,FALSE)</f>
        <v>43.053040000000003</v>
      </c>
      <c r="N577">
        <f>VLOOKUP(L577,Key!$A$1:$C$73,3,FALSE)</f>
        <v>-87.897660000000002</v>
      </c>
      <c r="O577">
        <v>19</v>
      </c>
      <c r="P577">
        <v>3</v>
      </c>
      <c r="Q577">
        <v>2.9</v>
      </c>
      <c r="R577">
        <v>2.7</v>
      </c>
      <c r="S577">
        <v>114</v>
      </c>
      <c r="T577">
        <f t="shared" si="72"/>
        <v>-1</v>
      </c>
      <c r="U577" s="1">
        <v>42845</v>
      </c>
      <c r="V577" s="13">
        <f t="shared" si="73"/>
        <v>42826</v>
      </c>
      <c r="W577" s="14">
        <f t="shared" si="74"/>
        <v>42845</v>
      </c>
      <c r="X577" s="1" t="str">
        <f t="shared" si="75"/>
        <v>Thursday</v>
      </c>
      <c r="Y577" s="2">
        <v>0.86310185185185195</v>
      </c>
      <c r="Z577" s="2">
        <f t="shared" si="76"/>
        <v>0.875</v>
      </c>
      <c r="AA577">
        <f>1</f>
        <v>1</v>
      </c>
      <c r="AB577" s="1">
        <v>42845</v>
      </c>
      <c r="AC577" s="13">
        <f t="shared" si="77"/>
        <v>42826</v>
      </c>
      <c r="AD577" s="14">
        <f t="shared" si="78"/>
        <v>42845</v>
      </c>
      <c r="AE577" s="1" t="str">
        <f t="shared" si="79"/>
        <v>Thursday</v>
      </c>
      <c r="AF577" s="2">
        <v>0.8760648148148148</v>
      </c>
      <c r="AG577" s="2">
        <f t="shared" si="80"/>
        <v>0.875</v>
      </c>
      <c r="AH577" t="s">
        <v>23</v>
      </c>
    </row>
    <row r="578" spans="1:34" x14ac:dyDescent="0.25">
      <c r="A578">
        <v>1591828</v>
      </c>
      <c r="B578" t="s">
        <v>54</v>
      </c>
      <c r="E578">
        <v>60515</v>
      </c>
      <c r="F578" t="s">
        <v>20</v>
      </c>
      <c r="G578" t="s">
        <v>55</v>
      </c>
      <c r="H578">
        <v>993</v>
      </c>
      <c r="I578" t="s">
        <v>89</v>
      </c>
      <c r="J578">
        <f>VLOOKUP(I578,Key!$A$1:$C$73,2,FALSE)</f>
        <v>43.060155999999999</v>
      </c>
      <c r="K578">
        <f>VLOOKUP(I578,Key!$A$1:$C$73,3,FALSE)</f>
        <v>-87.881258000000003</v>
      </c>
      <c r="L578" t="s">
        <v>65</v>
      </c>
      <c r="M578">
        <f>VLOOKUP(L578,Key!$A$1:$C$73,2,FALSE)</f>
        <v>43.077359999999999</v>
      </c>
      <c r="N578">
        <f>VLOOKUP(L578,Key!$A$1:$C$73,3,FALSE)</f>
        <v>-87.880769999999998</v>
      </c>
      <c r="O578">
        <v>37</v>
      </c>
      <c r="P578">
        <v>6</v>
      </c>
      <c r="Q578">
        <v>5.6</v>
      </c>
      <c r="R578">
        <v>5.3</v>
      </c>
      <c r="S578">
        <v>222</v>
      </c>
      <c r="T578">
        <f t="shared" ref="T578:T641" si="81">-1</f>
        <v>-1</v>
      </c>
      <c r="U578" s="1">
        <v>42845</v>
      </c>
      <c r="V578" s="13">
        <f t="shared" ref="V578:V641" si="82">DATE(YEAR(U578), MONTH(U578), 1)</f>
        <v>42826</v>
      </c>
      <c r="W578" s="14">
        <f t="shared" ref="W578:W641" si="83">U578</f>
        <v>42845</v>
      </c>
      <c r="X578" s="1" t="str">
        <f t="shared" ref="X578:X641" si="84">TEXT(W578,"dddd")</f>
        <v>Thursday</v>
      </c>
      <c r="Y578" s="2">
        <v>0.98016203703703697</v>
      </c>
      <c r="Z578" s="2">
        <f t="shared" ref="Z578:Z641" si="85">MROUND(Y578, "1:00")</f>
        <v>1</v>
      </c>
      <c r="AA578">
        <f>1</f>
        <v>1</v>
      </c>
      <c r="AB578" s="1">
        <v>42846</v>
      </c>
      <c r="AC578" s="13">
        <f t="shared" ref="AC578:AC641" si="86">DATE(YEAR(AB578), MONTH(AB578), 1)</f>
        <v>42826</v>
      </c>
      <c r="AD578" s="14">
        <f t="shared" ref="AD578:AD641" si="87">AB578</f>
        <v>42846</v>
      </c>
      <c r="AE578" s="1" t="str">
        <f t="shared" ref="AE578:AE641" si="88">TEXT(AD578,"dddd")</f>
        <v>Friday</v>
      </c>
      <c r="AF578" s="2">
        <v>5.9027777777777776E-3</v>
      </c>
      <c r="AG578" s="2">
        <f t="shared" ref="AG578:AG641" si="89">MROUND(AF578, "1:00")</f>
        <v>0</v>
      </c>
      <c r="AH578" t="s">
        <v>23</v>
      </c>
    </row>
    <row r="579" spans="1:34" x14ac:dyDescent="0.25">
      <c r="A579">
        <v>1592316</v>
      </c>
      <c r="B579" t="s">
        <v>54</v>
      </c>
      <c r="E579">
        <v>53204</v>
      </c>
      <c r="F579" t="s">
        <v>20</v>
      </c>
      <c r="G579" t="s">
        <v>55</v>
      </c>
      <c r="H579">
        <v>244</v>
      </c>
      <c r="I579" t="s">
        <v>42</v>
      </c>
      <c r="J579">
        <f>VLOOKUP(I579,Key!$A$1:$C$73,2,FALSE)</f>
        <v>43.038719999999998</v>
      </c>
      <c r="K579">
        <f>VLOOKUP(I579,Key!$A$1:$C$73,3,FALSE)</f>
        <v>-87.905339999999995</v>
      </c>
      <c r="L579" t="s">
        <v>42</v>
      </c>
      <c r="M579">
        <f>VLOOKUP(L579,Key!$A$1:$C$73,2,FALSE)</f>
        <v>43.038719999999998</v>
      </c>
      <c r="N579">
        <f>VLOOKUP(L579,Key!$A$1:$C$73,3,FALSE)</f>
        <v>-87.905339999999995</v>
      </c>
      <c r="O579">
        <v>16</v>
      </c>
      <c r="P579">
        <v>3</v>
      </c>
      <c r="Q579">
        <v>2.4</v>
      </c>
      <c r="R579">
        <v>2.2999999999999998</v>
      </c>
      <c r="S579">
        <v>96</v>
      </c>
      <c r="T579">
        <f t="shared" si="81"/>
        <v>-1</v>
      </c>
      <c r="U579" s="1">
        <v>42846</v>
      </c>
      <c r="V579" s="13">
        <f t="shared" si="82"/>
        <v>42826</v>
      </c>
      <c r="W579" s="14">
        <f t="shared" si="83"/>
        <v>42846</v>
      </c>
      <c r="X579" s="1" t="str">
        <f t="shared" si="84"/>
        <v>Friday</v>
      </c>
      <c r="Y579" s="2">
        <v>0.53243055555555563</v>
      </c>
      <c r="Z579" s="2">
        <f t="shared" si="85"/>
        <v>0.54166666666666663</v>
      </c>
      <c r="AA579">
        <f>1</f>
        <v>1</v>
      </c>
      <c r="AB579" s="1">
        <v>42846</v>
      </c>
      <c r="AC579" s="13">
        <f t="shared" si="86"/>
        <v>42826</v>
      </c>
      <c r="AD579" s="14">
        <f t="shared" si="87"/>
        <v>42846</v>
      </c>
      <c r="AE579" s="1" t="str">
        <f t="shared" si="88"/>
        <v>Friday</v>
      </c>
      <c r="AF579" s="2">
        <v>0.54322916666666665</v>
      </c>
      <c r="AG579" s="2">
        <f t="shared" si="89"/>
        <v>0.54166666666666663</v>
      </c>
      <c r="AH579" t="s">
        <v>25</v>
      </c>
    </row>
    <row r="580" spans="1:34" x14ac:dyDescent="0.25">
      <c r="A580">
        <v>1592368</v>
      </c>
      <c r="B580" t="s">
        <v>54</v>
      </c>
      <c r="E580">
        <v>60056</v>
      </c>
      <c r="F580" t="s">
        <v>20</v>
      </c>
      <c r="G580" t="s">
        <v>55</v>
      </c>
      <c r="H580">
        <v>5587</v>
      </c>
      <c r="I580" t="s">
        <v>36</v>
      </c>
      <c r="J580">
        <f>VLOOKUP(I580,Key!$A$1:$C$73,2,FALSE)</f>
        <v>43.03519</v>
      </c>
      <c r="K580">
        <f>VLOOKUP(I580,Key!$A$1:$C$73,3,FALSE)</f>
        <v>-87.907390000000007</v>
      </c>
      <c r="L580" t="s">
        <v>27</v>
      </c>
      <c r="M580">
        <f>VLOOKUP(L580,Key!$A$1:$C$73,2,FALSE)</f>
        <v>43.041646999999998</v>
      </c>
      <c r="N580">
        <f>VLOOKUP(L580,Key!$A$1:$C$73,3,FALSE)</f>
        <v>-87.927257999999995</v>
      </c>
      <c r="O580">
        <v>16</v>
      </c>
      <c r="P580">
        <v>3</v>
      </c>
      <c r="Q580">
        <v>2.4</v>
      </c>
      <c r="R580">
        <v>2.2999999999999998</v>
      </c>
      <c r="S580">
        <v>96</v>
      </c>
      <c r="T580">
        <f t="shared" si="81"/>
        <v>-1</v>
      </c>
      <c r="U580" s="1">
        <v>42846</v>
      </c>
      <c r="V580" s="13">
        <f t="shared" si="82"/>
        <v>42826</v>
      </c>
      <c r="W580" s="14">
        <f t="shared" si="83"/>
        <v>42846</v>
      </c>
      <c r="X580" s="1" t="str">
        <f t="shared" si="84"/>
        <v>Friday</v>
      </c>
      <c r="Y580" s="2">
        <v>0.55339120370370376</v>
      </c>
      <c r="Z580" s="2">
        <f t="shared" si="85"/>
        <v>0.54166666666666663</v>
      </c>
      <c r="AA580">
        <f>1</f>
        <v>1</v>
      </c>
      <c r="AB580" s="1">
        <v>42846</v>
      </c>
      <c r="AC580" s="13">
        <f t="shared" si="86"/>
        <v>42826</v>
      </c>
      <c r="AD580" s="14">
        <f t="shared" si="87"/>
        <v>42846</v>
      </c>
      <c r="AE580" s="1" t="str">
        <f t="shared" si="88"/>
        <v>Friday</v>
      </c>
      <c r="AF580" s="2">
        <v>0.56398148148148153</v>
      </c>
      <c r="AG580" s="2">
        <f t="shared" si="89"/>
        <v>0.58333333333333326</v>
      </c>
      <c r="AH580" t="s">
        <v>23</v>
      </c>
    </row>
    <row r="581" spans="1:34" x14ac:dyDescent="0.25">
      <c r="A581">
        <v>1592529</v>
      </c>
      <c r="B581" t="s">
        <v>54</v>
      </c>
      <c r="E581">
        <v>49855</v>
      </c>
      <c r="F581" t="s">
        <v>20</v>
      </c>
      <c r="G581" t="s">
        <v>55</v>
      </c>
      <c r="H581">
        <v>11136</v>
      </c>
      <c r="I581" t="s">
        <v>33</v>
      </c>
      <c r="J581">
        <f>VLOOKUP(I581,Key!$A$1:$C$73,2,FALSE)</f>
        <v>43.045712999999999</v>
      </c>
      <c r="K581">
        <f>VLOOKUP(I581,Key!$A$1:$C$73,3,FALSE)</f>
        <v>-87.899756999999994</v>
      </c>
      <c r="L581" t="s">
        <v>33</v>
      </c>
      <c r="M581">
        <f>VLOOKUP(L581,Key!$A$1:$C$73,2,FALSE)</f>
        <v>43.045712999999999</v>
      </c>
      <c r="N581">
        <f>VLOOKUP(L581,Key!$A$1:$C$73,3,FALSE)</f>
        <v>-87.899756999999994</v>
      </c>
      <c r="O581">
        <v>113</v>
      </c>
      <c r="P581">
        <v>12</v>
      </c>
      <c r="Q581">
        <v>17</v>
      </c>
      <c r="R581">
        <v>16.100000000000001</v>
      </c>
      <c r="S581">
        <v>678</v>
      </c>
      <c r="T581">
        <f t="shared" si="81"/>
        <v>-1</v>
      </c>
      <c r="U581" s="1">
        <v>42846</v>
      </c>
      <c r="V581" s="13">
        <f t="shared" si="82"/>
        <v>42826</v>
      </c>
      <c r="W581" s="14">
        <f t="shared" si="83"/>
        <v>42846</v>
      </c>
      <c r="X581" s="1" t="str">
        <f t="shared" si="84"/>
        <v>Friday</v>
      </c>
      <c r="Y581" s="2">
        <v>0.62624999999999997</v>
      </c>
      <c r="Z581" s="2">
        <f t="shared" si="85"/>
        <v>0.625</v>
      </c>
      <c r="AA581">
        <f>1</f>
        <v>1</v>
      </c>
      <c r="AB581" s="1">
        <v>42846</v>
      </c>
      <c r="AC581" s="13">
        <f t="shared" si="86"/>
        <v>42826</v>
      </c>
      <c r="AD581" s="14">
        <f t="shared" si="87"/>
        <v>42846</v>
      </c>
      <c r="AE581" s="1" t="str">
        <f t="shared" si="88"/>
        <v>Friday</v>
      </c>
      <c r="AF581" s="2">
        <v>0.70420138888888895</v>
      </c>
      <c r="AG581" s="2">
        <f t="shared" si="89"/>
        <v>0.70833333333333326</v>
      </c>
      <c r="AH581" t="s">
        <v>25</v>
      </c>
    </row>
    <row r="582" spans="1:34" x14ac:dyDescent="0.25">
      <c r="A582">
        <v>1592665</v>
      </c>
      <c r="B582" t="s">
        <v>54</v>
      </c>
      <c r="E582">
        <v>53211</v>
      </c>
      <c r="F582" t="s">
        <v>20</v>
      </c>
      <c r="G582" t="s">
        <v>55</v>
      </c>
      <c r="H582">
        <v>5519</v>
      </c>
      <c r="I582" t="s">
        <v>77</v>
      </c>
      <c r="J582">
        <f>VLOOKUP(I582,Key!$A$1:$C$73,2,FALSE)</f>
        <v>43.036900000000003</v>
      </c>
      <c r="K582">
        <f>VLOOKUP(I582,Key!$A$1:$C$73,3,FALSE)</f>
        <v>-87.89667</v>
      </c>
      <c r="L582" t="s">
        <v>63</v>
      </c>
      <c r="M582">
        <f>VLOOKUP(L582,Key!$A$1:$C$73,2,FALSE)</f>
        <v>43.066893999999998</v>
      </c>
      <c r="N582">
        <f>VLOOKUP(L582,Key!$A$1:$C$73,3,FALSE)</f>
        <v>-87.877936000000005</v>
      </c>
      <c r="O582">
        <v>51</v>
      </c>
      <c r="P582">
        <v>6</v>
      </c>
      <c r="Q582">
        <v>7.7</v>
      </c>
      <c r="R582">
        <v>7.3</v>
      </c>
      <c r="S582">
        <v>306</v>
      </c>
      <c r="T582">
        <f t="shared" si="81"/>
        <v>-1</v>
      </c>
      <c r="U582" s="1">
        <v>42847</v>
      </c>
      <c r="V582" s="13">
        <f t="shared" si="82"/>
        <v>42826</v>
      </c>
      <c r="W582" s="14">
        <f t="shared" si="83"/>
        <v>42847</v>
      </c>
      <c r="X582" s="1" t="str">
        <f t="shared" si="84"/>
        <v>Saturday</v>
      </c>
      <c r="Y582" s="2">
        <v>0.69510416666666675</v>
      </c>
      <c r="Z582" s="2">
        <f t="shared" si="85"/>
        <v>0.70833333333333326</v>
      </c>
      <c r="AA582">
        <f>1</f>
        <v>1</v>
      </c>
      <c r="AB582" s="1">
        <v>42847</v>
      </c>
      <c r="AC582" s="13">
        <f t="shared" si="86"/>
        <v>42826</v>
      </c>
      <c r="AD582" s="14">
        <f t="shared" si="87"/>
        <v>42847</v>
      </c>
      <c r="AE582" s="1" t="str">
        <f t="shared" si="88"/>
        <v>Saturday</v>
      </c>
      <c r="AF582" s="2">
        <v>0.72993055555555564</v>
      </c>
      <c r="AG582" s="2">
        <f t="shared" si="89"/>
        <v>0.75</v>
      </c>
      <c r="AH582" t="s">
        <v>23</v>
      </c>
    </row>
    <row r="583" spans="1:34" x14ac:dyDescent="0.25">
      <c r="A583">
        <v>1592727</v>
      </c>
      <c r="B583" t="s">
        <v>54</v>
      </c>
      <c r="E583">
        <v>53225</v>
      </c>
      <c r="F583" t="s">
        <v>20</v>
      </c>
      <c r="G583" t="s">
        <v>55</v>
      </c>
      <c r="H583">
        <v>11123</v>
      </c>
      <c r="I583" t="s">
        <v>59</v>
      </c>
      <c r="J583">
        <f>VLOOKUP(I583,Key!$A$1:$C$73,2,FALSE)</f>
        <v>43.056539999999998</v>
      </c>
      <c r="K583">
        <f>VLOOKUP(I583,Key!$A$1:$C$73,3,FALSE)</f>
        <v>-87.914370000000005</v>
      </c>
      <c r="L583" t="s">
        <v>75</v>
      </c>
      <c r="M583">
        <f>VLOOKUP(L583,Key!$A$1:$C$73,2,FALSE)</f>
        <v>43.060296999999998</v>
      </c>
      <c r="N583">
        <f>VLOOKUP(L583,Key!$A$1:$C$73,3,FALSE)</f>
        <v>-87.913150000000002</v>
      </c>
      <c r="O583">
        <v>56</v>
      </c>
      <c r="P583">
        <v>0</v>
      </c>
      <c r="Q583">
        <v>8.4</v>
      </c>
      <c r="R583">
        <v>8</v>
      </c>
      <c r="S583">
        <v>336</v>
      </c>
      <c r="T583">
        <f t="shared" si="81"/>
        <v>-1</v>
      </c>
      <c r="U583" s="1">
        <v>42846</v>
      </c>
      <c r="V583" s="13">
        <f t="shared" si="82"/>
        <v>42826</v>
      </c>
      <c r="W583" s="14">
        <f t="shared" si="83"/>
        <v>42846</v>
      </c>
      <c r="X583" s="1" t="str">
        <f t="shared" si="84"/>
        <v>Friday</v>
      </c>
      <c r="Y583" s="2">
        <v>0.73842592592592593</v>
      </c>
      <c r="Z583" s="2">
        <f t="shared" si="85"/>
        <v>0.75</v>
      </c>
      <c r="AA583">
        <f>1</f>
        <v>1</v>
      </c>
      <c r="AB583" s="1">
        <v>42846</v>
      </c>
      <c r="AC583" s="13">
        <f t="shared" si="86"/>
        <v>42826</v>
      </c>
      <c r="AD583" s="14">
        <f t="shared" si="87"/>
        <v>42846</v>
      </c>
      <c r="AE583" s="1" t="str">
        <f t="shared" si="88"/>
        <v>Friday</v>
      </c>
      <c r="AF583" s="2">
        <v>0.77726851851851853</v>
      </c>
      <c r="AG583" s="2">
        <f t="shared" si="89"/>
        <v>0.79166666666666663</v>
      </c>
      <c r="AH583" t="s">
        <v>23</v>
      </c>
    </row>
    <row r="584" spans="1:34" x14ac:dyDescent="0.25">
      <c r="A584">
        <v>1592786</v>
      </c>
      <c r="B584" t="s">
        <v>54</v>
      </c>
      <c r="E584">
        <v>53211</v>
      </c>
      <c r="F584" t="s">
        <v>20</v>
      </c>
      <c r="G584" t="s">
        <v>55</v>
      </c>
      <c r="H584">
        <v>173</v>
      </c>
      <c r="I584" t="s">
        <v>24</v>
      </c>
      <c r="J584">
        <f>VLOOKUP(I584,Key!$A$1:$C$73,2,FALSE)</f>
        <v>43.074655999999997</v>
      </c>
      <c r="K584">
        <f>VLOOKUP(I584,Key!$A$1:$C$73,3,FALSE)</f>
        <v>-87.889011999999994</v>
      </c>
      <c r="L584" t="s">
        <v>24</v>
      </c>
      <c r="M584">
        <f>VLOOKUP(L584,Key!$A$1:$C$73,2,FALSE)</f>
        <v>43.074655999999997</v>
      </c>
      <c r="N584">
        <f>VLOOKUP(L584,Key!$A$1:$C$73,3,FALSE)</f>
        <v>-87.889011999999994</v>
      </c>
      <c r="O584">
        <v>100</v>
      </c>
      <c r="P584">
        <v>12</v>
      </c>
      <c r="Q584">
        <v>15</v>
      </c>
      <c r="R584">
        <v>14.3</v>
      </c>
      <c r="S584">
        <v>600</v>
      </c>
      <c r="T584">
        <f t="shared" si="81"/>
        <v>-1</v>
      </c>
      <c r="U584" s="1">
        <v>42847</v>
      </c>
      <c r="V584" s="13">
        <f t="shared" si="82"/>
        <v>42826</v>
      </c>
      <c r="W584" s="14">
        <f t="shared" si="83"/>
        <v>42847</v>
      </c>
      <c r="X584" s="1" t="str">
        <f t="shared" si="84"/>
        <v>Saturday</v>
      </c>
      <c r="Y584" s="2">
        <v>0.8028819444444445</v>
      </c>
      <c r="Z584" s="2">
        <f t="shared" si="85"/>
        <v>0.79166666666666663</v>
      </c>
      <c r="AA584">
        <f>1</f>
        <v>1</v>
      </c>
      <c r="AB584" s="1">
        <v>42847</v>
      </c>
      <c r="AC584" s="13">
        <f t="shared" si="86"/>
        <v>42826</v>
      </c>
      <c r="AD584" s="14">
        <f t="shared" si="87"/>
        <v>42847</v>
      </c>
      <c r="AE584" s="1" t="str">
        <f t="shared" si="88"/>
        <v>Saturday</v>
      </c>
      <c r="AF584" s="2">
        <v>0.87273148148148139</v>
      </c>
      <c r="AG584" s="2">
        <f t="shared" si="89"/>
        <v>0.875</v>
      </c>
      <c r="AH584" t="s">
        <v>25</v>
      </c>
    </row>
    <row r="585" spans="1:34" x14ac:dyDescent="0.25">
      <c r="A585">
        <v>1592787</v>
      </c>
      <c r="B585" t="s">
        <v>54</v>
      </c>
      <c r="E585">
        <v>53202</v>
      </c>
      <c r="F585" t="s">
        <v>20</v>
      </c>
      <c r="G585" t="s">
        <v>55</v>
      </c>
      <c r="H585">
        <v>5419</v>
      </c>
      <c r="I585" t="s">
        <v>22</v>
      </c>
      <c r="J585">
        <f>VLOOKUP(I585,Key!$A$1:$C$73,2,FALSE)</f>
        <v>43.058619999999998</v>
      </c>
      <c r="K585">
        <f>VLOOKUP(I585,Key!$A$1:$C$73,3,FALSE)</f>
        <v>-87.885319999999993</v>
      </c>
      <c r="L585" t="s">
        <v>52</v>
      </c>
      <c r="M585">
        <f>VLOOKUP(L585,Key!$A$1:$C$73,2,FALSE)</f>
        <v>43.042490000000001</v>
      </c>
      <c r="N585">
        <f>VLOOKUP(L585,Key!$A$1:$C$73,3,FALSE)</f>
        <v>-87.909959999999998</v>
      </c>
      <c r="O585">
        <v>106</v>
      </c>
      <c r="P585">
        <v>0</v>
      </c>
      <c r="Q585">
        <v>15.9</v>
      </c>
      <c r="R585">
        <v>15.1</v>
      </c>
      <c r="S585">
        <v>636</v>
      </c>
      <c r="T585">
        <f t="shared" si="81"/>
        <v>-1</v>
      </c>
      <c r="U585" s="1">
        <v>42847</v>
      </c>
      <c r="V585" s="13">
        <f t="shared" si="82"/>
        <v>42826</v>
      </c>
      <c r="W585" s="14">
        <f t="shared" si="83"/>
        <v>42847</v>
      </c>
      <c r="X585" s="1" t="str">
        <f t="shared" si="84"/>
        <v>Saturday</v>
      </c>
      <c r="Y585" s="2">
        <v>0.71803240740740737</v>
      </c>
      <c r="Z585" s="2">
        <f t="shared" si="85"/>
        <v>0.70833333333333326</v>
      </c>
      <c r="AA585">
        <f>1</f>
        <v>1</v>
      </c>
      <c r="AB585" s="1">
        <v>42847</v>
      </c>
      <c r="AC585" s="13">
        <f t="shared" si="86"/>
        <v>42826</v>
      </c>
      <c r="AD585" s="14">
        <f t="shared" si="87"/>
        <v>42847</v>
      </c>
      <c r="AE585" s="1" t="str">
        <f t="shared" si="88"/>
        <v>Saturday</v>
      </c>
      <c r="AF585" s="2">
        <v>0.79158564814814814</v>
      </c>
      <c r="AG585" s="2">
        <f t="shared" si="89"/>
        <v>0.79166666666666663</v>
      </c>
      <c r="AH585" t="s">
        <v>23</v>
      </c>
    </row>
    <row r="586" spans="1:34" x14ac:dyDescent="0.25">
      <c r="A586">
        <v>1593182</v>
      </c>
      <c r="B586" t="s">
        <v>54</v>
      </c>
      <c r="E586">
        <v>68763</v>
      </c>
      <c r="F586" t="s">
        <v>20</v>
      </c>
      <c r="G586" t="s">
        <v>55</v>
      </c>
      <c r="H586">
        <v>11147</v>
      </c>
      <c r="I586" t="s">
        <v>44</v>
      </c>
      <c r="J586">
        <f>VLOOKUP(I586,Key!$A$1:$C$73,2,FALSE)</f>
        <v>43.03886</v>
      </c>
      <c r="K586">
        <f>VLOOKUP(I586,Key!$A$1:$C$73,3,FALSE)</f>
        <v>-87.902720000000002</v>
      </c>
      <c r="L586" t="s">
        <v>33</v>
      </c>
      <c r="M586">
        <f>VLOOKUP(L586,Key!$A$1:$C$73,2,FALSE)</f>
        <v>43.045712999999999</v>
      </c>
      <c r="N586">
        <f>VLOOKUP(L586,Key!$A$1:$C$73,3,FALSE)</f>
        <v>-87.899756999999994</v>
      </c>
      <c r="O586">
        <v>89</v>
      </c>
      <c r="P586">
        <v>9</v>
      </c>
      <c r="Q586">
        <v>13.4</v>
      </c>
      <c r="R586">
        <v>12.7</v>
      </c>
      <c r="S586">
        <v>534</v>
      </c>
      <c r="T586">
        <f t="shared" si="81"/>
        <v>-1</v>
      </c>
      <c r="U586" s="1">
        <v>42847</v>
      </c>
      <c r="V586" s="13">
        <f t="shared" si="82"/>
        <v>42826</v>
      </c>
      <c r="W586" s="14">
        <f t="shared" si="83"/>
        <v>42847</v>
      </c>
      <c r="X586" s="1" t="str">
        <f t="shared" si="84"/>
        <v>Saturday</v>
      </c>
      <c r="Y586" s="2">
        <v>0.32821759259259259</v>
      </c>
      <c r="Z586" s="2">
        <f t="shared" si="85"/>
        <v>0.33333333333333331</v>
      </c>
      <c r="AA586">
        <f>1</f>
        <v>1</v>
      </c>
      <c r="AB586" s="1">
        <v>42847</v>
      </c>
      <c r="AC586" s="13">
        <f t="shared" si="86"/>
        <v>42826</v>
      </c>
      <c r="AD586" s="14">
        <f t="shared" si="87"/>
        <v>42847</v>
      </c>
      <c r="AE586" s="1" t="str">
        <f t="shared" si="88"/>
        <v>Saturday</v>
      </c>
      <c r="AF586" s="2">
        <v>0.38998842592592592</v>
      </c>
      <c r="AG586" s="2">
        <f t="shared" si="89"/>
        <v>0.375</v>
      </c>
      <c r="AH586" t="s">
        <v>23</v>
      </c>
    </row>
    <row r="587" spans="1:34" x14ac:dyDescent="0.25">
      <c r="A587">
        <v>1593220</v>
      </c>
      <c r="B587" t="s">
        <v>54</v>
      </c>
      <c r="E587">
        <v>64114</v>
      </c>
      <c r="F587" t="s">
        <v>20</v>
      </c>
      <c r="G587" t="s">
        <v>55</v>
      </c>
      <c r="H587">
        <v>5585</v>
      </c>
      <c r="I587" t="s">
        <v>38</v>
      </c>
      <c r="J587">
        <f>VLOOKUP(I587,Key!$A$1:$C$73,2,FALSE)</f>
        <v>43.038649999999997</v>
      </c>
      <c r="K587">
        <f>VLOOKUP(I587,Key!$A$1:$C$73,3,FALSE)</f>
        <v>-87.921930000000003</v>
      </c>
      <c r="L587" t="s">
        <v>28</v>
      </c>
      <c r="M587">
        <f>VLOOKUP(L587,Key!$A$1:$C$73,2,FALSE)</f>
        <v>43.038580000000003</v>
      </c>
      <c r="N587">
        <f>VLOOKUP(L587,Key!$A$1:$C$73,3,FALSE)</f>
        <v>-87.90934</v>
      </c>
      <c r="O587">
        <v>35</v>
      </c>
      <c r="P587">
        <v>6</v>
      </c>
      <c r="Q587">
        <v>5.3</v>
      </c>
      <c r="R587">
        <v>5</v>
      </c>
      <c r="S587">
        <v>210</v>
      </c>
      <c r="T587">
        <f t="shared" si="81"/>
        <v>-1</v>
      </c>
      <c r="U587" s="1">
        <v>42847</v>
      </c>
      <c r="V587" s="13">
        <f t="shared" si="82"/>
        <v>42826</v>
      </c>
      <c r="W587" s="14">
        <f t="shared" si="83"/>
        <v>42847</v>
      </c>
      <c r="X587" s="1" t="str">
        <f t="shared" si="84"/>
        <v>Saturday</v>
      </c>
      <c r="Y587" s="2">
        <v>0.36807870370370371</v>
      </c>
      <c r="Z587" s="2">
        <f t="shared" si="85"/>
        <v>0.375</v>
      </c>
      <c r="AA587">
        <f>1</f>
        <v>1</v>
      </c>
      <c r="AB587" s="1">
        <v>42847</v>
      </c>
      <c r="AC587" s="13">
        <f t="shared" si="86"/>
        <v>42826</v>
      </c>
      <c r="AD587" s="14">
        <f t="shared" si="87"/>
        <v>42847</v>
      </c>
      <c r="AE587" s="1" t="str">
        <f t="shared" si="88"/>
        <v>Saturday</v>
      </c>
      <c r="AF587" s="2">
        <v>0.39292824074074079</v>
      </c>
      <c r="AG587" s="2">
        <f t="shared" si="89"/>
        <v>0.375</v>
      </c>
      <c r="AH587" t="s">
        <v>23</v>
      </c>
    </row>
    <row r="588" spans="1:34" x14ac:dyDescent="0.25">
      <c r="A588">
        <v>1593220</v>
      </c>
      <c r="B588" t="s">
        <v>54</v>
      </c>
      <c r="E588">
        <v>64114</v>
      </c>
      <c r="F588" t="s">
        <v>20</v>
      </c>
      <c r="G588" t="s">
        <v>55</v>
      </c>
      <c r="H588">
        <v>5454</v>
      </c>
      <c r="I588" t="s">
        <v>42</v>
      </c>
      <c r="J588">
        <f>VLOOKUP(I588,Key!$A$1:$C$73,2,FALSE)</f>
        <v>43.038719999999998</v>
      </c>
      <c r="K588">
        <f>VLOOKUP(I588,Key!$A$1:$C$73,3,FALSE)</f>
        <v>-87.905339999999995</v>
      </c>
      <c r="L588" t="s">
        <v>36</v>
      </c>
      <c r="M588">
        <f>VLOOKUP(L588,Key!$A$1:$C$73,2,FALSE)</f>
        <v>43.03519</v>
      </c>
      <c r="N588">
        <f>VLOOKUP(L588,Key!$A$1:$C$73,3,FALSE)</f>
        <v>-87.907390000000007</v>
      </c>
      <c r="O588">
        <v>7</v>
      </c>
      <c r="P588">
        <v>3</v>
      </c>
      <c r="Q588">
        <v>1.1000000000000001</v>
      </c>
      <c r="R588">
        <v>1</v>
      </c>
      <c r="S588">
        <v>42</v>
      </c>
      <c r="T588">
        <f t="shared" si="81"/>
        <v>-1</v>
      </c>
      <c r="U588" s="1">
        <v>42847</v>
      </c>
      <c r="V588" s="13">
        <f t="shared" si="82"/>
        <v>42826</v>
      </c>
      <c r="W588" s="14">
        <f t="shared" si="83"/>
        <v>42847</v>
      </c>
      <c r="X588" s="1" t="str">
        <f t="shared" si="84"/>
        <v>Saturday</v>
      </c>
      <c r="Y588" s="2">
        <v>0.49098379629629635</v>
      </c>
      <c r="Z588" s="2">
        <f t="shared" si="85"/>
        <v>0.5</v>
      </c>
      <c r="AA588">
        <f>1</f>
        <v>1</v>
      </c>
      <c r="AB588" s="1">
        <v>42847</v>
      </c>
      <c r="AC588" s="13">
        <f t="shared" si="86"/>
        <v>42826</v>
      </c>
      <c r="AD588" s="14">
        <f t="shared" si="87"/>
        <v>42847</v>
      </c>
      <c r="AE588" s="1" t="str">
        <f t="shared" si="88"/>
        <v>Saturday</v>
      </c>
      <c r="AF588" s="2">
        <v>0.49613425925925925</v>
      </c>
      <c r="AG588" s="2">
        <f t="shared" si="89"/>
        <v>0.5</v>
      </c>
      <c r="AH588" t="s">
        <v>23</v>
      </c>
    </row>
    <row r="589" spans="1:34" x14ac:dyDescent="0.25">
      <c r="A589">
        <v>1593238</v>
      </c>
      <c r="B589" t="s">
        <v>54</v>
      </c>
      <c r="E589">
        <v>53212</v>
      </c>
      <c r="F589" t="s">
        <v>20</v>
      </c>
      <c r="G589" t="s">
        <v>55</v>
      </c>
      <c r="H589">
        <v>11117</v>
      </c>
      <c r="I589" t="s">
        <v>70</v>
      </c>
      <c r="J589">
        <f>VLOOKUP(I589,Key!$A$1:$C$73,2,FALSE)</f>
        <v>43.052630000000001</v>
      </c>
      <c r="K589">
        <f>VLOOKUP(I589,Key!$A$1:$C$73,3,FALSE)</f>
        <v>-88.016319999999993</v>
      </c>
      <c r="L589" t="s">
        <v>71</v>
      </c>
      <c r="M589">
        <f>VLOOKUP(L589,Key!$A$1:$C$73,2,FALSE)</f>
        <v>43.060079999999999</v>
      </c>
      <c r="N589">
        <f>VLOOKUP(L589,Key!$A$1:$C$73,3,FALSE)</f>
        <v>-88.027349999999998</v>
      </c>
      <c r="O589">
        <v>12</v>
      </c>
      <c r="P589">
        <v>3</v>
      </c>
      <c r="Q589">
        <v>1.8</v>
      </c>
      <c r="R589">
        <v>1.7</v>
      </c>
      <c r="S589">
        <v>72</v>
      </c>
      <c r="T589">
        <f t="shared" si="81"/>
        <v>-1</v>
      </c>
      <c r="U589" s="1">
        <v>42847</v>
      </c>
      <c r="V589" s="13">
        <f t="shared" si="82"/>
        <v>42826</v>
      </c>
      <c r="W589" s="14">
        <f t="shared" si="83"/>
        <v>42847</v>
      </c>
      <c r="X589" s="1" t="str">
        <f t="shared" si="84"/>
        <v>Saturday</v>
      </c>
      <c r="Y589" s="2">
        <v>0.38500000000000001</v>
      </c>
      <c r="Z589" s="2">
        <f t="shared" si="85"/>
        <v>0.375</v>
      </c>
      <c r="AA589">
        <f>1</f>
        <v>1</v>
      </c>
      <c r="AB589" s="1">
        <v>42847</v>
      </c>
      <c r="AC589" s="13">
        <f t="shared" si="86"/>
        <v>42826</v>
      </c>
      <c r="AD589" s="14">
        <f t="shared" si="87"/>
        <v>42847</v>
      </c>
      <c r="AE589" s="1" t="str">
        <f t="shared" si="88"/>
        <v>Saturday</v>
      </c>
      <c r="AF589" s="2">
        <v>0.39349537037037036</v>
      </c>
      <c r="AG589" s="2">
        <f t="shared" si="89"/>
        <v>0.375</v>
      </c>
      <c r="AH589" t="s">
        <v>23</v>
      </c>
    </row>
    <row r="590" spans="1:34" x14ac:dyDescent="0.25">
      <c r="A590">
        <v>1593575</v>
      </c>
      <c r="B590" t="s">
        <v>54</v>
      </c>
      <c r="E590">
        <v>53202</v>
      </c>
      <c r="F590" t="s">
        <v>20</v>
      </c>
      <c r="G590" t="s">
        <v>55</v>
      </c>
      <c r="H590">
        <v>5470</v>
      </c>
      <c r="I590" t="s">
        <v>53</v>
      </c>
      <c r="J590">
        <f>VLOOKUP(I590,Key!$A$1:$C$73,2,FALSE)</f>
        <v>43.04824</v>
      </c>
      <c r="K590">
        <f>VLOOKUP(I590,Key!$A$1:$C$73,3,FALSE)</f>
        <v>-87.904970000000006</v>
      </c>
      <c r="L590" t="s">
        <v>22</v>
      </c>
      <c r="M590">
        <f>VLOOKUP(L590,Key!$A$1:$C$73,2,FALSE)</f>
        <v>43.058619999999998</v>
      </c>
      <c r="N590">
        <f>VLOOKUP(L590,Key!$A$1:$C$73,3,FALSE)</f>
        <v>-87.885319999999993</v>
      </c>
      <c r="O590">
        <v>69</v>
      </c>
      <c r="P590">
        <v>9</v>
      </c>
      <c r="Q590">
        <v>10.4</v>
      </c>
      <c r="R590">
        <v>9.8000000000000007</v>
      </c>
      <c r="S590">
        <v>414</v>
      </c>
      <c r="T590">
        <f t="shared" si="81"/>
        <v>-1</v>
      </c>
      <c r="U590" s="1">
        <v>42847</v>
      </c>
      <c r="V590" s="13">
        <f t="shared" si="82"/>
        <v>42826</v>
      </c>
      <c r="W590" s="14">
        <f t="shared" si="83"/>
        <v>42847</v>
      </c>
      <c r="X590" s="1" t="str">
        <f t="shared" si="84"/>
        <v>Saturday</v>
      </c>
      <c r="Y590" s="2">
        <v>0.49465277777777777</v>
      </c>
      <c r="Z590" s="2">
        <f t="shared" si="85"/>
        <v>0.5</v>
      </c>
      <c r="AA590">
        <f>1</f>
        <v>1</v>
      </c>
      <c r="AB590" s="1">
        <v>42847</v>
      </c>
      <c r="AC590" s="13">
        <f t="shared" si="86"/>
        <v>42826</v>
      </c>
      <c r="AD590" s="14">
        <f t="shared" si="87"/>
        <v>42847</v>
      </c>
      <c r="AE590" s="1" t="str">
        <f t="shared" si="88"/>
        <v>Saturday</v>
      </c>
      <c r="AF590" s="2">
        <v>0.54275462962962961</v>
      </c>
      <c r="AG590" s="2">
        <f t="shared" si="89"/>
        <v>0.54166666666666663</v>
      </c>
      <c r="AH590" t="s">
        <v>23</v>
      </c>
    </row>
    <row r="591" spans="1:34" x14ac:dyDescent="0.25">
      <c r="A591">
        <v>1593719</v>
      </c>
      <c r="B591" t="s">
        <v>54</v>
      </c>
      <c r="E591">
        <v>14618</v>
      </c>
      <c r="F591" t="s">
        <v>20</v>
      </c>
      <c r="G591" t="s">
        <v>55</v>
      </c>
      <c r="H591">
        <v>188</v>
      </c>
      <c r="I591" t="s">
        <v>77</v>
      </c>
      <c r="J591">
        <f>VLOOKUP(I591,Key!$A$1:$C$73,2,FALSE)</f>
        <v>43.036900000000003</v>
      </c>
      <c r="K591">
        <f>VLOOKUP(I591,Key!$A$1:$C$73,3,FALSE)</f>
        <v>-87.89667</v>
      </c>
      <c r="L591" t="s">
        <v>77</v>
      </c>
      <c r="M591">
        <f>VLOOKUP(L591,Key!$A$1:$C$73,2,FALSE)</f>
        <v>43.036900000000003</v>
      </c>
      <c r="N591">
        <f>VLOOKUP(L591,Key!$A$1:$C$73,3,FALSE)</f>
        <v>-87.89667</v>
      </c>
      <c r="O591">
        <v>54</v>
      </c>
      <c r="P591">
        <v>6</v>
      </c>
      <c r="Q591">
        <v>8.1</v>
      </c>
      <c r="R591">
        <v>7.7</v>
      </c>
      <c r="S591">
        <v>324</v>
      </c>
      <c r="T591">
        <f t="shared" si="81"/>
        <v>-1</v>
      </c>
      <c r="U591" s="1">
        <v>42847</v>
      </c>
      <c r="V591" s="13">
        <f t="shared" si="82"/>
        <v>42826</v>
      </c>
      <c r="W591" s="14">
        <f t="shared" si="83"/>
        <v>42847</v>
      </c>
      <c r="X591" s="1" t="str">
        <f t="shared" si="84"/>
        <v>Saturday</v>
      </c>
      <c r="Y591" s="2">
        <v>0.52667824074074077</v>
      </c>
      <c r="Z591" s="2">
        <f t="shared" si="85"/>
        <v>0.54166666666666663</v>
      </c>
      <c r="AA591">
        <f>1</f>
        <v>1</v>
      </c>
      <c r="AB591" s="1">
        <v>42847</v>
      </c>
      <c r="AC591" s="13">
        <f t="shared" si="86"/>
        <v>42826</v>
      </c>
      <c r="AD591" s="14">
        <f t="shared" si="87"/>
        <v>42847</v>
      </c>
      <c r="AE591" s="1" t="str">
        <f t="shared" si="88"/>
        <v>Saturday</v>
      </c>
      <c r="AF591" s="2">
        <v>0.56456018518518525</v>
      </c>
      <c r="AG591" s="2">
        <f t="shared" si="89"/>
        <v>0.58333333333333326</v>
      </c>
      <c r="AH591" t="s">
        <v>25</v>
      </c>
    </row>
    <row r="592" spans="1:34" x14ac:dyDescent="0.25">
      <c r="A592">
        <v>1593784</v>
      </c>
      <c r="B592" t="s">
        <v>54</v>
      </c>
      <c r="E592">
        <v>53014</v>
      </c>
      <c r="F592" t="s">
        <v>20</v>
      </c>
      <c r="G592" t="s">
        <v>55</v>
      </c>
      <c r="H592">
        <v>37</v>
      </c>
      <c r="I592" t="s">
        <v>77</v>
      </c>
      <c r="J592">
        <f>VLOOKUP(I592,Key!$A$1:$C$73,2,FALSE)</f>
        <v>43.036900000000003</v>
      </c>
      <c r="K592">
        <f>VLOOKUP(I592,Key!$A$1:$C$73,3,FALSE)</f>
        <v>-87.89667</v>
      </c>
      <c r="L592" t="s">
        <v>77</v>
      </c>
      <c r="M592">
        <f>VLOOKUP(L592,Key!$A$1:$C$73,2,FALSE)</f>
        <v>43.036900000000003</v>
      </c>
      <c r="N592">
        <f>VLOOKUP(L592,Key!$A$1:$C$73,3,FALSE)</f>
        <v>-87.89667</v>
      </c>
      <c r="O592">
        <v>75</v>
      </c>
      <c r="P592">
        <v>9</v>
      </c>
      <c r="Q592">
        <v>11.3</v>
      </c>
      <c r="R592">
        <v>10.7</v>
      </c>
      <c r="S592">
        <v>450</v>
      </c>
      <c r="T592">
        <f t="shared" si="81"/>
        <v>-1</v>
      </c>
      <c r="U592" s="1">
        <v>42847</v>
      </c>
      <c r="V592" s="13">
        <f t="shared" si="82"/>
        <v>42826</v>
      </c>
      <c r="W592" s="14">
        <f t="shared" si="83"/>
        <v>42847</v>
      </c>
      <c r="X592" s="1" t="str">
        <f t="shared" si="84"/>
        <v>Saturday</v>
      </c>
      <c r="Y592" s="2">
        <v>0.53960648148148149</v>
      </c>
      <c r="Z592" s="2">
        <f t="shared" si="85"/>
        <v>0.54166666666666663</v>
      </c>
      <c r="AA592">
        <f>1</f>
        <v>1</v>
      </c>
      <c r="AB592" s="1">
        <v>42847</v>
      </c>
      <c r="AC592" s="13">
        <f t="shared" si="86"/>
        <v>42826</v>
      </c>
      <c r="AD592" s="14">
        <f t="shared" si="87"/>
        <v>42847</v>
      </c>
      <c r="AE592" s="1" t="str">
        <f t="shared" si="88"/>
        <v>Saturday</v>
      </c>
      <c r="AF592" s="2">
        <v>0.59209490740740744</v>
      </c>
      <c r="AG592" s="2">
        <f t="shared" si="89"/>
        <v>0.58333333333333326</v>
      </c>
      <c r="AH592" t="s">
        <v>25</v>
      </c>
    </row>
    <row r="593" spans="1:34" x14ac:dyDescent="0.25">
      <c r="A593">
        <v>1593816</v>
      </c>
      <c r="B593" t="s">
        <v>54</v>
      </c>
      <c r="E593">
        <v>3801</v>
      </c>
      <c r="F593" t="s">
        <v>20</v>
      </c>
      <c r="G593" t="s">
        <v>55</v>
      </c>
      <c r="H593">
        <v>189</v>
      </c>
      <c r="I593" t="s">
        <v>74</v>
      </c>
      <c r="J593">
        <f>VLOOKUP(I593,Key!$A$1:$C$73,2,FALSE)</f>
        <v>43.05536</v>
      </c>
      <c r="K593">
        <f>VLOOKUP(I593,Key!$A$1:$C$73,3,FALSE)</f>
        <v>-87.90504</v>
      </c>
      <c r="L593" t="s">
        <v>77</v>
      </c>
      <c r="M593">
        <f>VLOOKUP(L593,Key!$A$1:$C$73,2,FALSE)</f>
        <v>43.036900000000003</v>
      </c>
      <c r="N593">
        <f>VLOOKUP(L593,Key!$A$1:$C$73,3,FALSE)</f>
        <v>-87.89667</v>
      </c>
      <c r="O593">
        <v>24</v>
      </c>
      <c r="P593">
        <v>3</v>
      </c>
      <c r="Q593">
        <v>3.6</v>
      </c>
      <c r="R593">
        <v>3.4</v>
      </c>
      <c r="S593">
        <v>144</v>
      </c>
      <c r="T593">
        <f t="shared" si="81"/>
        <v>-1</v>
      </c>
      <c r="U593" s="1">
        <v>42847</v>
      </c>
      <c r="V593" s="13">
        <f t="shared" si="82"/>
        <v>42826</v>
      </c>
      <c r="W593" s="14">
        <f t="shared" si="83"/>
        <v>42847</v>
      </c>
      <c r="X593" s="1" t="str">
        <f t="shared" si="84"/>
        <v>Saturday</v>
      </c>
      <c r="Y593" s="2">
        <v>0.54366898148148146</v>
      </c>
      <c r="Z593" s="2">
        <f t="shared" si="85"/>
        <v>0.54166666666666663</v>
      </c>
      <c r="AA593">
        <f>1</f>
        <v>1</v>
      </c>
      <c r="AB593" s="1">
        <v>42847</v>
      </c>
      <c r="AC593" s="13">
        <f t="shared" si="86"/>
        <v>42826</v>
      </c>
      <c r="AD593" s="14">
        <f t="shared" si="87"/>
        <v>42847</v>
      </c>
      <c r="AE593" s="1" t="str">
        <f t="shared" si="88"/>
        <v>Saturday</v>
      </c>
      <c r="AF593" s="2">
        <v>0.56019675925925927</v>
      </c>
      <c r="AG593" s="2">
        <f t="shared" si="89"/>
        <v>0.54166666666666663</v>
      </c>
      <c r="AH593" t="s">
        <v>23</v>
      </c>
    </row>
    <row r="594" spans="1:34" x14ac:dyDescent="0.25">
      <c r="A594">
        <v>1593820</v>
      </c>
      <c r="B594" t="s">
        <v>54</v>
      </c>
      <c r="E594">
        <v>53233</v>
      </c>
      <c r="F594" t="s">
        <v>20</v>
      </c>
      <c r="G594" t="s">
        <v>55</v>
      </c>
      <c r="H594">
        <v>202</v>
      </c>
      <c r="I594" t="s">
        <v>82</v>
      </c>
      <c r="J594">
        <f>VLOOKUP(I594,Key!$A$1:$C$73,2,FALSE)</f>
        <v>43.040349999999997</v>
      </c>
      <c r="K594">
        <f>VLOOKUP(I594,Key!$A$1:$C$73,3,FALSE)</f>
        <v>-87.920760000000001</v>
      </c>
      <c r="L594" t="s">
        <v>81</v>
      </c>
      <c r="M594">
        <f>VLOOKUP(L594,Key!$A$1:$C$73,2,FALSE)</f>
        <v>43.058010000000003</v>
      </c>
      <c r="N594">
        <f>VLOOKUP(L594,Key!$A$1:$C$73,3,FALSE)</f>
        <v>-87.877300000000005</v>
      </c>
      <c r="O594">
        <v>28</v>
      </c>
      <c r="P594">
        <v>3</v>
      </c>
      <c r="Q594">
        <v>4.2</v>
      </c>
      <c r="R594">
        <v>4</v>
      </c>
      <c r="S594">
        <v>168</v>
      </c>
      <c r="T594">
        <f t="shared" si="81"/>
        <v>-1</v>
      </c>
      <c r="U594" s="1">
        <v>42847</v>
      </c>
      <c r="V594" s="13">
        <f t="shared" si="82"/>
        <v>42826</v>
      </c>
      <c r="W594" s="14">
        <f t="shared" si="83"/>
        <v>42847</v>
      </c>
      <c r="X594" s="1" t="str">
        <f t="shared" si="84"/>
        <v>Saturday</v>
      </c>
      <c r="Y594" s="2">
        <v>0.54422453703703699</v>
      </c>
      <c r="Z594" s="2">
        <f t="shared" si="85"/>
        <v>0.54166666666666663</v>
      </c>
      <c r="AA594">
        <f>1</f>
        <v>1</v>
      </c>
      <c r="AB594" s="1">
        <v>42847</v>
      </c>
      <c r="AC594" s="13">
        <f t="shared" si="86"/>
        <v>42826</v>
      </c>
      <c r="AD594" s="14">
        <f t="shared" si="87"/>
        <v>42847</v>
      </c>
      <c r="AE594" s="1" t="str">
        <f t="shared" si="88"/>
        <v>Saturday</v>
      </c>
      <c r="AF594" s="2">
        <v>0.56333333333333335</v>
      </c>
      <c r="AG594" s="2">
        <f t="shared" si="89"/>
        <v>0.58333333333333326</v>
      </c>
      <c r="AH594" t="s">
        <v>23</v>
      </c>
    </row>
    <row r="595" spans="1:34" x14ac:dyDescent="0.25">
      <c r="A595">
        <v>1593826</v>
      </c>
      <c r="B595" t="s">
        <v>54</v>
      </c>
      <c r="E595">
        <v>55001</v>
      </c>
      <c r="F595" t="s">
        <v>20</v>
      </c>
      <c r="G595" t="s">
        <v>55</v>
      </c>
      <c r="H595">
        <v>5431</v>
      </c>
      <c r="I595" t="s">
        <v>84</v>
      </c>
      <c r="J595">
        <f>VLOOKUP(I595,Key!$A$1:$C$73,2,FALSE)</f>
        <v>43.040154000000001</v>
      </c>
      <c r="K595">
        <f>VLOOKUP(I595,Key!$A$1:$C$73,3,FALSE)</f>
        <v>-87.932113000000001</v>
      </c>
      <c r="L595" t="s">
        <v>28</v>
      </c>
      <c r="M595">
        <f>VLOOKUP(L595,Key!$A$1:$C$73,2,FALSE)</f>
        <v>43.038580000000003</v>
      </c>
      <c r="N595">
        <f>VLOOKUP(L595,Key!$A$1:$C$73,3,FALSE)</f>
        <v>-87.90934</v>
      </c>
      <c r="O595">
        <v>24</v>
      </c>
      <c r="P595">
        <v>3</v>
      </c>
      <c r="Q595">
        <v>3.6</v>
      </c>
      <c r="R595">
        <v>3.4</v>
      </c>
      <c r="S595">
        <v>144</v>
      </c>
      <c r="T595">
        <f t="shared" si="81"/>
        <v>-1</v>
      </c>
      <c r="U595" s="1">
        <v>42847</v>
      </c>
      <c r="V595" s="13">
        <f t="shared" si="82"/>
        <v>42826</v>
      </c>
      <c r="W595" s="14">
        <f t="shared" si="83"/>
        <v>42847</v>
      </c>
      <c r="X595" s="1" t="str">
        <f t="shared" si="84"/>
        <v>Saturday</v>
      </c>
      <c r="Y595" s="2">
        <v>0.54651620370370368</v>
      </c>
      <c r="Z595" s="2">
        <f t="shared" si="85"/>
        <v>0.54166666666666663</v>
      </c>
      <c r="AA595">
        <f>1</f>
        <v>1</v>
      </c>
      <c r="AB595" s="1">
        <v>42847</v>
      </c>
      <c r="AC595" s="13">
        <f t="shared" si="86"/>
        <v>42826</v>
      </c>
      <c r="AD595" s="14">
        <f t="shared" si="87"/>
        <v>42847</v>
      </c>
      <c r="AE595" s="1" t="str">
        <f t="shared" si="88"/>
        <v>Saturday</v>
      </c>
      <c r="AF595" s="2">
        <v>0.56267361111111114</v>
      </c>
      <c r="AG595" s="2">
        <f t="shared" si="89"/>
        <v>0.58333333333333326</v>
      </c>
      <c r="AH595" t="s">
        <v>23</v>
      </c>
    </row>
    <row r="596" spans="1:34" x14ac:dyDescent="0.25">
      <c r="A596">
        <v>1593888</v>
      </c>
      <c r="B596" t="s">
        <v>54</v>
      </c>
      <c r="E596">
        <v>53204</v>
      </c>
      <c r="F596" t="s">
        <v>20</v>
      </c>
      <c r="G596" t="s">
        <v>55</v>
      </c>
      <c r="H596">
        <v>11047</v>
      </c>
      <c r="I596" t="s">
        <v>57</v>
      </c>
      <c r="J596">
        <f>VLOOKUP(I596,Key!$A$1:$C$73,2,FALSE)</f>
        <v>43.03913</v>
      </c>
      <c r="K596">
        <f>VLOOKUP(I596,Key!$A$1:$C$73,3,FALSE)</f>
        <v>-87.916150000000002</v>
      </c>
      <c r="L596" t="s">
        <v>57</v>
      </c>
      <c r="M596">
        <f>VLOOKUP(L596,Key!$A$1:$C$73,2,FALSE)</f>
        <v>43.03913</v>
      </c>
      <c r="N596">
        <f>VLOOKUP(L596,Key!$A$1:$C$73,3,FALSE)</f>
        <v>-87.916150000000002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f t="shared" si="81"/>
        <v>-1</v>
      </c>
      <c r="U596" s="1">
        <v>42852</v>
      </c>
      <c r="V596" s="13">
        <f t="shared" si="82"/>
        <v>42826</v>
      </c>
      <c r="W596" s="14">
        <f t="shared" si="83"/>
        <v>42852</v>
      </c>
      <c r="X596" s="1" t="str">
        <f t="shared" si="84"/>
        <v>Thursday</v>
      </c>
      <c r="Y596" s="2">
        <v>0.8800810185185185</v>
      </c>
      <c r="Z596" s="2">
        <f t="shared" si="85"/>
        <v>0.875</v>
      </c>
      <c r="AA596">
        <f>1</f>
        <v>1</v>
      </c>
      <c r="AB596" s="1">
        <v>42852</v>
      </c>
      <c r="AC596" s="13">
        <f t="shared" si="86"/>
        <v>42826</v>
      </c>
      <c r="AD596" s="14">
        <f t="shared" si="87"/>
        <v>42852</v>
      </c>
      <c r="AE596" s="1" t="str">
        <f t="shared" si="88"/>
        <v>Thursday</v>
      </c>
      <c r="AF596" s="2">
        <v>0.8800810185185185</v>
      </c>
      <c r="AG596" s="2">
        <f t="shared" si="89"/>
        <v>0.875</v>
      </c>
      <c r="AH596" t="s">
        <v>25</v>
      </c>
    </row>
    <row r="597" spans="1:34" x14ac:dyDescent="0.25">
      <c r="A597">
        <v>1593894</v>
      </c>
      <c r="B597" t="s">
        <v>54</v>
      </c>
      <c r="E597">
        <v>14472</v>
      </c>
      <c r="F597" t="s">
        <v>20</v>
      </c>
      <c r="G597" t="s">
        <v>55</v>
      </c>
      <c r="H597">
        <v>5586</v>
      </c>
      <c r="I597" t="s">
        <v>77</v>
      </c>
      <c r="J597">
        <f>VLOOKUP(I597,Key!$A$1:$C$73,2,FALSE)</f>
        <v>43.036900000000003</v>
      </c>
      <c r="K597">
        <f>VLOOKUP(I597,Key!$A$1:$C$73,3,FALSE)</f>
        <v>-87.89667</v>
      </c>
      <c r="L597" t="s">
        <v>62</v>
      </c>
      <c r="M597">
        <f>VLOOKUP(L597,Key!$A$1:$C$73,2,FALSE)</f>
        <v>43.052460000000004</v>
      </c>
      <c r="N597">
        <f>VLOOKUP(L597,Key!$A$1:$C$73,3,FALSE)</f>
        <v>-87.891000000000005</v>
      </c>
      <c r="O597">
        <v>41</v>
      </c>
      <c r="P597">
        <v>6</v>
      </c>
      <c r="Q597">
        <v>6.2</v>
      </c>
      <c r="R597">
        <v>5.8</v>
      </c>
      <c r="S597">
        <v>246</v>
      </c>
      <c r="T597">
        <f t="shared" si="81"/>
        <v>-1</v>
      </c>
      <c r="U597" s="1">
        <v>42847</v>
      </c>
      <c r="V597" s="13">
        <f t="shared" si="82"/>
        <v>42826</v>
      </c>
      <c r="W597" s="14">
        <f t="shared" si="83"/>
        <v>42847</v>
      </c>
      <c r="X597" s="1" t="str">
        <f t="shared" si="84"/>
        <v>Saturday</v>
      </c>
      <c r="Y597" s="2">
        <v>0.56236111111111109</v>
      </c>
      <c r="Z597" s="2">
        <f t="shared" si="85"/>
        <v>0.54166666666666663</v>
      </c>
      <c r="AA597">
        <f>1</f>
        <v>1</v>
      </c>
      <c r="AB597" s="1">
        <v>42847</v>
      </c>
      <c r="AC597" s="13">
        <f t="shared" si="86"/>
        <v>42826</v>
      </c>
      <c r="AD597" s="14">
        <f t="shared" si="87"/>
        <v>42847</v>
      </c>
      <c r="AE597" s="1" t="str">
        <f t="shared" si="88"/>
        <v>Saturday</v>
      </c>
      <c r="AF597" s="2">
        <v>0.59079861111111109</v>
      </c>
      <c r="AG597" s="2">
        <f t="shared" si="89"/>
        <v>0.58333333333333326</v>
      </c>
      <c r="AH597" t="s">
        <v>23</v>
      </c>
    </row>
    <row r="598" spans="1:34" x14ac:dyDescent="0.25">
      <c r="A598">
        <v>1593948</v>
      </c>
      <c r="B598" t="s">
        <v>54</v>
      </c>
      <c r="E598">
        <v>53202</v>
      </c>
      <c r="F598" t="s">
        <v>20</v>
      </c>
      <c r="G598" t="s">
        <v>55</v>
      </c>
      <c r="H598">
        <v>244</v>
      </c>
      <c r="I598" t="s">
        <v>85</v>
      </c>
      <c r="J598">
        <f>VLOOKUP(I598,Key!$A$1:$C$73,2,FALSE)</f>
        <v>43.053040000000003</v>
      </c>
      <c r="K598">
        <f>VLOOKUP(I598,Key!$A$1:$C$73,3,FALSE)</f>
        <v>-87.897660000000002</v>
      </c>
      <c r="L598" t="s">
        <v>85</v>
      </c>
      <c r="M598">
        <f>VLOOKUP(L598,Key!$A$1:$C$73,2,FALSE)</f>
        <v>43.053040000000003</v>
      </c>
      <c r="N598">
        <f>VLOOKUP(L598,Key!$A$1:$C$73,3,FALSE)</f>
        <v>-87.897660000000002</v>
      </c>
      <c r="O598">
        <v>54</v>
      </c>
      <c r="P598">
        <v>6</v>
      </c>
      <c r="Q598">
        <v>8.1</v>
      </c>
      <c r="R598">
        <v>7.7</v>
      </c>
      <c r="S598">
        <v>324</v>
      </c>
      <c r="T598">
        <f t="shared" si="81"/>
        <v>-1</v>
      </c>
      <c r="U598" s="1">
        <v>42847</v>
      </c>
      <c r="V598" s="13">
        <f t="shared" si="82"/>
        <v>42826</v>
      </c>
      <c r="W598" s="14">
        <f t="shared" si="83"/>
        <v>42847</v>
      </c>
      <c r="X598" s="1" t="str">
        <f t="shared" si="84"/>
        <v>Saturday</v>
      </c>
      <c r="Y598" s="2">
        <v>0.57361111111111118</v>
      </c>
      <c r="Z598" s="2">
        <f t="shared" si="85"/>
        <v>0.58333333333333326</v>
      </c>
      <c r="AA598">
        <f>1</f>
        <v>1</v>
      </c>
      <c r="AB598" s="1">
        <v>42847</v>
      </c>
      <c r="AC598" s="13">
        <f t="shared" si="86"/>
        <v>42826</v>
      </c>
      <c r="AD598" s="14">
        <f t="shared" si="87"/>
        <v>42847</v>
      </c>
      <c r="AE598" s="1" t="str">
        <f t="shared" si="88"/>
        <v>Saturday</v>
      </c>
      <c r="AF598" s="2">
        <v>0.61149305555555555</v>
      </c>
      <c r="AG598" s="2">
        <f t="shared" si="89"/>
        <v>0.625</v>
      </c>
      <c r="AH598" t="s">
        <v>25</v>
      </c>
    </row>
    <row r="599" spans="1:34" x14ac:dyDescent="0.25">
      <c r="A599">
        <v>1594001</v>
      </c>
      <c r="B599" t="s">
        <v>54</v>
      </c>
      <c r="E599">
        <v>54904</v>
      </c>
      <c r="F599" t="s">
        <v>20</v>
      </c>
      <c r="G599" t="s">
        <v>55</v>
      </c>
      <c r="H599">
        <v>5221</v>
      </c>
      <c r="I599" t="s">
        <v>84</v>
      </c>
      <c r="J599">
        <f>VLOOKUP(I599,Key!$A$1:$C$73,2,FALSE)</f>
        <v>43.040154000000001</v>
      </c>
      <c r="K599">
        <f>VLOOKUP(I599,Key!$A$1:$C$73,3,FALSE)</f>
        <v>-87.932113000000001</v>
      </c>
      <c r="L599" t="s">
        <v>84</v>
      </c>
      <c r="M599">
        <f>VLOOKUP(L599,Key!$A$1:$C$73,2,FALSE)</f>
        <v>43.040154000000001</v>
      </c>
      <c r="N599">
        <f>VLOOKUP(L599,Key!$A$1:$C$73,3,FALSE)</f>
        <v>-87.932113000000001</v>
      </c>
      <c r="O599">
        <v>91</v>
      </c>
      <c r="P599">
        <v>9</v>
      </c>
      <c r="Q599">
        <v>13.7</v>
      </c>
      <c r="R599">
        <v>13</v>
      </c>
      <c r="S599">
        <v>546</v>
      </c>
      <c r="T599">
        <f t="shared" si="81"/>
        <v>-1</v>
      </c>
      <c r="U599" s="1">
        <v>42847</v>
      </c>
      <c r="V599" s="13">
        <f t="shared" si="82"/>
        <v>42826</v>
      </c>
      <c r="W599" s="14">
        <f t="shared" si="83"/>
        <v>42847</v>
      </c>
      <c r="X599" s="1" t="str">
        <f t="shared" si="84"/>
        <v>Saturday</v>
      </c>
      <c r="Y599" s="2">
        <v>0.58271990740740742</v>
      </c>
      <c r="Z599" s="2">
        <f t="shared" si="85"/>
        <v>0.58333333333333326</v>
      </c>
      <c r="AA599">
        <f>1</f>
        <v>1</v>
      </c>
      <c r="AB599" s="1">
        <v>42847</v>
      </c>
      <c r="AC599" s="13">
        <f t="shared" si="86"/>
        <v>42826</v>
      </c>
      <c r="AD599" s="14">
        <f t="shared" si="87"/>
        <v>42847</v>
      </c>
      <c r="AE599" s="1" t="str">
        <f t="shared" si="88"/>
        <v>Saturday</v>
      </c>
      <c r="AF599" s="2">
        <v>0.64640046296296294</v>
      </c>
      <c r="AG599" s="2">
        <f t="shared" si="89"/>
        <v>0.66666666666666663</v>
      </c>
      <c r="AH599" t="s">
        <v>25</v>
      </c>
    </row>
    <row r="600" spans="1:34" x14ac:dyDescent="0.25">
      <c r="A600">
        <v>1594143</v>
      </c>
      <c r="B600" t="s">
        <v>54</v>
      </c>
      <c r="E600">
        <v>85086</v>
      </c>
      <c r="F600" t="s">
        <v>20</v>
      </c>
      <c r="G600" t="s">
        <v>55</v>
      </c>
      <c r="H600">
        <v>5445</v>
      </c>
      <c r="I600" t="s">
        <v>36</v>
      </c>
      <c r="J600">
        <f>VLOOKUP(I600,Key!$A$1:$C$73,2,FALSE)</f>
        <v>43.03519</v>
      </c>
      <c r="K600">
        <f>VLOOKUP(I600,Key!$A$1:$C$73,3,FALSE)</f>
        <v>-87.907390000000007</v>
      </c>
      <c r="L600" t="s">
        <v>84</v>
      </c>
      <c r="M600">
        <f>VLOOKUP(L600,Key!$A$1:$C$73,2,FALSE)</f>
        <v>43.040154000000001</v>
      </c>
      <c r="N600">
        <f>VLOOKUP(L600,Key!$A$1:$C$73,3,FALSE)</f>
        <v>-87.932113000000001</v>
      </c>
      <c r="O600">
        <v>28</v>
      </c>
      <c r="P600">
        <v>3</v>
      </c>
      <c r="Q600">
        <v>4.2</v>
      </c>
      <c r="R600">
        <v>4</v>
      </c>
      <c r="S600">
        <v>168</v>
      </c>
      <c r="T600">
        <f t="shared" si="81"/>
        <v>-1</v>
      </c>
      <c r="U600" s="1">
        <v>42847</v>
      </c>
      <c r="V600" s="13">
        <f t="shared" si="82"/>
        <v>42826</v>
      </c>
      <c r="W600" s="14">
        <f t="shared" si="83"/>
        <v>42847</v>
      </c>
      <c r="X600" s="1" t="str">
        <f t="shared" si="84"/>
        <v>Saturday</v>
      </c>
      <c r="Y600" s="2">
        <v>0.60945601851851849</v>
      </c>
      <c r="Z600" s="2">
        <f t="shared" si="85"/>
        <v>0.625</v>
      </c>
      <c r="AA600">
        <f>1</f>
        <v>1</v>
      </c>
      <c r="AB600" s="1">
        <v>42847</v>
      </c>
      <c r="AC600" s="13">
        <f t="shared" si="86"/>
        <v>42826</v>
      </c>
      <c r="AD600" s="14">
        <f t="shared" si="87"/>
        <v>42847</v>
      </c>
      <c r="AE600" s="1" t="str">
        <f t="shared" si="88"/>
        <v>Saturday</v>
      </c>
      <c r="AF600" s="2">
        <v>0.62851851851851859</v>
      </c>
      <c r="AG600" s="2">
        <f t="shared" si="89"/>
        <v>0.625</v>
      </c>
      <c r="AH600" t="s">
        <v>23</v>
      </c>
    </row>
    <row r="601" spans="1:34" x14ac:dyDescent="0.25">
      <c r="A601">
        <v>1594310</v>
      </c>
      <c r="B601" t="s">
        <v>54</v>
      </c>
      <c r="E601">
        <v>53202</v>
      </c>
      <c r="F601" t="s">
        <v>20</v>
      </c>
      <c r="G601" t="s">
        <v>55</v>
      </c>
      <c r="H601">
        <v>188</v>
      </c>
      <c r="I601" t="s">
        <v>77</v>
      </c>
      <c r="J601">
        <f>VLOOKUP(I601,Key!$A$1:$C$73,2,FALSE)</f>
        <v>43.036900000000003</v>
      </c>
      <c r="K601">
        <f>VLOOKUP(I601,Key!$A$1:$C$73,3,FALSE)</f>
        <v>-87.89667</v>
      </c>
      <c r="L601" t="s">
        <v>62</v>
      </c>
      <c r="M601">
        <f>VLOOKUP(L601,Key!$A$1:$C$73,2,FALSE)</f>
        <v>43.052460000000004</v>
      </c>
      <c r="N601">
        <f>VLOOKUP(L601,Key!$A$1:$C$73,3,FALSE)</f>
        <v>-87.891000000000005</v>
      </c>
      <c r="O601">
        <v>25</v>
      </c>
      <c r="P601">
        <v>3</v>
      </c>
      <c r="Q601">
        <v>3.8</v>
      </c>
      <c r="R601">
        <v>3.6</v>
      </c>
      <c r="S601">
        <v>150</v>
      </c>
      <c r="T601">
        <f t="shared" si="81"/>
        <v>-1</v>
      </c>
      <c r="U601" s="1">
        <v>42847</v>
      </c>
      <c r="V601" s="13">
        <f t="shared" si="82"/>
        <v>42826</v>
      </c>
      <c r="W601" s="14">
        <f t="shared" si="83"/>
        <v>42847</v>
      </c>
      <c r="X601" s="1" t="str">
        <f t="shared" si="84"/>
        <v>Saturday</v>
      </c>
      <c r="Y601" s="2">
        <v>0.63780092592592597</v>
      </c>
      <c r="Z601" s="2">
        <f t="shared" si="85"/>
        <v>0.625</v>
      </c>
      <c r="AA601">
        <f>1</f>
        <v>1</v>
      </c>
      <c r="AB601" s="1">
        <v>42847</v>
      </c>
      <c r="AC601" s="13">
        <f t="shared" si="86"/>
        <v>42826</v>
      </c>
      <c r="AD601" s="14">
        <f t="shared" si="87"/>
        <v>42847</v>
      </c>
      <c r="AE601" s="1" t="str">
        <f t="shared" si="88"/>
        <v>Saturday</v>
      </c>
      <c r="AF601" s="2">
        <v>0.65521990740740743</v>
      </c>
      <c r="AG601" s="2">
        <f t="shared" si="89"/>
        <v>0.66666666666666663</v>
      </c>
      <c r="AH601" t="s">
        <v>23</v>
      </c>
    </row>
    <row r="602" spans="1:34" x14ac:dyDescent="0.25">
      <c r="A602">
        <v>1594331</v>
      </c>
      <c r="B602" t="s">
        <v>54</v>
      </c>
      <c r="E602">
        <v>61107</v>
      </c>
      <c r="F602" t="s">
        <v>20</v>
      </c>
      <c r="G602" t="s">
        <v>55</v>
      </c>
      <c r="H602">
        <v>5551</v>
      </c>
      <c r="I602" t="s">
        <v>77</v>
      </c>
      <c r="J602">
        <f>VLOOKUP(I602,Key!$A$1:$C$73,2,FALSE)</f>
        <v>43.036900000000003</v>
      </c>
      <c r="K602">
        <f>VLOOKUP(I602,Key!$A$1:$C$73,3,FALSE)</f>
        <v>-87.89667</v>
      </c>
      <c r="L602" t="s">
        <v>76</v>
      </c>
      <c r="M602">
        <f>VLOOKUP(L602,Key!$A$1:$C$73,2,FALSE)</f>
        <v>43.02948</v>
      </c>
      <c r="N602">
        <f>VLOOKUP(L602,Key!$A$1:$C$73,3,FALSE)</f>
        <v>-87.912819999999996</v>
      </c>
      <c r="O602">
        <v>23</v>
      </c>
      <c r="P602">
        <v>3</v>
      </c>
      <c r="Q602">
        <v>3.5</v>
      </c>
      <c r="R602">
        <v>3.3</v>
      </c>
      <c r="S602">
        <v>138</v>
      </c>
      <c r="T602">
        <f t="shared" si="81"/>
        <v>-1</v>
      </c>
      <c r="U602" s="1">
        <v>42847</v>
      </c>
      <c r="V602" s="13">
        <f t="shared" si="82"/>
        <v>42826</v>
      </c>
      <c r="W602" s="14">
        <f t="shared" si="83"/>
        <v>42847</v>
      </c>
      <c r="X602" s="1" t="str">
        <f t="shared" si="84"/>
        <v>Saturday</v>
      </c>
      <c r="Y602" s="2">
        <v>0.64104166666666662</v>
      </c>
      <c r="Z602" s="2">
        <f t="shared" si="85"/>
        <v>0.625</v>
      </c>
      <c r="AA602">
        <f>1</f>
        <v>1</v>
      </c>
      <c r="AB602" s="1">
        <v>42847</v>
      </c>
      <c r="AC602" s="13">
        <f t="shared" si="86"/>
        <v>42826</v>
      </c>
      <c r="AD602" s="14">
        <f t="shared" si="87"/>
        <v>42847</v>
      </c>
      <c r="AE602" s="1" t="str">
        <f t="shared" si="88"/>
        <v>Saturday</v>
      </c>
      <c r="AF602" s="2">
        <v>0.65745370370370371</v>
      </c>
      <c r="AG602" s="2">
        <f t="shared" si="89"/>
        <v>0.66666666666666663</v>
      </c>
      <c r="AH602" t="s">
        <v>23</v>
      </c>
    </row>
    <row r="603" spans="1:34" x14ac:dyDescent="0.25">
      <c r="A603">
        <v>1594394</v>
      </c>
      <c r="B603" t="s">
        <v>54</v>
      </c>
      <c r="E603">
        <v>53211</v>
      </c>
      <c r="F603" t="s">
        <v>20</v>
      </c>
      <c r="G603" t="s">
        <v>55</v>
      </c>
      <c r="H603">
        <v>157</v>
      </c>
      <c r="I603" t="s">
        <v>87</v>
      </c>
      <c r="J603">
        <f>VLOOKUP(I603,Key!$A$1:$C$73,2,FALSE)</f>
        <v>43.063749000000001</v>
      </c>
      <c r="K603">
        <f>VLOOKUP(I603,Key!$A$1:$C$73,3,FALSE)</f>
        <v>-87.887962999999999</v>
      </c>
      <c r="L603" t="s">
        <v>87</v>
      </c>
      <c r="M603">
        <f>VLOOKUP(L603,Key!$A$1:$C$73,2,FALSE)</f>
        <v>43.063749000000001</v>
      </c>
      <c r="N603">
        <f>VLOOKUP(L603,Key!$A$1:$C$73,3,FALSE)</f>
        <v>-87.887962999999999</v>
      </c>
      <c r="O603">
        <v>44</v>
      </c>
      <c r="P603">
        <v>6</v>
      </c>
      <c r="Q603">
        <v>6.6</v>
      </c>
      <c r="R603">
        <v>6.3</v>
      </c>
      <c r="S603">
        <v>264</v>
      </c>
      <c r="T603">
        <f t="shared" si="81"/>
        <v>-1</v>
      </c>
      <c r="U603" s="1">
        <v>42847</v>
      </c>
      <c r="V603" s="13">
        <f t="shared" si="82"/>
        <v>42826</v>
      </c>
      <c r="W603" s="14">
        <f t="shared" si="83"/>
        <v>42847</v>
      </c>
      <c r="X603" s="1" t="str">
        <f t="shared" si="84"/>
        <v>Saturday</v>
      </c>
      <c r="Y603" s="2">
        <v>0.65311342592592592</v>
      </c>
      <c r="Z603" s="2">
        <f t="shared" si="85"/>
        <v>0.66666666666666663</v>
      </c>
      <c r="AA603">
        <f>1</f>
        <v>1</v>
      </c>
      <c r="AB603" s="1">
        <v>42847</v>
      </c>
      <c r="AC603" s="13">
        <f t="shared" si="86"/>
        <v>42826</v>
      </c>
      <c r="AD603" s="14">
        <f t="shared" si="87"/>
        <v>42847</v>
      </c>
      <c r="AE603" s="1" t="str">
        <f t="shared" si="88"/>
        <v>Saturday</v>
      </c>
      <c r="AF603" s="2">
        <v>0.68364583333333329</v>
      </c>
      <c r="AG603" s="2">
        <f t="shared" si="89"/>
        <v>0.66666666666666663</v>
      </c>
      <c r="AH603" t="s">
        <v>25</v>
      </c>
    </row>
    <row r="604" spans="1:34" x14ac:dyDescent="0.25">
      <c r="A604">
        <v>1594520</v>
      </c>
      <c r="B604" t="s">
        <v>54</v>
      </c>
      <c r="E604">
        <v>53004</v>
      </c>
      <c r="F604" t="s">
        <v>20</v>
      </c>
      <c r="G604" t="s">
        <v>55</v>
      </c>
      <c r="H604">
        <v>316</v>
      </c>
      <c r="I604" t="s">
        <v>66</v>
      </c>
      <c r="J604">
        <f>VLOOKUP(I604,Key!$A$1:$C$73,2,FALSE)</f>
        <v>43.078530000000001</v>
      </c>
      <c r="K604">
        <f>VLOOKUP(I604,Key!$A$1:$C$73,3,FALSE)</f>
        <v>-87.882620000000003</v>
      </c>
      <c r="L604" t="s">
        <v>81</v>
      </c>
      <c r="M604">
        <f>VLOOKUP(L604,Key!$A$1:$C$73,2,FALSE)</f>
        <v>43.058010000000003</v>
      </c>
      <c r="N604">
        <f>VLOOKUP(L604,Key!$A$1:$C$73,3,FALSE)</f>
        <v>-87.877300000000005</v>
      </c>
      <c r="O604">
        <v>17</v>
      </c>
      <c r="P604">
        <v>0</v>
      </c>
      <c r="Q604">
        <v>2.6</v>
      </c>
      <c r="R604">
        <v>2.4</v>
      </c>
      <c r="S604">
        <v>102</v>
      </c>
      <c r="T604">
        <f t="shared" si="81"/>
        <v>-1</v>
      </c>
      <c r="U604" s="1">
        <v>42847</v>
      </c>
      <c r="V604" s="13">
        <f t="shared" si="82"/>
        <v>42826</v>
      </c>
      <c r="W604" s="14">
        <f t="shared" si="83"/>
        <v>42847</v>
      </c>
      <c r="X604" s="1" t="str">
        <f t="shared" si="84"/>
        <v>Saturday</v>
      </c>
      <c r="Y604" s="2">
        <v>0.67906250000000001</v>
      </c>
      <c r="Z604" s="2">
        <f t="shared" si="85"/>
        <v>0.66666666666666663</v>
      </c>
      <c r="AA604">
        <f>1</f>
        <v>1</v>
      </c>
      <c r="AB604" s="1">
        <v>42847</v>
      </c>
      <c r="AC604" s="13">
        <f t="shared" si="86"/>
        <v>42826</v>
      </c>
      <c r="AD604" s="14">
        <f t="shared" si="87"/>
        <v>42847</v>
      </c>
      <c r="AE604" s="1" t="str">
        <f t="shared" si="88"/>
        <v>Saturday</v>
      </c>
      <c r="AF604" s="2">
        <v>0.6909143518518519</v>
      </c>
      <c r="AG604" s="2">
        <f t="shared" si="89"/>
        <v>0.70833333333333326</v>
      </c>
      <c r="AH604" t="s">
        <v>23</v>
      </c>
    </row>
    <row r="605" spans="1:34" x14ac:dyDescent="0.25">
      <c r="A605">
        <v>1594640</v>
      </c>
      <c r="B605" t="s">
        <v>54</v>
      </c>
      <c r="E605">
        <v>53022</v>
      </c>
      <c r="F605" t="s">
        <v>20</v>
      </c>
      <c r="G605" t="s">
        <v>55</v>
      </c>
      <c r="H605">
        <v>172</v>
      </c>
      <c r="I605" t="s">
        <v>52</v>
      </c>
      <c r="J605">
        <f>VLOOKUP(I605,Key!$A$1:$C$73,2,FALSE)</f>
        <v>43.042490000000001</v>
      </c>
      <c r="K605">
        <f>VLOOKUP(I605,Key!$A$1:$C$73,3,FALSE)</f>
        <v>-87.909959999999998</v>
      </c>
      <c r="L605" t="s">
        <v>34</v>
      </c>
      <c r="M605">
        <f>VLOOKUP(L605,Key!$A$1:$C$73,2,FALSE)</f>
        <v>43.05097</v>
      </c>
      <c r="N605">
        <f>VLOOKUP(L605,Key!$A$1:$C$73,3,FALSE)</f>
        <v>-87.906440000000003</v>
      </c>
      <c r="O605">
        <v>21</v>
      </c>
      <c r="P605">
        <v>3</v>
      </c>
      <c r="Q605">
        <v>3.2</v>
      </c>
      <c r="R605">
        <v>3</v>
      </c>
      <c r="S605">
        <v>126</v>
      </c>
      <c r="T605">
        <f t="shared" si="81"/>
        <v>-1</v>
      </c>
      <c r="U605" s="1">
        <v>42847</v>
      </c>
      <c r="V605" s="13">
        <f t="shared" si="82"/>
        <v>42826</v>
      </c>
      <c r="W605" s="14">
        <f t="shared" si="83"/>
        <v>42847</v>
      </c>
      <c r="X605" s="1" t="str">
        <f t="shared" si="84"/>
        <v>Saturday</v>
      </c>
      <c r="Y605" s="2">
        <v>0.69927083333333329</v>
      </c>
      <c r="Z605" s="2">
        <f t="shared" si="85"/>
        <v>0.70833333333333326</v>
      </c>
      <c r="AA605">
        <f>1</f>
        <v>1</v>
      </c>
      <c r="AB605" s="1">
        <v>42847</v>
      </c>
      <c r="AC605" s="13">
        <f t="shared" si="86"/>
        <v>42826</v>
      </c>
      <c r="AD605" s="14">
        <f t="shared" si="87"/>
        <v>42847</v>
      </c>
      <c r="AE605" s="1" t="str">
        <f t="shared" si="88"/>
        <v>Saturday</v>
      </c>
      <c r="AF605" s="2">
        <v>0.71342592592592602</v>
      </c>
      <c r="AG605" s="2">
        <f t="shared" si="89"/>
        <v>0.70833333333333326</v>
      </c>
      <c r="AH605" t="s">
        <v>23</v>
      </c>
    </row>
    <row r="606" spans="1:34" x14ac:dyDescent="0.25">
      <c r="A606">
        <v>1594654</v>
      </c>
      <c r="B606" t="s">
        <v>54</v>
      </c>
      <c r="E606">
        <v>53211</v>
      </c>
      <c r="F606" t="s">
        <v>20</v>
      </c>
      <c r="G606" t="s">
        <v>55</v>
      </c>
      <c r="H606">
        <v>11087</v>
      </c>
      <c r="I606" t="s">
        <v>61</v>
      </c>
      <c r="J606">
        <f>VLOOKUP(I606,Key!$A$1:$C$73,2,FALSE)</f>
        <v>43.060786</v>
      </c>
      <c r="K606">
        <f>VLOOKUP(I606,Key!$A$1:$C$73,3,FALSE)</f>
        <v>-87.883825999999999</v>
      </c>
      <c r="L606" t="s">
        <v>61</v>
      </c>
      <c r="M606">
        <f>VLOOKUP(L606,Key!$A$1:$C$73,2,FALSE)</f>
        <v>43.060786</v>
      </c>
      <c r="N606">
        <f>VLOOKUP(L606,Key!$A$1:$C$73,3,FALSE)</f>
        <v>-87.883825999999999</v>
      </c>
      <c r="O606">
        <v>54</v>
      </c>
      <c r="P606">
        <v>6</v>
      </c>
      <c r="Q606">
        <v>8.1</v>
      </c>
      <c r="R606">
        <v>7.7</v>
      </c>
      <c r="S606">
        <v>324</v>
      </c>
      <c r="T606">
        <f t="shared" si="81"/>
        <v>-1</v>
      </c>
      <c r="U606" s="1">
        <v>42847</v>
      </c>
      <c r="V606" s="13">
        <f t="shared" si="82"/>
        <v>42826</v>
      </c>
      <c r="W606" s="14">
        <f t="shared" si="83"/>
        <v>42847</v>
      </c>
      <c r="X606" s="1" t="str">
        <f t="shared" si="84"/>
        <v>Saturday</v>
      </c>
      <c r="Y606" s="2">
        <v>0.70224537037037038</v>
      </c>
      <c r="Z606" s="2">
        <f t="shared" si="85"/>
        <v>0.70833333333333326</v>
      </c>
      <c r="AA606">
        <f>1</f>
        <v>1</v>
      </c>
      <c r="AB606" s="1">
        <v>42847</v>
      </c>
      <c r="AC606" s="13">
        <f t="shared" si="86"/>
        <v>42826</v>
      </c>
      <c r="AD606" s="14">
        <f t="shared" si="87"/>
        <v>42847</v>
      </c>
      <c r="AE606" s="1" t="str">
        <f t="shared" si="88"/>
        <v>Saturday</v>
      </c>
      <c r="AF606" s="2">
        <v>0.73983796296296289</v>
      </c>
      <c r="AG606" s="2">
        <f t="shared" si="89"/>
        <v>0.75</v>
      </c>
      <c r="AH606" t="s">
        <v>25</v>
      </c>
    </row>
    <row r="607" spans="1:34" x14ac:dyDescent="0.25">
      <c r="A607">
        <v>1594655</v>
      </c>
      <c r="B607" t="s">
        <v>54</v>
      </c>
      <c r="E607">
        <v>53212</v>
      </c>
      <c r="F607" t="s">
        <v>20</v>
      </c>
      <c r="G607" t="s">
        <v>55</v>
      </c>
      <c r="H607">
        <v>152</v>
      </c>
      <c r="I607" t="s">
        <v>86</v>
      </c>
      <c r="J607">
        <f>VLOOKUP(I607,Key!$A$1:$C$73,2,FALSE)</f>
        <v>43.052549999999997</v>
      </c>
      <c r="K607">
        <f>VLOOKUP(I607,Key!$A$1:$C$73,3,FALSE)</f>
        <v>-87.909329999999997</v>
      </c>
      <c r="L607" t="s">
        <v>67</v>
      </c>
      <c r="M607">
        <f>VLOOKUP(L607,Key!$A$1:$C$73,2,FALSE)</f>
        <v>43.05847</v>
      </c>
      <c r="N607">
        <f>VLOOKUP(L607,Key!$A$1:$C$73,3,FALSE)</f>
        <v>-87.898079999999993</v>
      </c>
      <c r="O607">
        <v>6</v>
      </c>
      <c r="P607">
        <v>3</v>
      </c>
      <c r="Q607">
        <v>0.9</v>
      </c>
      <c r="R607">
        <v>0.9</v>
      </c>
      <c r="S607">
        <v>36</v>
      </c>
      <c r="T607">
        <f t="shared" si="81"/>
        <v>-1</v>
      </c>
      <c r="U607" s="1">
        <v>42847</v>
      </c>
      <c r="V607" s="13">
        <f t="shared" si="82"/>
        <v>42826</v>
      </c>
      <c r="W607" s="14">
        <f t="shared" si="83"/>
        <v>42847</v>
      </c>
      <c r="X607" s="1" t="str">
        <f t="shared" si="84"/>
        <v>Saturday</v>
      </c>
      <c r="Y607" s="2">
        <v>0.70241898148148152</v>
      </c>
      <c r="Z607" s="2">
        <f t="shared" si="85"/>
        <v>0.70833333333333326</v>
      </c>
      <c r="AA607">
        <f>1</f>
        <v>1</v>
      </c>
      <c r="AB607" s="1">
        <v>42847</v>
      </c>
      <c r="AC607" s="13">
        <f t="shared" si="86"/>
        <v>42826</v>
      </c>
      <c r="AD607" s="14">
        <f t="shared" si="87"/>
        <v>42847</v>
      </c>
      <c r="AE607" s="1" t="str">
        <f t="shared" si="88"/>
        <v>Saturday</v>
      </c>
      <c r="AF607" s="2">
        <v>0.70656249999999998</v>
      </c>
      <c r="AG607" s="2">
        <f t="shared" si="89"/>
        <v>0.70833333333333326</v>
      </c>
      <c r="AH607" t="s">
        <v>23</v>
      </c>
    </row>
    <row r="608" spans="1:34" x14ac:dyDescent="0.25">
      <c r="A608">
        <v>1594748</v>
      </c>
      <c r="B608" t="s">
        <v>54</v>
      </c>
      <c r="E608">
        <v>53215</v>
      </c>
      <c r="F608" t="s">
        <v>20</v>
      </c>
      <c r="G608" t="s">
        <v>55</v>
      </c>
      <c r="H608">
        <v>88</v>
      </c>
      <c r="I608" t="s">
        <v>94</v>
      </c>
      <c r="J608">
        <f>VLOOKUP(I608,Key!$A$1:$C$73,2,FALSE)</f>
        <v>43.020020000000002</v>
      </c>
      <c r="K608">
        <f>VLOOKUP(I608,Key!$A$1:$C$73,3,FALSE)</f>
        <v>-87.912540000000007</v>
      </c>
      <c r="L608" t="s">
        <v>94</v>
      </c>
      <c r="M608">
        <f>VLOOKUP(L608,Key!$A$1:$C$73,2,FALSE)</f>
        <v>43.020020000000002</v>
      </c>
      <c r="N608">
        <f>VLOOKUP(L608,Key!$A$1:$C$73,3,FALSE)</f>
        <v>-87.912540000000007</v>
      </c>
      <c r="O608">
        <v>57</v>
      </c>
      <c r="P608">
        <v>6</v>
      </c>
      <c r="Q608">
        <v>8.6</v>
      </c>
      <c r="R608">
        <v>8.1</v>
      </c>
      <c r="S608">
        <v>342</v>
      </c>
      <c r="T608">
        <f t="shared" si="81"/>
        <v>-1</v>
      </c>
      <c r="U608" s="1">
        <v>42847</v>
      </c>
      <c r="V608" s="13">
        <f t="shared" si="82"/>
        <v>42826</v>
      </c>
      <c r="W608" s="14">
        <f t="shared" si="83"/>
        <v>42847</v>
      </c>
      <c r="X608" s="1" t="str">
        <f t="shared" si="84"/>
        <v>Saturday</v>
      </c>
      <c r="Y608" s="2">
        <v>0.72480324074074076</v>
      </c>
      <c r="Z608" s="2">
        <f t="shared" si="85"/>
        <v>0.70833333333333326</v>
      </c>
      <c r="AA608">
        <f>1</f>
        <v>1</v>
      </c>
      <c r="AB608" s="1">
        <v>42847</v>
      </c>
      <c r="AC608" s="13">
        <f t="shared" si="86"/>
        <v>42826</v>
      </c>
      <c r="AD608" s="14">
        <f t="shared" si="87"/>
        <v>42847</v>
      </c>
      <c r="AE608" s="1" t="str">
        <f t="shared" si="88"/>
        <v>Saturday</v>
      </c>
      <c r="AF608" s="2">
        <v>0.76429398148148142</v>
      </c>
      <c r="AG608" s="2">
        <f t="shared" si="89"/>
        <v>0.75</v>
      </c>
      <c r="AH608" t="s">
        <v>25</v>
      </c>
    </row>
    <row r="609" spans="1:34" x14ac:dyDescent="0.25">
      <c r="A609">
        <v>1594756</v>
      </c>
      <c r="B609" t="s">
        <v>54</v>
      </c>
      <c r="E609">
        <v>53211</v>
      </c>
      <c r="F609" t="s">
        <v>20</v>
      </c>
      <c r="G609" t="s">
        <v>55</v>
      </c>
      <c r="H609">
        <v>11152</v>
      </c>
      <c r="I609" t="s">
        <v>63</v>
      </c>
      <c r="J609">
        <f>VLOOKUP(I609,Key!$A$1:$C$73,2,FALSE)</f>
        <v>43.066893999999998</v>
      </c>
      <c r="K609">
        <f>VLOOKUP(I609,Key!$A$1:$C$73,3,FALSE)</f>
        <v>-87.877936000000005</v>
      </c>
      <c r="L609" t="s">
        <v>21</v>
      </c>
      <c r="M609">
        <f>VLOOKUP(L609,Key!$A$1:$C$73,2,FALSE)</f>
        <v>43.074890000000003</v>
      </c>
      <c r="N609">
        <f>VLOOKUP(L609,Key!$A$1:$C$73,3,FALSE)</f>
        <v>-87.882810000000006</v>
      </c>
      <c r="O609">
        <v>29</v>
      </c>
      <c r="P609">
        <v>3</v>
      </c>
      <c r="Q609">
        <v>4.4000000000000004</v>
      </c>
      <c r="R609">
        <v>4.0999999999999996</v>
      </c>
      <c r="S609">
        <v>174</v>
      </c>
      <c r="T609">
        <f t="shared" si="81"/>
        <v>-1</v>
      </c>
      <c r="U609" s="1">
        <v>42847</v>
      </c>
      <c r="V609" s="13">
        <f t="shared" si="82"/>
        <v>42826</v>
      </c>
      <c r="W609" s="14">
        <f t="shared" si="83"/>
        <v>42847</v>
      </c>
      <c r="X609" s="1" t="str">
        <f t="shared" si="84"/>
        <v>Saturday</v>
      </c>
      <c r="Y609" s="2">
        <v>0.72552083333333339</v>
      </c>
      <c r="Z609" s="2">
        <f t="shared" si="85"/>
        <v>0.70833333333333326</v>
      </c>
      <c r="AA609">
        <f>1</f>
        <v>1</v>
      </c>
      <c r="AB609" s="1">
        <v>42847</v>
      </c>
      <c r="AC609" s="13">
        <f t="shared" si="86"/>
        <v>42826</v>
      </c>
      <c r="AD609" s="14">
        <f t="shared" si="87"/>
        <v>42847</v>
      </c>
      <c r="AE609" s="1" t="str">
        <f t="shared" si="88"/>
        <v>Saturday</v>
      </c>
      <c r="AF609" s="2">
        <v>0.74540509259259258</v>
      </c>
      <c r="AG609" s="2">
        <f t="shared" si="89"/>
        <v>0.75</v>
      </c>
      <c r="AH609" t="s">
        <v>23</v>
      </c>
    </row>
    <row r="610" spans="1:34" x14ac:dyDescent="0.25">
      <c r="A610">
        <v>1595015</v>
      </c>
      <c r="B610" t="s">
        <v>54</v>
      </c>
      <c r="E610">
        <v>53222</v>
      </c>
      <c r="F610" t="s">
        <v>20</v>
      </c>
      <c r="G610" t="s">
        <v>55</v>
      </c>
      <c r="H610">
        <v>27</v>
      </c>
      <c r="I610" t="s">
        <v>39</v>
      </c>
      <c r="J610">
        <f>VLOOKUP(I610,Key!$A$1:$C$73,2,FALSE)</f>
        <v>43.031480000000002</v>
      </c>
      <c r="K610">
        <f>VLOOKUP(I610,Key!$A$1:$C$73,3,FALSE)</f>
        <v>-87.908169999999998</v>
      </c>
      <c r="L610" t="s">
        <v>57</v>
      </c>
      <c r="M610">
        <f>VLOOKUP(L610,Key!$A$1:$C$73,2,FALSE)</f>
        <v>43.03913</v>
      </c>
      <c r="N610">
        <f>VLOOKUP(L610,Key!$A$1:$C$73,3,FALSE)</f>
        <v>-87.916150000000002</v>
      </c>
      <c r="O610">
        <v>15</v>
      </c>
      <c r="P610">
        <v>3</v>
      </c>
      <c r="Q610">
        <v>2.2999999999999998</v>
      </c>
      <c r="R610">
        <v>2.1</v>
      </c>
      <c r="S610">
        <v>90</v>
      </c>
      <c r="T610">
        <f t="shared" si="81"/>
        <v>-1</v>
      </c>
      <c r="U610" s="1">
        <v>42847</v>
      </c>
      <c r="V610" s="13">
        <f t="shared" si="82"/>
        <v>42826</v>
      </c>
      <c r="W610" s="14">
        <f t="shared" si="83"/>
        <v>42847</v>
      </c>
      <c r="X610" s="1" t="str">
        <f t="shared" si="84"/>
        <v>Saturday</v>
      </c>
      <c r="Y610" s="2">
        <v>0.78577546296296286</v>
      </c>
      <c r="Z610" s="2">
        <f t="shared" si="85"/>
        <v>0.79166666666666663</v>
      </c>
      <c r="AA610">
        <f>1</f>
        <v>1</v>
      </c>
      <c r="AB610" s="1">
        <v>42847</v>
      </c>
      <c r="AC610" s="13">
        <f t="shared" si="86"/>
        <v>42826</v>
      </c>
      <c r="AD610" s="14">
        <f t="shared" si="87"/>
        <v>42847</v>
      </c>
      <c r="AE610" s="1" t="str">
        <f t="shared" si="88"/>
        <v>Saturday</v>
      </c>
      <c r="AF610" s="2">
        <v>0.79630787037037043</v>
      </c>
      <c r="AG610" s="2">
        <f t="shared" si="89"/>
        <v>0.79166666666666663</v>
      </c>
      <c r="AH610" t="s">
        <v>23</v>
      </c>
    </row>
    <row r="611" spans="1:34" x14ac:dyDescent="0.25">
      <c r="A611">
        <v>1595105</v>
      </c>
      <c r="B611" t="s">
        <v>54</v>
      </c>
      <c r="E611">
        <v>53209</v>
      </c>
      <c r="F611" t="s">
        <v>20</v>
      </c>
      <c r="G611" t="s">
        <v>55</v>
      </c>
      <c r="H611">
        <v>5424</v>
      </c>
      <c r="I611" t="s">
        <v>81</v>
      </c>
      <c r="J611">
        <f>VLOOKUP(I611,Key!$A$1:$C$73,2,FALSE)</f>
        <v>43.058010000000003</v>
      </c>
      <c r="K611">
        <f>VLOOKUP(I611,Key!$A$1:$C$73,3,FALSE)</f>
        <v>-87.877300000000005</v>
      </c>
      <c r="L611" t="s">
        <v>81</v>
      </c>
      <c r="M611">
        <f>VLOOKUP(L611,Key!$A$1:$C$73,2,FALSE)</f>
        <v>43.058010000000003</v>
      </c>
      <c r="N611">
        <f>VLOOKUP(L611,Key!$A$1:$C$73,3,FALSE)</f>
        <v>-87.877300000000005</v>
      </c>
      <c r="O611">
        <v>34</v>
      </c>
      <c r="P611">
        <v>0</v>
      </c>
      <c r="Q611">
        <v>5.0999999999999996</v>
      </c>
      <c r="R611">
        <v>4.8</v>
      </c>
      <c r="S611">
        <v>204</v>
      </c>
      <c r="T611">
        <f t="shared" si="81"/>
        <v>-1</v>
      </c>
      <c r="U611" s="1">
        <v>42847</v>
      </c>
      <c r="V611" s="13">
        <f t="shared" si="82"/>
        <v>42826</v>
      </c>
      <c r="W611" s="14">
        <f t="shared" si="83"/>
        <v>42847</v>
      </c>
      <c r="X611" s="1" t="str">
        <f t="shared" si="84"/>
        <v>Saturday</v>
      </c>
      <c r="Y611" s="2">
        <v>0.81530092592592596</v>
      </c>
      <c r="Z611" s="2">
        <f t="shared" si="85"/>
        <v>0.83333333333333326</v>
      </c>
      <c r="AA611">
        <f>1</f>
        <v>1</v>
      </c>
      <c r="AB611" s="1">
        <v>42847</v>
      </c>
      <c r="AC611" s="13">
        <f t="shared" si="86"/>
        <v>42826</v>
      </c>
      <c r="AD611" s="14">
        <f t="shared" si="87"/>
        <v>42847</v>
      </c>
      <c r="AE611" s="1" t="str">
        <f t="shared" si="88"/>
        <v>Saturday</v>
      </c>
      <c r="AF611" s="2">
        <v>0.83893518518518517</v>
      </c>
      <c r="AG611" s="2">
        <f t="shared" si="89"/>
        <v>0.83333333333333326</v>
      </c>
      <c r="AH611" t="s">
        <v>25</v>
      </c>
    </row>
    <row r="612" spans="1:34" x14ac:dyDescent="0.25">
      <c r="A612">
        <v>1595148</v>
      </c>
      <c r="B612" t="s">
        <v>54</v>
      </c>
      <c r="E612">
        <v>53202</v>
      </c>
      <c r="F612" t="s">
        <v>20</v>
      </c>
      <c r="G612" t="s">
        <v>55</v>
      </c>
      <c r="H612">
        <v>5539</v>
      </c>
      <c r="I612" t="s">
        <v>34</v>
      </c>
      <c r="J612">
        <f>VLOOKUP(I612,Key!$A$1:$C$73,2,FALSE)</f>
        <v>43.05097</v>
      </c>
      <c r="K612">
        <f>VLOOKUP(I612,Key!$A$1:$C$73,3,FALSE)</f>
        <v>-87.906440000000003</v>
      </c>
      <c r="L612" t="s">
        <v>85</v>
      </c>
      <c r="M612">
        <f>VLOOKUP(L612,Key!$A$1:$C$73,2,FALSE)</f>
        <v>43.053040000000003</v>
      </c>
      <c r="N612">
        <f>VLOOKUP(L612,Key!$A$1:$C$73,3,FALSE)</f>
        <v>-87.897660000000002</v>
      </c>
      <c r="O612">
        <v>12</v>
      </c>
      <c r="P612">
        <v>3</v>
      </c>
      <c r="Q612">
        <v>1.8</v>
      </c>
      <c r="R612">
        <v>1.7</v>
      </c>
      <c r="S612">
        <v>72</v>
      </c>
      <c r="T612">
        <f t="shared" si="81"/>
        <v>-1</v>
      </c>
      <c r="U612" s="1">
        <v>42847</v>
      </c>
      <c r="V612" s="13">
        <f t="shared" si="82"/>
        <v>42826</v>
      </c>
      <c r="W612" s="14">
        <f t="shared" si="83"/>
        <v>42847</v>
      </c>
      <c r="X612" s="1" t="str">
        <f t="shared" si="84"/>
        <v>Saturday</v>
      </c>
      <c r="Y612" s="2">
        <v>0.82741898148148152</v>
      </c>
      <c r="Z612" s="2">
        <f t="shared" si="85"/>
        <v>0.83333333333333326</v>
      </c>
      <c r="AA612">
        <f>1</f>
        <v>1</v>
      </c>
      <c r="AB612" s="1">
        <v>42847</v>
      </c>
      <c r="AC612" s="13">
        <f t="shared" si="86"/>
        <v>42826</v>
      </c>
      <c r="AD612" s="14">
        <f t="shared" si="87"/>
        <v>42847</v>
      </c>
      <c r="AE612" s="1" t="str">
        <f t="shared" si="88"/>
        <v>Saturday</v>
      </c>
      <c r="AF612" s="2">
        <v>0.83565972222222218</v>
      </c>
      <c r="AG612" s="2">
        <f t="shared" si="89"/>
        <v>0.83333333333333326</v>
      </c>
      <c r="AH612" t="s">
        <v>23</v>
      </c>
    </row>
    <row r="613" spans="1:34" x14ac:dyDescent="0.25">
      <c r="A613">
        <v>1595148</v>
      </c>
      <c r="B613" t="s">
        <v>54</v>
      </c>
      <c r="E613">
        <v>53202</v>
      </c>
      <c r="F613" t="s">
        <v>20</v>
      </c>
      <c r="G613" t="s">
        <v>55</v>
      </c>
      <c r="H613">
        <v>11111</v>
      </c>
      <c r="I613" t="s">
        <v>34</v>
      </c>
      <c r="J613">
        <f>VLOOKUP(I613,Key!$A$1:$C$73,2,FALSE)</f>
        <v>43.05097</v>
      </c>
      <c r="K613">
        <f>VLOOKUP(I613,Key!$A$1:$C$73,3,FALSE)</f>
        <v>-87.906440000000003</v>
      </c>
      <c r="L613" t="s">
        <v>85</v>
      </c>
      <c r="M613">
        <f>VLOOKUP(L613,Key!$A$1:$C$73,2,FALSE)</f>
        <v>43.053040000000003</v>
      </c>
      <c r="N613">
        <f>VLOOKUP(L613,Key!$A$1:$C$73,3,FALSE)</f>
        <v>-87.897660000000002</v>
      </c>
      <c r="O613">
        <v>11</v>
      </c>
      <c r="P613">
        <v>3</v>
      </c>
      <c r="Q613">
        <v>1.7</v>
      </c>
      <c r="R613">
        <v>1.6</v>
      </c>
      <c r="S613">
        <v>66</v>
      </c>
      <c r="T613">
        <f t="shared" si="81"/>
        <v>-1</v>
      </c>
      <c r="U613" s="1">
        <v>42847</v>
      </c>
      <c r="V613" s="13">
        <f t="shared" si="82"/>
        <v>42826</v>
      </c>
      <c r="W613" s="14">
        <f t="shared" si="83"/>
        <v>42847</v>
      </c>
      <c r="X613" s="1" t="str">
        <f t="shared" si="84"/>
        <v>Saturday</v>
      </c>
      <c r="Y613" s="2">
        <v>0.82778935185185187</v>
      </c>
      <c r="Z613" s="2">
        <f t="shared" si="85"/>
        <v>0.83333333333333326</v>
      </c>
      <c r="AA613">
        <f>1</f>
        <v>1</v>
      </c>
      <c r="AB613" s="1">
        <v>42847</v>
      </c>
      <c r="AC613" s="13">
        <f t="shared" si="86"/>
        <v>42826</v>
      </c>
      <c r="AD613" s="14">
        <f t="shared" si="87"/>
        <v>42847</v>
      </c>
      <c r="AE613" s="1" t="str">
        <f t="shared" si="88"/>
        <v>Saturday</v>
      </c>
      <c r="AF613" s="2">
        <v>0.83578703703703694</v>
      </c>
      <c r="AG613" s="2">
        <f t="shared" si="89"/>
        <v>0.83333333333333326</v>
      </c>
      <c r="AH613" t="s">
        <v>23</v>
      </c>
    </row>
    <row r="614" spans="1:34" x14ac:dyDescent="0.25">
      <c r="A614">
        <v>1595283</v>
      </c>
      <c r="B614" t="s">
        <v>54</v>
      </c>
      <c r="E614">
        <v>63011</v>
      </c>
      <c r="F614" t="s">
        <v>20</v>
      </c>
      <c r="G614" t="s">
        <v>55</v>
      </c>
      <c r="H614">
        <v>5576</v>
      </c>
      <c r="I614" t="s">
        <v>61</v>
      </c>
      <c r="J614">
        <f>VLOOKUP(I614,Key!$A$1:$C$73,2,FALSE)</f>
        <v>43.060786</v>
      </c>
      <c r="K614">
        <f>VLOOKUP(I614,Key!$A$1:$C$73,3,FALSE)</f>
        <v>-87.883825999999999</v>
      </c>
      <c r="L614" t="s">
        <v>84</v>
      </c>
      <c r="M614">
        <f>VLOOKUP(L614,Key!$A$1:$C$73,2,FALSE)</f>
        <v>43.040154000000001</v>
      </c>
      <c r="N614">
        <f>VLOOKUP(L614,Key!$A$1:$C$73,3,FALSE)</f>
        <v>-87.932113000000001</v>
      </c>
      <c r="O614">
        <v>46</v>
      </c>
      <c r="P614">
        <v>6</v>
      </c>
      <c r="Q614">
        <v>6.9</v>
      </c>
      <c r="R614">
        <v>6.6</v>
      </c>
      <c r="S614">
        <v>276</v>
      </c>
      <c r="T614">
        <f t="shared" si="81"/>
        <v>-1</v>
      </c>
      <c r="U614" s="1">
        <v>42847</v>
      </c>
      <c r="V614" s="13">
        <f t="shared" si="82"/>
        <v>42826</v>
      </c>
      <c r="W614" s="14">
        <f t="shared" si="83"/>
        <v>42847</v>
      </c>
      <c r="X614" s="1" t="str">
        <f t="shared" si="84"/>
        <v>Saturday</v>
      </c>
      <c r="Y614" s="2">
        <v>0.96914351851851854</v>
      </c>
      <c r="Z614" s="2">
        <f t="shared" si="85"/>
        <v>0.95833333333333326</v>
      </c>
      <c r="AA614">
        <f>1</f>
        <v>1</v>
      </c>
      <c r="AB614" s="1">
        <v>42848</v>
      </c>
      <c r="AC614" s="13">
        <f t="shared" si="86"/>
        <v>42826</v>
      </c>
      <c r="AD614" s="14">
        <f t="shared" si="87"/>
        <v>42848</v>
      </c>
      <c r="AE614" s="1" t="str">
        <f t="shared" si="88"/>
        <v>Sunday</v>
      </c>
      <c r="AF614" s="2">
        <v>1.3078703703703705E-3</v>
      </c>
      <c r="AG614" s="2">
        <f t="shared" si="89"/>
        <v>0</v>
      </c>
      <c r="AH614" t="s">
        <v>23</v>
      </c>
    </row>
    <row r="615" spans="1:34" x14ac:dyDescent="0.25">
      <c r="A615">
        <v>1595360</v>
      </c>
      <c r="B615" t="s">
        <v>54</v>
      </c>
      <c r="E615">
        <v>53218</v>
      </c>
      <c r="F615" t="s">
        <v>20</v>
      </c>
      <c r="G615" t="s">
        <v>55</v>
      </c>
      <c r="H615">
        <v>11123</v>
      </c>
      <c r="I615" t="s">
        <v>75</v>
      </c>
      <c r="J615">
        <f>VLOOKUP(I615,Key!$A$1:$C$73,2,FALSE)</f>
        <v>43.060296999999998</v>
      </c>
      <c r="K615">
        <f>VLOOKUP(I615,Key!$A$1:$C$73,3,FALSE)</f>
        <v>-87.913150000000002</v>
      </c>
      <c r="L615" t="s">
        <v>75</v>
      </c>
      <c r="M615">
        <f>VLOOKUP(L615,Key!$A$1:$C$73,2,FALSE)</f>
        <v>43.060296999999998</v>
      </c>
      <c r="N615">
        <f>VLOOKUP(L615,Key!$A$1:$C$73,3,FALSE)</f>
        <v>-87.913150000000002</v>
      </c>
      <c r="O615">
        <v>50</v>
      </c>
      <c r="P615">
        <v>6</v>
      </c>
      <c r="Q615">
        <v>7.5</v>
      </c>
      <c r="R615">
        <v>7.1</v>
      </c>
      <c r="S615">
        <v>300</v>
      </c>
      <c r="T615">
        <f t="shared" si="81"/>
        <v>-1</v>
      </c>
      <c r="U615" s="1">
        <v>42847</v>
      </c>
      <c r="V615" s="13">
        <f t="shared" si="82"/>
        <v>42826</v>
      </c>
      <c r="W615" s="14">
        <f t="shared" si="83"/>
        <v>42847</v>
      </c>
      <c r="X615" s="1" t="str">
        <f t="shared" si="84"/>
        <v>Saturday</v>
      </c>
      <c r="Y615" s="2">
        <v>0.93918981481481489</v>
      </c>
      <c r="Z615" s="2">
        <f t="shared" si="85"/>
        <v>0.95833333333333326</v>
      </c>
      <c r="AA615">
        <f>1</f>
        <v>1</v>
      </c>
      <c r="AB615" s="1">
        <v>42847</v>
      </c>
      <c r="AC615" s="13">
        <f t="shared" si="86"/>
        <v>42826</v>
      </c>
      <c r="AD615" s="14">
        <f t="shared" si="87"/>
        <v>42847</v>
      </c>
      <c r="AE615" s="1" t="str">
        <f t="shared" si="88"/>
        <v>Saturday</v>
      </c>
      <c r="AF615" s="2">
        <v>0.97423611111111119</v>
      </c>
      <c r="AG615" s="2">
        <f t="shared" si="89"/>
        <v>0.95833333333333326</v>
      </c>
      <c r="AH615" t="s">
        <v>25</v>
      </c>
    </row>
    <row r="616" spans="1:34" x14ac:dyDescent="0.25">
      <c r="A616">
        <v>1595360</v>
      </c>
      <c r="B616" t="s">
        <v>54</v>
      </c>
      <c r="E616">
        <v>53218</v>
      </c>
      <c r="F616" t="s">
        <v>20</v>
      </c>
      <c r="G616" t="s">
        <v>55</v>
      </c>
      <c r="H616">
        <v>11156</v>
      </c>
      <c r="I616" t="s">
        <v>75</v>
      </c>
      <c r="J616">
        <f>VLOOKUP(I616,Key!$A$1:$C$73,2,FALSE)</f>
        <v>43.060296999999998</v>
      </c>
      <c r="K616">
        <f>VLOOKUP(I616,Key!$A$1:$C$73,3,FALSE)</f>
        <v>-87.913150000000002</v>
      </c>
      <c r="L616" t="s">
        <v>75</v>
      </c>
      <c r="M616">
        <f>VLOOKUP(L616,Key!$A$1:$C$73,2,FALSE)</f>
        <v>43.060296999999998</v>
      </c>
      <c r="N616">
        <f>VLOOKUP(L616,Key!$A$1:$C$73,3,FALSE)</f>
        <v>-87.913150000000002</v>
      </c>
      <c r="O616">
        <v>50</v>
      </c>
      <c r="P616">
        <v>6</v>
      </c>
      <c r="Q616">
        <v>7.5</v>
      </c>
      <c r="R616">
        <v>7.1</v>
      </c>
      <c r="S616">
        <v>300</v>
      </c>
      <c r="T616">
        <f t="shared" si="81"/>
        <v>-1</v>
      </c>
      <c r="U616" s="1">
        <v>42847</v>
      </c>
      <c r="V616" s="13">
        <f t="shared" si="82"/>
        <v>42826</v>
      </c>
      <c r="W616" s="14">
        <f t="shared" si="83"/>
        <v>42847</v>
      </c>
      <c r="X616" s="1" t="str">
        <f t="shared" si="84"/>
        <v>Saturday</v>
      </c>
      <c r="Y616" s="2">
        <v>0.9396874999999999</v>
      </c>
      <c r="Z616" s="2">
        <f t="shared" si="85"/>
        <v>0.95833333333333326</v>
      </c>
      <c r="AA616">
        <f>1</f>
        <v>1</v>
      </c>
      <c r="AB616" s="1">
        <v>42847</v>
      </c>
      <c r="AC616" s="13">
        <f t="shared" si="86"/>
        <v>42826</v>
      </c>
      <c r="AD616" s="14">
        <f t="shared" si="87"/>
        <v>42847</v>
      </c>
      <c r="AE616" s="1" t="str">
        <f t="shared" si="88"/>
        <v>Saturday</v>
      </c>
      <c r="AF616" s="2">
        <v>0.97447916666666667</v>
      </c>
      <c r="AG616" s="2">
        <f t="shared" si="89"/>
        <v>0.95833333333333326</v>
      </c>
      <c r="AH616" t="s">
        <v>25</v>
      </c>
    </row>
    <row r="617" spans="1:34" x14ac:dyDescent="0.25">
      <c r="A617">
        <v>1595375</v>
      </c>
      <c r="B617" t="s">
        <v>54</v>
      </c>
      <c r="E617">
        <v>53210</v>
      </c>
      <c r="F617" t="s">
        <v>20</v>
      </c>
      <c r="G617" t="s">
        <v>55</v>
      </c>
      <c r="H617">
        <v>11122</v>
      </c>
      <c r="I617" t="s">
        <v>38</v>
      </c>
      <c r="J617">
        <f>VLOOKUP(I617,Key!$A$1:$C$73,2,FALSE)</f>
        <v>43.038649999999997</v>
      </c>
      <c r="K617">
        <f>VLOOKUP(I617,Key!$A$1:$C$73,3,FALSE)</f>
        <v>-87.921930000000003</v>
      </c>
      <c r="L617" t="s">
        <v>38</v>
      </c>
      <c r="M617">
        <f>VLOOKUP(L617,Key!$A$1:$C$73,2,FALSE)</f>
        <v>43.038649999999997</v>
      </c>
      <c r="N617">
        <f>VLOOKUP(L617,Key!$A$1:$C$73,3,FALSE)</f>
        <v>-87.921930000000003</v>
      </c>
      <c r="O617">
        <v>28</v>
      </c>
      <c r="P617">
        <v>3</v>
      </c>
      <c r="Q617">
        <v>4.2</v>
      </c>
      <c r="R617">
        <v>4</v>
      </c>
      <c r="S617">
        <v>168</v>
      </c>
      <c r="T617">
        <f t="shared" si="81"/>
        <v>-1</v>
      </c>
      <c r="U617" s="1">
        <v>42847</v>
      </c>
      <c r="V617" s="13">
        <f t="shared" si="82"/>
        <v>42826</v>
      </c>
      <c r="W617" s="14">
        <f t="shared" si="83"/>
        <v>42847</v>
      </c>
      <c r="X617" s="1" t="str">
        <f t="shared" si="84"/>
        <v>Saturday</v>
      </c>
      <c r="Y617" s="2">
        <v>0.94569444444444439</v>
      </c>
      <c r="Z617" s="2">
        <f t="shared" si="85"/>
        <v>0.95833333333333326</v>
      </c>
      <c r="AA617">
        <f>1</f>
        <v>1</v>
      </c>
      <c r="AB617" s="1">
        <v>42847</v>
      </c>
      <c r="AC617" s="13">
        <f t="shared" si="86"/>
        <v>42826</v>
      </c>
      <c r="AD617" s="14">
        <f t="shared" si="87"/>
        <v>42847</v>
      </c>
      <c r="AE617" s="1" t="str">
        <f t="shared" si="88"/>
        <v>Saturday</v>
      </c>
      <c r="AF617" s="2">
        <v>0.96513888888888888</v>
      </c>
      <c r="AG617" s="2">
        <f t="shared" si="89"/>
        <v>0.95833333333333326</v>
      </c>
      <c r="AH617" t="s">
        <v>25</v>
      </c>
    </row>
    <row r="618" spans="1:34" x14ac:dyDescent="0.25">
      <c r="A618">
        <v>1595476</v>
      </c>
      <c r="B618" t="s">
        <v>54</v>
      </c>
      <c r="E618">
        <v>53089</v>
      </c>
      <c r="F618" t="s">
        <v>20</v>
      </c>
      <c r="G618" t="s">
        <v>55</v>
      </c>
      <c r="H618">
        <v>11046</v>
      </c>
      <c r="I618" t="s">
        <v>60</v>
      </c>
      <c r="J618">
        <f>VLOOKUP(I618,Key!$A$1:$C$73,2,FALSE)</f>
        <v>43.046570000000003</v>
      </c>
      <c r="K618">
        <f>VLOOKUP(I618,Key!$A$1:$C$73,3,FALSE)</f>
        <v>-87.908720000000002</v>
      </c>
      <c r="L618" t="s">
        <v>22</v>
      </c>
      <c r="M618">
        <f>VLOOKUP(L618,Key!$A$1:$C$73,2,FALSE)</f>
        <v>43.058619999999998</v>
      </c>
      <c r="N618">
        <f>VLOOKUP(L618,Key!$A$1:$C$73,3,FALSE)</f>
        <v>-87.885319999999993</v>
      </c>
      <c r="O618">
        <v>19</v>
      </c>
      <c r="P618">
        <v>3</v>
      </c>
      <c r="Q618">
        <v>2.9</v>
      </c>
      <c r="R618">
        <v>2.7</v>
      </c>
      <c r="S618">
        <v>114</v>
      </c>
      <c r="T618">
        <f t="shared" si="81"/>
        <v>-1</v>
      </c>
      <c r="U618" s="1">
        <v>42848</v>
      </c>
      <c r="V618" s="13">
        <f t="shared" si="82"/>
        <v>42826</v>
      </c>
      <c r="W618" s="14">
        <f t="shared" si="83"/>
        <v>42848</v>
      </c>
      <c r="X618" s="1" t="str">
        <f t="shared" si="84"/>
        <v>Sunday</v>
      </c>
      <c r="Y618" s="2">
        <v>0.11386574074074074</v>
      </c>
      <c r="Z618" s="2">
        <f t="shared" si="85"/>
        <v>0.125</v>
      </c>
      <c r="AA618">
        <f>1</f>
        <v>1</v>
      </c>
      <c r="AB618" s="1">
        <v>42848</v>
      </c>
      <c r="AC618" s="13">
        <f t="shared" si="86"/>
        <v>42826</v>
      </c>
      <c r="AD618" s="14">
        <f t="shared" si="87"/>
        <v>42848</v>
      </c>
      <c r="AE618" s="1" t="str">
        <f t="shared" si="88"/>
        <v>Sunday</v>
      </c>
      <c r="AF618" s="2">
        <v>0.12653935185185186</v>
      </c>
      <c r="AG618" s="2">
        <f t="shared" si="89"/>
        <v>0.125</v>
      </c>
      <c r="AH618" t="s">
        <v>23</v>
      </c>
    </row>
    <row r="619" spans="1:34" x14ac:dyDescent="0.25">
      <c r="A619">
        <v>1595545</v>
      </c>
      <c r="B619" t="s">
        <v>54</v>
      </c>
      <c r="E619">
        <v>53213</v>
      </c>
      <c r="F619" t="s">
        <v>20</v>
      </c>
      <c r="G619" t="s">
        <v>55</v>
      </c>
      <c r="H619">
        <v>11047</v>
      </c>
      <c r="I619" t="s">
        <v>62</v>
      </c>
      <c r="J619">
        <f>VLOOKUP(I619,Key!$A$1:$C$73,2,FALSE)</f>
        <v>43.052460000000004</v>
      </c>
      <c r="K619">
        <f>VLOOKUP(I619,Key!$A$1:$C$73,3,FALSE)</f>
        <v>-87.891000000000005</v>
      </c>
      <c r="L619" t="s">
        <v>28</v>
      </c>
      <c r="M619">
        <f>VLOOKUP(L619,Key!$A$1:$C$73,2,FALSE)</f>
        <v>43.038580000000003</v>
      </c>
      <c r="N619">
        <f>VLOOKUP(L619,Key!$A$1:$C$73,3,FALSE)</f>
        <v>-87.90934</v>
      </c>
      <c r="O619">
        <v>13</v>
      </c>
      <c r="P619">
        <v>3</v>
      </c>
      <c r="Q619">
        <v>2</v>
      </c>
      <c r="R619">
        <v>1.9</v>
      </c>
      <c r="S619">
        <v>78</v>
      </c>
      <c r="T619">
        <f t="shared" si="81"/>
        <v>-1</v>
      </c>
      <c r="U619" s="1">
        <v>42848</v>
      </c>
      <c r="V619" s="13">
        <f t="shared" si="82"/>
        <v>42826</v>
      </c>
      <c r="W619" s="14">
        <f t="shared" si="83"/>
        <v>42848</v>
      </c>
      <c r="X619" s="1" t="str">
        <f t="shared" si="84"/>
        <v>Sunday</v>
      </c>
      <c r="Y619" s="2">
        <v>0.37799768518518517</v>
      </c>
      <c r="Z619" s="2">
        <f t="shared" si="85"/>
        <v>0.375</v>
      </c>
      <c r="AA619">
        <f>1</f>
        <v>1</v>
      </c>
      <c r="AB619" s="1">
        <v>42848</v>
      </c>
      <c r="AC619" s="13">
        <f t="shared" si="86"/>
        <v>42826</v>
      </c>
      <c r="AD619" s="14">
        <f t="shared" si="87"/>
        <v>42848</v>
      </c>
      <c r="AE619" s="1" t="str">
        <f t="shared" si="88"/>
        <v>Sunday</v>
      </c>
      <c r="AF619" s="2">
        <v>0.38716435185185188</v>
      </c>
      <c r="AG619" s="2">
        <f t="shared" si="89"/>
        <v>0.375</v>
      </c>
      <c r="AH619" t="s">
        <v>23</v>
      </c>
    </row>
    <row r="620" spans="1:34" x14ac:dyDescent="0.25">
      <c r="A620">
        <v>1595552</v>
      </c>
      <c r="B620" t="s">
        <v>54</v>
      </c>
      <c r="E620">
        <v>53202</v>
      </c>
      <c r="F620" t="s">
        <v>20</v>
      </c>
      <c r="G620" t="s">
        <v>55</v>
      </c>
      <c r="H620">
        <v>5525</v>
      </c>
      <c r="I620" t="s">
        <v>48</v>
      </c>
      <c r="J620">
        <f>VLOOKUP(I620,Key!$A$1:$C$73,2,FALSE)</f>
        <v>43.031320000000001</v>
      </c>
      <c r="K620">
        <f>VLOOKUP(I620,Key!$A$1:$C$73,3,FALSE)</f>
        <v>-87.904259999999994</v>
      </c>
      <c r="L620" t="s">
        <v>48</v>
      </c>
      <c r="M620">
        <f>VLOOKUP(L620,Key!$A$1:$C$73,2,FALSE)</f>
        <v>43.031320000000001</v>
      </c>
      <c r="N620">
        <f>VLOOKUP(L620,Key!$A$1:$C$73,3,FALSE)</f>
        <v>-87.904259999999994</v>
      </c>
      <c r="O620">
        <v>218</v>
      </c>
      <c r="P620">
        <v>24</v>
      </c>
      <c r="Q620">
        <v>18</v>
      </c>
      <c r="R620">
        <v>17.100000000000001</v>
      </c>
      <c r="S620">
        <v>720</v>
      </c>
      <c r="T620">
        <f t="shared" si="81"/>
        <v>-1</v>
      </c>
      <c r="U620" s="1">
        <v>42848</v>
      </c>
      <c r="V620" s="13">
        <f t="shared" si="82"/>
        <v>42826</v>
      </c>
      <c r="W620" s="14">
        <f t="shared" si="83"/>
        <v>42848</v>
      </c>
      <c r="X620" s="1" t="str">
        <f t="shared" si="84"/>
        <v>Sunday</v>
      </c>
      <c r="Y620" s="2">
        <v>0.37961805555555556</v>
      </c>
      <c r="Z620" s="2">
        <f t="shared" si="85"/>
        <v>0.375</v>
      </c>
      <c r="AA620">
        <f>1</f>
        <v>1</v>
      </c>
      <c r="AB620" s="1">
        <v>42848</v>
      </c>
      <c r="AC620" s="13">
        <f t="shared" si="86"/>
        <v>42826</v>
      </c>
      <c r="AD620" s="14">
        <f t="shared" si="87"/>
        <v>42848</v>
      </c>
      <c r="AE620" s="1" t="str">
        <f t="shared" si="88"/>
        <v>Sunday</v>
      </c>
      <c r="AF620" s="2">
        <v>0.53060185185185182</v>
      </c>
      <c r="AG620" s="2">
        <f t="shared" si="89"/>
        <v>0.54166666666666663</v>
      </c>
      <c r="AH620" t="s">
        <v>25</v>
      </c>
    </row>
    <row r="621" spans="1:34" x14ac:dyDescent="0.25">
      <c r="A621">
        <v>1595552</v>
      </c>
      <c r="B621" t="s">
        <v>54</v>
      </c>
      <c r="E621">
        <v>53202</v>
      </c>
      <c r="F621" t="s">
        <v>20</v>
      </c>
      <c r="G621" t="s">
        <v>55</v>
      </c>
      <c r="H621">
        <v>11062</v>
      </c>
      <c r="I621" t="s">
        <v>48</v>
      </c>
      <c r="J621">
        <f>VLOOKUP(I621,Key!$A$1:$C$73,2,FALSE)</f>
        <v>43.031320000000001</v>
      </c>
      <c r="K621">
        <f>VLOOKUP(I621,Key!$A$1:$C$73,3,FALSE)</f>
        <v>-87.904259999999994</v>
      </c>
      <c r="L621" t="s">
        <v>48</v>
      </c>
      <c r="M621">
        <f>VLOOKUP(L621,Key!$A$1:$C$73,2,FALSE)</f>
        <v>43.031320000000001</v>
      </c>
      <c r="N621">
        <f>VLOOKUP(L621,Key!$A$1:$C$73,3,FALSE)</f>
        <v>-87.904259999999994</v>
      </c>
      <c r="O621">
        <v>217</v>
      </c>
      <c r="P621">
        <v>24</v>
      </c>
      <c r="Q621">
        <v>18</v>
      </c>
      <c r="R621">
        <v>17.100000000000001</v>
      </c>
      <c r="S621">
        <v>720</v>
      </c>
      <c r="T621">
        <f t="shared" si="81"/>
        <v>-1</v>
      </c>
      <c r="U621" s="1">
        <v>42848</v>
      </c>
      <c r="V621" s="13">
        <f t="shared" si="82"/>
        <v>42826</v>
      </c>
      <c r="W621" s="14">
        <f t="shared" si="83"/>
        <v>42848</v>
      </c>
      <c r="X621" s="1" t="str">
        <f t="shared" si="84"/>
        <v>Sunday</v>
      </c>
      <c r="Y621" s="2">
        <v>0.38026620370370368</v>
      </c>
      <c r="Z621" s="2">
        <f t="shared" si="85"/>
        <v>0.375</v>
      </c>
      <c r="AA621">
        <f>1</f>
        <v>1</v>
      </c>
      <c r="AB621" s="1">
        <v>42848</v>
      </c>
      <c r="AC621" s="13">
        <f t="shared" si="86"/>
        <v>42826</v>
      </c>
      <c r="AD621" s="14">
        <f t="shared" si="87"/>
        <v>42848</v>
      </c>
      <c r="AE621" s="1" t="str">
        <f t="shared" si="88"/>
        <v>Sunday</v>
      </c>
      <c r="AF621" s="2">
        <v>0.53060185185185182</v>
      </c>
      <c r="AG621" s="2">
        <f t="shared" si="89"/>
        <v>0.54166666666666663</v>
      </c>
      <c r="AH621" t="s">
        <v>25</v>
      </c>
    </row>
    <row r="622" spans="1:34" x14ac:dyDescent="0.25">
      <c r="A622">
        <v>1595648</v>
      </c>
      <c r="B622" t="s">
        <v>54</v>
      </c>
      <c r="E622">
        <v>53217</v>
      </c>
      <c r="F622" t="s">
        <v>20</v>
      </c>
      <c r="G622" t="s">
        <v>55</v>
      </c>
      <c r="H622">
        <v>11125</v>
      </c>
      <c r="I622" t="s">
        <v>21</v>
      </c>
      <c r="J622">
        <f>VLOOKUP(I622,Key!$A$1:$C$73,2,FALSE)</f>
        <v>43.074890000000003</v>
      </c>
      <c r="K622">
        <f>VLOOKUP(I622,Key!$A$1:$C$73,3,FALSE)</f>
        <v>-87.882810000000006</v>
      </c>
      <c r="L622" t="s">
        <v>81</v>
      </c>
      <c r="M622">
        <f>VLOOKUP(L622,Key!$A$1:$C$73,2,FALSE)</f>
        <v>43.058010000000003</v>
      </c>
      <c r="N622">
        <f>VLOOKUP(L622,Key!$A$1:$C$73,3,FALSE)</f>
        <v>-87.877300000000005</v>
      </c>
      <c r="O622">
        <v>67</v>
      </c>
      <c r="P622">
        <v>0</v>
      </c>
      <c r="Q622">
        <v>10.1</v>
      </c>
      <c r="R622">
        <v>9.5</v>
      </c>
      <c r="S622">
        <v>402</v>
      </c>
      <c r="T622">
        <f t="shared" si="81"/>
        <v>-1</v>
      </c>
      <c r="U622" s="1">
        <v>42848</v>
      </c>
      <c r="V622" s="13">
        <f t="shared" si="82"/>
        <v>42826</v>
      </c>
      <c r="W622" s="14">
        <f t="shared" si="83"/>
        <v>42848</v>
      </c>
      <c r="X622" s="1" t="str">
        <f t="shared" si="84"/>
        <v>Sunday</v>
      </c>
      <c r="Y622" s="2">
        <v>0.43438657407407405</v>
      </c>
      <c r="Z622" s="2">
        <f t="shared" si="85"/>
        <v>0.41666666666666663</v>
      </c>
      <c r="AA622">
        <f>1</f>
        <v>1</v>
      </c>
      <c r="AB622" s="1">
        <v>42848</v>
      </c>
      <c r="AC622" s="13">
        <f t="shared" si="86"/>
        <v>42826</v>
      </c>
      <c r="AD622" s="14">
        <f t="shared" si="87"/>
        <v>42848</v>
      </c>
      <c r="AE622" s="1" t="str">
        <f t="shared" si="88"/>
        <v>Sunday</v>
      </c>
      <c r="AF622" s="2">
        <v>0.4808912037037037</v>
      </c>
      <c r="AG622" s="2">
        <f t="shared" si="89"/>
        <v>0.5</v>
      </c>
      <c r="AH622" t="s">
        <v>23</v>
      </c>
    </row>
    <row r="623" spans="1:34" x14ac:dyDescent="0.25">
      <c r="A623">
        <v>1595648</v>
      </c>
      <c r="B623" t="s">
        <v>54</v>
      </c>
      <c r="E623">
        <v>53217</v>
      </c>
      <c r="F623" t="s">
        <v>20</v>
      </c>
      <c r="G623" t="s">
        <v>55</v>
      </c>
      <c r="H623">
        <v>11105</v>
      </c>
      <c r="I623" t="s">
        <v>21</v>
      </c>
      <c r="J623">
        <f>VLOOKUP(I623,Key!$A$1:$C$73,2,FALSE)</f>
        <v>43.074890000000003</v>
      </c>
      <c r="K623">
        <f>VLOOKUP(I623,Key!$A$1:$C$73,3,FALSE)</f>
        <v>-87.882810000000006</v>
      </c>
      <c r="L623" t="s">
        <v>81</v>
      </c>
      <c r="M623">
        <f>VLOOKUP(L623,Key!$A$1:$C$73,2,FALSE)</f>
        <v>43.058010000000003</v>
      </c>
      <c r="N623">
        <f>VLOOKUP(L623,Key!$A$1:$C$73,3,FALSE)</f>
        <v>-87.877300000000005</v>
      </c>
      <c r="O623">
        <v>66</v>
      </c>
      <c r="P623">
        <v>0</v>
      </c>
      <c r="Q623">
        <v>9.9</v>
      </c>
      <c r="R623">
        <v>9.4</v>
      </c>
      <c r="S623">
        <v>396</v>
      </c>
      <c r="T623">
        <f t="shared" si="81"/>
        <v>-1</v>
      </c>
      <c r="U623" s="1">
        <v>42848</v>
      </c>
      <c r="V623" s="13">
        <f t="shared" si="82"/>
        <v>42826</v>
      </c>
      <c r="W623" s="14">
        <f t="shared" si="83"/>
        <v>42848</v>
      </c>
      <c r="X623" s="1" t="str">
        <f t="shared" si="84"/>
        <v>Sunday</v>
      </c>
      <c r="Y623" s="2">
        <v>0.4349189814814815</v>
      </c>
      <c r="Z623" s="2">
        <f t="shared" si="85"/>
        <v>0.41666666666666663</v>
      </c>
      <c r="AA623">
        <f>1</f>
        <v>1</v>
      </c>
      <c r="AB623" s="1">
        <v>42848</v>
      </c>
      <c r="AC623" s="13">
        <f t="shared" si="86"/>
        <v>42826</v>
      </c>
      <c r="AD623" s="14">
        <f t="shared" si="87"/>
        <v>42848</v>
      </c>
      <c r="AE623" s="1" t="str">
        <f t="shared" si="88"/>
        <v>Sunday</v>
      </c>
      <c r="AF623" s="2">
        <v>0.48107638888888887</v>
      </c>
      <c r="AG623" s="2">
        <f t="shared" si="89"/>
        <v>0.5</v>
      </c>
      <c r="AH623" t="s">
        <v>23</v>
      </c>
    </row>
    <row r="624" spans="1:34" x14ac:dyDescent="0.25">
      <c r="A624">
        <v>1595741</v>
      </c>
      <c r="B624" t="s">
        <v>54</v>
      </c>
      <c r="E624">
        <v>53207</v>
      </c>
      <c r="F624" t="s">
        <v>20</v>
      </c>
      <c r="G624" t="s">
        <v>55</v>
      </c>
      <c r="H624">
        <v>5451</v>
      </c>
      <c r="I624" t="s">
        <v>56</v>
      </c>
      <c r="J624">
        <f>VLOOKUP(I624,Key!$A$1:$C$73,2,FALSE)</f>
        <v>43.004728999999998</v>
      </c>
      <c r="K624">
        <f>VLOOKUP(I624,Key!$A$1:$C$73,3,FALSE)</f>
        <v>-87.905463999999995</v>
      </c>
      <c r="L624" t="s">
        <v>56</v>
      </c>
      <c r="M624">
        <f>VLOOKUP(L624,Key!$A$1:$C$73,2,FALSE)</f>
        <v>43.004728999999998</v>
      </c>
      <c r="N624">
        <f>VLOOKUP(L624,Key!$A$1:$C$73,3,FALSE)</f>
        <v>-87.905463999999995</v>
      </c>
      <c r="O624">
        <v>40</v>
      </c>
      <c r="P624">
        <v>6</v>
      </c>
      <c r="Q624">
        <v>6</v>
      </c>
      <c r="R624">
        <v>5.7</v>
      </c>
      <c r="S624">
        <v>240</v>
      </c>
      <c r="T624">
        <f t="shared" si="81"/>
        <v>-1</v>
      </c>
      <c r="U624" s="1">
        <v>42848</v>
      </c>
      <c r="V624" s="13">
        <f t="shared" si="82"/>
        <v>42826</v>
      </c>
      <c r="W624" s="14">
        <f t="shared" si="83"/>
        <v>42848</v>
      </c>
      <c r="X624" s="1" t="str">
        <f t="shared" si="84"/>
        <v>Sunday</v>
      </c>
      <c r="Y624" s="2">
        <v>0.46818287037037037</v>
      </c>
      <c r="Z624" s="2">
        <f t="shared" si="85"/>
        <v>0.45833333333333331</v>
      </c>
      <c r="AA624">
        <f>1</f>
        <v>1</v>
      </c>
      <c r="AB624" s="1">
        <v>42848</v>
      </c>
      <c r="AC624" s="13">
        <f t="shared" si="86"/>
        <v>42826</v>
      </c>
      <c r="AD624" s="14">
        <f t="shared" si="87"/>
        <v>42848</v>
      </c>
      <c r="AE624" s="1" t="str">
        <f t="shared" si="88"/>
        <v>Sunday</v>
      </c>
      <c r="AF624" s="2">
        <v>0.49646990740740743</v>
      </c>
      <c r="AG624" s="2">
        <f t="shared" si="89"/>
        <v>0.5</v>
      </c>
      <c r="AH624" t="s">
        <v>25</v>
      </c>
    </row>
    <row r="625" spans="1:34" x14ac:dyDescent="0.25">
      <c r="A625">
        <v>1595791</v>
      </c>
      <c r="B625" t="s">
        <v>54</v>
      </c>
      <c r="E625">
        <v>53597</v>
      </c>
      <c r="F625" t="s">
        <v>20</v>
      </c>
      <c r="G625" t="s">
        <v>55</v>
      </c>
      <c r="H625">
        <v>11142</v>
      </c>
      <c r="I625" t="s">
        <v>83</v>
      </c>
      <c r="J625">
        <f>VLOOKUP(I625,Key!$A$1:$C$73,2,FALSE)</f>
        <v>43.026229999999998</v>
      </c>
      <c r="K625">
        <f>VLOOKUP(I625,Key!$A$1:$C$73,3,FALSE)</f>
        <v>-87.912809999999993</v>
      </c>
      <c r="L625" t="s">
        <v>83</v>
      </c>
      <c r="M625">
        <f>VLOOKUP(L625,Key!$A$1:$C$73,2,FALSE)</f>
        <v>43.026229999999998</v>
      </c>
      <c r="N625">
        <f>VLOOKUP(L625,Key!$A$1:$C$73,3,FALSE)</f>
        <v>-87.912809999999993</v>
      </c>
      <c r="O625">
        <v>48</v>
      </c>
      <c r="P625">
        <v>6</v>
      </c>
      <c r="Q625">
        <v>7.2</v>
      </c>
      <c r="R625">
        <v>6.8</v>
      </c>
      <c r="S625">
        <v>288</v>
      </c>
      <c r="T625">
        <f t="shared" si="81"/>
        <v>-1</v>
      </c>
      <c r="U625" s="1">
        <v>42848</v>
      </c>
      <c r="V625" s="13">
        <f t="shared" si="82"/>
        <v>42826</v>
      </c>
      <c r="W625" s="14">
        <f t="shared" si="83"/>
        <v>42848</v>
      </c>
      <c r="X625" s="1" t="str">
        <f t="shared" si="84"/>
        <v>Sunday</v>
      </c>
      <c r="Y625" s="2">
        <v>0.48160879629629627</v>
      </c>
      <c r="Z625" s="2">
        <f t="shared" si="85"/>
        <v>0.5</v>
      </c>
      <c r="AA625">
        <f>1</f>
        <v>1</v>
      </c>
      <c r="AB625" s="1">
        <v>42848</v>
      </c>
      <c r="AC625" s="13">
        <f t="shared" si="86"/>
        <v>42826</v>
      </c>
      <c r="AD625" s="14">
        <f t="shared" si="87"/>
        <v>42848</v>
      </c>
      <c r="AE625" s="1" t="str">
        <f t="shared" si="88"/>
        <v>Sunday</v>
      </c>
      <c r="AF625" s="2">
        <v>0.515162037037037</v>
      </c>
      <c r="AG625" s="2">
        <f t="shared" si="89"/>
        <v>0.5</v>
      </c>
      <c r="AH625" t="s">
        <v>25</v>
      </c>
    </row>
    <row r="626" spans="1:34" x14ac:dyDescent="0.25">
      <c r="A626">
        <v>1595836</v>
      </c>
      <c r="B626" t="s">
        <v>54</v>
      </c>
      <c r="F626" t="s">
        <v>20</v>
      </c>
      <c r="G626" t="s">
        <v>55</v>
      </c>
      <c r="H626">
        <v>11128</v>
      </c>
      <c r="I626" t="s">
        <v>70</v>
      </c>
      <c r="J626">
        <f>VLOOKUP(I626,Key!$A$1:$C$73,2,FALSE)</f>
        <v>43.052630000000001</v>
      </c>
      <c r="K626">
        <f>VLOOKUP(I626,Key!$A$1:$C$73,3,FALSE)</f>
        <v>-88.016319999999993</v>
      </c>
      <c r="L626" t="s">
        <v>70</v>
      </c>
      <c r="M626">
        <f>VLOOKUP(L626,Key!$A$1:$C$73,2,FALSE)</f>
        <v>43.052630000000001</v>
      </c>
      <c r="N626">
        <f>VLOOKUP(L626,Key!$A$1:$C$73,3,FALSE)</f>
        <v>-88.016319999999993</v>
      </c>
      <c r="O626">
        <v>32</v>
      </c>
      <c r="P626">
        <v>3</v>
      </c>
      <c r="Q626">
        <v>4.8</v>
      </c>
      <c r="R626">
        <v>4.5999999999999996</v>
      </c>
      <c r="S626">
        <v>192</v>
      </c>
      <c r="T626">
        <f t="shared" si="81"/>
        <v>-1</v>
      </c>
      <c r="U626" s="1">
        <v>42848</v>
      </c>
      <c r="V626" s="13">
        <f t="shared" si="82"/>
        <v>42826</v>
      </c>
      <c r="W626" s="14">
        <f t="shared" si="83"/>
        <v>42848</v>
      </c>
      <c r="X626" s="1" t="str">
        <f t="shared" si="84"/>
        <v>Sunday</v>
      </c>
      <c r="Y626" s="2">
        <v>0.49162037037037037</v>
      </c>
      <c r="Z626" s="2">
        <f t="shared" si="85"/>
        <v>0.5</v>
      </c>
      <c r="AA626">
        <f>1</f>
        <v>1</v>
      </c>
      <c r="AB626" s="1">
        <v>42848</v>
      </c>
      <c r="AC626" s="13">
        <f t="shared" si="86"/>
        <v>42826</v>
      </c>
      <c r="AD626" s="14">
        <f t="shared" si="87"/>
        <v>42848</v>
      </c>
      <c r="AE626" s="1" t="str">
        <f t="shared" si="88"/>
        <v>Sunday</v>
      </c>
      <c r="AF626" s="2">
        <v>0.51372685185185185</v>
      </c>
      <c r="AG626" s="2">
        <f t="shared" si="89"/>
        <v>0.5</v>
      </c>
      <c r="AH626" t="s">
        <v>25</v>
      </c>
    </row>
    <row r="627" spans="1:34" x14ac:dyDescent="0.25">
      <c r="A627">
        <v>1595841</v>
      </c>
      <c r="B627" t="s">
        <v>54</v>
      </c>
      <c r="E627">
        <v>60050</v>
      </c>
      <c r="F627" t="s">
        <v>20</v>
      </c>
      <c r="G627" t="s">
        <v>55</v>
      </c>
      <c r="H627">
        <v>5509</v>
      </c>
      <c r="I627" t="s">
        <v>84</v>
      </c>
      <c r="J627">
        <f>VLOOKUP(I627,Key!$A$1:$C$73,2,FALSE)</f>
        <v>43.040154000000001</v>
      </c>
      <c r="K627">
        <f>VLOOKUP(I627,Key!$A$1:$C$73,3,FALSE)</f>
        <v>-87.932113000000001</v>
      </c>
      <c r="L627" t="s">
        <v>82</v>
      </c>
      <c r="M627">
        <f>VLOOKUP(L627,Key!$A$1:$C$73,2,FALSE)</f>
        <v>43.040349999999997</v>
      </c>
      <c r="N627">
        <f>VLOOKUP(L627,Key!$A$1:$C$73,3,FALSE)</f>
        <v>-87.920760000000001</v>
      </c>
      <c r="O627">
        <v>99</v>
      </c>
      <c r="P627">
        <v>12</v>
      </c>
      <c r="Q627">
        <v>14.9</v>
      </c>
      <c r="R627">
        <v>14.1</v>
      </c>
      <c r="S627">
        <v>594</v>
      </c>
      <c r="T627">
        <f t="shared" si="81"/>
        <v>-1</v>
      </c>
      <c r="U627" s="1">
        <v>42848</v>
      </c>
      <c r="V627" s="13">
        <f t="shared" si="82"/>
        <v>42826</v>
      </c>
      <c r="W627" s="14">
        <f t="shared" si="83"/>
        <v>42848</v>
      </c>
      <c r="X627" s="1" t="str">
        <f t="shared" si="84"/>
        <v>Sunday</v>
      </c>
      <c r="Y627" s="2">
        <v>0.49347222222222226</v>
      </c>
      <c r="Z627" s="2">
        <f t="shared" si="85"/>
        <v>0.5</v>
      </c>
      <c r="AA627">
        <f>1</f>
        <v>1</v>
      </c>
      <c r="AB627" s="1">
        <v>42848</v>
      </c>
      <c r="AC627" s="13">
        <f t="shared" si="86"/>
        <v>42826</v>
      </c>
      <c r="AD627" s="14">
        <f t="shared" si="87"/>
        <v>42848</v>
      </c>
      <c r="AE627" s="1" t="str">
        <f t="shared" si="88"/>
        <v>Sunday</v>
      </c>
      <c r="AF627" s="2">
        <v>0.5621990740740741</v>
      </c>
      <c r="AG627" s="2">
        <f t="shared" si="89"/>
        <v>0.54166666666666663</v>
      </c>
      <c r="AH627" t="s">
        <v>23</v>
      </c>
    </row>
    <row r="628" spans="1:34" x14ac:dyDescent="0.25">
      <c r="A628">
        <v>1595864</v>
      </c>
      <c r="B628" t="s">
        <v>54</v>
      </c>
      <c r="E628">
        <v>53204</v>
      </c>
      <c r="F628" t="s">
        <v>20</v>
      </c>
      <c r="G628" t="s">
        <v>55</v>
      </c>
      <c r="H628">
        <v>23</v>
      </c>
      <c r="I628" t="s">
        <v>76</v>
      </c>
      <c r="J628">
        <f>VLOOKUP(I628,Key!$A$1:$C$73,2,FALSE)</f>
        <v>43.02948</v>
      </c>
      <c r="K628">
        <f>VLOOKUP(I628,Key!$A$1:$C$73,3,FALSE)</f>
        <v>-87.912819999999996</v>
      </c>
      <c r="L628" t="s">
        <v>69</v>
      </c>
      <c r="M628">
        <f>VLOOKUP(L628,Key!$A$1:$C$73,2,FALSE)</f>
        <v>43.024340000000002</v>
      </c>
      <c r="N628">
        <f>VLOOKUP(L628,Key!$A$1:$C$73,3,FALSE)</f>
        <v>-87.916753</v>
      </c>
      <c r="O628">
        <v>26</v>
      </c>
      <c r="P628">
        <v>3</v>
      </c>
      <c r="Q628">
        <v>3.9</v>
      </c>
      <c r="R628">
        <v>3.7</v>
      </c>
      <c r="S628">
        <v>156</v>
      </c>
      <c r="T628">
        <f t="shared" si="81"/>
        <v>-1</v>
      </c>
      <c r="U628" s="1">
        <v>42848</v>
      </c>
      <c r="V628" s="13">
        <f t="shared" si="82"/>
        <v>42826</v>
      </c>
      <c r="W628" s="14">
        <f t="shared" si="83"/>
        <v>42848</v>
      </c>
      <c r="X628" s="1" t="str">
        <f t="shared" si="84"/>
        <v>Sunday</v>
      </c>
      <c r="Y628" s="2">
        <v>0.50119212962962967</v>
      </c>
      <c r="Z628" s="2">
        <f t="shared" si="85"/>
        <v>0.5</v>
      </c>
      <c r="AA628">
        <f>1</f>
        <v>1</v>
      </c>
      <c r="AB628" s="1">
        <v>42848</v>
      </c>
      <c r="AC628" s="13">
        <f t="shared" si="86"/>
        <v>42826</v>
      </c>
      <c r="AD628" s="14">
        <f t="shared" si="87"/>
        <v>42848</v>
      </c>
      <c r="AE628" s="1" t="str">
        <f t="shared" si="88"/>
        <v>Sunday</v>
      </c>
      <c r="AF628" s="2">
        <v>0.51883101851851854</v>
      </c>
      <c r="AG628" s="2">
        <f t="shared" si="89"/>
        <v>0.5</v>
      </c>
      <c r="AH628" t="s">
        <v>23</v>
      </c>
    </row>
    <row r="629" spans="1:34" x14ac:dyDescent="0.25">
      <c r="A629">
        <v>1595866</v>
      </c>
      <c r="B629" t="s">
        <v>54</v>
      </c>
      <c r="E629">
        <v>53202</v>
      </c>
      <c r="F629" t="s">
        <v>20</v>
      </c>
      <c r="G629" t="s">
        <v>55</v>
      </c>
      <c r="H629">
        <v>11086</v>
      </c>
      <c r="I629" t="s">
        <v>67</v>
      </c>
      <c r="J629">
        <f>VLOOKUP(I629,Key!$A$1:$C$73,2,FALSE)</f>
        <v>43.05847</v>
      </c>
      <c r="K629">
        <f>VLOOKUP(I629,Key!$A$1:$C$73,3,FALSE)</f>
        <v>-87.898079999999993</v>
      </c>
      <c r="L629" t="s">
        <v>36</v>
      </c>
      <c r="M629">
        <f>VLOOKUP(L629,Key!$A$1:$C$73,2,FALSE)</f>
        <v>43.03519</v>
      </c>
      <c r="N629">
        <f>VLOOKUP(L629,Key!$A$1:$C$73,3,FALSE)</f>
        <v>-87.907390000000007</v>
      </c>
      <c r="O629">
        <v>31</v>
      </c>
      <c r="P629">
        <v>3</v>
      </c>
      <c r="Q629">
        <v>4.7</v>
      </c>
      <c r="R629">
        <v>4.4000000000000004</v>
      </c>
      <c r="S629">
        <v>186</v>
      </c>
      <c r="T629">
        <f t="shared" si="81"/>
        <v>-1</v>
      </c>
      <c r="U629" s="1">
        <v>42848</v>
      </c>
      <c r="V629" s="13">
        <f t="shared" si="82"/>
        <v>42826</v>
      </c>
      <c r="W629" s="14">
        <f t="shared" si="83"/>
        <v>42848</v>
      </c>
      <c r="X629" s="1" t="str">
        <f t="shared" si="84"/>
        <v>Sunday</v>
      </c>
      <c r="Y629" s="2">
        <v>0.50224537037037031</v>
      </c>
      <c r="Z629" s="2">
        <f t="shared" si="85"/>
        <v>0.5</v>
      </c>
      <c r="AA629">
        <f>1</f>
        <v>1</v>
      </c>
      <c r="AB629" s="1">
        <v>42848</v>
      </c>
      <c r="AC629" s="13">
        <f t="shared" si="86"/>
        <v>42826</v>
      </c>
      <c r="AD629" s="14">
        <f t="shared" si="87"/>
        <v>42848</v>
      </c>
      <c r="AE629" s="1" t="str">
        <f t="shared" si="88"/>
        <v>Sunday</v>
      </c>
      <c r="AF629" s="2">
        <v>0.52400462962962957</v>
      </c>
      <c r="AG629" s="2">
        <f t="shared" si="89"/>
        <v>0.54166666666666663</v>
      </c>
      <c r="AH629" t="s">
        <v>23</v>
      </c>
    </row>
    <row r="630" spans="1:34" x14ac:dyDescent="0.25">
      <c r="A630">
        <v>1595876</v>
      </c>
      <c r="B630" t="s">
        <v>54</v>
      </c>
      <c r="E630">
        <v>53233</v>
      </c>
      <c r="F630" t="s">
        <v>20</v>
      </c>
      <c r="G630" t="s">
        <v>55</v>
      </c>
      <c r="H630">
        <v>11074</v>
      </c>
      <c r="I630" t="s">
        <v>38</v>
      </c>
      <c r="J630">
        <f>VLOOKUP(I630,Key!$A$1:$C$73,2,FALSE)</f>
        <v>43.038649999999997</v>
      </c>
      <c r="K630">
        <f>VLOOKUP(I630,Key!$A$1:$C$73,3,FALSE)</f>
        <v>-87.921930000000003</v>
      </c>
      <c r="L630" t="s">
        <v>38</v>
      </c>
      <c r="M630">
        <f>VLOOKUP(L630,Key!$A$1:$C$73,2,FALSE)</f>
        <v>43.038649999999997</v>
      </c>
      <c r="N630">
        <f>VLOOKUP(L630,Key!$A$1:$C$73,3,FALSE)</f>
        <v>-87.921930000000003</v>
      </c>
      <c r="O630">
        <v>91</v>
      </c>
      <c r="P630">
        <v>9</v>
      </c>
      <c r="Q630">
        <v>13.7</v>
      </c>
      <c r="R630">
        <v>13</v>
      </c>
      <c r="S630">
        <v>546</v>
      </c>
      <c r="T630">
        <f t="shared" si="81"/>
        <v>-1</v>
      </c>
      <c r="U630" s="1">
        <v>42848</v>
      </c>
      <c r="V630" s="13">
        <f t="shared" si="82"/>
        <v>42826</v>
      </c>
      <c r="W630" s="14">
        <f t="shared" si="83"/>
        <v>42848</v>
      </c>
      <c r="X630" s="1" t="str">
        <f t="shared" si="84"/>
        <v>Sunday</v>
      </c>
      <c r="Y630" s="2">
        <v>0.50510416666666669</v>
      </c>
      <c r="Z630" s="2">
        <f t="shared" si="85"/>
        <v>0.5</v>
      </c>
      <c r="AA630">
        <f>1</f>
        <v>1</v>
      </c>
      <c r="AB630" s="1">
        <v>42848</v>
      </c>
      <c r="AC630" s="13">
        <f t="shared" si="86"/>
        <v>42826</v>
      </c>
      <c r="AD630" s="14">
        <f t="shared" si="87"/>
        <v>42848</v>
      </c>
      <c r="AE630" s="1" t="str">
        <f t="shared" si="88"/>
        <v>Sunday</v>
      </c>
      <c r="AF630" s="2">
        <v>0.56854166666666661</v>
      </c>
      <c r="AG630" s="2">
        <f t="shared" si="89"/>
        <v>0.58333333333333326</v>
      </c>
      <c r="AH630" t="s">
        <v>25</v>
      </c>
    </row>
    <row r="631" spans="1:34" x14ac:dyDescent="0.25">
      <c r="A631">
        <v>1595920</v>
      </c>
      <c r="B631" t="s">
        <v>54</v>
      </c>
      <c r="E631">
        <v>20009</v>
      </c>
      <c r="F631" t="s">
        <v>20</v>
      </c>
      <c r="G631" t="s">
        <v>55</v>
      </c>
      <c r="H631">
        <v>11124</v>
      </c>
      <c r="I631" t="s">
        <v>67</v>
      </c>
      <c r="J631">
        <f>VLOOKUP(I631,Key!$A$1:$C$73,2,FALSE)</f>
        <v>43.05847</v>
      </c>
      <c r="K631">
        <f>VLOOKUP(I631,Key!$A$1:$C$73,3,FALSE)</f>
        <v>-87.898079999999993</v>
      </c>
      <c r="L631" t="s">
        <v>62</v>
      </c>
      <c r="M631">
        <f>VLOOKUP(L631,Key!$A$1:$C$73,2,FALSE)</f>
        <v>43.052460000000004</v>
      </c>
      <c r="N631">
        <f>VLOOKUP(L631,Key!$A$1:$C$73,3,FALSE)</f>
        <v>-87.891000000000005</v>
      </c>
      <c r="O631">
        <v>17</v>
      </c>
      <c r="P631">
        <v>3</v>
      </c>
      <c r="Q631">
        <v>2.6</v>
      </c>
      <c r="R631">
        <v>2.4</v>
      </c>
      <c r="S631">
        <v>102</v>
      </c>
      <c r="T631">
        <f t="shared" si="81"/>
        <v>-1</v>
      </c>
      <c r="U631" s="1">
        <v>42848</v>
      </c>
      <c r="V631" s="13">
        <f t="shared" si="82"/>
        <v>42826</v>
      </c>
      <c r="W631" s="14">
        <f t="shared" si="83"/>
        <v>42848</v>
      </c>
      <c r="X631" s="1" t="str">
        <f t="shared" si="84"/>
        <v>Sunday</v>
      </c>
      <c r="Y631" s="2">
        <v>0.51483796296296302</v>
      </c>
      <c r="Z631" s="2">
        <f t="shared" si="85"/>
        <v>0.5</v>
      </c>
      <c r="AA631">
        <f>1</f>
        <v>1</v>
      </c>
      <c r="AB631" s="1">
        <v>42848</v>
      </c>
      <c r="AC631" s="13">
        <f t="shared" si="86"/>
        <v>42826</v>
      </c>
      <c r="AD631" s="14">
        <f t="shared" si="87"/>
        <v>42848</v>
      </c>
      <c r="AE631" s="1" t="str">
        <f t="shared" si="88"/>
        <v>Sunday</v>
      </c>
      <c r="AF631" s="2">
        <v>0.52640046296296295</v>
      </c>
      <c r="AG631" s="2">
        <f t="shared" si="89"/>
        <v>0.54166666666666663</v>
      </c>
      <c r="AH631" t="s">
        <v>23</v>
      </c>
    </row>
    <row r="632" spans="1:34" x14ac:dyDescent="0.25">
      <c r="A632">
        <v>1595940</v>
      </c>
      <c r="B632" t="s">
        <v>54</v>
      </c>
      <c r="E632">
        <v>92007</v>
      </c>
      <c r="F632" t="s">
        <v>20</v>
      </c>
      <c r="G632" t="s">
        <v>55</v>
      </c>
      <c r="H632">
        <v>5426</v>
      </c>
      <c r="I632" t="s">
        <v>67</v>
      </c>
      <c r="J632">
        <f>VLOOKUP(I632,Key!$A$1:$C$73,2,FALSE)</f>
        <v>43.05847</v>
      </c>
      <c r="K632">
        <f>VLOOKUP(I632,Key!$A$1:$C$73,3,FALSE)</f>
        <v>-87.898079999999993</v>
      </c>
      <c r="L632" t="s">
        <v>62</v>
      </c>
      <c r="M632">
        <f>VLOOKUP(L632,Key!$A$1:$C$73,2,FALSE)</f>
        <v>43.052460000000004</v>
      </c>
      <c r="N632">
        <f>VLOOKUP(L632,Key!$A$1:$C$73,3,FALSE)</f>
        <v>-87.891000000000005</v>
      </c>
      <c r="O632">
        <v>15</v>
      </c>
      <c r="P632">
        <v>3</v>
      </c>
      <c r="Q632">
        <v>2.2999999999999998</v>
      </c>
      <c r="R632">
        <v>2.1</v>
      </c>
      <c r="S632">
        <v>90</v>
      </c>
      <c r="T632">
        <f t="shared" si="81"/>
        <v>-1</v>
      </c>
      <c r="U632" s="1">
        <v>42848</v>
      </c>
      <c r="V632" s="13">
        <f t="shared" si="82"/>
        <v>42826</v>
      </c>
      <c r="W632" s="14">
        <f t="shared" si="83"/>
        <v>42848</v>
      </c>
      <c r="X632" s="1" t="str">
        <f t="shared" si="84"/>
        <v>Sunday</v>
      </c>
      <c r="Y632" s="2">
        <v>0.51646990740740739</v>
      </c>
      <c r="Z632" s="2">
        <f t="shared" si="85"/>
        <v>0.5</v>
      </c>
      <c r="AA632">
        <f>1</f>
        <v>1</v>
      </c>
      <c r="AB632" s="1">
        <v>42848</v>
      </c>
      <c r="AC632" s="13">
        <f t="shared" si="86"/>
        <v>42826</v>
      </c>
      <c r="AD632" s="14">
        <f t="shared" si="87"/>
        <v>42848</v>
      </c>
      <c r="AE632" s="1" t="str">
        <f t="shared" si="88"/>
        <v>Sunday</v>
      </c>
      <c r="AF632" s="2">
        <v>0.52640046296296295</v>
      </c>
      <c r="AG632" s="2">
        <f t="shared" si="89"/>
        <v>0.54166666666666663</v>
      </c>
      <c r="AH632" t="s">
        <v>23</v>
      </c>
    </row>
    <row r="633" spans="1:34" x14ac:dyDescent="0.25">
      <c r="A633">
        <v>1595948</v>
      </c>
      <c r="B633" t="s">
        <v>54</v>
      </c>
      <c r="E633">
        <v>33618</v>
      </c>
      <c r="F633" t="s">
        <v>20</v>
      </c>
      <c r="G633" t="s">
        <v>55</v>
      </c>
      <c r="H633">
        <v>11127</v>
      </c>
      <c r="I633" t="s">
        <v>57</v>
      </c>
      <c r="J633">
        <f>VLOOKUP(I633,Key!$A$1:$C$73,2,FALSE)</f>
        <v>43.03913</v>
      </c>
      <c r="K633">
        <f>VLOOKUP(I633,Key!$A$1:$C$73,3,FALSE)</f>
        <v>-87.916150000000002</v>
      </c>
      <c r="L633" t="s">
        <v>81</v>
      </c>
      <c r="M633">
        <f>VLOOKUP(L633,Key!$A$1:$C$73,2,FALSE)</f>
        <v>43.058010000000003</v>
      </c>
      <c r="N633">
        <f>VLOOKUP(L633,Key!$A$1:$C$73,3,FALSE)</f>
        <v>-87.877300000000005</v>
      </c>
      <c r="O633">
        <v>48</v>
      </c>
      <c r="P633">
        <v>6</v>
      </c>
      <c r="Q633">
        <v>7.2</v>
      </c>
      <c r="R633">
        <v>6.8</v>
      </c>
      <c r="S633">
        <v>288</v>
      </c>
      <c r="T633">
        <f t="shared" si="81"/>
        <v>-1</v>
      </c>
      <c r="U633" s="1">
        <v>42848</v>
      </c>
      <c r="V633" s="13">
        <f t="shared" si="82"/>
        <v>42826</v>
      </c>
      <c r="W633" s="14">
        <f t="shared" si="83"/>
        <v>42848</v>
      </c>
      <c r="X633" s="1" t="str">
        <f t="shared" si="84"/>
        <v>Sunday</v>
      </c>
      <c r="Y633" s="2">
        <v>0.51739583333333339</v>
      </c>
      <c r="Z633" s="2">
        <f t="shared" si="85"/>
        <v>0.5</v>
      </c>
      <c r="AA633">
        <f>1</f>
        <v>1</v>
      </c>
      <c r="AB633" s="1">
        <v>42848</v>
      </c>
      <c r="AC633" s="13">
        <f t="shared" si="86"/>
        <v>42826</v>
      </c>
      <c r="AD633" s="14">
        <f t="shared" si="87"/>
        <v>42848</v>
      </c>
      <c r="AE633" s="1" t="str">
        <f t="shared" si="88"/>
        <v>Sunday</v>
      </c>
      <c r="AF633" s="2">
        <v>0.5509722222222222</v>
      </c>
      <c r="AG633" s="2">
        <f t="shared" si="89"/>
        <v>0.54166666666666663</v>
      </c>
      <c r="AH633" t="s">
        <v>23</v>
      </c>
    </row>
    <row r="634" spans="1:34" x14ac:dyDescent="0.25">
      <c r="A634">
        <v>1596123</v>
      </c>
      <c r="B634" t="s">
        <v>54</v>
      </c>
      <c r="E634">
        <v>97068</v>
      </c>
      <c r="F634" t="s">
        <v>20</v>
      </c>
      <c r="G634" t="s">
        <v>55</v>
      </c>
      <c r="H634">
        <v>11120</v>
      </c>
      <c r="I634" t="s">
        <v>84</v>
      </c>
      <c r="J634">
        <f>VLOOKUP(I634,Key!$A$1:$C$73,2,FALSE)</f>
        <v>43.040154000000001</v>
      </c>
      <c r="K634">
        <f>VLOOKUP(I634,Key!$A$1:$C$73,3,FALSE)</f>
        <v>-87.932113000000001</v>
      </c>
      <c r="L634" t="s">
        <v>62</v>
      </c>
      <c r="M634">
        <f>VLOOKUP(L634,Key!$A$1:$C$73,2,FALSE)</f>
        <v>43.052460000000004</v>
      </c>
      <c r="N634">
        <f>VLOOKUP(L634,Key!$A$1:$C$73,3,FALSE)</f>
        <v>-87.891000000000005</v>
      </c>
      <c r="O634">
        <v>37</v>
      </c>
      <c r="P634">
        <v>0</v>
      </c>
      <c r="Q634">
        <v>5.6</v>
      </c>
      <c r="R634">
        <v>5.3</v>
      </c>
      <c r="S634">
        <v>222</v>
      </c>
      <c r="T634">
        <f t="shared" si="81"/>
        <v>-1</v>
      </c>
      <c r="U634" s="1">
        <v>42848</v>
      </c>
      <c r="V634" s="13">
        <f t="shared" si="82"/>
        <v>42826</v>
      </c>
      <c r="W634" s="14">
        <f t="shared" si="83"/>
        <v>42848</v>
      </c>
      <c r="X634" s="1" t="str">
        <f t="shared" si="84"/>
        <v>Sunday</v>
      </c>
      <c r="Y634" s="2">
        <v>0.55273148148148155</v>
      </c>
      <c r="Z634" s="2">
        <f t="shared" si="85"/>
        <v>0.54166666666666663</v>
      </c>
      <c r="AA634">
        <f>1</f>
        <v>1</v>
      </c>
      <c r="AB634" s="1">
        <v>42848</v>
      </c>
      <c r="AC634" s="13">
        <f t="shared" si="86"/>
        <v>42826</v>
      </c>
      <c r="AD634" s="14">
        <f t="shared" si="87"/>
        <v>42848</v>
      </c>
      <c r="AE634" s="1" t="str">
        <f t="shared" si="88"/>
        <v>Sunday</v>
      </c>
      <c r="AF634" s="2">
        <v>0.57832175925925922</v>
      </c>
      <c r="AG634" s="2">
        <f t="shared" si="89"/>
        <v>0.58333333333333326</v>
      </c>
      <c r="AH634" t="s">
        <v>23</v>
      </c>
    </row>
    <row r="635" spans="1:34" x14ac:dyDescent="0.25">
      <c r="A635">
        <v>1596213</v>
      </c>
      <c r="B635" t="s">
        <v>54</v>
      </c>
      <c r="E635">
        <v>53213</v>
      </c>
      <c r="F635" t="s">
        <v>20</v>
      </c>
      <c r="G635" t="s">
        <v>55</v>
      </c>
      <c r="H635">
        <v>11141</v>
      </c>
      <c r="I635" t="s">
        <v>91</v>
      </c>
      <c r="J635">
        <f>VLOOKUP(I635,Key!$A$1:$C$73,2,FALSE)</f>
        <v>43.048609999999996</v>
      </c>
      <c r="K635">
        <f>VLOOKUP(I635,Key!$A$1:$C$73,3,FALSE)</f>
        <v>-88.008480000000006</v>
      </c>
      <c r="L635" t="s">
        <v>72</v>
      </c>
      <c r="M635">
        <f>VLOOKUP(L635,Key!$A$1:$C$73,2,FALSE)</f>
        <v>43.060839999999999</v>
      </c>
      <c r="N635">
        <f>VLOOKUP(L635,Key!$A$1:$C$73,3,FALSE)</f>
        <v>-88.001940000000005</v>
      </c>
      <c r="O635">
        <v>19</v>
      </c>
      <c r="P635">
        <v>3</v>
      </c>
      <c r="Q635">
        <v>2.9</v>
      </c>
      <c r="R635">
        <v>2.7</v>
      </c>
      <c r="S635">
        <v>114</v>
      </c>
      <c r="T635">
        <f t="shared" si="81"/>
        <v>-1</v>
      </c>
      <c r="U635" s="1">
        <v>42848</v>
      </c>
      <c r="V635" s="13">
        <f t="shared" si="82"/>
        <v>42826</v>
      </c>
      <c r="W635" s="14">
        <f t="shared" si="83"/>
        <v>42848</v>
      </c>
      <c r="X635" s="1" t="str">
        <f t="shared" si="84"/>
        <v>Sunday</v>
      </c>
      <c r="Y635" s="2">
        <v>0.61983796296296301</v>
      </c>
      <c r="Z635" s="2">
        <f t="shared" si="85"/>
        <v>0.625</v>
      </c>
      <c r="AA635">
        <f>1</f>
        <v>1</v>
      </c>
      <c r="AB635" s="1">
        <v>42848</v>
      </c>
      <c r="AC635" s="13">
        <f t="shared" si="86"/>
        <v>42826</v>
      </c>
      <c r="AD635" s="14">
        <f t="shared" si="87"/>
        <v>42848</v>
      </c>
      <c r="AE635" s="1" t="str">
        <f t="shared" si="88"/>
        <v>Sunday</v>
      </c>
      <c r="AF635" s="2">
        <v>0.6330324074074074</v>
      </c>
      <c r="AG635" s="2">
        <f t="shared" si="89"/>
        <v>0.625</v>
      </c>
      <c r="AH635" t="s">
        <v>23</v>
      </c>
    </row>
    <row r="636" spans="1:34" x14ac:dyDescent="0.25">
      <c r="A636">
        <v>1596260</v>
      </c>
      <c r="B636" t="s">
        <v>54</v>
      </c>
      <c r="E636">
        <v>53233</v>
      </c>
      <c r="F636" t="s">
        <v>20</v>
      </c>
      <c r="G636" t="s">
        <v>55</v>
      </c>
      <c r="H636">
        <v>237</v>
      </c>
      <c r="I636" t="s">
        <v>89</v>
      </c>
      <c r="J636">
        <f>VLOOKUP(I636,Key!$A$1:$C$73,2,FALSE)</f>
        <v>43.060155999999999</v>
      </c>
      <c r="K636">
        <f>VLOOKUP(I636,Key!$A$1:$C$73,3,FALSE)</f>
        <v>-87.881258000000003</v>
      </c>
      <c r="L636" t="s">
        <v>79</v>
      </c>
      <c r="M636">
        <f>VLOOKUP(L636,Key!$A$1:$C$73,2,FALSE)</f>
        <v>43.04804</v>
      </c>
      <c r="N636">
        <f>VLOOKUP(L636,Key!$A$1:$C$73,3,FALSE)</f>
        <v>-87.896720000000002</v>
      </c>
      <c r="O636">
        <v>10</v>
      </c>
      <c r="P636">
        <v>0</v>
      </c>
      <c r="Q636">
        <v>1.5</v>
      </c>
      <c r="R636">
        <v>1.4</v>
      </c>
      <c r="S636">
        <v>60</v>
      </c>
      <c r="T636">
        <f t="shared" si="81"/>
        <v>-1</v>
      </c>
      <c r="U636" s="1">
        <v>42848</v>
      </c>
      <c r="V636" s="13">
        <f t="shared" si="82"/>
        <v>42826</v>
      </c>
      <c r="W636" s="14">
        <f t="shared" si="83"/>
        <v>42848</v>
      </c>
      <c r="X636" s="1" t="str">
        <f t="shared" si="84"/>
        <v>Sunday</v>
      </c>
      <c r="Y636" s="2">
        <v>0.577662037037037</v>
      </c>
      <c r="Z636" s="2">
        <f t="shared" si="85"/>
        <v>0.58333333333333326</v>
      </c>
      <c r="AA636">
        <f>1</f>
        <v>1</v>
      </c>
      <c r="AB636" s="1">
        <v>42848</v>
      </c>
      <c r="AC636" s="13">
        <f t="shared" si="86"/>
        <v>42826</v>
      </c>
      <c r="AD636" s="14">
        <f t="shared" si="87"/>
        <v>42848</v>
      </c>
      <c r="AE636" s="1" t="str">
        <f t="shared" si="88"/>
        <v>Sunday</v>
      </c>
      <c r="AF636" s="2">
        <v>0.58403935185185185</v>
      </c>
      <c r="AG636" s="2">
        <f t="shared" si="89"/>
        <v>0.58333333333333326</v>
      </c>
      <c r="AH636" t="s">
        <v>23</v>
      </c>
    </row>
    <row r="637" spans="1:34" x14ac:dyDescent="0.25">
      <c r="A637">
        <v>1596310</v>
      </c>
      <c r="B637" t="s">
        <v>54</v>
      </c>
      <c r="E637">
        <v>53139</v>
      </c>
      <c r="F637" t="s">
        <v>20</v>
      </c>
      <c r="G637" t="s">
        <v>55</v>
      </c>
      <c r="H637">
        <v>5485</v>
      </c>
      <c r="I637" t="s">
        <v>76</v>
      </c>
      <c r="J637">
        <f>VLOOKUP(I637,Key!$A$1:$C$73,2,FALSE)</f>
        <v>43.02948</v>
      </c>
      <c r="K637">
        <f>VLOOKUP(I637,Key!$A$1:$C$73,3,FALSE)</f>
        <v>-87.912819999999996</v>
      </c>
      <c r="L637" t="s">
        <v>76</v>
      </c>
      <c r="M637">
        <f>VLOOKUP(L637,Key!$A$1:$C$73,2,FALSE)</f>
        <v>43.02948</v>
      </c>
      <c r="N637">
        <f>VLOOKUP(L637,Key!$A$1:$C$73,3,FALSE)</f>
        <v>-87.912819999999996</v>
      </c>
      <c r="O637">
        <v>42</v>
      </c>
      <c r="P637">
        <v>6</v>
      </c>
      <c r="Q637">
        <v>6.3</v>
      </c>
      <c r="R637">
        <v>6</v>
      </c>
      <c r="S637">
        <v>252</v>
      </c>
      <c r="T637">
        <f t="shared" si="81"/>
        <v>-1</v>
      </c>
      <c r="U637" s="1">
        <v>42848</v>
      </c>
      <c r="V637" s="13">
        <f t="shared" si="82"/>
        <v>42826</v>
      </c>
      <c r="W637" s="14">
        <f t="shared" si="83"/>
        <v>42848</v>
      </c>
      <c r="X637" s="1" t="str">
        <f t="shared" si="84"/>
        <v>Sunday</v>
      </c>
      <c r="Y637" s="2">
        <v>0.58600694444444446</v>
      </c>
      <c r="Z637" s="2">
        <f t="shared" si="85"/>
        <v>0.58333333333333326</v>
      </c>
      <c r="AA637">
        <f>1</f>
        <v>1</v>
      </c>
      <c r="AB637" s="1">
        <v>42848</v>
      </c>
      <c r="AC637" s="13">
        <f t="shared" si="86"/>
        <v>42826</v>
      </c>
      <c r="AD637" s="14">
        <f t="shared" si="87"/>
        <v>42848</v>
      </c>
      <c r="AE637" s="1" t="str">
        <f t="shared" si="88"/>
        <v>Sunday</v>
      </c>
      <c r="AF637" s="2">
        <v>0.61481481481481481</v>
      </c>
      <c r="AG637" s="2">
        <f t="shared" si="89"/>
        <v>0.625</v>
      </c>
      <c r="AH637" t="s">
        <v>25</v>
      </c>
    </row>
    <row r="638" spans="1:34" x14ac:dyDescent="0.25">
      <c r="A638">
        <v>1596315</v>
      </c>
      <c r="B638" t="s">
        <v>54</v>
      </c>
      <c r="E638">
        <v>53204</v>
      </c>
      <c r="F638" t="s">
        <v>20</v>
      </c>
      <c r="G638" t="s">
        <v>55</v>
      </c>
      <c r="H638">
        <v>5553</v>
      </c>
      <c r="I638" t="s">
        <v>76</v>
      </c>
      <c r="J638">
        <f>VLOOKUP(I638,Key!$A$1:$C$73,2,FALSE)</f>
        <v>43.02948</v>
      </c>
      <c r="K638">
        <f>VLOOKUP(I638,Key!$A$1:$C$73,3,FALSE)</f>
        <v>-87.912819999999996</v>
      </c>
      <c r="L638" t="s">
        <v>76</v>
      </c>
      <c r="M638">
        <f>VLOOKUP(L638,Key!$A$1:$C$73,2,FALSE)</f>
        <v>43.02948</v>
      </c>
      <c r="N638">
        <f>VLOOKUP(L638,Key!$A$1:$C$73,3,FALSE)</f>
        <v>-87.912819999999996</v>
      </c>
      <c r="O638">
        <v>40</v>
      </c>
      <c r="P638">
        <v>6</v>
      </c>
      <c r="Q638">
        <v>6</v>
      </c>
      <c r="R638">
        <v>5.7</v>
      </c>
      <c r="S638">
        <v>240</v>
      </c>
      <c r="T638">
        <f t="shared" si="81"/>
        <v>-1</v>
      </c>
      <c r="U638" s="1">
        <v>42848</v>
      </c>
      <c r="V638" s="13">
        <f t="shared" si="82"/>
        <v>42826</v>
      </c>
      <c r="W638" s="14">
        <f t="shared" si="83"/>
        <v>42848</v>
      </c>
      <c r="X638" s="1" t="str">
        <f t="shared" si="84"/>
        <v>Sunday</v>
      </c>
      <c r="Y638" s="2">
        <v>0.58694444444444438</v>
      </c>
      <c r="Z638" s="2">
        <f t="shared" si="85"/>
        <v>0.58333333333333326</v>
      </c>
      <c r="AA638">
        <f>1</f>
        <v>1</v>
      </c>
      <c r="AB638" s="1">
        <v>42848</v>
      </c>
      <c r="AC638" s="13">
        <f t="shared" si="86"/>
        <v>42826</v>
      </c>
      <c r="AD638" s="14">
        <f t="shared" si="87"/>
        <v>42848</v>
      </c>
      <c r="AE638" s="1" t="str">
        <f t="shared" si="88"/>
        <v>Sunday</v>
      </c>
      <c r="AF638" s="2">
        <v>0.61478009259259259</v>
      </c>
      <c r="AG638" s="2">
        <f t="shared" si="89"/>
        <v>0.625</v>
      </c>
      <c r="AH638" t="s">
        <v>25</v>
      </c>
    </row>
    <row r="639" spans="1:34" x14ac:dyDescent="0.25">
      <c r="A639">
        <v>1596375</v>
      </c>
      <c r="B639" t="s">
        <v>54</v>
      </c>
      <c r="E639">
        <v>53233</v>
      </c>
      <c r="F639" t="s">
        <v>20</v>
      </c>
      <c r="G639" t="s">
        <v>55</v>
      </c>
      <c r="H639">
        <v>11077</v>
      </c>
      <c r="I639" t="s">
        <v>84</v>
      </c>
      <c r="J639">
        <f>VLOOKUP(I639,Key!$A$1:$C$73,2,FALSE)</f>
        <v>43.040154000000001</v>
      </c>
      <c r="K639">
        <f>VLOOKUP(I639,Key!$A$1:$C$73,3,FALSE)</f>
        <v>-87.932113000000001</v>
      </c>
      <c r="L639" t="s">
        <v>84</v>
      </c>
      <c r="M639">
        <f>VLOOKUP(L639,Key!$A$1:$C$73,2,FALSE)</f>
        <v>43.040154000000001</v>
      </c>
      <c r="N639">
        <f>VLOOKUP(L639,Key!$A$1:$C$73,3,FALSE)</f>
        <v>-87.932113000000001</v>
      </c>
      <c r="O639">
        <v>56</v>
      </c>
      <c r="P639">
        <v>0</v>
      </c>
      <c r="Q639">
        <v>8.4</v>
      </c>
      <c r="R639">
        <v>8</v>
      </c>
      <c r="S639">
        <v>336</v>
      </c>
      <c r="T639">
        <f t="shared" si="81"/>
        <v>-1</v>
      </c>
      <c r="U639" s="1">
        <v>42848</v>
      </c>
      <c r="V639" s="13">
        <f t="shared" si="82"/>
        <v>42826</v>
      </c>
      <c r="W639" s="14">
        <f t="shared" si="83"/>
        <v>42848</v>
      </c>
      <c r="X639" s="1" t="str">
        <f t="shared" si="84"/>
        <v>Sunday</v>
      </c>
      <c r="Y639" s="2">
        <v>0.59535879629629629</v>
      </c>
      <c r="Z639" s="2">
        <f t="shared" si="85"/>
        <v>0.58333333333333326</v>
      </c>
      <c r="AA639">
        <f>1</f>
        <v>1</v>
      </c>
      <c r="AB639" s="1">
        <v>42848</v>
      </c>
      <c r="AC639" s="13">
        <f t="shared" si="86"/>
        <v>42826</v>
      </c>
      <c r="AD639" s="14">
        <f t="shared" si="87"/>
        <v>42848</v>
      </c>
      <c r="AE639" s="1" t="str">
        <f t="shared" si="88"/>
        <v>Sunday</v>
      </c>
      <c r="AF639" s="2">
        <v>0.63447916666666659</v>
      </c>
      <c r="AG639" s="2">
        <f t="shared" si="89"/>
        <v>0.625</v>
      </c>
      <c r="AH639" t="s">
        <v>25</v>
      </c>
    </row>
    <row r="640" spans="1:34" x14ac:dyDescent="0.25">
      <c r="A640">
        <v>1596493</v>
      </c>
      <c r="B640" t="s">
        <v>54</v>
      </c>
      <c r="E640">
        <v>53204</v>
      </c>
      <c r="F640" t="s">
        <v>20</v>
      </c>
      <c r="G640" t="s">
        <v>55</v>
      </c>
      <c r="H640">
        <v>5569</v>
      </c>
      <c r="I640" t="s">
        <v>28</v>
      </c>
      <c r="J640">
        <f>VLOOKUP(I640,Key!$A$1:$C$73,2,FALSE)</f>
        <v>43.038580000000003</v>
      </c>
      <c r="K640">
        <f>VLOOKUP(I640,Key!$A$1:$C$73,3,FALSE)</f>
        <v>-87.90934</v>
      </c>
      <c r="L640" t="s">
        <v>52</v>
      </c>
      <c r="M640">
        <f>VLOOKUP(L640,Key!$A$1:$C$73,2,FALSE)</f>
        <v>43.042490000000001</v>
      </c>
      <c r="N640">
        <f>VLOOKUP(L640,Key!$A$1:$C$73,3,FALSE)</f>
        <v>-87.909959999999998</v>
      </c>
      <c r="O640">
        <v>52</v>
      </c>
      <c r="P640">
        <v>6</v>
      </c>
      <c r="Q640">
        <v>7.8</v>
      </c>
      <c r="R640">
        <v>7.4</v>
      </c>
      <c r="S640">
        <v>312</v>
      </c>
      <c r="T640">
        <f t="shared" si="81"/>
        <v>-1</v>
      </c>
      <c r="U640" s="1">
        <v>42848</v>
      </c>
      <c r="V640" s="13">
        <f t="shared" si="82"/>
        <v>42826</v>
      </c>
      <c r="W640" s="14">
        <f t="shared" si="83"/>
        <v>42848</v>
      </c>
      <c r="X640" s="1" t="str">
        <f t="shared" si="84"/>
        <v>Sunday</v>
      </c>
      <c r="Y640" s="2">
        <v>0.6135532407407408</v>
      </c>
      <c r="Z640" s="2">
        <f t="shared" si="85"/>
        <v>0.625</v>
      </c>
      <c r="AA640">
        <f>1</f>
        <v>1</v>
      </c>
      <c r="AB640" s="1">
        <v>42848</v>
      </c>
      <c r="AC640" s="13">
        <f t="shared" si="86"/>
        <v>42826</v>
      </c>
      <c r="AD640" s="14">
        <f t="shared" si="87"/>
        <v>42848</v>
      </c>
      <c r="AE640" s="1" t="str">
        <f t="shared" si="88"/>
        <v>Sunday</v>
      </c>
      <c r="AF640" s="2">
        <v>0.64973379629629624</v>
      </c>
      <c r="AG640" s="2">
        <f t="shared" si="89"/>
        <v>0.66666666666666663</v>
      </c>
      <c r="AH640" t="s">
        <v>23</v>
      </c>
    </row>
    <row r="641" spans="1:34" x14ac:dyDescent="0.25">
      <c r="A641">
        <v>1596509</v>
      </c>
      <c r="B641" t="s">
        <v>54</v>
      </c>
      <c r="E641">
        <v>19403</v>
      </c>
      <c r="F641" t="s">
        <v>20</v>
      </c>
      <c r="G641" t="s">
        <v>55</v>
      </c>
      <c r="H641">
        <v>5562</v>
      </c>
      <c r="I641" t="s">
        <v>76</v>
      </c>
      <c r="J641">
        <f>VLOOKUP(I641,Key!$A$1:$C$73,2,FALSE)</f>
        <v>43.02948</v>
      </c>
      <c r="K641">
        <f>VLOOKUP(I641,Key!$A$1:$C$73,3,FALSE)</f>
        <v>-87.912819999999996</v>
      </c>
      <c r="L641" t="s">
        <v>76</v>
      </c>
      <c r="M641">
        <f>VLOOKUP(L641,Key!$A$1:$C$73,2,FALSE)</f>
        <v>43.02948</v>
      </c>
      <c r="N641">
        <f>VLOOKUP(L641,Key!$A$1:$C$73,3,FALSE)</f>
        <v>-87.912819999999996</v>
      </c>
      <c r="O641">
        <v>17</v>
      </c>
      <c r="P641">
        <v>3</v>
      </c>
      <c r="Q641">
        <v>2.6</v>
      </c>
      <c r="R641">
        <v>2.4</v>
      </c>
      <c r="S641">
        <v>102</v>
      </c>
      <c r="T641">
        <f t="shared" si="81"/>
        <v>-1</v>
      </c>
      <c r="U641" s="1">
        <v>42848</v>
      </c>
      <c r="V641" s="13">
        <f t="shared" si="82"/>
        <v>42826</v>
      </c>
      <c r="W641" s="14">
        <f t="shared" si="83"/>
        <v>42848</v>
      </c>
      <c r="X641" s="1" t="str">
        <f t="shared" si="84"/>
        <v>Sunday</v>
      </c>
      <c r="Y641" s="2">
        <v>0.61618055555555562</v>
      </c>
      <c r="Z641" s="2">
        <f t="shared" si="85"/>
        <v>0.625</v>
      </c>
      <c r="AA641">
        <f>1</f>
        <v>1</v>
      </c>
      <c r="AB641" s="1">
        <v>42848</v>
      </c>
      <c r="AC641" s="13">
        <f t="shared" si="86"/>
        <v>42826</v>
      </c>
      <c r="AD641" s="14">
        <f t="shared" si="87"/>
        <v>42848</v>
      </c>
      <c r="AE641" s="1" t="str">
        <f t="shared" si="88"/>
        <v>Sunday</v>
      </c>
      <c r="AF641" s="2">
        <v>0.62780092592592596</v>
      </c>
      <c r="AG641" s="2">
        <f t="shared" si="89"/>
        <v>0.625</v>
      </c>
      <c r="AH641" t="s">
        <v>25</v>
      </c>
    </row>
    <row r="642" spans="1:34" x14ac:dyDescent="0.25">
      <c r="A642">
        <v>1596547</v>
      </c>
      <c r="B642" t="s">
        <v>54</v>
      </c>
      <c r="E642">
        <v>53222</v>
      </c>
      <c r="F642" t="s">
        <v>20</v>
      </c>
      <c r="G642" t="s">
        <v>55</v>
      </c>
      <c r="H642">
        <v>338</v>
      </c>
      <c r="I642" t="s">
        <v>44</v>
      </c>
      <c r="J642">
        <f>VLOOKUP(I642,Key!$A$1:$C$73,2,FALSE)</f>
        <v>43.03886</v>
      </c>
      <c r="K642">
        <f>VLOOKUP(I642,Key!$A$1:$C$73,3,FALSE)</f>
        <v>-87.902720000000002</v>
      </c>
      <c r="L642" t="s">
        <v>44</v>
      </c>
      <c r="M642">
        <f>VLOOKUP(L642,Key!$A$1:$C$73,2,FALSE)</f>
        <v>43.03886</v>
      </c>
      <c r="N642">
        <f>VLOOKUP(L642,Key!$A$1:$C$73,3,FALSE)</f>
        <v>-87.902720000000002</v>
      </c>
      <c r="O642">
        <v>11</v>
      </c>
      <c r="P642">
        <v>3</v>
      </c>
      <c r="Q642">
        <v>1.7</v>
      </c>
      <c r="R642">
        <v>1.6</v>
      </c>
      <c r="S642">
        <v>66</v>
      </c>
      <c r="T642">
        <f t="shared" ref="T642:T705" si="90">-1</f>
        <v>-1</v>
      </c>
      <c r="U642" s="1">
        <v>42848</v>
      </c>
      <c r="V642" s="13">
        <f t="shared" ref="V642:V705" si="91">DATE(YEAR(U642), MONTH(U642), 1)</f>
        <v>42826</v>
      </c>
      <c r="W642" s="14">
        <f t="shared" ref="W642:W705" si="92">U642</f>
        <v>42848</v>
      </c>
      <c r="X642" s="1" t="str">
        <f t="shared" ref="X642:X705" si="93">TEXT(W642,"dddd")</f>
        <v>Sunday</v>
      </c>
      <c r="Y642" s="2">
        <v>0.62285879629629626</v>
      </c>
      <c r="Z642" s="2">
        <f t="shared" ref="Z642:Z705" si="94">MROUND(Y642, "1:00")</f>
        <v>0.625</v>
      </c>
      <c r="AA642">
        <f>1</f>
        <v>1</v>
      </c>
      <c r="AB642" s="1">
        <v>42848</v>
      </c>
      <c r="AC642" s="13">
        <f t="shared" ref="AC642:AC705" si="95">DATE(YEAR(AB642), MONTH(AB642), 1)</f>
        <v>42826</v>
      </c>
      <c r="AD642" s="14">
        <f t="shared" ref="AD642:AD705" si="96">AB642</f>
        <v>42848</v>
      </c>
      <c r="AE642" s="1" t="str">
        <f t="shared" ref="AE642:AE705" si="97">TEXT(AD642,"dddd")</f>
        <v>Sunday</v>
      </c>
      <c r="AF642" s="2">
        <v>0.63035879629629632</v>
      </c>
      <c r="AG642" s="2">
        <f t="shared" ref="AG642:AG705" si="98">MROUND(AF642, "1:00")</f>
        <v>0.625</v>
      </c>
      <c r="AH642" t="s">
        <v>25</v>
      </c>
    </row>
    <row r="643" spans="1:34" x14ac:dyDescent="0.25">
      <c r="A643">
        <v>1596698</v>
      </c>
      <c r="B643" t="s">
        <v>54</v>
      </c>
      <c r="E643">
        <v>53202</v>
      </c>
      <c r="F643" t="s">
        <v>20</v>
      </c>
      <c r="G643" t="s">
        <v>55</v>
      </c>
      <c r="H643">
        <v>13</v>
      </c>
      <c r="I643" t="s">
        <v>80</v>
      </c>
      <c r="J643">
        <f>VLOOKUP(I643,Key!$A$1:$C$73,2,FALSE)</f>
        <v>43.060250000000003</v>
      </c>
      <c r="K643">
        <f>VLOOKUP(I643,Key!$A$1:$C$73,3,FALSE)</f>
        <v>-87.892169999999993</v>
      </c>
      <c r="L643" t="s">
        <v>67</v>
      </c>
      <c r="M643">
        <f>VLOOKUP(L643,Key!$A$1:$C$73,2,FALSE)</f>
        <v>43.05847</v>
      </c>
      <c r="N643">
        <f>VLOOKUP(L643,Key!$A$1:$C$73,3,FALSE)</f>
        <v>-87.898079999999993</v>
      </c>
      <c r="O643">
        <v>29</v>
      </c>
      <c r="P643">
        <v>3</v>
      </c>
      <c r="Q643">
        <v>4.4000000000000004</v>
      </c>
      <c r="R643">
        <v>4.0999999999999996</v>
      </c>
      <c r="S643">
        <v>174</v>
      </c>
      <c r="T643">
        <f t="shared" si="90"/>
        <v>-1</v>
      </c>
      <c r="U643" s="1">
        <v>42848</v>
      </c>
      <c r="V643" s="13">
        <f t="shared" si="91"/>
        <v>42826</v>
      </c>
      <c r="W643" s="14">
        <f t="shared" si="92"/>
        <v>42848</v>
      </c>
      <c r="X643" s="1" t="str">
        <f t="shared" si="93"/>
        <v>Sunday</v>
      </c>
      <c r="Y643" s="2">
        <v>0.65092592592592591</v>
      </c>
      <c r="Z643" s="2">
        <f t="shared" si="94"/>
        <v>0.66666666666666663</v>
      </c>
      <c r="AA643">
        <f>1</f>
        <v>1</v>
      </c>
      <c r="AB643" s="1">
        <v>42848</v>
      </c>
      <c r="AC643" s="13">
        <f t="shared" si="95"/>
        <v>42826</v>
      </c>
      <c r="AD643" s="14">
        <f t="shared" si="96"/>
        <v>42848</v>
      </c>
      <c r="AE643" s="1" t="str">
        <f t="shared" si="97"/>
        <v>Sunday</v>
      </c>
      <c r="AF643" s="2">
        <v>0.67138888888888892</v>
      </c>
      <c r="AG643" s="2">
        <f t="shared" si="98"/>
        <v>0.66666666666666663</v>
      </c>
      <c r="AH643" t="s">
        <v>23</v>
      </c>
    </row>
    <row r="644" spans="1:34" x14ac:dyDescent="0.25">
      <c r="A644">
        <v>1596700</v>
      </c>
      <c r="B644" t="s">
        <v>54</v>
      </c>
      <c r="E644">
        <v>53016</v>
      </c>
      <c r="F644" t="s">
        <v>20</v>
      </c>
      <c r="G644" t="s">
        <v>55</v>
      </c>
      <c r="H644">
        <v>11134</v>
      </c>
      <c r="I644" t="s">
        <v>81</v>
      </c>
      <c r="J644">
        <f>VLOOKUP(I644,Key!$A$1:$C$73,2,FALSE)</f>
        <v>43.058010000000003</v>
      </c>
      <c r="K644">
        <f>VLOOKUP(I644,Key!$A$1:$C$73,3,FALSE)</f>
        <v>-87.877300000000005</v>
      </c>
      <c r="L644" t="s">
        <v>81</v>
      </c>
      <c r="M644">
        <f>VLOOKUP(L644,Key!$A$1:$C$73,2,FALSE)</f>
        <v>43.058010000000003</v>
      </c>
      <c r="N644">
        <f>VLOOKUP(L644,Key!$A$1:$C$73,3,FALSE)</f>
        <v>-87.877300000000005</v>
      </c>
      <c r="O644">
        <v>63</v>
      </c>
      <c r="P644">
        <v>6</v>
      </c>
      <c r="Q644">
        <v>9.5</v>
      </c>
      <c r="R644">
        <v>9</v>
      </c>
      <c r="S644">
        <v>378</v>
      </c>
      <c r="T644">
        <f t="shared" si="90"/>
        <v>-1</v>
      </c>
      <c r="U644" s="1">
        <v>42848</v>
      </c>
      <c r="V644" s="13">
        <f t="shared" si="91"/>
        <v>42826</v>
      </c>
      <c r="W644" s="14">
        <f t="shared" si="92"/>
        <v>42848</v>
      </c>
      <c r="X644" s="1" t="str">
        <f t="shared" si="93"/>
        <v>Sunday</v>
      </c>
      <c r="Y644" s="2">
        <v>0.65103009259259259</v>
      </c>
      <c r="Z644" s="2">
        <f t="shared" si="94"/>
        <v>0.66666666666666663</v>
      </c>
      <c r="AA644">
        <f>1</f>
        <v>1</v>
      </c>
      <c r="AB644" s="1">
        <v>42848</v>
      </c>
      <c r="AC644" s="13">
        <f t="shared" si="95"/>
        <v>42826</v>
      </c>
      <c r="AD644" s="14">
        <f t="shared" si="96"/>
        <v>42848</v>
      </c>
      <c r="AE644" s="1" t="str">
        <f t="shared" si="97"/>
        <v>Sunday</v>
      </c>
      <c r="AF644" s="2">
        <v>0.69486111111111104</v>
      </c>
      <c r="AG644" s="2">
        <f t="shared" si="98"/>
        <v>0.70833333333333326</v>
      </c>
      <c r="AH644" t="s">
        <v>25</v>
      </c>
    </row>
    <row r="645" spans="1:34" x14ac:dyDescent="0.25">
      <c r="A645">
        <v>1596730</v>
      </c>
      <c r="B645" t="s">
        <v>54</v>
      </c>
      <c r="E645">
        <v>1581</v>
      </c>
      <c r="F645" t="s">
        <v>20</v>
      </c>
      <c r="G645" t="s">
        <v>55</v>
      </c>
      <c r="H645">
        <v>11060</v>
      </c>
      <c r="I645" t="s">
        <v>74</v>
      </c>
      <c r="J645">
        <f>VLOOKUP(I645,Key!$A$1:$C$73,2,FALSE)</f>
        <v>43.05536</v>
      </c>
      <c r="K645">
        <f>VLOOKUP(I645,Key!$A$1:$C$73,3,FALSE)</f>
        <v>-87.90504</v>
      </c>
      <c r="L645" t="s">
        <v>74</v>
      </c>
      <c r="M645">
        <f>VLOOKUP(L645,Key!$A$1:$C$73,2,FALSE)</f>
        <v>43.05536</v>
      </c>
      <c r="N645">
        <f>VLOOKUP(L645,Key!$A$1:$C$73,3,FALSE)</f>
        <v>-87.90504</v>
      </c>
      <c r="O645">
        <v>40</v>
      </c>
      <c r="P645">
        <v>6</v>
      </c>
      <c r="Q645">
        <v>6</v>
      </c>
      <c r="R645">
        <v>5.7</v>
      </c>
      <c r="S645">
        <v>240</v>
      </c>
      <c r="T645">
        <f t="shared" si="90"/>
        <v>-1</v>
      </c>
      <c r="U645" s="1">
        <v>42848</v>
      </c>
      <c r="V645" s="13">
        <f t="shared" si="91"/>
        <v>42826</v>
      </c>
      <c r="W645" s="14">
        <f t="shared" si="92"/>
        <v>42848</v>
      </c>
      <c r="X645" s="1" t="str">
        <f t="shared" si="93"/>
        <v>Sunday</v>
      </c>
      <c r="Y645" s="2">
        <v>0.65356481481481488</v>
      </c>
      <c r="Z645" s="2">
        <f t="shared" si="94"/>
        <v>0.66666666666666663</v>
      </c>
      <c r="AA645">
        <f>1</f>
        <v>1</v>
      </c>
      <c r="AB645" s="1">
        <v>42848</v>
      </c>
      <c r="AC645" s="13">
        <f t="shared" si="95"/>
        <v>42826</v>
      </c>
      <c r="AD645" s="14">
        <f t="shared" si="96"/>
        <v>42848</v>
      </c>
      <c r="AE645" s="1" t="str">
        <f t="shared" si="97"/>
        <v>Sunday</v>
      </c>
      <c r="AF645" s="2">
        <v>0.6814930555555555</v>
      </c>
      <c r="AG645" s="2">
        <f t="shared" si="98"/>
        <v>0.66666666666666663</v>
      </c>
      <c r="AH645" t="s">
        <v>25</v>
      </c>
    </row>
    <row r="646" spans="1:34" x14ac:dyDescent="0.25">
      <c r="A646">
        <v>1597326</v>
      </c>
      <c r="B646" t="s">
        <v>54</v>
      </c>
      <c r="E646">
        <v>53218</v>
      </c>
      <c r="F646" t="s">
        <v>20</v>
      </c>
      <c r="G646" t="s">
        <v>55</v>
      </c>
      <c r="H646">
        <v>11046</v>
      </c>
      <c r="I646" t="s">
        <v>44</v>
      </c>
      <c r="J646">
        <f>VLOOKUP(I646,Key!$A$1:$C$73,2,FALSE)</f>
        <v>43.03886</v>
      </c>
      <c r="K646">
        <f>VLOOKUP(I646,Key!$A$1:$C$73,3,FALSE)</f>
        <v>-87.902720000000002</v>
      </c>
      <c r="L646" t="s">
        <v>77</v>
      </c>
      <c r="M646">
        <f>VLOOKUP(L646,Key!$A$1:$C$73,2,FALSE)</f>
        <v>43.036900000000003</v>
      </c>
      <c r="N646">
        <f>VLOOKUP(L646,Key!$A$1:$C$73,3,FALSE)</f>
        <v>-87.89667</v>
      </c>
      <c r="O646">
        <v>39</v>
      </c>
      <c r="P646">
        <v>0</v>
      </c>
      <c r="Q646">
        <v>5.9</v>
      </c>
      <c r="R646">
        <v>5.6</v>
      </c>
      <c r="S646">
        <v>234</v>
      </c>
      <c r="T646">
        <f t="shared" si="90"/>
        <v>-1</v>
      </c>
      <c r="U646" s="1">
        <v>42848</v>
      </c>
      <c r="V646" s="13">
        <f t="shared" si="91"/>
        <v>42826</v>
      </c>
      <c r="W646" s="14">
        <f t="shared" si="92"/>
        <v>42848</v>
      </c>
      <c r="X646" s="1" t="str">
        <f t="shared" si="93"/>
        <v>Sunday</v>
      </c>
      <c r="Y646" s="2">
        <v>0.76774305555555555</v>
      </c>
      <c r="Z646" s="2">
        <f t="shared" si="94"/>
        <v>0.75</v>
      </c>
      <c r="AA646">
        <f>1</f>
        <v>1</v>
      </c>
      <c r="AB646" s="1">
        <v>42848</v>
      </c>
      <c r="AC646" s="13">
        <f t="shared" si="95"/>
        <v>42826</v>
      </c>
      <c r="AD646" s="14">
        <f t="shared" si="96"/>
        <v>42848</v>
      </c>
      <c r="AE646" s="1" t="str">
        <f t="shared" si="97"/>
        <v>Sunday</v>
      </c>
      <c r="AF646" s="2">
        <v>0.79499999999999993</v>
      </c>
      <c r="AG646" s="2">
        <f t="shared" si="98"/>
        <v>0.79166666666666663</v>
      </c>
      <c r="AH646" t="s">
        <v>23</v>
      </c>
    </row>
    <row r="647" spans="1:34" x14ac:dyDescent="0.25">
      <c r="A647">
        <v>1597326</v>
      </c>
      <c r="B647" t="s">
        <v>54</v>
      </c>
      <c r="E647">
        <v>53218</v>
      </c>
      <c r="F647" t="s">
        <v>20</v>
      </c>
      <c r="G647" t="s">
        <v>55</v>
      </c>
      <c r="H647">
        <v>11059</v>
      </c>
      <c r="I647" t="s">
        <v>44</v>
      </c>
      <c r="J647">
        <f>VLOOKUP(I647,Key!$A$1:$C$73,2,FALSE)</f>
        <v>43.03886</v>
      </c>
      <c r="K647">
        <f>VLOOKUP(I647,Key!$A$1:$C$73,3,FALSE)</f>
        <v>-87.902720000000002</v>
      </c>
      <c r="L647" t="s">
        <v>77</v>
      </c>
      <c r="M647">
        <f>VLOOKUP(L647,Key!$A$1:$C$73,2,FALSE)</f>
        <v>43.036900000000003</v>
      </c>
      <c r="N647">
        <f>VLOOKUP(L647,Key!$A$1:$C$73,3,FALSE)</f>
        <v>-87.89667</v>
      </c>
      <c r="O647">
        <v>38</v>
      </c>
      <c r="P647">
        <v>0</v>
      </c>
      <c r="Q647">
        <v>5.7</v>
      </c>
      <c r="R647">
        <v>5.4</v>
      </c>
      <c r="S647">
        <v>228</v>
      </c>
      <c r="T647">
        <f t="shared" si="90"/>
        <v>-1</v>
      </c>
      <c r="U647" s="1">
        <v>42848</v>
      </c>
      <c r="V647" s="13">
        <f t="shared" si="91"/>
        <v>42826</v>
      </c>
      <c r="W647" s="14">
        <f t="shared" si="92"/>
        <v>42848</v>
      </c>
      <c r="X647" s="1" t="str">
        <f t="shared" si="93"/>
        <v>Sunday</v>
      </c>
      <c r="Y647" s="2">
        <v>0.76831018518518512</v>
      </c>
      <c r="Z647" s="2">
        <f t="shared" si="94"/>
        <v>0.75</v>
      </c>
      <c r="AA647">
        <f>1</f>
        <v>1</v>
      </c>
      <c r="AB647" s="1">
        <v>42848</v>
      </c>
      <c r="AC647" s="13">
        <f t="shared" si="95"/>
        <v>42826</v>
      </c>
      <c r="AD647" s="14">
        <f t="shared" si="96"/>
        <v>42848</v>
      </c>
      <c r="AE647" s="1" t="str">
        <f t="shared" si="97"/>
        <v>Sunday</v>
      </c>
      <c r="AF647" s="2">
        <v>0.79503472222222227</v>
      </c>
      <c r="AG647" s="2">
        <f t="shared" si="98"/>
        <v>0.79166666666666663</v>
      </c>
      <c r="AH647" t="s">
        <v>23</v>
      </c>
    </row>
    <row r="648" spans="1:34" x14ac:dyDescent="0.25">
      <c r="A648">
        <v>1597326</v>
      </c>
      <c r="B648" t="s">
        <v>54</v>
      </c>
      <c r="E648">
        <v>53218</v>
      </c>
      <c r="F648" t="s">
        <v>20</v>
      </c>
      <c r="G648" t="s">
        <v>55</v>
      </c>
      <c r="H648">
        <v>204</v>
      </c>
      <c r="I648" t="s">
        <v>44</v>
      </c>
      <c r="J648">
        <f>VLOOKUP(I648,Key!$A$1:$C$73,2,FALSE)</f>
        <v>43.03886</v>
      </c>
      <c r="K648">
        <f>VLOOKUP(I648,Key!$A$1:$C$73,3,FALSE)</f>
        <v>-87.902720000000002</v>
      </c>
      <c r="L648" t="s">
        <v>44</v>
      </c>
      <c r="M648">
        <f>VLOOKUP(L648,Key!$A$1:$C$73,2,FALSE)</f>
        <v>43.03886</v>
      </c>
      <c r="N648">
        <f>VLOOKUP(L648,Key!$A$1:$C$73,3,FALSE)</f>
        <v>-87.902720000000002</v>
      </c>
      <c r="O648">
        <v>24</v>
      </c>
      <c r="P648">
        <v>0</v>
      </c>
      <c r="Q648">
        <v>3.6</v>
      </c>
      <c r="R648">
        <v>3.4</v>
      </c>
      <c r="S648">
        <v>144</v>
      </c>
      <c r="T648">
        <f t="shared" si="90"/>
        <v>-1</v>
      </c>
      <c r="U648" s="1">
        <v>42848</v>
      </c>
      <c r="V648" s="13">
        <f t="shared" si="91"/>
        <v>42826</v>
      </c>
      <c r="W648" s="14">
        <f t="shared" si="92"/>
        <v>42848</v>
      </c>
      <c r="X648" s="1" t="str">
        <f t="shared" si="93"/>
        <v>Sunday</v>
      </c>
      <c r="Y648" s="2">
        <v>0.76922453703703697</v>
      </c>
      <c r="Z648" s="2">
        <f t="shared" si="94"/>
        <v>0.75</v>
      </c>
      <c r="AA648">
        <f>1</f>
        <v>1</v>
      </c>
      <c r="AB648" s="1">
        <v>42848</v>
      </c>
      <c r="AC648" s="13">
        <f t="shared" si="95"/>
        <v>42826</v>
      </c>
      <c r="AD648" s="14">
        <f t="shared" si="96"/>
        <v>42848</v>
      </c>
      <c r="AE648" s="1" t="str">
        <f t="shared" si="97"/>
        <v>Sunday</v>
      </c>
      <c r="AF648" s="2">
        <v>0.78584490740740742</v>
      </c>
      <c r="AG648" s="2">
        <f t="shared" si="98"/>
        <v>0.79166666666666663</v>
      </c>
      <c r="AH648" t="s">
        <v>25</v>
      </c>
    </row>
    <row r="649" spans="1:34" x14ac:dyDescent="0.25">
      <c r="A649">
        <v>1597538</v>
      </c>
      <c r="B649" t="s">
        <v>54</v>
      </c>
      <c r="E649">
        <v>12345</v>
      </c>
      <c r="F649" t="s">
        <v>20</v>
      </c>
      <c r="G649" t="s">
        <v>55</v>
      </c>
      <c r="H649">
        <v>5502</v>
      </c>
      <c r="I649" t="s">
        <v>34</v>
      </c>
      <c r="J649">
        <f>VLOOKUP(I649,Key!$A$1:$C$73,2,FALSE)</f>
        <v>43.05097</v>
      </c>
      <c r="K649">
        <f>VLOOKUP(I649,Key!$A$1:$C$73,3,FALSE)</f>
        <v>-87.906440000000003</v>
      </c>
      <c r="L649" t="s">
        <v>77</v>
      </c>
      <c r="M649">
        <f>VLOOKUP(L649,Key!$A$1:$C$73,2,FALSE)</f>
        <v>43.036900000000003</v>
      </c>
      <c r="N649">
        <f>VLOOKUP(L649,Key!$A$1:$C$73,3,FALSE)</f>
        <v>-87.89667</v>
      </c>
      <c r="O649">
        <v>15</v>
      </c>
      <c r="P649">
        <v>3</v>
      </c>
      <c r="Q649">
        <v>2.2999999999999998</v>
      </c>
      <c r="R649">
        <v>2.1</v>
      </c>
      <c r="S649">
        <v>90</v>
      </c>
      <c r="T649">
        <f t="shared" si="90"/>
        <v>-1</v>
      </c>
      <c r="U649" s="1">
        <v>42848</v>
      </c>
      <c r="V649" s="13">
        <f t="shared" si="91"/>
        <v>42826</v>
      </c>
      <c r="W649" s="14">
        <f t="shared" si="92"/>
        <v>42848</v>
      </c>
      <c r="X649" s="1" t="str">
        <f t="shared" si="93"/>
        <v>Sunday</v>
      </c>
      <c r="Y649" s="2">
        <v>0.83476851851851841</v>
      </c>
      <c r="Z649" s="2">
        <f t="shared" si="94"/>
        <v>0.83333333333333326</v>
      </c>
      <c r="AA649">
        <f>1</f>
        <v>1</v>
      </c>
      <c r="AB649" s="1">
        <v>42848</v>
      </c>
      <c r="AC649" s="13">
        <f t="shared" si="95"/>
        <v>42826</v>
      </c>
      <c r="AD649" s="14">
        <f t="shared" si="96"/>
        <v>42848</v>
      </c>
      <c r="AE649" s="1" t="str">
        <f t="shared" si="97"/>
        <v>Sunday</v>
      </c>
      <c r="AF649" s="2">
        <v>0.8453356481481481</v>
      </c>
      <c r="AG649" s="2">
        <f t="shared" si="98"/>
        <v>0.83333333333333326</v>
      </c>
      <c r="AH649" t="s">
        <v>23</v>
      </c>
    </row>
    <row r="650" spans="1:34" x14ac:dyDescent="0.25">
      <c r="A650">
        <v>1597915</v>
      </c>
      <c r="B650" t="s">
        <v>54</v>
      </c>
      <c r="E650">
        <v>12345</v>
      </c>
      <c r="F650" t="s">
        <v>20</v>
      </c>
      <c r="G650" t="s">
        <v>55</v>
      </c>
      <c r="H650">
        <v>5502</v>
      </c>
      <c r="I650" t="s">
        <v>77</v>
      </c>
      <c r="J650">
        <f>VLOOKUP(I650,Key!$A$1:$C$73,2,FALSE)</f>
        <v>43.036900000000003</v>
      </c>
      <c r="K650">
        <f>VLOOKUP(I650,Key!$A$1:$C$73,3,FALSE)</f>
        <v>-87.89667</v>
      </c>
      <c r="L650" t="s">
        <v>52</v>
      </c>
      <c r="M650">
        <f>VLOOKUP(L650,Key!$A$1:$C$73,2,FALSE)</f>
        <v>43.042490000000001</v>
      </c>
      <c r="N650">
        <f>VLOOKUP(L650,Key!$A$1:$C$73,3,FALSE)</f>
        <v>-87.909959999999998</v>
      </c>
      <c r="O650">
        <v>52</v>
      </c>
      <c r="P650">
        <v>6</v>
      </c>
      <c r="Q650">
        <v>7.8</v>
      </c>
      <c r="R650">
        <v>7.4</v>
      </c>
      <c r="S650">
        <v>312</v>
      </c>
      <c r="T650">
        <f t="shared" si="90"/>
        <v>-1</v>
      </c>
      <c r="U650" s="1">
        <v>42849</v>
      </c>
      <c r="V650" s="13">
        <f t="shared" si="91"/>
        <v>42826</v>
      </c>
      <c r="W650" s="14">
        <f t="shared" si="92"/>
        <v>42849</v>
      </c>
      <c r="X650" s="1" t="str">
        <f t="shared" si="93"/>
        <v>Monday</v>
      </c>
      <c r="Y650" s="2">
        <v>0.46751157407407407</v>
      </c>
      <c r="Z650" s="2">
        <f t="shared" si="94"/>
        <v>0.45833333333333331</v>
      </c>
      <c r="AA650">
        <f>1</f>
        <v>1</v>
      </c>
      <c r="AB650" s="1">
        <v>42849</v>
      </c>
      <c r="AC650" s="13">
        <f t="shared" si="95"/>
        <v>42826</v>
      </c>
      <c r="AD650" s="14">
        <f t="shared" si="96"/>
        <v>42849</v>
      </c>
      <c r="AE650" s="1" t="str">
        <f t="shared" si="97"/>
        <v>Monday</v>
      </c>
      <c r="AF650" s="2">
        <v>0.50348379629629625</v>
      </c>
      <c r="AG650" s="2">
        <f t="shared" si="98"/>
        <v>0.5</v>
      </c>
      <c r="AH650" t="s">
        <v>23</v>
      </c>
    </row>
    <row r="651" spans="1:34" x14ac:dyDescent="0.25">
      <c r="A651">
        <v>1597935</v>
      </c>
      <c r="B651" t="s">
        <v>54</v>
      </c>
      <c r="E651">
        <v>63301</v>
      </c>
      <c r="F651" t="s">
        <v>20</v>
      </c>
      <c r="G651" t="s">
        <v>55</v>
      </c>
      <c r="H651">
        <v>11071</v>
      </c>
      <c r="I651" t="s">
        <v>24</v>
      </c>
      <c r="J651">
        <f>VLOOKUP(I651,Key!$A$1:$C$73,2,FALSE)</f>
        <v>43.074655999999997</v>
      </c>
      <c r="K651">
        <f>VLOOKUP(I651,Key!$A$1:$C$73,3,FALSE)</f>
        <v>-87.889011999999994</v>
      </c>
      <c r="L651" t="s">
        <v>24</v>
      </c>
      <c r="M651">
        <f>VLOOKUP(L651,Key!$A$1:$C$73,2,FALSE)</f>
        <v>43.074655999999997</v>
      </c>
      <c r="N651">
        <f>VLOOKUP(L651,Key!$A$1:$C$73,3,FALSE)</f>
        <v>-87.889011999999994</v>
      </c>
      <c r="O651">
        <v>160</v>
      </c>
      <c r="P651">
        <v>6</v>
      </c>
      <c r="Q651">
        <v>18</v>
      </c>
      <c r="R651">
        <v>17.100000000000001</v>
      </c>
      <c r="S651">
        <v>720</v>
      </c>
      <c r="T651">
        <f t="shared" si="90"/>
        <v>-1</v>
      </c>
      <c r="U651" s="1">
        <v>42849</v>
      </c>
      <c r="V651" s="13">
        <f t="shared" si="91"/>
        <v>42826</v>
      </c>
      <c r="W651" s="14">
        <f t="shared" si="92"/>
        <v>42849</v>
      </c>
      <c r="X651" s="1" t="str">
        <f t="shared" si="93"/>
        <v>Monday</v>
      </c>
      <c r="Y651" s="2">
        <v>0.4730671296296296</v>
      </c>
      <c r="Z651" s="2">
        <f t="shared" si="94"/>
        <v>0.45833333333333331</v>
      </c>
      <c r="AA651">
        <f>1</f>
        <v>1</v>
      </c>
      <c r="AB651" s="1">
        <v>42849</v>
      </c>
      <c r="AC651" s="13">
        <f t="shared" si="95"/>
        <v>42826</v>
      </c>
      <c r="AD651" s="14">
        <f t="shared" si="96"/>
        <v>42849</v>
      </c>
      <c r="AE651" s="1" t="str">
        <f t="shared" si="97"/>
        <v>Monday</v>
      </c>
      <c r="AF651" s="2">
        <v>0.58471064814814822</v>
      </c>
      <c r="AG651" s="2">
        <f t="shared" si="98"/>
        <v>0.58333333333333326</v>
      </c>
      <c r="AH651" t="s">
        <v>25</v>
      </c>
    </row>
    <row r="652" spans="1:34" x14ac:dyDescent="0.25">
      <c r="A652">
        <v>1598151</v>
      </c>
      <c r="B652" t="s">
        <v>54</v>
      </c>
      <c r="E652">
        <v>53209</v>
      </c>
      <c r="F652" t="s">
        <v>20</v>
      </c>
      <c r="G652" t="s">
        <v>55</v>
      </c>
      <c r="H652">
        <v>309</v>
      </c>
      <c r="I652" t="s">
        <v>81</v>
      </c>
      <c r="J652">
        <f>VLOOKUP(I652,Key!$A$1:$C$73,2,FALSE)</f>
        <v>43.058010000000003</v>
      </c>
      <c r="K652">
        <f>VLOOKUP(I652,Key!$A$1:$C$73,3,FALSE)</f>
        <v>-87.877300000000005</v>
      </c>
      <c r="L652" t="s">
        <v>81</v>
      </c>
      <c r="M652">
        <f>VLOOKUP(L652,Key!$A$1:$C$73,2,FALSE)</f>
        <v>43.058010000000003</v>
      </c>
      <c r="N652">
        <f>VLOOKUP(L652,Key!$A$1:$C$73,3,FALSE)</f>
        <v>-87.877300000000005</v>
      </c>
      <c r="O652">
        <v>32</v>
      </c>
      <c r="P652">
        <v>0</v>
      </c>
      <c r="Q652">
        <v>4.8</v>
      </c>
      <c r="R652">
        <v>4.5999999999999996</v>
      </c>
      <c r="S652">
        <v>192</v>
      </c>
      <c r="T652">
        <f t="shared" si="90"/>
        <v>-1</v>
      </c>
      <c r="U652" s="1">
        <v>42849</v>
      </c>
      <c r="V652" s="13">
        <f t="shared" si="91"/>
        <v>42826</v>
      </c>
      <c r="W652" s="14">
        <f t="shared" si="92"/>
        <v>42849</v>
      </c>
      <c r="X652" s="1" t="str">
        <f t="shared" si="93"/>
        <v>Monday</v>
      </c>
      <c r="Y652" s="2">
        <v>0.56353009259259257</v>
      </c>
      <c r="Z652" s="2">
        <f t="shared" si="94"/>
        <v>0.58333333333333326</v>
      </c>
      <c r="AA652">
        <f>1</f>
        <v>1</v>
      </c>
      <c r="AB652" s="1">
        <v>42849</v>
      </c>
      <c r="AC652" s="13">
        <f t="shared" si="95"/>
        <v>42826</v>
      </c>
      <c r="AD652" s="14">
        <f t="shared" si="96"/>
        <v>42849</v>
      </c>
      <c r="AE652" s="1" t="str">
        <f t="shared" si="97"/>
        <v>Monday</v>
      </c>
      <c r="AF652" s="2">
        <v>0.58601851851851849</v>
      </c>
      <c r="AG652" s="2">
        <f t="shared" si="98"/>
        <v>0.58333333333333326</v>
      </c>
      <c r="AH652" t="s">
        <v>25</v>
      </c>
    </row>
    <row r="653" spans="1:34" x14ac:dyDescent="0.25">
      <c r="A653">
        <v>1598160</v>
      </c>
      <c r="B653" t="s">
        <v>54</v>
      </c>
      <c r="E653">
        <v>80302</v>
      </c>
      <c r="F653" t="s">
        <v>20</v>
      </c>
      <c r="G653" t="s">
        <v>55</v>
      </c>
      <c r="H653">
        <v>251</v>
      </c>
      <c r="I653" t="s">
        <v>77</v>
      </c>
      <c r="J653">
        <f>VLOOKUP(I653,Key!$A$1:$C$73,2,FALSE)</f>
        <v>43.036900000000003</v>
      </c>
      <c r="K653">
        <f>VLOOKUP(I653,Key!$A$1:$C$73,3,FALSE)</f>
        <v>-87.89667</v>
      </c>
      <c r="L653" t="s">
        <v>57</v>
      </c>
      <c r="M653">
        <f>VLOOKUP(L653,Key!$A$1:$C$73,2,FALSE)</f>
        <v>43.03913</v>
      </c>
      <c r="N653">
        <f>VLOOKUP(L653,Key!$A$1:$C$73,3,FALSE)</f>
        <v>-87.916150000000002</v>
      </c>
      <c r="O653">
        <v>12</v>
      </c>
      <c r="P653">
        <v>3</v>
      </c>
      <c r="Q653">
        <v>1.8</v>
      </c>
      <c r="R653">
        <v>1.7</v>
      </c>
      <c r="S653">
        <v>72</v>
      </c>
      <c r="T653">
        <f t="shared" si="90"/>
        <v>-1</v>
      </c>
      <c r="U653" s="1">
        <v>42849</v>
      </c>
      <c r="V653" s="13">
        <f t="shared" si="91"/>
        <v>42826</v>
      </c>
      <c r="W653" s="14">
        <f t="shared" si="92"/>
        <v>42849</v>
      </c>
      <c r="X653" s="1" t="str">
        <f t="shared" si="93"/>
        <v>Monday</v>
      </c>
      <c r="Y653" s="2">
        <v>0.58659722222222221</v>
      </c>
      <c r="Z653" s="2">
        <f t="shared" si="94"/>
        <v>0.58333333333333326</v>
      </c>
      <c r="AA653">
        <f>1</f>
        <v>1</v>
      </c>
      <c r="AB653" s="1">
        <v>42849</v>
      </c>
      <c r="AC653" s="13">
        <f t="shared" si="95"/>
        <v>42826</v>
      </c>
      <c r="AD653" s="14">
        <f t="shared" si="96"/>
        <v>42849</v>
      </c>
      <c r="AE653" s="1" t="str">
        <f t="shared" si="97"/>
        <v>Monday</v>
      </c>
      <c r="AF653" s="2">
        <v>0.59487268518518521</v>
      </c>
      <c r="AG653" s="2">
        <f t="shared" si="98"/>
        <v>0.58333333333333326</v>
      </c>
      <c r="AH653" t="s">
        <v>23</v>
      </c>
    </row>
    <row r="654" spans="1:34" x14ac:dyDescent="0.25">
      <c r="A654">
        <v>1598299</v>
      </c>
      <c r="B654" t="s">
        <v>54</v>
      </c>
      <c r="E654">
        <v>53072</v>
      </c>
      <c r="F654" t="s">
        <v>20</v>
      </c>
      <c r="G654" t="s">
        <v>55</v>
      </c>
      <c r="H654">
        <v>5436</v>
      </c>
      <c r="I654" t="s">
        <v>82</v>
      </c>
      <c r="J654">
        <f>VLOOKUP(I654,Key!$A$1:$C$73,2,FALSE)</f>
        <v>43.040349999999997</v>
      </c>
      <c r="K654">
        <f>VLOOKUP(I654,Key!$A$1:$C$73,3,FALSE)</f>
        <v>-87.920760000000001</v>
      </c>
      <c r="L654" t="s">
        <v>44</v>
      </c>
      <c r="M654">
        <f>VLOOKUP(L654,Key!$A$1:$C$73,2,FALSE)</f>
        <v>43.03886</v>
      </c>
      <c r="N654">
        <f>VLOOKUP(L654,Key!$A$1:$C$73,3,FALSE)</f>
        <v>-87.902720000000002</v>
      </c>
      <c r="O654">
        <v>13</v>
      </c>
      <c r="P654">
        <v>0</v>
      </c>
      <c r="Q654">
        <v>2</v>
      </c>
      <c r="R654">
        <v>1.9</v>
      </c>
      <c r="S654">
        <v>78</v>
      </c>
      <c r="T654">
        <f t="shared" si="90"/>
        <v>-1</v>
      </c>
      <c r="U654" s="1">
        <v>42849</v>
      </c>
      <c r="V654" s="13">
        <f t="shared" si="91"/>
        <v>42826</v>
      </c>
      <c r="W654" s="14">
        <f t="shared" si="92"/>
        <v>42849</v>
      </c>
      <c r="X654" s="1" t="str">
        <f t="shared" si="93"/>
        <v>Monday</v>
      </c>
      <c r="Y654" s="2">
        <v>0.65305555555555561</v>
      </c>
      <c r="Z654" s="2">
        <f t="shared" si="94"/>
        <v>0.66666666666666663</v>
      </c>
      <c r="AA654">
        <f>1</f>
        <v>1</v>
      </c>
      <c r="AB654" s="1">
        <v>42849</v>
      </c>
      <c r="AC654" s="13">
        <f t="shared" si="95"/>
        <v>42826</v>
      </c>
      <c r="AD654" s="14">
        <f t="shared" si="96"/>
        <v>42849</v>
      </c>
      <c r="AE654" s="1" t="str">
        <f t="shared" si="97"/>
        <v>Monday</v>
      </c>
      <c r="AF654" s="2">
        <v>0.66211805555555558</v>
      </c>
      <c r="AG654" s="2">
        <f t="shared" si="98"/>
        <v>0.66666666666666663</v>
      </c>
      <c r="AH654" t="s">
        <v>23</v>
      </c>
    </row>
    <row r="655" spans="1:34" x14ac:dyDescent="0.25">
      <c r="A655">
        <v>1598517</v>
      </c>
      <c r="B655" t="s">
        <v>54</v>
      </c>
      <c r="E655">
        <v>53220</v>
      </c>
      <c r="F655" t="s">
        <v>20</v>
      </c>
      <c r="G655" t="s">
        <v>55</v>
      </c>
      <c r="H655">
        <v>35</v>
      </c>
      <c r="I655" t="s">
        <v>81</v>
      </c>
      <c r="J655">
        <f>VLOOKUP(I655,Key!$A$1:$C$73,2,FALSE)</f>
        <v>43.058010000000003</v>
      </c>
      <c r="K655">
        <f>VLOOKUP(I655,Key!$A$1:$C$73,3,FALSE)</f>
        <v>-87.877300000000005</v>
      </c>
      <c r="L655" t="s">
        <v>81</v>
      </c>
      <c r="M655">
        <f>VLOOKUP(L655,Key!$A$1:$C$73,2,FALSE)</f>
        <v>43.058010000000003</v>
      </c>
      <c r="N655">
        <f>VLOOKUP(L655,Key!$A$1:$C$73,3,FALSE)</f>
        <v>-87.877300000000005</v>
      </c>
      <c r="O655">
        <v>851</v>
      </c>
      <c r="P655">
        <v>0</v>
      </c>
      <c r="Q655">
        <v>18</v>
      </c>
      <c r="R655">
        <v>17.100000000000001</v>
      </c>
      <c r="S655">
        <v>720</v>
      </c>
      <c r="T655">
        <f t="shared" si="90"/>
        <v>-1</v>
      </c>
      <c r="U655" s="1">
        <v>42849</v>
      </c>
      <c r="V655" s="13">
        <f t="shared" si="91"/>
        <v>42826</v>
      </c>
      <c r="W655" s="14">
        <f t="shared" si="92"/>
        <v>42849</v>
      </c>
      <c r="X655" s="1" t="str">
        <f t="shared" si="93"/>
        <v>Monday</v>
      </c>
      <c r="Y655" s="2">
        <v>0.75126157407407401</v>
      </c>
      <c r="Z655" s="2">
        <f t="shared" si="94"/>
        <v>0.75</v>
      </c>
      <c r="AA655">
        <f>1</f>
        <v>1</v>
      </c>
      <c r="AB655" s="1">
        <v>42850</v>
      </c>
      <c r="AC655" s="13">
        <f t="shared" si="95"/>
        <v>42826</v>
      </c>
      <c r="AD655" s="14">
        <f t="shared" si="96"/>
        <v>42850</v>
      </c>
      <c r="AE655" s="1" t="str">
        <f t="shared" si="97"/>
        <v>Tuesday</v>
      </c>
      <c r="AF655" s="2">
        <v>0.34195601851851848</v>
      </c>
      <c r="AG655" s="2">
        <f t="shared" si="98"/>
        <v>0.33333333333333331</v>
      </c>
      <c r="AH655" t="s">
        <v>25</v>
      </c>
    </row>
    <row r="656" spans="1:34" x14ac:dyDescent="0.25">
      <c r="A656">
        <v>1598549</v>
      </c>
      <c r="B656" t="s">
        <v>54</v>
      </c>
      <c r="F656" t="s">
        <v>20</v>
      </c>
      <c r="G656" t="s">
        <v>55</v>
      </c>
      <c r="H656">
        <v>11136</v>
      </c>
      <c r="I656" t="s">
        <v>81</v>
      </c>
      <c r="J656">
        <f>VLOOKUP(I656,Key!$A$1:$C$73,2,FALSE)</f>
        <v>43.058010000000003</v>
      </c>
      <c r="K656">
        <f>VLOOKUP(I656,Key!$A$1:$C$73,3,FALSE)</f>
        <v>-87.877300000000005</v>
      </c>
      <c r="L656" t="s">
        <v>81</v>
      </c>
      <c r="M656">
        <f>VLOOKUP(L656,Key!$A$1:$C$73,2,FALSE)</f>
        <v>43.058010000000003</v>
      </c>
      <c r="N656">
        <f>VLOOKUP(L656,Key!$A$1:$C$73,3,FALSE)</f>
        <v>-87.877300000000005</v>
      </c>
      <c r="O656">
        <v>28</v>
      </c>
      <c r="P656">
        <v>3</v>
      </c>
      <c r="Q656">
        <v>4.2</v>
      </c>
      <c r="R656">
        <v>4</v>
      </c>
      <c r="S656">
        <v>168</v>
      </c>
      <c r="T656">
        <f t="shared" si="90"/>
        <v>-1</v>
      </c>
      <c r="U656" s="1">
        <v>42849</v>
      </c>
      <c r="V656" s="13">
        <f t="shared" si="91"/>
        <v>42826</v>
      </c>
      <c r="W656" s="14">
        <f t="shared" si="92"/>
        <v>42849</v>
      </c>
      <c r="X656" s="1" t="str">
        <f t="shared" si="93"/>
        <v>Monday</v>
      </c>
      <c r="Y656" s="2">
        <v>0.7669097222222222</v>
      </c>
      <c r="Z656" s="2">
        <f t="shared" si="94"/>
        <v>0.75</v>
      </c>
      <c r="AA656">
        <f>1</f>
        <v>1</v>
      </c>
      <c r="AB656" s="1">
        <v>42849</v>
      </c>
      <c r="AC656" s="13">
        <f t="shared" si="95"/>
        <v>42826</v>
      </c>
      <c r="AD656" s="14">
        <f t="shared" si="96"/>
        <v>42849</v>
      </c>
      <c r="AE656" s="1" t="str">
        <f t="shared" si="97"/>
        <v>Monday</v>
      </c>
      <c r="AF656" s="2">
        <v>0.78640046296296295</v>
      </c>
      <c r="AG656" s="2">
        <f t="shared" si="98"/>
        <v>0.79166666666666663</v>
      </c>
      <c r="AH656" t="s">
        <v>25</v>
      </c>
    </row>
    <row r="657" spans="1:34" x14ac:dyDescent="0.25">
      <c r="A657">
        <v>1598560</v>
      </c>
      <c r="B657" t="s">
        <v>54</v>
      </c>
      <c r="E657">
        <v>15531</v>
      </c>
      <c r="F657" t="s">
        <v>20</v>
      </c>
      <c r="G657" t="s">
        <v>55</v>
      </c>
      <c r="H657">
        <v>5528</v>
      </c>
      <c r="I657" t="s">
        <v>71</v>
      </c>
      <c r="J657">
        <f>VLOOKUP(I657,Key!$A$1:$C$73,2,FALSE)</f>
        <v>43.060079999999999</v>
      </c>
      <c r="K657">
        <f>VLOOKUP(I657,Key!$A$1:$C$73,3,FALSE)</f>
        <v>-88.027349999999998</v>
      </c>
      <c r="L657" t="s">
        <v>22</v>
      </c>
      <c r="M657">
        <f>VLOOKUP(L657,Key!$A$1:$C$73,2,FALSE)</f>
        <v>43.058619999999998</v>
      </c>
      <c r="N657">
        <f>VLOOKUP(L657,Key!$A$1:$C$73,3,FALSE)</f>
        <v>-87.885319999999993</v>
      </c>
      <c r="O657">
        <v>72</v>
      </c>
      <c r="P657">
        <v>9</v>
      </c>
      <c r="Q657">
        <v>10.8</v>
      </c>
      <c r="R657">
        <v>10.3</v>
      </c>
      <c r="S657">
        <v>432</v>
      </c>
      <c r="T657">
        <f t="shared" si="90"/>
        <v>-1</v>
      </c>
      <c r="U657" s="1">
        <v>42849</v>
      </c>
      <c r="V657" s="13">
        <f t="shared" si="91"/>
        <v>42826</v>
      </c>
      <c r="W657" s="14">
        <f t="shared" si="92"/>
        <v>42849</v>
      </c>
      <c r="X657" s="1" t="str">
        <f t="shared" si="93"/>
        <v>Monday</v>
      </c>
      <c r="Y657" s="2">
        <v>0.77350694444444434</v>
      </c>
      <c r="Z657" s="2">
        <f t="shared" si="94"/>
        <v>0.79166666666666663</v>
      </c>
      <c r="AA657">
        <f>1</f>
        <v>1</v>
      </c>
      <c r="AB657" s="1">
        <v>42849</v>
      </c>
      <c r="AC657" s="13">
        <f t="shared" si="95"/>
        <v>42826</v>
      </c>
      <c r="AD657" s="14">
        <f t="shared" si="96"/>
        <v>42849</v>
      </c>
      <c r="AE657" s="1" t="str">
        <f t="shared" si="97"/>
        <v>Monday</v>
      </c>
      <c r="AF657" s="2">
        <v>0.8230439814814815</v>
      </c>
      <c r="AG657" s="2">
        <f t="shared" si="98"/>
        <v>0.83333333333333326</v>
      </c>
      <c r="AH657" t="s">
        <v>23</v>
      </c>
    </row>
    <row r="658" spans="1:34" x14ac:dyDescent="0.25">
      <c r="A658">
        <v>1598677</v>
      </c>
      <c r="B658" t="s">
        <v>54</v>
      </c>
      <c r="E658">
        <v>53217</v>
      </c>
      <c r="F658" t="s">
        <v>20</v>
      </c>
      <c r="G658" t="s">
        <v>55</v>
      </c>
      <c r="H658">
        <v>11064</v>
      </c>
      <c r="I658" t="s">
        <v>77</v>
      </c>
      <c r="J658">
        <f>VLOOKUP(I658,Key!$A$1:$C$73,2,FALSE)</f>
        <v>43.036900000000003</v>
      </c>
      <c r="K658">
        <f>VLOOKUP(I658,Key!$A$1:$C$73,3,FALSE)</f>
        <v>-87.89667</v>
      </c>
      <c r="L658" t="s">
        <v>77</v>
      </c>
      <c r="M658">
        <f>VLOOKUP(L658,Key!$A$1:$C$73,2,FALSE)</f>
        <v>43.036900000000003</v>
      </c>
      <c r="N658">
        <f>VLOOKUP(L658,Key!$A$1:$C$73,3,FALSE)</f>
        <v>-87.89667</v>
      </c>
      <c r="O658">
        <v>51</v>
      </c>
      <c r="P658">
        <v>6</v>
      </c>
      <c r="Q658">
        <v>7.7</v>
      </c>
      <c r="R658">
        <v>7.3</v>
      </c>
      <c r="S658">
        <v>306</v>
      </c>
      <c r="T658">
        <f t="shared" si="90"/>
        <v>-1</v>
      </c>
      <c r="U658" s="1">
        <v>42849</v>
      </c>
      <c r="V658" s="13">
        <f t="shared" si="91"/>
        <v>42826</v>
      </c>
      <c r="W658" s="14">
        <f t="shared" si="92"/>
        <v>42849</v>
      </c>
      <c r="X658" s="1" t="str">
        <f t="shared" si="93"/>
        <v>Monday</v>
      </c>
      <c r="Y658" s="2">
        <v>0.83652777777777787</v>
      </c>
      <c r="Z658" s="2">
        <f t="shared" si="94"/>
        <v>0.83333333333333326</v>
      </c>
      <c r="AA658">
        <f>1</f>
        <v>1</v>
      </c>
      <c r="AB658" s="1">
        <v>42849</v>
      </c>
      <c r="AC658" s="13">
        <f t="shared" si="95"/>
        <v>42826</v>
      </c>
      <c r="AD658" s="14">
        <f t="shared" si="96"/>
        <v>42849</v>
      </c>
      <c r="AE658" s="1" t="str">
        <f t="shared" si="97"/>
        <v>Monday</v>
      </c>
      <c r="AF658" s="2">
        <v>0.87197916666666664</v>
      </c>
      <c r="AG658" s="2">
        <f t="shared" si="98"/>
        <v>0.875</v>
      </c>
      <c r="AH658" t="s">
        <v>25</v>
      </c>
    </row>
    <row r="659" spans="1:34" x14ac:dyDescent="0.25">
      <c r="A659">
        <v>1598831</v>
      </c>
      <c r="B659" t="s">
        <v>54</v>
      </c>
      <c r="E659">
        <v>53202</v>
      </c>
      <c r="F659" t="s">
        <v>20</v>
      </c>
      <c r="G659" t="s">
        <v>55</v>
      </c>
      <c r="H659">
        <v>5484</v>
      </c>
      <c r="I659" t="s">
        <v>86</v>
      </c>
      <c r="J659">
        <f>VLOOKUP(I659,Key!$A$1:$C$73,2,FALSE)</f>
        <v>43.052549999999997</v>
      </c>
      <c r="K659">
        <f>VLOOKUP(I659,Key!$A$1:$C$73,3,FALSE)</f>
        <v>-87.909329999999997</v>
      </c>
      <c r="L659" t="s">
        <v>96</v>
      </c>
      <c r="M659">
        <f>VLOOKUP(L659,Key!$A$1:$C$73,2,FALSE)</f>
        <v>43.051119999999997</v>
      </c>
      <c r="N659">
        <f>VLOOKUP(L659,Key!$A$1:$C$73,3,FALSE)</f>
        <v>-87.918819999999997</v>
      </c>
      <c r="O659">
        <v>5</v>
      </c>
      <c r="P659">
        <v>3</v>
      </c>
      <c r="Q659">
        <v>0.8</v>
      </c>
      <c r="R659">
        <v>0.7</v>
      </c>
      <c r="S659">
        <v>30</v>
      </c>
      <c r="T659">
        <f t="shared" si="90"/>
        <v>-1</v>
      </c>
      <c r="U659" s="1">
        <v>42850</v>
      </c>
      <c r="V659" s="13">
        <f t="shared" si="91"/>
        <v>42826</v>
      </c>
      <c r="W659" s="14">
        <f t="shared" si="92"/>
        <v>42850</v>
      </c>
      <c r="X659" s="1" t="str">
        <f t="shared" si="93"/>
        <v>Tuesday</v>
      </c>
      <c r="Y659" s="2">
        <v>0.33003472222222224</v>
      </c>
      <c r="Z659" s="2">
        <f t="shared" si="94"/>
        <v>0.33333333333333331</v>
      </c>
      <c r="AA659">
        <f>1</f>
        <v>1</v>
      </c>
      <c r="AB659" s="1">
        <v>42850</v>
      </c>
      <c r="AC659" s="13">
        <f t="shared" si="95"/>
        <v>42826</v>
      </c>
      <c r="AD659" s="14">
        <f t="shared" si="96"/>
        <v>42850</v>
      </c>
      <c r="AE659" s="1" t="str">
        <f t="shared" si="97"/>
        <v>Tuesday</v>
      </c>
      <c r="AF659" s="2">
        <v>0.33387731481481481</v>
      </c>
      <c r="AG659" s="2">
        <f t="shared" si="98"/>
        <v>0.33333333333333331</v>
      </c>
      <c r="AH659" t="s">
        <v>23</v>
      </c>
    </row>
    <row r="660" spans="1:34" x14ac:dyDescent="0.25">
      <c r="A660">
        <v>1599033</v>
      </c>
      <c r="B660" t="s">
        <v>54</v>
      </c>
      <c r="E660">
        <v>53151</v>
      </c>
      <c r="F660" t="s">
        <v>20</v>
      </c>
      <c r="G660" t="s">
        <v>55</v>
      </c>
      <c r="H660">
        <v>11109</v>
      </c>
      <c r="I660" t="s">
        <v>68</v>
      </c>
      <c r="J660">
        <f>VLOOKUP(I660,Key!$A$1:$C$73,2,FALSE)</f>
        <v>43.026470000000003</v>
      </c>
      <c r="K660">
        <f>VLOOKUP(I660,Key!$A$1:$C$73,3,FALSE)</f>
        <v>-87.918040000000005</v>
      </c>
      <c r="L660" t="s">
        <v>48</v>
      </c>
      <c r="M660">
        <f>VLOOKUP(L660,Key!$A$1:$C$73,2,FALSE)</f>
        <v>43.031320000000001</v>
      </c>
      <c r="N660">
        <f>VLOOKUP(L660,Key!$A$1:$C$73,3,FALSE)</f>
        <v>-87.904259999999994</v>
      </c>
      <c r="O660">
        <v>8</v>
      </c>
      <c r="P660">
        <v>3</v>
      </c>
      <c r="Q660">
        <v>1.2</v>
      </c>
      <c r="R660">
        <v>1.1000000000000001</v>
      </c>
      <c r="S660">
        <v>48</v>
      </c>
      <c r="T660">
        <f t="shared" si="90"/>
        <v>-1</v>
      </c>
      <c r="U660" s="1">
        <v>42850</v>
      </c>
      <c r="V660" s="13">
        <f t="shared" si="91"/>
        <v>42826</v>
      </c>
      <c r="W660" s="14">
        <f t="shared" si="92"/>
        <v>42850</v>
      </c>
      <c r="X660" s="1" t="str">
        <f t="shared" si="93"/>
        <v>Tuesday</v>
      </c>
      <c r="Y660" s="2">
        <v>0.50918981481481485</v>
      </c>
      <c r="Z660" s="2">
        <f t="shared" si="94"/>
        <v>0.5</v>
      </c>
      <c r="AA660">
        <f>1</f>
        <v>1</v>
      </c>
      <c r="AB660" s="1">
        <v>42850</v>
      </c>
      <c r="AC660" s="13">
        <f t="shared" si="95"/>
        <v>42826</v>
      </c>
      <c r="AD660" s="14">
        <f t="shared" si="96"/>
        <v>42850</v>
      </c>
      <c r="AE660" s="1" t="str">
        <f t="shared" si="97"/>
        <v>Tuesday</v>
      </c>
      <c r="AF660" s="2">
        <v>0.51462962962962966</v>
      </c>
      <c r="AG660" s="2">
        <f t="shared" si="98"/>
        <v>0.5</v>
      </c>
      <c r="AH660" t="s">
        <v>23</v>
      </c>
    </row>
    <row r="661" spans="1:34" x14ac:dyDescent="0.25">
      <c r="A661">
        <v>1599166</v>
      </c>
      <c r="B661" t="s">
        <v>54</v>
      </c>
      <c r="E661">
        <v>92620</v>
      </c>
      <c r="F661" t="s">
        <v>20</v>
      </c>
      <c r="G661" t="s">
        <v>55</v>
      </c>
      <c r="H661">
        <v>5418</v>
      </c>
      <c r="I661" t="s">
        <v>62</v>
      </c>
      <c r="J661">
        <f>VLOOKUP(I661,Key!$A$1:$C$73,2,FALSE)</f>
        <v>43.052460000000004</v>
      </c>
      <c r="K661">
        <f>VLOOKUP(I661,Key!$A$1:$C$73,3,FALSE)</f>
        <v>-87.891000000000005</v>
      </c>
      <c r="L661" t="s">
        <v>77</v>
      </c>
      <c r="M661">
        <f>VLOOKUP(L661,Key!$A$1:$C$73,2,FALSE)</f>
        <v>43.036900000000003</v>
      </c>
      <c r="N661">
        <f>VLOOKUP(L661,Key!$A$1:$C$73,3,FALSE)</f>
        <v>-87.89667</v>
      </c>
      <c r="O661">
        <v>32</v>
      </c>
      <c r="P661">
        <v>3</v>
      </c>
      <c r="Q661">
        <v>4.8</v>
      </c>
      <c r="R661">
        <v>4.5999999999999996</v>
      </c>
      <c r="S661">
        <v>192</v>
      </c>
      <c r="T661">
        <f t="shared" si="90"/>
        <v>-1</v>
      </c>
      <c r="U661" s="1">
        <v>42850</v>
      </c>
      <c r="V661" s="13">
        <f t="shared" si="91"/>
        <v>42826</v>
      </c>
      <c r="W661" s="14">
        <f t="shared" si="92"/>
        <v>42850</v>
      </c>
      <c r="X661" s="1" t="str">
        <f t="shared" si="93"/>
        <v>Tuesday</v>
      </c>
      <c r="Y661" s="2">
        <v>0.5904166666666667</v>
      </c>
      <c r="Z661" s="2">
        <f t="shared" si="94"/>
        <v>0.58333333333333326</v>
      </c>
      <c r="AA661">
        <f>1</f>
        <v>1</v>
      </c>
      <c r="AB661" s="1">
        <v>42850</v>
      </c>
      <c r="AC661" s="13">
        <f t="shared" si="95"/>
        <v>42826</v>
      </c>
      <c r="AD661" s="14">
        <f t="shared" si="96"/>
        <v>42850</v>
      </c>
      <c r="AE661" s="1" t="str">
        <f t="shared" si="97"/>
        <v>Tuesday</v>
      </c>
      <c r="AF661" s="2">
        <v>0.61283564814814817</v>
      </c>
      <c r="AG661" s="2">
        <f t="shared" si="98"/>
        <v>0.625</v>
      </c>
      <c r="AH661" t="s">
        <v>23</v>
      </c>
    </row>
    <row r="662" spans="1:34" x14ac:dyDescent="0.25">
      <c r="A662">
        <v>1599301</v>
      </c>
      <c r="B662" t="s">
        <v>54</v>
      </c>
      <c r="E662">
        <v>85048</v>
      </c>
      <c r="F662" t="s">
        <v>20</v>
      </c>
      <c r="G662" t="s">
        <v>55</v>
      </c>
      <c r="H662">
        <v>5435</v>
      </c>
      <c r="I662" t="s">
        <v>77</v>
      </c>
      <c r="J662">
        <f>VLOOKUP(I662,Key!$A$1:$C$73,2,FALSE)</f>
        <v>43.036900000000003</v>
      </c>
      <c r="K662">
        <f>VLOOKUP(I662,Key!$A$1:$C$73,3,FALSE)</f>
        <v>-87.89667</v>
      </c>
      <c r="L662" t="s">
        <v>44</v>
      </c>
      <c r="M662">
        <f>VLOOKUP(L662,Key!$A$1:$C$73,2,FALSE)</f>
        <v>43.03886</v>
      </c>
      <c r="N662">
        <f>VLOOKUP(L662,Key!$A$1:$C$73,3,FALSE)</f>
        <v>-87.902720000000002</v>
      </c>
      <c r="O662">
        <v>38</v>
      </c>
      <c r="P662">
        <v>6</v>
      </c>
      <c r="Q662">
        <v>5.7</v>
      </c>
      <c r="R662">
        <v>5.4</v>
      </c>
      <c r="S662">
        <v>228</v>
      </c>
      <c r="T662">
        <f t="shared" si="90"/>
        <v>-1</v>
      </c>
      <c r="U662" s="1">
        <v>42850</v>
      </c>
      <c r="V662" s="13">
        <f t="shared" si="91"/>
        <v>42826</v>
      </c>
      <c r="W662" s="14">
        <f t="shared" si="92"/>
        <v>42850</v>
      </c>
      <c r="X662" s="1" t="str">
        <f t="shared" si="93"/>
        <v>Tuesday</v>
      </c>
      <c r="Y662" s="2">
        <v>0.66621527777777778</v>
      </c>
      <c r="Z662" s="2">
        <f t="shared" si="94"/>
        <v>0.66666666666666663</v>
      </c>
      <c r="AA662">
        <f>1</f>
        <v>1</v>
      </c>
      <c r="AB662" s="1">
        <v>42850</v>
      </c>
      <c r="AC662" s="13">
        <f t="shared" si="95"/>
        <v>42826</v>
      </c>
      <c r="AD662" s="14">
        <f t="shared" si="96"/>
        <v>42850</v>
      </c>
      <c r="AE662" s="1" t="str">
        <f t="shared" si="97"/>
        <v>Tuesday</v>
      </c>
      <c r="AF662" s="2">
        <v>0.69263888888888892</v>
      </c>
      <c r="AG662" s="2">
        <f t="shared" si="98"/>
        <v>0.70833333333333326</v>
      </c>
      <c r="AH662" t="s">
        <v>23</v>
      </c>
    </row>
    <row r="663" spans="1:34" x14ac:dyDescent="0.25">
      <c r="A663">
        <v>1599352</v>
      </c>
      <c r="B663" t="s">
        <v>54</v>
      </c>
      <c r="E663">
        <v>53215</v>
      </c>
      <c r="F663" t="s">
        <v>20</v>
      </c>
      <c r="G663" t="s">
        <v>55</v>
      </c>
      <c r="H663">
        <v>5471</v>
      </c>
      <c r="I663" t="s">
        <v>81</v>
      </c>
      <c r="J663">
        <f>VLOOKUP(I663,Key!$A$1:$C$73,2,FALSE)</f>
        <v>43.058010000000003</v>
      </c>
      <c r="K663">
        <f>VLOOKUP(I663,Key!$A$1:$C$73,3,FALSE)</f>
        <v>-87.877300000000005</v>
      </c>
      <c r="L663" t="s">
        <v>81</v>
      </c>
      <c r="M663">
        <f>VLOOKUP(L663,Key!$A$1:$C$73,2,FALSE)</f>
        <v>43.058010000000003</v>
      </c>
      <c r="N663">
        <f>VLOOKUP(L663,Key!$A$1:$C$73,3,FALSE)</f>
        <v>-87.877300000000005</v>
      </c>
      <c r="O663">
        <v>43</v>
      </c>
      <c r="P663">
        <v>6</v>
      </c>
      <c r="Q663">
        <v>6.5</v>
      </c>
      <c r="R663">
        <v>6.1</v>
      </c>
      <c r="S663">
        <v>258</v>
      </c>
      <c r="T663">
        <f t="shared" si="90"/>
        <v>-1</v>
      </c>
      <c r="U663" s="1">
        <v>42850</v>
      </c>
      <c r="V663" s="13">
        <f t="shared" si="91"/>
        <v>42826</v>
      </c>
      <c r="W663" s="14">
        <f t="shared" si="92"/>
        <v>42850</v>
      </c>
      <c r="X663" s="1" t="str">
        <f t="shared" si="93"/>
        <v>Tuesday</v>
      </c>
      <c r="Y663" s="2">
        <v>0.70881944444444445</v>
      </c>
      <c r="Z663" s="2">
        <f t="shared" si="94"/>
        <v>0.70833333333333326</v>
      </c>
      <c r="AA663">
        <f>1</f>
        <v>1</v>
      </c>
      <c r="AB663" s="1">
        <v>42850</v>
      </c>
      <c r="AC663" s="13">
        <f t="shared" si="95"/>
        <v>42826</v>
      </c>
      <c r="AD663" s="14">
        <f t="shared" si="96"/>
        <v>42850</v>
      </c>
      <c r="AE663" s="1" t="str">
        <f t="shared" si="97"/>
        <v>Tuesday</v>
      </c>
      <c r="AF663" s="2">
        <v>0.73840277777777785</v>
      </c>
      <c r="AG663" s="2">
        <f t="shared" si="98"/>
        <v>0.75</v>
      </c>
      <c r="AH663" t="s">
        <v>25</v>
      </c>
    </row>
    <row r="664" spans="1:34" x14ac:dyDescent="0.25">
      <c r="A664">
        <v>1599356</v>
      </c>
      <c r="B664" t="s">
        <v>54</v>
      </c>
      <c r="E664">
        <v>60614</v>
      </c>
      <c r="F664" t="s">
        <v>20</v>
      </c>
      <c r="G664" t="s">
        <v>55</v>
      </c>
      <c r="H664">
        <v>5589</v>
      </c>
      <c r="I664" t="s">
        <v>74</v>
      </c>
      <c r="J664">
        <f>VLOOKUP(I664,Key!$A$1:$C$73,2,FALSE)</f>
        <v>43.05536</v>
      </c>
      <c r="K664">
        <f>VLOOKUP(I664,Key!$A$1:$C$73,3,FALSE)</f>
        <v>-87.90504</v>
      </c>
      <c r="L664" t="s">
        <v>22</v>
      </c>
      <c r="M664">
        <f>VLOOKUP(L664,Key!$A$1:$C$73,2,FALSE)</f>
        <v>43.058619999999998</v>
      </c>
      <c r="N664">
        <f>VLOOKUP(L664,Key!$A$1:$C$73,3,FALSE)</f>
        <v>-87.885319999999993</v>
      </c>
      <c r="O664">
        <v>14</v>
      </c>
      <c r="P664">
        <v>3</v>
      </c>
      <c r="Q664">
        <v>2.1</v>
      </c>
      <c r="R664">
        <v>2</v>
      </c>
      <c r="S664">
        <v>84</v>
      </c>
      <c r="T664">
        <f t="shared" si="90"/>
        <v>-1</v>
      </c>
      <c r="U664" s="1">
        <v>42850</v>
      </c>
      <c r="V664" s="13">
        <f t="shared" si="91"/>
        <v>42826</v>
      </c>
      <c r="W664" s="14">
        <f t="shared" si="92"/>
        <v>42850</v>
      </c>
      <c r="X664" s="1" t="str">
        <f t="shared" si="93"/>
        <v>Tuesday</v>
      </c>
      <c r="Y664" s="2">
        <v>0.71089120370370373</v>
      </c>
      <c r="Z664" s="2">
        <f t="shared" si="94"/>
        <v>0.70833333333333326</v>
      </c>
      <c r="AA664">
        <f>1</f>
        <v>1</v>
      </c>
      <c r="AB664" s="1">
        <v>42850</v>
      </c>
      <c r="AC664" s="13">
        <f t="shared" si="95"/>
        <v>42826</v>
      </c>
      <c r="AD664" s="14">
        <f t="shared" si="96"/>
        <v>42850</v>
      </c>
      <c r="AE664" s="1" t="str">
        <f t="shared" si="97"/>
        <v>Tuesday</v>
      </c>
      <c r="AF664" s="2">
        <v>0.72074074074074079</v>
      </c>
      <c r="AG664" s="2">
        <f t="shared" si="98"/>
        <v>0.70833333333333326</v>
      </c>
      <c r="AH664" t="s">
        <v>23</v>
      </c>
    </row>
    <row r="665" spans="1:34" x14ac:dyDescent="0.25">
      <c r="A665">
        <v>1599422</v>
      </c>
      <c r="B665" t="s">
        <v>54</v>
      </c>
      <c r="E665">
        <v>3331</v>
      </c>
      <c r="F665" t="s">
        <v>20</v>
      </c>
      <c r="G665" t="s">
        <v>55</v>
      </c>
      <c r="H665">
        <v>11</v>
      </c>
      <c r="I665" t="s">
        <v>77</v>
      </c>
      <c r="J665">
        <f>VLOOKUP(I665,Key!$A$1:$C$73,2,FALSE)</f>
        <v>43.036900000000003</v>
      </c>
      <c r="K665">
        <f>VLOOKUP(I665,Key!$A$1:$C$73,3,FALSE)</f>
        <v>-87.89667</v>
      </c>
      <c r="L665" t="s">
        <v>77</v>
      </c>
      <c r="M665">
        <f>VLOOKUP(L665,Key!$A$1:$C$73,2,FALSE)</f>
        <v>43.036900000000003</v>
      </c>
      <c r="N665">
        <f>VLOOKUP(L665,Key!$A$1:$C$73,3,FALSE)</f>
        <v>-87.89667</v>
      </c>
      <c r="O665">
        <v>23</v>
      </c>
      <c r="P665">
        <v>3</v>
      </c>
      <c r="Q665">
        <v>3.5</v>
      </c>
      <c r="R665">
        <v>3.3</v>
      </c>
      <c r="S665">
        <v>138</v>
      </c>
      <c r="T665">
        <f t="shared" si="90"/>
        <v>-1</v>
      </c>
      <c r="U665" s="1">
        <v>42850</v>
      </c>
      <c r="V665" s="13">
        <f t="shared" si="91"/>
        <v>42826</v>
      </c>
      <c r="W665" s="14">
        <f t="shared" si="92"/>
        <v>42850</v>
      </c>
      <c r="X665" s="1" t="str">
        <f t="shared" si="93"/>
        <v>Tuesday</v>
      </c>
      <c r="Y665" s="2">
        <v>0.75756944444444452</v>
      </c>
      <c r="Z665" s="2">
        <f t="shared" si="94"/>
        <v>0.75</v>
      </c>
      <c r="AA665">
        <f>1</f>
        <v>1</v>
      </c>
      <c r="AB665" s="1">
        <v>42850</v>
      </c>
      <c r="AC665" s="13">
        <f t="shared" si="95"/>
        <v>42826</v>
      </c>
      <c r="AD665" s="14">
        <f t="shared" si="96"/>
        <v>42850</v>
      </c>
      <c r="AE665" s="1" t="str">
        <f t="shared" si="97"/>
        <v>Tuesday</v>
      </c>
      <c r="AF665" s="2">
        <v>0.77314814814814825</v>
      </c>
      <c r="AG665" s="2">
        <f t="shared" si="98"/>
        <v>0.79166666666666663</v>
      </c>
      <c r="AH665" t="s">
        <v>25</v>
      </c>
    </row>
    <row r="666" spans="1:34" x14ac:dyDescent="0.25">
      <c r="A666">
        <v>1599449</v>
      </c>
      <c r="B666" t="s">
        <v>54</v>
      </c>
      <c r="E666">
        <v>88568</v>
      </c>
      <c r="F666" t="s">
        <v>20</v>
      </c>
      <c r="G666" t="s">
        <v>55</v>
      </c>
      <c r="H666">
        <v>5549</v>
      </c>
      <c r="I666" t="s">
        <v>33</v>
      </c>
      <c r="J666">
        <f>VLOOKUP(I666,Key!$A$1:$C$73,2,FALSE)</f>
        <v>43.045712999999999</v>
      </c>
      <c r="K666">
        <f>VLOOKUP(I666,Key!$A$1:$C$73,3,FALSE)</f>
        <v>-87.899756999999994</v>
      </c>
      <c r="L666" t="s">
        <v>33</v>
      </c>
      <c r="M666">
        <f>VLOOKUP(L666,Key!$A$1:$C$73,2,FALSE)</f>
        <v>43.045712999999999</v>
      </c>
      <c r="N666">
        <f>VLOOKUP(L666,Key!$A$1:$C$73,3,FALSE)</f>
        <v>-87.899756999999994</v>
      </c>
      <c r="O666">
        <v>59</v>
      </c>
      <c r="P666">
        <v>6</v>
      </c>
      <c r="Q666">
        <v>8.9</v>
      </c>
      <c r="R666">
        <v>8.4</v>
      </c>
      <c r="S666">
        <v>354</v>
      </c>
      <c r="T666">
        <f t="shared" si="90"/>
        <v>-1</v>
      </c>
      <c r="U666" s="1">
        <v>42850</v>
      </c>
      <c r="V666" s="13">
        <f t="shared" si="91"/>
        <v>42826</v>
      </c>
      <c r="W666" s="14">
        <f t="shared" si="92"/>
        <v>42850</v>
      </c>
      <c r="X666" s="1" t="str">
        <f t="shared" si="93"/>
        <v>Tuesday</v>
      </c>
      <c r="Y666" s="2">
        <v>0.76915509259259263</v>
      </c>
      <c r="Z666" s="2">
        <f t="shared" si="94"/>
        <v>0.75</v>
      </c>
      <c r="AA666">
        <f>1</f>
        <v>1</v>
      </c>
      <c r="AB666" s="1">
        <v>42850</v>
      </c>
      <c r="AC666" s="13">
        <f t="shared" si="95"/>
        <v>42826</v>
      </c>
      <c r="AD666" s="14">
        <f t="shared" si="96"/>
        <v>42850</v>
      </c>
      <c r="AE666" s="1" t="str">
        <f t="shared" si="97"/>
        <v>Tuesday</v>
      </c>
      <c r="AF666" s="2">
        <v>0.81010416666666663</v>
      </c>
      <c r="AG666" s="2">
        <f t="shared" si="98"/>
        <v>0.79166666666666663</v>
      </c>
      <c r="AH666" t="s">
        <v>25</v>
      </c>
    </row>
    <row r="667" spans="1:34" x14ac:dyDescent="0.25">
      <c r="A667">
        <v>1599684</v>
      </c>
      <c r="B667" t="s">
        <v>54</v>
      </c>
      <c r="F667" t="s">
        <v>20</v>
      </c>
      <c r="G667" t="s">
        <v>55</v>
      </c>
      <c r="H667">
        <v>214</v>
      </c>
      <c r="I667" t="s">
        <v>67</v>
      </c>
      <c r="J667">
        <f>VLOOKUP(I667,Key!$A$1:$C$73,2,FALSE)</f>
        <v>43.05847</v>
      </c>
      <c r="K667">
        <f>VLOOKUP(I667,Key!$A$1:$C$73,3,FALSE)</f>
        <v>-87.898079999999993</v>
      </c>
      <c r="L667" t="s">
        <v>89</v>
      </c>
      <c r="M667">
        <f>VLOOKUP(L667,Key!$A$1:$C$73,2,FALSE)</f>
        <v>43.060155999999999</v>
      </c>
      <c r="N667">
        <f>VLOOKUP(L667,Key!$A$1:$C$73,3,FALSE)</f>
        <v>-87.881258000000003</v>
      </c>
      <c r="O667">
        <v>46</v>
      </c>
      <c r="P667">
        <v>0</v>
      </c>
      <c r="Q667">
        <v>6.9</v>
      </c>
      <c r="R667">
        <v>6.6</v>
      </c>
      <c r="S667">
        <v>276</v>
      </c>
      <c r="T667">
        <f t="shared" si="90"/>
        <v>-1</v>
      </c>
      <c r="U667" s="1">
        <v>42851</v>
      </c>
      <c r="V667" s="13">
        <f t="shared" si="91"/>
        <v>42826</v>
      </c>
      <c r="W667" s="14">
        <f t="shared" si="92"/>
        <v>42851</v>
      </c>
      <c r="X667" s="1" t="str">
        <f t="shared" si="93"/>
        <v>Wednesday</v>
      </c>
      <c r="Y667" s="2">
        <v>0.35767361111111112</v>
      </c>
      <c r="Z667" s="2">
        <f t="shared" si="94"/>
        <v>0.375</v>
      </c>
      <c r="AA667">
        <f>1</f>
        <v>1</v>
      </c>
      <c r="AB667" s="1">
        <v>42851</v>
      </c>
      <c r="AC667" s="13">
        <f t="shared" si="95"/>
        <v>42826</v>
      </c>
      <c r="AD667" s="14">
        <f t="shared" si="96"/>
        <v>42851</v>
      </c>
      <c r="AE667" s="1" t="str">
        <f t="shared" si="97"/>
        <v>Wednesday</v>
      </c>
      <c r="AF667" s="2">
        <v>0.3896296296296296</v>
      </c>
      <c r="AG667" s="2">
        <f t="shared" si="98"/>
        <v>0.375</v>
      </c>
      <c r="AH667" t="s">
        <v>23</v>
      </c>
    </row>
    <row r="668" spans="1:34" x14ac:dyDescent="0.25">
      <c r="A668">
        <v>1600230</v>
      </c>
      <c r="B668" t="s">
        <v>54</v>
      </c>
      <c r="E668">
        <v>53208</v>
      </c>
      <c r="F668" t="s">
        <v>20</v>
      </c>
      <c r="G668" t="s">
        <v>55</v>
      </c>
      <c r="H668">
        <v>982</v>
      </c>
      <c r="I668" t="s">
        <v>76</v>
      </c>
      <c r="J668">
        <f>VLOOKUP(I668,Key!$A$1:$C$73,2,FALSE)</f>
        <v>43.02948</v>
      </c>
      <c r="K668">
        <f>VLOOKUP(I668,Key!$A$1:$C$73,3,FALSE)</f>
        <v>-87.912819999999996</v>
      </c>
      <c r="L668" t="s">
        <v>76</v>
      </c>
      <c r="M668">
        <f>VLOOKUP(L668,Key!$A$1:$C$73,2,FALSE)</f>
        <v>43.02948</v>
      </c>
      <c r="N668">
        <f>VLOOKUP(L668,Key!$A$1:$C$73,3,FALSE)</f>
        <v>-87.912819999999996</v>
      </c>
      <c r="O668">
        <v>27</v>
      </c>
      <c r="P668">
        <v>3</v>
      </c>
      <c r="Q668">
        <v>4.0999999999999996</v>
      </c>
      <c r="R668">
        <v>3.8</v>
      </c>
      <c r="S668">
        <v>162</v>
      </c>
      <c r="T668">
        <f t="shared" si="90"/>
        <v>-1</v>
      </c>
      <c r="U668" s="1">
        <v>42851</v>
      </c>
      <c r="V668" s="13">
        <f t="shared" si="91"/>
        <v>42826</v>
      </c>
      <c r="W668" s="14">
        <f t="shared" si="92"/>
        <v>42851</v>
      </c>
      <c r="X668" s="1" t="str">
        <f t="shared" si="93"/>
        <v>Wednesday</v>
      </c>
      <c r="Y668" s="2">
        <v>0.69482638888888892</v>
      </c>
      <c r="Z668" s="2">
        <f t="shared" si="94"/>
        <v>0.70833333333333326</v>
      </c>
      <c r="AA668">
        <f>1</f>
        <v>1</v>
      </c>
      <c r="AB668" s="1">
        <v>42851</v>
      </c>
      <c r="AC668" s="13">
        <f t="shared" si="95"/>
        <v>42826</v>
      </c>
      <c r="AD668" s="14">
        <f t="shared" si="96"/>
        <v>42851</v>
      </c>
      <c r="AE668" s="1" t="str">
        <f t="shared" si="97"/>
        <v>Wednesday</v>
      </c>
      <c r="AF668" s="2">
        <v>0.7136689814814815</v>
      </c>
      <c r="AG668" s="2">
        <f t="shared" si="98"/>
        <v>0.70833333333333326</v>
      </c>
      <c r="AH668" t="s">
        <v>25</v>
      </c>
    </row>
    <row r="669" spans="1:34" x14ac:dyDescent="0.25">
      <c r="A669">
        <v>1600320</v>
      </c>
      <c r="B669" t="s">
        <v>54</v>
      </c>
      <c r="E669">
        <v>53214</v>
      </c>
      <c r="F669" t="s">
        <v>20</v>
      </c>
      <c r="G669" t="s">
        <v>55</v>
      </c>
      <c r="H669">
        <v>269</v>
      </c>
      <c r="I669" t="s">
        <v>76</v>
      </c>
      <c r="J669">
        <f>VLOOKUP(I669,Key!$A$1:$C$73,2,FALSE)</f>
        <v>43.02948</v>
      </c>
      <c r="K669">
        <f>VLOOKUP(I669,Key!$A$1:$C$73,3,FALSE)</f>
        <v>-87.912819999999996</v>
      </c>
      <c r="L669" t="s">
        <v>60</v>
      </c>
      <c r="M669">
        <f>VLOOKUP(L669,Key!$A$1:$C$73,2,FALSE)</f>
        <v>43.046570000000003</v>
      </c>
      <c r="N669">
        <f>VLOOKUP(L669,Key!$A$1:$C$73,3,FALSE)</f>
        <v>-87.908720000000002</v>
      </c>
      <c r="O669">
        <v>13</v>
      </c>
      <c r="P669">
        <v>3</v>
      </c>
      <c r="Q669">
        <v>2</v>
      </c>
      <c r="R669">
        <v>1.9</v>
      </c>
      <c r="S669">
        <v>78</v>
      </c>
      <c r="T669">
        <f t="shared" si="90"/>
        <v>-1</v>
      </c>
      <c r="U669" s="1">
        <v>42851</v>
      </c>
      <c r="V669" s="13">
        <f t="shared" si="91"/>
        <v>42826</v>
      </c>
      <c r="W669" s="14">
        <f t="shared" si="92"/>
        <v>42851</v>
      </c>
      <c r="X669" s="1" t="str">
        <f t="shared" si="93"/>
        <v>Wednesday</v>
      </c>
      <c r="Y669" s="2">
        <v>0.7459837962962963</v>
      </c>
      <c r="Z669" s="2">
        <f t="shared" si="94"/>
        <v>0.75</v>
      </c>
      <c r="AA669">
        <f>1</f>
        <v>1</v>
      </c>
      <c r="AB669" s="1">
        <v>42851</v>
      </c>
      <c r="AC669" s="13">
        <f t="shared" si="95"/>
        <v>42826</v>
      </c>
      <c r="AD669" s="14">
        <f t="shared" si="96"/>
        <v>42851</v>
      </c>
      <c r="AE669" s="1" t="str">
        <f t="shared" si="97"/>
        <v>Wednesday</v>
      </c>
      <c r="AF669" s="2">
        <v>0.75517361111111114</v>
      </c>
      <c r="AG669" s="2">
        <f t="shared" si="98"/>
        <v>0.75</v>
      </c>
      <c r="AH669" t="s">
        <v>23</v>
      </c>
    </row>
    <row r="670" spans="1:34" x14ac:dyDescent="0.25">
      <c r="A670">
        <v>1600369</v>
      </c>
      <c r="B670" t="s">
        <v>54</v>
      </c>
      <c r="E670">
        <v>53204</v>
      </c>
      <c r="F670" t="s">
        <v>20</v>
      </c>
      <c r="G670" t="s">
        <v>55</v>
      </c>
      <c r="H670">
        <v>22</v>
      </c>
      <c r="I670" t="s">
        <v>52</v>
      </c>
      <c r="J670">
        <f>VLOOKUP(I670,Key!$A$1:$C$73,2,FALSE)</f>
        <v>43.042490000000001</v>
      </c>
      <c r="K670">
        <f>VLOOKUP(I670,Key!$A$1:$C$73,3,FALSE)</f>
        <v>-87.909959999999998</v>
      </c>
      <c r="L670" t="s">
        <v>76</v>
      </c>
      <c r="M670">
        <f>VLOOKUP(L670,Key!$A$1:$C$73,2,FALSE)</f>
        <v>43.02948</v>
      </c>
      <c r="N670">
        <f>VLOOKUP(L670,Key!$A$1:$C$73,3,FALSE)</f>
        <v>-87.912819999999996</v>
      </c>
      <c r="O670">
        <v>12</v>
      </c>
      <c r="P670">
        <v>3</v>
      </c>
      <c r="Q670">
        <v>1.8</v>
      </c>
      <c r="R670">
        <v>1.7</v>
      </c>
      <c r="S670">
        <v>72</v>
      </c>
      <c r="T670">
        <f t="shared" si="90"/>
        <v>-1</v>
      </c>
      <c r="U670" s="1">
        <v>42851</v>
      </c>
      <c r="V670" s="13">
        <f t="shared" si="91"/>
        <v>42826</v>
      </c>
      <c r="W670" s="14">
        <f t="shared" si="92"/>
        <v>42851</v>
      </c>
      <c r="X670" s="1" t="str">
        <f t="shared" si="93"/>
        <v>Wednesday</v>
      </c>
      <c r="Y670" s="2">
        <v>0.77431712962962962</v>
      </c>
      <c r="Z670" s="2">
        <f t="shared" si="94"/>
        <v>0.79166666666666663</v>
      </c>
      <c r="AA670">
        <f>1</f>
        <v>1</v>
      </c>
      <c r="AB670" s="1">
        <v>42851</v>
      </c>
      <c r="AC670" s="13">
        <f t="shared" si="95"/>
        <v>42826</v>
      </c>
      <c r="AD670" s="14">
        <f t="shared" si="96"/>
        <v>42851</v>
      </c>
      <c r="AE670" s="1" t="str">
        <f t="shared" si="97"/>
        <v>Wednesday</v>
      </c>
      <c r="AF670" s="2">
        <v>0.78319444444444442</v>
      </c>
      <c r="AG670" s="2">
        <f t="shared" si="98"/>
        <v>0.79166666666666663</v>
      </c>
      <c r="AH670" t="s">
        <v>23</v>
      </c>
    </row>
    <row r="671" spans="1:34" x14ac:dyDescent="0.25">
      <c r="A671">
        <v>1600410</v>
      </c>
      <c r="B671" t="s">
        <v>54</v>
      </c>
      <c r="E671">
        <v>29550</v>
      </c>
      <c r="F671" t="s">
        <v>20</v>
      </c>
      <c r="G671" t="s">
        <v>55</v>
      </c>
      <c r="H671">
        <v>11064</v>
      </c>
      <c r="I671" t="s">
        <v>61</v>
      </c>
      <c r="J671">
        <f>VLOOKUP(I671,Key!$A$1:$C$73,2,FALSE)</f>
        <v>43.060786</v>
      </c>
      <c r="K671">
        <f>VLOOKUP(I671,Key!$A$1:$C$73,3,FALSE)</f>
        <v>-87.883825999999999</v>
      </c>
      <c r="L671" t="s">
        <v>66</v>
      </c>
      <c r="M671">
        <f>VLOOKUP(L671,Key!$A$1:$C$73,2,FALSE)</f>
        <v>43.078530000000001</v>
      </c>
      <c r="N671">
        <f>VLOOKUP(L671,Key!$A$1:$C$73,3,FALSE)</f>
        <v>-87.882620000000003</v>
      </c>
      <c r="O671">
        <v>11</v>
      </c>
      <c r="P671">
        <v>3</v>
      </c>
      <c r="Q671">
        <v>1.7</v>
      </c>
      <c r="R671">
        <v>1.6</v>
      </c>
      <c r="S671">
        <v>66</v>
      </c>
      <c r="T671">
        <f t="shared" si="90"/>
        <v>-1</v>
      </c>
      <c r="U671" s="1">
        <v>42851</v>
      </c>
      <c r="V671" s="13">
        <f t="shared" si="91"/>
        <v>42826</v>
      </c>
      <c r="W671" s="14">
        <f t="shared" si="92"/>
        <v>42851</v>
      </c>
      <c r="X671" s="1" t="str">
        <f t="shared" si="93"/>
        <v>Wednesday</v>
      </c>
      <c r="Y671" s="2">
        <v>0.80175925925925917</v>
      </c>
      <c r="Z671" s="2">
        <f t="shared" si="94"/>
        <v>0.79166666666666663</v>
      </c>
      <c r="AA671">
        <f>1</f>
        <v>1</v>
      </c>
      <c r="AB671" s="1">
        <v>42851</v>
      </c>
      <c r="AC671" s="13">
        <f t="shared" si="95"/>
        <v>42826</v>
      </c>
      <c r="AD671" s="14">
        <f t="shared" si="96"/>
        <v>42851</v>
      </c>
      <c r="AE671" s="1" t="str">
        <f t="shared" si="97"/>
        <v>Wednesday</v>
      </c>
      <c r="AF671" s="2">
        <v>0.80935185185185177</v>
      </c>
      <c r="AG671" s="2">
        <f t="shared" si="98"/>
        <v>0.79166666666666663</v>
      </c>
      <c r="AH671" t="s">
        <v>23</v>
      </c>
    </row>
    <row r="672" spans="1:34" x14ac:dyDescent="0.25">
      <c r="A672">
        <v>1600481</v>
      </c>
      <c r="B672" t="s">
        <v>54</v>
      </c>
      <c r="E672">
        <v>53202</v>
      </c>
      <c r="F672" t="s">
        <v>20</v>
      </c>
      <c r="G672" t="s">
        <v>55</v>
      </c>
      <c r="H672">
        <v>5494</v>
      </c>
      <c r="I672" t="s">
        <v>77</v>
      </c>
      <c r="J672">
        <f>VLOOKUP(I672,Key!$A$1:$C$73,2,FALSE)</f>
        <v>43.036900000000003</v>
      </c>
      <c r="K672">
        <f>VLOOKUP(I672,Key!$A$1:$C$73,3,FALSE)</f>
        <v>-87.89667</v>
      </c>
      <c r="L672" t="s">
        <v>81</v>
      </c>
      <c r="M672">
        <f>VLOOKUP(L672,Key!$A$1:$C$73,2,FALSE)</f>
        <v>43.058010000000003</v>
      </c>
      <c r="N672">
        <f>VLOOKUP(L672,Key!$A$1:$C$73,3,FALSE)</f>
        <v>-87.877300000000005</v>
      </c>
      <c r="O672">
        <v>28</v>
      </c>
      <c r="P672">
        <v>0</v>
      </c>
      <c r="Q672">
        <v>4.2</v>
      </c>
      <c r="R672">
        <v>4</v>
      </c>
      <c r="S672">
        <v>168</v>
      </c>
      <c r="T672">
        <f t="shared" si="90"/>
        <v>-1</v>
      </c>
      <c r="U672" s="1">
        <v>42851</v>
      </c>
      <c r="V672" s="13">
        <f t="shared" si="91"/>
        <v>42826</v>
      </c>
      <c r="W672" s="14">
        <f t="shared" si="92"/>
        <v>42851</v>
      </c>
      <c r="X672" s="1" t="str">
        <f t="shared" si="93"/>
        <v>Wednesday</v>
      </c>
      <c r="Y672" s="2">
        <v>0.86373842592592587</v>
      </c>
      <c r="Z672" s="2">
        <f t="shared" si="94"/>
        <v>0.875</v>
      </c>
      <c r="AA672">
        <f>1</f>
        <v>1</v>
      </c>
      <c r="AB672" s="1">
        <v>42851</v>
      </c>
      <c r="AC672" s="13">
        <f t="shared" si="95"/>
        <v>42826</v>
      </c>
      <c r="AD672" s="14">
        <f t="shared" si="96"/>
        <v>42851</v>
      </c>
      <c r="AE672" s="1" t="str">
        <f t="shared" si="97"/>
        <v>Wednesday</v>
      </c>
      <c r="AF672" s="2">
        <v>0.88289351851851849</v>
      </c>
      <c r="AG672" s="2">
        <f t="shared" si="98"/>
        <v>0.875</v>
      </c>
      <c r="AH672" t="s">
        <v>23</v>
      </c>
    </row>
    <row r="673" spans="1:34" x14ac:dyDescent="0.25">
      <c r="A673">
        <v>1600484</v>
      </c>
      <c r="B673" t="s">
        <v>54</v>
      </c>
      <c r="E673">
        <v>53017</v>
      </c>
      <c r="F673" t="s">
        <v>20</v>
      </c>
      <c r="G673" t="s">
        <v>55</v>
      </c>
      <c r="H673">
        <v>5421</v>
      </c>
      <c r="I673" t="s">
        <v>62</v>
      </c>
      <c r="J673">
        <f>VLOOKUP(I673,Key!$A$1:$C$73,2,FALSE)</f>
        <v>43.052460000000004</v>
      </c>
      <c r="K673">
        <f>VLOOKUP(I673,Key!$A$1:$C$73,3,FALSE)</f>
        <v>-87.891000000000005</v>
      </c>
      <c r="L673" t="s">
        <v>62</v>
      </c>
      <c r="M673">
        <f>VLOOKUP(L673,Key!$A$1:$C$73,2,FALSE)</f>
        <v>43.052460000000004</v>
      </c>
      <c r="N673">
        <f>VLOOKUP(L673,Key!$A$1:$C$73,3,FALSE)</f>
        <v>-87.891000000000005</v>
      </c>
      <c r="O673">
        <v>47</v>
      </c>
      <c r="P673">
        <v>0</v>
      </c>
      <c r="Q673">
        <v>7.1</v>
      </c>
      <c r="R673">
        <v>6.7</v>
      </c>
      <c r="S673">
        <v>282</v>
      </c>
      <c r="T673">
        <f t="shared" si="90"/>
        <v>-1</v>
      </c>
      <c r="U673" s="1">
        <v>42851</v>
      </c>
      <c r="V673" s="13">
        <f t="shared" si="91"/>
        <v>42826</v>
      </c>
      <c r="W673" s="14">
        <f t="shared" si="92"/>
        <v>42851</v>
      </c>
      <c r="X673" s="1" t="str">
        <f t="shared" si="93"/>
        <v>Wednesday</v>
      </c>
      <c r="Y673" s="2">
        <v>0.86752314814814813</v>
      </c>
      <c r="Z673" s="2">
        <f t="shared" si="94"/>
        <v>0.875</v>
      </c>
      <c r="AA673">
        <f>1</f>
        <v>1</v>
      </c>
      <c r="AB673" s="1">
        <v>42851</v>
      </c>
      <c r="AC673" s="13">
        <f t="shared" si="95"/>
        <v>42826</v>
      </c>
      <c r="AD673" s="14">
        <f t="shared" si="96"/>
        <v>42851</v>
      </c>
      <c r="AE673" s="1" t="str">
        <f t="shared" si="97"/>
        <v>Wednesday</v>
      </c>
      <c r="AF673" s="2">
        <v>0.90067129629629628</v>
      </c>
      <c r="AG673" s="2">
        <f t="shared" si="98"/>
        <v>0.91666666666666663</v>
      </c>
      <c r="AH673" t="s">
        <v>25</v>
      </c>
    </row>
    <row r="674" spans="1:34" x14ac:dyDescent="0.25">
      <c r="A674">
        <v>1600641</v>
      </c>
      <c r="B674" t="s">
        <v>54</v>
      </c>
      <c r="E674">
        <v>53202</v>
      </c>
      <c r="F674" t="s">
        <v>20</v>
      </c>
      <c r="G674" t="s">
        <v>55</v>
      </c>
      <c r="H674">
        <v>5553</v>
      </c>
      <c r="I674" t="s">
        <v>22</v>
      </c>
      <c r="J674">
        <f>VLOOKUP(I674,Key!$A$1:$C$73,2,FALSE)</f>
        <v>43.058619999999998</v>
      </c>
      <c r="K674">
        <f>VLOOKUP(I674,Key!$A$1:$C$73,3,FALSE)</f>
        <v>-87.885319999999993</v>
      </c>
      <c r="L674" t="s">
        <v>21</v>
      </c>
      <c r="M674">
        <f>VLOOKUP(L674,Key!$A$1:$C$73,2,FALSE)</f>
        <v>43.074890000000003</v>
      </c>
      <c r="N674">
        <f>VLOOKUP(L674,Key!$A$1:$C$73,3,FALSE)</f>
        <v>-87.882810000000006</v>
      </c>
      <c r="O674">
        <v>204</v>
      </c>
      <c r="P674">
        <v>3</v>
      </c>
      <c r="Q674">
        <v>18</v>
      </c>
      <c r="R674">
        <v>17.100000000000001</v>
      </c>
      <c r="S674">
        <v>720</v>
      </c>
      <c r="T674">
        <f t="shared" si="90"/>
        <v>-1</v>
      </c>
      <c r="U674" s="1">
        <v>42853</v>
      </c>
      <c r="V674" s="13">
        <f t="shared" si="91"/>
        <v>42826</v>
      </c>
      <c r="W674" s="14">
        <f t="shared" si="92"/>
        <v>42853</v>
      </c>
      <c r="X674" s="1" t="str">
        <f t="shared" si="93"/>
        <v>Friday</v>
      </c>
      <c r="Y674" s="2">
        <v>0.609837962962963</v>
      </c>
      <c r="Z674" s="2">
        <f t="shared" si="94"/>
        <v>0.625</v>
      </c>
      <c r="AA674">
        <f>1</f>
        <v>1</v>
      </c>
      <c r="AB674" s="1">
        <v>42853</v>
      </c>
      <c r="AC674" s="13">
        <f t="shared" si="95"/>
        <v>42826</v>
      </c>
      <c r="AD674" s="14">
        <f t="shared" si="96"/>
        <v>42853</v>
      </c>
      <c r="AE674" s="1" t="str">
        <f t="shared" si="97"/>
        <v>Friday</v>
      </c>
      <c r="AF674" s="2">
        <v>0.7516087962962964</v>
      </c>
      <c r="AG674" s="2">
        <f t="shared" si="98"/>
        <v>0.75</v>
      </c>
      <c r="AH674" t="s">
        <v>23</v>
      </c>
    </row>
    <row r="675" spans="1:34" x14ac:dyDescent="0.25">
      <c r="A675">
        <v>1601507</v>
      </c>
      <c r="B675" t="s">
        <v>54</v>
      </c>
      <c r="E675">
        <v>49855</v>
      </c>
      <c r="F675" t="s">
        <v>20</v>
      </c>
      <c r="G675" t="s">
        <v>55</v>
      </c>
      <c r="H675">
        <v>5442</v>
      </c>
      <c r="I675" t="s">
        <v>63</v>
      </c>
      <c r="J675">
        <f>VLOOKUP(I675,Key!$A$1:$C$73,2,FALSE)</f>
        <v>43.066893999999998</v>
      </c>
      <c r="K675">
        <f>VLOOKUP(I675,Key!$A$1:$C$73,3,FALSE)</f>
        <v>-87.877936000000005</v>
      </c>
      <c r="L675" t="s">
        <v>39</v>
      </c>
      <c r="M675">
        <f>VLOOKUP(L675,Key!$A$1:$C$73,2,FALSE)</f>
        <v>43.031480000000002</v>
      </c>
      <c r="N675">
        <f>VLOOKUP(L675,Key!$A$1:$C$73,3,FALSE)</f>
        <v>-87.908169999999998</v>
      </c>
      <c r="O675">
        <v>53</v>
      </c>
      <c r="P675">
        <v>6</v>
      </c>
      <c r="Q675">
        <v>8</v>
      </c>
      <c r="R675">
        <v>7.6</v>
      </c>
      <c r="S675">
        <v>318</v>
      </c>
      <c r="T675">
        <f t="shared" si="90"/>
        <v>-1</v>
      </c>
      <c r="U675" s="1">
        <v>42853</v>
      </c>
      <c r="V675" s="13">
        <f t="shared" si="91"/>
        <v>42826</v>
      </c>
      <c r="W675" s="14">
        <f t="shared" si="92"/>
        <v>42853</v>
      </c>
      <c r="X675" s="1" t="str">
        <f t="shared" si="93"/>
        <v>Friday</v>
      </c>
      <c r="Y675" s="2">
        <v>0.39849537037037036</v>
      </c>
      <c r="Z675" s="2">
        <f t="shared" si="94"/>
        <v>0.41666666666666663</v>
      </c>
      <c r="AA675">
        <f>1</f>
        <v>1</v>
      </c>
      <c r="AB675" s="1">
        <v>42853</v>
      </c>
      <c r="AC675" s="13">
        <f t="shared" si="95"/>
        <v>42826</v>
      </c>
      <c r="AD675" s="14">
        <f t="shared" si="96"/>
        <v>42853</v>
      </c>
      <c r="AE675" s="1" t="str">
        <f t="shared" si="97"/>
        <v>Friday</v>
      </c>
      <c r="AF675" s="2">
        <v>0.43537037037037035</v>
      </c>
      <c r="AG675" s="2">
        <f t="shared" si="98"/>
        <v>0.41666666666666663</v>
      </c>
      <c r="AH675" t="s">
        <v>23</v>
      </c>
    </row>
    <row r="676" spans="1:34" x14ac:dyDescent="0.25">
      <c r="A676">
        <v>1601764</v>
      </c>
      <c r="B676" t="s">
        <v>54</v>
      </c>
      <c r="F676" t="s">
        <v>20</v>
      </c>
      <c r="G676" t="s">
        <v>55</v>
      </c>
      <c r="H676">
        <v>5506</v>
      </c>
      <c r="I676" t="s">
        <v>56</v>
      </c>
      <c r="J676">
        <f>VLOOKUP(I676,Key!$A$1:$C$73,2,FALSE)</f>
        <v>43.004728999999998</v>
      </c>
      <c r="K676">
        <f>VLOOKUP(I676,Key!$A$1:$C$73,3,FALSE)</f>
        <v>-87.905463999999995</v>
      </c>
      <c r="L676" t="s">
        <v>56</v>
      </c>
      <c r="M676">
        <f>VLOOKUP(L676,Key!$A$1:$C$73,2,FALSE)</f>
        <v>43.004728999999998</v>
      </c>
      <c r="N676">
        <f>VLOOKUP(L676,Key!$A$1:$C$73,3,FALSE)</f>
        <v>-87.905463999999995</v>
      </c>
      <c r="O676">
        <v>31</v>
      </c>
      <c r="P676">
        <v>3</v>
      </c>
      <c r="Q676">
        <v>4.7</v>
      </c>
      <c r="R676">
        <v>4.4000000000000004</v>
      </c>
      <c r="S676">
        <v>186</v>
      </c>
      <c r="T676">
        <f t="shared" si="90"/>
        <v>-1</v>
      </c>
      <c r="U676" s="1">
        <v>42853</v>
      </c>
      <c r="V676" s="13">
        <f t="shared" si="91"/>
        <v>42826</v>
      </c>
      <c r="W676" s="14">
        <f t="shared" si="92"/>
        <v>42853</v>
      </c>
      <c r="X676" s="1" t="str">
        <f t="shared" si="93"/>
        <v>Friday</v>
      </c>
      <c r="Y676" s="2">
        <v>0.49824074074074076</v>
      </c>
      <c r="Z676" s="2">
        <f t="shared" si="94"/>
        <v>0.5</v>
      </c>
      <c r="AA676">
        <f>1</f>
        <v>1</v>
      </c>
      <c r="AB676" s="1">
        <v>42853</v>
      </c>
      <c r="AC676" s="13">
        <f t="shared" si="95"/>
        <v>42826</v>
      </c>
      <c r="AD676" s="14">
        <f t="shared" si="96"/>
        <v>42853</v>
      </c>
      <c r="AE676" s="1" t="str">
        <f t="shared" si="97"/>
        <v>Friday</v>
      </c>
      <c r="AF676" s="2">
        <v>0.52</v>
      </c>
      <c r="AG676" s="2">
        <f t="shared" si="98"/>
        <v>0.5</v>
      </c>
      <c r="AH676" t="s">
        <v>25</v>
      </c>
    </row>
    <row r="677" spans="1:34" x14ac:dyDescent="0.25">
      <c r="A677">
        <v>1601824</v>
      </c>
      <c r="B677" t="s">
        <v>54</v>
      </c>
      <c r="E677">
        <v>49506</v>
      </c>
      <c r="F677" t="s">
        <v>20</v>
      </c>
      <c r="G677" t="s">
        <v>55</v>
      </c>
      <c r="H677">
        <v>139</v>
      </c>
      <c r="I677" t="s">
        <v>81</v>
      </c>
      <c r="J677">
        <f>VLOOKUP(I677,Key!$A$1:$C$73,2,FALSE)</f>
        <v>43.058010000000003</v>
      </c>
      <c r="K677">
        <f>VLOOKUP(I677,Key!$A$1:$C$73,3,FALSE)</f>
        <v>-87.877300000000005</v>
      </c>
      <c r="L677" t="s">
        <v>81</v>
      </c>
      <c r="M677">
        <f>VLOOKUP(L677,Key!$A$1:$C$73,2,FALSE)</f>
        <v>43.058010000000003</v>
      </c>
      <c r="N677">
        <f>VLOOKUP(L677,Key!$A$1:$C$73,3,FALSE)</f>
        <v>-87.877300000000005</v>
      </c>
      <c r="O677">
        <v>130</v>
      </c>
      <c r="P677">
        <v>3</v>
      </c>
      <c r="Q677">
        <v>18</v>
      </c>
      <c r="R677">
        <v>17.100000000000001</v>
      </c>
      <c r="S677">
        <v>720</v>
      </c>
      <c r="T677">
        <f t="shared" si="90"/>
        <v>-1</v>
      </c>
      <c r="U677" s="1">
        <v>42853</v>
      </c>
      <c r="V677" s="13">
        <f t="shared" si="91"/>
        <v>42826</v>
      </c>
      <c r="W677" s="14">
        <f t="shared" si="92"/>
        <v>42853</v>
      </c>
      <c r="X677" s="1" t="str">
        <f t="shared" si="93"/>
        <v>Friday</v>
      </c>
      <c r="Y677" s="2">
        <v>0.52416666666666667</v>
      </c>
      <c r="Z677" s="2">
        <f t="shared" si="94"/>
        <v>0.54166666666666663</v>
      </c>
      <c r="AA677">
        <f>1</f>
        <v>1</v>
      </c>
      <c r="AB677" s="1">
        <v>42853</v>
      </c>
      <c r="AC677" s="13">
        <f t="shared" si="95"/>
        <v>42826</v>
      </c>
      <c r="AD677" s="14">
        <f t="shared" si="96"/>
        <v>42853</v>
      </c>
      <c r="AE677" s="1" t="str">
        <f t="shared" si="97"/>
        <v>Friday</v>
      </c>
      <c r="AF677" s="2">
        <v>0.61413194444444441</v>
      </c>
      <c r="AG677" s="2">
        <f t="shared" si="98"/>
        <v>0.625</v>
      </c>
      <c r="AH677" t="s">
        <v>25</v>
      </c>
    </row>
    <row r="678" spans="1:34" x14ac:dyDescent="0.25">
      <c r="A678">
        <v>1601883</v>
      </c>
      <c r="B678" t="s">
        <v>54</v>
      </c>
      <c r="E678">
        <v>53204</v>
      </c>
      <c r="F678" t="s">
        <v>20</v>
      </c>
      <c r="G678" t="s">
        <v>55</v>
      </c>
      <c r="H678">
        <v>216</v>
      </c>
      <c r="I678" t="s">
        <v>81</v>
      </c>
      <c r="J678">
        <f>VLOOKUP(I678,Key!$A$1:$C$73,2,FALSE)</f>
        <v>43.058010000000003</v>
      </c>
      <c r="K678">
        <f>VLOOKUP(I678,Key!$A$1:$C$73,3,FALSE)</f>
        <v>-87.877300000000005</v>
      </c>
      <c r="L678" t="s">
        <v>22</v>
      </c>
      <c r="M678">
        <f>VLOOKUP(L678,Key!$A$1:$C$73,2,FALSE)</f>
        <v>43.058619999999998</v>
      </c>
      <c r="N678">
        <f>VLOOKUP(L678,Key!$A$1:$C$73,3,FALSE)</f>
        <v>-87.885319999999993</v>
      </c>
      <c r="O678">
        <v>33</v>
      </c>
      <c r="P678">
        <v>0</v>
      </c>
      <c r="Q678">
        <v>5</v>
      </c>
      <c r="R678">
        <v>4.7</v>
      </c>
      <c r="S678">
        <v>198</v>
      </c>
      <c r="T678">
        <f t="shared" si="90"/>
        <v>-1</v>
      </c>
      <c r="U678" s="1">
        <v>42853</v>
      </c>
      <c r="V678" s="13">
        <f t="shared" si="91"/>
        <v>42826</v>
      </c>
      <c r="W678" s="14">
        <f t="shared" si="92"/>
        <v>42853</v>
      </c>
      <c r="X678" s="1" t="str">
        <f t="shared" si="93"/>
        <v>Friday</v>
      </c>
      <c r="Y678" s="2">
        <v>0.54598379629629623</v>
      </c>
      <c r="Z678" s="2">
        <f t="shared" si="94"/>
        <v>0.54166666666666663</v>
      </c>
      <c r="AA678">
        <f>1</f>
        <v>1</v>
      </c>
      <c r="AB678" s="1">
        <v>42853</v>
      </c>
      <c r="AC678" s="13">
        <f t="shared" si="95"/>
        <v>42826</v>
      </c>
      <c r="AD678" s="14">
        <f t="shared" si="96"/>
        <v>42853</v>
      </c>
      <c r="AE678" s="1" t="str">
        <f t="shared" si="97"/>
        <v>Friday</v>
      </c>
      <c r="AF678" s="2">
        <v>0.56878472222222221</v>
      </c>
      <c r="AG678" s="2">
        <f t="shared" si="98"/>
        <v>0.58333333333333326</v>
      </c>
      <c r="AH678" t="s">
        <v>23</v>
      </c>
    </row>
    <row r="679" spans="1:34" x14ac:dyDescent="0.25">
      <c r="A679">
        <v>1602666</v>
      </c>
      <c r="B679" t="s">
        <v>54</v>
      </c>
      <c r="E679">
        <v>53576</v>
      </c>
      <c r="F679" t="s">
        <v>20</v>
      </c>
      <c r="G679" t="s">
        <v>55</v>
      </c>
      <c r="H679">
        <v>11138</v>
      </c>
      <c r="I679" t="s">
        <v>62</v>
      </c>
      <c r="J679">
        <f>VLOOKUP(I679,Key!$A$1:$C$73,2,FALSE)</f>
        <v>43.052460000000004</v>
      </c>
      <c r="K679">
        <f>VLOOKUP(I679,Key!$A$1:$C$73,3,FALSE)</f>
        <v>-87.891000000000005</v>
      </c>
      <c r="L679" t="s">
        <v>21</v>
      </c>
      <c r="M679">
        <f>VLOOKUP(L679,Key!$A$1:$C$73,2,FALSE)</f>
        <v>43.074890000000003</v>
      </c>
      <c r="N679">
        <f>VLOOKUP(L679,Key!$A$1:$C$73,3,FALSE)</f>
        <v>-87.882810000000006</v>
      </c>
      <c r="O679">
        <v>14</v>
      </c>
      <c r="P679">
        <v>3</v>
      </c>
      <c r="Q679">
        <v>2.1</v>
      </c>
      <c r="R679">
        <v>2</v>
      </c>
      <c r="S679">
        <v>84</v>
      </c>
      <c r="T679">
        <f t="shared" si="90"/>
        <v>-1</v>
      </c>
      <c r="U679" s="1">
        <v>42854</v>
      </c>
      <c r="V679" s="13">
        <f t="shared" si="91"/>
        <v>42826</v>
      </c>
      <c r="W679" s="14">
        <f t="shared" si="92"/>
        <v>42854</v>
      </c>
      <c r="X679" s="1" t="str">
        <f t="shared" si="93"/>
        <v>Saturday</v>
      </c>
      <c r="Y679" s="2">
        <v>9.4340277777777773E-2</v>
      </c>
      <c r="Z679" s="2">
        <f t="shared" si="94"/>
        <v>8.3333333333333329E-2</v>
      </c>
      <c r="AA679">
        <f>1</f>
        <v>1</v>
      </c>
      <c r="AB679" s="1">
        <v>42854</v>
      </c>
      <c r="AC679" s="13">
        <f t="shared" si="95"/>
        <v>42826</v>
      </c>
      <c r="AD679" s="14">
        <f t="shared" si="96"/>
        <v>42854</v>
      </c>
      <c r="AE679" s="1" t="str">
        <f t="shared" si="97"/>
        <v>Saturday</v>
      </c>
      <c r="AF679" s="2">
        <v>0.10373842592592593</v>
      </c>
      <c r="AG679" s="2">
        <f t="shared" si="98"/>
        <v>8.3333333333333329E-2</v>
      </c>
      <c r="AH679" t="s">
        <v>23</v>
      </c>
    </row>
    <row r="680" spans="1:34" x14ac:dyDescent="0.25">
      <c r="A680">
        <v>1602667</v>
      </c>
      <c r="B680" t="s">
        <v>54</v>
      </c>
      <c r="E680">
        <v>53095</v>
      </c>
      <c r="F680" t="s">
        <v>20</v>
      </c>
      <c r="G680" t="s">
        <v>55</v>
      </c>
      <c r="H680">
        <v>11167</v>
      </c>
      <c r="I680" t="s">
        <v>61</v>
      </c>
      <c r="J680">
        <f>VLOOKUP(I680,Key!$A$1:$C$73,2,FALSE)</f>
        <v>43.060786</v>
      </c>
      <c r="K680">
        <f>VLOOKUP(I680,Key!$A$1:$C$73,3,FALSE)</f>
        <v>-87.883825999999999</v>
      </c>
      <c r="L680" t="s">
        <v>66</v>
      </c>
      <c r="M680">
        <f>VLOOKUP(L680,Key!$A$1:$C$73,2,FALSE)</f>
        <v>43.078530000000001</v>
      </c>
      <c r="N680">
        <f>VLOOKUP(L680,Key!$A$1:$C$73,3,FALSE)</f>
        <v>-87.882620000000003</v>
      </c>
      <c r="O680">
        <v>11</v>
      </c>
      <c r="P680">
        <v>3</v>
      </c>
      <c r="Q680">
        <v>1.7</v>
      </c>
      <c r="R680">
        <v>1.6</v>
      </c>
      <c r="S680">
        <v>66</v>
      </c>
      <c r="T680">
        <f t="shared" si="90"/>
        <v>-1</v>
      </c>
      <c r="U680" s="1">
        <v>42854</v>
      </c>
      <c r="V680" s="13">
        <f t="shared" si="91"/>
        <v>42826</v>
      </c>
      <c r="W680" s="14">
        <f t="shared" si="92"/>
        <v>42854</v>
      </c>
      <c r="X680" s="1" t="str">
        <f t="shared" si="93"/>
        <v>Saturday</v>
      </c>
      <c r="Y680" s="2">
        <v>0.16673611111111111</v>
      </c>
      <c r="Z680" s="2">
        <f t="shared" si="94"/>
        <v>0.16666666666666666</v>
      </c>
      <c r="AA680">
        <f>1</f>
        <v>1</v>
      </c>
      <c r="AB680" s="1">
        <v>42854</v>
      </c>
      <c r="AC680" s="13">
        <f t="shared" si="95"/>
        <v>42826</v>
      </c>
      <c r="AD680" s="14">
        <f t="shared" si="96"/>
        <v>42854</v>
      </c>
      <c r="AE680" s="1" t="str">
        <f t="shared" si="97"/>
        <v>Saturday</v>
      </c>
      <c r="AF680" s="2">
        <v>0.1744097222222222</v>
      </c>
      <c r="AG680" s="2">
        <f t="shared" si="98"/>
        <v>0.16666666666666666</v>
      </c>
      <c r="AH680" t="s">
        <v>23</v>
      </c>
    </row>
    <row r="681" spans="1:34" x14ac:dyDescent="0.25">
      <c r="A681">
        <v>1604305</v>
      </c>
      <c r="B681" t="s">
        <v>54</v>
      </c>
      <c r="E681">
        <v>53511</v>
      </c>
      <c r="F681" t="s">
        <v>20</v>
      </c>
      <c r="G681" t="s">
        <v>55</v>
      </c>
      <c r="H681">
        <v>5566</v>
      </c>
      <c r="I681" t="s">
        <v>53</v>
      </c>
      <c r="J681">
        <f>VLOOKUP(I681,Key!$A$1:$C$73,2,FALSE)</f>
        <v>43.04824</v>
      </c>
      <c r="K681">
        <f>VLOOKUP(I681,Key!$A$1:$C$73,3,FALSE)</f>
        <v>-87.904970000000006</v>
      </c>
      <c r="L681" t="s">
        <v>79</v>
      </c>
      <c r="M681">
        <f>VLOOKUP(L681,Key!$A$1:$C$73,2,FALSE)</f>
        <v>43.04804</v>
      </c>
      <c r="N681">
        <f>VLOOKUP(L681,Key!$A$1:$C$73,3,FALSE)</f>
        <v>-87.896720000000002</v>
      </c>
      <c r="O681">
        <v>7</v>
      </c>
      <c r="P681">
        <v>3</v>
      </c>
      <c r="Q681">
        <v>1.1000000000000001</v>
      </c>
      <c r="R681">
        <v>1</v>
      </c>
      <c r="S681">
        <v>42</v>
      </c>
      <c r="T681">
        <f t="shared" si="90"/>
        <v>-1</v>
      </c>
      <c r="U681" s="1">
        <v>42854</v>
      </c>
      <c r="V681" s="13">
        <f t="shared" si="91"/>
        <v>42826</v>
      </c>
      <c r="W681" s="14">
        <f t="shared" si="92"/>
        <v>42854</v>
      </c>
      <c r="X681" s="1" t="str">
        <f t="shared" si="93"/>
        <v>Saturday</v>
      </c>
      <c r="Y681" s="2">
        <v>0.9721643518518519</v>
      </c>
      <c r="Z681" s="2">
        <f t="shared" si="94"/>
        <v>0.95833333333333326</v>
      </c>
      <c r="AA681">
        <f>1</f>
        <v>1</v>
      </c>
      <c r="AB681" s="1">
        <v>42854</v>
      </c>
      <c r="AC681" s="13">
        <f t="shared" si="95"/>
        <v>42826</v>
      </c>
      <c r="AD681" s="14">
        <f t="shared" si="96"/>
        <v>42854</v>
      </c>
      <c r="AE681" s="1" t="str">
        <f t="shared" si="97"/>
        <v>Saturday</v>
      </c>
      <c r="AF681" s="2">
        <v>0.97699074074074066</v>
      </c>
      <c r="AG681" s="2">
        <f t="shared" si="98"/>
        <v>0.95833333333333326</v>
      </c>
      <c r="AH681" t="s">
        <v>23</v>
      </c>
    </row>
    <row r="682" spans="1:34" x14ac:dyDescent="0.25">
      <c r="A682">
        <v>1604365</v>
      </c>
      <c r="B682" t="s">
        <v>54</v>
      </c>
      <c r="E682">
        <v>53204</v>
      </c>
      <c r="F682" t="s">
        <v>20</v>
      </c>
      <c r="G682" t="s">
        <v>55</v>
      </c>
      <c r="H682">
        <v>959</v>
      </c>
      <c r="I682" t="s">
        <v>83</v>
      </c>
      <c r="J682">
        <f>VLOOKUP(I682,Key!$A$1:$C$73,2,FALSE)</f>
        <v>43.026229999999998</v>
      </c>
      <c r="K682">
        <f>VLOOKUP(I682,Key!$A$1:$C$73,3,FALSE)</f>
        <v>-87.912809999999993</v>
      </c>
      <c r="L682" t="s">
        <v>26</v>
      </c>
      <c r="M682">
        <f>VLOOKUP(L682,Key!$A$1:$C$73,2,FALSE)</f>
        <v>43.034619999999997</v>
      </c>
      <c r="N682">
        <f>VLOOKUP(L682,Key!$A$1:$C$73,3,FALSE)</f>
        <v>-87.917500000000004</v>
      </c>
      <c r="O682">
        <v>6</v>
      </c>
      <c r="P682">
        <v>0</v>
      </c>
      <c r="Q682">
        <v>0.9</v>
      </c>
      <c r="R682">
        <v>0.9</v>
      </c>
      <c r="S682">
        <v>36</v>
      </c>
      <c r="T682">
        <f t="shared" si="90"/>
        <v>-1</v>
      </c>
      <c r="U682" s="1">
        <v>42855</v>
      </c>
      <c r="V682" s="13">
        <f t="shared" si="91"/>
        <v>42826</v>
      </c>
      <c r="W682" s="14">
        <f t="shared" si="92"/>
        <v>42855</v>
      </c>
      <c r="X682" s="1" t="str">
        <f t="shared" si="93"/>
        <v>Sunday</v>
      </c>
      <c r="Y682" s="2">
        <v>0.28516203703703707</v>
      </c>
      <c r="Z682" s="2">
        <f t="shared" si="94"/>
        <v>0.29166666666666663</v>
      </c>
      <c r="AA682">
        <f>1</f>
        <v>1</v>
      </c>
      <c r="AB682" s="1">
        <v>42855</v>
      </c>
      <c r="AC682" s="13">
        <f t="shared" si="95"/>
        <v>42826</v>
      </c>
      <c r="AD682" s="14">
        <f t="shared" si="96"/>
        <v>42855</v>
      </c>
      <c r="AE682" s="1" t="str">
        <f t="shared" si="97"/>
        <v>Sunday</v>
      </c>
      <c r="AF682" s="2">
        <v>0.28931712962962963</v>
      </c>
      <c r="AG682" s="2">
        <f t="shared" si="98"/>
        <v>0.29166666666666663</v>
      </c>
      <c r="AH682" t="s">
        <v>23</v>
      </c>
    </row>
    <row r="683" spans="1:34" x14ac:dyDescent="0.25">
      <c r="A683">
        <v>1489442</v>
      </c>
      <c r="B683" t="s">
        <v>54</v>
      </c>
      <c r="E683">
        <v>60026</v>
      </c>
      <c r="F683" t="s">
        <v>20</v>
      </c>
      <c r="G683" t="s">
        <v>55</v>
      </c>
      <c r="H683">
        <v>202</v>
      </c>
      <c r="I683" t="s">
        <v>84</v>
      </c>
      <c r="J683">
        <f>VLOOKUP(I683,Key!$A$1:$C$73,2,FALSE)</f>
        <v>43.040154000000001</v>
      </c>
      <c r="K683">
        <f>VLOOKUP(I683,Key!$A$1:$C$73,3,FALSE)</f>
        <v>-87.932113000000001</v>
      </c>
      <c r="L683" t="s">
        <v>84</v>
      </c>
      <c r="M683">
        <f>VLOOKUP(L683,Key!$A$1:$C$73,2,FALSE)</f>
        <v>43.040154000000001</v>
      </c>
      <c r="N683">
        <f>VLOOKUP(L683,Key!$A$1:$C$73,3,FALSE)</f>
        <v>-87.932113000000001</v>
      </c>
      <c r="O683">
        <v>12</v>
      </c>
      <c r="P683">
        <v>3</v>
      </c>
      <c r="Q683">
        <v>1.8</v>
      </c>
      <c r="R683">
        <v>1.7</v>
      </c>
      <c r="S683">
        <v>72</v>
      </c>
      <c r="T683">
        <f t="shared" si="90"/>
        <v>-1</v>
      </c>
      <c r="U683" s="1">
        <v>42847</v>
      </c>
      <c r="V683" s="13">
        <f t="shared" si="91"/>
        <v>42826</v>
      </c>
      <c r="W683" s="14">
        <f t="shared" si="92"/>
        <v>42847</v>
      </c>
      <c r="X683" s="1" t="str">
        <f t="shared" si="93"/>
        <v>Saturday</v>
      </c>
      <c r="Y683" s="2">
        <v>9.8229166666666659E-2</v>
      </c>
      <c r="Z683" s="2">
        <f t="shared" si="94"/>
        <v>8.3333333333333329E-2</v>
      </c>
      <c r="AA683">
        <f>1</f>
        <v>1</v>
      </c>
      <c r="AB683" s="1">
        <v>42847</v>
      </c>
      <c r="AC683" s="13">
        <f t="shared" si="95"/>
        <v>42826</v>
      </c>
      <c r="AD683" s="14">
        <f t="shared" si="96"/>
        <v>42847</v>
      </c>
      <c r="AE683" s="1" t="str">
        <f t="shared" si="97"/>
        <v>Saturday</v>
      </c>
      <c r="AF683" s="2">
        <v>0.10627314814814814</v>
      </c>
      <c r="AG683" s="2">
        <f t="shared" si="98"/>
        <v>0.125</v>
      </c>
      <c r="AH683" t="s">
        <v>25</v>
      </c>
    </row>
    <row r="684" spans="1:34" x14ac:dyDescent="0.25">
      <c r="A684">
        <v>1514336</v>
      </c>
      <c r="B684" t="s">
        <v>54</v>
      </c>
      <c r="E684">
        <v>53074</v>
      </c>
      <c r="F684" t="s">
        <v>20</v>
      </c>
      <c r="G684" t="s">
        <v>55</v>
      </c>
      <c r="H684">
        <v>5444</v>
      </c>
      <c r="I684" t="s">
        <v>21</v>
      </c>
      <c r="J684">
        <f>VLOOKUP(I684,Key!$A$1:$C$73,2,FALSE)</f>
        <v>43.074890000000003</v>
      </c>
      <c r="K684">
        <f>VLOOKUP(I684,Key!$A$1:$C$73,3,FALSE)</f>
        <v>-87.882810000000006</v>
      </c>
      <c r="L684" t="s">
        <v>21</v>
      </c>
      <c r="M684">
        <f>VLOOKUP(L684,Key!$A$1:$C$73,2,FALSE)</f>
        <v>43.074890000000003</v>
      </c>
      <c r="N684">
        <f>VLOOKUP(L684,Key!$A$1:$C$73,3,FALSE)</f>
        <v>-87.882810000000006</v>
      </c>
      <c r="O684">
        <v>54</v>
      </c>
      <c r="P684">
        <v>3</v>
      </c>
      <c r="Q684">
        <v>8.1</v>
      </c>
      <c r="R684">
        <v>7.7</v>
      </c>
      <c r="S684">
        <v>324</v>
      </c>
      <c r="T684">
        <f t="shared" si="90"/>
        <v>-1</v>
      </c>
      <c r="U684" s="1">
        <v>42847</v>
      </c>
      <c r="V684" s="13">
        <f t="shared" si="91"/>
        <v>42826</v>
      </c>
      <c r="W684" s="14">
        <f t="shared" si="92"/>
        <v>42847</v>
      </c>
      <c r="X684" s="1" t="str">
        <f t="shared" si="93"/>
        <v>Saturday</v>
      </c>
      <c r="Y684" s="2">
        <v>0.434537037037037</v>
      </c>
      <c r="Z684" s="2">
        <f t="shared" si="94"/>
        <v>0.41666666666666663</v>
      </c>
      <c r="AA684">
        <f>1</f>
        <v>1</v>
      </c>
      <c r="AB684" s="1">
        <v>42847</v>
      </c>
      <c r="AC684" s="13">
        <f t="shared" si="95"/>
        <v>42826</v>
      </c>
      <c r="AD684" s="14">
        <f t="shared" si="96"/>
        <v>42847</v>
      </c>
      <c r="AE684" s="1" t="str">
        <f t="shared" si="97"/>
        <v>Saturday</v>
      </c>
      <c r="AF684" s="2">
        <v>0.47162037037037036</v>
      </c>
      <c r="AG684" s="2">
        <f t="shared" si="98"/>
        <v>0.45833333333333331</v>
      </c>
      <c r="AH684" t="s">
        <v>25</v>
      </c>
    </row>
    <row r="685" spans="1:34" x14ac:dyDescent="0.25">
      <c r="A685">
        <v>1593431</v>
      </c>
      <c r="B685" t="s">
        <v>54</v>
      </c>
      <c r="E685">
        <v>48864</v>
      </c>
      <c r="F685" t="s">
        <v>20</v>
      </c>
      <c r="G685" t="s">
        <v>55</v>
      </c>
      <c r="H685">
        <v>5511</v>
      </c>
      <c r="I685" t="s">
        <v>84</v>
      </c>
      <c r="J685">
        <f>VLOOKUP(I685,Key!$A$1:$C$73,2,FALSE)</f>
        <v>43.040154000000001</v>
      </c>
      <c r="K685">
        <f>VLOOKUP(I685,Key!$A$1:$C$73,3,FALSE)</f>
        <v>-87.932113000000001</v>
      </c>
      <c r="L685" t="s">
        <v>84</v>
      </c>
      <c r="M685">
        <f>VLOOKUP(L685,Key!$A$1:$C$73,2,FALSE)</f>
        <v>43.040154000000001</v>
      </c>
      <c r="N685">
        <f>VLOOKUP(L685,Key!$A$1:$C$73,3,FALSE)</f>
        <v>-87.932113000000001</v>
      </c>
      <c r="O685">
        <v>59</v>
      </c>
      <c r="P685">
        <v>6</v>
      </c>
      <c r="Q685">
        <v>8.9</v>
      </c>
      <c r="R685">
        <v>8.4</v>
      </c>
      <c r="S685">
        <v>354</v>
      </c>
      <c r="T685">
        <f t="shared" si="90"/>
        <v>-1</v>
      </c>
      <c r="U685" s="1">
        <v>42847</v>
      </c>
      <c r="V685" s="13">
        <f t="shared" si="91"/>
        <v>42826</v>
      </c>
      <c r="W685" s="14">
        <f t="shared" si="92"/>
        <v>42847</v>
      </c>
      <c r="X685" s="1" t="str">
        <f t="shared" si="93"/>
        <v>Saturday</v>
      </c>
      <c r="Y685" s="2">
        <v>0.46238425925925924</v>
      </c>
      <c r="Z685" s="2">
        <f t="shared" si="94"/>
        <v>0.45833333333333331</v>
      </c>
      <c r="AA685">
        <f>1</f>
        <v>1</v>
      </c>
      <c r="AB685" s="1">
        <v>42847</v>
      </c>
      <c r="AC685" s="13">
        <f t="shared" si="95"/>
        <v>42826</v>
      </c>
      <c r="AD685" s="14">
        <f t="shared" si="96"/>
        <v>42847</v>
      </c>
      <c r="AE685" s="1" t="str">
        <f t="shared" si="97"/>
        <v>Saturday</v>
      </c>
      <c r="AF685" s="2">
        <v>0.50342592592592594</v>
      </c>
      <c r="AG685" s="2">
        <f t="shared" si="98"/>
        <v>0.5</v>
      </c>
      <c r="AH685" t="s">
        <v>25</v>
      </c>
    </row>
    <row r="686" spans="1:34" x14ac:dyDescent="0.25">
      <c r="A686">
        <v>1580865</v>
      </c>
      <c r="B686" t="s">
        <v>54</v>
      </c>
      <c r="E686">
        <v>63128</v>
      </c>
      <c r="F686" t="s">
        <v>20</v>
      </c>
      <c r="G686" t="s">
        <v>55</v>
      </c>
      <c r="H686">
        <v>36</v>
      </c>
      <c r="I686" t="s">
        <v>84</v>
      </c>
      <c r="J686">
        <f>VLOOKUP(I686,Key!$A$1:$C$73,2,FALSE)</f>
        <v>43.040154000000001</v>
      </c>
      <c r="K686">
        <f>VLOOKUP(I686,Key!$A$1:$C$73,3,FALSE)</f>
        <v>-87.932113000000001</v>
      </c>
      <c r="L686" t="s">
        <v>82</v>
      </c>
      <c r="M686">
        <f>VLOOKUP(L686,Key!$A$1:$C$73,2,FALSE)</f>
        <v>43.040349999999997</v>
      </c>
      <c r="N686">
        <f>VLOOKUP(L686,Key!$A$1:$C$73,3,FALSE)</f>
        <v>-87.920760000000001</v>
      </c>
      <c r="O686">
        <v>7</v>
      </c>
      <c r="P686">
        <v>3</v>
      </c>
      <c r="Q686">
        <v>1.1000000000000001</v>
      </c>
      <c r="R686">
        <v>1</v>
      </c>
      <c r="S686">
        <v>42</v>
      </c>
      <c r="T686">
        <f t="shared" si="90"/>
        <v>-1</v>
      </c>
      <c r="U686" s="1">
        <v>42847</v>
      </c>
      <c r="V686" s="13">
        <f t="shared" si="91"/>
        <v>42826</v>
      </c>
      <c r="W686" s="14">
        <f t="shared" si="92"/>
        <v>42847</v>
      </c>
      <c r="X686" s="1" t="str">
        <f t="shared" si="93"/>
        <v>Saturday</v>
      </c>
      <c r="Y686" s="2">
        <v>0.53179398148148149</v>
      </c>
      <c r="Z686" s="2">
        <f t="shared" si="94"/>
        <v>0.54166666666666663</v>
      </c>
      <c r="AA686">
        <f>1</f>
        <v>1</v>
      </c>
      <c r="AB686" s="1">
        <v>42847</v>
      </c>
      <c r="AC686" s="13">
        <f t="shared" si="95"/>
        <v>42826</v>
      </c>
      <c r="AD686" s="14">
        <f t="shared" si="96"/>
        <v>42847</v>
      </c>
      <c r="AE686" s="1" t="str">
        <f t="shared" si="97"/>
        <v>Saturday</v>
      </c>
      <c r="AF686" s="2">
        <v>0.53650462962962964</v>
      </c>
      <c r="AG686" s="2">
        <f t="shared" si="98"/>
        <v>0.54166666666666663</v>
      </c>
      <c r="AH686" t="s">
        <v>23</v>
      </c>
    </row>
    <row r="687" spans="1:34" x14ac:dyDescent="0.25">
      <c r="A687">
        <v>1593739</v>
      </c>
      <c r="B687" t="s">
        <v>54</v>
      </c>
      <c r="F687" t="s">
        <v>20</v>
      </c>
      <c r="G687" t="s">
        <v>55</v>
      </c>
      <c r="H687">
        <v>5534</v>
      </c>
      <c r="I687" t="s">
        <v>84</v>
      </c>
      <c r="J687">
        <f>VLOOKUP(I687,Key!$A$1:$C$73,2,FALSE)</f>
        <v>43.040154000000001</v>
      </c>
      <c r="K687">
        <f>VLOOKUP(I687,Key!$A$1:$C$73,3,FALSE)</f>
        <v>-87.932113000000001</v>
      </c>
      <c r="L687" t="s">
        <v>62</v>
      </c>
      <c r="M687">
        <f>VLOOKUP(L687,Key!$A$1:$C$73,2,FALSE)</f>
        <v>43.052460000000004</v>
      </c>
      <c r="N687">
        <f>VLOOKUP(L687,Key!$A$1:$C$73,3,FALSE)</f>
        <v>-87.891000000000005</v>
      </c>
      <c r="O687">
        <v>57</v>
      </c>
      <c r="P687">
        <v>6</v>
      </c>
      <c r="Q687">
        <v>8.6</v>
      </c>
      <c r="R687">
        <v>8.1</v>
      </c>
      <c r="S687">
        <v>342</v>
      </c>
      <c r="T687">
        <f t="shared" si="90"/>
        <v>-1</v>
      </c>
      <c r="U687" s="1">
        <v>42847</v>
      </c>
      <c r="V687" s="13">
        <f t="shared" si="91"/>
        <v>42826</v>
      </c>
      <c r="W687" s="14">
        <f t="shared" si="92"/>
        <v>42847</v>
      </c>
      <c r="X687" s="1" t="str">
        <f t="shared" si="93"/>
        <v>Saturday</v>
      </c>
      <c r="Y687" s="2">
        <v>0.53322916666666664</v>
      </c>
      <c r="Z687" s="2">
        <f t="shared" si="94"/>
        <v>0.54166666666666663</v>
      </c>
      <c r="AA687">
        <f>1</f>
        <v>1</v>
      </c>
      <c r="AB687" s="1">
        <v>42847</v>
      </c>
      <c r="AC687" s="13">
        <f t="shared" si="95"/>
        <v>42826</v>
      </c>
      <c r="AD687" s="14">
        <f t="shared" si="96"/>
        <v>42847</v>
      </c>
      <c r="AE687" s="1" t="str">
        <f t="shared" si="97"/>
        <v>Saturday</v>
      </c>
      <c r="AF687" s="2">
        <v>0.57230324074074079</v>
      </c>
      <c r="AG687" s="2">
        <f t="shared" si="98"/>
        <v>0.58333333333333326</v>
      </c>
      <c r="AH687" t="s">
        <v>23</v>
      </c>
    </row>
    <row r="688" spans="1:34" x14ac:dyDescent="0.25">
      <c r="A688">
        <v>1593784</v>
      </c>
      <c r="B688" t="s">
        <v>54</v>
      </c>
      <c r="E688">
        <v>53014</v>
      </c>
      <c r="F688" t="s">
        <v>20</v>
      </c>
      <c r="G688" t="s">
        <v>55</v>
      </c>
      <c r="H688">
        <v>11049</v>
      </c>
      <c r="I688" t="s">
        <v>77</v>
      </c>
      <c r="J688">
        <f>VLOOKUP(I688,Key!$A$1:$C$73,2,FALSE)</f>
        <v>43.036900000000003</v>
      </c>
      <c r="K688">
        <f>VLOOKUP(I688,Key!$A$1:$C$73,3,FALSE)</f>
        <v>-87.89667</v>
      </c>
      <c r="L688" t="s">
        <v>77</v>
      </c>
      <c r="M688">
        <f>VLOOKUP(L688,Key!$A$1:$C$73,2,FALSE)</f>
        <v>43.036900000000003</v>
      </c>
      <c r="N688">
        <f>VLOOKUP(L688,Key!$A$1:$C$73,3,FALSE)</f>
        <v>-87.89667</v>
      </c>
      <c r="O688">
        <v>76</v>
      </c>
      <c r="P688">
        <v>9</v>
      </c>
      <c r="Q688">
        <v>11.4</v>
      </c>
      <c r="R688">
        <v>10.8</v>
      </c>
      <c r="S688">
        <v>456</v>
      </c>
      <c r="T688">
        <f t="shared" si="90"/>
        <v>-1</v>
      </c>
      <c r="U688" s="1">
        <v>42847</v>
      </c>
      <c r="V688" s="13">
        <f t="shared" si="91"/>
        <v>42826</v>
      </c>
      <c r="W688" s="14">
        <f t="shared" si="92"/>
        <v>42847</v>
      </c>
      <c r="X688" s="1" t="str">
        <f t="shared" si="93"/>
        <v>Saturday</v>
      </c>
      <c r="Y688" s="2">
        <v>0.53921296296296295</v>
      </c>
      <c r="Z688" s="2">
        <f t="shared" si="94"/>
        <v>0.54166666666666663</v>
      </c>
      <c r="AA688">
        <f>1</f>
        <v>1</v>
      </c>
      <c r="AB688" s="1">
        <v>42847</v>
      </c>
      <c r="AC688" s="13">
        <f t="shared" si="95"/>
        <v>42826</v>
      </c>
      <c r="AD688" s="14">
        <f t="shared" si="96"/>
        <v>42847</v>
      </c>
      <c r="AE688" s="1" t="str">
        <f t="shared" si="97"/>
        <v>Saturday</v>
      </c>
      <c r="AF688" s="2">
        <v>0.59207175925925926</v>
      </c>
      <c r="AG688" s="2">
        <f t="shared" si="98"/>
        <v>0.58333333333333326</v>
      </c>
      <c r="AH688" t="s">
        <v>25</v>
      </c>
    </row>
    <row r="689" spans="1:34" x14ac:dyDescent="0.25">
      <c r="A689">
        <v>1593815</v>
      </c>
      <c r="B689" t="s">
        <v>54</v>
      </c>
      <c r="E689">
        <v>53233</v>
      </c>
      <c r="F689" t="s">
        <v>20</v>
      </c>
      <c r="G689" t="s">
        <v>55</v>
      </c>
      <c r="H689">
        <v>36</v>
      </c>
      <c r="I689" t="s">
        <v>82</v>
      </c>
      <c r="J689">
        <f>VLOOKUP(I689,Key!$A$1:$C$73,2,FALSE)</f>
        <v>43.040349999999997</v>
      </c>
      <c r="K689">
        <f>VLOOKUP(I689,Key!$A$1:$C$73,3,FALSE)</f>
        <v>-87.920760000000001</v>
      </c>
      <c r="L689" t="s">
        <v>81</v>
      </c>
      <c r="M689">
        <f>VLOOKUP(L689,Key!$A$1:$C$73,2,FALSE)</f>
        <v>43.058010000000003</v>
      </c>
      <c r="N689">
        <f>VLOOKUP(L689,Key!$A$1:$C$73,3,FALSE)</f>
        <v>-87.877300000000005</v>
      </c>
      <c r="O689">
        <v>29</v>
      </c>
      <c r="P689">
        <v>3</v>
      </c>
      <c r="Q689">
        <v>4.4000000000000004</v>
      </c>
      <c r="R689">
        <v>4.0999999999999996</v>
      </c>
      <c r="S689">
        <v>174</v>
      </c>
      <c r="T689">
        <f t="shared" si="90"/>
        <v>-1</v>
      </c>
      <c r="U689" s="1">
        <v>42847</v>
      </c>
      <c r="V689" s="13">
        <f t="shared" si="91"/>
        <v>42826</v>
      </c>
      <c r="W689" s="14">
        <f t="shared" si="92"/>
        <v>42847</v>
      </c>
      <c r="X689" s="1" t="str">
        <f t="shared" si="93"/>
        <v>Saturday</v>
      </c>
      <c r="Y689" s="2">
        <v>0.54358796296296297</v>
      </c>
      <c r="Z689" s="2">
        <f t="shared" si="94"/>
        <v>0.54166666666666663</v>
      </c>
      <c r="AA689">
        <f>1</f>
        <v>1</v>
      </c>
      <c r="AB689" s="1">
        <v>42847</v>
      </c>
      <c r="AC689" s="13">
        <f t="shared" si="95"/>
        <v>42826</v>
      </c>
      <c r="AD689" s="14">
        <f t="shared" si="96"/>
        <v>42847</v>
      </c>
      <c r="AE689" s="1" t="str">
        <f t="shared" si="97"/>
        <v>Saturday</v>
      </c>
      <c r="AF689" s="2">
        <v>0.56328703703703698</v>
      </c>
      <c r="AG689" s="2">
        <f t="shared" si="98"/>
        <v>0.58333333333333326</v>
      </c>
      <c r="AH689" t="s">
        <v>23</v>
      </c>
    </row>
    <row r="690" spans="1:34" x14ac:dyDescent="0.25">
      <c r="A690">
        <v>1593826</v>
      </c>
      <c r="B690" t="s">
        <v>54</v>
      </c>
      <c r="E690">
        <v>55001</v>
      </c>
      <c r="F690" t="s">
        <v>20</v>
      </c>
      <c r="G690" t="s">
        <v>55</v>
      </c>
      <c r="H690">
        <v>11101</v>
      </c>
      <c r="I690" t="s">
        <v>84</v>
      </c>
      <c r="J690">
        <f>VLOOKUP(I690,Key!$A$1:$C$73,2,FALSE)</f>
        <v>43.040154000000001</v>
      </c>
      <c r="K690">
        <f>VLOOKUP(I690,Key!$A$1:$C$73,3,FALSE)</f>
        <v>-87.932113000000001</v>
      </c>
      <c r="L690" t="s">
        <v>28</v>
      </c>
      <c r="M690">
        <f>VLOOKUP(L690,Key!$A$1:$C$73,2,FALSE)</f>
        <v>43.038580000000003</v>
      </c>
      <c r="N690">
        <f>VLOOKUP(L690,Key!$A$1:$C$73,3,FALSE)</f>
        <v>-87.90934</v>
      </c>
      <c r="O690">
        <v>24</v>
      </c>
      <c r="P690">
        <v>3</v>
      </c>
      <c r="Q690">
        <v>3.6</v>
      </c>
      <c r="R690">
        <v>3.4</v>
      </c>
      <c r="S690">
        <v>144</v>
      </c>
      <c r="T690">
        <f t="shared" si="90"/>
        <v>-1</v>
      </c>
      <c r="U690" s="1">
        <v>42847</v>
      </c>
      <c r="V690" s="13">
        <f t="shared" si="91"/>
        <v>42826</v>
      </c>
      <c r="W690" s="14">
        <f t="shared" si="92"/>
        <v>42847</v>
      </c>
      <c r="X690" s="1" t="str">
        <f t="shared" si="93"/>
        <v>Saturday</v>
      </c>
      <c r="Y690" s="2">
        <v>0.54605324074074069</v>
      </c>
      <c r="Z690" s="2">
        <f t="shared" si="94"/>
        <v>0.54166666666666663</v>
      </c>
      <c r="AA690">
        <f>1</f>
        <v>1</v>
      </c>
      <c r="AB690" s="1">
        <v>42847</v>
      </c>
      <c r="AC690" s="13">
        <f t="shared" si="95"/>
        <v>42826</v>
      </c>
      <c r="AD690" s="14">
        <f t="shared" si="96"/>
        <v>42847</v>
      </c>
      <c r="AE690" s="1" t="str">
        <f t="shared" si="97"/>
        <v>Saturday</v>
      </c>
      <c r="AF690" s="2">
        <v>0.56252314814814819</v>
      </c>
      <c r="AG690" s="2">
        <f t="shared" si="98"/>
        <v>0.58333333333333326</v>
      </c>
      <c r="AH690" t="s">
        <v>23</v>
      </c>
    </row>
    <row r="691" spans="1:34" x14ac:dyDescent="0.25">
      <c r="A691">
        <v>1593973</v>
      </c>
      <c r="B691" t="s">
        <v>54</v>
      </c>
      <c r="E691">
        <v>54494</v>
      </c>
      <c r="F691" t="s">
        <v>20</v>
      </c>
      <c r="G691" t="s">
        <v>55</v>
      </c>
      <c r="H691">
        <v>5566</v>
      </c>
      <c r="I691" t="s">
        <v>28</v>
      </c>
      <c r="J691">
        <f>VLOOKUP(I691,Key!$A$1:$C$73,2,FALSE)</f>
        <v>43.038580000000003</v>
      </c>
      <c r="K691">
        <f>VLOOKUP(I691,Key!$A$1:$C$73,3,FALSE)</f>
        <v>-87.90934</v>
      </c>
      <c r="L691" t="s">
        <v>28</v>
      </c>
      <c r="M691">
        <f>VLOOKUP(L691,Key!$A$1:$C$73,2,FALSE)</f>
        <v>43.038580000000003</v>
      </c>
      <c r="N691">
        <f>VLOOKUP(L691,Key!$A$1:$C$73,3,FALSE)</f>
        <v>-87.90934</v>
      </c>
      <c r="O691">
        <v>32</v>
      </c>
      <c r="P691">
        <v>3</v>
      </c>
      <c r="Q691">
        <v>4.8</v>
      </c>
      <c r="R691">
        <v>4.5999999999999996</v>
      </c>
      <c r="S691">
        <v>192</v>
      </c>
      <c r="T691">
        <f t="shared" si="90"/>
        <v>-1</v>
      </c>
      <c r="U691" s="1">
        <v>42847</v>
      </c>
      <c r="V691" s="13">
        <f t="shared" si="91"/>
        <v>42826</v>
      </c>
      <c r="W691" s="14">
        <f t="shared" si="92"/>
        <v>42847</v>
      </c>
      <c r="X691" s="1" t="str">
        <f t="shared" si="93"/>
        <v>Saturday</v>
      </c>
      <c r="Y691" s="2">
        <v>0.57840277777777771</v>
      </c>
      <c r="Z691" s="2">
        <f t="shared" si="94"/>
        <v>0.58333333333333326</v>
      </c>
      <c r="AA691">
        <f>1</f>
        <v>1</v>
      </c>
      <c r="AB691" s="1">
        <v>42847</v>
      </c>
      <c r="AC691" s="13">
        <f t="shared" si="95"/>
        <v>42826</v>
      </c>
      <c r="AD691" s="14">
        <f t="shared" si="96"/>
        <v>42847</v>
      </c>
      <c r="AE691" s="1" t="str">
        <f t="shared" si="97"/>
        <v>Saturday</v>
      </c>
      <c r="AF691" s="2">
        <v>0.60062499999999996</v>
      </c>
      <c r="AG691" s="2">
        <f t="shared" si="98"/>
        <v>0.58333333333333326</v>
      </c>
      <c r="AH691" t="s">
        <v>25</v>
      </c>
    </row>
    <row r="692" spans="1:34" x14ac:dyDescent="0.25">
      <c r="A692">
        <v>1593238</v>
      </c>
      <c r="B692" t="s">
        <v>54</v>
      </c>
      <c r="E692">
        <v>53212</v>
      </c>
      <c r="F692" t="s">
        <v>20</v>
      </c>
      <c r="G692" t="s">
        <v>55</v>
      </c>
      <c r="H692">
        <v>967</v>
      </c>
      <c r="I692" t="s">
        <v>71</v>
      </c>
      <c r="J692">
        <f>VLOOKUP(I692,Key!$A$1:$C$73,2,FALSE)</f>
        <v>43.060079999999999</v>
      </c>
      <c r="K692">
        <f>VLOOKUP(I692,Key!$A$1:$C$73,3,FALSE)</f>
        <v>-88.027349999999998</v>
      </c>
      <c r="L692" t="s">
        <v>70</v>
      </c>
      <c r="M692">
        <f>VLOOKUP(L692,Key!$A$1:$C$73,2,FALSE)</f>
        <v>43.052630000000001</v>
      </c>
      <c r="N692">
        <f>VLOOKUP(L692,Key!$A$1:$C$73,3,FALSE)</f>
        <v>-88.016319999999993</v>
      </c>
      <c r="O692">
        <v>13</v>
      </c>
      <c r="P692">
        <v>3</v>
      </c>
      <c r="Q692">
        <v>2</v>
      </c>
      <c r="R692">
        <v>1.9</v>
      </c>
      <c r="S692">
        <v>78</v>
      </c>
      <c r="T692">
        <f t="shared" si="90"/>
        <v>-1</v>
      </c>
      <c r="U692" s="1">
        <v>42847</v>
      </c>
      <c r="V692" s="13">
        <f t="shared" si="91"/>
        <v>42826</v>
      </c>
      <c r="W692" s="14">
        <f t="shared" si="92"/>
        <v>42847</v>
      </c>
      <c r="X692" s="1" t="str">
        <f t="shared" si="93"/>
        <v>Saturday</v>
      </c>
      <c r="Y692" s="2">
        <v>0.59814814814814821</v>
      </c>
      <c r="Z692" s="2">
        <f t="shared" si="94"/>
        <v>0.58333333333333326</v>
      </c>
      <c r="AA692">
        <f>1</f>
        <v>1</v>
      </c>
      <c r="AB692" s="1">
        <v>42847</v>
      </c>
      <c r="AC692" s="13">
        <f t="shared" si="95"/>
        <v>42826</v>
      </c>
      <c r="AD692" s="14">
        <f t="shared" si="96"/>
        <v>42847</v>
      </c>
      <c r="AE692" s="1" t="str">
        <f t="shared" si="97"/>
        <v>Saturday</v>
      </c>
      <c r="AF692" s="2">
        <v>0.60723379629629626</v>
      </c>
      <c r="AG692" s="2">
        <f t="shared" si="98"/>
        <v>0.625</v>
      </c>
      <c r="AH692" t="s">
        <v>23</v>
      </c>
    </row>
    <row r="693" spans="1:34" x14ac:dyDescent="0.25">
      <c r="A693">
        <v>1593828</v>
      </c>
      <c r="B693" t="s">
        <v>54</v>
      </c>
      <c r="E693">
        <v>55001</v>
      </c>
      <c r="F693" t="s">
        <v>20</v>
      </c>
      <c r="G693" t="s">
        <v>55</v>
      </c>
      <c r="H693">
        <v>5566</v>
      </c>
      <c r="I693" t="s">
        <v>28</v>
      </c>
      <c r="J693">
        <f>VLOOKUP(I693,Key!$A$1:$C$73,2,FALSE)</f>
        <v>43.038580000000003</v>
      </c>
      <c r="K693">
        <f>VLOOKUP(I693,Key!$A$1:$C$73,3,FALSE)</f>
        <v>-87.90934</v>
      </c>
      <c r="L693" t="s">
        <v>84</v>
      </c>
      <c r="M693">
        <f>VLOOKUP(L693,Key!$A$1:$C$73,2,FALSE)</f>
        <v>43.040154000000001</v>
      </c>
      <c r="N693">
        <f>VLOOKUP(L693,Key!$A$1:$C$73,3,FALSE)</f>
        <v>-87.932113000000001</v>
      </c>
      <c r="O693">
        <v>13</v>
      </c>
      <c r="P693">
        <v>3</v>
      </c>
      <c r="Q693">
        <v>2</v>
      </c>
      <c r="R693">
        <v>1.9</v>
      </c>
      <c r="S693">
        <v>78</v>
      </c>
      <c r="T693">
        <f t="shared" si="90"/>
        <v>-1</v>
      </c>
      <c r="U693" s="1">
        <v>42847</v>
      </c>
      <c r="V693" s="13">
        <f t="shared" si="91"/>
        <v>42826</v>
      </c>
      <c r="W693" s="14">
        <f t="shared" si="92"/>
        <v>42847</v>
      </c>
      <c r="X693" s="1" t="str">
        <f t="shared" si="93"/>
        <v>Saturday</v>
      </c>
      <c r="Y693" s="2">
        <v>0.61040509259259257</v>
      </c>
      <c r="Z693" s="2">
        <f t="shared" si="94"/>
        <v>0.625</v>
      </c>
      <c r="AA693">
        <f>1</f>
        <v>1</v>
      </c>
      <c r="AB693" s="1">
        <v>42847</v>
      </c>
      <c r="AC693" s="13">
        <f t="shared" si="95"/>
        <v>42826</v>
      </c>
      <c r="AD693" s="14">
        <f t="shared" si="96"/>
        <v>42847</v>
      </c>
      <c r="AE693" s="1" t="str">
        <f t="shared" si="97"/>
        <v>Saturday</v>
      </c>
      <c r="AF693" s="2">
        <v>0.61940972222222224</v>
      </c>
      <c r="AG693" s="2">
        <f t="shared" si="98"/>
        <v>0.625</v>
      </c>
      <c r="AH693" t="s">
        <v>23</v>
      </c>
    </row>
    <row r="694" spans="1:34" x14ac:dyDescent="0.25">
      <c r="A694">
        <v>1594251</v>
      </c>
      <c r="B694" t="s">
        <v>54</v>
      </c>
      <c r="E694">
        <v>53213</v>
      </c>
      <c r="F694" t="s">
        <v>20</v>
      </c>
      <c r="G694" t="s">
        <v>55</v>
      </c>
      <c r="H694">
        <v>11138</v>
      </c>
      <c r="I694" t="s">
        <v>40</v>
      </c>
      <c r="J694">
        <f>VLOOKUP(I694,Key!$A$1:$C$73,2,FALSE)</f>
        <v>43.06033</v>
      </c>
      <c r="K694">
        <f>VLOOKUP(I694,Key!$A$1:$C$73,3,FALSE)</f>
        <v>-87.89546</v>
      </c>
      <c r="L694" t="s">
        <v>77</v>
      </c>
      <c r="M694">
        <f>VLOOKUP(L694,Key!$A$1:$C$73,2,FALSE)</f>
        <v>43.036900000000003</v>
      </c>
      <c r="N694">
        <f>VLOOKUP(L694,Key!$A$1:$C$73,3,FALSE)</f>
        <v>-87.89667</v>
      </c>
      <c r="O694">
        <v>99</v>
      </c>
      <c r="P694">
        <v>12</v>
      </c>
      <c r="Q694">
        <v>14.9</v>
      </c>
      <c r="R694">
        <v>14.1</v>
      </c>
      <c r="S694">
        <v>594</v>
      </c>
      <c r="T694">
        <f t="shared" si="90"/>
        <v>-1</v>
      </c>
      <c r="U694" s="1">
        <v>42847</v>
      </c>
      <c r="V694" s="13">
        <f t="shared" si="91"/>
        <v>42826</v>
      </c>
      <c r="W694" s="14">
        <f t="shared" si="92"/>
        <v>42847</v>
      </c>
      <c r="X694" s="1" t="str">
        <f t="shared" si="93"/>
        <v>Saturday</v>
      </c>
      <c r="Y694" s="2">
        <v>0.62361111111111112</v>
      </c>
      <c r="Z694" s="2">
        <f t="shared" si="94"/>
        <v>0.625</v>
      </c>
      <c r="AA694">
        <f>1</f>
        <v>1</v>
      </c>
      <c r="AB694" s="1">
        <v>42847</v>
      </c>
      <c r="AC694" s="13">
        <f t="shared" si="95"/>
        <v>42826</v>
      </c>
      <c r="AD694" s="14">
        <f t="shared" si="96"/>
        <v>42847</v>
      </c>
      <c r="AE694" s="1" t="str">
        <f t="shared" si="97"/>
        <v>Saturday</v>
      </c>
      <c r="AF694" s="2">
        <v>0.69304398148148139</v>
      </c>
      <c r="AG694" s="2">
        <f t="shared" si="98"/>
        <v>0.70833333333333326</v>
      </c>
      <c r="AH694" t="s">
        <v>23</v>
      </c>
    </row>
    <row r="695" spans="1:34" x14ac:dyDescent="0.25">
      <c r="A695">
        <v>1546845</v>
      </c>
      <c r="B695" t="s">
        <v>54</v>
      </c>
      <c r="E695">
        <v>53202</v>
      </c>
      <c r="F695" t="s">
        <v>20</v>
      </c>
      <c r="G695" t="s">
        <v>55</v>
      </c>
      <c r="H695">
        <v>11090</v>
      </c>
      <c r="I695" t="s">
        <v>34</v>
      </c>
      <c r="J695">
        <f>VLOOKUP(I695,Key!$A$1:$C$73,2,FALSE)</f>
        <v>43.05097</v>
      </c>
      <c r="K695">
        <f>VLOOKUP(I695,Key!$A$1:$C$73,3,FALSE)</f>
        <v>-87.906440000000003</v>
      </c>
      <c r="L695" t="s">
        <v>22</v>
      </c>
      <c r="M695">
        <f>VLOOKUP(L695,Key!$A$1:$C$73,2,FALSE)</f>
        <v>43.058619999999998</v>
      </c>
      <c r="N695">
        <f>VLOOKUP(L695,Key!$A$1:$C$73,3,FALSE)</f>
        <v>-87.885319999999993</v>
      </c>
      <c r="O695">
        <v>20</v>
      </c>
      <c r="P695">
        <v>3</v>
      </c>
      <c r="Q695">
        <v>3</v>
      </c>
      <c r="R695">
        <v>2.9</v>
      </c>
      <c r="S695">
        <v>120</v>
      </c>
      <c r="T695">
        <f t="shared" si="90"/>
        <v>-1</v>
      </c>
      <c r="U695" s="1">
        <v>42847</v>
      </c>
      <c r="V695" s="13">
        <f t="shared" si="91"/>
        <v>42826</v>
      </c>
      <c r="W695" s="14">
        <f t="shared" si="92"/>
        <v>42847</v>
      </c>
      <c r="X695" s="1" t="str">
        <f t="shared" si="93"/>
        <v>Saturday</v>
      </c>
      <c r="Y695" s="2">
        <v>0.65484953703703697</v>
      </c>
      <c r="Z695" s="2">
        <f t="shared" si="94"/>
        <v>0.66666666666666663</v>
      </c>
      <c r="AA695">
        <f>1</f>
        <v>1</v>
      </c>
      <c r="AB695" s="1">
        <v>42847</v>
      </c>
      <c r="AC695" s="13">
        <f t="shared" si="95"/>
        <v>42826</v>
      </c>
      <c r="AD695" s="14">
        <f t="shared" si="96"/>
        <v>42847</v>
      </c>
      <c r="AE695" s="1" t="str">
        <f t="shared" si="97"/>
        <v>Saturday</v>
      </c>
      <c r="AF695" s="2">
        <v>0.66866898148148157</v>
      </c>
      <c r="AG695" s="2">
        <f t="shared" si="98"/>
        <v>0.66666666666666663</v>
      </c>
      <c r="AH695" t="s">
        <v>23</v>
      </c>
    </row>
    <row r="696" spans="1:34" x14ac:dyDescent="0.25">
      <c r="A696">
        <v>1465461</v>
      </c>
      <c r="B696" t="s">
        <v>54</v>
      </c>
      <c r="E696">
        <v>53186</v>
      </c>
      <c r="F696" t="s">
        <v>20</v>
      </c>
      <c r="G696" t="s">
        <v>55</v>
      </c>
      <c r="H696">
        <v>5532</v>
      </c>
      <c r="I696" t="s">
        <v>67</v>
      </c>
      <c r="J696">
        <f>VLOOKUP(I696,Key!$A$1:$C$73,2,FALSE)</f>
        <v>43.05847</v>
      </c>
      <c r="K696">
        <f>VLOOKUP(I696,Key!$A$1:$C$73,3,FALSE)</f>
        <v>-87.898079999999993</v>
      </c>
      <c r="L696" t="s">
        <v>67</v>
      </c>
      <c r="M696">
        <f>VLOOKUP(L696,Key!$A$1:$C$73,2,FALSE)</f>
        <v>43.05847</v>
      </c>
      <c r="N696">
        <f>VLOOKUP(L696,Key!$A$1:$C$73,3,FALSE)</f>
        <v>-87.898079999999993</v>
      </c>
      <c r="O696">
        <v>60</v>
      </c>
      <c r="P696">
        <v>6</v>
      </c>
      <c r="Q696">
        <v>9</v>
      </c>
      <c r="R696">
        <v>8.6</v>
      </c>
      <c r="S696">
        <v>360</v>
      </c>
      <c r="T696">
        <f t="shared" si="90"/>
        <v>-1</v>
      </c>
      <c r="U696" s="1">
        <v>42847</v>
      </c>
      <c r="V696" s="13">
        <f t="shared" si="91"/>
        <v>42826</v>
      </c>
      <c r="W696" s="14">
        <f t="shared" si="92"/>
        <v>42847</v>
      </c>
      <c r="X696" s="1" t="str">
        <f t="shared" si="93"/>
        <v>Saturday</v>
      </c>
      <c r="Y696" s="2">
        <v>0.65909722222222222</v>
      </c>
      <c r="Z696" s="2">
        <f t="shared" si="94"/>
        <v>0.66666666666666663</v>
      </c>
      <c r="AA696">
        <f>1</f>
        <v>1</v>
      </c>
      <c r="AB696" s="1">
        <v>42847</v>
      </c>
      <c r="AC696" s="13">
        <f t="shared" si="95"/>
        <v>42826</v>
      </c>
      <c r="AD696" s="14">
        <f t="shared" si="96"/>
        <v>42847</v>
      </c>
      <c r="AE696" s="1" t="str">
        <f t="shared" si="97"/>
        <v>Saturday</v>
      </c>
      <c r="AF696" s="2">
        <v>0.70070601851851855</v>
      </c>
      <c r="AG696" s="2">
        <f t="shared" si="98"/>
        <v>0.70833333333333326</v>
      </c>
      <c r="AH696" t="s">
        <v>25</v>
      </c>
    </row>
    <row r="697" spans="1:34" x14ac:dyDescent="0.25">
      <c r="A697">
        <v>1594472</v>
      </c>
      <c r="B697" t="s">
        <v>54</v>
      </c>
      <c r="E697">
        <v>53220</v>
      </c>
      <c r="F697" t="s">
        <v>20</v>
      </c>
      <c r="G697" t="s">
        <v>55</v>
      </c>
      <c r="H697">
        <v>11080</v>
      </c>
      <c r="I697" t="s">
        <v>44</v>
      </c>
      <c r="J697">
        <f>VLOOKUP(I697,Key!$A$1:$C$73,2,FALSE)</f>
        <v>43.03886</v>
      </c>
      <c r="K697">
        <f>VLOOKUP(I697,Key!$A$1:$C$73,3,FALSE)</f>
        <v>-87.902720000000002</v>
      </c>
      <c r="L697" t="s">
        <v>44</v>
      </c>
      <c r="M697">
        <f>VLOOKUP(L697,Key!$A$1:$C$73,2,FALSE)</f>
        <v>43.03886</v>
      </c>
      <c r="N697">
        <f>VLOOKUP(L697,Key!$A$1:$C$73,3,FALSE)</f>
        <v>-87.902720000000002</v>
      </c>
      <c r="O697">
        <v>56</v>
      </c>
      <c r="P697">
        <v>6</v>
      </c>
      <c r="Q697">
        <v>8.4</v>
      </c>
      <c r="R697">
        <v>8</v>
      </c>
      <c r="S697">
        <v>336</v>
      </c>
      <c r="T697">
        <f t="shared" si="90"/>
        <v>-1</v>
      </c>
      <c r="U697" s="1">
        <v>42847</v>
      </c>
      <c r="V697" s="13">
        <f t="shared" si="91"/>
        <v>42826</v>
      </c>
      <c r="W697" s="14">
        <f t="shared" si="92"/>
        <v>42847</v>
      </c>
      <c r="X697" s="1" t="str">
        <f t="shared" si="93"/>
        <v>Saturday</v>
      </c>
      <c r="Y697" s="2">
        <v>0.6678587962962963</v>
      </c>
      <c r="Z697" s="2">
        <f t="shared" si="94"/>
        <v>0.66666666666666663</v>
      </c>
      <c r="AA697">
        <f>1</f>
        <v>1</v>
      </c>
      <c r="AB697" s="1">
        <v>42847</v>
      </c>
      <c r="AC697" s="13">
        <f t="shared" si="95"/>
        <v>42826</v>
      </c>
      <c r="AD697" s="14">
        <f t="shared" si="96"/>
        <v>42847</v>
      </c>
      <c r="AE697" s="1" t="str">
        <f t="shared" si="97"/>
        <v>Saturday</v>
      </c>
      <c r="AF697" s="2">
        <v>0.70630787037037035</v>
      </c>
      <c r="AG697" s="2">
        <f t="shared" si="98"/>
        <v>0.70833333333333326</v>
      </c>
      <c r="AH697" t="s">
        <v>25</v>
      </c>
    </row>
    <row r="698" spans="1:34" x14ac:dyDescent="0.25">
      <c r="A698">
        <v>1593238</v>
      </c>
      <c r="B698" t="s">
        <v>54</v>
      </c>
      <c r="E698">
        <v>53212</v>
      </c>
      <c r="F698" t="s">
        <v>20</v>
      </c>
      <c r="G698" t="s">
        <v>55</v>
      </c>
      <c r="H698">
        <v>5528</v>
      </c>
      <c r="I698" t="s">
        <v>91</v>
      </c>
      <c r="J698">
        <f>VLOOKUP(I698,Key!$A$1:$C$73,2,FALSE)</f>
        <v>43.048609999999996</v>
      </c>
      <c r="K698">
        <f>VLOOKUP(I698,Key!$A$1:$C$73,3,FALSE)</f>
        <v>-88.008480000000006</v>
      </c>
      <c r="L698" t="s">
        <v>71</v>
      </c>
      <c r="M698">
        <f>VLOOKUP(L698,Key!$A$1:$C$73,2,FALSE)</f>
        <v>43.060079999999999</v>
      </c>
      <c r="N698">
        <f>VLOOKUP(L698,Key!$A$1:$C$73,3,FALSE)</f>
        <v>-88.027349999999998</v>
      </c>
      <c r="O698">
        <v>13</v>
      </c>
      <c r="P698">
        <v>3</v>
      </c>
      <c r="Q698">
        <v>2</v>
      </c>
      <c r="R698">
        <v>1.9</v>
      </c>
      <c r="S698">
        <v>78</v>
      </c>
      <c r="T698">
        <f t="shared" si="90"/>
        <v>-1</v>
      </c>
      <c r="U698" s="1">
        <v>42847</v>
      </c>
      <c r="V698" s="13">
        <f t="shared" si="91"/>
        <v>42826</v>
      </c>
      <c r="W698" s="14">
        <f t="shared" si="92"/>
        <v>42847</v>
      </c>
      <c r="X698" s="1" t="str">
        <f t="shared" si="93"/>
        <v>Saturday</v>
      </c>
      <c r="Y698" s="2">
        <v>0.67380787037037038</v>
      </c>
      <c r="Z698" s="2">
        <f t="shared" si="94"/>
        <v>0.66666666666666663</v>
      </c>
      <c r="AA698">
        <f>1</f>
        <v>1</v>
      </c>
      <c r="AB698" s="1">
        <v>42847</v>
      </c>
      <c r="AC698" s="13">
        <f t="shared" si="95"/>
        <v>42826</v>
      </c>
      <c r="AD698" s="14">
        <f t="shared" si="96"/>
        <v>42847</v>
      </c>
      <c r="AE698" s="1" t="str">
        <f t="shared" si="97"/>
        <v>Saturday</v>
      </c>
      <c r="AF698" s="2">
        <v>0.68277777777777782</v>
      </c>
      <c r="AG698" s="2">
        <f t="shared" si="98"/>
        <v>0.66666666666666663</v>
      </c>
      <c r="AH698" t="s">
        <v>23</v>
      </c>
    </row>
    <row r="699" spans="1:34" x14ac:dyDescent="0.25">
      <c r="A699">
        <v>1594498</v>
      </c>
      <c r="B699" t="s">
        <v>54</v>
      </c>
      <c r="E699">
        <v>53045</v>
      </c>
      <c r="F699" t="s">
        <v>20</v>
      </c>
      <c r="G699" t="s">
        <v>55</v>
      </c>
      <c r="H699">
        <v>5491</v>
      </c>
      <c r="I699" t="s">
        <v>77</v>
      </c>
      <c r="J699">
        <f>VLOOKUP(I699,Key!$A$1:$C$73,2,FALSE)</f>
        <v>43.036900000000003</v>
      </c>
      <c r="K699">
        <f>VLOOKUP(I699,Key!$A$1:$C$73,3,FALSE)</f>
        <v>-87.89667</v>
      </c>
      <c r="L699" t="s">
        <v>77</v>
      </c>
      <c r="M699">
        <f>VLOOKUP(L699,Key!$A$1:$C$73,2,FALSE)</f>
        <v>43.036900000000003</v>
      </c>
      <c r="N699">
        <f>VLOOKUP(L699,Key!$A$1:$C$73,3,FALSE)</f>
        <v>-87.89667</v>
      </c>
      <c r="O699">
        <v>58</v>
      </c>
      <c r="P699">
        <v>6</v>
      </c>
      <c r="Q699">
        <v>8.6999999999999993</v>
      </c>
      <c r="R699">
        <v>8.3000000000000007</v>
      </c>
      <c r="S699">
        <v>348</v>
      </c>
      <c r="T699">
        <f t="shared" si="90"/>
        <v>-1</v>
      </c>
      <c r="U699" s="1">
        <v>42847</v>
      </c>
      <c r="V699" s="13">
        <f t="shared" si="91"/>
        <v>42826</v>
      </c>
      <c r="W699" s="14">
        <f t="shared" si="92"/>
        <v>42847</v>
      </c>
      <c r="X699" s="1" t="str">
        <f t="shared" si="93"/>
        <v>Saturday</v>
      </c>
      <c r="Y699" s="2">
        <v>0.67410879629629628</v>
      </c>
      <c r="Z699" s="2">
        <f t="shared" si="94"/>
        <v>0.66666666666666663</v>
      </c>
      <c r="AA699">
        <f>1</f>
        <v>1</v>
      </c>
      <c r="AB699" s="1">
        <v>42847</v>
      </c>
      <c r="AC699" s="13">
        <f t="shared" si="95"/>
        <v>42826</v>
      </c>
      <c r="AD699" s="14">
        <f t="shared" si="96"/>
        <v>42847</v>
      </c>
      <c r="AE699" s="1" t="str">
        <f t="shared" si="97"/>
        <v>Saturday</v>
      </c>
      <c r="AF699" s="2">
        <v>0.71399305555555559</v>
      </c>
      <c r="AG699" s="2">
        <f t="shared" si="98"/>
        <v>0.70833333333333326</v>
      </c>
      <c r="AH699" t="s">
        <v>25</v>
      </c>
    </row>
    <row r="700" spans="1:34" x14ac:dyDescent="0.25">
      <c r="A700">
        <v>1594510</v>
      </c>
      <c r="B700" t="s">
        <v>54</v>
      </c>
      <c r="E700">
        <v>60661</v>
      </c>
      <c r="F700" t="s">
        <v>20</v>
      </c>
      <c r="G700" t="s">
        <v>55</v>
      </c>
      <c r="H700">
        <v>5432</v>
      </c>
      <c r="I700" t="s">
        <v>74</v>
      </c>
      <c r="J700">
        <f>VLOOKUP(I700,Key!$A$1:$C$73,2,FALSE)</f>
        <v>43.05536</v>
      </c>
      <c r="K700">
        <f>VLOOKUP(I700,Key!$A$1:$C$73,3,FALSE)</f>
        <v>-87.90504</v>
      </c>
      <c r="L700" t="s">
        <v>36</v>
      </c>
      <c r="M700">
        <f>VLOOKUP(L700,Key!$A$1:$C$73,2,FALSE)</f>
        <v>43.03519</v>
      </c>
      <c r="N700">
        <f>VLOOKUP(L700,Key!$A$1:$C$73,3,FALSE)</f>
        <v>-87.907390000000007</v>
      </c>
      <c r="O700">
        <v>50</v>
      </c>
      <c r="P700">
        <v>6</v>
      </c>
      <c r="Q700">
        <v>7.5</v>
      </c>
      <c r="R700">
        <v>7.1</v>
      </c>
      <c r="S700">
        <v>300</v>
      </c>
      <c r="T700">
        <f t="shared" si="90"/>
        <v>-1</v>
      </c>
      <c r="U700" s="1">
        <v>42847</v>
      </c>
      <c r="V700" s="13">
        <f t="shared" si="91"/>
        <v>42826</v>
      </c>
      <c r="W700" s="14">
        <f t="shared" si="92"/>
        <v>42847</v>
      </c>
      <c r="X700" s="1" t="str">
        <f t="shared" si="93"/>
        <v>Saturday</v>
      </c>
      <c r="Y700" s="2">
        <v>0.67700231481481488</v>
      </c>
      <c r="Z700" s="2">
        <f t="shared" si="94"/>
        <v>0.66666666666666663</v>
      </c>
      <c r="AA700">
        <f>1</f>
        <v>1</v>
      </c>
      <c r="AB700" s="1">
        <v>42847</v>
      </c>
      <c r="AC700" s="13">
        <f t="shared" si="95"/>
        <v>42826</v>
      </c>
      <c r="AD700" s="14">
        <f t="shared" si="96"/>
        <v>42847</v>
      </c>
      <c r="AE700" s="1" t="str">
        <f t="shared" si="97"/>
        <v>Saturday</v>
      </c>
      <c r="AF700" s="2">
        <v>0.711400462962963</v>
      </c>
      <c r="AG700" s="2">
        <f t="shared" si="98"/>
        <v>0.70833333333333326</v>
      </c>
      <c r="AH700" t="s">
        <v>23</v>
      </c>
    </row>
    <row r="701" spans="1:34" x14ac:dyDescent="0.25">
      <c r="A701">
        <v>1594560</v>
      </c>
      <c r="B701" t="s">
        <v>54</v>
      </c>
      <c r="E701">
        <v>46220</v>
      </c>
      <c r="F701" t="s">
        <v>20</v>
      </c>
      <c r="G701" t="s">
        <v>55</v>
      </c>
      <c r="H701">
        <v>5443</v>
      </c>
      <c r="I701" t="s">
        <v>77</v>
      </c>
      <c r="J701">
        <f>VLOOKUP(I701,Key!$A$1:$C$73,2,FALSE)</f>
        <v>43.036900000000003</v>
      </c>
      <c r="K701">
        <f>VLOOKUP(I701,Key!$A$1:$C$73,3,FALSE)</f>
        <v>-87.89667</v>
      </c>
      <c r="L701" t="s">
        <v>48</v>
      </c>
      <c r="M701">
        <f>VLOOKUP(L701,Key!$A$1:$C$73,2,FALSE)</f>
        <v>43.031320000000001</v>
      </c>
      <c r="N701">
        <f>VLOOKUP(L701,Key!$A$1:$C$73,3,FALSE)</f>
        <v>-87.904259999999994</v>
      </c>
      <c r="O701">
        <v>8</v>
      </c>
      <c r="P701">
        <v>3</v>
      </c>
      <c r="Q701">
        <v>1.2</v>
      </c>
      <c r="R701">
        <v>1.1000000000000001</v>
      </c>
      <c r="S701">
        <v>48</v>
      </c>
      <c r="T701">
        <f t="shared" si="90"/>
        <v>-1</v>
      </c>
      <c r="U701" s="1">
        <v>42847</v>
      </c>
      <c r="V701" s="13">
        <f t="shared" si="91"/>
        <v>42826</v>
      </c>
      <c r="W701" s="14">
        <f t="shared" si="92"/>
        <v>42847</v>
      </c>
      <c r="X701" s="1" t="str">
        <f t="shared" si="93"/>
        <v>Saturday</v>
      </c>
      <c r="Y701" s="2">
        <v>0.68663194444444453</v>
      </c>
      <c r="Z701" s="2">
        <f t="shared" si="94"/>
        <v>0.66666666666666663</v>
      </c>
      <c r="AA701">
        <f>1</f>
        <v>1</v>
      </c>
      <c r="AB701" s="1">
        <v>42847</v>
      </c>
      <c r="AC701" s="13">
        <f t="shared" si="95"/>
        <v>42826</v>
      </c>
      <c r="AD701" s="14">
        <f t="shared" si="96"/>
        <v>42847</v>
      </c>
      <c r="AE701" s="1" t="str">
        <f t="shared" si="97"/>
        <v>Saturday</v>
      </c>
      <c r="AF701" s="2">
        <v>0.69199074074074074</v>
      </c>
      <c r="AG701" s="2">
        <f t="shared" si="98"/>
        <v>0.70833333333333326</v>
      </c>
      <c r="AH701" t="s">
        <v>23</v>
      </c>
    </row>
    <row r="702" spans="1:34" x14ac:dyDescent="0.25">
      <c r="A702">
        <v>1594153</v>
      </c>
      <c r="B702" t="s">
        <v>54</v>
      </c>
      <c r="E702">
        <v>60563</v>
      </c>
      <c r="F702" t="s">
        <v>20</v>
      </c>
      <c r="G702" t="s">
        <v>55</v>
      </c>
      <c r="H702">
        <v>5505</v>
      </c>
      <c r="I702" t="s">
        <v>48</v>
      </c>
      <c r="J702">
        <f>VLOOKUP(I702,Key!$A$1:$C$73,2,FALSE)</f>
        <v>43.031320000000001</v>
      </c>
      <c r="K702">
        <f>VLOOKUP(I702,Key!$A$1:$C$73,3,FALSE)</f>
        <v>-87.904259999999994</v>
      </c>
      <c r="L702" t="s">
        <v>77</v>
      </c>
      <c r="M702">
        <f>VLOOKUP(L702,Key!$A$1:$C$73,2,FALSE)</f>
        <v>43.036900000000003</v>
      </c>
      <c r="N702">
        <f>VLOOKUP(L702,Key!$A$1:$C$73,3,FALSE)</f>
        <v>-87.89667</v>
      </c>
      <c r="O702">
        <v>11</v>
      </c>
      <c r="P702">
        <v>3</v>
      </c>
      <c r="Q702">
        <v>1.7</v>
      </c>
      <c r="R702">
        <v>1.6</v>
      </c>
      <c r="S702">
        <v>66</v>
      </c>
      <c r="T702">
        <f t="shared" si="90"/>
        <v>-1</v>
      </c>
      <c r="U702" s="1">
        <v>42847</v>
      </c>
      <c r="V702" s="13">
        <f t="shared" si="91"/>
        <v>42826</v>
      </c>
      <c r="W702" s="14">
        <f t="shared" si="92"/>
        <v>42847</v>
      </c>
      <c r="X702" s="1" t="str">
        <f t="shared" si="93"/>
        <v>Saturday</v>
      </c>
      <c r="Y702" s="2">
        <v>0.69620370370370377</v>
      </c>
      <c r="Z702" s="2">
        <f t="shared" si="94"/>
        <v>0.70833333333333326</v>
      </c>
      <c r="AA702">
        <f>1</f>
        <v>1</v>
      </c>
      <c r="AB702" s="1">
        <v>42847</v>
      </c>
      <c r="AC702" s="13">
        <f t="shared" si="95"/>
        <v>42826</v>
      </c>
      <c r="AD702" s="14">
        <f t="shared" si="96"/>
        <v>42847</v>
      </c>
      <c r="AE702" s="1" t="str">
        <f t="shared" si="97"/>
        <v>Saturday</v>
      </c>
      <c r="AF702" s="2">
        <v>0.70363425925925915</v>
      </c>
      <c r="AG702" s="2">
        <f t="shared" si="98"/>
        <v>0.70833333333333326</v>
      </c>
      <c r="AH702" t="s">
        <v>23</v>
      </c>
    </row>
    <row r="703" spans="1:34" x14ac:dyDescent="0.25">
      <c r="A703">
        <v>1594147</v>
      </c>
      <c r="B703" t="s">
        <v>54</v>
      </c>
      <c r="E703">
        <v>61370</v>
      </c>
      <c r="F703" t="s">
        <v>20</v>
      </c>
      <c r="G703" t="s">
        <v>55</v>
      </c>
      <c r="H703">
        <v>5486</v>
      </c>
      <c r="I703" t="s">
        <v>48</v>
      </c>
      <c r="J703">
        <f>VLOOKUP(I703,Key!$A$1:$C$73,2,FALSE)</f>
        <v>43.031320000000001</v>
      </c>
      <c r="K703">
        <f>VLOOKUP(I703,Key!$A$1:$C$73,3,FALSE)</f>
        <v>-87.904259999999994</v>
      </c>
      <c r="L703" t="s">
        <v>77</v>
      </c>
      <c r="M703">
        <f>VLOOKUP(L703,Key!$A$1:$C$73,2,FALSE)</f>
        <v>43.036900000000003</v>
      </c>
      <c r="N703">
        <f>VLOOKUP(L703,Key!$A$1:$C$73,3,FALSE)</f>
        <v>-87.89667</v>
      </c>
      <c r="O703">
        <v>10</v>
      </c>
      <c r="P703">
        <v>3</v>
      </c>
      <c r="Q703">
        <v>1.5</v>
      </c>
      <c r="R703">
        <v>1.4</v>
      </c>
      <c r="S703">
        <v>60</v>
      </c>
      <c r="T703">
        <f t="shared" si="90"/>
        <v>-1</v>
      </c>
      <c r="U703" s="1">
        <v>42847</v>
      </c>
      <c r="V703" s="13">
        <f t="shared" si="91"/>
        <v>42826</v>
      </c>
      <c r="W703" s="14">
        <f t="shared" si="92"/>
        <v>42847</v>
      </c>
      <c r="X703" s="1" t="str">
        <f t="shared" si="93"/>
        <v>Saturday</v>
      </c>
      <c r="Y703" s="2">
        <v>0.69666666666666666</v>
      </c>
      <c r="Z703" s="2">
        <f t="shared" si="94"/>
        <v>0.70833333333333326</v>
      </c>
      <c r="AA703">
        <f>1</f>
        <v>1</v>
      </c>
      <c r="AB703" s="1">
        <v>42847</v>
      </c>
      <c r="AC703" s="13">
        <f t="shared" si="95"/>
        <v>42826</v>
      </c>
      <c r="AD703" s="14">
        <f t="shared" si="96"/>
        <v>42847</v>
      </c>
      <c r="AE703" s="1" t="str">
        <f t="shared" si="97"/>
        <v>Saturday</v>
      </c>
      <c r="AF703" s="2">
        <v>0.70353009259259258</v>
      </c>
      <c r="AG703" s="2">
        <f t="shared" si="98"/>
        <v>0.70833333333333326</v>
      </c>
      <c r="AH703" t="s">
        <v>23</v>
      </c>
    </row>
    <row r="704" spans="1:34" x14ac:dyDescent="0.25">
      <c r="A704">
        <v>1594638</v>
      </c>
      <c r="B704" t="s">
        <v>54</v>
      </c>
      <c r="F704" t="s">
        <v>20</v>
      </c>
      <c r="G704" t="s">
        <v>55</v>
      </c>
      <c r="H704">
        <v>959</v>
      </c>
      <c r="I704" t="s">
        <v>52</v>
      </c>
      <c r="J704">
        <f>VLOOKUP(I704,Key!$A$1:$C$73,2,FALSE)</f>
        <v>43.042490000000001</v>
      </c>
      <c r="K704">
        <f>VLOOKUP(I704,Key!$A$1:$C$73,3,FALSE)</f>
        <v>-87.909959999999998</v>
      </c>
      <c r="L704" t="s">
        <v>83</v>
      </c>
      <c r="M704">
        <f>VLOOKUP(L704,Key!$A$1:$C$73,2,FALSE)</f>
        <v>43.026229999999998</v>
      </c>
      <c r="N704">
        <f>VLOOKUP(L704,Key!$A$1:$C$73,3,FALSE)</f>
        <v>-87.912809999999993</v>
      </c>
      <c r="O704">
        <v>12</v>
      </c>
      <c r="P704">
        <v>3</v>
      </c>
      <c r="Q704">
        <v>1.8</v>
      </c>
      <c r="R704">
        <v>1.7</v>
      </c>
      <c r="S704">
        <v>72</v>
      </c>
      <c r="T704">
        <f t="shared" si="90"/>
        <v>-1</v>
      </c>
      <c r="U704" s="1">
        <v>42847</v>
      </c>
      <c r="V704" s="13">
        <f t="shared" si="91"/>
        <v>42826</v>
      </c>
      <c r="W704" s="14">
        <f t="shared" si="92"/>
        <v>42847</v>
      </c>
      <c r="X704" s="1" t="str">
        <f t="shared" si="93"/>
        <v>Saturday</v>
      </c>
      <c r="Y704" s="2">
        <v>0.69815972222222233</v>
      </c>
      <c r="Z704" s="2">
        <f t="shared" si="94"/>
        <v>0.70833333333333326</v>
      </c>
      <c r="AA704">
        <f>1</f>
        <v>1</v>
      </c>
      <c r="AB704" s="1">
        <v>42847</v>
      </c>
      <c r="AC704" s="13">
        <f t="shared" si="95"/>
        <v>42826</v>
      </c>
      <c r="AD704" s="14">
        <f t="shared" si="96"/>
        <v>42847</v>
      </c>
      <c r="AE704" s="1" t="str">
        <f t="shared" si="97"/>
        <v>Saturday</v>
      </c>
      <c r="AF704" s="2">
        <v>0.70693287037037045</v>
      </c>
      <c r="AG704" s="2">
        <f t="shared" si="98"/>
        <v>0.70833333333333326</v>
      </c>
      <c r="AH704" t="s">
        <v>23</v>
      </c>
    </row>
    <row r="705" spans="1:34" x14ac:dyDescent="0.25">
      <c r="A705">
        <v>1577699</v>
      </c>
      <c r="B705" t="s">
        <v>54</v>
      </c>
      <c r="E705">
        <v>19341</v>
      </c>
      <c r="F705" t="s">
        <v>20</v>
      </c>
      <c r="G705" t="s">
        <v>55</v>
      </c>
      <c r="H705">
        <v>251</v>
      </c>
      <c r="I705" t="s">
        <v>84</v>
      </c>
      <c r="J705">
        <f>VLOOKUP(I705,Key!$A$1:$C$73,2,FALSE)</f>
        <v>43.040154000000001</v>
      </c>
      <c r="K705">
        <f>VLOOKUP(I705,Key!$A$1:$C$73,3,FALSE)</f>
        <v>-87.932113000000001</v>
      </c>
      <c r="L705" t="s">
        <v>89</v>
      </c>
      <c r="M705">
        <f>VLOOKUP(L705,Key!$A$1:$C$73,2,FALSE)</f>
        <v>43.060155999999999</v>
      </c>
      <c r="N705">
        <f>VLOOKUP(L705,Key!$A$1:$C$73,3,FALSE)</f>
        <v>-87.881258000000003</v>
      </c>
      <c r="O705">
        <v>58</v>
      </c>
      <c r="P705">
        <v>6</v>
      </c>
      <c r="Q705">
        <v>8.6999999999999993</v>
      </c>
      <c r="R705">
        <v>8.3000000000000007</v>
      </c>
      <c r="S705">
        <v>348</v>
      </c>
      <c r="T705">
        <f t="shared" si="90"/>
        <v>-1</v>
      </c>
      <c r="U705" s="1">
        <v>42847</v>
      </c>
      <c r="V705" s="13">
        <f t="shared" si="91"/>
        <v>42826</v>
      </c>
      <c r="W705" s="14">
        <f t="shared" si="92"/>
        <v>42847</v>
      </c>
      <c r="X705" s="1" t="str">
        <f t="shared" si="93"/>
        <v>Saturday</v>
      </c>
      <c r="Y705" s="2">
        <v>0.70084490740740746</v>
      </c>
      <c r="Z705" s="2">
        <f t="shared" si="94"/>
        <v>0.70833333333333326</v>
      </c>
      <c r="AA705">
        <f>1</f>
        <v>1</v>
      </c>
      <c r="AB705" s="1">
        <v>42847</v>
      </c>
      <c r="AC705" s="13">
        <f t="shared" si="95"/>
        <v>42826</v>
      </c>
      <c r="AD705" s="14">
        <f t="shared" si="96"/>
        <v>42847</v>
      </c>
      <c r="AE705" s="1" t="str">
        <f t="shared" si="97"/>
        <v>Saturday</v>
      </c>
      <c r="AF705" s="2">
        <v>0.74123842592592604</v>
      </c>
      <c r="AG705" s="2">
        <f t="shared" si="98"/>
        <v>0.75</v>
      </c>
      <c r="AH705" t="s">
        <v>23</v>
      </c>
    </row>
    <row r="706" spans="1:34" x14ac:dyDescent="0.25">
      <c r="A706">
        <v>1364175</v>
      </c>
      <c r="B706" t="s">
        <v>54</v>
      </c>
      <c r="E706">
        <v>60564</v>
      </c>
      <c r="F706" t="s">
        <v>20</v>
      </c>
      <c r="G706" t="s">
        <v>55</v>
      </c>
      <c r="H706">
        <v>5562</v>
      </c>
      <c r="I706" t="s">
        <v>36</v>
      </c>
      <c r="J706">
        <f>VLOOKUP(I706,Key!$A$1:$C$73,2,FALSE)</f>
        <v>43.03519</v>
      </c>
      <c r="K706">
        <f>VLOOKUP(I706,Key!$A$1:$C$73,3,FALSE)</f>
        <v>-87.907390000000007</v>
      </c>
      <c r="L706" t="s">
        <v>38</v>
      </c>
      <c r="M706">
        <f>VLOOKUP(L706,Key!$A$1:$C$73,2,FALSE)</f>
        <v>43.038649999999997</v>
      </c>
      <c r="N706">
        <f>VLOOKUP(L706,Key!$A$1:$C$73,3,FALSE)</f>
        <v>-87.921930000000003</v>
      </c>
      <c r="O706">
        <v>14</v>
      </c>
      <c r="P706">
        <v>3</v>
      </c>
      <c r="Q706">
        <v>2.1</v>
      </c>
      <c r="R706">
        <v>2</v>
      </c>
      <c r="S706">
        <v>84</v>
      </c>
      <c r="T706">
        <f t="shared" ref="T706:T769" si="99">-1</f>
        <v>-1</v>
      </c>
      <c r="U706" s="1">
        <v>42847</v>
      </c>
      <c r="V706" s="13">
        <f t="shared" ref="V706:V769" si="100">DATE(YEAR(U706), MONTH(U706), 1)</f>
        <v>42826</v>
      </c>
      <c r="W706" s="14">
        <f t="shared" ref="W706:W769" si="101">U706</f>
        <v>42847</v>
      </c>
      <c r="X706" s="1" t="str">
        <f t="shared" ref="X706:X769" si="102">TEXT(W706,"dddd")</f>
        <v>Saturday</v>
      </c>
      <c r="Y706" s="2">
        <v>0.70362268518518523</v>
      </c>
      <c r="Z706" s="2">
        <f t="shared" ref="Z706:Z769" si="103">MROUND(Y706, "1:00")</f>
        <v>0.70833333333333326</v>
      </c>
      <c r="AA706">
        <f>1</f>
        <v>1</v>
      </c>
      <c r="AB706" s="1">
        <v>42847</v>
      </c>
      <c r="AC706" s="13">
        <f t="shared" ref="AC706:AC769" si="104">DATE(YEAR(AB706), MONTH(AB706), 1)</f>
        <v>42826</v>
      </c>
      <c r="AD706" s="14">
        <f t="shared" ref="AD706:AD769" si="105">AB706</f>
        <v>42847</v>
      </c>
      <c r="AE706" s="1" t="str">
        <f t="shared" ref="AE706:AE769" si="106">TEXT(AD706,"dddd")</f>
        <v>Saturday</v>
      </c>
      <c r="AF706" s="2">
        <v>0.71359953703703705</v>
      </c>
      <c r="AG706" s="2">
        <f t="shared" ref="AG706:AG769" si="107">MROUND(AF706, "1:00")</f>
        <v>0.70833333333333326</v>
      </c>
      <c r="AH706" t="s">
        <v>23</v>
      </c>
    </row>
    <row r="707" spans="1:34" x14ac:dyDescent="0.25">
      <c r="A707">
        <v>1364175</v>
      </c>
      <c r="B707" t="s">
        <v>54</v>
      </c>
      <c r="E707">
        <v>60564</v>
      </c>
      <c r="F707" t="s">
        <v>20</v>
      </c>
      <c r="G707" t="s">
        <v>55</v>
      </c>
      <c r="H707">
        <v>5587</v>
      </c>
      <c r="I707" t="s">
        <v>36</v>
      </c>
      <c r="J707">
        <f>VLOOKUP(I707,Key!$A$1:$C$73,2,FALSE)</f>
        <v>43.03519</v>
      </c>
      <c r="K707">
        <f>VLOOKUP(I707,Key!$A$1:$C$73,3,FALSE)</f>
        <v>-87.907390000000007</v>
      </c>
      <c r="L707" t="s">
        <v>38</v>
      </c>
      <c r="M707">
        <f>VLOOKUP(L707,Key!$A$1:$C$73,2,FALSE)</f>
        <v>43.038649999999997</v>
      </c>
      <c r="N707">
        <f>VLOOKUP(L707,Key!$A$1:$C$73,3,FALSE)</f>
        <v>-87.921930000000003</v>
      </c>
      <c r="O707">
        <v>13</v>
      </c>
      <c r="P707">
        <v>3</v>
      </c>
      <c r="Q707">
        <v>2</v>
      </c>
      <c r="R707">
        <v>1.9</v>
      </c>
      <c r="S707">
        <v>78</v>
      </c>
      <c r="T707">
        <f t="shared" si="99"/>
        <v>-1</v>
      </c>
      <c r="U707" s="1">
        <v>42847</v>
      </c>
      <c r="V707" s="13">
        <f t="shared" si="100"/>
        <v>42826</v>
      </c>
      <c r="W707" s="14">
        <f t="shared" si="101"/>
        <v>42847</v>
      </c>
      <c r="X707" s="1" t="str">
        <f t="shared" si="102"/>
        <v>Saturday</v>
      </c>
      <c r="Y707" s="2">
        <v>0.70447916666666666</v>
      </c>
      <c r="Z707" s="2">
        <f t="shared" si="103"/>
        <v>0.70833333333333326</v>
      </c>
      <c r="AA707">
        <f>1</f>
        <v>1</v>
      </c>
      <c r="AB707" s="1">
        <v>42847</v>
      </c>
      <c r="AC707" s="13">
        <f t="shared" si="104"/>
        <v>42826</v>
      </c>
      <c r="AD707" s="14">
        <f t="shared" si="105"/>
        <v>42847</v>
      </c>
      <c r="AE707" s="1" t="str">
        <f t="shared" si="106"/>
        <v>Saturday</v>
      </c>
      <c r="AF707" s="2">
        <v>0.71362268518518512</v>
      </c>
      <c r="AG707" s="2">
        <f t="shared" si="107"/>
        <v>0.70833333333333326</v>
      </c>
      <c r="AH707" t="s">
        <v>23</v>
      </c>
    </row>
    <row r="708" spans="1:34" x14ac:dyDescent="0.25">
      <c r="A708">
        <v>1594662</v>
      </c>
      <c r="B708" t="s">
        <v>54</v>
      </c>
      <c r="E708">
        <v>53037</v>
      </c>
      <c r="F708" t="s">
        <v>20</v>
      </c>
      <c r="G708" t="s">
        <v>55</v>
      </c>
      <c r="H708">
        <v>11106</v>
      </c>
      <c r="I708" t="s">
        <v>26</v>
      </c>
      <c r="J708">
        <f>VLOOKUP(I708,Key!$A$1:$C$73,2,FALSE)</f>
        <v>43.034619999999997</v>
      </c>
      <c r="K708">
        <f>VLOOKUP(I708,Key!$A$1:$C$73,3,FALSE)</f>
        <v>-87.917500000000004</v>
      </c>
      <c r="L708" t="s">
        <v>26</v>
      </c>
      <c r="M708">
        <f>VLOOKUP(L708,Key!$A$1:$C$73,2,FALSE)</f>
        <v>43.034619999999997</v>
      </c>
      <c r="N708">
        <f>VLOOKUP(L708,Key!$A$1:$C$73,3,FALSE)</f>
        <v>-87.917500000000004</v>
      </c>
      <c r="O708">
        <v>60</v>
      </c>
      <c r="P708">
        <v>6</v>
      </c>
      <c r="Q708">
        <v>9</v>
      </c>
      <c r="R708">
        <v>8.6</v>
      </c>
      <c r="S708">
        <v>360</v>
      </c>
      <c r="T708">
        <f t="shared" si="99"/>
        <v>-1</v>
      </c>
      <c r="U708" s="1">
        <v>42847</v>
      </c>
      <c r="V708" s="13">
        <f t="shared" si="100"/>
        <v>42826</v>
      </c>
      <c r="W708" s="14">
        <f t="shared" si="101"/>
        <v>42847</v>
      </c>
      <c r="X708" s="1" t="str">
        <f t="shared" si="102"/>
        <v>Saturday</v>
      </c>
      <c r="Y708" s="2">
        <v>0.70506944444444442</v>
      </c>
      <c r="Z708" s="2">
        <f t="shared" si="103"/>
        <v>0.70833333333333326</v>
      </c>
      <c r="AA708">
        <f>1</f>
        <v>1</v>
      </c>
      <c r="AB708" s="1">
        <v>42847</v>
      </c>
      <c r="AC708" s="13">
        <f t="shared" si="104"/>
        <v>42826</v>
      </c>
      <c r="AD708" s="14">
        <f t="shared" si="105"/>
        <v>42847</v>
      </c>
      <c r="AE708" s="1" t="str">
        <f t="shared" si="106"/>
        <v>Saturday</v>
      </c>
      <c r="AF708" s="2">
        <v>0.74687500000000007</v>
      </c>
      <c r="AG708" s="2">
        <f t="shared" si="107"/>
        <v>0.75</v>
      </c>
      <c r="AH708" t="s">
        <v>25</v>
      </c>
    </row>
    <row r="709" spans="1:34" x14ac:dyDescent="0.25">
      <c r="A709">
        <v>1594685</v>
      </c>
      <c r="B709" t="s">
        <v>54</v>
      </c>
      <c r="E709">
        <v>53211</v>
      </c>
      <c r="F709" t="s">
        <v>20</v>
      </c>
      <c r="G709" t="s">
        <v>55</v>
      </c>
      <c r="H709">
        <v>11105</v>
      </c>
      <c r="I709" t="s">
        <v>28</v>
      </c>
      <c r="J709">
        <f>VLOOKUP(I709,Key!$A$1:$C$73,2,FALSE)</f>
        <v>43.038580000000003</v>
      </c>
      <c r="K709">
        <f>VLOOKUP(I709,Key!$A$1:$C$73,3,FALSE)</f>
        <v>-87.90934</v>
      </c>
      <c r="L709" t="s">
        <v>21</v>
      </c>
      <c r="M709">
        <f>VLOOKUP(L709,Key!$A$1:$C$73,2,FALSE)</f>
        <v>43.074890000000003</v>
      </c>
      <c r="N709">
        <f>VLOOKUP(L709,Key!$A$1:$C$73,3,FALSE)</f>
        <v>-87.882810000000006</v>
      </c>
      <c r="O709">
        <v>30</v>
      </c>
      <c r="P709">
        <v>3</v>
      </c>
      <c r="Q709">
        <v>4.5</v>
      </c>
      <c r="R709">
        <v>4.3</v>
      </c>
      <c r="S709">
        <v>180</v>
      </c>
      <c r="T709">
        <f t="shared" si="99"/>
        <v>-1</v>
      </c>
      <c r="U709" s="1">
        <v>42847</v>
      </c>
      <c r="V709" s="13">
        <f t="shared" si="100"/>
        <v>42826</v>
      </c>
      <c r="W709" s="14">
        <f t="shared" si="101"/>
        <v>42847</v>
      </c>
      <c r="X709" s="1" t="str">
        <f t="shared" si="102"/>
        <v>Saturday</v>
      </c>
      <c r="Y709" s="2">
        <v>0.71038194444444447</v>
      </c>
      <c r="Z709" s="2">
        <f t="shared" si="103"/>
        <v>0.70833333333333326</v>
      </c>
      <c r="AA709">
        <f>1</f>
        <v>1</v>
      </c>
      <c r="AB709" s="1">
        <v>42847</v>
      </c>
      <c r="AC709" s="13">
        <f t="shared" si="104"/>
        <v>42826</v>
      </c>
      <c r="AD709" s="14">
        <f t="shared" si="105"/>
        <v>42847</v>
      </c>
      <c r="AE709" s="1" t="str">
        <f t="shared" si="106"/>
        <v>Saturday</v>
      </c>
      <c r="AF709" s="2">
        <v>0.73122685185185177</v>
      </c>
      <c r="AG709" s="2">
        <f t="shared" si="107"/>
        <v>0.75</v>
      </c>
      <c r="AH709" t="s">
        <v>23</v>
      </c>
    </row>
    <row r="710" spans="1:34" x14ac:dyDescent="0.25">
      <c r="A710">
        <v>1594756</v>
      </c>
      <c r="B710" t="s">
        <v>54</v>
      </c>
      <c r="E710">
        <v>53211</v>
      </c>
      <c r="F710" t="s">
        <v>20</v>
      </c>
      <c r="G710" t="s">
        <v>55</v>
      </c>
      <c r="H710">
        <v>11125</v>
      </c>
      <c r="I710" t="s">
        <v>63</v>
      </c>
      <c r="J710">
        <f>VLOOKUP(I710,Key!$A$1:$C$73,2,FALSE)</f>
        <v>43.066893999999998</v>
      </c>
      <c r="K710">
        <f>VLOOKUP(I710,Key!$A$1:$C$73,3,FALSE)</f>
        <v>-87.877936000000005</v>
      </c>
      <c r="L710" t="s">
        <v>21</v>
      </c>
      <c r="M710">
        <f>VLOOKUP(L710,Key!$A$1:$C$73,2,FALSE)</f>
        <v>43.074890000000003</v>
      </c>
      <c r="N710">
        <f>VLOOKUP(L710,Key!$A$1:$C$73,3,FALSE)</f>
        <v>-87.882810000000006</v>
      </c>
      <c r="O710">
        <v>28</v>
      </c>
      <c r="P710">
        <v>3</v>
      </c>
      <c r="Q710">
        <v>4.2</v>
      </c>
      <c r="R710">
        <v>4</v>
      </c>
      <c r="S710">
        <v>168</v>
      </c>
      <c r="T710">
        <f t="shared" si="99"/>
        <v>-1</v>
      </c>
      <c r="U710" s="1">
        <v>42847</v>
      </c>
      <c r="V710" s="13">
        <f t="shared" si="100"/>
        <v>42826</v>
      </c>
      <c r="W710" s="14">
        <f t="shared" si="101"/>
        <v>42847</v>
      </c>
      <c r="X710" s="1" t="str">
        <f t="shared" si="102"/>
        <v>Saturday</v>
      </c>
      <c r="Y710" s="2">
        <v>0.72605324074074085</v>
      </c>
      <c r="Z710" s="2">
        <f t="shared" si="103"/>
        <v>0.70833333333333326</v>
      </c>
      <c r="AA710">
        <f>1</f>
        <v>1</v>
      </c>
      <c r="AB710" s="1">
        <v>42847</v>
      </c>
      <c r="AC710" s="13">
        <f t="shared" si="104"/>
        <v>42826</v>
      </c>
      <c r="AD710" s="14">
        <f t="shared" si="105"/>
        <v>42847</v>
      </c>
      <c r="AE710" s="1" t="str">
        <f t="shared" si="106"/>
        <v>Saturday</v>
      </c>
      <c r="AF710" s="2">
        <v>0.74519675925925932</v>
      </c>
      <c r="AG710" s="2">
        <f t="shared" si="107"/>
        <v>0.75</v>
      </c>
      <c r="AH710" t="s">
        <v>23</v>
      </c>
    </row>
    <row r="711" spans="1:34" x14ac:dyDescent="0.25">
      <c r="A711">
        <v>1594804</v>
      </c>
      <c r="B711" t="s">
        <v>54</v>
      </c>
      <c r="E711">
        <v>53204</v>
      </c>
      <c r="F711" t="s">
        <v>20</v>
      </c>
      <c r="G711" t="s">
        <v>55</v>
      </c>
      <c r="H711">
        <v>5551</v>
      </c>
      <c r="I711" t="s">
        <v>76</v>
      </c>
      <c r="J711">
        <f>VLOOKUP(I711,Key!$A$1:$C$73,2,FALSE)</f>
        <v>43.02948</v>
      </c>
      <c r="K711">
        <f>VLOOKUP(I711,Key!$A$1:$C$73,3,FALSE)</f>
        <v>-87.912819999999996</v>
      </c>
      <c r="L711" t="s">
        <v>76</v>
      </c>
      <c r="M711">
        <f>VLOOKUP(L711,Key!$A$1:$C$73,2,FALSE)</f>
        <v>43.02948</v>
      </c>
      <c r="N711">
        <f>VLOOKUP(L711,Key!$A$1:$C$73,3,FALSE)</f>
        <v>-87.912819999999996</v>
      </c>
      <c r="O711">
        <v>102</v>
      </c>
      <c r="P711">
        <v>12</v>
      </c>
      <c r="Q711">
        <v>15.3</v>
      </c>
      <c r="R711">
        <v>14.5</v>
      </c>
      <c r="S711">
        <v>612</v>
      </c>
      <c r="T711">
        <f t="shared" si="99"/>
        <v>-1</v>
      </c>
      <c r="U711" s="1">
        <v>42847</v>
      </c>
      <c r="V711" s="13">
        <f t="shared" si="100"/>
        <v>42826</v>
      </c>
      <c r="W711" s="14">
        <f t="shared" si="101"/>
        <v>42847</v>
      </c>
      <c r="X711" s="1" t="str">
        <f t="shared" si="102"/>
        <v>Saturday</v>
      </c>
      <c r="Y711" s="2">
        <v>0.7364814814814814</v>
      </c>
      <c r="Z711" s="2">
        <f t="shared" si="103"/>
        <v>0.75</v>
      </c>
      <c r="AA711">
        <f>1</f>
        <v>1</v>
      </c>
      <c r="AB711" s="1">
        <v>42847</v>
      </c>
      <c r="AC711" s="13">
        <f t="shared" si="104"/>
        <v>42826</v>
      </c>
      <c r="AD711" s="14">
        <f t="shared" si="105"/>
        <v>42847</v>
      </c>
      <c r="AE711" s="1" t="str">
        <f t="shared" si="106"/>
        <v>Saturday</v>
      </c>
      <c r="AF711" s="2">
        <v>0.80722222222222229</v>
      </c>
      <c r="AG711" s="2">
        <f t="shared" si="107"/>
        <v>0.79166666666666663</v>
      </c>
      <c r="AH711" t="s">
        <v>25</v>
      </c>
    </row>
    <row r="712" spans="1:34" x14ac:dyDescent="0.25">
      <c r="A712">
        <v>1594861</v>
      </c>
      <c r="B712" t="s">
        <v>54</v>
      </c>
      <c r="E712">
        <v>53211</v>
      </c>
      <c r="F712" t="s">
        <v>20</v>
      </c>
      <c r="G712" t="s">
        <v>55</v>
      </c>
      <c r="H712">
        <v>11168</v>
      </c>
      <c r="I712" t="s">
        <v>66</v>
      </c>
      <c r="J712">
        <f>VLOOKUP(I712,Key!$A$1:$C$73,2,FALSE)</f>
        <v>43.078530000000001</v>
      </c>
      <c r="K712">
        <f>VLOOKUP(I712,Key!$A$1:$C$73,3,FALSE)</f>
        <v>-87.882620000000003</v>
      </c>
      <c r="L712" t="s">
        <v>64</v>
      </c>
      <c r="M712">
        <f>VLOOKUP(L712,Key!$A$1:$C$73,2,FALSE)</f>
        <v>43.069021999999997</v>
      </c>
      <c r="N712">
        <f>VLOOKUP(L712,Key!$A$1:$C$73,3,FALSE)</f>
        <v>-87.887940999999998</v>
      </c>
      <c r="O712">
        <v>34</v>
      </c>
      <c r="P712">
        <v>3</v>
      </c>
      <c r="Q712">
        <v>5.0999999999999996</v>
      </c>
      <c r="R712">
        <v>4.8</v>
      </c>
      <c r="S712">
        <v>204</v>
      </c>
      <c r="T712">
        <f t="shared" si="99"/>
        <v>-1</v>
      </c>
      <c r="U712" s="1">
        <v>42847</v>
      </c>
      <c r="V712" s="13">
        <f t="shared" si="100"/>
        <v>42826</v>
      </c>
      <c r="W712" s="14">
        <f t="shared" si="101"/>
        <v>42847</v>
      </c>
      <c r="X712" s="1" t="str">
        <f t="shared" si="102"/>
        <v>Saturday</v>
      </c>
      <c r="Y712" s="2">
        <v>0.74711805555555555</v>
      </c>
      <c r="Z712" s="2">
        <f t="shared" si="103"/>
        <v>0.75</v>
      </c>
      <c r="AA712">
        <f>1</f>
        <v>1</v>
      </c>
      <c r="AB712" s="1">
        <v>42847</v>
      </c>
      <c r="AC712" s="13">
        <f t="shared" si="104"/>
        <v>42826</v>
      </c>
      <c r="AD712" s="14">
        <f t="shared" si="105"/>
        <v>42847</v>
      </c>
      <c r="AE712" s="1" t="str">
        <f t="shared" si="106"/>
        <v>Saturday</v>
      </c>
      <c r="AF712" s="2">
        <v>0.77048611111111109</v>
      </c>
      <c r="AG712" s="2">
        <f t="shared" si="107"/>
        <v>0.75</v>
      </c>
      <c r="AH712" t="s">
        <v>23</v>
      </c>
    </row>
    <row r="713" spans="1:34" x14ac:dyDescent="0.25">
      <c r="A713">
        <v>1594867</v>
      </c>
      <c r="B713" t="s">
        <v>54</v>
      </c>
      <c r="E713">
        <v>92118</v>
      </c>
      <c r="F713" t="s">
        <v>20</v>
      </c>
      <c r="G713" t="s">
        <v>55</v>
      </c>
      <c r="H713">
        <v>11108</v>
      </c>
      <c r="I713" t="s">
        <v>84</v>
      </c>
      <c r="J713">
        <f>VLOOKUP(I713,Key!$A$1:$C$73,2,FALSE)</f>
        <v>43.040154000000001</v>
      </c>
      <c r="K713">
        <f>VLOOKUP(I713,Key!$A$1:$C$73,3,FALSE)</f>
        <v>-87.932113000000001</v>
      </c>
      <c r="L713" t="s">
        <v>81</v>
      </c>
      <c r="M713">
        <f>VLOOKUP(L713,Key!$A$1:$C$73,2,FALSE)</f>
        <v>43.058010000000003</v>
      </c>
      <c r="N713">
        <f>VLOOKUP(L713,Key!$A$1:$C$73,3,FALSE)</f>
        <v>-87.877300000000005</v>
      </c>
      <c r="O713">
        <v>45</v>
      </c>
      <c r="P713">
        <v>6</v>
      </c>
      <c r="Q713">
        <v>6.8</v>
      </c>
      <c r="R713">
        <v>6.4</v>
      </c>
      <c r="S713">
        <v>270</v>
      </c>
      <c r="T713">
        <f t="shared" si="99"/>
        <v>-1</v>
      </c>
      <c r="U713" s="1">
        <v>42847</v>
      </c>
      <c r="V713" s="13">
        <f t="shared" si="100"/>
        <v>42826</v>
      </c>
      <c r="W713" s="14">
        <f t="shared" si="101"/>
        <v>42847</v>
      </c>
      <c r="X713" s="1" t="str">
        <f t="shared" si="102"/>
        <v>Saturday</v>
      </c>
      <c r="Y713" s="2">
        <v>0.74813657407407408</v>
      </c>
      <c r="Z713" s="2">
        <f t="shared" si="103"/>
        <v>0.75</v>
      </c>
      <c r="AA713">
        <f>1</f>
        <v>1</v>
      </c>
      <c r="AB713" s="1">
        <v>42847</v>
      </c>
      <c r="AC713" s="13">
        <f t="shared" si="104"/>
        <v>42826</v>
      </c>
      <c r="AD713" s="14">
        <f t="shared" si="105"/>
        <v>42847</v>
      </c>
      <c r="AE713" s="1" t="str">
        <f t="shared" si="106"/>
        <v>Saturday</v>
      </c>
      <c r="AF713" s="2">
        <v>0.7794212962962962</v>
      </c>
      <c r="AG713" s="2">
        <f t="shared" si="107"/>
        <v>0.79166666666666663</v>
      </c>
      <c r="AH713" t="s">
        <v>23</v>
      </c>
    </row>
    <row r="714" spans="1:34" x14ac:dyDescent="0.25">
      <c r="A714">
        <v>1444782</v>
      </c>
      <c r="B714" t="s">
        <v>54</v>
      </c>
      <c r="E714">
        <v>30215</v>
      </c>
      <c r="F714" t="s">
        <v>20</v>
      </c>
      <c r="G714" t="s">
        <v>55</v>
      </c>
      <c r="H714">
        <v>11102</v>
      </c>
      <c r="I714" t="s">
        <v>84</v>
      </c>
      <c r="J714">
        <f>VLOOKUP(I714,Key!$A$1:$C$73,2,FALSE)</f>
        <v>43.040154000000001</v>
      </c>
      <c r="K714">
        <f>VLOOKUP(I714,Key!$A$1:$C$73,3,FALSE)</f>
        <v>-87.932113000000001</v>
      </c>
      <c r="L714" t="s">
        <v>81</v>
      </c>
      <c r="M714">
        <f>VLOOKUP(L714,Key!$A$1:$C$73,2,FALSE)</f>
        <v>43.058010000000003</v>
      </c>
      <c r="N714">
        <f>VLOOKUP(L714,Key!$A$1:$C$73,3,FALSE)</f>
        <v>-87.877300000000005</v>
      </c>
      <c r="O714">
        <v>48</v>
      </c>
      <c r="P714">
        <v>6</v>
      </c>
      <c r="Q714">
        <v>7.2</v>
      </c>
      <c r="R714">
        <v>6.8</v>
      </c>
      <c r="S714">
        <v>288</v>
      </c>
      <c r="T714">
        <f t="shared" si="99"/>
        <v>-1</v>
      </c>
      <c r="U714" s="1">
        <v>42847</v>
      </c>
      <c r="V714" s="13">
        <f t="shared" si="100"/>
        <v>42826</v>
      </c>
      <c r="W714" s="14">
        <f t="shared" si="101"/>
        <v>42847</v>
      </c>
      <c r="X714" s="1" t="str">
        <f t="shared" si="102"/>
        <v>Saturday</v>
      </c>
      <c r="Y714" s="2">
        <v>0.74885416666666671</v>
      </c>
      <c r="Z714" s="2">
        <f t="shared" si="103"/>
        <v>0.75</v>
      </c>
      <c r="AA714">
        <f>1</f>
        <v>1</v>
      </c>
      <c r="AB714" s="1">
        <v>42847</v>
      </c>
      <c r="AC714" s="13">
        <f t="shared" si="104"/>
        <v>42826</v>
      </c>
      <c r="AD714" s="14">
        <f t="shared" si="105"/>
        <v>42847</v>
      </c>
      <c r="AE714" s="1" t="str">
        <f t="shared" si="106"/>
        <v>Saturday</v>
      </c>
      <c r="AF714" s="2">
        <v>0.78240740740740744</v>
      </c>
      <c r="AG714" s="2">
        <f t="shared" si="107"/>
        <v>0.79166666666666663</v>
      </c>
      <c r="AH714" t="s">
        <v>23</v>
      </c>
    </row>
    <row r="715" spans="1:34" x14ac:dyDescent="0.25">
      <c r="A715">
        <v>1594902</v>
      </c>
      <c r="B715" t="s">
        <v>54</v>
      </c>
      <c r="E715">
        <v>53211</v>
      </c>
      <c r="F715" t="s">
        <v>20</v>
      </c>
      <c r="G715" t="s">
        <v>55</v>
      </c>
      <c r="H715">
        <v>5522</v>
      </c>
      <c r="I715" t="s">
        <v>63</v>
      </c>
      <c r="J715">
        <f>VLOOKUP(I715,Key!$A$1:$C$73,2,FALSE)</f>
        <v>43.066893999999998</v>
      </c>
      <c r="K715">
        <f>VLOOKUP(I715,Key!$A$1:$C$73,3,FALSE)</f>
        <v>-87.877936000000005</v>
      </c>
      <c r="L715" t="s">
        <v>63</v>
      </c>
      <c r="M715">
        <f>VLOOKUP(L715,Key!$A$1:$C$73,2,FALSE)</f>
        <v>43.066893999999998</v>
      </c>
      <c r="N715">
        <f>VLOOKUP(L715,Key!$A$1:$C$73,3,FALSE)</f>
        <v>-87.877936000000005</v>
      </c>
      <c r="O715">
        <v>15</v>
      </c>
      <c r="P715">
        <v>3</v>
      </c>
      <c r="Q715">
        <v>2.2999999999999998</v>
      </c>
      <c r="R715">
        <v>2.1</v>
      </c>
      <c r="S715">
        <v>90</v>
      </c>
      <c r="T715">
        <f t="shared" si="99"/>
        <v>-1</v>
      </c>
      <c r="U715" s="1">
        <v>42847</v>
      </c>
      <c r="V715" s="13">
        <f t="shared" si="100"/>
        <v>42826</v>
      </c>
      <c r="W715" s="14">
        <f t="shared" si="101"/>
        <v>42847</v>
      </c>
      <c r="X715" s="1" t="str">
        <f t="shared" si="102"/>
        <v>Saturday</v>
      </c>
      <c r="Y715" s="2">
        <v>0.75623842592592594</v>
      </c>
      <c r="Z715" s="2">
        <f t="shared" si="103"/>
        <v>0.75</v>
      </c>
      <c r="AA715">
        <f>1</f>
        <v>1</v>
      </c>
      <c r="AB715" s="1">
        <v>42847</v>
      </c>
      <c r="AC715" s="13">
        <f t="shared" si="104"/>
        <v>42826</v>
      </c>
      <c r="AD715" s="14">
        <f t="shared" si="105"/>
        <v>42847</v>
      </c>
      <c r="AE715" s="1" t="str">
        <f t="shared" si="106"/>
        <v>Saturday</v>
      </c>
      <c r="AF715" s="2">
        <v>0.76611111111111108</v>
      </c>
      <c r="AG715" s="2">
        <f t="shared" si="107"/>
        <v>0.75</v>
      </c>
      <c r="AH715" t="s">
        <v>25</v>
      </c>
    </row>
    <row r="716" spans="1:34" x14ac:dyDescent="0.25">
      <c r="A716">
        <v>1594915</v>
      </c>
      <c r="B716" t="s">
        <v>54</v>
      </c>
      <c r="E716">
        <v>53233</v>
      </c>
      <c r="F716" t="s">
        <v>20</v>
      </c>
      <c r="G716" t="s">
        <v>55</v>
      </c>
      <c r="H716">
        <v>11148</v>
      </c>
      <c r="I716" t="s">
        <v>28</v>
      </c>
      <c r="J716">
        <f>VLOOKUP(I716,Key!$A$1:$C$73,2,FALSE)</f>
        <v>43.038580000000003</v>
      </c>
      <c r="K716">
        <f>VLOOKUP(I716,Key!$A$1:$C$73,3,FALSE)</f>
        <v>-87.90934</v>
      </c>
      <c r="L716" t="s">
        <v>82</v>
      </c>
      <c r="M716">
        <f>VLOOKUP(L716,Key!$A$1:$C$73,2,FALSE)</f>
        <v>43.040349999999997</v>
      </c>
      <c r="N716">
        <f>VLOOKUP(L716,Key!$A$1:$C$73,3,FALSE)</f>
        <v>-87.920760000000001</v>
      </c>
      <c r="O716">
        <v>117</v>
      </c>
      <c r="P716">
        <v>12</v>
      </c>
      <c r="Q716">
        <v>17.600000000000001</v>
      </c>
      <c r="R716">
        <v>16.7</v>
      </c>
      <c r="S716">
        <v>702</v>
      </c>
      <c r="T716">
        <f t="shared" si="99"/>
        <v>-1</v>
      </c>
      <c r="U716" s="1">
        <v>42847</v>
      </c>
      <c r="V716" s="13">
        <f t="shared" si="100"/>
        <v>42826</v>
      </c>
      <c r="W716" s="14">
        <f t="shared" si="101"/>
        <v>42847</v>
      </c>
      <c r="X716" s="1" t="str">
        <f t="shared" si="102"/>
        <v>Saturday</v>
      </c>
      <c r="Y716" s="2">
        <v>0.75819444444444439</v>
      </c>
      <c r="Z716" s="2">
        <f t="shared" si="103"/>
        <v>0.75</v>
      </c>
      <c r="AA716">
        <f>1</f>
        <v>1</v>
      </c>
      <c r="AB716" s="1">
        <v>42847</v>
      </c>
      <c r="AC716" s="13">
        <f t="shared" si="104"/>
        <v>42826</v>
      </c>
      <c r="AD716" s="14">
        <f t="shared" si="105"/>
        <v>42847</v>
      </c>
      <c r="AE716" s="1" t="str">
        <f t="shared" si="106"/>
        <v>Saturday</v>
      </c>
      <c r="AF716" s="2">
        <v>0.83924768518518522</v>
      </c>
      <c r="AG716" s="2">
        <f t="shared" si="107"/>
        <v>0.83333333333333326</v>
      </c>
      <c r="AH716" t="s">
        <v>23</v>
      </c>
    </row>
    <row r="717" spans="1:34" x14ac:dyDescent="0.25">
      <c r="A717">
        <v>1594939</v>
      </c>
      <c r="B717" t="s">
        <v>54</v>
      </c>
      <c r="E717">
        <v>53202</v>
      </c>
      <c r="F717" t="s">
        <v>20</v>
      </c>
      <c r="G717" t="s">
        <v>55</v>
      </c>
      <c r="H717">
        <v>344</v>
      </c>
      <c r="I717" t="s">
        <v>36</v>
      </c>
      <c r="J717">
        <f>VLOOKUP(I717,Key!$A$1:$C$73,2,FALSE)</f>
        <v>43.03519</v>
      </c>
      <c r="K717">
        <f>VLOOKUP(I717,Key!$A$1:$C$73,3,FALSE)</f>
        <v>-87.907390000000007</v>
      </c>
      <c r="L717" t="s">
        <v>33</v>
      </c>
      <c r="M717">
        <f>VLOOKUP(L717,Key!$A$1:$C$73,2,FALSE)</f>
        <v>43.045712999999999</v>
      </c>
      <c r="N717">
        <f>VLOOKUP(L717,Key!$A$1:$C$73,3,FALSE)</f>
        <v>-87.899756999999994</v>
      </c>
      <c r="O717">
        <v>18</v>
      </c>
      <c r="P717">
        <v>3</v>
      </c>
      <c r="Q717">
        <v>2.7</v>
      </c>
      <c r="R717">
        <v>2.6</v>
      </c>
      <c r="S717">
        <v>108</v>
      </c>
      <c r="T717">
        <f t="shared" si="99"/>
        <v>-1</v>
      </c>
      <c r="U717" s="1">
        <v>42847</v>
      </c>
      <c r="V717" s="13">
        <f t="shared" si="100"/>
        <v>42826</v>
      </c>
      <c r="W717" s="14">
        <f t="shared" si="101"/>
        <v>42847</v>
      </c>
      <c r="X717" s="1" t="str">
        <f t="shared" si="102"/>
        <v>Saturday</v>
      </c>
      <c r="Y717" s="2">
        <v>0.76409722222222232</v>
      </c>
      <c r="Z717" s="2">
        <f t="shared" si="103"/>
        <v>0.75</v>
      </c>
      <c r="AA717">
        <f>1</f>
        <v>1</v>
      </c>
      <c r="AB717" s="1">
        <v>42847</v>
      </c>
      <c r="AC717" s="13">
        <f t="shared" si="104"/>
        <v>42826</v>
      </c>
      <c r="AD717" s="14">
        <f t="shared" si="105"/>
        <v>42847</v>
      </c>
      <c r="AE717" s="1" t="str">
        <f t="shared" si="106"/>
        <v>Saturday</v>
      </c>
      <c r="AF717" s="2">
        <v>0.77662037037037035</v>
      </c>
      <c r="AG717" s="2">
        <f t="shared" si="107"/>
        <v>0.79166666666666663</v>
      </c>
      <c r="AH717" t="s">
        <v>23</v>
      </c>
    </row>
    <row r="718" spans="1:34" x14ac:dyDescent="0.25">
      <c r="A718">
        <v>1436591</v>
      </c>
      <c r="B718" t="s">
        <v>54</v>
      </c>
      <c r="E718">
        <v>53226</v>
      </c>
      <c r="F718" t="s">
        <v>20</v>
      </c>
      <c r="G718" t="s">
        <v>55</v>
      </c>
      <c r="H718">
        <v>5498</v>
      </c>
      <c r="I718" t="s">
        <v>90</v>
      </c>
      <c r="J718">
        <f>VLOOKUP(I718,Key!$A$1:$C$73,2,FALSE)</f>
        <v>43.06044</v>
      </c>
      <c r="K718">
        <f>VLOOKUP(I718,Key!$A$1:$C$73,3,FALSE)</f>
        <v>-88.016239999999996</v>
      </c>
      <c r="L718" t="s">
        <v>91</v>
      </c>
      <c r="M718">
        <f>VLOOKUP(L718,Key!$A$1:$C$73,2,FALSE)</f>
        <v>43.048609999999996</v>
      </c>
      <c r="N718">
        <f>VLOOKUP(L718,Key!$A$1:$C$73,3,FALSE)</f>
        <v>-88.008480000000006</v>
      </c>
      <c r="O718">
        <v>11</v>
      </c>
      <c r="P718">
        <v>3</v>
      </c>
      <c r="Q718">
        <v>1.7</v>
      </c>
      <c r="R718">
        <v>1.6</v>
      </c>
      <c r="S718">
        <v>66</v>
      </c>
      <c r="T718">
        <f t="shared" si="99"/>
        <v>-1</v>
      </c>
      <c r="U718" s="1">
        <v>42847</v>
      </c>
      <c r="V718" s="13">
        <f t="shared" si="100"/>
        <v>42826</v>
      </c>
      <c r="W718" s="14">
        <f t="shared" si="101"/>
        <v>42847</v>
      </c>
      <c r="X718" s="1" t="str">
        <f t="shared" si="102"/>
        <v>Saturday</v>
      </c>
      <c r="Y718" s="2">
        <v>0.77443287037037034</v>
      </c>
      <c r="Z718" s="2">
        <f t="shared" si="103"/>
        <v>0.79166666666666663</v>
      </c>
      <c r="AA718">
        <f>1</f>
        <v>1</v>
      </c>
      <c r="AB718" s="1">
        <v>42847</v>
      </c>
      <c r="AC718" s="13">
        <f t="shared" si="104"/>
        <v>42826</v>
      </c>
      <c r="AD718" s="14">
        <f t="shared" si="105"/>
        <v>42847</v>
      </c>
      <c r="AE718" s="1" t="str">
        <f t="shared" si="106"/>
        <v>Saturday</v>
      </c>
      <c r="AF718" s="2">
        <v>0.78197916666666656</v>
      </c>
      <c r="AG718" s="2">
        <f t="shared" si="107"/>
        <v>0.79166666666666663</v>
      </c>
      <c r="AH718" t="s">
        <v>23</v>
      </c>
    </row>
    <row r="719" spans="1:34" x14ac:dyDescent="0.25">
      <c r="A719">
        <v>1583111</v>
      </c>
      <c r="B719" t="s">
        <v>54</v>
      </c>
      <c r="E719">
        <v>53207</v>
      </c>
      <c r="F719" t="s">
        <v>20</v>
      </c>
      <c r="G719" t="s">
        <v>55</v>
      </c>
      <c r="H719">
        <v>11108</v>
      </c>
      <c r="I719" t="s">
        <v>81</v>
      </c>
      <c r="J719">
        <f>VLOOKUP(I719,Key!$A$1:$C$73,2,FALSE)</f>
        <v>43.058010000000003</v>
      </c>
      <c r="K719">
        <f>VLOOKUP(I719,Key!$A$1:$C$73,3,FALSE)</f>
        <v>-87.877300000000005</v>
      </c>
      <c r="L719" t="s">
        <v>81</v>
      </c>
      <c r="M719">
        <f>VLOOKUP(L719,Key!$A$1:$C$73,2,FALSE)</f>
        <v>43.058010000000003</v>
      </c>
      <c r="N719">
        <f>VLOOKUP(L719,Key!$A$1:$C$73,3,FALSE)</f>
        <v>-87.877300000000005</v>
      </c>
      <c r="O719">
        <v>55</v>
      </c>
      <c r="P719">
        <v>6</v>
      </c>
      <c r="Q719">
        <v>8.3000000000000007</v>
      </c>
      <c r="R719">
        <v>7.8</v>
      </c>
      <c r="S719">
        <v>330</v>
      </c>
      <c r="T719">
        <f t="shared" si="99"/>
        <v>-1</v>
      </c>
      <c r="U719" s="1">
        <v>42847</v>
      </c>
      <c r="V719" s="13">
        <f t="shared" si="100"/>
        <v>42826</v>
      </c>
      <c r="W719" s="14">
        <f t="shared" si="101"/>
        <v>42847</v>
      </c>
      <c r="X719" s="1" t="str">
        <f t="shared" si="102"/>
        <v>Saturday</v>
      </c>
      <c r="Y719" s="2">
        <v>0.78327546296296291</v>
      </c>
      <c r="Z719" s="2">
        <f t="shared" si="103"/>
        <v>0.79166666666666663</v>
      </c>
      <c r="AA719">
        <f>1</f>
        <v>1</v>
      </c>
      <c r="AB719" s="1">
        <v>42847</v>
      </c>
      <c r="AC719" s="13">
        <f t="shared" si="104"/>
        <v>42826</v>
      </c>
      <c r="AD719" s="14">
        <f t="shared" si="105"/>
        <v>42847</v>
      </c>
      <c r="AE719" s="1" t="str">
        <f t="shared" si="106"/>
        <v>Saturday</v>
      </c>
      <c r="AF719" s="2">
        <v>0.82134259259259268</v>
      </c>
      <c r="AG719" s="2">
        <f t="shared" si="107"/>
        <v>0.83333333333333326</v>
      </c>
      <c r="AH719" t="s">
        <v>25</v>
      </c>
    </row>
    <row r="720" spans="1:34" x14ac:dyDescent="0.25">
      <c r="A720">
        <v>1562796</v>
      </c>
      <c r="B720" t="s">
        <v>54</v>
      </c>
      <c r="E720">
        <v>53202</v>
      </c>
      <c r="F720" t="s">
        <v>20</v>
      </c>
      <c r="G720" t="s">
        <v>55</v>
      </c>
      <c r="H720">
        <v>5475</v>
      </c>
      <c r="I720" t="s">
        <v>79</v>
      </c>
      <c r="J720">
        <f>VLOOKUP(I720,Key!$A$1:$C$73,2,FALSE)</f>
        <v>43.04804</v>
      </c>
      <c r="K720">
        <f>VLOOKUP(I720,Key!$A$1:$C$73,3,FALSE)</f>
        <v>-87.896720000000002</v>
      </c>
      <c r="L720" t="s">
        <v>79</v>
      </c>
      <c r="M720">
        <f>VLOOKUP(L720,Key!$A$1:$C$73,2,FALSE)</f>
        <v>43.04804</v>
      </c>
      <c r="N720">
        <f>VLOOKUP(L720,Key!$A$1:$C$73,3,FALSE)</f>
        <v>-87.896720000000002</v>
      </c>
      <c r="O720">
        <v>61</v>
      </c>
      <c r="P720">
        <v>6</v>
      </c>
      <c r="Q720">
        <v>9.1999999999999993</v>
      </c>
      <c r="R720">
        <v>8.6999999999999993</v>
      </c>
      <c r="S720">
        <v>366</v>
      </c>
      <c r="T720">
        <f t="shared" si="99"/>
        <v>-1</v>
      </c>
      <c r="U720" s="1">
        <v>42847</v>
      </c>
      <c r="V720" s="13">
        <f t="shared" si="100"/>
        <v>42826</v>
      </c>
      <c r="W720" s="14">
        <f t="shared" si="101"/>
        <v>42847</v>
      </c>
      <c r="X720" s="1" t="str">
        <f t="shared" si="102"/>
        <v>Saturday</v>
      </c>
      <c r="Y720" s="2">
        <v>0.78694444444444445</v>
      </c>
      <c r="Z720" s="2">
        <f t="shared" si="103"/>
        <v>0.79166666666666663</v>
      </c>
      <c r="AA720">
        <f>1</f>
        <v>1</v>
      </c>
      <c r="AB720" s="1">
        <v>42847</v>
      </c>
      <c r="AC720" s="13">
        <f t="shared" si="104"/>
        <v>42826</v>
      </c>
      <c r="AD720" s="14">
        <f t="shared" si="105"/>
        <v>42847</v>
      </c>
      <c r="AE720" s="1" t="str">
        <f t="shared" si="106"/>
        <v>Saturday</v>
      </c>
      <c r="AF720" s="2">
        <v>0.82946759259259262</v>
      </c>
      <c r="AG720" s="2">
        <f t="shared" si="107"/>
        <v>0.83333333333333326</v>
      </c>
      <c r="AH720" t="s">
        <v>25</v>
      </c>
    </row>
    <row r="721" spans="1:34" x14ac:dyDescent="0.25">
      <c r="A721">
        <v>1595066</v>
      </c>
      <c r="B721" t="s">
        <v>54</v>
      </c>
      <c r="E721">
        <v>53202</v>
      </c>
      <c r="F721" t="s">
        <v>20</v>
      </c>
      <c r="G721" t="s">
        <v>55</v>
      </c>
      <c r="H721">
        <v>5573</v>
      </c>
      <c r="I721" t="s">
        <v>67</v>
      </c>
      <c r="J721">
        <f>VLOOKUP(I721,Key!$A$1:$C$73,2,FALSE)</f>
        <v>43.05847</v>
      </c>
      <c r="K721">
        <f>VLOOKUP(I721,Key!$A$1:$C$73,3,FALSE)</f>
        <v>-87.898079999999993</v>
      </c>
      <c r="L721" t="s">
        <v>62</v>
      </c>
      <c r="M721">
        <f>VLOOKUP(L721,Key!$A$1:$C$73,2,FALSE)</f>
        <v>43.052460000000004</v>
      </c>
      <c r="N721">
        <f>VLOOKUP(L721,Key!$A$1:$C$73,3,FALSE)</f>
        <v>-87.891000000000005</v>
      </c>
      <c r="O721">
        <v>12</v>
      </c>
      <c r="P721">
        <v>3</v>
      </c>
      <c r="Q721">
        <v>1.8</v>
      </c>
      <c r="R721">
        <v>1.7</v>
      </c>
      <c r="S721">
        <v>72</v>
      </c>
      <c r="T721">
        <f t="shared" si="99"/>
        <v>-1</v>
      </c>
      <c r="U721" s="1">
        <v>42847</v>
      </c>
      <c r="V721" s="13">
        <f t="shared" si="100"/>
        <v>42826</v>
      </c>
      <c r="W721" s="14">
        <f t="shared" si="101"/>
        <v>42847</v>
      </c>
      <c r="X721" s="1" t="str">
        <f t="shared" si="102"/>
        <v>Saturday</v>
      </c>
      <c r="Y721" s="2">
        <v>0.8039236111111111</v>
      </c>
      <c r="Z721" s="2">
        <f t="shared" si="103"/>
        <v>0.79166666666666663</v>
      </c>
      <c r="AA721">
        <f>1</f>
        <v>1</v>
      </c>
      <c r="AB721" s="1">
        <v>42847</v>
      </c>
      <c r="AC721" s="13">
        <f t="shared" si="104"/>
        <v>42826</v>
      </c>
      <c r="AD721" s="14">
        <f t="shared" si="105"/>
        <v>42847</v>
      </c>
      <c r="AE721" s="1" t="str">
        <f t="shared" si="106"/>
        <v>Saturday</v>
      </c>
      <c r="AF721" s="2">
        <v>0.81194444444444447</v>
      </c>
      <c r="AG721" s="2">
        <f t="shared" si="107"/>
        <v>0.79166666666666663</v>
      </c>
      <c r="AH721" t="s">
        <v>23</v>
      </c>
    </row>
    <row r="722" spans="1:34" x14ac:dyDescent="0.25">
      <c r="A722">
        <v>1595105</v>
      </c>
      <c r="B722" t="s">
        <v>54</v>
      </c>
      <c r="E722">
        <v>53209</v>
      </c>
      <c r="F722" t="s">
        <v>20</v>
      </c>
      <c r="G722" t="s">
        <v>55</v>
      </c>
      <c r="H722">
        <v>35</v>
      </c>
      <c r="I722" t="s">
        <v>81</v>
      </c>
      <c r="J722">
        <f>VLOOKUP(I722,Key!$A$1:$C$73,2,FALSE)</f>
        <v>43.058010000000003</v>
      </c>
      <c r="K722">
        <f>VLOOKUP(I722,Key!$A$1:$C$73,3,FALSE)</f>
        <v>-87.877300000000005</v>
      </c>
      <c r="L722" t="s">
        <v>81</v>
      </c>
      <c r="M722">
        <f>VLOOKUP(L722,Key!$A$1:$C$73,2,FALSE)</f>
        <v>43.058010000000003</v>
      </c>
      <c r="N722">
        <f>VLOOKUP(L722,Key!$A$1:$C$73,3,FALSE)</f>
        <v>-87.877300000000005</v>
      </c>
      <c r="O722">
        <v>34</v>
      </c>
      <c r="P722">
        <v>3</v>
      </c>
      <c r="Q722">
        <v>5.0999999999999996</v>
      </c>
      <c r="R722">
        <v>4.8</v>
      </c>
      <c r="S722">
        <v>204</v>
      </c>
      <c r="T722">
        <f t="shared" si="99"/>
        <v>-1</v>
      </c>
      <c r="U722" s="1">
        <v>42847</v>
      </c>
      <c r="V722" s="13">
        <f t="shared" si="100"/>
        <v>42826</v>
      </c>
      <c r="W722" s="14">
        <f t="shared" si="101"/>
        <v>42847</v>
      </c>
      <c r="X722" s="1" t="str">
        <f t="shared" si="102"/>
        <v>Saturday</v>
      </c>
      <c r="Y722" s="2">
        <v>0.81459490740740748</v>
      </c>
      <c r="Z722" s="2">
        <f t="shared" si="103"/>
        <v>0.83333333333333326</v>
      </c>
      <c r="AA722">
        <f>1</f>
        <v>1</v>
      </c>
      <c r="AB722" s="1">
        <v>42847</v>
      </c>
      <c r="AC722" s="13">
        <f t="shared" si="104"/>
        <v>42826</v>
      </c>
      <c r="AD722" s="14">
        <f t="shared" si="105"/>
        <v>42847</v>
      </c>
      <c r="AE722" s="1" t="str">
        <f t="shared" si="106"/>
        <v>Saturday</v>
      </c>
      <c r="AF722" s="2">
        <v>0.83865740740740735</v>
      </c>
      <c r="AG722" s="2">
        <f t="shared" si="107"/>
        <v>0.83333333333333326</v>
      </c>
      <c r="AH722" t="s">
        <v>25</v>
      </c>
    </row>
    <row r="723" spans="1:34" x14ac:dyDescent="0.25">
      <c r="A723">
        <v>1595105</v>
      </c>
      <c r="B723" t="s">
        <v>54</v>
      </c>
      <c r="E723">
        <v>53209</v>
      </c>
      <c r="F723" t="s">
        <v>20</v>
      </c>
      <c r="G723" t="s">
        <v>55</v>
      </c>
      <c r="H723">
        <v>45</v>
      </c>
      <c r="I723" t="s">
        <v>81</v>
      </c>
      <c r="J723">
        <f>VLOOKUP(I723,Key!$A$1:$C$73,2,FALSE)</f>
        <v>43.058010000000003</v>
      </c>
      <c r="K723">
        <f>VLOOKUP(I723,Key!$A$1:$C$73,3,FALSE)</f>
        <v>-87.877300000000005</v>
      </c>
      <c r="L723" t="s">
        <v>81</v>
      </c>
      <c r="M723">
        <f>VLOOKUP(L723,Key!$A$1:$C$73,2,FALSE)</f>
        <v>43.058010000000003</v>
      </c>
      <c r="N723">
        <f>VLOOKUP(L723,Key!$A$1:$C$73,3,FALSE)</f>
        <v>-87.877300000000005</v>
      </c>
      <c r="O723">
        <v>13</v>
      </c>
      <c r="P723">
        <v>3</v>
      </c>
      <c r="Q723">
        <v>2</v>
      </c>
      <c r="R723">
        <v>1.9</v>
      </c>
      <c r="S723">
        <v>78</v>
      </c>
      <c r="T723">
        <f t="shared" si="99"/>
        <v>-1</v>
      </c>
      <c r="U723" s="1">
        <v>42847</v>
      </c>
      <c r="V723" s="13">
        <f t="shared" si="100"/>
        <v>42826</v>
      </c>
      <c r="W723" s="14">
        <f t="shared" si="101"/>
        <v>42847</v>
      </c>
      <c r="X723" s="1" t="str">
        <f t="shared" si="102"/>
        <v>Saturday</v>
      </c>
      <c r="Y723" s="2">
        <v>0.8159953703703704</v>
      </c>
      <c r="Z723" s="2">
        <f t="shared" si="103"/>
        <v>0.83333333333333326</v>
      </c>
      <c r="AA723">
        <f>1</f>
        <v>1</v>
      </c>
      <c r="AB723" s="1">
        <v>42847</v>
      </c>
      <c r="AC723" s="13">
        <f t="shared" si="104"/>
        <v>42826</v>
      </c>
      <c r="AD723" s="14">
        <f t="shared" si="105"/>
        <v>42847</v>
      </c>
      <c r="AE723" s="1" t="str">
        <f t="shared" si="106"/>
        <v>Saturday</v>
      </c>
      <c r="AF723" s="2">
        <v>0.82541666666666658</v>
      </c>
      <c r="AG723" s="2">
        <f t="shared" si="107"/>
        <v>0.83333333333333326</v>
      </c>
      <c r="AH723" t="s">
        <v>25</v>
      </c>
    </row>
    <row r="724" spans="1:34" x14ac:dyDescent="0.25">
      <c r="A724">
        <v>1591591</v>
      </c>
      <c r="B724" t="s">
        <v>54</v>
      </c>
      <c r="E724">
        <v>6511</v>
      </c>
      <c r="F724" t="s">
        <v>20</v>
      </c>
      <c r="G724" t="s">
        <v>55</v>
      </c>
      <c r="H724">
        <v>5452</v>
      </c>
      <c r="I724" t="s">
        <v>76</v>
      </c>
      <c r="J724">
        <f>VLOOKUP(I724,Key!$A$1:$C$73,2,FALSE)</f>
        <v>43.02948</v>
      </c>
      <c r="K724">
        <f>VLOOKUP(I724,Key!$A$1:$C$73,3,FALSE)</f>
        <v>-87.912819999999996</v>
      </c>
      <c r="L724" t="s">
        <v>57</v>
      </c>
      <c r="M724">
        <f>VLOOKUP(L724,Key!$A$1:$C$73,2,FALSE)</f>
        <v>43.03913</v>
      </c>
      <c r="N724">
        <f>VLOOKUP(L724,Key!$A$1:$C$73,3,FALSE)</f>
        <v>-87.916150000000002</v>
      </c>
      <c r="O724">
        <v>8</v>
      </c>
      <c r="P724">
        <v>3</v>
      </c>
      <c r="Q724">
        <v>1.2</v>
      </c>
      <c r="R724">
        <v>1.1000000000000001</v>
      </c>
      <c r="S724">
        <v>48</v>
      </c>
      <c r="T724">
        <f t="shared" si="99"/>
        <v>-1</v>
      </c>
      <c r="U724" s="1">
        <v>42847</v>
      </c>
      <c r="V724" s="13">
        <f t="shared" si="100"/>
        <v>42826</v>
      </c>
      <c r="W724" s="14">
        <f t="shared" si="101"/>
        <v>42847</v>
      </c>
      <c r="X724" s="1" t="str">
        <f t="shared" si="102"/>
        <v>Saturday</v>
      </c>
      <c r="Y724" s="2">
        <v>0.85171296296296306</v>
      </c>
      <c r="Z724" s="2">
        <f t="shared" si="103"/>
        <v>0.83333333333333326</v>
      </c>
      <c r="AA724">
        <f>1</f>
        <v>1</v>
      </c>
      <c r="AB724" s="1">
        <v>42847</v>
      </c>
      <c r="AC724" s="13">
        <f t="shared" si="104"/>
        <v>42826</v>
      </c>
      <c r="AD724" s="14">
        <f t="shared" si="105"/>
        <v>42847</v>
      </c>
      <c r="AE724" s="1" t="str">
        <f t="shared" si="106"/>
        <v>Saturday</v>
      </c>
      <c r="AF724" s="2">
        <v>0.85711805555555554</v>
      </c>
      <c r="AG724" s="2">
        <f t="shared" si="107"/>
        <v>0.875</v>
      </c>
      <c r="AH724" t="s">
        <v>23</v>
      </c>
    </row>
    <row r="725" spans="1:34" x14ac:dyDescent="0.25">
      <c r="A725">
        <v>1595261</v>
      </c>
      <c r="B725" t="s">
        <v>54</v>
      </c>
      <c r="E725">
        <v>53223</v>
      </c>
      <c r="F725" t="s">
        <v>20</v>
      </c>
      <c r="G725" t="s">
        <v>55</v>
      </c>
      <c r="H725">
        <v>11098</v>
      </c>
      <c r="I725" t="s">
        <v>68</v>
      </c>
      <c r="J725">
        <f>VLOOKUP(I725,Key!$A$1:$C$73,2,FALSE)</f>
        <v>43.026470000000003</v>
      </c>
      <c r="K725">
        <f>VLOOKUP(I725,Key!$A$1:$C$73,3,FALSE)</f>
        <v>-87.918040000000005</v>
      </c>
      <c r="L725" t="s">
        <v>68</v>
      </c>
      <c r="M725">
        <f>VLOOKUP(L725,Key!$A$1:$C$73,2,FALSE)</f>
        <v>43.026470000000003</v>
      </c>
      <c r="N725">
        <f>VLOOKUP(L725,Key!$A$1:$C$73,3,FALSE)</f>
        <v>-87.918040000000005</v>
      </c>
      <c r="O725">
        <v>23</v>
      </c>
      <c r="P725">
        <v>3</v>
      </c>
      <c r="Q725">
        <v>3.5</v>
      </c>
      <c r="R725">
        <v>3.3</v>
      </c>
      <c r="S725">
        <v>138</v>
      </c>
      <c r="T725">
        <f t="shared" si="99"/>
        <v>-1</v>
      </c>
      <c r="U725" s="1">
        <v>42847</v>
      </c>
      <c r="V725" s="13">
        <f t="shared" si="100"/>
        <v>42826</v>
      </c>
      <c r="W725" s="14">
        <f t="shared" si="101"/>
        <v>42847</v>
      </c>
      <c r="X725" s="1" t="str">
        <f t="shared" si="102"/>
        <v>Saturday</v>
      </c>
      <c r="Y725" s="2">
        <v>0.87031249999999993</v>
      </c>
      <c r="Z725" s="2">
        <f t="shared" si="103"/>
        <v>0.875</v>
      </c>
      <c r="AA725">
        <f>1</f>
        <v>1</v>
      </c>
      <c r="AB725" s="1">
        <v>42847</v>
      </c>
      <c r="AC725" s="13">
        <f t="shared" si="104"/>
        <v>42826</v>
      </c>
      <c r="AD725" s="14">
        <f t="shared" si="105"/>
        <v>42847</v>
      </c>
      <c r="AE725" s="1" t="str">
        <f t="shared" si="106"/>
        <v>Saturday</v>
      </c>
      <c r="AF725" s="2">
        <v>0.88678240740740744</v>
      </c>
      <c r="AG725" s="2">
        <f t="shared" si="107"/>
        <v>0.875</v>
      </c>
      <c r="AH725" t="s">
        <v>25</v>
      </c>
    </row>
    <row r="726" spans="1:34" x14ac:dyDescent="0.25">
      <c r="A726">
        <v>1595304</v>
      </c>
      <c r="B726" t="s">
        <v>54</v>
      </c>
      <c r="E726">
        <v>53207</v>
      </c>
      <c r="F726" t="s">
        <v>20</v>
      </c>
      <c r="G726" t="s">
        <v>55</v>
      </c>
      <c r="H726">
        <v>959</v>
      </c>
      <c r="I726" t="s">
        <v>52</v>
      </c>
      <c r="J726">
        <f>VLOOKUP(I726,Key!$A$1:$C$73,2,FALSE)</f>
        <v>43.042490000000001</v>
      </c>
      <c r="K726">
        <f>VLOOKUP(I726,Key!$A$1:$C$73,3,FALSE)</f>
        <v>-87.909959999999998</v>
      </c>
      <c r="L726" t="s">
        <v>83</v>
      </c>
      <c r="M726">
        <f>VLOOKUP(L726,Key!$A$1:$C$73,2,FALSE)</f>
        <v>43.026229999999998</v>
      </c>
      <c r="N726">
        <f>VLOOKUP(L726,Key!$A$1:$C$73,3,FALSE)</f>
        <v>-87.912809999999993</v>
      </c>
      <c r="O726">
        <v>11</v>
      </c>
      <c r="P726">
        <v>3</v>
      </c>
      <c r="Q726">
        <v>1.7</v>
      </c>
      <c r="R726">
        <v>1.6</v>
      </c>
      <c r="S726">
        <v>66</v>
      </c>
      <c r="T726">
        <f t="shared" si="99"/>
        <v>-1</v>
      </c>
      <c r="U726" s="1">
        <v>42847</v>
      </c>
      <c r="V726" s="13">
        <f t="shared" si="100"/>
        <v>42826</v>
      </c>
      <c r="W726" s="14">
        <f t="shared" si="101"/>
        <v>42847</v>
      </c>
      <c r="X726" s="1" t="str">
        <f t="shared" si="102"/>
        <v>Saturday</v>
      </c>
      <c r="Y726" s="2">
        <v>0.89379629629629631</v>
      </c>
      <c r="Z726" s="2">
        <f t="shared" si="103"/>
        <v>0.875</v>
      </c>
      <c r="AA726">
        <f>1</f>
        <v>1</v>
      </c>
      <c r="AB726" s="1">
        <v>42847</v>
      </c>
      <c r="AC726" s="13">
        <f t="shared" si="104"/>
        <v>42826</v>
      </c>
      <c r="AD726" s="14">
        <f t="shared" si="105"/>
        <v>42847</v>
      </c>
      <c r="AE726" s="1" t="str">
        <f t="shared" si="106"/>
        <v>Saturday</v>
      </c>
      <c r="AF726" s="2">
        <v>0.90172453703703714</v>
      </c>
      <c r="AG726" s="2">
        <f t="shared" si="107"/>
        <v>0.91666666666666663</v>
      </c>
      <c r="AH726" t="s">
        <v>23</v>
      </c>
    </row>
    <row r="727" spans="1:34" x14ac:dyDescent="0.25">
      <c r="A727">
        <v>1595319</v>
      </c>
      <c r="B727" t="s">
        <v>54</v>
      </c>
      <c r="E727">
        <v>54121</v>
      </c>
      <c r="F727" t="s">
        <v>20</v>
      </c>
      <c r="G727" t="s">
        <v>55</v>
      </c>
      <c r="H727">
        <v>5423</v>
      </c>
      <c r="I727" t="s">
        <v>85</v>
      </c>
      <c r="J727">
        <f>VLOOKUP(I727,Key!$A$1:$C$73,2,FALSE)</f>
        <v>43.053040000000003</v>
      </c>
      <c r="K727">
        <f>VLOOKUP(I727,Key!$A$1:$C$73,3,FALSE)</f>
        <v>-87.897660000000002</v>
      </c>
      <c r="L727" t="s">
        <v>40</v>
      </c>
      <c r="M727">
        <f>VLOOKUP(L727,Key!$A$1:$C$73,2,FALSE)</f>
        <v>43.06033</v>
      </c>
      <c r="N727">
        <f>VLOOKUP(L727,Key!$A$1:$C$73,3,FALSE)</f>
        <v>-87.89546</v>
      </c>
      <c r="O727">
        <v>10</v>
      </c>
      <c r="P727">
        <v>3</v>
      </c>
      <c r="Q727">
        <v>1.5</v>
      </c>
      <c r="R727">
        <v>1.4</v>
      </c>
      <c r="S727">
        <v>60</v>
      </c>
      <c r="T727">
        <f t="shared" si="99"/>
        <v>-1</v>
      </c>
      <c r="U727" s="1">
        <v>42847</v>
      </c>
      <c r="V727" s="13">
        <f t="shared" si="100"/>
        <v>42826</v>
      </c>
      <c r="W727" s="14">
        <f t="shared" si="101"/>
        <v>42847</v>
      </c>
      <c r="X727" s="1" t="str">
        <f t="shared" si="102"/>
        <v>Saturday</v>
      </c>
      <c r="Y727" s="2">
        <v>0.90387731481481481</v>
      </c>
      <c r="Z727" s="2">
        <f t="shared" si="103"/>
        <v>0.91666666666666663</v>
      </c>
      <c r="AA727">
        <f>1</f>
        <v>1</v>
      </c>
      <c r="AB727" s="1">
        <v>42847</v>
      </c>
      <c r="AC727" s="13">
        <f t="shared" si="104"/>
        <v>42826</v>
      </c>
      <c r="AD727" s="14">
        <f t="shared" si="105"/>
        <v>42847</v>
      </c>
      <c r="AE727" s="1" t="str">
        <f t="shared" si="106"/>
        <v>Saturday</v>
      </c>
      <c r="AF727" s="2">
        <v>0.91054398148148152</v>
      </c>
      <c r="AG727" s="2">
        <f t="shared" si="107"/>
        <v>0.91666666666666663</v>
      </c>
      <c r="AH727" t="s">
        <v>23</v>
      </c>
    </row>
    <row r="728" spans="1:34" x14ac:dyDescent="0.25">
      <c r="A728">
        <v>1581226</v>
      </c>
      <c r="B728" t="s">
        <v>54</v>
      </c>
      <c r="E728">
        <v>53202</v>
      </c>
      <c r="F728" t="s">
        <v>20</v>
      </c>
      <c r="G728" t="s">
        <v>55</v>
      </c>
      <c r="H728">
        <v>5502</v>
      </c>
      <c r="I728" t="s">
        <v>57</v>
      </c>
      <c r="J728">
        <f>VLOOKUP(I728,Key!$A$1:$C$73,2,FALSE)</f>
        <v>43.03913</v>
      </c>
      <c r="K728">
        <f>VLOOKUP(I728,Key!$A$1:$C$73,3,FALSE)</f>
        <v>-87.916150000000002</v>
      </c>
      <c r="L728" t="s">
        <v>34</v>
      </c>
      <c r="M728">
        <f>VLOOKUP(L728,Key!$A$1:$C$73,2,FALSE)</f>
        <v>43.05097</v>
      </c>
      <c r="N728">
        <f>VLOOKUP(L728,Key!$A$1:$C$73,3,FALSE)</f>
        <v>-87.906440000000003</v>
      </c>
      <c r="O728">
        <v>10</v>
      </c>
      <c r="P728">
        <v>3</v>
      </c>
      <c r="Q728">
        <v>1.5</v>
      </c>
      <c r="R728">
        <v>1.4</v>
      </c>
      <c r="S728">
        <v>60</v>
      </c>
      <c r="T728">
        <f t="shared" si="99"/>
        <v>-1</v>
      </c>
      <c r="U728" s="1">
        <v>42847</v>
      </c>
      <c r="V728" s="13">
        <f t="shared" si="100"/>
        <v>42826</v>
      </c>
      <c r="W728" s="14">
        <f t="shared" si="101"/>
        <v>42847</v>
      </c>
      <c r="X728" s="1" t="str">
        <f t="shared" si="102"/>
        <v>Saturday</v>
      </c>
      <c r="Y728" s="2">
        <v>0.9186805555555555</v>
      </c>
      <c r="Z728" s="2">
        <f t="shared" si="103"/>
        <v>0.91666666666666663</v>
      </c>
      <c r="AA728">
        <f>1</f>
        <v>1</v>
      </c>
      <c r="AB728" s="1">
        <v>42847</v>
      </c>
      <c r="AC728" s="13">
        <f t="shared" si="104"/>
        <v>42826</v>
      </c>
      <c r="AD728" s="14">
        <f t="shared" si="105"/>
        <v>42847</v>
      </c>
      <c r="AE728" s="1" t="str">
        <f t="shared" si="106"/>
        <v>Saturday</v>
      </c>
      <c r="AF728" s="2">
        <v>0.92526620370370372</v>
      </c>
      <c r="AG728" s="2">
        <f t="shared" si="107"/>
        <v>0.91666666666666663</v>
      </c>
      <c r="AH728" t="s">
        <v>23</v>
      </c>
    </row>
    <row r="729" spans="1:34" x14ac:dyDescent="0.25">
      <c r="A729">
        <v>1595378</v>
      </c>
      <c r="B729" t="s">
        <v>54</v>
      </c>
      <c r="E729">
        <v>53218</v>
      </c>
      <c r="F729" t="s">
        <v>20</v>
      </c>
      <c r="G729" t="s">
        <v>55</v>
      </c>
      <c r="H729">
        <v>5507</v>
      </c>
      <c r="I729" t="s">
        <v>38</v>
      </c>
      <c r="J729">
        <f>VLOOKUP(I729,Key!$A$1:$C$73,2,FALSE)</f>
        <v>43.038649999999997</v>
      </c>
      <c r="K729">
        <f>VLOOKUP(I729,Key!$A$1:$C$73,3,FALSE)</f>
        <v>-87.921930000000003</v>
      </c>
      <c r="L729" t="s">
        <v>38</v>
      </c>
      <c r="M729">
        <f>VLOOKUP(L729,Key!$A$1:$C$73,2,FALSE)</f>
        <v>43.038649999999997</v>
      </c>
      <c r="N729">
        <f>VLOOKUP(L729,Key!$A$1:$C$73,3,FALSE)</f>
        <v>-87.921930000000003</v>
      </c>
      <c r="O729">
        <v>26</v>
      </c>
      <c r="P729">
        <v>3</v>
      </c>
      <c r="Q729">
        <v>3.9</v>
      </c>
      <c r="R729">
        <v>3.7</v>
      </c>
      <c r="S729">
        <v>156</v>
      </c>
      <c r="T729">
        <f t="shared" si="99"/>
        <v>-1</v>
      </c>
      <c r="U729" s="1">
        <v>42847</v>
      </c>
      <c r="V729" s="13">
        <f t="shared" si="100"/>
        <v>42826</v>
      </c>
      <c r="W729" s="14">
        <f t="shared" si="101"/>
        <v>42847</v>
      </c>
      <c r="X729" s="1" t="str">
        <f t="shared" si="102"/>
        <v>Saturday</v>
      </c>
      <c r="Y729" s="2">
        <v>0.94628472222222226</v>
      </c>
      <c r="Z729" s="2">
        <f t="shared" si="103"/>
        <v>0.95833333333333326</v>
      </c>
      <c r="AA729">
        <f>1</f>
        <v>1</v>
      </c>
      <c r="AB729" s="1">
        <v>42847</v>
      </c>
      <c r="AC729" s="13">
        <f t="shared" si="104"/>
        <v>42826</v>
      </c>
      <c r="AD729" s="14">
        <f t="shared" si="105"/>
        <v>42847</v>
      </c>
      <c r="AE729" s="1" t="str">
        <f t="shared" si="106"/>
        <v>Saturday</v>
      </c>
      <c r="AF729" s="2">
        <v>0.96403935185185186</v>
      </c>
      <c r="AG729" s="2">
        <f t="shared" si="107"/>
        <v>0.95833333333333326</v>
      </c>
      <c r="AH729" t="s">
        <v>25</v>
      </c>
    </row>
    <row r="730" spans="1:34" x14ac:dyDescent="0.25">
      <c r="A730">
        <v>1595442</v>
      </c>
      <c r="B730" t="s">
        <v>54</v>
      </c>
      <c r="E730">
        <v>53204</v>
      </c>
      <c r="F730" t="s">
        <v>20</v>
      </c>
      <c r="G730" t="s">
        <v>55</v>
      </c>
      <c r="H730">
        <v>5486</v>
      </c>
      <c r="I730" t="s">
        <v>77</v>
      </c>
      <c r="J730">
        <f>VLOOKUP(I730,Key!$A$1:$C$73,2,FALSE)</f>
        <v>43.036900000000003</v>
      </c>
      <c r="K730">
        <f>VLOOKUP(I730,Key!$A$1:$C$73,3,FALSE)</f>
        <v>-87.89667</v>
      </c>
      <c r="L730" t="s">
        <v>77</v>
      </c>
      <c r="M730">
        <f>VLOOKUP(L730,Key!$A$1:$C$73,2,FALSE)</f>
        <v>43.036900000000003</v>
      </c>
      <c r="N730">
        <f>VLOOKUP(L730,Key!$A$1:$C$73,3,FALSE)</f>
        <v>-87.89667</v>
      </c>
      <c r="O730">
        <v>25</v>
      </c>
      <c r="P730">
        <v>3</v>
      </c>
      <c r="Q730">
        <v>3.8</v>
      </c>
      <c r="R730">
        <v>3.6</v>
      </c>
      <c r="S730">
        <v>150</v>
      </c>
      <c r="T730">
        <f t="shared" si="99"/>
        <v>-1</v>
      </c>
      <c r="U730" s="1">
        <v>42848</v>
      </c>
      <c r="V730" s="13">
        <f t="shared" si="100"/>
        <v>42826</v>
      </c>
      <c r="W730" s="14">
        <f t="shared" si="101"/>
        <v>42848</v>
      </c>
      <c r="X730" s="1" t="str">
        <f t="shared" si="102"/>
        <v>Sunday</v>
      </c>
      <c r="Y730" s="2">
        <v>3.0613425925925929E-2</v>
      </c>
      <c r="Z730" s="2">
        <f t="shared" si="103"/>
        <v>4.1666666666666664E-2</v>
      </c>
      <c r="AA730">
        <f>1</f>
        <v>1</v>
      </c>
      <c r="AB730" s="1">
        <v>42848</v>
      </c>
      <c r="AC730" s="13">
        <f t="shared" si="104"/>
        <v>42826</v>
      </c>
      <c r="AD730" s="14">
        <f t="shared" si="105"/>
        <v>42848</v>
      </c>
      <c r="AE730" s="1" t="str">
        <f t="shared" si="106"/>
        <v>Sunday</v>
      </c>
      <c r="AF730" s="2">
        <v>4.8483796296296296E-2</v>
      </c>
      <c r="AG730" s="2">
        <f t="shared" si="107"/>
        <v>4.1666666666666664E-2</v>
      </c>
      <c r="AH730" t="s">
        <v>25</v>
      </c>
    </row>
    <row r="731" spans="1:34" x14ac:dyDescent="0.25">
      <c r="A731">
        <v>1595444</v>
      </c>
      <c r="B731" t="s">
        <v>54</v>
      </c>
      <c r="E731">
        <v>53202</v>
      </c>
      <c r="F731" t="s">
        <v>20</v>
      </c>
      <c r="G731" t="s">
        <v>55</v>
      </c>
      <c r="H731">
        <v>11137</v>
      </c>
      <c r="I731" t="s">
        <v>79</v>
      </c>
      <c r="J731">
        <f>VLOOKUP(I731,Key!$A$1:$C$73,2,FALSE)</f>
        <v>43.04804</v>
      </c>
      <c r="K731">
        <f>VLOOKUP(I731,Key!$A$1:$C$73,3,FALSE)</f>
        <v>-87.896720000000002</v>
      </c>
      <c r="L731" t="s">
        <v>62</v>
      </c>
      <c r="M731">
        <f>VLOOKUP(L731,Key!$A$1:$C$73,2,FALSE)</f>
        <v>43.052460000000004</v>
      </c>
      <c r="N731">
        <f>VLOOKUP(L731,Key!$A$1:$C$73,3,FALSE)</f>
        <v>-87.891000000000005</v>
      </c>
      <c r="O731">
        <v>4</v>
      </c>
      <c r="P731">
        <v>0</v>
      </c>
      <c r="Q731">
        <v>0.6</v>
      </c>
      <c r="R731">
        <v>0.6</v>
      </c>
      <c r="S731">
        <v>24</v>
      </c>
      <c r="T731">
        <f t="shared" si="99"/>
        <v>-1</v>
      </c>
      <c r="U731" s="1">
        <v>42848</v>
      </c>
      <c r="V731" s="13">
        <f t="shared" si="100"/>
        <v>42826</v>
      </c>
      <c r="W731" s="14">
        <f t="shared" si="101"/>
        <v>42848</v>
      </c>
      <c r="X731" s="1" t="str">
        <f t="shared" si="102"/>
        <v>Sunday</v>
      </c>
      <c r="Y731" s="2">
        <v>3.5925925925925924E-2</v>
      </c>
      <c r="Z731" s="2">
        <f t="shared" si="103"/>
        <v>4.1666666666666664E-2</v>
      </c>
      <c r="AA731">
        <f>1</f>
        <v>1</v>
      </c>
      <c r="AB731" s="1">
        <v>42848</v>
      </c>
      <c r="AC731" s="13">
        <f t="shared" si="104"/>
        <v>42826</v>
      </c>
      <c r="AD731" s="14">
        <f t="shared" si="105"/>
        <v>42848</v>
      </c>
      <c r="AE731" s="1" t="str">
        <f t="shared" si="106"/>
        <v>Sunday</v>
      </c>
      <c r="AF731" s="2">
        <v>3.8206018518518521E-2</v>
      </c>
      <c r="AG731" s="2">
        <f t="shared" si="107"/>
        <v>4.1666666666666664E-2</v>
      </c>
      <c r="AH731" t="s">
        <v>23</v>
      </c>
    </row>
    <row r="732" spans="1:34" x14ac:dyDescent="0.25">
      <c r="A732">
        <v>1595475</v>
      </c>
      <c r="B732" t="s">
        <v>54</v>
      </c>
      <c r="E732">
        <v>53228</v>
      </c>
      <c r="F732" t="s">
        <v>20</v>
      </c>
      <c r="G732" t="s">
        <v>55</v>
      </c>
      <c r="H732">
        <v>5548</v>
      </c>
      <c r="I732" t="s">
        <v>60</v>
      </c>
      <c r="J732">
        <f>VLOOKUP(I732,Key!$A$1:$C$73,2,FALSE)</f>
        <v>43.046570000000003</v>
      </c>
      <c r="K732">
        <f>VLOOKUP(I732,Key!$A$1:$C$73,3,FALSE)</f>
        <v>-87.908720000000002</v>
      </c>
      <c r="L732" t="s">
        <v>80</v>
      </c>
      <c r="M732">
        <f>VLOOKUP(L732,Key!$A$1:$C$73,2,FALSE)</f>
        <v>43.060250000000003</v>
      </c>
      <c r="N732">
        <f>VLOOKUP(L732,Key!$A$1:$C$73,3,FALSE)</f>
        <v>-87.892169999999993</v>
      </c>
      <c r="O732">
        <v>31</v>
      </c>
      <c r="P732">
        <v>3</v>
      </c>
      <c r="Q732">
        <v>4.7</v>
      </c>
      <c r="R732">
        <v>4.4000000000000004</v>
      </c>
      <c r="S732">
        <v>186</v>
      </c>
      <c r="T732">
        <f t="shared" si="99"/>
        <v>-1</v>
      </c>
      <c r="U732" s="1">
        <v>42848</v>
      </c>
      <c r="V732" s="13">
        <f t="shared" si="100"/>
        <v>42826</v>
      </c>
      <c r="W732" s="14">
        <f t="shared" si="101"/>
        <v>42848</v>
      </c>
      <c r="X732" s="1" t="str">
        <f t="shared" si="102"/>
        <v>Sunday</v>
      </c>
      <c r="Y732" s="2">
        <v>0.10430555555555555</v>
      </c>
      <c r="Z732" s="2">
        <f t="shared" si="103"/>
        <v>0.125</v>
      </c>
      <c r="AA732">
        <f>1</f>
        <v>1</v>
      </c>
      <c r="AB732" s="1">
        <v>42848</v>
      </c>
      <c r="AC732" s="13">
        <f t="shared" si="104"/>
        <v>42826</v>
      </c>
      <c r="AD732" s="14">
        <f t="shared" si="105"/>
        <v>42848</v>
      </c>
      <c r="AE732" s="1" t="str">
        <f t="shared" si="106"/>
        <v>Sunday</v>
      </c>
      <c r="AF732" s="2">
        <v>0.12606481481481482</v>
      </c>
      <c r="AG732" s="2">
        <f t="shared" si="107"/>
        <v>0.125</v>
      </c>
      <c r="AH732" t="s">
        <v>23</v>
      </c>
    </row>
    <row r="733" spans="1:34" x14ac:dyDescent="0.25">
      <c r="A733">
        <v>1556816</v>
      </c>
      <c r="B733" t="s">
        <v>54</v>
      </c>
      <c r="E733">
        <v>53221</v>
      </c>
      <c r="F733" t="s">
        <v>20</v>
      </c>
      <c r="G733" t="s">
        <v>55</v>
      </c>
      <c r="H733">
        <v>976</v>
      </c>
      <c r="I733" t="s">
        <v>86</v>
      </c>
      <c r="J733">
        <f>VLOOKUP(I733,Key!$A$1:$C$73,2,FALSE)</f>
        <v>43.052549999999997</v>
      </c>
      <c r="K733">
        <f>VLOOKUP(I733,Key!$A$1:$C$73,3,FALSE)</f>
        <v>-87.909329999999997</v>
      </c>
      <c r="L733" t="s">
        <v>40</v>
      </c>
      <c r="M733">
        <f>VLOOKUP(L733,Key!$A$1:$C$73,2,FALSE)</f>
        <v>43.06033</v>
      </c>
      <c r="N733">
        <f>VLOOKUP(L733,Key!$A$1:$C$73,3,FALSE)</f>
        <v>-87.89546</v>
      </c>
      <c r="O733">
        <v>5</v>
      </c>
      <c r="P733">
        <v>3</v>
      </c>
      <c r="Q733">
        <v>0.8</v>
      </c>
      <c r="R733">
        <v>0.7</v>
      </c>
      <c r="S733">
        <v>30</v>
      </c>
      <c r="T733">
        <f t="shared" si="99"/>
        <v>-1</v>
      </c>
      <c r="U733" s="1">
        <v>42848</v>
      </c>
      <c r="V733" s="13">
        <f t="shared" si="100"/>
        <v>42826</v>
      </c>
      <c r="W733" s="14">
        <f t="shared" si="101"/>
        <v>42848</v>
      </c>
      <c r="X733" s="1" t="str">
        <f t="shared" si="102"/>
        <v>Sunday</v>
      </c>
      <c r="Y733" s="2">
        <v>0.33341435185185181</v>
      </c>
      <c r="Z733" s="2">
        <f t="shared" si="103"/>
        <v>0.33333333333333331</v>
      </c>
      <c r="AA733">
        <f>1</f>
        <v>1</v>
      </c>
      <c r="AB733" s="1">
        <v>42848</v>
      </c>
      <c r="AC733" s="13">
        <f t="shared" si="104"/>
        <v>42826</v>
      </c>
      <c r="AD733" s="14">
        <f t="shared" si="105"/>
        <v>42848</v>
      </c>
      <c r="AE733" s="1" t="str">
        <f t="shared" si="106"/>
        <v>Sunday</v>
      </c>
      <c r="AF733" s="2">
        <v>0.33737268518518521</v>
      </c>
      <c r="AG733" s="2">
        <f t="shared" si="107"/>
        <v>0.33333333333333331</v>
      </c>
      <c r="AH733" t="s">
        <v>23</v>
      </c>
    </row>
    <row r="734" spans="1:34" x14ac:dyDescent="0.25">
      <c r="A734">
        <v>1595706</v>
      </c>
      <c r="B734" t="s">
        <v>54</v>
      </c>
      <c r="E734">
        <v>54701</v>
      </c>
      <c r="F734" t="s">
        <v>20</v>
      </c>
      <c r="G734" t="s">
        <v>55</v>
      </c>
      <c r="H734">
        <v>5442</v>
      </c>
      <c r="I734" t="s">
        <v>81</v>
      </c>
      <c r="J734">
        <f>VLOOKUP(I734,Key!$A$1:$C$73,2,FALSE)</f>
        <v>43.058010000000003</v>
      </c>
      <c r="K734">
        <f>VLOOKUP(I734,Key!$A$1:$C$73,3,FALSE)</f>
        <v>-87.877300000000005</v>
      </c>
      <c r="L734" t="s">
        <v>81</v>
      </c>
      <c r="M734">
        <f>VLOOKUP(L734,Key!$A$1:$C$73,2,FALSE)</f>
        <v>43.058010000000003</v>
      </c>
      <c r="N734">
        <f>VLOOKUP(L734,Key!$A$1:$C$73,3,FALSE)</f>
        <v>-87.877300000000005</v>
      </c>
      <c r="O734">
        <v>80</v>
      </c>
      <c r="P734">
        <v>9</v>
      </c>
      <c r="Q734">
        <v>12</v>
      </c>
      <c r="R734">
        <v>11.4</v>
      </c>
      <c r="S734">
        <v>480</v>
      </c>
      <c r="T734">
        <f t="shared" si="99"/>
        <v>-1</v>
      </c>
      <c r="U734" s="1">
        <v>42848</v>
      </c>
      <c r="V734" s="13">
        <f t="shared" si="100"/>
        <v>42826</v>
      </c>
      <c r="W734" s="14">
        <f t="shared" si="101"/>
        <v>42848</v>
      </c>
      <c r="X734" s="1" t="str">
        <f t="shared" si="102"/>
        <v>Sunday</v>
      </c>
      <c r="Y734" s="2">
        <v>0.45624999999999999</v>
      </c>
      <c r="Z734" s="2">
        <f t="shared" si="103"/>
        <v>0.45833333333333331</v>
      </c>
      <c r="AA734">
        <f>1</f>
        <v>1</v>
      </c>
      <c r="AB734" s="1">
        <v>42848</v>
      </c>
      <c r="AC734" s="13">
        <f t="shared" si="104"/>
        <v>42826</v>
      </c>
      <c r="AD734" s="14">
        <f t="shared" si="105"/>
        <v>42848</v>
      </c>
      <c r="AE734" s="1" t="str">
        <f t="shared" si="106"/>
        <v>Sunday</v>
      </c>
      <c r="AF734" s="2">
        <v>0.51236111111111116</v>
      </c>
      <c r="AG734" s="2">
        <f t="shared" si="107"/>
        <v>0.5</v>
      </c>
      <c r="AH734" t="s">
        <v>25</v>
      </c>
    </row>
    <row r="735" spans="1:34" x14ac:dyDescent="0.25">
      <c r="A735">
        <v>1595741</v>
      </c>
      <c r="B735" t="s">
        <v>54</v>
      </c>
      <c r="E735">
        <v>53207</v>
      </c>
      <c r="F735" t="s">
        <v>20</v>
      </c>
      <c r="G735" t="s">
        <v>55</v>
      </c>
      <c r="H735">
        <v>23</v>
      </c>
      <c r="I735" t="s">
        <v>56</v>
      </c>
      <c r="J735">
        <f>VLOOKUP(I735,Key!$A$1:$C$73,2,FALSE)</f>
        <v>43.004728999999998</v>
      </c>
      <c r="K735">
        <f>VLOOKUP(I735,Key!$A$1:$C$73,3,FALSE)</f>
        <v>-87.905463999999995</v>
      </c>
      <c r="L735" t="s">
        <v>56</v>
      </c>
      <c r="M735">
        <f>VLOOKUP(L735,Key!$A$1:$C$73,2,FALSE)</f>
        <v>43.004728999999998</v>
      </c>
      <c r="N735">
        <f>VLOOKUP(L735,Key!$A$1:$C$73,3,FALSE)</f>
        <v>-87.905463999999995</v>
      </c>
      <c r="O735">
        <v>42</v>
      </c>
      <c r="P735">
        <v>6</v>
      </c>
      <c r="Q735">
        <v>6.3</v>
      </c>
      <c r="R735">
        <v>6</v>
      </c>
      <c r="S735">
        <v>252</v>
      </c>
      <c r="T735">
        <f t="shared" si="99"/>
        <v>-1</v>
      </c>
      <c r="U735" s="1">
        <v>42848</v>
      </c>
      <c r="V735" s="13">
        <f t="shared" si="100"/>
        <v>42826</v>
      </c>
      <c r="W735" s="14">
        <f t="shared" si="101"/>
        <v>42848</v>
      </c>
      <c r="X735" s="1" t="str">
        <f t="shared" si="102"/>
        <v>Sunday</v>
      </c>
      <c r="Y735" s="2">
        <v>0.46776620370370375</v>
      </c>
      <c r="Z735" s="2">
        <f t="shared" si="103"/>
        <v>0.45833333333333331</v>
      </c>
      <c r="AA735">
        <f>1</f>
        <v>1</v>
      </c>
      <c r="AB735" s="1">
        <v>42848</v>
      </c>
      <c r="AC735" s="13">
        <f t="shared" si="104"/>
        <v>42826</v>
      </c>
      <c r="AD735" s="14">
        <f t="shared" si="105"/>
        <v>42848</v>
      </c>
      <c r="AE735" s="1" t="str">
        <f t="shared" si="106"/>
        <v>Sunday</v>
      </c>
      <c r="AF735" s="2">
        <v>0.49664351851851851</v>
      </c>
      <c r="AG735" s="2">
        <f t="shared" si="107"/>
        <v>0.5</v>
      </c>
      <c r="AH735" t="s">
        <v>25</v>
      </c>
    </row>
    <row r="736" spans="1:34" x14ac:dyDescent="0.25">
      <c r="A736">
        <v>1595784</v>
      </c>
      <c r="B736" t="s">
        <v>54</v>
      </c>
      <c r="E736">
        <v>53716</v>
      </c>
      <c r="F736" t="s">
        <v>20</v>
      </c>
      <c r="G736" t="s">
        <v>55</v>
      </c>
      <c r="H736">
        <v>11076</v>
      </c>
      <c r="I736" t="s">
        <v>78</v>
      </c>
      <c r="J736">
        <f>VLOOKUP(I736,Key!$A$1:$C$73,2,FALSE)</f>
        <v>43.048200000000001</v>
      </c>
      <c r="K736">
        <f>VLOOKUP(I736,Key!$A$1:$C$73,3,FALSE)</f>
        <v>-87.900859999999994</v>
      </c>
      <c r="L736" t="s">
        <v>62</v>
      </c>
      <c r="M736">
        <f>VLOOKUP(L736,Key!$A$1:$C$73,2,FALSE)</f>
        <v>43.052460000000004</v>
      </c>
      <c r="N736">
        <f>VLOOKUP(L736,Key!$A$1:$C$73,3,FALSE)</f>
        <v>-87.891000000000005</v>
      </c>
      <c r="O736">
        <v>85</v>
      </c>
      <c r="P736">
        <v>9</v>
      </c>
      <c r="Q736">
        <v>12.8</v>
      </c>
      <c r="R736">
        <v>12.1</v>
      </c>
      <c r="S736">
        <v>510</v>
      </c>
      <c r="T736">
        <f t="shared" si="99"/>
        <v>-1</v>
      </c>
      <c r="U736" s="1">
        <v>42848</v>
      </c>
      <c r="V736" s="13">
        <f t="shared" si="100"/>
        <v>42826</v>
      </c>
      <c r="W736" s="14">
        <f t="shared" si="101"/>
        <v>42848</v>
      </c>
      <c r="X736" s="1" t="str">
        <f t="shared" si="102"/>
        <v>Sunday</v>
      </c>
      <c r="Y736" s="2">
        <v>0.48054398148148153</v>
      </c>
      <c r="Z736" s="2">
        <f t="shared" si="103"/>
        <v>0.5</v>
      </c>
      <c r="AA736">
        <f>1</f>
        <v>1</v>
      </c>
      <c r="AB736" s="1">
        <v>42848</v>
      </c>
      <c r="AC736" s="13">
        <f t="shared" si="104"/>
        <v>42826</v>
      </c>
      <c r="AD736" s="14">
        <f t="shared" si="105"/>
        <v>42848</v>
      </c>
      <c r="AE736" s="1" t="str">
        <f t="shared" si="106"/>
        <v>Sunday</v>
      </c>
      <c r="AF736" s="2">
        <v>0.53903935185185181</v>
      </c>
      <c r="AG736" s="2">
        <f t="shared" si="107"/>
        <v>0.54166666666666663</v>
      </c>
      <c r="AH736" t="s">
        <v>23</v>
      </c>
    </row>
    <row r="737" spans="1:34" x14ac:dyDescent="0.25">
      <c r="A737">
        <v>1595791</v>
      </c>
      <c r="B737" t="s">
        <v>54</v>
      </c>
      <c r="E737">
        <v>53597</v>
      </c>
      <c r="F737" t="s">
        <v>20</v>
      </c>
      <c r="G737" t="s">
        <v>55</v>
      </c>
      <c r="H737">
        <v>11093</v>
      </c>
      <c r="I737" t="s">
        <v>83</v>
      </c>
      <c r="J737">
        <f>VLOOKUP(I737,Key!$A$1:$C$73,2,FALSE)</f>
        <v>43.026229999999998</v>
      </c>
      <c r="K737">
        <f>VLOOKUP(I737,Key!$A$1:$C$73,3,FALSE)</f>
        <v>-87.912809999999993</v>
      </c>
      <c r="L737" t="s">
        <v>83</v>
      </c>
      <c r="M737">
        <f>VLOOKUP(L737,Key!$A$1:$C$73,2,FALSE)</f>
        <v>43.026229999999998</v>
      </c>
      <c r="N737">
        <f>VLOOKUP(L737,Key!$A$1:$C$73,3,FALSE)</f>
        <v>-87.912809999999993</v>
      </c>
      <c r="O737">
        <v>48</v>
      </c>
      <c r="P737">
        <v>6</v>
      </c>
      <c r="Q737">
        <v>7.2</v>
      </c>
      <c r="R737">
        <v>6.8</v>
      </c>
      <c r="S737">
        <v>288</v>
      </c>
      <c r="T737">
        <f t="shared" si="99"/>
        <v>-1</v>
      </c>
      <c r="U737" s="1">
        <v>42848</v>
      </c>
      <c r="V737" s="13">
        <f t="shared" si="100"/>
        <v>42826</v>
      </c>
      <c r="W737" s="14">
        <f t="shared" si="101"/>
        <v>42848</v>
      </c>
      <c r="X737" s="1" t="str">
        <f t="shared" si="102"/>
        <v>Sunday</v>
      </c>
      <c r="Y737" s="2">
        <v>0.48221064814814812</v>
      </c>
      <c r="Z737" s="2">
        <f t="shared" si="103"/>
        <v>0.5</v>
      </c>
      <c r="AA737">
        <f>1</f>
        <v>1</v>
      </c>
      <c r="AB737" s="1">
        <v>42848</v>
      </c>
      <c r="AC737" s="13">
        <f t="shared" si="104"/>
        <v>42826</v>
      </c>
      <c r="AD737" s="14">
        <f t="shared" si="105"/>
        <v>42848</v>
      </c>
      <c r="AE737" s="1" t="str">
        <f t="shared" si="106"/>
        <v>Sunday</v>
      </c>
      <c r="AF737" s="2">
        <v>0.51531249999999995</v>
      </c>
      <c r="AG737" s="2">
        <f t="shared" si="107"/>
        <v>0.5</v>
      </c>
      <c r="AH737" t="s">
        <v>25</v>
      </c>
    </row>
    <row r="738" spans="1:34" x14ac:dyDescent="0.25">
      <c r="A738">
        <v>1595855</v>
      </c>
      <c r="B738" t="s">
        <v>54</v>
      </c>
      <c r="E738">
        <v>53217</v>
      </c>
      <c r="F738" t="s">
        <v>20</v>
      </c>
      <c r="G738" t="s">
        <v>55</v>
      </c>
      <c r="H738">
        <v>11145</v>
      </c>
      <c r="I738" t="s">
        <v>89</v>
      </c>
      <c r="J738">
        <f>VLOOKUP(I738,Key!$A$1:$C$73,2,FALSE)</f>
        <v>43.060155999999999</v>
      </c>
      <c r="K738">
        <f>VLOOKUP(I738,Key!$A$1:$C$73,3,FALSE)</f>
        <v>-87.881258000000003</v>
      </c>
      <c r="L738" t="s">
        <v>85</v>
      </c>
      <c r="M738">
        <f>VLOOKUP(L738,Key!$A$1:$C$73,2,FALSE)</f>
        <v>43.053040000000003</v>
      </c>
      <c r="N738">
        <f>VLOOKUP(L738,Key!$A$1:$C$73,3,FALSE)</f>
        <v>-87.897660000000002</v>
      </c>
      <c r="O738">
        <v>47</v>
      </c>
      <c r="P738">
        <v>6</v>
      </c>
      <c r="Q738">
        <v>7.1</v>
      </c>
      <c r="R738">
        <v>6.7</v>
      </c>
      <c r="S738">
        <v>282</v>
      </c>
      <c r="T738">
        <f t="shared" si="99"/>
        <v>-1</v>
      </c>
      <c r="U738" s="1">
        <v>42848</v>
      </c>
      <c r="V738" s="13">
        <f t="shared" si="100"/>
        <v>42826</v>
      </c>
      <c r="W738" s="14">
        <f t="shared" si="101"/>
        <v>42848</v>
      </c>
      <c r="X738" s="1" t="str">
        <f t="shared" si="102"/>
        <v>Sunday</v>
      </c>
      <c r="Y738" s="2">
        <v>0.4997800925925926</v>
      </c>
      <c r="Z738" s="2">
        <f t="shared" si="103"/>
        <v>0.5</v>
      </c>
      <c r="AA738">
        <f>1</f>
        <v>1</v>
      </c>
      <c r="AB738" s="1">
        <v>42848</v>
      </c>
      <c r="AC738" s="13">
        <f t="shared" si="104"/>
        <v>42826</v>
      </c>
      <c r="AD738" s="14">
        <f t="shared" si="105"/>
        <v>42848</v>
      </c>
      <c r="AE738" s="1" t="str">
        <f t="shared" si="106"/>
        <v>Sunday</v>
      </c>
      <c r="AF738" s="2">
        <v>0.53247685185185178</v>
      </c>
      <c r="AG738" s="2">
        <f t="shared" si="107"/>
        <v>0.54166666666666663</v>
      </c>
      <c r="AH738" t="s">
        <v>23</v>
      </c>
    </row>
    <row r="739" spans="1:34" x14ac:dyDescent="0.25">
      <c r="A739">
        <v>1595908</v>
      </c>
      <c r="B739" t="s">
        <v>54</v>
      </c>
      <c r="E739">
        <v>53211</v>
      </c>
      <c r="F739" t="s">
        <v>20</v>
      </c>
      <c r="G739" t="s">
        <v>55</v>
      </c>
      <c r="H739">
        <v>135</v>
      </c>
      <c r="I739" t="s">
        <v>21</v>
      </c>
      <c r="J739">
        <f>VLOOKUP(I739,Key!$A$1:$C$73,2,FALSE)</f>
        <v>43.074890000000003</v>
      </c>
      <c r="K739">
        <f>VLOOKUP(I739,Key!$A$1:$C$73,3,FALSE)</f>
        <v>-87.882810000000006</v>
      </c>
      <c r="L739" t="s">
        <v>21</v>
      </c>
      <c r="M739">
        <f>VLOOKUP(L739,Key!$A$1:$C$73,2,FALSE)</f>
        <v>43.074890000000003</v>
      </c>
      <c r="N739">
        <f>VLOOKUP(L739,Key!$A$1:$C$73,3,FALSE)</f>
        <v>-87.882810000000006</v>
      </c>
      <c r="O739">
        <v>91</v>
      </c>
      <c r="P739">
        <v>9</v>
      </c>
      <c r="Q739">
        <v>13.7</v>
      </c>
      <c r="R739">
        <v>13</v>
      </c>
      <c r="S739">
        <v>546</v>
      </c>
      <c r="T739">
        <f t="shared" si="99"/>
        <v>-1</v>
      </c>
      <c r="U739" s="1">
        <v>42848</v>
      </c>
      <c r="V739" s="13">
        <f t="shared" si="100"/>
        <v>42826</v>
      </c>
      <c r="W739" s="14">
        <f t="shared" si="101"/>
        <v>42848</v>
      </c>
      <c r="X739" s="1" t="str">
        <f t="shared" si="102"/>
        <v>Sunday</v>
      </c>
      <c r="Y739" s="2">
        <v>0.5135763888888889</v>
      </c>
      <c r="Z739" s="2">
        <f t="shared" si="103"/>
        <v>0.5</v>
      </c>
      <c r="AA739">
        <f>1</f>
        <v>1</v>
      </c>
      <c r="AB739" s="1">
        <v>42848</v>
      </c>
      <c r="AC739" s="13">
        <f t="shared" si="104"/>
        <v>42826</v>
      </c>
      <c r="AD739" s="14">
        <f t="shared" si="105"/>
        <v>42848</v>
      </c>
      <c r="AE739" s="1" t="str">
        <f t="shared" si="106"/>
        <v>Sunday</v>
      </c>
      <c r="AF739" s="2">
        <v>0.57642361111111107</v>
      </c>
      <c r="AG739" s="2">
        <f t="shared" si="107"/>
        <v>0.58333333333333326</v>
      </c>
      <c r="AH739" t="s">
        <v>25</v>
      </c>
    </row>
    <row r="740" spans="1:34" x14ac:dyDescent="0.25">
      <c r="A740">
        <v>1595919</v>
      </c>
      <c r="B740" t="s">
        <v>54</v>
      </c>
      <c r="E740">
        <v>60010</v>
      </c>
      <c r="F740" t="s">
        <v>20</v>
      </c>
      <c r="G740" t="s">
        <v>55</v>
      </c>
      <c r="H740">
        <v>91</v>
      </c>
      <c r="I740" t="s">
        <v>79</v>
      </c>
      <c r="J740">
        <f>VLOOKUP(I740,Key!$A$1:$C$73,2,FALSE)</f>
        <v>43.04804</v>
      </c>
      <c r="K740">
        <f>VLOOKUP(I740,Key!$A$1:$C$73,3,FALSE)</f>
        <v>-87.896720000000002</v>
      </c>
      <c r="L740" t="s">
        <v>79</v>
      </c>
      <c r="M740">
        <f>VLOOKUP(L740,Key!$A$1:$C$73,2,FALSE)</f>
        <v>43.04804</v>
      </c>
      <c r="N740">
        <f>VLOOKUP(L740,Key!$A$1:$C$73,3,FALSE)</f>
        <v>-87.896720000000002</v>
      </c>
      <c r="O740">
        <v>108</v>
      </c>
      <c r="P740">
        <v>12</v>
      </c>
      <c r="Q740">
        <v>16.2</v>
      </c>
      <c r="R740">
        <v>15.4</v>
      </c>
      <c r="S740">
        <v>648</v>
      </c>
      <c r="T740">
        <f t="shared" si="99"/>
        <v>-1</v>
      </c>
      <c r="U740" s="1">
        <v>42848</v>
      </c>
      <c r="V740" s="13">
        <f t="shared" si="100"/>
        <v>42826</v>
      </c>
      <c r="W740" s="14">
        <f t="shared" si="101"/>
        <v>42848</v>
      </c>
      <c r="X740" s="1" t="str">
        <f t="shared" si="102"/>
        <v>Sunday</v>
      </c>
      <c r="Y740" s="2">
        <v>0.51480324074074069</v>
      </c>
      <c r="Z740" s="2">
        <f t="shared" si="103"/>
        <v>0.5</v>
      </c>
      <c r="AA740">
        <f>1</f>
        <v>1</v>
      </c>
      <c r="AB740" s="1">
        <v>42848</v>
      </c>
      <c r="AC740" s="13">
        <f t="shared" si="104"/>
        <v>42826</v>
      </c>
      <c r="AD740" s="14">
        <f t="shared" si="105"/>
        <v>42848</v>
      </c>
      <c r="AE740" s="1" t="str">
        <f t="shared" si="106"/>
        <v>Sunday</v>
      </c>
      <c r="AF740" s="2">
        <v>0.58993055555555551</v>
      </c>
      <c r="AG740" s="2">
        <f t="shared" si="107"/>
        <v>0.58333333333333326</v>
      </c>
      <c r="AH740" t="s">
        <v>25</v>
      </c>
    </row>
    <row r="741" spans="1:34" x14ac:dyDescent="0.25">
      <c r="A741">
        <v>1595911</v>
      </c>
      <c r="B741" t="s">
        <v>54</v>
      </c>
      <c r="E741">
        <v>60320</v>
      </c>
      <c r="F741" t="s">
        <v>20</v>
      </c>
      <c r="G741" t="s">
        <v>55</v>
      </c>
      <c r="H741">
        <v>5449</v>
      </c>
      <c r="I741" t="s">
        <v>79</v>
      </c>
      <c r="J741">
        <f>VLOOKUP(I741,Key!$A$1:$C$73,2,FALSE)</f>
        <v>43.04804</v>
      </c>
      <c r="K741">
        <f>VLOOKUP(I741,Key!$A$1:$C$73,3,FALSE)</f>
        <v>-87.896720000000002</v>
      </c>
      <c r="L741" t="s">
        <v>79</v>
      </c>
      <c r="M741">
        <f>VLOOKUP(L741,Key!$A$1:$C$73,2,FALSE)</f>
        <v>43.04804</v>
      </c>
      <c r="N741">
        <f>VLOOKUP(L741,Key!$A$1:$C$73,3,FALSE)</f>
        <v>-87.896720000000002</v>
      </c>
      <c r="O741">
        <v>113</v>
      </c>
      <c r="P741">
        <v>12</v>
      </c>
      <c r="Q741">
        <v>17</v>
      </c>
      <c r="R741">
        <v>16.100000000000001</v>
      </c>
      <c r="S741">
        <v>678</v>
      </c>
      <c r="T741">
        <f t="shared" si="99"/>
        <v>-1</v>
      </c>
      <c r="U741" s="1">
        <v>42848</v>
      </c>
      <c r="V741" s="13">
        <f t="shared" si="100"/>
        <v>42826</v>
      </c>
      <c r="W741" s="14">
        <f t="shared" si="101"/>
        <v>42848</v>
      </c>
      <c r="X741" s="1" t="str">
        <f t="shared" si="102"/>
        <v>Sunday</v>
      </c>
      <c r="Y741" s="2">
        <v>0.5154050925925926</v>
      </c>
      <c r="Z741" s="2">
        <f t="shared" si="103"/>
        <v>0.5</v>
      </c>
      <c r="AA741">
        <f>1</f>
        <v>1</v>
      </c>
      <c r="AB741" s="1">
        <v>42848</v>
      </c>
      <c r="AC741" s="13">
        <f t="shared" si="104"/>
        <v>42826</v>
      </c>
      <c r="AD741" s="14">
        <f t="shared" si="105"/>
        <v>42848</v>
      </c>
      <c r="AE741" s="1" t="str">
        <f t="shared" si="106"/>
        <v>Sunday</v>
      </c>
      <c r="AF741" s="2">
        <v>0.59406250000000005</v>
      </c>
      <c r="AG741" s="2">
        <f t="shared" si="107"/>
        <v>0.58333333333333326</v>
      </c>
      <c r="AH741" t="s">
        <v>25</v>
      </c>
    </row>
    <row r="742" spans="1:34" x14ac:dyDescent="0.25">
      <c r="A742">
        <v>1357249</v>
      </c>
      <c r="B742" t="s">
        <v>54</v>
      </c>
      <c r="E742">
        <v>60044</v>
      </c>
      <c r="F742" t="s">
        <v>20</v>
      </c>
      <c r="G742" t="s">
        <v>55</v>
      </c>
      <c r="H742">
        <v>22</v>
      </c>
      <c r="I742" t="s">
        <v>84</v>
      </c>
      <c r="J742">
        <f>VLOOKUP(I742,Key!$A$1:$C$73,2,FALSE)</f>
        <v>43.040154000000001</v>
      </c>
      <c r="K742">
        <f>VLOOKUP(I742,Key!$A$1:$C$73,3,FALSE)</f>
        <v>-87.932113000000001</v>
      </c>
      <c r="L742" t="s">
        <v>36</v>
      </c>
      <c r="M742">
        <f>VLOOKUP(L742,Key!$A$1:$C$73,2,FALSE)</f>
        <v>43.03519</v>
      </c>
      <c r="N742">
        <f>VLOOKUP(L742,Key!$A$1:$C$73,3,FALSE)</f>
        <v>-87.907390000000007</v>
      </c>
      <c r="O742">
        <v>18</v>
      </c>
      <c r="P742">
        <v>3</v>
      </c>
      <c r="Q742">
        <v>2.7</v>
      </c>
      <c r="R742">
        <v>2.6</v>
      </c>
      <c r="S742">
        <v>108</v>
      </c>
      <c r="T742">
        <f t="shared" si="99"/>
        <v>-1</v>
      </c>
      <c r="U742" s="1">
        <v>42848</v>
      </c>
      <c r="V742" s="13">
        <f t="shared" si="100"/>
        <v>42826</v>
      </c>
      <c r="W742" s="14">
        <f t="shared" si="101"/>
        <v>42848</v>
      </c>
      <c r="X742" s="1" t="str">
        <f t="shared" si="102"/>
        <v>Sunday</v>
      </c>
      <c r="Y742" s="2">
        <v>0.51626157407407403</v>
      </c>
      <c r="Z742" s="2">
        <f t="shared" si="103"/>
        <v>0.5</v>
      </c>
      <c r="AA742">
        <f>1</f>
        <v>1</v>
      </c>
      <c r="AB742" s="1">
        <v>42848</v>
      </c>
      <c r="AC742" s="13">
        <f t="shared" si="104"/>
        <v>42826</v>
      </c>
      <c r="AD742" s="14">
        <f t="shared" si="105"/>
        <v>42848</v>
      </c>
      <c r="AE742" s="1" t="str">
        <f t="shared" si="106"/>
        <v>Sunday</v>
      </c>
      <c r="AF742" s="2">
        <v>0.5285185185185185</v>
      </c>
      <c r="AG742" s="2">
        <f t="shared" si="107"/>
        <v>0.54166666666666663</v>
      </c>
      <c r="AH742" t="s">
        <v>23</v>
      </c>
    </row>
    <row r="743" spans="1:34" x14ac:dyDescent="0.25">
      <c r="A743">
        <v>1595945</v>
      </c>
      <c r="B743" t="s">
        <v>54</v>
      </c>
      <c r="E743">
        <v>54915</v>
      </c>
      <c r="F743" t="s">
        <v>20</v>
      </c>
      <c r="G743" t="s">
        <v>55</v>
      </c>
      <c r="H743">
        <v>11122</v>
      </c>
      <c r="I743" t="s">
        <v>84</v>
      </c>
      <c r="J743">
        <f>VLOOKUP(I743,Key!$A$1:$C$73,2,FALSE)</f>
        <v>43.040154000000001</v>
      </c>
      <c r="K743">
        <f>VLOOKUP(I743,Key!$A$1:$C$73,3,FALSE)</f>
        <v>-87.932113000000001</v>
      </c>
      <c r="L743" t="s">
        <v>36</v>
      </c>
      <c r="M743">
        <f>VLOOKUP(L743,Key!$A$1:$C$73,2,FALSE)</f>
        <v>43.03519</v>
      </c>
      <c r="N743">
        <f>VLOOKUP(L743,Key!$A$1:$C$73,3,FALSE)</f>
        <v>-87.907390000000007</v>
      </c>
      <c r="O743">
        <v>17</v>
      </c>
      <c r="P743">
        <v>3</v>
      </c>
      <c r="Q743">
        <v>2.6</v>
      </c>
      <c r="R743">
        <v>2.4</v>
      </c>
      <c r="S743">
        <v>102</v>
      </c>
      <c r="T743">
        <f t="shared" si="99"/>
        <v>-1</v>
      </c>
      <c r="U743" s="1">
        <v>42848</v>
      </c>
      <c r="V743" s="13">
        <f t="shared" si="100"/>
        <v>42826</v>
      </c>
      <c r="W743" s="14">
        <f t="shared" si="101"/>
        <v>42848</v>
      </c>
      <c r="X743" s="1" t="str">
        <f t="shared" si="102"/>
        <v>Sunday</v>
      </c>
      <c r="Y743" s="2">
        <v>0.51696759259259262</v>
      </c>
      <c r="Z743" s="2">
        <f t="shared" si="103"/>
        <v>0.5</v>
      </c>
      <c r="AA743">
        <f>1</f>
        <v>1</v>
      </c>
      <c r="AB743" s="1">
        <v>42848</v>
      </c>
      <c r="AC743" s="13">
        <f t="shared" si="104"/>
        <v>42826</v>
      </c>
      <c r="AD743" s="14">
        <f t="shared" si="105"/>
        <v>42848</v>
      </c>
      <c r="AE743" s="1" t="str">
        <f t="shared" si="106"/>
        <v>Sunday</v>
      </c>
      <c r="AF743" s="2">
        <v>0.52863425925925933</v>
      </c>
      <c r="AG743" s="2">
        <f t="shared" si="107"/>
        <v>0.54166666666666663</v>
      </c>
      <c r="AH743" t="s">
        <v>23</v>
      </c>
    </row>
    <row r="744" spans="1:34" x14ac:dyDescent="0.25">
      <c r="A744">
        <v>1595973</v>
      </c>
      <c r="B744" t="s">
        <v>54</v>
      </c>
      <c r="E744">
        <v>53203</v>
      </c>
      <c r="F744" t="s">
        <v>20</v>
      </c>
      <c r="G744" t="s">
        <v>55</v>
      </c>
      <c r="H744">
        <v>112</v>
      </c>
      <c r="I744" t="s">
        <v>52</v>
      </c>
      <c r="J744">
        <f>VLOOKUP(I744,Key!$A$1:$C$73,2,FALSE)</f>
        <v>43.042490000000001</v>
      </c>
      <c r="K744">
        <f>VLOOKUP(I744,Key!$A$1:$C$73,3,FALSE)</f>
        <v>-87.909959999999998</v>
      </c>
      <c r="L744" t="s">
        <v>52</v>
      </c>
      <c r="M744">
        <f>VLOOKUP(L744,Key!$A$1:$C$73,2,FALSE)</f>
        <v>43.042490000000001</v>
      </c>
      <c r="N744">
        <f>VLOOKUP(L744,Key!$A$1:$C$73,3,FALSE)</f>
        <v>-87.909959999999998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f t="shared" si="99"/>
        <v>-1</v>
      </c>
      <c r="U744" s="1">
        <v>42848</v>
      </c>
      <c r="V744" s="13">
        <f t="shared" si="100"/>
        <v>42826</v>
      </c>
      <c r="W744" s="14">
        <f t="shared" si="101"/>
        <v>42848</v>
      </c>
      <c r="X744" s="1" t="str">
        <f t="shared" si="102"/>
        <v>Sunday</v>
      </c>
      <c r="Y744" s="2">
        <v>0.52240740740740743</v>
      </c>
      <c r="Z744" s="2">
        <f t="shared" si="103"/>
        <v>0.54166666666666663</v>
      </c>
      <c r="AA744">
        <f>1</f>
        <v>1</v>
      </c>
      <c r="AB744" s="1">
        <v>42848</v>
      </c>
      <c r="AC744" s="13">
        <f t="shared" si="104"/>
        <v>42826</v>
      </c>
      <c r="AD744" s="14">
        <f t="shared" si="105"/>
        <v>42848</v>
      </c>
      <c r="AE744" s="1" t="str">
        <f t="shared" si="106"/>
        <v>Sunday</v>
      </c>
      <c r="AF744" s="2">
        <v>0.52270833333333333</v>
      </c>
      <c r="AG744" s="2">
        <f t="shared" si="107"/>
        <v>0.54166666666666663</v>
      </c>
      <c r="AH744" t="s">
        <v>25</v>
      </c>
    </row>
    <row r="745" spans="1:34" x14ac:dyDescent="0.25">
      <c r="A745">
        <v>1595973</v>
      </c>
      <c r="B745" t="s">
        <v>54</v>
      </c>
      <c r="E745">
        <v>53203</v>
      </c>
      <c r="F745" t="s">
        <v>20</v>
      </c>
      <c r="G745" t="s">
        <v>55</v>
      </c>
      <c r="H745">
        <v>116</v>
      </c>
      <c r="I745" t="s">
        <v>52</v>
      </c>
      <c r="J745">
        <f>VLOOKUP(I745,Key!$A$1:$C$73,2,FALSE)</f>
        <v>43.042490000000001</v>
      </c>
      <c r="K745">
        <f>VLOOKUP(I745,Key!$A$1:$C$73,3,FALSE)</f>
        <v>-87.909959999999998</v>
      </c>
      <c r="L745" t="s">
        <v>57</v>
      </c>
      <c r="M745">
        <f>VLOOKUP(L745,Key!$A$1:$C$73,2,FALSE)</f>
        <v>43.03913</v>
      </c>
      <c r="N745">
        <f>VLOOKUP(L745,Key!$A$1:$C$73,3,FALSE)</f>
        <v>-87.916150000000002</v>
      </c>
      <c r="O745">
        <v>5</v>
      </c>
      <c r="P745">
        <v>3</v>
      </c>
      <c r="Q745">
        <v>0.8</v>
      </c>
      <c r="R745">
        <v>0.7</v>
      </c>
      <c r="S745">
        <v>30</v>
      </c>
      <c r="T745">
        <f t="shared" si="99"/>
        <v>-1</v>
      </c>
      <c r="U745" s="1">
        <v>42848</v>
      </c>
      <c r="V745" s="13">
        <f t="shared" si="100"/>
        <v>42826</v>
      </c>
      <c r="W745" s="14">
        <f t="shared" si="101"/>
        <v>42848</v>
      </c>
      <c r="X745" s="1" t="str">
        <f t="shared" si="102"/>
        <v>Sunday</v>
      </c>
      <c r="Y745" s="2">
        <v>0.52322916666666663</v>
      </c>
      <c r="Z745" s="2">
        <f t="shared" si="103"/>
        <v>0.54166666666666663</v>
      </c>
      <c r="AA745">
        <f>1</f>
        <v>1</v>
      </c>
      <c r="AB745" s="1">
        <v>42848</v>
      </c>
      <c r="AC745" s="13">
        <f t="shared" si="104"/>
        <v>42826</v>
      </c>
      <c r="AD745" s="14">
        <f t="shared" si="105"/>
        <v>42848</v>
      </c>
      <c r="AE745" s="1" t="str">
        <f t="shared" si="106"/>
        <v>Sunday</v>
      </c>
      <c r="AF745" s="2">
        <v>0.52665509259259258</v>
      </c>
      <c r="AG745" s="2">
        <f t="shared" si="107"/>
        <v>0.54166666666666663</v>
      </c>
      <c r="AH745" t="s">
        <v>23</v>
      </c>
    </row>
    <row r="746" spans="1:34" x14ac:dyDescent="0.25">
      <c r="A746">
        <v>1595990</v>
      </c>
      <c r="B746" t="s">
        <v>54</v>
      </c>
      <c r="E746">
        <v>53212</v>
      </c>
      <c r="F746" t="s">
        <v>20</v>
      </c>
      <c r="G746" t="s">
        <v>55</v>
      </c>
      <c r="H746">
        <v>224</v>
      </c>
      <c r="I746" t="s">
        <v>81</v>
      </c>
      <c r="J746">
        <f>VLOOKUP(I746,Key!$A$1:$C$73,2,FALSE)</f>
        <v>43.058010000000003</v>
      </c>
      <c r="K746">
        <f>VLOOKUP(I746,Key!$A$1:$C$73,3,FALSE)</f>
        <v>-87.877300000000005</v>
      </c>
      <c r="L746" t="s">
        <v>81</v>
      </c>
      <c r="M746">
        <f>VLOOKUP(L746,Key!$A$1:$C$73,2,FALSE)</f>
        <v>43.058010000000003</v>
      </c>
      <c r="N746">
        <f>VLOOKUP(L746,Key!$A$1:$C$73,3,FALSE)</f>
        <v>-87.877300000000005</v>
      </c>
      <c r="O746">
        <v>35</v>
      </c>
      <c r="P746">
        <v>6</v>
      </c>
      <c r="Q746">
        <v>5.3</v>
      </c>
      <c r="R746">
        <v>5</v>
      </c>
      <c r="S746">
        <v>210</v>
      </c>
      <c r="T746">
        <f t="shared" si="99"/>
        <v>-1</v>
      </c>
      <c r="U746" s="1">
        <v>42848</v>
      </c>
      <c r="V746" s="13">
        <f t="shared" si="100"/>
        <v>42826</v>
      </c>
      <c r="W746" s="14">
        <f t="shared" si="101"/>
        <v>42848</v>
      </c>
      <c r="X746" s="1" t="str">
        <f t="shared" si="102"/>
        <v>Sunday</v>
      </c>
      <c r="Y746" s="2">
        <v>0.52652777777777782</v>
      </c>
      <c r="Z746" s="2">
        <f t="shared" si="103"/>
        <v>0.54166666666666663</v>
      </c>
      <c r="AA746">
        <f>1</f>
        <v>1</v>
      </c>
      <c r="AB746" s="1">
        <v>42848</v>
      </c>
      <c r="AC746" s="13">
        <f t="shared" si="104"/>
        <v>42826</v>
      </c>
      <c r="AD746" s="14">
        <f t="shared" si="105"/>
        <v>42848</v>
      </c>
      <c r="AE746" s="1" t="str">
        <f t="shared" si="106"/>
        <v>Sunday</v>
      </c>
      <c r="AF746" s="2">
        <v>0.55085648148148147</v>
      </c>
      <c r="AG746" s="2">
        <f t="shared" si="107"/>
        <v>0.54166666666666663</v>
      </c>
      <c r="AH746" t="s">
        <v>25</v>
      </c>
    </row>
    <row r="747" spans="1:34" x14ac:dyDescent="0.25">
      <c r="A747">
        <v>1596023</v>
      </c>
      <c r="B747" t="s">
        <v>54</v>
      </c>
      <c r="E747">
        <v>53227</v>
      </c>
      <c r="F747" t="s">
        <v>20</v>
      </c>
      <c r="G747" t="s">
        <v>55</v>
      </c>
      <c r="H747">
        <v>5535</v>
      </c>
      <c r="I747" t="s">
        <v>91</v>
      </c>
      <c r="J747">
        <f>VLOOKUP(I747,Key!$A$1:$C$73,2,FALSE)</f>
        <v>43.048609999999996</v>
      </c>
      <c r="K747">
        <f>VLOOKUP(I747,Key!$A$1:$C$73,3,FALSE)</f>
        <v>-88.008480000000006</v>
      </c>
      <c r="L747" t="s">
        <v>91</v>
      </c>
      <c r="M747">
        <f>VLOOKUP(L747,Key!$A$1:$C$73,2,FALSE)</f>
        <v>43.048609999999996</v>
      </c>
      <c r="N747">
        <f>VLOOKUP(L747,Key!$A$1:$C$73,3,FALSE)</f>
        <v>-88.008480000000006</v>
      </c>
      <c r="O747">
        <v>36</v>
      </c>
      <c r="P747">
        <v>6</v>
      </c>
      <c r="Q747">
        <v>5.4</v>
      </c>
      <c r="R747">
        <v>5.0999999999999996</v>
      </c>
      <c r="S747">
        <v>216</v>
      </c>
      <c r="T747">
        <f t="shared" si="99"/>
        <v>-1</v>
      </c>
      <c r="U747" s="1">
        <v>42848</v>
      </c>
      <c r="V747" s="13">
        <f t="shared" si="100"/>
        <v>42826</v>
      </c>
      <c r="W747" s="14">
        <f t="shared" si="101"/>
        <v>42848</v>
      </c>
      <c r="X747" s="1" t="str">
        <f t="shared" si="102"/>
        <v>Sunday</v>
      </c>
      <c r="Y747" s="2">
        <v>0.53113425925925928</v>
      </c>
      <c r="Z747" s="2">
        <f t="shared" si="103"/>
        <v>0.54166666666666663</v>
      </c>
      <c r="AA747">
        <f>1</f>
        <v>1</v>
      </c>
      <c r="AB747" s="1">
        <v>42848</v>
      </c>
      <c r="AC747" s="13">
        <f t="shared" si="104"/>
        <v>42826</v>
      </c>
      <c r="AD747" s="14">
        <f t="shared" si="105"/>
        <v>42848</v>
      </c>
      <c r="AE747" s="1" t="str">
        <f t="shared" si="106"/>
        <v>Sunday</v>
      </c>
      <c r="AF747" s="2">
        <v>0.55608796296296303</v>
      </c>
      <c r="AG747" s="2">
        <f t="shared" si="107"/>
        <v>0.54166666666666663</v>
      </c>
      <c r="AH747" t="s">
        <v>25</v>
      </c>
    </row>
    <row r="748" spans="1:34" x14ac:dyDescent="0.25">
      <c r="A748">
        <v>1596056</v>
      </c>
      <c r="B748" t="s">
        <v>54</v>
      </c>
      <c r="E748">
        <v>53222</v>
      </c>
      <c r="F748" t="s">
        <v>20</v>
      </c>
      <c r="G748" t="s">
        <v>55</v>
      </c>
      <c r="H748">
        <v>132</v>
      </c>
      <c r="I748" t="s">
        <v>86</v>
      </c>
      <c r="J748">
        <f>VLOOKUP(I748,Key!$A$1:$C$73,2,FALSE)</f>
        <v>43.052549999999997</v>
      </c>
      <c r="K748">
        <f>VLOOKUP(I748,Key!$A$1:$C$73,3,FALSE)</f>
        <v>-87.909329999999997</v>
      </c>
      <c r="L748" t="s">
        <v>86</v>
      </c>
      <c r="M748">
        <f>VLOOKUP(L748,Key!$A$1:$C$73,2,FALSE)</f>
        <v>43.052549999999997</v>
      </c>
      <c r="N748">
        <f>VLOOKUP(L748,Key!$A$1:$C$73,3,FALSE)</f>
        <v>-87.909329999999997</v>
      </c>
      <c r="O748">
        <v>95</v>
      </c>
      <c r="P748">
        <v>12</v>
      </c>
      <c r="Q748">
        <v>14.3</v>
      </c>
      <c r="R748">
        <v>13.5</v>
      </c>
      <c r="S748">
        <v>570</v>
      </c>
      <c r="T748">
        <f t="shared" si="99"/>
        <v>-1</v>
      </c>
      <c r="U748" s="1">
        <v>42848</v>
      </c>
      <c r="V748" s="13">
        <f t="shared" si="100"/>
        <v>42826</v>
      </c>
      <c r="W748" s="14">
        <f t="shared" si="101"/>
        <v>42848</v>
      </c>
      <c r="X748" s="1" t="str">
        <f t="shared" si="102"/>
        <v>Sunday</v>
      </c>
      <c r="Y748" s="2">
        <v>0.53745370370370371</v>
      </c>
      <c r="Z748" s="2">
        <f t="shared" si="103"/>
        <v>0.54166666666666663</v>
      </c>
      <c r="AA748">
        <f>1</f>
        <v>1</v>
      </c>
      <c r="AB748" s="1">
        <v>42848</v>
      </c>
      <c r="AC748" s="13">
        <f t="shared" si="104"/>
        <v>42826</v>
      </c>
      <c r="AD748" s="14">
        <f t="shared" si="105"/>
        <v>42848</v>
      </c>
      <c r="AE748" s="1" t="str">
        <f t="shared" si="106"/>
        <v>Sunday</v>
      </c>
      <c r="AF748" s="2">
        <v>0.60333333333333339</v>
      </c>
      <c r="AG748" s="2">
        <f t="shared" si="107"/>
        <v>0.58333333333333326</v>
      </c>
      <c r="AH748" t="s">
        <v>25</v>
      </c>
    </row>
    <row r="749" spans="1:34" x14ac:dyDescent="0.25">
      <c r="A749">
        <v>1277402</v>
      </c>
      <c r="B749" t="s">
        <v>54</v>
      </c>
      <c r="E749">
        <v>53204</v>
      </c>
      <c r="F749" t="s">
        <v>20</v>
      </c>
      <c r="G749" t="s">
        <v>55</v>
      </c>
      <c r="H749">
        <v>5459</v>
      </c>
      <c r="I749" t="s">
        <v>83</v>
      </c>
      <c r="J749">
        <f>VLOOKUP(I749,Key!$A$1:$C$73,2,FALSE)</f>
        <v>43.026229999999998</v>
      </c>
      <c r="K749">
        <f>VLOOKUP(I749,Key!$A$1:$C$73,3,FALSE)</f>
        <v>-87.912809999999993</v>
      </c>
      <c r="L749" t="s">
        <v>76</v>
      </c>
      <c r="M749">
        <f>VLOOKUP(L749,Key!$A$1:$C$73,2,FALSE)</f>
        <v>43.02948</v>
      </c>
      <c r="N749">
        <f>VLOOKUP(L749,Key!$A$1:$C$73,3,FALSE)</f>
        <v>-87.912819999999996</v>
      </c>
      <c r="O749">
        <v>52</v>
      </c>
      <c r="P749">
        <v>6</v>
      </c>
      <c r="Q749">
        <v>7.8</v>
      </c>
      <c r="R749">
        <v>7.4</v>
      </c>
      <c r="S749">
        <v>312</v>
      </c>
      <c r="T749">
        <f t="shared" si="99"/>
        <v>-1</v>
      </c>
      <c r="U749" s="1">
        <v>42848</v>
      </c>
      <c r="V749" s="13">
        <f t="shared" si="100"/>
        <v>42826</v>
      </c>
      <c r="W749" s="14">
        <f t="shared" si="101"/>
        <v>42848</v>
      </c>
      <c r="X749" s="1" t="str">
        <f t="shared" si="102"/>
        <v>Sunday</v>
      </c>
      <c r="Y749" s="2">
        <v>0.54363425925925923</v>
      </c>
      <c r="Z749" s="2">
        <f t="shared" si="103"/>
        <v>0.54166666666666663</v>
      </c>
      <c r="AA749">
        <f>1</f>
        <v>1</v>
      </c>
      <c r="AB749" s="1">
        <v>42848</v>
      </c>
      <c r="AC749" s="13">
        <f t="shared" si="104"/>
        <v>42826</v>
      </c>
      <c r="AD749" s="14">
        <f t="shared" si="105"/>
        <v>42848</v>
      </c>
      <c r="AE749" s="1" t="str">
        <f t="shared" si="106"/>
        <v>Sunday</v>
      </c>
      <c r="AF749" s="2">
        <v>0.57980324074074074</v>
      </c>
      <c r="AG749" s="2">
        <f t="shared" si="107"/>
        <v>0.58333333333333326</v>
      </c>
      <c r="AH749" t="s">
        <v>23</v>
      </c>
    </row>
    <row r="750" spans="1:34" x14ac:dyDescent="0.25">
      <c r="A750">
        <v>1596107</v>
      </c>
      <c r="B750" t="s">
        <v>54</v>
      </c>
      <c r="E750">
        <v>53129</v>
      </c>
      <c r="F750" t="s">
        <v>20</v>
      </c>
      <c r="G750" t="s">
        <v>55</v>
      </c>
      <c r="H750">
        <v>5553</v>
      </c>
      <c r="I750" t="s">
        <v>76</v>
      </c>
      <c r="J750">
        <f>VLOOKUP(I750,Key!$A$1:$C$73,2,FALSE)</f>
        <v>43.02948</v>
      </c>
      <c r="K750">
        <f>VLOOKUP(I750,Key!$A$1:$C$73,3,FALSE)</f>
        <v>-87.912819999999996</v>
      </c>
      <c r="L750" t="s">
        <v>76</v>
      </c>
      <c r="M750">
        <f>VLOOKUP(L750,Key!$A$1:$C$73,2,FALSE)</f>
        <v>43.02948</v>
      </c>
      <c r="N750">
        <f>VLOOKUP(L750,Key!$A$1:$C$73,3,FALSE)</f>
        <v>-87.912819999999996</v>
      </c>
      <c r="O750">
        <v>14</v>
      </c>
      <c r="P750">
        <v>3</v>
      </c>
      <c r="Q750">
        <v>2.1</v>
      </c>
      <c r="R750">
        <v>2</v>
      </c>
      <c r="S750">
        <v>84</v>
      </c>
      <c r="T750">
        <f t="shared" si="99"/>
        <v>-1</v>
      </c>
      <c r="U750" s="1">
        <v>42848</v>
      </c>
      <c r="V750" s="13">
        <f t="shared" si="100"/>
        <v>42826</v>
      </c>
      <c r="W750" s="14">
        <f t="shared" si="101"/>
        <v>42848</v>
      </c>
      <c r="X750" s="1" t="str">
        <f t="shared" si="102"/>
        <v>Sunday</v>
      </c>
      <c r="Y750" s="2">
        <v>0.5484606481481481</v>
      </c>
      <c r="Z750" s="2">
        <f t="shared" si="103"/>
        <v>0.54166666666666663</v>
      </c>
      <c r="AA750">
        <f>1</f>
        <v>1</v>
      </c>
      <c r="AB750" s="1">
        <v>42848</v>
      </c>
      <c r="AC750" s="13">
        <f t="shared" si="104"/>
        <v>42826</v>
      </c>
      <c r="AD750" s="14">
        <f t="shared" si="105"/>
        <v>42848</v>
      </c>
      <c r="AE750" s="1" t="str">
        <f t="shared" si="106"/>
        <v>Sunday</v>
      </c>
      <c r="AF750" s="2">
        <v>0.55770833333333336</v>
      </c>
      <c r="AG750" s="2">
        <f t="shared" si="107"/>
        <v>0.54166666666666663</v>
      </c>
      <c r="AH750" t="s">
        <v>25</v>
      </c>
    </row>
    <row r="751" spans="1:34" x14ac:dyDescent="0.25">
      <c r="A751">
        <v>1517753</v>
      </c>
      <c r="B751" t="s">
        <v>54</v>
      </c>
      <c r="E751">
        <v>48423</v>
      </c>
      <c r="F751" t="s">
        <v>20</v>
      </c>
      <c r="G751" t="s">
        <v>55</v>
      </c>
      <c r="H751">
        <v>15</v>
      </c>
      <c r="I751" t="s">
        <v>22</v>
      </c>
      <c r="J751">
        <f>VLOOKUP(I751,Key!$A$1:$C$73,2,FALSE)</f>
        <v>43.058619999999998</v>
      </c>
      <c r="K751">
        <f>VLOOKUP(I751,Key!$A$1:$C$73,3,FALSE)</f>
        <v>-87.885319999999993</v>
      </c>
      <c r="L751" t="s">
        <v>22</v>
      </c>
      <c r="M751">
        <f>VLOOKUP(L751,Key!$A$1:$C$73,2,FALSE)</f>
        <v>43.058619999999998</v>
      </c>
      <c r="N751">
        <f>VLOOKUP(L751,Key!$A$1:$C$73,3,FALSE)</f>
        <v>-87.885319999999993</v>
      </c>
      <c r="O751">
        <v>37</v>
      </c>
      <c r="P751">
        <v>6</v>
      </c>
      <c r="Q751">
        <v>5.6</v>
      </c>
      <c r="R751">
        <v>5.3</v>
      </c>
      <c r="S751">
        <v>222</v>
      </c>
      <c r="T751">
        <f t="shared" si="99"/>
        <v>-1</v>
      </c>
      <c r="U751" s="1">
        <v>42848</v>
      </c>
      <c r="V751" s="13">
        <f t="shared" si="100"/>
        <v>42826</v>
      </c>
      <c r="W751" s="14">
        <f t="shared" si="101"/>
        <v>42848</v>
      </c>
      <c r="X751" s="1" t="str">
        <f t="shared" si="102"/>
        <v>Sunday</v>
      </c>
      <c r="Y751" s="2">
        <v>0.55143518518518519</v>
      </c>
      <c r="Z751" s="2">
        <f t="shared" si="103"/>
        <v>0.54166666666666663</v>
      </c>
      <c r="AA751">
        <f>1</f>
        <v>1</v>
      </c>
      <c r="AB751" s="1">
        <v>42848</v>
      </c>
      <c r="AC751" s="13">
        <f t="shared" si="104"/>
        <v>42826</v>
      </c>
      <c r="AD751" s="14">
        <f t="shared" si="105"/>
        <v>42848</v>
      </c>
      <c r="AE751" s="1" t="str">
        <f t="shared" si="106"/>
        <v>Sunday</v>
      </c>
      <c r="AF751" s="2">
        <v>0.57734953703703706</v>
      </c>
      <c r="AG751" s="2">
        <f t="shared" si="107"/>
        <v>0.58333333333333326</v>
      </c>
      <c r="AH751" t="s">
        <v>25</v>
      </c>
    </row>
    <row r="752" spans="1:34" x14ac:dyDescent="0.25">
      <c r="A752">
        <v>1595470</v>
      </c>
      <c r="B752" t="s">
        <v>54</v>
      </c>
      <c r="E752">
        <v>53204</v>
      </c>
      <c r="F752" t="s">
        <v>20</v>
      </c>
      <c r="G752" t="s">
        <v>55</v>
      </c>
      <c r="H752">
        <v>5525</v>
      </c>
      <c r="I752" t="s">
        <v>48</v>
      </c>
      <c r="J752">
        <f>VLOOKUP(I752,Key!$A$1:$C$73,2,FALSE)</f>
        <v>43.031320000000001</v>
      </c>
      <c r="K752">
        <f>VLOOKUP(I752,Key!$A$1:$C$73,3,FALSE)</f>
        <v>-87.904259999999994</v>
      </c>
      <c r="L752" t="s">
        <v>77</v>
      </c>
      <c r="M752">
        <f>VLOOKUP(L752,Key!$A$1:$C$73,2,FALSE)</f>
        <v>43.036900000000003</v>
      </c>
      <c r="N752">
        <f>VLOOKUP(L752,Key!$A$1:$C$73,3,FALSE)</f>
        <v>-87.89667</v>
      </c>
      <c r="O752">
        <v>16</v>
      </c>
      <c r="P752">
        <v>3</v>
      </c>
      <c r="Q752">
        <v>2.4</v>
      </c>
      <c r="R752">
        <v>2.2999999999999998</v>
      </c>
      <c r="S752">
        <v>96</v>
      </c>
      <c r="T752">
        <f t="shared" si="99"/>
        <v>-1</v>
      </c>
      <c r="U752" s="1">
        <v>42848</v>
      </c>
      <c r="V752" s="13">
        <f t="shared" si="100"/>
        <v>42826</v>
      </c>
      <c r="W752" s="14">
        <f t="shared" si="101"/>
        <v>42848</v>
      </c>
      <c r="X752" s="1" t="str">
        <f t="shared" si="102"/>
        <v>Sunday</v>
      </c>
      <c r="Y752" s="2">
        <v>0.55651620370370369</v>
      </c>
      <c r="Z752" s="2">
        <f t="shared" si="103"/>
        <v>0.54166666666666663</v>
      </c>
      <c r="AA752">
        <f>1</f>
        <v>1</v>
      </c>
      <c r="AB752" s="1">
        <v>42848</v>
      </c>
      <c r="AC752" s="13">
        <f t="shared" si="104"/>
        <v>42826</v>
      </c>
      <c r="AD752" s="14">
        <f t="shared" si="105"/>
        <v>42848</v>
      </c>
      <c r="AE752" s="1" t="str">
        <f t="shared" si="106"/>
        <v>Sunday</v>
      </c>
      <c r="AF752" s="2">
        <v>0.56766203703703699</v>
      </c>
      <c r="AG752" s="2">
        <f t="shared" si="107"/>
        <v>0.58333333333333326</v>
      </c>
      <c r="AH752" t="s">
        <v>23</v>
      </c>
    </row>
    <row r="753" spans="1:34" x14ac:dyDescent="0.25">
      <c r="A753">
        <v>1596152</v>
      </c>
      <c r="B753" t="s">
        <v>54</v>
      </c>
      <c r="F753" t="s">
        <v>20</v>
      </c>
      <c r="G753" t="s">
        <v>55</v>
      </c>
      <c r="H753">
        <v>354</v>
      </c>
      <c r="I753" t="s">
        <v>90</v>
      </c>
      <c r="J753">
        <f>VLOOKUP(I753,Key!$A$1:$C$73,2,FALSE)</f>
        <v>43.06044</v>
      </c>
      <c r="K753">
        <f>VLOOKUP(I753,Key!$A$1:$C$73,3,FALSE)</f>
        <v>-88.016239999999996</v>
      </c>
      <c r="L753" t="s">
        <v>90</v>
      </c>
      <c r="M753">
        <f>VLOOKUP(L753,Key!$A$1:$C$73,2,FALSE)</f>
        <v>43.06044</v>
      </c>
      <c r="N753">
        <f>VLOOKUP(L753,Key!$A$1:$C$73,3,FALSE)</f>
        <v>-88.016239999999996</v>
      </c>
      <c r="O753">
        <v>124</v>
      </c>
      <c r="P753">
        <v>12</v>
      </c>
      <c r="Q753">
        <v>18</v>
      </c>
      <c r="R753">
        <v>17.100000000000001</v>
      </c>
      <c r="S753">
        <v>720</v>
      </c>
      <c r="T753">
        <f t="shared" si="99"/>
        <v>-1</v>
      </c>
      <c r="U753" s="1">
        <v>42848</v>
      </c>
      <c r="V753" s="13">
        <f t="shared" si="100"/>
        <v>42826</v>
      </c>
      <c r="W753" s="14">
        <f t="shared" si="101"/>
        <v>42848</v>
      </c>
      <c r="X753" s="1" t="str">
        <f t="shared" si="102"/>
        <v>Sunday</v>
      </c>
      <c r="Y753" s="2">
        <v>0.55793981481481481</v>
      </c>
      <c r="Z753" s="2">
        <f t="shared" si="103"/>
        <v>0.54166666666666663</v>
      </c>
      <c r="AA753">
        <f>1</f>
        <v>1</v>
      </c>
      <c r="AB753" s="1">
        <v>42848</v>
      </c>
      <c r="AC753" s="13">
        <f t="shared" si="104"/>
        <v>42826</v>
      </c>
      <c r="AD753" s="14">
        <f t="shared" si="105"/>
        <v>42848</v>
      </c>
      <c r="AE753" s="1" t="str">
        <f t="shared" si="106"/>
        <v>Sunday</v>
      </c>
      <c r="AF753" s="2">
        <v>0.64403935185185179</v>
      </c>
      <c r="AG753" s="2">
        <f t="shared" si="107"/>
        <v>0.625</v>
      </c>
      <c r="AH753" t="s">
        <v>25</v>
      </c>
    </row>
    <row r="754" spans="1:34" x14ac:dyDescent="0.25">
      <c r="A754">
        <v>1596218</v>
      </c>
      <c r="B754" t="s">
        <v>54</v>
      </c>
      <c r="E754">
        <v>53207</v>
      </c>
      <c r="F754" t="s">
        <v>20</v>
      </c>
      <c r="G754" t="s">
        <v>55</v>
      </c>
      <c r="H754">
        <v>5451</v>
      </c>
      <c r="I754" t="s">
        <v>56</v>
      </c>
      <c r="J754">
        <f>VLOOKUP(I754,Key!$A$1:$C$73,2,FALSE)</f>
        <v>43.004728999999998</v>
      </c>
      <c r="K754">
        <f>VLOOKUP(I754,Key!$A$1:$C$73,3,FALSE)</f>
        <v>-87.905463999999995</v>
      </c>
      <c r="L754" t="s">
        <v>56</v>
      </c>
      <c r="M754">
        <f>VLOOKUP(L754,Key!$A$1:$C$73,2,FALSE)</f>
        <v>43.004728999999998</v>
      </c>
      <c r="N754">
        <f>VLOOKUP(L754,Key!$A$1:$C$73,3,FALSE)</f>
        <v>-87.905463999999995</v>
      </c>
      <c r="O754">
        <v>68</v>
      </c>
      <c r="P754">
        <v>9</v>
      </c>
      <c r="Q754">
        <v>10.199999999999999</v>
      </c>
      <c r="R754">
        <v>9.6999999999999993</v>
      </c>
      <c r="S754">
        <v>408</v>
      </c>
      <c r="T754">
        <f t="shared" si="99"/>
        <v>-1</v>
      </c>
      <c r="U754" s="1">
        <v>42848</v>
      </c>
      <c r="V754" s="13">
        <f t="shared" si="100"/>
        <v>42826</v>
      </c>
      <c r="W754" s="14">
        <f t="shared" si="101"/>
        <v>42848</v>
      </c>
      <c r="X754" s="1" t="str">
        <f t="shared" si="102"/>
        <v>Sunday</v>
      </c>
      <c r="Y754" s="2">
        <v>0.57046296296296295</v>
      </c>
      <c r="Z754" s="2">
        <f t="shared" si="103"/>
        <v>0.58333333333333326</v>
      </c>
      <c r="AA754">
        <f>1</f>
        <v>1</v>
      </c>
      <c r="AB754" s="1">
        <v>42848</v>
      </c>
      <c r="AC754" s="13">
        <f t="shared" si="104"/>
        <v>42826</v>
      </c>
      <c r="AD754" s="14">
        <f t="shared" si="105"/>
        <v>42848</v>
      </c>
      <c r="AE754" s="1" t="str">
        <f t="shared" si="106"/>
        <v>Sunday</v>
      </c>
      <c r="AF754" s="2">
        <v>0.61755787037037035</v>
      </c>
      <c r="AG754" s="2">
        <f t="shared" si="107"/>
        <v>0.625</v>
      </c>
      <c r="AH754" t="s">
        <v>25</v>
      </c>
    </row>
    <row r="755" spans="1:34" x14ac:dyDescent="0.25">
      <c r="A755">
        <v>1420863</v>
      </c>
      <c r="B755" t="s">
        <v>54</v>
      </c>
      <c r="E755">
        <v>48009</v>
      </c>
      <c r="F755" t="s">
        <v>20</v>
      </c>
      <c r="G755" t="s">
        <v>55</v>
      </c>
      <c r="H755">
        <v>11077</v>
      </c>
      <c r="I755" t="s">
        <v>84</v>
      </c>
      <c r="J755">
        <f>VLOOKUP(I755,Key!$A$1:$C$73,2,FALSE)</f>
        <v>43.040154000000001</v>
      </c>
      <c r="K755">
        <f>VLOOKUP(I755,Key!$A$1:$C$73,3,FALSE)</f>
        <v>-87.932113000000001</v>
      </c>
      <c r="L755" t="s">
        <v>84</v>
      </c>
      <c r="M755">
        <f>VLOOKUP(L755,Key!$A$1:$C$73,2,FALSE)</f>
        <v>43.040154000000001</v>
      </c>
      <c r="N755">
        <f>VLOOKUP(L755,Key!$A$1:$C$73,3,FALSE)</f>
        <v>-87.932113000000001</v>
      </c>
      <c r="O755">
        <v>96</v>
      </c>
      <c r="P755">
        <v>12</v>
      </c>
      <c r="Q755">
        <v>14.4</v>
      </c>
      <c r="R755">
        <v>13.7</v>
      </c>
      <c r="S755">
        <v>576</v>
      </c>
      <c r="T755">
        <f t="shared" si="99"/>
        <v>-1</v>
      </c>
      <c r="U755" s="1">
        <v>42848</v>
      </c>
      <c r="V755" s="13">
        <f t="shared" si="100"/>
        <v>42826</v>
      </c>
      <c r="W755" s="14">
        <f t="shared" si="101"/>
        <v>42848</v>
      </c>
      <c r="X755" s="1" t="str">
        <f t="shared" si="102"/>
        <v>Sunday</v>
      </c>
      <c r="Y755" s="2">
        <v>0.63628472222222221</v>
      </c>
      <c r="Z755" s="2">
        <f t="shared" si="103"/>
        <v>0.625</v>
      </c>
      <c r="AA755">
        <f>1</f>
        <v>1</v>
      </c>
      <c r="AB755" s="1">
        <v>42848</v>
      </c>
      <c r="AC755" s="13">
        <f t="shared" si="104"/>
        <v>42826</v>
      </c>
      <c r="AD755" s="14">
        <f t="shared" si="105"/>
        <v>42848</v>
      </c>
      <c r="AE755" s="1" t="str">
        <f t="shared" si="106"/>
        <v>Sunday</v>
      </c>
      <c r="AF755" s="2">
        <v>0.70292824074074067</v>
      </c>
      <c r="AG755" s="2">
        <f t="shared" si="107"/>
        <v>0.70833333333333326</v>
      </c>
      <c r="AH755" t="s">
        <v>25</v>
      </c>
    </row>
    <row r="756" spans="1:34" x14ac:dyDescent="0.25">
      <c r="A756">
        <v>1596737</v>
      </c>
      <c r="B756" t="s">
        <v>54</v>
      </c>
      <c r="E756">
        <v>53215</v>
      </c>
      <c r="F756" t="s">
        <v>20</v>
      </c>
      <c r="G756" t="s">
        <v>55</v>
      </c>
      <c r="H756">
        <v>11120</v>
      </c>
      <c r="I756" t="s">
        <v>77</v>
      </c>
      <c r="J756">
        <f>VLOOKUP(I756,Key!$A$1:$C$73,2,FALSE)</f>
        <v>43.036900000000003</v>
      </c>
      <c r="K756">
        <f>VLOOKUP(I756,Key!$A$1:$C$73,3,FALSE)</f>
        <v>-87.89667</v>
      </c>
      <c r="L756" t="s">
        <v>77</v>
      </c>
      <c r="M756">
        <f>VLOOKUP(L756,Key!$A$1:$C$73,2,FALSE)</f>
        <v>43.036900000000003</v>
      </c>
      <c r="N756">
        <f>VLOOKUP(L756,Key!$A$1:$C$73,3,FALSE)</f>
        <v>-87.89667</v>
      </c>
      <c r="O756">
        <v>21</v>
      </c>
      <c r="P756">
        <v>3</v>
      </c>
      <c r="Q756">
        <v>3.2</v>
      </c>
      <c r="R756">
        <v>3</v>
      </c>
      <c r="S756">
        <v>126</v>
      </c>
      <c r="T756">
        <f t="shared" si="99"/>
        <v>-1</v>
      </c>
      <c r="U756" s="1">
        <v>42848</v>
      </c>
      <c r="V756" s="13">
        <f t="shared" si="100"/>
        <v>42826</v>
      </c>
      <c r="W756" s="14">
        <f t="shared" si="101"/>
        <v>42848</v>
      </c>
      <c r="X756" s="1" t="str">
        <f t="shared" si="102"/>
        <v>Sunday</v>
      </c>
      <c r="Y756" s="2">
        <v>0.65476851851851847</v>
      </c>
      <c r="Z756" s="2">
        <f t="shared" si="103"/>
        <v>0.66666666666666663</v>
      </c>
      <c r="AA756">
        <f>1</f>
        <v>1</v>
      </c>
      <c r="AB756" s="1">
        <v>42848</v>
      </c>
      <c r="AC756" s="13">
        <f t="shared" si="104"/>
        <v>42826</v>
      </c>
      <c r="AD756" s="14">
        <f t="shared" si="105"/>
        <v>42848</v>
      </c>
      <c r="AE756" s="1" t="str">
        <f t="shared" si="106"/>
        <v>Sunday</v>
      </c>
      <c r="AF756" s="2">
        <v>0.66907407407407404</v>
      </c>
      <c r="AG756" s="2">
        <f t="shared" si="107"/>
        <v>0.66666666666666663</v>
      </c>
      <c r="AH756" t="s">
        <v>25</v>
      </c>
    </row>
    <row r="757" spans="1:34" x14ac:dyDescent="0.25">
      <c r="A757">
        <v>1596945</v>
      </c>
      <c r="B757" t="s">
        <v>54</v>
      </c>
      <c r="E757">
        <v>55107</v>
      </c>
      <c r="F757" t="s">
        <v>20</v>
      </c>
      <c r="G757" t="s">
        <v>55</v>
      </c>
      <c r="H757">
        <v>11064</v>
      </c>
      <c r="I757" t="s">
        <v>77</v>
      </c>
      <c r="J757">
        <f>VLOOKUP(I757,Key!$A$1:$C$73,2,FALSE)</f>
        <v>43.036900000000003</v>
      </c>
      <c r="K757">
        <f>VLOOKUP(I757,Key!$A$1:$C$73,3,FALSE)</f>
        <v>-87.89667</v>
      </c>
      <c r="L757" t="s">
        <v>77</v>
      </c>
      <c r="M757">
        <f>VLOOKUP(L757,Key!$A$1:$C$73,2,FALSE)</f>
        <v>43.036900000000003</v>
      </c>
      <c r="N757">
        <f>VLOOKUP(L757,Key!$A$1:$C$73,3,FALSE)</f>
        <v>-87.89667</v>
      </c>
      <c r="O757">
        <v>34</v>
      </c>
      <c r="P757">
        <v>3</v>
      </c>
      <c r="Q757">
        <v>5.0999999999999996</v>
      </c>
      <c r="R757">
        <v>4.8</v>
      </c>
      <c r="S757">
        <v>204</v>
      </c>
      <c r="T757">
        <f t="shared" si="99"/>
        <v>-1</v>
      </c>
      <c r="U757" s="1">
        <v>42848</v>
      </c>
      <c r="V757" s="13">
        <f t="shared" si="100"/>
        <v>42826</v>
      </c>
      <c r="W757" s="14">
        <f t="shared" si="101"/>
        <v>42848</v>
      </c>
      <c r="X757" s="1" t="str">
        <f t="shared" si="102"/>
        <v>Sunday</v>
      </c>
      <c r="Y757" s="2">
        <v>0.68518518518518512</v>
      </c>
      <c r="Z757" s="2">
        <f t="shared" si="103"/>
        <v>0.66666666666666663</v>
      </c>
      <c r="AA757">
        <f>1</f>
        <v>1</v>
      </c>
      <c r="AB757" s="1">
        <v>42848</v>
      </c>
      <c r="AC757" s="13">
        <f t="shared" si="104"/>
        <v>42826</v>
      </c>
      <c r="AD757" s="14">
        <f t="shared" si="105"/>
        <v>42848</v>
      </c>
      <c r="AE757" s="1" t="str">
        <f t="shared" si="106"/>
        <v>Sunday</v>
      </c>
      <c r="AF757" s="2">
        <v>0.7088078703703703</v>
      </c>
      <c r="AG757" s="2">
        <f t="shared" si="107"/>
        <v>0.70833333333333326</v>
      </c>
      <c r="AH757" t="s">
        <v>25</v>
      </c>
    </row>
    <row r="758" spans="1:34" x14ac:dyDescent="0.25">
      <c r="A758">
        <v>1596161</v>
      </c>
      <c r="B758" t="s">
        <v>54</v>
      </c>
      <c r="E758">
        <v>53202</v>
      </c>
      <c r="F758" t="s">
        <v>20</v>
      </c>
      <c r="G758" t="s">
        <v>55</v>
      </c>
      <c r="H758">
        <v>5435</v>
      </c>
      <c r="I758" t="s">
        <v>85</v>
      </c>
      <c r="J758">
        <f>VLOOKUP(I758,Key!$A$1:$C$73,2,FALSE)</f>
        <v>43.053040000000003</v>
      </c>
      <c r="K758">
        <f>VLOOKUP(I758,Key!$A$1:$C$73,3,FALSE)</f>
        <v>-87.897660000000002</v>
      </c>
      <c r="L758" t="s">
        <v>52</v>
      </c>
      <c r="M758">
        <f>VLOOKUP(L758,Key!$A$1:$C$73,2,FALSE)</f>
        <v>43.042490000000001</v>
      </c>
      <c r="N758">
        <f>VLOOKUP(L758,Key!$A$1:$C$73,3,FALSE)</f>
        <v>-87.909959999999998</v>
      </c>
      <c r="O758">
        <v>6</v>
      </c>
      <c r="P758">
        <v>3</v>
      </c>
      <c r="Q758">
        <v>0.9</v>
      </c>
      <c r="R758">
        <v>0.9</v>
      </c>
      <c r="S758">
        <v>36</v>
      </c>
      <c r="T758">
        <f t="shared" si="99"/>
        <v>-1</v>
      </c>
      <c r="U758" s="1">
        <v>42848</v>
      </c>
      <c r="V758" s="13">
        <f t="shared" si="100"/>
        <v>42826</v>
      </c>
      <c r="W758" s="14">
        <f t="shared" si="101"/>
        <v>42848</v>
      </c>
      <c r="X758" s="1" t="str">
        <f t="shared" si="102"/>
        <v>Sunday</v>
      </c>
      <c r="Y758" s="2">
        <v>0.69243055555555555</v>
      </c>
      <c r="Z758" s="2">
        <f t="shared" si="103"/>
        <v>0.70833333333333326</v>
      </c>
      <c r="AA758">
        <f>1</f>
        <v>1</v>
      </c>
      <c r="AB758" s="1">
        <v>42848</v>
      </c>
      <c r="AC758" s="13">
        <f t="shared" si="104"/>
        <v>42826</v>
      </c>
      <c r="AD758" s="14">
        <f t="shared" si="105"/>
        <v>42848</v>
      </c>
      <c r="AE758" s="1" t="str">
        <f t="shared" si="106"/>
        <v>Sunday</v>
      </c>
      <c r="AF758" s="2">
        <v>0.69715277777777773</v>
      </c>
      <c r="AG758" s="2">
        <f t="shared" si="107"/>
        <v>0.70833333333333326</v>
      </c>
      <c r="AH758" t="s">
        <v>23</v>
      </c>
    </row>
    <row r="759" spans="1:34" x14ac:dyDescent="0.25">
      <c r="A759">
        <v>1597530</v>
      </c>
      <c r="B759" t="s">
        <v>54</v>
      </c>
      <c r="E759">
        <v>53216</v>
      </c>
      <c r="F759" t="s">
        <v>20</v>
      </c>
      <c r="G759" t="s">
        <v>55</v>
      </c>
      <c r="H759">
        <v>5504</v>
      </c>
      <c r="I759" t="s">
        <v>86</v>
      </c>
      <c r="J759">
        <f>VLOOKUP(I759,Key!$A$1:$C$73,2,FALSE)</f>
        <v>43.052549999999997</v>
      </c>
      <c r="K759">
        <f>VLOOKUP(I759,Key!$A$1:$C$73,3,FALSE)</f>
        <v>-87.909329999999997</v>
      </c>
      <c r="L759" t="s">
        <v>74</v>
      </c>
      <c r="M759">
        <f>VLOOKUP(L759,Key!$A$1:$C$73,2,FALSE)</f>
        <v>43.05536</v>
      </c>
      <c r="N759">
        <f>VLOOKUP(L759,Key!$A$1:$C$73,3,FALSE)</f>
        <v>-87.90504</v>
      </c>
      <c r="O759">
        <v>4</v>
      </c>
      <c r="P759">
        <v>0</v>
      </c>
      <c r="Q759">
        <v>0.6</v>
      </c>
      <c r="R759">
        <v>0.6</v>
      </c>
      <c r="S759">
        <v>24</v>
      </c>
      <c r="T759">
        <f t="shared" si="99"/>
        <v>-1</v>
      </c>
      <c r="U759" s="1">
        <v>42848</v>
      </c>
      <c r="V759" s="13">
        <f t="shared" si="100"/>
        <v>42826</v>
      </c>
      <c r="W759" s="14">
        <f t="shared" si="101"/>
        <v>42848</v>
      </c>
      <c r="X759" s="1" t="str">
        <f t="shared" si="102"/>
        <v>Sunday</v>
      </c>
      <c r="Y759" s="2">
        <v>0.83067129629629621</v>
      </c>
      <c r="Z759" s="2">
        <f t="shared" si="103"/>
        <v>0.83333333333333326</v>
      </c>
      <c r="AA759">
        <f>1</f>
        <v>1</v>
      </c>
      <c r="AB759" s="1">
        <v>42848</v>
      </c>
      <c r="AC759" s="13">
        <f t="shared" si="104"/>
        <v>42826</v>
      </c>
      <c r="AD759" s="14">
        <f t="shared" si="105"/>
        <v>42848</v>
      </c>
      <c r="AE759" s="1" t="str">
        <f t="shared" si="106"/>
        <v>Sunday</v>
      </c>
      <c r="AF759" s="2">
        <v>0.83378472222222222</v>
      </c>
      <c r="AG759" s="2">
        <f t="shared" si="107"/>
        <v>0.83333333333333326</v>
      </c>
      <c r="AH759" t="s">
        <v>23</v>
      </c>
    </row>
    <row r="760" spans="1:34" x14ac:dyDescent="0.25">
      <c r="A760">
        <v>1563916</v>
      </c>
      <c r="B760" t="s">
        <v>54</v>
      </c>
      <c r="E760">
        <v>53212</v>
      </c>
      <c r="F760" t="s">
        <v>20</v>
      </c>
      <c r="G760" t="s">
        <v>55</v>
      </c>
      <c r="H760">
        <v>5454</v>
      </c>
      <c r="I760" t="s">
        <v>67</v>
      </c>
      <c r="J760">
        <f>VLOOKUP(I760,Key!$A$1:$C$73,2,FALSE)</f>
        <v>43.05847</v>
      </c>
      <c r="K760">
        <f>VLOOKUP(I760,Key!$A$1:$C$73,3,FALSE)</f>
        <v>-87.898079999999993</v>
      </c>
      <c r="L760" t="s">
        <v>21</v>
      </c>
      <c r="M760">
        <f>VLOOKUP(L760,Key!$A$1:$C$73,2,FALSE)</f>
        <v>43.074890000000003</v>
      </c>
      <c r="N760">
        <f>VLOOKUP(L760,Key!$A$1:$C$73,3,FALSE)</f>
        <v>-87.882810000000006</v>
      </c>
      <c r="O760">
        <v>11</v>
      </c>
      <c r="P760">
        <v>3</v>
      </c>
      <c r="Q760">
        <v>1.7</v>
      </c>
      <c r="R760">
        <v>1.6</v>
      </c>
      <c r="S760">
        <v>66</v>
      </c>
      <c r="T760">
        <f t="shared" si="99"/>
        <v>-1</v>
      </c>
      <c r="U760" s="1">
        <v>42849</v>
      </c>
      <c r="V760" s="13">
        <f t="shared" si="100"/>
        <v>42826</v>
      </c>
      <c r="W760" s="14">
        <f t="shared" si="101"/>
        <v>42849</v>
      </c>
      <c r="X760" s="1" t="str">
        <f t="shared" si="102"/>
        <v>Monday</v>
      </c>
      <c r="Y760" s="2">
        <v>0.36133101851851851</v>
      </c>
      <c r="Z760" s="2">
        <f t="shared" si="103"/>
        <v>0.375</v>
      </c>
      <c r="AA760">
        <f>1</f>
        <v>1</v>
      </c>
      <c r="AB760" s="1">
        <v>42849</v>
      </c>
      <c r="AC760" s="13">
        <f t="shared" si="104"/>
        <v>42826</v>
      </c>
      <c r="AD760" s="14">
        <f t="shared" si="105"/>
        <v>42849</v>
      </c>
      <c r="AE760" s="1" t="str">
        <f t="shared" si="106"/>
        <v>Monday</v>
      </c>
      <c r="AF760" s="2">
        <v>0.36931712962962965</v>
      </c>
      <c r="AG760" s="2">
        <f t="shared" si="107"/>
        <v>0.375</v>
      </c>
      <c r="AH760" t="s">
        <v>23</v>
      </c>
    </row>
    <row r="761" spans="1:34" x14ac:dyDescent="0.25">
      <c r="A761">
        <v>1546398</v>
      </c>
      <c r="B761" t="s">
        <v>54</v>
      </c>
      <c r="E761">
        <v>53206</v>
      </c>
      <c r="F761" t="s">
        <v>20</v>
      </c>
      <c r="G761" t="s">
        <v>55</v>
      </c>
      <c r="H761">
        <v>202</v>
      </c>
      <c r="I761" t="s">
        <v>61</v>
      </c>
      <c r="J761">
        <f>VLOOKUP(I761,Key!$A$1:$C$73,2,FALSE)</f>
        <v>43.060786</v>
      </c>
      <c r="K761">
        <f>VLOOKUP(I761,Key!$A$1:$C$73,3,FALSE)</f>
        <v>-87.883825999999999</v>
      </c>
      <c r="L761" t="s">
        <v>57</v>
      </c>
      <c r="M761">
        <f>VLOOKUP(L761,Key!$A$1:$C$73,2,FALSE)</f>
        <v>43.03913</v>
      </c>
      <c r="N761">
        <f>VLOOKUP(L761,Key!$A$1:$C$73,3,FALSE)</f>
        <v>-87.916150000000002</v>
      </c>
      <c r="O761">
        <v>69</v>
      </c>
      <c r="P761">
        <v>9</v>
      </c>
      <c r="Q761">
        <v>10.4</v>
      </c>
      <c r="R761">
        <v>9.8000000000000007</v>
      </c>
      <c r="S761">
        <v>414</v>
      </c>
      <c r="T761">
        <f t="shared" si="99"/>
        <v>-1</v>
      </c>
      <c r="U761" s="1">
        <v>42849</v>
      </c>
      <c r="V761" s="13">
        <f t="shared" si="100"/>
        <v>42826</v>
      </c>
      <c r="W761" s="14">
        <f t="shared" si="101"/>
        <v>42849</v>
      </c>
      <c r="X761" s="1" t="str">
        <f t="shared" si="102"/>
        <v>Monday</v>
      </c>
      <c r="Y761" s="2">
        <v>0.4004050925925926</v>
      </c>
      <c r="Z761" s="2">
        <f t="shared" si="103"/>
        <v>0.41666666666666663</v>
      </c>
      <c r="AA761">
        <f>1</f>
        <v>1</v>
      </c>
      <c r="AB761" s="1">
        <v>42849</v>
      </c>
      <c r="AC761" s="13">
        <f t="shared" si="104"/>
        <v>42826</v>
      </c>
      <c r="AD761" s="14">
        <f t="shared" si="105"/>
        <v>42849</v>
      </c>
      <c r="AE761" s="1" t="str">
        <f t="shared" si="106"/>
        <v>Monday</v>
      </c>
      <c r="AF761" s="2">
        <v>0.44793981481481482</v>
      </c>
      <c r="AG761" s="2">
        <f t="shared" si="107"/>
        <v>0.45833333333333331</v>
      </c>
      <c r="AH761" t="s">
        <v>23</v>
      </c>
    </row>
    <row r="762" spans="1:34" x14ac:dyDescent="0.25">
      <c r="A762">
        <v>1597808</v>
      </c>
      <c r="B762" t="s">
        <v>54</v>
      </c>
      <c r="E762">
        <v>53214</v>
      </c>
      <c r="F762" t="s">
        <v>20</v>
      </c>
      <c r="G762" t="s">
        <v>55</v>
      </c>
      <c r="H762">
        <v>11127</v>
      </c>
      <c r="I762" t="s">
        <v>81</v>
      </c>
      <c r="J762">
        <f>VLOOKUP(I762,Key!$A$1:$C$73,2,FALSE)</f>
        <v>43.058010000000003</v>
      </c>
      <c r="K762">
        <f>VLOOKUP(I762,Key!$A$1:$C$73,3,FALSE)</f>
        <v>-87.877300000000005</v>
      </c>
      <c r="L762" t="s">
        <v>81</v>
      </c>
      <c r="M762">
        <f>VLOOKUP(L762,Key!$A$1:$C$73,2,FALSE)</f>
        <v>43.058010000000003</v>
      </c>
      <c r="N762">
        <f>VLOOKUP(L762,Key!$A$1:$C$73,3,FALSE)</f>
        <v>-87.877300000000005</v>
      </c>
      <c r="O762">
        <v>36</v>
      </c>
      <c r="P762">
        <v>6</v>
      </c>
      <c r="Q762">
        <v>5.4</v>
      </c>
      <c r="R762">
        <v>5.0999999999999996</v>
      </c>
      <c r="S762">
        <v>216</v>
      </c>
      <c r="T762">
        <f t="shared" si="99"/>
        <v>-1</v>
      </c>
      <c r="U762" s="1">
        <v>42849</v>
      </c>
      <c r="V762" s="13">
        <f t="shared" si="100"/>
        <v>42826</v>
      </c>
      <c r="W762" s="14">
        <f t="shared" si="101"/>
        <v>42849</v>
      </c>
      <c r="X762" s="1" t="str">
        <f t="shared" si="102"/>
        <v>Monday</v>
      </c>
      <c r="Y762" s="2">
        <v>0.42390046296296297</v>
      </c>
      <c r="Z762" s="2">
        <f t="shared" si="103"/>
        <v>0.41666666666666663</v>
      </c>
      <c r="AA762">
        <f>1</f>
        <v>1</v>
      </c>
      <c r="AB762" s="1">
        <v>42849</v>
      </c>
      <c r="AC762" s="13">
        <f t="shared" si="104"/>
        <v>42826</v>
      </c>
      <c r="AD762" s="14">
        <f t="shared" si="105"/>
        <v>42849</v>
      </c>
      <c r="AE762" s="1" t="str">
        <f t="shared" si="106"/>
        <v>Monday</v>
      </c>
      <c r="AF762" s="2">
        <v>0.44909722222222226</v>
      </c>
      <c r="AG762" s="2">
        <f t="shared" si="107"/>
        <v>0.45833333333333331</v>
      </c>
      <c r="AH762" t="s">
        <v>25</v>
      </c>
    </row>
    <row r="763" spans="1:34" x14ac:dyDescent="0.25">
      <c r="A763">
        <v>1598192</v>
      </c>
      <c r="B763" t="s">
        <v>54</v>
      </c>
      <c r="E763">
        <v>53202</v>
      </c>
      <c r="F763" t="s">
        <v>20</v>
      </c>
      <c r="G763" t="s">
        <v>55</v>
      </c>
      <c r="H763">
        <v>82</v>
      </c>
      <c r="I763" t="s">
        <v>65</v>
      </c>
      <c r="J763">
        <f>VLOOKUP(I763,Key!$A$1:$C$73,2,FALSE)</f>
        <v>43.077359999999999</v>
      </c>
      <c r="K763">
        <f>VLOOKUP(I763,Key!$A$1:$C$73,3,FALSE)</f>
        <v>-87.880769999999998</v>
      </c>
      <c r="L763" t="s">
        <v>61</v>
      </c>
      <c r="M763">
        <f>VLOOKUP(L763,Key!$A$1:$C$73,2,FALSE)</f>
        <v>43.060786</v>
      </c>
      <c r="N763">
        <f>VLOOKUP(L763,Key!$A$1:$C$73,3,FALSE)</f>
        <v>-87.883825999999999</v>
      </c>
      <c r="O763">
        <v>19</v>
      </c>
      <c r="P763">
        <v>3</v>
      </c>
      <c r="Q763">
        <v>2.9</v>
      </c>
      <c r="R763">
        <v>2.7</v>
      </c>
      <c r="S763">
        <v>114</v>
      </c>
      <c r="T763">
        <f t="shared" si="99"/>
        <v>-1</v>
      </c>
      <c r="U763" s="1">
        <v>42849</v>
      </c>
      <c r="V763" s="13">
        <f t="shared" si="100"/>
        <v>42826</v>
      </c>
      <c r="W763" s="14">
        <f t="shared" si="101"/>
        <v>42849</v>
      </c>
      <c r="X763" s="1" t="str">
        <f t="shared" si="102"/>
        <v>Monday</v>
      </c>
      <c r="Y763" s="2">
        <v>0.58708333333333329</v>
      </c>
      <c r="Z763" s="2">
        <f t="shared" si="103"/>
        <v>0.58333333333333326</v>
      </c>
      <c r="AA763">
        <f>1</f>
        <v>1</v>
      </c>
      <c r="AB763" s="1">
        <v>42849</v>
      </c>
      <c r="AC763" s="13">
        <f t="shared" si="104"/>
        <v>42826</v>
      </c>
      <c r="AD763" s="14">
        <f t="shared" si="105"/>
        <v>42849</v>
      </c>
      <c r="AE763" s="1" t="str">
        <f t="shared" si="106"/>
        <v>Monday</v>
      </c>
      <c r="AF763" s="2">
        <v>0.60062499999999996</v>
      </c>
      <c r="AG763" s="2">
        <f t="shared" si="107"/>
        <v>0.58333333333333326</v>
      </c>
      <c r="AH763" t="s">
        <v>23</v>
      </c>
    </row>
    <row r="764" spans="1:34" x14ac:dyDescent="0.25">
      <c r="A764">
        <v>1190494</v>
      </c>
      <c r="B764" t="s">
        <v>54</v>
      </c>
      <c r="E764">
        <v>53202</v>
      </c>
      <c r="F764" t="s">
        <v>20</v>
      </c>
      <c r="G764" t="s">
        <v>55</v>
      </c>
      <c r="H764">
        <v>15</v>
      </c>
      <c r="I764" t="s">
        <v>22</v>
      </c>
      <c r="J764">
        <f>VLOOKUP(I764,Key!$A$1:$C$73,2,FALSE)</f>
        <v>43.058619999999998</v>
      </c>
      <c r="K764">
        <f>VLOOKUP(I764,Key!$A$1:$C$73,3,FALSE)</f>
        <v>-87.885319999999993</v>
      </c>
      <c r="L764" t="s">
        <v>24</v>
      </c>
      <c r="M764">
        <f>VLOOKUP(L764,Key!$A$1:$C$73,2,FALSE)</f>
        <v>43.074655999999997</v>
      </c>
      <c r="N764">
        <f>VLOOKUP(L764,Key!$A$1:$C$73,3,FALSE)</f>
        <v>-87.889011999999994</v>
      </c>
      <c r="O764">
        <v>13</v>
      </c>
      <c r="P764">
        <v>3</v>
      </c>
      <c r="Q764">
        <v>2</v>
      </c>
      <c r="R764">
        <v>1.9</v>
      </c>
      <c r="S764">
        <v>78</v>
      </c>
      <c r="T764">
        <f t="shared" si="99"/>
        <v>-1</v>
      </c>
      <c r="U764" s="1">
        <v>42849</v>
      </c>
      <c r="V764" s="13">
        <f t="shared" si="100"/>
        <v>42826</v>
      </c>
      <c r="W764" s="14">
        <f t="shared" si="101"/>
        <v>42849</v>
      </c>
      <c r="X764" s="1" t="str">
        <f t="shared" si="102"/>
        <v>Monday</v>
      </c>
      <c r="Y764" s="2">
        <v>0.63282407407407404</v>
      </c>
      <c r="Z764" s="2">
        <f t="shared" si="103"/>
        <v>0.625</v>
      </c>
      <c r="AA764">
        <f>1</f>
        <v>1</v>
      </c>
      <c r="AB764" s="1">
        <v>42849</v>
      </c>
      <c r="AC764" s="13">
        <f t="shared" si="104"/>
        <v>42826</v>
      </c>
      <c r="AD764" s="14">
        <f t="shared" si="105"/>
        <v>42849</v>
      </c>
      <c r="AE764" s="1" t="str">
        <f t="shared" si="106"/>
        <v>Monday</v>
      </c>
      <c r="AF764" s="2">
        <v>0.64215277777777779</v>
      </c>
      <c r="AG764" s="2">
        <f t="shared" si="107"/>
        <v>0.625</v>
      </c>
      <c r="AH764" t="s">
        <v>23</v>
      </c>
    </row>
    <row r="765" spans="1:34" x14ac:dyDescent="0.25">
      <c r="A765">
        <v>1574092</v>
      </c>
      <c r="B765" t="s">
        <v>54</v>
      </c>
      <c r="E765">
        <v>53095</v>
      </c>
      <c r="F765" t="s">
        <v>20</v>
      </c>
      <c r="G765" t="s">
        <v>55</v>
      </c>
      <c r="H765">
        <v>173</v>
      </c>
      <c r="I765" t="s">
        <v>24</v>
      </c>
      <c r="J765">
        <f>VLOOKUP(I765,Key!$A$1:$C$73,2,FALSE)</f>
        <v>43.074655999999997</v>
      </c>
      <c r="K765">
        <f>VLOOKUP(I765,Key!$A$1:$C$73,3,FALSE)</f>
        <v>-87.889011999999994</v>
      </c>
      <c r="L765" t="s">
        <v>24</v>
      </c>
      <c r="M765">
        <f>VLOOKUP(L765,Key!$A$1:$C$73,2,FALSE)</f>
        <v>43.074655999999997</v>
      </c>
      <c r="N765">
        <f>VLOOKUP(L765,Key!$A$1:$C$73,3,FALSE)</f>
        <v>-87.889011999999994</v>
      </c>
      <c r="O765">
        <v>101</v>
      </c>
      <c r="P765">
        <v>12</v>
      </c>
      <c r="Q765">
        <v>15.2</v>
      </c>
      <c r="R765">
        <v>14.4</v>
      </c>
      <c r="S765">
        <v>606</v>
      </c>
      <c r="T765">
        <f t="shared" si="99"/>
        <v>-1</v>
      </c>
      <c r="U765" s="1">
        <v>42849</v>
      </c>
      <c r="V765" s="13">
        <f t="shared" si="100"/>
        <v>42826</v>
      </c>
      <c r="W765" s="14">
        <f t="shared" si="101"/>
        <v>42849</v>
      </c>
      <c r="X765" s="1" t="str">
        <f t="shared" si="102"/>
        <v>Monday</v>
      </c>
      <c r="Y765" s="2">
        <v>0.6579976851851852</v>
      </c>
      <c r="Z765" s="2">
        <f t="shared" si="103"/>
        <v>0.66666666666666663</v>
      </c>
      <c r="AA765">
        <f>1</f>
        <v>1</v>
      </c>
      <c r="AB765" s="1">
        <v>42849</v>
      </c>
      <c r="AC765" s="13">
        <f t="shared" si="104"/>
        <v>42826</v>
      </c>
      <c r="AD765" s="14">
        <f t="shared" si="105"/>
        <v>42849</v>
      </c>
      <c r="AE765" s="1" t="str">
        <f t="shared" si="106"/>
        <v>Monday</v>
      </c>
      <c r="AF765" s="2">
        <v>0.72782407407407401</v>
      </c>
      <c r="AG765" s="2">
        <f t="shared" si="107"/>
        <v>0.70833333333333326</v>
      </c>
      <c r="AH765" t="s">
        <v>25</v>
      </c>
    </row>
    <row r="766" spans="1:34" x14ac:dyDescent="0.25">
      <c r="A766">
        <v>1259684</v>
      </c>
      <c r="B766" t="s">
        <v>54</v>
      </c>
      <c r="E766">
        <v>53202</v>
      </c>
      <c r="F766" t="s">
        <v>20</v>
      </c>
      <c r="G766" t="s">
        <v>55</v>
      </c>
      <c r="H766">
        <v>11161</v>
      </c>
      <c r="I766" t="s">
        <v>78</v>
      </c>
      <c r="J766">
        <f>VLOOKUP(I766,Key!$A$1:$C$73,2,FALSE)</f>
        <v>43.048200000000001</v>
      </c>
      <c r="K766">
        <f>VLOOKUP(I766,Key!$A$1:$C$73,3,FALSE)</f>
        <v>-87.900859999999994</v>
      </c>
      <c r="L766" t="s">
        <v>83</v>
      </c>
      <c r="M766">
        <f>VLOOKUP(L766,Key!$A$1:$C$73,2,FALSE)</f>
        <v>43.026229999999998</v>
      </c>
      <c r="N766">
        <f>VLOOKUP(L766,Key!$A$1:$C$73,3,FALSE)</f>
        <v>-87.912809999999993</v>
      </c>
      <c r="O766">
        <v>19</v>
      </c>
      <c r="P766">
        <v>3</v>
      </c>
      <c r="Q766">
        <v>2.9</v>
      </c>
      <c r="R766">
        <v>2.7</v>
      </c>
      <c r="S766">
        <v>114</v>
      </c>
      <c r="T766">
        <f t="shared" si="99"/>
        <v>-1</v>
      </c>
      <c r="U766" s="1">
        <v>42849</v>
      </c>
      <c r="V766" s="13">
        <f t="shared" si="100"/>
        <v>42826</v>
      </c>
      <c r="W766" s="14">
        <f t="shared" si="101"/>
        <v>42849</v>
      </c>
      <c r="X766" s="1" t="str">
        <f t="shared" si="102"/>
        <v>Monday</v>
      </c>
      <c r="Y766" s="2">
        <v>0.77440972222222226</v>
      </c>
      <c r="Z766" s="2">
        <f t="shared" si="103"/>
        <v>0.79166666666666663</v>
      </c>
      <c r="AA766">
        <f>1</f>
        <v>1</v>
      </c>
      <c r="AB766" s="1">
        <v>42849</v>
      </c>
      <c r="AC766" s="13">
        <f t="shared" si="104"/>
        <v>42826</v>
      </c>
      <c r="AD766" s="14">
        <f t="shared" si="105"/>
        <v>42849</v>
      </c>
      <c r="AE766" s="1" t="str">
        <f t="shared" si="106"/>
        <v>Monday</v>
      </c>
      <c r="AF766" s="2">
        <v>0.78751157407407402</v>
      </c>
      <c r="AG766" s="2">
        <f t="shared" si="107"/>
        <v>0.79166666666666663</v>
      </c>
      <c r="AH766" t="s">
        <v>23</v>
      </c>
    </row>
    <row r="767" spans="1:34" x14ac:dyDescent="0.25">
      <c r="A767">
        <v>1598674</v>
      </c>
      <c r="B767" t="s">
        <v>54</v>
      </c>
      <c r="E767">
        <v>53215</v>
      </c>
      <c r="F767" t="s">
        <v>20</v>
      </c>
      <c r="G767" t="s">
        <v>55</v>
      </c>
      <c r="H767">
        <v>5435</v>
      </c>
      <c r="I767" t="s">
        <v>77</v>
      </c>
      <c r="J767">
        <f>VLOOKUP(I767,Key!$A$1:$C$73,2,FALSE)</f>
        <v>43.036900000000003</v>
      </c>
      <c r="K767">
        <f>VLOOKUP(I767,Key!$A$1:$C$73,3,FALSE)</f>
        <v>-87.89667</v>
      </c>
      <c r="L767" t="s">
        <v>77</v>
      </c>
      <c r="M767">
        <f>VLOOKUP(L767,Key!$A$1:$C$73,2,FALSE)</f>
        <v>43.036900000000003</v>
      </c>
      <c r="N767">
        <f>VLOOKUP(L767,Key!$A$1:$C$73,3,FALSE)</f>
        <v>-87.89667</v>
      </c>
      <c r="O767">
        <v>51</v>
      </c>
      <c r="P767">
        <v>6</v>
      </c>
      <c r="Q767">
        <v>7.7</v>
      </c>
      <c r="R767">
        <v>7.3</v>
      </c>
      <c r="S767">
        <v>306</v>
      </c>
      <c r="T767">
        <f t="shared" si="99"/>
        <v>-1</v>
      </c>
      <c r="U767" s="1">
        <v>42849</v>
      </c>
      <c r="V767" s="13">
        <f t="shared" si="100"/>
        <v>42826</v>
      </c>
      <c r="W767" s="14">
        <f t="shared" si="101"/>
        <v>42849</v>
      </c>
      <c r="X767" s="1" t="str">
        <f t="shared" si="102"/>
        <v>Monday</v>
      </c>
      <c r="Y767" s="2">
        <v>0.83552083333333327</v>
      </c>
      <c r="Z767" s="2">
        <f t="shared" si="103"/>
        <v>0.83333333333333326</v>
      </c>
      <c r="AA767">
        <f>1</f>
        <v>1</v>
      </c>
      <c r="AB767" s="1">
        <v>42849</v>
      </c>
      <c r="AC767" s="13">
        <f t="shared" si="104"/>
        <v>42826</v>
      </c>
      <c r="AD767" s="14">
        <f t="shared" si="105"/>
        <v>42849</v>
      </c>
      <c r="AE767" s="1" t="str">
        <f t="shared" si="106"/>
        <v>Monday</v>
      </c>
      <c r="AF767" s="2">
        <v>0.8709027777777778</v>
      </c>
      <c r="AG767" s="2">
        <f t="shared" si="107"/>
        <v>0.875</v>
      </c>
      <c r="AH767" t="s">
        <v>25</v>
      </c>
    </row>
    <row r="768" spans="1:34" x14ac:dyDescent="0.25">
      <c r="A768">
        <v>1582975</v>
      </c>
      <c r="B768" t="s">
        <v>54</v>
      </c>
      <c r="E768">
        <v>53222</v>
      </c>
      <c r="F768" t="s">
        <v>20</v>
      </c>
      <c r="G768" t="s">
        <v>55</v>
      </c>
      <c r="H768">
        <v>11063</v>
      </c>
      <c r="I768" t="s">
        <v>36</v>
      </c>
      <c r="J768">
        <f>VLOOKUP(I768,Key!$A$1:$C$73,2,FALSE)</f>
        <v>43.03519</v>
      </c>
      <c r="K768">
        <f>VLOOKUP(I768,Key!$A$1:$C$73,3,FALSE)</f>
        <v>-87.907390000000007</v>
      </c>
      <c r="L768" t="s">
        <v>52</v>
      </c>
      <c r="M768">
        <f>VLOOKUP(L768,Key!$A$1:$C$73,2,FALSE)</f>
        <v>43.042490000000001</v>
      </c>
      <c r="N768">
        <f>VLOOKUP(L768,Key!$A$1:$C$73,3,FALSE)</f>
        <v>-87.909959999999998</v>
      </c>
      <c r="O768">
        <v>16</v>
      </c>
      <c r="P768">
        <v>3</v>
      </c>
      <c r="Q768">
        <v>2.4</v>
      </c>
      <c r="R768">
        <v>2.2999999999999998</v>
      </c>
      <c r="S768">
        <v>96</v>
      </c>
      <c r="T768">
        <f t="shared" si="99"/>
        <v>-1</v>
      </c>
      <c r="U768" s="1">
        <v>42840</v>
      </c>
      <c r="V768" s="13">
        <f t="shared" si="100"/>
        <v>42826</v>
      </c>
      <c r="W768" s="14">
        <f t="shared" si="101"/>
        <v>42840</v>
      </c>
      <c r="X768" s="1" t="str">
        <f t="shared" si="102"/>
        <v>Saturday</v>
      </c>
      <c r="Y768" s="2">
        <v>0.76387731481481491</v>
      </c>
      <c r="Z768" s="2">
        <f t="shared" si="103"/>
        <v>0.75</v>
      </c>
      <c r="AA768">
        <f>1</f>
        <v>1</v>
      </c>
      <c r="AB768" s="1">
        <v>42840</v>
      </c>
      <c r="AC768" s="13">
        <f t="shared" si="104"/>
        <v>42826</v>
      </c>
      <c r="AD768" s="14">
        <f t="shared" si="105"/>
        <v>42840</v>
      </c>
      <c r="AE768" s="1" t="str">
        <f t="shared" si="106"/>
        <v>Saturday</v>
      </c>
      <c r="AF768" s="2">
        <v>0.77465277777777775</v>
      </c>
      <c r="AG768" s="2">
        <f t="shared" si="107"/>
        <v>0.79166666666666663</v>
      </c>
      <c r="AH768" t="s">
        <v>23</v>
      </c>
    </row>
    <row r="769" spans="1:34" x14ac:dyDescent="0.25">
      <c r="A769">
        <v>1582978</v>
      </c>
      <c r="B769" t="s">
        <v>54</v>
      </c>
      <c r="E769">
        <v>53210</v>
      </c>
      <c r="F769" t="s">
        <v>20</v>
      </c>
      <c r="G769" t="s">
        <v>55</v>
      </c>
      <c r="H769">
        <v>271</v>
      </c>
      <c r="I769" t="s">
        <v>48</v>
      </c>
      <c r="J769">
        <f>VLOOKUP(I769,Key!$A$1:$C$73,2,FALSE)</f>
        <v>43.031320000000001</v>
      </c>
      <c r="K769">
        <f>VLOOKUP(I769,Key!$A$1:$C$73,3,FALSE)</f>
        <v>-87.904259999999994</v>
      </c>
      <c r="L769" t="s">
        <v>48</v>
      </c>
      <c r="M769">
        <f>VLOOKUP(L769,Key!$A$1:$C$73,2,FALSE)</f>
        <v>43.031320000000001</v>
      </c>
      <c r="N769">
        <f>VLOOKUP(L769,Key!$A$1:$C$73,3,FALSE)</f>
        <v>-87.904259999999994</v>
      </c>
      <c r="O769">
        <v>80</v>
      </c>
      <c r="P769">
        <v>9</v>
      </c>
      <c r="Q769">
        <v>12</v>
      </c>
      <c r="R769">
        <v>11.4</v>
      </c>
      <c r="S769">
        <v>480</v>
      </c>
      <c r="T769">
        <f t="shared" si="99"/>
        <v>-1</v>
      </c>
      <c r="U769" s="1">
        <v>42840</v>
      </c>
      <c r="V769" s="13">
        <f t="shared" si="100"/>
        <v>42826</v>
      </c>
      <c r="W769" s="14">
        <f t="shared" si="101"/>
        <v>42840</v>
      </c>
      <c r="X769" s="1" t="str">
        <f t="shared" si="102"/>
        <v>Saturday</v>
      </c>
      <c r="Y769" s="2">
        <v>0.76478009259259261</v>
      </c>
      <c r="Z769" s="2">
        <f t="shared" si="103"/>
        <v>0.75</v>
      </c>
      <c r="AA769">
        <f>1</f>
        <v>1</v>
      </c>
      <c r="AB769" s="1">
        <v>42840</v>
      </c>
      <c r="AC769" s="13">
        <f t="shared" si="104"/>
        <v>42826</v>
      </c>
      <c r="AD769" s="14">
        <f t="shared" si="105"/>
        <v>42840</v>
      </c>
      <c r="AE769" s="1" t="str">
        <f t="shared" si="106"/>
        <v>Saturday</v>
      </c>
      <c r="AF769" s="2">
        <v>0.82048611111111114</v>
      </c>
      <c r="AG769" s="2">
        <f t="shared" si="107"/>
        <v>0.83333333333333326</v>
      </c>
      <c r="AH769" t="s">
        <v>25</v>
      </c>
    </row>
    <row r="770" spans="1:34" x14ac:dyDescent="0.25">
      <c r="A770">
        <v>1581799</v>
      </c>
      <c r="B770" t="s">
        <v>54</v>
      </c>
      <c r="E770">
        <v>53202</v>
      </c>
      <c r="F770" t="s">
        <v>20</v>
      </c>
      <c r="G770" t="s">
        <v>55</v>
      </c>
      <c r="H770">
        <v>106</v>
      </c>
      <c r="I770" t="s">
        <v>39</v>
      </c>
      <c r="J770">
        <f>VLOOKUP(I770,Key!$A$1:$C$73,2,FALSE)</f>
        <v>43.031480000000002</v>
      </c>
      <c r="K770">
        <f>VLOOKUP(I770,Key!$A$1:$C$73,3,FALSE)</f>
        <v>-87.908169999999998</v>
      </c>
      <c r="L770" t="s">
        <v>62</v>
      </c>
      <c r="M770">
        <f>VLOOKUP(L770,Key!$A$1:$C$73,2,FALSE)</f>
        <v>43.052460000000004</v>
      </c>
      <c r="N770">
        <f>VLOOKUP(L770,Key!$A$1:$C$73,3,FALSE)</f>
        <v>-87.891000000000005</v>
      </c>
      <c r="O770">
        <v>24</v>
      </c>
      <c r="P770">
        <v>3</v>
      </c>
      <c r="Q770">
        <v>3.6</v>
      </c>
      <c r="R770">
        <v>3.4</v>
      </c>
      <c r="S770">
        <v>144</v>
      </c>
      <c r="T770">
        <f t="shared" ref="T770:T833" si="108">-1</f>
        <v>-1</v>
      </c>
      <c r="U770" s="1">
        <v>42840</v>
      </c>
      <c r="V770" s="13">
        <f t="shared" ref="V770:V833" si="109">DATE(YEAR(U770), MONTH(U770), 1)</f>
        <v>42826</v>
      </c>
      <c r="W770" s="14">
        <f t="shared" ref="W770:W833" si="110">U770</f>
        <v>42840</v>
      </c>
      <c r="X770" s="1" t="str">
        <f t="shared" ref="X770:X833" si="111">TEXT(W770,"dddd")</f>
        <v>Saturday</v>
      </c>
      <c r="Y770" s="2">
        <v>0.76834490740740735</v>
      </c>
      <c r="Z770" s="2">
        <f t="shared" ref="Z770:Z833" si="112">MROUND(Y770, "1:00")</f>
        <v>0.75</v>
      </c>
      <c r="AA770">
        <f>1</f>
        <v>1</v>
      </c>
      <c r="AB770" s="1">
        <v>42840</v>
      </c>
      <c r="AC770" s="13">
        <f t="shared" ref="AC770:AC833" si="113">DATE(YEAR(AB770), MONTH(AB770), 1)</f>
        <v>42826</v>
      </c>
      <c r="AD770" s="14">
        <f t="shared" ref="AD770:AD833" si="114">AB770</f>
        <v>42840</v>
      </c>
      <c r="AE770" s="1" t="str">
        <f t="shared" ref="AE770:AE833" si="115">TEXT(AD770,"dddd")</f>
        <v>Saturday</v>
      </c>
      <c r="AF770" s="2">
        <v>0.78494212962962961</v>
      </c>
      <c r="AG770" s="2">
        <f t="shared" ref="AG770:AG833" si="116">MROUND(AF770, "1:00")</f>
        <v>0.79166666666666663</v>
      </c>
      <c r="AH770" t="s">
        <v>23</v>
      </c>
    </row>
    <row r="771" spans="1:34" x14ac:dyDescent="0.25">
      <c r="A771">
        <v>1424306</v>
      </c>
      <c r="B771" t="s">
        <v>54</v>
      </c>
      <c r="E771">
        <v>53202</v>
      </c>
      <c r="F771" t="s">
        <v>20</v>
      </c>
      <c r="G771" t="s">
        <v>55</v>
      </c>
      <c r="H771">
        <v>224</v>
      </c>
      <c r="I771" t="s">
        <v>62</v>
      </c>
      <c r="J771">
        <f>VLOOKUP(I771,Key!$A$1:$C$73,2,FALSE)</f>
        <v>43.052460000000004</v>
      </c>
      <c r="K771">
        <f>VLOOKUP(I771,Key!$A$1:$C$73,3,FALSE)</f>
        <v>-87.891000000000005</v>
      </c>
      <c r="L771" t="s">
        <v>62</v>
      </c>
      <c r="M771">
        <f>VLOOKUP(L771,Key!$A$1:$C$73,2,FALSE)</f>
        <v>43.052460000000004</v>
      </c>
      <c r="N771">
        <f>VLOOKUP(L771,Key!$A$1:$C$73,3,FALSE)</f>
        <v>-87.891000000000005</v>
      </c>
      <c r="O771">
        <v>39</v>
      </c>
      <c r="P771">
        <v>6</v>
      </c>
      <c r="Q771">
        <v>5.9</v>
      </c>
      <c r="R771">
        <v>5.6</v>
      </c>
      <c r="S771">
        <v>234</v>
      </c>
      <c r="T771">
        <f t="shared" si="108"/>
        <v>-1</v>
      </c>
      <c r="U771" s="1">
        <v>42840</v>
      </c>
      <c r="V771" s="13">
        <f t="shared" si="109"/>
        <v>42826</v>
      </c>
      <c r="W771" s="14">
        <f t="shared" si="110"/>
        <v>42840</v>
      </c>
      <c r="X771" s="1" t="str">
        <f t="shared" si="111"/>
        <v>Saturday</v>
      </c>
      <c r="Y771" s="2">
        <v>0.78802083333333339</v>
      </c>
      <c r="Z771" s="2">
        <f t="shared" si="112"/>
        <v>0.79166666666666663</v>
      </c>
      <c r="AA771">
        <f>1</f>
        <v>1</v>
      </c>
      <c r="AB771" s="1">
        <v>42840</v>
      </c>
      <c r="AC771" s="13">
        <f t="shared" si="113"/>
        <v>42826</v>
      </c>
      <c r="AD771" s="14">
        <f t="shared" si="114"/>
        <v>42840</v>
      </c>
      <c r="AE771" s="1" t="str">
        <f t="shared" si="115"/>
        <v>Saturday</v>
      </c>
      <c r="AF771" s="2">
        <v>0.81506944444444451</v>
      </c>
      <c r="AG771" s="2">
        <f t="shared" si="116"/>
        <v>0.83333333333333326</v>
      </c>
      <c r="AH771" t="s">
        <v>25</v>
      </c>
    </row>
    <row r="772" spans="1:34" x14ac:dyDescent="0.25">
      <c r="A772">
        <v>1583124</v>
      </c>
      <c r="B772" t="s">
        <v>54</v>
      </c>
      <c r="E772">
        <v>53225</v>
      </c>
      <c r="F772" t="s">
        <v>20</v>
      </c>
      <c r="G772" t="s">
        <v>55</v>
      </c>
      <c r="H772">
        <v>5574</v>
      </c>
      <c r="I772" t="s">
        <v>36</v>
      </c>
      <c r="J772">
        <f>VLOOKUP(I772,Key!$A$1:$C$73,2,FALSE)</f>
        <v>43.03519</v>
      </c>
      <c r="K772">
        <f>VLOOKUP(I772,Key!$A$1:$C$73,3,FALSE)</f>
        <v>-87.907390000000007</v>
      </c>
      <c r="L772" t="s">
        <v>62</v>
      </c>
      <c r="M772">
        <f>VLOOKUP(L772,Key!$A$1:$C$73,2,FALSE)</f>
        <v>43.052460000000004</v>
      </c>
      <c r="N772">
        <f>VLOOKUP(L772,Key!$A$1:$C$73,3,FALSE)</f>
        <v>-87.891000000000005</v>
      </c>
      <c r="O772">
        <v>33</v>
      </c>
      <c r="P772">
        <v>3</v>
      </c>
      <c r="Q772">
        <v>5</v>
      </c>
      <c r="R772">
        <v>4.7</v>
      </c>
      <c r="S772">
        <v>198</v>
      </c>
      <c r="T772">
        <f t="shared" si="108"/>
        <v>-1</v>
      </c>
      <c r="U772" s="1">
        <v>42840</v>
      </c>
      <c r="V772" s="13">
        <f t="shared" si="109"/>
        <v>42826</v>
      </c>
      <c r="W772" s="14">
        <f t="shared" si="110"/>
        <v>42840</v>
      </c>
      <c r="X772" s="1" t="str">
        <f t="shared" si="111"/>
        <v>Saturday</v>
      </c>
      <c r="Y772" s="2">
        <v>0.79199074074074083</v>
      </c>
      <c r="Z772" s="2">
        <f t="shared" si="112"/>
        <v>0.79166666666666663</v>
      </c>
      <c r="AA772">
        <f>1</f>
        <v>1</v>
      </c>
      <c r="AB772" s="1">
        <v>42840</v>
      </c>
      <c r="AC772" s="13">
        <f t="shared" si="113"/>
        <v>42826</v>
      </c>
      <c r="AD772" s="14">
        <f t="shared" si="114"/>
        <v>42840</v>
      </c>
      <c r="AE772" s="1" t="str">
        <f t="shared" si="115"/>
        <v>Saturday</v>
      </c>
      <c r="AF772" s="2">
        <v>0.81516203703703705</v>
      </c>
      <c r="AG772" s="2">
        <f t="shared" si="116"/>
        <v>0.83333333333333326</v>
      </c>
      <c r="AH772" t="s">
        <v>23</v>
      </c>
    </row>
    <row r="773" spans="1:34" x14ac:dyDescent="0.25">
      <c r="A773">
        <v>1583172</v>
      </c>
      <c r="B773" t="s">
        <v>54</v>
      </c>
      <c r="E773">
        <v>53202</v>
      </c>
      <c r="F773" t="s">
        <v>20</v>
      </c>
      <c r="G773" t="s">
        <v>55</v>
      </c>
      <c r="H773">
        <v>11140</v>
      </c>
      <c r="I773" t="s">
        <v>52</v>
      </c>
      <c r="J773">
        <f>VLOOKUP(I773,Key!$A$1:$C$73,2,FALSE)</f>
        <v>43.042490000000001</v>
      </c>
      <c r="K773">
        <f>VLOOKUP(I773,Key!$A$1:$C$73,3,FALSE)</f>
        <v>-87.909959999999998</v>
      </c>
      <c r="L773" t="s">
        <v>48</v>
      </c>
      <c r="M773">
        <f>VLOOKUP(L773,Key!$A$1:$C$73,2,FALSE)</f>
        <v>43.031320000000001</v>
      </c>
      <c r="N773">
        <f>VLOOKUP(L773,Key!$A$1:$C$73,3,FALSE)</f>
        <v>-87.904259999999994</v>
      </c>
      <c r="O773">
        <v>36</v>
      </c>
      <c r="P773">
        <v>6</v>
      </c>
      <c r="Q773">
        <v>5.4</v>
      </c>
      <c r="R773">
        <v>5.0999999999999996</v>
      </c>
      <c r="S773">
        <v>216</v>
      </c>
      <c r="T773">
        <f t="shared" si="108"/>
        <v>-1</v>
      </c>
      <c r="U773" s="1">
        <v>42840</v>
      </c>
      <c r="V773" s="13">
        <f t="shared" si="109"/>
        <v>42826</v>
      </c>
      <c r="W773" s="14">
        <f t="shared" si="110"/>
        <v>42840</v>
      </c>
      <c r="X773" s="1" t="str">
        <f t="shared" si="111"/>
        <v>Saturday</v>
      </c>
      <c r="Y773" s="2">
        <v>0.79950231481481471</v>
      </c>
      <c r="Z773" s="2">
        <f t="shared" si="112"/>
        <v>0.79166666666666663</v>
      </c>
      <c r="AA773">
        <f>1</f>
        <v>1</v>
      </c>
      <c r="AB773" s="1">
        <v>42840</v>
      </c>
      <c r="AC773" s="13">
        <f t="shared" si="113"/>
        <v>42826</v>
      </c>
      <c r="AD773" s="14">
        <f t="shared" si="114"/>
        <v>42840</v>
      </c>
      <c r="AE773" s="1" t="str">
        <f t="shared" si="115"/>
        <v>Saturday</v>
      </c>
      <c r="AF773" s="2">
        <v>0.8249305555555555</v>
      </c>
      <c r="AG773" s="2">
        <f t="shared" si="116"/>
        <v>0.83333333333333326</v>
      </c>
      <c r="AH773" t="s">
        <v>23</v>
      </c>
    </row>
    <row r="774" spans="1:34" x14ac:dyDescent="0.25">
      <c r="A774">
        <v>1583172</v>
      </c>
      <c r="B774" t="s">
        <v>54</v>
      </c>
      <c r="E774">
        <v>53202</v>
      </c>
      <c r="F774" t="s">
        <v>20</v>
      </c>
      <c r="G774" t="s">
        <v>55</v>
      </c>
      <c r="H774">
        <v>5437</v>
      </c>
      <c r="I774" t="s">
        <v>52</v>
      </c>
      <c r="J774">
        <f>VLOOKUP(I774,Key!$A$1:$C$73,2,FALSE)</f>
        <v>43.042490000000001</v>
      </c>
      <c r="K774">
        <f>VLOOKUP(I774,Key!$A$1:$C$73,3,FALSE)</f>
        <v>-87.909959999999998</v>
      </c>
      <c r="L774" t="s">
        <v>48</v>
      </c>
      <c r="M774">
        <f>VLOOKUP(L774,Key!$A$1:$C$73,2,FALSE)</f>
        <v>43.031320000000001</v>
      </c>
      <c r="N774">
        <f>VLOOKUP(L774,Key!$A$1:$C$73,3,FALSE)</f>
        <v>-87.904259999999994</v>
      </c>
      <c r="O774">
        <v>36</v>
      </c>
      <c r="P774">
        <v>6</v>
      </c>
      <c r="Q774">
        <v>5.4</v>
      </c>
      <c r="R774">
        <v>5.0999999999999996</v>
      </c>
      <c r="S774">
        <v>216</v>
      </c>
      <c r="T774">
        <f t="shared" si="108"/>
        <v>-1</v>
      </c>
      <c r="U774" s="1">
        <v>42840</v>
      </c>
      <c r="V774" s="13">
        <f t="shared" si="109"/>
        <v>42826</v>
      </c>
      <c r="W774" s="14">
        <f t="shared" si="110"/>
        <v>42840</v>
      </c>
      <c r="X774" s="1" t="str">
        <f t="shared" si="111"/>
        <v>Saturday</v>
      </c>
      <c r="Y774" s="2">
        <v>0.80046296296296304</v>
      </c>
      <c r="Z774" s="2">
        <f t="shared" si="112"/>
        <v>0.79166666666666663</v>
      </c>
      <c r="AA774">
        <f>1</f>
        <v>1</v>
      </c>
      <c r="AB774" s="1">
        <v>42840</v>
      </c>
      <c r="AC774" s="13">
        <f t="shared" si="113"/>
        <v>42826</v>
      </c>
      <c r="AD774" s="14">
        <f t="shared" si="114"/>
        <v>42840</v>
      </c>
      <c r="AE774" s="1" t="str">
        <f t="shared" si="115"/>
        <v>Saturday</v>
      </c>
      <c r="AF774" s="2">
        <v>0.82502314814814814</v>
      </c>
      <c r="AG774" s="2">
        <f t="shared" si="116"/>
        <v>0.83333333333333326</v>
      </c>
      <c r="AH774" t="s">
        <v>23</v>
      </c>
    </row>
    <row r="775" spans="1:34" x14ac:dyDescent="0.25">
      <c r="A775">
        <v>1393669</v>
      </c>
      <c r="B775" t="s">
        <v>54</v>
      </c>
      <c r="E775">
        <v>53150</v>
      </c>
      <c r="F775" t="s">
        <v>20</v>
      </c>
      <c r="G775" t="s">
        <v>55</v>
      </c>
      <c r="H775">
        <v>81</v>
      </c>
      <c r="I775" t="s">
        <v>77</v>
      </c>
      <c r="J775">
        <f>VLOOKUP(I775,Key!$A$1:$C$73,2,FALSE)</f>
        <v>43.036900000000003</v>
      </c>
      <c r="K775">
        <f>VLOOKUP(I775,Key!$A$1:$C$73,3,FALSE)</f>
        <v>-87.89667</v>
      </c>
      <c r="L775" t="s">
        <v>77</v>
      </c>
      <c r="M775">
        <f>VLOOKUP(L775,Key!$A$1:$C$73,2,FALSE)</f>
        <v>43.036900000000003</v>
      </c>
      <c r="N775">
        <f>VLOOKUP(L775,Key!$A$1:$C$73,3,FALSE)</f>
        <v>-87.89667</v>
      </c>
      <c r="O775">
        <v>17</v>
      </c>
      <c r="P775">
        <v>3</v>
      </c>
      <c r="Q775">
        <v>2.6</v>
      </c>
      <c r="R775">
        <v>2.4</v>
      </c>
      <c r="S775">
        <v>102</v>
      </c>
      <c r="T775">
        <f t="shared" si="108"/>
        <v>-1</v>
      </c>
      <c r="U775" s="1">
        <v>42840</v>
      </c>
      <c r="V775" s="13">
        <f t="shared" si="109"/>
        <v>42826</v>
      </c>
      <c r="W775" s="14">
        <f t="shared" si="110"/>
        <v>42840</v>
      </c>
      <c r="X775" s="1" t="str">
        <f t="shared" si="111"/>
        <v>Saturday</v>
      </c>
      <c r="Y775" s="2">
        <v>0.80917824074074074</v>
      </c>
      <c r="Z775" s="2">
        <f t="shared" si="112"/>
        <v>0.79166666666666663</v>
      </c>
      <c r="AA775">
        <f>1</f>
        <v>1</v>
      </c>
      <c r="AB775" s="1">
        <v>42840</v>
      </c>
      <c r="AC775" s="13">
        <f t="shared" si="113"/>
        <v>42826</v>
      </c>
      <c r="AD775" s="14">
        <f t="shared" si="114"/>
        <v>42840</v>
      </c>
      <c r="AE775" s="1" t="str">
        <f t="shared" si="115"/>
        <v>Saturday</v>
      </c>
      <c r="AF775" s="2">
        <v>0.82115740740740739</v>
      </c>
      <c r="AG775" s="2">
        <f t="shared" si="116"/>
        <v>0.83333333333333326</v>
      </c>
      <c r="AH775" t="s">
        <v>25</v>
      </c>
    </row>
    <row r="776" spans="1:34" x14ac:dyDescent="0.25">
      <c r="A776">
        <v>1583223</v>
      </c>
      <c r="B776" t="s">
        <v>54</v>
      </c>
      <c r="E776">
        <v>53202</v>
      </c>
      <c r="F776" t="s">
        <v>20</v>
      </c>
      <c r="G776" t="s">
        <v>55</v>
      </c>
      <c r="H776">
        <v>5</v>
      </c>
      <c r="I776" t="s">
        <v>62</v>
      </c>
      <c r="J776">
        <f>VLOOKUP(I776,Key!$A$1:$C$73,2,FALSE)</f>
        <v>43.052460000000004</v>
      </c>
      <c r="K776">
        <f>VLOOKUP(I776,Key!$A$1:$C$73,3,FALSE)</f>
        <v>-87.891000000000005</v>
      </c>
      <c r="L776" t="s">
        <v>62</v>
      </c>
      <c r="M776">
        <f>VLOOKUP(L776,Key!$A$1:$C$73,2,FALSE)</f>
        <v>43.052460000000004</v>
      </c>
      <c r="N776">
        <f>VLOOKUP(L776,Key!$A$1:$C$73,3,FALSE)</f>
        <v>-87.891000000000005</v>
      </c>
      <c r="O776">
        <v>109</v>
      </c>
      <c r="P776">
        <v>12</v>
      </c>
      <c r="Q776">
        <v>16.399999999999999</v>
      </c>
      <c r="R776">
        <v>15.5</v>
      </c>
      <c r="S776">
        <v>654</v>
      </c>
      <c r="T776">
        <f t="shared" si="108"/>
        <v>-1</v>
      </c>
      <c r="U776" s="1">
        <v>42840</v>
      </c>
      <c r="V776" s="13">
        <f t="shared" si="109"/>
        <v>42826</v>
      </c>
      <c r="W776" s="14">
        <f t="shared" si="110"/>
        <v>42840</v>
      </c>
      <c r="X776" s="1" t="str">
        <f t="shared" si="111"/>
        <v>Saturday</v>
      </c>
      <c r="Y776" s="2">
        <v>0.81156249999999996</v>
      </c>
      <c r="Z776" s="2">
        <f t="shared" si="112"/>
        <v>0.79166666666666663</v>
      </c>
      <c r="AA776">
        <f>1</f>
        <v>1</v>
      </c>
      <c r="AB776" s="1">
        <v>42840</v>
      </c>
      <c r="AC776" s="13">
        <f t="shared" si="113"/>
        <v>42826</v>
      </c>
      <c r="AD776" s="14">
        <f t="shared" si="114"/>
        <v>42840</v>
      </c>
      <c r="AE776" s="1" t="str">
        <f t="shared" si="115"/>
        <v>Saturday</v>
      </c>
      <c r="AF776" s="2">
        <v>0.88722222222222225</v>
      </c>
      <c r="AG776" s="2">
        <f t="shared" si="116"/>
        <v>0.875</v>
      </c>
      <c r="AH776" t="s">
        <v>25</v>
      </c>
    </row>
    <row r="777" spans="1:34" x14ac:dyDescent="0.25">
      <c r="A777">
        <v>1582068</v>
      </c>
      <c r="B777" t="s">
        <v>54</v>
      </c>
      <c r="E777">
        <v>53149</v>
      </c>
      <c r="F777" t="s">
        <v>20</v>
      </c>
      <c r="G777" t="s">
        <v>55</v>
      </c>
      <c r="H777">
        <v>5496</v>
      </c>
      <c r="I777" t="s">
        <v>56</v>
      </c>
      <c r="J777">
        <f>VLOOKUP(I777,Key!$A$1:$C$73,2,FALSE)</f>
        <v>43.004728999999998</v>
      </c>
      <c r="K777">
        <f>VLOOKUP(I777,Key!$A$1:$C$73,3,FALSE)</f>
        <v>-87.905463999999995</v>
      </c>
      <c r="L777" t="s">
        <v>22</v>
      </c>
      <c r="M777">
        <f>VLOOKUP(L777,Key!$A$1:$C$73,2,FALSE)</f>
        <v>43.058619999999998</v>
      </c>
      <c r="N777">
        <f>VLOOKUP(L777,Key!$A$1:$C$73,3,FALSE)</f>
        <v>-87.885319999999993</v>
      </c>
      <c r="O777">
        <v>36</v>
      </c>
      <c r="P777">
        <v>6</v>
      </c>
      <c r="Q777">
        <v>5.4</v>
      </c>
      <c r="R777">
        <v>5.0999999999999996</v>
      </c>
      <c r="S777">
        <v>216</v>
      </c>
      <c r="T777">
        <f t="shared" si="108"/>
        <v>-1</v>
      </c>
      <c r="U777" s="1">
        <v>42840</v>
      </c>
      <c r="V777" s="13">
        <f t="shared" si="109"/>
        <v>42826</v>
      </c>
      <c r="W777" s="14">
        <f t="shared" si="110"/>
        <v>42840</v>
      </c>
      <c r="X777" s="1" t="str">
        <f t="shared" si="111"/>
        <v>Saturday</v>
      </c>
      <c r="Y777" s="2">
        <v>0.81498842592592602</v>
      </c>
      <c r="Z777" s="2">
        <f t="shared" si="112"/>
        <v>0.83333333333333326</v>
      </c>
      <c r="AA777">
        <f>1</f>
        <v>1</v>
      </c>
      <c r="AB777" s="1">
        <v>42840</v>
      </c>
      <c r="AC777" s="13">
        <f t="shared" si="113"/>
        <v>42826</v>
      </c>
      <c r="AD777" s="14">
        <f t="shared" si="114"/>
        <v>42840</v>
      </c>
      <c r="AE777" s="1" t="str">
        <f t="shared" si="115"/>
        <v>Saturday</v>
      </c>
      <c r="AF777" s="2">
        <v>0.83962962962962961</v>
      </c>
      <c r="AG777" s="2">
        <f t="shared" si="116"/>
        <v>0.83333333333333326</v>
      </c>
      <c r="AH777" t="s">
        <v>23</v>
      </c>
    </row>
    <row r="778" spans="1:34" x14ac:dyDescent="0.25">
      <c r="A778">
        <v>1583281</v>
      </c>
      <c r="B778" t="s">
        <v>54</v>
      </c>
      <c r="E778">
        <v>53222</v>
      </c>
      <c r="F778" t="s">
        <v>20</v>
      </c>
      <c r="G778" t="s">
        <v>55</v>
      </c>
      <c r="H778">
        <v>989</v>
      </c>
      <c r="I778" t="s">
        <v>69</v>
      </c>
      <c r="J778">
        <f>VLOOKUP(I778,Key!$A$1:$C$73,2,FALSE)</f>
        <v>43.024340000000002</v>
      </c>
      <c r="K778">
        <f>VLOOKUP(I778,Key!$A$1:$C$73,3,FALSE)</f>
        <v>-87.916753</v>
      </c>
      <c r="L778" t="s">
        <v>28</v>
      </c>
      <c r="M778">
        <f>VLOOKUP(L778,Key!$A$1:$C$73,2,FALSE)</f>
        <v>43.038580000000003</v>
      </c>
      <c r="N778">
        <f>VLOOKUP(L778,Key!$A$1:$C$73,3,FALSE)</f>
        <v>-87.90934</v>
      </c>
      <c r="O778">
        <v>17</v>
      </c>
      <c r="P778">
        <v>3</v>
      </c>
      <c r="Q778">
        <v>2.6</v>
      </c>
      <c r="R778">
        <v>2.4</v>
      </c>
      <c r="S778">
        <v>102</v>
      </c>
      <c r="T778">
        <f t="shared" si="108"/>
        <v>-1</v>
      </c>
      <c r="U778" s="1">
        <v>42840</v>
      </c>
      <c r="V778" s="13">
        <f t="shared" si="109"/>
        <v>42826</v>
      </c>
      <c r="W778" s="14">
        <f t="shared" si="110"/>
        <v>42840</v>
      </c>
      <c r="X778" s="1" t="str">
        <f t="shared" si="111"/>
        <v>Saturday</v>
      </c>
      <c r="Y778" s="2">
        <v>0.88593749999999993</v>
      </c>
      <c r="Z778" s="2">
        <f t="shared" si="112"/>
        <v>0.875</v>
      </c>
      <c r="AA778">
        <f>1</f>
        <v>1</v>
      </c>
      <c r="AB778" s="1">
        <v>42840</v>
      </c>
      <c r="AC778" s="13">
        <f t="shared" si="113"/>
        <v>42826</v>
      </c>
      <c r="AD778" s="14">
        <f t="shared" si="114"/>
        <v>42840</v>
      </c>
      <c r="AE778" s="1" t="str">
        <f t="shared" si="115"/>
        <v>Saturday</v>
      </c>
      <c r="AF778" s="2">
        <v>0.8977546296296296</v>
      </c>
      <c r="AG778" s="2">
        <f t="shared" si="116"/>
        <v>0.91666666666666663</v>
      </c>
      <c r="AH778" t="s">
        <v>23</v>
      </c>
    </row>
    <row r="779" spans="1:34" x14ac:dyDescent="0.25">
      <c r="A779">
        <v>1583744</v>
      </c>
      <c r="B779" t="s">
        <v>54</v>
      </c>
      <c r="E779">
        <v>53212</v>
      </c>
      <c r="F779" t="s">
        <v>20</v>
      </c>
      <c r="G779" t="s">
        <v>55</v>
      </c>
      <c r="H779">
        <v>5453</v>
      </c>
      <c r="I779" t="s">
        <v>61</v>
      </c>
      <c r="J779">
        <f>VLOOKUP(I779,Key!$A$1:$C$73,2,FALSE)</f>
        <v>43.060786</v>
      </c>
      <c r="K779">
        <f>VLOOKUP(I779,Key!$A$1:$C$73,3,FALSE)</f>
        <v>-87.883825999999999</v>
      </c>
      <c r="L779" t="s">
        <v>86</v>
      </c>
      <c r="M779">
        <f>VLOOKUP(L779,Key!$A$1:$C$73,2,FALSE)</f>
        <v>43.052549999999997</v>
      </c>
      <c r="N779">
        <f>VLOOKUP(L779,Key!$A$1:$C$73,3,FALSE)</f>
        <v>-87.909329999999997</v>
      </c>
      <c r="O779">
        <v>11</v>
      </c>
      <c r="P779">
        <v>3</v>
      </c>
      <c r="Q779">
        <v>1.7</v>
      </c>
      <c r="R779">
        <v>1.6</v>
      </c>
      <c r="S779">
        <v>66</v>
      </c>
      <c r="T779">
        <f t="shared" si="108"/>
        <v>-1</v>
      </c>
      <c r="U779" s="1">
        <v>42841</v>
      </c>
      <c r="V779" s="13">
        <f t="shared" si="109"/>
        <v>42826</v>
      </c>
      <c r="W779" s="14">
        <f t="shared" si="110"/>
        <v>42841</v>
      </c>
      <c r="X779" s="1" t="str">
        <f t="shared" si="111"/>
        <v>Sunday</v>
      </c>
      <c r="Y779" s="2">
        <v>0.13936342592592593</v>
      </c>
      <c r="Z779" s="2">
        <f t="shared" si="112"/>
        <v>0.125</v>
      </c>
      <c r="AA779">
        <f>1</f>
        <v>1</v>
      </c>
      <c r="AB779" s="1">
        <v>42841</v>
      </c>
      <c r="AC779" s="13">
        <f t="shared" si="113"/>
        <v>42826</v>
      </c>
      <c r="AD779" s="14">
        <f t="shared" si="114"/>
        <v>42841</v>
      </c>
      <c r="AE779" s="1" t="str">
        <f t="shared" si="115"/>
        <v>Sunday</v>
      </c>
      <c r="AF779" s="2">
        <v>0.14721064814814813</v>
      </c>
      <c r="AG779" s="2">
        <f t="shared" si="116"/>
        <v>0.16666666666666666</v>
      </c>
      <c r="AH779" t="s">
        <v>23</v>
      </c>
    </row>
    <row r="780" spans="1:34" x14ac:dyDescent="0.25">
      <c r="A780">
        <v>1431323</v>
      </c>
      <c r="B780" t="s">
        <v>54</v>
      </c>
      <c r="E780">
        <v>53202</v>
      </c>
      <c r="F780" t="s">
        <v>20</v>
      </c>
      <c r="G780" t="s">
        <v>55</v>
      </c>
      <c r="H780">
        <v>5531</v>
      </c>
      <c r="I780" t="s">
        <v>61</v>
      </c>
      <c r="J780">
        <f>VLOOKUP(I780,Key!$A$1:$C$73,2,FALSE)</f>
        <v>43.060786</v>
      </c>
      <c r="K780">
        <f>VLOOKUP(I780,Key!$A$1:$C$73,3,FALSE)</f>
        <v>-87.883825999999999</v>
      </c>
      <c r="L780" t="s">
        <v>61</v>
      </c>
      <c r="M780">
        <f>VLOOKUP(L780,Key!$A$1:$C$73,2,FALSE)</f>
        <v>43.060786</v>
      </c>
      <c r="N780">
        <f>VLOOKUP(L780,Key!$A$1:$C$73,3,FALSE)</f>
        <v>-87.883825999999999</v>
      </c>
      <c r="O780">
        <v>123</v>
      </c>
      <c r="P780">
        <v>12</v>
      </c>
      <c r="Q780">
        <v>18</v>
      </c>
      <c r="R780">
        <v>17.100000000000001</v>
      </c>
      <c r="S780">
        <v>720</v>
      </c>
      <c r="T780">
        <f t="shared" si="108"/>
        <v>-1</v>
      </c>
      <c r="U780" s="1">
        <v>42841</v>
      </c>
      <c r="V780" s="13">
        <f t="shared" si="109"/>
        <v>42826</v>
      </c>
      <c r="W780" s="14">
        <f t="shared" si="110"/>
        <v>42841</v>
      </c>
      <c r="X780" s="1" t="str">
        <f t="shared" si="111"/>
        <v>Sunday</v>
      </c>
      <c r="Y780" s="2">
        <v>0.47315972222222219</v>
      </c>
      <c r="Z780" s="2">
        <f t="shared" si="112"/>
        <v>0.45833333333333331</v>
      </c>
      <c r="AA780">
        <f>1</f>
        <v>1</v>
      </c>
      <c r="AB780" s="1">
        <v>42841</v>
      </c>
      <c r="AC780" s="13">
        <f t="shared" si="113"/>
        <v>42826</v>
      </c>
      <c r="AD780" s="14">
        <f t="shared" si="114"/>
        <v>42841</v>
      </c>
      <c r="AE780" s="1" t="str">
        <f t="shared" si="115"/>
        <v>Sunday</v>
      </c>
      <c r="AF780" s="2">
        <v>0.55841435185185184</v>
      </c>
      <c r="AG780" s="2">
        <f t="shared" si="116"/>
        <v>0.54166666666666663</v>
      </c>
      <c r="AH780" t="s">
        <v>25</v>
      </c>
    </row>
    <row r="781" spans="1:34" x14ac:dyDescent="0.25">
      <c r="A781">
        <v>1584115</v>
      </c>
      <c r="B781" t="s">
        <v>54</v>
      </c>
      <c r="E781">
        <v>53097</v>
      </c>
      <c r="F781" t="s">
        <v>20</v>
      </c>
      <c r="G781" t="s">
        <v>55</v>
      </c>
      <c r="H781">
        <v>5584</v>
      </c>
      <c r="I781" t="s">
        <v>42</v>
      </c>
      <c r="J781">
        <f>VLOOKUP(I781,Key!$A$1:$C$73,2,FALSE)</f>
        <v>43.038719999999998</v>
      </c>
      <c r="K781">
        <f>VLOOKUP(I781,Key!$A$1:$C$73,3,FALSE)</f>
        <v>-87.905339999999995</v>
      </c>
      <c r="L781" t="s">
        <v>42</v>
      </c>
      <c r="M781">
        <f>VLOOKUP(L781,Key!$A$1:$C$73,2,FALSE)</f>
        <v>43.038719999999998</v>
      </c>
      <c r="N781">
        <f>VLOOKUP(L781,Key!$A$1:$C$73,3,FALSE)</f>
        <v>-87.905339999999995</v>
      </c>
      <c r="O781">
        <v>8</v>
      </c>
      <c r="P781">
        <v>3</v>
      </c>
      <c r="Q781">
        <v>1.2</v>
      </c>
      <c r="R781">
        <v>1.1000000000000001</v>
      </c>
      <c r="S781">
        <v>48</v>
      </c>
      <c r="T781">
        <f t="shared" si="108"/>
        <v>-1</v>
      </c>
      <c r="U781" s="1">
        <v>42841</v>
      </c>
      <c r="V781" s="13">
        <f t="shared" si="109"/>
        <v>42826</v>
      </c>
      <c r="W781" s="14">
        <f t="shared" si="110"/>
        <v>42841</v>
      </c>
      <c r="X781" s="1" t="str">
        <f t="shared" si="111"/>
        <v>Sunday</v>
      </c>
      <c r="Y781" s="2">
        <v>0.4964351851851852</v>
      </c>
      <c r="Z781" s="2">
        <f t="shared" si="112"/>
        <v>0.5</v>
      </c>
      <c r="AA781">
        <f>1</f>
        <v>1</v>
      </c>
      <c r="AB781" s="1">
        <v>42841</v>
      </c>
      <c r="AC781" s="13">
        <f t="shared" si="113"/>
        <v>42826</v>
      </c>
      <c r="AD781" s="14">
        <f t="shared" si="114"/>
        <v>42841</v>
      </c>
      <c r="AE781" s="1" t="str">
        <f t="shared" si="115"/>
        <v>Sunday</v>
      </c>
      <c r="AF781" s="2">
        <v>0.50207175925925929</v>
      </c>
      <c r="AG781" s="2">
        <f t="shared" si="116"/>
        <v>0.5</v>
      </c>
      <c r="AH781" t="s">
        <v>25</v>
      </c>
    </row>
    <row r="782" spans="1:34" x14ac:dyDescent="0.25">
      <c r="A782">
        <v>1584241</v>
      </c>
      <c r="B782" t="s">
        <v>54</v>
      </c>
      <c r="E782">
        <v>53217</v>
      </c>
      <c r="F782" t="s">
        <v>20</v>
      </c>
      <c r="G782" t="s">
        <v>55</v>
      </c>
      <c r="H782">
        <v>11126</v>
      </c>
      <c r="I782" t="s">
        <v>77</v>
      </c>
      <c r="J782">
        <f>VLOOKUP(I782,Key!$A$1:$C$73,2,FALSE)</f>
        <v>43.036900000000003</v>
      </c>
      <c r="K782">
        <f>VLOOKUP(I782,Key!$A$1:$C$73,3,FALSE)</f>
        <v>-87.89667</v>
      </c>
      <c r="L782" t="s">
        <v>77</v>
      </c>
      <c r="M782">
        <f>VLOOKUP(L782,Key!$A$1:$C$73,2,FALSE)</f>
        <v>43.036900000000003</v>
      </c>
      <c r="N782">
        <f>VLOOKUP(L782,Key!$A$1:$C$73,3,FALSE)</f>
        <v>-87.89667</v>
      </c>
      <c r="O782">
        <v>26</v>
      </c>
      <c r="P782">
        <v>3</v>
      </c>
      <c r="Q782">
        <v>3.9</v>
      </c>
      <c r="R782">
        <v>3.7</v>
      </c>
      <c r="S782">
        <v>156</v>
      </c>
      <c r="T782">
        <f t="shared" si="108"/>
        <v>-1</v>
      </c>
      <c r="U782" s="1">
        <v>42841</v>
      </c>
      <c r="V782" s="13">
        <f t="shared" si="109"/>
        <v>42826</v>
      </c>
      <c r="W782" s="14">
        <f t="shared" si="110"/>
        <v>42841</v>
      </c>
      <c r="X782" s="1" t="str">
        <f t="shared" si="111"/>
        <v>Sunday</v>
      </c>
      <c r="Y782" s="2">
        <v>0.52159722222222216</v>
      </c>
      <c r="Z782" s="2">
        <f t="shared" si="112"/>
        <v>0.54166666666666663</v>
      </c>
      <c r="AA782">
        <f>1</f>
        <v>1</v>
      </c>
      <c r="AB782" s="1">
        <v>42841</v>
      </c>
      <c r="AC782" s="13">
        <f t="shared" si="113"/>
        <v>42826</v>
      </c>
      <c r="AD782" s="14">
        <f t="shared" si="114"/>
        <v>42841</v>
      </c>
      <c r="AE782" s="1" t="str">
        <f t="shared" si="115"/>
        <v>Sunday</v>
      </c>
      <c r="AF782" s="2">
        <v>0.53975694444444444</v>
      </c>
      <c r="AG782" s="2">
        <f t="shared" si="116"/>
        <v>0.54166666666666663</v>
      </c>
      <c r="AH782" t="s">
        <v>25</v>
      </c>
    </row>
    <row r="783" spans="1:34" x14ac:dyDescent="0.25">
      <c r="A783">
        <v>1571350</v>
      </c>
      <c r="B783" t="s">
        <v>54</v>
      </c>
      <c r="E783">
        <v>53589</v>
      </c>
      <c r="F783" t="s">
        <v>20</v>
      </c>
      <c r="G783" t="s">
        <v>55</v>
      </c>
      <c r="H783">
        <v>5514</v>
      </c>
      <c r="I783" t="s">
        <v>81</v>
      </c>
      <c r="J783">
        <f>VLOOKUP(I783,Key!$A$1:$C$73,2,FALSE)</f>
        <v>43.058010000000003</v>
      </c>
      <c r="K783">
        <f>VLOOKUP(I783,Key!$A$1:$C$73,3,FALSE)</f>
        <v>-87.877300000000005</v>
      </c>
      <c r="L783" t="s">
        <v>81</v>
      </c>
      <c r="M783">
        <f>VLOOKUP(L783,Key!$A$1:$C$73,2,FALSE)</f>
        <v>43.058010000000003</v>
      </c>
      <c r="N783">
        <f>VLOOKUP(L783,Key!$A$1:$C$73,3,FALSE)</f>
        <v>-87.877300000000005</v>
      </c>
      <c r="O783">
        <v>48</v>
      </c>
      <c r="P783">
        <v>6</v>
      </c>
      <c r="Q783">
        <v>7.2</v>
      </c>
      <c r="R783">
        <v>6.8</v>
      </c>
      <c r="S783">
        <v>288</v>
      </c>
      <c r="T783">
        <f t="shared" si="108"/>
        <v>-1</v>
      </c>
      <c r="U783" s="1">
        <v>42841</v>
      </c>
      <c r="V783" s="13">
        <f t="shared" si="109"/>
        <v>42826</v>
      </c>
      <c r="W783" s="14">
        <f t="shared" si="110"/>
        <v>42841</v>
      </c>
      <c r="X783" s="1" t="str">
        <f t="shared" si="111"/>
        <v>Sunday</v>
      </c>
      <c r="Y783" s="2">
        <v>0.53403935185185192</v>
      </c>
      <c r="Z783" s="2">
        <f t="shared" si="112"/>
        <v>0.54166666666666663</v>
      </c>
      <c r="AA783">
        <f>1</f>
        <v>1</v>
      </c>
      <c r="AB783" s="1">
        <v>42841</v>
      </c>
      <c r="AC783" s="13">
        <f t="shared" si="113"/>
        <v>42826</v>
      </c>
      <c r="AD783" s="14">
        <f t="shared" si="114"/>
        <v>42841</v>
      </c>
      <c r="AE783" s="1" t="str">
        <f t="shared" si="115"/>
        <v>Sunday</v>
      </c>
      <c r="AF783" s="2">
        <v>0.56766203703703699</v>
      </c>
      <c r="AG783" s="2">
        <f t="shared" si="116"/>
        <v>0.58333333333333326</v>
      </c>
      <c r="AH783" t="s">
        <v>25</v>
      </c>
    </row>
    <row r="784" spans="1:34" x14ac:dyDescent="0.25">
      <c r="A784">
        <v>1584362</v>
      </c>
      <c r="B784" t="s">
        <v>54</v>
      </c>
      <c r="E784">
        <v>53202</v>
      </c>
      <c r="F784" t="s">
        <v>20</v>
      </c>
      <c r="G784" t="s">
        <v>55</v>
      </c>
      <c r="H784">
        <v>5577</v>
      </c>
      <c r="I784" t="s">
        <v>22</v>
      </c>
      <c r="J784">
        <f>VLOOKUP(I784,Key!$A$1:$C$73,2,FALSE)</f>
        <v>43.058619999999998</v>
      </c>
      <c r="K784">
        <f>VLOOKUP(I784,Key!$A$1:$C$73,3,FALSE)</f>
        <v>-87.885319999999993</v>
      </c>
      <c r="L784" t="s">
        <v>22</v>
      </c>
      <c r="M784">
        <f>VLOOKUP(L784,Key!$A$1:$C$73,2,FALSE)</f>
        <v>43.058619999999998</v>
      </c>
      <c r="N784">
        <f>VLOOKUP(L784,Key!$A$1:$C$73,3,FALSE)</f>
        <v>-87.885319999999993</v>
      </c>
      <c r="O784">
        <v>286</v>
      </c>
      <c r="P784">
        <v>30</v>
      </c>
      <c r="Q784">
        <v>18</v>
      </c>
      <c r="R784">
        <v>17.100000000000001</v>
      </c>
      <c r="S784">
        <v>720</v>
      </c>
      <c r="T784">
        <f t="shared" si="108"/>
        <v>-1</v>
      </c>
      <c r="U784" s="1">
        <v>42841</v>
      </c>
      <c r="V784" s="13">
        <f t="shared" si="109"/>
        <v>42826</v>
      </c>
      <c r="W784" s="14">
        <f t="shared" si="110"/>
        <v>42841</v>
      </c>
      <c r="X784" s="1" t="str">
        <f t="shared" si="111"/>
        <v>Sunday</v>
      </c>
      <c r="Y784" s="2">
        <v>0.54398148148148151</v>
      </c>
      <c r="Z784" s="2">
        <f t="shared" si="112"/>
        <v>0.54166666666666663</v>
      </c>
      <c r="AA784">
        <f>1</f>
        <v>1</v>
      </c>
      <c r="AB784" s="1">
        <v>42841</v>
      </c>
      <c r="AC784" s="13">
        <f t="shared" si="113"/>
        <v>42826</v>
      </c>
      <c r="AD784" s="14">
        <f t="shared" si="114"/>
        <v>42841</v>
      </c>
      <c r="AE784" s="1" t="str">
        <f t="shared" si="115"/>
        <v>Sunday</v>
      </c>
      <c r="AF784" s="2">
        <v>0.74244212962962963</v>
      </c>
      <c r="AG784" s="2">
        <f t="shared" si="116"/>
        <v>0.75</v>
      </c>
      <c r="AH784" t="s">
        <v>25</v>
      </c>
    </row>
    <row r="785" spans="1:34" x14ac:dyDescent="0.25">
      <c r="A785">
        <v>1279484</v>
      </c>
      <c r="B785" t="s">
        <v>54</v>
      </c>
      <c r="E785">
        <v>53210</v>
      </c>
      <c r="F785" t="s">
        <v>20</v>
      </c>
      <c r="G785" t="s">
        <v>55</v>
      </c>
      <c r="H785">
        <v>5447</v>
      </c>
      <c r="I785" t="s">
        <v>61</v>
      </c>
      <c r="J785">
        <f>VLOOKUP(I785,Key!$A$1:$C$73,2,FALSE)</f>
        <v>43.060786</v>
      </c>
      <c r="K785">
        <f>VLOOKUP(I785,Key!$A$1:$C$73,3,FALSE)</f>
        <v>-87.883825999999999</v>
      </c>
      <c r="L785" t="s">
        <v>85</v>
      </c>
      <c r="M785">
        <f>VLOOKUP(L785,Key!$A$1:$C$73,2,FALSE)</f>
        <v>43.053040000000003</v>
      </c>
      <c r="N785">
        <f>VLOOKUP(L785,Key!$A$1:$C$73,3,FALSE)</f>
        <v>-87.897660000000002</v>
      </c>
      <c r="O785">
        <v>15</v>
      </c>
      <c r="P785">
        <v>3</v>
      </c>
      <c r="Q785">
        <v>2.2999999999999998</v>
      </c>
      <c r="R785">
        <v>2.1</v>
      </c>
      <c r="S785">
        <v>90</v>
      </c>
      <c r="T785">
        <f t="shared" si="108"/>
        <v>-1</v>
      </c>
      <c r="U785" s="1">
        <v>42841</v>
      </c>
      <c r="V785" s="13">
        <f t="shared" si="109"/>
        <v>42826</v>
      </c>
      <c r="W785" s="14">
        <f t="shared" si="110"/>
        <v>42841</v>
      </c>
      <c r="X785" s="1" t="str">
        <f t="shared" si="111"/>
        <v>Sunday</v>
      </c>
      <c r="Y785" s="2">
        <v>0.55428240740740742</v>
      </c>
      <c r="Z785" s="2">
        <f t="shared" si="112"/>
        <v>0.54166666666666663</v>
      </c>
      <c r="AA785">
        <f>1</f>
        <v>1</v>
      </c>
      <c r="AB785" s="1">
        <v>42841</v>
      </c>
      <c r="AC785" s="13">
        <f t="shared" si="113"/>
        <v>42826</v>
      </c>
      <c r="AD785" s="14">
        <f t="shared" si="114"/>
        <v>42841</v>
      </c>
      <c r="AE785" s="1" t="str">
        <f t="shared" si="115"/>
        <v>Sunday</v>
      </c>
      <c r="AF785" s="2">
        <v>0.56460648148148151</v>
      </c>
      <c r="AG785" s="2">
        <f t="shared" si="116"/>
        <v>0.58333333333333326</v>
      </c>
      <c r="AH785" t="s">
        <v>23</v>
      </c>
    </row>
    <row r="786" spans="1:34" x14ac:dyDescent="0.25">
      <c r="A786">
        <v>1584420</v>
      </c>
      <c r="B786" t="s">
        <v>54</v>
      </c>
      <c r="E786">
        <v>53706</v>
      </c>
      <c r="F786" t="s">
        <v>20</v>
      </c>
      <c r="G786" t="s">
        <v>55</v>
      </c>
      <c r="H786">
        <v>5478</v>
      </c>
      <c r="I786" t="s">
        <v>26</v>
      </c>
      <c r="J786">
        <f>VLOOKUP(I786,Key!$A$1:$C$73,2,FALSE)</f>
        <v>43.034619999999997</v>
      </c>
      <c r="K786">
        <f>VLOOKUP(I786,Key!$A$1:$C$73,3,FALSE)</f>
        <v>-87.917500000000004</v>
      </c>
      <c r="L786" t="s">
        <v>28</v>
      </c>
      <c r="M786">
        <f>VLOOKUP(L786,Key!$A$1:$C$73,2,FALSE)</f>
        <v>43.038580000000003</v>
      </c>
      <c r="N786">
        <f>VLOOKUP(L786,Key!$A$1:$C$73,3,FALSE)</f>
        <v>-87.90934</v>
      </c>
      <c r="O786">
        <v>52</v>
      </c>
      <c r="P786">
        <v>6</v>
      </c>
      <c r="Q786">
        <v>7.8</v>
      </c>
      <c r="R786">
        <v>7.4</v>
      </c>
      <c r="S786">
        <v>312</v>
      </c>
      <c r="T786">
        <f t="shared" si="108"/>
        <v>-1</v>
      </c>
      <c r="U786" s="1">
        <v>42841</v>
      </c>
      <c r="V786" s="13">
        <f t="shared" si="109"/>
        <v>42826</v>
      </c>
      <c r="W786" s="14">
        <f t="shared" si="110"/>
        <v>42841</v>
      </c>
      <c r="X786" s="1" t="str">
        <f t="shared" si="111"/>
        <v>Sunday</v>
      </c>
      <c r="Y786" s="2">
        <v>0.55866898148148147</v>
      </c>
      <c r="Z786" s="2">
        <f t="shared" si="112"/>
        <v>0.54166666666666663</v>
      </c>
      <c r="AA786">
        <f>1</f>
        <v>1</v>
      </c>
      <c r="AB786" s="1">
        <v>42841</v>
      </c>
      <c r="AC786" s="13">
        <f t="shared" si="113"/>
        <v>42826</v>
      </c>
      <c r="AD786" s="14">
        <f t="shared" si="114"/>
        <v>42841</v>
      </c>
      <c r="AE786" s="1" t="str">
        <f t="shared" si="115"/>
        <v>Sunday</v>
      </c>
      <c r="AF786" s="2">
        <v>0.59508101851851858</v>
      </c>
      <c r="AG786" s="2">
        <f t="shared" si="116"/>
        <v>0.58333333333333326</v>
      </c>
      <c r="AH786" t="s">
        <v>23</v>
      </c>
    </row>
    <row r="787" spans="1:34" x14ac:dyDescent="0.25">
      <c r="A787">
        <v>1584419</v>
      </c>
      <c r="B787" t="s">
        <v>54</v>
      </c>
      <c r="E787">
        <v>53211</v>
      </c>
      <c r="F787" t="s">
        <v>20</v>
      </c>
      <c r="G787" t="s">
        <v>55</v>
      </c>
      <c r="H787">
        <v>11155</v>
      </c>
      <c r="I787" t="s">
        <v>21</v>
      </c>
      <c r="J787">
        <f>VLOOKUP(I787,Key!$A$1:$C$73,2,FALSE)</f>
        <v>43.074890000000003</v>
      </c>
      <c r="K787">
        <f>VLOOKUP(I787,Key!$A$1:$C$73,3,FALSE)</f>
        <v>-87.882810000000006</v>
      </c>
      <c r="L787" t="s">
        <v>21</v>
      </c>
      <c r="M787">
        <f>VLOOKUP(L787,Key!$A$1:$C$73,2,FALSE)</f>
        <v>43.074890000000003</v>
      </c>
      <c r="N787">
        <f>VLOOKUP(L787,Key!$A$1:$C$73,3,FALSE)</f>
        <v>-87.882810000000006</v>
      </c>
      <c r="O787">
        <v>15</v>
      </c>
      <c r="P787">
        <v>3</v>
      </c>
      <c r="Q787">
        <v>2.2999999999999998</v>
      </c>
      <c r="R787">
        <v>2.1</v>
      </c>
      <c r="S787">
        <v>90</v>
      </c>
      <c r="T787">
        <f t="shared" si="108"/>
        <v>-1</v>
      </c>
      <c r="U787" s="1">
        <v>42841</v>
      </c>
      <c r="V787" s="13">
        <f t="shared" si="109"/>
        <v>42826</v>
      </c>
      <c r="W787" s="14">
        <f t="shared" si="110"/>
        <v>42841</v>
      </c>
      <c r="X787" s="1" t="str">
        <f t="shared" si="111"/>
        <v>Sunday</v>
      </c>
      <c r="Y787" s="2">
        <v>0.55988425925925933</v>
      </c>
      <c r="Z787" s="2">
        <f t="shared" si="112"/>
        <v>0.54166666666666663</v>
      </c>
      <c r="AA787">
        <f>1</f>
        <v>1</v>
      </c>
      <c r="AB787" s="1">
        <v>42841</v>
      </c>
      <c r="AC787" s="13">
        <f t="shared" si="113"/>
        <v>42826</v>
      </c>
      <c r="AD787" s="14">
        <f t="shared" si="114"/>
        <v>42841</v>
      </c>
      <c r="AE787" s="1" t="str">
        <f t="shared" si="115"/>
        <v>Sunday</v>
      </c>
      <c r="AF787" s="2">
        <v>0.57019675925925928</v>
      </c>
      <c r="AG787" s="2">
        <f t="shared" si="116"/>
        <v>0.58333333333333326</v>
      </c>
      <c r="AH787" t="s">
        <v>25</v>
      </c>
    </row>
    <row r="788" spans="1:34" x14ac:dyDescent="0.25">
      <c r="A788">
        <v>1584433</v>
      </c>
      <c r="B788" t="s">
        <v>54</v>
      </c>
      <c r="E788">
        <v>60404</v>
      </c>
      <c r="F788" t="s">
        <v>20</v>
      </c>
      <c r="G788" t="s">
        <v>55</v>
      </c>
      <c r="H788">
        <v>143</v>
      </c>
      <c r="I788" t="s">
        <v>81</v>
      </c>
      <c r="J788">
        <f>VLOOKUP(I788,Key!$A$1:$C$73,2,FALSE)</f>
        <v>43.058010000000003</v>
      </c>
      <c r="K788">
        <f>VLOOKUP(I788,Key!$A$1:$C$73,3,FALSE)</f>
        <v>-87.877300000000005</v>
      </c>
      <c r="L788" t="s">
        <v>81</v>
      </c>
      <c r="M788">
        <f>VLOOKUP(L788,Key!$A$1:$C$73,2,FALSE)</f>
        <v>43.058010000000003</v>
      </c>
      <c r="N788">
        <f>VLOOKUP(L788,Key!$A$1:$C$73,3,FALSE)</f>
        <v>-87.877300000000005</v>
      </c>
      <c r="O788">
        <v>66</v>
      </c>
      <c r="P788">
        <v>9</v>
      </c>
      <c r="Q788">
        <v>9.9</v>
      </c>
      <c r="R788">
        <v>9.4</v>
      </c>
      <c r="S788">
        <v>396</v>
      </c>
      <c r="T788">
        <f t="shared" si="108"/>
        <v>-1</v>
      </c>
      <c r="U788" s="1">
        <v>42841</v>
      </c>
      <c r="V788" s="13">
        <f t="shared" si="109"/>
        <v>42826</v>
      </c>
      <c r="W788" s="14">
        <f t="shared" si="110"/>
        <v>42841</v>
      </c>
      <c r="X788" s="1" t="str">
        <f t="shared" si="111"/>
        <v>Sunday</v>
      </c>
      <c r="Y788" s="2">
        <v>0.56115740740740738</v>
      </c>
      <c r="Z788" s="2">
        <f t="shared" si="112"/>
        <v>0.54166666666666663</v>
      </c>
      <c r="AA788">
        <f>1</f>
        <v>1</v>
      </c>
      <c r="AB788" s="1">
        <v>42841</v>
      </c>
      <c r="AC788" s="13">
        <f t="shared" si="113"/>
        <v>42826</v>
      </c>
      <c r="AD788" s="14">
        <f t="shared" si="114"/>
        <v>42841</v>
      </c>
      <c r="AE788" s="1" t="str">
        <f t="shared" si="115"/>
        <v>Sunday</v>
      </c>
      <c r="AF788" s="2">
        <v>0.60712962962962969</v>
      </c>
      <c r="AG788" s="2">
        <f t="shared" si="116"/>
        <v>0.625</v>
      </c>
      <c r="AH788" t="s">
        <v>25</v>
      </c>
    </row>
    <row r="789" spans="1:34" x14ac:dyDescent="0.25">
      <c r="A789">
        <v>1584435</v>
      </c>
      <c r="B789" t="s">
        <v>54</v>
      </c>
      <c r="E789">
        <v>53208</v>
      </c>
      <c r="F789" t="s">
        <v>20</v>
      </c>
      <c r="G789" t="s">
        <v>55</v>
      </c>
      <c r="H789">
        <v>11141</v>
      </c>
      <c r="I789" t="s">
        <v>73</v>
      </c>
      <c r="J789">
        <f>VLOOKUP(I789,Key!$A$1:$C$73,2,FALSE)</f>
        <v>43.060580000000002</v>
      </c>
      <c r="K789">
        <f>VLOOKUP(I789,Key!$A$1:$C$73,3,FALSE)</f>
        <v>-87.998589999999993</v>
      </c>
      <c r="L789" t="s">
        <v>73</v>
      </c>
      <c r="M789">
        <f>VLOOKUP(L789,Key!$A$1:$C$73,2,FALSE)</f>
        <v>43.060580000000002</v>
      </c>
      <c r="N789">
        <f>VLOOKUP(L789,Key!$A$1:$C$73,3,FALSE)</f>
        <v>-87.998589999999993</v>
      </c>
      <c r="O789">
        <v>55</v>
      </c>
      <c r="P789">
        <v>6</v>
      </c>
      <c r="Q789">
        <v>8.3000000000000007</v>
      </c>
      <c r="R789">
        <v>7.8</v>
      </c>
      <c r="S789">
        <v>330</v>
      </c>
      <c r="T789">
        <f t="shared" si="108"/>
        <v>-1</v>
      </c>
      <c r="U789" s="1">
        <v>42841</v>
      </c>
      <c r="V789" s="13">
        <f t="shared" si="109"/>
        <v>42826</v>
      </c>
      <c r="W789" s="14">
        <f t="shared" si="110"/>
        <v>42841</v>
      </c>
      <c r="X789" s="1" t="str">
        <f t="shared" si="111"/>
        <v>Sunday</v>
      </c>
      <c r="Y789" s="2">
        <v>0.56234953703703705</v>
      </c>
      <c r="Z789" s="2">
        <f t="shared" si="112"/>
        <v>0.54166666666666663</v>
      </c>
      <c r="AA789">
        <f>1</f>
        <v>1</v>
      </c>
      <c r="AB789" s="1">
        <v>42841</v>
      </c>
      <c r="AC789" s="13">
        <f t="shared" si="113"/>
        <v>42826</v>
      </c>
      <c r="AD789" s="14">
        <f t="shared" si="114"/>
        <v>42841</v>
      </c>
      <c r="AE789" s="1" t="str">
        <f t="shared" si="115"/>
        <v>Sunday</v>
      </c>
      <c r="AF789" s="2">
        <v>0.60048611111111116</v>
      </c>
      <c r="AG789" s="2">
        <f t="shared" si="116"/>
        <v>0.58333333333333326</v>
      </c>
      <c r="AH789" t="s">
        <v>25</v>
      </c>
    </row>
    <row r="790" spans="1:34" x14ac:dyDescent="0.25">
      <c r="A790">
        <v>1584522</v>
      </c>
      <c r="B790" t="s">
        <v>54</v>
      </c>
      <c r="E790">
        <v>53216</v>
      </c>
      <c r="F790" t="s">
        <v>20</v>
      </c>
      <c r="G790" t="s">
        <v>55</v>
      </c>
      <c r="H790">
        <v>338</v>
      </c>
      <c r="I790" t="s">
        <v>86</v>
      </c>
      <c r="J790">
        <f>VLOOKUP(I790,Key!$A$1:$C$73,2,FALSE)</f>
        <v>43.052549999999997</v>
      </c>
      <c r="K790">
        <f>VLOOKUP(I790,Key!$A$1:$C$73,3,FALSE)</f>
        <v>-87.909329999999997</v>
      </c>
      <c r="L790" t="s">
        <v>77</v>
      </c>
      <c r="M790">
        <f>VLOOKUP(L790,Key!$A$1:$C$73,2,FALSE)</f>
        <v>43.036900000000003</v>
      </c>
      <c r="N790">
        <f>VLOOKUP(L790,Key!$A$1:$C$73,3,FALSE)</f>
        <v>-87.89667</v>
      </c>
      <c r="O790">
        <v>70</v>
      </c>
      <c r="P790">
        <v>9</v>
      </c>
      <c r="Q790">
        <v>10.5</v>
      </c>
      <c r="R790">
        <v>10</v>
      </c>
      <c r="S790">
        <v>420</v>
      </c>
      <c r="T790">
        <f t="shared" si="108"/>
        <v>-1</v>
      </c>
      <c r="U790" s="1">
        <v>42841</v>
      </c>
      <c r="V790" s="13">
        <f t="shared" si="109"/>
        <v>42826</v>
      </c>
      <c r="W790" s="14">
        <f t="shared" si="110"/>
        <v>42841</v>
      </c>
      <c r="X790" s="1" t="str">
        <f t="shared" si="111"/>
        <v>Sunday</v>
      </c>
      <c r="Y790" s="2">
        <v>0.58108796296296295</v>
      </c>
      <c r="Z790" s="2">
        <f t="shared" si="112"/>
        <v>0.58333333333333326</v>
      </c>
      <c r="AA790">
        <f>1</f>
        <v>1</v>
      </c>
      <c r="AB790" s="1">
        <v>42841</v>
      </c>
      <c r="AC790" s="13">
        <f t="shared" si="113"/>
        <v>42826</v>
      </c>
      <c r="AD790" s="14">
        <f t="shared" si="114"/>
        <v>42841</v>
      </c>
      <c r="AE790" s="1" t="str">
        <f t="shared" si="115"/>
        <v>Sunday</v>
      </c>
      <c r="AF790" s="2">
        <v>0.62982638888888887</v>
      </c>
      <c r="AG790" s="2">
        <f t="shared" si="116"/>
        <v>0.625</v>
      </c>
      <c r="AH790" t="s">
        <v>23</v>
      </c>
    </row>
    <row r="791" spans="1:34" x14ac:dyDescent="0.25">
      <c r="A791">
        <v>1517713</v>
      </c>
      <c r="B791" t="s">
        <v>54</v>
      </c>
      <c r="E791">
        <v>53211</v>
      </c>
      <c r="F791" t="s">
        <v>20</v>
      </c>
      <c r="G791" t="s">
        <v>55</v>
      </c>
      <c r="H791">
        <v>5588</v>
      </c>
      <c r="I791" t="s">
        <v>64</v>
      </c>
      <c r="J791">
        <f>VLOOKUP(I791,Key!$A$1:$C$73,2,FALSE)</f>
        <v>43.069021999999997</v>
      </c>
      <c r="K791">
        <f>VLOOKUP(I791,Key!$A$1:$C$73,3,FALSE)</f>
        <v>-87.887940999999998</v>
      </c>
      <c r="L791" t="s">
        <v>64</v>
      </c>
      <c r="M791">
        <f>VLOOKUP(L791,Key!$A$1:$C$73,2,FALSE)</f>
        <v>43.069021999999997</v>
      </c>
      <c r="N791">
        <f>VLOOKUP(L791,Key!$A$1:$C$73,3,FALSE)</f>
        <v>-87.887940999999998</v>
      </c>
      <c r="O791">
        <v>94</v>
      </c>
      <c r="P791">
        <v>9</v>
      </c>
      <c r="Q791">
        <v>14.1</v>
      </c>
      <c r="R791">
        <v>13.4</v>
      </c>
      <c r="S791">
        <v>564</v>
      </c>
      <c r="T791">
        <f t="shared" si="108"/>
        <v>-1</v>
      </c>
      <c r="U791" s="1">
        <v>42841</v>
      </c>
      <c r="V791" s="13">
        <f t="shared" si="109"/>
        <v>42826</v>
      </c>
      <c r="W791" s="14">
        <f t="shared" si="110"/>
        <v>42841</v>
      </c>
      <c r="X791" s="1" t="str">
        <f t="shared" si="111"/>
        <v>Sunday</v>
      </c>
      <c r="Y791" s="2">
        <v>0.59857638888888887</v>
      </c>
      <c r="Z791" s="2">
        <f t="shared" si="112"/>
        <v>0.58333333333333326</v>
      </c>
      <c r="AA791">
        <f>1</f>
        <v>1</v>
      </c>
      <c r="AB791" s="1">
        <v>42841</v>
      </c>
      <c r="AC791" s="13">
        <f t="shared" si="113"/>
        <v>42826</v>
      </c>
      <c r="AD791" s="14">
        <f t="shared" si="114"/>
        <v>42841</v>
      </c>
      <c r="AE791" s="1" t="str">
        <f t="shared" si="115"/>
        <v>Sunday</v>
      </c>
      <c r="AF791" s="2">
        <v>0.66348379629629628</v>
      </c>
      <c r="AG791" s="2">
        <f t="shared" si="116"/>
        <v>0.66666666666666663</v>
      </c>
      <c r="AH791" t="s">
        <v>25</v>
      </c>
    </row>
    <row r="792" spans="1:34" x14ac:dyDescent="0.25">
      <c r="A792">
        <v>1584678</v>
      </c>
      <c r="B792" t="s">
        <v>54</v>
      </c>
      <c r="E792">
        <v>53217</v>
      </c>
      <c r="F792" t="s">
        <v>20</v>
      </c>
      <c r="G792" t="s">
        <v>55</v>
      </c>
      <c r="H792">
        <v>11138</v>
      </c>
      <c r="I792" t="s">
        <v>22</v>
      </c>
      <c r="J792">
        <f>VLOOKUP(I792,Key!$A$1:$C$73,2,FALSE)</f>
        <v>43.058619999999998</v>
      </c>
      <c r="K792">
        <f>VLOOKUP(I792,Key!$A$1:$C$73,3,FALSE)</f>
        <v>-87.885319999999993</v>
      </c>
      <c r="L792" t="s">
        <v>63</v>
      </c>
      <c r="M792">
        <f>VLOOKUP(L792,Key!$A$1:$C$73,2,FALSE)</f>
        <v>43.066893999999998</v>
      </c>
      <c r="N792">
        <f>VLOOKUP(L792,Key!$A$1:$C$73,3,FALSE)</f>
        <v>-87.877936000000005</v>
      </c>
      <c r="O792">
        <v>65</v>
      </c>
      <c r="P792">
        <v>9</v>
      </c>
      <c r="Q792">
        <v>9.8000000000000007</v>
      </c>
      <c r="R792">
        <v>9.3000000000000007</v>
      </c>
      <c r="S792">
        <v>390</v>
      </c>
      <c r="T792">
        <f t="shared" si="108"/>
        <v>-1</v>
      </c>
      <c r="U792" s="1">
        <v>42841</v>
      </c>
      <c r="V792" s="13">
        <f t="shared" si="109"/>
        <v>42826</v>
      </c>
      <c r="W792" s="14">
        <f t="shared" si="110"/>
        <v>42841</v>
      </c>
      <c r="X792" s="1" t="str">
        <f t="shared" si="111"/>
        <v>Sunday</v>
      </c>
      <c r="Y792" s="2">
        <v>0.6115046296296297</v>
      </c>
      <c r="Z792" s="2">
        <f t="shared" si="112"/>
        <v>0.625</v>
      </c>
      <c r="AA792">
        <f>1</f>
        <v>1</v>
      </c>
      <c r="AB792" s="1">
        <v>42841</v>
      </c>
      <c r="AC792" s="13">
        <f t="shared" si="113"/>
        <v>42826</v>
      </c>
      <c r="AD792" s="14">
        <f t="shared" si="114"/>
        <v>42841</v>
      </c>
      <c r="AE792" s="1" t="str">
        <f t="shared" si="115"/>
        <v>Sunday</v>
      </c>
      <c r="AF792" s="2">
        <v>0.6565509259259259</v>
      </c>
      <c r="AG792" s="2">
        <f t="shared" si="116"/>
        <v>0.66666666666666663</v>
      </c>
      <c r="AH792" t="s">
        <v>23</v>
      </c>
    </row>
    <row r="793" spans="1:34" x14ac:dyDescent="0.25">
      <c r="A793">
        <v>1584762</v>
      </c>
      <c r="B793" t="s">
        <v>54</v>
      </c>
      <c r="E793">
        <v>53202</v>
      </c>
      <c r="F793" t="s">
        <v>20</v>
      </c>
      <c r="G793" t="s">
        <v>55</v>
      </c>
      <c r="H793">
        <v>5552</v>
      </c>
      <c r="I793" t="s">
        <v>68</v>
      </c>
      <c r="J793">
        <f>VLOOKUP(I793,Key!$A$1:$C$73,2,FALSE)</f>
        <v>43.026470000000003</v>
      </c>
      <c r="K793">
        <f>VLOOKUP(I793,Key!$A$1:$C$73,3,FALSE)</f>
        <v>-87.918040000000005</v>
      </c>
      <c r="L793" t="s">
        <v>56</v>
      </c>
      <c r="M793">
        <f>VLOOKUP(L793,Key!$A$1:$C$73,2,FALSE)</f>
        <v>43.004728999999998</v>
      </c>
      <c r="N793">
        <f>VLOOKUP(L793,Key!$A$1:$C$73,3,FALSE)</f>
        <v>-87.905463999999995</v>
      </c>
      <c r="O793">
        <v>19</v>
      </c>
      <c r="P793">
        <v>3</v>
      </c>
      <c r="Q793">
        <v>2.9</v>
      </c>
      <c r="R793">
        <v>2.7</v>
      </c>
      <c r="S793">
        <v>114</v>
      </c>
      <c r="T793">
        <f t="shared" si="108"/>
        <v>-1</v>
      </c>
      <c r="U793" s="1">
        <v>42841</v>
      </c>
      <c r="V793" s="13">
        <f t="shared" si="109"/>
        <v>42826</v>
      </c>
      <c r="W793" s="14">
        <f t="shared" si="110"/>
        <v>42841</v>
      </c>
      <c r="X793" s="1" t="str">
        <f t="shared" si="111"/>
        <v>Sunday</v>
      </c>
      <c r="Y793" s="2">
        <v>0.6240162037037037</v>
      </c>
      <c r="Z793" s="2">
        <f t="shared" si="112"/>
        <v>0.625</v>
      </c>
      <c r="AA793">
        <f>1</f>
        <v>1</v>
      </c>
      <c r="AB793" s="1">
        <v>42841</v>
      </c>
      <c r="AC793" s="13">
        <f t="shared" si="113"/>
        <v>42826</v>
      </c>
      <c r="AD793" s="14">
        <f t="shared" si="114"/>
        <v>42841</v>
      </c>
      <c r="AE793" s="1" t="str">
        <f t="shared" si="115"/>
        <v>Sunday</v>
      </c>
      <c r="AF793" s="2">
        <v>0.63726851851851851</v>
      </c>
      <c r="AG793" s="2">
        <f t="shared" si="116"/>
        <v>0.625</v>
      </c>
      <c r="AH793" t="s">
        <v>23</v>
      </c>
    </row>
    <row r="794" spans="1:34" x14ac:dyDescent="0.25">
      <c r="A794">
        <v>1584768</v>
      </c>
      <c r="B794" t="s">
        <v>54</v>
      </c>
      <c r="E794">
        <v>53210</v>
      </c>
      <c r="F794" t="s">
        <v>20</v>
      </c>
      <c r="G794" t="s">
        <v>55</v>
      </c>
      <c r="H794">
        <v>5511</v>
      </c>
      <c r="I794" t="s">
        <v>85</v>
      </c>
      <c r="J794">
        <f>VLOOKUP(I794,Key!$A$1:$C$73,2,FALSE)</f>
        <v>43.053040000000003</v>
      </c>
      <c r="K794">
        <f>VLOOKUP(I794,Key!$A$1:$C$73,3,FALSE)</f>
        <v>-87.897660000000002</v>
      </c>
      <c r="L794" t="s">
        <v>61</v>
      </c>
      <c r="M794">
        <f>VLOOKUP(L794,Key!$A$1:$C$73,2,FALSE)</f>
        <v>43.060786</v>
      </c>
      <c r="N794">
        <f>VLOOKUP(L794,Key!$A$1:$C$73,3,FALSE)</f>
        <v>-87.883825999999999</v>
      </c>
      <c r="O794">
        <v>10</v>
      </c>
      <c r="P794">
        <v>3</v>
      </c>
      <c r="Q794">
        <v>1.5</v>
      </c>
      <c r="R794">
        <v>1.4</v>
      </c>
      <c r="S794">
        <v>60</v>
      </c>
      <c r="T794">
        <f t="shared" si="108"/>
        <v>-1</v>
      </c>
      <c r="U794" s="1">
        <v>42841</v>
      </c>
      <c r="V794" s="13">
        <f t="shared" si="109"/>
        <v>42826</v>
      </c>
      <c r="W794" s="14">
        <f t="shared" si="110"/>
        <v>42841</v>
      </c>
      <c r="X794" s="1" t="str">
        <f t="shared" si="111"/>
        <v>Sunday</v>
      </c>
      <c r="Y794" s="2">
        <v>0.62534722222222217</v>
      </c>
      <c r="Z794" s="2">
        <f t="shared" si="112"/>
        <v>0.625</v>
      </c>
      <c r="AA794">
        <f>1</f>
        <v>1</v>
      </c>
      <c r="AB794" s="1">
        <v>42841</v>
      </c>
      <c r="AC794" s="13">
        <f t="shared" si="113"/>
        <v>42826</v>
      </c>
      <c r="AD794" s="14">
        <f t="shared" si="114"/>
        <v>42841</v>
      </c>
      <c r="AE794" s="1" t="str">
        <f t="shared" si="115"/>
        <v>Sunday</v>
      </c>
      <c r="AF794" s="2">
        <v>0.63233796296296296</v>
      </c>
      <c r="AG794" s="2">
        <f t="shared" si="116"/>
        <v>0.625</v>
      </c>
      <c r="AH794" t="s">
        <v>23</v>
      </c>
    </row>
    <row r="795" spans="1:34" x14ac:dyDescent="0.25">
      <c r="A795">
        <v>1584836</v>
      </c>
      <c r="B795" t="s">
        <v>54</v>
      </c>
      <c r="E795">
        <v>53233</v>
      </c>
      <c r="F795" t="s">
        <v>20</v>
      </c>
      <c r="G795" t="s">
        <v>55</v>
      </c>
      <c r="H795">
        <v>5454</v>
      </c>
      <c r="I795" t="s">
        <v>27</v>
      </c>
      <c r="J795">
        <f>VLOOKUP(I795,Key!$A$1:$C$73,2,FALSE)</f>
        <v>43.041646999999998</v>
      </c>
      <c r="K795">
        <f>VLOOKUP(I795,Key!$A$1:$C$73,3,FALSE)</f>
        <v>-87.927257999999995</v>
      </c>
      <c r="L795" t="s">
        <v>60</v>
      </c>
      <c r="M795">
        <f>VLOOKUP(L795,Key!$A$1:$C$73,2,FALSE)</f>
        <v>43.046570000000003</v>
      </c>
      <c r="N795">
        <f>VLOOKUP(L795,Key!$A$1:$C$73,3,FALSE)</f>
        <v>-87.908720000000002</v>
      </c>
      <c r="O795">
        <v>39</v>
      </c>
      <c r="P795">
        <v>6</v>
      </c>
      <c r="Q795">
        <v>5.9</v>
      </c>
      <c r="R795">
        <v>5.6</v>
      </c>
      <c r="S795">
        <v>234</v>
      </c>
      <c r="T795">
        <f t="shared" si="108"/>
        <v>-1</v>
      </c>
      <c r="U795" s="1">
        <v>42841</v>
      </c>
      <c r="V795" s="13">
        <f t="shared" si="109"/>
        <v>42826</v>
      </c>
      <c r="W795" s="14">
        <f t="shared" si="110"/>
        <v>42841</v>
      </c>
      <c r="X795" s="1" t="str">
        <f t="shared" si="111"/>
        <v>Sunday</v>
      </c>
      <c r="Y795" s="2">
        <v>0.63424768518518515</v>
      </c>
      <c r="Z795" s="2">
        <f t="shared" si="112"/>
        <v>0.625</v>
      </c>
      <c r="AA795">
        <f>1</f>
        <v>1</v>
      </c>
      <c r="AB795" s="1">
        <v>42841</v>
      </c>
      <c r="AC795" s="13">
        <f t="shared" si="113"/>
        <v>42826</v>
      </c>
      <c r="AD795" s="14">
        <f t="shared" si="114"/>
        <v>42841</v>
      </c>
      <c r="AE795" s="1" t="str">
        <f t="shared" si="115"/>
        <v>Sunday</v>
      </c>
      <c r="AF795" s="2">
        <v>0.6617939814814815</v>
      </c>
      <c r="AG795" s="2">
        <f t="shared" si="116"/>
        <v>0.66666666666666663</v>
      </c>
      <c r="AH795" t="s">
        <v>23</v>
      </c>
    </row>
    <row r="796" spans="1:34" x14ac:dyDescent="0.25">
      <c r="A796">
        <v>1584947</v>
      </c>
      <c r="B796" t="s">
        <v>54</v>
      </c>
      <c r="E796">
        <v>98118</v>
      </c>
      <c r="F796" t="s">
        <v>20</v>
      </c>
      <c r="G796" t="s">
        <v>55</v>
      </c>
      <c r="H796">
        <v>5572</v>
      </c>
      <c r="I796" t="s">
        <v>39</v>
      </c>
      <c r="J796">
        <f>VLOOKUP(I796,Key!$A$1:$C$73,2,FALSE)</f>
        <v>43.031480000000002</v>
      </c>
      <c r="K796">
        <f>VLOOKUP(I796,Key!$A$1:$C$73,3,FALSE)</f>
        <v>-87.908169999999998</v>
      </c>
      <c r="L796" t="s">
        <v>39</v>
      </c>
      <c r="M796">
        <f>VLOOKUP(L796,Key!$A$1:$C$73,2,FALSE)</f>
        <v>43.031480000000002</v>
      </c>
      <c r="N796">
        <f>VLOOKUP(L796,Key!$A$1:$C$73,3,FALSE)</f>
        <v>-87.908169999999998</v>
      </c>
      <c r="O796">
        <v>66</v>
      </c>
      <c r="P796">
        <v>9</v>
      </c>
      <c r="Q796">
        <v>9.9</v>
      </c>
      <c r="R796">
        <v>9.4</v>
      </c>
      <c r="S796">
        <v>396</v>
      </c>
      <c r="T796">
        <f t="shared" si="108"/>
        <v>-1</v>
      </c>
      <c r="U796" s="1">
        <v>42841</v>
      </c>
      <c r="V796" s="13">
        <f t="shared" si="109"/>
        <v>42826</v>
      </c>
      <c r="W796" s="14">
        <f t="shared" si="110"/>
        <v>42841</v>
      </c>
      <c r="X796" s="1" t="str">
        <f t="shared" si="111"/>
        <v>Sunday</v>
      </c>
      <c r="Y796" s="2">
        <v>0.65192129629629625</v>
      </c>
      <c r="Z796" s="2">
        <f t="shared" si="112"/>
        <v>0.66666666666666663</v>
      </c>
      <c r="AA796">
        <f>1</f>
        <v>1</v>
      </c>
      <c r="AB796" s="1">
        <v>42841</v>
      </c>
      <c r="AC796" s="13">
        <f t="shared" si="113"/>
        <v>42826</v>
      </c>
      <c r="AD796" s="14">
        <f t="shared" si="114"/>
        <v>42841</v>
      </c>
      <c r="AE796" s="1" t="str">
        <f t="shared" si="115"/>
        <v>Sunday</v>
      </c>
      <c r="AF796" s="2">
        <v>0.69781249999999995</v>
      </c>
      <c r="AG796" s="2">
        <f t="shared" si="116"/>
        <v>0.70833333333333326</v>
      </c>
      <c r="AH796" t="s">
        <v>25</v>
      </c>
    </row>
    <row r="797" spans="1:34" x14ac:dyDescent="0.25">
      <c r="A797">
        <v>1585024</v>
      </c>
      <c r="B797" t="s">
        <v>54</v>
      </c>
      <c r="E797">
        <v>53209</v>
      </c>
      <c r="F797" t="s">
        <v>20</v>
      </c>
      <c r="G797" t="s">
        <v>55</v>
      </c>
      <c r="H797">
        <v>108</v>
      </c>
      <c r="I797" t="s">
        <v>61</v>
      </c>
      <c r="J797">
        <f>VLOOKUP(I797,Key!$A$1:$C$73,2,FALSE)</f>
        <v>43.060786</v>
      </c>
      <c r="K797">
        <f>VLOOKUP(I797,Key!$A$1:$C$73,3,FALSE)</f>
        <v>-87.883825999999999</v>
      </c>
      <c r="L797" t="s">
        <v>61</v>
      </c>
      <c r="M797">
        <f>VLOOKUP(L797,Key!$A$1:$C$73,2,FALSE)</f>
        <v>43.060786</v>
      </c>
      <c r="N797">
        <f>VLOOKUP(L797,Key!$A$1:$C$73,3,FALSE)</f>
        <v>-87.883825999999999</v>
      </c>
      <c r="O797">
        <v>75</v>
      </c>
      <c r="P797">
        <v>9</v>
      </c>
      <c r="Q797">
        <v>11.3</v>
      </c>
      <c r="R797">
        <v>10.7</v>
      </c>
      <c r="S797">
        <v>450</v>
      </c>
      <c r="T797">
        <f t="shared" si="108"/>
        <v>-1</v>
      </c>
      <c r="U797" s="1">
        <v>42841</v>
      </c>
      <c r="V797" s="13">
        <f t="shared" si="109"/>
        <v>42826</v>
      </c>
      <c r="W797" s="14">
        <f t="shared" si="110"/>
        <v>42841</v>
      </c>
      <c r="X797" s="1" t="str">
        <f t="shared" si="111"/>
        <v>Sunday</v>
      </c>
      <c r="Y797" s="2">
        <v>0.66701388888888891</v>
      </c>
      <c r="Z797" s="2">
        <f t="shared" si="112"/>
        <v>0.66666666666666663</v>
      </c>
      <c r="AA797">
        <f>1</f>
        <v>1</v>
      </c>
      <c r="AB797" s="1">
        <v>42841</v>
      </c>
      <c r="AC797" s="13">
        <f t="shared" si="113"/>
        <v>42826</v>
      </c>
      <c r="AD797" s="14">
        <f t="shared" si="114"/>
        <v>42841</v>
      </c>
      <c r="AE797" s="1" t="str">
        <f t="shared" si="115"/>
        <v>Sunday</v>
      </c>
      <c r="AF797" s="2">
        <v>0.71892361111111114</v>
      </c>
      <c r="AG797" s="2">
        <f t="shared" si="116"/>
        <v>0.70833333333333326</v>
      </c>
      <c r="AH797" t="s">
        <v>25</v>
      </c>
    </row>
    <row r="798" spans="1:34" x14ac:dyDescent="0.25">
      <c r="A798">
        <v>1585087</v>
      </c>
      <c r="B798" t="s">
        <v>54</v>
      </c>
      <c r="E798">
        <v>53110</v>
      </c>
      <c r="F798" t="s">
        <v>20</v>
      </c>
      <c r="G798" t="s">
        <v>55</v>
      </c>
      <c r="H798">
        <v>267</v>
      </c>
      <c r="I798" t="s">
        <v>33</v>
      </c>
      <c r="J798">
        <f>VLOOKUP(I798,Key!$A$1:$C$73,2,FALSE)</f>
        <v>43.045712999999999</v>
      </c>
      <c r="K798">
        <f>VLOOKUP(I798,Key!$A$1:$C$73,3,FALSE)</f>
        <v>-87.899756999999994</v>
      </c>
      <c r="L798" t="s">
        <v>81</v>
      </c>
      <c r="M798">
        <f>VLOOKUP(L798,Key!$A$1:$C$73,2,FALSE)</f>
        <v>43.058010000000003</v>
      </c>
      <c r="N798">
        <f>VLOOKUP(L798,Key!$A$1:$C$73,3,FALSE)</f>
        <v>-87.877300000000005</v>
      </c>
      <c r="O798">
        <v>26</v>
      </c>
      <c r="P798">
        <v>3</v>
      </c>
      <c r="Q798">
        <v>3.9</v>
      </c>
      <c r="R798">
        <v>3.7</v>
      </c>
      <c r="S798">
        <v>156</v>
      </c>
      <c r="T798">
        <f t="shared" si="108"/>
        <v>-1</v>
      </c>
      <c r="U798" s="1">
        <v>42841</v>
      </c>
      <c r="V798" s="13">
        <f t="shared" si="109"/>
        <v>42826</v>
      </c>
      <c r="W798" s="14">
        <f t="shared" si="110"/>
        <v>42841</v>
      </c>
      <c r="X798" s="1" t="str">
        <f t="shared" si="111"/>
        <v>Sunday</v>
      </c>
      <c r="Y798" s="2">
        <v>0.67868055555555562</v>
      </c>
      <c r="Z798" s="2">
        <f t="shared" si="112"/>
        <v>0.66666666666666663</v>
      </c>
      <c r="AA798">
        <f>1</f>
        <v>1</v>
      </c>
      <c r="AB798" s="1">
        <v>42841</v>
      </c>
      <c r="AC798" s="13">
        <f t="shared" si="113"/>
        <v>42826</v>
      </c>
      <c r="AD798" s="14">
        <f t="shared" si="114"/>
        <v>42841</v>
      </c>
      <c r="AE798" s="1" t="str">
        <f t="shared" si="115"/>
        <v>Sunday</v>
      </c>
      <c r="AF798" s="2">
        <v>0.69681712962962961</v>
      </c>
      <c r="AG798" s="2">
        <f t="shared" si="116"/>
        <v>0.70833333333333326</v>
      </c>
      <c r="AH798" t="s">
        <v>23</v>
      </c>
    </row>
    <row r="799" spans="1:34" x14ac:dyDescent="0.25">
      <c r="A799">
        <v>1585149</v>
      </c>
      <c r="B799" t="s">
        <v>54</v>
      </c>
      <c r="E799">
        <v>53207</v>
      </c>
      <c r="F799" t="s">
        <v>20</v>
      </c>
      <c r="G799" t="s">
        <v>55</v>
      </c>
      <c r="H799">
        <v>5427</v>
      </c>
      <c r="I799" t="s">
        <v>78</v>
      </c>
      <c r="J799">
        <f>VLOOKUP(I799,Key!$A$1:$C$73,2,FALSE)</f>
        <v>43.048200000000001</v>
      </c>
      <c r="K799">
        <f>VLOOKUP(I799,Key!$A$1:$C$73,3,FALSE)</f>
        <v>-87.900859999999994</v>
      </c>
      <c r="L799" t="s">
        <v>83</v>
      </c>
      <c r="M799">
        <f>VLOOKUP(L799,Key!$A$1:$C$73,2,FALSE)</f>
        <v>43.026229999999998</v>
      </c>
      <c r="N799">
        <f>VLOOKUP(L799,Key!$A$1:$C$73,3,FALSE)</f>
        <v>-87.912809999999993</v>
      </c>
      <c r="O799">
        <v>46</v>
      </c>
      <c r="P799">
        <v>6</v>
      </c>
      <c r="Q799">
        <v>6.9</v>
      </c>
      <c r="R799">
        <v>6.6</v>
      </c>
      <c r="S799">
        <v>276</v>
      </c>
      <c r="T799">
        <f t="shared" si="108"/>
        <v>-1</v>
      </c>
      <c r="U799" s="1">
        <v>42841</v>
      </c>
      <c r="V799" s="13">
        <f t="shared" si="109"/>
        <v>42826</v>
      </c>
      <c r="W799" s="14">
        <f t="shared" si="110"/>
        <v>42841</v>
      </c>
      <c r="X799" s="1" t="str">
        <f t="shared" si="111"/>
        <v>Sunday</v>
      </c>
      <c r="Y799" s="2">
        <v>0.68850694444444438</v>
      </c>
      <c r="Z799" s="2">
        <f t="shared" si="112"/>
        <v>0.70833333333333326</v>
      </c>
      <c r="AA799">
        <f>1</f>
        <v>1</v>
      </c>
      <c r="AB799" s="1">
        <v>42841</v>
      </c>
      <c r="AC799" s="13">
        <f t="shared" si="113"/>
        <v>42826</v>
      </c>
      <c r="AD799" s="14">
        <f t="shared" si="114"/>
        <v>42841</v>
      </c>
      <c r="AE799" s="1" t="str">
        <f t="shared" si="115"/>
        <v>Sunday</v>
      </c>
      <c r="AF799" s="2">
        <v>0.7205787037037038</v>
      </c>
      <c r="AG799" s="2">
        <f t="shared" si="116"/>
        <v>0.70833333333333326</v>
      </c>
      <c r="AH799" t="s">
        <v>23</v>
      </c>
    </row>
    <row r="800" spans="1:34" x14ac:dyDescent="0.25">
      <c r="A800">
        <v>1356099</v>
      </c>
      <c r="B800" t="s">
        <v>54</v>
      </c>
      <c r="E800">
        <v>53202</v>
      </c>
      <c r="F800" t="s">
        <v>20</v>
      </c>
      <c r="G800" t="s">
        <v>55</v>
      </c>
      <c r="H800">
        <v>2</v>
      </c>
      <c r="I800" t="s">
        <v>44</v>
      </c>
      <c r="J800">
        <f>VLOOKUP(I800,Key!$A$1:$C$73,2,FALSE)</f>
        <v>43.03886</v>
      </c>
      <c r="K800">
        <f>VLOOKUP(I800,Key!$A$1:$C$73,3,FALSE)</f>
        <v>-87.902720000000002</v>
      </c>
      <c r="L800" t="s">
        <v>42</v>
      </c>
      <c r="M800">
        <f>VLOOKUP(L800,Key!$A$1:$C$73,2,FALSE)</f>
        <v>43.038719999999998</v>
      </c>
      <c r="N800">
        <f>VLOOKUP(L800,Key!$A$1:$C$73,3,FALSE)</f>
        <v>-87.905339999999995</v>
      </c>
      <c r="O800">
        <v>84</v>
      </c>
      <c r="P800">
        <v>9</v>
      </c>
      <c r="Q800">
        <v>12.6</v>
      </c>
      <c r="R800">
        <v>12</v>
      </c>
      <c r="S800">
        <v>504</v>
      </c>
      <c r="T800">
        <f t="shared" si="108"/>
        <v>-1</v>
      </c>
      <c r="U800" s="1">
        <v>42841</v>
      </c>
      <c r="V800" s="13">
        <f t="shared" si="109"/>
        <v>42826</v>
      </c>
      <c r="W800" s="14">
        <f t="shared" si="110"/>
        <v>42841</v>
      </c>
      <c r="X800" s="1" t="str">
        <f t="shared" si="111"/>
        <v>Sunday</v>
      </c>
      <c r="Y800" s="2">
        <v>0.6890856481481481</v>
      </c>
      <c r="Z800" s="2">
        <f t="shared" si="112"/>
        <v>0.70833333333333326</v>
      </c>
      <c r="AA800">
        <f>1</f>
        <v>1</v>
      </c>
      <c r="AB800" s="1">
        <v>42841</v>
      </c>
      <c r="AC800" s="13">
        <f t="shared" si="113"/>
        <v>42826</v>
      </c>
      <c r="AD800" s="14">
        <f t="shared" si="114"/>
        <v>42841</v>
      </c>
      <c r="AE800" s="1" t="str">
        <f t="shared" si="115"/>
        <v>Sunday</v>
      </c>
      <c r="AF800" s="2">
        <v>0.74741898148148145</v>
      </c>
      <c r="AG800" s="2">
        <f t="shared" si="116"/>
        <v>0.75</v>
      </c>
      <c r="AH800" t="s">
        <v>23</v>
      </c>
    </row>
    <row r="801" spans="1:34" x14ac:dyDescent="0.25">
      <c r="A801">
        <v>1585190</v>
      </c>
      <c r="B801" t="s">
        <v>54</v>
      </c>
      <c r="E801">
        <v>53132</v>
      </c>
      <c r="F801" t="s">
        <v>20</v>
      </c>
      <c r="G801" t="s">
        <v>55</v>
      </c>
      <c r="H801">
        <v>11081</v>
      </c>
      <c r="I801" t="s">
        <v>28</v>
      </c>
      <c r="J801">
        <f>VLOOKUP(I801,Key!$A$1:$C$73,2,FALSE)</f>
        <v>43.038580000000003</v>
      </c>
      <c r="K801">
        <f>VLOOKUP(I801,Key!$A$1:$C$73,3,FALSE)</f>
        <v>-87.90934</v>
      </c>
      <c r="L801" t="s">
        <v>28</v>
      </c>
      <c r="M801">
        <f>VLOOKUP(L801,Key!$A$1:$C$73,2,FALSE)</f>
        <v>43.038580000000003</v>
      </c>
      <c r="N801">
        <f>VLOOKUP(L801,Key!$A$1:$C$73,3,FALSE)</f>
        <v>-87.90934</v>
      </c>
      <c r="O801">
        <v>48</v>
      </c>
      <c r="P801">
        <v>6</v>
      </c>
      <c r="Q801">
        <v>7.2</v>
      </c>
      <c r="R801">
        <v>6.8</v>
      </c>
      <c r="S801">
        <v>288</v>
      </c>
      <c r="T801">
        <f t="shared" si="108"/>
        <v>-1</v>
      </c>
      <c r="U801" s="1">
        <v>42841</v>
      </c>
      <c r="V801" s="13">
        <f t="shared" si="109"/>
        <v>42826</v>
      </c>
      <c r="W801" s="14">
        <f t="shared" si="110"/>
        <v>42841</v>
      </c>
      <c r="X801" s="1" t="str">
        <f t="shared" si="111"/>
        <v>Sunday</v>
      </c>
      <c r="Y801" s="2">
        <v>0.69635416666666661</v>
      </c>
      <c r="Z801" s="2">
        <f t="shared" si="112"/>
        <v>0.70833333333333326</v>
      </c>
      <c r="AA801">
        <f>1</f>
        <v>1</v>
      </c>
      <c r="AB801" s="1">
        <v>42841</v>
      </c>
      <c r="AC801" s="13">
        <f t="shared" si="113"/>
        <v>42826</v>
      </c>
      <c r="AD801" s="14">
        <f t="shared" si="114"/>
        <v>42841</v>
      </c>
      <c r="AE801" s="1" t="str">
        <f t="shared" si="115"/>
        <v>Sunday</v>
      </c>
      <c r="AF801" s="2">
        <v>0.72918981481481471</v>
      </c>
      <c r="AG801" s="2">
        <f t="shared" si="116"/>
        <v>0.75</v>
      </c>
      <c r="AH801" t="s">
        <v>25</v>
      </c>
    </row>
    <row r="802" spans="1:34" x14ac:dyDescent="0.25">
      <c r="A802">
        <v>1585198</v>
      </c>
      <c r="B802" t="s">
        <v>54</v>
      </c>
      <c r="E802">
        <v>53220</v>
      </c>
      <c r="F802" t="s">
        <v>20</v>
      </c>
      <c r="G802" t="s">
        <v>55</v>
      </c>
      <c r="H802">
        <v>5555</v>
      </c>
      <c r="I802" t="s">
        <v>28</v>
      </c>
      <c r="J802">
        <f>VLOOKUP(I802,Key!$A$1:$C$73,2,FALSE)</f>
        <v>43.038580000000003</v>
      </c>
      <c r="K802">
        <f>VLOOKUP(I802,Key!$A$1:$C$73,3,FALSE)</f>
        <v>-87.90934</v>
      </c>
      <c r="L802" t="s">
        <v>28</v>
      </c>
      <c r="M802">
        <f>VLOOKUP(L802,Key!$A$1:$C$73,2,FALSE)</f>
        <v>43.038580000000003</v>
      </c>
      <c r="N802">
        <f>VLOOKUP(L802,Key!$A$1:$C$73,3,FALSE)</f>
        <v>-87.90934</v>
      </c>
      <c r="O802">
        <v>46</v>
      </c>
      <c r="P802">
        <v>6</v>
      </c>
      <c r="Q802">
        <v>6.9</v>
      </c>
      <c r="R802">
        <v>6.6</v>
      </c>
      <c r="S802">
        <v>276</v>
      </c>
      <c r="T802">
        <f t="shared" si="108"/>
        <v>-1</v>
      </c>
      <c r="U802" s="1">
        <v>42841</v>
      </c>
      <c r="V802" s="13">
        <f t="shared" si="109"/>
        <v>42826</v>
      </c>
      <c r="W802" s="14">
        <f t="shared" si="110"/>
        <v>42841</v>
      </c>
      <c r="X802" s="1" t="str">
        <f t="shared" si="111"/>
        <v>Sunday</v>
      </c>
      <c r="Y802" s="2">
        <v>0.6969212962962964</v>
      </c>
      <c r="Z802" s="2">
        <f t="shared" si="112"/>
        <v>0.70833333333333326</v>
      </c>
      <c r="AA802">
        <f>1</f>
        <v>1</v>
      </c>
      <c r="AB802" s="1">
        <v>42841</v>
      </c>
      <c r="AC802" s="13">
        <f t="shared" si="113"/>
        <v>42826</v>
      </c>
      <c r="AD802" s="14">
        <f t="shared" si="114"/>
        <v>42841</v>
      </c>
      <c r="AE802" s="1" t="str">
        <f t="shared" si="115"/>
        <v>Sunday</v>
      </c>
      <c r="AF802" s="2">
        <v>0.72902777777777772</v>
      </c>
      <c r="AG802" s="2">
        <f t="shared" si="116"/>
        <v>0.70833333333333326</v>
      </c>
      <c r="AH802" t="s">
        <v>25</v>
      </c>
    </row>
    <row r="803" spans="1:34" x14ac:dyDescent="0.25">
      <c r="A803">
        <v>1513690</v>
      </c>
      <c r="B803" t="s">
        <v>54</v>
      </c>
      <c r="E803">
        <v>53150</v>
      </c>
      <c r="F803" t="s">
        <v>20</v>
      </c>
      <c r="G803" t="s">
        <v>55</v>
      </c>
      <c r="H803">
        <v>156</v>
      </c>
      <c r="I803" t="s">
        <v>68</v>
      </c>
      <c r="J803">
        <f>VLOOKUP(I803,Key!$A$1:$C$73,2,FALSE)</f>
        <v>43.026470000000003</v>
      </c>
      <c r="K803">
        <f>VLOOKUP(I803,Key!$A$1:$C$73,3,FALSE)</f>
        <v>-87.918040000000005</v>
      </c>
      <c r="L803" t="s">
        <v>68</v>
      </c>
      <c r="M803">
        <f>VLOOKUP(L803,Key!$A$1:$C$73,2,FALSE)</f>
        <v>43.026470000000003</v>
      </c>
      <c r="N803">
        <f>VLOOKUP(L803,Key!$A$1:$C$73,3,FALSE)</f>
        <v>-87.918040000000005</v>
      </c>
      <c r="O803">
        <v>97</v>
      </c>
      <c r="P803">
        <v>12</v>
      </c>
      <c r="Q803">
        <v>14.6</v>
      </c>
      <c r="R803">
        <v>13.8</v>
      </c>
      <c r="S803">
        <v>582</v>
      </c>
      <c r="T803">
        <f t="shared" si="108"/>
        <v>-1</v>
      </c>
      <c r="U803" s="1">
        <v>42841</v>
      </c>
      <c r="V803" s="13">
        <f t="shared" si="109"/>
        <v>42826</v>
      </c>
      <c r="W803" s="14">
        <f t="shared" si="110"/>
        <v>42841</v>
      </c>
      <c r="X803" s="1" t="str">
        <f t="shared" si="111"/>
        <v>Sunday</v>
      </c>
      <c r="Y803" s="2">
        <v>0.7088078703703703</v>
      </c>
      <c r="Z803" s="2">
        <f t="shared" si="112"/>
        <v>0.70833333333333326</v>
      </c>
      <c r="AA803">
        <f>1</f>
        <v>1</v>
      </c>
      <c r="AB803" s="1">
        <v>42841</v>
      </c>
      <c r="AC803" s="13">
        <f t="shared" si="113"/>
        <v>42826</v>
      </c>
      <c r="AD803" s="14">
        <f t="shared" si="114"/>
        <v>42841</v>
      </c>
      <c r="AE803" s="1" t="str">
        <f t="shared" si="115"/>
        <v>Sunday</v>
      </c>
      <c r="AF803" s="2">
        <v>0.77627314814814818</v>
      </c>
      <c r="AG803" s="2">
        <f t="shared" si="116"/>
        <v>0.79166666666666663</v>
      </c>
      <c r="AH803" t="s">
        <v>25</v>
      </c>
    </row>
    <row r="804" spans="1:34" x14ac:dyDescent="0.25">
      <c r="A804">
        <v>1532214</v>
      </c>
      <c r="B804" t="s">
        <v>54</v>
      </c>
      <c r="E804">
        <v>53211</v>
      </c>
      <c r="F804" t="s">
        <v>20</v>
      </c>
      <c r="G804" t="s">
        <v>55</v>
      </c>
      <c r="H804">
        <v>11152</v>
      </c>
      <c r="I804" t="s">
        <v>66</v>
      </c>
      <c r="J804">
        <f>VLOOKUP(I804,Key!$A$1:$C$73,2,FALSE)</f>
        <v>43.078530000000001</v>
      </c>
      <c r="K804">
        <f>VLOOKUP(I804,Key!$A$1:$C$73,3,FALSE)</f>
        <v>-87.882620000000003</v>
      </c>
      <c r="L804" t="s">
        <v>81</v>
      </c>
      <c r="M804">
        <f>VLOOKUP(L804,Key!$A$1:$C$73,2,FALSE)</f>
        <v>43.058010000000003</v>
      </c>
      <c r="N804">
        <f>VLOOKUP(L804,Key!$A$1:$C$73,3,FALSE)</f>
        <v>-87.877300000000005</v>
      </c>
      <c r="O804">
        <v>20</v>
      </c>
      <c r="P804">
        <v>3</v>
      </c>
      <c r="Q804">
        <v>3</v>
      </c>
      <c r="R804">
        <v>2.9</v>
      </c>
      <c r="S804">
        <v>120</v>
      </c>
      <c r="T804">
        <f t="shared" si="108"/>
        <v>-1</v>
      </c>
      <c r="U804" s="1">
        <v>42841</v>
      </c>
      <c r="V804" s="13">
        <f t="shared" si="109"/>
        <v>42826</v>
      </c>
      <c r="W804" s="14">
        <f t="shared" si="110"/>
        <v>42841</v>
      </c>
      <c r="X804" s="1" t="str">
        <f t="shared" si="111"/>
        <v>Sunday</v>
      </c>
      <c r="Y804" s="2">
        <v>0.72173611111111102</v>
      </c>
      <c r="Z804" s="2">
        <f t="shared" si="112"/>
        <v>0.70833333333333326</v>
      </c>
      <c r="AA804">
        <f>1</f>
        <v>1</v>
      </c>
      <c r="AB804" s="1">
        <v>42841</v>
      </c>
      <c r="AC804" s="13">
        <f t="shared" si="113"/>
        <v>42826</v>
      </c>
      <c r="AD804" s="14">
        <f t="shared" si="114"/>
        <v>42841</v>
      </c>
      <c r="AE804" s="1" t="str">
        <f t="shared" si="115"/>
        <v>Sunday</v>
      </c>
      <c r="AF804" s="2">
        <v>0.73557870370370371</v>
      </c>
      <c r="AG804" s="2">
        <f t="shared" si="116"/>
        <v>0.75</v>
      </c>
      <c r="AH804" t="s">
        <v>23</v>
      </c>
    </row>
    <row r="805" spans="1:34" x14ac:dyDescent="0.25">
      <c r="A805">
        <v>1584762</v>
      </c>
      <c r="B805" t="s">
        <v>54</v>
      </c>
      <c r="E805">
        <v>53202</v>
      </c>
      <c r="F805" t="s">
        <v>20</v>
      </c>
      <c r="G805" t="s">
        <v>55</v>
      </c>
      <c r="H805">
        <v>5518</v>
      </c>
      <c r="I805" t="s">
        <v>56</v>
      </c>
      <c r="J805">
        <f>VLOOKUP(I805,Key!$A$1:$C$73,2,FALSE)</f>
        <v>43.004728999999998</v>
      </c>
      <c r="K805">
        <f>VLOOKUP(I805,Key!$A$1:$C$73,3,FALSE)</f>
        <v>-87.905463999999995</v>
      </c>
      <c r="L805" t="s">
        <v>76</v>
      </c>
      <c r="M805">
        <f>VLOOKUP(L805,Key!$A$1:$C$73,2,FALSE)</f>
        <v>43.02948</v>
      </c>
      <c r="N805">
        <f>VLOOKUP(L805,Key!$A$1:$C$73,3,FALSE)</f>
        <v>-87.912819999999996</v>
      </c>
      <c r="O805">
        <v>24</v>
      </c>
      <c r="P805">
        <v>3</v>
      </c>
      <c r="Q805">
        <v>3.6</v>
      </c>
      <c r="R805">
        <v>3.4</v>
      </c>
      <c r="S805">
        <v>144</v>
      </c>
      <c r="T805">
        <f t="shared" si="108"/>
        <v>-1</v>
      </c>
      <c r="U805" s="1">
        <v>42841</v>
      </c>
      <c r="V805" s="13">
        <f t="shared" si="109"/>
        <v>42826</v>
      </c>
      <c r="W805" s="14">
        <f t="shared" si="110"/>
        <v>42841</v>
      </c>
      <c r="X805" s="1" t="str">
        <f t="shared" si="111"/>
        <v>Sunday</v>
      </c>
      <c r="Y805" s="2">
        <v>0.73317129629629629</v>
      </c>
      <c r="Z805" s="2">
        <f t="shared" si="112"/>
        <v>0.75</v>
      </c>
      <c r="AA805">
        <f>1</f>
        <v>1</v>
      </c>
      <c r="AB805" s="1">
        <v>42841</v>
      </c>
      <c r="AC805" s="13">
        <f t="shared" si="113"/>
        <v>42826</v>
      </c>
      <c r="AD805" s="14">
        <f t="shared" si="114"/>
        <v>42841</v>
      </c>
      <c r="AE805" s="1" t="str">
        <f t="shared" si="115"/>
        <v>Sunday</v>
      </c>
      <c r="AF805" s="2">
        <v>0.74957175925925934</v>
      </c>
      <c r="AG805" s="2">
        <f t="shared" si="116"/>
        <v>0.75</v>
      </c>
      <c r="AH805" t="s">
        <v>23</v>
      </c>
    </row>
    <row r="806" spans="1:34" x14ac:dyDescent="0.25">
      <c r="A806">
        <v>1585463</v>
      </c>
      <c r="B806" t="s">
        <v>54</v>
      </c>
      <c r="E806">
        <v>54403</v>
      </c>
      <c r="F806" t="s">
        <v>20</v>
      </c>
      <c r="G806" t="s">
        <v>55</v>
      </c>
      <c r="H806">
        <v>175</v>
      </c>
      <c r="I806" t="s">
        <v>63</v>
      </c>
      <c r="J806">
        <f>VLOOKUP(I806,Key!$A$1:$C$73,2,FALSE)</f>
        <v>43.066893999999998</v>
      </c>
      <c r="K806">
        <f>VLOOKUP(I806,Key!$A$1:$C$73,3,FALSE)</f>
        <v>-87.877936000000005</v>
      </c>
      <c r="L806" t="s">
        <v>81</v>
      </c>
      <c r="M806">
        <f>VLOOKUP(L806,Key!$A$1:$C$73,2,FALSE)</f>
        <v>43.058010000000003</v>
      </c>
      <c r="N806">
        <f>VLOOKUP(L806,Key!$A$1:$C$73,3,FALSE)</f>
        <v>-87.877300000000005</v>
      </c>
      <c r="O806">
        <v>123</v>
      </c>
      <c r="P806">
        <v>12</v>
      </c>
      <c r="Q806">
        <v>18</v>
      </c>
      <c r="R806">
        <v>17.100000000000001</v>
      </c>
      <c r="S806">
        <v>720</v>
      </c>
      <c r="T806">
        <f t="shared" si="108"/>
        <v>-1</v>
      </c>
      <c r="U806" s="1">
        <v>42841</v>
      </c>
      <c r="V806" s="13">
        <f t="shared" si="109"/>
        <v>42826</v>
      </c>
      <c r="W806" s="14">
        <f t="shared" si="110"/>
        <v>42841</v>
      </c>
      <c r="X806" s="1" t="str">
        <f t="shared" si="111"/>
        <v>Sunday</v>
      </c>
      <c r="Y806" s="2">
        <v>0.74275462962962957</v>
      </c>
      <c r="Z806" s="2">
        <f t="shared" si="112"/>
        <v>0.75</v>
      </c>
      <c r="AA806">
        <f>1</f>
        <v>1</v>
      </c>
      <c r="AB806" s="1">
        <v>42841</v>
      </c>
      <c r="AC806" s="13">
        <f t="shared" si="113"/>
        <v>42826</v>
      </c>
      <c r="AD806" s="14">
        <f t="shared" si="114"/>
        <v>42841</v>
      </c>
      <c r="AE806" s="1" t="str">
        <f t="shared" si="115"/>
        <v>Sunday</v>
      </c>
      <c r="AF806" s="2">
        <v>0.82791666666666675</v>
      </c>
      <c r="AG806" s="2">
        <f t="shared" si="116"/>
        <v>0.83333333333333326</v>
      </c>
      <c r="AH806" t="s">
        <v>23</v>
      </c>
    </row>
    <row r="807" spans="1:34" x14ac:dyDescent="0.25">
      <c r="A807">
        <v>1585550</v>
      </c>
      <c r="B807" t="s">
        <v>54</v>
      </c>
      <c r="E807">
        <v>53118</v>
      </c>
      <c r="F807" t="s">
        <v>20</v>
      </c>
      <c r="G807" t="s">
        <v>55</v>
      </c>
      <c r="H807">
        <v>997</v>
      </c>
      <c r="I807" t="s">
        <v>79</v>
      </c>
      <c r="J807">
        <f>VLOOKUP(I807,Key!$A$1:$C$73,2,FALSE)</f>
        <v>43.04804</v>
      </c>
      <c r="K807">
        <f>VLOOKUP(I807,Key!$A$1:$C$73,3,FALSE)</f>
        <v>-87.896720000000002</v>
      </c>
      <c r="L807" t="s">
        <v>79</v>
      </c>
      <c r="M807">
        <f>VLOOKUP(L807,Key!$A$1:$C$73,2,FALSE)</f>
        <v>43.04804</v>
      </c>
      <c r="N807">
        <f>VLOOKUP(L807,Key!$A$1:$C$73,3,FALSE)</f>
        <v>-87.896720000000002</v>
      </c>
      <c r="O807">
        <v>10</v>
      </c>
      <c r="P807">
        <v>3</v>
      </c>
      <c r="Q807">
        <v>1.5</v>
      </c>
      <c r="R807">
        <v>1.4</v>
      </c>
      <c r="S807">
        <v>60</v>
      </c>
      <c r="T807">
        <f t="shared" si="108"/>
        <v>-1</v>
      </c>
      <c r="U807" s="1">
        <v>42841</v>
      </c>
      <c r="V807" s="13">
        <f t="shared" si="109"/>
        <v>42826</v>
      </c>
      <c r="W807" s="14">
        <f t="shared" si="110"/>
        <v>42841</v>
      </c>
      <c r="X807" s="1" t="str">
        <f t="shared" si="111"/>
        <v>Sunday</v>
      </c>
      <c r="Y807" s="2">
        <v>0.7584143518518518</v>
      </c>
      <c r="Z807" s="2">
        <f t="shared" si="112"/>
        <v>0.75</v>
      </c>
      <c r="AA807">
        <f>1</f>
        <v>1</v>
      </c>
      <c r="AB807" s="1">
        <v>42841</v>
      </c>
      <c r="AC807" s="13">
        <f t="shared" si="113"/>
        <v>42826</v>
      </c>
      <c r="AD807" s="14">
        <f t="shared" si="114"/>
        <v>42841</v>
      </c>
      <c r="AE807" s="1" t="str">
        <f t="shared" si="115"/>
        <v>Sunday</v>
      </c>
      <c r="AF807" s="2">
        <v>0.76546296296296301</v>
      </c>
      <c r="AG807" s="2">
        <f t="shared" si="116"/>
        <v>0.75</v>
      </c>
      <c r="AH807" t="s">
        <v>25</v>
      </c>
    </row>
    <row r="808" spans="1:34" x14ac:dyDescent="0.25">
      <c r="A808">
        <v>1215455</v>
      </c>
      <c r="B808" t="s">
        <v>54</v>
      </c>
      <c r="E808">
        <v>53215</v>
      </c>
      <c r="F808" t="s">
        <v>20</v>
      </c>
      <c r="G808" t="s">
        <v>55</v>
      </c>
      <c r="H808">
        <v>338</v>
      </c>
      <c r="I808" t="s">
        <v>77</v>
      </c>
      <c r="J808">
        <f>VLOOKUP(I808,Key!$A$1:$C$73,2,FALSE)</f>
        <v>43.036900000000003</v>
      </c>
      <c r="K808">
        <f>VLOOKUP(I808,Key!$A$1:$C$73,3,FALSE)</f>
        <v>-87.89667</v>
      </c>
      <c r="L808" t="s">
        <v>77</v>
      </c>
      <c r="M808">
        <f>VLOOKUP(L808,Key!$A$1:$C$73,2,FALSE)</f>
        <v>43.036900000000003</v>
      </c>
      <c r="N808">
        <f>VLOOKUP(L808,Key!$A$1:$C$73,3,FALSE)</f>
        <v>-87.89667</v>
      </c>
      <c r="O808">
        <v>37</v>
      </c>
      <c r="P808">
        <v>6</v>
      </c>
      <c r="Q808">
        <v>5.6</v>
      </c>
      <c r="R808">
        <v>5.3</v>
      </c>
      <c r="S808">
        <v>222</v>
      </c>
      <c r="T808">
        <f t="shared" si="108"/>
        <v>-1</v>
      </c>
      <c r="U808" s="1">
        <v>42841</v>
      </c>
      <c r="V808" s="13">
        <f t="shared" si="109"/>
        <v>42826</v>
      </c>
      <c r="W808" s="14">
        <f t="shared" si="110"/>
        <v>42841</v>
      </c>
      <c r="X808" s="1" t="str">
        <f t="shared" si="111"/>
        <v>Sunday</v>
      </c>
      <c r="Y808" s="2">
        <v>0.76834490740740735</v>
      </c>
      <c r="Z808" s="2">
        <f t="shared" si="112"/>
        <v>0.75</v>
      </c>
      <c r="AA808">
        <f>1</f>
        <v>1</v>
      </c>
      <c r="AB808" s="1">
        <v>42841</v>
      </c>
      <c r="AC808" s="13">
        <f t="shared" si="113"/>
        <v>42826</v>
      </c>
      <c r="AD808" s="14">
        <f t="shared" si="114"/>
        <v>42841</v>
      </c>
      <c r="AE808" s="1" t="str">
        <f t="shared" si="115"/>
        <v>Sunday</v>
      </c>
      <c r="AF808" s="2">
        <v>0.79423611111111114</v>
      </c>
      <c r="AG808" s="2">
        <f t="shared" si="116"/>
        <v>0.79166666666666663</v>
      </c>
      <c r="AH808" t="s">
        <v>25</v>
      </c>
    </row>
    <row r="809" spans="1:34" x14ac:dyDescent="0.25">
      <c r="A809">
        <v>1585655</v>
      </c>
      <c r="B809" t="s">
        <v>54</v>
      </c>
      <c r="E809">
        <v>53211</v>
      </c>
      <c r="F809" t="s">
        <v>20</v>
      </c>
      <c r="G809" t="s">
        <v>55</v>
      </c>
      <c r="H809">
        <v>6</v>
      </c>
      <c r="I809" t="s">
        <v>64</v>
      </c>
      <c r="J809">
        <f>VLOOKUP(I809,Key!$A$1:$C$73,2,FALSE)</f>
        <v>43.069021999999997</v>
      </c>
      <c r="K809">
        <f>VLOOKUP(I809,Key!$A$1:$C$73,3,FALSE)</f>
        <v>-87.887940999999998</v>
      </c>
      <c r="L809" t="s">
        <v>61</v>
      </c>
      <c r="M809">
        <f>VLOOKUP(L809,Key!$A$1:$C$73,2,FALSE)</f>
        <v>43.060786</v>
      </c>
      <c r="N809">
        <f>VLOOKUP(L809,Key!$A$1:$C$73,3,FALSE)</f>
        <v>-87.883825999999999</v>
      </c>
      <c r="O809">
        <v>13</v>
      </c>
      <c r="P809">
        <v>3</v>
      </c>
      <c r="Q809">
        <v>2</v>
      </c>
      <c r="R809">
        <v>1.9</v>
      </c>
      <c r="S809">
        <v>78</v>
      </c>
      <c r="T809">
        <f t="shared" si="108"/>
        <v>-1</v>
      </c>
      <c r="U809" s="1">
        <v>42841</v>
      </c>
      <c r="V809" s="13">
        <f t="shared" si="109"/>
        <v>42826</v>
      </c>
      <c r="W809" s="14">
        <f t="shared" si="110"/>
        <v>42841</v>
      </c>
      <c r="X809" s="1" t="str">
        <f t="shared" si="111"/>
        <v>Sunday</v>
      </c>
      <c r="Y809" s="2">
        <v>0.78260416666666666</v>
      </c>
      <c r="Z809" s="2">
        <f t="shared" si="112"/>
        <v>0.79166666666666663</v>
      </c>
      <c r="AA809">
        <f>1</f>
        <v>1</v>
      </c>
      <c r="AB809" s="1">
        <v>42841</v>
      </c>
      <c r="AC809" s="13">
        <f t="shared" si="113"/>
        <v>42826</v>
      </c>
      <c r="AD809" s="14">
        <f t="shared" si="114"/>
        <v>42841</v>
      </c>
      <c r="AE809" s="1" t="str">
        <f t="shared" si="115"/>
        <v>Sunday</v>
      </c>
      <c r="AF809" s="2">
        <v>0.79160879629629621</v>
      </c>
      <c r="AG809" s="2">
        <f t="shared" si="116"/>
        <v>0.79166666666666663</v>
      </c>
      <c r="AH809" t="s">
        <v>23</v>
      </c>
    </row>
    <row r="810" spans="1:34" x14ac:dyDescent="0.25">
      <c r="A810">
        <v>1585710</v>
      </c>
      <c r="B810" t="s">
        <v>54</v>
      </c>
      <c r="E810">
        <v>53212</v>
      </c>
      <c r="F810" t="s">
        <v>20</v>
      </c>
      <c r="G810" t="s">
        <v>55</v>
      </c>
      <c r="H810">
        <v>11144</v>
      </c>
      <c r="I810" t="s">
        <v>67</v>
      </c>
      <c r="J810">
        <f>VLOOKUP(I810,Key!$A$1:$C$73,2,FALSE)</f>
        <v>43.05847</v>
      </c>
      <c r="K810">
        <f>VLOOKUP(I810,Key!$A$1:$C$73,3,FALSE)</f>
        <v>-87.898079999999993</v>
      </c>
      <c r="L810" t="s">
        <v>67</v>
      </c>
      <c r="M810">
        <f>VLOOKUP(L810,Key!$A$1:$C$73,2,FALSE)</f>
        <v>43.05847</v>
      </c>
      <c r="N810">
        <f>VLOOKUP(L810,Key!$A$1:$C$73,3,FALSE)</f>
        <v>-87.898079999999993</v>
      </c>
      <c r="O810">
        <v>38</v>
      </c>
      <c r="P810">
        <v>6</v>
      </c>
      <c r="Q810">
        <v>5.7</v>
      </c>
      <c r="R810">
        <v>5.4</v>
      </c>
      <c r="S810">
        <v>228</v>
      </c>
      <c r="T810">
        <f t="shared" si="108"/>
        <v>-1</v>
      </c>
      <c r="U810" s="1">
        <v>42841</v>
      </c>
      <c r="V810" s="13">
        <f t="shared" si="109"/>
        <v>42826</v>
      </c>
      <c r="W810" s="14">
        <f t="shared" si="110"/>
        <v>42841</v>
      </c>
      <c r="X810" s="1" t="str">
        <f t="shared" si="111"/>
        <v>Sunday</v>
      </c>
      <c r="Y810" s="2">
        <v>0.79771990740740739</v>
      </c>
      <c r="Z810" s="2">
        <f t="shared" si="112"/>
        <v>0.79166666666666663</v>
      </c>
      <c r="AA810">
        <f>1</f>
        <v>1</v>
      </c>
      <c r="AB810" s="1">
        <v>42841</v>
      </c>
      <c r="AC810" s="13">
        <f t="shared" si="113"/>
        <v>42826</v>
      </c>
      <c r="AD810" s="14">
        <f t="shared" si="114"/>
        <v>42841</v>
      </c>
      <c r="AE810" s="1" t="str">
        <f t="shared" si="115"/>
        <v>Sunday</v>
      </c>
      <c r="AF810" s="2">
        <v>0.82407407407407407</v>
      </c>
      <c r="AG810" s="2">
        <f t="shared" si="116"/>
        <v>0.83333333333333326</v>
      </c>
      <c r="AH810" t="s">
        <v>25</v>
      </c>
    </row>
    <row r="811" spans="1:34" x14ac:dyDescent="0.25">
      <c r="A811">
        <v>1370445</v>
      </c>
      <c r="B811" t="s">
        <v>54</v>
      </c>
      <c r="E811">
        <v>53202</v>
      </c>
      <c r="F811" t="s">
        <v>20</v>
      </c>
      <c r="G811" t="s">
        <v>55</v>
      </c>
      <c r="H811">
        <v>5426</v>
      </c>
      <c r="I811" t="s">
        <v>61</v>
      </c>
      <c r="J811">
        <f>VLOOKUP(I811,Key!$A$1:$C$73,2,FALSE)</f>
        <v>43.060786</v>
      </c>
      <c r="K811">
        <f>VLOOKUP(I811,Key!$A$1:$C$73,3,FALSE)</f>
        <v>-87.883825999999999</v>
      </c>
      <c r="L811" t="s">
        <v>36</v>
      </c>
      <c r="M811">
        <f>VLOOKUP(L811,Key!$A$1:$C$73,2,FALSE)</f>
        <v>43.03519</v>
      </c>
      <c r="N811">
        <f>VLOOKUP(L811,Key!$A$1:$C$73,3,FALSE)</f>
        <v>-87.907390000000007</v>
      </c>
      <c r="O811">
        <v>37</v>
      </c>
      <c r="P811">
        <v>6</v>
      </c>
      <c r="Q811">
        <v>5.6</v>
      </c>
      <c r="R811">
        <v>5.3</v>
      </c>
      <c r="S811">
        <v>222</v>
      </c>
      <c r="T811">
        <f t="shared" si="108"/>
        <v>-1</v>
      </c>
      <c r="U811" s="1">
        <v>42841</v>
      </c>
      <c r="V811" s="13">
        <f t="shared" si="109"/>
        <v>42826</v>
      </c>
      <c r="W811" s="14">
        <f t="shared" si="110"/>
        <v>42841</v>
      </c>
      <c r="X811" s="1" t="str">
        <f t="shared" si="111"/>
        <v>Sunday</v>
      </c>
      <c r="Y811" s="2">
        <v>0.80716435185185187</v>
      </c>
      <c r="Z811" s="2">
        <f t="shared" si="112"/>
        <v>0.79166666666666663</v>
      </c>
      <c r="AA811">
        <f>1</f>
        <v>1</v>
      </c>
      <c r="AB811" s="1">
        <v>42841</v>
      </c>
      <c r="AC811" s="13">
        <f t="shared" si="113"/>
        <v>42826</v>
      </c>
      <c r="AD811" s="14">
        <f t="shared" si="114"/>
        <v>42841</v>
      </c>
      <c r="AE811" s="1" t="str">
        <f t="shared" si="115"/>
        <v>Sunday</v>
      </c>
      <c r="AF811" s="2">
        <v>0.83289351851851856</v>
      </c>
      <c r="AG811" s="2">
        <f t="shared" si="116"/>
        <v>0.83333333333333326</v>
      </c>
      <c r="AH811" t="s">
        <v>23</v>
      </c>
    </row>
    <row r="812" spans="1:34" x14ac:dyDescent="0.25">
      <c r="A812">
        <v>1585753</v>
      </c>
      <c r="B812" t="s">
        <v>54</v>
      </c>
      <c r="E812">
        <v>53211</v>
      </c>
      <c r="F812" t="s">
        <v>20</v>
      </c>
      <c r="G812" t="s">
        <v>55</v>
      </c>
      <c r="H812">
        <v>6</v>
      </c>
      <c r="I812" t="s">
        <v>61</v>
      </c>
      <c r="J812">
        <f>VLOOKUP(I812,Key!$A$1:$C$73,2,FALSE)</f>
        <v>43.060786</v>
      </c>
      <c r="K812">
        <f>VLOOKUP(I812,Key!$A$1:$C$73,3,FALSE)</f>
        <v>-87.883825999999999</v>
      </c>
      <c r="L812" t="s">
        <v>89</v>
      </c>
      <c r="M812">
        <f>VLOOKUP(L812,Key!$A$1:$C$73,2,FALSE)</f>
        <v>43.060155999999999</v>
      </c>
      <c r="N812">
        <f>VLOOKUP(L812,Key!$A$1:$C$73,3,FALSE)</f>
        <v>-87.881258000000003</v>
      </c>
      <c r="O812">
        <v>6</v>
      </c>
      <c r="P812">
        <v>3</v>
      </c>
      <c r="Q812">
        <v>0.9</v>
      </c>
      <c r="R812">
        <v>0.9</v>
      </c>
      <c r="S812">
        <v>36</v>
      </c>
      <c r="T812">
        <f t="shared" si="108"/>
        <v>-1</v>
      </c>
      <c r="U812" s="1">
        <v>42841</v>
      </c>
      <c r="V812" s="13">
        <f t="shared" si="109"/>
        <v>42826</v>
      </c>
      <c r="W812" s="14">
        <f t="shared" si="110"/>
        <v>42841</v>
      </c>
      <c r="X812" s="1" t="str">
        <f t="shared" si="111"/>
        <v>Sunday</v>
      </c>
      <c r="Y812" s="2">
        <v>0.80833333333333324</v>
      </c>
      <c r="Z812" s="2">
        <f t="shared" si="112"/>
        <v>0.79166666666666663</v>
      </c>
      <c r="AA812">
        <f>1</f>
        <v>1</v>
      </c>
      <c r="AB812" s="1">
        <v>42841</v>
      </c>
      <c r="AC812" s="13">
        <f t="shared" si="113"/>
        <v>42826</v>
      </c>
      <c r="AD812" s="14">
        <f t="shared" si="114"/>
        <v>42841</v>
      </c>
      <c r="AE812" s="1" t="str">
        <f t="shared" si="115"/>
        <v>Sunday</v>
      </c>
      <c r="AF812" s="2">
        <v>0.8127199074074074</v>
      </c>
      <c r="AG812" s="2">
        <f t="shared" si="116"/>
        <v>0.83333333333333326</v>
      </c>
      <c r="AH812" t="s">
        <v>23</v>
      </c>
    </row>
    <row r="813" spans="1:34" x14ac:dyDescent="0.25">
      <c r="A813">
        <v>1585811</v>
      </c>
      <c r="B813" t="s">
        <v>54</v>
      </c>
      <c r="E813">
        <v>53215</v>
      </c>
      <c r="F813" t="s">
        <v>20</v>
      </c>
      <c r="G813" t="s">
        <v>55</v>
      </c>
      <c r="H813">
        <v>5487</v>
      </c>
      <c r="I813" t="s">
        <v>77</v>
      </c>
      <c r="J813">
        <f>VLOOKUP(I813,Key!$A$1:$C$73,2,FALSE)</f>
        <v>43.036900000000003</v>
      </c>
      <c r="K813">
        <f>VLOOKUP(I813,Key!$A$1:$C$73,3,FALSE)</f>
        <v>-87.89667</v>
      </c>
      <c r="L813" t="s">
        <v>77</v>
      </c>
      <c r="M813">
        <f>VLOOKUP(L813,Key!$A$1:$C$73,2,FALSE)</f>
        <v>43.036900000000003</v>
      </c>
      <c r="N813">
        <f>VLOOKUP(L813,Key!$A$1:$C$73,3,FALSE)</f>
        <v>-87.89667</v>
      </c>
      <c r="O813">
        <v>55</v>
      </c>
      <c r="P813">
        <v>6</v>
      </c>
      <c r="Q813">
        <v>8.3000000000000007</v>
      </c>
      <c r="R813">
        <v>7.8</v>
      </c>
      <c r="S813">
        <v>330</v>
      </c>
      <c r="T813">
        <f t="shared" si="108"/>
        <v>-1</v>
      </c>
      <c r="U813" s="1">
        <v>42841</v>
      </c>
      <c r="V813" s="13">
        <f t="shared" si="109"/>
        <v>42826</v>
      </c>
      <c r="W813" s="14">
        <f t="shared" si="110"/>
        <v>42841</v>
      </c>
      <c r="X813" s="1" t="str">
        <f t="shared" si="111"/>
        <v>Sunday</v>
      </c>
      <c r="Y813" s="2">
        <v>0.82498842592592592</v>
      </c>
      <c r="Z813" s="2">
        <f t="shared" si="112"/>
        <v>0.83333333333333326</v>
      </c>
      <c r="AA813">
        <f>1</f>
        <v>1</v>
      </c>
      <c r="AB813" s="1">
        <v>42841</v>
      </c>
      <c r="AC813" s="13">
        <f t="shared" si="113"/>
        <v>42826</v>
      </c>
      <c r="AD813" s="14">
        <f t="shared" si="114"/>
        <v>42841</v>
      </c>
      <c r="AE813" s="1" t="str">
        <f t="shared" si="115"/>
        <v>Sunday</v>
      </c>
      <c r="AF813" s="2">
        <v>0.86318287037037045</v>
      </c>
      <c r="AG813" s="2">
        <f t="shared" si="116"/>
        <v>0.875</v>
      </c>
      <c r="AH813" t="s">
        <v>25</v>
      </c>
    </row>
    <row r="814" spans="1:34" x14ac:dyDescent="0.25">
      <c r="A814">
        <v>1585858</v>
      </c>
      <c r="B814" t="s">
        <v>54</v>
      </c>
      <c r="E814">
        <v>53204</v>
      </c>
      <c r="F814" t="s">
        <v>20</v>
      </c>
      <c r="G814" t="s">
        <v>55</v>
      </c>
      <c r="H814">
        <v>5573</v>
      </c>
      <c r="I814" t="s">
        <v>81</v>
      </c>
      <c r="J814">
        <f>VLOOKUP(I814,Key!$A$1:$C$73,2,FALSE)</f>
        <v>43.058010000000003</v>
      </c>
      <c r="K814">
        <f>VLOOKUP(I814,Key!$A$1:$C$73,3,FALSE)</f>
        <v>-87.877300000000005</v>
      </c>
      <c r="L814" t="s">
        <v>81</v>
      </c>
      <c r="M814">
        <f>VLOOKUP(L814,Key!$A$1:$C$73,2,FALSE)</f>
        <v>43.058010000000003</v>
      </c>
      <c r="N814">
        <f>VLOOKUP(L814,Key!$A$1:$C$73,3,FALSE)</f>
        <v>-87.877300000000005</v>
      </c>
      <c r="O814">
        <v>31</v>
      </c>
      <c r="P814">
        <v>3</v>
      </c>
      <c r="Q814">
        <v>4.7</v>
      </c>
      <c r="R814">
        <v>4.4000000000000004</v>
      </c>
      <c r="S814">
        <v>186</v>
      </c>
      <c r="T814">
        <f t="shared" si="108"/>
        <v>-1</v>
      </c>
      <c r="U814" s="1">
        <v>42841</v>
      </c>
      <c r="V814" s="13">
        <f t="shared" si="109"/>
        <v>42826</v>
      </c>
      <c r="W814" s="14">
        <f t="shared" si="110"/>
        <v>42841</v>
      </c>
      <c r="X814" s="1" t="str">
        <f t="shared" si="111"/>
        <v>Sunday</v>
      </c>
      <c r="Y814" s="2">
        <v>0.83778935185185188</v>
      </c>
      <c r="Z814" s="2">
        <f t="shared" si="112"/>
        <v>0.83333333333333326</v>
      </c>
      <c r="AA814">
        <f>1</f>
        <v>1</v>
      </c>
      <c r="AB814" s="1">
        <v>42841</v>
      </c>
      <c r="AC814" s="13">
        <f t="shared" si="113"/>
        <v>42826</v>
      </c>
      <c r="AD814" s="14">
        <f t="shared" si="114"/>
        <v>42841</v>
      </c>
      <c r="AE814" s="1" t="str">
        <f t="shared" si="115"/>
        <v>Sunday</v>
      </c>
      <c r="AF814" s="2">
        <v>0.85921296296296301</v>
      </c>
      <c r="AG814" s="2">
        <f t="shared" si="116"/>
        <v>0.875</v>
      </c>
      <c r="AH814" t="s">
        <v>25</v>
      </c>
    </row>
    <row r="815" spans="1:34" x14ac:dyDescent="0.25">
      <c r="A815">
        <v>1585858</v>
      </c>
      <c r="B815" t="s">
        <v>54</v>
      </c>
      <c r="E815">
        <v>53204</v>
      </c>
      <c r="F815" t="s">
        <v>20</v>
      </c>
      <c r="G815" t="s">
        <v>55</v>
      </c>
      <c r="H815">
        <v>32</v>
      </c>
      <c r="I815" t="s">
        <v>81</v>
      </c>
      <c r="J815">
        <f>VLOOKUP(I815,Key!$A$1:$C$73,2,FALSE)</f>
        <v>43.058010000000003</v>
      </c>
      <c r="K815">
        <f>VLOOKUP(I815,Key!$A$1:$C$73,3,FALSE)</f>
        <v>-87.877300000000005</v>
      </c>
      <c r="L815" t="s">
        <v>81</v>
      </c>
      <c r="M815">
        <f>VLOOKUP(L815,Key!$A$1:$C$73,2,FALSE)</f>
        <v>43.058010000000003</v>
      </c>
      <c r="N815">
        <f>VLOOKUP(L815,Key!$A$1:$C$73,3,FALSE)</f>
        <v>-87.877300000000005</v>
      </c>
      <c r="O815">
        <v>30</v>
      </c>
      <c r="P815">
        <v>3</v>
      </c>
      <c r="Q815">
        <v>4.5</v>
      </c>
      <c r="R815">
        <v>4.3</v>
      </c>
      <c r="S815">
        <v>180</v>
      </c>
      <c r="T815">
        <f t="shared" si="108"/>
        <v>-1</v>
      </c>
      <c r="U815" s="1">
        <v>42841</v>
      </c>
      <c r="V815" s="13">
        <f t="shared" si="109"/>
        <v>42826</v>
      </c>
      <c r="W815" s="14">
        <f t="shared" si="110"/>
        <v>42841</v>
      </c>
      <c r="X815" s="1" t="str">
        <f t="shared" si="111"/>
        <v>Sunday</v>
      </c>
      <c r="Y815" s="2">
        <v>0.83881944444444445</v>
      </c>
      <c r="Z815" s="2">
        <f t="shared" si="112"/>
        <v>0.83333333333333326</v>
      </c>
      <c r="AA815">
        <f>1</f>
        <v>1</v>
      </c>
      <c r="AB815" s="1">
        <v>42841</v>
      </c>
      <c r="AC815" s="13">
        <f t="shared" si="113"/>
        <v>42826</v>
      </c>
      <c r="AD815" s="14">
        <f t="shared" si="114"/>
        <v>42841</v>
      </c>
      <c r="AE815" s="1" t="str">
        <f t="shared" si="115"/>
        <v>Sunday</v>
      </c>
      <c r="AF815" s="2">
        <v>0.85923611111111109</v>
      </c>
      <c r="AG815" s="2">
        <f t="shared" si="116"/>
        <v>0.875</v>
      </c>
      <c r="AH815" t="s">
        <v>25</v>
      </c>
    </row>
    <row r="816" spans="1:34" x14ac:dyDescent="0.25">
      <c r="A816">
        <v>1581198</v>
      </c>
      <c r="B816" t="s">
        <v>54</v>
      </c>
      <c r="E816">
        <v>53220</v>
      </c>
      <c r="F816" t="s">
        <v>20</v>
      </c>
      <c r="G816" t="s">
        <v>55</v>
      </c>
      <c r="H816">
        <v>2</v>
      </c>
      <c r="I816" t="s">
        <v>39</v>
      </c>
      <c r="J816">
        <f>VLOOKUP(I816,Key!$A$1:$C$73,2,FALSE)</f>
        <v>43.031480000000002</v>
      </c>
      <c r="K816">
        <f>VLOOKUP(I816,Key!$A$1:$C$73,3,FALSE)</f>
        <v>-87.908169999999998</v>
      </c>
      <c r="L816" t="s">
        <v>39</v>
      </c>
      <c r="M816">
        <f>VLOOKUP(L816,Key!$A$1:$C$73,2,FALSE)</f>
        <v>43.031480000000002</v>
      </c>
      <c r="N816">
        <f>VLOOKUP(L816,Key!$A$1:$C$73,3,FALSE)</f>
        <v>-87.908169999999998</v>
      </c>
      <c r="O816">
        <v>22</v>
      </c>
      <c r="P816">
        <v>3</v>
      </c>
      <c r="Q816">
        <v>3.3</v>
      </c>
      <c r="R816">
        <v>3.1</v>
      </c>
      <c r="S816">
        <v>132</v>
      </c>
      <c r="T816">
        <f t="shared" si="108"/>
        <v>-1</v>
      </c>
      <c r="U816" s="1">
        <v>42842</v>
      </c>
      <c r="V816" s="13">
        <f t="shared" si="109"/>
        <v>42826</v>
      </c>
      <c r="W816" s="14">
        <f t="shared" si="110"/>
        <v>42842</v>
      </c>
      <c r="X816" s="1" t="str">
        <f t="shared" si="111"/>
        <v>Monday</v>
      </c>
      <c r="Y816" s="2">
        <v>0.4869560185185185</v>
      </c>
      <c r="Z816" s="2">
        <f t="shared" si="112"/>
        <v>0.5</v>
      </c>
      <c r="AA816">
        <f>1</f>
        <v>1</v>
      </c>
      <c r="AB816" s="1">
        <v>42842</v>
      </c>
      <c r="AC816" s="13">
        <f t="shared" si="113"/>
        <v>42826</v>
      </c>
      <c r="AD816" s="14">
        <f t="shared" si="114"/>
        <v>42842</v>
      </c>
      <c r="AE816" s="1" t="str">
        <f t="shared" si="115"/>
        <v>Monday</v>
      </c>
      <c r="AF816" s="2">
        <v>0.50267361111111108</v>
      </c>
      <c r="AG816" s="2">
        <f t="shared" si="116"/>
        <v>0.5</v>
      </c>
      <c r="AH816" t="s">
        <v>25</v>
      </c>
    </row>
    <row r="817" spans="1:34" x14ac:dyDescent="0.25">
      <c r="A817">
        <v>1418328</v>
      </c>
      <c r="B817" t="s">
        <v>54</v>
      </c>
      <c r="E817">
        <v>53014</v>
      </c>
      <c r="F817" t="s">
        <v>20</v>
      </c>
      <c r="G817" t="s">
        <v>55</v>
      </c>
      <c r="H817">
        <v>5463</v>
      </c>
      <c r="I817" t="s">
        <v>77</v>
      </c>
      <c r="J817">
        <f>VLOOKUP(I817,Key!$A$1:$C$73,2,FALSE)</f>
        <v>43.036900000000003</v>
      </c>
      <c r="K817">
        <f>VLOOKUP(I817,Key!$A$1:$C$73,3,FALSE)</f>
        <v>-87.89667</v>
      </c>
      <c r="L817" t="s">
        <v>77</v>
      </c>
      <c r="M817">
        <f>VLOOKUP(L817,Key!$A$1:$C$73,2,FALSE)</f>
        <v>43.036900000000003</v>
      </c>
      <c r="N817">
        <f>VLOOKUP(L817,Key!$A$1:$C$73,3,FALSE)</f>
        <v>-87.89667</v>
      </c>
      <c r="O817">
        <v>87</v>
      </c>
      <c r="P817">
        <v>9</v>
      </c>
      <c r="Q817">
        <v>13.1</v>
      </c>
      <c r="R817">
        <v>12.4</v>
      </c>
      <c r="S817">
        <v>522</v>
      </c>
      <c r="T817">
        <f t="shared" si="108"/>
        <v>-1</v>
      </c>
      <c r="U817" s="1">
        <v>42842</v>
      </c>
      <c r="V817" s="13">
        <f t="shared" si="109"/>
        <v>42826</v>
      </c>
      <c r="W817" s="14">
        <f t="shared" si="110"/>
        <v>42842</v>
      </c>
      <c r="X817" s="1" t="str">
        <f t="shared" si="111"/>
        <v>Monday</v>
      </c>
      <c r="Y817" s="2">
        <v>0.56343750000000004</v>
      </c>
      <c r="Z817" s="2">
        <f t="shared" si="112"/>
        <v>0.58333333333333326</v>
      </c>
      <c r="AA817">
        <f>1</f>
        <v>1</v>
      </c>
      <c r="AB817" s="1">
        <v>42842</v>
      </c>
      <c r="AC817" s="13">
        <f t="shared" si="113"/>
        <v>42826</v>
      </c>
      <c r="AD817" s="14">
        <f t="shared" si="114"/>
        <v>42842</v>
      </c>
      <c r="AE817" s="1" t="str">
        <f t="shared" si="115"/>
        <v>Monday</v>
      </c>
      <c r="AF817" s="2">
        <v>0.62416666666666665</v>
      </c>
      <c r="AG817" s="2">
        <f t="shared" si="116"/>
        <v>0.625</v>
      </c>
      <c r="AH817" t="s">
        <v>25</v>
      </c>
    </row>
    <row r="818" spans="1:34" x14ac:dyDescent="0.25">
      <c r="A818">
        <v>1418328</v>
      </c>
      <c r="B818" t="s">
        <v>54</v>
      </c>
      <c r="E818">
        <v>53014</v>
      </c>
      <c r="F818" t="s">
        <v>20</v>
      </c>
      <c r="G818" t="s">
        <v>55</v>
      </c>
      <c r="H818">
        <v>11126</v>
      </c>
      <c r="I818" t="s">
        <v>77</v>
      </c>
      <c r="J818">
        <f>VLOOKUP(I818,Key!$A$1:$C$73,2,FALSE)</f>
        <v>43.036900000000003</v>
      </c>
      <c r="K818">
        <f>VLOOKUP(I818,Key!$A$1:$C$73,3,FALSE)</f>
        <v>-87.89667</v>
      </c>
      <c r="L818" t="s">
        <v>77</v>
      </c>
      <c r="M818">
        <f>VLOOKUP(L818,Key!$A$1:$C$73,2,FALSE)</f>
        <v>43.036900000000003</v>
      </c>
      <c r="N818">
        <f>VLOOKUP(L818,Key!$A$1:$C$73,3,FALSE)</f>
        <v>-87.89667</v>
      </c>
      <c r="O818">
        <v>88</v>
      </c>
      <c r="P818">
        <v>9</v>
      </c>
      <c r="Q818">
        <v>13.2</v>
      </c>
      <c r="R818">
        <v>12.5</v>
      </c>
      <c r="S818">
        <v>528</v>
      </c>
      <c r="T818">
        <f t="shared" si="108"/>
        <v>-1</v>
      </c>
      <c r="U818" s="1">
        <v>42842</v>
      </c>
      <c r="V818" s="13">
        <f t="shared" si="109"/>
        <v>42826</v>
      </c>
      <c r="W818" s="14">
        <f t="shared" si="110"/>
        <v>42842</v>
      </c>
      <c r="X818" s="1" t="str">
        <f t="shared" si="111"/>
        <v>Monday</v>
      </c>
      <c r="Y818" s="2">
        <v>0.5637847222222222</v>
      </c>
      <c r="Z818" s="2">
        <f t="shared" si="112"/>
        <v>0.58333333333333326</v>
      </c>
      <c r="AA818">
        <f>1</f>
        <v>1</v>
      </c>
      <c r="AB818" s="1">
        <v>42842</v>
      </c>
      <c r="AC818" s="13">
        <f t="shared" si="113"/>
        <v>42826</v>
      </c>
      <c r="AD818" s="14">
        <f t="shared" si="114"/>
        <v>42842</v>
      </c>
      <c r="AE818" s="1" t="str">
        <f t="shared" si="115"/>
        <v>Monday</v>
      </c>
      <c r="AF818" s="2">
        <v>0.62445601851851851</v>
      </c>
      <c r="AG818" s="2">
        <f t="shared" si="116"/>
        <v>0.625</v>
      </c>
      <c r="AH818" t="s">
        <v>25</v>
      </c>
    </row>
    <row r="819" spans="1:34" x14ac:dyDescent="0.25">
      <c r="A819">
        <v>1586461</v>
      </c>
      <c r="B819" t="s">
        <v>54</v>
      </c>
      <c r="E819">
        <v>53149</v>
      </c>
      <c r="F819" t="s">
        <v>20</v>
      </c>
      <c r="G819" t="s">
        <v>55</v>
      </c>
      <c r="H819">
        <v>224</v>
      </c>
      <c r="I819" t="s">
        <v>66</v>
      </c>
      <c r="J819">
        <f>VLOOKUP(I819,Key!$A$1:$C$73,2,FALSE)</f>
        <v>43.078530000000001</v>
      </c>
      <c r="K819">
        <f>VLOOKUP(I819,Key!$A$1:$C$73,3,FALSE)</f>
        <v>-87.882620000000003</v>
      </c>
      <c r="L819" t="s">
        <v>65</v>
      </c>
      <c r="M819">
        <f>VLOOKUP(L819,Key!$A$1:$C$73,2,FALSE)</f>
        <v>43.077359999999999</v>
      </c>
      <c r="N819">
        <f>VLOOKUP(L819,Key!$A$1:$C$73,3,FALSE)</f>
        <v>-87.880769999999998</v>
      </c>
      <c r="O819">
        <v>62</v>
      </c>
      <c r="P819">
        <v>6</v>
      </c>
      <c r="Q819">
        <v>9.3000000000000007</v>
      </c>
      <c r="R819">
        <v>8.8000000000000007</v>
      </c>
      <c r="S819">
        <v>372</v>
      </c>
      <c r="T819">
        <f t="shared" si="108"/>
        <v>-1</v>
      </c>
      <c r="U819" s="1">
        <v>42842</v>
      </c>
      <c r="V819" s="13">
        <f t="shared" si="109"/>
        <v>42826</v>
      </c>
      <c r="W819" s="14">
        <f t="shared" si="110"/>
        <v>42842</v>
      </c>
      <c r="X819" s="1" t="str">
        <f t="shared" si="111"/>
        <v>Monday</v>
      </c>
      <c r="Y819" s="2">
        <v>0.57247685185185182</v>
      </c>
      <c r="Z819" s="2">
        <f t="shared" si="112"/>
        <v>0.58333333333333326</v>
      </c>
      <c r="AA819">
        <f>1</f>
        <v>1</v>
      </c>
      <c r="AB819" s="1">
        <v>42842</v>
      </c>
      <c r="AC819" s="13">
        <f t="shared" si="113"/>
        <v>42826</v>
      </c>
      <c r="AD819" s="14">
        <f t="shared" si="114"/>
        <v>42842</v>
      </c>
      <c r="AE819" s="1" t="str">
        <f t="shared" si="115"/>
        <v>Monday</v>
      </c>
      <c r="AF819" s="2">
        <v>0.61578703703703697</v>
      </c>
      <c r="AG819" s="2">
        <f t="shared" si="116"/>
        <v>0.625</v>
      </c>
      <c r="AH819" t="s">
        <v>23</v>
      </c>
    </row>
    <row r="820" spans="1:34" x14ac:dyDescent="0.25">
      <c r="A820">
        <v>1437850</v>
      </c>
      <c r="B820" t="s">
        <v>54</v>
      </c>
      <c r="E820">
        <v>28207</v>
      </c>
      <c r="F820" t="s">
        <v>20</v>
      </c>
      <c r="G820" t="s">
        <v>55</v>
      </c>
      <c r="H820">
        <v>5511</v>
      </c>
      <c r="I820" t="s">
        <v>36</v>
      </c>
      <c r="J820">
        <f>VLOOKUP(I820,Key!$A$1:$C$73,2,FALSE)</f>
        <v>43.03519</v>
      </c>
      <c r="K820">
        <f>VLOOKUP(I820,Key!$A$1:$C$73,3,FALSE)</f>
        <v>-87.907390000000007</v>
      </c>
      <c r="L820" t="s">
        <v>84</v>
      </c>
      <c r="M820">
        <f>VLOOKUP(L820,Key!$A$1:$C$73,2,FALSE)</f>
        <v>43.040154000000001</v>
      </c>
      <c r="N820">
        <f>VLOOKUP(L820,Key!$A$1:$C$73,3,FALSE)</f>
        <v>-87.932113000000001</v>
      </c>
      <c r="O820">
        <v>12</v>
      </c>
      <c r="P820">
        <v>3</v>
      </c>
      <c r="Q820">
        <v>1.8</v>
      </c>
      <c r="R820">
        <v>1.7</v>
      </c>
      <c r="S820">
        <v>72</v>
      </c>
      <c r="T820">
        <f t="shared" si="108"/>
        <v>-1</v>
      </c>
      <c r="U820" s="1">
        <v>42842</v>
      </c>
      <c r="V820" s="13">
        <f t="shared" si="109"/>
        <v>42826</v>
      </c>
      <c r="W820" s="14">
        <f t="shared" si="110"/>
        <v>42842</v>
      </c>
      <c r="X820" s="1" t="str">
        <f t="shared" si="111"/>
        <v>Monday</v>
      </c>
      <c r="Y820" s="2">
        <v>0.61442129629629627</v>
      </c>
      <c r="Z820" s="2">
        <f t="shared" si="112"/>
        <v>0.625</v>
      </c>
      <c r="AA820">
        <f>1</f>
        <v>1</v>
      </c>
      <c r="AB820" s="1">
        <v>42842</v>
      </c>
      <c r="AC820" s="13">
        <f t="shared" si="113"/>
        <v>42826</v>
      </c>
      <c r="AD820" s="14">
        <f t="shared" si="114"/>
        <v>42842</v>
      </c>
      <c r="AE820" s="1" t="str">
        <f t="shared" si="115"/>
        <v>Monday</v>
      </c>
      <c r="AF820" s="2">
        <v>0.62270833333333331</v>
      </c>
      <c r="AG820" s="2">
        <f t="shared" si="116"/>
        <v>0.625</v>
      </c>
      <c r="AH820" t="s">
        <v>23</v>
      </c>
    </row>
    <row r="821" spans="1:34" x14ac:dyDescent="0.25">
      <c r="A821">
        <v>1586757</v>
      </c>
      <c r="B821" t="s">
        <v>54</v>
      </c>
      <c r="E821">
        <v>32836</v>
      </c>
      <c r="F821" t="s">
        <v>20</v>
      </c>
      <c r="G821" t="s">
        <v>55</v>
      </c>
      <c r="H821">
        <v>11089</v>
      </c>
      <c r="I821" t="s">
        <v>77</v>
      </c>
      <c r="J821">
        <f>VLOOKUP(I821,Key!$A$1:$C$73,2,FALSE)</f>
        <v>43.036900000000003</v>
      </c>
      <c r="K821">
        <f>VLOOKUP(I821,Key!$A$1:$C$73,3,FALSE)</f>
        <v>-87.89667</v>
      </c>
      <c r="L821" t="s">
        <v>77</v>
      </c>
      <c r="M821">
        <f>VLOOKUP(L821,Key!$A$1:$C$73,2,FALSE)</f>
        <v>43.036900000000003</v>
      </c>
      <c r="N821">
        <f>VLOOKUP(L821,Key!$A$1:$C$73,3,FALSE)</f>
        <v>-87.89667</v>
      </c>
      <c r="O821">
        <v>21</v>
      </c>
      <c r="P821">
        <v>3</v>
      </c>
      <c r="Q821">
        <v>3.2</v>
      </c>
      <c r="R821">
        <v>3</v>
      </c>
      <c r="S821">
        <v>126</v>
      </c>
      <c r="T821">
        <f t="shared" si="108"/>
        <v>-1</v>
      </c>
      <c r="U821" s="1">
        <v>42842</v>
      </c>
      <c r="V821" s="13">
        <f t="shared" si="109"/>
        <v>42826</v>
      </c>
      <c r="W821" s="14">
        <f t="shared" si="110"/>
        <v>42842</v>
      </c>
      <c r="X821" s="1" t="str">
        <f t="shared" si="111"/>
        <v>Monday</v>
      </c>
      <c r="Y821" s="2">
        <v>0.7327893518518519</v>
      </c>
      <c r="Z821" s="2">
        <f t="shared" si="112"/>
        <v>0.75</v>
      </c>
      <c r="AA821">
        <f>1</f>
        <v>1</v>
      </c>
      <c r="AB821" s="1">
        <v>42842</v>
      </c>
      <c r="AC821" s="13">
        <f t="shared" si="113"/>
        <v>42826</v>
      </c>
      <c r="AD821" s="14">
        <f t="shared" si="114"/>
        <v>42842</v>
      </c>
      <c r="AE821" s="1" t="str">
        <f t="shared" si="115"/>
        <v>Monday</v>
      </c>
      <c r="AF821" s="2">
        <v>0.74768518518518512</v>
      </c>
      <c r="AG821" s="2">
        <f t="shared" si="116"/>
        <v>0.75</v>
      </c>
      <c r="AH821" t="s">
        <v>25</v>
      </c>
    </row>
    <row r="822" spans="1:34" x14ac:dyDescent="0.25">
      <c r="A822">
        <v>1586761</v>
      </c>
      <c r="B822" t="s">
        <v>54</v>
      </c>
      <c r="E822">
        <v>32836</v>
      </c>
      <c r="F822" t="s">
        <v>20</v>
      </c>
      <c r="G822" t="s">
        <v>55</v>
      </c>
      <c r="H822">
        <v>317</v>
      </c>
      <c r="I822" t="s">
        <v>77</v>
      </c>
      <c r="J822">
        <f>VLOOKUP(I822,Key!$A$1:$C$73,2,FALSE)</f>
        <v>43.036900000000003</v>
      </c>
      <c r="K822">
        <f>VLOOKUP(I822,Key!$A$1:$C$73,3,FALSE)</f>
        <v>-87.89667</v>
      </c>
      <c r="L822" t="s">
        <v>77</v>
      </c>
      <c r="M822">
        <f>VLOOKUP(L822,Key!$A$1:$C$73,2,FALSE)</f>
        <v>43.036900000000003</v>
      </c>
      <c r="N822">
        <f>VLOOKUP(L822,Key!$A$1:$C$73,3,FALSE)</f>
        <v>-87.89667</v>
      </c>
      <c r="O822">
        <v>20</v>
      </c>
      <c r="P822">
        <v>3</v>
      </c>
      <c r="Q822">
        <v>3</v>
      </c>
      <c r="R822">
        <v>2.9</v>
      </c>
      <c r="S822">
        <v>120</v>
      </c>
      <c r="T822">
        <f t="shared" si="108"/>
        <v>-1</v>
      </c>
      <c r="U822" s="1">
        <v>42842</v>
      </c>
      <c r="V822" s="13">
        <f t="shared" si="109"/>
        <v>42826</v>
      </c>
      <c r="W822" s="14">
        <f t="shared" si="110"/>
        <v>42842</v>
      </c>
      <c r="X822" s="1" t="str">
        <f t="shared" si="111"/>
        <v>Monday</v>
      </c>
      <c r="Y822" s="2">
        <v>0.73368055555555556</v>
      </c>
      <c r="Z822" s="2">
        <f t="shared" si="112"/>
        <v>0.75</v>
      </c>
      <c r="AA822">
        <f>1</f>
        <v>1</v>
      </c>
      <c r="AB822" s="1">
        <v>42842</v>
      </c>
      <c r="AC822" s="13">
        <f t="shared" si="113"/>
        <v>42826</v>
      </c>
      <c r="AD822" s="14">
        <f t="shared" si="114"/>
        <v>42842</v>
      </c>
      <c r="AE822" s="1" t="str">
        <f t="shared" si="115"/>
        <v>Monday</v>
      </c>
      <c r="AF822" s="2">
        <v>0.74763888888888896</v>
      </c>
      <c r="AG822" s="2">
        <f t="shared" si="116"/>
        <v>0.75</v>
      </c>
      <c r="AH822" t="s">
        <v>25</v>
      </c>
    </row>
    <row r="823" spans="1:34" x14ac:dyDescent="0.25">
      <c r="A823">
        <v>1588161</v>
      </c>
      <c r="B823" t="s">
        <v>54</v>
      </c>
      <c r="E823">
        <v>53207</v>
      </c>
      <c r="F823" t="s">
        <v>20</v>
      </c>
      <c r="G823" t="s">
        <v>55</v>
      </c>
      <c r="H823">
        <v>5538</v>
      </c>
      <c r="I823" t="s">
        <v>56</v>
      </c>
      <c r="J823">
        <f>VLOOKUP(I823,Key!$A$1:$C$73,2,FALSE)</f>
        <v>43.004728999999998</v>
      </c>
      <c r="K823">
        <f>VLOOKUP(I823,Key!$A$1:$C$73,3,FALSE)</f>
        <v>-87.905463999999995</v>
      </c>
      <c r="L823" t="s">
        <v>56</v>
      </c>
      <c r="M823">
        <f>VLOOKUP(L823,Key!$A$1:$C$73,2,FALSE)</f>
        <v>43.004728999999998</v>
      </c>
      <c r="N823">
        <f>VLOOKUP(L823,Key!$A$1:$C$73,3,FALSE)</f>
        <v>-87.905463999999995</v>
      </c>
      <c r="O823">
        <v>46</v>
      </c>
      <c r="P823">
        <v>6</v>
      </c>
      <c r="Q823">
        <v>6.9</v>
      </c>
      <c r="R823">
        <v>6.6</v>
      </c>
      <c r="S823">
        <v>276</v>
      </c>
      <c r="T823">
        <f t="shared" si="108"/>
        <v>-1</v>
      </c>
      <c r="U823" s="1">
        <v>42843</v>
      </c>
      <c r="V823" s="13">
        <f t="shared" si="109"/>
        <v>42826</v>
      </c>
      <c r="W823" s="14">
        <f t="shared" si="110"/>
        <v>42843</v>
      </c>
      <c r="X823" s="1" t="str">
        <f t="shared" si="111"/>
        <v>Tuesday</v>
      </c>
      <c r="Y823" s="2">
        <v>0.45113425925925926</v>
      </c>
      <c r="Z823" s="2">
        <f t="shared" si="112"/>
        <v>0.45833333333333331</v>
      </c>
      <c r="AA823">
        <f>1</f>
        <v>1</v>
      </c>
      <c r="AB823" s="1">
        <v>42843</v>
      </c>
      <c r="AC823" s="13">
        <f t="shared" si="113"/>
        <v>42826</v>
      </c>
      <c r="AD823" s="14">
        <f t="shared" si="114"/>
        <v>42843</v>
      </c>
      <c r="AE823" s="1" t="str">
        <f t="shared" si="115"/>
        <v>Tuesday</v>
      </c>
      <c r="AF823" s="2">
        <v>0.48270833333333335</v>
      </c>
      <c r="AG823" s="2">
        <f t="shared" si="116"/>
        <v>0.5</v>
      </c>
      <c r="AH823" t="s">
        <v>25</v>
      </c>
    </row>
    <row r="824" spans="1:34" x14ac:dyDescent="0.25">
      <c r="A824">
        <v>1588204</v>
      </c>
      <c r="B824" t="s">
        <v>54</v>
      </c>
      <c r="E824">
        <v>53209</v>
      </c>
      <c r="F824" t="s">
        <v>20</v>
      </c>
      <c r="G824" t="s">
        <v>55</v>
      </c>
      <c r="H824">
        <v>5463</v>
      </c>
      <c r="I824" t="s">
        <v>77</v>
      </c>
      <c r="J824">
        <f>VLOOKUP(I824,Key!$A$1:$C$73,2,FALSE)</f>
        <v>43.036900000000003</v>
      </c>
      <c r="K824">
        <f>VLOOKUP(I824,Key!$A$1:$C$73,3,FALSE)</f>
        <v>-87.89667</v>
      </c>
      <c r="L824" t="s">
        <v>77</v>
      </c>
      <c r="M824">
        <f>VLOOKUP(L824,Key!$A$1:$C$73,2,FALSE)</f>
        <v>43.036900000000003</v>
      </c>
      <c r="N824">
        <f>VLOOKUP(L824,Key!$A$1:$C$73,3,FALSE)</f>
        <v>-87.89667</v>
      </c>
      <c r="O824">
        <v>13</v>
      </c>
      <c r="P824">
        <v>3</v>
      </c>
      <c r="Q824">
        <v>2</v>
      </c>
      <c r="R824">
        <v>1.9</v>
      </c>
      <c r="S824">
        <v>78</v>
      </c>
      <c r="T824">
        <f t="shared" si="108"/>
        <v>-1</v>
      </c>
      <c r="U824" s="1">
        <v>42843</v>
      </c>
      <c r="V824" s="13">
        <f t="shared" si="109"/>
        <v>42826</v>
      </c>
      <c r="W824" s="14">
        <f t="shared" si="110"/>
        <v>42843</v>
      </c>
      <c r="X824" s="1" t="str">
        <f t="shared" si="111"/>
        <v>Tuesday</v>
      </c>
      <c r="Y824" s="2">
        <v>0.48526620370370371</v>
      </c>
      <c r="Z824" s="2">
        <f t="shared" si="112"/>
        <v>0.5</v>
      </c>
      <c r="AA824">
        <f>1</f>
        <v>1</v>
      </c>
      <c r="AB824" s="1">
        <v>42843</v>
      </c>
      <c r="AC824" s="13">
        <f t="shared" si="113"/>
        <v>42826</v>
      </c>
      <c r="AD824" s="14">
        <f t="shared" si="114"/>
        <v>42843</v>
      </c>
      <c r="AE824" s="1" t="str">
        <f t="shared" si="115"/>
        <v>Tuesday</v>
      </c>
      <c r="AF824" s="2">
        <v>0.49434027777777773</v>
      </c>
      <c r="AG824" s="2">
        <f t="shared" si="116"/>
        <v>0.5</v>
      </c>
      <c r="AH824" t="s">
        <v>25</v>
      </c>
    </row>
    <row r="825" spans="1:34" x14ac:dyDescent="0.25">
      <c r="A825">
        <v>1574484</v>
      </c>
      <c r="B825" t="s">
        <v>54</v>
      </c>
      <c r="E825">
        <v>53714</v>
      </c>
      <c r="F825" t="s">
        <v>20</v>
      </c>
      <c r="G825" t="s">
        <v>55</v>
      </c>
      <c r="H825">
        <v>11088</v>
      </c>
      <c r="I825" t="s">
        <v>80</v>
      </c>
      <c r="J825">
        <f>VLOOKUP(I825,Key!$A$1:$C$73,2,FALSE)</f>
        <v>43.060250000000003</v>
      </c>
      <c r="K825">
        <f>VLOOKUP(I825,Key!$A$1:$C$73,3,FALSE)</f>
        <v>-87.892169999999993</v>
      </c>
      <c r="L825" t="s">
        <v>77</v>
      </c>
      <c r="M825">
        <f>VLOOKUP(L825,Key!$A$1:$C$73,2,FALSE)</f>
        <v>43.036900000000003</v>
      </c>
      <c r="N825">
        <f>VLOOKUP(L825,Key!$A$1:$C$73,3,FALSE)</f>
        <v>-87.89667</v>
      </c>
      <c r="O825">
        <v>17</v>
      </c>
      <c r="P825">
        <v>3</v>
      </c>
      <c r="Q825">
        <v>2.6</v>
      </c>
      <c r="R825">
        <v>2.4</v>
      </c>
      <c r="S825">
        <v>102</v>
      </c>
      <c r="T825">
        <f t="shared" si="108"/>
        <v>-1</v>
      </c>
      <c r="U825" s="1">
        <v>42843</v>
      </c>
      <c r="V825" s="13">
        <f t="shared" si="109"/>
        <v>42826</v>
      </c>
      <c r="W825" s="14">
        <f t="shared" si="110"/>
        <v>42843</v>
      </c>
      <c r="X825" s="1" t="str">
        <f t="shared" si="111"/>
        <v>Tuesday</v>
      </c>
      <c r="Y825" s="2">
        <v>0.50229166666666669</v>
      </c>
      <c r="Z825" s="2">
        <f t="shared" si="112"/>
        <v>0.5</v>
      </c>
      <c r="AA825">
        <f>1</f>
        <v>1</v>
      </c>
      <c r="AB825" s="1">
        <v>42843</v>
      </c>
      <c r="AC825" s="13">
        <f t="shared" si="113"/>
        <v>42826</v>
      </c>
      <c r="AD825" s="14">
        <f t="shared" si="114"/>
        <v>42843</v>
      </c>
      <c r="AE825" s="1" t="str">
        <f t="shared" si="115"/>
        <v>Tuesday</v>
      </c>
      <c r="AF825" s="2">
        <v>0.51454861111111116</v>
      </c>
      <c r="AG825" s="2">
        <f t="shared" si="116"/>
        <v>0.5</v>
      </c>
      <c r="AH825" t="s">
        <v>23</v>
      </c>
    </row>
    <row r="826" spans="1:34" x14ac:dyDescent="0.25">
      <c r="A826">
        <v>1588355</v>
      </c>
      <c r="B826" t="s">
        <v>54</v>
      </c>
      <c r="E826">
        <v>53005</v>
      </c>
      <c r="F826" t="s">
        <v>20</v>
      </c>
      <c r="G826" t="s">
        <v>55</v>
      </c>
      <c r="H826">
        <v>318</v>
      </c>
      <c r="I826" t="s">
        <v>21</v>
      </c>
      <c r="J826">
        <f>VLOOKUP(I826,Key!$A$1:$C$73,2,FALSE)</f>
        <v>43.074890000000003</v>
      </c>
      <c r="K826">
        <f>VLOOKUP(I826,Key!$A$1:$C$73,3,FALSE)</f>
        <v>-87.882810000000006</v>
      </c>
      <c r="L826" t="s">
        <v>61</v>
      </c>
      <c r="M826">
        <f>VLOOKUP(L826,Key!$A$1:$C$73,2,FALSE)</f>
        <v>43.060786</v>
      </c>
      <c r="N826">
        <f>VLOOKUP(L826,Key!$A$1:$C$73,3,FALSE)</f>
        <v>-87.883825999999999</v>
      </c>
      <c r="O826">
        <v>14</v>
      </c>
      <c r="P826">
        <v>3</v>
      </c>
      <c r="Q826">
        <v>2.1</v>
      </c>
      <c r="R826">
        <v>2</v>
      </c>
      <c r="S826">
        <v>84</v>
      </c>
      <c r="T826">
        <f t="shared" si="108"/>
        <v>-1</v>
      </c>
      <c r="U826" s="1">
        <v>42843</v>
      </c>
      <c r="V826" s="13">
        <f t="shared" si="109"/>
        <v>42826</v>
      </c>
      <c r="W826" s="14">
        <f t="shared" si="110"/>
        <v>42843</v>
      </c>
      <c r="X826" s="1" t="str">
        <f t="shared" si="111"/>
        <v>Tuesday</v>
      </c>
      <c r="Y826" s="2">
        <v>0.58140046296296299</v>
      </c>
      <c r="Z826" s="2">
        <f t="shared" si="112"/>
        <v>0.58333333333333326</v>
      </c>
      <c r="AA826">
        <f>1</f>
        <v>1</v>
      </c>
      <c r="AB826" s="1">
        <v>42843</v>
      </c>
      <c r="AC826" s="13">
        <f t="shared" si="113"/>
        <v>42826</v>
      </c>
      <c r="AD826" s="14">
        <f t="shared" si="114"/>
        <v>42843</v>
      </c>
      <c r="AE826" s="1" t="str">
        <f t="shared" si="115"/>
        <v>Tuesday</v>
      </c>
      <c r="AF826" s="2">
        <v>0.59124999999999994</v>
      </c>
      <c r="AG826" s="2">
        <f t="shared" si="116"/>
        <v>0.58333333333333326</v>
      </c>
      <c r="AH826" t="s">
        <v>23</v>
      </c>
    </row>
    <row r="827" spans="1:34" x14ac:dyDescent="0.25">
      <c r="A827">
        <v>1383604</v>
      </c>
      <c r="B827" t="s">
        <v>54</v>
      </c>
      <c r="E827">
        <v>64114</v>
      </c>
      <c r="F827" t="s">
        <v>20</v>
      </c>
      <c r="G827" t="s">
        <v>55</v>
      </c>
      <c r="H827">
        <v>2968</v>
      </c>
      <c r="I827" t="s">
        <v>38</v>
      </c>
      <c r="J827">
        <f>VLOOKUP(I827,Key!$A$1:$C$73,2,FALSE)</f>
        <v>43.038649999999997</v>
      </c>
      <c r="K827">
        <f>VLOOKUP(I827,Key!$A$1:$C$73,3,FALSE)</f>
        <v>-87.921930000000003</v>
      </c>
      <c r="L827" t="s">
        <v>42</v>
      </c>
      <c r="M827">
        <f>VLOOKUP(L827,Key!$A$1:$C$73,2,FALSE)</f>
        <v>43.038719999999998</v>
      </c>
      <c r="N827">
        <f>VLOOKUP(L827,Key!$A$1:$C$73,3,FALSE)</f>
        <v>-87.905339999999995</v>
      </c>
      <c r="O827">
        <v>11</v>
      </c>
      <c r="P827">
        <v>3</v>
      </c>
      <c r="Q827">
        <v>1.7</v>
      </c>
      <c r="R827">
        <v>1.6</v>
      </c>
      <c r="S827">
        <v>66</v>
      </c>
      <c r="T827">
        <f t="shared" si="108"/>
        <v>-1</v>
      </c>
      <c r="U827" s="1">
        <v>42843</v>
      </c>
      <c r="V827" s="13">
        <f t="shared" si="109"/>
        <v>42826</v>
      </c>
      <c r="W827" s="14">
        <f t="shared" si="110"/>
        <v>42843</v>
      </c>
      <c r="X827" s="1" t="str">
        <f t="shared" si="111"/>
        <v>Tuesday</v>
      </c>
      <c r="Y827" s="2">
        <v>0.65219907407407407</v>
      </c>
      <c r="Z827" s="2">
        <f t="shared" si="112"/>
        <v>0.66666666666666663</v>
      </c>
      <c r="AA827">
        <f>1</f>
        <v>1</v>
      </c>
      <c r="AB827" s="1">
        <v>42843</v>
      </c>
      <c r="AC827" s="13">
        <f t="shared" si="113"/>
        <v>42826</v>
      </c>
      <c r="AD827" s="14">
        <f t="shared" si="114"/>
        <v>42843</v>
      </c>
      <c r="AE827" s="1" t="str">
        <f t="shared" si="115"/>
        <v>Tuesday</v>
      </c>
      <c r="AF827" s="2">
        <v>0.66027777777777774</v>
      </c>
      <c r="AG827" s="2">
        <f t="shared" si="116"/>
        <v>0.66666666666666663</v>
      </c>
      <c r="AH827" t="s">
        <v>23</v>
      </c>
    </row>
    <row r="828" spans="1:34" x14ac:dyDescent="0.25">
      <c r="A828">
        <v>1588492</v>
      </c>
      <c r="B828" t="s">
        <v>54</v>
      </c>
      <c r="E828">
        <v>53202</v>
      </c>
      <c r="F828" t="s">
        <v>20</v>
      </c>
      <c r="G828" t="s">
        <v>55</v>
      </c>
      <c r="H828">
        <v>11090</v>
      </c>
      <c r="I828" t="s">
        <v>86</v>
      </c>
      <c r="J828">
        <f>VLOOKUP(I828,Key!$A$1:$C$73,2,FALSE)</f>
        <v>43.052549999999997</v>
      </c>
      <c r="K828">
        <f>VLOOKUP(I828,Key!$A$1:$C$73,3,FALSE)</f>
        <v>-87.909329999999997</v>
      </c>
      <c r="L828" t="s">
        <v>85</v>
      </c>
      <c r="M828">
        <f>VLOOKUP(L828,Key!$A$1:$C$73,2,FALSE)</f>
        <v>43.053040000000003</v>
      </c>
      <c r="N828">
        <f>VLOOKUP(L828,Key!$A$1:$C$73,3,FALSE)</f>
        <v>-87.897660000000002</v>
      </c>
      <c r="O828">
        <v>10</v>
      </c>
      <c r="P828">
        <v>3</v>
      </c>
      <c r="Q828">
        <v>1.5</v>
      </c>
      <c r="R828">
        <v>1.4</v>
      </c>
      <c r="S828">
        <v>60</v>
      </c>
      <c r="T828">
        <f t="shared" si="108"/>
        <v>-1</v>
      </c>
      <c r="U828" s="1">
        <v>42843</v>
      </c>
      <c r="V828" s="13">
        <f t="shared" si="109"/>
        <v>42826</v>
      </c>
      <c r="W828" s="14">
        <f t="shared" si="110"/>
        <v>42843</v>
      </c>
      <c r="X828" s="1" t="str">
        <f t="shared" si="111"/>
        <v>Tuesday</v>
      </c>
      <c r="Y828" s="2">
        <v>0.66762731481481474</v>
      </c>
      <c r="Z828" s="2">
        <f t="shared" si="112"/>
        <v>0.66666666666666663</v>
      </c>
      <c r="AA828">
        <f>1</f>
        <v>1</v>
      </c>
      <c r="AB828" s="1">
        <v>42843</v>
      </c>
      <c r="AC828" s="13">
        <f t="shared" si="113"/>
        <v>42826</v>
      </c>
      <c r="AD828" s="14">
        <f t="shared" si="114"/>
        <v>42843</v>
      </c>
      <c r="AE828" s="1" t="str">
        <f t="shared" si="115"/>
        <v>Tuesday</v>
      </c>
      <c r="AF828" s="2">
        <v>0.67465277777777777</v>
      </c>
      <c r="AG828" s="2">
        <f t="shared" si="116"/>
        <v>0.66666666666666663</v>
      </c>
      <c r="AH828" t="s">
        <v>23</v>
      </c>
    </row>
    <row r="829" spans="1:34" x14ac:dyDescent="0.25">
      <c r="A829">
        <v>1588504</v>
      </c>
      <c r="B829" t="s">
        <v>54</v>
      </c>
      <c r="E829">
        <v>53227</v>
      </c>
      <c r="F829" t="s">
        <v>20</v>
      </c>
      <c r="G829" t="s">
        <v>55</v>
      </c>
      <c r="H829">
        <v>5487</v>
      </c>
      <c r="I829" t="s">
        <v>77</v>
      </c>
      <c r="J829">
        <f>VLOOKUP(I829,Key!$A$1:$C$73,2,FALSE)</f>
        <v>43.036900000000003</v>
      </c>
      <c r="K829">
        <f>VLOOKUP(I829,Key!$A$1:$C$73,3,FALSE)</f>
        <v>-87.89667</v>
      </c>
      <c r="L829" t="s">
        <v>57</v>
      </c>
      <c r="M829">
        <f>VLOOKUP(L829,Key!$A$1:$C$73,2,FALSE)</f>
        <v>43.03913</v>
      </c>
      <c r="N829">
        <f>VLOOKUP(L829,Key!$A$1:$C$73,3,FALSE)</f>
        <v>-87.916150000000002</v>
      </c>
      <c r="O829">
        <v>24</v>
      </c>
      <c r="P829">
        <v>3</v>
      </c>
      <c r="Q829">
        <v>3.6</v>
      </c>
      <c r="R829">
        <v>3.4</v>
      </c>
      <c r="S829">
        <v>144</v>
      </c>
      <c r="T829">
        <f t="shared" si="108"/>
        <v>-1</v>
      </c>
      <c r="U829" s="1">
        <v>42843</v>
      </c>
      <c r="V829" s="13">
        <f t="shared" si="109"/>
        <v>42826</v>
      </c>
      <c r="W829" s="14">
        <f t="shared" si="110"/>
        <v>42843</v>
      </c>
      <c r="X829" s="1" t="str">
        <f t="shared" si="111"/>
        <v>Tuesday</v>
      </c>
      <c r="Y829" s="2">
        <v>0.67454861111111108</v>
      </c>
      <c r="Z829" s="2">
        <f t="shared" si="112"/>
        <v>0.66666666666666663</v>
      </c>
      <c r="AA829">
        <f>1</f>
        <v>1</v>
      </c>
      <c r="AB829" s="1">
        <v>42843</v>
      </c>
      <c r="AC829" s="13">
        <f t="shared" si="113"/>
        <v>42826</v>
      </c>
      <c r="AD829" s="14">
        <f t="shared" si="114"/>
        <v>42843</v>
      </c>
      <c r="AE829" s="1" t="str">
        <f t="shared" si="115"/>
        <v>Tuesday</v>
      </c>
      <c r="AF829" s="2">
        <v>0.69113425925925931</v>
      </c>
      <c r="AG829" s="2">
        <f t="shared" si="116"/>
        <v>0.70833333333333326</v>
      </c>
      <c r="AH829" t="s">
        <v>23</v>
      </c>
    </row>
    <row r="830" spans="1:34" x14ac:dyDescent="0.25">
      <c r="A830">
        <v>1583223</v>
      </c>
      <c r="B830" t="s">
        <v>54</v>
      </c>
      <c r="E830">
        <v>53202</v>
      </c>
      <c r="F830" t="s">
        <v>20</v>
      </c>
      <c r="G830" t="s">
        <v>55</v>
      </c>
      <c r="H830">
        <v>11129</v>
      </c>
      <c r="I830" t="s">
        <v>79</v>
      </c>
      <c r="J830">
        <f>VLOOKUP(I830,Key!$A$1:$C$73,2,FALSE)</f>
        <v>43.04804</v>
      </c>
      <c r="K830">
        <f>VLOOKUP(I830,Key!$A$1:$C$73,3,FALSE)</f>
        <v>-87.896720000000002</v>
      </c>
      <c r="L830" t="s">
        <v>79</v>
      </c>
      <c r="M830">
        <f>VLOOKUP(L830,Key!$A$1:$C$73,2,FALSE)</f>
        <v>43.04804</v>
      </c>
      <c r="N830">
        <f>VLOOKUP(L830,Key!$A$1:$C$73,3,FALSE)</f>
        <v>-87.896720000000002</v>
      </c>
      <c r="O830">
        <v>42</v>
      </c>
      <c r="P830">
        <v>6</v>
      </c>
      <c r="Q830">
        <v>6.3</v>
      </c>
      <c r="R830">
        <v>6</v>
      </c>
      <c r="S830">
        <v>252</v>
      </c>
      <c r="T830">
        <f t="shared" si="108"/>
        <v>-1</v>
      </c>
      <c r="U830" s="1">
        <v>42843</v>
      </c>
      <c r="V830" s="13">
        <f t="shared" si="109"/>
        <v>42826</v>
      </c>
      <c r="W830" s="14">
        <f t="shared" si="110"/>
        <v>42843</v>
      </c>
      <c r="X830" s="1" t="str">
        <f t="shared" si="111"/>
        <v>Tuesday</v>
      </c>
      <c r="Y830" s="2">
        <v>0.7059375</v>
      </c>
      <c r="Z830" s="2">
        <f t="shared" si="112"/>
        <v>0.70833333333333326</v>
      </c>
      <c r="AA830">
        <f>1</f>
        <v>1</v>
      </c>
      <c r="AB830" s="1">
        <v>42843</v>
      </c>
      <c r="AC830" s="13">
        <f t="shared" si="113"/>
        <v>42826</v>
      </c>
      <c r="AD830" s="14">
        <f t="shared" si="114"/>
        <v>42843</v>
      </c>
      <c r="AE830" s="1" t="str">
        <f t="shared" si="115"/>
        <v>Tuesday</v>
      </c>
      <c r="AF830" s="2">
        <v>0.73518518518518527</v>
      </c>
      <c r="AG830" s="2">
        <f t="shared" si="116"/>
        <v>0.75</v>
      </c>
      <c r="AH830" t="s">
        <v>25</v>
      </c>
    </row>
    <row r="831" spans="1:34" x14ac:dyDescent="0.25">
      <c r="A831">
        <v>1588581</v>
      </c>
      <c r="B831" t="s">
        <v>54</v>
      </c>
      <c r="E831">
        <v>53218</v>
      </c>
      <c r="F831" t="s">
        <v>20</v>
      </c>
      <c r="G831" t="s">
        <v>55</v>
      </c>
      <c r="H831">
        <v>11098</v>
      </c>
      <c r="I831" t="s">
        <v>28</v>
      </c>
      <c r="J831">
        <f>VLOOKUP(I831,Key!$A$1:$C$73,2,FALSE)</f>
        <v>43.038580000000003</v>
      </c>
      <c r="K831">
        <f>VLOOKUP(I831,Key!$A$1:$C$73,3,FALSE)</f>
        <v>-87.90934</v>
      </c>
      <c r="L831" t="s">
        <v>28</v>
      </c>
      <c r="M831">
        <f>VLOOKUP(L831,Key!$A$1:$C$73,2,FALSE)</f>
        <v>43.038580000000003</v>
      </c>
      <c r="N831">
        <f>VLOOKUP(L831,Key!$A$1:$C$73,3,FALSE)</f>
        <v>-87.90934</v>
      </c>
      <c r="O831">
        <v>24</v>
      </c>
      <c r="P831">
        <v>3</v>
      </c>
      <c r="Q831">
        <v>3.6</v>
      </c>
      <c r="R831">
        <v>3.4</v>
      </c>
      <c r="S831">
        <v>144</v>
      </c>
      <c r="T831">
        <f t="shared" si="108"/>
        <v>-1</v>
      </c>
      <c r="U831" s="1">
        <v>42843</v>
      </c>
      <c r="V831" s="13">
        <f t="shared" si="109"/>
        <v>42826</v>
      </c>
      <c r="W831" s="14">
        <f t="shared" si="110"/>
        <v>42843</v>
      </c>
      <c r="X831" s="1" t="str">
        <f t="shared" si="111"/>
        <v>Tuesday</v>
      </c>
      <c r="Y831" s="2">
        <v>0.72111111111111104</v>
      </c>
      <c r="Z831" s="2">
        <f t="shared" si="112"/>
        <v>0.70833333333333326</v>
      </c>
      <c r="AA831">
        <f>1</f>
        <v>1</v>
      </c>
      <c r="AB831" s="1">
        <v>42843</v>
      </c>
      <c r="AC831" s="13">
        <f t="shared" si="113"/>
        <v>42826</v>
      </c>
      <c r="AD831" s="14">
        <f t="shared" si="114"/>
        <v>42843</v>
      </c>
      <c r="AE831" s="1" t="str">
        <f t="shared" si="115"/>
        <v>Tuesday</v>
      </c>
      <c r="AF831" s="2">
        <v>0.73761574074074077</v>
      </c>
      <c r="AG831" s="2">
        <f t="shared" si="116"/>
        <v>0.75</v>
      </c>
      <c r="AH831" t="s">
        <v>25</v>
      </c>
    </row>
    <row r="832" spans="1:34" x14ac:dyDescent="0.25">
      <c r="A832">
        <v>1588504</v>
      </c>
      <c r="B832" t="s">
        <v>54</v>
      </c>
      <c r="E832">
        <v>53227</v>
      </c>
      <c r="F832" t="s">
        <v>20</v>
      </c>
      <c r="G832" t="s">
        <v>55</v>
      </c>
      <c r="H832">
        <v>11120</v>
      </c>
      <c r="I832" t="s">
        <v>39</v>
      </c>
      <c r="J832">
        <f>VLOOKUP(I832,Key!$A$1:$C$73,2,FALSE)</f>
        <v>43.031480000000002</v>
      </c>
      <c r="K832">
        <f>VLOOKUP(I832,Key!$A$1:$C$73,3,FALSE)</f>
        <v>-87.908169999999998</v>
      </c>
      <c r="L832" t="s">
        <v>77</v>
      </c>
      <c r="M832">
        <f>VLOOKUP(L832,Key!$A$1:$C$73,2,FALSE)</f>
        <v>43.036900000000003</v>
      </c>
      <c r="N832">
        <f>VLOOKUP(L832,Key!$A$1:$C$73,3,FALSE)</f>
        <v>-87.89667</v>
      </c>
      <c r="O832">
        <v>21</v>
      </c>
      <c r="P832">
        <v>3</v>
      </c>
      <c r="Q832">
        <v>3.2</v>
      </c>
      <c r="R832">
        <v>3</v>
      </c>
      <c r="S832">
        <v>126</v>
      </c>
      <c r="T832">
        <f t="shared" si="108"/>
        <v>-1</v>
      </c>
      <c r="U832" s="1">
        <v>42843</v>
      </c>
      <c r="V832" s="13">
        <f t="shared" si="109"/>
        <v>42826</v>
      </c>
      <c r="W832" s="14">
        <f t="shared" si="110"/>
        <v>42843</v>
      </c>
      <c r="X832" s="1" t="str">
        <f t="shared" si="111"/>
        <v>Tuesday</v>
      </c>
      <c r="Y832" s="2">
        <v>0.75893518518518521</v>
      </c>
      <c r="Z832" s="2">
        <f t="shared" si="112"/>
        <v>0.75</v>
      </c>
      <c r="AA832">
        <f>1</f>
        <v>1</v>
      </c>
      <c r="AB832" s="1">
        <v>42843</v>
      </c>
      <c r="AC832" s="13">
        <f t="shared" si="113"/>
        <v>42826</v>
      </c>
      <c r="AD832" s="14">
        <f t="shared" si="114"/>
        <v>42843</v>
      </c>
      <c r="AE832" s="1" t="str">
        <f t="shared" si="115"/>
        <v>Tuesday</v>
      </c>
      <c r="AF832" s="2">
        <v>0.77353009259259264</v>
      </c>
      <c r="AG832" s="2">
        <f t="shared" si="116"/>
        <v>0.79166666666666663</v>
      </c>
      <c r="AH832" t="s">
        <v>23</v>
      </c>
    </row>
    <row r="833" spans="1:34" x14ac:dyDescent="0.25">
      <c r="A833">
        <v>1278424</v>
      </c>
      <c r="B833" t="s">
        <v>54</v>
      </c>
      <c r="E833">
        <v>53233</v>
      </c>
      <c r="F833" t="s">
        <v>20</v>
      </c>
      <c r="G833" t="s">
        <v>55</v>
      </c>
      <c r="H833">
        <v>11151</v>
      </c>
      <c r="I833" t="s">
        <v>52</v>
      </c>
      <c r="J833">
        <f>VLOOKUP(I833,Key!$A$1:$C$73,2,FALSE)</f>
        <v>43.042490000000001</v>
      </c>
      <c r="K833">
        <f>VLOOKUP(I833,Key!$A$1:$C$73,3,FALSE)</f>
        <v>-87.909959999999998</v>
      </c>
      <c r="L833" t="s">
        <v>84</v>
      </c>
      <c r="M833">
        <f>VLOOKUP(L833,Key!$A$1:$C$73,2,FALSE)</f>
        <v>43.040154000000001</v>
      </c>
      <c r="N833">
        <f>VLOOKUP(L833,Key!$A$1:$C$73,3,FALSE)</f>
        <v>-87.932113000000001</v>
      </c>
      <c r="O833">
        <v>12</v>
      </c>
      <c r="P833">
        <v>3</v>
      </c>
      <c r="Q833">
        <v>1.8</v>
      </c>
      <c r="R833">
        <v>1.7</v>
      </c>
      <c r="S833">
        <v>72</v>
      </c>
      <c r="T833">
        <f t="shared" si="108"/>
        <v>-1</v>
      </c>
      <c r="U833" s="1">
        <v>42843</v>
      </c>
      <c r="V833" s="13">
        <f t="shared" si="109"/>
        <v>42826</v>
      </c>
      <c r="W833" s="14">
        <f t="shared" si="110"/>
        <v>42843</v>
      </c>
      <c r="X833" s="1" t="str">
        <f t="shared" si="111"/>
        <v>Tuesday</v>
      </c>
      <c r="Y833" s="2">
        <v>0.76374999999999993</v>
      </c>
      <c r="Z833" s="2">
        <f t="shared" si="112"/>
        <v>0.75</v>
      </c>
      <c r="AA833">
        <f>1</f>
        <v>1</v>
      </c>
      <c r="AB833" s="1">
        <v>42843</v>
      </c>
      <c r="AC833" s="13">
        <f t="shared" si="113"/>
        <v>42826</v>
      </c>
      <c r="AD833" s="14">
        <f t="shared" si="114"/>
        <v>42843</v>
      </c>
      <c r="AE833" s="1" t="str">
        <f t="shared" si="115"/>
        <v>Tuesday</v>
      </c>
      <c r="AF833" s="2">
        <v>0.77170138888888884</v>
      </c>
      <c r="AG833" s="2">
        <f t="shared" si="116"/>
        <v>0.79166666666666663</v>
      </c>
      <c r="AH833" t="s">
        <v>23</v>
      </c>
    </row>
    <row r="834" spans="1:34" x14ac:dyDescent="0.25">
      <c r="A834">
        <v>1517809</v>
      </c>
      <c r="B834" t="s">
        <v>54</v>
      </c>
      <c r="E834">
        <v>53146</v>
      </c>
      <c r="F834" t="s">
        <v>20</v>
      </c>
      <c r="G834" t="s">
        <v>55</v>
      </c>
      <c r="H834">
        <v>11147</v>
      </c>
      <c r="I834" t="s">
        <v>24</v>
      </c>
      <c r="J834">
        <f>VLOOKUP(I834,Key!$A$1:$C$73,2,FALSE)</f>
        <v>43.074655999999997</v>
      </c>
      <c r="K834">
        <f>VLOOKUP(I834,Key!$A$1:$C$73,3,FALSE)</f>
        <v>-87.889011999999994</v>
      </c>
      <c r="L834" t="s">
        <v>66</v>
      </c>
      <c r="M834">
        <f>VLOOKUP(L834,Key!$A$1:$C$73,2,FALSE)</f>
        <v>43.078530000000001</v>
      </c>
      <c r="N834">
        <f>VLOOKUP(L834,Key!$A$1:$C$73,3,FALSE)</f>
        <v>-87.882620000000003</v>
      </c>
      <c r="O834">
        <v>6</v>
      </c>
      <c r="P834">
        <v>3</v>
      </c>
      <c r="Q834">
        <v>0.9</v>
      </c>
      <c r="R834">
        <v>0.9</v>
      </c>
      <c r="S834">
        <v>36</v>
      </c>
      <c r="T834">
        <f t="shared" ref="T834:T897" si="117">-1</f>
        <v>-1</v>
      </c>
      <c r="U834" s="1">
        <v>42843</v>
      </c>
      <c r="V834" s="13">
        <f t="shared" ref="V834:V897" si="118">DATE(YEAR(U834), MONTH(U834), 1)</f>
        <v>42826</v>
      </c>
      <c r="W834" s="14">
        <f t="shared" ref="W834:W897" si="119">U834</f>
        <v>42843</v>
      </c>
      <c r="X834" s="1" t="str">
        <f t="shared" ref="X834:X897" si="120">TEXT(W834,"dddd")</f>
        <v>Tuesday</v>
      </c>
      <c r="Y834" s="2">
        <v>0.7718518518518519</v>
      </c>
      <c r="Z834" s="2">
        <f t="shared" ref="Z834:Z897" si="121">MROUND(Y834, "1:00")</f>
        <v>0.79166666666666663</v>
      </c>
      <c r="AA834">
        <f>1</f>
        <v>1</v>
      </c>
      <c r="AB834" s="1">
        <v>42843</v>
      </c>
      <c r="AC834" s="13">
        <f t="shared" ref="AC834:AC897" si="122">DATE(YEAR(AB834), MONTH(AB834), 1)</f>
        <v>42826</v>
      </c>
      <c r="AD834" s="14">
        <f t="shared" ref="AD834:AD897" si="123">AB834</f>
        <v>42843</v>
      </c>
      <c r="AE834" s="1" t="str">
        <f t="shared" ref="AE834:AE897" si="124">TEXT(AD834,"dddd")</f>
        <v>Tuesday</v>
      </c>
      <c r="AF834" s="2">
        <v>0.77628472222222233</v>
      </c>
      <c r="AG834" s="2">
        <f t="shared" ref="AG834:AG897" si="125">MROUND(AF834, "1:00")</f>
        <v>0.79166666666666663</v>
      </c>
      <c r="AH834" t="s">
        <v>23</v>
      </c>
    </row>
    <row r="835" spans="1:34" x14ac:dyDescent="0.25">
      <c r="A835">
        <v>1588840</v>
      </c>
      <c r="B835" t="s">
        <v>54</v>
      </c>
      <c r="E835">
        <v>53114</v>
      </c>
      <c r="F835" t="s">
        <v>20</v>
      </c>
      <c r="G835" t="s">
        <v>55</v>
      </c>
      <c r="H835">
        <v>5585</v>
      </c>
      <c r="I835" t="s">
        <v>21</v>
      </c>
      <c r="J835">
        <f>VLOOKUP(I835,Key!$A$1:$C$73,2,FALSE)</f>
        <v>43.074890000000003</v>
      </c>
      <c r="K835">
        <f>VLOOKUP(I835,Key!$A$1:$C$73,3,FALSE)</f>
        <v>-87.882810000000006</v>
      </c>
      <c r="L835" t="s">
        <v>37</v>
      </c>
      <c r="M835">
        <f>VLOOKUP(L835,Key!$A$1:$C$73,2,FALSE)</f>
        <v>43.049230000000001</v>
      </c>
      <c r="N835">
        <f>VLOOKUP(L835,Key!$A$1:$C$73,3,FALSE)</f>
        <v>-87.911940000000001</v>
      </c>
      <c r="O835">
        <v>26</v>
      </c>
      <c r="P835">
        <v>3</v>
      </c>
      <c r="Q835">
        <v>3.9</v>
      </c>
      <c r="R835">
        <v>3.7</v>
      </c>
      <c r="S835">
        <v>156</v>
      </c>
      <c r="T835">
        <f t="shared" si="117"/>
        <v>-1</v>
      </c>
      <c r="U835" s="1">
        <v>42843</v>
      </c>
      <c r="V835" s="13">
        <f t="shared" si="118"/>
        <v>42826</v>
      </c>
      <c r="W835" s="14">
        <f t="shared" si="119"/>
        <v>42843</v>
      </c>
      <c r="X835" s="1" t="str">
        <f t="shared" si="120"/>
        <v>Tuesday</v>
      </c>
      <c r="Y835" s="2">
        <v>0.88283564814814808</v>
      </c>
      <c r="Z835" s="2">
        <f t="shared" si="121"/>
        <v>0.875</v>
      </c>
      <c r="AA835">
        <f>1</f>
        <v>1</v>
      </c>
      <c r="AB835" s="1">
        <v>42843</v>
      </c>
      <c r="AC835" s="13">
        <f t="shared" si="122"/>
        <v>42826</v>
      </c>
      <c r="AD835" s="14">
        <f t="shared" si="123"/>
        <v>42843</v>
      </c>
      <c r="AE835" s="1" t="str">
        <f t="shared" si="124"/>
        <v>Tuesday</v>
      </c>
      <c r="AF835" s="2">
        <v>0.90092592592592602</v>
      </c>
      <c r="AG835" s="2">
        <f t="shared" si="125"/>
        <v>0.91666666666666663</v>
      </c>
      <c r="AH835" t="s">
        <v>23</v>
      </c>
    </row>
    <row r="836" spans="1:34" x14ac:dyDescent="0.25">
      <c r="A836">
        <v>1588878</v>
      </c>
      <c r="B836" t="s">
        <v>54</v>
      </c>
      <c r="E836">
        <v>53005</v>
      </c>
      <c r="F836" t="s">
        <v>20</v>
      </c>
      <c r="G836" t="s">
        <v>55</v>
      </c>
      <c r="H836">
        <v>5534</v>
      </c>
      <c r="I836" t="s">
        <v>84</v>
      </c>
      <c r="J836">
        <f>VLOOKUP(I836,Key!$A$1:$C$73,2,FALSE)</f>
        <v>43.040154000000001</v>
      </c>
      <c r="K836">
        <f>VLOOKUP(I836,Key!$A$1:$C$73,3,FALSE)</f>
        <v>-87.932113000000001</v>
      </c>
      <c r="L836" t="s">
        <v>84</v>
      </c>
      <c r="M836">
        <f>VLOOKUP(L836,Key!$A$1:$C$73,2,FALSE)</f>
        <v>43.040154000000001</v>
      </c>
      <c r="N836">
        <f>VLOOKUP(L836,Key!$A$1:$C$73,3,FALSE)</f>
        <v>-87.932113000000001</v>
      </c>
      <c r="O836">
        <v>96</v>
      </c>
      <c r="P836">
        <v>12</v>
      </c>
      <c r="Q836">
        <v>14.4</v>
      </c>
      <c r="R836">
        <v>13.7</v>
      </c>
      <c r="S836">
        <v>576</v>
      </c>
      <c r="T836">
        <f t="shared" si="117"/>
        <v>-1</v>
      </c>
      <c r="U836" s="1">
        <v>42843</v>
      </c>
      <c r="V836" s="13">
        <f t="shared" si="118"/>
        <v>42826</v>
      </c>
      <c r="W836" s="14">
        <f t="shared" si="119"/>
        <v>42843</v>
      </c>
      <c r="X836" s="1" t="str">
        <f t="shared" si="120"/>
        <v>Tuesday</v>
      </c>
      <c r="Y836" s="2">
        <v>0.9145833333333333</v>
      </c>
      <c r="Z836" s="2">
        <f t="shared" si="121"/>
        <v>0.91666666666666663</v>
      </c>
      <c r="AA836">
        <f>1</f>
        <v>1</v>
      </c>
      <c r="AB836" s="1">
        <v>42843</v>
      </c>
      <c r="AC836" s="13">
        <f t="shared" si="122"/>
        <v>42826</v>
      </c>
      <c r="AD836" s="14">
        <f t="shared" si="123"/>
        <v>42843</v>
      </c>
      <c r="AE836" s="1" t="str">
        <f t="shared" si="124"/>
        <v>Tuesday</v>
      </c>
      <c r="AF836" s="2">
        <v>0.98174768518518529</v>
      </c>
      <c r="AG836" s="2">
        <f t="shared" si="125"/>
        <v>1</v>
      </c>
      <c r="AH836" t="s">
        <v>25</v>
      </c>
    </row>
    <row r="837" spans="1:34" x14ac:dyDescent="0.25">
      <c r="A837">
        <v>1590153</v>
      </c>
      <c r="B837" t="s">
        <v>54</v>
      </c>
      <c r="E837">
        <v>53211</v>
      </c>
      <c r="F837" t="s">
        <v>20</v>
      </c>
      <c r="G837" t="s">
        <v>55</v>
      </c>
      <c r="H837">
        <v>5577</v>
      </c>
      <c r="I837" t="s">
        <v>22</v>
      </c>
      <c r="J837">
        <f>VLOOKUP(I837,Key!$A$1:$C$73,2,FALSE)</f>
        <v>43.058619999999998</v>
      </c>
      <c r="K837">
        <f>VLOOKUP(I837,Key!$A$1:$C$73,3,FALSE)</f>
        <v>-87.885319999999993</v>
      </c>
      <c r="L837" t="s">
        <v>61</v>
      </c>
      <c r="M837">
        <f>VLOOKUP(L837,Key!$A$1:$C$73,2,FALSE)</f>
        <v>43.060786</v>
      </c>
      <c r="N837">
        <f>VLOOKUP(L837,Key!$A$1:$C$73,3,FALSE)</f>
        <v>-87.883825999999999</v>
      </c>
      <c r="O837">
        <v>99</v>
      </c>
      <c r="P837">
        <v>12</v>
      </c>
      <c r="Q837">
        <v>14.9</v>
      </c>
      <c r="R837">
        <v>14.1</v>
      </c>
      <c r="S837">
        <v>594</v>
      </c>
      <c r="T837">
        <f t="shared" si="117"/>
        <v>-1</v>
      </c>
      <c r="U837" s="1">
        <v>42844</v>
      </c>
      <c r="V837" s="13">
        <f t="shared" si="118"/>
        <v>42826</v>
      </c>
      <c r="W837" s="14">
        <f t="shared" si="119"/>
        <v>42844</v>
      </c>
      <c r="X837" s="1" t="str">
        <f t="shared" si="120"/>
        <v>Wednesday</v>
      </c>
      <c r="Y837" s="2">
        <v>0.52248842592592593</v>
      </c>
      <c r="Z837" s="2">
        <f t="shared" si="121"/>
        <v>0.54166666666666663</v>
      </c>
      <c r="AA837">
        <f>1</f>
        <v>1</v>
      </c>
      <c r="AB837" s="1">
        <v>42844</v>
      </c>
      <c r="AC837" s="13">
        <f t="shared" si="122"/>
        <v>42826</v>
      </c>
      <c r="AD837" s="14">
        <f t="shared" si="123"/>
        <v>42844</v>
      </c>
      <c r="AE837" s="1" t="str">
        <f t="shared" si="124"/>
        <v>Wednesday</v>
      </c>
      <c r="AF837" s="2">
        <v>0.59104166666666669</v>
      </c>
      <c r="AG837" s="2">
        <f t="shared" si="125"/>
        <v>0.58333333333333326</v>
      </c>
      <c r="AH837" t="s">
        <v>23</v>
      </c>
    </row>
    <row r="838" spans="1:34" x14ac:dyDescent="0.25">
      <c r="A838">
        <v>1579178</v>
      </c>
      <c r="B838" t="s">
        <v>54</v>
      </c>
      <c r="E838">
        <v>32819</v>
      </c>
      <c r="F838" t="s">
        <v>20</v>
      </c>
      <c r="G838" t="s">
        <v>55</v>
      </c>
      <c r="H838">
        <v>5442</v>
      </c>
      <c r="I838" t="s">
        <v>81</v>
      </c>
      <c r="J838">
        <f>VLOOKUP(I838,Key!$A$1:$C$73,2,FALSE)</f>
        <v>43.058010000000003</v>
      </c>
      <c r="K838">
        <f>VLOOKUP(I838,Key!$A$1:$C$73,3,FALSE)</f>
        <v>-87.877300000000005</v>
      </c>
      <c r="L838" t="s">
        <v>81</v>
      </c>
      <c r="M838">
        <f>VLOOKUP(L838,Key!$A$1:$C$73,2,FALSE)</f>
        <v>43.058010000000003</v>
      </c>
      <c r="N838">
        <f>VLOOKUP(L838,Key!$A$1:$C$73,3,FALSE)</f>
        <v>-87.877300000000005</v>
      </c>
      <c r="O838">
        <v>74</v>
      </c>
      <c r="P838">
        <v>9</v>
      </c>
      <c r="Q838">
        <v>11.1</v>
      </c>
      <c r="R838">
        <v>10.5</v>
      </c>
      <c r="S838">
        <v>444</v>
      </c>
      <c r="T838">
        <f t="shared" si="117"/>
        <v>-1</v>
      </c>
      <c r="U838" s="1">
        <v>42844</v>
      </c>
      <c r="V838" s="13">
        <f t="shared" si="118"/>
        <v>42826</v>
      </c>
      <c r="W838" s="14">
        <f t="shared" si="119"/>
        <v>42844</v>
      </c>
      <c r="X838" s="1" t="str">
        <f t="shared" si="120"/>
        <v>Wednesday</v>
      </c>
      <c r="Y838" s="2">
        <v>0.53674768518518523</v>
      </c>
      <c r="Z838" s="2">
        <f t="shared" si="121"/>
        <v>0.54166666666666663</v>
      </c>
      <c r="AA838">
        <f>1</f>
        <v>1</v>
      </c>
      <c r="AB838" s="1">
        <v>42844</v>
      </c>
      <c r="AC838" s="13">
        <f t="shared" si="122"/>
        <v>42826</v>
      </c>
      <c r="AD838" s="14">
        <f t="shared" si="123"/>
        <v>42844</v>
      </c>
      <c r="AE838" s="1" t="str">
        <f t="shared" si="124"/>
        <v>Wednesday</v>
      </c>
      <c r="AF838" s="2">
        <v>0.58783564814814815</v>
      </c>
      <c r="AG838" s="2">
        <f t="shared" si="125"/>
        <v>0.58333333333333326</v>
      </c>
      <c r="AH838" t="s">
        <v>25</v>
      </c>
    </row>
    <row r="839" spans="1:34" x14ac:dyDescent="0.25">
      <c r="A839">
        <v>1453473</v>
      </c>
      <c r="B839" t="s">
        <v>54</v>
      </c>
      <c r="E839">
        <v>53227</v>
      </c>
      <c r="F839" t="s">
        <v>20</v>
      </c>
      <c r="G839" t="s">
        <v>55</v>
      </c>
      <c r="H839">
        <v>5471</v>
      </c>
      <c r="I839" t="s">
        <v>21</v>
      </c>
      <c r="J839">
        <f>VLOOKUP(I839,Key!$A$1:$C$73,2,FALSE)</f>
        <v>43.074890000000003</v>
      </c>
      <c r="K839">
        <f>VLOOKUP(I839,Key!$A$1:$C$73,3,FALSE)</f>
        <v>-87.882810000000006</v>
      </c>
      <c r="L839" t="s">
        <v>87</v>
      </c>
      <c r="M839">
        <f>VLOOKUP(L839,Key!$A$1:$C$73,2,FALSE)</f>
        <v>43.063749000000001</v>
      </c>
      <c r="N839">
        <f>VLOOKUP(L839,Key!$A$1:$C$73,3,FALSE)</f>
        <v>-87.887962999999999</v>
      </c>
      <c r="O839">
        <v>18</v>
      </c>
      <c r="P839">
        <v>3</v>
      </c>
      <c r="Q839">
        <v>2.7</v>
      </c>
      <c r="R839">
        <v>2.6</v>
      </c>
      <c r="S839">
        <v>108</v>
      </c>
      <c r="T839">
        <f t="shared" si="117"/>
        <v>-1</v>
      </c>
      <c r="U839" s="1">
        <v>42845</v>
      </c>
      <c r="V839" s="13">
        <f t="shared" si="118"/>
        <v>42826</v>
      </c>
      <c r="W839" s="14">
        <f t="shared" si="119"/>
        <v>42845</v>
      </c>
      <c r="X839" s="1" t="str">
        <f t="shared" si="120"/>
        <v>Thursday</v>
      </c>
      <c r="Y839" s="2">
        <v>0.50406249999999997</v>
      </c>
      <c r="Z839" s="2">
        <f t="shared" si="121"/>
        <v>0.5</v>
      </c>
      <c r="AA839">
        <f>1</f>
        <v>1</v>
      </c>
      <c r="AB839" s="1">
        <v>42845</v>
      </c>
      <c r="AC839" s="13">
        <f t="shared" si="122"/>
        <v>42826</v>
      </c>
      <c r="AD839" s="14">
        <f t="shared" si="123"/>
        <v>42845</v>
      </c>
      <c r="AE839" s="1" t="str">
        <f t="shared" si="124"/>
        <v>Thursday</v>
      </c>
      <c r="AF839" s="2">
        <v>0.51633101851851848</v>
      </c>
      <c r="AG839" s="2">
        <f t="shared" si="125"/>
        <v>0.5</v>
      </c>
      <c r="AH839" t="s">
        <v>23</v>
      </c>
    </row>
    <row r="840" spans="1:34" x14ac:dyDescent="0.25">
      <c r="A840">
        <v>1591145</v>
      </c>
      <c r="B840" t="s">
        <v>54</v>
      </c>
      <c r="E840">
        <v>53202</v>
      </c>
      <c r="F840" t="s">
        <v>20</v>
      </c>
      <c r="G840" t="s">
        <v>55</v>
      </c>
      <c r="H840">
        <v>70</v>
      </c>
      <c r="I840" t="s">
        <v>21</v>
      </c>
      <c r="J840">
        <f>VLOOKUP(I840,Key!$A$1:$C$73,2,FALSE)</f>
        <v>43.074890000000003</v>
      </c>
      <c r="K840">
        <f>VLOOKUP(I840,Key!$A$1:$C$73,3,FALSE)</f>
        <v>-87.882810000000006</v>
      </c>
      <c r="L840" t="s">
        <v>62</v>
      </c>
      <c r="M840">
        <f>VLOOKUP(L840,Key!$A$1:$C$73,2,FALSE)</f>
        <v>43.052460000000004</v>
      </c>
      <c r="N840">
        <f>VLOOKUP(L840,Key!$A$1:$C$73,3,FALSE)</f>
        <v>-87.891000000000005</v>
      </c>
      <c r="O840">
        <v>13</v>
      </c>
      <c r="P840">
        <v>3</v>
      </c>
      <c r="Q840">
        <v>2</v>
      </c>
      <c r="R840">
        <v>1.9</v>
      </c>
      <c r="S840">
        <v>78</v>
      </c>
      <c r="T840">
        <f t="shared" si="117"/>
        <v>-1</v>
      </c>
      <c r="U840" s="1">
        <v>42845</v>
      </c>
      <c r="V840" s="13">
        <f t="shared" si="118"/>
        <v>42826</v>
      </c>
      <c r="W840" s="14">
        <f t="shared" si="119"/>
        <v>42845</v>
      </c>
      <c r="X840" s="1" t="str">
        <f t="shared" si="120"/>
        <v>Thursday</v>
      </c>
      <c r="Y840" s="2">
        <v>0.51478009259259261</v>
      </c>
      <c r="Z840" s="2">
        <f t="shared" si="121"/>
        <v>0.5</v>
      </c>
      <c r="AA840">
        <f>1</f>
        <v>1</v>
      </c>
      <c r="AB840" s="1">
        <v>42845</v>
      </c>
      <c r="AC840" s="13">
        <f t="shared" si="122"/>
        <v>42826</v>
      </c>
      <c r="AD840" s="14">
        <f t="shared" si="123"/>
        <v>42845</v>
      </c>
      <c r="AE840" s="1" t="str">
        <f t="shared" si="124"/>
        <v>Thursday</v>
      </c>
      <c r="AF840" s="2">
        <v>0.52418981481481486</v>
      </c>
      <c r="AG840" s="2">
        <f t="shared" si="125"/>
        <v>0.54166666666666663</v>
      </c>
      <c r="AH840" t="s">
        <v>23</v>
      </c>
    </row>
    <row r="841" spans="1:34" x14ac:dyDescent="0.25">
      <c r="A841">
        <v>1591182</v>
      </c>
      <c r="B841" t="s">
        <v>54</v>
      </c>
      <c r="E841">
        <v>53203</v>
      </c>
      <c r="F841" t="s">
        <v>20</v>
      </c>
      <c r="G841" t="s">
        <v>55</v>
      </c>
      <c r="H841">
        <v>88</v>
      </c>
      <c r="I841" t="s">
        <v>26</v>
      </c>
      <c r="J841">
        <f>VLOOKUP(I841,Key!$A$1:$C$73,2,FALSE)</f>
        <v>43.034619999999997</v>
      </c>
      <c r="K841">
        <f>VLOOKUP(I841,Key!$A$1:$C$73,3,FALSE)</f>
        <v>-87.917500000000004</v>
      </c>
      <c r="L841" t="s">
        <v>26</v>
      </c>
      <c r="M841">
        <f>VLOOKUP(L841,Key!$A$1:$C$73,2,FALSE)</f>
        <v>43.034619999999997</v>
      </c>
      <c r="N841">
        <f>VLOOKUP(L841,Key!$A$1:$C$73,3,FALSE)</f>
        <v>-87.917500000000004</v>
      </c>
      <c r="O841">
        <v>75</v>
      </c>
      <c r="P841">
        <v>9</v>
      </c>
      <c r="Q841">
        <v>11.3</v>
      </c>
      <c r="R841">
        <v>10.7</v>
      </c>
      <c r="S841">
        <v>450</v>
      </c>
      <c r="T841">
        <f t="shared" si="117"/>
        <v>-1</v>
      </c>
      <c r="U841" s="1">
        <v>42845</v>
      </c>
      <c r="V841" s="13">
        <f t="shared" si="118"/>
        <v>42826</v>
      </c>
      <c r="W841" s="14">
        <f t="shared" si="119"/>
        <v>42845</v>
      </c>
      <c r="X841" s="1" t="str">
        <f t="shared" si="120"/>
        <v>Thursday</v>
      </c>
      <c r="Y841" s="2">
        <v>0.52774305555555556</v>
      </c>
      <c r="Z841" s="2">
        <f t="shared" si="121"/>
        <v>0.54166666666666663</v>
      </c>
      <c r="AA841">
        <f>1</f>
        <v>1</v>
      </c>
      <c r="AB841" s="1">
        <v>42845</v>
      </c>
      <c r="AC841" s="13">
        <f t="shared" si="122"/>
        <v>42826</v>
      </c>
      <c r="AD841" s="14">
        <f t="shared" si="123"/>
        <v>42845</v>
      </c>
      <c r="AE841" s="1" t="str">
        <f t="shared" si="124"/>
        <v>Thursday</v>
      </c>
      <c r="AF841" s="2">
        <v>0.57966435185185183</v>
      </c>
      <c r="AG841" s="2">
        <f t="shared" si="125"/>
        <v>0.58333333333333326</v>
      </c>
      <c r="AH841" t="s">
        <v>25</v>
      </c>
    </row>
    <row r="842" spans="1:34" x14ac:dyDescent="0.25">
      <c r="A842">
        <v>1591350</v>
      </c>
      <c r="B842" t="s">
        <v>54</v>
      </c>
      <c r="E842">
        <v>53202</v>
      </c>
      <c r="F842" t="s">
        <v>20</v>
      </c>
      <c r="G842" t="s">
        <v>55</v>
      </c>
      <c r="H842">
        <v>362</v>
      </c>
      <c r="I842" t="s">
        <v>62</v>
      </c>
      <c r="J842">
        <f>VLOOKUP(I842,Key!$A$1:$C$73,2,FALSE)</f>
        <v>43.052460000000004</v>
      </c>
      <c r="K842">
        <f>VLOOKUP(I842,Key!$A$1:$C$73,3,FALSE)</f>
        <v>-87.891000000000005</v>
      </c>
      <c r="L842" t="s">
        <v>36</v>
      </c>
      <c r="M842">
        <f>VLOOKUP(L842,Key!$A$1:$C$73,2,FALSE)</f>
        <v>43.03519</v>
      </c>
      <c r="N842">
        <f>VLOOKUP(L842,Key!$A$1:$C$73,3,FALSE)</f>
        <v>-87.907390000000007</v>
      </c>
      <c r="O842">
        <v>14</v>
      </c>
      <c r="P842">
        <v>3</v>
      </c>
      <c r="Q842">
        <v>2.1</v>
      </c>
      <c r="R842">
        <v>2</v>
      </c>
      <c r="S842">
        <v>84</v>
      </c>
      <c r="T842">
        <f t="shared" si="117"/>
        <v>-1</v>
      </c>
      <c r="U842" s="1">
        <v>42845</v>
      </c>
      <c r="V842" s="13">
        <f t="shared" si="118"/>
        <v>42826</v>
      </c>
      <c r="W842" s="14">
        <f t="shared" si="119"/>
        <v>42845</v>
      </c>
      <c r="X842" s="1" t="str">
        <f t="shared" si="120"/>
        <v>Thursday</v>
      </c>
      <c r="Y842" s="2">
        <v>0.60012731481481485</v>
      </c>
      <c r="Z842" s="2">
        <f t="shared" si="121"/>
        <v>0.58333333333333326</v>
      </c>
      <c r="AA842">
        <f>1</f>
        <v>1</v>
      </c>
      <c r="AB842" s="1">
        <v>42845</v>
      </c>
      <c r="AC842" s="13">
        <f t="shared" si="122"/>
        <v>42826</v>
      </c>
      <c r="AD842" s="14">
        <f t="shared" si="123"/>
        <v>42845</v>
      </c>
      <c r="AE842" s="1" t="str">
        <f t="shared" si="124"/>
        <v>Thursday</v>
      </c>
      <c r="AF842" s="2">
        <v>0.60994212962962957</v>
      </c>
      <c r="AG842" s="2">
        <f t="shared" si="125"/>
        <v>0.625</v>
      </c>
      <c r="AH842" t="s">
        <v>23</v>
      </c>
    </row>
    <row r="843" spans="1:34" x14ac:dyDescent="0.25">
      <c r="A843">
        <v>1471654</v>
      </c>
      <c r="B843" t="s">
        <v>54</v>
      </c>
      <c r="E843">
        <v>53212</v>
      </c>
      <c r="F843" t="s">
        <v>20</v>
      </c>
      <c r="G843" t="s">
        <v>55</v>
      </c>
      <c r="H843">
        <v>11086</v>
      </c>
      <c r="I843" t="s">
        <v>75</v>
      </c>
      <c r="J843">
        <f>VLOOKUP(I843,Key!$A$1:$C$73,2,FALSE)</f>
        <v>43.060296999999998</v>
      </c>
      <c r="K843">
        <f>VLOOKUP(I843,Key!$A$1:$C$73,3,FALSE)</f>
        <v>-87.913150000000002</v>
      </c>
      <c r="L843" t="s">
        <v>86</v>
      </c>
      <c r="M843">
        <f>VLOOKUP(L843,Key!$A$1:$C$73,2,FALSE)</f>
        <v>43.052549999999997</v>
      </c>
      <c r="N843">
        <f>VLOOKUP(L843,Key!$A$1:$C$73,3,FALSE)</f>
        <v>-87.909329999999997</v>
      </c>
      <c r="O843">
        <v>6</v>
      </c>
      <c r="P843">
        <v>3</v>
      </c>
      <c r="Q843">
        <v>0.9</v>
      </c>
      <c r="R843">
        <v>0.9</v>
      </c>
      <c r="S843">
        <v>36</v>
      </c>
      <c r="T843">
        <f t="shared" si="117"/>
        <v>-1</v>
      </c>
      <c r="U843" s="1">
        <v>42845</v>
      </c>
      <c r="V843" s="13">
        <f t="shared" si="118"/>
        <v>42826</v>
      </c>
      <c r="W843" s="14">
        <f t="shared" si="119"/>
        <v>42845</v>
      </c>
      <c r="X843" s="1" t="str">
        <f t="shared" si="120"/>
        <v>Thursday</v>
      </c>
      <c r="Y843" s="2">
        <v>0.63017361111111114</v>
      </c>
      <c r="Z843" s="2">
        <f t="shared" si="121"/>
        <v>0.625</v>
      </c>
      <c r="AA843">
        <f>1</f>
        <v>1</v>
      </c>
      <c r="AB843" s="1">
        <v>42845</v>
      </c>
      <c r="AC843" s="13">
        <f t="shared" si="122"/>
        <v>42826</v>
      </c>
      <c r="AD843" s="14">
        <f t="shared" si="123"/>
        <v>42845</v>
      </c>
      <c r="AE843" s="1" t="str">
        <f t="shared" si="124"/>
        <v>Thursday</v>
      </c>
      <c r="AF843" s="2">
        <v>0.63459490740740743</v>
      </c>
      <c r="AG843" s="2">
        <f t="shared" si="125"/>
        <v>0.625</v>
      </c>
      <c r="AH843" t="s">
        <v>23</v>
      </c>
    </row>
    <row r="844" spans="1:34" x14ac:dyDescent="0.25">
      <c r="A844">
        <v>1591466</v>
      </c>
      <c r="B844" t="s">
        <v>54</v>
      </c>
      <c r="E844">
        <v>30076</v>
      </c>
      <c r="F844" t="s">
        <v>20</v>
      </c>
      <c r="G844" t="s">
        <v>55</v>
      </c>
      <c r="H844">
        <v>144</v>
      </c>
      <c r="I844" t="s">
        <v>36</v>
      </c>
      <c r="J844">
        <f>VLOOKUP(I844,Key!$A$1:$C$73,2,FALSE)</f>
        <v>43.03519</v>
      </c>
      <c r="K844">
        <f>VLOOKUP(I844,Key!$A$1:$C$73,3,FALSE)</f>
        <v>-87.907390000000007</v>
      </c>
      <c r="L844" t="s">
        <v>52</v>
      </c>
      <c r="M844">
        <f>VLOOKUP(L844,Key!$A$1:$C$73,2,FALSE)</f>
        <v>43.042490000000001</v>
      </c>
      <c r="N844">
        <f>VLOOKUP(L844,Key!$A$1:$C$73,3,FALSE)</f>
        <v>-87.909959999999998</v>
      </c>
      <c r="O844">
        <v>27</v>
      </c>
      <c r="P844">
        <v>3</v>
      </c>
      <c r="Q844">
        <v>4.0999999999999996</v>
      </c>
      <c r="R844">
        <v>3.8</v>
      </c>
      <c r="S844">
        <v>162</v>
      </c>
      <c r="T844">
        <f t="shared" si="117"/>
        <v>-1</v>
      </c>
      <c r="U844" s="1">
        <v>42845</v>
      </c>
      <c r="V844" s="13">
        <f t="shared" si="118"/>
        <v>42826</v>
      </c>
      <c r="W844" s="14">
        <f t="shared" si="119"/>
        <v>42845</v>
      </c>
      <c r="X844" s="1" t="str">
        <f t="shared" si="120"/>
        <v>Thursday</v>
      </c>
      <c r="Y844" s="2">
        <v>0.6725578703703704</v>
      </c>
      <c r="Z844" s="2">
        <f t="shared" si="121"/>
        <v>0.66666666666666663</v>
      </c>
      <c r="AA844">
        <f>1</f>
        <v>1</v>
      </c>
      <c r="AB844" s="1">
        <v>42845</v>
      </c>
      <c r="AC844" s="13">
        <f t="shared" si="122"/>
        <v>42826</v>
      </c>
      <c r="AD844" s="14">
        <f t="shared" si="123"/>
        <v>42845</v>
      </c>
      <c r="AE844" s="1" t="str">
        <f t="shared" si="124"/>
        <v>Thursday</v>
      </c>
      <c r="AF844" s="2">
        <v>0.6915162037037037</v>
      </c>
      <c r="AG844" s="2">
        <f t="shared" si="125"/>
        <v>0.70833333333333326</v>
      </c>
      <c r="AH844" t="s">
        <v>23</v>
      </c>
    </row>
    <row r="845" spans="1:34" x14ac:dyDescent="0.25">
      <c r="A845">
        <v>1591660</v>
      </c>
      <c r="B845" t="s">
        <v>54</v>
      </c>
      <c r="E845">
        <v>53224</v>
      </c>
      <c r="F845" t="s">
        <v>20</v>
      </c>
      <c r="G845" t="s">
        <v>55</v>
      </c>
      <c r="H845">
        <v>5519</v>
      </c>
      <c r="I845" t="s">
        <v>63</v>
      </c>
      <c r="J845">
        <f>VLOOKUP(I845,Key!$A$1:$C$73,2,FALSE)</f>
        <v>43.066893999999998</v>
      </c>
      <c r="K845">
        <f>VLOOKUP(I845,Key!$A$1:$C$73,3,FALSE)</f>
        <v>-87.877936000000005</v>
      </c>
      <c r="L845" t="s">
        <v>63</v>
      </c>
      <c r="M845">
        <f>VLOOKUP(L845,Key!$A$1:$C$73,2,FALSE)</f>
        <v>43.066893999999998</v>
      </c>
      <c r="N845">
        <f>VLOOKUP(L845,Key!$A$1:$C$73,3,FALSE)</f>
        <v>-87.877936000000005</v>
      </c>
      <c r="O845">
        <v>84</v>
      </c>
      <c r="P845">
        <v>9</v>
      </c>
      <c r="Q845">
        <v>12.6</v>
      </c>
      <c r="R845">
        <v>12</v>
      </c>
      <c r="S845">
        <v>504</v>
      </c>
      <c r="T845">
        <f t="shared" si="117"/>
        <v>-1</v>
      </c>
      <c r="U845" s="1">
        <v>42845</v>
      </c>
      <c r="V845" s="13">
        <f t="shared" si="118"/>
        <v>42826</v>
      </c>
      <c r="W845" s="14">
        <f t="shared" si="119"/>
        <v>42845</v>
      </c>
      <c r="X845" s="1" t="str">
        <f t="shared" si="120"/>
        <v>Thursday</v>
      </c>
      <c r="Y845" s="2">
        <v>0.8002893518518519</v>
      </c>
      <c r="Z845" s="2">
        <f t="shared" si="121"/>
        <v>0.79166666666666663</v>
      </c>
      <c r="AA845">
        <f>1</f>
        <v>1</v>
      </c>
      <c r="AB845" s="1">
        <v>42845</v>
      </c>
      <c r="AC845" s="13">
        <f t="shared" si="122"/>
        <v>42826</v>
      </c>
      <c r="AD845" s="14">
        <f t="shared" si="123"/>
        <v>42845</v>
      </c>
      <c r="AE845" s="1" t="str">
        <f t="shared" si="124"/>
        <v>Thursday</v>
      </c>
      <c r="AF845" s="2">
        <v>0.85887731481481477</v>
      </c>
      <c r="AG845" s="2">
        <f t="shared" si="125"/>
        <v>0.875</v>
      </c>
      <c r="AH845" t="s">
        <v>25</v>
      </c>
    </row>
    <row r="846" spans="1:34" x14ac:dyDescent="0.25">
      <c r="A846">
        <v>1591704</v>
      </c>
      <c r="B846" t="s">
        <v>54</v>
      </c>
      <c r="E846">
        <v>53212</v>
      </c>
      <c r="F846" t="s">
        <v>20</v>
      </c>
      <c r="G846" t="s">
        <v>55</v>
      </c>
      <c r="H846">
        <v>11064</v>
      </c>
      <c r="I846" t="s">
        <v>21</v>
      </c>
      <c r="J846">
        <f>VLOOKUP(I846,Key!$A$1:$C$73,2,FALSE)</f>
        <v>43.074890000000003</v>
      </c>
      <c r="K846">
        <f>VLOOKUP(I846,Key!$A$1:$C$73,3,FALSE)</f>
        <v>-87.882810000000006</v>
      </c>
      <c r="L846" t="s">
        <v>40</v>
      </c>
      <c r="M846">
        <f>VLOOKUP(L846,Key!$A$1:$C$73,2,FALSE)</f>
        <v>43.06033</v>
      </c>
      <c r="N846">
        <f>VLOOKUP(L846,Key!$A$1:$C$73,3,FALSE)</f>
        <v>-87.89546</v>
      </c>
      <c r="O846">
        <v>12</v>
      </c>
      <c r="P846">
        <v>3</v>
      </c>
      <c r="Q846">
        <v>1.8</v>
      </c>
      <c r="R846">
        <v>1.7</v>
      </c>
      <c r="S846">
        <v>72</v>
      </c>
      <c r="T846">
        <f t="shared" si="117"/>
        <v>-1</v>
      </c>
      <c r="U846" s="1">
        <v>42845</v>
      </c>
      <c r="V846" s="13">
        <f t="shared" si="118"/>
        <v>42826</v>
      </c>
      <c r="W846" s="14">
        <f t="shared" si="119"/>
        <v>42845</v>
      </c>
      <c r="X846" s="1" t="str">
        <f t="shared" si="120"/>
        <v>Thursday</v>
      </c>
      <c r="Y846" s="2">
        <v>0.82704861111111105</v>
      </c>
      <c r="Z846" s="2">
        <f t="shared" si="121"/>
        <v>0.83333333333333326</v>
      </c>
      <c r="AA846">
        <f>1</f>
        <v>1</v>
      </c>
      <c r="AB846" s="1">
        <v>42845</v>
      </c>
      <c r="AC846" s="13">
        <f t="shared" si="122"/>
        <v>42826</v>
      </c>
      <c r="AD846" s="14">
        <f t="shared" si="123"/>
        <v>42845</v>
      </c>
      <c r="AE846" s="1" t="str">
        <f t="shared" si="124"/>
        <v>Thursday</v>
      </c>
      <c r="AF846" s="2">
        <v>0.8348726851851852</v>
      </c>
      <c r="AG846" s="2">
        <f t="shared" si="125"/>
        <v>0.83333333333333326</v>
      </c>
      <c r="AH846" t="s">
        <v>23</v>
      </c>
    </row>
    <row r="847" spans="1:34" x14ac:dyDescent="0.25">
      <c r="A847">
        <v>1591745</v>
      </c>
      <c r="B847" t="s">
        <v>54</v>
      </c>
      <c r="E847">
        <v>53212</v>
      </c>
      <c r="F847" t="s">
        <v>20</v>
      </c>
      <c r="G847" t="s">
        <v>55</v>
      </c>
      <c r="H847">
        <v>11094</v>
      </c>
      <c r="I847" t="s">
        <v>82</v>
      </c>
      <c r="J847">
        <f>VLOOKUP(I847,Key!$A$1:$C$73,2,FALSE)</f>
        <v>43.040349999999997</v>
      </c>
      <c r="K847">
        <f>VLOOKUP(I847,Key!$A$1:$C$73,3,FALSE)</f>
        <v>-87.920760000000001</v>
      </c>
      <c r="L847" t="s">
        <v>59</v>
      </c>
      <c r="M847">
        <f>VLOOKUP(L847,Key!$A$1:$C$73,2,FALSE)</f>
        <v>43.056539999999998</v>
      </c>
      <c r="N847">
        <f>VLOOKUP(L847,Key!$A$1:$C$73,3,FALSE)</f>
        <v>-87.914370000000005</v>
      </c>
      <c r="O847">
        <v>21</v>
      </c>
      <c r="P847">
        <v>3</v>
      </c>
      <c r="Q847">
        <v>3.2</v>
      </c>
      <c r="R847">
        <v>3</v>
      </c>
      <c r="S847">
        <v>126</v>
      </c>
      <c r="T847">
        <f t="shared" si="117"/>
        <v>-1</v>
      </c>
      <c r="U847" s="1">
        <v>42845</v>
      </c>
      <c r="V847" s="13">
        <f t="shared" si="118"/>
        <v>42826</v>
      </c>
      <c r="W847" s="14">
        <f t="shared" si="119"/>
        <v>42845</v>
      </c>
      <c r="X847" s="1" t="str">
        <f t="shared" si="120"/>
        <v>Thursday</v>
      </c>
      <c r="Y847" s="2">
        <v>0.86011574074074071</v>
      </c>
      <c r="Z847" s="2">
        <f t="shared" si="121"/>
        <v>0.875</v>
      </c>
      <c r="AA847">
        <f>1</f>
        <v>1</v>
      </c>
      <c r="AB847" s="1">
        <v>42845</v>
      </c>
      <c r="AC847" s="13">
        <f t="shared" si="122"/>
        <v>42826</v>
      </c>
      <c r="AD847" s="14">
        <f t="shared" si="123"/>
        <v>42845</v>
      </c>
      <c r="AE847" s="1" t="str">
        <f t="shared" si="124"/>
        <v>Thursday</v>
      </c>
      <c r="AF847" s="2">
        <v>0.87438657407407405</v>
      </c>
      <c r="AG847" s="2">
        <f t="shared" si="125"/>
        <v>0.875</v>
      </c>
      <c r="AH847" t="s">
        <v>23</v>
      </c>
    </row>
    <row r="848" spans="1:34" x14ac:dyDescent="0.25">
      <c r="A848">
        <v>1591764</v>
      </c>
      <c r="B848" t="s">
        <v>54</v>
      </c>
      <c r="E848">
        <v>53215</v>
      </c>
      <c r="F848" t="s">
        <v>20</v>
      </c>
      <c r="G848" t="s">
        <v>55</v>
      </c>
      <c r="H848">
        <v>5442</v>
      </c>
      <c r="I848" t="s">
        <v>81</v>
      </c>
      <c r="J848">
        <f>VLOOKUP(I848,Key!$A$1:$C$73,2,FALSE)</f>
        <v>43.058010000000003</v>
      </c>
      <c r="K848">
        <f>VLOOKUP(I848,Key!$A$1:$C$73,3,FALSE)</f>
        <v>-87.877300000000005</v>
      </c>
      <c r="L848" t="s">
        <v>81</v>
      </c>
      <c r="M848">
        <f>VLOOKUP(L848,Key!$A$1:$C$73,2,FALSE)</f>
        <v>43.058010000000003</v>
      </c>
      <c r="N848">
        <f>VLOOKUP(L848,Key!$A$1:$C$73,3,FALSE)</f>
        <v>-87.877300000000005</v>
      </c>
      <c r="O848">
        <v>39</v>
      </c>
      <c r="P848">
        <v>6</v>
      </c>
      <c r="Q848">
        <v>5.9</v>
      </c>
      <c r="R848">
        <v>5.6</v>
      </c>
      <c r="S848">
        <v>234</v>
      </c>
      <c r="T848">
        <f t="shared" si="117"/>
        <v>-1</v>
      </c>
      <c r="U848" s="1">
        <v>42845</v>
      </c>
      <c r="V848" s="13">
        <f t="shared" si="118"/>
        <v>42826</v>
      </c>
      <c r="W848" s="14">
        <f t="shared" si="119"/>
        <v>42845</v>
      </c>
      <c r="X848" s="1" t="str">
        <f t="shared" si="120"/>
        <v>Thursday</v>
      </c>
      <c r="Y848" s="2">
        <v>0.88517361111111115</v>
      </c>
      <c r="Z848" s="2">
        <f t="shared" si="121"/>
        <v>0.875</v>
      </c>
      <c r="AA848">
        <f>1</f>
        <v>1</v>
      </c>
      <c r="AB848" s="1">
        <v>42845</v>
      </c>
      <c r="AC848" s="13">
        <f t="shared" si="122"/>
        <v>42826</v>
      </c>
      <c r="AD848" s="14">
        <f t="shared" si="123"/>
        <v>42845</v>
      </c>
      <c r="AE848" s="1" t="str">
        <f t="shared" si="124"/>
        <v>Thursday</v>
      </c>
      <c r="AF848" s="2">
        <v>0.91211805555555558</v>
      </c>
      <c r="AG848" s="2">
        <f t="shared" si="125"/>
        <v>0.91666666666666663</v>
      </c>
      <c r="AH848" t="s">
        <v>25</v>
      </c>
    </row>
    <row r="849" spans="1:34" x14ac:dyDescent="0.25">
      <c r="A849">
        <v>1582388</v>
      </c>
      <c r="B849" t="s">
        <v>54</v>
      </c>
      <c r="E849">
        <v>60174</v>
      </c>
      <c r="F849" t="s">
        <v>20</v>
      </c>
      <c r="G849" t="s">
        <v>55</v>
      </c>
      <c r="H849">
        <v>23</v>
      </c>
      <c r="I849" t="s">
        <v>22</v>
      </c>
      <c r="J849">
        <f>VLOOKUP(I849,Key!$A$1:$C$73,2,FALSE)</f>
        <v>43.058619999999998</v>
      </c>
      <c r="K849">
        <f>VLOOKUP(I849,Key!$A$1:$C$73,3,FALSE)</f>
        <v>-87.885319999999993</v>
      </c>
      <c r="L849" t="s">
        <v>52</v>
      </c>
      <c r="M849">
        <f>VLOOKUP(L849,Key!$A$1:$C$73,2,FALSE)</f>
        <v>43.042490000000001</v>
      </c>
      <c r="N849">
        <f>VLOOKUP(L849,Key!$A$1:$C$73,3,FALSE)</f>
        <v>-87.909959999999998</v>
      </c>
      <c r="O849">
        <v>16</v>
      </c>
      <c r="P849">
        <v>3</v>
      </c>
      <c r="Q849">
        <v>2.4</v>
      </c>
      <c r="R849">
        <v>2.2999999999999998</v>
      </c>
      <c r="S849">
        <v>96</v>
      </c>
      <c r="T849">
        <f t="shared" si="117"/>
        <v>-1</v>
      </c>
      <c r="U849" s="1">
        <v>42845</v>
      </c>
      <c r="V849" s="13">
        <f t="shared" si="118"/>
        <v>42826</v>
      </c>
      <c r="W849" s="14">
        <f t="shared" si="119"/>
        <v>42845</v>
      </c>
      <c r="X849" s="1" t="str">
        <f t="shared" si="120"/>
        <v>Thursday</v>
      </c>
      <c r="Y849" s="2">
        <v>0.93600694444444443</v>
      </c>
      <c r="Z849" s="2">
        <f t="shared" si="121"/>
        <v>0.91666666666666663</v>
      </c>
      <c r="AA849">
        <f>1</f>
        <v>1</v>
      </c>
      <c r="AB849" s="1">
        <v>42845</v>
      </c>
      <c r="AC849" s="13">
        <f t="shared" si="122"/>
        <v>42826</v>
      </c>
      <c r="AD849" s="14">
        <f t="shared" si="123"/>
        <v>42845</v>
      </c>
      <c r="AE849" s="1" t="str">
        <f t="shared" si="124"/>
        <v>Thursday</v>
      </c>
      <c r="AF849" s="2">
        <v>0.94681712962962961</v>
      </c>
      <c r="AG849" s="2">
        <f t="shared" si="125"/>
        <v>0.95833333333333326</v>
      </c>
      <c r="AH849" t="s">
        <v>23</v>
      </c>
    </row>
    <row r="850" spans="1:34" x14ac:dyDescent="0.25">
      <c r="A850">
        <v>1591652</v>
      </c>
      <c r="B850" t="s">
        <v>54</v>
      </c>
      <c r="E850">
        <v>53151</v>
      </c>
      <c r="F850" t="s">
        <v>20</v>
      </c>
      <c r="G850" t="s">
        <v>55</v>
      </c>
      <c r="H850">
        <v>153</v>
      </c>
      <c r="I850" t="s">
        <v>66</v>
      </c>
      <c r="J850">
        <f>VLOOKUP(I850,Key!$A$1:$C$73,2,FALSE)</f>
        <v>43.078530000000001</v>
      </c>
      <c r="K850">
        <f>VLOOKUP(I850,Key!$A$1:$C$73,3,FALSE)</f>
        <v>-87.882620000000003</v>
      </c>
      <c r="L850" t="s">
        <v>66</v>
      </c>
      <c r="M850">
        <f>VLOOKUP(L850,Key!$A$1:$C$73,2,FALSE)</f>
        <v>43.078530000000001</v>
      </c>
      <c r="N850">
        <f>VLOOKUP(L850,Key!$A$1:$C$73,3,FALSE)</f>
        <v>-87.882620000000003</v>
      </c>
      <c r="O850">
        <v>18</v>
      </c>
      <c r="P850">
        <v>3</v>
      </c>
      <c r="Q850">
        <v>2.7</v>
      </c>
      <c r="R850">
        <v>2.6</v>
      </c>
      <c r="S850">
        <v>108</v>
      </c>
      <c r="T850">
        <f t="shared" si="117"/>
        <v>-1</v>
      </c>
      <c r="U850" s="1">
        <v>42846</v>
      </c>
      <c r="V850" s="13">
        <f t="shared" si="118"/>
        <v>42826</v>
      </c>
      <c r="W850" s="14">
        <f t="shared" si="119"/>
        <v>42846</v>
      </c>
      <c r="X850" s="1" t="str">
        <f t="shared" si="120"/>
        <v>Friday</v>
      </c>
      <c r="Y850" s="2">
        <v>0.13318287037037038</v>
      </c>
      <c r="Z850" s="2">
        <f t="shared" si="121"/>
        <v>0.125</v>
      </c>
      <c r="AA850">
        <f>1</f>
        <v>1</v>
      </c>
      <c r="AB850" s="1">
        <v>42846</v>
      </c>
      <c r="AC850" s="13">
        <f t="shared" si="122"/>
        <v>42826</v>
      </c>
      <c r="AD850" s="14">
        <f t="shared" si="123"/>
        <v>42846</v>
      </c>
      <c r="AE850" s="1" t="str">
        <f t="shared" si="124"/>
        <v>Friday</v>
      </c>
      <c r="AF850" s="2">
        <v>0.14581018518518518</v>
      </c>
      <c r="AG850" s="2">
        <f t="shared" si="125"/>
        <v>0.125</v>
      </c>
      <c r="AH850" t="s">
        <v>25</v>
      </c>
    </row>
    <row r="851" spans="1:34" x14ac:dyDescent="0.25">
      <c r="A851">
        <v>1591935</v>
      </c>
      <c r="B851" t="s">
        <v>54</v>
      </c>
      <c r="E851">
        <v>53217</v>
      </c>
      <c r="F851" t="s">
        <v>20</v>
      </c>
      <c r="G851" t="s">
        <v>55</v>
      </c>
      <c r="H851">
        <v>11088</v>
      </c>
      <c r="I851" t="s">
        <v>39</v>
      </c>
      <c r="J851">
        <f>VLOOKUP(I851,Key!$A$1:$C$73,2,FALSE)</f>
        <v>43.031480000000002</v>
      </c>
      <c r="K851">
        <f>VLOOKUP(I851,Key!$A$1:$C$73,3,FALSE)</f>
        <v>-87.908169999999998</v>
      </c>
      <c r="L851" t="s">
        <v>44</v>
      </c>
      <c r="M851">
        <f>VLOOKUP(L851,Key!$A$1:$C$73,2,FALSE)</f>
        <v>43.03886</v>
      </c>
      <c r="N851">
        <f>VLOOKUP(L851,Key!$A$1:$C$73,3,FALSE)</f>
        <v>-87.902720000000002</v>
      </c>
      <c r="O851">
        <v>8</v>
      </c>
      <c r="P851">
        <v>3</v>
      </c>
      <c r="Q851">
        <v>1.2</v>
      </c>
      <c r="R851">
        <v>1.1000000000000001</v>
      </c>
      <c r="S851">
        <v>48</v>
      </c>
      <c r="T851">
        <f t="shared" si="117"/>
        <v>-1</v>
      </c>
      <c r="U851" s="1">
        <v>42846</v>
      </c>
      <c r="V851" s="13">
        <f t="shared" si="118"/>
        <v>42826</v>
      </c>
      <c r="W851" s="14">
        <f t="shared" si="119"/>
        <v>42846</v>
      </c>
      <c r="X851" s="1" t="str">
        <f t="shared" si="120"/>
        <v>Friday</v>
      </c>
      <c r="Y851" s="2">
        <v>0.37687500000000002</v>
      </c>
      <c r="Z851" s="2">
        <f t="shared" si="121"/>
        <v>0.375</v>
      </c>
      <c r="AA851">
        <f>1</f>
        <v>1</v>
      </c>
      <c r="AB851" s="1">
        <v>42846</v>
      </c>
      <c r="AC851" s="13">
        <f t="shared" si="122"/>
        <v>42826</v>
      </c>
      <c r="AD851" s="14">
        <f t="shared" si="123"/>
        <v>42846</v>
      </c>
      <c r="AE851" s="1" t="str">
        <f t="shared" si="124"/>
        <v>Friday</v>
      </c>
      <c r="AF851" s="2">
        <v>0.38194444444444442</v>
      </c>
      <c r="AG851" s="2">
        <f t="shared" si="125"/>
        <v>0.375</v>
      </c>
      <c r="AH851" t="s">
        <v>23</v>
      </c>
    </row>
    <row r="852" spans="1:34" x14ac:dyDescent="0.25">
      <c r="A852">
        <v>1591944</v>
      </c>
      <c r="B852" t="s">
        <v>54</v>
      </c>
      <c r="E852">
        <v>54944</v>
      </c>
      <c r="F852" t="s">
        <v>20</v>
      </c>
      <c r="G852" t="s">
        <v>55</v>
      </c>
      <c r="H852">
        <v>11103</v>
      </c>
      <c r="I852" t="s">
        <v>64</v>
      </c>
      <c r="J852">
        <f>VLOOKUP(I852,Key!$A$1:$C$73,2,FALSE)</f>
        <v>43.069021999999997</v>
      </c>
      <c r="K852">
        <f>VLOOKUP(I852,Key!$A$1:$C$73,3,FALSE)</f>
        <v>-87.887940999999998</v>
      </c>
      <c r="L852" t="s">
        <v>66</v>
      </c>
      <c r="M852">
        <f>VLOOKUP(L852,Key!$A$1:$C$73,2,FALSE)</f>
        <v>43.078530000000001</v>
      </c>
      <c r="N852">
        <f>VLOOKUP(L852,Key!$A$1:$C$73,3,FALSE)</f>
        <v>-87.882620000000003</v>
      </c>
      <c r="O852">
        <v>9</v>
      </c>
      <c r="P852">
        <v>3</v>
      </c>
      <c r="Q852">
        <v>1.4</v>
      </c>
      <c r="R852">
        <v>1.3</v>
      </c>
      <c r="S852">
        <v>54</v>
      </c>
      <c r="T852">
        <f t="shared" si="117"/>
        <v>-1</v>
      </c>
      <c r="U852" s="1">
        <v>42846</v>
      </c>
      <c r="V852" s="13">
        <f t="shared" si="118"/>
        <v>42826</v>
      </c>
      <c r="W852" s="14">
        <f t="shared" si="119"/>
        <v>42846</v>
      </c>
      <c r="X852" s="1" t="str">
        <f t="shared" si="120"/>
        <v>Friday</v>
      </c>
      <c r="Y852" s="2">
        <v>0.3893287037037037</v>
      </c>
      <c r="Z852" s="2">
        <f t="shared" si="121"/>
        <v>0.375</v>
      </c>
      <c r="AA852">
        <f>1</f>
        <v>1</v>
      </c>
      <c r="AB852" s="1">
        <v>42846</v>
      </c>
      <c r="AC852" s="13">
        <f t="shared" si="122"/>
        <v>42826</v>
      </c>
      <c r="AD852" s="14">
        <f t="shared" si="123"/>
        <v>42846</v>
      </c>
      <c r="AE852" s="1" t="str">
        <f t="shared" si="124"/>
        <v>Friday</v>
      </c>
      <c r="AF852" s="2">
        <v>0.39579861111111114</v>
      </c>
      <c r="AG852" s="2">
        <f t="shared" si="125"/>
        <v>0.375</v>
      </c>
      <c r="AH852" t="s">
        <v>23</v>
      </c>
    </row>
    <row r="853" spans="1:34" x14ac:dyDescent="0.25">
      <c r="A853">
        <v>1592109</v>
      </c>
      <c r="B853" t="s">
        <v>54</v>
      </c>
      <c r="F853" t="s">
        <v>20</v>
      </c>
      <c r="G853" t="s">
        <v>55</v>
      </c>
      <c r="H853">
        <v>5467</v>
      </c>
      <c r="I853" t="s">
        <v>71</v>
      </c>
      <c r="J853">
        <f>VLOOKUP(I853,Key!$A$1:$C$73,2,FALSE)</f>
        <v>43.060079999999999</v>
      </c>
      <c r="K853">
        <f>VLOOKUP(I853,Key!$A$1:$C$73,3,FALSE)</f>
        <v>-88.027349999999998</v>
      </c>
      <c r="L853" t="s">
        <v>70</v>
      </c>
      <c r="M853">
        <f>VLOOKUP(L853,Key!$A$1:$C$73,2,FALSE)</f>
        <v>43.052630000000001</v>
      </c>
      <c r="N853">
        <f>VLOOKUP(L853,Key!$A$1:$C$73,3,FALSE)</f>
        <v>-88.016319999999993</v>
      </c>
      <c r="O853">
        <v>26</v>
      </c>
      <c r="P853">
        <v>3</v>
      </c>
      <c r="Q853">
        <v>3.9</v>
      </c>
      <c r="R853">
        <v>3.7</v>
      </c>
      <c r="S853">
        <v>156</v>
      </c>
      <c r="T853">
        <f t="shared" si="117"/>
        <v>-1</v>
      </c>
      <c r="U853" s="1">
        <v>42846</v>
      </c>
      <c r="V853" s="13">
        <f t="shared" si="118"/>
        <v>42826</v>
      </c>
      <c r="W853" s="14">
        <f t="shared" si="119"/>
        <v>42846</v>
      </c>
      <c r="X853" s="1" t="str">
        <f t="shared" si="120"/>
        <v>Friday</v>
      </c>
      <c r="Y853" s="2">
        <v>0.47304398148148147</v>
      </c>
      <c r="Z853" s="2">
        <f t="shared" si="121"/>
        <v>0.45833333333333331</v>
      </c>
      <c r="AA853">
        <f>1</f>
        <v>1</v>
      </c>
      <c r="AB853" s="1">
        <v>42846</v>
      </c>
      <c r="AC853" s="13">
        <f t="shared" si="122"/>
        <v>42826</v>
      </c>
      <c r="AD853" s="14">
        <f t="shared" si="123"/>
        <v>42846</v>
      </c>
      <c r="AE853" s="1" t="str">
        <f t="shared" si="124"/>
        <v>Friday</v>
      </c>
      <c r="AF853" s="2">
        <v>0.49134259259259255</v>
      </c>
      <c r="AG853" s="2">
        <f t="shared" si="125"/>
        <v>0.5</v>
      </c>
      <c r="AH853" t="s">
        <v>23</v>
      </c>
    </row>
    <row r="854" spans="1:34" x14ac:dyDescent="0.25">
      <c r="A854">
        <v>1592291</v>
      </c>
      <c r="B854" t="s">
        <v>54</v>
      </c>
      <c r="E854">
        <v>53208</v>
      </c>
      <c r="F854" t="s">
        <v>20</v>
      </c>
      <c r="G854" t="s">
        <v>55</v>
      </c>
      <c r="H854">
        <v>959</v>
      </c>
      <c r="I854" t="s">
        <v>33</v>
      </c>
      <c r="J854">
        <f>VLOOKUP(I854,Key!$A$1:$C$73,2,FALSE)</f>
        <v>43.045712999999999</v>
      </c>
      <c r="K854">
        <f>VLOOKUP(I854,Key!$A$1:$C$73,3,FALSE)</f>
        <v>-87.899756999999994</v>
      </c>
      <c r="L854" t="s">
        <v>52</v>
      </c>
      <c r="M854">
        <f>VLOOKUP(L854,Key!$A$1:$C$73,2,FALSE)</f>
        <v>43.042490000000001</v>
      </c>
      <c r="N854">
        <f>VLOOKUP(L854,Key!$A$1:$C$73,3,FALSE)</f>
        <v>-87.909959999999998</v>
      </c>
      <c r="O854">
        <v>6</v>
      </c>
      <c r="P854">
        <v>3</v>
      </c>
      <c r="Q854">
        <v>0.9</v>
      </c>
      <c r="R854">
        <v>0.9</v>
      </c>
      <c r="S854">
        <v>36</v>
      </c>
      <c r="T854">
        <f t="shared" si="117"/>
        <v>-1</v>
      </c>
      <c r="U854" s="1">
        <v>42846</v>
      </c>
      <c r="V854" s="13">
        <f t="shared" si="118"/>
        <v>42826</v>
      </c>
      <c r="W854" s="14">
        <f t="shared" si="119"/>
        <v>42846</v>
      </c>
      <c r="X854" s="1" t="str">
        <f t="shared" si="120"/>
        <v>Friday</v>
      </c>
      <c r="Y854" s="2">
        <v>0.52523148148148147</v>
      </c>
      <c r="Z854" s="2">
        <f t="shared" si="121"/>
        <v>0.54166666666666663</v>
      </c>
      <c r="AA854">
        <f>1</f>
        <v>1</v>
      </c>
      <c r="AB854" s="1">
        <v>42846</v>
      </c>
      <c r="AC854" s="13">
        <f t="shared" si="122"/>
        <v>42826</v>
      </c>
      <c r="AD854" s="14">
        <f t="shared" si="123"/>
        <v>42846</v>
      </c>
      <c r="AE854" s="1" t="str">
        <f t="shared" si="124"/>
        <v>Friday</v>
      </c>
      <c r="AF854" s="2">
        <v>0.52976851851851847</v>
      </c>
      <c r="AG854" s="2">
        <f t="shared" si="125"/>
        <v>0.54166666666666663</v>
      </c>
      <c r="AH854" t="s">
        <v>23</v>
      </c>
    </row>
    <row r="855" spans="1:34" x14ac:dyDescent="0.25">
      <c r="A855">
        <v>1592339</v>
      </c>
      <c r="B855" t="s">
        <v>54</v>
      </c>
      <c r="E855">
        <v>53216</v>
      </c>
      <c r="F855" t="s">
        <v>20</v>
      </c>
      <c r="G855" t="s">
        <v>55</v>
      </c>
      <c r="H855">
        <v>17</v>
      </c>
      <c r="I855" t="s">
        <v>96</v>
      </c>
      <c r="J855">
        <f>VLOOKUP(I855,Key!$A$1:$C$73,2,FALSE)</f>
        <v>43.051119999999997</v>
      </c>
      <c r="K855">
        <f>VLOOKUP(I855,Key!$A$1:$C$73,3,FALSE)</f>
        <v>-87.918819999999997</v>
      </c>
      <c r="L855" t="s">
        <v>104</v>
      </c>
      <c r="M855" t="e">
        <f>VLOOKUP(L855,Key!$A$1:$C$73,2,FALSE)</f>
        <v>#N/A</v>
      </c>
      <c r="N855" t="e">
        <f>VLOOKUP(L855,Key!$A$1:$C$73,3,FALSE)</f>
        <v>#N/A</v>
      </c>
      <c r="O855">
        <v>340</v>
      </c>
      <c r="P855">
        <v>3</v>
      </c>
      <c r="Q855">
        <v>18</v>
      </c>
      <c r="R855">
        <v>17.100000000000001</v>
      </c>
      <c r="S855">
        <v>720</v>
      </c>
      <c r="T855">
        <f t="shared" si="117"/>
        <v>-1</v>
      </c>
      <c r="U855" s="1">
        <v>42846</v>
      </c>
      <c r="V855" s="13">
        <f t="shared" si="118"/>
        <v>42826</v>
      </c>
      <c r="W855" s="14">
        <f t="shared" si="119"/>
        <v>42846</v>
      </c>
      <c r="X855" s="1" t="str">
        <f t="shared" si="120"/>
        <v>Friday</v>
      </c>
      <c r="Y855" s="2">
        <v>0.54170138888888886</v>
      </c>
      <c r="Z855" s="2">
        <f t="shared" si="121"/>
        <v>0.54166666666666663</v>
      </c>
      <c r="AA855">
        <f>1</f>
        <v>1</v>
      </c>
      <c r="AB855" s="1">
        <v>42846</v>
      </c>
      <c r="AC855" s="13">
        <f t="shared" si="122"/>
        <v>42826</v>
      </c>
      <c r="AD855" s="14">
        <f t="shared" si="123"/>
        <v>42846</v>
      </c>
      <c r="AE855" s="1" t="str">
        <f t="shared" si="124"/>
        <v>Friday</v>
      </c>
      <c r="AF855" s="2">
        <v>0.77784722222222225</v>
      </c>
      <c r="AG855" s="2">
        <f t="shared" si="125"/>
        <v>0.79166666666666663</v>
      </c>
      <c r="AH855" t="s">
        <v>23</v>
      </c>
    </row>
    <row r="856" spans="1:34" x14ac:dyDescent="0.25">
      <c r="A856">
        <v>1592350</v>
      </c>
      <c r="B856" t="s">
        <v>54</v>
      </c>
      <c r="E856">
        <v>53226</v>
      </c>
      <c r="F856" t="s">
        <v>20</v>
      </c>
      <c r="G856" t="s">
        <v>55</v>
      </c>
      <c r="H856">
        <v>11121</v>
      </c>
      <c r="I856" t="s">
        <v>91</v>
      </c>
      <c r="J856">
        <f>VLOOKUP(I856,Key!$A$1:$C$73,2,FALSE)</f>
        <v>43.048609999999996</v>
      </c>
      <c r="K856">
        <f>VLOOKUP(I856,Key!$A$1:$C$73,3,FALSE)</f>
        <v>-88.008480000000006</v>
      </c>
      <c r="L856" t="s">
        <v>91</v>
      </c>
      <c r="M856">
        <f>VLOOKUP(L856,Key!$A$1:$C$73,2,FALSE)</f>
        <v>43.048609999999996</v>
      </c>
      <c r="N856">
        <f>VLOOKUP(L856,Key!$A$1:$C$73,3,FALSE)</f>
        <v>-88.008480000000006</v>
      </c>
      <c r="O856">
        <v>35</v>
      </c>
      <c r="P856">
        <v>6</v>
      </c>
      <c r="Q856">
        <v>5.3</v>
      </c>
      <c r="R856">
        <v>5</v>
      </c>
      <c r="S856">
        <v>210</v>
      </c>
      <c r="T856">
        <f t="shared" si="117"/>
        <v>-1</v>
      </c>
      <c r="U856" s="1">
        <v>42846</v>
      </c>
      <c r="V856" s="13">
        <f t="shared" si="118"/>
        <v>42826</v>
      </c>
      <c r="W856" s="14">
        <f t="shared" si="119"/>
        <v>42846</v>
      </c>
      <c r="X856" s="1" t="str">
        <f t="shared" si="120"/>
        <v>Friday</v>
      </c>
      <c r="Y856" s="2">
        <v>0.54626157407407405</v>
      </c>
      <c r="Z856" s="2">
        <f t="shared" si="121"/>
        <v>0.54166666666666663</v>
      </c>
      <c r="AA856">
        <f>1</f>
        <v>1</v>
      </c>
      <c r="AB856" s="1">
        <v>42846</v>
      </c>
      <c r="AC856" s="13">
        <f t="shared" si="122"/>
        <v>42826</v>
      </c>
      <c r="AD856" s="14">
        <f t="shared" si="123"/>
        <v>42846</v>
      </c>
      <c r="AE856" s="1" t="str">
        <f t="shared" si="124"/>
        <v>Friday</v>
      </c>
      <c r="AF856" s="2">
        <v>0.57028935185185181</v>
      </c>
      <c r="AG856" s="2">
        <f t="shared" si="125"/>
        <v>0.58333333333333326</v>
      </c>
      <c r="AH856" t="s">
        <v>25</v>
      </c>
    </row>
    <row r="857" spans="1:34" x14ac:dyDescent="0.25">
      <c r="A857">
        <v>1592415</v>
      </c>
      <c r="B857" t="s">
        <v>54</v>
      </c>
      <c r="E857">
        <v>2067</v>
      </c>
      <c r="F857" t="s">
        <v>20</v>
      </c>
      <c r="G857" t="s">
        <v>55</v>
      </c>
      <c r="H857">
        <v>5568</v>
      </c>
      <c r="I857" t="s">
        <v>74</v>
      </c>
      <c r="J857">
        <f>VLOOKUP(I857,Key!$A$1:$C$73,2,FALSE)</f>
        <v>43.05536</v>
      </c>
      <c r="K857">
        <f>VLOOKUP(I857,Key!$A$1:$C$73,3,FALSE)</f>
        <v>-87.90504</v>
      </c>
      <c r="L857" t="s">
        <v>36</v>
      </c>
      <c r="M857">
        <f>VLOOKUP(L857,Key!$A$1:$C$73,2,FALSE)</f>
        <v>43.03519</v>
      </c>
      <c r="N857">
        <f>VLOOKUP(L857,Key!$A$1:$C$73,3,FALSE)</f>
        <v>-87.907390000000007</v>
      </c>
      <c r="O857">
        <v>71</v>
      </c>
      <c r="P857">
        <v>9</v>
      </c>
      <c r="Q857">
        <v>10.7</v>
      </c>
      <c r="R857">
        <v>10.1</v>
      </c>
      <c r="S857">
        <v>426</v>
      </c>
      <c r="T857">
        <f t="shared" si="117"/>
        <v>-1</v>
      </c>
      <c r="U857" s="1">
        <v>42846</v>
      </c>
      <c r="V857" s="13">
        <f t="shared" si="118"/>
        <v>42826</v>
      </c>
      <c r="W857" s="14">
        <f t="shared" si="119"/>
        <v>42846</v>
      </c>
      <c r="X857" s="1" t="str">
        <f t="shared" si="120"/>
        <v>Friday</v>
      </c>
      <c r="Y857" s="2">
        <v>0.57769675925925923</v>
      </c>
      <c r="Z857" s="2">
        <f t="shared" si="121"/>
        <v>0.58333333333333326</v>
      </c>
      <c r="AA857">
        <f>1</f>
        <v>1</v>
      </c>
      <c r="AB857" s="1">
        <v>42846</v>
      </c>
      <c r="AC857" s="13">
        <f t="shared" si="122"/>
        <v>42826</v>
      </c>
      <c r="AD857" s="14">
        <f t="shared" si="123"/>
        <v>42846</v>
      </c>
      <c r="AE857" s="1" t="str">
        <f t="shared" si="124"/>
        <v>Friday</v>
      </c>
      <c r="AF857" s="2">
        <v>0.62663194444444448</v>
      </c>
      <c r="AG857" s="2">
        <f t="shared" si="125"/>
        <v>0.625</v>
      </c>
      <c r="AH857" t="s">
        <v>23</v>
      </c>
    </row>
    <row r="858" spans="1:34" x14ac:dyDescent="0.25">
      <c r="A858">
        <v>1592727</v>
      </c>
      <c r="B858" t="s">
        <v>54</v>
      </c>
      <c r="E858">
        <v>53225</v>
      </c>
      <c r="F858" t="s">
        <v>20</v>
      </c>
      <c r="G858" t="s">
        <v>55</v>
      </c>
      <c r="H858">
        <v>5510</v>
      </c>
      <c r="I858" t="s">
        <v>59</v>
      </c>
      <c r="J858">
        <f>VLOOKUP(I858,Key!$A$1:$C$73,2,FALSE)</f>
        <v>43.056539999999998</v>
      </c>
      <c r="K858">
        <f>VLOOKUP(I858,Key!$A$1:$C$73,3,FALSE)</f>
        <v>-87.914370000000005</v>
      </c>
      <c r="L858" t="s">
        <v>59</v>
      </c>
      <c r="M858">
        <f>VLOOKUP(L858,Key!$A$1:$C$73,2,FALSE)</f>
        <v>43.056539999999998</v>
      </c>
      <c r="N858">
        <f>VLOOKUP(L858,Key!$A$1:$C$73,3,FALSE)</f>
        <v>-87.914370000000005</v>
      </c>
      <c r="O858">
        <v>1</v>
      </c>
      <c r="P858">
        <v>0</v>
      </c>
      <c r="Q858">
        <v>0.2</v>
      </c>
      <c r="R858">
        <v>0.1</v>
      </c>
      <c r="S858">
        <v>6</v>
      </c>
      <c r="T858">
        <f t="shared" si="117"/>
        <v>-1</v>
      </c>
      <c r="U858" s="1">
        <v>42846</v>
      </c>
      <c r="V858" s="13">
        <f t="shared" si="118"/>
        <v>42826</v>
      </c>
      <c r="W858" s="14">
        <f t="shared" si="119"/>
        <v>42846</v>
      </c>
      <c r="X858" s="1" t="str">
        <f t="shared" si="120"/>
        <v>Friday</v>
      </c>
      <c r="Y858" s="2">
        <v>0.7368865740740741</v>
      </c>
      <c r="Z858" s="2">
        <f t="shared" si="121"/>
        <v>0.75</v>
      </c>
      <c r="AA858">
        <f>1</f>
        <v>1</v>
      </c>
      <c r="AB858" s="1">
        <v>42846</v>
      </c>
      <c r="AC858" s="13">
        <f t="shared" si="122"/>
        <v>42826</v>
      </c>
      <c r="AD858" s="14">
        <f t="shared" si="123"/>
        <v>42846</v>
      </c>
      <c r="AE858" s="1" t="str">
        <f t="shared" si="124"/>
        <v>Friday</v>
      </c>
      <c r="AF858" s="2">
        <v>0.73799768518518516</v>
      </c>
      <c r="AG858" s="2">
        <f t="shared" si="125"/>
        <v>0.75</v>
      </c>
      <c r="AH858" t="s">
        <v>25</v>
      </c>
    </row>
    <row r="859" spans="1:34" x14ac:dyDescent="0.25">
      <c r="A859">
        <v>1592730</v>
      </c>
      <c r="B859" t="s">
        <v>54</v>
      </c>
      <c r="E859">
        <v>53226</v>
      </c>
      <c r="F859" t="s">
        <v>20</v>
      </c>
      <c r="G859" t="s">
        <v>55</v>
      </c>
      <c r="H859">
        <v>317</v>
      </c>
      <c r="I859" t="s">
        <v>77</v>
      </c>
      <c r="J859">
        <f>VLOOKUP(I859,Key!$A$1:$C$73,2,FALSE)</f>
        <v>43.036900000000003</v>
      </c>
      <c r="K859">
        <f>VLOOKUP(I859,Key!$A$1:$C$73,3,FALSE)</f>
        <v>-87.89667</v>
      </c>
      <c r="L859" t="s">
        <v>80</v>
      </c>
      <c r="M859">
        <f>VLOOKUP(L859,Key!$A$1:$C$73,2,FALSE)</f>
        <v>43.060250000000003</v>
      </c>
      <c r="N859">
        <f>VLOOKUP(L859,Key!$A$1:$C$73,3,FALSE)</f>
        <v>-87.892169999999993</v>
      </c>
      <c r="O859">
        <v>64</v>
      </c>
      <c r="P859">
        <v>6</v>
      </c>
      <c r="Q859">
        <v>9.6</v>
      </c>
      <c r="R859">
        <v>9.1</v>
      </c>
      <c r="S859">
        <v>384</v>
      </c>
      <c r="T859">
        <f t="shared" si="117"/>
        <v>-1</v>
      </c>
      <c r="U859" s="1">
        <v>42846</v>
      </c>
      <c r="V859" s="13">
        <f t="shared" si="118"/>
        <v>42826</v>
      </c>
      <c r="W859" s="14">
        <f t="shared" si="119"/>
        <v>42846</v>
      </c>
      <c r="X859" s="1" t="str">
        <f t="shared" si="120"/>
        <v>Friday</v>
      </c>
      <c r="Y859" s="2">
        <v>0.73746527777777782</v>
      </c>
      <c r="Z859" s="2">
        <f t="shared" si="121"/>
        <v>0.75</v>
      </c>
      <c r="AA859">
        <f>1</f>
        <v>1</v>
      </c>
      <c r="AB859" s="1">
        <v>42846</v>
      </c>
      <c r="AC859" s="13">
        <f t="shared" si="122"/>
        <v>42826</v>
      </c>
      <c r="AD859" s="14">
        <f t="shared" si="123"/>
        <v>42846</v>
      </c>
      <c r="AE859" s="1" t="str">
        <f t="shared" si="124"/>
        <v>Friday</v>
      </c>
      <c r="AF859" s="2">
        <v>0.78165509259259258</v>
      </c>
      <c r="AG859" s="2">
        <f t="shared" si="125"/>
        <v>0.79166666666666663</v>
      </c>
      <c r="AH859" t="s">
        <v>23</v>
      </c>
    </row>
    <row r="860" spans="1:34" x14ac:dyDescent="0.25">
      <c r="A860">
        <v>1580629</v>
      </c>
      <c r="B860" t="s">
        <v>54</v>
      </c>
      <c r="E860">
        <v>53202</v>
      </c>
      <c r="F860" t="s">
        <v>20</v>
      </c>
      <c r="G860" t="s">
        <v>55</v>
      </c>
      <c r="H860">
        <v>5468</v>
      </c>
      <c r="I860" t="s">
        <v>62</v>
      </c>
      <c r="J860">
        <f>VLOOKUP(I860,Key!$A$1:$C$73,2,FALSE)</f>
        <v>43.052460000000004</v>
      </c>
      <c r="K860">
        <f>VLOOKUP(I860,Key!$A$1:$C$73,3,FALSE)</f>
        <v>-87.891000000000005</v>
      </c>
      <c r="L860" t="s">
        <v>62</v>
      </c>
      <c r="M860">
        <f>VLOOKUP(L860,Key!$A$1:$C$73,2,FALSE)</f>
        <v>43.052460000000004</v>
      </c>
      <c r="N860">
        <f>VLOOKUP(L860,Key!$A$1:$C$73,3,FALSE)</f>
        <v>-87.891000000000005</v>
      </c>
      <c r="O860">
        <v>24</v>
      </c>
      <c r="P860">
        <v>3</v>
      </c>
      <c r="Q860">
        <v>3.6</v>
      </c>
      <c r="R860">
        <v>3.4</v>
      </c>
      <c r="S860">
        <v>144</v>
      </c>
      <c r="T860">
        <f t="shared" si="117"/>
        <v>-1</v>
      </c>
      <c r="U860" s="1">
        <v>42846</v>
      </c>
      <c r="V860" s="13">
        <f t="shared" si="118"/>
        <v>42826</v>
      </c>
      <c r="W860" s="14">
        <f t="shared" si="119"/>
        <v>42846</v>
      </c>
      <c r="X860" s="1" t="str">
        <f t="shared" si="120"/>
        <v>Friday</v>
      </c>
      <c r="Y860" s="2">
        <v>0.74752314814814813</v>
      </c>
      <c r="Z860" s="2">
        <f t="shared" si="121"/>
        <v>0.75</v>
      </c>
      <c r="AA860">
        <f>1</f>
        <v>1</v>
      </c>
      <c r="AB860" s="1">
        <v>42846</v>
      </c>
      <c r="AC860" s="13">
        <f t="shared" si="122"/>
        <v>42826</v>
      </c>
      <c r="AD860" s="14">
        <f t="shared" si="123"/>
        <v>42846</v>
      </c>
      <c r="AE860" s="1" t="str">
        <f t="shared" si="124"/>
        <v>Friday</v>
      </c>
      <c r="AF860" s="2">
        <v>0.76398148148148148</v>
      </c>
      <c r="AG860" s="2">
        <f t="shared" si="125"/>
        <v>0.75</v>
      </c>
      <c r="AH860" t="s">
        <v>25</v>
      </c>
    </row>
    <row r="861" spans="1:34" x14ac:dyDescent="0.25">
      <c r="A861">
        <v>1592766</v>
      </c>
      <c r="B861" t="s">
        <v>54</v>
      </c>
      <c r="E861">
        <v>45241</v>
      </c>
      <c r="F861" t="s">
        <v>20</v>
      </c>
      <c r="G861" t="s">
        <v>55</v>
      </c>
      <c r="H861">
        <v>5431</v>
      </c>
      <c r="I861" t="s">
        <v>71</v>
      </c>
      <c r="J861">
        <f>VLOOKUP(I861,Key!$A$1:$C$73,2,FALSE)</f>
        <v>43.060079999999999</v>
      </c>
      <c r="K861">
        <f>VLOOKUP(I861,Key!$A$1:$C$73,3,FALSE)</f>
        <v>-88.027349999999998</v>
      </c>
      <c r="L861" t="s">
        <v>36</v>
      </c>
      <c r="M861">
        <f>VLOOKUP(L861,Key!$A$1:$C$73,2,FALSE)</f>
        <v>43.03519</v>
      </c>
      <c r="N861">
        <f>VLOOKUP(L861,Key!$A$1:$C$73,3,FALSE)</f>
        <v>-87.907390000000007</v>
      </c>
      <c r="O861">
        <v>90</v>
      </c>
      <c r="P861">
        <v>9</v>
      </c>
      <c r="Q861">
        <v>13.5</v>
      </c>
      <c r="R861">
        <v>12.8</v>
      </c>
      <c r="S861">
        <v>540</v>
      </c>
      <c r="T861">
        <f t="shared" si="117"/>
        <v>-1</v>
      </c>
      <c r="U861" s="1">
        <v>42846</v>
      </c>
      <c r="V861" s="13">
        <f t="shared" si="118"/>
        <v>42826</v>
      </c>
      <c r="W861" s="14">
        <f t="shared" si="119"/>
        <v>42846</v>
      </c>
      <c r="X861" s="1" t="str">
        <f t="shared" si="120"/>
        <v>Friday</v>
      </c>
      <c r="Y861" s="2">
        <v>0.75971064814814815</v>
      </c>
      <c r="Z861" s="2">
        <f t="shared" si="121"/>
        <v>0.75</v>
      </c>
      <c r="AA861">
        <f>1</f>
        <v>1</v>
      </c>
      <c r="AB861" s="1">
        <v>42846</v>
      </c>
      <c r="AC861" s="13">
        <f t="shared" si="122"/>
        <v>42826</v>
      </c>
      <c r="AD861" s="14">
        <f t="shared" si="123"/>
        <v>42846</v>
      </c>
      <c r="AE861" s="1" t="str">
        <f t="shared" si="124"/>
        <v>Friday</v>
      </c>
      <c r="AF861" s="2">
        <v>0.82170138888888899</v>
      </c>
      <c r="AG861" s="2">
        <f t="shared" si="125"/>
        <v>0.83333333333333326</v>
      </c>
      <c r="AH861" t="s">
        <v>23</v>
      </c>
    </row>
    <row r="862" spans="1:34" x14ac:dyDescent="0.25">
      <c r="A862">
        <v>1592771</v>
      </c>
      <c r="B862" t="s">
        <v>54</v>
      </c>
      <c r="E862">
        <v>53129</v>
      </c>
      <c r="F862" t="s">
        <v>20</v>
      </c>
      <c r="G862" t="s">
        <v>55</v>
      </c>
      <c r="H862">
        <v>11074</v>
      </c>
      <c r="I862" t="s">
        <v>33</v>
      </c>
      <c r="J862">
        <f>VLOOKUP(I862,Key!$A$1:$C$73,2,FALSE)</f>
        <v>43.045712999999999</v>
      </c>
      <c r="K862">
        <f>VLOOKUP(I862,Key!$A$1:$C$73,3,FALSE)</f>
        <v>-87.899756999999994</v>
      </c>
      <c r="L862" t="s">
        <v>33</v>
      </c>
      <c r="M862">
        <f>VLOOKUP(L862,Key!$A$1:$C$73,2,FALSE)</f>
        <v>43.045712999999999</v>
      </c>
      <c r="N862">
        <f>VLOOKUP(L862,Key!$A$1:$C$73,3,FALSE)</f>
        <v>-87.899756999999994</v>
      </c>
      <c r="O862">
        <v>19</v>
      </c>
      <c r="P862">
        <v>3</v>
      </c>
      <c r="Q862">
        <v>2.9</v>
      </c>
      <c r="R862">
        <v>2.7</v>
      </c>
      <c r="S862">
        <v>114</v>
      </c>
      <c r="T862">
        <f t="shared" si="117"/>
        <v>-1</v>
      </c>
      <c r="U862" s="1">
        <v>42846</v>
      </c>
      <c r="V862" s="13">
        <f t="shared" si="118"/>
        <v>42826</v>
      </c>
      <c r="W862" s="14">
        <f t="shared" si="119"/>
        <v>42846</v>
      </c>
      <c r="X862" s="1" t="str">
        <f t="shared" si="120"/>
        <v>Friday</v>
      </c>
      <c r="Y862" s="2">
        <v>0.76055555555555554</v>
      </c>
      <c r="Z862" s="2">
        <f t="shared" si="121"/>
        <v>0.75</v>
      </c>
      <c r="AA862">
        <f>1</f>
        <v>1</v>
      </c>
      <c r="AB862" s="1">
        <v>42846</v>
      </c>
      <c r="AC862" s="13">
        <f t="shared" si="122"/>
        <v>42826</v>
      </c>
      <c r="AD862" s="14">
        <f t="shared" si="123"/>
        <v>42846</v>
      </c>
      <c r="AE862" s="1" t="str">
        <f t="shared" si="124"/>
        <v>Friday</v>
      </c>
      <c r="AF862" s="2">
        <v>0.77384259259259258</v>
      </c>
      <c r="AG862" s="2">
        <f t="shared" si="125"/>
        <v>0.79166666666666663</v>
      </c>
      <c r="AH862" t="s">
        <v>25</v>
      </c>
    </row>
    <row r="863" spans="1:34" x14ac:dyDescent="0.25">
      <c r="A863">
        <v>1517013</v>
      </c>
      <c r="B863" t="s">
        <v>54</v>
      </c>
      <c r="E863">
        <v>60185</v>
      </c>
      <c r="F863" t="s">
        <v>20</v>
      </c>
      <c r="G863" t="s">
        <v>55</v>
      </c>
      <c r="H863">
        <v>5568</v>
      </c>
      <c r="I863" t="s">
        <v>36</v>
      </c>
      <c r="J863">
        <f>VLOOKUP(I863,Key!$A$1:$C$73,2,FALSE)</f>
        <v>43.03519</v>
      </c>
      <c r="K863">
        <f>VLOOKUP(I863,Key!$A$1:$C$73,3,FALSE)</f>
        <v>-87.907390000000007</v>
      </c>
      <c r="L863" t="s">
        <v>34</v>
      </c>
      <c r="M863">
        <f>VLOOKUP(L863,Key!$A$1:$C$73,2,FALSE)</f>
        <v>43.05097</v>
      </c>
      <c r="N863">
        <f>VLOOKUP(L863,Key!$A$1:$C$73,3,FALSE)</f>
        <v>-87.906440000000003</v>
      </c>
      <c r="O863">
        <v>21</v>
      </c>
      <c r="P863">
        <v>3</v>
      </c>
      <c r="Q863">
        <v>3.2</v>
      </c>
      <c r="R863">
        <v>3</v>
      </c>
      <c r="S863">
        <v>126</v>
      </c>
      <c r="T863">
        <f t="shared" si="117"/>
        <v>-1</v>
      </c>
      <c r="U863" s="1">
        <v>42846</v>
      </c>
      <c r="V863" s="13">
        <f t="shared" si="118"/>
        <v>42826</v>
      </c>
      <c r="W863" s="14">
        <f t="shared" si="119"/>
        <v>42846</v>
      </c>
      <c r="X863" s="1" t="str">
        <f t="shared" si="120"/>
        <v>Friday</v>
      </c>
      <c r="Y863" s="2">
        <v>0.80729166666666663</v>
      </c>
      <c r="Z863" s="2">
        <f t="shared" si="121"/>
        <v>0.79166666666666663</v>
      </c>
      <c r="AA863">
        <f>1</f>
        <v>1</v>
      </c>
      <c r="AB863" s="1">
        <v>42846</v>
      </c>
      <c r="AC863" s="13">
        <f t="shared" si="122"/>
        <v>42826</v>
      </c>
      <c r="AD863" s="14">
        <f t="shared" si="123"/>
        <v>42846</v>
      </c>
      <c r="AE863" s="1" t="str">
        <f t="shared" si="124"/>
        <v>Friday</v>
      </c>
      <c r="AF863" s="2">
        <v>0.82171296296296292</v>
      </c>
      <c r="AG863" s="2">
        <f t="shared" si="125"/>
        <v>0.83333333333333326</v>
      </c>
      <c r="AH863" t="s">
        <v>23</v>
      </c>
    </row>
    <row r="864" spans="1:34" x14ac:dyDescent="0.25">
      <c r="A864">
        <v>1599101</v>
      </c>
      <c r="B864" t="s">
        <v>54</v>
      </c>
      <c r="F864" t="s">
        <v>20</v>
      </c>
      <c r="G864" t="s">
        <v>55</v>
      </c>
      <c r="H864">
        <v>5437</v>
      </c>
      <c r="I864" t="s">
        <v>64</v>
      </c>
      <c r="J864">
        <f>VLOOKUP(I864,Key!$A$1:$C$73,2,FALSE)</f>
        <v>43.069021999999997</v>
      </c>
      <c r="K864">
        <f>VLOOKUP(I864,Key!$A$1:$C$73,3,FALSE)</f>
        <v>-87.887940999999998</v>
      </c>
      <c r="L864" t="s">
        <v>80</v>
      </c>
      <c r="M864">
        <f>VLOOKUP(L864,Key!$A$1:$C$73,2,FALSE)</f>
        <v>43.060250000000003</v>
      </c>
      <c r="N864">
        <f>VLOOKUP(L864,Key!$A$1:$C$73,3,FALSE)</f>
        <v>-87.892169999999993</v>
      </c>
      <c r="O864">
        <v>9</v>
      </c>
      <c r="P864">
        <v>3</v>
      </c>
      <c r="Q864">
        <v>1.4</v>
      </c>
      <c r="R864">
        <v>1.3</v>
      </c>
      <c r="S864">
        <v>54</v>
      </c>
      <c r="T864">
        <f t="shared" si="117"/>
        <v>-1</v>
      </c>
      <c r="U864" s="1">
        <v>42850</v>
      </c>
      <c r="V864" s="13">
        <f t="shared" si="118"/>
        <v>42826</v>
      </c>
      <c r="W864" s="14">
        <f t="shared" si="119"/>
        <v>42850</v>
      </c>
      <c r="X864" s="1" t="str">
        <f t="shared" si="120"/>
        <v>Tuesday</v>
      </c>
      <c r="Y864" s="2">
        <v>0.55715277777777772</v>
      </c>
      <c r="Z864" s="2">
        <f t="shared" si="121"/>
        <v>0.54166666666666663</v>
      </c>
      <c r="AA864">
        <f>1</f>
        <v>1</v>
      </c>
      <c r="AB864" s="1">
        <v>42850</v>
      </c>
      <c r="AC864" s="13">
        <f t="shared" si="122"/>
        <v>42826</v>
      </c>
      <c r="AD864" s="14">
        <f t="shared" si="123"/>
        <v>42850</v>
      </c>
      <c r="AE864" s="1" t="str">
        <f t="shared" si="124"/>
        <v>Tuesday</v>
      </c>
      <c r="AF864" s="2">
        <v>0.56341435185185185</v>
      </c>
      <c r="AG864" s="2">
        <f t="shared" si="125"/>
        <v>0.58333333333333326</v>
      </c>
      <c r="AH864" t="s">
        <v>23</v>
      </c>
    </row>
    <row r="865" spans="1:34" x14ac:dyDescent="0.25">
      <c r="A865">
        <v>1599267</v>
      </c>
      <c r="B865" t="s">
        <v>54</v>
      </c>
      <c r="F865" t="s">
        <v>20</v>
      </c>
      <c r="G865" t="s">
        <v>55</v>
      </c>
      <c r="H865">
        <v>5431</v>
      </c>
      <c r="I865" t="s">
        <v>53</v>
      </c>
      <c r="J865">
        <f>VLOOKUP(I865,Key!$A$1:$C$73,2,FALSE)</f>
        <v>43.04824</v>
      </c>
      <c r="K865">
        <f>VLOOKUP(I865,Key!$A$1:$C$73,3,FALSE)</f>
        <v>-87.904970000000006</v>
      </c>
      <c r="L865" t="s">
        <v>77</v>
      </c>
      <c r="M865">
        <f>VLOOKUP(L865,Key!$A$1:$C$73,2,FALSE)</f>
        <v>43.036900000000003</v>
      </c>
      <c r="N865">
        <f>VLOOKUP(L865,Key!$A$1:$C$73,3,FALSE)</f>
        <v>-87.89667</v>
      </c>
      <c r="O865">
        <v>47</v>
      </c>
      <c r="P865">
        <v>6</v>
      </c>
      <c r="Q865">
        <v>7.1</v>
      </c>
      <c r="R865">
        <v>6.7</v>
      </c>
      <c r="S865">
        <v>282</v>
      </c>
      <c r="T865">
        <f t="shared" si="117"/>
        <v>-1</v>
      </c>
      <c r="U865" s="1">
        <v>42850</v>
      </c>
      <c r="V865" s="13">
        <f t="shared" si="118"/>
        <v>42826</v>
      </c>
      <c r="W865" s="14">
        <f t="shared" si="119"/>
        <v>42850</v>
      </c>
      <c r="X865" s="1" t="str">
        <f t="shared" si="120"/>
        <v>Tuesday</v>
      </c>
      <c r="Y865" s="2">
        <v>0.64925925925925931</v>
      </c>
      <c r="Z865" s="2">
        <f t="shared" si="121"/>
        <v>0.66666666666666663</v>
      </c>
      <c r="AA865">
        <f>1</f>
        <v>1</v>
      </c>
      <c r="AB865" s="1">
        <v>42850</v>
      </c>
      <c r="AC865" s="13">
        <f t="shared" si="122"/>
        <v>42826</v>
      </c>
      <c r="AD865" s="14">
        <f t="shared" si="123"/>
        <v>42850</v>
      </c>
      <c r="AE865" s="1" t="str">
        <f t="shared" si="124"/>
        <v>Tuesday</v>
      </c>
      <c r="AF865" s="2">
        <v>0.68135416666666659</v>
      </c>
      <c r="AG865" s="2">
        <f t="shared" si="125"/>
        <v>0.66666666666666663</v>
      </c>
      <c r="AH865" t="s">
        <v>23</v>
      </c>
    </row>
    <row r="866" spans="1:34" x14ac:dyDescent="0.25">
      <c r="A866">
        <v>1599296</v>
      </c>
      <c r="B866" t="s">
        <v>54</v>
      </c>
      <c r="E866">
        <v>53061</v>
      </c>
      <c r="F866" t="s">
        <v>20</v>
      </c>
      <c r="G866" t="s">
        <v>55</v>
      </c>
      <c r="H866">
        <v>91</v>
      </c>
      <c r="I866" t="s">
        <v>79</v>
      </c>
      <c r="J866">
        <f>VLOOKUP(I866,Key!$A$1:$C$73,2,FALSE)</f>
        <v>43.04804</v>
      </c>
      <c r="K866">
        <f>VLOOKUP(I866,Key!$A$1:$C$73,3,FALSE)</f>
        <v>-87.896720000000002</v>
      </c>
      <c r="L866" t="s">
        <v>85</v>
      </c>
      <c r="M866">
        <f>VLOOKUP(L866,Key!$A$1:$C$73,2,FALSE)</f>
        <v>43.053040000000003</v>
      </c>
      <c r="N866">
        <f>VLOOKUP(L866,Key!$A$1:$C$73,3,FALSE)</f>
        <v>-87.897660000000002</v>
      </c>
      <c r="O866">
        <v>49</v>
      </c>
      <c r="P866">
        <v>6</v>
      </c>
      <c r="Q866">
        <v>7.4</v>
      </c>
      <c r="R866">
        <v>7</v>
      </c>
      <c r="S866">
        <v>294</v>
      </c>
      <c r="T866">
        <f t="shared" si="117"/>
        <v>-1</v>
      </c>
      <c r="U866" s="1">
        <v>42850</v>
      </c>
      <c r="V866" s="13">
        <f t="shared" si="118"/>
        <v>42826</v>
      </c>
      <c r="W866" s="14">
        <f t="shared" si="119"/>
        <v>42850</v>
      </c>
      <c r="X866" s="1" t="str">
        <f t="shared" si="120"/>
        <v>Tuesday</v>
      </c>
      <c r="Y866" s="2">
        <v>0.66379629629629633</v>
      </c>
      <c r="Z866" s="2">
        <f t="shared" si="121"/>
        <v>0.66666666666666663</v>
      </c>
      <c r="AA866">
        <f>1</f>
        <v>1</v>
      </c>
      <c r="AB866" s="1">
        <v>42850</v>
      </c>
      <c r="AC866" s="13">
        <f t="shared" si="122"/>
        <v>42826</v>
      </c>
      <c r="AD866" s="14">
        <f t="shared" si="123"/>
        <v>42850</v>
      </c>
      <c r="AE866" s="1" t="str">
        <f t="shared" si="124"/>
        <v>Tuesday</v>
      </c>
      <c r="AF866" s="2">
        <v>0.69728009259259249</v>
      </c>
      <c r="AG866" s="2">
        <f t="shared" si="125"/>
        <v>0.70833333333333326</v>
      </c>
      <c r="AH866" t="s">
        <v>23</v>
      </c>
    </row>
    <row r="867" spans="1:34" x14ac:dyDescent="0.25">
      <c r="A867">
        <v>1391484</v>
      </c>
      <c r="B867" t="s">
        <v>54</v>
      </c>
      <c r="E867">
        <v>53224</v>
      </c>
      <c r="F867" t="s">
        <v>20</v>
      </c>
      <c r="G867" t="s">
        <v>55</v>
      </c>
      <c r="H867">
        <v>5559</v>
      </c>
      <c r="I867" t="s">
        <v>59</v>
      </c>
      <c r="J867">
        <f>VLOOKUP(I867,Key!$A$1:$C$73,2,FALSE)</f>
        <v>43.056539999999998</v>
      </c>
      <c r="K867">
        <f>VLOOKUP(I867,Key!$A$1:$C$73,3,FALSE)</f>
        <v>-87.914370000000005</v>
      </c>
      <c r="L867" t="s">
        <v>57</v>
      </c>
      <c r="M867">
        <f>VLOOKUP(L867,Key!$A$1:$C$73,2,FALSE)</f>
        <v>43.03913</v>
      </c>
      <c r="N867">
        <f>VLOOKUP(L867,Key!$A$1:$C$73,3,FALSE)</f>
        <v>-87.916150000000002</v>
      </c>
      <c r="O867">
        <v>11</v>
      </c>
      <c r="P867">
        <v>3</v>
      </c>
      <c r="Q867">
        <v>1.7</v>
      </c>
      <c r="R867">
        <v>1.6</v>
      </c>
      <c r="S867">
        <v>66</v>
      </c>
      <c r="T867">
        <f t="shared" si="117"/>
        <v>-1</v>
      </c>
      <c r="U867" s="1">
        <v>42850</v>
      </c>
      <c r="V867" s="13">
        <f t="shared" si="118"/>
        <v>42826</v>
      </c>
      <c r="W867" s="14">
        <f t="shared" si="119"/>
        <v>42850</v>
      </c>
      <c r="X867" s="1" t="str">
        <f t="shared" si="120"/>
        <v>Tuesday</v>
      </c>
      <c r="Y867" s="2">
        <v>0.68873842592592593</v>
      </c>
      <c r="Z867" s="2">
        <f t="shared" si="121"/>
        <v>0.70833333333333326</v>
      </c>
      <c r="AA867">
        <f>1</f>
        <v>1</v>
      </c>
      <c r="AB867" s="1">
        <v>42850</v>
      </c>
      <c r="AC867" s="13">
        <f t="shared" si="122"/>
        <v>42826</v>
      </c>
      <c r="AD867" s="14">
        <f t="shared" si="123"/>
        <v>42850</v>
      </c>
      <c r="AE867" s="1" t="str">
        <f t="shared" si="124"/>
        <v>Tuesday</v>
      </c>
      <c r="AF867" s="2">
        <v>0.6958333333333333</v>
      </c>
      <c r="AG867" s="2">
        <f t="shared" si="125"/>
        <v>0.70833333333333326</v>
      </c>
      <c r="AH867" t="s">
        <v>23</v>
      </c>
    </row>
    <row r="868" spans="1:34" x14ac:dyDescent="0.25">
      <c r="A868">
        <v>1180704</v>
      </c>
      <c r="B868" t="s">
        <v>54</v>
      </c>
      <c r="E868">
        <v>14618</v>
      </c>
      <c r="F868" t="s">
        <v>20</v>
      </c>
      <c r="G868" t="s">
        <v>55</v>
      </c>
      <c r="H868">
        <v>224</v>
      </c>
      <c r="I868" t="s">
        <v>27</v>
      </c>
      <c r="J868">
        <f>VLOOKUP(I868,Key!$A$1:$C$73,2,FALSE)</f>
        <v>43.041646999999998</v>
      </c>
      <c r="K868">
        <f>VLOOKUP(I868,Key!$A$1:$C$73,3,FALSE)</f>
        <v>-87.927257999999995</v>
      </c>
      <c r="L868" t="s">
        <v>36</v>
      </c>
      <c r="M868">
        <f>VLOOKUP(L868,Key!$A$1:$C$73,2,FALSE)</f>
        <v>43.03519</v>
      </c>
      <c r="N868">
        <f>VLOOKUP(L868,Key!$A$1:$C$73,3,FALSE)</f>
        <v>-87.907390000000007</v>
      </c>
      <c r="O868">
        <v>23</v>
      </c>
      <c r="P868">
        <v>3</v>
      </c>
      <c r="Q868">
        <v>3.5</v>
      </c>
      <c r="R868">
        <v>3.3</v>
      </c>
      <c r="S868">
        <v>138</v>
      </c>
      <c r="T868">
        <f t="shared" si="117"/>
        <v>-1</v>
      </c>
      <c r="U868" s="1">
        <v>42850</v>
      </c>
      <c r="V868" s="13">
        <f t="shared" si="118"/>
        <v>42826</v>
      </c>
      <c r="W868" s="14">
        <f t="shared" si="119"/>
        <v>42850</v>
      </c>
      <c r="X868" s="1" t="str">
        <f t="shared" si="120"/>
        <v>Tuesday</v>
      </c>
      <c r="Y868" s="2">
        <v>0.74938657407407405</v>
      </c>
      <c r="Z868" s="2">
        <f t="shared" si="121"/>
        <v>0.75</v>
      </c>
      <c r="AA868">
        <f>1</f>
        <v>1</v>
      </c>
      <c r="AB868" s="1">
        <v>42850</v>
      </c>
      <c r="AC868" s="13">
        <f t="shared" si="122"/>
        <v>42826</v>
      </c>
      <c r="AD868" s="14">
        <f t="shared" si="123"/>
        <v>42850</v>
      </c>
      <c r="AE868" s="1" t="str">
        <f t="shared" si="124"/>
        <v>Tuesday</v>
      </c>
      <c r="AF868" s="2">
        <v>0.76577546296296306</v>
      </c>
      <c r="AG868" s="2">
        <f t="shared" si="125"/>
        <v>0.75</v>
      </c>
      <c r="AH868" t="s">
        <v>23</v>
      </c>
    </row>
    <row r="869" spans="1:34" x14ac:dyDescent="0.25">
      <c r="A869">
        <v>1599422</v>
      </c>
      <c r="B869" t="s">
        <v>54</v>
      </c>
      <c r="E869">
        <v>3331</v>
      </c>
      <c r="F869" t="s">
        <v>20</v>
      </c>
      <c r="G869" t="s">
        <v>55</v>
      </c>
      <c r="H869">
        <v>11064</v>
      </c>
      <c r="I869" t="s">
        <v>77</v>
      </c>
      <c r="J869">
        <f>VLOOKUP(I869,Key!$A$1:$C$73,2,FALSE)</f>
        <v>43.036900000000003</v>
      </c>
      <c r="K869">
        <f>VLOOKUP(I869,Key!$A$1:$C$73,3,FALSE)</f>
        <v>-87.89667</v>
      </c>
      <c r="L869" t="s">
        <v>77</v>
      </c>
      <c r="M869">
        <f>VLOOKUP(L869,Key!$A$1:$C$73,2,FALSE)</f>
        <v>43.036900000000003</v>
      </c>
      <c r="N869">
        <f>VLOOKUP(L869,Key!$A$1:$C$73,3,FALSE)</f>
        <v>-87.89667</v>
      </c>
      <c r="O869">
        <v>22</v>
      </c>
      <c r="P869">
        <v>3</v>
      </c>
      <c r="Q869">
        <v>3.3</v>
      </c>
      <c r="R869">
        <v>3.1</v>
      </c>
      <c r="S869">
        <v>132</v>
      </c>
      <c r="T869">
        <f t="shared" si="117"/>
        <v>-1</v>
      </c>
      <c r="U869" s="1">
        <v>42850</v>
      </c>
      <c r="V869" s="13">
        <f t="shared" si="118"/>
        <v>42826</v>
      </c>
      <c r="W869" s="14">
        <f t="shared" si="119"/>
        <v>42850</v>
      </c>
      <c r="X869" s="1" t="str">
        <f t="shared" si="120"/>
        <v>Tuesday</v>
      </c>
      <c r="Y869" s="2">
        <v>0.75800925925925933</v>
      </c>
      <c r="Z869" s="2">
        <f t="shared" si="121"/>
        <v>0.75</v>
      </c>
      <c r="AA869">
        <f>1</f>
        <v>1</v>
      </c>
      <c r="AB869" s="1">
        <v>42850</v>
      </c>
      <c r="AC869" s="13">
        <f t="shared" si="122"/>
        <v>42826</v>
      </c>
      <c r="AD869" s="14">
        <f t="shared" si="123"/>
        <v>42850</v>
      </c>
      <c r="AE869" s="1" t="str">
        <f t="shared" si="124"/>
        <v>Tuesday</v>
      </c>
      <c r="AF869" s="2">
        <v>0.77300925925925934</v>
      </c>
      <c r="AG869" s="2">
        <f t="shared" si="125"/>
        <v>0.79166666666666663</v>
      </c>
      <c r="AH869" t="s">
        <v>25</v>
      </c>
    </row>
    <row r="870" spans="1:34" x14ac:dyDescent="0.25">
      <c r="A870">
        <v>1512995</v>
      </c>
      <c r="B870" t="s">
        <v>54</v>
      </c>
      <c r="E870">
        <v>60193</v>
      </c>
      <c r="F870" t="s">
        <v>20</v>
      </c>
      <c r="G870" t="s">
        <v>55</v>
      </c>
      <c r="H870">
        <v>11119</v>
      </c>
      <c r="I870" t="s">
        <v>84</v>
      </c>
      <c r="J870">
        <f>VLOOKUP(I870,Key!$A$1:$C$73,2,FALSE)</f>
        <v>43.040154000000001</v>
      </c>
      <c r="K870">
        <f>VLOOKUP(I870,Key!$A$1:$C$73,3,FALSE)</f>
        <v>-87.932113000000001</v>
      </c>
      <c r="L870" t="s">
        <v>84</v>
      </c>
      <c r="M870">
        <f>VLOOKUP(L870,Key!$A$1:$C$73,2,FALSE)</f>
        <v>43.040154000000001</v>
      </c>
      <c r="N870">
        <f>VLOOKUP(L870,Key!$A$1:$C$73,3,FALSE)</f>
        <v>-87.932113000000001</v>
      </c>
      <c r="O870">
        <v>40</v>
      </c>
      <c r="P870">
        <v>6</v>
      </c>
      <c r="Q870">
        <v>6</v>
      </c>
      <c r="R870">
        <v>5.7</v>
      </c>
      <c r="S870">
        <v>240</v>
      </c>
      <c r="T870">
        <f t="shared" si="117"/>
        <v>-1</v>
      </c>
      <c r="U870" s="1">
        <v>42850</v>
      </c>
      <c r="V870" s="13">
        <f t="shared" si="118"/>
        <v>42826</v>
      </c>
      <c r="W870" s="14">
        <f t="shared" si="119"/>
        <v>42850</v>
      </c>
      <c r="X870" s="1" t="str">
        <f t="shared" si="120"/>
        <v>Tuesday</v>
      </c>
      <c r="Y870" s="2">
        <v>0.75883101851851853</v>
      </c>
      <c r="Z870" s="2">
        <f t="shared" si="121"/>
        <v>0.75</v>
      </c>
      <c r="AA870">
        <f>1</f>
        <v>1</v>
      </c>
      <c r="AB870" s="1">
        <v>42850</v>
      </c>
      <c r="AC870" s="13">
        <f t="shared" si="122"/>
        <v>42826</v>
      </c>
      <c r="AD870" s="14">
        <f t="shared" si="123"/>
        <v>42850</v>
      </c>
      <c r="AE870" s="1" t="str">
        <f t="shared" si="124"/>
        <v>Tuesday</v>
      </c>
      <c r="AF870" s="2">
        <v>0.78638888888888892</v>
      </c>
      <c r="AG870" s="2">
        <f t="shared" si="125"/>
        <v>0.79166666666666663</v>
      </c>
      <c r="AH870" t="s">
        <v>25</v>
      </c>
    </row>
    <row r="871" spans="1:34" x14ac:dyDescent="0.25">
      <c r="A871">
        <v>1599532</v>
      </c>
      <c r="B871" t="s">
        <v>54</v>
      </c>
      <c r="E871">
        <v>53222</v>
      </c>
      <c r="F871" t="s">
        <v>20</v>
      </c>
      <c r="G871" t="s">
        <v>55</v>
      </c>
      <c r="H871">
        <v>11064</v>
      </c>
      <c r="I871" t="s">
        <v>77</v>
      </c>
      <c r="J871">
        <f>VLOOKUP(I871,Key!$A$1:$C$73,2,FALSE)</f>
        <v>43.036900000000003</v>
      </c>
      <c r="K871">
        <f>VLOOKUP(I871,Key!$A$1:$C$73,3,FALSE)</f>
        <v>-87.89667</v>
      </c>
      <c r="L871" t="s">
        <v>77</v>
      </c>
      <c r="M871">
        <f>VLOOKUP(L871,Key!$A$1:$C$73,2,FALSE)</f>
        <v>43.036900000000003</v>
      </c>
      <c r="N871">
        <f>VLOOKUP(L871,Key!$A$1:$C$73,3,FALSE)</f>
        <v>-87.89667</v>
      </c>
      <c r="O871">
        <v>32</v>
      </c>
      <c r="P871">
        <v>3</v>
      </c>
      <c r="Q871">
        <v>4.8</v>
      </c>
      <c r="R871">
        <v>4.5999999999999996</v>
      </c>
      <c r="S871">
        <v>192</v>
      </c>
      <c r="T871">
        <f t="shared" si="117"/>
        <v>-1</v>
      </c>
      <c r="U871" s="1">
        <v>42850</v>
      </c>
      <c r="V871" s="13">
        <f t="shared" si="118"/>
        <v>42826</v>
      </c>
      <c r="W871" s="14">
        <f t="shared" si="119"/>
        <v>42850</v>
      </c>
      <c r="X871" s="1" t="str">
        <f t="shared" si="120"/>
        <v>Tuesday</v>
      </c>
      <c r="Y871" s="2">
        <v>0.82784722222222218</v>
      </c>
      <c r="Z871" s="2">
        <f t="shared" si="121"/>
        <v>0.83333333333333326</v>
      </c>
      <c r="AA871">
        <f>1</f>
        <v>1</v>
      </c>
      <c r="AB871" s="1">
        <v>42850</v>
      </c>
      <c r="AC871" s="13">
        <f t="shared" si="122"/>
        <v>42826</v>
      </c>
      <c r="AD871" s="14">
        <f t="shared" si="123"/>
        <v>42850</v>
      </c>
      <c r="AE871" s="1" t="str">
        <f t="shared" si="124"/>
        <v>Tuesday</v>
      </c>
      <c r="AF871" s="2">
        <v>0.85068287037037038</v>
      </c>
      <c r="AG871" s="2">
        <f t="shared" si="125"/>
        <v>0.83333333333333326</v>
      </c>
      <c r="AH871" t="s">
        <v>25</v>
      </c>
    </row>
    <row r="872" spans="1:34" x14ac:dyDescent="0.25">
      <c r="A872">
        <v>1391484</v>
      </c>
      <c r="B872" t="s">
        <v>54</v>
      </c>
      <c r="E872">
        <v>53224</v>
      </c>
      <c r="F872" t="s">
        <v>20</v>
      </c>
      <c r="G872" t="s">
        <v>55</v>
      </c>
      <c r="H872">
        <v>11094</v>
      </c>
      <c r="I872" t="s">
        <v>59</v>
      </c>
      <c r="J872">
        <f>VLOOKUP(I872,Key!$A$1:$C$73,2,FALSE)</f>
        <v>43.056539999999998</v>
      </c>
      <c r="K872">
        <f>VLOOKUP(I872,Key!$A$1:$C$73,3,FALSE)</f>
        <v>-87.914370000000005</v>
      </c>
      <c r="L872" t="s">
        <v>82</v>
      </c>
      <c r="M872">
        <f>VLOOKUP(L872,Key!$A$1:$C$73,2,FALSE)</f>
        <v>43.040349999999997</v>
      </c>
      <c r="N872">
        <f>VLOOKUP(L872,Key!$A$1:$C$73,3,FALSE)</f>
        <v>-87.920760000000001</v>
      </c>
      <c r="O872">
        <v>11</v>
      </c>
      <c r="P872">
        <v>3</v>
      </c>
      <c r="Q872">
        <v>1.7</v>
      </c>
      <c r="R872">
        <v>1.6</v>
      </c>
      <c r="S872">
        <v>66</v>
      </c>
      <c r="T872">
        <f t="shared" si="117"/>
        <v>-1</v>
      </c>
      <c r="U872" s="1">
        <v>42851</v>
      </c>
      <c r="V872" s="13">
        <f t="shared" si="118"/>
        <v>42826</v>
      </c>
      <c r="W872" s="14">
        <f t="shared" si="119"/>
        <v>42851</v>
      </c>
      <c r="X872" s="1" t="str">
        <f t="shared" si="120"/>
        <v>Wednesday</v>
      </c>
      <c r="Y872" s="2">
        <v>0.53166666666666662</v>
      </c>
      <c r="Z872" s="2">
        <f t="shared" si="121"/>
        <v>0.54166666666666663</v>
      </c>
      <c r="AA872">
        <f>1</f>
        <v>1</v>
      </c>
      <c r="AB872" s="1">
        <v>42851</v>
      </c>
      <c r="AC872" s="13">
        <f t="shared" si="122"/>
        <v>42826</v>
      </c>
      <c r="AD872" s="14">
        <f t="shared" si="123"/>
        <v>42851</v>
      </c>
      <c r="AE872" s="1" t="str">
        <f t="shared" si="124"/>
        <v>Wednesday</v>
      </c>
      <c r="AF872" s="2">
        <v>0.53912037037037031</v>
      </c>
      <c r="AG872" s="2">
        <f t="shared" si="125"/>
        <v>0.54166666666666663</v>
      </c>
      <c r="AH872" t="s">
        <v>23</v>
      </c>
    </row>
    <row r="873" spans="1:34" x14ac:dyDescent="0.25">
      <c r="A873">
        <v>1600148</v>
      </c>
      <c r="B873" t="s">
        <v>54</v>
      </c>
      <c r="E873">
        <v>60805</v>
      </c>
      <c r="F873" t="s">
        <v>20</v>
      </c>
      <c r="G873" t="s">
        <v>55</v>
      </c>
      <c r="H873">
        <v>11074</v>
      </c>
      <c r="I873" t="s">
        <v>52</v>
      </c>
      <c r="J873">
        <f>VLOOKUP(I873,Key!$A$1:$C$73,2,FALSE)</f>
        <v>43.042490000000001</v>
      </c>
      <c r="K873">
        <f>VLOOKUP(I873,Key!$A$1:$C$73,3,FALSE)</f>
        <v>-87.909959999999998</v>
      </c>
      <c r="L873" t="s">
        <v>38</v>
      </c>
      <c r="M873">
        <f>VLOOKUP(L873,Key!$A$1:$C$73,2,FALSE)</f>
        <v>43.038649999999997</v>
      </c>
      <c r="N873">
        <f>VLOOKUP(L873,Key!$A$1:$C$73,3,FALSE)</f>
        <v>-87.921930000000003</v>
      </c>
      <c r="O873">
        <v>10</v>
      </c>
      <c r="P873">
        <v>3</v>
      </c>
      <c r="Q873">
        <v>1.5</v>
      </c>
      <c r="R873">
        <v>1.4</v>
      </c>
      <c r="S873">
        <v>60</v>
      </c>
      <c r="T873">
        <f t="shared" si="117"/>
        <v>-1</v>
      </c>
      <c r="U873" s="1">
        <v>42851</v>
      </c>
      <c r="V873" s="13">
        <f t="shared" si="118"/>
        <v>42826</v>
      </c>
      <c r="W873" s="14">
        <f t="shared" si="119"/>
        <v>42851</v>
      </c>
      <c r="X873" s="1" t="str">
        <f t="shared" si="120"/>
        <v>Wednesday</v>
      </c>
      <c r="Y873" s="2">
        <v>0.63783564814814808</v>
      </c>
      <c r="Z873" s="2">
        <f t="shared" si="121"/>
        <v>0.625</v>
      </c>
      <c r="AA873">
        <f>1</f>
        <v>1</v>
      </c>
      <c r="AB873" s="1">
        <v>42851</v>
      </c>
      <c r="AC873" s="13">
        <f t="shared" si="122"/>
        <v>42826</v>
      </c>
      <c r="AD873" s="14">
        <f t="shared" si="123"/>
        <v>42851</v>
      </c>
      <c r="AE873" s="1" t="str">
        <f t="shared" si="124"/>
        <v>Wednesday</v>
      </c>
      <c r="AF873" s="2">
        <v>0.64460648148148147</v>
      </c>
      <c r="AG873" s="2">
        <f t="shared" si="125"/>
        <v>0.625</v>
      </c>
      <c r="AH873" t="s">
        <v>23</v>
      </c>
    </row>
    <row r="874" spans="1:34" x14ac:dyDescent="0.25">
      <c r="A874">
        <v>1600200</v>
      </c>
      <c r="B874" t="s">
        <v>54</v>
      </c>
      <c r="E874">
        <v>53217</v>
      </c>
      <c r="F874" t="s">
        <v>20</v>
      </c>
      <c r="G874" t="s">
        <v>55</v>
      </c>
      <c r="H874">
        <v>11114</v>
      </c>
      <c r="I874" t="s">
        <v>69</v>
      </c>
      <c r="J874">
        <f>VLOOKUP(I874,Key!$A$1:$C$73,2,FALSE)</f>
        <v>43.024340000000002</v>
      </c>
      <c r="K874">
        <f>VLOOKUP(I874,Key!$A$1:$C$73,3,FALSE)</f>
        <v>-87.916753</v>
      </c>
      <c r="L874" t="s">
        <v>76</v>
      </c>
      <c r="M874">
        <f>VLOOKUP(L874,Key!$A$1:$C$73,2,FALSE)</f>
        <v>43.02948</v>
      </c>
      <c r="N874">
        <f>VLOOKUP(L874,Key!$A$1:$C$73,3,FALSE)</f>
        <v>-87.912819999999996</v>
      </c>
      <c r="O874">
        <v>8</v>
      </c>
      <c r="P874">
        <v>3</v>
      </c>
      <c r="Q874">
        <v>1.2</v>
      </c>
      <c r="R874">
        <v>1.1000000000000001</v>
      </c>
      <c r="S874">
        <v>48</v>
      </c>
      <c r="T874">
        <f t="shared" si="117"/>
        <v>-1</v>
      </c>
      <c r="U874" s="1">
        <v>42851</v>
      </c>
      <c r="V874" s="13">
        <f t="shared" si="118"/>
        <v>42826</v>
      </c>
      <c r="W874" s="14">
        <f t="shared" si="119"/>
        <v>42851</v>
      </c>
      <c r="X874" s="1" t="str">
        <f t="shared" si="120"/>
        <v>Wednesday</v>
      </c>
      <c r="Y874" s="2">
        <v>0.67385416666666664</v>
      </c>
      <c r="Z874" s="2">
        <f t="shared" si="121"/>
        <v>0.66666666666666663</v>
      </c>
      <c r="AA874">
        <f>1</f>
        <v>1</v>
      </c>
      <c r="AB874" s="1">
        <v>42851</v>
      </c>
      <c r="AC874" s="13">
        <f t="shared" si="122"/>
        <v>42826</v>
      </c>
      <c r="AD874" s="14">
        <f t="shared" si="123"/>
        <v>42851</v>
      </c>
      <c r="AE874" s="1" t="str">
        <f t="shared" si="124"/>
        <v>Wednesday</v>
      </c>
      <c r="AF874" s="2">
        <v>0.67965277777777777</v>
      </c>
      <c r="AG874" s="2">
        <f t="shared" si="125"/>
        <v>0.66666666666666663</v>
      </c>
      <c r="AH874" t="s">
        <v>23</v>
      </c>
    </row>
    <row r="875" spans="1:34" x14ac:dyDescent="0.25">
      <c r="A875">
        <v>1600200</v>
      </c>
      <c r="B875" t="s">
        <v>54</v>
      </c>
      <c r="E875">
        <v>53217</v>
      </c>
      <c r="F875" t="s">
        <v>20</v>
      </c>
      <c r="G875" t="s">
        <v>55</v>
      </c>
      <c r="H875">
        <v>11131</v>
      </c>
      <c r="I875" t="s">
        <v>76</v>
      </c>
      <c r="J875">
        <f>VLOOKUP(I875,Key!$A$1:$C$73,2,FALSE)</f>
        <v>43.02948</v>
      </c>
      <c r="K875">
        <f>VLOOKUP(I875,Key!$A$1:$C$73,3,FALSE)</f>
        <v>-87.912819999999996</v>
      </c>
      <c r="L875" t="s">
        <v>63</v>
      </c>
      <c r="M875">
        <f>VLOOKUP(L875,Key!$A$1:$C$73,2,FALSE)</f>
        <v>43.066893999999998</v>
      </c>
      <c r="N875">
        <f>VLOOKUP(L875,Key!$A$1:$C$73,3,FALSE)</f>
        <v>-87.877936000000005</v>
      </c>
      <c r="O875">
        <v>68</v>
      </c>
      <c r="P875">
        <v>9</v>
      </c>
      <c r="Q875">
        <v>10.199999999999999</v>
      </c>
      <c r="R875">
        <v>9.6999999999999993</v>
      </c>
      <c r="S875">
        <v>408</v>
      </c>
      <c r="T875">
        <f t="shared" si="117"/>
        <v>-1</v>
      </c>
      <c r="U875" s="1">
        <v>42851</v>
      </c>
      <c r="V875" s="13">
        <f t="shared" si="118"/>
        <v>42826</v>
      </c>
      <c r="W875" s="14">
        <f t="shared" si="119"/>
        <v>42851</v>
      </c>
      <c r="X875" s="1" t="str">
        <f t="shared" si="120"/>
        <v>Wednesday</v>
      </c>
      <c r="Y875" s="2">
        <v>0.68035879629629636</v>
      </c>
      <c r="Z875" s="2">
        <f t="shared" si="121"/>
        <v>0.66666666666666663</v>
      </c>
      <c r="AA875">
        <f>1</f>
        <v>1</v>
      </c>
      <c r="AB875" s="1">
        <v>42851</v>
      </c>
      <c r="AC875" s="13">
        <f t="shared" si="122"/>
        <v>42826</v>
      </c>
      <c r="AD875" s="14">
        <f t="shared" si="123"/>
        <v>42851</v>
      </c>
      <c r="AE875" s="1" t="str">
        <f t="shared" si="124"/>
        <v>Wednesday</v>
      </c>
      <c r="AF875" s="2">
        <v>0.72773148148148159</v>
      </c>
      <c r="AG875" s="2">
        <f t="shared" si="125"/>
        <v>0.70833333333333326</v>
      </c>
      <c r="AH875" t="s">
        <v>23</v>
      </c>
    </row>
    <row r="876" spans="1:34" x14ac:dyDescent="0.25">
      <c r="A876">
        <v>1511540</v>
      </c>
      <c r="B876" t="s">
        <v>54</v>
      </c>
      <c r="E876">
        <v>60482</v>
      </c>
      <c r="F876" t="s">
        <v>20</v>
      </c>
      <c r="G876" t="s">
        <v>55</v>
      </c>
      <c r="H876">
        <v>143</v>
      </c>
      <c r="I876" t="s">
        <v>52</v>
      </c>
      <c r="J876">
        <f>VLOOKUP(I876,Key!$A$1:$C$73,2,FALSE)</f>
        <v>43.042490000000001</v>
      </c>
      <c r="K876">
        <f>VLOOKUP(I876,Key!$A$1:$C$73,3,FALSE)</f>
        <v>-87.909959999999998</v>
      </c>
      <c r="L876" t="s">
        <v>26</v>
      </c>
      <c r="M876">
        <f>VLOOKUP(L876,Key!$A$1:$C$73,2,FALSE)</f>
        <v>43.034619999999997</v>
      </c>
      <c r="N876">
        <f>VLOOKUP(L876,Key!$A$1:$C$73,3,FALSE)</f>
        <v>-87.917500000000004</v>
      </c>
      <c r="O876">
        <v>11</v>
      </c>
      <c r="P876">
        <v>3</v>
      </c>
      <c r="Q876">
        <v>1.7</v>
      </c>
      <c r="R876">
        <v>1.6</v>
      </c>
      <c r="S876">
        <v>66</v>
      </c>
      <c r="T876">
        <f t="shared" si="117"/>
        <v>-1</v>
      </c>
      <c r="U876" s="1">
        <v>42851</v>
      </c>
      <c r="V876" s="13">
        <f t="shared" si="118"/>
        <v>42826</v>
      </c>
      <c r="W876" s="14">
        <f t="shared" si="119"/>
        <v>42851</v>
      </c>
      <c r="X876" s="1" t="str">
        <f t="shared" si="120"/>
        <v>Wednesday</v>
      </c>
      <c r="Y876" s="2">
        <v>0.72464120370370377</v>
      </c>
      <c r="Z876" s="2">
        <f t="shared" si="121"/>
        <v>0.70833333333333326</v>
      </c>
      <c r="AA876">
        <f>1</f>
        <v>1</v>
      </c>
      <c r="AB876" s="1">
        <v>42851</v>
      </c>
      <c r="AC876" s="13">
        <f t="shared" si="122"/>
        <v>42826</v>
      </c>
      <c r="AD876" s="14">
        <f t="shared" si="123"/>
        <v>42851</v>
      </c>
      <c r="AE876" s="1" t="str">
        <f t="shared" si="124"/>
        <v>Wednesday</v>
      </c>
      <c r="AF876" s="2">
        <v>0.7321875000000001</v>
      </c>
      <c r="AG876" s="2">
        <f t="shared" si="125"/>
        <v>0.75</v>
      </c>
      <c r="AH876" t="s">
        <v>23</v>
      </c>
    </row>
    <row r="877" spans="1:34" x14ac:dyDescent="0.25">
      <c r="A877">
        <v>1600316</v>
      </c>
      <c r="B877" t="s">
        <v>54</v>
      </c>
      <c r="E877">
        <v>53208</v>
      </c>
      <c r="F877" t="s">
        <v>20</v>
      </c>
      <c r="G877" t="s">
        <v>55</v>
      </c>
      <c r="H877">
        <v>11152</v>
      </c>
      <c r="I877" t="s">
        <v>80</v>
      </c>
      <c r="J877">
        <f>VLOOKUP(I877,Key!$A$1:$C$73,2,FALSE)</f>
        <v>43.060250000000003</v>
      </c>
      <c r="K877">
        <f>VLOOKUP(I877,Key!$A$1:$C$73,3,FALSE)</f>
        <v>-87.892169999999993</v>
      </c>
      <c r="L877" t="s">
        <v>80</v>
      </c>
      <c r="M877">
        <f>VLOOKUP(L877,Key!$A$1:$C$73,2,FALSE)</f>
        <v>43.060250000000003</v>
      </c>
      <c r="N877">
        <f>VLOOKUP(L877,Key!$A$1:$C$73,3,FALSE)</f>
        <v>-87.892169999999993</v>
      </c>
      <c r="O877">
        <v>24</v>
      </c>
      <c r="P877">
        <v>3</v>
      </c>
      <c r="Q877">
        <v>3.6</v>
      </c>
      <c r="R877">
        <v>3.4</v>
      </c>
      <c r="S877">
        <v>144</v>
      </c>
      <c r="T877">
        <f t="shared" si="117"/>
        <v>-1</v>
      </c>
      <c r="U877" s="1">
        <v>42851</v>
      </c>
      <c r="V877" s="13">
        <f t="shared" si="118"/>
        <v>42826</v>
      </c>
      <c r="W877" s="14">
        <f t="shared" si="119"/>
        <v>42851</v>
      </c>
      <c r="X877" s="1" t="str">
        <f t="shared" si="120"/>
        <v>Wednesday</v>
      </c>
      <c r="Y877" s="2">
        <v>0.74443287037037031</v>
      </c>
      <c r="Z877" s="2">
        <f t="shared" si="121"/>
        <v>0.75</v>
      </c>
      <c r="AA877">
        <f>1</f>
        <v>1</v>
      </c>
      <c r="AB877" s="1">
        <v>42851</v>
      </c>
      <c r="AC877" s="13">
        <f t="shared" si="122"/>
        <v>42826</v>
      </c>
      <c r="AD877" s="14">
        <f t="shared" si="123"/>
        <v>42851</v>
      </c>
      <c r="AE877" s="1" t="str">
        <f t="shared" si="124"/>
        <v>Wednesday</v>
      </c>
      <c r="AF877" s="2">
        <v>0.76104166666666673</v>
      </c>
      <c r="AG877" s="2">
        <f t="shared" si="125"/>
        <v>0.75</v>
      </c>
      <c r="AH877" t="s">
        <v>25</v>
      </c>
    </row>
    <row r="878" spans="1:34" x14ac:dyDescent="0.25">
      <c r="A878">
        <v>1598494</v>
      </c>
      <c r="B878" t="s">
        <v>54</v>
      </c>
      <c r="E878">
        <v>53716</v>
      </c>
      <c r="F878" t="s">
        <v>20</v>
      </c>
      <c r="G878" t="s">
        <v>55</v>
      </c>
      <c r="H878">
        <v>315</v>
      </c>
      <c r="I878" t="s">
        <v>66</v>
      </c>
      <c r="J878">
        <f>VLOOKUP(I878,Key!$A$1:$C$73,2,FALSE)</f>
        <v>43.078530000000001</v>
      </c>
      <c r="K878">
        <f>VLOOKUP(I878,Key!$A$1:$C$73,3,FALSE)</f>
        <v>-87.882620000000003</v>
      </c>
      <c r="L878" t="s">
        <v>22</v>
      </c>
      <c r="M878">
        <f>VLOOKUP(L878,Key!$A$1:$C$73,2,FALSE)</f>
        <v>43.058619999999998</v>
      </c>
      <c r="N878">
        <f>VLOOKUP(L878,Key!$A$1:$C$73,3,FALSE)</f>
        <v>-87.885319999999993</v>
      </c>
      <c r="O878">
        <v>15</v>
      </c>
      <c r="P878">
        <v>3</v>
      </c>
      <c r="Q878">
        <v>2.2999999999999998</v>
      </c>
      <c r="R878">
        <v>2.1</v>
      </c>
      <c r="S878">
        <v>90</v>
      </c>
      <c r="T878">
        <f t="shared" si="117"/>
        <v>-1</v>
      </c>
      <c r="U878" s="1">
        <v>42851</v>
      </c>
      <c r="V878" s="13">
        <f t="shared" si="118"/>
        <v>42826</v>
      </c>
      <c r="W878" s="14">
        <f t="shared" si="119"/>
        <v>42851</v>
      </c>
      <c r="X878" s="1" t="str">
        <f t="shared" si="120"/>
        <v>Wednesday</v>
      </c>
      <c r="Y878" s="2">
        <v>0.80500000000000005</v>
      </c>
      <c r="Z878" s="2">
        <f t="shared" si="121"/>
        <v>0.79166666666666663</v>
      </c>
      <c r="AA878">
        <f>1</f>
        <v>1</v>
      </c>
      <c r="AB878" s="1">
        <v>42851</v>
      </c>
      <c r="AC878" s="13">
        <f t="shared" si="122"/>
        <v>42826</v>
      </c>
      <c r="AD878" s="14">
        <f t="shared" si="123"/>
        <v>42851</v>
      </c>
      <c r="AE878" s="1" t="str">
        <f t="shared" si="124"/>
        <v>Wednesday</v>
      </c>
      <c r="AF878" s="2">
        <v>0.8153125</v>
      </c>
      <c r="AG878" s="2">
        <f t="shared" si="125"/>
        <v>0.83333333333333326</v>
      </c>
      <c r="AH878" t="s">
        <v>23</v>
      </c>
    </row>
    <row r="879" spans="1:34" x14ac:dyDescent="0.25">
      <c r="A879">
        <v>975489</v>
      </c>
      <c r="B879" t="s">
        <v>54</v>
      </c>
      <c r="E879">
        <v>53172</v>
      </c>
      <c r="F879" t="s">
        <v>20</v>
      </c>
      <c r="G879" t="s">
        <v>55</v>
      </c>
      <c r="H879">
        <v>11166</v>
      </c>
      <c r="I879" t="s">
        <v>92</v>
      </c>
      <c r="J879">
        <f>VLOOKUP(I879,Key!$A$1:$C$73,2,FALSE)</f>
        <v>43.038245000000003</v>
      </c>
      <c r="K879">
        <f>VLOOKUP(I879,Key!$A$1:$C$73,3,FALSE)</f>
        <v>-87.914811999999998</v>
      </c>
      <c r="L879" t="s">
        <v>92</v>
      </c>
      <c r="M879">
        <f>VLOOKUP(L879,Key!$A$1:$C$73,2,FALSE)</f>
        <v>43.038245000000003</v>
      </c>
      <c r="N879">
        <f>VLOOKUP(L879,Key!$A$1:$C$73,3,FALSE)</f>
        <v>-87.914811999999998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f t="shared" si="117"/>
        <v>-1</v>
      </c>
      <c r="U879" s="1">
        <v>42852</v>
      </c>
      <c r="V879" s="13">
        <f t="shared" si="118"/>
        <v>42826</v>
      </c>
      <c r="W879" s="14">
        <f t="shared" si="119"/>
        <v>42852</v>
      </c>
      <c r="X879" s="1" t="str">
        <f t="shared" si="120"/>
        <v>Thursday</v>
      </c>
      <c r="Y879" s="2">
        <v>0.66138888888888892</v>
      </c>
      <c r="Z879" s="2">
        <f t="shared" si="121"/>
        <v>0.66666666666666663</v>
      </c>
      <c r="AA879">
        <f>1</f>
        <v>1</v>
      </c>
      <c r="AB879" s="1">
        <v>42852</v>
      </c>
      <c r="AC879" s="13">
        <f t="shared" si="122"/>
        <v>42826</v>
      </c>
      <c r="AD879" s="14">
        <f t="shared" si="123"/>
        <v>42852</v>
      </c>
      <c r="AE879" s="1" t="str">
        <f t="shared" si="124"/>
        <v>Thursday</v>
      </c>
      <c r="AF879" s="2">
        <v>0.66149305555555549</v>
      </c>
      <c r="AG879" s="2">
        <f t="shared" si="125"/>
        <v>0.66666666666666663</v>
      </c>
      <c r="AH879" t="s">
        <v>25</v>
      </c>
    </row>
    <row r="880" spans="1:34" x14ac:dyDescent="0.25">
      <c r="A880">
        <v>975489</v>
      </c>
      <c r="B880" t="s">
        <v>54</v>
      </c>
      <c r="E880">
        <v>53172</v>
      </c>
      <c r="F880" t="s">
        <v>20</v>
      </c>
      <c r="G880" t="s">
        <v>55</v>
      </c>
      <c r="H880">
        <v>11166</v>
      </c>
      <c r="I880" t="s">
        <v>92</v>
      </c>
      <c r="J880">
        <f>VLOOKUP(I880,Key!$A$1:$C$73,2,FALSE)</f>
        <v>43.038245000000003</v>
      </c>
      <c r="K880">
        <f>VLOOKUP(I880,Key!$A$1:$C$73,3,FALSE)</f>
        <v>-87.914811999999998</v>
      </c>
      <c r="L880" t="s">
        <v>92</v>
      </c>
      <c r="M880">
        <f>VLOOKUP(L880,Key!$A$1:$C$73,2,FALSE)</f>
        <v>43.038245000000003</v>
      </c>
      <c r="N880">
        <f>VLOOKUP(L880,Key!$A$1:$C$73,3,FALSE)</f>
        <v>-87.914811999999998</v>
      </c>
      <c r="O880">
        <v>2</v>
      </c>
      <c r="P880">
        <v>0</v>
      </c>
      <c r="Q880">
        <v>0.3</v>
      </c>
      <c r="R880">
        <v>0.3</v>
      </c>
      <c r="S880">
        <v>12</v>
      </c>
      <c r="T880">
        <f t="shared" si="117"/>
        <v>-1</v>
      </c>
      <c r="U880" s="1">
        <v>42852</v>
      </c>
      <c r="V880" s="13">
        <f t="shared" si="118"/>
        <v>42826</v>
      </c>
      <c r="W880" s="14">
        <f t="shared" si="119"/>
        <v>42852</v>
      </c>
      <c r="X880" s="1" t="str">
        <f t="shared" si="120"/>
        <v>Thursday</v>
      </c>
      <c r="Y880" s="2">
        <v>0.66515046296296299</v>
      </c>
      <c r="Z880" s="2">
        <f t="shared" si="121"/>
        <v>0.66666666666666663</v>
      </c>
      <c r="AA880">
        <f>1</f>
        <v>1</v>
      </c>
      <c r="AB880" s="1">
        <v>42852</v>
      </c>
      <c r="AC880" s="13">
        <f t="shared" si="122"/>
        <v>42826</v>
      </c>
      <c r="AD880" s="14">
        <f t="shared" si="123"/>
        <v>42852</v>
      </c>
      <c r="AE880" s="1" t="str">
        <f t="shared" si="124"/>
        <v>Thursday</v>
      </c>
      <c r="AF880" s="2">
        <v>0.66608796296296291</v>
      </c>
      <c r="AG880" s="2">
        <f t="shared" si="125"/>
        <v>0.66666666666666663</v>
      </c>
      <c r="AH880" t="s">
        <v>25</v>
      </c>
    </row>
    <row r="881" spans="1:34" x14ac:dyDescent="0.25">
      <c r="A881">
        <v>1371452</v>
      </c>
      <c r="B881" t="s">
        <v>54</v>
      </c>
      <c r="E881">
        <v>53202</v>
      </c>
      <c r="F881" t="s">
        <v>20</v>
      </c>
      <c r="G881" t="s">
        <v>55</v>
      </c>
      <c r="H881">
        <v>11078</v>
      </c>
      <c r="I881" t="s">
        <v>22</v>
      </c>
      <c r="J881">
        <f>VLOOKUP(I881,Key!$A$1:$C$73,2,FALSE)</f>
        <v>43.058619999999998</v>
      </c>
      <c r="K881">
        <f>VLOOKUP(I881,Key!$A$1:$C$73,3,FALSE)</f>
        <v>-87.885319999999993</v>
      </c>
      <c r="L881" t="s">
        <v>24</v>
      </c>
      <c r="M881">
        <f>VLOOKUP(L881,Key!$A$1:$C$73,2,FALSE)</f>
        <v>43.074655999999997</v>
      </c>
      <c r="N881">
        <f>VLOOKUP(L881,Key!$A$1:$C$73,3,FALSE)</f>
        <v>-87.889011999999994</v>
      </c>
      <c r="O881">
        <v>10</v>
      </c>
      <c r="P881">
        <v>3</v>
      </c>
      <c r="Q881">
        <v>1.5</v>
      </c>
      <c r="R881">
        <v>1.4</v>
      </c>
      <c r="S881">
        <v>60</v>
      </c>
      <c r="T881">
        <f t="shared" si="117"/>
        <v>-1</v>
      </c>
      <c r="U881" s="1">
        <v>42852</v>
      </c>
      <c r="V881" s="13">
        <f t="shared" si="118"/>
        <v>42826</v>
      </c>
      <c r="W881" s="14">
        <f t="shared" si="119"/>
        <v>42852</v>
      </c>
      <c r="X881" s="1" t="str">
        <f t="shared" si="120"/>
        <v>Thursday</v>
      </c>
      <c r="Y881" s="2">
        <v>0.87649305555555557</v>
      </c>
      <c r="Z881" s="2">
        <f t="shared" si="121"/>
        <v>0.875</v>
      </c>
      <c r="AA881">
        <f>1</f>
        <v>1</v>
      </c>
      <c r="AB881" s="1">
        <v>42852</v>
      </c>
      <c r="AC881" s="13">
        <f t="shared" si="122"/>
        <v>42826</v>
      </c>
      <c r="AD881" s="14">
        <f t="shared" si="123"/>
        <v>42852</v>
      </c>
      <c r="AE881" s="1" t="str">
        <f t="shared" si="124"/>
        <v>Thursday</v>
      </c>
      <c r="AF881" s="2">
        <v>0.88342592592592595</v>
      </c>
      <c r="AG881" s="2">
        <f t="shared" si="125"/>
        <v>0.875</v>
      </c>
      <c r="AH881" t="s">
        <v>23</v>
      </c>
    </row>
    <row r="882" spans="1:34" x14ac:dyDescent="0.25">
      <c r="A882">
        <v>1215255</v>
      </c>
      <c r="B882" t="s">
        <v>54</v>
      </c>
      <c r="E882">
        <v>53202</v>
      </c>
      <c r="F882" t="s">
        <v>20</v>
      </c>
      <c r="G882" t="s">
        <v>55</v>
      </c>
      <c r="H882">
        <v>11136</v>
      </c>
      <c r="I882" t="s">
        <v>78</v>
      </c>
      <c r="J882">
        <f>VLOOKUP(I882,Key!$A$1:$C$73,2,FALSE)</f>
        <v>43.048200000000001</v>
      </c>
      <c r="K882">
        <f>VLOOKUP(I882,Key!$A$1:$C$73,3,FALSE)</f>
        <v>-87.900859999999994</v>
      </c>
      <c r="L882" t="s">
        <v>37</v>
      </c>
      <c r="M882">
        <f>VLOOKUP(L882,Key!$A$1:$C$73,2,FALSE)</f>
        <v>43.049230000000001</v>
      </c>
      <c r="N882">
        <f>VLOOKUP(L882,Key!$A$1:$C$73,3,FALSE)</f>
        <v>-87.911940000000001</v>
      </c>
      <c r="O882">
        <v>5</v>
      </c>
      <c r="P882">
        <v>3</v>
      </c>
      <c r="Q882">
        <v>0.8</v>
      </c>
      <c r="R882">
        <v>0.7</v>
      </c>
      <c r="S882">
        <v>30</v>
      </c>
      <c r="T882">
        <f t="shared" si="117"/>
        <v>-1</v>
      </c>
      <c r="U882" s="1">
        <v>42853</v>
      </c>
      <c r="V882" s="13">
        <f t="shared" si="118"/>
        <v>42826</v>
      </c>
      <c r="W882" s="14">
        <f t="shared" si="119"/>
        <v>42853</v>
      </c>
      <c r="X882" s="1" t="str">
        <f t="shared" si="120"/>
        <v>Friday</v>
      </c>
      <c r="Y882" s="2">
        <v>0.34765046296296293</v>
      </c>
      <c r="Z882" s="2">
        <f t="shared" si="121"/>
        <v>0.33333333333333331</v>
      </c>
      <c r="AA882">
        <f>1</f>
        <v>1</v>
      </c>
      <c r="AB882" s="1">
        <v>42853</v>
      </c>
      <c r="AC882" s="13">
        <f t="shared" si="122"/>
        <v>42826</v>
      </c>
      <c r="AD882" s="14">
        <f t="shared" si="123"/>
        <v>42853</v>
      </c>
      <c r="AE882" s="1" t="str">
        <f t="shared" si="124"/>
        <v>Friday</v>
      </c>
      <c r="AF882" s="2">
        <v>0.3512615740740741</v>
      </c>
      <c r="AG882" s="2">
        <f t="shared" si="125"/>
        <v>0.33333333333333331</v>
      </c>
      <c r="AH882" t="s">
        <v>23</v>
      </c>
    </row>
    <row r="883" spans="1:34" x14ac:dyDescent="0.25">
      <c r="A883">
        <v>1601482</v>
      </c>
      <c r="B883" t="s">
        <v>54</v>
      </c>
      <c r="E883">
        <v>53129</v>
      </c>
      <c r="F883" t="s">
        <v>20</v>
      </c>
      <c r="G883" t="s">
        <v>55</v>
      </c>
      <c r="H883">
        <v>5713</v>
      </c>
      <c r="I883" t="s">
        <v>85</v>
      </c>
      <c r="J883">
        <f>VLOOKUP(I883,Key!$A$1:$C$73,2,FALSE)</f>
        <v>43.053040000000003</v>
      </c>
      <c r="K883">
        <f>VLOOKUP(I883,Key!$A$1:$C$73,3,FALSE)</f>
        <v>-87.897660000000002</v>
      </c>
      <c r="L883" t="s">
        <v>34</v>
      </c>
      <c r="M883">
        <f>VLOOKUP(L883,Key!$A$1:$C$73,2,FALSE)</f>
        <v>43.05097</v>
      </c>
      <c r="N883">
        <f>VLOOKUP(L883,Key!$A$1:$C$73,3,FALSE)</f>
        <v>-87.906440000000003</v>
      </c>
      <c r="O883">
        <v>4</v>
      </c>
      <c r="P883">
        <v>0</v>
      </c>
      <c r="Q883">
        <v>0.6</v>
      </c>
      <c r="R883">
        <v>0.6</v>
      </c>
      <c r="S883">
        <v>24</v>
      </c>
      <c r="T883">
        <f t="shared" si="117"/>
        <v>-1</v>
      </c>
      <c r="U883" s="1">
        <v>42853</v>
      </c>
      <c r="V883" s="13">
        <f t="shared" si="118"/>
        <v>42826</v>
      </c>
      <c r="W883" s="14">
        <f t="shared" si="119"/>
        <v>42853</v>
      </c>
      <c r="X883" s="1" t="str">
        <f t="shared" si="120"/>
        <v>Friday</v>
      </c>
      <c r="Y883" s="2">
        <v>0.38168981481481484</v>
      </c>
      <c r="Z883" s="2">
        <f t="shared" si="121"/>
        <v>0.375</v>
      </c>
      <c r="AA883">
        <f>1</f>
        <v>1</v>
      </c>
      <c r="AB883" s="1">
        <v>42853</v>
      </c>
      <c r="AC883" s="13">
        <f t="shared" si="122"/>
        <v>42826</v>
      </c>
      <c r="AD883" s="14">
        <f t="shared" si="123"/>
        <v>42853</v>
      </c>
      <c r="AE883" s="1" t="str">
        <f t="shared" si="124"/>
        <v>Friday</v>
      </c>
      <c r="AF883" s="2">
        <v>0.38428240740740738</v>
      </c>
      <c r="AG883" s="2">
        <f t="shared" si="125"/>
        <v>0.375</v>
      </c>
      <c r="AH883" t="s">
        <v>23</v>
      </c>
    </row>
    <row r="884" spans="1:34" x14ac:dyDescent="0.25">
      <c r="A884">
        <v>1601934</v>
      </c>
      <c r="B884" t="s">
        <v>54</v>
      </c>
      <c r="E884">
        <v>53092</v>
      </c>
      <c r="F884" t="s">
        <v>20</v>
      </c>
      <c r="G884" t="s">
        <v>55</v>
      </c>
      <c r="H884">
        <v>11112</v>
      </c>
      <c r="I884" t="s">
        <v>66</v>
      </c>
      <c r="J884">
        <f>VLOOKUP(I884,Key!$A$1:$C$73,2,FALSE)</f>
        <v>43.078530000000001</v>
      </c>
      <c r="K884">
        <f>VLOOKUP(I884,Key!$A$1:$C$73,3,FALSE)</f>
        <v>-87.882620000000003</v>
      </c>
      <c r="L884" t="s">
        <v>66</v>
      </c>
      <c r="M884">
        <f>VLOOKUP(L884,Key!$A$1:$C$73,2,FALSE)</f>
        <v>43.078530000000001</v>
      </c>
      <c r="N884">
        <f>VLOOKUP(L884,Key!$A$1:$C$73,3,FALSE)</f>
        <v>-87.882620000000003</v>
      </c>
      <c r="O884">
        <v>17</v>
      </c>
      <c r="P884">
        <v>3</v>
      </c>
      <c r="Q884">
        <v>2.6</v>
      </c>
      <c r="R884">
        <v>2.4</v>
      </c>
      <c r="S884">
        <v>102</v>
      </c>
      <c r="T884">
        <f t="shared" si="117"/>
        <v>-1</v>
      </c>
      <c r="U884" s="1">
        <v>42853</v>
      </c>
      <c r="V884" s="13">
        <f t="shared" si="118"/>
        <v>42826</v>
      </c>
      <c r="W884" s="14">
        <f t="shared" si="119"/>
        <v>42853</v>
      </c>
      <c r="X884" s="1" t="str">
        <f t="shared" si="120"/>
        <v>Friday</v>
      </c>
      <c r="Y884" s="2">
        <v>0.5666782407407408</v>
      </c>
      <c r="Z884" s="2">
        <f t="shared" si="121"/>
        <v>0.58333333333333326</v>
      </c>
      <c r="AA884">
        <f>1</f>
        <v>1</v>
      </c>
      <c r="AB884" s="1">
        <v>42853</v>
      </c>
      <c r="AC884" s="13">
        <f t="shared" si="122"/>
        <v>42826</v>
      </c>
      <c r="AD884" s="14">
        <f t="shared" si="123"/>
        <v>42853</v>
      </c>
      <c r="AE884" s="1" t="str">
        <f t="shared" si="124"/>
        <v>Friday</v>
      </c>
      <c r="AF884" s="2">
        <v>0.57890046296296294</v>
      </c>
      <c r="AG884" s="2">
        <f t="shared" si="125"/>
        <v>0.58333333333333326</v>
      </c>
      <c r="AH884" t="s">
        <v>25</v>
      </c>
    </row>
    <row r="885" spans="1:34" x14ac:dyDescent="0.25">
      <c r="A885">
        <v>1601995</v>
      </c>
      <c r="B885" t="s">
        <v>54</v>
      </c>
      <c r="F885" t="s">
        <v>20</v>
      </c>
      <c r="G885" t="s">
        <v>55</v>
      </c>
      <c r="H885">
        <v>5419</v>
      </c>
      <c r="I885" t="s">
        <v>74</v>
      </c>
      <c r="J885">
        <f>VLOOKUP(I885,Key!$A$1:$C$73,2,FALSE)</f>
        <v>43.05536</v>
      </c>
      <c r="K885">
        <f>VLOOKUP(I885,Key!$A$1:$C$73,3,FALSE)</f>
        <v>-87.90504</v>
      </c>
      <c r="L885" t="s">
        <v>74</v>
      </c>
      <c r="M885">
        <f>VLOOKUP(L885,Key!$A$1:$C$73,2,FALSE)</f>
        <v>43.05536</v>
      </c>
      <c r="N885">
        <f>VLOOKUP(L885,Key!$A$1:$C$73,3,FALSE)</f>
        <v>-87.90504</v>
      </c>
      <c r="O885">
        <v>38</v>
      </c>
      <c r="P885">
        <v>6</v>
      </c>
      <c r="Q885">
        <v>5.7</v>
      </c>
      <c r="R885">
        <v>5.4</v>
      </c>
      <c r="S885">
        <v>228</v>
      </c>
      <c r="T885">
        <f t="shared" si="117"/>
        <v>-1</v>
      </c>
      <c r="U885" s="1">
        <v>42853</v>
      </c>
      <c r="V885" s="13">
        <f t="shared" si="118"/>
        <v>42826</v>
      </c>
      <c r="W885" s="14">
        <f t="shared" si="119"/>
        <v>42853</v>
      </c>
      <c r="X885" s="1" t="str">
        <f t="shared" si="120"/>
        <v>Friday</v>
      </c>
      <c r="Y885" s="2">
        <v>0.59899305555555549</v>
      </c>
      <c r="Z885" s="2">
        <f t="shared" si="121"/>
        <v>0.58333333333333326</v>
      </c>
      <c r="AA885">
        <f>1</f>
        <v>1</v>
      </c>
      <c r="AB885" s="1">
        <v>42853</v>
      </c>
      <c r="AC885" s="13">
        <f t="shared" si="122"/>
        <v>42826</v>
      </c>
      <c r="AD885" s="14">
        <f t="shared" si="123"/>
        <v>42853</v>
      </c>
      <c r="AE885" s="1" t="str">
        <f t="shared" si="124"/>
        <v>Friday</v>
      </c>
      <c r="AF885" s="2">
        <v>0.62515046296296295</v>
      </c>
      <c r="AG885" s="2">
        <f t="shared" si="125"/>
        <v>0.625</v>
      </c>
      <c r="AH885" t="s">
        <v>25</v>
      </c>
    </row>
    <row r="886" spans="1:34" x14ac:dyDescent="0.25">
      <c r="A886">
        <v>1601997</v>
      </c>
      <c r="B886" t="s">
        <v>54</v>
      </c>
      <c r="E886">
        <v>48201</v>
      </c>
      <c r="F886" t="s">
        <v>20</v>
      </c>
      <c r="G886" t="s">
        <v>55</v>
      </c>
      <c r="H886">
        <v>11060</v>
      </c>
      <c r="I886" t="s">
        <v>74</v>
      </c>
      <c r="J886">
        <f>VLOOKUP(I886,Key!$A$1:$C$73,2,FALSE)</f>
        <v>43.05536</v>
      </c>
      <c r="K886">
        <f>VLOOKUP(I886,Key!$A$1:$C$73,3,FALSE)</f>
        <v>-87.90504</v>
      </c>
      <c r="L886" t="s">
        <v>74</v>
      </c>
      <c r="M886">
        <f>VLOOKUP(L886,Key!$A$1:$C$73,2,FALSE)</f>
        <v>43.05536</v>
      </c>
      <c r="N886">
        <f>VLOOKUP(L886,Key!$A$1:$C$73,3,FALSE)</f>
        <v>-87.90504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f t="shared" si="117"/>
        <v>-1</v>
      </c>
      <c r="U886" s="1">
        <v>42853</v>
      </c>
      <c r="V886" s="13">
        <f t="shared" si="118"/>
        <v>42826</v>
      </c>
      <c r="W886" s="14">
        <f t="shared" si="119"/>
        <v>42853</v>
      </c>
      <c r="X886" s="1" t="str">
        <f t="shared" si="120"/>
        <v>Friday</v>
      </c>
      <c r="Y886" s="2">
        <v>0.60100694444444447</v>
      </c>
      <c r="Z886" s="2">
        <f t="shared" si="121"/>
        <v>0.58333333333333326</v>
      </c>
      <c r="AA886">
        <f>1</f>
        <v>1</v>
      </c>
      <c r="AB886" s="1">
        <v>42853</v>
      </c>
      <c r="AC886" s="13">
        <f t="shared" si="122"/>
        <v>42826</v>
      </c>
      <c r="AD886" s="14">
        <f t="shared" si="123"/>
        <v>42853</v>
      </c>
      <c r="AE886" s="1" t="str">
        <f t="shared" si="124"/>
        <v>Friday</v>
      </c>
      <c r="AF886" s="2">
        <v>0.60116898148148146</v>
      </c>
      <c r="AG886" s="2">
        <f t="shared" si="125"/>
        <v>0.58333333333333326</v>
      </c>
      <c r="AH886" t="s">
        <v>25</v>
      </c>
    </row>
    <row r="887" spans="1:34" x14ac:dyDescent="0.25">
      <c r="A887">
        <v>1602087</v>
      </c>
      <c r="B887" t="s">
        <v>54</v>
      </c>
      <c r="E887">
        <v>53150</v>
      </c>
      <c r="F887" t="s">
        <v>20</v>
      </c>
      <c r="G887" t="s">
        <v>55</v>
      </c>
      <c r="H887">
        <v>5494</v>
      </c>
      <c r="I887" t="s">
        <v>81</v>
      </c>
      <c r="J887">
        <f>VLOOKUP(I887,Key!$A$1:$C$73,2,FALSE)</f>
        <v>43.058010000000003</v>
      </c>
      <c r="K887">
        <f>VLOOKUP(I887,Key!$A$1:$C$73,3,FALSE)</f>
        <v>-87.877300000000005</v>
      </c>
      <c r="L887" t="s">
        <v>81</v>
      </c>
      <c r="M887">
        <f>VLOOKUP(L887,Key!$A$1:$C$73,2,FALSE)</f>
        <v>43.058010000000003</v>
      </c>
      <c r="N887">
        <f>VLOOKUP(L887,Key!$A$1:$C$73,3,FALSE)</f>
        <v>-87.877300000000005</v>
      </c>
      <c r="O887">
        <v>49</v>
      </c>
      <c r="P887">
        <v>6</v>
      </c>
      <c r="Q887">
        <v>7.4</v>
      </c>
      <c r="R887">
        <v>7</v>
      </c>
      <c r="S887">
        <v>294</v>
      </c>
      <c r="T887">
        <f t="shared" si="117"/>
        <v>-1</v>
      </c>
      <c r="U887" s="1">
        <v>42853</v>
      </c>
      <c r="V887" s="13">
        <f t="shared" si="118"/>
        <v>42826</v>
      </c>
      <c r="W887" s="14">
        <f t="shared" si="119"/>
        <v>42853</v>
      </c>
      <c r="X887" s="1" t="str">
        <f t="shared" si="120"/>
        <v>Friday</v>
      </c>
      <c r="Y887" s="2">
        <v>0.65149305555555559</v>
      </c>
      <c r="Z887" s="2">
        <f t="shared" si="121"/>
        <v>0.66666666666666663</v>
      </c>
      <c r="AA887">
        <f>1</f>
        <v>1</v>
      </c>
      <c r="AB887" s="1">
        <v>42853</v>
      </c>
      <c r="AC887" s="13">
        <f t="shared" si="122"/>
        <v>42826</v>
      </c>
      <c r="AD887" s="14">
        <f t="shared" si="123"/>
        <v>42853</v>
      </c>
      <c r="AE887" s="1" t="str">
        <f t="shared" si="124"/>
        <v>Friday</v>
      </c>
      <c r="AF887" s="2">
        <v>0.68542824074074071</v>
      </c>
      <c r="AG887" s="2">
        <f t="shared" si="125"/>
        <v>0.66666666666666663</v>
      </c>
      <c r="AH887" t="s">
        <v>25</v>
      </c>
    </row>
    <row r="888" spans="1:34" x14ac:dyDescent="0.25">
      <c r="A888">
        <v>1382213</v>
      </c>
      <c r="B888" t="s">
        <v>54</v>
      </c>
      <c r="E888">
        <v>53211</v>
      </c>
      <c r="F888" t="s">
        <v>20</v>
      </c>
      <c r="G888" t="s">
        <v>55</v>
      </c>
      <c r="H888">
        <v>11156</v>
      </c>
      <c r="I888" t="s">
        <v>62</v>
      </c>
      <c r="J888">
        <f>VLOOKUP(I888,Key!$A$1:$C$73,2,FALSE)</f>
        <v>43.052460000000004</v>
      </c>
      <c r="K888">
        <f>VLOOKUP(I888,Key!$A$1:$C$73,3,FALSE)</f>
        <v>-87.891000000000005</v>
      </c>
      <c r="L888" t="s">
        <v>77</v>
      </c>
      <c r="M888">
        <f>VLOOKUP(L888,Key!$A$1:$C$73,2,FALSE)</f>
        <v>43.036900000000003</v>
      </c>
      <c r="N888">
        <f>VLOOKUP(L888,Key!$A$1:$C$73,3,FALSE)</f>
        <v>-87.89667</v>
      </c>
      <c r="O888">
        <v>7</v>
      </c>
      <c r="P888">
        <v>3</v>
      </c>
      <c r="Q888">
        <v>1.1000000000000001</v>
      </c>
      <c r="R888">
        <v>1</v>
      </c>
      <c r="S888">
        <v>42</v>
      </c>
      <c r="T888">
        <f t="shared" si="117"/>
        <v>-1</v>
      </c>
      <c r="U888" s="1">
        <v>42853</v>
      </c>
      <c r="V888" s="13">
        <f t="shared" si="118"/>
        <v>42826</v>
      </c>
      <c r="W888" s="14">
        <f t="shared" si="119"/>
        <v>42853</v>
      </c>
      <c r="X888" s="1" t="str">
        <f t="shared" si="120"/>
        <v>Friday</v>
      </c>
      <c r="Y888" s="2">
        <v>0.6953125</v>
      </c>
      <c r="Z888" s="2">
        <f t="shared" si="121"/>
        <v>0.70833333333333326</v>
      </c>
      <c r="AA888">
        <f>1</f>
        <v>1</v>
      </c>
      <c r="AB888" s="1">
        <v>42853</v>
      </c>
      <c r="AC888" s="13">
        <f t="shared" si="122"/>
        <v>42826</v>
      </c>
      <c r="AD888" s="14">
        <f t="shared" si="123"/>
        <v>42853</v>
      </c>
      <c r="AE888" s="1" t="str">
        <f t="shared" si="124"/>
        <v>Friday</v>
      </c>
      <c r="AF888" s="2">
        <v>0.70046296296296295</v>
      </c>
      <c r="AG888" s="2">
        <f t="shared" si="125"/>
        <v>0.70833333333333326</v>
      </c>
      <c r="AH888" t="s">
        <v>23</v>
      </c>
    </row>
    <row r="889" spans="1:34" x14ac:dyDescent="0.25">
      <c r="A889">
        <v>1602281</v>
      </c>
      <c r="B889" t="s">
        <v>54</v>
      </c>
      <c r="E889">
        <v>53225</v>
      </c>
      <c r="F889" t="s">
        <v>20</v>
      </c>
      <c r="G889" t="s">
        <v>55</v>
      </c>
      <c r="H889">
        <v>5481</v>
      </c>
      <c r="I889" t="s">
        <v>81</v>
      </c>
      <c r="J889">
        <f>VLOOKUP(I889,Key!$A$1:$C$73,2,FALSE)</f>
        <v>43.058010000000003</v>
      </c>
      <c r="K889">
        <f>VLOOKUP(I889,Key!$A$1:$C$73,3,FALSE)</f>
        <v>-87.877300000000005</v>
      </c>
      <c r="L889" t="s">
        <v>81</v>
      </c>
      <c r="M889">
        <f>VLOOKUP(L889,Key!$A$1:$C$73,2,FALSE)</f>
        <v>43.058010000000003</v>
      </c>
      <c r="N889">
        <f>VLOOKUP(L889,Key!$A$1:$C$73,3,FALSE)</f>
        <v>-87.877300000000005</v>
      </c>
      <c r="O889">
        <v>17</v>
      </c>
      <c r="P889">
        <v>3</v>
      </c>
      <c r="Q889">
        <v>2.6</v>
      </c>
      <c r="R889">
        <v>2.4</v>
      </c>
      <c r="S889">
        <v>102</v>
      </c>
      <c r="T889">
        <f t="shared" si="117"/>
        <v>-1</v>
      </c>
      <c r="U889" s="1">
        <v>42853</v>
      </c>
      <c r="V889" s="13">
        <f t="shared" si="118"/>
        <v>42826</v>
      </c>
      <c r="W889" s="14">
        <f t="shared" si="119"/>
        <v>42853</v>
      </c>
      <c r="X889" s="1" t="str">
        <f t="shared" si="120"/>
        <v>Friday</v>
      </c>
      <c r="Y889" s="2">
        <v>0.74579861111111112</v>
      </c>
      <c r="Z889" s="2">
        <f t="shared" si="121"/>
        <v>0.75</v>
      </c>
      <c r="AA889">
        <f>1</f>
        <v>1</v>
      </c>
      <c r="AB889" s="1">
        <v>42853</v>
      </c>
      <c r="AC889" s="13">
        <f t="shared" si="122"/>
        <v>42826</v>
      </c>
      <c r="AD889" s="14">
        <f t="shared" si="123"/>
        <v>42853</v>
      </c>
      <c r="AE889" s="1" t="str">
        <f t="shared" si="124"/>
        <v>Friday</v>
      </c>
      <c r="AF889" s="2">
        <v>0.75717592592592586</v>
      </c>
      <c r="AG889" s="2">
        <f t="shared" si="125"/>
        <v>0.75</v>
      </c>
      <c r="AH889" t="s">
        <v>25</v>
      </c>
    </row>
    <row r="890" spans="1:34" x14ac:dyDescent="0.25">
      <c r="A890">
        <v>1236920</v>
      </c>
      <c r="B890" t="s">
        <v>54</v>
      </c>
      <c r="E890">
        <v>53216</v>
      </c>
      <c r="F890" t="s">
        <v>20</v>
      </c>
      <c r="G890" t="s">
        <v>55</v>
      </c>
      <c r="H890">
        <v>104</v>
      </c>
      <c r="I890" t="s">
        <v>57</v>
      </c>
      <c r="J890">
        <f>VLOOKUP(I890,Key!$A$1:$C$73,2,FALSE)</f>
        <v>43.03913</v>
      </c>
      <c r="K890">
        <f>VLOOKUP(I890,Key!$A$1:$C$73,3,FALSE)</f>
        <v>-87.916150000000002</v>
      </c>
      <c r="L890" t="s">
        <v>76</v>
      </c>
      <c r="M890">
        <f>VLOOKUP(L890,Key!$A$1:$C$73,2,FALSE)</f>
        <v>43.02948</v>
      </c>
      <c r="N890">
        <f>VLOOKUP(L890,Key!$A$1:$C$73,3,FALSE)</f>
        <v>-87.912819999999996</v>
      </c>
      <c r="O890">
        <v>4</v>
      </c>
      <c r="P890">
        <v>0</v>
      </c>
      <c r="Q890">
        <v>0.6</v>
      </c>
      <c r="R890">
        <v>0.6</v>
      </c>
      <c r="S890">
        <v>24</v>
      </c>
      <c r="T890">
        <f t="shared" si="117"/>
        <v>-1</v>
      </c>
      <c r="U890" s="1">
        <v>42853</v>
      </c>
      <c r="V890" s="13">
        <f t="shared" si="118"/>
        <v>42826</v>
      </c>
      <c r="W890" s="14">
        <f t="shared" si="119"/>
        <v>42853</v>
      </c>
      <c r="X890" s="1" t="str">
        <f t="shared" si="120"/>
        <v>Friday</v>
      </c>
      <c r="Y890" s="2">
        <v>0.88067129629629637</v>
      </c>
      <c r="Z890" s="2">
        <f t="shared" si="121"/>
        <v>0.875</v>
      </c>
      <c r="AA890">
        <f>1</f>
        <v>1</v>
      </c>
      <c r="AB890" s="1">
        <v>42853</v>
      </c>
      <c r="AC890" s="13">
        <f t="shared" si="122"/>
        <v>42826</v>
      </c>
      <c r="AD890" s="14">
        <f t="shared" si="123"/>
        <v>42853</v>
      </c>
      <c r="AE890" s="1" t="str">
        <f t="shared" si="124"/>
        <v>Friday</v>
      </c>
      <c r="AF890" s="2">
        <v>0.88366898148148154</v>
      </c>
      <c r="AG890" s="2">
        <f t="shared" si="125"/>
        <v>0.875</v>
      </c>
      <c r="AH890" t="s">
        <v>23</v>
      </c>
    </row>
    <row r="891" spans="1:34" x14ac:dyDescent="0.25">
      <c r="A891">
        <v>1602663</v>
      </c>
      <c r="B891" t="s">
        <v>54</v>
      </c>
      <c r="E891">
        <v>53066</v>
      </c>
      <c r="F891" t="s">
        <v>20</v>
      </c>
      <c r="G891" t="s">
        <v>55</v>
      </c>
      <c r="H891">
        <v>5443</v>
      </c>
      <c r="I891" t="s">
        <v>28</v>
      </c>
      <c r="J891">
        <f>VLOOKUP(I891,Key!$A$1:$C$73,2,FALSE)</f>
        <v>43.038580000000003</v>
      </c>
      <c r="K891">
        <f>VLOOKUP(I891,Key!$A$1:$C$73,3,FALSE)</f>
        <v>-87.90934</v>
      </c>
      <c r="L891" t="s">
        <v>28</v>
      </c>
      <c r="M891">
        <f>VLOOKUP(L891,Key!$A$1:$C$73,2,FALSE)</f>
        <v>43.038580000000003</v>
      </c>
      <c r="N891">
        <f>VLOOKUP(L891,Key!$A$1:$C$73,3,FALSE)</f>
        <v>-87.90934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f t="shared" si="117"/>
        <v>-1</v>
      </c>
      <c r="U891" s="1">
        <v>42854</v>
      </c>
      <c r="V891" s="13">
        <f t="shared" si="118"/>
        <v>42826</v>
      </c>
      <c r="W891" s="14">
        <f t="shared" si="119"/>
        <v>42854</v>
      </c>
      <c r="X891" s="1" t="str">
        <f t="shared" si="120"/>
        <v>Saturday</v>
      </c>
      <c r="Y891" s="2">
        <v>9.0462962962962967E-2</v>
      </c>
      <c r="Z891" s="2">
        <f t="shared" si="121"/>
        <v>8.3333333333333329E-2</v>
      </c>
      <c r="AA891">
        <f>1</f>
        <v>1</v>
      </c>
      <c r="AB891" s="1">
        <v>42854</v>
      </c>
      <c r="AC891" s="13">
        <f t="shared" si="122"/>
        <v>42826</v>
      </c>
      <c r="AD891" s="14">
        <f t="shared" si="123"/>
        <v>42854</v>
      </c>
      <c r="AE891" s="1" t="str">
        <f t="shared" si="124"/>
        <v>Saturday</v>
      </c>
      <c r="AF891" s="2">
        <v>9.076388888888888E-2</v>
      </c>
      <c r="AG891" s="2">
        <f t="shared" si="125"/>
        <v>8.3333333333333329E-2</v>
      </c>
      <c r="AH891" t="s">
        <v>25</v>
      </c>
    </row>
    <row r="892" spans="1:34" x14ac:dyDescent="0.25">
      <c r="A892">
        <v>1602667</v>
      </c>
      <c r="B892" t="s">
        <v>54</v>
      </c>
      <c r="E892">
        <v>53095</v>
      </c>
      <c r="F892" t="s">
        <v>20</v>
      </c>
      <c r="G892" t="s">
        <v>55</v>
      </c>
      <c r="H892">
        <v>5551</v>
      </c>
      <c r="I892" t="s">
        <v>66</v>
      </c>
      <c r="J892">
        <f>VLOOKUP(I892,Key!$A$1:$C$73,2,FALSE)</f>
        <v>43.078530000000001</v>
      </c>
      <c r="K892">
        <f>VLOOKUP(I892,Key!$A$1:$C$73,3,FALSE)</f>
        <v>-87.882620000000003</v>
      </c>
      <c r="L892" t="s">
        <v>61</v>
      </c>
      <c r="M892">
        <f>VLOOKUP(L892,Key!$A$1:$C$73,2,FALSE)</f>
        <v>43.060786</v>
      </c>
      <c r="N892">
        <f>VLOOKUP(L892,Key!$A$1:$C$73,3,FALSE)</f>
        <v>-87.883825999999999</v>
      </c>
      <c r="O892">
        <v>10</v>
      </c>
      <c r="P892">
        <v>3</v>
      </c>
      <c r="Q892">
        <v>1.5</v>
      </c>
      <c r="R892">
        <v>1.4</v>
      </c>
      <c r="S892">
        <v>60</v>
      </c>
      <c r="T892">
        <f t="shared" si="117"/>
        <v>-1</v>
      </c>
      <c r="U892" s="1">
        <v>42854</v>
      </c>
      <c r="V892" s="13">
        <f t="shared" si="118"/>
        <v>42826</v>
      </c>
      <c r="W892" s="14">
        <f t="shared" si="119"/>
        <v>42854</v>
      </c>
      <c r="X892" s="1" t="str">
        <f t="shared" si="120"/>
        <v>Saturday</v>
      </c>
      <c r="Y892" s="2">
        <v>0.10528935185185184</v>
      </c>
      <c r="Z892" s="2">
        <f t="shared" si="121"/>
        <v>0.125</v>
      </c>
      <c r="AA892">
        <f>1</f>
        <v>1</v>
      </c>
      <c r="AB892" s="1">
        <v>42854</v>
      </c>
      <c r="AC892" s="13">
        <f t="shared" si="122"/>
        <v>42826</v>
      </c>
      <c r="AD892" s="14">
        <f t="shared" si="123"/>
        <v>42854</v>
      </c>
      <c r="AE892" s="1" t="str">
        <f t="shared" si="124"/>
        <v>Saturday</v>
      </c>
      <c r="AF892" s="2">
        <v>0.11209490740740741</v>
      </c>
      <c r="AG892" s="2">
        <f t="shared" si="125"/>
        <v>0.125</v>
      </c>
      <c r="AH892" t="s">
        <v>23</v>
      </c>
    </row>
    <row r="893" spans="1:34" x14ac:dyDescent="0.25">
      <c r="A893">
        <v>1560681</v>
      </c>
      <c r="B893" t="s">
        <v>54</v>
      </c>
      <c r="E893">
        <v>53207</v>
      </c>
      <c r="F893" t="s">
        <v>20</v>
      </c>
      <c r="G893" t="s">
        <v>55</v>
      </c>
      <c r="H893">
        <v>11143</v>
      </c>
      <c r="I893" t="s">
        <v>22</v>
      </c>
      <c r="J893">
        <f>VLOOKUP(I893,Key!$A$1:$C$73,2,FALSE)</f>
        <v>43.058619999999998</v>
      </c>
      <c r="K893">
        <f>VLOOKUP(I893,Key!$A$1:$C$73,3,FALSE)</f>
        <v>-87.885319999999993</v>
      </c>
      <c r="L893" t="s">
        <v>56</v>
      </c>
      <c r="M893">
        <f>VLOOKUP(L893,Key!$A$1:$C$73,2,FALSE)</f>
        <v>43.004728999999998</v>
      </c>
      <c r="N893">
        <f>VLOOKUP(L893,Key!$A$1:$C$73,3,FALSE)</f>
        <v>-87.905463999999995</v>
      </c>
      <c r="O893">
        <v>32</v>
      </c>
      <c r="P893">
        <v>3</v>
      </c>
      <c r="Q893">
        <v>4.8</v>
      </c>
      <c r="R893">
        <v>4.5999999999999996</v>
      </c>
      <c r="S893">
        <v>192</v>
      </c>
      <c r="T893">
        <f t="shared" si="117"/>
        <v>-1</v>
      </c>
      <c r="U893" s="1">
        <v>42854</v>
      </c>
      <c r="V893" s="13">
        <f t="shared" si="118"/>
        <v>42826</v>
      </c>
      <c r="W893" s="14">
        <f t="shared" si="119"/>
        <v>42854</v>
      </c>
      <c r="X893" s="1" t="str">
        <f t="shared" si="120"/>
        <v>Saturday</v>
      </c>
      <c r="Y893" s="2">
        <v>0.44124999999999998</v>
      </c>
      <c r="Z893" s="2">
        <f t="shared" si="121"/>
        <v>0.45833333333333331</v>
      </c>
      <c r="AA893">
        <f>1</f>
        <v>1</v>
      </c>
      <c r="AB893" s="1">
        <v>42854</v>
      </c>
      <c r="AC893" s="13">
        <f t="shared" si="122"/>
        <v>42826</v>
      </c>
      <c r="AD893" s="14">
        <f t="shared" si="123"/>
        <v>42854</v>
      </c>
      <c r="AE893" s="1" t="str">
        <f t="shared" si="124"/>
        <v>Saturday</v>
      </c>
      <c r="AF893" s="2">
        <v>0.46359953703703699</v>
      </c>
      <c r="AG893" s="2">
        <f t="shared" si="125"/>
        <v>0.45833333333333331</v>
      </c>
      <c r="AH893" t="s">
        <v>23</v>
      </c>
    </row>
    <row r="894" spans="1:34" x14ac:dyDescent="0.25">
      <c r="A894">
        <v>1603723</v>
      </c>
      <c r="B894" t="s">
        <v>54</v>
      </c>
      <c r="E894">
        <v>60025</v>
      </c>
      <c r="F894" t="s">
        <v>20</v>
      </c>
      <c r="G894" t="s">
        <v>55</v>
      </c>
      <c r="H894">
        <v>5527</v>
      </c>
      <c r="I894" t="s">
        <v>66</v>
      </c>
      <c r="J894">
        <f>VLOOKUP(I894,Key!$A$1:$C$73,2,FALSE)</f>
        <v>43.078530000000001</v>
      </c>
      <c r="K894">
        <f>VLOOKUP(I894,Key!$A$1:$C$73,3,FALSE)</f>
        <v>-87.882620000000003</v>
      </c>
      <c r="L894" t="s">
        <v>61</v>
      </c>
      <c r="M894">
        <f>VLOOKUP(L894,Key!$A$1:$C$73,2,FALSE)</f>
        <v>43.060786</v>
      </c>
      <c r="N894">
        <f>VLOOKUP(L894,Key!$A$1:$C$73,3,FALSE)</f>
        <v>-87.883825999999999</v>
      </c>
      <c r="O894">
        <v>15</v>
      </c>
      <c r="P894">
        <v>3</v>
      </c>
      <c r="Q894">
        <v>2.2999999999999998</v>
      </c>
      <c r="R894">
        <v>2.1</v>
      </c>
      <c r="S894">
        <v>90</v>
      </c>
      <c r="T894">
        <f t="shared" si="117"/>
        <v>-1</v>
      </c>
      <c r="U894" s="1">
        <v>42854</v>
      </c>
      <c r="V894" s="13">
        <f t="shared" si="118"/>
        <v>42826</v>
      </c>
      <c r="W894" s="14">
        <f t="shared" si="119"/>
        <v>42854</v>
      </c>
      <c r="X894" s="1" t="str">
        <f t="shared" si="120"/>
        <v>Saturday</v>
      </c>
      <c r="Y894" s="2">
        <v>0.66598379629629634</v>
      </c>
      <c r="Z894" s="2">
        <f t="shared" si="121"/>
        <v>0.66666666666666663</v>
      </c>
      <c r="AA894">
        <f>1</f>
        <v>1</v>
      </c>
      <c r="AB894" s="1">
        <v>42854</v>
      </c>
      <c r="AC894" s="13">
        <f t="shared" si="122"/>
        <v>42826</v>
      </c>
      <c r="AD894" s="14">
        <f t="shared" si="123"/>
        <v>42854</v>
      </c>
      <c r="AE894" s="1" t="str">
        <f t="shared" si="124"/>
        <v>Saturday</v>
      </c>
      <c r="AF894" s="2">
        <v>0.67704861111111114</v>
      </c>
      <c r="AG894" s="2">
        <f t="shared" si="125"/>
        <v>0.66666666666666663</v>
      </c>
      <c r="AH894" t="s">
        <v>23</v>
      </c>
    </row>
    <row r="895" spans="1:34" x14ac:dyDescent="0.25">
      <c r="A895">
        <v>1559759</v>
      </c>
      <c r="B895" t="s">
        <v>54</v>
      </c>
      <c r="E895">
        <v>55117</v>
      </c>
      <c r="F895" t="s">
        <v>20</v>
      </c>
      <c r="G895" t="s">
        <v>55</v>
      </c>
      <c r="H895">
        <v>5562</v>
      </c>
      <c r="I895" t="s">
        <v>44</v>
      </c>
      <c r="J895">
        <f>VLOOKUP(I895,Key!$A$1:$C$73,2,FALSE)</f>
        <v>43.03886</v>
      </c>
      <c r="K895">
        <f>VLOOKUP(I895,Key!$A$1:$C$73,3,FALSE)</f>
        <v>-87.902720000000002</v>
      </c>
      <c r="L895" t="s">
        <v>44</v>
      </c>
      <c r="M895">
        <f>VLOOKUP(L895,Key!$A$1:$C$73,2,FALSE)</f>
        <v>43.03886</v>
      </c>
      <c r="N895">
        <f>VLOOKUP(L895,Key!$A$1:$C$73,3,FALSE)</f>
        <v>-87.902720000000002</v>
      </c>
      <c r="O895">
        <v>117</v>
      </c>
      <c r="P895">
        <v>9</v>
      </c>
      <c r="Q895">
        <v>17.600000000000001</v>
      </c>
      <c r="R895">
        <v>16.7</v>
      </c>
      <c r="S895">
        <v>702</v>
      </c>
      <c r="T895">
        <f t="shared" si="117"/>
        <v>-1</v>
      </c>
      <c r="U895" s="1">
        <v>42826</v>
      </c>
      <c r="V895" s="13">
        <f t="shared" si="118"/>
        <v>42826</v>
      </c>
      <c r="W895" s="14">
        <f t="shared" si="119"/>
        <v>42826</v>
      </c>
      <c r="X895" s="1" t="str">
        <f t="shared" si="120"/>
        <v>Saturday</v>
      </c>
      <c r="Y895" s="2">
        <v>0.46241898148148147</v>
      </c>
      <c r="Z895" s="2">
        <f t="shared" si="121"/>
        <v>0.45833333333333331</v>
      </c>
      <c r="AA895">
        <f>1</f>
        <v>1</v>
      </c>
      <c r="AB895" s="1">
        <v>42826</v>
      </c>
      <c r="AC895" s="13">
        <f t="shared" si="122"/>
        <v>42826</v>
      </c>
      <c r="AD895" s="14">
        <f t="shared" si="123"/>
        <v>42826</v>
      </c>
      <c r="AE895" s="1" t="str">
        <f t="shared" si="124"/>
        <v>Saturday</v>
      </c>
      <c r="AF895" s="2">
        <v>0.54314814814814816</v>
      </c>
      <c r="AG895" s="2">
        <f t="shared" si="125"/>
        <v>0.54166666666666663</v>
      </c>
      <c r="AH895" t="s">
        <v>25</v>
      </c>
    </row>
    <row r="896" spans="1:34" x14ac:dyDescent="0.25">
      <c r="A896">
        <v>1559904</v>
      </c>
      <c r="B896" t="s">
        <v>54</v>
      </c>
      <c r="E896">
        <v>53226</v>
      </c>
      <c r="F896" t="s">
        <v>20</v>
      </c>
      <c r="G896" t="s">
        <v>55</v>
      </c>
      <c r="H896">
        <v>166</v>
      </c>
      <c r="I896" t="s">
        <v>70</v>
      </c>
      <c r="J896">
        <f>VLOOKUP(I896,Key!$A$1:$C$73,2,FALSE)</f>
        <v>43.052630000000001</v>
      </c>
      <c r="K896">
        <f>VLOOKUP(I896,Key!$A$1:$C$73,3,FALSE)</f>
        <v>-88.016319999999993</v>
      </c>
      <c r="L896" t="s">
        <v>70</v>
      </c>
      <c r="M896">
        <f>VLOOKUP(L896,Key!$A$1:$C$73,2,FALSE)</f>
        <v>43.052630000000001</v>
      </c>
      <c r="N896">
        <f>VLOOKUP(L896,Key!$A$1:$C$73,3,FALSE)</f>
        <v>-88.016319999999993</v>
      </c>
      <c r="O896">
        <v>36</v>
      </c>
      <c r="P896">
        <v>3</v>
      </c>
      <c r="Q896">
        <v>5.4</v>
      </c>
      <c r="R896">
        <v>5.0999999999999996</v>
      </c>
      <c r="S896">
        <v>216</v>
      </c>
      <c r="T896">
        <f t="shared" si="117"/>
        <v>-1</v>
      </c>
      <c r="U896" s="1">
        <v>42826</v>
      </c>
      <c r="V896" s="13">
        <f t="shared" si="118"/>
        <v>42826</v>
      </c>
      <c r="W896" s="14">
        <f t="shared" si="119"/>
        <v>42826</v>
      </c>
      <c r="X896" s="1" t="str">
        <f t="shared" si="120"/>
        <v>Saturday</v>
      </c>
      <c r="Y896" s="2">
        <v>0.50543981481481481</v>
      </c>
      <c r="Z896" s="2">
        <f t="shared" si="121"/>
        <v>0.5</v>
      </c>
      <c r="AA896">
        <f>1</f>
        <v>1</v>
      </c>
      <c r="AB896" s="1">
        <v>42826</v>
      </c>
      <c r="AC896" s="13">
        <f t="shared" si="122"/>
        <v>42826</v>
      </c>
      <c r="AD896" s="14">
        <f t="shared" si="123"/>
        <v>42826</v>
      </c>
      <c r="AE896" s="1" t="str">
        <f t="shared" si="124"/>
        <v>Saturday</v>
      </c>
      <c r="AF896" s="2">
        <v>0.53027777777777774</v>
      </c>
      <c r="AG896" s="2">
        <f t="shared" si="125"/>
        <v>0.54166666666666663</v>
      </c>
      <c r="AH896" t="s">
        <v>25</v>
      </c>
    </row>
    <row r="897" spans="1:34" x14ac:dyDescent="0.25">
      <c r="A897">
        <v>1559955</v>
      </c>
      <c r="B897" t="s">
        <v>54</v>
      </c>
      <c r="F897" t="s">
        <v>20</v>
      </c>
      <c r="G897" t="s">
        <v>55</v>
      </c>
      <c r="H897">
        <v>5577</v>
      </c>
      <c r="I897" t="s">
        <v>78</v>
      </c>
      <c r="J897">
        <f>VLOOKUP(I897,Key!$A$1:$C$73,2,FALSE)</f>
        <v>43.048200000000001</v>
      </c>
      <c r="K897">
        <f>VLOOKUP(I897,Key!$A$1:$C$73,3,FALSE)</f>
        <v>-87.900859999999994</v>
      </c>
      <c r="L897" t="s">
        <v>62</v>
      </c>
      <c r="M897">
        <f>VLOOKUP(L897,Key!$A$1:$C$73,2,FALSE)</f>
        <v>43.052460000000004</v>
      </c>
      <c r="N897">
        <f>VLOOKUP(L897,Key!$A$1:$C$73,3,FALSE)</f>
        <v>-87.891000000000005</v>
      </c>
      <c r="O897">
        <v>96</v>
      </c>
      <c r="P897">
        <v>9</v>
      </c>
      <c r="Q897">
        <v>14.4</v>
      </c>
      <c r="R897">
        <v>13.7</v>
      </c>
      <c r="S897">
        <v>576</v>
      </c>
      <c r="T897">
        <f t="shared" si="117"/>
        <v>-1</v>
      </c>
      <c r="U897" s="1">
        <v>42826</v>
      </c>
      <c r="V897" s="13">
        <f t="shared" si="118"/>
        <v>42826</v>
      </c>
      <c r="W897" s="14">
        <f t="shared" si="119"/>
        <v>42826</v>
      </c>
      <c r="X897" s="1" t="str">
        <f t="shared" si="120"/>
        <v>Saturday</v>
      </c>
      <c r="Y897" s="2">
        <v>0.51755787037037038</v>
      </c>
      <c r="Z897" s="2">
        <f t="shared" si="121"/>
        <v>0.5</v>
      </c>
      <c r="AA897">
        <f>1</f>
        <v>1</v>
      </c>
      <c r="AB897" s="1">
        <v>42826</v>
      </c>
      <c r="AC897" s="13">
        <f t="shared" si="122"/>
        <v>42826</v>
      </c>
      <c r="AD897" s="14">
        <f t="shared" si="123"/>
        <v>42826</v>
      </c>
      <c r="AE897" s="1" t="str">
        <f t="shared" si="124"/>
        <v>Saturday</v>
      </c>
      <c r="AF897" s="2">
        <v>0.58469907407407407</v>
      </c>
      <c r="AG897" s="2">
        <f t="shared" si="125"/>
        <v>0.58333333333333326</v>
      </c>
      <c r="AH897" t="s">
        <v>23</v>
      </c>
    </row>
    <row r="898" spans="1:34" x14ac:dyDescent="0.25">
      <c r="A898">
        <v>1560240</v>
      </c>
      <c r="B898" t="s">
        <v>54</v>
      </c>
      <c r="E898">
        <v>53211</v>
      </c>
      <c r="F898" t="s">
        <v>20</v>
      </c>
      <c r="G898" t="s">
        <v>55</v>
      </c>
      <c r="H898">
        <v>112</v>
      </c>
      <c r="I898" t="s">
        <v>21</v>
      </c>
      <c r="J898">
        <f>VLOOKUP(I898,Key!$A$1:$C$73,2,FALSE)</f>
        <v>43.074890000000003</v>
      </c>
      <c r="K898">
        <f>VLOOKUP(I898,Key!$A$1:$C$73,3,FALSE)</f>
        <v>-87.882810000000006</v>
      </c>
      <c r="L898" t="s">
        <v>66</v>
      </c>
      <c r="M898">
        <f>VLOOKUP(L898,Key!$A$1:$C$73,2,FALSE)</f>
        <v>43.078530000000001</v>
      </c>
      <c r="N898">
        <f>VLOOKUP(L898,Key!$A$1:$C$73,3,FALSE)</f>
        <v>-87.882620000000003</v>
      </c>
      <c r="O898">
        <v>71</v>
      </c>
      <c r="P898">
        <v>6</v>
      </c>
      <c r="Q898">
        <v>10.7</v>
      </c>
      <c r="R898">
        <v>10.1</v>
      </c>
      <c r="S898">
        <v>426</v>
      </c>
      <c r="T898">
        <f t="shared" ref="T898:T961" si="126">-1</f>
        <v>-1</v>
      </c>
      <c r="U898" s="1">
        <v>42826</v>
      </c>
      <c r="V898" s="13">
        <f t="shared" ref="V898:V961" si="127">DATE(YEAR(U898), MONTH(U898), 1)</f>
        <v>42826</v>
      </c>
      <c r="W898" s="14">
        <f t="shared" ref="W898:W961" si="128">U898</f>
        <v>42826</v>
      </c>
      <c r="X898" s="1" t="str">
        <f t="shared" ref="X898:X961" si="129">TEXT(W898,"dddd")</f>
        <v>Saturday</v>
      </c>
      <c r="Y898" s="2">
        <v>0.57557870370370368</v>
      </c>
      <c r="Z898" s="2">
        <f t="shared" ref="Z898:Z961" si="130">MROUND(Y898, "1:00")</f>
        <v>0.58333333333333326</v>
      </c>
      <c r="AA898">
        <f>1</f>
        <v>1</v>
      </c>
      <c r="AB898" s="1">
        <v>42826</v>
      </c>
      <c r="AC898" s="13">
        <f t="shared" ref="AC898:AC961" si="131">DATE(YEAR(AB898), MONTH(AB898), 1)</f>
        <v>42826</v>
      </c>
      <c r="AD898" s="14">
        <f t="shared" ref="AD898:AD961" si="132">AB898</f>
        <v>42826</v>
      </c>
      <c r="AE898" s="1" t="str">
        <f t="shared" ref="AE898:AE961" si="133">TEXT(AD898,"dddd")</f>
        <v>Saturday</v>
      </c>
      <c r="AF898" s="2">
        <v>0.62459490740740742</v>
      </c>
      <c r="AG898" s="2">
        <f t="shared" ref="AG898:AG961" si="134">MROUND(AF898, "1:00")</f>
        <v>0.625</v>
      </c>
      <c r="AH898" t="s">
        <v>23</v>
      </c>
    </row>
    <row r="899" spans="1:34" x14ac:dyDescent="0.25">
      <c r="A899">
        <v>1560347</v>
      </c>
      <c r="B899" t="s">
        <v>54</v>
      </c>
      <c r="E899">
        <v>53094</v>
      </c>
      <c r="F899" t="s">
        <v>20</v>
      </c>
      <c r="G899" t="s">
        <v>55</v>
      </c>
      <c r="H899">
        <v>5442</v>
      </c>
      <c r="I899" t="s">
        <v>36</v>
      </c>
      <c r="J899">
        <f>VLOOKUP(I899,Key!$A$1:$C$73,2,FALSE)</f>
        <v>43.03519</v>
      </c>
      <c r="K899">
        <f>VLOOKUP(I899,Key!$A$1:$C$73,3,FALSE)</f>
        <v>-87.907390000000007</v>
      </c>
      <c r="L899" t="s">
        <v>36</v>
      </c>
      <c r="M899">
        <f>VLOOKUP(L899,Key!$A$1:$C$73,2,FALSE)</f>
        <v>43.03519</v>
      </c>
      <c r="N899">
        <f>VLOOKUP(L899,Key!$A$1:$C$73,3,FALSE)</f>
        <v>-87.907390000000007</v>
      </c>
      <c r="O899">
        <v>44</v>
      </c>
      <c r="P899">
        <v>3</v>
      </c>
      <c r="Q899">
        <v>6.6</v>
      </c>
      <c r="R899">
        <v>6.3</v>
      </c>
      <c r="S899">
        <v>264</v>
      </c>
      <c r="T899">
        <f t="shared" si="126"/>
        <v>-1</v>
      </c>
      <c r="U899" s="1">
        <v>42826</v>
      </c>
      <c r="V899" s="13">
        <f t="shared" si="127"/>
        <v>42826</v>
      </c>
      <c r="W899" s="14">
        <f t="shared" si="128"/>
        <v>42826</v>
      </c>
      <c r="X899" s="1" t="str">
        <f t="shared" si="129"/>
        <v>Saturday</v>
      </c>
      <c r="Y899" s="2">
        <v>0.5997569444444445</v>
      </c>
      <c r="Z899" s="2">
        <f t="shared" si="130"/>
        <v>0.58333333333333326</v>
      </c>
      <c r="AA899">
        <f>1</f>
        <v>1</v>
      </c>
      <c r="AB899" s="1">
        <v>42826</v>
      </c>
      <c r="AC899" s="13">
        <f t="shared" si="131"/>
        <v>42826</v>
      </c>
      <c r="AD899" s="14">
        <f t="shared" si="132"/>
        <v>42826</v>
      </c>
      <c r="AE899" s="1" t="str">
        <f t="shared" si="133"/>
        <v>Saturday</v>
      </c>
      <c r="AF899" s="2">
        <v>0.62988425925925928</v>
      </c>
      <c r="AG899" s="2">
        <f t="shared" si="134"/>
        <v>0.625</v>
      </c>
      <c r="AH899" t="s">
        <v>25</v>
      </c>
    </row>
    <row r="900" spans="1:34" x14ac:dyDescent="0.25">
      <c r="A900">
        <v>1560415</v>
      </c>
      <c r="B900" t="s">
        <v>54</v>
      </c>
      <c r="E900">
        <v>53406</v>
      </c>
      <c r="F900" t="s">
        <v>20</v>
      </c>
      <c r="G900" t="s">
        <v>55</v>
      </c>
      <c r="H900">
        <v>13</v>
      </c>
      <c r="I900" t="s">
        <v>81</v>
      </c>
      <c r="J900">
        <f>VLOOKUP(I900,Key!$A$1:$C$73,2,FALSE)</f>
        <v>43.058010000000003</v>
      </c>
      <c r="K900">
        <f>VLOOKUP(I900,Key!$A$1:$C$73,3,FALSE)</f>
        <v>-87.877300000000005</v>
      </c>
      <c r="L900" t="s">
        <v>77</v>
      </c>
      <c r="M900">
        <f>VLOOKUP(L900,Key!$A$1:$C$73,2,FALSE)</f>
        <v>43.036900000000003</v>
      </c>
      <c r="N900">
        <f>VLOOKUP(L900,Key!$A$1:$C$73,3,FALSE)</f>
        <v>-87.89667</v>
      </c>
      <c r="O900">
        <v>41</v>
      </c>
      <c r="P900">
        <v>3</v>
      </c>
      <c r="Q900">
        <v>6.2</v>
      </c>
      <c r="R900">
        <v>5.8</v>
      </c>
      <c r="S900">
        <v>246</v>
      </c>
      <c r="T900">
        <f t="shared" si="126"/>
        <v>-1</v>
      </c>
      <c r="U900" s="1">
        <v>42826</v>
      </c>
      <c r="V900" s="13">
        <f t="shared" si="127"/>
        <v>42826</v>
      </c>
      <c r="W900" s="14">
        <f t="shared" si="128"/>
        <v>42826</v>
      </c>
      <c r="X900" s="1" t="str">
        <f t="shared" si="129"/>
        <v>Saturday</v>
      </c>
      <c r="Y900" s="2">
        <v>0.61344907407407401</v>
      </c>
      <c r="Z900" s="2">
        <f t="shared" si="130"/>
        <v>0.625</v>
      </c>
      <c r="AA900">
        <f>1</f>
        <v>1</v>
      </c>
      <c r="AB900" s="1">
        <v>42826</v>
      </c>
      <c r="AC900" s="13">
        <f t="shared" si="131"/>
        <v>42826</v>
      </c>
      <c r="AD900" s="14">
        <f t="shared" si="132"/>
        <v>42826</v>
      </c>
      <c r="AE900" s="1" t="str">
        <f t="shared" si="133"/>
        <v>Saturday</v>
      </c>
      <c r="AF900" s="2">
        <v>0.64173611111111117</v>
      </c>
      <c r="AG900" s="2">
        <f t="shared" si="134"/>
        <v>0.625</v>
      </c>
      <c r="AH900" t="s">
        <v>23</v>
      </c>
    </row>
    <row r="901" spans="1:34" x14ac:dyDescent="0.25">
      <c r="A901">
        <v>1560474</v>
      </c>
      <c r="B901" t="s">
        <v>54</v>
      </c>
      <c r="E901">
        <v>53202</v>
      </c>
      <c r="F901" t="s">
        <v>20</v>
      </c>
      <c r="G901" t="s">
        <v>55</v>
      </c>
      <c r="H901">
        <v>5464</v>
      </c>
      <c r="I901" t="s">
        <v>48</v>
      </c>
      <c r="J901">
        <f>VLOOKUP(I901,Key!$A$1:$C$73,2,FALSE)</f>
        <v>43.031320000000001</v>
      </c>
      <c r="K901">
        <f>VLOOKUP(I901,Key!$A$1:$C$73,3,FALSE)</f>
        <v>-87.904259999999994</v>
      </c>
      <c r="L901" t="s">
        <v>63</v>
      </c>
      <c r="M901">
        <f>VLOOKUP(L901,Key!$A$1:$C$73,2,FALSE)</f>
        <v>43.066893999999998</v>
      </c>
      <c r="N901">
        <f>VLOOKUP(L901,Key!$A$1:$C$73,3,FALSE)</f>
        <v>-87.877936000000005</v>
      </c>
      <c r="O901">
        <v>23</v>
      </c>
      <c r="P901">
        <v>0</v>
      </c>
      <c r="Q901">
        <v>3.5</v>
      </c>
      <c r="R901">
        <v>3.3</v>
      </c>
      <c r="S901">
        <v>138</v>
      </c>
      <c r="T901">
        <f t="shared" si="126"/>
        <v>-1</v>
      </c>
      <c r="U901" s="1">
        <v>42826</v>
      </c>
      <c r="V901" s="13">
        <f t="shared" si="127"/>
        <v>42826</v>
      </c>
      <c r="W901" s="14">
        <f t="shared" si="128"/>
        <v>42826</v>
      </c>
      <c r="X901" s="1" t="str">
        <f t="shared" si="129"/>
        <v>Saturday</v>
      </c>
      <c r="Y901" s="2">
        <v>0.62549768518518511</v>
      </c>
      <c r="Z901" s="2">
        <f t="shared" si="130"/>
        <v>0.625</v>
      </c>
      <c r="AA901">
        <f>1</f>
        <v>1</v>
      </c>
      <c r="AB901" s="1">
        <v>42826</v>
      </c>
      <c r="AC901" s="13">
        <f t="shared" si="131"/>
        <v>42826</v>
      </c>
      <c r="AD901" s="14">
        <f t="shared" si="132"/>
        <v>42826</v>
      </c>
      <c r="AE901" s="1" t="str">
        <f t="shared" si="133"/>
        <v>Saturday</v>
      </c>
      <c r="AF901" s="2">
        <v>0.64162037037037034</v>
      </c>
      <c r="AG901" s="2">
        <f t="shared" si="134"/>
        <v>0.625</v>
      </c>
      <c r="AH901" t="s">
        <v>23</v>
      </c>
    </row>
    <row r="902" spans="1:34" x14ac:dyDescent="0.25">
      <c r="A902">
        <v>1560584</v>
      </c>
      <c r="B902" t="s">
        <v>54</v>
      </c>
      <c r="E902">
        <v>53233</v>
      </c>
      <c r="F902" t="s">
        <v>20</v>
      </c>
      <c r="G902" t="s">
        <v>55</v>
      </c>
      <c r="H902">
        <v>5428</v>
      </c>
      <c r="I902" t="s">
        <v>84</v>
      </c>
      <c r="J902">
        <f>VLOOKUP(I902,Key!$A$1:$C$73,2,FALSE)</f>
        <v>43.040154000000001</v>
      </c>
      <c r="K902">
        <f>VLOOKUP(I902,Key!$A$1:$C$73,3,FALSE)</f>
        <v>-87.932113000000001</v>
      </c>
      <c r="L902" t="s">
        <v>81</v>
      </c>
      <c r="M902">
        <f>VLOOKUP(L902,Key!$A$1:$C$73,2,FALSE)</f>
        <v>43.058010000000003</v>
      </c>
      <c r="N902">
        <f>VLOOKUP(L902,Key!$A$1:$C$73,3,FALSE)</f>
        <v>-87.877300000000005</v>
      </c>
      <c r="O902">
        <v>37</v>
      </c>
      <c r="P902">
        <v>3</v>
      </c>
      <c r="Q902">
        <v>5.6</v>
      </c>
      <c r="R902">
        <v>5.3</v>
      </c>
      <c r="S902">
        <v>222</v>
      </c>
      <c r="T902">
        <f t="shared" si="126"/>
        <v>-1</v>
      </c>
      <c r="U902" s="1">
        <v>42826</v>
      </c>
      <c r="V902" s="13">
        <f t="shared" si="127"/>
        <v>42826</v>
      </c>
      <c r="W902" s="14">
        <f t="shared" si="128"/>
        <v>42826</v>
      </c>
      <c r="X902" s="1" t="str">
        <f t="shared" si="129"/>
        <v>Saturday</v>
      </c>
      <c r="Y902" s="2">
        <v>0.64170138888888884</v>
      </c>
      <c r="Z902" s="2">
        <f t="shared" si="130"/>
        <v>0.625</v>
      </c>
      <c r="AA902">
        <f>1</f>
        <v>1</v>
      </c>
      <c r="AB902" s="1">
        <v>42826</v>
      </c>
      <c r="AC902" s="13">
        <f t="shared" si="131"/>
        <v>42826</v>
      </c>
      <c r="AD902" s="14">
        <f t="shared" si="132"/>
        <v>42826</v>
      </c>
      <c r="AE902" s="1" t="str">
        <f t="shared" si="133"/>
        <v>Saturday</v>
      </c>
      <c r="AF902" s="2">
        <v>0.66787037037037045</v>
      </c>
      <c r="AG902" s="2">
        <f t="shared" si="134"/>
        <v>0.66666666666666663</v>
      </c>
      <c r="AH902" t="s">
        <v>23</v>
      </c>
    </row>
    <row r="903" spans="1:34" x14ac:dyDescent="0.25">
      <c r="A903">
        <v>1560601</v>
      </c>
      <c r="B903" t="s">
        <v>54</v>
      </c>
      <c r="E903">
        <v>53233</v>
      </c>
      <c r="F903" t="s">
        <v>20</v>
      </c>
      <c r="G903" t="s">
        <v>55</v>
      </c>
      <c r="H903">
        <v>11096</v>
      </c>
      <c r="I903" t="s">
        <v>84</v>
      </c>
      <c r="J903">
        <f>VLOOKUP(I903,Key!$A$1:$C$73,2,FALSE)</f>
        <v>43.040154000000001</v>
      </c>
      <c r="K903">
        <f>VLOOKUP(I903,Key!$A$1:$C$73,3,FALSE)</f>
        <v>-87.932113000000001</v>
      </c>
      <c r="L903" t="s">
        <v>81</v>
      </c>
      <c r="M903">
        <f>VLOOKUP(L903,Key!$A$1:$C$73,2,FALSE)</f>
        <v>43.058010000000003</v>
      </c>
      <c r="N903">
        <f>VLOOKUP(L903,Key!$A$1:$C$73,3,FALSE)</f>
        <v>-87.877300000000005</v>
      </c>
      <c r="O903">
        <v>34</v>
      </c>
      <c r="P903">
        <v>0</v>
      </c>
      <c r="Q903">
        <v>5.0999999999999996</v>
      </c>
      <c r="R903">
        <v>4.8</v>
      </c>
      <c r="S903">
        <v>204</v>
      </c>
      <c r="T903">
        <f t="shared" si="126"/>
        <v>-1</v>
      </c>
      <c r="U903" s="1">
        <v>42826</v>
      </c>
      <c r="V903" s="13">
        <f t="shared" si="127"/>
        <v>42826</v>
      </c>
      <c r="W903" s="14">
        <f t="shared" si="128"/>
        <v>42826</v>
      </c>
      <c r="X903" s="1" t="str">
        <f t="shared" si="129"/>
        <v>Saturday</v>
      </c>
      <c r="Y903" s="2">
        <v>0.64422453703703708</v>
      </c>
      <c r="Z903" s="2">
        <f t="shared" si="130"/>
        <v>0.625</v>
      </c>
      <c r="AA903">
        <f>1</f>
        <v>1</v>
      </c>
      <c r="AB903" s="1">
        <v>42826</v>
      </c>
      <c r="AC903" s="13">
        <f t="shared" si="131"/>
        <v>42826</v>
      </c>
      <c r="AD903" s="14">
        <f t="shared" si="132"/>
        <v>42826</v>
      </c>
      <c r="AE903" s="1" t="str">
        <f t="shared" si="133"/>
        <v>Saturday</v>
      </c>
      <c r="AF903" s="2">
        <v>0.66803240740740744</v>
      </c>
      <c r="AG903" s="2">
        <f t="shared" si="134"/>
        <v>0.66666666666666663</v>
      </c>
      <c r="AH903" t="s">
        <v>23</v>
      </c>
    </row>
    <row r="904" spans="1:34" x14ac:dyDescent="0.25">
      <c r="A904">
        <v>1560657</v>
      </c>
      <c r="B904" t="s">
        <v>54</v>
      </c>
      <c r="E904">
        <v>53081</v>
      </c>
      <c r="F904" t="s">
        <v>20</v>
      </c>
      <c r="G904" t="s">
        <v>55</v>
      </c>
      <c r="H904">
        <v>5589</v>
      </c>
      <c r="I904" t="s">
        <v>62</v>
      </c>
      <c r="J904">
        <f>VLOOKUP(I904,Key!$A$1:$C$73,2,FALSE)</f>
        <v>43.052460000000004</v>
      </c>
      <c r="K904">
        <f>VLOOKUP(I904,Key!$A$1:$C$73,3,FALSE)</f>
        <v>-87.891000000000005</v>
      </c>
      <c r="L904" t="s">
        <v>62</v>
      </c>
      <c r="M904">
        <f>VLOOKUP(L904,Key!$A$1:$C$73,2,FALSE)</f>
        <v>43.052460000000004</v>
      </c>
      <c r="N904">
        <f>VLOOKUP(L904,Key!$A$1:$C$73,3,FALSE)</f>
        <v>-87.891000000000005</v>
      </c>
      <c r="O904">
        <v>35</v>
      </c>
      <c r="P904">
        <v>3</v>
      </c>
      <c r="Q904">
        <v>5.3</v>
      </c>
      <c r="R904">
        <v>5</v>
      </c>
      <c r="S904">
        <v>210</v>
      </c>
      <c r="T904">
        <f t="shared" si="126"/>
        <v>-1</v>
      </c>
      <c r="U904" s="1">
        <v>42826</v>
      </c>
      <c r="V904" s="13">
        <f t="shared" si="127"/>
        <v>42826</v>
      </c>
      <c r="W904" s="14">
        <f t="shared" si="128"/>
        <v>42826</v>
      </c>
      <c r="X904" s="1" t="str">
        <f t="shared" si="129"/>
        <v>Saturday</v>
      </c>
      <c r="Y904" s="2">
        <v>0.65559027777777779</v>
      </c>
      <c r="Z904" s="2">
        <f t="shared" si="130"/>
        <v>0.66666666666666663</v>
      </c>
      <c r="AA904">
        <f>1</f>
        <v>1</v>
      </c>
      <c r="AB904" s="1">
        <v>42826</v>
      </c>
      <c r="AC904" s="13">
        <f t="shared" si="131"/>
        <v>42826</v>
      </c>
      <c r="AD904" s="14">
        <f t="shared" si="132"/>
        <v>42826</v>
      </c>
      <c r="AE904" s="1" t="str">
        <f t="shared" si="133"/>
        <v>Saturday</v>
      </c>
      <c r="AF904" s="2">
        <v>0.68047453703703698</v>
      </c>
      <c r="AG904" s="2">
        <f t="shared" si="134"/>
        <v>0.66666666666666663</v>
      </c>
      <c r="AH904" t="s">
        <v>25</v>
      </c>
    </row>
    <row r="905" spans="1:34" x14ac:dyDescent="0.25">
      <c r="A905">
        <v>1560714</v>
      </c>
      <c r="B905" t="s">
        <v>54</v>
      </c>
      <c r="E905">
        <v>53207</v>
      </c>
      <c r="F905" t="s">
        <v>20</v>
      </c>
      <c r="G905" t="s">
        <v>55</v>
      </c>
      <c r="H905">
        <v>11159</v>
      </c>
      <c r="I905" t="s">
        <v>81</v>
      </c>
      <c r="J905">
        <f>VLOOKUP(I905,Key!$A$1:$C$73,2,FALSE)</f>
        <v>43.058010000000003</v>
      </c>
      <c r="K905">
        <f>VLOOKUP(I905,Key!$A$1:$C$73,3,FALSE)</f>
        <v>-87.877300000000005</v>
      </c>
      <c r="L905" t="s">
        <v>81</v>
      </c>
      <c r="M905">
        <f>VLOOKUP(L905,Key!$A$1:$C$73,2,FALSE)</f>
        <v>43.058010000000003</v>
      </c>
      <c r="N905">
        <f>VLOOKUP(L905,Key!$A$1:$C$73,3,FALSE)</f>
        <v>-87.877300000000005</v>
      </c>
      <c r="O905">
        <v>38</v>
      </c>
      <c r="P905">
        <v>3</v>
      </c>
      <c r="Q905">
        <v>5.7</v>
      </c>
      <c r="R905">
        <v>5.4</v>
      </c>
      <c r="S905">
        <v>228</v>
      </c>
      <c r="T905">
        <f t="shared" si="126"/>
        <v>-1</v>
      </c>
      <c r="U905" s="1">
        <v>42826</v>
      </c>
      <c r="V905" s="13">
        <f t="shared" si="127"/>
        <v>42826</v>
      </c>
      <c r="W905" s="14">
        <f t="shared" si="128"/>
        <v>42826</v>
      </c>
      <c r="X905" s="1" t="str">
        <f t="shared" si="129"/>
        <v>Saturday</v>
      </c>
      <c r="Y905" s="2">
        <v>0.66729166666666673</v>
      </c>
      <c r="Z905" s="2">
        <f t="shared" si="130"/>
        <v>0.66666666666666663</v>
      </c>
      <c r="AA905">
        <f>1</f>
        <v>1</v>
      </c>
      <c r="AB905" s="1">
        <v>42826</v>
      </c>
      <c r="AC905" s="13">
        <f t="shared" si="131"/>
        <v>42826</v>
      </c>
      <c r="AD905" s="14">
        <f t="shared" si="132"/>
        <v>42826</v>
      </c>
      <c r="AE905" s="1" t="str">
        <f t="shared" si="133"/>
        <v>Saturday</v>
      </c>
      <c r="AF905" s="2">
        <v>0.69336805555555558</v>
      </c>
      <c r="AG905" s="2">
        <f t="shared" si="134"/>
        <v>0.70833333333333326</v>
      </c>
      <c r="AH905" t="s">
        <v>25</v>
      </c>
    </row>
    <row r="906" spans="1:34" x14ac:dyDescent="0.25">
      <c r="A906">
        <v>1560220</v>
      </c>
      <c r="B906" t="s">
        <v>54</v>
      </c>
      <c r="E906">
        <v>53202</v>
      </c>
      <c r="F906" t="s">
        <v>20</v>
      </c>
      <c r="G906" t="s">
        <v>55</v>
      </c>
      <c r="H906">
        <v>5418</v>
      </c>
      <c r="I906" t="s">
        <v>36</v>
      </c>
      <c r="J906">
        <f>VLOOKUP(I906,Key!$A$1:$C$73,2,FALSE)</f>
        <v>43.03519</v>
      </c>
      <c r="K906">
        <f>VLOOKUP(I906,Key!$A$1:$C$73,3,FALSE)</f>
        <v>-87.907390000000007</v>
      </c>
      <c r="L906" t="s">
        <v>52</v>
      </c>
      <c r="M906">
        <f>VLOOKUP(L906,Key!$A$1:$C$73,2,FALSE)</f>
        <v>43.042490000000001</v>
      </c>
      <c r="N906">
        <f>VLOOKUP(L906,Key!$A$1:$C$73,3,FALSE)</f>
        <v>-87.909959999999998</v>
      </c>
      <c r="O906">
        <v>8</v>
      </c>
      <c r="P906">
        <v>0</v>
      </c>
      <c r="Q906">
        <v>1.2</v>
      </c>
      <c r="R906">
        <v>1.1000000000000001</v>
      </c>
      <c r="S906">
        <v>48</v>
      </c>
      <c r="T906">
        <f t="shared" si="126"/>
        <v>-1</v>
      </c>
      <c r="U906" s="1">
        <v>42826</v>
      </c>
      <c r="V906" s="13">
        <f t="shared" si="127"/>
        <v>42826</v>
      </c>
      <c r="W906" s="14">
        <f t="shared" si="128"/>
        <v>42826</v>
      </c>
      <c r="X906" s="1" t="str">
        <f t="shared" si="129"/>
        <v>Saturday</v>
      </c>
      <c r="Y906" s="2">
        <v>0.67212962962962963</v>
      </c>
      <c r="Z906" s="2">
        <f t="shared" si="130"/>
        <v>0.66666666666666663</v>
      </c>
      <c r="AA906">
        <f>1</f>
        <v>1</v>
      </c>
      <c r="AB906" s="1">
        <v>42826</v>
      </c>
      <c r="AC906" s="13">
        <f t="shared" si="131"/>
        <v>42826</v>
      </c>
      <c r="AD906" s="14">
        <f t="shared" si="132"/>
        <v>42826</v>
      </c>
      <c r="AE906" s="1" t="str">
        <f t="shared" si="133"/>
        <v>Saturday</v>
      </c>
      <c r="AF906" s="2">
        <v>0.67761574074074071</v>
      </c>
      <c r="AG906" s="2">
        <f t="shared" si="134"/>
        <v>0.66666666666666663</v>
      </c>
      <c r="AH906" t="s">
        <v>23</v>
      </c>
    </row>
    <row r="907" spans="1:34" x14ac:dyDescent="0.25">
      <c r="A907">
        <v>1560822</v>
      </c>
      <c r="B907" t="s">
        <v>54</v>
      </c>
      <c r="E907">
        <v>92056</v>
      </c>
      <c r="F907" t="s">
        <v>20</v>
      </c>
      <c r="G907" t="s">
        <v>55</v>
      </c>
      <c r="H907">
        <v>2968</v>
      </c>
      <c r="I907" t="s">
        <v>61</v>
      </c>
      <c r="J907">
        <f>VLOOKUP(I907,Key!$A$1:$C$73,2,FALSE)</f>
        <v>43.060786</v>
      </c>
      <c r="K907">
        <f>VLOOKUP(I907,Key!$A$1:$C$73,3,FALSE)</f>
        <v>-87.883825999999999</v>
      </c>
      <c r="L907" t="s">
        <v>61</v>
      </c>
      <c r="M907">
        <f>VLOOKUP(L907,Key!$A$1:$C$73,2,FALSE)</f>
        <v>43.060786</v>
      </c>
      <c r="N907">
        <f>VLOOKUP(L907,Key!$A$1:$C$73,3,FALSE)</f>
        <v>-87.883825999999999</v>
      </c>
      <c r="O907">
        <v>52</v>
      </c>
      <c r="P907">
        <v>3</v>
      </c>
      <c r="Q907">
        <v>7.8</v>
      </c>
      <c r="R907">
        <v>7.4</v>
      </c>
      <c r="S907">
        <v>312</v>
      </c>
      <c r="T907">
        <f t="shared" si="126"/>
        <v>-1</v>
      </c>
      <c r="U907" s="1">
        <v>42826</v>
      </c>
      <c r="V907" s="13">
        <f t="shared" si="127"/>
        <v>42826</v>
      </c>
      <c r="W907" s="14">
        <f t="shared" si="128"/>
        <v>42826</v>
      </c>
      <c r="X907" s="1" t="str">
        <f t="shared" si="129"/>
        <v>Saturday</v>
      </c>
      <c r="Y907" s="2">
        <v>0.68671296296296302</v>
      </c>
      <c r="Z907" s="2">
        <f t="shared" si="130"/>
        <v>0.66666666666666663</v>
      </c>
      <c r="AA907">
        <f>1</f>
        <v>1</v>
      </c>
      <c r="AB907" s="1">
        <v>42826</v>
      </c>
      <c r="AC907" s="13">
        <f t="shared" si="131"/>
        <v>42826</v>
      </c>
      <c r="AD907" s="14">
        <f t="shared" si="132"/>
        <v>42826</v>
      </c>
      <c r="AE907" s="1" t="str">
        <f t="shared" si="133"/>
        <v>Saturday</v>
      </c>
      <c r="AF907" s="2">
        <v>0.72238425925925931</v>
      </c>
      <c r="AG907" s="2">
        <f t="shared" si="134"/>
        <v>0.70833333333333326</v>
      </c>
      <c r="AH907" t="s">
        <v>25</v>
      </c>
    </row>
    <row r="908" spans="1:34" x14ac:dyDescent="0.25">
      <c r="A908">
        <v>1418262</v>
      </c>
      <c r="B908" t="s">
        <v>54</v>
      </c>
      <c r="E908">
        <v>32779</v>
      </c>
      <c r="F908" t="s">
        <v>20</v>
      </c>
      <c r="G908" t="s">
        <v>55</v>
      </c>
      <c r="H908">
        <v>5501</v>
      </c>
      <c r="I908" t="s">
        <v>84</v>
      </c>
      <c r="J908">
        <f>VLOOKUP(I908,Key!$A$1:$C$73,2,FALSE)</f>
        <v>43.040154000000001</v>
      </c>
      <c r="K908">
        <f>VLOOKUP(I908,Key!$A$1:$C$73,3,FALSE)</f>
        <v>-87.932113000000001</v>
      </c>
      <c r="L908" t="s">
        <v>84</v>
      </c>
      <c r="M908">
        <f>VLOOKUP(L908,Key!$A$1:$C$73,2,FALSE)</f>
        <v>43.040154000000001</v>
      </c>
      <c r="N908">
        <f>VLOOKUP(L908,Key!$A$1:$C$73,3,FALSE)</f>
        <v>-87.932113000000001</v>
      </c>
      <c r="O908">
        <v>68</v>
      </c>
      <c r="P908">
        <v>6</v>
      </c>
      <c r="Q908">
        <v>10.199999999999999</v>
      </c>
      <c r="R908">
        <v>9.6999999999999993</v>
      </c>
      <c r="S908">
        <v>408</v>
      </c>
      <c r="T908">
        <f t="shared" si="126"/>
        <v>-1</v>
      </c>
      <c r="U908" s="1">
        <v>42826</v>
      </c>
      <c r="V908" s="13">
        <f t="shared" si="127"/>
        <v>42826</v>
      </c>
      <c r="W908" s="14">
        <f t="shared" si="128"/>
        <v>42826</v>
      </c>
      <c r="X908" s="1" t="str">
        <f t="shared" si="129"/>
        <v>Saturday</v>
      </c>
      <c r="Y908" s="2">
        <v>0.68854166666666661</v>
      </c>
      <c r="Z908" s="2">
        <f t="shared" si="130"/>
        <v>0.70833333333333326</v>
      </c>
      <c r="AA908">
        <f>1</f>
        <v>1</v>
      </c>
      <c r="AB908" s="1">
        <v>42826</v>
      </c>
      <c r="AC908" s="13">
        <f t="shared" si="131"/>
        <v>42826</v>
      </c>
      <c r="AD908" s="14">
        <f t="shared" si="132"/>
        <v>42826</v>
      </c>
      <c r="AE908" s="1" t="str">
        <f t="shared" si="133"/>
        <v>Saturday</v>
      </c>
      <c r="AF908" s="2">
        <v>0.73603009259259267</v>
      </c>
      <c r="AG908" s="2">
        <f t="shared" si="134"/>
        <v>0.75</v>
      </c>
      <c r="AH908" t="s">
        <v>25</v>
      </c>
    </row>
    <row r="909" spans="1:34" x14ac:dyDescent="0.25">
      <c r="A909">
        <v>1560836</v>
      </c>
      <c r="B909" t="s">
        <v>54</v>
      </c>
      <c r="E909">
        <v>60447</v>
      </c>
      <c r="F909" t="s">
        <v>20</v>
      </c>
      <c r="G909" t="s">
        <v>55</v>
      </c>
      <c r="H909">
        <v>5575</v>
      </c>
      <c r="I909" t="s">
        <v>38</v>
      </c>
      <c r="J909">
        <f>VLOOKUP(I909,Key!$A$1:$C$73,2,FALSE)</f>
        <v>43.038649999999997</v>
      </c>
      <c r="K909">
        <f>VLOOKUP(I909,Key!$A$1:$C$73,3,FALSE)</f>
        <v>-87.921930000000003</v>
      </c>
      <c r="L909" t="s">
        <v>38</v>
      </c>
      <c r="M909">
        <f>VLOOKUP(L909,Key!$A$1:$C$73,2,FALSE)</f>
        <v>43.038649999999997</v>
      </c>
      <c r="N909">
        <f>VLOOKUP(L909,Key!$A$1:$C$73,3,FALSE)</f>
        <v>-87.921930000000003</v>
      </c>
      <c r="O909">
        <v>78</v>
      </c>
      <c r="P909">
        <v>6</v>
      </c>
      <c r="Q909">
        <v>11.7</v>
      </c>
      <c r="R909">
        <v>11.1</v>
      </c>
      <c r="S909">
        <v>468</v>
      </c>
      <c r="T909">
        <f t="shared" si="126"/>
        <v>-1</v>
      </c>
      <c r="U909" s="1">
        <v>42826</v>
      </c>
      <c r="V909" s="13">
        <f t="shared" si="127"/>
        <v>42826</v>
      </c>
      <c r="W909" s="14">
        <f t="shared" si="128"/>
        <v>42826</v>
      </c>
      <c r="X909" s="1" t="str">
        <f t="shared" si="129"/>
        <v>Saturday</v>
      </c>
      <c r="Y909" s="2">
        <v>0.68984953703703711</v>
      </c>
      <c r="Z909" s="2">
        <f t="shared" si="130"/>
        <v>0.70833333333333326</v>
      </c>
      <c r="AA909">
        <f>1</f>
        <v>1</v>
      </c>
      <c r="AB909" s="1">
        <v>42826</v>
      </c>
      <c r="AC909" s="13">
        <f t="shared" si="131"/>
        <v>42826</v>
      </c>
      <c r="AD909" s="14">
        <f t="shared" si="132"/>
        <v>42826</v>
      </c>
      <c r="AE909" s="1" t="str">
        <f t="shared" si="133"/>
        <v>Saturday</v>
      </c>
      <c r="AF909" s="2">
        <v>0.74410879629629623</v>
      </c>
      <c r="AG909" s="2">
        <f t="shared" si="134"/>
        <v>0.75</v>
      </c>
      <c r="AH909" t="s">
        <v>25</v>
      </c>
    </row>
    <row r="910" spans="1:34" x14ac:dyDescent="0.25">
      <c r="A910">
        <v>1560847</v>
      </c>
      <c r="B910" t="s">
        <v>54</v>
      </c>
      <c r="E910">
        <v>60174</v>
      </c>
      <c r="F910" t="s">
        <v>20</v>
      </c>
      <c r="G910" t="s">
        <v>55</v>
      </c>
      <c r="H910">
        <v>5713</v>
      </c>
      <c r="I910" t="s">
        <v>82</v>
      </c>
      <c r="J910">
        <f>VLOOKUP(I910,Key!$A$1:$C$73,2,FALSE)</f>
        <v>43.040349999999997</v>
      </c>
      <c r="K910">
        <f>VLOOKUP(I910,Key!$A$1:$C$73,3,FALSE)</f>
        <v>-87.920760000000001</v>
      </c>
      <c r="L910" t="s">
        <v>82</v>
      </c>
      <c r="M910">
        <f>VLOOKUP(L910,Key!$A$1:$C$73,2,FALSE)</f>
        <v>43.040349999999997</v>
      </c>
      <c r="N910">
        <f>VLOOKUP(L910,Key!$A$1:$C$73,3,FALSE)</f>
        <v>-87.920760000000001</v>
      </c>
      <c r="O910">
        <v>85</v>
      </c>
      <c r="P910">
        <v>6</v>
      </c>
      <c r="Q910">
        <v>12.8</v>
      </c>
      <c r="R910">
        <v>12.1</v>
      </c>
      <c r="S910">
        <v>510</v>
      </c>
      <c r="T910">
        <f t="shared" si="126"/>
        <v>-1</v>
      </c>
      <c r="U910" s="1">
        <v>42826</v>
      </c>
      <c r="V910" s="13">
        <f t="shared" si="127"/>
        <v>42826</v>
      </c>
      <c r="W910" s="14">
        <f t="shared" si="128"/>
        <v>42826</v>
      </c>
      <c r="X910" s="1" t="str">
        <f t="shared" si="129"/>
        <v>Saturday</v>
      </c>
      <c r="Y910" s="2">
        <v>0.6931250000000001</v>
      </c>
      <c r="Z910" s="2">
        <f t="shared" si="130"/>
        <v>0.70833333333333326</v>
      </c>
      <c r="AA910">
        <f>1</f>
        <v>1</v>
      </c>
      <c r="AB910" s="1">
        <v>42826</v>
      </c>
      <c r="AC910" s="13">
        <f t="shared" si="131"/>
        <v>42826</v>
      </c>
      <c r="AD910" s="14">
        <f t="shared" si="132"/>
        <v>42826</v>
      </c>
      <c r="AE910" s="1" t="str">
        <f t="shared" si="133"/>
        <v>Saturday</v>
      </c>
      <c r="AF910" s="2">
        <v>0.7521296296296297</v>
      </c>
      <c r="AG910" s="2">
        <f t="shared" si="134"/>
        <v>0.75</v>
      </c>
      <c r="AH910" t="s">
        <v>25</v>
      </c>
    </row>
    <row r="911" spans="1:34" x14ac:dyDescent="0.25">
      <c r="A911">
        <v>1560864</v>
      </c>
      <c r="B911" t="s">
        <v>54</v>
      </c>
      <c r="E911">
        <v>53222</v>
      </c>
      <c r="F911" t="s">
        <v>20</v>
      </c>
      <c r="G911" t="s">
        <v>55</v>
      </c>
      <c r="H911">
        <v>9</v>
      </c>
      <c r="I911" t="s">
        <v>53</v>
      </c>
      <c r="J911">
        <f>VLOOKUP(I911,Key!$A$1:$C$73,2,FALSE)</f>
        <v>43.04824</v>
      </c>
      <c r="K911">
        <f>VLOOKUP(I911,Key!$A$1:$C$73,3,FALSE)</f>
        <v>-87.904970000000006</v>
      </c>
      <c r="L911" t="s">
        <v>52</v>
      </c>
      <c r="M911">
        <f>VLOOKUP(L911,Key!$A$1:$C$73,2,FALSE)</f>
        <v>43.042490000000001</v>
      </c>
      <c r="N911">
        <f>VLOOKUP(L911,Key!$A$1:$C$73,3,FALSE)</f>
        <v>-87.909959999999998</v>
      </c>
      <c r="O911">
        <v>7</v>
      </c>
      <c r="P911">
        <v>0</v>
      </c>
      <c r="Q911">
        <v>1.1000000000000001</v>
      </c>
      <c r="R911">
        <v>1</v>
      </c>
      <c r="S911">
        <v>42</v>
      </c>
      <c r="T911">
        <f t="shared" si="126"/>
        <v>-1</v>
      </c>
      <c r="U911" s="1">
        <v>42826</v>
      </c>
      <c r="V911" s="13">
        <f t="shared" si="127"/>
        <v>42826</v>
      </c>
      <c r="W911" s="14">
        <f t="shared" si="128"/>
        <v>42826</v>
      </c>
      <c r="X911" s="1" t="str">
        <f t="shared" si="129"/>
        <v>Saturday</v>
      </c>
      <c r="Y911" s="2">
        <v>0.69620370370370377</v>
      </c>
      <c r="Z911" s="2">
        <f t="shared" si="130"/>
        <v>0.70833333333333326</v>
      </c>
      <c r="AA911">
        <f>1</f>
        <v>1</v>
      </c>
      <c r="AB911" s="1">
        <v>42826</v>
      </c>
      <c r="AC911" s="13">
        <f t="shared" si="131"/>
        <v>42826</v>
      </c>
      <c r="AD911" s="14">
        <f t="shared" si="132"/>
        <v>42826</v>
      </c>
      <c r="AE911" s="1" t="str">
        <f t="shared" si="133"/>
        <v>Saturday</v>
      </c>
      <c r="AF911" s="2">
        <v>0.70134259259259257</v>
      </c>
      <c r="AG911" s="2">
        <f t="shared" si="134"/>
        <v>0.70833333333333326</v>
      </c>
      <c r="AH911" t="s">
        <v>23</v>
      </c>
    </row>
    <row r="912" spans="1:34" x14ac:dyDescent="0.25">
      <c r="A912">
        <v>1560877</v>
      </c>
      <c r="B912" t="s">
        <v>54</v>
      </c>
      <c r="E912">
        <v>53703</v>
      </c>
      <c r="F912" t="s">
        <v>20</v>
      </c>
      <c r="G912" t="s">
        <v>55</v>
      </c>
      <c r="H912">
        <v>11145</v>
      </c>
      <c r="I912" t="s">
        <v>62</v>
      </c>
      <c r="J912">
        <f>VLOOKUP(I912,Key!$A$1:$C$73,2,FALSE)</f>
        <v>43.052460000000004</v>
      </c>
      <c r="K912">
        <f>VLOOKUP(I912,Key!$A$1:$C$73,3,FALSE)</f>
        <v>-87.891000000000005</v>
      </c>
      <c r="L912" t="s">
        <v>62</v>
      </c>
      <c r="M912">
        <f>VLOOKUP(L912,Key!$A$1:$C$73,2,FALSE)</f>
        <v>43.052460000000004</v>
      </c>
      <c r="N912">
        <f>VLOOKUP(L912,Key!$A$1:$C$73,3,FALSE)</f>
        <v>-87.891000000000005</v>
      </c>
      <c r="O912">
        <v>37</v>
      </c>
      <c r="P912">
        <v>3</v>
      </c>
      <c r="Q912">
        <v>5.6</v>
      </c>
      <c r="R912">
        <v>5.3</v>
      </c>
      <c r="S912">
        <v>222</v>
      </c>
      <c r="T912">
        <f t="shared" si="126"/>
        <v>-1</v>
      </c>
      <c r="U912" s="1">
        <v>42826</v>
      </c>
      <c r="V912" s="13">
        <f t="shared" si="127"/>
        <v>42826</v>
      </c>
      <c r="W912" s="14">
        <f t="shared" si="128"/>
        <v>42826</v>
      </c>
      <c r="X912" s="1" t="str">
        <f t="shared" si="129"/>
        <v>Saturday</v>
      </c>
      <c r="Y912" s="2">
        <v>0.69791666666666663</v>
      </c>
      <c r="Z912" s="2">
        <f t="shared" si="130"/>
        <v>0.70833333333333326</v>
      </c>
      <c r="AA912">
        <f>1</f>
        <v>1</v>
      </c>
      <c r="AB912" s="1">
        <v>42826</v>
      </c>
      <c r="AC912" s="13">
        <f t="shared" si="131"/>
        <v>42826</v>
      </c>
      <c r="AD912" s="14">
        <f t="shared" si="132"/>
        <v>42826</v>
      </c>
      <c r="AE912" s="1" t="str">
        <f t="shared" si="133"/>
        <v>Saturday</v>
      </c>
      <c r="AF912" s="2">
        <v>0.72361111111111109</v>
      </c>
      <c r="AG912" s="2">
        <f t="shared" si="134"/>
        <v>0.70833333333333326</v>
      </c>
      <c r="AH912" t="s">
        <v>25</v>
      </c>
    </row>
    <row r="913" spans="1:34" x14ac:dyDescent="0.25">
      <c r="A913">
        <v>1560892</v>
      </c>
      <c r="B913" t="s">
        <v>54</v>
      </c>
      <c r="E913">
        <v>53233</v>
      </c>
      <c r="F913" t="s">
        <v>20</v>
      </c>
      <c r="G913" t="s">
        <v>55</v>
      </c>
      <c r="H913">
        <v>13</v>
      </c>
      <c r="I913" t="s">
        <v>77</v>
      </c>
      <c r="J913">
        <f>VLOOKUP(I913,Key!$A$1:$C$73,2,FALSE)</f>
        <v>43.036900000000003</v>
      </c>
      <c r="K913">
        <f>VLOOKUP(I913,Key!$A$1:$C$73,3,FALSE)</f>
        <v>-87.89667</v>
      </c>
      <c r="L913" t="s">
        <v>77</v>
      </c>
      <c r="M913">
        <f>VLOOKUP(L913,Key!$A$1:$C$73,2,FALSE)</f>
        <v>43.036900000000003</v>
      </c>
      <c r="N913">
        <f>VLOOKUP(L913,Key!$A$1:$C$73,3,FALSE)</f>
        <v>-87.89667</v>
      </c>
      <c r="O913">
        <v>46</v>
      </c>
      <c r="P913">
        <v>3</v>
      </c>
      <c r="Q913">
        <v>6.9</v>
      </c>
      <c r="R913">
        <v>6.6</v>
      </c>
      <c r="S913">
        <v>276</v>
      </c>
      <c r="T913">
        <f t="shared" si="126"/>
        <v>-1</v>
      </c>
      <c r="U913" s="1">
        <v>42826</v>
      </c>
      <c r="V913" s="13">
        <f t="shared" si="127"/>
        <v>42826</v>
      </c>
      <c r="W913" s="14">
        <f t="shared" si="128"/>
        <v>42826</v>
      </c>
      <c r="X913" s="1" t="str">
        <f t="shared" si="129"/>
        <v>Saturday</v>
      </c>
      <c r="Y913" s="2">
        <v>0.70108796296296294</v>
      </c>
      <c r="Z913" s="2">
        <f t="shared" si="130"/>
        <v>0.70833333333333326</v>
      </c>
      <c r="AA913">
        <f>1</f>
        <v>1</v>
      </c>
      <c r="AB913" s="1">
        <v>42826</v>
      </c>
      <c r="AC913" s="13">
        <f t="shared" si="131"/>
        <v>42826</v>
      </c>
      <c r="AD913" s="14">
        <f t="shared" si="132"/>
        <v>42826</v>
      </c>
      <c r="AE913" s="1" t="str">
        <f t="shared" si="133"/>
        <v>Saturday</v>
      </c>
      <c r="AF913" s="2">
        <v>0.73267361111111118</v>
      </c>
      <c r="AG913" s="2">
        <f t="shared" si="134"/>
        <v>0.75</v>
      </c>
      <c r="AH913" t="s">
        <v>25</v>
      </c>
    </row>
    <row r="914" spans="1:34" x14ac:dyDescent="0.25">
      <c r="A914">
        <v>1560971</v>
      </c>
      <c r="B914" t="s">
        <v>54</v>
      </c>
      <c r="E914">
        <v>53546</v>
      </c>
      <c r="F914" t="s">
        <v>20</v>
      </c>
      <c r="G914" t="s">
        <v>55</v>
      </c>
      <c r="H914">
        <v>5513</v>
      </c>
      <c r="I914" t="s">
        <v>36</v>
      </c>
      <c r="J914">
        <f>VLOOKUP(I914,Key!$A$1:$C$73,2,FALSE)</f>
        <v>43.03519</v>
      </c>
      <c r="K914">
        <f>VLOOKUP(I914,Key!$A$1:$C$73,3,FALSE)</f>
        <v>-87.907390000000007</v>
      </c>
      <c r="L914" t="s">
        <v>52</v>
      </c>
      <c r="M914">
        <f>VLOOKUP(L914,Key!$A$1:$C$73,2,FALSE)</f>
        <v>43.042490000000001</v>
      </c>
      <c r="N914">
        <f>VLOOKUP(L914,Key!$A$1:$C$73,3,FALSE)</f>
        <v>-87.909959999999998</v>
      </c>
      <c r="O914">
        <v>7</v>
      </c>
      <c r="P914">
        <v>0</v>
      </c>
      <c r="Q914">
        <v>1.1000000000000001</v>
      </c>
      <c r="R914">
        <v>1</v>
      </c>
      <c r="S914">
        <v>42</v>
      </c>
      <c r="T914">
        <f t="shared" si="126"/>
        <v>-1</v>
      </c>
      <c r="U914" s="1">
        <v>42826</v>
      </c>
      <c r="V914" s="13">
        <f t="shared" si="127"/>
        <v>42826</v>
      </c>
      <c r="W914" s="14">
        <f t="shared" si="128"/>
        <v>42826</v>
      </c>
      <c r="X914" s="1" t="str">
        <f t="shared" si="129"/>
        <v>Saturday</v>
      </c>
      <c r="Y914" s="2">
        <v>0.71568287037037026</v>
      </c>
      <c r="Z914" s="2">
        <f t="shared" si="130"/>
        <v>0.70833333333333326</v>
      </c>
      <c r="AA914">
        <f>1</f>
        <v>1</v>
      </c>
      <c r="AB914" s="1">
        <v>42826</v>
      </c>
      <c r="AC914" s="13">
        <f t="shared" si="131"/>
        <v>42826</v>
      </c>
      <c r="AD914" s="14">
        <f t="shared" si="132"/>
        <v>42826</v>
      </c>
      <c r="AE914" s="1" t="str">
        <f t="shared" si="133"/>
        <v>Saturday</v>
      </c>
      <c r="AF914" s="2">
        <v>0.72052083333333339</v>
      </c>
      <c r="AG914" s="2">
        <f t="shared" si="134"/>
        <v>0.70833333333333326</v>
      </c>
      <c r="AH914" t="s">
        <v>23</v>
      </c>
    </row>
    <row r="915" spans="1:34" x14ac:dyDescent="0.25">
      <c r="A915">
        <v>1561028</v>
      </c>
      <c r="B915" t="s">
        <v>54</v>
      </c>
      <c r="E915">
        <v>60614</v>
      </c>
      <c r="F915" t="s">
        <v>20</v>
      </c>
      <c r="G915" t="s">
        <v>55</v>
      </c>
      <c r="H915">
        <v>5473</v>
      </c>
      <c r="I915" t="s">
        <v>77</v>
      </c>
      <c r="J915">
        <f>VLOOKUP(I915,Key!$A$1:$C$73,2,FALSE)</f>
        <v>43.036900000000003</v>
      </c>
      <c r="K915">
        <f>VLOOKUP(I915,Key!$A$1:$C$73,3,FALSE)</f>
        <v>-87.89667</v>
      </c>
      <c r="L915" t="s">
        <v>77</v>
      </c>
      <c r="M915">
        <f>VLOOKUP(L915,Key!$A$1:$C$73,2,FALSE)</f>
        <v>43.036900000000003</v>
      </c>
      <c r="N915">
        <f>VLOOKUP(L915,Key!$A$1:$C$73,3,FALSE)</f>
        <v>-87.89667</v>
      </c>
      <c r="O915">
        <v>10</v>
      </c>
      <c r="P915">
        <v>0</v>
      </c>
      <c r="Q915">
        <v>1.5</v>
      </c>
      <c r="R915">
        <v>1.4</v>
      </c>
      <c r="S915">
        <v>60</v>
      </c>
      <c r="T915">
        <f t="shared" si="126"/>
        <v>-1</v>
      </c>
      <c r="U915" s="1">
        <v>42826</v>
      </c>
      <c r="V915" s="13">
        <f t="shared" si="127"/>
        <v>42826</v>
      </c>
      <c r="W915" s="14">
        <f t="shared" si="128"/>
        <v>42826</v>
      </c>
      <c r="X915" s="1" t="str">
        <f t="shared" si="129"/>
        <v>Saturday</v>
      </c>
      <c r="Y915" s="2">
        <v>0.72584490740740737</v>
      </c>
      <c r="Z915" s="2">
        <f t="shared" si="130"/>
        <v>0.70833333333333326</v>
      </c>
      <c r="AA915">
        <f>1</f>
        <v>1</v>
      </c>
      <c r="AB915" s="1">
        <v>42826</v>
      </c>
      <c r="AC915" s="13">
        <f t="shared" si="131"/>
        <v>42826</v>
      </c>
      <c r="AD915" s="14">
        <f t="shared" si="132"/>
        <v>42826</v>
      </c>
      <c r="AE915" s="1" t="str">
        <f t="shared" si="133"/>
        <v>Saturday</v>
      </c>
      <c r="AF915" s="2">
        <v>0.73325231481481479</v>
      </c>
      <c r="AG915" s="2">
        <f t="shared" si="134"/>
        <v>0.75</v>
      </c>
      <c r="AH915" t="s">
        <v>25</v>
      </c>
    </row>
    <row r="916" spans="1:34" x14ac:dyDescent="0.25">
      <c r="A916">
        <v>1291462</v>
      </c>
      <c r="B916" t="s">
        <v>54</v>
      </c>
      <c r="E916">
        <v>53150</v>
      </c>
      <c r="F916" t="s">
        <v>20</v>
      </c>
      <c r="G916" t="s">
        <v>55</v>
      </c>
      <c r="H916">
        <v>5583</v>
      </c>
      <c r="I916" t="s">
        <v>39</v>
      </c>
      <c r="J916">
        <f>VLOOKUP(I916,Key!$A$1:$C$73,2,FALSE)</f>
        <v>43.031480000000002</v>
      </c>
      <c r="K916">
        <f>VLOOKUP(I916,Key!$A$1:$C$73,3,FALSE)</f>
        <v>-87.908169999999998</v>
      </c>
      <c r="L916" t="s">
        <v>39</v>
      </c>
      <c r="M916">
        <f>VLOOKUP(L916,Key!$A$1:$C$73,2,FALSE)</f>
        <v>43.031480000000002</v>
      </c>
      <c r="N916">
        <f>VLOOKUP(L916,Key!$A$1:$C$73,3,FALSE)</f>
        <v>-87.908169999999998</v>
      </c>
      <c r="O916">
        <v>41</v>
      </c>
      <c r="P916">
        <v>3</v>
      </c>
      <c r="Q916">
        <v>6.2</v>
      </c>
      <c r="R916">
        <v>5.8</v>
      </c>
      <c r="S916">
        <v>246</v>
      </c>
      <c r="T916">
        <f t="shared" si="126"/>
        <v>-1</v>
      </c>
      <c r="U916" s="1">
        <v>42826</v>
      </c>
      <c r="V916" s="13">
        <f t="shared" si="127"/>
        <v>42826</v>
      </c>
      <c r="W916" s="14">
        <f t="shared" si="128"/>
        <v>42826</v>
      </c>
      <c r="X916" s="1" t="str">
        <f t="shared" si="129"/>
        <v>Saturday</v>
      </c>
      <c r="Y916" s="2">
        <v>0.73031250000000003</v>
      </c>
      <c r="Z916" s="2">
        <f t="shared" si="130"/>
        <v>0.75</v>
      </c>
      <c r="AA916">
        <f>1</f>
        <v>1</v>
      </c>
      <c r="AB916" s="1">
        <v>42826</v>
      </c>
      <c r="AC916" s="13">
        <f t="shared" si="131"/>
        <v>42826</v>
      </c>
      <c r="AD916" s="14">
        <f t="shared" si="132"/>
        <v>42826</v>
      </c>
      <c r="AE916" s="1" t="str">
        <f t="shared" si="133"/>
        <v>Saturday</v>
      </c>
      <c r="AF916" s="2">
        <v>0.75869212962962962</v>
      </c>
      <c r="AG916" s="2">
        <f t="shared" si="134"/>
        <v>0.75</v>
      </c>
      <c r="AH916" t="s">
        <v>25</v>
      </c>
    </row>
    <row r="917" spans="1:34" x14ac:dyDescent="0.25">
      <c r="A917">
        <v>1561065</v>
      </c>
      <c r="B917" t="s">
        <v>54</v>
      </c>
      <c r="E917">
        <v>53076</v>
      </c>
      <c r="F917" t="s">
        <v>20</v>
      </c>
      <c r="G917" t="s">
        <v>55</v>
      </c>
      <c r="H917">
        <v>5450</v>
      </c>
      <c r="I917" t="s">
        <v>81</v>
      </c>
      <c r="J917">
        <f>VLOOKUP(I917,Key!$A$1:$C$73,2,FALSE)</f>
        <v>43.058010000000003</v>
      </c>
      <c r="K917">
        <f>VLOOKUP(I917,Key!$A$1:$C$73,3,FALSE)</f>
        <v>-87.877300000000005</v>
      </c>
      <c r="L917" t="s">
        <v>81</v>
      </c>
      <c r="M917">
        <f>VLOOKUP(L917,Key!$A$1:$C$73,2,FALSE)</f>
        <v>43.058010000000003</v>
      </c>
      <c r="N917">
        <f>VLOOKUP(L917,Key!$A$1:$C$73,3,FALSE)</f>
        <v>-87.877300000000005</v>
      </c>
      <c r="O917">
        <v>36</v>
      </c>
      <c r="P917">
        <v>3</v>
      </c>
      <c r="Q917">
        <v>5.4</v>
      </c>
      <c r="R917">
        <v>5.0999999999999996</v>
      </c>
      <c r="S917">
        <v>216</v>
      </c>
      <c r="T917">
        <f t="shared" si="126"/>
        <v>-1</v>
      </c>
      <c r="U917" s="1">
        <v>42826</v>
      </c>
      <c r="V917" s="13">
        <f t="shared" si="127"/>
        <v>42826</v>
      </c>
      <c r="W917" s="14">
        <f t="shared" si="128"/>
        <v>42826</v>
      </c>
      <c r="X917" s="1" t="str">
        <f t="shared" si="129"/>
        <v>Saturday</v>
      </c>
      <c r="Y917" s="2">
        <v>0.73210648148148139</v>
      </c>
      <c r="Z917" s="2">
        <f t="shared" si="130"/>
        <v>0.75</v>
      </c>
      <c r="AA917">
        <f>1</f>
        <v>1</v>
      </c>
      <c r="AB917" s="1">
        <v>42826</v>
      </c>
      <c r="AC917" s="13">
        <f t="shared" si="131"/>
        <v>42826</v>
      </c>
      <c r="AD917" s="14">
        <f t="shared" si="132"/>
        <v>42826</v>
      </c>
      <c r="AE917" s="1" t="str">
        <f t="shared" si="133"/>
        <v>Saturday</v>
      </c>
      <c r="AF917" s="2">
        <v>0.75732638888888892</v>
      </c>
      <c r="AG917" s="2">
        <f t="shared" si="134"/>
        <v>0.75</v>
      </c>
      <c r="AH917" t="s">
        <v>25</v>
      </c>
    </row>
    <row r="918" spans="1:34" x14ac:dyDescent="0.25">
      <c r="A918">
        <v>1561193</v>
      </c>
      <c r="B918" t="s">
        <v>54</v>
      </c>
      <c r="E918">
        <v>54914</v>
      </c>
      <c r="F918" t="s">
        <v>20</v>
      </c>
      <c r="G918" t="s">
        <v>55</v>
      </c>
      <c r="H918">
        <v>23</v>
      </c>
      <c r="I918" t="s">
        <v>57</v>
      </c>
      <c r="J918">
        <f>VLOOKUP(I918,Key!$A$1:$C$73,2,FALSE)</f>
        <v>43.03913</v>
      </c>
      <c r="K918">
        <f>VLOOKUP(I918,Key!$A$1:$C$73,3,FALSE)</f>
        <v>-87.916150000000002</v>
      </c>
      <c r="L918" t="s">
        <v>57</v>
      </c>
      <c r="M918">
        <f>VLOOKUP(L918,Key!$A$1:$C$73,2,FALSE)</f>
        <v>43.03913</v>
      </c>
      <c r="N918">
        <f>VLOOKUP(L918,Key!$A$1:$C$73,3,FALSE)</f>
        <v>-87.916150000000002</v>
      </c>
      <c r="O918">
        <v>52</v>
      </c>
      <c r="P918">
        <v>3</v>
      </c>
      <c r="Q918">
        <v>7.8</v>
      </c>
      <c r="R918">
        <v>7.4</v>
      </c>
      <c r="S918">
        <v>312</v>
      </c>
      <c r="T918">
        <f t="shared" si="126"/>
        <v>-1</v>
      </c>
      <c r="U918" s="1">
        <v>42826</v>
      </c>
      <c r="V918" s="13">
        <f t="shared" si="127"/>
        <v>42826</v>
      </c>
      <c r="W918" s="14">
        <f t="shared" si="128"/>
        <v>42826</v>
      </c>
      <c r="X918" s="1" t="str">
        <f t="shared" si="129"/>
        <v>Saturday</v>
      </c>
      <c r="Y918" s="2">
        <v>0.76840277777777777</v>
      </c>
      <c r="Z918" s="2">
        <f t="shared" si="130"/>
        <v>0.75</v>
      </c>
      <c r="AA918">
        <f>1</f>
        <v>1</v>
      </c>
      <c r="AB918" s="1">
        <v>42826</v>
      </c>
      <c r="AC918" s="13">
        <f t="shared" si="131"/>
        <v>42826</v>
      </c>
      <c r="AD918" s="14">
        <f t="shared" si="132"/>
        <v>42826</v>
      </c>
      <c r="AE918" s="1" t="str">
        <f t="shared" si="133"/>
        <v>Saturday</v>
      </c>
      <c r="AF918" s="2">
        <v>0.80467592592592585</v>
      </c>
      <c r="AG918" s="2">
        <f t="shared" si="134"/>
        <v>0.79166666666666663</v>
      </c>
      <c r="AH918" t="s">
        <v>25</v>
      </c>
    </row>
    <row r="919" spans="1:34" x14ac:dyDescent="0.25">
      <c r="A919">
        <v>1561256</v>
      </c>
      <c r="B919" t="s">
        <v>54</v>
      </c>
      <c r="F919" t="s">
        <v>20</v>
      </c>
      <c r="G919" t="s">
        <v>55</v>
      </c>
      <c r="H919">
        <v>242</v>
      </c>
      <c r="I919" t="s">
        <v>21</v>
      </c>
      <c r="J919">
        <f>VLOOKUP(I919,Key!$A$1:$C$73,2,FALSE)</f>
        <v>43.074890000000003</v>
      </c>
      <c r="K919">
        <f>VLOOKUP(I919,Key!$A$1:$C$73,3,FALSE)</f>
        <v>-87.882810000000006</v>
      </c>
      <c r="L919" t="s">
        <v>21</v>
      </c>
      <c r="M919">
        <f>VLOOKUP(L919,Key!$A$1:$C$73,2,FALSE)</f>
        <v>43.074890000000003</v>
      </c>
      <c r="N919">
        <f>VLOOKUP(L919,Key!$A$1:$C$73,3,FALSE)</f>
        <v>-87.882810000000006</v>
      </c>
      <c r="O919">
        <v>13</v>
      </c>
      <c r="P919">
        <v>0</v>
      </c>
      <c r="Q919">
        <v>2</v>
      </c>
      <c r="R919">
        <v>1.9</v>
      </c>
      <c r="S919">
        <v>78</v>
      </c>
      <c r="T919">
        <f t="shared" si="126"/>
        <v>-1</v>
      </c>
      <c r="U919" s="1">
        <v>42826</v>
      </c>
      <c r="V919" s="13">
        <f t="shared" si="127"/>
        <v>42826</v>
      </c>
      <c r="W919" s="14">
        <f t="shared" si="128"/>
        <v>42826</v>
      </c>
      <c r="X919" s="1" t="str">
        <f t="shared" si="129"/>
        <v>Saturday</v>
      </c>
      <c r="Y919" s="2">
        <v>0.78491898148148154</v>
      </c>
      <c r="Z919" s="2">
        <f t="shared" si="130"/>
        <v>0.79166666666666663</v>
      </c>
      <c r="AA919">
        <f>1</f>
        <v>1</v>
      </c>
      <c r="AB919" s="1">
        <v>42826</v>
      </c>
      <c r="AC919" s="13">
        <f t="shared" si="131"/>
        <v>42826</v>
      </c>
      <c r="AD919" s="14">
        <f t="shared" si="132"/>
        <v>42826</v>
      </c>
      <c r="AE919" s="1" t="str">
        <f t="shared" si="133"/>
        <v>Saturday</v>
      </c>
      <c r="AF919" s="2">
        <v>0.79432870370370379</v>
      </c>
      <c r="AG919" s="2">
        <f t="shared" si="134"/>
        <v>0.79166666666666663</v>
      </c>
      <c r="AH919" t="s">
        <v>25</v>
      </c>
    </row>
    <row r="920" spans="1:34" x14ac:dyDescent="0.25">
      <c r="A920">
        <v>1561265</v>
      </c>
      <c r="B920" t="s">
        <v>54</v>
      </c>
      <c r="E920">
        <v>60071</v>
      </c>
      <c r="F920" t="s">
        <v>20</v>
      </c>
      <c r="G920" t="s">
        <v>55</v>
      </c>
      <c r="H920">
        <v>5458</v>
      </c>
      <c r="I920" t="s">
        <v>76</v>
      </c>
      <c r="J920">
        <f>VLOOKUP(I920,Key!$A$1:$C$73,2,FALSE)</f>
        <v>43.02948</v>
      </c>
      <c r="K920">
        <f>VLOOKUP(I920,Key!$A$1:$C$73,3,FALSE)</f>
        <v>-87.912819999999996</v>
      </c>
      <c r="L920" t="s">
        <v>76</v>
      </c>
      <c r="M920">
        <f>VLOOKUP(L920,Key!$A$1:$C$73,2,FALSE)</f>
        <v>43.02948</v>
      </c>
      <c r="N920">
        <f>VLOOKUP(L920,Key!$A$1:$C$73,3,FALSE)</f>
        <v>-87.912819999999996</v>
      </c>
      <c r="O920">
        <v>47</v>
      </c>
      <c r="P920">
        <v>3</v>
      </c>
      <c r="Q920">
        <v>7.1</v>
      </c>
      <c r="R920">
        <v>6.7</v>
      </c>
      <c r="S920">
        <v>282</v>
      </c>
      <c r="T920">
        <f t="shared" si="126"/>
        <v>-1</v>
      </c>
      <c r="U920" s="1">
        <v>42826</v>
      </c>
      <c r="V920" s="13">
        <f t="shared" si="127"/>
        <v>42826</v>
      </c>
      <c r="W920" s="14">
        <f t="shared" si="128"/>
        <v>42826</v>
      </c>
      <c r="X920" s="1" t="str">
        <f t="shared" si="129"/>
        <v>Saturday</v>
      </c>
      <c r="Y920" s="2">
        <v>0.78869212962962953</v>
      </c>
      <c r="Z920" s="2">
        <f t="shared" si="130"/>
        <v>0.79166666666666663</v>
      </c>
      <c r="AA920">
        <f>1</f>
        <v>1</v>
      </c>
      <c r="AB920" s="1">
        <v>42826</v>
      </c>
      <c r="AC920" s="13">
        <f t="shared" si="131"/>
        <v>42826</v>
      </c>
      <c r="AD920" s="14">
        <f t="shared" si="132"/>
        <v>42826</v>
      </c>
      <c r="AE920" s="1" t="str">
        <f t="shared" si="133"/>
        <v>Saturday</v>
      </c>
      <c r="AF920" s="2">
        <v>0.82098379629629636</v>
      </c>
      <c r="AG920" s="2">
        <f t="shared" si="134"/>
        <v>0.83333333333333326</v>
      </c>
      <c r="AH920" t="s">
        <v>25</v>
      </c>
    </row>
    <row r="921" spans="1:34" x14ac:dyDescent="0.25">
      <c r="A921">
        <v>1561652</v>
      </c>
      <c r="B921" t="s">
        <v>54</v>
      </c>
      <c r="E921">
        <v>53049</v>
      </c>
      <c r="F921" t="s">
        <v>20</v>
      </c>
      <c r="G921" t="s">
        <v>55</v>
      </c>
      <c r="H921">
        <v>5442</v>
      </c>
      <c r="I921" t="s">
        <v>36</v>
      </c>
      <c r="J921">
        <f>VLOOKUP(I921,Key!$A$1:$C$73,2,FALSE)</f>
        <v>43.03519</v>
      </c>
      <c r="K921">
        <f>VLOOKUP(I921,Key!$A$1:$C$73,3,FALSE)</f>
        <v>-87.907390000000007</v>
      </c>
      <c r="L921" t="s">
        <v>77</v>
      </c>
      <c r="M921">
        <f>VLOOKUP(L921,Key!$A$1:$C$73,2,FALSE)</f>
        <v>43.036900000000003</v>
      </c>
      <c r="N921">
        <f>VLOOKUP(L921,Key!$A$1:$C$73,3,FALSE)</f>
        <v>-87.89667</v>
      </c>
      <c r="O921">
        <v>45</v>
      </c>
      <c r="P921">
        <v>3</v>
      </c>
      <c r="Q921">
        <v>6.8</v>
      </c>
      <c r="R921">
        <v>6.4</v>
      </c>
      <c r="S921">
        <v>270</v>
      </c>
      <c r="T921">
        <f t="shared" si="126"/>
        <v>-1</v>
      </c>
      <c r="U921" s="1">
        <v>42827</v>
      </c>
      <c r="V921" s="13">
        <f t="shared" si="127"/>
        <v>42826</v>
      </c>
      <c r="W921" s="14">
        <f t="shared" si="128"/>
        <v>42827</v>
      </c>
      <c r="X921" s="1" t="str">
        <f t="shared" si="129"/>
        <v>Sunday</v>
      </c>
      <c r="Y921" s="2">
        <v>0.41951388888888891</v>
      </c>
      <c r="Z921" s="2">
        <f t="shared" si="130"/>
        <v>0.41666666666666663</v>
      </c>
      <c r="AA921">
        <f>1</f>
        <v>1</v>
      </c>
      <c r="AB921" s="1">
        <v>42827</v>
      </c>
      <c r="AC921" s="13">
        <f t="shared" si="131"/>
        <v>42826</v>
      </c>
      <c r="AD921" s="14">
        <f t="shared" si="132"/>
        <v>42827</v>
      </c>
      <c r="AE921" s="1" t="str">
        <f t="shared" si="133"/>
        <v>Sunday</v>
      </c>
      <c r="AF921" s="2">
        <v>0.45098379629629631</v>
      </c>
      <c r="AG921" s="2">
        <f t="shared" si="134"/>
        <v>0.45833333333333331</v>
      </c>
      <c r="AH921" t="s">
        <v>23</v>
      </c>
    </row>
    <row r="922" spans="1:34" x14ac:dyDescent="0.25">
      <c r="A922">
        <v>1316667</v>
      </c>
      <c r="B922" t="s">
        <v>54</v>
      </c>
      <c r="E922">
        <v>53005</v>
      </c>
      <c r="F922" t="s">
        <v>20</v>
      </c>
      <c r="G922" t="s">
        <v>55</v>
      </c>
      <c r="H922">
        <v>209</v>
      </c>
      <c r="I922" t="s">
        <v>62</v>
      </c>
      <c r="J922">
        <f>VLOOKUP(I922,Key!$A$1:$C$73,2,FALSE)</f>
        <v>43.052460000000004</v>
      </c>
      <c r="K922">
        <f>VLOOKUP(I922,Key!$A$1:$C$73,3,FALSE)</f>
        <v>-87.891000000000005</v>
      </c>
      <c r="L922" t="s">
        <v>62</v>
      </c>
      <c r="M922">
        <f>VLOOKUP(L922,Key!$A$1:$C$73,2,FALSE)</f>
        <v>43.052460000000004</v>
      </c>
      <c r="N922">
        <f>VLOOKUP(L922,Key!$A$1:$C$73,3,FALSE)</f>
        <v>-87.891000000000005</v>
      </c>
      <c r="O922">
        <v>49</v>
      </c>
      <c r="P922">
        <v>3</v>
      </c>
      <c r="Q922">
        <v>7.4</v>
      </c>
      <c r="R922">
        <v>7</v>
      </c>
      <c r="S922">
        <v>294</v>
      </c>
      <c r="T922">
        <f t="shared" si="126"/>
        <v>-1</v>
      </c>
      <c r="U922" s="1">
        <v>42827</v>
      </c>
      <c r="V922" s="13">
        <f t="shared" si="127"/>
        <v>42826</v>
      </c>
      <c r="W922" s="14">
        <f t="shared" si="128"/>
        <v>42827</v>
      </c>
      <c r="X922" s="1" t="str">
        <f t="shared" si="129"/>
        <v>Sunday</v>
      </c>
      <c r="Y922" s="2">
        <v>0.47032407407407412</v>
      </c>
      <c r="Z922" s="2">
        <f t="shared" si="130"/>
        <v>0.45833333333333331</v>
      </c>
      <c r="AA922">
        <f>1</f>
        <v>1</v>
      </c>
      <c r="AB922" s="1">
        <v>42827</v>
      </c>
      <c r="AC922" s="13">
        <f t="shared" si="131"/>
        <v>42826</v>
      </c>
      <c r="AD922" s="14">
        <f t="shared" si="132"/>
        <v>42827</v>
      </c>
      <c r="AE922" s="1" t="str">
        <f t="shared" si="133"/>
        <v>Sunday</v>
      </c>
      <c r="AF922" s="2">
        <v>0.50480324074074068</v>
      </c>
      <c r="AG922" s="2">
        <f t="shared" si="134"/>
        <v>0.5</v>
      </c>
      <c r="AH922" t="s">
        <v>25</v>
      </c>
    </row>
    <row r="923" spans="1:34" x14ac:dyDescent="0.25">
      <c r="A923">
        <v>1561774</v>
      </c>
      <c r="B923" t="s">
        <v>54</v>
      </c>
      <c r="E923">
        <v>54407</v>
      </c>
      <c r="F923" t="s">
        <v>20</v>
      </c>
      <c r="G923" t="s">
        <v>55</v>
      </c>
      <c r="H923">
        <v>106</v>
      </c>
      <c r="I923" t="s">
        <v>79</v>
      </c>
      <c r="J923">
        <f>VLOOKUP(I923,Key!$A$1:$C$73,2,FALSE)</f>
        <v>43.04804</v>
      </c>
      <c r="K923">
        <f>VLOOKUP(I923,Key!$A$1:$C$73,3,FALSE)</f>
        <v>-87.896720000000002</v>
      </c>
      <c r="L923" t="s">
        <v>39</v>
      </c>
      <c r="M923">
        <f>VLOOKUP(L923,Key!$A$1:$C$73,2,FALSE)</f>
        <v>43.031480000000002</v>
      </c>
      <c r="N923">
        <f>VLOOKUP(L923,Key!$A$1:$C$73,3,FALSE)</f>
        <v>-87.908169999999998</v>
      </c>
      <c r="O923">
        <v>19</v>
      </c>
      <c r="P923">
        <v>0</v>
      </c>
      <c r="Q923">
        <v>2.9</v>
      </c>
      <c r="R923">
        <v>2.7</v>
      </c>
      <c r="S923">
        <v>114</v>
      </c>
      <c r="T923">
        <f t="shared" si="126"/>
        <v>-1</v>
      </c>
      <c r="U923" s="1">
        <v>42827</v>
      </c>
      <c r="V923" s="13">
        <f t="shared" si="127"/>
        <v>42826</v>
      </c>
      <c r="W923" s="14">
        <f t="shared" si="128"/>
        <v>42827</v>
      </c>
      <c r="X923" s="1" t="str">
        <f t="shared" si="129"/>
        <v>Sunday</v>
      </c>
      <c r="Y923" s="2">
        <v>0.48075231481481479</v>
      </c>
      <c r="Z923" s="2">
        <f t="shared" si="130"/>
        <v>0.5</v>
      </c>
      <c r="AA923">
        <f>1</f>
        <v>1</v>
      </c>
      <c r="AB923" s="1">
        <v>42827</v>
      </c>
      <c r="AC923" s="13">
        <f t="shared" si="131"/>
        <v>42826</v>
      </c>
      <c r="AD923" s="14">
        <f t="shared" si="132"/>
        <v>42827</v>
      </c>
      <c r="AE923" s="1" t="str">
        <f t="shared" si="133"/>
        <v>Sunday</v>
      </c>
      <c r="AF923" s="2">
        <v>0.49422453703703706</v>
      </c>
      <c r="AG923" s="2">
        <f t="shared" si="134"/>
        <v>0.5</v>
      </c>
      <c r="AH923" t="s">
        <v>23</v>
      </c>
    </row>
    <row r="924" spans="1:34" x14ac:dyDescent="0.25">
      <c r="A924">
        <v>1561956</v>
      </c>
      <c r="B924" t="s">
        <v>54</v>
      </c>
      <c r="E924">
        <v>53202</v>
      </c>
      <c r="F924" t="s">
        <v>20</v>
      </c>
      <c r="G924" t="s">
        <v>55</v>
      </c>
      <c r="H924">
        <v>209</v>
      </c>
      <c r="I924" t="s">
        <v>62</v>
      </c>
      <c r="J924">
        <f>VLOOKUP(I924,Key!$A$1:$C$73,2,FALSE)</f>
        <v>43.052460000000004</v>
      </c>
      <c r="K924">
        <f>VLOOKUP(I924,Key!$A$1:$C$73,3,FALSE)</f>
        <v>-87.891000000000005</v>
      </c>
      <c r="L924" t="s">
        <v>33</v>
      </c>
      <c r="M924">
        <f>VLOOKUP(L924,Key!$A$1:$C$73,2,FALSE)</f>
        <v>43.045712999999999</v>
      </c>
      <c r="N924">
        <f>VLOOKUP(L924,Key!$A$1:$C$73,3,FALSE)</f>
        <v>-87.899756999999994</v>
      </c>
      <c r="O924">
        <v>6</v>
      </c>
      <c r="P924">
        <v>0</v>
      </c>
      <c r="Q924">
        <v>0.9</v>
      </c>
      <c r="R924">
        <v>0.9</v>
      </c>
      <c r="S924">
        <v>36</v>
      </c>
      <c r="T924">
        <f t="shared" si="126"/>
        <v>-1</v>
      </c>
      <c r="U924" s="1">
        <v>42827</v>
      </c>
      <c r="V924" s="13">
        <f t="shared" si="127"/>
        <v>42826</v>
      </c>
      <c r="W924" s="14">
        <f t="shared" si="128"/>
        <v>42827</v>
      </c>
      <c r="X924" s="1" t="str">
        <f t="shared" si="129"/>
        <v>Sunday</v>
      </c>
      <c r="Y924" s="2">
        <v>0.53208333333333335</v>
      </c>
      <c r="Z924" s="2">
        <f t="shared" si="130"/>
        <v>0.54166666666666663</v>
      </c>
      <c r="AA924">
        <f>1</f>
        <v>1</v>
      </c>
      <c r="AB924" s="1">
        <v>42827</v>
      </c>
      <c r="AC924" s="13">
        <f t="shared" si="131"/>
        <v>42826</v>
      </c>
      <c r="AD924" s="14">
        <f t="shared" si="132"/>
        <v>42827</v>
      </c>
      <c r="AE924" s="1" t="str">
        <f t="shared" si="133"/>
        <v>Sunday</v>
      </c>
      <c r="AF924" s="2">
        <v>0.53635416666666669</v>
      </c>
      <c r="AG924" s="2">
        <f t="shared" si="134"/>
        <v>0.54166666666666663</v>
      </c>
      <c r="AH924" t="s">
        <v>23</v>
      </c>
    </row>
    <row r="925" spans="1:34" x14ac:dyDescent="0.25">
      <c r="A925">
        <v>1562280</v>
      </c>
      <c r="B925" t="s">
        <v>54</v>
      </c>
      <c r="E925">
        <v>53103</v>
      </c>
      <c r="F925" t="s">
        <v>20</v>
      </c>
      <c r="G925" t="s">
        <v>55</v>
      </c>
      <c r="H925">
        <v>11106</v>
      </c>
      <c r="I925" t="s">
        <v>87</v>
      </c>
      <c r="J925">
        <f>VLOOKUP(I925,Key!$A$1:$C$73,2,FALSE)</f>
        <v>43.063749000000001</v>
      </c>
      <c r="K925">
        <f>VLOOKUP(I925,Key!$A$1:$C$73,3,FALSE)</f>
        <v>-87.887962999999999</v>
      </c>
      <c r="L925" t="s">
        <v>53</v>
      </c>
      <c r="M925">
        <f>VLOOKUP(L925,Key!$A$1:$C$73,2,FALSE)</f>
        <v>43.04824</v>
      </c>
      <c r="N925">
        <f>VLOOKUP(L925,Key!$A$1:$C$73,3,FALSE)</f>
        <v>-87.904970000000006</v>
      </c>
      <c r="O925">
        <v>20</v>
      </c>
      <c r="P925">
        <v>0</v>
      </c>
      <c r="Q925">
        <v>3</v>
      </c>
      <c r="R925">
        <v>2.9</v>
      </c>
      <c r="S925">
        <v>120</v>
      </c>
      <c r="T925">
        <f t="shared" si="126"/>
        <v>-1</v>
      </c>
      <c r="U925" s="1">
        <v>42827</v>
      </c>
      <c r="V925" s="13">
        <f t="shared" si="127"/>
        <v>42826</v>
      </c>
      <c r="W925" s="14">
        <f t="shared" si="128"/>
        <v>42827</v>
      </c>
      <c r="X925" s="1" t="str">
        <f t="shared" si="129"/>
        <v>Sunday</v>
      </c>
      <c r="Y925" s="2">
        <v>0.60638888888888887</v>
      </c>
      <c r="Z925" s="2">
        <f t="shared" si="130"/>
        <v>0.625</v>
      </c>
      <c r="AA925">
        <f>1</f>
        <v>1</v>
      </c>
      <c r="AB925" s="1">
        <v>42827</v>
      </c>
      <c r="AC925" s="13">
        <f t="shared" si="131"/>
        <v>42826</v>
      </c>
      <c r="AD925" s="14">
        <f t="shared" si="132"/>
        <v>42827</v>
      </c>
      <c r="AE925" s="1" t="str">
        <f t="shared" si="133"/>
        <v>Sunday</v>
      </c>
      <c r="AF925" s="2">
        <v>0.62070601851851859</v>
      </c>
      <c r="AG925" s="2">
        <f t="shared" si="134"/>
        <v>0.625</v>
      </c>
      <c r="AH925" t="s">
        <v>23</v>
      </c>
    </row>
    <row r="926" spans="1:34" x14ac:dyDescent="0.25">
      <c r="A926">
        <v>1563289</v>
      </c>
      <c r="B926" t="s">
        <v>54</v>
      </c>
      <c r="E926">
        <v>53132</v>
      </c>
      <c r="F926" t="s">
        <v>20</v>
      </c>
      <c r="G926" t="s">
        <v>55</v>
      </c>
      <c r="H926">
        <v>11086</v>
      </c>
      <c r="I926" t="s">
        <v>85</v>
      </c>
      <c r="J926">
        <f>VLOOKUP(I926,Key!$A$1:$C$73,2,FALSE)</f>
        <v>43.053040000000003</v>
      </c>
      <c r="K926">
        <f>VLOOKUP(I926,Key!$A$1:$C$73,3,FALSE)</f>
        <v>-87.897660000000002</v>
      </c>
      <c r="L926" t="s">
        <v>57</v>
      </c>
      <c r="M926">
        <f>VLOOKUP(L926,Key!$A$1:$C$73,2,FALSE)</f>
        <v>43.03913</v>
      </c>
      <c r="N926">
        <f>VLOOKUP(L926,Key!$A$1:$C$73,3,FALSE)</f>
        <v>-87.916150000000002</v>
      </c>
      <c r="O926">
        <v>18</v>
      </c>
      <c r="P926">
        <v>0</v>
      </c>
      <c r="Q926">
        <v>2.7</v>
      </c>
      <c r="R926">
        <v>2.6</v>
      </c>
      <c r="S926">
        <v>108</v>
      </c>
      <c r="T926">
        <f t="shared" si="126"/>
        <v>-1</v>
      </c>
      <c r="U926" s="1">
        <v>42828</v>
      </c>
      <c r="V926" s="13">
        <f t="shared" si="127"/>
        <v>42826</v>
      </c>
      <c r="W926" s="14">
        <f t="shared" si="128"/>
        <v>42828</v>
      </c>
      <c r="X926" s="1" t="str">
        <f t="shared" si="129"/>
        <v>Monday</v>
      </c>
      <c r="Y926" s="2">
        <v>0.34432870370370372</v>
      </c>
      <c r="Z926" s="2">
        <f t="shared" si="130"/>
        <v>0.33333333333333331</v>
      </c>
      <c r="AA926">
        <f>1</f>
        <v>1</v>
      </c>
      <c r="AB926" s="1">
        <v>42828</v>
      </c>
      <c r="AC926" s="13">
        <f t="shared" si="131"/>
        <v>42826</v>
      </c>
      <c r="AD926" s="14">
        <f t="shared" si="132"/>
        <v>42828</v>
      </c>
      <c r="AE926" s="1" t="str">
        <f t="shared" si="133"/>
        <v>Monday</v>
      </c>
      <c r="AF926" s="2">
        <v>0.35675925925925928</v>
      </c>
      <c r="AG926" s="2">
        <f t="shared" si="134"/>
        <v>0.375</v>
      </c>
      <c r="AH926" t="s">
        <v>23</v>
      </c>
    </row>
    <row r="927" spans="1:34" x14ac:dyDescent="0.25">
      <c r="A927">
        <v>1563961</v>
      </c>
      <c r="B927" t="s">
        <v>54</v>
      </c>
      <c r="E927">
        <v>53215</v>
      </c>
      <c r="F927" t="s">
        <v>20</v>
      </c>
      <c r="G927" t="s">
        <v>55</v>
      </c>
      <c r="H927">
        <v>5570</v>
      </c>
      <c r="I927" t="s">
        <v>85</v>
      </c>
      <c r="J927">
        <f>VLOOKUP(I927,Key!$A$1:$C$73,2,FALSE)</f>
        <v>43.053040000000003</v>
      </c>
      <c r="K927">
        <f>VLOOKUP(I927,Key!$A$1:$C$73,3,FALSE)</f>
        <v>-87.897660000000002</v>
      </c>
      <c r="L927" t="s">
        <v>37</v>
      </c>
      <c r="M927">
        <f>VLOOKUP(L927,Key!$A$1:$C$73,2,FALSE)</f>
        <v>43.049230000000001</v>
      </c>
      <c r="N927">
        <f>VLOOKUP(L927,Key!$A$1:$C$73,3,FALSE)</f>
        <v>-87.911940000000001</v>
      </c>
      <c r="O927">
        <v>10</v>
      </c>
      <c r="P927">
        <v>0</v>
      </c>
      <c r="Q927">
        <v>1.5</v>
      </c>
      <c r="R927">
        <v>1.4</v>
      </c>
      <c r="S927">
        <v>60</v>
      </c>
      <c r="T927">
        <f t="shared" si="126"/>
        <v>-1</v>
      </c>
      <c r="U927" s="1">
        <v>42828</v>
      </c>
      <c r="V927" s="13">
        <f t="shared" si="127"/>
        <v>42826</v>
      </c>
      <c r="W927" s="14">
        <f t="shared" si="128"/>
        <v>42828</v>
      </c>
      <c r="X927" s="1" t="str">
        <f t="shared" si="129"/>
        <v>Monday</v>
      </c>
      <c r="Y927" s="2">
        <v>0.72680555555555559</v>
      </c>
      <c r="Z927" s="2">
        <f t="shared" si="130"/>
        <v>0.70833333333333326</v>
      </c>
      <c r="AA927">
        <f>1</f>
        <v>1</v>
      </c>
      <c r="AB927" s="1">
        <v>42828</v>
      </c>
      <c r="AC927" s="13">
        <f t="shared" si="131"/>
        <v>42826</v>
      </c>
      <c r="AD927" s="14">
        <f t="shared" si="132"/>
        <v>42828</v>
      </c>
      <c r="AE927" s="1" t="str">
        <f t="shared" si="133"/>
        <v>Monday</v>
      </c>
      <c r="AF927" s="2">
        <v>0.73334490740740732</v>
      </c>
      <c r="AG927" s="2">
        <f t="shared" si="134"/>
        <v>0.75</v>
      </c>
      <c r="AH927" t="s">
        <v>23</v>
      </c>
    </row>
    <row r="928" spans="1:34" x14ac:dyDescent="0.25">
      <c r="A928">
        <v>1564469</v>
      </c>
      <c r="B928" t="s">
        <v>54</v>
      </c>
      <c r="E928">
        <v>93063</v>
      </c>
      <c r="F928" t="s">
        <v>20</v>
      </c>
      <c r="G928" t="s">
        <v>55</v>
      </c>
      <c r="H928">
        <v>5418</v>
      </c>
      <c r="I928" t="s">
        <v>42</v>
      </c>
      <c r="J928">
        <f>VLOOKUP(I928,Key!$A$1:$C$73,2,FALSE)</f>
        <v>43.038719999999998</v>
      </c>
      <c r="K928">
        <f>VLOOKUP(I928,Key!$A$1:$C$73,3,FALSE)</f>
        <v>-87.905339999999995</v>
      </c>
      <c r="L928" t="s">
        <v>42</v>
      </c>
      <c r="M928">
        <f>VLOOKUP(L928,Key!$A$1:$C$73,2,FALSE)</f>
        <v>43.038719999999998</v>
      </c>
      <c r="N928">
        <f>VLOOKUP(L928,Key!$A$1:$C$73,3,FALSE)</f>
        <v>-87.905339999999995</v>
      </c>
      <c r="O928">
        <v>35</v>
      </c>
      <c r="P928">
        <v>3</v>
      </c>
      <c r="Q928">
        <v>5.3</v>
      </c>
      <c r="R928">
        <v>5</v>
      </c>
      <c r="S928">
        <v>210</v>
      </c>
      <c r="T928">
        <f t="shared" si="126"/>
        <v>-1</v>
      </c>
      <c r="U928" s="1">
        <v>42829</v>
      </c>
      <c r="V928" s="13">
        <f t="shared" si="127"/>
        <v>42826</v>
      </c>
      <c r="W928" s="14">
        <f t="shared" si="128"/>
        <v>42829</v>
      </c>
      <c r="X928" s="1" t="str">
        <f t="shared" si="129"/>
        <v>Tuesday</v>
      </c>
      <c r="Y928" s="2">
        <v>0.52957175925925926</v>
      </c>
      <c r="Z928" s="2">
        <f t="shared" si="130"/>
        <v>0.54166666666666663</v>
      </c>
      <c r="AA928">
        <f>1</f>
        <v>1</v>
      </c>
      <c r="AB928" s="1">
        <v>42829</v>
      </c>
      <c r="AC928" s="13">
        <f t="shared" si="131"/>
        <v>42826</v>
      </c>
      <c r="AD928" s="14">
        <f t="shared" si="132"/>
        <v>42829</v>
      </c>
      <c r="AE928" s="1" t="str">
        <f t="shared" si="133"/>
        <v>Tuesday</v>
      </c>
      <c r="AF928" s="2">
        <v>0.55363425925925924</v>
      </c>
      <c r="AG928" s="2">
        <f t="shared" si="134"/>
        <v>0.54166666666666663</v>
      </c>
      <c r="AH928" t="s">
        <v>25</v>
      </c>
    </row>
    <row r="929" spans="1:34" x14ac:dyDescent="0.25">
      <c r="A929">
        <v>1364462</v>
      </c>
      <c r="B929" t="s">
        <v>54</v>
      </c>
      <c r="E929">
        <v>55386</v>
      </c>
      <c r="F929" t="s">
        <v>20</v>
      </c>
      <c r="G929" t="s">
        <v>55</v>
      </c>
      <c r="H929">
        <v>319</v>
      </c>
      <c r="I929" t="s">
        <v>39</v>
      </c>
      <c r="J929">
        <f>VLOOKUP(I929,Key!$A$1:$C$73,2,FALSE)</f>
        <v>43.031480000000002</v>
      </c>
      <c r="K929">
        <f>VLOOKUP(I929,Key!$A$1:$C$73,3,FALSE)</f>
        <v>-87.908169999999998</v>
      </c>
      <c r="L929" t="s">
        <v>77</v>
      </c>
      <c r="M929">
        <f>VLOOKUP(L929,Key!$A$1:$C$73,2,FALSE)</f>
        <v>43.036900000000003</v>
      </c>
      <c r="N929">
        <f>VLOOKUP(L929,Key!$A$1:$C$73,3,FALSE)</f>
        <v>-87.89667</v>
      </c>
      <c r="O929">
        <v>15</v>
      </c>
      <c r="P929">
        <v>3</v>
      </c>
      <c r="Q929">
        <v>2.2999999999999998</v>
      </c>
      <c r="R929">
        <v>2.1</v>
      </c>
      <c r="S929">
        <v>90</v>
      </c>
      <c r="T929">
        <f t="shared" si="126"/>
        <v>-1</v>
      </c>
      <c r="U929" s="1">
        <v>42829</v>
      </c>
      <c r="V929" s="13">
        <f t="shared" si="127"/>
        <v>42826</v>
      </c>
      <c r="W929" s="14">
        <f t="shared" si="128"/>
        <v>42829</v>
      </c>
      <c r="X929" s="1" t="str">
        <f t="shared" si="129"/>
        <v>Tuesday</v>
      </c>
      <c r="Y929" s="2">
        <v>0.74403935185185188</v>
      </c>
      <c r="Z929" s="2">
        <f t="shared" si="130"/>
        <v>0.75</v>
      </c>
      <c r="AA929">
        <f>1</f>
        <v>1</v>
      </c>
      <c r="AB929" s="1">
        <v>42829</v>
      </c>
      <c r="AC929" s="13">
        <f t="shared" si="131"/>
        <v>42826</v>
      </c>
      <c r="AD929" s="14">
        <f t="shared" si="132"/>
        <v>42829</v>
      </c>
      <c r="AE929" s="1" t="str">
        <f t="shared" si="133"/>
        <v>Tuesday</v>
      </c>
      <c r="AF929" s="2">
        <v>0.75444444444444436</v>
      </c>
      <c r="AG929" s="2">
        <f t="shared" si="134"/>
        <v>0.75</v>
      </c>
      <c r="AH929" t="s">
        <v>23</v>
      </c>
    </row>
    <row r="930" spans="1:34" x14ac:dyDescent="0.25">
      <c r="A930">
        <v>1564887</v>
      </c>
      <c r="B930" t="s">
        <v>54</v>
      </c>
      <c r="E930">
        <v>60564</v>
      </c>
      <c r="F930" t="s">
        <v>20</v>
      </c>
      <c r="G930" t="s">
        <v>55</v>
      </c>
      <c r="H930">
        <v>5514</v>
      </c>
      <c r="I930" t="s">
        <v>74</v>
      </c>
      <c r="J930">
        <f>VLOOKUP(I930,Key!$A$1:$C$73,2,FALSE)</f>
        <v>43.05536</v>
      </c>
      <c r="K930">
        <f>VLOOKUP(I930,Key!$A$1:$C$73,3,FALSE)</f>
        <v>-87.90504</v>
      </c>
      <c r="L930" t="s">
        <v>82</v>
      </c>
      <c r="M930">
        <f>VLOOKUP(L930,Key!$A$1:$C$73,2,FALSE)</f>
        <v>43.040349999999997</v>
      </c>
      <c r="N930">
        <f>VLOOKUP(L930,Key!$A$1:$C$73,3,FALSE)</f>
        <v>-87.920760000000001</v>
      </c>
      <c r="O930">
        <v>21</v>
      </c>
      <c r="P930">
        <v>3</v>
      </c>
      <c r="Q930">
        <v>3.2</v>
      </c>
      <c r="R930">
        <v>3</v>
      </c>
      <c r="S930">
        <v>126</v>
      </c>
      <c r="T930">
        <f t="shared" si="126"/>
        <v>-1</v>
      </c>
      <c r="U930" s="1">
        <v>42829</v>
      </c>
      <c r="V930" s="13">
        <f t="shared" si="127"/>
        <v>42826</v>
      </c>
      <c r="W930" s="14">
        <f t="shared" si="128"/>
        <v>42829</v>
      </c>
      <c r="X930" s="1" t="str">
        <f t="shared" si="129"/>
        <v>Tuesday</v>
      </c>
      <c r="Y930" s="2">
        <v>0.8030787037037036</v>
      </c>
      <c r="Z930" s="2">
        <f t="shared" si="130"/>
        <v>0.79166666666666663</v>
      </c>
      <c r="AA930">
        <f>1</f>
        <v>1</v>
      </c>
      <c r="AB930" s="1">
        <v>42829</v>
      </c>
      <c r="AC930" s="13">
        <f t="shared" si="131"/>
        <v>42826</v>
      </c>
      <c r="AD930" s="14">
        <f t="shared" si="132"/>
        <v>42829</v>
      </c>
      <c r="AE930" s="1" t="str">
        <f t="shared" si="133"/>
        <v>Tuesday</v>
      </c>
      <c r="AF930" s="2">
        <v>0.81756944444444446</v>
      </c>
      <c r="AG930" s="2">
        <f t="shared" si="134"/>
        <v>0.83333333333333326</v>
      </c>
      <c r="AH930" t="s">
        <v>23</v>
      </c>
    </row>
    <row r="931" spans="1:34" x14ac:dyDescent="0.25">
      <c r="A931">
        <v>1564908</v>
      </c>
      <c r="B931" t="s">
        <v>54</v>
      </c>
      <c r="E931">
        <v>53202</v>
      </c>
      <c r="F931" t="s">
        <v>20</v>
      </c>
      <c r="G931" t="s">
        <v>55</v>
      </c>
      <c r="H931">
        <v>173</v>
      </c>
      <c r="I931" t="s">
        <v>60</v>
      </c>
      <c r="J931">
        <f>VLOOKUP(I931,Key!$A$1:$C$73,2,FALSE)</f>
        <v>43.046570000000003</v>
      </c>
      <c r="K931">
        <f>VLOOKUP(I931,Key!$A$1:$C$73,3,FALSE)</f>
        <v>-87.908720000000002</v>
      </c>
      <c r="L931" t="s">
        <v>62</v>
      </c>
      <c r="M931">
        <f>VLOOKUP(L931,Key!$A$1:$C$73,2,FALSE)</f>
        <v>43.052460000000004</v>
      </c>
      <c r="N931">
        <f>VLOOKUP(L931,Key!$A$1:$C$73,3,FALSE)</f>
        <v>-87.891000000000005</v>
      </c>
      <c r="O931">
        <v>13</v>
      </c>
      <c r="P931">
        <v>3</v>
      </c>
      <c r="Q931">
        <v>2</v>
      </c>
      <c r="R931">
        <v>1.9</v>
      </c>
      <c r="S931">
        <v>78</v>
      </c>
      <c r="T931">
        <f t="shared" si="126"/>
        <v>-1</v>
      </c>
      <c r="U931" s="1">
        <v>42829</v>
      </c>
      <c r="V931" s="13">
        <f t="shared" si="127"/>
        <v>42826</v>
      </c>
      <c r="W931" s="14">
        <f t="shared" si="128"/>
        <v>42829</v>
      </c>
      <c r="X931" s="1" t="str">
        <f t="shared" si="129"/>
        <v>Tuesday</v>
      </c>
      <c r="Y931" s="2">
        <v>0.81665509259259261</v>
      </c>
      <c r="Z931" s="2">
        <f t="shared" si="130"/>
        <v>0.83333333333333326</v>
      </c>
      <c r="AA931">
        <f>1</f>
        <v>1</v>
      </c>
      <c r="AB931" s="1">
        <v>42829</v>
      </c>
      <c r="AC931" s="13">
        <f t="shared" si="131"/>
        <v>42826</v>
      </c>
      <c r="AD931" s="14">
        <f t="shared" si="132"/>
        <v>42829</v>
      </c>
      <c r="AE931" s="1" t="str">
        <f t="shared" si="133"/>
        <v>Tuesday</v>
      </c>
      <c r="AF931" s="2">
        <v>0.82552083333333337</v>
      </c>
      <c r="AG931" s="2">
        <f t="shared" si="134"/>
        <v>0.83333333333333326</v>
      </c>
      <c r="AH931" t="s">
        <v>23</v>
      </c>
    </row>
    <row r="932" spans="1:34" x14ac:dyDescent="0.25">
      <c r="A932">
        <v>1565028</v>
      </c>
      <c r="B932" t="s">
        <v>54</v>
      </c>
      <c r="F932" t="s">
        <v>20</v>
      </c>
      <c r="G932" t="s">
        <v>55</v>
      </c>
      <c r="H932">
        <v>5449</v>
      </c>
      <c r="I932" t="s">
        <v>39</v>
      </c>
      <c r="J932">
        <f>VLOOKUP(I932,Key!$A$1:$C$73,2,FALSE)</f>
        <v>43.031480000000002</v>
      </c>
      <c r="K932">
        <f>VLOOKUP(I932,Key!$A$1:$C$73,3,FALSE)</f>
        <v>-87.908169999999998</v>
      </c>
      <c r="L932" t="s">
        <v>39</v>
      </c>
      <c r="M932">
        <f>VLOOKUP(L932,Key!$A$1:$C$73,2,FALSE)</f>
        <v>43.031480000000002</v>
      </c>
      <c r="N932">
        <f>VLOOKUP(L932,Key!$A$1:$C$73,3,FALSE)</f>
        <v>-87.908169999999998</v>
      </c>
      <c r="O932">
        <v>44</v>
      </c>
      <c r="P932">
        <v>6</v>
      </c>
      <c r="Q932">
        <v>6.6</v>
      </c>
      <c r="R932">
        <v>6.3</v>
      </c>
      <c r="S932">
        <v>264</v>
      </c>
      <c r="T932">
        <f t="shared" si="126"/>
        <v>-1</v>
      </c>
      <c r="U932" s="1">
        <v>42830</v>
      </c>
      <c r="V932" s="13">
        <f t="shared" si="127"/>
        <v>42826</v>
      </c>
      <c r="W932" s="14">
        <f t="shared" si="128"/>
        <v>42830</v>
      </c>
      <c r="X932" s="1" t="str">
        <f t="shared" si="129"/>
        <v>Wednesday</v>
      </c>
      <c r="Y932" s="2">
        <v>5.5104166666666669E-2</v>
      </c>
      <c r="Z932" s="2">
        <f t="shared" si="130"/>
        <v>4.1666666666666664E-2</v>
      </c>
      <c r="AA932">
        <f>1</f>
        <v>1</v>
      </c>
      <c r="AB932" s="1">
        <v>42830</v>
      </c>
      <c r="AC932" s="13">
        <f t="shared" si="131"/>
        <v>42826</v>
      </c>
      <c r="AD932" s="14">
        <f t="shared" si="132"/>
        <v>42830</v>
      </c>
      <c r="AE932" s="1" t="str">
        <f t="shared" si="133"/>
        <v>Wednesday</v>
      </c>
      <c r="AF932" s="2">
        <v>8.6064814814814816E-2</v>
      </c>
      <c r="AG932" s="2">
        <f t="shared" si="134"/>
        <v>8.3333333333333329E-2</v>
      </c>
      <c r="AH932" t="s">
        <v>25</v>
      </c>
    </row>
    <row r="933" spans="1:34" x14ac:dyDescent="0.25">
      <c r="A933">
        <v>1198458</v>
      </c>
      <c r="B933" t="s">
        <v>54</v>
      </c>
      <c r="E933">
        <v>53207</v>
      </c>
      <c r="F933" t="s">
        <v>20</v>
      </c>
      <c r="G933" t="s">
        <v>55</v>
      </c>
      <c r="H933">
        <v>11101</v>
      </c>
      <c r="I933" t="s">
        <v>76</v>
      </c>
      <c r="J933">
        <f>VLOOKUP(I933,Key!$A$1:$C$73,2,FALSE)</f>
        <v>43.02948</v>
      </c>
      <c r="K933">
        <f>VLOOKUP(I933,Key!$A$1:$C$73,3,FALSE)</f>
        <v>-87.912819999999996</v>
      </c>
      <c r="L933" t="s">
        <v>76</v>
      </c>
      <c r="M933">
        <f>VLOOKUP(L933,Key!$A$1:$C$73,2,FALSE)</f>
        <v>43.02948</v>
      </c>
      <c r="N933">
        <f>VLOOKUP(L933,Key!$A$1:$C$73,3,FALSE)</f>
        <v>-87.912819999999996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f t="shared" si="126"/>
        <v>-1</v>
      </c>
      <c r="U933" s="1">
        <v>42830</v>
      </c>
      <c r="V933" s="13">
        <f t="shared" si="127"/>
        <v>42826</v>
      </c>
      <c r="W933" s="14">
        <f t="shared" si="128"/>
        <v>42830</v>
      </c>
      <c r="X933" s="1" t="str">
        <f t="shared" si="129"/>
        <v>Wednesday</v>
      </c>
      <c r="Y933" s="2">
        <v>0.53143518518518518</v>
      </c>
      <c r="Z933" s="2">
        <f t="shared" si="130"/>
        <v>0.54166666666666663</v>
      </c>
      <c r="AA933">
        <f>1</f>
        <v>1</v>
      </c>
      <c r="AB933" s="1">
        <v>42830</v>
      </c>
      <c r="AC933" s="13">
        <f t="shared" si="131"/>
        <v>42826</v>
      </c>
      <c r="AD933" s="14">
        <f t="shared" si="132"/>
        <v>42830</v>
      </c>
      <c r="AE933" s="1" t="str">
        <f t="shared" si="133"/>
        <v>Wednesday</v>
      </c>
      <c r="AF933" s="2">
        <v>0.53162037037037035</v>
      </c>
      <c r="AG933" s="2">
        <f t="shared" si="134"/>
        <v>0.54166666666666663</v>
      </c>
      <c r="AH933" t="s">
        <v>25</v>
      </c>
    </row>
    <row r="934" spans="1:34" x14ac:dyDescent="0.25">
      <c r="A934">
        <v>1565795</v>
      </c>
      <c r="B934" t="s">
        <v>54</v>
      </c>
      <c r="E934">
        <v>53202</v>
      </c>
      <c r="F934" t="s">
        <v>20</v>
      </c>
      <c r="G934" t="s">
        <v>55</v>
      </c>
      <c r="H934">
        <v>362</v>
      </c>
      <c r="I934" t="s">
        <v>62</v>
      </c>
      <c r="J934">
        <f>VLOOKUP(I934,Key!$A$1:$C$73,2,FALSE)</f>
        <v>43.052460000000004</v>
      </c>
      <c r="K934">
        <f>VLOOKUP(I934,Key!$A$1:$C$73,3,FALSE)</f>
        <v>-87.891000000000005</v>
      </c>
      <c r="L934" t="s">
        <v>44</v>
      </c>
      <c r="M934">
        <f>VLOOKUP(L934,Key!$A$1:$C$73,2,FALSE)</f>
        <v>43.03886</v>
      </c>
      <c r="N934">
        <f>VLOOKUP(L934,Key!$A$1:$C$73,3,FALSE)</f>
        <v>-87.902720000000002</v>
      </c>
      <c r="O934">
        <v>10</v>
      </c>
      <c r="P934">
        <v>3</v>
      </c>
      <c r="Q934">
        <v>1.5</v>
      </c>
      <c r="R934">
        <v>1.4</v>
      </c>
      <c r="S934">
        <v>60</v>
      </c>
      <c r="T934">
        <f t="shared" si="126"/>
        <v>-1</v>
      </c>
      <c r="U934" s="1">
        <v>42832</v>
      </c>
      <c r="V934" s="13">
        <f t="shared" si="127"/>
        <v>42826</v>
      </c>
      <c r="W934" s="14">
        <f t="shared" si="128"/>
        <v>42832</v>
      </c>
      <c r="X934" s="1" t="str">
        <f t="shared" si="129"/>
        <v>Friday</v>
      </c>
      <c r="Y934" s="2">
        <v>0.34399305555555554</v>
      </c>
      <c r="Z934" s="2">
        <f t="shared" si="130"/>
        <v>0.33333333333333331</v>
      </c>
      <c r="AA934">
        <f>1</f>
        <v>1</v>
      </c>
      <c r="AB934" s="1">
        <v>42832</v>
      </c>
      <c r="AC934" s="13">
        <f t="shared" si="131"/>
        <v>42826</v>
      </c>
      <c r="AD934" s="14">
        <f t="shared" si="132"/>
        <v>42832</v>
      </c>
      <c r="AE934" s="1" t="str">
        <f t="shared" si="133"/>
        <v>Friday</v>
      </c>
      <c r="AF934" s="2">
        <v>0.35125000000000001</v>
      </c>
      <c r="AG934" s="2">
        <f t="shared" si="134"/>
        <v>0.33333333333333331</v>
      </c>
      <c r="AH934" t="s">
        <v>23</v>
      </c>
    </row>
    <row r="935" spans="1:34" x14ac:dyDescent="0.25">
      <c r="A935">
        <v>1567051</v>
      </c>
      <c r="B935" t="s">
        <v>54</v>
      </c>
      <c r="E935">
        <v>34221</v>
      </c>
      <c r="F935" t="s">
        <v>20</v>
      </c>
      <c r="G935" t="s">
        <v>55</v>
      </c>
      <c r="H935">
        <v>5574</v>
      </c>
      <c r="I935" t="s">
        <v>76</v>
      </c>
      <c r="J935">
        <f>VLOOKUP(I935,Key!$A$1:$C$73,2,FALSE)</f>
        <v>43.02948</v>
      </c>
      <c r="K935">
        <f>VLOOKUP(I935,Key!$A$1:$C$73,3,FALSE)</f>
        <v>-87.912819999999996</v>
      </c>
      <c r="L935" t="s">
        <v>52</v>
      </c>
      <c r="M935">
        <f>VLOOKUP(L935,Key!$A$1:$C$73,2,FALSE)</f>
        <v>43.042490000000001</v>
      </c>
      <c r="N935">
        <f>VLOOKUP(L935,Key!$A$1:$C$73,3,FALSE)</f>
        <v>-87.909959999999998</v>
      </c>
      <c r="O935">
        <v>63</v>
      </c>
      <c r="P935">
        <v>6</v>
      </c>
      <c r="Q935">
        <v>9.5</v>
      </c>
      <c r="R935">
        <v>9</v>
      </c>
      <c r="S935">
        <v>378</v>
      </c>
      <c r="T935">
        <f t="shared" si="126"/>
        <v>-1</v>
      </c>
      <c r="U935" s="1">
        <v>42832</v>
      </c>
      <c r="V935" s="13">
        <f t="shared" si="127"/>
        <v>42826</v>
      </c>
      <c r="W935" s="14">
        <f t="shared" si="128"/>
        <v>42832</v>
      </c>
      <c r="X935" s="1" t="str">
        <f t="shared" si="129"/>
        <v>Friday</v>
      </c>
      <c r="Y935" s="2">
        <v>0.55041666666666667</v>
      </c>
      <c r="Z935" s="2">
        <f t="shared" si="130"/>
        <v>0.54166666666666663</v>
      </c>
      <c r="AA935">
        <f>1</f>
        <v>1</v>
      </c>
      <c r="AB935" s="1">
        <v>42832</v>
      </c>
      <c r="AC935" s="13">
        <f t="shared" si="131"/>
        <v>42826</v>
      </c>
      <c r="AD935" s="14">
        <f t="shared" si="132"/>
        <v>42832</v>
      </c>
      <c r="AE935" s="1" t="str">
        <f t="shared" si="133"/>
        <v>Friday</v>
      </c>
      <c r="AF935" s="2">
        <v>0.59440972222222221</v>
      </c>
      <c r="AG935" s="2">
        <f t="shared" si="134"/>
        <v>0.58333333333333326</v>
      </c>
      <c r="AH935" t="s">
        <v>23</v>
      </c>
    </row>
    <row r="936" spans="1:34" x14ac:dyDescent="0.25">
      <c r="A936">
        <v>1263485</v>
      </c>
      <c r="B936" t="s">
        <v>54</v>
      </c>
      <c r="E936">
        <v>53202</v>
      </c>
      <c r="F936" t="s">
        <v>20</v>
      </c>
      <c r="G936" t="s">
        <v>55</v>
      </c>
      <c r="H936">
        <v>5572</v>
      </c>
      <c r="I936" t="s">
        <v>84</v>
      </c>
      <c r="J936">
        <f>VLOOKUP(I936,Key!$A$1:$C$73,2,FALSE)</f>
        <v>43.040154000000001</v>
      </c>
      <c r="K936">
        <f>VLOOKUP(I936,Key!$A$1:$C$73,3,FALSE)</f>
        <v>-87.932113000000001</v>
      </c>
      <c r="L936" t="s">
        <v>22</v>
      </c>
      <c r="M936">
        <f>VLOOKUP(L936,Key!$A$1:$C$73,2,FALSE)</f>
        <v>43.058619999999998</v>
      </c>
      <c r="N936">
        <f>VLOOKUP(L936,Key!$A$1:$C$73,3,FALSE)</f>
        <v>-87.885319999999993</v>
      </c>
      <c r="O936">
        <v>41</v>
      </c>
      <c r="P936">
        <v>6</v>
      </c>
      <c r="Q936">
        <v>6.2</v>
      </c>
      <c r="R936">
        <v>5.8</v>
      </c>
      <c r="S936">
        <v>246</v>
      </c>
      <c r="T936">
        <f t="shared" si="126"/>
        <v>-1</v>
      </c>
      <c r="U936" s="1">
        <v>42832</v>
      </c>
      <c r="V936" s="13">
        <f t="shared" si="127"/>
        <v>42826</v>
      </c>
      <c r="W936" s="14">
        <f t="shared" si="128"/>
        <v>42832</v>
      </c>
      <c r="X936" s="1" t="str">
        <f t="shared" si="129"/>
        <v>Friday</v>
      </c>
      <c r="Y936" s="2">
        <v>0.69314814814814818</v>
      </c>
      <c r="Z936" s="2">
        <f t="shared" si="130"/>
        <v>0.70833333333333326</v>
      </c>
      <c r="AA936">
        <f>1</f>
        <v>1</v>
      </c>
      <c r="AB936" s="1">
        <v>42832</v>
      </c>
      <c r="AC936" s="13">
        <f t="shared" si="131"/>
        <v>42826</v>
      </c>
      <c r="AD936" s="14">
        <f t="shared" si="132"/>
        <v>42832</v>
      </c>
      <c r="AE936" s="1" t="str">
        <f t="shared" si="133"/>
        <v>Friday</v>
      </c>
      <c r="AF936" s="2">
        <v>0.72159722222222233</v>
      </c>
      <c r="AG936" s="2">
        <f t="shared" si="134"/>
        <v>0.70833333333333326</v>
      </c>
      <c r="AH936" t="s">
        <v>23</v>
      </c>
    </row>
    <row r="937" spans="1:34" x14ac:dyDescent="0.25">
      <c r="A937">
        <v>1567489</v>
      </c>
      <c r="B937" t="s">
        <v>54</v>
      </c>
      <c r="E937">
        <v>53233</v>
      </c>
      <c r="F937" t="s">
        <v>20</v>
      </c>
      <c r="G937" t="s">
        <v>55</v>
      </c>
      <c r="H937">
        <v>11061</v>
      </c>
      <c r="I937" t="s">
        <v>84</v>
      </c>
      <c r="J937">
        <f>VLOOKUP(I937,Key!$A$1:$C$73,2,FALSE)</f>
        <v>43.040154000000001</v>
      </c>
      <c r="K937">
        <f>VLOOKUP(I937,Key!$A$1:$C$73,3,FALSE)</f>
        <v>-87.932113000000001</v>
      </c>
      <c r="L937" t="s">
        <v>84</v>
      </c>
      <c r="M937">
        <f>VLOOKUP(L937,Key!$A$1:$C$73,2,FALSE)</f>
        <v>43.040154000000001</v>
      </c>
      <c r="N937">
        <f>VLOOKUP(L937,Key!$A$1:$C$73,3,FALSE)</f>
        <v>-87.932113000000001</v>
      </c>
      <c r="O937">
        <v>127</v>
      </c>
      <c r="P937">
        <v>15</v>
      </c>
      <c r="Q937">
        <v>18</v>
      </c>
      <c r="R937">
        <v>17.100000000000001</v>
      </c>
      <c r="S937">
        <v>720</v>
      </c>
      <c r="T937">
        <f t="shared" si="126"/>
        <v>-1</v>
      </c>
      <c r="U937" s="1">
        <v>42832</v>
      </c>
      <c r="V937" s="13">
        <f t="shared" si="127"/>
        <v>42826</v>
      </c>
      <c r="W937" s="14">
        <f t="shared" si="128"/>
        <v>42832</v>
      </c>
      <c r="X937" s="1" t="str">
        <f t="shared" si="129"/>
        <v>Friday</v>
      </c>
      <c r="Y937" s="2">
        <v>0.70825231481481488</v>
      </c>
      <c r="Z937" s="2">
        <f t="shared" si="130"/>
        <v>0.70833333333333326</v>
      </c>
      <c r="AA937">
        <f>1</f>
        <v>1</v>
      </c>
      <c r="AB937" s="1">
        <v>42832</v>
      </c>
      <c r="AC937" s="13">
        <f t="shared" si="131"/>
        <v>42826</v>
      </c>
      <c r="AD937" s="14">
        <f t="shared" si="132"/>
        <v>42832</v>
      </c>
      <c r="AE937" s="1" t="str">
        <f t="shared" si="133"/>
        <v>Friday</v>
      </c>
      <c r="AF937" s="2">
        <v>0.79590277777777774</v>
      </c>
      <c r="AG937" s="2">
        <f t="shared" si="134"/>
        <v>0.79166666666666663</v>
      </c>
      <c r="AH937" t="s">
        <v>25</v>
      </c>
    </row>
    <row r="938" spans="1:34" x14ac:dyDescent="0.25">
      <c r="A938">
        <v>1567593</v>
      </c>
      <c r="B938" t="s">
        <v>54</v>
      </c>
      <c r="E938">
        <v>53213</v>
      </c>
      <c r="F938" t="s">
        <v>20</v>
      </c>
      <c r="G938" t="s">
        <v>55</v>
      </c>
      <c r="H938">
        <v>957</v>
      </c>
      <c r="I938" t="s">
        <v>53</v>
      </c>
      <c r="J938">
        <f>VLOOKUP(I938,Key!$A$1:$C$73,2,FALSE)</f>
        <v>43.04824</v>
      </c>
      <c r="K938">
        <f>VLOOKUP(I938,Key!$A$1:$C$73,3,FALSE)</f>
        <v>-87.904970000000006</v>
      </c>
      <c r="L938" t="s">
        <v>74</v>
      </c>
      <c r="M938">
        <f>VLOOKUP(L938,Key!$A$1:$C$73,2,FALSE)</f>
        <v>43.05536</v>
      </c>
      <c r="N938">
        <f>VLOOKUP(L938,Key!$A$1:$C$73,3,FALSE)</f>
        <v>-87.90504</v>
      </c>
      <c r="O938">
        <v>7</v>
      </c>
      <c r="P938">
        <v>3</v>
      </c>
      <c r="Q938">
        <v>1.1000000000000001</v>
      </c>
      <c r="R938">
        <v>1</v>
      </c>
      <c r="S938">
        <v>42</v>
      </c>
      <c r="T938">
        <f t="shared" si="126"/>
        <v>-1</v>
      </c>
      <c r="U938" s="1">
        <v>42832</v>
      </c>
      <c r="V938" s="13">
        <f t="shared" si="127"/>
        <v>42826</v>
      </c>
      <c r="W938" s="14">
        <f t="shared" si="128"/>
        <v>42832</v>
      </c>
      <c r="X938" s="1" t="str">
        <f t="shared" si="129"/>
        <v>Friday</v>
      </c>
      <c r="Y938" s="2">
        <v>0.75258101851851855</v>
      </c>
      <c r="Z938" s="2">
        <f t="shared" si="130"/>
        <v>0.75</v>
      </c>
      <c r="AA938">
        <f>1</f>
        <v>1</v>
      </c>
      <c r="AB938" s="1">
        <v>42832</v>
      </c>
      <c r="AC938" s="13">
        <f t="shared" si="131"/>
        <v>42826</v>
      </c>
      <c r="AD938" s="14">
        <f t="shared" si="132"/>
        <v>42832</v>
      </c>
      <c r="AE938" s="1" t="str">
        <f t="shared" si="133"/>
        <v>Friday</v>
      </c>
      <c r="AF938" s="2">
        <v>0.75717592592592586</v>
      </c>
      <c r="AG938" s="2">
        <f t="shared" si="134"/>
        <v>0.75</v>
      </c>
      <c r="AH938" t="s">
        <v>23</v>
      </c>
    </row>
    <row r="939" spans="1:34" x14ac:dyDescent="0.25">
      <c r="A939">
        <v>1567610</v>
      </c>
      <c r="B939" t="s">
        <v>54</v>
      </c>
      <c r="E939">
        <v>60172</v>
      </c>
      <c r="F939" t="s">
        <v>20</v>
      </c>
      <c r="G939" t="s">
        <v>55</v>
      </c>
      <c r="H939">
        <v>5489</v>
      </c>
      <c r="I939" t="s">
        <v>38</v>
      </c>
      <c r="J939">
        <f>VLOOKUP(I939,Key!$A$1:$C$73,2,FALSE)</f>
        <v>43.038649999999997</v>
      </c>
      <c r="K939">
        <f>VLOOKUP(I939,Key!$A$1:$C$73,3,FALSE)</f>
        <v>-87.921930000000003</v>
      </c>
      <c r="L939" t="s">
        <v>77</v>
      </c>
      <c r="M939">
        <f>VLOOKUP(L939,Key!$A$1:$C$73,2,FALSE)</f>
        <v>43.036900000000003</v>
      </c>
      <c r="N939">
        <f>VLOOKUP(L939,Key!$A$1:$C$73,3,FALSE)</f>
        <v>-87.89667</v>
      </c>
      <c r="O939">
        <v>62</v>
      </c>
      <c r="P939">
        <v>6</v>
      </c>
      <c r="Q939">
        <v>9.3000000000000007</v>
      </c>
      <c r="R939">
        <v>8.8000000000000007</v>
      </c>
      <c r="S939">
        <v>372</v>
      </c>
      <c r="T939">
        <f t="shared" si="126"/>
        <v>-1</v>
      </c>
      <c r="U939" s="1">
        <v>42832</v>
      </c>
      <c r="V939" s="13">
        <f t="shared" si="127"/>
        <v>42826</v>
      </c>
      <c r="W939" s="14">
        <f t="shared" si="128"/>
        <v>42832</v>
      </c>
      <c r="X939" s="1" t="str">
        <f t="shared" si="129"/>
        <v>Friday</v>
      </c>
      <c r="Y939" s="2">
        <v>0.76324074074074078</v>
      </c>
      <c r="Z939" s="2">
        <f t="shared" si="130"/>
        <v>0.75</v>
      </c>
      <c r="AA939">
        <f>1</f>
        <v>1</v>
      </c>
      <c r="AB939" s="1">
        <v>42832</v>
      </c>
      <c r="AC939" s="13">
        <f t="shared" si="131"/>
        <v>42826</v>
      </c>
      <c r="AD939" s="14">
        <f t="shared" si="132"/>
        <v>42832</v>
      </c>
      <c r="AE939" s="1" t="str">
        <f t="shared" si="133"/>
        <v>Friday</v>
      </c>
      <c r="AF939" s="2">
        <v>0.80677083333333333</v>
      </c>
      <c r="AG939" s="2">
        <f t="shared" si="134"/>
        <v>0.79166666666666663</v>
      </c>
      <c r="AH939" t="s">
        <v>23</v>
      </c>
    </row>
    <row r="940" spans="1:34" x14ac:dyDescent="0.25">
      <c r="A940">
        <v>1567646</v>
      </c>
      <c r="B940" t="s">
        <v>54</v>
      </c>
      <c r="E940">
        <v>53211</v>
      </c>
      <c r="F940" t="s">
        <v>20</v>
      </c>
      <c r="G940" t="s">
        <v>55</v>
      </c>
      <c r="H940">
        <v>32</v>
      </c>
      <c r="I940" t="s">
        <v>24</v>
      </c>
      <c r="J940">
        <f>VLOOKUP(I940,Key!$A$1:$C$73,2,FALSE)</f>
        <v>43.074655999999997</v>
      </c>
      <c r="K940">
        <f>VLOOKUP(I940,Key!$A$1:$C$73,3,FALSE)</f>
        <v>-87.889011999999994</v>
      </c>
      <c r="L940" t="s">
        <v>24</v>
      </c>
      <c r="M940">
        <f>VLOOKUP(L940,Key!$A$1:$C$73,2,FALSE)</f>
        <v>43.074655999999997</v>
      </c>
      <c r="N940">
        <f>VLOOKUP(L940,Key!$A$1:$C$73,3,FALSE)</f>
        <v>-87.889011999999994</v>
      </c>
      <c r="O940">
        <v>50</v>
      </c>
      <c r="P940">
        <v>6</v>
      </c>
      <c r="Q940">
        <v>7.5</v>
      </c>
      <c r="R940">
        <v>7.1</v>
      </c>
      <c r="S940">
        <v>300</v>
      </c>
      <c r="T940">
        <f t="shared" si="126"/>
        <v>-1</v>
      </c>
      <c r="U940" s="1">
        <v>42832</v>
      </c>
      <c r="V940" s="13">
        <f t="shared" si="127"/>
        <v>42826</v>
      </c>
      <c r="W940" s="14">
        <f t="shared" si="128"/>
        <v>42832</v>
      </c>
      <c r="X940" s="1" t="str">
        <f t="shared" si="129"/>
        <v>Friday</v>
      </c>
      <c r="Y940" s="2">
        <v>0.77793981481481478</v>
      </c>
      <c r="Z940" s="2">
        <f t="shared" si="130"/>
        <v>0.79166666666666663</v>
      </c>
      <c r="AA940">
        <f>1</f>
        <v>1</v>
      </c>
      <c r="AB940" s="1">
        <v>42832</v>
      </c>
      <c r="AC940" s="13">
        <f t="shared" si="131"/>
        <v>42826</v>
      </c>
      <c r="AD940" s="14">
        <f t="shared" si="132"/>
        <v>42832</v>
      </c>
      <c r="AE940" s="1" t="str">
        <f t="shared" si="133"/>
        <v>Friday</v>
      </c>
      <c r="AF940" s="2">
        <v>0.8131828703703704</v>
      </c>
      <c r="AG940" s="2">
        <f t="shared" si="134"/>
        <v>0.83333333333333326</v>
      </c>
      <c r="AH940" t="s">
        <v>25</v>
      </c>
    </row>
    <row r="941" spans="1:34" x14ac:dyDescent="0.25">
      <c r="A941">
        <v>1567658</v>
      </c>
      <c r="B941" t="s">
        <v>54</v>
      </c>
      <c r="E941">
        <v>53214</v>
      </c>
      <c r="F941" t="s">
        <v>20</v>
      </c>
      <c r="G941" t="s">
        <v>55</v>
      </c>
      <c r="H941">
        <v>5552</v>
      </c>
      <c r="I941" t="s">
        <v>77</v>
      </c>
      <c r="J941">
        <f>VLOOKUP(I941,Key!$A$1:$C$73,2,FALSE)</f>
        <v>43.036900000000003</v>
      </c>
      <c r="K941">
        <f>VLOOKUP(I941,Key!$A$1:$C$73,3,FALSE)</f>
        <v>-87.89667</v>
      </c>
      <c r="L941" t="s">
        <v>44</v>
      </c>
      <c r="M941">
        <f>VLOOKUP(L941,Key!$A$1:$C$73,2,FALSE)</f>
        <v>43.03886</v>
      </c>
      <c r="N941">
        <f>VLOOKUP(L941,Key!$A$1:$C$73,3,FALSE)</f>
        <v>-87.902720000000002</v>
      </c>
      <c r="O941">
        <v>49</v>
      </c>
      <c r="P941">
        <v>6</v>
      </c>
      <c r="Q941">
        <v>7.4</v>
      </c>
      <c r="R941">
        <v>7</v>
      </c>
      <c r="S941">
        <v>294</v>
      </c>
      <c r="T941">
        <f t="shared" si="126"/>
        <v>-1</v>
      </c>
      <c r="U941" s="1">
        <v>42832</v>
      </c>
      <c r="V941" s="13">
        <f t="shared" si="127"/>
        <v>42826</v>
      </c>
      <c r="W941" s="14">
        <f t="shared" si="128"/>
        <v>42832</v>
      </c>
      <c r="X941" s="1" t="str">
        <f t="shared" si="129"/>
        <v>Friday</v>
      </c>
      <c r="Y941" s="2">
        <v>0.77982638888888889</v>
      </c>
      <c r="Z941" s="2">
        <f t="shared" si="130"/>
        <v>0.79166666666666663</v>
      </c>
      <c r="AA941">
        <f>1</f>
        <v>1</v>
      </c>
      <c r="AB941" s="1">
        <v>42832</v>
      </c>
      <c r="AC941" s="13">
        <f t="shared" si="131"/>
        <v>42826</v>
      </c>
      <c r="AD941" s="14">
        <f t="shared" si="132"/>
        <v>42832</v>
      </c>
      <c r="AE941" s="1" t="str">
        <f t="shared" si="133"/>
        <v>Friday</v>
      </c>
      <c r="AF941" s="2">
        <v>0.8132638888888889</v>
      </c>
      <c r="AG941" s="2">
        <f t="shared" si="134"/>
        <v>0.83333333333333326</v>
      </c>
      <c r="AH941" t="s">
        <v>23</v>
      </c>
    </row>
    <row r="942" spans="1:34" x14ac:dyDescent="0.25">
      <c r="A942">
        <v>1512965</v>
      </c>
      <c r="B942" t="s">
        <v>54</v>
      </c>
      <c r="E942">
        <v>53215</v>
      </c>
      <c r="F942" t="s">
        <v>20</v>
      </c>
      <c r="G942" t="s">
        <v>55</v>
      </c>
      <c r="H942">
        <v>78</v>
      </c>
      <c r="I942" t="s">
        <v>81</v>
      </c>
      <c r="J942">
        <f>VLOOKUP(I942,Key!$A$1:$C$73,2,FALSE)</f>
        <v>43.058010000000003</v>
      </c>
      <c r="K942">
        <f>VLOOKUP(I942,Key!$A$1:$C$73,3,FALSE)</f>
        <v>-87.877300000000005</v>
      </c>
      <c r="L942" t="s">
        <v>81</v>
      </c>
      <c r="M942">
        <f>VLOOKUP(L942,Key!$A$1:$C$73,2,FALSE)</f>
        <v>43.058010000000003</v>
      </c>
      <c r="N942">
        <f>VLOOKUP(L942,Key!$A$1:$C$73,3,FALSE)</f>
        <v>-87.877300000000005</v>
      </c>
      <c r="O942">
        <v>51</v>
      </c>
      <c r="P942">
        <v>6</v>
      </c>
      <c r="Q942">
        <v>7.7</v>
      </c>
      <c r="R942">
        <v>7.3</v>
      </c>
      <c r="S942">
        <v>306</v>
      </c>
      <c r="T942">
        <f t="shared" si="126"/>
        <v>-1</v>
      </c>
      <c r="U942" s="1">
        <v>42832</v>
      </c>
      <c r="V942" s="13">
        <f t="shared" si="127"/>
        <v>42826</v>
      </c>
      <c r="W942" s="14">
        <f t="shared" si="128"/>
        <v>42832</v>
      </c>
      <c r="X942" s="1" t="str">
        <f t="shared" si="129"/>
        <v>Friday</v>
      </c>
      <c r="Y942" s="2">
        <v>0.98431712962962958</v>
      </c>
      <c r="Z942" s="2">
        <f t="shared" si="130"/>
        <v>1</v>
      </c>
      <c r="AA942">
        <f>1</f>
        <v>1</v>
      </c>
      <c r="AB942" s="1">
        <v>42833</v>
      </c>
      <c r="AC942" s="13">
        <f t="shared" si="131"/>
        <v>42826</v>
      </c>
      <c r="AD942" s="14">
        <f t="shared" si="132"/>
        <v>42833</v>
      </c>
      <c r="AE942" s="1" t="str">
        <f t="shared" si="133"/>
        <v>Saturday</v>
      </c>
      <c r="AF942" s="2">
        <v>1.9849537037037037E-2</v>
      </c>
      <c r="AG942" s="2">
        <f t="shared" si="134"/>
        <v>0</v>
      </c>
      <c r="AH942" t="s">
        <v>25</v>
      </c>
    </row>
    <row r="943" spans="1:34" x14ac:dyDescent="0.25">
      <c r="A943">
        <v>1568276</v>
      </c>
      <c r="B943" t="s">
        <v>54</v>
      </c>
      <c r="E943">
        <v>52402</v>
      </c>
      <c r="F943" t="s">
        <v>20</v>
      </c>
      <c r="G943" t="s">
        <v>55</v>
      </c>
      <c r="H943">
        <v>267</v>
      </c>
      <c r="I943" t="s">
        <v>28</v>
      </c>
      <c r="J943">
        <f>VLOOKUP(I943,Key!$A$1:$C$73,2,FALSE)</f>
        <v>43.038580000000003</v>
      </c>
      <c r="K943">
        <f>VLOOKUP(I943,Key!$A$1:$C$73,3,FALSE)</f>
        <v>-87.90934</v>
      </c>
      <c r="L943" t="s">
        <v>74</v>
      </c>
      <c r="M943">
        <f>VLOOKUP(L943,Key!$A$1:$C$73,2,FALSE)</f>
        <v>43.05536</v>
      </c>
      <c r="N943">
        <f>VLOOKUP(L943,Key!$A$1:$C$73,3,FALSE)</f>
        <v>-87.90504</v>
      </c>
      <c r="O943">
        <v>10</v>
      </c>
      <c r="P943">
        <v>3</v>
      </c>
      <c r="Q943">
        <v>1.5</v>
      </c>
      <c r="R943">
        <v>1.4</v>
      </c>
      <c r="S943">
        <v>60</v>
      </c>
      <c r="T943">
        <f t="shared" si="126"/>
        <v>-1</v>
      </c>
      <c r="U943" s="1">
        <v>42833</v>
      </c>
      <c r="V943" s="13">
        <f t="shared" si="127"/>
        <v>42826</v>
      </c>
      <c r="W943" s="14">
        <f t="shared" si="128"/>
        <v>42833</v>
      </c>
      <c r="X943" s="1" t="str">
        <f t="shared" si="129"/>
        <v>Saturday</v>
      </c>
      <c r="Y943" s="2">
        <v>0.43464120370370374</v>
      </c>
      <c r="Z943" s="2">
        <f t="shared" si="130"/>
        <v>0.41666666666666663</v>
      </c>
      <c r="AA943">
        <f>1</f>
        <v>1</v>
      </c>
      <c r="AB943" s="1">
        <v>42833</v>
      </c>
      <c r="AC943" s="13">
        <f t="shared" si="131"/>
        <v>42826</v>
      </c>
      <c r="AD943" s="14">
        <f t="shared" si="132"/>
        <v>42833</v>
      </c>
      <c r="AE943" s="1" t="str">
        <f t="shared" si="133"/>
        <v>Saturday</v>
      </c>
      <c r="AF943" s="2">
        <v>0.44160879629629629</v>
      </c>
      <c r="AG943" s="2">
        <f t="shared" si="134"/>
        <v>0.45833333333333331</v>
      </c>
      <c r="AH943" t="s">
        <v>23</v>
      </c>
    </row>
    <row r="944" spans="1:34" x14ac:dyDescent="0.25">
      <c r="A944">
        <v>1568531</v>
      </c>
      <c r="B944" t="s">
        <v>54</v>
      </c>
      <c r="E944">
        <v>53201</v>
      </c>
      <c r="F944" t="s">
        <v>20</v>
      </c>
      <c r="G944" t="s">
        <v>55</v>
      </c>
      <c r="H944">
        <v>82</v>
      </c>
      <c r="I944" t="s">
        <v>66</v>
      </c>
      <c r="J944">
        <f>VLOOKUP(I944,Key!$A$1:$C$73,2,FALSE)</f>
        <v>43.078530000000001</v>
      </c>
      <c r="K944">
        <f>VLOOKUP(I944,Key!$A$1:$C$73,3,FALSE)</f>
        <v>-87.882620000000003</v>
      </c>
      <c r="L944" t="s">
        <v>66</v>
      </c>
      <c r="M944">
        <f>VLOOKUP(L944,Key!$A$1:$C$73,2,FALSE)</f>
        <v>43.078530000000001</v>
      </c>
      <c r="N944">
        <f>VLOOKUP(L944,Key!$A$1:$C$73,3,FALSE)</f>
        <v>-87.882620000000003</v>
      </c>
      <c r="O944">
        <v>118</v>
      </c>
      <c r="P944">
        <v>12</v>
      </c>
      <c r="Q944">
        <v>17.7</v>
      </c>
      <c r="R944">
        <v>16.8</v>
      </c>
      <c r="S944">
        <v>708</v>
      </c>
      <c r="T944">
        <f t="shared" si="126"/>
        <v>-1</v>
      </c>
      <c r="U944" s="1">
        <v>42833</v>
      </c>
      <c r="V944" s="13">
        <f t="shared" si="127"/>
        <v>42826</v>
      </c>
      <c r="W944" s="14">
        <f t="shared" si="128"/>
        <v>42833</v>
      </c>
      <c r="X944" s="1" t="str">
        <f t="shared" si="129"/>
        <v>Saturday</v>
      </c>
      <c r="Y944" s="2">
        <v>0.48318287037037039</v>
      </c>
      <c r="Z944" s="2">
        <f t="shared" si="130"/>
        <v>0.5</v>
      </c>
      <c r="AA944">
        <f>1</f>
        <v>1</v>
      </c>
      <c r="AB944" s="1">
        <v>42833</v>
      </c>
      <c r="AC944" s="13">
        <f t="shared" si="131"/>
        <v>42826</v>
      </c>
      <c r="AD944" s="14">
        <f t="shared" si="132"/>
        <v>42833</v>
      </c>
      <c r="AE944" s="1" t="str">
        <f t="shared" si="133"/>
        <v>Saturday</v>
      </c>
      <c r="AF944" s="2">
        <v>0.56509259259259259</v>
      </c>
      <c r="AG944" s="2">
        <f t="shared" si="134"/>
        <v>0.58333333333333326</v>
      </c>
      <c r="AH944" t="s">
        <v>25</v>
      </c>
    </row>
    <row r="945" spans="1:34" x14ac:dyDescent="0.25">
      <c r="A945">
        <v>1568531</v>
      </c>
      <c r="B945" t="s">
        <v>54</v>
      </c>
      <c r="E945">
        <v>53201</v>
      </c>
      <c r="F945" t="s">
        <v>20</v>
      </c>
      <c r="G945" t="s">
        <v>55</v>
      </c>
      <c r="H945">
        <v>189</v>
      </c>
      <c r="I945" t="s">
        <v>66</v>
      </c>
      <c r="J945">
        <f>VLOOKUP(I945,Key!$A$1:$C$73,2,FALSE)</f>
        <v>43.078530000000001</v>
      </c>
      <c r="K945">
        <f>VLOOKUP(I945,Key!$A$1:$C$73,3,FALSE)</f>
        <v>-87.882620000000003</v>
      </c>
      <c r="L945" t="s">
        <v>66</v>
      </c>
      <c r="M945">
        <f>VLOOKUP(L945,Key!$A$1:$C$73,2,FALSE)</f>
        <v>43.078530000000001</v>
      </c>
      <c r="N945">
        <f>VLOOKUP(L945,Key!$A$1:$C$73,3,FALSE)</f>
        <v>-87.882620000000003</v>
      </c>
      <c r="O945">
        <v>117</v>
      </c>
      <c r="P945">
        <v>12</v>
      </c>
      <c r="Q945">
        <v>17.600000000000001</v>
      </c>
      <c r="R945">
        <v>16.7</v>
      </c>
      <c r="S945">
        <v>702</v>
      </c>
      <c r="T945">
        <f t="shared" si="126"/>
        <v>-1</v>
      </c>
      <c r="U945" s="1">
        <v>42833</v>
      </c>
      <c r="V945" s="13">
        <f t="shared" si="127"/>
        <v>42826</v>
      </c>
      <c r="W945" s="14">
        <f t="shared" si="128"/>
        <v>42833</v>
      </c>
      <c r="X945" s="1" t="str">
        <f t="shared" si="129"/>
        <v>Saturday</v>
      </c>
      <c r="Y945" s="2">
        <v>0.48418981481481477</v>
      </c>
      <c r="Z945" s="2">
        <f t="shared" si="130"/>
        <v>0.5</v>
      </c>
      <c r="AA945">
        <f>1</f>
        <v>1</v>
      </c>
      <c r="AB945" s="1">
        <v>42833</v>
      </c>
      <c r="AC945" s="13">
        <f t="shared" si="131"/>
        <v>42826</v>
      </c>
      <c r="AD945" s="14">
        <f t="shared" si="132"/>
        <v>42833</v>
      </c>
      <c r="AE945" s="1" t="str">
        <f t="shared" si="133"/>
        <v>Saturday</v>
      </c>
      <c r="AF945" s="2">
        <v>0.56570601851851854</v>
      </c>
      <c r="AG945" s="2">
        <f t="shared" si="134"/>
        <v>0.58333333333333326</v>
      </c>
      <c r="AH945" t="s">
        <v>25</v>
      </c>
    </row>
    <row r="946" spans="1:34" x14ac:dyDescent="0.25">
      <c r="A946">
        <v>1288850</v>
      </c>
      <c r="B946" t="s">
        <v>54</v>
      </c>
      <c r="E946">
        <v>53202</v>
      </c>
      <c r="F946" t="s">
        <v>20</v>
      </c>
      <c r="G946" t="s">
        <v>55</v>
      </c>
      <c r="H946">
        <v>11148</v>
      </c>
      <c r="I946" t="s">
        <v>57</v>
      </c>
      <c r="J946">
        <f>VLOOKUP(I946,Key!$A$1:$C$73,2,FALSE)</f>
        <v>43.03913</v>
      </c>
      <c r="K946">
        <f>VLOOKUP(I946,Key!$A$1:$C$73,3,FALSE)</f>
        <v>-87.916150000000002</v>
      </c>
      <c r="L946" t="s">
        <v>53</v>
      </c>
      <c r="M946">
        <f>VLOOKUP(L946,Key!$A$1:$C$73,2,FALSE)</f>
        <v>43.04824</v>
      </c>
      <c r="N946">
        <f>VLOOKUP(L946,Key!$A$1:$C$73,3,FALSE)</f>
        <v>-87.904970000000006</v>
      </c>
      <c r="O946">
        <v>14</v>
      </c>
      <c r="P946">
        <v>3</v>
      </c>
      <c r="Q946">
        <v>2.1</v>
      </c>
      <c r="R946">
        <v>2</v>
      </c>
      <c r="S946">
        <v>84</v>
      </c>
      <c r="T946">
        <f t="shared" si="126"/>
        <v>-1</v>
      </c>
      <c r="U946" s="1">
        <v>42833</v>
      </c>
      <c r="V946" s="13">
        <f t="shared" si="127"/>
        <v>42826</v>
      </c>
      <c r="W946" s="14">
        <f t="shared" si="128"/>
        <v>42833</v>
      </c>
      <c r="X946" s="1" t="str">
        <f t="shared" si="129"/>
        <v>Saturday</v>
      </c>
      <c r="Y946" s="2">
        <v>0.49486111111111114</v>
      </c>
      <c r="Z946" s="2">
        <f t="shared" si="130"/>
        <v>0.5</v>
      </c>
      <c r="AA946">
        <f>1</f>
        <v>1</v>
      </c>
      <c r="AB946" s="1">
        <v>42833</v>
      </c>
      <c r="AC946" s="13">
        <f t="shared" si="131"/>
        <v>42826</v>
      </c>
      <c r="AD946" s="14">
        <f t="shared" si="132"/>
        <v>42833</v>
      </c>
      <c r="AE946" s="1" t="str">
        <f t="shared" si="133"/>
        <v>Saturday</v>
      </c>
      <c r="AF946" s="2">
        <v>0.50475694444444441</v>
      </c>
      <c r="AG946" s="2">
        <f t="shared" si="134"/>
        <v>0.5</v>
      </c>
      <c r="AH946" t="s">
        <v>23</v>
      </c>
    </row>
    <row r="947" spans="1:34" x14ac:dyDescent="0.25">
      <c r="A947">
        <v>1524544</v>
      </c>
      <c r="B947" t="s">
        <v>54</v>
      </c>
      <c r="E947">
        <v>53233</v>
      </c>
      <c r="F947" t="s">
        <v>20</v>
      </c>
      <c r="G947" t="s">
        <v>55</v>
      </c>
      <c r="H947">
        <v>88</v>
      </c>
      <c r="I947" t="s">
        <v>84</v>
      </c>
      <c r="J947">
        <f>VLOOKUP(I947,Key!$A$1:$C$73,2,FALSE)</f>
        <v>43.040154000000001</v>
      </c>
      <c r="K947">
        <f>VLOOKUP(I947,Key!$A$1:$C$73,3,FALSE)</f>
        <v>-87.932113000000001</v>
      </c>
      <c r="L947" t="s">
        <v>44</v>
      </c>
      <c r="M947">
        <f>VLOOKUP(L947,Key!$A$1:$C$73,2,FALSE)</f>
        <v>43.03886</v>
      </c>
      <c r="N947">
        <f>VLOOKUP(L947,Key!$A$1:$C$73,3,FALSE)</f>
        <v>-87.902720000000002</v>
      </c>
      <c r="O947">
        <v>46</v>
      </c>
      <c r="P947">
        <v>6</v>
      </c>
      <c r="Q947">
        <v>6.9</v>
      </c>
      <c r="R947">
        <v>6.6</v>
      </c>
      <c r="S947">
        <v>276</v>
      </c>
      <c r="T947">
        <f t="shared" si="126"/>
        <v>-1</v>
      </c>
      <c r="U947" s="1">
        <v>42833</v>
      </c>
      <c r="V947" s="13">
        <f t="shared" si="127"/>
        <v>42826</v>
      </c>
      <c r="W947" s="14">
        <f t="shared" si="128"/>
        <v>42833</v>
      </c>
      <c r="X947" s="1" t="str">
        <f t="shared" si="129"/>
        <v>Saturday</v>
      </c>
      <c r="Y947" s="2">
        <v>0.50067129629629636</v>
      </c>
      <c r="Z947" s="2">
        <f t="shared" si="130"/>
        <v>0.5</v>
      </c>
      <c r="AA947">
        <f>1</f>
        <v>1</v>
      </c>
      <c r="AB947" s="1">
        <v>42833</v>
      </c>
      <c r="AC947" s="13">
        <f t="shared" si="131"/>
        <v>42826</v>
      </c>
      <c r="AD947" s="14">
        <f t="shared" si="132"/>
        <v>42833</v>
      </c>
      <c r="AE947" s="1" t="str">
        <f t="shared" si="133"/>
        <v>Saturday</v>
      </c>
      <c r="AF947" s="2">
        <v>0.53237268518518521</v>
      </c>
      <c r="AG947" s="2">
        <f t="shared" si="134"/>
        <v>0.54166666666666663</v>
      </c>
      <c r="AH947" t="s">
        <v>23</v>
      </c>
    </row>
    <row r="948" spans="1:34" x14ac:dyDescent="0.25">
      <c r="A948">
        <v>1568765</v>
      </c>
      <c r="B948" t="s">
        <v>54</v>
      </c>
      <c r="E948">
        <v>55042</v>
      </c>
      <c r="F948" t="s">
        <v>20</v>
      </c>
      <c r="G948" t="s">
        <v>55</v>
      </c>
      <c r="H948">
        <v>317</v>
      </c>
      <c r="I948" t="s">
        <v>38</v>
      </c>
      <c r="J948">
        <f>VLOOKUP(I948,Key!$A$1:$C$73,2,FALSE)</f>
        <v>43.038649999999997</v>
      </c>
      <c r="K948">
        <f>VLOOKUP(I948,Key!$A$1:$C$73,3,FALSE)</f>
        <v>-87.921930000000003</v>
      </c>
      <c r="L948" t="s">
        <v>81</v>
      </c>
      <c r="M948">
        <f>VLOOKUP(L948,Key!$A$1:$C$73,2,FALSE)</f>
        <v>43.058010000000003</v>
      </c>
      <c r="N948">
        <f>VLOOKUP(L948,Key!$A$1:$C$73,3,FALSE)</f>
        <v>-87.877300000000005</v>
      </c>
      <c r="O948">
        <v>33</v>
      </c>
      <c r="P948">
        <v>3</v>
      </c>
      <c r="Q948">
        <v>5</v>
      </c>
      <c r="R948">
        <v>4.7</v>
      </c>
      <c r="S948">
        <v>198</v>
      </c>
      <c r="T948">
        <f t="shared" si="126"/>
        <v>-1</v>
      </c>
      <c r="U948" s="1">
        <v>42833</v>
      </c>
      <c r="V948" s="13">
        <f t="shared" si="127"/>
        <v>42826</v>
      </c>
      <c r="W948" s="14">
        <f t="shared" si="128"/>
        <v>42833</v>
      </c>
      <c r="X948" s="1" t="str">
        <f t="shared" si="129"/>
        <v>Saturday</v>
      </c>
      <c r="Y948" s="2">
        <v>0.51230324074074074</v>
      </c>
      <c r="Z948" s="2">
        <f t="shared" si="130"/>
        <v>0.5</v>
      </c>
      <c r="AA948">
        <f>1</f>
        <v>1</v>
      </c>
      <c r="AB948" s="1">
        <v>42833</v>
      </c>
      <c r="AC948" s="13">
        <f t="shared" si="131"/>
        <v>42826</v>
      </c>
      <c r="AD948" s="14">
        <f t="shared" si="132"/>
        <v>42833</v>
      </c>
      <c r="AE948" s="1" t="str">
        <f t="shared" si="133"/>
        <v>Saturday</v>
      </c>
      <c r="AF948" s="2">
        <v>0.5352083333333334</v>
      </c>
      <c r="AG948" s="2">
        <f t="shared" si="134"/>
        <v>0.54166666666666663</v>
      </c>
      <c r="AH948" t="s">
        <v>23</v>
      </c>
    </row>
    <row r="949" spans="1:34" x14ac:dyDescent="0.25">
      <c r="A949">
        <v>1568803</v>
      </c>
      <c r="B949" t="s">
        <v>54</v>
      </c>
      <c r="E949">
        <v>60008</v>
      </c>
      <c r="F949" t="s">
        <v>20</v>
      </c>
      <c r="G949" t="s">
        <v>55</v>
      </c>
      <c r="H949">
        <v>5422</v>
      </c>
      <c r="I949" t="s">
        <v>37</v>
      </c>
      <c r="J949">
        <f>VLOOKUP(I949,Key!$A$1:$C$73,2,FALSE)</f>
        <v>43.049230000000001</v>
      </c>
      <c r="K949">
        <f>VLOOKUP(I949,Key!$A$1:$C$73,3,FALSE)</f>
        <v>-87.911940000000001</v>
      </c>
      <c r="L949" t="s">
        <v>37</v>
      </c>
      <c r="M949">
        <f>VLOOKUP(L949,Key!$A$1:$C$73,2,FALSE)</f>
        <v>43.049230000000001</v>
      </c>
      <c r="N949">
        <f>VLOOKUP(L949,Key!$A$1:$C$73,3,FALSE)</f>
        <v>-87.911940000000001</v>
      </c>
      <c r="O949">
        <v>32</v>
      </c>
      <c r="P949">
        <v>3</v>
      </c>
      <c r="Q949">
        <v>4.8</v>
      </c>
      <c r="R949">
        <v>4.5999999999999996</v>
      </c>
      <c r="S949">
        <v>192</v>
      </c>
      <c r="T949">
        <f t="shared" si="126"/>
        <v>-1</v>
      </c>
      <c r="U949" s="1">
        <v>42833</v>
      </c>
      <c r="V949" s="13">
        <f t="shared" si="127"/>
        <v>42826</v>
      </c>
      <c r="W949" s="14">
        <f t="shared" si="128"/>
        <v>42833</v>
      </c>
      <c r="X949" s="1" t="str">
        <f t="shared" si="129"/>
        <v>Saturday</v>
      </c>
      <c r="Y949" s="2">
        <v>0.51643518518518516</v>
      </c>
      <c r="Z949" s="2">
        <f t="shared" si="130"/>
        <v>0.5</v>
      </c>
      <c r="AA949">
        <f>1</f>
        <v>1</v>
      </c>
      <c r="AB949" s="1">
        <v>42833</v>
      </c>
      <c r="AC949" s="13">
        <f t="shared" si="131"/>
        <v>42826</v>
      </c>
      <c r="AD949" s="14">
        <f t="shared" si="132"/>
        <v>42833</v>
      </c>
      <c r="AE949" s="1" t="str">
        <f t="shared" si="133"/>
        <v>Saturday</v>
      </c>
      <c r="AF949" s="2">
        <v>0.53853009259259255</v>
      </c>
      <c r="AG949" s="2">
        <f t="shared" si="134"/>
        <v>0.54166666666666663</v>
      </c>
      <c r="AH949" t="s">
        <v>25</v>
      </c>
    </row>
    <row r="950" spans="1:34" x14ac:dyDescent="0.25">
      <c r="A950">
        <v>1568275</v>
      </c>
      <c r="B950" t="s">
        <v>54</v>
      </c>
      <c r="E950">
        <v>52233</v>
      </c>
      <c r="F950" t="s">
        <v>20</v>
      </c>
      <c r="G950" t="s">
        <v>55</v>
      </c>
      <c r="H950">
        <v>5470</v>
      </c>
      <c r="I950" t="s">
        <v>74</v>
      </c>
      <c r="J950">
        <f>VLOOKUP(I950,Key!$A$1:$C$73,2,FALSE)</f>
        <v>43.05536</v>
      </c>
      <c r="K950">
        <f>VLOOKUP(I950,Key!$A$1:$C$73,3,FALSE)</f>
        <v>-87.90504</v>
      </c>
      <c r="L950" t="s">
        <v>28</v>
      </c>
      <c r="M950">
        <f>VLOOKUP(L950,Key!$A$1:$C$73,2,FALSE)</f>
        <v>43.038580000000003</v>
      </c>
      <c r="N950">
        <f>VLOOKUP(L950,Key!$A$1:$C$73,3,FALSE)</f>
        <v>-87.90934</v>
      </c>
      <c r="O950">
        <v>14</v>
      </c>
      <c r="P950">
        <v>3</v>
      </c>
      <c r="Q950">
        <v>2.1</v>
      </c>
      <c r="R950">
        <v>2</v>
      </c>
      <c r="S950">
        <v>84</v>
      </c>
      <c r="T950">
        <f t="shared" si="126"/>
        <v>-1</v>
      </c>
      <c r="U950" s="1">
        <v>42833</v>
      </c>
      <c r="V950" s="13">
        <f t="shared" si="127"/>
        <v>42826</v>
      </c>
      <c r="W950" s="14">
        <f t="shared" si="128"/>
        <v>42833</v>
      </c>
      <c r="X950" s="1" t="str">
        <f t="shared" si="129"/>
        <v>Saturday</v>
      </c>
      <c r="Y950" s="2">
        <v>0.52293981481481489</v>
      </c>
      <c r="Z950" s="2">
        <f t="shared" si="130"/>
        <v>0.54166666666666663</v>
      </c>
      <c r="AA950">
        <f>1</f>
        <v>1</v>
      </c>
      <c r="AB950" s="1">
        <v>42833</v>
      </c>
      <c r="AC950" s="13">
        <f t="shared" si="131"/>
        <v>42826</v>
      </c>
      <c r="AD950" s="14">
        <f t="shared" si="132"/>
        <v>42833</v>
      </c>
      <c r="AE950" s="1" t="str">
        <f t="shared" si="133"/>
        <v>Saturday</v>
      </c>
      <c r="AF950" s="2">
        <v>0.53306712962962965</v>
      </c>
      <c r="AG950" s="2">
        <f t="shared" si="134"/>
        <v>0.54166666666666663</v>
      </c>
      <c r="AH950" t="s">
        <v>23</v>
      </c>
    </row>
    <row r="951" spans="1:34" x14ac:dyDescent="0.25">
      <c r="A951">
        <v>1568279</v>
      </c>
      <c r="B951" t="s">
        <v>54</v>
      </c>
      <c r="E951">
        <v>50266</v>
      </c>
      <c r="F951" t="s">
        <v>20</v>
      </c>
      <c r="G951" t="s">
        <v>55</v>
      </c>
      <c r="H951">
        <v>5525</v>
      </c>
      <c r="I951" t="s">
        <v>74</v>
      </c>
      <c r="J951">
        <f>VLOOKUP(I951,Key!$A$1:$C$73,2,FALSE)</f>
        <v>43.05536</v>
      </c>
      <c r="K951">
        <f>VLOOKUP(I951,Key!$A$1:$C$73,3,FALSE)</f>
        <v>-87.90504</v>
      </c>
      <c r="L951" t="s">
        <v>28</v>
      </c>
      <c r="M951">
        <f>VLOOKUP(L951,Key!$A$1:$C$73,2,FALSE)</f>
        <v>43.038580000000003</v>
      </c>
      <c r="N951">
        <f>VLOOKUP(L951,Key!$A$1:$C$73,3,FALSE)</f>
        <v>-87.90934</v>
      </c>
      <c r="O951">
        <v>14</v>
      </c>
      <c r="P951">
        <v>3</v>
      </c>
      <c r="Q951">
        <v>2.1</v>
      </c>
      <c r="R951">
        <v>2</v>
      </c>
      <c r="S951">
        <v>84</v>
      </c>
      <c r="T951">
        <f t="shared" si="126"/>
        <v>-1</v>
      </c>
      <c r="U951" s="1">
        <v>42833</v>
      </c>
      <c r="V951" s="13">
        <f t="shared" si="127"/>
        <v>42826</v>
      </c>
      <c r="W951" s="14">
        <f t="shared" si="128"/>
        <v>42833</v>
      </c>
      <c r="X951" s="1" t="str">
        <f t="shared" si="129"/>
        <v>Saturday</v>
      </c>
      <c r="Y951" s="2">
        <v>0.52339120370370373</v>
      </c>
      <c r="Z951" s="2">
        <f t="shared" si="130"/>
        <v>0.54166666666666663</v>
      </c>
      <c r="AA951">
        <f>1</f>
        <v>1</v>
      </c>
      <c r="AB951" s="1">
        <v>42833</v>
      </c>
      <c r="AC951" s="13">
        <f t="shared" si="131"/>
        <v>42826</v>
      </c>
      <c r="AD951" s="14">
        <f t="shared" si="132"/>
        <v>42833</v>
      </c>
      <c r="AE951" s="1" t="str">
        <f t="shared" si="133"/>
        <v>Saturday</v>
      </c>
      <c r="AF951" s="2">
        <v>0.53309027777777784</v>
      </c>
      <c r="AG951" s="2">
        <f t="shared" si="134"/>
        <v>0.54166666666666663</v>
      </c>
      <c r="AH951" t="s">
        <v>23</v>
      </c>
    </row>
    <row r="952" spans="1:34" x14ac:dyDescent="0.25">
      <c r="A952">
        <v>1350821</v>
      </c>
      <c r="B952" t="s">
        <v>54</v>
      </c>
      <c r="E952">
        <v>53095</v>
      </c>
      <c r="F952" t="s">
        <v>20</v>
      </c>
      <c r="G952" t="s">
        <v>55</v>
      </c>
      <c r="H952">
        <v>185</v>
      </c>
      <c r="I952" t="s">
        <v>81</v>
      </c>
      <c r="J952">
        <f>VLOOKUP(I952,Key!$A$1:$C$73,2,FALSE)</f>
        <v>43.058010000000003</v>
      </c>
      <c r="K952">
        <f>VLOOKUP(I952,Key!$A$1:$C$73,3,FALSE)</f>
        <v>-87.877300000000005</v>
      </c>
      <c r="L952" t="s">
        <v>81</v>
      </c>
      <c r="M952">
        <f>VLOOKUP(L952,Key!$A$1:$C$73,2,FALSE)</f>
        <v>43.058010000000003</v>
      </c>
      <c r="N952">
        <f>VLOOKUP(L952,Key!$A$1:$C$73,3,FALSE)</f>
        <v>-87.877300000000005</v>
      </c>
      <c r="O952">
        <v>61</v>
      </c>
      <c r="P952">
        <v>6</v>
      </c>
      <c r="Q952">
        <v>9.1999999999999993</v>
      </c>
      <c r="R952">
        <v>8.6999999999999993</v>
      </c>
      <c r="S952">
        <v>366</v>
      </c>
      <c r="T952">
        <f t="shared" si="126"/>
        <v>-1</v>
      </c>
      <c r="U952" s="1">
        <v>42833</v>
      </c>
      <c r="V952" s="13">
        <f t="shared" si="127"/>
        <v>42826</v>
      </c>
      <c r="W952" s="14">
        <f t="shared" si="128"/>
        <v>42833</v>
      </c>
      <c r="X952" s="1" t="str">
        <f t="shared" si="129"/>
        <v>Saturday</v>
      </c>
      <c r="Y952" s="2">
        <v>0.52826388888888887</v>
      </c>
      <c r="Z952" s="2">
        <f t="shared" si="130"/>
        <v>0.54166666666666663</v>
      </c>
      <c r="AA952">
        <f>1</f>
        <v>1</v>
      </c>
      <c r="AB952" s="1">
        <v>42833</v>
      </c>
      <c r="AC952" s="13">
        <f t="shared" si="131"/>
        <v>42826</v>
      </c>
      <c r="AD952" s="14">
        <f t="shared" si="132"/>
        <v>42833</v>
      </c>
      <c r="AE952" s="1" t="str">
        <f t="shared" si="133"/>
        <v>Saturday</v>
      </c>
      <c r="AF952" s="2">
        <v>0.5701504629629629</v>
      </c>
      <c r="AG952" s="2">
        <f t="shared" si="134"/>
        <v>0.58333333333333326</v>
      </c>
      <c r="AH952" t="s">
        <v>25</v>
      </c>
    </row>
    <row r="953" spans="1:34" x14ac:dyDescent="0.25">
      <c r="A953">
        <v>1568922</v>
      </c>
      <c r="B953" t="s">
        <v>54</v>
      </c>
      <c r="E953">
        <v>53049</v>
      </c>
      <c r="F953" t="s">
        <v>20</v>
      </c>
      <c r="G953" t="s">
        <v>55</v>
      </c>
      <c r="H953">
        <v>5497</v>
      </c>
      <c r="I953" t="s">
        <v>67</v>
      </c>
      <c r="J953">
        <f>VLOOKUP(I953,Key!$A$1:$C$73,2,FALSE)</f>
        <v>43.05847</v>
      </c>
      <c r="K953">
        <f>VLOOKUP(I953,Key!$A$1:$C$73,3,FALSE)</f>
        <v>-87.898079999999993</v>
      </c>
      <c r="L953" t="s">
        <v>62</v>
      </c>
      <c r="M953">
        <f>VLOOKUP(L953,Key!$A$1:$C$73,2,FALSE)</f>
        <v>43.052460000000004</v>
      </c>
      <c r="N953">
        <f>VLOOKUP(L953,Key!$A$1:$C$73,3,FALSE)</f>
        <v>-87.891000000000005</v>
      </c>
      <c r="O953">
        <v>11</v>
      </c>
      <c r="P953">
        <v>3</v>
      </c>
      <c r="Q953">
        <v>1.7</v>
      </c>
      <c r="R953">
        <v>1.6</v>
      </c>
      <c r="S953">
        <v>66</v>
      </c>
      <c r="T953">
        <f t="shared" si="126"/>
        <v>-1</v>
      </c>
      <c r="U953" s="1">
        <v>42833</v>
      </c>
      <c r="V953" s="13">
        <f t="shared" si="127"/>
        <v>42826</v>
      </c>
      <c r="W953" s="14">
        <f t="shared" si="128"/>
        <v>42833</v>
      </c>
      <c r="X953" s="1" t="str">
        <f t="shared" si="129"/>
        <v>Saturday</v>
      </c>
      <c r="Y953" s="2">
        <v>0.5301851851851852</v>
      </c>
      <c r="Z953" s="2">
        <f t="shared" si="130"/>
        <v>0.54166666666666663</v>
      </c>
      <c r="AA953">
        <f>1</f>
        <v>1</v>
      </c>
      <c r="AB953" s="1">
        <v>42833</v>
      </c>
      <c r="AC953" s="13">
        <f t="shared" si="131"/>
        <v>42826</v>
      </c>
      <c r="AD953" s="14">
        <f t="shared" si="132"/>
        <v>42833</v>
      </c>
      <c r="AE953" s="1" t="str">
        <f t="shared" si="133"/>
        <v>Saturday</v>
      </c>
      <c r="AF953" s="2">
        <v>0.53783564814814822</v>
      </c>
      <c r="AG953" s="2">
        <f t="shared" si="134"/>
        <v>0.54166666666666663</v>
      </c>
      <c r="AH953" t="s">
        <v>23</v>
      </c>
    </row>
    <row r="954" spans="1:34" x14ac:dyDescent="0.25">
      <c r="A954">
        <v>1568951</v>
      </c>
      <c r="B954" t="s">
        <v>54</v>
      </c>
      <c r="E954">
        <v>60048</v>
      </c>
      <c r="F954" t="s">
        <v>20</v>
      </c>
      <c r="G954" t="s">
        <v>55</v>
      </c>
      <c r="H954">
        <v>143</v>
      </c>
      <c r="I954" t="s">
        <v>84</v>
      </c>
      <c r="J954">
        <f>VLOOKUP(I954,Key!$A$1:$C$73,2,FALSE)</f>
        <v>43.040154000000001</v>
      </c>
      <c r="K954">
        <f>VLOOKUP(I954,Key!$A$1:$C$73,3,FALSE)</f>
        <v>-87.932113000000001</v>
      </c>
      <c r="L954" t="s">
        <v>36</v>
      </c>
      <c r="M954">
        <f>VLOOKUP(L954,Key!$A$1:$C$73,2,FALSE)</f>
        <v>43.03519</v>
      </c>
      <c r="N954">
        <f>VLOOKUP(L954,Key!$A$1:$C$73,3,FALSE)</f>
        <v>-87.907390000000007</v>
      </c>
      <c r="O954">
        <v>41</v>
      </c>
      <c r="P954">
        <v>6</v>
      </c>
      <c r="Q954">
        <v>6.2</v>
      </c>
      <c r="R954">
        <v>5.8</v>
      </c>
      <c r="S954">
        <v>246</v>
      </c>
      <c r="T954">
        <f t="shared" si="126"/>
        <v>-1</v>
      </c>
      <c r="U954" s="1">
        <v>42833</v>
      </c>
      <c r="V954" s="13">
        <f t="shared" si="127"/>
        <v>42826</v>
      </c>
      <c r="W954" s="14">
        <f t="shared" si="128"/>
        <v>42833</v>
      </c>
      <c r="X954" s="1" t="str">
        <f t="shared" si="129"/>
        <v>Saturday</v>
      </c>
      <c r="Y954" s="2">
        <v>0.53344907407407405</v>
      </c>
      <c r="Z954" s="2">
        <f t="shared" si="130"/>
        <v>0.54166666666666663</v>
      </c>
      <c r="AA954">
        <f>1</f>
        <v>1</v>
      </c>
      <c r="AB954" s="1">
        <v>42833</v>
      </c>
      <c r="AC954" s="13">
        <f t="shared" si="131"/>
        <v>42826</v>
      </c>
      <c r="AD954" s="14">
        <f t="shared" si="132"/>
        <v>42833</v>
      </c>
      <c r="AE954" s="1" t="str">
        <f t="shared" si="133"/>
        <v>Saturday</v>
      </c>
      <c r="AF954" s="2">
        <v>0.56243055555555554</v>
      </c>
      <c r="AG954" s="2">
        <f t="shared" si="134"/>
        <v>0.54166666666666663</v>
      </c>
      <c r="AH954" t="s">
        <v>23</v>
      </c>
    </row>
    <row r="955" spans="1:34" x14ac:dyDescent="0.25">
      <c r="A955">
        <v>1569032</v>
      </c>
      <c r="B955" t="s">
        <v>54</v>
      </c>
      <c r="E955">
        <v>60630</v>
      </c>
      <c r="F955" t="s">
        <v>20</v>
      </c>
      <c r="G955" t="s">
        <v>55</v>
      </c>
      <c r="H955">
        <v>993</v>
      </c>
      <c r="I955" t="s">
        <v>39</v>
      </c>
      <c r="J955">
        <f>VLOOKUP(I955,Key!$A$1:$C$73,2,FALSE)</f>
        <v>43.031480000000002</v>
      </c>
      <c r="K955">
        <f>VLOOKUP(I955,Key!$A$1:$C$73,3,FALSE)</f>
        <v>-87.908169999999998</v>
      </c>
      <c r="L955" t="s">
        <v>36</v>
      </c>
      <c r="M955">
        <f>VLOOKUP(L955,Key!$A$1:$C$73,2,FALSE)</f>
        <v>43.03519</v>
      </c>
      <c r="N955">
        <f>VLOOKUP(L955,Key!$A$1:$C$73,3,FALSE)</f>
        <v>-87.907390000000007</v>
      </c>
      <c r="O955">
        <v>19</v>
      </c>
      <c r="P955">
        <v>3</v>
      </c>
      <c r="Q955">
        <v>2.9</v>
      </c>
      <c r="R955">
        <v>2.7</v>
      </c>
      <c r="S955">
        <v>114</v>
      </c>
      <c r="T955">
        <f t="shared" si="126"/>
        <v>-1</v>
      </c>
      <c r="U955" s="1">
        <v>42833</v>
      </c>
      <c r="V955" s="13">
        <f t="shared" si="127"/>
        <v>42826</v>
      </c>
      <c r="W955" s="14">
        <f t="shared" si="128"/>
        <v>42833</v>
      </c>
      <c r="X955" s="1" t="str">
        <f t="shared" si="129"/>
        <v>Saturday</v>
      </c>
      <c r="Y955" s="2">
        <v>0.54412037037037042</v>
      </c>
      <c r="Z955" s="2">
        <f t="shared" si="130"/>
        <v>0.54166666666666663</v>
      </c>
      <c r="AA955">
        <f>1</f>
        <v>1</v>
      </c>
      <c r="AB955" s="1">
        <v>42833</v>
      </c>
      <c r="AC955" s="13">
        <f t="shared" si="131"/>
        <v>42826</v>
      </c>
      <c r="AD955" s="14">
        <f t="shared" si="132"/>
        <v>42833</v>
      </c>
      <c r="AE955" s="1" t="str">
        <f t="shared" si="133"/>
        <v>Saturday</v>
      </c>
      <c r="AF955" s="2">
        <v>0.5574189814814815</v>
      </c>
      <c r="AG955" s="2">
        <f t="shared" si="134"/>
        <v>0.54166666666666663</v>
      </c>
      <c r="AH955" t="s">
        <v>23</v>
      </c>
    </row>
    <row r="956" spans="1:34" x14ac:dyDescent="0.25">
      <c r="A956">
        <v>1569036</v>
      </c>
      <c r="B956" t="s">
        <v>54</v>
      </c>
      <c r="E956">
        <v>53202</v>
      </c>
      <c r="F956" t="s">
        <v>20</v>
      </c>
      <c r="G956" t="s">
        <v>55</v>
      </c>
      <c r="H956">
        <v>983</v>
      </c>
      <c r="I956" t="s">
        <v>62</v>
      </c>
      <c r="J956">
        <f>VLOOKUP(I956,Key!$A$1:$C$73,2,FALSE)</f>
        <v>43.052460000000004</v>
      </c>
      <c r="K956">
        <f>VLOOKUP(I956,Key!$A$1:$C$73,3,FALSE)</f>
        <v>-87.891000000000005</v>
      </c>
      <c r="L956" t="s">
        <v>62</v>
      </c>
      <c r="M956">
        <f>VLOOKUP(L956,Key!$A$1:$C$73,2,FALSE)</f>
        <v>43.052460000000004</v>
      </c>
      <c r="N956">
        <f>VLOOKUP(L956,Key!$A$1:$C$73,3,FALSE)</f>
        <v>-87.891000000000005</v>
      </c>
      <c r="O956">
        <v>77</v>
      </c>
      <c r="P956">
        <v>9</v>
      </c>
      <c r="Q956">
        <v>11.6</v>
      </c>
      <c r="R956">
        <v>11</v>
      </c>
      <c r="S956">
        <v>462</v>
      </c>
      <c r="T956">
        <f t="shared" si="126"/>
        <v>-1</v>
      </c>
      <c r="U956" s="1">
        <v>42833</v>
      </c>
      <c r="V956" s="13">
        <f t="shared" si="127"/>
        <v>42826</v>
      </c>
      <c r="W956" s="14">
        <f t="shared" si="128"/>
        <v>42833</v>
      </c>
      <c r="X956" s="1" t="str">
        <f t="shared" si="129"/>
        <v>Saturday</v>
      </c>
      <c r="Y956" s="2">
        <v>0.54475694444444445</v>
      </c>
      <c r="Z956" s="2">
        <f t="shared" si="130"/>
        <v>0.54166666666666663</v>
      </c>
      <c r="AA956">
        <f>1</f>
        <v>1</v>
      </c>
      <c r="AB956" s="1">
        <v>42833</v>
      </c>
      <c r="AC956" s="13">
        <f t="shared" si="131"/>
        <v>42826</v>
      </c>
      <c r="AD956" s="14">
        <f t="shared" si="132"/>
        <v>42833</v>
      </c>
      <c r="AE956" s="1" t="str">
        <f t="shared" si="133"/>
        <v>Saturday</v>
      </c>
      <c r="AF956" s="2">
        <v>0.59828703703703701</v>
      </c>
      <c r="AG956" s="2">
        <f t="shared" si="134"/>
        <v>0.58333333333333326</v>
      </c>
      <c r="AH956" t="s">
        <v>25</v>
      </c>
    </row>
    <row r="957" spans="1:34" x14ac:dyDescent="0.25">
      <c r="A957">
        <v>1569032</v>
      </c>
      <c r="B957" t="s">
        <v>54</v>
      </c>
      <c r="E957">
        <v>60630</v>
      </c>
      <c r="F957" t="s">
        <v>20</v>
      </c>
      <c r="G957" t="s">
        <v>55</v>
      </c>
      <c r="H957">
        <v>5429</v>
      </c>
      <c r="I957" t="s">
        <v>39</v>
      </c>
      <c r="J957">
        <f>VLOOKUP(I957,Key!$A$1:$C$73,2,FALSE)</f>
        <v>43.031480000000002</v>
      </c>
      <c r="K957">
        <f>VLOOKUP(I957,Key!$A$1:$C$73,3,FALSE)</f>
        <v>-87.908169999999998</v>
      </c>
      <c r="L957" t="s">
        <v>36</v>
      </c>
      <c r="M957">
        <f>VLOOKUP(L957,Key!$A$1:$C$73,2,FALSE)</f>
        <v>43.03519</v>
      </c>
      <c r="N957">
        <f>VLOOKUP(L957,Key!$A$1:$C$73,3,FALSE)</f>
        <v>-87.907390000000007</v>
      </c>
      <c r="O957">
        <v>18</v>
      </c>
      <c r="P957">
        <v>3</v>
      </c>
      <c r="Q957">
        <v>2.7</v>
      </c>
      <c r="R957">
        <v>2.6</v>
      </c>
      <c r="S957">
        <v>108</v>
      </c>
      <c r="T957">
        <f t="shared" si="126"/>
        <v>-1</v>
      </c>
      <c r="U957" s="1">
        <v>42833</v>
      </c>
      <c r="V957" s="13">
        <f t="shared" si="127"/>
        <v>42826</v>
      </c>
      <c r="W957" s="14">
        <f t="shared" si="128"/>
        <v>42833</v>
      </c>
      <c r="X957" s="1" t="str">
        <f t="shared" si="129"/>
        <v>Saturday</v>
      </c>
      <c r="Y957" s="2">
        <v>0.5449074074074074</v>
      </c>
      <c r="Z957" s="2">
        <f t="shared" si="130"/>
        <v>0.54166666666666663</v>
      </c>
      <c r="AA957">
        <f>1</f>
        <v>1</v>
      </c>
      <c r="AB957" s="1">
        <v>42833</v>
      </c>
      <c r="AC957" s="13">
        <f t="shared" si="131"/>
        <v>42826</v>
      </c>
      <c r="AD957" s="14">
        <f t="shared" si="132"/>
        <v>42833</v>
      </c>
      <c r="AE957" s="1" t="str">
        <f t="shared" si="133"/>
        <v>Saturday</v>
      </c>
      <c r="AF957" s="2">
        <v>0.55718750000000006</v>
      </c>
      <c r="AG957" s="2">
        <f t="shared" si="134"/>
        <v>0.54166666666666663</v>
      </c>
      <c r="AH957" t="s">
        <v>23</v>
      </c>
    </row>
    <row r="958" spans="1:34" x14ac:dyDescent="0.25">
      <c r="A958">
        <v>1569062</v>
      </c>
      <c r="B958" t="s">
        <v>54</v>
      </c>
      <c r="E958">
        <v>60613</v>
      </c>
      <c r="F958" t="s">
        <v>20</v>
      </c>
      <c r="G958" t="s">
        <v>55</v>
      </c>
      <c r="H958">
        <v>11061</v>
      </c>
      <c r="I958" t="s">
        <v>36</v>
      </c>
      <c r="J958">
        <f>VLOOKUP(I958,Key!$A$1:$C$73,2,FALSE)</f>
        <v>43.03519</v>
      </c>
      <c r="K958">
        <f>VLOOKUP(I958,Key!$A$1:$C$73,3,FALSE)</f>
        <v>-87.907390000000007</v>
      </c>
      <c r="L958" t="s">
        <v>57</v>
      </c>
      <c r="M958">
        <f>VLOOKUP(L958,Key!$A$1:$C$73,2,FALSE)</f>
        <v>43.03913</v>
      </c>
      <c r="N958">
        <f>VLOOKUP(L958,Key!$A$1:$C$73,3,FALSE)</f>
        <v>-87.916150000000002</v>
      </c>
      <c r="O958">
        <v>22</v>
      </c>
      <c r="P958">
        <v>3</v>
      </c>
      <c r="Q958">
        <v>3.3</v>
      </c>
      <c r="R958">
        <v>3.1</v>
      </c>
      <c r="S958">
        <v>132</v>
      </c>
      <c r="T958">
        <f t="shared" si="126"/>
        <v>-1</v>
      </c>
      <c r="U958" s="1">
        <v>42833</v>
      </c>
      <c r="V958" s="13">
        <f t="shared" si="127"/>
        <v>42826</v>
      </c>
      <c r="W958" s="14">
        <f t="shared" si="128"/>
        <v>42833</v>
      </c>
      <c r="X958" s="1" t="str">
        <f t="shared" si="129"/>
        <v>Saturday</v>
      </c>
      <c r="Y958" s="2">
        <v>0.5484606481481481</v>
      </c>
      <c r="Z958" s="2">
        <f t="shared" si="130"/>
        <v>0.54166666666666663</v>
      </c>
      <c r="AA958">
        <f>1</f>
        <v>1</v>
      </c>
      <c r="AB958" s="1">
        <v>42833</v>
      </c>
      <c r="AC958" s="13">
        <f t="shared" si="131"/>
        <v>42826</v>
      </c>
      <c r="AD958" s="14">
        <f t="shared" si="132"/>
        <v>42833</v>
      </c>
      <c r="AE958" s="1" t="str">
        <f t="shared" si="133"/>
        <v>Saturday</v>
      </c>
      <c r="AF958" s="2">
        <v>0.56372685185185178</v>
      </c>
      <c r="AG958" s="2">
        <f t="shared" si="134"/>
        <v>0.58333333333333326</v>
      </c>
      <c r="AH958" t="s">
        <v>23</v>
      </c>
    </row>
    <row r="959" spans="1:34" x14ac:dyDescent="0.25">
      <c r="A959">
        <v>1569083</v>
      </c>
      <c r="B959" t="s">
        <v>54</v>
      </c>
      <c r="E959">
        <v>60614</v>
      </c>
      <c r="F959" t="s">
        <v>20</v>
      </c>
      <c r="G959" t="s">
        <v>55</v>
      </c>
      <c r="H959">
        <v>234</v>
      </c>
      <c r="I959" t="s">
        <v>36</v>
      </c>
      <c r="J959">
        <f>VLOOKUP(I959,Key!$A$1:$C$73,2,FALSE)</f>
        <v>43.03519</v>
      </c>
      <c r="K959">
        <f>VLOOKUP(I959,Key!$A$1:$C$73,3,FALSE)</f>
        <v>-87.907390000000007</v>
      </c>
      <c r="L959" t="s">
        <v>57</v>
      </c>
      <c r="M959">
        <f>VLOOKUP(L959,Key!$A$1:$C$73,2,FALSE)</f>
        <v>43.03913</v>
      </c>
      <c r="N959">
        <f>VLOOKUP(L959,Key!$A$1:$C$73,3,FALSE)</f>
        <v>-87.916150000000002</v>
      </c>
      <c r="O959">
        <v>10</v>
      </c>
      <c r="P959">
        <v>3</v>
      </c>
      <c r="Q959">
        <v>1.5</v>
      </c>
      <c r="R959">
        <v>1.4</v>
      </c>
      <c r="S959">
        <v>60</v>
      </c>
      <c r="T959">
        <f t="shared" si="126"/>
        <v>-1</v>
      </c>
      <c r="U959" s="1">
        <v>42833</v>
      </c>
      <c r="V959" s="13">
        <f t="shared" si="127"/>
        <v>42826</v>
      </c>
      <c r="W959" s="14">
        <f t="shared" si="128"/>
        <v>42833</v>
      </c>
      <c r="X959" s="1" t="str">
        <f t="shared" si="129"/>
        <v>Saturday</v>
      </c>
      <c r="Y959" s="2">
        <v>0.55008101851851854</v>
      </c>
      <c r="Z959" s="2">
        <f t="shared" si="130"/>
        <v>0.54166666666666663</v>
      </c>
      <c r="AA959">
        <f>1</f>
        <v>1</v>
      </c>
      <c r="AB959" s="1">
        <v>42833</v>
      </c>
      <c r="AC959" s="13">
        <f t="shared" si="131"/>
        <v>42826</v>
      </c>
      <c r="AD959" s="14">
        <f t="shared" si="132"/>
        <v>42833</v>
      </c>
      <c r="AE959" s="1" t="str">
        <f t="shared" si="133"/>
        <v>Saturday</v>
      </c>
      <c r="AF959" s="2">
        <v>0.5571990740740741</v>
      </c>
      <c r="AG959" s="2">
        <f t="shared" si="134"/>
        <v>0.54166666666666663</v>
      </c>
      <c r="AH959" t="s">
        <v>23</v>
      </c>
    </row>
    <row r="960" spans="1:34" x14ac:dyDescent="0.25">
      <c r="A960">
        <v>1569094</v>
      </c>
      <c r="B960" t="s">
        <v>54</v>
      </c>
      <c r="E960">
        <v>60435</v>
      </c>
      <c r="F960" t="s">
        <v>20</v>
      </c>
      <c r="G960" t="s">
        <v>55</v>
      </c>
      <c r="H960">
        <v>204</v>
      </c>
      <c r="I960" t="s">
        <v>36</v>
      </c>
      <c r="J960">
        <f>VLOOKUP(I960,Key!$A$1:$C$73,2,FALSE)</f>
        <v>43.03519</v>
      </c>
      <c r="K960">
        <f>VLOOKUP(I960,Key!$A$1:$C$73,3,FALSE)</f>
        <v>-87.907390000000007</v>
      </c>
      <c r="L960" t="s">
        <v>57</v>
      </c>
      <c r="M960">
        <f>VLOOKUP(L960,Key!$A$1:$C$73,2,FALSE)</f>
        <v>43.03913</v>
      </c>
      <c r="N960">
        <f>VLOOKUP(L960,Key!$A$1:$C$73,3,FALSE)</f>
        <v>-87.916150000000002</v>
      </c>
      <c r="O960">
        <v>8</v>
      </c>
      <c r="P960">
        <v>3</v>
      </c>
      <c r="Q960">
        <v>1.2</v>
      </c>
      <c r="R960">
        <v>1.1000000000000001</v>
      </c>
      <c r="S960">
        <v>48</v>
      </c>
      <c r="T960">
        <f t="shared" si="126"/>
        <v>-1</v>
      </c>
      <c r="U960" s="1">
        <v>42833</v>
      </c>
      <c r="V960" s="13">
        <f t="shared" si="127"/>
        <v>42826</v>
      </c>
      <c r="W960" s="14">
        <f t="shared" si="128"/>
        <v>42833</v>
      </c>
      <c r="X960" s="1" t="str">
        <f t="shared" si="129"/>
        <v>Saturday</v>
      </c>
      <c r="Y960" s="2">
        <v>0.55149305555555561</v>
      </c>
      <c r="Z960" s="2">
        <f t="shared" si="130"/>
        <v>0.54166666666666663</v>
      </c>
      <c r="AA960">
        <f>1</f>
        <v>1</v>
      </c>
      <c r="AB960" s="1">
        <v>42833</v>
      </c>
      <c r="AC960" s="13">
        <f t="shared" si="131"/>
        <v>42826</v>
      </c>
      <c r="AD960" s="14">
        <f t="shared" si="132"/>
        <v>42833</v>
      </c>
      <c r="AE960" s="1" t="str">
        <f t="shared" si="133"/>
        <v>Saturday</v>
      </c>
      <c r="AF960" s="2">
        <v>0.55726851851851855</v>
      </c>
      <c r="AG960" s="2">
        <f t="shared" si="134"/>
        <v>0.54166666666666663</v>
      </c>
      <c r="AH960" t="s">
        <v>23</v>
      </c>
    </row>
    <row r="961" spans="1:34" x14ac:dyDescent="0.25">
      <c r="A961">
        <v>1445842</v>
      </c>
      <c r="B961" t="s">
        <v>54</v>
      </c>
      <c r="E961">
        <v>60422</v>
      </c>
      <c r="F961" t="s">
        <v>20</v>
      </c>
      <c r="G961" t="s">
        <v>55</v>
      </c>
      <c r="H961">
        <v>96</v>
      </c>
      <c r="I961" t="s">
        <v>27</v>
      </c>
      <c r="J961">
        <f>VLOOKUP(I961,Key!$A$1:$C$73,2,FALSE)</f>
        <v>43.041646999999998</v>
      </c>
      <c r="K961">
        <f>VLOOKUP(I961,Key!$A$1:$C$73,3,FALSE)</f>
        <v>-87.927257999999995</v>
      </c>
      <c r="L961" t="s">
        <v>77</v>
      </c>
      <c r="M961">
        <f>VLOOKUP(L961,Key!$A$1:$C$73,2,FALSE)</f>
        <v>43.036900000000003</v>
      </c>
      <c r="N961">
        <f>VLOOKUP(L961,Key!$A$1:$C$73,3,FALSE)</f>
        <v>-87.89667</v>
      </c>
      <c r="O961">
        <v>21</v>
      </c>
      <c r="P961">
        <v>3</v>
      </c>
      <c r="Q961">
        <v>3.2</v>
      </c>
      <c r="R961">
        <v>3</v>
      </c>
      <c r="S961">
        <v>126</v>
      </c>
      <c r="T961">
        <f t="shared" si="126"/>
        <v>-1</v>
      </c>
      <c r="U961" s="1">
        <v>42833</v>
      </c>
      <c r="V961" s="13">
        <f t="shared" si="127"/>
        <v>42826</v>
      </c>
      <c r="W961" s="14">
        <f t="shared" si="128"/>
        <v>42833</v>
      </c>
      <c r="X961" s="1" t="str">
        <f t="shared" si="129"/>
        <v>Saturday</v>
      </c>
      <c r="Y961" s="2">
        <v>0.56189814814814809</v>
      </c>
      <c r="Z961" s="2">
        <f t="shared" si="130"/>
        <v>0.54166666666666663</v>
      </c>
      <c r="AA961">
        <f>1</f>
        <v>1</v>
      </c>
      <c r="AB961" s="1">
        <v>42833</v>
      </c>
      <c r="AC961" s="13">
        <f t="shared" si="131"/>
        <v>42826</v>
      </c>
      <c r="AD961" s="14">
        <f t="shared" si="132"/>
        <v>42833</v>
      </c>
      <c r="AE961" s="1" t="str">
        <f t="shared" si="133"/>
        <v>Saturday</v>
      </c>
      <c r="AF961" s="2">
        <v>0.57702546296296298</v>
      </c>
      <c r="AG961" s="2">
        <f t="shared" si="134"/>
        <v>0.58333333333333326</v>
      </c>
      <c r="AH961" t="s">
        <v>23</v>
      </c>
    </row>
    <row r="962" spans="1:34" x14ac:dyDescent="0.25">
      <c r="A962">
        <v>1569188</v>
      </c>
      <c r="B962" t="s">
        <v>54</v>
      </c>
      <c r="E962">
        <v>53233</v>
      </c>
      <c r="F962" t="s">
        <v>20</v>
      </c>
      <c r="G962" t="s">
        <v>55</v>
      </c>
      <c r="H962">
        <v>143</v>
      </c>
      <c r="I962" t="s">
        <v>36</v>
      </c>
      <c r="J962">
        <f>VLOOKUP(I962,Key!$A$1:$C$73,2,FALSE)</f>
        <v>43.03519</v>
      </c>
      <c r="K962">
        <f>VLOOKUP(I962,Key!$A$1:$C$73,3,FALSE)</f>
        <v>-87.907390000000007</v>
      </c>
      <c r="L962" t="s">
        <v>85</v>
      </c>
      <c r="M962">
        <f>VLOOKUP(L962,Key!$A$1:$C$73,2,FALSE)</f>
        <v>43.053040000000003</v>
      </c>
      <c r="N962">
        <f>VLOOKUP(L962,Key!$A$1:$C$73,3,FALSE)</f>
        <v>-87.897660000000002</v>
      </c>
      <c r="O962">
        <v>33</v>
      </c>
      <c r="P962">
        <v>3</v>
      </c>
      <c r="Q962">
        <v>5</v>
      </c>
      <c r="R962">
        <v>4.7</v>
      </c>
      <c r="S962">
        <v>198</v>
      </c>
      <c r="T962">
        <f t="shared" ref="T962:T1025" si="135">-1</f>
        <v>-1</v>
      </c>
      <c r="U962" s="1">
        <v>42833</v>
      </c>
      <c r="V962" s="13">
        <f t="shared" ref="V962:V1025" si="136">DATE(YEAR(U962), MONTH(U962), 1)</f>
        <v>42826</v>
      </c>
      <c r="W962" s="14">
        <f t="shared" ref="W962:W1025" si="137">U962</f>
        <v>42833</v>
      </c>
      <c r="X962" s="1" t="str">
        <f t="shared" ref="X962:X1025" si="138">TEXT(W962,"dddd")</f>
        <v>Saturday</v>
      </c>
      <c r="Y962" s="2">
        <v>0.56372685185185178</v>
      </c>
      <c r="Z962" s="2">
        <f t="shared" ref="Z962:Z1025" si="139">MROUND(Y962, "1:00")</f>
        <v>0.58333333333333326</v>
      </c>
      <c r="AA962">
        <f>1</f>
        <v>1</v>
      </c>
      <c r="AB962" s="1">
        <v>42833</v>
      </c>
      <c r="AC962" s="13">
        <f t="shared" ref="AC962:AC1025" si="140">DATE(YEAR(AB962), MONTH(AB962), 1)</f>
        <v>42826</v>
      </c>
      <c r="AD962" s="14">
        <f t="shared" ref="AD962:AD1025" si="141">AB962</f>
        <v>42833</v>
      </c>
      <c r="AE962" s="1" t="str">
        <f t="shared" ref="AE962:AE1025" si="142">TEXT(AD962,"dddd")</f>
        <v>Saturday</v>
      </c>
      <c r="AF962" s="2">
        <v>0.58668981481481486</v>
      </c>
      <c r="AG962" s="2">
        <f t="shared" ref="AG962:AG1025" si="143">MROUND(AF962, "1:00")</f>
        <v>0.58333333333333326</v>
      </c>
      <c r="AH962" t="s">
        <v>23</v>
      </c>
    </row>
    <row r="963" spans="1:34" x14ac:dyDescent="0.25">
      <c r="A963">
        <v>1569224</v>
      </c>
      <c r="B963" t="s">
        <v>54</v>
      </c>
      <c r="E963">
        <v>53235</v>
      </c>
      <c r="F963" t="s">
        <v>20</v>
      </c>
      <c r="G963" t="s">
        <v>55</v>
      </c>
      <c r="H963">
        <v>11112</v>
      </c>
      <c r="I963" t="s">
        <v>36</v>
      </c>
      <c r="J963">
        <f>VLOOKUP(I963,Key!$A$1:$C$73,2,FALSE)</f>
        <v>43.03519</v>
      </c>
      <c r="K963">
        <f>VLOOKUP(I963,Key!$A$1:$C$73,3,FALSE)</f>
        <v>-87.907390000000007</v>
      </c>
      <c r="L963" t="s">
        <v>62</v>
      </c>
      <c r="M963">
        <f>VLOOKUP(L963,Key!$A$1:$C$73,2,FALSE)</f>
        <v>43.052460000000004</v>
      </c>
      <c r="N963">
        <f>VLOOKUP(L963,Key!$A$1:$C$73,3,FALSE)</f>
        <v>-87.891000000000005</v>
      </c>
      <c r="O963">
        <v>57</v>
      </c>
      <c r="P963">
        <v>6</v>
      </c>
      <c r="Q963">
        <v>8.6</v>
      </c>
      <c r="R963">
        <v>8.1</v>
      </c>
      <c r="S963">
        <v>342</v>
      </c>
      <c r="T963">
        <f t="shared" si="135"/>
        <v>-1</v>
      </c>
      <c r="U963" s="1">
        <v>42833</v>
      </c>
      <c r="V963" s="13">
        <f t="shared" si="136"/>
        <v>42826</v>
      </c>
      <c r="W963" s="14">
        <f t="shared" si="137"/>
        <v>42833</v>
      </c>
      <c r="X963" s="1" t="str">
        <f t="shared" si="138"/>
        <v>Saturday</v>
      </c>
      <c r="Y963" s="2">
        <v>0.56715277777777773</v>
      </c>
      <c r="Z963" s="2">
        <f t="shared" si="139"/>
        <v>0.58333333333333326</v>
      </c>
      <c r="AA963">
        <f>1</f>
        <v>1</v>
      </c>
      <c r="AB963" s="1">
        <v>42833</v>
      </c>
      <c r="AC963" s="13">
        <f t="shared" si="140"/>
        <v>42826</v>
      </c>
      <c r="AD963" s="14">
        <f t="shared" si="141"/>
        <v>42833</v>
      </c>
      <c r="AE963" s="1" t="str">
        <f t="shared" si="142"/>
        <v>Saturday</v>
      </c>
      <c r="AF963" s="2">
        <v>0.60670138888888892</v>
      </c>
      <c r="AG963" s="2">
        <f t="shared" si="143"/>
        <v>0.625</v>
      </c>
      <c r="AH963" t="s">
        <v>23</v>
      </c>
    </row>
    <row r="964" spans="1:34" x14ac:dyDescent="0.25">
      <c r="A964">
        <v>1569309</v>
      </c>
      <c r="B964" t="s">
        <v>54</v>
      </c>
      <c r="E964">
        <v>52544</v>
      </c>
      <c r="F964" t="s">
        <v>20</v>
      </c>
      <c r="G964" t="s">
        <v>55</v>
      </c>
      <c r="H964">
        <v>5472</v>
      </c>
      <c r="I964" t="s">
        <v>74</v>
      </c>
      <c r="J964">
        <f>VLOOKUP(I964,Key!$A$1:$C$73,2,FALSE)</f>
        <v>43.05536</v>
      </c>
      <c r="K964">
        <f>VLOOKUP(I964,Key!$A$1:$C$73,3,FALSE)</f>
        <v>-87.90504</v>
      </c>
      <c r="L964" t="s">
        <v>60</v>
      </c>
      <c r="M964">
        <f>VLOOKUP(L964,Key!$A$1:$C$73,2,FALSE)</f>
        <v>43.046570000000003</v>
      </c>
      <c r="N964">
        <f>VLOOKUP(L964,Key!$A$1:$C$73,3,FALSE)</f>
        <v>-87.908720000000002</v>
      </c>
      <c r="O964">
        <v>13</v>
      </c>
      <c r="P964">
        <v>3</v>
      </c>
      <c r="Q964">
        <v>2</v>
      </c>
      <c r="R964">
        <v>1.9</v>
      </c>
      <c r="S964">
        <v>78</v>
      </c>
      <c r="T964">
        <f t="shared" si="135"/>
        <v>-1</v>
      </c>
      <c r="U964" s="1">
        <v>42833</v>
      </c>
      <c r="V964" s="13">
        <f t="shared" si="136"/>
        <v>42826</v>
      </c>
      <c r="W964" s="14">
        <f t="shared" si="137"/>
        <v>42833</v>
      </c>
      <c r="X964" s="1" t="str">
        <f t="shared" si="138"/>
        <v>Saturday</v>
      </c>
      <c r="Y964" s="2">
        <v>0.57586805555555554</v>
      </c>
      <c r="Z964" s="2">
        <f t="shared" si="139"/>
        <v>0.58333333333333326</v>
      </c>
      <c r="AA964">
        <f>1</f>
        <v>1</v>
      </c>
      <c r="AB964" s="1">
        <v>42833</v>
      </c>
      <c r="AC964" s="13">
        <f t="shared" si="140"/>
        <v>42826</v>
      </c>
      <c r="AD964" s="14">
        <f t="shared" si="141"/>
        <v>42833</v>
      </c>
      <c r="AE964" s="1" t="str">
        <f t="shared" si="142"/>
        <v>Saturday</v>
      </c>
      <c r="AF964" s="2">
        <v>0.58483796296296298</v>
      </c>
      <c r="AG964" s="2">
        <f t="shared" si="143"/>
        <v>0.58333333333333326</v>
      </c>
      <c r="AH964" t="s">
        <v>23</v>
      </c>
    </row>
    <row r="965" spans="1:34" x14ac:dyDescent="0.25">
      <c r="A965">
        <v>1569334</v>
      </c>
      <c r="B965" t="s">
        <v>54</v>
      </c>
      <c r="E965">
        <v>53202</v>
      </c>
      <c r="F965" t="s">
        <v>20</v>
      </c>
      <c r="G965" t="s">
        <v>55</v>
      </c>
      <c r="H965">
        <v>11049</v>
      </c>
      <c r="I965" t="s">
        <v>89</v>
      </c>
      <c r="J965">
        <f>VLOOKUP(I965,Key!$A$1:$C$73,2,FALSE)</f>
        <v>43.060155999999999</v>
      </c>
      <c r="K965">
        <f>VLOOKUP(I965,Key!$A$1:$C$73,3,FALSE)</f>
        <v>-87.881258000000003</v>
      </c>
      <c r="L965" t="s">
        <v>80</v>
      </c>
      <c r="M965">
        <f>VLOOKUP(L965,Key!$A$1:$C$73,2,FALSE)</f>
        <v>43.060250000000003</v>
      </c>
      <c r="N965">
        <f>VLOOKUP(L965,Key!$A$1:$C$73,3,FALSE)</f>
        <v>-87.892169999999993</v>
      </c>
      <c r="O965">
        <v>5</v>
      </c>
      <c r="P965">
        <v>3</v>
      </c>
      <c r="Q965">
        <v>0.8</v>
      </c>
      <c r="R965">
        <v>0.7</v>
      </c>
      <c r="S965">
        <v>30</v>
      </c>
      <c r="T965">
        <f t="shared" si="135"/>
        <v>-1</v>
      </c>
      <c r="U965" s="1">
        <v>42833</v>
      </c>
      <c r="V965" s="13">
        <f t="shared" si="136"/>
        <v>42826</v>
      </c>
      <c r="W965" s="14">
        <f t="shared" si="137"/>
        <v>42833</v>
      </c>
      <c r="X965" s="1" t="str">
        <f t="shared" si="138"/>
        <v>Saturday</v>
      </c>
      <c r="Y965" s="2">
        <v>0.57840277777777771</v>
      </c>
      <c r="Z965" s="2">
        <f t="shared" si="139"/>
        <v>0.58333333333333326</v>
      </c>
      <c r="AA965">
        <f>1</f>
        <v>1</v>
      </c>
      <c r="AB965" s="1">
        <v>42833</v>
      </c>
      <c r="AC965" s="13">
        <f t="shared" si="140"/>
        <v>42826</v>
      </c>
      <c r="AD965" s="14">
        <f t="shared" si="141"/>
        <v>42833</v>
      </c>
      <c r="AE965" s="1" t="str">
        <f t="shared" si="142"/>
        <v>Saturday</v>
      </c>
      <c r="AF965" s="2">
        <v>0.58141203703703703</v>
      </c>
      <c r="AG965" s="2">
        <f t="shared" si="143"/>
        <v>0.58333333333333326</v>
      </c>
      <c r="AH965" t="s">
        <v>23</v>
      </c>
    </row>
    <row r="966" spans="1:34" x14ac:dyDescent="0.25">
      <c r="A966">
        <v>1148841</v>
      </c>
      <c r="B966" t="s">
        <v>54</v>
      </c>
      <c r="E966">
        <v>53202</v>
      </c>
      <c r="F966" t="s">
        <v>20</v>
      </c>
      <c r="G966" t="s">
        <v>55</v>
      </c>
      <c r="H966">
        <v>5581</v>
      </c>
      <c r="I966" t="s">
        <v>77</v>
      </c>
      <c r="J966">
        <f>VLOOKUP(I966,Key!$A$1:$C$73,2,FALSE)</f>
        <v>43.036900000000003</v>
      </c>
      <c r="K966">
        <f>VLOOKUP(I966,Key!$A$1:$C$73,3,FALSE)</f>
        <v>-87.89667</v>
      </c>
      <c r="L966" t="s">
        <v>36</v>
      </c>
      <c r="M966">
        <f>VLOOKUP(L966,Key!$A$1:$C$73,2,FALSE)</f>
        <v>43.03519</v>
      </c>
      <c r="N966">
        <f>VLOOKUP(L966,Key!$A$1:$C$73,3,FALSE)</f>
        <v>-87.907390000000007</v>
      </c>
      <c r="O966">
        <v>40</v>
      </c>
      <c r="P966">
        <v>6</v>
      </c>
      <c r="Q966">
        <v>6</v>
      </c>
      <c r="R966">
        <v>5.7</v>
      </c>
      <c r="S966">
        <v>240</v>
      </c>
      <c r="T966">
        <f t="shared" si="135"/>
        <v>-1</v>
      </c>
      <c r="U966" s="1">
        <v>42833</v>
      </c>
      <c r="V966" s="13">
        <f t="shared" si="136"/>
        <v>42826</v>
      </c>
      <c r="W966" s="14">
        <f t="shared" si="137"/>
        <v>42833</v>
      </c>
      <c r="X966" s="1" t="str">
        <f t="shared" si="138"/>
        <v>Saturday</v>
      </c>
      <c r="Y966" s="2">
        <v>0.5791087962962963</v>
      </c>
      <c r="Z966" s="2">
        <f t="shared" si="139"/>
        <v>0.58333333333333326</v>
      </c>
      <c r="AA966">
        <f>1</f>
        <v>1</v>
      </c>
      <c r="AB966" s="1">
        <v>42833</v>
      </c>
      <c r="AC966" s="13">
        <f t="shared" si="140"/>
        <v>42826</v>
      </c>
      <c r="AD966" s="14">
        <f t="shared" si="141"/>
        <v>42833</v>
      </c>
      <c r="AE966" s="1" t="str">
        <f t="shared" si="142"/>
        <v>Saturday</v>
      </c>
      <c r="AF966" s="2">
        <v>0.60670138888888892</v>
      </c>
      <c r="AG966" s="2">
        <f t="shared" si="143"/>
        <v>0.625</v>
      </c>
      <c r="AH966" t="s">
        <v>23</v>
      </c>
    </row>
    <row r="967" spans="1:34" x14ac:dyDescent="0.25">
      <c r="A967">
        <v>1569400</v>
      </c>
      <c r="B967" t="s">
        <v>54</v>
      </c>
      <c r="E967">
        <v>53225</v>
      </c>
      <c r="F967" t="s">
        <v>20</v>
      </c>
      <c r="G967" t="s">
        <v>55</v>
      </c>
      <c r="H967">
        <v>44</v>
      </c>
      <c r="I967" t="s">
        <v>68</v>
      </c>
      <c r="J967">
        <f>VLOOKUP(I967,Key!$A$1:$C$73,2,FALSE)</f>
        <v>43.026470000000003</v>
      </c>
      <c r="K967">
        <f>VLOOKUP(I967,Key!$A$1:$C$73,3,FALSE)</f>
        <v>-87.918040000000005</v>
      </c>
      <c r="L967" t="s">
        <v>36</v>
      </c>
      <c r="M967">
        <f>VLOOKUP(L967,Key!$A$1:$C$73,2,FALSE)</f>
        <v>43.03519</v>
      </c>
      <c r="N967">
        <f>VLOOKUP(L967,Key!$A$1:$C$73,3,FALSE)</f>
        <v>-87.907390000000007</v>
      </c>
      <c r="O967">
        <v>11</v>
      </c>
      <c r="P967">
        <v>3</v>
      </c>
      <c r="Q967">
        <v>1.7</v>
      </c>
      <c r="R967">
        <v>1.6</v>
      </c>
      <c r="S967">
        <v>66</v>
      </c>
      <c r="T967">
        <f t="shared" si="135"/>
        <v>-1</v>
      </c>
      <c r="U967" s="1">
        <v>42833</v>
      </c>
      <c r="V967" s="13">
        <f t="shared" si="136"/>
        <v>42826</v>
      </c>
      <c r="W967" s="14">
        <f t="shared" si="137"/>
        <v>42833</v>
      </c>
      <c r="X967" s="1" t="str">
        <f t="shared" si="138"/>
        <v>Saturday</v>
      </c>
      <c r="Y967" s="2">
        <v>0.58574074074074078</v>
      </c>
      <c r="Z967" s="2">
        <f t="shared" si="139"/>
        <v>0.58333333333333326</v>
      </c>
      <c r="AA967">
        <f>1</f>
        <v>1</v>
      </c>
      <c r="AB967" s="1">
        <v>42833</v>
      </c>
      <c r="AC967" s="13">
        <f t="shared" si="140"/>
        <v>42826</v>
      </c>
      <c r="AD967" s="14">
        <f t="shared" si="141"/>
        <v>42833</v>
      </c>
      <c r="AE967" s="1" t="str">
        <f t="shared" si="142"/>
        <v>Saturday</v>
      </c>
      <c r="AF967" s="2">
        <v>0.59359953703703705</v>
      </c>
      <c r="AG967" s="2">
        <f t="shared" si="143"/>
        <v>0.58333333333333326</v>
      </c>
      <c r="AH967" t="s">
        <v>23</v>
      </c>
    </row>
    <row r="968" spans="1:34" x14ac:dyDescent="0.25">
      <c r="A968">
        <v>1569485</v>
      </c>
      <c r="B968" t="s">
        <v>54</v>
      </c>
      <c r="E968">
        <v>53212</v>
      </c>
      <c r="F968" t="s">
        <v>20</v>
      </c>
      <c r="G968" t="s">
        <v>55</v>
      </c>
      <c r="H968">
        <v>11150</v>
      </c>
      <c r="I968" t="s">
        <v>61</v>
      </c>
      <c r="J968">
        <f>VLOOKUP(I968,Key!$A$1:$C$73,2,FALSE)</f>
        <v>43.060786</v>
      </c>
      <c r="K968">
        <f>VLOOKUP(I968,Key!$A$1:$C$73,3,FALSE)</f>
        <v>-87.883825999999999</v>
      </c>
      <c r="L968" t="s">
        <v>22</v>
      </c>
      <c r="M968">
        <f>VLOOKUP(L968,Key!$A$1:$C$73,2,FALSE)</f>
        <v>43.058619999999998</v>
      </c>
      <c r="N968">
        <f>VLOOKUP(L968,Key!$A$1:$C$73,3,FALSE)</f>
        <v>-87.885319999999993</v>
      </c>
      <c r="O968">
        <v>19</v>
      </c>
      <c r="P968">
        <v>3</v>
      </c>
      <c r="Q968">
        <v>2.9</v>
      </c>
      <c r="R968">
        <v>2.7</v>
      </c>
      <c r="S968">
        <v>114</v>
      </c>
      <c r="T968">
        <f t="shared" si="135"/>
        <v>-1</v>
      </c>
      <c r="U968" s="1">
        <v>42833</v>
      </c>
      <c r="V968" s="13">
        <f t="shared" si="136"/>
        <v>42826</v>
      </c>
      <c r="W968" s="14">
        <f t="shared" si="137"/>
        <v>42833</v>
      </c>
      <c r="X968" s="1" t="str">
        <f t="shared" si="138"/>
        <v>Saturday</v>
      </c>
      <c r="Y968" s="2">
        <v>0.59589120370370374</v>
      </c>
      <c r="Z968" s="2">
        <f t="shared" si="139"/>
        <v>0.58333333333333326</v>
      </c>
      <c r="AA968">
        <f>1</f>
        <v>1</v>
      </c>
      <c r="AB968" s="1">
        <v>42833</v>
      </c>
      <c r="AC968" s="13">
        <f t="shared" si="140"/>
        <v>42826</v>
      </c>
      <c r="AD968" s="14">
        <f t="shared" si="141"/>
        <v>42833</v>
      </c>
      <c r="AE968" s="1" t="str">
        <f t="shared" si="142"/>
        <v>Saturday</v>
      </c>
      <c r="AF968" s="2">
        <v>0.60914351851851845</v>
      </c>
      <c r="AG968" s="2">
        <f t="shared" si="143"/>
        <v>0.625</v>
      </c>
      <c r="AH968" t="s">
        <v>23</v>
      </c>
    </row>
    <row r="969" spans="1:34" x14ac:dyDescent="0.25">
      <c r="A969">
        <v>1335443</v>
      </c>
      <c r="B969" t="s">
        <v>54</v>
      </c>
      <c r="E969">
        <v>53202</v>
      </c>
      <c r="F969" t="s">
        <v>20</v>
      </c>
      <c r="G969" t="s">
        <v>55</v>
      </c>
      <c r="H969">
        <v>153</v>
      </c>
      <c r="I969" t="s">
        <v>62</v>
      </c>
      <c r="J969">
        <f>VLOOKUP(I969,Key!$A$1:$C$73,2,FALSE)</f>
        <v>43.052460000000004</v>
      </c>
      <c r="K969">
        <f>VLOOKUP(I969,Key!$A$1:$C$73,3,FALSE)</f>
        <v>-87.891000000000005</v>
      </c>
      <c r="L969" t="s">
        <v>22</v>
      </c>
      <c r="M969">
        <f>VLOOKUP(L969,Key!$A$1:$C$73,2,FALSE)</f>
        <v>43.058619999999998</v>
      </c>
      <c r="N969">
        <f>VLOOKUP(L969,Key!$A$1:$C$73,3,FALSE)</f>
        <v>-87.885319999999993</v>
      </c>
      <c r="O969">
        <v>7</v>
      </c>
      <c r="P969">
        <v>3</v>
      </c>
      <c r="Q969">
        <v>1.1000000000000001</v>
      </c>
      <c r="R969">
        <v>1</v>
      </c>
      <c r="S969">
        <v>42</v>
      </c>
      <c r="T969">
        <f t="shared" si="135"/>
        <v>-1</v>
      </c>
      <c r="U969" s="1">
        <v>42833</v>
      </c>
      <c r="V969" s="13">
        <f t="shared" si="136"/>
        <v>42826</v>
      </c>
      <c r="W969" s="14">
        <f t="shared" si="137"/>
        <v>42833</v>
      </c>
      <c r="X969" s="1" t="str">
        <f t="shared" si="138"/>
        <v>Saturday</v>
      </c>
      <c r="Y969" s="2">
        <v>0.59787037037037039</v>
      </c>
      <c r="Z969" s="2">
        <f t="shared" si="139"/>
        <v>0.58333333333333326</v>
      </c>
      <c r="AA969">
        <f>1</f>
        <v>1</v>
      </c>
      <c r="AB969" s="1">
        <v>42833</v>
      </c>
      <c r="AC969" s="13">
        <f t="shared" si="140"/>
        <v>42826</v>
      </c>
      <c r="AD969" s="14">
        <f t="shared" si="141"/>
        <v>42833</v>
      </c>
      <c r="AE969" s="1" t="str">
        <f t="shared" si="142"/>
        <v>Saturday</v>
      </c>
      <c r="AF969" s="2">
        <v>0.60226851851851848</v>
      </c>
      <c r="AG969" s="2">
        <f t="shared" si="143"/>
        <v>0.58333333333333326</v>
      </c>
      <c r="AH969" t="s">
        <v>23</v>
      </c>
    </row>
    <row r="970" spans="1:34" x14ac:dyDescent="0.25">
      <c r="A970">
        <v>1569540</v>
      </c>
      <c r="B970" t="s">
        <v>54</v>
      </c>
      <c r="E970">
        <v>53508</v>
      </c>
      <c r="F970" t="s">
        <v>20</v>
      </c>
      <c r="G970" t="s">
        <v>55</v>
      </c>
      <c r="H970">
        <v>11155</v>
      </c>
      <c r="I970" t="s">
        <v>68</v>
      </c>
      <c r="J970">
        <f>VLOOKUP(I970,Key!$A$1:$C$73,2,FALSE)</f>
        <v>43.026470000000003</v>
      </c>
      <c r="K970">
        <f>VLOOKUP(I970,Key!$A$1:$C$73,3,FALSE)</f>
        <v>-87.918040000000005</v>
      </c>
      <c r="L970" t="s">
        <v>52</v>
      </c>
      <c r="M970">
        <f>VLOOKUP(L970,Key!$A$1:$C$73,2,FALSE)</f>
        <v>43.042490000000001</v>
      </c>
      <c r="N970">
        <f>VLOOKUP(L970,Key!$A$1:$C$73,3,FALSE)</f>
        <v>-87.909959999999998</v>
      </c>
      <c r="O970">
        <v>13</v>
      </c>
      <c r="P970">
        <v>3</v>
      </c>
      <c r="Q970">
        <v>2</v>
      </c>
      <c r="R970">
        <v>1.9</v>
      </c>
      <c r="S970">
        <v>78</v>
      </c>
      <c r="T970">
        <f t="shared" si="135"/>
        <v>-1</v>
      </c>
      <c r="U970" s="1">
        <v>42833</v>
      </c>
      <c r="V970" s="13">
        <f t="shared" si="136"/>
        <v>42826</v>
      </c>
      <c r="W970" s="14">
        <f t="shared" si="137"/>
        <v>42833</v>
      </c>
      <c r="X970" s="1" t="str">
        <f t="shared" si="138"/>
        <v>Saturday</v>
      </c>
      <c r="Y970" s="2">
        <v>0.60041666666666671</v>
      </c>
      <c r="Z970" s="2">
        <f t="shared" si="139"/>
        <v>0.58333333333333326</v>
      </c>
      <c r="AA970">
        <f>1</f>
        <v>1</v>
      </c>
      <c r="AB970" s="1">
        <v>42833</v>
      </c>
      <c r="AC970" s="13">
        <f t="shared" si="140"/>
        <v>42826</v>
      </c>
      <c r="AD970" s="14">
        <f t="shared" si="141"/>
        <v>42833</v>
      </c>
      <c r="AE970" s="1" t="str">
        <f t="shared" si="142"/>
        <v>Saturday</v>
      </c>
      <c r="AF970" s="2">
        <v>0.60956018518518518</v>
      </c>
      <c r="AG970" s="2">
        <f t="shared" si="143"/>
        <v>0.625</v>
      </c>
      <c r="AH970" t="s">
        <v>23</v>
      </c>
    </row>
    <row r="971" spans="1:34" x14ac:dyDescent="0.25">
      <c r="A971">
        <v>1569555</v>
      </c>
      <c r="B971" t="s">
        <v>54</v>
      </c>
      <c r="E971">
        <v>54986</v>
      </c>
      <c r="F971" t="s">
        <v>20</v>
      </c>
      <c r="G971" t="s">
        <v>55</v>
      </c>
      <c r="H971">
        <v>5466</v>
      </c>
      <c r="I971" t="s">
        <v>60</v>
      </c>
      <c r="J971">
        <f>VLOOKUP(I971,Key!$A$1:$C$73,2,FALSE)</f>
        <v>43.046570000000003</v>
      </c>
      <c r="K971">
        <f>VLOOKUP(I971,Key!$A$1:$C$73,3,FALSE)</f>
        <v>-87.908720000000002</v>
      </c>
      <c r="L971" t="s">
        <v>36</v>
      </c>
      <c r="M971">
        <f>VLOOKUP(L971,Key!$A$1:$C$73,2,FALSE)</f>
        <v>43.03519</v>
      </c>
      <c r="N971">
        <f>VLOOKUP(L971,Key!$A$1:$C$73,3,FALSE)</f>
        <v>-87.907390000000007</v>
      </c>
      <c r="O971">
        <v>37</v>
      </c>
      <c r="P971">
        <v>6</v>
      </c>
      <c r="Q971">
        <v>5.6</v>
      </c>
      <c r="R971">
        <v>5.3</v>
      </c>
      <c r="S971">
        <v>222</v>
      </c>
      <c r="T971">
        <f t="shared" si="135"/>
        <v>-1</v>
      </c>
      <c r="U971" s="1">
        <v>42833</v>
      </c>
      <c r="V971" s="13">
        <f t="shared" si="136"/>
        <v>42826</v>
      </c>
      <c r="W971" s="14">
        <f t="shared" si="137"/>
        <v>42833</v>
      </c>
      <c r="X971" s="1" t="str">
        <f t="shared" si="138"/>
        <v>Saturday</v>
      </c>
      <c r="Y971" s="2">
        <v>0.60145833333333332</v>
      </c>
      <c r="Z971" s="2">
        <f t="shared" si="139"/>
        <v>0.58333333333333326</v>
      </c>
      <c r="AA971">
        <f>1</f>
        <v>1</v>
      </c>
      <c r="AB971" s="1">
        <v>42833</v>
      </c>
      <c r="AC971" s="13">
        <f t="shared" si="140"/>
        <v>42826</v>
      </c>
      <c r="AD971" s="14">
        <f t="shared" si="141"/>
        <v>42833</v>
      </c>
      <c r="AE971" s="1" t="str">
        <f t="shared" si="142"/>
        <v>Saturday</v>
      </c>
      <c r="AF971" s="2">
        <v>0.6271296296296297</v>
      </c>
      <c r="AG971" s="2">
        <f t="shared" si="143"/>
        <v>0.625</v>
      </c>
      <c r="AH971" t="s">
        <v>23</v>
      </c>
    </row>
    <row r="972" spans="1:34" x14ac:dyDescent="0.25">
      <c r="A972">
        <v>1569564</v>
      </c>
      <c r="B972" t="s">
        <v>54</v>
      </c>
      <c r="E972">
        <v>54915</v>
      </c>
      <c r="F972" t="s">
        <v>20</v>
      </c>
      <c r="G972" t="s">
        <v>55</v>
      </c>
      <c r="H972">
        <v>5472</v>
      </c>
      <c r="I972" t="s">
        <v>60</v>
      </c>
      <c r="J972">
        <f>VLOOKUP(I972,Key!$A$1:$C$73,2,FALSE)</f>
        <v>43.046570000000003</v>
      </c>
      <c r="K972">
        <f>VLOOKUP(I972,Key!$A$1:$C$73,3,FALSE)</f>
        <v>-87.908720000000002</v>
      </c>
      <c r="L972" t="s">
        <v>36</v>
      </c>
      <c r="M972">
        <f>VLOOKUP(L972,Key!$A$1:$C$73,2,FALSE)</f>
        <v>43.03519</v>
      </c>
      <c r="N972">
        <f>VLOOKUP(L972,Key!$A$1:$C$73,3,FALSE)</f>
        <v>-87.907390000000007</v>
      </c>
      <c r="O972">
        <v>36</v>
      </c>
      <c r="P972">
        <v>6</v>
      </c>
      <c r="Q972">
        <v>5.4</v>
      </c>
      <c r="R972">
        <v>5.0999999999999996</v>
      </c>
      <c r="S972">
        <v>216</v>
      </c>
      <c r="T972">
        <f t="shared" si="135"/>
        <v>-1</v>
      </c>
      <c r="U972" s="1">
        <v>42833</v>
      </c>
      <c r="V972" s="13">
        <f t="shared" si="136"/>
        <v>42826</v>
      </c>
      <c r="W972" s="14">
        <f t="shared" si="137"/>
        <v>42833</v>
      </c>
      <c r="X972" s="1" t="str">
        <f t="shared" si="138"/>
        <v>Saturday</v>
      </c>
      <c r="Y972" s="2">
        <v>0.60231481481481486</v>
      </c>
      <c r="Z972" s="2">
        <f t="shared" si="139"/>
        <v>0.58333333333333326</v>
      </c>
      <c r="AA972">
        <f>1</f>
        <v>1</v>
      </c>
      <c r="AB972" s="1">
        <v>42833</v>
      </c>
      <c r="AC972" s="13">
        <f t="shared" si="140"/>
        <v>42826</v>
      </c>
      <c r="AD972" s="14">
        <f t="shared" si="141"/>
        <v>42833</v>
      </c>
      <c r="AE972" s="1" t="str">
        <f t="shared" si="142"/>
        <v>Saturday</v>
      </c>
      <c r="AF972" s="2">
        <v>0.62708333333333333</v>
      </c>
      <c r="AG972" s="2">
        <f t="shared" si="143"/>
        <v>0.625</v>
      </c>
      <c r="AH972" t="s">
        <v>23</v>
      </c>
    </row>
    <row r="973" spans="1:34" x14ac:dyDescent="0.25">
      <c r="A973">
        <v>1569570</v>
      </c>
      <c r="B973" t="s">
        <v>54</v>
      </c>
      <c r="E973">
        <v>53590</v>
      </c>
      <c r="F973" t="s">
        <v>20</v>
      </c>
      <c r="G973" t="s">
        <v>55</v>
      </c>
      <c r="H973">
        <v>27</v>
      </c>
      <c r="I973" t="s">
        <v>60</v>
      </c>
      <c r="J973">
        <f>VLOOKUP(I973,Key!$A$1:$C$73,2,FALSE)</f>
        <v>43.046570000000003</v>
      </c>
      <c r="K973">
        <f>VLOOKUP(I973,Key!$A$1:$C$73,3,FALSE)</f>
        <v>-87.908720000000002</v>
      </c>
      <c r="L973" t="s">
        <v>84</v>
      </c>
      <c r="M973">
        <f>VLOOKUP(L973,Key!$A$1:$C$73,2,FALSE)</f>
        <v>43.040154000000001</v>
      </c>
      <c r="N973">
        <f>VLOOKUP(L973,Key!$A$1:$C$73,3,FALSE)</f>
        <v>-87.932113000000001</v>
      </c>
      <c r="O973">
        <v>17</v>
      </c>
      <c r="P973">
        <v>3</v>
      </c>
      <c r="Q973">
        <v>2.6</v>
      </c>
      <c r="R973">
        <v>2.4</v>
      </c>
      <c r="S973">
        <v>102</v>
      </c>
      <c r="T973">
        <f t="shared" si="135"/>
        <v>-1</v>
      </c>
      <c r="U973" s="1">
        <v>42833</v>
      </c>
      <c r="V973" s="13">
        <f t="shared" si="136"/>
        <v>42826</v>
      </c>
      <c r="W973" s="14">
        <f t="shared" si="137"/>
        <v>42833</v>
      </c>
      <c r="X973" s="1" t="str">
        <f t="shared" si="138"/>
        <v>Saturday</v>
      </c>
      <c r="Y973" s="2">
        <v>0.60299768518518515</v>
      </c>
      <c r="Z973" s="2">
        <f t="shared" si="139"/>
        <v>0.58333333333333326</v>
      </c>
      <c r="AA973">
        <f>1</f>
        <v>1</v>
      </c>
      <c r="AB973" s="1">
        <v>42833</v>
      </c>
      <c r="AC973" s="13">
        <f t="shared" si="140"/>
        <v>42826</v>
      </c>
      <c r="AD973" s="14">
        <f t="shared" si="141"/>
        <v>42833</v>
      </c>
      <c r="AE973" s="1" t="str">
        <f t="shared" si="142"/>
        <v>Saturday</v>
      </c>
      <c r="AF973" s="2">
        <v>0.61494212962962969</v>
      </c>
      <c r="AG973" s="2">
        <f t="shared" si="143"/>
        <v>0.625</v>
      </c>
      <c r="AH973" t="s">
        <v>23</v>
      </c>
    </row>
    <row r="974" spans="1:34" x14ac:dyDescent="0.25">
      <c r="A974">
        <v>1568976</v>
      </c>
      <c r="B974" t="s">
        <v>54</v>
      </c>
      <c r="E974">
        <v>54872</v>
      </c>
      <c r="F974" t="s">
        <v>20</v>
      </c>
      <c r="G974" t="s">
        <v>55</v>
      </c>
      <c r="H974">
        <v>143</v>
      </c>
      <c r="I974" t="s">
        <v>85</v>
      </c>
      <c r="J974">
        <f>VLOOKUP(I974,Key!$A$1:$C$73,2,FALSE)</f>
        <v>43.053040000000003</v>
      </c>
      <c r="K974">
        <f>VLOOKUP(I974,Key!$A$1:$C$73,3,FALSE)</f>
        <v>-87.897660000000002</v>
      </c>
      <c r="L974" t="s">
        <v>84</v>
      </c>
      <c r="M974">
        <f>VLOOKUP(L974,Key!$A$1:$C$73,2,FALSE)</f>
        <v>43.040154000000001</v>
      </c>
      <c r="N974">
        <f>VLOOKUP(L974,Key!$A$1:$C$73,3,FALSE)</f>
        <v>-87.932113000000001</v>
      </c>
      <c r="O974">
        <v>57</v>
      </c>
      <c r="P974">
        <v>6</v>
      </c>
      <c r="Q974">
        <v>8.6</v>
      </c>
      <c r="R974">
        <v>8.1</v>
      </c>
      <c r="S974">
        <v>342</v>
      </c>
      <c r="T974">
        <f t="shared" si="135"/>
        <v>-1</v>
      </c>
      <c r="U974" s="1">
        <v>42833</v>
      </c>
      <c r="V974" s="13">
        <f t="shared" si="136"/>
        <v>42826</v>
      </c>
      <c r="W974" s="14">
        <f t="shared" si="137"/>
        <v>42833</v>
      </c>
      <c r="X974" s="1" t="str">
        <f t="shared" si="138"/>
        <v>Saturday</v>
      </c>
      <c r="Y974" s="2">
        <v>0.60391203703703711</v>
      </c>
      <c r="Z974" s="2">
        <f t="shared" si="139"/>
        <v>0.58333333333333326</v>
      </c>
      <c r="AA974">
        <f>1</f>
        <v>1</v>
      </c>
      <c r="AB974" s="1">
        <v>42833</v>
      </c>
      <c r="AC974" s="13">
        <f t="shared" si="140"/>
        <v>42826</v>
      </c>
      <c r="AD974" s="14">
        <f t="shared" si="141"/>
        <v>42833</v>
      </c>
      <c r="AE974" s="1" t="str">
        <f t="shared" si="142"/>
        <v>Saturday</v>
      </c>
      <c r="AF974" s="2">
        <v>0.64325231481481482</v>
      </c>
      <c r="AG974" s="2">
        <f t="shared" si="143"/>
        <v>0.625</v>
      </c>
      <c r="AH974" t="s">
        <v>23</v>
      </c>
    </row>
    <row r="975" spans="1:34" x14ac:dyDescent="0.25">
      <c r="A975">
        <v>1569634</v>
      </c>
      <c r="B975" t="s">
        <v>54</v>
      </c>
      <c r="E975">
        <v>53208</v>
      </c>
      <c r="F975" t="s">
        <v>20</v>
      </c>
      <c r="G975" t="s">
        <v>55</v>
      </c>
      <c r="H975">
        <v>5552</v>
      </c>
      <c r="I975" t="s">
        <v>44</v>
      </c>
      <c r="J975">
        <f>VLOOKUP(I975,Key!$A$1:$C$73,2,FALSE)</f>
        <v>43.03886</v>
      </c>
      <c r="K975">
        <f>VLOOKUP(I975,Key!$A$1:$C$73,3,FALSE)</f>
        <v>-87.902720000000002</v>
      </c>
      <c r="L975" t="s">
        <v>77</v>
      </c>
      <c r="M975">
        <f>VLOOKUP(L975,Key!$A$1:$C$73,2,FALSE)</f>
        <v>43.036900000000003</v>
      </c>
      <c r="N975">
        <f>VLOOKUP(L975,Key!$A$1:$C$73,3,FALSE)</f>
        <v>-87.89667</v>
      </c>
      <c r="O975">
        <v>58</v>
      </c>
      <c r="P975">
        <v>6</v>
      </c>
      <c r="Q975">
        <v>8.6999999999999993</v>
      </c>
      <c r="R975">
        <v>8.3000000000000007</v>
      </c>
      <c r="S975">
        <v>348</v>
      </c>
      <c r="T975">
        <f t="shared" si="135"/>
        <v>-1</v>
      </c>
      <c r="U975" s="1">
        <v>42833</v>
      </c>
      <c r="V975" s="13">
        <f t="shared" si="136"/>
        <v>42826</v>
      </c>
      <c r="W975" s="14">
        <f t="shared" si="137"/>
        <v>42833</v>
      </c>
      <c r="X975" s="1" t="str">
        <f t="shared" si="138"/>
        <v>Saturday</v>
      </c>
      <c r="Y975" s="2">
        <v>0.61207175925925927</v>
      </c>
      <c r="Z975" s="2">
        <f t="shared" si="139"/>
        <v>0.625</v>
      </c>
      <c r="AA975">
        <f>1</f>
        <v>1</v>
      </c>
      <c r="AB975" s="1">
        <v>42833</v>
      </c>
      <c r="AC975" s="13">
        <f t="shared" si="140"/>
        <v>42826</v>
      </c>
      <c r="AD975" s="14">
        <f t="shared" si="141"/>
        <v>42833</v>
      </c>
      <c r="AE975" s="1" t="str">
        <f t="shared" si="142"/>
        <v>Saturday</v>
      </c>
      <c r="AF975" s="2">
        <v>0.65212962962962961</v>
      </c>
      <c r="AG975" s="2">
        <f t="shared" si="143"/>
        <v>0.66666666666666663</v>
      </c>
      <c r="AH975" t="s">
        <v>23</v>
      </c>
    </row>
    <row r="976" spans="1:34" x14ac:dyDescent="0.25">
      <c r="A976">
        <v>1569646</v>
      </c>
      <c r="B976" t="s">
        <v>54</v>
      </c>
      <c r="E976">
        <v>53217</v>
      </c>
      <c r="F976" t="s">
        <v>20</v>
      </c>
      <c r="G976" t="s">
        <v>55</v>
      </c>
      <c r="H976">
        <v>11158</v>
      </c>
      <c r="I976" t="s">
        <v>81</v>
      </c>
      <c r="J976">
        <f>VLOOKUP(I976,Key!$A$1:$C$73,2,FALSE)</f>
        <v>43.058010000000003</v>
      </c>
      <c r="K976">
        <f>VLOOKUP(I976,Key!$A$1:$C$73,3,FALSE)</f>
        <v>-87.877300000000005</v>
      </c>
      <c r="L976" t="s">
        <v>81</v>
      </c>
      <c r="M976">
        <f>VLOOKUP(L976,Key!$A$1:$C$73,2,FALSE)</f>
        <v>43.058010000000003</v>
      </c>
      <c r="N976">
        <f>VLOOKUP(L976,Key!$A$1:$C$73,3,FALSE)</f>
        <v>-87.877300000000005</v>
      </c>
      <c r="O976">
        <v>93</v>
      </c>
      <c r="P976">
        <v>9</v>
      </c>
      <c r="Q976">
        <v>14</v>
      </c>
      <c r="R976">
        <v>13.3</v>
      </c>
      <c r="S976">
        <v>558</v>
      </c>
      <c r="T976">
        <f t="shared" si="135"/>
        <v>-1</v>
      </c>
      <c r="U976" s="1">
        <v>42833</v>
      </c>
      <c r="V976" s="13">
        <f t="shared" si="136"/>
        <v>42826</v>
      </c>
      <c r="W976" s="14">
        <f t="shared" si="137"/>
        <v>42833</v>
      </c>
      <c r="X976" s="1" t="str">
        <f t="shared" si="138"/>
        <v>Saturday</v>
      </c>
      <c r="Y976" s="2">
        <v>0.61348379629629635</v>
      </c>
      <c r="Z976" s="2">
        <f t="shared" si="139"/>
        <v>0.625</v>
      </c>
      <c r="AA976">
        <f>1</f>
        <v>1</v>
      </c>
      <c r="AB976" s="1">
        <v>42833</v>
      </c>
      <c r="AC976" s="13">
        <f t="shared" si="140"/>
        <v>42826</v>
      </c>
      <c r="AD976" s="14">
        <f t="shared" si="141"/>
        <v>42833</v>
      </c>
      <c r="AE976" s="1" t="str">
        <f t="shared" si="142"/>
        <v>Saturday</v>
      </c>
      <c r="AF976" s="2">
        <v>0.67782407407407408</v>
      </c>
      <c r="AG976" s="2">
        <f t="shared" si="143"/>
        <v>0.66666666666666663</v>
      </c>
      <c r="AH976" t="s">
        <v>25</v>
      </c>
    </row>
    <row r="977" spans="1:34" x14ac:dyDescent="0.25">
      <c r="A977">
        <v>1266502</v>
      </c>
      <c r="B977" t="s">
        <v>54</v>
      </c>
      <c r="E977">
        <v>54220</v>
      </c>
      <c r="F977" t="s">
        <v>20</v>
      </c>
      <c r="G977" t="s">
        <v>55</v>
      </c>
      <c r="H977">
        <v>983</v>
      </c>
      <c r="I977" t="s">
        <v>62</v>
      </c>
      <c r="J977">
        <f>VLOOKUP(I977,Key!$A$1:$C$73,2,FALSE)</f>
        <v>43.052460000000004</v>
      </c>
      <c r="K977">
        <f>VLOOKUP(I977,Key!$A$1:$C$73,3,FALSE)</f>
        <v>-87.891000000000005</v>
      </c>
      <c r="L977" t="s">
        <v>77</v>
      </c>
      <c r="M977">
        <f>VLOOKUP(L977,Key!$A$1:$C$73,2,FALSE)</f>
        <v>43.036900000000003</v>
      </c>
      <c r="N977">
        <f>VLOOKUP(L977,Key!$A$1:$C$73,3,FALSE)</f>
        <v>-87.89667</v>
      </c>
      <c r="O977">
        <v>15</v>
      </c>
      <c r="P977">
        <v>3</v>
      </c>
      <c r="Q977">
        <v>2.2999999999999998</v>
      </c>
      <c r="R977">
        <v>2.1</v>
      </c>
      <c r="S977">
        <v>90</v>
      </c>
      <c r="T977">
        <f t="shared" si="135"/>
        <v>-1</v>
      </c>
      <c r="U977" s="1">
        <v>42833</v>
      </c>
      <c r="V977" s="13">
        <f t="shared" si="136"/>
        <v>42826</v>
      </c>
      <c r="W977" s="14">
        <f t="shared" si="137"/>
        <v>42833</v>
      </c>
      <c r="X977" s="1" t="str">
        <f t="shared" si="138"/>
        <v>Saturday</v>
      </c>
      <c r="Y977" s="2">
        <v>0.61613425925925924</v>
      </c>
      <c r="Z977" s="2">
        <f t="shared" si="139"/>
        <v>0.625</v>
      </c>
      <c r="AA977">
        <f>1</f>
        <v>1</v>
      </c>
      <c r="AB977" s="1">
        <v>42833</v>
      </c>
      <c r="AC977" s="13">
        <f t="shared" si="140"/>
        <v>42826</v>
      </c>
      <c r="AD977" s="14">
        <f t="shared" si="141"/>
        <v>42833</v>
      </c>
      <c r="AE977" s="1" t="str">
        <f t="shared" si="142"/>
        <v>Saturday</v>
      </c>
      <c r="AF977" s="2">
        <v>0.62650462962962961</v>
      </c>
      <c r="AG977" s="2">
        <f t="shared" si="143"/>
        <v>0.625</v>
      </c>
      <c r="AH977" t="s">
        <v>23</v>
      </c>
    </row>
    <row r="978" spans="1:34" x14ac:dyDescent="0.25">
      <c r="A978">
        <v>1569739</v>
      </c>
      <c r="B978" t="s">
        <v>54</v>
      </c>
      <c r="E978">
        <v>53202</v>
      </c>
      <c r="F978" t="s">
        <v>20</v>
      </c>
      <c r="G978" t="s">
        <v>55</v>
      </c>
      <c r="H978">
        <v>199</v>
      </c>
      <c r="I978" t="s">
        <v>62</v>
      </c>
      <c r="J978">
        <f>VLOOKUP(I978,Key!$A$1:$C$73,2,FALSE)</f>
        <v>43.052460000000004</v>
      </c>
      <c r="K978">
        <f>VLOOKUP(I978,Key!$A$1:$C$73,3,FALSE)</f>
        <v>-87.891000000000005</v>
      </c>
      <c r="L978" t="s">
        <v>81</v>
      </c>
      <c r="M978">
        <f>VLOOKUP(L978,Key!$A$1:$C$73,2,FALSE)</f>
        <v>43.058010000000003</v>
      </c>
      <c r="N978">
        <f>VLOOKUP(L978,Key!$A$1:$C$73,3,FALSE)</f>
        <v>-87.877300000000005</v>
      </c>
      <c r="O978">
        <v>50</v>
      </c>
      <c r="P978">
        <v>6</v>
      </c>
      <c r="Q978">
        <v>7.5</v>
      </c>
      <c r="R978">
        <v>7.1</v>
      </c>
      <c r="S978">
        <v>300</v>
      </c>
      <c r="T978">
        <f t="shared" si="135"/>
        <v>-1</v>
      </c>
      <c r="U978" s="1">
        <v>42833</v>
      </c>
      <c r="V978" s="13">
        <f t="shared" si="136"/>
        <v>42826</v>
      </c>
      <c r="W978" s="14">
        <f t="shared" si="137"/>
        <v>42833</v>
      </c>
      <c r="X978" s="1" t="str">
        <f t="shared" si="138"/>
        <v>Saturday</v>
      </c>
      <c r="Y978" s="2">
        <v>0.62988425925925928</v>
      </c>
      <c r="Z978" s="2">
        <f t="shared" si="139"/>
        <v>0.625</v>
      </c>
      <c r="AA978">
        <f>1</f>
        <v>1</v>
      </c>
      <c r="AB978" s="1">
        <v>42833</v>
      </c>
      <c r="AC978" s="13">
        <f t="shared" si="140"/>
        <v>42826</v>
      </c>
      <c r="AD978" s="14">
        <f t="shared" si="141"/>
        <v>42833</v>
      </c>
      <c r="AE978" s="1" t="str">
        <f t="shared" si="142"/>
        <v>Saturday</v>
      </c>
      <c r="AF978" s="2">
        <v>0.66480324074074071</v>
      </c>
      <c r="AG978" s="2">
        <f t="shared" si="143"/>
        <v>0.66666666666666663</v>
      </c>
      <c r="AH978" t="s">
        <v>23</v>
      </c>
    </row>
    <row r="979" spans="1:34" x14ac:dyDescent="0.25">
      <c r="A979">
        <v>1569796</v>
      </c>
      <c r="B979" t="s">
        <v>54</v>
      </c>
      <c r="E979">
        <v>60462</v>
      </c>
      <c r="F979" t="s">
        <v>20</v>
      </c>
      <c r="G979" t="s">
        <v>55</v>
      </c>
      <c r="H979">
        <v>5555</v>
      </c>
      <c r="I979" t="s">
        <v>38</v>
      </c>
      <c r="J979">
        <f>VLOOKUP(I979,Key!$A$1:$C$73,2,FALSE)</f>
        <v>43.038649999999997</v>
      </c>
      <c r="K979">
        <f>VLOOKUP(I979,Key!$A$1:$C$73,3,FALSE)</f>
        <v>-87.921930000000003</v>
      </c>
      <c r="L979" t="s">
        <v>44</v>
      </c>
      <c r="M979">
        <f>VLOOKUP(L979,Key!$A$1:$C$73,2,FALSE)</f>
        <v>43.03886</v>
      </c>
      <c r="N979">
        <f>VLOOKUP(L979,Key!$A$1:$C$73,3,FALSE)</f>
        <v>-87.902720000000002</v>
      </c>
      <c r="O979">
        <v>73</v>
      </c>
      <c r="P979">
        <v>9</v>
      </c>
      <c r="Q979">
        <v>11</v>
      </c>
      <c r="R979">
        <v>10.4</v>
      </c>
      <c r="S979">
        <v>438</v>
      </c>
      <c r="T979">
        <f t="shared" si="135"/>
        <v>-1</v>
      </c>
      <c r="U979" s="1">
        <v>42833</v>
      </c>
      <c r="V979" s="13">
        <f t="shared" si="136"/>
        <v>42826</v>
      </c>
      <c r="W979" s="14">
        <f t="shared" si="137"/>
        <v>42833</v>
      </c>
      <c r="X979" s="1" t="str">
        <f t="shared" si="138"/>
        <v>Saturday</v>
      </c>
      <c r="Y979" s="2">
        <v>0.63782407407407404</v>
      </c>
      <c r="Z979" s="2">
        <f t="shared" si="139"/>
        <v>0.625</v>
      </c>
      <c r="AA979">
        <f>1</f>
        <v>1</v>
      </c>
      <c r="AB979" s="1">
        <v>42833</v>
      </c>
      <c r="AC979" s="13">
        <f t="shared" si="140"/>
        <v>42826</v>
      </c>
      <c r="AD979" s="14">
        <f t="shared" si="141"/>
        <v>42833</v>
      </c>
      <c r="AE979" s="1" t="str">
        <f t="shared" si="142"/>
        <v>Saturday</v>
      </c>
      <c r="AF979" s="2">
        <v>0.68846064814814811</v>
      </c>
      <c r="AG979" s="2">
        <f t="shared" si="143"/>
        <v>0.70833333333333326</v>
      </c>
      <c r="AH979" t="s">
        <v>23</v>
      </c>
    </row>
    <row r="980" spans="1:34" x14ac:dyDescent="0.25">
      <c r="A980">
        <v>1569835</v>
      </c>
      <c r="B980" t="s">
        <v>54</v>
      </c>
      <c r="E980">
        <v>53094</v>
      </c>
      <c r="F980" t="s">
        <v>20</v>
      </c>
      <c r="G980" t="s">
        <v>55</v>
      </c>
      <c r="H980">
        <v>32</v>
      </c>
      <c r="I980" t="s">
        <v>76</v>
      </c>
      <c r="J980">
        <f>VLOOKUP(I980,Key!$A$1:$C$73,2,FALSE)</f>
        <v>43.02948</v>
      </c>
      <c r="K980">
        <f>VLOOKUP(I980,Key!$A$1:$C$73,3,FALSE)</f>
        <v>-87.912819999999996</v>
      </c>
      <c r="L980" t="s">
        <v>28</v>
      </c>
      <c r="M980">
        <f>VLOOKUP(L980,Key!$A$1:$C$73,2,FALSE)</f>
        <v>43.038580000000003</v>
      </c>
      <c r="N980">
        <f>VLOOKUP(L980,Key!$A$1:$C$73,3,FALSE)</f>
        <v>-87.90934</v>
      </c>
      <c r="O980">
        <v>21</v>
      </c>
      <c r="P980">
        <v>3</v>
      </c>
      <c r="Q980">
        <v>3.2</v>
      </c>
      <c r="R980">
        <v>3</v>
      </c>
      <c r="S980">
        <v>126</v>
      </c>
      <c r="T980">
        <f t="shared" si="135"/>
        <v>-1</v>
      </c>
      <c r="U980" s="1">
        <v>42833</v>
      </c>
      <c r="V980" s="13">
        <f t="shared" si="136"/>
        <v>42826</v>
      </c>
      <c r="W980" s="14">
        <f t="shared" si="137"/>
        <v>42833</v>
      </c>
      <c r="X980" s="1" t="str">
        <f t="shared" si="138"/>
        <v>Saturday</v>
      </c>
      <c r="Y980" s="2">
        <v>0.64340277777777777</v>
      </c>
      <c r="Z980" s="2">
        <f t="shared" si="139"/>
        <v>0.625</v>
      </c>
      <c r="AA980">
        <f>1</f>
        <v>1</v>
      </c>
      <c r="AB980" s="1">
        <v>42833</v>
      </c>
      <c r="AC980" s="13">
        <f t="shared" si="140"/>
        <v>42826</v>
      </c>
      <c r="AD980" s="14">
        <f t="shared" si="141"/>
        <v>42833</v>
      </c>
      <c r="AE980" s="1" t="str">
        <f t="shared" si="142"/>
        <v>Saturday</v>
      </c>
      <c r="AF980" s="2">
        <v>0.65780092592592598</v>
      </c>
      <c r="AG980" s="2">
        <f t="shared" si="143"/>
        <v>0.66666666666666663</v>
      </c>
      <c r="AH980" t="s">
        <v>23</v>
      </c>
    </row>
    <row r="981" spans="1:34" x14ac:dyDescent="0.25">
      <c r="A981">
        <v>1491644</v>
      </c>
      <c r="B981" t="s">
        <v>54</v>
      </c>
      <c r="E981">
        <v>63005</v>
      </c>
      <c r="F981" t="s">
        <v>20</v>
      </c>
      <c r="G981" t="s">
        <v>55</v>
      </c>
      <c r="H981">
        <v>11109</v>
      </c>
      <c r="I981" t="s">
        <v>84</v>
      </c>
      <c r="J981">
        <f>VLOOKUP(I981,Key!$A$1:$C$73,2,FALSE)</f>
        <v>43.040154000000001</v>
      </c>
      <c r="K981">
        <f>VLOOKUP(I981,Key!$A$1:$C$73,3,FALSE)</f>
        <v>-87.932113000000001</v>
      </c>
      <c r="L981" t="s">
        <v>36</v>
      </c>
      <c r="M981">
        <f>VLOOKUP(L981,Key!$A$1:$C$73,2,FALSE)</f>
        <v>43.03519</v>
      </c>
      <c r="N981">
        <f>VLOOKUP(L981,Key!$A$1:$C$73,3,FALSE)</f>
        <v>-87.907390000000007</v>
      </c>
      <c r="O981">
        <v>19</v>
      </c>
      <c r="P981">
        <v>3</v>
      </c>
      <c r="Q981">
        <v>2.9</v>
      </c>
      <c r="R981">
        <v>2.7</v>
      </c>
      <c r="S981">
        <v>114</v>
      </c>
      <c r="T981">
        <f t="shared" si="135"/>
        <v>-1</v>
      </c>
      <c r="U981" s="1">
        <v>42833</v>
      </c>
      <c r="V981" s="13">
        <f t="shared" si="136"/>
        <v>42826</v>
      </c>
      <c r="W981" s="14">
        <f t="shared" si="137"/>
        <v>42833</v>
      </c>
      <c r="X981" s="1" t="str">
        <f t="shared" si="138"/>
        <v>Saturday</v>
      </c>
      <c r="Y981" s="2">
        <v>0.64409722222222221</v>
      </c>
      <c r="Z981" s="2">
        <f t="shared" si="139"/>
        <v>0.625</v>
      </c>
      <c r="AA981">
        <f>1</f>
        <v>1</v>
      </c>
      <c r="AB981" s="1">
        <v>42833</v>
      </c>
      <c r="AC981" s="13">
        <f t="shared" si="140"/>
        <v>42826</v>
      </c>
      <c r="AD981" s="14">
        <f t="shared" si="141"/>
        <v>42833</v>
      </c>
      <c r="AE981" s="1" t="str">
        <f t="shared" si="142"/>
        <v>Saturday</v>
      </c>
      <c r="AF981" s="2">
        <v>0.65717592592592589</v>
      </c>
      <c r="AG981" s="2">
        <f t="shared" si="143"/>
        <v>0.66666666666666663</v>
      </c>
      <c r="AH981" t="s">
        <v>23</v>
      </c>
    </row>
    <row r="982" spans="1:34" x14ac:dyDescent="0.25">
      <c r="A982">
        <v>1569860</v>
      </c>
      <c r="B982" t="s">
        <v>54</v>
      </c>
      <c r="E982">
        <v>60091</v>
      </c>
      <c r="F982" t="s">
        <v>20</v>
      </c>
      <c r="G982" t="s">
        <v>55</v>
      </c>
      <c r="H982">
        <v>38</v>
      </c>
      <c r="I982" t="s">
        <v>77</v>
      </c>
      <c r="J982">
        <f>VLOOKUP(I982,Key!$A$1:$C$73,2,FALSE)</f>
        <v>43.036900000000003</v>
      </c>
      <c r="K982">
        <f>VLOOKUP(I982,Key!$A$1:$C$73,3,FALSE)</f>
        <v>-87.89667</v>
      </c>
      <c r="L982" t="s">
        <v>84</v>
      </c>
      <c r="M982">
        <f>VLOOKUP(L982,Key!$A$1:$C$73,2,FALSE)</f>
        <v>43.040154000000001</v>
      </c>
      <c r="N982">
        <f>VLOOKUP(L982,Key!$A$1:$C$73,3,FALSE)</f>
        <v>-87.932113000000001</v>
      </c>
      <c r="O982">
        <v>29</v>
      </c>
      <c r="P982">
        <v>3</v>
      </c>
      <c r="Q982">
        <v>4.4000000000000004</v>
      </c>
      <c r="R982">
        <v>4.0999999999999996</v>
      </c>
      <c r="S982">
        <v>174</v>
      </c>
      <c r="T982">
        <f t="shared" si="135"/>
        <v>-1</v>
      </c>
      <c r="U982" s="1">
        <v>42833</v>
      </c>
      <c r="V982" s="13">
        <f t="shared" si="136"/>
        <v>42826</v>
      </c>
      <c r="W982" s="14">
        <f t="shared" si="137"/>
        <v>42833</v>
      </c>
      <c r="X982" s="1" t="str">
        <f t="shared" si="138"/>
        <v>Saturday</v>
      </c>
      <c r="Y982" s="2">
        <v>0.64672453703703703</v>
      </c>
      <c r="Z982" s="2">
        <f t="shared" si="139"/>
        <v>0.66666666666666663</v>
      </c>
      <c r="AA982">
        <f>1</f>
        <v>1</v>
      </c>
      <c r="AB982" s="1">
        <v>42833</v>
      </c>
      <c r="AC982" s="13">
        <f t="shared" si="140"/>
        <v>42826</v>
      </c>
      <c r="AD982" s="14">
        <f t="shared" si="141"/>
        <v>42833</v>
      </c>
      <c r="AE982" s="1" t="str">
        <f t="shared" si="142"/>
        <v>Saturday</v>
      </c>
      <c r="AF982" s="2">
        <v>0.66667824074074078</v>
      </c>
      <c r="AG982" s="2">
        <f t="shared" si="143"/>
        <v>0.66666666666666663</v>
      </c>
      <c r="AH982" t="s">
        <v>23</v>
      </c>
    </row>
    <row r="983" spans="1:34" x14ac:dyDescent="0.25">
      <c r="A983">
        <v>1570038</v>
      </c>
      <c r="B983" t="s">
        <v>54</v>
      </c>
      <c r="E983">
        <v>55116</v>
      </c>
      <c r="F983" t="s">
        <v>20</v>
      </c>
      <c r="G983" t="s">
        <v>55</v>
      </c>
      <c r="H983">
        <v>5472</v>
      </c>
      <c r="I983" t="s">
        <v>81</v>
      </c>
      <c r="J983">
        <f>VLOOKUP(I983,Key!$A$1:$C$73,2,FALSE)</f>
        <v>43.058010000000003</v>
      </c>
      <c r="K983">
        <f>VLOOKUP(I983,Key!$A$1:$C$73,3,FALSE)</f>
        <v>-87.877300000000005</v>
      </c>
      <c r="L983" t="s">
        <v>81</v>
      </c>
      <c r="M983">
        <f>VLOOKUP(L983,Key!$A$1:$C$73,2,FALSE)</f>
        <v>43.058010000000003</v>
      </c>
      <c r="N983">
        <f>VLOOKUP(L983,Key!$A$1:$C$73,3,FALSE)</f>
        <v>-87.877300000000005</v>
      </c>
      <c r="O983">
        <v>51</v>
      </c>
      <c r="P983">
        <v>6</v>
      </c>
      <c r="Q983">
        <v>7.7</v>
      </c>
      <c r="R983">
        <v>7.3</v>
      </c>
      <c r="S983">
        <v>306</v>
      </c>
      <c r="T983">
        <f t="shared" si="135"/>
        <v>-1</v>
      </c>
      <c r="U983" s="1">
        <v>42833</v>
      </c>
      <c r="V983" s="13">
        <f t="shared" si="136"/>
        <v>42826</v>
      </c>
      <c r="W983" s="14">
        <f t="shared" si="137"/>
        <v>42833</v>
      </c>
      <c r="X983" s="1" t="str">
        <f t="shared" si="138"/>
        <v>Saturday</v>
      </c>
      <c r="Y983" s="2">
        <v>0.66493055555555558</v>
      </c>
      <c r="Z983" s="2">
        <f t="shared" si="139"/>
        <v>0.66666666666666663</v>
      </c>
      <c r="AA983">
        <f>1</f>
        <v>1</v>
      </c>
      <c r="AB983" s="1">
        <v>42833</v>
      </c>
      <c r="AC983" s="13">
        <f t="shared" si="140"/>
        <v>42826</v>
      </c>
      <c r="AD983" s="14">
        <f t="shared" si="141"/>
        <v>42833</v>
      </c>
      <c r="AE983" s="1" t="str">
        <f t="shared" si="142"/>
        <v>Saturday</v>
      </c>
      <c r="AF983" s="2">
        <v>0.70000000000000007</v>
      </c>
      <c r="AG983" s="2">
        <f t="shared" si="143"/>
        <v>0.70833333333333326</v>
      </c>
      <c r="AH983" t="s">
        <v>25</v>
      </c>
    </row>
    <row r="984" spans="1:34" x14ac:dyDescent="0.25">
      <c r="A984">
        <v>1512004</v>
      </c>
      <c r="B984" t="s">
        <v>54</v>
      </c>
      <c r="E984">
        <v>53126</v>
      </c>
      <c r="F984" t="s">
        <v>20</v>
      </c>
      <c r="G984" t="s">
        <v>55</v>
      </c>
      <c r="H984">
        <v>28</v>
      </c>
      <c r="I984" t="s">
        <v>79</v>
      </c>
      <c r="J984">
        <f>VLOOKUP(I984,Key!$A$1:$C$73,2,FALSE)</f>
        <v>43.04804</v>
      </c>
      <c r="K984">
        <f>VLOOKUP(I984,Key!$A$1:$C$73,3,FALSE)</f>
        <v>-87.896720000000002</v>
      </c>
      <c r="L984" t="s">
        <v>36</v>
      </c>
      <c r="M984">
        <f>VLOOKUP(L984,Key!$A$1:$C$73,2,FALSE)</f>
        <v>43.03519</v>
      </c>
      <c r="N984">
        <f>VLOOKUP(L984,Key!$A$1:$C$73,3,FALSE)</f>
        <v>-87.907390000000007</v>
      </c>
      <c r="O984">
        <v>61</v>
      </c>
      <c r="P984">
        <v>6</v>
      </c>
      <c r="Q984">
        <v>9.1999999999999993</v>
      </c>
      <c r="R984">
        <v>8.6999999999999993</v>
      </c>
      <c r="S984">
        <v>366</v>
      </c>
      <c r="T984">
        <f t="shared" si="135"/>
        <v>-1</v>
      </c>
      <c r="U984" s="1">
        <v>42833</v>
      </c>
      <c r="V984" s="13">
        <f t="shared" si="136"/>
        <v>42826</v>
      </c>
      <c r="W984" s="14">
        <f t="shared" si="137"/>
        <v>42833</v>
      </c>
      <c r="X984" s="1" t="str">
        <f t="shared" si="138"/>
        <v>Saturday</v>
      </c>
      <c r="Y984" s="2">
        <v>0.68192129629629628</v>
      </c>
      <c r="Z984" s="2">
        <f t="shared" si="139"/>
        <v>0.66666666666666663</v>
      </c>
      <c r="AA984">
        <f>1</f>
        <v>1</v>
      </c>
      <c r="AB984" s="1">
        <v>42833</v>
      </c>
      <c r="AC984" s="13">
        <f t="shared" si="140"/>
        <v>42826</v>
      </c>
      <c r="AD984" s="14">
        <f t="shared" si="141"/>
        <v>42833</v>
      </c>
      <c r="AE984" s="1" t="str">
        <f t="shared" si="142"/>
        <v>Saturday</v>
      </c>
      <c r="AF984" s="2">
        <v>0.72396990740740741</v>
      </c>
      <c r="AG984" s="2">
        <f t="shared" si="143"/>
        <v>0.70833333333333326</v>
      </c>
      <c r="AH984" t="s">
        <v>23</v>
      </c>
    </row>
    <row r="985" spans="1:34" x14ac:dyDescent="0.25">
      <c r="A985">
        <v>1570335</v>
      </c>
      <c r="B985" t="s">
        <v>54</v>
      </c>
      <c r="F985" t="s">
        <v>20</v>
      </c>
      <c r="G985" t="s">
        <v>55</v>
      </c>
      <c r="H985">
        <v>11056</v>
      </c>
      <c r="I985" t="s">
        <v>36</v>
      </c>
      <c r="J985">
        <f>VLOOKUP(I985,Key!$A$1:$C$73,2,FALSE)</f>
        <v>43.03519</v>
      </c>
      <c r="K985">
        <f>VLOOKUP(I985,Key!$A$1:$C$73,3,FALSE)</f>
        <v>-87.907390000000007</v>
      </c>
      <c r="L985" t="s">
        <v>86</v>
      </c>
      <c r="M985">
        <f>VLOOKUP(L985,Key!$A$1:$C$73,2,FALSE)</f>
        <v>43.052549999999997</v>
      </c>
      <c r="N985">
        <f>VLOOKUP(L985,Key!$A$1:$C$73,3,FALSE)</f>
        <v>-87.909329999999997</v>
      </c>
      <c r="O985">
        <v>106</v>
      </c>
      <c r="P985">
        <v>12</v>
      </c>
      <c r="Q985">
        <v>15.9</v>
      </c>
      <c r="R985">
        <v>15.1</v>
      </c>
      <c r="S985">
        <v>636</v>
      </c>
      <c r="T985">
        <f t="shared" si="135"/>
        <v>-1</v>
      </c>
      <c r="U985" s="1">
        <v>42833</v>
      </c>
      <c r="V985" s="13">
        <f t="shared" si="136"/>
        <v>42826</v>
      </c>
      <c r="W985" s="14">
        <f t="shared" si="137"/>
        <v>42833</v>
      </c>
      <c r="X985" s="1" t="str">
        <f t="shared" si="138"/>
        <v>Saturday</v>
      </c>
      <c r="Y985" s="2">
        <v>0.70521990740740748</v>
      </c>
      <c r="Z985" s="2">
        <f t="shared" si="139"/>
        <v>0.70833333333333326</v>
      </c>
      <c r="AA985">
        <f>1</f>
        <v>1</v>
      </c>
      <c r="AB985" s="1">
        <v>42833</v>
      </c>
      <c r="AC985" s="13">
        <f t="shared" si="140"/>
        <v>42826</v>
      </c>
      <c r="AD985" s="14">
        <f t="shared" si="141"/>
        <v>42833</v>
      </c>
      <c r="AE985" s="1" t="str">
        <f t="shared" si="142"/>
        <v>Saturday</v>
      </c>
      <c r="AF985" s="2">
        <v>0.77895833333333331</v>
      </c>
      <c r="AG985" s="2">
        <f t="shared" si="143"/>
        <v>0.79166666666666663</v>
      </c>
      <c r="AH985" t="s">
        <v>23</v>
      </c>
    </row>
    <row r="986" spans="1:34" x14ac:dyDescent="0.25">
      <c r="A986">
        <v>1570403</v>
      </c>
      <c r="B986" t="s">
        <v>54</v>
      </c>
      <c r="E986">
        <v>60014</v>
      </c>
      <c r="F986" t="s">
        <v>20</v>
      </c>
      <c r="G986" t="s">
        <v>55</v>
      </c>
      <c r="H986">
        <v>116</v>
      </c>
      <c r="I986" t="s">
        <v>84</v>
      </c>
      <c r="J986">
        <f>VLOOKUP(I986,Key!$A$1:$C$73,2,FALSE)</f>
        <v>43.040154000000001</v>
      </c>
      <c r="K986">
        <f>VLOOKUP(I986,Key!$A$1:$C$73,3,FALSE)</f>
        <v>-87.932113000000001</v>
      </c>
      <c r="L986" t="s">
        <v>81</v>
      </c>
      <c r="M986">
        <f>VLOOKUP(L986,Key!$A$1:$C$73,2,FALSE)</f>
        <v>43.058010000000003</v>
      </c>
      <c r="N986">
        <f>VLOOKUP(L986,Key!$A$1:$C$73,3,FALSE)</f>
        <v>-87.877300000000005</v>
      </c>
      <c r="O986">
        <v>53</v>
      </c>
      <c r="P986">
        <v>6</v>
      </c>
      <c r="Q986">
        <v>8</v>
      </c>
      <c r="R986">
        <v>7.6</v>
      </c>
      <c r="S986">
        <v>318</v>
      </c>
      <c r="T986">
        <f t="shared" si="135"/>
        <v>-1</v>
      </c>
      <c r="U986" s="1">
        <v>42833</v>
      </c>
      <c r="V986" s="13">
        <f t="shared" si="136"/>
        <v>42826</v>
      </c>
      <c r="W986" s="14">
        <f t="shared" si="137"/>
        <v>42833</v>
      </c>
      <c r="X986" s="1" t="str">
        <f t="shared" si="138"/>
        <v>Saturday</v>
      </c>
      <c r="Y986" s="2">
        <v>0.71719907407407402</v>
      </c>
      <c r="Z986" s="2">
        <f t="shared" si="139"/>
        <v>0.70833333333333326</v>
      </c>
      <c r="AA986">
        <f>1</f>
        <v>1</v>
      </c>
      <c r="AB986" s="1">
        <v>42833</v>
      </c>
      <c r="AC986" s="13">
        <f t="shared" si="140"/>
        <v>42826</v>
      </c>
      <c r="AD986" s="14">
        <f t="shared" si="141"/>
        <v>42833</v>
      </c>
      <c r="AE986" s="1" t="str">
        <f t="shared" si="142"/>
        <v>Saturday</v>
      </c>
      <c r="AF986" s="2">
        <v>0.75405092592592593</v>
      </c>
      <c r="AG986" s="2">
        <f t="shared" si="143"/>
        <v>0.75</v>
      </c>
      <c r="AH986" t="s">
        <v>23</v>
      </c>
    </row>
    <row r="987" spans="1:34" x14ac:dyDescent="0.25">
      <c r="A987">
        <v>1570424</v>
      </c>
      <c r="B987" t="s">
        <v>54</v>
      </c>
      <c r="E987">
        <v>53402</v>
      </c>
      <c r="F987" t="s">
        <v>20</v>
      </c>
      <c r="G987" t="s">
        <v>55</v>
      </c>
      <c r="H987">
        <v>5452</v>
      </c>
      <c r="I987" t="s">
        <v>84</v>
      </c>
      <c r="J987">
        <f>VLOOKUP(I987,Key!$A$1:$C$73,2,FALSE)</f>
        <v>43.040154000000001</v>
      </c>
      <c r="K987">
        <f>VLOOKUP(I987,Key!$A$1:$C$73,3,FALSE)</f>
        <v>-87.932113000000001</v>
      </c>
      <c r="L987" t="s">
        <v>42</v>
      </c>
      <c r="M987">
        <f>VLOOKUP(L987,Key!$A$1:$C$73,2,FALSE)</f>
        <v>43.038719999999998</v>
      </c>
      <c r="N987">
        <f>VLOOKUP(L987,Key!$A$1:$C$73,3,FALSE)</f>
        <v>-87.905339999999995</v>
      </c>
      <c r="O987">
        <v>26</v>
      </c>
      <c r="P987">
        <v>3</v>
      </c>
      <c r="Q987">
        <v>3.9</v>
      </c>
      <c r="R987">
        <v>3.7</v>
      </c>
      <c r="S987">
        <v>156</v>
      </c>
      <c r="T987">
        <f t="shared" si="135"/>
        <v>-1</v>
      </c>
      <c r="U987" s="1">
        <v>42833</v>
      </c>
      <c r="V987" s="13">
        <f t="shared" si="136"/>
        <v>42826</v>
      </c>
      <c r="W987" s="14">
        <f t="shared" si="137"/>
        <v>42833</v>
      </c>
      <c r="X987" s="1" t="str">
        <f t="shared" si="138"/>
        <v>Saturday</v>
      </c>
      <c r="Y987" s="2">
        <v>0.7201157407407407</v>
      </c>
      <c r="Z987" s="2">
        <f t="shared" si="139"/>
        <v>0.70833333333333326</v>
      </c>
      <c r="AA987">
        <f>1</f>
        <v>1</v>
      </c>
      <c r="AB987" s="1">
        <v>42833</v>
      </c>
      <c r="AC987" s="13">
        <f t="shared" si="140"/>
        <v>42826</v>
      </c>
      <c r="AD987" s="14">
        <f t="shared" si="141"/>
        <v>42833</v>
      </c>
      <c r="AE987" s="1" t="str">
        <f t="shared" si="142"/>
        <v>Saturday</v>
      </c>
      <c r="AF987" s="2">
        <v>0.73765046296296299</v>
      </c>
      <c r="AG987" s="2">
        <f t="shared" si="143"/>
        <v>0.75</v>
      </c>
      <c r="AH987" t="s">
        <v>23</v>
      </c>
    </row>
    <row r="988" spans="1:34" x14ac:dyDescent="0.25">
      <c r="A988">
        <v>1570308</v>
      </c>
      <c r="B988" t="s">
        <v>54</v>
      </c>
      <c r="E988">
        <v>53211</v>
      </c>
      <c r="F988" t="s">
        <v>20</v>
      </c>
      <c r="G988" t="s">
        <v>55</v>
      </c>
      <c r="H988">
        <v>11075</v>
      </c>
      <c r="I988" t="s">
        <v>81</v>
      </c>
      <c r="J988">
        <f>VLOOKUP(I988,Key!$A$1:$C$73,2,FALSE)</f>
        <v>43.058010000000003</v>
      </c>
      <c r="K988">
        <f>VLOOKUP(I988,Key!$A$1:$C$73,3,FALSE)</f>
        <v>-87.877300000000005</v>
      </c>
      <c r="L988" t="s">
        <v>44</v>
      </c>
      <c r="M988">
        <f>VLOOKUP(L988,Key!$A$1:$C$73,2,FALSE)</f>
        <v>43.03886</v>
      </c>
      <c r="N988">
        <f>VLOOKUP(L988,Key!$A$1:$C$73,3,FALSE)</f>
        <v>-87.902720000000002</v>
      </c>
      <c r="O988">
        <v>24</v>
      </c>
      <c r="P988">
        <v>3</v>
      </c>
      <c r="Q988">
        <v>3.6</v>
      </c>
      <c r="R988">
        <v>3.4</v>
      </c>
      <c r="S988">
        <v>144</v>
      </c>
      <c r="T988">
        <f t="shared" si="135"/>
        <v>-1</v>
      </c>
      <c r="U988" s="1">
        <v>42833</v>
      </c>
      <c r="V988" s="13">
        <f t="shared" si="136"/>
        <v>42826</v>
      </c>
      <c r="W988" s="14">
        <f t="shared" si="137"/>
        <v>42833</v>
      </c>
      <c r="X988" s="1" t="str">
        <f t="shared" si="138"/>
        <v>Saturday</v>
      </c>
      <c r="Y988" s="2">
        <v>0.72672453703703699</v>
      </c>
      <c r="Z988" s="2">
        <f t="shared" si="139"/>
        <v>0.70833333333333326</v>
      </c>
      <c r="AA988">
        <f>1</f>
        <v>1</v>
      </c>
      <c r="AB988" s="1">
        <v>42833</v>
      </c>
      <c r="AC988" s="13">
        <f t="shared" si="140"/>
        <v>42826</v>
      </c>
      <c r="AD988" s="14">
        <f t="shared" si="141"/>
        <v>42833</v>
      </c>
      <c r="AE988" s="1" t="str">
        <f t="shared" si="142"/>
        <v>Saturday</v>
      </c>
      <c r="AF988" s="2">
        <v>0.74350694444444443</v>
      </c>
      <c r="AG988" s="2">
        <f t="shared" si="143"/>
        <v>0.75</v>
      </c>
      <c r="AH988" t="s">
        <v>23</v>
      </c>
    </row>
    <row r="989" spans="1:34" x14ac:dyDescent="0.25">
      <c r="A989">
        <v>1570485</v>
      </c>
      <c r="B989" t="s">
        <v>54</v>
      </c>
      <c r="E989">
        <v>53213</v>
      </c>
      <c r="F989" t="s">
        <v>20</v>
      </c>
      <c r="G989" t="s">
        <v>55</v>
      </c>
      <c r="H989">
        <v>11055</v>
      </c>
      <c r="I989" t="s">
        <v>90</v>
      </c>
      <c r="J989">
        <f>VLOOKUP(I989,Key!$A$1:$C$73,2,FALSE)</f>
        <v>43.06044</v>
      </c>
      <c r="K989">
        <f>VLOOKUP(I989,Key!$A$1:$C$73,3,FALSE)</f>
        <v>-88.016239999999996</v>
      </c>
      <c r="L989" t="s">
        <v>90</v>
      </c>
      <c r="M989">
        <f>VLOOKUP(L989,Key!$A$1:$C$73,2,FALSE)</f>
        <v>43.06044</v>
      </c>
      <c r="N989">
        <f>VLOOKUP(L989,Key!$A$1:$C$73,3,FALSE)</f>
        <v>-88.016239999999996</v>
      </c>
      <c r="O989">
        <v>56</v>
      </c>
      <c r="P989">
        <v>6</v>
      </c>
      <c r="Q989">
        <v>8.4</v>
      </c>
      <c r="R989">
        <v>8</v>
      </c>
      <c r="S989">
        <v>336</v>
      </c>
      <c r="T989">
        <f t="shared" si="135"/>
        <v>-1</v>
      </c>
      <c r="U989" s="1">
        <v>42833</v>
      </c>
      <c r="V989" s="13">
        <f t="shared" si="136"/>
        <v>42826</v>
      </c>
      <c r="W989" s="14">
        <f t="shared" si="137"/>
        <v>42833</v>
      </c>
      <c r="X989" s="1" t="str">
        <f t="shared" si="138"/>
        <v>Saturday</v>
      </c>
      <c r="Y989" s="2">
        <v>0.73245370370370377</v>
      </c>
      <c r="Z989" s="2">
        <f t="shared" si="139"/>
        <v>0.75</v>
      </c>
      <c r="AA989">
        <f>1</f>
        <v>1</v>
      </c>
      <c r="AB989" s="1">
        <v>42833</v>
      </c>
      <c r="AC989" s="13">
        <f t="shared" si="140"/>
        <v>42826</v>
      </c>
      <c r="AD989" s="14">
        <f t="shared" si="141"/>
        <v>42833</v>
      </c>
      <c r="AE989" s="1" t="str">
        <f t="shared" si="142"/>
        <v>Saturday</v>
      </c>
      <c r="AF989" s="2">
        <v>0.77106481481481481</v>
      </c>
      <c r="AG989" s="2">
        <f t="shared" si="143"/>
        <v>0.79166666666666663</v>
      </c>
      <c r="AH989" t="s">
        <v>25</v>
      </c>
    </row>
    <row r="990" spans="1:34" x14ac:dyDescent="0.25">
      <c r="A990">
        <v>1570532</v>
      </c>
      <c r="B990" t="s">
        <v>54</v>
      </c>
      <c r="E990">
        <v>28117</v>
      </c>
      <c r="F990" t="s">
        <v>20</v>
      </c>
      <c r="G990" t="s">
        <v>55</v>
      </c>
      <c r="H990">
        <v>88</v>
      </c>
      <c r="I990" t="s">
        <v>77</v>
      </c>
      <c r="J990">
        <f>VLOOKUP(I990,Key!$A$1:$C$73,2,FALSE)</f>
        <v>43.036900000000003</v>
      </c>
      <c r="K990">
        <f>VLOOKUP(I990,Key!$A$1:$C$73,3,FALSE)</f>
        <v>-87.89667</v>
      </c>
      <c r="L990" t="s">
        <v>57</v>
      </c>
      <c r="M990">
        <f>VLOOKUP(L990,Key!$A$1:$C$73,2,FALSE)</f>
        <v>43.03913</v>
      </c>
      <c r="N990">
        <f>VLOOKUP(L990,Key!$A$1:$C$73,3,FALSE)</f>
        <v>-87.916150000000002</v>
      </c>
      <c r="O990">
        <v>51</v>
      </c>
      <c r="P990">
        <v>6</v>
      </c>
      <c r="Q990">
        <v>7.7</v>
      </c>
      <c r="R990">
        <v>7.3</v>
      </c>
      <c r="S990">
        <v>306</v>
      </c>
      <c r="T990">
        <f t="shared" si="135"/>
        <v>-1</v>
      </c>
      <c r="U990" s="1">
        <v>42833</v>
      </c>
      <c r="V990" s="13">
        <f t="shared" si="136"/>
        <v>42826</v>
      </c>
      <c r="W990" s="14">
        <f t="shared" si="137"/>
        <v>42833</v>
      </c>
      <c r="X990" s="1" t="str">
        <f t="shared" si="138"/>
        <v>Saturday</v>
      </c>
      <c r="Y990" s="2">
        <v>0.74068287037037039</v>
      </c>
      <c r="Z990" s="2">
        <f t="shared" si="139"/>
        <v>0.75</v>
      </c>
      <c r="AA990">
        <f>1</f>
        <v>1</v>
      </c>
      <c r="AB990" s="1">
        <v>42833</v>
      </c>
      <c r="AC990" s="13">
        <f t="shared" si="140"/>
        <v>42826</v>
      </c>
      <c r="AD990" s="14">
        <f t="shared" si="141"/>
        <v>42833</v>
      </c>
      <c r="AE990" s="1" t="str">
        <f t="shared" si="142"/>
        <v>Saturday</v>
      </c>
      <c r="AF990" s="2">
        <v>0.77608796296296301</v>
      </c>
      <c r="AG990" s="2">
        <f t="shared" si="143"/>
        <v>0.79166666666666663</v>
      </c>
      <c r="AH990" t="s">
        <v>23</v>
      </c>
    </row>
    <row r="991" spans="1:34" x14ac:dyDescent="0.25">
      <c r="A991">
        <v>1570621</v>
      </c>
      <c r="B991" t="s">
        <v>54</v>
      </c>
      <c r="E991">
        <v>53208</v>
      </c>
      <c r="F991" t="s">
        <v>20</v>
      </c>
      <c r="G991" t="s">
        <v>55</v>
      </c>
      <c r="H991">
        <v>22</v>
      </c>
      <c r="I991" t="s">
        <v>91</v>
      </c>
      <c r="J991">
        <f>VLOOKUP(I991,Key!$A$1:$C$73,2,FALSE)</f>
        <v>43.048609999999996</v>
      </c>
      <c r="K991">
        <f>VLOOKUP(I991,Key!$A$1:$C$73,3,FALSE)</f>
        <v>-88.008480000000006</v>
      </c>
      <c r="L991" t="s">
        <v>91</v>
      </c>
      <c r="M991">
        <f>VLOOKUP(L991,Key!$A$1:$C$73,2,FALSE)</f>
        <v>43.048609999999996</v>
      </c>
      <c r="N991">
        <f>VLOOKUP(L991,Key!$A$1:$C$73,3,FALSE)</f>
        <v>-88.008480000000006</v>
      </c>
      <c r="O991">
        <v>31</v>
      </c>
      <c r="P991">
        <v>3</v>
      </c>
      <c r="Q991">
        <v>4.7</v>
      </c>
      <c r="R991">
        <v>4.4000000000000004</v>
      </c>
      <c r="S991">
        <v>186</v>
      </c>
      <c r="T991">
        <f t="shared" si="135"/>
        <v>-1</v>
      </c>
      <c r="U991" s="1">
        <v>42833</v>
      </c>
      <c r="V991" s="13">
        <f t="shared" si="136"/>
        <v>42826</v>
      </c>
      <c r="W991" s="14">
        <f t="shared" si="137"/>
        <v>42833</v>
      </c>
      <c r="X991" s="1" t="str">
        <f t="shared" si="138"/>
        <v>Saturday</v>
      </c>
      <c r="Y991" s="2">
        <v>0.75670138888888883</v>
      </c>
      <c r="Z991" s="2">
        <f t="shared" si="139"/>
        <v>0.75</v>
      </c>
      <c r="AA991">
        <f>1</f>
        <v>1</v>
      </c>
      <c r="AB991" s="1">
        <v>42833</v>
      </c>
      <c r="AC991" s="13">
        <f t="shared" si="140"/>
        <v>42826</v>
      </c>
      <c r="AD991" s="14">
        <f t="shared" si="141"/>
        <v>42833</v>
      </c>
      <c r="AE991" s="1" t="str">
        <f t="shared" si="142"/>
        <v>Saturday</v>
      </c>
      <c r="AF991" s="2">
        <v>0.77798611111111116</v>
      </c>
      <c r="AG991" s="2">
        <f t="shared" si="143"/>
        <v>0.79166666666666663</v>
      </c>
      <c r="AH991" t="s">
        <v>25</v>
      </c>
    </row>
    <row r="992" spans="1:34" x14ac:dyDescent="0.25">
      <c r="A992">
        <v>1570929</v>
      </c>
      <c r="B992" t="s">
        <v>54</v>
      </c>
      <c r="E992">
        <v>53215</v>
      </c>
      <c r="F992" t="s">
        <v>20</v>
      </c>
      <c r="G992" t="s">
        <v>55</v>
      </c>
      <c r="H992">
        <v>46</v>
      </c>
      <c r="I992" t="s">
        <v>39</v>
      </c>
      <c r="J992">
        <f>VLOOKUP(I992,Key!$A$1:$C$73,2,FALSE)</f>
        <v>43.031480000000002</v>
      </c>
      <c r="K992">
        <f>VLOOKUP(I992,Key!$A$1:$C$73,3,FALSE)</f>
        <v>-87.908169999999998</v>
      </c>
      <c r="L992" t="s">
        <v>39</v>
      </c>
      <c r="M992">
        <f>VLOOKUP(L992,Key!$A$1:$C$73,2,FALSE)</f>
        <v>43.031480000000002</v>
      </c>
      <c r="N992">
        <f>VLOOKUP(L992,Key!$A$1:$C$73,3,FALSE)</f>
        <v>-87.908169999999998</v>
      </c>
      <c r="O992">
        <v>36</v>
      </c>
      <c r="P992">
        <v>6</v>
      </c>
      <c r="Q992">
        <v>5.4</v>
      </c>
      <c r="R992">
        <v>5.0999999999999996</v>
      </c>
      <c r="S992">
        <v>216</v>
      </c>
      <c r="T992">
        <f t="shared" si="135"/>
        <v>-1</v>
      </c>
      <c r="U992" s="1">
        <v>42833</v>
      </c>
      <c r="V992" s="13">
        <f t="shared" si="136"/>
        <v>42826</v>
      </c>
      <c r="W992" s="14">
        <f t="shared" si="137"/>
        <v>42833</v>
      </c>
      <c r="X992" s="1" t="str">
        <f t="shared" si="138"/>
        <v>Saturday</v>
      </c>
      <c r="Y992" s="2">
        <v>0.82486111111111116</v>
      </c>
      <c r="Z992" s="2">
        <f t="shared" si="139"/>
        <v>0.83333333333333326</v>
      </c>
      <c r="AA992">
        <f>1</f>
        <v>1</v>
      </c>
      <c r="AB992" s="1">
        <v>42833</v>
      </c>
      <c r="AC992" s="13">
        <f t="shared" si="140"/>
        <v>42826</v>
      </c>
      <c r="AD992" s="14">
        <f t="shared" si="141"/>
        <v>42833</v>
      </c>
      <c r="AE992" s="1" t="str">
        <f t="shared" si="142"/>
        <v>Saturday</v>
      </c>
      <c r="AF992" s="2">
        <v>0.84974537037037035</v>
      </c>
      <c r="AG992" s="2">
        <f t="shared" si="143"/>
        <v>0.83333333333333326</v>
      </c>
      <c r="AH992" t="s">
        <v>25</v>
      </c>
    </row>
    <row r="993" spans="1:34" x14ac:dyDescent="0.25">
      <c r="A993">
        <v>1571034</v>
      </c>
      <c r="B993" t="s">
        <v>54</v>
      </c>
      <c r="E993">
        <v>83704</v>
      </c>
      <c r="F993" t="s">
        <v>20</v>
      </c>
      <c r="G993" t="s">
        <v>55</v>
      </c>
      <c r="H993">
        <v>11149</v>
      </c>
      <c r="I993" t="s">
        <v>85</v>
      </c>
      <c r="J993">
        <f>VLOOKUP(I993,Key!$A$1:$C$73,2,FALSE)</f>
        <v>43.053040000000003</v>
      </c>
      <c r="K993">
        <f>VLOOKUP(I993,Key!$A$1:$C$73,3,FALSE)</f>
        <v>-87.897660000000002</v>
      </c>
      <c r="L993" t="s">
        <v>82</v>
      </c>
      <c r="M993">
        <f>VLOOKUP(L993,Key!$A$1:$C$73,2,FALSE)</f>
        <v>43.040349999999997</v>
      </c>
      <c r="N993">
        <f>VLOOKUP(L993,Key!$A$1:$C$73,3,FALSE)</f>
        <v>-87.920760000000001</v>
      </c>
      <c r="O993">
        <v>27</v>
      </c>
      <c r="P993">
        <v>3</v>
      </c>
      <c r="Q993">
        <v>4.0999999999999996</v>
      </c>
      <c r="R993">
        <v>3.8</v>
      </c>
      <c r="S993">
        <v>162</v>
      </c>
      <c r="T993">
        <f t="shared" si="135"/>
        <v>-1</v>
      </c>
      <c r="U993" s="1">
        <v>42833</v>
      </c>
      <c r="V993" s="13">
        <f t="shared" si="136"/>
        <v>42826</v>
      </c>
      <c r="W993" s="14">
        <f t="shared" si="137"/>
        <v>42833</v>
      </c>
      <c r="X993" s="1" t="str">
        <f t="shared" si="138"/>
        <v>Saturday</v>
      </c>
      <c r="Y993" s="2">
        <v>0.85761574074074076</v>
      </c>
      <c r="Z993" s="2">
        <f t="shared" si="139"/>
        <v>0.875</v>
      </c>
      <c r="AA993">
        <f>1</f>
        <v>1</v>
      </c>
      <c r="AB993" s="1">
        <v>42833</v>
      </c>
      <c r="AC993" s="13">
        <f t="shared" si="140"/>
        <v>42826</v>
      </c>
      <c r="AD993" s="14">
        <f t="shared" si="141"/>
        <v>42833</v>
      </c>
      <c r="AE993" s="1" t="str">
        <f t="shared" si="142"/>
        <v>Saturday</v>
      </c>
      <c r="AF993" s="2">
        <v>0.87634259259259262</v>
      </c>
      <c r="AG993" s="2">
        <f t="shared" si="143"/>
        <v>0.875</v>
      </c>
      <c r="AH993" t="s">
        <v>23</v>
      </c>
    </row>
    <row r="994" spans="1:34" x14ac:dyDescent="0.25">
      <c r="A994">
        <v>1571037</v>
      </c>
      <c r="B994" t="s">
        <v>54</v>
      </c>
      <c r="E994">
        <v>53221</v>
      </c>
      <c r="F994" t="s">
        <v>20</v>
      </c>
      <c r="G994" t="s">
        <v>55</v>
      </c>
      <c r="H994">
        <v>11111</v>
      </c>
      <c r="I994" t="s">
        <v>82</v>
      </c>
      <c r="J994">
        <f>VLOOKUP(I994,Key!$A$1:$C$73,2,FALSE)</f>
        <v>43.040349999999997</v>
      </c>
      <c r="K994">
        <f>VLOOKUP(I994,Key!$A$1:$C$73,3,FALSE)</f>
        <v>-87.920760000000001</v>
      </c>
      <c r="L994" t="s">
        <v>28</v>
      </c>
      <c r="M994">
        <f>VLOOKUP(L994,Key!$A$1:$C$73,2,FALSE)</f>
        <v>43.038580000000003</v>
      </c>
      <c r="N994">
        <f>VLOOKUP(L994,Key!$A$1:$C$73,3,FALSE)</f>
        <v>-87.90934</v>
      </c>
      <c r="O994">
        <v>65</v>
      </c>
      <c r="P994">
        <v>9</v>
      </c>
      <c r="Q994">
        <v>9.8000000000000007</v>
      </c>
      <c r="R994">
        <v>9.3000000000000007</v>
      </c>
      <c r="S994">
        <v>390</v>
      </c>
      <c r="T994">
        <f t="shared" si="135"/>
        <v>-1</v>
      </c>
      <c r="U994" s="1">
        <v>42833</v>
      </c>
      <c r="V994" s="13">
        <f t="shared" si="136"/>
        <v>42826</v>
      </c>
      <c r="W994" s="14">
        <f t="shared" si="137"/>
        <v>42833</v>
      </c>
      <c r="X994" s="1" t="str">
        <f t="shared" si="138"/>
        <v>Saturday</v>
      </c>
      <c r="Y994" s="2">
        <v>0.85805555555555557</v>
      </c>
      <c r="Z994" s="2">
        <f t="shared" si="139"/>
        <v>0.875</v>
      </c>
      <c r="AA994">
        <f>1</f>
        <v>1</v>
      </c>
      <c r="AB994" s="1">
        <v>42833</v>
      </c>
      <c r="AC994" s="13">
        <f t="shared" si="140"/>
        <v>42826</v>
      </c>
      <c r="AD994" s="14">
        <f t="shared" si="141"/>
        <v>42833</v>
      </c>
      <c r="AE994" s="1" t="str">
        <f t="shared" si="142"/>
        <v>Saturday</v>
      </c>
      <c r="AF994" s="2">
        <v>0.90296296296296286</v>
      </c>
      <c r="AG994" s="2">
        <f t="shared" si="143"/>
        <v>0.91666666666666663</v>
      </c>
      <c r="AH994" t="s">
        <v>23</v>
      </c>
    </row>
    <row r="995" spans="1:34" x14ac:dyDescent="0.25">
      <c r="A995">
        <v>1526094</v>
      </c>
      <c r="B995" t="s">
        <v>54</v>
      </c>
      <c r="E995">
        <v>53233</v>
      </c>
      <c r="F995" t="s">
        <v>20</v>
      </c>
      <c r="G995" t="s">
        <v>55</v>
      </c>
      <c r="H995">
        <v>172</v>
      </c>
      <c r="I995" t="s">
        <v>79</v>
      </c>
      <c r="J995">
        <f>VLOOKUP(I995,Key!$A$1:$C$73,2,FALSE)</f>
        <v>43.04804</v>
      </c>
      <c r="K995">
        <f>VLOOKUP(I995,Key!$A$1:$C$73,3,FALSE)</f>
        <v>-87.896720000000002</v>
      </c>
      <c r="L995" t="s">
        <v>85</v>
      </c>
      <c r="M995">
        <f>VLOOKUP(L995,Key!$A$1:$C$73,2,FALSE)</f>
        <v>43.053040000000003</v>
      </c>
      <c r="N995">
        <f>VLOOKUP(L995,Key!$A$1:$C$73,3,FALSE)</f>
        <v>-87.897660000000002</v>
      </c>
      <c r="O995">
        <v>8</v>
      </c>
      <c r="P995">
        <v>3</v>
      </c>
      <c r="Q995">
        <v>1.2</v>
      </c>
      <c r="R995">
        <v>1.1000000000000001</v>
      </c>
      <c r="S995">
        <v>48</v>
      </c>
      <c r="T995">
        <f t="shared" si="135"/>
        <v>-1</v>
      </c>
      <c r="U995" s="1">
        <v>42833</v>
      </c>
      <c r="V995" s="13">
        <f t="shared" si="136"/>
        <v>42826</v>
      </c>
      <c r="W995" s="14">
        <f t="shared" si="137"/>
        <v>42833</v>
      </c>
      <c r="X995" s="1" t="str">
        <f t="shared" si="138"/>
        <v>Saturday</v>
      </c>
      <c r="Y995" s="2">
        <v>0.92505787037037035</v>
      </c>
      <c r="Z995" s="2">
        <f t="shared" si="139"/>
        <v>0.91666666666666663</v>
      </c>
      <c r="AA995">
        <f>1</f>
        <v>1</v>
      </c>
      <c r="AB995" s="1">
        <v>42833</v>
      </c>
      <c r="AC995" s="13">
        <f t="shared" si="140"/>
        <v>42826</v>
      </c>
      <c r="AD995" s="14">
        <f t="shared" si="141"/>
        <v>42833</v>
      </c>
      <c r="AE995" s="1" t="str">
        <f t="shared" si="142"/>
        <v>Saturday</v>
      </c>
      <c r="AF995" s="2">
        <v>0.93083333333333329</v>
      </c>
      <c r="AG995" s="2">
        <f t="shared" si="143"/>
        <v>0.91666666666666663</v>
      </c>
      <c r="AH995" t="s">
        <v>23</v>
      </c>
    </row>
    <row r="996" spans="1:34" x14ac:dyDescent="0.25">
      <c r="A996">
        <v>1571350</v>
      </c>
      <c r="B996" t="s">
        <v>54</v>
      </c>
      <c r="E996">
        <v>53589</v>
      </c>
      <c r="F996" t="s">
        <v>20</v>
      </c>
      <c r="G996" t="s">
        <v>55</v>
      </c>
      <c r="H996">
        <v>23</v>
      </c>
      <c r="I996" t="s">
        <v>34</v>
      </c>
      <c r="J996">
        <f>VLOOKUP(I996,Key!$A$1:$C$73,2,FALSE)</f>
        <v>43.05097</v>
      </c>
      <c r="K996">
        <f>VLOOKUP(I996,Key!$A$1:$C$73,3,FALSE)</f>
        <v>-87.906440000000003</v>
      </c>
      <c r="L996" t="s">
        <v>64</v>
      </c>
      <c r="M996">
        <f>VLOOKUP(L996,Key!$A$1:$C$73,2,FALSE)</f>
        <v>43.069021999999997</v>
      </c>
      <c r="N996">
        <f>VLOOKUP(L996,Key!$A$1:$C$73,3,FALSE)</f>
        <v>-87.887940999999998</v>
      </c>
      <c r="O996">
        <v>20</v>
      </c>
      <c r="P996">
        <v>3</v>
      </c>
      <c r="Q996">
        <v>3</v>
      </c>
      <c r="R996">
        <v>2.9</v>
      </c>
      <c r="S996">
        <v>120</v>
      </c>
      <c r="T996">
        <f t="shared" si="135"/>
        <v>-1</v>
      </c>
      <c r="U996" s="1">
        <v>42834</v>
      </c>
      <c r="V996" s="13">
        <f t="shared" si="136"/>
        <v>42826</v>
      </c>
      <c r="W996" s="14">
        <f t="shared" si="137"/>
        <v>42834</v>
      </c>
      <c r="X996" s="1" t="str">
        <f t="shared" si="138"/>
        <v>Sunday</v>
      </c>
      <c r="Y996" s="2">
        <v>0.10711805555555555</v>
      </c>
      <c r="Z996" s="2">
        <f t="shared" si="139"/>
        <v>0.125</v>
      </c>
      <c r="AA996">
        <f>1</f>
        <v>1</v>
      </c>
      <c r="AB996" s="1">
        <v>42834</v>
      </c>
      <c r="AC996" s="13">
        <f t="shared" si="140"/>
        <v>42826</v>
      </c>
      <c r="AD996" s="14">
        <f t="shared" si="141"/>
        <v>42834</v>
      </c>
      <c r="AE996" s="1" t="str">
        <f t="shared" si="142"/>
        <v>Sunday</v>
      </c>
      <c r="AF996" s="2">
        <v>0.12119212962962962</v>
      </c>
      <c r="AG996" s="2">
        <f t="shared" si="143"/>
        <v>0.125</v>
      </c>
      <c r="AH996" t="s">
        <v>23</v>
      </c>
    </row>
    <row r="997" spans="1:34" x14ac:dyDescent="0.25">
      <c r="A997">
        <v>1238894</v>
      </c>
      <c r="B997" t="s">
        <v>54</v>
      </c>
      <c r="E997">
        <v>53233</v>
      </c>
      <c r="F997" t="s">
        <v>20</v>
      </c>
      <c r="G997" t="s">
        <v>55</v>
      </c>
      <c r="H997">
        <v>27</v>
      </c>
      <c r="I997" t="s">
        <v>84</v>
      </c>
      <c r="J997">
        <f>VLOOKUP(I997,Key!$A$1:$C$73,2,FALSE)</f>
        <v>43.040154000000001</v>
      </c>
      <c r="K997">
        <f>VLOOKUP(I997,Key!$A$1:$C$73,3,FALSE)</f>
        <v>-87.932113000000001</v>
      </c>
      <c r="L997" t="s">
        <v>77</v>
      </c>
      <c r="M997">
        <f>VLOOKUP(L997,Key!$A$1:$C$73,2,FALSE)</f>
        <v>43.036900000000003</v>
      </c>
      <c r="N997">
        <f>VLOOKUP(L997,Key!$A$1:$C$73,3,FALSE)</f>
        <v>-87.89667</v>
      </c>
      <c r="O997">
        <v>20</v>
      </c>
      <c r="P997">
        <v>3</v>
      </c>
      <c r="Q997">
        <v>3</v>
      </c>
      <c r="R997">
        <v>2.9</v>
      </c>
      <c r="S997">
        <v>120</v>
      </c>
      <c r="T997">
        <f t="shared" si="135"/>
        <v>-1</v>
      </c>
      <c r="U997" s="1">
        <v>42834</v>
      </c>
      <c r="V997" s="13">
        <f t="shared" si="136"/>
        <v>42826</v>
      </c>
      <c r="W997" s="14">
        <f t="shared" si="137"/>
        <v>42834</v>
      </c>
      <c r="X997" s="1" t="str">
        <f t="shared" si="138"/>
        <v>Sunday</v>
      </c>
      <c r="Y997" s="2">
        <v>0.23400462962962965</v>
      </c>
      <c r="Z997" s="2">
        <f t="shared" si="139"/>
        <v>0.25</v>
      </c>
      <c r="AA997">
        <f>1</f>
        <v>1</v>
      </c>
      <c r="AB997" s="1">
        <v>42834</v>
      </c>
      <c r="AC997" s="13">
        <f t="shared" si="140"/>
        <v>42826</v>
      </c>
      <c r="AD997" s="14">
        <f t="shared" si="141"/>
        <v>42834</v>
      </c>
      <c r="AE997" s="1" t="str">
        <f t="shared" si="142"/>
        <v>Sunday</v>
      </c>
      <c r="AF997" s="2">
        <v>0.24785879629629629</v>
      </c>
      <c r="AG997" s="2">
        <f t="shared" si="143"/>
        <v>0.25</v>
      </c>
      <c r="AH997" t="s">
        <v>23</v>
      </c>
    </row>
    <row r="998" spans="1:34" x14ac:dyDescent="0.25">
      <c r="A998">
        <v>1313920</v>
      </c>
      <c r="B998" t="s">
        <v>54</v>
      </c>
      <c r="E998">
        <v>53233</v>
      </c>
      <c r="F998" t="s">
        <v>20</v>
      </c>
      <c r="G998" t="s">
        <v>55</v>
      </c>
      <c r="H998">
        <v>11112</v>
      </c>
      <c r="I998" t="s">
        <v>77</v>
      </c>
      <c r="J998">
        <f>VLOOKUP(I998,Key!$A$1:$C$73,2,FALSE)</f>
        <v>43.036900000000003</v>
      </c>
      <c r="K998">
        <f>VLOOKUP(I998,Key!$A$1:$C$73,3,FALSE)</f>
        <v>-87.89667</v>
      </c>
      <c r="L998" t="s">
        <v>84</v>
      </c>
      <c r="M998">
        <f>VLOOKUP(L998,Key!$A$1:$C$73,2,FALSE)</f>
        <v>43.040154000000001</v>
      </c>
      <c r="N998">
        <f>VLOOKUP(L998,Key!$A$1:$C$73,3,FALSE)</f>
        <v>-87.932113000000001</v>
      </c>
      <c r="O998">
        <v>22</v>
      </c>
      <c r="P998">
        <v>3</v>
      </c>
      <c r="Q998">
        <v>3.3</v>
      </c>
      <c r="R998">
        <v>3.1</v>
      </c>
      <c r="S998">
        <v>132</v>
      </c>
      <c r="T998">
        <f t="shared" si="135"/>
        <v>-1</v>
      </c>
      <c r="U998" s="1">
        <v>42834</v>
      </c>
      <c r="V998" s="13">
        <f t="shared" si="136"/>
        <v>42826</v>
      </c>
      <c r="W998" s="14">
        <f t="shared" si="137"/>
        <v>42834</v>
      </c>
      <c r="X998" s="1" t="str">
        <f t="shared" si="138"/>
        <v>Sunday</v>
      </c>
      <c r="Y998" s="2">
        <v>0.2978587962962963</v>
      </c>
      <c r="Z998" s="2">
        <f t="shared" si="139"/>
        <v>0.29166666666666663</v>
      </c>
      <c r="AA998">
        <f>1</f>
        <v>1</v>
      </c>
      <c r="AB998" s="1">
        <v>42834</v>
      </c>
      <c r="AC998" s="13">
        <f t="shared" si="140"/>
        <v>42826</v>
      </c>
      <c r="AD998" s="14">
        <f t="shared" si="141"/>
        <v>42834</v>
      </c>
      <c r="AE998" s="1" t="str">
        <f t="shared" si="142"/>
        <v>Sunday</v>
      </c>
      <c r="AF998" s="2">
        <v>0.31258101851851855</v>
      </c>
      <c r="AG998" s="2">
        <f t="shared" si="143"/>
        <v>0.33333333333333331</v>
      </c>
      <c r="AH998" t="s">
        <v>23</v>
      </c>
    </row>
    <row r="999" spans="1:34" x14ac:dyDescent="0.25">
      <c r="A999">
        <v>1571521</v>
      </c>
      <c r="B999" t="s">
        <v>54</v>
      </c>
      <c r="E999">
        <v>53233</v>
      </c>
      <c r="F999" t="s">
        <v>20</v>
      </c>
      <c r="G999" t="s">
        <v>55</v>
      </c>
      <c r="H999">
        <v>5525</v>
      </c>
      <c r="I999" t="s">
        <v>84</v>
      </c>
      <c r="J999">
        <f>VLOOKUP(I999,Key!$A$1:$C$73,2,FALSE)</f>
        <v>43.040154000000001</v>
      </c>
      <c r="K999">
        <f>VLOOKUP(I999,Key!$A$1:$C$73,3,FALSE)</f>
        <v>-87.932113000000001</v>
      </c>
      <c r="L999" t="s">
        <v>81</v>
      </c>
      <c r="M999">
        <f>VLOOKUP(L999,Key!$A$1:$C$73,2,FALSE)</f>
        <v>43.058010000000003</v>
      </c>
      <c r="N999">
        <f>VLOOKUP(L999,Key!$A$1:$C$73,3,FALSE)</f>
        <v>-87.877300000000005</v>
      </c>
      <c r="O999">
        <v>26</v>
      </c>
      <c r="P999">
        <v>3</v>
      </c>
      <c r="Q999">
        <v>3.9</v>
      </c>
      <c r="R999">
        <v>3.7</v>
      </c>
      <c r="S999">
        <v>156</v>
      </c>
      <c r="T999">
        <f t="shared" si="135"/>
        <v>-1</v>
      </c>
      <c r="U999" s="1">
        <v>42834</v>
      </c>
      <c r="V999" s="13">
        <f t="shared" si="136"/>
        <v>42826</v>
      </c>
      <c r="W999" s="14">
        <f t="shared" si="137"/>
        <v>42834</v>
      </c>
      <c r="X999" s="1" t="str">
        <f t="shared" si="138"/>
        <v>Sunday</v>
      </c>
      <c r="Y999" s="2">
        <v>0.42197916666666663</v>
      </c>
      <c r="Z999" s="2">
        <f t="shared" si="139"/>
        <v>0.41666666666666663</v>
      </c>
      <c r="AA999">
        <f>1</f>
        <v>1</v>
      </c>
      <c r="AB999" s="1">
        <v>42834</v>
      </c>
      <c r="AC999" s="13">
        <f t="shared" si="140"/>
        <v>42826</v>
      </c>
      <c r="AD999" s="14">
        <f t="shared" si="141"/>
        <v>42834</v>
      </c>
      <c r="AE999" s="1" t="str">
        <f t="shared" si="142"/>
        <v>Sunday</v>
      </c>
      <c r="AF999" s="2">
        <v>0.43994212962962959</v>
      </c>
      <c r="AG999" s="2">
        <f t="shared" si="143"/>
        <v>0.45833333333333331</v>
      </c>
      <c r="AH999" t="s">
        <v>23</v>
      </c>
    </row>
    <row r="1000" spans="1:34" x14ac:dyDescent="0.25">
      <c r="A1000">
        <v>1571598</v>
      </c>
      <c r="B1000" t="s">
        <v>54</v>
      </c>
      <c r="E1000">
        <v>53206</v>
      </c>
      <c r="F1000" t="s">
        <v>20</v>
      </c>
      <c r="G1000" t="s">
        <v>55</v>
      </c>
      <c r="H1000">
        <v>156</v>
      </c>
      <c r="I1000" t="s">
        <v>65</v>
      </c>
      <c r="J1000">
        <f>VLOOKUP(I1000,Key!$A$1:$C$73,2,FALSE)</f>
        <v>43.077359999999999</v>
      </c>
      <c r="K1000">
        <f>VLOOKUP(I1000,Key!$A$1:$C$73,3,FALSE)</f>
        <v>-87.880769999999998</v>
      </c>
      <c r="L1000" t="s">
        <v>65</v>
      </c>
      <c r="M1000">
        <f>VLOOKUP(L1000,Key!$A$1:$C$73,2,FALSE)</f>
        <v>43.077359999999999</v>
      </c>
      <c r="N1000">
        <f>VLOOKUP(L1000,Key!$A$1:$C$73,3,FALSE)</f>
        <v>-87.880769999999998</v>
      </c>
      <c r="O1000">
        <v>89</v>
      </c>
      <c r="P1000">
        <v>9</v>
      </c>
      <c r="Q1000">
        <v>13.4</v>
      </c>
      <c r="R1000">
        <v>12.7</v>
      </c>
      <c r="S1000">
        <v>534</v>
      </c>
      <c r="T1000">
        <f t="shared" si="135"/>
        <v>-1</v>
      </c>
      <c r="U1000" s="1">
        <v>42834</v>
      </c>
      <c r="V1000" s="13">
        <f t="shared" si="136"/>
        <v>42826</v>
      </c>
      <c r="W1000" s="14">
        <f t="shared" si="137"/>
        <v>42834</v>
      </c>
      <c r="X1000" s="1" t="str">
        <f t="shared" si="138"/>
        <v>Sunday</v>
      </c>
      <c r="Y1000" s="2">
        <v>0.44883101851851853</v>
      </c>
      <c r="Z1000" s="2">
        <f t="shared" si="139"/>
        <v>0.45833333333333331</v>
      </c>
      <c r="AA1000">
        <f>1</f>
        <v>1</v>
      </c>
      <c r="AB1000" s="1">
        <v>42834</v>
      </c>
      <c r="AC1000" s="13">
        <f t="shared" si="140"/>
        <v>42826</v>
      </c>
      <c r="AD1000" s="14">
        <f t="shared" si="141"/>
        <v>42834</v>
      </c>
      <c r="AE1000" s="1" t="str">
        <f t="shared" si="142"/>
        <v>Sunday</v>
      </c>
      <c r="AF1000" s="2">
        <v>0.51071759259259253</v>
      </c>
      <c r="AG1000" s="2">
        <f t="shared" si="143"/>
        <v>0.5</v>
      </c>
      <c r="AH1000" t="s">
        <v>25</v>
      </c>
    </row>
    <row r="1001" spans="1:34" x14ac:dyDescent="0.25">
      <c r="A1001">
        <v>1571746</v>
      </c>
      <c r="B1001" t="s">
        <v>54</v>
      </c>
      <c r="E1001">
        <v>53211</v>
      </c>
      <c r="F1001" t="s">
        <v>20</v>
      </c>
      <c r="G1001" t="s">
        <v>55</v>
      </c>
      <c r="H1001">
        <v>231</v>
      </c>
      <c r="I1001" t="s">
        <v>63</v>
      </c>
      <c r="J1001">
        <f>VLOOKUP(I1001,Key!$A$1:$C$73,2,FALSE)</f>
        <v>43.066893999999998</v>
      </c>
      <c r="K1001">
        <f>VLOOKUP(I1001,Key!$A$1:$C$73,3,FALSE)</f>
        <v>-87.877936000000005</v>
      </c>
      <c r="L1001" t="s">
        <v>36</v>
      </c>
      <c r="M1001">
        <f>VLOOKUP(L1001,Key!$A$1:$C$73,2,FALSE)</f>
        <v>43.03519</v>
      </c>
      <c r="N1001">
        <f>VLOOKUP(L1001,Key!$A$1:$C$73,3,FALSE)</f>
        <v>-87.907390000000007</v>
      </c>
      <c r="O1001">
        <v>29</v>
      </c>
      <c r="P1001">
        <v>3</v>
      </c>
      <c r="Q1001">
        <v>4.4000000000000004</v>
      </c>
      <c r="R1001">
        <v>4.0999999999999996</v>
      </c>
      <c r="S1001">
        <v>174</v>
      </c>
      <c r="T1001">
        <f t="shared" si="135"/>
        <v>-1</v>
      </c>
      <c r="U1001" s="1">
        <v>42834</v>
      </c>
      <c r="V1001" s="13">
        <f t="shared" si="136"/>
        <v>42826</v>
      </c>
      <c r="W1001" s="14">
        <f t="shared" si="137"/>
        <v>42834</v>
      </c>
      <c r="X1001" s="1" t="str">
        <f t="shared" si="138"/>
        <v>Sunday</v>
      </c>
      <c r="Y1001" s="2">
        <v>0.48518518518518516</v>
      </c>
      <c r="Z1001" s="2">
        <f t="shared" si="139"/>
        <v>0.5</v>
      </c>
      <c r="AA1001">
        <f>1</f>
        <v>1</v>
      </c>
      <c r="AB1001" s="1">
        <v>42834</v>
      </c>
      <c r="AC1001" s="13">
        <f t="shared" si="140"/>
        <v>42826</v>
      </c>
      <c r="AD1001" s="14">
        <f t="shared" si="141"/>
        <v>42834</v>
      </c>
      <c r="AE1001" s="1" t="str">
        <f t="shared" si="142"/>
        <v>Sunday</v>
      </c>
      <c r="AF1001" s="2">
        <v>0.50518518518518518</v>
      </c>
      <c r="AG1001" s="2">
        <f t="shared" si="143"/>
        <v>0.5</v>
      </c>
      <c r="AH1001" t="s">
        <v>23</v>
      </c>
    </row>
    <row r="1002" spans="1:34" x14ac:dyDescent="0.25">
      <c r="A1002">
        <v>1434632</v>
      </c>
      <c r="B1002" t="s">
        <v>54</v>
      </c>
      <c r="E1002">
        <v>48655</v>
      </c>
      <c r="F1002" t="s">
        <v>20</v>
      </c>
      <c r="G1002" t="s">
        <v>55</v>
      </c>
      <c r="H1002">
        <v>11064</v>
      </c>
      <c r="I1002" t="s">
        <v>38</v>
      </c>
      <c r="J1002">
        <f>VLOOKUP(I1002,Key!$A$1:$C$73,2,FALSE)</f>
        <v>43.038649999999997</v>
      </c>
      <c r="K1002">
        <f>VLOOKUP(I1002,Key!$A$1:$C$73,3,FALSE)</f>
        <v>-87.921930000000003</v>
      </c>
      <c r="L1002" t="s">
        <v>64</v>
      </c>
      <c r="M1002">
        <f>VLOOKUP(L1002,Key!$A$1:$C$73,2,FALSE)</f>
        <v>43.069021999999997</v>
      </c>
      <c r="N1002">
        <f>VLOOKUP(L1002,Key!$A$1:$C$73,3,FALSE)</f>
        <v>-87.887940999999998</v>
      </c>
      <c r="O1002">
        <v>50</v>
      </c>
      <c r="P1002">
        <v>6</v>
      </c>
      <c r="Q1002">
        <v>7.5</v>
      </c>
      <c r="R1002">
        <v>7.1</v>
      </c>
      <c r="S1002">
        <v>300</v>
      </c>
      <c r="T1002">
        <f t="shared" si="135"/>
        <v>-1</v>
      </c>
      <c r="U1002" s="1">
        <v>42834</v>
      </c>
      <c r="V1002" s="13">
        <f t="shared" si="136"/>
        <v>42826</v>
      </c>
      <c r="W1002" s="14">
        <f t="shared" si="137"/>
        <v>42834</v>
      </c>
      <c r="X1002" s="1" t="str">
        <f t="shared" si="138"/>
        <v>Sunday</v>
      </c>
      <c r="Y1002" s="2">
        <v>0.49230324074074078</v>
      </c>
      <c r="Z1002" s="2">
        <f t="shared" si="139"/>
        <v>0.5</v>
      </c>
      <c r="AA1002">
        <f>1</f>
        <v>1</v>
      </c>
      <c r="AB1002" s="1">
        <v>42834</v>
      </c>
      <c r="AC1002" s="13">
        <f t="shared" si="140"/>
        <v>42826</v>
      </c>
      <c r="AD1002" s="14">
        <f t="shared" si="141"/>
        <v>42834</v>
      </c>
      <c r="AE1002" s="1" t="str">
        <f t="shared" si="142"/>
        <v>Sunday</v>
      </c>
      <c r="AF1002" s="2">
        <v>0.52697916666666667</v>
      </c>
      <c r="AG1002" s="2">
        <f t="shared" si="143"/>
        <v>0.54166666666666663</v>
      </c>
      <c r="AH1002" t="s">
        <v>23</v>
      </c>
    </row>
    <row r="1003" spans="1:34" x14ac:dyDescent="0.25">
      <c r="A1003">
        <v>1571814</v>
      </c>
      <c r="B1003" t="s">
        <v>54</v>
      </c>
      <c r="E1003">
        <v>60607</v>
      </c>
      <c r="F1003" t="s">
        <v>20</v>
      </c>
      <c r="G1003" t="s">
        <v>55</v>
      </c>
      <c r="H1003">
        <v>11046</v>
      </c>
      <c r="I1003" t="s">
        <v>36</v>
      </c>
      <c r="J1003">
        <f>VLOOKUP(I1003,Key!$A$1:$C$73,2,FALSE)</f>
        <v>43.03519</v>
      </c>
      <c r="K1003">
        <f>VLOOKUP(I1003,Key!$A$1:$C$73,3,FALSE)</f>
        <v>-87.907390000000007</v>
      </c>
      <c r="L1003" t="s">
        <v>62</v>
      </c>
      <c r="M1003">
        <f>VLOOKUP(L1003,Key!$A$1:$C$73,2,FALSE)</f>
        <v>43.052460000000004</v>
      </c>
      <c r="N1003">
        <f>VLOOKUP(L1003,Key!$A$1:$C$73,3,FALSE)</f>
        <v>-87.891000000000005</v>
      </c>
      <c r="O1003">
        <v>25</v>
      </c>
      <c r="P1003">
        <v>3</v>
      </c>
      <c r="Q1003">
        <v>3.8</v>
      </c>
      <c r="R1003">
        <v>3.6</v>
      </c>
      <c r="S1003">
        <v>150</v>
      </c>
      <c r="T1003">
        <f t="shared" si="135"/>
        <v>-1</v>
      </c>
      <c r="U1003" s="1">
        <v>42834</v>
      </c>
      <c r="V1003" s="13">
        <f t="shared" si="136"/>
        <v>42826</v>
      </c>
      <c r="W1003" s="14">
        <f t="shared" si="137"/>
        <v>42834</v>
      </c>
      <c r="X1003" s="1" t="str">
        <f t="shared" si="138"/>
        <v>Sunday</v>
      </c>
      <c r="Y1003" s="2">
        <v>0.49635416666666665</v>
      </c>
      <c r="Z1003" s="2">
        <f t="shared" si="139"/>
        <v>0.5</v>
      </c>
      <c r="AA1003">
        <f>1</f>
        <v>1</v>
      </c>
      <c r="AB1003" s="1">
        <v>42834</v>
      </c>
      <c r="AC1003" s="13">
        <f t="shared" si="140"/>
        <v>42826</v>
      </c>
      <c r="AD1003" s="14">
        <f t="shared" si="141"/>
        <v>42834</v>
      </c>
      <c r="AE1003" s="1" t="str">
        <f t="shared" si="142"/>
        <v>Sunday</v>
      </c>
      <c r="AF1003" s="2">
        <v>0.51377314814814812</v>
      </c>
      <c r="AG1003" s="2">
        <f t="shared" si="143"/>
        <v>0.5</v>
      </c>
      <c r="AH1003" t="s">
        <v>23</v>
      </c>
    </row>
    <row r="1004" spans="1:34" x14ac:dyDescent="0.25">
      <c r="A1004">
        <v>1570298</v>
      </c>
      <c r="B1004" t="s">
        <v>54</v>
      </c>
      <c r="E1004">
        <v>53233</v>
      </c>
      <c r="F1004" t="s">
        <v>20</v>
      </c>
      <c r="G1004" t="s">
        <v>55</v>
      </c>
      <c r="H1004">
        <v>34</v>
      </c>
      <c r="I1004" t="s">
        <v>36</v>
      </c>
      <c r="J1004">
        <f>VLOOKUP(I1004,Key!$A$1:$C$73,2,FALSE)</f>
        <v>43.03519</v>
      </c>
      <c r="K1004">
        <f>VLOOKUP(I1004,Key!$A$1:$C$73,3,FALSE)</f>
        <v>-87.907390000000007</v>
      </c>
      <c r="L1004" t="s">
        <v>36</v>
      </c>
      <c r="M1004">
        <f>VLOOKUP(L1004,Key!$A$1:$C$73,2,FALSE)</f>
        <v>43.03519</v>
      </c>
      <c r="N1004">
        <f>VLOOKUP(L1004,Key!$A$1:$C$73,3,FALSE)</f>
        <v>-87.907390000000007</v>
      </c>
      <c r="O1004">
        <v>84</v>
      </c>
      <c r="P1004">
        <v>9</v>
      </c>
      <c r="Q1004">
        <v>12.6</v>
      </c>
      <c r="R1004">
        <v>12</v>
      </c>
      <c r="S1004">
        <v>504</v>
      </c>
      <c r="T1004">
        <f t="shared" si="135"/>
        <v>-1</v>
      </c>
      <c r="U1004" s="1">
        <v>42834</v>
      </c>
      <c r="V1004" s="13">
        <f t="shared" si="136"/>
        <v>42826</v>
      </c>
      <c r="W1004" s="14">
        <f t="shared" si="137"/>
        <v>42834</v>
      </c>
      <c r="X1004" s="1" t="str">
        <f t="shared" si="138"/>
        <v>Sunday</v>
      </c>
      <c r="Y1004" s="2">
        <v>0.51379629629629631</v>
      </c>
      <c r="Z1004" s="2">
        <f t="shared" si="139"/>
        <v>0.5</v>
      </c>
      <c r="AA1004">
        <f>1</f>
        <v>1</v>
      </c>
      <c r="AB1004" s="1">
        <v>42834</v>
      </c>
      <c r="AC1004" s="13">
        <f t="shared" si="140"/>
        <v>42826</v>
      </c>
      <c r="AD1004" s="14">
        <f t="shared" si="141"/>
        <v>42834</v>
      </c>
      <c r="AE1004" s="1" t="str">
        <f t="shared" si="142"/>
        <v>Sunday</v>
      </c>
      <c r="AF1004" s="2">
        <v>0.57203703703703701</v>
      </c>
      <c r="AG1004" s="2">
        <f t="shared" si="143"/>
        <v>0.58333333333333326</v>
      </c>
      <c r="AH1004" t="s">
        <v>25</v>
      </c>
    </row>
    <row r="1005" spans="1:34" x14ac:dyDescent="0.25">
      <c r="A1005">
        <v>1571922</v>
      </c>
      <c r="B1005" t="s">
        <v>54</v>
      </c>
      <c r="E1005">
        <v>53404</v>
      </c>
      <c r="F1005" t="s">
        <v>20</v>
      </c>
      <c r="G1005" t="s">
        <v>55</v>
      </c>
      <c r="H1005">
        <v>5491</v>
      </c>
      <c r="I1005" t="s">
        <v>62</v>
      </c>
      <c r="J1005">
        <f>VLOOKUP(I1005,Key!$A$1:$C$73,2,FALSE)</f>
        <v>43.052460000000004</v>
      </c>
      <c r="K1005">
        <f>VLOOKUP(I1005,Key!$A$1:$C$73,3,FALSE)</f>
        <v>-87.891000000000005</v>
      </c>
      <c r="L1005" t="s">
        <v>62</v>
      </c>
      <c r="M1005">
        <f>VLOOKUP(L1005,Key!$A$1:$C$73,2,FALSE)</f>
        <v>43.052460000000004</v>
      </c>
      <c r="N1005">
        <f>VLOOKUP(L1005,Key!$A$1:$C$73,3,FALSE)</f>
        <v>-87.891000000000005</v>
      </c>
      <c r="O1005">
        <v>50</v>
      </c>
      <c r="P1005">
        <v>6</v>
      </c>
      <c r="Q1005">
        <v>7.5</v>
      </c>
      <c r="R1005">
        <v>7.1</v>
      </c>
      <c r="S1005">
        <v>300</v>
      </c>
      <c r="T1005">
        <f t="shared" si="135"/>
        <v>-1</v>
      </c>
      <c r="U1005" s="1">
        <v>42834</v>
      </c>
      <c r="V1005" s="13">
        <f t="shared" si="136"/>
        <v>42826</v>
      </c>
      <c r="W1005" s="14">
        <f t="shared" si="137"/>
        <v>42834</v>
      </c>
      <c r="X1005" s="1" t="str">
        <f t="shared" si="138"/>
        <v>Sunday</v>
      </c>
      <c r="Y1005" s="2">
        <v>0.51663194444444438</v>
      </c>
      <c r="Z1005" s="2">
        <f t="shared" si="139"/>
        <v>0.5</v>
      </c>
      <c r="AA1005">
        <f>1</f>
        <v>1</v>
      </c>
      <c r="AB1005" s="1">
        <v>42834</v>
      </c>
      <c r="AC1005" s="13">
        <f t="shared" si="140"/>
        <v>42826</v>
      </c>
      <c r="AD1005" s="14">
        <f t="shared" si="141"/>
        <v>42834</v>
      </c>
      <c r="AE1005" s="1" t="str">
        <f t="shared" si="142"/>
        <v>Sunday</v>
      </c>
      <c r="AF1005" s="2">
        <v>0.55103009259259261</v>
      </c>
      <c r="AG1005" s="2">
        <f t="shared" si="143"/>
        <v>0.54166666666666663</v>
      </c>
      <c r="AH1005" t="s">
        <v>25</v>
      </c>
    </row>
    <row r="1006" spans="1:34" x14ac:dyDescent="0.25">
      <c r="A1006">
        <v>1570542</v>
      </c>
      <c r="B1006" t="s">
        <v>54</v>
      </c>
      <c r="E1006">
        <v>71303</v>
      </c>
      <c r="F1006" t="s">
        <v>20</v>
      </c>
      <c r="G1006" t="s">
        <v>55</v>
      </c>
      <c r="H1006">
        <v>204</v>
      </c>
      <c r="I1006" t="s">
        <v>36</v>
      </c>
      <c r="J1006">
        <f>VLOOKUP(I1006,Key!$A$1:$C$73,2,FALSE)</f>
        <v>43.03519</v>
      </c>
      <c r="K1006">
        <f>VLOOKUP(I1006,Key!$A$1:$C$73,3,FALSE)</f>
        <v>-87.907390000000007</v>
      </c>
      <c r="L1006" t="s">
        <v>57</v>
      </c>
      <c r="M1006">
        <f>VLOOKUP(L1006,Key!$A$1:$C$73,2,FALSE)</f>
        <v>43.03913</v>
      </c>
      <c r="N1006">
        <f>VLOOKUP(L1006,Key!$A$1:$C$73,3,FALSE)</f>
        <v>-87.916150000000002</v>
      </c>
      <c r="O1006">
        <v>15</v>
      </c>
      <c r="P1006">
        <v>3</v>
      </c>
      <c r="Q1006">
        <v>2.2999999999999998</v>
      </c>
      <c r="R1006">
        <v>2.1</v>
      </c>
      <c r="S1006">
        <v>90</v>
      </c>
      <c r="T1006">
        <f t="shared" si="135"/>
        <v>-1</v>
      </c>
      <c r="U1006" s="1">
        <v>42834</v>
      </c>
      <c r="V1006" s="13">
        <f t="shared" si="136"/>
        <v>42826</v>
      </c>
      <c r="W1006" s="14">
        <f t="shared" si="137"/>
        <v>42834</v>
      </c>
      <c r="X1006" s="1" t="str">
        <f t="shared" si="138"/>
        <v>Sunday</v>
      </c>
      <c r="Y1006" s="2">
        <v>0.52074074074074073</v>
      </c>
      <c r="Z1006" s="2">
        <f t="shared" si="139"/>
        <v>0.5</v>
      </c>
      <c r="AA1006">
        <f>1</f>
        <v>1</v>
      </c>
      <c r="AB1006" s="1">
        <v>42834</v>
      </c>
      <c r="AC1006" s="13">
        <f t="shared" si="140"/>
        <v>42826</v>
      </c>
      <c r="AD1006" s="14">
        <f t="shared" si="141"/>
        <v>42834</v>
      </c>
      <c r="AE1006" s="1" t="str">
        <f t="shared" si="142"/>
        <v>Sunday</v>
      </c>
      <c r="AF1006" s="2">
        <v>0.53075231481481489</v>
      </c>
      <c r="AG1006" s="2">
        <f t="shared" si="143"/>
        <v>0.54166666666666663</v>
      </c>
      <c r="AH1006" t="s">
        <v>23</v>
      </c>
    </row>
    <row r="1007" spans="1:34" x14ac:dyDescent="0.25">
      <c r="A1007">
        <v>1571955</v>
      </c>
      <c r="B1007" t="s">
        <v>54</v>
      </c>
      <c r="E1007">
        <v>53051</v>
      </c>
      <c r="F1007" t="s">
        <v>20</v>
      </c>
      <c r="G1007" t="s">
        <v>55</v>
      </c>
      <c r="H1007">
        <v>183</v>
      </c>
      <c r="I1007" t="s">
        <v>71</v>
      </c>
      <c r="J1007">
        <f>VLOOKUP(I1007,Key!$A$1:$C$73,2,FALSE)</f>
        <v>43.060079999999999</v>
      </c>
      <c r="K1007">
        <f>VLOOKUP(I1007,Key!$A$1:$C$73,3,FALSE)</f>
        <v>-88.027349999999998</v>
      </c>
      <c r="L1007" t="s">
        <v>71</v>
      </c>
      <c r="M1007">
        <f>VLOOKUP(L1007,Key!$A$1:$C$73,2,FALSE)</f>
        <v>43.060079999999999</v>
      </c>
      <c r="N1007">
        <f>VLOOKUP(L1007,Key!$A$1:$C$73,3,FALSE)</f>
        <v>-88.027349999999998</v>
      </c>
      <c r="O1007">
        <v>29</v>
      </c>
      <c r="P1007">
        <v>3</v>
      </c>
      <c r="Q1007">
        <v>4.4000000000000004</v>
      </c>
      <c r="R1007">
        <v>4.0999999999999996</v>
      </c>
      <c r="S1007">
        <v>174</v>
      </c>
      <c r="T1007">
        <f t="shared" si="135"/>
        <v>-1</v>
      </c>
      <c r="U1007" s="1">
        <v>42834</v>
      </c>
      <c r="V1007" s="13">
        <f t="shared" si="136"/>
        <v>42826</v>
      </c>
      <c r="W1007" s="14">
        <f t="shared" si="137"/>
        <v>42834</v>
      </c>
      <c r="X1007" s="1" t="str">
        <f t="shared" si="138"/>
        <v>Sunday</v>
      </c>
      <c r="Y1007" s="2">
        <v>0.52127314814814818</v>
      </c>
      <c r="Z1007" s="2">
        <f t="shared" si="139"/>
        <v>0.54166666666666663</v>
      </c>
      <c r="AA1007">
        <f>1</f>
        <v>1</v>
      </c>
      <c r="AB1007" s="1">
        <v>42834</v>
      </c>
      <c r="AC1007" s="13">
        <f t="shared" si="140"/>
        <v>42826</v>
      </c>
      <c r="AD1007" s="14">
        <f t="shared" si="141"/>
        <v>42834</v>
      </c>
      <c r="AE1007" s="1" t="str">
        <f t="shared" si="142"/>
        <v>Sunday</v>
      </c>
      <c r="AF1007" s="2">
        <v>0.54141203703703711</v>
      </c>
      <c r="AG1007" s="2">
        <f t="shared" si="143"/>
        <v>0.54166666666666663</v>
      </c>
      <c r="AH1007" t="s">
        <v>25</v>
      </c>
    </row>
    <row r="1008" spans="1:34" x14ac:dyDescent="0.25">
      <c r="A1008">
        <v>1571959</v>
      </c>
      <c r="B1008" t="s">
        <v>54</v>
      </c>
      <c r="E1008">
        <v>53208</v>
      </c>
      <c r="F1008" t="s">
        <v>20</v>
      </c>
      <c r="G1008" t="s">
        <v>55</v>
      </c>
      <c r="H1008">
        <v>5528</v>
      </c>
      <c r="I1008" t="s">
        <v>91</v>
      </c>
      <c r="J1008">
        <f>VLOOKUP(I1008,Key!$A$1:$C$73,2,FALSE)</f>
        <v>43.048609999999996</v>
      </c>
      <c r="K1008">
        <f>VLOOKUP(I1008,Key!$A$1:$C$73,3,FALSE)</f>
        <v>-88.008480000000006</v>
      </c>
      <c r="L1008" t="s">
        <v>91</v>
      </c>
      <c r="M1008">
        <f>VLOOKUP(L1008,Key!$A$1:$C$73,2,FALSE)</f>
        <v>43.048609999999996</v>
      </c>
      <c r="N1008">
        <f>VLOOKUP(L1008,Key!$A$1:$C$73,3,FALSE)</f>
        <v>-88.008480000000006</v>
      </c>
      <c r="O1008">
        <v>35</v>
      </c>
      <c r="P1008">
        <v>6</v>
      </c>
      <c r="Q1008">
        <v>5.3</v>
      </c>
      <c r="R1008">
        <v>5</v>
      </c>
      <c r="S1008">
        <v>210</v>
      </c>
      <c r="T1008">
        <f t="shared" si="135"/>
        <v>-1</v>
      </c>
      <c r="U1008" s="1">
        <v>42834</v>
      </c>
      <c r="V1008" s="13">
        <f t="shared" si="136"/>
        <v>42826</v>
      </c>
      <c r="W1008" s="14">
        <f t="shared" si="137"/>
        <v>42834</v>
      </c>
      <c r="X1008" s="1" t="str">
        <f t="shared" si="138"/>
        <v>Sunday</v>
      </c>
      <c r="Y1008" s="2">
        <v>0.52133101851851849</v>
      </c>
      <c r="Z1008" s="2">
        <f t="shared" si="139"/>
        <v>0.54166666666666663</v>
      </c>
      <c r="AA1008">
        <f>1</f>
        <v>1</v>
      </c>
      <c r="AB1008" s="1">
        <v>42834</v>
      </c>
      <c r="AC1008" s="13">
        <f t="shared" si="140"/>
        <v>42826</v>
      </c>
      <c r="AD1008" s="14">
        <f t="shared" si="141"/>
        <v>42834</v>
      </c>
      <c r="AE1008" s="1" t="str">
        <f t="shared" si="142"/>
        <v>Sunday</v>
      </c>
      <c r="AF1008" s="2">
        <v>0.5455902777777778</v>
      </c>
      <c r="AG1008" s="2">
        <f t="shared" si="143"/>
        <v>0.54166666666666663</v>
      </c>
      <c r="AH1008" t="s">
        <v>25</v>
      </c>
    </row>
    <row r="1009" spans="1:34" x14ac:dyDescent="0.25">
      <c r="A1009">
        <v>1571965</v>
      </c>
      <c r="B1009" t="s">
        <v>54</v>
      </c>
      <c r="E1009">
        <v>54956</v>
      </c>
      <c r="F1009" t="s">
        <v>20</v>
      </c>
      <c r="G1009" t="s">
        <v>55</v>
      </c>
      <c r="H1009">
        <v>27</v>
      </c>
      <c r="I1009" t="s">
        <v>84</v>
      </c>
      <c r="J1009">
        <f>VLOOKUP(I1009,Key!$A$1:$C$73,2,FALSE)</f>
        <v>43.040154000000001</v>
      </c>
      <c r="K1009">
        <f>VLOOKUP(I1009,Key!$A$1:$C$73,3,FALSE)</f>
        <v>-87.932113000000001</v>
      </c>
      <c r="L1009" t="s">
        <v>84</v>
      </c>
      <c r="M1009">
        <f>VLOOKUP(L1009,Key!$A$1:$C$73,2,FALSE)</f>
        <v>43.040154000000001</v>
      </c>
      <c r="N1009">
        <f>VLOOKUP(L1009,Key!$A$1:$C$73,3,FALSE)</f>
        <v>-87.932113000000001</v>
      </c>
      <c r="O1009">
        <v>134</v>
      </c>
      <c r="P1009">
        <v>15</v>
      </c>
      <c r="Q1009">
        <v>18</v>
      </c>
      <c r="R1009">
        <v>17.100000000000001</v>
      </c>
      <c r="S1009">
        <v>720</v>
      </c>
      <c r="T1009">
        <f t="shared" si="135"/>
        <v>-1</v>
      </c>
      <c r="U1009" s="1">
        <v>42834</v>
      </c>
      <c r="V1009" s="13">
        <f t="shared" si="136"/>
        <v>42826</v>
      </c>
      <c r="W1009" s="14">
        <f t="shared" si="137"/>
        <v>42834</v>
      </c>
      <c r="X1009" s="1" t="str">
        <f t="shared" si="138"/>
        <v>Sunday</v>
      </c>
      <c r="Y1009" s="2">
        <v>0.52197916666666666</v>
      </c>
      <c r="Z1009" s="2">
        <f t="shared" si="139"/>
        <v>0.54166666666666663</v>
      </c>
      <c r="AA1009">
        <f>1</f>
        <v>1</v>
      </c>
      <c r="AB1009" s="1">
        <v>42834</v>
      </c>
      <c r="AC1009" s="13">
        <f t="shared" si="140"/>
        <v>42826</v>
      </c>
      <c r="AD1009" s="14">
        <f t="shared" si="141"/>
        <v>42834</v>
      </c>
      <c r="AE1009" s="1" t="str">
        <f t="shared" si="142"/>
        <v>Sunday</v>
      </c>
      <c r="AF1009" s="2">
        <v>0.61482638888888885</v>
      </c>
      <c r="AG1009" s="2">
        <f t="shared" si="143"/>
        <v>0.625</v>
      </c>
      <c r="AH1009" t="s">
        <v>25</v>
      </c>
    </row>
    <row r="1010" spans="1:34" x14ac:dyDescent="0.25">
      <c r="A1010">
        <v>1571975</v>
      </c>
      <c r="B1010" t="s">
        <v>54</v>
      </c>
      <c r="E1010">
        <v>53202</v>
      </c>
      <c r="F1010" t="s">
        <v>20</v>
      </c>
      <c r="G1010" t="s">
        <v>55</v>
      </c>
      <c r="H1010">
        <v>168</v>
      </c>
      <c r="I1010" t="s">
        <v>62</v>
      </c>
      <c r="J1010">
        <f>VLOOKUP(I1010,Key!$A$1:$C$73,2,FALSE)</f>
        <v>43.052460000000004</v>
      </c>
      <c r="K1010">
        <f>VLOOKUP(I1010,Key!$A$1:$C$73,3,FALSE)</f>
        <v>-87.891000000000005</v>
      </c>
      <c r="L1010" t="s">
        <v>85</v>
      </c>
      <c r="M1010">
        <f>VLOOKUP(L1010,Key!$A$1:$C$73,2,FALSE)</f>
        <v>43.053040000000003</v>
      </c>
      <c r="N1010">
        <f>VLOOKUP(L1010,Key!$A$1:$C$73,3,FALSE)</f>
        <v>-87.897660000000002</v>
      </c>
      <c r="O1010">
        <v>136</v>
      </c>
      <c r="P1010">
        <v>15</v>
      </c>
      <c r="Q1010">
        <v>18</v>
      </c>
      <c r="R1010">
        <v>17.100000000000001</v>
      </c>
      <c r="S1010">
        <v>720</v>
      </c>
      <c r="T1010">
        <f t="shared" si="135"/>
        <v>-1</v>
      </c>
      <c r="U1010" s="1">
        <v>42834</v>
      </c>
      <c r="V1010" s="13">
        <f t="shared" si="136"/>
        <v>42826</v>
      </c>
      <c r="W1010" s="14">
        <f t="shared" si="137"/>
        <v>42834</v>
      </c>
      <c r="X1010" s="1" t="str">
        <f t="shared" si="138"/>
        <v>Sunday</v>
      </c>
      <c r="Y1010" s="2">
        <v>0.52353009259259264</v>
      </c>
      <c r="Z1010" s="2">
        <f t="shared" si="139"/>
        <v>0.54166666666666663</v>
      </c>
      <c r="AA1010">
        <f>1</f>
        <v>1</v>
      </c>
      <c r="AB1010" s="1">
        <v>42834</v>
      </c>
      <c r="AC1010" s="13">
        <f t="shared" si="140"/>
        <v>42826</v>
      </c>
      <c r="AD1010" s="14">
        <f t="shared" si="141"/>
        <v>42834</v>
      </c>
      <c r="AE1010" s="1" t="str">
        <f t="shared" si="142"/>
        <v>Sunday</v>
      </c>
      <c r="AF1010" s="2">
        <v>0.61797453703703698</v>
      </c>
      <c r="AG1010" s="2">
        <f t="shared" si="143"/>
        <v>0.625</v>
      </c>
      <c r="AH1010" t="s">
        <v>23</v>
      </c>
    </row>
    <row r="1011" spans="1:34" x14ac:dyDescent="0.25">
      <c r="A1011">
        <v>1571986</v>
      </c>
      <c r="B1011" t="s">
        <v>54</v>
      </c>
      <c r="E1011">
        <v>53083</v>
      </c>
      <c r="F1011" t="s">
        <v>20</v>
      </c>
      <c r="G1011" t="s">
        <v>55</v>
      </c>
      <c r="H1011">
        <v>5530</v>
      </c>
      <c r="I1011" t="s">
        <v>37</v>
      </c>
      <c r="J1011">
        <f>VLOOKUP(I1011,Key!$A$1:$C$73,2,FALSE)</f>
        <v>43.049230000000001</v>
      </c>
      <c r="K1011">
        <f>VLOOKUP(I1011,Key!$A$1:$C$73,3,FALSE)</f>
        <v>-87.911940000000001</v>
      </c>
      <c r="L1011" t="s">
        <v>67</v>
      </c>
      <c r="M1011">
        <f>VLOOKUP(L1011,Key!$A$1:$C$73,2,FALSE)</f>
        <v>43.05847</v>
      </c>
      <c r="N1011">
        <f>VLOOKUP(L1011,Key!$A$1:$C$73,3,FALSE)</f>
        <v>-87.898079999999993</v>
      </c>
      <c r="O1011">
        <v>63</v>
      </c>
      <c r="P1011">
        <v>6</v>
      </c>
      <c r="Q1011">
        <v>9.5</v>
      </c>
      <c r="R1011">
        <v>9</v>
      </c>
      <c r="S1011">
        <v>378</v>
      </c>
      <c r="T1011">
        <f t="shared" si="135"/>
        <v>-1</v>
      </c>
      <c r="U1011" s="1">
        <v>42834</v>
      </c>
      <c r="V1011" s="13">
        <f t="shared" si="136"/>
        <v>42826</v>
      </c>
      <c r="W1011" s="14">
        <f t="shared" si="137"/>
        <v>42834</v>
      </c>
      <c r="X1011" s="1" t="str">
        <f t="shared" si="138"/>
        <v>Sunday</v>
      </c>
      <c r="Y1011" s="2">
        <v>0.5255671296296297</v>
      </c>
      <c r="Z1011" s="2">
        <f t="shared" si="139"/>
        <v>0.54166666666666663</v>
      </c>
      <c r="AA1011">
        <f>1</f>
        <v>1</v>
      </c>
      <c r="AB1011" s="1">
        <v>42834</v>
      </c>
      <c r="AC1011" s="13">
        <f t="shared" si="140"/>
        <v>42826</v>
      </c>
      <c r="AD1011" s="14">
        <f t="shared" si="141"/>
        <v>42834</v>
      </c>
      <c r="AE1011" s="1" t="str">
        <f t="shared" si="142"/>
        <v>Sunday</v>
      </c>
      <c r="AF1011" s="2">
        <v>0.56942129629629623</v>
      </c>
      <c r="AG1011" s="2">
        <f t="shared" si="143"/>
        <v>0.58333333333333326</v>
      </c>
      <c r="AH1011" t="s">
        <v>23</v>
      </c>
    </row>
    <row r="1012" spans="1:34" x14ac:dyDescent="0.25">
      <c r="A1012">
        <v>1569642</v>
      </c>
      <c r="B1012" t="s">
        <v>54</v>
      </c>
      <c r="E1012">
        <v>53202</v>
      </c>
      <c r="F1012" t="s">
        <v>20</v>
      </c>
      <c r="G1012" t="s">
        <v>55</v>
      </c>
      <c r="H1012">
        <v>23</v>
      </c>
      <c r="I1012" t="s">
        <v>62</v>
      </c>
      <c r="J1012">
        <f>VLOOKUP(I1012,Key!$A$1:$C$73,2,FALSE)</f>
        <v>43.052460000000004</v>
      </c>
      <c r="K1012">
        <f>VLOOKUP(I1012,Key!$A$1:$C$73,3,FALSE)</f>
        <v>-87.891000000000005</v>
      </c>
      <c r="L1012" t="s">
        <v>62</v>
      </c>
      <c r="M1012">
        <f>VLOOKUP(L1012,Key!$A$1:$C$73,2,FALSE)</f>
        <v>43.052460000000004</v>
      </c>
      <c r="N1012">
        <f>VLOOKUP(L1012,Key!$A$1:$C$73,3,FALSE)</f>
        <v>-87.891000000000005</v>
      </c>
      <c r="O1012">
        <v>20</v>
      </c>
      <c r="P1012">
        <v>3</v>
      </c>
      <c r="Q1012">
        <v>3</v>
      </c>
      <c r="R1012">
        <v>2.9</v>
      </c>
      <c r="S1012">
        <v>120</v>
      </c>
      <c r="T1012">
        <f t="shared" si="135"/>
        <v>-1</v>
      </c>
      <c r="U1012" s="1">
        <v>42834</v>
      </c>
      <c r="V1012" s="13">
        <f t="shared" si="136"/>
        <v>42826</v>
      </c>
      <c r="W1012" s="14">
        <f t="shared" si="137"/>
        <v>42834</v>
      </c>
      <c r="X1012" s="1" t="str">
        <f t="shared" si="138"/>
        <v>Sunday</v>
      </c>
      <c r="Y1012" s="2">
        <v>0.53435185185185186</v>
      </c>
      <c r="Z1012" s="2">
        <f t="shared" si="139"/>
        <v>0.54166666666666663</v>
      </c>
      <c r="AA1012">
        <f>1</f>
        <v>1</v>
      </c>
      <c r="AB1012" s="1">
        <v>42834</v>
      </c>
      <c r="AC1012" s="13">
        <f t="shared" si="140"/>
        <v>42826</v>
      </c>
      <c r="AD1012" s="14">
        <f t="shared" si="141"/>
        <v>42834</v>
      </c>
      <c r="AE1012" s="1" t="str">
        <f t="shared" si="142"/>
        <v>Sunday</v>
      </c>
      <c r="AF1012" s="2">
        <v>0.54836805555555557</v>
      </c>
      <c r="AG1012" s="2">
        <f t="shared" si="143"/>
        <v>0.54166666666666663</v>
      </c>
      <c r="AH1012" t="s">
        <v>25</v>
      </c>
    </row>
    <row r="1013" spans="1:34" x14ac:dyDescent="0.25">
      <c r="A1013">
        <v>1572080</v>
      </c>
      <c r="B1013" t="s">
        <v>54</v>
      </c>
      <c r="E1013">
        <v>53045</v>
      </c>
      <c r="F1013" t="s">
        <v>20</v>
      </c>
      <c r="G1013" t="s">
        <v>55</v>
      </c>
      <c r="H1013">
        <v>5416</v>
      </c>
      <c r="I1013" t="s">
        <v>91</v>
      </c>
      <c r="J1013">
        <f>VLOOKUP(I1013,Key!$A$1:$C$73,2,FALSE)</f>
        <v>43.048609999999996</v>
      </c>
      <c r="K1013">
        <f>VLOOKUP(I1013,Key!$A$1:$C$73,3,FALSE)</f>
        <v>-88.008480000000006</v>
      </c>
      <c r="L1013" t="s">
        <v>91</v>
      </c>
      <c r="M1013">
        <f>VLOOKUP(L1013,Key!$A$1:$C$73,2,FALSE)</f>
        <v>43.048609999999996</v>
      </c>
      <c r="N1013">
        <f>VLOOKUP(L1013,Key!$A$1:$C$73,3,FALSE)</f>
        <v>-88.008480000000006</v>
      </c>
      <c r="O1013">
        <v>55</v>
      </c>
      <c r="P1013">
        <v>6</v>
      </c>
      <c r="Q1013">
        <v>8.3000000000000007</v>
      </c>
      <c r="R1013">
        <v>7.8</v>
      </c>
      <c r="S1013">
        <v>330</v>
      </c>
      <c r="T1013">
        <f t="shared" si="135"/>
        <v>-1</v>
      </c>
      <c r="U1013" s="1">
        <v>42834</v>
      </c>
      <c r="V1013" s="13">
        <f t="shared" si="136"/>
        <v>42826</v>
      </c>
      <c r="W1013" s="14">
        <f t="shared" si="137"/>
        <v>42834</v>
      </c>
      <c r="X1013" s="1" t="str">
        <f t="shared" si="138"/>
        <v>Sunday</v>
      </c>
      <c r="Y1013" s="2">
        <v>0.54118055555555555</v>
      </c>
      <c r="Z1013" s="2">
        <f t="shared" si="139"/>
        <v>0.54166666666666663</v>
      </c>
      <c r="AA1013">
        <f>1</f>
        <v>1</v>
      </c>
      <c r="AB1013" s="1">
        <v>42834</v>
      </c>
      <c r="AC1013" s="13">
        <f t="shared" si="140"/>
        <v>42826</v>
      </c>
      <c r="AD1013" s="14">
        <f t="shared" si="141"/>
        <v>42834</v>
      </c>
      <c r="AE1013" s="1" t="str">
        <f t="shared" si="142"/>
        <v>Sunday</v>
      </c>
      <c r="AF1013" s="2">
        <v>0.57945601851851858</v>
      </c>
      <c r="AG1013" s="2">
        <f t="shared" si="143"/>
        <v>0.58333333333333326</v>
      </c>
      <c r="AH1013" t="s">
        <v>25</v>
      </c>
    </row>
    <row r="1014" spans="1:34" x14ac:dyDescent="0.25">
      <c r="A1014">
        <v>1572080</v>
      </c>
      <c r="B1014" t="s">
        <v>54</v>
      </c>
      <c r="E1014">
        <v>53045</v>
      </c>
      <c r="F1014" t="s">
        <v>20</v>
      </c>
      <c r="G1014" t="s">
        <v>55</v>
      </c>
      <c r="H1014">
        <v>11110</v>
      </c>
      <c r="I1014" t="s">
        <v>91</v>
      </c>
      <c r="J1014">
        <f>VLOOKUP(I1014,Key!$A$1:$C$73,2,FALSE)</f>
        <v>43.048609999999996</v>
      </c>
      <c r="K1014">
        <f>VLOOKUP(I1014,Key!$A$1:$C$73,3,FALSE)</f>
        <v>-88.008480000000006</v>
      </c>
      <c r="L1014" t="s">
        <v>91</v>
      </c>
      <c r="M1014">
        <f>VLOOKUP(L1014,Key!$A$1:$C$73,2,FALSE)</f>
        <v>43.048609999999996</v>
      </c>
      <c r="N1014">
        <f>VLOOKUP(L1014,Key!$A$1:$C$73,3,FALSE)</f>
        <v>-88.008480000000006</v>
      </c>
      <c r="O1014">
        <v>54</v>
      </c>
      <c r="P1014">
        <v>6</v>
      </c>
      <c r="Q1014">
        <v>8.1</v>
      </c>
      <c r="R1014">
        <v>7.7</v>
      </c>
      <c r="S1014">
        <v>324</v>
      </c>
      <c r="T1014">
        <f t="shared" si="135"/>
        <v>-1</v>
      </c>
      <c r="U1014" s="1">
        <v>42834</v>
      </c>
      <c r="V1014" s="13">
        <f t="shared" si="136"/>
        <v>42826</v>
      </c>
      <c r="W1014" s="14">
        <f t="shared" si="137"/>
        <v>42834</v>
      </c>
      <c r="X1014" s="1" t="str">
        <f t="shared" si="138"/>
        <v>Sunday</v>
      </c>
      <c r="Y1014" s="2">
        <v>0.54214120370370367</v>
      </c>
      <c r="Z1014" s="2">
        <f t="shared" si="139"/>
        <v>0.54166666666666663</v>
      </c>
      <c r="AA1014">
        <f>1</f>
        <v>1</v>
      </c>
      <c r="AB1014" s="1">
        <v>42834</v>
      </c>
      <c r="AC1014" s="13">
        <f t="shared" si="140"/>
        <v>42826</v>
      </c>
      <c r="AD1014" s="14">
        <f t="shared" si="141"/>
        <v>42834</v>
      </c>
      <c r="AE1014" s="1" t="str">
        <f t="shared" si="142"/>
        <v>Sunday</v>
      </c>
      <c r="AF1014" s="2">
        <v>0.57928240740740744</v>
      </c>
      <c r="AG1014" s="2">
        <f t="shared" si="143"/>
        <v>0.58333333333333326</v>
      </c>
      <c r="AH1014" t="s">
        <v>25</v>
      </c>
    </row>
    <row r="1015" spans="1:34" x14ac:dyDescent="0.25">
      <c r="A1015">
        <v>1222400</v>
      </c>
      <c r="B1015" t="s">
        <v>54</v>
      </c>
      <c r="E1015">
        <v>53202</v>
      </c>
      <c r="F1015" t="s">
        <v>20</v>
      </c>
      <c r="G1015" t="s">
        <v>55</v>
      </c>
      <c r="H1015">
        <v>11138</v>
      </c>
      <c r="I1015" t="s">
        <v>33</v>
      </c>
      <c r="J1015">
        <f>VLOOKUP(I1015,Key!$A$1:$C$73,2,FALSE)</f>
        <v>43.045712999999999</v>
      </c>
      <c r="K1015">
        <f>VLOOKUP(I1015,Key!$A$1:$C$73,3,FALSE)</f>
        <v>-87.899756999999994</v>
      </c>
      <c r="L1015" t="s">
        <v>61</v>
      </c>
      <c r="M1015">
        <f>VLOOKUP(L1015,Key!$A$1:$C$73,2,FALSE)</f>
        <v>43.060786</v>
      </c>
      <c r="N1015">
        <f>VLOOKUP(L1015,Key!$A$1:$C$73,3,FALSE)</f>
        <v>-87.883825999999999</v>
      </c>
      <c r="O1015">
        <v>12</v>
      </c>
      <c r="P1015">
        <v>3</v>
      </c>
      <c r="Q1015">
        <v>1.8</v>
      </c>
      <c r="R1015">
        <v>1.7</v>
      </c>
      <c r="S1015">
        <v>72</v>
      </c>
      <c r="T1015">
        <f t="shared" si="135"/>
        <v>-1</v>
      </c>
      <c r="U1015" s="1">
        <v>42834</v>
      </c>
      <c r="V1015" s="13">
        <f t="shared" si="136"/>
        <v>42826</v>
      </c>
      <c r="W1015" s="14">
        <f t="shared" si="137"/>
        <v>42834</v>
      </c>
      <c r="X1015" s="1" t="str">
        <f t="shared" si="138"/>
        <v>Sunday</v>
      </c>
      <c r="Y1015" s="2">
        <v>0.54773148148148143</v>
      </c>
      <c r="Z1015" s="2">
        <f t="shared" si="139"/>
        <v>0.54166666666666663</v>
      </c>
      <c r="AA1015">
        <f>1</f>
        <v>1</v>
      </c>
      <c r="AB1015" s="1">
        <v>42834</v>
      </c>
      <c r="AC1015" s="13">
        <f t="shared" si="140"/>
        <v>42826</v>
      </c>
      <c r="AD1015" s="14">
        <f t="shared" si="141"/>
        <v>42834</v>
      </c>
      <c r="AE1015" s="1" t="str">
        <f t="shared" si="142"/>
        <v>Sunday</v>
      </c>
      <c r="AF1015" s="2">
        <v>0.55572916666666672</v>
      </c>
      <c r="AG1015" s="2">
        <f t="shared" si="143"/>
        <v>0.54166666666666663</v>
      </c>
      <c r="AH1015" t="s">
        <v>23</v>
      </c>
    </row>
    <row r="1016" spans="1:34" x14ac:dyDescent="0.25">
      <c r="A1016">
        <v>1572160</v>
      </c>
      <c r="B1016" t="s">
        <v>54</v>
      </c>
      <c r="E1016">
        <v>53202</v>
      </c>
      <c r="F1016" t="s">
        <v>20</v>
      </c>
      <c r="G1016" t="s">
        <v>55</v>
      </c>
      <c r="H1016">
        <v>267</v>
      </c>
      <c r="I1016" t="s">
        <v>77</v>
      </c>
      <c r="J1016">
        <f>VLOOKUP(I1016,Key!$A$1:$C$73,2,FALSE)</f>
        <v>43.036900000000003</v>
      </c>
      <c r="K1016">
        <f>VLOOKUP(I1016,Key!$A$1:$C$73,3,FALSE)</f>
        <v>-87.89667</v>
      </c>
      <c r="L1016" t="s">
        <v>48</v>
      </c>
      <c r="M1016">
        <f>VLOOKUP(L1016,Key!$A$1:$C$73,2,FALSE)</f>
        <v>43.031320000000001</v>
      </c>
      <c r="N1016">
        <f>VLOOKUP(L1016,Key!$A$1:$C$73,3,FALSE)</f>
        <v>-87.904259999999994</v>
      </c>
      <c r="O1016">
        <v>48</v>
      </c>
      <c r="P1016">
        <v>6</v>
      </c>
      <c r="Q1016">
        <v>7.2</v>
      </c>
      <c r="R1016">
        <v>6.8</v>
      </c>
      <c r="S1016">
        <v>288</v>
      </c>
      <c r="T1016">
        <f t="shared" si="135"/>
        <v>-1</v>
      </c>
      <c r="U1016" s="1">
        <v>42834</v>
      </c>
      <c r="V1016" s="13">
        <f t="shared" si="136"/>
        <v>42826</v>
      </c>
      <c r="W1016" s="14">
        <f t="shared" si="137"/>
        <v>42834</v>
      </c>
      <c r="X1016" s="1" t="str">
        <f t="shared" si="138"/>
        <v>Sunday</v>
      </c>
      <c r="Y1016" s="2">
        <v>0.551875</v>
      </c>
      <c r="Z1016" s="2">
        <f t="shared" si="139"/>
        <v>0.54166666666666663</v>
      </c>
      <c r="AA1016">
        <f>1</f>
        <v>1</v>
      </c>
      <c r="AB1016" s="1">
        <v>42834</v>
      </c>
      <c r="AC1016" s="13">
        <f t="shared" si="140"/>
        <v>42826</v>
      </c>
      <c r="AD1016" s="14">
        <f t="shared" si="141"/>
        <v>42834</v>
      </c>
      <c r="AE1016" s="1" t="str">
        <f t="shared" si="142"/>
        <v>Sunday</v>
      </c>
      <c r="AF1016" s="2">
        <v>0.58484953703703701</v>
      </c>
      <c r="AG1016" s="2">
        <f t="shared" si="143"/>
        <v>0.58333333333333326</v>
      </c>
      <c r="AH1016" t="s">
        <v>23</v>
      </c>
    </row>
    <row r="1017" spans="1:34" x14ac:dyDescent="0.25">
      <c r="A1017">
        <v>1572026</v>
      </c>
      <c r="B1017" t="s">
        <v>54</v>
      </c>
      <c r="E1017">
        <v>53146</v>
      </c>
      <c r="F1017" t="s">
        <v>20</v>
      </c>
      <c r="G1017" t="s">
        <v>55</v>
      </c>
      <c r="H1017">
        <v>11081</v>
      </c>
      <c r="I1017" t="s">
        <v>76</v>
      </c>
      <c r="J1017">
        <f>VLOOKUP(I1017,Key!$A$1:$C$73,2,FALSE)</f>
        <v>43.02948</v>
      </c>
      <c r="K1017">
        <f>VLOOKUP(I1017,Key!$A$1:$C$73,3,FALSE)</f>
        <v>-87.912819999999996</v>
      </c>
      <c r="L1017" t="s">
        <v>36</v>
      </c>
      <c r="M1017">
        <f>VLOOKUP(L1017,Key!$A$1:$C$73,2,FALSE)</f>
        <v>43.03519</v>
      </c>
      <c r="N1017">
        <f>VLOOKUP(L1017,Key!$A$1:$C$73,3,FALSE)</f>
        <v>-87.907390000000007</v>
      </c>
      <c r="O1017">
        <v>28</v>
      </c>
      <c r="P1017">
        <v>3</v>
      </c>
      <c r="Q1017">
        <v>4.2</v>
      </c>
      <c r="R1017">
        <v>4</v>
      </c>
      <c r="S1017">
        <v>168</v>
      </c>
      <c r="T1017">
        <f t="shared" si="135"/>
        <v>-1</v>
      </c>
      <c r="U1017" s="1">
        <v>42834</v>
      </c>
      <c r="V1017" s="13">
        <f t="shared" si="136"/>
        <v>42826</v>
      </c>
      <c r="W1017" s="14">
        <f t="shared" si="137"/>
        <v>42834</v>
      </c>
      <c r="X1017" s="1" t="str">
        <f t="shared" si="138"/>
        <v>Sunday</v>
      </c>
      <c r="Y1017" s="2">
        <v>0.56515046296296301</v>
      </c>
      <c r="Z1017" s="2">
        <f t="shared" si="139"/>
        <v>0.58333333333333326</v>
      </c>
      <c r="AA1017">
        <f>1</f>
        <v>1</v>
      </c>
      <c r="AB1017" s="1">
        <v>42834</v>
      </c>
      <c r="AC1017" s="13">
        <f t="shared" si="140"/>
        <v>42826</v>
      </c>
      <c r="AD1017" s="14">
        <f t="shared" si="141"/>
        <v>42834</v>
      </c>
      <c r="AE1017" s="1" t="str">
        <f t="shared" si="142"/>
        <v>Sunday</v>
      </c>
      <c r="AF1017" s="2">
        <v>0.58464120370370376</v>
      </c>
      <c r="AG1017" s="2">
        <f t="shared" si="143"/>
        <v>0.58333333333333326</v>
      </c>
      <c r="AH1017" t="s">
        <v>23</v>
      </c>
    </row>
    <row r="1018" spans="1:34" x14ac:dyDescent="0.25">
      <c r="A1018">
        <v>1229639</v>
      </c>
      <c r="B1018" t="s">
        <v>54</v>
      </c>
      <c r="E1018">
        <v>19406</v>
      </c>
      <c r="F1018" t="s">
        <v>20</v>
      </c>
      <c r="G1018" t="s">
        <v>55</v>
      </c>
      <c r="H1018">
        <v>5586</v>
      </c>
      <c r="I1018" t="s">
        <v>38</v>
      </c>
      <c r="J1018">
        <f>VLOOKUP(I1018,Key!$A$1:$C$73,2,FALSE)</f>
        <v>43.038649999999997</v>
      </c>
      <c r="K1018">
        <f>VLOOKUP(I1018,Key!$A$1:$C$73,3,FALSE)</f>
        <v>-87.921930000000003</v>
      </c>
      <c r="L1018" t="s">
        <v>81</v>
      </c>
      <c r="M1018">
        <f>VLOOKUP(L1018,Key!$A$1:$C$73,2,FALSE)</f>
        <v>43.058010000000003</v>
      </c>
      <c r="N1018">
        <f>VLOOKUP(L1018,Key!$A$1:$C$73,3,FALSE)</f>
        <v>-87.877300000000005</v>
      </c>
      <c r="O1018">
        <v>38</v>
      </c>
      <c r="P1018">
        <v>6</v>
      </c>
      <c r="Q1018">
        <v>5.7</v>
      </c>
      <c r="R1018">
        <v>5.4</v>
      </c>
      <c r="S1018">
        <v>228</v>
      </c>
      <c r="T1018">
        <f t="shared" si="135"/>
        <v>-1</v>
      </c>
      <c r="U1018" s="1">
        <v>42834</v>
      </c>
      <c r="V1018" s="13">
        <f t="shared" si="136"/>
        <v>42826</v>
      </c>
      <c r="W1018" s="14">
        <f t="shared" si="137"/>
        <v>42834</v>
      </c>
      <c r="X1018" s="1" t="str">
        <f t="shared" si="138"/>
        <v>Sunday</v>
      </c>
      <c r="Y1018" s="2">
        <v>0.56587962962962968</v>
      </c>
      <c r="Z1018" s="2">
        <f t="shared" si="139"/>
        <v>0.58333333333333326</v>
      </c>
      <c r="AA1018">
        <f>1</f>
        <v>1</v>
      </c>
      <c r="AB1018" s="1">
        <v>42834</v>
      </c>
      <c r="AC1018" s="13">
        <f t="shared" si="140"/>
        <v>42826</v>
      </c>
      <c r="AD1018" s="14">
        <f t="shared" si="141"/>
        <v>42834</v>
      </c>
      <c r="AE1018" s="1" t="str">
        <f t="shared" si="142"/>
        <v>Sunday</v>
      </c>
      <c r="AF1018" s="2">
        <v>0.59187500000000004</v>
      </c>
      <c r="AG1018" s="2">
        <f t="shared" si="143"/>
        <v>0.58333333333333326</v>
      </c>
      <c r="AH1018" t="s">
        <v>23</v>
      </c>
    </row>
    <row r="1019" spans="1:34" x14ac:dyDescent="0.25">
      <c r="A1019">
        <v>1572368</v>
      </c>
      <c r="B1019" t="s">
        <v>54</v>
      </c>
      <c r="E1019">
        <v>53202</v>
      </c>
      <c r="F1019" t="s">
        <v>20</v>
      </c>
      <c r="G1019" t="s">
        <v>55</v>
      </c>
      <c r="H1019">
        <v>5468</v>
      </c>
      <c r="I1019" t="s">
        <v>66</v>
      </c>
      <c r="J1019">
        <f>VLOOKUP(I1019,Key!$A$1:$C$73,2,FALSE)</f>
        <v>43.078530000000001</v>
      </c>
      <c r="K1019">
        <f>VLOOKUP(I1019,Key!$A$1:$C$73,3,FALSE)</f>
        <v>-87.882620000000003</v>
      </c>
      <c r="L1019" t="s">
        <v>85</v>
      </c>
      <c r="M1019">
        <f>VLOOKUP(L1019,Key!$A$1:$C$73,2,FALSE)</f>
        <v>43.053040000000003</v>
      </c>
      <c r="N1019">
        <f>VLOOKUP(L1019,Key!$A$1:$C$73,3,FALSE)</f>
        <v>-87.897660000000002</v>
      </c>
      <c r="O1019">
        <v>31</v>
      </c>
      <c r="P1019">
        <v>3</v>
      </c>
      <c r="Q1019">
        <v>4.7</v>
      </c>
      <c r="R1019">
        <v>4.4000000000000004</v>
      </c>
      <c r="S1019">
        <v>186</v>
      </c>
      <c r="T1019">
        <f t="shared" si="135"/>
        <v>-1</v>
      </c>
      <c r="U1019" s="1">
        <v>42834</v>
      </c>
      <c r="V1019" s="13">
        <f t="shared" si="136"/>
        <v>42826</v>
      </c>
      <c r="W1019" s="14">
        <f t="shared" si="137"/>
        <v>42834</v>
      </c>
      <c r="X1019" s="1" t="str">
        <f t="shared" si="138"/>
        <v>Sunday</v>
      </c>
      <c r="Y1019" s="2">
        <v>0.57996527777777784</v>
      </c>
      <c r="Z1019" s="2">
        <f t="shared" si="139"/>
        <v>0.58333333333333326</v>
      </c>
      <c r="AA1019">
        <f>1</f>
        <v>1</v>
      </c>
      <c r="AB1019" s="1">
        <v>42834</v>
      </c>
      <c r="AC1019" s="13">
        <f t="shared" si="140"/>
        <v>42826</v>
      </c>
      <c r="AD1019" s="14">
        <f t="shared" si="141"/>
        <v>42834</v>
      </c>
      <c r="AE1019" s="1" t="str">
        <f t="shared" si="142"/>
        <v>Sunday</v>
      </c>
      <c r="AF1019" s="2">
        <v>0.60162037037037031</v>
      </c>
      <c r="AG1019" s="2">
        <f t="shared" si="143"/>
        <v>0.58333333333333326</v>
      </c>
      <c r="AH1019" t="s">
        <v>23</v>
      </c>
    </row>
    <row r="1020" spans="1:34" x14ac:dyDescent="0.25">
      <c r="A1020">
        <v>1433170</v>
      </c>
      <c r="B1020" t="s">
        <v>54</v>
      </c>
      <c r="E1020">
        <v>60008</v>
      </c>
      <c r="F1020" t="s">
        <v>20</v>
      </c>
      <c r="G1020" t="s">
        <v>55</v>
      </c>
      <c r="H1020">
        <v>5574</v>
      </c>
      <c r="I1020" t="s">
        <v>82</v>
      </c>
      <c r="J1020">
        <f>VLOOKUP(I1020,Key!$A$1:$C$73,2,FALSE)</f>
        <v>43.040349999999997</v>
      </c>
      <c r="K1020">
        <f>VLOOKUP(I1020,Key!$A$1:$C$73,3,FALSE)</f>
        <v>-87.920760000000001</v>
      </c>
      <c r="L1020" t="s">
        <v>81</v>
      </c>
      <c r="M1020">
        <f>VLOOKUP(L1020,Key!$A$1:$C$73,2,FALSE)</f>
        <v>43.058010000000003</v>
      </c>
      <c r="N1020">
        <f>VLOOKUP(L1020,Key!$A$1:$C$73,3,FALSE)</f>
        <v>-87.877300000000005</v>
      </c>
      <c r="O1020">
        <v>38</v>
      </c>
      <c r="P1020">
        <v>6</v>
      </c>
      <c r="Q1020">
        <v>5.7</v>
      </c>
      <c r="R1020">
        <v>5.4</v>
      </c>
      <c r="S1020">
        <v>228</v>
      </c>
      <c r="T1020">
        <f t="shared" si="135"/>
        <v>-1</v>
      </c>
      <c r="U1020" s="1">
        <v>42834</v>
      </c>
      <c r="V1020" s="13">
        <f t="shared" si="136"/>
        <v>42826</v>
      </c>
      <c r="W1020" s="14">
        <f t="shared" si="137"/>
        <v>42834</v>
      </c>
      <c r="X1020" s="1" t="str">
        <f t="shared" si="138"/>
        <v>Sunday</v>
      </c>
      <c r="Y1020" s="2">
        <v>0.58157407407407413</v>
      </c>
      <c r="Z1020" s="2">
        <f t="shared" si="139"/>
        <v>0.58333333333333326</v>
      </c>
      <c r="AA1020">
        <f>1</f>
        <v>1</v>
      </c>
      <c r="AB1020" s="1">
        <v>42834</v>
      </c>
      <c r="AC1020" s="13">
        <f t="shared" si="140"/>
        <v>42826</v>
      </c>
      <c r="AD1020" s="14">
        <f t="shared" si="141"/>
        <v>42834</v>
      </c>
      <c r="AE1020" s="1" t="str">
        <f t="shared" si="142"/>
        <v>Sunday</v>
      </c>
      <c r="AF1020" s="2">
        <v>0.60775462962962956</v>
      </c>
      <c r="AG1020" s="2">
        <f t="shared" si="143"/>
        <v>0.625</v>
      </c>
      <c r="AH1020" t="s">
        <v>23</v>
      </c>
    </row>
    <row r="1021" spans="1:34" x14ac:dyDescent="0.25">
      <c r="A1021">
        <v>1572526</v>
      </c>
      <c r="B1021" t="s">
        <v>54</v>
      </c>
      <c r="E1021">
        <v>52591</v>
      </c>
      <c r="F1021" t="s">
        <v>20</v>
      </c>
      <c r="G1021" t="s">
        <v>55</v>
      </c>
      <c r="H1021">
        <v>5589</v>
      </c>
      <c r="I1021" t="s">
        <v>38</v>
      </c>
      <c r="J1021">
        <f>VLOOKUP(I1021,Key!$A$1:$C$73,2,FALSE)</f>
        <v>43.038649999999997</v>
      </c>
      <c r="K1021">
        <f>VLOOKUP(I1021,Key!$A$1:$C$73,3,FALSE)</f>
        <v>-87.921930000000003</v>
      </c>
      <c r="L1021" t="s">
        <v>81</v>
      </c>
      <c r="M1021">
        <f>VLOOKUP(L1021,Key!$A$1:$C$73,2,FALSE)</f>
        <v>43.058010000000003</v>
      </c>
      <c r="N1021">
        <f>VLOOKUP(L1021,Key!$A$1:$C$73,3,FALSE)</f>
        <v>-87.877300000000005</v>
      </c>
      <c r="O1021">
        <v>34</v>
      </c>
      <c r="P1021">
        <v>3</v>
      </c>
      <c r="Q1021">
        <v>5.0999999999999996</v>
      </c>
      <c r="R1021">
        <v>4.8</v>
      </c>
      <c r="S1021">
        <v>204</v>
      </c>
      <c r="T1021">
        <f t="shared" si="135"/>
        <v>-1</v>
      </c>
      <c r="U1021" s="1">
        <v>42834</v>
      </c>
      <c r="V1021" s="13">
        <f t="shared" si="136"/>
        <v>42826</v>
      </c>
      <c r="W1021" s="14">
        <f t="shared" si="137"/>
        <v>42834</v>
      </c>
      <c r="X1021" s="1" t="str">
        <f t="shared" si="138"/>
        <v>Sunday</v>
      </c>
      <c r="Y1021" s="2">
        <v>0.59900462962962964</v>
      </c>
      <c r="Z1021" s="2">
        <f t="shared" si="139"/>
        <v>0.58333333333333326</v>
      </c>
      <c r="AA1021">
        <f>1</f>
        <v>1</v>
      </c>
      <c r="AB1021" s="1">
        <v>42834</v>
      </c>
      <c r="AC1021" s="13">
        <f t="shared" si="140"/>
        <v>42826</v>
      </c>
      <c r="AD1021" s="14">
        <f t="shared" si="141"/>
        <v>42834</v>
      </c>
      <c r="AE1021" s="1" t="str">
        <f t="shared" si="142"/>
        <v>Sunday</v>
      </c>
      <c r="AF1021" s="2">
        <v>0.62243055555555549</v>
      </c>
      <c r="AG1021" s="2">
        <f t="shared" si="143"/>
        <v>0.625</v>
      </c>
      <c r="AH1021" t="s">
        <v>23</v>
      </c>
    </row>
    <row r="1022" spans="1:34" x14ac:dyDescent="0.25">
      <c r="A1022">
        <v>1572539</v>
      </c>
      <c r="B1022" t="s">
        <v>54</v>
      </c>
      <c r="E1022">
        <v>92882</v>
      </c>
      <c r="F1022" t="s">
        <v>20</v>
      </c>
      <c r="G1022" t="s">
        <v>55</v>
      </c>
      <c r="H1022">
        <v>11088</v>
      </c>
      <c r="I1022" t="s">
        <v>38</v>
      </c>
      <c r="J1022">
        <f>VLOOKUP(I1022,Key!$A$1:$C$73,2,FALSE)</f>
        <v>43.038649999999997</v>
      </c>
      <c r="K1022">
        <f>VLOOKUP(I1022,Key!$A$1:$C$73,3,FALSE)</f>
        <v>-87.921930000000003</v>
      </c>
      <c r="L1022" t="s">
        <v>81</v>
      </c>
      <c r="M1022">
        <f>VLOOKUP(L1022,Key!$A$1:$C$73,2,FALSE)</f>
        <v>43.058010000000003</v>
      </c>
      <c r="N1022">
        <f>VLOOKUP(L1022,Key!$A$1:$C$73,3,FALSE)</f>
        <v>-87.877300000000005</v>
      </c>
      <c r="O1022">
        <v>33</v>
      </c>
      <c r="P1022">
        <v>3</v>
      </c>
      <c r="Q1022">
        <v>5</v>
      </c>
      <c r="R1022">
        <v>4.7</v>
      </c>
      <c r="S1022">
        <v>198</v>
      </c>
      <c r="T1022">
        <f t="shared" si="135"/>
        <v>-1</v>
      </c>
      <c r="U1022" s="1">
        <v>42834</v>
      </c>
      <c r="V1022" s="13">
        <f t="shared" si="136"/>
        <v>42826</v>
      </c>
      <c r="W1022" s="14">
        <f t="shared" si="137"/>
        <v>42834</v>
      </c>
      <c r="X1022" s="1" t="str">
        <f t="shared" si="138"/>
        <v>Sunday</v>
      </c>
      <c r="Y1022" s="2">
        <v>0.59979166666666661</v>
      </c>
      <c r="Z1022" s="2">
        <f t="shared" si="139"/>
        <v>0.58333333333333326</v>
      </c>
      <c r="AA1022">
        <f>1</f>
        <v>1</v>
      </c>
      <c r="AB1022" s="1">
        <v>42834</v>
      </c>
      <c r="AC1022" s="13">
        <f t="shared" si="140"/>
        <v>42826</v>
      </c>
      <c r="AD1022" s="14">
        <f t="shared" si="141"/>
        <v>42834</v>
      </c>
      <c r="AE1022" s="1" t="str">
        <f t="shared" si="142"/>
        <v>Sunday</v>
      </c>
      <c r="AF1022" s="2">
        <v>0.62231481481481488</v>
      </c>
      <c r="AG1022" s="2">
        <f t="shared" si="143"/>
        <v>0.625</v>
      </c>
      <c r="AH1022" t="s">
        <v>23</v>
      </c>
    </row>
    <row r="1023" spans="1:34" x14ac:dyDescent="0.25">
      <c r="A1023">
        <v>1571334</v>
      </c>
      <c r="B1023" t="s">
        <v>54</v>
      </c>
      <c r="E1023">
        <v>60067</v>
      </c>
      <c r="F1023" t="s">
        <v>20</v>
      </c>
      <c r="G1023" t="s">
        <v>55</v>
      </c>
      <c r="H1023">
        <v>11104</v>
      </c>
      <c r="I1023" t="s">
        <v>63</v>
      </c>
      <c r="J1023">
        <f>VLOOKUP(I1023,Key!$A$1:$C$73,2,FALSE)</f>
        <v>43.066893999999998</v>
      </c>
      <c r="K1023">
        <f>VLOOKUP(I1023,Key!$A$1:$C$73,3,FALSE)</f>
        <v>-87.877936000000005</v>
      </c>
      <c r="L1023" t="s">
        <v>36</v>
      </c>
      <c r="M1023">
        <f>VLOOKUP(L1023,Key!$A$1:$C$73,2,FALSE)</f>
        <v>43.03519</v>
      </c>
      <c r="N1023">
        <f>VLOOKUP(L1023,Key!$A$1:$C$73,3,FALSE)</f>
        <v>-87.907390000000007</v>
      </c>
      <c r="O1023">
        <v>44</v>
      </c>
      <c r="P1023">
        <v>6</v>
      </c>
      <c r="Q1023">
        <v>6.6</v>
      </c>
      <c r="R1023">
        <v>6.3</v>
      </c>
      <c r="S1023">
        <v>264</v>
      </c>
      <c r="T1023">
        <f t="shared" si="135"/>
        <v>-1</v>
      </c>
      <c r="U1023" s="1">
        <v>42834</v>
      </c>
      <c r="V1023" s="13">
        <f t="shared" si="136"/>
        <v>42826</v>
      </c>
      <c r="W1023" s="14">
        <f t="shared" si="137"/>
        <v>42834</v>
      </c>
      <c r="X1023" s="1" t="str">
        <f t="shared" si="138"/>
        <v>Sunday</v>
      </c>
      <c r="Y1023" s="2">
        <v>0.60084490740740737</v>
      </c>
      <c r="Z1023" s="2">
        <f t="shared" si="139"/>
        <v>0.58333333333333326</v>
      </c>
      <c r="AA1023">
        <f>1</f>
        <v>1</v>
      </c>
      <c r="AB1023" s="1">
        <v>42834</v>
      </c>
      <c r="AC1023" s="13">
        <f t="shared" si="140"/>
        <v>42826</v>
      </c>
      <c r="AD1023" s="14">
        <f t="shared" si="141"/>
        <v>42834</v>
      </c>
      <c r="AE1023" s="1" t="str">
        <f t="shared" si="142"/>
        <v>Sunday</v>
      </c>
      <c r="AF1023" s="2">
        <v>0.6317476851851852</v>
      </c>
      <c r="AG1023" s="2">
        <f t="shared" si="143"/>
        <v>0.625</v>
      </c>
      <c r="AH1023" t="s">
        <v>23</v>
      </c>
    </row>
    <row r="1024" spans="1:34" x14ac:dyDescent="0.25">
      <c r="A1024">
        <v>1572597</v>
      </c>
      <c r="B1024" t="s">
        <v>54</v>
      </c>
      <c r="E1024">
        <v>53212</v>
      </c>
      <c r="F1024" t="s">
        <v>20</v>
      </c>
      <c r="G1024" t="s">
        <v>55</v>
      </c>
      <c r="H1024">
        <v>46</v>
      </c>
      <c r="I1024" t="s">
        <v>85</v>
      </c>
      <c r="J1024">
        <f>VLOOKUP(I1024,Key!$A$1:$C$73,2,FALSE)</f>
        <v>43.053040000000003</v>
      </c>
      <c r="K1024">
        <f>VLOOKUP(I1024,Key!$A$1:$C$73,3,FALSE)</f>
        <v>-87.897660000000002</v>
      </c>
      <c r="L1024" t="s">
        <v>62</v>
      </c>
      <c r="M1024">
        <f>VLOOKUP(L1024,Key!$A$1:$C$73,2,FALSE)</f>
        <v>43.052460000000004</v>
      </c>
      <c r="N1024">
        <f>VLOOKUP(L1024,Key!$A$1:$C$73,3,FALSE)</f>
        <v>-87.891000000000005</v>
      </c>
      <c r="O1024">
        <v>69</v>
      </c>
      <c r="P1024">
        <v>9</v>
      </c>
      <c r="Q1024">
        <v>10.4</v>
      </c>
      <c r="R1024">
        <v>9.8000000000000007</v>
      </c>
      <c r="S1024">
        <v>414</v>
      </c>
      <c r="T1024">
        <f t="shared" si="135"/>
        <v>-1</v>
      </c>
      <c r="U1024" s="1">
        <v>42834</v>
      </c>
      <c r="V1024" s="13">
        <f t="shared" si="136"/>
        <v>42826</v>
      </c>
      <c r="W1024" s="14">
        <f t="shared" si="137"/>
        <v>42834</v>
      </c>
      <c r="X1024" s="1" t="str">
        <f t="shared" si="138"/>
        <v>Sunday</v>
      </c>
      <c r="Y1024" s="2">
        <v>0.60659722222222223</v>
      </c>
      <c r="Z1024" s="2">
        <f t="shared" si="139"/>
        <v>0.625</v>
      </c>
      <c r="AA1024">
        <f>1</f>
        <v>1</v>
      </c>
      <c r="AB1024" s="1">
        <v>42834</v>
      </c>
      <c r="AC1024" s="13">
        <f t="shared" si="140"/>
        <v>42826</v>
      </c>
      <c r="AD1024" s="14">
        <f t="shared" si="141"/>
        <v>42834</v>
      </c>
      <c r="AE1024" s="1" t="str">
        <f t="shared" si="142"/>
        <v>Sunday</v>
      </c>
      <c r="AF1024" s="2">
        <v>0.65418981481481475</v>
      </c>
      <c r="AG1024" s="2">
        <f t="shared" si="143"/>
        <v>0.66666666666666663</v>
      </c>
      <c r="AH1024" t="s">
        <v>23</v>
      </c>
    </row>
    <row r="1025" spans="1:34" x14ac:dyDescent="0.25">
      <c r="A1025">
        <v>1572679</v>
      </c>
      <c r="B1025" t="s">
        <v>54</v>
      </c>
      <c r="E1025">
        <v>53012</v>
      </c>
      <c r="F1025" t="s">
        <v>20</v>
      </c>
      <c r="G1025" t="s">
        <v>55</v>
      </c>
      <c r="H1025">
        <v>32</v>
      </c>
      <c r="I1025" t="s">
        <v>84</v>
      </c>
      <c r="J1025">
        <f>VLOOKUP(I1025,Key!$A$1:$C$73,2,FALSE)</f>
        <v>43.040154000000001</v>
      </c>
      <c r="K1025">
        <f>VLOOKUP(I1025,Key!$A$1:$C$73,3,FALSE)</f>
        <v>-87.932113000000001</v>
      </c>
      <c r="L1025" t="s">
        <v>84</v>
      </c>
      <c r="M1025">
        <f>VLOOKUP(L1025,Key!$A$1:$C$73,2,FALSE)</f>
        <v>43.040154000000001</v>
      </c>
      <c r="N1025">
        <f>VLOOKUP(L1025,Key!$A$1:$C$73,3,FALSE)</f>
        <v>-87.932113000000001</v>
      </c>
      <c r="O1025">
        <v>81</v>
      </c>
      <c r="P1025">
        <v>9</v>
      </c>
      <c r="Q1025">
        <v>12.2</v>
      </c>
      <c r="R1025">
        <v>11.5</v>
      </c>
      <c r="S1025">
        <v>486</v>
      </c>
      <c r="T1025">
        <f t="shared" si="135"/>
        <v>-1</v>
      </c>
      <c r="U1025" s="1">
        <v>42834</v>
      </c>
      <c r="V1025" s="13">
        <f t="shared" si="136"/>
        <v>42826</v>
      </c>
      <c r="W1025" s="14">
        <f t="shared" si="137"/>
        <v>42834</v>
      </c>
      <c r="X1025" s="1" t="str">
        <f t="shared" si="138"/>
        <v>Sunday</v>
      </c>
      <c r="Y1025" s="2">
        <v>0.6166666666666667</v>
      </c>
      <c r="Z1025" s="2">
        <f t="shared" si="139"/>
        <v>0.625</v>
      </c>
      <c r="AA1025">
        <f>1</f>
        <v>1</v>
      </c>
      <c r="AB1025" s="1">
        <v>42834</v>
      </c>
      <c r="AC1025" s="13">
        <f t="shared" si="140"/>
        <v>42826</v>
      </c>
      <c r="AD1025" s="14">
        <f t="shared" si="141"/>
        <v>42834</v>
      </c>
      <c r="AE1025" s="1" t="str">
        <f t="shared" si="142"/>
        <v>Sunday</v>
      </c>
      <c r="AF1025" s="2">
        <v>0.67299768518518521</v>
      </c>
      <c r="AG1025" s="2">
        <f t="shared" si="143"/>
        <v>0.66666666666666663</v>
      </c>
      <c r="AH1025" t="s">
        <v>25</v>
      </c>
    </row>
    <row r="1026" spans="1:34" x14ac:dyDescent="0.25">
      <c r="A1026">
        <v>1572742</v>
      </c>
      <c r="B1026" t="s">
        <v>54</v>
      </c>
      <c r="E1026">
        <v>87107</v>
      </c>
      <c r="F1026" t="s">
        <v>20</v>
      </c>
      <c r="G1026" t="s">
        <v>55</v>
      </c>
      <c r="H1026">
        <v>11088</v>
      </c>
      <c r="I1026" t="s">
        <v>81</v>
      </c>
      <c r="J1026">
        <f>VLOOKUP(I1026,Key!$A$1:$C$73,2,FALSE)</f>
        <v>43.058010000000003</v>
      </c>
      <c r="K1026">
        <f>VLOOKUP(I1026,Key!$A$1:$C$73,3,FALSE)</f>
        <v>-87.877300000000005</v>
      </c>
      <c r="L1026" t="s">
        <v>81</v>
      </c>
      <c r="M1026">
        <f>VLOOKUP(L1026,Key!$A$1:$C$73,2,FALSE)</f>
        <v>43.058010000000003</v>
      </c>
      <c r="N1026">
        <f>VLOOKUP(L1026,Key!$A$1:$C$73,3,FALSE)</f>
        <v>-87.877300000000005</v>
      </c>
      <c r="O1026">
        <v>58</v>
      </c>
      <c r="P1026">
        <v>6</v>
      </c>
      <c r="Q1026">
        <v>8.6999999999999993</v>
      </c>
      <c r="R1026">
        <v>8.3000000000000007</v>
      </c>
      <c r="S1026">
        <v>348</v>
      </c>
      <c r="T1026">
        <f t="shared" ref="T1026:T1089" si="144">-1</f>
        <v>-1</v>
      </c>
      <c r="U1026" s="1">
        <v>42834</v>
      </c>
      <c r="V1026" s="13">
        <f t="shared" ref="V1026:V1089" si="145">DATE(YEAR(U1026), MONTH(U1026), 1)</f>
        <v>42826</v>
      </c>
      <c r="W1026" s="14">
        <f t="shared" ref="W1026:W1089" si="146">U1026</f>
        <v>42834</v>
      </c>
      <c r="X1026" s="1" t="str">
        <f t="shared" ref="X1026:X1089" si="147">TEXT(W1026,"dddd")</f>
        <v>Sunday</v>
      </c>
      <c r="Y1026" s="2">
        <v>0.62416666666666665</v>
      </c>
      <c r="Z1026" s="2">
        <f t="shared" ref="Z1026:Z1089" si="148">MROUND(Y1026, "1:00")</f>
        <v>0.625</v>
      </c>
      <c r="AA1026">
        <f>1</f>
        <v>1</v>
      </c>
      <c r="AB1026" s="1">
        <v>42834</v>
      </c>
      <c r="AC1026" s="13">
        <f t="shared" ref="AC1026:AC1089" si="149">DATE(YEAR(AB1026), MONTH(AB1026), 1)</f>
        <v>42826</v>
      </c>
      <c r="AD1026" s="14">
        <f t="shared" ref="AD1026:AD1089" si="150">AB1026</f>
        <v>42834</v>
      </c>
      <c r="AE1026" s="1" t="str">
        <f t="shared" ref="AE1026:AE1089" si="151">TEXT(AD1026,"dddd")</f>
        <v>Sunday</v>
      </c>
      <c r="AF1026" s="2">
        <v>0.66424768518518518</v>
      </c>
      <c r="AG1026" s="2">
        <f t="shared" ref="AG1026:AG1089" si="152">MROUND(AF1026, "1:00")</f>
        <v>0.66666666666666663</v>
      </c>
      <c r="AH1026" t="s">
        <v>25</v>
      </c>
    </row>
    <row r="1027" spans="1:34" x14ac:dyDescent="0.25">
      <c r="A1027">
        <v>1572819</v>
      </c>
      <c r="B1027" t="s">
        <v>54</v>
      </c>
      <c r="E1027">
        <v>53203</v>
      </c>
      <c r="F1027" t="s">
        <v>20</v>
      </c>
      <c r="G1027" t="s">
        <v>55</v>
      </c>
      <c r="H1027">
        <v>5453</v>
      </c>
      <c r="I1027" t="s">
        <v>76</v>
      </c>
      <c r="J1027">
        <f>VLOOKUP(I1027,Key!$A$1:$C$73,2,FALSE)</f>
        <v>43.02948</v>
      </c>
      <c r="K1027">
        <f>VLOOKUP(I1027,Key!$A$1:$C$73,3,FALSE)</f>
        <v>-87.912819999999996</v>
      </c>
      <c r="L1027" t="s">
        <v>85</v>
      </c>
      <c r="M1027">
        <f>VLOOKUP(L1027,Key!$A$1:$C$73,2,FALSE)</f>
        <v>43.053040000000003</v>
      </c>
      <c r="N1027">
        <f>VLOOKUP(L1027,Key!$A$1:$C$73,3,FALSE)</f>
        <v>-87.897660000000002</v>
      </c>
      <c r="O1027">
        <v>27</v>
      </c>
      <c r="P1027">
        <v>3</v>
      </c>
      <c r="Q1027">
        <v>4.0999999999999996</v>
      </c>
      <c r="R1027">
        <v>3.8</v>
      </c>
      <c r="S1027">
        <v>162</v>
      </c>
      <c r="T1027">
        <f t="shared" si="144"/>
        <v>-1</v>
      </c>
      <c r="U1027" s="1">
        <v>42834</v>
      </c>
      <c r="V1027" s="13">
        <f t="shared" si="145"/>
        <v>42826</v>
      </c>
      <c r="W1027" s="14">
        <f t="shared" si="146"/>
        <v>42834</v>
      </c>
      <c r="X1027" s="1" t="str">
        <f t="shared" si="147"/>
        <v>Sunday</v>
      </c>
      <c r="Y1027" s="2">
        <v>0.63203703703703706</v>
      </c>
      <c r="Z1027" s="2">
        <f t="shared" si="148"/>
        <v>0.625</v>
      </c>
      <c r="AA1027">
        <f>1</f>
        <v>1</v>
      </c>
      <c r="AB1027" s="1">
        <v>42834</v>
      </c>
      <c r="AC1027" s="13">
        <f t="shared" si="149"/>
        <v>42826</v>
      </c>
      <c r="AD1027" s="14">
        <f t="shared" si="150"/>
        <v>42834</v>
      </c>
      <c r="AE1027" s="1" t="str">
        <f t="shared" si="151"/>
        <v>Sunday</v>
      </c>
      <c r="AF1027" s="2">
        <v>0.65119212962962958</v>
      </c>
      <c r="AG1027" s="2">
        <f t="shared" si="152"/>
        <v>0.66666666666666663</v>
      </c>
      <c r="AH1027" t="s">
        <v>23</v>
      </c>
    </row>
    <row r="1028" spans="1:34" x14ac:dyDescent="0.25">
      <c r="A1028">
        <v>1572819</v>
      </c>
      <c r="B1028" t="s">
        <v>54</v>
      </c>
      <c r="E1028">
        <v>53203</v>
      </c>
      <c r="F1028" t="s">
        <v>20</v>
      </c>
      <c r="G1028" t="s">
        <v>55</v>
      </c>
      <c r="H1028">
        <v>5477</v>
      </c>
      <c r="I1028" t="s">
        <v>76</v>
      </c>
      <c r="J1028">
        <f>VLOOKUP(I1028,Key!$A$1:$C$73,2,FALSE)</f>
        <v>43.02948</v>
      </c>
      <c r="K1028">
        <f>VLOOKUP(I1028,Key!$A$1:$C$73,3,FALSE)</f>
        <v>-87.912819999999996</v>
      </c>
      <c r="L1028" t="s">
        <v>85</v>
      </c>
      <c r="M1028">
        <f>VLOOKUP(L1028,Key!$A$1:$C$73,2,FALSE)</f>
        <v>43.053040000000003</v>
      </c>
      <c r="N1028">
        <f>VLOOKUP(L1028,Key!$A$1:$C$73,3,FALSE)</f>
        <v>-87.897660000000002</v>
      </c>
      <c r="O1028">
        <v>26</v>
      </c>
      <c r="P1028">
        <v>3</v>
      </c>
      <c r="Q1028">
        <v>3.9</v>
      </c>
      <c r="R1028">
        <v>3.7</v>
      </c>
      <c r="S1028">
        <v>156</v>
      </c>
      <c r="T1028">
        <f t="shared" si="144"/>
        <v>-1</v>
      </c>
      <c r="U1028" s="1">
        <v>42834</v>
      </c>
      <c r="V1028" s="13">
        <f t="shared" si="145"/>
        <v>42826</v>
      </c>
      <c r="W1028" s="14">
        <f t="shared" si="146"/>
        <v>42834</v>
      </c>
      <c r="X1028" s="1" t="str">
        <f t="shared" si="147"/>
        <v>Sunday</v>
      </c>
      <c r="Y1028" s="2">
        <v>0.63263888888888886</v>
      </c>
      <c r="Z1028" s="2">
        <f t="shared" si="148"/>
        <v>0.625</v>
      </c>
      <c r="AA1028">
        <f>1</f>
        <v>1</v>
      </c>
      <c r="AB1028" s="1">
        <v>42834</v>
      </c>
      <c r="AC1028" s="13">
        <f t="shared" si="149"/>
        <v>42826</v>
      </c>
      <c r="AD1028" s="14">
        <f t="shared" si="150"/>
        <v>42834</v>
      </c>
      <c r="AE1028" s="1" t="str">
        <f t="shared" si="151"/>
        <v>Sunday</v>
      </c>
      <c r="AF1028" s="2">
        <v>0.65122685185185192</v>
      </c>
      <c r="AG1028" s="2">
        <f t="shared" si="152"/>
        <v>0.66666666666666663</v>
      </c>
      <c r="AH1028" t="s">
        <v>23</v>
      </c>
    </row>
    <row r="1029" spans="1:34" x14ac:dyDescent="0.25">
      <c r="A1029">
        <v>1572857</v>
      </c>
      <c r="B1029" t="s">
        <v>54</v>
      </c>
      <c r="E1029">
        <v>53228</v>
      </c>
      <c r="F1029" t="s">
        <v>20</v>
      </c>
      <c r="G1029" t="s">
        <v>55</v>
      </c>
      <c r="H1029">
        <v>5550</v>
      </c>
      <c r="I1029" t="s">
        <v>36</v>
      </c>
      <c r="J1029">
        <f>VLOOKUP(I1029,Key!$A$1:$C$73,2,FALSE)</f>
        <v>43.03519</v>
      </c>
      <c r="K1029">
        <f>VLOOKUP(I1029,Key!$A$1:$C$73,3,FALSE)</f>
        <v>-87.907390000000007</v>
      </c>
      <c r="L1029" t="s">
        <v>39</v>
      </c>
      <c r="M1029">
        <f>VLOOKUP(L1029,Key!$A$1:$C$73,2,FALSE)</f>
        <v>43.031480000000002</v>
      </c>
      <c r="N1029">
        <f>VLOOKUP(L1029,Key!$A$1:$C$73,3,FALSE)</f>
        <v>-87.908169999999998</v>
      </c>
      <c r="O1029">
        <v>35</v>
      </c>
      <c r="P1029">
        <v>6</v>
      </c>
      <c r="Q1029">
        <v>5.3</v>
      </c>
      <c r="R1029">
        <v>5</v>
      </c>
      <c r="S1029">
        <v>210</v>
      </c>
      <c r="T1029">
        <f t="shared" si="144"/>
        <v>-1</v>
      </c>
      <c r="U1029" s="1">
        <v>42834</v>
      </c>
      <c r="V1029" s="13">
        <f t="shared" si="145"/>
        <v>42826</v>
      </c>
      <c r="W1029" s="14">
        <f t="shared" si="146"/>
        <v>42834</v>
      </c>
      <c r="X1029" s="1" t="str">
        <f t="shared" si="147"/>
        <v>Sunday</v>
      </c>
      <c r="Y1029" s="2">
        <v>0.63685185185185189</v>
      </c>
      <c r="Z1029" s="2">
        <f t="shared" si="148"/>
        <v>0.625</v>
      </c>
      <c r="AA1029">
        <f>1</f>
        <v>1</v>
      </c>
      <c r="AB1029" s="1">
        <v>42834</v>
      </c>
      <c r="AC1029" s="13">
        <f t="shared" si="149"/>
        <v>42826</v>
      </c>
      <c r="AD1029" s="14">
        <f t="shared" si="150"/>
        <v>42834</v>
      </c>
      <c r="AE1029" s="1" t="str">
        <f t="shared" si="151"/>
        <v>Sunday</v>
      </c>
      <c r="AF1029" s="2">
        <v>0.66146990740740741</v>
      </c>
      <c r="AG1029" s="2">
        <f t="shared" si="152"/>
        <v>0.66666666666666663</v>
      </c>
      <c r="AH1029" t="s">
        <v>23</v>
      </c>
    </row>
    <row r="1030" spans="1:34" x14ac:dyDescent="0.25">
      <c r="A1030">
        <v>1572913</v>
      </c>
      <c r="B1030" t="s">
        <v>54</v>
      </c>
      <c r="E1030">
        <v>53218</v>
      </c>
      <c r="F1030" t="s">
        <v>20</v>
      </c>
      <c r="G1030" t="s">
        <v>55</v>
      </c>
      <c r="H1030">
        <v>11059</v>
      </c>
      <c r="I1030" t="s">
        <v>89</v>
      </c>
      <c r="J1030">
        <f>VLOOKUP(I1030,Key!$A$1:$C$73,2,FALSE)</f>
        <v>43.060155999999999</v>
      </c>
      <c r="K1030">
        <f>VLOOKUP(I1030,Key!$A$1:$C$73,3,FALSE)</f>
        <v>-87.881258000000003</v>
      </c>
      <c r="L1030" t="s">
        <v>89</v>
      </c>
      <c r="M1030">
        <f>VLOOKUP(L1030,Key!$A$1:$C$73,2,FALSE)</f>
        <v>43.060155999999999</v>
      </c>
      <c r="N1030">
        <f>VLOOKUP(L1030,Key!$A$1:$C$73,3,FALSE)</f>
        <v>-87.881258000000003</v>
      </c>
      <c r="O1030">
        <v>39</v>
      </c>
      <c r="P1030">
        <v>6</v>
      </c>
      <c r="Q1030">
        <v>5.9</v>
      </c>
      <c r="R1030">
        <v>5.6</v>
      </c>
      <c r="S1030">
        <v>234</v>
      </c>
      <c r="T1030">
        <f t="shared" si="144"/>
        <v>-1</v>
      </c>
      <c r="U1030" s="1">
        <v>42834</v>
      </c>
      <c r="V1030" s="13">
        <f t="shared" si="145"/>
        <v>42826</v>
      </c>
      <c r="W1030" s="14">
        <f t="shared" si="146"/>
        <v>42834</v>
      </c>
      <c r="X1030" s="1" t="str">
        <f t="shared" si="147"/>
        <v>Sunday</v>
      </c>
      <c r="Y1030" s="2">
        <v>0.64364583333333336</v>
      </c>
      <c r="Z1030" s="2">
        <f t="shared" si="148"/>
        <v>0.625</v>
      </c>
      <c r="AA1030">
        <f>1</f>
        <v>1</v>
      </c>
      <c r="AB1030" s="1">
        <v>42834</v>
      </c>
      <c r="AC1030" s="13">
        <f t="shared" si="149"/>
        <v>42826</v>
      </c>
      <c r="AD1030" s="14">
        <f t="shared" si="150"/>
        <v>42834</v>
      </c>
      <c r="AE1030" s="1" t="str">
        <f t="shared" si="151"/>
        <v>Sunday</v>
      </c>
      <c r="AF1030" s="2">
        <v>0.67049768518518515</v>
      </c>
      <c r="AG1030" s="2">
        <f t="shared" si="152"/>
        <v>0.66666666666666663</v>
      </c>
      <c r="AH1030" t="s">
        <v>25</v>
      </c>
    </row>
    <row r="1031" spans="1:34" x14ac:dyDescent="0.25">
      <c r="A1031">
        <v>1568531</v>
      </c>
      <c r="B1031" t="s">
        <v>54</v>
      </c>
      <c r="E1031">
        <v>53201</v>
      </c>
      <c r="F1031" t="s">
        <v>20</v>
      </c>
      <c r="G1031" t="s">
        <v>55</v>
      </c>
      <c r="H1031">
        <v>5439</v>
      </c>
      <c r="I1031" t="s">
        <v>66</v>
      </c>
      <c r="J1031">
        <f>VLOOKUP(I1031,Key!$A$1:$C$73,2,FALSE)</f>
        <v>43.078530000000001</v>
      </c>
      <c r="K1031">
        <f>VLOOKUP(I1031,Key!$A$1:$C$73,3,FALSE)</f>
        <v>-87.882620000000003</v>
      </c>
      <c r="L1031" t="s">
        <v>67</v>
      </c>
      <c r="M1031">
        <f>VLOOKUP(L1031,Key!$A$1:$C$73,2,FALSE)</f>
        <v>43.05847</v>
      </c>
      <c r="N1031">
        <f>VLOOKUP(L1031,Key!$A$1:$C$73,3,FALSE)</f>
        <v>-87.898079999999993</v>
      </c>
      <c r="O1031">
        <v>121</v>
      </c>
      <c r="P1031">
        <v>12</v>
      </c>
      <c r="Q1031">
        <v>18</v>
      </c>
      <c r="R1031">
        <v>17.100000000000001</v>
      </c>
      <c r="S1031">
        <v>720</v>
      </c>
      <c r="T1031">
        <f t="shared" si="144"/>
        <v>-1</v>
      </c>
      <c r="U1031" s="1">
        <v>42834</v>
      </c>
      <c r="V1031" s="13">
        <f t="shared" si="145"/>
        <v>42826</v>
      </c>
      <c r="W1031" s="14">
        <f t="shared" si="146"/>
        <v>42834</v>
      </c>
      <c r="X1031" s="1" t="str">
        <f t="shared" si="147"/>
        <v>Sunday</v>
      </c>
      <c r="Y1031" s="2">
        <v>0.6442592592592592</v>
      </c>
      <c r="Z1031" s="2">
        <f t="shared" si="148"/>
        <v>0.625</v>
      </c>
      <c r="AA1031">
        <f>1</f>
        <v>1</v>
      </c>
      <c r="AB1031" s="1">
        <v>42834</v>
      </c>
      <c r="AC1031" s="13">
        <f t="shared" si="149"/>
        <v>42826</v>
      </c>
      <c r="AD1031" s="14">
        <f t="shared" si="150"/>
        <v>42834</v>
      </c>
      <c r="AE1031" s="1" t="str">
        <f t="shared" si="151"/>
        <v>Sunday</v>
      </c>
      <c r="AF1031" s="2">
        <v>0.72803240740740749</v>
      </c>
      <c r="AG1031" s="2">
        <f t="shared" si="152"/>
        <v>0.70833333333333326</v>
      </c>
      <c r="AH1031" t="s">
        <v>23</v>
      </c>
    </row>
    <row r="1032" spans="1:34" x14ac:dyDescent="0.25">
      <c r="A1032">
        <v>1571334</v>
      </c>
      <c r="B1032" t="s">
        <v>54</v>
      </c>
      <c r="E1032">
        <v>60067</v>
      </c>
      <c r="F1032" t="s">
        <v>20</v>
      </c>
      <c r="G1032" t="s">
        <v>55</v>
      </c>
      <c r="H1032">
        <v>11097</v>
      </c>
      <c r="I1032" t="s">
        <v>36</v>
      </c>
      <c r="J1032">
        <f>VLOOKUP(I1032,Key!$A$1:$C$73,2,FALSE)</f>
        <v>43.03519</v>
      </c>
      <c r="K1032">
        <f>VLOOKUP(I1032,Key!$A$1:$C$73,3,FALSE)</f>
        <v>-87.907390000000007</v>
      </c>
      <c r="L1032" t="s">
        <v>67</v>
      </c>
      <c r="M1032">
        <f>VLOOKUP(L1032,Key!$A$1:$C$73,2,FALSE)</f>
        <v>43.05847</v>
      </c>
      <c r="N1032">
        <f>VLOOKUP(L1032,Key!$A$1:$C$73,3,FALSE)</f>
        <v>-87.898079999999993</v>
      </c>
      <c r="O1032">
        <v>23</v>
      </c>
      <c r="P1032">
        <v>3</v>
      </c>
      <c r="Q1032">
        <v>3.5</v>
      </c>
      <c r="R1032">
        <v>3.3</v>
      </c>
      <c r="S1032">
        <v>138</v>
      </c>
      <c r="T1032">
        <f t="shared" si="144"/>
        <v>-1</v>
      </c>
      <c r="U1032" s="1">
        <v>42834</v>
      </c>
      <c r="V1032" s="13">
        <f t="shared" si="145"/>
        <v>42826</v>
      </c>
      <c r="W1032" s="14">
        <f t="shared" si="146"/>
        <v>42834</v>
      </c>
      <c r="X1032" s="1" t="str">
        <f t="shared" si="147"/>
        <v>Sunday</v>
      </c>
      <c r="Y1032" s="2">
        <v>0.66108796296296302</v>
      </c>
      <c r="Z1032" s="2">
        <f t="shared" si="148"/>
        <v>0.66666666666666663</v>
      </c>
      <c r="AA1032">
        <f>1</f>
        <v>1</v>
      </c>
      <c r="AB1032" s="1">
        <v>42834</v>
      </c>
      <c r="AC1032" s="13">
        <f t="shared" si="149"/>
        <v>42826</v>
      </c>
      <c r="AD1032" s="14">
        <f t="shared" si="150"/>
        <v>42834</v>
      </c>
      <c r="AE1032" s="1" t="str">
        <f t="shared" si="151"/>
        <v>Sunday</v>
      </c>
      <c r="AF1032" s="2">
        <v>0.67680555555555555</v>
      </c>
      <c r="AG1032" s="2">
        <f t="shared" si="152"/>
        <v>0.66666666666666663</v>
      </c>
      <c r="AH1032" t="s">
        <v>23</v>
      </c>
    </row>
    <row r="1033" spans="1:34" x14ac:dyDescent="0.25">
      <c r="A1033">
        <v>1318928</v>
      </c>
      <c r="B1033" t="s">
        <v>54</v>
      </c>
      <c r="E1033">
        <v>53221</v>
      </c>
      <c r="F1033" t="s">
        <v>20</v>
      </c>
      <c r="G1033" t="s">
        <v>55</v>
      </c>
      <c r="H1033">
        <v>316</v>
      </c>
      <c r="I1033" t="s">
        <v>61</v>
      </c>
      <c r="J1033">
        <f>VLOOKUP(I1033,Key!$A$1:$C$73,2,FALSE)</f>
        <v>43.060786</v>
      </c>
      <c r="K1033">
        <f>VLOOKUP(I1033,Key!$A$1:$C$73,3,FALSE)</f>
        <v>-87.883825999999999</v>
      </c>
      <c r="L1033" t="s">
        <v>89</v>
      </c>
      <c r="M1033">
        <f>VLOOKUP(L1033,Key!$A$1:$C$73,2,FALSE)</f>
        <v>43.060155999999999</v>
      </c>
      <c r="N1033">
        <f>VLOOKUP(L1033,Key!$A$1:$C$73,3,FALSE)</f>
        <v>-87.881258000000003</v>
      </c>
      <c r="O1033">
        <v>72</v>
      </c>
      <c r="P1033">
        <v>9</v>
      </c>
      <c r="Q1033">
        <v>10.8</v>
      </c>
      <c r="R1033">
        <v>10.3</v>
      </c>
      <c r="S1033">
        <v>432</v>
      </c>
      <c r="T1033">
        <f t="shared" si="144"/>
        <v>-1</v>
      </c>
      <c r="U1033" s="1">
        <v>42834</v>
      </c>
      <c r="V1033" s="13">
        <f t="shared" si="145"/>
        <v>42826</v>
      </c>
      <c r="W1033" s="14">
        <f t="shared" si="146"/>
        <v>42834</v>
      </c>
      <c r="X1033" s="1" t="str">
        <f t="shared" si="147"/>
        <v>Sunday</v>
      </c>
      <c r="Y1033" s="2">
        <v>0.66175925925925927</v>
      </c>
      <c r="Z1033" s="2">
        <f t="shared" si="148"/>
        <v>0.66666666666666663</v>
      </c>
      <c r="AA1033">
        <f>1</f>
        <v>1</v>
      </c>
      <c r="AB1033" s="1">
        <v>42834</v>
      </c>
      <c r="AC1033" s="13">
        <f t="shared" si="149"/>
        <v>42826</v>
      </c>
      <c r="AD1033" s="14">
        <f t="shared" si="150"/>
        <v>42834</v>
      </c>
      <c r="AE1033" s="1" t="str">
        <f t="shared" si="151"/>
        <v>Sunday</v>
      </c>
      <c r="AF1033" s="2">
        <v>0.71134259259259258</v>
      </c>
      <c r="AG1033" s="2">
        <f t="shared" si="152"/>
        <v>0.70833333333333326</v>
      </c>
      <c r="AH1033" t="s">
        <v>23</v>
      </c>
    </row>
    <row r="1034" spans="1:34" x14ac:dyDescent="0.25">
      <c r="A1034">
        <v>1573073</v>
      </c>
      <c r="B1034" t="s">
        <v>54</v>
      </c>
      <c r="E1034">
        <v>54494</v>
      </c>
      <c r="F1034" t="s">
        <v>20</v>
      </c>
      <c r="G1034" t="s">
        <v>55</v>
      </c>
      <c r="H1034">
        <v>5445</v>
      </c>
      <c r="I1034" t="s">
        <v>64</v>
      </c>
      <c r="J1034">
        <f>VLOOKUP(I1034,Key!$A$1:$C$73,2,FALSE)</f>
        <v>43.069021999999997</v>
      </c>
      <c r="K1034">
        <f>VLOOKUP(I1034,Key!$A$1:$C$73,3,FALSE)</f>
        <v>-87.887940999999998</v>
      </c>
      <c r="L1034" t="s">
        <v>85</v>
      </c>
      <c r="M1034">
        <f>VLOOKUP(L1034,Key!$A$1:$C$73,2,FALSE)</f>
        <v>43.053040000000003</v>
      </c>
      <c r="N1034">
        <f>VLOOKUP(L1034,Key!$A$1:$C$73,3,FALSE)</f>
        <v>-87.897660000000002</v>
      </c>
      <c r="O1034">
        <v>21</v>
      </c>
      <c r="P1034">
        <v>3</v>
      </c>
      <c r="Q1034">
        <v>3.2</v>
      </c>
      <c r="R1034">
        <v>3</v>
      </c>
      <c r="S1034">
        <v>126</v>
      </c>
      <c r="T1034">
        <f t="shared" si="144"/>
        <v>-1</v>
      </c>
      <c r="U1034" s="1">
        <v>42834</v>
      </c>
      <c r="V1034" s="13">
        <f t="shared" si="145"/>
        <v>42826</v>
      </c>
      <c r="W1034" s="14">
        <f t="shared" si="146"/>
        <v>42834</v>
      </c>
      <c r="X1034" s="1" t="str">
        <f t="shared" si="147"/>
        <v>Sunday</v>
      </c>
      <c r="Y1034" s="2">
        <v>0.66539351851851858</v>
      </c>
      <c r="Z1034" s="2">
        <f t="shared" si="148"/>
        <v>0.66666666666666663</v>
      </c>
      <c r="AA1034">
        <f>1</f>
        <v>1</v>
      </c>
      <c r="AB1034" s="1">
        <v>42834</v>
      </c>
      <c r="AC1034" s="13">
        <f t="shared" si="149"/>
        <v>42826</v>
      </c>
      <c r="AD1034" s="14">
        <f t="shared" si="150"/>
        <v>42834</v>
      </c>
      <c r="AE1034" s="1" t="str">
        <f t="shared" si="151"/>
        <v>Sunday</v>
      </c>
      <c r="AF1034" s="2">
        <v>0.6803703703703704</v>
      </c>
      <c r="AG1034" s="2">
        <f t="shared" si="152"/>
        <v>0.66666666666666663</v>
      </c>
      <c r="AH1034" t="s">
        <v>23</v>
      </c>
    </row>
    <row r="1035" spans="1:34" x14ac:dyDescent="0.25">
      <c r="A1035">
        <v>1573089</v>
      </c>
      <c r="B1035" t="s">
        <v>54</v>
      </c>
      <c r="E1035">
        <v>53222</v>
      </c>
      <c r="F1035" t="s">
        <v>20</v>
      </c>
      <c r="G1035" t="s">
        <v>55</v>
      </c>
      <c r="H1035">
        <v>216</v>
      </c>
      <c r="I1035" t="s">
        <v>24</v>
      </c>
      <c r="J1035">
        <f>VLOOKUP(I1035,Key!$A$1:$C$73,2,FALSE)</f>
        <v>43.074655999999997</v>
      </c>
      <c r="K1035">
        <f>VLOOKUP(I1035,Key!$A$1:$C$73,3,FALSE)</f>
        <v>-87.889011999999994</v>
      </c>
      <c r="L1035" t="s">
        <v>24</v>
      </c>
      <c r="M1035">
        <f>VLOOKUP(L1035,Key!$A$1:$C$73,2,FALSE)</f>
        <v>43.074655999999997</v>
      </c>
      <c r="N1035">
        <f>VLOOKUP(L1035,Key!$A$1:$C$73,3,FALSE)</f>
        <v>-87.889011999999994</v>
      </c>
      <c r="O1035">
        <v>75</v>
      </c>
      <c r="P1035">
        <v>9</v>
      </c>
      <c r="Q1035">
        <v>11.3</v>
      </c>
      <c r="R1035">
        <v>10.7</v>
      </c>
      <c r="S1035">
        <v>450</v>
      </c>
      <c r="T1035">
        <f t="shared" si="144"/>
        <v>-1</v>
      </c>
      <c r="U1035" s="1">
        <v>42834</v>
      </c>
      <c r="V1035" s="13">
        <f t="shared" si="145"/>
        <v>42826</v>
      </c>
      <c r="W1035" s="14">
        <f t="shared" si="146"/>
        <v>42834</v>
      </c>
      <c r="X1035" s="1" t="str">
        <f t="shared" si="147"/>
        <v>Sunday</v>
      </c>
      <c r="Y1035" s="2">
        <v>0.66964120370370372</v>
      </c>
      <c r="Z1035" s="2">
        <f t="shared" si="148"/>
        <v>0.66666666666666663</v>
      </c>
      <c r="AA1035">
        <f>1</f>
        <v>1</v>
      </c>
      <c r="AB1035" s="1">
        <v>42834</v>
      </c>
      <c r="AC1035" s="13">
        <f t="shared" si="149"/>
        <v>42826</v>
      </c>
      <c r="AD1035" s="14">
        <f t="shared" si="150"/>
        <v>42834</v>
      </c>
      <c r="AE1035" s="1" t="str">
        <f t="shared" si="151"/>
        <v>Sunday</v>
      </c>
      <c r="AF1035" s="2">
        <v>0.72189814814814823</v>
      </c>
      <c r="AG1035" s="2">
        <f t="shared" si="152"/>
        <v>0.70833333333333326</v>
      </c>
      <c r="AH1035" t="s">
        <v>25</v>
      </c>
    </row>
    <row r="1036" spans="1:34" x14ac:dyDescent="0.25">
      <c r="A1036">
        <v>1573173</v>
      </c>
      <c r="B1036" t="s">
        <v>54</v>
      </c>
      <c r="E1036">
        <v>50173</v>
      </c>
      <c r="F1036" t="s">
        <v>20</v>
      </c>
      <c r="G1036" t="s">
        <v>55</v>
      </c>
      <c r="H1036">
        <v>11072</v>
      </c>
      <c r="I1036" t="s">
        <v>84</v>
      </c>
      <c r="J1036">
        <f>VLOOKUP(I1036,Key!$A$1:$C$73,2,FALSE)</f>
        <v>43.040154000000001</v>
      </c>
      <c r="K1036">
        <f>VLOOKUP(I1036,Key!$A$1:$C$73,3,FALSE)</f>
        <v>-87.932113000000001</v>
      </c>
      <c r="L1036" t="s">
        <v>84</v>
      </c>
      <c r="M1036">
        <f>VLOOKUP(L1036,Key!$A$1:$C$73,2,FALSE)</f>
        <v>43.040154000000001</v>
      </c>
      <c r="N1036">
        <f>VLOOKUP(L1036,Key!$A$1:$C$73,3,FALSE)</f>
        <v>-87.932113000000001</v>
      </c>
      <c r="O1036">
        <v>83</v>
      </c>
      <c r="P1036">
        <v>9</v>
      </c>
      <c r="Q1036">
        <v>12.5</v>
      </c>
      <c r="R1036">
        <v>11.8</v>
      </c>
      <c r="S1036">
        <v>498</v>
      </c>
      <c r="T1036">
        <f t="shared" si="144"/>
        <v>-1</v>
      </c>
      <c r="U1036" s="1">
        <v>42834</v>
      </c>
      <c r="V1036" s="13">
        <f t="shared" si="145"/>
        <v>42826</v>
      </c>
      <c r="W1036" s="14">
        <f t="shared" si="146"/>
        <v>42834</v>
      </c>
      <c r="X1036" s="1" t="str">
        <f t="shared" si="147"/>
        <v>Sunday</v>
      </c>
      <c r="Y1036" s="2">
        <v>0.68280092592592589</v>
      </c>
      <c r="Z1036" s="2">
        <f t="shared" si="148"/>
        <v>0.66666666666666663</v>
      </c>
      <c r="AA1036">
        <f>1</f>
        <v>1</v>
      </c>
      <c r="AB1036" s="1">
        <v>42834</v>
      </c>
      <c r="AC1036" s="13">
        <f t="shared" si="149"/>
        <v>42826</v>
      </c>
      <c r="AD1036" s="14">
        <f t="shared" si="150"/>
        <v>42834</v>
      </c>
      <c r="AE1036" s="1" t="str">
        <f t="shared" si="151"/>
        <v>Sunday</v>
      </c>
      <c r="AF1036" s="2">
        <v>0.74064814814814817</v>
      </c>
      <c r="AG1036" s="2">
        <f t="shared" si="152"/>
        <v>0.75</v>
      </c>
      <c r="AH1036" t="s">
        <v>25</v>
      </c>
    </row>
    <row r="1037" spans="1:34" x14ac:dyDescent="0.25">
      <c r="A1037">
        <v>1573179</v>
      </c>
      <c r="B1037" t="s">
        <v>54</v>
      </c>
      <c r="E1037">
        <v>63119</v>
      </c>
      <c r="F1037" t="s">
        <v>20</v>
      </c>
      <c r="G1037" t="s">
        <v>55</v>
      </c>
      <c r="H1037">
        <v>11155</v>
      </c>
      <c r="I1037" t="s">
        <v>52</v>
      </c>
      <c r="J1037">
        <f>VLOOKUP(I1037,Key!$A$1:$C$73,2,FALSE)</f>
        <v>43.042490000000001</v>
      </c>
      <c r="K1037">
        <f>VLOOKUP(I1037,Key!$A$1:$C$73,3,FALSE)</f>
        <v>-87.909959999999998</v>
      </c>
      <c r="L1037" t="s">
        <v>22</v>
      </c>
      <c r="M1037">
        <f>VLOOKUP(L1037,Key!$A$1:$C$73,2,FALSE)</f>
        <v>43.058619999999998</v>
      </c>
      <c r="N1037">
        <f>VLOOKUP(L1037,Key!$A$1:$C$73,3,FALSE)</f>
        <v>-87.885319999999993</v>
      </c>
      <c r="O1037">
        <v>14</v>
      </c>
      <c r="P1037">
        <v>3</v>
      </c>
      <c r="Q1037">
        <v>2.1</v>
      </c>
      <c r="R1037">
        <v>2</v>
      </c>
      <c r="S1037">
        <v>84</v>
      </c>
      <c r="T1037">
        <f t="shared" si="144"/>
        <v>-1</v>
      </c>
      <c r="U1037" s="1">
        <v>42834</v>
      </c>
      <c r="V1037" s="13">
        <f t="shared" si="145"/>
        <v>42826</v>
      </c>
      <c r="W1037" s="14">
        <f t="shared" si="146"/>
        <v>42834</v>
      </c>
      <c r="X1037" s="1" t="str">
        <f t="shared" si="147"/>
        <v>Sunday</v>
      </c>
      <c r="Y1037" s="2">
        <v>0.68458333333333332</v>
      </c>
      <c r="Z1037" s="2">
        <f t="shared" si="148"/>
        <v>0.66666666666666663</v>
      </c>
      <c r="AA1037">
        <f>1</f>
        <v>1</v>
      </c>
      <c r="AB1037" s="1">
        <v>42834</v>
      </c>
      <c r="AC1037" s="13">
        <f t="shared" si="149"/>
        <v>42826</v>
      </c>
      <c r="AD1037" s="14">
        <f t="shared" si="150"/>
        <v>42834</v>
      </c>
      <c r="AE1037" s="1" t="str">
        <f t="shared" si="151"/>
        <v>Sunday</v>
      </c>
      <c r="AF1037" s="2">
        <v>0.6939467592592593</v>
      </c>
      <c r="AG1037" s="2">
        <f t="shared" si="152"/>
        <v>0.70833333333333326</v>
      </c>
      <c r="AH1037" t="s">
        <v>23</v>
      </c>
    </row>
    <row r="1038" spans="1:34" x14ac:dyDescent="0.25">
      <c r="A1038">
        <v>1573188</v>
      </c>
      <c r="B1038" t="s">
        <v>54</v>
      </c>
      <c r="E1038">
        <v>53403</v>
      </c>
      <c r="F1038" t="s">
        <v>20</v>
      </c>
      <c r="G1038" t="s">
        <v>55</v>
      </c>
      <c r="H1038">
        <v>112</v>
      </c>
      <c r="I1038" t="s">
        <v>33</v>
      </c>
      <c r="J1038">
        <f>VLOOKUP(I1038,Key!$A$1:$C$73,2,FALSE)</f>
        <v>43.045712999999999</v>
      </c>
      <c r="K1038">
        <f>VLOOKUP(I1038,Key!$A$1:$C$73,3,FALSE)</f>
        <v>-87.899756999999994</v>
      </c>
      <c r="L1038" t="s">
        <v>74</v>
      </c>
      <c r="M1038">
        <f>VLOOKUP(L1038,Key!$A$1:$C$73,2,FALSE)</f>
        <v>43.05536</v>
      </c>
      <c r="N1038">
        <f>VLOOKUP(L1038,Key!$A$1:$C$73,3,FALSE)</f>
        <v>-87.90504</v>
      </c>
      <c r="O1038">
        <v>8</v>
      </c>
      <c r="P1038">
        <v>3</v>
      </c>
      <c r="Q1038">
        <v>1.2</v>
      </c>
      <c r="R1038">
        <v>1.1000000000000001</v>
      </c>
      <c r="S1038">
        <v>48</v>
      </c>
      <c r="T1038">
        <f t="shared" si="144"/>
        <v>-1</v>
      </c>
      <c r="U1038" s="1">
        <v>42834</v>
      </c>
      <c r="V1038" s="13">
        <f t="shared" si="145"/>
        <v>42826</v>
      </c>
      <c r="W1038" s="14">
        <f t="shared" si="146"/>
        <v>42834</v>
      </c>
      <c r="X1038" s="1" t="str">
        <f t="shared" si="147"/>
        <v>Sunday</v>
      </c>
      <c r="Y1038" s="2">
        <v>0.68692129629629628</v>
      </c>
      <c r="Z1038" s="2">
        <f t="shared" si="148"/>
        <v>0.66666666666666663</v>
      </c>
      <c r="AA1038">
        <f>1</f>
        <v>1</v>
      </c>
      <c r="AB1038" s="1">
        <v>42834</v>
      </c>
      <c r="AC1038" s="13">
        <f t="shared" si="149"/>
        <v>42826</v>
      </c>
      <c r="AD1038" s="14">
        <f t="shared" si="150"/>
        <v>42834</v>
      </c>
      <c r="AE1038" s="1" t="str">
        <f t="shared" si="151"/>
        <v>Sunday</v>
      </c>
      <c r="AF1038" s="2">
        <v>0.69265046296296295</v>
      </c>
      <c r="AG1038" s="2">
        <f t="shared" si="152"/>
        <v>0.70833333333333326</v>
      </c>
      <c r="AH1038" t="s">
        <v>23</v>
      </c>
    </row>
    <row r="1039" spans="1:34" x14ac:dyDescent="0.25">
      <c r="A1039">
        <v>1573204</v>
      </c>
      <c r="B1039" t="s">
        <v>54</v>
      </c>
      <c r="E1039">
        <v>53233</v>
      </c>
      <c r="F1039" t="s">
        <v>20</v>
      </c>
      <c r="G1039" t="s">
        <v>55</v>
      </c>
      <c r="H1039">
        <v>5471</v>
      </c>
      <c r="I1039" t="s">
        <v>27</v>
      </c>
      <c r="J1039">
        <f>VLOOKUP(I1039,Key!$A$1:$C$73,2,FALSE)</f>
        <v>43.041646999999998</v>
      </c>
      <c r="K1039">
        <f>VLOOKUP(I1039,Key!$A$1:$C$73,3,FALSE)</f>
        <v>-87.927257999999995</v>
      </c>
      <c r="L1039" t="s">
        <v>79</v>
      </c>
      <c r="M1039">
        <f>VLOOKUP(L1039,Key!$A$1:$C$73,2,FALSE)</f>
        <v>43.04804</v>
      </c>
      <c r="N1039">
        <f>VLOOKUP(L1039,Key!$A$1:$C$73,3,FALSE)</f>
        <v>-87.896720000000002</v>
      </c>
      <c r="O1039">
        <v>38</v>
      </c>
      <c r="P1039">
        <v>6</v>
      </c>
      <c r="Q1039">
        <v>5.7</v>
      </c>
      <c r="R1039">
        <v>5.4</v>
      </c>
      <c r="S1039">
        <v>228</v>
      </c>
      <c r="T1039">
        <f t="shared" si="144"/>
        <v>-1</v>
      </c>
      <c r="U1039" s="1">
        <v>42834</v>
      </c>
      <c r="V1039" s="13">
        <f t="shared" si="145"/>
        <v>42826</v>
      </c>
      <c r="W1039" s="14">
        <f t="shared" si="146"/>
        <v>42834</v>
      </c>
      <c r="X1039" s="1" t="str">
        <f t="shared" si="147"/>
        <v>Sunday</v>
      </c>
      <c r="Y1039" s="2">
        <v>0.68815972222222221</v>
      </c>
      <c r="Z1039" s="2">
        <f t="shared" si="148"/>
        <v>0.70833333333333326</v>
      </c>
      <c r="AA1039">
        <f>1</f>
        <v>1</v>
      </c>
      <c r="AB1039" s="1">
        <v>42834</v>
      </c>
      <c r="AC1039" s="13">
        <f t="shared" si="149"/>
        <v>42826</v>
      </c>
      <c r="AD1039" s="14">
        <f t="shared" si="150"/>
        <v>42834</v>
      </c>
      <c r="AE1039" s="1" t="str">
        <f t="shared" si="151"/>
        <v>Sunday</v>
      </c>
      <c r="AF1039" s="2">
        <v>0.71412037037037035</v>
      </c>
      <c r="AG1039" s="2">
        <f t="shared" si="152"/>
        <v>0.70833333333333326</v>
      </c>
      <c r="AH1039" t="s">
        <v>23</v>
      </c>
    </row>
    <row r="1040" spans="1:34" x14ac:dyDescent="0.25">
      <c r="A1040">
        <v>1573213</v>
      </c>
      <c r="B1040" t="s">
        <v>54</v>
      </c>
      <c r="E1040">
        <v>53211</v>
      </c>
      <c r="F1040" t="s">
        <v>20</v>
      </c>
      <c r="G1040" t="s">
        <v>55</v>
      </c>
      <c r="H1040">
        <v>11061</v>
      </c>
      <c r="I1040" t="s">
        <v>81</v>
      </c>
      <c r="J1040">
        <f>VLOOKUP(I1040,Key!$A$1:$C$73,2,FALSE)</f>
        <v>43.058010000000003</v>
      </c>
      <c r="K1040">
        <f>VLOOKUP(I1040,Key!$A$1:$C$73,3,FALSE)</f>
        <v>-87.877300000000005</v>
      </c>
      <c r="L1040" t="s">
        <v>89</v>
      </c>
      <c r="M1040">
        <f>VLOOKUP(L1040,Key!$A$1:$C$73,2,FALSE)</f>
        <v>43.060155999999999</v>
      </c>
      <c r="N1040">
        <f>VLOOKUP(L1040,Key!$A$1:$C$73,3,FALSE)</f>
        <v>-87.881258000000003</v>
      </c>
      <c r="O1040">
        <v>89</v>
      </c>
      <c r="P1040">
        <v>9</v>
      </c>
      <c r="Q1040">
        <v>13.4</v>
      </c>
      <c r="R1040">
        <v>12.7</v>
      </c>
      <c r="S1040">
        <v>534</v>
      </c>
      <c r="T1040">
        <f t="shared" si="144"/>
        <v>-1</v>
      </c>
      <c r="U1040" s="1">
        <v>42834</v>
      </c>
      <c r="V1040" s="13">
        <f t="shared" si="145"/>
        <v>42826</v>
      </c>
      <c r="W1040" s="14">
        <f t="shared" si="146"/>
        <v>42834</v>
      </c>
      <c r="X1040" s="1" t="str">
        <f t="shared" si="147"/>
        <v>Sunday</v>
      </c>
      <c r="Y1040" s="2">
        <v>0.69019675925925927</v>
      </c>
      <c r="Z1040" s="2">
        <f t="shared" si="148"/>
        <v>0.70833333333333326</v>
      </c>
      <c r="AA1040">
        <f>1</f>
        <v>1</v>
      </c>
      <c r="AB1040" s="1">
        <v>42834</v>
      </c>
      <c r="AC1040" s="13">
        <f t="shared" si="149"/>
        <v>42826</v>
      </c>
      <c r="AD1040" s="14">
        <f t="shared" si="150"/>
        <v>42834</v>
      </c>
      <c r="AE1040" s="1" t="str">
        <f t="shared" si="151"/>
        <v>Sunday</v>
      </c>
      <c r="AF1040" s="2">
        <v>0.75194444444444442</v>
      </c>
      <c r="AG1040" s="2">
        <f t="shared" si="152"/>
        <v>0.75</v>
      </c>
      <c r="AH1040" t="s">
        <v>23</v>
      </c>
    </row>
    <row r="1041" spans="1:34" x14ac:dyDescent="0.25">
      <c r="A1041">
        <v>1344291</v>
      </c>
      <c r="B1041" t="s">
        <v>54</v>
      </c>
      <c r="E1041">
        <v>54115</v>
      </c>
      <c r="F1041" t="s">
        <v>20</v>
      </c>
      <c r="G1041" t="s">
        <v>55</v>
      </c>
      <c r="H1041">
        <v>217</v>
      </c>
      <c r="I1041" t="s">
        <v>22</v>
      </c>
      <c r="J1041">
        <f>VLOOKUP(I1041,Key!$A$1:$C$73,2,FALSE)</f>
        <v>43.058619999999998</v>
      </c>
      <c r="K1041">
        <f>VLOOKUP(I1041,Key!$A$1:$C$73,3,FALSE)</f>
        <v>-87.885319999999993</v>
      </c>
      <c r="L1041" t="s">
        <v>60</v>
      </c>
      <c r="M1041">
        <f>VLOOKUP(L1041,Key!$A$1:$C$73,2,FALSE)</f>
        <v>43.046570000000003</v>
      </c>
      <c r="N1041">
        <f>VLOOKUP(L1041,Key!$A$1:$C$73,3,FALSE)</f>
        <v>-87.908720000000002</v>
      </c>
      <c r="O1041">
        <v>13</v>
      </c>
      <c r="P1041">
        <v>3</v>
      </c>
      <c r="Q1041">
        <v>2</v>
      </c>
      <c r="R1041">
        <v>1.9</v>
      </c>
      <c r="S1041">
        <v>78</v>
      </c>
      <c r="T1041">
        <f t="shared" si="144"/>
        <v>-1</v>
      </c>
      <c r="U1041" s="1">
        <v>42834</v>
      </c>
      <c r="V1041" s="13">
        <f t="shared" si="145"/>
        <v>42826</v>
      </c>
      <c r="W1041" s="14">
        <f t="shared" si="146"/>
        <v>42834</v>
      </c>
      <c r="X1041" s="1" t="str">
        <f t="shared" si="147"/>
        <v>Sunday</v>
      </c>
      <c r="Y1041" s="2">
        <v>0.69519675925925928</v>
      </c>
      <c r="Z1041" s="2">
        <f t="shared" si="148"/>
        <v>0.70833333333333326</v>
      </c>
      <c r="AA1041">
        <f>1</f>
        <v>1</v>
      </c>
      <c r="AB1041" s="1">
        <v>42834</v>
      </c>
      <c r="AC1041" s="13">
        <f t="shared" si="149"/>
        <v>42826</v>
      </c>
      <c r="AD1041" s="14">
        <f t="shared" si="150"/>
        <v>42834</v>
      </c>
      <c r="AE1041" s="1" t="str">
        <f t="shared" si="151"/>
        <v>Sunday</v>
      </c>
      <c r="AF1041" s="2">
        <v>0.70416666666666661</v>
      </c>
      <c r="AG1041" s="2">
        <f t="shared" si="152"/>
        <v>0.70833333333333326</v>
      </c>
      <c r="AH1041" t="s">
        <v>23</v>
      </c>
    </row>
    <row r="1042" spans="1:34" x14ac:dyDescent="0.25">
      <c r="A1042">
        <v>1573310</v>
      </c>
      <c r="B1042" t="s">
        <v>54</v>
      </c>
      <c r="E1042">
        <v>53105</v>
      </c>
      <c r="F1042" t="s">
        <v>20</v>
      </c>
      <c r="G1042" t="s">
        <v>55</v>
      </c>
      <c r="H1042">
        <v>319</v>
      </c>
      <c r="I1042" t="s">
        <v>38</v>
      </c>
      <c r="J1042">
        <f>VLOOKUP(I1042,Key!$A$1:$C$73,2,FALSE)</f>
        <v>43.038649999999997</v>
      </c>
      <c r="K1042">
        <f>VLOOKUP(I1042,Key!$A$1:$C$73,3,FALSE)</f>
        <v>-87.921930000000003</v>
      </c>
      <c r="L1042" t="s">
        <v>38</v>
      </c>
      <c r="M1042">
        <f>VLOOKUP(L1042,Key!$A$1:$C$73,2,FALSE)</f>
        <v>43.038649999999997</v>
      </c>
      <c r="N1042">
        <f>VLOOKUP(L1042,Key!$A$1:$C$73,3,FALSE)</f>
        <v>-87.921930000000003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f t="shared" si="144"/>
        <v>-1</v>
      </c>
      <c r="U1042" s="1">
        <v>42834</v>
      </c>
      <c r="V1042" s="13">
        <f t="shared" si="145"/>
        <v>42826</v>
      </c>
      <c r="W1042" s="14">
        <f t="shared" si="146"/>
        <v>42834</v>
      </c>
      <c r="X1042" s="1" t="str">
        <f t="shared" si="147"/>
        <v>Sunday</v>
      </c>
      <c r="Y1042" s="2">
        <v>0.70513888888888887</v>
      </c>
      <c r="Z1042" s="2">
        <f t="shared" si="148"/>
        <v>0.70833333333333326</v>
      </c>
      <c r="AA1042">
        <f>1</f>
        <v>1</v>
      </c>
      <c r="AB1042" s="1">
        <v>42834</v>
      </c>
      <c r="AC1042" s="13">
        <f t="shared" si="149"/>
        <v>42826</v>
      </c>
      <c r="AD1042" s="14">
        <f t="shared" si="150"/>
        <v>42834</v>
      </c>
      <c r="AE1042" s="1" t="str">
        <f t="shared" si="151"/>
        <v>Sunday</v>
      </c>
      <c r="AF1042" s="2">
        <v>0.70542824074074073</v>
      </c>
      <c r="AG1042" s="2">
        <f t="shared" si="152"/>
        <v>0.70833333333333326</v>
      </c>
      <c r="AH1042" t="s">
        <v>25</v>
      </c>
    </row>
    <row r="1043" spans="1:34" x14ac:dyDescent="0.25">
      <c r="A1043">
        <v>1492831</v>
      </c>
      <c r="B1043" t="s">
        <v>54</v>
      </c>
      <c r="E1043">
        <v>61071</v>
      </c>
      <c r="F1043" t="s">
        <v>20</v>
      </c>
      <c r="G1043" t="s">
        <v>55</v>
      </c>
      <c r="H1043">
        <v>5508</v>
      </c>
      <c r="I1043" t="s">
        <v>28</v>
      </c>
      <c r="J1043">
        <f>VLOOKUP(I1043,Key!$A$1:$C$73,2,FALSE)</f>
        <v>43.038580000000003</v>
      </c>
      <c r="K1043">
        <f>VLOOKUP(I1043,Key!$A$1:$C$73,3,FALSE)</f>
        <v>-87.90934</v>
      </c>
      <c r="L1043" t="s">
        <v>28</v>
      </c>
      <c r="M1043">
        <f>VLOOKUP(L1043,Key!$A$1:$C$73,2,FALSE)</f>
        <v>43.038580000000003</v>
      </c>
      <c r="N1043">
        <f>VLOOKUP(L1043,Key!$A$1:$C$73,3,FALSE)</f>
        <v>-87.90934</v>
      </c>
      <c r="O1043">
        <v>33</v>
      </c>
      <c r="P1043">
        <v>3</v>
      </c>
      <c r="Q1043">
        <v>5</v>
      </c>
      <c r="R1043">
        <v>4.7</v>
      </c>
      <c r="S1043">
        <v>198</v>
      </c>
      <c r="T1043">
        <f t="shared" si="144"/>
        <v>-1</v>
      </c>
      <c r="U1043" s="1">
        <v>42834</v>
      </c>
      <c r="V1043" s="13">
        <f t="shared" si="145"/>
        <v>42826</v>
      </c>
      <c r="W1043" s="14">
        <f t="shared" si="146"/>
        <v>42834</v>
      </c>
      <c r="X1043" s="1" t="str">
        <f t="shared" si="147"/>
        <v>Sunday</v>
      </c>
      <c r="Y1043" s="2">
        <v>0.71113425925925933</v>
      </c>
      <c r="Z1043" s="2">
        <f t="shared" si="148"/>
        <v>0.70833333333333326</v>
      </c>
      <c r="AA1043">
        <f>1</f>
        <v>1</v>
      </c>
      <c r="AB1043" s="1">
        <v>42834</v>
      </c>
      <c r="AC1043" s="13">
        <f t="shared" si="149"/>
        <v>42826</v>
      </c>
      <c r="AD1043" s="14">
        <f t="shared" si="150"/>
        <v>42834</v>
      </c>
      <c r="AE1043" s="1" t="str">
        <f t="shared" si="151"/>
        <v>Sunday</v>
      </c>
      <c r="AF1043" s="2">
        <v>0.73429398148148151</v>
      </c>
      <c r="AG1043" s="2">
        <f t="shared" si="152"/>
        <v>0.75</v>
      </c>
      <c r="AH1043" t="s">
        <v>25</v>
      </c>
    </row>
    <row r="1044" spans="1:34" x14ac:dyDescent="0.25">
      <c r="A1044">
        <v>1573469</v>
      </c>
      <c r="B1044" t="s">
        <v>54</v>
      </c>
      <c r="E1044">
        <v>53218</v>
      </c>
      <c r="F1044" t="s">
        <v>20</v>
      </c>
      <c r="G1044" t="s">
        <v>55</v>
      </c>
      <c r="H1044">
        <v>5462</v>
      </c>
      <c r="I1044" t="s">
        <v>94</v>
      </c>
      <c r="J1044">
        <f>VLOOKUP(I1044,Key!$A$1:$C$73,2,FALSE)</f>
        <v>43.020020000000002</v>
      </c>
      <c r="K1044">
        <f>VLOOKUP(I1044,Key!$A$1:$C$73,3,FALSE)</f>
        <v>-87.912540000000007</v>
      </c>
      <c r="L1044" t="s">
        <v>94</v>
      </c>
      <c r="M1044">
        <f>VLOOKUP(L1044,Key!$A$1:$C$73,2,FALSE)</f>
        <v>43.020020000000002</v>
      </c>
      <c r="N1044">
        <f>VLOOKUP(L1044,Key!$A$1:$C$73,3,FALSE)</f>
        <v>-87.912540000000007</v>
      </c>
      <c r="O1044">
        <v>64</v>
      </c>
      <c r="P1044">
        <v>6</v>
      </c>
      <c r="Q1044">
        <v>9.6</v>
      </c>
      <c r="R1044">
        <v>9.1</v>
      </c>
      <c r="S1044">
        <v>384</v>
      </c>
      <c r="T1044">
        <f t="shared" si="144"/>
        <v>-1</v>
      </c>
      <c r="U1044" s="1">
        <v>42834</v>
      </c>
      <c r="V1044" s="13">
        <f t="shared" si="145"/>
        <v>42826</v>
      </c>
      <c r="W1044" s="14">
        <f t="shared" si="146"/>
        <v>42834</v>
      </c>
      <c r="X1044" s="1" t="str">
        <f t="shared" si="147"/>
        <v>Sunday</v>
      </c>
      <c r="Y1044" s="2">
        <v>0.73700231481481471</v>
      </c>
      <c r="Z1044" s="2">
        <f t="shared" si="148"/>
        <v>0.75</v>
      </c>
      <c r="AA1044">
        <f>1</f>
        <v>1</v>
      </c>
      <c r="AB1044" s="1">
        <v>42834</v>
      </c>
      <c r="AC1044" s="13">
        <f t="shared" si="149"/>
        <v>42826</v>
      </c>
      <c r="AD1044" s="14">
        <f t="shared" si="150"/>
        <v>42834</v>
      </c>
      <c r="AE1044" s="1" t="str">
        <f t="shared" si="151"/>
        <v>Sunday</v>
      </c>
      <c r="AF1044" s="2">
        <v>0.78180555555555553</v>
      </c>
      <c r="AG1044" s="2">
        <f t="shared" si="152"/>
        <v>0.79166666666666663</v>
      </c>
      <c r="AH1044" t="s">
        <v>25</v>
      </c>
    </row>
    <row r="1045" spans="1:34" x14ac:dyDescent="0.25">
      <c r="A1045">
        <v>1573534</v>
      </c>
      <c r="B1045" t="s">
        <v>54</v>
      </c>
      <c r="E1045">
        <v>53211</v>
      </c>
      <c r="F1045" t="s">
        <v>20</v>
      </c>
      <c r="G1045" t="s">
        <v>55</v>
      </c>
      <c r="H1045">
        <v>175</v>
      </c>
      <c r="I1045" t="s">
        <v>61</v>
      </c>
      <c r="J1045">
        <f>VLOOKUP(I1045,Key!$A$1:$C$73,2,FALSE)</f>
        <v>43.060786</v>
      </c>
      <c r="K1045">
        <f>VLOOKUP(I1045,Key!$A$1:$C$73,3,FALSE)</f>
        <v>-87.883825999999999</v>
      </c>
      <c r="L1045" t="s">
        <v>66</v>
      </c>
      <c r="M1045">
        <f>VLOOKUP(L1045,Key!$A$1:$C$73,2,FALSE)</f>
        <v>43.078530000000001</v>
      </c>
      <c r="N1045">
        <f>VLOOKUP(L1045,Key!$A$1:$C$73,3,FALSE)</f>
        <v>-87.882620000000003</v>
      </c>
      <c r="O1045">
        <v>17</v>
      </c>
      <c r="P1045">
        <v>3</v>
      </c>
      <c r="Q1045">
        <v>2.6</v>
      </c>
      <c r="R1045">
        <v>2.4</v>
      </c>
      <c r="S1045">
        <v>102</v>
      </c>
      <c r="T1045">
        <f t="shared" si="144"/>
        <v>-1</v>
      </c>
      <c r="U1045" s="1">
        <v>42834</v>
      </c>
      <c r="V1045" s="13">
        <f t="shared" si="145"/>
        <v>42826</v>
      </c>
      <c r="W1045" s="14">
        <f t="shared" si="146"/>
        <v>42834</v>
      </c>
      <c r="X1045" s="1" t="str">
        <f t="shared" si="147"/>
        <v>Sunday</v>
      </c>
      <c r="Y1045" s="2">
        <v>0.74668981481481478</v>
      </c>
      <c r="Z1045" s="2">
        <f t="shared" si="148"/>
        <v>0.75</v>
      </c>
      <c r="AA1045">
        <f>1</f>
        <v>1</v>
      </c>
      <c r="AB1045" s="1">
        <v>42834</v>
      </c>
      <c r="AC1045" s="13">
        <f t="shared" si="149"/>
        <v>42826</v>
      </c>
      <c r="AD1045" s="14">
        <f t="shared" si="150"/>
        <v>42834</v>
      </c>
      <c r="AE1045" s="1" t="str">
        <f t="shared" si="151"/>
        <v>Sunday</v>
      </c>
      <c r="AF1045" s="2">
        <v>0.7583333333333333</v>
      </c>
      <c r="AG1045" s="2">
        <f t="shared" si="152"/>
        <v>0.75</v>
      </c>
      <c r="AH1045" t="s">
        <v>23</v>
      </c>
    </row>
    <row r="1046" spans="1:34" x14ac:dyDescent="0.25">
      <c r="A1046">
        <v>1573540</v>
      </c>
      <c r="B1046" t="s">
        <v>54</v>
      </c>
      <c r="E1046">
        <v>53219</v>
      </c>
      <c r="F1046" t="s">
        <v>20</v>
      </c>
      <c r="G1046" t="s">
        <v>55</v>
      </c>
      <c r="H1046">
        <v>11127</v>
      </c>
      <c r="I1046" t="s">
        <v>60</v>
      </c>
      <c r="J1046">
        <f>VLOOKUP(I1046,Key!$A$1:$C$73,2,FALSE)</f>
        <v>43.046570000000003</v>
      </c>
      <c r="K1046">
        <f>VLOOKUP(I1046,Key!$A$1:$C$73,3,FALSE)</f>
        <v>-87.908720000000002</v>
      </c>
      <c r="L1046" t="s">
        <v>60</v>
      </c>
      <c r="M1046">
        <f>VLOOKUP(L1046,Key!$A$1:$C$73,2,FALSE)</f>
        <v>43.046570000000003</v>
      </c>
      <c r="N1046">
        <f>VLOOKUP(L1046,Key!$A$1:$C$73,3,FALSE)</f>
        <v>-87.908720000000002</v>
      </c>
      <c r="O1046">
        <v>25</v>
      </c>
      <c r="P1046">
        <v>3</v>
      </c>
      <c r="Q1046">
        <v>3.8</v>
      </c>
      <c r="R1046">
        <v>3.6</v>
      </c>
      <c r="S1046">
        <v>150</v>
      </c>
      <c r="T1046">
        <f t="shared" si="144"/>
        <v>-1</v>
      </c>
      <c r="U1046" s="1">
        <v>42834</v>
      </c>
      <c r="V1046" s="13">
        <f t="shared" si="145"/>
        <v>42826</v>
      </c>
      <c r="W1046" s="14">
        <f t="shared" si="146"/>
        <v>42834</v>
      </c>
      <c r="X1046" s="1" t="str">
        <f t="shared" si="147"/>
        <v>Sunday</v>
      </c>
      <c r="Y1046" s="2">
        <v>0.74866898148148142</v>
      </c>
      <c r="Z1046" s="2">
        <f t="shared" si="148"/>
        <v>0.75</v>
      </c>
      <c r="AA1046">
        <f>1</f>
        <v>1</v>
      </c>
      <c r="AB1046" s="1">
        <v>42834</v>
      </c>
      <c r="AC1046" s="13">
        <f t="shared" si="149"/>
        <v>42826</v>
      </c>
      <c r="AD1046" s="14">
        <f t="shared" si="150"/>
        <v>42834</v>
      </c>
      <c r="AE1046" s="1" t="str">
        <f t="shared" si="151"/>
        <v>Sunday</v>
      </c>
      <c r="AF1046" s="2">
        <v>0.76621527777777787</v>
      </c>
      <c r="AG1046" s="2">
        <f t="shared" si="152"/>
        <v>0.75</v>
      </c>
      <c r="AH1046" t="s">
        <v>25</v>
      </c>
    </row>
    <row r="1047" spans="1:34" x14ac:dyDescent="0.25">
      <c r="A1047">
        <v>1573585</v>
      </c>
      <c r="B1047" t="s">
        <v>54</v>
      </c>
      <c r="E1047">
        <v>53202</v>
      </c>
      <c r="F1047" t="s">
        <v>20</v>
      </c>
      <c r="G1047" t="s">
        <v>55</v>
      </c>
      <c r="H1047">
        <v>342</v>
      </c>
      <c r="I1047" t="s">
        <v>62</v>
      </c>
      <c r="J1047">
        <f>VLOOKUP(I1047,Key!$A$1:$C$73,2,FALSE)</f>
        <v>43.052460000000004</v>
      </c>
      <c r="K1047">
        <f>VLOOKUP(I1047,Key!$A$1:$C$73,3,FALSE)</f>
        <v>-87.891000000000005</v>
      </c>
      <c r="L1047" t="s">
        <v>62</v>
      </c>
      <c r="M1047">
        <f>VLOOKUP(L1047,Key!$A$1:$C$73,2,FALSE)</f>
        <v>43.052460000000004</v>
      </c>
      <c r="N1047">
        <f>VLOOKUP(L1047,Key!$A$1:$C$73,3,FALSE)</f>
        <v>-87.891000000000005</v>
      </c>
      <c r="O1047">
        <v>52</v>
      </c>
      <c r="P1047">
        <v>6</v>
      </c>
      <c r="Q1047">
        <v>7.8</v>
      </c>
      <c r="R1047">
        <v>7.4</v>
      </c>
      <c r="S1047">
        <v>312</v>
      </c>
      <c r="T1047">
        <f t="shared" si="144"/>
        <v>-1</v>
      </c>
      <c r="U1047" s="1">
        <v>42834</v>
      </c>
      <c r="V1047" s="13">
        <f t="shared" si="145"/>
        <v>42826</v>
      </c>
      <c r="W1047" s="14">
        <f t="shared" si="146"/>
        <v>42834</v>
      </c>
      <c r="X1047" s="1" t="str">
        <f t="shared" si="147"/>
        <v>Sunday</v>
      </c>
      <c r="Y1047" s="2">
        <v>0.75851851851851848</v>
      </c>
      <c r="Z1047" s="2">
        <f t="shared" si="148"/>
        <v>0.75</v>
      </c>
      <c r="AA1047">
        <f>1</f>
        <v>1</v>
      </c>
      <c r="AB1047" s="1">
        <v>42834</v>
      </c>
      <c r="AC1047" s="13">
        <f t="shared" si="149"/>
        <v>42826</v>
      </c>
      <c r="AD1047" s="14">
        <f t="shared" si="150"/>
        <v>42834</v>
      </c>
      <c r="AE1047" s="1" t="str">
        <f t="shared" si="151"/>
        <v>Sunday</v>
      </c>
      <c r="AF1047" s="2">
        <v>0.79458333333333331</v>
      </c>
      <c r="AG1047" s="2">
        <f t="shared" si="152"/>
        <v>0.79166666666666663</v>
      </c>
      <c r="AH1047" t="s">
        <v>25</v>
      </c>
    </row>
    <row r="1048" spans="1:34" x14ac:dyDescent="0.25">
      <c r="A1048">
        <v>1573603</v>
      </c>
      <c r="B1048" t="s">
        <v>54</v>
      </c>
      <c r="E1048">
        <v>30047</v>
      </c>
      <c r="F1048" t="s">
        <v>20</v>
      </c>
      <c r="G1048" t="s">
        <v>55</v>
      </c>
      <c r="H1048">
        <v>5519</v>
      </c>
      <c r="I1048" t="s">
        <v>82</v>
      </c>
      <c r="J1048">
        <f>VLOOKUP(I1048,Key!$A$1:$C$73,2,FALSE)</f>
        <v>43.040349999999997</v>
      </c>
      <c r="K1048">
        <f>VLOOKUP(I1048,Key!$A$1:$C$73,3,FALSE)</f>
        <v>-87.920760000000001</v>
      </c>
      <c r="L1048" t="s">
        <v>57</v>
      </c>
      <c r="M1048">
        <f>VLOOKUP(L1048,Key!$A$1:$C$73,2,FALSE)</f>
        <v>43.03913</v>
      </c>
      <c r="N1048">
        <f>VLOOKUP(L1048,Key!$A$1:$C$73,3,FALSE)</f>
        <v>-87.916150000000002</v>
      </c>
      <c r="O1048">
        <v>38</v>
      </c>
      <c r="P1048">
        <v>6</v>
      </c>
      <c r="Q1048">
        <v>5.7</v>
      </c>
      <c r="R1048">
        <v>5.4</v>
      </c>
      <c r="S1048">
        <v>228</v>
      </c>
      <c r="T1048">
        <f t="shared" si="144"/>
        <v>-1</v>
      </c>
      <c r="U1048" s="1">
        <v>42834</v>
      </c>
      <c r="V1048" s="13">
        <f t="shared" si="145"/>
        <v>42826</v>
      </c>
      <c r="W1048" s="14">
        <f t="shared" si="146"/>
        <v>42834</v>
      </c>
      <c r="X1048" s="1" t="str">
        <f t="shared" si="147"/>
        <v>Sunday</v>
      </c>
      <c r="Y1048" s="2">
        <v>0.76195601851851846</v>
      </c>
      <c r="Z1048" s="2">
        <f t="shared" si="148"/>
        <v>0.75</v>
      </c>
      <c r="AA1048">
        <f>1</f>
        <v>1</v>
      </c>
      <c r="AB1048" s="1">
        <v>42834</v>
      </c>
      <c r="AC1048" s="13">
        <f t="shared" si="149"/>
        <v>42826</v>
      </c>
      <c r="AD1048" s="14">
        <f t="shared" si="150"/>
        <v>42834</v>
      </c>
      <c r="AE1048" s="1" t="str">
        <f t="shared" si="151"/>
        <v>Sunday</v>
      </c>
      <c r="AF1048" s="2">
        <v>0.78864583333333327</v>
      </c>
      <c r="AG1048" s="2">
        <f t="shared" si="152"/>
        <v>0.79166666666666663</v>
      </c>
      <c r="AH1048" t="s">
        <v>23</v>
      </c>
    </row>
    <row r="1049" spans="1:34" x14ac:dyDescent="0.25">
      <c r="A1049">
        <v>1573634</v>
      </c>
      <c r="B1049" t="s">
        <v>54</v>
      </c>
      <c r="E1049">
        <v>60639</v>
      </c>
      <c r="F1049" t="s">
        <v>20</v>
      </c>
      <c r="G1049" t="s">
        <v>55</v>
      </c>
      <c r="H1049">
        <v>11149</v>
      </c>
      <c r="I1049" t="s">
        <v>84</v>
      </c>
      <c r="J1049">
        <f>VLOOKUP(I1049,Key!$A$1:$C$73,2,FALSE)</f>
        <v>43.040154000000001</v>
      </c>
      <c r="K1049">
        <f>VLOOKUP(I1049,Key!$A$1:$C$73,3,FALSE)</f>
        <v>-87.932113000000001</v>
      </c>
      <c r="L1049" t="s">
        <v>84</v>
      </c>
      <c r="M1049">
        <f>VLOOKUP(L1049,Key!$A$1:$C$73,2,FALSE)</f>
        <v>43.040154000000001</v>
      </c>
      <c r="N1049">
        <f>VLOOKUP(L1049,Key!$A$1:$C$73,3,FALSE)</f>
        <v>-87.932113000000001</v>
      </c>
      <c r="O1049">
        <v>117</v>
      </c>
      <c r="P1049">
        <v>12</v>
      </c>
      <c r="Q1049">
        <v>17.600000000000001</v>
      </c>
      <c r="R1049">
        <v>16.7</v>
      </c>
      <c r="S1049">
        <v>702</v>
      </c>
      <c r="T1049">
        <f t="shared" si="144"/>
        <v>-1</v>
      </c>
      <c r="U1049" s="1">
        <v>42834</v>
      </c>
      <c r="V1049" s="13">
        <f t="shared" si="145"/>
        <v>42826</v>
      </c>
      <c r="W1049" s="14">
        <f t="shared" si="146"/>
        <v>42834</v>
      </c>
      <c r="X1049" s="1" t="str">
        <f t="shared" si="147"/>
        <v>Sunday</v>
      </c>
      <c r="Y1049" s="2">
        <v>0.76873842592592589</v>
      </c>
      <c r="Z1049" s="2">
        <f t="shared" si="148"/>
        <v>0.75</v>
      </c>
      <c r="AA1049">
        <f>1</f>
        <v>1</v>
      </c>
      <c r="AB1049" s="1">
        <v>42834</v>
      </c>
      <c r="AC1049" s="13">
        <f t="shared" si="149"/>
        <v>42826</v>
      </c>
      <c r="AD1049" s="14">
        <f t="shared" si="150"/>
        <v>42834</v>
      </c>
      <c r="AE1049" s="1" t="str">
        <f t="shared" si="151"/>
        <v>Sunday</v>
      </c>
      <c r="AF1049" s="2">
        <v>0.8494328703703703</v>
      </c>
      <c r="AG1049" s="2">
        <f t="shared" si="152"/>
        <v>0.83333333333333326</v>
      </c>
      <c r="AH1049" t="s">
        <v>25</v>
      </c>
    </row>
    <row r="1050" spans="1:34" x14ac:dyDescent="0.25">
      <c r="A1050">
        <v>1573715</v>
      </c>
      <c r="B1050" t="s">
        <v>54</v>
      </c>
      <c r="E1050">
        <v>53219</v>
      </c>
      <c r="F1050" t="s">
        <v>20</v>
      </c>
      <c r="G1050" t="s">
        <v>55</v>
      </c>
      <c r="H1050">
        <v>11131</v>
      </c>
      <c r="I1050" t="s">
        <v>77</v>
      </c>
      <c r="J1050">
        <f>VLOOKUP(I1050,Key!$A$1:$C$73,2,FALSE)</f>
        <v>43.036900000000003</v>
      </c>
      <c r="K1050">
        <f>VLOOKUP(I1050,Key!$A$1:$C$73,3,FALSE)</f>
        <v>-87.89667</v>
      </c>
      <c r="L1050" t="s">
        <v>77</v>
      </c>
      <c r="M1050">
        <f>VLOOKUP(L1050,Key!$A$1:$C$73,2,FALSE)</f>
        <v>43.036900000000003</v>
      </c>
      <c r="N1050">
        <f>VLOOKUP(L1050,Key!$A$1:$C$73,3,FALSE)</f>
        <v>-87.89667</v>
      </c>
      <c r="O1050">
        <v>40</v>
      </c>
      <c r="P1050">
        <v>6</v>
      </c>
      <c r="Q1050">
        <v>6</v>
      </c>
      <c r="R1050">
        <v>5.7</v>
      </c>
      <c r="S1050">
        <v>240</v>
      </c>
      <c r="T1050">
        <f t="shared" si="144"/>
        <v>-1</v>
      </c>
      <c r="U1050" s="1">
        <v>42834</v>
      </c>
      <c r="V1050" s="13">
        <f t="shared" si="145"/>
        <v>42826</v>
      </c>
      <c r="W1050" s="14">
        <f t="shared" si="146"/>
        <v>42834</v>
      </c>
      <c r="X1050" s="1" t="str">
        <f t="shared" si="147"/>
        <v>Sunday</v>
      </c>
      <c r="Y1050" s="2">
        <v>0.78427083333333336</v>
      </c>
      <c r="Z1050" s="2">
        <f t="shared" si="148"/>
        <v>0.79166666666666663</v>
      </c>
      <c r="AA1050">
        <f>1</f>
        <v>1</v>
      </c>
      <c r="AB1050" s="1">
        <v>42834</v>
      </c>
      <c r="AC1050" s="13">
        <f t="shared" si="149"/>
        <v>42826</v>
      </c>
      <c r="AD1050" s="14">
        <f t="shared" si="150"/>
        <v>42834</v>
      </c>
      <c r="AE1050" s="1" t="str">
        <f t="shared" si="151"/>
        <v>Sunday</v>
      </c>
      <c r="AF1050" s="2">
        <v>0.81224537037037037</v>
      </c>
      <c r="AG1050" s="2">
        <f t="shared" si="152"/>
        <v>0.79166666666666663</v>
      </c>
      <c r="AH1050" t="s">
        <v>25</v>
      </c>
    </row>
    <row r="1051" spans="1:34" x14ac:dyDescent="0.25">
      <c r="A1051">
        <v>1573815</v>
      </c>
      <c r="B1051" t="s">
        <v>54</v>
      </c>
      <c r="E1051">
        <v>53204</v>
      </c>
      <c r="F1051" t="s">
        <v>20</v>
      </c>
      <c r="G1051" t="s">
        <v>55</v>
      </c>
      <c r="H1051">
        <v>1000</v>
      </c>
      <c r="I1051" t="s">
        <v>52</v>
      </c>
      <c r="J1051">
        <f>VLOOKUP(I1051,Key!$A$1:$C$73,2,FALSE)</f>
        <v>43.042490000000001</v>
      </c>
      <c r="K1051">
        <f>VLOOKUP(I1051,Key!$A$1:$C$73,3,FALSE)</f>
        <v>-87.909959999999998</v>
      </c>
      <c r="L1051" t="s">
        <v>69</v>
      </c>
      <c r="M1051">
        <f>VLOOKUP(L1051,Key!$A$1:$C$73,2,FALSE)</f>
        <v>43.024340000000002</v>
      </c>
      <c r="N1051">
        <f>VLOOKUP(L1051,Key!$A$1:$C$73,3,FALSE)</f>
        <v>-87.916753</v>
      </c>
      <c r="O1051">
        <v>15</v>
      </c>
      <c r="P1051">
        <v>3</v>
      </c>
      <c r="Q1051">
        <v>2.2999999999999998</v>
      </c>
      <c r="R1051">
        <v>2.1</v>
      </c>
      <c r="S1051">
        <v>90</v>
      </c>
      <c r="T1051">
        <f t="shared" si="144"/>
        <v>-1</v>
      </c>
      <c r="U1051" s="1">
        <v>42834</v>
      </c>
      <c r="V1051" s="13">
        <f t="shared" si="145"/>
        <v>42826</v>
      </c>
      <c r="W1051" s="14">
        <f t="shared" si="146"/>
        <v>42834</v>
      </c>
      <c r="X1051" s="1" t="str">
        <f t="shared" si="147"/>
        <v>Sunday</v>
      </c>
      <c r="Y1051" s="2">
        <v>0.80214120370370379</v>
      </c>
      <c r="Z1051" s="2">
        <f t="shared" si="148"/>
        <v>0.79166666666666663</v>
      </c>
      <c r="AA1051">
        <f>1</f>
        <v>1</v>
      </c>
      <c r="AB1051" s="1">
        <v>42834</v>
      </c>
      <c r="AC1051" s="13">
        <f t="shared" si="149"/>
        <v>42826</v>
      </c>
      <c r="AD1051" s="14">
        <f t="shared" si="150"/>
        <v>42834</v>
      </c>
      <c r="AE1051" s="1" t="str">
        <f t="shared" si="151"/>
        <v>Sunday</v>
      </c>
      <c r="AF1051" s="2">
        <v>0.81291666666666673</v>
      </c>
      <c r="AG1051" s="2">
        <f t="shared" si="152"/>
        <v>0.83333333333333326</v>
      </c>
      <c r="AH1051" t="s">
        <v>23</v>
      </c>
    </row>
    <row r="1052" spans="1:34" x14ac:dyDescent="0.25">
      <c r="A1052">
        <v>1573872</v>
      </c>
      <c r="B1052" t="s">
        <v>54</v>
      </c>
      <c r="E1052">
        <v>53204</v>
      </c>
      <c r="F1052" t="s">
        <v>20</v>
      </c>
      <c r="G1052" t="s">
        <v>55</v>
      </c>
      <c r="H1052">
        <v>5440</v>
      </c>
      <c r="I1052" t="s">
        <v>62</v>
      </c>
      <c r="J1052">
        <f>VLOOKUP(I1052,Key!$A$1:$C$73,2,FALSE)</f>
        <v>43.052460000000004</v>
      </c>
      <c r="K1052">
        <f>VLOOKUP(I1052,Key!$A$1:$C$73,3,FALSE)</f>
        <v>-87.891000000000005</v>
      </c>
      <c r="L1052" t="s">
        <v>62</v>
      </c>
      <c r="M1052">
        <f>VLOOKUP(L1052,Key!$A$1:$C$73,2,FALSE)</f>
        <v>43.052460000000004</v>
      </c>
      <c r="N1052">
        <f>VLOOKUP(L1052,Key!$A$1:$C$73,3,FALSE)</f>
        <v>-87.891000000000005</v>
      </c>
      <c r="O1052">
        <v>32</v>
      </c>
      <c r="P1052">
        <v>3</v>
      </c>
      <c r="Q1052">
        <v>4.8</v>
      </c>
      <c r="R1052">
        <v>4.5999999999999996</v>
      </c>
      <c r="S1052">
        <v>192</v>
      </c>
      <c r="T1052">
        <f t="shared" si="144"/>
        <v>-1</v>
      </c>
      <c r="U1052" s="1">
        <v>42834</v>
      </c>
      <c r="V1052" s="13">
        <f t="shared" si="145"/>
        <v>42826</v>
      </c>
      <c r="W1052" s="14">
        <f t="shared" si="146"/>
        <v>42834</v>
      </c>
      <c r="X1052" s="1" t="str">
        <f t="shared" si="147"/>
        <v>Sunday</v>
      </c>
      <c r="Y1052" s="2">
        <v>0.82356481481481481</v>
      </c>
      <c r="Z1052" s="2">
        <f t="shared" si="148"/>
        <v>0.83333333333333326</v>
      </c>
      <c r="AA1052">
        <f>1</f>
        <v>1</v>
      </c>
      <c r="AB1052" s="1">
        <v>42834</v>
      </c>
      <c r="AC1052" s="13">
        <f t="shared" si="149"/>
        <v>42826</v>
      </c>
      <c r="AD1052" s="14">
        <f t="shared" si="150"/>
        <v>42834</v>
      </c>
      <c r="AE1052" s="1" t="str">
        <f t="shared" si="151"/>
        <v>Sunday</v>
      </c>
      <c r="AF1052" s="2">
        <v>0.84553240740740743</v>
      </c>
      <c r="AG1052" s="2">
        <f t="shared" si="152"/>
        <v>0.83333333333333326</v>
      </c>
      <c r="AH1052" t="s">
        <v>25</v>
      </c>
    </row>
    <row r="1053" spans="1:34" x14ac:dyDescent="0.25">
      <c r="A1053">
        <v>1262463</v>
      </c>
      <c r="B1053" t="s">
        <v>54</v>
      </c>
      <c r="E1053">
        <v>53212</v>
      </c>
      <c r="F1053" t="s">
        <v>20</v>
      </c>
      <c r="G1053" t="s">
        <v>55</v>
      </c>
      <c r="H1053">
        <v>996</v>
      </c>
      <c r="I1053" t="s">
        <v>73</v>
      </c>
      <c r="J1053">
        <f>VLOOKUP(I1053,Key!$A$1:$C$73,2,FALSE)</f>
        <v>43.060580000000002</v>
      </c>
      <c r="K1053">
        <f>VLOOKUP(I1053,Key!$A$1:$C$73,3,FALSE)</f>
        <v>-87.998589999999993</v>
      </c>
      <c r="L1053" t="s">
        <v>70</v>
      </c>
      <c r="M1053">
        <f>VLOOKUP(L1053,Key!$A$1:$C$73,2,FALSE)</f>
        <v>43.052630000000001</v>
      </c>
      <c r="N1053">
        <f>VLOOKUP(L1053,Key!$A$1:$C$73,3,FALSE)</f>
        <v>-88.016319999999993</v>
      </c>
      <c r="O1053">
        <v>16</v>
      </c>
      <c r="P1053">
        <v>3</v>
      </c>
      <c r="Q1053">
        <v>2.4</v>
      </c>
      <c r="R1053">
        <v>2.2999999999999998</v>
      </c>
      <c r="S1053">
        <v>96</v>
      </c>
      <c r="T1053">
        <f t="shared" si="144"/>
        <v>-1</v>
      </c>
      <c r="U1053" s="1">
        <v>42834</v>
      </c>
      <c r="V1053" s="13">
        <f t="shared" si="145"/>
        <v>42826</v>
      </c>
      <c r="W1053" s="14">
        <f t="shared" si="146"/>
        <v>42834</v>
      </c>
      <c r="X1053" s="1" t="str">
        <f t="shared" si="147"/>
        <v>Sunday</v>
      </c>
      <c r="Y1053" s="2">
        <v>0.87121527777777785</v>
      </c>
      <c r="Z1053" s="2">
        <f t="shared" si="148"/>
        <v>0.875</v>
      </c>
      <c r="AA1053">
        <f>1</f>
        <v>1</v>
      </c>
      <c r="AB1053" s="1">
        <v>42834</v>
      </c>
      <c r="AC1053" s="13">
        <f t="shared" si="149"/>
        <v>42826</v>
      </c>
      <c r="AD1053" s="14">
        <f t="shared" si="150"/>
        <v>42834</v>
      </c>
      <c r="AE1053" s="1" t="str">
        <f t="shared" si="151"/>
        <v>Sunday</v>
      </c>
      <c r="AF1053" s="2">
        <v>0.88195601851851846</v>
      </c>
      <c r="AG1053" s="2">
        <f t="shared" si="152"/>
        <v>0.875</v>
      </c>
      <c r="AH1053" t="s">
        <v>23</v>
      </c>
    </row>
    <row r="1054" spans="1:34" x14ac:dyDescent="0.25">
      <c r="A1054">
        <v>1574033</v>
      </c>
      <c r="B1054" t="s">
        <v>54</v>
      </c>
      <c r="E1054">
        <v>66215</v>
      </c>
      <c r="F1054" t="s">
        <v>20</v>
      </c>
      <c r="G1054" t="s">
        <v>55</v>
      </c>
      <c r="H1054">
        <v>11046</v>
      </c>
      <c r="I1054" t="s">
        <v>60</v>
      </c>
      <c r="J1054">
        <f>VLOOKUP(I1054,Key!$A$1:$C$73,2,FALSE)</f>
        <v>43.046570000000003</v>
      </c>
      <c r="K1054">
        <f>VLOOKUP(I1054,Key!$A$1:$C$73,3,FALSE)</f>
        <v>-87.908720000000002</v>
      </c>
      <c r="L1054" t="s">
        <v>52</v>
      </c>
      <c r="M1054">
        <f>VLOOKUP(L1054,Key!$A$1:$C$73,2,FALSE)</f>
        <v>43.042490000000001</v>
      </c>
      <c r="N1054">
        <f>VLOOKUP(L1054,Key!$A$1:$C$73,3,FALSE)</f>
        <v>-87.909959999999998</v>
      </c>
      <c r="O1054">
        <v>46</v>
      </c>
      <c r="P1054">
        <v>6</v>
      </c>
      <c r="Q1054">
        <v>6.9</v>
      </c>
      <c r="R1054">
        <v>6.6</v>
      </c>
      <c r="S1054">
        <v>276</v>
      </c>
      <c r="T1054">
        <f t="shared" si="144"/>
        <v>-1</v>
      </c>
      <c r="U1054" s="1">
        <v>42834</v>
      </c>
      <c r="V1054" s="13">
        <f t="shared" si="145"/>
        <v>42826</v>
      </c>
      <c r="W1054" s="14">
        <f t="shared" si="146"/>
        <v>42834</v>
      </c>
      <c r="X1054" s="1" t="str">
        <f t="shared" si="147"/>
        <v>Sunday</v>
      </c>
      <c r="Y1054" s="2">
        <v>0.91979166666666667</v>
      </c>
      <c r="Z1054" s="2">
        <f t="shared" si="148"/>
        <v>0.91666666666666663</v>
      </c>
      <c r="AA1054">
        <f>1</f>
        <v>1</v>
      </c>
      <c r="AB1054" s="1">
        <v>42834</v>
      </c>
      <c r="AC1054" s="13">
        <f t="shared" si="149"/>
        <v>42826</v>
      </c>
      <c r="AD1054" s="14">
        <f t="shared" si="150"/>
        <v>42834</v>
      </c>
      <c r="AE1054" s="1" t="str">
        <f t="shared" si="151"/>
        <v>Sunday</v>
      </c>
      <c r="AF1054" s="2">
        <v>0.95177083333333334</v>
      </c>
      <c r="AG1054" s="2">
        <f t="shared" si="152"/>
        <v>0.95833333333333326</v>
      </c>
      <c r="AH1054" t="s">
        <v>23</v>
      </c>
    </row>
    <row r="1055" spans="1:34" x14ac:dyDescent="0.25">
      <c r="A1055">
        <v>1559464</v>
      </c>
      <c r="B1055" t="s">
        <v>54</v>
      </c>
      <c r="E1055">
        <v>53029</v>
      </c>
      <c r="F1055" t="s">
        <v>20</v>
      </c>
      <c r="G1055" t="s">
        <v>55</v>
      </c>
      <c r="H1055">
        <v>11127</v>
      </c>
      <c r="I1055" t="s">
        <v>60</v>
      </c>
      <c r="J1055">
        <f>VLOOKUP(I1055,Key!$A$1:$C$73,2,FALSE)</f>
        <v>43.046570000000003</v>
      </c>
      <c r="K1055">
        <f>VLOOKUP(I1055,Key!$A$1:$C$73,3,FALSE)</f>
        <v>-87.908720000000002</v>
      </c>
      <c r="L1055" t="s">
        <v>52</v>
      </c>
      <c r="M1055">
        <f>VLOOKUP(L1055,Key!$A$1:$C$73,2,FALSE)</f>
        <v>43.042490000000001</v>
      </c>
      <c r="N1055">
        <f>VLOOKUP(L1055,Key!$A$1:$C$73,3,FALSE)</f>
        <v>-87.909959999999998</v>
      </c>
      <c r="O1055">
        <v>45</v>
      </c>
      <c r="P1055">
        <v>6</v>
      </c>
      <c r="Q1055">
        <v>6.8</v>
      </c>
      <c r="R1055">
        <v>6.4</v>
      </c>
      <c r="S1055">
        <v>270</v>
      </c>
      <c r="T1055">
        <f t="shared" si="144"/>
        <v>-1</v>
      </c>
      <c r="U1055" s="1">
        <v>42834</v>
      </c>
      <c r="V1055" s="13">
        <f t="shared" si="145"/>
        <v>42826</v>
      </c>
      <c r="W1055" s="14">
        <f t="shared" si="146"/>
        <v>42834</v>
      </c>
      <c r="X1055" s="1" t="str">
        <f t="shared" si="147"/>
        <v>Sunday</v>
      </c>
      <c r="Y1055" s="2">
        <v>0.92015046296296299</v>
      </c>
      <c r="Z1055" s="2">
        <f t="shared" si="148"/>
        <v>0.91666666666666663</v>
      </c>
      <c r="AA1055">
        <f>1</f>
        <v>1</v>
      </c>
      <c r="AB1055" s="1">
        <v>42834</v>
      </c>
      <c r="AC1055" s="13">
        <f t="shared" si="149"/>
        <v>42826</v>
      </c>
      <c r="AD1055" s="14">
        <f t="shared" si="150"/>
        <v>42834</v>
      </c>
      <c r="AE1055" s="1" t="str">
        <f t="shared" si="151"/>
        <v>Sunday</v>
      </c>
      <c r="AF1055" s="2">
        <v>0.95188657407407407</v>
      </c>
      <c r="AG1055" s="2">
        <f t="shared" si="152"/>
        <v>0.95833333333333326</v>
      </c>
      <c r="AH1055" t="s">
        <v>23</v>
      </c>
    </row>
    <row r="1056" spans="1:34" x14ac:dyDescent="0.25">
      <c r="A1056">
        <v>1471654</v>
      </c>
      <c r="B1056" t="s">
        <v>54</v>
      </c>
      <c r="E1056">
        <v>53212</v>
      </c>
      <c r="F1056" t="s">
        <v>20</v>
      </c>
      <c r="G1056" t="s">
        <v>55</v>
      </c>
      <c r="H1056">
        <v>11104</v>
      </c>
      <c r="I1056" t="s">
        <v>61</v>
      </c>
      <c r="J1056">
        <f>VLOOKUP(I1056,Key!$A$1:$C$73,2,FALSE)</f>
        <v>43.060786</v>
      </c>
      <c r="K1056">
        <f>VLOOKUP(I1056,Key!$A$1:$C$73,3,FALSE)</f>
        <v>-87.883825999999999</v>
      </c>
      <c r="L1056" t="s">
        <v>86</v>
      </c>
      <c r="M1056">
        <f>VLOOKUP(L1056,Key!$A$1:$C$73,2,FALSE)</f>
        <v>43.052549999999997</v>
      </c>
      <c r="N1056">
        <f>VLOOKUP(L1056,Key!$A$1:$C$73,3,FALSE)</f>
        <v>-87.909329999999997</v>
      </c>
      <c r="O1056">
        <v>10</v>
      </c>
      <c r="P1056">
        <v>3</v>
      </c>
      <c r="Q1056">
        <v>1.5</v>
      </c>
      <c r="R1056">
        <v>1.4</v>
      </c>
      <c r="S1056">
        <v>60</v>
      </c>
      <c r="T1056">
        <f t="shared" si="144"/>
        <v>-1</v>
      </c>
      <c r="U1056" s="1">
        <v>42835</v>
      </c>
      <c r="V1056" s="13">
        <f t="shared" si="145"/>
        <v>42826</v>
      </c>
      <c r="W1056" s="14">
        <f t="shared" si="146"/>
        <v>42835</v>
      </c>
      <c r="X1056" s="1" t="str">
        <f t="shared" si="147"/>
        <v>Monday</v>
      </c>
      <c r="Y1056" s="2">
        <v>3.5185185185185185E-3</v>
      </c>
      <c r="Z1056" s="2">
        <f t="shared" si="148"/>
        <v>0</v>
      </c>
      <c r="AA1056">
        <f>1</f>
        <v>1</v>
      </c>
      <c r="AB1056" s="1">
        <v>42835</v>
      </c>
      <c r="AC1056" s="13">
        <f t="shared" si="149"/>
        <v>42826</v>
      </c>
      <c r="AD1056" s="14">
        <f t="shared" si="150"/>
        <v>42835</v>
      </c>
      <c r="AE1056" s="1" t="str">
        <f t="shared" si="151"/>
        <v>Monday</v>
      </c>
      <c r="AF1056" s="2">
        <v>1.050925925925926E-2</v>
      </c>
      <c r="AG1056" s="2">
        <f t="shared" si="152"/>
        <v>0</v>
      </c>
      <c r="AH1056" t="s">
        <v>23</v>
      </c>
    </row>
    <row r="1057" spans="1:34" x14ac:dyDescent="0.25">
      <c r="A1057">
        <v>1574096</v>
      </c>
      <c r="B1057" t="s">
        <v>54</v>
      </c>
      <c r="E1057">
        <v>53154</v>
      </c>
      <c r="F1057" t="s">
        <v>20</v>
      </c>
      <c r="G1057" t="s">
        <v>55</v>
      </c>
      <c r="H1057">
        <v>11158</v>
      </c>
      <c r="I1057" t="s">
        <v>74</v>
      </c>
      <c r="J1057">
        <f>VLOOKUP(I1057,Key!$A$1:$C$73,2,FALSE)</f>
        <v>43.05536</v>
      </c>
      <c r="K1057">
        <f>VLOOKUP(I1057,Key!$A$1:$C$73,3,FALSE)</f>
        <v>-87.90504</v>
      </c>
      <c r="L1057" t="s">
        <v>74</v>
      </c>
      <c r="M1057">
        <f>VLOOKUP(L1057,Key!$A$1:$C$73,2,FALSE)</f>
        <v>43.05536</v>
      </c>
      <c r="N1057">
        <f>VLOOKUP(L1057,Key!$A$1:$C$73,3,FALSE)</f>
        <v>-87.90504</v>
      </c>
      <c r="O1057">
        <v>15</v>
      </c>
      <c r="P1057">
        <v>3</v>
      </c>
      <c r="Q1057">
        <v>2.2999999999999998</v>
      </c>
      <c r="R1057">
        <v>2.1</v>
      </c>
      <c r="S1057">
        <v>90</v>
      </c>
      <c r="T1057">
        <f t="shared" si="144"/>
        <v>-1</v>
      </c>
      <c r="U1057" s="1">
        <v>42835</v>
      </c>
      <c r="V1057" s="13">
        <f t="shared" si="145"/>
        <v>42826</v>
      </c>
      <c r="W1057" s="14">
        <f t="shared" si="146"/>
        <v>42835</v>
      </c>
      <c r="X1057" s="1" t="str">
        <f t="shared" si="147"/>
        <v>Monday</v>
      </c>
      <c r="Y1057" s="2">
        <v>0.13034722222222223</v>
      </c>
      <c r="Z1057" s="2">
        <f t="shared" si="148"/>
        <v>0.125</v>
      </c>
      <c r="AA1057">
        <f>1</f>
        <v>1</v>
      </c>
      <c r="AB1057" s="1">
        <v>42835</v>
      </c>
      <c r="AC1057" s="13">
        <f t="shared" si="149"/>
        <v>42826</v>
      </c>
      <c r="AD1057" s="14">
        <f t="shared" si="150"/>
        <v>42835</v>
      </c>
      <c r="AE1057" s="1" t="str">
        <f t="shared" si="151"/>
        <v>Monday</v>
      </c>
      <c r="AF1057" s="2">
        <v>0.14032407407407407</v>
      </c>
      <c r="AG1057" s="2">
        <f t="shared" si="152"/>
        <v>0.125</v>
      </c>
      <c r="AH1057" t="s">
        <v>25</v>
      </c>
    </row>
    <row r="1058" spans="1:34" x14ac:dyDescent="0.25">
      <c r="A1058">
        <v>1563916</v>
      </c>
      <c r="B1058" t="s">
        <v>54</v>
      </c>
      <c r="E1058">
        <v>53212</v>
      </c>
      <c r="F1058" t="s">
        <v>20</v>
      </c>
      <c r="G1058" t="s">
        <v>55</v>
      </c>
      <c r="H1058">
        <v>35</v>
      </c>
      <c r="I1058" t="s">
        <v>62</v>
      </c>
      <c r="J1058">
        <f>VLOOKUP(I1058,Key!$A$1:$C$73,2,FALSE)</f>
        <v>43.052460000000004</v>
      </c>
      <c r="K1058">
        <f>VLOOKUP(I1058,Key!$A$1:$C$73,3,FALSE)</f>
        <v>-87.891000000000005</v>
      </c>
      <c r="L1058" t="s">
        <v>66</v>
      </c>
      <c r="M1058">
        <f>VLOOKUP(L1058,Key!$A$1:$C$73,2,FALSE)</f>
        <v>43.078530000000001</v>
      </c>
      <c r="N1058">
        <f>VLOOKUP(L1058,Key!$A$1:$C$73,3,FALSE)</f>
        <v>-87.882620000000003</v>
      </c>
      <c r="O1058">
        <v>11</v>
      </c>
      <c r="P1058">
        <v>3</v>
      </c>
      <c r="Q1058">
        <v>1.7</v>
      </c>
      <c r="R1058">
        <v>1.6</v>
      </c>
      <c r="S1058">
        <v>66</v>
      </c>
      <c r="T1058">
        <f t="shared" si="144"/>
        <v>-1</v>
      </c>
      <c r="U1058" s="1">
        <v>42835</v>
      </c>
      <c r="V1058" s="13">
        <f t="shared" si="145"/>
        <v>42826</v>
      </c>
      <c r="W1058" s="14">
        <f t="shared" si="146"/>
        <v>42835</v>
      </c>
      <c r="X1058" s="1" t="str">
        <f t="shared" si="147"/>
        <v>Monday</v>
      </c>
      <c r="Y1058" s="2">
        <v>0.3384375</v>
      </c>
      <c r="Z1058" s="2">
        <f t="shared" si="148"/>
        <v>0.33333333333333331</v>
      </c>
      <c r="AA1058">
        <f>1</f>
        <v>1</v>
      </c>
      <c r="AB1058" s="1">
        <v>42835</v>
      </c>
      <c r="AC1058" s="13">
        <f t="shared" si="149"/>
        <v>42826</v>
      </c>
      <c r="AD1058" s="14">
        <f t="shared" si="150"/>
        <v>42835</v>
      </c>
      <c r="AE1058" s="1" t="str">
        <f t="shared" si="151"/>
        <v>Monday</v>
      </c>
      <c r="AF1058" s="2">
        <v>0.34607638888888892</v>
      </c>
      <c r="AG1058" s="2">
        <f t="shared" si="152"/>
        <v>0.33333333333333331</v>
      </c>
      <c r="AH1058" t="s">
        <v>23</v>
      </c>
    </row>
    <row r="1059" spans="1:34" x14ac:dyDescent="0.25">
      <c r="A1059">
        <v>1559904</v>
      </c>
      <c r="B1059" t="s">
        <v>54</v>
      </c>
      <c r="E1059">
        <v>53226</v>
      </c>
      <c r="F1059" t="s">
        <v>20</v>
      </c>
      <c r="G1059" t="s">
        <v>55</v>
      </c>
      <c r="H1059">
        <v>11055</v>
      </c>
      <c r="I1059" t="s">
        <v>90</v>
      </c>
      <c r="J1059">
        <f>VLOOKUP(I1059,Key!$A$1:$C$73,2,FALSE)</f>
        <v>43.06044</v>
      </c>
      <c r="K1059">
        <f>VLOOKUP(I1059,Key!$A$1:$C$73,3,FALSE)</f>
        <v>-88.016239999999996</v>
      </c>
      <c r="L1059" t="s">
        <v>90</v>
      </c>
      <c r="M1059">
        <f>VLOOKUP(L1059,Key!$A$1:$C$73,2,FALSE)</f>
        <v>43.06044</v>
      </c>
      <c r="N1059">
        <f>VLOOKUP(L1059,Key!$A$1:$C$73,3,FALSE)</f>
        <v>-88.016239999999996</v>
      </c>
      <c r="O1059">
        <v>8</v>
      </c>
      <c r="P1059">
        <v>0</v>
      </c>
      <c r="Q1059">
        <v>1.2</v>
      </c>
      <c r="R1059">
        <v>1.1000000000000001</v>
      </c>
      <c r="S1059">
        <v>48</v>
      </c>
      <c r="T1059">
        <f t="shared" si="144"/>
        <v>-1</v>
      </c>
      <c r="U1059" s="1">
        <v>42835</v>
      </c>
      <c r="V1059" s="13">
        <f t="shared" si="145"/>
        <v>42826</v>
      </c>
      <c r="W1059" s="14">
        <f t="shared" si="146"/>
        <v>42835</v>
      </c>
      <c r="X1059" s="1" t="str">
        <f t="shared" si="147"/>
        <v>Monday</v>
      </c>
      <c r="Y1059" s="2">
        <v>0.42402777777777773</v>
      </c>
      <c r="Z1059" s="2">
        <f t="shared" si="148"/>
        <v>0.41666666666666663</v>
      </c>
      <c r="AA1059">
        <f>1</f>
        <v>1</v>
      </c>
      <c r="AB1059" s="1">
        <v>42835</v>
      </c>
      <c r="AC1059" s="13">
        <f t="shared" si="149"/>
        <v>42826</v>
      </c>
      <c r="AD1059" s="14">
        <f t="shared" si="150"/>
        <v>42835</v>
      </c>
      <c r="AE1059" s="1" t="str">
        <f t="shared" si="151"/>
        <v>Monday</v>
      </c>
      <c r="AF1059" s="2">
        <v>0.42922453703703706</v>
      </c>
      <c r="AG1059" s="2">
        <f t="shared" si="152"/>
        <v>0.41666666666666663</v>
      </c>
      <c r="AH1059" t="s">
        <v>25</v>
      </c>
    </row>
    <row r="1060" spans="1:34" x14ac:dyDescent="0.25">
      <c r="A1060">
        <v>1574265</v>
      </c>
      <c r="B1060" t="s">
        <v>54</v>
      </c>
      <c r="E1060">
        <v>60126</v>
      </c>
      <c r="F1060" t="s">
        <v>20</v>
      </c>
      <c r="G1060" t="s">
        <v>55</v>
      </c>
      <c r="H1060">
        <v>11157</v>
      </c>
      <c r="I1060" t="s">
        <v>84</v>
      </c>
      <c r="J1060">
        <f>VLOOKUP(I1060,Key!$A$1:$C$73,2,FALSE)</f>
        <v>43.040154000000001</v>
      </c>
      <c r="K1060">
        <f>VLOOKUP(I1060,Key!$A$1:$C$73,3,FALSE)</f>
        <v>-87.932113000000001</v>
      </c>
      <c r="L1060" t="s">
        <v>84</v>
      </c>
      <c r="M1060">
        <f>VLOOKUP(L1060,Key!$A$1:$C$73,2,FALSE)</f>
        <v>43.040154000000001</v>
      </c>
      <c r="N1060">
        <f>VLOOKUP(L1060,Key!$A$1:$C$73,3,FALSE)</f>
        <v>-87.932113000000001</v>
      </c>
      <c r="O1060">
        <v>105</v>
      </c>
      <c r="P1060">
        <v>12</v>
      </c>
      <c r="Q1060">
        <v>15.8</v>
      </c>
      <c r="R1060">
        <v>15</v>
      </c>
      <c r="S1060">
        <v>630</v>
      </c>
      <c r="T1060">
        <f t="shared" si="144"/>
        <v>-1</v>
      </c>
      <c r="U1060" s="1">
        <v>42835</v>
      </c>
      <c r="V1060" s="13">
        <f t="shared" si="145"/>
        <v>42826</v>
      </c>
      <c r="W1060" s="14">
        <f t="shared" si="146"/>
        <v>42835</v>
      </c>
      <c r="X1060" s="1" t="str">
        <f t="shared" si="147"/>
        <v>Monday</v>
      </c>
      <c r="Y1060" s="2">
        <v>0.45472222222222225</v>
      </c>
      <c r="Z1060" s="2">
        <f t="shared" si="148"/>
        <v>0.45833333333333331</v>
      </c>
      <c r="AA1060">
        <f>1</f>
        <v>1</v>
      </c>
      <c r="AB1060" s="1">
        <v>42835</v>
      </c>
      <c r="AC1060" s="13">
        <f t="shared" si="149"/>
        <v>42826</v>
      </c>
      <c r="AD1060" s="14">
        <f t="shared" si="150"/>
        <v>42835</v>
      </c>
      <c r="AE1060" s="1" t="str">
        <f t="shared" si="151"/>
        <v>Monday</v>
      </c>
      <c r="AF1060" s="2">
        <v>0.52728009259259256</v>
      </c>
      <c r="AG1060" s="2">
        <f t="shared" si="152"/>
        <v>0.54166666666666663</v>
      </c>
      <c r="AH1060" t="s">
        <v>25</v>
      </c>
    </row>
    <row r="1061" spans="1:34" x14ac:dyDescent="0.25">
      <c r="A1061">
        <v>1574296</v>
      </c>
      <c r="B1061" t="s">
        <v>54</v>
      </c>
      <c r="E1061">
        <v>53216</v>
      </c>
      <c r="F1061" t="s">
        <v>20</v>
      </c>
      <c r="G1061" t="s">
        <v>55</v>
      </c>
      <c r="H1061">
        <v>21</v>
      </c>
      <c r="I1061" t="s">
        <v>81</v>
      </c>
      <c r="J1061">
        <f>VLOOKUP(I1061,Key!$A$1:$C$73,2,FALSE)</f>
        <v>43.058010000000003</v>
      </c>
      <c r="K1061">
        <f>VLOOKUP(I1061,Key!$A$1:$C$73,3,FALSE)</f>
        <v>-87.877300000000005</v>
      </c>
      <c r="L1061" t="s">
        <v>81</v>
      </c>
      <c r="M1061">
        <f>VLOOKUP(L1061,Key!$A$1:$C$73,2,FALSE)</f>
        <v>43.058010000000003</v>
      </c>
      <c r="N1061">
        <f>VLOOKUP(L1061,Key!$A$1:$C$73,3,FALSE)</f>
        <v>-87.877300000000005</v>
      </c>
      <c r="O1061">
        <v>31</v>
      </c>
      <c r="P1061">
        <v>3</v>
      </c>
      <c r="Q1061">
        <v>4.7</v>
      </c>
      <c r="R1061">
        <v>4.4000000000000004</v>
      </c>
      <c r="S1061">
        <v>186</v>
      </c>
      <c r="T1061">
        <f t="shared" si="144"/>
        <v>-1</v>
      </c>
      <c r="U1061" s="1">
        <v>42835</v>
      </c>
      <c r="V1061" s="13">
        <f t="shared" si="145"/>
        <v>42826</v>
      </c>
      <c r="W1061" s="14">
        <f t="shared" si="146"/>
        <v>42835</v>
      </c>
      <c r="X1061" s="1" t="str">
        <f t="shared" si="147"/>
        <v>Monday</v>
      </c>
      <c r="Y1061" s="2">
        <v>0.46895833333333337</v>
      </c>
      <c r="Z1061" s="2">
        <f t="shared" si="148"/>
        <v>0.45833333333333331</v>
      </c>
      <c r="AA1061">
        <f>1</f>
        <v>1</v>
      </c>
      <c r="AB1061" s="1">
        <v>42835</v>
      </c>
      <c r="AC1061" s="13">
        <f t="shared" si="149"/>
        <v>42826</v>
      </c>
      <c r="AD1061" s="14">
        <f t="shared" si="150"/>
        <v>42835</v>
      </c>
      <c r="AE1061" s="1" t="str">
        <f t="shared" si="151"/>
        <v>Monday</v>
      </c>
      <c r="AF1061" s="2">
        <v>0.49082175925925925</v>
      </c>
      <c r="AG1061" s="2">
        <f t="shared" si="152"/>
        <v>0.5</v>
      </c>
      <c r="AH1061" t="s">
        <v>25</v>
      </c>
    </row>
    <row r="1062" spans="1:34" x14ac:dyDescent="0.25">
      <c r="A1062">
        <v>1574340</v>
      </c>
      <c r="B1062" t="s">
        <v>54</v>
      </c>
      <c r="E1062">
        <v>53202</v>
      </c>
      <c r="F1062" t="s">
        <v>20</v>
      </c>
      <c r="G1062" t="s">
        <v>55</v>
      </c>
      <c r="H1062">
        <v>153</v>
      </c>
      <c r="I1062" t="s">
        <v>85</v>
      </c>
      <c r="J1062">
        <f>VLOOKUP(I1062,Key!$A$1:$C$73,2,FALSE)</f>
        <v>43.053040000000003</v>
      </c>
      <c r="K1062">
        <f>VLOOKUP(I1062,Key!$A$1:$C$73,3,FALSE)</f>
        <v>-87.897660000000002</v>
      </c>
      <c r="L1062" t="s">
        <v>36</v>
      </c>
      <c r="M1062">
        <f>VLOOKUP(L1062,Key!$A$1:$C$73,2,FALSE)</f>
        <v>43.03519</v>
      </c>
      <c r="N1062">
        <f>VLOOKUP(L1062,Key!$A$1:$C$73,3,FALSE)</f>
        <v>-87.907390000000007</v>
      </c>
      <c r="O1062">
        <v>15</v>
      </c>
      <c r="P1062">
        <v>3</v>
      </c>
      <c r="Q1062">
        <v>2.2999999999999998</v>
      </c>
      <c r="R1062">
        <v>2.1</v>
      </c>
      <c r="S1062">
        <v>90</v>
      </c>
      <c r="T1062">
        <f t="shared" si="144"/>
        <v>-1</v>
      </c>
      <c r="U1062" s="1">
        <v>42835</v>
      </c>
      <c r="V1062" s="13">
        <f t="shared" si="145"/>
        <v>42826</v>
      </c>
      <c r="W1062" s="14">
        <f t="shared" si="146"/>
        <v>42835</v>
      </c>
      <c r="X1062" s="1" t="str">
        <f t="shared" si="147"/>
        <v>Monday</v>
      </c>
      <c r="Y1062" s="2">
        <v>0.49126157407407406</v>
      </c>
      <c r="Z1062" s="2">
        <f t="shared" si="148"/>
        <v>0.5</v>
      </c>
      <c r="AA1062">
        <f>1</f>
        <v>1</v>
      </c>
      <c r="AB1062" s="1">
        <v>42835</v>
      </c>
      <c r="AC1062" s="13">
        <f t="shared" si="149"/>
        <v>42826</v>
      </c>
      <c r="AD1062" s="14">
        <f t="shared" si="150"/>
        <v>42835</v>
      </c>
      <c r="AE1062" s="1" t="str">
        <f t="shared" si="151"/>
        <v>Monday</v>
      </c>
      <c r="AF1062" s="2">
        <v>0.50143518518518515</v>
      </c>
      <c r="AG1062" s="2">
        <f t="shared" si="152"/>
        <v>0.5</v>
      </c>
      <c r="AH1062" t="s">
        <v>23</v>
      </c>
    </row>
    <row r="1063" spans="1:34" x14ac:dyDescent="0.25">
      <c r="A1063">
        <v>1574342</v>
      </c>
      <c r="B1063" t="s">
        <v>54</v>
      </c>
      <c r="E1063">
        <v>98502</v>
      </c>
      <c r="F1063" t="s">
        <v>20</v>
      </c>
      <c r="G1063" t="s">
        <v>55</v>
      </c>
      <c r="H1063">
        <v>251</v>
      </c>
      <c r="I1063" t="s">
        <v>85</v>
      </c>
      <c r="J1063">
        <f>VLOOKUP(I1063,Key!$A$1:$C$73,2,FALSE)</f>
        <v>43.053040000000003</v>
      </c>
      <c r="K1063">
        <f>VLOOKUP(I1063,Key!$A$1:$C$73,3,FALSE)</f>
        <v>-87.897660000000002</v>
      </c>
      <c r="L1063" t="s">
        <v>36</v>
      </c>
      <c r="M1063">
        <f>VLOOKUP(L1063,Key!$A$1:$C$73,2,FALSE)</f>
        <v>43.03519</v>
      </c>
      <c r="N1063">
        <f>VLOOKUP(L1063,Key!$A$1:$C$73,3,FALSE)</f>
        <v>-87.907390000000007</v>
      </c>
      <c r="O1063">
        <v>14</v>
      </c>
      <c r="P1063">
        <v>3</v>
      </c>
      <c r="Q1063">
        <v>2.1</v>
      </c>
      <c r="R1063">
        <v>2</v>
      </c>
      <c r="S1063">
        <v>84</v>
      </c>
      <c r="T1063">
        <f t="shared" si="144"/>
        <v>-1</v>
      </c>
      <c r="U1063" s="1">
        <v>42835</v>
      </c>
      <c r="V1063" s="13">
        <f t="shared" si="145"/>
        <v>42826</v>
      </c>
      <c r="W1063" s="14">
        <f t="shared" si="146"/>
        <v>42835</v>
      </c>
      <c r="X1063" s="1" t="str">
        <f t="shared" si="147"/>
        <v>Monday</v>
      </c>
      <c r="Y1063" s="2">
        <v>0.49179398148148151</v>
      </c>
      <c r="Z1063" s="2">
        <f t="shared" si="148"/>
        <v>0.5</v>
      </c>
      <c r="AA1063">
        <f>1</f>
        <v>1</v>
      </c>
      <c r="AB1063" s="1">
        <v>42835</v>
      </c>
      <c r="AC1063" s="13">
        <f t="shared" si="149"/>
        <v>42826</v>
      </c>
      <c r="AD1063" s="14">
        <f t="shared" si="150"/>
        <v>42835</v>
      </c>
      <c r="AE1063" s="1" t="str">
        <f t="shared" si="151"/>
        <v>Monday</v>
      </c>
      <c r="AF1063" s="2">
        <v>0.50141203703703707</v>
      </c>
      <c r="AG1063" s="2">
        <f t="shared" si="152"/>
        <v>0.5</v>
      </c>
      <c r="AH1063" t="s">
        <v>23</v>
      </c>
    </row>
    <row r="1064" spans="1:34" x14ac:dyDescent="0.25">
      <c r="A1064">
        <v>1574351</v>
      </c>
      <c r="B1064" t="s">
        <v>54</v>
      </c>
      <c r="E1064">
        <v>53202</v>
      </c>
      <c r="F1064" t="s">
        <v>20</v>
      </c>
      <c r="G1064" t="s">
        <v>55</v>
      </c>
      <c r="H1064">
        <v>982</v>
      </c>
      <c r="I1064" t="s">
        <v>79</v>
      </c>
      <c r="J1064">
        <f>VLOOKUP(I1064,Key!$A$1:$C$73,2,FALSE)</f>
        <v>43.04804</v>
      </c>
      <c r="K1064">
        <f>VLOOKUP(I1064,Key!$A$1:$C$73,3,FALSE)</f>
        <v>-87.896720000000002</v>
      </c>
      <c r="L1064" t="s">
        <v>44</v>
      </c>
      <c r="M1064">
        <f>VLOOKUP(L1064,Key!$A$1:$C$73,2,FALSE)</f>
        <v>43.03886</v>
      </c>
      <c r="N1064">
        <f>VLOOKUP(L1064,Key!$A$1:$C$73,3,FALSE)</f>
        <v>-87.902720000000002</v>
      </c>
      <c r="O1064">
        <v>9</v>
      </c>
      <c r="P1064">
        <v>3</v>
      </c>
      <c r="Q1064">
        <v>1.4</v>
      </c>
      <c r="R1064">
        <v>1.3</v>
      </c>
      <c r="S1064">
        <v>54</v>
      </c>
      <c r="T1064">
        <f t="shared" si="144"/>
        <v>-1</v>
      </c>
      <c r="U1064" s="1">
        <v>42835</v>
      </c>
      <c r="V1064" s="13">
        <f t="shared" si="145"/>
        <v>42826</v>
      </c>
      <c r="W1064" s="14">
        <f t="shared" si="146"/>
        <v>42835</v>
      </c>
      <c r="X1064" s="1" t="str">
        <f t="shared" si="147"/>
        <v>Monday</v>
      </c>
      <c r="Y1064" s="2">
        <v>0.49752314814814813</v>
      </c>
      <c r="Z1064" s="2">
        <f t="shared" si="148"/>
        <v>0.5</v>
      </c>
      <c r="AA1064">
        <f>1</f>
        <v>1</v>
      </c>
      <c r="AB1064" s="1">
        <v>42835</v>
      </c>
      <c r="AC1064" s="13">
        <f t="shared" si="149"/>
        <v>42826</v>
      </c>
      <c r="AD1064" s="14">
        <f t="shared" si="150"/>
        <v>42835</v>
      </c>
      <c r="AE1064" s="1" t="str">
        <f t="shared" si="151"/>
        <v>Monday</v>
      </c>
      <c r="AF1064" s="2">
        <v>0.50414351851851846</v>
      </c>
      <c r="AG1064" s="2">
        <f t="shared" si="152"/>
        <v>0.5</v>
      </c>
      <c r="AH1064" t="s">
        <v>23</v>
      </c>
    </row>
    <row r="1065" spans="1:34" x14ac:dyDescent="0.25">
      <c r="A1065">
        <v>1567359</v>
      </c>
      <c r="B1065" t="s">
        <v>54</v>
      </c>
      <c r="E1065">
        <v>80204</v>
      </c>
      <c r="F1065" t="s">
        <v>20</v>
      </c>
      <c r="G1065" t="s">
        <v>55</v>
      </c>
      <c r="H1065">
        <v>179</v>
      </c>
      <c r="I1065" t="s">
        <v>62</v>
      </c>
      <c r="J1065">
        <f>VLOOKUP(I1065,Key!$A$1:$C$73,2,FALSE)</f>
        <v>43.052460000000004</v>
      </c>
      <c r="K1065">
        <f>VLOOKUP(I1065,Key!$A$1:$C$73,3,FALSE)</f>
        <v>-87.891000000000005</v>
      </c>
      <c r="L1065" t="s">
        <v>62</v>
      </c>
      <c r="M1065">
        <f>VLOOKUP(L1065,Key!$A$1:$C$73,2,FALSE)</f>
        <v>43.052460000000004</v>
      </c>
      <c r="N1065">
        <f>VLOOKUP(L1065,Key!$A$1:$C$73,3,FALSE)</f>
        <v>-87.891000000000005</v>
      </c>
      <c r="O1065">
        <v>110</v>
      </c>
      <c r="P1065">
        <v>12</v>
      </c>
      <c r="Q1065">
        <v>16.5</v>
      </c>
      <c r="R1065">
        <v>15.7</v>
      </c>
      <c r="S1065">
        <v>660</v>
      </c>
      <c r="T1065">
        <f t="shared" si="144"/>
        <v>-1</v>
      </c>
      <c r="U1065" s="1">
        <v>42835</v>
      </c>
      <c r="V1065" s="13">
        <f t="shared" si="145"/>
        <v>42826</v>
      </c>
      <c r="W1065" s="14">
        <f t="shared" si="146"/>
        <v>42835</v>
      </c>
      <c r="X1065" s="1" t="str">
        <f t="shared" si="147"/>
        <v>Monday</v>
      </c>
      <c r="Y1065" s="2">
        <v>0.53640046296296295</v>
      </c>
      <c r="Z1065" s="2">
        <f t="shared" si="148"/>
        <v>0.54166666666666663</v>
      </c>
      <c r="AA1065">
        <f>1</f>
        <v>1</v>
      </c>
      <c r="AB1065" s="1">
        <v>42835</v>
      </c>
      <c r="AC1065" s="13">
        <f t="shared" si="149"/>
        <v>42826</v>
      </c>
      <c r="AD1065" s="14">
        <f t="shared" si="150"/>
        <v>42835</v>
      </c>
      <c r="AE1065" s="1" t="str">
        <f t="shared" si="151"/>
        <v>Monday</v>
      </c>
      <c r="AF1065" s="2">
        <v>0.6130092592592592</v>
      </c>
      <c r="AG1065" s="2">
        <f t="shared" si="152"/>
        <v>0.625</v>
      </c>
      <c r="AH1065" t="s">
        <v>25</v>
      </c>
    </row>
    <row r="1066" spans="1:34" x14ac:dyDescent="0.25">
      <c r="A1066">
        <v>1574342</v>
      </c>
      <c r="B1066" t="s">
        <v>54</v>
      </c>
      <c r="E1066">
        <v>98502</v>
      </c>
      <c r="F1066" t="s">
        <v>20</v>
      </c>
      <c r="G1066" t="s">
        <v>55</v>
      </c>
      <c r="H1066">
        <v>153</v>
      </c>
      <c r="I1066" t="s">
        <v>36</v>
      </c>
      <c r="J1066">
        <f>VLOOKUP(I1066,Key!$A$1:$C$73,2,FALSE)</f>
        <v>43.03519</v>
      </c>
      <c r="K1066">
        <f>VLOOKUP(I1066,Key!$A$1:$C$73,3,FALSE)</f>
        <v>-87.907390000000007</v>
      </c>
      <c r="L1066" t="s">
        <v>85</v>
      </c>
      <c r="M1066">
        <f>VLOOKUP(L1066,Key!$A$1:$C$73,2,FALSE)</f>
        <v>43.053040000000003</v>
      </c>
      <c r="N1066">
        <f>VLOOKUP(L1066,Key!$A$1:$C$73,3,FALSE)</f>
        <v>-87.897660000000002</v>
      </c>
      <c r="O1066">
        <v>15</v>
      </c>
      <c r="P1066">
        <v>3</v>
      </c>
      <c r="Q1066">
        <v>2.2999999999999998</v>
      </c>
      <c r="R1066">
        <v>2.1</v>
      </c>
      <c r="S1066">
        <v>90</v>
      </c>
      <c r="T1066">
        <f t="shared" si="144"/>
        <v>-1</v>
      </c>
      <c r="U1066" s="1">
        <v>42835</v>
      </c>
      <c r="V1066" s="13">
        <f t="shared" si="145"/>
        <v>42826</v>
      </c>
      <c r="W1066" s="14">
        <f t="shared" si="146"/>
        <v>42835</v>
      </c>
      <c r="X1066" s="1" t="str">
        <f t="shared" si="147"/>
        <v>Monday</v>
      </c>
      <c r="Y1066" s="2">
        <v>0.58010416666666664</v>
      </c>
      <c r="Z1066" s="2">
        <f t="shared" si="148"/>
        <v>0.58333333333333326</v>
      </c>
      <c r="AA1066">
        <f>1</f>
        <v>1</v>
      </c>
      <c r="AB1066" s="1">
        <v>42835</v>
      </c>
      <c r="AC1066" s="13">
        <f t="shared" si="149"/>
        <v>42826</v>
      </c>
      <c r="AD1066" s="14">
        <f t="shared" si="150"/>
        <v>42835</v>
      </c>
      <c r="AE1066" s="1" t="str">
        <f t="shared" si="151"/>
        <v>Monday</v>
      </c>
      <c r="AF1066" s="2">
        <v>0.59087962962962959</v>
      </c>
      <c r="AG1066" s="2">
        <f t="shared" si="152"/>
        <v>0.58333333333333326</v>
      </c>
      <c r="AH1066" t="s">
        <v>23</v>
      </c>
    </row>
    <row r="1067" spans="1:34" x14ac:dyDescent="0.25">
      <c r="A1067">
        <v>1575203</v>
      </c>
      <c r="B1067" t="s">
        <v>54</v>
      </c>
      <c r="E1067">
        <v>53204</v>
      </c>
      <c r="F1067" t="s">
        <v>20</v>
      </c>
      <c r="G1067" t="s">
        <v>55</v>
      </c>
      <c r="H1067">
        <v>11137</v>
      </c>
      <c r="I1067" t="s">
        <v>76</v>
      </c>
      <c r="J1067">
        <f>VLOOKUP(I1067,Key!$A$1:$C$73,2,FALSE)</f>
        <v>43.02948</v>
      </c>
      <c r="K1067">
        <f>VLOOKUP(I1067,Key!$A$1:$C$73,3,FALSE)</f>
        <v>-87.912819999999996</v>
      </c>
      <c r="L1067" t="s">
        <v>52</v>
      </c>
      <c r="M1067">
        <f>VLOOKUP(L1067,Key!$A$1:$C$73,2,FALSE)</f>
        <v>43.042490000000001</v>
      </c>
      <c r="N1067">
        <f>VLOOKUP(L1067,Key!$A$1:$C$73,3,FALSE)</f>
        <v>-87.909959999999998</v>
      </c>
      <c r="O1067">
        <v>9</v>
      </c>
      <c r="P1067">
        <v>3</v>
      </c>
      <c r="Q1067">
        <v>1.4</v>
      </c>
      <c r="R1067">
        <v>1.3</v>
      </c>
      <c r="S1067">
        <v>54</v>
      </c>
      <c r="T1067">
        <f t="shared" si="144"/>
        <v>-1</v>
      </c>
      <c r="U1067" s="1">
        <v>42836</v>
      </c>
      <c r="V1067" s="13">
        <f t="shared" si="145"/>
        <v>42826</v>
      </c>
      <c r="W1067" s="14">
        <f t="shared" si="146"/>
        <v>42836</v>
      </c>
      <c r="X1067" s="1" t="str">
        <f t="shared" si="147"/>
        <v>Tuesday</v>
      </c>
      <c r="Y1067" s="2">
        <v>0.32636574074074076</v>
      </c>
      <c r="Z1067" s="2">
        <f t="shared" si="148"/>
        <v>0.33333333333333331</v>
      </c>
      <c r="AA1067">
        <f>1</f>
        <v>1</v>
      </c>
      <c r="AB1067" s="1">
        <v>42836</v>
      </c>
      <c r="AC1067" s="13">
        <f t="shared" si="149"/>
        <v>42826</v>
      </c>
      <c r="AD1067" s="14">
        <f t="shared" si="150"/>
        <v>42836</v>
      </c>
      <c r="AE1067" s="1" t="str">
        <f t="shared" si="151"/>
        <v>Tuesday</v>
      </c>
      <c r="AF1067" s="2">
        <v>0.33254629629629628</v>
      </c>
      <c r="AG1067" s="2">
        <f t="shared" si="152"/>
        <v>0.33333333333333331</v>
      </c>
      <c r="AH1067" t="s">
        <v>23</v>
      </c>
    </row>
    <row r="1068" spans="1:34" x14ac:dyDescent="0.25">
      <c r="A1068">
        <v>1306778</v>
      </c>
      <c r="B1068" t="s">
        <v>54</v>
      </c>
      <c r="E1068">
        <v>53204</v>
      </c>
      <c r="F1068" t="s">
        <v>20</v>
      </c>
      <c r="G1068" t="s">
        <v>55</v>
      </c>
      <c r="H1068">
        <v>286</v>
      </c>
      <c r="I1068" t="s">
        <v>56</v>
      </c>
      <c r="J1068">
        <f>VLOOKUP(I1068,Key!$A$1:$C$73,2,FALSE)</f>
        <v>43.004728999999998</v>
      </c>
      <c r="K1068">
        <f>VLOOKUP(I1068,Key!$A$1:$C$73,3,FALSE)</f>
        <v>-87.905463999999995</v>
      </c>
      <c r="L1068" t="s">
        <v>39</v>
      </c>
      <c r="M1068">
        <f>VLOOKUP(L1068,Key!$A$1:$C$73,2,FALSE)</f>
        <v>43.031480000000002</v>
      </c>
      <c r="N1068">
        <f>VLOOKUP(L1068,Key!$A$1:$C$73,3,FALSE)</f>
        <v>-87.908169999999998</v>
      </c>
      <c r="O1068">
        <v>14</v>
      </c>
      <c r="P1068">
        <v>3</v>
      </c>
      <c r="Q1068">
        <v>2.1</v>
      </c>
      <c r="R1068">
        <v>2</v>
      </c>
      <c r="S1068">
        <v>84</v>
      </c>
      <c r="T1068">
        <f t="shared" si="144"/>
        <v>-1</v>
      </c>
      <c r="U1068" s="1">
        <v>42836</v>
      </c>
      <c r="V1068" s="13">
        <f t="shared" si="145"/>
        <v>42826</v>
      </c>
      <c r="W1068" s="14">
        <f t="shared" si="146"/>
        <v>42836</v>
      </c>
      <c r="X1068" s="1" t="str">
        <f t="shared" si="147"/>
        <v>Tuesday</v>
      </c>
      <c r="Y1068" s="2">
        <v>0.6519328703703704</v>
      </c>
      <c r="Z1068" s="2">
        <f t="shared" si="148"/>
        <v>0.66666666666666663</v>
      </c>
      <c r="AA1068">
        <f>1</f>
        <v>1</v>
      </c>
      <c r="AB1068" s="1">
        <v>42836</v>
      </c>
      <c r="AC1068" s="13">
        <f t="shared" si="149"/>
        <v>42826</v>
      </c>
      <c r="AD1068" s="14">
        <f t="shared" si="150"/>
        <v>42836</v>
      </c>
      <c r="AE1068" s="1" t="str">
        <f t="shared" si="151"/>
        <v>Tuesday</v>
      </c>
      <c r="AF1068" s="2">
        <v>0.66137731481481488</v>
      </c>
      <c r="AG1068" s="2">
        <f t="shared" si="152"/>
        <v>0.66666666666666663</v>
      </c>
      <c r="AH1068" t="s">
        <v>23</v>
      </c>
    </row>
    <row r="1069" spans="1:34" x14ac:dyDescent="0.25">
      <c r="A1069">
        <v>1556816</v>
      </c>
      <c r="B1069" t="s">
        <v>54</v>
      </c>
      <c r="E1069">
        <v>53221</v>
      </c>
      <c r="F1069" t="s">
        <v>20</v>
      </c>
      <c r="G1069" t="s">
        <v>55</v>
      </c>
      <c r="H1069">
        <v>128</v>
      </c>
      <c r="I1069" t="s">
        <v>67</v>
      </c>
      <c r="J1069">
        <f>VLOOKUP(I1069,Key!$A$1:$C$73,2,FALSE)</f>
        <v>43.05847</v>
      </c>
      <c r="K1069">
        <f>VLOOKUP(I1069,Key!$A$1:$C$73,3,FALSE)</f>
        <v>-87.898079999999993</v>
      </c>
      <c r="L1069" t="s">
        <v>37</v>
      </c>
      <c r="M1069">
        <f>VLOOKUP(L1069,Key!$A$1:$C$73,2,FALSE)</f>
        <v>43.049230000000001</v>
      </c>
      <c r="N1069">
        <f>VLOOKUP(L1069,Key!$A$1:$C$73,3,FALSE)</f>
        <v>-87.911940000000001</v>
      </c>
      <c r="O1069">
        <v>8</v>
      </c>
      <c r="P1069">
        <v>3</v>
      </c>
      <c r="Q1069">
        <v>1.2</v>
      </c>
      <c r="R1069">
        <v>1.1000000000000001</v>
      </c>
      <c r="S1069">
        <v>48</v>
      </c>
      <c r="T1069">
        <f t="shared" si="144"/>
        <v>-1</v>
      </c>
      <c r="U1069" s="1">
        <v>42836</v>
      </c>
      <c r="V1069" s="13">
        <f t="shared" si="145"/>
        <v>42826</v>
      </c>
      <c r="W1069" s="14">
        <f t="shared" si="146"/>
        <v>42836</v>
      </c>
      <c r="X1069" s="1" t="str">
        <f t="shared" si="147"/>
        <v>Tuesday</v>
      </c>
      <c r="Y1069" s="2">
        <v>0.70590277777777777</v>
      </c>
      <c r="Z1069" s="2">
        <f t="shared" si="148"/>
        <v>0.70833333333333326</v>
      </c>
      <c r="AA1069">
        <f>1</f>
        <v>1</v>
      </c>
      <c r="AB1069" s="1">
        <v>42836</v>
      </c>
      <c r="AC1069" s="13">
        <f t="shared" si="149"/>
        <v>42826</v>
      </c>
      <c r="AD1069" s="14">
        <f t="shared" si="150"/>
        <v>42836</v>
      </c>
      <c r="AE1069" s="1" t="str">
        <f t="shared" si="151"/>
        <v>Tuesday</v>
      </c>
      <c r="AF1069" s="2">
        <v>0.7112384259259259</v>
      </c>
      <c r="AG1069" s="2">
        <f t="shared" si="152"/>
        <v>0.70833333333333326</v>
      </c>
      <c r="AH1069" t="s">
        <v>23</v>
      </c>
    </row>
    <row r="1070" spans="1:34" x14ac:dyDescent="0.25">
      <c r="A1070">
        <v>1575681</v>
      </c>
      <c r="B1070" t="s">
        <v>54</v>
      </c>
      <c r="F1070" t="s">
        <v>20</v>
      </c>
      <c r="G1070" t="s">
        <v>55</v>
      </c>
      <c r="H1070">
        <v>982</v>
      </c>
      <c r="I1070" t="s">
        <v>28</v>
      </c>
      <c r="J1070">
        <f>VLOOKUP(I1070,Key!$A$1:$C$73,2,FALSE)</f>
        <v>43.038580000000003</v>
      </c>
      <c r="K1070">
        <f>VLOOKUP(I1070,Key!$A$1:$C$73,3,FALSE)</f>
        <v>-87.90934</v>
      </c>
      <c r="L1070" t="s">
        <v>62</v>
      </c>
      <c r="M1070">
        <f>VLOOKUP(L1070,Key!$A$1:$C$73,2,FALSE)</f>
        <v>43.052460000000004</v>
      </c>
      <c r="N1070">
        <f>VLOOKUP(L1070,Key!$A$1:$C$73,3,FALSE)</f>
        <v>-87.891000000000005</v>
      </c>
      <c r="O1070">
        <v>10</v>
      </c>
      <c r="P1070">
        <v>3</v>
      </c>
      <c r="Q1070">
        <v>1.5</v>
      </c>
      <c r="R1070">
        <v>1.4</v>
      </c>
      <c r="S1070">
        <v>60</v>
      </c>
      <c r="T1070">
        <f t="shared" si="144"/>
        <v>-1</v>
      </c>
      <c r="U1070" s="1">
        <v>42836</v>
      </c>
      <c r="V1070" s="13">
        <f t="shared" si="145"/>
        <v>42826</v>
      </c>
      <c r="W1070" s="14">
        <f t="shared" si="146"/>
        <v>42836</v>
      </c>
      <c r="X1070" s="1" t="str">
        <f t="shared" si="147"/>
        <v>Tuesday</v>
      </c>
      <c r="Y1070" s="2">
        <v>0.76395833333333341</v>
      </c>
      <c r="Z1070" s="2">
        <f t="shared" si="148"/>
        <v>0.75</v>
      </c>
      <c r="AA1070">
        <f>1</f>
        <v>1</v>
      </c>
      <c r="AB1070" s="1">
        <v>42836</v>
      </c>
      <c r="AC1070" s="13">
        <f t="shared" si="149"/>
        <v>42826</v>
      </c>
      <c r="AD1070" s="14">
        <f t="shared" si="150"/>
        <v>42836</v>
      </c>
      <c r="AE1070" s="1" t="str">
        <f t="shared" si="151"/>
        <v>Tuesday</v>
      </c>
      <c r="AF1070" s="2">
        <v>0.77131944444444445</v>
      </c>
      <c r="AG1070" s="2">
        <f t="shared" si="152"/>
        <v>0.79166666666666663</v>
      </c>
      <c r="AH1070" t="s">
        <v>23</v>
      </c>
    </row>
    <row r="1071" spans="1:34" x14ac:dyDescent="0.25">
      <c r="A1071">
        <v>1575732</v>
      </c>
      <c r="B1071" t="s">
        <v>54</v>
      </c>
      <c r="E1071">
        <v>16849</v>
      </c>
      <c r="F1071" t="s">
        <v>20</v>
      </c>
      <c r="G1071" t="s">
        <v>55</v>
      </c>
      <c r="H1071">
        <v>106</v>
      </c>
      <c r="I1071" t="s">
        <v>85</v>
      </c>
      <c r="J1071">
        <f>VLOOKUP(I1071,Key!$A$1:$C$73,2,FALSE)</f>
        <v>43.053040000000003</v>
      </c>
      <c r="K1071">
        <f>VLOOKUP(I1071,Key!$A$1:$C$73,3,FALSE)</f>
        <v>-87.897660000000002</v>
      </c>
      <c r="L1071" t="s">
        <v>22</v>
      </c>
      <c r="M1071">
        <f>VLOOKUP(L1071,Key!$A$1:$C$73,2,FALSE)</f>
        <v>43.058619999999998</v>
      </c>
      <c r="N1071">
        <f>VLOOKUP(L1071,Key!$A$1:$C$73,3,FALSE)</f>
        <v>-87.885319999999993</v>
      </c>
      <c r="O1071">
        <v>28</v>
      </c>
      <c r="P1071">
        <v>3</v>
      </c>
      <c r="Q1071">
        <v>4.2</v>
      </c>
      <c r="R1071">
        <v>4</v>
      </c>
      <c r="S1071">
        <v>168</v>
      </c>
      <c r="T1071">
        <f t="shared" si="144"/>
        <v>-1</v>
      </c>
      <c r="U1071" s="1">
        <v>42836</v>
      </c>
      <c r="V1071" s="13">
        <f t="shared" si="145"/>
        <v>42826</v>
      </c>
      <c r="W1071" s="14">
        <f t="shared" si="146"/>
        <v>42836</v>
      </c>
      <c r="X1071" s="1" t="str">
        <f t="shared" si="147"/>
        <v>Tuesday</v>
      </c>
      <c r="Y1071" s="2">
        <v>0.81543981481481476</v>
      </c>
      <c r="Z1071" s="2">
        <f t="shared" si="148"/>
        <v>0.83333333333333326</v>
      </c>
      <c r="AA1071">
        <f>1</f>
        <v>1</v>
      </c>
      <c r="AB1071" s="1">
        <v>42836</v>
      </c>
      <c r="AC1071" s="13">
        <f t="shared" si="149"/>
        <v>42826</v>
      </c>
      <c r="AD1071" s="14">
        <f t="shared" si="150"/>
        <v>42836</v>
      </c>
      <c r="AE1071" s="1" t="str">
        <f t="shared" si="151"/>
        <v>Tuesday</v>
      </c>
      <c r="AF1071" s="2">
        <v>0.83520833333333344</v>
      </c>
      <c r="AG1071" s="2">
        <f t="shared" si="152"/>
        <v>0.83333333333333326</v>
      </c>
      <c r="AH1071" t="s">
        <v>23</v>
      </c>
    </row>
    <row r="1072" spans="1:34" x14ac:dyDescent="0.25">
      <c r="A1072">
        <v>1408894</v>
      </c>
      <c r="B1072" t="s">
        <v>54</v>
      </c>
      <c r="E1072">
        <v>53218</v>
      </c>
      <c r="F1072" t="s">
        <v>20</v>
      </c>
      <c r="G1072" t="s">
        <v>55</v>
      </c>
      <c r="H1072">
        <v>5537</v>
      </c>
      <c r="I1072" t="s">
        <v>66</v>
      </c>
      <c r="J1072">
        <f>VLOOKUP(I1072,Key!$A$1:$C$73,2,FALSE)</f>
        <v>43.078530000000001</v>
      </c>
      <c r="K1072">
        <f>VLOOKUP(I1072,Key!$A$1:$C$73,3,FALSE)</f>
        <v>-87.882620000000003</v>
      </c>
      <c r="L1072" t="s">
        <v>66</v>
      </c>
      <c r="M1072">
        <f>VLOOKUP(L1072,Key!$A$1:$C$73,2,FALSE)</f>
        <v>43.078530000000001</v>
      </c>
      <c r="N1072">
        <f>VLOOKUP(L1072,Key!$A$1:$C$73,3,FALSE)</f>
        <v>-87.882620000000003</v>
      </c>
      <c r="O1072">
        <v>23</v>
      </c>
      <c r="P1072">
        <v>3</v>
      </c>
      <c r="Q1072">
        <v>3.5</v>
      </c>
      <c r="R1072">
        <v>3.3</v>
      </c>
      <c r="S1072">
        <v>138</v>
      </c>
      <c r="T1072">
        <f t="shared" si="144"/>
        <v>-1</v>
      </c>
      <c r="U1072" s="1">
        <v>42836</v>
      </c>
      <c r="V1072" s="13">
        <f t="shared" si="145"/>
        <v>42826</v>
      </c>
      <c r="W1072" s="14">
        <f t="shared" si="146"/>
        <v>42836</v>
      </c>
      <c r="X1072" s="1" t="str">
        <f t="shared" si="147"/>
        <v>Tuesday</v>
      </c>
      <c r="Y1072" s="2">
        <v>0.92414351851851861</v>
      </c>
      <c r="Z1072" s="2">
        <f t="shared" si="148"/>
        <v>0.91666666666666663</v>
      </c>
      <c r="AA1072">
        <f>1</f>
        <v>1</v>
      </c>
      <c r="AB1072" s="1">
        <v>42836</v>
      </c>
      <c r="AC1072" s="13">
        <f t="shared" si="149"/>
        <v>42826</v>
      </c>
      <c r="AD1072" s="14">
        <f t="shared" si="150"/>
        <v>42836</v>
      </c>
      <c r="AE1072" s="1" t="str">
        <f t="shared" si="151"/>
        <v>Tuesday</v>
      </c>
      <c r="AF1072" s="2">
        <v>0.93973379629629628</v>
      </c>
      <c r="AG1072" s="2">
        <f t="shared" si="152"/>
        <v>0.95833333333333326</v>
      </c>
      <c r="AH1072" t="s">
        <v>25</v>
      </c>
    </row>
    <row r="1073" spans="1:34" x14ac:dyDescent="0.25">
      <c r="A1073">
        <v>1575816</v>
      </c>
      <c r="B1073" t="s">
        <v>54</v>
      </c>
      <c r="E1073">
        <v>53207</v>
      </c>
      <c r="F1073" t="s">
        <v>20</v>
      </c>
      <c r="G1073" t="s">
        <v>55</v>
      </c>
      <c r="H1073">
        <v>9</v>
      </c>
      <c r="I1073" t="s">
        <v>48</v>
      </c>
      <c r="J1073">
        <f>VLOOKUP(I1073,Key!$A$1:$C$73,2,FALSE)</f>
        <v>43.031320000000001</v>
      </c>
      <c r="K1073">
        <f>VLOOKUP(I1073,Key!$A$1:$C$73,3,FALSE)</f>
        <v>-87.904259999999994</v>
      </c>
      <c r="L1073" t="s">
        <v>56</v>
      </c>
      <c r="M1073">
        <f>VLOOKUP(L1073,Key!$A$1:$C$73,2,FALSE)</f>
        <v>43.004728999999998</v>
      </c>
      <c r="N1073">
        <f>VLOOKUP(L1073,Key!$A$1:$C$73,3,FALSE)</f>
        <v>-87.905463999999995</v>
      </c>
      <c r="O1073">
        <v>17</v>
      </c>
      <c r="P1073">
        <v>3</v>
      </c>
      <c r="Q1073">
        <v>2.6</v>
      </c>
      <c r="R1073">
        <v>2.4</v>
      </c>
      <c r="S1073">
        <v>102</v>
      </c>
      <c r="T1073">
        <f t="shared" si="144"/>
        <v>-1</v>
      </c>
      <c r="U1073" s="1">
        <v>42836</v>
      </c>
      <c r="V1073" s="13">
        <f t="shared" si="145"/>
        <v>42826</v>
      </c>
      <c r="W1073" s="14">
        <f t="shared" si="146"/>
        <v>42836</v>
      </c>
      <c r="X1073" s="1" t="str">
        <f t="shared" si="147"/>
        <v>Tuesday</v>
      </c>
      <c r="Y1073" s="2">
        <v>0.98582175925925919</v>
      </c>
      <c r="Z1073" s="2">
        <f t="shared" si="148"/>
        <v>1</v>
      </c>
      <c r="AA1073">
        <f>1</f>
        <v>1</v>
      </c>
      <c r="AB1073" s="1">
        <v>42836</v>
      </c>
      <c r="AC1073" s="13">
        <f t="shared" si="149"/>
        <v>42826</v>
      </c>
      <c r="AD1073" s="14">
        <f t="shared" si="150"/>
        <v>42836</v>
      </c>
      <c r="AE1073" s="1" t="str">
        <f t="shared" si="151"/>
        <v>Tuesday</v>
      </c>
      <c r="AF1073" s="2">
        <v>0.99739583333333337</v>
      </c>
      <c r="AG1073" s="2">
        <f t="shared" si="152"/>
        <v>1</v>
      </c>
      <c r="AH1073" t="s">
        <v>23</v>
      </c>
    </row>
    <row r="1074" spans="1:34" x14ac:dyDescent="0.25">
      <c r="A1074">
        <v>1576049</v>
      </c>
      <c r="B1074" t="s">
        <v>54</v>
      </c>
      <c r="E1074">
        <v>53211</v>
      </c>
      <c r="F1074" t="s">
        <v>20</v>
      </c>
      <c r="G1074" t="s">
        <v>55</v>
      </c>
      <c r="H1074">
        <v>5551</v>
      </c>
      <c r="I1074" t="s">
        <v>84</v>
      </c>
      <c r="J1074">
        <f>VLOOKUP(I1074,Key!$A$1:$C$73,2,FALSE)</f>
        <v>43.040154000000001</v>
      </c>
      <c r="K1074">
        <f>VLOOKUP(I1074,Key!$A$1:$C$73,3,FALSE)</f>
        <v>-87.932113000000001</v>
      </c>
      <c r="L1074" t="s">
        <v>37</v>
      </c>
      <c r="M1074">
        <f>VLOOKUP(L1074,Key!$A$1:$C$73,2,FALSE)</f>
        <v>43.049230000000001</v>
      </c>
      <c r="N1074">
        <f>VLOOKUP(L1074,Key!$A$1:$C$73,3,FALSE)</f>
        <v>-87.911940000000001</v>
      </c>
      <c r="O1074">
        <v>11</v>
      </c>
      <c r="P1074">
        <v>3</v>
      </c>
      <c r="Q1074">
        <v>1.7</v>
      </c>
      <c r="R1074">
        <v>1.6</v>
      </c>
      <c r="S1074">
        <v>66</v>
      </c>
      <c r="T1074">
        <f t="shared" si="144"/>
        <v>-1</v>
      </c>
      <c r="U1074" s="1">
        <v>42837</v>
      </c>
      <c r="V1074" s="13">
        <f t="shared" si="145"/>
        <v>42826</v>
      </c>
      <c r="W1074" s="14">
        <f t="shared" si="146"/>
        <v>42837</v>
      </c>
      <c r="X1074" s="1" t="str">
        <f t="shared" si="147"/>
        <v>Wednesday</v>
      </c>
      <c r="Y1074" s="2">
        <v>0.4896064814814815</v>
      </c>
      <c r="Z1074" s="2">
        <f t="shared" si="148"/>
        <v>0.5</v>
      </c>
      <c r="AA1074">
        <f>1</f>
        <v>1</v>
      </c>
      <c r="AB1074" s="1">
        <v>42837</v>
      </c>
      <c r="AC1074" s="13">
        <f t="shared" si="149"/>
        <v>42826</v>
      </c>
      <c r="AD1074" s="14">
        <f t="shared" si="150"/>
        <v>42837</v>
      </c>
      <c r="AE1074" s="1" t="str">
        <f t="shared" si="151"/>
        <v>Wednesday</v>
      </c>
      <c r="AF1074" s="2">
        <v>0.49765046296296295</v>
      </c>
      <c r="AG1074" s="2">
        <f t="shared" si="152"/>
        <v>0.5</v>
      </c>
      <c r="AH1074" t="s">
        <v>23</v>
      </c>
    </row>
    <row r="1075" spans="1:34" x14ac:dyDescent="0.25">
      <c r="A1075">
        <v>1574432</v>
      </c>
      <c r="B1075" t="s">
        <v>54</v>
      </c>
      <c r="E1075">
        <v>53204</v>
      </c>
      <c r="F1075" t="s">
        <v>20</v>
      </c>
      <c r="G1075" t="s">
        <v>55</v>
      </c>
      <c r="H1075">
        <v>11159</v>
      </c>
      <c r="I1075" t="s">
        <v>136</v>
      </c>
      <c r="J1075">
        <f>VLOOKUP(I1075,Key!$A$1:$C$73,2,FALSE)</f>
        <v>43.02017</v>
      </c>
      <c r="K1075">
        <f>VLOOKUP(I1075,Key!$A$1:$C$73,3,FALSE)</f>
        <v>-87.933049999999994</v>
      </c>
      <c r="L1075" t="s">
        <v>136</v>
      </c>
      <c r="M1075">
        <f>VLOOKUP(L1075,Key!$A$1:$C$73,2,FALSE)</f>
        <v>43.02017</v>
      </c>
      <c r="N1075">
        <f>VLOOKUP(L1075,Key!$A$1:$C$73,3,FALSE)</f>
        <v>-87.933049999999994</v>
      </c>
      <c r="O1075">
        <v>29</v>
      </c>
      <c r="P1075">
        <v>3</v>
      </c>
      <c r="Q1075">
        <v>4.4000000000000004</v>
      </c>
      <c r="R1075">
        <v>4.0999999999999996</v>
      </c>
      <c r="S1075">
        <v>174</v>
      </c>
      <c r="T1075">
        <f t="shared" si="144"/>
        <v>-1</v>
      </c>
      <c r="U1075" s="1">
        <v>42837</v>
      </c>
      <c r="V1075" s="13">
        <f t="shared" si="145"/>
        <v>42826</v>
      </c>
      <c r="W1075" s="14">
        <f t="shared" si="146"/>
        <v>42837</v>
      </c>
      <c r="X1075" s="1" t="str">
        <f t="shared" si="147"/>
        <v>Wednesday</v>
      </c>
      <c r="Y1075" s="2">
        <v>0.52078703703703699</v>
      </c>
      <c r="Z1075" s="2">
        <f t="shared" si="148"/>
        <v>0.5</v>
      </c>
      <c r="AA1075">
        <f>1</f>
        <v>1</v>
      </c>
      <c r="AB1075" s="1">
        <v>42837</v>
      </c>
      <c r="AC1075" s="13">
        <f t="shared" si="149"/>
        <v>42826</v>
      </c>
      <c r="AD1075" s="14">
        <f t="shared" si="150"/>
        <v>42837</v>
      </c>
      <c r="AE1075" s="1" t="str">
        <f t="shared" si="151"/>
        <v>Wednesday</v>
      </c>
      <c r="AF1075" s="2">
        <v>0.54047453703703707</v>
      </c>
      <c r="AG1075" s="2">
        <f t="shared" si="152"/>
        <v>0.54166666666666663</v>
      </c>
      <c r="AH1075" t="s">
        <v>25</v>
      </c>
    </row>
    <row r="1076" spans="1:34" x14ac:dyDescent="0.25">
      <c r="A1076">
        <v>1516721</v>
      </c>
      <c r="B1076" t="s">
        <v>54</v>
      </c>
      <c r="E1076">
        <v>53211</v>
      </c>
      <c r="F1076" t="s">
        <v>20</v>
      </c>
      <c r="G1076" t="s">
        <v>55</v>
      </c>
      <c r="H1076">
        <v>11122</v>
      </c>
      <c r="I1076" t="s">
        <v>64</v>
      </c>
      <c r="J1076">
        <f>VLOOKUP(I1076,Key!$A$1:$C$73,2,FALSE)</f>
        <v>43.069021999999997</v>
      </c>
      <c r="K1076">
        <f>VLOOKUP(I1076,Key!$A$1:$C$73,3,FALSE)</f>
        <v>-87.887940999999998</v>
      </c>
      <c r="L1076" t="s">
        <v>65</v>
      </c>
      <c r="M1076">
        <f>VLOOKUP(L1076,Key!$A$1:$C$73,2,FALSE)</f>
        <v>43.077359999999999</v>
      </c>
      <c r="N1076">
        <f>VLOOKUP(L1076,Key!$A$1:$C$73,3,FALSE)</f>
        <v>-87.880769999999998</v>
      </c>
      <c r="O1076">
        <v>17</v>
      </c>
      <c r="P1076">
        <v>3</v>
      </c>
      <c r="Q1076">
        <v>2.6</v>
      </c>
      <c r="R1076">
        <v>2.4</v>
      </c>
      <c r="S1076">
        <v>102</v>
      </c>
      <c r="T1076">
        <f t="shared" si="144"/>
        <v>-1</v>
      </c>
      <c r="U1076" s="1">
        <v>42837</v>
      </c>
      <c r="V1076" s="13">
        <f t="shared" si="145"/>
        <v>42826</v>
      </c>
      <c r="W1076" s="14">
        <f t="shared" si="146"/>
        <v>42837</v>
      </c>
      <c r="X1076" s="1" t="str">
        <f t="shared" si="147"/>
        <v>Wednesday</v>
      </c>
      <c r="Y1076" s="2">
        <v>0.54636574074074074</v>
      </c>
      <c r="Z1076" s="2">
        <f t="shared" si="148"/>
        <v>0.54166666666666663</v>
      </c>
      <c r="AA1076">
        <f>1</f>
        <v>1</v>
      </c>
      <c r="AB1076" s="1">
        <v>42837</v>
      </c>
      <c r="AC1076" s="13">
        <f t="shared" si="149"/>
        <v>42826</v>
      </c>
      <c r="AD1076" s="14">
        <f t="shared" si="150"/>
        <v>42837</v>
      </c>
      <c r="AE1076" s="1" t="str">
        <f t="shared" si="151"/>
        <v>Wednesday</v>
      </c>
      <c r="AF1076" s="2">
        <v>0.55784722222222227</v>
      </c>
      <c r="AG1076" s="2">
        <f t="shared" si="152"/>
        <v>0.54166666666666663</v>
      </c>
      <c r="AH1076" t="s">
        <v>23</v>
      </c>
    </row>
    <row r="1077" spans="1:34" x14ac:dyDescent="0.25">
      <c r="A1077">
        <v>1576359</v>
      </c>
      <c r="B1077" t="s">
        <v>54</v>
      </c>
      <c r="E1077">
        <v>53214</v>
      </c>
      <c r="F1077" t="s">
        <v>20</v>
      </c>
      <c r="G1077" t="s">
        <v>55</v>
      </c>
      <c r="H1077">
        <v>143</v>
      </c>
      <c r="I1077" t="s">
        <v>77</v>
      </c>
      <c r="J1077">
        <f>VLOOKUP(I1077,Key!$A$1:$C$73,2,FALSE)</f>
        <v>43.036900000000003</v>
      </c>
      <c r="K1077">
        <f>VLOOKUP(I1077,Key!$A$1:$C$73,3,FALSE)</f>
        <v>-87.89667</v>
      </c>
      <c r="L1077" t="s">
        <v>77</v>
      </c>
      <c r="M1077">
        <f>VLOOKUP(L1077,Key!$A$1:$C$73,2,FALSE)</f>
        <v>43.036900000000003</v>
      </c>
      <c r="N1077">
        <f>VLOOKUP(L1077,Key!$A$1:$C$73,3,FALSE)</f>
        <v>-87.89667</v>
      </c>
      <c r="O1077">
        <v>17</v>
      </c>
      <c r="P1077">
        <v>3</v>
      </c>
      <c r="Q1077">
        <v>2.6</v>
      </c>
      <c r="R1077">
        <v>2.4</v>
      </c>
      <c r="S1077">
        <v>102</v>
      </c>
      <c r="T1077">
        <f t="shared" si="144"/>
        <v>-1</v>
      </c>
      <c r="U1077" s="1">
        <v>42837</v>
      </c>
      <c r="V1077" s="13">
        <f t="shared" si="145"/>
        <v>42826</v>
      </c>
      <c r="W1077" s="14">
        <f t="shared" si="146"/>
        <v>42837</v>
      </c>
      <c r="X1077" s="1" t="str">
        <f t="shared" si="147"/>
        <v>Wednesday</v>
      </c>
      <c r="Y1077" s="2">
        <v>0.60549768518518521</v>
      </c>
      <c r="Z1077" s="2">
        <f t="shared" si="148"/>
        <v>0.625</v>
      </c>
      <c r="AA1077">
        <f>1</f>
        <v>1</v>
      </c>
      <c r="AB1077" s="1">
        <v>42837</v>
      </c>
      <c r="AC1077" s="13">
        <f t="shared" si="149"/>
        <v>42826</v>
      </c>
      <c r="AD1077" s="14">
        <f t="shared" si="150"/>
        <v>42837</v>
      </c>
      <c r="AE1077" s="1" t="str">
        <f t="shared" si="151"/>
        <v>Wednesday</v>
      </c>
      <c r="AF1077" s="2">
        <v>0.61685185185185187</v>
      </c>
      <c r="AG1077" s="2">
        <f t="shared" si="152"/>
        <v>0.625</v>
      </c>
      <c r="AH1077" t="s">
        <v>25</v>
      </c>
    </row>
    <row r="1078" spans="1:34" x14ac:dyDescent="0.25">
      <c r="A1078">
        <v>1576416</v>
      </c>
      <c r="B1078" t="s">
        <v>54</v>
      </c>
      <c r="E1078">
        <v>54476</v>
      </c>
      <c r="F1078" t="s">
        <v>20</v>
      </c>
      <c r="G1078" t="s">
        <v>55</v>
      </c>
      <c r="H1078">
        <v>5537</v>
      </c>
      <c r="I1078" t="s">
        <v>66</v>
      </c>
      <c r="J1078">
        <f>VLOOKUP(I1078,Key!$A$1:$C$73,2,FALSE)</f>
        <v>43.078530000000001</v>
      </c>
      <c r="K1078">
        <f>VLOOKUP(I1078,Key!$A$1:$C$73,3,FALSE)</f>
        <v>-87.882620000000003</v>
      </c>
      <c r="L1078" t="s">
        <v>66</v>
      </c>
      <c r="M1078">
        <f>VLOOKUP(L1078,Key!$A$1:$C$73,2,FALSE)</f>
        <v>43.078530000000001</v>
      </c>
      <c r="N1078">
        <f>VLOOKUP(L1078,Key!$A$1:$C$73,3,FALSE)</f>
        <v>-87.882620000000003</v>
      </c>
      <c r="O1078">
        <v>36</v>
      </c>
      <c r="P1078">
        <v>6</v>
      </c>
      <c r="Q1078">
        <v>5.4</v>
      </c>
      <c r="R1078">
        <v>5.0999999999999996</v>
      </c>
      <c r="S1078">
        <v>216</v>
      </c>
      <c r="T1078">
        <f t="shared" si="144"/>
        <v>-1</v>
      </c>
      <c r="U1078" s="1">
        <v>42837</v>
      </c>
      <c r="V1078" s="13">
        <f t="shared" si="145"/>
        <v>42826</v>
      </c>
      <c r="W1078" s="14">
        <f t="shared" si="146"/>
        <v>42837</v>
      </c>
      <c r="X1078" s="1" t="str">
        <f t="shared" si="147"/>
        <v>Wednesday</v>
      </c>
      <c r="Y1078" s="2">
        <v>0.6398611111111111</v>
      </c>
      <c r="Z1078" s="2">
        <f t="shared" si="148"/>
        <v>0.625</v>
      </c>
      <c r="AA1078">
        <f>1</f>
        <v>1</v>
      </c>
      <c r="AB1078" s="1">
        <v>42837</v>
      </c>
      <c r="AC1078" s="13">
        <f t="shared" si="149"/>
        <v>42826</v>
      </c>
      <c r="AD1078" s="14">
        <f t="shared" si="150"/>
        <v>42837</v>
      </c>
      <c r="AE1078" s="1" t="str">
        <f t="shared" si="151"/>
        <v>Wednesday</v>
      </c>
      <c r="AF1078" s="2">
        <v>0.66472222222222221</v>
      </c>
      <c r="AG1078" s="2">
        <f t="shared" si="152"/>
        <v>0.66666666666666663</v>
      </c>
      <c r="AH1078" t="s">
        <v>25</v>
      </c>
    </row>
    <row r="1079" spans="1:34" x14ac:dyDescent="0.25">
      <c r="A1079">
        <v>1576511</v>
      </c>
      <c r="B1079" t="s">
        <v>54</v>
      </c>
      <c r="E1079">
        <v>53072</v>
      </c>
      <c r="F1079" t="s">
        <v>20</v>
      </c>
      <c r="G1079" t="s">
        <v>55</v>
      </c>
      <c r="H1079">
        <v>6</v>
      </c>
      <c r="I1079" t="s">
        <v>80</v>
      </c>
      <c r="J1079">
        <f>VLOOKUP(I1079,Key!$A$1:$C$73,2,FALSE)</f>
        <v>43.060250000000003</v>
      </c>
      <c r="K1079">
        <f>VLOOKUP(I1079,Key!$A$1:$C$73,3,FALSE)</f>
        <v>-87.892169999999993</v>
      </c>
      <c r="L1079" t="s">
        <v>80</v>
      </c>
      <c r="M1079">
        <f>VLOOKUP(L1079,Key!$A$1:$C$73,2,FALSE)</f>
        <v>43.060250000000003</v>
      </c>
      <c r="N1079">
        <f>VLOOKUP(L1079,Key!$A$1:$C$73,3,FALSE)</f>
        <v>-87.892169999999993</v>
      </c>
      <c r="O1079">
        <v>22</v>
      </c>
      <c r="P1079">
        <v>3</v>
      </c>
      <c r="Q1079">
        <v>3.3</v>
      </c>
      <c r="R1079">
        <v>3.1</v>
      </c>
      <c r="S1079">
        <v>132</v>
      </c>
      <c r="T1079">
        <f t="shared" si="144"/>
        <v>-1</v>
      </c>
      <c r="U1079" s="1">
        <v>42837</v>
      </c>
      <c r="V1079" s="13">
        <f t="shared" si="145"/>
        <v>42826</v>
      </c>
      <c r="W1079" s="14">
        <f t="shared" si="146"/>
        <v>42837</v>
      </c>
      <c r="X1079" s="1" t="str">
        <f t="shared" si="147"/>
        <v>Wednesday</v>
      </c>
      <c r="Y1079" s="2">
        <v>0.69196759259259266</v>
      </c>
      <c r="Z1079" s="2">
        <f t="shared" si="148"/>
        <v>0.70833333333333326</v>
      </c>
      <c r="AA1079">
        <f>1</f>
        <v>1</v>
      </c>
      <c r="AB1079" s="1">
        <v>42837</v>
      </c>
      <c r="AC1079" s="13">
        <f t="shared" si="149"/>
        <v>42826</v>
      </c>
      <c r="AD1079" s="14">
        <f t="shared" si="150"/>
        <v>42837</v>
      </c>
      <c r="AE1079" s="1" t="str">
        <f t="shared" si="151"/>
        <v>Wednesday</v>
      </c>
      <c r="AF1079" s="2">
        <v>0.70747685185185183</v>
      </c>
      <c r="AG1079" s="2">
        <f t="shared" si="152"/>
        <v>0.70833333333333326</v>
      </c>
      <c r="AH1079" t="s">
        <v>25</v>
      </c>
    </row>
    <row r="1080" spans="1:34" x14ac:dyDescent="0.25">
      <c r="A1080">
        <v>1576578</v>
      </c>
      <c r="B1080" t="s">
        <v>54</v>
      </c>
      <c r="E1080">
        <v>53212</v>
      </c>
      <c r="F1080" t="s">
        <v>20</v>
      </c>
      <c r="G1080" t="s">
        <v>55</v>
      </c>
      <c r="H1080">
        <v>5583</v>
      </c>
      <c r="I1080" t="s">
        <v>67</v>
      </c>
      <c r="J1080">
        <f>VLOOKUP(I1080,Key!$A$1:$C$73,2,FALSE)</f>
        <v>43.05847</v>
      </c>
      <c r="K1080">
        <f>VLOOKUP(I1080,Key!$A$1:$C$73,3,FALSE)</f>
        <v>-87.898079999999993</v>
      </c>
      <c r="L1080" t="s">
        <v>61</v>
      </c>
      <c r="M1080">
        <f>VLOOKUP(L1080,Key!$A$1:$C$73,2,FALSE)</f>
        <v>43.060786</v>
      </c>
      <c r="N1080">
        <f>VLOOKUP(L1080,Key!$A$1:$C$73,3,FALSE)</f>
        <v>-87.883825999999999</v>
      </c>
      <c r="O1080">
        <v>33</v>
      </c>
      <c r="P1080">
        <v>3</v>
      </c>
      <c r="Q1080">
        <v>5</v>
      </c>
      <c r="R1080">
        <v>4.7</v>
      </c>
      <c r="S1080">
        <v>198</v>
      </c>
      <c r="T1080">
        <f t="shared" si="144"/>
        <v>-1</v>
      </c>
      <c r="U1080" s="1">
        <v>42837</v>
      </c>
      <c r="V1080" s="13">
        <f t="shared" si="145"/>
        <v>42826</v>
      </c>
      <c r="W1080" s="14">
        <f t="shared" si="146"/>
        <v>42837</v>
      </c>
      <c r="X1080" s="1" t="str">
        <f t="shared" si="147"/>
        <v>Wednesday</v>
      </c>
      <c r="Y1080" s="2">
        <v>0.7101736111111111</v>
      </c>
      <c r="Z1080" s="2">
        <f t="shared" si="148"/>
        <v>0.70833333333333326</v>
      </c>
      <c r="AA1080">
        <f>1</f>
        <v>1</v>
      </c>
      <c r="AB1080" s="1">
        <v>42837</v>
      </c>
      <c r="AC1080" s="13">
        <f t="shared" si="149"/>
        <v>42826</v>
      </c>
      <c r="AD1080" s="14">
        <f t="shared" si="150"/>
        <v>42837</v>
      </c>
      <c r="AE1080" s="1" t="str">
        <f t="shared" si="151"/>
        <v>Wednesday</v>
      </c>
      <c r="AF1080" s="2">
        <v>0.73263888888888884</v>
      </c>
      <c r="AG1080" s="2">
        <f t="shared" si="152"/>
        <v>0.75</v>
      </c>
      <c r="AH1080" t="s">
        <v>23</v>
      </c>
    </row>
    <row r="1081" spans="1:34" x14ac:dyDescent="0.25">
      <c r="A1081">
        <v>1576638</v>
      </c>
      <c r="B1081" t="s">
        <v>54</v>
      </c>
      <c r="E1081">
        <v>53142</v>
      </c>
      <c r="F1081" t="s">
        <v>20</v>
      </c>
      <c r="G1081" t="s">
        <v>55</v>
      </c>
      <c r="H1081">
        <v>48</v>
      </c>
      <c r="I1081" t="s">
        <v>39</v>
      </c>
      <c r="J1081">
        <f>VLOOKUP(I1081,Key!$A$1:$C$73,2,FALSE)</f>
        <v>43.031480000000002</v>
      </c>
      <c r="K1081">
        <f>VLOOKUP(I1081,Key!$A$1:$C$73,3,FALSE)</f>
        <v>-87.908169999999998</v>
      </c>
      <c r="L1081" t="s">
        <v>39</v>
      </c>
      <c r="M1081">
        <f>VLOOKUP(L1081,Key!$A$1:$C$73,2,FALSE)</f>
        <v>43.031480000000002</v>
      </c>
      <c r="N1081">
        <f>VLOOKUP(L1081,Key!$A$1:$C$73,3,FALSE)</f>
        <v>-87.908169999999998</v>
      </c>
      <c r="O1081">
        <v>187</v>
      </c>
      <c r="P1081">
        <v>21</v>
      </c>
      <c r="Q1081">
        <v>18</v>
      </c>
      <c r="R1081">
        <v>17.100000000000001</v>
      </c>
      <c r="S1081">
        <v>720</v>
      </c>
      <c r="T1081">
        <f t="shared" si="144"/>
        <v>-1</v>
      </c>
      <c r="U1081" s="1">
        <v>42837</v>
      </c>
      <c r="V1081" s="13">
        <f t="shared" si="145"/>
        <v>42826</v>
      </c>
      <c r="W1081" s="14">
        <f t="shared" si="146"/>
        <v>42837</v>
      </c>
      <c r="X1081" s="1" t="str">
        <f t="shared" si="147"/>
        <v>Wednesday</v>
      </c>
      <c r="Y1081" s="2">
        <v>0.73430555555555566</v>
      </c>
      <c r="Z1081" s="2">
        <f t="shared" si="148"/>
        <v>0.75</v>
      </c>
      <c r="AA1081">
        <f>1</f>
        <v>1</v>
      </c>
      <c r="AB1081" s="1">
        <v>42837</v>
      </c>
      <c r="AC1081" s="13">
        <f t="shared" si="149"/>
        <v>42826</v>
      </c>
      <c r="AD1081" s="14">
        <f t="shared" si="150"/>
        <v>42837</v>
      </c>
      <c r="AE1081" s="1" t="str">
        <f t="shared" si="151"/>
        <v>Wednesday</v>
      </c>
      <c r="AF1081" s="2">
        <v>0.86452546296296295</v>
      </c>
      <c r="AG1081" s="2">
        <f t="shared" si="152"/>
        <v>0.875</v>
      </c>
      <c r="AH1081" t="s">
        <v>25</v>
      </c>
    </row>
    <row r="1082" spans="1:34" x14ac:dyDescent="0.25">
      <c r="A1082">
        <v>1368475</v>
      </c>
      <c r="B1082" t="s">
        <v>54</v>
      </c>
      <c r="E1082">
        <v>60655</v>
      </c>
      <c r="F1082" t="s">
        <v>20</v>
      </c>
      <c r="G1082" t="s">
        <v>55</v>
      </c>
      <c r="H1082">
        <v>11071</v>
      </c>
      <c r="I1082" t="s">
        <v>21</v>
      </c>
      <c r="J1082">
        <f>VLOOKUP(I1082,Key!$A$1:$C$73,2,FALSE)</f>
        <v>43.074890000000003</v>
      </c>
      <c r="K1082">
        <f>VLOOKUP(I1082,Key!$A$1:$C$73,3,FALSE)</f>
        <v>-87.882810000000006</v>
      </c>
      <c r="L1082" t="s">
        <v>40</v>
      </c>
      <c r="M1082">
        <f>VLOOKUP(L1082,Key!$A$1:$C$73,2,FALSE)</f>
        <v>43.06033</v>
      </c>
      <c r="N1082">
        <f>VLOOKUP(L1082,Key!$A$1:$C$73,3,FALSE)</f>
        <v>-87.89546</v>
      </c>
      <c r="O1082">
        <v>23</v>
      </c>
      <c r="P1082">
        <v>3</v>
      </c>
      <c r="Q1082">
        <v>3.5</v>
      </c>
      <c r="R1082">
        <v>3.3</v>
      </c>
      <c r="S1082">
        <v>138</v>
      </c>
      <c r="T1082">
        <f t="shared" si="144"/>
        <v>-1</v>
      </c>
      <c r="U1082" s="1">
        <v>42838</v>
      </c>
      <c r="V1082" s="13">
        <f t="shared" si="145"/>
        <v>42826</v>
      </c>
      <c r="W1082" s="14">
        <f t="shared" si="146"/>
        <v>42838</v>
      </c>
      <c r="X1082" s="1" t="str">
        <f t="shared" si="147"/>
        <v>Thursday</v>
      </c>
      <c r="Y1082" s="2">
        <v>0.14849537037037039</v>
      </c>
      <c r="Z1082" s="2">
        <f t="shared" si="148"/>
        <v>0.16666666666666666</v>
      </c>
      <c r="AA1082">
        <f>1</f>
        <v>1</v>
      </c>
      <c r="AB1082" s="1">
        <v>42838</v>
      </c>
      <c r="AC1082" s="13">
        <f t="shared" si="149"/>
        <v>42826</v>
      </c>
      <c r="AD1082" s="14">
        <f t="shared" si="150"/>
        <v>42838</v>
      </c>
      <c r="AE1082" s="1" t="str">
        <f t="shared" si="151"/>
        <v>Thursday</v>
      </c>
      <c r="AF1082" s="2">
        <v>0.16390046296296296</v>
      </c>
      <c r="AG1082" s="2">
        <f t="shared" si="152"/>
        <v>0.16666666666666666</v>
      </c>
      <c r="AH1082" t="s">
        <v>23</v>
      </c>
    </row>
    <row r="1083" spans="1:34" x14ac:dyDescent="0.25">
      <c r="A1083">
        <v>1577513</v>
      </c>
      <c r="B1083" t="s">
        <v>54</v>
      </c>
      <c r="E1083">
        <v>53207</v>
      </c>
      <c r="F1083" t="s">
        <v>20</v>
      </c>
      <c r="G1083" t="s">
        <v>55</v>
      </c>
      <c r="H1083">
        <v>157</v>
      </c>
      <c r="I1083" t="s">
        <v>82</v>
      </c>
      <c r="J1083">
        <f>VLOOKUP(I1083,Key!$A$1:$C$73,2,FALSE)</f>
        <v>43.040349999999997</v>
      </c>
      <c r="K1083">
        <f>VLOOKUP(I1083,Key!$A$1:$C$73,3,FALSE)</f>
        <v>-87.920760000000001</v>
      </c>
      <c r="L1083" t="s">
        <v>36</v>
      </c>
      <c r="M1083">
        <f>VLOOKUP(L1083,Key!$A$1:$C$73,2,FALSE)</f>
        <v>43.03519</v>
      </c>
      <c r="N1083">
        <f>VLOOKUP(L1083,Key!$A$1:$C$73,3,FALSE)</f>
        <v>-87.907390000000007</v>
      </c>
      <c r="O1083">
        <v>20</v>
      </c>
      <c r="P1083">
        <v>0</v>
      </c>
      <c r="Q1083">
        <v>3</v>
      </c>
      <c r="R1083">
        <v>2.9</v>
      </c>
      <c r="S1083">
        <v>120</v>
      </c>
      <c r="T1083">
        <f t="shared" si="144"/>
        <v>-1</v>
      </c>
      <c r="U1083" s="1">
        <v>42838</v>
      </c>
      <c r="V1083" s="13">
        <f t="shared" si="145"/>
        <v>42826</v>
      </c>
      <c r="W1083" s="14">
        <f t="shared" si="146"/>
        <v>42838</v>
      </c>
      <c r="X1083" s="1" t="str">
        <f t="shared" si="147"/>
        <v>Thursday</v>
      </c>
      <c r="Y1083" s="2">
        <v>0.6130902777777778</v>
      </c>
      <c r="Z1083" s="2">
        <f t="shared" si="148"/>
        <v>0.625</v>
      </c>
      <c r="AA1083">
        <f>1</f>
        <v>1</v>
      </c>
      <c r="AB1083" s="1">
        <v>42838</v>
      </c>
      <c r="AC1083" s="13">
        <f t="shared" si="149"/>
        <v>42826</v>
      </c>
      <c r="AD1083" s="14">
        <f t="shared" si="150"/>
        <v>42838</v>
      </c>
      <c r="AE1083" s="1" t="str">
        <f t="shared" si="151"/>
        <v>Thursday</v>
      </c>
      <c r="AF1083" s="2">
        <v>0.62687499999999996</v>
      </c>
      <c r="AG1083" s="2">
        <f t="shared" si="152"/>
        <v>0.625</v>
      </c>
      <c r="AH1083" t="s">
        <v>23</v>
      </c>
    </row>
    <row r="1084" spans="1:34" x14ac:dyDescent="0.25">
      <c r="A1084">
        <v>1306778</v>
      </c>
      <c r="B1084" t="s">
        <v>54</v>
      </c>
      <c r="E1084">
        <v>53204</v>
      </c>
      <c r="F1084" t="s">
        <v>20</v>
      </c>
      <c r="G1084" t="s">
        <v>55</v>
      </c>
      <c r="H1084">
        <v>5433</v>
      </c>
      <c r="I1084" t="s">
        <v>28</v>
      </c>
      <c r="J1084">
        <f>VLOOKUP(I1084,Key!$A$1:$C$73,2,FALSE)</f>
        <v>43.038580000000003</v>
      </c>
      <c r="K1084">
        <f>VLOOKUP(I1084,Key!$A$1:$C$73,3,FALSE)</f>
        <v>-87.90934</v>
      </c>
      <c r="L1084" t="s">
        <v>94</v>
      </c>
      <c r="M1084">
        <f>VLOOKUP(L1084,Key!$A$1:$C$73,2,FALSE)</f>
        <v>43.020020000000002</v>
      </c>
      <c r="N1084">
        <f>VLOOKUP(L1084,Key!$A$1:$C$73,3,FALSE)</f>
        <v>-87.912540000000007</v>
      </c>
      <c r="O1084">
        <v>11</v>
      </c>
      <c r="P1084">
        <v>0</v>
      </c>
      <c r="Q1084">
        <v>1.7</v>
      </c>
      <c r="R1084">
        <v>1.6</v>
      </c>
      <c r="S1084">
        <v>66</v>
      </c>
      <c r="T1084">
        <f t="shared" si="144"/>
        <v>-1</v>
      </c>
      <c r="U1084" s="1">
        <v>42838</v>
      </c>
      <c r="V1084" s="13">
        <f t="shared" si="145"/>
        <v>42826</v>
      </c>
      <c r="W1084" s="14">
        <f t="shared" si="146"/>
        <v>42838</v>
      </c>
      <c r="X1084" s="1" t="str">
        <f t="shared" si="147"/>
        <v>Thursday</v>
      </c>
      <c r="Y1084" s="2">
        <v>0.66168981481481481</v>
      </c>
      <c r="Z1084" s="2">
        <f t="shared" si="148"/>
        <v>0.66666666666666663</v>
      </c>
      <c r="AA1084">
        <f>1</f>
        <v>1</v>
      </c>
      <c r="AB1084" s="1">
        <v>42838</v>
      </c>
      <c r="AC1084" s="13">
        <f t="shared" si="149"/>
        <v>42826</v>
      </c>
      <c r="AD1084" s="14">
        <f t="shared" si="150"/>
        <v>42838</v>
      </c>
      <c r="AE1084" s="1" t="str">
        <f t="shared" si="151"/>
        <v>Thursday</v>
      </c>
      <c r="AF1084" s="2">
        <v>0.66930555555555549</v>
      </c>
      <c r="AG1084" s="2">
        <f t="shared" si="152"/>
        <v>0.66666666666666663</v>
      </c>
      <c r="AH1084" t="s">
        <v>23</v>
      </c>
    </row>
    <row r="1085" spans="1:34" x14ac:dyDescent="0.25">
      <c r="A1085">
        <v>1577673</v>
      </c>
      <c r="B1085" t="s">
        <v>54</v>
      </c>
      <c r="E1085">
        <v>53212</v>
      </c>
      <c r="F1085" t="s">
        <v>20</v>
      </c>
      <c r="G1085" t="s">
        <v>55</v>
      </c>
      <c r="H1085">
        <v>209</v>
      </c>
      <c r="I1085" t="s">
        <v>33</v>
      </c>
      <c r="J1085">
        <f>VLOOKUP(I1085,Key!$A$1:$C$73,2,FALSE)</f>
        <v>43.045712999999999</v>
      </c>
      <c r="K1085">
        <f>VLOOKUP(I1085,Key!$A$1:$C$73,3,FALSE)</f>
        <v>-87.899756999999994</v>
      </c>
      <c r="L1085" t="s">
        <v>67</v>
      </c>
      <c r="M1085">
        <f>VLOOKUP(L1085,Key!$A$1:$C$73,2,FALSE)</f>
        <v>43.05847</v>
      </c>
      <c r="N1085">
        <f>VLOOKUP(L1085,Key!$A$1:$C$73,3,FALSE)</f>
        <v>-87.898079999999993</v>
      </c>
      <c r="O1085">
        <v>25</v>
      </c>
      <c r="P1085">
        <v>0</v>
      </c>
      <c r="Q1085">
        <v>3.8</v>
      </c>
      <c r="R1085">
        <v>3.6</v>
      </c>
      <c r="S1085">
        <v>150</v>
      </c>
      <c r="T1085">
        <f t="shared" si="144"/>
        <v>-1</v>
      </c>
      <c r="U1085" s="1">
        <v>42838</v>
      </c>
      <c r="V1085" s="13">
        <f t="shared" si="145"/>
        <v>42826</v>
      </c>
      <c r="W1085" s="14">
        <f t="shared" si="146"/>
        <v>42838</v>
      </c>
      <c r="X1085" s="1" t="str">
        <f t="shared" si="147"/>
        <v>Thursday</v>
      </c>
      <c r="Y1085" s="2">
        <v>0.66641203703703711</v>
      </c>
      <c r="Z1085" s="2">
        <f t="shared" si="148"/>
        <v>0.66666666666666663</v>
      </c>
      <c r="AA1085">
        <f>1</f>
        <v>1</v>
      </c>
      <c r="AB1085" s="1">
        <v>42838</v>
      </c>
      <c r="AC1085" s="13">
        <f t="shared" si="149"/>
        <v>42826</v>
      </c>
      <c r="AD1085" s="14">
        <f t="shared" si="150"/>
        <v>42838</v>
      </c>
      <c r="AE1085" s="1" t="str">
        <f t="shared" si="151"/>
        <v>Thursday</v>
      </c>
      <c r="AF1085" s="2">
        <v>0.6834027777777778</v>
      </c>
      <c r="AG1085" s="2">
        <f t="shared" si="152"/>
        <v>0.66666666666666663</v>
      </c>
      <c r="AH1085" t="s">
        <v>23</v>
      </c>
    </row>
    <row r="1086" spans="1:34" x14ac:dyDescent="0.25">
      <c r="A1086">
        <v>1575236</v>
      </c>
      <c r="B1086" t="s">
        <v>54</v>
      </c>
      <c r="E1086">
        <v>53143</v>
      </c>
      <c r="F1086" t="s">
        <v>20</v>
      </c>
      <c r="G1086" t="s">
        <v>55</v>
      </c>
      <c r="H1086">
        <v>127</v>
      </c>
      <c r="I1086" t="s">
        <v>61</v>
      </c>
      <c r="J1086">
        <f>VLOOKUP(I1086,Key!$A$1:$C$73,2,FALSE)</f>
        <v>43.060786</v>
      </c>
      <c r="K1086">
        <f>VLOOKUP(I1086,Key!$A$1:$C$73,3,FALSE)</f>
        <v>-87.883825999999999</v>
      </c>
      <c r="L1086" t="s">
        <v>21</v>
      </c>
      <c r="M1086">
        <f>VLOOKUP(L1086,Key!$A$1:$C$73,2,FALSE)</f>
        <v>43.074890000000003</v>
      </c>
      <c r="N1086">
        <f>VLOOKUP(L1086,Key!$A$1:$C$73,3,FALSE)</f>
        <v>-87.882810000000006</v>
      </c>
      <c r="O1086">
        <v>12</v>
      </c>
      <c r="P1086">
        <v>0</v>
      </c>
      <c r="Q1086">
        <v>1.8</v>
      </c>
      <c r="R1086">
        <v>1.7</v>
      </c>
      <c r="S1086">
        <v>72</v>
      </c>
      <c r="T1086">
        <f t="shared" si="144"/>
        <v>-1</v>
      </c>
      <c r="U1086" s="1">
        <v>42838</v>
      </c>
      <c r="V1086" s="13">
        <f t="shared" si="145"/>
        <v>42826</v>
      </c>
      <c r="W1086" s="14">
        <f t="shared" si="146"/>
        <v>42838</v>
      </c>
      <c r="X1086" s="1" t="str">
        <f t="shared" si="147"/>
        <v>Thursday</v>
      </c>
      <c r="Y1086" s="2">
        <v>0.76711805555555557</v>
      </c>
      <c r="Z1086" s="2">
        <f t="shared" si="148"/>
        <v>0.75</v>
      </c>
      <c r="AA1086">
        <f>1</f>
        <v>1</v>
      </c>
      <c r="AB1086" s="1">
        <v>42838</v>
      </c>
      <c r="AC1086" s="13">
        <f t="shared" si="149"/>
        <v>42826</v>
      </c>
      <c r="AD1086" s="14">
        <f t="shared" si="150"/>
        <v>42838</v>
      </c>
      <c r="AE1086" s="1" t="str">
        <f t="shared" si="151"/>
        <v>Thursday</v>
      </c>
      <c r="AF1086" s="2">
        <v>0.77503472222222225</v>
      </c>
      <c r="AG1086" s="2">
        <f t="shared" si="152"/>
        <v>0.79166666666666663</v>
      </c>
      <c r="AH1086" t="s">
        <v>23</v>
      </c>
    </row>
    <row r="1087" spans="1:34" x14ac:dyDescent="0.25">
      <c r="A1087">
        <v>1573361</v>
      </c>
      <c r="B1087" t="s">
        <v>54</v>
      </c>
      <c r="E1087">
        <v>53212</v>
      </c>
      <c r="F1087" t="s">
        <v>20</v>
      </c>
      <c r="G1087" t="s">
        <v>55</v>
      </c>
      <c r="H1087">
        <v>167</v>
      </c>
      <c r="I1087" t="s">
        <v>37</v>
      </c>
      <c r="J1087">
        <f>VLOOKUP(I1087,Key!$A$1:$C$73,2,FALSE)</f>
        <v>43.049230000000001</v>
      </c>
      <c r="K1087">
        <f>VLOOKUP(I1087,Key!$A$1:$C$73,3,FALSE)</f>
        <v>-87.911940000000001</v>
      </c>
      <c r="L1087" t="s">
        <v>37</v>
      </c>
      <c r="M1087">
        <f>VLOOKUP(L1087,Key!$A$1:$C$73,2,FALSE)</f>
        <v>43.049230000000001</v>
      </c>
      <c r="N1087">
        <f>VLOOKUP(L1087,Key!$A$1:$C$73,3,FALSE)</f>
        <v>-87.911940000000001</v>
      </c>
      <c r="O1087">
        <v>25</v>
      </c>
      <c r="P1087">
        <v>0</v>
      </c>
      <c r="Q1087">
        <v>3.8</v>
      </c>
      <c r="R1087">
        <v>3.6</v>
      </c>
      <c r="S1087">
        <v>150</v>
      </c>
      <c r="T1087">
        <f t="shared" si="144"/>
        <v>-1</v>
      </c>
      <c r="U1087" s="1">
        <v>42838</v>
      </c>
      <c r="V1087" s="13">
        <f t="shared" si="145"/>
        <v>42826</v>
      </c>
      <c r="W1087" s="14">
        <f t="shared" si="146"/>
        <v>42838</v>
      </c>
      <c r="X1087" s="1" t="str">
        <f t="shared" si="147"/>
        <v>Thursday</v>
      </c>
      <c r="Y1087" s="2">
        <v>0.8004282407407407</v>
      </c>
      <c r="Z1087" s="2">
        <f t="shared" si="148"/>
        <v>0.79166666666666663</v>
      </c>
      <c r="AA1087">
        <f>1</f>
        <v>1</v>
      </c>
      <c r="AB1087" s="1">
        <v>42838</v>
      </c>
      <c r="AC1087" s="13">
        <f t="shared" si="149"/>
        <v>42826</v>
      </c>
      <c r="AD1087" s="14">
        <f t="shared" si="150"/>
        <v>42838</v>
      </c>
      <c r="AE1087" s="1" t="str">
        <f t="shared" si="151"/>
        <v>Thursday</v>
      </c>
      <c r="AF1087" s="2">
        <v>0.81797453703703704</v>
      </c>
      <c r="AG1087" s="2">
        <f t="shared" si="152"/>
        <v>0.83333333333333326</v>
      </c>
      <c r="AH1087" t="s">
        <v>25</v>
      </c>
    </row>
    <row r="1088" spans="1:34" x14ac:dyDescent="0.25">
      <c r="A1088">
        <v>1578208</v>
      </c>
      <c r="B1088" t="s">
        <v>54</v>
      </c>
      <c r="E1088">
        <v>53212</v>
      </c>
      <c r="F1088" t="s">
        <v>20</v>
      </c>
      <c r="G1088" t="s">
        <v>55</v>
      </c>
      <c r="H1088">
        <v>280</v>
      </c>
      <c r="I1088" t="s">
        <v>34</v>
      </c>
      <c r="J1088">
        <f>VLOOKUP(I1088,Key!$A$1:$C$73,2,FALSE)</f>
        <v>43.05097</v>
      </c>
      <c r="K1088">
        <f>VLOOKUP(I1088,Key!$A$1:$C$73,3,FALSE)</f>
        <v>-87.906440000000003</v>
      </c>
      <c r="L1088" t="s">
        <v>86</v>
      </c>
      <c r="M1088">
        <f>VLOOKUP(L1088,Key!$A$1:$C$73,2,FALSE)</f>
        <v>43.052549999999997</v>
      </c>
      <c r="N1088">
        <f>VLOOKUP(L1088,Key!$A$1:$C$73,3,FALSE)</f>
        <v>-87.909329999999997</v>
      </c>
      <c r="O1088">
        <v>31</v>
      </c>
      <c r="P1088">
        <v>0</v>
      </c>
      <c r="Q1088">
        <v>4.7</v>
      </c>
      <c r="R1088">
        <v>4.4000000000000004</v>
      </c>
      <c r="S1088">
        <v>186</v>
      </c>
      <c r="T1088">
        <f t="shared" si="144"/>
        <v>-1</v>
      </c>
      <c r="U1088" s="1">
        <v>42839</v>
      </c>
      <c r="V1088" s="13">
        <f t="shared" si="145"/>
        <v>42826</v>
      </c>
      <c r="W1088" s="14">
        <f t="shared" si="146"/>
        <v>42839</v>
      </c>
      <c r="X1088" s="1" t="str">
        <f t="shared" si="147"/>
        <v>Friday</v>
      </c>
      <c r="Y1088" s="2">
        <v>9.7337962962962973E-2</v>
      </c>
      <c r="Z1088" s="2">
        <f t="shared" si="148"/>
        <v>8.3333333333333329E-2</v>
      </c>
      <c r="AA1088">
        <f>1</f>
        <v>1</v>
      </c>
      <c r="AB1088" s="1">
        <v>42839</v>
      </c>
      <c r="AC1088" s="13">
        <f t="shared" si="149"/>
        <v>42826</v>
      </c>
      <c r="AD1088" s="14">
        <f t="shared" si="150"/>
        <v>42839</v>
      </c>
      <c r="AE1088" s="1" t="str">
        <f t="shared" si="151"/>
        <v>Friday</v>
      </c>
      <c r="AF1088" s="2">
        <v>0.11929398148148147</v>
      </c>
      <c r="AG1088" s="2">
        <f t="shared" si="152"/>
        <v>0.125</v>
      </c>
      <c r="AH1088" t="s">
        <v>23</v>
      </c>
    </row>
    <row r="1089" spans="1:34" x14ac:dyDescent="0.25">
      <c r="A1089">
        <v>1283451</v>
      </c>
      <c r="B1089" t="s">
        <v>54</v>
      </c>
      <c r="E1089">
        <v>53204</v>
      </c>
      <c r="F1089" t="s">
        <v>20</v>
      </c>
      <c r="G1089" t="s">
        <v>55</v>
      </c>
      <c r="H1089">
        <v>5450</v>
      </c>
      <c r="I1089" t="s">
        <v>69</v>
      </c>
      <c r="J1089">
        <f>VLOOKUP(I1089,Key!$A$1:$C$73,2,FALSE)</f>
        <v>43.024340000000002</v>
      </c>
      <c r="K1089">
        <f>VLOOKUP(I1089,Key!$A$1:$C$73,3,FALSE)</f>
        <v>-87.916753</v>
      </c>
      <c r="L1089" t="s">
        <v>57</v>
      </c>
      <c r="M1089">
        <f>VLOOKUP(L1089,Key!$A$1:$C$73,2,FALSE)</f>
        <v>43.03913</v>
      </c>
      <c r="N1089">
        <f>VLOOKUP(L1089,Key!$A$1:$C$73,3,FALSE)</f>
        <v>-87.916150000000002</v>
      </c>
      <c r="O1089">
        <v>16</v>
      </c>
      <c r="P1089">
        <v>0</v>
      </c>
      <c r="Q1089">
        <v>2.4</v>
      </c>
      <c r="R1089">
        <v>2.2999999999999998</v>
      </c>
      <c r="S1089">
        <v>96</v>
      </c>
      <c r="T1089">
        <f t="shared" si="144"/>
        <v>-1</v>
      </c>
      <c r="U1089" s="1">
        <v>42839</v>
      </c>
      <c r="V1089" s="13">
        <f t="shared" si="145"/>
        <v>42826</v>
      </c>
      <c r="W1089" s="14">
        <f t="shared" si="146"/>
        <v>42839</v>
      </c>
      <c r="X1089" s="1" t="str">
        <f t="shared" si="147"/>
        <v>Friday</v>
      </c>
      <c r="Y1089" s="2">
        <v>0.41675925925925927</v>
      </c>
      <c r="Z1089" s="2">
        <f t="shared" si="148"/>
        <v>0.41666666666666663</v>
      </c>
      <c r="AA1089">
        <f>1</f>
        <v>1</v>
      </c>
      <c r="AB1089" s="1">
        <v>42839</v>
      </c>
      <c r="AC1089" s="13">
        <f t="shared" si="149"/>
        <v>42826</v>
      </c>
      <c r="AD1089" s="14">
        <f t="shared" si="150"/>
        <v>42839</v>
      </c>
      <c r="AE1089" s="1" t="str">
        <f t="shared" si="151"/>
        <v>Friday</v>
      </c>
      <c r="AF1089" s="2">
        <v>0.42792824074074076</v>
      </c>
      <c r="AG1089" s="2">
        <f t="shared" si="152"/>
        <v>0.41666666666666663</v>
      </c>
      <c r="AH1089" t="s">
        <v>23</v>
      </c>
    </row>
    <row r="1090" spans="1:34" x14ac:dyDescent="0.25">
      <c r="A1090">
        <v>1578656</v>
      </c>
      <c r="B1090" t="s">
        <v>54</v>
      </c>
      <c r="E1090">
        <v>53202</v>
      </c>
      <c r="F1090" t="s">
        <v>20</v>
      </c>
      <c r="G1090" t="s">
        <v>55</v>
      </c>
      <c r="H1090">
        <v>11095</v>
      </c>
      <c r="I1090" t="s">
        <v>39</v>
      </c>
      <c r="J1090">
        <f>VLOOKUP(I1090,Key!$A$1:$C$73,2,FALSE)</f>
        <v>43.031480000000002</v>
      </c>
      <c r="K1090">
        <f>VLOOKUP(I1090,Key!$A$1:$C$73,3,FALSE)</f>
        <v>-87.908169999999998</v>
      </c>
      <c r="L1090" t="s">
        <v>77</v>
      </c>
      <c r="M1090">
        <f>VLOOKUP(L1090,Key!$A$1:$C$73,2,FALSE)</f>
        <v>43.036900000000003</v>
      </c>
      <c r="N1090">
        <f>VLOOKUP(L1090,Key!$A$1:$C$73,3,FALSE)</f>
        <v>-87.89667</v>
      </c>
      <c r="O1090">
        <v>8</v>
      </c>
      <c r="P1090">
        <v>0</v>
      </c>
      <c r="Q1090">
        <v>1.2</v>
      </c>
      <c r="R1090">
        <v>1.1000000000000001</v>
      </c>
      <c r="S1090">
        <v>48</v>
      </c>
      <c r="T1090">
        <f t="shared" ref="T1090:T1153" si="153">-1</f>
        <v>-1</v>
      </c>
      <c r="U1090" s="1">
        <v>42839</v>
      </c>
      <c r="V1090" s="13">
        <f t="shared" ref="V1090:V1153" si="154">DATE(YEAR(U1090), MONTH(U1090), 1)</f>
        <v>42826</v>
      </c>
      <c r="W1090" s="14">
        <f t="shared" ref="W1090:W1153" si="155">U1090</f>
        <v>42839</v>
      </c>
      <c r="X1090" s="1" t="str">
        <f t="shared" ref="X1090:X1153" si="156">TEXT(W1090,"dddd")</f>
        <v>Friday</v>
      </c>
      <c r="Y1090" s="2">
        <v>0.50182870370370369</v>
      </c>
      <c r="Z1090" s="2">
        <f t="shared" ref="Z1090:Z1153" si="157">MROUND(Y1090, "1:00")</f>
        <v>0.5</v>
      </c>
      <c r="AA1090">
        <f>1</f>
        <v>1</v>
      </c>
      <c r="AB1090" s="1">
        <v>42839</v>
      </c>
      <c r="AC1090" s="13">
        <f t="shared" ref="AC1090:AC1153" si="158">DATE(YEAR(AB1090), MONTH(AB1090), 1)</f>
        <v>42826</v>
      </c>
      <c r="AD1090" s="14">
        <f t="shared" ref="AD1090:AD1153" si="159">AB1090</f>
        <v>42839</v>
      </c>
      <c r="AE1090" s="1" t="str">
        <f t="shared" ref="AE1090:AE1153" si="160">TEXT(AD1090,"dddd")</f>
        <v>Friday</v>
      </c>
      <c r="AF1090" s="2">
        <v>0.50745370370370368</v>
      </c>
      <c r="AG1090" s="2">
        <f t="shared" ref="AG1090:AG1153" si="161">MROUND(AF1090, "1:00")</f>
        <v>0.5</v>
      </c>
      <c r="AH1090" t="s">
        <v>23</v>
      </c>
    </row>
    <row r="1091" spans="1:34" x14ac:dyDescent="0.25">
      <c r="A1091">
        <v>1102345</v>
      </c>
      <c r="B1091" t="s">
        <v>54</v>
      </c>
      <c r="E1091">
        <v>53202</v>
      </c>
      <c r="F1091" t="s">
        <v>20</v>
      </c>
      <c r="G1091" t="s">
        <v>55</v>
      </c>
      <c r="H1091">
        <v>5487</v>
      </c>
      <c r="I1091" t="s">
        <v>78</v>
      </c>
      <c r="J1091">
        <f>VLOOKUP(I1091,Key!$A$1:$C$73,2,FALSE)</f>
        <v>43.048200000000001</v>
      </c>
      <c r="K1091">
        <f>VLOOKUP(I1091,Key!$A$1:$C$73,3,FALSE)</f>
        <v>-87.900859999999994</v>
      </c>
      <c r="L1091" t="s">
        <v>62</v>
      </c>
      <c r="M1091">
        <f>VLOOKUP(L1091,Key!$A$1:$C$73,2,FALSE)</f>
        <v>43.052460000000004</v>
      </c>
      <c r="N1091">
        <f>VLOOKUP(L1091,Key!$A$1:$C$73,3,FALSE)</f>
        <v>-87.891000000000005</v>
      </c>
      <c r="O1091">
        <v>101</v>
      </c>
      <c r="P1091">
        <v>9</v>
      </c>
      <c r="Q1091">
        <v>15.2</v>
      </c>
      <c r="R1091">
        <v>14.4</v>
      </c>
      <c r="S1091">
        <v>606</v>
      </c>
      <c r="T1091">
        <f t="shared" si="153"/>
        <v>-1</v>
      </c>
      <c r="U1091" s="1">
        <v>42839</v>
      </c>
      <c r="V1091" s="13">
        <f t="shared" si="154"/>
        <v>42826</v>
      </c>
      <c r="W1091" s="14">
        <f t="shared" si="155"/>
        <v>42839</v>
      </c>
      <c r="X1091" s="1" t="str">
        <f t="shared" si="156"/>
        <v>Friday</v>
      </c>
      <c r="Y1091" s="2">
        <v>0.50883101851851853</v>
      </c>
      <c r="Z1091" s="2">
        <f t="shared" si="157"/>
        <v>0.5</v>
      </c>
      <c r="AA1091">
        <f>1</f>
        <v>1</v>
      </c>
      <c r="AB1091" s="1">
        <v>42839</v>
      </c>
      <c r="AC1091" s="13">
        <f t="shared" si="158"/>
        <v>42826</v>
      </c>
      <c r="AD1091" s="14">
        <f t="shared" si="159"/>
        <v>42839</v>
      </c>
      <c r="AE1091" s="1" t="str">
        <f t="shared" si="160"/>
        <v>Friday</v>
      </c>
      <c r="AF1091" s="2">
        <v>0.57903935185185185</v>
      </c>
      <c r="AG1091" s="2">
        <f t="shared" si="161"/>
        <v>0.58333333333333326</v>
      </c>
      <c r="AH1091" t="s">
        <v>23</v>
      </c>
    </row>
    <row r="1092" spans="1:34" x14ac:dyDescent="0.25">
      <c r="A1092">
        <v>1578901</v>
      </c>
      <c r="B1092" t="s">
        <v>54</v>
      </c>
      <c r="E1092">
        <v>53223</v>
      </c>
      <c r="F1092" t="s">
        <v>20</v>
      </c>
      <c r="G1092" t="s">
        <v>55</v>
      </c>
      <c r="H1092">
        <v>11094</v>
      </c>
      <c r="I1092" t="s">
        <v>37</v>
      </c>
      <c r="J1092">
        <f>VLOOKUP(I1092,Key!$A$1:$C$73,2,FALSE)</f>
        <v>43.049230000000001</v>
      </c>
      <c r="K1092">
        <f>VLOOKUP(I1092,Key!$A$1:$C$73,3,FALSE)</f>
        <v>-87.911940000000001</v>
      </c>
      <c r="L1092" t="s">
        <v>37</v>
      </c>
      <c r="M1092">
        <f>VLOOKUP(L1092,Key!$A$1:$C$73,2,FALSE)</f>
        <v>43.049230000000001</v>
      </c>
      <c r="N1092">
        <f>VLOOKUP(L1092,Key!$A$1:$C$73,3,FALSE)</f>
        <v>-87.911940000000001</v>
      </c>
      <c r="O1092">
        <v>26</v>
      </c>
      <c r="P1092">
        <v>0</v>
      </c>
      <c r="Q1092">
        <v>3.9</v>
      </c>
      <c r="R1092">
        <v>3.7</v>
      </c>
      <c r="S1092">
        <v>156</v>
      </c>
      <c r="T1092">
        <f t="shared" si="153"/>
        <v>-1</v>
      </c>
      <c r="U1092" s="1">
        <v>42839</v>
      </c>
      <c r="V1092" s="13">
        <f t="shared" si="154"/>
        <v>42826</v>
      </c>
      <c r="W1092" s="14">
        <f t="shared" si="155"/>
        <v>42839</v>
      </c>
      <c r="X1092" s="1" t="str">
        <f t="shared" si="156"/>
        <v>Friday</v>
      </c>
      <c r="Y1092" s="2">
        <v>0.55482638888888891</v>
      </c>
      <c r="Z1092" s="2">
        <f t="shared" si="157"/>
        <v>0.54166666666666663</v>
      </c>
      <c r="AA1092">
        <f>1</f>
        <v>1</v>
      </c>
      <c r="AB1092" s="1">
        <v>42839</v>
      </c>
      <c r="AC1092" s="13">
        <f t="shared" si="158"/>
        <v>42826</v>
      </c>
      <c r="AD1092" s="14">
        <f t="shared" si="159"/>
        <v>42839</v>
      </c>
      <c r="AE1092" s="1" t="str">
        <f t="shared" si="160"/>
        <v>Friday</v>
      </c>
      <c r="AF1092" s="2">
        <v>0.57247685185185182</v>
      </c>
      <c r="AG1092" s="2">
        <f t="shared" si="161"/>
        <v>0.58333333333333326</v>
      </c>
      <c r="AH1092" t="s">
        <v>25</v>
      </c>
    </row>
    <row r="1093" spans="1:34" x14ac:dyDescent="0.25">
      <c r="A1093">
        <v>1232369</v>
      </c>
      <c r="B1093" t="s">
        <v>54</v>
      </c>
      <c r="E1093">
        <v>55447</v>
      </c>
      <c r="F1093" t="s">
        <v>20</v>
      </c>
      <c r="G1093" t="s">
        <v>55</v>
      </c>
      <c r="H1093">
        <v>5524</v>
      </c>
      <c r="I1093" t="s">
        <v>53</v>
      </c>
      <c r="J1093">
        <f>VLOOKUP(I1093,Key!$A$1:$C$73,2,FALSE)</f>
        <v>43.04824</v>
      </c>
      <c r="K1093">
        <f>VLOOKUP(I1093,Key!$A$1:$C$73,3,FALSE)</f>
        <v>-87.904970000000006</v>
      </c>
      <c r="L1093" t="s">
        <v>84</v>
      </c>
      <c r="M1093">
        <f>VLOOKUP(L1093,Key!$A$1:$C$73,2,FALSE)</f>
        <v>43.040154000000001</v>
      </c>
      <c r="N1093">
        <f>VLOOKUP(L1093,Key!$A$1:$C$73,3,FALSE)</f>
        <v>-87.932113000000001</v>
      </c>
      <c r="O1093">
        <v>57</v>
      </c>
      <c r="P1093">
        <v>3</v>
      </c>
      <c r="Q1093">
        <v>8.6</v>
      </c>
      <c r="R1093">
        <v>8.1</v>
      </c>
      <c r="S1093">
        <v>342</v>
      </c>
      <c r="T1093">
        <f t="shared" si="153"/>
        <v>-1</v>
      </c>
      <c r="U1093" s="1">
        <v>42839</v>
      </c>
      <c r="V1093" s="13">
        <f t="shared" si="154"/>
        <v>42826</v>
      </c>
      <c r="W1093" s="14">
        <f t="shared" si="155"/>
        <v>42839</v>
      </c>
      <c r="X1093" s="1" t="str">
        <f t="shared" si="156"/>
        <v>Friday</v>
      </c>
      <c r="Y1093" s="2">
        <v>0.60677083333333337</v>
      </c>
      <c r="Z1093" s="2">
        <f t="shared" si="157"/>
        <v>0.625</v>
      </c>
      <c r="AA1093">
        <f>1</f>
        <v>1</v>
      </c>
      <c r="AB1093" s="1">
        <v>42839</v>
      </c>
      <c r="AC1093" s="13">
        <f t="shared" si="158"/>
        <v>42826</v>
      </c>
      <c r="AD1093" s="14">
        <f t="shared" si="159"/>
        <v>42839</v>
      </c>
      <c r="AE1093" s="1" t="str">
        <f t="shared" si="160"/>
        <v>Friday</v>
      </c>
      <c r="AF1093" s="2">
        <v>0.64628472222222222</v>
      </c>
      <c r="AG1093" s="2">
        <f t="shared" si="161"/>
        <v>0.66666666666666663</v>
      </c>
      <c r="AH1093" t="s">
        <v>23</v>
      </c>
    </row>
    <row r="1094" spans="1:34" x14ac:dyDescent="0.25">
      <c r="A1094">
        <v>1579257</v>
      </c>
      <c r="B1094" t="s">
        <v>54</v>
      </c>
      <c r="E1094">
        <v>53140</v>
      </c>
      <c r="F1094" t="s">
        <v>20</v>
      </c>
      <c r="G1094" t="s">
        <v>55</v>
      </c>
      <c r="H1094">
        <v>109</v>
      </c>
      <c r="I1094" t="s">
        <v>66</v>
      </c>
      <c r="J1094">
        <f>VLOOKUP(I1094,Key!$A$1:$C$73,2,FALSE)</f>
        <v>43.078530000000001</v>
      </c>
      <c r="K1094">
        <f>VLOOKUP(I1094,Key!$A$1:$C$73,3,FALSE)</f>
        <v>-87.882620000000003</v>
      </c>
      <c r="L1094" t="s">
        <v>61</v>
      </c>
      <c r="M1094">
        <f>VLOOKUP(L1094,Key!$A$1:$C$73,2,FALSE)</f>
        <v>43.060786</v>
      </c>
      <c r="N1094">
        <f>VLOOKUP(L1094,Key!$A$1:$C$73,3,FALSE)</f>
        <v>-87.883825999999999</v>
      </c>
      <c r="O1094">
        <v>37</v>
      </c>
      <c r="P1094">
        <v>3</v>
      </c>
      <c r="Q1094">
        <v>5.6</v>
      </c>
      <c r="R1094">
        <v>5.3</v>
      </c>
      <c r="S1094">
        <v>222</v>
      </c>
      <c r="T1094">
        <f t="shared" si="153"/>
        <v>-1</v>
      </c>
      <c r="U1094" s="1">
        <v>42839</v>
      </c>
      <c r="V1094" s="13">
        <f t="shared" si="154"/>
        <v>42826</v>
      </c>
      <c r="W1094" s="14">
        <f t="shared" si="155"/>
        <v>42839</v>
      </c>
      <c r="X1094" s="1" t="str">
        <f t="shared" si="156"/>
        <v>Friday</v>
      </c>
      <c r="Y1094" s="2">
        <v>0.63965277777777774</v>
      </c>
      <c r="Z1094" s="2">
        <f t="shared" si="157"/>
        <v>0.625</v>
      </c>
      <c r="AA1094">
        <f>1</f>
        <v>1</v>
      </c>
      <c r="AB1094" s="1">
        <v>42839</v>
      </c>
      <c r="AC1094" s="13">
        <f t="shared" si="158"/>
        <v>42826</v>
      </c>
      <c r="AD1094" s="14">
        <f t="shared" si="159"/>
        <v>42839</v>
      </c>
      <c r="AE1094" s="1" t="str">
        <f t="shared" si="160"/>
        <v>Friday</v>
      </c>
      <c r="AF1094" s="2">
        <v>0.66589120370370369</v>
      </c>
      <c r="AG1094" s="2">
        <f t="shared" si="161"/>
        <v>0.66666666666666663</v>
      </c>
      <c r="AH1094" t="s">
        <v>23</v>
      </c>
    </row>
    <row r="1095" spans="1:34" x14ac:dyDescent="0.25">
      <c r="A1095">
        <v>1579354</v>
      </c>
      <c r="B1095" t="s">
        <v>54</v>
      </c>
      <c r="E1095">
        <v>53189</v>
      </c>
      <c r="F1095" t="s">
        <v>20</v>
      </c>
      <c r="G1095" t="s">
        <v>55</v>
      </c>
      <c r="H1095">
        <v>47</v>
      </c>
      <c r="I1095" t="s">
        <v>81</v>
      </c>
      <c r="J1095">
        <f>VLOOKUP(I1095,Key!$A$1:$C$73,2,FALSE)</f>
        <v>43.058010000000003</v>
      </c>
      <c r="K1095">
        <f>VLOOKUP(I1095,Key!$A$1:$C$73,3,FALSE)</f>
        <v>-87.877300000000005</v>
      </c>
      <c r="L1095" t="s">
        <v>81</v>
      </c>
      <c r="M1095">
        <f>VLOOKUP(L1095,Key!$A$1:$C$73,2,FALSE)</f>
        <v>43.058010000000003</v>
      </c>
      <c r="N1095">
        <f>VLOOKUP(L1095,Key!$A$1:$C$73,3,FALSE)</f>
        <v>-87.877300000000005</v>
      </c>
      <c r="O1095">
        <v>50</v>
      </c>
      <c r="P1095">
        <v>3</v>
      </c>
      <c r="Q1095">
        <v>7.5</v>
      </c>
      <c r="R1095">
        <v>7.1</v>
      </c>
      <c r="S1095">
        <v>300</v>
      </c>
      <c r="T1095">
        <f t="shared" si="153"/>
        <v>-1</v>
      </c>
      <c r="U1095" s="1">
        <v>42839</v>
      </c>
      <c r="V1095" s="13">
        <f t="shared" si="154"/>
        <v>42826</v>
      </c>
      <c r="W1095" s="14">
        <f t="shared" si="155"/>
        <v>42839</v>
      </c>
      <c r="X1095" s="1" t="str">
        <f t="shared" si="156"/>
        <v>Friday</v>
      </c>
      <c r="Y1095" s="2">
        <v>0.67283564814814811</v>
      </c>
      <c r="Z1095" s="2">
        <f t="shared" si="157"/>
        <v>0.66666666666666663</v>
      </c>
      <c r="AA1095">
        <f>1</f>
        <v>1</v>
      </c>
      <c r="AB1095" s="1">
        <v>42839</v>
      </c>
      <c r="AC1095" s="13">
        <f t="shared" si="158"/>
        <v>42826</v>
      </c>
      <c r="AD1095" s="14">
        <f t="shared" si="159"/>
        <v>42839</v>
      </c>
      <c r="AE1095" s="1" t="str">
        <f t="shared" si="160"/>
        <v>Friday</v>
      </c>
      <c r="AF1095" s="2">
        <v>0.70733796296296303</v>
      </c>
      <c r="AG1095" s="2">
        <f t="shared" si="161"/>
        <v>0.70833333333333326</v>
      </c>
      <c r="AH1095" t="s">
        <v>25</v>
      </c>
    </row>
    <row r="1096" spans="1:34" x14ac:dyDescent="0.25">
      <c r="A1096">
        <v>1579452</v>
      </c>
      <c r="B1096" t="s">
        <v>54</v>
      </c>
      <c r="E1096">
        <v>53110</v>
      </c>
      <c r="F1096" t="s">
        <v>20</v>
      </c>
      <c r="G1096" t="s">
        <v>55</v>
      </c>
      <c r="H1096">
        <v>11109</v>
      </c>
      <c r="I1096" t="s">
        <v>62</v>
      </c>
      <c r="J1096">
        <f>VLOOKUP(I1096,Key!$A$1:$C$73,2,FALSE)</f>
        <v>43.052460000000004</v>
      </c>
      <c r="K1096">
        <f>VLOOKUP(I1096,Key!$A$1:$C$73,3,FALSE)</f>
        <v>-87.891000000000005</v>
      </c>
      <c r="L1096" t="s">
        <v>78</v>
      </c>
      <c r="M1096">
        <f>VLOOKUP(L1096,Key!$A$1:$C$73,2,FALSE)</f>
        <v>43.048200000000001</v>
      </c>
      <c r="N1096">
        <f>VLOOKUP(L1096,Key!$A$1:$C$73,3,FALSE)</f>
        <v>-87.900859999999994</v>
      </c>
      <c r="O1096">
        <v>38</v>
      </c>
      <c r="P1096">
        <v>3</v>
      </c>
      <c r="Q1096">
        <v>5.7</v>
      </c>
      <c r="R1096">
        <v>5.4</v>
      </c>
      <c r="S1096">
        <v>228</v>
      </c>
      <c r="T1096">
        <f t="shared" si="153"/>
        <v>-1</v>
      </c>
      <c r="U1096" s="1">
        <v>42839</v>
      </c>
      <c r="V1096" s="13">
        <f t="shared" si="154"/>
        <v>42826</v>
      </c>
      <c r="W1096" s="14">
        <f t="shared" si="155"/>
        <v>42839</v>
      </c>
      <c r="X1096" s="1" t="str">
        <f t="shared" si="156"/>
        <v>Friday</v>
      </c>
      <c r="Y1096" s="2">
        <v>0.70841435185185186</v>
      </c>
      <c r="Z1096" s="2">
        <f t="shared" si="157"/>
        <v>0.70833333333333326</v>
      </c>
      <c r="AA1096">
        <f>1</f>
        <v>1</v>
      </c>
      <c r="AB1096" s="1">
        <v>42839</v>
      </c>
      <c r="AC1096" s="13">
        <f t="shared" si="158"/>
        <v>42826</v>
      </c>
      <c r="AD1096" s="14">
        <f t="shared" si="159"/>
        <v>42839</v>
      </c>
      <c r="AE1096" s="1" t="str">
        <f t="shared" si="160"/>
        <v>Friday</v>
      </c>
      <c r="AF1096" s="2">
        <v>0.73476851851851854</v>
      </c>
      <c r="AG1096" s="2">
        <f t="shared" si="161"/>
        <v>0.75</v>
      </c>
      <c r="AH1096" t="s">
        <v>23</v>
      </c>
    </row>
    <row r="1097" spans="1:34" x14ac:dyDescent="0.25">
      <c r="A1097">
        <v>1578057</v>
      </c>
      <c r="B1097" t="s">
        <v>54</v>
      </c>
      <c r="E1097">
        <v>53227</v>
      </c>
      <c r="F1097" t="s">
        <v>20</v>
      </c>
      <c r="G1097" t="s">
        <v>55</v>
      </c>
      <c r="H1097">
        <v>5421</v>
      </c>
      <c r="I1097" t="s">
        <v>28</v>
      </c>
      <c r="J1097">
        <f>VLOOKUP(I1097,Key!$A$1:$C$73,2,FALSE)</f>
        <v>43.038580000000003</v>
      </c>
      <c r="K1097">
        <f>VLOOKUP(I1097,Key!$A$1:$C$73,3,FALSE)</f>
        <v>-87.90934</v>
      </c>
      <c r="L1097" t="s">
        <v>77</v>
      </c>
      <c r="M1097">
        <f>VLOOKUP(L1097,Key!$A$1:$C$73,2,FALSE)</f>
        <v>43.036900000000003</v>
      </c>
      <c r="N1097">
        <f>VLOOKUP(L1097,Key!$A$1:$C$73,3,FALSE)</f>
        <v>-87.89667</v>
      </c>
      <c r="O1097">
        <v>25</v>
      </c>
      <c r="P1097">
        <v>0</v>
      </c>
      <c r="Q1097">
        <v>3.8</v>
      </c>
      <c r="R1097">
        <v>3.6</v>
      </c>
      <c r="S1097">
        <v>150</v>
      </c>
      <c r="T1097">
        <f t="shared" si="153"/>
        <v>-1</v>
      </c>
      <c r="U1097" s="1">
        <v>42839</v>
      </c>
      <c r="V1097" s="13">
        <f t="shared" si="154"/>
        <v>42826</v>
      </c>
      <c r="W1097" s="14">
        <f t="shared" si="155"/>
        <v>42839</v>
      </c>
      <c r="X1097" s="1" t="str">
        <f t="shared" si="156"/>
        <v>Friday</v>
      </c>
      <c r="Y1097" s="2">
        <v>0.71979166666666661</v>
      </c>
      <c r="Z1097" s="2">
        <f t="shared" si="157"/>
        <v>0.70833333333333326</v>
      </c>
      <c r="AA1097">
        <f>1</f>
        <v>1</v>
      </c>
      <c r="AB1097" s="1">
        <v>42839</v>
      </c>
      <c r="AC1097" s="13">
        <f t="shared" si="158"/>
        <v>42826</v>
      </c>
      <c r="AD1097" s="14">
        <f t="shared" si="159"/>
        <v>42839</v>
      </c>
      <c r="AE1097" s="1" t="str">
        <f t="shared" si="160"/>
        <v>Friday</v>
      </c>
      <c r="AF1097" s="2">
        <v>0.73728009259259253</v>
      </c>
      <c r="AG1097" s="2">
        <f t="shared" si="161"/>
        <v>0.75</v>
      </c>
      <c r="AH1097" t="s">
        <v>23</v>
      </c>
    </row>
    <row r="1098" spans="1:34" x14ac:dyDescent="0.25">
      <c r="A1098">
        <v>1578057</v>
      </c>
      <c r="B1098" t="s">
        <v>54</v>
      </c>
      <c r="E1098">
        <v>53227</v>
      </c>
      <c r="F1098" t="s">
        <v>20</v>
      </c>
      <c r="G1098" t="s">
        <v>55</v>
      </c>
      <c r="H1098">
        <v>11153</v>
      </c>
      <c r="I1098" t="s">
        <v>28</v>
      </c>
      <c r="J1098">
        <f>VLOOKUP(I1098,Key!$A$1:$C$73,2,FALSE)</f>
        <v>43.038580000000003</v>
      </c>
      <c r="K1098">
        <f>VLOOKUP(I1098,Key!$A$1:$C$73,3,FALSE)</f>
        <v>-87.90934</v>
      </c>
      <c r="L1098" t="s">
        <v>77</v>
      </c>
      <c r="M1098">
        <f>VLOOKUP(L1098,Key!$A$1:$C$73,2,FALSE)</f>
        <v>43.036900000000003</v>
      </c>
      <c r="N1098">
        <f>VLOOKUP(L1098,Key!$A$1:$C$73,3,FALSE)</f>
        <v>-87.89667</v>
      </c>
      <c r="O1098">
        <v>24</v>
      </c>
      <c r="P1098">
        <v>0</v>
      </c>
      <c r="Q1098">
        <v>3.6</v>
      </c>
      <c r="R1098">
        <v>3.4</v>
      </c>
      <c r="S1098">
        <v>144</v>
      </c>
      <c r="T1098">
        <f t="shared" si="153"/>
        <v>-1</v>
      </c>
      <c r="U1098" s="1">
        <v>42839</v>
      </c>
      <c r="V1098" s="13">
        <f t="shared" si="154"/>
        <v>42826</v>
      </c>
      <c r="W1098" s="14">
        <f t="shared" si="155"/>
        <v>42839</v>
      </c>
      <c r="X1098" s="1" t="str">
        <f t="shared" si="156"/>
        <v>Friday</v>
      </c>
      <c r="Y1098" s="2">
        <v>0.72054398148148147</v>
      </c>
      <c r="Z1098" s="2">
        <f t="shared" si="157"/>
        <v>0.70833333333333326</v>
      </c>
      <c r="AA1098">
        <f>1</f>
        <v>1</v>
      </c>
      <c r="AB1098" s="1">
        <v>42839</v>
      </c>
      <c r="AC1098" s="13">
        <f t="shared" si="158"/>
        <v>42826</v>
      </c>
      <c r="AD1098" s="14">
        <f t="shared" si="159"/>
        <v>42839</v>
      </c>
      <c r="AE1098" s="1" t="str">
        <f t="shared" si="160"/>
        <v>Friday</v>
      </c>
      <c r="AF1098" s="2">
        <v>0.73733796296296295</v>
      </c>
      <c r="AG1098" s="2">
        <f t="shared" si="161"/>
        <v>0.75</v>
      </c>
      <c r="AH1098" t="s">
        <v>23</v>
      </c>
    </row>
    <row r="1099" spans="1:34" x14ac:dyDescent="0.25">
      <c r="A1099">
        <v>1579976</v>
      </c>
      <c r="B1099" t="s">
        <v>54</v>
      </c>
      <c r="E1099">
        <v>53215</v>
      </c>
      <c r="F1099" t="s">
        <v>20</v>
      </c>
      <c r="G1099" t="s">
        <v>55</v>
      </c>
      <c r="H1099">
        <v>5472</v>
      </c>
      <c r="I1099" t="s">
        <v>34</v>
      </c>
      <c r="J1099">
        <f>VLOOKUP(I1099,Key!$A$1:$C$73,2,FALSE)</f>
        <v>43.05097</v>
      </c>
      <c r="K1099">
        <f>VLOOKUP(I1099,Key!$A$1:$C$73,3,FALSE)</f>
        <v>-87.906440000000003</v>
      </c>
      <c r="L1099" t="s">
        <v>136</v>
      </c>
      <c r="M1099">
        <f>VLOOKUP(L1099,Key!$A$1:$C$73,2,FALSE)</f>
        <v>43.02017</v>
      </c>
      <c r="N1099">
        <f>VLOOKUP(L1099,Key!$A$1:$C$73,3,FALSE)</f>
        <v>-87.933049999999994</v>
      </c>
      <c r="O1099">
        <v>38</v>
      </c>
      <c r="P1099">
        <v>3</v>
      </c>
      <c r="Q1099">
        <v>5.7</v>
      </c>
      <c r="R1099">
        <v>5.4</v>
      </c>
      <c r="S1099">
        <v>228</v>
      </c>
      <c r="T1099">
        <f t="shared" si="153"/>
        <v>-1</v>
      </c>
      <c r="U1099" s="1">
        <v>42839</v>
      </c>
      <c r="V1099" s="13">
        <f t="shared" si="154"/>
        <v>42826</v>
      </c>
      <c r="W1099" s="14">
        <f t="shared" si="155"/>
        <v>42839</v>
      </c>
      <c r="X1099" s="1" t="str">
        <f t="shared" si="156"/>
        <v>Friday</v>
      </c>
      <c r="Y1099" s="2">
        <v>0.89738425925925924</v>
      </c>
      <c r="Z1099" s="2">
        <f t="shared" si="157"/>
        <v>0.91666666666666663</v>
      </c>
      <c r="AA1099">
        <f>1</f>
        <v>1</v>
      </c>
      <c r="AB1099" s="1">
        <v>42839</v>
      </c>
      <c r="AC1099" s="13">
        <f t="shared" si="158"/>
        <v>42826</v>
      </c>
      <c r="AD1099" s="14">
        <f t="shared" si="159"/>
        <v>42839</v>
      </c>
      <c r="AE1099" s="1" t="str">
        <f t="shared" si="160"/>
        <v>Friday</v>
      </c>
      <c r="AF1099" s="2">
        <v>0.92384259259259249</v>
      </c>
      <c r="AG1099" s="2">
        <f t="shared" si="161"/>
        <v>0.91666666666666663</v>
      </c>
      <c r="AH1099" t="s">
        <v>23</v>
      </c>
    </row>
    <row r="1100" spans="1:34" x14ac:dyDescent="0.25">
      <c r="A1100">
        <v>1382213</v>
      </c>
      <c r="B1100" t="s">
        <v>54</v>
      </c>
      <c r="E1100">
        <v>53211</v>
      </c>
      <c r="F1100" t="s">
        <v>20</v>
      </c>
      <c r="G1100" t="s">
        <v>55</v>
      </c>
      <c r="H1100">
        <v>11102</v>
      </c>
      <c r="I1100" t="s">
        <v>77</v>
      </c>
      <c r="J1100">
        <f>VLOOKUP(I1100,Key!$A$1:$C$73,2,FALSE)</f>
        <v>43.036900000000003</v>
      </c>
      <c r="K1100">
        <f>VLOOKUP(I1100,Key!$A$1:$C$73,3,FALSE)</f>
        <v>-87.89667</v>
      </c>
      <c r="L1100" t="s">
        <v>62</v>
      </c>
      <c r="M1100">
        <f>VLOOKUP(L1100,Key!$A$1:$C$73,2,FALSE)</f>
        <v>43.052460000000004</v>
      </c>
      <c r="N1100">
        <f>VLOOKUP(L1100,Key!$A$1:$C$73,3,FALSE)</f>
        <v>-87.891000000000005</v>
      </c>
      <c r="O1100">
        <v>9</v>
      </c>
      <c r="P1100">
        <v>0</v>
      </c>
      <c r="Q1100">
        <v>1.4</v>
      </c>
      <c r="R1100">
        <v>1.3</v>
      </c>
      <c r="S1100">
        <v>54</v>
      </c>
      <c r="T1100">
        <f t="shared" si="153"/>
        <v>-1</v>
      </c>
      <c r="U1100" s="1">
        <v>42839</v>
      </c>
      <c r="V1100" s="13">
        <f t="shared" si="154"/>
        <v>42826</v>
      </c>
      <c r="W1100" s="14">
        <f t="shared" si="155"/>
        <v>42839</v>
      </c>
      <c r="X1100" s="1" t="str">
        <f t="shared" si="156"/>
        <v>Friday</v>
      </c>
      <c r="Y1100" s="2">
        <v>0.9350694444444444</v>
      </c>
      <c r="Z1100" s="2">
        <f t="shared" si="157"/>
        <v>0.91666666666666663</v>
      </c>
      <c r="AA1100">
        <f>1</f>
        <v>1</v>
      </c>
      <c r="AB1100" s="1">
        <v>42839</v>
      </c>
      <c r="AC1100" s="13">
        <f t="shared" si="158"/>
        <v>42826</v>
      </c>
      <c r="AD1100" s="14">
        <f t="shared" si="159"/>
        <v>42839</v>
      </c>
      <c r="AE1100" s="1" t="str">
        <f t="shared" si="160"/>
        <v>Friday</v>
      </c>
      <c r="AF1100" s="2">
        <v>0.94125000000000003</v>
      </c>
      <c r="AG1100" s="2">
        <f t="shared" si="161"/>
        <v>0.95833333333333326</v>
      </c>
      <c r="AH1100" t="s">
        <v>23</v>
      </c>
    </row>
    <row r="1101" spans="1:34" x14ac:dyDescent="0.25">
      <c r="A1101">
        <v>1526089</v>
      </c>
      <c r="B1101" t="s">
        <v>54</v>
      </c>
      <c r="E1101">
        <v>53217</v>
      </c>
      <c r="F1101" t="s">
        <v>20</v>
      </c>
      <c r="G1101" t="s">
        <v>55</v>
      </c>
      <c r="H1101">
        <v>2968</v>
      </c>
      <c r="I1101" t="s">
        <v>83</v>
      </c>
      <c r="J1101">
        <f>VLOOKUP(I1101,Key!$A$1:$C$73,2,FALSE)</f>
        <v>43.026229999999998</v>
      </c>
      <c r="K1101">
        <f>VLOOKUP(I1101,Key!$A$1:$C$73,3,FALSE)</f>
        <v>-87.912809999999993</v>
      </c>
      <c r="L1101" t="s">
        <v>33</v>
      </c>
      <c r="M1101">
        <f>VLOOKUP(L1101,Key!$A$1:$C$73,2,FALSE)</f>
        <v>43.045712999999999</v>
      </c>
      <c r="N1101">
        <f>VLOOKUP(L1101,Key!$A$1:$C$73,3,FALSE)</f>
        <v>-87.899756999999994</v>
      </c>
      <c r="O1101">
        <v>19</v>
      </c>
      <c r="P1101">
        <v>0</v>
      </c>
      <c r="Q1101">
        <v>2.9</v>
      </c>
      <c r="R1101">
        <v>2.7</v>
      </c>
      <c r="S1101">
        <v>114</v>
      </c>
      <c r="T1101">
        <f t="shared" si="153"/>
        <v>-1</v>
      </c>
      <c r="U1101" s="1">
        <v>42839</v>
      </c>
      <c r="V1101" s="13">
        <f t="shared" si="154"/>
        <v>42826</v>
      </c>
      <c r="W1101" s="14">
        <f t="shared" si="155"/>
        <v>42839</v>
      </c>
      <c r="X1101" s="1" t="str">
        <f t="shared" si="156"/>
        <v>Friday</v>
      </c>
      <c r="Y1101" s="2">
        <v>0.94873842592592583</v>
      </c>
      <c r="Z1101" s="2">
        <f t="shared" si="157"/>
        <v>0.95833333333333326</v>
      </c>
      <c r="AA1101">
        <f>1</f>
        <v>1</v>
      </c>
      <c r="AB1101" s="1">
        <v>42839</v>
      </c>
      <c r="AC1101" s="13">
        <f t="shared" si="158"/>
        <v>42826</v>
      </c>
      <c r="AD1101" s="14">
        <f t="shared" si="159"/>
        <v>42839</v>
      </c>
      <c r="AE1101" s="1" t="str">
        <f t="shared" si="160"/>
        <v>Friday</v>
      </c>
      <c r="AF1101" s="2">
        <v>0.9619212962962963</v>
      </c>
      <c r="AG1101" s="2">
        <f t="shared" si="161"/>
        <v>0.95833333333333326</v>
      </c>
      <c r="AH1101" t="s">
        <v>23</v>
      </c>
    </row>
    <row r="1102" spans="1:34" x14ac:dyDescent="0.25">
      <c r="A1102">
        <v>1580356</v>
      </c>
      <c r="B1102" t="s">
        <v>54</v>
      </c>
      <c r="E1102">
        <v>61528</v>
      </c>
      <c r="F1102" t="s">
        <v>20</v>
      </c>
      <c r="G1102" t="s">
        <v>55</v>
      </c>
      <c r="H1102">
        <v>11046</v>
      </c>
      <c r="I1102" t="s">
        <v>52</v>
      </c>
      <c r="J1102">
        <f>VLOOKUP(I1102,Key!$A$1:$C$73,2,FALSE)</f>
        <v>43.042490000000001</v>
      </c>
      <c r="K1102">
        <f>VLOOKUP(I1102,Key!$A$1:$C$73,3,FALSE)</f>
        <v>-87.909959999999998</v>
      </c>
      <c r="L1102" t="s">
        <v>62</v>
      </c>
      <c r="M1102">
        <f>VLOOKUP(L1102,Key!$A$1:$C$73,2,FALSE)</f>
        <v>43.052460000000004</v>
      </c>
      <c r="N1102">
        <f>VLOOKUP(L1102,Key!$A$1:$C$73,3,FALSE)</f>
        <v>-87.891000000000005</v>
      </c>
      <c r="O1102">
        <v>64</v>
      </c>
      <c r="P1102">
        <v>3</v>
      </c>
      <c r="Q1102">
        <v>9.6</v>
      </c>
      <c r="R1102">
        <v>9.1</v>
      </c>
      <c r="S1102">
        <v>384</v>
      </c>
      <c r="T1102">
        <f t="shared" si="153"/>
        <v>-1</v>
      </c>
      <c r="U1102" s="1">
        <v>42840</v>
      </c>
      <c r="V1102" s="13">
        <f t="shared" si="154"/>
        <v>42826</v>
      </c>
      <c r="W1102" s="14">
        <f t="shared" si="155"/>
        <v>42840</v>
      </c>
      <c r="X1102" s="1" t="str">
        <f t="shared" si="156"/>
        <v>Saturday</v>
      </c>
      <c r="Y1102" s="2">
        <v>0.38815972222222223</v>
      </c>
      <c r="Z1102" s="2">
        <f t="shared" si="157"/>
        <v>0.375</v>
      </c>
      <c r="AA1102">
        <f>1</f>
        <v>1</v>
      </c>
      <c r="AB1102" s="1">
        <v>42840</v>
      </c>
      <c r="AC1102" s="13">
        <f t="shared" si="158"/>
        <v>42826</v>
      </c>
      <c r="AD1102" s="14">
        <f t="shared" si="159"/>
        <v>42840</v>
      </c>
      <c r="AE1102" s="1" t="str">
        <f t="shared" si="160"/>
        <v>Saturday</v>
      </c>
      <c r="AF1102" s="2">
        <v>0.4319675925925926</v>
      </c>
      <c r="AG1102" s="2">
        <f t="shared" si="161"/>
        <v>0.41666666666666663</v>
      </c>
      <c r="AH1102" t="s">
        <v>23</v>
      </c>
    </row>
    <row r="1103" spans="1:34" x14ac:dyDescent="0.25">
      <c r="A1103">
        <v>1340900</v>
      </c>
      <c r="B1103" t="s">
        <v>54</v>
      </c>
      <c r="E1103">
        <v>53213</v>
      </c>
      <c r="F1103" t="s">
        <v>20</v>
      </c>
      <c r="G1103" t="s">
        <v>55</v>
      </c>
      <c r="H1103">
        <v>47</v>
      </c>
      <c r="I1103" t="s">
        <v>81</v>
      </c>
      <c r="J1103">
        <f>VLOOKUP(I1103,Key!$A$1:$C$73,2,FALSE)</f>
        <v>43.058010000000003</v>
      </c>
      <c r="K1103">
        <f>VLOOKUP(I1103,Key!$A$1:$C$73,3,FALSE)</f>
        <v>-87.877300000000005</v>
      </c>
      <c r="L1103" t="s">
        <v>81</v>
      </c>
      <c r="M1103">
        <f>VLOOKUP(L1103,Key!$A$1:$C$73,2,FALSE)</f>
        <v>43.058010000000003</v>
      </c>
      <c r="N1103">
        <f>VLOOKUP(L1103,Key!$A$1:$C$73,3,FALSE)</f>
        <v>-87.877300000000005</v>
      </c>
      <c r="O1103">
        <v>30</v>
      </c>
      <c r="P1103">
        <v>0</v>
      </c>
      <c r="Q1103">
        <v>4.5</v>
      </c>
      <c r="R1103">
        <v>4.3</v>
      </c>
      <c r="S1103">
        <v>180</v>
      </c>
      <c r="T1103">
        <f t="shared" si="153"/>
        <v>-1</v>
      </c>
      <c r="U1103" s="1">
        <v>42840</v>
      </c>
      <c r="V1103" s="13">
        <f t="shared" si="154"/>
        <v>42826</v>
      </c>
      <c r="W1103" s="14">
        <f t="shared" si="155"/>
        <v>42840</v>
      </c>
      <c r="X1103" s="1" t="str">
        <f t="shared" si="156"/>
        <v>Saturday</v>
      </c>
      <c r="Y1103" s="2">
        <v>0.43288194444444444</v>
      </c>
      <c r="Z1103" s="2">
        <f t="shared" si="157"/>
        <v>0.41666666666666663</v>
      </c>
      <c r="AA1103">
        <f>1</f>
        <v>1</v>
      </c>
      <c r="AB1103" s="1">
        <v>42840</v>
      </c>
      <c r="AC1103" s="13">
        <f t="shared" si="158"/>
        <v>42826</v>
      </c>
      <c r="AD1103" s="14">
        <f t="shared" si="159"/>
        <v>42840</v>
      </c>
      <c r="AE1103" s="1" t="str">
        <f t="shared" si="160"/>
        <v>Saturday</v>
      </c>
      <c r="AF1103" s="2">
        <v>0.45392361111111112</v>
      </c>
      <c r="AG1103" s="2">
        <f t="shared" si="161"/>
        <v>0.45833333333333331</v>
      </c>
      <c r="AH1103" t="s">
        <v>25</v>
      </c>
    </row>
    <row r="1104" spans="1:34" x14ac:dyDescent="0.25">
      <c r="A1104">
        <v>1306778</v>
      </c>
      <c r="B1104" t="s">
        <v>54</v>
      </c>
      <c r="E1104">
        <v>53204</v>
      </c>
      <c r="F1104" t="s">
        <v>20</v>
      </c>
      <c r="G1104" t="s">
        <v>55</v>
      </c>
      <c r="H1104">
        <v>960</v>
      </c>
      <c r="I1104" t="s">
        <v>56</v>
      </c>
      <c r="J1104">
        <f>VLOOKUP(I1104,Key!$A$1:$C$73,2,FALSE)</f>
        <v>43.004728999999998</v>
      </c>
      <c r="K1104">
        <f>VLOOKUP(I1104,Key!$A$1:$C$73,3,FALSE)</f>
        <v>-87.905463999999995</v>
      </c>
      <c r="L1104" t="s">
        <v>94</v>
      </c>
      <c r="M1104">
        <f>VLOOKUP(L1104,Key!$A$1:$C$73,2,FALSE)</f>
        <v>43.020020000000002</v>
      </c>
      <c r="N1104">
        <f>VLOOKUP(L1104,Key!$A$1:$C$73,3,FALSE)</f>
        <v>-87.912540000000007</v>
      </c>
      <c r="O1104">
        <v>9</v>
      </c>
      <c r="P1104">
        <v>0</v>
      </c>
      <c r="Q1104">
        <v>1.4</v>
      </c>
      <c r="R1104">
        <v>1.3</v>
      </c>
      <c r="S1104">
        <v>54</v>
      </c>
      <c r="T1104">
        <f t="shared" si="153"/>
        <v>-1</v>
      </c>
      <c r="U1104" s="1">
        <v>42840</v>
      </c>
      <c r="V1104" s="13">
        <f t="shared" si="154"/>
        <v>42826</v>
      </c>
      <c r="W1104" s="14">
        <f t="shared" si="155"/>
        <v>42840</v>
      </c>
      <c r="X1104" s="1" t="str">
        <f t="shared" si="156"/>
        <v>Saturday</v>
      </c>
      <c r="Y1104" s="2">
        <v>0.43627314814814816</v>
      </c>
      <c r="Z1104" s="2">
        <f t="shared" si="157"/>
        <v>0.41666666666666663</v>
      </c>
      <c r="AA1104">
        <f>1</f>
        <v>1</v>
      </c>
      <c r="AB1104" s="1">
        <v>42840</v>
      </c>
      <c r="AC1104" s="13">
        <f t="shared" si="158"/>
        <v>42826</v>
      </c>
      <c r="AD1104" s="14">
        <f t="shared" si="159"/>
        <v>42840</v>
      </c>
      <c r="AE1104" s="1" t="str">
        <f t="shared" si="160"/>
        <v>Saturday</v>
      </c>
      <c r="AF1104" s="2">
        <v>0.4428125</v>
      </c>
      <c r="AG1104" s="2">
        <f t="shared" si="161"/>
        <v>0.45833333333333331</v>
      </c>
      <c r="AH1104" t="s">
        <v>23</v>
      </c>
    </row>
    <row r="1105" spans="1:34" x14ac:dyDescent="0.25">
      <c r="A1105">
        <v>1580523</v>
      </c>
      <c r="B1105" t="s">
        <v>54</v>
      </c>
      <c r="E1105">
        <v>60030</v>
      </c>
      <c r="F1105" t="s">
        <v>20</v>
      </c>
      <c r="G1105" t="s">
        <v>55</v>
      </c>
      <c r="H1105">
        <v>48</v>
      </c>
      <c r="I1105" t="s">
        <v>66</v>
      </c>
      <c r="J1105">
        <f>VLOOKUP(I1105,Key!$A$1:$C$73,2,FALSE)</f>
        <v>43.078530000000001</v>
      </c>
      <c r="K1105">
        <f>VLOOKUP(I1105,Key!$A$1:$C$73,3,FALSE)</f>
        <v>-87.882620000000003</v>
      </c>
      <c r="L1105" t="s">
        <v>64</v>
      </c>
      <c r="M1105">
        <f>VLOOKUP(L1105,Key!$A$1:$C$73,2,FALSE)</f>
        <v>43.069021999999997</v>
      </c>
      <c r="N1105">
        <f>VLOOKUP(L1105,Key!$A$1:$C$73,3,FALSE)</f>
        <v>-87.887940999999998</v>
      </c>
      <c r="O1105">
        <v>34</v>
      </c>
      <c r="P1105">
        <v>0</v>
      </c>
      <c r="Q1105">
        <v>5.0999999999999996</v>
      </c>
      <c r="R1105">
        <v>4.8</v>
      </c>
      <c r="S1105">
        <v>204</v>
      </c>
      <c r="T1105">
        <f t="shared" si="153"/>
        <v>-1</v>
      </c>
      <c r="U1105" s="1">
        <v>42840</v>
      </c>
      <c r="V1105" s="13">
        <f t="shared" si="154"/>
        <v>42826</v>
      </c>
      <c r="W1105" s="14">
        <f t="shared" si="155"/>
        <v>42840</v>
      </c>
      <c r="X1105" s="1" t="str">
        <f t="shared" si="156"/>
        <v>Saturday</v>
      </c>
      <c r="Y1105" s="2">
        <v>0.43700231481481483</v>
      </c>
      <c r="Z1105" s="2">
        <f t="shared" si="157"/>
        <v>0.41666666666666663</v>
      </c>
      <c r="AA1105">
        <f>1</f>
        <v>1</v>
      </c>
      <c r="AB1105" s="1">
        <v>42840</v>
      </c>
      <c r="AC1105" s="13">
        <f t="shared" si="158"/>
        <v>42826</v>
      </c>
      <c r="AD1105" s="14">
        <f t="shared" si="159"/>
        <v>42840</v>
      </c>
      <c r="AE1105" s="1" t="str">
        <f t="shared" si="160"/>
        <v>Saturday</v>
      </c>
      <c r="AF1105" s="2">
        <v>0.46065972222222223</v>
      </c>
      <c r="AG1105" s="2">
        <f t="shared" si="161"/>
        <v>0.45833333333333331</v>
      </c>
      <c r="AH1105" t="s">
        <v>23</v>
      </c>
    </row>
    <row r="1106" spans="1:34" x14ac:dyDescent="0.25">
      <c r="A1106">
        <v>1580578</v>
      </c>
      <c r="B1106" t="s">
        <v>54</v>
      </c>
      <c r="E1106">
        <v>53045</v>
      </c>
      <c r="F1106" t="s">
        <v>20</v>
      </c>
      <c r="G1106" t="s">
        <v>55</v>
      </c>
      <c r="H1106">
        <v>11153</v>
      </c>
      <c r="I1106" t="s">
        <v>77</v>
      </c>
      <c r="J1106">
        <f>VLOOKUP(I1106,Key!$A$1:$C$73,2,FALSE)</f>
        <v>43.036900000000003</v>
      </c>
      <c r="K1106">
        <f>VLOOKUP(I1106,Key!$A$1:$C$73,3,FALSE)</f>
        <v>-87.89667</v>
      </c>
      <c r="L1106" t="s">
        <v>77</v>
      </c>
      <c r="M1106">
        <f>VLOOKUP(L1106,Key!$A$1:$C$73,2,FALSE)</f>
        <v>43.036900000000003</v>
      </c>
      <c r="N1106">
        <f>VLOOKUP(L1106,Key!$A$1:$C$73,3,FALSE)</f>
        <v>-87.89667</v>
      </c>
      <c r="O1106">
        <v>52</v>
      </c>
      <c r="P1106">
        <v>3</v>
      </c>
      <c r="Q1106">
        <v>7.8</v>
      </c>
      <c r="R1106">
        <v>7.4</v>
      </c>
      <c r="S1106">
        <v>312</v>
      </c>
      <c r="T1106">
        <f t="shared" si="153"/>
        <v>-1</v>
      </c>
      <c r="U1106" s="1">
        <v>42840</v>
      </c>
      <c r="V1106" s="13">
        <f t="shared" si="154"/>
        <v>42826</v>
      </c>
      <c r="W1106" s="14">
        <f t="shared" si="155"/>
        <v>42840</v>
      </c>
      <c r="X1106" s="1" t="str">
        <f t="shared" si="156"/>
        <v>Saturday</v>
      </c>
      <c r="Y1106" s="2">
        <v>0.44408564814814816</v>
      </c>
      <c r="Z1106" s="2">
        <f t="shared" si="157"/>
        <v>0.45833333333333331</v>
      </c>
      <c r="AA1106">
        <f>1</f>
        <v>1</v>
      </c>
      <c r="AB1106" s="1">
        <v>42840</v>
      </c>
      <c r="AC1106" s="13">
        <f t="shared" si="158"/>
        <v>42826</v>
      </c>
      <c r="AD1106" s="14">
        <f t="shared" si="159"/>
        <v>42840</v>
      </c>
      <c r="AE1106" s="1" t="str">
        <f t="shared" si="160"/>
        <v>Saturday</v>
      </c>
      <c r="AF1106" s="2">
        <v>0.48052083333333334</v>
      </c>
      <c r="AG1106" s="2">
        <f t="shared" si="161"/>
        <v>0.5</v>
      </c>
      <c r="AH1106" t="s">
        <v>25</v>
      </c>
    </row>
    <row r="1107" spans="1:34" x14ac:dyDescent="0.25">
      <c r="A1107">
        <v>1580562</v>
      </c>
      <c r="B1107" t="s">
        <v>54</v>
      </c>
      <c r="E1107">
        <v>51234</v>
      </c>
      <c r="F1107" t="s">
        <v>20</v>
      </c>
      <c r="G1107" t="s">
        <v>55</v>
      </c>
      <c r="H1107">
        <v>11100</v>
      </c>
      <c r="I1107" t="s">
        <v>85</v>
      </c>
      <c r="J1107">
        <f>VLOOKUP(I1107,Key!$A$1:$C$73,2,FALSE)</f>
        <v>43.053040000000003</v>
      </c>
      <c r="K1107">
        <f>VLOOKUP(I1107,Key!$A$1:$C$73,3,FALSE)</f>
        <v>-87.897660000000002</v>
      </c>
      <c r="L1107" t="s">
        <v>62</v>
      </c>
      <c r="M1107">
        <f>VLOOKUP(L1107,Key!$A$1:$C$73,2,FALSE)</f>
        <v>43.052460000000004</v>
      </c>
      <c r="N1107">
        <f>VLOOKUP(L1107,Key!$A$1:$C$73,3,FALSE)</f>
        <v>-87.891000000000005</v>
      </c>
      <c r="O1107">
        <v>263</v>
      </c>
      <c r="P1107">
        <v>27</v>
      </c>
      <c r="Q1107">
        <v>18</v>
      </c>
      <c r="R1107">
        <v>17.100000000000001</v>
      </c>
      <c r="S1107">
        <v>720</v>
      </c>
      <c r="T1107">
        <f t="shared" si="153"/>
        <v>-1</v>
      </c>
      <c r="U1107" s="1">
        <v>42840</v>
      </c>
      <c r="V1107" s="13">
        <f t="shared" si="154"/>
        <v>42826</v>
      </c>
      <c r="W1107" s="14">
        <f t="shared" si="155"/>
        <v>42840</v>
      </c>
      <c r="X1107" s="1" t="str">
        <f t="shared" si="156"/>
        <v>Saturday</v>
      </c>
      <c r="Y1107" s="2">
        <v>0.44489583333333332</v>
      </c>
      <c r="Z1107" s="2">
        <f t="shared" si="157"/>
        <v>0.45833333333333331</v>
      </c>
      <c r="AA1107">
        <f>1</f>
        <v>1</v>
      </c>
      <c r="AB1107" s="1">
        <v>42840</v>
      </c>
      <c r="AC1107" s="13">
        <f t="shared" si="158"/>
        <v>42826</v>
      </c>
      <c r="AD1107" s="14">
        <f t="shared" si="159"/>
        <v>42840</v>
      </c>
      <c r="AE1107" s="1" t="str">
        <f t="shared" si="160"/>
        <v>Saturday</v>
      </c>
      <c r="AF1107" s="2">
        <v>0.62738425925925922</v>
      </c>
      <c r="AG1107" s="2">
        <f t="shared" si="161"/>
        <v>0.625</v>
      </c>
      <c r="AH1107" t="s">
        <v>23</v>
      </c>
    </row>
    <row r="1108" spans="1:34" x14ac:dyDescent="0.25">
      <c r="A1108">
        <v>1580727</v>
      </c>
      <c r="B1108" t="s">
        <v>54</v>
      </c>
      <c r="E1108">
        <v>52722</v>
      </c>
      <c r="F1108" t="s">
        <v>20</v>
      </c>
      <c r="G1108" t="s">
        <v>55</v>
      </c>
      <c r="H1108">
        <v>13</v>
      </c>
      <c r="I1108" t="s">
        <v>57</v>
      </c>
      <c r="J1108">
        <f>VLOOKUP(I1108,Key!$A$1:$C$73,2,FALSE)</f>
        <v>43.03913</v>
      </c>
      <c r="K1108">
        <f>VLOOKUP(I1108,Key!$A$1:$C$73,3,FALSE)</f>
        <v>-87.916150000000002</v>
      </c>
      <c r="L1108" t="s">
        <v>36</v>
      </c>
      <c r="M1108">
        <f>VLOOKUP(L1108,Key!$A$1:$C$73,2,FALSE)</f>
        <v>43.03519</v>
      </c>
      <c r="N1108">
        <f>VLOOKUP(L1108,Key!$A$1:$C$73,3,FALSE)</f>
        <v>-87.907390000000007</v>
      </c>
      <c r="O1108">
        <v>13</v>
      </c>
      <c r="P1108">
        <v>0</v>
      </c>
      <c r="Q1108">
        <v>2</v>
      </c>
      <c r="R1108">
        <v>1.9</v>
      </c>
      <c r="S1108">
        <v>78</v>
      </c>
      <c r="T1108">
        <f t="shared" si="153"/>
        <v>-1</v>
      </c>
      <c r="U1108" s="1">
        <v>42840</v>
      </c>
      <c r="V1108" s="13">
        <f t="shared" si="154"/>
        <v>42826</v>
      </c>
      <c r="W1108" s="14">
        <f t="shared" si="155"/>
        <v>42840</v>
      </c>
      <c r="X1108" s="1" t="str">
        <f t="shared" si="156"/>
        <v>Saturday</v>
      </c>
      <c r="Y1108" s="2">
        <v>0.46402777777777776</v>
      </c>
      <c r="Z1108" s="2">
        <f t="shared" si="157"/>
        <v>0.45833333333333331</v>
      </c>
      <c r="AA1108">
        <f>1</f>
        <v>1</v>
      </c>
      <c r="AB1108" s="1">
        <v>42840</v>
      </c>
      <c r="AC1108" s="13">
        <f t="shared" si="158"/>
        <v>42826</v>
      </c>
      <c r="AD1108" s="14">
        <f t="shared" si="159"/>
        <v>42840</v>
      </c>
      <c r="AE1108" s="1" t="str">
        <f t="shared" si="160"/>
        <v>Saturday</v>
      </c>
      <c r="AF1108" s="2">
        <v>0.47320601851851851</v>
      </c>
      <c r="AG1108" s="2">
        <f t="shared" si="161"/>
        <v>0.45833333333333331</v>
      </c>
      <c r="AH1108" t="s">
        <v>23</v>
      </c>
    </row>
    <row r="1109" spans="1:34" x14ac:dyDescent="0.25">
      <c r="A1109">
        <v>1580742</v>
      </c>
      <c r="B1109" t="s">
        <v>54</v>
      </c>
      <c r="E1109">
        <v>19147</v>
      </c>
      <c r="F1109" t="s">
        <v>20</v>
      </c>
      <c r="G1109" t="s">
        <v>55</v>
      </c>
      <c r="H1109">
        <v>106</v>
      </c>
      <c r="I1109" t="s">
        <v>28</v>
      </c>
      <c r="J1109">
        <f>VLOOKUP(I1109,Key!$A$1:$C$73,2,FALSE)</f>
        <v>43.038580000000003</v>
      </c>
      <c r="K1109">
        <f>VLOOKUP(I1109,Key!$A$1:$C$73,3,FALSE)</f>
        <v>-87.90934</v>
      </c>
      <c r="L1109" t="s">
        <v>81</v>
      </c>
      <c r="M1109">
        <f>VLOOKUP(L1109,Key!$A$1:$C$73,2,FALSE)</f>
        <v>43.058010000000003</v>
      </c>
      <c r="N1109">
        <f>VLOOKUP(L1109,Key!$A$1:$C$73,3,FALSE)</f>
        <v>-87.877300000000005</v>
      </c>
      <c r="O1109">
        <v>60</v>
      </c>
      <c r="P1109">
        <v>3</v>
      </c>
      <c r="Q1109">
        <v>9</v>
      </c>
      <c r="R1109">
        <v>8.6</v>
      </c>
      <c r="S1109">
        <v>360</v>
      </c>
      <c r="T1109">
        <f t="shared" si="153"/>
        <v>-1</v>
      </c>
      <c r="U1109" s="1">
        <v>42840</v>
      </c>
      <c r="V1109" s="13">
        <f t="shared" si="154"/>
        <v>42826</v>
      </c>
      <c r="W1109" s="14">
        <f t="shared" si="155"/>
        <v>42840</v>
      </c>
      <c r="X1109" s="1" t="str">
        <f t="shared" si="156"/>
        <v>Saturday</v>
      </c>
      <c r="Y1109" s="2">
        <v>0.46562500000000001</v>
      </c>
      <c r="Z1109" s="2">
        <f t="shared" si="157"/>
        <v>0.45833333333333331</v>
      </c>
      <c r="AA1109">
        <f>1</f>
        <v>1</v>
      </c>
      <c r="AB1109" s="1">
        <v>42840</v>
      </c>
      <c r="AC1109" s="13">
        <f t="shared" si="158"/>
        <v>42826</v>
      </c>
      <c r="AD1109" s="14">
        <f t="shared" si="159"/>
        <v>42840</v>
      </c>
      <c r="AE1109" s="1" t="str">
        <f t="shared" si="160"/>
        <v>Saturday</v>
      </c>
      <c r="AF1109" s="2">
        <v>0.50724537037037043</v>
      </c>
      <c r="AG1109" s="2">
        <f t="shared" si="161"/>
        <v>0.5</v>
      </c>
      <c r="AH1109" t="s">
        <v>23</v>
      </c>
    </row>
    <row r="1110" spans="1:34" x14ac:dyDescent="0.25">
      <c r="A1110">
        <v>1580819</v>
      </c>
      <c r="B1110" t="s">
        <v>54</v>
      </c>
      <c r="E1110">
        <v>55057</v>
      </c>
      <c r="F1110" t="s">
        <v>20</v>
      </c>
      <c r="G1110" t="s">
        <v>55</v>
      </c>
      <c r="H1110">
        <v>271</v>
      </c>
      <c r="I1110" t="s">
        <v>48</v>
      </c>
      <c r="J1110">
        <f>VLOOKUP(I1110,Key!$A$1:$C$73,2,FALSE)</f>
        <v>43.031320000000001</v>
      </c>
      <c r="K1110">
        <f>VLOOKUP(I1110,Key!$A$1:$C$73,3,FALSE)</f>
        <v>-87.904259999999994</v>
      </c>
      <c r="L1110" t="s">
        <v>48</v>
      </c>
      <c r="M1110">
        <f>VLOOKUP(L1110,Key!$A$1:$C$73,2,FALSE)</f>
        <v>43.031320000000001</v>
      </c>
      <c r="N1110">
        <f>VLOOKUP(L1110,Key!$A$1:$C$73,3,FALSE)</f>
        <v>-87.904259999999994</v>
      </c>
      <c r="O1110">
        <v>71</v>
      </c>
      <c r="P1110">
        <v>6</v>
      </c>
      <c r="Q1110">
        <v>10.7</v>
      </c>
      <c r="R1110">
        <v>10.1</v>
      </c>
      <c r="S1110">
        <v>426</v>
      </c>
      <c r="T1110">
        <f t="shared" si="153"/>
        <v>-1</v>
      </c>
      <c r="U1110" s="1">
        <v>42840</v>
      </c>
      <c r="V1110" s="13">
        <f t="shared" si="154"/>
        <v>42826</v>
      </c>
      <c r="W1110" s="14">
        <f t="shared" si="155"/>
        <v>42840</v>
      </c>
      <c r="X1110" s="1" t="str">
        <f t="shared" si="156"/>
        <v>Saturday</v>
      </c>
      <c r="Y1110" s="2">
        <v>0.47545138888888888</v>
      </c>
      <c r="Z1110" s="2">
        <f t="shared" si="157"/>
        <v>0.45833333333333331</v>
      </c>
      <c r="AA1110">
        <f>1</f>
        <v>1</v>
      </c>
      <c r="AB1110" s="1">
        <v>42840</v>
      </c>
      <c r="AC1110" s="13">
        <f t="shared" si="158"/>
        <v>42826</v>
      </c>
      <c r="AD1110" s="14">
        <f t="shared" si="159"/>
        <v>42840</v>
      </c>
      <c r="AE1110" s="1" t="str">
        <f t="shared" si="160"/>
        <v>Saturday</v>
      </c>
      <c r="AF1110" s="2">
        <v>0.52497685185185183</v>
      </c>
      <c r="AG1110" s="2">
        <f t="shared" si="161"/>
        <v>0.54166666666666663</v>
      </c>
      <c r="AH1110" t="s">
        <v>25</v>
      </c>
    </row>
    <row r="1111" spans="1:34" x14ac:dyDescent="0.25">
      <c r="A1111">
        <v>1580819</v>
      </c>
      <c r="B1111" t="s">
        <v>54</v>
      </c>
      <c r="E1111">
        <v>55057</v>
      </c>
      <c r="F1111" t="s">
        <v>20</v>
      </c>
      <c r="G1111" t="s">
        <v>55</v>
      </c>
      <c r="H1111">
        <v>182</v>
      </c>
      <c r="I1111" t="s">
        <v>48</v>
      </c>
      <c r="J1111">
        <f>VLOOKUP(I1111,Key!$A$1:$C$73,2,FALSE)</f>
        <v>43.031320000000001</v>
      </c>
      <c r="K1111">
        <f>VLOOKUP(I1111,Key!$A$1:$C$73,3,FALSE)</f>
        <v>-87.904259999999994</v>
      </c>
      <c r="L1111" t="s">
        <v>48</v>
      </c>
      <c r="M1111">
        <f>VLOOKUP(L1111,Key!$A$1:$C$73,2,FALSE)</f>
        <v>43.031320000000001</v>
      </c>
      <c r="N1111">
        <f>VLOOKUP(L1111,Key!$A$1:$C$73,3,FALSE)</f>
        <v>-87.904259999999994</v>
      </c>
      <c r="O1111">
        <v>71</v>
      </c>
      <c r="P1111">
        <v>6</v>
      </c>
      <c r="Q1111">
        <v>10.7</v>
      </c>
      <c r="R1111">
        <v>10.1</v>
      </c>
      <c r="S1111">
        <v>426</v>
      </c>
      <c r="T1111">
        <f t="shared" si="153"/>
        <v>-1</v>
      </c>
      <c r="U1111" s="1">
        <v>42840</v>
      </c>
      <c r="V1111" s="13">
        <f t="shared" si="154"/>
        <v>42826</v>
      </c>
      <c r="W1111" s="14">
        <f t="shared" si="155"/>
        <v>42840</v>
      </c>
      <c r="X1111" s="1" t="str">
        <f t="shared" si="156"/>
        <v>Saturday</v>
      </c>
      <c r="Y1111" s="2">
        <v>0.47622685185185182</v>
      </c>
      <c r="Z1111" s="2">
        <f t="shared" si="157"/>
        <v>0.45833333333333331</v>
      </c>
      <c r="AA1111">
        <f>1</f>
        <v>1</v>
      </c>
      <c r="AB1111" s="1">
        <v>42840</v>
      </c>
      <c r="AC1111" s="13">
        <f t="shared" si="158"/>
        <v>42826</v>
      </c>
      <c r="AD1111" s="14">
        <f t="shared" si="159"/>
        <v>42840</v>
      </c>
      <c r="AE1111" s="1" t="str">
        <f t="shared" si="160"/>
        <v>Saturday</v>
      </c>
      <c r="AF1111" s="2">
        <v>0.52546296296296291</v>
      </c>
      <c r="AG1111" s="2">
        <f t="shared" si="161"/>
        <v>0.54166666666666663</v>
      </c>
      <c r="AH1111" t="s">
        <v>25</v>
      </c>
    </row>
    <row r="1112" spans="1:34" x14ac:dyDescent="0.25">
      <c r="A1112">
        <v>1580914</v>
      </c>
      <c r="B1112" t="s">
        <v>54</v>
      </c>
      <c r="E1112">
        <v>53217</v>
      </c>
      <c r="F1112" t="s">
        <v>20</v>
      </c>
      <c r="G1112" t="s">
        <v>55</v>
      </c>
      <c r="H1112">
        <v>11079</v>
      </c>
      <c r="I1112" t="s">
        <v>77</v>
      </c>
      <c r="J1112">
        <f>VLOOKUP(I1112,Key!$A$1:$C$73,2,FALSE)</f>
        <v>43.036900000000003</v>
      </c>
      <c r="K1112">
        <f>VLOOKUP(I1112,Key!$A$1:$C$73,3,FALSE)</f>
        <v>-87.89667</v>
      </c>
      <c r="L1112" t="s">
        <v>77</v>
      </c>
      <c r="M1112">
        <f>VLOOKUP(L1112,Key!$A$1:$C$73,2,FALSE)</f>
        <v>43.036900000000003</v>
      </c>
      <c r="N1112">
        <f>VLOOKUP(L1112,Key!$A$1:$C$73,3,FALSE)</f>
        <v>-87.89667</v>
      </c>
      <c r="O1112">
        <v>23</v>
      </c>
      <c r="P1112">
        <v>0</v>
      </c>
      <c r="Q1112">
        <v>3.5</v>
      </c>
      <c r="R1112">
        <v>3.3</v>
      </c>
      <c r="S1112">
        <v>138</v>
      </c>
      <c r="T1112">
        <f t="shared" si="153"/>
        <v>-1</v>
      </c>
      <c r="U1112" s="1">
        <v>42840</v>
      </c>
      <c r="V1112" s="13">
        <f t="shared" si="154"/>
        <v>42826</v>
      </c>
      <c r="W1112" s="14">
        <f t="shared" si="155"/>
        <v>42840</v>
      </c>
      <c r="X1112" s="1" t="str">
        <f t="shared" si="156"/>
        <v>Saturday</v>
      </c>
      <c r="Y1112" s="2">
        <v>0.48994212962962963</v>
      </c>
      <c r="Z1112" s="2">
        <f t="shared" si="157"/>
        <v>0.5</v>
      </c>
      <c r="AA1112">
        <f>1</f>
        <v>1</v>
      </c>
      <c r="AB1112" s="1">
        <v>42840</v>
      </c>
      <c r="AC1112" s="13">
        <f t="shared" si="158"/>
        <v>42826</v>
      </c>
      <c r="AD1112" s="14">
        <f t="shared" si="159"/>
        <v>42840</v>
      </c>
      <c r="AE1112" s="1" t="str">
        <f t="shared" si="160"/>
        <v>Saturday</v>
      </c>
      <c r="AF1112" s="2">
        <v>0.5062268518518519</v>
      </c>
      <c r="AG1112" s="2">
        <f t="shared" si="161"/>
        <v>0.5</v>
      </c>
      <c r="AH1112" t="s">
        <v>25</v>
      </c>
    </row>
    <row r="1113" spans="1:34" x14ac:dyDescent="0.25">
      <c r="A1113">
        <v>1580916</v>
      </c>
      <c r="B1113" t="s">
        <v>54</v>
      </c>
      <c r="E1113">
        <v>53218</v>
      </c>
      <c r="F1113" t="s">
        <v>20</v>
      </c>
      <c r="G1113" t="s">
        <v>55</v>
      </c>
      <c r="H1113">
        <v>35</v>
      </c>
      <c r="I1113" t="s">
        <v>22</v>
      </c>
      <c r="J1113">
        <f>VLOOKUP(I1113,Key!$A$1:$C$73,2,FALSE)</f>
        <v>43.058619999999998</v>
      </c>
      <c r="K1113">
        <f>VLOOKUP(I1113,Key!$A$1:$C$73,3,FALSE)</f>
        <v>-87.885319999999993</v>
      </c>
      <c r="L1113" t="s">
        <v>28</v>
      </c>
      <c r="M1113">
        <f>VLOOKUP(L1113,Key!$A$1:$C$73,2,FALSE)</f>
        <v>43.038580000000003</v>
      </c>
      <c r="N1113">
        <f>VLOOKUP(L1113,Key!$A$1:$C$73,3,FALSE)</f>
        <v>-87.90934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f t="shared" si="153"/>
        <v>-1</v>
      </c>
      <c r="U1113" s="1">
        <v>42840</v>
      </c>
      <c r="V1113" s="13">
        <f t="shared" si="154"/>
        <v>42826</v>
      </c>
      <c r="W1113" s="14">
        <f t="shared" si="155"/>
        <v>42840</v>
      </c>
      <c r="X1113" s="1" t="str">
        <f t="shared" si="156"/>
        <v>Saturday</v>
      </c>
      <c r="Y1113" s="2">
        <v>0.49002314814814812</v>
      </c>
      <c r="Z1113" s="2">
        <f t="shared" si="157"/>
        <v>0.5</v>
      </c>
      <c r="AA1113">
        <f>1</f>
        <v>1</v>
      </c>
      <c r="AB1113" s="1">
        <v>42840</v>
      </c>
      <c r="AC1113" s="13">
        <f t="shared" si="158"/>
        <v>42826</v>
      </c>
      <c r="AD1113" s="14">
        <f t="shared" si="159"/>
        <v>42840</v>
      </c>
      <c r="AE1113" s="1" t="str">
        <f t="shared" si="160"/>
        <v>Saturday</v>
      </c>
      <c r="AF1113" s="2">
        <v>0.49002314814814812</v>
      </c>
      <c r="AG1113" s="2">
        <f t="shared" si="161"/>
        <v>0.5</v>
      </c>
      <c r="AH1113" t="s">
        <v>23</v>
      </c>
    </row>
    <row r="1114" spans="1:34" x14ac:dyDescent="0.25">
      <c r="A1114">
        <v>1580934</v>
      </c>
      <c r="B1114" t="s">
        <v>54</v>
      </c>
      <c r="E1114">
        <v>53211</v>
      </c>
      <c r="F1114" t="s">
        <v>20</v>
      </c>
      <c r="G1114" t="s">
        <v>55</v>
      </c>
      <c r="H1114">
        <v>11062</v>
      </c>
      <c r="I1114" t="s">
        <v>39</v>
      </c>
      <c r="J1114">
        <f>VLOOKUP(I1114,Key!$A$1:$C$73,2,FALSE)</f>
        <v>43.031480000000002</v>
      </c>
      <c r="K1114">
        <f>VLOOKUP(I1114,Key!$A$1:$C$73,3,FALSE)</f>
        <v>-87.908169999999998</v>
      </c>
      <c r="L1114" t="s">
        <v>39</v>
      </c>
      <c r="M1114">
        <f>VLOOKUP(L1114,Key!$A$1:$C$73,2,FALSE)</f>
        <v>43.031480000000002</v>
      </c>
      <c r="N1114">
        <f>VLOOKUP(L1114,Key!$A$1:$C$73,3,FALSE)</f>
        <v>-87.908169999999998</v>
      </c>
      <c r="O1114">
        <v>36</v>
      </c>
      <c r="P1114">
        <v>3</v>
      </c>
      <c r="Q1114">
        <v>5.4</v>
      </c>
      <c r="R1114">
        <v>5.0999999999999996</v>
      </c>
      <c r="S1114">
        <v>216</v>
      </c>
      <c r="T1114">
        <f t="shared" si="153"/>
        <v>-1</v>
      </c>
      <c r="U1114" s="1">
        <v>42840</v>
      </c>
      <c r="V1114" s="13">
        <f t="shared" si="154"/>
        <v>42826</v>
      </c>
      <c r="W1114" s="14">
        <f t="shared" si="155"/>
        <v>42840</v>
      </c>
      <c r="X1114" s="1" t="str">
        <f t="shared" si="156"/>
        <v>Saturday</v>
      </c>
      <c r="Y1114" s="2">
        <v>0.4926388888888889</v>
      </c>
      <c r="Z1114" s="2">
        <f t="shared" si="157"/>
        <v>0.5</v>
      </c>
      <c r="AA1114">
        <f>1</f>
        <v>1</v>
      </c>
      <c r="AB1114" s="1">
        <v>42840</v>
      </c>
      <c r="AC1114" s="13">
        <f t="shared" si="158"/>
        <v>42826</v>
      </c>
      <c r="AD1114" s="14">
        <f t="shared" si="159"/>
        <v>42840</v>
      </c>
      <c r="AE1114" s="1" t="str">
        <f t="shared" si="160"/>
        <v>Saturday</v>
      </c>
      <c r="AF1114" s="2">
        <v>0.51800925925925922</v>
      </c>
      <c r="AG1114" s="2">
        <f t="shared" si="161"/>
        <v>0.5</v>
      </c>
      <c r="AH1114" t="s">
        <v>25</v>
      </c>
    </row>
    <row r="1115" spans="1:34" x14ac:dyDescent="0.25">
      <c r="A1115">
        <v>1580971</v>
      </c>
      <c r="B1115" t="s">
        <v>54</v>
      </c>
      <c r="E1115">
        <v>53204</v>
      </c>
      <c r="F1115" t="s">
        <v>20</v>
      </c>
      <c r="G1115" t="s">
        <v>55</v>
      </c>
      <c r="H1115">
        <v>5483</v>
      </c>
      <c r="I1115" t="s">
        <v>83</v>
      </c>
      <c r="J1115">
        <f>VLOOKUP(I1115,Key!$A$1:$C$73,2,FALSE)</f>
        <v>43.026229999999998</v>
      </c>
      <c r="K1115">
        <f>VLOOKUP(I1115,Key!$A$1:$C$73,3,FALSE)</f>
        <v>-87.912809999999993</v>
      </c>
      <c r="L1115" t="s">
        <v>81</v>
      </c>
      <c r="M1115">
        <f>VLOOKUP(L1115,Key!$A$1:$C$73,2,FALSE)</f>
        <v>43.058010000000003</v>
      </c>
      <c r="N1115">
        <f>VLOOKUP(L1115,Key!$A$1:$C$73,3,FALSE)</f>
        <v>-87.877300000000005</v>
      </c>
      <c r="O1115">
        <v>40</v>
      </c>
      <c r="P1115">
        <v>3</v>
      </c>
      <c r="Q1115">
        <v>6</v>
      </c>
      <c r="R1115">
        <v>5.7</v>
      </c>
      <c r="S1115">
        <v>240</v>
      </c>
      <c r="T1115">
        <f t="shared" si="153"/>
        <v>-1</v>
      </c>
      <c r="U1115" s="1">
        <v>42840</v>
      </c>
      <c r="V1115" s="13">
        <f t="shared" si="154"/>
        <v>42826</v>
      </c>
      <c r="W1115" s="14">
        <f t="shared" si="155"/>
        <v>42840</v>
      </c>
      <c r="X1115" s="1" t="str">
        <f t="shared" si="156"/>
        <v>Saturday</v>
      </c>
      <c r="Y1115" s="2">
        <v>0.49640046296296297</v>
      </c>
      <c r="Z1115" s="2">
        <f t="shared" si="157"/>
        <v>0.5</v>
      </c>
      <c r="AA1115">
        <f>1</f>
        <v>1</v>
      </c>
      <c r="AB1115" s="1">
        <v>42840</v>
      </c>
      <c r="AC1115" s="13">
        <f t="shared" si="158"/>
        <v>42826</v>
      </c>
      <c r="AD1115" s="14">
        <f t="shared" si="159"/>
        <v>42840</v>
      </c>
      <c r="AE1115" s="1" t="str">
        <f t="shared" si="160"/>
        <v>Saturday</v>
      </c>
      <c r="AF1115" s="2">
        <v>0.52362268518518518</v>
      </c>
      <c r="AG1115" s="2">
        <f t="shared" si="161"/>
        <v>0.54166666666666663</v>
      </c>
      <c r="AH1115" t="s">
        <v>23</v>
      </c>
    </row>
    <row r="1116" spans="1:34" x14ac:dyDescent="0.25">
      <c r="A1116">
        <v>1581032</v>
      </c>
      <c r="B1116" t="s">
        <v>54</v>
      </c>
      <c r="E1116">
        <v>60031</v>
      </c>
      <c r="F1116" t="s">
        <v>20</v>
      </c>
      <c r="G1116" t="s">
        <v>55</v>
      </c>
      <c r="H1116">
        <v>982</v>
      </c>
      <c r="I1116" t="s">
        <v>62</v>
      </c>
      <c r="J1116">
        <f>VLOOKUP(I1116,Key!$A$1:$C$73,2,FALSE)</f>
        <v>43.052460000000004</v>
      </c>
      <c r="K1116">
        <f>VLOOKUP(I1116,Key!$A$1:$C$73,3,FALSE)</f>
        <v>-87.891000000000005</v>
      </c>
      <c r="L1116" t="s">
        <v>62</v>
      </c>
      <c r="M1116">
        <f>VLOOKUP(L1116,Key!$A$1:$C$73,2,FALSE)</f>
        <v>43.052460000000004</v>
      </c>
      <c r="N1116">
        <f>VLOOKUP(L1116,Key!$A$1:$C$73,3,FALSE)</f>
        <v>-87.891000000000005</v>
      </c>
      <c r="O1116">
        <v>110</v>
      </c>
      <c r="P1116">
        <v>12</v>
      </c>
      <c r="Q1116">
        <v>16.5</v>
      </c>
      <c r="R1116">
        <v>15.7</v>
      </c>
      <c r="S1116">
        <v>660</v>
      </c>
      <c r="T1116">
        <f t="shared" si="153"/>
        <v>-1</v>
      </c>
      <c r="U1116" s="1">
        <v>42840</v>
      </c>
      <c r="V1116" s="13">
        <f t="shared" si="154"/>
        <v>42826</v>
      </c>
      <c r="W1116" s="14">
        <f t="shared" si="155"/>
        <v>42840</v>
      </c>
      <c r="X1116" s="1" t="str">
        <f t="shared" si="156"/>
        <v>Saturday</v>
      </c>
      <c r="Y1116" s="2">
        <v>0.50534722222222228</v>
      </c>
      <c r="Z1116" s="2">
        <f t="shared" si="157"/>
        <v>0.5</v>
      </c>
      <c r="AA1116">
        <f>1</f>
        <v>1</v>
      </c>
      <c r="AB1116" s="1">
        <v>42840</v>
      </c>
      <c r="AC1116" s="13">
        <f t="shared" si="158"/>
        <v>42826</v>
      </c>
      <c r="AD1116" s="14">
        <f t="shared" si="159"/>
        <v>42840</v>
      </c>
      <c r="AE1116" s="1" t="str">
        <f t="shared" si="160"/>
        <v>Saturday</v>
      </c>
      <c r="AF1116" s="2">
        <v>0.58142361111111118</v>
      </c>
      <c r="AG1116" s="2">
        <f t="shared" si="161"/>
        <v>0.58333333333333326</v>
      </c>
      <c r="AH1116" t="s">
        <v>25</v>
      </c>
    </row>
    <row r="1117" spans="1:34" x14ac:dyDescent="0.25">
      <c r="A1117">
        <v>1352981</v>
      </c>
      <c r="B1117" t="s">
        <v>54</v>
      </c>
      <c r="E1117">
        <v>53202</v>
      </c>
      <c r="F1117" t="s">
        <v>20</v>
      </c>
      <c r="G1117" t="s">
        <v>55</v>
      </c>
      <c r="H1117">
        <v>11076</v>
      </c>
      <c r="I1117" t="s">
        <v>79</v>
      </c>
      <c r="J1117">
        <f>VLOOKUP(I1117,Key!$A$1:$C$73,2,FALSE)</f>
        <v>43.04804</v>
      </c>
      <c r="K1117">
        <f>VLOOKUP(I1117,Key!$A$1:$C$73,3,FALSE)</f>
        <v>-87.896720000000002</v>
      </c>
      <c r="L1117" t="s">
        <v>22</v>
      </c>
      <c r="M1117">
        <f>VLOOKUP(L1117,Key!$A$1:$C$73,2,FALSE)</f>
        <v>43.058619999999998</v>
      </c>
      <c r="N1117">
        <f>VLOOKUP(L1117,Key!$A$1:$C$73,3,FALSE)</f>
        <v>-87.885319999999993</v>
      </c>
      <c r="O1117">
        <v>7</v>
      </c>
      <c r="P1117">
        <v>0</v>
      </c>
      <c r="Q1117">
        <v>1.1000000000000001</v>
      </c>
      <c r="R1117">
        <v>1</v>
      </c>
      <c r="S1117">
        <v>42</v>
      </c>
      <c r="T1117">
        <f t="shared" si="153"/>
        <v>-1</v>
      </c>
      <c r="U1117" s="1">
        <v>42840</v>
      </c>
      <c r="V1117" s="13">
        <f t="shared" si="154"/>
        <v>42826</v>
      </c>
      <c r="W1117" s="14">
        <f t="shared" si="155"/>
        <v>42840</v>
      </c>
      <c r="X1117" s="1" t="str">
        <f t="shared" si="156"/>
        <v>Saturday</v>
      </c>
      <c r="Y1117" s="2">
        <v>0.50814814814814813</v>
      </c>
      <c r="Z1117" s="2">
        <f t="shared" si="157"/>
        <v>0.5</v>
      </c>
      <c r="AA1117">
        <f>1</f>
        <v>1</v>
      </c>
      <c r="AB1117" s="1">
        <v>42840</v>
      </c>
      <c r="AC1117" s="13">
        <f t="shared" si="158"/>
        <v>42826</v>
      </c>
      <c r="AD1117" s="14">
        <f t="shared" si="159"/>
        <v>42840</v>
      </c>
      <c r="AE1117" s="1" t="str">
        <f t="shared" si="160"/>
        <v>Saturday</v>
      </c>
      <c r="AF1117" s="2">
        <v>0.51314814814814813</v>
      </c>
      <c r="AG1117" s="2">
        <f t="shared" si="161"/>
        <v>0.5</v>
      </c>
      <c r="AH1117" t="s">
        <v>23</v>
      </c>
    </row>
    <row r="1118" spans="1:34" x14ac:dyDescent="0.25">
      <c r="A1118">
        <v>1581047</v>
      </c>
      <c r="B1118" t="s">
        <v>54</v>
      </c>
      <c r="E1118">
        <v>53132</v>
      </c>
      <c r="F1118" t="s">
        <v>20</v>
      </c>
      <c r="G1118" t="s">
        <v>55</v>
      </c>
      <c r="H1118">
        <v>200</v>
      </c>
      <c r="I1118" t="s">
        <v>77</v>
      </c>
      <c r="J1118">
        <f>VLOOKUP(I1118,Key!$A$1:$C$73,2,FALSE)</f>
        <v>43.036900000000003</v>
      </c>
      <c r="K1118">
        <f>VLOOKUP(I1118,Key!$A$1:$C$73,3,FALSE)</f>
        <v>-87.89667</v>
      </c>
      <c r="L1118" t="s">
        <v>77</v>
      </c>
      <c r="M1118">
        <f>VLOOKUP(L1118,Key!$A$1:$C$73,2,FALSE)</f>
        <v>43.036900000000003</v>
      </c>
      <c r="N1118">
        <f>VLOOKUP(L1118,Key!$A$1:$C$73,3,FALSE)</f>
        <v>-87.89667</v>
      </c>
      <c r="O1118">
        <v>95</v>
      </c>
      <c r="P1118">
        <v>9</v>
      </c>
      <c r="Q1118">
        <v>14.3</v>
      </c>
      <c r="R1118">
        <v>13.5</v>
      </c>
      <c r="S1118">
        <v>570</v>
      </c>
      <c r="T1118">
        <f t="shared" si="153"/>
        <v>-1</v>
      </c>
      <c r="U1118" s="1">
        <v>42840</v>
      </c>
      <c r="V1118" s="13">
        <f t="shared" si="154"/>
        <v>42826</v>
      </c>
      <c r="W1118" s="14">
        <f t="shared" si="155"/>
        <v>42840</v>
      </c>
      <c r="X1118" s="1" t="str">
        <f t="shared" si="156"/>
        <v>Saturday</v>
      </c>
      <c r="Y1118" s="2">
        <v>0.50953703703703701</v>
      </c>
      <c r="Z1118" s="2">
        <f t="shared" si="157"/>
        <v>0.5</v>
      </c>
      <c r="AA1118">
        <f>1</f>
        <v>1</v>
      </c>
      <c r="AB1118" s="1">
        <v>42840</v>
      </c>
      <c r="AC1118" s="13">
        <f t="shared" si="158"/>
        <v>42826</v>
      </c>
      <c r="AD1118" s="14">
        <f t="shared" si="159"/>
        <v>42840</v>
      </c>
      <c r="AE1118" s="1" t="str">
        <f t="shared" si="160"/>
        <v>Saturday</v>
      </c>
      <c r="AF1118" s="2">
        <v>0.57545138888888892</v>
      </c>
      <c r="AG1118" s="2">
        <f t="shared" si="161"/>
        <v>0.58333333333333326</v>
      </c>
      <c r="AH1118" t="s">
        <v>25</v>
      </c>
    </row>
    <row r="1119" spans="1:34" x14ac:dyDescent="0.25">
      <c r="A1119">
        <v>1581060</v>
      </c>
      <c r="B1119" t="s">
        <v>54</v>
      </c>
      <c r="E1119">
        <v>53110</v>
      </c>
      <c r="F1119" t="s">
        <v>20</v>
      </c>
      <c r="G1119" t="s">
        <v>55</v>
      </c>
      <c r="H1119">
        <v>11101</v>
      </c>
      <c r="I1119" t="s">
        <v>28</v>
      </c>
      <c r="J1119">
        <f>VLOOKUP(I1119,Key!$A$1:$C$73,2,FALSE)</f>
        <v>43.038580000000003</v>
      </c>
      <c r="K1119">
        <f>VLOOKUP(I1119,Key!$A$1:$C$73,3,FALSE)</f>
        <v>-87.90934</v>
      </c>
      <c r="L1119" t="s">
        <v>28</v>
      </c>
      <c r="M1119">
        <f>VLOOKUP(L1119,Key!$A$1:$C$73,2,FALSE)</f>
        <v>43.038580000000003</v>
      </c>
      <c r="N1119">
        <f>VLOOKUP(L1119,Key!$A$1:$C$73,3,FALSE)</f>
        <v>-87.90934</v>
      </c>
      <c r="O1119">
        <v>78</v>
      </c>
      <c r="P1119">
        <v>6</v>
      </c>
      <c r="Q1119">
        <v>11.7</v>
      </c>
      <c r="R1119">
        <v>11.1</v>
      </c>
      <c r="S1119">
        <v>468</v>
      </c>
      <c r="T1119">
        <f t="shared" si="153"/>
        <v>-1</v>
      </c>
      <c r="U1119" s="1">
        <v>42840</v>
      </c>
      <c r="V1119" s="13">
        <f t="shared" si="154"/>
        <v>42826</v>
      </c>
      <c r="W1119" s="14">
        <f t="shared" si="155"/>
        <v>42840</v>
      </c>
      <c r="X1119" s="1" t="str">
        <f t="shared" si="156"/>
        <v>Saturday</v>
      </c>
      <c r="Y1119" s="2">
        <v>0.510625</v>
      </c>
      <c r="Z1119" s="2">
        <f t="shared" si="157"/>
        <v>0.5</v>
      </c>
      <c r="AA1119">
        <f>1</f>
        <v>1</v>
      </c>
      <c r="AB1119" s="1">
        <v>42840</v>
      </c>
      <c r="AC1119" s="13">
        <f t="shared" si="158"/>
        <v>42826</v>
      </c>
      <c r="AD1119" s="14">
        <f t="shared" si="159"/>
        <v>42840</v>
      </c>
      <c r="AE1119" s="1" t="str">
        <f t="shared" si="160"/>
        <v>Saturday</v>
      </c>
      <c r="AF1119" s="2">
        <v>0.56496527777777772</v>
      </c>
      <c r="AG1119" s="2">
        <f t="shared" si="161"/>
        <v>0.58333333333333326</v>
      </c>
      <c r="AH1119" t="s">
        <v>25</v>
      </c>
    </row>
    <row r="1120" spans="1:34" x14ac:dyDescent="0.25">
      <c r="A1120">
        <v>1581122</v>
      </c>
      <c r="B1120" t="s">
        <v>54</v>
      </c>
      <c r="E1120">
        <v>53092</v>
      </c>
      <c r="F1120" t="s">
        <v>20</v>
      </c>
      <c r="G1120" t="s">
        <v>55</v>
      </c>
      <c r="H1120">
        <v>5529</v>
      </c>
      <c r="I1120" t="s">
        <v>77</v>
      </c>
      <c r="J1120">
        <f>VLOOKUP(I1120,Key!$A$1:$C$73,2,FALSE)</f>
        <v>43.036900000000003</v>
      </c>
      <c r="K1120">
        <f>VLOOKUP(I1120,Key!$A$1:$C$73,3,FALSE)</f>
        <v>-87.89667</v>
      </c>
      <c r="L1120" t="s">
        <v>77</v>
      </c>
      <c r="M1120">
        <f>VLOOKUP(L1120,Key!$A$1:$C$73,2,FALSE)</f>
        <v>43.036900000000003</v>
      </c>
      <c r="N1120">
        <f>VLOOKUP(L1120,Key!$A$1:$C$73,3,FALSE)</f>
        <v>-87.89667</v>
      </c>
      <c r="O1120">
        <v>40</v>
      </c>
      <c r="P1120">
        <v>3</v>
      </c>
      <c r="Q1120">
        <v>6</v>
      </c>
      <c r="R1120">
        <v>5.7</v>
      </c>
      <c r="S1120">
        <v>240</v>
      </c>
      <c r="T1120">
        <f t="shared" si="153"/>
        <v>-1</v>
      </c>
      <c r="U1120" s="1">
        <v>42840</v>
      </c>
      <c r="V1120" s="13">
        <f t="shared" si="154"/>
        <v>42826</v>
      </c>
      <c r="W1120" s="14">
        <f t="shared" si="155"/>
        <v>42840</v>
      </c>
      <c r="X1120" s="1" t="str">
        <f t="shared" si="156"/>
        <v>Saturday</v>
      </c>
      <c r="Y1120" s="2">
        <v>0.52329861111111109</v>
      </c>
      <c r="Z1120" s="2">
        <f t="shared" si="157"/>
        <v>0.54166666666666663</v>
      </c>
      <c r="AA1120">
        <f>1</f>
        <v>1</v>
      </c>
      <c r="AB1120" s="1">
        <v>42840</v>
      </c>
      <c r="AC1120" s="13">
        <f t="shared" si="158"/>
        <v>42826</v>
      </c>
      <c r="AD1120" s="14">
        <f t="shared" si="159"/>
        <v>42840</v>
      </c>
      <c r="AE1120" s="1" t="str">
        <f t="shared" si="160"/>
        <v>Saturday</v>
      </c>
      <c r="AF1120" s="2">
        <v>0.55098379629629635</v>
      </c>
      <c r="AG1120" s="2">
        <f t="shared" si="161"/>
        <v>0.54166666666666663</v>
      </c>
      <c r="AH1120" t="s">
        <v>25</v>
      </c>
    </row>
    <row r="1121" spans="1:34" x14ac:dyDescent="0.25">
      <c r="A1121">
        <v>1581216</v>
      </c>
      <c r="B1121" t="s">
        <v>54</v>
      </c>
      <c r="E1121">
        <v>53142</v>
      </c>
      <c r="F1121" t="s">
        <v>20</v>
      </c>
      <c r="G1121" t="s">
        <v>55</v>
      </c>
      <c r="H1121">
        <v>5524</v>
      </c>
      <c r="I1121" t="s">
        <v>36</v>
      </c>
      <c r="J1121">
        <f>VLOOKUP(I1121,Key!$A$1:$C$73,2,FALSE)</f>
        <v>43.03519</v>
      </c>
      <c r="K1121">
        <f>VLOOKUP(I1121,Key!$A$1:$C$73,3,FALSE)</f>
        <v>-87.907390000000007</v>
      </c>
      <c r="L1121" t="s">
        <v>22</v>
      </c>
      <c r="M1121">
        <f>VLOOKUP(L1121,Key!$A$1:$C$73,2,FALSE)</f>
        <v>43.058619999999998</v>
      </c>
      <c r="N1121">
        <f>VLOOKUP(L1121,Key!$A$1:$C$73,3,FALSE)</f>
        <v>-87.885319999999993</v>
      </c>
      <c r="O1121">
        <v>41</v>
      </c>
      <c r="P1121">
        <v>3</v>
      </c>
      <c r="Q1121">
        <v>6.2</v>
      </c>
      <c r="R1121">
        <v>5.8</v>
      </c>
      <c r="S1121">
        <v>246</v>
      </c>
      <c r="T1121">
        <f t="shared" si="153"/>
        <v>-1</v>
      </c>
      <c r="U1121" s="1">
        <v>42840</v>
      </c>
      <c r="V1121" s="13">
        <f t="shared" si="154"/>
        <v>42826</v>
      </c>
      <c r="W1121" s="14">
        <f t="shared" si="155"/>
        <v>42840</v>
      </c>
      <c r="X1121" s="1" t="str">
        <f t="shared" si="156"/>
        <v>Saturday</v>
      </c>
      <c r="Y1121" s="2">
        <v>0.52887731481481481</v>
      </c>
      <c r="Z1121" s="2">
        <f t="shared" si="157"/>
        <v>0.54166666666666663</v>
      </c>
      <c r="AA1121">
        <f>1</f>
        <v>1</v>
      </c>
      <c r="AB1121" s="1">
        <v>42840</v>
      </c>
      <c r="AC1121" s="13">
        <f t="shared" si="158"/>
        <v>42826</v>
      </c>
      <c r="AD1121" s="14">
        <f t="shared" si="159"/>
        <v>42840</v>
      </c>
      <c r="AE1121" s="1" t="str">
        <f t="shared" si="160"/>
        <v>Saturday</v>
      </c>
      <c r="AF1121" s="2">
        <v>0.55754629629629626</v>
      </c>
      <c r="AG1121" s="2">
        <f t="shared" si="161"/>
        <v>0.54166666666666663</v>
      </c>
      <c r="AH1121" t="s">
        <v>23</v>
      </c>
    </row>
    <row r="1122" spans="1:34" x14ac:dyDescent="0.25">
      <c r="A1122">
        <v>1364467</v>
      </c>
      <c r="B1122" t="s">
        <v>54</v>
      </c>
      <c r="E1122">
        <v>94558</v>
      </c>
      <c r="F1122" t="s">
        <v>20</v>
      </c>
      <c r="G1122" t="s">
        <v>55</v>
      </c>
      <c r="H1122">
        <v>5438</v>
      </c>
      <c r="I1122" t="s">
        <v>38</v>
      </c>
      <c r="J1122">
        <f>VLOOKUP(I1122,Key!$A$1:$C$73,2,FALSE)</f>
        <v>43.038649999999997</v>
      </c>
      <c r="K1122">
        <f>VLOOKUP(I1122,Key!$A$1:$C$73,3,FALSE)</f>
        <v>-87.921930000000003</v>
      </c>
      <c r="L1122" t="s">
        <v>21</v>
      </c>
      <c r="M1122">
        <f>VLOOKUP(L1122,Key!$A$1:$C$73,2,FALSE)</f>
        <v>43.074890000000003</v>
      </c>
      <c r="N1122">
        <f>VLOOKUP(L1122,Key!$A$1:$C$73,3,FALSE)</f>
        <v>-87.882810000000006</v>
      </c>
      <c r="O1122">
        <v>27</v>
      </c>
      <c r="P1122">
        <v>0</v>
      </c>
      <c r="Q1122">
        <v>4.0999999999999996</v>
      </c>
      <c r="R1122">
        <v>3.8</v>
      </c>
      <c r="S1122">
        <v>162</v>
      </c>
      <c r="T1122">
        <f t="shared" si="153"/>
        <v>-1</v>
      </c>
      <c r="U1122" s="1">
        <v>42840</v>
      </c>
      <c r="V1122" s="13">
        <f t="shared" si="154"/>
        <v>42826</v>
      </c>
      <c r="W1122" s="14">
        <f t="shared" si="155"/>
        <v>42840</v>
      </c>
      <c r="X1122" s="1" t="str">
        <f t="shared" si="156"/>
        <v>Saturday</v>
      </c>
      <c r="Y1122" s="2">
        <v>0.5458101851851852</v>
      </c>
      <c r="Z1122" s="2">
        <f t="shared" si="157"/>
        <v>0.54166666666666663</v>
      </c>
      <c r="AA1122">
        <f>1</f>
        <v>1</v>
      </c>
      <c r="AB1122" s="1">
        <v>42840</v>
      </c>
      <c r="AC1122" s="13">
        <f t="shared" si="158"/>
        <v>42826</v>
      </c>
      <c r="AD1122" s="14">
        <f t="shared" si="159"/>
        <v>42840</v>
      </c>
      <c r="AE1122" s="1" t="str">
        <f t="shared" si="160"/>
        <v>Saturday</v>
      </c>
      <c r="AF1122" s="2">
        <v>0.56432870370370369</v>
      </c>
      <c r="AG1122" s="2">
        <f t="shared" si="161"/>
        <v>0.58333333333333326</v>
      </c>
      <c r="AH1122" t="s">
        <v>23</v>
      </c>
    </row>
    <row r="1123" spans="1:34" x14ac:dyDescent="0.25">
      <c r="A1123">
        <v>1581384</v>
      </c>
      <c r="B1123" t="s">
        <v>54</v>
      </c>
      <c r="E1123">
        <v>53204</v>
      </c>
      <c r="F1123" t="s">
        <v>20</v>
      </c>
      <c r="G1123" t="s">
        <v>55</v>
      </c>
      <c r="H1123">
        <v>5428</v>
      </c>
      <c r="I1123" t="s">
        <v>76</v>
      </c>
      <c r="J1123">
        <f>VLOOKUP(I1123,Key!$A$1:$C$73,2,FALSE)</f>
        <v>43.02948</v>
      </c>
      <c r="K1123">
        <f>VLOOKUP(I1123,Key!$A$1:$C$73,3,FALSE)</f>
        <v>-87.912819999999996</v>
      </c>
      <c r="L1123" t="s">
        <v>48</v>
      </c>
      <c r="M1123">
        <f>VLOOKUP(L1123,Key!$A$1:$C$73,2,FALSE)</f>
        <v>43.031320000000001</v>
      </c>
      <c r="N1123">
        <f>VLOOKUP(L1123,Key!$A$1:$C$73,3,FALSE)</f>
        <v>-87.904259999999994</v>
      </c>
      <c r="O1123">
        <v>16</v>
      </c>
      <c r="P1123">
        <v>0</v>
      </c>
      <c r="Q1123">
        <v>2.4</v>
      </c>
      <c r="R1123">
        <v>2.2999999999999998</v>
      </c>
      <c r="S1123">
        <v>96</v>
      </c>
      <c r="T1123">
        <f t="shared" si="153"/>
        <v>-1</v>
      </c>
      <c r="U1123" s="1">
        <v>42840</v>
      </c>
      <c r="V1123" s="13">
        <f t="shared" si="154"/>
        <v>42826</v>
      </c>
      <c r="W1123" s="14">
        <f t="shared" si="155"/>
        <v>42840</v>
      </c>
      <c r="X1123" s="1" t="str">
        <f t="shared" si="156"/>
        <v>Saturday</v>
      </c>
      <c r="Y1123" s="2">
        <v>0.54895833333333333</v>
      </c>
      <c r="Z1123" s="2">
        <f t="shared" si="157"/>
        <v>0.54166666666666663</v>
      </c>
      <c r="AA1123">
        <f>1</f>
        <v>1</v>
      </c>
      <c r="AB1123" s="1">
        <v>42840</v>
      </c>
      <c r="AC1123" s="13">
        <f t="shared" si="158"/>
        <v>42826</v>
      </c>
      <c r="AD1123" s="14">
        <f t="shared" si="159"/>
        <v>42840</v>
      </c>
      <c r="AE1123" s="1" t="str">
        <f t="shared" si="160"/>
        <v>Saturday</v>
      </c>
      <c r="AF1123" s="2">
        <v>0.56009259259259259</v>
      </c>
      <c r="AG1123" s="2">
        <f t="shared" si="161"/>
        <v>0.54166666666666663</v>
      </c>
      <c r="AH1123" t="s">
        <v>23</v>
      </c>
    </row>
    <row r="1124" spans="1:34" x14ac:dyDescent="0.25">
      <c r="A1124">
        <v>1580976</v>
      </c>
      <c r="B1124" t="s">
        <v>54</v>
      </c>
      <c r="E1124">
        <v>53202</v>
      </c>
      <c r="F1124" t="s">
        <v>20</v>
      </c>
      <c r="G1124" t="s">
        <v>55</v>
      </c>
      <c r="H1124">
        <v>5558</v>
      </c>
      <c r="I1124" t="s">
        <v>22</v>
      </c>
      <c r="J1124">
        <f>VLOOKUP(I1124,Key!$A$1:$C$73,2,FALSE)</f>
        <v>43.058619999999998</v>
      </c>
      <c r="K1124">
        <f>VLOOKUP(I1124,Key!$A$1:$C$73,3,FALSE)</f>
        <v>-87.885319999999993</v>
      </c>
      <c r="L1124" t="s">
        <v>42</v>
      </c>
      <c r="M1124">
        <f>VLOOKUP(L1124,Key!$A$1:$C$73,2,FALSE)</f>
        <v>43.038719999999998</v>
      </c>
      <c r="N1124">
        <f>VLOOKUP(L1124,Key!$A$1:$C$73,3,FALSE)</f>
        <v>-87.905339999999995</v>
      </c>
      <c r="O1124">
        <v>19</v>
      </c>
      <c r="P1124">
        <v>0</v>
      </c>
      <c r="Q1124">
        <v>2.9</v>
      </c>
      <c r="R1124">
        <v>2.7</v>
      </c>
      <c r="S1124">
        <v>114</v>
      </c>
      <c r="T1124">
        <f t="shared" si="153"/>
        <v>-1</v>
      </c>
      <c r="U1124" s="1">
        <v>42840</v>
      </c>
      <c r="V1124" s="13">
        <f t="shared" si="154"/>
        <v>42826</v>
      </c>
      <c r="W1124" s="14">
        <f t="shared" si="155"/>
        <v>42840</v>
      </c>
      <c r="X1124" s="1" t="str">
        <f t="shared" si="156"/>
        <v>Saturday</v>
      </c>
      <c r="Y1124" s="2">
        <v>0.55483796296296295</v>
      </c>
      <c r="Z1124" s="2">
        <f t="shared" si="157"/>
        <v>0.54166666666666663</v>
      </c>
      <c r="AA1124">
        <f>1</f>
        <v>1</v>
      </c>
      <c r="AB1124" s="1">
        <v>42840</v>
      </c>
      <c r="AC1124" s="13">
        <f t="shared" si="158"/>
        <v>42826</v>
      </c>
      <c r="AD1124" s="14">
        <f t="shared" si="159"/>
        <v>42840</v>
      </c>
      <c r="AE1124" s="1" t="str">
        <f t="shared" si="160"/>
        <v>Saturday</v>
      </c>
      <c r="AF1124" s="2">
        <v>0.5675810185185185</v>
      </c>
      <c r="AG1124" s="2">
        <f t="shared" si="161"/>
        <v>0.58333333333333326</v>
      </c>
      <c r="AH1124" t="s">
        <v>23</v>
      </c>
    </row>
    <row r="1125" spans="1:34" x14ac:dyDescent="0.25">
      <c r="A1125">
        <v>1581449</v>
      </c>
      <c r="B1125" t="s">
        <v>54</v>
      </c>
      <c r="E1125">
        <v>53222</v>
      </c>
      <c r="F1125" t="s">
        <v>20</v>
      </c>
      <c r="G1125" t="s">
        <v>55</v>
      </c>
      <c r="H1125">
        <v>5</v>
      </c>
      <c r="I1125" t="s">
        <v>36</v>
      </c>
      <c r="J1125">
        <f>VLOOKUP(I1125,Key!$A$1:$C$73,2,FALSE)</f>
        <v>43.03519</v>
      </c>
      <c r="K1125">
        <f>VLOOKUP(I1125,Key!$A$1:$C$73,3,FALSE)</f>
        <v>-87.907390000000007</v>
      </c>
      <c r="L1125" t="s">
        <v>36</v>
      </c>
      <c r="M1125">
        <f>VLOOKUP(L1125,Key!$A$1:$C$73,2,FALSE)</f>
        <v>43.03519</v>
      </c>
      <c r="N1125">
        <f>VLOOKUP(L1125,Key!$A$1:$C$73,3,FALSE)</f>
        <v>-87.907390000000007</v>
      </c>
      <c r="O1125">
        <v>57</v>
      </c>
      <c r="P1125">
        <v>6</v>
      </c>
      <c r="Q1125">
        <v>8.6</v>
      </c>
      <c r="R1125">
        <v>8.1</v>
      </c>
      <c r="S1125">
        <v>342</v>
      </c>
      <c r="T1125">
        <f t="shared" si="153"/>
        <v>-1</v>
      </c>
      <c r="U1125" s="1">
        <v>42840</v>
      </c>
      <c r="V1125" s="13">
        <f t="shared" si="154"/>
        <v>42826</v>
      </c>
      <c r="W1125" s="14">
        <f t="shared" si="155"/>
        <v>42840</v>
      </c>
      <c r="X1125" s="1" t="str">
        <f t="shared" si="156"/>
        <v>Saturday</v>
      </c>
      <c r="Y1125" s="2">
        <v>0.55704861111111115</v>
      </c>
      <c r="Z1125" s="2">
        <f t="shared" si="157"/>
        <v>0.54166666666666663</v>
      </c>
      <c r="AA1125">
        <f>1</f>
        <v>1</v>
      </c>
      <c r="AB1125" s="1">
        <v>42840</v>
      </c>
      <c r="AC1125" s="13">
        <f t="shared" si="158"/>
        <v>42826</v>
      </c>
      <c r="AD1125" s="14">
        <f t="shared" si="159"/>
        <v>42840</v>
      </c>
      <c r="AE1125" s="1" t="str">
        <f t="shared" si="160"/>
        <v>Saturday</v>
      </c>
      <c r="AF1125" s="2">
        <v>0.59670138888888891</v>
      </c>
      <c r="AG1125" s="2">
        <f t="shared" si="161"/>
        <v>0.58333333333333326</v>
      </c>
      <c r="AH1125" t="s">
        <v>25</v>
      </c>
    </row>
    <row r="1126" spans="1:34" x14ac:dyDescent="0.25">
      <c r="A1126">
        <v>1581556</v>
      </c>
      <c r="B1126" t="s">
        <v>54</v>
      </c>
      <c r="E1126">
        <v>53715</v>
      </c>
      <c r="F1126" t="s">
        <v>20</v>
      </c>
      <c r="G1126" t="s">
        <v>55</v>
      </c>
      <c r="H1126">
        <v>143</v>
      </c>
      <c r="I1126" t="s">
        <v>81</v>
      </c>
      <c r="J1126">
        <f>VLOOKUP(I1126,Key!$A$1:$C$73,2,FALSE)</f>
        <v>43.058010000000003</v>
      </c>
      <c r="K1126">
        <f>VLOOKUP(I1126,Key!$A$1:$C$73,3,FALSE)</f>
        <v>-87.877300000000005</v>
      </c>
      <c r="L1126" t="s">
        <v>81</v>
      </c>
      <c r="M1126">
        <f>VLOOKUP(L1126,Key!$A$1:$C$73,2,FALSE)</f>
        <v>43.058010000000003</v>
      </c>
      <c r="N1126">
        <f>VLOOKUP(L1126,Key!$A$1:$C$73,3,FALSE)</f>
        <v>-87.877300000000005</v>
      </c>
      <c r="O1126">
        <v>65</v>
      </c>
      <c r="P1126">
        <v>9</v>
      </c>
      <c r="Q1126">
        <v>9.8000000000000007</v>
      </c>
      <c r="R1126">
        <v>9.3000000000000007</v>
      </c>
      <c r="S1126">
        <v>390</v>
      </c>
      <c r="T1126">
        <f t="shared" si="153"/>
        <v>-1</v>
      </c>
      <c r="U1126" s="1">
        <v>42840</v>
      </c>
      <c r="V1126" s="13">
        <f t="shared" si="154"/>
        <v>42826</v>
      </c>
      <c r="W1126" s="14">
        <f t="shared" si="155"/>
        <v>42840</v>
      </c>
      <c r="X1126" s="1" t="str">
        <f t="shared" si="156"/>
        <v>Saturday</v>
      </c>
      <c r="Y1126" s="2">
        <v>0.56913194444444437</v>
      </c>
      <c r="Z1126" s="2">
        <f t="shared" si="157"/>
        <v>0.58333333333333326</v>
      </c>
      <c r="AA1126">
        <f>1</f>
        <v>1</v>
      </c>
      <c r="AB1126" s="1">
        <v>42840</v>
      </c>
      <c r="AC1126" s="13">
        <f t="shared" si="158"/>
        <v>42826</v>
      </c>
      <c r="AD1126" s="14">
        <f t="shared" si="159"/>
        <v>42840</v>
      </c>
      <c r="AE1126" s="1" t="str">
        <f t="shared" si="160"/>
        <v>Saturday</v>
      </c>
      <c r="AF1126" s="2">
        <v>0.61453703703703699</v>
      </c>
      <c r="AG1126" s="2">
        <f t="shared" si="161"/>
        <v>0.625</v>
      </c>
      <c r="AH1126" t="s">
        <v>25</v>
      </c>
    </row>
    <row r="1127" spans="1:34" x14ac:dyDescent="0.25">
      <c r="A1127">
        <v>1581577</v>
      </c>
      <c r="B1127" t="s">
        <v>54</v>
      </c>
      <c r="E1127">
        <v>7650</v>
      </c>
      <c r="F1127" t="s">
        <v>20</v>
      </c>
      <c r="G1127" t="s">
        <v>55</v>
      </c>
      <c r="H1127">
        <v>11065</v>
      </c>
      <c r="I1127" t="s">
        <v>36</v>
      </c>
      <c r="J1127">
        <f>VLOOKUP(I1127,Key!$A$1:$C$73,2,FALSE)</f>
        <v>43.03519</v>
      </c>
      <c r="K1127">
        <f>VLOOKUP(I1127,Key!$A$1:$C$73,3,FALSE)</f>
        <v>-87.907390000000007</v>
      </c>
      <c r="L1127" t="s">
        <v>36</v>
      </c>
      <c r="M1127">
        <f>VLOOKUP(L1127,Key!$A$1:$C$73,2,FALSE)</f>
        <v>43.03519</v>
      </c>
      <c r="N1127">
        <f>VLOOKUP(L1127,Key!$A$1:$C$73,3,FALSE)</f>
        <v>-87.907390000000007</v>
      </c>
      <c r="O1127">
        <v>110</v>
      </c>
      <c r="P1127">
        <v>12</v>
      </c>
      <c r="Q1127">
        <v>16.5</v>
      </c>
      <c r="R1127">
        <v>15.7</v>
      </c>
      <c r="S1127">
        <v>660</v>
      </c>
      <c r="T1127">
        <f t="shared" si="153"/>
        <v>-1</v>
      </c>
      <c r="U1127" s="1">
        <v>42840</v>
      </c>
      <c r="V1127" s="13">
        <f t="shared" si="154"/>
        <v>42826</v>
      </c>
      <c r="W1127" s="14">
        <f t="shared" si="155"/>
        <v>42840</v>
      </c>
      <c r="X1127" s="1" t="str">
        <f t="shared" si="156"/>
        <v>Saturday</v>
      </c>
      <c r="Y1127" s="2">
        <v>0.57357638888888884</v>
      </c>
      <c r="Z1127" s="2">
        <f t="shared" si="157"/>
        <v>0.58333333333333326</v>
      </c>
      <c r="AA1127">
        <f>1</f>
        <v>1</v>
      </c>
      <c r="AB1127" s="1">
        <v>42840</v>
      </c>
      <c r="AC1127" s="13">
        <f t="shared" si="158"/>
        <v>42826</v>
      </c>
      <c r="AD1127" s="14">
        <f t="shared" si="159"/>
        <v>42840</v>
      </c>
      <c r="AE1127" s="1" t="str">
        <f t="shared" si="160"/>
        <v>Saturday</v>
      </c>
      <c r="AF1127" s="2">
        <v>0.64974537037037039</v>
      </c>
      <c r="AG1127" s="2">
        <f t="shared" si="161"/>
        <v>0.66666666666666663</v>
      </c>
      <c r="AH1127" t="s">
        <v>25</v>
      </c>
    </row>
    <row r="1128" spans="1:34" x14ac:dyDescent="0.25">
      <c r="A1128">
        <v>1581600</v>
      </c>
      <c r="B1128" t="s">
        <v>54</v>
      </c>
      <c r="E1128">
        <v>921</v>
      </c>
      <c r="F1128" t="s">
        <v>20</v>
      </c>
      <c r="G1128" t="s">
        <v>55</v>
      </c>
      <c r="H1128">
        <v>81</v>
      </c>
      <c r="I1128" t="s">
        <v>66</v>
      </c>
      <c r="J1128">
        <f>VLOOKUP(I1128,Key!$A$1:$C$73,2,FALSE)</f>
        <v>43.078530000000001</v>
      </c>
      <c r="K1128">
        <f>VLOOKUP(I1128,Key!$A$1:$C$73,3,FALSE)</f>
        <v>-87.882620000000003</v>
      </c>
      <c r="L1128" t="s">
        <v>81</v>
      </c>
      <c r="M1128">
        <f>VLOOKUP(L1128,Key!$A$1:$C$73,2,FALSE)</f>
        <v>43.058010000000003</v>
      </c>
      <c r="N1128">
        <f>VLOOKUP(L1128,Key!$A$1:$C$73,3,FALSE)</f>
        <v>-87.877300000000005</v>
      </c>
      <c r="O1128">
        <v>79</v>
      </c>
      <c r="P1128">
        <v>9</v>
      </c>
      <c r="Q1128">
        <v>11.9</v>
      </c>
      <c r="R1128">
        <v>11.3</v>
      </c>
      <c r="S1128">
        <v>474</v>
      </c>
      <c r="T1128">
        <f t="shared" si="153"/>
        <v>-1</v>
      </c>
      <c r="U1128" s="1">
        <v>42840</v>
      </c>
      <c r="V1128" s="13">
        <f t="shared" si="154"/>
        <v>42826</v>
      </c>
      <c r="W1128" s="14">
        <f t="shared" si="155"/>
        <v>42840</v>
      </c>
      <c r="X1128" s="1" t="str">
        <f t="shared" si="156"/>
        <v>Saturday</v>
      </c>
      <c r="Y1128" s="2">
        <v>0.57490740740740742</v>
      </c>
      <c r="Z1128" s="2">
        <f t="shared" si="157"/>
        <v>0.58333333333333326</v>
      </c>
      <c r="AA1128">
        <f>1</f>
        <v>1</v>
      </c>
      <c r="AB1128" s="1">
        <v>42840</v>
      </c>
      <c r="AC1128" s="13">
        <f t="shared" si="158"/>
        <v>42826</v>
      </c>
      <c r="AD1128" s="14">
        <f t="shared" si="159"/>
        <v>42840</v>
      </c>
      <c r="AE1128" s="1" t="str">
        <f t="shared" si="160"/>
        <v>Saturday</v>
      </c>
      <c r="AF1128" s="2">
        <v>0.62971064814814814</v>
      </c>
      <c r="AG1128" s="2">
        <f t="shared" si="161"/>
        <v>0.625</v>
      </c>
      <c r="AH1128" t="s">
        <v>23</v>
      </c>
    </row>
    <row r="1129" spans="1:34" x14ac:dyDescent="0.25">
      <c r="A1129">
        <v>1581622</v>
      </c>
      <c r="B1129" t="s">
        <v>54</v>
      </c>
      <c r="E1129">
        <v>53209</v>
      </c>
      <c r="F1129" t="s">
        <v>20</v>
      </c>
      <c r="G1129" t="s">
        <v>55</v>
      </c>
      <c r="H1129">
        <v>43</v>
      </c>
      <c r="I1129" t="s">
        <v>24</v>
      </c>
      <c r="J1129">
        <f>VLOOKUP(I1129,Key!$A$1:$C$73,2,FALSE)</f>
        <v>43.074655999999997</v>
      </c>
      <c r="K1129">
        <f>VLOOKUP(I1129,Key!$A$1:$C$73,3,FALSE)</f>
        <v>-87.889011999999994</v>
      </c>
      <c r="L1129" t="s">
        <v>78</v>
      </c>
      <c r="M1129">
        <f>VLOOKUP(L1129,Key!$A$1:$C$73,2,FALSE)</f>
        <v>43.048200000000001</v>
      </c>
      <c r="N1129">
        <f>VLOOKUP(L1129,Key!$A$1:$C$73,3,FALSE)</f>
        <v>-87.900859999999994</v>
      </c>
      <c r="O1129">
        <v>48</v>
      </c>
      <c r="P1129">
        <v>6</v>
      </c>
      <c r="Q1129">
        <v>7.2</v>
      </c>
      <c r="R1129">
        <v>6.8</v>
      </c>
      <c r="S1129">
        <v>288</v>
      </c>
      <c r="T1129">
        <f t="shared" si="153"/>
        <v>-1</v>
      </c>
      <c r="U1129" s="1">
        <v>42840</v>
      </c>
      <c r="V1129" s="13">
        <f t="shared" si="154"/>
        <v>42826</v>
      </c>
      <c r="W1129" s="14">
        <f t="shared" si="155"/>
        <v>42840</v>
      </c>
      <c r="X1129" s="1" t="str">
        <f t="shared" si="156"/>
        <v>Saturday</v>
      </c>
      <c r="Y1129" s="2">
        <v>0.57762731481481489</v>
      </c>
      <c r="Z1129" s="2">
        <f t="shared" si="157"/>
        <v>0.58333333333333326</v>
      </c>
      <c r="AA1129">
        <f>1</f>
        <v>1</v>
      </c>
      <c r="AB1129" s="1">
        <v>42840</v>
      </c>
      <c r="AC1129" s="13">
        <f t="shared" si="158"/>
        <v>42826</v>
      </c>
      <c r="AD1129" s="14">
        <f t="shared" si="159"/>
        <v>42840</v>
      </c>
      <c r="AE1129" s="1" t="str">
        <f t="shared" si="160"/>
        <v>Saturday</v>
      </c>
      <c r="AF1129" s="2">
        <v>0.61086805555555557</v>
      </c>
      <c r="AG1129" s="2">
        <f t="shared" si="161"/>
        <v>0.625</v>
      </c>
      <c r="AH1129" t="s">
        <v>23</v>
      </c>
    </row>
    <row r="1130" spans="1:34" x14ac:dyDescent="0.25">
      <c r="A1130">
        <v>1581663</v>
      </c>
      <c r="B1130" t="s">
        <v>54</v>
      </c>
      <c r="E1130">
        <v>53211</v>
      </c>
      <c r="F1130" t="s">
        <v>20</v>
      </c>
      <c r="G1130" t="s">
        <v>55</v>
      </c>
      <c r="H1130">
        <v>231</v>
      </c>
      <c r="I1130" t="s">
        <v>80</v>
      </c>
      <c r="J1130">
        <f>VLOOKUP(I1130,Key!$A$1:$C$73,2,FALSE)</f>
        <v>43.060250000000003</v>
      </c>
      <c r="K1130">
        <f>VLOOKUP(I1130,Key!$A$1:$C$73,3,FALSE)</f>
        <v>-87.892169999999993</v>
      </c>
      <c r="L1130" t="s">
        <v>80</v>
      </c>
      <c r="M1130">
        <f>VLOOKUP(L1130,Key!$A$1:$C$73,2,FALSE)</f>
        <v>43.060250000000003</v>
      </c>
      <c r="N1130">
        <f>VLOOKUP(L1130,Key!$A$1:$C$73,3,FALSE)</f>
        <v>-87.892169999999993</v>
      </c>
      <c r="O1130">
        <v>88</v>
      </c>
      <c r="P1130">
        <v>9</v>
      </c>
      <c r="Q1130">
        <v>13.2</v>
      </c>
      <c r="R1130">
        <v>12.5</v>
      </c>
      <c r="S1130">
        <v>528</v>
      </c>
      <c r="T1130">
        <f t="shared" si="153"/>
        <v>-1</v>
      </c>
      <c r="U1130" s="1">
        <v>42840</v>
      </c>
      <c r="V1130" s="13">
        <f t="shared" si="154"/>
        <v>42826</v>
      </c>
      <c r="W1130" s="14">
        <f t="shared" si="155"/>
        <v>42840</v>
      </c>
      <c r="X1130" s="1" t="str">
        <f t="shared" si="156"/>
        <v>Saturday</v>
      </c>
      <c r="Y1130" s="2">
        <v>0.58270833333333327</v>
      </c>
      <c r="Z1130" s="2">
        <f t="shared" si="157"/>
        <v>0.58333333333333326</v>
      </c>
      <c r="AA1130">
        <f>1</f>
        <v>1</v>
      </c>
      <c r="AB1130" s="1">
        <v>42840</v>
      </c>
      <c r="AC1130" s="13">
        <f t="shared" si="158"/>
        <v>42826</v>
      </c>
      <c r="AD1130" s="14">
        <f t="shared" si="159"/>
        <v>42840</v>
      </c>
      <c r="AE1130" s="1" t="str">
        <f t="shared" si="160"/>
        <v>Saturday</v>
      </c>
      <c r="AF1130" s="2">
        <v>0.64388888888888884</v>
      </c>
      <c r="AG1130" s="2">
        <f t="shared" si="161"/>
        <v>0.625</v>
      </c>
      <c r="AH1130" t="s">
        <v>25</v>
      </c>
    </row>
    <row r="1131" spans="1:34" x14ac:dyDescent="0.25">
      <c r="A1131">
        <v>1573815</v>
      </c>
      <c r="B1131" t="s">
        <v>54</v>
      </c>
      <c r="E1131">
        <v>53204</v>
      </c>
      <c r="F1131" t="s">
        <v>20</v>
      </c>
      <c r="G1131" t="s">
        <v>55</v>
      </c>
      <c r="H1131">
        <v>11066</v>
      </c>
      <c r="I1131" t="s">
        <v>68</v>
      </c>
      <c r="J1131">
        <f>VLOOKUP(I1131,Key!$A$1:$C$73,2,FALSE)</f>
        <v>43.026470000000003</v>
      </c>
      <c r="K1131">
        <f>VLOOKUP(I1131,Key!$A$1:$C$73,3,FALSE)</f>
        <v>-87.918040000000005</v>
      </c>
      <c r="L1131" t="s">
        <v>85</v>
      </c>
      <c r="M1131">
        <f>VLOOKUP(L1131,Key!$A$1:$C$73,2,FALSE)</f>
        <v>43.053040000000003</v>
      </c>
      <c r="N1131">
        <f>VLOOKUP(L1131,Key!$A$1:$C$73,3,FALSE)</f>
        <v>-87.897660000000002</v>
      </c>
      <c r="O1131">
        <v>24</v>
      </c>
      <c r="P1131">
        <v>3</v>
      </c>
      <c r="Q1131">
        <v>3.6</v>
      </c>
      <c r="R1131">
        <v>3.4</v>
      </c>
      <c r="S1131">
        <v>144</v>
      </c>
      <c r="T1131">
        <f t="shared" si="153"/>
        <v>-1</v>
      </c>
      <c r="U1131" s="1">
        <v>42840</v>
      </c>
      <c r="V1131" s="13">
        <f t="shared" si="154"/>
        <v>42826</v>
      </c>
      <c r="W1131" s="14">
        <f t="shared" si="155"/>
        <v>42840</v>
      </c>
      <c r="X1131" s="1" t="str">
        <f t="shared" si="156"/>
        <v>Saturday</v>
      </c>
      <c r="Y1131" s="2">
        <v>0.58789351851851845</v>
      </c>
      <c r="Z1131" s="2">
        <f t="shared" si="157"/>
        <v>0.58333333333333326</v>
      </c>
      <c r="AA1131">
        <f>1</f>
        <v>1</v>
      </c>
      <c r="AB1131" s="1">
        <v>42840</v>
      </c>
      <c r="AC1131" s="13">
        <f t="shared" si="158"/>
        <v>42826</v>
      </c>
      <c r="AD1131" s="14">
        <f t="shared" si="159"/>
        <v>42840</v>
      </c>
      <c r="AE1131" s="1" t="str">
        <f t="shared" si="160"/>
        <v>Saturday</v>
      </c>
      <c r="AF1131" s="2">
        <v>0.60452546296296295</v>
      </c>
      <c r="AG1131" s="2">
        <f t="shared" si="161"/>
        <v>0.625</v>
      </c>
      <c r="AH1131" t="s">
        <v>23</v>
      </c>
    </row>
    <row r="1132" spans="1:34" x14ac:dyDescent="0.25">
      <c r="A1132">
        <v>1573085</v>
      </c>
      <c r="B1132" t="s">
        <v>54</v>
      </c>
      <c r="E1132">
        <v>53215</v>
      </c>
      <c r="F1132" t="s">
        <v>20</v>
      </c>
      <c r="G1132" t="s">
        <v>55</v>
      </c>
      <c r="H1132">
        <v>11059</v>
      </c>
      <c r="I1132" t="s">
        <v>42</v>
      </c>
      <c r="J1132">
        <f>VLOOKUP(I1132,Key!$A$1:$C$73,2,FALSE)</f>
        <v>43.038719999999998</v>
      </c>
      <c r="K1132">
        <f>VLOOKUP(I1132,Key!$A$1:$C$73,3,FALSE)</f>
        <v>-87.905339999999995</v>
      </c>
      <c r="L1132" t="s">
        <v>42</v>
      </c>
      <c r="M1132">
        <f>VLOOKUP(L1132,Key!$A$1:$C$73,2,FALSE)</f>
        <v>43.038719999999998</v>
      </c>
      <c r="N1132">
        <f>VLOOKUP(L1132,Key!$A$1:$C$73,3,FALSE)</f>
        <v>-87.905339999999995</v>
      </c>
      <c r="O1132">
        <v>85</v>
      </c>
      <c r="P1132">
        <v>9</v>
      </c>
      <c r="Q1132">
        <v>12.8</v>
      </c>
      <c r="R1132">
        <v>12.1</v>
      </c>
      <c r="S1132">
        <v>510</v>
      </c>
      <c r="T1132">
        <f t="shared" si="153"/>
        <v>-1</v>
      </c>
      <c r="U1132" s="1">
        <v>42840</v>
      </c>
      <c r="V1132" s="13">
        <f t="shared" si="154"/>
        <v>42826</v>
      </c>
      <c r="W1132" s="14">
        <f t="shared" si="155"/>
        <v>42840</v>
      </c>
      <c r="X1132" s="1" t="str">
        <f t="shared" si="156"/>
        <v>Saturday</v>
      </c>
      <c r="Y1132" s="2">
        <v>0.58944444444444444</v>
      </c>
      <c r="Z1132" s="2">
        <f t="shared" si="157"/>
        <v>0.58333333333333326</v>
      </c>
      <c r="AA1132">
        <f>1</f>
        <v>1</v>
      </c>
      <c r="AB1132" s="1">
        <v>42840</v>
      </c>
      <c r="AC1132" s="13">
        <f t="shared" si="158"/>
        <v>42826</v>
      </c>
      <c r="AD1132" s="14">
        <f t="shared" si="159"/>
        <v>42840</v>
      </c>
      <c r="AE1132" s="1" t="str">
        <f t="shared" si="160"/>
        <v>Saturday</v>
      </c>
      <c r="AF1132" s="2">
        <v>0.64812499999999995</v>
      </c>
      <c r="AG1132" s="2">
        <f t="shared" si="161"/>
        <v>0.66666666666666663</v>
      </c>
      <c r="AH1132" t="s">
        <v>25</v>
      </c>
    </row>
    <row r="1133" spans="1:34" x14ac:dyDescent="0.25">
      <c r="A1133">
        <v>1581752</v>
      </c>
      <c r="B1133" t="s">
        <v>54</v>
      </c>
      <c r="E1133">
        <v>53151</v>
      </c>
      <c r="F1133" t="s">
        <v>20</v>
      </c>
      <c r="G1133" t="s">
        <v>55</v>
      </c>
      <c r="H1133">
        <v>5549</v>
      </c>
      <c r="I1133" t="s">
        <v>81</v>
      </c>
      <c r="J1133">
        <f>VLOOKUP(I1133,Key!$A$1:$C$73,2,FALSE)</f>
        <v>43.058010000000003</v>
      </c>
      <c r="K1133">
        <f>VLOOKUP(I1133,Key!$A$1:$C$73,3,FALSE)</f>
        <v>-87.877300000000005</v>
      </c>
      <c r="L1133" t="s">
        <v>81</v>
      </c>
      <c r="M1133">
        <f>VLOOKUP(L1133,Key!$A$1:$C$73,2,FALSE)</f>
        <v>43.058010000000003</v>
      </c>
      <c r="N1133">
        <f>VLOOKUP(L1133,Key!$A$1:$C$73,3,FALSE)</f>
        <v>-87.877300000000005</v>
      </c>
      <c r="O1133">
        <v>23</v>
      </c>
      <c r="P1133">
        <v>3</v>
      </c>
      <c r="Q1133">
        <v>3.5</v>
      </c>
      <c r="R1133">
        <v>3.3</v>
      </c>
      <c r="S1133">
        <v>138</v>
      </c>
      <c r="T1133">
        <f t="shared" si="153"/>
        <v>-1</v>
      </c>
      <c r="U1133" s="1">
        <v>42840</v>
      </c>
      <c r="V1133" s="13">
        <f t="shared" si="154"/>
        <v>42826</v>
      </c>
      <c r="W1133" s="14">
        <f t="shared" si="155"/>
        <v>42840</v>
      </c>
      <c r="X1133" s="1" t="str">
        <f t="shared" si="156"/>
        <v>Saturday</v>
      </c>
      <c r="Y1133" s="2">
        <v>0.59267361111111116</v>
      </c>
      <c r="Z1133" s="2">
        <f t="shared" si="157"/>
        <v>0.58333333333333326</v>
      </c>
      <c r="AA1133">
        <f>1</f>
        <v>1</v>
      </c>
      <c r="AB1133" s="1">
        <v>42840</v>
      </c>
      <c r="AC1133" s="13">
        <f t="shared" si="158"/>
        <v>42826</v>
      </c>
      <c r="AD1133" s="14">
        <f t="shared" si="159"/>
        <v>42840</v>
      </c>
      <c r="AE1133" s="1" t="str">
        <f t="shared" si="160"/>
        <v>Saturday</v>
      </c>
      <c r="AF1133" s="2">
        <v>0.60888888888888892</v>
      </c>
      <c r="AG1133" s="2">
        <f t="shared" si="161"/>
        <v>0.625</v>
      </c>
      <c r="AH1133" t="s">
        <v>25</v>
      </c>
    </row>
    <row r="1134" spans="1:34" x14ac:dyDescent="0.25">
      <c r="A1134">
        <v>1581823</v>
      </c>
      <c r="B1134" t="s">
        <v>54</v>
      </c>
      <c r="E1134">
        <v>7031</v>
      </c>
      <c r="F1134" t="s">
        <v>20</v>
      </c>
      <c r="G1134" t="s">
        <v>55</v>
      </c>
      <c r="H1134">
        <v>22</v>
      </c>
      <c r="I1134" t="s">
        <v>39</v>
      </c>
      <c r="J1134">
        <f>VLOOKUP(I1134,Key!$A$1:$C$73,2,FALSE)</f>
        <v>43.031480000000002</v>
      </c>
      <c r="K1134">
        <f>VLOOKUP(I1134,Key!$A$1:$C$73,3,FALSE)</f>
        <v>-87.908169999999998</v>
      </c>
      <c r="L1134" t="s">
        <v>77</v>
      </c>
      <c r="M1134">
        <f>VLOOKUP(L1134,Key!$A$1:$C$73,2,FALSE)</f>
        <v>43.036900000000003</v>
      </c>
      <c r="N1134">
        <f>VLOOKUP(L1134,Key!$A$1:$C$73,3,FALSE)</f>
        <v>-87.89667</v>
      </c>
      <c r="O1134">
        <v>26</v>
      </c>
      <c r="P1134">
        <v>3</v>
      </c>
      <c r="Q1134">
        <v>3.9</v>
      </c>
      <c r="R1134">
        <v>3.7</v>
      </c>
      <c r="S1134">
        <v>156</v>
      </c>
      <c r="T1134">
        <f t="shared" si="153"/>
        <v>-1</v>
      </c>
      <c r="U1134" s="1">
        <v>42840</v>
      </c>
      <c r="V1134" s="13">
        <f t="shared" si="154"/>
        <v>42826</v>
      </c>
      <c r="W1134" s="14">
        <f t="shared" si="155"/>
        <v>42840</v>
      </c>
      <c r="X1134" s="1" t="str">
        <f t="shared" si="156"/>
        <v>Saturday</v>
      </c>
      <c r="Y1134" s="2">
        <v>0.60303240740740738</v>
      </c>
      <c r="Z1134" s="2">
        <f t="shared" si="157"/>
        <v>0.58333333333333326</v>
      </c>
      <c r="AA1134">
        <f>1</f>
        <v>1</v>
      </c>
      <c r="AB1134" s="1">
        <v>42840</v>
      </c>
      <c r="AC1134" s="13">
        <f t="shared" si="158"/>
        <v>42826</v>
      </c>
      <c r="AD1134" s="14">
        <f t="shared" si="159"/>
        <v>42840</v>
      </c>
      <c r="AE1134" s="1" t="str">
        <f t="shared" si="160"/>
        <v>Saturday</v>
      </c>
      <c r="AF1134" s="2">
        <v>0.62115740740740744</v>
      </c>
      <c r="AG1134" s="2">
        <f t="shared" si="161"/>
        <v>0.625</v>
      </c>
      <c r="AH1134" t="s">
        <v>23</v>
      </c>
    </row>
    <row r="1135" spans="1:34" x14ac:dyDescent="0.25">
      <c r="A1135">
        <v>1581874</v>
      </c>
      <c r="B1135" t="s">
        <v>54</v>
      </c>
      <c r="E1135">
        <v>53214</v>
      </c>
      <c r="F1135" t="s">
        <v>20</v>
      </c>
      <c r="G1135" t="s">
        <v>55</v>
      </c>
      <c r="H1135">
        <v>5423</v>
      </c>
      <c r="I1135" t="s">
        <v>80</v>
      </c>
      <c r="J1135">
        <f>VLOOKUP(I1135,Key!$A$1:$C$73,2,FALSE)</f>
        <v>43.060250000000003</v>
      </c>
      <c r="K1135">
        <f>VLOOKUP(I1135,Key!$A$1:$C$73,3,FALSE)</f>
        <v>-87.892169999999993</v>
      </c>
      <c r="L1135" t="s">
        <v>80</v>
      </c>
      <c r="M1135">
        <f>VLOOKUP(L1135,Key!$A$1:$C$73,2,FALSE)</f>
        <v>43.060250000000003</v>
      </c>
      <c r="N1135">
        <f>VLOOKUP(L1135,Key!$A$1:$C$73,3,FALSE)</f>
        <v>-87.892169999999993</v>
      </c>
      <c r="O1135">
        <v>187</v>
      </c>
      <c r="P1135">
        <v>21</v>
      </c>
      <c r="Q1135">
        <v>18</v>
      </c>
      <c r="R1135">
        <v>17.100000000000001</v>
      </c>
      <c r="S1135">
        <v>720</v>
      </c>
      <c r="T1135">
        <f t="shared" si="153"/>
        <v>-1</v>
      </c>
      <c r="U1135" s="1">
        <v>42840</v>
      </c>
      <c r="V1135" s="13">
        <f t="shared" si="154"/>
        <v>42826</v>
      </c>
      <c r="W1135" s="14">
        <f t="shared" si="155"/>
        <v>42840</v>
      </c>
      <c r="X1135" s="1" t="str">
        <f t="shared" si="156"/>
        <v>Saturday</v>
      </c>
      <c r="Y1135" s="2">
        <v>0.60946759259259264</v>
      </c>
      <c r="Z1135" s="2">
        <f t="shared" si="157"/>
        <v>0.625</v>
      </c>
      <c r="AA1135">
        <f>1</f>
        <v>1</v>
      </c>
      <c r="AB1135" s="1">
        <v>42840</v>
      </c>
      <c r="AC1135" s="13">
        <f t="shared" si="158"/>
        <v>42826</v>
      </c>
      <c r="AD1135" s="14">
        <f t="shared" si="159"/>
        <v>42840</v>
      </c>
      <c r="AE1135" s="1" t="str">
        <f t="shared" si="160"/>
        <v>Saturday</v>
      </c>
      <c r="AF1135" s="2">
        <v>0.73950231481481488</v>
      </c>
      <c r="AG1135" s="2">
        <f t="shared" si="161"/>
        <v>0.75</v>
      </c>
      <c r="AH1135" t="s">
        <v>25</v>
      </c>
    </row>
    <row r="1136" spans="1:34" x14ac:dyDescent="0.25">
      <c r="A1136">
        <v>1254174</v>
      </c>
      <c r="B1136" t="s">
        <v>54</v>
      </c>
      <c r="E1136">
        <v>60608</v>
      </c>
      <c r="F1136" t="s">
        <v>20</v>
      </c>
      <c r="G1136" t="s">
        <v>55</v>
      </c>
      <c r="H1136">
        <v>5508</v>
      </c>
      <c r="I1136" t="s">
        <v>76</v>
      </c>
      <c r="J1136">
        <f>VLOOKUP(I1136,Key!$A$1:$C$73,2,FALSE)</f>
        <v>43.02948</v>
      </c>
      <c r="K1136">
        <f>VLOOKUP(I1136,Key!$A$1:$C$73,3,FALSE)</f>
        <v>-87.912819999999996</v>
      </c>
      <c r="L1136" t="s">
        <v>53</v>
      </c>
      <c r="M1136">
        <f>VLOOKUP(L1136,Key!$A$1:$C$73,2,FALSE)</f>
        <v>43.04824</v>
      </c>
      <c r="N1136">
        <f>VLOOKUP(L1136,Key!$A$1:$C$73,3,FALSE)</f>
        <v>-87.904970000000006</v>
      </c>
      <c r="O1136">
        <v>27</v>
      </c>
      <c r="P1136">
        <v>3</v>
      </c>
      <c r="Q1136">
        <v>4.0999999999999996</v>
      </c>
      <c r="R1136">
        <v>3.8</v>
      </c>
      <c r="S1136">
        <v>162</v>
      </c>
      <c r="T1136">
        <f t="shared" si="153"/>
        <v>-1</v>
      </c>
      <c r="U1136" s="1">
        <v>42840</v>
      </c>
      <c r="V1136" s="13">
        <f t="shared" si="154"/>
        <v>42826</v>
      </c>
      <c r="W1136" s="14">
        <f t="shared" si="155"/>
        <v>42840</v>
      </c>
      <c r="X1136" s="1" t="str">
        <f t="shared" si="156"/>
        <v>Saturday</v>
      </c>
      <c r="Y1136" s="2">
        <v>0.61174768518518519</v>
      </c>
      <c r="Z1136" s="2">
        <f t="shared" si="157"/>
        <v>0.625</v>
      </c>
      <c r="AA1136">
        <f>1</f>
        <v>1</v>
      </c>
      <c r="AB1136" s="1">
        <v>42840</v>
      </c>
      <c r="AC1136" s="13">
        <f t="shared" si="158"/>
        <v>42826</v>
      </c>
      <c r="AD1136" s="14">
        <f t="shared" si="159"/>
        <v>42840</v>
      </c>
      <c r="AE1136" s="1" t="str">
        <f t="shared" si="160"/>
        <v>Saturday</v>
      </c>
      <c r="AF1136" s="2">
        <v>0.63041666666666674</v>
      </c>
      <c r="AG1136" s="2">
        <f t="shared" si="161"/>
        <v>0.625</v>
      </c>
      <c r="AH1136" t="s">
        <v>23</v>
      </c>
    </row>
    <row r="1137" spans="1:34" x14ac:dyDescent="0.25">
      <c r="A1137">
        <v>1571627</v>
      </c>
      <c r="B1137" t="s">
        <v>54</v>
      </c>
      <c r="E1137">
        <v>53208</v>
      </c>
      <c r="F1137" t="s">
        <v>20</v>
      </c>
      <c r="G1137" t="s">
        <v>55</v>
      </c>
      <c r="H1137">
        <v>5477</v>
      </c>
      <c r="I1137" t="s">
        <v>85</v>
      </c>
      <c r="J1137">
        <f>VLOOKUP(I1137,Key!$A$1:$C$73,2,FALSE)</f>
        <v>43.053040000000003</v>
      </c>
      <c r="K1137">
        <f>VLOOKUP(I1137,Key!$A$1:$C$73,3,FALSE)</f>
        <v>-87.897660000000002</v>
      </c>
      <c r="L1137" t="s">
        <v>85</v>
      </c>
      <c r="M1137">
        <f>VLOOKUP(L1137,Key!$A$1:$C$73,2,FALSE)</f>
        <v>43.053040000000003</v>
      </c>
      <c r="N1137">
        <f>VLOOKUP(L1137,Key!$A$1:$C$73,3,FALSE)</f>
        <v>-87.897660000000002</v>
      </c>
      <c r="O1137">
        <v>82</v>
      </c>
      <c r="P1137">
        <v>9</v>
      </c>
      <c r="Q1137">
        <v>12.3</v>
      </c>
      <c r="R1137">
        <v>11.7</v>
      </c>
      <c r="S1137">
        <v>492</v>
      </c>
      <c r="T1137">
        <f t="shared" si="153"/>
        <v>-1</v>
      </c>
      <c r="U1137" s="1">
        <v>42840</v>
      </c>
      <c r="V1137" s="13">
        <f t="shared" si="154"/>
        <v>42826</v>
      </c>
      <c r="W1137" s="14">
        <f t="shared" si="155"/>
        <v>42840</v>
      </c>
      <c r="X1137" s="1" t="str">
        <f t="shared" si="156"/>
        <v>Saturday</v>
      </c>
      <c r="Y1137" s="2">
        <v>0.61452546296296295</v>
      </c>
      <c r="Z1137" s="2">
        <f t="shared" si="157"/>
        <v>0.625</v>
      </c>
      <c r="AA1137">
        <f>1</f>
        <v>1</v>
      </c>
      <c r="AB1137" s="1">
        <v>42840</v>
      </c>
      <c r="AC1137" s="13">
        <f t="shared" si="158"/>
        <v>42826</v>
      </c>
      <c r="AD1137" s="14">
        <f t="shared" si="159"/>
        <v>42840</v>
      </c>
      <c r="AE1137" s="1" t="str">
        <f t="shared" si="160"/>
        <v>Saturday</v>
      </c>
      <c r="AF1137" s="2">
        <v>0.67138888888888892</v>
      </c>
      <c r="AG1137" s="2">
        <f t="shared" si="161"/>
        <v>0.66666666666666663</v>
      </c>
      <c r="AH1137" t="s">
        <v>25</v>
      </c>
    </row>
    <row r="1138" spans="1:34" x14ac:dyDescent="0.25">
      <c r="A1138">
        <v>1581941</v>
      </c>
      <c r="B1138" t="s">
        <v>54</v>
      </c>
      <c r="E1138">
        <v>53713</v>
      </c>
      <c r="F1138" t="s">
        <v>20</v>
      </c>
      <c r="G1138" t="s">
        <v>55</v>
      </c>
      <c r="H1138">
        <v>11168</v>
      </c>
      <c r="I1138" t="s">
        <v>77</v>
      </c>
      <c r="J1138">
        <f>VLOOKUP(I1138,Key!$A$1:$C$73,2,FALSE)</f>
        <v>43.036900000000003</v>
      </c>
      <c r="K1138">
        <f>VLOOKUP(I1138,Key!$A$1:$C$73,3,FALSE)</f>
        <v>-87.89667</v>
      </c>
      <c r="L1138" t="s">
        <v>36</v>
      </c>
      <c r="M1138">
        <f>VLOOKUP(L1138,Key!$A$1:$C$73,2,FALSE)</f>
        <v>43.03519</v>
      </c>
      <c r="N1138">
        <f>VLOOKUP(L1138,Key!$A$1:$C$73,3,FALSE)</f>
        <v>-87.907390000000007</v>
      </c>
      <c r="O1138">
        <v>9</v>
      </c>
      <c r="P1138">
        <v>3</v>
      </c>
      <c r="Q1138">
        <v>1.4</v>
      </c>
      <c r="R1138">
        <v>1.3</v>
      </c>
      <c r="S1138">
        <v>54</v>
      </c>
      <c r="T1138">
        <f t="shared" si="153"/>
        <v>-1</v>
      </c>
      <c r="U1138" s="1">
        <v>42840</v>
      </c>
      <c r="V1138" s="13">
        <f t="shared" si="154"/>
        <v>42826</v>
      </c>
      <c r="W1138" s="14">
        <f t="shared" si="155"/>
        <v>42840</v>
      </c>
      <c r="X1138" s="1" t="str">
        <f t="shared" si="156"/>
        <v>Saturday</v>
      </c>
      <c r="Y1138" s="2">
        <v>0.61925925925925929</v>
      </c>
      <c r="Z1138" s="2">
        <f t="shared" si="157"/>
        <v>0.625</v>
      </c>
      <c r="AA1138">
        <f>1</f>
        <v>1</v>
      </c>
      <c r="AB1138" s="1">
        <v>42840</v>
      </c>
      <c r="AC1138" s="13">
        <f t="shared" si="158"/>
        <v>42826</v>
      </c>
      <c r="AD1138" s="14">
        <f t="shared" si="159"/>
        <v>42840</v>
      </c>
      <c r="AE1138" s="1" t="str">
        <f t="shared" si="160"/>
        <v>Saturday</v>
      </c>
      <c r="AF1138" s="2">
        <v>0.62524305555555559</v>
      </c>
      <c r="AG1138" s="2">
        <f t="shared" si="161"/>
        <v>0.625</v>
      </c>
      <c r="AH1138" t="s">
        <v>23</v>
      </c>
    </row>
    <row r="1139" spans="1:34" x14ac:dyDescent="0.25">
      <c r="A1139">
        <v>1581971</v>
      </c>
      <c r="B1139" t="s">
        <v>54</v>
      </c>
      <c r="E1139">
        <v>67212</v>
      </c>
      <c r="F1139" t="s">
        <v>20</v>
      </c>
      <c r="G1139" t="s">
        <v>55</v>
      </c>
      <c r="H1139">
        <v>5548</v>
      </c>
      <c r="I1139" t="s">
        <v>36</v>
      </c>
      <c r="J1139">
        <f>VLOOKUP(I1139,Key!$A$1:$C$73,2,FALSE)</f>
        <v>43.03519</v>
      </c>
      <c r="K1139">
        <f>VLOOKUP(I1139,Key!$A$1:$C$73,3,FALSE)</f>
        <v>-87.907390000000007</v>
      </c>
      <c r="L1139" t="s">
        <v>36</v>
      </c>
      <c r="M1139">
        <f>VLOOKUP(L1139,Key!$A$1:$C$73,2,FALSE)</f>
        <v>43.03519</v>
      </c>
      <c r="N1139">
        <f>VLOOKUP(L1139,Key!$A$1:$C$73,3,FALSE)</f>
        <v>-87.907390000000007</v>
      </c>
      <c r="O1139">
        <v>111</v>
      </c>
      <c r="P1139">
        <v>12</v>
      </c>
      <c r="Q1139">
        <v>16.7</v>
      </c>
      <c r="R1139">
        <v>15.8</v>
      </c>
      <c r="S1139">
        <v>666</v>
      </c>
      <c r="T1139">
        <f t="shared" si="153"/>
        <v>-1</v>
      </c>
      <c r="U1139" s="1">
        <v>42840</v>
      </c>
      <c r="V1139" s="13">
        <f t="shared" si="154"/>
        <v>42826</v>
      </c>
      <c r="W1139" s="14">
        <f t="shared" si="155"/>
        <v>42840</v>
      </c>
      <c r="X1139" s="1" t="str">
        <f t="shared" si="156"/>
        <v>Saturday</v>
      </c>
      <c r="Y1139" s="2">
        <v>0.62340277777777775</v>
      </c>
      <c r="Z1139" s="2">
        <f t="shared" si="157"/>
        <v>0.625</v>
      </c>
      <c r="AA1139">
        <f>1</f>
        <v>1</v>
      </c>
      <c r="AB1139" s="1">
        <v>42840</v>
      </c>
      <c r="AC1139" s="13">
        <f t="shared" si="158"/>
        <v>42826</v>
      </c>
      <c r="AD1139" s="14">
        <f t="shared" si="159"/>
        <v>42840</v>
      </c>
      <c r="AE1139" s="1" t="str">
        <f t="shared" si="160"/>
        <v>Saturday</v>
      </c>
      <c r="AF1139" s="2">
        <v>0.7006134259259259</v>
      </c>
      <c r="AG1139" s="2">
        <f t="shared" si="161"/>
        <v>0.70833333333333326</v>
      </c>
      <c r="AH1139" t="s">
        <v>25</v>
      </c>
    </row>
    <row r="1140" spans="1:34" x14ac:dyDescent="0.25">
      <c r="A1140">
        <v>1582077</v>
      </c>
      <c r="B1140" t="s">
        <v>54</v>
      </c>
      <c r="E1140">
        <v>53224</v>
      </c>
      <c r="F1140" t="s">
        <v>20</v>
      </c>
      <c r="G1140" t="s">
        <v>55</v>
      </c>
      <c r="H1140">
        <v>5449</v>
      </c>
      <c r="I1140" t="s">
        <v>81</v>
      </c>
      <c r="J1140">
        <f>VLOOKUP(I1140,Key!$A$1:$C$73,2,FALSE)</f>
        <v>43.058010000000003</v>
      </c>
      <c r="K1140">
        <f>VLOOKUP(I1140,Key!$A$1:$C$73,3,FALSE)</f>
        <v>-87.877300000000005</v>
      </c>
      <c r="L1140" t="s">
        <v>81</v>
      </c>
      <c r="M1140">
        <f>VLOOKUP(L1140,Key!$A$1:$C$73,2,FALSE)</f>
        <v>43.058010000000003</v>
      </c>
      <c r="N1140">
        <f>VLOOKUP(L1140,Key!$A$1:$C$73,3,FALSE)</f>
        <v>-87.877300000000005</v>
      </c>
      <c r="O1140">
        <v>111</v>
      </c>
      <c r="P1140">
        <v>12</v>
      </c>
      <c r="Q1140">
        <v>16.7</v>
      </c>
      <c r="R1140">
        <v>15.8</v>
      </c>
      <c r="S1140">
        <v>666</v>
      </c>
      <c r="T1140">
        <f t="shared" si="153"/>
        <v>-1</v>
      </c>
      <c r="U1140" s="1">
        <v>42840</v>
      </c>
      <c r="V1140" s="13">
        <f t="shared" si="154"/>
        <v>42826</v>
      </c>
      <c r="W1140" s="14">
        <f t="shared" si="155"/>
        <v>42840</v>
      </c>
      <c r="X1140" s="1" t="str">
        <f t="shared" si="156"/>
        <v>Saturday</v>
      </c>
      <c r="Y1140" s="2">
        <v>0.6350810185185185</v>
      </c>
      <c r="Z1140" s="2">
        <f t="shared" si="157"/>
        <v>0.625</v>
      </c>
      <c r="AA1140">
        <f>1</f>
        <v>1</v>
      </c>
      <c r="AB1140" s="1">
        <v>42840</v>
      </c>
      <c r="AC1140" s="13">
        <f t="shared" si="158"/>
        <v>42826</v>
      </c>
      <c r="AD1140" s="14">
        <f t="shared" si="159"/>
        <v>42840</v>
      </c>
      <c r="AE1140" s="1" t="str">
        <f t="shared" si="160"/>
        <v>Saturday</v>
      </c>
      <c r="AF1140" s="2">
        <v>0.71203703703703702</v>
      </c>
      <c r="AG1140" s="2">
        <f t="shared" si="161"/>
        <v>0.70833333333333326</v>
      </c>
      <c r="AH1140" t="s">
        <v>25</v>
      </c>
    </row>
    <row r="1141" spans="1:34" x14ac:dyDescent="0.25">
      <c r="A1141">
        <v>1582092</v>
      </c>
      <c r="B1141" t="s">
        <v>54</v>
      </c>
      <c r="F1141" t="s">
        <v>20</v>
      </c>
      <c r="G1141" t="s">
        <v>55</v>
      </c>
      <c r="H1141">
        <v>338</v>
      </c>
      <c r="I1141" t="s">
        <v>36</v>
      </c>
      <c r="J1141">
        <f>VLOOKUP(I1141,Key!$A$1:$C$73,2,FALSE)</f>
        <v>43.03519</v>
      </c>
      <c r="K1141">
        <f>VLOOKUP(I1141,Key!$A$1:$C$73,3,FALSE)</f>
        <v>-87.907390000000007</v>
      </c>
      <c r="L1141" t="s">
        <v>36</v>
      </c>
      <c r="M1141">
        <f>VLOOKUP(L1141,Key!$A$1:$C$73,2,FALSE)</f>
        <v>43.03519</v>
      </c>
      <c r="N1141">
        <f>VLOOKUP(L1141,Key!$A$1:$C$73,3,FALSE)</f>
        <v>-87.907390000000007</v>
      </c>
      <c r="O1141">
        <v>64</v>
      </c>
      <c r="P1141">
        <v>6</v>
      </c>
      <c r="Q1141">
        <v>9.6</v>
      </c>
      <c r="R1141">
        <v>9.1</v>
      </c>
      <c r="S1141">
        <v>384</v>
      </c>
      <c r="T1141">
        <f t="shared" si="153"/>
        <v>-1</v>
      </c>
      <c r="U1141" s="1">
        <v>42840</v>
      </c>
      <c r="V1141" s="13">
        <f t="shared" si="154"/>
        <v>42826</v>
      </c>
      <c r="W1141" s="14">
        <f t="shared" si="155"/>
        <v>42840</v>
      </c>
      <c r="X1141" s="1" t="str">
        <f t="shared" si="156"/>
        <v>Saturday</v>
      </c>
      <c r="Y1141" s="2">
        <v>0.63784722222222223</v>
      </c>
      <c r="Z1141" s="2">
        <f t="shared" si="157"/>
        <v>0.625</v>
      </c>
      <c r="AA1141">
        <f>1</f>
        <v>1</v>
      </c>
      <c r="AB1141" s="1">
        <v>42840</v>
      </c>
      <c r="AC1141" s="13">
        <f t="shared" si="158"/>
        <v>42826</v>
      </c>
      <c r="AD1141" s="14">
        <f t="shared" si="159"/>
        <v>42840</v>
      </c>
      <c r="AE1141" s="1" t="str">
        <f t="shared" si="160"/>
        <v>Saturday</v>
      </c>
      <c r="AF1141" s="2">
        <v>0.68243055555555554</v>
      </c>
      <c r="AG1141" s="2">
        <f t="shared" si="161"/>
        <v>0.66666666666666663</v>
      </c>
      <c r="AH1141" t="s">
        <v>25</v>
      </c>
    </row>
    <row r="1142" spans="1:34" x14ac:dyDescent="0.25">
      <c r="A1142">
        <v>1582119</v>
      </c>
      <c r="B1142" t="s">
        <v>54</v>
      </c>
      <c r="E1142">
        <v>53225</v>
      </c>
      <c r="F1142" t="s">
        <v>20</v>
      </c>
      <c r="G1142" t="s">
        <v>55</v>
      </c>
      <c r="H1142">
        <v>112</v>
      </c>
      <c r="I1142" t="s">
        <v>74</v>
      </c>
      <c r="J1142">
        <f>VLOOKUP(I1142,Key!$A$1:$C$73,2,FALSE)</f>
        <v>43.05536</v>
      </c>
      <c r="K1142">
        <f>VLOOKUP(I1142,Key!$A$1:$C$73,3,FALSE)</f>
        <v>-87.90504</v>
      </c>
      <c r="L1142" t="s">
        <v>74</v>
      </c>
      <c r="M1142">
        <f>VLOOKUP(L1142,Key!$A$1:$C$73,2,FALSE)</f>
        <v>43.05536</v>
      </c>
      <c r="N1142">
        <f>VLOOKUP(L1142,Key!$A$1:$C$73,3,FALSE)</f>
        <v>-87.90504</v>
      </c>
      <c r="O1142">
        <v>16</v>
      </c>
      <c r="P1142">
        <v>3</v>
      </c>
      <c r="Q1142">
        <v>2.4</v>
      </c>
      <c r="R1142">
        <v>2.2999999999999998</v>
      </c>
      <c r="S1142">
        <v>96</v>
      </c>
      <c r="T1142">
        <f t="shared" si="153"/>
        <v>-1</v>
      </c>
      <c r="U1142" s="1">
        <v>42840</v>
      </c>
      <c r="V1142" s="13">
        <f t="shared" si="154"/>
        <v>42826</v>
      </c>
      <c r="W1142" s="14">
        <f t="shared" si="155"/>
        <v>42840</v>
      </c>
      <c r="X1142" s="1" t="str">
        <f t="shared" si="156"/>
        <v>Saturday</v>
      </c>
      <c r="Y1142" s="2">
        <v>0.64127314814814818</v>
      </c>
      <c r="Z1142" s="2">
        <f t="shared" si="157"/>
        <v>0.625</v>
      </c>
      <c r="AA1142">
        <f>1</f>
        <v>1</v>
      </c>
      <c r="AB1142" s="1">
        <v>42840</v>
      </c>
      <c r="AC1142" s="13">
        <f t="shared" si="158"/>
        <v>42826</v>
      </c>
      <c r="AD1142" s="14">
        <f t="shared" si="159"/>
        <v>42840</v>
      </c>
      <c r="AE1142" s="1" t="str">
        <f t="shared" si="160"/>
        <v>Saturday</v>
      </c>
      <c r="AF1142" s="2">
        <v>0.65228009259259256</v>
      </c>
      <c r="AG1142" s="2">
        <f t="shared" si="161"/>
        <v>0.66666666666666663</v>
      </c>
      <c r="AH1142" t="s">
        <v>25</v>
      </c>
    </row>
    <row r="1143" spans="1:34" x14ac:dyDescent="0.25">
      <c r="A1143">
        <v>1582123</v>
      </c>
      <c r="B1143" t="s">
        <v>54</v>
      </c>
      <c r="E1143">
        <v>99999</v>
      </c>
      <c r="F1143" t="s">
        <v>20</v>
      </c>
      <c r="G1143" t="s">
        <v>55</v>
      </c>
      <c r="H1143">
        <v>11087</v>
      </c>
      <c r="I1143" t="s">
        <v>63</v>
      </c>
      <c r="J1143">
        <f>VLOOKUP(I1143,Key!$A$1:$C$73,2,FALSE)</f>
        <v>43.066893999999998</v>
      </c>
      <c r="K1143">
        <f>VLOOKUP(I1143,Key!$A$1:$C$73,3,FALSE)</f>
        <v>-87.877936000000005</v>
      </c>
      <c r="L1143" t="s">
        <v>63</v>
      </c>
      <c r="M1143">
        <f>VLOOKUP(L1143,Key!$A$1:$C$73,2,FALSE)</f>
        <v>43.066893999999998</v>
      </c>
      <c r="N1143">
        <f>VLOOKUP(L1143,Key!$A$1:$C$73,3,FALSE)</f>
        <v>-87.877936000000005</v>
      </c>
      <c r="O1143">
        <v>152</v>
      </c>
      <c r="P1143">
        <v>15</v>
      </c>
      <c r="Q1143">
        <v>18</v>
      </c>
      <c r="R1143">
        <v>17.100000000000001</v>
      </c>
      <c r="S1143">
        <v>720</v>
      </c>
      <c r="T1143">
        <f t="shared" si="153"/>
        <v>-1</v>
      </c>
      <c r="U1143" s="1">
        <v>42840</v>
      </c>
      <c r="V1143" s="13">
        <f t="shared" si="154"/>
        <v>42826</v>
      </c>
      <c r="W1143" s="14">
        <f t="shared" si="155"/>
        <v>42840</v>
      </c>
      <c r="X1143" s="1" t="str">
        <f t="shared" si="156"/>
        <v>Saturday</v>
      </c>
      <c r="Y1143" s="2">
        <v>0.64249999999999996</v>
      </c>
      <c r="Z1143" s="2">
        <f t="shared" si="157"/>
        <v>0.625</v>
      </c>
      <c r="AA1143">
        <f>1</f>
        <v>1</v>
      </c>
      <c r="AB1143" s="1">
        <v>42840</v>
      </c>
      <c r="AC1143" s="13">
        <f t="shared" si="158"/>
        <v>42826</v>
      </c>
      <c r="AD1143" s="14">
        <f t="shared" si="159"/>
        <v>42840</v>
      </c>
      <c r="AE1143" s="1" t="str">
        <f t="shared" si="160"/>
        <v>Saturday</v>
      </c>
      <c r="AF1143" s="2">
        <v>0.74829861111111118</v>
      </c>
      <c r="AG1143" s="2">
        <f t="shared" si="161"/>
        <v>0.75</v>
      </c>
      <c r="AH1143" t="s">
        <v>25</v>
      </c>
    </row>
    <row r="1144" spans="1:34" x14ac:dyDescent="0.25">
      <c r="A1144">
        <v>1582156</v>
      </c>
      <c r="B1144" t="s">
        <v>54</v>
      </c>
      <c r="E1144">
        <v>54843</v>
      </c>
      <c r="F1144" t="s">
        <v>20</v>
      </c>
      <c r="G1144" t="s">
        <v>55</v>
      </c>
      <c r="H1144">
        <v>135</v>
      </c>
      <c r="I1144" t="s">
        <v>74</v>
      </c>
      <c r="J1144">
        <f>VLOOKUP(I1144,Key!$A$1:$C$73,2,FALSE)</f>
        <v>43.05536</v>
      </c>
      <c r="K1144">
        <f>VLOOKUP(I1144,Key!$A$1:$C$73,3,FALSE)</f>
        <v>-87.90504</v>
      </c>
      <c r="L1144" t="s">
        <v>74</v>
      </c>
      <c r="M1144">
        <f>VLOOKUP(L1144,Key!$A$1:$C$73,2,FALSE)</f>
        <v>43.05536</v>
      </c>
      <c r="N1144">
        <f>VLOOKUP(L1144,Key!$A$1:$C$73,3,FALSE)</f>
        <v>-87.90504</v>
      </c>
      <c r="O1144">
        <v>63</v>
      </c>
      <c r="P1144">
        <v>6</v>
      </c>
      <c r="Q1144">
        <v>9.5</v>
      </c>
      <c r="R1144">
        <v>9</v>
      </c>
      <c r="S1144">
        <v>378</v>
      </c>
      <c r="T1144">
        <f t="shared" si="153"/>
        <v>-1</v>
      </c>
      <c r="U1144" s="1">
        <v>42840</v>
      </c>
      <c r="V1144" s="13">
        <f t="shared" si="154"/>
        <v>42826</v>
      </c>
      <c r="W1144" s="14">
        <f t="shared" si="155"/>
        <v>42840</v>
      </c>
      <c r="X1144" s="1" t="str">
        <f t="shared" si="156"/>
        <v>Saturday</v>
      </c>
      <c r="Y1144" s="2">
        <v>0.6457060185185185</v>
      </c>
      <c r="Z1144" s="2">
        <f t="shared" si="157"/>
        <v>0.625</v>
      </c>
      <c r="AA1144">
        <f>1</f>
        <v>1</v>
      </c>
      <c r="AB1144" s="1">
        <v>42840</v>
      </c>
      <c r="AC1144" s="13">
        <f t="shared" si="158"/>
        <v>42826</v>
      </c>
      <c r="AD1144" s="14">
        <f t="shared" si="159"/>
        <v>42840</v>
      </c>
      <c r="AE1144" s="1" t="str">
        <f t="shared" si="160"/>
        <v>Saturday</v>
      </c>
      <c r="AF1144" s="2">
        <v>0.68905092592592598</v>
      </c>
      <c r="AG1144" s="2">
        <f t="shared" si="161"/>
        <v>0.70833333333333326</v>
      </c>
      <c r="AH1144" t="s">
        <v>25</v>
      </c>
    </row>
    <row r="1145" spans="1:34" x14ac:dyDescent="0.25">
      <c r="A1145">
        <v>1517966</v>
      </c>
      <c r="B1145" t="s">
        <v>54</v>
      </c>
      <c r="E1145">
        <v>53051</v>
      </c>
      <c r="F1145" t="s">
        <v>20</v>
      </c>
      <c r="G1145" t="s">
        <v>55</v>
      </c>
      <c r="H1145">
        <v>5531</v>
      </c>
      <c r="I1145" t="s">
        <v>39</v>
      </c>
      <c r="J1145">
        <f>VLOOKUP(I1145,Key!$A$1:$C$73,2,FALSE)</f>
        <v>43.031480000000002</v>
      </c>
      <c r="K1145">
        <f>VLOOKUP(I1145,Key!$A$1:$C$73,3,FALSE)</f>
        <v>-87.908169999999998</v>
      </c>
      <c r="L1145" t="s">
        <v>61</v>
      </c>
      <c r="M1145">
        <f>VLOOKUP(L1145,Key!$A$1:$C$73,2,FALSE)</f>
        <v>43.060786</v>
      </c>
      <c r="N1145">
        <f>VLOOKUP(L1145,Key!$A$1:$C$73,3,FALSE)</f>
        <v>-87.883825999999999</v>
      </c>
      <c r="O1145">
        <v>23</v>
      </c>
      <c r="P1145">
        <v>3</v>
      </c>
      <c r="Q1145">
        <v>3.5</v>
      </c>
      <c r="R1145">
        <v>3.3</v>
      </c>
      <c r="S1145">
        <v>138</v>
      </c>
      <c r="T1145">
        <f t="shared" si="153"/>
        <v>-1</v>
      </c>
      <c r="U1145" s="1">
        <v>42840</v>
      </c>
      <c r="V1145" s="13">
        <f t="shared" si="154"/>
        <v>42826</v>
      </c>
      <c r="W1145" s="14">
        <f t="shared" si="155"/>
        <v>42840</v>
      </c>
      <c r="X1145" s="1" t="str">
        <f t="shared" si="156"/>
        <v>Saturday</v>
      </c>
      <c r="Y1145" s="2">
        <v>0.65807870370370369</v>
      </c>
      <c r="Z1145" s="2">
        <f t="shared" si="157"/>
        <v>0.66666666666666663</v>
      </c>
      <c r="AA1145">
        <f>1</f>
        <v>1</v>
      </c>
      <c r="AB1145" s="1">
        <v>42840</v>
      </c>
      <c r="AC1145" s="13">
        <f t="shared" si="158"/>
        <v>42826</v>
      </c>
      <c r="AD1145" s="14">
        <f t="shared" si="159"/>
        <v>42840</v>
      </c>
      <c r="AE1145" s="1" t="str">
        <f t="shared" si="160"/>
        <v>Saturday</v>
      </c>
      <c r="AF1145" s="2">
        <v>0.67381944444444442</v>
      </c>
      <c r="AG1145" s="2">
        <f t="shared" si="161"/>
        <v>0.66666666666666663</v>
      </c>
      <c r="AH1145" t="s">
        <v>23</v>
      </c>
    </row>
    <row r="1146" spans="1:34" x14ac:dyDescent="0.25">
      <c r="A1146">
        <v>1582289</v>
      </c>
      <c r="B1146" t="s">
        <v>54</v>
      </c>
      <c r="E1146">
        <v>53220</v>
      </c>
      <c r="F1146" t="s">
        <v>20</v>
      </c>
      <c r="G1146" t="s">
        <v>55</v>
      </c>
      <c r="H1146">
        <v>11088</v>
      </c>
      <c r="I1146" t="s">
        <v>81</v>
      </c>
      <c r="J1146">
        <f>VLOOKUP(I1146,Key!$A$1:$C$73,2,FALSE)</f>
        <v>43.058010000000003</v>
      </c>
      <c r="K1146">
        <f>VLOOKUP(I1146,Key!$A$1:$C$73,3,FALSE)</f>
        <v>-87.877300000000005</v>
      </c>
      <c r="L1146" t="s">
        <v>81</v>
      </c>
      <c r="M1146">
        <f>VLOOKUP(L1146,Key!$A$1:$C$73,2,FALSE)</f>
        <v>43.058010000000003</v>
      </c>
      <c r="N1146">
        <f>VLOOKUP(L1146,Key!$A$1:$C$73,3,FALSE)</f>
        <v>-87.877300000000005</v>
      </c>
      <c r="O1146">
        <v>16</v>
      </c>
      <c r="P1146">
        <v>3</v>
      </c>
      <c r="Q1146">
        <v>2.4</v>
      </c>
      <c r="R1146">
        <v>2.2999999999999998</v>
      </c>
      <c r="S1146">
        <v>96</v>
      </c>
      <c r="T1146">
        <f t="shared" si="153"/>
        <v>-1</v>
      </c>
      <c r="U1146" s="1">
        <v>42840</v>
      </c>
      <c r="V1146" s="13">
        <f t="shared" si="154"/>
        <v>42826</v>
      </c>
      <c r="W1146" s="14">
        <f t="shared" si="155"/>
        <v>42840</v>
      </c>
      <c r="X1146" s="1" t="str">
        <f t="shared" si="156"/>
        <v>Saturday</v>
      </c>
      <c r="Y1146" s="2">
        <v>0.66061342592592587</v>
      </c>
      <c r="Z1146" s="2">
        <f t="shared" si="157"/>
        <v>0.66666666666666663</v>
      </c>
      <c r="AA1146">
        <f>1</f>
        <v>1</v>
      </c>
      <c r="AB1146" s="1">
        <v>42840</v>
      </c>
      <c r="AC1146" s="13">
        <f t="shared" si="158"/>
        <v>42826</v>
      </c>
      <c r="AD1146" s="14">
        <f t="shared" si="159"/>
        <v>42840</v>
      </c>
      <c r="AE1146" s="1" t="str">
        <f t="shared" si="160"/>
        <v>Saturday</v>
      </c>
      <c r="AF1146" s="2">
        <v>0.67166666666666675</v>
      </c>
      <c r="AG1146" s="2">
        <f t="shared" si="161"/>
        <v>0.66666666666666663</v>
      </c>
      <c r="AH1146" t="s">
        <v>25</v>
      </c>
    </row>
    <row r="1147" spans="1:34" x14ac:dyDescent="0.25">
      <c r="A1147">
        <v>1582299</v>
      </c>
      <c r="B1147" t="s">
        <v>54</v>
      </c>
      <c r="E1147">
        <v>53207</v>
      </c>
      <c r="F1147" t="s">
        <v>20</v>
      </c>
      <c r="G1147" t="s">
        <v>55</v>
      </c>
      <c r="H1147">
        <v>11122</v>
      </c>
      <c r="I1147" t="s">
        <v>44</v>
      </c>
      <c r="J1147">
        <f>VLOOKUP(I1147,Key!$A$1:$C$73,2,FALSE)</f>
        <v>43.03886</v>
      </c>
      <c r="K1147">
        <f>VLOOKUP(I1147,Key!$A$1:$C$73,3,FALSE)</f>
        <v>-87.902720000000002</v>
      </c>
      <c r="L1147" t="s">
        <v>44</v>
      </c>
      <c r="M1147">
        <f>VLOOKUP(L1147,Key!$A$1:$C$73,2,FALSE)</f>
        <v>43.03886</v>
      </c>
      <c r="N1147">
        <f>VLOOKUP(L1147,Key!$A$1:$C$73,3,FALSE)</f>
        <v>-87.902720000000002</v>
      </c>
      <c r="O1147">
        <v>35</v>
      </c>
      <c r="P1147">
        <v>6</v>
      </c>
      <c r="Q1147">
        <v>5.3</v>
      </c>
      <c r="R1147">
        <v>5</v>
      </c>
      <c r="S1147">
        <v>210</v>
      </c>
      <c r="T1147">
        <f t="shared" si="153"/>
        <v>-1</v>
      </c>
      <c r="U1147" s="1">
        <v>42840</v>
      </c>
      <c r="V1147" s="13">
        <f t="shared" si="154"/>
        <v>42826</v>
      </c>
      <c r="W1147" s="14">
        <f t="shared" si="155"/>
        <v>42840</v>
      </c>
      <c r="X1147" s="1" t="str">
        <f t="shared" si="156"/>
        <v>Saturday</v>
      </c>
      <c r="Y1147" s="2">
        <v>0.66109953703703705</v>
      </c>
      <c r="Z1147" s="2">
        <f t="shared" si="157"/>
        <v>0.66666666666666663</v>
      </c>
      <c r="AA1147">
        <f>1</f>
        <v>1</v>
      </c>
      <c r="AB1147" s="1">
        <v>42840</v>
      </c>
      <c r="AC1147" s="13">
        <f t="shared" si="158"/>
        <v>42826</v>
      </c>
      <c r="AD1147" s="14">
        <f t="shared" si="159"/>
        <v>42840</v>
      </c>
      <c r="AE1147" s="1" t="str">
        <f t="shared" si="160"/>
        <v>Saturday</v>
      </c>
      <c r="AF1147" s="2">
        <v>0.68502314814814813</v>
      </c>
      <c r="AG1147" s="2">
        <f t="shared" si="161"/>
        <v>0.66666666666666663</v>
      </c>
      <c r="AH1147" t="s">
        <v>25</v>
      </c>
    </row>
    <row r="1148" spans="1:34" x14ac:dyDescent="0.25">
      <c r="A1148">
        <v>1234319</v>
      </c>
      <c r="B1148" t="s">
        <v>54</v>
      </c>
      <c r="E1148">
        <v>53235</v>
      </c>
      <c r="F1148" t="s">
        <v>20</v>
      </c>
      <c r="G1148" t="s">
        <v>55</v>
      </c>
      <c r="H1148">
        <v>11066</v>
      </c>
      <c r="I1148" t="s">
        <v>85</v>
      </c>
      <c r="J1148">
        <f>VLOOKUP(I1148,Key!$A$1:$C$73,2,FALSE)</f>
        <v>43.053040000000003</v>
      </c>
      <c r="K1148">
        <f>VLOOKUP(I1148,Key!$A$1:$C$73,3,FALSE)</f>
        <v>-87.897660000000002</v>
      </c>
      <c r="L1148" t="s">
        <v>74</v>
      </c>
      <c r="M1148">
        <f>VLOOKUP(L1148,Key!$A$1:$C$73,2,FALSE)</f>
        <v>43.05536</v>
      </c>
      <c r="N1148">
        <f>VLOOKUP(L1148,Key!$A$1:$C$73,3,FALSE)</f>
        <v>-87.90504</v>
      </c>
      <c r="O1148">
        <v>10</v>
      </c>
      <c r="P1148">
        <v>3</v>
      </c>
      <c r="Q1148">
        <v>1.5</v>
      </c>
      <c r="R1148">
        <v>1.4</v>
      </c>
      <c r="S1148">
        <v>60</v>
      </c>
      <c r="T1148">
        <f t="shared" si="153"/>
        <v>-1</v>
      </c>
      <c r="U1148" s="1">
        <v>42840</v>
      </c>
      <c r="V1148" s="13">
        <f t="shared" si="154"/>
        <v>42826</v>
      </c>
      <c r="W1148" s="14">
        <f t="shared" si="155"/>
        <v>42840</v>
      </c>
      <c r="X1148" s="1" t="str">
        <f t="shared" si="156"/>
        <v>Saturday</v>
      </c>
      <c r="Y1148" s="2">
        <v>0.66194444444444445</v>
      </c>
      <c r="Z1148" s="2">
        <f t="shared" si="157"/>
        <v>0.66666666666666663</v>
      </c>
      <c r="AA1148">
        <f>1</f>
        <v>1</v>
      </c>
      <c r="AB1148" s="1">
        <v>42840</v>
      </c>
      <c r="AC1148" s="13">
        <f t="shared" si="158"/>
        <v>42826</v>
      </c>
      <c r="AD1148" s="14">
        <f t="shared" si="159"/>
        <v>42840</v>
      </c>
      <c r="AE1148" s="1" t="str">
        <f t="shared" si="160"/>
        <v>Saturday</v>
      </c>
      <c r="AF1148" s="2">
        <v>0.66925925925925922</v>
      </c>
      <c r="AG1148" s="2">
        <f t="shared" si="161"/>
        <v>0.66666666666666663</v>
      </c>
      <c r="AH1148" t="s">
        <v>23</v>
      </c>
    </row>
    <row r="1149" spans="1:34" x14ac:dyDescent="0.25">
      <c r="A1149">
        <v>1582358</v>
      </c>
      <c r="B1149" t="s">
        <v>54</v>
      </c>
      <c r="E1149">
        <v>53204</v>
      </c>
      <c r="F1149" t="s">
        <v>20</v>
      </c>
      <c r="G1149" t="s">
        <v>55</v>
      </c>
      <c r="H1149">
        <v>11</v>
      </c>
      <c r="I1149" t="s">
        <v>81</v>
      </c>
      <c r="J1149">
        <f>VLOOKUP(I1149,Key!$A$1:$C$73,2,FALSE)</f>
        <v>43.058010000000003</v>
      </c>
      <c r="K1149">
        <f>VLOOKUP(I1149,Key!$A$1:$C$73,3,FALSE)</f>
        <v>-87.877300000000005</v>
      </c>
      <c r="L1149" t="s">
        <v>77</v>
      </c>
      <c r="M1149">
        <f>VLOOKUP(L1149,Key!$A$1:$C$73,2,FALSE)</f>
        <v>43.036900000000003</v>
      </c>
      <c r="N1149">
        <f>VLOOKUP(L1149,Key!$A$1:$C$73,3,FALSE)</f>
        <v>-87.89667</v>
      </c>
      <c r="O1149">
        <v>24</v>
      </c>
      <c r="P1149">
        <v>3</v>
      </c>
      <c r="Q1149">
        <v>3.6</v>
      </c>
      <c r="R1149">
        <v>3.4</v>
      </c>
      <c r="S1149">
        <v>144</v>
      </c>
      <c r="T1149">
        <f t="shared" si="153"/>
        <v>-1</v>
      </c>
      <c r="U1149" s="1">
        <v>42840</v>
      </c>
      <c r="V1149" s="13">
        <f t="shared" si="154"/>
        <v>42826</v>
      </c>
      <c r="W1149" s="14">
        <f t="shared" si="155"/>
        <v>42840</v>
      </c>
      <c r="X1149" s="1" t="str">
        <f t="shared" si="156"/>
        <v>Saturday</v>
      </c>
      <c r="Y1149" s="2">
        <v>0.6677777777777778</v>
      </c>
      <c r="Z1149" s="2">
        <f t="shared" si="157"/>
        <v>0.66666666666666663</v>
      </c>
      <c r="AA1149">
        <f>1</f>
        <v>1</v>
      </c>
      <c r="AB1149" s="1">
        <v>42840</v>
      </c>
      <c r="AC1149" s="13">
        <f t="shared" si="158"/>
        <v>42826</v>
      </c>
      <c r="AD1149" s="14">
        <f t="shared" si="159"/>
        <v>42840</v>
      </c>
      <c r="AE1149" s="1" t="str">
        <f t="shared" si="160"/>
        <v>Saturday</v>
      </c>
      <c r="AF1149" s="2">
        <v>0.68421296296296286</v>
      </c>
      <c r="AG1149" s="2">
        <f t="shared" si="161"/>
        <v>0.66666666666666663</v>
      </c>
      <c r="AH1149" t="s">
        <v>23</v>
      </c>
    </row>
    <row r="1150" spans="1:34" x14ac:dyDescent="0.25">
      <c r="A1150">
        <v>1561404</v>
      </c>
      <c r="B1150" t="s">
        <v>54</v>
      </c>
      <c r="E1150">
        <v>53209</v>
      </c>
      <c r="F1150" t="s">
        <v>20</v>
      </c>
      <c r="G1150" t="s">
        <v>55</v>
      </c>
      <c r="H1150">
        <v>31</v>
      </c>
      <c r="I1150" t="s">
        <v>81</v>
      </c>
      <c r="J1150">
        <f>VLOOKUP(I1150,Key!$A$1:$C$73,2,FALSE)</f>
        <v>43.058010000000003</v>
      </c>
      <c r="K1150">
        <f>VLOOKUP(I1150,Key!$A$1:$C$73,3,FALSE)</f>
        <v>-87.877300000000005</v>
      </c>
      <c r="L1150" t="s">
        <v>81</v>
      </c>
      <c r="M1150">
        <f>VLOOKUP(L1150,Key!$A$1:$C$73,2,FALSE)</f>
        <v>43.058010000000003</v>
      </c>
      <c r="N1150">
        <f>VLOOKUP(L1150,Key!$A$1:$C$73,3,FALSE)</f>
        <v>-87.877300000000005</v>
      </c>
      <c r="O1150">
        <v>26</v>
      </c>
      <c r="P1150">
        <v>3</v>
      </c>
      <c r="Q1150">
        <v>3.9</v>
      </c>
      <c r="R1150">
        <v>3.7</v>
      </c>
      <c r="S1150">
        <v>156</v>
      </c>
      <c r="T1150">
        <f t="shared" si="153"/>
        <v>-1</v>
      </c>
      <c r="U1150" s="1">
        <v>42840</v>
      </c>
      <c r="V1150" s="13">
        <f t="shared" si="154"/>
        <v>42826</v>
      </c>
      <c r="W1150" s="14">
        <f t="shared" si="155"/>
        <v>42840</v>
      </c>
      <c r="X1150" s="1" t="str">
        <f t="shared" si="156"/>
        <v>Saturday</v>
      </c>
      <c r="Y1150" s="2">
        <v>0.67192129629629627</v>
      </c>
      <c r="Z1150" s="2">
        <f t="shared" si="157"/>
        <v>0.66666666666666663</v>
      </c>
      <c r="AA1150">
        <f>1</f>
        <v>1</v>
      </c>
      <c r="AB1150" s="1">
        <v>42840</v>
      </c>
      <c r="AC1150" s="13">
        <f t="shared" si="158"/>
        <v>42826</v>
      </c>
      <c r="AD1150" s="14">
        <f t="shared" si="159"/>
        <v>42840</v>
      </c>
      <c r="AE1150" s="1" t="str">
        <f t="shared" si="160"/>
        <v>Saturday</v>
      </c>
      <c r="AF1150" s="2">
        <v>0.68965277777777778</v>
      </c>
      <c r="AG1150" s="2">
        <f t="shared" si="161"/>
        <v>0.70833333333333326</v>
      </c>
      <c r="AH1150" t="s">
        <v>25</v>
      </c>
    </row>
    <row r="1151" spans="1:34" x14ac:dyDescent="0.25">
      <c r="A1151">
        <v>1582471</v>
      </c>
      <c r="B1151" t="s">
        <v>54</v>
      </c>
      <c r="E1151">
        <v>60607</v>
      </c>
      <c r="F1151" t="s">
        <v>20</v>
      </c>
      <c r="G1151" t="s">
        <v>55</v>
      </c>
      <c r="H1151">
        <v>11156</v>
      </c>
      <c r="I1151" t="s">
        <v>42</v>
      </c>
      <c r="J1151">
        <f>VLOOKUP(I1151,Key!$A$1:$C$73,2,FALSE)</f>
        <v>43.038719999999998</v>
      </c>
      <c r="K1151">
        <f>VLOOKUP(I1151,Key!$A$1:$C$73,3,FALSE)</f>
        <v>-87.905339999999995</v>
      </c>
      <c r="L1151" t="s">
        <v>74</v>
      </c>
      <c r="M1151">
        <f>VLOOKUP(L1151,Key!$A$1:$C$73,2,FALSE)</f>
        <v>43.05536</v>
      </c>
      <c r="N1151">
        <f>VLOOKUP(L1151,Key!$A$1:$C$73,3,FALSE)</f>
        <v>-87.90504</v>
      </c>
      <c r="O1151">
        <v>14</v>
      </c>
      <c r="P1151">
        <v>3</v>
      </c>
      <c r="Q1151">
        <v>2.1</v>
      </c>
      <c r="R1151">
        <v>2</v>
      </c>
      <c r="S1151">
        <v>84</v>
      </c>
      <c r="T1151">
        <f t="shared" si="153"/>
        <v>-1</v>
      </c>
      <c r="U1151" s="1">
        <v>42840</v>
      </c>
      <c r="V1151" s="13">
        <f t="shared" si="154"/>
        <v>42826</v>
      </c>
      <c r="W1151" s="14">
        <f t="shared" si="155"/>
        <v>42840</v>
      </c>
      <c r="X1151" s="1" t="str">
        <f t="shared" si="156"/>
        <v>Saturday</v>
      </c>
      <c r="Y1151" s="2">
        <v>0.68645833333333339</v>
      </c>
      <c r="Z1151" s="2">
        <f t="shared" si="157"/>
        <v>0.66666666666666663</v>
      </c>
      <c r="AA1151">
        <f>1</f>
        <v>1</v>
      </c>
      <c r="AB1151" s="1">
        <v>42840</v>
      </c>
      <c r="AC1151" s="13">
        <f t="shared" si="158"/>
        <v>42826</v>
      </c>
      <c r="AD1151" s="14">
        <f t="shared" si="159"/>
        <v>42840</v>
      </c>
      <c r="AE1151" s="1" t="str">
        <f t="shared" si="160"/>
        <v>Saturday</v>
      </c>
      <c r="AF1151" s="2">
        <v>0.69649305555555552</v>
      </c>
      <c r="AG1151" s="2">
        <f t="shared" si="161"/>
        <v>0.70833333333333326</v>
      </c>
      <c r="AH1151" t="s">
        <v>23</v>
      </c>
    </row>
    <row r="1152" spans="1:34" x14ac:dyDescent="0.25">
      <c r="A1152">
        <v>1582486</v>
      </c>
      <c r="B1152" t="s">
        <v>54</v>
      </c>
      <c r="E1152">
        <v>53151</v>
      </c>
      <c r="F1152" t="s">
        <v>20</v>
      </c>
      <c r="G1152" t="s">
        <v>55</v>
      </c>
      <c r="H1152">
        <v>5572</v>
      </c>
      <c r="I1152" t="s">
        <v>34</v>
      </c>
      <c r="J1152">
        <f>VLOOKUP(I1152,Key!$A$1:$C$73,2,FALSE)</f>
        <v>43.05097</v>
      </c>
      <c r="K1152">
        <f>VLOOKUP(I1152,Key!$A$1:$C$73,3,FALSE)</f>
        <v>-87.906440000000003</v>
      </c>
      <c r="L1152" t="s">
        <v>62</v>
      </c>
      <c r="M1152">
        <f>VLOOKUP(L1152,Key!$A$1:$C$73,2,FALSE)</f>
        <v>43.052460000000004</v>
      </c>
      <c r="N1152">
        <f>VLOOKUP(L1152,Key!$A$1:$C$73,3,FALSE)</f>
        <v>-87.891000000000005</v>
      </c>
      <c r="O1152">
        <v>68</v>
      </c>
      <c r="P1152">
        <v>9</v>
      </c>
      <c r="Q1152">
        <v>10.199999999999999</v>
      </c>
      <c r="R1152">
        <v>9.6999999999999993</v>
      </c>
      <c r="S1152">
        <v>408</v>
      </c>
      <c r="T1152">
        <f t="shared" si="153"/>
        <v>-1</v>
      </c>
      <c r="U1152" s="1">
        <v>42840</v>
      </c>
      <c r="V1152" s="13">
        <f t="shared" si="154"/>
        <v>42826</v>
      </c>
      <c r="W1152" s="14">
        <f t="shared" si="155"/>
        <v>42840</v>
      </c>
      <c r="X1152" s="1" t="str">
        <f t="shared" si="156"/>
        <v>Saturday</v>
      </c>
      <c r="Y1152" s="2">
        <v>0.68842592592592589</v>
      </c>
      <c r="Z1152" s="2">
        <f t="shared" si="157"/>
        <v>0.70833333333333326</v>
      </c>
      <c r="AA1152">
        <f>1</f>
        <v>1</v>
      </c>
      <c r="AB1152" s="1">
        <v>42840</v>
      </c>
      <c r="AC1152" s="13">
        <f t="shared" si="158"/>
        <v>42826</v>
      </c>
      <c r="AD1152" s="14">
        <f t="shared" si="159"/>
        <v>42840</v>
      </c>
      <c r="AE1152" s="1" t="str">
        <f t="shared" si="160"/>
        <v>Saturday</v>
      </c>
      <c r="AF1152" s="2">
        <v>0.73578703703703707</v>
      </c>
      <c r="AG1152" s="2">
        <f t="shared" si="161"/>
        <v>0.75</v>
      </c>
      <c r="AH1152" t="s">
        <v>23</v>
      </c>
    </row>
    <row r="1153" spans="1:34" x14ac:dyDescent="0.25">
      <c r="A1153">
        <v>1582575</v>
      </c>
      <c r="B1153" t="s">
        <v>54</v>
      </c>
      <c r="E1153">
        <v>53211</v>
      </c>
      <c r="F1153" t="s">
        <v>20</v>
      </c>
      <c r="G1153" t="s">
        <v>55</v>
      </c>
      <c r="H1153">
        <v>5439</v>
      </c>
      <c r="I1153" t="s">
        <v>87</v>
      </c>
      <c r="J1153">
        <f>VLOOKUP(I1153,Key!$A$1:$C$73,2,FALSE)</f>
        <v>43.063749000000001</v>
      </c>
      <c r="K1153">
        <f>VLOOKUP(I1153,Key!$A$1:$C$73,3,FALSE)</f>
        <v>-87.887962999999999</v>
      </c>
      <c r="L1153" t="s">
        <v>87</v>
      </c>
      <c r="M1153">
        <f>VLOOKUP(L1153,Key!$A$1:$C$73,2,FALSE)</f>
        <v>43.063749000000001</v>
      </c>
      <c r="N1153">
        <f>VLOOKUP(L1153,Key!$A$1:$C$73,3,FALSE)</f>
        <v>-87.887962999999999</v>
      </c>
      <c r="O1153">
        <v>62</v>
      </c>
      <c r="P1153">
        <v>6</v>
      </c>
      <c r="Q1153">
        <v>9.3000000000000007</v>
      </c>
      <c r="R1153">
        <v>8.8000000000000007</v>
      </c>
      <c r="S1153">
        <v>372</v>
      </c>
      <c r="T1153">
        <f t="shared" si="153"/>
        <v>-1</v>
      </c>
      <c r="U1153" s="1">
        <v>42840</v>
      </c>
      <c r="V1153" s="13">
        <f t="shared" si="154"/>
        <v>42826</v>
      </c>
      <c r="W1153" s="14">
        <f t="shared" si="155"/>
        <v>42840</v>
      </c>
      <c r="X1153" s="1" t="str">
        <f t="shared" si="156"/>
        <v>Saturday</v>
      </c>
      <c r="Y1153" s="2">
        <v>0.69770833333333337</v>
      </c>
      <c r="Z1153" s="2">
        <f t="shared" si="157"/>
        <v>0.70833333333333326</v>
      </c>
      <c r="AA1153">
        <f>1</f>
        <v>1</v>
      </c>
      <c r="AB1153" s="1">
        <v>42840</v>
      </c>
      <c r="AC1153" s="13">
        <f t="shared" si="158"/>
        <v>42826</v>
      </c>
      <c r="AD1153" s="14">
        <f t="shared" si="159"/>
        <v>42840</v>
      </c>
      <c r="AE1153" s="1" t="str">
        <f t="shared" si="160"/>
        <v>Saturday</v>
      </c>
      <c r="AF1153" s="2">
        <v>0.74053240740740733</v>
      </c>
      <c r="AG1153" s="2">
        <f t="shared" si="161"/>
        <v>0.75</v>
      </c>
      <c r="AH1153" t="s">
        <v>25</v>
      </c>
    </row>
    <row r="1154" spans="1:34" x14ac:dyDescent="0.25">
      <c r="A1154">
        <v>1582589</v>
      </c>
      <c r="B1154" t="s">
        <v>54</v>
      </c>
      <c r="E1154">
        <v>53182</v>
      </c>
      <c r="F1154" t="s">
        <v>20</v>
      </c>
      <c r="G1154" t="s">
        <v>55</v>
      </c>
      <c r="H1154">
        <v>357</v>
      </c>
      <c r="I1154" t="s">
        <v>36</v>
      </c>
      <c r="J1154">
        <f>VLOOKUP(I1154,Key!$A$1:$C$73,2,FALSE)</f>
        <v>43.03519</v>
      </c>
      <c r="K1154">
        <f>VLOOKUP(I1154,Key!$A$1:$C$73,3,FALSE)</f>
        <v>-87.907390000000007</v>
      </c>
      <c r="L1154" t="s">
        <v>76</v>
      </c>
      <c r="M1154">
        <f>VLOOKUP(L1154,Key!$A$1:$C$73,2,FALSE)</f>
        <v>43.02948</v>
      </c>
      <c r="N1154">
        <f>VLOOKUP(L1154,Key!$A$1:$C$73,3,FALSE)</f>
        <v>-87.912819999999996</v>
      </c>
      <c r="O1154">
        <v>68</v>
      </c>
      <c r="P1154">
        <v>9</v>
      </c>
      <c r="Q1154">
        <v>10.199999999999999</v>
      </c>
      <c r="R1154">
        <v>9.6999999999999993</v>
      </c>
      <c r="S1154">
        <v>408</v>
      </c>
      <c r="T1154">
        <f t="shared" ref="T1154:T1217" si="162">-1</f>
        <v>-1</v>
      </c>
      <c r="U1154" s="1">
        <v>42840</v>
      </c>
      <c r="V1154" s="13">
        <f t="shared" ref="V1154:V1217" si="163">DATE(YEAR(U1154), MONTH(U1154), 1)</f>
        <v>42826</v>
      </c>
      <c r="W1154" s="14">
        <f t="shared" ref="W1154:W1217" si="164">U1154</f>
        <v>42840</v>
      </c>
      <c r="X1154" s="1" t="str">
        <f t="shared" ref="X1154:X1217" si="165">TEXT(W1154,"dddd")</f>
        <v>Saturday</v>
      </c>
      <c r="Y1154" s="2">
        <v>0.69996527777777784</v>
      </c>
      <c r="Z1154" s="2">
        <f t="shared" ref="Z1154:Z1217" si="166">MROUND(Y1154, "1:00")</f>
        <v>0.70833333333333326</v>
      </c>
      <c r="AA1154">
        <f>1</f>
        <v>1</v>
      </c>
      <c r="AB1154" s="1">
        <v>42840</v>
      </c>
      <c r="AC1154" s="13">
        <f t="shared" ref="AC1154:AC1217" si="167">DATE(YEAR(AB1154), MONTH(AB1154), 1)</f>
        <v>42826</v>
      </c>
      <c r="AD1154" s="14">
        <f t="shared" ref="AD1154:AD1217" si="168">AB1154</f>
        <v>42840</v>
      </c>
      <c r="AE1154" s="1" t="str">
        <f t="shared" ref="AE1154:AE1217" si="169">TEXT(AD1154,"dddd")</f>
        <v>Saturday</v>
      </c>
      <c r="AF1154" s="2">
        <v>0.74671296296296286</v>
      </c>
      <c r="AG1154" s="2">
        <f t="shared" ref="AG1154:AG1217" si="170">MROUND(AF1154, "1:00")</f>
        <v>0.75</v>
      </c>
      <c r="AH1154" t="s">
        <v>23</v>
      </c>
    </row>
    <row r="1155" spans="1:34" x14ac:dyDescent="0.25">
      <c r="A1155">
        <v>1582330</v>
      </c>
      <c r="B1155" t="s">
        <v>54</v>
      </c>
      <c r="E1155">
        <v>53202</v>
      </c>
      <c r="F1155" t="s">
        <v>20</v>
      </c>
      <c r="G1155" t="s">
        <v>55</v>
      </c>
      <c r="H1155">
        <v>109</v>
      </c>
      <c r="I1155" t="s">
        <v>61</v>
      </c>
      <c r="J1155">
        <f>VLOOKUP(I1155,Key!$A$1:$C$73,2,FALSE)</f>
        <v>43.060786</v>
      </c>
      <c r="K1155">
        <f>VLOOKUP(I1155,Key!$A$1:$C$73,3,FALSE)</f>
        <v>-87.883825999999999</v>
      </c>
      <c r="L1155" t="s">
        <v>60</v>
      </c>
      <c r="M1155">
        <f>VLOOKUP(L1155,Key!$A$1:$C$73,2,FALSE)</f>
        <v>43.046570000000003</v>
      </c>
      <c r="N1155">
        <f>VLOOKUP(L1155,Key!$A$1:$C$73,3,FALSE)</f>
        <v>-87.908720000000002</v>
      </c>
      <c r="O1155">
        <v>23</v>
      </c>
      <c r="P1155">
        <v>3</v>
      </c>
      <c r="Q1155">
        <v>3.5</v>
      </c>
      <c r="R1155">
        <v>3.3</v>
      </c>
      <c r="S1155">
        <v>138</v>
      </c>
      <c r="T1155">
        <f t="shared" si="162"/>
        <v>-1</v>
      </c>
      <c r="U1155" s="1">
        <v>42840</v>
      </c>
      <c r="V1155" s="13">
        <f t="shared" si="163"/>
        <v>42826</v>
      </c>
      <c r="W1155" s="14">
        <f t="shared" si="164"/>
        <v>42840</v>
      </c>
      <c r="X1155" s="1" t="str">
        <f t="shared" si="165"/>
        <v>Saturday</v>
      </c>
      <c r="Y1155" s="2">
        <v>0.70534722222222224</v>
      </c>
      <c r="Z1155" s="2">
        <f t="shared" si="166"/>
        <v>0.70833333333333326</v>
      </c>
      <c r="AA1155">
        <f>1</f>
        <v>1</v>
      </c>
      <c r="AB1155" s="1">
        <v>42840</v>
      </c>
      <c r="AC1155" s="13">
        <f t="shared" si="167"/>
        <v>42826</v>
      </c>
      <c r="AD1155" s="14">
        <f t="shared" si="168"/>
        <v>42840</v>
      </c>
      <c r="AE1155" s="1" t="str">
        <f t="shared" si="169"/>
        <v>Saturday</v>
      </c>
      <c r="AF1155" s="2">
        <v>0.72106481481481488</v>
      </c>
      <c r="AG1155" s="2">
        <f t="shared" si="170"/>
        <v>0.70833333333333326</v>
      </c>
      <c r="AH1155" t="s">
        <v>23</v>
      </c>
    </row>
    <row r="1156" spans="1:34" x14ac:dyDescent="0.25">
      <c r="A1156">
        <v>1582360</v>
      </c>
      <c r="B1156" t="s">
        <v>54</v>
      </c>
      <c r="E1156">
        <v>53202</v>
      </c>
      <c r="F1156" t="s">
        <v>20</v>
      </c>
      <c r="G1156" t="s">
        <v>55</v>
      </c>
      <c r="H1156">
        <v>202</v>
      </c>
      <c r="I1156" t="s">
        <v>61</v>
      </c>
      <c r="J1156">
        <f>VLOOKUP(I1156,Key!$A$1:$C$73,2,FALSE)</f>
        <v>43.060786</v>
      </c>
      <c r="K1156">
        <f>VLOOKUP(I1156,Key!$A$1:$C$73,3,FALSE)</f>
        <v>-87.883825999999999</v>
      </c>
      <c r="L1156" t="s">
        <v>60</v>
      </c>
      <c r="M1156">
        <f>VLOOKUP(L1156,Key!$A$1:$C$73,2,FALSE)</f>
        <v>43.046570000000003</v>
      </c>
      <c r="N1156">
        <f>VLOOKUP(L1156,Key!$A$1:$C$73,3,FALSE)</f>
        <v>-87.908720000000002</v>
      </c>
      <c r="O1156">
        <v>23</v>
      </c>
      <c r="P1156">
        <v>3</v>
      </c>
      <c r="Q1156">
        <v>3.5</v>
      </c>
      <c r="R1156">
        <v>3.3</v>
      </c>
      <c r="S1156">
        <v>138</v>
      </c>
      <c r="T1156">
        <f t="shared" si="162"/>
        <v>-1</v>
      </c>
      <c r="U1156" s="1">
        <v>42840</v>
      </c>
      <c r="V1156" s="13">
        <f t="shared" si="163"/>
        <v>42826</v>
      </c>
      <c r="W1156" s="14">
        <f t="shared" si="164"/>
        <v>42840</v>
      </c>
      <c r="X1156" s="1" t="str">
        <f t="shared" si="165"/>
        <v>Saturday</v>
      </c>
      <c r="Y1156" s="2">
        <v>0.70591435185185192</v>
      </c>
      <c r="Z1156" s="2">
        <f t="shared" si="166"/>
        <v>0.70833333333333326</v>
      </c>
      <c r="AA1156">
        <f>1</f>
        <v>1</v>
      </c>
      <c r="AB1156" s="1">
        <v>42840</v>
      </c>
      <c r="AC1156" s="13">
        <f t="shared" si="167"/>
        <v>42826</v>
      </c>
      <c r="AD1156" s="14">
        <f t="shared" si="168"/>
        <v>42840</v>
      </c>
      <c r="AE1156" s="1" t="str">
        <f t="shared" si="169"/>
        <v>Saturday</v>
      </c>
      <c r="AF1156" s="2">
        <v>0.72218749999999998</v>
      </c>
      <c r="AG1156" s="2">
        <f t="shared" si="170"/>
        <v>0.70833333333333326</v>
      </c>
      <c r="AH1156" t="s">
        <v>23</v>
      </c>
    </row>
    <row r="1157" spans="1:34" x14ac:dyDescent="0.25">
      <c r="A1157">
        <v>1582686</v>
      </c>
      <c r="B1157" t="s">
        <v>54</v>
      </c>
      <c r="E1157">
        <v>60051</v>
      </c>
      <c r="F1157" t="s">
        <v>20</v>
      </c>
      <c r="G1157" t="s">
        <v>55</v>
      </c>
      <c r="H1157">
        <v>5444</v>
      </c>
      <c r="I1157" t="s">
        <v>52</v>
      </c>
      <c r="J1157">
        <f>VLOOKUP(I1157,Key!$A$1:$C$73,2,FALSE)</f>
        <v>43.042490000000001</v>
      </c>
      <c r="K1157">
        <f>VLOOKUP(I1157,Key!$A$1:$C$73,3,FALSE)</f>
        <v>-87.909959999999998</v>
      </c>
      <c r="L1157" t="s">
        <v>36</v>
      </c>
      <c r="M1157">
        <f>VLOOKUP(L1157,Key!$A$1:$C$73,2,FALSE)</f>
        <v>43.03519</v>
      </c>
      <c r="N1157">
        <f>VLOOKUP(L1157,Key!$A$1:$C$73,3,FALSE)</f>
        <v>-87.907390000000007</v>
      </c>
      <c r="O1157">
        <v>14</v>
      </c>
      <c r="P1157">
        <v>3</v>
      </c>
      <c r="Q1157">
        <v>2.1</v>
      </c>
      <c r="R1157">
        <v>2</v>
      </c>
      <c r="S1157">
        <v>84</v>
      </c>
      <c r="T1157">
        <f t="shared" si="162"/>
        <v>-1</v>
      </c>
      <c r="U1157" s="1">
        <v>42840</v>
      </c>
      <c r="V1157" s="13">
        <f t="shared" si="163"/>
        <v>42826</v>
      </c>
      <c r="W1157" s="14">
        <f t="shared" si="164"/>
        <v>42840</v>
      </c>
      <c r="X1157" s="1" t="str">
        <f t="shared" si="165"/>
        <v>Saturday</v>
      </c>
      <c r="Y1157" s="2">
        <v>0.71928240740740745</v>
      </c>
      <c r="Z1157" s="2">
        <f t="shared" si="166"/>
        <v>0.70833333333333326</v>
      </c>
      <c r="AA1157">
        <f>1</f>
        <v>1</v>
      </c>
      <c r="AB1157" s="1">
        <v>42840</v>
      </c>
      <c r="AC1157" s="13">
        <f t="shared" si="167"/>
        <v>42826</v>
      </c>
      <c r="AD1157" s="14">
        <f t="shared" si="168"/>
        <v>42840</v>
      </c>
      <c r="AE1157" s="1" t="str">
        <f t="shared" si="169"/>
        <v>Saturday</v>
      </c>
      <c r="AF1157" s="2">
        <v>0.72853009259259249</v>
      </c>
      <c r="AG1157" s="2">
        <f t="shared" si="170"/>
        <v>0.70833333333333326</v>
      </c>
      <c r="AH1157" t="s">
        <v>23</v>
      </c>
    </row>
    <row r="1158" spans="1:34" x14ac:dyDescent="0.25">
      <c r="A1158">
        <v>1582696</v>
      </c>
      <c r="B1158" t="s">
        <v>54</v>
      </c>
      <c r="E1158">
        <v>53209</v>
      </c>
      <c r="F1158" t="s">
        <v>20</v>
      </c>
      <c r="G1158" t="s">
        <v>55</v>
      </c>
      <c r="H1158">
        <v>78</v>
      </c>
      <c r="I1158" t="s">
        <v>81</v>
      </c>
      <c r="J1158">
        <f>VLOOKUP(I1158,Key!$A$1:$C$73,2,FALSE)</f>
        <v>43.058010000000003</v>
      </c>
      <c r="K1158">
        <f>VLOOKUP(I1158,Key!$A$1:$C$73,3,FALSE)</f>
        <v>-87.877300000000005</v>
      </c>
      <c r="L1158" t="s">
        <v>81</v>
      </c>
      <c r="M1158">
        <f>VLOOKUP(L1158,Key!$A$1:$C$73,2,FALSE)</f>
        <v>43.058010000000003</v>
      </c>
      <c r="N1158">
        <f>VLOOKUP(L1158,Key!$A$1:$C$73,3,FALSE)</f>
        <v>-87.877300000000005</v>
      </c>
      <c r="O1158">
        <v>1</v>
      </c>
      <c r="P1158">
        <v>0</v>
      </c>
      <c r="Q1158">
        <v>0.2</v>
      </c>
      <c r="R1158">
        <v>0.1</v>
      </c>
      <c r="S1158">
        <v>6</v>
      </c>
      <c r="T1158">
        <f t="shared" si="162"/>
        <v>-1</v>
      </c>
      <c r="U1158" s="1">
        <v>42840</v>
      </c>
      <c r="V1158" s="13">
        <f t="shared" si="163"/>
        <v>42826</v>
      </c>
      <c r="W1158" s="14">
        <f t="shared" si="164"/>
        <v>42840</v>
      </c>
      <c r="X1158" s="1" t="str">
        <f t="shared" si="165"/>
        <v>Saturday</v>
      </c>
      <c r="Y1158" s="2">
        <v>0.71982638888888895</v>
      </c>
      <c r="Z1158" s="2">
        <f t="shared" si="166"/>
        <v>0.70833333333333326</v>
      </c>
      <c r="AA1158">
        <f>1</f>
        <v>1</v>
      </c>
      <c r="AB1158" s="1">
        <v>42840</v>
      </c>
      <c r="AC1158" s="13">
        <f t="shared" si="167"/>
        <v>42826</v>
      </c>
      <c r="AD1158" s="14">
        <f t="shared" si="168"/>
        <v>42840</v>
      </c>
      <c r="AE1158" s="1" t="str">
        <f t="shared" si="169"/>
        <v>Saturday</v>
      </c>
      <c r="AF1158" s="2">
        <v>0.72013888888888899</v>
      </c>
      <c r="AG1158" s="2">
        <f t="shared" si="170"/>
        <v>0.70833333333333326</v>
      </c>
      <c r="AH1158" t="s">
        <v>25</v>
      </c>
    </row>
    <row r="1159" spans="1:34" x14ac:dyDescent="0.25">
      <c r="A1159">
        <v>1582399</v>
      </c>
      <c r="B1159" t="s">
        <v>54</v>
      </c>
      <c r="E1159">
        <v>53012</v>
      </c>
      <c r="F1159" t="s">
        <v>20</v>
      </c>
      <c r="G1159" t="s">
        <v>55</v>
      </c>
      <c r="H1159">
        <v>5433</v>
      </c>
      <c r="I1159" t="s">
        <v>63</v>
      </c>
      <c r="J1159">
        <f>VLOOKUP(I1159,Key!$A$1:$C$73,2,FALSE)</f>
        <v>43.066893999999998</v>
      </c>
      <c r="K1159">
        <f>VLOOKUP(I1159,Key!$A$1:$C$73,3,FALSE)</f>
        <v>-87.877936000000005</v>
      </c>
      <c r="L1159" t="s">
        <v>81</v>
      </c>
      <c r="M1159">
        <f>VLOOKUP(L1159,Key!$A$1:$C$73,2,FALSE)</f>
        <v>43.058010000000003</v>
      </c>
      <c r="N1159">
        <f>VLOOKUP(L1159,Key!$A$1:$C$73,3,FALSE)</f>
        <v>-87.877300000000005</v>
      </c>
      <c r="O1159">
        <v>25</v>
      </c>
      <c r="P1159">
        <v>3</v>
      </c>
      <c r="Q1159">
        <v>3.8</v>
      </c>
      <c r="R1159">
        <v>3.6</v>
      </c>
      <c r="S1159">
        <v>150</v>
      </c>
      <c r="T1159">
        <f t="shared" si="162"/>
        <v>-1</v>
      </c>
      <c r="U1159" s="1">
        <v>42840</v>
      </c>
      <c r="V1159" s="13">
        <f t="shared" si="163"/>
        <v>42826</v>
      </c>
      <c r="W1159" s="14">
        <f t="shared" si="164"/>
        <v>42840</v>
      </c>
      <c r="X1159" s="1" t="str">
        <f t="shared" si="165"/>
        <v>Saturday</v>
      </c>
      <c r="Y1159" s="2">
        <v>0.72283564814814805</v>
      </c>
      <c r="Z1159" s="2">
        <f t="shared" si="166"/>
        <v>0.70833333333333326</v>
      </c>
      <c r="AA1159">
        <f>1</f>
        <v>1</v>
      </c>
      <c r="AB1159" s="1">
        <v>42840</v>
      </c>
      <c r="AC1159" s="13">
        <f t="shared" si="167"/>
        <v>42826</v>
      </c>
      <c r="AD1159" s="14">
        <f t="shared" si="168"/>
        <v>42840</v>
      </c>
      <c r="AE1159" s="1" t="str">
        <f t="shared" si="169"/>
        <v>Saturday</v>
      </c>
      <c r="AF1159" s="2">
        <v>0.74011574074074071</v>
      </c>
      <c r="AG1159" s="2">
        <f t="shared" si="170"/>
        <v>0.75</v>
      </c>
      <c r="AH1159" t="s">
        <v>23</v>
      </c>
    </row>
    <row r="1160" spans="1:34" x14ac:dyDescent="0.25">
      <c r="A1160">
        <v>1582829</v>
      </c>
      <c r="B1160" t="s">
        <v>54</v>
      </c>
      <c r="E1160">
        <v>85004</v>
      </c>
      <c r="F1160" t="s">
        <v>20</v>
      </c>
      <c r="G1160" t="s">
        <v>55</v>
      </c>
      <c r="H1160">
        <v>5514</v>
      </c>
      <c r="I1160" t="s">
        <v>81</v>
      </c>
      <c r="J1160">
        <f>VLOOKUP(I1160,Key!$A$1:$C$73,2,FALSE)</f>
        <v>43.058010000000003</v>
      </c>
      <c r="K1160">
        <f>VLOOKUP(I1160,Key!$A$1:$C$73,3,FALSE)</f>
        <v>-87.877300000000005</v>
      </c>
      <c r="L1160" t="s">
        <v>81</v>
      </c>
      <c r="M1160">
        <f>VLOOKUP(L1160,Key!$A$1:$C$73,2,FALSE)</f>
        <v>43.058010000000003</v>
      </c>
      <c r="N1160">
        <f>VLOOKUP(L1160,Key!$A$1:$C$73,3,FALSE)</f>
        <v>-87.877300000000005</v>
      </c>
      <c r="O1160">
        <v>75</v>
      </c>
      <c r="P1160">
        <v>9</v>
      </c>
      <c r="Q1160">
        <v>11.3</v>
      </c>
      <c r="R1160">
        <v>10.7</v>
      </c>
      <c r="S1160">
        <v>450</v>
      </c>
      <c r="T1160">
        <f t="shared" si="162"/>
        <v>-1</v>
      </c>
      <c r="U1160" s="1">
        <v>42840</v>
      </c>
      <c r="V1160" s="13">
        <f t="shared" si="163"/>
        <v>42826</v>
      </c>
      <c r="W1160" s="14">
        <f t="shared" si="164"/>
        <v>42840</v>
      </c>
      <c r="X1160" s="1" t="str">
        <f t="shared" si="165"/>
        <v>Saturday</v>
      </c>
      <c r="Y1160" s="2">
        <v>0.73906250000000007</v>
      </c>
      <c r="Z1160" s="2">
        <f t="shared" si="166"/>
        <v>0.75</v>
      </c>
      <c r="AA1160">
        <f>1</f>
        <v>1</v>
      </c>
      <c r="AB1160" s="1">
        <v>42840</v>
      </c>
      <c r="AC1160" s="13">
        <f t="shared" si="167"/>
        <v>42826</v>
      </c>
      <c r="AD1160" s="14">
        <f t="shared" si="168"/>
        <v>42840</v>
      </c>
      <c r="AE1160" s="1" t="str">
        <f t="shared" si="169"/>
        <v>Saturday</v>
      </c>
      <c r="AF1160" s="2">
        <v>0.79155092592592602</v>
      </c>
      <c r="AG1160" s="2">
        <f t="shared" si="170"/>
        <v>0.79166666666666663</v>
      </c>
      <c r="AH1160" t="s">
        <v>25</v>
      </c>
    </row>
    <row r="1161" spans="1:34" x14ac:dyDescent="0.25">
      <c r="A1161">
        <v>1286560</v>
      </c>
      <c r="B1161" t="s">
        <v>54</v>
      </c>
      <c r="E1161">
        <v>53211</v>
      </c>
      <c r="F1161" t="s">
        <v>20</v>
      </c>
      <c r="G1161" t="s">
        <v>55</v>
      </c>
      <c r="H1161">
        <v>132</v>
      </c>
      <c r="I1161" t="s">
        <v>85</v>
      </c>
      <c r="J1161">
        <f>VLOOKUP(I1161,Key!$A$1:$C$73,2,FALSE)</f>
        <v>43.053040000000003</v>
      </c>
      <c r="K1161">
        <f>VLOOKUP(I1161,Key!$A$1:$C$73,3,FALSE)</f>
        <v>-87.897660000000002</v>
      </c>
      <c r="L1161" t="s">
        <v>36</v>
      </c>
      <c r="M1161">
        <f>VLOOKUP(L1161,Key!$A$1:$C$73,2,FALSE)</f>
        <v>43.03519</v>
      </c>
      <c r="N1161">
        <f>VLOOKUP(L1161,Key!$A$1:$C$73,3,FALSE)</f>
        <v>-87.907390000000007</v>
      </c>
      <c r="O1161">
        <v>20</v>
      </c>
      <c r="P1161">
        <v>3</v>
      </c>
      <c r="Q1161">
        <v>3</v>
      </c>
      <c r="R1161">
        <v>2.9</v>
      </c>
      <c r="S1161">
        <v>120</v>
      </c>
      <c r="T1161">
        <f t="shared" si="162"/>
        <v>-1</v>
      </c>
      <c r="U1161" s="1">
        <v>42840</v>
      </c>
      <c r="V1161" s="13">
        <f t="shared" si="163"/>
        <v>42826</v>
      </c>
      <c r="W1161" s="14">
        <f t="shared" si="164"/>
        <v>42840</v>
      </c>
      <c r="X1161" s="1" t="str">
        <f t="shared" si="165"/>
        <v>Saturday</v>
      </c>
      <c r="Y1161" s="2">
        <v>0.73952546296296295</v>
      </c>
      <c r="Z1161" s="2">
        <f t="shared" si="166"/>
        <v>0.75</v>
      </c>
      <c r="AA1161">
        <f>1</f>
        <v>1</v>
      </c>
      <c r="AB1161" s="1">
        <v>42840</v>
      </c>
      <c r="AC1161" s="13">
        <f t="shared" si="167"/>
        <v>42826</v>
      </c>
      <c r="AD1161" s="14">
        <f t="shared" si="168"/>
        <v>42840</v>
      </c>
      <c r="AE1161" s="1" t="str">
        <f t="shared" si="169"/>
        <v>Saturday</v>
      </c>
      <c r="AF1161" s="2">
        <v>0.75306712962962974</v>
      </c>
      <c r="AG1161" s="2">
        <f t="shared" si="170"/>
        <v>0.75</v>
      </c>
      <c r="AH1161" t="s">
        <v>23</v>
      </c>
    </row>
    <row r="1162" spans="1:34" x14ac:dyDescent="0.25">
      <c r="A1162">
        <v>1582852</v>
      </c>
      <c r="B1162" t="s">
        <v>54</v>
      </c>
      <c r="F1162" t="s">
        <v>20</v>
      </c>
      <c r="G1162" t="s">
        <v>55</v>
      </c>
      <c r="H1162">
        <v>5582</v>
      </c>
      <c r="I1162" t="s">
        <v>37</v>
      </c>
      <c r="J1162">
        <f>VLOOKUP(I1162,Key!$A$1:$C$73,2,FALSE)</f>
        <v>43.049230000000001</v>
      </c>
      <c r="K1162">
        <f>VLOOKUP(I1162,Key!$A$1:$C$73,3,FALSE)</f>
        <v>-87.911940000000001</v>
      </c>
      <c r="L1162" t="s">
        <v>57</v>
      </c>
      <c r="M1162">
        <f>VLOOKUP(L1162,Key!$A$1:$C$73,2,FALSE)</f>
        <v>43.03913</v>
      </c>
      <c r="N1162">
        <f>VLOOKUP(L1162,Key!$A$1:$C$73,3,FALSE)</f>
        <v>-87.916150000000002</v>
      </c>
      <c r="O1162">
        <v>14</v>
      </c>
      <c r="P1162">
        <v>3</v>
      </c>
      <c r="Q1162">
        <v>2.1</v>
      </c>
      <c r="R1162">
        <v>2</v>
      </c>
      <c r="S1162">
        <v>84</v>
      </c>
      <c r="T1162">
        <f t="shared" si="162"/>
        <v>-1</v>
      </c>
      <c r="U1162" s="1">
        <v>42840</v>
      </c>
      <c r="V1162" s="13">
        <f t="shared" si="163"/>
        <v>42826</v>
      </c>
      <c r="W1162" s="14">
        <f t="shared" si="164"/>
        <v>42840</v>
      </c>
      <c r="X1162" s="1" t="str">
        <f t="shared" si="165"/>
        <v>Saturday</v>
      </c>
      <c r="Y1162" s="2">
        <v>0.74268518518518523</v>
      </c>
      <c r="Z1162" s="2">
        <f t="shared" si="166"/>
        <v>0.75</v>
      </c>
      <c r="AA1162">
        <f>1</f>
        <v>1</v>
      </c>
      <c r="AB1162" s="1">
        <v>42840</v>
      </c>
      <c r="AC1162" s="13">
        <f t="shared" si="167"/>
        <v>42826</v>
      </c>
      <c r="AD1162" s="14">
        <f t="shared" si="168"/>
        <v>42840</v>
      </c>
      <c r="AE1162" s="1" t="str">
        <f t="shared" si="169"/>
        <v>Saturday</v>
      </c>
      <c r="AF1162" s="2">
        <v>0.75241898148148145</v>
      </c>
      <c r="AG1162" s="2">
        <f t="shared" si="170"/>
        <v>0.75</v>
      </c>
      <c r="AH1162" t="s">
        <v>23</v>
      </c>
    </row>
    <row r="1163" spans="1:34" x14ac:dyDescent="0.25">
      <c r="A1163">
        <v>1582865</v>
      </c>
      <c r="B1163" t="s">
        <v>54</v>
      </c>
      <c r="E1163">
        <v>53222</v>
      </c>
      <c r="F1163" t="s">
        <v>20</v>
      </c>
      <c r="G1163" t="s">
        <v>55</v>
      </c>
      <c r="H1163">
        <v>21</v>
      </c>
      <c r="I1163" t="s">
        <v>81</v>
      </c>
      <c r="J1163">
        <f>VLOOKUP(I1163,Key!$A$1:$C$73,2,FALSE)</f>
        <v>43.058010000000003</v>
      </c>
      <c r="K1163">
        <f>VLOOKUP(I1163,Key!$A$1:$C$73,3,FALSE)</f>
        <v>-87.877300000000005</v>
      </c>
      <c r="L1163" t="s">
        <v>81</v>
      </c>
      <c r="M1163">
        <f>VLOOKUP(L1163,Key!$A$1:$C$73,2,FALSE)</f>
        <v>43.058010000000003</v>
      </c>
      <c r="N1163">
        <f>VLOOKUP(L1163,Key!$A$1:$C$73,3,FALSE)</f>
        <v>-87.877300000000005</v>
      </c>
      <c r="O1163">
        <v>68</v>
      </c>
      <c r="P1163">
        <v>9</v>
      </c>
      <c r="Q1163">
        <v>10.199999999999999</v>
      </c>
      <c r="R1163">
        <v>9.6999999999999993</v>
      </c>
      <c r="S1163">
        <v>408</v>
      </c>
      <c r="T1163">
        <f t="shared" si="162"/>
        <v>-1</v>
      </c>
      <c r="U1163" s="1">
        <v>42840</v>
      </c>
      <c r="V1163" s="13">
        <f t="shared" si="163"/>
        <v>42826</v>
      </c>
      <c r="W1163" s="14">
        <f t="shared" si="164"/>
        <v>42840</v>
      </c>
      <c r="X1163" s="1" t="str">
        <f t="shared" si="165"/>
        <v>Saturday</v>
      </c>
      <c r="Y1163" s="2">
        <v>0.7466666666666667</v>
      </c>
      <c r="Z1163" s="2">
        <f t="shared" si="166"/>
        <v>0.75</v>
      </c>
      <c r="AA1163">
        <f>1</f>
        <v>1</v>
      </c>
      <c r="AB1163" s="1">
        <v>42840</v>
      </c>
      <c r="AC1163" s="13">
        <f t="shared" si="167"/>
        <v>42826</v>
      </c>
      <c r="AD1163" s="14">
        <f t="shared" si="168"/>
        <v>42840</v>
      </c>
      <c r="AE1163" s="1" t="str">
        <f t="shared" si="169"/>
        <v>Saturday</v>
      </c>
      <c r="AF1163" s="2">
        <v>0.79385416666666664</v>
      </c>
      <c r="AG1163" s="2">
        <f t="shared" si="170"/>
        <v>0.79166666666666663</v>
      </c>
      <c r="AH1163" t="s">
        <v>25</v>
      </c>
    </row>
    <row r="1164" spans="1:34" x14ac:dyDescent="0.25">
      <c r="A1164">
        <v>1596375</v>
      </c>
      <c r="B1164" t="s">
        <v>54</v>
      </c>
      <c r="E1164">
        <v>53233</v>
      </c>
      <c r="F1164" t="s">
        <v>20</v>
      </c>
      <c r="G1164" t="s">
        <v>55</v>
      </c>
      <c r="H1164">
        <v>11065</v>
      </c>
      <c r="I1164" t="s">
        <v>84</v>
      </c>
      <c r="J1164">
        <f>VLOOKUP(I1164,Key!$A$1:$C$73,2,FALSE)</f>
        <v>43.040154000000001</v>
      </c>
      <c r="K1164">
        <f>VLOOKUP(I1164,Key!$A$1:$C$73,3,FALSE)</f>
        <v>-87.932113000000001</v>
      </c>
      <c r="L1164" t="s">
        <v>84</v>
      </c>
      <c r="M1164">
        <f>VLOOKUP(L1164,Key!$A$1:$C$73,2,FALSE)</f>
        <v>43.040154000000001</v>
      </c>
      <c r="N1164">
        <f>VLOOKUP(L1164,Key!$A$1:$C$73,3,FALSE)</f>
        <v>-87.932113000000001</v>
      </c>
      <c r="O1164">
        <v>55</v>
      </c>
      <c r="P1164">
        <v>0</v>
      </c>
      <c r="Q1164">
        <v>8.3000000000000007</v>
      </c>
      <c r="R1164">
        <v>7.8</v>
      </c>
      <c r="S1164">
        <v>330</v>
      </c>
      <c r="T1164">
        <f t="shared" si="162"/>
        <v>-1</v>
      </c>
      <c r="U1164" s="1">
        <v>42848</v>
      </c>
      <c r="V1164" s="13">
        <f t="shared" si="163"/>
        <v>42826</v>
      </c>
      <c r="W1164" s="14">
        <f t="shared" si="164"/>
        <v>42848</v>
      </c>
      <c r="X1164" s="1" t="str">
        <f t="shared" si="165"/>
        <v>Sunday</v>
      </c>
      <c r="Y1164" s="2">
        <v>0.59585648148148151</v>
      </c>
      <c r="Z1164" s="2">
        <f t="shared" si="166"/>
        <v>0.58333333333333326</v>
      </c>
      <c r="AA1164">
        <f>1</f>
        <v>1</v>
      </c>
      <c r="AB1164" s="1">
        <v>42848</v>
      </c>
      <c r="AC1164" s="13">
        <f t="shared" si="167"/>
        <v>42826</v>
      </c>
      <c r="AD1164" s="14">
        <f t="shared" si="168"/>
        <v>42848</v>
      </c>
      <c r="AE1164" s="1" t="str">
        <f t="shared" si="169"/>
        <v>Sunday</v>
      </c>
      <c r="AF1164" s="2">
        <v>0.6341782407407407</v>
      </c>
      <c r="AG1164" s="2">
        <f t="shared" si="170"/>
        <v>0.625</v>
      </c>
      <c r="AH1164" t="s">
        <v>25</v>
      </c>
    </row>
    <row r="1165" spans="1:34" x14ac:dyDescent="0.25">
      <c r="A1165">
        <v>1575646</v>
      </c>
      <c r="B1165" t="s">
        <v>54</v>
      </c>
      <c r="E1165">
        <v>53204</v>
      </c>
      <c r="F1165" t="s">
        <v>20</v>
      </c>
      <c r="G1165" t="s">
        <v>55</v>
      </c>
      <c r="H1165">
        <v>5463</v>
      </c>
      <c r="I1165" t="s">
        <v>82</v>
      </c>
      <c r="J1165">
        <f>VLOOKUP(I1165,Key!$A$1:$C$73,2,FALSE)</f>
        <v>43.040349999999997</v>
      </c>
      <c r="K1165">
        <f>VLOOKUP(I1165,Key!$A$1:$C$73,3,FALSE)</f>
        <v>-87.920760000000001</v>
      </c>
      <c r="L1165" t="s">
        <v>82</v>
      </c>
      <c r="M1165">
        <f>VLOOKUP(L1165,Key!$A$1:$C$73,2,FALSE)</f>
        <v>43.040349999999997</v>
      </c>
      <c r="N1165">
        <f>VLOOKUP(L1165,Key!$A$1:$C$73,3,FALSE)</f>
        <v>-87.920760000000001</v>
      </c>
      <c r="O1165">
        <v>55</v>
      </c>
      <c r="P1165">
        <v>0</v>
      </c>
      <c r="Q1165">
        <v>8.3000000000000007</v>
      </c>
      <c r="R1165">
        <v>7.8</v>
      </c>
      <c r="S1165">
        <v>330</v>
      </c>
      <c r="T1165">
        <f t="shared" si="162"/>
        <v>-1</v>
      </c>
      <c r="U1165" s="1">
        <v>42836</v>
      </c>
      <c r="V1165" s="13">
        <f t="shared" si="163"/>
        <v>42826</v>
      </c>
      <c r="W1165" s="14">
        <f t="shared" si="164"/>
        <v>42836</v>
      </c>
      <c r="X1165" s="1" t="str">
        <f t="shared" si="165"/>
        <v>Tuesday</v>
      </c>
      <c r="Y1165" s="2">
        <v>0.73881944444444436</v>
      </c>
      <c r="Z1165" s="2">
        <f t="shared" si="166"/>
        <v>0.75</v>
      </c>
      <c r="AA1165">
        <f>1</f>
        <v>1</v>
      </c>
      <c r="AB1165" s="1">
        <v>42836</v>
      </c>
      <c r="AC1165" s="13">
        <f t="shared" si="167"/>
        <v>42826</v>
      </c>
      <c r="AD1165" s="14">
        <f t="shared" si="168"/>
        <v>42836</v>
      </c>
      <c r="AE1165" s="1" t="str">
        <f t="shared" si="169"/>
        <v>Tuesday</v>
      </c>
      <c r="AF1165" s="2">
        <v>0.77694444444444455</v>
      </c>
      <c r="AG1165" s="2">
        <f t="shared" si="170"/>
        <v>0.79166666666666663</v>
      </c>
      <c r="AH1165" t="s">
        <v>25</v>
      </c>
    </row>
    <row r="1166" spans="1:34" x14ac:dyDescent="0.25">
      <c r="A1166">
        <v>1242204</v>
      </c>
      <c r="B1166" t="s">
        <v>54</v>
      </c>
      <c r="E1166">
        <v>53202</v>
      </c>
      <c r="F1166" t="s">
        <v>20</v>
      </c>
      <c r="G1166" t="s">
        <v>55</v>
      </c>
      <c r="H1166">
        <v>274</v>
      </c>
      <c r="I1166" t="s">
        <v>83</v>
      </c>
      <c r="J1166">
        <f>VLOOKUP(I1166,Key!$A$1:$C$73,2,FALSE)</f>
        <v>43.026229999999998</v>
      </c>
      <c r="K1166">
        <f>VLOOKUP(I1166,Key!$A$1:$C$73,3,FALSE)</f>
        <v>-87.912809999999993</v>
      </c>
      <c r="L1166" t="s">
        <v>53</v>
      </c>
      <c r="M1166">
        <f>VLOOKUP(L1166,Key!$A$1:$C$73,2,FALSE)</f>
        <v>43.04824</v>
      </c>
      <c r="N1166">
        <f>VLOOKUP(L1166,Key!$A$1:$C$73,3,FALSE)</f>
        <v>-87.904970000000006</v>
      </c>
      <c r="O1166">
        <v>17</v>
      </c>
      <c r="P1166">
        <v>0</v>
      </c>
      <c r="Q1166">
        <v>2.6</v>
      </c>
      <c r="R1166">
        <v>2.4</v>
      </c>
      <c r="S1166">
        <v>102</v>
      </c>
      <c r="T1166">
        <f t="shared" si="162"/>
        <v>-1</v>
      </c>
      <c r="U1166" s="1">
        <v>42849</v>
      </c>
      <c r="V1166" s="13">
        <f t="shared" si="163"/>
        <v>42826</v>
      </c>
      <c r="W1166" s="14">
        <f t="shared" si="164"/>
        <v>42849</v>
      </c>
      <c r="X1166" s="1" t="str">
        <f t="shared" si="165"/>
        <v>Monday</v>
      </c>
      <c r="Y1166" s="2">
        <v>0.71223379629629635</v>
      </c>
      <c r="Z1166" s="2">
        <f t="shared" si="166"/>
        <v>0.70833333333333326</v>
      </c>
      <c r="AA1166">
        <f>1</f>
        <v>1</v>
      </c>
      <c r="AB1166" s="1">
        <v>42849</v>
      </c>
      <c r="AC1166" s="13">
        <f t="shared" si="167"/>
        <v>42826</v>
      </c>
      <c r="AD1166" s="14">
        <f t="shared" si="168"/>
        <v>42849</v>
      </c>
      <c r="AE1166" s="1" t="str">
        <f t="shared" si="169"/>
        <v>Monday</v>
      </c>
      <c r="AF1166" s="2">
        <v>0.72365740740740747</v>
      </c>
      <c r="AG1166" s="2">
        <f t="shared" si="170"/>
        <v>0.70833333333333326</v>
      </c>
      <c r="AH1166" t="s">
        <v>23</v>
      </c>
    </row>
    <row r="1167" spans="1:34" x14ac:dyDescent="0.25">
      <c r="A1167">
        <v>1569801</v>
      </c>
      <c r="B1167" t="s">
        <v>54</v>
      </c>
      <c r="E1167">
        <v>53215</v>
      </c>
      <c r="F1167" t="s">
        <v>20</v>
      </c>
      <c r="G1167" t="s">
        <v>55</v>
      </c>
      <c r="H1167">
        <v>22</v>
      </c>
      <c r="I1167" t="s">
        <v>91</v>
      </c>
      <c r="J1167">
        <f>VLOOKUP(I1167,Key!$A$1:$C$73,2,FALSE)</f>
        <v>43.048609999999996</v>
      </c>
      <c r="K1167">
        <f>VLOOKUP(I1167,Key!$A$1:$C$73,3,FALSE)</f>
        <v>-88.008480000000006</v>
      </c>
      <c r="L1167" t="s">
        <v>91</v>
      </c>
      <c r="M1167">
        <f>VLOOKUP(L1167,Key!$A$1:$C$73,2,FALSE)</f>
        <v>43.048609999999996</v>
      </c>
      <c r="N1167">
        <f>VLOOKUP(L1167,Key!$A$1:$C$73,3,FALSE)</f>
        <v>-88.008480000000006</v>
      </c>
      <c r="O1167">
        <v>47</v>
      </c>
      <c r="P1167">
        <v>0</v>
      </c>
      <c r="Q1167">
        <v>7.1</v>
      </c>
      <c r="R1167">
        <v>6.7</v>
      </c>
      <c r="S1167">
        <v>282</v>
      </c>
      <c r="T1167">
        <f t="shared" si="162"/>
        <v>-1</v>
      </c>
      <c r="U1167" s="1">
        <v>42833</v>
      </c>
      <c r="V1167" s="13">
        <f t="shared" si="163"/>
        <v>42826</v>
      </c>
      <c r="W1167" s="14">
        <f t="shared" si="164"/>
        <v>42833</v>
      </c>
      <c r="X1167" s="1" t="str">
        <f t="shared" si="165"/>
        <v>Saturday</v>
      </c>
      <c r="Y1167" s="2">
        <v>0.63883101851851853</v>
      </c>
      <c r="Z1167" s="2">
        <f t="shared" si="166"/>
        <v>0.625</v>
      </c>
      <c r="AA1167">
        <f>1</f>
        <v>1</v>
      </c>
      <c r="AB1167" s="1">
        <v>42833</v>
      </c>
      <c r="AC1167" s="13">
        <f t="shared" si="167"/>
        <v>42826</v>
      </c>
      <c r="AD1167" s="14">
        <f t="shared" si="168"/>
        <v>42833</v>
      </c>
      <c r="AE1167" s="1" t="str">
        <f t="shared" si="169"/>
        <v>Saturday</v>
      </c>
      <c r="AF1167" s="2">
        <v>0.67094907407407411</v>
      </c>
      <c r="AG1167" s="2">
        <f t="shared" si="170"/>
        <v>0.66666666666666663</v>
      </c>
      <c r="AH1167" t="s">
        <v>25</v>
      </c>
    </row>
    <row r="1168" spans="1:34" x14ac:dyDescent="0.25">
      <c r="A1168">
        <v>1585649</v>
      </c>
      <c r="B1168" t="s">
        <v>54</v>
      </c>
      <c r="E1168">
        <v>53203</v>
      </c>
      <c r="F1168" t="s">
        <v>20</v>
      </c>
      <c r="G1168" t="s">
        <v>55</v>
      </c>
      <c r="H1168">
        <v>5542</v>
      </c>
      <c r="I1168" t="s">
        <v>81</v>
      </c>
      <c r="J1168">
        <f>VLOOKUP(I1168,Key!$A$1:$C$73,2,FALSE)</f>
        <v>43.058010000000003</v>
      </c>
      <c r="K1168">
        <f>VLOOKUP(I1168,Key!$A$1:$C$73,3,FALSE)</f>
        <v>-87.877300000000005</v>
      </c>
      <c r="L1168" t="s">
        <v>28</v>
      </c>
      <c r="M1168">
        <f>VLOOKUP(L1168,Key!$A$1:$C$73,2,FALSE)</f>
        <v>43.038580000000003</v>
      </c>
      <c r="N1168">
        <f>VLOOKUP(L1168,Key!$A$1:$C$73,3,FALSE)</f>
        <v>-87.90934</v>
      </c>
      <c r="O1168">
        <v>31</v>
      </c>
      <c r="P1168">
        <v>0</v>
      </c>
      <c r="Q1168">
        <v>4.7</v>
      </c>
      <c r="R1168">
        <v>4.4000000000000004</v>
      </c>
      <c r="S1168">
        <v>186</v>
      </c>
      <c r="T1168">
        <f t="shared" si="162"/>
        <v>-1</v>
      </c>
      <c r="U1168" s="1">
        <v>42841</v>
      </c>
      <c r="V1168" s="13">
        <f t="shared" si="163"/>
        <v>42826</v>
      </c>
      <c r="W1168" s="14">
        <f t="shared" si="164"/>
        <v>42841</v>
      </c>
      <c r="X1168" s="1" t="str">
        <f t="shared" si="165"/>
        <v>Sunday</v>
      </c>
      <c r="Y1168" s="2">
        <v>0.7810300925925926</v>
      </c>
      <c r="Z1168" s="2">
        <f t="shared" si="166"/>
        <v>0.79166666666666663</v>
      </c>
      <c r="AA1168">
        <f>1</f>
        <v>1</v>
      </c>
      <c r="AB1168" s="1">
        <v>42841</v>
      </c>
      <c r="AC1168" s="13">
        <f t="shared" si="167"/>
        <v>42826</v>
      </c>
      <c r="AD1168" s="14">
        <f t="shared" si="168"/>
        <v>42841</v>
      </c>
      <c r="AE1168" s="1" t="str">
        <f t="shared" si="169"/>
        <v>Sunday</v>
      </c>
      <c r="AF1168" s="2">
        <v>0.80241898148148139</v>
      </c>
      <c r="AG1168" s="2">
        <f t="shared" si="170"/>
        <v>0.79166666666666663</v>
      </c>
      <c r="AH1168" t="s">
        <v>23</v>
      </c>
    </row>
    <row r="1169" spans="1:34" x14ac:dyDescent="0.25">
      <c r="A1169">
        <v>1585898</v>
      </c>
      <c r="B1169" t="s">
        <v>54</v>
      </c>
      <c r="E1169">
        <v>53225</v>
      </c>
      <c r="F1169" t="s">
        <v>20</v>
      </c>
      <c r="G1169" t="s">
        <v>55</v>
      </c>
      <c r="H1169">
        <v>5568</v>
      </c>
      <c r="I1169" t="s">
        <v>74</v>
      </c>
      <c r="J1169">
        <f>VLOOKUP(I1169,Key!$A$1:$C$73,2,FALSE)</f>
        <v>43.05536</v>
      </c>
      <c r="K1169">
        <f>VLOOKUP(I1169,Key!$A$1:$C$73,3,FALSE)</f>
        <v>-87.90504</v>
      </c>
      <c r="L1169" t="s">
        <v>74</v>
      </c>
      <c r="M1169">
        <f>VLOOKUP(L1169,Key!$A$1:$C$73,2,FALSE)</f>
        <v>43.05536</v>
      </c>
      <c r="N1169">
        <f>VLOOKUP(L1169,Key!$A$1:$C$73,3,FALSE)</f>
        <v>-87.90504</v>
      </c>
      <c r="O1169">
        <v>36</v>
      </c>
      <c r="P1169">
        <v>0</v>
      </c>
      <c r="Q1169">
        <v>5.4</v>
      </c>
      <c r="R1169">
        <v>5.0999999999999996</v>
      </c>
      <c r="S1169">
        <v>216</v>
      </c>
      <c r="T1169">
        <f t="shared" si="162"/>
        <v>-1</v>
      </c>
      <c r="U1169" s="1">
        <v>42841</v>
      </c>
      <c r="V1169" s="13">
        <f t="shared" si="163"/>
        <v>42826</v>
      </c>
      <c r="W1169" s="14">
        <f t="shared" si="164"/>
        <v>42841</v>
      </c>
      <c r="X1169" s="1" t="str">
        <f t="shared" si="165"/>
        <v>Sunday</v>
      </c>
      <c r="Y1169" s="2">
        <v>0.86634259259259261</v>
      </c>
      <c r="Z1169" s="2">
        <f t="shared" si="166"/>
        <v>0.875</v>
      </c>
      <c r="AA1169">
        <f>1</f>
        <v>1</v>
      </c>
      <c r="AB1169" s="1">
        <v>42841</v>
      </c>
      <c r="AC1169" s="13">
        <f t="shared" si="167"/>
        <v>42826</v>
      </c>
      <c r="AD1169" s="14">
        <f t="shared" si="168"/>
        <v>42841</v>
      </c>
      <c r="AE1169" s="1" t="str">
        <f t="shared" si="169"/>
        <v>Sunday</v>
      </c>
      <c r="AF1169" s="2">
        <v>0.89104166666666673</v>
      </c>
      <c r="AG1169" s="2">
        <f t="shared" si="170"/>
        <v>0.875</v>
      </c>
      <c r="AH1169" t="s">
        <v>25</v>
      </c>
    </row>
    <row r="1170" spans="1:34" x14ac:dyDescent="0.25">
      <c r="A1170">
        <v>1559497</v>
      </c>
      <c r="B1170" t="s">
        <v>54</v>
      </c>
      <c r="E1170">
        <v>53188</v>
      </c>
      <c r="F1170" t="s">
        <v>20</v>
      </c>
      <c r="G1170" t="s">
        <v>55</v>
      </c>
      <c r="H1170">
        <v>11095</v>
      </c>
      <c r="I1170" t="s">
        <v>52</v>
      </c>
      <c r="J1170">
        <f>VLOOKUP(I1170,Key!$A$1:$C$73,2,FALSE)</f>
        <v>43.042490000000001</v>
      </c>
      <c r="K1170">
        <f>VLOOKUP(I1170,Key!$A$1:$C$73,3,FALSE)</f>
        <v>-87.909959999999998</v>
      </c>
      <c r="L1170" t="s">
        <v>52</v>
      </c>
      <c r="M1170">
        <f>VLOOKUP(L1170,Key!$A$1:$C$73,2,FALSE)</f>
        <v>43.042490000000001</v>
      </c>
      <c r="N1170">
        <f>VLOOKUP(L1170,Key!$A$1:$C$73,3,FALSE)</f>
        <v>-87.909959999999998</v>
      </c>
      <c r="O1170">
        <v>90</v>
      </c>
      <c r="P1170">
        <v>6</v>
      </c>
      <c r="Q1170">
        <v>13.5</v>
      </c>
      <c r="R1170">
        <v>12.8</v>
      </c>
      <c r="S1170">
        <v>540</v>
      </c>
      <c r="T1170">
        <f t="shared" si="162"/>
        <v>-1</v>
      </c>
      <c r="U1170" s="1">
        <v>42826</v>
      </c>
      <c r="V1170" s="13">
        <f t="shared" si="163"/>
        <v>42826</v>
      </c>
      <c r="W1170" s="14">
        <f t="shared" si="164"/>
        <v>42826</v>
      </c>
      <c r="X1170" s="1" t="str">
        <f t="shared" si="165"/>
        <v>Saturday</v>
      </c>
      <c r="Y1170" s="2">
        <v>7.9513888888888884E-2</v>
      </c>
      <c r="Z1170" s="2">
        <f t="shared" si="166"/>
        <v>8.3333333333333329E-2</v>
      </c>
      <c r="AA1170">
        <f>1</f>
        <v>1</v>
      </c>
      <c r="AB1170" s="1">
        <v>42826</v>
      </c>
      <c r="AC1170" s="13">
        <f t="shared" si="167"/>
        <v>42826</v>
      </c>
      <c r="AD1170" s="14">
        <f t="shared" si="168"/>
        <v>42826</v>
      </c>
      <c r="AE1170" s="1" t="str">
        <f t="shared" si="169"/>
        <v>Saturday</v>
      </c>
      <c r="AF1170" s="2">
        <v>0.1419212962962963</v>
      </c>
      <c r="AG1170" s="2">
        <f t="shared" si="170"/>
        <v>0.125</v>
      </c>
      <c r="AH1170" t="s">
        <v>25</v>
      </c>
    </row>
    <row r="1171" spans="1:34" x14ac:dyDescent="0.25">
      <c r="A1171">
        <v>1559888</v>
      </c>
      <c r="B1171" t="s">
        <v>54</v>
      </c>
      <c r="E1171">
        <v>53202</v>
      </c>
      <c r="F1171" t="s">
        <v>20</v>
      </c>
      <c r="G1171" t="s">
        <v>55</v>
      </c>
      <c r="H1171">
        <v>5463</v>
      </c>
      <c r="I1171" t="s">
        <v>48</v>
      </c>
      <c r="J1171">
        <f>VLOOKUP(I1171,Key!$A$1:$C$73,2,FALSE)</f>
        <v>43.031320000000001</v>
      </c>
      <c r="K1171">
        <f>VLOOKUP(I1171,Key!$A$1:$C$73,3,FALSE)</f>
        <v>-87.904259999999994</v>
      </c>
      <c r="L1171" t="s">
        <v>48</v>
      </c>
      <c r="M1171">
        <f>VLOOKUP(L1171,Key!$A$1:$C$73,2,FALSE)</f>
        <v>43.031320000000001</v>
      </c>
      <c r="N1171">
        <f>VLOOKUP(L1171,Key!$A$1:$C$73,3,FALSE)</f>
        <v>-87.904259999999994</v>
      </c>
      <c r="O1171">
        <v>48</v>
      </c>
      <c r="P1171">
        <v>3</v>
      </c>
      <c r="Q1171">
        <v>7.2</v>
      </c>
      <c r="R1171">
        <v>6.8</v>
      </c>
      <c r="S1171">
        <v>288</v>
      </c>
      <c r="T1171">
        <f t="shared" si="162"/>
        <v>-1</v>
      </c>
      <c r="U1171" s="1">
        <v>42826</v>
      </c>
      <c r="V1171" s="13">
        <f t="shared" si="163"/>
        <v>42826</v>
      </c>
      <c r="W1171" s="14">
        <f t="shared" si="164"/>
        <v>42826</v>
      </c>
      <c r="X1171" s="1" t="str">
        <f t="shared" si="165"/>
        <v>Saturday</v>
      </c>
      <c r="Y1171" s="2">
        <v>0.50120370370370371</v>
      </c>
      <c r="Z1171" s="2">
        <f t="shared" si="166"/>
        <v>0.5</v>
      </c>
      <c r="AA1171">
        <f>1</f>
        <v>1</v>
      </c>
      <c r="AB1171" s="1">
        <v>42826</v>
      </c>
      <c r="AC1171" s="13">
        <f t="shared" si="167"/>
        <v>42826</v>
      </c>
      <c r="AD1171" s="14">
        <f t="shared" si="168"/>
        <v>42826</v>
      </c>
      <c r="AE1171" s="1" t="str">
        <f t="shared" si="169"/>
        <v>Saturday</v>
      </c>
      <c r="AF1171" s="2">
        <v>0.53456018518518522</v>
      </c>
      <c r="AG1171" s="2">
        <f t="shared" si="170"/>
        <v>0.54166666666666663</v>
      </c>
      <c r="AH1171" t="s">
        <v>25</v>
      </c>
    </row>
    <row r="1172" spans="1:34" x14ac:dyDescent="0.25">
      <c r="A1172">
        <v>1559782</v>
      </c>
      <c r="B1172" t="s">
        <v>54</v>
      </c>
      <c r="E1172">
        <v>14472</v>
      </c>
      <c r="F1172" t="s">
        <v>20</v>
      </c>
      <c r="G1172" t="s">
        <v>55</v>
      </c>
      <c r="H1172">
        <v>5553</v>
      </c>
      <c r="I1172" t="s">
        <v>81</v>
      </c>
      <c r="J1172">
        <f>VLOOKUP(I1172,Key!$A$1:$C$73,2,FALSE)</f>
        <v>43.058010000000003</v>
      </c>
      <c r="K1172">
        <f>VLOOKUP(I1172,Key!$A$1:$C$73,3,FALSE)</f>
        <v>-87.877300000000005</v>
      </c>
      <c r="L1172" t="s">
        <v>77</v>
      </c>
      <c r="M1172">
        <f>VLOOKUP(L1172,Key!$A$1:$C$73,2,FALSE)</f>
        <v>43.036900000000003</v>
      </c>
      <c r="N1172">
        <f>VLOOKUP(L1172,Key!$A$1:$C$73,3,FALSE)</f>
        <v>-87.89667</v>
      </c>
      <c r="O1172">
        <v>34</v>
      </c>
      <c r="P1172">
        <v>0</v>
      </c>
      <c r="Q1172">
        <v>5.0999999999999996</v>
      </c>
      <c r="R1172">
        <v>4.8</v>
      </c>
      <c r="S1172">
        <v>204</v>
      </c>
      <c r="T1172">
        <f t="shared" si="162"/>
        <v>-1</v>
      </c>
      <c r="U1172" s="1">
        <v>42826</v>
      </c>
      <c r="V1172" s="13">
        <f t="shared" si="163"/>
        <v>42826</v>
      </c>
      <c r="W1172" s="14">
        <f t="shared" si="164"/>
        <v>42826</v>
      </c>
      <c r="X1172" s="1" t="str">
        <f t="shared" si="165"/>
        <v>Saturday</v>
      </c>
      <c r="Y1172" s="2">
        <v>0.51239583333333327</v>
      </c>
      <c r="Z1172" s="2">
        <f t="shared" si="166"/>
        <v>0.5</v>
      </c>
      <c r="AA1172">
        <f>1</f>
        <v>1</v>
      </c>
      <c r="AB1172" s="1">
        <v>42826</v>
      </c>
      <c r="AC1172" s="13">
        <f t="shared" si="167"/>
        <v>42826</v>
      </c>
      <c r="AD1172" s="14">
        <f t="shared" si="168"/>
        <v>42826</v>
      </c>
      <c r="AE1172" s="1" t="str">
        <f t="shared" si="169"/>
        <v>Saturday</v>
      </c>
      <c r="AF1172" s="2">
        <v>0.53578703703703701</v>
      </c>
      <c r="AG1172" s="2">
        <f t="shared" si="170"/>
        <v>0.54166666666666663</v>
      </c>
      <c r="AH1172" t="s">
        <v>23</v>
      </c>
    </row>
    <row r="1173" spans="1:34" x14ac:dyDescent="0.25">
      <c r="A1173">
        <v>1559783</v>
      </c>
      <c r="B1173" t="s">
        <v>54</v>
      </c>
      <c r="E1173">
        <v>14467</v>
      </c>
      <c r="F1173" t="s">
        <v>20</v>
      </c>
      <c r="G1173" t="s">
        <v>55</v>
      </c>
      <c r="H1173">
        <v>11112</v>
      </c>
      <c r="I1173" t="s">
        <v>81</v>
      </c>
      <c r="J1173">
        <f>VLOOKUP(I1173,Key!$A$1:$C$73,2,FALSE)</f>
        <v>43.058010000000003</v>
      </c>
      <c r="K1173">
        <f>VLOOKUP(I1173,Key!$A$1:$C$73,3,FALSE)</f>
        <v>-87.877300000000005</v>
      </c>
      <c r="L1173" t="s">
        <v>77</v>
      </c>
      <c r="M1173">
        <f>VLOOKUP(L1173,Key!$A$1:$C$73,2,FALSE)</f>
        <v>43.036900000000003</v>
      </c>
      <c r="N1173">
        <f>VLOOKUP(L1173,Key!$A$1:$C$73,3,FALSE)</f>
        <v>-87.89667</v>
      </c>
      <c r="O1173">
        <v>33</v>
      </c>
      <c r="P1173">
        <v>0</v>
      </c>
      <c r="Q1173">
        <v>5</v>
      </c>
      <c r="R1173">
        <v>4.7</v>
      </c>
      <c r="S1173">
        <v>198</v>
      </c>
      <c r="T1173">
        <f t="shared" si="162"/>
        <v>-1</v>
      </c>
      <c r="U1173" s="1">
        <v>42826</v>
      </c>
      <c r="V1173" s="13">
        <f t="shared" si="163"/>
        <v>42826</v>
      </c>
      <c r="W1173" s="14">
        <f t="shared" si="164"/>
        <v>42826</v>
      </c>
      <c r="X1173" s="1" t="str">
        <f t="shared" si="165"/>
        <v>Saturday</v>
      </c>
      <c r="Y1173" s="2">
        <v>0.51273148148148151</v>
      </c>
      <c r="Z1173" s="2">
        <f t="shared" si="166"/>
        <v>0.5</v>
      </c>
      <c r="AA1173">
        <f>1</f>
        <v>1</v>
      </c>
      <c r="AB1173" s="1">
        <v>42826</v>
      </c>
      <c r="AC1173" s="13">
        <f t="shared" si="167"/>
        <v>42826</v>
      </c>
      <c r="AD1173" s="14">
        <f t="shared" si="168"/>
        <v>42826</v>
      </c>
      <c r="AE1173" s="1" t="str">
        <f t="shared" si="169"/>
        <v>Saturday</v>
      </c>
      <c r="AF1173" s="2">
        <v>0.53582175925925923</v>
      </c>
      <c r="AG1173" s="2">
        <f t="shared" si="170"/>
        <v>0.54166666666666663</v>
      </c>
      <c r="AH1173" t="s">
        <v>23</v>
      </c>
    </row>
    <row r="1174" spans="1:34" x14ac:dyDescent="0.25">
      <c r="A1174">
        <v>1559963</v>
      </c>
      <c r="B1174" t="s">
        <v>54</v>
      </c>
      <c r="E1174">
        <v>53233</v>
      </c>
      <c r="F1174" t="s">
        <v>20</v>
      </c>
      <c r="G1174" t="s">
        <v>55</v>
      </c>
      <c r="H1174">
        <v>11076</v>
      </c>
      <c r="I1174" t="s">
        <v>84</v>
      </c>
      <c r="J1174">
        <f>VLOOKUP(I1174,Key!$A$1:$C$73,2,FALSE)</f>
        <v>43.040154000000001</v>
      </c>
      <c r="K1174">
        <f>VLOOKUP(I1174,Key!$A$1:$C$73,3,FALSE)</f>
        <v>-87.932113000000001</v>
      </c>
      <c r="L1174" t="s">
        <v>57</v>
      </c>
      <c r="M1174">
        <f>VLOOKUP(L1174,Key!$A$1:$C$73,2,FALSE)</f>
        <v>43.03913</v>
      </c>
      <c r="N1174">
        <f>VLOOKUP(L1174,Key!$A$1:$C$73,3,FALSE)</f>
        <v>-87.916150000000002</v>
      </c>
      <c r="O1174">
        <v>14</v>
      </c>
      <c r="P1174">
        <v>0</v>
      </c>
      <c r="Q1174">
        <v>2.1</v>
      </c>
      <c r="R1174">
        <v>2</v>
      </c>
      <c r="S1174">
        <v>84</v>
      </c>
      <c r="T1174">
        <f t="shared" si="162"/>
        <v>-1</v>
      </c>
      <c r="U1174" s="1">
        <v>42826</v>
      </c>
      <c r="V1174" s="13">
        <f t="shared" si="163"/>
        <v>42826</v>
      </c>
      <c r="W1174" s="14">
        <f t="shared" si="164"/>
        <v>42826</v>
      </c>
      <c r="X1174" s="1" t="str">
        <f t="shared" si="165"/>
        <v>Saturday</v>
      </c>
      <c r="Y1174" s="2">
        <v>0.52018518518518519</v>
      </c>
      <c r="Z1174" s="2">
        <f t="shared" si="166"/>
        <v>0.5</v>
      </c>
      <c r="AA1174">
        <f>1</f>
        <v>1</v>
      </c>
      <c r="AB1174" s="1">
        <v>42826</v>
      </c>
      <c r="AC1174" s="13">
        <f t="shared" si="167"/>
        <v>42826</v>
      </c>
      <c r="AD1174" s="14">
        <f t="shared" si="168"/>
        <v>42826</v>
      </c>
      <c r="AE1174" s="1" t="str">
        <f t="shared" si="169"/>
        <v>Saturday</v>
      </c>
      <c r="AF1174" s="2">
        <v>0.52987268518518515</v>
      </c>
      <c r="AG1174" s="2">
        <f t="shared" si="170"/>
        <v>0.54166666666666663</v>
      </c>
      <c r="AH1174" t="s">
        <v>23</v>
      </c>
    </row>
    <row r="1175" spans="1:34" x14ac:dyDescent="0.25">
      <c r="A1175">
        <v>1560129</v>
      </c>
      <c r="B1175" t="s">
        <v>54</v>
      </c>
      <c r="E1175">
        <v>54481</v>
      </c>
      <c r="F1175" t="s">
        <v>20</v>
      </c>
      <c r="G1175" t="s">
        <v>55</v>
      </c>
      <c r="H1175">
        <v>214</v>
      </c>
      <c r="I1175" t="s">
        <v>66</v>
      </c>
      <c r="J1175">
        <f>VLOOKUP(I1175,Key!$A$1:$C$73,2,FALSE)</f>
        <v>43.078530000000001</v>
      </c>
      <c r="K1175">
        <f>VLOOKUP(I1175,Key!$A$1:$C$73,3,FALSE)</f>
        <v>-87.882620000000003</v>
      </c>
      <c r="L1175" t="s">
        <v>81</v>
      </c>
      <c r="M1175">
        <f>VLOOKUP(L1175,Key!$A$1:$C$73,2,FALSE)</f>
        <v>43.058010000000003</v>
      </c>
      <c r="N1175">
        <f>VLOOKUP(L1175,Key!$A$1:$C$73,3,FALSE)</f>
        <v>-87.877300000000005</v>
      </c>
      <c r="O1175">
        <v>22</v>
      </c>
      <c r="P1175">
        <v>0</v>
      </c>
      <c r="Q1175">
        <v>3.3</v>
      </c>
      <c r="R1175">
        <v>3.1</v>
      </c>
      <c r="S1175">
        <v>132</v>
      </c>
      <c r="T1175">
        <f t="shared" si="162"/>
        <v>-1</v>
      </c>
      <c r="U1175" s="1">
        <v>42826</v>
      </c>
      <c r="V1175" s="13">
        <f t="shared" si="163"/>
        <v>42826</v>
      </c>
      <c r="W1175" s="14">
        <f t="shared" si="164"/>
        <v>42826</v>
      </c>
      <c r="X1175" s="1" t="str">
        <f t="shared" si="165"/>
        <v>Saturday</v>
      </c>
      <c r="Y1175" s="2">
        <v>0.55684027777777778</v>
      </c>
      <c r="Z1175" s="2">
        <f t="shared" si="166"/>
        <v>0.54166666666666663</v>
      </c>
      <c r="AA1175">
        <f>1</f>
        <v>1</v>
      </c>
      <c r="AB1175" s="1">
        <v>42826</v>
      </c>
      <c r="AC1175" s="13">
        <f t="shared" si="167"/>
        <v>42826</v>
      </c>
      <c r="AD1175" s="14">
        <f t="shared" si="168"/>
        <v>42826</v>
      </c>
      <c r="AE1175" s="1" t="str">
        <f t="shared" si="169"/>
        <v>Saturday</v>
      </c>
      <c r="AF1175" s="2">
        <v>0.57209490740740743</v>
      </c>
      <c r="AG1175" s="2">
        <f t="shared" si="170"/>
        <v>0.58333333333333326</v>
      </c>
      <c r="AH1175" t="s">
        <v>23</v>
      </c>
    </row>
    <row r="1176" spans="1:34" x14ac:dyDescent="0.25">
      <c r="A1176">
        <v>1264183</v>
      </c>
      <c r="B1176" t="s">
        <v>54</v>
      </c>
      <c r="E1176">
        <v>53211</v>
      </c>
      <c r="F1176" t="s">
        <v>20</v>
      </c>
      <c r="G1176" t="s">
        <v>55</v>
      </c>
      <c r="H1176">
        <v>33</v>
      </c>
      <c r="I1176" t="s">
        <v>36</v>
      </c>
      <c r="J1176">
        <f>VLOOKUP(I1176,Key!$A$1:$C$73,2,FALSE)</f>
        <v>43.03519</v>
      </c>
      <c r="K1176">
        <f>VLOOKUP(I1176,Key!$A$1:$C$73,3,FALSE)</f>
        <v>-87.907390000000007</v>
      </c>
      <c r="L1176" t="s">
        <v>63</v>
      </c>
      <c r="M1176">
        <f>VLOOKUP(L1176,Key!$A$1:$C$73,2,FALSE)</f>
        <v>43.066893999999998</v>
      </c>
      <c r="N1176">
        <f>VLOOKUP(L1176,Key!$A$1:$C$73,3,FALSE)</f>
        <v>-87.877936000000005</v>
      </c>
      <c r="O1176">
        <v>80</v>
      </c>
      <c r="P1176">
        <v>6</v>
      </c>
      <c r="Q1176">
        <v>12</v>
      </c>
      <c r="R1176">
        <v>11.4</v>
      </c>
      <c r="S1176">
        <v>480</v>
      </c>
      <c r="T1176">
        <f t="shared" si="162"/>
        <v>-1</v>
      </c>
      <c r="U1176" s="1">
        <v>42826</v>
      </c>
      <c r="V1176" s="13">
        <f t="shared" si="163"/>
        <v>42826</v>
      </c>
      <c r="W1176" s="14">
        <f t="shared" si="164"/>
        <v>42826</v>
      </c>
      <c r="X1176" s="1" t="str">
        <f t="shared" si="165"/>
        <v>Saturday</v>
      </c>
      <c r="Y1176" s="2">
        <v>0.55821759259259263</v>
      </c>
      <c r="Z1176" s="2">
        <f t="shared" si="166"/>
        <v>0.54166666666666663</v>
      </c>
      <c r="AA1176">
        <f>1</f>
        <v>1</v>
      </c>
      <c r="AB1176" s="1">
        <v>42826</v>
      </c>
      <c r="AC1176" s="13">
        <f t="shared" si="167"/>
        <v>42826</v>
      </c>
      <c r="AD1176" s="14">
        <f t="shared" si="168"/>
        <v>42826</v>
      </c>
      <c r="AE1176" s="1" t="str">
        <f t="shared" si="169"/>
        <v>Saturday</v>
      </c>
      <c r="AF1176" s="2">
        <v>0.6132291666666666</v>
      </c>
      <c r="AG1176" s="2">
        <f t="shared" si="170"/>
        <v>0.625</v>
      </c>
      <c r="AH1176" t="s">
        <v>23</v>
      </c>
    </row>
    <row r="1177" spans="1:34" x14ac:dyDescent="0.25">
      <c r="A1177">
        <v>1560182</v>
      </c>
      <c r="B1177" t="s">
        <v>54</v>
      </c>
      <c r="E1177">
        <v>53233</v>
      </c>
      <c r="F1177" t="s">
        <v>20</v>
      </c>
      <c r="G1177" t="s">
        <v>55</v>
      </c>
      <c r="H1177">
        <v>5585</v>
      </c>
      <c r="I1177" t="s">
        <v>82</v>
      </c>
      <c r="J1177">
        <f>VLOOKUP(I1177,Key!$A$1:$C$73,2,FALSE)</f>
        <v>43.040349999999997</v>
      </c>
      <c r="K1177">
        <f>VLOOKUP(I1177,Key!$A$1:$C$73,3,FALSE)</f>
        <v>-87.920760000000001</v>
      </c>
      <c r="L1177" t="s">
        <v>52</v>
      </c>
      <c r="M1177">
        <f>VLOOKUP(L1177,Key!$A$1:$C$73,2,FALSE)</f>
        <v>43.042490000000001</v>
      </c>
      <c r="N1177">
        <f>VLOOKUP(L1177,Key!$A$1:$C$73,3,FALSE)</f>
        <v>-87.909959999999998</v>
      </c>
      <c r="O1177">
        <v>17</v>
      </c>
      <c r="P1177">
        <v>0</v>
      </c>
      <c r="Q1177">
        <v>2.6</v>
      </c>
      <c r="R1177">
        <v>2.4</v>
      </c>
      <c r="S1177">
        <v>102</v>
      </c>
      <c r="T1177">
        <f t="shared" si="162"/>
        <v>-1</v>
      </c>
      <c r="U1177" s="1">
        <v>42826</v>
      </c>
      <c r="V1177" s="13">
        <f t="shared" si="163"/>
        <v>42826</v>
      </c>
      <c r="W1177" s="14">
        <f t="shared" si="164"/>
        <v>42826</v>
      </c>
      <c r="X1177" s="1" t="str">
        <f t="shared" si="165"/>
        <v>Saturday</v>
      </c>
      <c r="Y1177" s="2">
        <v>0.56258101851851849</v>
      </c>
      <c r="Z1177" s="2">
        <f t="shared" si="166"/>
        <v>0.58333333333333326</v>
      </c>
      <c r="AA1177">
        <f>1</f>
        <v>1</v>
      </c>
      <c r="AB1177" s="1">
        <v>42826</v>
      </c>
      <c r="AC1177" s="13">
        <f t="shared" si="167"/>
        <v>42826</v>
      </c>
      <c r="AD1177" s="14">
        <f t="shared" si="168"/>
        <v>42826</v>
      </c>
      <c r="AE1177" s="1" t="str">
        <f t="shared" si="169"/>
        <v>Saturday</v>
      </c>
      <c r="AF1177" s="2">
        <v>0.57459490740740737</v>
      </c>
      <c r="AG1177" s="2">
        <f t="shared" si="170"/>
        <v>0.58333333333333326</v>
      </c>
      <c r="AH1177" t="s">
        <v>23</v>
      </c>
    </row>
    <row r="1178" spans="1:34" x14ac:dyDescent="0.25">
      <c r="A1178">
        <v>1560212</v>
      </c>
      <c r="B1178" t="s">
        <v>54</v>
      </c>
      <c r="E1178">
        <v>61705</v>
      </c>
      <c r="F1178" t="s">
        <v>20</v>
      </c>
      <c r="G1178" t="s">
        <v>55</v>
      </c>
      <c r="H1178">
        <v>11077</v>
      </c>
      <c r="I1178" t="s">
        <v>61</v>
      </c>
      <c r="J1178">
        <f>VLOOKUP(I1178,Key!$A$1:$C$73,2,FALSE)</f>
        <v>43.060786</v>
      </c>
      <c r="K1178">
        <f>VLOOKUP(I1178,Key!$A$1:$C$73,3,FALSE)</f>
        <v>-87.883825999999999</v>
      </c>
      <c r="L1178" t="s">
        <v>61</v>
      </c>
      <c r="M1178">
        <f>VLOOKUP(L1178,Key!$A$1:$C$73,2,FALSE)</f>
        <v>43.060786</v>
      </c>
      <c r="N1178">
        <f>VLOOKUP(L1178,Key!$A$1:$C$73,3,FALSE)</f>
        <v>-87.883825999999999</v>
      </c>
      <c r="O1178">
        <v>111</v>
      </c>
      <c r="P1178">
        <v>9</v>
      </c>
      <c r="Q1178">
        <v>16.7</v>
      </c>
      <c r="R1178">
        <v>15.8</v>
      </c>
      <c r="S1178">
        <v>666</v>
      </c>
      <c r="T1178">
        <f t="shared" si="162"/>
        <v>-1</v>
      </c>
      <c r="U1178" s="1">
        <v>42826</v>
      </c>
      <c r="V1178" s="13">
        <f t="shared" si="163"/>
        <v>42826</v>
      </c>
      <c r="W1178" s="14">
        <f t="shared" si="164"/>
        <v>42826</v>
      </c>
      <c r="X1178" s="1" t="str">
        <f t="shared" si="165"/>
        <v>Saturday</v>
      </c>
      <c r="Y1178" s="2">
        <v>0.56947916666666665</v>
      </c>
      <c r="Z1178" s="2">
        <f t="shared" si="166"/>
        <v>0.58333333333333326</v>
      </c>
      <c r="AA1178">
        <f>1</f>
        <v>1</v>
      </c>
      <c r="AB1178" s="1">
        <v>42826</v>
      </c>
      <c r="AC1178" s="13">
        <f t="shared" si="167"/>
        <v>42826</v>
      </c>
      <c r="AD1178" s="14">
        <f t="shared" si="168"/>
        <v>42826</v>
      </c>
      <c r="AE1178" s="1" t="str">
        <f t="shared" si="169"/>
        <v>Saturday</v>
      </c>
      <c r="AF1178" s="2">
        <v>0.64664351851851853</v>
      </c>
      <c r="AG1178" s="2">
        <f t="shared" si="170"/>
        <v>0.66666666666666663</v>
      </c>
      <c r="AH1178" t="s">
        <v>25</v>
      </c>
    </row>
    <row r="1179" spans="1:34" x14ac:dyDescent="0.25">
      <c r="A1179">
        <v>1560212</v>
      </c>
      <c r="B1179" t="s">
        <v>54</v>
      </c>
      <c r="E1179">
        <v>61705</v>
      </c>
      <c r="F1179" t="s">
        <v>20</v>
      </c>
      <c r="G1179" t="s">
        <v>55</v>
      </c>
      <c r="H1179">
        <v>338</v>
      </c>
      <c r="I1179" t="s">
        <v>61</v>
      </c>
      <c r="J1179">
        <f>VLOOKUP(I1179,Key!$A$1:$C$73,2,FALSE)</f>
        <v>43.060786</v>
      </c>
      <c r="K1179">
        <f>VLOOKUP(I1179,Key!$A$1:$C$73,3,FALSE)</f>
        <v>-87.883825999999999</v>
      </c>
      <c r="L1179" t="s">
        <v>61</v>
      </c>
      <c r="M1179">
        <f>VLOOKUP(L1179,Key!$A$1:$C$73,2,FALSE)</f>
        <v>43.060786</v>
      </c>
      <c r="N1179">
        <f>VLOOKUP(L1179,Key!$A$1:$C$73,3,FALSE)</f>
        <v>-87.883825999999999</v>
      </c>
      <c r="O1179">
        <v>110</v>
      </c>
      <c r="P1179">
        <v>9</v>
      </c>
      <c r="Q1179">
        <v>16.5</v>
      </c>
      <c r="R1179">
        <v>15.7</v>
      </c>
      <c r="S1179">
        <v>660</v>
      </c>
      <c r="T1179">
        <f t="shared" si="162"/>
        <v>-1</v>
      </c>
      <c r="U1179" s="1">
        <v>42826</v>
      </c>
      <c r="V1179" s="13">
        <f t="shared" si="163"/>
        <v>42826</v>
      </c>
      <c r="W1179" s="14">
        <f t="shared" si="164"/>
        <v>42826</v>
      </c>
      <c r="X1179" s="1" t="str">
        <f t="shared" si="165"/>
        <v>Saturday</v>
      </c>
      <c r="Y1179" s="2">
        <v>0.57075231481481481</v>
      </c>
      <c r="Z1179" s="2">
        <f t="shared" si="166"/>
        <v>0.58333333333333326</v>
      </c>
      <c r="AA1179">
        <f>1</f>
        <v>1</v>
      </c>
      <c r="AB1179" s="1">
        <v>42826</v>
      </c>
      <c r="AC1179" s="13">
        <f t="shared" si="167"/>
        <v>42826</v>
      </c>
      <c r="AD1179" s="14">
        <f t="shared" si="168"/>
        <v>42826</v>
      </c>
      <c r="AE1179" s="1" t="str">
        <f t="shared" si="169"/>
        <v>Saturday</v>
      </c>
      <c r="AF1179" s="2">
        <v>0.64672453703703703</v>
      </c>
      <c r="AG1179" s="2">
        <f t="shared" si="170"/>
        <v>0.66666666666666663</v>
      </c>
      <c r="AH1179" t="s">
        <v>25</v>
      </c>
    </row>
    <row r="1180" spans="1:34" x14ac:dyDescent="0.25">
      <c r="A1180">
        <v>1560240</v>
      </c>
      <c r="B1180" t="s">
        <v>54</v>
      </c>
      <c r="E1180">
        <v>53211</v>
      </c>
      <c r="F1180" t="s">
        <v>20</v>
      </c>
      <c r="G1180" t="s">
        <v>55</v>
      </c>
      <c r="H1180">
        <v>5486</v>
      </c>
      <c r="I1180" t="s">
        <v>21</v>
      </c>
      <c r="J1180">
        <f>VLOOKUP(I1180,Key!$A$1:$C$73,2,FALSE)</f>
        <v>43.074890000000003</v>
      </c>
      <c r="K1180">
        <f>VLOOKUP(I1180,Key!$A$1:$C$73,3,FALSE)</f>
        <v>-87.882810000000006</v>
      </c>
      <c r="L1180" t="s">
        <v>66</v>
      </c>
      <c r="M1180">
        <f>VLOOKUP(L1180,Key!$A$1:$C$73,2,FALSE)</f>
        <v>43.078530000000001</v>
      </c>
      <c r="N1180">
        <f>VLOOKUP(L1180,Key!$A$1:$C$73,3,FALSE)</f>
        <v>-87.882620000000003</v>
      </c>
      <c r="O1180">
        <v>70</v>
      </c>
      <c r="P1180">
        <v>6</v>
      </c>
      <c r="Q1180">
        <v>10.5</v>
      </c>
      <c r="R1180">
        <v>10</v>
      </c>
      <c r="S1180">
        <v>420</v>
      </c>
      <c r="T1180">
        <f t="shared" si="162"/>
        <v>-1</v>
      </c>
      <c r="U1180" s="1">
        <v>42826</v>
      </c>
      <c r="V1180" s="13">
        <f t="shared" si="163"/>
        <v>42826</v>
      </c>
      <c r="W1180" s="14">
        <f t="shared" si="164"/>
        <v>42826</v>
      </c>
      <c r="X1180" s="1" t="str">
        <f t="shared" si="165"/>
        <v>Saturday</v>
      </c>
      <c r="Y1180" s="2">
        <v>0.57619212962962962</v>
      </c>
      <c r="Z1180" s="2">
        <f t="shared" si="166"/>
        <v>0.58333333333333326</v>
      </c>
      <c r="AA1180">
        <f>1</f>
        <v>1</v>
      </c>
      <c r="AB1180" s="1">
        <v>42826</v>
      </c>
      <c r="AC1180" s="13">
        <f t="shared" si="167"/>
        <v>42826</v>
      </c>
      <c r="AD1180" s="14">
        <f t="shared" si="168"/>
        <v>42826</v>
      </c>
      <c r="AE1180" s="1" t="str">
        <f t="shared" si="169"/>
        <v>Saturday</v>
      </c>
      <c r="AF1180" s="2">
        <v>0.62456018518518519</v>
      </c>
      <c r="AG1180" s="2">
        <f t="shared" si="170"/>
        <v>0.625</v>
      </c>
      <c r="AH1180" t="s">
        <v>23</v>
      </c>
    </row>
    <row r="1181" spans="1:34" x14ac:dyDescent="0.25">
      <c r="A1181">
        <v>1560275</v>
      </c>
      <c r="B1181" t="s">
        <v>54</v>
      </c>
      <c r="E1181">
        <v>64000</v>
      </c>
      <c r="F1181" t="s">
        <v>20</v>
      </c>
      <c r="G1181" t="s">
        <v>55</v>
      </c>
      <c r="H1181">
        <v>5587</v>
      </c>
      <c r="I1181" t="s">
        <v>77</v>
      </c>
      <c r="J1181">
        <f>VLOOKUP(I1181,Key!$A$1:$C$73,2,FALSE)</f>
        <v>43.036900000000003</v>
      </c>
      <c r="K1181">
        <f>VLOOKUP(I1181,Key!$A$1:$C$73,3,FALSE)</f>
        <v>-87.89667</v>
      </c>
      <c r="L1181" t="s">
        <v>77</v>
      </c>
      <c r="M1181">
        <f>VLOOKUP(L1181,Key!$A$1:$C$73,2,FALSE)</f>
        <v>43.036900000000003</v>
      </c>
      <c r="N1181">
        <f>VLOOKUP(L1181,Key!$A$1:$C$73,3,FALSE)</f>
        <v>-87.89667</v>
      </c>
      <c r="O1181">
        <v>30</v>
      </c>
      <c r="P1181">
        <v>0</v>
      </c>
      <c r="Q1181">
        <v>4.5</v>
      </c>
      <c r="R1181">
        <v>4.3</v>
      </c>
      <c r="S1181">
        <v>180</v>
      </c>
      <c r="T1181">
        <f t="shared" si="162"/>
        <v>-1</v>
      </c>
      <c r="U1181" s="1">
        <v>42826</v>
      </c>
      <c r="V1181" s="13">
        <f t="shared" si="163"/>
        <v>42826</v>
      </c>
      <c r="W1181" s="14">
        <f t="shared" si="164"/>
        <v>42826</v>
      </c>
      <c r="X1181" s="1" t="str">
        <f t="shared" si="165"/>
        <v>Saturday</v>
      </c>
      <c r="Y1181" s="2">
        <v>0.58365740740740735</v>
      </c>
      <c r="Z1181" s="2">
        <f t="shared" si="166"/>
        <v>0.58333333333333326</v>
      </c>
      <c r="AA1181">
        <f>1</f>
        <v>1</v>
      </c>
      <c r="AB1181" s="1">
        <v>42826</v>
      </c>
      <c r="AC1181" s="13">
        <f t="shared" si="167"/>
        <v>42826</v>
      </c>
      <c r="AD1181" s="14">
        <f t="shared" si="168"/>
        <v>42826</v>
      </c>
      <c r="AE1181" s="1" t="str">
        <f t="shared" si="169"/>
        <v>Saturday</v>
      </c>
      <c r="AF1181" s="2">
        <v>0.60452546296296295</v>
      </c>
      <c r="AG1181" s="2">
        <f t="shared" si="170"/>
        <v>0.625</v>
      </c>
      <c r="AH1181" t="s">
        <v>25</v>
      </c>
    </row>
    <row r="1182" spans="1:34" x14ac:dyDescent="0.25">
      <c r="A1182">
        <v>1514720</v>
      </c>
      <c r="B1182" t="s">
        <v>54</v>
      </c>
      <c r="E1182">
        <v>53211</v>
      </c>
      <c r="F1182" t="s">
        <v>20</v>
      </c>
      <c r="G1182" t="s">
        <v>55</v>
      </c>
      <c r="H1182">
        <v>11061</v>
      </c>
      <c r="I1182" t="s">
        <v>78</v>
      </c>
      <c r="J1182">
        <f>VLOOKUP(I1182,Key!$A$1:$C$73,2,FALSE)</f>
        <v>43.048200000000001</v>
      </c>
      <c r="K1182">
        <f>VLOOKUP(I1182,Key!$A$1:$C$73,3,FALSE)</f>
        <v>-87.900859999999994</v>
      </c>
      <c r="L1182" t="s">
        <v>26</v>
      </c>
      <c r="M1182">
        <f>VLOOKUP(L1182,Key!$A$1:$C$73,2,FALSE)</f>
        <v>43.034619999999997</v>
      </c>
      <c r="N1182">
        <f>VLOOKUP(L1182,Key!$A$1:$C$73,3,FALSE)</f>
        <v>-87.917500000000004</v>
      </c>
      <c r="O1182">
        <v>20</v>
      </c>
      <c r="P1182">
        <v>0</v>
      </c>
      <c r="Q1182">
        <v>3</v>
      </c>
      <c r="R1182">
        <v>2.9</v>
      </c>
      <c r="S1182">
        <v>120</v>
      </c>
      <c r="T1182">
        <f t="shared" si="162"/>
        <v>-1</v>
      </c>
      <c r="U1182" s="1">
        <v>42826</v>
      </c>
      <c r="V1182" s="13">
        <f t="shared" si="163"/>
        <v>42826</v>
      </c>
      <c r="W1182" s="14">
        <f t="shared" si="164"/>
        <v>42826</v>
      </c>
      <c r="X1182" s="1" t="str">
        <f t="shared" si="165"/>
        <v>Saturday</v>
      </c>
      <c r="Y1182" s="2">
        <v>0.58521990740740748</v>
      </c>
      <c r="Z1182" s="2">
        <f t="shared" si="166"/>
        <v>0.58333333333333326</v>
      </c>
      <c r="AA1182">
        <f>1</f>
        <v>1</v>
      </c>
      <c r="AB1182" s="1">
        <v>42826</v>
      </c>
      <c r="AC1182" s="13">
        <f t="shared" si="167"/>
        <v>42826</v>
      </c>
      <c r="AD1182" s="14">
        <f t="shared" si="168"/>
        <v>42826</v>
      </c>
      <c r="AE1182" s="1" t="str">
        <f t="shared" si="169"/>
        <v>Saturday</v>
      </c>
      <c r="AF1182" s="2">
        <v>0.59878472222222223</v>
      </c>
      <c r="AG1182" s="2">
        <f t="shared" si="170"/>
        <v>0.58333333333333326</v>
      </c>
      <c r="AH1182" t="s">
        <v>23</v>
      </c>
    </row>
    <row r="1183" spans="1:34" x14ac:dyDescent="0.25">
      <c r="A1183">
        <v>1560331</v>
      </c>
      <c r="B1183" t="s">
        <v>54</v>
      </c>
      <c r="E1183">
        <v>49855</v>
      </c>
      <c r="F1183" t="s">
        <v>20</v>
      </c>
      <c r="G1183" t="s">
        <v>55</v>
      </c>
      <c r="H1183">
        <v>5465</v>
      </c>
      <c r="I1183" t="s">
        <v>36</v>
      </c>
      <c r="J1183">
        <f>VLOOKUP(I1183,Key!$A$1:$C$73,2,FALSE)</f>
        <v>43.03519</v>
      </c>
      <c r="K1183">
        <f>VLOOKUP(I1183,Key!$A$1:$C$73,3,FALSE)</f>
        <v>-87.907390000000007</v>
      </c>
      <c r="L1183" t="s">
        <v>28</v>
      </c>
      <c r="M1183">
        <f>VLOOKUP(L1183,Key!$A$1:$C$73,2,FALSE)</f>
        <v>43.038580000000003</v>
      </c>
      <c r="N1183">
        <f>VLOOKUP(L1183,Key!$A$1:$C$73,3,FALSE)</f>
        <v>-87.90934</v>
      </c>
      <c r="O1183">
        <v>30</v>
      </c>
      <c r="P1183">
        <v>0</v>
      </c>
      <c r="Q1183">
        <v>4.5</v>
      </c>
      <c r="R1183">
        <v>4.3</v>
      </c>
      <c r="S1183">
        <v>180</v>
      </c>
      <c r="T1183">
        <f t="shared" si="162"/>
        <v>-1</v>
      </c>
      <c r="U1183" s="1">
        <v>42826</v>
      </c>
      <c r="V1183" s="13">
        <f t="shared" si="163"/>
        <v>42826</v>
      </c>
      <c r="W1183" s="14">
        <f t="shared" si="164"/>
        <v>42826</v>
      </c>
      <c r="X1183" s="1" t="str">
        <f t="shared" si="165"/>
        <v>Saturday</v>
      </c>
      <c r="Y1183" s="2">
        <v>0.59686342592592589</v>
      </c>
      <c r="Z1183" s="2">
        <f t="shared" si="166"/>
        <v>0.58333333333333326</v>
      </c>
      <c r="AA1183">
        <f>1</f>
        <v>1</v>
      </c>
      <c r="AB1183" s="1">
        <v>42826</v>
      </c>
      <c r="AC1183" s="13">
        <f t="shared" si="167"/>
        <v>42826</v>
      </c>
      <c r="AD1183" s="14">
        <f t="shared" si="168"/>
        <v>42826</v>
      </c>
      <c r="AE1183" s="1" t="str">
        <f t="shared" si="169"/>
        <v>Saturday</v>
      </c>
      <c r="AF1183" s="2">
        <v>0.61773148148148149</v>
      </c>
      <c r="AG1183" s="2">
        <f t="shared" si="170"/>
        <v>0.625</v>
      </c>
      <c r="AH1183" t="s">
        <v>23</v>
      </c>
    </row>
    <row r="1184" spans="1:34" x14ac:dyDescent="0.25">
      <c r="A1184">
        <v>1560316</v>
      </c>
      <c r="B1184" t="s">
        <v>54</v>
      </c>
      <c r="E1184">
        <v>55347</v>
      </c>
      <c r="F1184" t="s">
        <v>20</v>
      </c>
      <c r="G1184" t="s">
        <v>55</v>
      </c>
      <c r="H1184">
        <v>11088</v>
      </c>
      <c r="I1184" t="s">
        <v>27</v>
      </c>
      <c r="J1184">
        <f>VLOOKUP(I1184,Key!$A$1:$C$73,2,FALSE)</f>
        <v>43.041646999999998</v>
      </c>
      <c r="K1184">
        <f>VLOOKUP(I1184,Key!$A$1:$C$73,3,FALSE)</f>
        <v>-87.927257999999995</v>
      </c>
      <c r="L1184" t="s">
        <v>81</v>
      </c>
      <c r="M1184">
        <f>VLOOKUP(L1184,Key!$A$1:$C$73,2,FALSE)</f>
        <v>43.058010000000003</v>
      </c>
      <c r="N1184">
        <f>VLOOKUP(L1184,Key!$A$1:$C$73,3,FALSE)</f>
        <v>-87.877300000000005</v>
      </c>
      <c r="O1184">
        <v>28</v>
      </c>
      <c r="P1184">
        <v>0</v>
      </c>
      <c r="Q1184">
        <v>4.2</v>
      </c>
      <c r="R1184">
        <v>4</v>
      </c>
      <c r="S1184">
        <v>168</v>
      </c>
      <c r="T1184">
        <f t="shared" si="162"/>
        <v>-1</v>
      </c>
      <c r="U1184" s="1">
        <v>42826</v>
      </c>
      <c r="V1184" s="13">
        <f t="shared" si="163"/>
        <v>42826</v>
      </c>
      <c r="W1184" s="14">
        <f t="shared" si="164"/>
        <v>42826</v>
      </c>
      <c r="X1184" s="1" t="str">
        <f t="shared" si="165"/>
        <v>Saturday</v>
      </c>
      <c r="Y1184" s="2">
        <v>0.59690972222222227</v>
      </c>
      <c r="Z1184" s="2">
        <f t="shared" si="166"/>
        <v>0.58333333333333326</v>
      </c>
      <c r="AA1184">
        <f>1</f>
        <v>1</v>
      </c>
      <c r="AB1184" s="1">
        <v>42826</v>
      </c>
      <c r="AC1184" s="13">
        <f t="shared" si="167"/>
        <v>42826</v>
      </c>
      <c r="AD1184" s="14">
        <f t="shared" si="168"/>
        <v>42826</v>
      </c>
      <c r="AE1184" s="1" t="str">
        <f t="shared" si="169"/>
        <v>Saturday</v>
      </c>
      <c r="AF1184" s="2">
        <v>0.61609953703703701</v>
      </c>
      <c r="AG1184" s="2">
        <f t="shared" si="170"/>
        <v>0.625</v>
      </c>
      <c r="AH1184" t="s">
        <v>23</v>
      </c>
    </row>
    <row r="1185" spans="1:34" x14ac:dyDescent="0.25">
      <c r="A1185">
        <v>1560331</v>
      </c>
      <c r="B1185" t="s">
        <v>54</v>
      </c>
      <c r="E1185">
        <v>49855</v>
      </c>
      <c r="F1185" t="s">
        <v>20</v>
      </c>
      <c r="G1185" t="s">
        <v>55</v>
      </c>
      <c r="H1185">
        <v>5570</v>
      </c>
      <c r="I1185" t="s">
        <v>36</v>
      </c>
      <c r="J1185">
        <f>VLOOKUP(I1185,Key!$A$1:$C$73,2,FALSE)</f>
        <v>43.03519</v>
      </c>
      <c r="K1185">
        <f>VLOOKUP(I1185,Key!$A$1:$C$73,3,FALSE)</f>
        <v>-87.907390000000007</v>
      </c>
      <c r="L1185" t="s">
        <v>28</v>
      </c>
      <c r="M1185">
        <f>VLOOKUP(L1185,Key!$A$1:$C$73,2,FALSE)</f>
        <v>43.038580000000003</v>
      </c>
      <c r="N1185">
        <f>VLOOKUP(L1185,Key!$A$1:$C$73,3,FALSE)</f>
        <v>-87.90934</v>
      </c>
      <c r="O1185">
        <v>28</v>
      </c>
      <c r="P1185">
        <v>0</v>
      </c>
      <c r="Q1185">
        <v>4.2</v>
      </c>
      <c r="R1185">
        <v>4</v>
      </c>
      <c r="S1185">
        <v>168</v>
      </c>
      <c r="T1185">
        <f t="shared" si="162"/>
        <v>-1</v>
      </c>
      <c r="U1185" s="1">
        <v>42826</v>
      </c>
      <c r="V1185" s="13">
        <f t="shared" si="163"/>
        <v>42826</v>
      </c>
      <c r="W1185" s="14">
        <f t="shared" si="164"/>
        <v>42826</v>
      </c>
      <c r="X1185" s="1" t="str">
        <f t="shared" si="165"/>
        <v>Saturday</v>
      </c>
      <c r="Y1185" s="2">
        <v>0.59833333333333327</v>
      </c>
      <c r="Z1185" s="2">
        <f t="shared" si="166"/>
        <v>0.58333333333333326</v>
      </c>
      <c r="AA1185">
        <f>1</f>
        <v>1</v>
      </c>
      <c r="AB1185" s="1">
        <v>42826</v>
      </c>
      <c r="AC1185" s="13">
        <f t="shared" si="167"/>
        <v>42826</v>
      </c>
      <c r="AD1185" s="14">
        <f t="shared" si="168"/>
        <v>42826</v>
      </c>
      <c r="AE1185" s="1" t="str">
        <f t="shared" si="169"/>
        <v>Saturday</v>
      </c>
      <c r="AF1185" s="2">
        <v>0.61777777777777776</v>
      </c>
      <c r="AG1185" s="2">
        <f t="shared" si="170"/>
        <v>0.625</v>
      </c>
      <c r="AH1185" t="s">
        <v>23</v>
      </c>
    </row>
    <row r="1186" spans="1:34" x14ac:dyDescent="0.25">
      <c r="A1186">
        <v>1560356</v>
      </c>
      <c r="B1186" t="s">
        <v>54</v>
      </c>
      <c r="E1186">
        <v>53094</v>
      </c>
      <c r="F1186" t="s">
        <v>20</v>
      </c>
      <c r="G1186" t="s">
        <v>55</v>
      </c>
      <c r="H1186">
        <v>237</v>
      </c>
      <c r="I1186" t="s">
        <v>36</v>
      </c>
      <c r="J1186">
        <f>VLOOKUP(I1186,Key!$A$1:$C$73,2,FALSE)</f>
        <v>43.03519</v>
      </c>
      <c r="K1186">
        <f>VLOOKUP(I1186,Key!$A$1:$C$73,3,FALSE)</f>
        <v>-87.907390000000007</v>
      </c>
      <c r="L1186" t="s">
        <v>36</v>
      </c>
      <c r="M1186">
        <f>VLOOKUP(L1186,Key!$A$1:$C$73,2,FALSE)</f>
        <v>43.03519</v>
      </c>
      <c r="N1186">
        <f>VLOOKUP(L1186,Key!$A$1:$C$73,3,FALSE)</f>
        <v>-87.907390000000007</v>
      </c>
      <c r="O1186">
        <v>39</v>
      </c>
      <c r="P1186">
        <v>3</v>
      </c>
      <c r="Q1186">
        <v>5.9</v>
      </c>
      <c r="R1186">
        <v>5.6</v>
      </c>
      <c r="S1186">
        <v>234</v>
      </c>
      <c r="T1186">
        <f t="shared" si="162"/>
        <v>-1</v>
      </c>
      <c r="U1186" s="1">
        <v>42826</v>
      </c>
      <c r="V1186" s="13">
        <f t="shared" si="163"/>
        <v>42826</v>
      </c>
      <c r="W1186" s="14">
        <f t="shared" si="164"/>
        <v>42826</v>
      </c>
      <c r="X1186" s="1" t="str">
        <f t="shared" si="165"/>
        <v>Saturday</v>
      </c>
      <c r="Y1186" s="2">
        <v>0.60231481481481486</v>
      </c>
      <c r="Z1186" s="2">
        <f t="shared" si="166"/>
        <v>0.58333333333333326</v>
      </c>
      <c r="AA1186">
        <f>1</f>
        <v>1</v>
      </c>
      <c r="AB1186" s="1">
        <v>42826</v>
      </c>
      <c r="AC1186" s="13">
        <f t="shared" si="167"/>
        <v>42826</v>
      </c>
      <c r="AD1186" s="14">
        <f t="shared" si="168"/>
        <v>42826</v>
      </c>
      <c r="AE1186" s="1" t="str">
        <f t="shared" si="169"/>
        <v>Saturday</v>
      </c>
      <c r="AF1186" s="2">
        <v>0.62979166666666664</v>
      </c>
      <c r="AG1186" s="2">
        <f t="shared" si="170"/>
        <v>0.625</v>
      </c>
      <c r="AH1186" t="s">
        <v>25</v>
      </c>
    </row>
    <row r="1187" spans="1:34" x14ac:dyDescent="0.25">
      <c r="A1187">
        <v>1560408</v>
      </c>
      <c r="B1187" t="s">
        <v>54</v>
      </c>
      <c r="E1187">
        <v>53717</v>
      </c>
      <c r="F1187" t="s">
        <v>20</v>
      </c>
      <c r="G1187" t="s">
        <v>55</v>
      </c>
      <c r="H1187">
        <v>214</v>
      </c>
      <c r="I1187" t="s">
        <v>81</v>
      </c>
      <c r="J1187">
        <f>VLOOKUP(I1187,Key!$A$1:$C$73,2,FALSE)</f>
        <v>43.058010000000003</v>
      </c>
      <c r="K1187">
        <f>VLOOKUP(I1187,Key!$A$1:$C$73,3,FALSE)</f>
        <v>-87.877300000000005</v>
      </c>
      <c r="L1187" t="s">
        <v>81</v>
      </c>
      <c r="M1187">
        <f>VLOOKUP(L1187,Key!$A$1:$C$73,2,FALSE)</f>
        <v>43.058010000000003</v>
      </c>
      <c r="N1187">
        <f>VLOOKUP(L1187,Key!$A$1:$C$73,3,FALSE)</f>
        <v>-87.877300000000005</v>
      </c>
      <c r="O1187">
        <v>57</v>
      </c>
      <c r="P1187">
        <v>3</v>
      </c>
      <c r="Q1187">
        <v>8.6</v>
      </c>
      <c r="R1187">
        <v>8.1</v>
      </c>
      <c r="S1187">
        <v>342</v>
      </c>
      <c r="T1187">
        <f t="shared" si="162"/>
        <v>-1</v>
      </c>
      <c r="U1187" s="1">
        <v>42826</v>
      </c>
      <c r="V1187" s="13">
        <f t="shared" si="163"/>
        <v>42826</v>
      </c>
      <c r="W1187" s="14">
        <f t="shared" si="164"/>
        <v>42826</v>
      </c>
      <c r="X1187" s="1" t="str">
        <f t="shared" si="165"/>
        <v>Saturday</v>
      </c>
      <c r="Y1187" s="2">
        <v>0.61225694444444445</v>
      </c>
      <c r="Z1187" s="2">
        <f t="shared" si="166"/>
        <v>0.625</v>
      </c>
      <c r="AA1187">
        <f>1</f>
        <v>1</v>
      </c>
      <c r="AB1187" s="1">
        <v>42826</v>
      </c>
      <c r="AC1187" s="13">
        <f t="shared" si="167"/>
        <v>42826</v>
      </c>
      <c r="AD1187" s="14">
        <f t="shared" si="168"/>
        <v>42826</v>
      </c>
      <c r="AE1187" s="1" t="str">
        <f t="shared" si="169"/>
        <v>Saturday</v>
      </c>
      <c r="AF1187" s="2">
        <v>0.65150462962962963</v>
      </c>
      <c r="AG1187" s="2">
        <f t="shared" si="170"/>
        <v>0.66666666666666663</v>
      </c>
      <c r="AH1187" t="s">
        <v>25</v>
      </c>
    </row>
    <row r="1188" spans="1:34" x14ac:dyDescent="0.25">
      <c r="A1188">
        <v>1560413</v>
      </c>
      <c r="B1188" t="s">
        <v>54</v>
      </c>
      <c r="E1188">
        <v>53072</v>
      </c>
      <c r="F1188" t="s">
        <v>20</v>
      </c>
      <c r="G1188" t="s">
        <v>55</v>
      </c>
      <c r="H1188">
        <v>5556</v>
      </c>
      <c r="I1188" t="s">
        <v>22</v>
      </c>
      <c r="J1188">
        <f>VLOOKUP(I1188,Key!$A$1:$C$73,2,FALSE)</f>
        <v>43.058619999999998</v>
      </c>
      <c r="K1188">
        <f>VLOOKUP(I1188,Key!$A$1:$C$73,3,FALSE)</f>
        <v>-87.885319999999993</v>
      </c>
      <c r="L1188" t="s">
        <v>22</v>
      </c>
      <c r="M1188">
        <f>VLOOKUP(L1188,Key!$A$1:$C$73,2,FALSE)</f>
        <v>43.058619999999998</v>
      </c>
      <c r="N1188">
        <f>VLOOKUP(L1188,Key!$A$1:$C$73,3,FALSE)</f>
        <v>-87.885319999999993</v>
      </c>
      <c r="O1188">
        <v>51</v>
      </c>
      <c r="P1188">
        <v>3</v>
      </c>
      <c r="Q1188">
        <v>7.7</v>
      </c>
      <c r="R1188">
        <v>7.3</v>
      </c>
      <c r="S1188">
        <v>306</v>
      </c>
      <c r="T1188">
        <f t="shared" si="162"/>
        <v>-1</v>
      </c>
      <c r="U1188" s="1">
        <v>42826</v>
      </c>
      <c r="V1188" s="13">
        <f t="shared" si="163"/>
        <v>42826</v>
      </c>
      <c r="W1188" s="14">
        <f t="shared" si="164"/>
        <v>42826</v>
      </c>
      <c r="X1188" s="1" t="str">
        <f t="shared" si="165"/>
        <v>Saturday</v>
      </c>
      <c r="Y1188" s="2">
        <v>0.61327546296296298</v>
      </c>
      <c r="Z1188" s="2">
        <f t="shared" si="166"/>
        <v>0.625</v>
      </c>
      <c r="AA1188">
        <f>1</f>
        <v>1</v>
      </c>
      <c r="AB1188" s="1">
        <v>42826</v>
      </c>
      <c r="AC1188" s="13">
        <f t="shared" si="167"/>
        <v>42826</v>
      </c>
      <c r="AD1188" s="14">
        <f t="shared" si="168"/>
        <v>42826</v>
      </c>
      <c r="AE1188" s="1" t="str">
        <f t="shared" si="169"/>
        <v>Saturday</v>
      </c>
      <c r="AF1188" s="2">
        <v>0.64871527777777771</v>
      </c>
      <c r="AG1188" s="2">
        <f t="shared" si="170"/>
        <v>0.66666666666666663</v>
      </c>
      <c r="AH1188" t="s">
        <v>25</v>
      </c>
    </row>
    <row r="1189" spans="1:34" x14ac:dyDescent="0.25">
      <c r="A1189">
        <v>1560416</v>
      </c>
      <c r="B1189" t="s">
        <v>54</v>
      </c>
      <c r="E1189">
        <v>55901</v>
      </c>
      <c r="F1189" t="s">
        <v>20</v>
      </c>
      <c r="G1189" t="s">
        <v>55</v>
      </c>
      <c r="H1189">
        <v>5448</v>
      </c>
      <c r="I1189" t="s">
        <v>89</v>
      </c>
      <c r="J1189">
        <f>VLOOKUP(I1189,Key!$A$1:$C$73,2,FALSE)</f>
        <v>43.060155999999999</v>
      </c>
      <c r="K1189">
        <f>VLOOKUP(I1189,Key!$A$1:$C$73,3,FALSE)</f>
        <v>-87.881258000000003</v>
      </c>
      <c r="L1189" t="s">
        <v>89</v>
      </c>
      <c r="M1189">
        <f>VLOOKUP(L1189,Key!$A$1:$C$73,2,FALSE)</f>
        <v>43.060155999999999</v>
      </c>
      <c r="N1189">
        <f>VLOOKUP(L1189,Key!$A$1:$C$73,3,FALSE)</f>
        <v>-87.881258000000003</v>
      </c>
      <c r="O1189">
        <v>155</v>
      </c>
      <c r="P1189">
        <v>15</v>
      </c>
      <c r="Q1189">
        <v>18</v>
      </c>
      <c r="R1189">
        <v>17.100000000000001</v>
      </c>
      <c r="S1189">
        <v>720</v>
      </c>
      <c r="T1189">
        <f t="shared" si="162"/>
        <v>-1</v>
      </c>
      <c r="U1189" s="1">
        <v>42826</v>
      </c>
      <c r="V1189" s="13">
        <f t="shared" si="163"/>
        <v>42826</v>
      </c>
      <c r="W1189" s="14">
        <f t="shared" si="164"/>
        <v>42826</v>
      </c>
      <c r="X1189" s="1" t="str">
        <f t="shared" si="165"/>
        <v>Saturday</v>
      </c>
      <c r="Y1189" s="2">
        <v>0.61423611111111109</v>
      </c>
      <c r="Z1189" s="2">
        <f t="shared" si="166"/>
        <v>0.625</v>
      </c>
      <c r="AA1189">
        <f>1</f>
        <v>1</v>
      </c>
      <c r="AB1189" s="1">
        <v>42826</v>
      </c>
      <c r="AC1189" s="13">
        <f t="shared" si="167"/>
        <v>42826</v>
      </c>
      <c r="AD1189" s="14">
        <f t="shared" si="168"/>
        <v>42826</v>
      </c>
      <c r="AE1189" s="1" t="str">
        <f t="shared" si="169"/>
        <v>Saturday</v>
      </c>
      <c r="AF1189" s="2">
        <v>0.72179398148148144</v>
      </c>
      <c r="AG1189" s="2">
        <f t="shared" si="170"/>
        <v>0.70833333333333326</v>
      </c>
      <c r="AH1189" t="s">
        <v>25</v>
      </c>
    </row>
    <row r="1190" spans="1:34" x14ac:dyDescent="0.25">
      <c r="A1190">
        <v>1560443</v>
      </c>
      <c r="B1190" t="s">
        <v>54</v>
      </c>
      <c r="E1190">
        <v>53188</v>
      </c>
      <c r="F1190" t="s">
        <v>20</v>
      </c>
      <c r="G1190" t="s">
        <v>55</v>
      </c>
      <c r="H1190">
        <v>153</v>
      </c>
      <c r="I1190" t="s">
        <v>39</v>
      </c>
      <c r="J1190">
        <f>VLOOKUP(I1190,Key!$A$1:$C$73,2,FALSE)</f>
        <v>43.031480000000002</v>
      </c>
      <c r="K1190">
        <f>VLOOKUP(I1190,Key!$A$1:$C$73,3,FALSE)</f>
        <v>-87.908169999999998</v>
      </c>
      <c r="L1190" t="s">
        <v>52</v>
      </c>
      <c r="M1190">
        <f>VLOOKUP(L1190,Key!$A$1:$C$73,2,FALSE)</f>
        <v>43.042490000000001</v>
      </c>
      <c r="N1190">
        <f>VLOOKUP(L1190,Key!$A$1:$C$73,3,FALSE)</f>
        <v>-87.909959999999998</v>
      </c>
      <c r="O1190">
        <v>20</v>
      </c>
      <c r="P1190">
        <v>0</v>
      </c>
      <c r="Q1190">
        <v>3</v>
      </c>
      <c r="R1190">
        <v>2.9</v>
      </c>
      <c r="S1190">
        <v>120</v>
      </c>
      <c r="T1190">
        <f t="shared" si="162"/>
        <v>-1</v>
      </c>
      <c r="U1190" s="1">
        <v>42826</v>
      </c>
      <c r="V1190" s="13">
        <f t="shared" si="163"/>
        <v>42826</v>
      </c>
      <c r="W1190" s="14">
        <f t="shared" si="164"/>
        <v>42826</v>
      </c>
      <c r="X1190" s="1" t="str">
        <f t="shared" si="165"/>
        <v>Saturday</v>
      </c>
      <c r="Y1190" s="2">
        <v>0.6189351851851852</v>
      </c>
      <c r="Z1190" s="2">
        <f t="shared" si="166"/>
        <v>0.625</v>
      </c>
      <c r="AA1190">
        <f>1</f>
        <v>1</v>
      </c>
      <c r="AB1190" s="1">
        <v>42826</v>
      </c>
      <c r="AC1190" s="13">
        <f t="shared" si="167"/>
        <v>42826</v>
      </c>
      <c r="AD1190" s="14">
        <f t="shared" si="168"/>
        <v>42826</v>
      </c>
      <c r="AE1190" s="1" t="str">
        <f t="shared" si="169"/>
        <v>Saturday</v>
      </c>
      <c r="AF1190" s="2">
        <v>0.63267361111111109</v>
      </c>
      <c r="AG1190" s="2">
        <f t="shared" si="170"/>
        <v>0.625</v>
      </c>
      <c r="AH1190" t="s">
        <v>23</v>
      </c>
    </row>
    <row r="1191" spans="1:34" x14ac:dyDescent="0.25">
      <c r="A1191">
        <v>1560477</v>
      </c>
      <c r="B1191" t="s">
        <v>54</v>
      </c>
      <c r="E1191">
        <v>53150</v>
      </c>
      <c r="F1191" t="s">
        <v>20</v>
      </c>
      <c r="G1191" t="s">
        <v>55</v>
      </c>
      <c r="H1191">
        <v>5463</v>
      </c>
      <c r="I1191" t="s">
        <v>48</v>
      </c>
      <c r="J1191">
        <f>VLOOKUP(I1191,Key!$A$1:$C$73,2,FALSE)</f>
        <v>43.031320000000001</v>
      </c>
      <c r="K1191">
        <f>VLOOKUP(I1191,Key!$A$1:$C$73,3,FALSE)</f>
        <v>-87.904259999999994</v>
      </c>
      <c r="L1191" t="s">
        <v>63</v>
      </c>
      <c r="M1191">
        <f>VLOOKUP(L1191,Key!$A$1:$C$73,2,FALSE)</f>
        <v>43.066893999999998</v>
      </c>
      <c r="N1191">
        <f>VLOOKUP(L1191,Key!$A$1:$C$73,3,FALSE)</f>
        <v>-87.877936000000005</v>
      </c>
      <c r="O1191">
        <v>128</v>
      </c>
      <c r="P1191">
        <v>12</v>
      </c>
      <c r="Q1191">
        <v>18</v>
      </c>
      <c r="R1191">
        <v>17.100000000000001</v>
      </c>
      <c r="S1191">
        <v>720</v>
      </c>
      <c r="T1191">
        <f t="shared" si="162"/>
        <v>-1</v>
      </c>
      <c r="U1191" s="1">
        <v>42826</v>
      </c>
      <c r="V1191" s="13">
        <f t="shared" si="163"/>
        <v>42826</v>
      </c>
      <c r="W1191" s="14">
        <f t="shared" si="164"/>
        <v>42826</v>
      </c>
      <c r="X1191" s="1" t="str">
        <f t="shared" si="165"/>
        <v>Saturday</v>
      </c>
      <c r="Y1191" s="2">
        <v>0.62596064814814811</v>
      </c>
      <c r="Z1191" s="2">
        <f t="shared" si="166"/>
        <v>0.625</v>
      </c>
      <c r="AA1191">
        <f>1</f>
        <v>1</v>
      </c>
      <c r="AB1191" s="1">
        <v>42826</v>
      </c>
      <c r="AC1191" s="13">
        <f t="shared" si="167"/>
        <v>42826</v>
      </c>
      <c r="AD1191" s="14">
        <f t="shared" si="168"/>
        <v>42826</v>
      </c>
      <c r="AE1191" s="1" t="str">
        <f t="shared" si="169"/>
        <v>Saturday</v>
      </c>
      <c r="AF1191" s="2">
        <v>0.71505787037037039</v>
      </c>
      <c r="AG1191" s="2">
        <f t="shared" si="170"/>
        <v>0.70833333333333326</v>
      </c>
      <c r="AH1191" t="s">
        <v>23</v>
      </c>
    </row>
    <row r="1192" spans="1:34" x14ac:dyDescent="0.25">
      <c r="A1192">
        <v>1560540</v>
      </c>
      <c r="B1192" t="s">
        <v>54</v>
      </c>
      <c r="E1192">
        <v>60189</v>
      </c>
      <c r="F1192" t="s">
        <v>20</v>
      </c>
      <c r="G1192" t="s">
        <v>55</v>
      </c>
      <c r="H1192">
        <v>5472</v>
      </c>
      <c r="I1192" t="s">
        <v>60</v>
      </c>
      <c r="J1192">
        <f>VLOOKUP(I1192,Key!$A$1:$C$73,2,FALSE)</f>
        <v>43.046570000000003</v>
      </c>
      <c r="K1192">
        <f>VLOOKUP(I1192,Key!$A$1:$C$73,3,FALSE)</f>
        <v>-87.908720000000002</v>
      </c>
      <c r="L1192" t="s">
        <v>84</v>
      </c>
      <c r="M1192">
        <f>VLOOKUP(L1192,Key!$A$1:$C$73,2,FALSE)</f>
        <v>43.040154000000001</v>
      </c>
      <c r="N1192">
        <f>VLOOKUP(L1192,Key!$A$1:$C$73,3,FALSE)</f>
        <v>-87.932113000000001</v>
      </c>
      <c r="O1192">
        <v>14</v>
      </c>
      <c r="P1192">
        <v>0</v>
      </c>
      <c r="Q1192">
        <v>2.1</v>
      </c>
      <c r="R1192">
        <v>2</v>
      </c>
      <c r="S1192">
        <v>84</v>
      </c>
      <c r="T1192">
        <f t="shared" si="162"/>
        <v>-1</v>
      </c>
      <c r="U1192" s="1">
        <v>42826</v>
      </c>
      <c r="V1192" s="13">
        <f t="shared" si="163"/>
        <v>42826</v>
      </c>
      <c r="W1192" s="14">
        <f t="shared" si="164"/>
        <v>42826</v>
      </c>
      <c r="X1192" s="1" t="str">
        <f t="shared" si="165"/>
        <v>Saturday</v>
      </c>
      <c r="Y1192" s="2">
        <v>0.63715277777777779</v>
      </c>
      <c r="Z1192" s="2">
        <f t="shared" si="166"/>
        <v>0.625</v>
      </c>
      <c r="AA1192">
        <f>1</f>
        <v>1</v>
      </c>
      <c r="AB1192" s="1">
        <v>42826</v>
      </c>
      <c r="AC1192" s="13">
        <f t="shared" si="167"/>
        <v>42826</v>
      </c>
      <c r="AD1192" s="14">
        <f t="shared" si="168"/>
        <v>42826</v>
      </c>
      <c r="AE1192" s="1" t="str">
        <f t="shared" si="169"/>
        <v>Saturday</v>
      </c>
      <c r="AF1192" s="2">
        <v>0.64694444444444443</v>
      </c>
      <c r="AG1192" s="2">
        <f t="shared" si="170"/>
        <v>0.66666666666666663</v>
      </c>
      <c r="AH1192" t="s">
        <v>23</v>
      </c>
    </row>
    <row r="1193" spans="1:34" x14ac:dyDescent="0.25">
      <c r="A1193">
        <v>1560681</v>
      </c>
      <c r="B1193" t="s">
        <v>54</v>
      </c>
      <c r="E1193">
        <v>53207</v>
      </c>
      <c r="F1193" t="s">
        <v>20</v>
      </c>
      <c r="G1193" t="s">
        <v>55</v>
      </c>
      <c r="H1193">
        <v>5588</v>
      </c>
      <c r="I1193" t="s">
        <v>56</v>
      </c>
      <c r="J1193">
        <f>VLOOKUP(I1193,Key!$A$1:$C$73,2,FALSE)</f>
        <v>43.004728999999998</v>
      </c>
      <c r="K1193">
        <f>VLOOKUP(I1193,Key!$A$1:$C$73,3,FALSE)</f>
        <v>-87.905463999999995</v>
      </c>
      <c r="L1193" t="s">
        <v>48</v>
      </c>
      <c r="M1193">
        <f>VLOOKUP(L1193,Key!$A$1:$C$73,2,FALSE)</f>
        <v>43.031320000000001</v>
      </c>
      <c r="N1193">
        <f>VLOOKUP(L1193,Key!$A$1:$C$73,3,FALSE)</f>
        <v>-87.904259999999994</v>
      </c>
      <c r="O1193">
        <v>32</v>
      </c>
      <c r="P1193">
        <v>0</v>
      </c>
      <c r="Q1193">
        <v>4.8</v>
      </c>
      <c r="R1193">
        <v>4.5999999999999996</v>
      </c>
      <c r="S1193">
        <v>192</v>
      </c>
      <c r="T1193">
        <f t="shared" si="162"/>
        <v>-1</v>
      </c>
      <c r="U1193" s="1">
        <v>42826</v>
      </c>
      <c r="V1193" s="13">
        <f t="shared" si="163"/>
        <v>42826</v>
      </c>
      <c r="W1193" s="14">
        <f t="shared" si="164"/>
        <v>42826</v>
      </c>
      <c r="X1193" s="1" t="str">
        <f t="shared" si="165"/>
        <v>Saturday</v>
      </c>
      <c r="Y1193" s="2">
        <v>0.66134259259259254</v>
      </c>
      <c r="Z1193" s="2">
        <f t="shared" si="166"/>
        <v>0.66666666666666663</v>
      </c>
      <c r="AA1193">
        <f>1</f>
        <v>1</v>
      </c>
      <c r="AB1193" s="1">
        <v>42826</v>
      </c>
      <c r="AC1193" s="13">
        <f t="shared" si="167"/>
        <v>42826</v>
      </c>
      <c r="AD1193" s="14">
        <f t="shared" si="168"/>
        <v>42826</v>
      </c>
      <c r="AE1193" s="1" t="str">
        <f t="shared" si="169"/>
        <v>Saturday</v>
      </c>
      <c r="AF1193" s="2">
        <v>0.68354166666666671</v>
      </c>
      <c r="AG1193" s="2">
        <f t="shared" si="170"/>
        <v>0.66666666666666663</v>
      </c>
      <c r="AH1193" t="s">
        <v>23</v>
      </c>
    </row>
    <row r="1194" spans="1:34" x14ac:dyDescent="0.25">
      <c r="A1194">
        <v>1560742</v>
      </c>
      <c r="B1194" t="s">
        <v>54</v>
      </c>
      <c r="E1194">
        <v>98105</v>
      </c>
      <c r="F1194" t="s">
        <v>20</v>
      </c>
      <c r="G1194" t="s">
        <v>55</v>
      </c>
      <c r="H1194">
        <v>5581</v>
      </c>
      <c r="I1194" t="s">
        <v>84</v>
      </c>
      <c r="J1194">
        <f>VLOOKUP(I1194,Key!$A$1:$C$73,2,FALSE)</f>
        <v>43.040154000000001</v>
      </c>
      <c r="K1194">
        <f>VLOOKUP(I1194,Key!$A$1:$C$73,3,FALSE)</f>
        <v>-87.932113000000001</v>
      </c>
      <c r="L1194" t="s">
        <v>27</v>
      </c>
      <c r="M1194">
        <f>VLOOKUP(L1194,Key!$A$1:$C$73,2,FALSE)</f>
        <v>43.041646999999998</v>
      </c>
      <c r="N1194">
        <f>VLOOKUP(L1194,Key!$A$1:$C$73,3,FALSE)</f>
        <v>-87.927257999999995</v>
      </c>
      <c r="O1194">
        <v>78</v>
      </c>
      <c r="P1194">
        <v>6</v>
      </c>
      <c r="Q1194">
        <v>11.7</v>
      </c>
      <c r="R1194">
        <v>11.1</v>
      </c>
      <c r="S1194">
        <v>468</v>
      </c>
      <c r="T1194">
        <f t="shared" si="162"/>
        <v>-1</v>
      </c>
      <c r="U1194" s="1">
        <v>42826</v>
      </c>
      <c r="V1194" s="13">
        <f t="shared" si="163"/>
        <v>42826</v>
      </c>
      <c r="W1194" s="14">
        <f t="shared" si="164"/>
        <v>42826</v>
      </c>
      <c r="X1194" s="1" t="str">
        <f t="shared" si="165"/>
        <v>Saturday</v>
      </c>
      <c r="Y1194" s="2">
        <v>0.671875</v>
      </c>
      <c r="Z1194" s="2">
        <f t="shared" si="166"/>
        <v>0.66666666666666663</v>
      </c>
      <c r="AA1194">
        <f>1</f>
        <v>1</v>
      </c>
      <c r="AB1194" s="1">
        <v>42826</v>
      </c>
      <c r="AC1194" s="13">
        <f t="shared" si="167"/>
        <v>42826</v>
      </c>
      <c r="AD1194" s="14">
        <f t="shared" si="168"/>
        <v>42826</v>
      </c>
      <c r="AE1194" s="1" t="str">
        <f t="shared" si="169"/>
        <v>Saturday</v>
      </c>
      <c r="AF1194" s="2">
        <v>0.726099537037037</v>
      </c>
      <c r="AG1194" s="2">
        <f t="shared" si="170"/>
        <v>0.70833333333333326</v>
      </c>
      <c r="AH1194" t="s">
        <v>23</v>
      </c>
    </row>
    <row r="1195" spans="1:34" x14ac:dyDescent="0.25">
      <c r="A1195">
        <v>1560755</v>
      </c>
      <c r="B1195" t="s">
        <v>54</v>
      </c>
      <c r="E1195">
        <v>53233</v>
      </c>
      <c r="F1195" t="s">
        <v>20</v>
      </c>
      <c r="G1195" t="s">
        <v>55</v>
      </c>
      <c r="H1195">
        <v>11156</v>
      </c>
      <c r="I1195" t="s">
        <v>27</v>
      </c>
      <c r="J1195">
        <f>VLOOKUP(I1195,Key!$A$1:$C$73,2,FALSE)</f>
        <v>43.041646999999998</v>
      </c>
      <c r="K1195">
        <f>VLOOKUP(I1195,Key!$A$1:$C$73,3,FALSE)</f>
        <v>-87.927257999999995</v>
      </c>
      <c r="L1195" t="s">
        <v>27</v>
      </c>
      <c r="M1195">
        <f>VLOOKUP(L1195,Key!$A$1:$C$73,2,FALSE)</f>
        <v>43.041646999999998</v>
      </c>
      <c r="N1195">
        <f>VLOOKUP(L1195,Key!$A$1:$C$73,3,FALSE)</f>
        <v>-87.927257999999995</v>
      </c>
      <c r="O1195">
        <v>76</v>
      </c>
      <c r="P1195">
        <v>6</v>
      </c>
      <c r="Q1195">
        <v>11.4</v>
      </c>
      <c r="R1195">
        <v>10.8</v>
      </c>
      <c r="S1195">
        <v>456</v>
      </c>
      <c r="T1195">
        <f t="shared" si="162"/>
        <v>-1</v>
      </c>
      <c r="U1195" s="1">
        <v>42826</v>
      </c>
      <c r="V1195" s="13">
        <f t="shared" si="163"/>
        <v>42826</v>
      </c>
      <c r="W1195" s="14">
        <f t="shared" si="164"/>
        <v>42826</v>
      </c>
      <c r="X1195" s="1" t="str">
        <f t="shared" si="165"/>
        <v>Saturday</v>
      </c>
      <c r="Y1195" s="2">
        <v>0.67326388888888899</v>
      </c>
      <c r="Z1195" s="2">
        <f t="shared" si="166"/>
        <v>0.66666666666666663</v>
      </c>
      <c r="AA1195">
        <f>1</f>
        <v>1</v>
      </c>
      <c r="AB1195" s="1">
        <v>42826</v>
      </c>
      <c r="AC1195" s="13">
        <f t="shared" si="167"/>
        <v>42826</v>
      </c>
      <c r="AD1195" s="14">
        <f t="shared" si="168"/>
        <v>42826</v>
      </c>
      <c r="AE1195" s="1" t="str">
        <f t="shared" si="169"/>
        <v>Saturday</v>
      </c>
      <c r="AF1195" s="2">
        <v>0.72624999999999995</v>
      </c>
      <c r="AG1195" s="2">
        <f t="shared" si="170"/>
        <v>0.70833333333333326</v>
      </c>
      <c r="AH1195" t="s">
        <v>25</v>
      </c>
    </row>
    <row r="1196" spans="1:34" x14ac:dyDescent="0.25">
      <c r="A1196">
        <v>1560770</v>
      </c>
      <c r="B1196" t="s">
        <v>54</v>
      </c>
      <c r="E1196">
        <v>53151</v>
      </c>
      <c r="F1196" t="s">
        <v>20</v>
      </c>
      <c r="G1196" t="s">
        <v>55</v>
      </c>
      <c r="H1196">
        <v>11049</v>
      </c>
      <c r="I1196" t="s">
        <v>74</v>
      </c>
      <c r="J1196">
        <f>VLOOKUP(I1196,Key!$A$1:$C$73,2,FALSE)</f>
        <v>43.05536</v>
      </c>
      <c r="K1196">
        <f>VLOOKUP(I1196,Key!$A$1:$C$73,3,FALSE)</f>
        <v>-87.90504</v>
      </c>
      <c r="L1196" t="s">
        <v>74</v>
      </c>
      <c r="M1196">
        <f>VLOOKUP(L1196,Key!$A$1:$C$73,2,FALSE)</f>
        <v>43.05536</v>
      </c>
      <c r="N1196">
        <f>VLOOKUP(L1196,Key!$A$1:$C$73,3,FALSE)</f>
        <v>-87.90504</v>
      </c>
      <c r="O1196">
        <v>23</v>
      </c>
      <c r="P1196">
        <v>0</v>
      </c>
      <c r="Q1196">
        <v>3.5</v>
      </c>
      <c r="R1196">
        <v>3.3</v>
      </c>
      <c r="S1196">
        <v>138</v>
      </c>
      <c r="T1196">
        <f t="shared" si="162"/>
        <v>-1</v>
      </c>
      <c r="U1196" s="1">
        <v>42826</v>
      </c>
      <c r="V1196" s="13">
        <f t="shared" si="163"/>
        <v>42826</v>
      </c>
      <c r="W1196" s="14">
        <f t="shared" si="164"/>
        <v>42826</v>
      </c>
      <c r="X1196" s="1" t="str">
        <f t="shared" si="165"/>
        <v>Saturday</v>
      </c>
      <c r="Y1196" s="2">
        <v>0.67688657407407404</v>
      </c>
      <c r="Z1196" s="2">
        <f t="shared" si="166"/>
        <v>0.66666666666666663</v>
      </c>
      <c r="AA1196">
        <f>1</f>
        <v>1</v>
      </c>
      <c r="AB1196" s="1">
        <v>42826</v>
      </c>
      <c r="AC1196" s="13">
        <f t="shared" si="167"/>
        <v>42826</v>
      </c>
      <c r="AD1196" s="14">
        <f t="shared" si="168"/>
        <v>42826</v>
      </c>
      <c r="AE1196" s="1" t="str">
        <f t="shared" si="169"/>
        <v>Saturday</v>
      </c>
      <c r="AF1196" s="2">
        <v>0.69236111111111109</v>
      </c>
      <c r="AG1196" s="2">
        <f t="shared" si="170"/>
        <v>0.70833333333333326</v>
      </c>
      <c r="AH1196" t="s">
        <v>25</v>
      </c>
    </row>
    <row r="1197" spans="1:34" x14ac:dyDescent="0.25">
      <c r="A1197">
        <v>1560775</v>
      </c>
      <c r="B1197" t="s">
        <v>54</v>
      </c>
      <c r="E1197">
        <v>53066</v>
      </c>
      <c r="F1197" t="s">
        <v>20</v>
      </c>
      <c r="G1197" t="s">
        <v>55</v>
      </c>
      <c r="H1197">
        <v>11154</v>
      </c>
      <c r="I1197" t="s">
        <v>76</v>
      </c>
      <c r="J1197">
        <f>VLOOKUP(I1197,Key!$A$1:$C$73,2,FALSE)</f>
        <v>43.02948</v>
      </c>
      <c r="K1197">
        <f>VLOOKUP(I1197,Key!$A$1:$C$73,3,FALSE)</f>
        <v>-87.912819999999996</v>
      </c>
      <c r="L1197" t="s">
        <v>62</v>
      </c>
      <c r="M1197">
        <f>VLOOKUP(L1197,Key!$A$1:$C$73,2,FALSE)</f>
        <v>43.052460000000004</v>
      </c>
      <c r="N1197">
        <f>VLOOKUP(L1197,Key!$A$1:$C$73,3,FALSE)</f>
        <v>-87.891000000000005</v>
      </c>
      <c r="O1197">
        <v>23</v>
      </c>
      <c r="P1197">
        <v>0</v>
      </c>
      <c r="Q1197">
        <v>3.5</v>
      </c>
      <c r="R1197">
        <v>3.3</v>
      </c>
      <c r="S1197">
        <v>138</v>
      </c>
      <c r="T1197">
        <f t="shared" si="162"/>
        <v>-1</v>
      </c>
      <c r="U1197" s="1">
        <v>42826</v>
      </c>
      <c r="V1197" s="13">
        <f t="shared" si="163"/>
        <v>42826</v>
      </c>
      <c r="W1197" s="14">
        <f t="shared" si="164"/>
        <v>42826</v>
      </c>
      <c r="X1197" s="1" t="str">
        <f t="shared" si="165"/>
        <v>Saturday</v>
      </c>
      <c r="Y1197" s="2">
        <v>0.67745370370370372</v>
      </c>
      <c r="Z1197" s="2">
        <f t="shared" si="166"/>
        <v>0.66666666666666663</v>
      </c>
      <c r="AA1197">
        <f>1</f>
        <v>1</v>
      </c>
      <c r="AB1197" s="1">
        <v>42826</v>
      </c>
      <c r="AC1197" s="13">
        <f t="shared" si="167"/>
        <v>42826</v>
      </c>
      <c r="AD1197" s="14">
        <f t="shared" si="168"/>
        <v>42826</v>
      </c>
      <c r="AE1197" s="1" t="str">
        <f t="shared" si="169"/>
        <v>Saturday</v>
      </c>
      <c r="AF1197" s="2">
        <v>0.69336805555555558</v>
      </c>
      <c r="AG1197" s="2">
        <f t="shared" si="170"/>
        <v>0.70833333333333326</v>
      </c>
      <c r="AH1197" t="s">
        <v>23</v>
      </c>
    </row>
    <row r="1198" spans="1:34" x14ac:dyDescent="0.25">
      <c r="A1198">
        <v>1560783</v>
      </c>
      <c r="B1198" t="s">
        <v>54</v>
      </c>
      <c r="E1198">
        <v>53104</v>
      </c>
      <c r="F1198" t="s">
        <v>20</v>
      </c>
      <c r="G1198" t="s">
        <v>55</v>
      </c>
      <c r="H1198">
        <v>5519</v>
      </c>
      <c r="I1198" t="s">
        <v>42</v>
      </c>
      <c r="J1198">
        <f>VLOOKUP(I1198,Key!$A$1:$C$73,2,FALSE)</f>
        <v>43.038719999999998</v>
      </c>
      <c r="K1198">
        <f>VLOOKUP(I1198,Key!$A$1:$C$73,3,FALSE)</f>
        <v>-87.905339999999995</v>
      </c>
      <c r="L1198" t="s">
        <v>52</v>
      </c>
      <c r="M1198">
        <f>VLOOKUP(L1198,Key!$A$1:$C$73,2,FALSE)</f>
        <v>43.042490000000001</v>
      </c>
      <c r="N1198">
        <f>VLOOKUP(L1198,Key!$A$1:$C$73,3,FALSE)</f>
        <v>-87.909959999999998</v>
      </c>
      <c r="O1198">
        <v>39</v>
      </c>
      <c r="P1198">
        <v>3</v>
      </c>
      <c r="Q1198">
        <v>5.9</v>
      </c>
      <c r="R1198">
        <v>5.6</v>
      </c>
      <c r="S1198">
        <v>234</v>
      </c>
      <c r="T1198">
        <f t="shared" si="162"/>
        <v>-1</v>
      </c>
      <c r="U1198" s="1">
        <v>42826</v>
      </c>
      <c r="V1198" s="13">
        <f t="shared" si="163"/>
        <v>42826</v>
      </c>
      <c r="W1198" s="14">
        <f t="shared" si="164"/>
        <v>42826</v>
      </c>
      <c r="X1198" s="1" t="str">
        <f t="shared" si="165"/>
        <v>Saturday</v>
      </c>
      <c r="Y1198" s="2">
        <v>0.6794675925925926</v>
      </c>
      <c r="Z1198" s="2">
        <f t="shared" si="166"/>
        <v>0.66666666666666663</v>
      </c>
      <c r="AA1198">
        <f>1</f>
        <v>1</v>
      </c>
      <c r="AB1198" s="1">
        <v>42826</v>
      </c>
      <c r="AC1198" s="13">
        <f t="shared" si="167"/>
        <v>42826</v>
      </c>
      <c r="AD1198" s="14">
        <f t="shared" si="168"/>
        <v>42826</v>
      </c>
      <c r="AE1198" s="1" t="str">
        <f t="shared" si="169"/>
        <v>Saturday</v>
      </c>
      <c r="AF1198" s="2">
        <v>0.7069212962962963</v>
      </c>
      <c r="AG1198" s="2">
        <f t="shared" si="170"/>
        <v>0.70833333333333326</v>
      </c>
      <c r="AH1198" t="s">
        <v>23</v>
      </c>
    </row>
    <row r="1199" spans="1:34" x14ac:dyDescent="0.25">
      <c r="A1199">
        <v>1418262</v>
      </c>
      <c r="B1199" t="s">
        <v>54</v>
      </c>
      <c r="E1199">
        <v>32779</v>
      </c>
      <c r="F1199" t="s">
        <v>20</v>
      </c>
      <c r="G1199" t="s">
        <v>55</v>
      </c>
      <c r="H1199">
        <v>5531</v>
      </c>
      <c r="I1199" t="s">
        <v>84</v>
      </c>
      <c r="J1199">
        <f>VLOOKUP(I1199,Key!$A$1:$C$73,2,FALSE)</f>
        <v>43.040154000000001</v>
      </c>
      <c r="K1199">
        <f>VLOOKUP(I1199,Key!$A$1:$C$73,3,FALSE)</f>
        <v>-87.932113000000001</v>
      </c>
      <c r="L1199" t="s">
        <v>84</v>
      </c>
      <c r="M1199">
        <f>VLOOKUP(L1199,Key!$A$1:$C$73,2,FALSE)</f>
        <v>43.040154000000001</v>
      </c>
      <c r="N1199">
        <f>VLOOKUP(L1199,Key!$A$1:$C$73,3,FALSE)</f>
        <v>-87.932113000000001</v>
      </c>
      <c r="O1199">
        <v>69</v>
      </c>
      <c r="P1199">
        <v>6</v>
      </c>
      <c r="Q1199">
        <v>10.4</v>
      </c>
      <c r="R1199">
        <v>9.8000000000000007</v>
      </c>
      <c r="S1199">
        <v>414</v>
      </c>
      <c r="T1199">
        <f t="shared" si="162"/>
        <v>-1</v>
      </c>
      <c r="U1199" s="1">
        <v>42826</v>
      </c>
      <c r="V1199" s="13">
        <f t="shared" si="163"/>
        <v>42826</v>
      </c>
      <c r="W1199" s="14">
        <f t="shared" si="164"/>
        <v>42826</v>
      </c>
      <c r="X1199" s="1" t="str">
        <f t="shared" si="165"/>
        <v>Saturday</v>
      </c>
      <c r="Y1199" s="2">
        <v>0.6881828703703704</v>
      </c>
      <c r="Z1199" s="2">
        <f t="shared" si="166"/>
        <v>0.70833333333333326</v>
      </c>
      <c r="AA1199">
        <f>1</f>
        <v>1</v>
      </c>
      <c r="AB1199" s="1">
        <v>42826</v>
      </c>
      <c r="AC1199" s="13">
        <f t="shared" si="167"/>
        <v>42826</v>
      </c>
      <c r="AD1199" s="14">
        <f t="shared" si="168"/>
        <v>42826</v>
      </c>
      <c r="AE1199" s="1" t="str">
        <f t="shared" si="169"/>
        <v>Saturday</v>
      </c>
      <c r="AF1199" s="2">
        <v>0.73600694444444448</v>
      </c>
      <c r="AG1199" s="2">
        <f t="shared" si="170"/>
        <v>0.75</v>
      </c>
      <c r="AH1199" t="s">
        <v>25</v>
      </c>
    </row>
    <row r="1200" spans="1:34" x14ac:dyDescent="0.25">
      <c r="A1200">
        <v>1560837</v>
      </c>
      <c r="B1200" t="s">
        <v>54</v>
      </c>
      <c r="E1200">
        <v>60622</v>
      </c>
      <c r="F1200" t="s">
        <v>20</v>
      </c>
      <c r="G1200" t="s">
        <v>55</v>
      </c>
      <c r="H1200">
        <v>11056</v>
      </c>
      <c r="I1200" t="s">
        <v>38</v>
      </c>
      <c r="J1200">
        <f>VLOOKUP(I1200,Key!$A$1:$C$73,2,FALSE)</f>
        <v>43.038649999999997</v>
      </c>
      <c r="K1200">
        <f>VLOOKUP(I1200,Key!$A$1:$C$73,3,FALSE)</f>
        <v>-87.921930000000003</v>
      </c>
      <c r="L1200" t="s">
        <v>38</v>
      </c>
      <c r="M1200">
        <f>VLOOKUP(L1200,Key!$A$1:$C$73,2,FALSE)</f>
        <v>43.038649999999997</v>
      </c>
      <c r="N1200">
        <f>VLOOKUP(L1200,Key!$A$1:$C$73,3,FALSE)</f>
        <v>-87.921930000000003</v>
      </c>
      <c r="O1200">
        <v>76</v>
      </c>
      <c r="P1200">
        <v>6</v>
      </c>
      <c r="Q1200">
        <v>11.4</v>
      </c>
      <c r="R1200">
        <v>10.8</v>
      </c>
      <c r="S1200">
        <v>456</v>
      </c>
      <c r="T1200">
        <f t="shared" si="162"/>
        <v>-1</v>
      </c>
      <c r="U1200" s="1">
        <v>42826</v>
      </c>
      <c r="V1200" s="13">
        <f t="shared" si="163"/>
        <v>42826</v>
      </c>
      <c r="W1200" s="14">
        <f t="shared" si="164"/>
        <v>42826</v>
      </c>
      <c r="X1200" s="1" t="str">
        <f t="shared" si="165"/>
        <v>Saturday</v>
      </c>
      <c r="Y1200" s="2">
        <v>0.69046296296296295</v>
      </c>
      <c r="Z1200" s="2">
        <f t="shared" si="166"/>
        <v>0.70833333333333326</v>
      </c>
      <c r="AA1200">
        <f>1</f>
        <v>1</v>
      </c>
      <c r="AB1200" s="1">
        <v>42826</v>
      </c>
      <c r="AC1200" s="13">
        <f t="shared" si="167"/>
        <v>42826</v>
      </c>
      <c r="AD1200" s="14">
        <f t="shared" si="168"/>
        <v>42826</v>
      </c>
      <c r="AE1200" s="1" t="str">
        <f t="shared" si="169"/>
        <v>Saturday</v>
      </c>
      <c r="AF1200" s="2">
        <v>0.74373842592592598</v>
      </c>
      <c r="AG1200" s="2">
        <f t="shared" si="170"/>
        <v>0.75</v>
      </c>
      <c r="AH1200" t="s">
        <v>25</v>
      </c>
    </row>
    <row r="1201" spans="1:34" x14ac:dyDescent="0.25">
      <c r="A1201">
        <v>1560847</v>
      </c>
      <c r="B1201" t="s">
        <v>54</v>
      </c>
      <c r="E1201">
        <v>60174</v>
      </c>
      <c r="F1201" t="s">
        <v>20</v>
      </c>
      <c r="G1201" t="s">
        <v>55</v>
      </c>
      <c r="H1201">
        <v>11120</v>
      </c>
      <c r="I1201" t="s">
        <v>82</v>
      </c>
      <c r="J1201">
        <f>VLOOKUP(I1201,Key!$A$1:$C$73,2,FALSE)</f>
        <v>43.040349999999997</v>
      </c>
      <c r="K1201">
        <f>VLOOKUP(I1201,Key!$A$1:$C$73,3,FALSE)</f>
        <v>-87.920760000000001</v>
      </c>
      <c r="L1201" t="s">
        <v>82</v>
      </c>
      <c r="M1201">
        <f>VLOOKUP(L1201,Key!$A$1:$C$73,2,FALSE)</f>
        <v>43.040349999999997</v>
      </c>
      <c r="N1201">
        <f>VLOOKUP(L1201,Key!$A$1:$C$73,3,FALSE)</f>
        <v>-87.920760000000001</v>
      </c>
      <c r="O1201">
        <v>86</v>
      </c>
      <c r="P1201">
        <v>6</v>
      </c>
      <c r="Q1201">
        <v>12.9</v>
      </c>
      <c r="R1201">
        <v>12.3</v>
      </c>
      <c r="S1201">
        <v>516</v>
      </c>
      <c r="T1201">
        <f t="shared" si="162"/>
        <v>-1</v>
      </c>
      <c r="U1201" s="1">
        <v>42826</v>
      </c>
      <c r="V1201" s="13">
        <f t="shared" si="163"/>
        <v>42826</v>
      </c>
      <c r="W1201" s="14">
        <f t="shared" si="164"/>
        <v>42826</v>
      </c>
      <c r="X1201" s="1" t="str">
        <f t="shared" si="165"/>
        <v>Saturday</v>
      </c>
      <c r="Y1201" s="2">
        <v>0.69237268518518524</v>
      </c>
      <c r="Z1201" s="2">
        <f t="shared" si="166"/>
        <v>0.70833333333333326</v>
      </c>
      <c r="AA1201">
        <f>1</f>
        <v>1</v>
      </c>
      <c r="AB1201" s="1">
        <v>42826</v>
      </c>
      <c r="AC1201" s="13">
        <f t="shared" si="167"/>
        <v>42826</v>
      </c>
      <c r="AD1201" s="14">
        <f t="shared" si="168"/>
        <v>42826</v>
      </c>
      <c r="AE1201" s="1" t="str">
        <f t="shared" si="169"/>
        <v>Saturday</v>
      </c>
      <c r="AF1201" s="2">
        <v>0.75216435185185182</v>
      </c>
      <c r="AG1201" s="2">
        <f t="shared" si="170"/>
        <v>0.75</v>
      </c>
      <c r="AH1201" t="s">
        <v>25</v>
      </c>
    </row>
    <row r="1202" spans="1:34" x14ac:dyDescent="0.25">
      <c r="A1202">
        <v>1560877</v>
      </c>
      <c r="B1202" t="s">
        <v>54</v>
      </c>
      <c r="E1202">
        <v>53703</v>
      </c>
      <c r="F1202" t="s">
        <v>20</v>
      </c>
      <c r="G1202" t="s">
        <v>55</v>
      </c>
      <c r="H1202">
        <v>11114</v>
      </c>
      <c r="I1202" t="s">
        <v>62</v>
      </c>
      <c r="J1202">
        <f>VLOOKUP(I1202,Key!$A$1:$C$73,2,FALSE)</f>
        <v>43.052460000000004</v>
      </c>
      <c r="K1202">
        <f>VLOOKUP(I1202,Key!$A$1:$C$73,3,FALSE)</f>
        <v>-87.891000000000005</v>
      </c>
      <c r="L1202" t="s">
        <v>62</v>
      </c>
      <c r="M1202">
        <f>VLOOKUP(L1202,Key!$A$1:$C$73,2,FALSE)</f>
        <v>43.052460000000004</v>
      </c>
      <c r="N1202">
        <f>VLOOKUP(L1202,Key!$A$1:$C$73,3,FALSE)</f>
        <v>-87.891000000000005</v>
      </c>
      <c r="O1202">
        <v>37</v>
      </c>
      <c r="P1202">
        <v>3</v>
      </c>
      <c r="Q1202">
        <v>5.6</v>
      </c>
      <c r="R1202">
        <v>5.3</v>
      </c>
      <c r="S1202">
        <v>222</v>
      </c>
      <c r="T1202">
        <f t="shared" si="162"/>
        <v>-1</v>
      </c>
      <c r="U1202" s="1">
        <v>42826</v>
      </c>
      <c r="V1202" s="13">
        <f t="shared" si="163"/>
        <v>42826</v>
      </c>
      <c r="W1202" s="14">
        <f t="shared" si="164"/>
        <v>42826</v>
      </c>
      <c r="X1202" s="1" t="str">
        <f t="shared" si="165"/>
        <v>Saturday</v>
      </c>
      <c r="Y1202" s="2">
        <v>0.69844907407407408</v>
      </c>
      <c r="Z1202" s="2">
        <f t="shared" si="166"/>
        <v>0.70833333333333326</v>
      </c>
      <c r="AA1202">
        <f>1</f>
        <v>1</v>
      </c>
      <c r="AB1202" s="1">
        <v>42826</v>
      </c>
      <c r="AC1202" s="13">
        <f t="shared" si="167"/>
        <v>42826</v>
      </c>
      <c r="AD1202" s="14">
        <f t="shared" si="168"/>
        <v>42826</v>
      </c>
      <c r="AE1202" s="1" t="str">
        <f t="shared" si="169"/>
        <v>Saturday</v>
      </c>
      <c r="AF1202" s="2">
        <v>0.72380787037037031</v>
      </c>
      <c r="AG1202" s="2">
        <f t="shared" si="170"/>
        <v>0.70833333333333326</v>
      </c>
      <c r="AH1202" t="s">
        <v>25</v>
      </c>
    </row>
    <row r="1203" spans="1:34" x14ac:dyDescent="0.25">
      <c r="A1203">
        <v>1560950</v>
      </c>
      <c r="B1203" t="s">
        <v>54</v>
      </c>
      <c r="F1203" t="s">
        <v>20</v>
      </c>
      <c r="G1203" t="s">
        <v>55</v>
      </c>
      <c r="H1203">
        <v>11088</v>
      </c>
      <c r="I1203" t="s">
        <v>81</v>
      </c>
      <c r="J1203">
        <f>VLOOKUP(I1203,Key!$A$1:$C$73,2,FALSE)</f>
        <v>43.058010000000003</v>
      </c>
      <c r="K1203">
        <f>VLOOKUP(I1203,Key!$A$1:$C$73,3,FALSE)</f>
        <v>-87.877300000000005</v>
      </c>
      <c r="L1203" t="s">
        <v>81</v>
      </c>
      <c r="M1203">
        <f>VLOOKUP(L1203,Key!$A$1:$C$73,2,FALSE)</f>
        <v>43.058010000000003</v>
      </c>
      <c r="N1203">
        <f>VLOOKUP(L1203,Key!$A$1:$C$73,3,FALSE)</f>
        <v>-87.877300000000005</v>
      </c>
      <c r="O1203">
        <v>36</v>
      </c>
      <c r="P1203">
        <v>3</v>
      </c>
      <c r="Q1203">
        <v>5.4</v>
      </c>
      <c r="R1203">
        <v>5.0999999999999996</v>
      </c>
      <c r="S1203">
        <v>216</v>
      </c>
      <c r="T1203">
        <f t="shared" si="162"/>
        <v>-1</v>
      </c>
      <c r="U1203" s="1">
        <v>42826</v>
      </c>
      <c r="V1203" s="13">
        <f t="shared" si="163"/>
        <v>42826</v>
      </c>
      <c r="W1203" s="14">
        <f t="shared" si="164"/>
        <v>42826</v>
      </c>
      <c r="X1203" s="1" t="str">
        <f t="shared" si="165"/>
        <v>Saturday</v>
      </c>
      <c r="Y1203" s="2">
        <v>0.71210648148148159</v>
      </c>
      <c r="Z1203" s="2">
        <f t="shared" si="166"/>
        <v>0.70833333333333326</v>
      </c>
      <c r="AA1203">
        <f>1</f>
        <v>1</v>
      </c>
      <c r="AB1203" s="1">
        <v>42826</v>
      </c>
      <c r="AC1203" s="13">
        <f t="shared" si="167"/>
        <v>42826</v>
      </c>
      <c r="AD1203" s="14">
        <f t="shared" si="168"/>
        <v>42826</v>
      </c>
      <c r="AE1203" s="1" t="str">
        <f t="shared" si="169"/>
        <v>Saturday</v>
      </c>
      <c r="AF1203" s="2">
        <v>0.73685185185185187</v>
      </c>
      <c r="AG1203" s="2">
        <f t="shared" si="170"/>
        <v>0.75</v>
      </c>
      <c r="AH1203" t="s">
        <v>25</v>
      </c>
    </row>
    <row r="1204" spans="1:34" x14ac:dyDescent="0.25">
      <c r="A1204">
        <v>1408850</v>
      </c>
      <c r="B1204" t="s">
        <v>54</v>
      </c>
      <c r="E1204">
        <v>53212</v>
      </c>
      <c r="F1204" t="s">
        <v>20</v>
      </c>
      <c r="G1204" t="s">
        <v>55</v>
      </c>
      <c r="H1204">
        <v>5562</v>
      </c>
      <c r="I1204" t="s">
        <v>44</v>
      </c>
      <c r="J1204">
        <f>VLOOKUP(I1204,Key!$A$1:$C$73,2,FALSE)</f>
        <v>43.03886</v>
      </c>
      <c r="K1204">
        <f>VLOOKUP(I1204,Key!$A$1:$C$73,3,FALSE)</f>
        <v>-87.902720000000002</v>
      </c>
      <c r="L1204" t="s">
        <v>44</v>
      </c>
      <c r="M1204">
        <f>VLOOKUP(L1204,Key!$A$1:$C$73,2,FALSE)</f>
        <v>43.03886</v>
      </c>
      <c r="N1204">
        <f>VLOOKUP(L1204,Key!$A$1:$C$73,3,FALSE)</f>
        <v>-87.902720000000002</v>
      </c>
      <c r="O1204">
        <v>50</v>
      </c>
      <c r="P1204">
        <v>3</v>
      </c>
      <c r="Q1204">
        <v>7.5</v>
      </c>
      <c r="R1204">
        <v>7.1</v>
      </c>
      <c r="S1204">
        <v>300</v>
      </c>
      <c r="T1204">
        <f t="shared" si="162"/>
        <v>-1</v>
      </c>
      <c r="U1204" s="1">
        <v>42826</v>
      </c>
      <c r="V1204" s="13">
        <f t="shared" si="163"/>
        <v>42826</v>
      </c>
      <c r="W1204" s="14">
        <f t="shared" si="164"/>
        <v>42826</v>
      </c>
      <c r="X1204" s="1" t="str">
        <f t="shared" si="165"/>
        <v>Saturday</v>
      </c>
      <c r="Y1204" s="2">
        <v>0.71355324074074078</v>
      </c>
      <c r="Z1204" s="2">
        <f t="shared" si="166"/>
        <v>0.70833333333333326</v>
      </c>
      <c r="AA1204">
        <f>1</f>
        <v>1</v>
      </c>
      <c r="AB1204" s="1">
        <v>42826</v>
      </c>
      <c r="AC1204" s="13">
        <f t="shared" si="167"/>
        <v>42826</v>
      </c>
      <c r="AD1204" s="14">
        <f t="shared" si="168"/>
        <v>42826</v>
      </c>
      <c r="AE1204" s="1" t="str">
        <f t="shared" si="169"/>
        <v>Saturday</v>
      </c>
      <c r="AF1204" s="2">
        <v>0.74818287037037035</v>
      </c>
      <c r="AG1204" s="2">
        <f t="shared" si="170"/>
        <v>0.75</v>
      </c>
      <c r="AH1204" t="s">
        <v>25</v>
      </c>
    </row>
    <row r="1205" spans="1:34" x14ac:dyDescent="0.25">
      <c r="A1205">
        <v>1561129</v>
      </c>
      <c r="B1205" t="s">
        <v>54</v>
      </c>
      <c r="E1205">
        <v>54241</v>
      </c>
      <c r="F1205" t="s">
        <v>20</v>
      </c>
      <c r="G1205" t="s">
        <v>55</v>
      </c>
      <c r="H1205">
        <v>11132</v>
      </c>
      <c r="I1205" t="s">
        <v>38</v>
      </c>
      <c r="J1205">
        <f>VLOOKUP(I1205,Key!$A$1:$C$73,2,FALSE)</f>
        <v>43.038649999999997</v>
      </c>
      <c r="K1205">
        <f>VLOOKUP(I1205,Key!$A$1:$C$73,3,FALSE)</f>
        <v>-87.921930000000003</v>
      </c>
      <c r="L1205" t="s">
        <v>61</v>
      </c>
      <c r="M1205">
        <f>VLOOKUP(L1205,Key!$A$1:$C$73,2,FALSE)</f>
        <v>43.060786</v>
      </c>
      <c r="N1205">
        <f>VLOOKUP(L1205,Key!$A$1:$C$73,3,FALSE)</f>
        <v>-87.883825999999999</v>
      </c>
      <c r="O1205">
        <v>45</v>
      </c>
      <c r="P1205">
        <v>3</v>
      </c>
      <c r="Q1205">
        <v>6.8</v>
      </c>
      <c r="R1205">
        <v>6.4</v>
      </c>
      <c r="S1205">
        <v>270</v>
      </c>
      <c r="T1205">
        <f t="shared" si="162"/>
        <v>-1</v>
      </c>
      <c r="U1205" s="1">
        <v>42826</v>
      </c>
      <c r="V1205" s="13">
        <f t="shared" si="163"/>
        <v>42826</v>
      </c>
      <c r="W1205" s="14">
        <f t="shared" si="164"/>
        <v>42826</v>
      </c>
      <c r="X1205" s="1" t="str">
        <f t="shared" si="165"/>
        <v>Saturday</v>
      </c>
      <c r="Y1205" s="2">
        <v>0.75277777777777777</v>
      </c>
      <c r="Z1205" s="2">
        <f t="shared" si="166"/>
        <v>0.75</v>
      </c>
      <c r="AA1205">
        <f>1</f>
        <v>1</v>
      </c>
      <c r="AB1205" s="1">
        <v>42826</v>
      </c>
      <c r="AC1205" s="13">
        <f t="shared" si="167"/>
        <v>42826</v>
      </c>
      <c r="AD1205" s="14">
        <f t="shared" si="168"/>
        <v>42826</v>
      </c>
      <c r="AE1205" s="1" t="str">
        <f t="shared" si="169"/>
        <v>Saturday</v>
      </c>
      <c r="AF1205" s="2">
        <v>0.78451388888888884</v>
      </c>
      <c r="AG1205" s="2">
        <f t="shared" si="170"/>
        <v>0.79166666666666663</v>
      </c>
      <c r="AH1205" t="s">
        <v>23</v>
      </c>
    </row>
    <row r="1206" spans="1:34" x14ac:dyDescent="0.25">
      <c r="A1206">
        <v>1561132</v>
      </c>
      <c r="B1206" t="s">
        <v>54</v>
      </c>
      <c r="E1206">
        <v>54303</v>
      </c>
      <c r="F1206" t="s">
        <v>20</v>
      </c>
      <c r="G1206" t="s">
        <v>55</v>
      </c>
      <c r="H1206">
        <v>5442</v>
      </c>
      <c r="I1206" t="s">
        <v>39</v>
      </c>
      <c r="J1206">
        <f>VLOOKUP(I1206,Key!$A$1:$C$73,2,FALSE)</f>
        <v>43.031480000000002</v>
      </c>
      <c r="K1206">
        <f>VLOOKUP(I1206,Key!$A$1:$C$73,3,FALSE)</f>
        <v>-87.908169999999998</v>
      </c>
      <c r="L1206" t="s">
        <v>36</v>
      </c>
      <c r="M1206">
        <f>VLOOKUP(L1206,Key!$A$1:$C$73,2,FALSE)</f>
        <v>43.03519</v>
      </c>
      <c r="N1206">
        <f>VLOOKUP(L1206,Key!$A$1:$C$73,3,FALSE)</f>
        <v>-87.907390000000007</v>
      </c>
      <c r="O1206">
        <v>22</v>
      </c>
      <c r="P1206">
        <v>0</v>
      </c>
      <c r="Q1206">
        <v>3.3</v>
      </c>
      <c r="R1206">
        <v>3.1</v>
      </c>
      <c r="S1206">
        <v>132</v>
      </c>
      <c r="T1206">
        <f t="shared" si="162"/>
        <v>-1</v>
      </c>
      <c r="U1206" s="1">
        <v>42826</v>
      </c>
      <c r="V1206" s="13">
        <f t="shared" si="163"/>
        <v>42826</v>
      </c>
      <c r="W1206" s="14">
        <f t="shared" si="164"/>
        <v>42826</v>
      </c>
      <c r="X1206" s="1" t="str">
        <f t="shared" si="165"/>
        <v>Saturday</v>
      </c>
      <c r="Y1206" s="2">
        <v>0.75405092592592593</v>
      </c>
      <c r="Z1206" s="2">
        <f t="shared" si="166"/>
        <v>0.75</v>
      </c>
      <c r="AA1206">
        <f>1</f>
        <v>1</v>
      </c>
      <c r="AB1206" s="1">
        <v>42826</v>
      </c>
      <c r="AC1206" s="13">
        <f t="shared" si="167"/>
        <v>42826</v>
      </c>
      <c r="AD1206" s="14">
        <f t="shared" si="168"/>
        <v>42826</v>
      </c>
      <c r="AE1206" s="1" t="str">
        <f t="shared" si="169"/>
        <v>Saturday</v>
      </c>
      <c r="AF1206" s="2">
        <v>0.76925925925925931</v>
      </c>
      <c r="AG1206" s="2">
        <f t="shared" si="170"/>
        <v>0.75</v>
      </c>
      <c r="AH1206" t="s">
        <v>23</v>
      </c>
    </row>
    <row r="1207" spans="1:34" x14ac:dyDescent="0.25">
      <c r="A1207">
        <v>1561364</v>
      </c>
      <c r="B1207" t="s">
        <v>54</v>
      </c>
      <c r="E1207">
        <v>53215</v>
      </c>
      <c r="F1207" t="s">
        <v>20</v>
      </c>
      <c r="G1207" t="s">
        <v>55</v>
      </c>
      <c r="H1207">
        <v>11105</v>
      </c>
      <c r="I1207" t="s">
        <v>22</v>
      </c>
      <c r="J1207">
        <f>VLOOKUP(I1207,Key!$A$1:$C$73,2,FALSE)</f>
        <v>43.058619999999998</v>
      </c>
      <c r="K1207">
        <f>VLOOKUP(I1207,Key!$A$1:$C$73,3,FALSE)</f>
        <v>-87.885319999999993</v>
      </c>
      <c r="L1207" t="s">
        <v>22</v>
      </c>
      <c r="M1207">
        <f>VLOOKUP(L1207,Key!$A$1:$C$73,2,FALSE)</f>
        <v>43.058619999999998</v>
      </c>
      <c r="N1207">
        <f>VLOOKUP(L1207,Key!$A$1:$C$73,3,FALSE)</f>
        <v>-87.885319999999993</v>
      </c>
      <c r="O1207">
        <v>33</v>
      </c>
      <c r="P1207">
        <v>0</v>
      </c>
      <c r="Q1207">
        <v>5</v>
      </c>
      <c r="R1207">
        <v>4.7</v>
      </c>
      <c r="S1207">
        <v>198</v>
      </c>
      <c r="T1207">
        <f t="shared" si="162"/>
        <v>-1</v>
      </c>
      <c r="U1207" s="1">
        <v>42826</v>
      </c>
      <c r="V1207" s="13">
        <f t="shared" si="163"/>
        <v>42826</v>
      </c>
      <c r="W1207" s="14">
        <f t="shared" si="164"/>
        <v>42826</v>
      </c>
      <c r="X1207" s="1" t="str">
        <f t="shared" si="165"/>
        <v>Saturday</v>
      </c>
      <c r="Y1207" s="2">
        <v>0.84532407407407406</v>
      </c>
      <c r="Z1207" s="2">
        <f t="shared" si="166"/>
        <v>0.83333333333333326</v>
      </c>
      <c r="AA1207">
        <f>1</f>
        <v>1</v>
      </c>
      <c r="AB1207" s="1">
        <v>42826</v>
      </c>
      <c r="AC1207" s="13">
        <f t="shared" si="167"/>
        <v>42826</v>
      </c>
      <c r="AD1207" s="14">
        <f t="shared" si="168"/>
        <v>42826</v>
      </c>
      <c r="AE1207" s="1" t="str">
        <f t="shared" si="169"/>
        <v>Saturday</v>
      </c>
      <c r="AF1207" s="2">
        <v>0.86824074074074076</v>
      </c>
      <c r="AG1207" s="2">
        <f t="shared" si="170"/>
        <v>0.875</v>
      </c>
      <c r="AH1207" t="s">
        <v>25</v>
      </c>
    </row>
    <row r="1208" spans="1:34" x14ac:dyDescent="0.25">
      <c r="A1208">
        <v>1512966</v>
      </c>
      <c r="B1208" t="s">
        <v>54</v>
      </c>
      <c r="E1208">
        <v>53215</v>
      </c>
      <c r="F1208" t="s">
        <v>20</v>
      </c>
      <c r="G1208" t="s">
        <v>55</v>
      </c>
      <c r="H1208">
        <v>5442</v>
      </c>
      <c r="I1208" t="s">
        <v>36</v>
      </c>
      <c r="J1208">
        <f>VLOOKUP(I1208,Key!$A$1:$C$73,2,FALSE)</f>
        <v>43.03519</v>
      </c>
      <c r="K1208">
        <f>VLOOKUP(I1208,Key!$A$1:$C$73,3,FALSE)</f>
        <v>-87.907390000000007</v>
      </c>
      <c r="L1208" t="s">
        <v>36</v>
      </c>
      <c r="M1208">
        <f>VLOOKUP(L1208,Key!$A$1:$C$73,2,FALSE)</f>
        <v>43.03519</v>
      </c>
      <c r="N1208">
        <f>VLOOKUP(L1208,Key!$A$1:$C$73,3,FALSE)</f>
        <v>-87.907390000000007</v>
      </c>
      <c r="O1208">
        <v>80</v>
      </c>
      <c r="P1208">
        <v>6</v>
      </c>
      <c r="Q1208">
        <v>12</v>
      </c>
      <c r="R1208">
        <v>11.4</v>
      </c>
      <c r="S1208">
        <v>480</v>
      </c>
      <c r="T1208">
        <f t="shared" si="162"/>
        <v>-1</v>
      </c>
      <c r="U1208" s="1">
        <v>42826</v>
      </c>
      <c r="V1208" s="13">
        <f t="shared" si="163"/>
        <v>42826</v>
      </c>
      <c r="W1208" s="14">
        <f t="shared" si="164"/>
        <v>42826</v>
      </c>
      <c r="X1208" s="1" t="str">
        <f t="shared" si="165"/>
        <v>Saturday</v>
      </c>
      <c r="Y1208" s="2">
        <v>0.98793981481481474</v>
      </c>
      <c r="Z1208" s="2">
        <f t="shared" si="166"/>
        <v>1</v>
      </c>
      <c r="AA1208">
        <f>1</f>
        <v>1</v>
      </c>
      <c r="AB1208" s="1">
        <v>42827</v>
      </c>
      <c r="AC1208" s="13">
        <f t="shared" si="167"/>
        <v>42826</v>
      </c>
      <c r="AD1208" s="14">
        <f t="shared" si="168"/>
        <v>42827</v>
      </c>
      <c r="AE1208" s="1" t="str">
        <f t="shared" si="169"/>
        <v>Sunday</v>
      </c>
      <c r="AF1208" s="2">
        <v>4.3715277777777777E-2</v>
      </c>
      <c r="AG1208" s="2">
        <f t="shared" si="170"/>
        <v>4.1666666666666664E-2</v>
      </c>
      <c r="AH1208" t="s">
        <v>25</v>
      </c>
    </row>
    <row r="1209" spans="1:34" x14ac:dyDescent="0.25">
      <c r="A1209">
        <v>1561535</v>
      </c>
      <c r="B1209" t="s">
        <v>54</v>
      </c>
      <c r="E1209">
        <v>54601</v>
      </c>
      <c r="F1209" t="s">
        <v>20</v>
      </c>
      <c r="G1209" t="s">
        <v>55</v>
      </c>
      <c r="H1209">
        <v>267</v>
      </c>
      <c r="I1209" t="s">
        <v>28</v>
      </c>
      <c r="J1209">
        <f>VLOOKUP(I1209,Key!$A$1:$C$73,2,FALSE)</f>
        <v>43.038580000000003</v>
      </c>
      <c r="K1209">
        <f>VLOOKUP(I1209,Key!$A$1:$C$73,3,FALSE)</f>
        <v>-87.90934</v>
      </c>
      <c r="L1209" t="s">
        <v>28</v>
      </c>
      <c r="M1209">
        <f>VLOOKUP(L1209,Key!$A$1:$C$73,2,FALSE)</f>
        <v>43.038580000000003</v>
      </c>
      <c r="N1209">
        <f>VLOOKUP(L1209,Key!$A$1:$C$73,3,FALSE)</f>
        <v>-87.90934</v>
      </c>
      <c r="O1209">
        <v>14</v>
      </c>
      <c r="P1209">
        <v>0</v>
      </c>
      <c r="Q1209">
        <v>2.1</v>
      </c>
      <c r="R1209">
        <v>2</v>
      </c>
      <c r="S1209">
        <v>84</v>
      </c>
      <c r="T1209">
        <f t="shared" si="162"/>
        <v>-1</v>
      </c>
      <c r="U1209" s="1">
        <v>42827</v>
      </c>
      <c r="V1209" s="13">
        <f t="shared" si="163"/>
        <v>42826</v>
      </c>
      <c r="W1209" s="14">
        <f t="shared" si="164"/>
        <v>42827</v>
      </c>
      <c r="X1209" s="1" t="str">
        <f t="shared" si="165"/>
        <v>Sunday</v>
      </c>
      <c r="Y1209" s="2">
        <v>8.3310185185185182E-2</v>
      </c>
      <c r="Z1209" s="2">
        <f t="shared" si="166"/>
        <v>8.3333333333333329E-2</v>
      </c>
      <c r="AA1209">
        <f>1</f>
        <v>1</v>
      </c>
      <c r="AB1209" s="1">
        <v>42827</v>
      </c>
      <c r="AC1209" s="13">
        <f t="shared" si="167"/>
        <v>42826</v>
      </c>
      <c r="AD1209" s="14">
        <f t="shared" si="168"/>
        <v>42827</v>
      </c>
      <c r="AE1209" s="1" t="str">
        <f t="shared" si="169"/>
        <v>Sunday</v>
      </c>
      <c r="AF1209" s="2">
        <v>9.2708333333333337E-2</v>
      </c>
      <c r="AG1209" s="2">
        <f t="shared" si="170"/>
        <v>8.3333333333333329E-2</v>
      </c>
      <c r="AH1209" t="s">
        <v>25</v>
      </c>
    </row>
    <row r="1210" spans="1:34" x14ac:dyDescent="0.25">
      <c r="A1210">
        <v>1561536</v>
      </c>
      <c r="B1210" t="s">
        <v>54</v>
      </c>
      <c r="E1210">
        <v>53204</v>
      </c>
      <c r="F1210" t="s">
        <v>20</v>
      </c>
      <c r="G1210" t="s">
        <v>55</v>
      </c>
      <c r="H1210">
        <v>11108</v>
      </c>
      <c r="I1210" t="s">
        <v>60</v>
      </c>
      <c r="J1210">
        <f>VLOOKUP(I1210,Key!$A$1:$C$73,2,FALSE)</f>
        <v>43.046570000000003</v>
      </c>
      <c r="K1210">
        <f>VLOOKUP(I1210,Key!$A$1:$C$73,3,FALSE)</f>
        <v>-87.908720000000002</v>
      </c>
      <c r="L1210" t="s">
        <v>39</v>
      </c>
      <c r="M1210">
        <f>VLOOKUP(L1210,Key!$A$1:$C$73,2,FALSE)</f>
        <v>43.031480000000002</v>
      </c>
      <c r="N1210">
        <f>VLOOKUP(L1210,Key!$A$1:$C$73,3,FALSE)</f>
        <v>-87.908169999999998</v>
      </c>
      <c r="O1210">
        <v>9</v>
      </c>
      <c r="P1210">
        <v>0</v>
      </c>
      <c r="Q1210">
        <v>1.4</v>
      </c>
      <c r="R1210">
        <v>1.3</v>
      </c>
      <c r="S1210">
        <v>54</v>
      </c>
      <c r="T1210">
        <f t="shared" si="162"/>
        <v>-1</v>
      </c>
      <c r="U1210" s="1">
        <v>42827</v>
      </c>
      <c r="V1210" s="13">
        <f t="shared" si="163"/>
        <v>42826</v>
      </c>
      <c r="W1210" s="14">
        <f t="shared" si="164"/>
        <v>42827</v>
      </c>
      <c r="X1210" s="1" t="str">
        <f t="shared" si="165"/>
        <v>Sunday</v>
      </c>
      <c r="Y1210" s="2">
        <v>8.7083333333333332E-2</v>
      </c>
      <c r="Z1210" s="2">
        <f t="shared" si="166"/>
        <v>8.3333333333333329E-2</v>
      </c>
      <c r="AA1210">
        <f>1</f>
        <v>1</v>
      </c>
      <c r="AB1210" s="1">
        <v>42827</v>
      </c>
      <c r="AC1210" s="13">
        <f t="shared" si="167"/>
        <v>42826</v>
      </c>
      <c r="AD1210" s="14">
        <f t="shared" si="168"/>
        <v>42827</v>
      </c>
      <c r="AE1210" s="1" t="str">
        <f t="shared" si="169"/>
        <v>Sunday</v>
      </c>
      <c r="AF1210" s="2">
        <v>9.3287037037037043E-2</v>
      </c>
      <c r="AG1210" s="2">
        <f t="shared" si="170"/>
        <v>8.3333333333333329E-2</v>
      </c>
      <c r="AH1210" t="s">
        <v>23</v>
      </c>
    </row>
    <row r="1211" spans="1:34" x14ac:dyDescent="0.25">
      <c r="A1211">
        <v>1561602</v>
      </c>
      <c r="B1211" t="s">
        <v>54</v>
      </c>
      <c r="E1211">
        <v>46304</v>
      </c>
      <c r="F1211" t="s">
        <v>20</v>
      </c>
      <c r="G1211" t="s">
        <v>55</v>
      </c>
      <c r="H1211">
        <v>5564</v>
      </c>
      <c r="I1211" t="s">
        <v>34</v>
      </c>
      <c r="J1211">
        <f>VLOOKUP(I1211,Key!$A$1:$C$73,2,FALSE)</f>
        <v>43.05097</v>
      </c>
      <c r="K1211">
        <f>VLOOKUP(I1211,Key!$A$1:$C$73,3,FALSE)</f>
        <v>-87.906440000000003</v>
      </c>
      <c r="L1211" t="s">
        <v>34</v>
      </c>
      <c r="M1211">
        <f>VLOOKUP(L1211,Key!$A$1:$C$73,2,FALSE)</f>
        <v>43.05097</v>
      </c>
      <c r="N1211">
        <f>VLOOKUP(L1211,Key!$A$1:$C$73,3,FALSE)</f>
        <v>-87.906440000000003</v>
      </c>
      <c r="O1211">
        <v>19</v>
      </c>
      <c r="P1211">
        <v>0</v>
      </c>
      <c r="Q1211">
        <v>2.9</v>
      </c>
      <c r="R1211">
        <v>2.7</v>
      </c>
      <c r="S1211">
        <v>114</v>
      </c>
      <c r="T1211">
        <f t="shared" si="162"/>
        <v>-1</v>
      </c>
      <c r="U1211" s="1">
        <v>42827</v>
      </c>
      <c r="V1211" s="13">
        <f t="shared" si="163"/>
        <v>42826</v>
      </c>
      <c r="W1211" s="14">
        <f t="shared" si="164"/>
        <v>42827</v>
      </c>
      <c r="X1211" s="1" t="str">
        <f t="shared" si="165"/>
        <v>Sunday</v>
      </c>
      <c r="Y1211" s="2">
        <v>0.37017361111111113</v>
      </c>
      <c r="Z1211" s="2">
        <f t="shared" si="166"/>
        <v>0.375</v>
      </c>
      <c r="AA1211">
        <f>1</f>
        <v>1</v>
      </c>
      <c r="AB1211" s="1">
        <v>42827</v>
      </c>
      <c r="AC1211" s="13">
        <f t="shared" si="167"/>
        <v>42826</v>
      </c>
      <c r="AD1211" s="14">
        <f t="shared" si="168"/>
        <v>42827</v>
      </c>
      <c r="AE1211" s="1" t="str">
        <f t="shared" si="169"/>
        <v>Sunday</v>
      </c>
      <c r="AF1211" s="2">
        <v>0.38388888888888889</v>
      </c>
      <c r="AG1211" s="2">
        <f t="shared" si="170"/>
        <v>0.375</v>
      </c>
      <c r="AH1211" t="s">
        <v>25</v>
      </c>
    </row>
    <row r="1212" spans="1:34" x14ac:dyDescent="0.25">
      <c r="A1212">
        <v>1263029</v>
      </c>
      <c r="B1212" t="s">
        <v>54</v>
      </c>
      <c r="E1212">
        <v>60013</v>
      </c>
      <c r="F1212" t="s">
        <v>20</v>
      </c>
      <c r="G1212" t="s">
        <v>55</v>
      </c>
      <c r="H1212">
        <v>5548</v>
      </c>
      <c r="I1212" t="s">
        <v>84</v>
      </c>
      <c r="J1212">
        <f>VLOOKUP(I1212,Key!$A$1:$C$73,2,FALSE)</f>
        <v>43.040154000000001</v>
      </c>
      <c r="K1212">
        <f>VLOOKUP(I1212,Key!$A$1:$C$73,3,FALSE)</f>
        <v>-87.932113000000001</v>
      </c>
      <c r="L1212" t="s">
        <v>39</v>
      </c>
      <c r="M1212">
        <f>VLOOKUP(L1212,Key!$A$1:$C$73,2,FALSE)</f>
        <v>43.031480000000002</v>
      </c>
      <c r="N1212">
        <f>VLOOKUP(L1212,Key!$A$1:$C$73,3,FALSE)</f>
        <v>-87.908169999999998</v>
      </c>
      <c r="O1212">
        <v>13</v>
      </c>
      <c r="P1212">
        <v>0</v>
      </c>
      <c r="Q1212">
        <v>2</v>
      </c>
      <c r="R1212">
        <v>1.9</v>
      </c>
      <c r="S1212">
        <v>78</v>
      </c>
      <c r="T1212">
        <f t="shared" si="162"/>
        <v>-1</v>
      </c>
      <c r="U1212" s="1">
        <v>42827</v>
      </c>
      <c r="V1212" s="13">
        <f t="shared" si="163"/>
        <v>42826</v>
      </c>
      <c r="W1212" s="14">
        <f t="shared" si="164"/>
        <v>42827</v>
      </c>
      <c r="X1212" s="1" t="str">
        <f t="shared" si="165"/>
        <v>Sunday</v>
      </c>
      <c r="Y1212" s="2">
        <v>0.39420138888888889</v>
      </c>
      <c r="Z1212" s="2">
        <f t="shared" si="166"/>
        <v>0.375</v>
      </c>
      <c r="AA1212">
        <f>1</f>
        <v>1</v>
      </c>
      <c r="AB1212" s="1">
        <v>42827</v>
      </c>
      <c r="AC1212" s="13">
        <f t="shared" si="167"/>
        <v>42826</v>
      </c>
      <c r="AD1212" s="14">
        <f t="shared" si="168"/>
        <v>42827</v>
      </c>
      <c r="AE1212" s="1" t="str">
        <f t="shared" si="169"/>
        <v>Sunday</v>
      </c>
      <c r="AF1212" s="2">
        <v>0.40284722222222219</v>
      </c>
      <c r="AG1212" s="2">
        <f t="shared" si="170"/>
        <v>0.41666666666666663</v>
      </c>
      <c r="AH1212" t="s">
        <v>23</v>
      </c>
    </row>
    <row r="1213" spans="1:34" x14ac:dyDescent="0.25">
      <c r="A1213">
        <v>1561715</v>
      </c>
      <c r="B1213" t="s">
        <v>54</v>
      </c>
      <c r="E1213">
        <v>53212</v>
      </c>
      <c r="F1213" t="s">
        <v>20</v>
      </c>
      <c r="G1213" t="s">
        <v>55</v>
      </c>
      <c r="H1213">
        <v>153</v>
      </c>
      <c r="I1213" t="s">
        <v>52</v>
      </c>
      <c r="J1213">
        <f>VLOOKUP(I1213,Key!$A$1:$C$73,2,FALSE)</f>
        <v>43.042490000000001</v>
      </c>
      <c r="K1213">
        <f>VLOOKUP(I1213,Key!$A$1:$C$73,3,FALSE)</f>
        <v>-87.909959999999998</v>
      </c>
      <c r="L1213" t="s">
        <v>52</v>
      </c>
      <c r="M1213">
        <f>VLOOKUP(L1213,Key!$A$1:$C$73,2,FALSE)</f>
        <v>43.042490000000001</v>
      </c>
      <c r="N1213">
        <f>VLOOKUP(L1213,Key!$A$1:$C$73,3,FALSE)</f>
        <v>-87.909959999999998</v>
      </c>
      <c r="O1213">
        <v>27</v>
      </c>
      <c r="P1213">
        <v>0</v>
      </c>
      <c r="Q1213">
        <v>4.0999999999999996</v>
      </c>
      <c r="R1213">
        <v>3.8</v>
      </c>
      <c r="S1213">
        <v>162</v>
      </c>
      <c r="T1213">
        <f t="shared" si="162"/>
        <v>-1</v>
      </c>
      <c r="U1213" s="1">
        <v>42827</v>
      </c>
      <c r="V1213" s="13">
        <f t="shared" si="163"/>
        <v>42826</v>
      </c>
      <c r="W1213" s="14">
        <f t="shared" si="164"/>
        <v>42827</v>
      </c>
      <c r="X1213" s="1" t="str">
        <f t="shared" si="165"/>
        <v>Sunday</v>
      </c>
      <c r="Y1213" s="2">
        <v>0.45957175925925925</v>
      </c>
      <c r="Z1213" s="2">
        <f t="shared" si="166"/>
        <v>0.45833333333333331</v>
      </c>
      <c r="AA1213">
        <f>1</f>
        <v>1</v>
      </c>
      <c r="AB1213" s="1">
        <v>42827</v>
      </c>
      <c r="AC1213" s="13">
        <f t="shared" si="167"/>
        <v>42826</v>
      </c>
      <c r="AD1213" s="14">
        <f t="shared" si="168"/>
        <v>42827</v>
      </c>
      <c r="AE1213" s="1" t="str">
        <f t="shared" si="169"/>
        <v>Sunday</v>
      </c>
      <c r="AF1213" s="2">
        <v>0.47841435185185183</v>
      </c>
      <c r="AG1213" s="2">
        <f t="shared" si="170"/>
        <v>0.45833333333333331</v>
      </c>
      <c r="AH1213" t="s">
        <v>25</v>
      </c>
    </row>
    <row r="1214" spans="1:34" x14ac:dyDescent="0.25">
      <c r="A1214">
        <v>1222400</v>
      </c>
      <c r="B1214" t="s">
        <v>54</v>
      </c>
      <c r="E1214">
        <v>53202</v>
      </c>
      <c r="F1214" t="s">
        <v>20</v>
      </c>
      <c r="G1214" t="s">
        <v>55</v>
      </c>
      <c r="H1214">
        <v>11144</v>
      </c>
      <c r="I1214" t="s">
        <v>33</v>
      </c>
      <c r="J1214">
        <f>VLOOKUP(I1214,Key!$A$1:$C$73,2,FALSE)</f>
        <v>43.045712999999999</v>
      </c>
      <c r="K1214">
        <f>VLOOKUP(I1214,Key!$A$1:$C$73,3,FALSE)</f>
        <v>-87.899756999999994</v>
      </c>
      <c r="L1214" t="s">
        <v>61</v>
      </c>
      <c r="M1214">
        <f>VLOOKUP(L1214,Key!$A$1:$C$73,2,FALSE)</f>
        <v>43.060786</v>
      </c>
      <c r="N1214">
        <f>VLOOKUP(L1214,Key!$A$1:$C$73,3,FALSE)</f>
        <v>-87.883825999999999</v>
      </c>
      <c r="O1214">
        <v>11</v>
      </c>
      <c r="P1214">
        <v>0</v>
      </c>
      <c r="Q1214">
        <v>1.7</v>
      </c>
      <c r="R1214">
        <v>1.6</v>
      </c>
      <c r="S1214">
        <v>66</v>
      </c>
      <c r="T1214">
        <f t="shared" si="162"/>
        <v>-1</v>
      </c>
      <c r="U1214" s="1">
        <v>42827</v>
      </c>
      <c r="V1214" s="13">
        <f t="shared" si="163"/>
        <v>42826</v>
      </c>
      <c r="W1214" s="14">
        <f t="shared" si="164"/>
        <v>42827</v>
      </c>
      <c r="X1214" s="1" t="str">
        <f t="shared" si="165"/>
        <v>Sunday</v>
      </c>
      <c r="Y1214" s="2">
        <v>0.57750000000000001</v>
      </c>
      <c r="Z1214" s="2">
        <f t="shared" si="166"/>
        <v>0.58333333333333326</v>
      </c>
      <c r="AA1214">
        <f>1</f>
        <v>1</v>
      </c>
      <c r="AB1214" s="1">
        <v>42827</v>
      </c>
      <c r="AC1214" s="13">
        <f t="shared" si="167"/>
        <v>42826</v>
      </c>
      <c r="AD1214" s="14">
        <f t="shared" si="168"/>
        <v>42827</v>
      </c>
      <c r="AE1214" s="1" t="str">
        <f t="shared" si="169"/>
        <v>Sunday</v>
      </c>
      <c r="AF1214" s="2">
        <v>0.58490740740740743</v>
      </c>
      <c r="AG1214" s="2">
        <f t="shared" si="170"/>
        <v>0.58333333333333326</v>
      </c>
      <c r="AH1214" t="s">
        <v>23</v>
      </c>
    </row>
    <row r="1215" spans="1:34" x14ac:dyDescent="0.25">
      <c r="A1215">
        <v>1563290</v>
      </c>
      <c r="B1215" t="s">
        <v>54</v>
      </c>
      <c r="E1215">
        <v>53149</v>
      </c>
      <c r="F1215" t="s">
        <v>20</v>
      </c>
      <c r="G1215" t="s">
        <v>55</v>
      </c>
      <c r="H1215">
        <v>11088</v>
      </c>
      <c r="I1215" t="s">
        <v>85</v>
      </c>
      <c r="J1215">
        <f>VLOOKUP(I1215,Key!$A$1:$C$73,2,FALSE)</f>
        <v>43.053040000000003</v>
      </c>
      <c r="K1215">
        <f>VLOOKUP(I1215,Key!$A$1:$C$73,3,FALSE)</f>
        <v>-87.897660000000002</v>
      </c>
      <c r="L1215" t="s">
        <v>57</v>
      </c>
      <c r="M1215">
        <f>VLOOKUP(L1215,Key!$A$1:$C$73,2,FALSE)</f>
        <v>43.03913</v>
      </c>
      <c r="N1215">
        <f>VLOOKUP(L1215,Key!$A$1:$C$73,3,FALSE)</f>
        <v>-87.916150000000002</v>
      </c>
      <c r="O1215">
        <v>17</v>
      </c>
      <c r="P1215">
        <v>0</v>
      </c>
      <c r="Q1215">
        <v>2.6</v>
      </c>
      <c r="R1215">
        <v>2.4</v>
      </c>
      <c r="S1215">
        <v>102</v>
      </c>
      <c r="T1215">
        <f t="shared" si="162"/>
        <v>-1</v>
      </c>
      <c r="U1215" s="1">
        <v>42828</v>
      </c>
      <c r="V1215" s="13">
        <f t="shared" si="163"/>
        <v>42826</v>
      </c>
      <c r="W1215" s="14">
        <f t="shared" si="164"/>
        <v>42828</v>
      </c>
      <c r="X1215" s="1" t="str">
        <f t="shared" si="165"/>
        <v>Monday</v>
      </c>
      <c r="Y1215" s="2">
        <v>0.34472222222222221</v>
      </c>
      <c r="Z1215" s="2">
        <f t="shared" si="166"/>
        <v>0.33333333333333331</v>
      </c>
      <c r="AA1215">
        <f>1</f>
        <v>1</v>
      </c>
      <c r="AB1215" s="1">
        <v>42828</v>
      </c>
      <c r="AC1215" s="13">
        <f t="shared" si="167"/>
        <v>42826</v>
      </c>
      <c r="AD1215" s="14">
        <f t="shared" si="168"/>
        <v>42828</v>
      </c>
      <c r="AE1215" s="1" t="str">
        <f t="shared" si="169"/>
        <v>Monday</v>
      </c>
      <c r="AF1215" s="2">
        <v>0.35673611111111114</v>
      </c>
      <c r="AG1215" s="2">
        <f t="shared" si="170"/>
        <v>0.375</v>
      </c>
      <c r="AH1215" t="s">
        <v>23</v>
      </c>
    </row>
    <row r="1216" spans="1:34" x14ac:dyDescent="0.25">
      <c r="A1216">
        <v>1371452</v>
      </c>
      <c r="B1216" t="s">
        <v>54</v>
      </c>
      <c r="E1216">
        <v>53202</v>
      </c>
      <c r="F1216" t="s">
        <v>20</v>
      </c>
      <c r="G1216" t="s">
        <v>55</v>
      </c>
      <c r="H1216">
        <v>5515</v>
      </c>
      <c r="I1216" t="s">
        <v>24</v>
      </c>
      <c r="J1216">
        <f>VLOOKUP(I1216,Key!$A$1:$C$73,2,FALSE)</f>
        <v>43.074655999999997</v>
      </c>
      <c r="K1216">
        <f>VLOOKUP(I1216,Key!$A$1:$C$73,3,FALSE)</f>
        <v>-87.889011999999994</v>
      </c>
      <c r="L1216" t="s">
        <v>22</v>
      </c>
      <c r="M1216">
        <f>VLOOKUP(L1216,Key!$A$1:$C$73,2,FALSE)</f>
        <v>43.058619999999998</v>
      </c>
      <c r="N1216">
        <f>VLOOKUP(L1216,Key!$A$1:$C$73,3,FALSE)</f>
        <v>-87.885319999999993</v>
      </c>
      <c r="O1216">
        <v>10</v>
      </c>
      <c r="P1216">
        <v>0</v>
      </c>
      <c r="Q1216">
        <v>1.5</v>
      </c>
      <c r="R1216">
        <v>1.4</v>
      </c>
      <c r="S1216">
        <v>60</v>
      </c>
      <c r="T1216">
        <f t="shared" si="162"/>
        <v>-1</v>
      </c>
      <c r="U1216" s="1">
        <v>42828</v>
      </c>
      <c r="V1216" s="13">
        <f t="shared" si="163"/>
        <v>42826</v>
      </c>
      <c r="W1216" s="14">
        <f t="shared" si="164"/>
        <v>42828</v>
      </c>
      <c r="X1216" s="1" t="str">
        <f t="shared" si="165"/>
        <v>Monday</v>
      </c>
      <c r="Y1216" s="2">
        <v>0.4618518518518519</v>
      </c>
      <c r="Z1216" s="2">
        <f t="shared" si="166"/>
        <v>0.45833333333333331</v>
      </c>
      <c r="AA1216">
        <f>1</f>
        <v>1</v>
      </c>
      <c r="AB1216" s="1">
        <v>42828</v>
      </c>
      <c r="AC1216" s="13">
        <f t="shared" si="167"/>
        <v>42826</v>
      </c>
      <c r="AD1216" s="14">
        <f t="shared" si="168"/>
        <v>42828</v>
      </c>
      <c r="AE1216" s="1" t="str">
        <f t="shared" si="169"/>
        <v>Monday</v>
      </c>
      <c r="AF1216" s="2">
        <v>0.46899305555555554</v>
      </c>
      <c r="AG1216" s="2">
        <f t="shared" si="170"/>
        <v>0.45833333333333331</v>
      </c>
      <c r="AH1216" t="s">
        <v>23</v>
      </c>
    </row>
    <row r="1217" spans="1:34" x14ac:dyDescent="0.25">
      <c r="A1217">
        <v>1563916</v>
      </c>
      <c r="B1217" t="s">
        <v>54</v>
      </c>
      <c r="E1217">
        <v>53212</v>
      </c>
      <c r="F1217" t="s">
        <v>20</v>
      </c>
      <c r="G1217" t="s">
        <v>55</v>
      </c>
      <c r="H1217">
        <v>11142</v>
      </c>
      <c r="I1217" t="s">
        <v>63</v>
      </c>
      <c r="J1217">
        <f>VLOOKUP(I1217,Key!$A$1:$C$73,2,FALSE)</f>
        <v>43.066893999999998</v>
      </c>
      <c r="K1217">
        <f>VLOOKUP(I1217,Key!$A$1:$C$73,3,FALSE)</f>
        <v>-87.877936000000005</v>
      </c>
      <c r="L1217" t="s">
        <v>64</v>
      </c>
      <c r="M1217">
        <f>VLOOKUP(L1217,Key!$A$1:$C$73,2,FALSE)</f>
        <v>43.069021999999997</v>
      </c>
      <c r="N1217">
        <f>VLOOKUP(L1217,Key!$A$1:$C$73,3,FALSE)</f>
        <v>-87.887940999999998</v>
      </c>
      <c r="O1217">
        <v>6</v>
      </c>
      <c r="P1217">
        <v>0</v>
      </c>
      <c r="Q1217">
        <v>0.9</v>
      </c>
      <c r="R1217">
        <v>0.9</v>
      </c>
      <c r="S1217">
        <v>36</v>
      </c>
      <c r="T1217">
        <f t="shared" si="162"/>
        <v>-1</v>
      </c>
      <c r="U1217" s="1">
        <v>42828</v>
      </c>
      <c r="V1217" s="13">
        <f t="shared" si="163"/>
        <v>42826</v>
      </c>
      <c r="W1217" s="14">
        <f t="shared" si="164"/>
        <v>42828</v>
      </c>
      <c r="X1217" s="1" t="str">
        <f t="shared" si="165"/>
        <v>Monday</v>
      </c>
      <c r="Y1217" s="2">
        <v>0.69715277777777773</v>
      </c>
      <c r="Z1217" s="2">
        <f t="shared" si="166"/>
        <v>0.70833333333333326</v>
      </c>
      <c r="AA1217">
        <f>1</f>
        <v>1</v>
      </c>
      <c r="AB1217" s="1">
        <v>42828</v>
      </c>
      <c r="AC1217" s="13">
        <f t="shared" si="167"/>
        <v>42826</v>
      </c>
      <c r="AD1217" s="14">
        <f t="shared" si="168"/>
        <v>42828</v>
      </c>
      <c r="AE1217" s="1" t="str">
        <f t="shared" si="169"/>
        <v>Monday</v>
      </c>
      <c r="AF1217" s="2">
        <v>0.7007175925925927</v>
      </c>
      <c r="AG1217" s="2">
        <f t="shared" si="170"/>
        <v>0.70833333333333326</v>
      </c>
      <c r="AH1217" t="s">
        <v>23</v>
      </c>
    </row>
    <row r="1218" spans="1:34" x14ac:dyDescent="0.25">
      <c r="A1218">
        <v>1563358</v>
      </c>
      <c r="B1218" t="s">
        <v>54</v>
      </c>
      <c r="E1218">
        <v>53211</v>
      </c>
      <c r="F1218" t="s">
        <v>20</v>
      </c>
      <c r="G1218" t="s">
        <v>55</v>
      </c>
      <c r="H1218">
        <v>333</v>
      </c>
      <c r="I1218" t="s">
        <v>60</v>
      </c>
      <c r="J1218">
        <f>VLOOKUP(I1218,Key!$A$1:$C$73,2,FALSE)</f>
        <v>43.046570000000003</v>
      </c>
      <c r="K1218">
        <f>VLOOKUP(I1218,Key!$A$1:$C$73,3,FALSE)</f>
        <v>-87.908720000000002</v>
      </c>
      <c r="L1218" t="s">
        <v>63</v>
      </c>
      <c r="M1218">
        <f>VLOOKUP(L1218,Key!$A$1:$C$73,2,FALSE)</f>
        <v>43.066893999999998</v>
      </c>
      <c r="N1218">
        <f>VLOOKUP(L1218,Key!$A$1:$C$73,3,FALSE)</f>
        <v>-87.877936000000005</v>
      </c>
      <c r="O1218">
        <v>23</v>
      </c>
      <c r="P1218">
        <v>0</v>
      </c>
      <c r="Q1218">
        <v>3.5</v>
      </c>
      <c r="R1218">
        <v>3.3</v>
      </c>
      <c r="S1218">
        <v>138</v>
      </c>
      <c r="T1218">
        <f t="shared" ref="T1218:T1281" si="171">-1</f>
        <v>-1</v>
      </c>
      <c r="U1218" s="1">
        <v>42828</v>
      </c>
      <c r="V1218" s="13">
        <f t="shared" ref="V1218:V1281" si="172">DATE(YEAR(U1218), MONTH(U1218), 1)</f>
        <v>42826</v>
      </c>
      <c r="W1218" s="14">
        <f t="shared" ref="W1218:W1281" si="173">U1218</f>
        <v>42828</v>
      </c>
      <c r="X1218" s="1" t="str">
        <f t="shared" ref="X1218:X1281" si="174">TEXT(W1218,"dddd")</f>
        <v>Monday</v>
      </c>
      <c r="Y1218" s="2">
        <v>0.82506944444444441</v>
      </c>
      <c r="Z1218" s="2">
        <f t="shared" ref="Z1218:Z1281" si="175">MROUND(Y1218, "1:00")</f>
        <v>0.83333333333333326</v>
      </c>
      <c r="AA1218">
        <f>1</f>
        <v>1</v>
      </c>
      <c r="AB1218" s="1">
        <v>42828</v>
      </c>
      <c r="AC1218" s="13">
        <f t="shared" ref="AC1218:AC1281" si="176">DATE(YEAR(AB1218), MONTH(AB1218), 1)</f>
        <v>42826</v>
      </c>
      <c r="AD1218" s="14">
        <f t="shared" ref="AD1218:AD1281" si="177">AB1218</f>
        <v>42828</v>
      </c>
      <c r="AE1218" s="1" t="str">
        <f t="shared" ref="AE1218:AE1281" si="178">TEXT(AD1218,"dddd")</f>
        <v>Monday</v>
      </c>
      <c r="AF1218" s="2">
        <v>0.84125000000000005</v>
      </c>
      <c r="AG1218" s="2">
        <f t="shared" ref="AG1218:AG1281" si="179">MROUND(AF1218, "1:00")</f>
        <v>0.83333333333333326</v>
      </c>
      <c r="AH1218" t="s">
        <v>23</v>
      </c>
    </row>
    <row r="1219" spans="1:34" x14ac:dyDescent="0.25">
      <c r="A1219">
        <v>1564553</v>
      </c>
      <c r="B1219" t="s">
        <v>54</v>
      </c>
      <c r="E1219">
        <v>53211</v>
      </c>
      <c r="F1219" t="s">
        <v>20</v>
      </c>
      <c r="G1219" t="s">
        <v>55</v>
      </c>
      <c r="H1219">
        <v>5565</v>
      </c>
      <c r="I1219" t="s">
        <v>66</v>
      </c>
      <c r="J1219">
        <f>VLOOKUP(I1219,Key!$A$1:$C$73,2,FALSE)</f>
        <v>43.078530000000001</v>
      </c>
      <c r="K1219">
        <f>VLOOKUP(I1219,Key!$A$1:$C$73,3,FALSE)</f>
        <v>-87.882620000000003</v>
      </c>
      <c r="L1219" t="s">
        <v>66</v>
      </c>
      <c r="M1219">
        <f>VLOOKUP(L1219,Key!$A$1:$C$73,2,FALSE)</f>
        <v>43.078530000000001</v>
      </c>
      <c r="N1219">
        <f>VLOOKUP(L1219,Key!$A$1:$C$73,3,FALSE)</f>
        <v>-87.882620000000003</v>
      </c>
      <c r="O1219">
        <v>37</v>
      </c>
      <c r="P1219">
        <v>3</v>
      </c>
      <c r="Q1219">
        <v>5.6</v>
      </c>
      <c r="R1219">
        <v>5.3</v>
      </c>
      <c r="S1219">
        <v>222</v>
      </c>
      <c r="T1219">
        <f t="shared" si="171"/>
        <v>-1</v>
      </c>
      <c r="U1219" s="1">
        <v>42829</v>
      </c>
      <c r="V1219" s="13">
        <f t="shared" si="172"/>
        <v>42826</v>
      </c>
      <c r="W1219" s="14">
        <f t="shared" si="173"/>
        <v>42829</v>
      </c>
      <c r="X1219" s="1" t="str">
        <f t="shared" si="174"/>
        <v>Tuesday</v>
      </c>
      <c r="Y1219" s="2">
        <v>0.5848726851851852</v>
      </c>
      <c r="Z1219" s="2">
        <f t="shared" si="175"/>
        <v>0.58333333333333326</v>
      </c>
      <c r="AA1219">
        <f>1</f>
        <v>1</v>
      </c>
      <c r="AB1219" s="1">
        <v>42829</v>
      </c>
      <c r="AC1219" s="13">
        <f t="shared" si="176"/>
        <v>42826</v>
      </c>
      <c r="AD1219" s="14">
        <f t="shared" si="177"/>
        <v>42829</v>
      </c>
      <c r="AE1219" s="1" t="str">
        <f t="shared" si="178"/>
        <v>Tuesday</v>
      </c>
      <c r="AF1219" s="2">
        <v>0.61054398148148148</v>
      </c>
      <c r="AG1219" s="2">
        <f t="shared" si="179"/>
        <v>0.625</v>
      </c>
      <c r="AH1219" t="s">
        <v>25</v>
      </c>
    </row>
    <row r="1220" spans="1:34" x14ac:dyDescent="0.25">
      <c r="A1220">
        <v>1564584</v>
      </c>
      <c r="B1220" t="s">
        <v>54</v>
      </c>
      <c r="E1220">
        <v>53204</v>
      </c>
      <c r="F1220" t="s">
        <v>20</v>
      </c>
      <c r="G1220" t="s">
        <v>55</v>
      </c>
      <c r="H1220">
        <v>11159</v>
      </c>
      <c r="I1220" t="s">
        <v>85</v>
      </c>
      <c r="J1220">
        <f>VLOOKUP(I1220,Key!$A$1:$C$73,2,FALSE)</f>
        <v>43.053040000000003</v>
      </c>
      <c r="K1220">
        <f>VLOOKUP(I1220,Key!$A$1:$C$73,3,FALSE)</f>
        <v>-87.897660000000002</v>
      </c>
      <c r="L1220" t="s">
        <v>136</v>
      </c>
      <c r="M1220">
        <f>VLOOKUP(L1220,Key!$A$1:$C$73,2,FALSE)</f>
        <v>43.02017</v>
      </c>
      <c r="N1220">
        <f>VLOOKUP(L1220,Key!$A$1:$C$73,3,FALSE)</f>
        <v>-87.933049999999994</v>
      </c>
      <c r="O1220">
        <v>50</v>
      </c>
      <c r="P1220">
        <v>3</v>
      </c>
      <c r="Q1220">
        <v>7.5</v>
      </c>
      <c r="R1220">
        <v>7.1</v>
      </c>
      <c r="S1220">
        <v>300</v>
      </c>
      <c r="T1220">
        <f t="shared" si="171"/>
        <v>-1</v>
      </c>
      <c r="U1220" s="1">
        <v>42829</v>
      </c>
      <c r="V1220" s="13">
        <f t="shared" si="172"/>
        <v>42826</v>
      </c>
      <c r="W1220" s="14">
        <f t="shared" si="173"/>
        <v>42829</v>
      </c>
      <c r="X1220" s="1" t="str">
        <f t="shared" si="174"/>
        <v>Tuesday</v>
      </c>
      <c r="Y1220" s="2">
        <v>0.61686342592592591</v>
      </c>
      <c r="Z1220" s="2">
        <f t="shared" si="175"/>
        <v>0.625</v>
      </c>
      <c r="AA1220">
        <f>1</f>
        <v>1</v>
      </c>
      <c r="AB1220" s="1">
        <v>42829</v>
      </c>
      <c r="AC1220" s="13">
        <f t="shared" si="176"/>
        <v>42826</v>
      </c>
      <c r="AD1220" s="14">
        <f t="shared" si="177"/>
        <v>42829</v>
      </c>
      <c r="AE1220" s="1" t="str">
        <f t="shared" si="178"/>
        <v>Tuesday</v>
      </c>
      <c r="AF1220" s="2">
        <v>0.65155092592592589</v>
      </c>
      <c r="AG1220" s="2">
        <f t="shared" si="179"/>
        <v>0.66666666666666663</v>
      </c>
      <c r="AH1220" t="s">
        <v>23</v>
      </c>
    </row>
    <row r="1221" spans="1:34" x14ac:dyDescent="0.25">
      <c r="A1221">
        <v>1306778</v>
      </c>
      <c r="B1221" t="s">
        <v>54</v>
      </c>
      <c r="E1221">
        <v>53204</v>
      </c>
      <c r="F1221" t="s">
        <v>20</v>
      </c>
      <c r="G1221" t="s">
        <v>55</v>
      </c>
      <c r="H1221">
        <v>5712</v>
      </c>
      <c r="I1221" t="s">
        <v>56</v>
      </c>
      <c r="J1221">
        <f>VLOOKUP(I1221,Key!$A$1:$C$73,2,FALSE)</f>
        <v>43.004728999999998</v>
      </c>
      <c r="K1221">
        <f>VLOOKUP(I1221,Key!$A$1:$C$73,3,FALSE)</f>
        <v>-87.905463999999995</v>
      </c>
      <c r="L1221" t="s">
        <v>94</v>
      </c>
      <c r="M1221">
        <f>VLOOKUP(L1221,Key!$A$1:$C$73,2,FALSE)</f>
        <v>43.020020000000002</v>
      </c>
      <c r="N1221">
        <f>VLOOKUP(L1221,Key!$A$1:$C$73,3,FALSE)</f>
        <v>-87.912540000000007</v>
      </c>
      <c r="O1221">
        <v>12</v>
      </c>
      <c r="P1221">
        <v>0</v>
      </c>
      <c r="Q1221">
        <v>1.8</v>
      </c>
      <c r="R1221">
        <v>1.7</v>
      </c>
      <c r="S1221">
        <v>72</v>
      </c>
      <c r="T1221">
        <f t="shared" si="171"/>
        <v>-1</v>
      </c>
      <c r="U1221" s="1">
        <v>42829</v>
      </c>
      <c r="V1221" s="13">
        <f t="shared" si="172"/>
        <v>42826</v>
      </c>
      <c r="W1221" s="14">
        <f t="shared" si="173"/>
        <v>42829</v>
      </c>
      <c r="X1221" s="1" t="str">
        <f t="shared" si="174"/>
        <v>Tuesday</v>
      </c>
      <c r="Y1221" s="2">
        <v>0.65182870370370372</v>
      </c>
      <c r="Z1221" s="2">
        <f t="shared" si="175"/>
        <v>0.66666666666666663</v>
      </c>
      <c r="AA1221">
        <f>1</f>
        <v>1</v>
      </c>
      <c r="AB1221" s="1">
        <v>42829</v>
      </c>
      <c r="AC1221" s="13">
        <f t="shared" si="176"/>
        <v>42826</v>
      </c>
      <c r="AD1221" s="14">
        <f t="shared" si="177"/>
        <v>42829</v>
      </c>
      <c r="AE1221" s="1" t="str">
        <f t="shared" si="178"/>
        <v>Tuesday</v>
      </c>
      <c r="AF1221" s="2">
        <v>0.65973379629629625</v>
      </c>
      <c r="AG1221" s="2">
        <f t="shared" si="179"/>
        <v>0.66666666666666663</v>
      </c>
      <c r="AH1221" t="s">
        <v>23</v>
      </c>
    </row>
    <row r="1222" spans="1:34" x14ac:dyDescent="0.25">
      <c r="A1222">
        <v>1517065</v>
      </c>
      <c r="B1222" t="s">
        <v>54</v>
      </c>
      <c r="E1222">
        <v>53211</v>
      </c>
      <c r="F1222" t="s">
        <v>20</v>
      </c>
      <c r="G1222" t="s">
        <v>55</v>
      </c>
      <c r="H1222">
        <v>5565</v>
      </c>
      <c r="I1222" t="s">
        <v>66</v>
      </c>
      <c r="J1222">
        <f>VLOOKUP(I1222,Key!$A$1:$C$73,2,FALSE)</f>
        <v>43.078530000000001</v>
      </c>
      <c r="K1222">
        <f>VLOOKUP(I1222,Key!$A$1:$C$73,3,FALSE)</f>
        <v>-87.882620000000003</v>
      </c>
      <c r="L1222" t="s">
        <v>66</v>
      </c>
      <c r="M1222">
        <f>VLOOKUP(L1222,Key!$A$1:$C$73,2,FALSE)</f>
        <v>43.078530000000001</v>
      </c>
      <c r="N1222">
        <f>VLOOKUP(L1222,Key!$A$1:$C$73,3,FALSE)</f>
        <v>-87.882620000000003</v>
      </c>
      <c r="O1222">
        <v>74</v>
      </c>
      <c r="P1222">
        <v>9</v>
      </c>
      <c r="Q1222">
        <v>11.1</v>
      </c>
      <c r="R1222">
        <v>10.5</v>
      </c>
      <c r="S1222">
        <v>444</v>
      </c>
      <c r="T1222">
        <f t="shared" si="171"/>
        <v>-1</v>
      </c>
      <c r="U1222" s="1">
        <v>42829</v>
      </c>
      <c r="V1222" s="13">
        <f t="shared" si="172"/>
        <v>42826</v>
      </c>
      <c r="W1222" s="14">
        <f t="shared" si="173"/>
        <v>42829</v>
      </c>
      <c r="X1222" s="1" t="str">
        <f t="shared" si="174"/>
        <v>Tuesday</v>
      </c>
      <c r="Y1222" s="2">
        <v>0.74607638888888894</v>
      </c>
      <c r="Z1222" s="2">
        <f t="shared" si="175"/>
        <v>0.75</v>
      </c>
      <c r="AA1222">
        <f>1</f>
        <v>1</v>
      </c>
      <c r="AB1222" s="1">
        <v>42829</v>
      </c>
      <c r="AC1222" s="13">
        <f t="shared" si="176"/>
        <v>42826</v>
      </c>
      <c r="AD1222" s="14">
        <f t="shared" si="177"/>
        <v>42829</v>
      </c>
      <c r="AE1222" s="1" t="str">
        <f t="shared" si="178"/>
        <v>Tuesday</v>
      </c>
      <c r="AF1222" s="2">
        <v>0.79754629629629636</v>
      </c>
      <c r="AG1222" s="2">
        <f t="shared" si="179"/>
        <v>0.79166666666666663</v>
      </c>
      <c r="AH1222" t="s">
        <v>25</v>
      </c>
    </row>
    <row r="1223" spans="1:34" x14ac:dyDescent="0.25">
      <c r="A1223">
        <v>1564810</v>
      </c>
      <c r="B1223" t="s">
        <v>54</v>
      </c>
      <c r="E1223">
        <v>53211</v>
      </c>
      <c r="F1223" t="s">
        <v>20</v>
      </c>
      <c r="G1223" t="s">
        <v>55</v>
      </c>
      <c r="H1223">
        <v>11047</v>
      </c>
      <c r="I1223" t="s">
        <v>66</v>
      </c>
      <c r="J1223">
        <f>VLOOKUP(I1223,Key!$A$1:$C$73,2,FALSE)</f>
        <v>43.078530000000001</v>
      </c>
      <c r="K1223">
        <f>VLOOKUP(I1223,Key!$A$1:$C$73,3,FALSE)</f>
        <v>-87.882620000000003</v>
      </c>
      <c r="L1223" t="s">
        <v>64</v>
      </c>
      <c r="M1223">
        <f>VLOOKUP(L1223,Key!$A$1:$C$73,2,FALSE)</f>
        <v>43.069021999999997</v>
      </c>
      <c r="N1223">
        <f>VLOOKUP(L1223,Key!$A$1:$C$73,3,FALSE)</f>
        <v>-87.887940999999998</v>
      </c>
      <c r="O1223">
        <v>16</v>
      </c>
      <c r="P1223">
        <v>3</v>
      </c>
      <c r="Q1223">
        <v>2.4</v>
      </c>
      <c r="R1223">
        <v>2.2999999999999998</v>
      </c>
      <c r="S1223">
        <v>96</v>
      </c>
      <c r="T1223">
        <f t="shared" si="171"/>
        <v>-1</v>
      </c>
      <c r="U1223" s="1">
        <v>42829</v>
      </c>
      <c r="V1223" s="13">
        <f t="shared" si="172"/>
        <v>42826</v>
      </c>
      <c r="W1223" s="14">
        <f t="shared" si="173"/>
        <v>42829</v>
      </c>
      <c r="X1223" s="1" t="str">
        <f t="shared" si="174"/>
        <v>Tuesday</v>
      </c>
      <c r="Y1223" s="2">
        <v>0.75905092592592593</v>
      </c>
      <c r="Z1223" s="2">
        <f t="shared" si="175"/>
        <v>0.75</v>
      </c>
      <c r="AA1223">
        <f>1</f>
        <v>1</v>
      </c>
      <c r="AB1223" s="1">
        <v>42829</v>
      </c>
      <c r="AC1223" s="13">
        <f t="shared" si="176"/>
        <v>42826</v>
      </c>
      <c r="AD1223" s="14">
        <f t="shared" si="177"/>
        <v>42829</v>
      </c>
      <c r="AE1223" s="1" t="str">
        <f t="shared" si="178"/>
        <v>Tuesday</v>
      </c>
      <c r="AF1223" s="2">
        <v>0.77019675925925923</v>
      </c>
      <c r="AG1223" s="2">
        <f t="shared" si="179"/>
        <v>0.75</v>
      </c>
      <c r="AH1223" t="s">
        <v>23</v>
      </c>
    </row>
    <row r="1224" spans="1:34" x14ac:dyDescent="0.25">
      <c r="A1224">
        <v>1465953</v>
      </c>
      <c r="B1224" t="s">
        <v>54</v>
      </c>
      <c r="E1224">
        <v>53202</v>
      </c>
      <c r="F1224" t="s">
        <v>20</v>
      </c>
      <c r="G1224" t="s">
        <v>55</v>
      </c>
      <c r="H1224">
        <v>5451</v>
      </c>
      <c r="I1224" t="s">
        <v>95</v>
      </c>
      <c r="J1224">
        <f>VLOOKUP(I1224,Key!$A$1:$C$73,2,FALSE)</f>
        <v>43.054830000000003</v>
      </c>
      <c r="K1224">
        <f>VLOOKUP(I1224,Key!$A$1:$C$73,3,FALSE)</f>
        <v>-87.91874</v>
      </c>
      <c r="L1224" t="s">
        <v>52</v>
      </c>
      <c r="M1224">
        <f>VLOOKUP(L1224,Key!$A$1:$C$73,2,FALSE)</f>
        <v>43.042490000000001</v>
      </c>
      <c r="N1224">
        <f>VLOOKUP(L1224,Key!$A$1:$C$73,3,FALSE)</f>
        <v>-87.909959999999998</v>
      </c>
      <c r="O1224">
        <v>8</v>
      </c>
      <c r="P1224">
        <v>3</v>
      </c>
      <c r="Q1224">
        <v>1.2</v>
      </c>
      <c r="R1224">
        <v>1.1000000000000001</v>
      </c>
      <c r="S1224">
        <v>48</v>
      </c>
      <c r="T1224">
        <f t="shared" si="171"/>
        <v>-1</v>
      </c>
      <c r="U1224" s="1">
        <v>42829</v>
      </c>
      <c r="V1224" s="13">
        <f t="shared" si="172"/>
        <v>42826</v>
      </c>
      <c r="W1224" s="14">
        <f t="shared" si="173"/>
        <v>42829</v>
      </c>
      <c r="X1224" s="1" t="str">
        <f t="shared" si="174"/>
        <v>Tuesday</v>
      </c>
      <c r="Y1224" s="2">
        <v>0.7747222222222222</v>
      </c>
      <c r="Z1224" s="2">
        <f t="shared" si="175"/>
        <v>0.79166666666666663</v>
      </c>
      <c r="AA1224">
        <f>1</f>
        <v>1</v>
      </c>
      <c r="AB1224" s="1">
        <v>42829</v>
      </c>
      <c r="AC1224" s="13">
        <f t="shared" si="176"/>
        <v>42826</v>
      </c>
      <c r="AD1224" s="14">
        <f t="shared" si="177"/>
        <v>42829</v>
      </c>
      <c r="AE1224" s="1" t="str">
        <f t="shared" si="178"/>
        <v>Tuesday</v>
      </c>
      <c r="AF1224" s="2">
        <v>0.78038194444444453</v>
      </c>
      <c r="AG1224" s="2">
        <f t="shared" si="179"/>
        <v>0.79166666666666663</v>
      </c>
      <c r="AH1224" t="s">
        <v>23</v>
      </c>
    </row>
    <row r="1225" spans="1:34" x14ac:dyDescent="0.25">
      <c r="A1225">
        <v>1102345</v>
      </c>
      <c r="B1225" t="s">
        <v>54</v>
      </c>
      <c r="E1225">
        <v>53202</v>
      </c>
      <c r="F1225" t="s">
        <v>20</v>
      </c>
      <c r="G1225" t="s">
        <v>55</v>
      </c>
      <c r="H1225">
        <v>237</v>
      </c>
      <c r="I1225" t="s">
        <v>36</v>
      </c>
      <c r="J1225">
        <f>VLOOKUP(I1225,Key!$A$1:$C$73,2,FALSE)</f>
        <v>43.03519</v>
      </c>
      <c r="K1225">
        <f>VLOOKUP(I1225,Key!$A$1:$C$73,3,FALSE)</f>
        <v>-87.907390000000007</v>
      </c>
      <c r="L1225" t="s">
        <v>33</v>
      </c>
      <c r="M1225">
        <f>VLOOKUP(L1225,Key!$A$1:$C$73,2,FALSE)</f>
        <v>43.045712999999999</v>
      </c>
      <c r="N1225">
        <f>VLOOKUP(L1225,Key!$A$1:$C$73,3,FALSE)</f>
        <v>-87.899756999999994</v>
      </c>
      <c r="O1225">
        <v>15</v>
      </c>
      <c r="P1225">
        <v>3</v>
      </c>
      <c r="Q1225">
        <v>2.2999999999999998</v>
      </c>
      <c r="R1225">
        <v>2.1</v>
      </c>
      <c r="S1225">
        <v>90</v>
      </c>
      <c r="T1225">
        <f t="shared" si="171"/>
        <v>-1</v>
      </c>
      <c r="U1225" s="1">
        <v>42829</v>
      </c>
      <c r="V1225" s="13">
        <f t="shared" si="172"/>
        <v>42826</v>
      </c>
      <c r="W1225" s="14">
        <f t="shared" si="173"/>
        <v>42829</v>
      </c>
      <c r="X1225" s="1" t="str">
        <f t="shared" si="174"/>
        <v>Tuesday</v>
      </c>
      <c r="Y1225" s="2">
        <v>0.8778125</v>
      </c>
      <c r="Z1225" s="2">
        <f t="shared" si="175"/>
        <v>0.875</v>
      </c>
      <c r="AA1225">
        <f>1</f>
        <v>1</v>
      </c>
      <c r="AB1225" s="1">
        <v>42829</v>
      </c>
      <c r="AC1225" s="13">
        <f t="shared" si="176"/>
        <v>42826</v>
      </c>
      <c r="AD1225" s="14">
        <f t="shared" si="177"/>
        <v>42829</v>
      </c>
      <c r="AE1225" s="1" t="str">
        <f t="shared" si="178"/>
        <v>Tuesday</v>
      </c>
      <c r="AF1225" s="2">
        <v>0.88877314814814812</v>
      </c>
      <c r="AG1225" s="2">
        <f t="shared" si="179"/>
        <v>0.875</v>
      </c>
      <c r="AH1225" t="s">
        <v>23</v>
      </c>
    </row>
    <row r="1226" spans="1:34" x14ac:dyDescent="0.25">
      <c r="A1226">
        <v>1565804</v>
      </c>
      <c r="B1226" t="s">
        <v>54</v>
      </c>
      <c r="E1226">
        <v>49417</v>
      </c>
      <c r="F1226" t="s">
        <v>20</v>
      </c>
      <c r="G1226" t="s">
        <v>55</v>
      </c>
      <c r="H1226">
        <v>5551</v>
      </c>
      <c r="I1226" t="s">
        <v>28</v>
      </c>
      <c r="J1226">
        <f>VLOOKUP(I1226,Key!$A$1:$C$73,2,FALSE)</f>
        <v>43.038580000000003</v>
      </c>
      <c r="K1226">
        <f>VLOOKUP(I1226,Key!$A$1:$C$73,3,FALSE)</f>
        <v>-87.90934</v>
      </c>
      <c r="L1226" t="s">
        <v>28</v>
      </c>
      <c r="M1226">
        <f>VLOOKUP(L1226,Key!$A$1:$C$73,2,FALSE)</f>
        <v>43.038580000000003</v>
      </c>
      <c r="N1226">
        <f>VLOOKUP(L1226,Key!$A$1:$C$73,3,FALSE)</f>
        <v>-87.90934</v>
      </c>
      <c r="O1226">
        <v>31</v>
      </c>
      <c r="P1226">
        <v>3</v>
      </c>
      <c r="Q1226">
        <v>4.7</v>
      </c>
      <c r="R1226">
        <v>4.4000000000000004</v>
      </c>
      <c r="S1226">
        <v>186</v>
      </c>
      <c r="T1226">
        <f t="shared" si="171"/>
        <v>-1</v>
      </c>
      <c r="U1226" s="1">
        <v>42831</v>
      </c>
      <c r="V1226" s="13">
        <f t="shared" si="172"/>
        <v>42826</v>
      </c>
      <c r="W1226" s="14">
        <f t="shared" si="173"/>
        <v>42831</v>
      </c>
      <c r="X1226" s="1" t="str">
        <f t="shared" si="174"/>
        <v>Thursday</v>
      </c>
      <c r="Y1226" s="2">
        <v>0.37277777777777782</v>
      </c>
      <c r="Z1226" s="2">
        <f t="shared" si="175"/>
        <v>0.375</v>
      </c>
      <c r="AA1226">
        <f>1</f>
        <v>1</v>
      </c>
      <c r="AB1226" s="1">
        <v>42831</v>
      </c>
      <c r="AC1226" s="13">
        <f t="shared" si="176"/>
        <v>42826</v>
      </c>
      <c r="AD1226" s="14">
        <f t="shared" si="177"/>
        <v>42831</v>
      </c>
      <c r="AE1226" s="1" t="str">
        <f t="shared" si="178"/>
        <v>Thursday</v>
      </c>
      <c r="AF1226" s="2">
        <v>0.39408564814814812</v>
      </c>
      <c r="AG1226" s="2">
        <f t="shared" si="179"/>
        <v>0.375</v>
      </c>
      <c r="AH1226" t="s">
        <v>25</v>
      </c>
    </row>
    <row r="1227" spans="1:34" x14ac:dyDescent="0.25">
      <c r="A1227">
        <v>1565804</v>
      </c>
      <c r="B1227" t="s">
        <v>54</v>
      </c>
      <c r="E1227">
        <v>49417</v>
      </c>
      <c r="F1227" t="s">
        <v>20</v>
      </c>
      <c r="G1227" t="s">
        <v>55</v>
      </c>
      <c r="H1227">
        <v>11129</v>
      </c>
      <c r="I1227" t="s">
        <v>28</v>
      </c>
      <c r="J1227">
        <f>VLOOKUP(I1227,Key!$A$1:$C$73,2,FALSE)</f>
        <v>43.038580000000003</v>
      </c>
      <c r="K1227">
        <f>VLOOKUP(I1227,Key!$A$1:$C$73,3,FALSE)</f>
        <v>-87.90934</v>
      </c>
      <c r="L1227" t="s">
        <v>28</v>
      </c>
      <c r="M1227">
        <f>VLOOKUP(L1227,Key!$A$1:$C$73,2,FALSE)</f>
        <v>43.038580000000003</v>
      </c>
      <c r="N1227">
        <f>VLOOKUP(L1227,Key!$A$1:$C$73,3,FALSE)</f>
        <v>-87.90934</v>
      </c>
      <c r="O1227">
        <v>30</v>
      </c>
      <c r="P1227">
        <v>3</v>
      </c>
      <c r="Q1227">
        <v>4.5</v>
      </c>
      <c r="R1227">
        <v>4.3</v>
      </c>
      <c r="S1227">
        <v>180</v>
      </c>
      <c r="T1227">
        <f t="shared" si="171"/>
        <v>-1</v>
      </c>
      <c r="U1227" s="1">
        <v>42831</v>
      </c>
      <c r="V1227" s="13">
        <f t="shared" si="172"/>
        <v>42826</v>
      </c>
      <c r="W1227" s="14">
        <f t="shared" si="173"/>
        <v>42831</v>
      </c>
      <c r="X1227" s="1" t="str">
        <f t="shared" si="174"/>
        <v>Thursday</v>
      </c>
      <c r="Y1227" s="2">
        <v>0.37320601851851848</v>
      </c>
      <c r="Z1227" s="2">
        <f t="shared" si="175"/>
        <v>0.375</v>
      </c>
      <c r="AA1227">
        <f>1</f>
        <v>1</v>
      </c>
      <c r="AB1227" s="1">
        <v>42831</v>
      </c>
      <c r="AC1227" s="13">
        <f t="shared" si="176"/>
        <v>42826</v>
      </c>
      <c r="AD1227" s="14">
        <f t="shared" si="177"/>
        <v>42831</v>
      </c>
      <c r="AE1227" s="1" t="str">
        <f t="shared" si="178"/>
        <v>Thursday</v>
      </c>
      <c r="AF1227" s="2">
        <v>0.3941898148148148</v>
      </c>
      <c r="AG1227" s="2">
        <f t="shared" si="179"/>
        <v>0.375</v>
      </c>
      <c r="AH1227" t="s">
        <v>25</v>
      </c>
    </row>
    <row r="1228" spans="1:34" x14ac:dyDescent="0.25">
      <c r="A1228">
        <v>1564862</v>
      </c>
      <c r="B1228" t="s">
        <v>54</v>
      </c>
      <c r="E1228">
        <v>59601</v>
      </c>
      <c r="F1228" t="s">
        <v>20</v>
      </c>
      <c r="G1228" t="s">
        <v>55</v>
      </c>
      <c r="H1228">
        <v>11169</v>
      </c>
      <c r="I1228" t="s">
        <v>57</v>
      </c>
      <c r="J1228">
        <f>VLOOKUP(I1228,Key!$A$1:$C$73,2,FALSE)</f>
        <v>43.03913</v>
      </c>
      <c r="K1228">
        <f>VLOOKUP(I1228,Key!$A$1:$C$73,3,FALSE)</f>
        <v>-87.916150000000002</v>
      </c>
      <c r="L1228" t="s">
        <v>68</v>
      </c>
      <c r="M1228">
        <f>VLOOKUP(L1228,Key!$A$1:$C$73,2,FALSE)</f>
        <v>43.026470000000003</v>
      </c>
      <c r="N1228">
        <f>VLOOKUP(L1228,Key!$A$1:$C$73,3,FALSE)</f>
        <v>-87.918040000000005</v>
      </c>
      <c r="O1228">
        <v>9</v>
      </c>
      <c r="P1228">
        <v>3</v>
      </c>
      <c r="Q1228">
        <v>1.4</v>
      </c>
      <c r="R1228">
        <v>1.3</v>
      </c>
      <c r="S1228">
        <v>54</v>
      </c>
      <c r="T1228">
        <f t="shared" si="171"/>
        <v>-1</v>
      </c>
      <c r="U1228" s="1">
        <v>42831</v>
      </c>
      <c r="V1228" s="13">
        <f t="shared" si="172"/>
        <v>42826</v>
      </c>
      <c r="W1228" s="14">
        <f t="shared" si="173"/>
        <v>42831</v>
      </c>
      <c r="X1228" s="1" t="str">
        <f t="shared" si="174"/>
        <v>Thursday</v>
      </c>
      <c r="Y1228" s="2">
        <v>0.71835648148148146</v>
      </c>
      <c r="Z1228" s="2">
        <f t="shared" si="175"/>
        <v>0.70833333333333326</v>
      </c>
      <c r="AA1228">
        <f>1</f>
        <v>1</v>
      </c>
      <c r="AB1228" s="1">
        <v>42831</v>
      </c>
      <c r="AC1228" s="13">
        <f t="shared" si="176"/>
        <v>42826</v>
      </c>
      <c r="AD1228" s="14">
        <f t="shared" si="177"/>
        <v>42831</v>
      </c>
      <c r="AE1228" s="1" t="str">
        <f t="shared" si="178"/>
        <v>Thursday</v>
      </c>
      <c r="AF1228" s="2">
        <v>0.7246527777777777</v>
      </c>
      <c r="AG1228" s="2">
        <f t="shared" si="179"/>
        <v>0.70833333333333326</v>
      </c>
      <c r="AH1228" t="s">
        <v>23</v>
      </c>
    </row>
    <row r="1229" spans="1:34" x14ac:dyDescent="0.25">
      <c r="A1229">
        <v>1566623</v>
      </c>
      <c r="B1229" t="s">
        <v>54</v>
      </c>
      <c r="E1229">
        <v>53209</v>
      </c>
      <c r="F1229" t="s">
        <v>20</v>
      </c>
      <c r="G1229" t="s">
        <v>55</v>
      </c>
      <c r="H1229">
        <v>5477</v>
      </c>
      <c r="I1229" t="s">
        <v>77</v>
      </c>
      <c r="J1229">
        <f>VLOOKUP(I1229,Key!$A$1:$C$73,2,FALSE)</f>
        <v>43.036900000000003</v>
      </c>
      <c r="K1229">
        <f>VLOOKUP(I1229,Key!$A$1:$C$73,3,FALSE)</f>
        <v>-87.89667</v>
      </c>
      <c r="L1229" t="s">
        <v>77</v>
      </c>
      <c r="M1229">
        <f>VLOOKUP(L1229,Key!$A$1:$C$73,2,FALSE)</f>
        <v>43.036900000000003</v>
      </c>
      <c r="N1229">
        <f>VLOOKUP(L1229,Key!$A$1:$C$73,3,FALSE)</f>
        <v>-87.89667</v>
      </c>
      <c r="O1229">
        <v>37</v>
      </c>
      <c r="P1229">
        <v>6</v>
      </c>
      <c r="Q1229">
        <v>5.6</v>
      </c>
      <c r="R1229">
        <v>5.3</v>
      </c>
      <c r="S1229">
        <v>222</v>
      </c>
      <c r="T1229">
        <f t="shared" si="171"/>
        <v>-1</v>
      </c>
      <c r="U1229" s="1">
        <v>42832</v>
      </c>
      <c r="V1229" s="13">
        <f t="shared" si="172"/>
        <v>42826</v>
      </c>
      <c r="W1229" s="14">
        <f t="shared" si="173"/>
        <v>42832</v>
      </c>
      <c r="X1229" s="1" t="str">
        <f t="shared" si="174"/>
        <v>Friday</v>
      </c>
      <c r="Y1229" s="2">
        <v>0.38016203703703705</v>
      </c>
      <c r="Z1229" s="2">
        <f t="shared" si="175"/>
        <v>0.375</v>
      </c>
      <c r="AA1229">
        <f>1</f>
        <v>1</v>
      </c>
      <c r="AB1229" s="1">
        <v>42832</v>
      </c>
      <c r="AC1229" s="13">
        <f t="shared" si="176"/>
        <v>42826</v>
      </c>
      <c r="AD1229" s="14">
        <f t="shared" si="177"/>
        <v>42832</v>
      </c>
      <c r="AE1229" s="1" t="str">
        <f t="shared" si="178"/>
        <v>Friday</v>
      </c>
      <c r="AF1229" s="2">
        <v>0.40596064814814814</v>
      </c>
      <c r="AG1229" s="2">
        <f t="shared" si="179"/>
        <v>0.41666666666666663</v>
      </c>
      <c r="AH1229" t="s">
        <v>25</v>
      </c>
    </row>
    <row r="1230" spans="1:34" x14ac:dyDescent="0.25">
      <c r="A1230">
        <v>1379214</v>
      </c>
      <c r="B1230" t="s">
        <v>54</v>
      </c>
      <c r="E1230">
        <v>53202</v>
      </c>
      <c r="F1230" t="s">
        <v>20</v>
      </c>
      <c r="G1230" t="s">
        <v>55</v>
      </c>
      <c r="H1230">
        <v>21</v>
      </c>
      <c r="I1230" t="s">
        <v>48</v>
      </c>
      <c r="J1230">
        <f>VLOOKUP(I1230,Key!$A$1:$C$73,2,FALSE)</f>
        <v>43.031320000000001</v>
      </c>
      <c r="K1230">
        <f>VLOOKUP(I1230,Key!$A$1:$C$73,3,FALSE)</f>
        <v>-87.904259999999994</v>
      </c>
      <c r="L1230" t="s">
        <v>79</v>
      </c>
      <c r="M1230">
        <f>VLOOKUP(L1230,Key!$A$1:$C$73,2,FALSE)</f>
        <v>43.04804</v>
      </c>
      <c r="N1230">
        <f>VLOOKUP(L1230,Key!$A$1:$C$73,3,FALSE)</f>
        <v>-87.896720000000002</v>
      </c>
      <c r="O1230">
        <v>18</v>
      </c>
      <c r="P1230">
        <v>3</v>
      </c>
      <c r="Q1230">
        <v>2.7</v>
      </c>
      <c r="R1230">
        <v>2.6</v>
      </c>
      <c r="S1230">
        <v>108</v>
      </c>
      <c r="T1230">
        <f t="shared" si="171"/>
        <v>-1</v>
      </c>
      <c r="U1230" s="1">
        <v>42832</v>
      </c>
      <c r="V1230" s="13">
        <f t="shared" si="172"/>
        <v>42826</v>
      </c>
      <c r="W1230" s="14">
        <f t="shared" si="173"/>
        <v>42832</v>
      </c>
      <c r="X1230" s="1" t="str">
        <f t="shared" si="174"/>
        <v>Friday</v>
      </c>
      <c r="Y1230" s="2">
        <v>0.52265046296296302</v>
      </c>
      <c r="Z1230" s="2">
        <f t="shared" si="175"/>
        <v>0.54166666666666663</v>
      </c>
      <c r="AA1230">
        <f>1</f>
        <v>1</v>
      </c>
      <c r="AB1230" s="1">
        <v>42832</v>
      </c>
      <c r="AC1230" s="13">
        <f t="shared" si="176"/>
        <v>42826</v>
      </c>
      <c r="AD1230" s="14">
        <f t="shared" si="177"/>
        <v>42832</v>
      </c>
      <c r="AE1230" s="1" t="str">
        <f t="shared" si="178"/>
        <v>Friday</v>
      </c>
      <c r="AF1230" s="2">
        <v>0.5347453703703704</v>
      </c>
      <c r="AG1230" s="2">
        <f t="shared" si="179"/>
        <v>0.54166666666666663</v>
      </c>
      <c r="AH1230" t="s">
        <v>23</v>
      </c>
    </row>
    <row r="1231" spans="1:34" x14ac:dyDescent="0.25">
      <c r="A1231">
        <v>1173299</v>
      </c>
      <c r="B1231" t="s">
        <v>54</v>
      </c>
      <c r="E1231">
        <v>60564</v>
      </c>
      <c r="F1231" t="s">
        <v>20</v>
      </c>
      <c r="G1231" t="s">
        <v>55</v>
      </c>
      <c r="H1231">
        <v>5472</v>
      </c>
      <c r="I1231" t="s">
        <v>84</v>
      </c>
      <c r="J1231">
        <f>VLOOKUP(I1231,Key!$A$1:$C$73,2,FALSE)</f>
        <v>43.040154000000001</v>
      </c>
      <c r="K1231">
        <f>VLOOKUP(I1231,Key!$A$1:$C$73,3,FALSE)</f>
        <v>-87.932113000000001</v>
      </c>
      <c r="L1231" t="s">
        <v>28</v>
      </c>
      <c r="M1231">
        <f>VLOOKUP(L1231,Key!$A$1:$C$73,2,FALSE)</f>
        <v>43.038580000000003</v>
      </c>
      <c r="N1231">
        <f>VLOOKUP(L1231,Key!$A$1:$C$73,3,FALSE)</f>
        <v>-87.90934</v>
      </c>
      <c r="O1231">
        <v>57</v>
      </c>
      <c r="P1231">
        <v>6</v>
      </c>
      <c r="Q1231">
        <v>8.6</v>
      </c>
      <c r="R1231">
        <v>8.1</v>
      </c>
      <c r="S1231">
        <v>342</v>
      </c>
      <c r="T1231">
        <f t="shared" si="171"/>
        <v>-1</v>
      </c>
      <c r="U1231" s="1">
        <v>42832</v>
      </c>
      <c r="V1231" s="13">
        <f t="shared" si="172"/>
        <v>42826</v>
      </c>
      <c r="W1231" s="14">
        <f t="shared" si="173"/>
        <v>42832</v>
      </c>
      <c r="X1231" s="1" t="str">
        <f t="shared" si="174"/>
        <v>Friday</v>
      </c>
      <c r="Y1231" s="2">
        <v>0.61707175925925928</v>
      </c>
      <c r="Z1231" s="2">
        <f t="shared" si="175"/>
        <v>0.625</v>
      </c>
      <c r="AA1231">
        <f>1</f>
        <v>1</v>
      </c>
      <c r="AB1231" s="1">
        <v>42832</v>
      </c>
      <c r="AC1231" s="13">
        <f t="shared" si="176"/>
        <v>42826</v>
      </c>
      <c r="AD1231" s="14">
        <f t="shared" si="177"/>
        <v>42832</v>
      </c>
      <c r="AE1231" s="1" t="str">
        <f t="shared" si="178"/>
        <v>Friday</v>
      </c>
      <c r="AF1231" s="2">
        <v>0.65650462962962963</v>
      </c>
      <c r="AG1231" s="2">
        <f t="shared" si="179"/>
        <v>0.66666666666666663</v>
      </c>
      <c r="AH1231" t="s">
        <v>23</v>
      </c>
    </row>
    <row r="1232" spans="1:34" x14ac:dyDescent="0.25">
      <c r="A1232">
        <v>1567323</v>
      </c>
      <c r="B1232" t="s">
        <v>54</v>
      </c>
      <c r="E1232">
        <v>53151</v>
      </c>
      <c r="F1232" t="s">
        <v>20</v>
      </c>
      <c r="G1232" t="s">
        <v>55</v>
      </c>
      <c r="H1232">
        <v>5584</v>
      </c>
      <c r="I1232" t="s">
        <v>81</v>
      </c>
      <c r="J1232">
        <f>VLOOKUP(I1232,Key!$A$1:$C$73,2,FALSE)</f>
        <v>43.058010000000003</v>
      </c>
      <c r="K1232">
        <f>VLOOKUP(I1232,Key!$A$1:$C$73,3,FALSE)</f>
        <v>-87.877300000000005</v>
      </c>
      <c r="L1232" t="s">
        <v>81</v>
      </c>
      <c r="M1232">
        <f>VLOOKUP(L1232,Key!$A$1:$C$73,2,FALSE)</f>
        <v>43.058010000000003</v>
      </c>
      <c r="N1232">
        <f>VLOOKUP(L1232,Key!$A$1:$C$73,3,FALSE)</f>
        <v>-87.877300000000005</v>
      </c>
      <c r="O1232">
        <v>35</v>
      </c>
      <c r="P1232">
        <v>6</v>
      </c>
      <c r="Q1232">
        <v>5.3</v>
      </c>
      <c r="R1232">
        <v>5</v>
      </c>
      <c r="S1232">
        <v>210</v>
      </c>
      <c r="T1232">
        <f t="shared" si="171"/>
        <v>-1</v>
      </c>
      <c r="U1232" s="1">
        <v>42832</v>
      </c>
      <c r="V1232" s="13">
        <f t="shared" si="172"/>
        <v>42826</v>
      </c>
      <c r="W1232" s="14">
        <f t="shared" si="173"/>
        <v>42832</v>
      </c>
      <c r="X1232" s="1" t="str">
        <f t="shared" si="174"/>
        <v>Friday</v>
      </c>
      <c r="Y1232" s="2">
        <v>0.63668981481481479</v>
      </c>
      <c r="Z1232" s="2">
        <f t="shared" si="175"/>
        <v>0.625</v>
      </c>
      <c r="AA1232">
        <f>1</f>
        <v>1</v>
      </c>
      <c r="AB1232" s="1">
        <v>42832</v>
      </c>
      <c r="AC1232" s="13">
        <f t="shared" si="176"/>
        <v>42826</v>
      </c>
      <c r="AD1232" s="14">
        <f t="shared" si="177"/>
        <v>42832</v>
      </c>
      <c r="AE1232" s="1" t="str">
        <f t="shared" si="178"/>
        <v>Friday</v>
      </c>
      <c r="AF1232" s="2">
        <v>0.66067129629629628</v>
      </c>
      <c r="AG1232" s="2">
        <f t="shared" si="179"/>
        <v>0.66666666666666663</v>
      </c>
      <c r="AH1232" t="s">
        <v>25</v>
      </c>
    </row>
    <row r="1233" spans="1:34" x14ac:dyDescent="0.25">
      <c r="A1233">
        <v>1567449</v>
      </c>
      <c r="B1233" t="s">
        <v>54</v>
      </c>
      <c r="E1233">
        <v>25322</v>
      </c>
      <c r="F1233" t="s">
        <v>20</v>
      </c>
      <c r="G1233" t="s">
        <v>55</v>
      </c>
      <c r="H1233">
        <v>307</v>
      </c>
      <c r="I1233" t="s">
        <v>81</v>
      </c>
      <c r="J1233">
        <f>VLOOKUP(I1233,Key!$A$1:$C$73,2,FALSE)</f>
        <v>43.058010000000003</v>
      </c>
      <c r="K1233">
        <f>VLOOKUP(I1233,Key!$A$1:$C$73,3,FALSE)</f>
        <v>-87.877300000000005</v>
      </c>
      <c r="L1233" t="s">
        <v>81</v>
      </c>
      <c r="M1233">
        <f>VLOOKUP(L1233,Key!$A$1:$C$73,2,FALSE)</f>
        <v>43.058010000000003</v>
      </c>
      <c r="N1233">
        <f>VLOOKUP(L1233,Key!$A$1:$C$73,3,FALSE)</f>
        <v>-87.877300000000005</v>
      </c>
      <c r="O1233">
        <v>30</v>
      </c>
      <c r="P1233">
        <v>3</v>
      </c>
      <c r="Q1233">
        <v>4.5</v>
      </c>
      <c r="R1233">
        <v>4.3</v>
      </c>
      <c r="S1233">
        <v>180</v>
      </c>
      <c r="T1233">
        <f t="shared" si="171"/>
        <v>-1</v>
      </c>
      <c r="U1233" s="1">
        <v>42832</v>
      </c>
      <c r="V1233" s="13">
        <f t="shared" si="172"/>
        <v>42826</v>
      </c>
      <c r="W1233" s="14">
        <f t="shared" si="173"/>
        <v>42832</v>
      </c>
      <c r="X1233" s="1" t="str">
        <f t="shared" si="174"/>
        <v>Friday</v>
      </c>
      <c r="Y1233" s="2">
        <v>0.68774305555555559</v>
      </c>
      <c r="Z1233" s="2">
        <f t="shared" si="175"/>
        <v>0.70833333333333326</v>
      </c>
      <c r="AA1233">
        <f>1</f>
        <v>1</v>
      </c>
      <c r="AB1233" s="1">
        <v>42832</v>
      </c>
      <c r="AC1233" s="13">
        <f t="shared" si="176"/>
        <v>42826</v>
      </c>
      <c r="AD1233" s="14">
        <f t="shared" si="177"/>
        <v>42832</v>
      </c>
      <c r="AE1233" s="1" t="str">
        <f t="shared" si="178"/>
        <v>Friday</v>
      </c>
      <c r="AF1233" s="2">
        <v>0.70876157407407403</v>
      </c>
      <c r="AG1233" s="2">
        <f t="shared" si="179"/>
        <v>0.70833333333333326</v>
      </c>
      <c r="AH1233" t="s">
        <v>25</v>
      </c>
    </row>
    <row r="1234" spans="1:34" x14ac:dyDescent="0.25">
      <c r="A1234">
        <v>1565029</v>
      </c>
      <c r="B1234" t="s">
        <v>54</v>
      </c>
      <c r="E1234">
        <v>53202</v>
      </c>
      <c r="F1234" t="s">
        <v>20</v>
      </c>
      <c r="G1234" t="s">
        <v>55</v>
      </c>
      <c r="H1234">
        <v>5429</v>
      </c>
      <c r="I1234" t="s">
        <v>39</v>
      </c>
      <c r="J1234">
        <f>VLOOKUP(I1234,Key!$A$1:$C$73,2,FALSE)</f>
        <v>43.031480000000002</v>
      </c>
      <c r="K1234">
        <f>VLOOKUP(I1234,Key!$A$1:$C$73,3,FALSE)</f>
        <v>-87.908169999999998</v>
      </c>
      <c r="L1234" t="s">
        <v>39</v>
      </c>
      <c r="M1234">
        <f>VLOOKUP(L1234,Key!$A$1:$C$73,2,FALSE)</f>
        <v>43.031480000000002</v>
      </c>
      <c r="N1234">
        <f>VLOOKUP(L1234,Key!$A$1:$C$73,3,FALSE)</f>
        <v>-87.908169999999998</v>
      </c>
      <c r="O1234">
        <v>13</v>
      </c>
      <c r="P1234">
        <v>3</v>
      </c>
      <c r="Q1234">
        <v>2</v>
      </c>
      <c r="R1234">
        <v>1.9</v>
      </c>
      <c r="S1234">
        <v>78</v>
      </c>
      <c r="T1234">
        <f t="shared" si="171"/>
        <v>-1</v>
      </c>
      <c r="U1234" s="1">
        <v>42832</v>
      </c>
      <c r="V1234" s="13">
        <f t="shared" si="172"/>
        <v>42826</v>
      </c>
      <c r="W1234" s="14">
        <f t="shared" si="173"/>
        <v>42832</v>
      </c>
      <c r="X1234" s="1" t="str">
        <f t="shared" si="174"/>
        <v>Friday</v>
      </c>
      <c r="Y1234" s="2">
        <v>0.68943287037037038</v>
      </c>
      <c r="Z1234" s="2">
        <f t="shared" si="175"/>
        <v>0.70833333333333326</v>
      </c>
      <c r="AA1234">
        <f>1</f>
        <v>1</v>
      </c>
      <c r="AB1234" s="1">
        <v>42832</v>
      </c>
      <c r="AC1234" s="13">
        <f t="shared" si="176"/>
        <v>42826</v>
      </c>
      <c r="AD1234" s="14">
        <f t="shared" si="177"/>
        <v>42832</v>
      </c>
      <c r="AE1234" s="1" t="str">
        <f t="shared" si="178"/>
        <v>Friday</v>
      </c>
      <c r="AF1234" s="2">
        <v>0.69837962962962974</v>
      </c>
      <c r="AG1234" s="2">
        <f t="shared" si="179"/>
        <v>0.70833333333333326</v>
      </c>
      <c r="AH1234" t="s">
        <v>25</v>
      </c>
    </row>
    <row r="1235" spans="1:34" x14ac:dyDescent="0.25">
      <c r="A1235">
        <v>1567667</v>
      </c>
      <c r="B1235" t="s">
        <v>54</v>
      </c>
      <c r="E1235">
        <v>53233</v>
      </c>
      <c r="F1235" t="s">
        <v>20</v>
      </c>
      <c r="G1235" t="s">
        <v>55</v>
      </c>
      <c r="H1235">
        <v>143</v>
      </c>
      <c r="I1235" t="s">
        <v>84</v>
      </c>
      <c r="J1235">
        <f>VLOOKUP(I1235,Key!$A$1:$C$73,2,FALSE)</f>
        <v>43.040154000000001</v>
      </c>
      <c r="K1235">
        <f>VLOOKUP(I1235,Key!$A$1:$C$73,3,FALSE)</f>
        <v>-87.932113000000001</v>
      </c>
      <c r="L1235" t="s">
        <v>84</v>
      </c>
      <c r="M1235">
        <f>VLOOKUP(L1235,Key!$A$1:$C$73,2,FALSE)</f>
        <v>43.040154000000001</v>
      </c>
      <c r="N1235">
        <f>VLOOKUP(L1235,Key!$A$1:$C$73,3,FALSE)</f>
        <v>-87.932113000000001</v>
      </c>
      <c r="O1235">
        <v>90</v>
      </c>
      <c r="P1235">
        <v>9</v>
      </c>
      <c r="Q1235">
        <v>13.5</v>
      </c>
      <c r="R1235">
        <v>12.8</v>
      </c>
      <c r="S1235">
        <v>540</v>
      </c>
      <c r="T1235">
        <f t="shared" si="171"/>
        <v>-1</v>
      </c>
      <c r="U1235" s="1">
        <v>42832</v>
      </c>
      <c r="V1235" s="13">
        <f t="shared" si="172"/>
        <v>42826</v>
      </c>
      <c r="W1235" s="14">
        <f t="shared" si="173"/>
        <v>42832</v>
      </c>
      <c r="X1235" s="1" t="str">
        <f t="shared" si="174"/>
        <v>Friday</v>
      </c>
      <c r="Y1235" s="2">
        <v>0.78192129629629636</v>
      </c>
      <c r="Z1235" s="2">
        <f t="shared" si="175"/>
        <v>0.79166666666666663</v>
      </c>
      <c r="AA1235">
        <f>1</f>
        <v>1</v>
      </c>
      <c r="AB1235" s="1">
        <v>42832</v>
      </c>
      <c r="AC1235" s="13">
        <f t="shared" si="176"/>
        <v>42826</v>
      </c>
      <c r="AD1235" s="14">
        <f t="shared" si="177"/>
        <v>42832</v>
      </c>
      <c r="AE1235" s="1" t="str">
        <f t="shared" si="178"/>
        <v>Friday</v>
      </c>
      <c r="AF1235" s="2">
        <v>0.84402777777777782</v>
      </c>
      <c r="AG1235" s="2">
        <f t="shared" si="179"/>
        <v>0.83333333333333326</v>
      </c>
      <c r="AH1235" t="s">
        <v>25</v>
      </c>
    </row>
    <row r="1236" spans="1:34" x14ac:dyDescent="0.25">
      <c r="A1236">
        <v>1567457</v>
      </c>
      <c r="B1236" t="s">
        <v>54</v>
      </c>
      <c r="E1236">
        <v>53018</v>
      </c>
      <c r="F1236" t="s">
        <v>20</v>
      </c>
      <c r="G1236" t="s">
        <v>55</v>
      </c>
      <c r="H1236">
        <v>11142</v>
      </c>
      <c r="I1236" t="s">
        <v>22</v>
      </c>
      <c r="J1236">
        <f>VLOOKUP(I1236,Key!$A$1:$C$73,2,FALSE)</f>
        <v>43.058619999999998</v>
      </c>
      <c r="K1236">
        <f>VLOOKUP(I1236,Key!$A$1:$C$73,3,FALSE)</f>
        <v>-87.885319999999993</v>
      </c>
      <c r="L1236" t="s">
        <v>57</v>
      </c>
      <c r="M1236">
        <f>VLOOKUP(L1236,Key!$A$1:$C$73,2,FALSE)</f>
        <v>43.03913</v>
      </c>
      <c r="N1236">
        <f>VLOOKUP(L1236,Key!$A$1:$C$73,3,FALSE)</f>
        <v>-87.916150000000002</v>
      </c>
      <c r="O1236">
        <v>22</v>
      </c>
      <c r="P1236">
        <v>3</v>
      </c>
      <c r="Q1236">
        <v>3.3</v>
      </c>
      <c r="R1236">
        <v>3.1</v>
      </c>
      <c r="S1236">
        <v>132</v>
      </c>
      <c r="T1236">
        <f t="shared" si="171"/>
        <v>-1</v>
      </c>
      <c r="U1236" s="1">
        <v>42832</v>
      </c>
      <c r="V1236" s="13">
        <f t="shared" si="172"/>
        <v>42826</v>
      </c>
      <c r="W1236" s="14">
        <f t="shared" si="173"/>
        <v>42832</v>
      </c>
      <c r="X1236" s="1" t="str">
        <f t="shared" si="174"/>
        <v>Friday</v>
      </c>
      <c r="Y1236" s="2">
        <v>0.7847453703703704</v>
      </c>
      <c r="Z1236" s="2">
        <f t="shared" si="175"/>
        <v>0.79166666666666663</v>
      </c>
      <c r="AA1236">
        <f>1</f>
        <v>1</v>
      </c>
      <c r="AB1236" s="1">
        <v>42832</v>
      </c>
      <c r="AC1236" s="13">
        <f t="shared" si="176"/>
        <v>42826</v>
      </c>
      <c r="AD1236" s="14">
        <f t="shared" si="177"/>
        <v>42832</v>
      </c>
      <c r="AE1236" s="1" t="str">
        <f t="shared" si="178"/>
        <v>Friday</v>
      </c>
      <c r="AF1236" s="2">
        <v>0.80015046296296299</v>
      </c>
      <c r="AG1236" s="2">
        <f t="shared" si="179"/>
        <v>0.79166666666666663</v>
      </c>
      <c r="AH1236" t="s">
        <v>23</v>
      </c>
    </row>
    <row r="1237" spans="1:34" x14ac:dyDescent="0.25">
      <c r="A1237">
        <v>1567712</v>
      </c>
      <c r="B1237" t="s">
        <v>54</v>
      </c>
      <c r="E1237">
        <v>53204</v>
      </c>
      <c r="F1237" t="s">
        <v>20</v>
      </c>
      <c r="G1237" t="s">
        <v>55</v>
      </c>
      <c r="H1237">
        <v>127</v>
      </c>
      <c r="I1237" t="s">
        <v>69</v>
      </c>
      <c r="J1237">
        <f>VLOOKUP(I1237,Key!$A$1:$C$73,2,FALSE)</f>
        <v>43.024340000000002</v>
      </c>
      <c r="K1237">
        <f>VLOOKUP(I1237,Key!$A$1:$C$73,3,FALSE)</f>
        <v>-87.916753</v>
      </c>
      <c r="L1237" t="s">
        <v>69</v>
      </c>
      <c r="M1237">
        <f>VLOOKUP(L1237,Key!$A$1:$C$73,2,FALSE)</f>
        <v>43.024340000000002</v>
      </c>
      <c r="N1237">
        <f>VLOOKUP(L1237,Key!$A$1:$C$73,3,FALSE)</f>
        <v>-87.916753</v>
      </c>
      <c r="O1237">
        <v>30</v>
      </c>
      <c r="P1237">
        <v>3</v>
      </c>
      <c r="Q1237">
        <v>4.5</v>
      </c>
      <c r="R1237">
        <v>4.3</v>
      </c>
      <c r="S1237">
        <v>180</v>
      </c>
      <c r="T1237">
        <f t="shared" si="171"/>
        <v>-1</v>
      </c>
      <c r="U1237" s="1">
        <v>42832</v>
      </c>
      <c r="V1237" s="13">
        <f t="shared" si="172"/>
        <v>42826</v>
      </c>
      <c r="W1237" s="14">
        <f t="shared" si="173"/>
        <v>42832</v>
      </c>
      <c r="X1237" s="1" t="str">
        <f t="shared" si="174"/>
        <v>Friday</v>
      </c>
      <c r="Y1237" s="2">
        <v>0.80439814814814825</v>
      </c>
      <c r="Z1237" s="2">
        <f t="shared" si="175"/>
        <v>0.79166666666666663</v>
      </c>
      <c r="AA1237">
        <f>1</f>
        <v>1</v>
      </c>
      <c r="AB1237" s="1">
        <v>42832</v>
      </c>
      <c r="AC1237" s="13">
        <f t="shared" si="176"/>
        <v>42826</v>
      </c>
      <c r="AD1237" s="14">
        <f t="shared" si="177"/>
        <v>42832</v>
      </c>
      <c r="AE1237" s="1" t="str">
        <f t="shared" si="178"/>
        <v>Friday</v>
      </c>
      <c r="AF1237" s="2">
        <v>0.82523148148148151</v>
      </c>
      <c r="AG1237" s="2">
        <f t="shared" si="179"/>
        <v>0.83333333333333326</v>
      </c>
      <c r="AH1237" t="s">
        <v>25</v>
      </c>
    </row>
    <row r="1238" spans="1:34" x14ac:dyDescent="0.25">
      <c r="A1238">
        <v>1567766</v>
      </c>
      <c r="B1238" t="s">
        <v>54</v>
      </c>
      <c r="E1238">
        <v>60026</v>
      </c>
      <c r="F1238" t="s">
        <v>20</v>
      </c>
      <c r="G1238" t="s">
        <v>55</v>
      </c>
      <c r="H1238">
        <v>11061</v>
      </c>
      <c r="I1238" t="s">
        <v>84</v>
      </c>
      <c r="J1238">
        <f>VLOOKUP(I1238,Key!$A$1:$C$73,2,FALSE)</f>
        <v>43.040154000000001</v>
      </c>
      <c r="K1238">
        <f>VLOOKUP(I1238,Key!$A$1:$C$73,3,FALSE)</f>
        <v>-87.932113000000001</v>
      </c>
      <c r="L1238" t="s">
        <v>36</v>
      </c>
      <c r="M1238">
        <f>VLOOKUP(L1238,Key!$A$1:$C$73,2,FALSE)</f>
        <v>43.03519</v>
      </c>
      <c r="N1238">
        <f>VLOOKUP(L1238,Key!$A$1:$C$73,3,FALSE)</f>
        <v>-87.907390000000007</v>
      </c>
      <c r="O1238">
        <v>14</v>
      </c>
      <c r="P1238">
        <v>3</v>
      </c>
      <c r="Q1238">
        <v>2.1</v>
      </c>
      <c r="R1238">
        <v>2</v>
      </c>
      <c r="S1238">
        <v>84</v>
      </c>
      <c r="T1238">
        <f t="shared" si="171"/>
        <v>-1</v>
      </c>
      <c r="U1238" s="1">
        <v>42832</v>
      </c>
      <c r="V1238" s="13">
        <f t="shared" si="172"/>
        <v>42826</v>
      </c>
      <c r="W1238" s="14">
        <f t="shared" si="173"/>
        <v>42832</v>
      </c>
      <c r="X1238" s="1" t="str">
        <f t="shared" si="174"/>
        <v>Friday</v>
      </c>
      <c r="Y1238" s="2">
        <v>0.83318287037037031</v>
      </c>
      <c r="Z1238" s="2">
        <f t="shared" si="175"/>
        <v>0.83333333333333326</v>
      </c>
      <c r="AA1238">
        <f>1</f>
        <v>1</v>
      </c>
      <c r="AB1238" s="1">
        <v>42832</v>
      </c>
      <c r="AC1238" s="13">
        <f t="shared" si="176"/>
        <v>42826</v>
      </c>
      <c r="AD1238" s="14">
        <f t="shared" si="177"/>
        <v>42832</v>
      </c>
      <c r="AE1238" s="1" t="str">
        <f t="shared" si="178"/>
        <v>Friday</v>
      </c>
      <c r="AF1238" s="2">
        <v>0.8424652777777778</v>
      </c>
      <c r="AG1238" s="2">
        <f t="shared" si="179"/>
        <v>0.83333333333333326</v>
      </c>
      <c r="AH1238" t="s">
        <v>23</v>
      </c>
    </row>
    <row r="1239" spans="1:34" x14ac:dyDescent="0.25">
      <c r="A1239">
        <v>1567999</v>
      </c>
      <c r="B1239" t="s">
        <v>54</v>
      </c>
      <c r="E1239">
        <v>53208</v>
      </c>
      <c r="F1239" t="s">
        <v>20</v>
      </c>
      <c r="G1239" t="s">
        <v>55</v>
      </c>
      <c r="H1239">
        <v>185</v>
      </c>
      <c r="I1239" t="s">
        <v>81</v>
      </c>
      <c r="J1239">
        <f>VLOOKUP(I1239,Key!$A$1:$C$73,2,FALSE)</f>
        <v>43.058010000000003</v>
      </c>
      <c r="K1239">
        <f>VLOOKUP(I1239,Key!$A$1:$C$73,3,FALSE)</f>
        <v>-87.877300000000005</v>
      </c>
      <c r="L1239" t="s">
        <v>81</v>
      </c>
      <c r="M1239">
        <f>VLOOKUP(L1239,Key!$A$1:$C$73,2,FALSE)</f>
        <v>43.058010000000003</v>
      </c>
      <c r="N1239">
        <f>VLOOKUP(L1239,Key!$A$1:$C$73,3,FALSE)</f>
        <v>-87.877300000000005</v>
      </c>
      <c r="O1239">
        <v>52</v>
      </c>
      <c r="P1239">
        <v>6</v>
      </c>
      <c r="Q1239">
        <v>7.8</v>
      </c>
      <c r="R1239">
        <v>7.4</v>
      </c>
      <c r="S1239">
        <v>312</v>
      </c>
      <c r="T1239">
        <f t="shared" si="171"/>
        <v>-1</v>
      </c>
      <c r="U1239" s="1">
        <v>42832</v>
      </c>
      <c r="V1239" s="13">
        <f t="shared" si="172"/>
        <v>42826</v>
      </c>
      <c r="W1239" s="14">
        <f t="shared" si="173"/>
        <v>42832</v>
      </c>
      <c r="X1239" s="1" t="str">
        <f t="shared" si="174"/>
        <v>Friday</v>
      </c>
      <c r="Y1239" s="2">
        <v>0.98343749999999996</v>
      </c>
      <c r="Z1239" s="2">
        <f t="shared" si="175"/>
        <v>1</v>
      </c>
      <c r="AA1239">
        <f>1</f>
        <v>1</v>
      </c>
      <c r="AB1239" s="1">
        <v>42833</v>
      </c>
      <c r="AC1239" s="13">
        <f t="shared" si="176"/>
        <v>42826</v>
      </c>
      <c r="AD1239" s="14">
        <f t="shared" si="177"/>
        <v>42833</v>
      </c>
      <c r="AE1239" s="1" t="str">
        <f t="shared" si="178"/>
        <v>Saturday</v>
      </c>
      <c r="AF1239" s="2">
        <v>1.9641203703703706E-2</v>
      </c>
      <c r="AG1239" s="2">
        <f t="shared" si="179"/>
        <v>0</v>
      </c>
      <c r="AH1239" t="s">
        <v>25</v>
      </c>
    </row>
    <row r="1240" spans="1:34" x14ac:dyDescent="0.25">
      <c r="A1240">
        <v>1568084</v>
      </c>
      <c r="B1240" t="s">
        <v>54</v>
      </c>
      <c r="E1240">
        <v>53585</v>
      </c>
      <c r="F1240" t="s">
        <v>20</v>
      </c>
      <c r="G1240" t="s">
        <v>55</v>
      </c>
      <c r="H1240">
        <v>11</v>
      </c>
      <c r="I1240" t="s">
        <v>62</v>
      </c>
      <c r="J1240">
        <f>VLOOKUP(I1240,Key!$A$1:$C$73,2,FALSE)</f>
        <v>43.052460000000004</v>
      </c>
      <c r="K1240">
        <f>VLOOKUP(I1240,Key!$A$1:$C$73,3,FALSE)</f>
        <v>-87.891000000000005</v>
      </c>
      <c r="L1240" t="s">
        <v>21</v>
      </c>
      <c r="M1240">
        <f>VLOOKUP(L1240,Key!$A$1:$C$73,2,FALSE)</f>
        <v>43.074890000000003</v>
      </c>
      <c r="N1240">
        <f>VLOOKUP(L1240,Key!$A$1:$C$73,3,FALSE)</f>
        <v>-87.882810000000006</v>
      </c>
      <c r="O1240">
        <v>12</v>
      </c>
      <c r="P1240">
        <v>3</v>
      </c>
      <c r="Q1240">
        <v>1.8</v>
      </c>
      <c r="R1240">
        <v>1.7</v>
      </c>
      <c r="S1240">
        <v>72</v>
      </c>
      <c r="T1240">
        <f t="shared" si="171"/>
        <v>-1</v>
      </c>
      <c r="U1240" s="1">
        <v>42833</v>
      </c>
      <c r="V1240" s="13">
        <f t="shared" si="172"/>
        <v>42826</v>
      </c>
      <c r="W1240" s="14">
        <f t="shared" si="173"/>
        <v>42833</v>
      </c>
      <c r="X1240" s="1" t="str">
        <f t="shared" si="174"/>
        <v>Saturday</v>
      </c>
      <c r="Y1240" s="2">
        <v>0.13024305555555557</v>
      </c>
      <c r="Z1240" s="2">
        <f t="shared" si="175"/>
        <v>0.125</v>
      </c>
      <c r="AA1240">
        <f>1</f>
        <v>1</v>
      </c>
      <c r="AB1240" s="1">
        <v>42833</v>
      </c>
      <c r="AC1240" s="13">
        <f t="shared" si="176"/>
        <v>42826</v>
      </c>
      <c r="AD1240" s="14">
        <f t="shared" si="177"/>
        <v>42833</v>
      </c>
      <c r="AE1240" s="1" t="str">
        <f t="shared" si="178"/>
        <v>Saturday</v>
      </c>
      <c r="AF1240" s="2">
        <v>0.13821759259259259</v>
      </c>
      <c r="AG1240" s="2">
        <f t="shared" si="179"/>
        <v>0.125</v>
      </c>
      <c r="AH1240" t="s">
        <v>23</v>
      </c>
    </row>
    <row r="1241" spans="1:34" x14ac:dyDescent="0.25">
      <c r="A1241">
        <v>1556816</v>
      </c>
      <c r="B1241" t="s">
        <v>54</v>
      </c>
      <c r="E1241">
        <v>53221</v>
      </c>
      <c r="F1241" t="s">
        <v>20</v>
      </c>
      <c r="G1241" t="s">
        <v>55</v>
      </c>
      <c r="H1241">
        <v>5570</v>
      </c>
      <c r="I1241" t="s">
        <v>37</v>
      </c>
      <c r="J1241">
        <f>VLOOKUP(I1241,Key!$A$1:$C$73,2,FALSE)</f>
        <v>43.049230000000001</v>
      </c>
      <c r="K1241">
        <f>VLOOKUP(I1241,Key!$A$1:$C$73,3,FALSE)</f>
        <v>-87.911940000000001</v>
      </c>
      <c r="L1241" t="s">
        <v>67</v>
      </c>
      <c r="M1241">
        <f>VLOOKUP(L1241,Key!$A$1:$C$73,2,FALSE)</f>
        <v>43.05847</v>
      </c>
      <c r="N1241">
        <f>VLOOKUP(L1241,Key!$A$1:$C$73,3,FALSE)</f>
        <v>-87.898079999999993</v>
      </c>
      <c r="O1241">
        <v>6</v>
      </c>
      <c r="P1241">
        <v>3</v>
      </c>
      <c r="Q1241">
        <v>0.9</v>
      </c>
      <c r="R1241">
        <v>0.9</v>
      </c>
      <c r="S1241">
        <v>36</v>
      </c>
      <c r="T1241">
        <f t="shared" si="171"/>
        <v>-1</v>
      </c>
      <c r="U1241" s="1">
        <v>42833</v>
      </c>
      <c r="V1241" s="13">
        <f t="shared" si="172"/>
        <v>42826</v>
      </c>
      <c r="W1241" s="14">
        <f t="shared" si="173"/>
        <v>42833</v>
      </c>
      <c r="X1241" s="1" t="str">
        <f t="shared" si="174"/>
        <v>Saturday</v>
      </c>
      <c r="Y1241" s="2">
        <v>0.32788194444444446</v>
      </c>
      <c r="Z1241" s="2">
        <f t="shared" si="175"/>
        <v>0.33333333333333331</v>
      </c>
      <c r="AA1241">
        <f>1</f>
        <v>1</v>
      </c>
      <c r="AB1241" s="1">
        <v>42833</v>
      </c>
      <c r="AC1241" s="13">
        <f t="shared" si="176"/>
        <v>42826</v>
      </c>
      <c r="AD1241" s="14">
        <f t="shared" si="177"/>
        <v>42833</v>
      </c>
      <c r="AE1241" s="1" t="str">
        <f t="shared" si="178"/>
        <v>Saturday</v>
      </c>
      <c r="AF1241" s="2">
        <v>0.33261574074074074</v>
      </c>
      <c r="AG1241" s="2">
        <f t="shared" si="179"/>
        <v>0.33333333333333331</v>
      </c>
      <c r="AH1241" t="s">
        <v>23</v>
      </c>
    </row>
    <row r="1242" spans="1:34" x14ac:dyDescent="0.25">
      <c r="A1242">
        <v>1568200</v>
      </c>
      <c r="B1242" t="s">
        <v>54</v>
      </c>
      <c r="E1242">
        <v>60490</v>
      </c>
      <c r="F1242" t="s">
        <v>20</v>
      </c>
      <c r="G1242" t="s">
        <v>55</v>
      </c>
      <c r="H1242">
        <v>5514</v>
      </c>
      <c r="I1242" t="s">
        <v>84</v>
      </c>
      <c r="J1242">
        <f>VLOOKUP(I1242,Key!$A$1:$C$73,2,FALSE)</f>
        <v>43.040154000000001</v>
      </c>
      <c r="K1242">
        <f>VLOOKUP(I1242,Key!$A$1:$C$73,3,FALSE)</f>
        <v>-87.932113000000001</v>
      </c>
      <c r="L1242" t="s">
        <v>84</v>
      </c>
      <c r="M1242">
        <f>VLOOKUP(L1242,Key!$A$1:$C$73,2,FALSE)</f>
        <v>43.040154000000001</v>
      </c>
      <c r="N1242">
        <f>VLOOKUP(L1242,Key!$A$1:$C$73,3,FALSE)</f>
        <v>-87.932113000000001</v>
      </c>
      <c r="O1242">
        <v>61</v>
      </c>
      <c r="P1242">
        <v>6</v>
      </c>
      <c r="Q1242">
        <v>9.1999999999999993</v>
      </c>
      <c r="R1242">
        <v>8.6999999999999993</v>
      </c>
      <c r="S1242">
        <v>366</v>
      </c>
      <c r="T1242">
        <f t="shared" si="171"/>
        <v>-1</v>
      </c>
      <c r="U1242" s="1">
        <v>42833</v>
      </c>
      <c r="V1242" s="13">
        <f t="shared" si="172"/>
        <v>42826</v>
      </c>
      <c r="W1242" s="14">
        <f t="shared" si="173"/>
        <v>42833</v>
      </c>
      <c r="X1242" s="1" t="str">
        <f t="shared" si="174"/>
        <v>Saturday</v>
      </c>
      <c r="Y1242" s="2">
        <v>0.3994907407407407</v>
      </c>
      <c r="Z1242" s="2">
        <f t="shared" si="175"/>
        <v>0.41666666666666663</v>
      </c>
      <c r="AA1242">
        <f>1</f>
        <v>1</v>
      </c>
      <c r="AB1242" s="1">
        <v>42833</v>
      </c>
      <c r="AC1242" s="13">
        <f t="shared" si="176"/>
        <v>42826</v>
      </c>
      <c r="AD1242" s="14">
        <f t="shared" si="177"/>
        <v>42833</v>
      </c>
      <c r="AE1242" s="1" t="str">
        <f t="shared" si="178"/>
        <v>Saturday</v>
      </c>
      <c r="AF1242" s="2">
        <v>0.44203703703703701</v>
      </c>
      <c r="AG1242" s="2">
        <f t="shared" si="179"/>
        <v>0.45833333333333331</v>
      </c>
      <c r="AH1242" t="s">
        <v>25</v>
      </c>
    </row>
    <row r="1243" spans="1:34" x14ac:dyDescent="0.25">
      <c r="A1243">
        <v>1568206</v>
      </c>
      <c r="B1243" t="s">
        <v>54</v>
      </c>
      <c r="E1243">
        <v>53202</v>
      </c>
      <c r="F1243" t="s">
        <v>20</v>
      </c>
      <c r="G1243" t="s">
        <v>55</v>
      </c>
      <c r="H1243">
        <v>11061</v>
      </c>
      <c r="I1243" t="s">
        <v>62</v>
      </c>
      <c r="J1243">
        <f>VLOOKUP(I1243,Key!$A$1:$C$73,2,FALSE)</f>
        <v>43.052460000000004</v>
      </c>
      <c r="K1243">
        <f>VLOOKUP(I1243,Key!$A$1:$C$73,3,FALSE)</f>
        <v>-87.891000000000005</v>
      </c>
      <c r="L1243" t="s">
        <v>36</v>
      </c>
      <c r="M1243">
        <f>VLOOKUP(L1243,Key!$A$1:$C$73,2,FALSE)</f>
        <v>43.03519</v>
      </c>
      <c r="N1243">
        <f>VLOOKUP(L1243,Key!$A$1:$C$73,3,FALSE)</f>
        <v>-87.907390000000007</v>
      </c>
      <c r="O1243">
        <v>24</v>
      </c>
      <c r="P1243">
        <v>3</v>
      </c>
      <c r="Q1243">
        <v>3.6</v>
      </c>
      <c r="R1243">
        <v>3.4</v>
      </c>
      <c r="S1243">
        <v>144</v>
      </c>
      <c r="T1243">
        <f t="shared" si="171"/>
        <v>-1</v>
      </c>
      <c r="U1243" s="1">
        <v>42833</v>
      </c>
      <c r="V1243" s="13">
        <f t="shared" si="172"/>
        <v>42826</v>
      </c>
      <c r="W1243" s="14">
        <f t="shared" si="173"/>
        <v>42833</v>
      </c>
      <c r="X1243" s="1" t="str">
        <f t="shared" si="174"/>
        <v>Saturday</v>
      </c>
      <c r="Y1243" s="2">
        <v>0.40297453703703701</v>
      </c>
      <c r="Z1243" s="2">
        <f t="shared" si="175"/>
        <v>0.41666666666666663</v>
      </c>
      <c r="AA1243">
        <f>1</f>
        <v>1</v>
      </c>
      <c r="AB1243" s="1">
        <v>42833</v>
      </c>
      <c r="AC1243" s="13">
        <f t="shared" si="176"/>
        <v>42826</v>
      </c>
      <c r="AD1243" s="14">
        <f t="shared" si="177"/>
        <v>42833</v>
      </c>
      <c r="AE1243" s="1" t="str">
        <f t="shared" si="178"/>
        <v>Saturday</v>
      </c>
      <c r="AF1243" s="2">
        <v>0.4198263888888889</v>
      </c>
      <c r="AG1243" s="2">
        <f t="shared" si="179"/>
        <v>0.41666666666666663</v>
      </c>
      <c r="AH1243" t="s">
        <v>23</v>
      </c>
    </row>
    <row r="1244" spans="1:34" x14ac:dyDescent="0.25">
      <c r="A1244">
        <v>1568431</v>
      </c>
      <c r="B1244" t="s">
        <v>54</v>
      </c>
      <c r="E1244">
        <v>53566</v>
      </c>
      <c r="F1244" t="s">
        <v>20</v>
      </c>
      <c r="G1244" t="s">
        <v>55</v>
      </c>
      <c r="H1244">
        <v>333</v>
      </c>
      <c r="I1244" t="s">
        <v>66</v>
      </c>
      <c r="J1244">
        <f>VLOOKUP(I1244,Key!$A$1:$C$73,2,FALSE)</f>
        <v>43.078530000000001</v>
      </c>
      <c r="K1244">
        <f>VLOOKUP(I1244,Key!$A$1:$C$73,3,FALSE)</f>
        <v>-87.882620000000003</v>
      </c>
      <c r="L1244" t="s">
        <v>22</v>
      </c>
      <c r="M1244">
        <f>VLOOKUP(L1244,Key!$A$1:$C$73,2,FALSE)</f>
        <v>43.058619999999998</v>
      </c>
      <c r="N1244">
        <f>VLOOKUP(L1244,Key!$A$1:$C$73,3,FALSE)</f>
        <v>-87.885319999999993</v>
      </c>
      <c r="O1244">
        <v>11</v>
      </c>
      <c r="P1244">
        <v>3</v>
      </c>
      <c r="Q1244">
        <v>1.7</v>
      </c>
      <c r="R1244">
        <v>1.6</v>
      </c>
      <c r="S1244">
        <v>66</v>
      </c>
      <c r="T1244">
        <f t="shared" si="171"/>
        <v>-1</v>
      </c>
      <c r="U1244" s="1">
        <v>42833</v>
      </c>
      <c r="V1244" s="13">
        <f t="shared" si="172"/>
        <v>42826</v>
      </c>
      <c r="W1244" s="14">
        <f t="shared" si="173"/>
        <v>42833</v>
      </c>
      <c r="X1244" s="1" t="str">
        <f t="shared" si="174"/>
        <v>Saturday</v>
      </c>
      <c r="Y1244" s="2">
        <v>0.4682291666666667</v>
      </c>
      <c r="Z1244" s="2">
        <f t="shared" si="175"/>
        <v>0.45833333333333331</v>
      </c>
      <c r="AA1244">
        <f>1</f>
        <v>1</v>
      </c>
      <c r="AB1244" s="1">
        <v>42833</v>
      </c>
      <c r="AC1244" s="13">
        <f t="shared" si="176"/>
        <v>42826</v>
      </c>
      <c r="AD1244" s="14">
        <f t="shared" si="177"/>
        <v>42833</v>
      </c>
      <c r="AE1244" s="1" t="str">
        <f t="shared" si="178"/>
        <v>Saturday</v>
      </c>
      <c r="AF1244" s="2">
        <v>0.47612268518518519</v>
      </c>
      <c r="AG1244" s="2">
        <f t="shared" si="179"/>
        <v>0.45833333333333331</v>
      </c>
      <c r="AH1244" t="s">
        <v>23</v>
      </c>
    </row>
    <row r="1245" spans="1:34" x14ac:dyDescent="0.25">
      <c r="A1245">
        <v>1568478</v>
      </c>
      <c r="B1245" t="s">
        <v>54</v>
      </c>
      <c r="E1245">
        <v>60177</v>
      </c>
      <c r="F1245" t="s">
        <v>20</v>
      </c>
      <c r="G1245" t="s">
        <v>55</v>
      </c>
      <c r="H1245">
        <v>5514</v>
      </c>
      <c r="I1245" t="s">
        <v>84</v>
      </c>
      <c r="J1245">
        <f>VLOOKUP(I1245,Key!$A$1:$C$73,2,FALSE)</f>
        <v>43.040154000000001</v>
      </c>
      <c r="K1245">
        <f>VLOOKUP(I1245,Key!$A$1:$C$73,3,FALSE)</f>
        <v>-87.932113000000001</v>
      </c>
      <c r="L1245" t="s">
        <v>36</v>
      </c>
      <c r="M1245">
        <f>VLOOKUP(L1245,Key!$A$1:$C$73,2,FALSE)</f>
        <v>43.03519</v>
      </c>
      <c r="N1245">
        <f>VLOOKUP(L1245,Key!$A$1:$C$73,3,FALSE)</f>
        <v>-87.907390000000007</v>
      </c>
      <c r="O1245">
        <v>22</v>
      </c>
      <c r="P1245">
        <v>3</v>
      </c>
      <c r="Q1245">
        <v>3.3</v>
      </c>
      <c r="R1245">
        <v>3.1</v>
      </c>
      <c r="S1245">
        <v>132</v>
      </c>
      <c r="T1245">
        <f t="shared" si="171"/>
        <v>-1</v>
      </c>
      <c r="U1245" s="1">
        <v>42833</v>
      </c>
      <c r="V1245" s="13">
        <f t="shared" si="172"/>
        <v>42826</v>
      </c>
      <c r="W1245" s="14">
        <f t="shared" si="173"/>
        <v>42833</v>
      </c>
      <c r="X1245" s="1" t="str">
        <f t="shared" si="174"/>
        <v>Saturday</v>
      </c>
      <c r="Y1245" s="2">
        <v>0.47575231481481484</v>
      </c>
      <c r="Z1245" s="2">
        <f t="shared" si="175"/>
        <v>0.45833333333333331</v>
      </c>
      <c r="AA1245">
        <f>1</f>
        <v>1</v>
      </c>
      <c r="AB1245" s="1">
        <v>42833</v>
      </c>
      <c r="AC1245" s="13">
        <f t="shared" si="176"/>
        <v>42826</v>
      </c>
      <c r="AD1245" s="14">
        <f t="shared" si="177"/>
        <v>42833</v>
      </c>
      <c r="AE1245" s="1" t="str">
        <f t="shared" si="178"/>
        <v>Saturday</v>
      </c>
      <c r="AF1245" s="2">
        <v>0.49121527777777779</v>
      </c>
      <c r="AG1245" s="2">
        <f t="shared" si="179"/>
        <v>0.5</v>
      </c>
      <c r="AH1245" t="s">
        <v>23</v>
      </c>
    </row>
    <row r="1246" spans="1:34" x14ac:dyDescent="0.25">
      <c r="A1246">
        <v>1568656</v>
      </c>
      <c r="B1246" t="s">
        <v>54</v>
      </c>
      <c r="E1246">
        <v>53233</v>
      </c>
      <c r="F1246" t="s">
        <v>20</v>
      </c>
      <c r="G1246" t="s">
        <v>55</v>
      </c>
      <c r="H1246">
        <v>11140</v>
      </c>
      <c r="I1246" t="s">
        <v>36</v>
      </c>
      <c r="J1246">
        <f>VLOOKUP(I1246,Key!$A$1:$C$73,2,FALSE)</f>
        <v>43.03519</v>
      </c>
      <c r="K1246">
        <f>VLOOKUP(I1246,Key!$A$1:$C$73,3,FALSE)</f>
        <v>-87.907390000000007</v>
      </c>
      <c r="L1246" t="s">
        <v>84</v>
      </c>
      <c r="M1246">
        <f>VLOOKUP(L1246,Key!$A$1:$C$73,2,FALSE)</f>
        <v>43.040154000000001</v>
      </c>
      <c r="N1246">
        <f>VLOOKUP(L1246,Key!$A$1:$C$73,3,FALSE)</f>
        <v>-87.932113000000001</v>
      </c>
      <c r="O1246">
        <v>43</v>
      </c>
      <c r="P1246">
        <v>6</v>
      </c>
      <c r="Q1246">
        <v>6.5</v>
      </c>
      <c r="R1246">
        <v>6.1</v>
      </c>
      <c r="S1246">
        <v>258</v>
      </c>
      <c r="T1246">
        <f t="shared" si="171"/>
        <v>-1</v>
      </c>
      <c r="U1246" s="1">
        <v>42833</v>
      </c>
      <c r="V1246" s="13">
        <f t="shared" si="172"/>
        <v>42826</v>
      </c>
      <c r="W1246" s="14">
        <f t="shared" si="173"/>
        <v>42833</v>
      </c>
      <c r="X1246" s="1" t="str">
        <f t="shared" si="174"/>
        <v>Saturday</v>
      </c>
      <c r="Y1246" s="2">
        <v>0.50140046296296303</v>
      </c>
      <c r="Z1246" s="2">
        <f t="shared" si="175"/>
        <v>0.5</v>
      </c>
      <c r="AA1246">
        <f>1</f>
        <v>1</v>
      </c>
      <c r="AB1246" s="1">
        <v>42833</v>
      </c>
      <c r="AC1246" s="13">
        <f t="shared" si="176"/>
        <v>42826</v>
      </c>
      <c r="AD1246" s="14">
        <f t="shared" si="177"/>
        <v>42833</v>
      </c>
      <c r="AE1246" s="1" t="str">
        <f t="shared" si="178"/>
        <v>Saturday</v>
      </c>
      <c r="AF1246" s="2">
        <v>0.53138888888888891</v>
      </c>
      <c r="AG1246" s="2">
        <f t="shared" si="179"/>
        <v>0.54166666666666663</v>
      </c>
      <c r="AH1246" t="s">
        <v>23</v>
      </c>
    </row>
    <row r="1247" spans="1:34" x14ac:dyDescent="0.25">
      <c r="A1247">
        <v>1568656</v>
      </c>
      <c r="B1247" t="s">
        <v>54</v>
      </c>
      <c r="E1247">
        <v>53233</v>
      </c>
      <c r="F1247" t="s">
        <v>20</v>
      </c>
      <c r="G1247" t="s">
        <v>55</v>
      </c>
      <c r="H1247">
        <v>2</v>
      </c>
      <c r="I1247" t="s">
        <v>36</v>
      </c>
      <c r="J1247">
        <f>VLOOKUP(I1247,Key!$A$1:$C$73,2,FALSE)</f>
        <v>43.03519</v>
      </c>
      <c r="K1247">
        <f>VLOOKUP(I1247,Key!$A$1:$C$73,3,FALSE)</f>
        <v>-87.907390000000007</v>
      </c>
      <c r="L1247" t="s">
        <v>84</v>
      </c>
      <c r="M1247">
        <f>VLOOKUP(L1247,Key!$A$1:$C$73,2,FALSE)</f>
        <v>43.040154000000001</v>
      </c>
      <c r="N1247">
        <f>VLOOKUP(L1247,Key!$A$1:$C$73,3,FALSE)</f>
        <v>-87.932113000000001</v>
      </c>
      <c r="O1247">
        <v>42</v>
      </c>
      <c r="P1247">
        <v>6</v>
      </c>
      <c r="Q1247">
        <v>6.3</v>
      </c>
      <c r="R1247">
        <v>6</v>
      </c>
      <c r="S1247">
        <v>252</v>
      </c>
      <c r="T1247">
        <f t="shared" si="171"/>
        <v>-1</v>
      </c>
      <c r="U1247" s="1">
        <v>42833</v>
      </c>
      <c r="V1247" s="13">
        <f t="shared" si="172"/>
        <v>42826</v>
      </c>
      <c r="W1247" s="14">
        <f t="shared" si="173"/>
        <v>42833</v>
      </c>
      <c r="X1247" s="1" t="str">
        <f t="shared" si="174"/>
        <v>Saturday</v>
      </c>
      <c r="Y1247" s="2">
        <v>0.50201388888888887</v>
      </c>
      <c r="Z1247" s="2">
        <f t="shared" si="175"/>
        <v>0.5</v>
      </c>
      <c r="AA1247">
        <f>1</f>
        <v>1</v>
      </c>
      <c r="AB1247" s="1">
        <v>42833</v>
      </c>
      <c r="AC1247" s="13">
        <f t="shared" si="176"/>
        <v>42826</v>
      </c>
      <c r="AD1247" s="14">
        <f t="shared" si="177"/>
        <v>42833</v>
      </c>
      <c r="AE1247" s="1" t="str">
        <f t="shared" si="178"/>
        <v>Saturday</v>
      </c>
      <c r="AF1247" s="2">
        <v>0.53119212962962969</v>
      </c>
      <c r="AG1247" s="2">
        <f t="shared" si="179"/>
        <v>0.54166666666666663</v>
      </c>
      <c r="AH1247" t="s">
        <v>23</v>
      </c>
    </row>
    <row r="1248" spans="1:34" x14ac:dyDescent="0.25">
      <c r="A1248">
        <v>1568668</v>
      </c>
      <c r="B1248" t="s">
        <v>54</v>
      </c>
      <c r="E1248">
        <v>76034</v>
      </c>
      <c r="F1248" t="s">
        <v>20</v>
      </c>
      <c r="G1248" t="s">
        <v>55</v>
      </c>
      <c r="H1248">
        <v>5461</v>
      </c>
      <c r="I1248" t="s">
        <v>77</v>
      </c>
      <c r="J1248">
        <f>VLOOKUP(I1248,Key!$A$1:$C$73,2,FALSE)</f>
        <v>43.036900000000003</v>
      </c>
      <c r="K1248">
        <f>VLOOKUP(I1248,Key!$A$1:$C$73,3,FALSE)</f>
        <v>-87.89667</v>
      </c>
      <c r="L1248" t="s">
        <v>77</v>
      </c>
      <c r="M1248">
        <f>VLOOKUP(L1248,Key!$A$1:$C$73,2,FALSE)</f>
        <v>43.036900000000003</v>
      </c>
      <c r="N1248">
        <f>VLOOKUP(L1248,Key!$A$1:$C$73,3,FALSE)</f>
        <v>-87.89667</v>
      </c>
      <c r="O1248">
        <v>58</v>
      </c>
      <c r="P1248">
        <v>6</v>
      </c>
      <c r="Q1248">
        <v>8.6999999999999993</v>
      </c>
      <c r="R1248">
        <v>8.3000000000000007</v>
      </c>
      <c r="S1248">
        <v>348</v>
      </c>
      <c r="T1248">
        <f t="shared" si="171"/>
        <v>-1</v>
      </c>
      <c r="U1248" s="1">
        <v>42833</v>
      </c>
      <c r="V1248" s="13">
        <f t="shared" si="172"/>
        <v>42826</v>
      </c>
      <c r="W1248" s="14">
        <f t="shared" si="173"/>
        <v>42833</v>
      </c>
      <c r="X1248" s="1" t="str">
        <f t="shared" si="174"/>
        <v>Saturday</v>
      </c>
      <c r="Y1248" s="2">
        <v>0.50268518518518512</v>
      </c>
      <c r="Z1248" s="2">
        <f t="shared" si="175"/>
        <v>0.5</v>
      </c>
      <c r="AA1248">
        <f>1</f>
        <v>1</v>
      </c>
      <c r="AB1248" s="1">
        <v>42833</v>
      </c>
      <c r="AC1248" s="13">
        <f t="shared" si="176"/>
        <v>42826</v>
      </c>
      <c r="AD1248" s="14">
        <f t="shared" si="177"/>
        <v>42833</v>
      </c>
      <c r="AE1248" s="1" t="str">
        <f t="shared" si="178"/>
        <v>Saturday</v>
      </c>
      <c r="AF1248" s="2">
        <v>0.54271990740740739</v>
      </c>
      <c r="AG1248" s="2">
        <f t="shared" si="179"/>
        <v>0.54166666666666663</v>
      </c>
      <c r="AH1248" t="s">
        <v>25</v>
      </c>
    </row>
    <row r="1249" spans="1:34" x14ac:dyDescent="0.25">
      <c r="A1249">
        <v>1568760</v>
      </c>
      <c r="B1249" t="s">
        <v>54</v>
      </c>
      <c r="E1249">
        <v>53593</v>
      </c>
      <c r="F1249" t="s">
        <v>20</v>
      </c>
      <c r="G1249" t="s">
        <v>55</v>
      </c>
      <c r="H1249">
        <v>156</v>
      </c>
      <c r="I1249" t="s">
        <v>65</v>
      </c>
      <c r="J1249">
        <f>VLOOKUP(I1249,Key!$A$1:$C$73,2,FALSE)</f>
        <v>43.077359999999999</v>
      </c>
      <c r="K1249">
        <f>VLOOKUP(I1249,Key!$A$1:$C$73,3,FALSE)</f>
        <v>-87.880769999999998</v>
      </c>
      <c r="L1249" t="s">
        <v>65</v>
      </c>
      <c r="M1249">
        <f>VLOOKUP(L1249,Key!$A$1:$C$73,2,FALSE)</f>
        <v>43.077359999999999</v>
      </c>
      <c r="N1249">
        <f>VLOOKUP(L1249,Key!$A$1:$C$73,3,FALSE)</f>
        <v>-87.880769999999998</v>
      </c>
      <c r="O1249">
        <v>55</v>
      </c>
      <c r="P1249">
        <v>6</v>
      </c>
      <c r="Q1249">
        <v>8.3000000000000007</v>
      </c>
      <c r="R1249">
        <v>7.8</v>
      </c>
      <c r="S1249">
        <v>330</v>
      </c>
      <c r="T1249">
        <f t="shared" si="171"/>
        <v>-1</v>
      </c>
      <c r="U1249" s="1">
        <v>42833</v>
      </c>
      <c r="V1249" s="13">
        <f t="shared" si="172"/>
        <v>42826</v>
      </c>
      <c r="W1249" s="14">
        <f t="shared" si="173"/>
        <v>42833</v>
      </c>
      <c r="X1249" s="1" t="str">
        <f t="shared" si="174"/>
        <v>Saturday</v>
      </c>
      <c r="Y1249" s="2">
        <v>0.51082175925925932</v>
      </c>
      <c r="Z1249" s="2">
        <f t="shared" si="175"/>
        <v>0.5</v>
      </c>
      <c r="AA1249">
        <f>1</f>
        <v>1</v>
      </c>
      <c r="AB1249" s="1">
        <v>42833</v>
      </c>
      <c r="AC1249" s="13">
        <f t="shared" si="176"/>
        <v>42826</v>
      </c>
      <c r="AD1249" s="14">
        <f t="shared" si="177"/>
        <v>42833</v>
      </c>
      <c r="AE1249" s="1" t="str">
        <f t="shared" si="178"/>
        <v>Saturday</v>
      </c>
      <c r="AF1249" s="2">
        <v>0.54883101851851845</v>
      </c>
      <c r="AG1249" s="2">
        <f t="shared" si="179"/>
        <v>0.54166666666666663</v>
      </c>
      <c r="AH1249" t="s">
        <v>25</v>
      </c>
    </row>
    <row r="1250" spans="1:34" x14ac:dyDescent="0.25">
      <c r="A1250">
        <v>1568762</v>
      </c>
      <c r="B1250" t="s">
        <v>54</v>
      </c>
      <c r="E1250">
        <v>53593</v>
      </c>
      <c r="F1250" t="s">
        <v>20</v>
      </c>
      <c r="G1250" t="s">
        <v>55</v>
      </c>
      <c r="H1250">
        <v>5561</v>
      </c>
      <c r="I1250" t="s">
        <v>65</v>
      </c>
      <c r="J1250">
        <f>VLOOKUP(I1250,Key!$A$1:$C$73,2,FALSE)</f>
        <v>43.077359999999999</v>
      </c>
      <c r="K1250">
        <f>VLOOKUP(I1250,Key!$A$1:$C$73,3,FALSE)</f>
        <v>-87.880769999999998</v>
      </c>
      <c r="L1250" t="s">
        <v>65</v>
      </c>
      <c r="M1250">
        <f>VLOOKUP(L1250,Key!$A$1:$C$73,2,FALSE)</f>
        <v>43.077359999999999</v>
      </c>
      <c r="N1250">
        <f>VLOOKUP(L1250,Key!$A$1:$C$73,3,FALSE)</f>
        <v>-87.880769999999998</v>
      </c>
      <c r="O1250">
        <v>54</v>
      </c>
      <c r="P1250">
        <v>6</v>
      </c>
      <c r="Q1250">
        <v>8.1</v>
      </c>
      <c r="R1250">
        <v>7.7</v>
      </c>
      <c r="S1250">
        <v>324</v>
      </c>
      <c r="T1250">
        <f t="shared" si="171"/>
        <v>-1</v>
      </c>
      <c r="U1250" s="1">
        <v>42833</v>
      </c>
      <c r="V1250" s="13">
        <f t="shared" si="172"/>
        <v>42826</v>
      </c>
      <c r="W1250" s="14">
        <f t="shared" si="173"/>
        <v>42833</v>
      </c>
      <c r="X1250" s="1" t="str">
        <f t="shared" si="174"/>
        <v>Saturday</v>
      </c>
      <c r="Y1250" s="2">
        <v>0.51138888888888889</v>
      </c>
      <c r="Z1250" s="2">
        <f t="shared" si="175"/>
        <v>0.5</v>
      </c>
      <c r="AA1250">
        <f>1</f>
        <v>1</v>
      </c>
      <c r="AB1250" s="1">
        <v>42833</v>
      </c>
      <c r="AC1250" s="13">
        <f t="shared" si="176"/>
        <v>42826</v>
      </c>
      <c r="AD1250" s="14">
        <f t="shared" si="177"/>
        <v>42833</v>
      </c>
      <c r="AE1250" s="1" t="str">
        <f t="shared" si="178"/>
        <v>Saturday</v>
      </c>
      <c r="AF1250" s="2">
        <v>0.54891203703703706</v>
      </c>
      <c r="AG1250" s="2">
        <f t="shared" si="179"/>
        <v>0.54166666666666663</v>
      </c>
      <c r="AH1250" t="s">
        <v>25</v>
      </c>
    </row>
    <row r="1251" spans="1:34" x14ac:dyDescent="0.25">
      <c r="A1251">
        <v>1568826</v>
      </c>
      <c r="B1251" t="s">
        <v>54</v>
      </c>
      <c r="E1251">
        <v>53203</v>
      </c>
      <c r="F1251" t="s">
        <v>20</v>
      </c>
      <c r="G1251" t="s">
        <v>55</v>
      </c>
      <c r="H1251">
        <v>172</v>
      </c>
      <c r="I1251" t="s">
        <v>52</v>
      </c>
      <c r="J1251">
        <f>VLOOKUP(I1251,Key!$A$1:$C$73,2,FALSE)</f>
        <v>43.042490000000001</v>
      </c>
      <c r="K1251">
        <f>VLOOKUP(I1251,Key!$A$1:$C$73,3,FALSE)</f>
        <v>-87.909959999999998</v>
      </c>
      <c r="L1251" t="s">
        <v>28</v>
      </c>
      <c r="M1251">
        <f>VLOOKUP(L1251,Key!$A$1:$C$73,2,FALSE)</f>
        <v>43.038580000000003</v>
      </c>
      <c r="N1251">
        <f>VLOOKUP(L1251,Key!$A$1:$C$73,3,FALSE)</f>
        <v>-87.90934</v>
      </c>
      <c r="O1251">
        <v>143</v>
      </c>
      <c r="P1251">
        <v>15</v>
      </c>
      <c r="Q1251">
        <v>18</v>
      </c>
      <c r="R1251">
        <v>17.100000000000001</v>
      </c>
      <c r="S1251">
        <v>720</v>
      </c>
      <c r="T1251">
        <f t="shared" si="171"/>
        <v>-1</v>
      </c>
      <c r="U1251" s="1">
        <v>42833</v>
      </c>
      <c r="V1251" s="13">
        <f t="shared" si="172"/>
        <v>42826</v>
      </c>
      <c r="W1251" s="14">
        <f t="shared" si="173"/>
        <v>42833</v>
      </c>
      <c r="X1251" s="1" t="str">
        <f t="shared" si="174"/>
        <v>Saturday</v>
      </c>
      <c r="Y1251" s="2">
        <v>0.51815972222222217</v>
      </c>
      <c r="Z1251" s="2">
        <f t="shared" si="175"/>
        <v>0.5</v>
      </c>
      <c r="AA1251">
        <f>1</f>
        <v>1</v>
      </c>
      <c r="AB1251" s="1">
        <v>42833</v>
      </c>
      <c r="AC1251" s="13">
        <f t="shared" si="176"/>
        <v>42826</v>
      </c>
      <c r="AD1251" s="14">
        <f t="shared" si="177"/>
        <v>42833</v>
      </c>
      <c r="AE1251" s="1" t="str">
        <f t="shared" si="178"/>
        <v>Saturday</v>
      </c>
      <c r="AF1251" s="2">
        <v>0.61797453703703698</v>
      </c>
      <c r="AG1251" s="2">
        <f t="shared" si="179"/>
        <v>0.625</v>
      </c>
      <c r="AH1251" t="s">
        <v>23</v>
      </c>
    </row>
    <row r="1252" spans="1:34" x14ac:dyDescent="0.25">
      <c r="A1252">
        <v>1510795</v>
      </c>
      <c r="B1252" t="s">
        <v>54</v>
      </c>
      <c r="E1252">
        <v>53233</v>
      </c>
      <c r="F1252" t="s">
        <v>20</v>
      </c>
      <c r="G1252" t="s">
        <v>55</v>
      </c>
      <c r="H1252">
        <v>5511</v>
      </c>
      <c r="I1252" t="s">
        <v>42</v>
      </c>
      <c r="J1252">
        <f>VLOOKUP(I1252,Key!$A$1:$C$73,2,FALSE)</f>
        <v>43.038719999999998</v>
      </c>
      <c r="K1252">
        <f>VLOOKUP(I1252,Key!$A$1:$C$73,3,FALSE)</f>
        <v>-87.905339999999995</v>
      </c>
      <c r="L1252" t="s">
        <v>84</v>
      </c>
      <c r="M1252">
        <f>VLOOKUP(L1252,Key!$A$1:$C$73,2,FALSE)</f>
        <v>43.040154000000001</v>
      </c>
      <c r="N1252">
        <f>VLOOKUP(L1252,Key!$A$1:$C$73,3,FALSE)</f>
        <v>-87.932113000000001</v>
      </c>
      <c r="O1252">
        <v>21</v>
      </c>
      <c r="P1252">
        <v>3</v>
      </c>
      <c r="Q1252">
        <v>3.2</v>
      </c>
      <c r="R1252">
        <v>3</v>
      </c>
      <c r="S1252">
        <v>126</v>
      </c>
      <c r="T1252">
        <f t="shared" si="171"/>
        <v>-1</v>
      </c>
      <c r="U1252" s="1">
        <v>42833</v>
      </c>
      <c r="V1252" s="13">
        <f t="shared" si="172"/>
        <v>42826</v>
      </c>
      <c r="W1252" s="14">
        <f t="shared" si="173"/>
        <v>42833</v>
      </c>
      <c r="X1252" s="1" t="str">
        <f t="shared" si="174"/>
        <v>Saturday</v>
      </c>
      <c r="Y1252" s="2">
        <v>0.52657407407407408</v>
      </c>
      <c r="Z1252" s="2">
        <f t="shared" si="175"/>
        <v>0.54166666666666663</v>
      </c>
      <c r="AA1252">
        <f>1</f>
        <v>1</v>
      </c>
      <c r="AB1252" s="1">
        <v>42833</v>
      </c>
      <c r="AC1252" s="13">
        <f t="shared" si="176"/>
        <v>42826</v>
      </c>
      <c r="AD1252" s="14">
        <f t="shared" si="177"/>
        <v>42833</v>
      </c>
      <c r="AE1252" s="1" t="str">
        <f t="shared" si="178"/>
        <v>Saturday</v>
      </c>
      <c r="AF1252" s="2">
        <v>0.54108796296296291</v>
      </c>
      <c r="AG1252" s="2">
        <f t="shared" si="179"/>
        <v>0.54166666666666663</v>
      </c>
      <c r="AH1252" t="s">
        <v>23</v>
      </c>
    </row>
    <row r="1253" spans="1:34" x14ac:dyDescent="0.25">
      <c r="A1253">
        <v>1568987</v>
      </c>
      <c r="B1253" t="s">
        <v>54</v>
      </c>
      <c r="E1253">
        <v>60423</v>
      </c>
      <c r="F1253" t="s">
        <v>20</v>
      </c>
      <c r="G1253" t="s">
        <v>55</v>
      </c>
      <c r="H1253">
        <v>28</v>
      </c>
      <c r="I1253" t="s">
        <v>84</v>
      </c>
      <c r="J1253">
        <f>VLOOKUP(I1253,Key!$A$1:$C$73,2,FALSE)</f>
        <v>43.040154000000001</v>
      </c>
      <c r="K1253">
        <f>VLOOKUP(I1253,Key!$A$1:$C$73,3,FALSE)</f>
        <v>-87.932113000000001</v>
      </c>
      <c r="L1253" t="s">
        <v>79</v>
      </c>
      <c r="M1253">
        <f>VLOOKUP(L1253,Key!$A$1:$C$73,2,FALSE)</f>
        <v>43.04804</v>
      </c>
      <c r="N1253">
        <f>VLOOKUP(L1253,Key!$A$1:$C$73,3,FALSE)</f>
        <v>-87.896720000000002</v>
      </c>
      <c r="O1253">
        <v>27</v>
      </c>
      <c r="P1253">
        <v>3</v>
      </c>
      <c r="Q1253">
        <v>4.0999999999999996</v>
      </c>
      <c r="R1253">
        <v>3.8</v>
      </c>
      <c r="S1253">
        <v>162</v>
      </c>
      <c r="T1253">
        <f t="shared" si="171"/>
        <v>-1</v>
      </c>
      <c r="U1253" s="1">
        <v>42833</v>
      </c>
      <c r="V1253" s="13">
        <f t="shared" si="172"/>
        <v>42826</v>
      </c>
      <c r="W1253" s="14">
        <f t="shared" si="173"/>
        <v>42833</v>
      </c>
      <c r="X1253" s="1" t="str">
        <f t="shared" si="174"/>
        <v>Saturday</v>
      </c>
      <c r="Y1253" s="2">
        <v>0.53760416666666666</v>
      </c>
      <c r="Z1253" s="2">
        <f t="shared" si="175"/>
        <v>0.54166666666666663</v>
      </c>
      <c r="AA1253">
        <f>1</f>
        <v>1</v>
      </c>
      <c r="AB1253" s="1">
        <v>42833</v>
      </c>
      <c r="AC1253" s="13">
        <f t="shared" si="176"/>
        <v>42826</v>
      </c>
      <c r="AD1253" s="14">
        <f t="shared" si="177"/>
        <v>42833</v>
      </c>
      <c r="AE1253" s="1" t="str">
        <f t="shared" si="178"/>
        <v>Saturday</v>
      </c>
      <c r="AF1253" s="2">
        <v>0.55658564814814815</v>
      </c>
      <c r="AG1253" s="2">
        <f t="shared" si="179"/>
        <v>0.54166666666666663</v>
      </c>
      <c r="AH1253" t="s">
        <v>23</v>
      </c>
    </row>
    <row r="1254" spans="1:34" x14ac:dyDescent="0.25">
      <c r="A1254">
        <v>1568991</v>
      </c>
      <c r="B1254" t="s">
        <v>54</v>
      </c>
      <c r="E1254">
        <v>53211</v>
      </c>
      <c r="F1254" t="s">
        <v>20</v>
      </c>
      <c r="G1254" t="s">
        <v>55</v>
      </c>
      <c r="H1254">
        <v>112</v>
      </c>
      <c r="I1254" t="s">
        <v>66</v>
      </c>
      <c r="J1254">
        <f>VLOOKUP(I1254,Key!$A$1:$C$73,2,FALSE)</f>
        <v>43.078530000000001</v>
      </c>
      <c r="K1254">
        <f>VLOOKUP(I1254,Key!$A$1:$C$73,3,FALSE)</f>
        <v>-87.882620000000003</v>
      </c>
      <c r="L1254" t="s">
        <v>81</v>
      </c>
      <c r="M1254">
        <f>VLOOKUP(L1254,Key!$A$1:$C$73,2,FALSE)</f>
        <v>43.058010000000003</v>
      </c>
      <c r="N1254">
        <f>VLOOKUP(L1254,Key!$A$1:$C$73,3,FALSE)</f>
        <v>-87.877300000000005</v>
      </c>
      <c r="O1254">
        <v>28</v>
      </c>
      <c r="P1254">
        <v>3</v>
      </c>
      <c r="Q1254">
        <v>4.2</v>
      </c>
      <c r="R1254">
        <v>4</v>
      </c>
      <c r="S1254">
        <v>168</v>
      </c>
      <c r="T1254">
        <f t="shared" si="171"/>
        <v>-1</v>
      </c>
      <c r="U1254" s="1">
        <v>42833</v>
      </c>
      <c r="V1254" s="13">
        <f t="shared" si="172"/>
        <v>42826</v>
      </c>
      <c r="W1254" s="14">
        <f t="shared" si="173"/>
        <v>42833</v>
      </c>
      <c r="X1254" s="1" t="str">
        <f t="shared" si="174"/>
        <v>Saturday</v>
      </c>
      <c r="Y1254" s="2">
        <v>0.53842592592592597</v>
      </c>
      <c r="Z1254" s="2">
        <f t="shared" si="175"/>
        <v>0.54166666666666663</v>
      </c>
      <c r="AA1254">
        <f>1</f>
        <v>1</v>
      </c>
      <c r="AB1254" s="1">
        <v>42833</v>
      </c>
      <c r="AC1254" s="13">
        <f t="shared" si="176"/>
        <v>42826</v>
      </c>
      <c r="AD1254" s="14">
        <f t="shared" si="177"/>
        <v>42833</v>
      </c>
      <c r="AE1254" s="1" t="str">
        <f t="shared" si="178"/>
        <v>Saturday</v>
      </c>
      <c r="AF1254" s="2">
        <v>0.55765046296296295</v>
      </c>
      <c r="AG1254" s="2">
        <f t="shared" si="179"/>
        <v>0.54166666666666663</v>
      </c>
      <c r="AH1254" t="s">
        <v>23</v>
      </c>
    </row>
    <row r="1255" spans="1:34" x14ac:dyDescent="0.25">
      <c r="A1255">
        <v>1569210</v>
      </c>
      <c r="B1255" t="s">
        <v>54</v>
      </c>
      <c r="E1255">
        <v>926</v>
      </c>
      <c r="F1255" t="s">
        <v>20</v>
      </c>
      <c r="G1255" t="s">
        <v>55</v>
      </c>
      <c r="H1255">
        <v>11140</v>
      </c>
      <c r="I1255" t="s">
        <v>36</v>
      </c>
      <c r="J1255">
        <f>VLOOKUP(I1255,Key!$A$1:$C$73,2,FALSE)</f>
        <v>43.03519</v>
      </c>
      <c r="K1255">
        <f>VLOOKUP(I1255,Key!$A$1:$C$73,3,FALSE)</f>
        <v>-87.907390000000007</v>
      </c>
      <c r="L1255" t="s">
        <v>77</v>
      </c>
      <c r="M1255">
        <f>VLOOKUP(L1255,Key!$A$1:$C$73,2,FALSE)</f>
        <v>43.036900000000003</v>
      </c>
      <c r="N1255">
        <f>VLOOKUP(L1255,Key!$A$1:$C$73,3,FALSE)</f>
        <v>-87.89667</v>
      </c>
      <c r="O1255">
        <v>44</v>
      </c>
      <c r="P1255">
        <v>6</v>
      </c>
      <c r="Q1255">
        <v>6.6</v>
      </c>
      <c r="R1255">
        <v>6.3</v>
      </c>
      <c r="S1255">
        <v>264</v>
      </c>
      <c r="T1255">
        <f t="shared" si="171"/>
        <v>-1</v>
      </c>
      <c r="U1255" s="1">
        <v>42833</v>
      </c>
      <c r="V1255" s="13">
        <f t="shared" si="172"/>
        <v>42826</v>
      </c>
      <c r="W1255" s="14">
        <f t="shared" si="173"/>
        <v>42833</v>
      </c>
      <c r="X1255" s="1" t="str">
        <f t="shared" si="174"/>
        <v>Saturday</v>
      </c>
      <c r="Y1255" s="2">
        <v>0.56606481481481474</v>
      </c>
      <c r="Z1255" s="2">
        <f t="shared" si="175"/>
        <v>0.58333333333333326</v>
      </c>
      <c r="AA1255">
        <f>1</f>
        <v>1</v>
      </c>
      <c r="AB1255" s="1">
        <v>42833</v>
      </c>
      <c r="AC1255" s="13">
        <f t="shared" si="176"/>
        <v>42826</v>
      </c>
      <c r="AD1255" s="14">
        <f t="shared" si="177"/>
        <v>42833</v>
      </c>
      <c r="AE1255" s="1" t="str">
        <f t="shared" si="178"/>
        <v>Saturday</v>
      </c>
      <c r="AF1255" s="2">
        <v>0.59664351851851849</v>
      </c>
      <c r="AG1255" s="2">
        <f t="shared" si="179"/>
        <v>0.58333333333333326</v>
      </c>
      <c r="AH1255" t="s">
        <v>23</v>
      </c>
    </row>
    <row r="1256" spans="1:34" x14ac:dyDescent="0.25">
      <c r="A1256">
        <v>1569219</v>
      </c>
      <c r="B1256" t="s">
        <v>54</v>
      </c>
      <c r="E1256">
        <v>53073</v>
      </c>
      <c r="F1256" t="s">
        <v>20</v>
      </c>
      <c r="G1256" t="s">
        <v>55</v>
      </c>
      <c r="H1256">
        <v>11117</v>
      </c>
      <c r="I1256" t="s">
        <v>73</v>
      </c>
      <c r="J1256">
        <f>VLOOKUP(I1256,Key!$A$1:$C$73,2,FALSE)</f>
        <v>43.060580000000002</v>
      </c>
      <c r="K1256">
        <f>VLOOKUP(I1256,Key!$A$1:$C$73,3,FALSE)</f>
        <v>-87.998589999999993</v>
      </c>
      <c r="L1256" t="s">
        <v>73</v>
      </c>
      <c r="M1256">
        <f>VLOOKUP(L1256,Key!$A$1:$C$73,2,FALSE)</f>
        <v>43.060580000000002</v>
      </c>
      <c r="N1256">
        <f>VLOOKUP(L1256,Key!$A$1:$C$73,3,FALSE)</f>
        <v>-87.998589999999993</v>
      </c>
      <c r="O1256">
        <v>36</v>
      </c>
      <c r="P1256">
        <v>6</v>
      </c>
      <c r="Q1256">
        <v>5.4</v>
      </c>
      <c r="R1256">
        <v>5.0999999999999996</v>
      </c>
      <c r="S1256">
        <v>216</v>
      </c>
      <c r="T1256">
        <f t="shared" si="171"/>
        <v>-1</v>
      </c>
      <c r="U1256" s="1">
        <v>42833</v>
      </c>
      <c r="V1256" s="13">
        <f t="shared" si="172"/>
        <v>42826</v>
      </c>
      <c r="W1256" s="14">
        <f t="shared" si="173"/>
        <v>42833</v>
      </c>
      <c r="X1256" s="1" t="str">
        <f t="shared" si="174"/>
        <v>Saturday</v>
      </c>
      <c r="Y1256" s="2">
        <v>0.56680555555555556</v>
      </c>
      <c r="Z1256" s="2">
        <f t="shared" si="175"/>
        <v>0.58333333333333326</v>
      </c>
      <c r="AA1256">
        <f>1</f>
        <v>1</v>
      </c>
      <c r="AB1256" s="1">
        <v>42833</v>
      </c>
      <c r="AC1256" s="13">
        <f t="shared" si="176"/>
        <v>42826</v>
      </c>
      <c r="AD1256" s="14">
        <f t="shared" si="177"/>
        <v>42833</v>
      </c>
      <c r="AE1256" s="1" t="str">
        <f t="shared" si="178"/>
        <v>Saturday</v>
      </c>
      <c r="AF1256" s="2">
        <v>0.59172453703703709</v>
      </c>
      <c r="AG1256" s="2">
        <f t="shared" si="179"/>
        <v>0.58333333333333326</v>
      </c>
      <c r="AH1256" t="s">
        <v>25</v>
      </c>
    </row>
    <row r="1257" spans="1:34" x14ac:dyDescent="0.25">
      <c r="A1257">
        <v>1569289</v>
      </c>
      <c r="B1257" t="s">
        <v>54</v>
      </c>
      <c r="E1257">
        <v>60083</v>
      </c>
      <c r="F1257" t="s">
        <v>20</v>
      </c>
      <c r="G1257" t="s">
        <v>55</v>
      </c>
      <c r="H1257">
        <v>5470</v>
      </c>
      <c r="I1257" t="s">
        <v>84</v>
      </c>
      <c r="J1257">
        <f>VLOOKUP(I1257,Key!$A$1:$C$73,2,FALSE)</f>
        <v>43.040154000000001</v>
      </c>
      <c r="K1257">
        <f>VLOOKUP(I1257,Key!$A$1:$C$73,3,FALSE)</f>
        <v>-87.932113000000001</v>
      </c>
      <c r="L1257" t="s">
        <v>77</v>
      </c>
      <c r="M1257">
        <f>VLOOKUP(L1257,Key!$A$1:$C$73,2,FALSE)</f>
        <v>43.036900000000003</v>
      </c>
      <c r="N1257">
        <f>VLOOKUP(L1257,Key!$A$1:$C$73,3,FALSE)</f>
        <v>-87.89667</v>
      </c>
      <c r="O1257">
        <v>35</v>
      </c>
      <c r="P1257">
        <v>6</v>
      </c>
      <c r="Q1257">
        <v>5.3</v>
      </c>
      <c r="R1257">
        <v>5</v>
      </c>
      <c r="S1257">
        <v>210</v>
      </c>
      <c r="T1257">
        <f t="shared" si="171"/>
        <v>-1</v>
      </c>
      <c r="U1257" s="1">
        <v>42833</v>
      </c>
      <c r="V1257" s="13">
        <f t="shared" si="172"/>
        <v>42826</v>
      </c>
      <c r="W1257" s="14">
        <f t="shared" si="173"/>
        <v>42833</v>
      </c>
      <c r="X1257" s="1" t="str">
        <f t="shared" si="174"/>
        <v>Saturday</v>
      </c>
      <c r="Y1257" s="2">
        <v>0.5725810185185185</v>
      </c>
      <c r="Z1257" s="2">
        <f t="shared" si="175"/>
        <v>0.58333333333333326</v>
      </c>
      <c r="AA1257">
        <f>1</f>
        <v>1</v>
      </c>
      <c r="AB1257" s="1">
        <v>42833</v>
      </c>
      <c r="AC1257" s="13">
        <f t="shared" si="176"/>
        <v>42826</v>
      </c>
      <c r="AD1257" s="14">
        <f t="shared" si="177"/>
        <v>42833</v>
      </c>
      <c r="AE1257" s="1" t="str">
        <f t="shared" si="178"/>
        <v>Saturday</v>
      </c>
      <c r="AF1257" s="2">
        <v>0.59665509259259253</v>
      </c>
      <c r="AG1257" s="2">
        <f t="shared" si="179"/>
        <v>0.58333333333333326</v>
      </c>
      <c r="AH1257" t="s">
        <v>23</v>
      </c>
    </row>
    <row r="1258" spans="1:34" x14ac:dyDescent="0.25">
      <c r="A1258">
        <v>1569316</v>
      </c>
      <c r="B1258" t="s">
        <v>54</v>
      </c>
      <c r="E1258">
        <v>55401</v>
      </c>
      <c r="F1258" t="s">
        <v>20</v>
      </c>
      <c r="G1258" t="s">
        <v>55</v>
      </c>
      <c r="H1258">
        <v>223</v>
      </c>
      <c r="I1258" t="s">
        <v>52</v>
      </c>
      <c r="J1258">
        <f>VLOOKUP(I1258,Key!$A$1:$C$73,2,FALSE)</f>
        <v>43.042490000000001</v>
      </c>
      <c r="K1258">
        <f>VLOOKUP(I1258,Key!$A$1:$C$73,3,FALSE)</f>
        <v>-87.909959999999998</v>
      </c>
      <c r="L1258" t="s">
        <v>36</v>
      </c>
      <c r="M1258">
        <f>VLOOKUP(L1258,Key!$A$1:$C$73,2,FALSE)</f>
        <v>43.03519</v>
      </c>
      <c r="N1258">
        <f>VLOOKUP(L1258,Key!$A$1:$C$73,3,FALSE)</f>
        <v>-87.907390000000007</v>
      </c>
      <c r="O1258">
        <v>15</v>
      </c>
      <c r="P1258">
        <v>3</v>
      </c>
      <c r="Q1258">
        <v>2.2999999999999998</v>
      </c>
      <c r="R1258">
        <v>2.1</v>
      </c>
      <c r="S1258">
        <v>90</v>
      </c>
      <c r="T1258">
        <f t="shared" si="171"/>
        <v>-1</v>
      </c>
      <c r="U1258" s="1">
        <v>42833</v>
      </c>
      <c r="V1258" s="13">
        <f t="shared" si="172"/>
        <v>42826</v>
      </c>
      <c r="W1258" s="14">
        <f t="shared" si="173"/>
        <v>42833</v>
      </c>
      <c r="X1258" s="1" t="str">
        <f t="shared" si="174"/>
        <v>Saturday</v>
      </c>
      <c r="Y1258" s="2">
        <v>0.57605324074074071</v>
      </c>
      <c r="Z1258" s="2">
        <f t="shared" si="175"/>
        <v>0.58333333333333326</v>
      </c>
      <c r="AA1258">
        <f>1</f>
        <v>1</v>
      </c>
      <c r="AB1258" s="1">
        <v>42833</v>
      </c>
      <c r="AC1258" s="13">
        <f t="shared" si="176"/>
        <v>42826</v>
      </c>
      <c r="AD1258" s="14">
        <f t="shared" si="177"/>
        <v>42833</v>
      </c>
      <c r="AE1258" s="1" t="str">
        <f t="shared" si="178"/>
        <v>Saturday</v>
      </c>
      <c r="AF1258" s="2">
        <v>0.58613425925925922</v>
      </c>
      <c r="AG1258" s="2">
        <f t="shared" si="179"/>
        <v>0.58333333333333326</v>
      </c>
      <c r="AH1258" t="s">
        <v>23</v>
      </c>
    </row>
    <row r="1259" spans="1:34" x14ac:dyDescent="0.25">
      <c r="A1259">
        <v>1569399</v>
      </c>
      <c r="B1259" t="s">
        <v>54</v>
      </c>
      <c r="E1259">
        <v>53151</v>
      </c>
      <c r="F1259" t="s">
        <v>20</v>
      </c>
      <c r="G1259" t="s">
        <v>55</v>
      </c>
      <c r="H1259">
        <v>342</v>
      </c>
      <c r="I1259" t="s">
        <v>77</v>
      </c>
      <c r="J1259">
        <f>VLOOKUP(I1259,Key!$A$1:$C$73,2,FALSE)</f>
        <v>43.036900000000003</v>
      </c>
      <c r="K1259">
        <f>VLOOKUP(I1259,Key!$A$1:$C$73,3,FALSE)</f>
        <v>-87.89667</v>
      </c>
      <c r="L1259" t="s">
        <v>77</v>
      </c>
      <c r="M1259">
        <f>VLOOKUP(L1259,Key!$A$1:$C$73,2,FALSE)</f>
        <v>43.036900000000003</v>
      </c>
      <c r="N1259">
        <f>VLOOKUP(L1259,Key!$A$1:$C$73,3,FALSE)</f>
        <v>-87.89667</v>
      </c>
      <c r="O1259">
        <v>35</v>
      </c>
      <c r="P1259">
        <v>6</v>
      </c>
      <c r="Q1259">
        <v>5.3</v>
      </c>
      <c r="R1259">
        <v>5</v>
      </c>
      <c r="S1259">
        <v>210</v>
      </c>
      <c r="T1259">
        <f t="shared" si="171"/>
        <v>-1</v>
      </c>
      <c r="U1259" s="1">
        <v>42833</v>
      </c>
      <c r="V1259" s="13">
        <f t="shared" si="172"/>
        <v>42826</v>
      </c>
      <c r="W1259" s="14">
        <f t="shared" si="173"/>
        <v>42833</v>
      </c>
      <c r="X1259" s="1" t="str">
        <f t="shared" si="174"/>
        <v>Saturday</v>
      </c>
      <c r="Y1259" s="2">
        <v>0.58549768518518519</v>
      </c>
      <c r="Z1259" s="2">
        <f t="shared" si="175"/>
        <v>0.58333333333333326</v>
      </c>
      <c r="AA1259">
        <f>1</f>
        <v>1</v>
      </c>
      <c r="AB1259" s="1">
        <v>42833</v>
      </c>
      <c r="AC1259" s="13">
        <f t="shared" si="176"/>
        <v>42826</v>
      </c>
      <c r="AD1259" s="14">
        <f t="shared" si="177"/>
        <v>42833</v>
      </c>
      <c r="AE1259" s="1" t="str">
        <f t="shared" si="178"/>
        <v>Saturday</v>
      </c>
      <c r="AF1259" s="2">
        <v>0.60973379629629632</v>
      </c>
      <c r="AG1259" s="2">
        <f t="shared" si="179"/>
        <v>0.625</v>
      </c>
      <c r="AH1259" t="s">
        <v>25</v>
      </c>
    </row>
    <row r="1260" spans="1:34" x14ac:dyDescent="0.25">
      <c r="A1260">
        <v>1569420</v>
      </c>
      <c r="B1260" t="s">
        <v>54</v>
      </c>
      <c r="E1260">
        <v>53233</v>
      </c>
      <c r="F1260" t="s">
        <v>20</v>
      </c>
      <c r="G1260" t="s">
        <v>55</v>
      </c>
      <c r="H1260">
        <v>11136</v>
      </c>
      <c r="I1260" t="s">
        <v>84</v>
      </c>
      <c r="J1260">
        <f>VLOOKUP(I1260,Key!$A$1:$C$73,2,FALSE)</f>
        <v>43.040154000000001</v>
      </c>
      <c r="K1260">
        <f>VLOOKUP(I1260,Key!$A$1:$C$73,3,FALSE)</f>
        <v>-87.932113000000001</v>
      </c>
      <c r="L1260" t="s">
        <v>44</v>
      </c>
      <c r="M1260">
        <f>VLOOKUP(L1260,Key!$A$1:$C$73,2,FALSE)</f>
        <v>43.03886</v>
      </c>
      <c r="N1260">
        <f>VLOOKUP(L1260,Key!$A$1:$C$73,3,FALSE)</f>
        <v>-87.902720000000002</v>
      </c>
      <c r="O1260">
        <v>39</v>
      </c>
      <c r="P1260">
        <v>6</v>
      </c>
      <c r="Q1260">
        <v>5.9</v>
      </c>
      <c r="R1260">
        <v>5.6</v>
      </c>
      <c r="S1260">
        <v>234</v>
      </c>
      <c r="T1260">
        <f t="shared" si="171"/>
        <v>-1</v>
      </c>
      <c r="U1260" s="1">
        <v>42833</v>
      </c>
      <c r="V1260" s="13">
        <f t="shared" si="172"/>
        <v>42826</v>
      </c>
      <c r="W1260" s="14">
        <f t="shared" si="173"/>
        <v>42833</v>
      </c>
      <c r="X1260" s="1" t="str">
        <f t="shared" si="174"/>
        <v>Saturday</v>
      </c>
      <c r="Y1260" s="2">
        <v>0.58878472222222222</v>
      </c>
      <c r="Z1260" s="2">
        <f t="shared" si="175"/>
        <v>0.58333333333333326</v>
      </c>
      <c r="AA1260">
        <f>1</f>
        <v>1</v>
      </c>
      <c r="AB1260" s="1">
        <v>42833</v>
      </c>
      <c r="AC1260" s="13">
        <f t="shared" si="176"/>
        <v>42826</v>
      </c>
      <c r="AD1260" s="14">
        <f t="shared" si="177"/>
        <v>42833</v>
      </c>
      <c r="AE1260" s="1" t="str">
        <f t="shared" si="178"/>
        <v>Saturday</v>
      </c>
      <c r="AF1260" s="2">
        <v>0.6158217592592593</v>
      </c>
      <c r="AG1260" s="2">
        <f t="shared" si="179"/>
        <v>0.625</v>
      </c>
      <c r="AH1260" t="s">
        <v>23</v>
      </c>
    </row>
    <row r="1261" spans="1:34" x14ac:dyDescent="0.25">
      <c r="A1261">
        <v>1569584</v>
      </c>
      <c r="B1261" t="s">
        <v>54</v>
      </c>
      <c r="E1261">
        <v>60189</v>
      </c>
      <c r="F1261" t="s">
        <v>20</v>
      </c>
      <c r="G1261" t="s">
        <v>55</v>
      </c>
      <c r="H1261">
        <v>11051</v>
      </c>
      <c r="I1261" t="s">
        <v>60</v>
      </c>
      <c r="J1261">
        <f>VLOOKUP(I1261,Key!$A$1:$C$73,2,FALSE)</f>
        <v>43.046570000000003</v>
      </c>
      <c r="K1261">
        <f>VLOOKUP(I1261,Key!$A$1:$C$73,3,FALSE)</f>
        <v>-87.908720000000002</v>
      </c>
      <c r="L1261" t="s">
        <v>84</v>
      </c>
      <c r="M1261">
        <f>VLOOKUP(L1261,Key!$A$1:$C$73,2,FALSE)</f>
        <v>43.040154000000001</v>
      </c>
      <c r="N1261">
        <f>VLOOKUP(L1261,Key!$A$1:$C$73,3,FALSE)</f>
        <v>-87.932113000000001</v>
      </c>
      <c r="O1261">
        <v>15</v>
      </c>
      <c r="P1261">
        <v>3</v>
      </c>
      <c r="Q1261">
        <v>2.2999999999999998</v>
      </c>
      <c r="R1261">
        <v>2.1</v>
      </c>
      <c r="S1261">
        <v>90</v>
      </c>
      <c r="T1261">
        <f t="shared" si="171"/>
        <v>-1</v>
      </c>
      <c r="U1261" s="1">
        <v>42833</v>
      </c>
      <c r="V1261" s="13">
        <f t="shared" si="172"/>
        <v>42826</v>
      </c>
      <c r="W1261" s="14">
        <f t="shared" si="173"/>
        <v>42833</v>
      </c>
      <c r="X1261" s="1" t="str">
        <f t="shared" si="174"/>
        <v>Saturday</v>
      </c>
      <c r="Y1261" s="2">
        <v>0.60422453703703705</v>
      </c>
      <c r="Z1261" s="2">
        <f t="shared" si="175"/>
        <v>0.625</v>
      </c>
      <c r="AA1261">
        <f>1</f>
        <v>1</v>
      </c>
      <c r="AB1261" s="1">
        <v>42833</v>
      </c>
      <c r="AC1261" s="13">
        <f t="shared" si="176"/>
        <v>42826</v>
      </c>
      <c r="AD1261" s="14">
        <f t="shared" si="177"/>
        <v>42833</v>
      </c>
      <c r="AE1261" s="1" t="str">
        <f t="shared" si="178"/>
        <v>Saturday</v>
      </c>
      <c r="AF1261" s="2">
        <v>0.61486111111111108</v>
      </c>
      <c r="AG1261" s="2">
        <f t="shared" si="179"/>
        <v>0.625</v>
      </c>
      <c r="AH1261" t="s">
        <v>23</v>
      </c>
    </row>
    <row r="1262" spans="1:34" x14ac:dyDescent="0.25">
      <c r="A1262">
        <v>1569599</v>
      </c>
      <c r="B1262" t="s">
        <v>54</v>
      </c>
      <c r="E1262">
        <v>60085</v>
      </c>
      <c r="F1262" t="s">
        <v>20</v>
      </c>
      <c r="G1262" t="s">
        <v>55</v>
      </c>
      <c r="H1262">
        <v>5448</v>
      </c>
      <c r="I1262" t="s">
        <v>89</v>
      </c>
      <c r="J1262">
        <f>VLOOKUP(I1262,Key!$A$1:$C$73,2,FALSE)</f>
        <v>43.060155999999999</v>
      </c>
      <c r="K1262">
        <f>VLOOKUP(I1262,Key!$A$1:$C$73,3,FALSE)</f>
        <v>-87.881258000000003</v>
      </c>
      <c r="L1262" t="s">
        <v>81</v>
      </c>
      <c r="M1262">
        <f>VLOOKUP(L1262,Key!$A$1:$C$73,2,FALSE)</f>
        <v>43.058010000000003</v>
      </c>
      <c r="N1262">
        <f>VLOOKUP(L1262,Key!$A$1:$C$73,3,FALSE)</f>
        <v>-87.877300000000005</v>
      </c>
      <c r="O1262">
        <v>76</v>
      </c>
      <c r="P1262">
        <v>9</v>
      </c>
      <c r="Q1262">
        <v>11.4</v>
      </c>
      <c r="R1262">
        <v>10.8</v>
      </c>
      <c r="S1262">
        <v>456</v>
      </c>
      <c r="T1262">
        <f t="shared" si="171"/>
        <v>-1</v>
      </c>
      <c r="U1262" s="1">
        <v>42833</v>
      </c>
      <c r="V1262" s="13">
        <f t="shared" si="172"/>
        <v>42826</v>
      </c>
      <c r="W1262" s="14">
        <f t="shared" si="173"/>
        <v>42833</v>
      </c>
      <c r="X1262" s="1" t="str">
        <f t="shared" si="174"/>
        <v>Saturday</v>
      </c>
      <c r="Y1262" s="2">
        <v>0.60837962962962966</v>
      </c>
      <c r="Z1262" s="2">
        <f t="shared" si="175"/>
        <v>0.625</v>
      </c>
      <c r="AA1262">
        <f>1</f>
        <v>1</v>
      </c>
      <c r="AB1262" s="1">
        <v>42833</v>
      </c>
      <c r="AC1262" s="13">
        <f t="shared" si="176"/>
        <v>42826</v>
      </c>
      <c r="AD1262" s="14">
        <f t="shared" si="177"/>
        <v>42833</v>
      </c>
      <c r="AE1262" s="1" t="str">
        <f t="shared" si="178"/>
        <v>Saturday</v>
      </c>
      <c r="AF1262" s="2">
        <v>0.66123842592592597</v>
      </c>
      <c r="AG1262" s="2">
        <f t="shared" si="179"/>
        <v>0.66666666666666663</v>
      </c>
      <c r="AH1262" t="s">
        <v>23</v>
      </c>
    </row>
    <row r="1263" spans="1:34" x14ac:dyDescent="0.25">
      <c r="A1263">
        <v>1569619</v>
      </c>
      <c r="B1263" t="s">
        <v>54</v>
      </c>
      <c r="E1263">
        <v>53213</v>
      </c>
      <c r="F1263" t="s">
        <v>20</v>
      </c>
      <c r="G1263" t="s">
        <v>55</v>
      </c>
      <c r="H1263">
        <v>42</v>
      </c>
      <c r="I1263" t="s">
        <v>72</v>
      </c>
      <c r="J1263">
        <f>VLOOKUP(I1263,Key!$A$1:$C$73,2,FALSE)</f>
        <v>43.060839999999999</v>
      </c>
      <c r="K1263">
        <f>VLOOKUP(I1263,Key!$A$1:$C$73,3,FALSE)</f>
        <v>-88.001940000000005</v>
      </c>
      <c r="L1263" t="s">
        <v>72</v>
      </c>
      <c r="M1263">
        <f>VLOOKUP(L1263,Key!$A$1:$C$73,2,FALSE)</f>
        <v>43.060839999999999</v>
      </c>
      <c r="N1263">
        <f>VLOOKUP(L1263,Key!$A$1:$C$73,3,FALSE)</f>
        <v>-88.001940000000005</v>
      </c>
      <c r="O1263">
        <v>102</v>
      </c>
      <c r="P1263">
        <v>12</v>
      </c>
      <c r="Q1263">
        <v>15.3</v>
      </c>
      <c r="R1263">
        <v>14.5</v>
      </c>
      <c r="S1263">
        <v>612</v>
      </c>
      <c r="T1263">
        <f t="shared" si="171"/>
        <v>-1</v>
      </c>
      <c r="U1263" s="1">
        <v>42833</v>
      </c>
      <c r="V1263" s="13">
        <f t="shared" si="172"/>
        <v>42826</v>
      </c>
      <c r="W1263" s="14">
        <f t="shared" si="173"/>
        <v>42833</v>
      </c>
      <c r="X1263" s="1" t="str">
        <f t="shared" si="174"/>
        <v>Saturday</v>
      </c>
      <c r="Y1263" s="2">
        <v>0.61053240740740744</v>
      </c>
      <c r="Z1263" s="2">
        <f t="shared" si="175"/>
        <v>0.625</v>
      </c>
      <c r="AA1263">
        <f>1</f>
        <v>1</v>
      </c>
      <c r="AB1263" s="1">
        <v>42833</v>
      </c>
      <c r="AC1263" s="13">
        <f t="shared" si="176"/>
        <v>42826</v>
      </c>
      <c r="AD1263" s="14">
        <f t="shared" si="177"/>
        <v>42833</v>
      </c>
      <c r="AE1263" s="1" t="str">
        <f t="shared" si="178"/>
        <v>Saturday</v>
      </c>
      <c r="AF1263" s="2">
        <v>0.68186342592592597</v>
      </c>
      <c r="AG1263" s="2">
        <f t="shared" si="179"/>
        <v>0.66666666666666663</v>
      </c>
      <c r="AH1263" t="s">
        <v>25</v>
      </c>
    </row>
    <row r="1264" spans="1:34" x14ac:dyDescent="0.25">
      <c r="A1264">
        <v>1569641</v>
      </c>
      <c r="B1264" t="s">
        <v>54</v>
      </c>
      <c r="E1264">
        <v>53217</v>
      </c>
      <c r="F1264" t="s">
        <v>20</v>
      </c>
      <c r="G1264" t="s">
        <v>55</v>
      </c>
      <c r="H1264">
        <v>11046</v>
      </c>
      <c r="I1264" t="s">
        <v>81</v>
      </c>
      <c r="J1264">
        <f>VLOOKUP(I1264,Key!$A$1:$C$73,2,FALSE)</f>
        <v>43.058010000000003</v>
      </c>
      <c r="K1264">
        <f>VLOOKUP(I1264,Key!$A$1:$C$73,3,FALSE)</f>
        <v>-87.877300000000005</v>
      </c>
      <c r="L1264" t="s">
        <v>81</v>
      </c>
      <c r="M1264">
        <f>VLOOKUP(L1264,Key!$A$1:$C$73,2,FALSE)</f>
        <v>43.058010000000003</v>
      </c>
      <c r="N1264">
        <f>VLOOKUP(L1264,Key!$A$1:$C$73,3,FALSE)</f>
        <v>-87.877300000000005</v>
      </c>
      <c r="O1264">
        <v>94</v>
      </c>
      <c r="P1264">
        <v>9</v>
      </c>
      <c r="Q1264">
        <v>14.1</v>
      </c>
      <c r="R1264">
        <v>13.4</v>
      </c>
      <c r="S1264">
        <v>564</v>
      </c>
      <c r="T1264">
        <f t="shared" si="171"/>
        <v>-1</v>
      </c>
      <c r="U1264" s="1">
        <v>42833</v>
      </c>
      <c r="V1264" s="13">
        <f t="shared" si="172"/>
        <v>42826</v>
      </c>
      <c r="W1264" s="14">
        <f t="shared" si="173"/>
        <v>42833</v>
      </c>
      <c r="X1264" s="1" t="str">
        <f t="shared" si="174"/>
        <v>Saturday</v>
      </c>
      <c r="Y1264" s="2">
        <v>0.61281249999999998</v>
      </c>
      <c r="Z1264" s="2">
        <f t="shared" si="175"/>
        <v>0.625</v>
      </c>
      <c r="AA1264">
        <f>1</f>
        <v>1</v>
      </c>
      <c r="AB1264" s="1">
        <v>42833</v>
      </c>
      <c r="AC1264" s="13">
        <f t="shared" si="176"/>
        <v>42826</v>
      </c>
      <c r="AD1264" s="14">
        <f t="shared" si="177"/>
        <v>42833</v>
      </c>
      <c r="AE1264" s="1" t="str">
        <f t="shared" si="178"/>
        <v>Saturday</v>
      </c>
      <c r="AF1264" s="2">
        <v>0.67805555555555552</v>
      </c>
      <c r="AG1264" s="2">
        <f t="shared" si="179"/>
        <v>0.66666666666666663</v>
      </c>
      <c r="AH1264" t="s">
        <v>25</v>
      </c>
    </row>
    <row r="1265" spans="1:34" x14ac:dyDescent="0.25">
      <c r="A1265">
        <v>1569646</v>
      </c>
      <c r="B1265" t="s">
        <v>54</v>
      </c>
      <c r="E1265">
        <v>53217</v>
      </c>
      <c r="F1265" t="s">
        <v>20</v>
      </c>
      <c r="G1265" t="s">
        <v>55</v>
      </c>
      <c r="H1265">
        <v>5469</v>
      </c>
      <c r="I1265" t="s">
        <v>81</v>
      </c>
      <c r="J1265">
        <f>VLOOKUP(I1265,Key!$A$1:$C$73,2,FALSE)</f>
        <v>43.058010000000003</v>
      </c>
      <c r="K1265">
        <f>VLOOKUP(I1265,Key!$A$1:$C$73,3,FALSE)</f>
        <v>-87.877300000000005</v>
      </c>
      <c r="L1265" t="s">
        <v>81</v>
      </c>
      <c r="M1265">
        <f>VLOOKUP(L1265,Key!$A$1:$C$73,2,FALSE)</f>
        <v>43.058010000000003</v>
      </c>
      <c r="N1265">
        <f>VLOOKUP(L1265,Key!$A$1:$C$73,3,FALSE)</f>
        <v>-87.877300000000005</v>
      </c>
      <c r="O1265">
        <v>91</v>
      </c>
      <c r="P1265">
        <v>9</v>
      </c>
      <c r="Q1265">
        <v>13.7</v>
      </c>
      <c r="R1265">
        <v>13</v>
      </c>
      <c r="S1265">
        <v>546</v>
      </c>
      <c r="T1265">
        <f t="shared" si="171"/>
        <v>-1</v>
      </c>
      <c r="U1265" s="1">
        <v>42833</v>
      </c>
      <c r="V1265" s="13">
        <f t="shared" si="172"/>
        <v>42826</v>
      </c>
      <c r="W1265" s="14">
        <f t="shared" si="173"/>
        <v>42833</v>
      </c>
      <c r="X1265" s="1" t="str">
        <f t="shared" si="174"/>
        <v>Saturday</v>
      </c>
      <c r="Y1265" s="2">
        <v>0.61440972222222223</v>
      </c>
      <c r="Z1265" s="2">
        <f t="shared" si="175"/>
        <v>0.625</v>
      </c>
      <c r="AA1265">
        <f>1</f>
        <v>1</v>
      </c>
      <c r="AB1265" s="1">
        <v>42833</v>
      </c>
      <c r="AC1265" s="13">
        <f t="shared" si="176"/>
        <v>42826</v>
      </c>
      <c r="AD1265" s="14">
        <f t="shared" si="177"/>
        <v>42833</v>
      </c>
      <c r="AE1265" s="1" t="str">
        <f t="shared" si="178"/>
        <v>Saturday</v>
      </c>
      <c r="AF1265" s="2">
        <v>0.67771990740740751</v>
      </c>
      <c r="AG1265" s="2">
        <f t="shared" si="179"/>
        <v>0.66666666666666663</v>
      </c>
      <c r="AH1265" t="s">
        <v>25</v>
      </c>
    </row>
    <row r="1266" spans="1:34" x14ac:dyDescent="0.25">
      <c r="A1266">
        <v>1569641</v>
      </c>
      <c r="B1266" t="s">
        <v>54</v>
      </c>
      <c r="E1266">
        <v>53217</v>
      </c>
      <c r="F1266" t="s">
        <v>20</v>
      </c>
      <c r="G1266" t="s">
        <v>55</v>
      </c>
      <c r="H1266">
        <v>5441</v>
      </c>
      <c r="I1266" t="s">
        <v>81</v>
      </c>
      <c r="J1266">
        <f>VLOOKUP(I1266,Key!$A$1:$C$73,2,FALSE)</f>
        <v>43.058010000000003</v>
      </c>
      <c r="K1266">
        <f>VLOOKUP(I1266,Key!$A$1:$C$73,3,FALSE)</f>
        <v>-87.877300000000005</v>
      </c>
      <c r="L1266" t="s">
        <v>81</v>
      </c>
      <c r="M1266">
        <f>VLOOKUP(L1266,Key!$A$1:$C$73,2,FALSE)</f>
        <v>43.058010000000003</v>
      </c>
      <c r="N1266">
        <f>VLOOKUP(L1266,Key!$A$1:$C$73,3,FALSE)</f>
        <v>-87.877300000000005</v>
      </c>
      <c r="O1266">
        <v>87</v>
      </c>
      <c r="P1266">
        <v>9</v>
      </c>
      <c r="Q1266">
        <v>13.1</v>
      </c>
      <c r="R1266">
        <v>12.4</v>
      </c>
      <c r="S1266">
        <v>522</v>
      </c>
      <c r="T1266">
        <f t="shared" si="171"/>
        <v>-1</v>
      </c>
      <c r="U1266" s="1">
        <v>42833</v>
      </c>
      <c r="V1266" s="13">
        <f t="shared" si="172"/>
        <v>42826</v>
      </c>
      <c r="W1266" s="14">
        <f t="shared" si="173"/>
        <v>42833</v>
      </c>
      <c r="X1266" s="1" t="str">
        <f t="shared" si="174"/>
        <v>Saturday</v>
      </c>
      <c r="Y1266" s="2">
        <v>0.61501157407407414</v>
      </c>
      <c r="Z1266" s="2">
        <f t="shared" si="175"/>
        <v>0.625</v>
      </c>
      <c r="AA1266">
        <f>1</f>
        <v>1</v>
      </c>
      <c r="AB1266" s="1">
        <v>42833</v>
      </c>
      <c r="AC1266" s="13">
        <f t="shared" si="176"/>
        <v>42826</v>
      </c>
      <c r="AD1266" s="14">
        <f t="shared" si="177"/>
        <v>42833</v>
      </c>
      <c r="AE1266" s="1" t="str">
        <f t="shared" si="178"/>
        <v>Saturday</v>
      </c>
      <c r="AF1266" s="2">
        <v>0.6752083333333333</v>
      </c>
      <c r="AG1266" s="2">
        <f t="shared" si="179"/>
        <v>0.66666666666666663</v>
      </c>
      <c r="AH1266" t="s">
        <v>25</v>
      </c>
    </row>
    <row r="1267" spans="1:34" x14ac:dyDescent="0.25">
      <c r="A1267">
        <v>1266502</v>
      </c>
      <c r="B1267" t="s">
        <v>54</v>
      </c>
      <c r="E1267">
        <v>54220</v>
      </c>
      <c r="F1267" t="s">
        <v>20</v>
      </c>
      <c r="G1267" t="s">
        <v>55</v>
      </c>
      <c r="H1267">
        <v>38</v>
      </c>
      <c r="I1267" t="s">
        <v>62</v>
      </c>
      <c r="J1267">
        <f>VLOOKUP(I1267,Key!$A$1:$C$73,2,FALSE)</f>
        <v>43.052460000000004</v>
      </c>
      <c r="K1267">
        <f>VLOOKUP(I1267,Key!$A$1:$C$73,3,FALSE)</f>
        <v>-87.891000000000005</v>
      </c>
      <c r="L1267" t="s">
        <v>77</v>
      </c>
      <c r="M1267">
        <f>VLOOKUP(L1267,Key!$A$1:$C$73,2,FALSE)</f>
        <v>43.036900000000003</v>
      </c>
      <c r="N1267">
        <f>VLOOKUP(L1267,Key!$A$1:$C$73,3,FALSE)</f>
        <v>-87.89667</v>
      </c>
      <c r="O1267">
        <v>16</v>
      </c>
      <c r="P1267">
        <v>3</v>
      </c>
      <c r="Q1267">
        <v>2.4</v>
      </c>
      <c r="R1267">
        <v>2.2999999999999998</v>
      </c>
      <c r="S1267">
        <v>96</v>
      </c>
      <c r="T1267">
        <f t="shared" si="171"/>
        <v>-1</v>
      </c>
      <c r="U1267" s="1">
        <v>42833</v>
      </c>
      <c r="V1267" s="13">
        <f t="shared" si="172"/>
        <v>42826</v>
      </c>
      <c r="W1267" s="14">
        <f t="shared" si="173"/>
        <v>42833</v>
      </c>
      <c r="X1267" s="1" t="str">
        <f t="shared" si="174"/>
        <v>Saturday</v>
      </c>
      <c r="Y1267" s="2">
        <v>0.61579861111111112</v>
      </c>
      <c r="Z1267" s="2">
        <f t="shared" si="175"/>
        <v>0.625</v>
      </c>
      <c r="AA1267">
        <f>1</f>
        <v>1</v>
      </c>
      <c r="AB1267" s="1">
        <v>42833</v>
      </c>
      <c r="AC1267" s="13">
        <f t="shared" si="176"/>
        <v>42826</v>
      </c>
      <c r="AD1267" s="14">
        <f t="shared" si="177"/>
        <v>42833</v>
      </c>
      <c r="AE1267" s="1" t="str">
        <f t="shared" si="178"/>
        <v>Saturday</v>
      </c>
      <c r="AF1267" s="2">
        <v>0.62657407407407406</v>
      </c>
      <c r="AG1267" s="2">
        <f t="shared" si="179"/>
        <v>0.625</v>
      </c>
      <c r="AH1267" t="s">
        <v>23</v>
      </c>
    </row>
    <row r="1268" spans="1:34" x14ac:dyDescent="0.25">
      <c r="A1268">
        <v>1569757</v>
      </c>
      <c r="B1268" t="s">
        <v>54</v>
      </c>
      <c r="F1268" t="s">
        <v>20</v>
      </c>
      <c r="G1268" t="s">
        <v>55</v>
      </c>
      <c r="H1268">
        <v>5486</v>
      </c>
      <c r="I1268" t="s">
        <v>36</v>
      </c>
      <c r="J1268">
        <f>VLOOKUP(I1268,Key!$A$1:$C$73,2,FALSE)</f>
        <v>43.03519</v>
      </c>
      <c r="K1268">
        <f>VLOOKUP(I1268,Key!$A$1:$C$73,3,FALSE)</f>
        <v>-87.907390000000007</v>
      </c>
      <c r="L1268" t="s">
        <v>81</v>
      </c>
      <c r="M1268">
        <f>VLOOKUP(L1268,Key!$A$1:$C$73,2,FALSE)</f>
        <v>43.058010000000003</v>
      </c>
      <c r="N1268">
        <f>VLOOKUP(L1268,Key!$A$1:$C$73,3,FALSE)</f>
        <v>-87.877300000000005</v>
      </c>
      <c r="O1268">
        <v>26</v>
      </c>
      <c r="P1268">
        <v>3</v>
      </c>
      <c r="Q1268">
        <v>3.9</v>
      </c>
      <c r="R1268">
        <v>3.7</v>
      </c>
      <c r="S1268">
        <v>156</v>
      </c>
      <c r="T1268">
        <f t="shared" si="171"/>
        <v>-1</v>
      </c>
      <c r="U1268" s="1">
        <v>42833</v>
      </c>
      <c r="V1268" s="13">
        <f t="shared" si="172"/>
        <v>42826</v>
      </c>
      <c r="W1268" s="14">
        <f t="shared" si="173"/>
        <v>42833</v>
      </c>
      <c r="X1268" s="1" t="str">
        <f t="shared" si="174"/>
        <v>Saturday</v>
      </c>
      <c r="Y1268" s="2">
        <v>0.63246527777777783</v>
      </c>
      <c r="Z1268" s="2">
        <f t="shared" si="175"/>
        <v>0.625</v>
      </c>
      <c r="AA1268">
        <f>1</f>
        <v>1</v>
      </c>
      <c r="AB1268" s="1">
        <v>42833</v>
      </c>
      <c r="AC1268" s="13">
        <f t="shared" si="176"/>
        <v>42826</v>
      </c>
      <c r="AD1268" s="14">
        <f t="shared" si="177"/>
        <v>42833</v>
      </c>
      <c r="AE1268" s="1" t="str">
        <f t="shared" si="178"/>
        <v>Saturday</v>
      </c>
      <c r="AF1268" s="2">
        <v>0.6504050925925926</v>
      </c>
      <c r="AG1268" s="2">
        <f t="shared" si="179"/>
        <v>0.66666666666666663</v>
      </c>
      <c r="AH1268" t="s">
        <v>23</v>
      </c>
    </row>
    <row r="1269" spans="1:34" x14ac:dyDescent="0.25">
      <c r="A1269">
        <v>1569771</v>
      </c>
      <c r="B1269" t="s">
        <v>54</v>
      </c>
      <c r="E1269">
        <v>54915</v>
      </c>
      <c r="F1269" t="s">
        <v>20</v>
      </c>
      <c r="G1269" t="s">
        <v>55</v>
      </c>
      <c r="H1269">
        <v>11114</v>
      </c>
      <c r="I1269" t="s">
        <v>36</v>
      </c>
      <c r="J1269">
        <f>VLOOKUP(I1269,Key!$A$1:$C$73,2,FALSE)</f>
        <v>43.03519</v>
      </c>
      <c r="K1269">
        <f>VLOOKUP(I1269,Key!$A$1:$C$73,3,FALSE)</f>
        <v>-87.907390000000007</v>
      </c>
      <c r="L1269" t="s">
        <v>81</v>
      </c>
      <c r="M1269">
        <f>VLOOKUP(L1269,Key!$A$1:$C$73,2,FALSE)</f>
        <v>43.058010000000003</v>
      </c>
      <c r="N1269">
        <f>VLOOKUP(L1269,Key!$A$1:$C$73,3,FALSE)</f>
        <v>-87.877300000000005</v>
      </c>
      <c r="O1269">
        <v>23</v>
      </c>
      <c r="P1269">
        <v>3</v>
      </c>
      <c r="Q1269">
        <v>3.5</v>
      </c>
      <c r="R1269">
        <v>3.3</v>
      </c>
      <c r="S1269">
        <v>138</v>
      </c>
      <c r="T1269">
        <f t="shared" si="171"/>
        <v>-1</v>
      </c>
      <c r="U1269" s="1">
        <v>42833</v>
      </c>
      <c r="V1269" s="13">
        <f t="shared" si="172"/>
        <v>42826</v>
      </c>
      <c r="W1269" s="14">
        <f t="shared" si="173"/>
        <v>42833</v>
      </c>
      <c r="X1269" s="1" t="str">
        <f t="shared" si="174"/>
        <v>Saturday</v>
      </c>
      <c r="Y1269" s="2">
        <v>0.63398148148148148</v>
      </c>
      <c r="Z1269" s="2">
        <f t="shared" si="175"/>
        <v>0.625</v>
      </c>
      <c r="AA1269">
        <f>1</f>
        <v>1</v>
      </c>
      <c r="AB1269" s="1">
        <v>42833</v>
      </c>
      <c r="AC1269" s="13">
        <f t="shared" si="176"/>
        <v>42826</v>
      </c>
      <c r="AD1269" s="14">
        <f t="shared" si="177"/>
        <v>42833</v>
      </c>
      <c r="AE1269" s="1" t="str">
        <f t="shared" si="178"/>
        <v>Saturday</v>
      </c>
      <c r="AF1269" s="2">
        <v>0.64993055555555557</v>
      </c>
      <c r="AG1269" s="2">
        <f t="shared" si="179"/>
        <v>0.66666666666666663</v>
      </c>
      <c r="AH1269" t="s">
        <v>23</v>
      </c>
    </row>
    <row r="1270" spans="1:34" x14ac:dyDescent="0.25">
      <c r="A1270">
        <v>1569790</v>
      </c>
      <c r="B1270" t="s">
        <v>54</v>
      </c>
      <c r="E1270">
        <v>53150</v>
      </c>
      <c r="F1270" t="s">
        <v>20</v>
      </c>
      <c r="G1270" t="s">
        <v>55</v>
      </c>
      <c r="H1270">
        <v>5560</v>
      </c>
      <c r="I1270" t="s">
        <v>77</v>
      </c>
      <c r="J1270">
        <f>VLOOKUP(I1270,Key!$A$1:$C$73,2,FALSE)</f>
        <v>43.036900000000003</v>
      </c>
      <c r="K1270">
        <f>VLOOKUP(I1270,Key!$A$1:$C$73,3,FALSE)</f>
        <v>-87.89667</v>
      </c>
      <c r="L1270" t="s">
        <v>77</v>
      </c>
      <c r="M1270">
        <f>VLOOKUP(L1270,Key!$A$1:$C$73,2,FALSE)</f>
        <v>43.036900000000003</v>
      </c>
      <c r="N1270">
        <f>VLOOKUP(L1270,Key!$A$1:$C$73,3,FALSE)</f>
        <v>-87.89667</v>
      </c>
      <c r="O1270">
        <v>41</v>
      </c>
      <c r="P1270">
        <v>6</v>
      </c>
      <c r="Q1270">
        <v>6.2</v>
      </c>
      <c r="R1270">
        <v>5.8</v>
      </c>
      <c r="S1270">
        <v>246</v>
      </c>
      <c r="T1270">
        <f t="shared" si="171"/>
        <v>-1</v>
      </c>
      <c r="U1270" s="1">
        <v>42833</v>
      </c>
      <c r="V1270" s="13">
        <f t="shared" si="172"/>
        <v>42826</v>
      </c>
      <c r="W1270" s="14">
        <f t="shared" si="173"/>
        <v>42833</v>
      </c>
      <c r="X1270" s="1" t="str">
        <f t="shared" si="174"/>
        <v>Saturday</v>
      </c>
      <c r="Y1270" s="2">
        <v>0.63748842592592592</v>
      </c>
      <c r="Z1270" s="2">
        <f t="shared" si="175"/>
        <v>0.625</v>
      </c>
      <c r="AA1270">
        <f>1</f>
        <v>1</v>
      </c>
      <c r="AB1270" s="1">
        <v>42833</v>
      </c>
      <c r="AC1270" s="13">
        <f t="shared" si="176"/>
        <v>42826</v>
      </c>
      <c r="AD1270" s="14">
        <f t="shared" si="177"/>
        <v>42833</v>
      </c>
      <c r="AE1270" s="1" t="str">
        <f t="shared" si="178"/>
        <v>Saturday</v>
      </c>
      <c r="AF1270" s="2">
        <v>0.66592592592592592</v>
      </c>
      <c r="AG1270" s="2">
        <f t="shared" si="179"/>
        <v>0.66666666666666663</v>
      </c>
      <c r="AH1270" t="s">
        <v>25</v>
      </c>
    </row>
    <row r="1271" spans="1:34" x14ac:dyDescent="0.25">
      <c r="A1271">
        <v>1569815</v>
      </c>
      <c r="B1271" t="s">
        <v>54</v>
      </c>
      <c r="E1271">
        <v>53206</v>
      </c>
      <c r="F1271" t="s">
        <v>20</v>
      </c>
      <c r="G1271" t="s">
        <v>55</v>
      </c>
      <c r="H1271">
        <v>5442</v>
      </c>
      <c r="I1271" t="s">
        <v>95</v>
      </c>
      <c r="J1271">
        <f>VLOOKUP(I1271,Key!$A$1:$C$73,2,FALSE)</f>
        <v>43.054830000000003</v>
      </c>
      <c r="K1271">
        <f>VLOOKUP(I1271,Key!$A$1:$C$73,3,FALSE)</f>
        <v>-87.91874</v>
      </c>
      <c r="L1271" t="s">
        <v>95</v>
      </c>
      <c r="M1271">
        <f>VLOOKUP(L1271,Key!$A$1:$C$73,2,FALSE)</f>
        <v>43.054830000000003</v>
      </c>
      <c r="N1271">
        <f>VLOOKUP(L1271,Key!$A$1:$C$73,3,FALSE)</f>
        <v>-87.91874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f t="shared" si="171"/>
        <v>-1</v>
      </c>
      <c r="U1271" s="1">
        <v>42833</v>
      </c>
      <c r="V1271" s="13">
        <f t="shared" si="172"/>
        <v>42826</v>
      </c>
      <c r="W1271" s="14">
        <f t="shared" si="173"/>
        <v>42833</v>
      </c>
      <c r="X1271" s="1" t="str">
        <f t="shared" si="174"/>
        <v>Saturday</v>
      </c>
      <c r="Y1271" s="2">
        <v>0.64045138888888886</v>
      </c>
      <c r="Z1271" s="2">
        <f t="shared" si="175"/>
        <v>0.625</v>
      </c>
      <c r="AA1271">
        <f>1</f>
        <v>1</v>
      </c>
      <c r="AB1271" s="1">
        <v>42833</v>
      </c>
      <c r="AC1271" s="13">
        <f t="shared" si="176"/>
        <v>42826</v>
      </c>
      <c r="AD1271" s="14">
        <f t="shared" si="177"/>
        <v>42833</v>
      </c>
      <c r="AE1271" s="1" t="str">
        <f t="shared" si="178"/>
        <v>Saturday</v>
      </c>
      <c r="AF1271" s="2">
        <v>0.64087962962962963</v>
      </c>
      <c r="AG1271" s="2">
        <f t="shared" si="179"/>
        <v>0.625</v>
      </c>
      <c r="AH1271" t="s">
        <v>25</v>
      </c>
    </row>
    <row r="1272" spans="1:34" x14ac:dyDescent="0.25">
      <c r="A1272">
        <v>1569833</v>
      </c>
      <c r="B1272" t="s">
        <v>54</v>
      </c>
      <c r="E1272">
        <v>53209</v>
      </c>
      <c r="F1272" t="s">
        <v>20</v>
      </c>
      <c r="G1272" t="s">
        <v>55</v>
      </c>
      <c r="H1272">
        <v>5586</v>
      </c>
      <c r="I1272" t="s">
        <v>38</v>
      </c>
      <c r="J1272">
        <f>VLOOKUP(I1272,Key!$A$1:$C$73,2,FALSE)</f>
        <v>43.038649999999997</v>
      </c>
      <c r="K1272">
        <f>VLOOKUP(I1272,Key!$A$1:$C$73,3,FALSE)</f>
        <v>-87.921930000000003</v>
      </c>
      <c r="L1272" t="s">
        <v>38</v>
      </c>
      <c r="M1272">
        <f>VLOOKUP(L1272,Key!$A$1:$C$73,2,FALSE)</f>
        <v>43.038649999999997</v>
      </c>
      <c r="N1272">
        <f>VLOOKUP(L1272,Key!$A$1:$C$73,3,FALSE)</f>
        <v>-87.921930000000003</v>
      </c>
      <c r="O1272">
        <v>64</v>
      </c>
      <c r="P1272">
        <v>6</v>
      </c>
      <c r="Q1272">
        <v>9.6</v>
      </c>
      <c r="R1272">
        <v>9.1</v>
      </c>
      <c r="S1272">
        <v>384</v>
      </c>
      <c r="T1272">
        <f t="shared" si="171"/>
        <v>-1</v>
      </c>
      <c r="U1272" s="1">
        <v>42833</v>
      </c>
      <c r="V1272" s="13">
        <f t="shared" si="172"/>
        <v>42826</v>
      </c>
      <c r="W1272" s="14">
        <f t="shared" si="173"/>
        <v>42833</v>
      </c>
      <c r="X1272" s="1" t="str">
        <f t="shared" si="174"/>
        <v>Saturday</v>
      </c>
      <c r="Y1272" s="2">
        <v>0.64386574074074077</v>
      </c>
      <c r="Z1272" s="2">
        <f t="shared" si="175"/>
        <v>0.625</v>
      </c>
      <c r="AA1272">
        <f>1</f>
        <v>1</v>
      </c>
      <c r="AB1272" s="1">
        <v>42833</v>
      </c>
      <c r="AC1272" s="13">
        <f t="shared" si="176"/>
        <v>42826</v>
      </c>
      <c r="AD1272" s="14">
        <f t="shared" si="177"/>
        <v>42833</v>
      </c>
      <c r="AE1272" s="1" t="str">
        <f t="shared" si="178"/>
        <v>Saturday</v>
      </c>
      <c r="AF1272" s="2">
        <v>0.68859953703703702</v>
      </c>
      <c r="AG1272" s="2">
        <f t="shared" si="179"/>
        <v>0.70833333333333326</v>
      </c>
      <c r="AH1272" t="s">
        <v>25</v>
      </c>
    </row>
    <row r="1273" spans="1:34" x14ac:dyDescent="0.25">
      <c r="A1273">
        <v>1569850</v>
      </c>
      <c r="B1273" t="s">
        <v>54</v>
      </c>
      <c r="E1273">
        <v>53711</v>
      </c>
      <c r="F1273" t="s">
        <v>20</v>
      </c>
      <c r="G1273" t="s">
        <v>55</v>
      </c>
      <c r="H1273">
        <v>183</v>
      </c>
      <c r="I1273" t="s">
        <v>76</v>
      </c>
      <c r="J1273">
        <f>VLOOKUP(I1273,Key!$A$1:$C$73,2,FALSE)</f>
        <v>43.02948</v>
      </c>
      <c r="K1273">
        <f>VLOOKUP(I1273,Key!$A$1:$C$73,3,FALSE)</f>
        <v>-87.912819999999996</v>
      </c>
      <c r="L1273" t="s">
        <v>28</v>
      </c>
      <c r="M1273">
        <f>VLOOKUP(L1273,Key!$A$1:$C$73,2,FALSE)</f>
        <v>43.038580000000003</v>
      </c>
      <c r="N1273">
        <f>VLOOKUP(L1273,Key!$A$1:$C$73,3,FALSE)</f>
        <v>-87.90934</v>
      </c>
      <c r="O1273">
        <v>18</v>
      </c>
      <c r="P1273">
        <v>3</v>
      </c>
      <c r="Q1273">
        <v>2.7</v>
      </c>
      <c r="R1273">
        <v>2.6</v>
      </c>
      <c r="S1273">
        <v>108</v>
      </c>
      <c r="T1273">
        <f t="shared" si="171"/>
        <v>-1</v>
      </c>
      <c r="U1273" s="1">
        <v>42833</v>
      </c>
      <c r="V1273" s="13">
        <f t="shared" si="172"/>
        <v>42826</v>
      </c>
      <c r="W1273" s="14">
        <f t="shared" si="173"/>
        <v>42833</v>
      </c>
      <c r="X1273" s="1" t="str">
        <f t="shared" si="174"/>
        <v>Saturday</v>
      </c>
      <c r="Y1273" s="2">
        <v>0.64568287037037042</v>
      </c>
      <c r="Z1273" s="2">
        <f t="shared" si="175"/>
        <v>0.625</v>
      </c>
      <c r="AA1273">
        <f>1</f>
        <v>1</v>
      </c>
      <c r="AB1273" s="1">
        <v>42833</v>
      </c>
      <c r="AC1273" s="13">
        <f t="shared" si="176"/>
        <v>42826</v>
      </c>
      <c r="AD1273" s="14">
        <f t="shared" si="177"/>
        <v>42833</v>
      </c>
      <c r="AE1273" s="1" t="str">
        <f t="shared" si="178"/>
        <v>Saturday</v>
      </c>
      <c r="AF1273" s="2">
        <v>0.65803240740740743</v>
      </c>
      <c r="AG1273" s="2">
        <f t="shared" si="179"/>
        <v>0.66666666666666663</v>
      </c>
      <c r="AH1273" t="s">
        <v>23</v>
      </c>
    </row>
    <row r="1274" spans="1:34" x14ac:dyDescent="0.25">
      <c r="A1274">
        <v>1569538</v>
      </c>
      <c r="B1274" t="s">
        <v>54</v>
      </c>
      <c r="E1274">
        <v>60546</v>
      </c>
      <c r="F1274" t="s">
        <v>20</v>
      </c>
      <c r="G1274" t="s">
        <v>55</v>
      </c>
      <c r="H1274">
        <v>5531</v>
      </c>
      <c r="I1274" t="s">
        <v>74</v>
      </c>
      <c r="J1274">
        <f>VLOOKUP(I1274,Key!$A$1:$C$73,2,FALSE)</f>
        <v>43.05536</v>
      </c>
      <c r="K1274">
        <f>VLOOKUP(I1274,Key!$A$1:$C$73,3,FALSE)</f>
        <v>-87.90504</v>
      </c>
      <c r="L1274" t="s">
        <v>57</v>
      </c>
      <c r="M1274">
        <f>VLOOKUP(L1274,Key!$A$1:$C$73,2,FALSE)</f>
        <v>43.03913</v>
      </c>
      <c r="N1274">
        <f>VLOOKUP(L1274,Key!$A$1:$C$73,3,FALSE)</f>
        <v>-87.916150000000002</v>
      </c>
      <c r="O1274">
        <v>36</v>
      </c>
      <c r="P1274">
        <v>6</v>
      </c>
      <c r="Q1274">
        <v>5.4</v>
      </c>
      <c r="R1274">
        <v>5.0999999999999996</v>
      </c>
      <c r="S1274">
        <v>216</v>
      </c>
      <c r="T1274">
        <f t="shared" si="171"/>
        <v>-1</v>
      </c>
      <c r="U1274" s="1">
        <v>42833</v>
      </c>
      <c r="V1274" s="13">
        <f t="shared" si="172"/>
        <v>42826</v>
      </c>
      <c r="W1274" s="14">
        <f t="shared" si="173"/>
        <v>42833</v>
      </c>
      <c r="X1274" s="1" t="str">
        <f t="shared" si="174"/>
        <v>Saturday</v>
      </c>
      <c r="Y1274" s="2">
        <v>0.65202546296296293</v>
      </c>
      <c r="Z1274" s="2">
        <f t="shared" si="175"/>
        <v>0.66666666666666663</v>
      </c>
      <c r="AA1274">
        <f>1</f>
        <v>1</v>
      </c>
      <c r="AB1274" s="1">
        <v>42833</v>
      </c>
      <c r="AC1274" s="13">
        <f t="shared" si="176"/>
        <v>42826</v>
      </c>
      <c r="AD1274" s="14">
        <f t="shared" si="177"/>
        <v>42833</v>
      </c>
      <c r="AE1274" s="1" t="str">
        <f t="shared" si="178"/>
        <v>Saturday</v>
      </c>
      <c r="AF1274" s="2">
        <v>0.67670138888888898</v>
      </c>
      <c r="AG1274" s="2">
        <f t="shared" si="179"/>
        <v>0.66666666666666663</v>
      </c>
      <c r="AH1274" t="s">
        <v>23</v>
      </c>
    </row>
    <row r="1275" spans="1:34" x14ac:dyDescent="0.25">
      <c r="A1275">
        <v>1570038</v>
      </c>
      <c r="B1275" t="s">
        <v>54</v>
      </c>
      <c r="E1275">
        <v>55116</v>
      </c>
      <c r="F1275" t="s">
        <v>20</v>
      </c>
      <c r="G1275" t="s">
        <v>55</v>
      </c>
      <c r="H1275">
        <v>5538</v>
      </c>
      <c r="I1275" t="s">
        <v>81</v>
      </c>
      <c r="J1275">
        <f>VLOOKUP(I1275,Key!$A$1:$C$73,2,FALSE)</f>
        <v>43.058010000000003</v>
      </c>
      <c r="K1275">
        <f>VLOOKUP(I1275,Key!$A$1:$C$73,3,FALSE)</f>
        <v>-87.877300000000005</v>
      </c>
      <c r="L1275" t="s">
        <v>77</v>
      </c>
      <c r="M1275">
        <f>VLOOKUP(L1275,Key!$A$1:$C$73,2,FALSE)</f>
        <v>43.036900000000003</v>
      </c>
      <c r="N1275">
        <f>VLOOKUP(L1275,Key!$A$1:$C$73,3,FALSE)</f>
        <v>-87.89667</v>
      </c>
      <c r="O1275">
        <v>1219</v>
      </c>
      <c r="P1275">
        <v>6</v>
      </c>
      <c r="Q1275">
        <v>18</v>
      </c>
      <c r="R1275">
        <v>17.100000000000001</v>
      </c>
      <c r="S1275">
        <v>720</v>
      </c>
      <c r="T1275">
        <f t="shared" si="171"/>
        <v>-1</v>
      </c>
      <c r="U1275" s="1">
        <v>42833</v>
      </c>
      <c r="V1275" s="13">
        <f t="shared" si="172"/>
        <v>42826</v>
      </c>
      <c r="W1275" s="14">
        <f t="shared" si="173"/>
        <v>42833</v>
      </c>
      <c r="X1275" s="1" t="str">
        <f t="shared" si="174"/>
        <v>Saturday</v>
      </c>
      <c r="Y1275" s="2">
        <v>0.66432870370370367</v>
      </c>
      <c r="Z1275" s="2">
        <f t="shared" si="175"/>
        <v>0.66666666666666663</v>
      </c>
      <c r="AA1275">
        <f>1</f>
        <v>1</v>
      </c>
      <c r="AB1275" s="1">
        <v>42834</v>
      </c>
      <c r="AC1275" s="13">
        <f t="shared" si="176"/>
        <v>42826</v>
      </c>
      <c r="AD1275" s="14">
        <f t="shared" si="177"/>
        <v>42834</v>
      </c>
      <c r="AE1275" s="1" t="str">
        <f t="shared" si="178"/>
        <v>Sunday</v>
      </c>
      <c r="AF1275" s="2">
        <v>0.51105324074074077</v>
      </c>
      <c r="AG1275" s="2">
        <f t="shared" si="179"/>
        <v>0.5</v>
      </c>
      <c r="AH1275" t="s">
        <v>23</v>
      </c>
    </row>
    <row r="1276" spans="1:34" x14ac:dyDescent="0.25">
      <c r="A1276">
        <v>1570039</v>
      </c>
      <c r="B1276" t="s">
        <v>54</v>
      </c>
      <c r="E1276">
        <v>52404</v>
      </c>
      <c r="F1276" t="s">
        <v>20</v>
      </c>
      <c r="G1276" t="s">
        <v>55</v>
      </c>
      <c r="H1276">
        <v>5558</v>
      </c>
      <c r="I1276" t="s">
        <v>39</v>
      </c>
      <c r="J1276">
        <f>VLOOKUP(I1276,Key!$A$1:$C$73,2,FALSE)</f>
        <v>43.031480000000002</v>
      </c>
      <c r="K1276">
        <f>VLOOKUP(I1276,Key!$A$1:$C$73,3,FALSE)</f>
        <v>-87.908169999999998</v>
      </c>
      <c r="L1276" t="s">
        <v>39</v>
      </c>
      <c r="M1276">
        <f>VLOOKUP(L1276,Key!$A$1:$C$73,2,FALSE)</f>
        <v>43.031480000000002</v>
      </c>
      <c r="N1276">
        <f>VLOOKUP(L1276,Key!$A$1:$C$73,3,FALSE)</f>
        <v>-87.908169999999998</v>
      </c>
      <c r="O1276">
        <v>60</v>
      </c>
      <c r="P1276">
        <v>6</v>
      </c>
      <c r="Q1276">
        <v>9</v>
      </c>
      <c r="R1276">
        <v>8.6</v>
      </c>
      <c r="S1276">
        <v>360</v>
      </c>
      <c r="T1276">
        <f t="shared" si="171"/>
        <v>-1</v>
      </c>
      <c r="U1276" s="1">
        <v>42833</v>
      </c>
      <c r="V1276" s="13">
        <f t="shared" si="172"/>
        <v>42826</v>
      </c>
      <c r="W1276" s="14">
        <f t="shared" si="173"/>
        <v>42833</v>
      </c>
      <c r="X1276" s="1" t="str">
        <f t="shared" si="174"/>
        <v>Saturday</v>
      </c>
      <c r="Y1276" s="2">
        <v>0.66570601851851852</v>
      </c>
      <c r="Z1276" s="2">
        <f t="shared" si="175"/>
        <v>0.66666666666666663</v>
      </c>
      <c r="AA1276">
        <f>1</f>
        <v>1</v>
      </c>
      <c r="AB1276" s="1">
        <v>42833</v>
      </c>
      <c r="AC1276" s="13">
        <f t="shared" si="176"/>
        <v>42826</v>
      </c>
      <c r="AD1276" s="14">
        <f t="shared" si="177"/>
        <v>42833</v>
      </c>
      <c r="AE1276" s="1" t="str">
        <f t="shared" si="178"/>
        <v>Saturday</v>
      </c>
      <c r="AF1276" s="2">
        <v>0.70732638888888888</v>
      </c>
      <c r="AG1276" s="2">
        <f t="shared" si="179"/>
        <v>0.70833333333333326</v>
      </c>
      <c r="AH1276" t="s">
        <v>25</v>
      </c>
    </row>
    <row r="1277" spans="1:34" x14ac:dyDescent="0.25">
      <c r="A1277">
        <v>1570119</v>
      </c>
      <c r="B1277" t="s">
        <v>54</v>
      </c>
      <c r="E1277">
        <v>53211</v>
      </c>
      <c r="F1277" t="s">
        <v>20</v>
      </c>
      <c r="G1277" t="s">
        <v>55</v>
      </c>
      <c r="H1277">
        <v>5486</v>
      </c>
      <c r="I1277" t="s">
        <v>81</v>
      </c>
      <c r="J1277">
        <f>VLOOKUP(I1277,Key!$A$1:$C$73,2,FALSE)</f>
        <v>43.058010000000003</v>
      </c>
      <c r="K1277">
        <f>VLOOKUP(I1277,Key!$A$1:$C$73,3,FALSE)</f>
        <v>-87.877300000000005</v>
      </c>
      <c r="L1277" t="s">
        <v>81</v>
      </c>
      <c r="M1277">
        <f>VLOOKUP(L1277,Key!$A$1:$C$73,2,FALSE)</f>
        <v>43.058010000000003</v>
      </c>
      <c r="N1277">
        <f>VLOOKUP(L1277,Key!$A$1:$C$73,3,FALSE)</f>
        <v>-87.877300000000005</v>
      </c>
      <c r="O1277">
        <v>60</v>
      </c>
      <c r="P1277">
        <v>0</v>
      </c>
      <c r="Q1277">
        <v>9</v>
      </c>
      <c r="R1277">
        <v>8.6</v>
      </c>
      <c r="S1277">
        <v>360</v>
      </c>
      <c r="T1277">
        <f t="shared" si="171"/>
        <v>-1</v>
      </c>
      <c r="U1277" s="1">
        <v>42833</v>
      </c>
      <c r="V1277" s="13">
        <f t="shared" si="172"/>
        <v>42826</v>
      </c>
      <c r="W1277" s="14">
        <f t="shared" si="173"/>
        <v>42833</v>
      </c>
      <c r="X1277" s="1" t="str">
        <f t="shared" si="174"/>
        <v>Saturday</v>
      </c>
      <c r="Y1277" s="2">
        <v>0.67483796296296295</v>
      </c>
      <c r="Z1277" s="2">
        <f t="shared" si="175"/>
        <v>0.66666666666666663</v>
      </c>
      <c r="AA1277">
        <f>1</f>
        <v>1</v>
      </c>
      <c r="AB1277" s="1">
        <v>42833</v>
      </c>
      <c r="AC1277" s="13">
        <f t="shared" si="176"/>
        <v>42826</v>
      </c>
      <c r="AD1277" s="14">
        <f t="shared" si="177"/>
        <v>42833</v>
      </c>
      <c r="AE1277" s="1" t="str">
        <f t="shared" si="178"/>
        <v>Saturday</v>
      </c>
      <c r="AF1277" s="2">
        <v>0.71604166666666658</v>
      </c>
      <c r="AG1277" s="2">
        <f t="shared" si="179"/>
        <v>0.70833333333333326</v>
      </c>
      <c r="AH1277" t="s">
        <v>25</v>
      </c>
    </row>
    <row r="1278" spans="1:34" x14ac:dyDescent="0.25">
      <c r="A1278">
        <v>1570173</v>
      </c>
      <c r="B1278" t="s">
        <v>54</v>
      </c>
      <c r="E1278">
        <v>60068</v>
      </c>
      <c r="F1278" t="s">
        <v>20</v>
      </c>
      <c r="G1278" t="s">
        <v>55</v>
      </c>
      <c r="H1278">
        <v>11157</v>
      </c>
      <c r="I1278" t="s">
        <v>34</v>
      </c>
      <c r="J1278">
        <f>VLOOKUP(I1278,Key!$A$1:$C$73,2,FALSE)</f>
        <v>43.05097</v>
      </c>
      <c r="K1278">
        <f>VLOOKUP(I1278,Key!$A$1:$C$73,3,FALSE)</f>
        <v>-87.906440000000003</v>
      </c>
      <c r="L1278" t="s">
        <v>52</v>
      </c>
      <c r="M1278">
        <f>VLOOKUP(L1278,Key!$A$1:$C$73,2,FALSE)</f>
        <v>43.042490000000001</v>
      </c>
      <c r="N1278">
        <f>VLOOKUP(L1278,Key!$A$1:$C$73,3,FALSE)</f>
        <v>-87.909959999999998</v>
      </c>
      <c r="O1278">
        <v>23</v>
      </c>
      <c r="P1278">
        <v>3</v>
      </c>
      <c r="Q1278">
        <v>3.5</v>
      </c>
      <c r="R1278">
        <v>3.3</v>
      </c>
      <c r="S1278">
        <v>138</v>
      </c>
      <c r="T1278">
        <f t="shared" si="171"/>
        <v>-1</v>
      </c>
      <c r="U1278" s="1">
        <v>42833</v>
      </c>
      <c r="V1278" s="13">
        <f t="shared" si="172"/>
        <v>42826</v>
      </c>
      <c r="W1278" s="14">
        <f t="shared" si="173"/>
        <v>42833</v>
      </c>
      <c r="X1278" s="1" t="str">
        <f t="shared" si="174"/>
        <v>Saturday</v>
      </c>
      <c r="Y1278" s="2">
        <v>0.68125000000000002</v>
      </c>
      <c r="Z1278" s="2">
        <f t="shared" si="175"/>
        <v>0.66666666666666663</v>
      </c>
      <c r="AA1278">
        <f>1</f>
        <v>1</v>
      </c>
      <c r="AB1278" s="1">
        <v>42833</v>
      </c>
      <c r="AC1278" s="13">
        <f t="shared" si="176"/>
        <v>42826</v>
      </c>
      <c r="AD1278" s="14">
        <f t="shared" si="177"/>
        <v>42833</v>
      </c>
      <c r="AE1278" s="1" t="str">
        <f t="shared" si="178"/>
        <v>Saturday</v>
      </c>
      <c r="AF1278" s="2">
        <v>0.69753472222222224</v>
      </c>
      <c r="AG1278" s="2">
        <f t="shared" si="179"/>
        <v>0.70833333333333326</v>
      </c>
      <c r="AH1278" t="s">
        <v>23</v>
      </c>
    </row>
    <row r="1279" spans="1:34" x14ac:dyDescent="0.25">
      <c r="A1279">
        <v>1570194</v>
      </c>
      <c r="B1279" t="s">
        <v>54</v>
      </c>
      <c r="E1279">
        <v>53097</v>
      </c>
      <c r="F1279" t="s">
        <v>20</v>
      </c>
      <c r="G1279" t="s">
        <v>55</v>
      </c>
      <c r="H1279">
        <v>5</v>
      </c>
      <c r="I1279" t="s">
        <v>84</v>
      </c>
      <c r="J1279">
        <f>VLOOKUP(I1279,Key!$A$1:$C$73,2,FALSE)</f>
        <v>43.040154000000001</v>
      </c>
      <c r="K1279">
        <f>VLOOKUP(I1279,Key!$A$1:$C$73,3,FALSE)</f>
        <v>-87.932113000000001</v>
      </c>
      <c r="L1279" t="s">
        <v>84</v>
      </c>
      <c r="M1279">
        <f>VLOOKUP(L1279,Key!$A$1:$C$73,2,FALSE)</f>
        <v>43.040154000000001</v>
      </c>
      <c r="N1279">
        <f>VLOOKUP(L1279,Key!$A$1:$C$73,3,FALSE)</f>
        <v>-87.932113000000001</v>
      </c>
      <c r="O1279">
        <v>71</v>
      </c>
      <c r="P1279">
        <v>9</v>
      </c>
      <c r="Q1279">
        <v>10.7</v>
      </c>
      <c r="R1279">
        <v>10.1</v>
      </c>
      <c r="S1279">
        <v>426</v>
      </c>
      <c r="T1279">
        <f t="shared" si="171"/>
        <v>-1</v>
      </c>
      <c r="U1279" s="1">
        <v>42833</v>
      </c>
      <c r="V1279" s="13">
        <f t="shared" si="172"/>
        <v>42826</v>
      </c>
      <c r="W1279" s="14">
        <f t="shared" si="173"/>
        <v>42833</v>
      </c>
      <c r="X1279" s="1" t="str">
        <f t="shared" si="174"/>
        <v>Saturday</v>
      </c>
      <c r="Y1279" s="2">
        <v>0.6831828703703704</v>
      </c>
      <c r="Z1279" s="2">
        <f t="shared" si="175"/>
        <v>0.66666666666666663</v>
      </c>
      <c r="AA1279">
        <f>1</f>
        <v>1</v>
      </c>
      <c r="AB1279" s="1">
        <v>42833</v>
      </c>
      <c r="AC1279" s="13">
        <f t="shared" si="176"/>
        <v>42826</v>
      </c>
      <c r="AD1279" s="14">
        <f t="shared" si="177"/>
        <v>42833</v>
      </c>
      <c r="AE1279" s="1" t="str">
        <f t="shared" si="178"/>
        <v>Saturday</v>
      </c>
      <c r="AF1279" s="2">
        <v>0.73245370370370377</v>
      </c>
      <c r="AG1279" s="2">
        <f t="shared" si="179"/>
        <v>0.75</v>
      </c>
      <c r="AH1279" t="s">
        <v>25</v>
      </c>
    </row>
    <row r="1280" spans="1:34" x14ac:dyDescent="0.25">
      <c r="A1280">
        <v>1570308</v>
      </c>
      <c r="B1280" t="s">
        <v>54</v>
      </c>
      <c r="E1280">
        <v>53211</v>
      </c>
      <c r="F1280" t="s">
        <v>20</v>
      </c>
      <c r="G1280" t="s">
        <v>55</v>
      </c>
      <c r="H1280">
        <v>11075</v>
      </c>
      <c r="I1280" t="s">
        <v>44</v>
      </c>
      <c r="J1280">
        <f>VLOOKUP(I1280,Key!$A$1:$C$73,2,FALSE)</f>
        <v>43.03886</v>
      </c>
      <c r="K1280">
        <f>VLOOKUP(I1280,Key!$A$1:$C$73,3,FALSE)</f>
        <v>-87.902720000000002</v>
      </c>
      <c r="L1280" t="s">
        <v>81</v>
      </c>
      <c r="M1280">
        <f>VLOOKUP(L1280,Key!$A$1:$C$73,2,FALSE)</f>
        <v>43.058010000000003</v>
      </c>
      <c r="N1280">
        <f>VLOOKUP(L1280,Key!$A$1:$C$73,3,FALSE)</f>
        <v>-87.877300000000005</v>
      </c>
      <c r="O1280">
        <v>30</v>
      </c>
      <c r="P1280">
        <v>3</v>
      </c>
      <c r="Q1280">
        <v>4.5</v>
      </c>
      <c r="R1280">
        <v>4.3</v>
      </c>
      <c r="S1280">
        <v>180</v>
      </c>
      <c r="T1280">
        <f t="shared" si="171"/>
        <v>-1</v>
      </c>
      <c r="U1280" s="1">
        <v>42833</v>
      </c>
      <c r="V1280" s="13">
        <f t="shared" si="172"/>
        <v>42826</v>
      </c>
      <c r="W1280" s="14">
        <f t="shared" si="173"/>
        <v>42833</v>
      </c>
      <c r="X1280" s="1" t="str">
        <f t="shared" si="174"/>
        <v>Saturday</v>
      </c>
      <c r="Y1280" s="2">
        <v>0.70098379629629637</v>
      </c>
      <c r="Z1280" s="2">
        <f t="shared" si="175"/>
        <v>0.70833333333333326</v>
      </c>
      <c r="AA1280">
        <f>1</f>
        <v>1</v>
      </c>
      <c r="AB1280" s="1">
        <v>42833</v>
      </c>
      <c r="AC1280" s="13">
        <f t="shared" si="176"/>
        <v>42826</v>
      </c>
      <c r="AD1280" s="14">
        <f t="shared" si="177"/>
        <v>42833</v>
      </c>
      <c r="AE1280" s="1" t="str">
        <f t="shared" si="178"/>
        <v>Saturday</v>
      </c>
      <c r="AF1280" s="2">
        <v>0.72195601851851843</v>
      </c>
      <c r="AG1280" s="2">
        <f t="shared" si="179"/>
        <v>0.70833333333333326</v>
      </c>
      <c r="AH1280" t="s">
        <v>23</v>
      </c>
    </row>
    <row r="1281" spans="1:34" x14ac:dyDescent="0.25">
      <c r="A1281">
        <v>1570344</v>
      </c>
      <c r="B1281" t="s">
        <v>54</v>
      </c>
      <c r="E1281">
        <v>60614</v>
      </c>
      <c r="F1281" t="s">
        <v>20</v>
      </c>
      <c r="G1281" t="s">
        <v>55</v>
      </c>
      <c r="H1281">
        <v>81</v>
      </c>
      <c r="I1281" t="s">
        <v>36</v>
      </c>
      <c r="J1281">
        <f>VLOOKUP(I1281,Key!$A$1:$C$73,2,FALSE)</f>
        <v>43.03519</v>
      </c>
      <c r="K1281">
        <f>VLOOKUP(I1281,Key!$A$1:$C$73,3,FALSE)</f>
        <v>-87.907390000000007</v>
      </c>
      <c r="L1281" t="s">
        <v>86</v>
      </c>
      <c r="M1281">
        <f>VLOOKUP(L1281,Key!$A$1:$C$73,2,FALSE)</f>
        <v>43.052549999999997</v>
      </c>
      <c r="N1281">
        <f>VLOOKUP(L1281,Key!$A$1:$C$73,3,FALSE)</f>
        <v>-87.909329999999997</v>
      </c>
      <c r="O1281">
        <v>104</v>
      </c>
      <c r="P1281">
        <v>12</v>
      </c>
      <c r="Q1281">
        <v>15.6</v>
      </c>
      <c r="R1281">
        <v>14.8</v>
      </c>
      <c r="S1281">
        <v>624</v>
      </c>
      <c r="T1281">
        <f t="shared" si="171"/>
        <v>-1</v>
      </c>
      <c r="U1281" s="1">
        <v>42833</v>
      </c>
      <c r="V1281" s="13">
        <f t="shared" si="172"/>
        <v>42826</v>
      </c>
      <c r="W1281" s="14">
        <f t="shared" si="173"/>
        <v>42833</v>
      </c>
      <c r="X1281" s="1" t="str">
        <f t="shared" si="174"/>
        <v>Saturday</v>
      </c>
      <c r="Y1281" s="2">
        <v>0.70637731481481481</v>
      </c>
      <c r="Z1281" s="2">
        <f t="shared" si="175"/>
        <v>0.70833333333333326</v>
      </c>
      <c r="AA1281">
        <f>1</f>
        <v>1</v>
      </c>
      <c r="AB1281" s="1">
        <v>42833</v>
      </c>
      <c r="AC1281" s="13">
        <f t="shared" si="176"/>
        <v>42826</v>
      </c>
      <c r="AD1281" s="14">
        <f t="shared" si="177"/>
        <v>42833</v>
      </c>
      <c r="AE1281" s="1" t="str">
        <f t="shared" si="178"/>
        <v>Saturday</v>
      </c>
      <c r="AF1281" s="2">
        <v>0.7790625000000001</v>
      </c>
      <c r="AG1281" s="2">
        <f t="shared" si="179"/>
        <v>0.79166666666666663</v>
      </c>
      <c r="AH1281" t="s">
        <v>23</v>
      </c>
    </row>
    <row r="1282" spans="1:34" x14ac:dyDescent="0.25">
      <c r="A1282">
        <v>1569590</v>
      </c>
      <c r="B1282" t="s">
        <v>54</v>
      </c>
      <c r="E1282">
        <v>95138</v>
      </c>
      <c r="F1282" t="s">
        <v>20</v>
      </c>
      <c r="G1282" t="s">
        <v>55</v>
      </c>
      <c r="H1282">
        <v>33</v>
      </c>
      <c r="I1282" t="s">
        <v>22</v>
      </c>
      <c r="J1282">
        <f>VLOOKUP(I1282,Key!$A$1:$C$73,2,FALSE)</f>
        <v>43.058619999999998</v>
      </c>
      <c r="K1282">
        <f>VLOOKUP(I1282,Key!$A$1:$C$73,3,FALSE)</f>
        <v>-87.885319999999993</v>
      </c>
      <c r="L1282" t="s">
        <v>37</v>
      </c>
      <c r="M1282">
        <f>VLOOKUP(L1282,Key!$A$1:$C$73,2,FALSE)</f>
        <v>43.049230000000001</v>
      </c>
      <c r="N1282">
        <f>VLOOKUP(L1282,Key!$A$1:$C$73,3,FALSE)</f>
        <v>-87.911940000000001</v>
      </c>
      <c r="O1282">
        <v>32</v>
      </c>
      <c r="P1282">
        <v>3</v>
      </c>
      <c r="Q1282">
        <v>4.8</v>
      </c>
      <c r="R1282">
        <v>4.5999999999999996</v>
      </c>
      <c r="S1282">
        <v>192</v>
      </c>
      <c r="T1282">
        <f t="shared" ref="T1282:T1345" si="180">-1</f>
        <v>-1</v>
      </c>
      <c r="U1282" s="1">
        <v>42833</v>
      </c>
      <c r="V1282" s="13">
        <f t="shared" ref="V1282:V1345" si="181">DATE(YEAR(U1282), MONTH(U1282), 1)</f>
        <v>42826</v>
      </c>
      <c r="W1282" s="14">
        <f t="shared" ref="W1282:W1345" si="182">U1282</f>
        <v>42833</v>
      </c>
      <c r="X1282" s="1" t="str">
        <f t="shared" ref="X1282:X1345" si="183">TEXT(W1282,"dddd")</f>
        <v>Saturday</v>
      </c>
      <c r="Y1282" s="2">
        <v>0.70858796296296289</v>
      </c>
      <c r="Z1282" s="2">
        <f t="shared" ref="Z1282:Z1345" si="184">MROUND(Y1282, "1:00")</f>
        <v>0.70833333333333326</v>
      </c>
      <c r="AA1282">
        <f>1</f>
        <v>1</v>
      </c>
      <c r="AB1282" s="1">
        <v>42833</v>
      </c>
      <c r="AC1282" s="13">
        <f t="shared" ref="AC1282:AC1345" si="185">DATE(YEAR(AB1282), MONTH(AB1282), 1)</f>
        <v>42826</v>
      </c>
      <c r="AD1282" s="14">
        <f t="shared" ref="AD1282:AD1345" si="186">AB1282</f>
        <v>42833</v>
      </c>
      <c r="AE1282" s="1" t="str">
        <f t="shared" ref="AE1282:AE1345" si="187">TEXT(AD1282,"dddd")</f>
        <v>Saturday</v>
      </c>
      <c r="AF1282" s="2">
        <v>0.73107638888888893</v>
      </c>
      <c r="AG1282" s="2">
        <f t="shared" ref="AG1282:AG1345" si="188">MROUND(AF1282, "1:00")</f>
        <v>0.75</v>
      </c>
      <c r="AH1282" t="s">
        <v>23</v>
      </c>
    </row>
    <row r="1283" spans="1:34" x14ac:dyDescent="0.25">
      <c r="A1283">
        <v>1517805</v>
      </c>
      <c r="B1283" t="s">
        <v>54</v>
      </c>
      <c r="E1283">
        <v>55347</v>
      </c>
      <c r="F1283" t="s">
        <v>20</v>
      </c>
      <c r="G1283" t="s">
        <v>55</v>
      </c>
      <c r="H1283">
        <v>11072</v>
      </c>
      <c r="I1283" t="s">
        <v>33</v>
      </c>
      <c r="J1283">
        <f>VLOOKUP(I1283,Key!$A$1:$C$73,2,FALSE)</f>
        <v>43.045712999999999</v>
      </c>
      <c r="K1283">
        <f>VLOOKUP(I1283,Key!$A$1:$C$73,3,FALSE)</f>
        <v>-87.899756999999994</v>
      </c>
      <c r="L1283" t="s">
        <v>84</v>
      </c>
      <c r="M1283">
        <f>VLOOKUP(L1283,Key!$A$1:$C$73,2,FALSE)</f>
        <v>43.040154000000001</v>
      </c>
      <c r="N1283">
        <f>VLOOKUP(L1283,Key!$A$1:$C$73,3,FALSE)</f>
        <v>-87.932113000000001</v>
      </c>
      <c r="O1283">
        <v>24</v>
      </c>
      <c r="P1283">
        <v>3</v>
      </c>
      <c r="Q1283">
        <v>3.6</v>
      </c>
      <c r="R1283">
        <v>3.4</v>
      </c>
      <c r="S1283">
        <v>144</v>
      </c>
      <c r="T1283">
        <f t="shared" si="180"/>
        <v>-1</v>
      </c>
      <c r="U1283" s="1">
        <v>42833</v>
      </c>
      <c r="V1283" s="13">
        <f t="shared" si="181"/>
        <v>42826</v>
      </c>
      <c r="W1283" s="14">
        <f t="shared" si="182"/>
        <v>42833</v>
      </c>
      <c r="X1283" s="1" t="str">
        <f t="shared" si="183"/>
        <v>Saturday</v>
      </c>
      <c r="Y1283" s="2">
        <v>0.72745370370370377</v>
      </c>
      <c r="Z1283" s="2">
        <f t="shared" si="184"/>
        <v>0.70833333333333326</v>
      </c>
      <c r="AA1283">
        <f>1</f>
        <v>1</v>
      </c>
      <c r="AB1283" s="1">
        <v>42833</v>
      </c>
      <c r="AC1283" s="13">
        <f t="shared" si="185"/>
        <v>42826</v>
      </c>
      <c r="AD1283" s="14">
        <f t="shared" si="186"/>
        <v>42833</v>
      </c>
      <c r="AE1283" s="1" t="str">
        <f t="shared" si="187"/>
        <v>Saturday</v>
      </c>
      <c r="AF1283" s="2">
        <v>0.74384259259259267</v>
      </c>
      <c r="AG1283" s="2">
        <f t="shared" si="188"/>
        <v>0.75</v>
      </c>
      <c r="AH1283" t="s">
        <v>23</v>
      </c>
    </row>
    <row r="1284" spans="1:34" x14ac:dyDescent="0.25">
      <c r="A1284">
        <v>1127847</v>
      </c>
      <c r="B1284" t="s">
        <v>54</v>
      </c>
      <c r="E1284">
        <v>53202</v>
      </c>
      <c r="F1284" t="s">
        <v>20</v>
      </c>
      <c r="G1284" t="s">
        <v>55</v>
      </c>
      <c r="H1284">
        <v>28</v>
      </c>
      <c r="I1284" t="s">
        <v>36</v>
      </c>
      <c r="J1284">
        <f>VLOOKUP(I1284,Key!$A$1:$C$73,2,FALSE)</f>
        <v>43.03519</v>
      </c>
      <c r="K1284">
        <f>VLOOKUP(I1284,Key!$A$1:$C$73,3,FALSE)</f>
        <v>-87.907390000000007</v>
      </c>
      <c r="L1284" t="s">
        <v>33</v>
      </c>
      <c r="M1284">
        <f>VLOOKUP(L1284,Key!$A$1:$C$73,2,FALSE)</f>
        <v>43.045712999999999</v>
      </c>
      <c r="N1284">
        <f>VLOOKUP(L1284,Key!$A$1:$C$73,3,FALSE)</f>
        <v>-87.899756999999994</v>
      </c>
      <c r="O1284">
        <v>15</v>
      </c>
      <c r="P1284">
        <v>3</v>
      </c>
      <c r="Q1284">
        <v>2.2999999999999998</v>
      </c>
      <c r="R1284">
        <v>2.1</v>
      </c>
      <c r="S1284">
        <v>90</v>
      </c>
      <c r="T1284">
        <f t="shared" si="180"/>
        <v>-1</v>
      </c>
      <c r="U1284" s="1">
        <v>42833</v>
      </c>
      <c r="V1284" s="13">
        <f t="shared" si="181"/>
        <v>42826</v>
      </c>
      <c r="W1284" s="14">
        <f t="shared" si="182"/>
        <v>42833</v>
      </c>
      <c r="X1284" s="1" t="str">
        <f t="shared" si="183"/>
        <v>Saturday</v>
      </c>
      <c r="Y1284" s="2">
        <v>0.72840277777777773</v>
      </c>
      <c r="Z1284" s="2">
        <f t="shared" si="184"/>
        <v>0.70833333333333326</v>
      </c>
      <c r="AA1284">
        <f>1</f>
        <v>1</v>
      </c>
      <c r="AB1284" s="1">
        <v>42833</v>
      </c>
      <c r="AC1284" s="13">
        <f t="shared" si="185"/>
        <v>42826</v>
      </c>
      <c r="AD1284" s="14">
        <f t="shared" si="186"/>
        <v>42833</v>
      </c>
      <c r="AE1284" s="1" t="str">
        <f t="shared" si="187"/>
        <v>Saturday</v>
      </c>
      <c r="AF1284" s="2">
        <v>0.73875000000000002</v>
      </c>
      <c r="AG1284" s="2">
        <f t="shared" si="188"/>
        <v>0.75</v>
      </c>
      <c r="AH1284" t="s">
        <v>23</v>
      </c>
    </row>
    <row r="1285" spans="1:34" x14ac:dyDescent="0.25">
      <c r="A1285">
        <v>1570512</v>
      </c>
      <c r="B1285" t="s">
        <v>54</v>
      </c>
      <c r="E1285">
        <v>60617</v>
      </c>
      <c r="F1285" t="s">
        <v>20</v>
      </c>
      <c r="G1285" t="s">
        <v>55</v>
      </c>
      <c r="H1285">
        <v>11114</v>
      </c>
      <c r="I1285" t="s">
        <v>77</v>
      </c>
      <c r="J1285">
        <f>VLOOKUP(I1285,Key!$A$1:$C$73,2,FALSE)</f>
        <v>43.036900000000003</v>
      </c>
      <c r="K1285">
        <f>VLOOKUP(I1285,Key!$A$1:$C$73,3,FALSE)</f>
        <v>-87.89667</v>
      </c>
      <c r="L1285" t="s">
        <v>77</v>
      </c>
      <c r="M1285">
        <f>VLOOKUP(L1285,Key!$A$1:$C$73,2,FALSE)</f>
        <v>43.036900000000003</v>
      </c>
      <c r="N1285">
        <f>VLOOKUP(L1285,Key!$A$1:$C$73,3,FALSE)</f>
        <v>-87.89667</v>
      </c>
      <c r="O1285">
        <v>24</v>
      </c>
      <c r="P1285">
        <v>3</v>
      </c>
      <c r="Q1285">
        <v>3.6</v>
      </c>
      <c r="R1285">
        <v>3.4</v>
      </c>
      <c r="S1285">
        <v>144</v>
      </c>
      <c r="T1285">
        <f t="shared" si="180"/>
        <v>-1</v>
      </c>
      <c r="U1285" s="1">
        <v>42833</v>
      </c>
      <c r="V1285" s="13">
        <f t="shared" si="181"/>
        <v>42826</v>
      </c>
      <c r="W1285" s="14">
        <f t="shared" si="182"/>
        <v>42833</v>
      </c>
      <c r="X1285" s="1" t="str">
        <f t="shared" si="183"/>
        <v>Saturday</v>
      </c>
      <c r="Y1285" s="2">
        <v>0.73751157407407408</v>
      </c>
      <c r="Z1285" s="2">
        <f t="shared" si="184"/>
        <v>0.75</v>
      </c>
      <c r="AA1285">
        <f>1</f>
        <v>1</v>
      </c>
      <c r="AB1285" s="1">
        <v>42833</v>
      </c>
      <c r="AC1285" s="13">
        <f t="shared" si="185"/>
        <v>42826</v>
      </c>
      <c r="AD1285" s="14">
        <f t="shared" si="186"/>
        <v>42833</v>
      </c>
      <c r="AE1285" s="1" t="str">
        <f t="shared" si="187"/>
        <v>Saturday</v>
      </c>
      <c r="AF1285" s="2">
        <v>0.75454861111111116</v>
      </c>
      <c r="AG1285" s="2">
        <f t="shared" si="188"/>
        <v>0.75</v>
      </c>
      <c r="AH1285" t="s">
        <v>25</v>
      </c>
    </row>
    <row r="1286" spans="1:34" x14ac:dyDescent="0.25">
      <c r="A1286">
        <v>1570522</v>
      </c>
      <c r="B1286" t="s">
        <v>54</v>
      </c>
      <c r="E1286">
        <v>53228</v>
      </c>
      <c r="F1286" t="s">
        <v>20</v>
      </c>
      <c r="G1286" t="s">
        <v>55</v>
      </c>
      <c r="H1286">
        <v>46</v>
      </c>
      <c r="I1286" t="s">
        <v>84</v>
      </c>
      <c r="J1286">
        <f>VLOOKUP(I1286,Key!$A$1:$C$73,2,FALSE)</f>
        <v>43.040154000000001</v>
      </c>
      <c r="K1286">
        <f>VLOOKUP(I1286,Key!$A$1:$C$73,3,FALSE)</f>
        <v>-87.932113000000001</v>
      </c>
      <c r="L1286" t="s">
        <v>39</v>
      </c>
      <c r="M1286">
        <f>VLOOKUP(L1286,Key!$A$1:$C$73,2,FALSE)</f>
        <v>43.031480000000002</v>
      </c>
      <c r="N1286">
        <f>VLOOKUP(L1286,Key!$A$1:$C$73,3,FALSE)</f>
        <v>-87.908169999999998</v>
      </c>
      <c r="O1286">
        <v>29</v>
      </c>
      <c r="P1286">
        <v>3</v>
      </c>
      <c r="Q1286">
        <v>4.4000000000000004</v>
      </c>
      <c r="R1286">
        <v>4.0999999999999996</v>
      </c>
      <c r="S1286">
        <v>174</v>
      </c>
      <c r="T1286">
        <f t="shared" si="180"/>
        <v>-1</v>
      </c>
      <c r="U1286" s="1">
        <v>42833</v>
      </c>
      <c r="V1286" s="13">
        <f t="shared" si="181"/>
        <v>42826</v>
      </c>
      <c r="W1286" s="14">
        <f t="shared" si="182"/>
        <v>42833</v>
      </c>
      <c r="X1286" s="1" t="str">
        <f t="shared" si="183"/>
        <v>Saturday</v>
      </c>
      <c r="Y1286" s="2">
        <v>0.73943287037037031</v>
      </c>
      <c r="Z1286" s="2">
        <f t="shared" si="184"/>
        <v>0.75</v>
      </c>
      <c r="AA1286">
        <f>1</f>
        <v>1</v>
      </c>
      <c r="AB1286" s="1">
        <v>42833</v>
      </c>
      <c r="AC1286" s="13">
        <f t="shared" si="185"/>
        <v>42826</v>
      </c>
      <c r="AD1286" s="14">
        <f t="shared" si="186"/>
        <v>42833</v>
      </c>
      <c r="AE1286" s="1" t="str">
        <f t="shared" si="187"/>
        <v>Saturday</v>
      </c>
      <c r="AF1286" s="2">
        <v>0.75934027777777768</v>
      </c>
      <c r="AG1286" s="2">
        <f t="shared" si="188"/>
        <v>0.75</v>
      </c>
      <c r="AH1286" t="s">
        <v>23</v>
      </c>
    </row>
    <row r="1287" spans="1:34" x14ac:dyDescent="0.25">
      <c r="A1287">
        <v>1571102</v>
      </c>
      <c r="B1287" t="s">
        <v>54</v>
      </c>
      <c r="E1287">
        <v>53066</v>
      </c>
      <c r="F1287" t="s">
        <v>20</v>
      </c>
      <c r="G1287" t="s">
        <v>55</v>
      </c>
      <c r="H1287">
        <v>152</v>
      </c>
      <c r="I1287" t="s">
        <v>39</v>
      </c>
      <c r="J1287">
        <f>VLOOKUP(I1287,Key!$A$1:$C$73,2,FALSE)</f>
        <v>43.031480000000002</v>
      </c>
      <c r="K1287">
        <f>VLOOKUP(I1287,Key!$A$1:$C$73,3,FALSE)</f>
        <v>-87.908169999999998</v>
      </c>
      <c r="L1287" t="s">
        <v>76</v>
      </c>
      <c r="M1287">
        <f>VLOOKUP(L1287,Key!$A$1:$C$73,2,FALSE)</f>
        <v>43.02948</v>
      </c>
      <c r="N1287">
        <f>VLOOKUP(L1287,Key!$A$1:$C$73,3,FALSE)</f>
        <v>-87.912819999999996</v>
      </c>
      <c r="O1287">
        <v>94</v>
      </c>
      <c r="P1287">
        <v>9</v>
      </c>
      <c r="Q1287">
        <v>14.1</v>
      </c>
      <c r="R1287">
        <v>13.4</v>
      </c>
      <c r="S1287">
        <v>564</v>
      </c>
      <c r="T1287">
        <f t="shared" si="180"/>
        <v>-1</v>
      </c>
      <c r="U1287" s="1">
        <v>42833</v>
      </c>
      <c r="V1287" s="13">
        <f t="shared" si="181"/>
        <v>42826</v>
      </c>
      <c r="W1287" s="14">
        <f t="shared" si="182"/>
        <v>42833</v>
      </c>
      <c r="X1287" s="1" t="str">
        <f t="shared" si="183"/>
        <v>Saturday</v>
      </c>
      <c r="Y1287" s="2">
        <v>0.89336805555555554</v>
      </c>
      <c r="Z1287" s="2">
        <f t="shared" si="184"/>
        <v>0.875</v>
      </c>
      <c r="AA1287">
        <f>1</f>
        <v>1</v>
      </c>
      <c r="AB1287" s="1">
        <v>42833</v>
      </c>
      <c r="AC1287" s="13">
        <f t="shared" si="185"/>
        <v>42826</v>
      </c>
      <c r="AD1287" s="14">
        <f t="shared" si="186"/>
        <v>42833</v>
      </c>
      <c r="AE1287" s="1" t="str">
        <f t="shared" si="187"/>
        <v>Saturday</v>
      </c>
      <c r="AF1287" s="2">
        <v>0.95839120370370379</v>
      </c>
      <c r="AG1287" s="2">
        <f t="shared" si="188"/>
        <v>0.95833333333333326</v>
      </c>
      <c r="AH1287" t="s">
        <v>23</v>
      </c>
    </row>
    <row r="1288" spans="1:34" x14ac:dyDescent="0.25">
      <c r="A1288">
        <v>1521168</v>
      </c>
      <c r="B1288" t="s">
        <v>54</v>
      </c>
      <c r="E1288">
        <v>53150</v>
      </c>
      <c r="F1288" t="s">
        <v>20</v>
      </c>
      <c r="G1288" t="s">
        <v>55</v>
      </c>
      <c r="H1288">
        <v>5567</v>
      </c>
      <c r="I1288" t="s">
        <v>57</v>
      </c>
      <c r="J1288">
        <f>VLOOKUP(I1288,Key!$A$1:$C$73,2,FALSE)</f>
        <v>43.03913</v>
      </c>
      <c r="K1288">
        <f>VLOOKUP(I1288,Key!$A$1:$C$73,3,FALSE)</f>
        <v>-87.916150000000002</v>
      </c>
      <c r="L1288" t="s">
        <v>84</v>
      </c>
      <c r="M1288">
        <f>VLOOKUP(L1288,Key!$A$1:$C$73,2,FALSE)</f>
        <v>43.040154000000001</v>
      </c>
      <c r="N1288">
        <f>VLOOKUP(L1288,Key!$A$1:$C$73,3,FALSE)</f>
        <v>-87.932113000000001</v>
      </c>
      <c r="O1288">
        <v>9</v>
      </c>
      <c r="P1288">
        <v>3</v>
      </c>
      <c r="Q1288">
        <v>1.4</v>
      </c>
      <c r="R1288">
        <v>1.3</v>
      </c>
      <c r="S1288">
        <v>54</v>
      </c>
      <c r="T1288">
        <f t="shared" si="180"/>
        <v>-1</v>
      </c>
      <c r="U1288" s="1">
        <v>42834</v>
      </c>
      <c r="V1288" s="13">
        <f t="shared" si="181"/>
        <v>42826</v>
      </c>
      <c r="W1288" s="14">
        <f t="shared" si="182"/>
        <v>42834</v>
      </c>
      <c r="X1288" s="1" t="str">
        <f t="shared" si="183"/>
        <v>Sunday</v>
      </c>
      <c r="Y1288" s="2">
        <v>9.5902777777777781E-2</v>
      </c>
      <c r="Z1288" s="2">
        <f t="shared" si="184"/>
        <v>8.3333333333333329E-2</v>
      </c>
      <c r="AA1288">
        <f>1</f>
        <v>1</v>
      </c>
      <c r="AB1288" s="1">
        <v>42834</v>
      </c>
      <c r="AC1288" s="13">
        <f t="shared" si="185"/>
        <v>42826</v>
      </c>
      <c r="AD1288" s="14">
        <f t="shared" si="186"/>
        <v>42834</v>
      </c>
      <c r="AE1288" s="1" t="str">
        <f t="shared" si="187"/>
        <v>Sunday</v>
      </c>
      <c r="AF1288" s="2">
        <v>0.10265046296296297</v>
      </c>
      <c r="AG1288" s="2">
        <f t="shared" si="188"/>
        <v>8.3333333333333329E-2</v>
      </c>
      <c r="AH1288" t="s">
        <v>23</v>
      </c>
    </row>
    <row r="1289" spans="1:34" x14ac:dyDescent="0.25">
      <c r="A1289">
        <v>1571354</v>
      </c>
      <c r="B1289" t="s">
        <v>54</v>
      </c>
      <c r="E1289">
        <v>53222</v>
      </c>
      <c r="F1289" t="s">
        <v>20</v>
      </c>
      <c r="G1289" t="s">
        <v>55</v>
      </c>
      <c r="H1289">
        <v>5419</v>
      </c>
      <c r="I1289" t="s">
        <v>34</v>
      </c>
      <c r="J1289">
        <f>VLOOKUP(I1289,Key!$A$1:$C$73,2,FALSE)</f>
        <v>43.05097</v>
      </c>
      <c r="K1289">
        <f>VLOOKUP(I1289,Key!$A$1:$C$73,3,FALSE)</f>
        <v>-87.906440000000003</v>
      </c>
      <c r="L1289" t="s">
        <v>85</v>
      </c>
      <c r="M1289">
        <f>VLOOKUP(L1289,Key!$A$1:$C$73,2,FALSE)</f>
        <v>43.053040000000003</v>
      </c>
      <c r="N1289">
        <f>VLOOKUP(L1289,Key!$A$1:$C$73,3,FALSE)</f>
        <v>-87.897660000000002</v>
      </c>
      <c r="O1289">
        <v>6</v>
      </c>
      <c r="P1289">
        <v>3</v>
      </c>
      <c r="Q1289">
        <v>0.9</v>
      </c>
      <c r="R1289">
        <v>0.9</v>
      </c>
      <c r="S1289">
        <v>36</v>
      </c>
      <c r="T1289">
        <f t="shared" si="180"/>
        <v>-1</v>
      </c>
      <c r="U1289" s="1">
        <v>42834</v>
      </c>
      <c r="V1289" s="13">
        <f t="shared" si="181"/>
        <v>42826</v>
      </c>
      <c r="W1289" s="14">
        <f t="shared" si="182"/>
        <v>42834</v>
      </c>
      <c r="X1289" s="1" t="str">
        <f t="shared" si="183"/>
        <v>Sunday</v>
      </c>
      <c r="Y1289" s="2">
        <v>0.10980324074074073</v>
      </c>
      <c r="Z1289" s="2">
        <f t="shared" si="184"/>
        <v>0.125</v>
      </c>
      <c r="AA1289">
        <f>1</f>
        <v>1</v>
      </c>
      <c r="AB1289" s="1">
        <v>42834</v>
      </c>
      <c r="AC1289" s="13">
        <f t="shared" si="185"/>
        <v>42826</v>
      </c>
      <c r="AD1289" s="14">
        <f t="shared" si="186"/>
        <v>42834</v>
      </c>
      <c r="AE1289" s="1" t="str">
        <f t="shared" si="187"/>
        <v>Sunday</v>
      </c>
      <c r="AF1289" s="2">
        <v>0.11405092592592592</v>
      </c>
      <c r="AG1289" s="2">
        <f t="shared" si="188"/>
        <v>0.125</v>
      </c>
      <c r="AH1289" t="s">
        <v>23</v>
      </c>
    </row>
    <row r="1290" spans="1:34" x14ac:dyDescent="0.25">
      <c r="A1290">
        <v>1146909</v>
      </c>
      <c r="B1290" t="s">
        <v>54</v>
      </c>
      <c r="E1290">
        <v>60646</v>
      </c>
      <c r="F1290" t="s">
        <v>20</v>
      </c>
      <c r="G1290" t="s">
        <v>55</v>
      </c>
      <c r="H1290">
        <v>5549</v>
      </c>
      <c r="I1290" t="s">
        <v>89</v>
      </c>
      <c r="J1290">
        <f>VLOOKUP(I1290,Key!$A$1:$C$73,2,FALSE)</f>
        <v>43.060155999999999</v>
      </c>
      <c r="K1290">
        <f>VLOOKUP(I1290,Key!$A$1:$C$73,3,FALSE)</f>
        <v>-87.881258000000003</v>
      </c>
      <c r="L1290" t="s">
        <v>82</v>
      </c>
      <c r="M1290">
        <f>VLOOKUP(L1290,Key!$A$1:$C$73,2,FALSE)</f>
        <v>43.040349999999997</v>
      </c>
      <c r="N1290">
        <f>VLOOKUP(L1290,Key!$A$1:$C$73,3,FALSE)</f>
        <v>-87.920760000000001</v>
      </c>
      <c r="O1290">
        <v>26</v>
      </c>
      <c r="P1290">
        <v>3</v>
      </c>
      <c r="Q1290">
        <v>3.9</v>
      </c>
      <c r="R1290">
        <v>3.7</v>
      </c>
      <c r="S1290">
        <v>156</v>
      </c>
      <c r="T1290">
        <f t="shared" si="180"/>
        <v>-1</v>
      </c>
      <c r="U1290" s="1">
        <v>42834</v>
      </c>
      <c r="V1290" s="13">
        <f t="shared" si="181"/>
        <v>42826</v>
      </c>
      <c r="W1290" s="14">
        <f t="shared" si="182"/>
        <v>42834</v>
      </c>
      <c r="X1290" s="1" t="str">
        <f t="shared" si="183"/>
        <v>Sunday</v>
      </c>
      <c r="Y1290" s="2">
        <v>0.14725694444444445</v>
      </c>
      <c r="Z1290" s="2">
        <f t="shared" si="184"/>
        <v>0.16666666666666666</v>
      </c>
      <c r="AA1290">
        <f>1</f>
        <v>1</v>
      </c>
      <c r="AB1290" s="1">
        <v>42834</v>
      </c>
      <c r="AC1290" s="13">
        <f t="shared" si="185"/>
        <v>42826</v>
      </c>
      <c r="AD1290" s="14">
        <f t="shared" si="186"/>
        <v>42834</v>
      </c>
      <c r="AE1290" s="1" t="str">
        <f t="shared" si="187"/>
        <v>Sunday</v>
      </c>
      <c r="AF1290" s="2">
        <v>0.16582175925925927</v>
      </c>
      <c r="AG1290" s="2">
        <f t="shared" si="188"/>
        <v>0.16666666666666666</v>
      </c>
      <c r="AH1290" t="s">
        <v>23</v>
      </c>
    </row>
    <row r="1291" spans="1:34" x14ac:dyDescent="0.25">
      <c r="A1291">
        <v>1355749</v>
      </c>
      <c r="B1291" t="s">
        <v>54</v>
      </c>
      <c r="E1291">
        <v>53202</v>
      </c>
      <c r="F1291" t="s">
        <v>20</v>
      </c>
      <c r="G1291" t="s">
        <v>55</v>
      </c>
      <c r="H1291">
        <v>42</v>
      </c>
      <c r="I1291" t="s">
        <v>79</v>
      </c>
      <c r="J1291">
        <f>VLOOKUP(I1291,Key!$A$1:$C$73,2,FALSE)</f>
        <v>43.04804</v>
      </c>
      <c r="K1291">
        <f>VLOOKUP(I1291,Key!$A$1:$C$73,3,FALSE)</f>
        <v>-87.896720000000002</v>
      </c>
      <c r="L1291" t="s">
        <v>62</v>
      </c>
      <c r="M1291">
        <f>VLOOKUP(L1291,Key!$A$1:$C$73,2,FALSE)</f>
        <v>43.052460000000004</v>
      </c>
      <c r="N1291">
        <f>VLOOKUP(L1291,Key!$A$1:$C$73,3,FALSE)</f>
        <v>-87.891000000000005</v>
      </c>
      <c r="O1291">
        <v>99</v>
      </c>
      <c r="P1291">
        <v>12</v>
      </c>
      <c r="Q1291">
        <v>14.9</v>
      </c>
      <c r="R1291">
        <v>14.1</v>
      </c>
      <c r="S1291">
        <v>594</v>
      </c>
      <c r="T1291">
        <f t="shared" si="180"/>
        <v>-1</v>
      </c>
      <c r="U1291" s="1">
        <v>42834</v>
      </c>
      <c r="V1291" s="13">
        <f t="shared" si="181"/>
        <v>42826</v>
      </c>
      <c r="W1291" s="14">
        <f t="shared" si="182"/>
        <v>42834</v>
      </c>
      <c r="X1291" s="1" t="str">
        <f t="shared" si="183"/>
        <v>Sunday</v>
      </c>
      <c r="Y1291" s="2">
        <v>0.4258912037037037</v>
      </c>
      <c r="Z1291" s="2">
        <f t="shared" si="184"/>
        <v>0.41666666666666663</v>
      </c>
      <c r="AA1291">
        <f>1</f>
        <v>1</v>
      </c>
      <c r="AB1291" s="1">
        <v>42834</v>
      </c>
      <c r="AC1291" s="13">
        <f t="shared" si="185"/>
        <v>42826</v>
      </c>
      <c r="AD1291" s="14">
        <f t="shared" si="186"/>
        <v>42834</v>
      </c>
      <c r="AE1291" s="1" t="str">
        <f t="shared" si="187"/>
        <v>Sunday</v>
      </c>
      <c r="AF1291" s="2">
        <v>0.49511574074074072</v>
      </c>
      <c r="AG1291" s="2">
        <f t="shared" si="188"/>
        <v>0.5</v>
      </c>
      <c r="AH1291" t="s">
        <v>23</v>
      </c>
    </row>
    <row r="1292" spans="1:34" x14ac:dyDescent="0.25">
      <c r="A1292">
        <v>1571545</v>
      </c>
      <c r="B1292" t="s">
        <v>54</v>
      </c>
      <c r="E1292">
        <v>53222</v>
      </c>
      <c r="F1292" t="s">
        <v>20</v>
      </c>
      <c r="G1292" t="s">
        <v>55</v>
      </c>
      <c r="H1292">
        <v>319</v>
      </c>
      <c r="I1292" t="s">
        <v>81</v>
      </c>
      <c r="J1292">
        <f>VLOOKUP(I1292,Key!$A$1:$C$73,2,FALSE)</f>
        <v>43.058010000000003</v>
      </c>
      <c r="K1292">
        <f>VLOOKUP(I1292,Key!$A$1:$C$73,3,FALSE)</f>
        <v>-87.877300000000005</v>
      </c>
      <c r="L1292" t="s">
        <v>81</v>
      </c>
      <c r="M1292">
        <f>VLOOKUP(L1292,Key!$A$1:$C$73,2,FALSE)</f>
        <v>43.058010000000003</v>
      </c>
      <c r="N1292">
        <f>VLOOKUP(L1292,Key!$A$1:$C$73,3,FALSE)</f>
        <v>-87.877300000000005</v>
      </c>
      <c r="O1292">
        <v>22</v>
      </c>
      <c r="P1292">
        <v>3</v>
      </c>
      <c r="Q1292">
        <v>3.3</v>
      </c>
      <c r="R1292">
        <v>3.1</v>
      </c>
      <c r="S1292">
        <v>132</v>
      </c>
      <c r="T1292">
        <f t="shared" si="180"/>
        <v>-1</v>
      </c>
      <c r="U1292" s="1">
        <v>42834</v>
      </c>
      <c r="V1292" s="13">
        <f t="shared" si="181"/>
        <v>42826</v>
      </c>
      <c r="W1292" s="14">
        <f t="shared" si="182"/>
        <v>42834</v>
      </c>
      <c r="X1292" s="1" t="str">
        <f t="shared" si="183"/>
        <v>Sunday</v>
      </c>
      <c r="Y1292" s="2">
        <v>0.43215277777777777</v>
      </c>
      <c r="Z1292" s="2">
        <f t="shared" si="184"/>
        <v>0.41666666666666663</v>
      </c>
      <c r="AA1292">
        <f>1</f>
        <v>1</v>
      </c>
      <c r="AB1292" s="1">
        <v>42834</v>
      </c>
      <c r="AC1292" s="13">
        <f t="shared" si="185"/>
        <v>42826</v>
      </c>
      <c r="AD1292" s="14">
        <f t="shared" si="186"/>
        <v>42834</v>
      </c>
      <c r="AE1292" s="1" t="str">
        <f t="shared" si="187"/>
        <v>Sunday</v>
      </c>
      <c r="AF1292" s="2">
        <v>0.44780092592592591</v>
      </c>
      <c r="AG1292" s="2">
        <f t="shared" si="188"/>
        <v>0.45833333333333331</v>
      </c>
      <c r="AH1292" t="s">
        <v>25</v>
      </c>
    </row>
    <row r="1293" spans="1:34" x14ac:dyDescent="0.25">
      <c r="A1293">
        <v>1571545</v>
      </c>
      <c r="B1293" t="s">
        <v>54</v>
      </c>
      <c r="E1293">
        <v>53222</v>
      </c>
      <c r="F1293" t="s">
        <v>20</v>
      </c>
      <c r="G1293" t="s">
        <v>55</v>
      </c>
      <c r="H1293">
        <v>5472</v>
      </c>
      <c r="I1293" t="s">
        <v>81</v>
      </c>
      <c r="J1293">
        <f>VLOOKUP(I1293,Key!$A$1:$C$73,2,FALSE)</f>
        <v>43.058010000000003</v>
      </c>
      <c r="K1293">
        <f>VLOOKUP(I1293,Key!$A$1:$C$73,3,FALSE)</f>
        <v>-87.877300000000005</v>
      </c>
      <c r="L1293" t="s">
        <v>81</v>
      </c>
      <c r="M1293">
        <f>VLOOKUP(L1293,Key!$A$1:$C$73,2,FALSE)</f>
        <v>43.058010000000003</v>
      </c>
      <c r="N1293">
        <f>VLOOKUP(L1293,Key!$A$1:$C$73,3,FALSE)</f>
        <v>-87.877300000000005</v>
      </c>
      <c r="O1293">
        <v>20</v>
      </c>
      <c r="P1293">
        <v>3</v>
      </c>
      <c r="Q1293">
        <v>3</v>
      </c>
      <c r="R1293">
        <v>2.9</v>
      </c>
      <c r="S1293">
        <v>120</v>
      </c>
      <c r="T1293">
        <f t="shared" si="180"/>
        <v>-1</v>
      </c>
      <c r="U1293" s="1">
        <v>42834</v>
      </c>
      <c r="V1293" s="13">
        <f t="shared" si="181"/>
        <v>42826</v>
      </c>
      <c r="W1293" s="14">
        <f t="shared" si="182"/>
        <v>42834</v>
      </c>
      <c r="X1293" s="1" t="str">
        <f t="shared" si="183"/>
        <v>Sunday</v>
      </c>
      <c r="Y1293" s="2">
        <v>0.4334027777777778</v>
      </c>
      <c r="Z1293" s="2">
        <f t="shared" si="184"/>
        <v>0.41666666666666663</v>
      </c>
      <c r="AA1293">
        <f>1</f>
        <v>1</v>
      </c>
      <c r="AB1293" s="1">
        <v>42834</v>
      </c>
      <c r="AC1293" s="13">
        <f t="shared" si="185"/>
        <v>42826</v>
      </c>
      <c r="AD1293" s="14">
        <f t="shared" si="186"/>
        <v>42834</v>
      </c>
      <c r="AE1293" s="1" t="str">
        <f t="shared" si="187"/>
        <v>Sunday</v>
      </c>
      <c r="AF1293" s="2">
        <v>0.44766203703703705</v>
      </c>
      <c r="AG1293" s="2">
        <f t="shared" si="188"/>
        <v>0.45833333333333331</v>
      </c>
      <c r="AH1293" t="s">
        <v>25</v>
      </c>
    </row>
    <row r="1294" spans="1:34" x14ac:dyDescent="0.25">
      <c r="A1294">
        <v>1571575</v>
      </c>
      <c r="B1294" t="s">
        <v>54</v>
      </c>
      <c r="E1294">
        <v>75069</v>
      </c>
      <c r="F1294" t="s">
        <v>20</v>
      </c>
      <c r="G1294" t="s">
        <v>55</v>
      </c>
      <c r="H1294">
        <v>5560</v>
      </c>
      <c r="I1294" t="s">
        <v>77</v>
      </c>
      <c r="J1294">
        <f>VLOOKUP(I1294,Key!$A$1:$C$73,2,FALSE)</f>
        <v>43.036900000000003</v>
      </c>
      <c r="K1294">
        <f>VLOOKUP(I1294,Key!$A$1:$C$73,3,FALSE)</f>
        <v>-87.89667</v>
      </c>
      <c r="L1294" t="s">
        <v>36</v>
      </c>
      <c r="M1294">
        <f>VLOOKUP(L1294,Key!$A$1:$C$73,2,FALSE)</f>
        <v>43.03519</v>
      </c>
      <c r="N1294">
        <f>VLOOKUP(L1294,Key!$A$1:$C$73,3,FALSE)</f>
        <v>-87.907390000000007</v>
      </c>
      <c r="O1294">
        <v>17</v>
      </c>
      <c r="P1294">
        <v>3</v>
      </c>
      <c r="Q1294">
        <v>2.6</v>
      </c>
      <c r="R1294">
        <v>2.4</v>
      </c>
      <c r="S1294">
        <v>102</v>
      </c>
      <c r="T1294">
        <f t="shared" si="180"/>
        <v>-1</v>
      </c>
      <c r="U1294" s="1">
        <v>42834</v>
      </c>
      <c r="V1294" s="13">
        <f t="shared" si="181"/>
        <v>42826</v>
      </c>
      <c r="W1294" s="14">
        <f t="shared" si="182"/>
        <v>42834</v>
      </c>
      <c r="X1294" s="1" t="str">
        <f t="shared" si="183"/>
        <v>Sunday</v>
      </c>
      <c r="Y1294" s="2">
        <v>0.44085648148148149</v>
      </c>
      <c r="Z1294" s="2">
        <f t="shared" si="184"/>
        <v>0.45833333333333331</v>
      </c>
      <c r="AA1294">
        <f>1</f>
        <v>1</v>
      </c>
      <c r="AB1294" s="1">
        <v>42834</v>
      </c>
      <c r="AC1294" s="13">
        <f t="shared" si="185"/>
        <v>42826</v>
      </c>
      <c r="AD1294" s="14">
        <f t="shared" si="186"/>
        <v>42834</v>
      </c>
      <c r="AE1294" s="1" t="str">
        <f t="shared" si="187"/>
        <v>Sunday</v>
      </c>
      <c r="AF1294" s="2">
        <v>0.4526041666666667</v>
      </c>
      <c r="AG1294" s="2">
        <f t="shared" si="188"/>
        <v>0.45833333333333331</v>
      </c>
      <c r="AH1294" t="s">
        <v>23</v>
      </c>
    </row>
    <row r="1295" spans="1:34" x14ac:dyDescent="0.25">
      <c r="A1295">
        <v>1571606</v>
      </c>
      <c r="B1295" t="s">
        <v>54</v>
      </c>
      <c r="E1295">
        <v>53147</v>
      </c>
      <c r="F1295" t="s">
        <v>20</v>
      </c>
      <c r="G1295" t="s">
        <v>55</v>
      </c>
      <c r="H1295">
        <v>11076</v>
      </c>
      <c r="I1295" t="s">
        <v>67</v>
      </c>
      <c r="J1295">
        <f>VLOOKUP(I1295,Key!$A$1:$C$73,2,FALSE)</f>
        <v>43.05847</v>
      </c>
      <c r="K1295">
        <f>VLOOKUP(I1295,Key!$A$1:$C$73,3,FALSE)</f>
        <v>-87.898079999999993</v>
      </c>
      <c r="L1295" t="s">
        <v>63</v>
      </c>
      <c r="M1295">
        <f>VLOOKUP(L1295,Key!$A$1:$C$73,2,FALSE)</f>
        <v>43.066893999999998</v>
      </c>
      <c r="N1295">
        <f>VLOOKUP(L1295,Key!$A$1:$C$73,3,FALSE)</f>
        <v>-87.877936000000005</v>
      </c>
      <c r="O1295">
        <v>26</v>
      </c>
      <c r="P1295">
        <v>3</v>
      </c>
      <c r="Q1295">
        <v>3.9</v>
      </c>
      <c r="R1295">
        <v>3.7</v>
      </c>
      <c r="S1295">
        <v>156</v>
      </c>
      <c r="T1295">
        <f t="shared" si="180"/>
        <v>-1</v>
      </c>
      <c r="U1295" s="1">
        <v>42834</v>
      </c>
      <c r="V1295" s="13">
        <f t="shared" si="181"/>
        <v>42826</v>
      </c>
      <c r="W1295" s="14">
        <f t="shared" si="182"/>
        <v>42834</v>
      </c>
      <c r="X1295" s="1" t="str">
        <f t="shared" si="183"/>
        <v>Sunday</v>
      </c>
      <c r="Y1295" s="2">
        <v>0.45050925925925928</v>
      </c>
      <c r="Z1295" s="2">
        <f t="shared" si="184"/>
        <v>0.45833333333333331</v>
      </c>
      <c r="AA1295">
        <f>1</f>
        <v>1</v>
      </c>
      <c r="AB1295" s="1">
        <v>42834</v>
      </c>
      <c r="AC1295" s="13">
        <f t="shared" si="185"/>
        <v>42826</v>
      </c>
      <c r="AD1295" s="14">
        <f t="shared" si="186"/>
        <v>42834</v>
      </c>
      <c r="AE1295" s="1" t="str">
        <f t="shared" si="187"/>
        <v>Sunday</v>
      </c>
      <c r="AF1295" s="2">
        <v>0.46831018518518519</v>
      </c>
      <c r="AG1295" s="2">
        <f t="shared" si="188"/>
        <v>0.45833333333333331</v>
      </c>
      <c r="AH1295" t="s">
        <v>23</v>
      </c>
    </row>
    <row r="1296" spans="1:34" x14ac:dyDescent="0.25">
      <c r="A1296">
        <v>1571615</v>
      </c>
      <c r="B1296" t="s">
        <v>54</v>
      </c>
      <c r="E1296">
        <v>55803</v>
      </c>
      <c r="F1296" t="s">
        <v>20</v>
      </c>
      <c r="G1296" t="s">
        <v>55</v>
      </c>
      <c r="H1296">
        <v>5552</v>
      </c>
      <c r="I1296" t="s">
        <v>77</v>
      </c>
      <c r="J1296">
        <f>VLOOKUP(I1296,Key!$A$1:$C$73,2,FALSE)</f>
        <v>43.036900000000003</v>
      </c>
      <c r="K1296">
        <f>VLOOKUP(I1296,Key!$A$1:$C$73,3,FALSE)</f>
        <v>-87.89667</v>
      </c>
      <c r="L1296" t="s">
        <v>77</v>
      </c>
      <c r="M1296">
        <f>VLOOKUP(L1296,Key!$A$1:$C$73,2,FALSE)</f>
        <v>43.036900000000003</v>
      </c>
      <c r="N1296">
        <f>VLOOKUP(L1296,Key!$A$1:$C$73,3,FALSE)</f>
        <v>-87.89667</v>
      </c>
      <c r="O1296">
        <v>130</v>
      </c>
      <c r="P1296">
        <v>15</v>
      </c>
      <c r="Q1296">
        <v>18</v>
      </c>
      <c r="R1296">
        <v>17.100000000000001</v>
      </c>
      <c r="S1296">
        <v>720</v>
      </c>
      <c r="T1296">
        <f t="shared" si="180"/>
        <v>-1</v>
      </c>
      <c r="U1296" s="1">
        <v>42834</v>
      </c>
      <c r="V1296" s="13">
        <f t="shared" si="181"/>
        <v>42826</v>
      </c>
      <c r="W1296" s="14">
        <f t="shared" si="182"/>
        <v>42834</v>
      </c>
      <c r="X1296" s="1" t="str">
        <f t="shared" si="183"/>
        <v>Sunday</v>
      </c>
      <c r="Y1296" s="2">
        <v>0.45358796296296294</v>
      </c>
      <c r="Z1296" s="2">
        <f t="shared" si="184"/>
        <v>0.45833333333333331</v>
      </c>
      <c r="AA1296">
        <f>1</f>
        <v>1</v>
      </c>
      <c r="AB1296" s="1">
        <v>42834</v>
      </c>
      <c r="AC1296" s="13">
        <f t="shared" si="185"/>
        <v>42826</v>
      </c>
      <c r="AD1296" s="14">
        <f t="shared" si="186"/>
        <v>42834</v>
      </c>
      <c r="AE1296" s="1" t="str">
        <f t="shared" si="187"/>
        <v>Sunday</v>
      </c>
      <c r="AF1296" s="2">
        <v>0.54376157407407411</v>
      </c>
      <c r="AG1296" s="2">
        <f t="shared" si="188"/>
        <v>0.54166666666666663</v>
      </c>
      <c r="AH1296" t="s">
        <v>25</v>
      </c>
    </row>
    <row r="1297" spans="1:34" x14ac:dyDescent="0.25">
      <c r="A1297">
        <v>1360205</v>
      </c>
      <c r="B1297" t="s">
        <v>54</v>
      </c>
      <c r="E1297">
        <v>91302</v>
      </c>
      <c r="F1297" t="s">
        <v>20</v>
      </c>
      <c r="G1297" t="s">
        <v>55</v>
      </c>
      <c r="H1297">
        <v>5441</v>
      </c>
      <c r="I1297" t="s">
        <v>86</v>
      </c>
      <c r="J1297">
        <f>VLOOKUP(I1297,Key!$A$1:$C$73,2,FALSE)</f>
        <v>43.052549999999997</v>
      </c>
      <c r="K1297">
        <f>VLOOKUP(I1297,Key!$A$1:$C$73,3,FALSE)</f>
        <v>-87.909329999999997</v>
      </c>
      <c r="L1297" t="s">
        <v>36</v>
      </c>
      <c r="M1297">
        <f>VLOOKUP(L1297,Key!$A$1:$C$73,2,FALSE)</f>
        <v>43.03519</v>
      </c>
      <c r="N1297">
        <f>VLOOKUP(L1297,Key!$A$1:$C$73,3,FALSE)</f>
        <v>-87.907390000000007</v>
      </c>
      <c r="O1297">
        <v>20</v>
      </c>
      <c r="P1297">
        <v>3</v>
      </c>
      <c r="Q1297">
        <v>3</v>
      </c>
      <c r="R1297">
        <v>2.9</v>
      </c>
      <c r="S1297">
        <v>120</v>
      </c>
      <c r="T1297">
        <f t="shared" si="180"/>
        <v>-1</v>
      </c>
      <c r="U1297" s="1">
        <v>42834</v>
      </c>
      <c r="V1297" s="13">
        <f t="shared" si="181"/>
        <v>42826</v>
      </c>
      <c r="W1297" s="14">
        <f t="shared" si="182"/>
        <v>42834</v>
      </c>
      <c r="X1297" s="1" t="str">
        <f t="shared" si="183"/>
        <v>Sunday</v>
      </c>
      <c r="Y1297" s="2">
        <v>0.45379629629629631</v>
      </c>
      <c r="Z1297" s="2">
        <f t="shared" si="184"/>
        <v>0.45833333333333331</v>
      </c>
      <c r="AA1297">
        <f>1</f>
        <v>1</v>
      </c>
      <c r="AB1297" s="1">
        <v>42834</v>
      </c>
      <c r="AC1297" s="13">
        <f t="shared" si="185"/>
        <v>42826</v>
      </c>
      <c r="AD1297" s="14">
        <f t="shared" si="186"/>
        <v>42834</v>
      </c>
      <c r="AE1297" s="1" t="str">
        <f t="shared" si="187"/>
        <v>Sunday</v>
      </c>
      <c r="AF1297" s="2">
        <v>0.46758101851851852</v>
      </c>
      <c r="AG1297" s="2">
        <f t="shared" si="188"/>
        <v>0.45833333333333331</v>
      </c>
      <c r="AH1297" t="s">
        <v>23</v>
      </c>
    </row>
    <row r="1298" spans="1:34" x14ac:dyDescent="0.25">
      <c r="A1298">
        <v>1570532</v>
      </c>
      <c r="B1298" t="s">
        <v>54</v>
      </c>
      <c r="E1298">
        <v>28117</v>
      </c>
      <c r="F1298" t="s">
        <v>20</v>
      </c>
      <c r="G1298" t="s">
        <v>55</v>
      </c>
      <c r="H1298">
        <v>342</v>
      </c>
      <c r="I1298" t="s">
        <v>57</v>
      </c>
      <c r="J1298">
        <f>VLOOKUP(I1298,Key!$A$1:$C$73,2,FALSE)</f>
        <v>43.03913</v>
      </c>
      <c r="K1298">
        <f>VLOOKUP(I1298,Key!$A$1:$C$73,3,FALSE)</f>
        <v>-87.916150000000002</v>
      </c>
      <c r="L1298" t="s">
        <v>39</v>
      </c>
      <c r="M1298">
        <f>VLOOKUP(L1298,Key!$A$1:$C$73,2,FALSE)</f>
        <v>43.031480000000002</v>
      </c>
      <c r="N1298">
        <f>VLOOKUP(L1298,Key!$A$1:$C$73,3,FALSE)</f>
        <v>-87.908169999999998</v>
      </c>
      <c r="O1298">
        <v>18</v>
      </c>
      <c r="P1298">
        <v>3</v>
      </c>
      <c r="Q1298">
        <v>2.7</v>
      </c>
      <c r="R1298">
        <v>2.6</v>
      </c>
      <c r="S1298">
        <v>108</v>
      </c>
      <c r="T1298">
        <f t="shared" si="180"/>
        <v>-1</v>
      </c>
      <c r="U1298" s="1">
        <v>42834</v>
      </c>
      <c r="V1298" s="13">
        <f t="shared" si="181"/>
        <v>42826</v>
      </c>
      <c r="W1298" s="14">
        <f t="shared" si="182"/>
        <v>42834</v>
      </c>
      <c r="X1298" s="1" t="str">
        <f t="shared" si="183"/>
        <v>Sunday</v>
      </c>
      <c r="Y1298" s="2">
        <v>0.46562500000000001</v>
      </c>
      <c r="Z1298" s="2">
        <f t="shared" si="184"/>
        <v>0.45833333333333331</v>
      </c>
      <c r="AA1298">
        <f>1</f>
        <v>1</v>
      </c>
      <c r="AB1298" s="1">
        <v>42834</v>
      </c>
      <c r="AC1298" s="13">
        <f t="shared" si="185"/>
        <v>42826</v>
      </c>
      <c r="AD1298" s="14">
        <f t="shared" si="186"/>
        <v>42834</v>
      </c>
      <c r="AE1298" s="1" t="str">
        <f t="shared" si="187"/>
        <v>Sunday</v>
      </c>
      <c r="AF1298" s="2">
        <v>0.47798611111111117</v>
      </c>
      <c r="AG1298" s="2">
        <f t="shared" si="188"/>
        <v>0.45833333333333331</v>
      </c>
      <c r="AH1298" t="s">
        <v>23</v>
      </c>
    </row>
    <row r="1299" spans="1:34" x14ac:dyDescent="0.25">
      <c r="A1299">
        <v>1571746</v>
      </c>
      <c r="B1299" t="s">
        <v>54</v>
      </c>
      <c r="E1299">
        <v>53211</v>
      </c>
      <c r="F1299" t="s">
        <v>20</v>
      </c>
      <c r="G1299" t="s">
        <v>55</v>
      </c>
      <c r="H1299">
        <v>5520</v>
      </c>
      <c r="I1299" t="s">
        <v>63</v>
      </c>
      <c r="J1299">
        <f>VLOOKUP(I1299,Key!$A$1:$C$73,2,FALSE)</f>
        <v>43.066893999999998</v>
      </c>
      <c r="K1299">
        <f>VLOOKUP(I1299,Key!$A$1:$C$73,3,FALSE)</f>
        <v>-87.877936000000005</v>
      </c>
      <c r="L1299" t="s">
        <v>36</v>
      </c>
      <c r="M1299">
        <f>VLOOKUP(L1299,Key!$A$1:$C$73,2,FALSE)</f>
        <v>43.03519</v>
      </c>
      <c r="N1299">
        <f>VLOOKUP(L1299,Key!$A$1:$C$73,3,FALSE)</f>
        <v>-87.907390000000007</v>
      </c>
      <c r="O1299">
        <v>25</v>
      </c>
      <c r="P1299">
        <v>3</v>
      </c>
      <c r="Q1299">
        <v>3.8</v>
      </c>
      <c r="R1299">
        <v>3.6</v>
      </c>
      <c r="S1299">
        <v>150</v>
      </c>
      <c r="T1299">
        <f t="shared" si="180"/>
        <v>-1</v>
      </c>
      <c r="U1299" s="1">
        <v>42834</v>
      </c>
      <c r="V1299" s="13">
        <f t="shared" si="181"/>
        <v>42826</v>
      </c>
      <c r="W1299" s="14">
        <f t="shared" si="182"/>
        <v>42834</v>
      </c>
      <c r="X1299" s="1" t="str">
        <f t="shared" si="183"/>
        <v>Sunday</v>
      </c>
      <c r="Y1299" s="2">
        <v>0.48401620370370368</v>
      </c>
      <c r="Z1299" s="2">
        <f t="shared" si="184"/>
        <v>0.5</v>
      </c>
      <c r="AA1299">
        <f>1</f>
        <v>1</v>
      </c>
      <c r="AB1299" s="1">
        <v>42834</v>
      </c>
      <c r="AC1299" s="13">
        <f t="shared" si="185"/>
        <v>42826</v>
      </c>
      <c r="AD1299" s="14">
        <f t="shared" si="186"/>
        <v>42834</v>
      </c>
      <c r="AE1299" s="1" t="str">
        <f t="shared" si="187"/>
        <v>Sunday</v>
      </c>
      <c r="AF1299" s="2">
        <v>0.50074074074074071</v>
      </c>
      <c r="AG1299" s="2">
        <f t="shared" si="188"/>
        <v>0.5</v>
      </c>
      <c r="AH1299" t="s">
        <v>23</v>
      </c>
    </row>
    <row r="1300" spans="1:34" x14ac:dyDescent="0.25">
      <c r="A1300">
        <v>1173016</v>
      </c>
      <c r="B1300" t="s">
        <v>54</v>
      </c>
      <c r="E1300">
        <v>60193</v>
      </c>
      <c r="F1300" t="s">
        <v>20</v>
      </c>
      <c r="G1300" t="s">
        <v>55</v>
      </c>
      <c r="H1300">
        <v>11112</v>
      </c>
      <c r="I1300" t="s">
        <v>84</v>
      </c>
      <c r="J1300">
        <f>VLOOKUP(I1300,Key!$A$1:$C$73,2,FALSE)</f>
        <v>43.040154000000001</v>
      </c>
      <c r="K1300">
        <f>VLOOKUP(I1300,Key!$A$1:$C$73,3,FALSE)</f>
        <v>-87.932113000000001</v>
      </c>
      <c r="L1300" t="s">
        <v>36</v>
      </c>
      <c r="M1300">
        <f>VLOOKUP(L1300,Key!$A$1:$C$73,2,FALSE)</f>
        <v>43.03519</v>
      </c>
      <c r="N1300">
        <f>VLOOKUP(L1300,Key!$A$1:$C$73,3,FALSE)</f>
        <v>-87.907390000000007</v>
      </c>
      <c r="O1300">
        <v>17</v>
      </c>
      <c r="P1300">
        <v>3</v>
      </c>
      <c r="Q1300">
        <v>2.6</v>
      </c>
      <c r="R1300">
        <v>2.4</v>
      </c>
      <c r="S1300">
        <v>102</v>
      </c>
      <c r="T1300">
        <f t="shared" si="180"/>
        <v>-1</v>
      </c>
      <c r="U1300" s="1">
        <v>42834</v>
      </c>
      <c r="V1300" s="13">
        <f t="shared" si="181"/>
        <v>42826</v>
      </c>
      <c r="W1300" s="14">
        <f t="shared" si="182"/>
        <v>42834</v>
      </c>
      <c r="X1300" s="1" t="str">
        <f t="shared" si="183"/>
        <v>Sunday</v>
      </c>
      <c r="Y1300" s="2">
        <v>0.48509259259259258</v>
      </c>
      <c r="Z1300" s="2">
        <f t="shared" si="184"/>
        <v>0.5</v>
      </c>
      <c r="AA1300">
        <f>1</f>
        <v>1</v>
      </c>
      <c r="AB1300" s="1">
        <v>42834</v>
      </c>
      <c r="AC1300" s="13">
        <f t="shared" si="185"/>
        <v>42826</v>
      </c>
      <c r="AD1300" s="14">
        <f t="shared" si="186"/>
        <v>42834</v>
      </c>
      <c r="AE1300" s="1" t="str">
        <f t="shared" si="187"/>
        <v>Sunday</v>
      </c>
      <c r="AF1300" s="2">
        <v>0.49700231481481483</v>
      </c>
      <c r="AG1300" s="2">
        <f t="shared" si="188"/>
        <v>0.5</v>
      </c>
      <c r="AH1300" t="s">
        <v>23</v>
      </c>
    </row>
    <row r="1301" spans="1:34" x14ac:dyDescent="0.25">
      <c r="A1301">
        <v>1571874</v>
      </c>
      <c r="B1301" t="s">
        <v>54</v>
      </c>
      <c r="E1301">
        <v>53212</v>
      </c>
      <c r="F1301" t="s">
        <v>20</v>
      </c>
      <c r="G1301" t="s">
        <v>55</v>
      </c>
      <c r="H1301">
        <v>291</v>
      </c>
      <c r="I1301" t="s">
        <v>81</v>
      </c>
      <c r="J1301">
        <f>VLOOKUP(I1301,Key!$A$1:$C$73,2,FALSE)</f>
        <v>43.058010000000003</v>
      </c>
      <c r="K1301">
        <f>VLOOKUP(I1301,Key!$A$1:$C$73,3,FALSE)</f>
        <v>-87.877300000000005</v>
      </c>
      <c r="L1301" t="s">
        <v>81</v>
      </c>
      <c r="M1301">
        <f>VLOOKUP(L1301,Key!$A$1:$C$73,2,FALSE)</f>
        <v>43.058010000000003</v>
      </c>
      <c r="N1301">
        <f>VLOOKUP(L1301,Key!$A$1:$C$73,3,FALSE)</f>
        <v>-87.877300000000005</v>
      </c>
      <c r="O1301">
        <v>33</v>
      </c>
      <c r="P1301">
        <v>3</v>
      </c>
      <c r="Q1301">
        <v>5</v>
      </c>
      <c r="R1301">
        <v>4.7</v>
      </c>
      <c r="S1301">
        <v>198</v>
      </c>
      <c r="T1301">
        <f t="shared" si="180"/>
        <v>-1</v>
      </c>
      <c r="U1301" s="1">
        <v>42834</v>
      </c>
      <c r="V1301" s="13">
        <f t="shared" si="181"/>
        <v>42826</v>
      </c>
      <c r="W1301" s="14">
        <f t="shared" si="182"/>
        <v>42834</v>
      </c>
      <c r="X1301" s="1" t="str">
        <f t="shared" si="183"/>
        <v>Sunday</v>
      </c>
      <c r="Y1301" s="2">
        <v>0.50905092592592593</v>
      </c>
      <c r="Z1301" s="2">
        <f t="shared" si="184"/>
        <v>0.5</v>
      </c>
      <c r="AA1301">
        <f>1</f>
        <v>1</v>
      </c>
      <c r="AB1301" s="1">
        <v>42834</v>
      </c>
      <c r="AC1301" s="13">
        <f t="shared" si="185"/>
        <v>42826</v>
      </c>
      <c r="AD1301" s="14">
        <f t="shared" si="186"/>
        <v>42834</v>
      </c>
      <c r="AE1301" s="1" t="str">
        <f t="shared" si="187"/>
        <v>Sunday</v>
      </c>
      <c r="AF1301" s="2">
        <v>0.53228009259259257</v>
      </c>
      <c r="AG1301" s="2">
        <f t="shared" si="188"/>
        <v>0.54166666666666663</v>
      </c>
      <c r="AH1301" t="s">
        <v>25</v>
      </c>
    </row>
    <row r="1302" spans="1:34" x14ac:dyDescent="0.25">
      <c r="A1302">
        <v>1571910</v>
      </c>
      <c r="B1302" t="s">
        <v>54</v>
      </c>
      <c r="E1302">
        <v>78669</v>
      </c>
      <c r="F1302" t="s">
        <v>20</v>
      </c>
      <c r="G1302" t="s">
        <v>55</v>
      </c>
      <c r="H1302">
        <v>188</v>
      </c>
      <c r="I1302" t="s">
        <v>52</v>
      </c>
      <c r="J1302">
        <f>VLOOKUP(I1302,Key!$A$1:$C$73,2,FALSE)</f>
        <v>43.042490000000001</v>
      </c>
      <c r="K1302">
        <f>VLOOKUP(I1302,Key!$A$1:$C$73,3,FALSE)</f>
        <v>-87.909959999999998</v>
      </c>
      <c r="L1302" t="s">
        <v>85</v>
      </c>
      <c r="M1302">
        <f>VLOOKUP(L1302,Key!$A$1:$C$73,2,FALSE)</f>
        <v>43.053040000000003</v>
      </c>
      <c r="N1302">
        <f>VLOOKUP(L1302,Key!$A$1:$C$73,3,FALSE)</f>
        <v>-87.897660000000002</v>
      </c>
      <c r="O1302">
        <v>24</v>
      </c>
      <c r="P1302">
        <v>3</v>
      </c>
      <c r="Q1302">
        <v>3.6</v>
      </c>
      <c r="R1302">
        <v>3.4</v>
      </c>
      <c r="S1302">
        <v>144</v>
      </c>
      <c r="T1302">
        <f t="shared" si="180"/>
        <v>-1</v>
      </c>
      <c r="U1302" s="1">
        <v>42834</v>
      </c>
      <c r="V1302" s="13">
        <f t="shared" si="181"/>
        <v>42826</v>
      </c>
      <c r="W1302" s="14">
        <f t="shared" si="182"/>
        <v>42834</v>
      </c>
      <c r="X1302" s="1" t="str">
        <f t="shared" si="183"/>
        <v>Sunday</v>
      </c>
      <c r="Y1302" s="2">
        <v>0.51508101851851851</v>
      </c>
      <c r="Z1302" s="2">
        <f t="shared" si="184"/>
        <v>0.5</v>
      </c>
      <c r="AA1302">
        <f>1</f>
        <v>1</v>
      </c>
      <c r="AB1302" s="1">
        <v>42834</v>
      </c>
      <c r="AC1302" s="13">
        <f t="shared" si="185"/>
        <v>42826</v>
      </c>
      <c r="AD1302" s="14">
        <f t="shared" si="186"/>
        <v>42834</v>
      </c>
      <c r="AE1302" s="1" t="str">
        <f t="shared" si="187"/>
        <v>Sunday</v>
      </c>
      <c r="AF1302" s="2">
        <v>0.53165509259259258</v>
      </c>
      <c r="AG1302" s="2">
        <f t="shared" si="188"/>
        <v>0.54166666666666663</v>
      </c>
      <c r="AH1302" t="s">
        <v>23</v>
      </c>
    </row>
    <row r="1303" spans="1:34" x14ac:dyDescent="0.25">
      <c r="A1303">
        <v>1571921</v>
      </c>
      <c r="B1303" t="s">
        <v>54</v>
      </c>
      <c r="E1303">
        <v>53190</v>
      </c>
      <c r="F1303" t="s">
        <v>20</v>
      </c>
      <c r="G1303" t="s">
        <v>55</v>
      </c>
      <c r="H1303">
        <v>11119</v>
      </c>
      <c r="I1303" t="s">
        <v>63</v>
      </c>
      <c r="J1303">
        <f>VLOOKUP(I1303,Key!$A$1:$C$73,2,FALSE)</f>
        <v>43.066893999999998</v>
      </c>
      <c r="K1303">
        <f>VLOOKUP(I1303,Key!$A$1:$C$73,3,FALSE)</f>
        <v>-87.877936000000005</v>
      </c>
      <c r="L1303" t="s">
        <v>63</v>
      </c>
      <c r="M1303">
        <f>VLOOKUP(L1303,Key!$A$1:$C$73,2,FALSE)</f>
        <v>43.066893999999998</v>
      </c>
      <c r="N1303">
        <f>VLOOKUP(L1303,Key!$A$1:$C$73,3,FALSE)</f>
        <v>-87.877936000000005</v>
      </c>
      <c r="O1303">
        <v>43</v>
      </c>
      <c r="P1303">
        <v>6</v>
      </c>
      <c r="Q1303">
        <v>6.5</v>
      </c>
      <c r="R1303">
        <v>6.1</v>
      </c>
      <c r="S1303">
        <v>258</v>
      </c>
      <c r="T1303">
        <f t="shared" si="180"/>
        <v>-1</v>
      </c>
      <c r="U1303" s="1">
        <v>42834</v>
      </c>
      <c r="V1303" s="13">
        <f t="shared" si="181"/>
        <v>42826</v>
      </c>
      <c r="W1303" s="14">
        <f t="shared" si="182"/>
        <v>42834</v>
      </c>
      <c r="X1303" s="1" t="str">
        <f t="shared" si="183"/>
        <v>Sunday</v>
      </c>
      <c r="Y1303" s="2">
        <v>0.51605324074074077</v>
      </c>
      <c r="Z1303" s="2">
        <f t="shared" si="184"/>
        <v>0.5</v>
      </c>
      <c r="AA1303">
        <f>1</f>
        <v>1</v>
      </c>
      <c r="AB1303" s="1">
        <v>42834</v>
      </c>
      <c r="AC1303" s="13">
        <f t="shared" si="185"/>
        <v>42826</v>
      </c>
      <c r="AD1303" s="14">
        <f t="shared" si="186"/>
        <v>42834</v>
      </c>
      <c r="AE1303" s="1" t="str">
        <f t="shared" si="187"/>
        <v>Sunday</v>
      </c>
      <c r="AF1303" s="2">
        <v>0.54636574074074074</v>
      </c>
      <c r="AG1303" s="2">
        <f t="shared" si="188"/>
        <v>0.54166666666666663</v>
      </c>
      <c r="AH1303" t="s">
        <v>25</v>
      </c>
    </row>
    <row r="1304" spans="1:34" x14ac:dyDescent="0.25">
      <c r="A1304">
        <v>1571921</v>
      </c>
      <c r="B1304" t="s">
        <v>54</v>
      </c>
      <c r="E1304">
        <v>53190</v>
      </c>
      <c r="F1304" t="s">
        <v>20</v>
      </c>
      <c r="G1304" t="s">
        <v>55</v>
      </c>
      <c r="H1304">
        <v>5533</v>
      </c>
      <c r="I1304" t="s">
        <v>63</v>
      </c>
      <c r="J1304">
        <f>VLOOKUP(I1304,Key!$A$1:$C$73,2,FALSE)</f>
        <v>43.066893999999998</v>
      </c>
      <c r="K1304">
        <f>VLOOKUP(I1304,Key!$A$1:$C$73,3,FALSE)</f>
        <v>-87.877936000000005</v>
      </c>
      <c r="L1304" t="s">
        <v>63</v>
      </c>
      <c r="M1304">
        <f>VLOOKUP(L1304,Key!$A$1:$C$73,2,FALSE)</f>
        <v>43.066893999999998</v>
      </c>
      <c r="N1304">
        <f>VLOOKUP(L1304,Key!$A$1:$C$73,3,FALSE)</f>
        <v>-87.877936000000005</v>
      </c>
      <c r="O1304">
        <v>43</v>
      </c>
      <c r="P1304">
        <v>6</v>
      </c>
      <c r="Q1304">
        <v>6.5</v>
      </c>
      <c r="R1304">
        <v>6.1</v>
      </c>
      <c r="S1304">
        <v>258</v>
      </c>
      <c r="T1304">
        <f t="shared" si="180"/>
        <v>-1</v>
      </c>
      <c r="U1304" s="1">
        <v>42834</v>
      </c>
      <c r="V1304" s="13">
        <f t="shared" si="181"/>
        <v>42826</v>
      </c>
      <c r="W1304" s="14">
        <f t="shared" si="182"/>
        <v>42834</v>
      </c>
      <c r="X1304" s="1" t="str">
        <f t="shared" si="183"/>
        <v>Sunday</v>
      </c>
      <c r="Y1304" s="2">
        <v>0.5163888888888889</v>
      </c>
      <c r="Z1304" s="2">
        <f t="shared" si="184"/>
        <v>0.5</v>
      </c>
      <c r="AA1304">
        <f>1</f>
        <v>1</v>
      </c>
      <c r="AB1304" s="1">
        <v>42834</v>
      </c>
      <c r="AC1304" s="13">
        <f t="shared" si="185"/>
        <v>42826</v>
      </c>
      <c r="AD1304" s="14">
        <f t="shared" si="186"/>
        <v>42834</v>
      </c>
      <c r="AE1304" s="1" t="str">
        <f t="shared" si="187"/>
        <v>Sunday</v>
      </c>
      <c r="AF1304" s="2">
        <v>0.5463541666666667</v>
      </c>
      <c r="AG1304" s="2">
        <f t="shared" si="188"/>
        <v>0.54166666666666663</v>
      </c>
      <c r="AH1304" t="s">
        <v>25</v>
      </c>
    </row>
    <row r="1305" spans="1:34" x14ac:dyDescent="0.25">
      <c r="A1305">
        <v>1571926</v>
      </c>
      <c r="B1305" t="s">
        <v>54</v>
      </c>
      <c r="E1305">
        <v>46077</v>
      </c>
      <c r="F1305" t="s">
        <v>20</v>
      </c>
      <c r="G1305" t="s">
        <v>55</v>
      </c>
      <c r="H1305">
        <v>5433</v>
      </c>
      <c r="I1305" t="s">
        <v>28</v>
      </c>
      <c r="J1305">
        <f>VLOOKUP(I1305,Key!$A$1:$C$73,2,FALSE)</f>
        <v>43.038580000000003</v>
      </c>
      <c r="K1305">
        <f>VLOOKUP(I1305,Key!$A$1:$C$73,3,FALSE)</f>
        <v>-87.90934</v>
      </c>
      <c r="L1305" t="s">
        <v>28</v>
      </c>
      <c r="M1305">
        <f>VLOOKUP(L1305,Key!$A$1:$C$73,2,FALSE)</f>
        <v>43.038580000000003</v>
      </c>
      <c r="N1305">
        <f>VLOOKUP(L1305,Key!$A$1:$C$73,3,FALSE)</f>
        <v>-87.90934</v>
      </c>
      <c r="O1305">
        <v>65</v>
      </c>
      <c r="P1305">
        <v>9</v>
      </c>
      <c r="Q1305">
        <v>9.8000000000000007</v>
      </c>
      <c r="R1305">
        <v>9.3000000000000007</v>
      </c>
      <c r="S1305">
        <v>390</v>
      </c>
      <c r="T1305">
        <f t="shared" si="180"/>
        <v>-1</v>
      </c>
      <c r="U1305" s="1">
        <v>42834</v>
      </c>
      <c r="V1305" s="13">
        <f t="shared" si="181"/>
        <v>42826</v>
      </c>
      <c r="W1305" s="14">
        <f t="shared" si="182"/>
        <v>42834</v>
      </c>
      <c r="X1305" s="1" t="str">
        <f t="shared" si="183"/>
        <v>Sunday</v>
      </c>
      <c r="Y1305" s="2">
        <v>0.51733796296296297</v>
      </c>
      <c r="Z1305" s="2">
        <f t="shared" si="184"/>
        <v>0.5</v>
      </c>
      <c r="AA1305">
        <f>1</f>
        <v>1</v>
      </c>
      <c r="AB1305" s="1">
        <v>42834</v>
      </c>
      <c r="AC1305" s="13">
        <f t="shared" si="185"/>
        <v>42826</v>
      </c>
      <c r="AD1305" s="14">
        <f t="shared" si="186"/>
        <v>42834</v>
      </c>
      <c r="AE1305" s="1" t="str">
        <f t="shared" si="187"/>
        <v>Sunday</v>
      </c>
      <c r="AF1305" s="2">
        <v>0.56199074074074074</v>
      </c>
      <c r="AG1305" s="2">
        <f t="shared" si="188"/>
        <v>0.54166666666666663</v>
      </c>
      <c r="AH1305" t="s">
        <v>25</v>
      </c>
    </row>
    <row r="1306" spans="1:34" x14ac:dyDescent="0.25">
      <c r="A1306">
        <v>1571968</v>
      </c>
      <c r="B1306" t="s">
        <v>54</v>
      </c>
      <c r="E1306">
        <v>53226</v>
      </c>
      <c r="F1306" t="s">
        <v>20</v>
      </c>
      <c r="G1306" t="s">
        <v>55</v>
      </c>
      <c r="H1306">
        <v>5431</v>
      </c>
      <c r="I1306" t="s">
        <v>71</v>
      </c>
      <c r="J1306">
        <f>VLOOKUP(I1306,Key!$A$1:$C$73,2,FALSE)</f>
        <v>43.060079999999999</v>
      </c>
      <c r="K1306">
        <f>VLOOKUP(I1306,Key!$A$1:$C$73,3,FALSE)</f>
        <v>-88.027349999999998</v>
      </c>
      <c r="L1306" t="s">
        <v>71</v>
      </c>
      <c r="M1306">
        <f>VLOOKUP(L1306,Key!$A$1:$C$73,2,FALSE)</f>
        <v>43.060079999999999</v>
      </c>
      <c r="N1306">
        <f>VLOOKUP(L1306,Key!$A$1:$C$73,3,FALSE)</f>
        <v>-88.027349999999998</v>
      </c>
      <c r="O1306">
        <v>72</v>
      </c>
      <c r="P1306">
        <v>9</v>
      </c>
      <c r="Q1306">
        <v>10.8</v>
      </c>
      <c r="R1306">
        <v>10.3</v>
      </c>
      <c r="S1306">
        <v>432</v>
      </c>
      <c r="T1306">
        <f t="shared" si="180"/>
        <v>-1</v>
      </c>
      <c r="U1306" s="1">
        <v>42834</v>
      </c>
      <c r="V1306" s="13">
        <f t="shared" si="181"/>
        <v>42826</v>
      </c>
      <c r="W1306" s="14">
        <f t="shared" si="182"/>
        <v>42834</v>
      </c>
      <c r="X1306" s="1" t="str">
        <f t="shared" si="183"/>
        <v>Sunday</v>
      </c>
      <c r="Y1306" s="2">
        <v>0.5223726851851852</v>
      </c>
      <c r="Z1306" s="2">
        <f t="shared" si="184"/>
        <v>0.54166666666666663</v>
      </c>
      <c r="AA1306">
        <f>1</f>
        <v>1</v>
      </c>
      <c r="AB1306" s="1">
        <v>42834</v>
      </c>
      <c r="AC1306" s="13">
        <f t="shared" si="185"/>
        <v>42826</v>
      </c>
      <c r="AD1306" s="14">
        <f t="shared" si="186"/>
        <v>42834</v>
      </c>
      <c r="AE1306" s="1" t="str">
        <f t="shared" si="187"/>
        <v>Sunday</v>
      </c>
      <c r="AF1306" s="2">
        <v>0.57229166666666664</v>
      </c>
      <c r="AG1306" s="2">
        <f t="shared" si="188"/>
        <v>0.58333333333333326</v>
      </c>
      <c r="AH1306" t="s">
        <v>25</v>
      </c>
    </row>
    <row r="1307" spans="1:34" x14ac:dyDescent="0.25">
      <c r="A1307">
        <v>1571966</v>
      </c>
      <c r="B1307" t="s">
        <v>54</v>
      </c>
      <c r="E1307">
        <v>53005</v>
      </c>
      <c r="F1307" t="s">
        <v>20</v>
      </c>
      <c r="G1307" t="s">
        <v>55</v>
      </c>
      <c r="H1307">
        <v>28</v>
      </c>
      <c r="I1307" t="s">
        <v>33</v>
      </c>
      <c r="J1307">
        <f>VLOOKUP(I1307,Key!$A$1:$C$73,2,FALSE)</f>
        <v>43.045712999999999</v>
      </c>
      <c r="K1307">
        <f>VLOOKUP(I1307,Key!$A$1:$C$73,3,FALSE)</f>
        <v>-87.899756999999994</v>
      </c>
      <c r="L1307" t="s">
        <v>33</v>
      </c>
      <c r="M1307">
        <f>VLOOKUP(L1307,Key!$A$1:$C$73,2,FALSE)</f>
        <v>43.045712999999999</v>
      </c>
      <c r="N1307">
        <f>VLOOKUP(L1307,Key!$A$1:$C$73,3,FALSE)</f>
        <v>-87.899756999999994</v>
      </c>
      <c r="O1307">
        <v>62</v>
      </c>
      <c r="P1307">
        <v>6</v>
      </c>
      <c r="Q1307">
        <v>9.3000000000000007</v>
      </c>
      <c r="R1307">
        <v>8.8000000000000007</v>
      </c>
      <c r="S1307">
        <v>372</v>
      </c>
      <c r="T1307">
        <f t="shared" si="180"/>
        <v>-1</v>
      </c>
      <c r="U1307" s="1">
        <v>42834</v>
      </c>
      <c r="V1307" s="13">
        <f t="shared" si="181"/>
        <v>42826</v>
      </c>
      <c r="W1307" s="14">
        <f t="shared" si="182"/>
        <v>42834</v>
      </c>
      <c r="X1307" s="1" t="str">
        <f t="shared" si="183"/>
        <v>Sunday</v>
      </c>
      <c r="Y1307" s="2">
        <v>0.52241898148148147</v>
      </c>
      <c r="Z1307" s="2">
        <f t="shared" si="184"/>
        <v>0.54166666666666663</v>
      </c>
      <c r="AA1307">
        <f>1</f>
        <v>1</v>
      </c>
      <c r="AB1307" s="1">
        <v>42834</v>
      </c>
      <c r="AC1307" s="13">
        <f t="shared" si="185"/>
        <v>42826</v>
      </c>
      <c r="AD1307" s="14">
        <f t="shared" si="186"/>
        <v>42834</v>
      </c>
      <c r="AE1307" s="1" t="str">
        <f t="shared" si="187"/>
        <v>Sunday</v>
      </c>
      <c r="AF1307" s="2">
        <v>0.56549768518518517</v>
      </c>
      <c r="AG1307" s="2">
        <f t="shared" si="188"/>
        <v>0.58333333333333326</v>
      </c>
      <c r="AH1307" t="s">
        <v>25</v>
      </c>
    </row>
    <row r="1308" spans="1:34" x14ac:dyDescent="0.25">
      <c r="A1308">
        <v>1571986</v>
      </c>
      <c r="B1308" t="s">
        <v>54</v>
      </c>
      <c r="E1308">
        <v>53083</v>
      </c>
      <c r="F1308" t="s">
        <v>20</v>
      </c>
      <c r="G1308" t="s">
        <v>55</v>
      </c>
      <c r="H1308">
        <v>333</v>
      </c>
      <c r="I1308" t="s">
        <v>37</v>
      </c>
      <c r="J1308">
        <f>VLOOKUP(I1308,Key!$A$1:$C$73,2,FALSE)</f>
        <v>43.049230000000001</v>
      </c>
      <c r="K1308">
        <f>VLOOKUP(I1308,Key!$A$1:$C$73,3,FALSE)</f>
        <v>-87.911940000000001</v>
      </c>
      <c r="L1308" t="s">
        <v>67</v>
      </c>
      <c r="M1308">
        <f>VLOOKUP(L1308,Key!$A$1:$C$73,2,FALSE)</f>
        <v>43.05847</v>
      </c>
      <c r="N1308">
        <f>VLOOKUP(L1308,Key!$A$1:$C$73,3,FALSE)</f>
        <v>-87.898079999999993</v>
      </c>
      <c r="O1308">
        <v>63</v>
      </c>
      <c r="P1308">
        <v>6</v>
      </c>
      <c r="Q1308">
        <v>9.5</v>
      </c>
      <c r="R1308">
        <v>9</v>
      </c>
      <c r="S1308">
        <v>378</v>
      </c>
      <c r="T1308">
        <f t="shared" si="180"/>
        <v>-1</v>
      </c>
      <c r="U1308" s="1">
        <v>42834</v>
      </c>
      <c r="V1308" s="13">
        <f t="shared" si="181"/>
        <v>42826</v>
      </c>
      <c r="W1308" s="14">
        <f t="shared" si="182"/>
        <v>42834</v>
      </c>
      <c r="X1308" s="1" t="str">
        <f t="shared" si="183"/>
        <v>Sunday</v>
      </c>
      <c r="Y1308" s="2">
        <v>0.52607638888888886</v>
      </c>
      <c r="Z1308" s="2">
        <f t="shared" si="184"/>
        <v>0.54166666666666663</v>
      </c>
      <c r="AA1308">
        <f>1</f>
        <v>1</v>
      </c>
      <c r="AB1308" s="1">
        <v>42834</v>
      </c>
      <c r="AC1308" s="13">
        <f t="shared" si="185"/>
        <v>42826</v>
      </c>
      <c r="AD1308" s="14">
        <f t="shared" si="186"/>
        <v>42834</v>
      </c>
      <c r="AE1308" s="1" t="str">
        <f t="shared" si="187"/>
        <v>Sunday</v>
      </c>
      <c r="AF1308" s="2">
        <v>0.56990740740740742</v>
      </c>
      <c r="AG1308" s="2">
        <f t="shared" si="188"/>
        <v>0.58333333333333326</v>
      </c>
      <c r="AH1308" t="s">
        <v>23</v>
      </c>
    </row>
    <row r="1309" spans="1:34" x14ac:dyDescent="0.25">
      <c r="A1309">
        <v>1572045</v>
      </c>
      <c r="B1309" t="s">
        <v>54</v>
      </c>
      <c r="E1309">
        <v>53202</v>
      </c>
      <c r="F1309" t="s">
        <v>20</v>
      </c>
      <c r="G1309" t="s">
        <v>55</v>
      </c>
      <c r="H1309">
        <v>5583</v>
      </c>
      <c r="I1309" t="s">
        <v>48</v>
      </c>
      <c r="J1309">
        <f>VLOOKUP(I1309,Key!$A$1:$C$73,2,FALSE)</f>
        <v>43.031320000000001</v>
      </c>
      <c r="K1309">
        <f>VLOOKUP(I1309,Key!$A$1:$C$73,3,FALSE)</f>
        <v>-87.904259999999994</v>
      </c>
      <c r="L1309" t="s">
        <v>53</v>
      </c>
      <c r="M1309">
        <f>VLOOKUP(L1309,Key!$A$1:$C$73,2,FALSE)</f>
        <v>43.04824</v>
      </c>
      <c r="N1309">
        <f>VLOOKUP(L1309,Key!$A$1:$C$73,3,FALSE)</f>
        <v>-87.904970000000006</v>
      </c>
      <c r="O1309">
        <v>16</v>
      </c>
      <c r="P1309">
        <v>3</v>
      </c>
      <c r="Q1309">
        <v>2.4</v>
      </c>
      <c r="R1309">
        <v>2.2999999999999998</v>
      </c>
      <c r="S1309">
        <v>96</v>
      </c>
      <c r="T1309">
        <f t="shared" si="180"/>
        <v>-1</v>
      </c>
      <c r="U1309" s="1">
        <v>42834</v>
      </c>
      <c r="V1309" s="13">
        <f t="shared" si="181"/>
        <v>42826</v>
      </c>
      <c r="W1309" s="14">
        <f t="shared" si="182"/>
        <v>42834</v>
      </c>
      <c r="X1309" s="1" t="str">
        <f t="shared" si="183"/>
        <v>Sunday</v>
      </c>
      <c r="Y1309" s="2">
        <v>0.53672453703703704</v>
      </c>
      <c r="Z1309" s="2">
        <f t="shared" si="184"/>
        <v>0.54166666666666663</v>
      </c>
      <c r="AA1309">
        <f>1</f>
        <v>1</v>
      </c>
      <c r="AB1309" s="1">
        <v>42834</v>
      </c>
      <c r="AC1309" s="13">
        <f t="shared" si="185"/>
        <v>42826</v>
      </c>
      <c r="AD1309" s="14">
        <f t="shared" si="186"/>
        <v>42834</v>
      </c>
      <c r="AE1309" s="1" t="str">
        <f t="shared" si="187"/>
        <v>Sunday</v>
      </c>
      <c r="AF1309" s="2">
        <v>0.54771990740740739</v>
      </c>
      <c r="AG1309" s="2">
        <f t="shared" si="188"/>
        <v>0.54166666666666663</v>
      </c>
      <c r="AH1309" t="s">
        <v>23</v>
      </c>
    </row>
    <row r="1310" spans="1:34" x14ac:dyDescent="0.25">
      <c r="A1310">
        <v>1512097</v>
      </c>
      <c r="B1310" t="s">
        <v>54</v>
      </c>
      <c r="E1310">
        <v>53203</v>
      </c>
      <c r="F1310" t="s">
        <v>20</v>
      </c>
      <c r="G1310" t="s">
        <v>55</v>
      </c>
      <c r="H1310">
        <v>204</v>
      </c>
      <c r="I1310" t="s">
        <v>57</v>
      </c>
      <c r="J1310">
        <f>VLOOKUP(I1310,Key!$A$1:$C$73,2,FALSE)</f>
        <v>43.03913</v>
      </c>
      <c r="K1310">
        <f>VLOOKUP(I1310,Key!$A$1:$C$73,3,FALSE)</f>
        <v>-87.916150000000002</v>
      </c>
      <c r="L1310" t="s">
        <v>57</v>
      </c>
      <c r="M1310">
        <f>VLOOKUP(L1310,Key!$A$1:$C$73,2,FALSE)</f>
        <v>43.03913</v>
      </c>
      <c r="N1310">
        <f>VLOOKUP(L1310,Key!$A$1:$C$73,3,FALSE)</f>
        <v>-87.916150000000002</v>
      </c>
      <c r="O1310">
        <v>58</v>
      </c>
      <c r="P1310">
        <v>6</v>
      </c>
      <c r="Q1310">
        <v>8.6999999999999993</v>
      </c>
      <c r="R1310">
        <v>8.3000000000000007</v>
      </c>
      <c r="S1310">
        <v>348</v>
      </c>
      <c r="T1310">
        <f t="shared" si="180"/>
        <v>-1</v>
      </c>
      <c r="U1310" s="1">
        <v>42834</v>
      </c>
      <c r="V1310" s="13">
        <f t="shared" si="181"/>
        <v>42826</v>
      </c>
      <c r="W1310" s="14">
        <f t="shared" si="182"/>
        <v>42834</v>
      </c>
      <c r="X1310" s="1" t="str">
        <f t="shared" si="183"/>
        <v>Sunday</v>
      </c>
      <c r="Y1310" s="2">
        <v>0.55324074074074081</v>
      </c>
      <c r="Z1310" s="2">
        <f t="shared" si="184"/>
        <v>0.54166666666666663</v>
      </c>
      <c r="AA1310">
        <f>1</f>
        <v>1</v>
      </c>
      <c r="AB1310" s="1">
        <v>42834</v>
      </c>
      <c r="AC1310" s="13">
        <f t="shared" si="185"/>
        <v>42826</v>
      </c>
      <c r="AD1310" s="14">
        <f t="shared" si="186"/>
        <v>42834</v>
      </c>
      <c r="AE1310" s="1" t="str">
        <f t="shared" si="187"/>
        <v>Sunday</v>
      </c>
      <c r="AF1310" s="2">
        <v>0.59364583333333332</v>
      </c>
      <c r="AG1310" s="2">
        <f t="shared" si="188"/>
        <v>0.58333333333333326</v>
      </c>
      <c r="AH1310" t="s">
        <v>25</v>
      </c>
    </row>
    <row r="1311" spans="1:34" x14ac:dyDescent="0.25">
      <c r="A1311">
        <v>1572269</v>
      </c>
      <c r="B1311" t="s">
        <v>54</v>
      </c>
      <c r="E1311">
        <v>53085</v>
      </c>
      <c r="F1311" t="s">
        <v>20</v>
      </c>
      <c r="G1311" t="s">
        <v>55</v>
      </c>
      <c r="H1311">
        <v>5497</v>
      </c>
      <c r="I1311" t="s">
        <v>22</v>
      </c>
      <c r="J1311">
        <f>VLOOKUP(I1311,Key!$A$1:$C$73,2,FALSE)</f>
        <v>43.058619999999998</v>
      </c>
      <c r="K1311">
        <f>VLOOKUP(I1311,Key!$A$1:$C$73,3,FALSE)</f>
        <v>-87.885319999999993</v>
      </c>
      <c r="L1311" t="s">
        <v>22</v>
      </c>
      <c r="M1311">
        <f>VLOOKUP(L1311,Key!$A$1:$C$73,2,FALSE)</f>
        <v>43.058619999999998</v>
      </c>
      <c r="N1311">
        <f>VLOOKUP(L1311,Key!$A$1:$C$73,3,FALSE)</f>
        <v>-87.885319999999993</v>
      </c>
      <c r="O1311">
        <v>106</v>
      </c>
      <c r="P1311">
        <v>12</v>
      </c>
      <c r="Q1311">
        <v>15.9</v>
      </c>
      <c r="R1311">
        <v>15.1</v>
      </c>
      <c r="S1311">
        <v>636</v>
      </c>
      <c r="T1311">
        <f t="shared" si="180"/>
        <v>-1</v>
      </c>
      <c r="U1311" s="1">
        <v>42834</v>
      </c>
      <c r="V1311" s="13">
        <f t="shared" si="181"/>
        <v>42826</v>
      </c>
      <c r="W1311" s="14">
        <f t="shared" si="182"/>
        <v>42834</v>
      </c>
      <c r="X1311" s="1" t="str">
        <f t="shared" si="183"/>
        <v>Sunday</v>
      </c>
      <c r="Y1311" s="2">
        <v>0.56877314814814817</v>
      </c>
      <c r="Z1311" s="2">
        <f t="shared" si="184"/>
        <v>0.58333333333333326</v>
      </c>
      <c r="AA1311">
        <f>1</f>
        <v>1</v>
      </c>
      <c r="AB1311" s="1">
        <v>42834</v>
      </c>
      <c r="AC1311" s="13">
        <f t="shared" si="185"/>
        <v>42826</v>
      </c>
      <c r="AD1311" s="14">
        <f t="shared" si="186"/>
        <v>42834</v>
      </c>
      <c r="AE1311" s="1" t="str">
        <f t="shared" si="187"/>
        <v>Sunday</v>
      </c>
      <c r="AF1311" s="2">
        <v>0.6423726851851852</v>
      </c>
      <c r="AG1311" s="2">
        <f t="shared" si="188"/>
        <v>0.625</v>
      </c>
      <c r="AH1311" t="s">
        <v>25</v>
      </c>
    </row>
    <row r="1312" spans="1:34" x14ac:dyDescent="0.25">
      <c r="A1312">
        <v>1571756</v>
      </c>
      <c r="B1312" t="s">
        <v>54</v>
      </c>
      <c r="E1312">
        <v>53211</v>
      </c>
      <c r="F1312" t="s">
        <v>20</v>
      </c>
      <c r="G1312" t="s">
        <v>55</v>
      </c>
      <c r="H1312">
        <v>77</v>
      </c>
      <c r="I1312" t="s">
        <v>28</v>
      </c>
      <c r="J1312">
        <f>VLOOKUP(I1312,Key!$A$1:$C$73,2,FALSE)</f>
        <v>43.038580000000003</v>
      </c>
      <c r="K1312">
        <f>VLOOKUP(I1312,Key!$A$1:$C$73,3,FALSE)</f>
        <v>-87.90934</v>
      </c>
      <c r="L1312" t="s">
        <v>84</v>
      </c>
      <c r="M1312">
        <f>VLOOKUP(L1312,Key!$A$1:$C$73,2,FALSE)</f>
        <v>43.040154000000001</v>
      </c>
      <c r="N1312">
        <f>VLOOKUP(L1312,Key!$A$1:$C$73,3,FALSE)</f>
        <v>-87.932113000000001</v>
      </c>
      <c r="O1312">
        <v>38</v>
      </c>
      <c r="P1312">
        <v>6</v>
      </c>
      <c r="Q1312">
        <v>5.7</v>
      </c>
      <c r="R1312">
        <v>5.4</v>
      </c>
      <c r="S1312">
        <v>228</v>
      </c>
      <c r="T1312">
        <f t="shared" si="180"/>
        <v>-1</v>
      </c>
      <c r="U1312" s="1">
        <v>42834</v>
      </c>
      <c r="V1312" s="13">
        <f t="shared" si="181"/>
        <v>42826</v>
      </c>
      <c r="W1312" s="14">
        <f t="shared" si="182"/>
        <v>42834</v>
      </c>
      <c r="X1312" s="1" t="str">
        <f t="shared" si="183"/>
        <v>Sunday</v>
      </c>
      <c r="Y1312" s="2">
        <v>0.57292824074074067</v>
      </c>
      <c r="Z1312" s="2">
        <f t="shared" si="184"/>
        <v>0.58333333333333326</v>
      </c>
      <c r="AA1312">
        <f>1</f>
        <v>1</v>
      </c>
      <c r="AB1312" s="1">
        <v>42834</v>
      </c>
      <c r="AC1312" s="13">
        <f t="shared" si="185"/>
        <v>42826</v>
      </c>
      <c r="AD1312" s="14">
        <f t="shared" si="186"/>
        <v>42834</v>
      </c>
      <c r="AE1312" s="1" t="str">
        <f t="shared" si="187"/>
        <v>Sunday</v>
      </c>
      <c r="AF1312" s="2">
        <v>0.59932870370370372</v>
      </c>
      <c r="AG1312" s="2">
        <f t="shared" si="188"/>
        <v>0.58333333333333326</v>
      </c>
      <c r="AH1312" t="s">
        <v>23</v>
      </c>
    </row>
    <row r="1313" spans="1:34" x14ac:dyDescent="0.25">
      <c r="A1313">
        <v>1352162</v>
      </c>
      <c r="B1313" t="s">
        <v>54</v>
      </c>
      <c r="E1313">
        <v>56204</v>
      </c>
      <c r="F1313" t="s">
        <v>20</v>
      </c>
      <c r="G1313" t="s">
        <v>55</v>
      </c>
      <c r="H1313">
        <v>11139</v>
      </c>
      <c r="I1313" t="s">
        <v>40</v>
      </c>
      <c r="J1313">
        <f>VLOOKUP(I1313,Key!$A$1:$C$73,2,FALSE)</f>
        <v>43.06033</v>
      </c>
      <c r="K1313">
        <f>VLOOKUP(I1313,Key!$A$1:$C$73,3,FALSE)</f>
        <v>-87.89546</v>
      </c>
      <c r="L1313" t="s">
        <v>63</v>
      </c>
      <c r="M1313">
        <f>VLOOKUP(L1313,Key!$A$1:$C$73,2,FALSE)</f>
        <v>43.066893999999998</v>
      </c>
      <c r="N1313">
        <f>VLOOKUP(L1313,Key!$A$1:$C$73,3,FALSE)</f>
        <v>-87.877936000000005</v>
      </c>
      <c r="O1313">
        <v>29</v>
      </c>
      <c r="P1313">
        <v>3</v>
      </c>
      <c r="Q1313">
        <v>4.4000000000000004</v>
      </c>
      <c r="R1313">
        <v>4.0999999999999996</v>
      </c>
      <c r="S1313">
        <v>174</v>
      </c>
      <c r="T1313">
        <f t="shared" si="180"/>
        <v>-1</v>
      </c>
      <c r="U1313" s="1">
        <v>42834</v>
      </c>
      <c r="V1313" s="13">
        <f t="shared" si="181"/>
        <v>42826</v>
      </c>
      <c r="W1313" s="14">
        <f t="shared" si="182"/>
        <v>42834</v>
      </c>
      <c r="X1313" s="1" t="str">
        <f t="shared" si="183"/>
        <v>Sunday</v>
      </c>
      <c r="Y1313" s="2">
        <v>0.57346064814814812</v>
      </c>
      <c r="Z1313" s="2">
        <f t="shared" si="184"/>
        <v>0.58333333333333326</v>
      </c>
      <c r="AA1313">
        <f>1</f>
        <v>1</v>
      </c>
      <c r="AB1313" s="1">
        <v>42834</v>
      </c>
      <c r="AC1313" s="13">
        <f t="shared" si="185"/>
        <v>42826</v>
      </c>
      <c r="AD1313" s="14">
        <f t="shared" si="186"/>
        <v>42834</v>
      </c>
      <c r="AE1313" s="1" t="str">
        <f t="shared" si="187"/>
        <v>Sunday</v>
      </c>
      <c r="AF1313" s="2">
        <v>0.59333333333333338</v>
      </c>
      <c r="AG1313" s="2">
        <f t="shared" si="188"/>
        <v>0.58333333333333326</v>
      </c>
      <c r="AH1313" t="s">
        <v>23</v>
      </c>
    </row>
    <row r="1314" spans="1:34" x14ac:dyDescent="0.25">
      <c r="A1314">
        <v>1572326</v>
      </c>
      <c r="B1314" t="s">
        <v>54</v>
      </c>
      <c r="E1314">
        <v>53703</v>
      </c>
      <c r="F1314" t="s">
        <v>20</v>
      </c>
      <c r="G1314" t="s">
        <v>55</v>
      </c>
      <c r="H1314">
        <v>145</v>
      </c>
      <c r="I1314" t="s">
        <v>77</v>
      </c>
      <c r="J1314">
        <f>VLOOKUP(I1314,Key!$A$1:$C$73,2,FALSE)</f>
        <v>43.036900000000003</v>
      </c>
      <c r="K1314">
        <f>VLOOKUP(I1314,Key!$A$1:$C$73,3,FALSE)</f>
        <v>-87.89667</v>
      </c>
      <c r="L1314" t="s">
        <v>77</v>
      </c>
      <c r="M1314">
        <f>VLOOKUP(L1314,Key!$A$1:$C$73,2,FALSE)</f>
        <v>43.036900000000003</v>
      </c>
      <c r="N1314">
        <f>VLOOKUP(L1314,Key!$A$1:$C$73,3,FALSE)</f>
        <v>-87.89667</v>
      </c>
      <c r="O1314">
        <v>63</v>
      </c>
      <c r="P1314">
        <v>6</v>
      </c>
      <c r="Q1314">
        <v>9.5</v>
      </c>
      <c r="R1314">
        <v>9</v>
      </c>
      <c r="S1314">
        <v>378</v>
      </c>
      <c r="T1314">
        <f t="shared" si="180"/>
        <v>-1</v>
      </c>
      <c r="U1314" s="1">
        <v>42834</v>
      </c>
      <c r="V1314" s="13">
        <f t="shared" si="181"/>
        <v>42826</v>
      </c>
      <c r="W1314" s="14">
        <f t="shared" si="182"/>
        <v>42834</v>
      </c>
      <c r="X1314" s="1" t="str">
        <f t="shared" si="183"/>
        <v>Sunday</v>
      </c>
      <c r="Y1314" s="2">
        <v>0.5744907407407408</v>
      </c>
      <c r="Z1314" s="2">
        <f t="shared" si="184"/>
        <v>0.58333333333333326</v>
      </c>
      <c r="AA1314">
        <f>1</f>
        <v>1</v>
      </c>
      <c r="AB1314" s="1">
        <v>42834</v>
      </c>
      <c r="AC1314" s="13">
        <f t="shared" si="185"/>
        <v>42826</v>
      </c>
      <c r="AD1314" s="14">
        <f t="shared" si="186"/>
        <v>42834</v>
      </c>
      <c r="AE1314" s="1" t="str">
        <f t="shared" si="187"/>
        <v>Sunday</v>
      </c>
      <c r="AF1314" s="2">
        <v>0.61822916666666672</v>
      </c>
      <c r="AG1314" s="2">
        <f t="shared" si="188"/>
        <v>0.625</v>
      </c>
      <c r="AH1314" t="s">
        <v>25</v>
      </c>
    </row>
    <row r="1315" spans="1:34" x14ac:dyDescent="0.25">
      <c r="A1315">
        <v>1572377</v>
      </c>
      <c r="B1315" t="s">
        <v>54</v>
      </c>
      <c r="E1315">
        <v>53132</v>
      </c>
      <c r="F1315" t="s">
        <v>20</v>
      </c>
      <c r="G1315" t="s">
        <v>55</v>
      </c>
      <c r="H1315">
        <v>11098</v>
      </c>
      <c r="I1315" t="s">
        <v>74</v>
      </c>
      <c r="J1315">
        <f>VLOOKUP(I1315,Key!$A$1:$C$73,2,FALSE)</f>
        <v>43.05536</v>
      </c>
      <c r="K1315">
        <f>VLOOKUP(I1315,Key!$A$1:$C$73,3,FALSE)</f>
        <v>-87.90504</v>
      </c>
      <c r="L1315" t="s">
        <v>74</v>
      </c>
      <c r="M1315">
        <f>VLOOKUP(L1315,Key!$A$1:$C$73,2,FALSE)</f>
        <v>43.05536</v>
      </c>
      <c r="N1315">
        <f>VLOOKUP(L1315,Key!$A$1:$C$73,3,FALSE)</f>
        <v>-87.90504</v>
      </c>
      <c r="O1315">
        <v>49</v>
      </c>
      <c r="P1315">
        <v>6</v>
      </c>
      <c r="Q1315">
        <v>7.4</v>
      </c>
      <c r="R1315">
        <v>7</v>
      </c>
      <c r="S1315">
        <v>294</v>
      </c>
      <c r="T1315">
        <f t="shared" si="180"/>
        <v>-1</v>
      </c>
      <c r="U1315" s="1">
        <v>42834</v>
      </c>
      <c r="V1315" s="13">
        <f t="shared" si="181"/>
        <v>42826</v>
      </c>
      <c r="W1315" s="14">
        <f t="shared" si="182"/>
        <v>42834</v>
      </c>
      <c r="X1315" s="1" t="str">
        <f t="shared" si="183"/>
        <v>Sunday</v>
      </c>
      <c r="Y1315" s="2">
        <v>0.58111111111111113</v>
      </c>
      <c r="Z1315" s="2">
        <f t="shared" si="184"/>
        <v>0.58333333333333326</v>
      </c>
      <c r="AA1315">
        <f>1</f>
        <v>1</v>
      </c>
      <c r="AB1315" s="1">
        <v>42834</v>
      </c>
      <c r="AC1315" s="13">
        <f t="shared" si="185"/>
        <v>42826</v>
      </c>
      <c r="AD1315" s="14">
        <f t="shared" si="186"/>
        <v>42834</v>
      </c>
      <c r="AE1315" s="1" t="str">
        <f t="shared" si="187"/>
        <v>Sunday</v>
      </c>
      <c r="AF1315" s="2">
        <v>0.61465277777777783</v>
      </c>
      <c r="AG1315" s="2">
        <f t="shared" si="188"/>
        <v>0.625</v>
      </c>
      <c r="AH1315" t="s">
        <v>25</v>
      </c>
    </row>
    <row r="1316" spans="1:34" x14ac:dyDescent="0.25">
      <c r="A1316">
        <v>1569863</v>
      </c>
      <c r="B1316" t="s">
        <v>54</v>
      </c>
      <c r="E1316">
        <v>55446</v>
      </c>
      <c r="F1316" t="s">
        <v>20</v>
      </c>
      <c r="G1316" t="s">
        <v>55</v>
      </c>
      <c r="H1316">
        <v>5713</v>
      </c>
      <c r="I1316" t="s">
        <v>57</v>
      </c>
      <c r="J1316">
        <f>VLOOKUP(I1316,Key!$A$1:$C$73,2,FALSE)</f>
        <v>43.03913</v>
      </c>
      <c r="K1316">
        <f>VLOOKUP(I1316,Key!$A$1:$C$73,3,FALSE)</f>
        <v>-87.916150000000002</v>
      </c>
      <c r="L1316" t="s">
        <v>53</v>
      </c>
      <c r="M1316">
        <f>VLOOKUP(L1316,Key!$A$1:$C$73,2,FALSE)</f>
        <v>43.04824</v>
      </c>
      <c r="N1316">
        <f>VLOOKUP(L1316,Key!$A$1:$C$73,3,FALSE)</f>
        <v>-87.904970000000006</v>
      </c>
      <c r="O1316">
        <v>100</v>
      </c>
      <c r="P1316">
        <v>12</v>
      </c>
      <c r="Q1316">
        <v>15</v>
      </c>
      <c r="R1316">
        <v>14.3</v>
      </c>
      <c r="S1316">
        <v>600</v>
      </c>
      <c r="T1316">
        <f t="shared" si="180"/>
        <v>-1</v>
      </c>
      <c r="U1316" s="1">
        <v>42834</v>
      </c>
      <c r="V1316" s="13">
        <f t="shared" si="181"/>
        <v>42826</v>
      </c>
      <c r="W1316" s="14">
        <f t="shared" si="182"/>
        <v>42834</v>
      </c>
      <c r="X1316" s="1" t="str">
        <f t="shared" si="183"/>
        <v>Sunday</v>
      </c>
      <c r="Y1316" s="2">
        <v>0.583125</v>
      </c>
      <c r="Z1316" s="2">
        <f t="shared" si="184"/>
        <v>0.58333333333333326</v>
      </c>
      <c r="AA1316">
        <f>1</f>
        <v>1</v>
      </c>
      <c r="AB1316" s="1">
        <v>42834</v>
      </c>
      <c r="AC1316" s="13">
        <f t="shared" si="185"/>
        <v>42826</v>
      </c>
      <c r="AD1316" s="14">
        <f t="shared" si="186"/>
        <v>42834</v>
      </c>
      <c r="AE1316" s="1" t="str">
        <f t="shared" si="187"/>
        <v>Sunday</v>
      </c>
      <c r="AF1316" s="2">
        <v>0.65251157407407401</v>
      </c>
      <c r="AG1316" s="2">
        <f t="shared" si="188"/>
        <v>0.66666666666666663</v>
      </c>
      <c r="AH1316" t="s">
        <v>23</v>
      </c>
    </row>
    <row r="1317" spans="1:34" x14ac:dyDescent="0.25">
      <c r="A1317">
        <v>1570054</v>
      </c>
      <c r="B1317" t="s">
        <v>54</v>
      </c>
      <c r="E1317">
        <v>13790</v>
      </c>
      <c r="F1317" t="s">
        <v>20</v>
      </c>
      <c r="G1317" t="s">
        <v>55</v>
      </c>
      <c r="H1317">
        <v>9</v>
      </c>
      <c r="I1317" t="s">
        <v>26</v>
      </c>
      <c r="J1317">
        <f>VLOOKUP(I1317,Key!$A$1:$C$73,2,FALSE)</f>
        <v>43.034619999999997</v>
      </c>
      <c r="K1317">
        <f>VLOOKUP(I1317,Key!$A$1:$C$73,3,FALSE)</f>
        <v>-87.917500000000004</v>
      </c>
      <c r="L1317" t="s">
        <v>53</v>
      </c>
      <c r="M1317">
        <f>VLOOKUP(L1317,Key!$A$1:$C$73,2,FALSE)</f>
        <v>43.04824</v>
      </c>
      <c r="N1317">
        <f>VLOOKUP(L1317,Key!$A$1:$C$73,3,FALSE)</f>
        <v>-87.904970000000006</v>
      </c>
      <c r="O1317">
        <v>98</v>
      </c>
      <c r="P1317">
        <v>12</v>
      </c>
      <c r="Q1317">
        <v>14.7</v>
      </c>
      <c r="R1317">
        <v>14</v>
      </c>
      <c r="S1317">
        <v>588</v>
      </c>
      <c r="T1317">
        <f t="shared" si="180"/>
        <v>-1</v>
      </c>
      <c r="U1317" s="1">
        <v>42834</v>
      </c>
      <c r="V1317" s="13">
        <f t="shared" si="181"/>
        <v>42826</v>
      </c>
      <c r="W1317" s="14">
        <f t="shared" si="182"/>
        <v>42834</v>
      </c>
      <c r="X1317" s="1" t="str">
        <f t="shared" si="183"/>
        <v>Sunday</v>
      </c>
      <c r="Y1317" s="2">
        <v>0.58430555555555552</v>
      </c>
      <c r="Z1317" s="2">
        <f t="shared" si="184"/>
        <v>0.58333333333333326</v>
      </c>
      <c r="AA1317">
        <f>1</f>
        <v>1</v>
      </c>
      <c r="AB1317" s="1">
        <v>42834</v>
      </c>
      <c r="AC1317" s="13">
        <f t="shared" si="185"/>
        <v>42826</v>
      </c>
      <c r="AD1317" s="14">
        <f t="shared" si="186"/>
        <v>42834</v>
      </c>
      <c r="AE1317" s="1" t="str">
        <f t="shared" si="187"/>
        <v>Sunday</v>
      </c>
      <c r="AF1317" s="2">
        <v>0.65244212962962966</v>
      </c>
      <c r="AG1317" s="2">
        <f t="shared" si="188"/>
        <v>0.66666666666666663</v>
      </c>
      <c r="AH1317" t="s">
        <v>23</v>
      </c>
    </row>
    <row r="1318" spans="1:34" x14ac:dyDescent="0.25">
      <c r="A1318">
        <v>1572428</v>
      </c>
      <c r="B1318" t="s">
        <v>54</v>
      </c>
      <c r="E1318">
        <v>60565</v>
      </c>
      <c r="F1318" t="s">
        <v>20</v>
      </c>
      <c r="G1318" t="s">
        <v>55</v>
      </c>
      <c r="H1318">
        <v>5515</v>
      </c>
      <c r="I1318" t="s">
        <v>84</v>
      </c>
      <c r="J1318">
        <f>VLOOKUP(I1318,Key!$A$1:$C$73,2,FALSE)</f>
        <v>43.040154000000001</v>
      </c>
      <c r="K1318">
        <f>VLOOKUP(I1318,Key!$A$1:$C$73,3,FALSE)</f>
        <v>-87.932113000000001</v>
      </c>
      <c r="L1318" t="s">
        <v>44</v>
      </c>
      <c r="M1318">
        <f>VLOOKUP(L1318,Key!$A$1:$C$73,2,FALSE)</f>
        <v>43.03886</v>
      </c>
      <c r="N1318">
        <f>VLOOKUP(L1318,Key!$A$1:$C$73,3,FALSE)</f>
        <v>-87.902720000000002</v>
      </c>
      <c r="O1318">
        <v>26</v>
      </c>
      <c r="P1318">
        <v>3</v>
      </c>
      <c r="Q1318">
        <v>3.9</v>
      </c>
      <c r="R1318">
        <v>3.7</v>
      </c>
      <c r="S1318">
        <v>156</v>
      </c>
      <c r="T1318">
        <f t="shared" si="180"/>
        <v>-1</v>
      </c>
      <c r="U1318" s="1">
        <v>42834</v>
      </c>
      <c r="V1318" s="13">
        <f t="shared" si="181"/>
        <v>42826</v>
      </c>
      <c r="W1318" s="14">
        <f t="shared" si="182"/>
        <v>42834</v>
      </c>
      <c r="X1318" s="1" t="str">
        <f t="shared" si="183"/>
        <v>Sunday</v>
      </c>
      <c r="Y1318" s="2">
        <v>0.58687500000000004</v>
      </c>
      <c r="Z1318" s="2">
        <f t="shared" si="184"/>
        <v>0.58333333333333326</v>
      </c>
      <c r="AA1318">
        <f>1</f>
        <v>1</v>
      </c>
      <c r="AB1318" s="1">
        <v>42834</v>
      </c>
      <c r="AC1318" s="13">
        <f t="shared" si="185"/>
        <v>42826</v>
      </c>
      <c r="AD1318" s="14">
        <f t="shared" si="186"/>
        <v>42834</v>
      </c>
      <c r="AE1318" s="1" t="str">
        <f t="shared" si="187"/>
        <v>Sunday</v>
      </c>
      <c r="AF1318" s="2">
        <v>0.60553240740740744</v>
      </c>
      <c r="AG1318" s="2">
        <f t="shared" si="188"/>
        <v>0.625</v>
      </c>
      <c r="AH1318" t="s">
        <v>23</v>
      </c>
    </row>
    <row r="1319" spans="1:34" x14ac:dyDescent="0.25">
      <c r="A1319">
        <v>1526369</v>
      </c>
      <c r="B1319" t="s">
        <v>54</v>
      </c>
      <c r="E1319">
        <v>53202</v>
      </c>
      <c r="F1319" t="s">
        <v>20</v>
      </c>
      <c r="G1319" t="s">
        <v>55</v>
      </c>
      <c r="H1319">
        <v>5508</v>
      </c>
      <c r="I1319" t="s">
        <v>33</v>
      </c>
      <c r="J1319">
        <f>VLOOKUP(I1319,Key!$A$1:$C$73,2,FALSE)</f>
        <v>43.045712999999999</v>
      </c>
      <c r="K1319">
        <f>VLOOKUP(I1319,Key!$A$1:$C$73,3,FALSE)</f>
        <v>-87.899756999999994</v>
      </c>
      <c r="L1319" t="s">
        <v>28</v>
      </c>
      <c r="M1319">
        <f>VLOOKUP(L1319,Key!$A$1:$C$73,2,FALSE)</f>
        <v>43.038580000000003</v>
      </c>
      <c r="N1319">
        <f>VLOOKUP(L1319,Key!$A$1:$C$73,3,FALSE)</f>
        <v>-87.90934</v>
      </c>
      <c r="O1319">
        <v>18</v>
      </c>
      <c r="P1319">
        <v>3</v>
      </c>
      <c r="Q1319">
        <v>2.7</v>
      </c>
      <c r="R1319">
        <v>2.6</v>
      </c>
      <c r="S1319">
        <v>108</v>
      </c>
      <c r="T1319">
        <f t="shared" si="180"/>
        <v>-1</v>
      </c>
      <c r="U1319" s="1">
        <v>42834</v>
      </c>
      <c r="V1319" s="13">
        <f t="shared" si="181"/>
        <v>42826</v>
      </c>
      <c r="W1319" s="14">
        <f t="shared" si="182"/>
        <v>42834</v>
      </c>
      <c r="X1319" s="1" t="str">
        <f t="shared" si="183"/>
        <v>Sunday</v>
      </c>
      <c r="Y1319" s="2">
        <v>0.6011805555555555</v>
      </c>
      <c r="Z1319" s="2">
        <f t="shared" si="184"/>
        <v>0.58333333333333326</v>
      </c>
      <c r="AA1319">
        <f>1</f>
        <v>1</v>
      </c>
      <c r="AB1319" s="1">
        <v>42834</v>
      </c>
      <c r="AC1319" s="13">
        <f t="shared" si="185"/>
        <v>42826</v>
      </c>
      <c r="AD1319" s="14">
        <f t="shared" si="186"/>
        <v>42834</v>
      </c>
      <c r="AE1319" s="1" t="str">
        <f t="shared" si="187"/>
        <v>Sunday</v>
      </c>
      <c r="AF1319" s="2">
        <v>0.61379629629629628</v>
      </c>
      <c r="AG1319" s="2">
        <f t="shared" si="188"/>
        <v>0.625</v>
      </c>
      <c r="AH1319" t="s">
        <v>23</v>
      </c>
    </row>
    <row r="1320" spans="1:34" x14ac:dyDescent="0.25">
      <c r="A1320">
        <v>1572601</v>
      </c>
      <c r="B1320" t="s">
        <v>54</v>
      </c>
      <c r="E1320">
        <v>53226</v>
      </c>
      <c r="F1320" t="s">
        <v>20</v>
      </c>
      <c r="G1320" t="s">
        <v>55</v>
      </c>
      <c r="H1320">
        <v>5515</v>
      </c>
      <c r="I1320" t="s">
        <v>44</v>
      </c>
      <c r="J1320">
        <f>VLOOKUP(I1320,Key!$A$1:$C$73,2,FALSE)</f>
        <v>43.03886</v>
      </c>
      <c r="K1320">
        <f>VLOOKUP(I1320,Key!$A$1:$C$73,3,FALSE)</f>
        <v>-87.902720000000002</v>
      </c>
      <c r="L1320" t="s">
        <v>44</v>
      </c>
      <c r="M1320">
        <f>VLOOKUP(L1320,Key!$A$1:$C$73,2,FALSE)</f>
        <v>43.03886</v>
      </c>
      <c r="N1320">
        <f>VLOOKUP(L1320,Key!$A$1:$C$73,3,FALSE)</f>
        <v>-87.902720000000002</v>
      </c>
      <c r="O1320">
        <v>63</v>
      </c>
      <c r="P1320">
        <v>6</v>
      </c>
      <c r="Q1320">
        <v>9.5</v>
      </c>
      <c r="R1320">
        <v>9</v>
      </c>
      <c r="S1320">
        <v>378</v>
      </c>
      <c r="T1320">
        <f t="shared" si="180"/>
        <v>-1</v>
      </c>
      <c r="U1320" s="1">
        <v>42834</v>
      </c>
      <c r="V1320" s="13">
        <f t="shared" si="181"/>
        <v>42826</v>
      </c>
      <c r="W1320" s="14">
        <f t="shared" si="182"/>
        <v>42834</v>
      </c>
      <c r="X1320" s="1" t="str">
        <f t="shared" si="183"/>
        <v>Sunday</v>
      </c>
      <c r="Y1320" s="2">
        <v>0.60699074074074078</v>
      </c>
      <c r="Z1320" s="2">
        <f t="shared" si="184"/>
        <v>0.625</v>
      </c>
      <c r="AA1320">
        <f>1</f>
        <v>1</v>
      </c>
      <c r="AB1320" s="1">
        <v>42834</v>
      </c>
      <c r="AC1320" s="13">
        <f t="shared" si="185"/>
        <v>42826</v>
      </c>
      <c r="AD1320" s="14">
        <f t="shared" si="186"/>
        <v>42834</v>
      </c>
      <c r="AE1320" s="1" t="str">
        <f t="shared" si="187"/>
        <v>Sunday</v>
      </c>
      <c r="AF1320" s="2">
        <v>0.65119212962962958</v>
      </c>
      <c r="AG1320" s="2">
        <f t="shared" si="188"/>
        <v>0.66666666666666663</v>
      </c>
      <c r="AH1320" t="s">
        <v>25</v>
      </c>
    </row>
    <row r="1321" spans="1:34" x14ac:dyDescent="0.25">
      <c r="A1321">
        <v>1572257</v>
      </c>
      <c r="B1321" t="s">
        <v>54</v>
      </c>
      <c r="E1321">
        <v>19010</v>
      </c>
      <c r="F1321" t="s">
        <v>20</v>
      </c>
      <c r="G1321" t="s">
        <v>55</v>
      </c>
      <c r="H1321">
        <v>5574</v>
      </c>
      <c r="I1321" t="s">
        <v>81</v>
      </c>
      <c r="J1321">
        <f>VLOOKUP(I1321,Key!$A$1:$C$73,2,FALSE)</f>
        <v>43.058010000000003</v>
      </c>
      <c r="K1321">
        <f>VLOOKUP(I1321,Key!$A$1:$C$73,3,FALSE)</f>
        <v>-87.877300000000005</v>
      </c>
      <c r="L1321" t="s">
        <v>38</v>
      </c>
      <c r="M1321">
        <f>VLOOKUP(L1321,Key!$A$1:$C$73,2,FALSE)</f>
        <v>43.038649999999997</v>
      </c>
      <c r="N1321">
        <f>VLOOKUP(L1321,Key!$A$1:$C$73,3,FALSE)</f>
        <v>-87.921930000000003</v>
      </c>
      <c r="O1321">
        <v>35</v>
      </c>
      <c r="P1321">
        <v>6</v>
      </c>
      <c r="Q1321">
        <v>5.3</v>
      </c>
      <c r="R1321">
        <v>5</v>
      </c>
      <c r="S1321">
        <v>210</v>
      </c>
      <c r="T1321">
        <f t="shared" si="180"/>
        <v>-1</v>
      </c>
      <c r="U1321" s="1">
        <v>42834</v>
      </c>
      <c r="V1321" s="13">
        <f t="shared" si="181"/>
        <v>42826</v>
      </c>
      <c r="W1321" s="14">
        <f t="shared" si="182"/>
        <v>42834</v>
      </c>
      <c r="X1321" s="1" t="str">
        <f t="shared" si="183"/>
        <v>Sunday</v>
      </c>
      <c r="Y1321" s="2">
        <v>0.61414351851851856</v>
      </c>
      <c r="Z1321" s="2">
        <f t="shared" si="184"/>
        <v>0.625</v>
      </c>
      <c r="AA1321">
        <f>1</f>
        <v>1</v>
      </c>
      <c r="AB1321" s="1">
        <v>42834</v>
      </c>
      <c r="AC1321" s="13">
        <f t="shared" si="185"/>
        <v>42826</v>
      </c>
      <c r="AD1321" s="14">
        <f t="shared" si="186"/>
        <v>42834</v>
      </c>
      <c r="AE1321" s="1" t="str">
        <f t="shared" si="187"/>
        <v>Sunday</v>
      </c>
      <c r="AF1321" s="2">
        <v>0.63853009259259264</v>
      </c>
      <c r="AG1321" s="2">
        <f t="shared" si="188"/>
        <v>0.625</v>
      </c>
      <c r="AH1321" t="s">
        <v>23</v>
      </c>
    </row>
    <row r="1322" spans="1:34" x14ac:dyDescent="0.25">
      <c r="A1322">
        <v>1514634</v>
      </c>
      <c r="B1322" t="s">
        <v>54</v>
      </c>
      <c r="E1322">
        <v>53225</v>
      </c>
      <c r="F1322" t="s">
        <v>20</v>
      </c>
      <c r="G1322" t="s">
        <v>55</v>
      </c>
      <c r="H1322">
        <v>25</v>
      </c>
      <c r="I1322" t="s">
        <v>77</v>
      </c>
      <c r="J1322">
        <f>VLOOKUP(I1322,Key!$A$1:$C$73,2,FALSE)</f>
        <v>43.036900000000003</v>
      </c>
      <c r="K1322">
        <f>VLOOKUP(I1322,Key!$A$1:$C$73,3,FALSE)</f>
        <v>-87.89667</v>
      </c>
      <c r="L1322" t="s">
        <v>77</v>
      </c>
      <c r="M1322">
        <f>VLOOKUP(L1322,Key!$A$1:$C$73,2,FALSE)</f>
        <v>43.036900000000003</v>
      </c>
      <c r="N1322">
        <f>VLOOKUP(L1322,Key!$A$1:$C$73,3,FALSE)</f>
        <v>-87.89667</v>
      </c>
      <c r="O1322">
        <v>41</v>
      </c>
      <c r="P1322">
        <v>6</v>
      </c>
      <c r="Q1322">
        <v>6.2</v>
      </c>
      <c r="R1322">
        <v>5.8</v>
      </c>
      <c r="S1322">
        <v>246</v>
      </c>
      <c r="T1322">
        <f t="shared" si="180"/>
        <v>-1</v>
      </c>
      <c r="U1322" s="1">
        <v>42834</v>
      </c>
      <c r="V1322" s="13">
        <f t="shared" si="181"/>
        <v>42826</v>
      </c>
      <c r="W1322" s="14">
        <f t="shared" si="182"/>
        <v>42834</v>
      </c>
      <c r="X1322" s="1" t="str">
        <f t="shared" si="183"/>
        <v>Sunday</v>
      </c>
      <c r="Y1322" s="2">
        <v>0.61528935185185185</v>
      </c>
      <c r="Z1322" s="2">
        <f t="shared" si="184"/>
        <v>0.625</v>
      </c>
      <c r="AA1322">
        <f>1</f>
        <v>1</v>
      </c>
      <c r="AB1322" s="1">
        <v>42834</v>
      </c>
      <c r="AC1322" s="13">
        <f t="shared" si="185"/>
        <v>42826</v>
      </c>
      <c r="AD1322" s="14">
        <f t="shared" si="186"/>
        <v>42834</v>
      </c>
      <c r="AE1322" s="1" t="str">
        <f t="shared" si="187"/>
        <v>Sunday</v>
      </c>
      <c r="AF1322" s="2">
        <v>0.64374999999999993</v>
      </c>
      <c r="AG1322" s="2">
        <f t="shared" si="188"/>
        <v>0.625</v>
      </c>
      <c r="AH1322" t="s">
        <v>25</v>
      </c>
    </row>
    <row r="1323" spans="1:34" x14ac:dyDescent="0.25">
      <c r="A1323">
        <v>1572742</v>
      </c>
      <c r="B1323" t="s">
        <v>54</v>
      </c>
      <c r="E1323">
        <v>87107</v>
      </c>
      <c r="F1323" t="s">
        <v>20</v>
      </c>
      <c r="G1323" t="s">
        <v>55</v>
      </c>
      <c r="H1323">
        <v>173</v>
      </c>
      <c r="I1323" t="s">
        <v>81</v>
      </c>
      <c r="J1323">
        <f>VLOOKUP(I1323,Key!$A$1:$C$73,2,FALSE)</f>
        <v>43.058010000000003</v>
      </c>
      <c r="K1323">
        <f>VLOOKUP(I1323,Key!$A$1:$C$73,3,FALSE)</f>
        <v>-87.877300000000005</v>
      </c>
      <c r="L1323" t="s">
        <v>81</v>
      </c>
      <c r="M1323">
        <f>VLOOKUP(L1323,Key!$A$1:$C$73,2,FALSE)</f>
        <v>43.058010000000003</v>
      </c>
      <c r="N1323">
        <f>VLOOKUP(L1323,Key!$A$1:$C$73,3,FALSE)</f>
        <v>-87.877300000000005</v>
      </c>
      <c r="O1323">
        <v>58</v>
      </c>
      <c r="P1323">
        <v>6</v>
      </c>
      <c r="Q1323">
        <v>8.6999999999999993</v>
      </c>
      <c r="R1323">
        <v>8.3000000000000007</v>
      </c>
      <c r="S1323">
        <v>348</v>
      </c>
      <c r="T1323">
        <f t="shared" si="180"/>
        <v>-1</v>
      </c>
      <c r="U1323" s="1">
        <v>42834</v>
      </c>
      <c r="V1323" s="13">
        <f t="shared" si="181"/>
        <v>42826</v>
      </c>
      <c r="W1323" s="14">
        <f t="shared" si="182"/>
        <v>42834</v>
      </c>
      <c r="X1323" s="1" t="str">
        <f t="shared" si="183"/>
        <v>Sunday</v>
      </c>
      <c r="Y1323" s="2">
        <v>0.62378472222222225</v>
      </c>
      <c r="Z1323" s="2">
        <f t="shared" si="184"/>
        <v>0.625</v>
      </c>
      <c r="AA1323">
        <f>1</f>
        <v>1</v>
      </c>
      <c r="AB1323" s="1">
        <v>42834</v>
      </c>
      <c r="AC1323" s="13">
        <f t="shared" si="185"/>
        <v>42826</v>
      </c>
      <c r="AD1323" s="14">
        <f t="shared" si="186"/>
        <v>42834</v>
      </c>
      <c r="AE1323" s="1" t="str">
        <f t="shared" si="187"/>
        <v>Sunday</v>
      </c>
      <c r="AF1323" s="2">
        <v>0.66430555555555559</v>
      </c>
      <c r="AG1323" s="2">
        <f t="shared" si="188"/>
        <v>0.66666666666666663</v>
      </c>
      <c r="AH1323" t="s">
        <v>25</v>
      </c>
    </row>
    <row r="1324" spans="1:34" x14ac:dyDescent="0.25">
      <c r="A1324">
        <v>1572819</v>
      </c>
      <c r="B1324" t="s">
        <v>54</v>
      </c>
      <c r="E1324">
        <v>53203</v>
      </c>
      <c r="F1324" t="s">
        <v>20</v>
      </c>
      <c r="G1324" t="s">
        <v>55</v>
      </c>
      <c r="H1324">
        <v>5483</v>
      </c>
      <c r="I1324" t="s">
        <v>76</v>
      </c>
      <c r="J1324">
        <f>VLOOKUP(I1324,Key!$A$1:$C$73,2,FALSE)</f>
        <v>43.02948</v>
      </c>
      <c r="K1324">
        <f>VLOOKUP(I1324,Key!$A$1:$C$73,3,FALSE)</f>
        <v>-87.912819999999996</v>
      </c>
      <c r="L1324" t="s">
        <v>85</v>
      </c>
      <c r="M1324">
        <f>VLOOKUP(L1324,Key!$A$1:$C$73,2,FALSE)</f>
        <v>43.053040000000003</v>
      </c>
      <c r="N1324">
        <f>VLOOKUP(L1324,Key!$A$1:$C$73,3,FALSE)</f>
        <v>-87.897660000000002</v>
      </c>
      <c r="O1324">
        <v>26</v>
      </c>
      <c r="P1324">
        <v>3</v>
      </c>
      <c r="Q1324">
        <v>3.9</v>
      </c>
      <c r="R1324">
        <v>3.7</v>
      </c>
      <c r="S1324">
        <v>156</v>
      </c>
      <c r="T1324">
        <f t="shared" si="180"/>
        <v>-1</v>
      </c>
      <c r="U1324" s="1">
        <v>42834</v>
      </c>
      <c r="V1324" s="13">
        <f t="shared" si="181"/>
        <v>42826</v>
      </c>
      <c r="W1324" s="14">
        <f t="shared" si="182"/>
        <v>42834</v>
      </c>
      <c r="X1324" s="1" t="str">
        <f t="shared" si="183"/>
        <v>Sunday</v>
      </c>
      <c r="Y1324" s="2">
        <v>0.6329745370370371</v>
      </c>
      <c r="Z1324" s="2">
        <f t="shared" si="184"/>
        <v>0.625</v>
      </c>
      <c r="AA1324">
        <f>1</f>
        <v>1</v>
      </c>
      <c r="AB1324" s="1">
        <v>42834</v>
      </c>
      <c r="AC1324" s="13">
        <f t="shared" si="185"/>
        <v>42826</v>
      </c>
      <c r="AD1324" s="14">
        <f t="shared" si="186"/>
        <v>42834</v>
      </c>
      <c r="AE1324" s="1" t="str">
        <f t="shared" si="187"/>
        <v>Sunday</v>
      </c>
      <c r="AF1324" s="2">
        <v>0.65123842592592596</v>
      </c>
      <c r="AG1324" s="2">
        <f t="shared" si="188"/>
        <v>0.66666666666666663</v>
      </c>
      <c r="AH1324" t="s">
        <v>23</v>
      </c>
    </row>
    <row r="1325" spans="1:34" x14ac:dyDescent="0.25">
      <c r="A1325">
        <v>1572821</v>
      </c>
      <c r="B1325" t="s">
        <v>54</v>
      </c>
      <c r="E1325">
        <v>53017</v>
      </c>
      <c r="F1325" t="s">
        <v>20</v>
      </c>
      <c r="G1325" t="s">
        <v>55</v>
      </c>
      <c r="H1325">
        <v>5558</v>
      </c>
      <c r="I1325" t="s">
        <v>39</v>
      </c>
      <c r="J1325">
        <f>VLOOKUP(I1325,Key!$A$1:$C$73,2,FALSE)</f>
        <v>43.031480000000002</v>
      </c>
      <c r="K1325">
        <f>VLOOKUP(I1325,Key!$A$1:$C$73,3,FALSE)</f>
        <v>-87.908169999999998</v>
      </c>
      <c r="L1325" t="s">
        <v>39</v>
      </c>
      <c r="M1325">
        <f>VLOOKUP(L1325,Key!$A$1:$C$73,2,FALSE)</f>
        <v>43.031480000000002</v>
      </c>
      <c r="N1325">
        <f>VLOOKUP(L1325,Key!$A$1:$C$73,3,FALSE)</f>
        <v>-87.908169999999998</v>
      </c>
      <c r="O1325">
        <v>33</v>
      </c>
      <c r="P1325">
        <v>3</v>
      </c>
      <c r="Q1325">
        <v>5</v>
      </c>
      <c r="R1325">
        <v>4.7</v>
      </c>
      <c r="S1325">
        <v>198</v>
      </c>
      <c r="T1325">
        <f t="shared" si="180"/>
        <v>-1</v>
      </c>
      <c r="U1325" s="1">
        <v>42834</v>
      </c>
      <c r="V1325" s="13">
        <f t="shared" si="181"/>
        <v>42826</v>
      </c>
      <c r="W1325" s="14">
        <f t="shared" si="182"/>
        <v>42834</v>
      </c>
      <c r="X1325" s="1" t="str">
        <f t="shared" si="183"/>
        <v>Sunday</v>
      </c>
      <c r="Y1325" s="2">
        <v>0.63300925925925922</v>
      </c>
      <c r="Z1325" s="2">
        <f t="shared" si="184"/>
        <v>0.625</v>
      </c>
      <c r="AA1325">
        <f>1</f>
        <v>1</v>
      </c>
      <c r="AB1325" s="1">
        <v>42834</v>
      </c>
      <c r="AC1325" s="13">
        <f t="shared" si="185"/>
        <v>42826</v>
      </c>
      <c r="AD1325" s="14">
        <f t="shared" si="186"/>
        <v>42834</v>
      </c>
      <c r="AE1325" s="1" t="str">
        <f t="shared" si="187"/>
        <v>Sunday</v>
      </c>
      <c r="AF1325" s="2">
        <v>0.65601851851851845</v>
      </c>
      <c r="AG1325" s="2">
        <f t="shared" si="188"/>
        <v>0.66666666666666663</v>
      </c>
      <c r="AH1325" t="s">
        <v>25</v>
      </c>
    </row>
    <row r="1326" spans="1:34" x14ac:dyDescent="0.25">
      <c r="A1326">
        <v>1572428</v>
      </c>
      <c r="B1326" t="s">
        <v>54</v>
      </c>
      <c r="E1326">
        <v>60565</v>
      </c>
      <c r="F1326" t="s">
        <v>20</v>
      </c>
      <c r="G1326" t="s">
        <v>55</v>
      </c>
      <c r="H1326">
        <v>5443</v>
      </c>
      <c r="I1326" t="s">
        <v>44</v>
      </c>
      <c r="J1326">
        <f>VLOOKUP(I1326,Key!$A$1:$C$73,2,FALSE)</f>
        <v>43.03886</v>
      </c>
      <c r="K1326">
        <f>VLOOKUP(I1326,Key!$A$1:$C$73,3,FALSE)</f>
        <v>-87.902720000000002</v>
      </c>
      <c r="L1326" t="s">
        <v>84</v>
      </c>
      <c r="M1326">
        <f>VLOOKUP(L1326,Key!$A$1:$C$73,2,FALSE)</f>
        <v>43.040154000000001</v>
      </c>
      <c r="N1326">
        <f>VLOOKUP(L1326,Key!$A$1:$C$73,3,FALSE)</f>
        <v>-87.932113000000001</v>
      </c>
      <c r="O1326">
        <v>18</v>
      </c>
      <c r="P1326">
        <v>3</v>
      </c>
      <c r="Q1326">
        <v>2.7</v>
      </c>
      <c r="R1326">
        <v>2.6</v>
      </c>
      <c r="S1326">
        <v>108</v>
      </c>
      <c r="T1326">
        <f t="shared" si="180"/>
        <v>-1</v>
      </c>
      <c r="U1326" s="1">
        <v>42834</v>
      </c>
      <c r="V1326" s="13">
        <f t="shared" si="181"/>
        <v>42826</v>
      </c>
      <c r="W1326" s="14">
        <f t="shared" si="182"/>
        <v>42834</v>
      </c>
      <c r="X1326" s="1" t="str">
        <f t="shared" si="183"/>
        <v>Sunday</v>
      </c>
      <c r="Y1326" s="2">
        <v>0.63817129629629632</v>
      </c>
      <c r="Z1326" s="2">
        <f t="shared" si="184"/>
        <v>0.625</v>
      </c>
      <c r="AA1326">
        <f>1</f>
        <v>1</v>
      </c>
      <c r="AB1326" s="1">
        <v>42834</v>
      </c>
      <c r="AC1326" s="13">
        <f t="shared" si="185"/>
        <v>42826</v>
      </c>
      <c r="AD1326" s="14">
        <f t="shared" si="186"/>
        <v>42834</v>
      </c>
      <c r="AE1326" s="1" t="str">
        <f t="shared" si="187"/>
        <v>Sunday</v>
      </c>
      <c r="AF1326" s="2">
        <v>0.65008101851851852</v>
      </c>
      <c r="AG1326" s="2">
        <f t="shared" si="188"/>
        <v>0.66666666666666663</v>
      </c>
      <c r="AH1326" t="s">
        <v>23</v>
      </c>
    </row>
    <row r="1327" spans="1:34" x14ac:dyDescent="0.25">
      <c r="A1327">
        <v>1572913</v>
      </c>
      <c r="B1327" t="s">
        <v>54</v>
      </c>
      <c r="E1327">
        <v>53218</v>
      </c>
      <c r="F1327" t="s">
        <v>20</v>
      </c>
      <c r="G1327" t="s">
        <v>55</v>
      </c>
      <c r="H1327">
        <v>5576</v>
      </c>
      <c r="I1327" t="s">
        <v>89</v>
      </c>
      <c r="J1327">
        <f>VLOOKUP(I1327,Key!$A$1:$C$73,2,FALSE)</f>
        <v>43.060155999999999</v>
      </c>
      <c r="K1327">
        <f>VLOOKUP(I1327,Key!$A$1:$C$73,3,FALSE)</f>
        <v>-87.881258000000003</v>
      </c>
      <c r="L1327" t="s">
        <v>89</v>
      </c>
      <c r="M1327">
        <f>VLOOKUP(L1327,Key!$A$1:$C$73,2,FALSE)</f>
        <v>43.060155999999999</v>
      </c>
      <c r="N1327">
        <f>VLOOKUP(L1327,Key!$A$1:$C$73,3,FALSE)</f>
        <v>-87.881258000000003</v>
      </c>
      <c r="O1327">
        <v>38</v>
      </c>
      <c r="P1327">
        <v>6</v>
      </c>
      <c r="Q1327">
        <v>5.7</v>
      </c>
      <c r="R1327">
        <v>5.4</v>
      </c>
      <c r="S1327">
        <v>228</v>
      </c>
      <c r="T1327">
        <f t="shared" si="180"/>
        <v>-1</v>
      </c>
      <c r="U1327" s="1">
        <v>42834</v>
      </c>
      <c r="V1327" s="13">
        <f t="shared" si="181"/>
        <v>42826</v>
      </c>
      <c r="W1327" s="14">
        <f t="shared" si="182"/>
        <v>42834</v>
      </c>
      <c r="X1327" s="1" t="str">
        <f t="shared" si="183"/>
        <v>Sunday</v>
      </c>
      <c r="Y1327" s="2">
        <v>0.64402777777777775</v>
      </c>
      <c r="Z1327" s="2">
        <f t="shared" si="184"/>
        <v>0.625</v>
      </c>
      <c r="AA1327">
        <f>1</f>
        <v>1</v>
      </c>
      <c r="AB1327" s="1">
        <v>42834</v>
      </c>
      <c r="AC1327" s="13">
        <f t="shared" si="185"/>
        <v>42826</v>
      </c>
      <c r="AD1327" s="14">
        <f t="shared" si="186"/>
        <v>42834</v>
      </c>
      <c r="AE1327" s="1" t="str">
        <f t="shared" si="187"/>
        <v>Sunday</v>
      </c>
      <c r="AF1327" s="2">
        <v>0.67054398148148142</v>
      </c>
      <c r="AG1327" s="2">
        <f t="shared" si="188"/>
        <v>0.66666666666666663</v>
      </c>
      <c r="AH1327" t="s">
        <v>25</v>
      </c>
    </row>
    <row r="1328" spans="1:34" x14ac:dyDescent="0.25">
      <c r="A1328">
        <v>1568531</v>
      </c>
      <c r="B1328" t="s">
        <v>54</v>
      </c>
      <c r="E1328">
        <v>53201</v>
      </c>
      <c r="F1328" t="s">
        <v>20</v>
      </c>
      <c r="G1328" t="s">
        <v>55</v>
      </c>
      <c r="H1328">
        <v>11145</v>
      </c>
      <c r="I1328" t="s">
        <v>66</v>
      </c>
      <c r="J1328">
        <f>VLOOKUP(I1328,Key!$A$1:$C$73,2,FALSE)</f>
        <v>43.078530000000001</v>
      </c>
      <c r="K1328">
        <f>VLOOKUP(I1328,Key!$A$1:$C$73,3,FALSE)</f>
        <v>-87.882620000000003</v>
      </c>
      <c r="L1328" t="s">
        <v>67</v>
      </c>
      <c r="M1328">
        <f>VLOOKUP(L1328,Key!$A$1:$C$73,2,FALSE)</f>
        <v>43.05847</v>
      </c>
      <c r="N1328">
        <f>VLOOKUP(L1328,Key!$A$1:$C$73,3,FALSE)</f>
        <v>-87.898079999999993</v>
      </c>
      <c r="O1328">
        <v>120</v>
      </c>
      <c r="P1328">
        <v>12</v>
      </c>
      <c r="Q1328">
        <v>18</v>
      </c>
      <c r="R1328">
        <v>17.100000000000001</v>
      </c>
      <c r="S1328">
        <v>720</v>
      </c>
      <c r="T1328">
        <f t="shared" si="180"/>
        <v>-1</v>
      </c>
      <c r="U1328" s="1">
        <v>42834</v>
      </c>
      <c r="V1328" s="13">
        <f t="shared" si="181"/>
        <v>42826</v>
      </c>
      <c r="W1328" s="14">
        <f t="shared" si="182"/>
        <v>42834</v>
      </c>
      <c r="X1328" s="1" t="str">
        <f t="shared" si="183"/>
        <v>Sunday</v>
      </c>
      <c r="Y1328" s="2">
        <v>0.64465277777777785</v>
      </c>
      <c r="Z1328" s="2">
        <f t="shared" si="184"/>
        <v>0.625</v>
      </c>
      <c r="AA1328">
        <f>1</f>
        <v>1</v>
      </c>
      <c r="AB1328" s="1">
        <v>42834</v>
      </c>
      <c r="AC1328" s="13">
        <f t="shared" si="185"/>
        <v>42826</v>
      </c>
      <c r="AD1328" s="14">
        <f t="shared" si="186"/>
        <v>42834</v>
      </c>
      <c r="AE1328" s="1" t="str">
        <f t="shared" si="187"/>
        <v>Sunday</v>
      </c>
      <c r="AF1328" s="2">
        <v>0.72778935185185178</v>
      </c>
      <c r="AG1328" s="2">
        <f t="shared" si="188"/>
        <v>0.70833333333333326</v>
      </c>
      <c r="AH1328" t="s">
        <v>23</v>
      </c>
    </row>
    <row r="1329" spans="1:34" x14ac:dyDescent="0.25">
      <c r="A1329">
        <v>1568531</v>
      </c>
      <c r="B1329" t="s">
        <v>54</v>
      </c>
      <c r="E1329">
        <v>53201</v>
      </c>
      <c r="F1329" t="s">
        <v>20</v>
      </c>
      <c r="G1329" t="s">
        <v>55</v>
      </c>
      <c r="H1329">
        <v>5423</v>
      </c>
      <c r="I1329" t="s">
        <v>66</v>
      </c>
      <c r="J1329">
        <f>VLOOKUP(I1329,Key!$A$1:$C$73,2,FALSE)</f>
        <v>43.078530000000001</v>
      </c>
      <c r="K1329">
        <f>VLOOKUP(I1329,Key!$A$1:$C$73,3,FALSE)</f>
        <v>-87.882620000000003</v>
      </c>
      <c r="L1329" t="s">
        <v>67</v>
      </c>
      <c r="M1329">
        <f>VLOOKUP(L1329,Key!$A$1:$C$73,2,FALSE)</f>
        <v>43.05847</v>
      </c>
      <c r="N1329">
        <f>VLOOKUP(L1329,Key!$A$1:$C$73,3,FALSE)</f>
        <v>-87.898079999999993</v>
      </c>
      <c r="O1329">
        <v>120</v>
      </c>
      <c r="P1329">
        <v>12</v>
      </c>
      <c r="Q1329">
        <v>18</v>
      </c>
      <c r="R1329">
        <v>17.100000000000001</v>
      </c>
      <c r="S1329">
        <v>720</v>
      </c>
      <c r="T1329">
        <f t="shared" si="180"/>
        <v>-1</v>
      </c>
      <c r="U1329" s="1">
        <v>42834</v>
      </c>
      <c r="V1329" s="13">
        <f t="shared" si="181"/>
        <v>42826</v>
      </c>
      <c r="W1329" s="14">
        <f t="shared" si="182"/>
        <v>42834</v>
      </c>
      <c r="X1329" s="1" t="str">
        <f t="shared" si="183"/>
        <v>Sunday</v>
      </c>
      <c r="Y1329" s="2">
        <v>0.64511574074074074</v>
      </c>
      <c r="Z1329" s="2">
        <f t="shared" si="184"/>
        <v>0.625</v>
      </c>
      <c r="AA1329">
        <f>1</f>
        <v>1</v>
      </c>
      <c r="AB1329" s="1">
        <v>42834</v>
      </c>
      <c r="AC1329" s="13">
        <f t="shared" si="185"/>
        <v>42826</v>
      </c>
      <c r="AD1329" s="14">
        <f t="shared" si="186"/>
        <v>42834</v>
      </c>
      <c r="AE1329" s="1" t="str">
        <f t="shared" si="187"/>
        <v>Sunday</v>
      </c>
      <c r="AF1329" s="2">
        <v>0.7278472222222222</v>
      </c>
      <c r="AG1329" s="2">
        <f t="shared" si="188"/>
        <v>0.70833333333333326</v>
      </c>
      <c r="AH1329" t="s">
        <v>23</v>
      </c>
    </row>
    <row r="1330" spans="1:34" x14ac:dyDescent="0.25">
      <c r="A1330">
        <v>1572983</v>
      </c>
      <c r="B1330" t="s">
        <v>54</v>
      </c>
      <c r="E1330">
        <v>60540</v>
      </c>
      <c r="F1330" t="s">
        <v>20</v>
      </c>
      <c r="G1330" t="s">
        <v>55</v>
      </c>
      <c r="H1330">
        <v>5588</v>
      </c>
      <c r="I1330" t="s">
        <v>84</v>
      </c>
      <c r="J1330">
        <f>VLOOKUP(I1330,Key!$A$1:$C$73,2,FALSE)</f>
        <v>43.040154000000001</v>
      </c>
      <c r="K1330">
        <f>VLOOKUP(I1330,Key!$A$1:$C$73,3,FALSE)</f>
        <v>-87.932113000000001</v>
      </c>
      <c r="L1330" t="s">
        <v>36</v>
      </c>
      <c r="M1330">
        <f>VLOOKUP(L1330,Key!$A$1:$C$73,2,FALSE)</f>
        <v>43.03519</v>
      </c>
      <c r="N1330">
        <f>VLOOKUP(L1330,Key!$A$1:$C$73,3,FALSE)</f>
        <v>-87.907390000000007</v>
      </c>
      <c r="O1330">
        <v>49</v>
      </c>
      <c r="P1330">
        <v>6</v>
      </c>
      <c r="Q1330">
        <v>7.4</v>
      </c>
      <c r="R1330">
        <v>7</v>
      </c>
      <c r="S1330">
        <v>294</v>
      </c>
      <c r="T1330">
        <f t="shared" si="180"/>
        <v>-1</v>
      </c>
      <c r="U1330" s="1">
        <v>42834</v>
      </c>
      <c r="V1330" s="13">
        <f t="shared" si="181"/>
        <v>42826</v>
      </c>
      <c r="W1330" s="14">
        <f t="shared" si="182"/>
        <v>42834</v>
      </c>
      <c r="X1330" s="1" t="str">
        <f t="shared" si="183"/>
        <v>Sunday</v>
      </c>
      <c r="Y1330" s="2">
        <v>0.65097222222222217</v>
      </c>
      <c r="Z1330" s="2">
        <f t="shared" si="184"/>
        <v>0.66666666666666663</v>
      </c>
      <c r="AA1330">
        <f>1</f>
        <v>1</v>
      </c>
      <c r="AB1330" s="1">
        <v>42834</v>
      </c>
      <c r="AC1330" s="13">
        <f t="shared" si="185"/>
        <v>42826</v>
      </c>
      <c r="AD1330" s="14">
        <f t="shared" si="186"/>
        <v>42834</v>
      </c>
      <c r="AE1330" s="1" t="str">
        <f t="shared" si="187"/>
        <v>Sunday</v>
      </c>
      <c r="AF1330" s="2">
        <v>0.68523148148148139</v>
      </c>
      <c r="AG1330" s="2">
        <f t="shared" si="188"/>
        <v>0.66666666666666663</v>
      </c>
      <c r="AH1330" t="s">
        <v>23</v>
      </c>
    </row>
    <row r="1331" spans="1:34" x14ac:dyDescent="0.25">
      <c r="A1331">
        <v>1572796</v>
      </c>
      <c r="B1331" t="s">
        <v>54</v>
      </c>
      <c r="E1331">
        <v>53226</v>
      </c>
      <c r="F1331" t="s">
        <v>20</v>
      </c>
      <c r="G1331" t="s">
        <v>55</v>
      </c>
      <c r="H1331">
        <v>11164</v>
      </c>
      <c r="I1331" t="s">
        <v>91</v>
      </c>
      <c r="J1331">
        <f>VLOOKUP(I1331,Key!$A$1:$C$73,2,FALSE)</f>
        <v>43.048609999999996</v>
      </c>
      <c r="K1331">
        <f>VLOOKUP(I1331,Key!$A$1:$C$73,3,FALSE)</f>
        <v>-88.008480000000006</v>
      </c>
      <c r="L1331" t="s">
        <v>70</v>
      </c>
      <c r="M1331">
        <f>VLOOKUP(L1331,Key!$A$1:$C$73,2,FALSE)</f>
        <v>43.052630000000001</v>
      </c>
      <c r="N1331">
        <f>VLOOKUP(L1331,Key!$A$1:$C$73,3,FALSE)</f>
        <v>-88.016319999999993</v>
      </c>
      <c r="O1331">
        <v>11</v>
      </c>
      <c r="P1331">
        <v>3</v>
      </c>
      <c r="Q1331">
        <v>1.7</v>
      </c>
      <c r="R1331">
        <v>1.6</v>
      </c>
      <c r="S1331">
        <v>66</v>
      </c>
      <c r="T1331">
        <f t="shared" si="180"/>
        <v>-1</v>
      </c>
      <c r="U1331" s="1">
        <v>42834</v>
      </c>
      <c r="V1331" s="13">
        <f t="shared" si="181"/>
        <v>42826</v>
      </c>
      <c r="W1331" s="14">
        <f t="shared" si="182"/>
        <v>42834</v>
      </c>
      <c r="X1331" s="1" t="str">
        <f t="shared" si="183"/>
        <v>Sunday</v>
      </c>
      <c r="Y1331" s="2">
        <v>0.65746527777777775</v>
      </c>
      <c r="Z1331" s="2">
        <f t="shared" si="184"/>
        <v>0.66666666666666663</v>
      </c>
      <c r="AA1331">
        <f>1</f>
        <v>1</v>
      </c>
      <c r="AB1331" s="1">
        <v>42834</v>
      </c>
      <c r="AC1331" s="13">
        <f t="shared" si="185"/>
        <v>42826</v>
      </c>
      <c r="AD1331" s="14">
        <f t="shared" si="186"/>
        <v>42834</v>
      </c>
      <c r="AE1331" s="1" t="str">
        <f t="shared" si="187"/>
        <v>Sunday</v>
      </c>
      <c r="AF1331" s="2">
        <v>0.66486111111111112</v>
      </c>
      <c r="AG1331" s="2">
        <f t="shared" si="188"/>
        <v>0.66666666666666663</v>
      </c>
      <c r="AH1331" t="s">
        <v>23</v>
      </c>
    </row>
    <row r="1332" spans="1:34" x14ac:dyDescent="0.25">
      <c r="A1332">
        <v>1152301</v>
      </c>
      <c r="B1332" t="s">
        <v>54</v>
      </c>
      <c r="E1332">
        <v>53219</v>
      </c>
      <c r="F1332" t="s">
        <v>20</v>
      </c>
      <c r="G1332" t="s">
        <v>55</v>
      </c>
      <c r="H1332">
        <v>157</v>
      </c>
      <c r="I1332" t="s">
        <v>61</v>
      </c>
      <c r="J1332">
        <f>VLOOKUP(I1332,Key!$A$1:$C$73,2,FALSE)</f>
        <v>43.060786</v>
      </c>
      <c r="K1332">
        <f>VLOOKUP(I1332,Key!$A$1:$C$73,3,FALSE)</f>
        <v>-87.883825999999999</v>
      </c>
      <c r="L1332" t="s">
        <v>81</v>
      </c>
      <c r="M1332">
        <f>VLOOKUP(L1332,Key!$A$1:$C$73,2,FALSE)</f>
        <v>43.058010000000003</v>
      </c>
      <c r="N1332">
        <f>VLOOKUP(L1332,Key!$A$1:$C$73,3,FALSE)</f>
        <v>-87.877300000000005</v>
      </c>
      <c r="O1332">
        <v>67</v>
      </c>
      <c r="P1332">
        <v>9</v>
      </c>
      <c r="Q1332">
        <v>10.1</v>
      </c>
      <c r="R1332">
        <v>9.5</v>
      </c>
      <c r="S1332">
        <v>402</v>
      </c>
      <c r="T1332">
        <f t="shared" si="180"/>
        <v>-1</v>
      </c>
      <c r="U1332" s="1">
        <v>42834</v>
      </c>
      <c r="V1332" s="13">
        <f t="shared" si="181"/>
        <v>42826</v>
      </c>
      <c r="W1332" s="14">
        <f t="shared" si="182"/>
        <v>42834</v>
      </c>
      <c r="X1332" s="1" t="str">
        <f t="shared" si="183"/>
        <v>Sunday</v>
      </c>
      <c r="Y1332" s="2">
        <v>0.66089120370370369</v>
      </c>
      <c r="Z1332" s="2">
        <f t="shared" si="184"/>
        <v>0.66666666666666663</v>
      </c>
      <c r="AA1332">
        <f>1</f>
        <v>1</v>
      </c>
      <c r="AB1332" s="1">
        <v>42834</v>
      </c>
      <c r="AC1332" s="13">
        <f t="shared" si="185"/>
        <v>42826</v>
      </c>
      <c r="AD1332" s="14">
        <f t="shared" si="186"/>
        <v>42834</v>
      </c>
      <c r="AE1332" s="1" t="str">
        <f t="shared" si="187"/>
        <v>Sunday</v>
      </c>
      <c r="AF1332" s="2">
        <v>0.70717592592592593</v>
      </c>
      <c r="AG1332" s="2">
        <f t="shared" si="188"/>
        <v>0.70833333333333326</v>
      </c>
      <c r="AH1332" t="s">
        <v>23</v>
      </c>
    </row>
    <row r="1333" spans="1:34" x14ac:dyDescent="0.25">
      <c r="A1333">
        <v>1573073</v>
      </c>
      <c r="B1333" t="s">
        <v>54</v>
      </c>
      <c r="E1333">
        <v>54494</v>
      </c>
      <c r="F1333" t="s">
        <v>20</v>
      </c>
      <c r="G1333" t="s">
        <v>55</v>
      </c>
      <c r="H1333">
        <v>11120</v>
      </c>
      <c r="I1333" t="s">
        <v>64</v>
      </c>
      <c r="J1333">
        <f>VLOOKUP(I1333,Key!$A$1:$C$73,2,FALSE)</f>
        <v>43.069021999999997</v>
      </c>
      <c r="K1333">
        <f>VLOOKUP(I1333,Key!$A$1:$C$73,3,FALSE)</f>
        <v>-87.887940999999998</v>
      </c>
      <c r="L1333" t="s">
        <v>85</v>
      </c>
      <c r="M1333">
        <f>VLOOKUP(L1333,Key!$A$1:$C$73,2,FALSE)</f>
        <v>43.053040000000003</v>
      </c>
      <c r="N1333">
        <f>VLOOKUP(L1333,Key!$A$1:$C$73,3,FALSE)</f>
        <v>-87.897660000000002</v>
      </c>
      <c r="O1333">
        <v>21</v>
      </c>
      <c r="P1333">
        <v>3</v>
      </c>
      <c r="Q1333">
        <v>3.2</v>
      </c>
      <c r="R1333">
        <v>3</v>
      </c>
      <c r="S1333">
        <v>126</v>
      </c>
      <c r="T1333">
        <f t="shared" si="180"/>
        <v>-1</v>
      </c>
      <c r="U1333" s="1">
        <v>42834</v>
      </c>
      <c r="V1333" s="13">
        <f t="shared" si="181"/>
        <v>42826</v>
      </c>
      <c r="W1333" s="14">
        <f t="shared" si="182"/>
        <v>42834</v>
      </c>
      <c r="X1333" s="1" t="str">
        <f t="shared" si="183"/>
        <v>Sunday</v>
      </c>
      <c r="Y1333" s="2">
        <v>0.66591435185185188</v>
      </c>
      <c r="Z1333" s="2">
        <f t="shared" si="184"/>
        <v>0.66666666666666663</v>
      </c>
      <c r="AA1333">
        <f>1</f>
        <v>1</v>
      </c>
      <c r="AB1333" s="1">
        <v>42834</v>
      </c>
      <c r="AC1333" s="13">
        <f t="shared" si="185"/>
        <v>42826</v>
      </c>
      <c r="AD1333" s="14">
        <f t="shared" si="186"/>
        <v>42834</v>
      </c>
      <c r="AE1333" s="1" t="str">
        <f t="shared" si="187"/>
        <v>Sunday</v>
      </c>
      <c r="AF1333" s="2">
        <v>0.68033564814814806</v>
      </c>
      <c r="AG1333" s="2">
        <f t="shared" si="188"/>
        <v>0.66666666666666663</v>
      </c>
      <c r="AH1333" t="s">
        <v>23</v>
      </c>
    </row>
    <row r="1334" spans="1:34" x14ac:dyDescent="0.25">
      <c r="A1334">
        <v>1573170</v>
      </c>
      <c r="B1334" t="s">
        <v>54</v>
      </c>
      <c r="E1334">
        <v>53209</v>
      </c>
      <c r="F1334" t="s">
        <v>20</v>
      </c>
      <c r="G1334" t="s">
        <v>55</v>
      </c>
      <c r="H1334">
        <v>11087</v>
      </c>
      <c r="I1334" t="s">
        <v>63</v>
      </c>
      <c r="J1334">
        <f>VLOOKUP(I1334,Key!$A$1:$C$73,2,FALSE)</f>
        <v>43.066893999999998</v>
      </c>
      <c r="K1334">
        <f>VLOOKUP(I1334,Key!$A$1:$C$73,3,FALSE)</f>
        <v>-87.877936000000005</v>
      </c>
      <c r="L1334" t="s">
        <v>63</v>
      </c>
      <c r="M1334">
        <f>VLOOKUP(L1334,Key!$A$1:$C$73,2,FALSE)</f>
        <v>43.066893999999998</v>
      </c>
      <c r="N1334">
        <f>VLOOKUP(L1334,Key!$A$1:$C$73,3,FALSE)</f>
        <v>-87.877936000000005</v>
      </c>
      <c r="O1334">
        <v>56</v>
      </c>
      <c r="P1334">
        <v>6</v>
      </c>
      <c r="Q1334">
        <v>8.4</v>
      </c>
      <c r="R1334">
        <v>8</v>
      </c>
      <c r="S1334">
        <v>336</v>
      </c>
      <c r="T1334">
        <f t="shared" si="180"/>
        <v>-1</v>
      </c>
      <c r="U1334" s="1">
        <v>42834</v>
      </c>
      <c r="V1334" s="13">
        <f t="shared" si="181"/>
        <v>42826</v>
      </c>
      <c r="W1334" s="14">
        <f t="shared" si="182"/>
        <v>42834</v>
      </c>
      <c r="X1334" s="1" t="str">
        <f t="shared" si="183"/>
        <v>Sunday</v>
      </c>
      <c r="Y1334" s="2">
        <v>0.68244212962962969</v>
      </c>
      <c r="Z1334" s="2">
        <f t="shared" si="184"/>
        <v>0.66666666666666663</v>
      </c>
      <c r="AA1334">
        <f>1</f>
        <v>1</v>
      </c>
      <c r="AB1334" s="1">
        <v>42834</v>
      </c>
      <c r="AC1334" s="13">
        <f t="shared" si="185"/>
        <v>42826</v>
      </c>
      <c r="AD1334" s="14">
        <f t="shared" si="186"/>
        <v>42834</v>
      </c>
      <c r="AE1334" s="1" t="str">
        <f t="shared" si="187"/>
        <v>Sunday</v>
      </c>
      <c r="AF1334" s="2">
        <v>0.7212615740740741</v>
      </c>
      <c r="AG1334" s="2">
        <f t="shared" si="188"/>
        <v>0.70833333333333326</v>
      </c>
      <c r="AH1334" t="s">
        <v>25</v>
      </c>
    </row>
    <row r="1335" spans="1:34" x14ac:dyDescent="0.25">
      <c r="A1335">
        <v>1573188</v>
      </c>
      <c r="B1335" t="s">
        <v>54</v>
      </c>
      <c r="E1335">
        <v>53403</v>
      </c>
      <c r="F1335" t="s">
        <v>20</v>
      </c>
      <c r="G1335" t="s">
        <v>55</v>
      </c>
      <c r="H1335">
        <v>112</v>
      </c>
      <c r="I1335" t="s">
        <v>33</v>
      </c>
      <c r="J1335">
        <f>VLOOKUP(I1335,Key!$A$1:$C$73,2,FALSE)</f>
        <v>43.045712999999999</v>
      </c>
      <c r="K1335">
        <f>VLOOKUP(I1335,Key!$A$1:$C$73,3,FALSE)</f>
        <v>-87.899756999999994</v>
      </c>
      <c r="L1335" t="s">
        <v>33</v>
      </c>
      <c r="M1335">
        <f>VLOOKUP(L1335,Key!$A$1:$C$73,2,FALSE)</f>
        <v>43.045712999999999</v>
      </c>
      <c r="N1335">
        <f>VLOOKUP(L1335,Key!$A$1:$C$73,3,FALSE)</f>
        <v>-87.899756999999994</v>
      </c>
      <c r="O1335">
        <v>1</v>
      </c>
      <c r="P1335">
        <v>0</v>
      </c>
      <c r="Q1335">
        <v>0.2</v>
      </c>
      <c r="R1335">
        <v>0.1</v>
      </c>
      <c r="S1335">
        <v>6</v>
      </c>
      <c r="T1335">
        <f t="shared" si="180"/>
        <v>-1</v>
      </c>
      <c r="U1335" s="1">
        <v>42834</v>
      </c>
      <c r="V1335" s="13">
        <f t="shared" si="181"/>
        <v>42826</v>
      </c>
      <c r="W1335" s="14">
        <f t="shared" si="182"/>
        <v>42834</v>
      </c>
      <c r="X1335" s="1" t="str">
        <f t="shared" si="183"/>
        <v>Sunday</v>
      </c>
      <c r="Y1335" s="2">
        <v>0.68584490740740733</v>
      </c>
      <c r="Z1335" s="2">
        <f t="shared" si="184"/>
        <v>0.66666666666666663</v>
      </c>
      <c r="AA1335">
        <f>1</f>
        <v>1</v>
      </c>
      <c r="AB1335" s="1">
        <v>42834</v>
      </c>
      <c r="AC1335" s="13">
        <f t="shared" si="185"/>
        <v>42826</v>
      </c>
      <c r="AD1335" s="14">
        <f t="shared" si="186"/>
        <v>42834</v>
      </c>
      <c r="AE1335" s="1" t="str">
        <f t="shared" si="187"/>
        <v>Sunday</v>
      </c>
      <c r="AF1335" s="2">
        <v>0.68615740740740738</v>
      </c>
      <c r="AG1335" s="2">
        <f t="shared" si="188"/>
        <v>0.66666666666666663</v>
      </c>
      <c r="AH1335" t="s">
        <v>25</v>
      </c>
    </row>
    <row r="1336" spans="1:34" x14ac:dyDescent="0.25">
      <c r="A1336">
        <v>1573192</v>
      </c>
      <c r="B1336" t="s">
        <v>54</v>
      </c>
      <c r="E1336">
        <v>53202</v>
      </c>
      <c r="F1336" t="s">
        <v>20</v>
      </c>
      <c r="G1336" t="s">
        <v>55</v>
      </c>
      <c r="H1336">
        <v>982</v>
      </c>
      <c r="I1336" t="s">
        <v>79</v>
      </c>
      <c r="J1336">
        <f>VLOOKUP(I1336,Key!$A$1:$C$73,2,FALSE)</f>
        <v>43.04804</v>
      </c>
      <c r="K1336">
        <f>VLOOKUP(I1336,Key!$A$1:$C$73,3,FALSE)</f>
        <v>-87.896720000000002</v>
      </c>
      <c r="L1336" t="s">
        <v>79</v>
      </c>
      <c r="M1336">
        <f>VLOOKUP(L1336,Key!$A$1:$C$73,2,FALSE)</f>
        <v>43.04804</v>
      </c>
      <c r="N1336">
        <f>VLOOKUP(L1336,Key!$A$1:$C$73,3,FALSE)</f>
        <v>-87.896720000000002</v>
      </c>
      <c r="O1336">
        <v>92</v>
      </c>
      <c r="P1336">
        <v>9</v>
      </c>
      <c r="Q1336">
        <v>13.8</v>
      </c>
      <c r="R1336">
        <v>13.1</v>
      </c>
      <c r="S1336">
        <v>552</v>
      </c>
      <c r="T1336">
        <f t="shared" si="180"/>
        <v>-1</v>
      </c>
      <c r="U1336" s="1">
        <v>42834</v>
      </c>
      <c r="V1336" s="13">
        <f t="shared" si="181"/>
        <v>42826</v>
      </c>
      <c r="W1336" s="14">
        <f t="shared" si="182"/>
        <v>42834</v>
      </c>
      <c r="X1336" s="1" t="str">
        <f t="shared" si="183"/>
        <v>Sunday</v>
      </c>
      <c r="Y1336" s="2">
        <v>0.68641203703703713</v>
      </c>
      <c r="Z1336" s="2">
        <f t="shared" si="184"/>
        <v>0.66666666666666663</v>
      </c>
      <c r="AA1336">
        <f>1</f>
        <v>1</v>
      </c>
      <c r="AB1336" s="1">
        <v>42834</v>
      </c>
      <c r="AC1336" s="13">
        <f t="shared" si="185"/>
        <v>42826</v>
      </c>
      <c r="AD1336" s="14">
        <f t="shared" si="186"/>
        <v>42834</v>
      </c>
      <c r="AE1336" s="1" t="str">
        <f t="shared" si="187"/>
        <v>Sunday</v>
      </c>
      <c r="AF1336" s="2">
        <v>0.75049768518518523</v>
      </c>
      <c r="AG1336" s="2">
        <f t="shared" si="188"/>
        <v>0.75</v>
      </c>
      <c r="AH1336" t="s">
        <v>25</v>
      </c>
    </row>
    <row r="1337" spans="1:34" x14ac:dyDescent="0.25">
      <c r="A1337">
        <v>1406421</v>
      </c>
      <c r="B1337" t="s">
        <v>54</v>
      </c>
      <c r="E1337">
        <v>53207</v>
      </c>
      <c r="F1337" t="s">
        <v>20</v>
      </c>
      <c r="G1337" t="s">
        <v>55</v>
      </c>
      <c r="H1337">
        <v>175</v>
      </c>
      <c r="I1337" t="s">
        <v>66</v>
      </c>
      <c r="J1337">
        <f>VLOOKUP(I1337,Key!$A$1:$C$73,2,FALSE)</f>
        <v>43.078530000000001</v>
      </c>
      <c r="K1337">
        <f>VLOOKUP(I1337,Key!$A$1:$C$73,3,FALSE)</f>
        <v>-87.882620000000003</v>
      </c>
      <c r="L1337" t="s">
        <v>61</v>
      </c>
      <c r="M1337">
        <f>VLOOKUP(L1337,Key!$A$1:$C$73,2,FALSE)</f>
        <v>43.060786</v>
      </c>
      <c r="N1337">
        <f>VLOOKUP(L1337,Key!$A$1:$C$73,3,FALSE)</f>
        <v>-87.883825999999999</v>
      </c>
      <c r="O1337">
        <v>33</v>
      </c>
      <c r="P1337">
        <v>3</v>
      </c>
      <c r="Q1337">
        <v>5</v>
      </c>
      <c r="R1337">
        <v>4.7</v>
      </c>
      <c r="S1337">
        <v>198</v>
      </c>
      <c r="T1337">
        <f t="shared" si="180"/>
        <v>-1</v>
      </c>
      <c r="U1337" s="1">
        <v>42834</v>
      </c>
      <c r="V1337" s="13">
        <f t="shared" si="181"/>
        <v>42826</v>
      </c>
      <c r="W1337" s="14">
        <f t="shared" si="182"/>
        <v>42834</v>
      </c>
      <c r="X1337" s="1" t="str">
        <f t="shared" si="183"/>
        <v>Sunday</v>
      </c>
      <c r="Y1337" s="2">
        <v>0.68877314814814816</v>
      </c>
      <c r="Z1337" s="2">
        <f t="shared" si="184"/>
        <v>0.70833333333333326</v>
      </c>
      <c r="AA1337">
        <f>1</f>
        <v>1</v>
      </c>
      <c r="AB1337" s="1">
        <v>42834</v>
      </c>
      <c r="AC1337" s="13">
        <f t="shared" si="185"/>
        <v>42826</v>
      </c>
      <c r="AD1337" s="14">
        <f t="shared" si="186"/>
        <v>42834</v>
      </c>
      <c r="AE1337" s="1" t="str">
        <f t="shared" si="187"/>
        <v>Sunday</v>
      </c>
      <c r="AF1337" s="2">
        <v>0.71127314814814813</v>
      </c>
      <c r="AG1337" s="2">
        <f t="shared" si="188"/>
        <v>0.70833333333333326</v>
      </c>
      <c r="AH1337" t="s">
        <v>23</v>
      </c>
    </row>
    <row r="1338" spans="1:34" x14ac:dyDescent="0.25">
      <c r="A1338">
        <v>1573343</v>
      </c>
      <c r="B1338" t="s">
        <v>54</v>
      </c>
      <c r="E1338">
        <v>53208</v>
      </c>
      <c r="F1338" t="s">
        <v>20</v>
      </c>
      <c r="G1338" t="s">
        <v>55</v>
      </c>
      <c r="H1338">
        <v>336</v>
      </c>
      <c r="I1338" t="s">
        <v>40</v>
      </c>
      <c r="J1338">
        <f>VLOOKUP(I1338,Key!$A$1:$C$73,2,FALSE)</f>
        <v>43.06033</v>
      </c>
      <c r="K1338">
        <f>VLOOKUP(I1338,Key!$A$1:$C$73,3,FALSE)</f>
        <v>-87.89546</v>
      </c>
      <c r="L1338" t="s">
        <v>40</v>
      </c>
      <c r="M1338">
        <f>VLOOKUP(L1338,Key!$A$1:$C$73,2,FALSE)</f>
        <v>43.06033</v>
      </c>
      <c r="N1338">
        <f>VLOOKUP(L1338,Key!$A$1:$C$73,3,FALSE)</f>
        <v>-87.89546</v>
      </c>
      <c r="O1338">
        <v>36</v>
      </c>
      <c r="P1338">
        <v>6</v>
      </c>
      <c r="Q1338">
        <v>5.4</v>
      </c>
      <c r="R1338">
        <v>5.0999999999999996</v>
      </c>
      <c r="S1338">
        <v>216</v>
      </c>
      <c r="T1338">
        <f t="shared" si="180"/>
        <v>-1</v>
      </c>
      <c r="U1338" s="1">
        <v>42834</v>
      </c>
      <c r="V1338" s="13">
        <f t="shared" si="181"/>
        <v>42826</v>
      </c>
      <c r="W1338" s="14">
        <f t="shared" si="182"/>
        <v>42834</v>
      </c>
      <c r="X1338" s="1" t="str">
        <f t="shared" si="183"/>
        <v>Sunday</v>
      </c>
      <c r="Y1338" s="2">
        <v>0.70940972222222232</v>
      </c>
      <c r="Z1338" s="2">
        <f t="shared" si="184"/>
        <v>0.70833333333333326</v>
      </c>
      <c r="AA1338">
        <f>1</f>
        <v>1</v>
      </c>
      <c r="AB1338" s="1">
        <v>42834</v>
      </c>
      <c r="AC1338" s="13">
        <f t="shared" si="185"/>
        <v>42826</v>
      </c>
      <c r="AD1338" s="14">
        <f t="shared" si="186"/>
        <v>42834</v>
      </c>
      <c r="AE1338" s="1" t="str">
        <f t="shared" si="187"/>
        <v>Sunday</v>
      </c>
      <c r="AF1338" s="2">
        <v>0.73420138888888886</v>
      </c>
      <c r="AG1338" s="2">
        <f t="shared" si="188"/>
        <v>0.75</v>
      </c>
      <c r="AH1338" t="s">
        <v>25</v>
      </c>
    </row>
    <row r="1339" spans="1:34" x14ac:dyDescent="0.25">
      <c r="A1339">
        <v>1573362</v>
      </c>
      <c r="B1339" t="s">
        <v>54</v>
      </c>
      <c r="E1339">
        <v>45011</v>
      </c>
      <c r="F1339" t="s">
        <v>20</v>
      </c>
      <c r="G1339" t="s">
        <v>55</v>
      </c>
      <c r="H1339">
        <v>43</v>
      </c>
      <c r="I1339" t="s">
        <v>57</v>
      </c>
      <c r="J1339">
        <f>VLOOKUP(I1339,Key!$A$1:$C$73,2,FALSE)</f>
        <v>43.03913</v>
      </c>
      <c r="K1339">
        <f>VLOOKUP(I1339,Key!$A$1:$C$73,3,FALSE)</f>
        <v>-87.916150000000002</v>
      </c>
      <c r="L1339" t="s">
        <v>57</v>
      </c>
      <c r="M1339">
        <f>VLOOKUP(L1339,Key!$A$1:$C$73,2,FALSE)</f>
        <v>43.03913</v>
      </c>
      <c r="N1339">
        <f>VLOOKUP(L1339,Key!$A$1:$C$73,3,FALSE)</f>
        <v>-87.916150000000002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f t="shared" si="180"/>
        <v>-1</v>
      </c>
      <c r="U1339" s="1">
        <v>42834</v>
      </c>
      <c r="V1339" s="13">
        <f t="shared" si="181"/>
        <v>42826</v>
      </c>
      <c r="W1339" s="14">
        <f t="shared" si="182"/>
        <v>42834</v>
      </c>
      <c r="X1339" s="1" t="str">
        <f t="shared" si="183"/>
        <v>Sunday</v>
      </c>
      <c r="Y1339" s="2">
        <v>0.71474537037037045</v>
      </c>
      <c r="Z1339" s="2">
        <f t="shared" si="184"/>
        <v>0.70833333333333326</v>
      </c>
      <c r="AA1339">
        <f>1</f>
        <v>1</v>
      </c>
      <c r="AB1339" s="1">
        <v>42834</v>
      </c>
      <c r="AC1339" s="13">
        <f t="shared" si="185"/>
        <v>42826</v>
      </c>
      <c r="AD1339" s="14">
        <f t="shared" si="186"/>
        <v>42834</v>
      </c>
      <c r="AE1339" s="1" t="str">
        <f t="shared" si="187"/>
        <v>Sunday</v>
      </c>
      <c r="AF1339" s="2">
        <v>0.7150347222222222</v>
      </c>
      <c r="AG1339" s="2">
        <f t="shared" si="188"/>
        <v>0.70833333333333326</v>
      </c>
      <c r="AH1339" t="s">
        <v>25</v>
      </c>
    </row>
    <row r="1340" spans="1:34" x14ac:dyDescent="0.25">
      <c r="A1340">
        <v>1573361</v>
      </c>
      <c r="B1340" t="s">
        <v>54</v>
      </c>
      <c r="E1340">
        <v>53212</v>
      </c>
      <c r="F1340" t="s">
        <v>20</v>
      </c>
      <c r="G1340" t="s">
        <v>55</v>
      </c>
      <c r="H1340">
        <v>5464</v>
      </c>
      <c r="I1340" t="s">
        <v>37</v>
      </c>
      <c r="J1340">
        <f>VLOOKUP(I1340,Key!$A$1:$C$73,2,FALSE)</f>
        <v>43.049230000000001</v>
      </c>
      <c r="K1340">
        <f>VLOOKUP(I1340,Key!$A$1:$C$73,3,FALSE)</f>
        <v>-87.911940000000001</v>
      </c>
      <c r="L1340" t="s">
        <v>37</v>
      </c>
      <c r="M1340">
        <f>VLOOKUP(L1340,Key!$A$1:$C$73,2,FALSE)</f>
        <v>43.049230000000001</v>
      </c>
      <c r="N1340">
        <f>VLOOKUP(L1340,Key!$A$1:$C$73,3,FALSE)</f>
        <v>-87.911940000000001</v>
      </c>
      <c r="O1340">
        <v>25</v>
      </c>
      <c r="P1340">
        <v>3</v>
      </c>
      <c r="Q1340">
        <v>3.8</v>
      </c>
      <c r="R1340">
        <v>3.6</v>
      </c>
      <c r="S1340">
        <v>150</v>
      </c>
      <c r="T1340">
        <f t="shared" si="180"/>
        <v>-1</v>
      </c>
      <c r="U1340" s="1">
        <v>42834</v>
      </c>
      <c r="V1340" s="13">
        <f t="shared" si="181"/>
        <v>42826</v>
      </c>
      <c r="W1340" s="14">
        <f t="shared" si="182"/>
        <v>42834</v>
      </c>
      <c r="X1340" s="1" t="str">
        <f t="shared" si="183"/>
        <v>Sunday</v>
      </c>
      <c r="Y1340" s="2">
        <v>0.71570601851851856</v>
      </c>
      <c r="Z1340" s="2">
        <f t="shared" si="184"/>
        <v>0.70833333333333326</v>
      </c>
      <c r="AA1340">
        <f>1</f>
        <v>1</v>
      </c>
      <c r="AB1340" s="1">
        <v>42834</v>
      </c>
      <c r="AC1340" s="13">
        <f t="shared" si="185"/>
        <v>42826</v>
      </c>
      <c r="AD1340" s="14">
        <f t="shared" si="186"/>
        <v>42834</v>
      </c>
      <c r="AE1340" s="1" t="str">
        <f t="shared" si="187"/>
        <v>Sunday</v>
      </c>
      <c r="AF1340" s="2">
        <v>0.73317129629629629</v>
      </c>
      <c r="AG1340" s="2">
        <f t="shared" si="188"/>
        <v>0.75</v>
      </c>
      <c r="AH1340" t="s">
        <v>25</v>
      </c>
    </row>
    <row r="1341" spans="1:34" x14ac:dyDescent="0.25">
      <c r="A1341">
        <v>1572617</v>
      </c>
      <c r="B1341" t="s">
        <v>54</v>
      </c>
      <c r="E1341">
        <v>53204</v>
      </c>
      <c r="F1341" t="s">
        <v>20</v>
      </c>
      <c r="G1341" t="s">
        <v>55</v>
      </c>
      <c r="H1341">
        <v>116</v>
      </c>
      <c r="I1341" t="s">
        <v>53</v>
      </c>
      <c r="J1341">
        <f>VLOOKUP(I1341,Key!$A$1:$C$73,2,FALSE)</f>
        <v>43.04824</v>
      </c>
      <c r="K1341">
        <f>VLOOKUP(I1341,Key!$A$1:$C$73,3,FALSE)</f>
        <v>-87.904970000000006</v>
      </c>
      <c r="L1341" t="s">
        <v>94</v>
      </c>
      <c r="M1341">
        <f>VLOOKUP(L1341,Key!$A$1:$C$73,2,FALSE)</f>
        <v>43.020020000000002</v>
      </c>
      <c r="N1341">
        <f>VLOOKUP(L1341,Key!$A$1:$C$73,3,FALSE)</f>
        <v>-87.912540000000007</v>
      </c>
      <c r="O1341">
        <v>14</v>
      </c>
      <c r="P1341">
        <v>3</v>
      </c>
      <c r="Q1341">
        <v>2.1</v>
      </c>
      <c r="R1341">
        <v>2</v>
      </c>
      <c r="S1341">
        <v>84</v>
      </c>
      <c r="T1341">
        <f t="shared" si="180"/>
        <v>-1</v>
      </c>
      <c r="U1341" s="1">
        <v>42834</v>
      </c>
      <c r="V1341" s="13">
        <f t="shared" si="181"/>
        <v>42826</v>
      </c>
      <c r="W1341" s="14">
        <f t="shared" si="182"/>
        <v>42834</v>
      </c>
      <c r="X1341" s="1" t="str">
        <f t="shared" si="183"/>
        <v>Sunday</v>
      </c>
      <c r="Y1341" s="2">
        <v>0.71988425925925925</v>
      </c>
      <c r="Z1341" s="2">
        <f t="shared" si="184"/>
        <v>0.70833333333333326</v>
      </c>
      <c r="AA1341">
        <f>1</f>
        <v>1</v>
      </c>
      <c r="AB1341" s="1">
        <v>42834</v>
      </c>
      <c r="AC1341" s="13">
        <f t="shared" si="185"/>
        <v>42826</v>
      </c>
      <c r="AD1341" s="14">
        <f t="shared" si="186"/>
        <v>42834</v>
      </c>
      <c r="AE1341" s="1" t="str">
        <f t="shared" si="187"/>
        <v>Sunday</v>
      </c>
      <c r="AF1341" s="2">
        <v>0.72971064814814823</v>
      </c>
      <c r="AG1341" s="2">
        <f t="shared" si="188"/>
        <v>0.75</v>
      </c>
      <c r="AH1341" t="s">
        <v>23</v>
      </c>
    </row>
    <row r="1342" spans="1:34" x14ac:dyDescent="0.25">
      <c r="A1342">
        <v>1573585</v>
      </c>
      <c r="B1342" t="s">
        <v>54</v>
      </c>
      <c r="E1342">
        <v>53202</v>
      </c>
      <c r="F1342" t="s">
        <v>20</v>
      </c>
      <c r="G1342" t="s">
        <v>55</v>
      </c>
      <c r="H1342">
        <v>5221</v>
      </c>
      <c r="I1342" t="s">
        <v>62</v>
      </c>
      <c r="J1342">
        <f>VLOOKUP(I1342,Key!$A$1:$C$73,2,FALSE)</f>
        <v>43.052460000000004</v>
      </c>
      <c r="K1342">
        <f>VLOOKUP(I1342,Key!$A$1:$C$73,3,FALSE)</f>
        <v>-87.891000000000005</v>
      </c>
      <c r="L1342" t="s">
        <v>62</v>
      </c>
      <c r="M1342">
        <f>VLOOKUP(L1342,Key!$A$1:$C$73,2,FALSE)</f>
        <v>43.052460000000004</v>
      </c>
      <c r="N1342">
        <f>VLOOKUP(L1342,Key!$A$1:$C$73,3,FALSE)</f>
        <v>-87.891000000000005</v>
      </c>
      <c r="O1342">
        <v>53</v>
      </c>
      <c r="P1342">
        <v>6</v>
      </c>
      <c r="Q1342">
        <v>8</v>
      </c>
      <c r="R1342">
        <v>7.6</v>
      </c>
      <c r="S1342">
        <v>318</v>
      </c>
      <c r="T1342">
        <f t="shared" si="180"/>
        <v>-1</v>
      </c>
      <c r="U1342" s="1">
        <v>42834</v>
      </c>
      <c r="V1342" s="13">
        <f t="shared" si="181"/>
        <v>42826</v>
      </c>
      <c r="W1342" s="14">
        <f t="shared" si="182"/>
        <v>42834</v>
      </c>
      <c r="X1342" s="1" t="str">
        <f t="shared" si="183"/>
        <v>Sunday</v>
      </c>
      <c r="Y1342" s="2">
        <v>0.75792824074074072</v>
      </c>
      <c r="Z1342" s="2">
        <f t="shared" si="184"/>
        <v>0.75</v>
      </c>
      <c r="AA1342">
        <f>1</f>
        <v>1</v>
      </c>
      <c r="AB1342" s="1">
        <v>42834</v>
      </c>
      <c r="AC1342" s="13">
        <f t="shared" si="185"/>
        <v>42826</v>
      </c>
      <c r="AD1342" s="14">
        <f t="shared" si="186"/>
        <v>42834</v>
      </c>
      <c r="AE1342" s="1" t="str">
        <f t="shared" si="187"/>
        <v>Sunday</v>
      </c>
      <c r="AF1342" s="2">
        <v>0.7947685185185186</v>
      </c>
      <c r="AG1342" s="2">
        <f t="shared" si="188"/>
        <v>0.79166666666666663</v>
      </c>
      <c r="AH1342" t="s">
        <v>25</v>
      </c>
    </row>
    <row r="1343" spans="1:34" x14ac:dyDescent="0.25">
      <c r="A1343">
        <v>1573632</v>
      </c>
      <c r="B1343" t="s">
        <v>54</v>
      </c>
      <c r="E1343">
        <v>60632</v>
      </c>
      <c r="F1343" t="s">
        <v>20</v>
      </c>
      <c r="G1343" t="s">
        <v>55</v>
      </c>
      <c r="H1343">
        <v>11157</v>
      </c>
      <c r="I1343" t="s">
        <v>84</v>
      </c>
      <c r="J1343">
        <f>VLOOKUP(I1343,Key!$A$1:$C$73,2,FALSE)</f>
        <v>43.040154000000001</v>
      </c>
      <c r="K1343">
        <f>VLOOKUP(I1343,Key!$A$1:$C$73,3,FALSE)</f>
        <v>-87.932113000000001</v>
      </c>
      <c r="L1343" t="s">
        <v>84</v>
      </c>
      <c r="M1343">
        <f>VLOOKUP(L1343,Key!$A$1:$C$73,2,FALSE)</f>
        <v>43.040154000000001</v>
      </c>
      <c r="N1343">
        <f>VLOOKUP(L1343,Key!$A$1:$C$73,3,FALSE)</f>
        <v>-87.932113000000001</v>
      </c>
      <c r="O1343">
        <v>117</v>
      </c>
      <c r="P1343">
        <v>12</v>
      </c>
      <c r="Q1343">
        <v>17.600000000000001</v>
      </c>
      <c r="R1343">
        <v>16.7</v>
      </c>
      <c r="S1343">
        <v>702</v>
      </c>
      <c r="T1343">
        <f t="shared" si="180"/>
        <v>-1</v>
      </c>
      <c r="U1343" s="1">
        <v>42834</v>
      </c>
      <c r="V1343" s="13">
        <f t="shared" si="181"/>
        <v>42826</v>
      </c>
      <c r="W1343" s="14">
        <f t="shared" si="182"/>
        <v>42834</v>
      </c>
      <c r="X1343" s="1" t="str">
        <f t="shared" si="183"/>
        <v>Sunday</v>
      </c>
      <c r="Y1343" s="2">
        <v>0.76828703703703705</v>
      </c>
      <c r="Z1343" s="2">
        <f t="shared" si="184"/>
        <v>0.75</v>
      </c>
      <c r="AA1343">
        <f>1</f>
        <v>1</v>
      </c>
      <c r="AB1343" s="1">
        <v>42834</v>
      </c>
      <c r="AC1343" s="13">
        <f t="shared" si="185"/>
        <v>42826</v>
      </c>
      <c r="AD1343" s="14">
        <f t="shared" si="186"/>
        <v>42834</v>
      </c>
      <c r="AE1343" s="1" t="str">
        <f t="shared" si="187"/>
        <v>Sunday</v>
      </c>
      <c r="AF1343" s="2">
        <v>0.84932870370370372</v>
      </c>
      <c r="AG1343" s="2">
        <f t="shared" si="188"/>
        <v>0.83333333333333326</v>
      </c>
      <c r="AH1343" t="s">
        <v>25</v>
      </c>
    </row>
    <row r="1344" spans="1:34" x14ac:dyDescent="0.25">
      <c r="A1344">
        <v>1573674</v>
      </c>
      <c r="B1344" t="s">
        <v>54</v>
      </c>
      <c r="E1344">
        <v>53172</v>
      </c>
      <c r="F1344" t="s">
        <v>20</v>
      </c>
      <c r="G1344" t="s">
        <v>55</v>
      </c>
      <c r="H1344">
        <v>2968</v>
      </c>
      <c r="I1344" t="s">
        <v>36</v>
      </c>
      <c r="J1344">
        <f>VLOOKUP(I1344,Key!$A$1:$C$73,2,FALSE)</f>
        <v>43.03519</v>
      </c>
      <c r="K1344">
        <f>VLOOKUP(I1344,Key!$A$1:$C$73,3,FALSE)</f>
        <v>-87.907390000000007</v>
      </c>
      <c r="L1344" t="s">
        <v>77</v>
      </c>
      <c r="M1344">
        <f>VLOOKUP(L1344,Key!$A$1:$C$73,2,FALSE)</f>
        <v>43.036900000000003</v>
      </c>
      <c r="N1344">
        <f>VLOOKUP(L1344,Key!$A$1:$C$73,3,FALSE)</f>
        <v>-87.89667</v>
      </c>
      <c r="O1344">
        <v>40</v>
      </c>
      <c r="P1344">
        <v>6</v>
      </c>
      <c r="Q1344">
        <v>6</v>
      </c>
      <c r="R1344">
        <v>5.7</v>
      </c>
      <c r="S1344">
        <v>240</v>
      </c>
      <c r="T1344">
        <f t="shared" si="180"/>
        <v>-1</v>
      </c>
      <c r="U1344" s="1">
        <v>42834</v>
      </c>
      <c r="V1344" s="13">
        <f t="shared" si="181"/>
        <v>42826</v>
      </c>
      <c r="W1344" s="14">
        <f t="shared" si="182"/>
        <v>42834</v>
      </c>
      <c r="X1344" s="1" t="str">
        <f t="shared" si="183"/>
        <v>Sunday</v>
      </c>
      <c r="Y1344" s="2">
        <v>0.77818287037037026</v>
      </c>
      <c r="Z1344" s="2">
        <f t="shared" si="184"/>
        <v>0.79166666666666663</v>
      </c>
      <c r="AA1344">
        <f>1</f>
        <v>1</v>
      </c>
      <c r="AB1344" s="1">
        <v>42834</v>
      </c>
      <c r="AC1344" s="13">
        <f t="shared" si="185"/>
        <v>42826</v>
      </c>
      <c r="AD1344" s="14">
        <f t="shared" si="186"/>
        <v>42834</v>
      </c>
      <c r="AE1344" s="1" t="str">
        <f t="shared" si="187"/>
        <v>Sunday</v>
      </c>
      <c r="AF1344" s="2">
        <v>0.80607638888888899</v>
      </c>
      <c r="AG1344" s="2">
        <f t="shared" si="188"/>
        <v>0.79166666666666663</v>
      </c>
      <c r="AH1344" t="s">
        <v>23</v>
      </c>
    </row>
    <row r="1345" spans="1:34" x14ac:dyDescent="0.25">
      <c r="A1345">
        <v>1571334</v>
      </c>
      <c r="B1345" t="s">
        <v>54</v>
      </c>
      <c r="E1345">
        <v>60067</v>
      </c>
      <c r="F1345" t="s">
        <v>20</v>
      </c>
      <c r="G1345" t="s">
        <v>55</v>
      </c>
      <c r="H1345">
        <v>11104</v>
      </c>
      <c r="I1345" t="s">
        <v>67</v>
      </c>
      <c r="J1345">
        <f>VLOOKUP(I1345,Key!$A$1:$C$73,2,FALSE)</f>
        <v>43.05847</v>
      </c>
      <c r="K1345">
        <f>VLOOKUP(I1345,Key!$A$1:$C$73,3,FALSE)</f>
        <v>-87.898079999999993</v>
      </c>
      <c r="L1345" t="s">
        <v>61</v>
      </c>
      <c r="M1345">
        <f>VLOOKUP(L1345,Key!$A$1:$C$73,2,FALSE)</f>
        <v>43.060786</v>
      </c>
      <c r="N1345">
        <f>VLOOKUP(L1345,Key!$A$1:$C$73,3,FALSE)</f>
        <v>-87.883825999999999</v>
      </c>
      <c r="O1345">
        <v>21</v>
      </c>
      <c r="P1345">
        <v>3</v>
      </c>
      <c r="Q1345">
        <v>3.2</v>
      </c>
      <c r="R1345">
        <v>3</v>
      </c>
      <c r="S1345">
        <v>126</v>
      </c>
      <c r="T1345">
        <f t="shared" si="180"/>
        <v>-1</v>
      </c>
      <c r="U1345" s="1">
        <v>42834</v>
      </c>
      <c r="V1345" s="13">
        <f t="shared" si="181"/>
        <v>42826</v>
      </c>
      <c r="W1345" s="14">
        <f t="shared" si="182"/>
        <v>42834</v>
      </c>
      <c r="X1345" s="1" t="str">
        <f t="shared" si="183"/>
        <v>Sunday</v>
      </c>
      <c r="Y1345" s="2">
        <v>0.78407407407407403</v>
      </c>
      <c r="Z1345" s="2">
        <f t="shared" si="184"/>
        <v>0.79166666666666663</v>
      </c>
      <c r="AA1345">
        <f>1</f>
        <v>1</v>
      </c>
      <c r="AB1345" s="1">
        <v>42834</v>
      </c>
      <c r="AC1345" s="13">
        <f t="shared" si="185"/>
        <v>42826</v>
      </c>
      <c r="AD1345" s="14">
        <f t="shared" si="186"/>
        <v>42834</v>
      </c>
      <c r="AE1345" s="1" t="str">
        <f t="shared" si="187"/>
        <v>Sunday</v>
      </c>
      <c r="AF1345" s="2">
        <v>0.79871527777777773</v>
      </c>
      <c r="AG1345" s="2">
        <f t="shared" si="188"/>
        <v>0.79166666666666663</v>
      </c>
      <c r="AH1345" t="s">
        <v>23</v>
      </c>
    </row>
    <row r="1346" spans="1:34" x14ac:dyDescent="0.25">
      <c r="A1346">
        <v>1454252</v>
      </c>
      <c r="B1346" t="s">
        <v>54</v>
      </c>
      <c r="E1346">
        <v>53213</v>
      </c>
      <c r="F1346" t="s">
        <v>20</v>
      </c>
      <c r="G1346" t="s">
        <v>55</v>
      </c>
      <c r="H1346">
        <v>996</v>
      </c>
      <c r="I1346" t="s">
        <v>71</v>
      </c>
      <c r="J1346">
        <f>VLOOKUP(I1346,Key!$A$1:$C$73,2,FALSE)</f>
        <v>43.060079999999999</v>
      </c>
      <c r="K1346">
        <f>VLOOKUP(I1346,Key!$A$1:$C$73,3,FALSE)</f>
        <v>-88.027349999999998</v>
      </c>
      <c r="L1346" t="s">
        <v>73</v>
      </c>
      <c r="M1346">
        <f>VLOOKUP(L1346,Key!$A$1:$C$73,2,FALSE)</f>
        <v>43.060580000000002</v>
      </c>
      <c r="N1346">
        <f>VLOOKUP(L1346,Key!$A$1:$C$73,3,FALSE)</f>
        <v>-87.998589999999993</v>
      </c>
      <c r="O1346">
        <v>29</v>
      </c>
      <c r="P1346">
        <v>3</v>
      </c>
      <c r="Q1346">
        <v>4.4000000000000004</v>
      </c>
      <c r="R1346">
        <v>4.0999999999999996</v>
      </c>
      <c r="S1346">
        <v>174</v>
      </c>
      <c r="T1346">
        <f t="shared" ref="T1346:T1409" si="189">-1</f>
        <v>-1</v>
      </c>
      <c r="U1346" s="1">
        <v>42834</v>
      </c>
      <c r="V1346" s="13">
        <f t="shared" ref="V1346:V1409" si="190">DATE(YEAR(U1346), MONTH(U1346), 1)</f>
        <v>42826</v>
      </c>
      <c r="W1346" s="14">
        <f t="shared" ref="W1346:W1409" si="191">U1346</f>
        <v>42834</v>
      </c>
      <c r="X1346" s="1" t="str">
        <f t="shared" ref="X1346:X1409" si="192">TEXT(W1346,"dddd")</f>
        <v>Sunday</v>
      </c>
      <c r="Y1346" s="2">
        <v>0.78997685185185185</v>
      </c>
      <c r="Z1346" s="2">
        <f t="shared" ref="Z1346:Z1409" si="193">MROUND(Y1346, "1:00")</f>
        <v>0.79166666666666663</v>
      </c>
      <c r="AA1346">
        <f>1</f>
        <v>1</v>
      </c>
      <c r="AB1346" s="1">
        <v>42834</v>
      </c>
      <c r="AC1346" s="13">
        <f t="shared" ref="AC1346:AC1409" si="194">DATE(YEAR(AB1346), MONTH(AB1346), 1)</f>
        <v>42826</v>
      </c>
      <c r="AD1346" s="14">
        <f t="shared" ref="AD1346:AD1409" si="195">AB1346</f>
        <v>42834</v>
      </c>
      <c r="AE1346" s="1" t="str">
        <f t="shared" ref="AE1346:AE1409" si="196">TEXT(AD1346,"dddd")</f>
        <v>Sunday</v>
      </c>
      <c r="AF1346" s="2">
        <v>0.81021990740740746</v>
      </c>
      <c r="AG1346" s="2">
        <f t="shared" ref="AG1346:AG1409" si="197">MROUND(AF1346, "1:00")</f>
        <v>0.79166666666666663</v>
      </c>
      <c r="AH1346" t="s">
        <v>23</v>
      </c>
    </row>
    <row r="1347" spans="1:34" x14ac:dyDescent="0.25">
      <c r="A1347">
        <v>1573817</v>
      </c>
      <c r="B1347" t="s">
        <v>54</v>
      </c>
      <c r="E1347">
        <v>53215</v>
      </c>
      <c r="F1347" t="s">
        <v>20</v>
      </c>
      <c r="G1347" t="s">
        <v>55</v>
      </c>
      <c r="H1347">
        <v>11147</v>
      </c>
      <c r="I1347" t="s">
        <v>77</v>
      </c>
      <c r="J1347">
        <f>VLOOKUP(I1347,Key!$A$1:$C$73,2,FALSE)</f>
        <v>43.036900000000003</v>
      </c>
      <c r="K1347">
        <f>VLOOKUP(I1347,Key!$A$1:$C$73,3,FALSE)</f>
        <v>-87.89667</v>
      </c>
      <c r="L1347" t="s">
        <v>77</v>
      </c>
      <c r="M1347">
        <f>VLOOKUP(L1347,Key!$A$1:$C$73,2,FALSE)</f>
        <v>43.036900000000003</v>
      </c>
      <c r="N1347">
        <f>VLOOKUP(L1347,Key!$A$1:$C$73,3,FALSE)</f>
        <v>-87.89667</v>
      </c>
      <c r="O1347">
        <v>30</v>
      </c>
      <c r="P1347">
        <v>3</v>
      </c>
      <c r="Q1347">
        <v>4.5</v>
      </c>
      <c r="R1347">
        <v>4.3</v>
      </c>
      <c r="S1347">
        <v>180</v>
      </c>
      <c r="T1347">
        <f t="shared" si="189"/>
        <v>-1</v>
      </c>
      <c r="U1347" s="1">
        <v>42834</v>
      </c>
      <c r="V1347" s="13">
        <f t="shared" si="190"/>
        <v>42826</v>
      </c>
      <c r="W1347" s="14">
        <f t="shared" si="191"/>
        <v>42834</v>
      </c>
      <c r="X1347" s="1" t="str">
        <f t="shared" si="192"/>
        <v>Sunday</v>
      </c>
      <c r="Y1347" s="2">
        <v>0.80278935185185185</v>
      </c>
      <c r="Z1347" s="2">
        <f t="shared" si="193"/>
        <v>0.79166666666666663</v>
      </c>
      <c r="AA1347">
        <f>1</f>
        <v>1</v>
      </c>
      <c r="AB1347" s="1">
        <v>42834</v>
      </c>
      <c r="AC1347" s="13">
        <f t="shared" si="194"/>
        <v>42826</v>
      </c>
      <c r="AD1347" s="14">
        <f t="shared" si="195"/>
        <v>42834</v>
      </c>
      <c r="AE1347" s="1" t="str">
        <f t="shared" si="196"/>
        <v>Sunday</v>
      </c>
      <c r="AF1347" s="2">
        <v>0.82413194444444438</v>
      </c>
      <c r="AG1347" s="2">
        <f t="shared" si="197"/>
        <v>0.83333333333333326</v>
      </c>
      <c r="AH1347" t="s">
        <v>25</v>
      </c>
    </row>
    <row r="1348" spans="1:34" x14ac:dyDescent="0.25">
      <c r="A1348">
        <v>1573869</v>
      </c>
      <c r="B1348" t="s">
        <v>54</v>
      </c>
      <c r="E1348">
        <v>53215</v>
      </c>
      <c r="F1348" t="s">
        <v>20</v>
      </c>
      <c r="G1348" t="s">
        <v>55</v>
      </c>
      <c r="H1348">
        <v>11101</v>
      </c>
      <c r="I1348" t="s">
        <v>42</v>
      </c>
      <c r="J1348">
        <f>VLOOKUP(I1348,Key!$A$1:$C$73,2,FALSE)</f>
        <v>43.038719999999998</v>
      </c>
      <c r="K1348">
        <f>VLOOKUP(I1348,Key!$A$1:$C$73,3,FALSE)</f>
        <v>-87.905339999999995</v>
      </c>
      <c r="L1348" t="s">
        <v>42</v>
      </c>
      <c r="M1348">
        <f>VLOOKUP(L1348,Key!$A$1:$C$73,2,FALSE)</f>
        <v>43.038719999999998</v>
      </c>
      <c r="N1348">
        <f>VLOOKUP(L1348,Key!$A$1:$C$73,3,FALSE)</f>
        <v>-87.905339999999995</v>
      </c>
      <c r="O1348">
        <v>51</v>
      </c>
      <c r="P1348">
        <v>6</v>
      </c>
      <c r="Q1348">
        <v>7.7</v>
      </c>
      <c r="R1348">
        <v>7.3</v>
      </c>
      <c r="S1348">
        <v>306</v>
      </c>
      <c r="T1348">
        <f t="shared" si="189"/>
        <v>-1</v>
      </c>
      <c r="U1348" s="1">
        <v>42834</v>
      </c>
      <c r="V1348" s="13">
        <f t="shared" si="190"/>
        <v>42826</v>
      </c>
      <c r="W1348" s="14">
        <f t="shared" si="191"/>
        <v>42834</v>
      </c>
      <c r="X1348" s="1" t="str">
        <f t="shared" si="192"/>
        <v>Sunday</v>
      </c>
      <c r="Y1348" s="2">
        <v>0.82121527777777781</v>
      </c>
      <c r="Z1348" s="2">
        <f t="shared" si="193"/>
        <v>0.83333333333333326</v>
      </c>
      <c r="AA1348">
        <f>1</f>
        <v>1</v>
      </c>
      <c r="AB1348" s="1">
        <v>42834</v>
      </c>
      <c r="AC1348" s="13">
        <f t="shared" si="194"/>
        <v>42826</v>
      </c>
      <c r="AD1348" s="14">
        <f t="shared" si="195"/>
        <v>42834</v>
      </c>
      <c r="AE1348" s="1" t="str">
        <f t="shared" si="196"/>
        <v>Sunday</v>
      </c>
      <c r="AF1348" s="2">
        <v>0.85649305555555555</v>
      </c>
      <c r="AG1348" s="2">
        <f t="shared" si="197"/>
        <v>0.875</v>
      </c>
      <c r="AH1348" t="s">
        <v>25</v>
      </c>
    </row>
    <row r="1349" spans="1:34" x14ac:dyDescent="0.25">
      <c r="A1349">
        <v>1573924</v>
      </c>
      <c r="B1349" t="s">
        <v>54</v>
      </c>
      <c r="E1349">
        <v>75229</v>
      </c>
      <c r="F1349" t="s">
        <v>20</v>
      </c>
      <c r="G1349" t="s">
        <v>55</v>
      </c>
      <c r="H1349">
        <v>983</v>
      </c>
      <c r="I1349" t="s">
        <v>76</v>
      </c>
      <c r="J1349">
        <f>VLOOKUP(I1349,Key!$A$1:$C$73,2,FALSE)</f>
        <v>43.02948</v>
      </c>
      <c r="K1349">
        <f>VLOOKUP(I1349,Key!$A$1:$C$73,3,FALSE)</f>
        <v>-87.912819999999996</v>
      </c>
      <c r="L1349" t="s">
        <v>57</v>
      </c>
      <c r="M1349">
        <f>VLOOKUP(L1349,Key!$A$1:$C$73,2,FALSE)</f>
        <v>43.03913</v>
      </c>
      <c r="N1349">
        <f>VLOOKUP(L1349,Key!$A$1:$C$73,3,FALSE)</f>
        <v>-87.916150000000002</v>
      </c>
      <c r="O1349">
        <v>24</v>
      </c>
      <c r="P1349">
        <v>3</v>
      </c>
      <c r="Q1349">
        <v>3.6</v>
      </c>
      <c r="R1349">
        <v>3.4</v>
      </c>
      <c r="S1349">
        <v>144</v>
      </c>
      <c r="T1349">
        <f t="shared" si="189"/>
        <v>-1</v>
      </c>
      <c r="U1349" s="1">
        <v>42834</v>
      </c>
      <c r="V1349" s="13">
        <f t="shared" si="190"/>
        <v>42826</v>
      </c>
      <c r="W1349" s="14">
        <f t="shared" si="191"/>
        <v>42834</v>
      </c>
      <c r="X1349" s="1" t="str">
        <f t="shared" si="192"/>
        <v>Sunday</v>
      </c>
      <c r="Y1349" s="2">
        <v>0.84450231481481486</v>
      </c>
      <c r="Z1349" s="2">
        <f t="shared" si="193"/>
        <v>0.83333333333333326</v>
      </c>
      <c r="AA1349">
        <f>1</f>
        <v>1</v>
      </c>
      <c r="AB1349" s="1">
        <v>42834</v>
      </c>
      <c r="AC1349" s="13">
        <f t="shared" si="194"/>
        <v>42826</v>
      </c>
      <c r="AD1349" s="14">
        <f t="shared" si="195"/>
        <v>42834</v>
      </c>
      <c r="AE1349" s="1" t="str">
        <f t="shared" si="196"/>
        <v>Sunday</v>
      </c>
      <c r="AF1349" s="2">
        <v>0.86130787037037038</v>
      </c>
      <c r="AG1349" s="2">
        <f t="shared" si="197"/>
        <v>0.875</v>
      </c>
      <c r="AH1349" t="s">
        <v>23</v>
      </c>
    </row>
    <row r="1350" spans="1:34" x14ac:dyDescent="0.25">
      <c r="A1350">
        <v>1573933</v>
      </c>
      <c r="B1350" t="s">
        <v>54</v>
      </c>
      <c r="E1350">
        <v>53215</v>
      </c>
      <c r="F1350" t="s">
        <v>20</v>
      </c>
      <c r="G1350" t="s">
        <v>55</v>
      </c>
      <c r="H1350">
        <v>5433</v>
      </c>
      <c r="I1350" t="s">
        <v>28</v>
      </c>
      <c r="J1350">
        <f>VLOOKUP(I1350,Key!$A$1:$C$73,2,FALSE)</f>
        <v>43.038580000000003</v>
      </c>
      <c r="K1350">
        <f>VLOOKUP(I1350,Key!$A$1:$C$73,3,FALSE)</f>
        <v>-87.90934</v>
      </c>
      <c r="L1350" t="s">
        <v>28</v>
      </c>
      <c r="M1350">
        <f>VLOOKUP(L1350,Key!$A$1:$C$73,2,FALSE)</f>
        <v>43.038580000000003</v>
      </c>
      <c r="N1350">
        <f>VLOOKUP(L1350,Key!$A$1:$C$73,3,FALSE)</f>
        <v>-87.90934</v>
      </c>
      <c r="O1350">
        <v>40</v>
      </c>
      <c r="P1350">
        <v>6</v>
      </c>
      <c r="Q1350">
        <v>6</v>
      </c>
      <c r="R1350">
        <v>5.7</v>
      </c>
      <c r="S1350">
        <v>240</v>
      </c>
      <c r="T1350">
        <f t="shared" si="189"/>
        <v>-1</v>
      </c>
      <c r="U1350" s="1">
        <v>42834</v>
      </c>
      <c r="V1350" s="13">
        <f t="shared" si="190"/>
        <v>42826</v>
      </c>
      <c r="W1350" s="14">
        <f t="shared" si="191"/>
        <v>42834</v>
      </c>
      <c r="X1350" s="1" t="str">
        <f t="shared" si="192"/>
        <v>Sunday</v>
      </c>
      <c r="Y1350" s="2">
        <v>0.85165509259259264</v>
      </c>
      <c r="Z1350" s="2">
        <f t="shared" si="193"/>
        <v>0.83333333333333326</v>
      </c>
      <c r="AA1350">
        <f>1</f>
        <v>1</v>
      </c>
      <c r="AB1350" s="1">
        <v>42834</v>
      </c>
      <c r="AC1350" s="13">
        <f t="shared" si="194"/>
        <v>42826</v>
      </c>
      <c r="AD1350" s="14">
        <f t="shared" si="195"/>
        <v>42834</v>
      </c>
      <c r="AE1350" s="1" t="str">
        <f t="shared" si="196"/>
        <v>Sunday</v>
      </c>
      <c r="AF1350" s="2">
        <v>0.87980324074074068</v>
      </c>
      <c r="AG1350" s="2">
        <f t="shared" si="197"/>
        <v>0.875</v>
      </c>
      <c r="AH1350" t="s">
        <v>25</v>
      </c>
    </row>
    <row r="1351" spans="1:34" x14ac:dyDescent="0.25">
      <c r="A1351">
        <v>1460240</v>
      </c>
      <c r="B1351" t="s">
        <v>54</v>
      </c>
      <c r="E1351">
        <v>54141</v>
      </c>
      <c r="F1351" t="s">
        <v>20</v>
      </c>
      <c r="G1351" t="s">
        <v>55</v>
      </c>
      <c r="H1351">
        <v>5551</v>
      </c>
      <c r="I1351" t="s">
        <v>84</v>
      </c>
      <c r="J1351">
        <f>VLOOKUP(I1351,Key!$A$1:$C$73,2,FALSE)</f>
        <v>43.040154000000001</v>
      </c>
      <c r="K1351">
        <f>VLOOKUP(I1351,Key!$A$1:$C$73,3,FALSE)</f>
        <v>-87.932113000000001</v>
      </c>
      <c r="L1351" t="s">
        <v>84</v>
      </c>
      <c r="M1351">
        <f>VLOOKUP(L1351,Key!$A$1:$C$73,2,FALSE)</f>
        <v>43.040154000000001</v>
      </c>
      <c r="N1351">
        <f>VLOOKUP(L1351,Key!$A$1:$C$73,3,FALSE)</f>
        <v>-87.932113000000001</v>
      </c>
      <c r="O1351">
        <v>95</v>
      </c>
      <c r="P1351">
        <v>12</v>
      </c>
      <c r="Q1351">
        <v>14.3</v>
      </c>
      <c r="R1351">
        <v>13.5</v>
      </c>
      <c r="S1351">
        <v>570</v>
      </c>
      <c r="T1351">
        <f t="shared" si="189"/>
        <v>-1</v>
      </c>
      <c r="U1351" s="1">
        <v>42834</v>
      </c>
      <c r="V1351" s="13">
        <f t="shared" si="190"/>
        <v>42826</v>
      </c>
      <c r="W1351" s="14">
        <f t="shared" si="191"/>
        <v>42834</v>
      </c>
      <c r="X1351" s="1" t="str">
        <f t="shared" si="192"/>
        <v>Sunday</v>
      </c>
      <c r="Y1351" s="2">
        <v>0.90119212962962969</v>
      </c>
      <c r="Z1351" s="2">
        <f t="shared" si="193"/>
        <v>0.91666666666666663</v>
      </c>
      <c r="AA1351">
        <f>1</f>
        <v>1</v>
      </c>
      <c r="AB1351" s="1">
        <v>42834</v>
      </c>
      <c r="AC1351" s="13">
        <f t="shared" si="194"/>
        <v>42826</v>
      </c>
      <c r="AD1351" s="14">
        <f t="shared" si="195"/>
        <v>42834</v>
      </c>
      <c r="AE1351" s="1" t="str">
        <f t="shared" si="196"/>
        <v>Sunday</v>
      </c>
      <c r="AF1351" s="2">
        <v>0.96734953703703708</v>
      </c>
      <c r="AG1351" s="2">
        <f t="shared" si="197"/>
        <v>0.95833333333333326</v>
      </c>
      <c r="AH1351" t="s">
        <v>25</v>
      </c>
    </row>
    <row r="1352" spans="1:34" x14ac:dyDescent="0.25">
      <c r="A1352">
        <v>1574056</v>
      </c>
      <c r="B1352" t="s">
        <v>54</v>
      </c>
      <c r="E1352">
        <v>53215</v>
      </c>
      <c r="F1352" t="s">
        <v>20</v>
      </c>
      <c r="G1352" t="s">
        <v>55</v>
      </c>
      <c r="H1352">
        <v>157</v>
      </c>
      <c r="I1352" t="s">
        <v>79</v>
      </c>
      <c r="J1352">
        <f>VLOOKUP(I1352,Key!$A$1:$C$73,2,FALSE)</f>
        <v>43.04804</v>
      </c>
      <c r="K1352">
        <f>VLOOKUP(I1352,Key!$A$1:$C$73,3,FALSE)</f>
        <v>-87.896720000000002</v>
      </c>
      <c r="L1352" t="s">
        <v>79</v>
      </c>
      <c r="M1352">
        <f>VLOOKUP(L1352,Key!$A$1:$C$73,2,FALSE)</f>
        <v>43.04804</v>
      </c>
      <c r="N1352">
        <f>VLOOKUP(L1352,Key!$A$1:$C$73,3,FALSE)</f>
        <v>-87.896720000000002</v>
      </c>
      <c r="O1352">
        <v>58</v>
      </c>
      <c r="P1352">
        <v>6</v>
      </c>
      <c r="Q1352">
        <v>8.6999999999999993</v>
      </c>
      <c r="R1352">
        <v>8.3000000000000007</v>
      </c>
      <c r="S1352">
        <v>348</v>
      </c>
      <c r="T1352">
        <f t="shared" si="189"/>
        <v>-1</v>
      </c>
      <c r="U1352" s="1">
        <v>42834</v>
      </c>
      <c r="V1352" s="13">
        <f t="shared" si="190"/>
        <v>42826</v>
      </c>
      <c r="W1352" s="14">
        <f t="shared" si="191"/>
        <v>42834</v>
      </c>
      <c r="X1352" s="1" t="str">
        <f t="shared" si="192"/>
        <v>Sunday</v>
      </c>
      <c r="Y1352" s="2">
        <v>0.94259259259259265</v>
      </c>
      <c r="Z1352" s="2">
        <f t="shared" si="193"/>
        <v>0.95833333333333326</v>
      </c>
      <c r="AA1352">
        <f>1</f>
        <v>1</v>
      </c>
      <c r="AB1352" s="1">
        <v>42834</v>
      </c>
      <c r="AC1352" s="13">
        <f t="shared" si="194"/>
        <v>42826</v>
      </c>
      <c r="AD1352" s="14">
        <f t="shared" si="195"/>
        <v>42834</v>
      </c>
      <c r="AE1352" s="1" t="str">
        <f t="shared" si="196"/>
        <v>Sunday</v>
      </c>
      <c r="AF1352" s="2">
        <v>0.98277777777777775</v>
      </c>
      <c r="AG1352" s="2">
        <f t="shared" si="197"/>
        <v>1</v>
      </c>
      <c r="AH1352" t="s">
        <v>25</v>
      </c>
    </row>
    <row r="1353" spans="1:34" x14ac:dyDescent="0.25">
      <c r="A1353">
        <v>1574086</v>
      </c>
      <c r="B1353" t="s">
        <v>54</v>
      </c>
      <c r="E1353">
        <v>53208</v>
      </c>
      <c r="F1353" t="s">
        <v>20</v>
      </c>
      <c r="G1353" t="s">
        <v>55</v>
      </c>
      <c r="H1353">
        <v>11162</v>
      </c>
      <c r="I1353" t="s">
        <v>74</v>
      </c>
      <c r="J1353">
        <f>VLOOKUP(I1353,Key!$A$1:$C$73,2,FALSE)</f>
        <v>43.05536</v>
      </c>
      <c r="K1353">
        <f>VLOOKUP(I1353,Key!$A$1:$C$73,3,FALSE)</f>
        <v>-87.90504</v>
      </c>
      <c r="L1353" t="s">
        <v>74</v>
      </c>
      <c r="M1353">
        <f>VLOOKUP(L1353,Key!$A$1:$C$73,2,FALSE)</f>
        <v>43.05536</v>
      </c>
      <c r="N1353">
        <f>VLOOKUP(L1353,Key!$A$1:$C$73,3,FALSE)</f>
        <v>-87.90504</v>
      </c>
      <c r="O1353">
        <v>9</v>
      </c>
      <c r="P1353">
        <v>3</v>
      </c>
      <c r="Q1353">
        <v>1.4</v>
      </c>
      <c r="R1353">
        <v>1.3</v>
      </c>
      <c r="S1353">
        <v>54</v>
      </c>
      <c r="T1353">
        <f t="shared" si="189"/>
        <v>-1</v>
      </c>
      <c r="U1353" s="1">
        <v>42834</v>
      </c>
      <c r="V1353" s="13">
        <f t="shared" si="190"/>
        <v>42826</v>
      </c>
      <c r="W1353" s="14">
        <f t="shared" si="191"/>
        <v>42834</v>
      </c>
      <c r="X1353" s="1" t="str">
        <f t="shared" si="192"/>
        <v>Sunday</v>
      </c>
      <c r="Y1353" s="2">
        <v>0.99252314814814813</v>
      </c>
      <c r="Z1353" s="2">
        <f t="shared" si="193"/>
        <v>1</v>
      </c>
      <c r="AA1353">
        <f>1</f>
        <v>1</v>
      </c>
      <c r="AB1353" s="1">
        <v>42834</v>
      </c>
      <c r="AC1353" s="13">
        <f t="shared" si="194"/>
        <v>42826</v>
      </c>
      <c r="AD1353" s="14">
        <f t="shared" si="195"/>
        <v>42834</v>
      </c>
      <c r="AE1353" s="1" t="str">
        <f t="shared" si="196"/>
        <v>Sunday</v>
      </c>
      <c r="AF1353" s="2">
        <v>0.99895833333333339</v>
      </c>
      <c r="AG1353" s="2">
        <f t="shared" si="197"/>
        <v>1</v>
      </c>
      <c r="AH1353" t="s">
        <v>25</v>
      </c>
    </row>
    <row r="1354" spans="1:34" x14ac:dyDescent="0.25">
      <c r="A1354">
        <v>1559904</v>
      </c>
      <c r="B1354" t="s">
        <v>54</v>
      </c>
      <c r="E1354">
        <v>53226</v>
      </c>
      <c r="F1354" t="s">
        <v>20</v>
      </c>
      <c r="G1354" t="s">
        <v>55</v>
      </c>
      <c r="H1354">
        <v>5434</v>
      </c>
      <c r="I1354" t="s">
        <v>90</v>
      </c>
      <c r="J1354">
        <f>VLOOKUP(I1354,Key!$A$1:$C$73,2,FALSE)</f>
        <v>43.06044</v>
      </c>
      <c r="K1354">
        <f>VLOOKUP(I1354,Key!$A$1:$C$73,3,FALSE)</f>
        <v>-88.016239999999996</v>
      </c>
      <c r="L1354" t="s">
        <v>90</v>
      </c>
      <c r="M1354">
        <f>VLOOKUP(L1354,Key!$A$1:$C$73,2,FALSE)</f>
        <v>43.06044</v>
      </c>
      <c r="N1354">
        <f>VLOOKUP(L1354,Key!$A$1:$C$73,3,FALSE)</f>
        <v>-88.016239999999996</v>
      </c>
      <c r="O1354">
        <v>71</v>
      </c>
      <c r="P1354">
        <v>0</v>
      </c>
      <c r="Q1354">
        <v>10.7</v>
      </c>
      <c r="R1354">
        <v>10.1</v>
      </c>
      <c r="S1354">
        <v>426</v>
      </c>
      <c r="T1354">
        <f t="shared" si="189"/>
        <v>-1</v>
      </c>
      <c r="U1354" s="1">
        <v>42835</v>
      </c>
      <c r="V1354" s="13">
        <f t="shared" si="190"/>
        <v>42826</v>
      </c>
      <c r="W1354" s="14">
        <f t="shared" si="191"/>
        <v>42835</v>
      </c>
      <c r="X1354" s="1" t="str">
        <f t="shared" si="192"/>
        <v>Monday</v>
      </c>
      <c r="Y1354" s="2">
        <v>0.43067129629629625</v>
      </c>
      <c r="Z1354" s="2">
        <f t="shared" si="193"/>
        <v>0.41666666666666663</v>
      </c>
      <c r="AA1354">
        <f>1</f>
        <v>1</v>
      </c>
      <c r="AB1354" s="1">
        <v>42835</v>
      </c>
      <c r="AC1354" s="13">
        <f t="shared" si="194"/>
        <v>42826</v>
      </c>
      <c r="AD1354" s="14">
        <f t="shared" si="195"/>
        <v>42835</v>
      </c>
      <c r="AE1354" s="1" t="str">
        <f t="shared" si="196"/>
        <v>Monday</v>
      </c>
      <c r="AF1354" s="2">
        <v>0.4801273148148148</v>
      </c>
      <c r="AG1354" s="2">
        <f t="shared" si="197"/>
        <v>0.5</v>
      </c>
      <c r="AH1354" t="s">
        <v>25</v>
      </c>
    </row>
    <row r="1355" spans="1:34" x14ac:dyDescent="0.25">
      <c r="A1355">
        <v>1574265</v>
      </c>
      <c r="B1355" t="s">
        <v>54</v>
      </c>
      <c r="E1355">
        <v>60126</v>
      </c>
      <c r="F1355" t="s">
        <v>20</v>
      </c>
      <c r="G1355" t="s">
        <v>55</v>
      </c>
      <c r="H1355">
        <v>5551</v>
      </c>
      <c r="I1355" t="s">
        <v>84</v>
      </c>
      <c r="J1355">
        <f>VLOOKUP(I1355,Key!$A$1:$C$73,2,FALSE)</f>
        <v>43.040154000000001</v>
      </c>
      <c r="K1355">
        <f>VLOOKUP(I1355,Key!$A$1:$C$73,3,FALSE)</f>
        <v>-87.932113000000001</v>
      </c>
      <c r="L1355" t="s">
        <v>84</v>
      </c>
      <c r="M1355">
        <f>VLOOKUP(L1355,Key!$A$1:$C$73,2,FALSE)</f>
        <v>43.040154000000001</v>
      </c>
      <c r="N1355">
        <f>VLOOKUP(L1355,Key!$A$1:$C$73,3,FALSE)</f>
        <v>-87.932113000000001</v>
      </c>
      <c r="O1355">
        <v>104</v>
      </c>
      <c r="P1355">
        <v>12</v>
      </c>
      <c r="Q1355">
        <v>15.6</v>
      </c>
      <c r="R1355">
        <v>14.8</v>
      </c>
      <c r="S1355">
        <v>624</v>
      </c>
      <c r="T1355">
        <f t="shared" si="189"/>
        <v>-1</v>
      </c>
      <c r="U1355" s="1">
        <v>42835</v>
      </c>
      <c r="V1355" s="13">
        <f t="shared" si="190"/>
        <v>42826</v>
      </c>
      <c r="W1355" s="14">
        <f t="shared" si="191"/>
        <v>42835</v>
      </c>
      <c r="X1355" s="1" t="str">
        <f t="shared" si="192"/>
        <v>Monday</v>
      </c>
      <c r="Y1355" s="2">
        <v>0.45508101851851851</v>
      </c>
      <c r="Z1355" s="2">
        <f t="shared" si="193"/>
        <v>0.45833333333333331</v>
      </c>
      <c r="AA1355">
        <f>1</f>
        <v>1</v>
      </c>
      <c r="AB1355" s="1">
        <v>42835</v>
      </c>
      <c r="AC1355" s="13">
        <f t="shared" si="194"/>
        <v>42826</v>
      </c>
      <c r="AD1355" s="14">
        <f t="shared" si="195"/>
        <v>42835</v>
      </c>
      <c r="AE1355" s="1" t="str">
        <f t="shared" si="196"/>
        <v>Monday</v>
      </c>
      <c r="AF1355" s="2">
        <v>0.52730324074074075</v>
      </c>
      <c r="AG1355" s="2">
        <f t="shared" si="197"/>
        <v>0.54166666666666663</v>
      </c>
      <c r="AH1355" t="s">
        <v>25</v>
      </c>
    </row>
    <row r="1356" spans="1:34" x14ac:dyDescent="0.25">
      <c r="A1356">
        <v>1574349</v>
      </c>
      <c r="B1356" t="s">
        <v>54</v>
      </c>
      <c r="E1356">
        <v>44904</v>
      </c>
      <c r="F1356" t="s">
        <v>20</v>
      </c>
      <c r="G1356" t="s">
        <v>55</v>
      </c>
      <c r="H1356">
        <v>5461</v>
      </c>
      <c r="I1356" t="s">
        <v>36</v>
      </c>
      <c r="J1356">
        <f>VLOOKUP(I1356,Key!$A$1:$C$73,2,FALSE)</f>
        <v>43.03519</v>
      </c>
      <c r="K1356">
        <f>VLOOKUP(I1356,Key!$A$1:$C$73,3,FALSE)</f>
        <v>-87.907390000000007</v>
      </c>
      <c r="L1356" t="s">
        <v>36</v>
      </c>
      <c r="M1356">
        <f>VLOOKUP(L1356,Key!$A$1:$C$73,2,FALSE)</f>
        <v>43.03519</v>
      </c>
      <c r="N1356">
        <f>VLOOKUP(L1356,Key!$A$1:$C$73,3,FALSE)</f>
        <v>-87.907390000000007</v>
      </c>
      <c r="O1356">
        <v>60</v>
      </c>
      <c r="P1356">
        <v>6</v>
      </c>
      <c r="Q1356">
        <v>9</v>
      </c>
      <c r="R1356">
        <v>8.6</v>
      </c>
      <c r="S1356">
        <v>360</v>
      </c>
      <c r="T1356">
        <f t="shared" si="189"/>
        <v>-1</v>
      </c>
      <c r="U1356" s="1">
        <v>42835</v>
      </c>
      <c r="V1356" s="13">
        <f t="shared" si="190"/>
        <v>42826</v>
      </c>
      <c r="W1356" s="14">
        <f t="shared" si="191"/>
        <v>42835</v>
      </c>
      <c r="X1356" s="1" t="str">
        <f t="shared" si="192"/>
        <v>Monday</v>
      </c>
      <c r="Y1356" s="2">
        <v>0.49662037037037038</v>
      </c>
      <c r="Z1356" s="2">
        <f t="shared" si="193"/>
        <v>0.5</v>
      </c>
      <c r="AA1356">
        <f>1</f>
        <v>1</v>
      </c>
      <c r="AB1356" s="1">
        <v>42835</v>
      </c>
      <c r="AC1356" s="13">
        <f t="shared" si="194"/>
        <v>42826</v>
      </c>
      <c r="AD1356" s="14">
        <f t="shared" si="195"/>
        <v>42835</v>
      </c>
      <c r="AE1356" s="1" t="str">
        <f t="shared" si="196"/>
        <v>Monday</v>
      </c>
      <c r="AF1356" s="2">
        <v>0.53858796296296296</v>
      </c>
      <c r="AG1356" s="2">
        <f t="shared" si="197"/>
        <v>0.54166666666666663</v>
      </c>
      <c r="AH1356" t="s">
        <v>25</v>
      </c>
    </row>
    <row r="1357" spans="1:34" x14ac:dyDescent="0.25">
      <c r="A1357">
        <v>1575189</v>
      </c>
      <c r="B1357" t="s">
        <v>54</v>
      </c>
      <c r="E1357">
        <v>53095</v>
      </c>
      <c r="F1357" t="s">
        <v>20</v>
      </c>
      <c r="G1357" t="s">
        <v>55</v>
      </c>
      <c r="H1357">
        <v>5470</v>
      </c>
      <c r="I1357" t="s">
        <v>21</v>
      </c>
      <c r="J1357">
        <f>VLOOKUP(I1357,Key!$A$1:$C$73,2,FALSE)</f>
        <v>43.074890000000003</v>
      </c>
      <c r="K1357">
        <f>VLOOKUP(I1357,Key!$A$1:$C$73,3,FALSE)</f>
        <v>-87.882810000000006</v>
      </c>
      <c r="L1357" t="s">
        <v>61</v>
      </c>
      <c r="M1357">
        <f>VLOOKUP(L1357,Key!$A$1:$C$73,2,FALSE)</f>
        <v>43.060786</v>
      </c>
      <c r="N1357">
        <f>VLOOKUP(L1357,Key!$A$1:$C$73,3,FALSE)</f>
        <v>-87.883825999999999</v>
      </c>
      <c r="O1357">
        <v>13</v>
      </c>
      <c r="P1357">
        <v>3</v>
      </c>
      <c r="Q1357">
        <v>2</v>
      </c>
      <c r="R1357">
        <v>1.9</v>
      </c>
      <c r="S1357">
        <v>78</v>
      </c>
      <c r="T1357">
        <f t="shared" si="189"/>
        <v>-1</v>
      </c>
      <c r="U1357" s="1">
        <v>42836</v>
      </c>
      <c r="V1357" s="13">
        <f t="shared" si="190"/>
        <v>42826</v>
      </c>
      <c r="W1357" s="14">
        <f t="shared" si="191"/>
        <v>42836</v>
      </c>
      <c r="X1357" s="1" t="str">
        <f t="shared" si="192"/>
        <v>Tuesday</v>
      </c>
      <c r="Y1357" s="2">
        <v>0.13944444444444445</v>
      </c>
      <c r="Z1357" s="2">
        <f t="shared" si="193"/>
        <v>0.125</v>
      </c>
      <c r="AA1357">
        <f>1</f>
        <v>1</v>
      </c>
      <c r="AB1357" s="1">
        <v>42836</v>
      </c>
      <c r="AC1357" s="13">
        <f t="shared" si="194"/>
        <v>42826</v>
      </c>
      <c r="AD1357" s="14">
        <f t="shared" si="195"/>
        <v>42836</v>
      </c>
      <c r="AE1357" s="1" t="str">
        <f t="shared" si="196"/>
        <v>Tuesday</v>
      </c>
      <c r="AF1357" s="2">
        <v>0.14850694444444446</v>
      </c>
      <c r="AG1357" s="2">
        <f t="shared" si="197"/>
        <v>0.16666666666666666</v>
      </c>
      <c r="AH1357" t="s">
        <v>23</v>
      </c>
    </row>
    <row r="1358" spans="1:34" x14ac:dyDescent="0.25">
      <c r="A1358">
        <v>1350828</v>
      </c>
      <c r="B1358" t="s">
        <v>54</v>
      </c>
      <c r="E1358">
        <v>53207</v>
      </c>
      <c r="F1358" t="s">
        <v>20</v>
      </c>
      <c r="G1358" t="s">
        <v>55</v>
      </c>
      <c r="H1358">
        <v>11047</v>
      </c>
      <c r="I1358" t="s">
        <v>56</v>
      </c>
      <c r="J1358">
        <f>VLOOKUP(I1358,Key!$A$1:$C$73,2,FALSE)</f>
        <v>43.004728999999998</v>
      </c>
      <c r="K1358">
        <f>VLOOKUP(I1358,Key!$A$1:$C$73,3,FALSE)</f>
        <v>-87.905463999999995</v>
      </c>
      <c r="L1358" t="s">
        <v>36</v>
      </c>
      <c r="M1358">
        <f>VLOOKUP(L1358,Key!$A$1:$C$73,2,FALSE)</f>
        <v>43.03519</v>
      </c>
      <c r="N1358">
        <f>VLOOKUP(L1358,Key!$A$1:$C$73,3,FALSE)</f>
        <v>-87.907390000000007</v>
      </c>
      <c r="O1358">
        <v>13</v>
      </c>
      <c r="P1358">
        <v>3</v>
      </c>
      <c r="Q1358">
        <v>2</v>
      </c>
      <c r="R1358">
        <v>1.9</v>
      </c>
      <c r="S1358">
        <v>78</v>
      </c>
      <c r="T1358">
        <f t="shared" si="189"/>
        <v>-1</v>
      </c>
      <c r="U1358" s="1">
        <v>42836</v>
      </c>
      <c r="V1358" s="13">
        <f t="shared" si="190"/>
        <v>42826</v>
      </c>
      <c r="W1358" s="14">
        <f t="shared" si="191"/>
        <v>42836</v>
      </c>
      <c r="X1358" s="1" t="str">
        <f t="shared" si="192"/>
        <v>Tuesday</v>
      </c>
      <c r="Y1358" s="2">
        <v>0.36795138888888884</v>
      </c>
      <c r="Z1358" s="2">
        <f t="shared" si="193"/>
        <v>0.375</v>
      </c>
      <c r="AA1358">
        <f>1</f>
        <v>1</v>
      </c>
      <c r="AB1358" s="1">
        <v>42836</v>
      </c>
      <c r="AC1358" s="13">
        <f t="shared" si="194"/>
        <v>42826</v>
      </c>
      <c r="AD1358" s="14">
        <f t="shared" si="195"/>
        <v>42836</v>
      </c>
      <c r="AE1358" s="1" t="str">
        <f t="shared" si="196"/>
        <v>Tuesday</v>
      </c>
      <c r="AF1358" s="2">
        <v>0.37643518518518521</v>
      </c>
      <c r="AG1358" s="2">
        <f t="shared" si="197"/>
        <v>0.375</v>
      </c>
      <c r="AH1358" t="s">
        <v>23</v>
      </c>
    </row>
    <row r="1359" spans="1:34" x14ac:dyDescent="0.25">
      <c r="A1359">
        <v>1575236</v>
      </c>
      <c r="B1359" t="s">
        <v>54</v>
      </c>
      <c r="E1359">
        <v>53143</v>
      </c>
      <c r="F1359" t="s">
        <v>20</v>
      </c>
      <c r="G1359" t="s">
        <v>55</v>
      </c>
      <c r="H1359">
        <v>11097</v>
      </c>
      <c r="I1359" t="s">
        <v>61</v>
      </c>
      <c r="J1359">
        <f>VLOOKUP(I1359,Key!$A$1:$C$73,2,FALSE)</f>
        <v>43.060786</v>
      </c>
      <c r="K1359">
        <f>VLOOKUP(I1359,Key!$A$1:$C$73,3,FALSE)</f>
        <v>-87.883825999999999</v>
      </c>
      <c r="L1359" t="s">
        <v>21</v>
      </c>
      <c r="M1359">
        <f>VLOOKUP(L1359,Key!$A$1:$C$73,2,FALSE)</f>
        <v>43.074890000000003</v>
      </c>
      <c r="N1359">
        <f>VLOOKUP(L1359,Key!$A$1:$C$73,3,FALSE)</f>
        <v>-87.882810000000006</v>
      </c>
      <c r="O1359">
        <v>7</v>
      </c>
      <c r="P1359">
        <v>3</v>
      </c>
      <c r="Q1359">
        <v>1.1000000000000001</v>
      </c>
      <c r="R1359">
        <v>1</v>
      </c>
      <c r="S1359">
        <v>42</v>
      </c>
      <c r="T1359">
        <f t="shared" si="189"/>
        <v>-1</v>
      </c>
      <c r="U1359" s="1">
        <v>42836</v>
      </c>
      <c r="V1359" s="13">
        <f t="shared" si="190"/>
        <v>42826</v>
      </c>
      <c r="W1359" s="14">
        <f t="shared" si="191"/>
        <v>42836</v>
      </c>
      <c r="X1359" s="1" t="str">
        <f t="shared" si="192"/>
        <v>Tuesday</v>
      </c>
      <c r="Y1359" s="2">
        <v>0.39753472222222225</v>
      </c>
      <c r="Z1359" s="2">
        <f t="shared" si="193"/>
        <v>0.41666666666666663</v>
      </c>
      <c r="AA1359">
        <f>1</f>
        <v>1</v>
      </c>
      <c r="AB1359" s="1">
        <v>42836</v>
      </c>
      <c r="AC1359" s="13">
        <f t="shared" si="194"/>
        <v>42826</v>
      </c>
      <c r="AD1359" s="14">
        <f t="shared" si="195"/>
        <v>42836</v>
      </c>
      <c r="AE1359" s="1" t="str">
        <f t="shared" si="196"/>
        <v>Tuesday</v>
      </c>
      <c r="AF1359" s="2">
        <v>0.40267361111111111</v>
      </c>
      <c r="AG1359" s="2">
        <f t="shared" si="197"/>
        <v>0.41666666666666663</v>
      </c>
      <c r="AH1359" t="s">
        <v>23</v>
      </c>
    </row>
    <row r="1360" spans="1:34" x14ac:dyDescent="0.25">
      <c r="A1360">
        <v>1574432</v>
      </c>
      <c r="B1360" t="s">
        <v>54</v>
      </c>
      <c r="E1360">
        <v>53204</v>
      </c>
      <c r="F1360" t="s">
        <v>20</v>
      </c>
      <c r="G1360" t="s">
        <v>55</v>
      </c>
      <c r="H1360">
        <v>11159</v>
      </c>
      <c r="I1360" t="s">
        <v>136</v>
      </c>
      <c r="J1360">
        <f>VLOOKUP(I1360,Key!$A$1:$C$73,2,FALSE)</f>
        <v>43.02017</v>
      </c>
      <c r="K1360">
        <f>VLOOKUP(I1360,Key!$A$1:$C$73,3,FALSE)</f>
        <v>-87.933049999999994</v>
      </c>
      <c r="L1360" t="s">
        <v>136</v>
      </c>
      <c r="M1360">
        <f>VLOOKUP(L1360,Key!$A$1:$C$73,2,FALSE)</f>
        <v>43.02017</v>
      </c>
      <c r="N1360">
        <f>VLOOKUP(L1360,Key!$A$1:$C$73,3,FALSE)</f>
        <v>-87.933049999999994</v>
      </c>
      <c r="O1360">
        <v>23</v>
      </c>
      <c r="P1360">
        <v>3</v>
      </c>
      <c r="Q1360">
        <v>3.5</v>
      </c>
      <c r="R1360">
        <v>3.3</v>
      </c>
      <c r="S1360">
        <v>138</v>
      </c>
      <c r="T1360">
        <f t="shared" si="189"/>
        <v>-1</v>
      </c>
      <c r="U1360" s="1">
        <v>42836</v>
      </c>
      <c r="V1360" s="13">
        <f t="shared" si="190"/>
        <v>42826</v>
      </c>
      <c r="W1360" s="14">
        <f t="shared" si="191"/>
        <v>42836</v>
      </c>
      <c r="X1360" s="1" t="str">
        <f t="shared" si="192"/>
        <v>Tuesday</v>
      </c>
      <c r="Y1360" s="2">
        <v>0.51267361111111109</v>
      </c>
      <c r="Z1360" s="2">
        <f t="shared" si="193"/>
        <v>0.5</v>
      </c>
      <c r="AA1360">
        <f>1</f>
        <v>1</v>
      </c>
      <c r="AB1360" s="1">
        <v>42836</v>
      </c>
      <c r="AC1360" s="13">
        <f t="shared" si="194"/>
        <v>42826</v>
      </c>
      <c r="AD1360" s="14">
        <f t="shared" si="195"/>
        <v>42836</v>
      </c>
      <c r="AE1360" s="1" t="str">
        <f t="shared" si="196"/>
        <v>Tuesday</v>
      </c>
      <c r="AF1360" s="2">
        <v>0.52872685185185186</v>
      </c>
      <c r="AG1360" s="2">
        <f t="shared" si="197"/>
        <v>0.54166666666666663</v>
      </c>
      <c r="AH1360" t="s">
        <v>25</v>
      </c>
    </row>
    <row r="1361" spans="1:34" x14ac:dyDescent="0.25">
      <c r="A1361">
        <v>1306778</v>
      </c>
      <c r="B1361" t="s">
        <v>54</v>
      </c>
      <c r="E1361">
        <v>53204</v>
      </c>
      <c r="F1361" t="s">
        <v>20</v>
      </c>
      <c r="G1361" t="s">
        <v>55</v>
      </c>
      <c r="H1361">
        <v>5568</v>
      </c>
      <c r="I1361" t="s">
        <v>36</v>
      </c>
      <c r="J1361">
        <f>VLOOKUP(I1361,Key!$A$1:$C$73,2,FALSE)</f>
        <v>43.03519</v>
      </c>
      <c r="K1361">
        <f>VLOOKUP(I1361,Key!$A$1:$C$73,3,FALSE)</f>
        <v>-87.907390000000007</v>
      </c>
      <c r="L1361" t="s">
        <v>76</v>
      </c>
      <c r="M1361">
        <f>VLOOKUP(L1361,Key!$A$1:$C$73,2,FALSE)</f>
        <v>43.02948</v>
      </c>
      <c r="N1361">
        <f>VLOOKUP(L1361,Key!$A$1:$C$73,3,FALSE)</f>
        <v>-87.912819999999996</v>
      </c>
      <c r="O1361">
        <v>5</v>
      </c>
      <c r="P1361">
        <v>3</v>
      </c>
      <c r="Q1361">
        <v>0.8</v>
      </c>
      <c r="R1361">
        <v>0.7</v>
      </c>
      <c r="S1361">
        <v>30</v>
      </c>
      <c r="T1361">
        <f t="shared" si="189"/>
        <v>-1</v>
      </c>
      <c r="U1361" s="1">
        <v>42836</v>
      </c>
      <c r="V1361" s="13">
        <f t="shared" si="190"/>
        <v>42826</v>
      </c>
      <c r="W1361" s="14">
        <f t="shared" si="191"/>
        <v>42836</v>
      </c>
      <c r="X1361" s="1" t="str">
        <f t="shared" si="192"/>
        <v>Tuesday</v>
      </c>
      <c r="Y1361" s="2">
        <v>0.68347222222222215</v>
      </c>
      <c r="Z1361" s="2">
        <f t="shared" si="193"/>
        <v>0.66666666666666663</v>
      </c>
      <c r="AA1361">
        <f>1</f>
        <v>1</v>
      </c>
      <c r="AB1361" s="1">
        <v>42836</v>
      </c>
      <c r="AC1361" s="13">
        <f t="shared" si="194"/>
        <v>42826</v>
      </c>
      <c r="AD1361" s="14">
        <f t="shared" si="195"/>
        <v>42836</v>
      </c>
      <c r="AE1361" s="1" t="str">
        <f t="shared" si="196"/>
        <v>Tuesday</v>
      </c>
      <c r="AF1361" s="2">
        <v>0.68744212962962958</v>
      </c>
      <c r="AG1361" s="2">
        <f t="shared" si="197"/>
        <v>0.66666666666666663</v>
      </c>
      <c r="AH1361" t="s">
        <v>23</v>
      </c>
    </row>
    <row r="1362" spans="1:34" x14ac:dyDescent="0.25">
      <c r="A1362">
        <v>1391961</v>
      </c>
      <c r="B1362" t="s">
        <v>54</v>
      </c>
      <c r="E1362">
        <v>53214</v>
      </c>
      <c r="F1362" t="s">
        <v>20</v>
      </c>
      <c r="G1362" t="s">
        <v>55</v>
      </c>
      <c r="H1362">
        <v>5422</v>
      </c>
      <c r="I1362" t="s">
        <v>39</v>
      </c>
      <c r="J1362">
        <f>VLOOKUP(I1362,Key!$A$1:$C$73,2,FALSE)</f>
        <v>43.031480000000002</v>
      </c>
      <c r="K1362">
        <f>VLOOKUP(I1362,Key!$A$1:$C$73,3,FALSE)</f>
        <v>-87.908169999999998</v>
      </c>
      <c r="L1362" t="s">
        <v>39</v>
      </c>
      <c r="M1362">
        <f>VLOOKUP(L1362,Key!$A$1:$C$73,2,FALSE)</f>
        <v>43.031480000000002</v>
      </c>
      <c r="N1362">
        <f>VLOOKUP(L1362,Key!$A$1:$C$73,3,FALSE)</f>
        <v>-87.908169999999998</v>
      </c>
      <c r="O1362">
        <v>44</v>
      </c>
      <c r="P1362">
        <v>6</v>
      </c>
      <c r="Q1362">
        <v>6.6</v>
      </c>
      <c r="R1362">
        <v>6.3</v>
      </c>
      <c r="S1362">
        <v>264</v>
      </c>
      <c r="T1362">
        <f t="shared" si="189"/>
        <v>-1</v>
      </c>
      <c r="U1362" s="1">
        <v>42836</v>
      </c>
      <c r="V1362" s="13">
        <f t="shared" si="190"/>
        <v>42826</v>
      </c>
      <c r="W1362" s="14">
        <f t="shared" si="191"/>
        <v>42836</v>
      </c>
      <c r="X1362" s="1" t="str">
        <f t="shared" si="192"/>
        <v>Tuesday</v>
      </c>
      <c r="Y1362" s="2">
        <v>0.93900462962962961</v>
      </c>
      <c r="Z1362" s="2">
        <f t="shared" si="193"/>
        <v>0.95833333333333326</v>
      </c>
      <c r="AA1362">
        <f>1</f>
        <v>1</v>
      </c>
      <c r="AB1362" s="1">
        <v>42836</v>
      </c>
      <c r="AC1362" s="13">
        <f t="shared" si="194"/>
        <v>42826</v>
      </c>
      <c r="AD1362" s="14">
        <f t="shared" si="195"/>
        <v>42836</v>
      </c>
      <c r="AE1362" s="1" t="str">
        <f t="shared" si="196"/>
        <v>Tuesday</v>
      </c>
      <c r="AF1362" s="2">
        <v>0.96988425925925925</v>
      </c>
      <c r="AG1362" s="2">
        <f t="shared" si="197"/>
        <v>0.95833333333333326</v>
      </c>
      <c r="AH1362" t="s">
        <v>25</v>
      </c>
    </row>
    <row r="1363" spans="1:34" x14ac:dyDescent="0.25">
      <c r="A1363">
        <v>1576100</v>
      </c>
      <c r="B1363" t="s">
        <v>54</v>
      </c>
      <c r="E1363">
        <v>53216</v>
      </c>
      <c r="F1363" t="s">
        <v>20</v>
      </c>
      <c r="G1363" t="s">
        <v>55</v>
      </c>
      <c r="H1363">
        <v>17</v>
      </c>
      <c r="I1363" t="s">
        <v>96</v>
      </c>
      <c r="J1363">
        <f>VLOOKUP(I1363,Key!$A$1:$C$73,2,FALSE)</f>
        <v>43.051119999999997</v>
      </c>
      <c r="K1363">
        <f>VLOOKUP(I1363,Key!$A$1:$C$73,3,FALSE)</f>
        <v>-87.918819999999997</v>
      </c>
      <c r="L1363" t="s">
        <v>96</v>
      </c>
      <c r="M1363">
        <f>VLOOKUP(L1363,Key!$A$1:$C$73,2,FALSE)</f>
        <v>43.051119999999997</v>
      </c>
      <c r="N1363">
        <f>VLOOKUP(L1363,Key!$A$1:$C$73,3,FALSE)</f>
        <v>-87.918819999999997</v>
      </c>
      <c r="O1363">
        <v>30</v>
      </c>
      <c r="P1363">
        <v>3</v>
      </c>
      <c r="Q1363">
        <v>4.5</v>
      </c>
      <c r="R1363">
        <v>4.3</v>
      </c>
      <c r="S1363">
        <v>180</v>
      </c>
      <c r="T1363">
        <f t="shared" si="189"/>
        <v>-1</v>
      </c>
      <c r="U1363" s="1">
        <v>42837</v>
      </c>
      <c r="V1363" s="13">
        <f t="shared" si="190"/>
        <v>42826</v>
      </c>
      <c r="W1363" s="14">
        <f t="shared" si="191"/>
        <v>42837</v>
      </c>
      <c r="X1363" s="1" t="str">
        <f t="shared" si="192"/>
        <v>Wednesday</v>
      </c>
      <c r="Y1363" s="2">
        <v>0.5176736111111111</v>
      </c>
      <c r="Z1363" s="2">
        <f t="shared" si="193"/>
        <v>0.5</v>
      </c>
      <c r="AA1363">
        <f>1</f>
        <v>1</v>
      </c>
      <c r="AB1363" s="1">
        <v>42837</v>
      </c>
      <c r="AC1363" s="13">
        <f t="shared" si="194"/>
        <v>42826</v>
      </c>
      <c r="AD1363" s="14">
        <f t="shared" si="195"/>
        <v>42837</v>
      </c>
      <c r="AE1363" s="1" t="str">
        <f t="shared" si="196"/>
        <v>Wednesday</v>
      </c>
      <c r="AF1363" s="2">
        <v>0.53841435185185182</v>
      </c>
      <c r="AG1363" s="2">
        <f t="shared" si="197"/>
        <v>0.54166666666666663</v>
      </c>
      <c r="AH1363" t="s">
        <v>25</v>
      </c>
    </row>
    <row r="1364" spans="1:34" x14ac:dyDescent="0.25">
      <c r="A1364">
        <v>1576100</v>
      </c>
      <c r="B1364" t="s">
        <v>54</v>
      </c>
      <c r="E1364">
        <v>53216</v>
      </c>
      <c r="F1364" t="s">
        <v>20</v>
      </c>
      <c r="G1364" t="s">
        <v>55</v>
      </c>
      <c r="H1364">
        <v>265</v>
      </c>
      <c r="I1364" t="s">
        <v>96</v>
      </c>
      <c r="J1364">
        <f>VLOOKUP(I1364,Key!$A$1:$C$73,2,FALSE)</f>
        <v>43.051119999999997</v>
      </c>
      <c r="K1364">
        <f>VLOOKUP(I1364,Key!$A$1:$C$73,3,FALSE)</f>
        <v>-87.918819999999997</v>
      </c>
      <c r="L1364" t="s">
        <v>96</v>
      </c>
      <c r="M1364">
        <f>VLOOKUP(L1364,Key!$A$1:$C$73,2,FALSE)</f>
        <v>43.051119999999997</v>
      </c>
      <c r="N1364">
        <f>VLOOKUP(L1364,Key!$A$1:$C$73,3,FALSE)</f>
        <v>-87.918819999999997</v>
      </c>
      <c r="O1364">
        <v>29</v>
      </c>
      <c r="P1364">
        <v>3</v>
      </c>
      <c r="Q1364">
        <v>4.4000000000000004</v>
      </c>
      <c r="R1364">
        <v>4.0999999999999996</v>
      </c>
      <c r="S1364">
        <v>174</v>
      </c>
      <c r="T1364">
        <f t="shared" si="189"/>
        <v>-1</v>
      </c>
      <c r="U1364" s="1">
        <v>42837</v>
      </c>
      <c r="V1364" s="13">
        <f t="shared" si="190"/>
        <v>42826</v>
      </c>
      <c r="W1364" s="14">
        <f t="shared" si="191"/>
        <v>42837</v>
      </c>
      <c r="X1364" s="1" t="str">
        <f t="shared" si="192"/>
        <v>Wednesday</v>
      </c>
      <c r="Y1364" s="2">
        <v>0.51826388888888886</v>
      </c>
      <c r="Z1364" s="2">
        <f t="shared" si="193"/>
        <v>0.5</v>
      </c>
      <c r="AA1364">
        <f>1</f>
        <v>1</v>
      </c>
      <c r="AB1364" s="1">
        <v>42837</v>
      </c>
      <c r="AC1364" s="13">
        <f t="shared" si="194"/>
        <v>42826</v>
      </c>
      <c r="AD1364" s="14">
        <f t="shared" si="195"/>
        <v>42837</v>
      </c>
      <c r="AE1364" s="1" t="str">
        <f t="shared" si="196"/>
        <v>Wednesday</v>
      </c>
      <c r="AF1364" s="2">
        <v>0.53840277777777779</v>
      </c>
      <c r="AG1364" s="2">
        <f t="shared" si="197"/>
        <v>0.54166666666666663</v>
      </c>
      <c r="AH1364" t="s">
        <v>25</v>
      </c>
    </row>
    <row r="1365" spans="1:34" x14ac:dyDescent="0.25">
      <c r="A1365">
        <v>1391484</v>
      </c>
      <c r="B1365" t="s">
        <v>54</v>
      </c>
      <c r="E1365">
        <v>53224</v>
      </c>
      <c r="F1365" t="s">
        <v>20</v>
      </c>
      <c r="G1365" t="s">
        <v>55</v>
      </c>
      <c r="H1365">
        <v>5445</v>
      </c>
      <c r="I1365" t="s">
        <v>59</v>
      </c>
      <c r="J1365">
        <f>VLOOKUP(I1365,Key!$A$1:$C$73,2,FALSE)</f>
        <v>43.056539999999998</v>
      </c>
      <c r="K1365">
        <f>VLOOKUP(I1365,Key!$A$1:$C$73,3,FALSE)</f>
        <v>-87.914370000000005</v>
      </c>
      <c r="L1365" t="s">
        <v>96</v>
      </c>
      <c r="M1365">
        <f>VLOOKUP(L1365,Key!$A$1:$C$73,2,FALSE)</f>
        <v>43.051119999999997</v>
      </c>
      <c r="N1365">
        <f>VLOOKUP(L1365,Key!$A$1:$C$73,3,FALSE)</f>
        <v>-87.918819999999997</v>
      </c>
      <c r="O1365">
        <v>5</v>
      </c>
      <c r="P1365">
        <v>3</v>
      </c>
      <c r="Q1365">
        <v>0.8</v>
      </c>
      <c r="R1365">
        <v>0.7</v>
      </c>
      <c r="S1365">
        <v>30</v>
      </c>
      <c r="T1365">
        <f t="shared" si="189"/>
        <v>-1</v>
      </c>
      <c r="U1365" s="1">
        <v>42837</v>
      </c>
      <c r="V1365" s="13">
        <f t="shared" si="190"/>
        <v>42826</v>
      </c>
      <c r="W1365" s="14">
        <f t="shared" si="191"/>
        <v>42837</v>
      </c>
      <c r="X1365" s="1" t="str">
        <f t="shared" si="192"/>
        <v>Wednesday</v>
      </c>
      <c r="Y1365" s="2">
        <v>0.58042824074074073</v>
      </c>
      <c r="Z1365" s="2">
        <f t="shared" si="193"/>
        <v>0.58333333333333326</v>
      </c>
      <c r="AA1365">
        <f>1</f>
        <v>1</v>
      </c>
      <c r="AB1365" s="1">
        <v>42837</v>
      </c>
      <c r="AC1365" s="13">
        <f t="shared" si="194"/>
        <v>42826</v>
      </c>
      <c r="AD1365" s="14">
        <f t="shared" si="195"/>
        <v>42837</v>
      </c>
      <c r="AE1365" s="1" t="str">
        <f t="shared" si="196"/>
        <v>Wednesday</v>
      </c>
      <c r="AF1365" s="2">
        <v>0.58341435185185186</v>
      </c>
      <c r="AG1365" s="2">
        <f t="shared" si="197"/>
        <v>0.58333333333333326</v>
      </c>
      <c r="AH1365" t="s">
        <v>23</v>
      </c>
    </row>
    <row r="1366" spans="1:34" x14ac:dyDescent="0.25">
      <c r="A1366">
        <v>1576471</v>
      </c>
      <c r="B1366" t="s">
        <v>54</v>
      </c>
      <c r="E1366">
        <v>53211</v>
      </c>
      <c r="F1366" t="s">
        <v>20</v>
      </c>
      <c r="G1366" t="s">
        <v>55</v>
      </c>
      <c r="H1366">
        <v>5479</v>
      </c>
      <c r="I1366" t="s">
        <v>64</v>
      </c>
      <c r="J1366">
        <f>VLOOKUP(I1366,Key!$A$1:$C$73,2,FALSE)</f>
        <v>43.069021999999997</v>
      </c>
      <c r="K1366">
        <f>VLOOKUP(I1366,Key!$A$1:$C$73,3,FALSE)</f>
        <v>-87.887940999999998</v>
      </c>
      <c r="L1366" t="s">
        <v>62</v>
      </c>
      <c r="M1366">
        <f>VLOOKUP(L1366,Key!$A$1:$C$73,2,FALSE)</f>
        <v>43.052460000000004</v>
      </c>
      <c r="N1366">
        <f>VLOOKUP(L1366,Key!$A$1:$C$73,3,FALSE)</f>
        <v>-87.891000000000005</v>
      </c>
      <c r="O1366">
        <v>23</v>
      </c>
      <c r="P1366">
        <v>3</v>
      </c>
      <c r="Q1366">
        <v>3.5</v>
      </c>
      <c r="R1366">
        <v>3.3</v>
      </c>
      <c r="S1366">
        <v>138</v>
      </c>
      <c r="T1366">
        <f t="shared" si="189"/>
        <v>-1</v>
      </c>
      <c r="U1366" s="1">
        <v>42837</v>
      </c>
      <c r="V1366" s="13">
        <f t="shared" si="190"/>
        <v>42826</v>
      </c>
      <c r="W1366" s="14">
        <f t="shared" si="191"/>
        <v>42837</v>
      </c>
      <c r="X1366" s="1" t="str">
        <f t="shared" si="192"/>
        <v>Wednesday</v>
      </c>
      <c r="Y1366" s="2">
        <v>0.66869212962962965</v>
      </c>
      <c r="Z1366" s="2">
        <f t="shared" si="193"/>
        <v>0.66666666666666663</v>
      </c>
      <c r="AA1366">
        <f>1</f>
        <v>1</v>
      </c>
      <c r="AB1366" s="1">
        <v>42837</v>
      </c>
      <c r="AC1366" s="13">
        <f t="shared" si="194"/>
        <v>42826</v>
      </c>
      <c r="AD1366" s="14">
        <f t="shared" si="195"/>
        <v>42837</v>
      </c>
      <c r="AE1366" s="1" t="str">
        <f t="shared" si="196"/>
        <v>Wednesday</v>
      </c>
      <c r="AF1366" s="2">
        <v>0.68442129629629633</v>
      </c>
      <c r="AG1366" s="2">
        <f t="shared" si="197"/>
        <v>0.66666666666666663</v>
      </c>
      <c r="AH1366" t="s">
        <v>23</v>
      </c>
    </row>
    <row r="1367" spans="1:34" x14ac:dyDescent="0.25">
      <c r="A1367">
        <v>1577425</v>
      </c>
      <c r="B1367" t="s">
        <v>54</v>
      </c>
      <c r="E1367">
        <v>53211</v>
      </c>
      <c r="F1367" t="s">
        <v>20</v>
      </c>
      <c r="G1367" t="s">
        <v>55</v>
      </c>
      <c r="H1367">
        <v>216</v>
      </c>
      <c r="I1367" t="s">
        <v>66</v>
      </c>
      <c r="J1367">
        <f>VLOOKUP(I1367,Key!$A$1:$C$73,2,FALSE)</f>
        <v>43.078530000000001</v>
      </c>
      <c r="K1367">
        <f>VLOOKUP(I1367,Key!$A$1:$C$73,3,FALSE)</f>
        <v>-87.882620000000003</v>
      </c>
      <c r="L1367" t="s">
        <v>21</v>
      </c>
      <c r="M1367">
        <f>VLOOKUP(L1367,Key!$A$1:$C$73,2,FALSE)</f>
        <v>43.074890000000003</v>
      </c>
      <c r="N1367">
        <f>VLOOKUP(L1367,Key!$A$1:$C$73,3,FALSE)</f>
        <v>-87.882810000000006</v>
      </c>
      <c r="O1367">
        <v>61</v>
      </c>
      <c r="P1367">
        <v>3</v>
      </c>
      <c r="Q1367">
        <v>9.1999999999999993</v>
      </c>
      <c r="R1367">
        <v>8.6999999999999993</v>
      </c>
      <c r="S1367">
        <v>366</v>
      </c>
      <c r="T1367">
        <f t="shared" si="189"/>
        <v>-1</v>
      </c>
      <c r="U1367" s="1">
        <v>42838</v>
      </c>
      <c r="V1367" s="13">
        <f t="shared" si="190"/>
        <v>42826</v>
      </c>
      <c r="W1367" s="14">
        <f t="shared" si="191"/>
        <v>42838</v>
      </c>
      <c r="X1367" s="1" t="str">
        <f t="shared" si="192"/>
        <v>Thursday</v>
      </c>
      <c r="Y1367" s="2">
        <v>0.58223379629629635</v>
      </c>
      <c r="Z1367" s="2">
        <f t="shared" si="193"/>
        <v>0.58333333333333326</v>
      </c>
      <c r="AA1367">
        <f>1</f>
        <v>1</v>
      </c>
      <c r="AB1367" s="1">
        <v>42838</v>
      </c>
      <c r="AC1367" s="13">
        <f t="shared" si="194"/>
        <v>42826</v>
      </c>
      <c r="AD1367" s="14">
        <f t="shared" si="195"/>
        <v>42838</v>
      </c>
      <c r="AE1367" s="1" t="str">
        <f t="shared" si="196"/>
        <v>Thursday</v>
      </c>
      <c r="AF1367" s="2">
        <v>0.62457175925925923</v>
      </c>
      <c r="AG1367" s="2">
        <f t="shared" si="197"/>
        <v>0.625</v>
      </c>
      <c r="AH1367" t="s">
        <v>23</v>
      </c>
    </row>
    <row r="1368" spans="1:34" x14ac:dyDescent="0.25">
      <c r="A1368">
        <v>1371452</v>
      </c>
      <c r="B1368" t="s">
        <v>54</v>
      </c>
      <c r="E1368">
        <v>53202</v>
      </c>
      <c r="F1368" t="s">
        <v>20</v>
      </c>
      <c r="G1368" t="s">
        <v>55</v>
      </c>
      <c r="H1368">
        <v>5532</v>
      </c>
      <c r="I1368" t="s">
        <v>24</v>
      </c>
      <c r="J1368">
        <f>VLOOKUP(I1368,Key!$A$1:$C$73,2,FALSE)</f>
        <v>43.074655999999997</v>
      </c>
      <c r="K1368">
        <f>VLOOKUP(I1368,Key!$A$1:$C$73,3,FALSE)</f>
        <v>-87.889011999999994</v>
      </c>
      <c r="L1368" t="s">
        <v>74</v>
      </c>
      <c r="M1368">
        <f>VLOOKUP(L1368,Key!$A$1:$C$73,2,FALSE)</f>
        <v>43.05536</v>
      </c>
      <c r="N1368">
        <f>VLOOKUP(L1368,Key!$A$1:$C$73,3,FALSE)</f>
        <v>-87.90504</v>
      </c>
      <c r="O1368">
        <v>24</v>
      </c>
      <c r="P1368">
        <v>0</v>
      </c>
      <c r="Q1368">
        <v>3.6</v>
      </c>
      <c r="R1368">
        <v>3.4</v>
      </c>
      <c r="S1368">
        <v>144</v>
      </c>
      <c r="T1368">
        <f t="shared" si="189"/>
        <v>-1</v>
      </c>
      <c r="U1368" s="1">
        <v>42838</v>
      </c>
      <c r="V1368" s="13">
        <f t="shared" si="190"/>
        <v>42826</v>
      </c>
      <c r="W1368" s="14">
        <f t="shared" si="191"/>
        <v>42838</v>
      </c>
      <c r="X1368" s="1" t="str">
        <f t="shared" si="192"/>
        <v>Thursday</v>
      </c>
      <c r="Y1368" s="2">
        <v>0.60270833333333329</v>
      </c>
      <c r="Z1368" s="2">
        <f t="shared" si="193"/>
        <v>0.58333333333333326</v>
      </c>
      <c r="AA1368">
        <f>1</f>
        <v>1</v>
      </c>
      <c r="AB1368" s="1">
        <v>42838</v>
      </c>
      <c r="AC1368" s="13">
        <f t="shared" si="194"/>
        <v>42826</v>
      </c>
      <c r="AD1368" s="14">
        <f t="shared" si="195"/>
        <v>42838</v>
      </c>
      <c r="AE1368" s="1" t="str">
        <f t="shared" si="196"/>
        <v>Thursday</v>
      </c>
      <c r="AF1368" s="2">
        <v>0.61932870370370374</v>
      </c>
      <c r="AG1368" s="2">
        <f t="shared" si="197"/>
        <v>0.625</v>
      </c>
      <c r="AH1368" t="s">
        <v>23</v>
      </c>
    </row>
    <row r="1369" spans="1:34" x14ac:dyDescent="0.25">
      <c r="A1369">
        <v>1577513</v>
      </c>
      <c r="B1369" t="s">
        <v>54</v>
      </c>
      <c r="E1369">
        <v>53207</v>
      </c>
      <c r="F1369" t="s">
        <v>20</v>
      </c>
      <c r="G1369" t="s">
        <v>55</v>
      </c>
      <c r="H1369">
        <v>263</v>
      </c>
      <c r="I1369" t="s">
        <v>82</v>
      </c>
      <c r="J1369">
        <f>VLOOKUP(I1369,Key!$A$1:$C$73,2,FALSE)</f>
        <v>43.040349999999997</v>
      </c>
      <c r="K1369">
        <f>VLOOKUP(I1369,Key!$A$1:$C$73,3,FALSE)</f>
        <v>-87.920760000000001</v>
      </c>
      <c r="L1369" t="s">
        <v>36</v>
      </c>
      <c r="M1369">
        <f>VLOOKUP(L1369,Key!$A$1:$C$73,2,FALSE)</f>
        <v>43.03519</v>
      </c>
      <c r="N1369">
        <f>VLOOKUP(L1369,Key!$A$1:$C$73,3,FALSE)</f>
        <v>-87.907390000000007</v>
      </c>
      <c r="O1369">
        <v>20</v>
      </c>
      <c r="P1369">
        <v>0</v>
      </c>
      <c r="Q1369">
        <v>3</v>
      </c>
      <c r="R1369">
        <v>2.9</v>
      </c>
      <c r="S1369">
        <v>120</v>
      </c>
      <c r="T1369">
        <f t="shared" si="189"/>
        <v>-1</v>
      </c>
      <c r="U1369" s="1">
        <v>42838</v>
      </c>
      <c r="V1369" s="13">
        <f t="shared" si="190"/>
        <v>42826</v>
      </c>
      <c r="W1369" s="14">
        <f t="shared" si="191"/>
        <v>42838</v>
      </c>
      <c r="X1369" s="1" t="str">
        <f t="shared" si="192"/>
        <v>Thursday</v>
      </c>
      <c r="Y1369" s="2">
        <v>0.61262731481481481</v>
      </c>
      <c r="Z1369" s="2">
        <f t="shared" si="193"/>
        <v>0.625</v>
      </c>
      <c r="AA1369">
        <f>1</f>
        <v>1</v>
      </c>
      <c r="AB1369" s="1">
        <v>42838</v>
      </c>
      <c r="AC1369" s="13">
        <f t="shared" si="194"/>
        <v>42826</v>
      </c>
      <c r="AD1369" s="14">
        <f t="shared" si="195"/>
        <v>42838</v>
      </c>
      <c r="AE1369" s="1" t="str">
        <f t="shared" si="196"/>
        <v>Thursday</v>
      </c>
      <c r="AF1369" s="2">
        <v>0.62677083333333339</v>
      </c>
      <c r="AG1369" s="2">
        <f t="shared" si="197"/>
        <v>0.625</v>
      </c>
      <c r="AH1369" t="s">
        <v>23</v>
      </c>
    </row>
    <row r="1370" spans="1:34" x14ac:dyDescent="0.25">
      <c r="A1370">
        <v>1198458</v>
      </c>
      <c r="B1370" t="s">
        <v>54</v>
      </c>
      <c r="E1370">
        <v>53207</v>
      </c>
      <c r="F1370" t="s">
        <v>20</v>
      </c>
      <c r="G1370" t="s">
        <v>55</v>
      </c>
      <c r="H1370" t="s">
        <v>93</v>
      </c>
      <c r="I1370" t="s">
        <v>92</v>
      </c>
      <c r="J1370">
        <f>VLOOKUP(I1370,Key!$A$1:$C$73,2,FALSE)</f>
        <v>43.038245000000003</v>
      </c>
      <c r="K1370">
        <f>VLOOKUP(I1370,Key!$A$1:$C$73,3,FALSE)</f>
        <v>-87.914811999999998</v>
      </c>
      <c r="L1370" t="s">
        <v>92</v>
      </c>
      <c r="M1370">
        <f>VLOOKUP(L1370,Key!$A$1:$C$73,2,FALSE)</f>
        <v>43.038245000000003</v>
      </c>
      <c r="N1370">
        <f>VLOOKUP(L1370,Key!$A$1:$C$73,3,FALSE)</f>
        <v>-87.914811999999998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f t="shared" si="189"/>
        <v>-1</v>
      </c>
      <c r="U1370" s="1">
        <v>42838</v>
      </c>
      <c r="V1370" s="13">
        <f t="shared" si="190"/>
        <v>42826</v>
      </c>
      <c r="W1370" s="14">
        <f t="shared" si="191"/>
        <v>42838</v>
      </c>
      <c r="X1370" s="1" t="str">
        <f t="shared" si="192"/>
        <v>Thursday</v>
      </c>
      <c r="Y1370" s="2">
        <v>0.61652777777777779</v>
      </c>
      <c r="Z1370" s="2">
        <f t="shared" si="193"/>
        <v>0.625</v>
      </c>
      <c r="AA1370">
        <f>1</f>
        <v>1</v>
      </c>
      <c r="AB1370" s="1">
        <v>42838</v>
      </c>
      <c r="AC1370" s="13">
        <f t="shared" si="194"/>
        <v>42826</v>
      </c>
      <c r="AD1370" s="14">
        <f t="shared" si="195"/>
        <v>42838</v>
      </c>
      <c r="AE1370" s="1" t="str">
        <f t="shared" si="196"/>
        <v>Thursday</v>
      </c>
      <c r="AF1370" s="2">
        <v>0.61665509259259255</v>
      </c>
      <c r="AG1370" s="2">
        <f t="shared" si="197"/>
        <v>0.625</v>
      </c>
      <c r="AH1370" t="s">
        <v>25</v>
      </c>
    </row>
    <row r="1371" spans="1:34" x14ac:dyDescent="0.25">
      <c r="A1371">
        <v>1577589</v>
      </c>
      <c r="B1371" t="s">
        <v>54</v>
      </c>
      <c r="E1371">
        <v>80124</v>
      </c>
      <c r="F1371" t="s">
        <v>20</v>
      </c>
      <c r="G1371" t="s">
        <v>55</v>
      </c>
      <c r="H1371">
        <v>5421</v>
      </c>
      <c r="I1371" t="s">
        <v>86</v>
      </c>
      <c r="J1371">
        <f>VLOOKUP(I1371,Key!$A$1:$C$73,2,FALSE)</f>
        <v>43.052549999999997</v>
      </c>
      <c r="K1371">
        <f>VLOOKUP(I1371,Key!$A$1:$C$73,3,FALSE)</f>
        <v>-87.909329999999997</v>
      </c>
      <c r="L1371" t="s">
        <v>77</v>
      </c>
      <c r="M1371">
        <f>VLOOKUP(L1371,Key!$A$1:$C$73,2,FALSE)</f>
        <v>43.036900000000003</v>
      </c>
      <c r="N1371">
        <f>VLOOKUP(L1371,Key!$A$1:$C$73,3,FALSE)</f>
        <v>-87.89667</v>
      </c>
      <c r="O1371">
        <v>27</v>
      </c>
      <c r="P1371">
        <v>0</v>
      </c>
      <c r="Q1371">
        <v>4.0999999999999996</v>
      </c>
      <c r="R1371">
        <v>3.8</v>
      </c>
      <c r="S1371">
        <v>162</v>
      </c>
      <c r="T1371">
        <f t="shared" si="189"/>
        <v>-1</v>
      </c>
      <c r="U1371" s="1">
        <v>42838</v>
      </c>
      <c r="V1371" s="13">
        <f t="shared" si="190"/>
        <v>42826</v>
      </c>
      <c r="W1371" s="14">
        <f t="shared" si="191"/>
        <v>42838</v>
      </c>
      <c r="X1371" s="1" t="str">
        <f t="shared" si="192"/>
        <v>Thursday</v>
      </c>
      <c r="Y1371" s="2">
        <v>0.64188657407407412</v>
      </c>
      <c r="Z1371" s="2">
        <f t="shared" si="193"/>
        <v>0.625</v>
      </c>
      <c r="AA1371">
        <f>1</f>
        <v>1</v>
      </c>
      <c r="AB1371" s="1">
        <v>42838</v>
      </c>
      <c r="AC1371" s="13">
        <f t="shared" si="194"/>
        <v>42826</v>
      </c>
      <c r="AD1371" s="14">
        <f t="shared" si="195"/>
        <v>42838</v>
      </c>
      <c r="AE1371" s="1" t="str">
        <f t="shared" si="196"/>
        <v>Thursday</v>
      </c>
      <c r="AF1371" s="2">
        <v>0.66084490740740742</v>
      </c>
      <c r="AG1371" s="2">
        <f t="shared" si="197"/>
        <v>0.66666666666666663</v>
      </c>
      <c r="AH1371" t="s">
        <v>23</v>
      </c>
    </row>
    <row r="1372" spans="1:34" x14ac:dyDescent="0.25">
      <c r="A1372">
        <v>1577644</v>
      </c>
      <c r="B1372" t="s">
        <v>54</v>
      </c>
      <c r="E1372">
        <v>48054</v>
      </c>
      <c r="F1372" t="s">
        <v>20</v>
      </c>
      <c r="G1372" t="s">
        <v>55</v>
      </c>
      <c r="H1372">
        <v>5491</v>
      </c>
      <c r="I1372" t="s">
        <v>77</v>
      </c>
      <c r="J1372">
        <f>VLOOKUP(I1372,Key!$A$1:$C$73,2,FALSE)</f>
        <v>43.036900000000003</v>
      </c>
      <c r="K1372">
        <f>VLOOKUP(I1372,Key!$A$1:$C$73,3,FALSE)</f>
        <v>-87.89667</v>
      </c>
      <c r="L1372" t="s">
        <v>77</v>
      </c>
      <c r="M1372">
        <f>VLOOKUP(L1372,Key!$A$1:$C$73,2,FALSE)</f>
        <v>43.036900000000003</v>
      </c>
      <c r="N1372">
        <f>VLOOKUP(L1372,Key!$A$1:$C$73,3,FALSE)</f>
        <v>-87.89667</v>
      </c>
      <c r="O1372">
        <v>30</v>
      </c>
      <c r="P1372">
        <v>0</v>
      </c>
      <c r="Q1372">
        <v>4.5</v>
      </c>
      <c r="R1372">
        <v>4.3</v>
      </c>
      <c r="S1372">
        <v>180</v>
      </c>
      <c r="T1372">
        <f t="shared" si="189"/>
        <v>-1</v>
      </c>
      <c r="U1372" s="1">
        <v>42838</v>
      </c>
      <c r="V1372" s="13">
        <f t="shared" si="190"/>
        <v>42826</v>
      </c>
      <c r="W1372" s="14">
        <f t="shared" si="191"/>
        <v>42838</v>
      </c>
      <c r="X1372" s="1" t="str">
        <f t="shared" si="192"/>
        <v>Thursday</v>
      </c>
      <c r="Y1372" s="2">
        <v>0.65719907407407407</v>
      </c>
      <c r="Z1372" s="2">
        <f t="shared" si="193"/>
        <v>0.66666666666666663</v>
      </c>
      <c r="AA1372">
        <f>1</f>
        <v>1</v>
      </c>
      <c r="AB1372" s="1">
        <v>42838</v>
      </c>
      <c r="AC1372" s="13">
        <f t="shared" si="194"/>
        <v>42826</v>
      </c>
      <c r="AD1372" s="14">
        <f t="shared" si="195"/>
        <v>42838</v>
      </c>
      <c r="AE1372" s="1" t="str">
        <f t="shared" si="196"/>
        <v>Thursday</v>
      </c>
      <c r="AF1372" s="2">
        <v>0.67818287037037039</v>
      </c>
      <c r="AG1372" s="2">
        <f t="shared" si="197"/>
        <v>0.66666666666666663</v>
      </c>
      <c r="AH1372" t="s">
        <v>25</v>
      </c>
    </row>
    <row r="1373" spans="1:34" x14ac:dyDescent="0.25">
      <c r="A1373">
        <v>1577699</v>
      </c>
      <c r="B1373" t="s">
        <v>54</v>
      </c>
      <c r="E1373">
        <v>19341</v>
      </c>
      <c r="F1373" t="s">
        <v>20</v>
      </c>
      <c r="G1373" t="s">
        <v>55</v>
      </c>
      <c r="H1373">
        <v>5422</v>
      </c>
      <c r="I1373" t="s">
        <v>36</v>
      </c>
      <c r="J1373">
        <f>VLOOKUP(I1373,Key!$A$1:$C$73,2,FALSE)</f>
        <v>43.03519</v>
      </c>
      <c r="K1373">
        <f>VLOOKUP(I1373,Key!$A$1:$C$73,3,FALSE)</f>
        <v>-87.907390000000007</v>
      </c>
      <c r="L1373" t="s">
        <v>38</v>
      </c>
      <c r="M1373">
        <f>VLOOKUP(L1373,Key!$A$1:$C$73,2,FALSE)</f>
        <v>43.038649999999997</v>
      </c>
      <c r="N1373">
        <f>VLOOKUP(L1373,Key!$A$1:$C$73,3,FALSE)</f>
        <v>-87.921930000000003</v>
      </c>
      <c r="O1373">
        <v>18</v>
      </c>
      <c r="P1373">
        <v>0</v>
      </c>
      <c r="Q1373">
        <v>2.7</v>
      </c>
      <c r="R1373">
        <v>2.6</v>
      </c>
      <c r="S1373">
        <v>108</v>
      </c>
      <c r="T1373">
        <f t="shared" si="189"/>
        <v>-1</v>
      </c>
      <c r="U1373" s="1">
        <v>42838</v>
      </c>
      <c r="V1373" s="13">
        <f t="shared" si="190"/>
        <v>42826</v>
      </c>
      <c r="W1373" s="14">
        <f t="shared" si="191"/>
        <v>42838</v>
      </c>
      <c r="X1373" s="1" t="str">
        <f t="shared" si="192"/>
        <v>Thursday</v>
      </c>
      <c r="Y1373" s="2">
        <v>0.70712962962962955</v>
      </c>
      <c r="Z1373" s="2">
        <f t="shared" si="193"/>
        <v>0.70833333333333326</v>
      </c>
      <c r="AA1373">
        <f>1</f>
        <v>1</v>
      </c>
      <c r="AB1373" s="1">
        <v>42838</v>
      </c>
      <c r="AC1373" s="13">
        <f t="shared" si="194"/>
        <v>42826</v>
      </c>
      <c r="AD1373" s="14">
        <f t="shared" si="195"/>
        <v>42838</v>
      </c>
      <c r="AE1373" s="1" t="str">
        <f t="shared" si="196"/>
        <v>Thursday</v>
      </c>
      <c r="AF1373" s="2">
        <v>0.71958333333333335</v>
      </c>
      <c r="AG1373" s="2">
        <f t="shared" si="197"/>
        <v>0.70833333333333326</v>
      </c>
      <c r="AH1373" t="s">
        <v>23</v>
      </c>
    </row>
    <row r="1374" spans="1:34" x14ac:dyDescent="0.25">
      <c r="A1374">
        <v>1577811</v>
      </c>
      <c r="B1374" t="s">
        <v>54</v>
      </c>
      <c r="E1374">
        <v>53191</v>
      </c>
      <c r="F1374" t="s">
        <v>20</v>
      </c>
      <c r="G1374" t="s">
        <v>55</v>
      </c>
      <c r="H1374">
        <v>251</v>
      </c>
      <c r="I1374" t="s">
        <v>27</v>
      </c>
      <c r="J1374">
        <f>VLOOKUP(I1374,Key!$A$1:$C$73,2,FALSE)</f>
        <v>43.041646999999998</v>
      </c>
      <c r="K1374">
        <f>VLOOKUP(I1374,Key!$A$1:$C$73,3,FALSE)</f>
        <v>-87.927257999999995</v>
      </c>
      <c r="L1374" t="s">
        <v>57</v>
      </c>
      <c r="M1374">
        <f>VLOOKUP(L1374,Key!$A$1:$C$73,2,FALSE)</f>
        <v>43.03913</v>
      </c>
      <c r="N1374">
        <f>VLOOKUP(L1374,Key!$A$1:$C$73,3,FALSE)</f>
        <v>-87.916150000000002</v>
      </c>
      <c r="O1374">
        <v>6</v>
      </c>
      <c r="P1374">
        <v>0</v>
      </c>
      <c r="Q1374">
        <v>0.9</v>
      </c>
      <c r="R1374">
        <v>0.9</v>
      </c>
      <c r="S1374">
        <v>36</v>
      </c>
      <c r="T1374">
        <f t="shared" si="189"/>
        <v>-1</v>
      </c>
      <c r="U1374" s="1">
        <v>42838</v>
      </c>
      <c r="V1374" s="13">
        <f t="shared" si="190"/>
        <v>42826</v>
      </c>
      <c r="W1374" s="14">
        <f t="shared" si="191"/>
        <v>42838</v>
      </c>
      <c r="X1374" s="1" t="str">
        <f t="shared" si="192"/>
        <v>Thursday</v>
      </c>
      <c r="Y1374" s="2">
        <v>0.71972222222222226</v>
      </c>
      <c r="Z1374" s="2">
        <f t="shared" si="193"/>
        <v>0.70833333333333326</v>
      </c>
      <c r="AA1374">
        <f>1</f>
        <v>1</v>
      </c>
      <c r="AB1374" s="1">
        <v>42838</v>
      </c>
      <c r="AC1374" s="13">
        <f t="shared" si="194"/>
        <v>42826</v>
      </c>
      <c r="AD1374" s="14">
        <f t="shared" si="195"/>
        <v>42838</v>
      </c>
      <c r="AE1374" s="1" t="str">
        <f t="shared" si="196"/>
        <v>Thursday</v>
      </c>
      <c r="AF1374" s="2">
        <v>0.72386574074074073</v>
      </c>
      <c r="AG1374" s="2">
        <f t="shared" si="197"/>
        <v>0.70833333333333326</v>
      </c>
      <c r="AH1374" t="s">
        <v>23</v>
      </c>
    </row>
    <row r="1375" spans="1:34" x14ac:dyDescent="0.25">
      <c r="A1375">
        <v>1578057</v>
      </c>
      <c r="B1375" t="s">
        <v>54</v>
      </c>
      <c r="E1375">
        <v>53227</v>
      </c>
      <c r="F1375" t="s">
        <v>20</v>
      </c>
      <c r="G1375" t="s">
        <v>55</v>
      </c>
      <c r="H1375">
        <v>11080</v>
      </c>
      <c r="I1375" t="s">
        <v>42</v>
      </c>
      <c r="J1375">
        <f>VLOOKUP(I1375,Key!$A$1:$C$73,2,FALSE)</f>
        <v>43.038719999999998</v>
      </c>
      <c r="K1375">
        <f>VLOOKUP(I1375,Key!$A$1:$C$73,3,FALSE)</f>
        <v>-87.905339999999995</v>
      </c>
      <c r="L1375" t="s">
        <v>42</v>
      </c>
      <c r="M1375">
        <f>VLOOKUP(L1375,Key!$A$1:$C$73,2,FALSE)</f>
        <v>43.038719999999998</v>
      </c>
      <c r="N1375">
        <f>VLOOKUP(L1375,Key!$A$1:$C$73,3,FALSE)</f>
        <v>-87.905339999999995</v>
      </c>
      <c r="O1375">
        <v>27</v>
      </c>
      <c r="P1375">
        <v>0</v>
      </c>
      <c r="Q1375">
        <v>4.0999999999999996</v>
      </c>
      <c r="R1375">
        <v>3.8</v>
      </c>
      <c r="S1375">
        <v>162</v>
      </c>
      <c r="T1375">
        <f t="shared" si="189"/>
        <v>-1</v>
      </c>
      <c r="U1375" s="1">
        <v>42838</v>
      </c>
      <c r="V1375" s="13">
        <f t="shared" si="190"/>
        <v>42826</v>
      </c>
      <c r="W1375" s="14">
        <f t="shared" si="191"/>
        <v>42838</v>
      </c>
      <c r="X1375" s="1" t="str">
        <f t="shared" si="192"/>
        <v>Thursday</v>
      </c>
      <c r="Y1375" s="2">
        <v>0.84092592592592597</v>
      </c>
      <c r="Z1375" s="2">
        <f t="shared" si="193"/>
        <v>0.83333333333333326</v>
      </c>
      <c r="AA1375">
        <f>1</f>
        <v>1</v>
      </c>
      <c r="AB1375" s="1">
        <v>42838</v>
      </c>
      <c r="AC1375" s="13">
        <f t="shared" si="194"/>
        <v>42826</v>
      </c>
      <c r="AD1375" s="14">
        <f t="shared" si="195"/>
        <v>42838</v>
      </c>
      <c r="AE1375" s="1" t="str">
        <f t="shared" si="196"/>
        <v>Thursday</v>
      </c>
      <c r="AF1375" s="2">
        <v>0.85935185185185192</v>
      </c>
      <c r="AG1375" s="2">
        <f t="shared" si="197"/>
        <v>0.875</v>
      </c>
      <c r="AH1375" t="s">
        <v>25</v>
      </c>
    </row>
    <row r="1376" spans="1:34" x14ac:dyDescent="0.25">
      <c r="A1376">
        <v>1565029</v>
      </c>
      <c r="B1376" t="s">
        <v>54</v>
      </c>
      <c r="E1376">
        <v>53202</v>
      </c>
      <c r="F1376" t="s">
        <v>20</v>
      </c>
      <c r="G1376" t="s">
        <v>55</v>
      </c>
      <c r="H1376">
        <v>5479</v>
      </c>
      <c r="I1376" t="s">
        <v>62</v>
      </c>
      <c r="J1376">
        <f>VLOOKUP(I1376,Key!$A$1:$C$73,2,FALSE)</f>
        <v>43.052460000000004</v>
      </c>
      <c r="K1376">
        <f>VLOOKUP(I1376,Key!$A$1:$C$73,3,FALSE)</f>
        <v>-87.891000000000005</v>
      </c>
      <c r="L1376" t="s">
        <v>39</v>
      </c>
      <c r="M1376">
        <f>VLOOKUP(L1376,Key!$A$1:$C$73,2,FALSE)</f>
        <v>43.031480000000002</v>
      </c>
      <c r="N1376">
        <f>VLOOKUP(L1376,Key!$A$1:$C$73,3,FALSE)</f>
        <v>-87.908169999999998</v>
      </c>
      <c r="O1376">
        <v>27</v>
      </c>
      <c r="P1376">
        <v>0</v>
      </c>
      <c r="Q1376">
        <v>4.0999999999999996</v>
      </c>
      <c r="R1376">
        <v>3.8</v>
      </c>
      <c r="S1376">
        <v>162</v>
      </c>
      <c r="T1376">
        <f t="shared" si="189"/>
        <v>-1</v>
      </c>
      <c r="U1376" s="1">
        <v>42838</v>
      </c>
      <c r="V1376" s="13">
        <f t="shared" si="190"/>
        <v>42826</v>
      </c>
      <c r="W1376" s="14">
        <f t="shared" si="191"/>
        <v>42838</v>
      </c>
      <c r="X1376" s="1" t="str">
        <f t="shared" si="192"/>
        <v>Thursday</v>
      </c>
      <c r="Y1376" s="2">
        <v>0.85091435185185194</v>
      </c>
      <c r="Z1376" s="2">
        <f t="shared" si="193"/>
        <v>0.83333333333333326</v>
      </c>
      <c r="AA1376">
        <f>1</f>
        <v>1</v>
      </c>
      <c r="AB1376" s="1">
        <v>42838</v>
      </c>
      <c r="AC1376" s="13">
        <f t="shared" si="194"/>
        <v>42826</v>
      </c>
      <c r="AD1376" s="14">
        <f t="shared" si="195"/>
        <v>42838</v>
      </c>
      <c r="AE1376" s="1" t="str">
        <f t="shared" si="196"/>
        <v>Thursday</v>
      </c>
      <c r="AF1376" s="2">
        <v>0.87010416666666668</v>
      </c>
      <c r="AG1376" s="2">
        <f t="shared" si="197"/>
        <v>0.875</v>
      </c>
      <c r="AH1376" t="s">
        <v>23</v>
      </c>
    </row>
    <row r="1377" spans="1:34" x14ac:dyDescent="0.25">
      <c r="A1377">
        <v>1578179</v>
      </c>
      <c r="B1377" t="s">
        <v>54</v>
      </c>
      <c r="E1377">
        <v>53202</v>
      </c>
      <c r="F1377" t="s">
        <v>20</v>
      </c>
      <c r="G1377" t="s">
        <v>55</v>
      </c>
      <c r="H1377">
        <v>11094</v>
      </c>
      <c r="I1377" t="s">
        <v>85</v>
      </c>
      <c r="J1377">
        <f>VLOOKUP(I1377,Key!$A$1:$C$73,2,FALSE)</f>
        <v>43.053040000000003</v>
      </c>
      <c r="K1377">
        <f>VLOOKUP(I1377,Key!$A$1:$C$73,3,FALSE)</f>
        <v>-87.897660000000002</v>
      </c>
      <c r="L1377" t="s">
        <v>37</v>
      </c>
      <c r="M1377">
        <f>VLOOKUP(L1377,Key!$A$1:$C$73,2,FALSE)</f>
        <v>43.049230000000001</v>
      </c>
      <c r="N1377">
        <f>VLOOKUP(L1377,Key!$A$1:$C$73,3,FALSE)</f>
        <v>-87.911940000000001</v>
      </c>
      <c r="O1377">
        <v>12</v>
      </c>
      <c r="P1377">
        <v>0</v>
      </c>
      <c r="Q1377">
        <v>1.8</v>
      </c>
      <c r="R1377">
        <v>1.7</v>
      </c>
      <c r="S1377">
        <v>72</v>
      </c>
      <c r="T1377">
        <f t="shared" si="189"/>
        <v>-1</v>
      </c>
      <c r="U1377" s="1">
        <v>42838</v>
      </c>
      <c r="V1377" s="13">
        <f t="shared" si="190"/>
        <v>42826</v>
      </c>
      <c r="W1377" s="14">
        <f t="shared" si="191"/>
        <v>42838</v>
      </c>
      <c r="X1377" s="1" t="str">
        <f t="shared" si="192"/>
        <v>Thursday</v>
      </c>
      <c r="Y1377" s="2">
        <v>0.98440972222222223</v>
      </c>
      <c r="Z1377" s="2">
        <f t="shared" si="193"/>
        <v>1</v>
      </c>
      <c r="AA1377">
        <f>1</f>
        <v>1</v>
      </c>
      <c r="AB1377" s="1">
        <v>42838</v>
      </c>
      <c r="AC1377" s="13">
        <f t="shared" si="194"/>
        <v>42826</v>
      </c>
      <c r="AD1377" s="14">
        <f t="shared" si="195"/>
        <v>42838</v>
      </c>
      <c r="AE1377" s="1" t="str">
        <f t="shared" si="196"/>
        <v>Thursday</v>
      </c>
      <c r="AF1377" s="2">
        <v>0.99238425925925933</v>
      </c>
      <c r="AG1377" s="2">
        <f t="shared" si="197"/>
        <v>1</v>
      </c>
      <c r="AH1377" t="s">
        <v>23</v>
      </c>
    </row>
    <row r="1378" spans="1:34" x14ac:dyDescent="0.25">
      <c r="A1378">
        <v>1500292</v>
      </c>
      <c r="B1378" t="s">
        <v>54</v>
      </c>
      <c r="E1378">
        <v>61341</v>
      </c>
      <c r="F1378" t="s">
        <v>20</v>
      </c>
      <c r="G1378" t="s">
        <v>55</v>
      </c>
      <c r="H1378">
        <v>11099</v>
      </c>
      <c r="I1378" t="s">
        <v>39</v>
      </c>
      <c r="J1378">
        <f>VLOOKUP(I1378,Key!$A$1:$C$73,2,FALSE)</f>
        <v>43.031480000000002</v>
      </c>
      <c r="K1378">
        <f>VLOOKUP(I1378,Key!$A$1:$C$73,3,FALSE)</f>
        <v>-87.908169999999998</v>
      </c>
      <c r="L1378" t="s">
        <v>39</v>
      </c>
      <c r="M1378">
        <f>VLOOKUP(L1378,Key!$A$1:$C$73,2,FALSE)</f>
        <v>43.031480000000002</v>
      </c>
      <c r="N1378">
        <f>VLOOKUP(L1378,Key!$A$1:$C$73,3,FALSE)</f>
        <v>-87.908169999999998</v>
      </c>
      <c r="O1378">
        <v>24</v>
      </c>
      <c r="P1378">
        <v>0</v>
      </c>
      <c r="Q1378">
        <v>3.6</v>
      </c>
      <c r="R1378">
        <v>3.4</v>
      </c>
      <c r="S1378">
        <v>144</v>
      </c>
      <c r="T1378">
        <f t="shared" si="189"/>
        <v>-1</v>
      </c>
      <c r="U1378" s="1">
        <v>42839</v>
      </c>
      <c r="V1378" s="13">
        <f t="shared" si="190"/>
        <v>42826</v>
      </c>
      <c r="W1378" s="14">
        <f t="shared" si="191"/>
        <v>42839</v>
      </c>
      <c r="X1378" s="1" t="str">
        <f t="shared" si="192"/>
        <v>Friday</v>
      </c>
      <c r="Y1378" s="2">
        <v>0.11019675925925926</v>
      </c>
      <c r="Z1378" s="2">
        <f t="shared" si="193"/>
        <v>0.125</v>
      </c>
      <c r="AA1378">
        <f>1</f>
        <v>1</v>
      </c>
      <c r="AB1378" s="1">
        <v>42839</v>
      </c>
      <c r="AC1378" s="13">
        <f t="shared" si="194"/>
        <v>42826</v>
      </c>
      <c r="AD1378" s="14">
        <f t="shared" si="195"/>
        <v>42839</v>
      </c>
      <c r="AE1378" s="1" t="str">
        <f t="shared" si="196"/>
        <v>Friday</v>
      </c>
      <c r="AF1378" s="2">
        <v>0.12679398148148149</v>
      </c>
      <c r="AG1378" s="2">
        <f t="shared" si="197"/>
        <v>0.125</v>
      </c>
      <c r="AH1378" t="s">
        <v>25</v>
      </c>
    </row>
    <row r="1379" spans="1:34" x14ac:dyDescent="0.25">
      <c r="A1379">
        <v>1359564</v>
      </c>
      <c r="B1379" t="s">
        <v>54</v>
      </c>
      <c r="E1379">
        <v>55125</v>
      </c>
      <c r="F1379" t="s">
        <v>20</v>
      </c>
      <c r="G1379" t="s">
        <v>55</v>
      </c>
      <c r="H1379">
        <v>318</v>
      </c>
      <c r="I1379" t="s">
        <v>40</v>
      </c>
      <c r="J1379">
        <f>VLOOKUP(I1379,Key!$A$1:$C$73,2,FALSE)</f>
        <v>43.06033</v>
      </c>
      <c r="K1379">
        <f>VLOOKUP(I1379,Key!$A$1:$C$73,3,FALSE)</f>
        <v>-87.89546</v>
      </c>
      <c r="L1379" t="s">
        <v>21</v>
      </c>
      <c r="M1379">
        <f>VLOOKUP(L1379,Key!$A$1:$C$73,2,FALSE)</f>
        <v>43.074890000000003</v>
      </c>
      <c r="N1379">
        <f>VLOOKUP(L1379,Key!$A$1:$C$73,3,FALSE)</f>
        <v>-87.882810000000006</v>
      </c>
      <c r="O1379">
        <v>19</v>
      </c>
      <c r="P1379">
        <v>0</v>
      </c>
      <c r="Q1379">
        <v>2.9</v>
      </c>
      <c r="R1379">
        <v>2.7</v>
      </c>
      <c r="S1379">
        <v>114</v>
      </c>
      <c r="T1379">
        <f t="shared" si="189"/>
        <v>-1</v>
      </c>
      <c r="U1379" s="1">
        <v>42839</v>
      </c>
      <c r="V1379" s="13">
        <f t="shared" si="190"/>
        <v>42826</v>
      </c>
      <c r="W1379" s="14">
        <f t="shared" si="191"/>
        <v>42839</v>
      </c>
      <c r="X1379" s="1" t="str">
        <f t="shared" si="192"/>
        <v>Friday</v>
      </c>
      <c r="Y1379" s="2">
        <v>0.16237268518518519</v>
      </c>
      <c r="Z1379" s="2">
        <f t="shared" si="193"/>
        <v>0.16666666666666666</v>
      </c>
      <c r="AA1379">
        <f>1</f>
        <v>1</v>
      </c>
      <c r="AB1379" s="1">
        <v>42839</v>
      </c>
      <c r="AC1379" s="13">
        <f t="shared" si="194"/>
        <v>42826</v>
      </c>
      <c r="AD1379" s="14">
        <f t="shared" si="195"/>
        <v>42839</v>
      </c>
      <c r="AE1379" s="1" t="str">
        <f t="shared" si="196"/>
        <v>Friday</v>
      </c>
      <c r="AF1379" s="2">
        <v>0.17508101851851851</v>
      </c>
      <c r="AG1379" s="2">
        <f t="shared" si="197"/>
        <v>0.16666666666666666</v>
      </c>
      <c r="AH1379" t="s">
        <v>23</v>
      </c>
    </row>
    <row r="1380" spans="1:34" x14ac:dyDescent="0.25">
      <c r="A1380">
        <v>1378945</v>
      </c>
      <c r="B1380" t="s">
        <v>54</v>
      </c>
      <c r="E1380">
        <v>53202</v>
      </c>
      <c r="F1380" t="s">
        <v>20</v>
      </c>
      <c r="G1380" t="s">
        <v>55</v>
      </c>
      <c r="H1380">
        <v>269</v>
      </c>
      <c r="I1380" t="s">
        <v>52</v>
      </c>
      <c r="J1380">
        <f>VLOOKUP(I1380,Key!$A$1:$C$73,2,FALSE)</f>
        <v>43.042490000000001</v>
      </c>
      <c r="K1380">
        <f>VLOOKUP(I1380,Key!$A$1:$C$73,3,FALSE)</f>
        <v>-87.909959999999998</v>
      </c>
      <c r="L1380" t="s">
        <v>56</v>
      </c>
      <c r="M1380">
        <f>VLOOKUP(L1380,Key!$A$1:$C$73,2,FALSE)</f>
        <v>43.004728999999998</v>
      </c>
      <c r="N1380">
        <f>VLOOKUP(L1380,Key!$A$1:$C$73,3,FALSE)</f>
        <v>-87.905463999999995</v>
      </c>
      <c r="O1380">
        <v>24</v>
      </c>
      <c r="P1380">
        <v>0</v>
      </c>
      <c r="Q1380">
        <v>3.6</v>
      </c>
      <c r="R1380">
        <v>3.4</v>
      </c>
      <c r="S1380">
        <v>144</v>
      </c>
      <c r="T1380">
        <f t="shared" si="189"/>
        <v>-1</v>
      </c>
      <c r="U1380" s="1">
        <v>42839</v>
      </c>
      <c r="V1380" s="13">
        <f t="shared" si="190"/>
        <v>42826</v>
      </c>
      <c r="W1380" s="14">
        <f t="shared" si="191"/>
        <v>42839</v>
      </c>
      <c r="X1380" s="1" t="str">
        <f t="shared" si="192"/>
        <v>Friday</v>
      </c>
      <c r="Y1380" s="2">
        <v>0.40222222222222226</v>
      </c>
      <c r="Z1380" s="2">
        <f t="shared" si="193"/>
        <v>0.41666666666666663</v>
      </c>
      <c r="AA1380">
        <f>1</f>
        <v>1</v>
      </c>
      <c r="AB1380" s="1">
        <v>42839</v>
      </c>
      <c r="AC1380" s="13">
        <f t="shared" si="194"/>
        <v>42826</v>
      </c>
      <c r="AD1380" s="14">
        <f t="shared" si="195"/>
        <v>42839</v>
      </c>
      <c r="AE1380" s="1" t="str">
        <f t="shared" si="196"/>
        <v>Friday</v>
      </c>
      <c r="AF1380" s="2">
        <v>0.41906249999999995</v>
      </c>
      <c r="AG1380" s="2">
        <f t="shared" si="197"/>
        <v>0.41666666666666663</v>
      </c>
      <c r="AH1380" t="s">
        <v>23</v>
      </c>
    </row>
    <row r="1381" spans="1:34" x14ac:dyDescent="0.25">
      <c r="A1381">
        <v>1578538</v>
      </c>
      <c r="B1381" t="s">
        <v>54</v>
      </c>
      <c r="E1381">
        <v>60056</v>
      </c>
      <c r="F1381" t="s">
        <v>20</v>
      </c>
      <c r="G1381" t="s">
        <v>55</v>
      </c>
      <c r="H1381">
        <v>27</v>
      </c>
      <c r="I1381" t="s">
        <v>62</v>
      </c>
      <c r="J1381">
        <f>VLOOKUP(I1381,Key!$A$1:$C$73,2,FALSE)</f>
        <v>43.052460000000004</v>
      </c>
      <c r="K1381">
        <f>VLOOKUP(I1381,Key!$A$1:$C$73,3,FALSE)</f>
        <v>-87.891000000000005</v>
      </c>
      <c r="L1381" t="s">
        <v>77</v>
      </c>
      <c r="M1381">
        <f>VLOOKUP(L1381,Key!$A$1:$C$73,2,FALSE)</f>
        <v>43.036900000000003</v>
      </c>
      <c r="N1381">
        <f>VLOOKUP(L1381,Key!$A$1:$C$73,3,FALSE)</f>
        <v>-87.89667</v>
      </c>
      <c r="O1381">
        <v>22</v>
      </c>
      <c r="P1381">
        <v>0</v>
      </c>
      <c r="Q1381">
        <v>3.3</v>
      </c>
      <c r="R1381">
        <v>3.1</v>
      </c>
      <c r="S1381">
        <v>132</v>
      </c>
      <c r="T1381">
        <f t="shared" si="189"/>
        <v>-1</v>
      </c>
      <c r="U1381" s="1">
        <v>42839</v>
      </c>
      <c r="V1381" s="13">
        <f t="shared" si="190"/>
        <v>42826</v>
      </c>
      <c r="W1381" s="14">
        <f t="shared" si="191"/>
        <v>42839</v>
      </c>
      <c r="X1381" s="1" t="str">
        <f t="shared" si="192"/>
        <v>Friday</v>
      </c>
      <c r="Y1381" s="2">
        <v>0.47195601851851854</v>
      </c>
      <c r="Z1381" s="2">
        <f t="shared" si="193"/>
        <v>0.45833333333333331</v>
      </c>
      <c r="AA1381">
        <f>1</f>
        <v>1</v>
      </c>
      <c r="AB1381" s="1">
        <v>42839</v>
      </c>
      <c r="AC1381" s="13">
        <f t="shared" si="194"/>
        <v>42826</v>
      </c>
      <c r="AD1381" s="14">
        <f t="shared" si="195"/>
        <v>42839</v>
      </c>
      <c r="AE1381" s="1" t="str">
        <f t="shared" si="196"/>
        <v>Friday</v>
      </c>
      <c r="AF1381" s="2">
        <v>0.48699074074074072</v>
      </c>
      <c r="AG1381" s="2">
        <f t="shared" si="197"/>
        <v>0.5</v>
      </c>
      <c r="AH1381" t="s">
        <v>23</v>
      </c>
    </row>
    <row r="1382" spans="1:34" x14ac:dyDescent="0.25">
      <c r="A1382">
        <v>1578813</v>
      </c>
      <c r="B1382" t="s">
        <v>54</v>
      </c>
      <c r="E1382">
        <v>53216</v>
      </c>
      <c r="F1382" t="s">
        <v>20</v>
      </c>
      <c r="G1382" t="s">
        <v>55</v>
      </c>
      <c r="H1382">
        <v>5434</v>
      </c>
      <c r="I1382" t="s">
        <v>90</v>
      </c>
      <c r="J1382">
        <f>VLOOKUP(I1382,Key!$A$1:$C$73,2,FALSE)</f>
        <v>43.06044</v>
      </c>
      <c r="K1382">
        <f>VLOOKUP(I1382,Key!$A$1:$C$73,3,FALSE)</f>
        <v>-88.016239999999996</v>
      </c>
      <c r="L1382" t="s">
        <v>90</v>
      </c>
      <c r="M1382">
        <f>VLOOKUP(L1382,Key!$A$1:$C$73,2,FALSE)</f>
        <v>43.06044</v>
      </c>
      <c r="N1382">
        <f>VLOOKUP(L1382,Key!$A$1:$C$73,3,FALSE)</f>
        <v>-88.016239999999996</v>
      </c>
      <c r="O1382">
        <v>121</v>
      </c>
      <c r="P1382">
        <v>9</v>
      </c>
      <c r="Q1382">
        <v>18</v>
      </c>
      <c r="R1382">
        <v>17.100000000000001</v>
      </c>
      <c r="S1382">
        <v>720</v>
      </c>
      <c r="T1382">
        <f t="shared" si="189"/>
        <v>-1</v>
      </c>
      <c r="U1382" s="1">
        <v>42839</v>
      </c>
      <c r="V1382" s="13">
        <f t="shared" si="190"/>
        <v>42826</v>
      </c>
      <c r="W1382" s="14">
        <f t="shared" si="191"/>
        <v>42839</v>
      </c>
      <c r="X1382" s="1" t="str">
        <f t="shared" si="192"/>
        <v>Friday</v>
      </c>
      <c r="Y1382" s="2">
        <v>0.53512731481481479</v>
      </c>
      <c r="Z1382" s="2">
        <f t="shared" si="193"/>
        <v>0.54166666666666663</v>
      </c>
      <c r="AA1382">
        <f>1</f>
        <v>1</v>
      </c>
      <c r="AB1382" s="1">
        <v>42839</v>
      </c>
      <c r="AC1382" s="13">
        <f t="shared" si="194"/>
        <v>42826</v>
      </c>
      <c r="AD1382" s="14">
        <f t="shared" si="195"/>
        <v>42839</v>
      </c>
      <c r="AE1382" s="1" t="str">
        <f t="shared" si="196"/>
        <v>Friday</v>
      </c>
      <c r="AF1382" s="2">
        <v>0.61940972222222224</v>
      </c>
      <c r="AG1382" s="2">
        <f t="shared" si="197"/>
        <v>0.625</v>
      </c>
      <c r="AH1382" t="s">
        <v>25</v>
      </c>
    </row>
    <row r="1383" spans="1:34" x14ac:dyDescent="0.25">
      <c r="A1383">
        <v>1579101</v>
      </c>
      <c r="B1383" t="s">
        <v>54</v>
      </c>
      <c r="F1383" t="s">
        <v>20</v>
      </c>
      <c r="G1383" t="s">
        <v>55</v>
      </c>
      <c r="H1383">
        <v>216</v>
      </c>
      <c r="I1383" t="s">
        <v>33</v>
      </c>
      <c r="J1383">
        <f>VLOOKUP(I1383,Key!$A$1:$C$73,2,FALSE)</f>
        <v>43.045712999999999</v>
      </c>
      <c r="K1383">
        <f>VLOOKUP(I1383,Key!$A$1:$C$73,3,FALSE)</f>
        <v>-87.899756999999994</v>
      </c>
      <c r="L1383" t="s">
        <v>33</v>
      </c>
      <c r="M1383">
        <f>VLOOKUP(L1383,Key!$A$1:$C$73,2,FALSE)</f>
        <v>43.045712999999999</v>
      </c>
      <c r="N1383">
        <f>VLOOKUP(L1383,Key!$A$1:$C$73,3,FALSE)</f>
        <v>-87.899756999999994</v>
      </c>
      <c r="O1383">
        <v>62</v>
      </c>
      <c r="P1383">
        <v>3</v>
      </c>
      <c r="Q1383">
        <v>9.3000000000000007</v>
      </c>
      <c r="R1383">
        <v>8.8000000000000007</v>
      </c>
      <c r="S1383">
        <v>372</v>
      </c>
      <c r="T1383">
        <f t="shared" si="189"/>
        <v>-1</v>
      </c>
      <c r="U1383" s="1">
        <v>42839</v>
      </c>
      <c r="V1383" s="13">
        <f t="shared" si="190"/>
        <v>42826</v>
      </c>
      <c r="W1383" s="14">
        <f t="shared" si="191"/>
        <v>42839</v>
      </c>
      <c r="X1383" s="1" t="str">
        <f t="shared" si="192"/>
        <v>Friday</v>
      </c>
      <c r="Y1383" s="2">
        <v>0.60274305555555552</v>
      </c>
      <c r="Z1383" s="2">
        <f t="shared" si="193"/>
        <v>0.58333333333333326</v>
      </c>
      <c r="AA1383">
        <f>1</f>
        <v>1</v>
      </c>
      <c r="AB1383" s="1">
        <v>42839</v>
      </c>
      <c r="AC1383" s="13">
        <f t="shared" si="194"/>
        <v>42826</v>
      </c>
      <c r="AD1383" s="14">
        <f t="shared" si="195"/>
        <v>42839</v>
      </c>
      <c r="AE1383" s="1" t="str">
        <f t="shared" si="196"/>
        <v>Friday</v>
      </c>
      <c r="AF1383" s="2">
        <v>0.64537037037037037</v>
      </c>
      <c r="AG1383" s="2">
        <f t="shared" si="197"/>
        <v>0.625</v>
      </c>
      <c r="AH1383" t="s">
        <v>25</v>
      </c>
    </row>
    <row r="1384" spans="1:34" x14ac:dyDescent="0.25">
      <c r="A1384">
        <v>1579178</v>
      </c>
      <c r="B1384" t="s">
        <v>54</v>
      </c>
      <c r="E1384">
        <v>32819</v>
      </c>
      <c r="F1384" t="s">
        <v>20</v>
      </c>
      <c r="G1384" t="s">
        <v>55</v>
      </c>
      <c r="H1384">
        <v>5537</v>
      </c>
      <c r="I1384" t="s">
        <v>81</v>
      </c>
      <c r="J1384">
        <f>VLOOKUP(I1384,Key!$A$1:$C$73,2,FALSE)</f>
        <v>43.058010000000003</v>
      </c>
      <c r="K1384">
        <f>VLOOKUP(I1384,Key!$A$1:$C$73,3,FALSE)</f>
        <v>-87.877300000000005</v>
      </c>
      <c r="L1384" t="s">
        <v>81</v>
      </c>
      <c r="M1384">
        <f>VLOOKUP(L1384,Key!$A$1:$C$73,2,FALSE)</f>
        <v>43.058010000000003</v>
      </c>
      <c r="N1384">
        <f>VLOOKUP(L1384,Key!$A$1:$C$73,3,FALSE)</f>
        <v>-87.877300000000005</v>
      </c>
      <c r="O1384">
        <v>94</v>
      </c>
      <c r="P1384">
        <v>6</v>
      </c>
      <c r="Q1384">
        <v>14.1</v>
      </c>
      <c r="R1384">
        <v>13.4</v>
      </c>
      <c r="S1384">
        <v>564</v>
      </c>
      <c r="T1384">
        <f t="shared" si="189"/>
        <v>-1</v>
      </c>
      <c r="U1384" s="1">
        <v>42839</v>
      </c>
      <c r="V1384" s="13">
        <f t="shared" si="190"/>
        <v>42826</v>
      </c>
      <c r="W1384" s="14">
        <f t="shared" si="191"/>
        <v>42839</v>
      </c>
      <c r="X1384" s="1" t="str">
        <f t="shared" si="192"/>
        <v>Friday</v>
      </c>
      <c r="Y1384" s="2">
        <v>0.62011574074074072</v>
      </c>
      <c r="Z1384" s="2">
        <f t="shared" si="193"/>
        <v>0.625</v>
      </c>
      <c r="AA1384">
        <f>1</f>
        <v>1</v>
      </c>
      <c r="AB1384" s="1">
        <v>42839</v>
      </c>
      <c r="AC1384" s="13">
        <f t="shared" si="194"/>
        <v>42826</v>
      </c>
      <c r="AD1384" s="14">
        <f t="shared" si="195"/>
        <v>42839</v>
      </c>
      <c r="AE1384" s="1" t="str">
        <f t="shared" si="196"/>
        <v>Friday</v>
      </c>
      <c r="AF1384" s="2">
        <v>0.68478009259259265</v>
      </c>
      <c r="AG1384" s="2">
        <f t="shared" si="197"/>
        <v>0.66666666666666663</v>
      </c>
      <c r="AH1384" t="s">
        <v>25</v>
      </c>
    </row>
    <row r="1385" spans="1:34" x14ac:dyDescent="0.25">
      <c r="A1385">
        <v>1579230</v>
      </c>
      <c r="B1385" t="s">
        <v>54</v>
      </c>
      <c r="E1385">
        <v>53216</v>
      </c>
      <c r="F1385" t="s">
        <v>20</v>
      </c>
      <c r="G1385" t="s">
        <v>55</v>
      </c>
      <c r="H1385">
        <v>5504</v>
      </c>
      <c r="I1385" t="s">
        <v>91</v>
      </c>
      <c r="J1385">
        <f>VLOOKUP(I1385,Key!$A$1:$C$73,2,FALSE)</f>
        <v>43.048609999999996</v>
      </c>
      <c r="K1385">
        <f>VLOOKUP(I1385,Key!$A$1:$C$73,3,FALSE)</f>
        <v>-88.008480000000006</v>
      </c>
      <c r="L1385" t="s">
        <v>91</v>
      </c>
      <c r="M1385">
        <f>VLOOKUP(L1385,Key!$A$1:$C$73,2,FALSE)</f>
        <v>43.048609999999996</v>
      </c>
      <c r="N1385">
        <f>VLOOKUP(L1385,Key!$A$1:$C$73,3,FALSE)</f>
        <v>-88.008480000000006</v>
      </c>
      <c r="O1385">
        <v>26</v>
      </c>
      <c r="P1385">
        <v>0</v>
      </c>
      <c r="Q1385">
        <v>3.9</v>
      </c>
      <c r="R1385">
        <v>3.7</v>
      </c>
      <c r="S1385">
        <v>156</v>
      </c>
      <c r="T1385">
        <f t="shared" si="189"/>
        <v>-1</v>
      </c>
      <c r="U1385" s="1">
        <v>42839</v>
      </c>
      <c r="V1385" s="13">
        <f t="shared" si="190"/>
        <v>42826</v>
      </c>
      <c r="W1385" s="14">
        <f t="shared" si="191"/>
        <v>42839</v>
      </c>
      <c r="X1385" s="1" t="str">
        <f t="shared" si="192"/>
        <v>Friday</v>
      </c>
      <c r="Y1385" s="2">
        <v>0.63410879629629624</v>
      </c>
      <c r="Z1385" s="2">
        <f t="shared" si="193"/>
        <v>0.625</v>
      </c>
      <c r="AA1385">
        <f>1</f>
        <v>1</v>
      </c>
      <c r="AB1385" s="1">
        <v>42839</v>
      </c>
      <c r="AC1385" s="13">
        <f t="shared" si="194"/>
        <v>42826</v>
      </c>
      <c r="AD1385" s="14">
        <f t="shared" si="195"/>
        <v>42839</v>
      </c>
      <c r="AE1385" s="1" t="str">
        <f t="shared" si="196"/>
        <v>Friday</v>
      </c>
      <c r="AF1385" s="2">
        <v>0.65255787037037039</v>
      </c>
      <c r="AG1385" s="2">
        <f t="shared" si="197"/>
        <v>0.66666666666666663</v>
      </c>
      <c r="AH1385" t="s">
        <v>25</v>
      </c>
    </row>
    <row r="1386" spans="1:34" x14ac:dyDescent="0.25">
      <c r="A1386">
        <v>1579566</v>
      </c>
      <c r="B1386" t="s">
        <v>54</v>
      </c>
      <c r="E1386">
        <v>53208</v>
      </c>
      <c r="F1386" t="s">
        <v>20</v>
      </c>
      <c r="G1386" t="s">
        <v>55</v>
      </c>
      <c r="H1386">
        <v>32</v>
      </c>
      <c r="I1386" t="s">
        <v>61</v>
      </c>
      <c r="J1386">
        <f>VLOOKUP(I1386,Key!$A$1:$C$73,2,FALSE)</f>
        <v>43.060786</v>
      </c>
      <c r="K1386">
        <f>VLOOKUP(I1386,Key!$A$1:$C$73,3,FALSE)</f>
        <v>-87.883825999999999</v>
      </c>
      <c r="L1386" t="s">
        <v>36</v>
      </c>
      <c r="M1386">
        <f>VLOOKUP(L1386,Key!$A$1:$C$73,2,FALSE)</f>
        <v>43.03519</v>
      </c>
      <c r="N1386">
        <f>VLOOKUP(L1386,Key!$A$1:$C$73,3,FALSE)</f>
        <v>-87.907390000000007</v>
      </c>
      <c r="O1386">
        <v>30</v>
      </c>
      <c r="P1386">
        <v>0</v>
      </c>
      <c r="Q1386">
        <v>4.5</v>
      </c>
      <c r="R1386">
        <v>4.3</v>
      </c>
      <c r="S1386">
        <v>180</v>
      </c>
      <c r="T1386">
        <f t="shared" si="189"/>
        <v>-1</v>
      </c>
      <c r="U1386" s="1">
        <v>42839</v>
      </c>
      <c r="V1386" s="13">
        <f t="shared" si="190"/>
        <v>42826</v>
      </c>
      <c r="W1386" s="14">
        <f t="shared" si="191"/>
        <v>42839</v>
      </c>
      <c r="X1386" s="1" t="str">
        <f t="shared" si="192"/>
        <v>Friday</v>
      </c>
      <c r="Y1386" s="2">
        <v>0.74349537037037028</v>
      </c>
      <c r="Z1386" s="2">
        <f t="shared" si="193"/>
        <v>0.75</v>
      </c>
      <c r="AA1386">
        <f>1</f>
        <v>1</v>
      </c>
      <c r="AB1386" s="1">
        <v>42839</v>
      </c>
      <c r="AC1386" s="13">
        <f t="shared" si="194"/>
        <v>42826</v>
      </c>
      <c r="AD1386" s="14">
        <f t="shared" si="195"/>
        <v>42839</v>
      </c>
      <c r="AE1386" s="1" t="str">
        <f t="shared" si="196"/>
        <v>Friday</v>
      </c>
      <c r="AF1386" s="2">
        <v>0.76431712962962972</v>
      </c>
      <c r="AG1386" s="2">
        <f t="shared" si="197"/>
        <v>0.75</v>
      </c>
      <c r="AH1386" t="s">
        <v>23</v>
      </c>
    </row>
    <row r="1387" spans="1:34" x14ac:dyDescent="0.25">
      <c r="A1387">
        <v>1591385</v>
      </c>
      <c r="B1387" t="s">
        <v>54</v>
      </c>
      <c r="E1387">
        <v>91978</v>
      </c>
      <c r="F1387" t="s">
        <v>20</v>
      </c>
      <c r="G1387" t="s">
        <v>55</v>
      </c>
      <c r="H1387">
        <v>5558</v>
      </c>
      <c r="I1387" t="s">
        <v>38</v>
      </c>
      <c r="J1387">
        <f>VLOOKUP(I1387,Key!$A$1:$C$73,2,FALSE)</f>
        <v>43.038649999999997</v>
      </c>
      <c r="K1387">
        <f>VLOOKUP(I1387,Key!$A$1:$C$73,3,FALSE)</f>
        <v>-87.921930000000003</v>
      </c>
      <c r="L1387" t="s">
        <v>82</v>
      </c>
      <c r="M1387">
        <f>VLOOKUP(L1387,Key!$A$1:$C$73,2,FALSE)</f>
        <v>43.040349999999997</v>
      </c>
      <c r="N1387">
        <f>VLOOKUP(L1387,Key!$A$1:$C$73,3,FALSE)</f>
        <v>-87.920760000000001</v>
      </c>
      <c r="O1387">
        <v>62</v>
      </c>
      <c r="P1387">
        <v>6</v>
      </c>
      <c r="Q1387">
        <v>9.3000000000000007</v>
      </c>
      <c r="R1387">
        <v>8.8000000000000007</v>
      </c>
      <c r="S1387">
        <v>372</v>
      </c>
      <c r="T1387">
        <f t="shared" si="189"/>
        <v>-1</v>
      </c>
      <c r="U1387" s="1">
        <v>42845</v>
      </c>
      <c r="V1387" s="13">
        <f t="shared" si="190"/>
        <v>42826</v>
      </c>
      <c r="W1387" s="14">
        <f t="shared" si="191"/>
        <v>42845</v>
      </c>
      <c r="X1387" s="1" t="str">
        <f t="shared" si="192"/>
        <v>Thursday</v>
      </c>
      <c r="Y1387" s="2">
        <v>0.62184027777777773</v>
      </c>
      <c r="Z1387" s="2">
        <f t="shared" si="193"/>
        <v>0.625</v>
      </c>
      <c r="AA1387">
        <f>1</f>
        <v>1</v>
      </c>
      <c r="AB1387" s="1">
        <v>42845</v>
      </c>
      <c r="AC1387" s="13">
        <f t="shared" si="194"/>
        <v>42826</v>
      </c>
      <c r="AD1387" s="14">
        <f t="shared" si="195"/>
        <v>42845</v>
      </c>
      <c r="AE1387" s="1" t="str">
        <f t="shared" si="196"/>
        <v>Thursday</v>
      </c>
      <c r="AF1387" s="2">
        <v>0.66461805555555553</v>
      </c>
      <c r="AG1387" s="2">
        <f t="shared" si="197"/>
        <v>0.66666666666666663</v>
      </c>
      <c r="AH1387" t="s">
        <v>23</v>
      </c>
    </row>
    <row r="1388" spans="1:34" x14ac:dyDescent="0.25">
      <c r="A1388">
        <v>1143674</v>
      </c>
      <c r="B1388" t="s">
        <v>54</v>
      </c>
      <c r="E1388">
        <v>53202</v>
      </c>
      <c r="F1388" t="s">
        <v>20</v>
      </c>
      <c r="G1388" t="s">
        <v>55</v>
      </c>
      <c r="H1388">
        <v>77</v>
      </c>
      <c r="I1388" t="s">
        <v>22</v>
      </c>
      <c r="J1388">
        <f>VLOOKUP(I1388,Key!$A$1:$C$73,2,FALSE)</f>
        <v>43.058619999999998</v>
      </c>
      <c r="K1388">
        <f>VLOOKUP(I1388,Key!$A$1:$C$73,3,FALSE)</f>
        <v>-87.885319999999993</v>
      </c>
      <c r="L1388" t="s">
        <v>65</v>
      </c>
      <c r="M1388">
        <f>VLOOKUP(L1388,Key!$A$1:$C$73,2,FALSE)</f>
        <v>43.077359999999999</v>
      </c>
      <c r="N1388">
        <f>VLOOKUP(L1388,Key!$A$1:$C$73,3,FALSE)</f>
        <v>-87.880769999999998</v>
      </c>
      <c r="O1388">
        <v>10</v>
      </c>
      <c r="P1388">
        <v>3</v>
      </c>
      <c r="Q1388">
        <v>1.5</v>
      </c>
      <c r="R1388">
        <v>1.4</v>
      </c>
      <c r="S1388">
        <v>60</v>
      </c>
      <c r="T1388">
        <f t="shared" si="189"/>
        <v>-1</v>
      </c>
      <c r="U1388" s="1">
        <v>42845</v>
      </c>
      <c r="V1388" s="13">
        <f t="shared" si="190"/>
        <v>42826</v>
      </c>
      <c r="W1388" s="14">
        <f t="shared" si="191"/>
        <v>42845</v>
      </c>
      <c r="X1388" s="1" t="str">
        <f t="shared" si="192"/>
        <v>Thursday</v>
      </c>
      <c r="Y1388" s="2">
        <v>0.65835648148148151</v>
      </c>
      <c r="Z1388" s="2">
        <f t="shared" si="193"/>
        <v>0.66666666666666663</v>
      </c>
      <c r="AA1388">
        <f>1</f>
        <v>1</v>
      </c>
      <c r="AB1388" s="1">
        <v>42845</v>
      </c>
      <c r="AC1388" s="13">
        <f t="shared" si="194"/>
        <v>42826</v>
      </c>
      <c r="AD1388" s="14">
        <f t="shared" si="195"/>
        <v>42845</v>
      </c>
      <c r="AE1388" s="1" t="str">
        <f t="shared" si="196"/>
        <v>Thursday</v>
      </c>
      <c r="AF1388" s="2">
        <v>0.66560185185185183</v>
      </c>
      <c r="AG1388" s="2">
        <f t="shared" si="197"/>
        <v>0.66666666666666663</v>
      </c>
      <c r="AH1388" t="s">
        <v>23</v>
      </c>
    </row>
    <row r="1389" spans="1:34" x14ac:dyDescent="0.25">
      <c r="A1389">
        <v>1468081</v>
      </c>
      <c r="B1389" t="s">
        <v>54</v>
      </c>
      <c r="E1389">
        <v>53045</v>
      </c>
      <c r="F1389" t="s">
        <v>20</v>
      </c>
      <c r="G1389" t="s">
        <v>55</v>
      </c>
      <c r="H1389">
        <v>11168</v>
      </c>
      <c r="I1389" t="s">
        <v>40</v>
      </c>
      <c r="J1389">
        <f>VLOOKUP(I1389,Key!$A$1:$C$73,2,FALSE)</f>
        <v>43.06033</v>
      </c>
      <c r="K1389">
        <f>VLOOKUP(I1389,Key!$A$1:$C$73,3,FALSE)</f>
        <v>-87.89546</v>
      </c>
      <c r="L1389" t="s">
        <v>21</v>
      </c>
      <c r="M1389">
        <f>VLOOKUP(L1389,Key!$A$1:$C$73,2,FALSE)</f>
        <v>43.074890000000003</v>
      </c>
      <c r="N1389">
        <f>VLOOKUP(L1389,Key!$A$1:$C$73,3,FALSE)</f>
        <v>-87.882810000000006</v>
      </c>
      <c r="O1389">
        <v>17</v>
      </c>
      <c r="P1389">
        <v>3</v>
      </c>
      <c r="Q1389">
        <v>2.6</v>
      </c>
      <c r="R1389">
        <v>2.4</v>
      </c>
      <c r="S1389">
        <v>102</v>
      </c>
      <c r="T1389">
        <f t="shared" si="189"/>
        <v>-1</v>
      </c>
      <c r="U1389" s="1">
        <v>42845</v>
      </c>
      <c r="V1389" s="13">
        <f t="shared" si="190"/>
        <v>42826</v>
      </c>
      <c r="W1389" s="14">
        <f t="shared" si="191"/>
        <v>42845</v>
      </c>
      <c r="X1389" s="1" t="str">
        <f t="shared" si="192"/>
        <v>Thursday</v>
      </c>
      <c r="Y1389" s="2">
        <v>0.66511574074074076</v>
      </c>
      <c r="Z1389" s="2">
        <f t="shared" si="193"/>
        <v>0.66666666666666663</v>
      </c>
      <c r="AA1389">
        <f>1</f>
        <v>1</v>
      </c>
      <c r="AB1389" s="1">
        <v>42845</v>
      </c>
      <c r="AC1389" s="13">
        <f t="shared" si="194"/>
        <v>42826</v>
      </c>
      <c r="AD1389" s="14">
        <f t="shared" si="195"/>
        <v>42845</v>
      </c>
      <c r="AE1389" s="1" t="str">
        <f t="shared" si="196"/>
        <v>Thursday</v>
      </c>
      <c r="AF1389" s="2">
        <v>0.67642361111111116</v>
      </c>
      <c r="AG1389" s="2">
        <f t="shared" si="197"/>
        <v>0.66666666666666663</v>
      </c>
      <c r="AH1389" t="s">
        <v>23</v>
      </c>
    </row>
    <row r="1390" spans="1:34" x14ac:dyDescent="0.25">
      <c r="A1390">
        <v>1591506</v>
      </c>
      <c r="B1390" t="s">
        <v>54</v>
      </c>
      <c r="E1390">
        <v>61801</v>
      </c>
      <c r="F1390" t="s">
        <v>20</v>
      </c>
      <c r="G1390" t="s">
        <v>55</v>
      </c>
      <c r="H1390">
        <v>989</v>
      </c>
      <c r="I1390" t="s">
        <v>26</v>
      </c>
      <c r="J1390">
        <f>VLOOKUP(I1390,Key!$A$1:$C$73,2,FALSE)</f>
        <v>43.034619999999997</v>
      </c>
      <c r="K1390">
        <f>VLOOKUP(I1390,Key!$A$1:$C$73,3,FALSE)</f>
        <v>-87.917500000000004</v>
      </c>
      <c r="L1390" t="s">
        <v>66</v>
      </c>
      <c r="M1390">
        <f>VLOOKUP(L1390,Key!$A$1:$C$73,2,FALSE)</f>
        <v>43.078530000000001</v>
      </c>
      <c r="N1390">
        <f>VLOOKUP(L1390,Key!$A$1:$C$73,3,FALSE)</f>
        <v>-87.882620000000003</v>
      </c>
      <c r="O1390">
        <v>50</v>
      </c>
      <c r="P1390">
        <v>6</v>
      </c>
      <c r="Q1390">
        <v>7.5</v>
      </c>
      <c r="R1390">
        <v>7.1</v>
      </c>
      <c r="S1390">
        <v>300</v>
      </c>
      <c r="T1390">
        <f t="shared" si="189"/>
        <v>-1</v>
      </c>
      <c r="U1390" s="1">
        <v>42845</v>
      </c>
      <c r="V1390" s="13">
        <f t="shared" si="190"/>
        <v>42826</v>
      </c>
      <c r="W1390" s="14">
        <f t="shared" si="191"/>
        <v>42845</v>
      </c>
      <c r="X1390" s="1" t="str">
        <f t="shared" si="192"/>
        <v>Thursday</v>
      </c>
      <c r="Y1390" s="2">
        <v>0.70687500000000003</v>
      </c>
      <c r="Z1390" s="2">
        <f t="shared" si="193"/>
        <v>0.70833333333333326</v>
      </c>
      <c r="AA1390">
        <f>1</f>
        <v>1</v>
      </c>
      <c r="AB1390" s="1">
        <v>42845</v>
      </c>
      <c r="AC1390" s="13">
        <f t="shared" si="194"/>
        <v>42826</v>
      </c>
      <c r="AD1390" s="14">
        <f t="shared" si="195"/>
        <v>42845</v>
      </c>
      <c r="AE1390" s="1" t="str">
        <f t="shared" si="196"/>
        <v>Thursday</v>
      </c>
      <c r="AF1390" s="2">
        <v>0.74106481481481479</v>
      </c>
      <c r="AG1390" s="2">
        <f t="shared" si="197"/>
        <v>0.75</v>
      </c>
      <c r="AH1390" t="s">
        <v>23</v>
      </c>
    </row>
    <row r="1391" spans="1:34" x14ac:dyDescent="0.25">
      <c r="A1391">
        <v>1591660</v>
      </c>
      <c r="B1391" t="s">
        <v>54</v>
      </c>
      <c r="E1391">
        <v>53224</v>
      </c>
      <c r="F1391" t="s">
        <v>20</v>
      </c>
      <c r="G1391" t="s">
        <v>55</v>
      </c>
      <c r="H1391">
        <v>5438</v>
      </c>
      <c r="I1391" t="s">
        <v>63</v>
      </c>
      <c r="J1391">
        <f>VLOOKUP(I1391,Key!$A$1:$C$73,2,FALSE)</f>
        <v>43.066893999999998</v>
      </c>
      <c r="K1391">
        <f>VLOOKUP(I1391,Key!$A$1:$C$73,3,FALSE)</f>
        <v>-87.877936000000005</v>
      </c>
      <c r="L1391" t="s">
        <v>63</v>
      </c>
      <c r="M1391">
        <f>VLOOKUP(L1391,Key!$A$1:$C$73,2,FALSE)</f>
        <v>43.066893999999998</v>
      </c>
      <c r="N1391">
        <f>VLOOKUP(L1391,Key!$A$1:$C$73,3,FALSE)</f>
        <v>-87.877936000000005</v>
      </c>
      <c r="O1391">
        <v>85</v>
      </c>
      <c r="P1391">
        <v>9</v>
      </c>
      <c r="Q1391">
        <v>12.8</v>
      </c>
      <c r="R1391">
        <v>12.1</v>
      </c>
      <c r="S1391">
        <v>510</v>
      </c>
      <c r="T1391">
        <f t="shared" si="189"/>
        <v>-1</v>
      </c>
      <c r="U1391" s="1">
        <v>42845</v>
      </c>
      <c r="V1391" s="13">
        <f t="shared" si="190"/>
        <v>42826</v>
      </c>
      <c r="W1391" s="14">
        <f t="shared" si="191"/>
        <v>42845</v>
      </c>
      <c r="X1391" s="1" t="str">
        <f t="shared" si="192"/>
        <v>Thursday</v>
      </c>
      <c r="Y1391" s="2">
        <v>0.79972222222222211</v>
      </c>
      <c r="Z1391" s="2">
        <f t="shared" si="193"/>
        <v>0.79166666666666663</v>
      </c>
      <c r="AA1391">
        <f>1</f>
        <v>1</v>
      </c>
      <c r="AB1391" s="1">
        <v>42845</v>
      </c>
      <c r="AC1391" s="13">
        <f t="shared" si="194"/>
        <v>42826</v>
      </c>
      <c r="AD1391" s="14">
        <f t="shared" si="195"/>
        <v>42845</v>
      </c>
      <c r="AE1391" s="1" t="str">
        <f t="shared" si="196"/>
        <v>Thursday</v>
      </c>
      <c r="AF1391" s="2">
        <v>0.85892361111111104</v>
      </c>
      <c r="AG1391" s="2">
        <f t="shared" si="197"/>
        <v>0.875</v>
      </c>
      <c r="AH1391" t="s">
        <v>25</v>
      </c>
    </row>
    <row r="1392" spans="1:34" x14ac:dyDescent="0.25">
      <c r="A1392">
        <v>1591850</v>
      </c>
      <c r="B1392" t="s">
        <v>54</v>
      </c>
      <c r="E1392">
        <v>60491</v>
      </c>
      <c r="F1392" t="s">
        <v>20</v>
      </c>
      <c r="G1392" t="s">
        <v>55</v>
      </c>
      <c r="H1392">
        <v>46</v>
      </c>
      <c r="I1392" t="s">
        <v>28</v>
      </c>
      <c r="J1392">
        <f>VLOOKUP(I1392,Key!$A$1:$C$73,2,FALSE)</f>
        <v>43.038580000000003</v>
      </c>
      <c r="K1392">
        <f>VLOOKUP(I1392,Key!$A$1:$C$73,3,FALSE)</f>
        <v>-87.90934</v>
      </c>
      <c r="L1392" t="s">
        <v>28</v>
      </c>
      <c r="M1392">
        <f>VLOOKUP(L1392,Key!$A$1:$C$73,2,FALSE)</f>
        <v>43.038580000000003</v>
      </c>
      <c r="N1392">
        <f>VLOOKUP(L1392,Key!$A$1:$C$73,3,FALSE)</f>
        <v>-87.90934</v>
      </c>
      <c r="O1392">
        <v>20</v>
      </c>
      <c r="P1392">
        <v>3</v>
      </c>
      <c r="Q1392">
        <v>3</v>
      </c>
      <c r="R1392">
        <v>2.9</v>
      </c>
      <c r="S1392">
        <v>120</v>
      </c>
      <c r="T1392">
        <f t="shared" si="189"/>
        <v>-1</v>
      </c>
      <c r="U1392" s="1">
        <v>42846</v>
      </c>
      <c r="V1392" s="13">
        <f t="shared" si="190"/>
        <v>42826</v>
      </c>
      <c r="W1392" s="14">
        <f t="shared" si="191"/>
        <v>42846</v>
      </c>
      <c r="X1392" s="1" t="str">
        <f t="shared" si="192"/>
        <v>Friday</v>
      </c>
      <c r="Y1392" s="2">
        <v>4.7928240740740737E-2</v>
      </c>
      <c r="Z1392" s="2">
        <f t="shared" si="193"/>
        <v>4.1666666666666664E-2</v>
      </c>
      <c r="AA1392">
        <f>1</f>
        <v>1</v>
      </c>
      <c r="AB1392" s="1">
        <v>42846</v>
      </c>
      <c r="AC1392" s="13">
        <f t="shared" si="194"/>
        <v>42826</v>
      </c>
      <c r="AD1392" s="14">
        <f t="shared" si="195"/>
        <v>42846</v>
      </c>
      <c r="AE1392" s="1" t="str">
        <f t="shared" si="196"/>
        <v>Friday</v>
      </c>
      <c r="AF1392" s="2">
        <v>6.190972222222222E-2</v>
      </c>
      <c r="AG1392" s="2">
        <f t="shared" si="197"/>
        <v>4.1666666666666664E-2</v>
      </c>
      <c r="AH1392" t="s">
        <v>25</v>
      </c>
    </row>
    <row r="1393" spans="1:34" x14ac:dyDescent="0.25">
      <c r="A1393">
        <v>1592158</v>
      </c>
      <c r="B1393" t="s">
        <v>54</v>
      </c>
      <c r="E1393">
        <v>44107</v>
      </c>
      <c r="F1393" t="s">
        <v>20</v>
      </c>
      <c r="G1393" t="s">
        <v>55</v>
      </c>
      <c r="H1393">
        <v>11151</v>
      </c>
      <c r="I1393" t="s">
        <v>84</v>
      </c>
      <c r="J1393">
        <f>VLOOKUP(I1393,Key!$A$1:$C$73,2,FALSE)</f>
        <v>43.040154000000001</v>
      </c>
      <c r="K1393">
        <f>VLOOKUP(I1393,Key!$A$1:$C$73,3,FALSE)</f>
        <v>-87.932113000000001</v>
      </c>
      <c r="L1393" t="s">
        <v>33</v>
      </c>
      <c r="M1393">
        <f>VLOOKUP(L1393,Key!$A$1:$C$73,2,FALSE)</f>
        <v>43.045712999999999</v>
      </c>
      <c r="N1393">
        <f>VLOOKUP(L1393,Key!$A$1:$C$73,3,FALSE)</f>
        <v>-87.899756999999994</v>
      </c>
      <c r="O1393">
        <v>16</v>
      </c>
      <c r="P1393">
        <v>3</v>
      </c>
      <c r="Q1393">
        <v>2.4</v>
      </c>
      <c r="R1393">
        <v>2.2999999999999998</v>
      </c>
      <c r="S1393">
        <v>96</v>
      </c>
      <c r="T1393">
        <f t="shared" si="189"/>
        <v>-1</v>
      </c>
      <c r="U1393" s="1">
        <v>42846</v>
      </c>
      <c r="V1393" s="13">
        <f t="shared" si="190"/>
        <v>42826</v>
      </c>
      <c r="W1393" s="14">
        <f t="shared" si="191"/>
        <v>42846</v>
      </c>
      <c r="X1393" s="1" t="str">
        <f t="shared" si="192"/>
        <v>Friday</v>
      </c>
      <c r="Y1393" s="2">
        <v>0.47743055555555558</v>
      </c>
      <c r="Z1393" s="2">
        <f t="shared" si="193"/>
        <v>0.45833333333333331</v>
      </c>
      <c r="AA1393">
        <f>1</f>
        <v>1</v>
      </c>
      <c r="AB1393" s="1">
        <v>42846</v>
      </c>
      <c r="AC1393" s="13">
        <f t="shared" si="194"/>
        <v>42826</v>
      </c>
      <c r="AD1393" s="14">
        <f t="shared" si="195"/>
        <v>42846</v>
      </c>
      <c r="AE1393" s="1" t="str">
        <f t="shared" si="196"/>
        <v>Friday</v>
      </c>
      <c r="AF1393" s="2">
        <v>0.48855324074074075</v>
      </c>
      <c r="AG1393" s="2">
        <f t="shared" si="197"/>
        <v>0.5</v>
      </c>
      <c r="AH1393" t="s">
        <v>23</v>
      </c>
    </row>
    <row r="1394" spans="1:34" x14ac:dyDescent="0.25">
      <c r="A1394">
        <v>1592158</v>
      </c>
      <c r="B1394" t="s">
        <v>54</v>
      </c>
      <c r="E1394">
        <v>44107</v>
      </c>
      <c r="F1394" t="s">
        <v>20</v>
      </c>
      <c r="G1394" t="s">
        <v>55</v>
      </c>
      <c r="H1394">
        <v>5566</v>
      </c>
      <c r="I1394" t="s">
        <v>33</v>
      </c>
      <c r="J1394">
        <f>VLOOKUP(I1394,Key!$A$1:$C$73,2,FALSE)</f>
        <v>43.045712999999999</v>
      </c>
      <c r="K1394">
        <f>VLOOKUP(I1394,Key!$A$1:$C$73,3,FALSE)</f>
        <v>-87.899756999999994</v>
      </c>
      <c r="L1394" t="s">
        <v>84</v>
      </c>
      <c r="M1394">
        <f>VLOOKUP(L1394,Key!$A$1:$C$73,2,FALSE)</f>
        <v>43.040154000000001</v>
      </c>
      <c r="N1394">
        <f>VLOOKUP(L1394,Key!$A$1:$C$73,3,FALSE)</f>
        <v>-87.932113000000001</v>
      </c>
      <c r="O1394">
        <v>14</v>
      </c>
      <c r="P1394">
        <v>3</v>
      </c>
      <c r="Q1394">
        <v>2.1</v>
      </c>
      <c r="R1394">
        <v>2</v>
      </c>
      <c r="S1394">
        <v>84</v>
      </c>
      <c r="T1394">
        <f t="shared" si="189"/>
        <v>-1</v>
      </c>
      <c r="U1394" s="1">
        <v>42846</v>
      </c>
      <c r="V1394" s="13">
        <f t="shared" si="190"/>
        <v>42826</v>
      </c>
      <c r="W1394" s="14">
        <f t="shared" si="191"/>
        <v>42846</v>
      </c>
      <c r="X1394" s="1" t="str">
        <f t="shared" si="192"/>
        <v>Friday</v>
      </c>
      <c r="Y1394" s="2">
        <v>0.50922453703703707</v>
      </c>
      <c r="Z1394" s="2">
        <f t="shared" si="193"/>
        <v>0.5</v>
      </c>
      <c r="AA1394">
        <f>1</f>
        <v>1</v>
      </c>
      <c r="AB1394" s="1">
        <v>42846</v>
      </c>
      <c r="AC1394" s="13">
        <f t="shared" si="194"/>
        <v>42826</v>
      </c>
      <c r="AD1394" s="14">
        <f t="shared" si="195"/>
        <v>42846</v>
      </c>
      <c r="AE1394" s="1" t="str">
        <f t="shared" si="196"/>
        <v>Friday</v>
      </c>
      <c r="AF1394" s="2">
        <v>0.5193402777777778</v>
      </c>
      <c r="AG1394" s="2">
        <f t="shared" si="197"/>
        <v>0.5</v>
      </c>
      <c r="AH1394" t="s">
        <v>23</v>
      </c>
    </row>
    <row r="1395" spans="1:34" x14ac:dyDescent="0.25">
      <c r="A1395">
        <v>1592350</v>
      </c>
      <c r="B1395" t="s">
        <v>54</v>
      </c>
      <c r="E1395">
        <v>53226</v>
      </c>
      <c r="F1395" t="s">
        <v>20</v>
      </c>
      <c r="G1395" t="s">
        <v>55</v>
      </c>
      <c r="H1395">
        <v>5528</v>
      </c>
      <c r="I1395" t="s">
        <v>91</v>
      </c>
      <c r="J1395">
        <f>VLOOKUP(I1395,Key!$A$1:$C$73,2,FALSE)</f>
        <v>43.048609999999996</v>
      </c>
      <c r="K1395">
        <f>VLOOKUP(I1395,Key!$A$1:$C$73,3,FALSE)</f>
        <v>-88.008480000000006</v>
      </c>
      <c r="L1395" t="s">
        <v>91</v>
      </c>
      <c r="M1395">
        <f>VLOOKUP(L1395,Key!$A$1:$C$73,2,FALSE)</f>
        <v>43.048609999999996</v>
      </c>
      <c r="N1395">
        <f>VLOOKUP(L1395,Key!$A$1:$C$73,3,FALSE)</f>
        <v>-88.008480000000006</v>
      </c>
      <c r="O1395">
        <v>34</v>
      </c>
      <c r="P1395">
        <v>3</v>
      </c>
      <c r="Q1395">
        <v>5.0999999999999996</v>
      </c>
      <c r="R1395">
        <v>4.8</v>
      </c>
      <c r="S1395">
        <v>204</v>
      </c>
      <c r="T1395">
        <f t="shared" si="189"/>
        <v>-1</v>
      </c>
      <c r="U1395" s="1">
        <v>42846</v>
      </c>
      <c r="V1395" s="13">
        <f t="shared" si="190"/>
        <v>42826</v>
      </c>
      <c r="W1395" s="14">
        <f t="shared" si="191"/>
        <v>42846</v>
      </c>
      <c r="X1395" s="1" t="str">
        <f t="shared" si="192"/>
        <v>Friday</v>
      </c>
      <c r="Y1395" s="2">
        <v>0.54796296296296299</v>
      </c>
      <c r="Z1395" s="2">
        <f t="shared" si="193"/>
        <v>0.54166666666666663</v>
      </c>
      <c r="AA1395">
        <f>1</f>
        <v>1</v>
      </c>
      <c r="AB1395" s="1">
        <v>42846</v>
      </c>
      <c r="AC1395" s="13">
        <f t="shared" si="194"/>
        <v>42826</v>
      </c>
      <c r="AD1395" s="14">
        <f t="shared" si="195"/>
        <v>42846</v>
      </c>
      <c r="AE1395" s="1" t="str">
        <f t="shared" si="196"/>
        <v>Friday</v>
      </c>
      <c r="AF1395" s="2">
        <v>0.57163194444444443</v>
      </c>
      <c r="AG1395" s="2">
        <f t="shared" si="197"/>
        <v>0.58333333333333326</v>
      </c>
      <c r="AH1395" t="s">
        <v>25</v>
      </c>
    </row>
    <row r="1396" spans="1:34" x14ac:dyDescent="0.25">
      <c r="A1396">
        <v>1592336</v>
      </c>
      <c r="B1396" t="s">
        <v>54</v>
      </c>
      <c r="E1396">
        <v>55102</v>
      </c>
      <c r="F1396" t="s">
        <v>20</v>
      </c>
      <c r="G1396" t="s">
        <v>55</v>
      </c>
      <c r="H1396">
        <v>11150</v>
      </c>
      <c r="I1396" t="s">
        <v>77</v>
      </c>
      <c r="J1396">
        <f>VLOOKUP(I1396,Key!$A$1:$C$73,2,FALSE)</f>
        <v>43.036900000000003</v>
      </c>
      <c r="K1396">
        <f>VLOOKUP(I1396,Key!$A$1:$C$73,3,FALSE)</f>
        <v>-87.89667</v>
      </c>
      <c r="L1396" t="s">
        <v>39</v>
      </c>
      <c r="M1396">
        <f>VLOOKUP(L1396,Key!$A$1:$C$73,2,FALSE)</f>
        <v>43.031480000000002</v>
      </c>
      <c r="N1396">
        <f>VLOOKUP(L1396,Key!$A$1:$C$73,3,FALSE)</f>
        <v>-87.908169999999998</v>
      </c>
      <c r="O1396">
        <v>13</v>
      </c>
      <c r="P1396">
        <v>0</v>
      </c>
      <c r="Q1396">
        <v>2</v>
      </c>
      <c r="R1396">
        <v>1.9</v>
      </c>
      <c r="S1396">
        <v>78</v>
      </c>
      <c r="T1396">
        <f t="shared" si="189"/>
        <v>-1</v>
      </c>
      <c r="U1396" s="1">
        <v>42846</v>
      </c>
      <c r="V1396" s="13">
        <f t="shared" si="190"/>
        <v>42826</v>
      </c>
      <c r="W1396" s="14">
        <f t="shared" si="191"/>
        <v>42846</v>
      </c>
      <c r="X1396" s="1" t="str">
        <f t="shared" si="192"/>
        <v>Friday</v>
      </c>
      <c r="Y1396" s="2">
        <v>0.57223379629629634</v>
      </c>
      <c r="Z1396" s="2">
        <f t="shared" si="193"/>
        <v>0.58333333333333326</v>
      </c>
      <c r="AA1396">
        <f>1</f>
        <v>1</v>
      </c>
      <c r="AB1396" s="1">
        <v>42846</v>
      </c>
      <c r="AC1396" s="13">
        <f t="shared" si="194"/>
        <v>42826</v>
      </c>
      <c r="AD1396" s="14">
        <f t="shared" si="195"/>
        <v>42846</v>
      </c>
      <c r="AE1396" s="1" t="str">
        <f t="shared" si="196"/>
        <v>Friday</v>
      </c>
      <c r="AF1396" s="2">
        <v>0.58144675925925926</v>
      </c>
      <c r="AG1396" s="2">
        <f t="shared" si="197"/>
        <v>0.58333333333333326</v>
      </c>
      <c r="AH1396" t="s">
        <v>23</v>
      </c>
    </row>
    <row r="1397" spans="1:34" x14ac:dyDescent="0.25">
      <c r="A1397">
        <v>1592411</v>
      </c>
      <c r="B1397" t="s">
        <v>54</v>
      </c>
      <c r="E1397">
        <v>53211</v>
      </c>
      <c r="F1397" t="s">
        <v>20</v>
      </c>
      <c r="G1397" t="s">
        <v>55</v>
      </c>
      <c r="H1397">
        <v>77</v>
      </c>
      <c r="I1397" t="s">
        <v>65</v>
      </c>
      <c r="J1397">
        <f>VLOOKUP(I1397,Key!$A$1:$C$73,2,FALSE)</f>
        <v>43.077359999999999</v>
      </c>
      <c r="K1397">
        <f>VLOOKUP(I1397,Key!$A$1:$C$73,3,FALSE)</f>
        <v>-87.880769999999998</v>
      </c>
      <c r="L1397" t="s">
        <v>61</v>
      </c>
      <c r="M1397">
        <f>VLOOKUP(L1397,Key!$A$1:$C$73,2,FALSE)</f>
        <v>43.060786</v>
      </c>
      <c r="N1397">
        <f>VLOOKUP(L1397,Key!$A$1:$C$73,3,FALSE)</f>
        <v>-87.883825999999999</v>
      </c>
      <c r="O1397">
        <v>44</v>
      </c>
      <c r="P1397">
        <v>6</v>
      </c>
      <c r="Q1397">
        <v>6.6</v>
      </c>
      <c r="R1397">
        <v>6.3</v>
      </c>
      <c r="S1397">
        <v>264</v>
      </c>
      <c r="T1397">
        <f t="shared" si="189"/>
        <v>-1</v>
      </c>
      <c r="U1397" s="1">
        <v>42846</v>
      </c>
      <c r="V1397" s="13">
        <f t="shared" si="190"/>
        <v>42826</v>
      </c>
      <c r="W1397" s="14">
        <f t="shared" si="191"/>
        <v>42846</v>
      </c>
      <c r="X1397" s="1" t="str">
        <f t="shared" si="192"/>
        <v>Friday</v>
      </c>
      <c r="Y1397" s="2">
        <v>0.57658564814814817</v>
      </c>
      <c r="Z1397" s="2">
        <f t="shared" si="193"/>
        <v>0.58333333333333326</v>
      </c>
      <c r="AA1397">
        <f>1</f>
        <v>1</v>
      </c>
      <c r="AB1397" s="1">
        <v>42846</v>
      </c>
      <c r="AC1397" s="13">
        <f t="shared" si="194"/>
        <v>42826</v>
      </c>
      <c r="AD1397" s="14">
        <f t="shared" si="195"/>
        <v>42846</v>
      </c>
      <c r="AE1397" s="1" t="str">
        <f t="shared" si="196"/>
        <v>Friday</v>
      </c>
      <c r="AF1397" s="2">
        <v>0.60725694444444445</v>
      </c>
      <c r="AG1397" s="2">
        <f t="shared" si="197"/>
        <v>0.625</v>
      </c>
      <c r="AH1397" t="s">
        <v>23</v>
      </c>
    </row>
    <row r="1398" spans="1:34" x14ac:dyDescent="0.25">
      <c r="A1398">
        <v>1592411</v>
      </c>
      <c r="B1398" t="s">
        <v>54</v>
      </c>
      <c r="E1398">
        <v>53211</v>
      </c>
      <c r="F1398" t="s">
        <v>20</v>
      </c>
      <c r="G1398" t="s">
        <v>55</v>
      </c>
      <c r="H1398">
        <v>11107</v>
      </c>
      <c r="I1398" t="s">
        <v>65</v>
      </c>
      <c r="J1398">
        <f>VLOOKUP(I1398,Key!$A$1:$C$73,2,FALSE)</f>
        <v>43.077359999999999</v>
      </c>
      <c r="K1398">
        <f>VLOOKUP(I1398,Key!$A$1:$C$73,3,FALSE)</f>
        <v>-87.880769999999998</v>
      </c>
      <c r="L1398" t="s">
        <v>61</v>
      </c>
      <c r="M1398">
        <f>VLOOKUP(L1398,Key!$A$1:$C$73,2,FALSE)</f>
        <v>43.060786</v>
      </c>
      <c r="N1398">
        <f>VLOOKUP(L1398,Key!$A$1:$C$73,3,FALSE)</f>
        <v>-87.883825999999999</v>
      </c>
      <c r="O1398">
        <v>43</v>
      </c>
      <c r="P1398">
        <v>6</v>
      </c>
      <c r="Q1398">
        <v>6.5</v>
      </c>
      <c r="R1398">
        <v>6.1</v>
      </c>
      <c r="S1398">
        <v>258</v>
      </c>
      <c r="T1398">
        <f t="shared" si="189"/>
        <v>-1</v>
      </c>
      <c r="U1398" s="1">
        <v>42846</v>
      </c>
      <c r="V1398" s="13">
        <f t="shared" si="190"/>
        <v>42826</v>
      </c>
      <c r="W1398" s="14">
        <f t="shared" si="191"/>
        <v>42846</v>
      </c>
      <c r="X1398" s="1" t="str">
        <f t="shared" si="192"/>
        <v>Friday</v>
      </c>
      <c r="Y1398" s="2">
        <v>0.57747685185185182</v>
      </c>
      <c r="Z1398" s="2">
        <f t="shared" si="193"/>
        <v>0.58333333333333326</v>
      </c>
      <c r="AA1398">
        <f>1</f>
        <v>1</v>
      </c>
      <c r="AB1398" s="1">
        <v>42846</v>
      </c>
      <c r="AC1398" s="13">
        <f t="shared" si="194"/>
        <v>42826</v>
      </c>
      <c r="AD1398" s="14">
        <f t="shared" si="195"/>
        <v>42846</v>
      </c>
      <c r="AE1398" s="1" t="str">
        <f t="shared" si="196"/>
        <v>Friday</v>
      </c>
      <c r="AF1398" s="2">
        <v>0.60723379629629626</v>
      </c>
      <c r="AG1398" s="2">
        <f t="shared" si="197"/>
        <v>0.625</v>
      </c>
      <c r="AH1398" t="s">
        <v>23</v>
      </c>
    </row>
    <row r="1399" spans="1:34" x14ac:dyDescent="0.25">
      <c r="A1399">
        <v>1559888</v>
      </c>
      <c r="B1399" t="s">
        <v>54</v>
      </c>
      <c r="E1399">
        <v>53202</v>
      </c>
      <c r="F1399" t="s">
        <v>20</v>
      </c>
      <c r="G1399" t="s">
        <v>55</v>
      </c>
      <c r="H1399">
        <v>5465</v>
      </c>
      <c r="I1399" t="s">
        <v>42</v>
      </c>
      <c r="J1399">
        <f>VLOOKUP(I1399,Key!$A$1:$C$73,2,FALSE)</f>
        <v>43.038719999999998</v>
      </c>
      <c r="K1399">
        <f>VLOOKUP(I1399,Key!$A$1:$C$73,3,FALSE)</f>
        <v>-87.905339999999995</v>
      </c>
      <c r="L1399" t="s">
        <v>42</v>
      </c>
      <c r="M1399">
        <f>VLOOKUP(L1399,Key!$A$1:$C$73,2,FALSE)</f>
        <v>43.038719999999998</v>
      </c>
      <c r="N1399">
        <f>VLOOKUP(L1399,Key!$A$1:$C$73,3,FALSE)</f>
        <v>-87.905339999999995</v>
      </c>
      <c r="O1399">
        <v>17</v>
      </c>
      <c r="P1399">
        <v>3</v>
      </c>
      <c r="Q1399">
        <v>2.6</v>
      </c>
      <c r="R1399">
        <v>2.4</v>
      </c>
      <c r="S1399">
        <v>102</v>
      </c>
      <c r="T1399">
        <f t="shared" si="189"/>
        <v>-1</v>
      </c>
      <c r="U1399" s="1">
        <v>42846</v>
      </c>
      <c r="V1399" s="13">
        <f t="shared" si="190"/>
        <v>42826</v>
      </c>
      <c r="W1399" s="14">
        <f t="shared" si="191"/>
        <v>42846</v>
      </c>
      <c r="X1399" s="1" t="str">
        <f t="shared" si="192"/>
        <v>Friday</v>
      </c>
      <c r="Y1399" s="2">
        <v>0.61587962962962961</v>
      </c>
      <c r="Z1399" s="2">
        <f t="shared" si="193"/>
        <v>0.625</v>
      </c>
      <c r="AA1399">
        <f>1</f>
        <v>1</v>
      </c>
      <c r="AB1399" s="1">
        <v>42846</v>
      </c>
      <c r="AC1399" s="13">
        <f t="shared" si="194"/>
        <v>42826</v>
      </c>
      <c r="AD1399" s="14">
        <f t="shared" si="195"/>
        <v>42846</v>
      </c>
      <c r="AE1399" s="1" t="str">
        <f t="shared" si="196"/>
        <v>Friday</v>
      </c>
      <c r="AF1399" s="2">
        <v>0.62734953703703711</v>
      </c>
      <c r="AG1399" s="2">
        <f t="shared" si="197"/>
        <v>0.625</v>
      </c>
      <c r="AH1399" t="s">
        <v>25</v>
      </c>
    </row>
    <row r="1400" spans="1:34" x14ac:dyDescent="0.25">
      <c r="A1400">
        <v>1395478</v>
      </c>
      <c r="B1400" t="s">
        <v>54</v>
      </c>
      <c r="E1400">
        <v>53233</v>
      </c>
      <c r="F1400" t="s">
        <v>20</v>
      </c>
      <c r="G1400" t="s">
        <v>55</v>
      </c>
      <c r="H1400">
        <v>11101</v>
      </c>
      <c r="I1400" t="s">
        <v>38</v>
      </c>
      <c r="J1400">
        <f>VLOOKUP(I1400,Key!$A$1:$C$73,2,FALSE)</f>
        <v>43.038649999999997</v>
      </c>
      <c r="K1400">
        <f>VLOOKUP(I1400,Key!$A$1:$C$73,3,FALSE)</f>
        <v>-87.921930000000003</v>
      </c>
      <c r="L1400" t="s">
        <v>36</v>
      </c>
      <c r="M1400">
        <f>VLOOKUP(L1400,Key!$A$1:$C$73,2,FALSE)</f>
        <v>43.03519</v>
      </c>
      <c r="N1400">
        <f>VLOOKUP(L1400,Key!$A$1:$C$73,3,FALSE)</f>
        <v>-87.907390000000007</v>
      </c>
      <c r="O1400">
        <v>21</v>
      </c>
      <c r="P1400">
        <v>3</v>
      </c>
      <c r="Q1400">
        <v>3.2</v>
      </c>
      <c r="R1400">
        <v>3</v>
      </c>
      <c r="S1400">
        <v>126</v>
      </c>
      <c r="T1400">
        <f t="shared" si="189"/>
        <v>-1</v>
      </c>
      <c r="U1400" s="1">
        <v>42846</v>
      </c>
      <c r="V1400" s="13">
        <f t="shared" si="190"/>
        <v>42826</v>
      </c>
      <c r="W1400" s="14">
        <f t="shared" si="191"/>
        <v>42846</v>
      </c>
      <c r="X1400" s="1" t="str">
        <f t="shared" si="192"/>
        <v>Friday</v>
      </c>
      <c r="Y1400" s="2">
        <v>0.63136574074074081</v>
      </c>
      <c r="Z1400" s="2">
        <f t="shared" si="193"/>
        <v>0.625</v>
      </c>
      <c r="AA1400">
        <f>1</f>
        <v>1</v>
      </c>
      <c r="AB1400" s="1">
        <v>42846</v>
      </c>
      <c r="AC1400" s="13">
        <f t="shared" si="194"/>
        <v>42826</v>
      </c>
      <c r="AD1400" s="14">
        <f t="shared" si="195"/>
        <v>42846</v>
      </c>
      <c r="AE1400" s="1" t="str">
        <f t="shared" si="196"/>
        <v>Friday</v>
      </c>
      <c r="AF1400" s="2">
        <v>0.64597222222222228</v>
      </c>
      <c r="AG1400" s="2">
        <f t="shared" si="197"/>
        <v>0.66666666666666663</v>
      </c>
      <c r="AH1400" t="s">
        <v>23</v>
      </c>
    </row>
    <row r="1401" spans="1:34" x14ac:dyDescent="0.25">
      <c r="A1401">
        <v>1517799</v>
      </c>
      <c r="B1401" t="s">
        <v>54</v>
      </c>
      <c r="E1401">
        <v>53916</v>
      </c>
      <c r="F1401" t="s">
        <v>20</v>
      </c>
      <c r="G1401" t="s">
        <v>55</v>
      </c>
      <c r="H1401">
        <v>36</v>
      </c>
      <c r="I1401" t="s">
        <v>62</v>
      </c>
      <c r="J1401">
        <f>VLOOKUP(I1401,Key!$A$1:$C$73,2,FALSE)</f>
        <v>43.052460000000004</v>
      </c>
      <c r="K1401">
        <f>VLOOKUP(I1401,Key!$A$1:$C$73,3,FALSE)</f>
        <v>-87.891000000000005</v>
      </c>
      <c r="L1401" t="s">
        <v>84</v>
      </c>
      <c r="M1401">
        <f>VLOOKUP(L1401,Key!$A$1:$C$73,2,FALSE)</f>
        <v>43.040154000000001</v>
      </c>
      <c r="N1401">
        <f>VLOOKUP(L1401,Key!$A$1:$C$73,3,FALSE)</f>
        <v>-87.932113000000001</v>
      </c>
      <c r="O1401">
        <v>34</v>
      </c>
      <c r="P1401">
        <v>3</v>
      </c>
      <c r="Q1401">
        <v>5.0999999999999996</v>
      </c>
      <c r="R1401">
        <v>4.8</v>
      </c>
      <c r="S1401">
        <v>204</v>
      </c>
      <c r="T1401">
        <f t="shared" si="189"/>
        <v>-1</v>
      </c>
      <c r="U1401" s="1">
        <v>42846</v>
      </c>
      <c r="V1401" s="13">
        <f t="shared" si="190"/>
        <v>42826</v>
      </c>
      <c r="W1401" s="14">
        <f t="shared" si="191"/>
        <v>42846</v>
      </c>
      <c r="X1401" s="1" t="str">
        <f t="shared" si="192"/>
        <v>Friday</v>
      </c>
      <c r="Y1401" s="2">
        <v>0.64451388888888894</v>
      </c>
      <c r="Z1401" s="2">
        <f t="shared" si="193"/>
        <v>0.625</v>
      </c>
      <c r="AA1401">
        <f>1</f>
        <v>1</v>
      </c>
      <c r="AB1401" s="1">
        <v>42846</v>
      </c>
      <c r="AC1401" s="13">
        <f t="shared" si="194"/>
        <v>42826</v>
      </c>
      <c r="AD1401" s="14">
        <f t="shared" si="195"/>
        <v>42846</v>
      </c>
      <c r="AE1401" s="1" t="str">
        <f t="shared" si="196"/>
        <v>Friday</v>
      </c>
      <c r="AF1401" s="2">
        <v>0.66865740740740742</v>
      </c>
      <c r="AG1401" s="2">
        <f t="shared" si="197"/>
        <v>0.66666666666666663</v>
      </c>
      <c r="AH1401" t="s">
        <v>23</v>
      </c>
    </row>
    <row r="1402" spans="1:34" x14ac:dyDescent="0.25">
      <c r="A1402">
        <v>1592665</v>
      </c>
      <c r="B1402" t="s">
        <v>54</v>
      </c>
      <c r="E1402">
        <v>53211</v>
      </c>
      <c r="F1402" t="s">
        <v>20</v>
      </c>
      <c r="G1402" t="s">
        <v>55</v>
      </c>
      <c r="H1402">
        <v>5438</v>
      </c>
      <c r="I1402" t="s">
        <v>63</v>
      </c>
      <c r="J1402">
        <f>VLOOKUP(I1402,Key!$A$1:$C$73,2,FALSE)</f>
        <v>43.066893999999998</v>
      </c>
      <c r="K1402">
        <f>VLOOKUP(I1402,Key!$A$1:$C$73,3,FALSE)</f>
        <v>-87.877936000000005</v>
      </c>
      <c r="L1402" t="s">
        <v>77</v>
      </c>
      <c r="M1402">
        <f>VLOOKUP(L1402,Key!$A$1:$C$73,2,FALSE)</f>
        <v>43.036900000000003</v>
      </c>
      <c r="N1402">
        <f>VLOOKUP(L1402,Key!$A$1:$C$73,3,FALSE)</f>
        <v>-87.89667</v>
      </c>
      <c r="O1402">
        <v>35</v>
      </c>
      <c r="P1402">
        <v>6</v>
      </c>
      <c r="Q1402">
        <v>5.3</v>
      </c>
      <c r="R1402">
        <v>5</v>
      </c>
      <c r="S1402">
        <v>210</v>
      </c>
      <c r="T1402">
        <f t="shared" si="189"/>
        <v>-1</v>
      </c>
      <c r="U1402" s="1">
        <v>42846</v>
      </c>
      <c r="V1402" s="13">
        <f t="shared" si="190"/>
        <v>42826</v>
      </c>
      <c r="W1402" s="14">
        <f t="shared" si="191"/>
        <v>42846</v>
      </c>
      <c r="X1402" s="1" t="str">
        <f t="shared" si="192"/>
        <v>Friday</v>
      </c>
      <c r="Y1402" s="2">
        <v>0.69928240740740744</v>
      </c>
      <c r="Z1402" s="2">
        <f t="shared" si="193"/>
        <v>0.70833333333333326</v>
      </c>
      <c r="AA1402">
        <f>1</f>
        <v>1</v>
      </c>
      <c r="AB1402" s="1">
        <v>42846</v>
      </c>
      <c r="AC1402" s="13">
        <f t="shared" si="194"/>
        <v>42826</v>
      </c>
      <c r="AD1402" s="14">
        <f t="shared" si="195"/>
        <v>42846</v>
      </c>
      <c r="AE1402" s="1" t="str">
        <f t="shared" si="196"/>
        <v>Friday</v>
      </c>
      <c r="AF1402" s="2">
        <v>0.72298611111111111</v>
      </c>
      <c r="AG1402" s="2">
        <f t="shared" si="197"/>
        <v>0.70833333333333326</v>
      </c>
      <c r="AH1402" t="s">
        <v>23</v>
      </c>
    </row>
    <row r="1403" spans="1:34" x14ac:dyDescent="0.25">
      <c r="A1403">
        <v>1592701</v>
      </c>
      <c r="B1403" t="s">
        <v>54</v>
      </c>
      <c r="E1403">
        <v>53208</v>
      </c>
      <c r="F1403" t="s">
        <v>20</v>
      </c>
      <c r="G1403" t="s">
        <v>55</v>
      </c>
      <c r="H1403">
        <v>81</v>
      </c>
      <c r="I1403" t="s">
        <v>62</v>
      </c>
      <c r="J1403">
        <f>VLOOKUP(I1403,Key!$A$1:$C$73,2,FALSE)</f>
        <v>43.052460000000004</v>
      </c>
      <c r="K1403">
        <f>VLOOKUP(I1403,Key!$A$1:$C$73,3,FALSE)</f>
        <v>-87.891000000000005</v>
      </c>
      <c r="L1403" t="s">
        <v>81</v>
      </c>
      <c r="M1403">
        <f>VLOOKUP(L1403,Key!$A$1:$C$73,2,FALSE)</f>
        <v>43.058010000000003</v>
      </c>
      <c r="N1403">
        <f>VLOOKUP(L1403,Key!$A$1:$C$73,3,FALSE)</f>
        <v>-87.877300000000005</v>
      </c>
      <c r="O1403">
        <v>29</v>
      </c>
      <c r="P1403">
        <v>3</v>
      </c>
      <c r="Q1403">
        <v>4.4000000000000004</v>
      </c>
      <c r="R1403">
        <v>4.0999999999999996</v>
      </c>
      <c r="S1403">
        <v>174</v>
      </c>
      <c r="T1403">
        <f t="shared" si="189"/>
        <v>-1</v>
      </c>
      <c r="U1403" s="1">
        <v>42846</v>
      </c>
      <c r="V1403" s="13">
        <f t="shared" si="190"/>
        <v>42826</v>
      </c>
      <c r="W1403" s="14">
        <f t="shared" si="191"/>
        <v>42846</v>
      </c>
      <c r="X1403" s="1" t="str">
        <f t="shared" si="192"/>
        <v>Friday</v>
      </c>
      <c r="Y1403" s="2">
        <v>0.72361111111111109</v>
      </c>
      <c r="Z1403" s="2">
        <f t="shared" si="193"/>
        <v>0.70833333333333326</v>
      </c>
      <c r="AA1403">
        <f>1</f>
        <v>1</v>
      </c>
      <c r="AB1403" s="1">
        <v>42846</v>
      </c>
      <c r="AC1403" s="13">
        <f t="shared" si="194"/>
        <v>42826</v>
      </c>
      <c r="AD1403" s="14">
        <f t="shared" si="195"/>
        <v>42846</v>
      </c>
      <c r="AE1403" s="1" t="str">
        <f t="shared" si="196"/>
        <v>Friday</v>
      </c>
      <c r="AF1403" s="2">
        <v>0.7443171296296297</v>
      </c>
      <c r="AG1403" s="2">
        <f t="shared" si="197"/>
        <v>0.75</v>
      </c>
      <c r="AH1403" t="s">
        <v>23</v>
      </c>
    </row>
    <row r="1404" spans="1:34" x14ac:dyDescent="0.25">
      <c r="A1404">
        <v>1592766</v>
      </c>
      <c r="B1404" t="s">
        <v>54</v>
      </c>
      <c r="E1404">
        <v>45241</v>
      </c>
      <c r="F1404" t="s">
        <v>20</v>
      </c>
      <c r="G1404" t="s">
        <v>55</v>
      </c>
      <c r="H1404">
        <v>247</v>
      </c>
      <c r="I1404" t="s">
        <v>71</v>
      </c>
      <c r="J1404">
        <f>VLOOKUP(I1404,Key!$A$1:$C$73,2,FALSE)</f>
        <v>43.060079999999999</v>
      </c>
      <c r="K1404">
        <f>VLOOKUP(I1404,Key!$A$1:$C$73,3,FALSE)</f>
        <v>-88.027349999999998</v>
      </c>
      <c r="L1404" t="s">
        <v>36</v>
      </c>
      <c r="M1404">
        <f>VLOOKUP(L1404,Key!$A$1:$C$73,2,FALSE)</f>
        <v>43.03519</v>
      </c>
      <c r="N1404">
        <f>VLOOKUP(L1404,Key!$A$1:$C$73,3,FALSE)</f>
        <v>-87.907390000000007</v>
      </c>
      <c r="O1404">
        <v>91</v>
      </c>
      <c r="P1404">
        <v>9</v>
      </c>
      <c r="Q1404">
        <v>13.7</v>
      </c>
      <c r="R1404">
        <v>13</v>
      </c>
      <c r="S1404">
        <v>546</v>
      </c>
      <c r="T1404">
        <f t="shared" si="189"/>
        <v>-1</v>
      </c>
      <c r="U1404" s="1">
        <v>42846</v>
      </c>
      <c r="V1404" s="13">
        <f t="shared" si="190"/>
        <v>42826</v>
      </c>
      <c r="W1404" s="14">
        <f t="shared" si="191"/>
        <v>42846</v>
      </c>
      <c r="X1404" s="1" t="str">
        <f t="shared" si="192"/>
        <v>Friday</v>
      </c>
      <c r="Y1404" s="2">
        <v>0.75884259259259268</v>
      </c>
      <c r="Z1404" s="2">
        <f t="shared" si="193"/>
        <v>0.75</v>
      </c>
      <c r="AA1404">
        <f>1</f>
        <v>1</v>
      </c>
      <c r="AB1404" s="1">
        <v>42846</v>
      </c>
      <c r="AC1404" s="13">
        <f t="shared" si="194"/>
        <v>42826</v>
      </c>
      <c r="AD1404" s="14">
        <f t="shared" si="195"/>
        <v>42846</v>
      </c>
      <c r="AE1404" s="1" t="str">
        <f t="shared" si="196"/>
        <v>Friday</v>
      </c>
      <c r="AF1404" s="2">
        <v>0.82170138888888899</v>
      </c>
      <c r="AG1404" s="2">
        <f t="shared" si="197"/>
        <v>0.83333333333333326</v>
      </c>
      <c r="AH1404" t="s">
        <v>23</v>
      </c>
    </row>
    <row r="1405" spans="1:34" x14ac:dyDescent="0.25">
      <c r="A1405">
        <v>1592766</v>
      </c>
      <c r="B1405" t="s">
        <v>54</v>
      </c>
      <c r="E1405">
        <v>45241</v>
      </c>
      <c r="F1405" t="s">
        <v>20</v>
      </c>
      <c r="G1405" t="s">
        <v>55</v>
      </c>
      <c r="H1405">
        <v>5575</v>
      </c>
      <c r="I1405" t="s">
        <v>71</v>
      </c>
      <c r="J1405">
        <f>VLOOKUP(I1405,Key!$A$1:$C$73,2,FALSE)</f>
        <v>43.060079999999999</v>
      </c>
      <c r="K1405">
        <f>VLOOKUP(I1405,Key!$A$1:$C$73,3,FALSE)</f>
        <v>-88.027349999999998</v>
      </c>
      <c r="L1405" t="s">
        <v>36</v>
      </c>
      <c r="M1405">
        <f>VLOOKUP(L1405,Key!$A$1:$C$73,2,FALSE)</f>
        <v>43.03519</v>
      </c>
      <c r="N1405">
        <f>VLOOKUP(L1405,Key!$A$1:$C$73,3,FALSE)</f>
        <v>-87.907390000000007</v>
      </c>
      <c r="O1405">
        <v>90</v>
      </c>
      <c r="P1405">
        <v>9</v>
      </c>
      <c r="Q1405">
        <v>13.5</v>
      </c>
      <c r="R1405">
        <v>12.8</v>
      </c>
      <c r="S1405">
        <v>540</v>
      </c>
      <c r="T1405">
        <f t="shared" si="189"/>
        <v>-1</v>
      </c>
      <c r="U1405" s="1">
        <v>42846</v>
      </c>
      <c r="V1405" s="13">
        <f t="shared" si="190"/>
        <v>42826</v>
      </c>
      <c r="W1405" s="14">
        <f t="shared" si="191"/>
        <v>42846</v>
      </c>
      <c r="X1405" s="1" t="str">
        <f t="shared" si="192"/>
        <v>Friday</v>
      </c>
      <c r="Y1405" s="2">
        <v>0.75924768518518515</v>
      </c>
      <c r="Z1405" s="2">
        <f t="shared" si="193"/>
        <v>0.75</v>
      </c>
      <c r="AA1405">
        <f>1</f>
        <v>1</v>
      </c>
      <c r="AB1405" s="1">
        <v>42846</v>
      </c>
      <c r="AC1405" s="13">
        <f t="shared" si="194"/>
        <v>42826</v>
      </c>
      <c r="AD1405" s="14">
        <f t="shared" si="195"/>
        <v>42846</v>
      </c>
      <c r="AE1405" s="1" t="str">
        <f t="shared" si="196"/>
        <v>Friday</v>
      </c>
      <c r="AF1405" s="2">
        <v>0.82174768518518526</v>
      </c>
      <c r="AG1405" s="2">
        <f t="shared" si="197"/>
        <v>0.83333333333333326</v>
      </c>
      <c r="AH1405" t="s">
        <v>23</v>
      </c>
    </row>
    <row r="1406" spans="1:34" x14ac:dyDescent="0.25">
      <c r="A1406">
        <v>1592786</v>
      </c>
      <c r="B1406" t="s">
        <v>54</v>
      </c>
      <c r="E1406">
        <v>53211</v>
      </c>
      <c r="F1406" t="s">
        <v>20</v>
      </c>
      <c r="G1406" t="s">
        <v>55</v>
      </c>
      <c r="H1406">
        <v>5435</v>
      </c>
      <c r="I1406" t="s">
        <v>24</v>
      </c>
      <c r="J1406">
        <f>VLOOKUP(I1406,Key!$A$1:$C$73,2,FALSE)</f>
        <v>43.074655999999997</v>
      </c>
      <c r="K1406">
        <f>VLOOKUP(I1406,Key!$A$1:$C$73,3,FALSE)</f>
        <v>-87.889011999999994</v>
      </c>
      <c r="L1406" t="s">
        <v>24</v>
      </c>
      <c r="M1406">
        <f>VLOOKUP(L1406,Key!$A$1:$C$73,2,FALSE)</f>
        <v>43.074655999999997</v>
      </c>
      <c r="N1406">
        <f>VLOOKUP(L1406,Key!$A$1:$C$73,3,FALSE)</f>
        <v>-87.889011999999994</v>
      </c>
      <c r="O1406">
        <v>110</v>
      </c>
      <c r="P1406">
        <v>12</v>
      </c>
      <c r="Q1406">
        <v>16.5</v>
      </c>
      <c r="R1406">
        <v>15.7</v>
      </c>
      <c r="S1406">
        <v>660</v>
      </c>
      <c r="T1406">
        <f t="shared" si="189"/>
        <v>-1</v>
      </c>
      <c r="U1406" s="1">
        <v>42846</v>
      </c>
      <c r="V1406" s="13">
        <f t="shared" si="190"/>
        <v>42826</v>
      </c>
      <c r="W1406" s="14">
        <f t="shared" si="191"/>
        <v>42846</v>
      </c>
      <c r="X1406" s="1" t="str">
        <f t="shared" si="192"/>
        <v>Friday</v>
      </c>
      <c r="Y1406" s="2">
        <v>0.76703703703703707</v>
      </c>
      <c r="Z1406" s="2">
        <f t="shared" si="193"/>
        <v>0.75</v>
      </c>
      <c r="AA1406">
        <f>1</f>
        <v>1</v>
      </c>
      <c r="AB1406" s="1">
        <v>42846</v>
      </c>
      <c r="AC1406" s="13">
        <f t="shared" si="194"/>
        <v>42826</v>
      </c>
      <c r="AD1406" s="14">
        <f t="shared" si="195"/>
        <v>42846</v>
      </c>
      <c r="AE1406" s="1" t="str">
        <f t="shared" si="196"/>
        <v>Friday</v>
      </c>
      <c r="AF1406" s="2">
        <v>0.84354166666666675</v>
      </c>
      <c r="AG1406" s="2">
        <f t="shared" si="197"/>
        <v>0.83333333333333326</v>
      </c>
      <c r="AH1406" t="s">
        <v>25</v>
      </c>
    </row>
    <row r="1407" spans="1:34" x14ac:dyDescent="0.25">
      <c r="A1407">
        <v>1592793</v>
      </c>
      <c r="B1407" t="s">
        <v>54</v>
      </c>
      <c r="E1407">
        <v>54130</v>
      </c>
      <c r="F1407" t="s">
        <v>20</v>
      </c>
      <c r="G1407" t="s">
        <v>55</v>
      </c>
      <c r="H1407">
        <v>9</v>
      </c>
      <c r="I1407" t="s">
        <v>81</v>
      </c>
      <c r="J1407">
        <f>VLOOKUP(I1407,Key!$A$1:$C$73,2,FALSE)</f>
        <v>43.058010000000003</v>
      </c>
      <c r="K1407">
        <f>VLOOKUP(I1407,Key!$A$1:$C$73,3,FALSE)</f>
        <v>-87.877300000000005</v>
      </c>
      <c r="L1407" t="s">
        <v>81</v>
      </c>
      <c r="M1407">
        <f>VLOOKUP(L1407,Key!$A$1:$C$73,2,FALSE)</f>
        <v>43.058010000000003</v>
      </c>
      <c r="N1407">
        <f>VLOOKUP(L1407,Key!$A$1:$C$73,3,FALSE)</f>
        <v>-87.877300000000005</v>
      </c>
      <c r="O1407">
        <v>28</v>
      </c>
      <c r="P1407">
        <v>3</v>
      </c>
      <c r="Q1407">
        <v>4.2</v>
      </c>
      <c r="R1407">
        <v>4</v>
      </c>
      <c r="S1407">
        <v>168</v>
      </c>
      <c r="T1407">
        <f t="shared" si="189"/>
        <v>-1</v>
      </c>
      <c r="U1407" s="1">
        <v>42846</v>
      </c>
      <c r="V1407" s="13">
        <f t="shared" si="190"/>
        <v>42826</v>
      </c>
      <c r="W1407" s="14">
        <f t="shared" si="191"/>
        <v>42846</v>
      </c>
      <c r="X1407" s="1" t="str">
        <f t="shared" si="192"/>
        <v>Friday</v>
      </c>
      <c r="Y1407" s="2">
        <v>0.77142361111111113</v>
      </c>
      <c r="Z1407" s="2">
        <f t="shared" si="193"/>
        <v>0.79166666666666663</v>
      </c>
      <c r="AA1407">
        <f>1</f>
        <v>1</v>
      </c>
      <c r="AB1407" s="1">
        <v>42846</v>
      </c>
      <c r="AC1407" s="13">
        <f t="shared" si="194"/>
        <v>42826</v>
      </c>
      <c r="AD1407" s="14">
        <f t="shared" si="195"/>
        <v>42846</v>
      </c>
      <c r="AE1407" s="1" t="str">
        <f t="shared" si="196"/>
        <v>Friday</v>
      </c>
      <c r="AF1407" s="2">
        <v>0.79037037037037028</v>
      </c>
      <c r="AG1407" s="2">
        <f t="shared" si="197"/>
        <v>0.79166666666666663</v>
      </c>
      <c r="AH1407" t="s">
        <v>25</v>
      </c>
    </row>
    <row r="1408" spans="1:34" x14ac:dyDescent="0.25">
      <c r="A1408">
        <v>1517013</v>
      </c>
      <c r="B1408" t="s">
        <v>54</v>
      </c>
      <c r="E1408">
        <v>60185</v>
      </c>
      <c r="F1408" t="s">
        <v>20</v>
      </c>
      <c r="G1408" t="s">
        <v>55</v>
      </c>
      <c r="H1408">
        <v>11104</v>
      </c>
      <c r="I1408" t="s">
        <v>36</v>
      </c>
      <c r="J1408">
        <f>VLOOKUP(I1408,Key!$A$1:$C$73,2,FALSE)</f>
        <v>43.03519</v>
      </c>
      <c r="K1408">
        <f>VLOOKUP(I1408,Key!$A$1:$C$73,3,FALSE)</f>
        <v>-87.907390000000007</v>
      </c>
      <c r="L1408" t="s">
        <v>34</v>
      </c>
      <c r="M1408">
        <f>VLOOKUP(L1408,Key!$A$1:$C$73,2,FALSE)</f>
        <v>43.05097</v>
      </c>
      <c r="N1408">
        <f>VLOOKUP(L1408,Key!$A$1:$C$73,3,FALSE)</f>
        <v>-87.906440000000003</v>
      </c>
      <c r="O1408">
        <v>20</v>
      </c>
      <c r="P1408">
        <v>3</v>
      </c>
      <c r="Q1408">
        <v>3</v>
      </c>
      <c r="R1408">
        <v>2.9</v>
      </c>
      <c r="S1408">
        <v>120</v>
      </c>
      <c r="T1408">
        <f t="shared" si="189"/>
        <v>-1</v>
      </c>
      <c r="U1408" s="1">
        <v>42846</v>
      </c>
      <c r="V1408" s="13">
        <f t="shared" si="190"/>
        <v>42826</v>
      </c>
      <c r="W1408" s="14">
        <f t="shared" si="191"/>
        <v>42846</v>
      </c>
      <c r="X1408" s="1" t="str">
        <f t="shared" si="192"/>
        <v>Friday</v>
      </c>
      <c r="Y1408" s="2">
        <v>0.80789351851851843</v>
      </c>
      <c r="Z1408" s="2">
        <f t="shared" si="193"/>
        <v>0.79166666666666663</v>
      </c>
      <c r="AA1408">
        <f>1</f>
        <v>1</v>
      </c>
      <c r="AB1408" s="1">
        <v>42846</v>
      </c>
      <c r="AC1408" s="13">
        <f t="shared" si="194"/>
        <v>42826</v>
      </c>
      <c r="AD1408" s="14">
        <f t="shared" si="195"/>
        <v>42846</v>
      </c>
      <c r="AE1408" s="1" t="str">
        <f t="shared" si="196"/>
        <v>Friday</v>
      </c>
      <c r="AF1408" s="2">
        <v>0.82160879629629635</v>
      </c>
      <c r="AG1408" s="2">
        <f t="shared" si="197"/>
        <v>0.83333333333333326</v>
      </c>
      <c r="AH1408" t="s">
        <v>23</v>
      </c>
    </row>
    <row r="1409" spans="1:34" x14ac:dyDescent="0.25">
      <c r="A1409">
        <v>1593138</v>
      </c>
      <c r="B1409" t="s">
        <v>54</v>
      </c>
      <c r="E1409">
        <v>60608</v>
      </c>
      <c r="F1409" t="s">
        <v>20</v>
      </c>
      <c r="G1409" t="s">
        <v>55</v>
      </c>
      <c r="H1409">
        <v>11134</v>
      </c>
      <c r="I1409" t="s">
        <v>21</v>
      </c>
      <c r="J1409">
        <f>VLOOKUP(I1409,Key!$A$1:$C$73,2,FALSE)</f>
        <v>43.074890000000003</v>
      </c>
      <c r="K1409">
        <f>VLOOKUP(I1409,Key!$A$1:$C$73,3,FALSE)</f>
        <v>-87.882810000000006</v>
      </c>
      <c r="L1409" t="s">
        <v>80</v>
      </c>
      <c r="M1409">
        <f>VLOOKUP(L1409,Key!$A$1:$C$73,2,FALSE)</f>
        <v>43.060250000000003</v>
      </c>
      <c r="N1409">
        <f>VLOOKUP(L1409,Key!$A$1:$C$73,3,FALSE)</f>
        <v>-87.892169999999993</v>
      </c>
      <c r="O1409">
        <v>11</v>
      </c>
      <c r="P1409">
        <v>3</v>
      </c>
      <c r="Q1409">
        <v>1.7</v>
      </c>
      <c r="R1409">
        <v>1.6</v>
      </c>
      <c r="S1409">
        <v>66</v>
      </c>
      <c r="T1409">
        <f t="shared" si="189"/>
        <v>-1</v>
      </c>
      <c r="U1409" s="1">
        <v>42847</v>
      </c>
      <c r="V1409" s="13">
        <f t="shared" si="190"/>
        <v>42826</v>
      </c>
      <c r="W1409" s="14">
        <f t="shared" si="191"/>
        <v>42847</v>
      </c>
      <c r="X1409" s="1" t="str">
        <f t="shared" si="192"/>
        <v>Saturday</v>
      </c>
      <c r="Y1409" s="2">
        <v>3.7164351851851851E-2</v>
      </c>
      <c r="Z1409" s="2">
        <f t="shared" si="193"/>
        <v>4.1666666666666664E-2</v>
      </c>
      <c r="AA1409">
        <f>1</f>
        <v>1</v>
      </c>
      <c r="AB1409" s="1">
        <v>42847</v>
      </c>
      <c r="AC1409" s="13">
        <f t="shared" si="194"/>
        <v>42826</v>
      </c>
      <c r="AD1409" s="14">
        <f t="shared" si="195"/>
        <v>42847</v>
      </c>
      <c r="AE1409" s="1" t="str">
        <f t="shared" si="196"/>
        <v>Saturday</v>
      </c>
      <c r="AF1409" s="2">
        <v>4.4675925925925924E-2</v>
      </c>
      <c r="AG1409" s="2">
        <f t="shared" si="197"/>
        <v>4.1666666666666664E-2</v>
      </c>
      <c r="AH1409" t="s">
        <v>23</v>
      </c>
    </row>
    <row r="1410" spans="1:34" x14ac:dyDescent="0.25">
      <c r="A1410">
        <v>1593238</v>
      </c>
      <c r="B1410" t="s">
        <v>54</v>
      </c>
      <c r="E1410">
        <v>53212</v>
      </c>
      <c r="F1410" t="s">
        <v>20</v>
      </c>
      <c r="G1410" t="s">
        <v>55</v>
      </c>
      <c r="H1410">
        <v>5480</v>
      </c>
      <c r="I1410" t="s">
        <v>70</v>
      </c>
      <c r="J1410">
        <f>VLOOKUP(I1410,Key!$A$1:$C$73,2,FALSE)</f>
        <v>43.052630000000001</v>
      </c>
      <c r="K1410">
        <f>VLOOKUP(I1410,Key!$A$1:$C$73,3,FALSE)</f>
        <v>-88.016319999999993</v>
      </c>
      <c r="L1410" t="s">
        <v>71</v>
      </c>
      <c r="M1410">
        <f>VLOOKUP(L1410,Key!$A$1:$C$73,2,FALSE)</f>
        <v>43.060079999999999</v>
      </c>
      <c r="N1410">
        <f>VLOOKUP(L1410,Key!$A$1:$C$73,3,FALSE)</f>
        <v>-88.027349999999998</v>
      </c>
      <c r="O1410">
        <v>11</v>
      </c>
      <c r="P1410">
        <v>3</v>
      </c>
      <c r="Q1410">
        <v>1.7</v>
      </c>
      <c r="R1410">
        <v>1.6</v>
      </c>
      <c r="S1410">
        <v>66</v>
      </c>
      <c r="T1410">
        <f t="shared" ref="T1410:T1473" si="198">-1</f>
        <v>-1</v>
      </c>
      <c r="U1410" s="1">
        <v>42847</v>
      </c>
      <c r="V1410" s="13">
        <f t="shared" ref="V1410:V1473" si="199">DATE(YEAR(U1410), MONTH(U1410), 1)</f>
        <v>42826</v>
      </c>
      <c r="W1410" s="14">
        <f t="shared" ref="W1410:W1473" si="200">U1410</f>
        <v>42847</v>
      </c>
      <c r="X1410" s="1" t="str">
        <f t="shared" ref="X1410:X1473" si="201">TEXT(W1410,"dddd")</f>
        <v>Saturday</v>
      </c>
      <c r="Y1410" s="2">
        <v>0.38542824074074072</v>
      </c>
      <c r="Z1410" s="2">
        <f t="shared" ref="Z1410:Z1473" si="202">MROUND(Y1410, "1:00")</f>
        <v>0.375</v>
      </c>
      <c r="AA1410">
        <f>1</f>
        <v>1</v>
      </c>
      <c r="AB1410" s="1">
        <v>42847</v>
      </c>
      <c r="AC1410" s="13">
        <f t="shared" ref="AC1410:AC1473" si="203">DATE(YEAR(AB1410), MONTH(AB1410), 1)</f>
        <v>42826</v>
      </c>
      <c r="AD1410" s="14">
        <f t="shared" ref="AD1410:AD1473" si="204">AB1410</f>
        <v>42847</v>
      </c>
      <c r="AE1410" s="1" t="str">
        <f t="shared" ref="AE1410:AE1473" si="205">TEXT(AD1410,"dddd")</f>
        <v>Saturday</v>
      </c>
      <c r="AF1410" s="2">
        <v>0.39331018518518518</v>
      </c>
      <c r="AG1410" s="2">
        <f t="shared" ref="AG1410:AG1473" si="206">MROUND(AF1410, "1:00")</f>
        <v>0.375</v>
      </c>
      <c r="AH1410" t="s">
        <v>23</v>
      </c>
    </row>
    <row r="1411" spans="1:34" x14ac:dyDescent="0.25">
      <c r="A1411">
        <v>1593449</v>
      </c>
      <c r="B1411" t="s">
        <v>54</v>
      </c>
      <c r="E1411">
        <v>61611</v>
      </c>
      <c r="F1411" t="s">
        <v>20</v>
      </c>
      <c r="G1411" t="s">
        <v>55</v>
      </c>
      <c r="H1411">
        <v>22</v>
      </c>
      <c r="I1411" t="s">
        <v>60</v>
      </c>
      <c r="J1411">
        <f>VLOOKUP(I1411,Key!$A$1:$C$73,2,FALSE)</f>
        <v>43.046570000000003</v>
      </c>
      <c r="K1411">
        <f>VLOOKUP(I1411,Key!$A$1:$C$73,3,FALSE)</f>
        <v>-87.908720000000002</v>
      </c>
      <c r="L1411" t="s">
        <v>77</v>
      </c>
      <c r="M1411">
        <f>VLOOKUP(L1411,Key!$A$1:$C$73,2,FALSE)</f>
        <v>43.036900000000003</v>
      </c>
      <c r="N1411">
        <f>VLOOKUP(L1411,Key!$A$1:$C$73,3,FALSE)</f>
        <v>-87.89667</v>
      </c>
      <c r="O1411">
        <v>280</v>
      </c>
      <c r="P1411">
        <v>3</v>
      </c>
      <c r="Q1411">
        <v>18</v>
      </c>
      <c r="R1411">
        <v>17.100000000000001</v>
      </c>
      <c r="S1411">
        <v>720</v>
      </c>
      <c r="T1411">
        <f t="shared" si="198"/>
        <v>-1</v>
      </c>
      <c r="U1411" s="1">
        <v>42847</v>
      </c>
      <c r="V1411" s="13">
        <f t="shared" si="199"/>
        <v>42826</v>
      </c>
      <c r="W1411" s="14">
        <f t="shared" si="200"/>
        <v>42847</v>
      </c>
      <c r="X1411" s="1" t="str">
        <f t="shared" si="201"/>
        <v>Saturday</v>
      </c>
      <c r="Y1411" s="2">
        <v>0.46541666666666665</v>
      </c>
      <c r="Z1411" s="2">
        <f t="shared" si="202"/>
        <v>0.45833333333333331</v>
      </c>
      <c r="AA1411">
        <f>1</f>
        <v>1</v>
      </c>
      <c r="AB1411" s="1">
        <v>42847</v>
      </c>
      <c r="AC1411" s="13">
        <f t="shared" si="203"/>
        <v>42826</v>
      </c>
      <c r="AD1411" s="14">
        <f t="shared" si="204"/>
        <v>42847</v>
      </c>
      <c r="AE1411" s="1" t="str">
        <f t="shared" si="205"/>
        <v>Saturday</v>
      </c>
      <c r="AF1411" s="2">
        <v>0.66038194444444442</v>
      </c>
      <c r="AG1411" s="2">
        <f t="shared" si="206"/>
        <v>0.66666666666666663</v>
      </c>
      <c r="AH1411" t="s">
        <v>23</v>
      </c>
    </row>
    <row r="1412" spans="1:34" x14ac:dyDescent="0.25">
      <c r="A1412">
        <v>1588204</v>
      </c>
      <c r="B1412" t="s">
        <v>54</v>
      </c>
      <c r="E1412">
        <v>53209</v>
      </c>
      <c r="F1412" t="s">
        <v>20</v>
      </c>
      <c r="G1412" t="s">
        <v>55</v>
      </c>
      <c r="H1412">
        <v>11129</v>
      </c>
      <c r="I1412" t="s">
        <v>79</v>
      </c>
      <c r="J1412">
        <f>VLOOKUP(I1412,Key!$A$1:$C$73,2,FALSE)</f>
        <v>43.04804</v>
      </c>
      <c r="K1412">
        <f>VLOOKUP(I1412,Key!$A$1:$C$73,3,FALSE)</f>
        <v>-87.896720000000002</v>
      </c>
      <c r="L1412" t="s">
        <v>48</v>
      </c>
      <c r="M1412">
        <f>VLOOKUP(L1412,Key!$A$1:$C$73,2,FALSE)</f>
        <v>43.031320000000001</v>
      </c>
      <c r="N1412">
        <f>VLOOKUP(L1412,Key!$A$1:$C$73,3,FALSE)</f>
        <v>-87.904259999999994</v>
      </c>
      <c r="O1412">
        <v>30</v>
      </c>
      <c r="P1412">
        <v>3</v>
      </c>
      <c r="Q1412">
        <v>4.5</v>
      </c>
      <c r="R1412">
        <v>4.3</v>
      </c>
      <c r="S1412">
        <v>180</v>
      </c>
      <c r="T1412">
        <f t="shared" si="198"/>
        <v>-1</v>
      </c>
      <c r="U1412" s="1">
        <v>42847</v>
      </c>
      <c r="V1412" s="13">
        <f t="shared" si="199"/>
        <v>42826</v>
      </c>
      <c r="W1412" s="14">
        <f t="shared" si="200"/>
        <v>42847</v>
      </c>
      <c r="X1412" s="1" t="str">
        <f t="shared" si="201"/>
        <v>Saturday</v>
      </c>
      <c r="Y1412" s="2">
        <v>0.47917824074074072</v>
      </c>
      <c r="Z1412" s="2">
        <f t="shared" si="202"/>
        <v>0.5</v>
      </c>
      <c r="AA1412">
        <f>1</f>
        <v>1</v>
      </c>
      <c r="AB1412" s="1">
        <v>42847</v>
      </c>
      <c r="AC1412" s="13">
        <f t="shared" si="203"/>
        <v>42826</v>
      </c>
      <c r="AD1412" s="14">
        <f t="shared" si="204"/>
        <v>42847</v>
      </c>
      <c r="AE1412" s="1" t="str">
        <f t="shared" si="205"/>
        <v>Saturday</v>
      </c>
      <c r="AF1412" s="2">
        <v>0.50008101851851849</v>
      </c>
      <c r="AG1412" s="2">
        <f t="shared" si="206"/>
        <v>0.5</v>
      </c>
      <c r="AH1412" t="s">
        <v>23</v>
      </c>
    </row>
    <row r="1413" spans="1:34" x14ac:dyDescent="0.25">
      <c r="A1413">
        <v>1593520</v>
      </c>
      <c r="B1413" t="s">
        <v>54</v>
      </c>
      <c r="E1413">
        <v>60070</v>
      </c>
      <c r="F1413" t="s">
        <v>20</v>
      </c>
      <c r="G1413" t="s">
        <v>55</v>
      </c>
      <c r="H1413">
        <v>5556</v>
      </c>
      <c r="I1413" t="s">
        <v>84</v>
      </c>
      <c r="J1413">
        <f>VLOOKUP(I1413,Key!$A$1:$C$73,2,FALSE)</f>
        <v>43.040154000000001</v>
      </c>
      <c r="K1413">
        <f>VLOOKUP(I1413,Key!$A$1:$C$73,3,FALSE)</f>
        <v>-87.932113000000001</v>
      </c>
      <c r="L1413" t="s">
        <v>84</v>
      </c>
      <c r="M1413">
        <f>VLOOKUP(L1413,Key!$A$1:$C$73,2,FALSE)</f>
        <v>43.040154000000001</v>
      </c>
      <c r="N1413">
        <f>VLOOKUP(L1413,Key!$A$1:$C$73,3,FALSE)</f>
        <v>-87.932113000000001</v>
      </c>
      <c r="O1413">
        <v>67</v>
      </c>
      <c r="P1413">
        <v>9</v>
      </c>
      <c r="Q1413">
        <v>10.1</v>
      </c>
      <c r="R1413">
        <v>9.5</v>
      </c>
      <c r="S1413">
        <v>402</v>
      </c>
      <c r="T1413">
        <f t="shared" si="198"/>
        <v>-1</v>
      </c>
      <c r="U1413" s="1">
        <v>42847</v>
      </c>
      <c r="V1413" s="13">
        <f t="shared" si="199"/>
        <v>42826</v>
      </c>
      <c r="W1413" s="14">
        <f t="shared" si="200"/>
        <v>42847</v>
      </c>
      <c r="X1413" s="1" t="str">
        <f t="shared" si="201"/>
        <v>Saturday</v>
      </c>
      <c r="Y1413" s="2">
        <v>0.4840740740740741</v>
      </c>
      <c r="Z1413" s="2">
        <f t="shared" si="202"/>
        <v>0.5</v>
      </c>
      <c r="AA1413">
        <f>1</f>
        <v>1</v>
      </c>
      <c r="AB1413" s="1">
        <v>42847</v>
      </c>
      <c r="AC1413" s="13">
        <f t="shared" si="203"/>
        <v>42826</v>
      </c>
      <c r="AD1413" s="14">
        <f t="shared" si="204"/>
        <v>42847</v>
      </c>
      <c r="AE1413" s="1" t="str">
        <f t="shared" si="205"/>
        <v>Saturday</v>
      </c>
      <c r="AF1413" s="2">
        <v>0.53114583333333332</v>
      </c>
      <c r="AG1413" s="2">
        <f t="shared" si="206"/>
        <v>0.54166666666666663</v>
      </c>
      <c r="AH1413" t="s">
        <v>25</v>
      </c>
    </row>
    <row r="1414" spans="1:34" x14ac:dyDescent="0.25">
      <c r="A1414">
        <v>1593517</v>
      </c>
      <c r="B1414" t="s">
        <v>54</v>
      </c>
      <c r="E1414">
        <v>52742</v>
      </c>
      <c r="F1414" t="s">
        <v>20</v>
      </c>
      <c r="G1414" t="s">
        <v>55</v>
      </c>
      <c r="H1414">
        <v>188</v>
      </c>
      <c r="I1414" t="s">
        <v>77</v>
      </c>
      <c r="J1414">
        <f>VLOOKUP(I1414,Key!$A$1:$C$73,2,FALSE)</f>
        <v>43.036900000000003</v>
      </c>
      <c r="K1414">
        <f>VLOOKUP(I1414,Key!$A$1:$C$73,3,FALSE)</f>
        <v>-87.89667</v>
      </c>
      <c r="L1414" t="s">
        <v>77</v>
      </c>
      <c r="M1414">
        <f>VLOOKUP(L1414,Key!$A$1:$C$73,2,FALSE)</f>
        <v>43.036900000000003</v>
      </c>
      <c r="N1414">
        <f>VLOOKUP(L1414,Key!$A$1:$C$73,3,FALSE)</f>
        <v>-87.89667</v>
      </c>
      <c r="O1414">
        <v>60</v>
      </c>
      <c r="P1414">
        <v>6</v>
      </c>
      <c r="Q1414">
        <v>9</v>
      </c>
      <c r="R1414">
        <v>8.6</v>
      </c>
      <c r="S1414">
        <v>360</v>
      </c>
      <c r="T1414">
        <f t="shared" si="198"/>
        <v>-1</v>
      </c>
      <c r="U1414" s="1">
        <v>42847</v>
      </c>
      <c r="V1414" s="13">
        <f t="shared" si="199"/>
        <v>42826</v>
      </c>
      <c r="W1414" s="14">
        <f t="shared" si="200"/>
        <v>42847</v>
      </c>
      <c r="X1414" s="1" t="str">
        <f t="shared" si="201"/>
        <v>Saturday</v>
      </c>
      <c r="Y1414" s="2">
        <v>0.48427083333333337</v>
      </c>
      <c r="Z1414" s="2">
        <f t="shared" si="202"/>
        <v>0.5</v>
      </c>
      <c r="AA1414">
        <f>1</f>
        <v>1</v>
      </c>
      <c r="AB1414" s="1">
        <v>42847</v>
      </c>
      <c r="AC1414" s="13">
        <f t="shared" si="203"/>
        <v>42826</v>
      </c>
      <c r="AD1414" s="14">
        <f t="shared" si="204"/>
        <v>42847</v>
      </c>
      <c r="AE1414" s="1" t="str">
        <f t="shared" si="205"/>
        <v>Saturday</v>
      </c>
      <c r="AF1414" s="2">
        <v>0.5258680555555556</v>
      </c>
      <c r="AG1414" s="2">
        <f t="shared" si="206"/>
        <v>0.54166666666666663</v>
      </c>
      <c r="AH1414" t="s">
        <v>25</v>
      </c>
    </row>
    <row r="1415" spans="1:34" x14ac:dyDescent="0.25">
      <c r="A1415">
        <v>1593622</v>
      </c>
      <c r="B1415" t="s">
        <v>54</v>
      </c>
      <c r="E1415">
        <v>85718</v>
      </c>
      <c r="F1415" t="s">
        <v>20</v>
      </c>
      <c r="G1415" t="s">
        <v>55</v>
      </c>
      <c r="H1415">
        <v>11102</v>
      </c>
      <c r="I1415" t="s">
        <v>38</v>
      </c>
      <c r="J1415">
        <f>VLOOKUP(I1415,Key!$A$1:$C$73,2,FALSE)</f>
        <v>43.038649999999997</v>
      </c>
      <c r="K1415">
        <f>VLOOKUP(I1415,Key!$A$1:$C$73,3,FALSE)</f>
        <v>-87.921930000000003</v>
      </c>
      <c r="L1415" t="s">
        <v>36</v>
      </c>
      <c r="M1415">
        <f>VLOOKUP(L1415,Key!$A$1:$C$73,2,FALSE)</f>
        <v>43.03519</v>
      </c>
      <c r="N1415">
        <f>VLOOKUP(L1415,Key!$A$1:$C$73,3,FALSE)</f>
        <v>-87.907390000000007</v>
      </c>
      <c r="O1415">
        <v>19</v>
      </c>
      <c r="P1415">
        <v>3</v>
      </c>
      <c r="Q1415">
        <v>2.9</v>
      </c>
      <c r="R1415">
        <v>2.7</v>
      </c>
      <c r="S1415">
        <v>114</v>
      </c>
      <c r="T1415">
        <f t="shared" si="198"/>
        <v>-1</v>
      </c>
      <c r="U1415" s="1">
        <v>42847</v>
      </c>
      <c r="V1415" s="13">
        <f t="shared" si="199"/>
        <v>42826</v>
      </c>
      <c r="W1415" s="14">
        <f t="shared" si="200"/>
        <v>42847</v>
      </c>
      <c r="X1415" s="1" t="str">
        <f t="shared" si="201"/>
        <v>Saturday</v>
      </c>
      <c r="Y1415" s="2">
        <v>0.50056712962962957</v>
      </c>
      <c r="Z1415" s="2">
        <f t="shared" si="202"/>
        <v>0.5</v>
      </c>
      <c r="AA1415">
        <f>1</f>
        <v>1</v>
      </c>
      <c r="AB1415" s="1">
        <v>42847</v>
      </c>
      <c r="AC1415" s="13">
        <f t="shared" si="203"/>
        <v>42826</v>
      </c>
      <c r="AD1415" s="14">
        <f t="shared" si="204"/>
        <v>42847</v>
      </c>
      <c r="AE1415" s="1" t="str">
        <f t="shared" si="205"/>
        <v>Saturday</v>
      </c>
      <c r="AF1415" s="2">
        <v>0.51369212962962962</v>
      </c>
      <c r="AG1415" s="2">
        <f t="shared" si="206"/>
        <v>0.5</v>
      </c>
      <c r="AH1415" t="s">
        <v>23</v>
      </c>
    </row>
    <row r="1416" spans="1:34" x14ac:dyDescent="0.25">
      <c r="A1416">
        <v>1593624</v>
      </c>
      <c r="B1416" t="s">
        <v>54</v>
      </c>
      <c r="E1416">
        <v>85306</v>
      </c>
      <c r="F1416" t="s">
        <v>20</v>
      </c>
      <c r="G1416" t="s">
        <v>55</v>
      </c>
      <c r="H1416">
        <v>5422</v>
      </c>
      <c r="I1416" t="s">
        <v>38</v>
      </c>
      <c r="J1416">
        <f>VLOOKUP(I1416,Key!$A$1:$C$73,2,FALSE)</f>
        <v>43.038649999999997</v>
      </c>
      <c r="K1416">
        <f>VLOOKUP(I1416,Key!$A$1:$C$73,3,FALSE)</f>
        <v>-87.921930000000003</v>
      </c>
      <c r="L1416" t="s">
        <v>36</v>
      </c>
      <c r="M1416">
        <f>VLOOKUP(L1416,Key!$A$1:$C$73,2,FALSE)</f>
        <v>43.03519</v>
      </c>
      <c r="N1416">
        <f>VLOOKUP(L1416,Key!$A$1:$C$73,3,FALSE)</f>
        <v>-87.907390000000007</v>
      </c>
      <c r="O1416">
        <v>18</v>
      </c>
      <c r="P1416">
        <v>3</v>
      </c>
      <c r="Q1416">
        <v>2.7</v>
      </c>
      <c r="R1416">
        <v>2.6</v>
      </c>
      <c r="S1416">
        <v>108</v>
      </c>
      <c r="T1416">
        <f t="shared" si="198"/>
        <v>-1</v>
      </c>
      <c r="U1416" s="1">
        <v>42847</v>
      </c>
      <c r="V1416" s="13">
        <f t="shared" si="199"/>
        <v>42826</v>
      </c>
      <c r="W1416" s="14">
        <f t="shared" si="200"/>
        <v>42847</v>
      </c>
      <c r="X1416" s="1" t="str">
        <f t="shared" si="201"/>
        <v>Saturday</v>
      </c>
      <c r="Y1416" s="2">
        <v>0.50101851851851853</v>
      </c>
      <c r="Z1416" s="2">
        <f t="shared" si="202"/>
        <v>0.5</v>
      </c>
      <c r="AA1416">
        <f>1</f>
        <v>1</v>
      </c>
      <c r="AB1416" s="1">
        <v>42847</v>
      </c>
      <c r="AC1416" s="13">
        <f t="shared" si="203"/>
        <v>42826</v>
      </c>
      <c r="AD1416" s="14">
        <f t="shared" si="204"/>
        <v>42847</v>
      </c>
      <c r="AE1416" s="1" t="str">
        <f t="shared" si="205"/>
        <v>Saturday</v>
      </c>
      <c r="AF1416" s="2">
        <v>0.51386574074074076</v>
      </c>
      <c r="AG1416" s="2">
        <f t="shared" si="206"/>
        <v>0.5</v>
      </c>
      <c r="AH1416" t="s">
        <v>23</v>
      </c>
    </row>
    <row r="1417" spans="1:34" x14ac:dyDescent="0.25">
      <c r="A1417">
        <v>1593753</v>
      </c>
      <c r="B1417" t="s">
        <v>54</v>
      </c>
      <c r="E1417">
        <v>60124</v>
      </c>
      <c r="F1417" t="s">
        <v>20</v>
      </c>
      <c r="G1417" t="s">
        <v>55</v>
      </c>
      <c r="H1417">
        <v>5511</v>
      </c>
      <c r="I1417" t="s">
        <v>84</v>
      </c>
      <c r="J1417">
        <f>VLOOKUP(I1417,Key!$A$1:$C$73,2,FALSE)</f>
        <v>43.040154000000001</v>
      </c>
      <c r="K1417">
        <f>VLOOKUP(I1417,Key!$A$1:$C$73,3,FALSE)</f>
        <v>-87.932113000000001</v>
      </c>
      <c r="L1417" t="s">
        <v>62</v>
      </c>
      <c r="M1417">
        <f>VLOOKUP(L1417,Key!$A$1:$C$73,2,FALSE)</f>
        <v>43.052460000000004</v>
      </c>
      <c r="N1417">
        <f>VLOOKUP(L1417,Key!$A$1:$C$73,3,FALSE)</f>
        <v>-87.891000000000005</v>
      </c>
      <c r="O1417">
        <v>53</v>
      </c>
      <c r="P1417">
        <v>6</v>
      </c>
      <c r="Q1417">
        <v>8</v>
      </c>
      <c r="R1417">
        <v>7.6</v>
      </c>
      <c r="S1417">
        <v>318</v>
      </c>
      <c r="T1417">
        <f t="shared" si="198"/>
        <v>-1</v>
      </c>
      <c r="U1417" s="1">
        <v>42847</v>
      </c>
      <c r="V1417" s="13">
        <f t="shared" si="199"/>
        <v>42826</v>
      </c>
      <c r="W1417" s="14">
        <f t="shared" si="200"/>
        <v>42847</v>
      </c>
      <c r="X1417" s="1" t="str">
        <f t="shared" si="201"/>
        <v>Saturday</v>
      </c>
      <c r="Y1417" s="2">
        <v>0.53435185185185186</v>
      </c>
      <c r="Z1417" s="2">
        <f t="shared" si="202"/>
        <v>0.54166666666666663</v>
      </c>
      <c r="AA1417">
        <f>1</f>
        <v>1</v>
      </c>
      <c r="AB1417" s="1">
        <v>42847</v>
      </c>
      <c r="AC1417" s="13">
        <f t="shared" si="203"/>
        <v>42826</v>
      </c>
      <c r="AD1417" s="14">
        <f t="shared" si="204"/>
        <v>42847</v>
      </c>
      <c r="AE1417" s="1" t="str">
        <f t="shared" si="205"/>
        <v>Saturday</v>
      </c>
      <c r="AF1417" s="2">
        <v>0.57125000000000004</v>
      </c>
      <c r="AG1417" s="2">
        <f t="shared" si="206"/>
        <v>0.58333333333333326</v>
      </c>
      <c r="AH1417" t="s">
        <v>23</v>
      </c>
    </row>
    <row r="1418" spans="1:34" x14ac:dyDescent="0.25">
      <c r="A1418">
        <v>1593784</v>
      </c>
      <c r="B1418" t="s">
        <v>54</v>
      </c>
      <c r="E1418">
        <v>53014</v>
      </c>
      <c r="F1418" t="s">
        <v>20</v>
      </c>
      <c r="G1418" t="s">
        <v>55</v>
      </c>
      <c r="H1418">
        <v>5486</v>
      </c>
      <c r="I1418" t="s">
        <v>77</v>
      </c>
      <c r="J1418">
        <f>VLOOKUP(I1418,Key!$A$1:$C$73,2,FALSE)</f>
        <v>43.036900000000003</v>
      </c>
      <c r="K1418">
        <f>VLOOKUP(I1418,Key!$A$1:$C$73,3,FALSE)</f>
        <v>-87.89667</v>
      </c>
      <c r="L1418" t="s">
        <v>77</v>
      </c>
      <c r="M1418">
        <f>VLOOKUP(L1418,Key!$A$1:$C$73,2,FALSE)</f>
        <v>43.036900000000003</v>
      </c>
      <c r="N1418">
        <f>VLOOKUP(L1418,Key!$A$1:$C$73,3,FALSE)</f>
        <v>-87.89667</v>
      </c>
      <c r="O1418">
        <v>78</v>
      </c>
      <c r="P1418">
        <v>9</v>
      </c>
      <c r="Q1418">
        <v>11.7</v>
      </c>
      <c r="R1418">
        <v>11.1</v>
      </c>
      <c r="S1418">
        <v>468</v>
      </c>
      <c r="T1418">
        <f t="shared" si="198"/>
        <v>-1</v>
      </c>
      <c r="U1418" s="1">
        <v>42847</v>
      </c>
      <c r="V1418" s="13">
        <f t="shared" si="199"/>
        <v>42826</v>
      </c>
      <c r="W1418" s="14">
        <f t="shared" si="200"/>
        <v>42847</v>
      </c>
      <c r="X1418" s="1" t="str">
        <f t="shared" si="201"/>
        <v>Saturday</v>
      </c>
      <c r="Y1418" s="2">
        <v>0.53874999999999995</v>
      </c>
      <c r="Z1418" s="2">
        <f t="shared" si="202"/>
        <v>0.54166666666666663</v>
      </c>
      <c r="AA1418">
        <f>1</f>
        <v>1</v>
      </c>
      <c r="AB1418" s="1">
        <v>42847</v>
      </c>
      <c r="AC1418" s="13">
        <f t="shared" si="203"/>
        <v>42826</v>
      </c>
      <c r="AD1418" s="14">
        <f t="shared" si="204"/>
        <v>42847</v>
      </c>
      <c r="AE1418" s="1" t="str">
        <f t="shared" si="205"/>
        <v>Saturday</v>
      </c>
      <c r="AF1418" s="2">
        <v>0.59248842592592588</v>
      </c>
      <c r="AG1418" s="2">
        <f t="shared" si="206"/>
        <v>0.58333333333333326</v>
      </c>
      <c r="AH1418" t="s">
        <v>25</v>
      </c>
    </row>
    <row r="1419" spans="1:34" x14ac:dyDescent="0.25">
      <c r="A1419">
        <v>1593973</v>
      </c>
      <c r="B1419" t="s">
        <v>54</v>
      </c>
      <c r="E1419">
        <v>54494</v>
      </c>
      <c r="F1419" t="s">
        <v>20</v>
      </c>
      <c r="G1419" t="s">
        <v>55</v>
      </c>
      <c r="H1419">
        <v>11065</v>
      </c>
      <c r="I1419" t="s">
        <v>28</v>
      </c>
      <c r="J1419">
        <f>VLOOKUP(I1419,Key!$A$1:$C$73,2,FALSE)</f>
        <v>43.038580000000003</v>
      </c>
      <c r="K1419">
        <f>VLOOKUP(I1419,Key!$A$1:$C$73,3,FALSE)</f>
        <v>-87.90934</v>
      </c>
      <c r="L1419" t="s">
        <v>28</v>
      </c>
      <c r="M1419">
        <f>VLOOKUP(L1419,Key!$A$1:$C$73,2,FALSE)</f>
        <v>43.038580000000003</v>
      </c>
      <c r="N1419">
        <f>VLOOKUP(L1419,Key!$A$1:$C$73,3,FALSE)</f>
        <v>-87.90934</v>
      </c>
      <c r="O1419">
        <v>31</v>
      </c>
      <c r="P1419">
        <v>3</v>
      </c>
      <c r="Q1419">
        <v>4.7</v>
      </c>
      <c r="R1419">
        <v>4.4000000000000004</v>
      </c>
      <c r="S1419">
        <v>186</v>
      </c>
      <c r="T1419">
        <f t="shared" si="198"/>
        <v>-1</v>
      </c>
      <c r="U1419" s="1">
        <v>42847</v>
      </c>
      <c r="V1419" s="13">
        <f t="shared" si="199"/>
        <v>42826</v>
      </c>
      <c r="W1419" s="14">
        <f t="shared" si="200"/>
        <v>42847</v>
      </c>
      <c r="X1419" s="1" t="str">
        <f t="shared" si="201"/>
        <v>Saturday</v>
      </c>
      <c r="Y1419" s="2">
        <v>0.57890046296296294</v>
      </c>
      <c r="Z1419" s="2">
        <f t="shared" si="202"/>
        <v>0.58333333333333326</v>
      </c>
      <c r="AA1419">
        <f>1</f>
        <v>1</v>
      </c>
      <c r="AB1419" s="1">
        <v>42847</v>
      </c>
      <c r="AC1419" s="13">
        <f t="shared" si="203"/>
        <v>42826</v>
      </c>
      <c r="AD1419" s="14">
        <f t="shared" si="204"/>
        <v>42847</v>
      </c>
      <c r="AE1419" s="1" t="str">
        <f t="shared" si="205"/>
        <v>Saturday</v>
      </c>
      <c r="AF1419" s="2">
        <v>0.60056712962962966</v>
      </c>
      <c r="AG1419" s="2">
        <f t="shared" si="206"/>
        <v>0.58333333333333326</v>
      </c>
      <c r="AH1419" t="s">
        <v>25</v>
      </c>
    </row>
    <row r="1420" spans="1:34" x14ac:dyDescent="0.25">
      <c r="A1420">
        <v>1593996</v>
      </c>
      <c r="B1420" t="s">
        <v>54</v>
      </c>
      <c r="E1420">
        <v>54494</v>
      </c>
      <c r="F1420" t="s">
        <v>20</v>
      </c>
      <c r="G1420" t="s">
        <v>55</v>
      </c>
      <c r="H1420">
        <v>11108</v>
      </c>
      <c r="I1420" t="s">
        <v>84</v>
      </c>
      <c r="J1420">
        <f>VLOOKUP(I1420,Key!$A$1:$C$73,2,FALSE)</f>
        <v>43.040154000000001</v>
      </c>
      <c r="K1420">
        <f>VLOOKUP(I1420,Key!$A$1:$C$73,3,FALSE)</f>
        <v>-87.932113000000001</v>
      </c>
      <c r="L1420" t="s">
        <v>84</v>
      </c>
      <c r="M1420">
        <f>VLOOKUP(L1420,Key!$A$1:$C$73,2,FALSE)</f>
        <v>43.040154000000001</v>
      </c>
      <c r="N1420">
        <f>VLOOKUP(L1420,Key!$A$1:$C$73,3,FALSE)</f>
        <v>-87.932113000000001</v>
      </c>
      <c r="O1420">
        <v>93</v>
      </c>
      <c r="P1420">
        <v>9</v>
      </c>
      <c r="Q1420">
        <v>14</v>
      </c>
      <c r="R1420">
        <v>13.3</v>
      </c>
      <c r="S1420">
        <v>558</v>
      </c>
      <c r="T1420">
        <f t="shared" si="198"/>
        <v>-1</v>
      </c>
      <c r="U1420" s="1">
        <v>42847</v>
      </c>
      <c r="V1420" s="13">
        <f t="shared" si="199"/>
        <v>42826</v>
      </c>
      <c r="W1420" s="14">
        <f t="shared" si="200"/>
        <v>42847</v>
      </c>
      <c r="X1420" s="1" t="str">
        <f t="shared" si="201"/>
        <v>Saturday</v>
      </c>
      <c r="Y1420" s="2">
        <v>0.58146990740740734</v>
      </c>
      <c r="Z1420" s="2">
        <f t="shared" si="202"/>
        <v>0.58333333333333326</v>
      </c>
      <c r="AA1420">
        <f>1</f>
        <v>1</v>
      </c>
      <c r="AB1420" s="1">
        <v>42847</v>
      </c>
      <c r="AC1420" s="13">
        <f t="shared" si="203"/>
        <v>42826</v>
      </c>
      <c r="AD1420" s="14">
        <f t="shared" si="204"/>
        <v>42847</v>
      </c>
      <c r="AE1420" s="1" t="str">
        <f t="shared" si="205"/>
        <v>Saturday</v>
      </c>
      <c r="AF1420" s="2">
        <v>0.64648148148148155</v>
      </c>
      <c r="AG1420" s="2">
        <f t="shared" si="206"/>
        <v>0.66666666666666663</v>
      </c>
      <c r="AH1420" t="s">
        <v>25</v>
      </c>
    </row>
    <row r="1421" spans="1:34" x14ac:dyDescent="0.25">
      <c r="A1421">
        <v>1592665</v>
      </c>
      <c r="B1421" t="s">
        <v>54</v>
      </c>
      <c r="E1421">
        <v>53211</v>
      </c>
      <c r="F1421" t="s">
        <v>20</v>
      </c>
      <c r="G1421" t="s">
        <v>55</v>
      </c>
      <c r="H1421">
        <v>5519</v>
      </c>
      <c r="I1421" t="s">
        <v>63</v>
      </c>
      <c r="J1421">
        <f>VLOOKUP(I1421,Key!$A$1:$C$73,2,FALSE)</f>
        <v>43.066893999999998</v>
      </c>
      <c r="K1421">
        <f>VLOOKUP(I1421,Key!$A$1:$C$73,3,FALSE)</f>
        <v>-87.877936000000005</v>
      </c>
      <c r="L1421" t="s">
        <v>77</v>
      </c>
      <c r="M1421">
        <f>VLOOKUP(L1421,Key!$A$1:$C$73,2,FALSE)</f>
        <v>43.036900000000003</v>
      </c>
      <c r="N1421">
        <f>VLOOKUP(L1421,Key!$A$1:$C$73,3,FALSE)</f>
        <v>-87.89667</v>
      </c>
      <c r="O1421">
        <v>28</v>
      </c>
      <c r="P1421">
        <v>3</v>
      </c>
      <c r="Q1421">
        <v>4.2</v>
      </c>
      <c r="R1421">
        <v>4</v>
      </c>
      <c r="S1421">
        <v>168</v>
      </c>
      <c r="T1421">
        <f t="shared" si="198"/>
        <v>-1</v>
      </c>
      <c r="U1421" s="1">
        <v>42847</v>
      </c>
      <c r="V1421" s="13">
        <f t="shared" si="199"/>
        <v>42826</v>
      </c>
      <c r="W1421" s="14">
        <f t="shared" si="200"/>
        <v>42847</v>
      </c>
      <c r="X1421" s="1" t="str">
        <f t="shared" si="201"/>
        <v>Saturday</v>
      </c>
      <c r="Y1421" s="2">
        <v>0.59346064814814814</v>
      </c>
      <c r="Z1421" s="2">
        <f t="shared" si="202"/>
        <v>0.58333333333333326</v>
      </c>
      <c r="AA1421">
        <f>1</f>
        <v>1</v>
      </c>
      <c r="AB1421" s="1">
        <v>42847</v>
      </c>
      <c r="AC1421" s="13">
        <f t="shared" si="203"/>
        <v>42826</v>
      </c>
      <c r="AD1421" s="14">
        <f t="shared" si="204"/>
        <v>42847</v>
      </c>
      <c r="AE1421" s="1" t="str">
        <f t="shared" si="205"/>
        <v>Saturday</v>
      </c>
      <c r="AF1421" s="2">
        <v>0.6130902777777778</v>
      </c>
      <c r="AG1421" s="2">
        <f t="shared" si="206"/>
        <v>0.625</v>
      </c>
      <c r="AH1421" t="s">
        <v>23</v>
      </c>
    </row>
    <row r="1422" spans="1:34" x14ac:dyDescent="0.25">
      <c r="A1422">
        <v>1289927</v>
      </c>
      <c r="B1422" t="s">
        <v>54</v>
      </c>
      <c r="E1422">
        <v>53110</v>
      </c>
      <c r="F1422" t="s">
        <v>20</v>
      </c>
      <c r="G1422" t="s">
        <v>55</v>
      </c>
      <c r="H1422">
        <v>5431</v>
      </c>
      <c r="I1422" t="s">
        <v>53</v>
      </c>
      <c r="J1422">
        <f>VLOOKUP(I1422,Key!$A$1:$C$73,2,FALSE)</f>
        <v>43.04824</v>
      </c>
      <c r="K1422">
        <f>VLOOKUP(I1422,Key!$A$1:$C$73,3,FALSE)</f>
        <v>-87.904970000000006</v>
      </c>
      <c r="L1422" t="s">
        <v>57</v>
      </c>
      <c r="M1422">
        <f>VLOOKUP(L1422,Key!$A$1:$C$73,2,FALSE)</f>
        <v>43.03913</v>
      </c>
      <c r="N1422">
        <f>VLOOKUP(L1422,Key!$A$1:$C$73,3,FALSE)</f>
        <v>-87.916150000000002</v>
      </c>
      <c r="O1422">
        <v>27</v>
      </c>
      <c r="P1422">
        <v>3</v>
      </c>
      <c r="Q1422">
        <v>4.0999999999999996</v>
      </c>
      <c r="R1422">
        <v>3.8</v>
      </c>
      <c r="S1422">
        <v>162</v>
      </c>
      <c r="T1422">
        <f t="shared" si="198"/>
        <v>-1</v>
      </c>
      <c r="U1422" s="1">
        <v>42847</v>
      </c>
      <c r="V1422" s="13">
        <f t="shared" si="199"/>
        <v>42826</v>
      </c>
      <c r="W1422" s="14">
        <f t="shared" si="200"/>
        <v>42847</v>
      </c>
      <c r="X1422" s="1" t="str">
        <f t="shared" si="201"/>
        <v>Saturday</v>
      </c>
      <c r="Y1422" s="2">
        <v>0.60341435185185188</v>
      </c>
      <c r="Z1422" s="2">
        <f t="shared" si="202"/>
        <v>0.58333333333333326</v>
      </c>
      <c r="AA1422">
        <f>1</f>
        <v>1</v>
      </c>
      <c r="AB1422" s="1">
        <v>42847</v>
      </c>
      <c r="AC1422" s="13">
        <f t="shared" si="203"/>
        <v>42826</v>
      </c>
      <c r="AD1422" s="14">
        <f t="shared" si="204"/>
        <v>42847</v>
      </c>
      <c r="AE1422" s="1" t="str">
        <f t="shared" si="205"/>
        <v>Saturday</v>
      </c>
      <c r="AF1422" s="2">
        <v>0.62184027777777773</v>
      </c>
      <c r="AG1422" s="2">
        <f t="shared" si="206"/>
        <v>0.625</v>
      </c>
      <c r="AH1422" t="s">
        <v>23</v>
      </c>
    </row>
    <row r="1423" spans="1:34" x14ac:dyDescent="0.25">
      <c r="A1423">
        <v>1572160</v>
      </c>
      <c r="B1423" t="s">
        <v>54</v>
      </c>
      <c r="E1423">
        <v>53202</v>
      </c>
      <c r="F1423" t="s">
        <v>20</v>
      </c>
      <c r="G1423" t="s">
        <v>55</v>
      </c>
      <c r="H1423">
        <v>11129</v>
      </c>
      <c r="I1423" t="s">
        <v>48</v>
      </c>
      <c r="J1423">
        <f>VLOOKUP(I1423,Key!$A$1:$C$73,2,FALSE)</f>
        <v>43.031320000000001</v>
      </c>
      <c r="K1423">
        <f>VLOOKUP(I1423,Key!$A$1:$C$73,3,FALSE)</f>
        <v>-87.904259999999994</v>
      </c>
      <c r="L1423" t="s">
        <v>48</v>
      </c>
      <c r="M1423">
        <f>VLOOKUP(L1423,Key!$A$1:$C$73,2,FALSE)</f>
        <v>43.031320000000001</v>
      </c>
      <c r="N1423">
        <f>VLOOKUP(L1423,Key!$A$1:$C$73,3,FALSE)</f>
        <v>-87.904259999999994</v>
      </c>
      <c r="O1423">
        <v>44</v>
      </c>
      <c r="P1423">
        <v>6</v>
      </c>
      <c r="Q1423">
        <v>6.6</v>
      </c>
      <c r="R1423">
        <v>6.3</v>
      </c>
      <c r="S1423">
        <v>264</v>
      </c>
      <c r="T1423">
        <f t="shared" si="198"/>
        <v>-1</v>
      </c>
      <c r="U1423" s="1">
        <v>42847</v>
      </c>
      <c r="V1423" s="13">
        <f t="shared" si="199"/>
        <v>42826</v>
      </c>
      <c r="W1423" s="14">
        <f t="shared" si="200"/>
        <v>42847</v>
      </c>
      <c r="X1423" s="1" t="str">
        <f t="shared" si="201"/>
        <v>Saturday</v>
      </c>
      <c r="Y1423" s="2">
        <v>0.60637731481481483</v>
      </c>
      <c r="Z1423" s="2">
        <f t="shared" si="202"/>
        <v>0.625</v>
      </c>
      <c r="AA1423">
        <f>1</f>
        <v>1</v>
      </c>
      <c r="AB1423" s="1">
        <v>42847</v>
      </c>
      <c r="AC1423" s="13">
        <f t="shared" si="203"/>
        <v>42826</v>
      </c>
      <c r="AD1423" s="14">
        <f t="shared" si="204"/>
        <v>42847</v>
      </c>
      <c r="AE1423" s="1" t="str">
        <f t="shared" si="205"/>
        <v>Saturday</v>
      </c>
      <c r="AF1423" s="2">
        <v>0.63721064814814821</v>
      </c>
      <c r="AG1423" s="2">
        <f t="shared" si="206"/>
        <v>0.625</v>
      </c>
      <c r="AH1423" t="s">
        <v>25</v>
      </c>
    </row>
    <row r="1424" spans="1:34" x14ac:dyDescent="0.25">
      <c r="A1424">
        <v>1264146</v>
      </c>
      <c r="B1424" t="s">
        <v>54</v>
      </c>
      <c r="E1424">
        <v>55120</v>
      </c>
      <c r="F1424" t="s">
        <v>20</v>
      </c>
      <c r="G1424" t="s">
        <v>55</v>
      </c>
      <c r="H1424">
        <v>5540</v>
      </c>
      <c r="I1424" t="s">
        <v>27</v>
      </c>
      <c r="J1424">
        <f>VLOOKUP(I1424,Key!$A$1:$C$73,2,FALSE)</f>
        <v>43.041646999999998</v>
      </c>
      <c r="K1424">
        <f>VLOOKUP(I1424,Key!$A$1:$C$73,3,FALSE)</f>
        <v>-87.927257999999995</v>
      </c>
      <c r="L1424" t="s">
        <v>36</v>
      </c>
      <c r="M1424">
        <f>VLOOKUP(L1424,Key!$A$1:$C$73,2,FALSE)</f>
        <v>43.03519</v>
      </c>
      <c r="N1424">
        <f>VLOOKUP(L1424,Key!$A$1:$C$73,3,FALSE)</f>
        <v>-87.907390000000007</v>
      </c>
      <c r="O1424">
        <v>18</v>
      </c>
      <c r="P1424">
        <v>3</v>
      </c>
      <c r="Q1424">
        <v>2.7</v>
      </c>
      <c r="R1424">
        <v>2.6</v>
      </c>
      <c r="S1424">
        <v>108</v>
      </c>
      <c r="T1424">
        <f t="shared" si="198"/>
        <v>-1</v>
      </c>
      <c r="U1424" s="1">
        <v>42847</v>
      </c>
      <c r="V1424" s="13">
        <f t="shared" si="199"/>
        <v>42826</v>
      </c>
      <c r="W1424" s="14">
        <f t="shared" si="200"/>
        <v>42847</v>
      </c>
      <c r="X1424" s="1" t="str">
        <f t="shared" si="201"/>
        <v>Saturday</v>
      </c>
      <c r="Y1424" s="2">
        <v>0.62197916666666664</v>
      </c>
      <c r="Z1424" s="2">
        <f t="shared" si="202"/>
        <v>0.625</v>
      </c>
      <c r="AA1424">
        <f>1</f>
        <v>1</v>
      </c>
      <c r="AB1424" s="1">
        <v>42847</v>
      </c>
      <c r="AC1424" s="13">
        <f t="shared" si="203"/>
        <v>42826</v>
      </c>
      <c r="AD1424" s="14">
        <f t="shared" si="204"/>
        <v>42847</v>
      </c>
      <c r="AE1424" s="1" t="str">
        <f t="shared" si="205"/>
        <v>Saturday</v>
      </c>
      <c r="AF1424" s="2">
        <v>0.63422453703703707</v>
      </c>
      <c r="AG1424" s="2">
        <f t="shared" si="206"/>
        <v>0.625</v>
      </c>
      <c r="AH1424" t="s">
        <v>23</v>
      </c>
    </row>
    <row r="1425" spans="1:34" x14ac:dyDescent="0.25">
      <c r="A1425">
        <v>1594331</v>
      </c>
      <c r="B1425" t="s">
        <v>54</v>
      </c>
      <c r="E1425">
        <v>61107</v>
      </c>
      <c r="F1425" t="s">
        <v>20</v>
      </c>
      <c r="G1425" t="s">
        <v>55</v>
      </c>
      <c r="H1425">
        <v>32</v>
      </c>
      <c r="I1425" t="s">
        <v>77</v>
      </c>
      <c r="J1425">
        <f>VLOOKUP(I1425,Key!$A$1:$C$73,2,FALSE)</f>
        <v>43.036900000000003</v>
      </c>
      <c r="K1425">
        <f>VLOOKUP(I1425,Key!$A$1:$C$73,3,FALSE)</f>
        <v>-87.89667</v>
      </c>
      <c r="L1425" t="s">
        <v>76</v>
      </c>
      <c r="M1425">
        <f>VLOOKUP(L1425,Key!$A$1:$C$73,2,FALSE)</f>
        <v>43.02948</v>
      </c>
      <c r="N1425">
        <f>VLOOKUP(L1425,Key!$A$1:$C$73,3,FALSE)</f>
        <v>-87.912819999999996</v>
      </c>
      <c r="O1425">
        <v>24</v>
      </c>
      <c r="P1425">
        <v>3</v>
      </c>
      <c r="Q1425">
        <v>3.6</v>
      </c>
      <c r="R1425">
        <v>3.4</v>
      </c>
      <c r="S1425">
        <v>144</v>
      </c>
      <c r="T1425">
        <f t="shared" si="198"/>
        <v>-1</v>
      </c>
      <c r="U1425" s="1">
        <v>42847</v>
      </c>
      <c r="V1425" s="13">
        <f t="shared" si="199"/>
        <v>42826</v>
      </c>
      <c r="W1425" s="14">
        <f t="shared" si="200"/>
        <v>42847</v>
      </c>
      <c r="X1425" s="1" t="str">
        <f t="shared" si="201"/>
        <v>Saturday</v>
      </c>
      <c r="Y1425" s="2">
        <v>0.64054398148148151</v>
      </c>
      <c r="Z1425" s="2">
        <f t="shared" si="202"/>
        <v>0.625</v>
      </c>
      <c r="AA1425">
        <f>1</f>
        <v>1</v>
      </c>
      <c r="AB1425" s="1">
        <v>42847</v>
      </c>
      <c r="AC1425" s="13">
        <f t="shared" si="203"/>
        <v>42826</v>
      </c>
      <c r="AD1425" s="14">
        <f t="shared" si="204"/>
        <v>42847</v>
      </c>
      <c r="AE1425" s="1" t="str">
        <f t="shared" si="205"/>
        <v>Saturday</v>
      </c>
      <c r="AF1425" s="2">
        <v>0.6575347222222222</v>
      </c>
      <c r="AG1425" s="2">
        <f t="shared" si="206"/>
        <v>0.66666666666666663</v>
      </c>
      <c r="AH1425" t="s">
        <v>23</v>
      </c>
    </row>
    <row r="1426" spans="1:34" x14ac:dyDescent="0.25">
      <c r="A1426">
        <v>1594418</v>
      </c>
      <c r="B1426" t="s">
        <v>54</v>
      </c>
      <c r="E1426">
        <v>53225</v>
      </c>
      <c r="F1426" t="s">
        <v>20</v>
      </c>
      <c r="G1426" t="s">
        <v>55</v>
      </c>
      <c r="H1426">
        <v>5489</v>
      </c>
      <c r="I1426" t="s">
        <v>81</v>
      </c>
      <c r="J1426">
        <f>VLOOKUP(I1426,Key!$A$1:$C$73,2,FALSE)</f>
        <v>43.058010000000003</v>
      </c>
      <c r="K1426">
        <f>VLOOKUP(I1426,Key!$A$1:$C$73,3,FALSE)</f>
        <v>-87.877300000000005</v>
      </c>
      <c r="L1426" t="s">
        <v>81</v>
      </c>
      <c r="M1426">
        <f>VLOOKUP(L1426,Key!$A$1:$C$73,2,FALSE)</f>
        <v>43.058010000000003</v>
      </c>
      <c r="N1426">
        <f>VLOOKUP(L1426,Key!$A$1:$C$73,3,FALSE)</f>
        <v>-87.877300000000005</v>
      </c>
      <c r="O1426">
        <v>69</v>
      </c>
      <c r="P1426">
        <v>9</v>
      </c>
      <c r="Q1426">
        <v>10.4</v>
      </c>
      <c r="R1426">
        <v>9.8000000000000007</v>
      </c>
      <c r="S1426">
        <v>414</v>
      </c>
      <c r="T1426">
        <f t="shared" si="198"/>
        <v>-1</v>
      </c>
      <c r="U1426" s="1">
        <v>42847</v>
      </c>
      <c r="V1426" s="13">
        <f t="shared" si="199"/>
        <v>42826</v>
      </c>
      <c r="W1426" s="14">
        <f t="shared" si="200"/>
        <v>42847</v>
      </c>
      <c r="X1426" s="1" t="str">
        <f t="shared" si="201"/>
        <v>Saturday</v>
      </c>
      <c r="Y1426" s="2">
        <v>0.65858796296296296</v>
      </c>
      <c r="Z1426" s="2">
        <f t="shared" si="202"/>
        <v>0.66666666666666663</v>
      </c>
      <c r="AA1426">
        <f>1</f>
        <v>1</v>
      </c>
      <c r="AB1426" s="1">
        <v>42847</v>
      </c>
      <c r="AC1426" s="13">
        <f t="shared" si="203"/>
        <v>42826</v>
      </c>
      <c r="AD1426" s="14">
        <f t="shared" si="204"/>
        <v>42847</v>
      </c>
      <c r="AE1426" s="1" t="str">
        <f t="shared" si="205"/>
        <v>Saturday</v>
      </c>
      <c r="AF1426" s="2">
        <v>0.7066782407407407</v>
      </c>
      <c r="AG1426" s="2">
        <f t="shared" si="206"/>
        <v>0.70833333333333326</v>
      </c>
      <c r="AH1426" t="s">
        <v>25</v>
      </c>
    </row>
    <row r="1427" spans="1:34" x14ac:dyDescent="0.25">
      <c r="A1427">
        <v>1465461</v>
      </c>
      <c r="B1427" t="s">
        <v>54</v>
      </c>
      <c r="E1427">
        <v>53186</v>
      </c>
      <c r="F1427" t="s">
        <v>20</v>
      </c>
      <c r="G1427" t="s">
        <v>55</v>
      </c>
      <c r="H1427">
        <v>214</v>
      </c>
      <c r="I1427" t="s">
        <v>67</v>
      </c>
      <c r="J1427">
        <f>VLOOKUP(I1427,Key!$A$1:$C$73,2,FALSE)</f>
        <v>43.05847</v>
      </c>
      <c r="K1427">
        <f>VLOOKUP(I1427,Key!$A$1:$C$73,3,FALSE)</f>
        <v>-87.898079999999993</v>
      </c>
      <c r="L1427" t="s">
        <v>67</v>
      </c>
      <c r="M1427">
        <f>VLOOKUP(L1427,Key!$A$1:$C$73,2,FALSE)</f>
        <v>43.05847</v>
      </c>
      <c r="N1427">
        <f>VLOOKUP(L1427,Key!$A$1:$C$73,3,FALSE)</f>
        <v>-87.898079999999993</v>
      </c>
      <c r="O1427">
        <v>61</v>
      </c>
      <c r="P1427">
        <v>6</v>
      </c>
      <c r="Q1427">
        <v>9.1999999999999993</v>
      </c>
      <c r="R1427">
        <v>8.6999999999999993</v>
      </c>
      <c r="S1427">
        <v>366</v>
      </c>
      <c r="T1427">
        <f t="shared" si="198"/>
        <v>-1</v>
      </c>
      <c r="U1427" s="1">
        <v>42847</v>
      </c>
      <c r="V1427" s="13">
        <f t="shared" si="199"/>
        <v>42826</v>
      </c>
      <c r="W1427" s="14">
        <f t="shared" si="200"/>
        <v>42847</v>
      </c>
      <c r="X1427" s="1" t="str">
        <f t="shared" si="201"/>
        <v>Saturday</v>
      </c>
      <c r="Y1427" s="2">
        <v>0.65870370370370368</v>
      </c>
      <c r="Z1427" s="2">
        <f t="shared" si="202"/>
        <v>0.66666666666666663</v>
      </c>
      <c r="AA1427">
        <f>1</f>
        <v>1</v>
      </c>
      <c r="AB1427" s="1">
        <v>42847</v>
      </c>
      <c r="AC1427" s="13">
        <f t="shared" si="203"/>
        <v>42826</v>
      </c>
      <c r="AD1427" s="14">
        <f t="shared" si="204"/>
        <v>42847</v>
      </c>
      <c r="AE1427" s="1" t="str">
        <f t="shared" si="205"/>
        <v>Saturday</v>
      </c>
      <c r="AF1427" s="2">
        <v>0.70083333333333331</v>
      </c>
      <c r="AG1427" s="2">
        <f t="shared" si="206"/>
        <v>0.70833333333333326</v>
      </c>
      <c r="AH1427" t="s">
        <v>25</v>
      </c>
    </row>
    <row r="1428" spans="1:34" x14ac:dyDescent="0.25">
      <c r="A1428">
        <v>1594426</v>
      </c>
      <c r="B1428" t="s">
        <v>54</v>
      </c>
      <c r="E1428">
        <v>53023</v>
      </c>
      <c r="F1428" t="s">
        <v>20</v>
      </c>
      <c r="G1428" t="s">
        <v>55</v>
      </c>
      <c r="H1428">
        <v>5437</v>
      </c>
      <c r="I1428" t="s">
        <v>81</v>
      </c>
      <c r="J1428">
        <f>VLOOKUP(I1428,Key!$A$1:$C$73,2,FALSE)</f>
        <v>43.058010000000003</v>
      </c>
      <c r="K1428">
        <f>VLOOKUP(I1428,Key!$A$1:$C$73,3,FALSE)</f>
        <v>-87.877300000000005</v>
      </c>
      <c r="L1428" t="s">
        <v>81</v>
      </c>
      <c r="M1428">
        <f>VLOOKUP(L1428,Key!$A$1:$C$73,2,FALSE)</f>
        <v>43.058010000000003</v>
      </c>
      <c r="N1428">
        <f>VLOOKUP(L1428,Key!$A$1:$C$73,3,FALSE)</f>
        <v>-87.877300000000005</v>
      </c>
      <c r="O1428">
        <v>68</v>
      </c>
      <c r="P1428">
        <v>9</v>
      </c>
      <c r="Q1428">
        <v>10.199999999999999</v>
      </c>
      <c r="R1428">
        <v>9.6999999999999993</v>
      </c>
      <c r="S1428">
        <v>408</v>
      </c>
      <c r="T1428">
        <f t="shared" si="198"/>
        <v>-1</v>
      </c>
      <c r="U1428" s="1">
        <v>42847</v>
      </c>
      <c r="V1428" s="13">
        <f t="shared" si="199"/>
        <v>42826</v>
      </c>
      <c r="W1428" s="14">
        <f t="shared" si="200"/>
        <v>42847</v>
      </c>
      <c r="X1428" s="1" t="str">
        <f t="shared" si="201"/>
        <v>Saturday</v>
      </c>
      <c r="Y1428" s="2">
        <v>0.6595833333333333</v>
      </c>
      <c r="Z1428" s="2">
        <f t="shared" si="202"/>
        <v>0.66666666666666663</v>
      </c>
      <c r="AA1428">
        <f>1</f>
        <v>1</v>
      </c>
      <c r="AB1428" s="1">
        <v>42847</v>
      </c>
      <c r="AC1428" s="13">
        <f t="shared" si="203"/>
        <v>42826</v>
      </c>
      <c r="AD1428" s="14">
        <f t="shared" si="204"/>
        <v>42847</v>
      </c>
      <c r="AE1428" s="1" t="str">
        <f t="shared" si="205"/>
        <v>Saturday</v>
      </c>
      <c r="AF1428" s="2">
        <v>0.70687500000000003</v>
      </c>
      <c r="AG1428" s="2">
        <f t="shared" si="206"/>
        <v>0.70833333333333326</v>
      </c>
      <c r="AH1428" t="s">
        <v>25</v>
      </c>
    </row>
    <row r="1429" spans="1:34" x14ac:dyDescent="0.25">
      <c r="A1429">
        <v>1594472</v>
      </c>
      <c r="B1429" t="s">
        <v>54</v>
      </c>
      <c r="E1429">
        <v>53220</v>
      </c>
      <c r="F1429" t="s">
        <v>20</v>
      </c>
      <c r="G1429" t="s">
        <v>55</v>
      </c>
      <c r="H1429">
        <v>11114</v>
      </c>
      <c r="I1429" t="s">
        <v>44</v>
      </c>
      <c r="J1429">
        <f>VLOOKUP(I1429,Key!$A$1:$C$73,2,FALSE)</f>
        <v>43.03886</v>
      </c>
      <c r="K1429">
        <f>VLOOKUP(I1429,Key!$A$1:$C$73,3,FALSE)</f>
        <v>-87.902720000000002</v>
      </c>
      <c r="L1429" t="s">
        <v>44</v>
      </c>
      <c r="M1429">
        <f>VLOOKUP(L1429,Key!$A$1:$C$73,2,FALSE)</f>
        <v>43.03886</v>
      </c>
      <c r="N1429">
        <f>VLOOKUP(L1429,Key!$A$1:$C$73,3,FALSE)</f>
        <v>-87.902720000000002</v>
      </c>
      <c r="O1429">
        <v>55</v>
      </c>
      <c r="P1429">
        <v>6</v>
      </c>
      <c r="Q1429">
        <v>8.3000000000000007</v>
      </c>
      <c r="R1429">
        <v>7.8</v>
      </c>
      <c r="S1429">
        <v>330</v>
      </c>
      <c r="T1429">
        <f t="shared" si="198"/>
        <v>-1</v>
      </c>
      <c r="U1429" s="1">
        <v>42847</v>
      </c>
      <c r="V1429" s="13">
        <f t="shared" si="199"/>
        <v>42826</v>
      </c>
      <c r="W1429" s="14">
        <f t="shared" si="200"/>
        <v>42847</v>
      </c>
      <c r="X1429" s="1" t="str">
        <f t="shared" si="201"/>
        <v>Saturday</v>
      </c>
      <c r="Y1429" s="2">
        <v>0.66821759259259261</v>
      </c>
      <c r="Z1429" s="2">
        <f t="shared" si="202"/>
        <v>0.66666666666666663</v>
      </c>
      <c r="AA1429">
        <f>1</f>
        <v>1</v>
      </c>
      <c r="AB1429" s="1">
        <v>42847</v>
      </c>
      <c r="AC1429" s="13">
        <f t="shared" si="203"/>
        <v>42826</v>
      </c>
      <c r="AD1429" s="14">
        <f t="shared" si="204"/>
        <v>42847</v>
      </c>
      <c r="AE1429" s="1" t="str">
        <f t="shared" si="205"/>
        <v>Saturday</v>
      </c>
      <c r="AF1429" s="2">
        <v>0.70626157407407408</v>
      </c>
      <c r="AG1429" s="2">
        <f t="shared" si="206"/>
        <v>0.70833333333333326</v>
      </c>
      <c r="AH1429" t="s">
        <v>25</v>
      </c>
    </row>
    <row r="1430" spans="1:34" x14ac:dyDescent="0.25">
      <c r="A1430">
        <v>1579257</v>
      </c>
      <c r="B1430" t="s">
        <v>54</v>
      </c>
      <c r="E1430">
        <v>53140</v>
      </c>
      <c r="F1430" t="s">
        <v>20</v>
      </c>
      <c r="G1430" t="s">
        <v>55</v>
      </c>
      <c r="H1430">
        <v>5461</v>
      </c>
      <c r="I1430" t="s">
        <v>66</v>
      </c>
      <c r="J1430">
        <f>VLOOKUP(I1430,Key!$A$1:$C$73,2,FALSE)</f>
        <v>43.078530000000001</v>
      </c>
      <c r="K1430">
        <f>VLOOKUP(I1430,Key!$A$1:$C$73,3,FALSE)</f>
        <v>-87.882620000000003</v>
      </c>
      <c r="L1430" t="s">
        <v>61</v>
      </c>
      <c r="M1430">
        <f>VLOOKUP(L1430,Key!$A$1:$C$73,2,FALSE)</f>
        <v>43.060786</v>
      </c>
      <c r="N1430">
        <f>VLOOKUP(L1430,Key!$A$1:$C$73,3,FALSE)</f>
        <v>-87.883825999999999</v>
      </c>
      <c r="O1430">
        <v>18</v>
      </c>
      <c r="P1430">
        <v>3</v>
      </c>
      <c r="Q1430">
        <v>2.7</v>
      </c>
      <c r="R1430">
        <v>2.6</v>
      </c>
      <c r="S1430">
        <v>108</v>
      </c>
      <c r="T1430">
        <f t="shared" si="198"/>
        <v>-1</v>
      </c>
      <c r="U1430" s="1">
        <v>42847</v>
      </c>
      <c r="V1430" s="13">
        <f t="shared" si="199"/>
        <v>42826</v>
      </c>
      <c r="W1430" s="14">
        <f t="shared" si="200"/>
        <v>42847</v>
      </c>
      <c r="X1430" s="1" t="str">
        <f t="shared" si="201"/>
        <v>Saturday</v>
      </c>
      <c r="Y1430" s="2">
        <v>0.69158564814814805</v>
      </c>
      <c r="Z1430" s="2">
        <f t="shared" si="202"/>
        <v>0.70833333333333326</v>
      </c>
      <c r="AA1430">
        <f>1</f>
        <v>1</v>
      </c>
      <c r="AB1430" s="1">
        <v>42847</v>
      </c>
      <c r="AC1430" s="13">
        <f t="shared" si="203"/>
        <v>42826</v>
      </c>
      <c r="AD1430" s="14">
        <f t="shared" si="204"/>
        <v>42847</v>
      </c>
      <c r="AE1430" s="1" t="str">
        <f t="shared" si="205"/>
        <v>Saturday</v>
      </c>
      <c r="AF1430" s="2">
        <v>0.70366898148148149</v>
      </c>
      <c r="AG1430" s="2">
        <f t="shared" si="206"/>
        <v>0.70833333333333326</v>
      </c>
      <c r="AH1430" t="s">
        <v>23</v>
      </c>
    </row>
    <row r="1431" spans="1:34" x14ac:dyDescent="0.25">
      <c r="A1431">
        <v>1517966</v>
      </c>
      <c r="B1431" t="s">
        <v>54</v>
      </c>
      <c r="E1431">
        <v>53051</v>
      </c>
      <c r="F1431" t="s">
        <v>20</v>
      </c>
      <c r="G1431" t="s">
        <v>55</v>
      </c>
      <c r="H1431">
        <v>11055</v>
      </c>
      <c r="I1431" t="s">
        <v>82</v>
      </c>
      <c r="J1431">
        <f>VLOOKUP(I1431,Key!$A$1:$C$73,2,FALSE)</f>
        <v>43.040349999999997</v>
      </c>
      <c r="K1431">
        <f>VLOOKUP(I1431,Key!$A$1:$C$73,3,FALSE)</f>
        <v>-87.920760000000001</v>
      </c>
      <c r="L1431" t="s">
        <v>80</v>
      </c>
      <c r="M1431">
        <f>VLOOKUP(L1431,Key!$A$1:$C$73,2,FALSE)</f>
        <v>43.060250000000003</v>
      </c>
      <c r="N1431">
        <f>VLOOKUP(L1431,Key!$A$1:$C$73,3,FALSE)</f>
        <v>-87.892169999999993</v>
      </c>
      <c r="O1431">
        <v>21</v>
      </c>
      <c r="P1431">
        <v>3</v>
      </c>
      <c r="Q1431">
        <v>3.2</v>
      </c>
      <c r="R1431">
        <v>3</v>
      </c>
      <c r="S1431">
        <v>126</v>
      </c>
      <c r="T1431">
        <f t="shared" si="198"/>
        <v>-1</v>
      </c>
      <c r="U1431" s="1">
        <v>42847</v>
      </c>
      <c r="V1431" s="13">
        <f t="shared" si="199"/>
        <v>42826</v>
      </c>
      <c r="W1431" s="14">
        <f t="shared" si="200"/>
        <v>42847</v>
      </c>
      <c r="X1431" s="1" t="str">
        <f t="shared" si="201"/>
        <v>Saturday</v>
      </c>
      <c r="Y1431" s="2">
        <v>0.6917592592592593</v>
      </c>
      <c r="Z1431" s="2">
        <f t="shared" si="202"/>
        <v>0.70833333333333326</v>
      </c>
      <c r="AA1431">
        <f>1</f>
        <v>1</v>
      </c>
      <c r="AB1431" s="1">
        <v>42847</v>
      </c>
      <c r="AC1431" s="13">
        <f t="shared" si="203"/>
        <v>42826</v>
      </c>
      <c r="AD1431" s="14">
        <f t="shared" si="204"/>
        <v>42847</v>
      </c>
      <c r="AE1431" s="1" t="str">
        <f t="shared" si="205"/>
        <v>Saturday</v>
      </c>
      <c r="AF1431" s="2">
        <v>0.70644675925925926</v>
      </c>
      <c r="AG1431" s="2">
        <f t="shared" si="206"/>
        <v>0.70833333333333326</v>
      </c>
      <c r="AH1431" t="s">
        <v>23</v>
      </c>
    </row>
    <row r="1432" spans="1:34" x14ac:dyDescent="0.25">
      <c r="A1432">
        <v>1594654</v>
      </c>
      <c r="B1432" t="s">
        <v>54</v>
      </c>
      <c r="E1432">
        <v>53211</v>
      </c>
      <c r="F1432" t="s">
        <v>20</v>
      </c>
      <c r="G1432" t="s">
        <v>55</v>
      </c>
      <c r="H1432">
        <v>346</v>
      </c>
      <c r="I1432" t="s">
        <v>61</v>
      </c>
      <c r="J1432">
        <f>VLOOKUP(I1432,Key!$A$1:$C$73,2,FALSE)</f>
        <v>43.060786</v>
      </c>
      <c r="K1432">
        <f>VLOOKUP(I1432,Key!$A$1:$C$73,3,FALSE)</f>
        <v>-87.883825999999999</v>
      </c>
      <c r="L1432" t="s">
        <v>61</v>
      </c>
      <c r="M1432">
        <f>VLOOKUP(L1432,Key!$A$1:$C$73,2,FALSE)</f>
        <v>43.060786</v>
      </c>
      <c r="N1432">
        <f>VLOOKUP(L1432,Key!$A$1:$C$73,3,FALSE)</f>
        <v>-87.883825999999999</v>
      </c>
      <c r="O1432">
        <v>54</v>
      </c>
      <c r="P1432">
        <v>6</v>
      </c>
      <c r="Q1432">
        <v>8.1</v>
      </c>
      <c r="R1432">
        <v>7.7</v>
      </c>
      <c r="S1432">
        <v>324</v>
      </c>
      <c r="T1432">
        <f t="shared" si="198"/>
        <v>-1</v>
      </c>
      <c r="U1432" s="1">
        <v>42847</v>
      </c>
      <c r="V1432" s="13">
        <f t="shared" si="199"/>
        <v>42826</v>
      </c>
      <c r="W1432" s="14">
        <f t="shared" si="200"/>
        <v>42847</v>
      </c>
      <c r="X1432" s="1" t="str">
        <f t="shared" si="201"/>
        <v>Saturday</v>
      </c>
      <c r="Y1432" s="2">
        <v>0.70265046296296296</v>
      </c>
      <c r="Z1432" s="2">
        <f t="shared" si="202"/>
        <v>0.70833333333333326</v>
      </c>
      <c r="AA1432">
        <f>1</f>
        <v>1</v>
      </c>
      <c r="AB1432" s="1">
        <v>42847</v>
      </c>
      <c r="AC1432" s="13">
        <f t="shared" si="203"/>
        <v>42826</v>
      </c>
      <c r="AD1432" s="14">
        <f t="shared" si="204"/>
        <v>42847</v>
      </c>
      <c r="AE1432" s="1" t="str">
        <f t="shared" si="205"/>
        <v>Saturday</v>
      </c>
      <c r="AF1432" s="2">
        <v>0.7397800925925927</v>
      </c>
      <c r="AG1432" s="2">
        <f t="shared" si="206"/>
        <v>0.75</v>
      </c>
      <c r="AH1432" t="s">
        <v>25</v>
      </c>
    </row>
    <row r="1433" spans="1:34" x14ac:dyDescent="0.25">
      <c r="A1433">
        <v>1594659</v>
      </c>
      <c r="B1433" t="s">
        <v>54</v>
      </c>
      <c r="E1433">
        <v>54220</v>
      </c>
      <c r="F1433" t="s">
        <v>20</v>
      </c>
      <c r="G1433" t="s">
        <v>55</v>
      </c>
      <c r="H1433">
        <v>5518</v>
      </c>
      <c r="I1433" t="s">
        <v>38</v>
      </c>
      <c r="J1433">
        <f>VLOOKUP(I1433,Key!$A$1:$C$73,2,FALSE)</f>
        <v>43.038649999999997</v>
      </c>
      <c r="K1433">
        <f>VLOOKUP(I1433,Key!$A$1:$C$73,3,FALSE)</f>
        <v>-87.921930000000003</v>
      </c>
      <c r="L1433" t="s">
        <v>38</v>
      </c>
      <c r="M1433">
        <f>VLOOKUP(L1433,Key!$A$1:$C$73,2,FALSE)</f>
        <v>43.038649999999997</v>
      </c>
      <c r="N1433">
        <f>VLOOKUP(L1433,Key!$A$1:$C$73,3,FALSE)</f>
        <v>-87.921930000000003</v>
      </c>
      <c r="O1433">
        <v>65</v>
      </c>
      <c r="P1433">
        <v>9</v>
      </c>
      <c r="Q1433">
        <v>9.8000000000000007</v>
      </c>
      <c r="R1433">
        <v>9.3000000000000007</v>
      </c>
      <c r="S1433">
        <v>390</v>
      </c>
      <c r="T1433">
        <f t="shared" si="198"/>
        <v>-1</v>
      </c>
      <c r="U1433" s="1">
        <v>42847</v>
      </c>
      <c r="V1433" s="13">
        <f t="shared" si="199"/>
        <v>42826</v>
      </c>
      <c r="W1433" s="14">
        <f t="shared" si="200"/>
        <v>42847</v>
      </c>
      <c r="X1433" s="1" t="str">
        <f t="shared" si="201"/>
        <v>Saturday</v>
      </c>
      <c r="Y1433" s="2">
        <v>0.703587962962963</v>
      </c>
      <c r="Z1433" s="2">
        <f t="shared" si="202"/>
        <v>0.70833333333333326</v>
      </c>
      <c r="AA1433">
        <f>1</f>
        <v>1</v>
      </c>
      <c r="AB1433" s="1">
        <v>42847</v>
      </c>
      <c r="AC1433" s="13">
        <f t="shared" si="203"/>
        <v>42826</v>
      </c>
      <c r="AD1433" s="14">
        <f t="shared" si="204"/>
        <v>42847</v>
      </c>
      <c r="AE1433" s="1" t="str">
        <f t="shared" si="205"/>
        <v>Saturday</v>
      </c>
      <c r="AF1433" s="2">
        <v>0.7490162037037037</v>
      </c>
      <c r="AG1433" s="2">
        <f t="shared" si="206"/>
        <v>0.75</v>
      </c>
      <c r="AH1433" t="s">
        <v>25</v>
      </c>
    </row>
    <row r="1434" spans="1:34" x14ac:dyDescent="0.25">
      <c r="A1434">
        <v>1594682</v>
      </c>
      <c r="B1434" t="s">
        <v>54</v>
      </c>
      <c r="E1434">
        <v>53206</v>
      </c>
      <c r="F1434" t="s">
        <v>20</v>
      </c>
      <c r="G1434" t="s">
        <v>55</v>
      </c>
      <c r="H1434">
        <v>11121</v>
      </c>
      <c r="I1434" t="s">
        <v>71</v>
      </c>
      <c r="J1434">
        <f>VLOOKUP(I1434,Key!$A$1:$C$73,2,FALSE)</f>
        <v>43.060079999999999</v>
      </c>
      <c r="K1434">
        <f>VLOOKUP(I1434,Key!$A$1:$C$73,3,FALSE)</f>
        <v>-88.027349999999998</v>
      </c>
      <c r="L1434" t="s">
        <v>71</v>
      </c>
      <c r="M1434">
        <f>VLOOKUP(L1434,Key!$A$1:$C$73,2,FALSE)</f>
        <v>43.060079999999999</v>
      </c>
      <c r="N1434">
        <f>VLOOKUP(L1434,Key!$A$1:$C$73,3,FALSE)</f>
        <v>-88.027349999999998</v>
      </c>
      <c r="O1434">
        <v>40</v>
      </c>
      <c r="P1434">
        <v>6</v>
      </c>
      <c r="Q1434">
        <v>6</v>
      </c>
      <c r="R1434">
        <v>5.7</v>
      </c>
      <c r="S1434">
        <v>240</v>
      </c>
      <c r="T1434">
        <f t="shared" si="198"/>
        <v>-1</v>
      </c>
      <c r="U1434" s="1">
        <v>42847</v>
      </c>
      <c r="V1434" s="13">
        <f t="shared" si="199"/>
        <v>42826</v>
      </c>
      <c r="W1434" s="14">
        <f t="shared" si="200"/>
        <v>42847</v>
      </c>
      <c r="X1434" s="1" t="str">
        <f t="shared" si="201"/>
        <v>Saturday</v>
      </c>
      <c r="Y1434" s="2">
        <v>0.71013888888888888</v>
      </c>
      <c r="Z1434" s="2">
        <f t="shared" si="202"/>
        <v>0.70833333333333326</v>
      </c>
      <c r="AA1434">
        <f>1</f>
        <v>1</v>
      </c>
      <c r="AB1434" s="1">
        <v>42847</v>
      </c>
      <c r="AC1434" s="13">
        <f t="shared" si="203"/>
        <v>42826</v>
      </c>
      <c r="AD1434" s="14">
        <f t="shared" si="204"/>
        <v>42847</v>
      </c>
      <c r="AE1434" s="1" t="str">
        <f t="shared" si="205"/>
        <v>Saturday</v>
      </c>
      <c r="AF1434" s="2">
        <v>0.73811342592592588</v>
      </c>
      <c r="AG1434" s="2">
        <f t="shared" si="206"/>
        <v>0.75</v>
      </c>
      <c r="AH1434" t="s">
        <v>25</v>
      </c>
    </row>
    <row r="1435" spans="1:34" x14ac:dyDescent="0.25">
      <c r="A1435">
        <v>1594760</v>
      </c>
      <c r="B1435" t="s">
        <v>54</v>
      </c>
      <c r="E1435">
        <v>54481</v>
      </c>
      <c r="F1435" t="s">
        <v>20</v>
      </c>
      <c r="G1435" t="s">
        <v>55</v>
      </c>
      <c r="H1435">
        <v>11047</v>
      </c>
      <c r="I1435" t="s">
        <v>80</v>
      </c>
      <c r="J1435">
        <f>VLOOKUP(I1435,Key!$A$1:$C$73,2,FALSE)</f>
        <v>43.060250000000003</v>
      </c>
      <c r="K1435">
        <f>VLOOKUP(I1435,Key!$A$1:$C$73,3,FALSE)</f>
        <v>-87.892169999999993</v>
      </c>
      <c r="L1435" t="s">
        <v>62</v>
      </c>
      <c r="M1435">
        <f>VLOOKUP(L1435,Key!$A$1:$C$73,2,FALSE)</f>
        <v>43.052460000000004</v>
      </c>
      <c r="N1435">
        <f>VLOOKUP(L1435,Key!$A$1:$C$73,3,FALSE)</f>
        <v>-87.891000000000005</v>
      </c>
      <c r="O1435">
        <v>13</v>
      </c>
      <c r="P1435">
        <v>3</v>
      </c>
      <c r="Q1435">
        <v>2</v>
      </c>
      <c r="R1435">
        <v>1.9</v>
      </c>
      <c r="S1435">
        <v>78</v>
      </c>
      <c r="T1435">
        <f t="shared" si="198"/>
        <v>-1</v>
      </c>
      <c r="U1435" s="1">
        <v>42847</v>
      </c>
      <c r="V1435" s="13">
        <f t="shared" si="199"/>
        <v>42826</v>
      </c>
      <c r="W1435" s="14">
        <f t="shared" si="200"/>
        <v>42847</v>
      </c>
      <c r="X1435" s="1" t="str">
        <f t="shared" si="201"/>
        <v>Saturday</v>
      </c>
      <c r="Y1435" s="2">
        <v>0.72668981481481476</v>
      </c>
      <c r="Z1435" s="2">
        <f t="shared" si="202"/>
        <v>0.70833333333333326</v>
      </c>
      <c r="AA1435">
        <f>1</f>
        <v>1</v>
      </c>
      <c r="AB1435" s="1">
        <v>42847</v>
      </c>
      <c r="AC1435" s="13">
        <f t="shared" si="203"/>
        <v>42826</v>
      </c>
      <c r="AD1435" s="14">
        <f t="shared" si="204"/>
        <v>42847</v>
      </c>
      <c r="AE1435" s="1" t="str">
        <f t="shared" si="205"/>
        <v>Saturday</v>
      </c>
      <c r="AF1435" s="2">
        <v>0.73597222222222225</v>
      </c>
      <c r="AG1435" s="2">
        <f t="shared" si="206"/>
        <v>0.75</v>
      </c>
      <c r="AH1435" t="s">
        <v>23</v>
      </c>
    </row>
    <row r="1436" spans="1:34" x14ac:dyDescent="0.25">
      <c r="A1436">
        <v>1594852</v>
      </c>
      <c r="B1436" t="s">
        <v>54</v>
      </c>
      <c r="E1436">
        <v>53147</v>
      </c>
      <c r="F1436" t="s">
        <v>20</v>
      </c>
      <c r="G1436" t="s">
        <v>55</v>
      </c>
      <c r="H1436">
        <v>5424</v>
      </c>
      <c r="I1436" t="s">
        <v>81</v>
      </c>
      <c r="J1436">
        <f>VLOOKUP(I1436,Key!$A$1:$C$73,2,FALSE)</f>
        <v>43.058010000000003</v>
      </c>
      <c r="K1436">
        <f>VLOOKUP(I1436,Key!$A$1:$C$73,3,FALSE)</f>
        <v>-87.877300000000005</v>
      </c>
      <c r="L1436" t="s">
        <v>81</v>
      </c>
      <c r="M1436">
        <f>VLOOKUP(L1436,Key!$A$1:$C$73,2,FALSE)</f>
        <v>43.058010000000003</v>
      </c>
      <c r="N1436">
        <f>VLOOKUP(L1436,Key!$A$1:$C$73,3,FALSE)</f>
        <v>-87.877300000000005</v>
      </c>
      <c r="O1436">
        <v>62</v>
      </c>
      <c r="P1436">
        <v>6</v>
      </c>
      <c r="Q1436">
        <v>9.3000000000000007</v>
      </c>
      <c r="R1436">
        <v>8.8000000000000007</v>
      </c>
      <c r="S1436">
        <v>372</v>
      </c>
      <c r="T1436">
        <f t="shared" si="198"/>
        <v>-1</v>
      </c>
      <c r="U1436" s="1">
        <v>42847</v>
      </c>
      <c r="V1436" s="13">
        <f t="shared" si="199"/>
        <v>42826</v>
      </c>
      <c r="W1436" s="14">
        <f t="shared" si="200"/>
        <v>42847</v>
      </c>
      <c r="X1436" s="1" t="str">
        <f t="shared" si="201"/>
        <v>Saturday</v>
      </c>
      <c r="Y1436" s="2">
        <v>0.74510416666666668</v>
      </c>
      <c r="Z1436" s="2">
        <f t="shared" si="202"/>
        <v>0.75</v>
      </c>
      <c r="AA1436">
        <f>1</f>
        <v>1</v>
      </c>
      <c r="AB1436" s="1">
        <v>42847</v>
      </c>
      <c r="AC1436" s="13">
        <f t="shared" si="203"/>
        <v>42826</v>
      </c>
      <c r="AD1436" s="14">
        <f t="shared" si="204"/>
        <v>42847</v>
      </c>
      <c r="AE1436" s="1" t="str">
        <f t="shared" si="205"/>
        <v>Saturday</v>
      </c>
      <c r="AF1436" s="2">
        <v>0.78762731481481474</v>
      </c>
      <c r="AG1436" s="2">
        <f t="shared" si="206"/>
        <v>0.79166666666666663</v>
      </c>
      <c r="AH1436" t="s">
        <v>25</v>
      </c>
    </row>
    <row r="1437" spans="1:34" x14ac:dyDescent="0.25">
      <c r="A1437">
        <v>1594915</v>
      </c>
      <c r="B1437" t="s">
        <v>54</v>
      </c>
      <c r="E1437">
        <v>53233</v>
      </c>
      <c r="F1437" t="s">
        <v>20</v>
      </c>
      <c r="G1437" t="s">
        <v>55</v>
      </c>
      <c r="H1437">
        <v>5436</v>
      </c>
      <c r="I1437" t="s">
        <v>28</v>
      </c>
      <c r="J1437">
        <f>VLOOKUP(I1437,Key!$A$1:$C$73,2,FALSE)</f>
        <v>43.038580000000003</v>
      </c>
      <c r="K1437">
        <f>VLOOKUP(I1437,Key!$A$1:$C$73,3,FALSE)</f>
        <v>-87.90934</v>
      </c>
      <c r="L1437" t="s">
        <v>82</v>
      </c>
      <c r="M1437">
        <f>VLOOKUP(L1437,Key!$A$1:$C$73,2,FALSE)</f>
        <v>43.040349999999997</v>
      </c>
      <c r="N1437">
        <f>VLOOKUP(L1437,Key!$A$1:$C$73,3,FALSE)</f>
        <v>-87.920760000000001</v>
      </c>
      <c r="O1437">
        <v>115</v>
      </c>
      <c r="P1437">
        <v>12</v>
      </c>
      <c r="Q1437">
        <v>17.3</v>
      </c>
      <c r="R1437">
        <v>16.399999999999999</v>
      </c>
      <c r="S1437">
        <v>690</v>
      </c>
      <c r="T1437">
        <f t="shared" si="198"/>
        <v>-1</v>
      </c>
      <c r="U1437" s="1">
        <v>42847</v>
      </c>
      <c r="V1437" s="13">
        <f t="shared" si="199"/>
        <v>42826</v>
      </c>
      <c r="W1437" s="14">
        <f t="shared" si="200"/>
        <v>42847</v>
      </c>
      <c r="X1437" s="1" t="str">
        <f t="shared" si="201"/>
        <v>Saturday</v>
      </c>
      <c r="Y1437" s="2">
        <v>0.75851851851851848</v>
      </c>
      <c r="Z1437" s="2">
        <f t="shared" si="202"/>
        <v>0.75</v>
      </c>
      <c r="AA1437">
        <f>1</f>
        <v>1</v>
      </c>
      <c r="AB1437" s="1">
        <v>42847</v>
      </c>
      <c r="AC1437" s="13">
        <f t="shared" si="203"/>
        <v>42826</v>
      </c>
      <c r="AD1437" s="14">
        <f t="shared" si="204"/>
        <v>42847</v>
      </c>
      <c r="AE1437" s="1" t="str">
        <f t="shared" si="205"/>
        <v>Saturday</v>
      </c>
      <c r="AF1437" s="2">
        <v>0.83865740740740735</v>
      </c>
      <c r="AG1437" s="2">
        <f t="shared" si="206"/>
        <v>0.83333333333333326</v>
      </c>
      <c r="AH1437" t="s">
        <v>23</v>
      </c>
    </row>
    <row r="1438" spans="1:34" x14ac:dyDescent="0.25">
      <c r="A1438">
        <v>1594939</v>
      </c>
      <c r="B1438" t="s">
        <v>54</v>
      </c>
      <c r="E1438">
        <v>53202</v>
      </c>
      <c r="F1438" t="s">
        <v>20</v>
      </c>
      <c r="G1438" t="s">
        <v>55</v>
      </c>
      <c r="H1438">
        <v>5432</v>
      </c>
      <c r="I1438" t="s">
        <v>36</v>
      </c>
      <c r="J1438">
        <f>VLOOKUP(I1438,Key!$A$1:$C$73,2,FALSE)</f>
        <v>43.03519</v>
      </c>
      <c r="K1438">
        <f>VLOOKUP(I1438,Key!$A$1:$C$73,3,FALSE)</f>
        <v>-87.907390000000007</v>
      </c>
      <c r="L1438" t="s">
        <v>33</v>
      </c>
      <c r="M1438">
        <f>VLOOKUP(L1438,Key!$A$1:$C$73,2,FALSE)</f>
        <v>43.045712999999999</v>
      </c>
      <c r="N1438">
        <f>VLOOKUP(L1438,Key!$A$1:$C$73,3,FALSE)</f>
        <v>-87.899756999999994</v>
      </c>
      <c r="O1438">
        <v>19</v>
      </c>
      <c r="P1438">
        <v>3</v>
      </c>
      <c r="Q1438">
        <v>2.9</v>
      </c>
      <c r="R1438">
        <v>2.7</v>
      </c>
      <c r="S1438">
        <v>114</v>
      </c>
      <c r="T1438">
        <f t="shared" si="198"/>
        <v>-1</v>
      </c>
      <c r="U1438" s="1">
        <v>42847</v>
      </c>
      <c r="V1438" s="13">
        <f t="shared" si="199"/>
        <v>42826</v>
      </c>
      <c r="W1438" s="14">
        <f t="shared" si="200"/>
        <v>42847</v>
      </c>
      <c r="X1438" s="1" t="str">
        <f t="shared" si="201"/>
        <v>Saturday</v>
      </c>
      <c r="Y1438" s="2">
        <v>0.76374999999999993</v>
      </c>
      <c r="Z1438" s="2">
        <f t="shared" si="202"/>
        <v>0.75</v>
      </c>
      <c r="AA1438">
        <f>1</f>
        <v>1</v>
      </c>
      <c r="AB1438" s="1">
        <v>42847</v>
      </c>
      <c r="AC1438" s="13">
        <f t="shared" si="203"/>
        <v>42826</v>
      </c>
      <c r="AD1438" s="14">
        <f t="shared" si="204"/>
        <v>42847</v>
      </c>
      <c r="AE1438" s="1" t="str">
        <f t="shared" si="205"/>
        <v>Saturday</v>
      </c>
      <c r="AF1438" s="2">
        <v>0.77673611111111107</v>
      </c>
      <c r="AG1438" s="2">
        <f t="shared" si="206"/>
        <v>0.79166666666666663</v>
      </c>
      <c r="AH1438" t="s">
        <v>23</v>
      </c>
    </row>
    <row r="1439" spans="1:34" x14ac:dyDescent="0.25">
      <c r="A1439">
        <v>1594949</v>
      </c>
      <c r="B1439" t="s">
        <v>54</v>
      </c>
      <c r="E1439">
        <v>53211</v>
      </c>
      <c r="F1439" t="s">
        <v>20</v>
      </c>
      <c r="G1439" t="s">
        <v>55</v>
      </c>
      <c r="H1439">
        <v>5466</v>
      </c>
      <c r="I1439" t="s">
        <v>24</v>
      </c>
      <c r="J1439">
        <f>VLOOKUP(I1439,Key!$A$1:$C$73,2,FALSE)</f>
        <v>43.074655999999997</v>
      </c>
      <c r="K1439">
        <f>VLOOKUP(I1439,Key!$A$1:$C$73,3,FALSE)</f>
        <v>-87.889011999999994</v>
      </c>
      <c r="L1439" t="s">
        <v>24</v>
      </c>
      <c r="M1439">
        <f>VLOOKUP(L1439,Key!$A$1:$C$73,2,FALSE)</f>
        <v>43.074655999999997</v>
      </c>
      <c r="N1439">
        <f>VLOOKUP(L1439,Key!$A$1:$C$73,3,FALSE)</f>
        <v>-87.889011999999994</v>
      </c>
      <c r="O1439">
        <v>51</v>
      </c>
      <c r="P1439">
        <v>6</v>
      </c>
      <c r="Q1439">
        <v>7.7</v>
      </c>
      <c r="R1439">
        <v>7.3</v>
      </c>
      <c r="S1439">
        <v>306</v>
      </c>
      <c r="T1439">
        <f t="shared" si="198"/>
        <v>-1</v>
      </c>
      <c r="U1439" s="1">
        <v>42847</v>
      </c>
      <c r="V1439" s="13">
        <f t="shared" si="199"/>
        <v>42826</v>
      </c>
      <c r="W1439" s="14">
        <f t="shared" si="200"/>
        <v>42847</v>
      </c>
      <c r="X1439" s="1" t="str">
        <f t="shared" si="201"/>
        <v>Saturday</v>
      </c>
      <c r="Y1439" s="2">
        <v>0.76717592592592598</v>
      </c>
      <c r="Z1439" s="2">
        <f t="shared" si="202"/>
        <v>0.75</v>
      </c>
      <c r="AA1439">
        <f>1</f>
        <v>1</v>
      </c>
      <c r="AB1439" s="1">
        <v>42847</v>
      </c>
      <c r="AC1439" s="13">
        <f t="shared" si="203"/>
        <v>42826</v>
      </c>
      <c r="AD1439" s="14">
        <f t="shared" si="204"/>
        <v>42847</v>
      </c>
      <c r="AE1439" s="1" t="str">
        <f t="shared" si="205"/>
        <v>Saturday</v>
      </c>
      <c r="AF1439" s="2">
        <v>0.80226851851851855</v>
      </c>
      <c r="AG1439" s="2">
        <f t="shared" si="206"/>
        <v>0.79166666666666663</v>
      </c>
      <c r="AH1439" t="s">
        <v>25</v>
      </c>
    </row>
    <row r="1440" spans="1:34" x14ac:dyDescent="0.25">
      <c r="A1440">
        <v>1250354</v>
      </c>
      <c r="B1440" t="s">
        <v>54</v>
      </c>
      <c r="E1440">
        <v>53029</v>
      </c>
      <c r="F1440" t="s">
        <v>20</v>
      </c>
      <c r="G1440" t="s">
        <v>55</v>
      </c>
      <c r="H1440">
        <v>11153</v>
      </c>
      <c r="I1440" t="s">
        <v>78</v>
      </c>
      <c r="J1440">
        <f>VLOOKUP(I1440,Key!$A$1:$C$73,2,FALSE)</f>
        <v>43.048200000000001</v>
      </c>
      <c r="K1440">
        <f>VLOOKUP(I1440,Key!$A$1:$C$73,3,FALSE)</f>
        <v>-87.900859999999994</v>
      </c>
      <c r="L1440" t="s">
        <v>57</v>
      </c>
      <c r="M1440">
        <f>VLOOKUP(L1440,Key!$A$1:$C$73,2,FALSE)</f>
        <v>43.03913</v>
      </c>
      <c r="N1440">
        <f>VLOOKUP(L1440,Key!$A$1:$C$73,3,FALSE)</f>
        <v>-87.916150000000002</v>
      </c>
      <c r="O1440">
        <v>13</v>
      </c>
      <c r="P1440">
        <v>3</v>
      </c>
      <c r="Q1440">
        <v>2</v>
      </c>
      <c r="R1440">
        <v>1.9</v>
      </c>
      <c r="S1440">
        <v>78</v>
      </c>
      <c r="T1440">
        <f t="shared" si="198"/>
        <v>-1</v>
      </c>
      <c r="U1440" s="1">
        <v>42847</v>
      </c>
      <c r="V1440" s="13">
        <f t="shared" si="199"/>
        <v>42826</v>
      </c>
      <c r="W1440" s="14">
        <f t="shared" si="200"/>
        <v>42847</v>
      </c>
      <c r="X1440" s="1" t="str">
        <f t="shared" si="201"/>
        <v>Saturday</v>
      </c>
      <c r="Y1440" s="2">
        <v>0.76832175925925927</v>
      </c>
      <c r="Z1440" s="2">
        <f t="shared" si="202"/>
        <v>0.75</v>
      </c>
      <c r="AA1440">
        <f>1</f>
        <v>1</v>
      </c>
      <c r="AB1440" s="1">
        <v>42847</v>
      </c>
      <c r="AC1440" s="13">
        <f t="shared" si="203"/>
        <v>42826</v>
      </c>
      <c r="AD1440" s="14">
        <f t="shared" si="204"/>
        <v>42847</v>
      </c>
      <c r="AE1440" s="1" t="str">
        <f t="shared" si="205"/>
        <v>Saturday</v>
      </c>
      <c r="AF1440" s="2">
        <v>0.7777546296296296</v>
      </c>
      <c r="AG1440" s="2">
        <f t="shared" si="206"/>
        <v>0.79166666666666663</v>
      </c>
      <c r="AH1440" t="s">
        <v>23</v>
      </c>
    </row>
    <row r="1441" spans="1:34" x14ac:dyDescent="0.25">
      <c r="A1441">
        <v>1359142</v>
      </c>
      <c r="B1441" t="s">
        <v>54</v>
      </c>
      <c r="E1441">
        <v>53158</v>
      </c>
      <c r="F1441" t="s">
        <v>20</v>
      </c>
      <c r="G1441" t="s">
        <v>55</v>
      </c>
      <c r="H1441">
        <v>231</v>
      </c>
      <c r="I1441" t="s">
        <v>65</v>
      </c>
      <c r="J1441">
        <f>VLOOKUP(I1441,Key!$A$1:$C$73,2,FALSE)</f>
        <v>43.077359999999999</v>
      </c>
      <c r="K1441">
        <f>VLOOKUP(I1441,Key!$A$1:$C$73,3,FALSE)</f>
        <v>-87.880769999999998</v>
      </c>
      <c r="L1441" t="s">
        <v>44</v>
      </c>
      <c r="M1441">
        <f>VLOOKUP(L1441,Key!$A$1:$C$73,2,FALSE)</f>
        <v>43.03886</v>
      </c>
      <c r="N1441">
        <f>VLOOKUP(L1441,Key!$A$1:$C$73,3,FALSE)</f>
        <v>-87.902720000000002</v>
      </c>
      <c r="O1441">
        <v>27</v>
      </c>
      <c r="P1441">
        <v>3</v>
      </c>
      <c r="Q1441">
        <v>4.0999999999999996</v>
      </c>
      <c r="R1441">
        <v>3.8</v>
      </c>
      <c r="S1441">
        <v>162</v>
      </c>
      <c r="T1441">
        <f t="shared" si="198"/>
        <v>-1</v>
      </c>
      <c r="U1441" s="1">
        <v>42847</v>
      </c>
      <c r="V1441" s="13">
        <f t="shared" si="199"/>
        <v>42826</v>
      </c>
      <c r="W1441" s="14">
        <f t="shared" si="200"/>
        <v>42847</v>
      </c>
      <c r="X1441" s="1" t="str">
        <f t="shared" si="201"/>
        <v>Saturday</v>
      </c>
      <c r="Y1441" s="2">
        <v>0.7693402777777778</v>
      </c>
      <c r="Z1441" s="2">
        <f t="shared" si="202"/>
        <v>0.75</v>
      </c>
      <c r="AA1441">
        <f>1</f>
        <v>1</v>
      </c>
      <c r="AB1441" s="1">
        <v>42847</v>
      </c>
      <c r="AC1441" s="13">
        <f t="shared" si="203"/>
        <v>42826</v>
      </c>
      <c r="AD1441" s="14">
        <f t="shared" si="204"/>
        <v>42847</v>
      </c>
      <c r="AE1441" s="1" t="str">
        <f t="shared" si="205"/>
        <v>Saturday</v>
      </c>
      <c r="AF1441" s="2">
        <v>0.78805555555555562</v>
      </c>
      <c r="AG1441" s="2">
        <f t="shared" si="206"/>
        <v>0.79166666666666663</v>
      </c>
      <c r="AH1441" t="s">
        <v>23</v>
      </c>
    </row>
    <row r="1442" spans="1:34" x14ac:dyDescent="0.25">
      <c r="A1442">
        <v>1591591</v>
      </c>
      <c r="B1442" t="s">
        <v>54</v>
      </c>
      <c r="E1442">
        <v>6511</v>
      </c>
      <c r="F1442" t="s">
        <v>20</v>
      </c>
      <c r="G1442" t="s">
        <v>55</v>
      </c>
      <c r="H1442">
        <v>11093</v>
      </c>
      <c r="I1442" t="s">
        <v>57</v>
      </c>
      <c r="J1442">
        <f>VLOOKUP(I1442,Key!$A$1:$C$73,2,FALSE)</f>
        <v>43.03913</v>
      </c>
      <c r="K1442">
        <f>VLOOKUP(I1442,Key!$A$1:$C$73,3,FALSE)</f>
        <v>-87.916150000000002</v>
      </c>
      <c r="L1442" t="s">
        <v>83</v>
      </c>
      <c r="M1442">
        <f>VLOOKUP(L1442,Key!$A$1:$C$73,2,FALSE)</f>
        <v>43.026229999999998</v>
      </c>
      <c r="N1442">
        <f>VLOOKUP(L1442,Key!$A$1:$C$73,3,FALSE)</f>
        <v>-87.912809999999993</v>
      </c>
      <c r="O1442">
        <v>13</v>
      </c>
      <c r="P1442">
        <v>3</v>
      </c>
      <c r="Q1442">
        <v>2</v>
      </c>
      <c r="R1442">
        <v>1.9</v>
      </c>
      <c r="S1442">
        <v>78</v>
      </c>
      <c r="T1442">
        <f t="shared" si="198"/>
        <v>-1</v>
      </c>
      <c r="U1442" s="1">
        <v>42847</v>
      </c>
      <c r="V1442" s="13">
        <f t="shared" si="199"/>
        <v>42826</v>
      </c>
      <c r="W1442" s="14">
        <f t="shared" si="200"/>
        <v>42847</v>
      </c>
      <c r="X1442" s="1" t="str">
        <f t="shared" si="201"/>
        <v>Saturday</v>
      </c>
      <c r="Y1442" s="2">
        <v>0.79359953703703701</v>
      </c>
      <c r="Z1442" s="2">
        <f t="shared" si="202"/>
        <v>0.79166666666666663</v>
      </c>
      <c r="AA1442">
        <f>1</f>
        <v>1</v>
      </c>
      <c r="AB1442" s="1">
        <v>42847</v>
      </c>
      <c r="AC1442" s="13">
        <f t="shared" si="203"/>
        <v>42826</v>
      </c>
      <c r="AD1442" s="14">
        <f t="shared" si="204"/>
        <v>42847</v>
      </c>
      <c r="AE1442" s="1" t="str">
        <f t="shared" si="205"/>
        <v>Saturday</v>
      </c>
      <c r="AF1442" s="2">
        <v>0.80222222222222228</v>
      </c>
      <c r="AG1442" s="2">
        <f t="shared" si="206"/>
        <v>0.79166666666666663</v>
      </c>
      <c r="AH1442" t="s">
        <v>23</v>
      </c>
    </row>
    <row r="1443" spans="1:34" x14ac:dyDescent="0.25">
      <c r="A1443">
        <v>1595216</v>
      </c>
      <c r="B1443" t="s">
        <v>54</v>
      </c>
      <c r="E1443">
        <v>31500</v>
      </c>
      <c r="F1443" t="s">
        <v>20</v>
      </c>
      <c r="G1443" t="s">
        <v>55</v>
      </c>
      <c r="H1443">
        <v>11168</v>
      </c>
      <c r="I1443" t="s">
        <v>64</v>
      </c>
      <c r="J1443">
        <f>VLOOKUP(I1443,Key!$A$1:$C$73,2,FALSE)</f>
        <v>43.069021999999997</v>
      </c>
      <c r="K1443">
        <f>VLOOKUP(I1443,Key!$A$1:$C$73,3,FALSE)</f>
        <v>-87.887940999999998</v>
      </c>
      <c r="L1443" t="s">
        <v>24</v>
      </c>
      <c r="M1443">
        <f>VLOOKUP(L1443,Key!$A$1:$C$73,2,FALSE)</f>
        <v>43.074655999999997</v>
      </c>
      <c r="N1443">
        <f>VLOOKUP(L1443,Key!$A$1:$C$73,3,FALSE)</f>
        <v>-87.889011999999994</v>
      </c>
      <c r="O1443">
        <v>40</v>
      </c>
      <c r="P1443">
        <v>6</v>
      </c>
      <c r="Q1443">
        <v>6</v>
      </c>
      <c r="R1443">
        <v>5.7</v>
      </c>
      <c r="S1443">
        <v>240</v>
      </c>
      <c r="T1443">
        <f t="shared" si="198"/>
        <v>-1</v>
      </c>
      <c r="U1443" s="1">
        <v>42847</v>
      </c>
      <c r="V1443" s="13">
        <f t="shared" si="199"/>
        <v>42826</v>
      </c>
      <c r="W1443" s="14">
        <f t="shared" si="200"/>
        <v>42847</v>
      </c>
      <c r="X1443" s="1" t="str">
        <f t="shared" si="201"/>
        <v>Saturday</v>
      </c>
      <c r="Y1443" s="2">
        <v>0.85143518518518524</v>
      </c>
      <c r="Z1443" s="2">
        <f t="shared" si="202"/>
        <v>0.83333333333333326</v>
      </c>
      <c r="AA1443">
        <f>1</f>
        <v>1</v>
      </c>
      <c r="AB1443" s="1">
        <v>42847</v>
      </c>
      <c r="AC1443" s="13">
        <f t="shared" si="203"/>
        <v>42826</v>
      </c>
      <c r="AD1443" s="14">
        <f t="shared" si="204"/>
        <v>42847</v>
      </c>
      <c r="AE1443" s="1" t="str">
        <f t="shared" si="205"/>
        <v>Saturday</v>
      </c>
      <c r="AF1443" s="2">
        <v>0.87937500000000002</v>
      </c>
      <c r="AG1443" s="2">
        <f t="shared" si="206"/>
        <v>0.875</v>
      </c>
      <c r="AH1443" t="s">
        <v>23</v>
      </c>
    </row>
    <row r="1444" spans="1:34" x14ac:dyDescent="0.25">
      <c r="A1444">
        <v>1595226</v>
      </c>
      <c r="B1444" t="s">
        <v>54</v>
      </c>
      <c r="E1444">
        <v>53202</v>
      </c>
      <c r="F1444" t="s">
        <v>20</v>
      </c>
      <c r="G1444" t="s">
        <v>55</v>
      </c>
      <c r="H1444">
        <v>5520</v>
      </c>
      <c r="I1444" t="s">
        <v>42</v>
      </c>
      <c r="J1444">
        <f>VLOOKUP(I1444,Key!$A$1:$C$73,2,FALSE)</f>
        <v>43.038719999999998</v>
      </c>
      <c r="K1444">
        <f>VLOOKUP(I1444,Key!$A$1:$C$73,3,FALSE)</f>
        <v>-87.905339999999995</v>
      </c>
      <c r="L1444" t="s">
        <v>85</v>
      </c>
      <c r="M1444">
        <f>VLOOKUP(L1444,Key!$A$1:$C$73,2,FALSE)</f>
        <v>43.053040000000003</v>
      </c>
      <c r="N1444">
        <f>VLOOKUP(L1444,Key!$A$1:$C$73,3,FALSE)</f>
        <v>-87.897660000000002</v>
      </c>
      <c r="O1444">
        <v>19</v>
      </c>
      <c r="P1444">
        <v>3</v>
      </c>
      <c r="Q1444">
        <v>2.9</v>
      </c>
      <c r="R1444">
        <v>2.7</v>
      </c>
      <c r="S1444">
        <v>114</v>
      </c>
      <c r="T1444">
        <f t="shared" si="198"/>
        <v>-1</v>
      </c>
      <c r="U1444" s="1">
        <v>42847</v>
      </c>
      <c r="V1444" s="13">
        <f t="shared" si="199"/>
        <v>42826</v>
      </c>
      <c r="W1444" s="14">
        <f t="shared" si="200"/>
        <v>42847</v>
      </c>
      <c r="X1444" s="1" t="str">
        <f t="shared" si="201"/>
        <v>Saturday</v>
      </c>
      <c r="Y1444" s="2">
        <v>0.85304398148148142</v>
      </c>
      <c r="Z1444" s="2">
        <f t="shared" si="202"/>
        <v>0.83333333333333326</v>
      </c>
      <c r="AA1444">
        <f>1</f>
        <v>1</v>
      </c>
      <c r="AB1444" s="1">
        <v>42847</v>
      </c>
      <c r="AC1444" s="13">
        <f t="shared" si="203"/>
        <v>42826</v>
      </c>
      <c r="AD1444" s="14">
        <f t="shared" si="204"/>
        <v>42847</v>
      </c>
      <c r="AE1444" s="1" t="str">
        <f t="shared" si="205"/>
        <v>Saturday</v>
      </c>
      <c r="AF1444" s="2">
        <v>0.86614583333333339</v>
      </c>
      <c r="AG1444" s="2">
        <f t="shared" si="206"/>
        <v>0.875</v>
      </c>
      <c r="AH1444" t="s">
        <v>23</v>
      </c>
    </row>
    <row r="1445" spans="1:34" x14ac:dyDescent="0.25">
      <c r="A1445">
        <v>1595283</v>
      </c>
      <c r="B1445" t="s">
        <v>54</v>
      </c>
      <c r="E1445">
        <v>63011</v>
      </c>
      <c r="F1445" t="s">
        <v>20</v>
      </c>
      <c r="G1445" t="s">
        <v>55</v>
      </c>
      <c r="H1445">
        <v>5532</v>
      </c>
      <c r="I1445" t="s">
        <v>84</v>
      </c>
      <c r="J1445">
        <f>VLOOKUP(I1445,Key!$A$1:$C$73,2,FALSE)</f>
        <v>43.040154000000001</v>
      </c>
      <c r="K1445">
        <f>VLOOKUP(I1445,Key!$A$1:$C$73,3,FALSE)</f>
        <v>-87.932113000000001</v>
      </c>
      <c r="L1445" t="s">
        <v>85</v>
      </c>
      <c r="M1445">
        <f>VLOOKUP(L1445,Key!$A$1:$C$73,2,FALSE)</f>
        <v>43.053040000000003</v>
      </c>
      <c r="N1445">
        <f>VLOOKUP(L1445,Key!$A$1:$C$73,3,FALSE)</f>
        <v>-87.897660000000002</v>
      </c>
      <c r="O1445">
        <v>29</v>
      </c>
      <c r="P1445">
        <v>3</v>
      </c>
      <c r="Q1445">
        <v>4.4000000000000004</v>
      </c>
      <c r="R1445">
        <v>4.0999999999999996</v>
      </c>
      <c r="S1445">
        <v>174</v>
      </c>
      <c r="T1445">
        <f t="shared" si="198"/>
        <v>-1</v>
      </c>
      <c r="U1445" s="1">
        <v>42847</v>
      </c>
      <c r="V1445" s="13">
        <f t="shared" si="199"/>
        <v>42826</v>
      </c>
      <c r="W1445" s="14">
        <f t="shared" si="200"/>
        <v>42847</v>
      </c>
      <c r="X1445" s="1" t="str">
        <f t="shared" si="201"/>
        <v>Saturday</v>
      </c>
      <c r="Y1445" s="2">
        <v>0.88364583333333335</v>
      </c>
      <c r="Z1445" s="2">
        <f t="shared" si="202"/>
        <v>0.875</v>
      </c>
      <c r="AA1445">
        <f>1</f>
        <v>1</v>
      </c>
      <c r="AB1445" s="1">
        <v>42847</v>
      </c>
      <c r="AC1445" s="13">
        <f t="shared" si="203"/>
        <v>42826</v>
      </c>
      <c r="AD1445" s="14">
        <f t="shared" si="204"/>
        <v>42847</v>
      </c>
      <c r="AE1445" s="1" t="str">
        <f t="shared" si="205"/>
        <v>Saturday</v>
      </c>
      <c r="AF1445" s="2">
        <v>0.90413194444444445</v>
      </c>
      <c r="AG1445" s="2">
        <f t="shared" si="206"/>
        <v>0.91666666666666663</v>
      </c>
      <c r="AH1445" t="s">
        <v>23</v>
      </c>
    </row>
    <row r="1446" spans="1:34" x14ac:dyDescent="0.25">
      <c r="A1446">
        <v>1595460</v>
      </c>
      <c r="B1446" t="s">
        <v>54</v>
      </c>
      <c r="E1446">
        <v>53092</v>
      </c>
      <c r="F1446" t="s">
        <v>20</v>
      </c>
      <c r="G1446" t="s">
        <v>55</v>
      </c>
      <c r="H1446">
        <v>11116</v>
      </c>
      <c r="I1446" t="s">
        <v>27</v>
      </c>
      <c r="J1446">
        <f>VLOOKUP(I1446,Key!$A$1:$C$73,2,FALSE)</f>
        <v>43.041646999999998</v>
      </c>
      <c r="K1446">
        <f>VLOOKUP(I1446,Key!$A$1:$C$73,3,FALSE)</f>
        <v>-87.927257999999995</v>
      </c>
      <c r="L1446" t="s">
        <v>84</v>
      </c>
      <c r="M1446">
        <f>VLOOKUP(L1446,Key!$A$1:$C$73,2,FALSE)</f>
        <v>43.040154000000001</v>
      </c>
      <c r="N1446">
        <f>VLOOKUP(L1446,Key!$A$1:$C$73,3,FALSE)</f>
        <v>-87.932113000000001</v>
      </c>
      <c r="O1446">
        <v>8</v>
      </c>
      <c r="P1446">
        <v>3</v>
      </c>
      <c r="Q1446">
        <v>1.2</v>
      </c>
      <c r="R1446">
        <v>1.1000000000000001</v>
      </c>
      <c r="S1446">
        <v>48</v>
      </c>
      <c r="T1446">
        <f t="shared" si="198"/>
        <v>-1</v>
      </c>
      <c r="U1446" s="1">
        <v>42848</v>
      </c>
      <c r="V1446" s="13">
        <f t="shared" si="199"/>
        <v>42826</v>
      </c>
      <c r="W1446" s="14">
        <f t="shared" si="200"/>
        <v>42848</v>
      </c>
      <c r="X1446" s="1" t="str">
        <f t="shared" si="201"/>
        <v>Sunday</v>
      </c>
      <c r="Y1446" s="2">
        <v>6.5000000000000002E-2</v>
      </c>
      <c r="Z1446" s="2">
        <f t="shared" si="202"/>
        <v>8.3333333333333329E-2</v>
      </c>
      <c r="AA1446">
        <f>1</f>
        <v>1</v>
      </c>
      <c r="AB1446" s="1">
        <v>42848</v>
      </c>
      <c r="AC1446" s="13">
        <f t="shared" si="203"/>
        <v>42826</v>
      </c>
      <c r="AD1446" s="14">
        <f t="shared" si="204"/>
        <v>42848</v>
      </c>
      <c r="AE1446" s="1" t="str">
        <f t="shared" si="205"/>
        <v>Sunday</v>
      </c>
      <c r="AF1446" s="2">
        <v>7.0254629629629625E-2</v>
      </c>
      <c r="AG1446" s="2">
        <f t="shared" si="206"/>
        <v>8.3333333333333329E-2</v>
      </c>
      <c r="AH1446" t="s">
        <v>23</v>
      </c>
    </row>
    <row r="1447" spans="1:34" x14ac:dyDescent="0.25">
      <c r="A1447">
        <v>1595563</v>
      </c>
      <c r="B1447" t="s">
        <v>54</v>
      </c>
      <c r="E1447">
        <v>53177</v>
      </c>
      <c r="F1447" t="s">
        <v>20</v>
      </c>
      <c r="G1447" t="s">
        <v>55</v>
      </c>
      <c r="H1447">
        <v>5486</v>
      </c>
      <c r="I1447" t="s">
        <v>77</v>
      </c>
      <c r="J1447">
        <f>VLOOKUP(I1447,Key!$A$1:$C$73,2,FALSE)</f>
        <v>43.036900000000003</v>
      </c>
      <c r="K1447">
        <f>VLOOKUP(I1447,Key!$A$1:$C$73,3,FALSE)</f>
        <v>-87.89667</v>
      </c>
      <c r="L1447" t="s">
        <v>77</v>
      </c>
      <c r="M1447">
        <f>VLOOKUP(L1447,Key!$A$1:$C$73,2,FALSE)</f>
        <v>43.036900000000003</v>
      </c>
      <c r="N1447">
        <f>VLOOKUP(L1447,Key!$A$1:$C$73,3,FALSE)</f>
        <v>-87.89667</v>
      </c>
      <c r="O1447">
        <v>19</v>
      </c>
      <c r="P1447">
        <v>3</v>
      </c>
      <c r="Q1447">
        <v>2.9</v>
      </c>
      <c r="R1447">
        <v>2.7</v>
      </c>
      <c r="S1447">
        <v>114</v>
      </c>
      <c r="T1447">
        <f t="shared" si="198"/>
        <v>-1</v>
      </c>
      <c r="U1447" s="1">
        <v>42848</v>
      </c>
      <c r="V1447" s="13">
        <f t="shared" si="199"/>
        <v>42826</v>
      </c>
      <c r="W1447" s="14">
        <f t="shared" si="200"/>
        <v>42848</v>
      </c>
      <c r="X1447" s="1" t="str">
        <f t="shared" si="201"/>
        <v>Sunday</v>
      </c>
      <c r="Y1447" s="2">
        <v>0.3904050925925926</v>
      </c>
      <c r="Z1447" s="2">
        <f t="shared" si="202"/>
        <v>0.375</v>
      </c>
      <c r="AA1447">
        <f>1</f>
        <v>1</v>
      </c>
      <c r="AB1447" s="1">
        <v>42848</v>
      </c>
      <c r="AC1447" s="13">
        <f t="shared" si="203"/>
        <v>42826</v>
      </c>
      <c r="AD1447" s="14">
        <f t="shared" si="204"/>
        <v>42848</v>
      </c>
      <c r="AE1447" s="1" t="str">
        <f t="shared" si="205"/>
        <v>Sunday</v>
      </c>
      <c r="AF1447" s="2">
        <v>0.40407407407407409</v>
      </c>
      <c r="AG1447" s="2">
        <f t="shared" si="206"/>
        <v>0.41666666666666663</v>
      </c>
      <c r="AH1447" t="s">
        <v>25</v>
      </c>
    </row>
    <row r="1448" spans="1:34" x14ac:dyDescent="0.25">
      <c r="A1448">
        <v>1444507</v>
      </c>
      <c r="B1448" t="s">
        <v>54</v>
      </c>
      <c r="E1448">
        <v>53226</v>
      </c>
      <c r="F1448" t="s">
        <v>20</v>
      </c>
      <c r="G1448" t="s">
        <v>55</v>
      </c>
      <c r="H1448">
        <v>114</v>
      </c>
      <c r="I1448" t="s">
        <v>71</v>
      </c>
      <c r="J1448">
        <f>VLOOKUP(I1448,Key!$A$1:$C$73,2,FALSE)</f>
        <v>43.060079999999999</v>
      </c>
      <c r="K1448">
        <f>VLOOKUP(I1448,Key!$A$1:$C$73,3,FALSE)</f>
        <v>-88.027349999999998</v>
      </c>
      <c r="L1448" t="s">
        <v>73</v>
      </c>
      <c r="M1448">
        <f>VLOOKUP(L1448,Key!$A$1:$C$73,2,FALSE)</f>
        <v>43.060580000000002</v>
      </c>
      <c r="N1448">
        <f>VLOOKUP(L1448,Key!$A$1:$C$73,3,FALSE)</f>
        <v>-87.998589999999993</v>
      </c>
      <c r="O1448">
        <v>16</v>
      </c>
      <c r="P1448">
        <v>3</v>
      </c>
      <c r="Q1448">
        <v>2.4</v>
      </c>
      <c r="R1448">
        <v>2.2999999999999998</v>
      </c>
      <c r="S1448">
        <v>96</v>
      </c>
      <c r="T1448">
        <f t="shared" si="198"/>
        <v>-1</v>
      </c>
      <c r="U1448" s="1">
        <v>42848</v>
      </c>
      <c r="V1448" s="13">
        <f t="shared" si="199"/>
        <v>42826</v>
      </c>
      <c r="W1448" s="14">
        <f t="shared" si="200"/>
        <v>42848</v>
      </c>
      <c r="X1448" s="1" t="str">
        <f t="shared" si="201"/>
        <v>Sunday</v>
      </c>
      <c r="Y1448" s="2">
        <v>0.40065972222222218</v>
      </c>
      <c r="Z1448" s="2">
        <f t="shared" si="202"/>
        <v>0.41666666666666663</v>
      </c>
      <c r="AA1448">
        <f>1</f>
        <v>1</v>
      </c>
      <c r="AB1448" s="1">
        <v>42848</v>
      </c>
      <c r="AC1448" s="13">
        <f t="shared" si="203"/>
        <v>42826</v>
      </c>
      <c r="AD1448" s="14">
        <f t="shared" si="204"/>
        <v>42848</v>
      </c>
      <c r="AE1448" s="1" t="str">
        <f t="shared" si="205"/>
        <v>Sunday</v>
      </c>
      <c r="AF1448" s="2">
        <v>0.41152777777777777</v>
      </c>
      <c r="AG1448" s="2">
        <f t="shared" si="206"/>
        <v>0.41666666666666663</v>
      </c>
      <c r="AH1448" t="s">
        <v>23</v>
      </c>
    </row>
    <row r="1449" spans="1:34" x14ac:dyDescent="0.25">
      <c r="A1449">
        <v>1443124</v>
      </c>
      <c r="B1449" t="s">
        <v>54</v>
      </c>
      <c r="E1449">
        <v>55331</v>
      </c>
      <c r="F1449" t="s">
        <v>20</v>
      </c>
      <c r="G1449" t="s">
        <v>55</v>
      </c>
      <c r="H1449">
        <v>5437</v>
      </c>
      <c r="I1449" t="s">
        <v>66</v>
      </c>
      <c r="J1449">
        <f>VLOOKUP(I1449,Key!$A$1:$C$73,2,FALSE)</f>
        <v>43.078530000000001</v>
      </c>
      <c r="K1449">
        <f>VLOOKUP(I1449,Key!$A$1:$C$73,3,FALSE)</f>
        <v>-87.882620000000003</v>
      </c>
      <c r="L1449" t="s">
        <v>66</v>
      </c>
      <c r="M1449">
        <f>VLOOKUP(L1449,Key!$A$1:$C$73,2,FALSE)</f>
        <v>43.078530000000001</v>
      </c>
      <c r="N1449">
        <f>VLOOKUP(L1449,Key!$A$1:$C$73,3,FALSE)</f>
        <v>-87.882620000000003</v>
      </c>
      <c r="O1449">
        <v>25</v>
      </c>
      <c r="P1449">
        <v>3</v>
      </c>
      <c r="Q1449">
        <v>3.8</v>
      </c>
      <c r="R1449">
        <v>3.6</v>
      </c>
      <c r="S1449">
        <v>150</v>
      </c>
      <c r="T1449">
        <f t="shared" si="198"/>
        <v>-1</v>
      </c>
      <c r="U1449" s="1">
        <v>42848</v>
      </c>
      <c r="V1449" s="13">
        <f t="shared" si="199"/>
        <v>42826</v>
      </c>
      <c r="W1449" s="14">
        <f t="shared" si="200"/>
        <v>42848</v>
      </c>
      <c r="X1449" s="1" t="str">
        <f t="shared" si="201"/>
        <v>Sunday</v>
      </c>
      <c r="Y1449" s="2">
        <v>0.40379629629629626</v>
      </c>
      <c r="Z1449" s="2">
        <f t="shared" si="202"/>
        <v>0.41666666666666663</v>
      </c>
      <c r="AA1449">
        <f>1</f>
        <v>1</v>
      </c>
      <c r="AB1449" s="1">
        <v>42848</v>
      </c>
      <c r="AC1449" s="13">
        <f t="shared" si="203"/>
        <v>42826</v>
      </c>
      <c r="AD1449" s="14">
        <f t="shared" si="204"/>
        <v>42848</v>
      </c>
      <c r="AE1449" s="1" t="str">
        <f t="shared" si="205"/>
        <v>Sunday</v>
      </c>
      <c r="AF1449" s="2">
        <v>0.42101851851851851</v>
      </c>
      <c r="AG1449" s="2">
        <f t="shared" si="206"/>
        <v>0.41666666666666663</v>
      </c>
      <c r="AH1449" t="s">
        <v>25</v>
      </c>
    </row>
    <row r="1450" spans="1:34" x14ac:dyDescent="0.25">
      <c r="A1450">
        <v>1444507</v>
      </c>
      <c r="B1450" t="s">
        <v>54</v>
      </c>
      <c r="E1450">
        <v>53226</v>
      </c>
      <c r="F1450" t="s">
        <v>20</v>
      </c>
      <c r="G1450" t="s">
        <v>55</v>
      </c>
      <c r="H1450">
        <v>11169</v>
      </c>
      <c r="I1450" t="s">
        <v>72</v>
      </c>
      <c r="J1450">
        <f>VLOOKUP(I1450,Key!$A$1:$C$73,2,FALSE)</f>
        <v>43.060839999999999</v>
      </c>
      <c r="K1450">
        <f>VLOOKUP(I1450,Key!$A$1:$C$73,3,FALSE)</f>
        <v>-88.001940000000005</v>
      </c>
      <c r="L1450" t="s">
        <v>71</v>
      </c>
      <c r="M1450">
        <f>VLOOKUP(L1450,Key!$A$1:$C$73,2,FALSE)</f>
        <v>43.060079999999999</v>
      </c>
      <c r="N1450">
        <f>VLOOKUP(L1450,Key!$A$1:$C$73,3,FALSE)</f>
        <v>-88.027349999999998</v>
      </c>
      <c r="O1450">
        <v>12</v>
      </c>
      <c r="P1450">
        <v>3</v>
      </c>
      <c r="Q1450">
        <v>1.8</v>
      </c>
      <c r="R1450">
        <v>1.7</v>
      </c>
      <c r="S1450">
        <v>72</v>
      </c>
      <c r="T1450">
        <f t="shared" si="198"/>
        <v>-1</v>
      </c>
      <c r="U1450" s="1">
        <v>42848</v>
      </c>
      <c r="V1450" s="13">
        <f t="shared" si="199"/>
        <v>42826</v>
      </c>
      <c r="W1450" s="14">
        <f t="shared" si="200"/>
        <v>42848</v>
      </c>
      <c r="X1450" s="1" t="str">
        <f t="shared" si="201"/>
        <v>Sunday</v>
      </c>
      <c r="Y1450" s="2">
        <v>0.43866898148148148</v>
      </c>
      <c r="Z1450" s="2">
        <f t="shared" si="202"/>
        <v>0.45833333333333331</v>
      </c>
      <c r="AA1450">
        <f>1</f>
        <v>1</v>
      </c>
      <c r="AB1450" s="1">
        <v>42848</v>
      </c>
      <c r="AC1450" s="13">
        <f t="shared" si="203"/>
        <v>42826</v>
      </c>
      <c r="AD1450" s="14">
        <f t="shared" si="204"/>
        <v>42848</v>
      </c>
      <c r="AE1450" s="1" t="str">
        <f t="shared" si="205"/>
        <v>Sunday</v>
      </c>
      <c r="AF1450" s="2">
        <v>0.44679398148148147</v>
      </c>
      <c r="AG1450" s="2">
        <f t="shared" si="206"/>
        <v>0.45833333333333331</v>
      </c>
      <c r="AH1450" t="s">
        <v>23</v>
      </c>
    </row>
    <row r="1451" spans="1:34" x14ac:dyDescent="0.25">
      <c r="A1451">
        <v>1588563</v>
      </c>
      <c r="B1451" t="s">
        <v>54</v>
      </c>
      <c r="E1451">
        <v>41451</v>
      </c>
      <c r="F1451" t="s">
        <v>20</v>
      </c>
      <c r="G1451" t="s">
        <v>55</v>
      </c>
      <c r="H1451">
        <v>280</v>
      </c>
      <c r="I1451" t="s">
        <v>48</v>
      </c>
      <c r="J1451">
        <f>VLOOKUP(I1451,Key!$A$1:$C$73,2,FALSE)</f>
        <v>43.031320000000001</v>
      </c>
      <c r="K1451">
        <f>VLOOKUP(I1451,Key!$A$1:$C$73,3,FALSE)</f>
        <v>-87.904259999999994</v>
      </c>
      <c r="L1451" t="s">
        <v>48</v>
      </c>
      <c r="M1451">
        <f>VLOOKUP(L1451,Key!$A$1:$C$73,2,FALSE)</f>
        <v>43.031320000000001</v>
      </c>
      <c r="N1451">
        <f>VLOOKUP(L1451,Key!$A$1:$C$73,3,FALSE)</f>
        <v>-87.904259999999994</v>
      </c>
      <c r="O1451">
        <v>48</v>
      </c>
      <c r="P1451">
        <v>6</v>
      </c>
      <c r="Q1451">
        <v>7.2</v>
      </c>
      <c r="R1451">
        <v>6.8</v>
      </c>
      <c r="S1451">
        <v>288</v>
      </c>
      <c r="T1451">
        <f t="shared" si="198"/>
        <v>-1</v>
      </c>
      <c r="U1451" s="1">
        <v>42848</v>
      </c>
      <c r="V1451" s="13">
        <f t="shared" si="199"/>
        <v>42826</v>
      </c>
      <c r="W1451" s="14">
        <f t="shared" si="200"/>
        <v>42848</v>
      </c>
      <c r="X1451" s="1" t="str">
        <f t="shared" si="201"/>
        <v>Sunday</v>
      </c>
      <c r="Y1451" s="2">
        <v>0.4528240740740741</v>
      </c>
      <c r="Z1451" s="2">
        <f t="shared" si="202"/>
        <v>0.45833333333333331</v>
      </c>
      <c r="AA1451">
        <f>1</f>
        <v>1</v>
      </c>
      <c r="AB1451" s="1">
        <v>42848</v>
      </c>
      <c r="AC1451" s="13">
        <f t="shared" si="203"/>
        <v>42826</v>
      </c>
      <c r="AD1451" s="14">
        <f t="shared" si="204"/>
        <v>42848</v>
      </c>
      <c r="AE1451" s="1" t="str">
        <f t="shared" si="205"/>
        <v>Sunday</v>
      </c>
      <c r="AF1451" s="2">
        <v>0.4866435185185185</v>
      </c>
      <c r="AG1451" s="2">
        <f t="shared" si="206"/>
        <v>0.5</v>
      </c>
      <c r="AH1451" t="s">
        <v>25</v>
      </c>
    </row>
    <row r="1452" spans="1:34" x14ac:dyDescent="0.25">
      <c r="A1452">
        <v>1349282</v>
      </c>
      <c r="B1452" t="s">
        <v>54</v>
      </c>
      <c r="E1452">
        <v>63141</v>
      </c>
      <c r="F1452" t="s">
        <v>20</v>
      </c>
      <c r="G1452" t="s">
        <v>55</v>
      </c>
      <c r="H1452">
        <v>5576</v>
      </c>
      <c r="I1452" t="s">
        <v>84</v>
      </c>
      <c r="J1452">
        <f>VLOOKUP(I1452,Key!$A$1:$C$73,2,FALSE)</f>
        <v>43.040154000000001</v>
      </c>
      <c r="K1452">
        <f>VLOOKUP(I1452,Key!$A$1:$C$73,3,FALSE)</f>
        <v>-87.932113000000001</v>
      </c>
      <c r="L1452" t="s">
        <v>36</v>
      </c>
      <c r="M1452">
        <f>VLOOKUP(L1452,Key!$A$1:$C$73,2,FALSE)</f>
        <v>43.03519</v>
      </c>
      <c r="N1452">
        <f>VLOOKUP(L1452,Key!$A$1:$C$73,3,FALSE)</f>
        <v>-87.907390000000007</v>
      </c>
      <c r="O1452">
        <v>64</v>
      </c>
      <c r="P1452">
        <v>6</v>
      </c>
      <c r="Q1452">
        <v>9.6</v>
      </c>
      <c r="R1452">
        <v>9.1</v>
      </c>
      <c r="S1452">
        <v>384</v>
      </c>
      <c r="T1452">
        <f t="shared" si="198"/>
        <v>-1</v>
      </c>
      <c r="U1452" s="1">
        <v>42848</v>
      </c>
      <c r="V1452" s="13">
        <f t="shared" si="199"/>
        <v>42826</v>
      </c>
      <c r="W1452" s="14">
        <f t="shared" si="200"/>
        <v>42848</v>
      </c>
      <c r="X1452" s="1" t="str">
        <f t="shared" si="201"/>
        <v>Sunday</v>
      </c>
      <c r="Y1452" s="2">
        <v>0.45615740740740746</v>
      </c>
      <c r="Z1452" s="2">
        <f t="shared" si="202"/>
        <v>0.45833333333333331</v>
      </c>
      <c r="AA1452">
        <f>1</f>
        <v>1</v>
      </c>
      <c r="AB1452" s="1">
        <v>42848</v>
      </c>
      <c r="AC1452" s="13">
        <f t="shared" si="203"/>
        <v>42826</v>
      </c>
      <c r="AD1452" s="14">
        <f t="shared" si="204"/>
        <v>42848</v>
      </c>
      <c r="AE1452" s="1" t="str">
        <f t="shared" si="205"/>
        <v>Sunday</v>
      </c>
      <c r="AF1452" s="2">
        <v>0.50013888888888891</v>
      </c>
      <c r="AG1452" s="2">
        <f t="shared" si="206"/>
        <v>0.5</v>
      </c>
      <c r="AH1452" t="s">
        <v>23</v>
      </c>
    </row>
    <row r="1453" spans="1:34" x14ac:dyDescent="0.25">
      <c r="A1453">
        <v>1280389</v>
      </c>
      <c r="B1453" t="s">
        <v>54</v>
      </c>
      <c r="E1453">
        <v>53118</v>
      </c>
      <c r="F1453" t="s">
        <v>20</v>
      </c>
      <c r="G1453" t="s">
        <v>55</v>
      </c>
      <c r="H1453">
        <v>11106</v>
      </c>
      <c r="I1453" t="s">
        <v>85</v>
      </c>
      <c r="J1453">
        <f>VLOOKUP(I1453,Key!$A$1:$C$73,2,FALSE)</f>
        <v>43.053040000000003</v>
      </c>
      <c r="K1453">
        <f>VLOOKUP(I1453,Key!$A$1:$C$73,3,FALSE)</f>
        <v>-87.897660000000002</v>
      </c>
      <c r="L1453" t="s">
        <v>62</v>
      </c>
      <c r="M1453">
        <f>VLOOKUP(L1453,Key!$A$1:$C$73,2,FALSE)</f>
        <v>43.052460000000004</v>
      </c>
      <c r="N1453">
        <f>VLOOKUP(L1453,Key!$A$1:$C$73,3,FALSE)</f>
        <v>-87.891000000000005</v>
      </c>
      <c r="O1453">
        <v>6</v>
      </c>
      <c r="P1453">
        <v>3</v>
      </c>
      <c r="Q1453">
        <v>0.9</v>
      </c>
      <c r="R1453">
        <v>0.9</v>
      </c>
      <c r="S1453">
        <v>36</v>
      </c>
      <c r="T1453">
        <f t="shared" si="198"/>
        <v>-1</v>
      </c>
      <c r="U1453" s="1">
        <v>42848</v>
      </c>
      <c r="V1453" s="13">
        <f t="shared" si="199"/>
        <v>42826</v>
      </c>
      <c r="W1453" s="14">
        <f t="shared" si="200"/>
        <v>42848</v>
      </c>
      <c r="X1453" s="1" t="str">
        <f t="shared" si="201"/>
        <v>Sunday</v>
      </c>
      <c r="Y1453" s="2">
        <v>0.4785300925925926</v>
      </c>
      <c r="Z1453" s="2">
        <f t="shared" si="202"/>
        <v>0.45833333333333331</v>
      </c>
      <c r="AA1453">
        <f>1</f>
        <v>1</v>
      </c>
      <c r="AB1453" s="1">
        <v>42848</v>
      </c>
      <c r="AC1453" s="13">
        <f t="shared" si="203"/>
        <v>42826</v>
      </c>
      <c r="AD1453" s="14">
        <f t="shared" si="204"/>
        <v>42848</v>
      </c>
      <c r="AE1453" s="1" t="str">
        <f t="shared" si="205"/>
        <v>Sunday</v>
      </c>
      <c r="AF1453" s="2">
        <v>0.48284722222222221</v>
      </c>
      <c r="AG1453" s="2">
        <f t="shared" si="206"/>
        <v>0.5</v>
      </c>
      <c r="AH1453" t="s">
        <v>23</v>
      </c>
    </row>
    <row r="1454" spans="1:34" x14ac:dyDescent="0.25">
      <c r="A1454">
        <v>1595843</v>
      </c>
      <c r="B1454" t="s">
        <v>54</v>
      </c>
      <c r="E1454">
        <v>53051</v>
      </c>
      <c r="F1454" t="s">
        <v>20</v>
      </c>
      <c r="G1454" t="s">
        <v>55</v>
      </c>
      <c r="H1454">
        <v>5505</v>
      </c>
      <c r="I1454" t="s">
        <v>77</v>
      </c>
      <c r="J1454">
        <f>VLOOKUP(I1454,Key!$A$1:$C$73,2,FALSE)</f>
        <v>43.036900000000003</v>
      </c>
      <c r="K1454">
        <f>VLOOKUP(I1454,Key!$A$1:$C$73,3,FALSE)</f>
        <v>-87.89667</v>
      </c>
      <c r="L1454" t="s">
        <v>81</v>
      </c>
      <c r="M1454">
        <f>VLOOKUP(L1454,Key!$A$1:$C$73,2,FALSE)</f>
        <v>43.058010000000003</v>
      </c>
      <c r="N1454">
        <f>VLOOKUP(L1454,Key!$A$1:$C$73,3,FALSE)</f>
        <v>-87.877300000000005</v>
      </c>
      <c r="O1454">
        <v>33</v>
      </c>
      <c r="P1454">
        <v>3</v>
      </c>
      <c r="Q1454">
        <v>4.4000000000000004</v>
      </c>
      <c r="R1454">
        <v>4.0999999999999996</v>
      </c>
      <c r="S1454">
        <v>174</v>
      </c>
      <c r="T1454">
        <f t="shared" si="198"/>
        <v>-1</v>
      </c>
      <c r="U1454" s="1">
        <v>42848</v>
      </c>
      <c r="V1454" s="13">
        <f t="shared" si="199"/>
        <v>42826</v>
      </c>
      <c r="W1454" s="14">
        <f t="shared" si="200"/>
        <v>42848</v>
      </c>
      <c r="X1454" s="1" t="str">
        <f t="shared" si="201"/>
        <v>Sunday</v>
      </c>
      <c r="Y1454" s="2">
        <v>0.4955092592592592</v>
      </c>
      <c r="Z1454" s="2">
        <f t="shared" si="202"/>
        <v>0.5</v>
      </c>
      <c r="AA1454">
        <f>1</f>
        <v>1</v>
      </c>
      <c r="AB1454" s="1">
        <v>42848</v>
      </c>
      <c r="AC1454" s="13">
        <f t="shared" si="203"/>
        <v>42826</v>
      </c>
      <c r="AD1454" s="14">
        <f t="shared" si="204"/>
        <v>42848</v>
      </c>
      <c r="AE1454" s="1" t="str">
        <f t="shared" si="205"/>
        <v>Sunday</v>
      </c>
      <c r="AF1454" s="2">
        <v>0.51849537037037041</v>
      </c>
      <c r="AG1454" s="2">
        <f t="shared" si="206"/>
        <v>0.5</v>
      </c>
      <c r="AH1454" t="s">
        <v>23</v>
      </c>
    </row>
    <row r="1455" spans="1:34" x14ac:dyDescent="0.25">
      <c r="A1455">
        <v>1595855</v>
      </c>
      <c r="B1455" t="s">
        <v>54</v>
      </c>
      <c r="E1455">
        <v>53217</v>
      </c>
      <c r="F1455" t="s">
        <v>20</v>
      </c>
      <c r="G1455" t="s">
        <v>55</v>
      </c>
      <c r="H1455">
        <v>251</v>
      </c>
      <c r="I1455" t="s">
        <v>89</v>
      </c>
      <c r="J1455">
        <f>VLOOKUP(I1455,Key!$A$1:$C$73,2,FALSE)</f>
        <v>43.060155999999999</v>
      </c>
      <c r="K1455">
        <f>VLOOKUP(I1455,Key!$A$1:$C$73,3,FALSE)</f>
        <v>-87.881258000000003</v>
      </c>
      <c r="L1455" t="s">
        <v>85</v>
      </c>
      <c r="M1455">
        <f>VLOOKUP(L1455,Key!$A$1:$C$73,2,FALSE)</f>
        <v>43.053040000000003</v>
      </c>
      <c r="N1455">
        <f>VLOOKUP(L1455,Key!$A$1:$C$73,3,FALSE)</f>
        <v>-87.897660000000002</v>
      </c>
      <c r="O1455">
        <v>46</v>
      </c>
      <c r="P1455">
        <v>6</v>
      </c>
      <c r="Q1455">
        <v>6.9</v>
      </c>
      <c r="R1455">
        <v>6.6</v>
      </c>
      <c r="S1455">
        <v>276</v>
      </c>
      <c r="T1455">
        <f t="shared" si="198"/>
        <v>-1</v>
      </c>
      <c r="U1455" s="1">
        <v>42848</v>
      </c>
      <c r="V1455" s="13">
        <f t="shared" si="199"/>
        <v>42826</v>
      </c>
      <c r="W1455" s="14">
        <f t="shared" si="200"/>
        <v>42848</v>
      </c>
      <c r="X1455" s="1" t="str">
        <f t="shared" si="201"/>
        <v>Sunday</v>
      </c>
      <c r="Y1455" s="2">
        <v>0.50017361111111114</v>
      </c>
      <c r="Z1455" s="2">
        <f t="shared" si="202"/>
        <v>0.5</v>
      </c>
      <c r="AA1455">
        <f>1</f>
        <v>1</v>
      </c>
      <c r="AB1455" s="1">
        <v>42848</v>
      </c>
      <c r="AC1455" s="13">
        <f t="shared" si="203"/>
        <v>42826</v>
      </c>
      <c r="AD1455" s="14">
        <f t="shared" si="204"/>
        <v>42848</v>
      </c>
      <c r="AE1455" s="1" t="str">
        <f t="shared" si="205"/>
        <v>Sunday</v>
      </c>
      <c r="AF1455" s="2">
        <v>0.53244212962962967</v>
      </c>
      <c r="AG1455" s="2">
        <f t="shared" si="206"/>
        <v>0.54166666666666663</v>
      </c>
      <c r="AH1455" t="s">
        <v>23</v>
      </c>
    </row>
    <row r="1456" spans="1:34" x14ac:dyDescent="0.25">
      <c r="A1456">
        <v>1595900</v>
      </c>
      <c r="B1456" t="s">
        <v>54</v>
      </c>
      <c r="E1456">
        <v>53209</v>
      </c>
      <c r="F1456" t="s">
        <v>20</v>
      </c>
      <c r="G1456" t="s">
        <v>55</v>
      </c>
      <c r="H1456">
        <v>976</v>
      </c>
      <c r="I1456" t="s">
        <v>40</v>
      </c>
      <c r="J1456">
        <f>VLOOKUP(I1456,Key!$A$1:$C$73,2,FALSE)</f>
        <v>43.06033</v>
      </c>
      <c r="K1456">
        <f>VLOOKUP(I1456,Key!$A$1:$C$73,3,FALSE)</f>
        <v>-87.89546</v>
      </c>
      <c r="L1456" t="s">
        <v>40</v>
      </c>
      <c r="M1456">
        <f>VLOOKUP(L1456,Key!$A$1:$C$73,2,FALSE)</f>
        <v>43.06033</v>
      </c>
      <c r="N1456">
        <f>VLOOKUP(L1456,Key!$A$1:$C$73,3,FALSE)</f>
        <v>-87.89546</v>
      </c>
      <c r="O1456">
        <v>44</v>
      </c>
      <c r="P1456">
        <v>6</v>
      </c>
      <c r="Q1456">
        <v>6.6</v>
      </c>
      <c r="R1456">
        <v>6.3</v>
      </c>
      <c r="S1456">
        <v>264</v>
      </c>
      <c r="T1456">
        <f t="shared" si="198"/>
        <v>-1</v>
      </c>
      <c r="U1456" s="1">
        <v>42848</v>
      </c>
      <c r="V1456" s="13">
        <f t="shared" si="199"/>
        <v>42826</v>
      </c>
      <c r="W1456" s="14">
        <f t="shared" si="200"/>
        <v>42848</v>
      </c>
      <c r="X1456" s="1" t="str">
        <f t="shared" si="201"/>
        <v>Sunday</v>
      </c>
      <c r="Y1456" s="2">
        <v>0.51208333333333333</v>
      </c>
      <c r="Z1456" s="2">
        <f t="shared" si="202"/>
        <v>0.5</v>
      </c>
      <c r="AA1456">
        <f>1</f>
        <v>1</v>
      </c>
      <c r="AB1456" s="1">
        <v>42848</v>
      </c>
      <c r="AC1456" s="13">
        <f t="shared" si="203"/>
        <v>42826</v>
      </c>
      <c r="AD1456" s="14">
        <f t="shared" si="204"/>
        <v>42848</v>
      </c>
      <c r="AE1456" s="1" t="str">
        <f t="shared" si="205"/>
        <v>Sunday</v>
      </c>
      <c r="AF1456" s="2">
        <v>0.54253472222222221</v>
      </c>
      <c r="AG1456" s="2">
        <f t="shared" si="206"/>
        <v>0.54166666666666663</v>
      </c>
      <c r="AH1456" t="s">
        <v>25</v>
      </c>
    </row>
    <row r="1457" spans="1:34" x14ac:dyDescent="0.25">
      <c r="A1457">
        <v>1509755</v>
      </c>
      <c r="B1457" t="s">
        <v>54</v>
      </c>
      <c r="E1457">
        <v>53045</v>
      </c>
      <c r="F1457" t="s">
        <v>20</v>
      </c>
      <c r="G1457" t="s">
        <v>55</v>
      </c>
      <c r="H1457">
        <v>45</v>
      </c>
      <c r="I1457" t="s">
        <v>84</v>
      </c>
      <c r="J1457">
        <f>VLOOKUP(I1457,Key!$A$1:$C$73,2,FALSE)</f>
        <v>43.040154000000001</v>
      </c>
      <c r="K1457">
        <f>VLOOKUP(I1457,Key!$A$1:$C$73,3,FALSE)</f>
        <v>-87.932113000000001</v>
      </c>
      <c r="L1457" t="s">
        <v>36</v>
      </c>
      <c r="M1457">
        <f>VLOOKUP(L1457,Key!$A$1:$C$73,2,FALSE)</f>
        <v>43.03519</v>
      </c>
      <c r="N1457">
        <f>VLOOKUP(L1457,Key!$A$1:$C$73,3,FALSE)</f>
        <v>-87.907390000000007</v>
      </c>
      <c r="O1457">
        <v>18</v>
      </c>
      <c r="P1457">
        <v>3</v>
      </c>
      <c r="Q1457">
        <v>2.7</v>
      </c>
      <c r="R1457">
        <v>2.6</v>
      </c>
      <c r="S1457">
        <v>108</v>
      </c>
      <c r="T1457">
        <f t="shared" si="198"/>
        <v>-1</v>
      </c>
      <c r="U1457" s="1">
        <v>42848</v>
      </c>
      <c r="V1457" s="13">
        <f t="shared" si="199"/>
        <v>42826</v>
      </c>
      <c r="W1457" s="14">
        <f t="shared" si="200"/>
        <v>42848</v>
      </c>
      <c r="X1457" s="1" t="str">
        <f t="shared" si="201"/>
        <v>Sunday</v>
      </c>
      <c r="Y1457" s="2">
        <v>0.51528935185185187</v>
      </c>
      <c r="Z1457" s="2">
        <f t="shared" si="202"/>
        <v>0.5</v>
      </c>
      <c r="AA1457">
        <f>1</f>
        <v>1</v>
      </c>
      <c r="AB1457" s="1">
        <v>42848</v>
      </c>
      <c r="AC1457" s="13">
        <f t="shared" si="203"/>
        <v>42826</v>
      </c>
      <c r="AD1457" s="14">
        <f t="shared" si="204"/>
        <v>42848</v>
      </c>
      <c r="AE1457" s="1" t="str">
        <f t="shared" si="205"/>
        <v>Sunday</v>
      </c>
      <c r="AF1457" s="2">
        <v>0.52835648148148151</v>
      </c>
      <c r="AG1457" s="2">
        <f t="shared" si="206"/>
        <v>0.54166666666666663</v>
      </c>
      <c r="AH1457" t="s">
        <v>23</v>
      </c>
    </row>
    <row r="1458" spans="1:34" x14ac:dyDescent="0.25">
      <c r="A1458">
        <v>1595920</v>
      </c>
      <c r="B1458" t="s">
        <v>54</v>
      </c>
      <c r="E1458">
        <v>20009</v>
      </c>
      <c r="F1458" t="s">
        <v>20</v>
      </c>
      <c r="G1458" t="s">
        <v>55</v>
      </c>
      <c r="H1458">
        <v>11060</v>
      </c>
      <c r="I1458" t="s">
        <v>67</v>
      </c>
      <c r="J1458">
        <f>VLOOKUP(I1458,Key!$A$1:$C$73,2,FALSE)</f>
        <v>43.05847</v>
      </c>
      <c r="K1458">
        <f>VLOOKUP(I1458,Key!$A$1:$C$73,3,FALSE)</f>
        <v>-87.898079999999993</v>
      </c>
      <c r="L1458" t="s">
        <v>62</v>
      </c>
      <c r="M1458">
        <f>VLOOKUP(L1458,Key!$A$1:$C$73,2,FALSE)</f>
        <v>43.052460000000004</v>
      </c>
      <c r="N1458">
        <f>VLOOKUP(L1458,Key!$A$1:$C$73,3,FALSE)</f>
        <v>-87.891000000000005</v>
      </c>
      <c r="O1458">
        <v>12</v>
      </c>
      <c r="P1458">
        <v>3</v>
      </c>
      <c r="Q1458">
        <v>1.8</v>
      </c>
      <c r="R1458">
        <v>1.7</v>
      </c>
      <c r="S1458">
        <v>72</v>
      </c>
      <c r="T1458">
        <f t="shared" si="198"/>
        <v>-1</v>
      </c>
      <c r="U1458" s="1">
        <v>42848</v>
      </c>
      <c r="V1458" s="13">
        <f t="shared" si="199"/>
        <v>42826</v>
      </c>
      <c r="W1458" s="14">
        <f t="shared" si="200"/>
        <v>42848</v>
      </c>
      <c r="X1458" s="1" t="str">
        <f t="shared" si="201"/>
        <v>Sunday</v>
      </c>
      <c r="Y1458" s="2">
        <v>0.51746527777777784</v>
      </c>
      <c r="Z1458" s="2">
        <f t="shared" si="202"/>
        <v>0.5</v>
      </c>
      <c r="AA1458">
        <f>1</f>
        <v>1</v>
      </c>
      <c r="AB1458" s="1">
        <v>42848</v>
      </c>
      <c r="AC1458" s="13">
        <f t="shared" si="203"/>
        <v>42826</v>
      </c>
      <c r="AD1458" s="14">
        <f t="shared" si="204"/>
        <v>42848</v>
      </c>
      <c r="AE1458" s="1" t="str">
        <f t="shared" si="205"/>
        <v>Sunday</v>
      </c>
      <c r="AF1458" s="2">
        <v>0.52636574074074072</v>
      </c>
      <c r="AG1458" s="2">
        <f t="shared" si="206"/>
        <v>0.54166666666666663</v>
      </c>
      <c r="AH1458" t="s">
        <v>23</v>
      </c>
    </row>
    <row r="1459" spans="1:34" x14ac:dyDescent="0.25">
      <c r="A1459">
        <v>1595952</v>
      </c>
      <c r="B1459" t="s">
        <v>54</v>
      </c>
      <c r="E1459">
        <v>55401</v>
      </c>
      <c r="F1459" t="s">
        <v>20</v>
      </c>
      <c r="G1459" t="s">
        <v>55</v>
      </c>
      <c r="H1459">
        <v>111</v>
      </c>
      <c r="I1459" t="s">
        <v>77</v>
      </c>
      <c r="J1459">
        <f>VLOOKUP(I1459,Key!$A$1:$C$73,2,FALSE)</f>
        <v>43.036900000000003</v>
      </c>
      <c r="K1459">
        <f>VLOOKUP(I1459,Key!$A$1:$C$73,3,FALSE)</f>
        <v>-87.89667</v>
      </c>
      <c r="L1459" t="s">
        <v>44</v>
      </c>
      <c r="M1459">
        <f>VLOOKUP(L1459,Key!$A$1:$C$73,2,FALSE)</f>
        <v>43.03886</v>
      </c>
      <c r="N1459">
        <f>VLOOKUP(L1459,Key!$A$1:$C$73,3,FALSE)</f>
        <v>-87.902720000000002</v>
      </c>
      <c r="O1459">
        <v>152</v>
      </c>
      <c r="P1459">
        <v>15</v>
      </c>
      <c r="Q1459">
        <v>18</v>
      </c>
      <c r="R1459">
        <v>17.100000000000001</v>
      </c>
      <c r="S1459">
        <v>720</v>
      </c>
      <c r="T1459">
        <f t="shared" si="198"/>
        <v>-1</v>
      </c>
      <c r="U1459" s="1">
        <v>42848</v>
      </c>
      <c r="V1459" s="13">
        <f t="shared" si="199"/>
        <v>42826</v>
      </c>
      <c r="W1459" s="14">
        <f t="shared" si="200"/>
        <v>42848</v>
      </c>
      <c r="X1459" s="1" t="str">
        <f t="shared" si="201"/>
        <v>Sunday</v>
      </c>
      <c r="Y1459" s="2">
        <v>0.51811342592592591</v>
      </c>
      <c r="Z1459" s="2">
        <f t="shared" si="202"/>
        <v>0.5</v>
      </c>
      <c r="AA1459">
        <f>1</f>
        <v>1</v>
      </c>
      <c r="AB1459" s="1">
        <v>42848</v>
      </c>
      <c r="AC1459" s="13">
        <f t="shared" si="203"/>
        <v>42826</v>
      </c>
      <c r="AD1459" s="14">
        <f t="shared" si="204"/>
        <v>42848</v>
      </c>
      <c r="AE1459" s="1" t="str">
        <f t="shared" si="205"/>
        <v>Sunday</v>
      </c>
      <c r="AF1459" s="2">
        <v>0.62380787037037033</v>
      </c>
      <c r="AG1459" s="2">
        <f t="shared" si="206"/>
        <v>0.625</v>
      </c>
      <c r="AH1459" t="s">
        <v>23</v>
      </c>
    </row>
    <row r="1460" spans="1:34" x14ac:dyDescent="0.25">
      <c r="A1460">
        <v>1596006</v>
      </c>
      <c r="B1460" t="s">
        <v>54</v>
      </c>
      <c r="E1460">
        <v>53227</v>
      </c>
      <c r="F1460" t="s">
        <v>20</v>
      </c>
      <c r="G1460" t="s">
        <v>55</v>
      </c>
      <c r="H1460">
        <v>42</v>
      </c>
      <c r="I1460" t="s">
        <v>91</v>
      </c>
      <c r="J1460">
        <f>VLOOKUP(I1460,Key!$A$1:$C$73,2,FALSE)</f>
        <v>43.048609999999996</v>
      </c>
      <c r="K1460">
        <f>VLOOKUP(I1460,Key!$A$1:$C$73,3,FALSE)</f>
        <v>-88.008480000000006</v>
      </c>
      <c r="L1460" t="s">
        <v>91</v>
      </c>
      <c r="M1460">
        <f>VLOOKUP(L1460,Key!$A$1:$C$73,2,FALSE)</f>
        <v>43.048609999999996</v>
      </c>
      <c r="N1460">
        <f>VLOOKUP(L1460,Key!$A$1:$C$73,3,FALSE)</f>
        <v>-88.008480000000006</v>
      </c>
      <c r="O1460">
        <v>39</v>
      </c>
      <c r="P1460">
        <v>6</v>
      </c>
      <c r="Q1460">
        <v>5.9</v>
      </c>
      <c r="R1460">
        <v>5.6</v>
      </c>
      <c r="S1460">
        <v>234</v>
      </c>
      <c r="T1460">
        <f t="shared" si="198"/>
        <v>-1</v>
      </c>
      <c r="U1460" s="1">
        <v>42848</v>
      </c>
      <c r="V1460" s="13">
        <f t="shared" si="199"/>
        <v>42826</v>
      </c>
      <c r="W1460" s="14">
        <f t="shared" si="200"/>
        <v>42848</v>
      </c>
      <c r="X1460" s="1" t="str">
        <f t="shared" si="201"/>
        <v>Sunday</v>
      </c>
      <c r="Y1460" s="2">
        <v>0.52853009259259254</v>
      </c>
      <c r="Z1460" s="2">
        <f t="shared" si="202"/>
        <v>0.54166666666666663</v>
      </c>
      <c r="AA1460">
        <f>1</f>
        <v>1</v>
      </c>
      <c r="AB1460" s="1">
        <v>42848</v>
      </c>
      <c r="AC1460" s="13">
        <f t="shared" si="203"/>
        <v>42826</v>
      </c>
      <c r="AD1460" s="14">
        <f t="shared" si="204"/>
        <v>42848</v>
      </c>
      <c r="AE1460" s="1" t="str">
        <f t="shared" si="205"/>
        <v>Sunday</v>
      </c>
      <c r="AF1460" s="2">
        <v>0.55584490740740744</v>
      </c>
      <c r="AG1460" s="2">
        <f t="shared" si="206"/>
        <v>0.54166666666666663</v>
      </c>
      <c r="AH1460" t="s">
        <v>25</v>
      </c>
    </row>
    <row r="1461" spans="1:34" x14ac:dyDescent="0.25">
      <c r="A1461">
        <v>1596019</v>
      </c>
      <c r="B1461" t="s">
        <v>54</v>
      </c>
      <c r="E1461">
        <v>53204</v>
      </c>
      <c r="F1461" t="s">
        <v>20</v>
      </c>
      <c r="G1461" t="s">
        <v>55</v>
      </c>
      <c r="H1461">
        <v>5447</v>
      </c>
      <c r="I1461" t="s">
        <v>77</v>
      </c>
      <c r="J1461">
        <f>VLOOKUP(I1461,Key!$A$1:$C$73,2,FALSE)</f>
        <v>43.036900000000003</v>
      </c>
      <c r="K1461">
        <f>VLOOKUP(I1461,Key!$A$1:$C$73,3,FALSE)</f>
        <v>-87.89667</v>
      </c>
      <c r="L1461" t="s">
        <v>77</v>
      </c>
      <c r="M1461">
        <f>VLOOKUP(L1461,Key!$A$1:$C$73,2,FALSE)</f>
        <v>43.036900000000003</v>
      </c>
      <c r="N1461">
        <f>VLOOKUP(L1461,Key!$A$1:$C$73,3,FALSE)</f>
        <v>-87.89667</v>
      </c>
      <c r="O1461">
        <v>26</v>
      </c>
      <c r="P1461">
        <v>3</v>
      </c>
      <c r="Q1461">
        <v>3.9</v>
      </c>
      <c r="R1461">
        <v>3.7</v>
      </c>
      <c r="S1461">
        <v>156</v>
      </c>
      <c r="T1461">
        <f t="shared" si="198"/>
        <v>-1</v>
      </c>
      <c r="U1461" s="1">
        <v>42848</v>
      </c>
      <c r="V1461" s="13">
        <f t="shared" si="199"/>
        <v>42826</v>
      </c>
      <c r="W1461" s="14">
        <f t="shared" si="200"/>
        <v>42848</v>
      </c>
      <c r="X1461" s="1" t="str">
        <f t="shared" si="201"/>
        <v>Sunday</v>
      </c>
      <c r="Y1461" s="2">
        <v>0.52990740740740738</v>
      </c>
      <c r="Z1461" s="2">
        <f t="shared" si="202"/>
        <v>0.54166666666666663</v>
      </c>
      <c r="AA1461">
        <f>1</f>
        <v>1</v>
      </c>
      <c r="AB1461" s="1">
        <v>42848</v>
      </c>
      <c r="AC1461" s="13">
        <f t="shared" si="203"/>
        <v>42826</v>
      </c>
      <c r="AD1461" s="14">
        <f t="shared" si="204"/>
        <v>42848</v>
      </c>
      <c r="AE1461" s="1" t="str">
        <f t="shared" si="205"/>
        <v>Sunday</v>
      </c>
      <c r="AF1461" s="2">
        <v>0.54795138888888884</v>
      </c>
      <c r="AG1461" s="2">
        <f t="shared" si="206"/>
        <v>0.54166666666666663</v>
      </c>
      <c r="AH1461" t="s">
        <v>25</v>
      </c>
    </row>
    <row r="1462" spans="1:34" x14ac:dyDescent="0.25">
      <c r="A1462">
        <v>1596058</v>
      </c>
      <c r="B1462" t="s">
        <v>54</v>
      </c>
      <c r="E1462">
        <v>60616</v>
      </c>
      <c r="F1462" t="s">
        <v>20</v>
      </c>
      <c r="G1462" t="s">
        <v>55</v>
      </c>
      <c r="H1462">
        <v>152</v>
      </c>
      <c r="I1462" t="s">
        <v>62</v>
      </c>
      <c r="J1462">
        <f>VLOOKUP(I1462,Key!$A$1:$C$73,2,FALSE)</f>
        <v>43.052460000000004</v>
      </c>
      <c r="K1462">
        <f>VLOOKUP(I1462,Key!$A$1:$C$73,3,FALSE)</f>
        <v>-87.891000000000005</v>
      </c>
      <c r="L1462" t="s">
        <v>62</v>
      </c>
      <c r="M1462">
        <f>VLOOKUP(L1462,Key!$A$1:$C$73,2,FALSE)</f>
        <v>43.052460000000004</v>
      </c>
      <c r="N1462">
        <f>VLOOKUP(L1462,Key!$A$1:$C$73,3,FALSE)</f>
        <v>-87.891000000000005</v>
      </c>
      <c r="O1462">
        <v>22</v>
      </c>
      <c r="P1462">
        <v>3</v>
      </c>
      <c r="Q1462">
        <v>3.3</v>
      </c>
      <c r="R1462">
        <v>3.1</v>
      </c>
      <c r="S1462">
        <v>132</v>
      </c>
      <c r="T1462">
        <f t="shared" si="198"/>
        <v>-1</v>
      </c>
      <c r="U1462" s="1">
        <v>42848</v>
      </c>
      <c r="V1462" s="13">
        <f t="shared" si="199"/>
        <v>42826</v>
      </c>
      <c r="W1462" s="14">
        <f t="shared" si="200"/>
        <v>42848</v>
      </c>
      <c r="X1462" s="1" t="str">
        <f t="shared" si="201"/>
        <v>Sunday</v>
      </c>
      <c r="Y1462" s="2">
        <v>0.53870370370370368</v>
      </c>
      <c r="Z1462" s="2">
        <f t="shared" si="202"/>
        <v>0.54166666666666663</v>
      </c>
      <c r="AA1462">
        <f>1</f>
        <v>1</v>
      </c>
      <c r="AB1462" s="1">
        <v>42848</v>
      </c>
      <c r="AC1462" s="13">
        <f t="shared" si="203"/>
        <v>42826</v>
      </c>
      <c r="AD1462" s="14">
        <f t="shared" si="204"/>
        <v>42848</v>
      </c>
      <c r="AE1462" s="1" t="str">
        <f t="shared" si="205"/>
        <v>Sunday</v>
      </c>
      <c r="AF1462" s="2">
        <v>0.55376157407407411</v>
      </c>
      <c r="AG1462" s="2">
        <f t="shared" si="206"/>
        <v>0.54166666666666663</v>
      </c>
      <c r="AH1462" t="s">
        <v>25</v>
      </c>
    </row>
    <row r="1463" spans="1:34" x14ac:dyDescent="0.25">
      <c r="A1463">
        <v>1596078</v>
      </c>
      <c r="B1463" t="s">
        <v>54</v>
      </c>
      <c r="E1463">
        <v>53110</v>
      </c>
      <c r="F1463" t="s">
        <v>20</v>
      </c>
      <c r="G1463" t="s">
        <v>55</v>
      </c>
      <c r="H1463">
        <v>5542</v>
      </c>
      <c r="I1463" t="s">
        <v>83</v>
      </c>
      <c r="J1463">
        <f>VLOOKUP(I1463,Key!$A$1:$C$73,2,FALSE)</f>
        <v>43.026229999999998</v>
      </c>
      <c r="K1463">
        <f>VLOOKUP(I1463,Key!$A$1:$C$73,3,FALSE)</f>
        <v>-87.912809999999993</v>
      </c>
      <c r="L1463" t="s">
        <v>36</v>
      </c>
      <c r="M1463">
        <f>VLOOKUP(L1463,Key!$A$1:$C$73,2,FALSE)</f>
        <v>43.03519</v>
      </c>
      <c r="N1463">
        <f>VLOOKUP(L1463,Key!$A$1:$C$73,3,FALSE)</f>
        <v>-87.907390000000007</v>
      </c>
      <c r="O1463">
        <v>14</v>
      </c>
      <c r="P1463">
        <v>3</v>
      </c>
      <c r="Q1463">
        <v>2.1</v>
      </c>
      <c r="R1463">
        <v>2</v>
      </c>
      <c r="S1463">
        <v>84</v>
      </c>
      <c r="T1463">
        <f t="shared" si="198"/>
        <v>-1</v>
      </c>
      <c r="U1463" s="1">
        <v>42848</v>
      </c>
      <c r="V1463" s="13">
        <f t="shared" si="199"/>
        <v>42826</v>
      </c>
      <c r="W1463" s="14">
        <f t="shared" si="200"/>
        <v>42848</v>
      </c>
      <c r="X1463" s="1" t="str">
        <f t="shared" si="201"/>
        <v>Sunday</v>
      </c>
      <c r="Y1463" s="2">
        <v>0.5417939814814815</v>
      </c>
      <c r="Z1463" s="2">
        <f t="shared" si="202"/>
        <v>0.54166666666666663</v>
      </c>
      <c r="AA1463">
        <f>1</f>
        <v>1</v>
      </c>
      <c r="AB1463" s="1">
        <v>42848</v>
      </c>
      <c r="AC1463" s="13">
        <f t="shared" si="203"/>
        <v>42826</v>
      </c>
      <c r="AD1463" s="14">
        <f t="shared" si="204"/>
        <v>42848</v>
      </c>
      <c r="AE1463" s="1" t="str">
        <f t="shared" si="205"/>
        <v>Sunday</v>
      </c>
      <c r="AF1463" s="2">
        <v>0.55199074074074073</v>
      </c>
      <c r="AG1463" s="2">
        <f t="shared" si="206"/>
        <v>0.54166666666666663</v>
      </c>
      <c r="AH1463" t="s">
        <v>23</v>
      </c>
    </row>
    <row r="1464" spans="1:34" x14ac:dyDescent="0.25">
      <c r="A1464">
        <v>1326665</v>
      </c>
      <c r="B1464" t="s">
        <v>54</v>
      </c>
      <c r="E1464">
        <v>53202</v>
      </c>
      <c r="F1464" t="s">
        <v>20</v>
      </c>
      <c r="G1464" t="s">
        <v>55</v>
      </c>
      <c r="H1464">
        <v>11125</v>
      </c>
      <c r="I1464" t="s">
        <v>33</v>
      </c>
      <c r="J1464">
        <f>VLOOKUP(I1464,Key!$A$1:$C$73,2,FALSE)</f>
        <v>43.045712999999999</v>
      </c>
      <c r="K1464">
        <f>VLOOKUP(I1464,Key!$A$1:$C$73,3,FALSE)</f>
        <v>-87.899756999999994</v>
      </c>
      <c r="L1464" t="s">
        <v>36</v>
      </c>
      <c r="M1464">
        <f>VLOOKUP(L1464,Key!$A$1:$C$73,2,FALSE)</f>
        <v>43.03519</v>
      </c>
      <c r="N1464">
        <f>VLOOKUP(L1464,Key!$A$1:$C$73,3,FALSE)</f>
        <v>-87.907390000000007</v>
      </c>
      <c r="O1464">
        <v>13</v>
      </c>
      <c r="P1464">
        <v>3</v>
      </c>
      <c r="Q1464">
        <v>2</v>
      </c>
      <c r="R1464">
        <v>1.9</v>
      </c>
      <c r="S1464">
        <v>78</v>
      </c>
      <c r="T1464">
        <f t="shared" si="198"/>
        <v>-1</v>
      </c>
      <c r="U1464" s="1">
        <v>42848</v>
      </c>
      <c r="V1464" s="13">
        <f t="shared" si="199"/>
        <v>42826</v>
      </c>
      <c r="W1464" s="14">
        <f t="shared" si="200"/>
        <v>42848</v>
      </c>
      <c r="X1464" s="1" t="str">
        <f t="shared" si="201"/>
        <v>Sunday</v>
      </c>
      <c r="Y1464" s="2">
        <v>0.55269675925925921</v>
      </c>
      <c r="Z1464" s="2">
        <f t="shared" si="202"/>
        <v>0.54166666666666663</v>
      </c>
      <c r="AA1464">
        <f>1</f>
        <v>1</v>
      </c>
      <c r="AB1464" s="1">
        <v>42848</v>
      </c>
      <c r="AC1464" s="13">
        <f t="shared" si="203"/>
        <v>42826</v>
      </c>
      <c r="AD1464" s="14">
        <f t="shared" si="204"/>
        <v>42848</v>
      </c>
      <c r="AE1464" s="1" t="str">
        <f t="shared" si="205"/>
        <v>Sunday</v>
      </c>
      <c r="AF1464" s="2">
        <v>0.56131944444444448</v>
      </c>
      <c r="AG1464" s="2">
        <f t="shared" si="206"/>
        <v>0.54166666666666663</v>
      </c>
      <c r="AH1464" t="s">
        <v>23</v>
      </c>
    </row>
    <row r="1465" spans="1:34" x14ac:dyDescent="0.25">
      <c r="A1465">
        <v>1585914</v>
      </c>
      <c r="B1465" t="s">
        <v>54</v>
      </c>
      <c r="E1465">
        <v>53222</v>
      </c>
      <c r="F1465" t="s">
        <v>20</v>
      </c>
      <c r="G1465" t="s">
        <v>55</v>
      </c>
      <c r="H1465">
        <v>255</v>
      </c>
      <c r="I1465" t="s">
        <v>22</v>
      </c>
      <c r="J1465">
        <f>VLOOKUP(I1465,Key!$A$1:$C$73,2,FALSE)</f>
        <v>43.058619999999998</v>
      </c>
      <c r="K1465">
        <f>VLOOKUP(I1465,Key!$A$1:$C$73,3,FALSE)</f>
        <v>-87.885319999999993</v>
      </c>
      <c r="L1465" t="s">
        <v>62</v>
      </c>
      <c r="M1465">
        <f>VLOOKUP(L1465,Key!$A$1:$C$73,2,FALSE)</f>
        <v>43.052460000000004</v>
      </c>
      <c r="N1465">
        <f>VLOOKUP(L1465,Key!$A$1:$C$73,3,FALSE)</f>
        <v>-87.891000000000005</v>
      </c>
      <c r="O1465">
        <v>43</v>
      </c>
      <c r="P1465">
        <v>6</v>
      </c>
      <c r="Q1465">
        <v>6.5</v>
      </c>
      <c r="R1465">
        <v>6.1</v>
      </c>
      <c r="S1465">
        <v>258</v>
      </c>
      <c r="T1465">
        <f t="shared" si="198"/>
        <v>-1</v>
      </c>
      <c r="U1465" s="1">
        <v>42841</v>
      </c>
      <c r="V1465" s="13">
        <f t="shared" si="199"/>
        <v>42826</v>
      </c>
      <c r="W1465" s="14">
        <f t="shared" si="200"/>
        <v>42841</v>
      </c>
      <c r="X1465" s="1" t="str">
        <f t="shared" si="201"/>
        <v>Sunday</v>
      </c>
      <c r="Y1465" s="2">
        <v>0.87878472222222215</v>
      </c>
      <c r="Z1465" s="2">
        <f t="shared" si="202"/>
        <v>0.875</v>
      </c>
      <c r="AA1465">
        <f>1</f>
        <v>1</v>
      </c>
      <c r="AB1465" s="1">
        <v>42841</v>
      </c>
      <c r="AC1465" s="13">
        <f t="shared" si="203"/>
        <v>42826</v>
      </c>
      <c r="AD1465" s="14">
        <f t="shared" si="204"/>
        <v>42841</v>
      </c>
      <c r="AE1465" s="1" t="str">
        <f t="shared" si="205"/>
        <v>Sunday</v>
      </c>
      <c r="AF1465" s="2">
        <v>0.90881944444444451</v>
      </c>
      <c r="AG1465" s="2">
        <f t="shared" si="206"/>
        <v>0.91666666666666663</v>
      </c>
      <c r="AH1465" t="s">
        <v>23</v>
      </c>
    </row>
    <row r="1466" spans="1:34" x14ac:dyDescent="0.25">
      <c r="A1466">
        <v>1585995</v>
      </c>
      <c r="B1466" t="s">
        <v>54</v>
      </c>
      <c r="E1466">
        <v>53220</v>
      </c>
      <c r="F1466" t="s">
        <v>20</v>
      </c>
      <c r="G1466" t="s">
        <v>55</v>
      </c>
      <c r="H1466">
        <v>32</v>
      </c>
      <c r="I1466" t="s">
        <v>81</v>
      </c>
      <c r="J1466">
        <f>VLOOKUP(I1466,Key!$A$1:$C$73,2,FALSE)</f>
        <v>43.058010000000003</v>
      </c>
      <c r="K1466">
        <f>VLOOKUP(I1466,Key!$A$1:$C$73,3,FALSE)</f>
        <v>-87.877300000000005</v>
      </c>
      <c r="L1466" t="s">
        <v>81</v>
      </c>
      <c r="M1466">
        <f>VLOOKUP(L1466,Key!$A$1:$C$73,2,FALSE)</f>
        <v>43.058010000000003</v>
      </c>
      <c r="N1466">
        <f>VLOOKUP(L1466,Key!$A$1:$C$73,3,FALSE)</f>
        <v>-87.877300000000005</v>
      </c>
      <c r="O1466">
        <v>66</v>
      </c>
      <c r="P1466">
        <v>9</v>
      </c>
      <c r="Q1466">
        <v>9.9</v>
      </c>
      <c r="R1466">
        <v>9.4</v>
      </c>
      <c r="S1466">
        <v>396</v>
      </c>
      <c r="T1466">
        <f t="shared" si="198"/>
        <v>-1</v>
      </c>
      <c r="U1466" s="1">
        <v>42841</v>
      </c>
      <c r="V1466" s="13">
        <f t="shared" si="199"/>
        <v>42826</v>
      </c>
      <c r="W1466" s="14">
        <f t="shared" si="200"/>
        <v>42841</v>
      </c>
      <c r="X1466" s="1" t="str">
        <f t="shared" si="201"/>
        <v>Sunday</v>
      </c>
      <c r="Y1466" s="2">
        <v>0.95964120370370365</v>
      </c>
      <c r="Z1466" s="2">
        <f t="shared" si="202"/>
        <v>0.95833333333333326</v>
      </c>
      <c r="AA1466">
        <f>1</f>
        <v>1</v>
      </c>
      <c r="AB1466" s="1">
        <v>42842</v>
      </c>
      <c r="AC1466" s="13">
        <f t="shared" si="203"/>
        <v>42826</v>
      </c>
      <c r="AD1466" s="14">
        <f t="shared" si="204"/>
        <v>42842</v>
      </c>
      <c r="AE1466" s="1" t="str">
        <f t="shared" si="205"/>
        <v>Monday</v>
      </c>
      <c r="AF1466" s="2">
        <v>4.9537037037037041E-3</v>
      </c>
      <c r="AG1466" s="2">
        <f t="shared" si="206"/>
        <v>0</v>
      </c>
      <c r="AH1466" t="s">
        <v>25</v>
      </c>
    </row>
    <row r="1467" spans="1:34" x14ac:dyDescent="0.25">
      <c r="A1467">
        <v>1585894</v>
      </c>
      <c r="B1467" t="s">
        <v>54</v>
      </c>
      <c r="E1467">
        <v>53017</v>
      </c>
      <c r="F1467" t="s">
        <v>20</v>
      </c>
      <c r="G1467" t="s">
        <v>55</v>
      </c>
      <c r="H1467">
        <v>5465</v>
      </c>
      <c r="I1467" t="s">
        <v>22</v>
      </c>
      <c r="J1467">
        <f>VLOOKUP(I1467,Key!$A$1:$C$73,2,FALSE)</f>
        <v>43.058619999999998</v>
      </c>
      <c r="K1467">
        <f>VLOOKUP(I1467,Key!$A$1:$C$73,3,FALSE)</f>
        <v>-87.885319999999993</v>
      </c>
      <c r="L1467" t="s">
        <v>84</v>
      </c>
      <c r="M1467">
        <f>VLOOKUP(L1467,Key!$A$1:$C$73,2,FALSE)</f>
        <v>43.040154000000001</v>
      </c>
      <c r="N1467">
        <f>VLOOKUP(L1467,Key!$A$1:$C$73,3,FALSE)</f>
        <v>-87.932113000000001</v>
      </c>
      <c r="O1467">
        <v>25</v>
      </c>
      <c r="P1467">
        <v>3</v>
      </c>
      <c r="Q1467">
        <v>3.8</v>
      </c>
      <c r="R1467">
        <v>3.6</v>
      </c>
      <c r="S1467">
        <v>150</v>
      </c>
      <c r="T1467">
        <f t="shared" si="198"/>
        <v>-1</v>
      </c>
      <c r="U1467" s="1">
        <v>42841</v>
      </c>
      <c r="V1467" s="13">
        <f t="shared" si="199"/>
        <v>42826</v>
      </c>
      <c r="W1467" s="14">
        <f t="shared" si="200"/>
        <v>42841</v>
      </c>
      <c r="X1467" s="1" t="str">
        <f t="shared" si="201"/>
        <v>Sunday</v>
      </c>
      <c r="Y1467" s="2">
        <v>0.98130787037037026</v>
      </c>
      <c r="Z1467" s="2">
        <f t="shared" si="202"/>
        <v>1</v>
      </c>
      <c r="AA1467">
        <f>1</f>
        <v>1</v>
      </c>
      <c r="AB1467" s="1">
        <v>42841</v>
      </c>
      <c r="AC1467" s="13">
        <f t="shared" si="203"/>
        <v>42826</v>
      </c>
      <c r="AD1467" s="14">
        <f t="shared" si="204"/>
        <v>42841</v>
      </c>
      <c r="AE1467" s="1" t="str">
        <f t="shared" si="205"/>
        <v>Sunday</v>
      </c>
      <c r="AF1467" s="2">
        <v>0.99864583333333334</v>
      </c>
      <c r="AG1467" s="2">
        <f t="shared" si="206"/>
        <v>1</v>
      </c>
      <c r="AH1467" t="s">
        <v>23</v>
      </c>
    </row>
    <row r="1468" spans="1:34" x14ac:dyDescent="0.25">
      <c r="A1468">
        <v>1586274</v>
      </c>
      <c r="B1468" t="s">
        <v>54</v>
      </c>
      <c r="E1468">
        <v>53233</v>
      </c>
      <c r="F1468" t="s">
        <v>20</v>
      </c>
      <c r="G1468" t="s">
        <v>55</v>
      </c>
      <c r="H1468">
        <v>291</v>
      </c>
      <c r="I1468" t="s">
        <v>84</v>
      </c>
      <c r="J1468">
        <f>VLOOKUP(I1468,Key!$A$1:$C$73,2,FALSE)</f>
        <v>43.040154000000001</v>
      </c>
      <c r="K1468">
        <f>VLOOKUP(I1468,Key!$A$1:$C$73,3,FALSE)</f>
        <v>-87.932113000000001</v>
      </c>
      <c r="L1468" t="s">
        <v>28</v>
      </c>
      <c r="M1468">
        <f>VLOOKUP(L1468,Key!$A$1:$C$73,2,FALSE)</f>
        <v>43.038580000000003</v>
      </c>
      <c r="N1468">
        <f>VLOOKUP(L1468,Key!$A$1:$C$73,3,FALSE)</f>
        <v>-87.90934</v>
      </c>
      <c r="O1468">
        <v>9</v>
      </c>
      <c r="P1468">
        <v>3</v>
      </c>
      <c r="Q1468">
        <v>1.4</v>
      </c>
      <c r="R1468">
        <v>1.3</v>
      </c>
      <c r="S1468">
        <v>54</v>
      </c>
      <c r="T1468">
        <f t="shared" si="198"/>
        <v>-1</v>
      </c>
      <c r="U1468" s="1">
        <v>42842</v>
      </c>
      <c r="V1468" s="13">
        <f t="shared" si="199"/>
        <v>42826</v>
      </c>
      <c r="W1468" s="14">
        <f t="shared" si="200"/>
        <v>42842</v>
      </c>
      <c r="X1468" s="1" t="str">
        <f t="shared" si="201"/>
        <v>Monday</v>
      </c>
      <c r="Y1468" s="2">
        <v>0.49652777777777773</v>
      </c>
      <c r="Z1468" s="2">
        <f t="shared" si="202"/>
        <v>0.5</v>
      </c>
      <c r="AA1468">
        <f>1</f>
        <v>1</v>
      </c>
      <c r="AB1468" s="1">
        <v>42842</v>
      </c>
      <c r="AC1468" s="13">
        <f t="shared" si="203"/>
        <v>42826</v>
      </c>
      <c r="AD1468" s="14">
        <f t="shared" si="204"/>
        <v>42842</v>
      </c>
      <c r="AE1468" s="1" t="str">
        <f t="shared" si="205"/>
        <v>Monday</v>
      </c>
      <c r="AF1468" s="2">
        <v>0.50319444444444439</v>
      </c>
      <c r="AG1468" s="2">
        <f t="shared" si="206"/>
        <v>0.5</v>
      </c>
      <c r="AH1468" t="s">
        <v>23</v>
      </c>
    </row>
    <row r="1469" spans="1:34" x14ac:dyDescent="0.25">
      <c r="A1469">
        <v>1586644</v>
      </c>
      <c r="B1469" t="s">
        <v>54</v>
      </c>
      <c r="E1469">
        <v>53189</v>
      </c>
      <c r="F1469" t="s">
        <v>20</v>
      </c>
      <c r="G1469" t="s">
        <v>55</v>
      </c>
      <c r="H1469">
        <v>5573</v>
      </c>
      <c r="I1469" t="s">
        <v>81</v>
      </c>
      <c r="J1469">
        <f>VLOOKUP(I1469,Key!$A$1:$C$73,2,FALSE)</f>
        <v>43.058010000000003</v>
      </c>
      <c r="K1469">
        <f>VLOOKUP(I1469,Key!$A$1:$C$73,3,FALSE)</f>
        <v>-87.877300000000005</v>
      </c>
      <c r="L1469" t="s">
        <v>81</v>
      </c>
      <c r="M1469">
        <f>VLOOKUP(L1469,Key!$A$1:$C$73,2,FALSE)</f>
        <v>43.058010000000003</v>
      </c>
      <c r="N1469">
        <f>VLOOKUP(L1469,Key!$A$1:$C$73,3,FALSE)</f>
        <v>-87.877300000000005</v>
      </c>
      <c r="O1469">
        <v>28</v>
      </c>
      <c r="P1469">
        <v>3</v>
      </c>
      <c r="Q1469">
        <v>4.2</v>
      </c>
      <c r="R1469">
        <v>4</v>
      </c>
      <c r="S1469">
        <v>168</v>
      </c>
      <c r="T1469">
        <f t="shared" si="198"/>
        <v>-1</v>
      </c>
      <c r="U1469" s="1">
        <v>42842</v>
      </c>
      <c r="V1469" s="13">
        <f t="shared" si="199"/>
        <v>42826</v>
      </c>
      <c r="W1469" s="14">
        <f t="shared" si="200"/>
        <v>42842</v>
      </c>
      <c r="X1469" s="1" t="str">
        <f t="shared" si="201"/>
        <v>Monday</v>
      </c>
      <c r="Y1469" s="2">
        <v>0.6551851851851852</v>
      </c>
      <c r="Z1469" s="2">
        <f t="shared" si="202"/>
        <v>0.66666666666666663</v>
      </c>
      <c r="AA1469">
        <f>1</f>
        <v>1</v>
      </c>
      <c r="AB1469" s="1">
        <v>42842</v>
      </c>
      <c r="AC1469" s="13">
        <f t="shared" si="203"/>
        <v>42826</v>
      </c>
      <c r="AD1469" s="14">
        <f t="shared" si="204"/>
        <v>42842</v>
      </c>
      <c r="AE1469" s="1" t="str">
        <f t="shared" si="205"/>
        <v>Monday</v>
      </c>
      <c r="AF1469" s="2">
        <v>0.67461805555555554</v>
      </c>
      <c r="AG1469" s="2">
        <f t="shared" si="206"/>
        <v>0.66666666666666663</v>
      </c>
      <c r="AH1469" t="s">
        <v>25</v>
      </c>
    </row>
    <row r="1470" spans="1:34" x14ac:dyDescent="0.25">
      <c r="A1470">
        <v>1575193</v>
      </c>
      <c r="B1470" t="s">
        <v>54</v>
      </c>
      <c r="E1470">
        <v>53204</v>
      </c>
      <c r="F1470" t="s">
        <v>20</v>
      </c>
      <c r="G1470" t="s">
        <v>55</v>
      </c>
      <c r="H1470">
        <v>11055</v>
      </c>
      <c r="I1470" t="s">
        <v>87</v>
      </c>
      <c r="J1470">
        <f>VLOOKUP(I1470,Key!$A$1:$C$73,2,FALSE)</f>
        <v>43.063749000000001</v>
      </c>
      <c r="K1470">
        <f>VLOOKUP(I1470,Key!$A$1:$C$73,3,FALSE)</f>
        <v>-87.887962999999999</v>
      </c>
      <c r="L1470" t="s">
        <v>83</v>
      </c>
      <c r="M1470">
        <f>VLOOKUP(L1470,Key!$A$1:$C$73,2,FALSE)</f>
        <v>43.026229999999998</v>
      </c>
      <c r="N1470">
        <f>VLOOKUP(L1470,Key!$A$1:$C$73,3,FALSE)</f>
        <v>-87.912809999999993</v>
      </c>
      <c r="O1470">
        <v>19</v>
      </c>
      <c r="P1470">
        <v>3</v>
      </c>
      <c r="Q1470">
        <v>2.9</v>
      </c>
      <c r="R1470">
        <v>2.7</v>
      </c>
      <c r="S1470">
        <v>114</v>
      </c>
      <c r="T1470">
        <f t="shared" si="198"/>
        <v>-1</v>
      </c>
      <c r="U1470" s="1">
        <v>42842</v>
      </c>
      <c r="V1470" s="13">
        <f t="shared" si="199"/>
        <v>42826</v>
      </c>
      <c r="W1470" s="14">
        <f t="shared" si="200"/>
        <v>42842</v>
      </c>
      <c r="X1470" s="1" t="str">
        <f t="shared" si="201"/>
        <v>Monday</v>
      </c>
      <c r="Y1470" s="2">
        <v>0.99427083333333333</v>
      </c>
      <c r="Z1470" s="2">
        <f t="shared" si="202"/>
        <v>1</v>
      </c>
      <c r="AA1470">
        <f>1</f>
        <v>1</v>
      </c>
      <c r="AB1470" s="1">
        <v>42843</v>
      </c>
      <c r="AC1470" s="13">
        <f t="shared" si="203"/>
        <v>42826</v>
      </c>
      <c r="AD1470" s="14">
        <f t="shared" si="204"/>
        <v>42843</v>
      </c>
      <c r="AE1470" s="1" t="str">
        <f t="shared" si="205"/>
        <v>Tuesday</v>
      </c>
      <c r="AF1470" s="2">
        <v>6.9791666666666674E-3</v>
      </c>
      <c r="AG1470" s="2">
        <f t="shared" si="206"/>
        <v>0</v>
      </c>
      <c r="AH1470" t="s">
        <v>23</v>
      </c>
    </row>
    <row r="1471" spans="1:34" x14ac:dyDescent="0.25">
      <c r="A1471">
        <v>1588055</v>
      </c>
      <c r="B1471" t="s">
        <v>54</v>
      </c>
      <c r="E1471">
        <v>53210</v>
      </c>
      <c r="F1471" t="s">
        <v>20</v>
      </c>
      <c r="G1471" t="s">
        <v>55</v>
      </c>
      <c r="H1471">
        <v>11126</v>
      </c>
      <c r="I1471" t="s">
        <v>77</v>
      </c>
      <c r="J1471">
        <f>VLOOKUP(I1471,Key!$A$1:$C$73,2,FALSE)</f>
        <v>43.036900000000003</v>
      </c>
      <c r="K1471">
        <f>VLOOKUP(I1471,Key!$A$1:$C$73,3,FALSE)</f>
        <v>-87.89667</v>
      </c>
      <c r="L1471" t="s">
        <v>77</v>
      </c>
      <c r="M1471">
        <f>VLOOKUP(L1471,Key!$A$1:$C$73,2,FALSE)</f>
        <v>43.036900000000003</v>
      </c>
      <c r="N1471">
        <f>VLOOKUP(L1471,Key!$A$1:$C$73,3,FALSE)</f>
        <v>-87.89667</v>
      </c>
      <c r="O1471">
        <v>75</v>
      </c>
      <c r="P1471">
        <v>9</v>
      </c>
      <c r="Q1471">
        <v>11.3</v>
      </c>
      <c r="R1471">
        <v>10.7</v>
      </c>
      <c r="S1471">
        <v>450</v>
      </c>
      <c r="T1471">
        <f t="shared" si="198"/>
        <v>-1</v>
      </c>
      <c r="U1471" s="1">
        <v>42843</v>
      </c>
      <c r="V1471" s="13">
        <f t="shared" si="199"/>
        <v>42826</v>
      </c>
      <c r="W1471" s="14">
        <f t="shared" si="200"/>
        <v>42843</v>
      </c>
      <c r="X1471" s="1" t="str">
        <f t="shared" si="201"/>
        <v>Tuesday</v>
      </c>
      <c r="Y1471" s="2">
        <v>0.31850694444444444</v>
      </c>
      <c r="Z1471" s="2">
        <f t="shared" si="202"/>
        <v>0.33333333333333331</v>
      </c>
      <c r="AA1471">
        <f>1</f>
        <v>1</v>
      </c>
      <c r="AB1471" s="1">
        <v>42843</v>
      </c>
      <c r="AC1471" s="13">
        <f t="shared" si="203"/>
        <v>42826</v>
      </c>
      <c r="AD1471" s="14">
        <f t="shared" si="204"/>
        <v>42843</v>
      </c>
      <c r="AE1471" s="1" t="str">
        <f t="shared" si="205"/>
        <v>Tuesday</v>
      </c>
      <c r="AF1471" s="2">
        <v>0.37033564814814812</v>
      </c>
      <c r="AG1471" s="2">
        <f t="shared" si="206"/>
        <v>0.375</v>
      </c>
      <c r="AH1471" t="s">
        <v>25</v>
      </c>
    </row>
    <row r="1472" spans="1:34" x14ac:dyDescent="0.25">
      <c r="A1472">
        <v>1575203</v>
      </c>
      <c r="B1472" t="s">
        <v>54</v>
      </c>
      <c r="E1472">
        <v>53204</v>
      </c>
      <c r="F1472" t="s">
        <v>20</v>
      </c>
      <c r="G1472" t="s">
        <v>55</v>
      </c>
      <c r="H1472">
        <v>5513</v>
      </c>
      <c r="I1472" t="s">
        <v>76</v>
      </c>
      <c r="J1472">
        <f>VLOOKUP(I1472,Key!$A$1:$C$73,2,FALSE)</f>
        <v>43.02948</v>
      </c>
      <c r="K1472">
        <f>VLOOKUP(I1472,Key!$A$1:$C$73,3,FALSE)</f>
        <v>-87.912819999999996</v>
      </c>
      <c r="L1472" t="s">
        <v>52</v>
      </c>
      <c r="M1472">
        <f>VLOOKUP(L1472,Key!$A$1:$C$73,2,FALSE)</f>
        <v>43.042490000000001</v>
      </c>
      <c r="N1472">
        <f>VLOOKUP(L1472,Key!$A$1:$C$73,3,FALSE)</f>
        <v>-87.909959999999998</v>
      </c>
      <c r="O1472">
        <v>9</v>
      </c>
      <c r="P1472">
        <v>3</v>
      </c>
      <c r="Q1472">
        <v>1.4</v>
      </c>
      <c r="R1472">
        <v>1.3</v>
      </c>
      <c r="S1472">
        <v>54</v>
      </c>
      <c r="T1472">
        <f t="shared" si="198"/>
        <v>-1</v>
      </c>
      <c r="U1472" s="1">
        <v>42843</v>
      </c>
      <c r="V1472" s="13">
        <f t="shared" si="199"/>
        <v>42826</v>
      </c>
      <c r="W1472" s="14">
        <f t="shared" si="200"/>
        <v>42843</v>
      </c>
      <c r="X1472" s="1" t="str">
        <f t="shared" si="201"/>
        <v>Tuesday</v>
      </c>
      <c r="Y1472" s="2">
        <v>0.32833333333333331</v>
      </c>
      <c r="Z1472" s="2">
        <f t="shared" si="202"/>
        <v>0.33333333333333331</v>
      </c>
      <c r="AA1472">
        <f>1</f>
        <v>1</v>
      </c>
      <c r="AB1472" s="1">
        <v>42843</v>
      </c>
      <c r="AC1472" s="13">
        <f t="shared" si="203"/>
        <v>42826</v>
      </c>
      <c r="AD1472" s="14">
        <f t="shared" si="204"/>
        <v>42843</v>
      </c>
      <c r="AE1472" s="1" t="str">
        <f t="shared" si="205"/>
        <v>Tuesday</v>
      </c>
      <c r="AF1472" s="2">
        <v>0.33450231481481479</v>
      </c>
      <c r="AG1472" s="2">
        <f t="shared" si="206"/>
        <v>0.33333333333333331</v>
      </c>
      <c r="AH1472" t="s">
        <v>23</v>
      </c>
    </row>
    <row r="1473" spans="1:34" x14ac:dyDescent="0.25">
      <c r="A1473">
        <v>1588204</v>
      </c>
      <c r="B1473" t="s">
        <v>54</v>
      </c>
      <c r="E1473">
        <v>53209</v>
      </c>
      <c r="F1473" t="s">
        <v>20</v>
      </c>
      <c r="G1473" t="s">
        <v>55</v>
      </c>
      <c r="H1473">
        <v>5487</v>
      </c>
      <c r="I1473" t="s">
        <v>77</v>
      </c>
      <c r="J1473">
        <f>VLOOKUP(I1473,Key!$A$1:$C$73,2,FALSE)</f>
        <v>43.036900000000003</v>
      </c>
      <c r="K1473">
        <f>VLOOKUP(I1473,Key!$A$1:$C$73,3,FALSE)</f>
        <v>-87.89667</v>
      </c>
      <c r="L1473" t="s">
        <v>77</v>
      </c>
      <c r="M1473">
        <f>VLOOKUP(L1473,Key!$A$1:$C$73,2,FALSE)</f>
        <v>43.036900000000003</v>
      </c>
      <c r="N1473">
        <f>VLOOKUP(L1473,Key!$A$1:$C$73,3,FALSE)</f>
        <v>-87.89667</v>
      </c>
      <c r="O1473">
        <v>15</v>
      </c>
      <c r="P1473">
        <v>3</v>
      </c>
      <c r="Q1473">
        <v>2.2999999999999998</v>
      </c>
      <c r="R1473">
        <v>2.1</v>
      </c>
      <c r="S1473">
        <v>90</v>
      </c>
      <c r="T1473">
        <f t="shared" si="198"/>
        <v>-1</v>
      </c>
      <c r="U1473" s="1">
        <v>42843</v>
      </c>
      <c r="V1473" s="13">
        <f t="shared" si="199"/>
        <v>42826</v>
      </c>
      <c r="W1473" s="14">
        <f t="shared" si="200"/>
        <v>42843</v>
      </c>
      <c r="X1473" s="1" t="str">
        <f t="shared" si="201"/>
        <v>Tuesday</v>
      </c>
      <c r="Y1473" s="2">
        <v>0.4841550925925926</v>
      </c>
      <c r="Z1473" s="2">
        <f t="shared" si="202"/>
        <v>0.5</v>
      </c>
      <c r="AA1473">
        <f>1</f>
        <v>1</v>
      </c>
      <c r="AB1473" s="1">
        <v>42843</v>
      </c>
      <c r="AC1473" s="13">
        <f t="shared" si="203"/>
        <v>42826</v>
      </c>
      <c r="AD1473" s="14">
        <f t="shared" si="204"/>
        <v>42843</v>
      </c>
      <c r="AE1473" s="1" t="str">
        <f t="shared" si="205"/>
        <v>Tuesday</v>
      </c>
      <c r="AF1473" s="2">
        <v>0.49447916666666664</v>
      </c>
      <c r="AG1473" s="2">
        <f t="shared" si="206"/>
        <v>0.5</v>
      </c>
      <c r="AH1473" t="s">
        <v>25</v>
      </c>
    </row>
    <row r="1474" spans="1:34" x14ac:dyDescent="0.25">
      <c r="A1474">
        <v>1588220</v>
      </c>
      <c r="B1474" t="s">
        <v>54</v>
      </c>
      <c r="F1474" t="s">
        <v>20</v>
      </c>
      <c r="G1474" t="s">
        <v>55</v>
      </c>
      <c r="H1474">
        <v>5437</v>
      </c>
      <c r="I1474" t="s">
        <v>48</v>
      </c>
      <c r="J1474">
        <f>VLOOKUP(I1474,Key!$A$1:$C$73,2,FALSE)</f>
        <v>43.031320000000001</v>
      </c>
      <c r="K1474">
        <f>VLOOKUP(I1474,Key!$A$1:$C$73,3,FALSE)</f>
        <v>-87.904259999999994</v>
      </c>
      <c r="L1474" t="s">
        <v>48</v>
      </c>
      <c r="M1474">
        <f>VLOOKUP(L1474,Key!$A$1:$C$73,2,FALSE)</f>
        <v>43.031320000000001</v>
      </c>
      <c r="N1474">
        <f>VLOOKUP(L1474,Key!$A$1:$C$73,3,FALSE)</f>
        <v>-87.904259999999994</v>
      </c>
      <c r="O1474">
        <v>36</v>
      </c>
      <c r="P1474">
        <v>6</v>
      </c>
      <c r="Q1474">
        <v>5.4</v>
      </c>
      <c r="R1474">
        <v>5.0999999999999996</v>
      </c>
      <c r="S1474">
        <v>216</v>
      </c>
      <c r="T1474">
        <f t="shared" ref="T1474:T1537" si="207">-1</f>
        <v>-1</v>
      </c>
      <c r="U1474" s="1">
        <v>42843</v>
      </c>
      <c r="V1474" s="13">
        <f t="shared" ref="V1474:V1537" si="208">DATE(YEAR(U1474), MONTH(U1474), 1)</f>
        <v>42826</v>
      </c>
      <c r="W1474" s="14">
        <f t="shared" ref="W1474:W1537" si="209">U1474</f>
        <v>42843</v>
      </c>
      <c r="X1474" s="1" t="str">
        <f t="shared" ref="X1474:X1537" si="210">TEXT(W1474,"dddd")</f>
        <v>Tuesday</v>
      </c>
      <c r="Y1474" s="2">
        <v>0.49488425925925927</v>
      </c>
      <c r="Z1474" s="2">
        <f t="shared" ref="Z1474:Z1537" si="211">MROUND(Y1474, "1:00")</f>
        <v>0.5</v>
      </c>
      <c r="AA1474">
        <f>1</f>
        <v>1</v>
      </c>
      <c r="AB1474" s="1">
        <v>42843</v>
      </c>
      <c r="AC1474" s="13">
        <f t="shared" ref="AC1474:AC1537" si="212">DATE(YEAR(AB1474), MONTH(AB1474), 1)</f>
        <v>42826</v>
      </c>
      <c r="AD1474" s="14">
        <f t="shared" ref="AD1474:AD1537" si="213">AB1474</f>
        <v>42843</v>
      </c>
      <c r="AE1474" s="1" t="str">
        <f t="shared" ref="AE1474:AE1537" si="214">TEXT(AD1474,"dddd")</f>
        <v>Tuesday</v>
      </c>
      <c r="AF1474" s="2">
        <v>0.52003472222222225</v>
      </c>
      <c r="AG1474" s="2">
        <f t="shared" ref="AG1474:AG1537" si="215">MROUND(AF1474, "1:00")</f>
        <v>0.5</v>
      </c>
      <c r="AH1474" t="s">
        <v>25</v>
      </c>
    </row>
    <row r="1475" spans="1:34" x14ac:dyDescent="0.25">
      <c r="A1475">
        <v>1588394</v>
      </c>
      <c r="B1475" t="s">
        <v>54</v>
      </c>
      <c r="E1475">
        <v>53177</v>
      </c>
      <c r="F1475" t="s">
        <v>20</v>
      </c>
      <c r="G1475" t="s">
        <v>55</v>
      </c>
      <c r="H1475">
        <v>5565</v>
      </c>
      <c r="I1475" t="s">
        <v>52</v>
      </c>
      <c r="J1475">
        <f>VLOOKUP(I1475,Key!$A$1:$C$73,2,FALSE)</f>
        <v>43.042490000000001</v>
      </c>
      <c r="K1475">
        <f>VLOOKUP(I1475,Key!$A$1:$C$73,3,FALSE)</f>
        <v>-87.909959999999998</v>
      </c>
      <c r="L1475" t="s">
        <v>52</v>
      </c>
      <c r="M1475">
        <f>VLOOKUP(L1475,Key!$A$1:$C$73,2,FALSE)</f>
        <v>43.042490000000001</v>
      </c>
      <c r="N1475">
        <f>VLOOKUP(L1475,Key!$A$1:$C$73,3,FALSE)</f>
        <v>-87.909959999999998</v>
      </c>
      <c r="O1475">
        <v>84</v>
      </c>
      <c r="P1475">
        <v>9</v>
      </c>
      <c r="Q1475">
        <v>12.6</v>
      </c>
      <c r="R1475">
        <v>12</v>
      </c>
      <c r="S1475">
        <v>504</v>
      </c>
      <c r="T1475">
        <f t="shared" si="207"/>
        <v>-1</v>
      </c>
      <c r="U1475" s="1">
        <v>42843</v>
      </c>
      <c r="V1475" s="13">
        <f t="shared" si="208"/>
        <v>42826</v>
      </c>
      <c r="W1475" s="14">
        <f t="shared" si="209"/>
        <v>42843</v>
      </c>
      <c r="X1475" s="1" t="str">
        <f t="shared" si="210"/>
        <v>Tuesday</v>
      </c>
      <c r="Y1475" s="2">
        <v>0.61266203703703703</v>
      </c>
      <c r="Z1475" s="2">
        <f t="shared" si="211"/>
        <v>0.625</v>
      </c>
      <c r="AA1475">
        <f>1</f>
        <v>1</v>
      </c>
      <c r="AB1475" s="1">
        <v>42843</v>
      </c>
      <c r="AC1475" s="13">
        <f t="shared" si="212"/>
        <v>42826</v>
      </c>
      <c r="AD1475" s="14">
        <f t="shared" si="213"/>
        <v>42843</v>
      </c>
      <c r="AE1475" s="1" t="str">
        <f t="shared" si="214"/>
        <v>Tuesday</v>
      </c>
      <c r="AF1475" s="2">
        <v>0.67121527777777779</v>
      </c>
      <c r="AG1475" s="2">
        <f t="shared" si="215"/>
        <v>0.66666666666666663</v>
      </c>
      <c r="AH1475" t="s">
        <v>25</v>
      </c>
    </row>
    <row r="1476" spans="1:34" x14ac:dyDescent="0.25">
      <c r="A1476">
        <v>1278424</v>
      </c>
      <c r="B1476" t="s">
        <v>54</v>
      </c>
      <c r="E1476">
        <v>53233</v>
      </c>
      <c r="F1476" t="s">
        <v>20</v>
      </c>
      <c r="G1476" t="s">
        <v>55</v>
      </c>
      <c r="H1476">
        <v>11151</v>
      </c>
      <c r="I1476" t="s">
        <v>27</v>
      </c>
      <c r="J1476">
        <f>VLOOKUP(I1476,Key!$A$1:$C$73,2,FALSE)</f>
        <v>43.041646999999998</v>
      </c>
      <c r="K1476">
        <f>VLOOKUP(I1476,Key!$A$1:$C$73,3,FALSE)</f>
        <v>-87.927257999999995</v>
      </c>
      <c r="L1476" t="s">
        <v>52</v>
      </c>
      <c r="M1476">
        <f>VLOOKUP(L1476,Key!$A$1:$C$73,2,FALSE)</f>
        <v>43.042490000000001</v>
      </c>
      <c r="N1476">
        <f>VLOOKUP(L1476,Key!$A$1:$C$73,3,FALSE)</f>
        <v>-87.909959999999998</v>
      </c>
      <c r="O1476">
        <v>11</v>
      </c>
      <c r="P1476">
        <v>3</v>
      </c>
      <c r="Q1476">
        <v>1.7</v>
      </c>
      <c r="R1476">
        <v>1.6</v>
      </c>
      <c r="S1476">
        <v>66</v>
      </c>
      <c r="T1476">
        <f t="shared" si="207"/>
        <v>-1</v>
      </c>
      <c r="U1476" s="1">
        <v>42843</v>
      </c>
      <c r="V1476" s="13">
        <f t="shared" si="208"/>
        <v>42826</v>
      </c>
      <c r="W1476" s="14">
        <f t="shared" si="209"/>
        <v>42843</v>
      </c>
      <c r="X1476" s="1" t="str">
        <f t="shared" si="210"/>
        <v>Tuesday</v>
      </c>
      <c r="Y1476" s="2">
        <v>0.68137731481481489</v>
      </c>
      <c r="Z1476" s="2">
        <f t="shared" si="211"/>
        <v>0.66666666666666663</v>
      </c>
      <c r="AA1476">
        <f>1</f>
        <v>1</v>
      </c>
      <c r="AB1476" s="1">
        <v>42843</v>
      </c>
      <c r="AC1476" s="13">
        <f t="shared" si="212"/>
        <v>42826</v>
      </c>
      <c r="AD1476" s="14">
        <f t="shared" si="213"/>
        <v>42843</v>
      </c>
      <c r="AE1476" s="1" t="str">
        <f t="shared" si="214"/>
        <v>Tuesday</v>
      </c>
      <c r="AF1476" s="2">
        <v>0.68922453703703701</v>
      </c>
      <c r="AG1476" s="2">
        <f t="shared" si="215"/>
        <v>0.70833333333333326</v>
      </c>
      <c r="AH1476" t="s">
        <v>23</v>
      </c>
    </row>
    <row r="1477" spans="1:34" x14ac:dyDescent="0.25">
      <c r="A1477">
        <v>1588515</v>
      </c>
      <c r="B1477" t="s">
        <v>54</v>
      </c>
      <c r="E1477">
        <v>55331</v>
      </c>
      <c r="F1477" t="s">
        <v>20</v>
      </c>
      <c r="G1477" t="s">
        <v>55</v>
      </c>
      <c r="H1477">
        <v>5534</v>
      </c>
      <c r="I1477" t="s">
        <v>27</v>
      </c>
      <c r="J1477">
        <f>VLOOKUP(I1477,Key!$A$1:$C$73,2,FALSE)</f>
        <v>43.041646999999998</v>
      </c>
      <c r="K1477">
        <f>VLOOKUP(I1477,Key!$A$1:$C$73,3,FALSE)</f>
        <v>-87.927257999999995</v>
      </c>
      <c r="L1477" t="s">
        <v>52</v>
      </c>
      <c r="M1477">
        <f>VLOOKUP(L1477,Key!$A$1:$C$73,2,FALSE)</f>
        <v>43.042490000000001</v>
      </c>
      <c r="N1477">
        <f>VLOOKUP(L1477,Key!$A$1:$C$73,3,FALSE)</f>
        <v>-87.909959999999998</v>
      </c>
      <c r="O1477">
        <v>11</v>
      </c>
      <c r="P1477">
        <v>3</v>
      </c>
      <c r="Q1477">
        <v>1.7</v>
      </c>
      <c r="R1477">
        <v>1.6</v>
      </c>
      <c r="S1477">
        <v>66</v>
      </c>
      <c r="T1477">
        <f t="shared" si="207"/>
        <v>-1</v>
      </c>
      <c r="U1477" s="1">
        <v>42843</v>
      </c>
      <c r="V1477" s="13">
        <f t="shared" si="208"/>
        <v>42826</v>
      </c>
      <c r="W1477" s="14">
        <f t="shared" si="209"/>
        <v>42843</v>
      </c>
      <c r="X1477" s="1" t="str">
        <f t="shared" si="210"/>
        <v>Tuesday</v>
      </c>
      <c r="Y1477" s="2">
        <v>0.68185185185185182</v>
      </c>
      <c r="Z1477" s="2">
        <f t="shared" si="211"/>
        <v>0.66666666666666663</v>
      </c>
      <c r="AA1477">
        <f>1</f>
        <v>1</v>
      </c>
      <c r="AB1477" s="1">
        <v>42843</v>
      </c>
      <c r="AC1477" s="13">
        <f t="shared" si="212"/>
        <v>42826</v>
      </c>
      <c r="AD1477" s="14">
        <f t="shared" si="213"/>
        <v>42843</v>
      </c>
      <c r="AE1477" s="1" t="str">
        <f t="shared" si="214"/>
        <v>Tuesday</v>
      </c>
      <c r="AF1477" s="2">
        <v>0.68929398148148147</v>
      </c>
      <c r="AG1477" s="2">
        <f t="shared" si="215"/>
        <v>0.70833333333333326</v>
      </c>
      <c r="AH1477" t="s">
        <v>23</v>
      </c>
    </row>
    <row r="1478" spans="1:34" x14ac:dyDescent="0.25">
      <c r="A1478">
        <v>1188999</v>
      </c>
      <c r="B1478" t="s">
        <v>54</v>
      </c>
      <c r="E1478">
        <v>53212</v>
      </c>
      <c r="F1478" t="s">
        <v>20</v>
      </c>
      <c r="G1478" t="s">
        <v>55</v>
      </c>
      <c r="H1478">
        <v>5426</v>
      </c>
      <c r="I1478" t="s">
        <v>36</v>
      </c>
      <c r="J1478">
        <f>VLOOKUP(I1478,Key!$A$1:$C$73,2,FALSE)</f>
        <v>43.03519</v>
      </c>
      <c r="K1478">
        <f>VLOOKUP(I1478,Key!$A$1:$C$73,3,FALSE)</f>
        <v>-87.907390000000007</v>
      </c>
      <c r="L1478" t="s">
        <v>22</v>
      </c>
      <c r="M1478">
        <f>VLOOKUP(L1478,Key!$A$1:$C$73,2,FALSE)</f>
        <v>43.058619999999998</v>
      </c>
      <c r="N1478">
        <f>VLOOKUP(L1478,Key!$A$1:$C$73,3,FALSE)</f>
        <v>-87.885319999999993</v>
      </c>
      <c r="O1478">
        <v>15</v>
      </c>
      <c r="P1478">
        <v>3</v>
      </c>
      <c r="Q1478">
        <v>2.2999999999999998</v>
      </c>
      <c r="R1478">
        <v>2.1</v>
      </c>
      <c r="S1478">
        <v>90</v>
      </c>
      <c r="T1478">
        <f t="shared" si="207"/>
        <v>-1</v>
      </c>
      <c r="U1478" s="1">
        <v>42843</v>
      </c>
      <c r="V1478" s="13">
        <f t="shared" si="208"/>
        <v>42826</v>
      </c>
      <c r="W1478" s="14">
        <f t="shared" si="209"/>
        <v>42843</v>
      </c>
      <c r="X1478" s="1" t="str">
        <f t="shared" si="210"/>
        <v>Tuesday</v>
      </c>
      <c r="Y1478" s="2">
        <v>0.69130787037037045</v>
      </c>
      <c r="Z1478" s="2">
        <f t="shared" si="211"/>
        <v>0.70833333333333326</v>
      </c>
      <c r="AA1478">
        <f>1</f>
        <v>1</v>
      </c>
      <c r="AB1478" s="1">
        <v>42843</v>
      </c>
      <c r="AC1478" s="13">
        <f t="shared" si="212"/>
        <v>42826</v>
      </c>
      <c r="AD1478" s="14">
        <f t="shared" si="213"/>
        <v>42843</v>
      </c>
      <c r="AE1478" s="1" t="str">
        <f t="shared" si="214"/>
        <v>Tuesday</v>
      </c>
      <c r="AF1478" s="2">
        <v>0.70156249999999998</v>
      </c>
      <c r="AG1478" s="2">
        <f t="shared" si="215"/>
        <v>0.70833333333333326</v>
      </c>
      <c r="AH1478" t="s">
        <v>23</v>
      </c>
    </row>
    <row r="1479" spans="1:34" x14ac:dyDescent="0.25">
      <c r="A1479">
        <v>1583223</v>
      </c>
      <c r="B1479" t="s">
        <v>54</v>
      </c>
      <c r="E1479">
        <v>53202</v>
      </c>
      <c r="F1479" t="s">
        <v>20</v>
      </c>
      <c r="G1479" t="s">
        <v>55</v>
      </c>
      <c r="H1479">
        <v>11062</v>
      </c>
      <c r="I1479" t="s">
        <v>79</v>
      </c>
      <c r="J1479">
        <f>VLOOKUP(I1479,Key!$A$1:$C$73,2,FALSE)</f>
        <v>43.04804</v>
      </c>
      <c r="K1479">
        <f>VLOOKUP(I1479,Key!$A$1:$C$73,3,FALSE)</f>
        <v>-87.896720000000002</v>
      </c>
      <c r="L1479" t="s">
        <v>79</v>
      </c>
      <c r="M1479">
        <f>VLOOKUP(L1479,Key!$A$1:$C$73,2,FALSE)</f>
        <v>43.04804</v>
      </c>
      <c r="N1479">
        <f>VLOOKUP(L1479,Key!$A$1:$C$73,3,FALSE)</f>
        <v>-87.896720000000002</v>
      </c>
      <c r="O1479">
        <v>41</v>
      </c>
      <c r="P1479">
        <v>6</v>
      </c>
      <c r="Q1479">
        <v>6.2</v>
      </c>
      <c r="R1479">
        <v>5.8</v>
      </c>
      <c r="S1479">
        <v>246</v>
      </c>
      <c r="T1479">
        <f t="shared" si="207"/>
        <v>-1</v>
      </c>
      <c r="U1479" s="1">
        <v>42843</v>
      </c>
      <c r="V1479" s="13">
        <f t="shared" si="208"/>
        <v>42826</v>
      </c>
      <c r="W1479" s="14">
        <f t="shared" si="209"/>
        <v>42843</v>
      </c>
      <c r="X1479" s="1" t="str">
        <f t="shared" si="210"/>
        <v>Tuesday</v>
      </c>
      <c r="Y1479" s="2">
        <v>0.70633101851851843</v>
      </c>
      <c r="Z1479" s="2">
        <f t="shared" si="211"/>
        <v>0.70833333333333326</v>
      </c>
      <c r="AA1479">
        <f>1</f>
        <v>1</v>
      </c>
      <c r="AB1479" s="1">
        <v>42843</v>
      </c>
      <c r="AC1479" s="13">
        <f t="shared" si="212"/>
        <v>42826</v>
      </c>
      <c r="AD1479" s="14">
        <f t="shared" si="213"/>
        <v>42843</v>
      </c>
      <c r="AE1479" s="1" t="str">
        <f t="shared" si="214"/>
        <v>Tuesday</v>
      </c>
      <c r="AF1479" s="2">
        <v>0.7350578703703704</v>
      </c>
      <c r="AG1479" s="2">
        <f t="shared" si="215"/>
        <v>0.75</v>
      </c>
      <c r="AH1479" t="s">
        <v>25</v>
      </c>
    </row>
    <row r="1480" spans="1:34" x14ac:dyDescent="0.25">
      <c r="A1480">
        <v>1588581</v>
      </c>
      <c r="B1480" t="s">
        <v>54</v>
      </c>
      <c r="E1480">
        <v>53218</v>
      </c>
      <c r="F1480" t="s">
        <v>20</v>
      </c>
      <c r="G1480" t="s">
        <v>55</v>
      </c>
      <c r="H1480">
        <v>989</v>
      </c>
      <c r="I1480" t="s">
        <v>28</v>
      </c>
      <c r="J1480">
        <f>VLOOKUP(I1480,Key!$A$1:$C$73,2,FALSE)</f>
        <v>43.038580000000003</v>
      </c>
      <c r="K1480">
        <f>VLOOKUP(I1480,Key!$A$1:$C$73,3,FALSE)</f>
        <v>-87.90934</v>
      </c>
      <c r="L1480" t="s">
        <v>28</v>
      </c>
      <c r="M1480">
        <f>VLOOKUP(L1480,Key!$A$1:$C$73,2,FALSE)</f>
        <v>43.038580000000003</v>
      </c>
      <c r="N1480">
        <f>VLOOKUP(L1480,Key!$A$1:$C$73,3,FALSE)</f>
        <v>-87.90934</v>
      </c>
      <c r="O1480">
        <v>24</v>
      </c>
      <c r="P1480">
        <v>3</v>
      </c>
      <c r="Q1480">
        <v>3.6</v>
      </c>
      <c r="R1480">
        <v>3.4</v>
      </c>
      <c r="S1480">
        <v>144</v>
      </c>
      <c r="T1480">
        <f t="shared" si="207"/>
        <v>-1</v>
      </c>
      <c r="U1480" s="1">
        <v>42843</v>
      </c>
      <c r="V1480" s="13">
        <f t="shared" si="208"/>
        <v>42826</v>
      </c>
      <c r="W1480" s="14">
        <f t="shared" si="209"/>
        <v>42843</v>
      </c>
      <c r="X1480" s="1" t="str">
        <f t="shared" si="210"/>
        <v>Tuesday</v>
      </c>
      <c r="Y1480" s="2">
        <v>0.72030092592592598</v>
      </c>
      <c r="Z1480" s="2">
        <f t="shared" si="211"/>
        <v>0.70833333333333326</v>
      </c>
      <c r="AA1480">
        <f>1</f>
        <v>1</v>
      </c>
      <c r="AB1480" s="1">
        <v>42843</v>
      </c>
      <c r="AC1480" s="13">
        <f t="shared" si="212"/>
        <v>42826</v>
      </c>
      <c r="AD1480" s="14">
        <f t="shared" si="213"/>
        <v>42843</v>
      </c>
      <c r="AE1480" s="1" t="str">
        <f t="shared" si="214"/>
        <v>Tuesday</v>
      </c>
      <c r="AF1480" s="2">
        <v>0.73743055555555559</v>
      </c>
      <c r="AG1480" s="2">
        <f t="shared" si="215"/>
        <v>0.75</v>
      </c>
      <c r="AH1480" t="s">
        <v>25</v>
      </c>
    </row>
    <row r="1481" spans="1:34" x14ac:dyDescent="0.25">
      <c r="A1481">
        <v>1588599</v>
      </c>
      <c r="B1481" t="s">
        <v>54</v>
      </c>
      <c r="E1481">
        <v>53221</v>
      </c>
      <c r="F1481" t="s">
        <v>20</v>
      </c>
      <c r="G1481" t="s">
        <v>55</v>
      </c>
      <c r="H1481">
        <v>11089</v>
      </c>
      <c r="I1481" t="s">
        <v>77</v>
      </c>
      <c r="J1481">
        <f>VLOOKUP(I1481,Key!$A$1:$C$73,2,FALSE)</f>
        <v>43.036900000000003</v>
      </c>
      <c r="K1481">
        <f>VLOOKUP(I1481,Key!$A$1:$C$73,3,FALSE)</f>
        <v>-87.89667</v>
      </c>
      <c r="L1481" t="s">
        <v>77</v>
      </c>
      <c r="M1481">
        <f>VLOOKUP(L1481,Key!$A$1:$C$73,2,FALSE)</f>
        <v>43.036900000000003</v>
      </c>
      <c r="N1481">
        <f>VLOOKUP(L1481,Key!$A$1:$C$73,3,FALSE)</f>
        <v>-87.89667</v>
      </c>
      <c r="O1481">
        <v>40</v>
      </c>
      <c r="P1481">
        <v>6</v>
      </c>
      <c r="Q1481">
        <v>6</v>
      </c>
      <c r="R1481">
        <v>5.7</v>
      </c>
      <c r="S1481">
        <v>240</v>
      </c>
      <c r="T1481">
        <f t="shared" si="207"/>
        <v>-1</v>
      </c>
      <c r="U1481" s="1">
        <v>42843</v>
      </c>
      <c r="V1481" s="13">
        <f t="shared" si="208"/>
        <v>42826</v>
      </c>
      <c r="W1481" s="14">
        <f t="shared" si="209"/>
        <v>42843</v>
      </c>
      <c r="X1481" s="1" t="str">
        <f t="shared" si="210"/>
        <v>Tuesday</v>
      </c>
      <c r="Y1481" s="2">
        <v>0.72461805555555558</v>
      </c>
      <c r="Z1481" s="2">
        <f t="shared" si="211"/>
        <v>0.70833333333333326</v>
      </c>
      <c r="AA1481">
        <f>1</f>
        <v>1</v>
      </c>
      <c r="AB1481" s="1">
        <v>42843</v>
      </c>
      <c r="AC1481" s="13">
        <f t="shared" si="212"/>
        <v>42826</v>
      </c>
      <c r="AD1481" s="14">
        <f t="shared" si="213"/>
        <v>42843</v>
      </c>
      <c r="AE1481" s="1" t="str">
        <f t="shared" si="214"/>
        <v>Tuesday</v>
      </c>
      <c r="AF1481" s="2">
        <v>0.75274305555555554</v>
      </c>
      <c r="AG1481" s="2">
        <f t="shared" si="215"/>
        <v>0.75</v>
      </c>
      <c r="AH1481" t="s">
        <v>25</v>
      </c>
    </row>
    <row r="1482" spans="1:34" x14ac:dyDescent="0.25">
      <c r="A1482">
        <v>1588599</v>
      </c>
      <c r="B1482" t="s">
        <v>54</v>
      </c>
      <c r="E1482">
        <v>53221</v>
      </c>
      <c r="F1482" t="s">
        <v>20</v>
      </c>
      <c r="G1482" t="s">
        <v>55</v>
      </c>
      <c r="H1482">
        <v>5432</v>
      </c>
      <c r="I1482" t="s">
        <v>77</v>
      </c>
      <c r="J1482">
        <f>VLOOKUP(I1482,Key!$A$1:$C$73,2,FALSE)</f>
        <v>43.036900000000003</v>
      </c>
      <c r="K1482">
        <f>VLOOKUP(I1482,Key!$A$1:$C$73,3,FALSE)</f>
        <v>-87.89667</v>
      </c>
      <c r="L1482" t="s">
        <v>77</v>
      </c>
      <c r="M1482">
        <f>VLOOKUP(L1482,Key!$A$1:$C$73,2,FALSE)</f>
        <v>43.036900000000003</v>
      </c>
      <c r="N1482">
        <f>VLOOKUP(L1482,Key!$A$1:$C$73,3,FALSE)</f>
        <v>-87.89667</v>
      </c>
      <c r="O1482">
        <v>39</v>
      </c>
      <c r="P1482">
        <v>6</v>
      </c>
      <c r="Q1482">
        <v>5.9</v>
      </c>
      <c r="R1482">
        <v>5.6</v>
      </c>
      <c r="S1482">
        <v>234</v>
      </c>
      <c r="T1482">
        <f t="shared" si="207"/>
        <v>-1</v>
      </c>
      <c r="U1482" s="1">
        <v>42843</v>
      </c>
      <c r="V1482" s="13">
        <f t="shared" si="208"/>
        <v>42826</v>
      </c>
      <c r="W1482" s="14">
        <f t="shared" si="209"/>
        <v>42843</v>
      </c>
      <c r="X1482" s="1" t="str">
        <f t="shared" si="210"/>
        <v>Tuesday</v>
      </c>
      <c r="Y1482" s="2">
        <v>0.72506944444444443</v>
      </c>
      <c r="Z1482" s="2">
        <f t="shared" si="211"/>
        <v>0.70833333333333326</v>
      </c>
      <c r="AA1482">
        <f>1</f>
        <v>1</v>
      </c>
      <c r="AB1482" s="1">
        <v>42843</v>
      </c>
      <c r="AC1482" s="13">
        <f t="shared" si="212"/>
        <v>42826</v>
      </c>
      <c r="AD1482" s="14">
        <f t="shared" si="213"/>
        <v>42843</v>
      </c>
      <c r="AE1482" s="1" t="str">
        <f t="shared" si="214"/>
        <v>Tuesday</v>
      </c>
      <c r="AF1482" s="2">
        <v>0.75269675925925927</v>
      </c>
      <c r="AG1482" s="2">
        <f t="shared" si="215"/>
        <v>0.75</v>
      </c>
      <c r="AH1482" t="s">
        <v>25</v>
      </c>
    </row>
    <row r="1483" spans="1:34" x14ac:dyDescent="0.25">
      <c r="A1483">
        <v>1588663</v>
      </c>
      <c r="B1483" t="s">
        <v>54</v>
      </c>
      <c r="E1483">
        <v>53151</v>
      </c>
      <c r="F1483" t="s">
        <v>20</v>
      </c>
      <c r="G1483" t="s">
        <v>55</v>
      </c>
      <c r="H1483">
        <v>11080</v>
      </c>
      <c r="I1483" t="s">
        <v>66</v>
      </c>
      <c r="J1483">
        <f>VLOOKUP(I1483,Key!$A$1:$C$73,2,FALSE)</f>
        <v>43.078530000000001</v>
      </c>
      <c r="K1483">
        <f>VLOOKUP(I1483,Key!$A$1:$C$73,3,FALSE)</f>
        <v>-87.882620000000003</v>
      </c>
      <c r="L1483" t="s">
        <v>24</v>
      </c>
      <c r="M1483">
        <f>VLOOKUP(L1483,Key!$A$1:$C$73,2,FALSE)</f>
        <v>43.074655999999997</v>
      </c>
      <c r="N1483">
        <f>VLOOKUP(L1483,Key!$A$1:$C$73,3,FALSE)</f>
        <v>-87.889011999999994</v>
      </c>
      <c r="O1483">
        <v>12</v>
      </c>
      <c r="P1483">
        <v>3</v>
      </c>
      <c r="Q1483">
        <v>1.8</v>
      </c>
      <c r="R1483">
        <v>1.7</v>
      </c>
      <c r="S1483">
        <v>72</v>
      </c>
      <c r="T1483">
        <f t="shared" si="207"/>
        <v>-1</v>
      </c>
      <c r="U1483" s="1">
        <v>42843</v>
      </c>
      <c r="V1483" s="13">
        <f t="shared" si="208"/>
        <v>42826</v>
      </c>
      <c r="W1483" s="14">
        <f t="shared" si="209"/>
        <v>42843</v>
      </c>
      <c r="X1483" s="1" t="str">
        <f t="shared" si="210"/>
        <v>Tuesday</v>
      </c>
      <c r="Y1483" s="2">
        <v>0.76325231481481481</v>
      </c>
      <c r="Z1483" s="2">
        <f t="shared" si="211"/>
        <v>0.75</v>
      </c>
      <c r="AA1483">
        <f>1</f>
        <v>1</v>
      </c>
      <c r="AB1483" s="1">
        <v>42843</v>
      </c>
      <c r="AC1483" s="13">
        <f t="shared" si="212"/>
        <v>42826</v>
      </c>
      <c r="AD1483" s="14">
        <f t="shared" si="213"/>
        <v>42843</v>
      </c>
      <c r="AE1483" s="1" t="str">
        <f t="shared" si="214"/>
        <v>Tuesday</v>
      </c>
      <c r="AF1483" s="2">
        <v>0.77165509259259257</v>
      </c>
      <c r="AG1483" s="2">
        <f t="shared" si="215"/>
        <v>0.79166666666666663</v>
      </c>
      <c r="AH1483" t="s">
        <v>23</v>
      </c>
    </row>
    <row r="1484" spans="1:34" x14ac:dyDescent="0.25">
      <c r="A1484">
        <v>1391937</v>
      </c>
      <c r="B1484" t="s">
        <v>54</v>
      </c>
      <c r="E1484">
        <v>53092</v>
      </c>
      <c r="F1484" t="s">
        <v>20</v>
      </c>
      <c r="G1484" t="s">
        <v>55</v>
      </c>
      <c r="H1484">
        <v>5463</v>
      </c>
      <c r="I1484" t="s">
        <v>77</v>
      </c>
      <c r="J1484">
        <f>VLOOKUP(I1484,Key!$A$1:$C$73,2,FALSE)</f>
        <v>43.036900000000003</v>
      </c>
      <c r="K1484">
        <f>VLOOKUP(I1484,Key!$A$1:$C$73,3,FALSE)</f>
        <v>-87.89667</v>
      </c>
      <c r="L1484" t="s">
        <v>77</v>
      </c>
      <c r="M1484">
        <f>VLOOKUP(L1484,Key!$A$1:$C$73,2,FALSE)</f>
        <v>43.036900000000003</v>
      </c>
      <c r="N1484">
        <f>VLOOKUP(L1484,Key!$A$1:$C$73,3,FALSE)</f>
        <v>-87.89667</v>
      </c>
      <c r="O1484">
        <v>28</v>
      </c>
      <c r="P1484">
        <v>3</v>
      </c>
      <c r="Q1484">
        <v>4.2</v>
      </c>
      <c r="R1484">
        <v>4</v>
      </c>
      <c r="S1484">
        <v>168</v>
      </c>
      <c r="T1484">
        <f t="shared" si="207"/>
        <v>-1</v>
      </c>
      <c r="U1484" s="1">
        <v>42843</v>
      </c>
      <c r="V1484" s="13">
        <f t="shared" si="208"/>
        <v>42826</v>
      </c>
      <c r="W1484" s="14">
        <f t="shared" si="209"/>
        <v>42843</v>
      </c>
      <c r="X1484" s="1" t="str">
        <f t="shared" si="210"/>
        <v>Tuesday</v>
      </c>
      <c r="Y1484" s="2">
        <v>0.99903935185185189</v>
      </c>
      <c r="Z1484" s="2">
        <f t="shared" si="211"/>
        <v>1</v>
      </c>
      <c r="AA1484">
        <f>1</f>
        <v>1</v>
      </c>
      <c r="AB1484" s="1">
        <v>42844</v>
      </c>
      <c r="AC1484" s="13">
        <f t="shared" si="212"/>
        <v>42826</v>
      </c>
      <c r="AD1484" s="14">
        <f t="shared" si="213"/>
        <v>42844</v>
      </c>
      <c r="AE1484" s="1" t="str">
        <f t="shared" si="214"/>
        <v>Wednesday</v>
      </c>
      <c r="AF1484" s="2">
        <v>1.8576388888888889E-2</v>
      </c>
      <c r="AG1484" s="2">
        <f t="shared" si="215"/>
        <v>0</v>
      </c>
      <c r="AH1484" t="s">
        <v>25</v>
      </c>
    </row>
    <row r="1485" spans="1:34" x14ac:dyDescent="0.25">
      <c r="A1485">
        <v>1391937</v>
      </c>
      <c r="B1485" t="s">
        <v>54</v>
      </c>
      <c r="E1485">
        <v>53092</v>
      </c>
      <c r="F1485" t="s">
        <v>20</v>
      </c>
      <c r="G1485" t="s">
        <v>55</v>
      </c>
      <c r="H1485">
        <v>11089</v>
      </c>
      <c r="I1485" t="s">
        <v>77</v>
      </c>
      <c r="J1485">
        <f>VLOOKUP(I1485,Key!$A$1:$C$73,2,FALSE)</f>
        <v>43.036900000000003</v>
      </c>
      <c r="K1485">
        <f>VLOOKUP(I1485,Key!$A$1:$C$73,3,FALSE)</f>
        <v>-87.89667</v>
      </c>
      <c r="L1485" t="s">
        <v>77</v>
      </c>
      <c r="M1485">
        <f>VLOOKUP(L1485,Key!$A$1:$C$73,2,FALSE)</f>
        <v>43.036900000000003</v>
      </c>
      <c r="N1485">
        <f>VLOOKUP(L1485,Key!$A$1:$C$73,3,FALSE)</f>
        <v>-87.89667</v>
      </c>
      <c r="O1485">
        <v>25</v>
      </c>
      <c r="P1485">
        <v>3</v>
      </c>
      <c r="Q1485">
        <v>3.8</v>
      </c>
      <c r="R1485">
        <v>3.6</v>
      </c>
      <c r="S1485">
        <v>150</v>
      </c>
      <c r="T1485">
        <f t="shared" si="207"/>
        <v>-1</v>
      </c>
      <c r="U1485" s="1">
        <v>42844</v>
      </c>
      <c r="V1485" s="13">
        <f t="shared" si="208"/>
        <v>42826</v>
      </c>
      <c r="W1485" s="14">
        <f t="shared" si="209"/>
        <v>42844</v>
      </c>
      <c r="X1485" s="1" t="str">
        <f t="shared" si="210"/>
        <v>Wednesday</v>
      </c>
      <c r="Y1485" s="2">
        <v>1.3194444444444443E-3</v>
      </c>
      <c r="Z1485" s="2">
        <f t="shared" si="211"/>
        <v>0</v>
      </c>
      <c r="AA1485">
        <f>1</f>
        <v>1</v>
      </c>
      <c r="AB1485" s="1">
        <v>42844</v>
      </c>
      <c r="AC1485" s="13">
        <f t="shared" si="212"/>
        <v>42826</v>
      </c>
      <c r="AD1485" s="14">
        <f t="shared" si="213"/>
        <v>42844</v>
      </c>
      <c r="AE1485" s="1" t="str">
        <f t="shared" si="214"/>
        <v>Wednesday</v>
      </c>
      <c r="AF1485" s="2">
        <v>1.8553240740740742E-2</v>
      </c>
      <c r="AG1485" s="2">
        <f t="shared" si="215"/>
        <v>0</v>
      </c>
      <c r="AH1485" t="s">
        <v>25</v>
      </c>
    </row>
    <row r="1486" spans="1:34" x14ac:dyDescent="0.25">
      <c r="A1486">
        <v>1589934</v>
      </c>
      <c r="B1486" t="s">
        <v>54</v>
      </c>
      <c r="E1486">
        <v>60616</v>
      </c>
      <c r="F1486" t="s">
        <v>20</v>
      </c>
      <c r="G1486" t="s">
        <v>55</v>
      </c>
      <c r="H1486">
        <v>338</v>
      </c>
      <c r="I1486" t="s">
        <v>84</v>
      </c>
      <c r="J1486">
        <f>VLOOKUP(I1486,Key!$A$1:$C$73,2,FALSE)</f>
        <v>43.040154000000001</v>
      </c>
      <c r="K1486">
        <f>VLOOKUP(I1486,Key!$A$1:$C$73,3,FALSE)</f>
        <v>-87.932113000000001</v>
      </c>
      <c r="L1486" t="s">
        <v>84</v>
      </c>
      <c r="M1486">
        <f>VLOOKUP(L1486,Key!$A$1:$C$73,2,FALSE)</f>
        <v>43.040154000000001</v>
      </c>
      <c r="N1486">
        <f>VLOOKUP(L1486,Key!$A$1:$C$73,3,FALSE)</f>
        <v>-87.932113000000001</v>
      </c>
      <c r="O1486">
        <v>52</v>
      </c>
      <c r="P1486">
        <v>6</v>
      </c>
      <c r="Q1486">
        <v>7.8</v>
      </c>
      <c r="R1486">
        <v>7.4</v>
      </c>
      <c r="S1486">
        <v>312</v>
      </c>
      <c r="T1486">
        <f t="shared" si="207"/>
        <v>-1</v>
      </c>
      <c r="U1486" s="1">
        <v>42844</v>
      </c>
      <c r="V1486" s="13">
        <f t="shared" si="208"/>
        <v>42826</v>
      </c>
      <c r="W1486" s="14">
        <f t="shared" si="209"/>
        <v>42844</v>
      </c>
      <c r="X1486" s="1" t="str">
        <f t="shared" si="210"/>
        <v>Wednesday</v>
      </c>
      <c r="Y1486" s="2">
        <v>3.5300925925925923E-2</v>
      </c>
      <c r="Z1486" s="2">
        <f t="shared" si="211"/>
        <v>4.1666666666666664E-2</v>
      </c>
      <c r="AA1486">
        <f>1</f>
        <v>1</v>
      </c>
      <c r="AB1486" s="1">
        <v>42844</v>
      </c>
      <c r="AC1486" s="13">
        <f t="shared" si="212"/>
        <v>42826</v>
      </c>
      <c r="AD1486" s="14">
        <f t="shared" si="213"/>
        <v>42844</v>
      </c>
      <c r="AE1486" s="1" t="str">
        <f t="shared" si="214"/>
        <v>Wednesday</v>
      </c>
      <c r="AF1486" s="2">
        <v>7.0960648148148148E-2</v>
      </c>
      <c r="AG1486" s="2">
        <f t="shared" si="215"/>
        <v>8.3333333333333329E-2</v>
      </c>
      <c r="AH1486" t="s">
        <v>25</v>
      </c>
    </row>
    <row r="1487" spans="1:34" x14ac:dyDescent="0.25">
      <c r="A1487">
        <v>1575732</v>
      </c>
      <c r="B1487" t="s">
        <v>54</v>
      </c>
      <c r="E1487">
        <v>16849</v>
      </c>
      <c r="F1487" t="s">
        <v>20</v>
      </c>
      <c r="G1487" t="s">
        <v>55</v>
      </c>
      <c r="H1487">
        <v>11114</v>
      </c>
      <c r="I1487" t="s">
        <v>24</v>
      </c>
      <c r="J1487">
        <f>VLOOKUP(I1487,Key!$A$1:$C$73,2,FALSE)</f>
        <v>43.074655999999997</v>
      </c>
      <c r="K1487">
        <f>VLOOKUP(I1487,Key!$A$1:$C$73,3,FALSE)</f>
        <v>-87.889011999999994</v>
      </c>
      <c r="L1487" t="s">
        <v>21</v>
      </c>
      <c r="M1487">
        <f>VLOOKUP(L1487,Key!$A$1:$C$73,2,FALSE)</f>
        <v>43.074890000000003</v>
      </c>
      <c r="N1487">
        <f>VLOOKUP(L1487,Key!$A$1:$C$73,3,FALSE)</f>
        <v>-87.882810000000006</v>
      </c>
      <c r="O1487">
        <v>65</v>
      </c>
      <c r="P1487">
        <v>9</v>
      </c>
      <c r="Q1487">
        <v>9.8000000000000007</v>
      </c>
      <c r="R1487">
        <v>9.3000000000000007</v>
      </c>
      <c r="S1487">
        <v>390</v>
      </c>
      <c r="T1487">
        <f t="shared" si="207"/>
        <v>-1</v>
      </c>
      <c r="U1487" s="1">
        <v>42844</v>
      </c>
      <c r="V1487" s="13">
        <f t="shared" si="208"/>
        <v>42826</v>
      </c>
      <c r="W1487" s="14">
        <f t="shared" si="209"/>
        <v>42844</v>
      </c>
      <c r="X1487" s="1" t="str">
        <f t="shared" si="210"/>
        <v>Wednesday</v>
      </c>
      <c r="Y1487" s="2">
        <v>4.9699074074074069E-2</v>
      </c>
      <c r="Z1487" s="2">
        <f t="shared" si="211"/>
        <v>4.1666666666666664E-2</v>
      </c>
      <c r="AA1487">
        <f>1</f>
        <v>1</v>
      </c>
      <c r="AB1487" s="1">
        <v>42844</v>
      </c>
      <c r="AC1487" s="13">
        <f t="shared" si="212"/>
        <v>42826</v>
      </c>
      <c r="AD1487" s="14">
        <f t="shared" si="213"/>
        <v>42844</v>
      </c>
      <c r="AE1487" s="1" t="str">
        <f t="shared" si="214"/>
        <v>Wednesday</v>
      </c>
      <c r="AF1487" s="2">
        <v>9.4953703703703707E-2</v>
      </c>
      <c r="AG1487" s="2">
        <f t="shared" si="215"/>
        <v>8.3333333333333329E-2</v>
      </c>
      <c r="AH1487" t="s">
        <v>23</v>
      </c>
    </row>
    <row r="1488" spans="1:34" x14ac:dyDescent="0.25">
      <c r="A1488">
        <v>1580500</v>
      </c>
      <c r="B1488" t="s">
        <v>54</v>
      </c>
      <c r="E1488">
        <v>53202</v>
      </c>
      <c r="F1488" t="s">
        <v>20</v>
      </c>
      <c r="G1488" t="s">
        <v>55</v>
      </c>
      <c r="H1488">
        <v>5520</v>
      </c>
      <c r="I1488" t="s">
        <v>86</v>
      </c>
      <c r="J1488">
        <f>VLOOKUP(I1488,Key!$A$1:$C$73,2,FALSE)</f>
        <v>43.052549999999997</v>
      </c>
      <c r="K1488">
        <f>VLOOKUP(I1488,Key!$A$1:$C$73,3,FALSE)</f>
        <v>-87.909329999999997</v>
      </c>
      <c r="L1488" t="s">
        <v>28</v>
      </c>
      <c r="M1488">
        <f>VLOOKUP(L1488,Key!$A$1:$C$73,2,FALSE)</f>
        <v>43.038580000000003</v>
      </c>
      <c r="N1488">
        <f>VLOOKUP(L1488,Key!$A$1:$C$73,3,FALSE)</f>
        <v>-87.90934</v>
      </c>
      <c r="O1488">
        <v>19</v>
      </c>
      <c r="P1488">
        <v>3</v>
      </c>
      <c r="Q1488">
        <v>2.9</v>
      </c>
      <c r="R1488">
        <v>2.7</v>
      </c>
      <c r="S1488">
        <v>114</v>
      </c>
      <c r="T1488">
        <f t="shared" si="207"/>
        <v>-1</v>
      </c>
      <c r="U1488" s="1">
        <v>42844</v>
      </c>
      <c r="V1488" s="13">
        <f t="shared" si="208"/>
        <v>42826</v>
      </c>
      <c r="W1488" s="14">
        <f t="shared" si="209"/>
        <v>42844</v>
      </c>
      <c r="X1488" s="1" t="str">
        <f t="shared" si="210"/>
        <v>Wednesday</v>
      </c>
      <c r="Y1488" s="2">
        <v>0.35843749999999996</v>
      </c>
      <c r="Z1488" s="2">
        <f t="shared" si="211"/>
        <v>0.375</v>
      </c>
      <c r="AA1488">
        <f>1</f>
        <v>1</v>
      </c>
      <c r="AB1488" s="1">
        <v>42844</v>
      </c>
      <c r="AC1488" s="13">
        <f t="shared" si="212"/>
        <v>42826</v>
      </c>
      <c r="AD1488" s="14">
        <f t="shared" si="213"/>
        <v>42844</v>
      </c>
      <c r="AE1488" s="1" t="str">
        <f t="shared" si="214"/>
        <v>Wednesday</v>
      </c>
      <c r="AF1488" s="2">
        <v>0.3716782407407408</v>
      </c>
      <c r="AG1488" s="2">
        <f t="shared" si="215"/>
        <v>0.375</v>
      </c>
      <c r="AH1488" t="s">
        <v>23</v>
      </c>
    </row>
    <row r="1489" spans="1:34" x14ac:dyDescent="0.25">
      <c r="A1489">
        <v>1589992</v>
      </c>
      <c r="B1489" t="s">
        <v>54</v>
      </c>
      <c r="E1489">
        <v>28803</v>
      </c>
      <c r="F1489" t="s">
        <v>20</v>
      </c>
      <c r="G1489" t="s">
        <v>55</v>
      </c>
      <c r="H1489">
        <v>173</v>
      </c>
      <c r="I1489" t="s">
        <v>52</v>
      </c>
      <c r="J1489">
        <f>VLOOKUP(I1489,Key!$A$1:$C$73,2,FALSE)</f>
        <v>43.042490000000001</v>
      </c>
      <c r="K1489">
        <f>VLOOKUP(I1489,Key!$A$1:$C$73,3,FALSE)</f>
        <v>-87.909959999999998</v>
      </c>
      <c r="L1489" t="s">
        <v>52</v>
      </c>
      <c r="M1489">
        <f>VLOOKUP(L1489,Key!$A$1:$C$73,2,FALSE)</f>
        <v>43.042490000000001</v>
      </c>
      <c r="N1489">
        <f>VLOOKUP(L1489,Key!$A$1:$C$73,3,FALSE)</f>
        <v>-87.909959999999998</v>
      </c>
      <c r="O1489">
        <v>44</v>
      </c>
      <c r="P1489">
        <v>6</v>
      </c>
      <c r="Q1489">
        <v>6.6</v>
      </c>
      <c r="R1489">
        <v>6.3</v>
      </c>
      <c r="S1489">
        <v>264</v>
      </c>
      <c r="T1489">
        <f t="shared" si="207"/>
        <v>-1</v>
      </c>
      <c r="U1489" s="1">
        <v>42844</v>
      </c>
      <c r="V1489" s="13">
        <f t="shared" si="208"/>
        <v>42826</v>
      </c>
      <c r="W1489" s="14">
        <f t="shared" si="209"/>
        <v>42844</v>
      </c>
      <c r="X1489" s="1" t="str">
        <f t="shared" si="210"/>
        <v>Wednesday</v>
      </c>
      <c r="Y1489" s="2">
        <v>0.39775462962962965</v>
      </c>
      <c r="Z1489" s="2">
        <f t="shared" si="211"/>
        <v>0.41666666666666663</v>
      </c>
      <c r="AA1489">
        <f>1</f>
        <v>1</v>
      </c>
      <c r="AB1489" s="1">
        <v>42844</v>
      </c>
      <c r="AC1489" s="13">
        <f t="shared" si="212"/>
        <v>42826</v>
      </c>
      <c r="AD1489" s="14">
        <f t="shared" si="213"/>
        <v>42844</v>
      </c>
      <c r="AE1489" s="1" t="str">
        <f t="shared" si="214"/>
        <v>Wednesday</v>
      </c>
      <c r="AF1489" s="2">
        <v>0.42807870370370371</v>
      </c>
      <c r="AG1489" s="2">
        <f t="shared" si="215"/>
        <v>0.41666666666666663</v>
      </c>
      <c r="AH1489" t="s">
        <v>25</v>
      </c>
    </row>
    <row r="1490" spans="1:34" x14ac:dyDescent="0.25">
      <c r="A1490">
        <v>1590031</v>
      </c>
      <c r="B1490" t="s">
        <v>54</v>
      </c>
      <c r="E1490">
        <v>53211</v>
      </c>
      <c r="F1490" t="s">
        <v>20</v>
      </c>
      <c r="G1490" t="s">
        <v>55</v>
      </c>
      <c r="H1490">
        <v>9</v>
      </c>
      <c r="I1490" t="s">
        <v>81</v>
      </c>
      <c r="J1490">
        <f>VLOOKUP(I1490,Key!$A$1:$C$73,2,FALSE)</f>
        <v>43.058010000000003</v>
      </c>
      <c r="K1490">
        <f>VLOOKUP(I1490,Key!$A$1:$C$73,3,FALSE)</f>
        <v>-87.877300000000005</v>
      </c>
      <c r="L1490" t="s">
        <v>81</v>
      </c>
      <c r="M1490">
        <f>VLOOKUP(L1490,Key!$A$1:$C$73,2,FALSE)</f>
        <v>43.058010000000003</v>
      </c>
      <c r="N1490">
        <f>VLOOKUP(L1490,Key!$A$1:$C$73,3,FALSE)</f>
        <v>-87.877300000000005</v>
      </c>
      <c r="O1490">
        <v>59</v>
      </c>
      <c r="P1490">
        <v>6</v>
      </c>
      <c r="Q1490">
        <v>8.9</v>
      </c>
      <c r="R1490">
        <v>8.4</v>
      </c>
      <c r="S1490">
        <v>354</v>
      </c>
      <c r="T1490">
        <f t="shared" si="207"/>
        <v>-1</v>
      </c>
      <c r="U1490" s="1">
        <v>42844</v>
      </c>
      <c r="V1490" s="13">
        <f t="shared" si="208"/>
        <v>42826</v>
      </c>
      <c r="W1490" s="14">
        <f t="shared" si="209"/>
        <v>42844</v>
      </c>
      <c r="X1490" s="1" t="str">
        <f t="shared" si="210"/>
        <v>Wednesday</v>
      </c>
      <c r="Y1490" s="2">
        <v>0.43114583333333334</v>
      </c>
      <c r="Z1490" s="2">
        <f t="shared" si="211"/>
        <v>0.41666666666666663</v>
      </c>
      <c r="AA1490">
        <f>1</f>
        <v>1</v>
      </c>
      <c r="AB1490" s="1">
        <v>42844</v>
      </c>
      <c r="AC1490" s="13">
        <f t="shared" si="212"/>
        <v>42826</v>
      </c>
      <c r="AD1490" s="14">
        <f t="shared" si="213"/>
        <v>42844</v>
      </c>
      <c r="AE1490" s="1" t="str">
        <f t="shared" si="214"/>
        <v>Wednesday</v>
      </c>
      <c r="AF1490" s="2">
        <v>0.47172453703703704</v>
      </c>
      <c r="AG1490" s="2">
        <f t="shared" si="215"/>
        <v>0.45833333333333331</v>
      </c>
      <c r="AH1490" t="s">
        <v>25</v>
      </c>
    </row>
    <row r="1491" spans="1:34" x14ac:dyDescent="0.25">
      <c r="A1491">
        <v>1590031</v>
      </c>
      <c r="B1491" t="s">
        <v>54</v>
      </c>
      <c r="E1491">
        <v>53211</v>
      </c>
      <c r="F1491" t="s">
        <v>20</v>
      </c>
      <c r="G1491" t="s">
        <v>55</v>
      </c>
      <c r="H1491">
        <v>5489</v>
      </c>
      <c r="I1491" t="s">
        <v>81</v>
      </c>
      <c r="J1491">
        <f>VLOOKUP(I1491,Key!$A$1:$C$73,2,FALSE)</f>
        <v>43.058010000000003</v>
      </c>
      <c r="K1491">
        <f>VLOOKUP(I1491,Key!$A$1:$C$73,3,FALSE)</f>
        <v>-87.877300000000005</v>
      </c>
      <c r="L1491" t="s">
        <v>81</v>
      </c>
      <c r="M1491">
        <f>VLOOKUP(L1491,Key!$A$1:$C$73,2,FALSE)</f>
        <v>43.058010000000003</v>
      </c>
      <c r="N1491">
        <f>VLOOKUP(L1491,Key!$A$1:$C$73,3,FALSE)</f>
        <v>-87.877300000000005</v>
      </c>
      <c r="O1491">
        <v>57</v>
      </c>
      <c r="P1491">
        <v>6</v>
      </c>
      <c r="Q1491">
        <v>8.6</v>
      </c>
      <c r="R1491">
        <v>8.1</v>
      </c>
      <c r="S1491">
        <v>342</v>
      </c>
      <c r="T1491">
        <f t="shared" si="207"/>
        <v>-1</v>
      </c>
      <c r="U1491" s="1">
        <v>42844</v>
      </c>
      <c r="V1491" s="13">
        <f t="shared" si="208"/>
        <v>42826</v>
      </c>
      <c r="W1491" s="14">
        <f t="shared" si="209"/>
        <v>42844</v>
      </c>
      <c r="X1491" s="1" t="str">
        <f t="shared" si="210"/>
        <v>Wednesday</v>
      </c>
      <c r="Y1491" s="2">
        <v>0.43206018518518513</v>
      </c>
      <c r="Z1491" s="2">
        <f t="shared" si="211"/>
        <v>0.41666666666666663</v>
      </c>
      <c r="AA1491">
        <f>1</f>
        <v>1</v>
      </c>
      <c r="AB1491" s="1">
        <v>42844</v>
      </c>
      <c r="AC1491" s="13">
        <f t="shared" si="212"/>
        <v>42826</v>
      </c>
      <c r="AD1491" s="14">
        <f t="shared" si="213"/>
        <v>42844</v>
      </c>
      <c r="AE1491" s="1" t="str">
        <f t="shared" si="214"/>
        <v>Wednesday</v>
      </c>
      <c r="AF1491" s="2">
        <v>0.47178240740740746</v>
      </c>
      <c r="AG1491" s="2">
        <f t="shared" si="215"/>
        <v>0.45833333333333331</v>
      </c>
      <c r="AH1491" t="s">
        <v>25</v>
      </c>
    </row>
    <row r="1492" spans="1:34" x14ac:dyDescent="0.25">
      <c r="A1492">
        <v>1590153</v>
      </c>
      <c r="B1492" t="s">
        <v>54</v>
      </c>
      <c r="E1492">
        <v>53211</v>
      </c>
      <c r="F1492" t="s">
        <v>20</v>
      </c>
      <c r="G1492" t="s">
        <v>55</v>
      </c>
      <c r="H1492">
        <v>5479</v>
      </c>
      <c r="I1492" t="s">
        <v>22</v>
      </c>
      <c r="J1492">
        <f>VLOOKUP(I1492,Key!$A$1:$C$73,2,FALSE)</f>
        <v>43.058619999999998</v>
      </c>
      <c r="K1492">
        <f>VLOOKUP(I1492,Key!$A$1:$C$73,3,FALSE)</f>
        <v>-87.885319999999993</v>
      </c>
      <c r="L1492" t="s">
        <v>61</v>
      </c>
      <c r="M1492">
        <f>VLOOKUP(L1492,Key!$A$1:$C$73,2,FALSE)</f>
        <v>43.060786</v>
      </c>
      <c r="N1492">
        <f>VLOOKUP(L1492,Key!$A$1:$C$73,3,FALSE)</f>
        <v>-87.883825999999999</v>
      </c>
      <c r="O1492">
        <v>99</v>
      </c>
      <c r="P1492">
        <v>12</v>
      </c>
      <c r="Q1492">
        <v>14.9</v>
      </c>
      <c r="R1492">
        <v>14.1</v>
      </c>
      <c r="S1492">
        <v>594</v>
      </c>
      <c r="T1492">
        <f t="shared" si="207"/>
        <v>-1</v>
      </c>
      <c r="U1492" s="1">
        <v>42844</v>
      </c>
      <c r="V1492" s="13">
        <f t="shared" si="208"/>
        <v>42826</v>
      </c>
      <c r="W1492" s="14">
        <f t="shared" si="209"/>
        <v>42844</v>
      </c>
      <c r="X1492" s="1" t="str">
        <f t="shared" si="210"/>
        <v>Wednesday</v>
      </c>
      <c r="Y1492" s="2">
        <v>0.52188657407407402</v>
      </c>
      <c r="Z1492" s="2">
        <f t="shared" si="211"/>
        <v>0.54166666666666663</v>
      </c>
      <c r="AA1492">
        <f>1</f>
        <v>1</v>
      </c>
      <c r="AB1492" s="1">
        <v>42844</v>
      </c>
      <c r="AC1492" s="13">
        <f t="shared" si="212"/>
        <v>42826</v>
      </c>
      <c r="AD1492" s="14">
        <f t="shared" si="213"/>
        <v>42844</v>
      </c>
      <c r="AE1492" s="1" t="str">
        <f t="shared" si="214"/>
        <v>Wednesday</v>
      </c>
      <c r="AF1492" s="2">
        <v>0.59096064814814808</v>
      </c>
      <c r="AG1492" s="2">
        <f t="shared" si="215"/>
        <v>0.58333333333333326</v>
      </c>
      <c r="AH1492" t="s">
        <v>23</v>
      </c>
    </row>
    <row r="1493" spans="1:34" x14ac:dyDescent="0.25">
      <c r="A1493">
        <v>1579178</v>
      </c>
      <c r="B1493" t="s">
        <v>54</v>
      </c>
      <c r="E1493">
        <v>32819</v>
      </c>
      <c r="F1493" t="s">
        <v>20</v>
      </c>
      <c r="G1493" t="s">
        <v>55</v>
      </c>
      <c r="H1493">
        <v>9</v>
      </c>
      <c r="I1493" t="s">
        <v>81</v>
      </c>
      <c r="J1493">
        <f>VLOOKUP(I1493,Key!$A$1:$C$73,2,FALSE)</f>
        <v>43.058010000000003</v>
      </c>
      <c r="K1493">
        <f>VLOOKUP(I1493,Key!$A$1:$C$73,3,FALSE)</f>
        <v>-87.877300000000005</v>
      </c>
      <c r="L1493" t="s">
        <v>81</v>
      </c>
      <c r="M1493">
        <f>VLOOKUP(L1493,Key!$A$1:$C$73,2,FALSE)</f>
        <v>43.058010000000003</v>
      </c>
      <c r="N1493">
        <f>VLOOKUP(L1493,Key!$A$1:$C$73,3,FALSE)</f>
        <v>-87.877300000000005</v>
      </c>
      <c r="O1493">
        <v>74</v>
      </c>
      <c r="P1493">
        <v>9</v>
      </c>
      <c r="Q1493">
        <v>11.1</v>
      </c>
      <c r="R1493">
        <v>10.5</v>
      </c>
      <c r="S1493">
        <v>444</v>
      </c>
      <c r="T1493">
        <f t="shared" si="207"/>
        <v>-1</v>
      </c>
      <c r="U1493" s="1">
        <v>42844</v>
      </c>
      <c r="V1493" s="13">
        <f t="shared" si="208"/>
        <v>42826</v>
      </c>
      <c r="W1493" s="14">
        <f t="shared" si="209"/>
        <v>42844</v>
      </c>
      <c r="X1493" s="1" t="str">
        <f t="shared" si="210"/>
        <v>Wednesday</v>
      </c>
      <c r="Y1493" s="2">
        <v>0.53630787037037042</v>
      </c>
      <c r="Z1493" s="2">
        <f t="shared" si="211"/>
        <v>0.54166666666666663</v>
      </c>
      <c r="AA1493">
        <f>1</f>
        <v>1</v>
      </c>
      <c r="AB1493" s="1">
        <v>42844</v>
      </c>
      <c r="AC1493" s="13">
        <f t="shared" si="212"/>
        <v>42826</v>
      </c>
      <c r="AD1493" s="14">
        <f t="shared" si="213"/>
        <v>42844</v>
      </c>
      <c r="AE1493" s="1" t="str">
        <f t="shared" si="214"/>
        <v>Wednesday</v>
      </c>
      <c r="AF1493" s="2">
        <v>0.58777777777777784</v>
      </c>
      <c r="AG1493" s="2">
        <f t="shared" si="215"/>
        <v>0.58333333333333326</v>
      </c>
      <c r="AH1493" t="s">
        <v>25</v>
      </c>
    </row>
    <row r="1494" spans="1:34" x14ac:dyDescent="0.25">
      <c r="A1494">
        <v>1382213</v>
      </c>
      <c r="B1494" t="s">
        <v>54</v>
      </c>
      <c r="E1494">
        <v>53211</v>
      </c>
      <c r="F1494" t="s">
        <v>20</v>
      </c>
      <c r="G1494" t="s">
        <v>55</v>
      </c>
      <c r="H1494">
        <v>5712</v>
      </c>
      <c r="I1494" t="s">
        <v>62</v>
      </c>
      <c r="J1494">
        <f>VLOOKUP(I1494,Key!$A$1:$C$73,2,FALSE)</f>
        <v>43.052460000000004</v>
      </c>
      <c r="K1494">
        <f>VLOOKUP(I1494,Key!$A$1:$C$73,3,FALSE)</f>
        <v>-87.891000000000005</v>
      </c>
      <c r="L1494" t="s">
        <v>77</v>
      </c>
      <c r="M1494">
        <f>VLOOKUP(L1494,Key!$A$1:$C$73,2,FALSE)</f>
        <v>43.036900000000003</v>
      </c>
      <c r="N1494">
        <f>VLOOKUP(L1494,Key!$A$1:$C$73,3,FALSE)</f>
        <v>-87.89667</v>
      </c>
      <c r="O1494">
        <v>6</v>
      </c>
      <c r="P1494">
        <v>3</v>
      </c>
      <c r="Q1494">
        <v>0.9</v>
      </c>
      <c r="R1494">
        <v>0.9</v>
      </c>
      <c r="S1494">
        <v>36</v>
      </c>
      <c r="T1494">
        <f t="shared" si="207"/>
        <v>-1</v>
      </c>
      <c r="U1494" s="1">
        <v>42844</v>
      </c>
      <c r="V1494" s="13">
        <f t="shared" si="208"/>
        <v>42826</v>
      </c>
      <c r="W1494" s="14">
        <f t="shared" si="209"/>
        <v>42844</v>
      </c>
      <c r="X1494" s="1" t="str">
        <f t="shared" si="210"/>
        <v>Wednesday</v>
      </c>
      <c r="Y1494" s="2">
        <v>0.65041666666666664</v>
      </c>
      <c r="Z1494" s="2">
        <f t="shared" si="211"/>
        <v>0.66666666666666663</v>
      </c>
      <c r="AA1494">
        <f>1</f>
        <v>1</v>
      </c>
      <c r="AB1494" s="1">
        <v>42844</v>
      </c>
      <c r="AC1494" s="13">
        <f t="shared" si="212"/>
        <v>42826</v>
      </c>
      <c r="AD1494" s="14">
        <f t="shared" si="213"/>
        <v>42844</v>
      </c>
      <c r="AE1494" s="1" t="str">
        <f t="shared" si="214"/>
        <v>Wednesday</v>
      </c>
      <c r="AF1494" s="2">
        <v>0.65480324074074081</v>
      </c>
      <c r="AG1494" s="2">
        <f t="shared" si="215"/>
        <v>0.66666666666666663</v>
      </c>
      <c r="AH1494" t="s">
        <v>23</v>
      </c>
    </row>
    <row r="1495" spans="1:34" x14ac:dyDescent="0.25">
      <c r="A1495">
        <v>1211746</v>
      </c>
      <c r="B1495" t="s">
        <v>54</v>
      </c>
      <c r="E1495">
        <v>53204</v>
      </c>
      <c r="F1495" t="s">
        <v>20</v>
      </c>
      <c r="G1495" t="s">
        <v>55</v>
      </c>
      <c r="H1495">
        <v>5437</v>
      </c>
      <c r="I1495" t="s">
        <v>48</v>
      </c>
      <c r="J1495">
        <f>VLOOKUP(I1495,Key!$A$1:$C$73,2,FALSE)</f>
        <v>43.031320000000001</v>
      </c>
      <c r="K1495">
        <f>VLOOKUP(I1495,Key!$A$1:$C$73,3,FALSE)</f>
        <v>-87.904259999999994</v>
      </c>
      <c r="L1495" t="s">
        <v>77</v>
      </c>
      <c r="M1495">
        <f>VLOOKUP(L1495,Key!$A$1:$C$73,2,FALSE)</f>
        <v>43.036900000000003</v>
      </c>
      <c r="N1495">
        <f>VLOOKUP(L1495,Key!$A$1:$C$73,3,FALSE)</f>
        <v>-87.89667</v>
      </c>
      <c r="O1495">
        <v>7</v>
      </c>
      <c r="P1495">
        <v>3</v>
      </c>
      <c r="Q1495">
        <v>1.1000000000000001</v>
      </c>
      <c r="R1495">
        <v>1</v>
      </c>
      <c r="S1495">
        <v>42</v>
      </c>
      <c r="T1495">
        <f t="shared" si="207"/>
        <v>-1</v>
      </c>
      <c r="U1495" s="1">
        <v>42844</v>
      </c>
      <c r="V1495" s="13">
        <f t="shared" si="208"/>
        <v>42826</v>
      </c>
      <c r="W1495" s="14">
        <f t="shared" si="209"/>
        <v>42844</v>
      </c>
      <c r="X1495" s="1" t="str">
        <f t="shared" si="210"/>
        <v>Wednesday</v>
      </c>
      <c r="Y1495" s="2">
        <v>0.68380787037037039</v>
      </c>
      <c r="Z1495" s="2">
        <f t="shared" si="211"/>
        <v>0.66666666666666663</v>
      </c>
      <c r="AA1495">
        <f>1</f>
        <v>1</v>
      </c>
      <c r="AB1495" s="1">
        <v>42844</v>
      </c>
      <c r="AC1495" s="13">
        <f t="shared" si="212"/>
        <v>42826</v>
      </c>
      <c r="AD1495" s="14">
        <f t="shared" si="213"/>
        <v>42844</v>
      </c>
      <c r="AE1495" s="1" t="str">
        <f t="shared" si="214"/>
        <v>Wednesday</v>
      </c>
      <c r="AF1495" s="2">
        <v>0.68854166666666661</v>
      </c>
      <c r="AG1495" s="2">
        <f t="shared" si="215"/>
        <v>0.70833333333333326</v>
      </c>
      <c r="AH1495" t="s">
        <v>23</v>
      </c>
    </row>
    <row r="1496" spans="1:34" x14ac:dyDescent="0.25">
      <c r="A1496">
        <v>1590482</v>
      </c>
      <c r="B1496" t="s">
        <v>54</v>
      </c>
      <c r="E1496">
        <v>54915</v>
      </c>
      <c r="F1496" t="s">
        <v>20</v>
      </c>
      <c r="G1496" t="s">
        <v>55</v>
      </c>
      <c r="H1496">
        <v>5584</v>
      </c>
      <c r="I1496" t="s">
        <v>48</v>
      </c>
      <c r="J1496">
        <f>VLOOKUP(I1496,Key!$A$1:$C$73,2,FALSE)</f>
        <v>43.031320000000001</v>
      </c>
      <c r="K1496">
        <f>VLOOKUP(I1496,Key!$A$1:$C$73,3,FALSE)</f>
        <v>-87.904259999999994</v>
      </c>
      <c r="L1496" t="s">
        <v>42</v>
      </c>
      <c r="M1496">
        <f>VLOOKUP(L1496,Key!$A$1:$C$73,2,FALSE)</f>
        <v>43.038719999999998</v>
      </c>
      <c r="N1496">
        <f>VLOOKUP(L1496,Key!$A$1:$C$73,3,FALSE)</f>
        <v>-87.905339999999995</v>
      </c>
      <c r="O1496">
        <v>3</v>
      </c>
      <c r="P1496">
        <v>0</v>
      </c>
      <c r="Q1496">
        <v>0.5</v>
      </c>
      <c r="R1496">
        <v>0.4</v>
      </c>
      <c r="S1496">
        <v>18</v>
      </c>
      <c r="T1496">
        <f t="shared" si="207"/>
        <v>-1</v>
      </c>
      <c r="U1496" s="1">
        <v>42844</v>
      </c>
      <c r="V1496" s="13">
        <f t="shared" si="208"/>
        <v>42826</v>
      </c>
      <c r="W1496" s="14">
        <f t="shared" si="209"/>
        <v>42844</v>
      </c>
      <c r="X1496" s="1" t="str">
        <f t="shared" si="210"/>
        <v>Wednesday</v>
      </c>
      <c r="Y1496" s="2">
        <v>0.73409722222222218</v>
      </c>
      <c r="Z1496" s="2">
        <f t="shared" si="211"/>
        <v>0.75</v>
      </c>
      <c r="AA1496">
        <f>1</f>
        <v>1</v>
      </c>
      <c r="AB1496" s="1">
        <v>42844</v>
      </c>
      <c r="AC1496" s="13">
        <f t="shared" si="212"/>
        <v>42826</v>
      </c>
      <c r="AD1496" s="14">
        <f t="shared" si="213"/>
        <v>42844</v>
      </c>
      <c r="AE1496" s="1" t="str">
        <f t="shared" si="214"/>
        <v>Wednesday</v>
      </c>
      <c r="AF1496" s="2">
        <v>0.7365624999999999</v>
      </c>
      <c r="AG1496" s="2">
        <f t="shared" si="215"/>
        <v>0.75</v>
      </c>
      <c r="AH1496" t="s">
        <v>23</v>
      </c>
    </row>
    <row r="1497" spans="1:34" x14ac:dyDescent="0.25">
      <c r="A1497">
        <v>1600410</v>
      </c>
      <c r="B1497" t="s">
        <v>54</v>
      </c>
      <c r="E1497">
        <v>29550</v>
      </c>
      <c r="F1497" t="s">
        <v>20</v>
      </c>
      <c r="G1497" t="s">
        <v>55</v>
      </c>
      <c r="H1497">
        <v>78</v>
      </c>
      <c r="I1497" t="s">
        <v>61</v>
      </c>
      <c r="J1497">
        <f>VLOOKUP(I1497,Key!$A$1:$C$73,2,FALSE)</f>
        <v>43.060786</v>
      </c>
      <c r="K1497">
        <f>VLOOKUP(I1497,Key!$A$1:$C$73,3,FALSE)</f>
        <v>-87.883825999999999</v>
      </c>
      <c r="L1497" t="s">
        <v>66</v>
      </c>
      <c r="M1497">
        <f>VLOOKUP(L1497,Key!$A$1:$C$73,2,FALSE)</f>
        <v>43.078530000000001</v>
      </c>
      <c r="N1497">
        <f>VLOOKUP(L1497,Key!$A$1:$C$73,3,FALSE)</f>
        <v>-87.882620000000003</v>
      </c>
      <c r="O1497">
        <v>10</v>
      </c>
      <c r="P1497">
        <v>3</v>
      </c>
      <c r="Q1497">
        <v>1.5</v>
      </c>
      <c r="R1497">
        <v>1.4</v>
      </c>
      <c r="S1497">
        <v>60</v>
      </c>
      <c r="T1497">
        <f t="shared" si="207"/>
        <v>-1</v>
      </c>
      <c r="U1497" s="1">
        <v>42851</v>
      </c>
      <c r="V1497" s="13">
        <f t="shared" si="208"/>
        <v>42826</v>
      </c>
      <c r="W1497" s="14">
        <f t="shared" si="209"/>
        <v>42851</v>
      </c>
      <c r="X1497" s="1" t="str">
        <f t="shared" si="210"/>
        <v>Wednesday</v>
      </c>
      <c r="Y1497" s="2">
        <v>0.8021759259259259</v>
      </c>
      <c r="Z1497" s="2">
        <f t="shared" si="211"/>
        <v>0.79166666666666663</v>
      </c>
      <c r="AA1497">
        <f>1</f>
        <v>1</v>
      </c>
      <c r="AB1497" s="1">
        <v>42851</v>
      </c>
      <c r="AC1497" s="13">
        <f t="shared" si="212"/>
        <v>42826</v>
      </c>
      <c r="AD1497" s="14">
        <f t="shared" si="213"/>
        <v>42851</v>
      </c>
      <c r="AE1497" s="1" t="str">
        <f t="shared" si="214"/>
        <v>Wednesday</v>
      </c>
      <c r="AF1497" s="2">
        <v>0.80929398148148157</v>
      </c>
      <c r="AG1497" s="2">
        <f t="shared" si="215"/>
        <v>0.79166666666666663</v>
      </c>
      <c r="AH1497" t="s">
        <v>23</v>
      </c>
    </row>
    <row r="1498" spans="1:34" x14ac:dyDescent="0.25">
      <c r="A1498">
        <v>1430217</v>
      </c>
      <c r="B1498" t="s">
        <v>54</v>
      </c>
      <c r="E1498">
        <v>53122</v>
      </c>
      <c r="F1498" t="s">
        <v>20</v>
      </c>
      <c r="G1498" t="s">
        <v>55</v>
      </c>
      <c r="H1498">
        <v>11146</v>
      </c>
      <c r="I1498" t="s">
        <v>87</v>
      </c>
      <c r="J1498">
        <f>VLOOKUP(I1498,Key!$A$1:$C$73,2,FALSE)</f>
        <v>43.063749000000001</v>
      </c>
      <c r="K1498">
        <f>VLOOKUP(I1498,Key!$A$1:$C$73,3,FALSE)</f>
        <v>-87.887962999999999</v>
      </c>
      <c r="L1498" t="s">
        <v>80</v>
      </c>
      <c r="M1498">
        <f>VLOOKUP(L1498,Key!$A$1:$C$73,2,FALSE)</f>
        <v>43.060250000000003</v>
      </c>
      <c r="N1498">
        <f>VLOOKUP(L1498,Key!$A$1:$C$73,3,FALSE)</f>
        <v>-87.892169999999993</v>
      </c>
      <c r="O1498">
        <v>25</v>
      </c>
      <c r="P1498">
        <v>3</v>
      </c>
      <c r="Q1498">
        <v>3.8</v>
      </c>
      <c r="R1498">
        <v>3.6</v>
      </c>
      <c r="S1498">
        <v>150</v>
      </c>
      <c r="T1498">
        <f t="shared" si="207"/>
        <v>-1</v>
      </c>
      <c r="U1498" s="1">
        <v>42851</v>
      </c>
      <c r="V1498" s="13">
        <f t="shared" si="208"/>
        <v>42826</v>
      </c>
      <c r="W1498" s="14">
        <f t="shared" si="209"/>
        <v>42851</v>
      </c>
      <c r="X1498" s="1" t="str">
        <f t="shared" si="210"/>
        <v>Wednesday</v>
      </c>
      <c r="Y1498" s="2">
        <v>0.84144675925925927</v>
      </c>
      <c r="Z1498" s="2">
        <f t="shared" si="211"/>
        <v>0.83333333333333326</v>
      </c>
      <c r="AA1498">
        <f>1</f>
        <v>1</v>
      </c>
      <c r="AB1498" s="1">
        <v>42851</v>
      </c>
      <c r="AC1498" s="13">
        <f t="shared" si="212"/>
        <v>42826</v>
      </c>
      <c r="AD1498" s="14">
        <f t="shared" si="213"/>
        <v>42851</v>
      </c>
      <c r="AE1498" s="1" t="str">
        <f t="shared" si="214"/>
        <v>Wednesday</v>
      </c>
      <c r="AF1498" s="2">
        <v>0.85890046296296296</v>
      </c>
      <c r="AG1498" s="2">
        <f t="shared" si="215"/>
        <v>0.875</v>
      </c>
      <c r="AH1498" t="s">
        <v>23</v>
      </c>
    </row>
    <row r="1499" spans="1:34" x14ac:dyDescent="0.25">
      <c r="A1499">
        <v>1199076</v>
      </c>
      <c r="B1499" t="s">
        <v>54</v>
      </c>
      <c r="E1499">
        <v>60030</v>
      </c>
      <c r="F1499" t="s">
        <v>20</v>
      </c>
      <c r="G1499" t="s">
        <v>55</v>
      </c>
      <c r="H1499">
        <v>11</v>
      </c>
      <c r="I1499" t="s">
        <v>62</v>
      </c>
      <c r="J1499">
        <f>VLOOKUP(I1499,Key!$A$1:$C$73,2,FALSE)</f>
        <v>43.052460000000004</v>
      </c>
      <c r="K1499">
        <f>VLOOKUP(I1499,Key!$A$1:$C$73,3,FALSE)</f>
        <v>-87.891000000000005</v>
      </c>
      <c r="L1499" t="s">
        <v>39</v>
      </c>
      <c r="M1499">
        <f>VLOOKUP(L1499,Key!$A$1:$C$73,2,FALSE)</f>
        <v>43.031480000000002</v>
      </c>
      <c r="N1499">
        <f>VLOOKUP(L1499,Key!$A$1:$C$73,3,FALSE)</f>
        <v>-87.908169999999998</v>
      </c>
      <c r="O1499">
        <v>21</v>
      </c>
      <c r="P1499">
        <v>3</v>
      </c>
      <c r="Q1499">
        <v>3.2</v>
      </c>
      <c r="R1499">
        <v>3</v>
      </c>
      <c r="S1499">
        <v>126</v>
      </c>
      <c r="T1499">
        <f t="shared" si="207"/>
        <v>-1</v>
      </c>
      <c r="U1499" s="1">
        <v>42851</v>
      </c>
      <c r="V1499" s="13">
        <f t="shared" si="208"/>
        <v>42826</v>
      </c>
      <c r="W1499" s="14">
        <f t="shared" si="209"/>
        <v>42851</v>
      </c>
      <c r="X1499" s="1" t="str">
        <f t="shared" si="210"/>
        <v>Wednesday</v>
      </c>
      <c r="Y1499" s="2">
        <v>0.8869097222222222</v>
      </c>
      <c r="Z1499" s="2">
        <f t="shared" si="211"/>
        <v>0.875</v>
      </c>
      <c r="AA1499">
        <f>1</f>
        <v>1</v>
      </c>
      <c r="AB1499" s="1">
        <v>42851</v>
      </c>
      <c r="AC1499" s="13">
        <f t="shared" si="212"/>
        <v>42826</v>
      </c>
      <c r="AD1499" s="14">
        <f t="shared" si="213"/>
        <v>42851</v>
      </c>
      <c r="AE1499" s="1" t="str">
        <f t="shared" si="214"/>
        <v>Wednesday</v>
      </c>
      <c r="AF1499" s="2">
        <v>0.90180555555555564</v>
      </c>
      <c r="AG1499" s="2">
        <f t="shared" si="215"/>
        <v>0.91666666666666663</v>
      </c>
      <c r="AH1499" t="s">
        <v>23</v>
      </c>
    </row>
    <row r="1500" spans="1:34" x14ac:dyDescent="0.25">
      <c r="A1500">
        <v>1600831</v>
      </c>
      <c r="B1500" t="s">
        <v>54</v>
      </c>
      <c r="E1500">
        <v>53402</v>
      </c>
      <c r="F1500" t="s">
        <v>20</v>
      </c>
      <c r="G1500" t="s">
        <v>55</v>
      </c>
      <c r="H1500">
        <v>5459</v>
      </c>
      <c r="I1500" t="s">
        <v>48</v>
      </c>
      <c r="J1500">
        <f>VLOOKUP(I1500,Key!$A$1:$C$73,2,FALSE)</f>
        <v>43.031320000000001</v>
      </c>
      <c r="K1500">
        <f>VLOOKUP(I1500,Key!$A$1:$C$73,3,FALSE)</f>
        <v>-87.904259999999994</v>
      </c>
      <c r="L1500" t="s">
        <v>48</v>
      </c>
      <c r="M1500">
        <f>VLOOKUP(L1500,Key!$A$1:$C$73,2,FALSE)</f>
        <v>43.031320000000001</v>
      </c>
      <c r="N1500">
        <f>VLOOKUP(L1500,Key!$A$1:$C$73,3,FALSE)</f>
        <v>-87.904259999999994</v>
      </c>
      <c r="O1500">
        <v>32</v>
      </c>
      <c r="P1500">
        <v>3</v>
      </c>
      <c r="Q1500">
        <v>4.8</v>
      </c>
      <c r="R1500">
        <v>4.5999999999999996</v>
      </c>
      <c r="S1500">
        <v>192</v>
      </c>
      <c r="T1500">
        <f t="shared" si="207"/>
        <v>-1</v>
      </c>
      <c r="U1500" s="1">
        <v>42852</v>
      </c>
      <c r="V1500" s="13">
        <f t="shared" si="208"/>
        <v>42826</v>
      </c>
      <c r="W1500" s="14">
        <f t="shared" si="209"/>
        <v>42852</v>
      </c>
      <c r="X1500" s="1" t="str">
        <f t="shared" si="210"/>
        <v>Thursday</v>
      </c>
      <c r="Y1500" s="2">
        <v>0.50709490740740748</v>
      </c>
      <c r="Z1500" s="2">
        <f t="shared" si="211"/>
        <v>0.5</v>
      </c>
      <c r="AA1500">
        <f>1</f>
        <v>1</v>
      </c>
      <c r="AB1500" s="1">
        <v>42852</v>
      </c>
      <c r="AC1500" s="13">
        <f t="shared" si="212"/>
        <v>42826</v>
      </c>
      <c r="AD1500" s="14">
        <f t="shared" si="213"/>
        <v>42852</v>
      </c>
      <c r="AE1500" s="1" t="str">
        <f t="shared" si="214"/>
        <v>Thursday</v>
      </c>
      <c r="AF1500" s="2">
        <v>0.5292013888888889</v>
      </c>
      <c r="AG1500" s="2">
        <f t="shared" si="215"/>
        <v>0.54166666666666663</v>
      </c>
      <c r="AH1500" t="s">
        <v>25</v>
      </c>
    </row>
    <row r="1501" spans="1:34" x14ac:dyDescent="0.25">
      <c r="A1501">
        <v>1198458</v>
      </c>
      <c r="B1501" t="s">
        <v>54</v>
      </c>
      <c r="E1501">
        <v>53207</v>
      </c>
      <c r="F1501" t="s">
        <v>20</v>
      </c>
      <c r="G1501" t="s">
        <v>55</v>
      </c>
      <c r="H1501">
        <v>5541</v>
      </c>
      <c r="I1501" t="s">
        <v>42</v>
      </c>
      <c r="J1501">
        <f>VLOOKUP(I1501,Key!$A$1:$C$73,2,FALSE)</f>
        <v>43.038719999999998</v>
      </c>
      <c r="K1501">
        <f>VLOOKUP(I1501,Key!$A$1:$C$73,3,FALSE)</f>
        <v>-87.905339999999995</v>
      </c>
      <c r="L1501" t="s">
        <v>42</v>
      </c>
      <c r="M1501">
        <f>VLOOKUP(L1501,Key!$A$1:$C$73,2,FALSE)</f>
        <v>43.038719999999998</v>
      </c>
      <c r="N1501">
        <f>VLOOKUP(L1501,Key!$A$1:$C$73,3,FALSE)</f>
        <v>-87.905339999999995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f t="shared" si="207"/>
        <v>-1</v>
      </c>
      <c r="U1501" s="1">
        <v>42852</v>
      </c>
      <c r="V1501" s="13">
        <f t="shared" si="208"/>
        <v>42826</v>
      </c>
      <c r="W1501" s="14">
        <f t="shared" si="209"/>
        <v>42852</v>
      </c>
      <c r="X1501" s="1" t="str">
        <f t="shared" si="210"/>
        <v>Thursday</v>
      </c>
      <c r="Y1501" s="2">
        <v>0.54048611111111111</v>
      </c>
      <c r="Z1501" s="2">
        <f t="shared" si="211"/>
        <v>0.54166666666666663</v>
      </c>
      <c r="AA1501">
        <f>1</f>
        <v>1</v>
      </c>
      <c r="AB1501" s="1">
        <v>42852</v>
      </c>
      <c r="AC1501" s="13">
        <f t="shared" si="212"/>
        <v>42826</v>
      </c>
      <c r="AD1501" s="14">
        <f t="shared" si="213"/>
        <v>42852</v>
      </c>
      <c r="AE1501" s="1" t="str">
        <f t="shared" si="214"/>
        <v>Thursday</v>
      </c>
      <c r="AF1501" s="2">
        <v>0.54059027777777779</v>
      </c>
      <c r="AG1501" s="2">
        <f t="shared" si="215"/>
        <v>0.54166666666666663</v>
      </c>
      <c r="AH1501" t="s">
        <v>25</v>
      </c>
    </row>
    <row r="1502" spans="1:34" x14ac:dyDescent="0.25">
      <c r="A1502">
        <v>1198458</v>
      </c>
      <c r="B1502" t="s">
        <v>54</v>
      </c>
      <c r="E1502">
        <v>53207</v>
      </c>
      <c r="F1502" t="s">
        <v>20</v>
      </c>
      <c r="G1502" t="s">
        <v>55</v>
      </c>
      <c r="H1502">
        <v>11166</v>
      </c>
      <c r="I1502" t="s">
        <v>92</v>
      </c>
      <c r="J1502">
        <f>VLOOKUP(I1502,Key!$A$1:$C$73,2,FALSE)</f>
        <v>43.038245000000003</v>
      </c>
      <c r="K1502">
        <f>VLOOKUP(I1502,Key!$A$1:$C$73,3,FALSE)</f>
        <v>-87.914811999999998</v>
      </c>
      <c r="L1502" t="s">
        <v>92</v>
      </c>
      <c r="M1502">
        <f>VLOOKUP(L1502,Key!$A$1:$C$73,2,FALSE)</f>
        <v>43.038245000000003</v>
      </c>
      <c r="N1502">
        <f>VLOOKUP(L1502,Key!$A$1:$C$73,3,FALSE)</f>
        <v>-87.914811999999998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f t="shared" si="207"/>
        <v>-1</v>
      </c>
      <c r="U1502" s="1">
        <v>42852</v>
      </c>
      <c r="V1502" s="13">
        <f t="shared" si="208"/>
        <v>42826</v>
      </c>
      <c r="W1502" s="14">
        <f t="shared" si="209"/>
        <v>42852</v>
      </c>
      <c r="X1502" s="1" t="str">
        <f t="shared" si="210"/>
        <v>Thursday</v>
      </c>
      <c r="Y1502" s="2">
        <v>0.58082175925925927</v>
      </c>
      <c r="Z1502" s="2">
        <f t="shared" si="211"/>
        <v>0.58333333333333326</v>
      </c>
      <c r="AA1502">
        <f>1</f>
        <v>1</v>
      </c>
      <c r="AB1502" s="1">
        <v>42852</v>
      </c>
      <c r="AC1502" s="13">
        <f t="shared" si="212"/>
        <v>42826</v>
      </c>
      <c r="AD1502" s="14">
        <f t="shared" si="213"/>
        <v>42852</v>
      </c>
      <c r="AE1502" s="1" t="str">
        <f t="shared" si="214"/>
        <v>Thursday</v>
      </c>
      <c r="AF1502" s="2">
        <v>0.58091435185185192</v>
      </c>
      <c r="AG1502" s="2">
        <f t="shared" si="215"/>
        <v>0.58333333333333326</v>
      </c>
      <c r="AH1502" t="s">
        <v>25</v>
      </c>
    </row>
    <row r="1503" spans="1:34" x14ac:dyDescent="0.25">
      <c r="A1503">
        <v>1593724</v>
      </c>
      <c r="B1503" t="s">
        <v>54</v>
      </c>
      <c r="E1503">
        <v>53211</v>
      </c>
      <c r="F1503" t="s">
        <v>20</v>
      </c>
      <c r="G1503" t="s">
        <v>55</v>
      </c>
      <c r="H1503">
        <v>5466</v>
      </c>
      <c r="I1503" t="s">
        <v>86</v>
      </c>
      <c r="J1503">
        <f>VLOOKUP(I1503,Key!$A$1:$C$73,2,FALSE)</f>
        <v>43.052549999999997</v>
      </c>
      <c r="K1503">
        <f>VLOOKUP(I1503,Key!$A$1:$C$73,3,FALSE)</f>
        <v>-87.909329999999997</v>
      </c>
      <c r="L1503" t="s">
        <v>64</v>
      </c>
      <c r="M1503">
        <f>VLOOKUP(L1503,Key!$A$1:$C$73,2,FALSE)</f>
        <v>43.069021999999997</v>
      </c>
      <c r="N1503">
        <f>VLOOKUP(L1503,Key!$A$1:$C$73,3,FALSE)</f>
        <v>-87.887940999999998</v>
      </c>
      <c r="O1503">
        <v>17</v>
      </c>
      <c r="P1503">
        <v>0</v>
      </c>
      <c r="Q1503">
        <v>2.6</v>
      </c>
      <c r="R1503">
        <v>2.4</v>
      </c>
      <c r="S1503">
        <v>102</v>
      </c>
      <c r="T1503">
        <f t="shared" si="207"/>
        <v>-1</v>
      </c>
      <c r="U1503" s="1">
        <v>42852</v>
      </c>
      <c r="V1503" s="13">
        <f t="shared" si="208"/>
        <v>42826</v>
      </c>
      <c r="W1503" s="14">
        <f t="shared" si="209"/>
        <v>42852</v>
      </c>
      <c r="X1503" s="1" t="str">
        <f t="shared" si="210"/>
        <v>Thursday</v>
      </c>
      <c r="Y1503" s="2">
        <v>0.71799768518518514</v>
      </c>
      <c r="Z1503" s="2">
        <f t="shared" si="211"/>
        <v>0.70833333333333326</v>
      </c>
      <c r="AA1503">
        <f>1</f>
        <v>1</v>
      </c>
      <c r="AB1503" s="1">
        <v>42852</v>
      </c>
      <c r="AC1503" s="13">
        <f t="shared" si="212"/>
        <v>42826</v>
      </c>
      <c r="AD1503" s="14">
        <f t="shared" si="213"/>
        <v>42852</v>
      </c>
      <c r="AE1503" s="1" t="str">
        <f t="shared" si="214"/>
        <v>Thursday</v>
      </c>
      <c r="AF1503" s="2">
        <v>0.72945601851851849</v>
      </c>
      <c r="AG1503" s="2">
        <f t="shared" si="215"/>
        <v>0.75</v>
      </c>
      <c r="AH1503" t="s">
        <v>23</v>
      </c>
    </row>
    <row r="1504" spans="1:34" x14ac:dyDescent="0.25">
      <c r="A1504">
        <v>1560197</v>
      </c>
      <c r="B1504" t="s">
        <v>54</v>
      </c>
      <c r="E1504">
        <v>53202</v>
      </c>
      <c r="F1504" t="s">
        <v>20</v>
      </c>
      <c r="G1504" t="s">
        <v>55</v>
      </c>
      <c r="H1504">
        <v>5501</v>
      </c>
      <c r="I1504" t="s">
        <v>85</v>
      </c>
      <c r="J1504">
        <f>VLOOKUP(I1504,Key!$A$1:$C$73,2,FALSE)</f>
        <v>43.053040000000003</v>
      </c>
      <c r="K1504">
        <f>VLOOKUP(I1504,Key!$A$1:$C$73,3,FALSE)</f>
        <v>-87.897660000000002</v>
      </c>
      <c r="L1504" t="s">
        <v>53</v>
      </c>
      <c r="M1504">
        <f>VLOOKUP(L1504,Key!$A$1:$C$73,2,FALSE)</f>
        <v>43.04824</v>
      </c>
      <c r="N1504">
        <f>VLOOKUP(L1504,Key!$A$1:$C$73,3,FALSE)</f>
        <v>-87.904970000000006</v>
      </c>
      <c r="O1504">
        <v>149</v>
      </c>
      <c r="P1504">
        <v>0</v>
      </c>
      <c r="Q1504">
        <v>18</v>
      </c>
      <c r="R1504">
        <v>17.100000000000001</v>
      </c>
      <c r="S1504">
        <v>720</v>
      </c>
      <c r="T1504">
        <f t="shared" si="207"/>
        <v>-1</v>
      </c>
      <c r="U1504" s="1">
        <v>42852</v>
      </c>
      <c r="V1504" s="13">
        <f t="shared" si="208"/>
        <v>42826</v>
      </c>
      <c r="W1504" s="14">
        <f t="shared" si="209"/>
        <v>42852</v>
      </c>
      <c r="X1504" s="1" t="str">
        <f t="shared" si="210"/>
        <v>Thursday</v>
      </c>
      <c r="Y1504" s="2">
        <v>0.76377314814814812</v>
      </c>
      <c r="Z1504" s="2">
        <f t="shared" si="211"/>
        <v>0.75</v>
      </c>
      <c r="AA1504">
        <f>1</f>
        <v>1</v>
      </c>
      <c r="AB1504" s="1">
        <v>42852</v>
      </c>
      <c r="AC1504" s="13">
        <f t="shared" si="212"/>
        <v>42826</v>
      </c>
      <c r="AD1504" s="14">
        <f t="shared" si="213"/>
        <v>42852</v>
      </c>
      <c r="AE1504" s="1" t="str">
        <f t="shared" si="214"/>
        <v>Thursday</v>
      </c>
      <c r="AF1504" s="2">
        <v>0.86695601851851845</v>
      </c>
      <c r="AG1504" s="2">
        <f t="shared" si="215"/>
        <v>0.875</v>
      </c>
      <c r="AH1504" t="s">
        <v>23</v>
      </c>
    </row>
    <row r="1505" spans="1:34" x14ac:dyDescent="0.25">
      <c r="A1505">
        <v>1601481</v>
      </c>
      <c r="B1505" t="s">
        <v>54</v>
      </c>
      <c r="E1505">
        <v>53215</v>
      </c>
      <c r="F1505" t="s">
        <v>20</v>
      </c>
      <c r="G1505" t="s">
        <v>55</v>
      </c>
      <c r="H1505">
        <v>32</v>
      </c>
      <c r="I1505" t="s">
        <v>85</v>
      </c>
      <c r="J1505">
        <f>VLOOKUP(I1505,Key!$A$1:$C$73,2,FALSE)</f>
        <v>43.053040000000003</v>
      </c>
      <c r="K1505">
        <f>VLOOKUP(I1505,Key!$A$1:$C$73,3,FALSE)</f>
        <v>-87.897660000000002</v>
      </c>
      <c r="L1505" t="s">
        <v>34</v>
      </c>
      <c r="M1505">
        <f>VLOOKUP(L1505,Key!$A$1:$C$73,2,FALSE)</f>
        <v>43.05097</v>
      </c>
      <c r="N1505">
        <f>VLOOKUP(L1505,Key!$A$1:$C$73,3,FALSE)</f>
        <v>-87.906440000000003</v>
      </c>
      <c r="O1505">
        <v>5</v>
      </c>
      <c r="P1505">
        <v>3</v>
      </c>
      <c r="Q1505">
        <v>0.8</v>
      </c>
      <c r="R1505">
        <v>0.7</v>
      </c>
      <c r="S1505">
        <v>30</v>
      </c>
      <c r="T1505">
        <f t="shared" si="207"/>
        <v>-1</v>
      </c>
      <c r="U1505" s="1">
        <v>42853</v>
      </c>
      <c r="V1505" s="13">
        <f t="shared" si="208"/>
        <v>42826</v>
      </c>
      <c r="W1505" s="14">
        <f t="shared" si="209"/>
        <v>42853</v>
      </c>
      <c r="X1505" s="1" t="str">
        <f t="shared" si="210"/>
        <v>Friday</v>
      </c>
      <c r="Y1505" s="2">
        <v>0.38121527777777775</v>
      </c>
      <c r="Z1505" s="2">
        <f t="shared" si="211"/>
        <v>0.375</v>
      </c>
      <c r="AA1505">
        <f>1</f>
        <v>1</v>
      </c>
      <c r="AB1505" s="1">
        <v>42853</v>
      </c>
      <c r="AC1505" s="13">
        <f t="shared" si="212"/>
        <v>42826</v>
      </c>
      <c r="AD1505" s="14">
        <f t="shared" si="213"/>
        <v>42853</v>
      </c>
      <c r="AE1505" s="1" t="str">
        <f t="shared" si="214"/>
        <v>Friday</v>
      </c>
      <c r="AF1505" s="2">
        <v>0.38423611111111117</v>
      </c>
      <c r="AG1505" s="2">
        <f t="shared" si="215"/>
        <v>0.375</v>
      </c>
      <c r="AH1505" t="s">
        <v>23</v>
      </c>
    </row>
    <row r="1506" spans="1:34" x14ac:dyDescent="0.25">
      <c r="A1506">
        <v>1601536</v>
      </c>
      <c r="B1506" t="s">
        <v>54</v>
      </c>
      <c r="E1506">
        <v>55103</v>
      </c>
      <c r="F1506" t="s">
        <v>20</v>
      </c>
      <c r="G1506" t="s">
        <v>55</v>
      </c>
      <c r="H1506">
        <v>11163</v>
      </c>
      <c r="I1506" t="s">
        <v>33</v>
      </c>
      <c r="J1506">
        <f>VLOOKUP(I1506,Key!$A$1:$C$73,2,FALSE)</f>
        <v>43.045712999999999</v>
      </c>
      <c r="K1506">
        <f>VLOOKUP(I1506,Key!$A$1:$C$73,3,FALSE)</f>
        <v>-87.899756999999994</v>
      </c>
      <c r="L1506" t="s">
        <v>22</v>
      </c>
      <c r="M1506">
        <f>VLOOKUP(L1506,Key!$A$1:$C$73,2,FALSE)</f>
        <v>43.058619999999998</v>
      </c>
      <c r="N1506">
        <f>VLOOKUP(L1506,Key!$A$1:$C$73,3,FALSE)</f>
        <v>-87.885319999999993</v>
      </c>
      <c r="O1506">
        <v>17</v>
      </c>
      <c r="P1506">
        <v>3</v>
      </c>
      <c r="Q1506">
        <v>2.6</v>
      </c>
      <c r="R1506">
        <v>2.4</v>
      </c>
      <c r="S1506">
        <v>102</v>
      </c>
      <c r="T1506">
        <f t="shared" si="207"/>
        <v>-1</v>
      </c>
      <c r="U1506" s="1">
        <v>42853</v>
      </c>
      <c r="V1506" s="13">
        <f t="shared" si="208"/>
        <v>42826</v>
      </c>
      <c r="W1506" s="14">
        <f t="shared" si="209"/>
        <v>42853</v>
      </c>
      <c r="X1506" s="1" t="str">
        <f t="shared" si="210"/>
        <v>Friday</v>
      </c>
      <c r="Y1506" s="2">
        <v>0.41339120370370369</v>
      </c>
      <c r="Z1506" s="2">
        <f t="shared" si="211"/>
        <v>0.41666666666666663</v>
      </c>
      <c r="AA1506">
        <f>1</f>
        <v>1</v>
      </c>
      <c r="AB1506" s="1">
        <v>42853</v>
      </c>
      <c r="AC1506" s="13">
        <f t="shared" si="212"/>
        <v>42826</v>
      </c>
      <c r="AD1506" s="14">
        <f t="shared" si="213"/>
        <v>42853</v>
      </c>
      <c r="AE1506" s="1" t="str">
        <f t="shared" si="214"/>
        <v>Friday</v>
      </c>
      <c r="AF1506" s="2">
        <v>0.42561342592592594</v>
      </c>
      <c r="AG1506" s="2">
        <f t="shared" si="215"/>
        <v>0.41666666666666663</v>
      </c>
      <c r="AH1506" t="s">
        <v>23</v>
      </c>
    </row>
    <row r="1507" spans="1:34" x14ac:dyDescent="0.25">
      <c r="A1507">
        <v>1602103</v>
      </c>
      <c r="B1507" t="s">
        <v>54</v>
      </c>
      <c r="E1507">
        <v>60655</v>
      </c>
      <c r="F1507" t="s">
        <v>20</v>
      </c>
      <c r="G1507" t="s">
        <v>55</v>
      </c>
      <c r="H1507">
        <v>5541</v>
      </c>
      <c r="I1507" t="s">
        <v>36</v>
      </c>
      <c r="J1507">
        <f>VLOOKUP(I1507,Key!$A$1:$C$73,2,FALSE)</f>
        <v>43.03519</v>
      </c>
      <c r="K1507">
        <f>VLOOKUP(I1507,Key!$A$1:$C$73,3,FALSE)</f>
        <v>-87.907390000000007</v>
      </c>
      <c r="L1507" t="s">
        <v>86</v>
      </c>
      <c r="M1507">
        <f>VLOOKUP(L1507,Key!$A$1:$C$73,2,FALSE)</f>
        <v>43.052549999999997</v>
      </c>
      <c r="N1507">
        <f>VLOOKUP(L1507,Key!$A$1:$C$73,3,FALSE)</f>
        <v>-87.909329999999997</v>
      </c>
      <c r="O1507">
        <v>14</v>
      </c>
      <c r="P1507">
        <v>3</v>
      </c>
      <c r="Q1507">
        <v>2.1</v>
      </c>
      <c r="R1507">
        <v>2</v>
      </c>
      <c r="S1507">
        <v>84</v>
      </c>
      <c r="T1507">
        <f t="shared" si="207"/>
        <v>-1</v>
      </c>
      <c r="U1507" s="1">
        <v>42853</v>
      </c>
      <c r="V1507" s="13">
        <f t="shared" si="208"/>
        <v>42826</v>
      </c>
      <c r="W1507" s="14">
        <f t="shared" si="209"/>
        <v>42853</v>
      </c>
      <c r="X1507" s="1" t="str">
        <f t="shared" si="210"/>
        <v>Friday</v>
      </c>
      <c r="Y1507" s="2">
        <v>0.65719907407407407</v>
      </c>
      <c r="Z1507" s="2">
        <f t="shared" si="211"/>
        <v>0.66666666666666663</v>
      </c>
      <c r="AA1507">
        <f>1</f>
        <v>1</v>
      </c>
      <c r="AB1507" s="1">
        <v>42853</v>
      </c>
      <c r="AC1507" s="13">
        <f t="shared" si="212"/>
        <v>42826</v>
      </c>
      <c r="AD1507" s="14">
        <f t="shared" si="213"/>
        <v>42853</v>
      </c>
      <c r="AE1507" s="1" t="str">
        <f t="shared" si="214"/>
        <v>Friday</v>
      </c>
      <c r="AF1507" s="2">
        <v>0.66702546296296295</v>
      </c>
      <c r="AG1507" s="2">
        <f t="shared" si="215"/>
        <v>0.66666666666666663</v>
      </c>
      <c r="AH1507" t="s">
        <v>23</v>
      </c>
    </row>
    <row r="1508" spans="1:34" x14ac:dyDescent="0.25">
      <c r="A1508">
        <v>1602283</v>
      </c>
      <c r="B1508" t="s">
        <v>54</v>
      </c>
      <c r="E1508">
        <v>53209</v>
      </c>
      <c r="F1508" t="s">
        <v>20</v>
      </c>
      <c r="G1508" t="s">
        <v>55</v>
      </c>
      <c r="H1508">
        <v>5494</v>
      </c>
      <c r="I1508" t="s">
        <v>81</v>
      </c>
      <c r="J1508">
        <f>VLOOKUP(I1508,Key!$A$1:$C$73,2,FALSE)</f>
        <v>43.058010000000003</v>
      </c>
      <c r="K1508">
        <f>VLOOKUP(I1508,Key!$A$1:$C$73,3,FALSE)</f>
        <v>-87.877300000000005</v>
      </c>
      <c r="L1508" t="s">
        <v>81</v>
      </c>
      <c r="M1508">
        <f>VLOOKUP(L1508,Key!$A$1:$C$73,2,FALSE)</f>
        <v>43.058010000000003</v>
      </c>
      <c r="N1508">
        <f>VLOOKUP(L1508,Key!$A$1:$C$73,3,FALSE)</f>
        <v>-87.877300000000005</v>
      </c>
      <c r="O1508">
        <v>16</v>
      </c>
      <c r="P1508">
        <v>3</v>
      </c>
      <c r="Q1508">
        <v>2.4</v>
      </c>
      <c r="R1508">
        <v>2.2999999999999998</v>
      </c>
      <c r="S1508">
        <v>96</v>
      </c>
      <c r="T1508">
        <f t="shared" si="207"/>
        <v>-1</v>
      </c>
      <c r="U1508" s="1">
        <v>42853</v>
      </c>
      <c r="V1508" s="13">
        <f t="shared" si="208"/>
        <v>42826</v>
      </c>
      <c r="W1508" s="14">
        <f t="shared" si="209"/>
        <v>42853</v>
      </c>
      <c r="X1508" s="1" t="str">
        <f t="shared" si="210"/>
        <v>Friday</v>
      </c>
      <c r="Y1508" s="2">
        <v>0.7464467592592593</v>
      </c>
      <c r="Z1508" s="2">
        <f t="shared" si="211"/>
        <v>0.75</v>
      </c>
      <c r="AA1508">
        <f>1</f>
        <v>1</v>
      </c>
      <c r="AB1508" s="1">
        <v>42853</v>
      </c>
      <c r="AC1508" s="13">
        <f t="shared" si="212"/>
        <v>42826</v>
      </c>
      <c r="AD1508" s="14">
        <f t="shared" si="213"/>
        <v>42853</v>
      </c>
      <c r="AE1508" s="1" t="str">
        <f t="shared" si="214"/>
        <v>Friday</v>
      </c>
      <c r="AF1508" s="2">
        <v>0.75710648148148152</v>
      </c>
      <c r="AG1508" s="2">
        <f t="shared" si="215"/>
        <v>0.75</v>
      </c>
      <c r="AH1508" t="s">
        <v>25</v>
      </c>
    </row>
    <row r="1509" spans="1:34" x14ac:dyDescent="0.25">
      <c r="A1509">
        <v>1441968</v>
      </c>
      <c r="B1509" t="s">
        <v>54</v>
      </c>
      <c r="E1509">
        <v>53402</v>
      </c>
      <c r="F1509" t="s">
        <v>20</v>
      </c>
      <c r="G1509" t="s">
        <v>55</v>
      </c>
      <c r="H1509">
        <v>135</v>
      </c>
      <c r="I1509" t="s">
        <v>64</v>
      </c>
      <c r="J1509">
        <f>VLOOKUP(I1509,Key!$A$1:$C$73,2,FALSE)</f>
        <v>43.069021999999997</v>
      </c>
      <c r="K1509">
        <f>VLOOKUP(I1509,Key!$A$1:$C$73,3,FALSE)</f>
        <v>-87.887940999999998</v>
      </c>
      <c r="L1509" t="s">
        <v>40</v>
      </c>
      <c r="M1509">
        <f>VLOOKUP(L1509,Key!$A$1:$C$73,2,FALSE)</f>
        <v>43.06033</v>
      </c>
      <c r="N1509">
        <f>VLOOKUP(L1509,Key!$A$1:$C$73,3,FALSE)</f>
        <v>-87.89546</v>
      </c>
      <c r="O1509">
        <v>6</v>
      </c>
      <c r="P1509">
        <v>3</v>
      </c>
      <c r="Q1509">
        <v>0.9</v>
      </c>
      <c r="R1509">
        <v>0.9</v>
      </c>
      <c r="S1509">
        <v>36</v>
      </c>
      <c r="T1509">
        <f t="shared" si="207"/>
        <v>-1</v>
      </c>
      <c r="U1509" s="1">
        <v>42853</v>
      </c>
      <c r="V1509" s="13">
        <f t="shared" si="208"/>
        <v>42826</v>
      </c>
      <c r="W1509" s="14">
        <f t="shared" si="209"/>
        <v>42853</v>
      </c>
      <c r="X1509" s="1" t="str">
        <f t="shared" si="210"/>
        <v>Friday</v>
      </c>
      <c r="Y1509" s="2">
        <v>0.96672453703703709</v>
      </c>
      <c r="Z1509" s="2">
        <f t="shared" si="211"/>
        <v>0.95833333333333326</v>
      </c>
      <c r="AA1509">
        <f>1</f>
        <v>1</v>
      </c>
      <c r="AB1509" s="1">
        <v>42853</v>
      </c>
      <c r="AC1509" s="13">
        <f t="shared" si="212"/>
        <v>42826</v>
      </c>
      <c r="AD1509" s="14">
        <f t="shared" si="213"/>
        <v>42853</v>
      </c>
      <c r="AE1509" s="1" t="str">
        <f t="shared" si="214"/>
        <v>Friday</v>
      </c>
      <c r="AF1509" s="2">
        <v>0.97143518518518512</v>
      </c>
      <c r="AG1509" s="2">
        <f t="shared" si="215"/>
        <v>0.95833333333333326</v>
      </c>
      <c r="AH1509" t="s">
        <v>23</v>
      </c>
    </row>
    <row r="1510" spans="1:34" x14ac:dyDescent="0.25">
      <c r="A1510">
        <v>1540719</v>
      </c>
      <c r="B1510" t="s">
        <v>54</v>
      </c>
      <c r="E1510">
        <v>53037</v>
      </c>
      <c r="F1510" t="s">
        <v>20</v>
      </c>
      <c r="G1510" t="s">
        <v>55</v>
      </c>
      <c r="H1510">
        <v>13</v>
      </c>
      <c r="I1510" t="s">
        <v>67</v>
      </c>
      <c r="J1510">
        <f>VLOOKUP(I1510,Key!$A$1:$C$73,2,FALSE)</f>
        <v>43.05847</v>
      </c>
      <c r="K1510">
        <f>VLOOKUP(I1510,Key!$A$1:$C$73,3,FALSE)</f>
        <v>-87.898079999999993</v>
      </c>
      <c r="L1510" t="s">
        <v>24</v>
      </c>
      <c r="M1510">
        <f>VLOOKUP(L1510,Key!$A$1:$C$73,2,FALSE)</f>
        <v>43.074655999999997</v>
      </c>
      <c r="N1510">
        <f>VLOOKUP(L1510,Key!$A$1:$C$73,3,FALSE)</f>
        <v>-87.889011999999994</v>
      </c>
      <c r="O1510">
        <v>12</v>
      </c>
      <c r="P1510">
        <v>3</v>
      </c>
      <c r="Q1510">
        <v>1.8</v>
      </c>
      <c r="R1510">
        <v>1.7</v>
      </c>
      <c r="S1510">
        <v>72</v>
      </c>
      <c r="T1510">
        <f t="shared" si="207"/>
        <v>-1</v>
      </c>
      <c r="U1510" s="1">
        <v>42854</v>
      </c>
      <c r="V1510" s="13">
        <f t="shared" si="208"/>
        <v>42826</v>
      </c>
      <c r="W1510" s="14">
        <f t="shared" si="209"/>
        <v>42854</v>
      </c>
      <c r="X1510" s="1" t="str">
        <f t="shared" si="210"/>
        <v>Saturday</v>
      </c>
      <c r="Y1510" s="2">
        <v>0.11540509259259259</v>
      </c>
      <c r="Z1510" s="2">
        <f t="shared" si="211"/>
        <v>0.125</v>
      </c>
      <c r="AA1510">
        <f>1</f>
        <v>1</v>
      </c>
      <c r="AB1510" s="1">
        <v>42854</v>
      </c>
      <c r="AC1510" s="13">
        <f t="shared" si="212"/>
        <v>42826</v>
      </c>
      <c r="AD1510" s="14">
        <f t="shared" si="213"/>
        <v>42854</v>
      </c>
      <c r="AE1510" s="1" t="str">
        <f t="shared" si="214"/>
        <v>Saturday</v>
      </c>
      <c r="AF1510" s="2">
        <v>0.12378472222222221</v>
      </c>
      <c r="AG1510" s="2">
        <f t="shared" si="215"/>
        <v>0.125</v>
      </c>
      <c r="AH1510" t="s">
        <v>23</v>
      </c>
    </row>
    <row r="1511" spans="1:34" x14ac:dyDescent="0.25">
      <c r="A1511">
        <v>1602987</v>
      </c>
      <c r="B1511" t="s">
        <v>54</v>
      </c>
      <c r="E1511">
        <v>44023</v>
      </c>
      <c r="F1511" t="s">
        <v>20</v>
      </c>
      <c r="G1511" t="s">
        <v>55</v>
      </c>
      <c r="H1511">
        <v>231</v>
      </c>
      <c r="I1511" t="s">
        <v>57</v>
      </c>
      <c r="J1511">
        <f>VLOOKUP(I1511,Key!$A$1:$C$73,2,FALSE)</f>
        <v>43.03913</v>
      </c>
      <c r="K1511">
        <f>VLOOKUP(I1511,Key!$A$1:$C$73,3,FALSE)</f>
        <v>-87.916150000000002</v>
      </c>
      <c r="L1511" t="s">
        <v>56</v>
      </c>
      <c r="M1511">
        <f>VLOOKUP(L1511,Key!$A$1:$C$73,2,FALSE)</f>
        <v>43.004728999999998</v>
      </c>
      <c r="N1511">
        <f>VLOOKUP(L1511,Key!$A$1:$C$73,3,FALSE)</f>
        <v>-87.905463999999995</v>
      </c>
      <c r="O1511">
        <v>26</v>
      </c>
      <c r="P1511">
        <v>3</v>
      </c>
      <c r="Q1511">
        <v>3.9</v>
      </c>
      <c r="R1511">
        <v>3.7</v>
      </c>
      <c r="S1511">
        <v>156</v>
      </c>
      <c r="T1511">
        <f t="shared" si="207"/>
        <v>-1</v>
      </c>
      <c r="U1511" s="1">
        <v>42854</v>
      </c>
      <c r="V1511" s="13">
        <f t="shared" si="208"/>
        <v>42826</v>
      </c>
      <c r="W1511" s="14">
        <f t="shared" si="209"/>
        <v>42854</v>
      </c>
      <c r="X1511" s="1" t="str">
        <f t="shared" si="210"/>
        <v>Saturday</v>
      </c>
      <c r="Y1511" s="2">
        <v>0.45186342592592593</v>
      </c>
      <c r="Z1511" s="2">
        <f t="shared" si="211"/>
        <v>0.45833333333333331</v>
      </c>
      <c r="AA1511">
        <f>1</f>
        <v>1</v>
      </c>
      <c r="AB1511" s="1">
        <v>42854</v>
      </c>
      <c r="AC1511" s="13">
        <f t="shared" si="212"/>
        <v>42826</v>
      </c>
      <c r="AD1511" s="14">
        <f t="shared" si="213"/>
        <v>42854</v>
      </c>
      <c r="AE1511" s="1" t="str">
        <f t="shared" si="214"/>
        <v>Saturday</v>
      </c>
      <c r="AF1511" s="2">
        <v>0.47006944444444443</v>
      </c>
      <c r="AG1511" s="2">
        <f t="shared" si="215"/>
        <v>0.45833333333333331</v>
      </c>
      <c r="AH1511" t="s">
        <v>23</v>
      </c>
    </row>
    <row r="1512" spans="1:34" x14ac:dyDescent="0.25">
      <c r="A1512">
        <v>1306778</v>
      </c>
      <c r="B1512" t="s">
        <v>54</v>
      </c>
      <c r="E1512">
        <v>53204</v>
      </c>
      <c r="F1512" t="s">
        <v>20</v>
      </c>
      <c r="G1512" t="s">
        <v>55</v>
      </c>
      <c r="H1512">
        <v>11143</v>
      </c>
      <c r="I1512" t="s">
        <v>56</v>
      </c>
      <c r="J1512">
        <f>VLOOKUP(I1512,Key!$A$1:$C$73,2,FALSE)</f>
        <v>43.004728999999998</v>
      </c>
      <c r="K1512">
        <f>VLOOKUP(I1512,Key!$A$1:$C$73,3,FALSE)</f>
        <v>-87.905463999999995</v>
      </c>
      <c r="L1512" t="s">
        <v>94</v>
      </c>
      <c r="M1512">
        <f>VLOOKUP(L1512,Key!$A$1:$C$73,2,FALSE)</f>
        <v>43.020020000000002</v>
      </c>
      <c r="N1512">
        <f>VLOOKUP(L1512,Key!$A$1:$C$73,3,FALSE)</f>
        <v>-87.912540000000007</v>
      </c>
      <c r="O1512">
        <v>10</v>
      </c>
      <c r="P1512">
        <v>3</v>
      </c>
      <c r="Q1512">
        <v>1.5</v>
      </c>
      <c r="R1512">
        <v>1.4</v>
      </c>
      <c r="S1512">
        <v>60</v>
      </c>
      <c r="T1512">
        <f t="shared" si="207"/>
        <v>-1</v>
      </c>
      <c r="U1512" s="1">
        <v>42854</v>
      </c>
      <c r="V1512" s="13">
        <f t="shared" si="208"/>
        <v>42826</v>
      </c>
      <c r="W1512" s="14">
        <f t="shared" si="209"/>
        <v>42854</v>
      </c>
      <c r="X1512" s="1" t="str">
        <f t="shared" si="210"/>
        <v>Saturday</v>
      </c>
      <c r="Y1512" s="2">
        <v>0.49046296296296293</v>
      </c>
      <c r="Z1512" s="2">
        <f t="shared" si="211"/>
        <v>0.5</v>
      </c>
      <c r="AA1512">
        <f>1</f>
        <v>1</v>
      </c>
      <c r="AB1512" s="1">
        <v>42854</v>
      </c>
      <c r="AC1512" s="13">
        <f t="shared" si="212"/>
        <v>42826</v>
      </c>
      <c r="AD1512" s="14">
        <f t="shared" si="213"/>
        <v>42854</v>
      </c>
      <c r="AE1512" s="1" t="str">
        <f t="shared" si="214"/>
        <v>Saturday</v>
      </c>
      <c r="AF1512" s="2">
        <v>0.49736111111111114</v>
      </c>
      <c r="AG1512" s="2">
        <f t="shared" si="215"/>
        <v>0.5</v>
      </c>
      <c r="AH1512" t="s">
        <v>23</v>
      </c>
    </row>
    <row r="1513" spans="1:34" x14ac:dyDescent="0.25">
      <c r="A1513">
        <v>1603181</v>
      </c>
      <c r="B1513" t="s">
        <v>54</v>
      </c>
      <c r="E1513">
        <v>55372</v>
      </c>
      <c r="F1513" t="s">
        <v>20</v>
      </c>
      <c r="G1513" t="s">
        <v>55</v>
      </c>
      <c r="H1513">
        <v>139</v>
      </c>
      <c r="I1513" t="s">
        <v>81</v>
      </c>
      <c r="J1513">
        <f>VLOOKUP(I1513,Key!$A$1:$C$73,2,FALSE)</f>
        <v>43.058010000000003</v>
      </c>
      <c r="K1513">
        <f>VLOOKUP(I1513,Key!$A$1:$C$73,3,FALSE)</f>
        <v>-87.877300000000005</v>
      </c>
      <c r="L1513" t="s">
        <v>22</v>
      </c>
      <c r="M1513">
        <f>VLOOKUP(L1513,Key!$A$1:$C$73,2,FALSE)</f>
        <v>43.058619999999998</v>
      </c>
      <c r="N1513">
        <f>VLOOKUP(L1513,Key!$A$1:$C$73,3,FALSE)</f>
        <v>-87.885319999999993</v>
      </c>
      <c r="O1513">
        <v>24</v>
      </c>
      <c r="P1513">
        <v>3</v>
      </c>
      <c r="Q1513">
        <v>3.6</v>
      </c>
      <c r="R1513">
        <v>3.4</v>
      </c>
      <c r="S1513">
        <v>144</v>
      </c>
      <c r="T1513">
        <f t="shared" si="207"/>
        <v>-1</v>
      </c>
      <c r="U1513" s="1">
        <v>42854</v>
      </c>
      <c r="V1513" s="13">
        <f t="shared" si="208"/>
        <v>42826</v>
      </c>
      <c r="W1513" s="14">
        <f t="shared" si="209"/>
        <v>42854</v>
      </c>
      <c r="X1513" s="1" t="str">
        <f t="shared" si="210"/>
        <v>Saturday</v>
      </c>
      <c r="Y1513" s="2">
        <v>0.51519675925925923</v>
      </c>
      <c r="Z1513" s="2">
        <f t="shared" si="211"/>
        <v>0.5</v>
      </c>
      <c r="AA1513">
        <f>1</f>
        <v>1</v>
      </c>
      <c r="AB1513" s="1">
        <v>42854</v>
      </c>
      <c r="AC1513" s="13">
        <f t="shared" si="212"/>
        <v>42826</v>
      </c>
      <c r="AD1513" s="14">
        <f t="shared" si="213"/>
        <v>42854</v>
      </c>
      <c r="AE1513" s="1" t="str">
        <f t="shared" si="214"/>
        <v>Saturday</v>
      </c>
      <c r="AF1513" s="2">
        <v>0.53167824074074077</v>
      </c>
      <c r="AG1513" s="2">
        <f t="shared" si="215"/>
        <v>0.54166666666666663</v>
      </c>
      <c r="AH1513" t="s">
        <v>23</v>
      </c>
    </row>
    <row r="1514" spans="1:34" x14ac:dyDescent="0.25">
      <c r="A1514">
        <v>1198458</v>
      </c>
      <c r="B1514" t="s">
        <v>54</v>
      </c>
      <c r="E1514">
        <v>53207</v>
      </c>
      <c r="F1514" t="s">
        <v>20</v>
      </c>
      <c r="G1514" t="s">
        <v>55</v>
      </c>
      <c r="H1514">
        <v>362</v>
      </c>
      <c r="I1514" t="s">
        <v>75</v>
      </c>
      <c r="J1514">
        <f>VLOOKUP(I1514,Key!$A$1:$C$73,2,FALSE)</f>
        <v>43.060296999999998</v>
      </c>
      <c r="K1514">
        <f>VLOOKUP(I1514,Key!$A$1:$C$73,3,FALSE)</f>
        <v>-87.913150000000002</v>
      </c>
      <c r="L1514" t="s">
        <v>75</v>
      </c>
      <c r="M1514">
        <f>VLOOKUP(L1514,Key!$A$1:$C$73,2,FALSE)</f>
        <v>43.060296999999998</v>
      </c>
      <c r="N1514">
        <f>VLOOKUP(L1514,Key!$A$1:$C$73,3,FALSE)</f>
        <v>-87.913150000000002</v>
      </c>
      <c r="O1514">
        <v>1</v>
      </c>
      <c r="P1514">
        <v>0</v>
      </c>
      <c r="Q1514">
        <v>0.2</v>
      </c>
      <c r="R1514">
        <v>0.1</v>
      </c>
      <c r="S1514">
        <v>6</v>
      </c>
      <c r="T1514">
        <f t="shared" si="207"/>
        <v>-1</v>
      </c>
      <c r="U1514" s="1">
        <v>42854</v>
      </c>
      <c r="V1514" s="13">
        <f t="shared" si="208"/>
        <v>42826</v>
      </c>
      <c r="W1514" s="14">
        <f t="shared" si="209"/>
        <v>42854</v>
      </c>
      <c r="X1514" s="1" t="str">
        <f t="shared" si="210"/>
        <v>Saturday</v>
      </c>
      <c r="Y1514" s="2">
        <v>0.62130787037037039</v>
      </c>
      <c r="Z1514" s="2">
        <f t="shared" si="211"/>
        <v>0.625</v>
      </c>
      <c r="AA1514">
        <f>1</f>
        <v>1</v>
      </c>
      <c r="AB1514" s="1">
        <v>42854</v>
      </c>
      <c r="AC1514" s="13">
        <f t="shared" si="212"/>
        <v>42826</v>
      </c>
      <c r="AD1514" s="14">
        <f t="shared" si="213"/>
        <v>42854</v>
      </c>
      <c r="AE1514" s="1" t="str">
        <f t="shared" si="214"/>
        <v>Saturday</v>
      </c>
      <c r="AF1514" s="2">
        <v>0.62193287037037037</v>
      </c>
      <c r="AG1514" s="2">
        <f t="shared" si="215"/>
        <v>0.625</v>
      </c>
      <c r="AH1514" t="s">
        <v>25</v>
      </c>
    </row>
    <row r="1515" spans="1:34" x14ac:dyDescent="0.25">
      <c r="A1515">
        <v>1603718</v>
      </c>
      <c r="B1515" t="s">
        <v>54</v>
      </c>
      <c r="E1515">
        <v>55331</v>
      </c>
      <c r="F1515" t="s">
        <v>20</v>
      </c>
      <c r="G1515" t="s">
        <v>55</v>
      </c>
      <c r="H1515">
        <v>9</v>
      </c>
      <c r="I1515" t="s">
        <v>66</v>
      </c>
      <c r="J1515">
        <f>VLOOKUP(I1515,Key!$A$1:$C$73,2,FALSE)</f>
        <v>43.078530000000001</v>
      </c>
      <c r="K1515">
        <f>VLOOKUP(I1515,Key!$A$1:$C$73,3,FALSE)</f>
        <v>-87.882620000000003</v>
      </c>
      <c r="L1515" t="s">
        <v>61</v>
      </c>
      <c r="M1515">
        <f>VLOOKUP(L1515,Key!$A$1:$C$73,2,FALSE)</f>
        <v>43.060786</v>
      </c>
      <c r="N1515">
        <f>VLOOKUP(L1515,Key!$A$1:$C$73,3,FALSE)</f>
        <v>-87.883825999999999</v>
      </c>
      <c r="O1515">
        <v>18</v>
      </c>
      <c r="P1515">
        <v>3</v>
      </c>
      <c r="Q1515">
        <v>2.7</v>
      </c>
      <c r="R1515">
        <v>2.6</v>
      </c>
      <c r="S1515">
        <v>108</v>
      </c>
      <c r="T1515">
        <f t="shared" si="207"/>
        <v>-1</v>
      </c>
      <c r="U1515" s="1">
        <v>42854</v>
      </c>
      <c r="V1515" s="13">
        <f t="shared" si="208"/>
        <v>42826</v>
      </c>
      <c r="W1515" s="14">
        <f t="shared" si="209"/>
        <v>42854</v>
      </c>
      <c r="X1515" s="1" t="str">
        <f t="shared" si="210"/>
        <v>Saturday</v>
      </c>
      <c r="Y1515" s="2">
        <v>0.66462962962962957</v>
      </c>
      <c r="Z1515" s="2">
        <f t="shared" si="211"/>
        <v>0.66666666666666663</v>
      </c>
      <c r="AA1515">
        <f>1</f>
        <v>1</v>
      </c>
      <c r="AB1515" s="1">
        <v>42854</v>
      </c>
      <c r="AC1515" s="13">
        <f t="shared" si="212"/>
        <v>42826</v>
      </c>
      <c r="AD1515" s="14">
        <f t="shared" si="213"/>
        <v>42854</v>
      </c>
      <c r="AE1515" s="1" t="str">
        <f t="shared" si="214"/>
        <v>Saturday</v>
      </c>
      <c r="AF1515" s="2">
        <v>0.6772569444444444</v>
      </c>
      <c r="AG1515" s="2">
        <f t="shared" si="215"/>
        <v>0.66666666666666663</v>
      </c>
      <c r="AH1515" t="s">
        <v>23</v>
      </c>
    </row>
    <row r="1516" spans="1:34" x14ac:dyDescent="0.25">
      <c r="A1516">
        <v>1596163</v>
      </c>
      <c r="B1516" t="s">
        <v>54</v>
      </c>
      <c r="E1516">
        <v>60084</v>
      </c>
      <c r="F1516" t="s">
        <v>20</v>
      </c>
      <c r="G1516" t="s">
        <v>55</v>
      </c>
      <c r="H1516">
        <v>5572</v>
      </c>
      <c r="I1516" t="s">
        <v>39</v>
      </c>
      <c r="J1516">
        <f>VLOOKUP(I1516,Key!$A$1:$C$73,2,FALSE)</f>
        <v>43.031480000000002</v>
      </c>
      <c r="K1516">
        <f>VLOOKUP(I1516,Key!$A$1:$C$73,3,FALSE)</f>
        <v>-87.908169999999998</v>
      </c>
      <c r="L1516" t="s">
        <v>39</v>
      </c>
      <c r="M1516">
        <f>VLOOKUP(L1516,Key!$A$1:$C$73,2,FALSE)</f>
        <v>43.031480000000002</v>
      </c>
      <c r="N1516">
        <f>VLOOKUP(L1516,Key!$A$1:$C$73,3,FALSE)</f>
        <v>-87.908169999999998</v>
      </c>
      <c r="O1516">
        <v>31</v>
      </c>
      <c r="P1516">
        <v>3</v>
      </c>
      <c r="Q1516">
        <v>4.7</v>
      </c>
      <c r="R1516">
        <v>4.4000000000000004</v>
      </c>
      <c r="S1516">
        <v>186</v>
      </c>
      <c r="T1516">
        <f t="shared" si="207"/>
        <v>-1</v>
      </c>
      <c r="U1516" s="1">
        <v>42848</v>
      </c>
      <c r="V1516" s="13">
        <f t="shared" si="208"/>
        <v>42826</v>
      </c>
      <c r="W1516" s="14">
        <f t="shared" si="209"/>
        <v>42848</v>
      </c>
      <c r="X1516" s="1" t="str">
        <f t="shared" si="210"/>
        <v>Sunday</v>
      </c>
      <c r="Y1516" s="2">
        <v>0.56008101851851855</v>
      </c>
      <c r="Z1516" s="2">
        <f t="shared" si="211"/>
        <v>0.54166666666666663</v>
      </c>
      <c r="AA1516">
        <f>1</f>
        <v>1</v>
      </c>
      <c r="AB1516" s="1">
        <v>42848</v>
      </c>
      <c r="AC1516" s="13">
        <f t="shared" si="212"/>
        <v>42826</v>
      </c>
      <c r="AD1516" s="14">
        <f t="shared" si="213"/>
        <v>42848</v>
      </c>
      <c r="AE1516" s="1" t="str">
        <f t="shared" si="214"/>
        <v>Sunday</v>
      </c>
      <c r="AF1516" s="2">
        <v>0.58164351851851859</v>
      </c>
      <c r="AG1516" s="2">
        <f t="shared" si="215"/>
        <v>0.58333333333333326</v>
      </c>
      <c r="AH1516" t="s">
        <v>25</v>
      </c>
    </row>
    <row r="1517" spans="1:34" x14ac:dyDescent="0.25">
      <c r="A1517">
        <v>1596213</v>
      </c>
      <c r="B1517" t="s">
        <v>54</v>
      </c>
      <c r="E1517">
        <v>53213</v>
      </c>
      <c r="F1517" t="s">
        <v>20</v>
      </c>
      <c r="G1517" t="s">
        <v>55</v>
      </c>
      <c r="H1517">
        <v>11141</v>
      </c>
      <c r="I1517" t="s">
        <v>73</v>
      </c>
      <c r="J1517">
        <f>VLOOKUP(I1517,Key!$A$1:$C$73,2,FALSE)</f>
        <v>43.060580000000002</v>
      </c>
      <c r="K1517">
        <f>VLOOKUP(I1517,Key!$A$1:$C$73,3,FALSE)</f>
        <v>-87.998589999999993</v>
      </c>
      <c r="L1517" t="s">
        <v>91</v>
      </c>
      <c r="M1517">
        <f>VLOOKUP(L1517,Key!$A$1:$C$73,2,FALSE)</f>
        <v>43.048609999999996</v>
      </c>
      <c r="N1517">
        <f>VLOOKUP(L1517,Key!$A$1:$C$73,3,FALSE)</f>
        <v>-88.008480000000006</v>
      </c>
      <c r="O1517">
        <v>16</v>
      </c>
      <c r="P1517">
        <v>3</v>
      </c>
      <c r="Q1517">
        <v>2.4</v>
      </c>
      <c r="R1517">
        <v>2.2999999999999998</v>
      </c>
      <c r="S1517">
        <v>96</v>
      </c>
      <c r="T1517">
        <f t="shared" si="207"/>
        <v>-1</v>
      </c>
      <c r="U1517" s="1">
        <v>42848</v>
      </c>
      <c r="V1517" s="13">
        <f t="shared" si="208"/>
        <v>42826</v>
      </c>
      <c r="W1517" s="14">
        <f t="shared" si="209"/>
        <v>42848</v>
      </c>
      <c r="X1517" s="1" t="str">
        <f t="shared" si="210"/>
        <v>Sunday</v>
      </c>
      <c r="Y1517" s="2">
        <v>0.56936342592592593</v>
      </c>
      <c r="Z1517" s="2">
        <f t="shared" si="211"/>
        <v>0.58333333333333326</v>
      </c>
      <c r="AA1517">
        <f>1</f>
        <v>1</v>
      </c>
      <c r="AB1517" s="1">
        <v>42848</v>
      </c>
      <c r="AC1517" s="13">
        <f t="shared" si="212"/>
        <v>42826</v>
      </c>
      <c r="AD1517" s="14">
        <f t="shared" si="213"/>
        <v>42848</v>
      </c>
      <c r="AE1517" s="1" t="str">
        <f t="shared" si="214"/>
        <v>Sunday</v>
      </c>
      <c r="AF1517" s="2">
        <v>0.5801736111111111</v>
      </c>
      <c r="AG1517" s="2">
        <f t="shared" si="215"/>
        <v>0.58333333333333326</v>
      </c>
      <c r="AH1517" t="s">
        <v>23</v>
      </c>
    </row>
    <row r="1518" spans="1:34" x14ac:dyDescent="0.25">
      <c r="A1518">
        <v>1350651</v>
      </c>
      <c r="B1518" t="s">
        <v>54</v>
      </c>
      <c r="E1518">
        <v>53211</v>
      </c>
      <c r="F1518" t="s">
        <v>20</v>
      </c>
      <c r="G1518" t="s">
        <v>55</v>
      </c>
      <c r="H1518">
        <v>11059</v>
      </c>
      <c r="I1518" t="s">
        <v>22</v>
      </c>
      <c r="J1518">
        <f>VLOOKUP(I1518,Key!$A$1:$C$73,2,FALSE)</f>
        <v>43.058619999999998</v>
      </c>
      <c r="K1518">
        <f>VLOOKUP(I1518,Key!$A$1:$C$73,3,FALSE)</f>
        <v>-87.885319999999993</v>
      </c>
      <c r="L1518" t="s">
        <v>44</v>
      </c>
      <c r="M1518">
        <f>VLOOKUP(L1518,Key!$A$1:$C$73,2,FALSE)</f>
        <v>43.03886</v>
      </c>
      <c r="N1518">
        <f>VLOOKUP(L1518,Key!$A$1:$C$73,3,FALSE)</f>
        <v>-87.902720000000002</v>
      </c>
      <c r="O1518">
        <v>72</v>
      </c>
      <c r="P1518">
        <v>9</v>
      </c>
      <c r="Q1518">
        <v>10.8</v>
      </c>
      <c r="R1518">
        <v>10.3</v>
      </c>
      <c r="S1518">
        <v>432</v>
      </c>
      <c r="T1518">
        <f t="shared" si="207"/>
        <v>-1</v>
      </c>
      <c r="U1518" s="1">
        <v>42848</v>
      </c>
      <c r="V1518" s="13">
        <f t="shared" si="208"/>
        <v>42826</v>
      </c>
      <c r="W1518" s="14">
        <f t="shared" si="209"/>
        <v>42848</v>
      </c>
      <c r="X1518" s="1" t="str">
        <f t="shared" si="210"/>
        <v>Sunday</v>
      </c>
      <c r="Y1518" s="2">
        <v>0.59554398148148147</v>
      </c>
      <c r="Z1518" s="2">
        <f t="shared" si="211"/>
        <v>0.58333333333333326</v>
      </c>
      <c r="AA1518">
        <f>1</f>
        <v>1</v>
      </c>
      <c r="AB1518" s="1">
        <v>42848</v>
      </c>
      <c r="AC1518" s="13">
        <f t="shared" si="212"/>
        <v>42826</v>
      </c>
      <c r="AD1518" s="14">
        <f t="shared" si="213"/>
        <v>42848</v>
      </c>
      <c r="AE1518" s="1" t="str">
        <f t="shared" si="214"/>
        <v>Sunday</v>
      </c>
      <c r="AF1518" s="2">
        <v>0.64524305555555561</v>
      </c>
      <c r="AG1518" s="2">
        <f t="shared" si="215"/>
        <v>0.625</v>
      </c>
      <c r="AH1518" t="s">
        <v>23</v>
      </c>
    </row>
    <row r="1519" spans="1:34" x14ac:dyDescent="0.25">
      <c r="A1519">
        <v>1596379</v>
      </c>
      <c r="B1519" t="s">
        <v>54</v>
      </c>
      <c r="E1519">
        <v>53215</v>
      </c>
      <c r="F1519" t="s">
        <v>20</v>
      </c>
      <c r="G1519" t="s">
        <v>55</v>
      </c>
      <c r="H1519">
        <v>179</v>
      </c>
      <c r="I1519" t="s">
        <v>76</v>
      </c>
      <c r="J1519">
        <f>VLOOKUP(I1519,Key!$A$1:$C$73,2,FALSE)</f>
        <v>43.02948</v>
      </c>
      <c r="K1519">
        <f>VLOOKUP(I1519,Key!$A$1:$C$73,3,FALSE)</f>
        <v>-87.912819999999996</v>
      </c>
      <c r="L1519" t="s">
        <v>76</v>
      </c>
      <c r="M1519">
        <f>VLOOKUP(L1519,Key!$A$1:$C$73,2,FALSE)</f>
        <v>43.02948</v>
      </c>
      <c r="N1519">
        <f>VLOOKUP(L1519,Key!$A$1:$C$73,3,FALSE)</f>
        <v>-87.912819999999996</v>
      </c>
      <c r="O1519">
        <v>92</v>
      </c>
      <c r="P1519">
        <v>9</v>
      </c>
      <c r="Q1519">
        <v>13.8</v>
      </c>
      <c r="R1519">
        <v>13.1</v>
      </c>
      <c r="S1519">
        <v>552</v>
      </c>
      <c r="T1519">
        <f t="shared" si="207"/>
        <v>-1</v>
      </c>
      <c r="U1519" s="1">
        <v>42848</v>
      </c>
      <c r="V1519" s="13">
        <f t="shared" si="208"/>
        <v>42826</v>
      </c>
      <c r="W1519" s="14">
        <f t="shared" si="209"/>
        <v>42848</v>
      </c>
      <c r="X1519" s="1" t="str">
        <f t="shared" si="210"/>
        <v>Sunday</v>
      </c>
      <c r="Y1519" s="2">
        <v>0.59629629629629632</v>
      </c>
      <c r="Z1519" s="2">
        <f t="shared" si="211"/>
        <v>0.58333333333333326</v>
      </c>
      <c r="AA1519">
        <f>1</f>
        <v>1</v>
      </c>
      <c r="AB1519" s="1">
        <v>42848</v>
      </c>
      <c r="AC1519" s="13">
        <f t="shared" si="212"/>
        <v>42826</v>
      </c>
      <c r="AD1519" s="14">
        <f t="shared" si="213"/>
        <v>42848</v>
      </c>
      <c r="AE1519" s="1" t="str">
        <f t="shared" si="214"/>
        <v>Sunday</v>
      </c>
      <c r="AF1519" s="2">
        <v>0.66039351851851846</v>
      </c>
      <c r="AG1519" s="2">
        <f t="shared" si="215"/>
        <v>0.66666666666666663</v>
      </c>
      <c r="AH1519" t="s">
        <v>25</v>
      </c>
    </row>
    <row r="1520" spans="1:34" x14ac:dyDescent="0.25">
      <c r="A1520">
        <v>1596084</v>
      </c>
      <c r="B1520" t="s">
        <v>54</v>
      </c>
      <c r="E1520">
        <v>54115</v>
      </c>
      <c r="F1520" t="s">
        <v>20</v>
      </c>
      <c r="G1520" t="s">
        <v>55</v>
      </c>
      <c r="H1520">
        <v>5523</v>
      </c>
      <c r="I1520" t="s">
        <v>36</v>
      </c>
      <c r="J1520">
        <f>VLOOKUP(I1520,Key!$A$1:$C$73,2,FALSE)</f>
        <v>43.03519</v>
      </c>
      <c r="K1520">
        <f>VLOOKUP(I1520,Key!$A$1:$C$73,3,FALSE)</f>
        <v>-87.907390000000007</v>
      </c>
      <c r="L1520" t="s">
        <v>84</v>
      </c>
      <c r="M1520">
        <f>VLOOKUP(L1520,Key!$A$1:$C$73,2,FALSE)</f>
        <v>43.040154000000001</v>
      </c>
      <c r="N1520">
        <f>VLOOKUP(L1520,Key!$A$1:$C$73,3,FALSE)</f>
        <v>-87.932113000000001</v>
      </c>
      <c r="O1520">
        <v>12</v>
      </c>
      <c r="P1520">
        <v>3</v>
      </c>
      <c r="Q1520">
        <v>1.8</v>
      </c>
      <c r="R1520">
        <v>1.7</v>
      </c>
      <c r="S1520">
        <v>72</v>
      </c>
      <c r="T1520">
        <f t="shared" si="207"/>
        <v>-1</v>
      </c>
      <c r="U1520" s="1">
        <v>42848</v>
      </c>
      <c r="V1520" s="13">
        <f t="shared" si="208"/>
        <v>42826</v>
      </c>
      <c r="W1520" s="14">
        <f t="shared" si="209"/>
        <v>42848</v>
      </c>
      <c r="X1520" s="1" t="str">
        <f t="shared" si="210"/>
        <v>Sunday</v>
      </c>
      <c r="Y1520" s="2">
        <v>0.61285879629629625</v>
      </c>
      <c r="Z1520" s="2">
        <f t="shared" si="211"/>
        <v>0.625</v>
      </c>
      <c r="AA1520">
        <f>1</f>
        <v>1</v>
      </c>
      <c r="AB1520" s="1">
        <v>42848</v>
      </c>
      <c r="AC1520" s="13">
        <f t="shared" si="212"/>
        <v>42826</v>
      </c>
      <c r="AD1520" s="14">
        <f t="shared" si="213"/>
        <v>42848</v>
      </c>
      <c r="AE1520" s="1" t="str">
        <f t="shared" si="214"/>
        <v>Sunday</v>
      </c>
      <c r="AF1520" s="2">
        <v>0.6211458333333334</v>
      </c>
      <c r="AG1520" s="2">
        <f t="shared" si="215"/>
        <v>0.625</v>
      </c>
      <c r="AH1520" t="s">
        <v>23</v>
      </c>
    </row>
    <row r="1521" spans="1:34" x14ac:dyDescent="0.25">
      <c r="A1521">
        <v>1596590</v>
      </c>
      <c r="B1521" t="s">
        <v>54</v>
      </c>
      <c r="E1521">
        <v>53154</v>
      </c>
      <c r="F1521" t="s">
        <v>20</v>
      </c>
      <c r="G1521" t="s">
        <v>55</v>
      </c>
      <c r="H1521">
        <v>5430</v>
      </c>
      <c r="I1521" t="s">
        <v>94</v>
      </c>
      <c r="J1521">
        <f>VLOOKUP(I1521,Key!$A$1:$C$73,2,FALSE)</f>
        <v>43.020020000000002</v>
      </c>
      <c r="K1521">
        <f>VLOOKUP(I1521,Key!$A$1:$C$73,3,FALSE)</f>
        <v>-87.912540000000007</v>
      </c>
      <c r="L1521" t="s">
        <v>94</v>
      </c>
      <c r="M1521">
        <f>VLOOKUP(L1521,Key!$A$1:$C$73,2,FALSE)</f>
        <v>43.020020000000002</v>
      </c>
      <c r="N1521">
        <f>VLOOKUP(L1521,Key!$A$1:$C$73,3,FALSE)</f>
        <v>-87.912540000000007</v>
      </c>
      <c r="O1521">
        <v>23</v>
      </c>
      <c r="P1521">
        <v>3</v>
      </c>
      <c r="Q1521">
        <v>3.5</v>
      </c>
      <c r="R1521">
        <v>3.3</v>
      </c>
      <c r="S1521">
        <v>138</v>
      </c>
      <c r="T1521">
        <f t="shared" si="207"/>
        <v>-1</v>
      </c>
      <c r="U1521" s="1">
        <v>42848</v>
      </c>
      <c r="V1521" s="13">
        <f t="shared" si="208"/>
        <v>42826</v>
      </c>
      <c r="W1521" s="14">
        <f t="shared" si="209"/>
        <v>42848</v>
      </c>
      <c r="X1521" s="1" t="str">
        <f t="shared" si="210"/>
        <v>Sunday</v>
      </c>
      <c r="Y1521" s="2">
        <v>0.63085648148148155</v>
      </c>
      <c r="Z1521" s="2">
        <f t="shared" si="211"/>
        <v>0.625</v>
      </c>
      <c r="AA1521">
        <f>1</f>
        <v>1</v>
      </c>
      <c r="AB1521" s="1">
        <v>42848</v>
      </c>
      <c r="AC1521" s="13">
        <f t="shared" si="212"/>
        <v>42826</v>
      </c>
      <c r="AD1521" s="14">
        <f t="shared" si="213"/>
        <v>42848</v>
      </c>
      <c r="AE1521" s="1" t="str">
        <f t="shared" si="214"/>
        <v>Sunday</v>
      </c>
      <c r="AF1521" s="2">
        <v>0.64673611111111107</v>
      </c>
      <c r="AG1521" s="2">
        <f t="shared" si="215"/>
        <v>0.66666666666666663</v>
      </c>
      <c r="AH1521" t="s">
        <v>25</v>
      </c>
    </row>
    <row r="1522" spans="1:34" x14ac:dyDescent="0.25">
      <c r="A1522">
        <v>1596788</v>
      </c>
      <c r="B1522" t="s">
        <v>54</v>
      </c>
      <c r="E1522">
        <v>77345</v>
      </c>
      <c r="F1522" t="s">
        <v>20</v>
      </c>
      <c r="G1522" t="s">
        <v>55</v>
      </c>
      <c r="H1522">
        <v>309</v>
      </c>
      <c r="I1522" t="s">
        <v>26</v>
      </c>
      <c r="J1522">
        <f>VLOOKUP(I1522,Key!$A$1:$C$73,2,FALSE)</f>
        <v>43.034619999999997</v>
      </c>
      <c r="K1522">
        <f>VLOOKUP(I1522,Key!$A$1:$C$73,3,FALSE)</f>
        <v>-87.917500000000004</v>
      </c>
      <c r="L1522" t="s">
        <v>81</v>
      </c>
      <c r="M1522">
        <f>VLOOKUP(L1522,Key!$A$1:$C$73,2,FALSE)</f>
        <v>43.058010000000003</v>
      </c>
      <c r="N1522">
        <f>VLOOKUP(L1522,Key!$A$1:$C$73,3,FALSE)</f>
        <v>-87.877300000000005</v>
      </c>
      <c r="O1522">
        <v>66</v>
      </c>
      <c r="P1522">
        <v>9</v>
      </c>
      <c r="Q1522">
        <v>9.9</v>
      </c>
      <c r="R1522">
        <v>9.4</v>
      </c>
      <c r="S1522">
        <v>396</v>
      </c>
      <c r="T1522">
        <f t="shared" si="207"/>
        <v>-1</v>
      </c>
      <c r="U1522" s="1">
        <v>42848</v>
      </c>
      <c r="V1522" s="13">
        <f t="shared" si="208"/>
        <v>42826</v>
      </c>
      <c r="W1522" s="14">
        <f t="shared" si="209"/>
        <v>42848</v>
      </c>
      <c r="X1522" s="1" t="str">
        <f t="shared" si="210"/>
        <v>Sunday</v>
      </c>
      <c r="Y1522" s="2">
        <v>0.65888888888888886</v>
      </c>
      <c r="Z1522" s="2">
        <f t="shared" si="211"/>
        <v>0.66666666666666663</v>
      </c>
      <c r="AA1522">
        <f>1</f>
        <v>1</v>
      </c>
      <c r="AB1522" s="1">
        <v>42848</v>
      </c>
      <c r="AC1522" s="13">
        <f t="shared" si="212"/>
        <v>42826</v>
      </c>
      <c r="AD1522" s="14">
        <f t="shared" si="213"/>
        <v>42848</v>
      </c>
      <c r="AE1522" s="1" t="str">
        <f t="shared" si="214"/>
        <v>Sunday</v>
      </c>
      <c r="AF1522" s="2">
        <v>0.70483796296296297</v>
      </c>
      <c r="AG1522" s="2">
        <f t="shared" si="215"/>
        <v>0.70833333333333326</v>
      </c>
      <c r="AH1522" t="s">
        <v>23</v>
      </c>
    </row>
    <row r="1523" spans="1:34" x14ac:dyDescent="0.25">
      <c r="A1523">
        <v>1596079</v>
      </c>
      <c r="B1523" t="s">
        <v>54</v>
      </c>
      <c r="E1523">
        <v>48109</v>
      </c>
      <c r="F1523" t="s">
        <v>20</v>
      </c>
      <c r="G1523" t="s">
        <v>55</v>
      </c>
      <c r="H1523">
        <v>5556</v>
      </c>
      <c r="I1523" t="s">
        <v>77</v>
      </c>
      <c r="J1523">
        <f>VLOOKUP(I1523,Key!$A$1:$C$73,2,FALSE)</f>
        <v>43.036900000000003</v>
      </c>
      <c r="K1523">
        <f>VLOOKUP(I1523,Key!$A$1:$C$73,3,FALSE)</f>
        <v>-87.89667</v>
      </c>
      <c r="L1523" t="s">
        <v>68</v>
      </c>
      <c r="M1523">
        <f>VLOOKUP(L1523,Key!$A$1:$C$73,2,FALSE)</f>
        <v>43.026470000000003</v>
      </c>
      <c r="N1523">
        <f>VLOOKUP(L1523,Key!$A$1:$C$73,3,FALSE)</f>
        <v>-87.918040000000005</v>
      </c>
      <c r="O1523">
        <v>18</v>
      </c>
      <c r="P1523">
        <v>3</v>
      </c>
      <c r="Q1523">
        <v>2.7</v>
      </c>
      <c r="R1523">
        <v>2.6</v>
      </c>
      <c r="S1523">
        <v>108</v>
      </c>
      <c r="T1523">
        <f t="shared" si="207"/>
        <v>-1</v>
      </c>
      <c r="U1523" s="1">
        <v>42848</v>
      </c>
      <c r="V1523" s="13">
        <f t="shared" si="208"/>
        <v>42826</v>
      </c>
      <c r="W1523" s="14">
        <f t="shared" si="209"/>
        <v>42848</v>
      </c>
      <c r="X1523" s="1" t="str">
        <f t="shared" si="210"/>
        <v>Sunday</v>
      </c>
      <c r="Y1523" s="2">
        <v>0.66123842592592597</v>
      </c>
      <c r="Z1523" s="2">
        <f t="shared" si="211"/>
        <v>0.66666666666666663</v>
      </c>
      <c r="AA1523">
        <f>1</f>
        <v>1</v>
      </c>
      <c r="AB1523" s="1">
        <v>42848</v>
      </c>
      <c r="AC1523" s="13">
        <f t="shared" si="212"/>
        <v>42826</v>
      </c>
      <c r="AD1523" s="14">
        <f t="shared" si="213"/>
        <v>42848</v>
      </c>
      <c r="AE1523" s="1" t="str">
        <f t="shared" si="214"/>
        <v>Sunday</v>
      </c>
      <c r="AF1523" s="2">
        <v>0.67393518518518514</v>
      </c>
      <c r="AG1523" s="2">
        <f t="shared" si="215"/>
        <v>0.66666666666666663</v>
      </c>
      <c r="AH1523" t="s">
        <v>23</v>
      </c>
    </row>
    <row r="1524" spans="1:34" x14ac:dyDescent="0.25">
      <c r="A1524">
        <v>1562796</v>
      </c>
      <c r="B1524" t="s">
        <v>54</v>
      </c>
      <c r="E1524">
        <v>53202</v>
      </c>
      <c r="F1524" t="s">
        <v>20</v>
      </c>
      <c r="G1524" t="s">
        <v>55</v>
      </c>
      <c r="H1524">
        <v>11105</v>
      </c>
      <c r="I1524" t="s">
        <v>33</v>
      </c>
      <c r="J1524">
        <f>VLOOKUP(I1524,Key!$A$1:$C$73,2,FALSE)</f>
        <v>43.045712999999999</v>
      </c>
      <c r="K1524">
        <f>VLOOKUP(I1524,Key!$A$1:$C$73,3,FALSE)</f>
        <v>-87.899756999999994</v>
      </c>
      <c r="L1524" t="s">
        <v>79</v>
      </c>
      <c r="M1524">
        <f>VLOOKUP(L1524,Key!$A$1:$C$73,2,FALSE)</f>
        <v>43.04804</v>
      </c>
      <c r="N1524">
        <f>VLOOKUP(L1524,Key!$A$1:$C$73,3,FALSE)</f>
        <v>-87.896720000000002</v>
      </c>
      <c r="O1524">
        <v>61</v>
      </c>
      <c r="P1524">
        <v>6</v>
      </c>
      <c r="Q1524">
        <v>9.1999999999999993</v>
      </c>
      <c r="R1524">
        <v>8.6999999999999993</v>
      </c>
      <c r="S1524">
        <v>366</v>
      </c>
      <c r="T1524">
        <f t="shared" si="207"/>
        <v>-1</v>
      </c>
      <c r="U1524" s="1">
        <v>42848</v>
      </c>
      <c r="V1524" s="13">
        <f t="shared" si="208"/>
        <v>42826</v>
      </c>
      <c r="W1524" s="14">
        <f t="shared" si="209"/>
        <v>42848</v>
      </c>
      <c r="X1524" s="1" t="str">
        <f t="shared" si="210"/>
        <v>Sunday</v>
      </c>
      <c r="Y1524" s="2">
        <v>0.66670138888888886</v>
      </c>
      <c r="Z1524" s="2">
        <f t="shared" si="211"/>
        <v>0.66666666666666663</v>
      </c>
      <c r="AA1524">
        <f>1</f>
        <v>1</v>
      </c>
      <c r="AB1524" s="1">
        <v>42848</v>
      </c>
      <c r="AC1524" s="13">
        <f t="shared" si="212"/>
        <v>42826</v>
      </c>
      <c r="AD1524" s="14">
        <f t="shared" si="213"/>
        <v>42848</v>
      </c>
      <c r="AE1524" s="1" t="str">
        <f t="shared" si="214"/>
        <v>Sunday</v>
      </c>
      <c r="AF1524" s="2">
        <v>0.70918981481481491</v>
      </c>
      <c r="AG1524" s="2">
        <f t="shared" si="215"/>
        <v>0.70833333333333326</v>
      </c>
      <c r="AH1524" t="s">
        <v>23</v>
      </c>
    </row>
    <row r="1525" spans="1:34" x14ac:dyDescent="0.25">
      <c r="A1525">
        <v>1597122</v>
      </c>
      <c r="B1525" t="s">
        <v>54</v>
      </c>
      <c r="E1525">
        <v>53202</v>
      </c>
      <c r="F1525" t="s">
        <v>20</v>
      </c>
      <c r="G1525" t="s">
        <v>55</v>
      </c>
      <c r="H1525">
        <v>342</v>
      </c>
      <c r="I1525" t="s">
        <v>82</v>
      </c>
      <c r="J1525">
        <f>VLOOKUP(I1525,Key!$A$1:$C$73,2,FALSE)</f>
        <v>43.040349999999997</v>
      </c>
      <c r="K1525">
        <f>VLOOKUP(I1525,Key!$A$1:$C$73,3,FALSE)</f>
        <v>-87.920760000000001</v>
      </c>
      <c r="L1525" t="s">
        <v>82</v>
      </c>
      <c r="M1525">
        <f>VLOOKUP(L1525,Key!$A$1:$C$73,2,FALSE)</f>
        <v>43.040349999999997</v>
      </c>
      <c r="N1525">
        <f>VLOOKUP(L1525,Key!$A$1:$C$73,3,FALSE)</f>
        <v>-87.920760000000001</v>
      </c>
      <c r="O1525">
        <v>5</v>
      </c>
      <c r="P1525">
        <v>3</v>
      </c>
      <c r="Q1525">
        <v>0.8</v>
      </c>
      <c r="R1525">
        <v>0.7</v>
      </c>
      <c r="S1525">
        <v>30</v>
      </c>
      <c r="T1525">
        <f t="shared" si="207"/>
        <v>-1</v>
      </c>
      <c r="U1525" s="1">
        <v>42848</v>
      </c>
      <c r="V1525" s="13">
        <f t="shared" si="208"/>
        <v>42826</v>
      </c>
      <c r="W1525" s="14">
        <f t="shared" si="209"/>
        <v>42848</v>
      </c>
      <c r="X1525" s="1" t="str">
        <f t="shared" si="210"/>
        <v>Sunday</v>
      </c>
      <c r="Y1525" s="2">
        <v>0.72244212962962961</v>
      </c>
      <c r="Z1525" s="2">
        <f t="shared" si="211"/>
        <v>0.70833333333333326</v>
      </c>
      <c r="AA1525">
        <f>1</f>
        <v>1</v>
      </c>
      <c r="AB1525" s="1">
        <v>42848</v>
      </c>
      <c r="AC1525" s="13">
        <f t="shared" si="212"/>
        <v>42826</v>
      </c>
      <c r="AD1525" s="14">
        <f t="shared" si="213"/>
        <v>42848</v>
      </c>
      <c r="AE1525" s="1" t="str">
        <f t="shared" si="214"/>
        <v>Sunday</v>
      </c>
      <c r="AF1525" s="2">
        <v>0.72581018518518514</v>
      </c>
      <c r="AG1525" s="2">
        <f t="shared" si="215"/>
        <v>0.70833333333333326</v>
      </c>
      <c r="AH1525" t="s">
        <v>25</v>
      </c>
    </row>
    <row r="1526" spans="1:34" x14ac:dyDescent="0.25">
      <c r="A1526">
        <v>1597186</v>
      </c>
      <c r="B1526" t="s">
        <v>54</v>
      </c>
      <c r="E1526">
        <v>53045</v>
      </c>
      <c r="F1526" t="s">
        <v>20</v>
      </c>
      <c r="G1526" t="s">
        <v>55</v>
      </c>
      <c r="H1526">
        <v>11062</v>
      </c>
      <c r="I1526" t="s">
        <v>48</v>
      </c>
      <c r="J1526">
        <f>VLOOKUP(I1526,Key!$A$1:$C$73,2,FALSE)</f>
        <v>43.031320000000001</v>
      </c>
      <c r="K1526">
        <f>VLOOKUP(I1526,Key!$A$1:$C$73,3,FALSE)</f>
        <v>-87.904259999999994</v>
      </c>
      <c r="L1526" t="s">
        <v>48</v>
      </c>
      <c r="M1526">
        <f>VLOOKUP(L1526,Key!$A$1:$C$73,2,FALSE)</f>
        <v>43.031320000000001</v>
      </c>
      <c r="N1526">
        <f>VLOOKUP(L1526,Key!$A$1:$C$73,3,FALSE)</f>
        <v>-87.904259999999994</v>
      </c>
      <c r="O1526">
        <v>40</v>
      </c>
      <c r="P1526">
        <v>6</v>
      </c>
      <c r="Q1526">
        <v>6</v>
      </c>
      <c r="R1526">
        <v>5.7</v>
      </c>
      <c r="S1526">
        <v>240</v>
      </c>
      <c r="T1526">
        <f t="shared" si="207"/>
        <v>-1</v>
      </c>
      <c r="U1526" s="1">
        <v>42848</v>
      </c>
      <c r="V1526" s="13">
        <f t="shared" si="208"/>
        <v>42826</v>
      </c>
      <c r="W1526" s="14">
        <f t="shared" si="209"/>
        <v>42848</v>
      </c>
      <c r="X1526" s="1" t="str">
        <f t="shared" si="210"/>
        <v>Sunday</v>
      </c>
      <c r="Y1526" s="2">
        <v>0.73332175925925924</v>
      </c>
      <c r="Z1526" s="2">
        <f t="shared" si="211"/>
        <v>0.75</v>
      </c>
      <c r="AA1526">
        <f>1</f>
        <v>1</v>
      </c>
      <c r="AB1526" s="1">
        <v>42848</v>
      </c>
      <c r="AC1526" s="13">
        <f t="shared" si="212"/>
        <v>42826</v>
      </c>
      <c r="AD1526" s="14">
        <f t="shared" si="213"/>
        <v>42848</v>
      </c>
      <c r="AE1526" s="1" t="str">
        <f t="shared" si="214"/>
        <v>Sunday</v>
      </c>
      <c r="AF1526" s="2">
        <v>0.76055555555555554</v>
      </c>
      <c r="AG1526" s="2">
        <f t="shared" si="215"/>
        <v>0.75</v>
      </c>
      <c r="AH1526" t="s">
        <v>25</v>
      </c>
    </row>
    <row r="1527" spans="1:34" x14ac:dyDescent="0.25">
      <c r="A1527">
        <v>1597808</v>
      </c>
      <c r="B1527" t="s">
        <v>54</v>
      </c>
      <c r="E1527">
        <v>53214</v>
      </c>
      <c r="F1527" t="s">
        <v>20</v>
      </c>
      <c r="G1527" t="s">
        <v>55</v>
      </c>
      <c r="H1527">
        <v>11126</v>
      </c>
      <c r="I1527" t="s">
        <v>81</v>
      </c>
      <c r="J1527">
        <f>VLOOKUP(I1527,Key!$A$1:$C$73,2,FALSE)</f>
        <v>43.058010000000003</v>
      </c>
      <c r="K1527">
        <f>VLOOKUP(I1527,Key!$A$1:$C$73,3,FALSE)</f>
        <v>-87.877300000000005</v>
      </c>
      <c r="L1527" t="s">
        <v>81</v>
      </c>
      <c r="M1527">
        <f>VLOOKUP(L1527,Key!$A$1:$C$73,2,FALSE)</f>
        <v>43.058010000000003</v>
      </c>
      <c r="N1527">
        <f>VLOOKUP(L1527,Key!$A$1:$C$73,3,FALSE)</f>
        <v>-87.877300000000005</v>
      </c>
      <c r="O1527">
        <v>37</v>
      </c>
      <c r="P1527">
        <v>6</v>
      </c>
      <c r="Q1527">
        <v>5.6</v>
      </c>
      <c r="R1527">
        <v>5.3</v>
      </c>
      <c r="S1527">
        <v>222</v>
      </c>
      <c r="T1527">
        <f t="shared" si="207"/>
        <v>-1</v>
      </c>
      <c r="U1527" s="1">
        <v>42849</v>
      </c>
      <c r="V1527" s="13">
        <f t="shared" si="208"/>
        <v>42826</v>
      </c>
      <c r="W1527" s="14">
        <f t="shared" si="209"/>
        <v>42849</v>
      </c>
      <c r="X1527" s="1" t="str">
        <f t="shared" si="210"/>
        <v>Monday</v>
      </c>
      <c r="Y1527" s="2">
        <v>0.42346064814814816</v>
      </c>
      <c r="Z1527" s="2">
        <f t="shared" si="211"/>
        <v>0.41666666666666663</v>
      </c>
      <c r="AA1527">
        <f>1</f>
        <v>1</v>
      </c>
      <c r="AB1527" s="1">
        <v>42849</v>
      </c>
      <c r="AC1527" s="13">
        <f t="shared" si="212"/>
        <v>42826</v>
      </c>
      <c r="AD1527" s="14">
        <f t="shared" si="213"/>
        <v>42849</v>
      </c>
      <c r="AE1527" s="1" t="str">
        <f t="shared" si="214"/>
        <v>Monday</v>
      </c>
      <c r="AF1527" s="2">
        <v>0.44918981481481479</v>
      </c>
      <c r="AG1527" s="2">
        <f t="shared" si="215"/>
        <v>0.45833333333333331</v>
      </c>
      <c r="AH1527" t="s">
        <v>25</v>
      </c>
    </row>
    <row r="1528" spans="1:34" x14ac:dyDescent="0.25">
      <c r="A1528">
        <v>1598014</v>
      </c>
      <c r="B1528" t="s">
        <v>54</v>
      </c>
      <c r="E1528">
        <v>53218</v>
      </c>
      <c r="F1528" t="s">
        <v>20</v>
      </c>
      <c r="G1528" t="s">
        <v>55</v>
      </c>
      <c r="H1528">
        <v>9</v>
      </c>
      <c r="I1528" t="s">
        <v>48</v>
      </c>
      <c r="J1528">
        <f>VLOOKUP(I1528,Key!$A$1:$C$73,2,FALSE)</f>
        <v>43.031320000000001</v>
      </c>
      <c r="K1528">
        <f>VLOOKUP(I1528,Key!$A$1:$C$73,3,FALSE)</f>
        <v>-87.904259999999994</v>
      </c>
      <c r="L1528" t="s">
        <v>48</v>
      </c>
      <c r="M1528">
        <f>VLOOKUP(L1528,Key!$A$1:$C$73,2,FALSE)</f>
        <v>43.031320000000001</v>
      </c>
      <c r="N1528">
        <f>VLOOKUP(L1528,Key!$A$1:$C$73,3,FALSE)</f>
        <v>-87.904259999999994</v>
      </c>
      <c r="O1528">
        <v>32</v>
      </c>
      <c r="P1528">
        <v>3</v>
      </c>
      <c r="Q1528">
        <v>4.8</v>
      </c>
      <c r="R1528">
        <v>4.5999999999999996</v>
      </c>
      <c r="S1528">
        <v>192</v>
      </c>
      <c r="T1528">
        <f t="shared" si="207"/>
        <v>-1</v>
      </c>
      <c r="U1528" s="1">
        <v>42849</v>
      </c>
      <c r="V1528" s="13">
        <f t="shared" si="208"/>
        <v>42826</v>
      </c>
      <c r="W1528" s="14">
        <f t="shared" si="209"/>
        <v>42849</v>
      </c>
      <c r="X1528" s="1" t="str">
        <f t="shared" si="210"/>
        <v>Monday</v>
      </c>
      <c r="Y1528" s="2">
        <v>0.51228009259259266</v>
      </c>
      <c r="Z1528" s="2">
        <f t="shared" si="211"/>
        <v>0.5</v>
      </c>
      <c r="AA1528">
        <f>1</f>
        <v>1</v>
      </c>
      <c r="AB1528" s="1">
        <v>42849</v>
      </c>
      <c r="AC1528" s="13">
        <f t="shared" si="212"/>
        <v>42826</v>
      </c>
      <c r="AD1528" s="14">
        <f t="shared" si="213"/>
        <v>42849</v>
      </c>
      <c r="AE1528" s="1" t="str">
        <f t="shared" si="214"/>
        <v>Monday</v>
      </c>
      <c r="AF1528" s="2">
        <v>0.53425925925925932</v>
      </c>
      <c r="AG1528" s="2">
        <f t="shared" si="215"/>
        <v>0.54166666666666663</v>
      </c>
      <c r="AH1528" t="s">
        <v>25</v>
      </c>
    </row>
    <row r="1529" spans="1:34" x14ac:dyDescent="0.25">
      <c r="A1529">
        <v>1598108</v>
      </c>
      <c r="B1529" t="s">
        <v>54</v>
      </c>
      <c r="E1529">
        <v>60191</v>
      </c>
      <c r="F1529" t="s">
        <v>20</v>
      </c>
      <c r="G1529" t="s">
        <v>55</v>
      </c>
      <c r="H1529">
        <v>28</v>
      </c>
      <c r="I1529" t="s">
        <v>66</v>
      </c>
      <c r="J1529">
        <f>VLOOKUP(I1529,Key!$A$1:$C$73,2,FALSE)</f>
        <v>43.078530000000001</v>
      </c>
      <c r="K1529">
        <f>VLOOKUP(I1529,Key!$A$1:$C$73,3,FALSE)</f>
        <v>-87.882620000000003</v>
      </c>
      <c r="L1529" t="s">
        <v>66</v>
      </c>
      <c r="M1529">
        <f>VLOOKUP(L1529,Key!$A$1:$C$73,2,FALSE)</f>
        <v>43.078530000000001</v>
      </c>
      <c r="N1529">
        <f>VLOOKUP(L1529,Key!$A$1:$C$73,3,FALSE)</f>
        <v>-87.882620000000003</v>
      </c>
      <c r="O1529">
        <v>14</v>
      </c>
      <c r="P1529">
        <v>3</v>
      </c>
      <c r="Q1529">
        <v>2.1</v>
      </c>
      <c r="R1529">
        <v>2</v>
      </c>
      <c r="S1529">
        <v>84</v>
      </c>
      <c r="T1529">
        <f t="shared" si="207"/>
        <v>-1</v>
      </c>
      <c r="U1529" s="1">
        <v>42849</v>
      </c>
      <c r="V1529" s="13">
        <f t="shared" si="208"/>
        <v>42826</v>
      </c>
      <c r="W1529" s="14">
        <f t="shared" si="209"/>
        <v>42849</v>
      </c>
      <c r="X1529" s="1" t="str">
        <f t="shared" si="210"/>
        <v>Monday</v>
      </c>
      <c r="Y1529" s="2">
        <v>0.54505787037037035</v>
      </c>
      <c r="Z1529" s="2">
        <f t="shared" si="211"/>
        <v>0.54166666666666663</v>
      </c>
      <c r="AA1529">
        <f>1</f>
        <v>1</v>
      </c>
      <c r="AB1529" s="1">
        <v>42849</v>
      </c>
      <c r="AC1529" s="13">
        <f t="shared" si="212"/>
        <v>42826</v>
      </c>
      <c r="AD1529" s="14">
        <f t="shared" si="213"/>
        <v>42849</v>
      </c>
      <c r="AE1529" s="1" t="str">
        <f t="shared" si="214"/>
        <v>Monday</v>
      </c>
      <c r="AF1529" s="2">
        <v>0.55462962962962969</v>
      </c>
      <c r="AG1529" s="2">
        <f t="shared" si="215"/>
        <v>0.54166666666666663</v>
      </c>
      <c r="AH1529" t="s">
        <v>25</v>
      </c>
    </row>
    <row r="1530" spans="1:34" x14ac:dyDescent="0.25">
      <c r="A1530">
        <v>1585655</v>
      </c>
      <c r="B1530" t="s">
        <v>54</v>
      </c>
      <c r="E1530">
        <v>53211</v>
      </c>
      <c r="F1530" t="s">
        <v>20</v>
      </c>
      <c r="G1530" t="s">
        <v>55</v>
      </c>
      <c r="H1530">
        <v>5520</v>
      </c>
      <c r="I1530" t="s">
        <v>64</v>
      </c>
      <c r="J1530">
        <f>VLOOKUP(I1530,Key!$A$1:$C$73,2,FALSE)</f>
        <v>43.069021999999997</v>
      </c>
      <c r="K1530">
        <f>VLOOKUP(I1530,Key!$A$1:$C$73,3,FALSE)</f>
        <v>-87.887940999999998</v>
      </c>
      <c r="L1530" t="s">
        <v>62</v>
      </c>
      <c r="M1530">
        <f>VLOOKUP(L1530,Key!$A$1:$C$73,2,FALSE)</f>
        <v>43.052460000000004</v>
      </c>
      <c r="N1530">
        <f>VLOOKUP(L1530,Key!$A$1:$C$73,3,FALSE)</f>
        <v>-87.891000000000005</v>
      </c>
      <c r="O1530">
        <v>22</v>
      </c>
      <c r="P1530">
        <v>3</v>
      </c>
      <c r="Q1530">
        <v>3.3</v>
      </c>
      <c r="R1530">
        <v>3.1</v>
      </c>
      <c r="S1530">
        <v>132</v>
      </c>
      <c r="T1530">
        <f t="shared" si="207"/>
        <v>-1</v>
      </c>
      <c r="U1530" s="1">
        <v>42849</v>
      </c>
      <c r="V1530" s="13">
        <f t="shared" si="208"/>
        <v>42826</v>
      </c>
      <c r="W1530" s="14">
        <f t="shared" si="209"/>
        <v>42849</v>
      </c>
      <c r="X1530" s="1" t="str">
        <f t="shared" si="210"/>
        <v>Monday</v>
      </c>
      <c r="Y1530" s="2">
        <v>0.59281249999999996</v>
      </c>
      <c r="Z1530" s="2">
        <f t="shared" si="211"/>
        <v>0.58333333333333326</v>
      </c>
      <c r="AA1530">
        <f>1</f>
        <v>1</v>
      </c>
      <c r="AB1530" s="1">
        <v>42849</v>
      </c>
      <c r="AC1530" s="13">
        <f t="shared" si="212"/>
        <v>42826</v>
      </c>
      <c r="AD1530" s="14">
        <f t="shared" si="213"/>
        <v>42849</v>
      </c>
      <c r="AE1530" s="1" t="str">
        <f t="shared" si="214"/>
        <v>Monday</v>
      </c>
      <c r="AF1530" s="2">
        <v>0.60824074074074075</v>
      </c>
      <c r="AG1530" s="2">
        <f t="shared" si="215"/>
        <v>0.625</v>
      </c>
      <c r="AH1530" t="s">
        <v>23</v>
      </c>
    </row>
    <row r="1531" spans="1:34" x14ac:dyDescent="0.25">
      <c r="A1531">
        <v>1598334</v>
      </c>
      <c r="B1531" t="s">
        <v>54</v>
      </c>
      <c r="E1531">
        <v>54915</v>
      </c>
      <c r="F1531" t="s">
        <v>20</v>
      </c>
      <c r="G1531" t="s">
        <v>55</v>
      </c>
      <c r="H1531">
        <v>5520</v>
      </c>
      <c r="I1531" t="s">
        <v>62</v>
      </c>
      <c r="J1531">
        <f>VLOOKUP(I1531,Key!$A$1:$C$73,2,FALSE)</f>
        <v>43.052460000000004</v>
      </c>
      <c r="K1531">
        <f>VLOOKUP(I1531,Key!$A$1:$C$73,3,FALSE)</f>
        <v>-87.891000000000005</v>
      </c>
      <c r="L1531" t="s">
        <v>62</v>
      </c>
      <c r="M1531">
        <f>VLOOKUP(L1531,Key!$A$1:$C$73,2,FALSE)</f>
        <v>43.052460000000004</v>
      </c>
      <c r="N1531">
        <f>VLOOKUP(L1531,Key!$A$1:$C$73,3,FALSE)</f>
        <v>-87.891000000000005</v>
      </c>
      <c r="O1531">
        <v>25</v>
      </c>
      <c r="P1531">
        <v>3</v>
      </c>
      <c r="Q1531">
        <v>3.8</v>
      </c>
      <c r="R1531">
        <v>3.6</v>
      </c>
      <c r="S1531">
        <v>150</v>
      </c>
      <c r="T1531">
        <f t="shared" si="207"/>
        <v>-1</v>
      </c>
      <c r="U1531" s="1">
        <v>42849</v>
      </c>
      <c r="V1531" s="13">
        <f t="shared" si="208"/>
        <v>42826</v>
      </c>
      <c r="W1531" s="14">
        <f t="shared" si="209"/>
        <v>42849</v>
      </c>
      <c r="X1531" s="1" t="str">
        <f t="shared" si="210"/>
        <v>Monday</v>
      </c>
      <c r="Y1531" s="2">
        <v>0.65233796296296298</v>
      </c>
      <c r="Z1531" s="2">
        <f t="shared" si="211"/>
        <v>0.66666666666666663</v>
      </c>
      <c r="AA1531">
        <f>1</f>
        <v>1</v>
      </c>
      <c r="AB1531" s="1">
        <v>42849</v>
      </c>
      <c r="AC1531" s="13">
        <f t="shared" si="212"/>
        <v>42826</v>
      </c>
      <c r="AD1531" s="14">
        <f t="shared" si="213"/>
        <v>42849</v>
      </c>
      <c r="AE1531" s="1" t="str">
        <f t="shared" si="214"/>
        <v>Monday</v>
      </c>
      <c r="AF1531" s="2">
        <v>0.6697453703703703</v>
      </c>
      <c r="AG1531" s="2">
        <f t="shared" si="215"/>
        <v>0.66666666666666663</v>
      </c>
      <c r="AH1531" t="s">
        <v>25</v>
      </c>
    </row>
    <row r="1532" spans="1:34" x14ac:dyDescent="0.25">
      <c r="A1532">
        <v>1598529</v>
      </c>
      <c r="B1532" t="s">
        <v>54</v>
      </c>
      <c r="E1532">
        <v>53202</v>
      </c>
      <c r="F1532" t="s">
        <v>20</v>
      </c>
      <c r="G1532" t="s">
        <v>55</v>
      </c>
      <c r="H1532">
        <v>5478</v>
      </c>
      <c r="I1532" t="s">
        <v>53</v>
      </c>
      <c r="J1532">
        <f>VLOOKUP(I1532,Key!$A$1:$C$73,2,FALSE)</f>
        <v>43.04824</v>
      </c>
      <c r="K1532">
        <f>VLOOKUP(I1532,Key!$A$1:$C$73,3,FALSE)</f>
        <v>-87.904970000000006</v>
      </c>
      <c r="L1532" t="s">
        <v>48</v>
      </c>
      <c r="M1532">
        <f>VLOOKUP(L1532,Key!$A$1:$C$73,2,FALSE)</f>
        <v>43.031320000000001</v>
      </c>
      <c r="N1532">
        <f>VLOOKUP(L1532,Key!$A$1:$C$73,3,FALSE)</f>
        <v>-87.904259999999994</v>
      </c>
      <c r="O1532">
        <v>14</v>
      </c>
      <c r="P1532">
        <v>3</v>
      </c>
      <c r="Q1532">
        <v>2.1</v>
      </c>
      <c r="R1532">
        <v>2</v>
      </c>
      <c r="S1532">
        <v>84</v>
      </c>
      <c r="T1532">
        <f t="shared" si="207"/>
        <v>-1</v>
      </c>
      <c r="U1532" s="1">
        <v>42849</v>
      </c>
      <c r="V1532" s="13">
        <f t="shared" si="208"/>
        <v>42826</v>
      </c>
      <c r="W1532" s="14">
        <f t="shared" si="209"/>
        <v>42849</v>
      </c>
      <c r="X1532" s="1" t="str">
        <f t="shared" si="210"/>
        <v>Monday</v>
      </c>
      <c r="Y1532" s="2">
        <v>0.75635416666666666</v>
      </c>
      <c r="Z1532" s="2">
        <f t="shared" si="211"/>
        <v>0.75</v>
      </c>
      <c r="AA1532">
        <f>1</f>
        <v>1</v>
      </c>
      <c r="AB1532" s="1">
        <v>42849</v>
      </c>
      <c r="AC1532" s="13">
        <f t="shared" si="212"/>
        <v>42826</v>
      </c>
      <c r="AD1532" s="14">
        <f t="shared" si="213"/>
        <v>42849</v>
      </c>
      <c r="AE1532" s="1" t="str">
        <f t="shared" si="214"/>
        <v>Monday</v>
      </c>
      <c r="AF1532" s="2">
        <v>0.76612268518518523</v>
      </c>
      <c r="AG1532" s="2">
        <f t="shared" si="215"/>
        <v>0.75</v>
      </c>
      <c r="AH1532" t="s">
        <v>23</v>
      </c>
    </row>
    <row r="1533" spans="1:34" x14ac:dyDescent="0.25">
      <c r="A1533">
        <v>1598562</v>
      </c>
      <c r="B1533" t="s">
        <v>54</v>
      </c>
      <c r="F1533" t="s">
        <v>20</v>
      </c>
      <c r="G1533" t="s">
        <v>55</v>
      </c>
      <c r="H1533">
        <v>5588</v>
      </c>
      <c r="I1533" t="s">
        <v>85</v>
      </c>
      <c r="J1533">
        <f>VLOOKUP(I1533,Key!$A$1:$C$73,2,FALSE)</f>
        <v>43.053040000000003</v>
      </c>
      <c r="K1533">
        <f>VLOOKUP(I1533,Key!$A$1:$C$73,3,FALSE)</f>
        <v>-87.897660000000002</v>
      </c>
      <c r="L1533" t="s">
        <v>85</v>
      </c>
      <c r="M1533">
        <f>VLOOKUP(L1533,Key!$A$1:$C$73,2,FALSE)</f>
        <v>43.053040000000003</v>
      </c>
      <c r="N1533">
        <f>VLOOKUP(L1533,Key!$A$1:$C$73,3,FALSE)</f>
        <v>-87.897660000000002</v>
      </c>
      <c r="O1533">
        <v>49</v>
      </c>
      <c r="P1533">
        <v>6</v>
      </c>
      <c r="Q1533">
        <v>7.4</v>
      </c>
      <c r="R1533">
        <v>7</v>
      </c>
      <c r="S1533">
        <v>294</v>
      </c>
      <c r="T1533">
        <f t="shared" si="207"/>
        <v>-1</v>
      </c>
      <c r="U1533" s="1">
        <v>42849</v>
      </c>
      <c r="V1533" s="13">
        <f t="shared" si="208"/>
        <v>42826</v>
      </c>
      <c r="W1533" s="14">
        <f t="shared" si="209"/>
        <v>42849</v>
      </c>
      <c r="X1533" s="1" t="str">
        <f t="shared" si="210"/>
        <v>Monday</v>
      </c>
      <c r="Y1533" s="2">
        <v>0.77399305555555553</v>
      </c>
      <c r="Z1533" s="2">
        <f t="shared" si="211"/>
        <v>0.79166666666666663</v>
      </c>
      <c r="AA1533">
        <f>1</f>
        <v>1</v>
      </c>
      <c r="AB1533" s="1">
        <v>42849</v>
      </c>
      <c r="AC1533" s="13">
        <f t="shared" si="212"/>
        <v>42826</v>
      </c>
      <c r="AD1533" s="14">
        <f t="shared" si="213"/>
        <v>42849</v>
      </c>
      <c r="AE1533" s="1" t="str">
        <f t="shared" si="214"/>
        <v>Monday</v>
      </c>
      <c r="AF1533" s="2">
        <v>0.80826388888888889</v>
      </c>
      <c r="AG1533" s="2">
        <f t="shared" si="215"/>
        <v>0.79166666666666663</v>
      </c>
      <c r="AH1533" t="s">
        <v>25</v>
      </c>
    </row>
    <row r="1534" spans="1:34" x14ac:dyDescent="0.25">
      <c r="A1534">
        <v>1311359</v>
      </c>
      <c r="B1534" t="s">
        <v>54</v>
      </c>
      <c r="E1534">
        <v>53207</v>
      </c>
      <c r="F1534" t="s">
        <v>20</v>
      </c>
      <c r="G1534" t="s">
        <v>55</v>
      </c>
      <c r="H1534">
        <v>5511</v>
      </c>
      <c r="I1534" t="s">
        <v>44</v>
      </c>
      <c r="J1534">
        <f>VLOOKUP(I1534,Key!$A$1:$C$73,2,FALSE)</f>
        <v>43.03886</v>
      </c>
      <c r="K1534">
        <f>VLOOKUP(I1534,Key!$A$1:$C$73,3,FALSE)</f>
        <v>-87.902720000000002</v>
      </c>
      <c r="L1534" t="s">
        <v>44</v>
      </c>
      <c r="M1534">
        <f>VLOOKUP(L1534,Key!$A$1:$C$73,2,FALSE)</f>
        <v>43.03886</v>
      </c>
      <c r="N1534">
        <f>VLOOKUP(L1534,Key!$A$1:$C$73,3,FALSE)</f>
        <v>-87.902720000000002</v>
      </c>
      <c r="O1534">
        <v>14</v>
      </c>
      <c r="P1534">
        <v>3</v>
      </c>
      <c r="Q1534">
        <v>2.1</v>
      </c>
      <c r="R1534">
        <v>2</v>
      </c>
      <c r="S1534">
        <v>84</v>
      </c>
      <c r="T1534">
        <f t="shared" si="207"/>
        <v>-1</v>
      </c>
      <c r="U1534" s="1">
        <v>42850</v>
      </c>
      <c r="V1534" s="13">
        <f t="shared" si="208"/>
        <v>42826</v>
      </c>
      <c r="W1534" s="14">
        <f t="shared" si="209"/>
        <v>42850</v>
      </c>
      <c r="X1534" s="1" t="str">
        <f t="shared" si="210"/>
        <v>Tuesday</v>
      </c>
      <c r="Y1534" s="2">
        <v>0.56690972222222225</v>
      </c>
      <c r="Z1534" s="2">
        <f t="shared" si="211"/>
        <v>0.58333333333333326</v>
      </c>
      <c r="AA1534">
        <f>1</f>
        <v>1</v>
      </c>
      <c r="AB1534" s="1">
        <v>42850</v>
      </c>
      <c r="AC1534" s="13">
        <f t="shared" si="212"/>
        <v>42826</v>
      </c>
      <c r="AD1534" s="14">
        <f t="shared" si="213"/>
        <v>42850</v>
      </c>
      <c r="AE1534" s="1" t="str">
        <f t="shared" si="214"/>
        <v>Tuesday</v>
      </c>
      <c r="AF1534" s="2">
        <v>0.57685185185185184</v>
      </c>
      <c r="AG1534" s="2">
        <f t="shared" si="215"/>
        <v>0.58333333333333326</v>
      </c>
      <c r="AH1534" t="s">
        <v>25</v>
      </c>
    </row>
    <row r="1535" spans="1:34" x14ac:dyDescent="0.25">
      <c r="A1535">
        <v>1599204</v>
      </c>
      <c r="B1535" t="s">
        <v>54</v>
      </c>
      <c r="E1535">
        <v>53203</v>
      </c>
      <c r="F1535" t="s">
        <v>20</v>
      </c>
      <c r="G1535" t="s">
        <v>55</v>
      </c>
      <c r="H1535">
        <v>109</v>
      </c>
      <c r="I1535" t="s">
        <v>34</v>
      </c>
      <c r="J1535">
        <f>VLOOKUP(I1535,Key!$A$1:$C$73,2,FALSE)</f>
        <v>43.05097</v>
      </c>
      <c r="K1535">
        <f>VLOOKUP(I1535,Key!$A$1:$C$73,3,FALSE)</f>
        <v>-87.906440000000003</v>
      </c>
      <c r="L1535" t="s">
        <v>28</v>
      </c>
      <c r="M1535">
        <f>VLOOKUP(L1535,Key!$A$1:$C$73,2,FALSE)</f>
        <v>43.038580000000003</v>
      </c>
      <c r="N1535">
        <f>VLOOKUP(L1535,Key!$A$1:$C$73,3,FALSE)</f>
        <v>-87.90934</v>
      </c>
      <c r="O1535">
        <v>11</v>
      </c>
      <c r="P1535">
        <v>3</v>
      </c>
      <c r="Q1535">
        <v>1.7</v>
      </c>
      <c r="R1535">
        <v>1.6</v>
      </c>
      <c r="S1535">
        <v>66</v>
      </c>
      <c r="T1535">
        <f t="shared" si="207"/>
        <v>-1</v>
      </c>
      <c r="U1535" s="1">
        <v>42850</v>
      </c>
      <c r="V1535" s="13">
        <f t="shared" si="208"/>
        <v>42826</v>
      </c>
      <c r="W1535" s="14">
        <f t="shared" si="209"/>
        <v>42850</v>
      </c>
      <c r="X1535" s="1" t="str">
        <f t="shared" si="210"/>
        <v>Tuesday</v>
      </c>
      <c r="Y1535" s="2">
        <v>0.61548611111111107</v>
      </c>
      <c r="Z1535" s="2">
        <f t="shared" si="211"/>
        <v>0.625</v>
      </c>
      <c r="AA1535">
        <f>1</f>
        <v>1</v>
      </c>
      <c r="AB1535" s="1">
        <v>42850</v>
      </c>
      <c r="AC1535" s="13">
        <f t="shared" si="212"/>
        <v>42826</v>
      </c>
      <c r="AD1535" s="14">
        <f t="shared" si="213"/>
        <v>42850</v>
      </c>
      <c r="AE1535" s="1" t="str">
        <f t="shared" si="214"/>
        <v>Tuesday</v>
      </c>
      <c r="AF1535" s="2">
        <v>0.62296296296296294</v>
      </c>
      <c r="AG1535" s="2">
        <f t="shared" si="215"/>
        <v>0.625</v>
      </c>
      <c r="AH1535" t="s">
        <v>23</v>
      </c>
    </row>
    <row r="1536" spans="1:34" x14ac:dyDescent="0.25">
      <c r="A1536">
        <v>1379292</v>
      </c>
      <c r="B1536" t="s">
        <v>54</v>
      </c>
      <c r="E1536">
        <v>53066</v>
      </c>
      <c r="F1536" t="s">
        <v>20</v>
      </c>
      <c r="G1536" t="s">
        <v>55</v>
      </c>
      <c r="H1536">
        <v>152</v>
      </c>
      <c r="I1536" t="s">
        <v>22</v>
      </c>
      <c r="J1536">
        <f>VLOOKUP(I1536,Key!$A$1:$C$73,2,FALSE)</f>
        <v>43.058619999999998</v>
      </c>
      <c r="K1536">
        <f>VLOOKUP(I1536,Key!$A$1:$C$73,3,FALSE)</f>
        <v>-87.885319999999993</v>
      </c>
      <c r="L1536" t="s">
        <v>22</v>
      </c>
      <c r="M1536">
        <f>VLOOKUP(L1536,Key!$A$1:$C$73,2,FALSE)</f>
        <v>43.058619999999998</v>
      </c>
      <c r="N1536">
        <f>VLOOKUP(L1536,Key!$A$1:$C$73,3,FALSE)</f>
        <v>-87.885319999999993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f t="shared" si="207"/>
        <v>-1</v>
      </c>
      <c r="U1536" s="1">
        <v>42850</v>
      </c>
      <c r="V1536" s="13">
        <f t="shared" si="208"/>
        <v>42826</v>
      </c>
      <c r="W1536" s="14">
        <f t="shared" si="209"/>
        <v>42850</v>
      </c>
      <c r="X1536" s="1" t="str">
        <f t="shared" si="210"/>
        <v>Tuesday</v>
      </c>
      <c r="Y1536" s="2">
        <v>0.63423611111111111</v>
      </c>
      <c r="Z1536" s="2">
        <f t="shared" si="211"/>
        <v>0.625</v>
      </c>
      <c r="AA1536">
        <f>1</f>
        <v>1</v>
      </c>
      <c r="AB1536" s="1">
        <v>42850</v>
      </c>
      <c r="AC1536" s="13">
        <f t="shared" si="212"/>
        <v>42826</v>
      </c>
      <c r="AD1536" s="14">
        <f t="shared" si="213"/>
        <v>42850</v>
      </c>
      <c r="AE1536" s="1" t="str">
        <f t="shared" si="214"/>
        <v>Tuesday</v>
      </c>
      <c r="AF1536" s="2">
        <v>0.63450231481481478</v>
      </c>
      <c r="AG1536" s="2">
        <f t="shared" si="215"/>
        <v>0.625</v>
      </c>
      <c r="AH1536" t="s">
        <v>25</v>
      </c>
    </row>
    <row r="1537" spans="1:34" x14ac:dyDescent="0.25">
      <c r="A1537">
        <v>1379292</v>
      </c>
      <c r="B1537" t="s">
        <v>54</v>
      </c>
      <c r="E1537">
        <v>53066</v>
      </c>
      <c r="F1537" t="s">
        <v>20</v>
      </c>
      <c r="G1537" t="s">
        <v>55</v>
      </c>
      <c r="H1537">
        <v>152</v>
      </c>
      <c r="I1537" t="s">
        <v>22</v>
      </c>
      <c r="J1537">
        <f>VLOOKUP(I1537,Key!$A$1:$C$73,2,FALSE)</f>
        <v>43.058619999999998</v>
      </c>
      <c r="K1537">
        <f>VLOOKUP(I1537,Key!$A$1:$C$73,3,FALSE)</f>
        <v>-87.885319999999993</v>
      </c>
      <c r="L1537" t="s">
        <v>80</v>
      </c>
      <c r="M1537">
        <f>VLOOKUP(L1537,Key!$A$1:$C$73,2,FALSE)</f>
        <v>43.060250000000003</v>
      </c>
      <c r="N1537">
        <f>VLOOKUP(L1537,Key!$A$1:$C$73,3,FALSE)</f>
        <v>-87.892169999999993</v>
      </c>
      <c r="O1537">
        <v>5</v>
      </c>
      <c r="P1537">
        <v>3</v>
      </c>
      <c r="Q1537">
        <v>0.8</v>
      </c>
      <c r="R1537">
        <v>0.7</v>
      </c>
      <c r="S1537">
        <v>30</v>
      </c>
      <c r="T1537">
        <f t="shared" si="207"/>
        <v>-1</v>
      </c>
      <c r="U1537" s="1">
        <v>42850</v>
      </c>
      <c r="V1537" s="13">
        <f t="shared" si="208"/>
        <v>42826</v>
      </c>
      <c r="W1537" s="14">
        <f t="shared" si="209"/>
        <v>42850</v>
      </c>
      <c r="X1537" s="1" t="str">
        <f t="shared" si="210"/>
        <v>Tuesday</v>
      </c>
      <c r="Y1537" s="2">
        <v>0.63504629629629628</v>
      </c>
      <c r="Z1537" s="2">
        <f t="shared" si="211"/>
        <v>0.625</v>
      </c>
      <c r="AA1537">
        <f>1</f>
        <v>1</v>
      </c>
      <c r="AB1537" s="1">
        <v>42850</v>
      </c>
      <c r="AC1537" s="13">
        <f t="shared" si="212"/>
        <v>42826</v>
      </c>
      <c r="AD1537" s="14">
        <f t="shared" si="213"/>
        <v>42850</v>
      </c>
      <c r="AE1537" s="1" t="str">
        <f t="shared" si="214"/>
        <v>Tuesday</v>
      </c>
      <c r="AF1537" s="2">
        <v>0.63839120370370372</v>
      </c>
      <c r="AG1537" s="2">
        <f t="shared" si="215"/>
        <v>0.625</v>
      </c>
      <c r="AH1537" t="s">
        <v>23</v>
      </c>
    </row>
    <row r="1538" spans="1:34" x14ac:dyDescent="0.25">
      <c r="A1538">
        <v>1306778</v>
      </c>
      <c r="B1538" t="s">
        <v>54</v>
      </c>
      <c r="E1538">
        <v>53204</v>
      </c>
      <c r="F1538" t="s">
        <v>20</v>
      </c>
      <c r="G1538" t="s">
        <v>55</v>
      </c>
      <c r="H1538">
        <v>23</v>
      </c>
      <c r="I1538" t="s">
        <v>56</v>
      </c>
      <c r="J1538">
        <f>VLOOKUP(I1538,Key!$A$1:$C$73,2,FALSE)</f>
        <v>43.004728999999998</v>
      </c>
      <c r="K1538">
        <f>VLOOKUP(I1538,Key!$A$1:$C$73,3,FALSE)</f>
        <v>-87.905463999999995</v>
      </c>
      <c r="L1538" t="s">
        <v>94</v>
      </c>
      <c r="M1538">
        <f>VLOOKUP(L1538,Key!$A$1:$C$73,2,FALSE)</f>
        <v>43.020020000000002</v>
      </c>
      <c r="N1538">
        <f>VLOOKUP(L1538,Key!$A$1:$C$73,3,FALSE)</f>
        <v>-87.912540000000007</v>
      </c>
      <c r="O1538">
        <v>48</v>
      </c>
      <c r="P1538">
        <v>6</v>
      </c>
      <c r="Q1538">
        <v>7.2</v>
      </c>
      <c r="R1538">
        <v>6.8</v>
      </c>
      <c r="S1538">
        <v>288</v>
      </c>
      <c r="T1538">
        <f t="shared" ref="T1538:T1601" si="216">-1</f>
        <v>-1</v>
      </c>
      <c r="U1538" s="1">
        <v>42850</v>
      </c>
      <c r="V1538" s="13">
        <f t="shared" ref="V1538:V1601" si="217">DATE(YEAR(U1538), MONTH(U1538), 1)</f>
        <v>42826</v>
      </c>
      <c r="W1538" s="14">
        <f t="shared" ref="W1538:W1601" si="218">U1538</f>
        <v>42850</v>
      </c>
      <c r="X1538" s="1" t="str">
        <f t="shared" ref="X1538:X1601" si="219">TEXT(W1538,"dddd")</f>
        <v>Tuesday</v>
      </c>
      <c r="Y1538" s="2">
        <v>0.65259259259259261</v>
      </c>
      <c r="Z1538" s="2">
        <f t="shared" ref="Z1538:Z1601" si="220">MROUND(Y1538, "1:00")</f>
        <v>0.66666666666666663</v>
      </c>
      <c r="AA1538">
        <f>1</f>
        <v>1</v>
      </c>
      <c r="AB1538" s="1">
        <v>42850</v>
      </c>
      <c r="AC1538" s="13">
        <f t="shared" ref="AC1538:AC1601" si="221">DATE(YEAR(AB1538), MONTH(AB1538), 1)</f>
        <v>42826</v>
      </c>
      <c r="AD1538" s="14">
        <f t="shared" ref="AD1538:AD1601" si="222">AB1538</f>
        <v>42850</v>
      </c>
      <c r="AE1538" s="1" t="str">
        <f t="shared" ref="AE1538:AE1601" si="223">TEXT(AD1538,"dddd")</f>
        <v>Tuesday</v>
      </c>
      <c r="AF1538" s="2">
        <v>0.68570601851851853</v>
      </c>
      <c r="AG1538" s="2">
        <f t="shared" ref="AG1538:AG1601" si="224">MROUND(AF1538, "1:00")</f>
        <v>0.66666666666666663</v>
      </c>
      <c r="AH1538" t="s">
        <v>23</v>
      </c>
    </row>
    <row r="1539" spans="1:34" x14ac:dyDescent="0.25">
      <c r="A1539">
        <v>1599296</v>
      </c>
      <c r="B1539" t="s">
        <v>54</v>
      </c>
      <c r="E1539">
        <v>53061</v>
      </c>
      <c r="F1539" t="s">
        <v>20</v>
      </c>
      <c r="G1539" t="s">
        <v>55</v>
      </c>
      <c r="H1539">
        <v>280</v>
      </c>
      <c r="I1539" t="s">
        <v>79</v>
      </c>
      <c r="J1539">
        <f>VLOOKUP(I1539,Key!$A$1:$C$73,2,FALSE)</f>
        <v>43.04804</v>
      </c>
      <c r="K1539">
        <f>VLOOKUP(I1539,Key!$A$1:$C$73,3,FALSE)</f>
        <v>-87.896720000000002</v>
      </c>
      <c r="L1539" t="s">
        <v>85</v>
      </c>
      <c r="M1539">
        <f>VLOOKUP(L1539,Key!$A$1:$C$73,2,FALSE)</f>
        <v>43.053040000000003</v>
      </c>
      <c r="N1539">
        <f>VLOOKUP(L1539,Key!$A$1:$C$73,3,FALSE)</f>
        <v>-87.897660000000002</v>
      </c>
      <c r="O1539">
        <v>48</v>
      </c>
      <c r="P1539">
        <v>6</v>
      </c>
      <c r="Q1539">
        <v>7.2</v>
      </c>
      <c r="R1539">
        <v>6.8</v>
      </c>
      <c r="S1539">
        <v>288</v>
      </c>
      <c r="T1539">
        <f t="shared" si="216"/>
        <v>-1</v>
      </c>
      <c r="U1539" s="1">
        <v>42850</v>
      </c>
      <c r="V1539" s="13">
        <f t="shared" si="217"/>
        <v>42826</v>
      </c>
      <c r="W1539" s="14">
        <f t="shared" si="218"/>
        <v>42850</v>
      </c>
      <c r="X1539" s="1" t="str">
        <f t="shared" si="219"/>
        <v>Tuesday</v>
      </c>
      <c r="Y1539" s="2">
        <v>0.6642245370370371</v>
      </c>
      <c r="Z1539" s="2">
        <f t="shared" si="220"/>
        <v>0.66666666666666663</v>
      </c>
      <c r="AA1539">
        <f>1</f>
        <v>1</v>
      </c>
      <c r="AB1539" s="1">
        <v>42850</v>
      </c>
      <c r="AC1539" s="13">
        <f t="shared" si="221"/>
        <v>42826</v>
      </c>
      <c r="AD1539" s="14">
        <f t="shared" si="222"/>
        <v>42850</v>
      </c>
      <c r="AE1539" s="1" t="str">
        <f t="shared" si="223"/>
        <v>Tuesday</v>
      </c>
      <c r="AF1539" s="2">
        <v>0.69730324074074079</v>
      </c>
      <c r="AG1539" s="2">
        <f t="shared" si="224"/>
        <v>0.70833333333333326</v>
      </c>
      <c r="AH1539" t="s">
        <v>23</v>
      </c>
    </row>
    <row r="1540" spans="1:34" x14ac:dyDescent="0.25">
      <c r="A1540">
        <v>1599417</v>
      </c>
      <c r="B1540" t="s">
        <v>54</v>
      </c>
      <c r="E1540">
        <v>3313</v>
      </c>
      <c r="F1540" t="s">
        <v>20</v>
      </c>
      <c r="G1540" t="s">
        <v>55</v>
      </c>
      <c r="H1540">
        <v>5494</v>
      </c>
      <c r="I1540" t="s">
        <v>77</v>
      </c>
      <c r="J1540">
        <f>VLOOKUP(I1540,Key!$A$1:$C$73,2,FALSE)</f>
        <v>43.036900000000003</v>
      </c>
      <c r="K1540">
        <f>VLOOKUP(I1540,Key!$A$1:$C$73,3,FALSE)</f>
        <v>-87.89667</v>
      </c>
      <c r="L1540" t="s">
        <v>77</v>
      </c>
      <c r="M1540">
        <f>VLOOKUP(L1540,Key!$A$1:$C$73,2,FALSE)</f>
        <v>43.036900000000003</v>
      </c>
      <c r="N1540">
        <f>VLOOKUP(L1540,Key!$A$1:$C$73,3,FALSE)</f>
        <v>-87.89667</v>
      </c>
      <c r="O1540">
        <v>24</v>
      </c>
      <c r="P1540">
        <v>3</v>
      </c>
      <c r="Q1540">
        <v>3.6</v>
      </c>
      <c r="R1540">
        <v>3.4</v>
      </c>
      <c r="S1540">
        <v>144</v>
      </c>
      <c r="T1540">
        <f t="shared" si="216"/>
        <v>-1</v>
      </c>
      <c r="U1540" s="1">
        <v>42850</v>
      </c>
      <c r="V1540" s="13">
        <f t="shared" si="217"/>
        <v>42826</v>
      </c>
      <c r="W1540" s="14">
        <f t="shared" si="218"/>
        <v>42850</v>
      </c>
      <c r="X1540" s="1" t="str">
        <f t="shared" si="219"/>
        <v>Tuesday</v>
      </c>
      <c r="Y1540" s="2">
        <v>0.75685185185185189</v>
      </c>
      <c r="Z1540" s="2">
        <f t="shared" si="220"/>
        <v>0.75</v>
      </c>
      <c r="AA1540">
        <f>1</f>
        <v>1</v>
      </c>
      <c r="AB1540" s="1">
        <v>42850</v>
      </c>
      <c r="AC1540" s="13">
        <f t="shared" si="221"/>
        <v>42826</v>
      </c>
      <c r="AD1540" s="14">
        <f t="shared" si="222"/>
        <v>42850</v>
      </c>
      <c r="AE1540" s="1" t="str">
        <f t="shared" si="223"/>
        <v>Tuesday</v>
      </c>
      <c r="AF1540" s="2">
        <v>0.77311342592592591</v>
      </c>
      <c r="AG1540" s="2">
        <f t="shared" si="224"/>
        <v>0.79166666666666663</v>
      </c>
      <c r="AH1540" t="s">
        <v>25</v>
      </c>
    </row>
    <row r="1541" spans="1:34" x14ac:dyDescent="0.25">
      <c r="A1541">
        <v>1173299</v>
      </c>
      <c r="B1541" t="s">
        <v>54</v>
      </c>
      <c r="E1541">
        <v>60564</v>
      </c>
      <c r="F1541" t="s">
        <v>20</v>
      </c>
      <c r="G1541" t="s">
        <v>55</v>
      </c>
      <c r="H1541">
        <v>5523</v>
      </c>
      <c r="I1541" t="s">
        <v>84</v>
      </c>
      <c r="J1541">
        <f>VLOOKUP(I1541,Key!$A$1:$C$73,2,FALSE)</f>
        <v>43.040154000000001</v>
      </c>
      <c r="K1541">
        <f>VLOOKUP(I1541,Key!$A$1:$C$73,3,FALSE)</f>
        <v>-87.932113000000001</v>
      </c>
      <c r="L1541" t="s">
        <v>84</v>
      </c>
      <c r="M1541">
        <f>VLOOKUP(L1541,Key!$A$1:$C$73,2,FALSE)</f>
        <v>43.040154000000001</v>
      </c>
      <c r="N1541">
        <f>VLOOKUP(L1541,Key!$A$1:$C$73,3,FALSE)</f>
        <v>-87.932113000000001</v>
      </c>
      <c r="O1541">
        <v>39</v>
      </c>
      <c r="P1541">
        <v>6</v>
      </c>
      <c r="Q1541">
        <v>5.9</v>
      </c>
      <c r="R1541">
        <v>5.6</v>
      </c>
      <c r="S1541">
        <v>234</v>
      </c>
      <c r="T1541">
        <f t="shared" si="216"/>
        <v>-1</v>
      </c>
      <c r="U1541" s="1">
        <v>42850</v>
      </c>
      <c r="V1541" s="13">
        <f t="shared" si="217"/>
        <v>42826</v>
      </c>
      <c r="W1541" s="14">
        <f t="shared" si="218"/>
        <v>42850</v>
      </c>
      <c r="X1541" s="1" t="str">
        <f t="shared" si="219"/>
        <v>Tuesday</v>
      </c>
      <c r="Y1541" s="2">
        <v>0.7594212962962964</v>
      </c>
      <c r="Z1541" s="2">
        <f t="shared" si="220"/>
        <v>0.75</v>
      </c>
      <c r="AA1541">
        <f>1</f>
        <v>1</v>
      </c>
      <c r="AB1541" s="1">
        <v>42850</v>
      </c>
      <c r="AC1541" s="13">
        <f t="shared" si="221"/>
        <v>42826</v>
      </c>
      <c r="AD1541" s="14">
        <f t="shared" si="222"/>
        <v>42850</v>
      </c>
      <c r="AE1541" s="1" t="str">
        <f t="shared" si="223"/>
        <v>Tuesday</v>
      </c>
      <c r="AF1541" s="2">
        <v>0.78659722222222228</v>
      </c>
      <c r="AG1541" s="2">
        <f t="shared" si="224"/>
        <v>0.79166666666666663</v>
      </c>
      <c r="AH1541" t="s">
        <v>25</v>
      </c>
    </row>
    <row r="1542" spans="1:34" x14ac:dyDescent="0.25">
      <c r="A1542">
        <v>1599438</v>
      </c>
      <c r="B1542" t="s">
        <v>54</v>
      </c>
      <c r="E1542">
        <v>53215</v>
      </c>
      <c r="F1542" t="s">
        <v>20</v>
      </c>
      <c r="G1542" t="s">
        <v>55</v>
      </c>
      <c r="H1542">
        <v>31</v>
      </c>
      <c r="I1542" t="s">
        <v>64</v>
      </c>
      <c r="J1542">
        <f>VLOOKUP(I1542,Key!$A$1:$C$73,2,FALSE)</f>
        <v>43.069021999999997</v>
      </c>
      <c r="K1542">
        <f>VLOOKUP(I1542,Key!$A$1:$C$73,3,FALSE)</f>
        <v>-87.887940999999998</v>
      </c>
      <c r="L1542" t="s">
        <v>64</v>
      </c>
      <c r="M1542">
        <f>VLOOKUP(L1542,Key!$A$1:$C$73,2,FALSE)</f>
        <v>43.069021999999997</v>
      </c>
      <c r="N1542">
        <f>VLOOKUP(L1542,Key!$A$1:$C$73,3,FALSE)</f>
        <v>-87.887940999999998</v>
      </c>
      <c r="O1542">
        <v>43</v>
      </c>
      <c r="P1542">
        <v>6</v>
      </c>
      <c r="Q1542">
        <v>6.5</v>
      </c>
      <c r="R1542">
        <v>6.1</v>
      </c>
      <c r="S1542">
        <v>258</v>
      </c>
      <c r="T1542">
        <f t="shared" si="216"/>
        <v>-1</v>
      </c>
      <c r="U1542" s="1">
        <v>42850</v>
      </c>
      <c r="V1542" s="13">
        <f t="shared" si="217"/>
        <v>42826</v>
      </c>
      <c r="W1542" s="14">
        <f t="shared" si="218"/>
        <v>42850</v>
      </c>
      <c r="X1542" s="1" t="str">
        <f t="shared" si="219"/>
        <v>Tuesday</v>
      </c>
      <c r="Y1542" s="2">
        <v>0.76368055555555558</v>
      </c>
      <c r="Z1542" s="2">
        <f t="shared" si="220"/>
        <v>0.75</v>
      </c>
      <c r="AA1542">
        <f>1</f>
        <v>1</v>
      </c>
      <c r="AB1542" s="1">
        <v>42850</v>
      </c>
      <c r="AC1542" s="13">
        <f t="shared" si="221"/>
        <v>42826</v>
      </c>
      <c r="AD1542" s="14">
        <f t="shared" si="222"/>
        <v>42850</v>
      </c>
      <c r="AE1542" s="1" t="str">
        <f t="shared" si="223"/>
        <v>Tuesday</v>
      </c>
      <c r="AF1542" s="2">
        <v>0.79362268518518519</v>
      </c>
      <c r="AG1542" s="2">
        <f t="shared" si="224"/>
        <v>0.79166666666666663</v>
      </c>
      <c r="AH1542" t="s">
        <v>25</v>
      </c>
    </row>
    <row r="1543" spans="1:34" x14ac:dyDescent="0.25">
      <c r="A1543">
        <v>1599442</v>
      </c>
      <c r="B1543" t="s">
        <v>54</v>
      </c>
      <c r="E1543">
        <v>53215</v>
      </c>
      <c r="F1543" t="s">
        <v>20</v>
      </c>
      <c r="G1543" t="s">
        <v>55</v>
      </c>
      <c r="H1543">
        <v>11122</v>
      </c>
      <c r="I1543" t="s">
        <v>77</v>
      </c>
      <c r="J1543">
        <f>VLOOKUP(I1543,Key!$A$1:$C$73,2,FALSE)</f>
        <v>43.036900000000003</v>
      </c>
      <c r="K1543">
        <f>VLOOKUP(I1543,Key!$A$1:$C$73,3,FALSE)</f>
        <v>-87.89667</v>
      </c>
      <c r="L1543" t="s">
        <v>77</v>
      </c>
      <c r="M1543">
        <f>VLOOKUP(L1543,Key!$A$1:$C$73,2,FALSE)</f>
        <v>43.036900000000003</v>
      </c>
      <c r="N1543">
        <f>VLOOKUP(L1543,Key!$A$1:$C$73,3,FALSE)</f>
        <v>-87.89667</v>
      </c>
      <c r="O1543">
        <v>55</v>
      </c>
      <c r="P1543">
        <v>6</v>
      </c>
      <c r="Q1543">
        <v>8.3000000000000007</v>
      </c>
      <c r="R1543">
        <v>7.8</v>
      </c>
      <c r="S1543">
        <v>330</v>
      </c>
      <c r="T1543">
        <f t="shared" si="216"/>
        <v>-1</v>
      </c>
      <c r="U1543" s="1">
        <v>42850</v>
      </c>
      <c r="V1543" s="13">
        <f t="shared" si="217"/>
        <v>42826</v>
      </c>
      <c r="W1543" s="14">
        <f t="shared" si="218"/>
        <v>42850</v>
      </c>
      <c r="X1543" s="1" t="str">
        <f t="shared" si="219"/>
        <v>Tuesday</v>
      </c>
      <c r="Y1543" s="2">
        <v>0.7654050925925926</v>
      </c>
      <c r="Z1543" s="2">
        <f t="shared" si="220"/>
        <v>0.75</v>
      </c>
      <c r="AA1543">
        <f>1</f>
        <v>1</v>
      </c>
      <c r="AB1543" s="1">
        <v>42850</v>
      </c>
      <c r="AC1543" s="13">
        <f t="shared" si="221"/>
        <v>42826</v>
      </c>
      <c r="AD1543" s="14">
        <f t="shared" si="222"/>
        <v>42850</v>
      </c>
      <c r="AE1543" s="1" t="str">
        <f t="shared" si="223"/>
        <v>Tuesday</v>
      </c>
      <c r="AF1543" s="2">
        <v>0.80413194444444447</v>
      </c>
      <c r="AG1543" s="2">
        <f t="shared" si="224"/>
        <v>0.79166666666666663</v>
      </c>
      <c r="AH1543" t="s">
        <v>25</v>
      </c>
    </row>
    <row r="1544" spans="1:34" x14ac:dyDescent="0.25">
      <c r="A1544">
        <v>1599443</v>
      </c>
      <c r="B1544" t="s">
        <v>54</v>
      </c>
      <c r="E1544">
        <v>53215</v>
      </c>
      <c r="F1544" t="s">
        <v>20</v>
      </c>
      <c r="G1544" t="s">
        <v>55</v>
      </c>
      <c r="H1544">
        <v>11046</v>
      </c>
      <c r="I1544" t="s">
        <v>77</v>
      </c>
      <c r="J1544">
        <f>VLOOKUP(I1544,Key!$A$1:$C$73,2,FALSE)</f>
        <v>43.036900000000003</v>
      </c>
      <c r="K1544">
        <f>VLOOKUP(I1544,Key!$A$1:$C$73,3,FALSE)</f>
        <v>-87.89667</v>
      </c>
      <c r="L1544" t="s">
        <v>77</v>
      </c>
      <c r="M1544">
        <f>VLOOKUP(L1544,Key!$A$1:$C$73,2,FALSE)</f>
        <v>43.036900000000003</v>
      </c>
      <c r="N1544">
        <f>VLOOKUP(L1544,Key!$A$1:$C$73,3,FALSE)</f>
        <v>-87.89667</v>
      </c>
      <c r="O1544">
        <v>56</v>
      </c>
      <c r="P1544">
        <v>6</v>
      </c>
      <c r="Q1544">
        <v>8.4</v>
      </c>
      <c r="R1544">
        <v>8</v>
      </c>
      <c r="S1544">
        <v>336</v>
      </c>
      <c r="T1544">
        <f t="shared" si="216"/>
        <v>-1</v>
      </c>
      <c r="U1544" s="1">
        <v>42850</v>
      </c>
      <c r="V1544" s="13">
        <f t="shared" si="217"/>
        <v>42826</v>
      </c>
      <c r="W1544" s="14">
        <f t="shared" si="218"/>
        <v>42850</v>
      </c>
      <c r="X1544" s="1" t="str">
        <f t="shared" si="219"/>
        <v>Tuesday</v>
      </c>
      <c r="Y1544" s="2">
        <v>0.7659259259259259</v>
      </c>
      <c r="Z1544" s="2">
        <f t="shared" si="220"/>
        <v>0.75</v>
      </c>
      <c r="AA1544">
        <f>1</f>
        <v>1</v>
      </c>
      <c r="AB1544" s="1">
        <v>42850</v>
      </c>
      <c r="AC1544" s="13">
        <f t="shared" si="221"/>
        <v>42826</v>
      </c>
      <c r="AD1544" s="14">
        <f t="shared" si="222"/>
        <v>42850</v>
      </c>
      <c r="AE1544" s="1" t="str">
        <f t="shared" si="223"/>
        <v>Tuesday</v>
      </c>
      <c r="AF1544" s="2">
        <v>0.80420138888888892</v>
      </c>
      <c r="AG1544" s="2">
        <f t="shared" si="224"/>
        <v>0.79166666666666663</v>
      </c>
      <c r="AH1544" t="s">
        <v>25</v>
      </c>
    </row>
    <row r="1545" spans="1:34" x14ac:dyDescent="0.25">
      <c r="A1545">
        <v>1598208</v>
      </c>
      <c r="B1545" t="s">
        <v>54</v>
      </c>
      <c r="E1545">
        <v>98034</v>
      </c>
      <c r="F1545" t="s">
        <v>20</v>
      </c>
      <c r="G1545" t="s">
        <v>55</v>
      </c>
      <c r="H1545">
        <v>11090</v>
      </c>
      <c r="I1545" t="s">
        <v>84</v>
      </c>
      <c r="J1545">
        <f>VLOOKUP(I1545,Key!$A$1:$C$73,2,FALSE)</f>
        <v>43.040154000000001</v>
      </c>
      <c r="K1545">
        <f>VLOOKUP(I1545,Key!$A$1:$C$73,3,FALSE)</f>
        <v>-87.932113000000001</v>
      </c>
      <c r="L1545" t="s">
        <v>52</v>
      </c>
      <c r="M1545">
        <f>VLOOKUP(L1545,Key!$A$1:$C$73,2,FALSE)</f>
        <v>43.042490000000001</v>
      </c>
      <c r="N1545">
        <f>VLOOKUP(L1545,Key!$A$1:$C$73,3,FALSE)</f>
        <v>-87.909959999999998</v>
      </c>
      <c r="O1545">
        <v>39</v>
      </c>
      <c r="P1545">
        <v>6</v>
      </c>
      <c r="Q1545">
        <v>5.9</v>
      </c>
      <c r="R1545">
        <v>5.6</v>
      </c>
      <c r="S1545">
        <v>234</v>
      </c>
      <c r="T1545">
        <f t="shared" si="216"/>
        <v>-1</v>
      </c>
      <c r="U1545" s="1">
        <v>42850</v>
      </c>
      <c r="V1545" s="13">
        <f t="shared" si="217"/>
        <v>42826</v>
      </c>
      <c r="W1545" s="14">
        <f t="shared" si="218"/>
        <v>42850</v>
      </c>
      <c r="X1545" s="1" t="str">
        <f t="shared" si="219"/>
        <v>Tuesday</v>
      </c>
      <c r="Y1545" s="2">
        <v>0.80708333333333337</v>
      </c>
      <c r="Z1545" s="2">
        <f t="shared" si="220"/>
        <v>0.79166666666666663</v>
      </c>
      <c r="AA1545">
        <f>1</f>
        <v>1</v>
      </c>
      <c r="AB1545" s="1">
        <v>42850</v>
      </c>
      <c r="AC1545" s="13">
        <f t="shared" si="221"/>
        <v>42826</v>
      </c>
      <c r="AD1545" s="14">
        <f t="shared" si="222"/>
        <v>42850</v>
      </c>
      <c r="AE1545" s="1" t="str">
        <f t="shared" si="223"/>
        <v>Tuesday</v>
      </c>
      <c r="AF1545" s="2">
        <v>0.83422453703703703</v>
      </c>
      <c r="AG1545" s="2">
        <f t="shared" si="224"/>
        <v>0.83333333333333326</v>
      </c>
      <c r="AH1545" t="s">
        <v>23</v>
      </c>
    </row>
    <row r="1546" spans="1:34" x14ac:dyDescent="0.25">
      <c r="A1546">
        <v>1313661</v>
      </c>
      <c r="B1546" t="s">
        <v>54</v>
      </c>
      <c r="E1546">
        <v>53202</v>
      </c>
      <c r="F1546" t="s">
        <v>20</v>
      </c>
      <c r="G1546" t="s">
        <v>55</v>
      </c>
      <c r="H1546">
        <v>11050</v>
      </c>
      <c r="I1546" t="s">
        <v>87</v>
      </c>
      <c r="J1546">
        <f>VLOOKUP(I1546,Key!$A$1:$C$73,2,FALSE)</f>
        <v>43.063749000000001</v>
      </c>
      <c r="K1546">
        <f>VLOOKUP(I1546,Key!$A$1:$C$73,3,FALSE)</f>
        <v>-87.887962999999999</v>
      </c>
      <c r="L1546" t="s">
        <v>33</v>
      </c>
      <c r="M1546">
        <f>VLOOKUP(L1546,Key!$A$1:$C$73,2,FALSE)</f>
        <v>43.045712999999999</v>
      </c>
      <c r="N1546">
        <f>VLOOKUP(L1546,Key!$A$1:$C$73,3,FALSE)</f>
        <v>-87.899756999999994</v>
      </c>
      <c r="O1546">
        <v>10</v>
      </c>
      <c r="P1546">
        <v>3</v>
      </c>
      <c r="Q1546">
        <v>1.5</v>
      </c>
      <c r="R1546">
        <v>1.4</v>
      </c>
      <c r="S1546">
        <v>60</v>
      </c>
      <c r="T1546">
        <f t="shared" si="216"/>
        <v>-1</v>
      </c>
      <c r="U1546" s="1">
        <v>42850</v>
      </c>
      <c r="V1546" s="13">
        <f t="shared" si="217"/>
        <v>42826</v>
      </c>
      <c r="W1546" s="14">
        <f t="shared" si="218"/>
        <v>42850</v>
      </c>
      <c r="X1546" s="1" t="str">
        <f t="shared" si="219"/>
        <v>Tuesday</v>
      </c>
      <c r="Y1546" s="2">
        <v>0.86474537037037036</v>
      </c>
      <c r="Z1546" s="2">
        <f t="shared" si="220"/>
        <v>0.875</v>
      </c>
      <c r="AA1546">
        <f>1</f>
        <v>1</v>
      </c>
      <c r="AB1546" s="1">
        <v>42850</v>
      </c>
      <c r="AC1546" s="13">
        <f t="shared" si="221"/>
        <v>42826</v>
      </c>
      <c r="AD1546" s="14">
        <f t="shared" si="222"/>
        <v>42850</v>
      </c>
      <c r="AE1546" s="1" t="str">
        <f t="shared" si="223"/>
        <v>Tuesday</v>
      </c>
      <c r="AF1546" s="2">
        <v>0.87164351851851851</v>
      </c>
      <c r="AG1546" s="2">
        <f t="shared" si="224"/>
        <v>0.875</v>
      </c>
      <c r="AH1546" t="s">
        <v>23</v>
      </c>
    </row>
    <row r="1547" spans="1:34" x14ac:dyDescent="0.25">
      <c r="A1547">
        <v>1358103</v>
      </c>
      <c r="B1547" t="s">
        <v>54</v>
      </c>
      <c r="E1547">
        <v>53172</v>
      </c>
      <c r="F1547" t="s">
        <v>20</v>
      </c>
      <c r="G1547" t="s">
        <v>55</v>
      </c>
      <c r="H1547">
        <v>45</v>
      </c>
      <c r="I1547" t="s">
        <v>36</v>
      </c>
      <c r="J1547">
        <f>VLOOKUP(I1547,Key!$A$1:$C$73,2,FALSE)</f>
        <v>43.03519</v>
      </c>
      <c r="K1547">
        <f>VLOOKUP(I1547,Key!$A$1:$C$73,3,FALSE)</f>
        <v>-87.907390000000007</v>
      </c>
      <c r="L1547" t="s">
        <v>36</v>
      </c>
      <c r="M1547">
        <f>VLOOKUP(L1547,Key!$A$1:$C$73,2,FALSE)</f>
        <v>43.03519</v>
      </c>
      <c r="N1547">
        <f>VLOOKUP(L1547,Key!$A$1:$C$73,3,FALSE)</f>
        <v>-87.907390000000007</v>
      </c>
      <c r="O1547">
        <v>100</v>
      </c>
      <c r="P1547">
        <v>12</v>
      </c>
      <c r="Q1547">
        <v>15</v>
      </c>
      <c r="R1547">
        <v>14.3</v>
      </c>
      <c r="S1547">
        <v>600</v>
      </c>
      <c r="T1547">
        <f t="shared" si="216"/>
        <v>-1</v>
      </c>
      <c r="U1547" s="1">
        <v>42850</v>
      </c>
      <c r="V1547" s="13">
        <f t="shared" si="217"/>
        <v>42826</v>
      </c>
      <c r="W1547" s="14">
        <f t="shared" si="218"/>
        <v>42850</v>
      </c>
      <c r="X1547" s="1" t="str">
        <f t="shared" si="219"/>
        <v>Tuesday</v>
      </c>
      <c r="Y1547" s="2">
        <v>0.94246527777777767</v>
      </c>
      <c r="Z1547" s="2">
        <f t="shared" si="220"/>
        <v>0.95833333333333326</v>
      </c>
      <c r="AA1547">
        <f>1</f>
        <v>1</v>
      </c>
      <c r="AB1547" s="1">
        <v>42851</v>
      </c>
      <c r="AC1547" s="13">
        <f t="shared" si="221"/>
        <v>42826</v>
      </c>
      <c r="AD1547" s="14">
        <f t="shared" si="222"/>
        <v>42851</v>
      </c>
      <c r="AE1547" s="1" t="str">
        <f t="shared" si="223"/>
        <v>Wednesday</v>
      </c>
      <c r="AF1547" s="2">
        <v>1.2094907407407408E-2</v>
      </c>
      <c r="AG1547" s="2">
        <f t="shared" si="224"/>
        <v>0</v>
      </c>
      <c r="AH1547" t="s">
        <v>25</v>
      </c>
    </row>
    <row r="1548" spans="1:34" x14ac:dyDescent="0.25">
      <c r="A1548">
        <v>1433279</v>
      </c>
      <c r="B1548" t="s">
        <v>54</v>
      </c>
      <c r="E1548">
        <v>53202</v>
      </c>
      <c r="F1548" t="s">
        <v>20</v>
      </c>
      <c r="G1548" t="s">
        <v>55</v>
      </c>
      <c r="H1548">
        <v>15</v>
      </c>
      <c r="I1548" t="s">
        <v>65</v>
      </c>
      <c r="J1548">
        <f>VLOOKUP(I1548,Key!$A$1:$C$73,2,FALSE)</f>
        <v>43.077359999999999</v>
      </c>
      <c r="K1548">
        <f>VLOOKUP(I1548,Key!$A$1:$C$73,3,FALSE)</f>
        <v>-87.880769999999998</v>
      </c>
      <c r="L1548" t="s">
        <v>81</v>
      </c>
      <c r="M1548">
        <f>VLOOKUP(L1548,Key!$A$1:$C$73,2,FALSE)</f>
        <v>43.058010000000003</v>
      </c>
      <c r="N1548">
        <f>VLOOKUP(L1548,Key!$A$1:$C$73,3,FALSE)</f>
        <v>-87.877300000000005</v>
      </c>
      <c r="O1548">
        <v>58</v>
      </c>
      <c r="P1548">
        <v>6</v>
      </c>
      <c r="Q1548">
        <v>8.6999999999999993</v>
      </c>
      <c r="R1548">
        <v>8.3000000000000007</v>
      </c>
      <c r="S1548">
        <v>348</v>
      </c>
      <c r="T1548">
        <f t="shared" si="216"/>
        <v>-1</v>
      </c>
      <c r="U1548" s="1">
        <v>42851</v>
      </c>
      <c r="V1548" s="13">
        <f t="shared" si="217"/>
        <v>42826</v>
      </c>
      <c r="W1548" s="14">
        <f t="shared" si="218"/>
        <v>42851</v>
      </c>
      <c r="X1548" s="1" t="str">
        <f t="shared" si="219"/>
        <v>Wednesday</v>
      </c>
      <c r="Y1548" s="2">
        <v>0.67025462962962967</v>
      </c>
      <c r="Z1548" s="2">
        <f t="shared" si="220"/>
        <v>0.66666666666666663</v>
      </c>
      <c r="AA1548">
        <f>1</f>
        <v>1</v>
      </c>
      <c r="AB1548" s="1">
        <v>42851</v>
      </c>
      <c r="AC1548" s="13">
        <f t="shared" si="221"/>
        <v>42826</v>
      </c>
      <c r="AD1548" s="14">
        <f t="shared" si="222"/>
        <v>42851</v>
      </c>
      <c r="AE1548" s="1" t="str">
        <f t="shared" si="223"/>
        <v>Wednesday</v>
      </c>
      <c r="AF1548" s="2">
        <v>0.71077546296296301</v>
      </c>
      <c r="AG1548" s="2">
        <f t="shared" si="224"/>
        <v>0.70833333333333326</v>
      </c>
      <c r="AH1548" t="s">
        <v>23</v>
      </c>
    </row>
    <row r="1549" spans="1:34" x14ac:dyDescent="0.25">
      <c r="A1549">
        <v>1419453</v>
      </c>
      <c r="B1549" t="s">
        <v>54</v>
      </c>
      <c r="E1549">
        <v>53202</v>
      </c>
      <c r="F1549" t="s">
        <v>20</v>
      </c>
      <c r="G1549" t="s">
        <v>55</v>
      </c>
      <c r="H1549">
        <v>5421</v>
      </c>
      <c r="I1549" t="s">
        <v>85</v>
      </c>
      <c r="J1549">
        <f>VLOOKUP(I1549,Key!$A$1:$C$73,2,FALSE)</f>
        <v>43.053040000000003</v>
      </c>
      <c r="K1549">
        <f>VLOOKUP(I1549,Key!$A$1:$C$73,3,FALSE)</f>
        <v>-87.897660000000002</v>
      </c>
      <c r="L1549" t="s">
        <v>62</v>
      </c>
      <c r="M1549">
        <f>VLOOKUP(L1549,Key!$A$1:$C$73,2,FALSE)</f>
        <v>43.052460000000004</v>
      </c>
      <c r="N1549">
        <f>VLOOKUP(L1549,Key!$A$1:$C$73,3,FALSE)</f>
        <v>-87.891000000000005</v>
      </c>
      <c r="O1549">
        <v>19</v>
      </c>
      <c r="P1549">
        <v>3</v>
      </c>
      <c r="Q1549">
        <v>2.9</v>
      </c>
      <c r="R1549">
        <v>2.7</v>
      </c>
      <c r="S1549">
        <v>114</v>
      </c>
      <c r="T1549">
        <f t="shared" si="216"/>
        <v>-1</v>
      </c>
      <c r="U1549" s="1">
        <v>42851</v>
      </c>
      <c r="V1549" s="13">
        <f t="shared" si="217"/>
        <v>42826</v>
      </c>
      <c r="W1549" s="14">
        <f t="shared" si="218"/>
        <v>42851</v>
      </c>
      <c r="X1549" s="1" t="str">
        <f t="shared" si="219"/>
        <v>Wednesday</v>
      </c>
      <c r="Y1549" s="2">
        <v>0.68690972222222213</v>
      </c>
      <c r="Z1549" s="2">
        <f t="shared" si="220"/>
        <v>0.66666666666666663</v>
      </c>
      <c r="AA1549">
        <f>1</f>
        <v>1</v>
      </c>
      <c r="AB1549" s="1">
        <v>42851</v>
      </c>
      <c r="AC1549" s="13">
        <f t="shared" si="221"/>
        <v>42826</v>
      </c>
      <c r="AD1549" s="14">
        <f t="shared" si="222"/>
        <v>42851</v>
      </c>
      <c r="AE1549" s="1" t="str">
        <f t="shared" si="223"/>
        <v>Wednesday</v>
      </c>
      <c r="AF1549" s="2">
        <v>0.70053240740740741</v>
      </c>
      <c r="AG1549" s="2">
        <f t="shared" si="224"/>
        <v>0.70833333333333326</v>
      </c>
      <c r="AH1549" t="s">
        <v>23</v>
      </c>
    </row>
    <row r="1550" spans="1:34" x14ac:dyDescent="0.25">
      <c r="A1550">
        <v>1579814</v>
      </c>
      <c r="B1550" t="s">
        <v>54</v>
      </c>
      <c r="E1550">
        <v>53208</v>
      </c>
      <c r="F1550" t="s">
        <v>20</v>
      </c>
      <c r="G1550" t="s">
        <v>55</v>
      </c>
      <c r="H1550">
        <v>5505</v>
      </c>
      <c r="I1550" t="s">
        <v>44</v>
      </c>
      <c r="J1550">
        <f>VLOOKUP(I1550,Key!$A$1:$C$73,2,FALSE)</f>
        <v>43.03886</v>
      </c>
      <c r="K1550">
        <f>VLOOKUP(I1550,Key!$A$1:$C$73,3,FALSE)</f>
        <v>-87.902720000000002</v>
      </c>
      <c r="L1550" t="s">
        <v>44</v>
      </c>
      <c r="M1550">
        <f>VLOOKUP(L1550,Key!$A$1:$C$73,2,FALSE)</f>
        <v>43.03886</v>
      </c>
      <c r="N1550">
        <f>VLOOKUP(L1550,Key!$A$1:$C$73,3,FALSE)</f>
        <v>-87.902720000000002</v>
      </c>
      <c r="O1550">
        <v>145</v>
      </c>
      <c r="P1550">
        <v>12</v>
      </c>
      <c r="Q1550">
        <v>18</v>
      </c>
      <c r="R1550">
        <v>17.100000000000001</v>
      </c>
      <c r="S1550">
        <v>720</v>
      </c>
      <c r="T1550">
        <f t="shared" si="216"/>
        <v>-1</v>
      </c>
      <c r="U1550" s="1">
        <v>42839</v>
      </c>
      <c r="V1550" s="13">
        <f t="shared" si="217"/>
        <v>42826</v>
      </c>
      <c r="W1550" s="14">
        <f t="shared" si="218"/>
        <v>42839</v>
      </c>
      <c r="X1550" s="1" t="str">
        <f t="shared" si="219"/>
        <v>Friday</v>
      </c>
      <c r="Y1550" s="2">
        <v>0.81519675925925927</v>
      </c>
      <c r="Z1550" s="2">
        <f t="shared" si="220"/>
        <v>0.83333333333333326</v>
      </c>
      <c r="AA1550">
        <f>1</f>
        <v>1</v>
      </c>
      <c r="AB1550" s="1">
        <v>42839</v>
      </c>
      <c r="AC1550" s="13">
        <f t="shared" si="221"/>
        <v>42826</v>
      </c>
      <c r="AD1550" s="14">
        <f t="shared" si="222"/>
        <v>42839</v>
      </c>
      <c r="AE1550" s="1" t="str">
        <f t="shared" si="223"/>
        <v>Friday</v>
      </c>
      <c r="AF1550" s="2">
        <v>0.91538194444444443</v>
      </c>
      <c r="AG1550" s="2">
        <f t="shared" si="224"/>
        <v>0.91666666666666663</v>
      </c>
      <c r="AH1550" t="s">
        <v>25</v>
      </c>
    </row>
    <row r="1551" spans="1:34" x14ac:dyDescent="0.25">
      <c r="A1551">
        <v>1517716</v>
      </c>
      <c r="B1551" t="s">
        <v>54</v>
      </c>
      <c r="E1551">
        <v>53202</v>
      </c>
      <c r="F1551" t="s">
        <v>20</v>
      </c>
      <c r="G1551" t="s">
        <v>55</v>
      </c>
      <c r="H1551">
        <v>5527</v>
      </c>
      <c r="I1551" t="s">
        <v>52</v>
      </c>
      <c r="J1551">
        <f>VLOOKUP(I1551,Key!$A$1:$C$73,2,FALSE)</f>
        <v>43.042490000000001</v>
      </c>
      <c r="K1551">
        <f>VLOOKUP(I1551,Key!$A$1:$C$73,3,FALSE)</f>
        <v>-87.909959999999998</v>
      </c>
      <c r="L1551" t="s">
        <v>34</v>
      </c>
      <c r="M1551">
        <f>VLOOKUP(L1551,Key!$A$1:$C$73,2,FALSE)</f>
        <v>43.05097</v>
      </c>
      <c r="N1551">
        <f>VLOOKUP(L1551,Key!$A$1:$C$73,3,FALSE)</f>
        <v>-87.906440000000003</v>
      </c>
      <c r="O1551">
        <v>37</v>
      </c>
      <c r="P1551">
        <v>3</v>
      </c>
      <c r="Q1551">
        <v>5.6</v>
      </c>
      <c r="R1551">
        <v>5.3</v>
      </c>
      <c r="S1551">
        <v>222</v>
      </c>
      <c r="T1551">
        <f t="shared" si="216"/>
        <v>-1</v>
      </c>
      <c r="U1551" s="1">
        <v>42840</v>
      </c>
      <c r="V1551" s="13">
        <f t="shared" si="217"/>
        <v>42826</v>
      </c>
      <c r="W1551" s="14">
        <f t="shared" si="218"/>
        <v>42840</v>
      </c>
      <c r="X1551" s="1" t="str">
        <f t="shared" si="219"/>
        <v>Saturday</v>
      </c>
      <c r="Y1551" s="2">
        <v>4.4988425925925925E-2</v>
      </c>
      <c r="Z1551" s="2">
        <f t="shared" si="220"/>
        <v>4.1666666666666664E-2</v>
      </c>
      <c r="AA1551">
        <f>1</f>
        <v>1</v>
      </c>
      <c r="AB1551" s="1">
        <v>42840</v>
      </c>
      <c r="AC1551" s="13">
        <f t="shared" si="221"/>
        <v>42826</v>
      </c>
      <c r="AD1551" s="14">
        <f t="shared" si="222"/>
        <v>42840</v>
      </c>
      <c r="AE1551" s="1" t="str">
        <f t="shared" si="223"/>
        <v>Saturday</v>
      </c>
      <c r="AF1551" s="2">
        <v>7.064814814814814E-2</v>
      </c>
      <c r="AG1551" s="2">
        <f t="shared" si="224"/>
        <v>8.3333333333333329E-2</v>
      </c>
      <c r="AH1551" t="s">
        <v>23</v>
      </c>
    </row>
    <row r="1552" spans="1:34" x14ac:dyDescent="0.25">
      <c r="A1552">
        <v>1571598</v>
      </c>
      <c r="B1552" t="s">
        <v>54</v>
      </c>
      <c r="E1552">
        <v>53206</v>
      </c>
      <c r="F1552" t="s">
        <v>20</v>
      </c>
      <c r="G1552" t="s">
        <v>55</v>
      </c>
      <c r="H1552">
        <v>11061</v>
      </c>
      <c r="I1552" t="s">
        <v>89</v>
      </c>
      <c r="J1552">
        <f>VLOOKUP(I1552,Key!$A$1:$C$73,2,FALSE)</f>
        <v>43.060155999999999</v>
      </c>
      <c r="K1552">
        <f>VLOOKUP(I1552,Key!$A$1:$C$73,3,FALSE)</f>
        <v>-87.881258000000003</v>
      </c>
      <c r="L1552" t="s">
        <v>81</v>
      </c>
      <c r="M1552">
        <f>VLOOKUP(L1552,Key!$A$1:$C$73,2,FALSE)</f>
        <v>43.058010000000003</v>
      </c>
      <c r="N1552">
        <f>VLOOKUP(L1552,Key!$A$1:$C$73,3,FALSE)</f>
        <v>-87.877300000000005</v>
      </c>
      <c r="O1552">
        <v>79</v>
      </c>
      <c r="P1552">
        <v>6</v>
      </c>
      <c r="Q1552">
        <v>11.9</v>
      </c>
      <c r="R1552">
        <v>11.3</v>
      </c>
      <c r="S1552">
        <v>474</v>
      </c>
      <c r="T1552">
        <f t="shared" si="216"/>
        <v>-1</v>
      </c>
      <c r="U1552" s="1">
        <v>42840</v>
      </c>
      <c r="V1552" s="13">
        <f t="shared" si="217"/>
        <v>42826</v>
      </c>
      <c r="W1552" s="14">
        <f t="shared" si="218"/>
        <v>42840</v>
      </c>
      <c r="X1552" s="1" t="str">
        <f t="shared" si="219"/>
        <v>Saturday</v>
      </c>
      <c r="Y1552" s="2">
        <v>0.36136574074074074</v>
      </c>
      <c r="Z1552" s="2">
        <f t="shared" si="220"/>
        <v>0.375</v>
      </c>
      <c r="AA1552">
        <f>1</f>
        <v>1</v>
      </c>
      <c r="AB1552" s="1">
        <v>42840</v>
      </c>
      <c r="AC1552" s="13">
        <f t="shared" si="221"/>
        <v>42826</v>
      </c>
      <c r="AD1552" s="14">
        <f t="shared" si="222"/>
        <v>42840</v>
      </c>
      <c r="AE1552" s="1" t="str">
        <f t="shared" si="223"/>
        <v>Saturday</v>
      </c>
      <c r="AF1552" s="2">
        <v>0.41630787037037037</v>
      </c>
      <c r="AG1552" s="2">
        <f t="shared" si="224"/>
        <v>0.41666666666666663</v>
      </c>
      <c r="AH1552" t="s">
        <v>23</v>
      </c>
    </row>
    <row r="1553" spans="1:34" x14ac:dyDescent="0.25">
      <c r="A1553">
        <v>1194943</v>
      </c>
      <c r="B1553" t="s">
        <v>54</v>
      </c>
      <c r="E1553">
        <v>53212</v>
      </c>
      <c r="F1553" t="s">
        <v>20</v>
      </c>
      <c r="G1553" t="s">
        <v>55</v>
      </c>
      <c r="H1553">
        <v>132</v>
      </c>
      <c r="I1553" t="s">
        <v>79</v>
      </c>
      <c r="J1553">
        <f>VLOOKUP(I1553,Key!$A$1:$C$73,2,FALSE)</f>
        <v>43.04804</v>
      </c>
      <c r="K1553">
        <f>VLOOKUP(I1553,Key!$A$1:$C$73,3,FALSE)</f>
        <v>-87.896720000000002</v>
      </c>
      <c r="L1553" t="s">
        <v>79</v>
      </c>
      <c r="M1553">
        <f>VLOOKUP(L1553,Key!$A$1:$C$73,2,FALSE)</f>
        <v>43.04804</v>
      </c>
      <c r="N1553">
        <f>VLOOKUP(L1553,Key!$A$1:$C$73,3,FALSE)</f>
        <v>-87.896720000000002</v>
      </c>
      <c r="O1553">
        <v>31</v>
      </c>
      <c r="P1553">
        <v>0</v>
      </c>
      <c r="Q1553">
        <v>4.7</v>
      </c>
      <c r="R1553">
        <v>4.4000000000000004</v>
      </c>
      <c r="S1553">
        <v>186</v>
      </c>
      <c r="T1553">
        <f t="shared" si="216"/>
        <v>-1</v>
      </c>
      <c r="U1553" s="1">
        <v>42840</v>
      </c>
      <c r="V1553" s="13">
        <f t="shared" si="217"/>
        <v>42826</v>
      </c>
      <c r="W1553" s="14">
        <f t="shared" si="218"/>
        <v>42840</v>
      </c>
      <c r="X1553" s="1" t="str">
        <f t="shared" si="219"/>
        <v>Saturday</v>
      </c>
      <c r="Y1553" s="2">
        <v>0.36271990740740739</v>
      </c>
      <c r="Z1553" s="2">
        <f t="shared" si="220"/>
        <v>0.375</v>
      </c>
      <c r="AA1553">
        <f>1</f>
        <v>1</v>
      </c>
      <c r="AB1553" s="1">
        <v>42840</v>
      </c>
      <c r="AC1553" s="13">
        <f t="shared" si="221"/>
        <v>42826</v>
      </c>
      <c r="AD1553" s="14">
        <f t="shared" si="222"/>
        <v>42840</v>
      </c>
      <c r="AE1553" s="1" t="str">
        <f t="shared" si="223"/>
        <v>Saturday</v>
      </c>
      <c r="AF1553" s="2">
        <v>0.38447916666666665</v>
      </c>
      <c r="AG1553" s="2">
        <f t="shared" si="224"/>
        <v>0.375</v>
      </c>
      <c r="AH1553" t="s">
        <v>25</v>
      </c>
    </row>
    <row r="1554" spans="1:34" x14ac:dyDescent="0.25">
      <c r="A1554">
        <v>1580383</v>
      </c>
      <c r="B1554" t="s">
        <v>54</v>
      </c>
      <c r="E1554">
        <v>46311</v>
      </c>
      <c r="F1554" t="s">
        <v>20</v>
      </c>
      <c r="G1554" t="s">
        <v>55</v>
      </c>
      <c r="H1554">
        <v>11124</v>
      </c>
      <c r="I1554" t="s">
        <v>84</v>
      </c>
      <c r="J1554">
        <f>VLOOKUP(I1554,Key!$A$1:$C$73,2,FALSE)</f>
        <v>43.040154000000001</v>
      </c>
      <c r="K1554">
        <f>VLOOKUP(I1554,Key!$A$1:$C$73,3,FALSE)</f>
        <v>-87.932113000000001</v>
      </c>
      <c r="L1554" t="s">
        <v>84</v>
      </c>
      <c r="M1554">
        <f>VLOOKUP(L1554,Key!$A$1:$C$73,2,FALSE)</f>
        <v>43.040154000000001</v>
      </c>
      <c r="N1554">
        <f>VLOOKUP(L1554,Key!$A$1:$C$73,3,FALSE)</f>
        <v>-87.932113000000001</v>
      </c>
      <c r="O1554">
        <v>42</v>
      </c>
      <c r="P1554">
        <v>3</v>
      </c>
      <c r="Q1554">
        <v>6.3</v>
      </c>
      <c r="R1554">
        <v>6</v>
      </c>
      <c r="S1554">
        <v>252</v>
      </c>
      <c r="T1554">
        <f t="shared" si="216"/>
        <v>-1</v>
      </c>
      <c r="U1554" s="1">
        <v>42840</v>
      </c>
      <c r="V1554" s="13">
        <f t="shared" si="217"/>
        <v>42826</v>
      </c>
      <c r="W1554" s="14">
        <f t="shared" si="218"/>
        <v>42840</v>
      </c>
      <c r="X1554" s="1" t="str">
        <f t="shared" si="219"/>
        <v>Saturday</v>
      </c>
      <c r="Y1554" s="2">
        <v>0.3977430555555555</v>
      </c>
      <c r="Z1554" s="2">
        <f t="shared" si="220"/>
        <v>0.41666666666666663</v>
      </c>
      <c r="AA1554">
        <f>1</f>
        <v>1</v>
      </c>
      <c r="AB1554" s="1">
        <v>42840</v>
      </c>
      <c r="AC1554" s="13">
        <f t="shared" si="221"/>
        <v>42826</v>
      </c>
      <c r="AD1554" s="14">
        <f t="shared" si="222"/>
        <v>42840</v>
      </c>
      <c r="AE1554" s="1" t="str">
        <f t="shared" si="223"/>
        <v>Saturday</v>
      </c>
      <c r="AF1554" s="2">
        <v>0.42666666666666669</v>
      </c>
      <c r="AG1554" s="2">
        <f t="shared" si="224"/>
        <v>0.41666666666666663</v>
      </c>
      <c r="AH1554" t="s">
        <v>25</v>
      </c>
    </row>
    <row r="1555" spans="1:34" x14ac:dyDescent="0.25">
      <c r="A1555">
        <v>1580479</v>
      </c>
      <c r="B1555" t="s">
        <v>54</v>
      </c>
      <c r="E1555">
        <v>53208</v>
      </c>
      <c r="F1555" t="s">
        <v>20</v>
      </c>
      <c r="G1555" t="s">
        <v>55</v>
      </c>
      <c r="H1555">
        <v>5554</v>
      </c>
      <c r="I1555" t="s">
        <v>56</v>
      </c>
      <c r="J1555">
        <f>VLOOKUP(I1555,Key!$A$1:$C$73,2,FALSE)</f>
        <v>43.004728999999998</v>
      </c>
      <c r="K1555">
        <f>VLOOKUP(I1555,Key!$A$1:$C$73,3,FALSE)</f>
        <v>-87.905463999999995</v>
      </c>
      <c r="L1555" t="s">
        <v>56</v>
      </c>
      <c r="M1555">
        <f>VLOOKUP(L1555,Key!$A$1:$C$73,2,FALSE)</f>
        <v>43.004728999999998</v>
      </c>
      <c r="N1555">
        <f>VLOOKUP(L1555,Key!$A$1:$C$73,3,FALSE)</f>
        <v>-87.905463999999995</v>
      </c>
      <c r="O1555">
        <v>88</v>
      </c>
      <c r="P1555">
        <v>6</v>
      </c>
      <c r="Q1555">
        <v>13.2</v>
      </c>
      <c r="R1555">
        <v>12.5</v>
      </c>
      <c r="S1555">
        <v>528</v>
      </c>
      <c r="T1555">
        <f t="shared" si="216"/>
        <v>-1</v>
      </c>
      <c r="U1555" s="1">
        <v>42840</v>
      </c>
      <c r="V1555" s="13">
        <f t="shared" si="217"/>
        <v>42826</v>
      </c>
      <c r="W1555" s="14">
        <f t="shared" si="218"/>
        <v>42840</v>
      </c>
      <c r="X1555" s="1" t="str">
        <f t="shared" si="219"/>
        <v>Saturday</v>
      </c>
      <c r="Y1555" s="2">
        <v>0.42952546296296296</v>
      </c>
      <c r="Z1555" s="2">
        <f t="shared" si="220"/>
        <v>0.41666666666666663</v>
      </c>
      <c r="AA1555">
        <f>1</f>
        <v>1</v>
      </c>
      <c r="AB1555" s="1">
        <v>42840</v>
      </c>
      <c r="AC1555" s="13">
        <f t="shared" si="221"/>
        <v>42826</v>
      </c>
      <c r="AD1555" s="14">
        <f t="shared" si="222"/>
        <v>42840</v>
      </c>
      <c r="AE1555" s="1" t="str">
        <f t="shared" si="223"/>
        <v>Saturday</v>
      </c>
      <c r="AF1555" s="2">
        <v>0.49028935185185185</v>
      </c>
      <c r="AG1555" s="2">
        <f t="shared" si="224"/>
        <v>0.5</v>
      </c>
      <c r="AH1555" t="s">
        <v>25</v>
      </c>
    </row>
    <row r="1556" spans="1:34" x14ac:dyDescent="0.25">
      <c r="A1556">
        <v>1580592</v>
      </c>
      <c r="B1556" t="s">
        <v>54</v>
      </c>
      <c r="E1556">
        <v>54321</v>
      </c>
      <c r="F1556" t="s">
        <v>20</v>
      </c>
      <c r="G1556" t="s">
        <v>55</v>
      </c>
      <c r="H1556">
        <v>11137</v>
      </c>
      <c r="I1556" t="s">
        <v>85</v>
      </c>
      <c r="J1556">
        <f>VLOOKUP(I1556,Key!$A$1:$C$73,2,FALSE)</f>
        <v>43.053040000000003</v>
      </c>
      <c r="K1556">
        <f>VLOOKUP(I1556,Key!$A$1:$C$73,3,FALSE)</f>
        <v>-87.897660000000002</v>
      </c>
      <c r="L1556" t="s">
        <v>85</v>
      </c>
      <c r="M1556">
        <f>VLOOKUP(L1556,Key!$A$1:$C$73,2,FALSE)</f>
        <v>43.053040000000003</v>
      </c>
      <c r="N1556">
        <f>VLOOKUP(L1556,Key!$A$1:$C$73,3,FALSE)</f>
        <v>-87.897660000000002</v>
      </c>
      <c r="O1556">
        <v>257</v>
      </c>
      <c r="P1556">
        <v>27</v>
      </c>
      <c r="Q1556">
        <v>18</v>
      </c>
      <c r="R1556">
        <v>17.100000000000001</v>
      </c>
      <c r="S1556">
        <v>720</v>
      </c>
      <c r="T1556">
        <f t="shared" si="216"/>
        <v>-1</v>
      </c>
      <c r="U1556" s="1">
        <v>42840</v>
      </c>
      <c r="V1556" s="13">
        <f t="shared" si="217"/>
        <v>42826</v>
      </c>
      <c r="W1556" s="14">
        <f t="shared" si="218"/>
        <v>42840</v>
      </c>
      <c r="X1556" s="1" t="str">
        <f t="shared" si="219"/>
        <v>Saturday</v>
      </c>
      <c r="Y1556" s="2">
        <v>0.44527777777777783</v>
      </c>
      <c r="Z1556" s="2">
        <f t="shared" si="220"/>
        <v>0.45833333333333331</v>
      </c>
      <c r="AA1556">
        <f>1</f>
        <v>1</v>
      </c>
      <c r="AB1556" s="1">
        <v>42840</v>
      </c>
      <c r="AC1556" s="13">
        <f t="shared" si="221"/>
        <v>42826</v>
      </c>
      <c r="AD1556" s="14">
        <f t="shared" si="222"/>
        <v>42840</v>
      </c>
      <c r="AE1556" s="1" t="str">
        <f t="shared" si="223"/>
        <v>Saturday</v>
      </c>
      <c r="AF1556" s="2">
        <v>0.62407407407407411</v>
      </c>
      <c r="AG1556" s="2">
        <f t="shared" si="224"/>
        <v>0.625</v>
      </c>
      <c r="AH1556" t="s">
        <v>25</v>
      </c>
    </row>
    <row r="1557" spans="1:34" x14ac:dyDescent="0.25">
      <c r="A1557">
        <v>1580603</v>
      </c>
      <c r="B1557" t="s">
        <v>54</v>
      </c>
      <c r="E1557">
        <v>48108</v>
      </c>
      <c r="F1557" t="s">
        <v>20</v>
      </c>
      <c r="G1557" t="s">
        <v>55</v>
      </c>
      <c r="H1557">
        <v>5558</v>
      </c>
      <c r="I1557" t="s">
        <v>48</v>
      </c>
      <c r="J1557">
        <f>VLOOKUP(I1557,Key!$A$1:$C$73,2,FALSE)</f>
        <v>43.031320000000001</v>
      </c>
      <c r="K1557">
        <f>VLOOKUP(I1557,Key!$A$1:$C$73,3,FALSE)</f>
        <v>-87.904259999999994</v>
      </c>
      <c r="L1557" t="s">
        <v>62</v>
      </c>
      <c r="M1557">
        <f>VLOOKUP(L1557,Key!$A$1:$C$73,2,FALSE)</f>
        <v>43.052460000000004</v>
      </c>
      <c r="N1557">
        <f>VLOOKUP(L1557,Key!$A$1:$C$73,3,FALSE)</f>
        <v>-87.891000000000005</v>
      </c>
      <c r="O1557">
        <v>43</v>
      </c>
      <c r="P1557">
        <v>3</v>
      </c>
      <c r="Q1557">
        <v>6.5</v>
      </c>
      <c r="R1557">
        <v>6.1</v>
      </c>
      <c r="S1557">
        <v>258</v>
      </c>
      <c r="T1557">
        <f t="shared" si="216"/>
        <v>-1</v>
      </c>
      <c r="U1557" s="1">
        <v>42840</v>
      </c>
      <c r="V1557" s="13">
        <f t="shared" si="217"/>
        <v>42826</v>
      </c>
      <c r="W1557" s="14">
        <f t="shared" si="218"/>
        <v>42840</v>
      </c>
      <c r="X1557" s="1" t="str">
        <f t="shared" si="219"/>
        <v>Saturday</v>
      </c>
      <c r="Y1557" s="2">
        <v>0.44760416666666664</v>
      </c>
      <c r="Z1557" s="2">
        <f t="shared" si="220"/>
        <v>0.45833333333333331</v>
      </c>
      <c r="AA1557">
        <f>1</f>
        <v>1</v>
      </c>
      <c r="AB1557" s="1">
        <v>42840</v>
      </c>
      <c r="AC1557" s="13">
        <f t="shared" si="221"/>
        <v>42826</v>
      </c>
      <c r="AD1557" s="14">
        <f t="shared" si="222"/>
        <v>42840</v>
      </c>
      <c r="AE1557" s="1" t="str">
        <f t="shared" si="223"/>
        <v>Saturday</v>
      </c>
      <c r="AF1557" s="2">
        <v>0.47770833333333335</v>
      </c>
      <c r="AG1557" s="2">
        <f t="shared" si="224"/>
        <v>0.45833333333333331</v>
      </c>
      <c r="AH1557" t="s">
        <v>23</v>
      </c>
    </row>
    <row r="1558" spans="1:34" x14ac:dyDescent="0.25">
      <c r="A1558">
        <v>954270</v>
      </c>
      <c r="B1558" t="s">
        <v>54</v>
      </c>
      <c r="E1558">
        <v>53202</v>
      </c>
      <c r="F1558" t="s">
        <v>20</v>
      </c>
      <c r="G1558" t="s">
        <v>55</v>
      </c>
      <c r="H1558">
        <v>5469</v>
      </c>
      <c r="I1558" t="s">
        <v>77</v>
      </c>
      <c r="J1558">
        <f>VLOOKUP(I1558,Key!$A$1:$C$73,2,FALSE)</f>
        <v>43.036900000000003</v>
      </c>
      <c r="K1558">
        <f>VLOOKUP(I1558,Key!$A$1:$C$73,3,FALSE)</f>
        <v>-87.89667</v>
      </c>
      <c r="L1558" t="s">
        <v>77</v>
      </c>
      <c r="M1558">
        <f>VLOOKUP(L1558,Key!$A$1:$C$73,2,FALSE)</f>
        <v>43.036900000000003</v>
      </c>
      <c r="N1558">
        <f>VLOOKUP(L1558,Key!$A$1:$C$73,3,FALSE)</f>
        <v>-87.89667</v>
      </c>
      <c r="O1558">
        <v>112</v>
      </c>
      <c r="P1558">
        <v>9</v>
      </c>
      <c r="Q1558">
        <v>16.8</v>
      </c>
      <c r="R1558">
        <v>16</v>
      </c>
      <c r="S1558">
        <v>672</v>
      </c>
      <c r="T1558">
        <f t="shared" si="216"/>
        <v>-1</v>
      </c>
      <c r="U1558" s="1">
        <v>42840</v>
      </c>
      <c r="V1558" s="13">
        <f t="shared" si="217"/>
        <v>42826</v>
      </c>
      <c r="W1558" s="14">
        <f t="shared" si="218"/>
        <v>42840</v>
      </c>
      <c r="X1558" s="1" t="str">
        <f t="shared" si="219"/>
        <v>Saturday</v>
      </c>
      <c r="Y1558" s="2">
        <v>0.45027777777777778</v>
      </c>
      <c r="Z1558" s="2">
        <f t="shared" si="220"/>
        <v>0.45833333333333331</v>
      </c>
      <c r="AA1558">
        <f>1</f>
        <v>1</v>
      </c>
      <c r="AB1558" s="1">
        <v>42840</v>
      </c>
      <c r="AC1558" s="13">
        <f t="shared" si="221"/>
        <v>42826</v>
      </c>
      <c r="AD1558" s="14">
        <f t="shared" si="222"/>
        <v>42840</v>
      </c>
      <c r="AE1558" s="1" t="str">
        <f t="shared" si="223"/>
        <v>Saturday</v>
      </c>
      <c r="AF1558" s="2">
        <v>0.52783564814814821</v>
      </c>
      <c r="AG1558" s="2">
        <f t="shared" si="224"/>
        <v>0.54166666666666663</v>
      </c>
      <c r="AH1558" t="s">
        <v>25</v>
      </c>
    </row>
    <row r="1559" spans="1:34" x14ac:dyDescent="0.25">
      <c r="A1559">
        <v>1580748</v>
      </c>
      <c r="B1559" t="s">
        <v>54</v>
      </c>
      <c r="E1559">
        <v>43017</v>
      </c>
      <c r="F1559" t="s">
        <v>20</v>
      </c>
      <c r="G1559" t="s">
        <v>55</v>
      </c>
      <c r="H1559">
        <v>5221</v>
      </c>
      <c r="I1559" t="s">
        <v>28</v>
      </c>
      <c r="J1559">
        <f>VLOOKUP(I1559,Key!$A$1:$C$73,2,FALSE)</f>
        <v>43.038580000000003</v>
      </c>
      <c r="K1559">
        <f>VLOOKUP(I1559,Key!$A$1:$C$73,3,FALSE)</f>
        <v>-87.90934</v>
      </c>
      <c r="L1559" t="s">
        <v>81</v>
      </c>
      <c r="M1559">
        <f>VLOOKUP(L1559,Key!$A$1:$C$73,2,FALSE)</f>
        <v>43.058010000000003</v>
      </c>
      <c r="N1559">
        <f>VLOOKUP(L1559,Key!$A$1:$C$73,3,FALSE)</f>
        <v>-87.877300000000005</v>
      </c>
      <c r="O1559">
        <v>59</v>
      </c>
      <c r="P1559">
        <v>3</v>
      </c>
      <c r="Q1559">
        <v>8.9</v>
      </c>
      <c r="R1559">
        <v>8.4</v>
      </c>
      <c r="S1559">
        <v>354</v>
      </c>
      <c r="T1559">
        <f t="shared" si="216"/>
        <v>-1</v>
      </c>
      <c r="U1559" s="1">
        <v>42840</v>
      </c>
      <c r="V1559" s="13">
        <f t="shared" si="217"/>
        <v>42826</v>
      </c>
      <c r="W1559" s="14">
        <f t="shared" si="218"/>
        <v>42840</v>
      </c>
      <c r="X1559" s="1" t="str">
        <f t="shared" si="219"/>
        <v>Saturday</v>
      </c>
      <c r="Y1559" s="2">
        <v>0.46631944444444445</v>
      </c>
      <c r="Z1559" s="2">
        <f t="shared" si="220"/>
        <v>0.45833333333333331</v>
      </c>
      <c r="AA1559">
        <f>1</f>
        <v>1</v>
      </c>
      <c r="AB1559" s="1">
        <v>42840</v>
      </c>
      <c r="AC1559" s="13">
        <f t="shared" si="221"/>
        <v>42826</v>
      </c>
      <c r="AD1559" s="14">
        <f t="shared" si="222"/>
        <v>42840</v>
      </c>
      <c r="AE1559" s="1" t="str">
        <f t="shared" si="223"/>
        <v>Saturday</v>
      </c>
      <c r="AF1559" s="2">
        <v>0.50725694444444447</v>
      </c>
      <c r="AG1559" s="2">
        <f t="shared" si="224"/>
        <v>0.5</v>
      </c>
      <c r="AH1559" t="s">
        <v>23</v>
      </c>
    </row>
    <row r="1560" spans="1:34" x14ac:dyDescent="0.25">
      <c r="A1560">
        <v>1580781</v>
      </c>
      <c r="B1560" t="s">
        <v>54</v>
      </c>
      <c r="E1560">
        <v>53219</v>
      </c>
      <c r="F1560" t="s">
        <v>20</v>
      </c>
      <c r="G1560" t="s">
        <v>55</v>
      </c>
      <c r="H1560">
        <v>5497</v>
      </c>
      <c r="I1560" t="s">
        <v>79</v>
      </c>
      <c r="J1560">
        <f>VLOOKUP(I1560,Key!$A$1:$C$73,2,FALSE)</f>
        <v>43.04804</v>
      </c>
      <c r="K1560">
        <f>VLOOKUP(I1560,Key!$A$1:$C$73,3,FALSE)</f>
        <v>-87.896720000000002</v>
      </c>
      <c r="L1560" t="s">
        <v>79</v>
      </c>
      <c r="M1560">
        <f>VLOOKUP(L1560,Key!$A$1:$C$73,2,FALSE)</f>
        <v>43.04804</v>
      </c>
      <c r="N1560">
        <f>VLOOKUP(L1560,Key!$A$1:$C$73,3,FALSE)</f>
        <v>-87.896720000000002</v>
      </c>
      <c r="O1560">
        <v>75</v>
      </c>
      <c r="P1560">
        <v>6</v>
      </c>
      <c r="Q1560">
        <v>11.3</v>
      </c>
      <c r="R1560">
        <v>10.7</v>
      </c>
      <c r="S1560">
        <v>450</v>
      </c>
      <c r="T1560">
        <f t="shared" si="216"/>
        <v>-1</v>
      </c>
      <c r="U1560" s="1">
        <v>42840</v>
      </c>
      <c r="V1560" s="13">
        <f t="shared" si="217"/>
        <v>42826</v>
      </c>
      <c r="W1560" s="14">
        <f t="shared" si="218"/>
        <v>42840</v>
      </c>
      <c r="X1560" s="1" t="str">
        <f t="shared" si="219"/>
        <v>Saturday</v>
      </c>
      <c r="Y1560" s="2">
        <v>0.47108796296296296</v>
      </c>
      <c r="Z1560" s="2">
        <f t="shared" si="220"/>
        <v>0.45833333333333331</v>
      </c>
      <c r="AA1560">
        <f>1</f>
        <v>1</v>
      </c>
      <c r="AB1560" s="1">
        <v>42840</v>
      </c>
      <c r="AC1560" s="13">
        <f t="shared" si="221"/>
        <v>42826</v>
      </c>
      <c r="AD1560" s="14">
        <f t="shared" si="222"/>
        <v>42840</v>
      </c>
      <c r="AE1560" s="1" t="str">
        <f t="shared" si="223"/>
        <v>Saturday</v>
      </c>
      <c r="AF1560" s="2">
        <v>0.52325231481481482</v>
      </c>
      <c r="AG1560" s="2">
        <f t="shared" si="224"/>
        <v>0.54166666666666663</v>
      </c>
      <c r="AH1560" t="s">
        <v>25</v>
      </c>
    </row>
    <row r="1561" spans="1:34" x14ac:dyDescent="0.25">
      <c r="A1561">
        <v>1580819</v>
      </c>
      <c r="B1561" t="s">
        <v>54</v>
      </c>
      <c r="E1561">
        <v>55057</v>
      </c>
      <c r="F1561" t="s">
        <v>20</v>
      </c>
      <c r="G1561" t="s">
        <v>55</v>
      </c>
      <c r="H1561">
        <v>11108</v>
      </c>
      <c r="I1561" t="s">
        <v>48</v>
      </c>
      <c r="J1561">
        <f>VLOOKUP(I1561,Key!$A$1:$C$73,2,FALSE)</f>
        <v>43.031320000000001</v>
      </c>
      <c r="K1561">
        <f>VLOOKUP(I1561,Key!$A$1:$C$73,3,FALSE)</f>
        <v>-87.904259999999994</v>
      </c>
      <c r="L1561" t="s">
        <v>48</v>
      </c>
      <c r="M1561">
        <f>VLOOKUP(L1561,Key!$A$1:$C$73,2,FALSE)</f>
        <v>43.031320000000001</v>
      </c>
      <c r="N1561">
        <f>VLOOKUP(L1561,Key!$A$1:$C$73,3,FALSE)</f>
        <v>-87.904259999999994</v>
      </c>
      <c r="O1561">
        <v>70</v>
      </c>
      <c r="P1561">
        <v>6</v>
      </c>
      <c r="Q1561">
        <v>10.5</v>
      </c>
      <c r="R1561">
        <v>10</v>
      </c>
      <c r="S1561">
        <v>420</v>
      </c>
      <c r="T1561">
        <f t="shared" si="216"/>
        <v>-1</v>
      </c>
      <c r="U1561" s="1">
        <v>42840</v>
      </c>
      <c r="V1561" s="13">
        <f t="shared" si="217"/>
        <v>42826</v>
      </c>
      <c r="W1561" s="14">
        <f t="shared" si="218"/>
        <v>42840</v>
      </c>
      <c r="X1561" s="1" t="str">
        <f t="shared" si="219"/>
        <v>Saturday</v>
      </c>
      <c r="Y1561" s="2">
        <v>0.4768634259259259</v>
      </c>
      <c r="Z1561" s="2">
        <f t="shared" si="220"/>
        <v>0.45833333333333331</v>
      </c>
      <c r="AA1561">
        <f>1</f>
        <v>1</v>
      </c>
      <c r="AB1561" s="1">
        <v>42840</v>
      </c>
      <c r="AC1561" s="13">
        <f t="shared" si="221"/>
        <v>42826</v>
      </c>
      <c r="AD1561" s="14">
        <f t="shared" si="222"/>
        <v>42840</v>
      </c>
      <c r="AE1561" s="1" t="str">
        <f t="shared" si="223"/>
        <v>Saturday</v>
      </c>
      <c r="AF1561" s="2">
        <v>0.52520833333333339</v>
      </c>
      <c r="AG1561" s="2">
        <f t="shared" si="224"/>
        <v>0.54166666666666663</v>
      </c>
      <c r="AH1561" t="s">
        <v>25</v>
      </c>
    </row>
    <row r="1562" spans="1:34" x14ac:dyDescent="0.25">
      <c r="A1562">
        <v>1580834</v>
      </c>
      <c r="B1562" t="s">
        <v>54</v>
      </c>
      <c r="E1562">
        <v>53233</v>
      </c>
      <c r="F1562" t="s">
        <v>20</v>
      </c>
      <c r="G1562" t="s">
        <v>55</v>
      </c>
      <c r="H1562">
        <v>5524</v>
      </c>
      <c r="I1562" t="s">
        <v>84</v>
      </c>
      <c r="J1562">
        <f>VLOOKUP(I1562,Key!$A$1:$C$73,2,FALSE)</f>
        <v>43.040154000000001</v>
      </c>
      <c r="K1562">
        <f>VLOOKUP(I1562,Key!$A$1:$C$73,3,FALSE)</f>
        <v>-87.932113000000001</v>
      </c>
      <c r="L1562" t="s">
        <v>36</v>
      </c>
      <c r="M1562">
        <f>VLOOKUP(L1562,Key!$A$1:$C$73,2,FALSE)</f>
        <v>43.03519</v>
      </c>
      <c r="N1562">
        <f>VLOOKUP(L1562,Key!$A$1:$C$73,3,FALSE)</f>
        <v>-87.907390000000007</v>
      </c>
      <c r="O1562">
        <v>21</v>
      </c>
      <c r="P1562">
        <v>0</v>
      </c>
      <c r="Q1562">
        <v>3.2</v>
      </c>
      <c r="R1562">
        <v>3</v>
      </c>
      <c r="S1562">
        <v>126</v>
      </c>
      <c r="T1562">
        <f t="shared" si="216"/>
        <v>-1</v>
      </c>
      <c r="U1562" s="1">
        <v>42840</v>
      </c>
      <c r="V1562" s="13">
        <f t="shared" si="217"/>
        <v>42826</v>
      </c>
      <c r="W1562" s="14">
        <f t="shared" si="218"/>
        <v>42840</v>
      </c>
      <c r="X1562" s="1" t="str">
        <f t="shared" si="219"/>
        <v>Saturday</v>
      </c>
      <c r="Y1562" s="2">
        <v>0.47759259259259257</v>
      </c>
      <c r="Z1562" s="2">
        <f t="shared" si="220"/>
        <v>0.45833333333333331</v>
      </c>
      <c r="AA1562">
        <f>1</f>
        <v>1</v>
      </c>
      <c r="AB1562" s="1">
        <v>42840</v>
      </c>
      <c r="AC1562" s="13">
        <f t="shared" si="221"/>
        <v>42826</v>
      </c>
      <c r="AD1562" s="14">
        <f t="shared" si="222"/>
        <v>42840</v>
      </c>
      <c r="AE1562" s="1" t="str">
        <f t="shared" si="223"/>
        <v>Saturday</v>
      </c>
      <c r="AF1562" s="2">
        <v>0.4919675925925926</v>
      </c>
      <c r="AG1562" s="2">
        <f t="shared" si="224"/>
        <v>0.5</v>
      </c>
      <c r="AH1562" t="s">
        <v>23</v>
      </c>
    </row>
    <row r="1563" spans="1:34" x14ac:dyDescent="0.25">
      <c r="A1563">
        <v>1431323</v>
      </c>
      <c r="B1563" t="s">
        <v>54</v>
      </c>
      <c r="E1563">
        <v>53202</v>
      </c>
      <c r="F1563" t="s">
        <v>20</v>
      </c>
      <c r="G1563" t="s">
        <v>55</v>
      </c>
      <c r="H1563">
        <v>5489</v>
      </c>
      <c r="I1563" t="s">
        <v>89</v>
      </c>
      <c r="J1563">
        <f>VLOOKUP(I1563,Key!$A$1:$C$73,2,FALSE)</f>
        <v>43.060155999999999</v>
      </c>
      <c r="K1563">
        <f>VLOOKUP(I1563,Key!$A$1:$C$73,3,FALSE)</f>
        <v>-87.881258000000003</v>
      </c>
      <c r="L1563" t="s">
        <v>22</v>
      </c>
      <c r="M1563">
        <f>VLOOKUP(L1563,Key!$A$1:$C$73,2,FALSE)</f>
        <v>43.058619999999998</v>
      </c>
      <c r="N1563">
        <f>VLOOKUP(L1563,Key!$A$1:$C$73,3,FALSE)</f>
        <v>-87.885319999999993</v>
      </c>
      <c r="O1563">
        <v>30</v>
      </c>
      <c r="P1563">
        <v>0</v>
      </c>
      <c r="Q1563">
        <v>4.5</v>
      </c>
      <c r="R1563">
        <v>4.3</v>
      </c>
      <c r="S1563">
        <v>180</v>
      </c>
      <c r="T1563">
        <f t="shared" si="216"/>
        <v>-1</v>
      </c>
      <c r="U1563" s="1">
        <v>42840</v>
      </c>
      <c r="V1563" s="13">
        <f t="shared" si="217"/>
        <v>42826</v>
      </c>
      <c r="W1563" s="14">
        <f t="shared" si="218"/>
        <v>42840</v>
      </c>
      <c r="X1563" s="1" t="str">
        <f t="shared" si="219"/>
        <v>Saturday</v>
      </c>
      <c r="Y1563" s="2">
        <v>0.47848379629629628</v>
      </c>
      <c r="Z1563" s="2">
        <f t="shared" si="220"/>
        <v>0.45833333333333331</v>
      </c>
      <c r="AA1563">
        <f>1</f>
        <v>1</v>
      </c>
      <c r="AB1563" s="1">
        <v>42840</v>
      </c>
      <c r="AC1563" s="13">
        <f t="shared" si="221"/>
        <v>42826</v>
      </c>
      <c r="AD1563" s="14">
        <f t="shared" si="222"/>
        <v>42840</v>
      </c>
      <c r="AE1563" s="1" t="str">
        <f t="shared" si="223"/>
        <v>Saturday</v>
      </c>
      <c r="AF1563" s="2">
        <v>0.49959490740740736</v>
      </c>
      <c r="AG1563" s="2">
        <f t="shared" si="224"/>
        <v>0.5</v>
      </c>
      <c r="AH1563" t="s">
        <v>23</v>
      </c>
    </row>
    <row r="1564" spans="1:34" x14ac:dyDescent="0.25">
      <c r="A1564">
        <v>1580865</v>
      </c>
      <c r="B1564" t="s">
        <v>54</v>
      </c>
      <c r="E1564">
        <v>63128</v>
      </c>
      <c r="F1564" t="s">
        <v>20</v>
      </c>
      <c r="G1564" t="s">
        <v>55</v>
      </c>
      <c r="H1564">
        <v>11157</v>
      </c>
      <c r="I1564" t="s">
        <v>84</v>
      </c>
      <c r="J1564">
        <f>VLOOKUP(I1564,Key!$A$1:$C$73,2,FALSE)</f>
        <v>43.040154000000001</v>
      </c>
      <c r="K1564">
        <f>VLOOKUP(I1564,Key!$A$1:$C$73,3,FALSE)</f>
        <v>-87.932113000000001</v>
      </c>
      <c r="L1564" t="s">
        <v>42</v>
      </c>
      <c r="M1564">
        <f>VLOOKUP(L1564,Key!$A$1:$C$73,2,FALSE)</f>
        <v>43.038719999999998</v>
      </c>
      <c r="N1564">
        <f>VLOOKUP(L1564,Key!$A$1:$C$73,3,FALSE)</f>
        <v>-87.905339999999995</v>
      </c>
      <c r="O1564">
        <v>22</v>
      </c>
      <c r="P1564">
        <v>0</v>
      </c>
      <c r="Q1564">
        <v>3.3</v>
      </c>
      <c r="R1564">
        <v>3.1</v>
      </c>
      <c r="S1564">
        <v>132</v>
      </c>
      <c r="T1564">
        <f t="shared" si="216"/>
        <v>-1</v>
      </c>
      <c r="U1564" s="1">
        <v>42840</v>
      </c>
      <c r="V1564" s="13">
        <f t="shared" si="217"/>
        <v>42826</v>
      </c>
      <c r="W1564" s="14">
        <f t="shared" si="218"/>
        <v>42840</v>
      </c>
      <c r="X1564" s="1" t="str">
        <f t="shared" si="219"/>
        <v>Saturday</v>
      </c>
      <c r="Y1564" s="2">
        <v>0.4815740740740741</v>
      </c>
      <c r="Z1564" s="2">
        <f t="shared" si="220"/>
        <v>0.5</v>
      </c>
      <c r="AA1564">
        <f>1</f>
        <v>1</v>
      </c>
      <c r="AB1564" s="1">
        <v>42840</v>
      </c>
      <c r="AC1564" s="13">
        <f t="shared" si="221"/>
        <v>42826</v>
      </c>
      <c r="AD1564" s="14">
        <f t="shared" si="222"/>
        <v>42840</v>
      </c>
      <c r="AE1564" s="1" t="str">
        <f t="shared" si="223"/>
        <v>Saturday</v>
      </c>
      <c r="AF1564" s="2">
        <v>0.49695601851851851</v>
      </c>
      <c r="AG1564" s="2">
        <f t="shared" si="224"/>
        <v>0.5</v>
      </c>
      <c r="AH1564" t="s">
        <v>23</v>
      </c>
    </row>
    <row r="1565" spans="1:34" x14ac:dyDescent="0.25">
      <c r="A1565">
        <v>1580730</v>
      </c>
      <c r="B1565" t="s">
        <v>54</v>
      </c>
      <c r="E1565">
        <v>53212</v>
      </c>
      <c r="F1565" t="s">
        <v>20</v>
      </c>
      <c r="G1565" t="s">
        <v>55</v>
      </c>
      <c r="H1565">
        <v>5584</v>
      </c>
      <c r="I1565" t="s">
        <v>52</v>
      </c>
      <c r="J1565">
        <f>VLOOKUP(I1565,Key!$A$1:$C$73,2,FALSE)</f>
        <v>43.042490000000001</v>
      </c>
      <c r="K1565">
        <f>VLOOKUP(I1565,Key!$A$1:$C$73,3,FALSE)</f>
        <v>-87.909959999999998</v>
      </c>
      <c r="L1565" t="s">
        <v>74</v>
      </c>
      <c r="M1565">
        <f>VLOOKUP(L1565,Key!$A$1:$C$73,2,FALSE)</f>
        <v>43.05536</v>
      </c>
      <c r="N1565">
        <f>VLOOKUP(L1565,Key!$A$1:$C$73,3,FALSE)</f>
        <v>-87.90504</v>
      </c>
      <c r="O1565">
        <v>7</v>
      </c>
      <c r="P1565">
        <v>0</v>
      </c>
      <c r="Q1565">
        <v>1.1000000000000001</v>
      </c>
      <c r="R1565">
        <v>1</v>
      </c>
      <c r="S1565">
        <v>42</v>
      </c>
      <c r="T1565">
        <f t="shared" si="216"/>
        <v>-1</v>
      </c>
      <c r="U1565" s="1">
        <v>42840</v>
      </c>
      <c r="V1565" s="13">
        <f t="shared" si="217"/>
        <v>42826</v>
      </c>
      <c r="W1565" s="14">
        <f t="shared" si="218"/>
        <v>42840</v>
      </c>
      <c r="X1565" s="1" t="str">
        <f t="shared" si="219"/>
        <v>Saturday</v>
      </c>
      <c r="Y1565" s="2">
        <v>0.48734953703703704</v>
      </c>
      <c r="Z1565" s="2">
        <f t="shared" si="220"/>
        <v>0.5</v>
      </c>
      <c r="AA1565">
        <f>1</f>
        <v>1</v>
      </c>
      <c r="AB1565" s="1">
        <v>42840</v>
      </c>
      <c r="AC1565" s="13">
        <f t="shared" si="221"/>
        <v>42826</v>
      </c>
      <c r="AD1565" s="14">
        <f t="shared" si="222"/>
        <v>42840</v>
      </c>
      <c r="AE1565" s="1" t="str">
        <f t="shared" si="223"/>
        <v>Saturday</v>
      </c>
      <c r="AF1565" s="2">
        <v>0.4916666666666667</v>
      </c>
      <c r="AG1565" s="2">
        <f t="shared" si="224"/>
        <v>0.5</v>
      </c>
      <c r="AH1565" t="s">
        <v>23</v>
      </c>
    </row>
    <row r="1566" spans="1:34" x14ac:dyDescent="0.25">
      <c r="A1566">
        <v>1254174</v>
      </c>
      <c r="B1566" t="s">
        <v>54</v>
      </c>
      <c r="E1566">
        <v>60608</v>
      </c>
      <c r="F1566" t="s">
        <v>20</v>
      </c>
      <c r="G1566" t="s">
        <v>55</v>
      </c>
      <c r="H1566">
        <v>5713</v>
      </c>
      <c r="I1566" t="s">
        <v>53</v>
      </c>
      <c r="J1566">
        <f>VLOOKUP(I1566,Key!$A$1:$C$73,2,FALSE)</f>
        <v>43.04824</v>
      </c>
      <c r="K1566">
        <f>VLOOKUP(I1566,Key!$A$1:$C$73,3,FALSE)</f>
        <v>-87.904970000000006</v>
      </c>
      <c r="L1566" t="s">
        <v>81</v>
      </c>
      <c r="M1566">
        <f>VLOOKUP(L1566,Key!$A$1:$C$73,2,FALSE)</f>
        <v>43.058010000000003</v>
      </c>
      <c r="N1566">
        <f>VLOOKUP(L1566,Key!$A$1:$C$73,3,FALSE)</f>
        <v>-87.877300000000005</v>
      </c>
      <c r="O1566">
        <v>29</v>
      </c>
      <c r="P1566">
        <v>0</v>
      </c>
      <c r="Q1566">
        <v>4.4000000000000004</v>
      </c>
      <c r="R1566">
        <v>4.0999999999999996</v>
      </c>
      <c r="S1566">
        <v>174</v>
      </c>
      <c r="T1566">
        <f t="shared" si="216"/>
        <v>-1</v>
      </c>
      <c r="U1566" s="1">
        <v>42840</v>
      </c>
      <c r="V1566" s="13">
        <f t="shared" si="217"/>
        <v>42826</v>
      </c>
      <c r="W1566" s="14">
        <f t="shared" si="218"/>
        <v>42840</v>
      </c>
      <c r="X1566" s="1" t="str">
        <f t="shared" si="219"/>
        <v>Saturday</v>
      </c>
      <c r="Y1566" s="2">
        <v>0.50645833333333334</v>
      </c>
      <c r="Z1566" s="2">
        <f t="shared" si="220"/>
        <v>0.5</v>
      </c>
      <c r="AA1566">
        <f>1</f>
        <v>1</v>
      </c>
      <c r="AB1566" s="1">
        <v>42840</v>
      </c>
      <c r="AC1566" s="13">
        <f t="shared" si="221"/>
        <v>42826</v>
      </c>
      <c r="AD1566" s="14">
        <f t="shared" si="222"/>
        <v>42840</v>
      </c>
      <c r="AE1566" s="1" t="str">
        <f t="shared" si="223"/>
        <v>Saturday</v>
      </c>
      <c r="AF1566" s="2">
        <v>0.52638888888888891</v>
      </c>
      <c r="AG1566" s="2">
        <f t="shared" si="224"/>
        <v>0.54166666666666663</v>
      </c>
      <c r="AH1566" t="s">
        <v>23</v>
      </c>
    </row>
    <row r="1567" spans="1:34" x14ac:dyDescent="0.25">
      <c r="A1567">
        <v>1581047</v>
      </c>
      <c r="B1567" t="s">
        <v>54</v>
      </c>
      <c r="E1567">
        <v>53132</v>
      </c>
      <c r="F1567" t="s">
        <v>20</v>
      </c>
      <c r="G1567" t="s">
        <v>55</v>
      </c>
      <c r="H1567">
        <v>11079</v>
      </c>
      <c r="I1567" t="s">
        <v>77</v>
      </c>
      <c r="J1567">
        <f>VLOOKUP(I1567,Key!$A$1:$C$73,2,FALSE)</f>
        <v>43.036900000000003</v>
      </c>
      <c r="K1567">
        <f>VLOOKUP(I1567,Key!$A$1:$C$73,3,FALSE)</f>
        <v>-87.89667</v>
      </c>
      <c r="L1567" t="s">
        <v>77</v>
      </c>
      <c r="M1567">
        <f>VLOOKUP(L1567,Key!$A$1:$C$73,2,FALSE)</f>
        <v>43.036900000000003</v>
      </c>
      <c r="N1567">
        <f>VLOOKUP(L1567,Key!$A$1:$C$73,3,FALSE)</f>
        <v>-87.89667</v>
      </c>
      <c r="O1567">
        <v>95</v>
      </c>
      <c r="P1567">
        <v>9</v>
      </c>
      <c r="Q1567">
        <v>14.3</v>
      </c>
      <c r="R1567">
        <v>13.5</v>
      </c>
      <c r="S1567">
        <v>570</v>
      </c>
      <c r="T1567">
        <f t="shared" si="216"/>
        <v>-1</v>
      </c>
      <c r="U1567" s="1">
        <v>42840</v>
      </c>
      <c r="V1567" s="13">
        <f t="shared" si="217"/>
        <v>42826</v>
      </c>
      <c r="W1567" s="14">
        <f t="shared" si="218"/>
        <v>42840</v>
      </c>
      <c r="X1567" s="1" t="str">
        <f t="shared" si="219"/>
        <v>Saturday</v>
      </c>
      <c r="Y1567" s="2">
        <v>0.50912037037037039</v>
      </c>
      <c r="Z1567" s="2">
        <f t="shared" si="220"/>
        <v>0.5</v>
      </c>
      <c r="AA1567">
        <f>1</f>
        <v>1</v>
      </c>
      <c r="AB1567" s="1">
        <v>42840</v>
      </c>
      <c r="AC1567" s="13">
        <f t="shared" si="221"/>
        <v>42826</v>
      </c>
      <c r="AD1567" s="14">
        <f t="shared" si="222"/>
        <v>42840</v>
      </c>
      <c r="AE1567" s="1" t="str">
        <f t="shared" si="223"/>
        <v>Saturday</v>
      </c>
      <c r="AF1567" s="2">
        <v>0.57533564814814808</v>
      </c>
      <c r="AG1567" s="2">
        <f t="shared" si="224"/>
        <v>0.58333333333333326</v>
      </c>
      <c r="AH1567" t="s">
        <v>25</v>
      </c>
    </row>
    <row r="1568" spans="1:34" x14ac:dyDescent="0.25">
      <c r="A1568">
        <v>1581079</v>
      </c>
      <c r="B1568" t="s">
        <v>54</v>
      </c>
      <c r="E1568">
        <v>53202</v>
      </c>
      <c r="F1568" t="s">
        <v>20</v>
      </c>
      <c r="G1568" t="s">
        <v>55</v>
      </c>
      <c r="H1568">
        <v>251</v>
      </c>
      <c r="I1568" t="s">
        <v>48</v>
      </c>
      <c r="J1568">
        <f>VLOOKUP(I1568,Key!$A$1:$C$73,2,FALSE)</f>
        <v>43.031320000000001</v>
      </c>
      <c r="K1568">
        <f>VLOOKUP(I1568,Key!$A$1:$C$73,3,FALSE)</f>
        <v>-87.904259999999994</v>
      </c>
      <c r="L1568" t="s">
        <v>48</v>
      </c>
      <c r="M1568">
        <f>VLOOKUP(L1568,Key!$A$1:$C$73,2,FALSE)</f>
        <v>43.031320000000001</v>
      </c>
      <c r="N1568">
        <f>VLOOKUP(L1568,Key!$A$1:$C$73,3,FALSE)</f>
        <v>-87.904259999999994</v>
      </c>
      <c r="O1568">
        <v>114</v>
      </c>
      <c r="P1568">
        <v>12</v>
      </c>
      <c r="Q1568">
        <v>17.100000000000001</v>
      </c>
      <c r="R1568">
        <v>16.2</v>
      </c>
      <c r="S1568">
        <v>684</v>
      </c>
      <c r="T1568">
        <f t="shared" si="216"/>
        <v>-1</v>
      </c>
      <c r="U1568" s="1">
        <v>42840</v>
      </c>
      <c r="V1568" s="13">
        <f t="shared" si="217"/>
        <v>42826</v>
      </c>
      <c r="W1568" s="14">
        <f t="shared" si="218"/>
        <v>42840</v>
      </c>
      <c r="X1568" s="1" t="str">
        <f t="shared" si="219"/>
        <v>Saturday</v>
      </c>
      <c r="Y1568" s="2">
        <v>0.51260416666666664</v>
      </c>
      <c r="Z1568" s="2">
        <f t="shared" si="220"/>
        <v>0.5</v>
      </c>
      <c r="AA1568">
        <f>1</f>
        <v>1</v>
      </c>
      <c r="AB1568" s="1">
        <v>42840</v>
      </c>
      <c r="AC1568" s="13">
        <f t="shared" si="221"/>
        <v>42826</v>
      </c>
      <c r="AD1568" s="14">
        <f t="shared" si="222"/>
        <v>42840</v>
      </c>
      <c r="AE1568" s="1" t="str">
        <f t="shared" si="223"/>
        <v>Saturday</v>
      </c>
      <c r="AF1568" s="2">
        <v>0.59230324074074081</v>
      </c>
      <c r="AG1568" s="2">
        <f t="shared" si="224"/>
        <v>0.58333333333333326</v>
      </c>
      <c r="AH1568" t="s">
        <v>25</v>
      </c>
    </row>
    <row r="1569" spans="1:34" x14ac:dyDescent="0.25">
      <c r="A1569">
        <v>1341040</v>
      </c>
      <c r="B1569" t="s">
        <v>54</v>
      </c>
      <c r="E1569">
        <v>53210</v>
      </c>
      <c r="F1569" t="s">
        <v>20</v>
      </c>
      <c r="G1569" t="s">
        <v>55</v>
      </c>
      <c r="H1569">
        <v>5475</v>
      </c>
      <c r="I1569" t="s">
        <v>77</v>
      </c>
      <c r="J1569">
        <f>VLOOKUP(I1569,Key!$A$1:$C$73,2,FALSE)</f>
        <v>43.036900000000003</v>
      </c>
      <c r="K1569">
        <f>VLOOKUP(I1569,Key!$A$1:$C$73,3,FALSE)</f>
        <v>-87.89667</v>
      </c>
      <c r="L1569" t="s">
        <v>77</v>
      </c>
      <c r="M1569">
        <f>VLOOKUP(L1569,Key!$A$1:$C$73,2,FALSE)</f>
        <v>43.036900000000003</v>
      </c>
      <c r="N1569">
        <f>VLOOKUP(L1569,Key!$A$1:$C$73,3,FALSE)</f>
        <v>-87.89667</v>
      </c>
      <c r="O1569">
        <v>40</v>
      </c>
      <c r="P1569">
        <v>3</v>
      </c>
      <c r="Q1569">
        <v>6</v>
      </c>
      <c r="R1569">
        <v>5.7</v>
      </c>
      <c r="S1569">
        <v>240</v>
      </c>
      <c r="T1569">
        <f t="shared" si="216"/>
        <v>-1</v>
      </c>
      <c r="U1569" s="1">
        <v>42840</v>
      </c>
      <c r="V1569" s="13">
        <f t="shared" si="217"/>
        <v>42826</v>
      </c>
      <c r="W1569" s="14">
        <f t="shared" si="218"/>
        <v>42840</v>
      </c>
      <c r="X1569" s="1" t="str">
        <f t="shared" si="219"/>
        <v>Saturday</v>
      </c>
      <c r="Y1569" s="2">
        <v>0.51729166666666659</v>
      </c>
      <c r="Z1569" s="2">
        <f t="shared" si="220"/>
        <v>0.5</v>
      </c>
      <c r="AA1569">
        <f>1</f>
        <v>1</v>
      </c>
      <c r="AB1569" s="1">
        <v>42840</v>
      </c>
      <c r="AC1569" s="13">
        <f t="shared" si="221"/>
        <v>42826</v>
      </c>
      <c r="AD1569" s="14">
        <f t="shared" si="222"/>
        <v>42840</v>
      </c>
      <c r="AE1569" s="1" t="str">
        <f t="shared" si="223"/>
        <v>Saturday</v>
      </c>
      <c r="AF1569" s="2">
        <v>0.54496527777777781</v>
      </c>
      <c r="AG1569" s="2">
        <f t="shared" si="224"/>
        <v>0.54166666666666663</v>
      </c>
      <c r="AH1569" t="s">
        <v>25</v>
      </c>
    </row>
    <row r="1570" spans="1:34" x14ac:dyDescent="0.25">
      <c r="A1570">
        <v>1581122</v>
      </c>
      <c r="B1570" t="s">
        <v>54</v>
      </c>
      <c r="E1570">
        <v>53092</v>
      </c>
      <c r="F1570" t="s">
        <v>20</v>
      </c>
      <c r="G1570" t="s">
        <v>55</v>
      </c>
      <c r="H1570">
        <v>11153</v>
      </c>
      <c r="I1570" t="s">
        <v>77</v>
      </c>
      <c r="J1570">
        <f>VLOOKUP(I1570,Key!$A$1:$C$73,2,FALSE)</f>
        <v>43.036900000000003</v>
      </c>
      <c r="K1570">
        <f>VLOOKUP(I1570,Key!$A$1:$C$73,3,FALSE)</f>
        <v>-87.89667</v>
      </c>
      <c r="L1570" t="s">
        <v>77</v>
      </c>
      <c r="M1570">
        <f>VLOOKUP(L1570,Key!$A$1:$C$73,2,FALSE)</f>
        <v>43.036900000000003</v>
      </c>
      <c r="N1570">
        <f>VLOOKUP(L1570,Key!$A$1:$C$73,3,FALSE)</f>
        <v>-87.89667</v>
      </c>
      <c r="O1570">
        <v>45</v>
      </c>
      <c r="P1570">
        <v>3</v>
      </c>
      <c r="Q1570">
        <v>6.8</v>
      </c>
      <c r="R1570">
        <v>6.4</v>
      </c>
      <c r="S1570">
        <v>270</v>
      </c>
      <c r="T1570">
        <f t="shared" si="216"/>
        <v>-1</v>
      </c>
      <c r="U1570" s="1">
        <v>42840</v>
      </c>
      <c r="V1570" s="13">
        <f t="shared" si="217"/>
        <v>42826</v>
      </c>
      <c r="W1570" s="14">
        <f t="shared" si="218"/>
        <v>42840</v>
      </c>
      <c r="X1570" s="1" t="str">
        <f t="shared" si="219"/>
        <v>Saturday</v>
      </c>
      <c r="Y1570" s="2">
        <v>0.51975694444444442</v>
      </c>
      <c r="Z1570" s="2">
        <f t="shared" si="220"/>
        <v>0.5</v>
      </c>
      <c r="AA1570">
        <f>1</f>
        <v>1</v>
      </c>
      <c r="AB1570" s="1">
        <v>42840</v>
      </c>
      <c r="AC1570" s="13">
        <f t="shared" si="221"/>
        <v>42826</v>
      </c>
      <c r="AD1570" s="14">
        <f t="shared" si="222"/>
        <v>42840</v>
      </c>
      <c r="AE1570" s="1" t="str">
        <f t="shared" si="223"/>
        <v>Saturday</v>
      </c>
      <c r="AF1570" s="2">
        <v>0.5508333333333334</v>
      </c>
      <c r="AG1570" s="2">
        <f t="shared" si="224"/>
        <v>0.54166666666666663</v>
      </c>
      <c r="AH1570" t="s">
        <v>25</v>
      </c>
    </row>
    <row r="1571" spans="1:34" x14ac:dyDescent="0.25">
      <c r="A1571">
        <v>1306778</v>
      </c>
      <c r="B1571" t="s">
        <v>54</v>
      </c>
      <c r="E1571">
        <v>53204</v>
      </c>
      <c r="F1571" t="s">
        <v>20</v>
      </c>
      <c r="G1571" t="s">
        <v>55</v>
      </c>
      <c r="H1571">
        <v>116</v>
      </c>
      <c r="I1571" t="s">
        <v>94</v>
      </c>
      <c r="J1571">
        <f>VLOOKUP(I1571,Key!$A$1:$C$73,2,FALSE)</f>
        <v>43.020020000000002</v>
      </c>
      <c r="K1571">
        <f>VLOOKUP(I1571,Key!$A$1:$C$73,3,FALSE)</f>
        <v>-87.912540000000007</v>
      </c>
      <c r="L1571" t="s">
        <v>53</v>
      </c>
      <c r="M1571">
        <f>VLOOKUP(L1571,Key!$A$1:$C$73,2,FALSE)</f>
        <v>43.04824</v>
      </c>
      <c r="N1571">
        <f>VLOOKUP(L1571,Key!$A$1:$C$73,3,FALSE)</f>
        <v>-87.904970000000006</v>
      </c>
      <c r="O1571">
        <v>16</v>
      </c>
      <c r="P1571">
        <v>0</v>
      </c>
      <c r="Q1571">
        <v>2.4</v>
      </c>
      <c r="R1571">
        <v>2.2999999999999998</v>
      </c>
      <c r="S1571">
        <v>96</v>
      </c>
      <c r="T1571">
        <f t="shared" si="216"/>
        <v>-1</v>
      </c>
      <c r="U1571" s="1">
        <v>42840</v>
      </c>
      <c r="V1571" s="13">
        <f t="shared" si="217"/>
        <v>42826</v>
      </c>
      <c r="W1571" s="14">
        <f t="shared" si="218"/>
        <v>42840</v>
      </c>
      <c r="X1571" s="1" t="str">
        <f t="shared" si="219"/>
        <v>Saturday</v>
      </c>
      <c r="Y1571" s="2">
        <v>0.52030092592592592</v>
      </c>
      <c r="Z1571" s="2">
        <f t="shared" si="220"/>
        <v>0.5</v>
      </c>
      <c r="AA1571">
        <f>1</f>
        <v>1</v>
      </c>
      <c r="AB1571" s="1">
        <v>42840</v>
      </c>
      <c r="AC1571" s="13">
        <f t="shared" si="221"/>
        <v>42826</v>
      </c>
      <c r="AD1571" s="14">
        <f t="shared" si="222"/>
        <v>42840</v>
      </c>
      <c r="AE1571" s="1" t="str">
        <f t="shared" si="223"/>
        <v>Saturday</v>
      </c>
      <c r="AF1571" s="2">
        <v>0.53168981481481481</v>
      </c>
      <c r="AG1571" s="2">
        <f t="shared" si="224"/>
        <v>0.54166666666666663</v>
      </c>
      <c r="AH1571" t="s">
        <v>23</v>
      </c>
    </row>
    <row r="1572" spans="1:34" x14ac:dyDescent="0.25">
      <c r="A1572">
        <v>1581167</v>
      </c>
      <c r="B1572" t="s">
        <v>54</v>
      </c>
      <c r="E1572">
        <v>60084</v>
      </c>
      <c r="F1572" t="s">
        <v>20</v>
      </c>
      <c r="G1572" t="s">
        <v>55</v>
      </c>
      <c r="H1572">
        <v>263</v>
      </c>
      <c r="I1572" t="s">
        <v>36</v>
      </c>
      <c r="J1572">
        <f>VLOOKUP(I1572,Key!$A$1:$C$73,2,FALSE)</f>
        <v>43.03519</v>
      </c>
      <c r="K1572">
        <f>VLOOKUP(I1572,Key!$A$1:$C$73,3,FALSE)</f>
        <v>-87.907390000000007</v>
      </c>
      <c r="L1572" t="s">
        <v>44</v>
      </c>
      <c r="M1572">
        <f>VLOOKUP(L1572,Key!$A$1:$C$73,2,FALSE)</f>
        <v>43.03886</v>
      </c>
      <c r="N1572">
        <f>VLOOKUP(L1572,Key!$A$1:$C$73,3,FALSE)</f>
        <v>-87.902720000000002</v>
      </c>
      <c r="O1572">
        <v>60</v>
      </c>
      <c r="P1572">
        <v>3</v>
      </c>
      <c r="Q1572">
        <v>9</v>
      </c>
      <c r="R1572">
        <v>8.6</v>
      </c>
      <c r="S1572">
        <v>360</v>
      </c>
      <c r="T1572">
        <f t="shared" si="216"/>
        <v>-1</v>
      </c>
      <c r="U1572" s="1">
        <v>42840</v>
      </c>
      <c r="V1572" s="13">
        <f t="shared" si="217"/>
        <v>42826</v>
      </c>
      <c r="W1572" s="14">
        <f t="shared" si="218"/>
        <v>42840</v>
      </c>
      <c r="X1572" s="1" t="str">
        <f t="shared" si="219"/>
        <v>Saturday</v>
      </c>
      <c r="Y1572" s="2">
        <v>0.52363425925925922</v>
      </c>
      <c r="Z1572" s="2">
        <f t="shared" si="220"/>
        <v>0.54166666666666663</v>
      </c>
      <c r="AA1572">
        <f>1</f>
        <v>1</v>
      </c>
      <c r="AB1572" s="1">
        <v>42840</v>
      </c>
      <c r="AC1572" s="13">
        <f t="shared" si="221"/>
        <v>42826</v>
      </c>
      <c r="AD1572" s="14">
        <f t="shared" si="222"/>
        <v>42840</v>
      </c>
      <c r="AE1572" s="1" t="str">
        <f t="shared" si="223"/>
        <v>Saturday</v>
      </c>
      <c r="AF1572" s="2">
        <v>0.56546296296296295</v>
      </c>
      <c r="AG1572" s="2">
        <f t="shared" si="224"/>
        <v>0.58333333333333326</v>
      </c>
      <c r="AH1572" t="s">
        <v>23</v>
      </c>
    </row>
    <row r="1573" spans="1:34" x14ac:dyDescent="0.25">
      <c r="A1573">
        <v>1581216</v>
      </c>
      <c r="B1573" t="s">
        <v>54</v>
      </c>
      <c r="E1573">
        <v>53142</v>
      </c>
      <c r="F1573" t="s">
        <v>20</v>
      </c>
      <c r="G1573" t="s">
        <v>55</v>
      </c>
      <c r="H1573">
        <v>5520</v>
      </c>
      <c r="I1573" t="s">
        <v>36</v>
      </c>
      <c r="J1573">
        <f>VLOOKUP(I1573,Key!$A$1:$C$73,2,FALSE)</f>
        <v>43.03519</v>
      </c>
      <c r="K1573">
        <f>VLOOKUP(I1573,Key!$A$1:$C$73,3,FALSE)</f>
        <v>-87.907390000000007</v>
      </c>
      <c r="L1573" t="s">
        <v>22</v>
      </c>
      <c r="M1573">
        <f>VLOOKUP(L1573,Key!$A$1:$C$73,2,FALSE)</f>
        <v>43.058619999999998</v>
      </c>
      <c r="N1573">
        <f>VLOOKUP(L1573,Key!$A$1:$C$73,3,FALSE)</f>
        <v>-87.885319999999993</v>
      </c>
      <c r="O1573">
        <v>40</v>
      </c>
      <c r="P1573">
        <v>3</v>
      </c>
      <c r="Q1573">
        <v>6</v>
      </c>
      <c r="R1573">
        <v>5.7</v>
      </c>
      <c r="S1573">
        <v>240</v>
      </c>
      <c r="T1573">
        <f t="shared" si="216"/>
        <v>-1</v>
      </c>
      <c r="U1573" s="1">
        <v>42840</v>
      </c>
      <c r="V1573" s="13">
        <f t="shared" si="217"/>
        <v>42826</v>
      </c>
      <c r="W1573" s="14">
        <f t="shared" si="218"/>
        <v>42840</v>
      </c>
      <c r="X1573" s="1" t="str">
        <f t="shared" si="219"/>
        <v>Saturday</v>
      </c>
      <c r="Y1573" s="2">
        <v>0.52949074074074076</v>
      </c>
      <c r="Z1573" s="2">
        <f t="shared" si="220"/>
        <v>0.54166666666666663</v>
      </c>
      <c r="AA1573">
        <f>1</f>
        <v>1</v>
      </c>
      <c r="AB1573" s="1">
        <v>42840</v>
      </c>
      <c r="AC1573" s="13">
        <f t="shared" si="221"/>
        <v>42826</v>
      </c>
      <c r="AD1573" s="14">
        <f t="shared" si="222"/>
        <v>42840</v>
      </c>
      <c r="AE1573" s="1" t="str">
        <f t="shared" si="223"/>
        <v>Saturday</v>
      </c>
      <c r="AF1573" s="2">
        <v>0.5574189814814815</v>
      </c>
      <c r="AG1573" s="2">
        <f t="shared" si="224"/>
        <v>0.54166666666666663</v>
      </c>
      <c r="AH1573" t="s">
        <v>23</v>
      </c>
    </row>
    <row r="1574" spans="1:34" x14ac:dyDescent="0.25">
      <c r="A1574">
        <v>1581266</v>
      </c>
      <c r="B1574" t="s">
        <v>54</v>
      </c>
      <c r="E1574">
        <v>53132</v>
      </c>
      <c r="F1574" t="s">
        <v>20</v>
      </c>
      <c r="G1574" t="s">
        <v>55</v>
      </c>
      <c r="H1574">
        <v>5469</v>
      </c>
      <c r="I1574" t="s">
        <v>77</v>
      </c>
      <c r="J1574">
        <f>VLOOKUP(I1574,Key!$A$1:$C$73,2,FALSE)</f>
        <v>43.036900000000003</v>
      </c>
      <c r="K1574">
        <f>VLOOKUP(I1574,Key!$A$1:$C$73,3,FALSE)</f>
        <v>-87.89667</v>
      </c>
      <c r="L1574" t="s">
        <v>77</v>
      </c>
      <c r="M1574">
        <f>VLOOKUP(L1574,Key!$A$1:$C$73,2,FALSE)</f>
        <v>43.036900000000003</v>
      </c>
      <c r="N1574">
        <f>VLOOKUP(L1574,Key!$A$1:$C$73,3,FALSE)</f>
        <v>-87.89667</v>
      </c>
      <c r="O1574">
        <v>145</v>
      </c>
      <c r="P1574">
        <v>15</v>
      </c>
      <c r="Q1574">
        <v>18</v>
      </c>
      <c r="R1574">
        <v>17.100000000000001</v>
      </c>
      <c r="S1574">
        <v>720</v>
      </c>
      <c r="T1574">
        <f t="shared" si="216"/>
        <v>-1</v>
      </c>
      <c r="U1574" s="1">
        <v>42840</v>
      </c>
      <c r="V1574" s="13">
        <f t="shared" si="217"/>
        <v>42826</v>
      </c>
      <c r="W1574" s="14">
        <f t="shared" si="218"/>
        <v>42840</v>
      </c>
      <c r="X1574" s="1" t="str">
        <f t="shared" si="219"/>
        <v>Saturday</v>
      </c>
      <c r="Y1574" s="2">
        <v>0.53587962962962965</v>
      </c>
      <c r="Z1574" s="2">
        <f t="shared" si="220"/>
        <v>0.54166666666666663</v>
      </c>
      <c r="AA1574">
        <f>1</f>
        <v>1</v>
      </c>
      <c r="AB1574" s="1">
        <v>42840</v>
      </c>
      <c r="AC1574" s="13">
        <f t="shared" si="221"/>
        <v>42826</v>
      </c>
      <c r="AD1574" s="14">
        <f t="shared" si="222"/>
        <v>42840</v>
      </c>
      <c r="AE1574" s="1" t="str">
        <f t="shared" si="223"/>
        <v>Saturday</v>
      </c>
      <c r="AF1574" s="2">
        <v>0.63673611111111106</v>
      </c>
      <c r="AG1574" s="2">
        <f t="shared" si="224"/>
        <v>0.625</v>
      </c>
      <c r="AH1574" t="s">
        <v>25</v>
      </c>
    </row>
    <row r="1575" spans="1:34" x14ac:dyDescent="0.25">
      <c r="A1575">
        <v>1352981</v>
      </c>
      <c r="B1575" t="s">
        <v>54</v>
      </c>
      <c r="E1575">
        <v>53202</v>
      </c>
      <c r="F1575" t="s">
        <v>20</v>
      </c>
      <c r="G1575" t="s">
        <v>55</v>
      </c>
      <c r="H1575">
        <v>5489</v>
      </c>
      <c r="I1575" t="s">
        <v>22</v>
      </c>
      <c r="J1575">
        <f>VLOOKUP(I1575,Key!$A$1:$C$73,2,FALSE)</f>
        <v>43.058619999999998</v>
      </c>
      <c r="K1575">
        <f>VLOOKUP(I1575,Key!$A$1:$C$73,3,FALSE)</f>
        <v>-87.885319999999993</v>
      </c>
      <c r="L1575" t="s">
        <v>79</v>
      </c>
      <c r="M1575">
        <f>VLOOKUP(L1575,Key!$A$1:$C$73,2,FALSE)</f>
        <v>43.04804</v>
      </c>
      <c r="N1575">
        <f>VLOOKUP(L1575,Key!$A$1:$C$73,3,FALSE)</f>
        <v>-87.896720000000002</v>
      </c>
      <c r="O1575">
        <v>14</v>
      </c>
      <c r="P1575">
        <v>0</v>
      </c>
      <c r="Q1575">
        <v>2.1</v>
      </c>
      <c r="R1575">
        <v>2</v>
      </c>
      <c r="S1575">
        <v>84</v>
      </c>
      <c r="T1575">
        <f t="shared" si="216"/>
        <v>-1</v>
      </c>
      <c r="U1575" s="1">
        <v>42840</v>
      </c>
      <c r="V1575" s="13">
        <f t="shared" si="217"/>
        <v>42826</v>
      </c>
      <c r="W1575" s="14">
        <f t="shared" si="218"/>
        <v>42840</v>
      </c>
      <c r="X1575" s="1" t="str">
        <f t="shared" si="219"/>
        <v>Saturday</v>
      </c>
      <c r="Y1575" s="2">
        <v>0.5521759259259259</v>
      </c>
      <c r="Z1575" s="2">
        <f t="shared" si="220"/>
        <v>0.54166666666666663</v>
      </c>
      <c r="AA1575">
        <f>1</f>
        <v>1</v>
      </c>
      <c r="AB1575" s="1">
        <v>42840</v>
      </c>
      <c r="AC1575" s="13">
        <f t="shared" si="221"/>
        <v>42826</v>
      </c>
      <c r="AD1575" s="14">
        <f t="shared" si="222"/>
        <v>42840</v>
      </c>
      <c r="AE1575" s="1" t="str">
        <f t="shared" si="223"/>
        <v>Saturday</v>
      </c>
      <c r="AF1575" s="2">
        <v>0.56243055555555554</v>
      </c>
      <c r="AG1575" s="2">
        <f t="shared" si="224"/>
        <v>0.54166666666666663</v>
      </c>
      <c r="AH1575" t="s">
        <v>23</v>
      </c>
    </row>
    <row r="1576" spans="1:34" x14ac:dyDescent="0.25">
      <c r="A1576">
        <v>1581417</v>
      </c>
      <c r="B1576" t="s">
        <v>54</v>
      </c>
      <c r="E1576">
        <v>53202</v>
      </c>
      <c r="F1576" t="s">
        <v>20</v>
      </c>
      <c r="G1576" t="s">
        <v>55</v>
      </c>
      <c r="H1576">
        <v>5465</v>
      </c>
      <c r="I1576" t="s">
        <v>85</v>
      </c>
      <c r="J1576">
        <f>VLOOKUP(I1576,Key!$A$1:$C$73,2,FALSE)</f>
        <v>43.053040000000003</v>
      </c>
      <c r="K1576">
        <f>VLOOKUP(I1576,Key!$A$1:$C$73,3,FALSE)</f>
        <v>-87.897660000000002</v>
      </c>
      <c r="L1576" t="s">
        <v>62</v>
      </c>
      <c r="M1576">
        <f>VLOOKUP(L1576,Key!$A$1:$C$73,2,FALSE)</f>
        <v>43.052460000000004</v>
      </c>
      <c r="N1576">
        <f>VLOOKUP(L1576,Key!$A$1:$C$73,3,FALSE)</f>
        <v>-87.891000000000005</v>
      </c>
      <c r="O1576">
        <v>125</v>
      </c>
      <c r="P1576">
        <v>15</v>
      </c>
      <c r="Q1576">
        <v>18</v>
      </c>
      <c r="R1576">
        <v>17.100000000000001</v>
      </c>
      <c r="S1576">
        <v>720</v>
      </c>
      <c r="T1576">
        <f t="shared" si="216"/>
        <v>-1</v>
      </c>
      <c r="U1576" s="1">
        <v>42840</v>
      </c>
      <c r="V1576" s="13">
        <f t="shared" si="217"/>
        <v>42826</v>
      </c>
      <c r="W1576" s="14">
        <f t="shared" si="218"/>
        <v>42840</v>
      </c>
      <c r="X1576" s="1" t="str">
        <f t="shared" si="219"/>
        <v>Saturday</v>
      </c>
      <c r="Y1576" s="2">
        <v>0.55342592592592588</v>
      </c>
      <c r="Z1576" s="2">
        <f t="shared" si="220"/>
        <v>0.54166666666666663</v>
      </c>
      <c r="AA1576">
        <f>1</f>
        <v>1</v>
      </c>
      <c r="AB1576" s="1">
        <v>42840</v>
      </c>
      <c r="AC1576" s="13">
        <f t="shared" si="221"/>
        <v>42826</v>
      </c>
      <c r="AD1576" s="14">
        <f t="shared" si="222"/>
        <v>42840</v>
      </c>
      <c r="AE1576" s="1" t="str">
        <f t="shared" si="223"/>
        <v>Saturday</v>
      </c>
      <c r="AF1576" s="2">
        <v>0.63987268518518514</v>
      </c>
      <c r="AG1576" s="2">
        <f t="shared" si="224"/>
        <v>0.625</v>
      </c>
      <c r="AH1576" t="s">
        <v>23</v>
      </c>
    </row>
    <row r="1577" spans="1:34" x14ac:dyDescent="0.25">
      <c r="A1577">
        <v>1581453</v>
      </c>
      <c r="B1577" t="s">
        <v>54</v>
      </c>
      <c r="E1577">
        <v>53211</v>
      </c>
      <c r="F1577" t="s">
        <v>20</v>
      </c>
      <c r="G1577" t="s">
        <v>55</v>
      </c>
      <c r="H1577">
        <v>13</v>
      </c>
      <c r="I1577" t="s">
        <v>63</v>
      </c>
      <c r="J1577">
        <f>VLOOKUP(I1577,Key!$A$1:$C$73,2,FALSE)</f>
        <v>43.066893999999998</v>
      </c>
      <c r="K1577">
        <f>VLOOKUP(I1577,Key!$A$1:$C$73,3,FALSE)</f>
        <v>-87.877936000000005</v>
      </c>
      <c r="L1577" t="s">
        <v>48</v>
      </c>
      <c r="M1577">
        <f>VLOOKUP(L1577,Key!$A$1:$C$73,2,FALSE)</f>
        <v>43.031320000000001</v>
      </c>
      <c r="N1577">
        <f>VLOOKUP(L1577,Key!$A$1:$C$73,3,FALSE)</f>
        <v>-87.904259999999994</v>
      </c>
      <c r="O1577">
        <v>46</v>
      </c>
      <c r="P1577">
        <v>6</v>
      </c>
      <c r="Q1577">
        <v>6.9</v>
      </c>
      <c r="R1577">
        <v>6.6</v>
      </c>
      <c r="S1577">
        <v>276</v>
      </c>
      <c r="T1577">
        <f t="shared" si="216"/>
        <v>-1</v>
      </c>
      <c r="U1577" s="1">
        <v>42840</v>
      </c>
      <c r="V1577" s="13">
        <f t="shared" si="217"/>
        <v>42826</v>
      </c>
      <c r="W1577" s="14">
        <f t="shared" si="218"/>
        <v>42840</v>
      </c>
      <c r="X1577" s="1" t="str">
        <f t="shared" si="219"/>
        <v>Saturday</v>
      </c>
      <c r="Y1577" s="2">
        <v>0.55755787037037041</v>
      </c>
      <c r="Z1577" s="2">
        <f t="shared" si="220"/>
        <v>0.54166666666666663</v>
      </c>
      <c r="AA1577">
        <f>1</f>
        <v>1</v>
      </c>
      <c r="AB1577" s="1">
        <v>42840</v>
      </c>
      <c r="AC1577" s="13">
        <f t="shared" si="221"/>
        <v>42826</v>
      </c>
      <c r="AD1577" s="14">
        <f t="shared" si="222"/>
        <v>42840</v>
      </c>
      <c r="AE1577" s="1" t="str">
        <f t="shared" si="223"/>
        <v>Saturday</v>
      </c>
      <c r="AF1577" s="2">
        <v>0.58888888888888891</v>
      </c>
      <c r="AG1577" s="2">
        <f t="shared" si="224"/>
        <v>0.58333333333333326</v>
      </c>
      <c r="AH1577" t="s">
        <v>23</v>
      </c>
    </row>
    <row r="1578" spans="1:34" x14ac:dyDescent="0.25">
      <c r="A1578">
        <v>1581449</v>
      </c>
      <c r="B1578" t="s">
        <v>54</v>
      </c>
      <c r="E1578">
        <v>53222</v>
      </c>
      <c r="F1578" t="s">
        <v>20</v>
      </c>
      <c r="G1578" t="s">
        <v>55</v>
      </c>
      <c r="H1578">
        <v>338</v>
      </c>
      <c r="I1578" t="s">
        <v>36</v>
      </c>
      <c r="J1578">
        <f>VLOOKUP(I1578,Key!$A$1:$C$73,2,FALSE)</f>
        <v>43.03519</v>
      </c>
      <c r="K1578">
        <f>VLOOKUP(I1578,Key!$A$1:$C$73,3,FALSE)</f>
        <v>-87.907390000000007</v>
      </c>
      <c r="L1578" t="s">
        <v>36</v>
      </c>
      <c r="M1578">
        <f>VLOOKUP(L1578,Key!$A$1:$C$73,2,FALSE)</f>
        <v>43.03519</v>
      </c>
      <c r="N1578">
        <f>VLOOKUP(L1578,Key!$A$1:$C$73,3,FALSE)</f>
        <v>-87.907390000000007</v>
      </c>
      <c r="O1578">
        <v>56</v>
      </c>
      <c r="P1578">
        <v>6</v>
      </c>
      <c r="Q1578">
        <v>8.4</v>
      </c>
      <c r="R1578">
        <v>8</v>
      </c>
      <c r="S1578">
        <v>336</v>
      </c>
      <c r="T1578">
        <f t="shared" si="216"/>
        <v>-1</v>
      </c>
      <c r="U1578" s="1">
        <v>42840</v>
      </c>
      <c r="V1578" s="13">
        <f t="shared" si="217"/>
        <v>42826</v>
      </c>
      <c r="W1578" s="14">
        <f t="shared" si="218"/>
        <v>42840</v>
      </c>
      <c r="X1578" s="1" t="str">
        <f t="shared" si="219"/>
        <v>Saturday</v>
      </c>
      <c r="Y1578" s="2">
        <v>0.55807870370370372</v>
      </c>
      <c r="Z1578" s="2">
        <f t="shared" si="220"/>
        <v>0.54166666666666663</v>
      </c>
      <c r="AA1578">
        <f>1</f>
        <v>1</v>
      </c>
      <c r="AB1578" s="1">
        <v>42840</v>
      </c>
      <c r="AC1578" s="13">
        <f t="shared" si="221"/>
        <v>42826</v>
      </c>
      <c r="AD1578" s="14">
        <f t="shared" si="222"/>
        <v>42840</v>
      </c>
      <c r="AE1578" s="1" t="str">
        <f t="shared" si="223"/>
        <v>Saturday</v>
      </c>
      <c r="AF1578" s="2">
        <v>0.59668981481481487</v>
      </c>
      <c r="AG1578" s="2">
        <f t="shared" si="224"/>
        <v>0.58333333333333326</v>
      </c>
      <c r="AH1578" t="s">
        <v>25</v>
      </c>
    </row>
    <row r="1579" spans="1:34" x14ac:dyDescent="0.25">
      <c r="A1579">
        <v>1254174</v>
      </c>
      <c r="B1579" t="s">
        <v>54</v>
      </c>
      <c r="E1579">
        <v>60608</v>
      </c>
      <c r="F1579" t="s">
        <v>20</v>
      </c>
      <c r="G1579" t="s">
        <v>55</v>
      </c>
      <c r="H1579">
        <v>237</v>
      </c>
      <c r="I1579" t="s">
        <v>81</v>
      </c>
      <c r="J1579">
        <f>VLOOKUP(I1579,Key!$A$1:$C$73,2,FALSE)</f>
        <v>43.058010000000003</v>
      </c>
      <c r="K1579">
        <f>VLOOKUP(I1579,Key!$A$1:$C$73,3,FALSE)</f>
        <v>-87.877300000000005</v>
      </c>
      <c r="L1579" t="s">
        <v>76</v>
      </c>
      <c r="M1579">
        <f>VLOOKUP(L1579,Key!$A$1:$C$73,2,FALSE)</f>
        <v>43.02948</v>
      </c>
      <c r="N1579">
        <f>VLOOKUP(L1579,Key!$A$1:$C$73,3,FALSE)</f>
        <v>-87.912819999999996</v>
      </c>
      <c r="O1579">
        <v>29</v>
      </c>
      <c r="P1579">
        <v>0</v>
      </c>
      <c r="Q1579">
        <v>4.4000000000000004</v>
      </c>
      <c r="R1579">
        <v>4.0999999999999996</v>
      </c>
      <c r="S1579">
        <v>174</v>
      </c>
      <c r="T1579">
        <f t="shared" si="216"/>
        <v>-1</v>
      </c>
      <c r="U1579" s="1">
        <v>42840</v>
      </c>
      <c r="V1579" s="13">
        <f t="shared" si="217"/>
        <v>42826</v>
      </c>
      <c r="W1579" s="14">
        <f t="shared" si="218"/>
        <v>42840</v>
      </c>
      <c r="X1579" s="1" t="str">
        <f t="shared" si="219"/>
        <v>Saturday</v>
      </c>
      <c r="Y1579" s="2">
        <v>0.55936342592592592</v>
      </c>
      <c r="Z1579" s="2">
        <f t="shared" si="220"/>
        <v>0.54166666666666663</v>
      </c>
      <c r="AA1579">
        <f>1</f>
        <v>1</v>
      </c>
      <c r="AB1579" s="1">
        <v>42840</v>
      </c>
      <c r="AC1579" s="13">
        <f t="shared" si="221"/>
        <v>42826</v>
      </c>
      <c r="AD1579" s="14">
        <f t="shared" si="222"/>
        <v>42840</v>
      </c>
      <c r="AE1579" s="1" t="str">
        <f t="shared" si="223"/>
        <v>Saturday</v>
      </c>
      <c r="AF1579" s="2">
        <v>0.57951388888888888</v>
      </c>
      <c r="AG1579" s="2">
        <f t="shared" si="224"/>
        <v>0.58333333333333326</v>
      </c>
      <c r="AH1579" t="s">
        <v>23</v>
      </c>
    </row>
    <row r="1580" spans="1:34" x14ac:dyDescent="0.25">
      <c r="A1580">
        <v>1419453</v>
      </c>
      <c r="B1580" t="s">
        <v>54</v>
      </c>
      <c r="E1580">
        <v>53202</v>
      </c>
      <c r="F1580" t="s">
        <v>20</v>
      </c>
      <c r="G1580" t="s">
        <v>55</v>
      </c>
      <c r="H1580">
        <v>315</v>
      </c>
      <c r="I1580" t="s">
        <v>77</v>
      </c>
      <c r="J1580">
        <f>VLOOKUP(I1580,Key!$A$1:$C$73,2,FALSE)</f>
        <v>43.036900000000003</v>
      </c>
      <c r="K1580">
        <f>VLOOKUP(I1580,Key!$A$1:$C$73,3,FALSE)</f>
        <v>-87.89667</v>
      </c>
      <c r="L1580" t="s">
        <v>77</v>
      </c>
      <c r="M1580">
        <f>VLOOKUP(L1580,Key!$A$1:$C$73,2,FALSE)</f>
        <v>43.036900000000003</v>
      </c>
      <c r="N1580">
        <f>VLOOKUP(L1580,Key!$A$1:$C$73,3,FALSE)</f>
        <v>-87.89667</v>
      </c>
      <c r="O1580">
        <v>16</v>
      </c>
      <c r="P1580">
        <v>0</v>
      </c>
      <c r="Q1580">
        <v>2.4</v>
      </c>
      <c r="R1580">
        <v>2.2999999999999998</v>
      </c>
      <c r="S1580">
        <v>96</v>
      </c>
      <c r="T1580">
        <f t="shared" si="216"/>
        <v>-1</v>
      </c>
      <c r="U1580" s="1">
        <v>42840</v>
      </c>
      <c r="V1580" s="13">
        <f t="shared" si="217"/>
        <v>42826</v>
      </c>
      <c r="W1580" s="14">
        <f t="shared" si="218"/>
        <v>42840</v>
      </c>
      <c r="X1580" s="1" t="str">
        <f t="shared" si="219"/>
        <v>Saturday</v>
      </c>
      <c r="Y1580" s="2">
        <v>0.56868055555555552</v>
      </c>
      <c r="Z1580" s="2">
        <f t="shared" si="220"/>
        <v>0.58333333333333326</v>
      </c>
      <c r="AA1580">
        <f>1</f>
        <v>1</v>
      </c>
      <c r="AB1580" s="1">
        <v>42840</v>
      </c>
      <c r="AC1580" s="13">
        <f t="shared" si="221"/>
        <v>42826</v>
      </c>
      <c r="AD1580" s="14">
        <f t="shared" si="222"/>
        <v>42840</v>
      </c>
      <c r="AE1580" s="1" t="str">
        <f t="shared" si="223"/>
        <v>Saturday</v>
      </c>
      <c r="AF1580" s="2">
        <v>0.57947916666666666</v>
      </c>
      <c r="AG1580" s="2">
        <f t="shared" si="224"/>
        <v>0.58333333333333326</v>
      </c>
      <c r="AH1580" t="s">
        <v>25</v>
      </c>
    </row>
    <row r="1581" spans="1:34" x14ac:dyDescent="0.25">
      <c r="A1581">
        <v>1581622</v>
      </c>
      <c r="B1581" t="s">
        <v>54</v>
      </c>
      <c r="E1581">
        <v>53209</v>
      </c>
      <c r="F1581" t="s">
        <v>20</v>
      </c>
      <c r="G1581" t="s">
        <v>55</v>
      </c>
      <c r="H1581">
        <v>957</v>
      </c>
      <c r="I1581" t="s">
        <v>24</v>
      </c>
      <c r="J1581">
        <f>VLOOKUP(I1581,Key!$A$1:$C$73,2,FALSE)</f>
        <v>43.074655999999997</v>
      </c>
      <c r="K1581">
        <f>VLOOKUP(I1581,Key!$A$1:$C$73,3,FALSE)</f>
        <v>-87.889011999999994</v>
      </c>
      <c r="L1581" t="s">
        <v>78</v>
      </c>
      <c r="M1581">
        <f>VLOOKUP(L1581,Key!$A$1:$C$73,2,FALSE)</f>
        <v>43.048200000000001</v>
      </c>
      <c r="N1581">
        <f>VLOOKUP(L1581,Key!$A$1:$C$73,3,FALSE)</f>
        <v>-87.900859999999994</v>
      </c>
      <c r="O1581">
        <v>47</v>
      </c>
      <c r="P1581">
        <v>6</v>
      </c>
      <c r="Q1581">
        <v>7.1</v>
      </c>
      <c r="R1581">
        <v>6.7</v>
      </c>
      <c r="S1581">
        <v>282</v>
      </c>
      <c r="T1581">
        <f t="shared" si="216"/>
        <v>-1</v>
      </c>
      <c r="U1581" s="1">
        <v>42840</v>
      </c>
      <c r="V1581" s="13">
        <f t="shared" si="217"/>
        <v>42826</v>
      </c>
      <c r="W1581" s="14">
        <f t="shared" si="218"/>
        <v>42840</v>
      </c>
      <c r="X1581" s="1" t="str">
        <f t="shared" si="219"/>
        <v>Saturday</v>
      </c>
      <c r="Y1581" s="2">
        <v>0.57819444444444446</v>
      </c>
      <c r="Z1581" s="2">
        <f t="shared" si="220"/>
        <v>0.58333333333333326</v>
      </c>
      <c r="AA1581">
        <f>1</f>
        <v>1</v>
      </c>
      <c r="AB1581" s="1">
        <v>42840</v>
      </c>
      <c r="AC1581" s="13">
        <f t="shared" si="221"/>
        <v>42826</v>
      </c>
      <c r="AD1581" s="14">
        <f t="shared" si="222"/>
        <v>42840</v>
      </c>
      <c r="AE1581" s="1" t="str">
        <f t="shared" si="223"/>
        <v>Saturday</v>
      </c>
      <c r="AF1581" s="2">
        <v>0.61079861111111111</v>
      </c>
      <c r="AG1581" s="2">
        <f t="shared" si="224"/>
        <v>0.625</v>
      </c>
      <c r="AH1581" t="s">
        <v>23</v>
      </c>
    </row>
    <row r="1582" spans="1:34" x14ac:dyDescent="0.25">
      <c r="A1582">
        <v>1581845</v>
      </c>
      <c r="B1582" t="s">
        <v>54</v>
      </c>
      <c r="E1582">
        <v>53226</v>
      </c>
      <c r="F1582" t="s">
        <v>20</v>
      </c>
      <c r="G1582" t="s">
        <v>55</v>
      </c>
      <c r="H1582">
        <v>5514</v>
      </c>
      <c r="I1582" t="s">
        <v>79</v>
      </c>
      <c r="J1582">
        <f>VLOOKUP(I1582,Key!$A$1:$C$73,2,FALSE)</f>
        <v>43.04804</v>
      </c>
      <c r="K1582">
        <f>VLOOKUP(I1582,Key!$A$1:$C$73,3,FALSE)</f>
        <v>-87.896720000000002</v>
      </c>
      <c r="L1582" t="s">
        <v>81</v>
      </c>
      <c r="M1582">
        <f>VLOOKUP(L1582,Key!$A$1:$C$73,2,FALSE)</f>
        <v>43.058010000000003</v>
      </c>
      <c r="N1582">
        <f>VLOOKUP(L1582,Key!$A$1:$C$73,3,FALSE)</f>
        <v>-87.877300000000005</v>
      </c>
      <c r="O1582">
        <v>65</v>
      </c>
      <c r="P1582">
        <v>9</v>
      </c>
      <c r="Q1582">
        <v>9.8000000000000007</v>
      </c>
      <c r="R1582">
        <v>9.3000000000000007</v>
      </c>
      <c r="S1582">
        <v>390</v>
      </c>
      <c r="T1582">
        <f t="shared" si="216"/>
        <v>-1</v>
      </c>
      <c r="U1582" s="1">
        <v>42840</v>
      </c>
      <c r="V1582" s="13">
        <f t="shared" si="217"/>
        <v>42826</v>
      </c>
      <c r="W1582" s="14">
        <f t="shared" si="218"/>
        <v>42840</v>
      </c>
      <c r="X1582" s="1" t="str">
        <f t="shared" si="219"/>
        <v>Saturday</v>
      </c>
      <c r="Y1582" s="2">
        <v>0.60666666666666669</v>
      </c>
      <c r="Z1582" s="2">
        <f t="shared" si="220"/>
        <v>0.625</v>
      </c>
      <c r="AA1582">
        <f>1</f>
        <v>1</v>
      </c>
      <c r="AB1582" s="1">
        <v>42840</v>
      </c>
      <c r="AC1582" s="13">
        <f t="shared" si="221"/>
        <v>42826</v>
      </c>
      <c r="AD1582" s="14">
        <f t="shared" si="222"/>
        <v>42840</v>
      </c>
      <c r="AE1582" s="1" t="str">
        <f t="shared" si="223"/>
        <v>Saturday</v>
      </c>
      <c r="AF1582" s="2">
        <v>0.6520717592592592</v>
      </c>
      <c r="AG1582" s="2">
        <f t="shared" si="224"/>
        <v>0.66666666666666663</v>
      </c>
      <c r="AH1582" t="s">
        <v>23</v>
      </c>
    </row>
    <row r="1583" spans="1:34" x14ac:dyDescent="0.25">
      <c r="A1583">
        <v>1581851</v>
      </c>
      <c r="B1583" t="s">
        <v>54</v>
      </c>
      <c r="E1583">
        <v>10026</v>
      </c>
      <c r="F1583" t="s">
        <v>20</v>
      </c>
      <c r="G1583" t="s">
        <v>55</v>
      </c>
      <c r="H1583">
        <v>5489</v>
      </c>
      <c r="I1583" t="s">
        <v>79</v>
      </c>
      <c r="J1583">
        <f>VLOOKUP(I1583,Key!$A$1:$C$73,2,FALSE)</f>
        <v>43.04804</v>
      </c>
      <c r="K1583">
        <f>VLOOKUP(I1583,Key!$A$1:$C$73,3,FALSE)</f>
        <v>-87.896720000000002</v>
      </c>
      <c r="L1583" t="s">
        <v>81</v>
      </c>
      <c r="M1583">
        <f>VLOOKUP(L1583,Key!$A$1:$C$73,2,FALSE)</f>
        <v>43.058010000000003</v>
      </c>
      <c r="N1583">
        <f>VLOOKUP(L1583,Key!$A$1:$C$73,3,FALSE)</f>
        <v>-87.877300000000005</v>
      </c>
      <c r="O1583">
        <v>64</v>
      </c>
      <c r="P1583">
        <v>6</v>
      </c>
      <c r="Q1583">
        <v>9.6</v>
      </c>
      <c r="R1583">
        <v>9.1</v>
      </c>
      <c r="S1583">
        <v>384</v>
      </c>
      <c r="T1583">
        <f t="shared" si="216"/>
        <v>-1</v>
      </c>
      <c r="U1583" s="1">
        <v>42840</v>
      </c>
      <c r="V1583" s="13">
        <f t="shared" si="217"/>
        <v>42826</v>
      </c>
      <c r="W1583" s="14">
        <f t="shared" si="218"/>
        <v>42840</v>
      </c>
      <c r="X1583" s="1" t="str">
        <f t="shared" si="219"/>
        <v>Saturday</v>
      </c>
      <c r="Y1583" s="2">
        <v>0.60725694444444445</v>
      </c>
      <c r="Z1583" s="2">
        <f t="shared" si="220"/>
        <v>0.625</v>
      </c>
      <c r="AA1583">
        <f>1</f>
        <v>1</v>
      </c>
      <c r="AB1583" s="1">
        <v>42840</v>
      </c>
      <c r="AC1583" s="13">
        <f t="shared" si="221"/>
        <v>42826</v>
      </c>
      <c r="AD1583" s="14">
        <f t="shared" si="222"/>
        <v>42840</v>
      </c>
      <c r="AE1583" s="1" t="str">
        <f t="shared" si="223"/>
        <v>Saturday</v>
      </c>
      <c r="AF1583" s="2">
        <v>0.6520717592592592</v>
      </c>
      <c r="AG1583" s="2">
        <f t="shared" si="224"/>
        <v>0.66666666666666663</v>
      </c>
      <c r="AH1583" t="s">
        <v>23</v>
      </c>
    </row>
    <row r="1584" spans="1:34" x14ac:dyDescent="0.25">
      <c r="A1584">
        <v>1581943</v>
      </c>
      <c r="B1584" t="s">
        <v>54</v>
      </c>
      <c r="E1584">
        <v>11790</v>
      </c>
      <c r="F1584" t="s">
        <v>20</v>
      </c>
      <c r="G1584" t="s">
        <v>55</v>
      </c>
      <c r="H1584">
        <v>38</v>
      </c>
      <c r="I1584" t="s">
        <v>84</v>
      </c>
      <c r="J1584">
        <f>VLOOKUP(I1584,Key!$A$1:$C$73,2,FALSE)</f>
        <v>43.040154000000001</v>
      </c>
      <c r="K1584">
        <f>VLOOKUP(I1584,Key!$A$1:$C$73,3,FALSE)</f>
        <v>-87.932113000000001</v>
      </c>
      <c r="L1584" t="s">
        <v>84</v>
      </c>
      <c r="M1584">
        <f>VLOOKUP(L1584,Key!$A$1:$C$73,2,FALSE)</f>
        <v>43.040154000000001</v>
      </c>
      <c r="N1584">
        <f>VLOOKUP(L1584,Key!$A$1:$C$73,3,FALSE)</f>
        <v>-87.932113000000001</v>
      </c>
      <c r="O1584">
        <v>83</v>
      </c>
      <c r="P1584">
        <v>9</v>
      </c>
      <c r="Q1584">
        <v>12.5</v>
      </c>
      <c r="R1584">
        <v>11.8</v>
      </c>
      <c r="S1584">
        <v>498</v>
      </c>
      <c r="T1584">
        <f t="shared" si="216"/>
        <v>-1</v>
      </c>
      <c r="U1584" s="1">
        <v>42840</v>
      </c>
      <c r="V1584" s="13">
        <f t="shared" si="217"/>
        <v>42826</v>
      </c>
      <c r="W1584" s="14">
        <f t="shared" si="218"/>
        <v>42840</v>
      </c>
      <c r="X1584" s="1" t="str">
        <f t="shared" si="219"/>
        <v>Saturday</v>
      </c>
      <c r="Y1584" s="2">
        <v>0.61895833333333339</v>
      </c>
      <c r="Z1584" s="2">
        <f t="shared" si="220"/>
        <v>0.625</v>
      </c>
      <c r="AA1584">
        <f>1</f>
        <v>1</v>
      </c>
      <c r="AB1584" s="1">
        <v>42840</v>
      </c>
      <c r="AC1584" s="13">
        <f t="shared" si="221"/>
        <v>42826</v>
      </c>
      <c r="AD1584" s="14">
        <f t="shared" si="222"/>
        <v>42840</v>
      </c>
      <c r="AE1584" s="1" t="str">
        <f t="shared" si="223"/>
        <v>Saturday</v>
      </c>
      <c r="AF1584" s="2">
        <v>0.67657407407407411</v>
      </c>
      <c r="AG1584" s="2">
        <f t="shared" si="224"/>
        <v>0.66666666666666663</v>
      </c>
      <c r="AH1584" t="s">
        <v>25</v>
      </c>
    </row>
    <row r="1585" spans="1:34" x14ac:dyDescent="0.25">
      <c r="A1585">
        <v>1581996</v>
      </c>
      <c r="B1585" t="s">
        <v>54</v>
      </c>
      <c r="E1585">
        <v>53050</v>
      </c>
      <c r="F1585" t="s">
        <v>20</v>
      </c>
      <c r="G1585" t="s">
        <v>55</v>
      </c>
      <c r="H1585">
        <v>5429</v>
      </c>
      <c r="I1585" t="s">
        <v>81</v>
      </c>
      <c r="J1585">
        <f>VLOOKUP(I1585,Key!$A$1:$C$73,2,FALSE)</f>
        <v>43.058010000000003</v>
      </c>
      <c r="K1585">
        <f>VLOOKUP(I1585,Key!$A$1:$C$73,3,FALSE)</f>
        <v>-87.877300000000005</v>
      </c>
      <c r="L1585" t="s">
        <v>77</v>
      </c>
      <c r="M1585">
        <f>VLOOKUP(L1585,Key!$A$1:$C$73,2,FALSE)</f>
        <v>43.036900000000003</v>
      </c>
      <c r="N1585">
        <f>VLOOKUP(L1585,Key!$A$1:$C$73,3,FALSE)</f>
        <v>-87.89667</v>
      </c>
      <c r="O1585">
        <v>31</v>
      </c>
      <c r="P1585">
        <v>3</v>
      </c>
      <c r="Q1585">
        <v>4.7</v>
      </c>
      <c r="R1585">
        <v>4.4000000000000004</v>
      </c>
      <c r="S1585">
        <v>186</v>
      </c>
      <c r="T1585">
        <f t="shared" si="216"/>
        <v>-1</v>
      </c>
      <c r="U1585" s="1">
        <v>42840</v>
      </c>
      <c r="V1585" s="13">
        <f t="shared" si="217"/>
        <v>42826</v>
      </c>
      <c r="W1585" s="14">
        <f t="shared" si="218"/>
        <v>42840</v>
      </c>
      <c r="X1585" s="1" t="str">
        <f t="shared" si="219"/>
        <v>Saturday</v>
      </c>
      <c r="Y1585" s="2">
        <v>0.62631944444444443</v>
      </c>
      <c r="Z1585" s="2">
        <f t="shared" si="220"/>
        <v>0.625</v>
      </c>
      <c r="AA1585">
        <f>1</f>
        <v>1</v>
      </c>
      <c r="AB1585" s="1">
        <v>42840</v>
      </c>
      <c r="AC1585" s="13">
        <f t="shared" si="221"/>
        <v>42826</v>
      </c>
      <c r="AD1585" s="14">
        <f t="shared" si="222"/>
        <v>42840</v>
      </c>
      <c r="AE1585" s="1" t="str">
        <f t="shared" si="223"/>
        <v>Saturday</v>
      </c>
      <c r="AF1585" s="2">
        <v>0.64752314814814815</v>
      </c>
      <c r="AG1585" s="2">
        <f t="shared" si="224"/>
        <v>0.66666666666666663</v>
      </c>
      <c r="AH1585" t="s">
        <v>23</v>
      </c>
    </row>
    <row r="1586" spans="1:34" x14ac:dyDescent="0.25">
      <c r="A1586">
        <v>1561800</v>
      </c>
      <c r="B1586" t="s">
        <v>54</v>
      </c>
      <c r="E1586">
        <v>53217</v>
      </c>
      <c r="F1586" t="s">
        <v>20</v>
      </c>
      <c r="G1586" t="s">
        <v>55</v>
      </c>
      <c r="H1586">
        <v>19</v>
      </c>
      <c r="I1586" t="s">
        <v>21</v>
      </c>
      <c r="J1586">
        <f>VLOOKUP(I1586,Key!$A$1:$C$73,2,FALSE)</f>
        <v>43.074890000000003</v>
      </c>
      <c r="K1586">
        <f>VLOOKUP(I1586,Key!$A$1:$C$73,3,FALSE)</f>
        <v>-87.882810000000006</v>
      </c>
      <c r="L1586" t="s">
        <v>21</v>
      </c>
      <c r="M1586">
        <f>VLOOKUP(L1586,Key!$A$1:$C$73,2,FALSE)</f>
        <v>43.074890000000003</v>
      </c>
      <c r="N1586">
        <f>VLOOKUP(L1586,Key!$A$1:$C$73,3,FALSE)</f>
        <v>-87.882810000000006</v>
      </c>
      <c r="O1586">
        <v>115</v>
      </c>
      <c r="P1586">
        <v>12</v>
      </c>
      <c r="Q1586">
        <v>17.3</v>
      </c>
      <c r="R1586">
        <v>16.399999999999999</v>
      </c>
      <c r="S1586">
        <v>690</v>
      </c>
      <c r="T1586">
        <f t="shared" si="216"/>
        <v>-1</v>
      </c>
      <c r="U1586" s="1">
        <v>42840</v>
      </c>
      <c r="V1586" s="13">
        <f t="shared" si="217"/>
        <v>42826</v>
      </c>
      <c r="W1586" s="14">
        <f t="shared" si="218"/>
        <v>42840</v>
      </c>
      <c r="X1586" s="1" t="str">
        <f t="shared" si="219"/>
        <v>Saturday</v>
      </c>
      <c r="Y1586" s="2">
        <v>0.62960648148148146</v>
      </c>
      <c r="Z1586" s="2">
        <f t="shared" si="220"/>
        <v>0.625</v>
      </c>
      <c r="AA1586">
        <f>1</f>
        <v>1</v>
      </c>
      <c r="AB1586" s="1">
        <v>42840</v>
      </c>
      <c r="AC1586" s="13">
        <f t="shared" si="221"/>
        <v>42826</v>
      </c>
      <c r="AD1586" s="14">
        <f t="shared" si="222"/>
        <v>42840</v>
      </c>
      <c r="AE1586" s="1" t="str">
        <f t="shared" si="223"/>
        <v>Saturday</v>
      </c>
      <c r="AF1586" s="2">
        <v>0.70958333333333334</v>
      </c>
      <c r="AG1586" s="2">
        <f t="shared" si="224"/>
        <v>0.70833333333333326</v>
      </c>
      <c r="AH1586" t="s">
        <v>25</v>
      </c>
    </row>
    <row r="1587" spans="1:34" x14ac:dyDescent="0.25">
      <c r="A1587">
        <v>1582044</v>
      </c>
      <c r="B1587" t="s">
        <v>54</v>
      </c>
      <c r="E1587">
        <v>53022</v>
      </c>
      <c r="F1587" t="s">
        <v>20</v>
      </c>
      <c r="G1587" t="s">
        <v>55</v>
      </c>
      <c r="H1587">
        <v>5574</v>
      </c>
      <c r="I1587" t="s">
        <v>36</v>
      </c>
      <c r="J1587">
        <f>VLOOKUP(I1587,Key!$A$1:$C$73,2,FALSE)</f>
        <v>43.03519</v>
      </c>
      <c r="K1587">
        <f>VLOOKUP(I1587,Key!$A$1:$C$73,3,FALSE)</f>
        <v>-87.907390000000007</v>
      </c>
      <c r="L1587" t="s">
        <v>36</v>
      </c>
      <c r="M1587">
        <f>VLOOKUP(L1587,Key!$A$1:$C$73,2,FALSE)</f>
        <v>43.03519</v>
      </c>
      <c r="N1587">
        <f>VLOOKUP(L1587,Key!$A$1:$C$73,3,FALSE)</f>
        <v>-87.907390000000007</v>
      </c>
      <c r="O1587">
        <v>46</v>
      </c>
      <c r="P1587">
        <v>6</v>
      </c>
      <c r="Q1587">
        <v>6.9</v>
      </c>
      <c r="R1587">
        <v>6.6</v>
      </c>
      <c r="S1587">
        <v>276</v>
      </c>
      <c r="T1587">
        <f t="shared" si="216"/>
        <v>-1</v>
      </c>
      <c r="U1587" s="1">
        <v>42840</v>
      </c>
      <c r="V1587" s="13">
        <f t="shared" si="217"/>
        <v>42826</v>
      </c>
      <c r="W1587" s="14">
        <f t="shared" si="218"/>
        <v>42840</v>
      </c>
      <c r="X1587" s="1" t="str">
        <f t="shared" si="219"/>
        <v>Saturday</v>
      </c>
      <c r="Y1587" s="2">
        <v>0.63129629629629636</v>
      </c>
      <c r="Z1587" s="2">
        <f t="shared" si="220"/>
        <v>0.625</v>
      </c>
      <c r="AA1587">
        <f>1</f>
        <v>1</v>
      </c>
      <c r="AB1587" s="1">
        <v>42840</v>
      </c>
      <c r="AC1587" s="13">
        <f t="shared" si="221"/>
        <v>42826</v>
      </c>
      <c r="AD1587" s="14">
        <f t="shared" si="222"/>
        <v>42840</v>
      </c>
      <c r="AE1587" s="1" t="str">
        <f t="shared" si="223"/>
        <v>Saturday</v>
      </c>
      <c r="AF1587" s="2">
        <v>0.66344907407407405</v>
      </c>
      <c r="AG1587" s="2">
        <f t="shared" si="224"/>
        <v>0.66666666666666663</v>
      </c>
      <c r="AH1587" t="s">
        <v>25</v>
      </c>
    </row>
    <row r="1588" spans="1:34" x14ac:dyDescent="0.25">
      <c r="A1588">
        <v>1582068</v>
      </c>
      <c r="B1588" t="s">
        <v>54</v>
      </c>
      <c r="E1588">
        <v>53149</v>
      </c>
      <c r="F1588" t="s">
        <v>20</v>
      </c>
      <c r="G1588" t="s">
        <v>55</v>
      </c>
      <c r="H1588">
        <v>976</v>
      </c>
      <c r="I1588" t="s">
        <v>22</v>
      </c>
      <c r="J1588">
        <f>VLOOKUP(I1588,Key!$A$1:$C$73,2,FALSE)</f>
        <v>43.058619999999998</v>
      </c>
      <c r="K1588">
        <f>VLOOKUP(I1588,Key!$A$1:$C$73,3,FALSE)</f>
        <v>-87.885319999999993</v>
      </c>
      <c r="L1588" t="s">
        <v>56</v>
      </c>
      <c r="M1588">
        <f>VLOOKUP(L1588,Key!$A$1:$C$73,2,FALSE)</f>
        <v>43.004728999999998</v>
      </c>
      <c r="N1588">
        <f>VLOOKUP(L1588,Key!$A$1:$C$73,3,FALSE)</f>
        <v>-87.905463999999995</v>
      </c>
      <c r="O1588">
        <v>142</v>
      </c>
      <c r="P1588">
        <v>15</v>
      </c>
      <c r="Q1588">
        <v>18</v>
      </c>
      <c r="R1588">
        <v>17.100000000000001</v>
      </c>
      <c r="S1588">
        <v>720</v>
      </c>
      <c r="T1588">
        <f t="shared" si="216"/>
        <v>-1</v>
      </c>
      <c r="U1588" s="1">
        <v>42840</v>
      </c>
      <c r="V1588" s="13">
        <f t="shared" si="217"/>
        <v>42826</v>
      </c>
      <c r="W1588" s="14">
        <f t="shared" si="218"/>
        <v>42840</v>
      </c>
      <c r="X1588" s="1" t="str">
        <f t="shared" si="219"/>
        <v>Saturday</v>
      </c>
      <c r="Y1588" s="2">
        <v>0.63406249999999997</v>
      </c>
      <c r="Z1588" s="2">
        <f t="shared" si="220"/>
        <v>0.625</v>
      </c>
      <c r="AA1588">
        <f>1</f>
        <v>1</v>
      </c>
      <c r="AB1588" s="1">
        <v>42840</v>
      </c>
      <c r="AC1588" s="13">
        <f t="shared" si="221"/>
        <v>42826</v>
      </c>
      <c r="AD1588" s="14">
        <f t="shared" si="222"/>
        <v>42840</v>
      </c>
      <c r="AE1588" s="1" t="str">
        <f t="shared" si="223"/>
        <v>Saturday</v>
      </c>
      <c r="AF1588" s="2">
        <v>0.73317129629629629</v>
      </c>
      <c r="AG1588" s="2">
        <f t="shared" si="224"/>
        <v>0.75</v>
      </c>
      <c r="AH1588" t="s">
        <v>23</v>
      </c>
    </row>
    <row r="1589" spans="1:34" x14ac:dyDescent="0.25">
      <c r="A1589">
        <v>1582070</v>
      </c>
      <c r="B1589" t="s">
        <v>54</v>
      </c>
      <c r="E1589">
        <v>53211</v>
      </c>
      <c r="F1589" t="s">
        <v>20</v>
      </c>
      <c r="G1589" t="s">
        <v>55</v>
      </c>
      <c r="H1589">
        <v>5567</v>
      </c>
      <c r="I1589" t="s">
        <v>81</v>
      </c>
      <c r="J1589">
        <f>VLOOKUP(I1589,Key!$A$1:$C$73,2,FALSE)</f>
        <v>43.058010000000003</v>
      </c>
      <c r="K1589">
        <f>VLOOKUP(I1589,Key!$A$1:$C$73,3,FALSE)</f>
        <v>-87.877300000000005</v>
      </c>
      <c r="L1589" t="s">
        <v>81</v>
      </c>
      <c r="M1589">
        <f>VLOOKUP(L1589,Key!$A$1:$C$73,2,FALSE)</f>
        <v>43.058010000000003</v>
      </c>
      <c r="N1589">
        <f>VLOOKUP(L1589,Key!$A$1:$C$73,3,FALSE)</f>
        <v>-87.877300000000005</v>
      </c>
      <c r="O1589">
        <v>105</v>
      </c>
      <c r="P1589">
        <v>12</v>
      </c>
      <c r="Q1589">
        <v>15.8</v>
      </c>
      <c r="R1589">
        <v>15</v>
      </c>
      <c r="S1589">
        <v>630</v>
      </c>
      <c r="T1589">
        <f t="shared" si="216"/>
        <v>-1</v>
      </c>
      <c r="U1589" s="1">
        <v>42840</v>
      </c>
      <c r="V1589" s="13">
        <f t="shared" si="217"/>
        <v>42826</v>
      </c>
      <c r="W1589" s="14">
        <f t="shared" si="218"/>
        <v>42840</v>
      </c>
      <c r="X1589" s="1" t="str">
        <f t="shared" si="219"/>
        <v>Saturday</v>
      </c>
      <c r="Y1589" s="2">
        <v>0.63437500000000002</v>
      </c>
      <c r="Z1589" s="2">
        <f t="shared" si="220"/>
        <v>0.625</v>
      </c>
      <c r="AA1589">
        <f>1</f>
        <v>1</v>
      </c>
      <c r="AB1589" s="1">
        <v>42840</v>
      </c>
      <c r="AC1589" s="13">
        <f t="shared" si="221"/>
        <v>42826</v>
      </c>
      <c r="AD1589" s="14">
        <f t="shared" si="222"/>
        <v>42840</v>
      </c>
      <c r="AE1589" s="1" t="str">
        <f t="shared" si="223"/>
        <v>Saturday</v>
      </c>
      <c r="AF1589" s="2">
        <v>0.70715277777777785</v>
      </c>
      <c r="AG1589" s="2">
        <f t="shared" si="224"/>
        <v>0.70833333333333326</v>
      </c>
      <c r="AH1589" t="s">
        <v>25</v>
      </c>
    </row>
    <row r="1590" spans="1:34" x14ac:dyDescent="0.25">
      <c r="A1590">
        <v>1582081</v>
      </c>
      <c r="B1590" t="s">
        <v>54</v>
      </c>
      <c r="E1590">
        <v>60609</v>
      </c>
      <c r="F1590" t="s">
        <v>20</v>
      </c>
      <c r="G1590" t="s">
        <v>55</v>
      </c>
      <c r="H1590">
        <v>200</v>
      </c>
      <c r="I1590" t="s">
        <v>77</v>
      </c>
      <c r="J1590">
        <f>VLOOKUP(I1590,Key!$A$1:$C$73,2,FALSE)</f>
        <v>43.036900000000003</v>
      </c>
      <c r="K1590">
        <f>VLOOKUP(I1590,Key!$A$1:$C$73,3,FALSE)</f>
        <v>-87.89667</v>
      </c>
      <c r="L1590" t="s">
        <v>77</v>
      </c>
      <c r="M1590">
        <f>VLOOKUP(L1590,Key!$A$1:$C$73,2,FALSE)</f>
        <v>43.036900000000003</v>
      </c>
      <c r="N1590">
        <f>VLOOKUP(L1590,Key!$A$1:$C$73,3,FALSE)</f>
        <v>-87.89667</v>
      </c>
      <c r="O1590">
        <v>19</v>
      </c>
      <c r="P1590">
        <v>3</v>
      </c>
      <c r="Q1590">
        <v>2.9</v>
      </c>
      <c r="R1590">
        <v>2.7</v>
      </c>
      <c r="S1590">
        <v>114</v>
      </c>
      <c r="T1590">
        <f t="shared" si="216"/>
        <v>-1</v>
      </c>
      <c r="U1590" s="1">
        <v>42840</v>
      </c>
      <c r="V1590" s="13">
        <f t="shared" si="217"/>
        <v>42826</v>
      </c>
      <c r="W1590" s="14">
        <f t="shared" si="218"/>
        <v>42840</v>
      </c>
      <c r="X1590" s="1" t="str">
        <f t="shared" si="219"/>
        <v>Saturday</v>
      </c>
      <c r="Y1590" s="2">
        <v>0.63621527777777775</v>
      </c>
      <c r="Z1590" s="2">
        <f t="shared" si="220"/>
        <v>0.625</v>
      </c>
      <c r="AA1590">
        <f>1</f>
        <v>1</v>
      </c>
      <c r="AB1590" s="1">
        <v>42840</v>
      </c>
      <c r="AC1590" s="13">
        <f t="shared" si="221"/>
        <v>42826</v>
      </c>
      <c r="AD1590" s="14">
        <f t="shared" si="222"/>
        <v>42840</v>
      </c>
      <c r="AE1590" s="1" t="str">
        <f t="shared" si="223"/>
        <v>Saturday</v>
      </c>
      <c r="AF1590" s="2">
        <v>0.64993055555555557</v>
      </c>
      <c r="AG1590" s="2">
        <f t="shared" si="224"/>
        <v>0.66666666666666663</v>
      </c>
      <c r="AH1590" t="s">
        <v>25</v>
      </c>
    </row>
    <row r="1591" spans="1:34" x14ac:dyDescent="0.25">
      <c r="A1591">
        <v>1581024</v>
      </c>
      <c r="B1591" t="s">
        <v>54</v>
      </c>
      <c r="E1591">
        <v>11746</v>
      </c>
      <c r="F1591" t="s">
        <v>20</v>
      </c>
      <c r="G1591" t="s">
        <v>55</v>
      </c>
      <c r="H1591">
        <v>46</v>
      </c>
      <c r="I1591" t="s">
        <v>36</v>
      </c>
      <c r="J1591">
        <f>VLOOKUP(I1591,Key!$A$1:$C$73,2,FALSE)</f>
        <v>43.03519</v>
      </c>
      <c r="K1591">
        <f>VLOOKUP(I1591,Key!$A$1:$C$73,3,FALSE)</f>
        <v>-87.907390000000007</v>
      </c>
      <c r="L1591" t="s">
        <v>81</v>
      </c>
      <c r="M1591">
        <f>VLOOKUP(L1591,Key!$A$1:$C$73,2,FALSE)</f>
        <v>43.058010000000003</v>
      </c>
      <c r="N1591">
        <f>VLOOKUP(L1591,Key!$A$1:$C$73,3,FALSE)</f>
        <v>-87.877300000000005</v>
      </c>
      <c r="O1591">
        <v>67</v>
      </c>
      <c r="P1591">
        <v>9</v>
      </c>
      <c r="Q1591">
        <v>10.1</v>
      </c>
      <c r="R1591">
        <v>9.5</v>
      </c>
      <c r="S1591">
        <v>402</v>
      </c>
      <c r="T1591">
        <f t="shared" si="216"/>
        <v>-1</v>
      </c>
      <c r="U1591" s="1">
        <v>42840</v>
      </c>
      <c r="V1591" s="13">
        <f t="shared" si="217"/>
        <v>42826</v>
      </c>
      <c r="W1591" s="14">
        <f t="shared" si="218"/>
        <v>42840</v>
      </c>
      <c r="X1591" s="1" t="str">
        <f t="shared" si="219"/>
        <v>Saturday</v>
      </c>
      <c r="Y1591" s="2">
        <v>0.6416087962962963</v>
      </c>
      <c r="Z1591" s="2">
        <f t="shared" si="220"/>
        <v>0.625</v>
      </c>
      <c r="AA1591">
        <f>1</f>
        <v>1</v>
      </c>
      <c r="AB1591" s="1">
        <v>42840</v>
      </c>
      <c r="AC1591" s="13">
        <f t="shared" si="221"/>
        <v>42826</v>
      </c>
      <c r="AD1591" s="14">
        <f t="shared" si="222"/>
        <v>42840</v>
      </c>
      <c r="AE1591" s="1" t="str">
        <f t="shared" si="223"/>
        <v>Saturday</v>
      </c>
      <c r="AF1591" s="2">
        <v>0.68809027777777787</v>
      </c>
      <c r="AG1591" s="2">
        <f t="shared" si="224"/>
        <v>0.70833333333333326</v>
      </c>
      <c r="AH1591" t="s">
        <v>23</v>
      </c>
    </row>
    <row r="1592" spans="1:34" x14ac:dyDescent="0.25">
      <c r="A1592">
        <v>1582180</v>
      </c>
      <c r="B1592" t="s">
        <v>54</v>
      </c>
      <c r="E1592">
        <v>61364</v>
      </c>
      <c r="F1592" t="s">
        <v>20</v>
      </c>
      <c r="G1592" t="s">
        <v>55</v>
      </c>
      <c r="H1592">
        <v>5527</v>
      </c>
      <c r="I1592" t="s">
        <v>86</v>
      </c>
      <c r="J1592">
        <f>VLOOKUP(I1592,Key!$A$1:$C$73,2,FALSE)</f>
        <v>43.052549999999997</v>
      </c>
      <c r="K1592">
        <f>VLOOKUP(I1592,Key!$A$1:$C$73,3,FALSE)</f>
        <v>-87.909329999999997</v>
      </c>
      <c r="L1592" t="s">
        <v>52</v>
      </c>
      <c r="M1592">
        <f>VLOOKUP(L1592,Key!$A$1:$C$73,2,FALSE)</f>
        <v>43.042490000000001</v>
      </c>
      <c r="N1592">
        <f>VLOOKUP(L1592,Key!$A$1:$C$73,3,FALSE)</f>
        <v>-87.909959999999998</v>
      </c>
      <c r="O1592">
        <v>15</v>
      </c>
      <c r="P1592">
        <v>3</v>
      </c>
      <c r="Q1592">
        <v>2.2999999999999998</v>
      </c>
      <c r="R1592">
        <v>2.1</v>
      </c>
      <c r="S1592">
        <v>90</v>
      </c>
      <c r="T1592">
        <f t="shared" si="216"/>
        <v>-1</v>
      </c>
      <c r="U1592" s="1">
        <v>42840</v>
      </c>
      <c r="V1592" s="13">
        <f t="shared" si="217"/>
        <v>42826</v>
      </c>
      <c r="W1592" s="14">
        <f t="shared" si="218"/>
        <v>42840</v>
      </c>
      <c r="X1592" s="1" t="str">
        <f t="shared" si="219"/>
        <v>Saturday</v>
      </c>
      <c r="Y1592" s="2">
        <v>0.64769675925925929</v>
      </c>
      <c r="Z1592" s="2">
        <f t="shared" si="220"/>
        <v>0.66666666666666663</v>
      </c>
      <c r="AA1592">
        <f>1</f>
        <v>1</v>
      </c>
      <c r="AB1592" s="1">
        <v>42840</v>
      </c>
      <c r="AC1592" s="13">
        <f t="shared" si="221"/>
        <v>42826</v>
      </c>
      <c r="AD1592" s="14">
        <f t="shared" si="222"/>
        <v>42840</v>
      </c>
      <c r="AE1592" s="1" t="str">
        <f t="shared" si="223"/>
        <v>Saturday</v>
      </c>
      <c r="AF1592" s="2">
        <v>0.65792824074074074</v>
      </c>
      <c r="AG1592" s="2">
        <f t="shared" si="224"/>
        <v>0.66666666666666663</v>
      </c>
      <c r="AH1592" t="s">
        <v>23</v>
      </c>
    </row>
    <row r="1593" spans="1:34" x14ac:dyDescent="0.25">
      <c r="A1593">
        <v>1582180</v>
      </c>
      <c r="B1593" t="s">
        <v>54</v>
      </c>
      <c r="E1593">
        <v>61364</v>
      </c>
      <c r="F1593" t="s">
        <v>20</v>
      </c>
      <c r="G1593" t="s">
        <v>55</v>
      </c>
      <c r="H1593">
        <v>5444</v>
      </c>
      <c r="I1593" t="s">
        <v>86</v>
      </c>
      <c r="J1593">
        <f>VLOOKUP(I1593,Key!$A$1:$C$73,2,FALSE)</f>
        <v>43.052549999999997</v>
      </c>
      <c r="K1593">
        <f>VLOOKUP(I1593,Key!$A$1:$C$73,3,FALSE)</f>
        <v>-87.909329999999997</v>
      </c>
      <c r="L1593" t="s">
        <v>52</v>
      </c>
      <c r="M1593">
        <f>VLOOKUP(L1593,Key!$A$1:$C$73,2,FALSE)</f>
        <v>43.042490000000001</v>
      </c>
      <c r="N1593">
        <f>VLOOKUP(L1593,Key!$A$1:$C$73,3,FALSE)</f>
        <v>-87.909959999999998</v>
      </c>
      <c r="O1593">
        <v>14</v>
      </c>
      <c r="P1593">
        <v>3</v>
      </c>
      <c r="Q1593">
        <v>2.1</v>
      </c>
      <c r="R1593">
        <v>2</v>
      </c>
      <c r="S1593">
        <v>84</v>
      </c>
      <c r="T1593">
        <f t="shared" si="216"/>
        <v>-1</v>
      </c>
      <c r="U1593" s="1">
        <v>42840</v>
      </c>
      <c r="V1593" s="13">
        <f t="shared" si="217"/>
        <v>42826</v>
      </c>
      <c r="W1593" s="14">
        <f t="shared" si="218"/>
        <v>42840</v>
      </c>
      <c r="X1593" s="1" t="str">
        <f t="shared" si="219"/>
        <v>Saturday</v>
      </c>
      <c r="Y1593" s="2">
        <v>0.6481365740740741</v>
      </c>
      <c r="Z1593" s="2">
        <f t="shared" si="220"/>
        <v>0.66666666666666663</v>
      </c>
      <c r="AA1593">
        <f>1</f>
        <v>1</v>
      </c>
      <c r="AB1593" s="1">
        <v>42840</v>
      </c>
      <c r="AC1593" s="13">
        <f t="shared" si="221"/>
        <v>42826</v>
      </c>
      <c r="AD1593" s="14">
        <f t="shared" si="222"/>
        <v>42840</v>
      </c>
      <c r="AE1593" s="1" t="str">
        <f t="shared" si="223"/>
        <v>Saturday</v>
      </c>
      <c r="AF1593" s="2">
        <v>0.6579976851851852</v>
      </c>
      <c r="AG1593" s="2">
        <f t="shared" si="224"/>
        <v>0.66666666666666663</v>
      </c>
      <c r="AH1593" t="s">
        <v>23</v>
      </c>
    </row>
    <row r="1594" spans="1:34" x14ac:dyDescent="0.25">
      <c r="A1594">
        <v>1571867</v>
      </c>
      <c r="B1594" t="s">
        <v>54</v>
      </c>
      <c r="E1594">
        <v>53051</v>
      </c>
      <c r="F1594" t="s">
        <v>20</v>
      </c>
      <c r="G1594" t="s">
        <v>55</v>
      </c>
      <c r="H1594">
        <v>11107</v>
      </c>
      <c r="I1594" t="s">
        <v>77</v>
      </c>
      <c r="J1594">
        <f>VLOOKUP(I1594,Key!$A$1:$C$73,2,FALSE)</f>
        <v>43.036900000000003</v>
      </c>
      <c r="K1594">
        <f>VLOOKUP(I1594,Key!$A$1:$C$73,3,FALSE)</f>
        <v>-87.89667</v>
      </c>
      <c r="L1594" t="s">
        <v>44</v>
      </c>
      <c r="M1594">
        <f>VLOOKUP(L1594,Key!$A$1:$C$73,2,FALSE)</f>
        <v>43.03886</v>
      </c>
      <c r="N1594">
        <f>VLOOKUP(L1594,Key!$A$1:$C$73,3,FALSE)</f>
        <v>-87.902720000000002</v>
      </c>
      <c r="O1594">
        <v>37</v>
      </c>
      <c r="P1594">
        <v>6</v>
      </c>
      <c r="Q1594">
        <v>5.6</v>
      </c>
      <c r="R1594">
        <v>5.3</v>
      </c>
      <c r="S1594">
        <v>222</v>
      </c>
      <c r="T1594">
        <f t="shared" si="216"/>
        <v>-1</v>
      </c>
      <c r="U1594" s="1">
        <v>42840</v>
      </c>
      <c r="V1594" s="13">
        <f t="shared" si="217"/>
        <v>42826</v>
      </c>
      <c r="W1594" s="14">
        <f t="shared" si="218"/>
        <v>42840</v>
      </c>
      <c r="X1594" s="1" t="str">
        <f t="shared" si="219"/>
        <v>Saturday</v>
      </c>
      <c r="Y1594" s="2">
        <v>0.65848379629629628</v>
      </c>
      <c r="Z1594" s="2">
        <f t="shared" si="220"/>
        <v>0.66666666666666663</v>
      </c>
      <c r="AA1594">
        <f>1</f>
        <v>1</v>
      </c>
      <c r="AB1594" s="1">
        <v>42840</v>
      </c>
      <c r="AC1594" s="13">
        <f t="shared" si="221"/>
        <v>42826</v>
      </c>
      <c r="AD1594" s="14">
        <f t="shared" si="222"/>
        <v>42840</v>
      </c>
      <c r="AE1594" s="1" t="str">
        <f t="shared" si="223"/>
        <v>Saturday</v>
      </c>
      <c r="AF1594" s="2">
        <v>0.68462962962962959</v>
      </c>
      <c r="AG1594" s="2">
        <f t="shared" si="224"/>
        <v>0.66666666666666663</v>
      </c>
      <c r="AH1594" t="s">
        <v>23</v>
      </c>
    </row>
    <row r="1595" spans="1:34" x14ac:dyDescent="0.25">
      <c r="A1595">
        <v>1582271</v>
      </c>
      <c r="B1595" t="s">
        <v>54</v>
      </c>
      <c r="E1595">
        <v>53213</v>
      </c>
      <c r="F1595" t="s">
        <v>20</v>
      </c>
      <c r="G1595" t="s">
        <v>55</v>
      </c>
      <c r="H1595">
        <v>166</v>
      </c>
      <c r="I1595" t="s">
        <v>70</v>
      </c>
      <c r="J1595">
        <f>VLOOKUP(I1595,Key!$A$1:$C$73,2,FALSE)</f>
        <v>43.052630000000001</v>
      </c>
      <c r="K1595">
        <f>VLOOKUP(I1595,Key!$A$1:$C$73,3,FALSE)</f>
        <v>-88.016319999999993</v>
      </c>
      <c r="L1595" t="s">
        <v>70</v>
      </c>
      <c r="M1595">
        <f>VLOOKUP(L1595,Key!$A$1:$C$73,2,FALSE)</f>
        <v>43.052630000000001</v>
      </c>
      <c r="N1595">
        <f>VLOOKUP(L1595,Key!$A$1:$C$73,3,FALSE)</f>
        <v>-88.016319999999993</v>
      </c>
      <c r="O1595">
        <v>51</v>
      </c>
      <c r="P1595">
        <v>6</v>
      </c>
      <c r="Q1595">
        <v>7.7</v>
      </c>
      <c r="R1595">
        <v>7.3</v>
      </c>
      <c r="S1595">
        <v>306</v>
      </c>
      <c r="T1595">
        <f t="shared" si="216"/>
        <v>-1</v>
      </c>
      <c r="U1595" s="1">
        <v>42840</v>
      </c>
      <c r="V1595" s="13">
        <f t="shared" si="217"/>
        <v>42826</v>
      </c>
      <c r="W1595" s="14">
        <f t="shared" si="218"/>
        <v>42840</v>
      </c>
      <c r="X1595" s="1" t="str">
        <f t="shared" si="219"/>
        <v>Saturday</v>
      </c>
      <c r="Y1595" s="2">
        <v>0.65855324074074073</v>
      </c>
      <c r="Z1595" s="2">
        <f t="shared" si="220"/>
        <v>0.66666666666666663</v>
      </c>
      <c r="AA1595">
        <f>1</f>
        <v>1</v>
      </c>
      <c r="AB1595" s="1">
        <v>42840</v>
      </c>
      <c r="AC1595" s="13">
        <f t="shared" si="221"/>
        <v>42826</v>
      </c>
      <c r="AD1595" s="14">
        <f t="shared" si="222"/>
        <v>42840</v>
      </c>
      <c r="AE1595" s="1" t="str">
        <f t="shared" si="223"/>
        <v>Saturday</v>
      </c>
      <c r="AF1595" s="2">
        <v>0.69405092592592599</v>
      </c>
      <c r="AG1595" s="2">
        <f t="shared" si="224"/>
        <v>0.70833333333333326</v>
      </c>
      <c r="AH1595" t="s">
        <v>25</v>
      </c>
    </row>
    <row r="1596" spans="1:34" x14ac:dyDescent="0.25">
      <c r="A1596">
        <v>1582273</v>
      </c>
      <c r="B1596" t="s">
        <v>54</v>
      </c>
      <c r="E1596">
        <v>53075</v>
      </c>
      <c r="F1596" t="s">
        <v>20</v>
      </c>
      <c r="G1596" t="s">
        <v>55</v>
      </c>
      <c r="H1596">
        <v>5442</v>
      </c>
      <c r="I1596" t="s">
        <v>86</v>
      </c>
      <c r="J1596">
        <f>VLOOKUP(I1596,Key!$A$1:$C$73,2,FALSE)</f>
        <v>43.052549999999997</v>
      </c>
      <c r="K1596">
        <f>VLOOKUP(I1596,Key!$A$1:$C$73,3,FALSE)</f>
        <v>-87.909329999999997</v>
      </c>
      <c r="L1596" t="s">
        <v>86</v>
      </c>
      <c r="M1596">
        <f>VLOOKUP(L1596,Key!$A$1:$C$73,2,FALSE)</f>
        <v>43.052549999999997</v>
      </c>
      <c r="N1596">
        <f>VLOOKUP(L1596,Key!$A$1:$C$73,3,FALSE)</f>
        <v>-87.909329999999997</v>
      </c>
      <c r="O1596">
        <v>32</v>
      </c>
      <c r="P1596">
        <v>3</v>
      </c>
      <c r="Q1596">
        <v>4.8</v>
      </c>
      <c r="R1596">
        <v>4.5999999999999996</v>
      </c>
      <c r="S1596">
        <v>192</v>
      </c>
      <c r="T1596">
        <f t="shared" si="216"/>
        <v>-1</v>
      </c>
      <c r="U1596" s="1">
        <v>42840</v>
      </c>
      <c r="V1596" s="13">
        <f t="shared" si="217"/>
        <v>42826</v>
      </c>
      <c r="W1596" s="14">
        <f t="shared" si="218"/>
        <v>42840</v>
      </c>
      <c r="X1596" s="1" t="str">
        <f t="shared" si="219"/>
        <v>Saturday</v>
      </c>
      <c r="Y1596" s="2">
        <v>0.6590625</v>
      </c>
      <c r="Z1596" s="2">
        <f t="shared" si="220"/>
        <v>0.66666666666666663</v>
      </c>
      <c r="AA1596">
        <f>1</f>
        <v>1</v>
      </c>
      <c r="AB1596" s="1">
        <v>42840</v>
      </c>
      <c r="AC1596" s="13">
        <f t="shared" si="221"/>
        <v>42826</v>
      </c>
      <c r="AD1596" s="14">
        <f t="shared" si="222"/>
        <v>42840</v>
      </c>
      <c r="AE1596" s="1" t="str">
        <f t="shared" si="223"/>
        <v>Saturday</v>
      </c>
      <c r="AF1596" s="2">
        <v>0.68145833333333339</v>
      </c>
      <c r="AG1596" s="2">
        <f t="shared" si="224"/>
        <v>0.66666666666666663</v>
      </c>
      <c r="AH1596" t="s">
        <v>25</v>
      </c>
    </row>
    <row r="1597" spans="1:34" x14ac:dyDescent="0.25">
      <c r="A1597">
        <v>1582305</v>
      </c>
      <c r="B1597" t="s">
        <v>54</v>
      </c>
      <c r="E1597">
        <v>53202</v>
      </c>
      <c r="F1597" t="s">
        <v>20</v>
      </c>
      <c r="G1597" t="s">
        <v>55</v>
      </c>
      <c r="H1597">
        <v>5520</v>
      </c>
      <c r="I1597" t="s">
        <v>22</v>
      </c>
      <c r="J1597">
        <f>VLOOKUP(I1597,Key!$A$1:$C$73,2,FALSE)</f>
        <v>43.058619999999998</v>
      </c>
      <c r="K1597">
        <f>VLOOKUP(I1597,Key!$A$1:$C$73,3,FALSE)</f>
        <v>-87.885319999999993</v>
      </c>
      <c r="L1597" t="s">
        <v>81</v>
      </c>
      <c r="M1597">
        <f>VLOOKUP(L1597,Key!$A$1:$C$73,2,FALSE)</f>
        <v>43.058010000000003</v>
      </c>
      <c r="N1597">
        <f>VLOOKUP(L1597,Key!$A$1:$C$73,3,FALSE)</f>
        <v>-87.877300000000005</v>
      </c>
      <c r="O1597">
        <v>19</v>
      </c>
      <c r="P1597">
        <v>3</v>
      </c>
      <c r="Q1597">
        <v>2.9</v>
      </c>
      <c r="R1597">
        <v>2.7</v>
      </c>
      <c r="S1597">
        <v>114</v>
      </c>
      <c r="T1597">
        <f t="shared" si="216"/>
        <v>-1</v>
      </c>
      <c r="U1597" s="1">
        <v>42840</v>
      </c>
      <c r="V1597" s="13">
        <f t="shared" si="217"/>
        <v>42826</v>
      </c>
      <c r="W1597" s="14">
        <f t="shared" si="218"/>
        <v>42840</v>
      </c>
      <c r="X1597" s="1" t="str">
        <f t="shared" si="219"/>
        <v>Saturday</v>
      </c>
      <c r="Y1597" s="2">
        <v>0.66135416666666669</v>
      </c>
      <c r="Z1597" s="2">
        <f t="shared" si="220"/>
        <v>0.66666666666666663</v>
      </c>
      <c r="AA1597">
        <f>1</f>
        <v>1</v>
      </c>
      <c r="AB1597" s="1">
        <v>42840</v>
      </c>
      <c r="AC1597" s="13">
        <f t="shared" si="221"/>
        <v>42826</v>
      </c>
      <c r="AD1597" s="14">
        <f t="shared" si="222"/>
        <v>42840</v>
      </c>
      <c r="AE1597" s="1" t="str">
        <f t="shared" si="223"/>
        <v>Saturday</v>
      </c>
      <c r="AF1597" s="2">
        <v>0.6743055555555556</v>
      </c>
      <c r="AG1597" s="2">
        <f t="shared" si="224"/>
        <v>0.66666666666666663</v>
      </c>
      <c r="AH1597" t="s">
        <v>23</v>
      </c>
    </row>
    <row r="1598" spans="1:34" x14ac:dyDescent="0.25">
      <c r="A1598">
        <v>1581823</v>
      </c>
      <c r="B1598" t="s">
        <v>54</v>
      </c>
      <c r="E1598">
        <v>7031</v>
      </c>
      <c r="F1598" t="s">
        <v>20</v>
      </c>
      <c r="G1598" t="s">
        <v>55</v>
      </c>
      <c r="H1598">
        <v>200</v>
      </c>
      <c r="I1598" t="s">
        <v>77</v>
      </c>
      <c r="J1598">
        <f>VLOOKUP(I1598,Key!$A$1:$C$73,2,FALSE)</f>
        <v>43.036900000000003</v>
      </c>
      <c r="K1598">
        <f>VLOOKUP(I1598,Key!$A$1:$C$73,3,FALSE)</f>
        <v>-87.89667</v>
      </c>
      <c r="L1598" t="s">
        <v>85</v>
      </c>
      <c r="M1598">
        <f>VLOOKUP(L1598,Key!$A$1:$C$73,2,FALSE)</f>
        <v>43.053040000000003</v>
      </c>
      <c r="N1598">
        <f>VLOOKUP(L1598,Key!$A$1:$C$73,3,FALSE)</f>
        <v>-87.897660000000002</v>
      </c>
      <c r="O1598">
        <v>27</v>
      </c>
      <c r="P1598">
        <v>3</v>
      </c>
      <c r="Q1598">
        <v>4.0999999999999996</v>
      </c>
      <c r="R1598">
        <v>3.8</v>
      </c>
      <c r="S1598">
        <v>162</v>
      </c>
      <c r="T1598">
        <f t="shared" si="216"/>
        <v>-1</v>
      </c>
      <c r="U1598" s="1">
        <v>42840</v>
      </c>
      <c r="V1598" s="13">
        <f t="shared" si="217"/>
        <v>42826</v>
      </c>
      <c r="W1598" s="14">
        <f t="shared" si="218"/>
        <v>42840</v>
      </c>
      <c r="X1598" s="1" t="str">
        <f t="shared" si="219"/>
        <v>Saturday</v>
      </c>
      <c r="Y1598" s="2">
        <v>0.66556712962962961</v>
      </c>
      <c r="Z1598" s="2">
        <f t="shared" si="220"/>
        <v>0.66666666666666663</v>
      </c>
      <c r="AA1598">
        <f>1</f>
        <v>1</v>
      </c>
      <c r="AB1598" s="1">
        <v>42840</v>
      </c>
      <c r="AC1598" s="13">
        <f t="shared" si="221"/>
        <v>42826</v>
      </c>
      <c r="AD1598" s="14">
        <f t="shared" si="222"/>
        <v>42840</v>
      </c>
      <c r="AE1598" s="1" t="str">
        <f t="shared" si="223"/>
        <v>Saturday</v>
      </c>
      <c r="AF1598" s="2">
        <v>0.68418981481481478</v>
      </c>
      <c r="AG1598" s="2">
        <f t="shared" si="224"/>
        <v>0.66666666666666663</v>
      </c>
      <c r="AH1598" t="s">
        <v>23</v>
      </c>
    </row>
    <row r="1599" spans="1:34" x14ac:dyDescent="0.25">
      <c r="A1599">
        <v>1582371</v>
      </c>
      <c r="B1599" t="s">
        <v>54</v>
      </c>
      <c r="E1599">
        <v>60004</v>
      </c>
      <c r="F1599" t="s">
        <v>20</v>
      </c>
      <c r="G1599" t="s">
        <v>55</v>
      </c>
      <c r="H1599">
        <v>5473</v>
      </c>
      <c r="I1599" t="s">
        <v>84</v>
      </c>
      <c r="J1599">
        <f>VLOOKUP(I1599,Key!$A$1:$C$73,2,FALSE)</f>
        <v>43.040154000000001</v>
      </c>
      <c r="K1599">
        <f>VLOOKUP(I1599,Key!$A$1:$C$73,3,FALSE)</f>
        <v>-87.932113000000001</v>
      </c>
      <c r="L1599" t="s">
        <v>81</v>
      </c>
      <c r="M1599">
        <f>VLOOKUP(L1599,Key!$A$1:$C$73,2,FALSE)</f>
        <v>43.058010000000003</v>
      </c>
      <c r="N1599">
        <f>VLOOKUP(L1599,Key!$A$1:$C$73,3,FALSE)</f>
        <v>-87.877300000000005</v>
      </c>
      <c r="O1599">
        <v>50</v>
      </c>
      <c r="P1599">
        <v>6</v>
      </c>
      <c r="Q1599">
        <v>7.5</v>
      </c>
      <c r="R1599">
        <v>7.1</v>
      </c>
      <c r="S1599">
        <v>300</v>
      </c>
      <c r="T1599">
        <f t="shared" si="216"/>
        <v>-1</v>
      </c>
      <c r="U1599" s="1">
        <v>42840</v>
      </c>
      <c r="V1599" s="13">
        <f t="shared" si="217"/>
        <v>42826</v>
      </c>
      <c r="W1599" s="14">
        <f t="shared" si="218"/>
        <v>42840</v>
      </c>
      <c r="X1599" s="1" t="str">
        <f t="shared" si="219"/>
        <v>Saturday</v>
      </c>
      <c r="Y1599" s="2">
        <v>0.66872685185185177</v>
      </c>
      <c r="Z1599" s="2">
        <f t="shared" si="220"/>
        <v>0.66666666666666663</v>
      </c>
      <c r="AA1599">
        <f>1</f>
        <v>1</v>
      </c>
      <c r="AB1599" s="1">
        <v>42840</v>
      </c>
      <c r="AC1599" s="13">
        <f t="shared" si="221"/>
        <v>42826</v>
      </c>
      <c r="AD1599" s="14">
        <f t="shared" si="222"/>
        <v>42840</v>
      </c>
      <c r="AE1599" s="1" t="str">
        <f t="shared" si="223"/>
        <v>Saturday</v>
      </c>
      <c r="AF1599" s="2">
        <v>0.7028240740740741</v>
      </c>
      <c r="AG1599" s="2">
        <f t="shared" si="224"/>
        <v>0.70833333333333326</v>
      </c>
      <c r="AH1599" t="s">
        <v>23</v>
      </c>
    </row>
    <row r="1600" spans="1:34" x14ac:dyDescent="0.25">
      <c r="A1600">
        <v>1582399</v>
      </c>
      <c r="B1600" t="s">
        <v>54</v>
      </c>
      <c r="E1600">
        <v>53012</v>
      </c>
      <c r="F1600" t="s">
        <v>20</v>
      </c>
      <c r="G1600" t="s">
        <v>55</v>
      </c>
      <c r="H1600">
        <v>11088</v>
      </c>
      <c r="I1600" t="s">
        <v>81</v>
      </c>
      <c r="J1600">
        <f>VLOOKUP(I1600,Key!$A$1:$C$73,2,FALSE)</f>
        <v>43.058010000000003</v>
      </c>
      <c r="K1600">
        <f>VLOOKUP(I1600,Key!$A$1:$C$73,3,FALSE)</f>
        <v>-87.877300000000005</v>
      </c>
      <c r="L1600" t="s">
        <v>63</v>
      </c>
      <c r="M1600">
        <f>VLOOKUP(L1600,Key!$A$1:$C$73,2,FALSE)</f>
        <v>43.066893999999998</v>
      </c>
      <c r="N1600">
        <f>VLOOKUP(L1600,Key!$A$1:$C$73,3,FALSE)</f>
        <v>-87.877936000000005</v>
      </c>
      <c r="O1600">
        <v>14</v>
      </c>
      <c r="P1600">
        <v>3</v>
      </c>
      <c r="Q1600">
        <v>2.1</v>
      </c>
      <c r="R1600">
        <v>2</v>
      </c>
      <c r="S1600">
        <v>84</v>
      </c>
      <c r="T1600">
        <f t="shared" si="216"/>
        <v>-1</v>
      </c>
      <c r="U1600" s="1">
        <v>42840</v>
      </c>
      <c r="V1600" s="13">
        <f t="shared" si="217"/>
        <v>42826</v>
      </c>
      <c r="W1600" s="14">
        <f t="shared" si="218"/>
        <v>42840</v>
      </c>
      <c r="X1600" s="1" t="str">
        <f t="shared" si="219"/>
        <v>Saturday</v>
      </c>
      <c r="Y1600" s="2">
        <v>0.67467592592592596</v>
      </c>
      <c r="Z1600" s="2">
        <f t="shared" si="220"/>
        <v>0.66666666666666663</v>
      </c>
      <c r="AA1600">
        <f>1</f>
        <v>1</v>
      </c>
      <c r="AB1600" s="1">
        <v>42840</v>
      </c>
      <c r="AC1600" s="13">
        <f t="shared" si="221"/>
        <v>42826</v>
      </c>
      <c r="AD1600" s="14">
        <f t="shared" si="222"/>
        <v>42840</v>
      </c>
      <c r="AE1600" s="1" t="str">
        <f t="shared" si="223"/>
        <v>Saturday</v>
      </c>
      <c r="AF1600" s="2">
        <v>0.68442129629629633</v>
      </c>
      <c r="AG1600" s="2">
        <f t="shared" si="224"/>
        <v>0.66666666666666663</v>
      </c>
      <c r="AH1600" t="s">
        <v>23</v>
      </c>
    </row>
    <row r="1601" spans="1:34" x14ac:dyDescent="0.25">
      <c r="A1601">
        <v>1582495</v>
      </c>
      <c r="B1601" t="s">
        <v>54</v>
      </c>
      <c r="E1601">
        <v>53154</v>
      </c>
      <c r="F1601" t="s">
        <v>20</v>
      </c>
      <c r="G1601" t="s">
        <v>55</v>
      </c>
      <c r="H1601">
        <v>5565</v>
      </c>
      <c r="I1601" t="s">
        <v>34</v>
      </c>
      <c r="J1601">
        <f>VLOOKUP(I1601,Key!$A$1:$C$73,2,FALSE)</f>
        <v>43.05097</v>
      </c>
      <c r="K1601">
        <f>VLOOKUP(I1601,Key!$A$1:$C$73,3,FALSE)</f>
        <v>-87.906440000000003</v>
      </c>
      <c r="L1601" t="s">
        <v>77</v>
      </c>
      <c r="M1601">
        <f>VLOOKUP(L1601,Key!$A$1:$C$73,2,FALSE)</f>
        <v>43.036900000000003</v>
      </c>
      <c r="N1601">
        <f>VLOOKUP(L1601,Key!$A$1:$C$73,3,FALSE)</f>
        <v>-87.89667</v>
      </c>
      <c r="O1601">
        <v>24</v>
      </c>
      <c r="P1601">
        <v>3</v>
      </c>
      <c r="Q1601">
        <v>3.6</v>
      </c>
      <c r="R1601">
        <v>3.4</v>
      </c>
      <c r="S1601">
        <v>144</v>
      </c>
      <c r="T1601">
        <f t="shared" si="216"/>
        <v>-1</v>
      </c>
      <c r="U1601" s="1">
        <v>42840</v>
      </c>
      <c r="V1601" s="13">
        <f t="shared" si="217"/>
        <v>42826</v>
      </c>
      <c r="W1601" s="14">
        <f t="shared" si="218"/>
        <v>42840</v>
      </c>
      <c r="X1601" s="1" t="str">
        <f t="shared" si="219"/>
        <v>Saturday</v>
      </c>
      <c r="Y1601" s="2">
        <v>0.68934027777777773</v>
      </c>
      <c r="Z1601" s="2">
        <f t="shared" si="220"/>
        <v>0.70833333333333326</v>
      </c>
      <c r="AA1601">
        <f>1</f>
        <v>1</v>
      </c>
      <c r="AB1601" s="1">
        <v>42840</v>
      </c>
      <c r="AC1601" s="13">
        <f t="shared" si="221"/>
        <v>42826</v>
      </c>
      <c r="AD1601" s="14">
        <f t="shared" si="222"/>
        <v>42840</v>
      </c>
      <c r="AE1601" s="1" t="str">
        <f t="shared" si="223"/>
        <v>Saturday</v>
      </c>
      <c r="AF1601" s="2">
        <v>0.70620370370370367</v>
      </c>
      <c r="AG1601" s="2">
        <f t="shared" si="224"/>
        <v>0.70833333333333326</v>
      </c>
      <c r="AH1601" t="s">
        <v>23</v>
      </c>
    </row>
    <row r="1602" spans="1:34" x14ac:dyDescent="0.25">
      <c r="A1602">
        <v>1582578</v>
      </c>
      <c r="B1602" t="s">
        <v>54</v>
      </c>
      <c r="E1602">
        <v>60622</v>
      </c>
      <c r="F1602" t="s">
        <v>20</v>
      </c>
      <c r="G1602" t="s">
        <v>55</v>
      </c>
      <c r="H1602">
        <v>5584</v>
      </c>
      <c r="I1602" t="s">
        <v>74</v>
      </c>
      <c r="J1602">
        <f>VLOOKUP(I1602,Key!$A$1:$C$73,2,FALSE)</f>
        <v>43.05536</v>
      </c>
      <c r="K1602">
        <f>VLOOKUP(I1602,Key!$A$1:$C$73,3,FALSE)</f>
        <v>-87.90504</v>
      </c>
      <c r="L1602" t="s">
        <v>39</v>
      </c>
      <c r="M1602">
        <f>VLOOKUP(L1602,Key!$A$1:$C$73,2,FALSE)</f>
        <v>43.031480000000002</v>
      </c>
      <c r="N1602">
        <f>VLOOKUP(L1602,Key!$A$1:$C$73,3,FALSE)</f>
        <v>-87.908169999999998</v>
      </c>
      <c r="O1602">
        <v>20</v>
      </c>
      <c r="P1602">
        <v>3</v>
      </c>
      <c r="Q1602">
        <v>3</v>
      </c>
      <c r="R1602">
        <v>2.9</v>
      </c>
      <c r="S1602">
        <v>120</v>
      </c>
      <c r="T1602">
        <f t="shared" ref="T1602:T1665" si="225">-1</f>
        <v>-1</v>
      </c>
      <c r="U1602" s="1">
        <v>42840</v>
      </c>
      <c r="V1602" s="13">
        <f t="shared" ref="V1602:V1665" si="226">DATE(YEAR(U1602), MONTH(U1602), 1)</f>
        <v>42826</v>
      </c>
      <c r="W1602" s="14">
        <f t="shared" ref="W1602:W1665" si="227">U1602</f>
        <v>42840</v>
      </c>
      <c r="X1602" s="1" t="str">
        <f t="shared" ref="X1602:X1665" si="228">TEXT(W1602,"dddd")</f>
        <v>Saturday</v>
      </c>
      <c r="Y1602" s="2">
        <v>0.69810185185185192</v>
      </c>
      <c r="Z1602" s="2">
        <f t="shared" ref="Z1602:Z1665" si="229">MROUND(Y1602, "1:00")</f>
        <v>0.70833333333333326</v>
      </c>
      <c r="AA1602">
        <f>1</f>
        <v>1</v>
      </c>
      <c r="AB1602" s="1">
        <v>42840</v>
      </c>
      <c r="AC1602" s="13">
        <f t="shared" ref="AC1602:AC1665" si="230">DATE(YEAR(AB1602), MONTH(AB1602), 1)</f>
        <v>42826</v>
      </c>
      <c r="AD1602" s="14">
        <f t="shared" ref="AD1602:AD1665" si="231">AB1602</f>
        <v>42840</v>
      </c>
      <c r="AE1602" s="1" t="str">
        <f t="shared" ref="AE1602:AE1665" si="232">TEXT(AD1602,"dddd")</f>
        <v>Saturday</v>
      </c>
      <c r="AF1602" s="2">
        <v>0.71210648148148159</v>
      </c>
      <c r="AG1602" s="2">
        <f t="shared" ref="AG1602:AG1665" si="233">MROUND(AF1602, "1:00")</f>
        <v>0.70833333333333326</v>
      </c>
      <c r="AH1602" t="s">
        <v>23</v>
      </c>
    </row>
    <row r="1603" spans="1:34" x14ac:dyDescent="0.25">
      <c r="A1603">
        <v>1582597</v>
      </c>
      <c r="B1603" t="s">
        <v>54</v>
      </c>
      <c r="E1603">
        <v>53211</v>
      </c>
      <c r="F1603" t="s">
        <v>20</v>
      </c>
      <c r="G1603" t="s">
        <v>55</v>
      </c>
      <c r="H1603">
        <v>5489</v>
      </c>
      <c r="I1603" t="s">
        <v>63</v>
      </c>
      <c r="J1603">
        <f>VLOOKUP(I1603,Key!$A$1:$C$73,2,FALSE)</f>
        <v>43.066893999999998</v>
      </c>
      <c r="K1603">
        <f>VLOOKUP(I1603,Key!$A$1:$C$73,3,FALSE)</f>
        <v>-87.877936000000005</v>
      </c>
      <c r="L1603" t="s">
        <v>63</v>
      </c>
      <c r="M1603">
        <f>VLOOKUP(L1603,Key!$A$1:$C$73,2,FALSE)</f>
        <v>43.066893999999998</v>
      </c>
      <c r="N1603">
        <f>VLOOKUP(L1603,Key!$A$1:$C$73,3,FALSE)</f>
        <v>-87.877936000000005</v>
      </c>
      <c r="O1603">
        <v>17</v>
      </c>
      <c r="P1603">
        <v>3</v>
      </c>
      <c r="Q1603">
        <v>2.6</v>
      </c>
      <c r="R1603">
        <v>2.4</v>
      </c>
      <c r="S1603">
        <v>102</v>
      </c>
      <c r="T1603">
        <f t="shared" si="225"/>
        <v>-1</v>
      </c>
      <c r="U1603" s="1">
        <v>42840</v>
      </c>
      <c r="V1603" s="13">
        <f t="shared" si="226"/>
        <v>42826</v>
      </c>
      <c r="W1603" s="14">
        <f t="shared" si="227"/>
        <v>42840</v>
      </c>
      <c r="X1603" s="1" t="str">
        <f t="shared" si="228"/>
        <v>Saturday</v>
      </c>
      <c r="Y1603" s="2">
        <v>0.70082175925925927</v>
      </c>
      <c r="Z1603" s="2">
        <f t="shared" si="229"/>
        <v>0.70833333333333326</v>
      </c>
      <c r="AA1603">
        <f>1</f>
        <v>1</v>
      </c>
      <c r="AB1603" s="1">
        <v>42840</v>
      </c>
      <c r="AC1603" s="13">
        <f t="shared" si="230"/>
        <v>42826</v>
      </c>
      <c r="AD1603" s="14">
        <f t="shared" si="231"/>
        <v>42840</v>
      </c>
      <c r="AE1603" s="1" t="str">
        <f t="shared" si="232"/>
        <v>Saturday</v>
      </c>
      <c r="AF1603" s="2">
        <v>0.7130439814814814</v>
      </c>
      <c r="AG1603" s="2">
        <f t="shared" si="233"/>
        <v>0.70833333333333326</v>
      </c>
      <c r="AH1603" t="s">
        <v>25</v>
      </c>
    </row>
    <row r="1604" spans="1:34" x14ac:dyDescent="0.25">
      <c r="A1604">
        <v>1517713</v>
      </c>
      <c r="B1604" t="s">
        <v>54</v>
      </c>
      <c r="E1604">
        <v>53211</v>
      </c>
      <c r="F1604" t="s">
        <v>20</v>
      </c>
      <c r="G1604" t="s">
        <v>55</v>
      </c>
      <c r="H1604">
        <v>5504</v>
      </c>
      <c r="I1604" t="s">
        <v>63</v>
      </c>
      <c r="J1604">
        <f>VLOOKUP(I1604,Key!$A$1:$C$73,2,FALSE)</f>
        <v>43.066893999999998</v>
      </c>
      <c r="K1604">
        <f>VLOOKUP(I1604,Key!$A$1:$C$73,3,FALSE)</f>
        <v>-87.877936000000005</v>
      </c>
      <c r="L1604" t="s">
        <v>63</v>
      </c>
      <c r="M1604">
        <f>VLOOKUP(L1604,Key!$A$1:$C$73,2,FALSE)</f>
        <v>43.066893999999998</v>
      </c>
      <c r="N1604">
        <f>VLOOKUP(L1604,Key!$A$1:$C$73,3,FALSE)</f>
        <v>-87.877936000000005</v>
      </c>
      <c r="O1604">
        <v>34</v>
      </c>
      <c r="P1604">
        <v>3</v>
      </c>
      <c r="Q1604">
        <v>5.0999999999999996</v>
      </c>
      <c r="R1604">
        <v>4.8</v>
      </c>
      <c r="S1604">
        <v>204</v>
      </c>
      <c r="T1604">
        <f t="shared" si="225"/>
        <v>-1</v>
      </c>
      <c r="U1604" s="1">
        <v>42840</v>
      </c>
      <c r="V1604" s="13">
        <f t="shared" si="226"/>
        <v>42826</v>
      </c>
      <c r="W1604" s="14">
        <f t="shared" si="227"/>
        <v>42840</v>
      </c>
      <c r="X1604" s="1" t="str">
        <f t="shared" si="228"/>
        <v>Saturday</v>
      </c>
      <c r="Y1604" s="2">
        <v>0.70974537037037033</v>
      </c>
      <c r="Z1604" s="2">
        <f t="shared" si="229"/>
        <v>0.70833333333333326</v>
      </c>
      <c r="AA1604">
        <f>1</f>
        <v>1</v>
      </c>
      <c r="AB1604" s="1">
        <v>42840</v>
      </c>
      <c r="AC1604" s="13">
        <f t="shared" si="230"/>
        <v>42826</v>
      </c>
      <c r="AD1604" s="14">
        <f t="shared" si="231"/>
        <v>42840</v>
      </c>
      <c r="AE1604" s="1" t="str">
        <f t="shared" si="232"/>
        <v>Saturday</v>
      </c>
      <c r="AF1604" s="2">
        <v>0.73357638888888888</v>
      </c>
      <c r="AG1604" s="2">
        <f t="shared" si="233"/>
        <v>0.75</v>
      </c>
      <c r="AH1604" t="s">
        <v>25</v>
      </c>
    </row>
    <row r="1605" spans="1:34" x14ac:dyDescent="0.25">
      <c r="A1605">
        <v>1582686</v>
      </c>
      <c r="B1605" t="s">
        <v>54</v>
      </c>
      <c r="E1605">
        <v>60051</v>
      </c>
      <c r="F1605" t="s">
        <v>20</v>
      </c>
      <c r="G1605" t="s">
        <v>55</v>
      </c>
      <c r="H1605">
        <v>5564</v>
      </c>
      <c r="I1605" t="s">
        <v>52</v>
      </c>
      <c r="J1605">
        <f>VLOOKUP(I1605,Key!$A$1:$C$73,2,FALSE)</f>
        <v>43.042490000000001</v>
      </c>
      <c r="K1605">
        <f>VLOOKUP(I1605,Key!$A$1:$C$73,3,FALSE)</f>
        <v>-87.909959999999998</v>
      </c>
      <c r="L1605" t="s">
        <v>36</v>
      </c>
      <c r="M1605">
        <f>VLOOKUP(L1605,Key!$A$1:$C$73,2,FALSE)</f>
        <v>43.03519</v>
      </c>
      <c r="N1605">
        <f>VLOOKUP(L1605,Key!$A$1:$C$73,3,FALSE)</f>
        <v>-87.907390000000007</v>
      </c>
      <c r="O1605">
        <v>13</v>
      </c>
      <c r="P1605">
        <v>3</v>
      </c>
      <c r="Q1605">
        <v>2</v>
      </c>
      <c r="R1605">
        <v>1.9</v>
      </c>
      <c r="S1605">
        <v>78</v>
      </c>
      <c r="T1605">
        <f t="shared" si="225"/>
        <v>-1</v>
      </c>
      <c r="U1605" s="1">
        <v>42840</v>
      </c>
      <c r="V1605" s="13">
        <f t="shared" si="226"/>
        <v>42826</v>
      </c>
      <c r="W1605" s="14">
        <f t="shared" si="227"/>
        <v>42840</v>
      </c>
      <c r="X1605" s="1" t="str">
        <f t="shared" si="228"/>
        <v>Saturday</v>
      </c>
      <c r="Y1605" s="2">
        <v>0.71892361111111114</v>
      </c>
      <c r="Z1605" s="2">
        <f t="shared" si="229"/>
        <v>0.70833333333333326</v>
      </c>
      <c r="AA1605">
        <f>1</f>
        <v>1</v>
      </c>
      <c r="AB1605" s="1">
        <v>42840</v>
      </c>
      <c r="AC1605" s="13">
        <f t="shared" si="230"/>
        <v>42826</v>
      </c>
      <c r="AD1605" s="14">
        <f t="shared" si="231"/>
        <v>42840</v>
      </c>
      <c r="AE1605" s="1" t="str">
        <f t="shared" si="232"/>
        <v>Saturday</v>
      </c>
      <c r="AF1605" s="2">
        <v>0.72841435185185188</v>
      </c>
      <c r="AG1605" s="2">
        <f t="shared" si="233"/>
        <v>0.70833333333333326</v>
      </c>
      <c r="AH1605" t="s">
        <v>23</v>
      </c>
    </row>
    <row r="1606" spans="1:34" x14ac:dyDescent="0.25">
      <c r="A1606">
        <v>1582764</v>
      </c>
      <c r="B1606" t="s">
        <v>54</v>
      </c>
      <c r="E1606">
        <v>53212</v>
      </c>
      <c r="F1606" t="s">
        <v>20</v>
      </c>
      <c r="G1606" t="s">
        <v>55</v>
      </c>
      <c r="H1606">
        <v>2968</v>
      </c>
      <c r="I1606" t="s">
        <v>22</v>
      </c>
      <c r="J1606">
        <f>VLOOKUP(I1606,Key!$A$1:$C$73,2,FALSE)</f>
        <v>43.058619999999998</v>
      </c>
      <c r="K1606">
        <f>VLOOKUP(I1606,Key!$A$1:$C$73,3,FALSE)</f>
        <v>-87.885319999999993</v>
      </c>
      <c r="L1606" t="s">
        <v>22</v>
      </c>
      <c r="M1606">
        <f>VLOOKUP(L1606,Key!$A$1:$C$73,2,FALSE)</f>
        <v>43.058619999999998</v>
      </c>
      <c r="N1606">
        <f>VLOOKUP(L1606,Key!$A$1:$C$73,3,FALSE)</f>
        <v>-87.885319999999993</v>
      </c>
      <c r="O1606">
        <v>77</v>
      </c>
      <c r="P1606">
        <v>9</v>
      </c>
      <c r="Q1606">
        <v>11.6</v>
      </c>
      <c r="R1606">
        <v>11</v>
      </c>
      <c r="S1606">
        <v>462</v>
      </c>
      <c r="T1606">
        <f t="shared" si="225"/>
        <v>-1</v>
      </c>
      <c r="U1606" s="1">
        <v>42840</v>
      </c>
      <c r="V1606" s="13">
        <f t="shared" si="226"/>
        <v>42826</v>
      </c>
      <c r="W1606" s="14">
        <f t="shared" si="227"/>
        <v>42840</v>
      </c>
      <c r="X1606" s="1" t="str">
        <f t="shared" si="228"/>
        <v>Saturday</v>
      </c>
      <c r="Y1606" s="2">
        <v>0.72974537037037035</v>
      </c>
      <c r="Z1606" s="2">
        <f t="shared" si="229"/>
        <v>0.75</v>
      </c>
      <c r="AA1606">
        <f>1</f>
        <v>1</v>
      </c>
      <c r="AB1606" s="1">
        <v>42840</v>
      </c>
      <c r="AC1606" s="13">
        <f t="shared" si="230"/>
        <v>42826</v>
      </c>
      <c r="AD1606" s="14">
        <f t="shared" si="231"/>
        <v>42840</v>
      </c>
      <c r="AE1606" s="1" t="str">
        <f t="shared" si="232"/>
        <v>Saturday</v>
      </c>
      <c r="AF1606" s="2">
        <v>0.78275462962962961</v>
      </c>
      <c r="AG1606" s="2">
        <f t="shared" si="233"/>
        <v>0.79166666666666663</v>
      </c>
      <c r="AH1606" t="s">
        <v>25</v>
      </c>
    </row>
    <row r="1607" spans="1:34" x14ac:dyDescent="0.25">
      <c r="A1607">
        <v>1582774</v>
      </c>
      <c r="B1607" t="s">
        <v>54</v>
      </c>
      <c r="F1607" t="s">
        <v>20</v>
      </c>
      <c r="G1607" t="s">
        <v>55</v>
      </c>
      <c r="H1607">
        <v>168</v>
      </c>
      <c r="I1607" t="s">
        <v>61</v>
      </c>
      <c r="J1607">
        <f>VLOOKUP(I1607,Key!$A$1:$C$73,2,FALSE)</f>
        <v>43.060786</v>
      </c>
      <c r="K1607">
        <f>VLOOKUP(I1607,Key!$A$1:$C$73,3,FALSE)</f>
        <v>-87.883825999999999</v>
      </c>
      <c r="L1607" t="s">
        <v>61</v>
      </c>
      <c r="M1607">
        <f>VLOOKUP(L1607,Key!$A$1:$C$73,2,FALSE)</f>
        <v>43.060786</v>
      </c>
      <c r="N1607">
        <f>VLOOKUP(L1607,Key!$A$1:$C$73,3,FALSE)</f>
        <v>-87.883825999999999</v>
      </c>
      <c r="O1607">
        <v>50</v>
      </c>
      <c r="P1607">
        <v>6</v>
      </c>
      <c r="Q1607">
        <v>7.5</v>
      </c>
      <c r="R1607">
        <v>7.1</v>
      </c>
      <c r="S1607">
        <v>300</v>
      </c>
      <c r="T1607">
        <f t="shared" si="225"/>
        <v>-1</v>
      </c>
      <c r="U1607" s="1">
        <v>42840</v>
      </c>
      <c r="V1607" s="13">
        <f t="shared" si="226"/>
        <v>42826</v>
      </c>
      <c r="W1607" s="14">
        <f t="shared" si="227"/>
        <v>42840</v>
      </c>
      <c r="X1607" s="1" t="str">
        <f t="shared" si="228"/>
        <v>Saturday</v>
      </c>
      <c r="Y1607" s="2">
        <v>0.7310416666666667</v>
      </c>
      <c r="Z1607" s="2">
        <f t="shared" si="229"/>
        <v>0.75</v>
      </c>
      <c r="AA1607">
        <f>1</f>
        <v>1</v>
      </c>
      <c r="AB1607" s="1">
        <v>42840</v>
      </c>
      <c r="AC1607" s="13">
        <f t="shared" si="230"/>
        <v>42826</v>
      </c>
      <c r="AD1607" s="14">
        <f t="shared" si="231"/>
        <v>42840</v>
      </c>
      <c r="AE1607" s="1" t="str">
        <f t="shared" si="232"/>
        <v>Saturday</v>
      </c>
      <c r="AF1607" s="2">
        <v>0.76563657407407415</v>
      </c>
      <c r="AG1607" s="2">
        <f t="shared" si="233"/>
        <v>0.75</v>
      </c>
      <c r="AH1607" t="s">
        <v>25</v>
      </c>
    </row>
    <row r="1608" spans="1:34" x14ac:dyDescent="0.25">
      <c r="A1608">
        <v>1582852</v>
      </c>
      <c r="B1608" t="s">
        <v>54</v>
      </c>
      <c r="F1608" t="s">
        <v>20</v>
      </c>
      <c r="G1608" t="s">
        <v>55</v>
      </c>
      <c r="H1608">
        <v>333</v>
      </c>
      <c r="I1608" t="s">
        <v>37</v>
      </c>
      <c r="J1608">
        <f>VLOOKUP(I1608,Key!$A$1:$C$73,2,FALSE)</f>
        <v>43.049230000000001</v>
      </c>
      <c r="K1608">
        <f>VLOOKUP(I1608,Key!$A$1:$C$73,3,FALSE)</f>
        <v>-87.911940000000001</v>
      </c>
      <c r="L1608" t="s">
        <v>57</v>
      </c>
      <c r="M1608">
        <f>VLOOKUP(L1608,Key!$A$1:$C$73,2,FALSE)</f>
        <v>43.03913</v>
      </c>
      <c r="N1608">
        <f>VLOOKUP(L1608,Key!$A$1:$C$73,3,FALSE)</f>
        <v>-87.916150000000002</v>
      </c>
      <c r="O1608">
        <v>13</v>
      </c>
      <c r="P1608">
        <v>3</v>
      </c>
      <c r="Q1608">
        <v>2</v>
      </c>
      <c r="R1608">
        <v>1.9</v>
      </c>
      <c r="S1608">
        <v>78</v>
      </c>
      <c r="T1608">
        <f t="shared" si="225"/>
        <v>-1</v>
      </c>
      <c r="U1608" s="1">
        <v>42840</v>
      </c>
      <c r="V1608" s="13">
        <f t="shared" si="226"/>
        <v>42826</v>
      </c>
      <c r="W1608" s="14">
        <f t="shared" si="227"/>
        <v>42840</v>
      </c>
      <c r="X1608" s="1" t="str">
        <f t="shared" si="228"/>
        <v>Saturday</v>
      </c>
      <c r="Y1608" s="2">
        <v>0.74365740740740749</v>
      </c>
      <c r="Z1608" s="2">
        <f t="shared" si="229"/>
        <v>0.75</v>
      </c>
      <c r="AA1608">
        <f>1</f>
        <v>1</v>
      </c>
      <c r="AB1608" s="1">
        <v>42840</v>
      </c>
      <c r="AC1608" s="13">
        <f t="shared" si="230"/>
        <v>42826</v>
      </c>
      <c r="AD1608" s="14">
        <f t="shared" si="231"/>
        <v>42840</v>
      </c>
      <c r="AE1608" s="1" t="str">
        <f t="shared" si="232"/>
        <v>Saturday</v>
      </c>
      <c r="AF1608" s="2">
        <v>0.75246527777777772</v>
      </c>
      <c r="AG1608" s="2">
        <f t="shared" si="233"/>
        <v>0.75</v>
      </c>
      <c r="AH1608" t="s">
        <v>23</v>
      </c>
    </row>
    <row r="1609" spans="1:34" x14ac:dyDescent="0.25">
      <c r="A1609">
        <v>1582863</v>
      </c>
      <c r="B1609" t="s">
        <v>54</v>
      </c>
      <c r="E1609">
        <v>61081</v>
      </c>
      <c r="F1609" t="s">
        <v>20</v>
      </c>
      <c r="G1609" t="s">
        <v>55</v>
      </c>
      <c r="H1609">
        <v>11094</v>
      </c>
      <c r="I1609" t="s">
        <v>37</v>
      </c>
      <c r="J1609">
        <f>VLOOKUP(I1609,Key!$A$1:$C$73,2,FALSE)</f>
        <v>43.049230000000001</v>
      </c>
      <c r="K1609">
        <f>VLOOKUP(I1609,Key!$A$1:$C$73,3,FALSE)</f>
        <v>-87.911940000000001</v>
      </c>
      <c r="L1609" t="s">
        <v>57</v>
      </c>
      <c r="M1609">
        <f>VLOOKUP(L1609,Key!$A$1:$C$73,2,FALSE)</f>
        <v>43.03913</v>
      </c>
      <c r="N1609">
        <f>VLOOKUP(L1609,Key!$A$1:$C$73,3,FALSE)</f>
        <v>-87.916150000000002</v>
      </c>
      <c r="O1609">
        <v>12</v>
      </c>
      <c r="P1609">
        <v>3</v>
      </c>
      <c r="Q1609">
        <v>1.8</v>
      </c>
      <c r="R1609">
        <v>1.7</v>
      </c>
      <c r="S1609">
        <v>72</v>
      </c>
      <c r="T1609">
        <f t="shared" si="225"/>
        <v>-1</v>
      </c>
      <c r="U1609" s="1">
        <v>42840</v>
      </c>
      <c r="V1609" s="13">
        <f t="shared" si="226"/>
        <v>42826</v>
      </c>
      <c r="W1609" s="14">
        <f t="shared" si="227"/>
        <v>42840</v>
      </c>
      <c r="X1609" s="1" t="str">
        <f t="shared" si="228"/>
        <v>Saturday</v>
      </c>
      <c r="Y1609" s="2">
        <v>0.74436342592592597</v>
      </c>
      <c r="Z1609" s="2">
        <f t="shared" si="229"/>
        <v>0.75</v>
      </c>
      <c r="AA1609">
        <f>1</f>
        <v>1</v>
      </c>
      <c r="AB1609" s="1">
        <v>42840</v>
      </c>
      <c r="AC1609" s="13">
        <f t="shared" si="230"/>
        <v>42826</v>
      </c>
      <c r="AD1609" s="14">
        <f t="shared" si="231"/>
        <v>42840</v>
      </c>
      <c r="AE1609" s="1" t="str">
        <f t="shared" si="232"/>
        <v>Saturday</v>
      </c>
      <c r="AF1609" s="2">
        <v>0.7524074074074073</v>
      </c>
      <c r="AG1609" s="2">
        <f t="shared" si="233"/>
        <v>0.75</v>
      </c>
      <c r="AH1609" t="s">
        <v>23</v>
      </c>
    </row>
    <row r="1610" spans="1:34" x14ac:dyDescent="0.25">
      <c r="A1610">
        <v>1435313</v>
      </c>
      <c r="B1610" t="s">
        <v>54</v>
      </c>
      <c r="E1610">
        <v>53215</v>
      </c>
      <c r="F1610" t="s">
        <v>20</v>
      </c>
      <c r="G1610" t="s">
        <v>55</v>
      </c>
      <c r="H1610">
        <v>37</v>
      </c>
      <c r="I1610" t="s">
        <v>68</v>
      </c>
      <c r="J1610">
        <f>VLOOKUP(I1610,Key!$A$1:$C$73,2,FALSE)</f>
        <v>43.026470000000003</v>
      </c>
      <c r="K1610">
        <f>VLOOKUP(I1610,Key!$A$1:$C$73,3,FALSE)</f>
        <v>-87.918040000000005</v>
      </c>
      <c r="L1610" t="s">
        <v>77</v>
      </c>
      <c r="M1610">
        <f>VLOOKUP(L1610,Key!$A$1:$C$73,2,FALSE)</f>
        <v>43.036900000000003</v>
      </c>
      <c r="N1610">
        <f>VLOOKUP(L1610,Key!$A$1:$C$73,3,FALSE)</f>
        <v>-87.89667</v>
      </c>
      <c r="O1610">
        <v>49</v>
      </c>
      <c r="P1610">
        <v>6</v>
      </c>
      <c r="Q1610">
        <v>7.4</v>
      </c>
      <c r="R1610">
        <v>7</v>
      </c>
      <c r="S1610">
        <v>294</v>
      </c>
      <c r="T1610">
        <f t="shared" si="225"/>
        <v>-1</v>
      </c>
      <c r="U1610" s="1">
        <v>42840</v>
      </c>
      <c r="V1610" s="13">
        <f t="shared" si="226"/>
        <v>42826</v>
      </c>
      <c r="W1610" s="14">
        <f t="shared" si="227"/>
        <v>42840</v>
      </c>
      <c r="X1610" s="1" t="str">
        <f t="shared" si="228"/>
        <v>Saturday</v>
      </c>
      <c r="Y1610" s="2">
        <v>0.75171296296296297</v>
      </c>
      <c r="Z1610" s="2">
        <f t="shared" si="229"/>
        <v>0.75</v>
      </c>
      <c r="AA1610">
        <f>1</f>
        <v>1</v>
      </c>
      <c r="AB1610" s="1">
        <v>42840</v>
      </c>
      <c r="AC1610" s="13">
        <f t="shared" si="230"/>
        <v>42826</v>
      </c>
      <c r="AD1610" s="14">
        <f t="shared" si="231"/>
        <v>42840</v>
      </c>
      <c r="AE1610" s="1" t="str">
        <f t="shared" si="232"/>
        <v>Saturday</v>
      </c>
      <c r="AF1610" s="2">
        <v>0.78579861111111116</v>
      </c>
      <c r="AG1610" s="2">
        <f t="shared" si="233"/>
        <v>0.79166666666666663</v>
      </c>
      <c r="AH1610" t="s">
        <v>23</v>
      </c>
    </row>
    <row r="1611" spans="1:34" x14ac:dyDescent="0.25">
      <c r="A1611">
        <v>1582987</v>
      </c>
      <c r="B1611" t="s">
        <v>54</v>
      </c>
      <c r="E1611">
        <v>53132</v>
      </c>
      <c r="F1611" t="s">
        <v>20</v>
      </c>
      <c r="G1611" t="s">
        <v>55</v>
      </c>
      <c r="H1611">
        <v>315</v>
      </c>
      <c r="I1611" t="s">
        <v>77</v>
      </c>
      <c r="J1611">
        <f>VLOOKUP(I1611,Key!$A$1:$C$73,2,FALSE)</f>
        <v>43.036900000000003</v>
      </c>
      <c r="K1611">
        <f>VLOOKUP(I1611,Key!$A$1:$C$73,3,FALSE)</f>
        <v>-87.89667</v>
      </c>
      <c r="L1611" t="s">
        <v>77</v>
      </c>
      <c r="M1611">
        <f>VLOOKUP(L1611,Key!$A$1:$C$73,2,FALSE)</f>
        <v>43.036900000000003</v>
      </c>
      <c r="N1611">
        <f>VLOOKUP(L1611,Key!$A$1:$C$73,3,FALSE)</f>
        <v>-87.89667</v>
      </c>
      <c r="O1611">
        <v>80</v>
      </c>
      <c r="P1611">
        <v>9</v>
      </c>
      <c r="Q1611">
        <v>12</v>
      </c>
      <c r="R1611">
        <v>11.4</v>
      </c>
      <c r="S1611">
        <v>480</v>
      </c>
      <c r="T1611">
        <f t="shared" si="225"/>
        <v>-1</v>
      </c>
      <c r="U1611" s="1">
        <v>42840</v>
      </c>
      <c r="V1611" s="13">
        <f t="shared" si="226"/>
        <v>42826</v>
      </c>
      <c r="W1611" s="14">
        <f t="shared" si="227"/>
        <v>42840</v>
      </c>
      <c r="X1611" s="1" t="str">
        <f t="shared" si="228"/>
        <v>Saturday</v>
      </c>
      <c r="Y1611" s="2">
        <v>0.76684027777777775</v>
      </c>
      <c r="Z1611" s="2">
        <f t="shared" si="229"/>
        <v>0.75</v>
      </c>
      <c r="AA1611">
        <f>1</f>
        <v>1</v>
      </c>
      <c r="AB1611" s="1">
        <v>42840</v>
      </c>
      <c r="AC1611" s="13">
        <f t="shared" si="230"/>
        <v>42826</v>
      </c>
      <c r="AD1611" s="14">
        <f t="shared" si="231"/>
        <v>42840</v>
      </c>
      <c r="AE1611" s="1" t="str">
        <f t="shared" si="232"/>
        <v>Saturday</v>
      </c>
      <c r="AF1611" s="2">
        <v>0.82246527777777778</v>
      </c>
      <c r="AG1611" s="2">
        <f t="shared" si="233"/>
        <v>0.83333333333333326</v>
      </c>
      <c r="AH1611" t="s">
        <v>25</v>
      </c>
    </row>
    <row r="1612" spans="1:34" x14ac:dyDescent="0.25">
      <c r="A1612">
        <v>1581796</v>
      </c>
      <c r="B1612" t="s">
        <v>54</v>
      </c>
      <c r="E1612">
        <v>53202</v>
      </c>
      <c r="F1612" t="s">
        <v>20</v>
      </c>
      <c r="G1612" t="s">
        <v>55</v>
      </c>
      <c r="H1612">
        <v>224</v>
      </c>
      <c r="I1612" t="s">
        <v>39</v>
      </c>
      <c r="J1612">
        <f>VLOOKUP(I1612,Key!$A$1:$C$73,2,FALSE)</f>
        <v>43.031480000000002</v>
      </c>
      <c r="K1612">
        <f>VLOOKUP(I1612,Key!$A$1:$C$73,3,FALSE)</f>
        <v>-87.908169999999998</v>
      </c>
      <c r="L1612" t="s">
        <v>62</v>
      </c>
      <c r="M1612">
        <f>VLOOKUP(L1612,Key!$A$1:$C$73,2,FALSE)</f>
        <v>43.052460000000004</v>
      </c>
      <c r="N1612">
        <f>VLOOKUP(L1612,Key!$A$1:$C$73,3,FALSE)</f>
        <v>-87.891000000000005</v>
      </c>
      <c r="O1612">
        <v>24</v>
      </c>
      <c r="P1612">
        <v>3</v>
      </c>
      <c r="Q1612">
        <v>3.6</v>
      </c>
      <c r="R1612">
        <v>3.4</v>
      </c>
      <c r="S1612">
        <v>144</v>
      </c>
      <c r="T1612">
        <f t="shared" si="225"/>
        <v>-1</v>
      </c>
      <c r="U1612" s="1">
        <v>42840</v>
      </c>
      <c r="V1612" s="13">
        <f t="shared" si="226"/>
        <v>42826</v>
      </c>
      <c r="W1612" s="14">
        <f t="shared" si="227"/>
        <v>42840</v>
      </c>
      <c r="X1612" s="1" t="str">
        <f t="shared" si="228"/>
        <v>Saturday</v>
      </c>
      <c r="Y1612" s="2">
        <v>0.76795138888888881</v>
      </c>
      <c r="Z1612" s="2">
        <f t="shared" si="229"/>
        <v>0.75</v>
      </c>
      <c r="AA1612">
        <f>1</f>
        <v>1</v>
      </c>
      <c r="AB1612" s="1">
        <v>42840</v>
      </c>
      <c r="AC1612" s="13">
        <f t="shared" si="230"/>
        <v>42826</v>
      </c>
      <c r="AD1612" s="14">
        <f t="shared" si="231"/>
        <v>42840</v>
      </c>
      <c r="AE1612" s="1" t="str">
        <f t="shared" si="232"/>
        <v>Saturday</v>
      </c>
      <c r="AF1612" s="2">
        <v>0.78451388888888884</v>
      </c>
      <c r="AG1612" s="2">
        <f t="shared" si="233"/>
        <v>0.79166666666666663</v>
      </c>
      <c r="AH1612" t="s">
        <v>23</v>
      </c>
    </row>
    <row r="1613" spans="1:34" x14ac:dyDescent="0.25">
      <c r="A1613">
        <v>1583003</v>
      </c>
      <c r="B1613" t="s">
        <v>54</v>
      </c>
      <c r="E1613">
        <v>60647</v>
      </c>
      <c r="F1613" t="s">
        <v>20</v>
      </c>
      <c r="G1613" t="s">
        <v>55</v>
      </c>
      <c r="H1613">
        <v>13</v>
      </c>
      <c r="I1613" t="s">
        <v>48</v>
      </c>
      <c r="J1613">
        <f>VLOOKUP(I1613,Key!$A$1:$C$73,2,FALSE)</f>
        <v>43.031320000000001</v>
      </c>
      <c r="K1613">
        <f>VLOOKUP(I1613,Key!$A$1:$C$73,3,FALSE)</f>
        <v>-87.904259999999994</v>
      </c>
      <c r="L1613" t="s">
        <v>79</v>
      </c>
      <c r="M1613">
        <f>VLOOKUP(L1613,Key!$A$1:$C$73,2,FALSE)</f>
        <v>43.04804</v>
      </c>
      <c r="N1613">
        <f>VLOOKUP(L1613,Key!$A$1:$C$73,3,FALSE)</f>
        <v>-87.896720000000002</v>
      </c>
      <c r="O1613">
        <v>32</v>
      </c>
      <c r="P1613">
        <v>3</v>
      </c>
      <c r="Q1613">
        <v>4.8</v>
      </c>
      <c r="R1613">
        <v>4.5999999999999996</v>
      </c>
      <c r="S1613">
        <v>192</v>
      </c>
      <c r="T1613">
        <f t="shared" si="225"/>
        <v>-1</v>
      </c>
      <c r="U1613" s="1">
        <v>42840</v>
      </c>
      <c r="V1613" s="13">
        <f t="shared" si="226"/>
        <v>42826</v>
      </c>
      <c r="W1613" s="14">
        <f t="shared" si="227"/>
        <v>42840</v>
      </c>
      <c r="X1613" s="1" t="str">
        <f t="shared" si="228"/>
        <v>Saturday</v>
      </c>
      <c r="Y1613" s="2">
        <v>0.77028935185185177</v>
      </c>
      <c r="Z1613" s="2">
        <f t="shared" si="229"/>
        <v>0.75</v>
      </c>
      <c r="AA1613">
        <f>1</f>
        <v>1</v>
      </c>
      <c r="AB1613" s="1">
        <v>42840</v>
      </c>
      <c r="AC1613" s="13">
        <f t="shared" si="230"/>
        <v>42826</v>
      </c>
      <c r="AD1613" s="14">
        <f t="shared" si="231"/>
        <v>42840</v>
      </c>
      <c r="AE1613" s="1" t="str">
        <f t="shared" si="232"/>
        <v>Saturday</v>
      </c>
      <c r="AF1613" s="2">
        <v>0.79289351851851853</v>
      </c>
      <c r="AG1613" s="2">
        <f t="shared" si="233"/>
        <v>0.79166666666666663</v>
      </c>
      <c r="AH1613" t="s">
        <v>23</v>
      </c>
    </row>
    <row r="1614" spans="1:34" x14ac:dyDescent="0.25">
      <c r="A1614">
        <v>1583089</v>
      </c>
      <c r="B1614" t="s">
        <v>54</v>
      </c>
      <c r="E1614">
        <v>60133</v>
      </c>
      <c r="F1614" t="s">
        <v>20</v>
      </c>
      <c r="G1614" t="s">
        <v>55</v>
      </c>
      <c r="H1614">
        <v>11168</v>
      </c>
      <c r="I1614" t="s">
        <v>36</v>
      </c>
      <c r="J1614">
        <f>VLOOKUP(I1614,Key!$A$1:$C$73,2,FALSE)</f>
        <v>43.03519</v>
      </c>
      <c r="K1614">
        <f>VLOOKUP(I1614,Key!$A$1:$C$73,3,FALSE)</f>
        <v>-87.907390000000007</v>
      </c>
      <c r="L1614" t="s">
        <v>86</v>
      </c>
      <c r="M1614">
        <f>VLOOKUP(L1614,Key!$A$1:$C$73,2,FALSE)</f>
        <v>43.052549999999997</v>
      </c>
      <c r="N1614">
        <f>VLOOKUP(L1614,Key!$A$1:$C$73,3,FALSE)</f>
        <v>-87.909329999999997</v>
      </c>
      <c r="O1614">
        <v>25</v>
      </c>
      <c r="P1614">
        <v>3</v>
      </c>
      <c r="Q1614">
        <v>3.8</v>
      </c>
      <c r="R1614">
        <v>3.6</v>
      </c>
      <c r="S1614">
        <v>150</v>
      </c>
      <c r="T1614">
        <f t="shared" si="225"/>
        <v>-1</v>
      </c>
      <c r="U1614" s="1">
        <v>42840</v>
      </c>
      <c r="V1614" s="13">
        <f t="shared" si="226"/>
        <v>42826</v>
      </c>
      <c r="W1614" s="14">
        <f t="shared" si="227"/>
        <v>42840</v>
      </c>
      <c r="X1614" s="1" t="str">
        <f t="shared" si="228"/>
        <v>Saturday</v>
      </c>
      <c r="Y1614" s="2">
        <v>0.78616898148148151</v>
      </c>
      <c r="Z1614" s="2">
        <f t="shared" si="229"/>
        <v>0.79166666666666663</v>
      </c>
      <c r="AA1614">
        <f>1</f>
        <v>1</v>
      </c>
      <c r="AB1614" s="1">
        <v>42840</v>
      </c>
      <c r="AC1614" s="13">
        <f t="shared" si="230"/>
        <v>42826</v>
      </c>
      <c r="AD1614" s="14">
        <f t="shared" si="231"/>
        <v>42840</v>
      </c>
      <c r="AE1614" s="1" t="str">
        <f t="shared" si="232"/>
        <v>Saturday</v>
      </c>
      <c r="AF1614" s="2">
        <v>0.80365740740740732</v>
      </c>
      <c r="AG1614" s="2">
        <f t="shared" si="233"/>
        <v>0.79166666666666663</v>
      </c>
      <c r="AH1614" t="s">
        <v>23</v>
      </c>
    </row>
    <row r="1615" spans="1:34" x14ac:dyDescent="0.25">
      <c r="A1615">
        <v>1583143</v>
      </c>
      <c r="B1615" t="s">
        <v>54</v>
      </c>
      <c r="E1615">
        <v>53221</v>
      </c>
      <c r="F1615" t="s">
        <v>20</v>
      </c>
      <c r="G1615" t="s">
        <v>55</v>
      </c>
      <c r="H1615">
        <v>136</v>
      </c>
      <c r="I1615" t="s">
        <v>77</v>
      </c>
      <c r="J1615">
        <f>VLOOKUP(I1615,Key!$A$1:$C$73,2,FALSE)</f>
        <v>43.036900000000003</v>
      </c>
      <c r="K1615">
        <f>VLOOKUP(I1615,Key!$A$1:$C$73,3,FALSE)</f>
        <v>-87.89667</v>
      </c>
      <c r="L1615" t="s">
        <v>77</v>
      </c>
      <c r="M1615">
        <f>VLOOKUP(L1615,Key!$A$1:$C$73,2,FALSE)</f>
        <v>43.036900000000003</v>
      </c>
      <c r="N1615">
        <f>VLOOKUP(L1615,Key!$A$1:$C$73,3,FALSE)</f>
        <v>-87.89667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f t="shared" si="225"/>
        <v>-1</v>
      </c>
      <c r="U1615" s="1">
        <v>42840</v>
      </c>
      <c r="V1615" s="13">
        <f t="shared" si="226"/>
        <v>42826</v>
      </c>
      <c r="W1615" s="14">
        <f t="shared" si="227"/>
        <v>42840</v>
      </c>
      <c r="X1615" s="1" t="str">
        <f t="shared" si="228"/>
        <v>Saturday</v>
      </c>
      <c r="Y1615" s="2">
        <v>0.79701388888888891</v>
      </c>
      <c r="Z1615" s="2">
        <f t="shared" si="229"/>
        <v>0.79166666666666663</v>
      </c>
      <c r="AA1615">
        <f>1</f>
        <v>1</v>
      </c>
      <c r="AB1615" s="1">
        <v>42840</v>
      </c>
      <c r="AC1615" s="13">
        <f t="shared" si="230"/>
        <v>42826</v>
      </c>
      <c r="AD1615" s="14">
        <f t="shared" si="231"/>
        <v>42840</v>
      </c>
      <c r="AE1615" s="1" t="str">
        <f t="shared" si="232"/>
        <v>Saturday</v>
      </c>
      <c r="AF1615" s="2">
        <v>0.79701388888888891</v>
      </c>
      <c r="AG1615" s="2">
        <f t="shared" si="233"/>
        <v>0.79166666666666663</v>
      </c>
      <c r="AH1615" t="s">
        <v>25</v>
      </c>
    </row>
    <row r="1616" spans="1:34" x14ac:dyDescent="0.25">
      <c r="A1616">
        <v>1583432</v>
      </c>
      <c r="B1616" t="s">
        <v>54</v>
      </c>
      <c r="E1616">
        <v>41423</v>
      </c>
      <c r="F1616" t="s">
        <v>20</v>
      </c>
      <c r="G1616" t="s">
        <v>55</v>
      </c>
      <c r="H1616">
        <v>11142</v>
      </c>
      <c r="I1616" t="s">
        <v>42</v>
      </c>
      <c r="J1616">
        <f>VLOOKUP(I1616,Key!$A$1:$C$73,2,FALSE)</f>
        <v>43.038719999999998</v>
      </c>
      <c r="K1616">
        <f>VLOOKUP(I1616,Key!$A$1:$C$73,3,FALSE)</f>
        <v>-87.905339999999995</v>
      </c>
      <c r="L1616" t="s">
        <v>42</v>
      </c>
      <c r="M1616">
        <f>VLOOKUP(L1616,Key!$A$1:$C$73,2,FALSE)</f>
        <v>43.038719999999998</v>
      </c>
      <c r="N1616">
        <f>VLOOKUP(L1616,Key!$A$1:$C$73,3,FALSE)</f>
        <v>-87.905339999999995</v>
      </c>
      <c r="O1616">
        <v>55</v>
      </c>
      <c r="P1616">
        <v>6</v>
      </c>
      <c r="Q1616">
        <v>8.3000000000000007</v>
      </c>
      <c r="R1616">
        <v>7.8</v>
      </c>
      <c r="S1616">
        <v>330</v>
      </c>
      <c r="T1616">
        <f t="shared" si="225"/>
        <v>-1</v>
      </c>
      <c r="U1616" s="1">
        <v>42840</v>
      </c>
      <c r="V1616" s="13">
        <f t="shared" si="226"/>
        <v>42826</v>
      </c>
      <c r="W1616" s="14">
        <f t="shared" si="227"/>
        <v>42840</v>
      </c>
      <c r="X1616" s="1" t="str">
        <f t="shared" si="228"/>
        <v>Saturday</v>
      </c>
      <c r="Y1616" s="2">
        <v>0.8834953703703704</v>
      </c>
      <c r="Z1616" s="2">
        <f t="shared" si="229"/>
        <v>0.875</v>
      </c>
      <c r="AA1616">
        <f>1</f>
        <v>1</v>
      </c>
      <c r="AB1616" s="1">
        <v>42840</v>
      </c>
      <c r="AC1616" s="13">
        <f t="shared" si="230"/>
        <v>42826</v>
      </c>
      <c r="AD1616" s="14">
        <f t="shared" si="231"/>
        <v>42840</v>
      </c>
      <c r="AE1616" s="1" t="str">
        <f t="shared" si="232"/>
        <v>Saturday</v>
      </c>
      <c r="AF1616" s="2">
        <v>0.92159722222222218</v>
      </c>
      <c r="AG1616" s="2">
        <f t="shared" si="233"/>
        <v>0.91666666666666663</v>
      </c>
      <c r="AH1616" t="s">
        <v>25</v>
      </c>
    </row>
    <row r="1617" spans="1:34" x14ac:dyDescent="0.25">
      <c r="A1617">
        <v>1583285</v>
      </c>
      <c r="B1617" t="s">
        <v>54</v>
      </c>
      <c r="E1617">
        <v>53211</v>
      </c>
      <c r="F1617" t="s">
        <v>20</v>
      </c>
      <c r="G1617" t="s">
        <v>55</v>
      </c>
      <c r="H1617">
        <v>5502</v>
      </c>
      <c r="I1617" t="s">
        <v>69</v>
      </c>
      <c r="J1617">
        <f>VLOOKUP(I1617,Key!$A$1:$C$73,2,FALSE)</f>
        <v>43.024340000000002</v>
      </c>
      <c r="K1617">
        <f>VLOOKUP(I1617,Key!$A$1:$C$73,3,FALSE)</f>
        <v>-87.916753</v>
      </c>
      <c r="L1617" t="s">
        <v>28</v>
      </c>
      <c r="M1617">
        <f>VLOOKUP(L1617,Key!$A$1:$C$73,2,FALSE)</f>
        <v>43.038580000000003</v>
      </c>
      <c r="N1617">
        <f>VLOOKUP(L1617,Key!$A$1:$C$73,3,FALSE)</f>
        <v>-87.90934</v>
      </c>
      <c r="O1617">
        <v>18</v>
      </c>
      <c r="P1617">
        <v>3</v>
      </c>
      <c r="Q1617">
        <v>2.7</v>
      </c>
      <c r="R1617">
        <v>2.6</v>
      </c>
      <c r="S1617">
        <v>108</v>
      </c>
      <c r="T1617">
        <f t="shared" si="225"/>
        <v>-1</v>
      </c>
      <c r="U1617" s="1">
        <v>42840</v>
      </c>
      <c r="V1617" s="13">
        <f t="shared" si="226"/>
        <v>42826</v>
      </c>
      <c r="W1617" s="14">
        <f t="shared" si="227"/>
        <v>42840</v>
      </c>
      <c r="X1617" s="1" t="str">
        <f t="shared" si="228"/>
        <v>Saturday</v>
      </c>
      <c r="Y1617" s="2">
        <v>0.88531249999999995</v>
      </c>
      <c r="Z1617" s="2">
        <f t="shared" si="229"/>
        <v>0.875</v>
      </c>
      <c r="AA1617">
        <f>1</f>
        <v>1</v>
      </c>
      <c r="AB1617" s="1">
        <v>42840</v>
      </c>
      <c r="AC1617" s="13">
        <f t="shared" si="230"/>
        <v>42826</v>
      </c>
      <c r="AD1617" s="14">
        <f t="shared" si="231"/>
        <v>42840</v>
      </c>
      <c r="AE1617" s="1" t="str">
        <f t="shared" si="232"/>
        <v>Saturday</v>
      </c>
      <c r="AF1617" s="2">
        <v>0.89778935185185194</v>
      </c>
      <c r="AG1617" s="2">
        <f t="shared" si="233"/>
        <v>0.91666666666666663</v>
      </c>
      <c r="AH1617" t="s">
        <v>23</v>
      </c>
    </row>
    <row r="1618" spans="1:34" x14ac:dyDescent="0.25">
      <c r="A1618">
        <v>1583533</v>
      </c>
      <c r="B1618" t="s">
        <v>54</v>
      </c>
      <c r="E1618">
        <v>53012</v>
      </c>
      <c r="F1618" t="s">
        <v>20</v>
      </c>
      <c r="G1618" t="s">
        <v>55</v>
      </c>
      <c r="H1618">
        <v>224</v>
      </c>
      <c r="I1618" t="s">
        <v>62</v>
      </c>
      <c r="J1618">
        <f>VLOOKUP(I1618,Key!$A$1:$C$73,2,FALSE)</f>
        <v>43.052460000000004</v>
      </c>
      <c r="K1618">
        <f>VLOOKUP(I1618,Key!$A$1:$C$73,3,FALSE)</f>
        <v>-87.891000000000005</v>
      </c>
      <c r="L1618" t="s">
        <v>62</v>
      </c>
      <c r="M1618">
        <f>VLOOKUP(L1618,Key!$A$1:$C$73,2,FALSE)</f>
        <v>43.052460000000004</v>
      </c>
      <c r="N1618">
        <f>VLOOKUP(L1618,Key!$A$1:$C$73,3,FALSE)</f>
        <v>-87.891000000000005</v>
      </c>
      <c r="O1618">
        <v>31</v>
      </c>
      <c r="P1618">
        <v>3</v>
      </c>
      <c r="Q1618">
        <v>4.7</v>
      </c>
      <c r="R1618">
        <v>4.4000000000000004</v>
      </c>
      <c r="S1618">
        <v>186</v>
      </c>
      <c r="T1618">
        <f t="shared" si="225"/>
        <v>-1</v>
      </c>
      <c r="U1618" s="1">
        <v>42840</v>
      </c>
      <c r="V1618" s="13">
        <f t="shared" si="226"/>
        <v>42826</v>
      </c>
      <c r="W1618" s="14">
        <f t="shared" si="227"/>
        <v>42840</v>
      </c>
      <c r="X1618" s="1" t="str">
        <f t="shared" si="228"/>
        <v>Saturday</v>
      </c>
      <c r="Y1618" s="2">
        <v>0.92142361111111104</v>
      </c>
      <c r="Z1618" s="2">
        <f t="shared" si="229"/>
        <v>0.91666666666666663</v>
      </c>
      <c r="AA1618">
        <f>1</f>
        <v>1</v>
      </c>
      <c r="AB1618" s="1">
        <v>42840</v>
      </c>
      <c r="AC1618" s="13">
        <f t="shared" si="230"/>
        <v>42826</v>
      </c>
      <c r="AD1618" s="14">
        <f t="shared" si="231"/>
        <v>42840</v>
      </c>
      <c r="AE1618" s="1" t="str">
        <f t="shared" si="232"/>
        <v>Saturday</v>
      </c>
      <c r="AF1618" s="2">
        <v>0.94252314814814808</v>
      </c>
      <c r="AG1618" s="2">
        <f t="shared" si="233"/>
        <v>0.95833333333333326</v>
      </c>
      <c r="AH1618" t="s">
        <v>25</v>
      </c>
    </row>
    <row r="1619" spans="1:34" x14ac:dyDescent="0.25">
      <c r="A1619">
        <v>1583565</v>
      </c>
      <c r="B1619" t="s">
        <v>54</v>
      </c>
      <c r="E1619">
        <v>53186</v>
      </c>
      <c r="F1619" t="s">
        <v>20</v>
      </c>
      <c r="G1619" t="s">
        <v>55</v>
      </c>
      <c r="H1619">
        <v>5444</v>
      </c>
      <c r="I1619" t="s">
        <v>36</v>
      </c>
      <c r="J1619">
        <f>VLOOKUP(I1619,Key!$A$1:$C$73,2,FALSE)</f>
        <v>43.03519</v>
      </c>
      <c r="K1619">
        <f>VLOOKUP(I1619,Key!$A$1:$C$73,3,FALSE)</f>
        <v>-87.907390000000007</v>
      </c>
      <c r="L1619" t="s">
        <v>36</v>
      </c>
      <c r="M1619">
        <f>VLOOKUP(L1619,Key!$A$1:$C$73,2,FALSE)</f>
        <v>43.03519</v>
      </c>
      <c r="N1619">
        <f>VLOOKUP(L1619,Key!$A$1:$C$73,3,FALSE)</f>
        <v>-87.907390000000007</v>
      </c>
      <c r="O1619">
        <v>59</v>
      </c>
      <c r="P1619">
        <v>6</v>
      </c>
      <c r="Q1619">
        <v>8.9</v>
      </c>
      <c r="R1619">
        <v>8.4</v>
      </c>
      <c r="S1619">
        <v>354</v>
      </c>
      <c r="T1619">
        <f t="shared" si="225"/>
        <v>-1</v>
      </c>
      <c r="U1619" s="1">
        <v>42840</v>
      </c>
      <c r="V1619" s="13">
        <f t="shared" si="226"/>
        <v>42826</v>
      </c>
      <c r="W1619" s="14">
        <f t="shared" si="227"/>
        <v>42840</v>
      </c>
      <c r="X1619" s="1" t="str">
        <f t="shared" si="228"/>
        <v>Saturday</v>
      </c>
      <c r="Y1619" s="2">
        <v>0.93564814814814812</v>
      </c>
      <c r="Z1619" s="2">
        <f t="shared" si="229"/>
        <v>0.91666666666666663</v>
      </c>
      <c r="AA1619">
        <f>1</f>
        <v>1</v>
      </c>
      <c r="AB1619" s="1">
        <v>42840</v>
      </c>
      <c r="AC1619" s="13">
        <f t="shared" si="230"/>
        <v>42826</v>
      </c>
      <c r="AD1619" s="14">
        <f t="shared" si="231"/>
        <v>42840</v>
      </c>
      <c r="AE1619" s="1" t="str">
        <f t="shared" si="232"/>
        <v>Saturday</v>
      </c>
      <c r="AF1619" s="2">
        <v>0.97672453703703699</v>
      </c>
      <c r="AG1619" s="2">
        <f t="shared" si="233"/>
        <v>0.95833333333333326</v>
      </c>
      <c r="AH1619" t="s">
        <v>25</v>
      </c>
    </row>
    <row r="1620" spans="1:34" x14ac:dyDescent="0.25">
      <c r="A1620">
        <v>1583575</v>
      </c>
      <c r="B1620" t="s">
        <v>54</v>
      </c>
      <c r="E1620">
        <v>43620</v>
      </c>
      <c r="F1620" t="s">
        <v>20</v>
      </c>
      <c r="G1620" t="s">
        <v>55</v>
      </c>
      <c r="H1620">
        <v>307</v>
      </c>
      <c r="I1620" t="s">
        <v>57</v>
      </c>
      <c r="J1620">
        <f>VLOOKUP(I1620,Key!$A$1:$C$73,2,FALSE)</f>
        <v>43.03913</v>
      </c>
      <c r="K1620">
        <f>VLOOKUP(I1620,Key!$A$1:$C$73,3,FALSE)</f>
        <v>-87.916150000000002</v>
      </c>
      <c r="L1620" t="s">
        <v>83</v>
      </c>
      <c r="M1620">
        <f>VLOOKUP(L1620,Key!$A$1:$C$73,2,FALSE)</f>
        <v>43.026229999999998</v>
      </c>
      <c r="N1620">
        <f>VLOOKUP(L1620,Key!$A$1:$C$73,3,FALSE)</f>
        <v>-87.912809999999993</v>
      </c>
      <c r="O1620">
        <v>12</v>
      </c>
      <c r="P1620">
        <v>3</v>
      </c>
      <c r="Q1620">
        <v>1.8</v>
      </c>
      <c r="R1620">
        <v>1.7</v>
      </c>
      <c r="S1620">
        <v>72</v>
      </c>
      <c r="T1620">
        <f t="shared" si="225"/>
        <v>-1</v>
      </c>
      <c r="U1620" s="1">
        <v>42840</v>
      </c>
      <c r="V1620" s="13">
        <f t="shared" si="226"/>
        <v>42826</v>
      </c>
      <c r="W1620" s="14">
        <f t="shared" si="227"/>
        <v>42840</v>
      </c>
      <c r="X1620" s="1" t="str">
        <f t="shared" si="228"/>
        <v>Saturday</v>
      </c>
      <c r="Y1620" s="2">
        <v>0.94284722222222228</v>
      </c>
      <c r="Z1620" s="2">
        <f t="shared" si="229"/>
        <v>0.95833333333333326</v>
      </c>
      <c r="AA1620">
        <f>1</f>
        <v>1</v>
      </c>
      <c r="AB1620" s="1">
        <v>42840</v>
      </c>
      <c r="AC1620" s="13">
        <f t="shared" si="230"/>
        <v>42826</v>
      </c>
      <c r="AD1620" s="14">
        <f t="shared" si="231"/>
        <v>42840</v>
      </c>
      <c r="AE1620" s="1" t="str">
        <f t="shared" si="232"/>
        <v>Saturday</v>
      </c>
      <c r="AF1620" s="2">
        <v>0.9507175925925927</v>
      </c>
      <c r="AG1620" s="2">
        <f t="shared" si="233"/>
        <v>0.95833333333333326</v>
      </c>
      <c r="AH1620" t="s">
        <v>23</v>
      </c>
    </row>
    <row r="1621" spans="1:34" x14ac:dyDescent="0.25">
      <c r="A1621">
        <v>1583753</v>
      </c>
      <c r="B1621" t="s">
        <v>54</v>
      </c>
      <c r="E1621">
        <v>53212</v>
      </c>
      <c r="F1621" t="s">
        <v>20</v>
      </c>
      <c r="G1621" t="s">
        <v>55</v>
      </c>
      <c r="H1621">
        <v>11127</v>
      </c>
      <c r="I1621" t="s">
        <v>21</v>
      </c>
      <c r="J1621">
        <f>VLOOKUP(I1621,Key!$A$1:$C$73,2,FALSE)</f>
        <v>43.074890000000003</v>
      </c>
      <c r="K1621">
        <f>VLOOKUP(I1621,Key!$A$1:$C$73,3,FALSE)</f>
        <v>-87.882810000000006</v>
      </c>
      <c r="L1621" t="s">
        <v>85</v>
      </c>
      <c r="M1621">
        <f>VLOOKUP(L1621,Key!$A$1:$C$73,2,FALSE)</f>
        <v>43.053040000000003</v>
      </c>
      <c r="N1621">
        <f>VLOOKUP(L1621,Key!$A$1:$C$73,3,FALSE)</f>
        <v>-87.897660000000002</v>
      </c>
      <c r="O1621">
        <v>13</v>
      </c>
      <c r="P1621">
        <v>3</v>
      </c>
      <c r="Q1621">
        <v>2</v>
      </c>
      <c r="R1621">
        <v>1.9</v>
      </c>
      <c r="S1621">
        <v>78</v>
      </c>
      <c r="T1621">
        <f t="shared" si="225"/>
        <v>-1</v>
      </c>
      <c r="U1621" s="1">
        <v>42841</v>
      </c>
      <c r="V1621" s="13">
        <f t="shared" si="226"/>
        <v>42826</v>
      </c>
      <c r="W1621" s="14">
        <f t="shared" si="227"/>
        <v>42841</v>
      </c>
      <c r="X1621" s="1" t="str">
        <f t="shared" si="228"/>
        <v>Sunday</v>
      </c>
      <c r="Y1621" s="2">
        <v>0.19474537037037035</v>
      </c>
      <c r="Z1621" s="2">
        <f t="shared" si="229"/>
        <v>0.20833333333333331</v>
      </c>
      <c r="AA1621">
        <f>1</f>
        <v>1</v>
      </c>
      <c r="AB1621" s="1">
        <v>42841</v>
      </c>
      <c r="AC1621" s="13">
        <f t="shared" si="230"/>
        <v>42826</v>
      </c>
      <c r="AD1621" s="14">
        <f t="shared" si="231"/>
        <v>42841</v>
      </c>
      <c r="AE1621" s="1" t="str">
        <f t="shared" si="232"/>
        <v>Sunday</v>
      </c>
      <c r="AF1621" s="2">
        <v>0.20413194444444446</v>
      </c>
      <c r="AG1621" s="2">
        <f t="shared" si="233"/>
        <v>0.20833333333333331</v>
      </c>
      <c r="AH1621" t="s">
        <v>23</v>
      </c>
    </row>
    <row r="1622" spans="1:34" x14ac:dyDescent="0.25">
      <c r="A1622">
        <v>1408228</v>
      </c>
      <c r="B1622" t="s">
        <v>54</v>
      </c>
      <c r="E1622">
        <v>53202</v>
      </c>
      <c r="F1622" t="s">
        <v>20</v>
      </c>
      <c r="G1622" t="s">
        <v>55</v>
      </c>
      <c r="H1622">
        <v>224</v>
      </c>
      <c r="I1622" t="s">
        <v>62</v>
      </c>
      <c r="J1622">
        <f>VLOOKUP(I1622,Key!$A$1:$C$73,2,FALSE)</f>
        <v>43.052460000000004</v>
      </c>
      <c r="K1622">
        <f>VLOOKUP(I1622,Key!$A$1:$C$73,3,FALSE)</f>
        <v>-87.891000000000005</v>
      </c>
      <c r="L1622" t="s">
        <v>74</v>
      </c>
      <c r="M1622">
        <f>VLOOKUP(L1622,Key!$A$1:$C$73,2,FALSE)</f>
        <v>43.05536</v>
      </c>
      <c r="N1622">
        <f>VLOOKUP(L1622,Key!$A$1:$C$73,3,FALSE)</f>
        <v>-87.90504</v>
      </c>
      <c r="O1622">
        <v>36</v>
      </c>
      <c r="P1622">
        <v>6</v>
      </c>
      <c r="Q1622">
        <v>5.4</v>
      </c>
      <c r="R1622">
        <v>5.0999999999999996</v>
      </c>
      <c r="S1622">
        <v>216</v>
      </c>
      <c r="T1622">
        <f t="shared" si="225"/>
        <v>-1</v>
      </c>
      <c r="U1622" s="1">
        <v>42841</v>
      </c>
      <c r="V1622" s="13">
        <f t="shared" si="226"/>
        <v>42826</v>
      </c>
      <c r="W1622" s="14">
        <f t="shared" si="227"/>
        <v>42841</v>
      </c>
      <c r="X1622" s="1" t="str">
        <f t="shared" si="228"/>
        <v>Sunday</v>
      </c>
      <c r="Y1622" s="2">
        <v>0.4899074074074074</v>
      </c>
      <c r="Z1622" s="2">
        <f t="shared" si="229"/>
        <v>0.5</v>
      </c>
      <c r="AA1622">
        <f>1</f>
        <v>1</v>
      </c>
      <c r="AB1622" s="1">
        <v>42841</v>
      </c>
      <c r="AC1622" s="13">
        <f t="shared" si="230"/>
        <v>42826</v>
      </c>
      <c r="AD1622" s="14">
        <f t="shared" si="231"/>
        <v>42841</v>
      </c>
      <c r="AE1622" s="1" t="str">
        <f t="shared" si="232"/>
        <v>Sunday</v>
      </c>
      <c r="AF1622" s="2">
        <v>0.51525462962962965</v>
      </c>
      <c r="AG1622" s="2">
        <f t="shared" si="233"/>
        <v>0.5</v>
      </c>
      <c r="AH1622" t="s">
        <v>23</v>
      </c>
    </row>
    <row r="1623" spans="1:34" x14ac:dyDescent="0.25">
      <c r="A1623">
        <v>1355829</v>
      </c>
      <c r="B1623" t="s">
        <v>54</v>
      </c>
      <c r="E1623">
        <v>53212</v>
      </c>
      <c r="F1623" t="s">
        <v>20</v>
      </c>
      <c r="G1623" t="s">
        <v>55</v>
      </c>
      <c r="H1623">
        <v>224</v>
      </c>
      <c r="I1623" t="s">
        <v>74</v>
      </c>
      <c r="J1623">
        <f>VLOOKUP(I1623,Key!$A$1:$C$73,2,FALSE)</f>
        <v>43.05536</v>
      </c>
      <c r="K1623">
        <f>VLOOKUP(I1623,Key!$A$1:$C$73,3,FALSE)</f>
        <v>-87.90504</v>
      </c>
      <c r="L1623" t="s">
        <v>81</v>
      </c>
      <c r="M1623">
        <f>VLOOKUP(L1623,Key!$A$1:$C$73,2,FALSE)</f>
        <v>43.058010000000003</v>
      </c>
      <c r="N1623">
        <f>VLOOKUP(L1623,Key!$A$1:$C$73,3,FALSE)</f>
        <v>-87.877300000000005</v>
      </c>
      <c r="O1623">
        <v>32</v>
      </c>
      <c r="P1623">
        <v>3</v>
      </c>
      <c r="Q1623">
        <v>4.8</v>
      </c>
      <c r="R1623">
        <v>4.5999999999999996</v>
      </c>
      <c r="S1623">
        <v>192</v>
      </c>
      <c r="T1623">
        <f t="shared" si="225"/>
        <v>-1</v>
      </c>
      <c r="U1623" s="1">
        <v>42841</v>
      </c>
      <c r="V1623" s="13">
        <f t="shared" si="226"/>
        <v>42826</v>
      </c>
      <c r="W1623" s="14">
        <f t="shared" si="227"/>
        <v>42841</v>
      </c>
      <c r="X1623" s="1" t="str">
        <f t="shared" si="228"/>
        <v>Sunday</v>
      </c>
      <c r="Y1623" s="2">
        <v>0.5259490740740741</v>
      </c>
      <c r="Z1623" s="2">
        <f t="shared" si="229"/>
        <v>0.54166666666666663</v>
      </c>
      <c r="AA1623">
        <f>1</f>
        <v>1</v>
      </c>
      <c r="AB1623" s="1">
        <v>42841</v>
      </c>
      <c r="AC1623" s="13">
        <f t="shared" si="230"/>
        <v>42826</v>
      </c>
      <c r="AD1623" s="14">
        <f t="shared" si="231"/>
        <v>42841</v>
      </c>
      <c r="AE1623" s="1" t="str">
        <f t="shared" si="232"/>
        <v>Sunday</v>
      </c>
      <c r="AF1623" s="2">
        <v>0.54839120370370364</v>
      </c>
      <c r="AG1623" s="2">
        <f t="shared" si="233"/>
        <v>0.54166666666666663</v>
      </c>
      <c r="AH1623" t="s">
        <v>23</v>
      </c>
    </row>
    <row r="1624" spans="1:34" x14ac:dyDescent="0.25">
      <c r="A1624">
        <v>1571350</v>
      </c>
      <c r="B1624" t="s">
        <v>54</v>
      </c>
      <c r="E1624">
        <v>53589</v>
      </c>
      <c r="F1624" t="s">
        <v>20</v>
      </c>
      <c r="G1624" t="s">
        <v>55</v>
      </c>
      <c r="H1624">
        <v>11114</v>
      </c>
      <c r="I1624" t="s">
        <v>81</v>
      </c>
      <c r="J1624">
        <f>VLOOKUP(I1624,Key!$A$1:$C$73,2,FALSE)</f>
        <v>43.058010000000003</v>
      </c>
      <c r="K1624">
        <f>VLOOKUP(I1624,Key!$A$1:$C$73,3,FALSE)</f>
        <v>-87.877300000000005</v>
      </c>
      <c r="L1624" t="s">
        <v>81</v>
      </c>
      <c r="M1624">
        <f>VLOOKUP(L1624,Key!$A$1:$C$73,2,FALSE)</f>
        <v>43.058010000000003</v>
      </c>
      <c r="N1624">
        <f>VLOOKUP(L1624,Key!$A$1:$C$73,3,FALSE)</f>
        <v>-87.877300000000005</v>
      </c>
      <c r="O1624">
        <v>49</v>
      </c>
      <c r="P1624">
        <v>6</v>
      </c>
      <c r="Q1624">
        <v>7.4</v>
      </c>
      <c r="R1624">
        <v>7</v>
      </c>
      <c r="S1624">
        <v>294</v>
      </c>
      <c r="T1624">
        <f t="shared" si="225"/>
        <v>-1</v>
      </c>
      <c r="U1624" s="1">
        <v>42841</v>
      </c>
      <c r="V1624" s="13">
        <f t="shared" si="226"/>
        <v>42826</v>
      </c>
      <c r="W1624" s="14">
        <f t="shared" si="227"/>
        <v>42841</v>
      </c>
      <c r="X1624" s="1" t="str">
        <f t="shared" si="228"/>
        <v>Sunday</v>
      </c>
      <c r="Y1624" s="2">
        <v>0.53365740740740741</v>
      </c>
      <c r="Z1624" s="2">
        <f t="shared" si="229"/>
        <v>0.54166666666666663</v>
      </c>
      <c r="AA1624">
        <f>1</f>
        <v>1</v>
      </c>
      <c r="AB1624" s="1">
        <v>42841</v>
      </c>
      <c r="AC1624" s="13">
        <f t="shared" si="230"/>
        <v>42826</v>
      </c>
      <c r="AD1624" s="14">
        <f t="shared" si="231"/>
        <v>42841</v>
      </c>
      <c r="AE1624" s="1" t="str">
        <f t="shared" si="232"/>
        <v>Sunday</v>
      </c>
      <c r="AF1624" s="2">
        <v>0.56769675925925933</v>
      </c>
      <c r="AG1624" s="2">
        <f t="shared" si="233"/>
        <v>0.58333333333333326</v>
      </c>
      <c r="AH1624" t="s">
        <v>25</v>
      </c>
    </row>
    <row r="1625" spans="1:34" x14ac:dyDescent="0.25">
      <c r="A1625">
        <v>1584305</v>
      </c>
      <c r="B1625" t="s">
        <v>54</v>
      </c>
      <c r="E1625">
        <v>53215</v>
      </c>
      <c r="F1625" t="s">
        <v>20</v>
      </c>
      <c r="G1625" t="s">
        <v>55</v>
      </c>
      <c r="H1625">
        <v>5483</v>
      </c>
      <c r="I1625" t="s">
        <v>76</v>
      </c>
      <c r="J1625">
        <f>VLOOKUP(I1625,Key!$A$1:$C$73,2,FALSE)</f>
        <v>43.02948</v>
      </c>
      <c r="K1625">
        <f>VLOOKUP(I1625,Key!$A$1:$C$73,3,FALSE)</f>
        <v>-87.912819999999996</v>
      </c>
      <c r="L1625" t="s">
        <v>76</v>
      </c>
      <c r="M1625">
        <f>VLOOKUP(L1625,Key!$A$1:$C$73,2,FALSE)</f>
        <v>43.02948</v>
      </c>
      <c r="N1625">
        <f>VLOOKUP(L1625,Key!$A$1:$C$73,3,FALSE)</f>
        <v>-87.912819999999996</v>
      </c>
      <c r="O1625">
        <v>24</v>
      </c>
      <c r="P1625">
        <v>3</v>
      </c>
      <c r="Q1625">
        <v>3.6</v>
      </c>
      <c r="R1625">
        <v>3.4</v>
      </c>
      <c r="S1625">
        <v>144</v>
      </c>
      <c r="T1625">
        <f t="shared" si="225"/>
        <v>-1</v>
      </c>
      <c r="U1625" s="1">
        <v>42841</v>
      </c>
      <c r="V1625" s="13">
        <f t="shared" si="226"/>
        <v>42826</v>
      </c>
      <c r="W1625" s="14">
        <f t="shared" si="227"/>
        <v>42841</v>
      </c>
      <c r="X1625" s="1" t="str">
        <f t="shared" si="228"/>
        <v>Sunday</v>
      </c>
      <c r="Y1625" s="2">
        <v>0.53469907407407413</v>
      </c>
      <c r="Z1625" s="2">
        <f t="shared" si="229"/>
        <v>0.54166666666666663</v>
      </c>
      <c r="AA1625">
        <f>1</f>
        <v>1</v>
      </c>
      <c r="AB1625" s="1">
        <v>42841</v>
      </c>
      <c r="AC1625" s="13">
        <f t="shared" si="230"/>
        <v>42826</v>
      </c>
      <c r="AD1625" s="14">
        <f t="shared" si="231"/>
        <v>42841</v>
      </c>
      <c r="AE1625" s="1" t="str">
        <f t="shared" si="232"/>
        <v>Sunday</v>
      </c>
      <c r="AF1625" s="2">
        <v>0.55084490740740744</v>
      </c>
      <c r="AG1625" s="2">
        <f t="shared" si="233"/>
        <v>0.54166666666666663</v>
      </c>
      <c r="AH1625" t="s">
        <v>25</v>
      </c>
    </row>
    <row r="1626" spans="1:34" x14ac:dyDescent="0.25">
      <c r="A1626">
        <v>1584360</v>
      </c>
      <c r="B1626" t="s">
        <v>54</v>
      </c>
      <c r="E1626">
        <v>53212</v>
      </c>
      <c r="F1626" t="s">
        <v>20</v>
      </c>
      <c r="G1626" t="s">
        <v>55</v>
      </c>
      <c r="H1626">
        <v>5473</v>
      </c>
      <c r="I1626" t="s">
        <v>67</v>
      </c>
      <c r="J1626">
        <f>VLOOKUP(I1626,Key!$A$1:$C$73,2,FALSE)</f>
        <v>43.05847</v>
      </c>
      <c r="K1626">
        <f>VLOOKUP(I1626,Key!$A$1:$C$73,3,FALSE)</f>
        <v>-87.898079999999993</v>
      </c>
      <c r="L1626" t="s">
        <v>48</v>
      </c>
      <c r="M1626">
        <f>VLOOKUP(L1626,Key!$A$1:$C$73,2,FALSE)</f>
        <v>43.031320000000001</v>
      </c>
      <c r="N1626">
        <f>VLOOKUP(L1626,Key!$A$1:$C$73,3,FALSE)</f>
        <v>-87.904259999999994</v>
      </c>
      <c r="O1626">
        <v>53</v>
      </c>
      <c r="P1626">
        <v>6</v>
      </c>
      <c r="Q1626">
        <v>8</v>
      </c>
      <c r="R1626">
        <v>7.6</v>
      </c>
      <c r="S1626">
        <v>318</v>
      </c>
      <c r="T1626">
        <f t="shared" si="225"/>
        <v>-1</v>
      </c>
      <c r="U1626" s="1">
        <v>42841</v>
      </c>
      <c r="V1626" s="13">
        <f t="shared" si="226"/>
        <v>42826</v>
      </c>
      <c r="W1626" s="14">
        <f t="shared" si="227"/>
        <v>42841</v>
      </c>
      <c r="X1626" s="1" t="str">
        <f t="shared" si="228"/>
        <v>Sunday</v>
      </c>
      <c r="Y1626" s="2">
        <v>0.5435416666666667</v>
      </c>
      <c r="Z1626" s="2">
        <f t="shared" si="229"/>
        <v>0.54166666666666663</v>
      </c>
      <c r="AA1626">
        <f>1</f>
        <v>1</v>
      </c>
      <c r="AB1626" s="1">
        <v>42841</v>
      </c>
      <c r="AC1626" s="13">
        <f t="shared" si="230"/>
        <v>42826</v>
      </c>
      <c r="AD1626" s="14">
        <f t="shared" si="231"/>
        <v>42841</v>
      </c>
      <c r="AE1626" s="1" t="str">
        <f t="shared" si="232"/>
        <v>Sunday</v>
      </c>
      <c r="AF1626" s="2">
        <v>0.58032407407407405</v>
      </c>
      <c r="AG1626" s="2">
        <f t="shared" si="233"/>
        <v>0.58333333333333326</v>
      </c>
      <c r="AH1626" t="s">
        <v>23</v>
      </c>
    </row>
    <row r="1627" spans="1:34" x14ac:dyDescent="0.25">
      <c r="A1627">
        <v>1584356</v>
      </c>
      <c r="B1627" t="s">
        <v>54</v>
      </c>
      <c r="E1627">
        <v>53215</v>
      </c>
      <c r="F1627" t="s">
        <v>20</v>
      </c>
      <c r="G1627" t="s">
        <v>55</v>
      </c>
      <c r="H1627">
        <v>983</v>
      </c>
      <c r="I1627" t="s">
        <v>56</v>
      </c>
      <c r="J1627">
        <f>VLOOKUP(I1627,Key!$A$1:$C$73,2,FALSE)</f>
        <v>43.004728999999998</v>
      </c>
      <c r="K1627">
        <f>VLOOKUP(I1627,Key!$A$1:$C$73,3,FALSE)</f>
        <v>-87.905463999999995</v>
      </c>
      <c r="L1627" t="s">
        <v>56</v>
      </c>
      <c r="M1627">
        <f>VLOOKUP(L1627,Key!$A$1:$C$73,2,FALSE)</f>
        <v>43.004728999999998</v>
      </c>
      <c r="N1627">
        <f>VLOOKUP(L1627,Key!$A$1:$C$73,3,FALSE)</f>
        <v>-87.905463999999995</v>
      </c>
      <c r="O1627">
        <v>83</v>
      </c>
      <c r="P1627">
        <v>9</v>
      </c>
      <c r="Q1627">
        <v>12.5</v>
      </c>
      <c r="R1627">
        <v>11.8</v>
      </c>
      <c r="S1627">
        <v>498</v>
      </c>
      <c r="T1627">
        <f t="shared" si="225"/>
        <v>-1</v>
      </c>
      <c r="U1627" s="1">
        <v>42841</v>
      </c>
      <c r="V1627" s="13">
        <f t="shared" si="226"/>
        <v>42826</v>
      </c>
      <c r="W1627" s="14">
        <f t="shared" si="227"/>
        <v>42841</v>
      </c>
      <c r="X1627" s="1" t="str">
        <f t="shared" si="228"/>
        <v>Sunday</v>
      </c>
      <c r="Y1627" s="2">
        <v>0.54377314814814814</v>
      </c>
      <c r="Z1627" s="2">
        <f t="shared" si="229"/>
        <v>0.54166666666666663</v>
      </c>
      <c r="AA1627">
        <f>1</f>
        <v>1</v>
      </c>
      <c r="AB1627" s="1">
        <v>42841</v>
      </c>
      <c r="AC1627" s="13">
        <f t="shared" si="230"/>
        <v>42826</v>
      </c>
      <c r="AD1627" s="14">
        <f t="shared" si="231"/>
        <v>42841</v>
      </c>
      <c r="AE1627" s="1" t="str">
        <f t="shared" si="232"/>
        <v>Sunday</v>
      </c>
      <c r="AF1627" s="2">
        <v>0.60159722222222223</v>
      </c>
      <c r="AG1627" s="2">
        <f t="shared" si="233"/>
        <v>0.58333333333333326</v>
      </c>
      <c r="AH1627" t="s">
        <v>25</v>
      </c>
    </row>
    <row r="1628" spans="1:34" x14ac:dyDescent="0.25">
      <c r="A1628">
        <v>1584378</v>
      </c>
      <c r="B1628" t="s">
        <v>54</v>
      </c>
      <c r="E1628">
        <v>53202</v>
      </c>
      <c r="F1628" t="s">
        <v>20</v>
      </c>
      <c r="G1628" t="s">
        <v>55</v>
      </c>
      <c r="H1628">
        <v>188</v>
      </c>
      <c r="I1628" t="s">
        <v>62</v>
      </c>
      <c r="J1628">
        <f>VLOOKUP(I1628,Key!$A$1:$C$73,2,FALSE)</f>
        <v>43.052460000000004</v>
      </c>
      <c r="K1628">
        <f>VLOOKUP(I1628,Key!$A$1:$C$73,3,FALSE)</f>
        <v>-87.891000000000005</v>
      </c>
      <c r="L1628" t="s">
        <v>39</v>
      </c>
      <c r="M1628">
        <f>VLOOKUP(L1628,Key!$A$1:$C$73,2,FALSE)</f>
        <v>43.031480000000002</v>
      </c>
      <c r="N1628">
        <f>VLOOKUP(L1628,Key!$A$1:$C$73,3,FALSE)</f>
        <v>-87.908169999999998</v>
      </c>
      <c r="O1628">
        <v>47</v>
      </c>
      <c r="P1628">
        <v>6</v>
      </c>
      <c r="Q1628">
        <v>7.1</v>
      </c>
      <c r="R1628">
        <v>6.7</v>
      </c>
      <c r="S1628">
        <v>282</v>
      </c>
      <c r="T1628">
        <f t="shared" si="225"/>
        <v>-1</v>
      </c>
      <c r="U1628" s="1">
        <v>42841</v>
      </c>
      <c r="V1628" s="13">
        <f t="shared" si="226"/>
        <v>42826</v>
      </c>
      <c r="W1628" s="14">
        <f t="shared" si="227"/>
        <v>42841</v>
      </c>
      <c r="X1628" s="1" t="str">
        <f t="shared" si="228"/>
        <v>Sunday</v>
      </c>
      <c r="Y1628" s="2">
        <v>0.54974537037037041</v>
      </c>
      <c r="Z1628" s="2">
        <f t="shared" si="229"/>
        <v>0.54166666666666663</v>
      </c>
      <c r="AA1628">
        <f>1</f>
        <v>1</v>
      </c>
      <c r="AB1628" s="1">
        <v>42841</v>
      </c>
      <c r="AC1628" s="13">
        <f t="shared" si="230"/>
        <v>42826</v>
      </c>
      <c r="AD1628" s="14">
        <f t="shared" si="231"/>
        <v>42841</v>
      </c>
      <c r="AE1628" s="1" t="str">
        <f t="shared" si="232"/>
        <v>Sunday</v>
      </c>
      <c r="AF1628" s="2">
        <v>0.58223379629629635</v>
      </c>
      <c r="AG1628" s="2">
        <f t="shared" si="233"/>
        <v>0.58333333333333326</v>
      </c>
      <c r="AH1628" t="s">
        <v>23</v>
      </c>
    </row>
    <row r="1629" spans="1:34" x14ac:dyDescent="0.25">
      <c r="A1629">
        <v>1584438</v>
      </c>
      <c r="B1629" t="s">
        <v>54</v>
      </c>
      <c r="E1629">
        <v>53202</v>
      </c>
      <c r="F1629" t="s">
        <v>20</v>
      </c>
      <c r="G1629" t="s">
        <v>55</v>
      </c>
      <c r="H1629">
        <v>5430</v>
      </c>
      <c r="I1629" t="s">
        <v>62</v>
      </c>
      <c r="J1629">
        <f>VLOOKUP(I1629,Key!$A$1:$C$73,2,FALSE)</f>
        <v>43.052460000000004</v>
      </c>
      <c r="K1629">
        <f>VLOOKUP(I1629,Key!$A$1:$C$73,3,FALSE)</f>
        <v>-87.891000000000005</v>
      </c>
      <c r="L1629" t="s">
        <v>62</v>
      </c>
      <c r="M1629">
        <f>VLOOKUP(L1629,Key!$A$1:$C$73,2,FALSE)</f>
        <v>43.052460000000004</v>
      </c>
      <c r="N1629">
        <f>VLOOKUP(L1629,Key!$A$1:$C$73,3,FALSE)</f>
        <v>-87.891000000000005</v>
      </c>
      <c r="O1629">
        <v>66</v>
      </c>
      <c r="P1629">
        <v>9</v>
      </c>
      <c r="Q1629">
        <v>9.9</v>
      </c>
      <c r="R1629">
        <v>9.4</v>
      </c>
      <c r="S1629">
        <v>396</v>
      </c>
      <c r="T1629">
        <f t="shared" si="225"/>
        <v>-1</v>
      </c>
      <c r="U1629" s="1">
        <v>42841</v>
      </c>
      <c r="V1629" s="13">
        <f t="shared" si="226"/>
        <v>42826</v>
      </c>
      <c r="W1629" s="14">
        <f t="shared" si="227"/>
        <v>42841</v>
      </c>
      <c r="X1629" s="1" t="str">
        <f t="shared" si="228"/>
        <v>Sunday</v>
      </c>
      <c r="Y1629" s="2">
        <v>0.56182870370370364</v>
      </c>
      <c r="Z1629" s="2">
        <f t="shared" si="229"/>
        <v>0.54166666666666663</v>
      </c>
      <c r="AA1629">
        <f>1</f>
        <v>1</v>
      </c>
      <c r="AB1629" s="1">
        <v>42841</v>
      </c>
      <c r="AC1629" s="13">
        <f t="shared" si="230"/>
        <v>42826</v>
      </c>
      <c r="AD1629" s="14">
        <f t="shared" si="231"/>
        <v>42841</v>
      </c>
      <c r="AE1629" s="1" t="str">
        <f t="shared" si="232"/>
        <v>Sunday</v>
      </c>
      <c r="AF1629" s="2">
        <v>0.60813657407407407</v>
      </c>
      <c r="AG1629" s="2">
        <f t="shared" si="233"/>
        <v>0.625</v>
      </c>
      <c r="AH1629" t="s">
        <v>25</v>
      </c>
    </row>
    <row r="1630" spans="1:34" x14ac:dyDescent="0.25">
      <c r="A1630">
        <v>1584435</v>
      </c>
      <c r="B1630" t="s">
        <v>54</v>
      </c>
      <c r="E1630">
        <v>53208</v>
      </c>
      <c r="F1630" t="s">
        <v>20</v>
      </c>
      <c r="G1630" t="s">
        <v>55</v>
      </c>
      <c r="H1630">
        <v>5499</v>
      </c>
      <c r="I1630" t="s">
        <v>73</v>
      </c>
      <c r="J1630">
        <f>VLOOKUP(I1630,Key!$A$1:$C$73,2,FALSE)</f>
        <v>43.060580000000002</v>
      </c>
      <c r="K1630">
        <f>VLOOKUP(I1630,Key!$A$1:$C$73,3,FALSE)</f>
        <v>-87.998589999999993</v>
      </c>
      <c r="L1630" t="s">
        <v>73</v>
      </c>
      <c r="M1630">
        <f>VLOOKUP(L1630,Key!$A$1:$C$73,2,FALSE)</f>
        <v>43.060580000000002</v>
      </c>
      <c r="N1630">
        <f>VLOOKUP(L1630,Key!$A$1:$C$73,3,FALSE)</f>
        <v>-87.998589999999993</v>
      </c>
      <c r="O1630">
        <v>54</v>
      </c>
      <c r="P1630">
        <v>6</v>
      </c>
      <c r="Q1630">
        <v>8.1</v>
      </c>
      <c r="R1630">
        <v>7.7</v>
      </c>
      <c r="S1630">
        <v>324</v>
      </c>
      <c r="T1630">
        <f t="shared" si="225"/>
        <v>-1</v>
      </c>
      <c r="U1630" s="1">
        <v>42841</v>
      </c>
      <c r="V1630" s="13">
        <f t="shared" si="226"/>
        <v>42826</v>
      </c>
      <c r="W1630" s="14">
        <f t="shared" si="227"/>
        <v>42841</v>
      </c>
      <c r="X1630" s="1" t="str">
        <f t="shared" si="228"/>
        <v>Sunday</v>
      </c>
      <c r="Y1630" s="2">
        <v>0.5627199074074074</v>
      </c>
      <c r="Z1630" s="2">
        <f t="shared" si="229"/>
        <v>0.58333333333333326</v>
      </c>
      <c r="AA1630">
        <f>1</f>
        <v>1</v>
      </c>
      <c r="AB1630" s="1">
        <v>42841</v>
      </c>
      <c r="AC1630" s="13">
        <f t="shared" si="230"/>
        <v>42826</v>
      </c>
      <c r="AD1630" s="14">
        <f t="shared" si="231"/>
        <v>42841</v>
      </c>
      <c r="AE1630" s="1" t="str">
        <f t="shared" si="232"/>
        <v>Sunday</v>
      </c>
      <c r="AF1630" s="2">
        <v>0.60037037037037033</v>
      </c>
      <c r="AG1630" s="2">
        <f t="shared" si="233"/>
        <v>0.58333333333333326</v>
      </c>
      <c r="AH1630" t="s">
        <v>25</v>
      </c>
    </row>
    <row r="1631" spans="1:34" x14ac:dyDescent="0.25">
      <c r="A1631">
        <v>1584464</v>
      </c>
      <c r="B1631" t="s">
        <v>54</v>
      </c>
      <c r="E1631">
        <v>53202</v>
      </c>
      <c r="F1631" t="s">
        <v>20</v>
      </c>
      <c r="G1631" t="s">
        <v>55</v>
      </c>
      <c r="H1631">
        <v>5586</v>
      </c>
      <c r="I1631" t="s">
        <v>22</v>
      </c>
      <c r="J1631">
        <f>VLOOKUP(I1631,Key!$A$1:$C$73,2,FALSE)</f>
        <v>43.058619999999998</v>
      </c>
      <c r="K1631">
        <f>VLOOKUP(I1631,Key!$A$1:$C$73,3,FALSE)</f>
        <v>-87.885319999999993</v>
      </c>
      <c r="L1631" t="s">
        <v>62</v>
      </c>
      <c r="M1631">
        <f>VLOOKUP(L1631,Key!$A$1:$C$73,2,FALSE)</f>
        <v>43.052460000000004</v>
      </c>
      <c r="N1631">
        <f>VLOOKUP(L1631,Key!$A$1:$C$73,3,FALSE)</f>
        <v>-87.891000000000005</v>
      </c>
      <c r="O1631">
        <v>31</v>
      </c>
      <c r="P1631">
        <v>3</v>
      </c>
      <c r="Q1631">
        <v>4.7</v>
      </c>
      <c r="R1631">
        <v>4.4000000000000004</v>
      </c>
      <c r="S1631">
        <v>186</v>
      </c>
      <c r="T1631">
        <f t="shared" si="225"/>
        <v>-1</v>
      </c>
      <c r="U1631" s="1">
        <v>42841</v>
      </c>
      <c r="V1631" s="13">
        <f t="shared" si="226"/>
        <v>42826</v>
      </c>
      <c r="W1631" s="14">
        <f t="shared" si="227"/>
        <v>42841</v>
      </c>
      <c r="X1631" s="1" t="str">
        <f t="shared" si="228"/>
        <v>Sunday</v>
      </c>
      <c r="Y1631" s="2">
        <v>0.56623842592592599</v>
      </c>
      <c r="Z1631" s="2">
        <f t="shared" si="229"/>
        <v>0.58333333333333326</v>
      </c>
      <c r="AA1631">
        <f>1</f>
        <v>1</v>
      </c>
      <c r="AB1631" s="1">
        <v>42841</v>
      </c>
      <c r="AC1631" s="13">
        <f t="shared" si="230"/>
        <v>42826</v>
      </c>
      <c r="AD1631" s="14">
        <f t="shared" si="231"/>
        <v>42841</v>
      </c>
      <c r="AE1631" s="1" t="str">
        <f t="shared" si="232"/>
        <v>Sunday</v>
      </c>
      <c r="AF1631" s="2">
        <v>0.58811342592592586</v>
      </c>
      <c r="AG1631" s="2">
        <f t="shared" si="233"/>
        <v>0.58333333333333326</v>
      </c>
      <c r="AH1631" t="s">
        <v>23</v>
      </c>
    </row>
    <row r="1632" spans="1:34" x14ac:dyDescent="0.25">
      <c r="A1632">
        <v>1584522</v>
      </c>
      <c r="B1632" t="s">
        <v>54</v>
      </c>
      <c r="E1632">
        <v>53216</v>
      </c>
      <c r="F1632" t="s">
        <v>20</v>
      </c>
      <c r="G1632" t="s">
        <v>55</v>
      </c>
      <c r="H1632">
        <v>11168</v>
      </c>
      <c r="I1632" t="s">
        <v>86</v>
      </c>
      <c r="J1632">
        <f>VLOOKUP(I1632,Key!$A$1:$C$73,2,FALSE)</f>
        <v>43.052549999999997</v>
      </c>
      <c r="K1632">
        <f>VLOOKUP(I1632,Key!$A$1:$C$73,3,FALSE)</f>
        <v>-87.909329999999997</v>
      </c>
      <c r="L1632" t="s">
        <v>77</v>
      </c>
      <c r="M1632">
        <f>VLOOKUP(L1632,Key!$A$1:$C$73,2,FALSE)</f>
        <v>43.036900000000003</v>
      </c>
      <c r="N1632">
        <f>VLOOKUP(L1632,Key!$A$1:$C$73,3,FALSE)</f>
        <v>-87.89667</v>
      </c>
      <c r="O1632">
        <v>65</v>
      </c>
      <c r="P1632">
        <v>9</v>
      </c>
      <c r="Q1632">
        <v>9.8000000000000007</v>
      </c>
      <c r="R1632">
        <v>9.3000000000000007</v>
      </c>
      <c r="S1632">
        <v>390</v>
      </c>
      <c r="T1632">
        <f t="shared" si="225"/>
        <v>-1</v>
      </c>
      <c r="U1632" s="1">
        <v>42841</v>
      </c>
      <c r="V1632" s="13">
        <f t="shared" si="226"/>
        <v>42826</v>
      </c>
      <c r="W1632" s="14">
        <f t="shared" si="227"/>
        <v>42841</v>
      </c>
      <c r="X1632" s="1" t="str">
        <f t="shared" si="228"/>
        <v>Sunday</v>
      </c>
      <c r="Y1632" s="2">
        <v>0.58152777777777775</v>
      </c>
      <c r="Z1632" s="2">
        <f t="shared" si="229"/>
        <v>0.58333333333333326</v>
      </c>
      <c r="AA1632">
        <f>1</f>
        <v>1</v>
      </c>
      <c r="AB1632" s="1">
        <v>42841</v>
      </c>
      <c r="AC1632" s="13">
        <f t="shared" si="230"/>
        <v>42826</v>
      </c>
      <c r="AD1632" s="14">
        <f t="shared" si="231"/>
        <v>42841</v>
      </c>
      <c r="AE1632" s="1" t="str">
        <f t="shared" si="232"/>
        <v>Sunday</v>
      </c>
      <c r="AF1632" s="2">
        <v>0.62706018518518525</v>
      </c>
      <c r="AG1632" s="2">
        <f t="shared" si="233"/>
        <v>0.625</v>
      </c>
      <c r="AH1632" t="s">
        <v>23</v>
      </c>
    </row>
    <row r="1633" spans="1:34" x14ac:dyDescent="0.25">
      <c r="A1633">
        <v>1177902</v>
      </c>
      <c r="B1633" t="s">
        <v>54</v>
      </c>
      <c r="E1633">
        <v>53202</v>
      </c>
      <c r="F1633" t="s">
        <v>20</v>
      </c>
      <c r="G1633" t="s">
        <v>55</v>
      </c>
      <c r="H1633">
        <v>200</v>
      </c>
      <c r="I1633" t="s">
        <v>85</v>
      </c>
      <c r="J1633">
        <f>VLOOKUP(I1633,Key!$A$1:$C$73,2,FALSE)</f>
        <v>43.053040000000003</v>
      </c>
      <c r="K1633">
        <f>VLOOKUP(I1633,Key!$A$1:$C$73,3,FALSE)</f>
        <v>-87.897660000000002</v>
      </c>
      <c r="L1633" t="s">
        <v>62</v>
      </c>
      <c r="M1633">
        <f>VLOOKUP(L1633,Key!$A$1:$C$73,2,FALSE)</f>
        <v>43.052460000000004</v>
      </c>
      <c r="N1633">
        <f>VLOOKUP(L1633,Key!$A$1:$C$73,3,FALSE)</f>
        <v>-87.891000000000005</v>
      </c>
      <c r="O1633">
        <v>89</v>
      </c>
      <c r="P1633">
        <v>9</v>
      </c>
      <c r="Q1633">
        <v>13.4</v>
      </c>
      <c r="R1633">
        <v>12.7</v>
      </c>
      <c r="S1633">
        <v>534</v>
      </c>
      <c r="T1633">
        <f t="shared" si="225"/>
        <v>-1</v>
      </c>
      <c r="U1633" s="1">
        <v>42841</v>
      </c>
      <c r="V1633" s="13">
        <f t="shared" si="226"/>
        <v>42826</v>
      </c>
      <c r="W1633" s="14">
        <f t="shared" si="227"/>
        <v>42841</v>
      </c>
      <c r="X1633" s="1" t="str">
        <f t="shared" si="228"/>
        <v>Sunday</v>
      </c>
      <c r="Y1633" s="2">
        <v>0.58578703703703705</v>
      </c>
      <c r="Z1633" s="2">
        <f t="shared" si="229"/>
        <v>0.58333333333333326</v>
      </c>
      <c r="AA1633">
        <f>1</f>
        <v>1</v>
      </c>
      <c r="AB1633" s="1">
        <v>42841</v>
      </c>
      <c r="AC1633" s="13">
        <f t="shared" si="230"/>
        <v>42826</v>
      </c>
      <c r="AD1633" s="14">
        <f t="shared" si="231"/>
        <v>42841</v>
      </c>
      <c r="AE1633" s="1" t="str">
        <f t="shared" si="232"/>
        <v>Sunday</v>
      </c>
      <c r="AF1633" s="2">
        <v>0.64748842592592593</v>
      </c>
      <c r="AG1633" s="2">
        <f t="shared" si="233"/>
        <v>0.66666666666666663</v>
      </c>
      <c r="AH1633" t="s">
        <v>23</v>
      </c>
    </row>
    <row r="1634" spans="1:34" x14ac:dyDescent="0.25">
      <c r="A1634">
        <v>1584594</v>
      </c>
      <c r="B1634" t="s">
        <v>54</v>
      </c>
      <c r="E1634">
        <v>53222</v>
      </c>
      <c r="F1634" t="s">
        <v>20</v>
      </c>
      <c r="G1634" t="s">
        <v>55</v>
      </c>
      <c r="H1634">
        <v>5467</v>
      </c>
      <c r="I1634" t="s">
        <v>71</v>
      </c>
      <c r="J1634">
        <f>VLOOKUP(I1634,Key!$A$1:$C$73,2,FALSE)</f>
        <v>43.060079999999999</v>
      </c>
      <c r="K1634">
        <f>VLOOKUP(I1634,Key!$A$1:$C$73,3,FALSE)</f>
        <v>-88.027349999999998</v>
      </c>
      <c r="L1634" t="s">
        <v>71</v>
      </c>
      <c r="M1634">
        <f>VLOOKUP(L1634,Key!$A$1:$C$73,2,FALSE)</f>
        <v>43.060079999999999</v>
      </c>
      <c r="N1634">
        <f>VLOOKUP(L1634,Key!$A$1:$C$73,3,FALSE)</f>
        <v>-88.027349999999998</v>
      </c>
      <c r="O1634">
        <v>76</v>
      </c>
      <c r="P1634">
        <v>9</v>
      </c>
      <c r="Q1634">
        <v>11.4</v>
      </c>
      <c r="R1634">
        <v>10.8</v>
      </c>
      <c r="S1634">
        <v>456</v>
      </c>
      <c r="T1634">
        <f t="shared" si="225"/>
        <v>-1</v>
      </c>
      <c r="U1634" s="1">
        <v>42841</v>
      </c>
      <c r="V1634" s="13">
        <f t="shared" si="226"/>
        <v>42826</v>
      </c>
      <c r="W1634" s="14">
        <f t="shared" si="227"/>
        <v>42841</v>
      </c>
      <c r="X1634" s="1" t="str">
        <f t="shared" si="228"/>
        <v>Sunday</v>
      </c>
      <c r="Y1634" s="2">
        <v>0.5939120370370371</v>
      </c>
      <c r="Z1634" s="2">
        <f t="shared" si="229"/>
        <v>0.58333333333333326</v>
      </c>
      <c r="AA1634">
        <f>1</f>
        <v>1</v>
      </c>
      <c r="AB1634" s="1">
        <v>42841</v>
      </c>
      <c r="AC1634" s="13">
        <f t="shared" si="230"/>
        <v>42826</v>
      </c>
      <c r="AD1634" s="14">
        <f t="shared" si="231"/>
        <v>42841</v>
      </c>
      <c r="AE1634" s="1" t="str">
        <f t="shared" si="232"/>
        <v>Sunday</v>
      </c>
      <c r="AF1634" s="2">
        <v>0.64681712962962956</v>
      </c>
      <c r="AG1634" s="2">
        <f t="shared" si="233"/>
        <v>0.66666666666666663</v>
      </c>
      <c r="AH1634" t="s">
        <v>25</v>
      </c>
    </row>
    <row r="1635" spans="1:34" x14ac:dyDescent="0.25">
      <c r="A1635">
        <v>1584678</v>
      </c>
      <c r="B1635" t="s">
        <v>54</v>
      </c>
      <c r="E1635">
        <v>53217</v>
      </c>
      <c r="F1635" t="s">
        <v>20</v>
      </c>
      <c r="G1635" t="s">
        <v>55</v>
      </c>
      <c r="H1635">
        <v>199</v>
      </c>
      <c r="I1635" t="s">
        <v>22</v>
      </c>
      <c r="J1635">
        <f>VLOOKUP(I1635,Key!$A$1:$C$73,2,FALSE)</f>
        <v>43.058619999999998</v>
      </c>
      <c r="K1635">
        <f>VLOOKUP(I1635,Key!$A$1:$C$73,3,FALSE)</f>
        <v>-87.885319999999993</v>
      </c>
      <c r="L1635" t="s">
        <v>63</v>
      </c>
      <c r="M1635">
        <f>VLOOKUP(L1635,Key!$A$1:$C$73,2,FALSE)</f>
        <v>43.066893999999998</v>
      </c>
      <c r="N1635">
        <f>VLOOKUP(L1635,Key!$A$1:$C$73,3,FALSE)</f>
        <v>-87.877936000000005</v>
      </c>
      <c r="O1635">
        <v>66</v>
      </c>
      <c r="P1635">
        <v>9</v>
      </c>
      <c r="Q1635">
        <v>9.9</v>
      </c>
      <c r="R1635">
        <v>9.4</v>
      </c>
      <c r="S1635">
        <v>396</v>
      </c>
      <c r="T1635">
        <f t="shared" si="225"/>
        <v>-1</v>
      </c>
      <c r="U1635" s="1">
        <v>42841</v>
      </c>
      <c r="V1635" s="13">
        <f t="shared" si="226"/>
        <v>42826</v>
      </c>
      <c r="W1635" s="14">
        <f t="shared" si="227"/>
        <v>42841</v>
      </c>
      <c r="X1635" s="1" t="str">
        <f t="shared" si="228"/>
        <v>Sunday</v>
      </c>
      <c r="Y1635" s="2">
        <v>0.61097222222222225</v>
      </c>
      <c r="Z1635" s="2">
        <f t="shared" si="229"/>
        <v>0.625</v>
      </c>
      <c r="AA1635">
        <f>1</f>
        <v>1</v>
      </c>
      <c r="AB1635" s="1">
        <v>42841</v>
      </c>
      <c r="AC1635" s="13">
        <f t="shared" si="230"/>
        <v>42826</v>
      </c>
      <c r="AD1635" s="14">
        <f t="shared" si="231"/>
        <v>42841</v>
      </c>
      <c r="AE1635" s="1" t="str">
        <f t="shared" si="232"/>
        <v>Sunday</v>
      </c>
      <c r="AF1635" s="2">
        <v>0.65653935185185186</v>
      </c>
      <c r="AG1635" s="2">
        <f t="shared" si="233"/>
        <v>0.66666666666666663</v>
      </c>
      <c r="AH1635" t="s">
        <v>23</v>
      </c>
    </row>
    <row r="1636" spans="1:34" x14ac:dyDescent="0.25">
      <c r="A1636">
        <v>1584762</v>
      </c>
      <c r="B1636" t="s">
        <v>54</v>
      </c>
      <c r="E1636">
        <v>53202</v>
      </c>
      <c r="F1636" t="s">
        <v>20</v>
      </c>
      <c r="G1636" t="s">
        <v>55</v>
      </c>
      <c r="H1636">
        <v>5518</v>
      </c>
      <c r="I1636" t="s">
        <v>68</v>
      </c>
      <c r="J1636">
        <f>VLOOKUP(I1636,Key!$A$1:$C$73,2,FALSE)</f>
        <v>43.026470000000003</v>
      </c>
      <c r="K1636">
        <f>VLOOKUP(I1636,Key!$A$1:$C$73,3,FALSE)</f>
        <v>-87.918040000000005</v>
      </c>
      <c r="L1636" t="s">
        <v>56</v>
      </c>
      <c r="M1636">
        <f>VLOOKUP(L1636,Key!$A$1:$C$73,2,FALSE)</f>
        <v>43.004728999999998</v>
      </c>
      <c r="N1636">
        <f>VLOOKUP(L1636,Key!$A$1:$C$73,3,FALSE)</f>
        <v>-87.905463999999995</v>
      </c>
      <c r="O1636">
        <v>20</v>
      </c>
      <c r="P1636">
        <v>3</v>
      </c>
      <c r="Q1636">
        <v>3</v>
      </c>
      <c r="R1636">
        <v>2.9</v>
      </c>
      <c r="S1636">
        <v>120</v>
      </c>
      <c r="T1636">
        <f t="shared" si="225"/>
        <v>-1</v>
      </c>
      <c r="U1636" s="1">
        <v>42841</v>
      </c>
      <c r="V1636" s="13">
        <f t="shared" si="226"/>
        <v>42826</v>
      </c>
      <c r="W1636" s="14">
        <f t="shared" si="227"/>
        <v>42841</v>
      </c>
      <c r="X1636" s="1" t="str">
        <f t="shared" si="228"/>
        <v>Sunday</v>
      </c>
      <c r="Y1636" s="2">
        <v>0.62356481481481485</v>
      </c>
      <c r="Z1636" s="2">
        <f t="shared" si="229"/>
        <v>0.625</v>
      </c>
      <c r="AA1636">
        <f>1</f>
        <v>1</v>
      </c>
      <c r="AB1636" s="1">
        <v>42841</v>
      </c>
      <c r="AC1636" s="13">
        <f t="shared" si="230"/>
        <v>42826</v>
      </c>
      <c r="AD1636" s="14">
        <f t="shared" si="231"/>
        <v>42841</v>
      </c>
      <c r="AE1636" s="1" t="str">
        <f t="shared" si="232"/>
        <v>Sunday</v>
      </c>
      <c r="AF1636" s="2">
        <v>0.63702546296296292</v>
      </c>
      <c r="AG1636" s="2">
        <f t="shared" si="233"/>
        <v>0.625</v>
      </c>
      <c r="AH1636" t="s">
        <v>23</v>
      </c>
    </row>
    <row r="1637" spans="1:34" x14ac:dyDescent="0.25">
      <c r="A1637">
        <v>1584772</v>
      </c>
      <c r="B1637" t="s">
        <v>54</v>
      </c>
      <c r="E1637">
        <v>53211</v>
      </c>
      <c r="F1637" t="s">
        <v>20</v>
      </c>
      <c r="G1637" t="s">
        <v>55</v>
      </c>
      <c r="H1637">
        <v>5509</v>
      </c>
      <c r="I1637" t="s">
        <v>81</v>
      </c>
      <c r="J1637">
        <f>VLOOKUP(I1637,Key!$A$1:$C$73,2,FALSE)</f>
        <v>43.058010000000003</v>
      </c>
      <c r="K1637">
        <f>VLOOKUP(I1637,Key!$A$1:$C$73,3,FALSE)</f>
        <v>-87.877300000000005</v>
      </c>
      <c r="L1637" t="s">
        <v>64</v>
      </c>
      <c r="M1637">
        <f>VLOOKUP(L1637,Key!$A$1:$C$73,2,FALSE)</f>
        <v>43.069021999999997</v>
      </c>
      <c r="N1637">
        <f>VLOOKUP(L1637,Key!$A$1:$C$73,3,FALSE)</f>
        <v>-87.887940999999998</v>
      </c>
      <c r="O1637">
        <v>26</v>
      </c>
      <c r="P1637">
        <v>3</v>
      </c>
      <c r="Q1637">
        <v>3.9</v>
      </c>
      <c r="R1637">
        <v>3.7</v>
      </c>
      <c r="S1637">
        <v>156</v>
      </c>
      <c r="T1637">
        <f t="shared" si="225"/>
        <v>-1</v>
      </c>
      <c r="U1637" s="1">
        <v>42841</v>
      </c>
      <c r="V1637" s="13">
        <f t="shared" si="226"/>
        <v>42826</v>
      </c>
      <c r="W1637" s="14">
        <f t="shared" si="227"/>
        <v>42841</v>
      </c>
      <c r="X1637" s="1" t="str">
        <f t="shared" si="228"/>
        <v>Sunday</v>
      </c>
      <c r="Y1637" s="2">
        <v>0.62524305555555559</v>
      </c>
      <c r="Z1637" s="2">
        <f t="shared" si="229"/>
        <v>0.625</v>
      </c>
      <c r="AA1637">
        <f>1</f>
        <v>1</v>
      </c>
      <c r="AB1637" s="1">
        <v>42841</v>
      </c>
      <c r="AC1637" s="13">
        <f t="shared" si="230"/>
        <v>42826</v>
      </c>
      <c r="AD1637" s="14">
        <f t="shared" si="231"/>
        <v>42841</v>
      </c>
      <c r="AE1637" s="1" t="str">
        <f t="shared" si="232"/>
        <v>Sunday</v>
      </c>
      <c r="AF1637" s="2">
        <v>0.64349537037037041</v>
      </c>
      <c r="AG1637" s="2">
        <f t="shared" si="233"/>
        <v>0.625</v>
      </c>
      <c r="AH1637" t="s">
        <v>23</v>
      </c>
    </row>
    <row r="1638" spans="1:34" x14ac:dyDescent="0.25">
      <c r="A1638">
        <v>1584795</v>
      </c>
      <c r="B1638" t="s">
        <v>54</v>
      </c>
      <c r="E1638">
        <v>53210</v>
      </c>
      <c r="F1638" t="s">
        <v>20</v>
      </c>
      <c r="G1638" t="s">
        <v>55</v>
      </c>
      <c r="H1638">
        <v>5507</v>
      </c>
      <c r="I1638" t="s">
        <v>95</v>
      </c>
      <c r="J1638">
        <f>VLOOKUP(I1638,Key!$A$1:$C$73,2,FALSE)</f>
        <v>43.054830000000003</v>
      </c>
      <c r="K1638">
        <f>VLOOKUP(I1638,Key!$A$1:$C$73,3,FALSE)</f>
        <v>-87.91874</v>
      </c>
      <c r="L1638" t="s">
        <v>95</v>
      </c>
      <c r="M1638">
        <f>VLOOKUP(L1638,Key!$A$1:$C$73,2,FALSE)</f>
        <v>43.054830000000003</v>
      </c>
      <c r="N1638">
        <f>VLOOKUP(L1638,Key!$A$1:$C$73,3,FALSE)</f>
        <v>-87.91874</v>
      </c>
      <c r="O1638">
        <v>25</v>
      </c>
      <c r="P1638">
        <v>3</v>
      </c>
      <c r="Q1638">
        <v>3.8</v>
      </c>
      <c r="R1638">
        <v>3.6</v>
      </c>
      <c r="S1638">
        <v>150</v>
      </c>
      <c r="T1638">
        <f t="shared" si="225"/>
        <v>-1</v>
      </c>
      <c r="U1638" s="1">
        <v>42841</v>
      </c>
      <c r="V1638" s="13">
        <f t="shared" si="226"/>
        <v>42826</v>
      </c>
      <c r="W1638" s="14">
        <f t="shared" si="227"/>
        <v>42841</v>
      </c>
      <c r="X1638" s="1" t="str">
        <f t="shared" si="228"/>
        <v>Sunday</v>
      </c>
      <c r="Y1638" s="2">
        <v>0.62782407407407403</v>
      </c>
      <c r="Z1638" s="2">
        <f t="shared" si="229"/>
        <v>0.625</v>
      </c>
      <c r="AA1638">
        <f>1</f>
        <v>1</v>
      </c>
      <c r="AB1638" s="1">
        <v>42841</v>
      </c>
      <c r="AC1638" s="13">
        <f t="shared" si="230"/>
        <v>42826</v>
      </c>
      <c r="AD1638" s="14">
        <f t="shared" si="231"/>
        <v>42841</v>
      </c>
      <c r="AE1638" s="1" t="str">
        <f t="shared" si="232"/>
        <v>Sunday</v>
      </c>
      <c r="AF1638" s="2">
        <v>0.64569444444444446</v>
      </c>
      <c r="AG1638" s="2">
        <f t="shared" si="233"/>
        <v>0.625</v>
      </c>
      <c r="AH1638" t="s">
        <v>25</v>
      </c>
    </row>
    <row r="1639" spans="1:34" x14ac:dyDescent="0.25">
      <c r="A1639">
        <v>1345248</v>
      </c>
      <c r="B1639" t="s">
        <v>54</v>
      </c>
      <c r="E1639">
        <v>53202</v>
      </c>
      <c r="F1639" t="s">
        <v>20</v>
      </c>
      <c r="G1639" t="s">
        <v>55</v>
      </c>
      <c r="H1639">
        <v>35</v>
      </c>
      <c r="I1639" t="s">
        <v>74</v>
      </c>
      <c r="J1639">
        <f>VLOOKUP(I1639,Key!$A$1:$C$73,2,FALSE)</f>
        <v>43.05536</v>
      </c>
      <c r="K1639">
        <f>VLOOKUP(I1639,Key!$A$1:$C$73,3,FALSE)</f>
        <v>-87.90504</v>
      </c>
      <c r="L1639" t="s">
        <v>62</v>
      </c>
      <c r="M1639">
        <f>VLOOKUP(L1639,Key!$A$1:$C$73,2,FALSE)</f>
        <v>43.052460000000004</v>
      </c>
      <c r="N1639">
        <f>VLOOKUP(L1639,Key!$A$1:$C$73,3,FALSE)</f>
        <v>-87.891000000000005</v>
      </c>
      <c r="O1639">
        <v>33</v>
      </c>
      <c r="P1639">
        <v>3</v>
      </c>
      <c r="Q1639">
        <v>5</v>
      </c>
      <c r="R1639">
        <v>4.7</v>
      </c>
      <c r="S1639">
        <v>198</v>
      </c>
      <c r="T1639">
        <f t="shared" si="225"/>
        <v>-1</v>
      </c>
      <c r="U1639" s="1">
        <v>42841</v>
      </c>
      <c r="V1639" s="13">
        <f t="shared" si="226"/>
        <v>42826</v>
      </c>
      <c r="W1639" s="14">
        <f t="shared" si="227"/>
        <v>42841</v>
      </c>
      <c r="X1639" s="1" t="str">
        <f t="shared" si="228"/>
        <v>Sunday</v>
      </c>
      <c r="Y1639" s="2">
        <v>0.64224537037037044</v>
      </c>
      <c r="Z1639" s="2">
        <f t="shared" si="229"/>
        <v>0.625</v>
      </c>
      <c r="AA1639">
        <f>1</f>
        <v>1</v>
      </c>
      <c r="AB1639" s="1">
        <v>42841</v>
      </c>
      <c r="AC1639" s="13">
        <f t="shared" si="230"/>
        <v>42826</v>
      </c>
      <c r="AD1639" s="14">
        <f t="shared" si="231"/>
        <v>42841</v>
      </c>
      <c r="AE1639" s="1" t="str">
        <f t="shared" si="232"/>
        <v>Sunday</v>
      </c>
      <c r="AF1639" s="2">
        <v>0.66513888888888884</v>
      </c>
      <c r="AG1639" s="2">
        <f t="shared" si="233"/>
        <v>0.66666666666666663</v>
      </c>
      <c r="AH1639" t="s">
        <v>23</v>
      </c>
    </row>
    <row r="1640" spans="1:34" x14ac:dyDescent="0.25">
      <c r="A1640">
        <v>1585188</v>
      </c>
      <c r="B1640" t="s">
        <v>54</v>
      </c>
      <c r="E1640">
        <v>28451</v>
      </c>
      <c r="F1640" t="s">
        <v>20</v>
      </c>
      <c r="G1640" t="s">
        <v>55</v>
      </c>
      <c r="H1640">
        <v>11131</v>
      </c>
      <c r="I1640" t="s">
        <v>36</v>
      </c>
      <c r="J1640">
        <f>VLOOKUP(I1640,Key!$A$1:$C$73,2,FALSE)</f>
        <v>43.03519</v>
      </c>
      <c r="K1640">
        <f>VLOOKUP(I1640,Key!$A$1:$C$73,3,FALSE)</f>
        <v>-87.907390000000007</v>
      </c>
      <c r="L1640" t="s">
        <v>22</v>
      </c>
      <c r="M1640">
        <f>VLOOKUP(L1640,Key!$A$1:$C$73,2,FALSE)</f>
        <v>43.058619999999998</v>
      </c>
      <c r="N1640">
        <f>VLOOKUP(L1640,Key!$A$1:$C$73,3,FALSE)</f>
        <v>-87.885319999999993</v>
      </c>
      <c r="O1640">
        <v>22</v>
      </c>
      <c r="P1640">
        <v>3</v>
      </c>
      <c r="Q1640">
        <v>3.3</v>
      </c>
      <c r="R1640">
        <v>3.1</v>
      </c>
      <c r="S1640">
        <v>132</v>
      </c>
      <c r="T1640">
        <f t="shared" si="225"/>
        <v>-1</v>
      </c>
      <c r="U1640" s="1">
        <v>42841</v>
      </c>
      <c r="V1640" s="13">
        <f t="shared" si="226"/>
        <v>42826</v>
      </c>
      <c r="W1640" s="14">
        <f t="shared" si="227"/>
        <v>42841</v>
      </c>
      <c r="X1640" s="1" t="str">
        <f t="shared" si="228"/>
        <v>Sunday</v>
      </c>
      <c r="Y1640" s="2">
        <v>0.69605324074074071</v>
      </c>
      <c r="Z1640" s="2">
        <f t="shared" si="229"/>
        <v>0.70833333333333326</v>
      </c>
      <c r="AA1640">
        <f>1</f>
        <v>1</v>
      </c>
      <c r="AB1640" s="1">
        <v>42841</v>
      </c>
      <c r="AC1640" s="13">
        <f t="shared" si="230"/>
        <v>42826</v>
      </c>
      <c r="AD1640" s="14">
        <f t="shared" si="231"/>
        <v>42841</v>
      </c>
      <c r="AE1640" s="1" t="str">
        <f t="shared" si="232"/>
        <v>Sunday</v>
      </c>
      <c r="AF1640" s="2">
        <v>0.71165509259259263</v>
      </c>
      <c r="AG1640" s="2">
        <f t="shared" si="233"/>
        <v>0.70833333333333326</v>
      </c>
      <c r="AH1640" t="s">
        <v>23</v>
      </c>
    </row>
    <row r="1641" spans="1:34" x14ac:dyDescent="0.25">
      <c r="A1641">
        <v>1585196</v>
      </c>
      <c r="B1641" t="s">
        <v>54</v>
      </c>
      <c r="E1641">
        <v>44012</v>
      </c>
      <c r="F1641" t="s">
        <v>20</v>
      </c>
      <c r="G1641" t="s">
        <v>55</v>
      </c>
      <c r="H1641">
        <v>11059</v>
      </c>
      <c r="I1641" t="s">
        <v>84</v>
      </c>
      <c r="J1641">
        <f>VLOOKUP(I1641,Key!$A$1:$C$73,2,FALSE)</f>
        <v>43.040154000000001</v>
      </c>
      <c r="K1641">
        <f>VLOOKUP(I1641,Key!$A$1:$C$73,3,FALSE)</f>
        <v>-87.932113000000001</v>
      </c>
      <c r="L1641" t="s">
        <v>84</v>
      </c>
      <c r="M1641">
        <f>VLOOKUP(L1641,Key!$A$1:$C$73,2,FALSE)</f>
        <v>43.040154000000001</v>
      </c>
      <c r="N1641">
        <f>VLOOKUP(L1641,Key!$A$1:$C$73,3,FALSE)</f>
        <v>-87.932113000000001</v>
      </c>
      <c r="O1641">
        <v>60</v>
      </c>
      <c r="P1641">
        <v>6</v>
      </c>
      <c r="Q1641">
        <v>9</v>
      </c>
      <c r="R1641">
        <v>8.6</v>
      </c>
      <c r="S1641">
        <v>360</v>
      </c>
      <c r="T1641">
        <f t="shared" si="225"/>
        <v>-1</v>
      </c>
      <c r="U1641" s="1">
        <v>42841</v>
      </c>
      <c r="V1641" s="13">
        <f t="shared" si="226"/>
        <v>42826</v>
      </c>
      <c r="W1641" s="14">
        <f t="shared" si="227"/>
        <v>42841</v>
      </c>
      <c r="X1641" s="1" t="str">
        <f t="shared" si="228"/>
        <v>Sunday</v>
      </c>
      <c r="Y1641" s="2">
        <v>0.69687500000000002</v>
      </c>
      <c r="Z1641" s="2">
        <f t="shared" si="229"/>
        <v>0.70833333333333326</v>
      </c>
      <c r="AA1641">
        <f>1</f>
        <v>1</v>
      </c>
      <c r="AB1641" s="1">
        <v>42841</v>
      </c>
      <c r="AC1641" s="13">
        <f t="shared" si="230"/>
        <v>42826</v>
      </c>
      <c r="AD1641" s="14">
        <f t="shared" si="231"/>
        <v>42841</v>
      </c>
      <c r="AE1641" s="1" t="str">
        <f t="shared" si="232"/>
        <v>Sunday</v>
      </c>
      <c r="AF1641" s="2">
        <v>0.7387731481481481</v>
      </c>
      <c r="AG1641" s="2">
        <f t="shared" si="233"/>
        <v>0.75</v>
      </c>
      <c r="AH1641" t="s">
        <v>25</v>
      </c>
    </row>
    <row r="1642" spans="1:34" x14ac:dyDescent="0.25">
      <c r="A1642">
        <v>1585196</v>
      </c>
      <c r="B1642" t="s">
        <v>54</v>
      </c>
      <c r="E1642">
        <v>44012</v>
      </c>
      <c r="F1642" t="s">
        <v>20</v>
      </c>
      <c r="G1642" t="s">
        <v>55</v>
      </c>
      <c r="H1642">
        <v>38</v>
      </c>
      <c r="I1642" t="s">
        <v>84</v>
      </c>
      <c r="J1642">
        <f>VLOOKUP(I1642,Key!$A$1:$C$73,2,FALSE)</f>
        <v>43.040154000000001</v>
      </c>
      <c r="K1642">
        <f>VLOOKUP(I1642,Key!$A$1:$C$73,3,FALSE)</f>
        <v>-87.932113000000001</v>
      </c>
      <c r="L1642" t="s">
        <v>84</v>
      </c>
      <c r="M1642">
        <f>VLOOKUP(L1642,Key!$A$1:$C$73,2,FALSE)</f>
        <v>43.040154000000001</v>
      </c>
      <c r="N1642">
        <f>VLOOKUP(L1642,Key!$A$1:$C$73,3,FALSE)</f>
        <v>-87.932113000000001</v>
      </c>
      <c r="O1642">
        <v>60</v>
      </c>
      <c r="P1642">
        <v>6</v>
      </c>
      <c r="Q1642">
        <v>9</v>
      </c>
      <c r="R1642">
        <v>8.6</v>
      </c>
      <c r="S1642">
        <v>360</v>
      </c>
      <c r="T1642">
        <f t="shared" si="225"/>
        <v>-1</v>
      </c>
      <c r="U1642" s="1">
        <v>42841</v>
      </c>
      <c r="V1642" s="13">
        <f t="shared" si="226"/>
        <v>42826</v>
      </c>
      <c r="W1642" s="14">
        <f t="shared" si="227"/>
        <v>42841</v>
      </c>
      <c r="X1642" s="1" t="str">
        <f t="shared" si="228"/>
        <v>Sunday</v>
      </c>
      <c r="Y1642" s="2">
        <v>0.69773148148148145</v>
      </c>
      <c r="Z1642" s="2">
        <f t="shared" si="229"/>
        <v>0.70833333333333326</v>
      </c>
      <c r="AA1642">
        <f>1</f>
        <v>1</v>
      </c>
      <c r="AB1642" s="1">
        <v>42841</v>
      </c>
      <c r="AC1642" s="13">
        <f t="shared" si="230"/>
        <v>42826</v>
      </c>
      <c r="AD1642" s="14">
        <f t="shared" si="231"/>
        <v>42841</v>
      </c>
      <c r="AE1642" s="1" t="str">
        <f t="shared" si="232"/>
        <v>Sunday</v>
      </c>
      <c r="AF1642" s="2">
        <v>0.73909722222222218</v>
      </c>
      <c r="AG1642" s="2">
        <f t="shared" si="233"/>
        <v>0.75</v>
      </c>
      <c r="AH1642" t="s">
        <v>25</v>
      </c>
    </row>
    <row r="1643" spans="1:34" x14ac:dyDescent="0.25">
      <c r="A1643">
        <v>1585269</v>
      </c>
      <c r="B1643" t="s">
        <v>54</v>
      </c>
      <c r="E1643">
        <v>53005</v>
      </c>
      <c r="F1643" t="s">
        <v>20</v>
      </c>
      <c r="G1643" t="s">
        <v>55</v>
      </c>
      <c r="H1643">
        <v>338</v>
      </c>
      <c r="I1643" t="s">
        <v>77</v>
      </c>
      <c r="J1643">
        <f>VLOOKUP(I1643,Key!$A$1:$C$73,2,FALSE)</f>
        <v>43.036900000000003</v>
      </c>
      <c r="K1643">
        <f>VLOOKUP(I1643,Key!$A$1:$C$73,3,FALSE)</f>
        <v>-87.89667</v>
      </c>
      <c r="L1643" t="s">
        <v>77</v>
      </c>
      <c r="M1643">
        <f>VLOOKUP(L1643,Key!$A$1:$C$73,2,FALSE)</f>
        <v>43.036900000000003</v>
      </c>
      <c r="N1643">
        <f>VLOOKUP(L1643,Key!$A$1:$C$73,3,FALSE)</f>
        <v>-87.89667</v>
      </c>
      <c r="O1643">
        <v>31</v>
      </c>
      <c r="P1643">
        <v>3</v>
      </c>
      <c r="Q1643">
        <v>4.7</v>
      </c>
      <c r="R1643">
        <v>4.4000000000000004</v>
      </c>
      <c r="S1643">
        <v>186</v>
      </c>
      <c r="T1643">
        <f t="shared" si="225"/>
        <v>-1</v>
      </c>
      <c r="U1643" s="1">
        <v>42841</v>
      </c>
      <c r="V1643" s="13">
        <f t="shared" si="226"/>
        <v>42826</v>
      </c>
      <c r="W1643" s="14">
        <f t="shared" si="227"/>
        <v>42841</v>
      </c>
      <c r="X1643" s="1" t="str">
        <f t="shared" si="228"/>
        <v>Sunday</v>
      </c>
      <c r="Y1643" s="2">
        <v>0.71278935185185188</v>
      </c>
      <c r="Z1643" s="2">
        <f t="shared" si="229"/>
        <v>0.70833333333333326</v>
      </c>
      <c r="AA1643">
        <f>1</f>
        <v>1</v>
      </c>
      <c r="AB1643" s="1">
        <v>42841</v>
      </c>
      <c r="AC1643" s="13">
        <f t="shared" si="230"/>
        <v>42826</v>
      </c>
      <c r="AD1643" s="14">
        <f t="shared" si="231"/>
        <v>42841</v>
      </c>
      <c r="AE1643" s="1" t="str">
        <f t="shared" si="232"/>
        <v>Sunday</v>
      </c>
      <c r="AF1643" s="2">
        <v>0.7346759259259259</v>
      </c>
      <c r="AG1643" s="2">
        <f t="shared" si="233"/>
        <v>0.75</v>
      </c>
      <c r="AH1643" t="s">
        <v>25</v>
      </c>
    </row>
    <row r="1644" spans="1:34" x14ac:dyDescent="0.25">
      <c r="A1644">
        <v>1585266</v>
      </c>
      <c r="B1644" t="s">
        <v>54</v>
      </c>
      <c r="E1644">
        <v>53220</v>
      </c>
      <c r="F1644" t="s">
        <v>20</v>
      </c>
      <c r="G1644" t="s">
        <v>55</v>
      </c>
      <c r="H1644">
        <v>5549</v>
      </c>
      <c r="I1644" t="s">
        <v>44</v>
      </c>
      <c r="J1644">
        <f>VLOOKUP(I1644,Key!$A$1:$C$73,2,FALSE)</f>
        <v>43.03886</v>
      </c>
      <c r="K1644">
        <f>VLOOKUP(I1644,Key!$A$1:$C$73,3,FALSE)</f>
        <v>-87.902720000000002</v>
      </c>
      <c r="L1644" t="s">
        <v>44</v>
      </c>
      <c r="M1644">
        <f>VLOOKUP(L1644,Key!$A$1:$C$73,2,FALSE)</f>
        <v>43.03886</v>
      </c>
      <c r="N1644">
        <f>VLOOKUP(L1644,Key!$A$1:$C$73,3,FALSE)</f>
        <v>-87.902720000000002</v>
      </c>
      <c r="O1644">
        <v>55</v>
      </c>
      <c r="P1644">
        <v>6</v>
      </c>
      <c r="Q1644">
        <v>8.3000000000000007</v>
      </c>
      <c r="R1644">
        <v>7.8</v>
      </c>
      <c r="S1644">
        <v>330</v>
      </c>
      <c r="T1644">
        <f t="shared" si="225"/>
        <v>-1</v>
      </c>
      <c r="U1644" s="1">
        <v>42841</v>
      </c>
      <c r="V1644" s="13">
        <f t="shared" si="226"/>
        <v>42826</v>
      </c>
      <c r="W1644" s="14">
        <f t="shared" si="227"/>
        <v>42841</v>
      </c>
      <c r="X1644" s="1" t="str">
        <f t="shared" si="228"/>
        <v>Sunday</v>
      </c>
      <c r="Y1644" s="2">
        <v>0.71350694444444451</v>
      </c>
      <c r="Z1644" s="2">
        <f t="shared" si="229"/>
        <v>0.70833333333333326</v>
      </c>
      <c r="AA1644">
        <f>1</f>
        <v>1</v>
      </c>
      <c r="AB1644" s="1">
        <v>42841</v>
      </c>
      <c r="AC1644" s="13">
        <f t="shared" si="230"/>
        <v>42826</v>
      </c>
      <c r="AD1644" s="14">
        <f t="shared" si="231"/>
        <v>42841</v>
      </c>
      <c r="AE1644" s="1" t="str">
        <f t="shared" si="232"/>
        <v>Sunday</v>
      </c>
      <c r="AF1644" s="2">
        <v>0.75196759259259249</v>
      </c>
      <c r="AG1644" s="2">
        <f t="shared" si="233"/>
        <v>0.75</v>
      </c>
      <c r="AH1644" t="s">
        <v>25</v>
      </c>
    </row>
    <row r="1645" spans="1:34" x14ac:dyDescent="0.25">
      <c r="A1645">
        <v>1585307</v>
      </c>
      <c r="B1645" t="s">
        <v>54</v>
      </c>
      <c r="E1645">
        <v>53217</v>
      </c>
      <c r="F1645" t="s">
        <v>20</v>
      </c>
      <c r="G1645" t="s">
        <v>55</v>
      </c>
      <c r="H1645">
        <v>5442</v>
      </c>
      <c r="I1645" t="s">
        <v>81</v>
      </c>
      <c r="J1645">
        <f>VLOOKUP(I1645,Key!$A$1:$C$73,2,FALSE)</f>
        <v>43.058010000000003</v>
      </c>
      <c r="K1645">
        <f>VLOOKUP(I1645,Key!$A$1:$C$73,3,FALSE)</f>
        <v>-87.877300000000005</v>
      </c>
      <c r="L1645" t="s">
        <v>81</v>
      </c>
      <c r="M1645">
        <f>VLOOKUP(L1645,Key!$A$1:$C$73,2,FALSE)</f>
        <v>43.058010000000003</v>
      </c>
      <c r="N1645">
        <f>VLOOKUP(L1645,Key!$A$1:$C$73,3,FALSE)</f>
        <v>-87.877300000000005</v>
      </c>
      <c r="O1645">
        <v>95</v>
      </c>
      <c r="P1645">
        <v>12</v>
      </c>
      <c r="Q1645">
        <v>14.3</v>
      </c>
      <c r="R1645">
        <v>13.5</v>
      </c>
      <c r="S1645">
        <v>570</v>
      </c>
      <c r="T1645">
        <f t="shared" si="225"/>
        <v>-1</v>
      </c>
      <c r="U1645" s="1">
        <v>42841</v>
      </c>
      <c r="V1645" s="13">
        <f t="shared" si="226"/>
        <v>42826</v>
      </c>
      <c r="W1645" s="14">
        <f t="shared" si="227"/>
        <v>42841</v>
      </c>
      <c r="X1645" s="1" t="str">
        <f t="shared" si="228"/>
        <v>Sunday</v>
      </c>
      <c r="Y1645" s="2">
        <v>0.7232291666666667</v>
      </c>
      <c r="Z1645" s="2">
        <f t="shared" si="229"/>
        <v>0.70833333333333326</v>
      </c>
      <c r="AA1645">
        <f>1</f>
        <v>1</v>
      </c>
      <c r="AB1645" s="1">
        <v>42841</v>
      </c>
      <c r="AC1645" s="13">
        <f t="shared" si="230"/>
        <v>42826</v>
      </c>
      <c r="AD1645" s="14">
        <f t="shared" si="231"/>
        <v>42841</v>
      </c>
      <c r="AE1645" s="1" t="str">
        <f t="shared" si="232"/>
        <v>Sunday</v>
      </c>
      <c r="AF1645" s="2">
        <v>0.78891203703703694</v>
      </c>
      <c r="AG1645" s="2">
        <f t="shared" si="233"/>
        <v>0.79166666666666663</v>
      </c>
      <c r="AH1645" t="s">
        <v>25</v>
      </c>
    </row>
    <row r="1646" spans="1:34" x14ac:dyDescent="0.25">
      <c r="A1646">
        <v>1585366</v>
      </c>
      <c r="B1646" t="s">
        <v>54</v>
      </c>
      <c r="E1646">
        <v>53202</v>
      </c>
      <c r="F1646" t="s">
        <v>20</v>
      </c>
      <c r="G1646" t="s">
        <v>55</v>
      </c>
      <c r="H1646">
        <v>5573</v>
      </c>
      <c r="I1646" t="s">
        <v>81</v>
      </c>
      <c r="J1646">
        <f>VLOOKUP(I1646,Key!$A$1:$C$73,2,FALSE)</f>
        <v>43.058010000000003</v>
      </c>
      <c r="K1646">
        <f>VLOOKUP(I1646,Key!$A$1:$C$73,3,FALSE)</f>
        <v>-87.877300000000005</v>
      </c>
      <c r="L1646" t="s">
        <v>81</v>
      </c>
      <c r="M1646">
        <f>VLOOKUP(L1646,Key!$A$1:$C$73,2,FALSE)</f>
        <v>43.058010000000003</v>
      </c>
      <c r="N1646">
        <f>VLOOKUP(L1646,Key!$A$1:$C$73,3,FALSE)</f>
        <v>-87.877300000000005</v>
      </c>
      <c r="O1646">
        <v>30</v>
      </c>
      <c r="P1646">
        <v>3</v>
      </c>
      <c r="Q1646">
        <v>4.5</v>
      </c>
      <c r="R1646">
        <v>4.3</v>
      </c>
      <c r="S1646">
        <v>180</v>
      </c>
      <c r="T1646">
        <f t="shared" si="225"/>
        <v>-1</v>
      </c>
      <c r="U1646" s="1">
        <v>42841</v>
      </c>
      <c r="V1646" s="13">
        <f t="shared" si="226"/>
        <v>42826</v>
      </c>
      <c r="W1646" s="14">
        <f t="shared" si="227"/>
        <v>42841</v>
      </c>
      <c r="X1646" s="1" t="str">
        <f t="shared" si="228"/>
        <v>Sunday</v>
      </c>
      <c r="Y1646" s="2">
        <v>0.72828703703703701</v>
      </c>
      <c r="Z1646" s="2">
        <f t="shared" si="229"/>
        <v>0.70833333333333326</v>
      </c>
      <c r="AA1646">
        <f>1</f>
        <v>1</v>
      </c>
      <c r="AB1646" s="1">
        <v>42841</v>
      </c>
      <c r="AC1646" s="13">
        <f t="shared" si="230"/>
        <v>42826</v>
      </c>
      <c r="AD1646" s="14">
        <f t="shared" si="231"/>
        <v>42841</v>
      </c>
      <c r="AE1646" s="1" t="str">
        <f t="shared" si="232"/>
        <v>Sunday</v>
      </c>
      <c r="AF1646" s="2">
        <v>0.74887731481481479</v>
      </c>
      <c r="AG1646" s="2">
        <f t="shared" si="233"/>
        <v>0.75</v>
      </c>
      <c r="AH1646" t="s">
        <v>25</v>
      </c>
    </row>
    <row r="1647" spans="1:34" x14ac:dyDescent="0.25">
      <c r="A1647">
        <v>1585149</v>
      </c>
      <c r="B1647" t="s">
        <v>54</v>
      </c>
      <c r="E1647">
        <v>53207</v>
      </c>
      <c r="F1647" t="s">
        <v>20</v>
      </c>
      <c r="G1647" t="s">
        <v>55</v>
      </c>
      <c r="H1647">
        <v>5436</v>
      </c>
      <c r="I1647" t="s">
        <v>83</v>
      </c>
      <c r="J1647">
        <f>VLOOKUP(I1647,Key!$A$1:$C$73,2,FALSE)</f>
        <v>43.026229999999998</v>
      </c>
      <c r="K1647">
        <f>VLOOKUP(I1647,Key!$A$1:$C$73,3,FALSE)</f>
        <v>-87.912809999999993</v>
      </c>
      <c r="L1647" t="s">
        <v>78</v>
      </c>
      <c r="M1647">
        <f>VLOOKUP(L1647,Key!$A$1:$C$73,2,FALSE)</f>
        <v>43.048200000000001</v>
      </c>
      <c r="N1647">
        <f>VLOOKUP(L1647,Key!$A$1:$C$73,3,FALSE)</f>
        <v>-87.900859999999994</v>
      </c>
      <c r="O1647">
        <v>41</v>
      </c>
      <c r="P1647">
        <v>6</v>
      </c>
      <c r="Q1647">
        <v>6.2</v>
      </c>
      <c r="R1647">
        <v>5.8</v>
      </c>
      <c r="S1647">
        <v>246</v>
      </c>
      <c r="T1647">
        <f t="shared" si="225"/>
        <v>-1</v>
      </c>
      <c r="U1647" s="1">
        <v>42841</v>
      </c>
      <c r="V1647" s="13">
        <f t="shared" si="226"/>
        <v>42826</v>
      </c>
      <c r="W1647" s="14">
        <f t="shared" si="227"/>
        <v>42841</v>
      </c>
      <c r="X1647" s="1" t="str">
        <f t="shared" si="228"/>
        <v>Sunday</v>
      </c>
      <c r="Y1647" s="2">
        <v>0.76386574074074076</v>
      </c>
      <c r="Z1647" s="2">
        <f t="shared" si="229"/>
        <v>0.75</v>
      </c>
      <c r="AA1647">
        <f>1</f>
        <v>1</v>
      </c>
      <c r="AB1647" s="1">
        <v>42841</v>
      </c>
      <c r="AC1647" s="13">
        <f t="shared" si="230"/>
        <v>42826</v>
      </c>
      <c r="AD1647" s="14">
        <f t="shared" si="231"/>
        <v>42841</v>
      </c>
      <c r="AE1647" s="1" t="str">
        <f t="shared" si="232"/>
        <v>Sunday</v>
      </c>
      <c r="AF1647" s="2">
        <v>0.79197916666666668</v>
      </c>
      <c r="AG1647" s="2">
        <f t="shared" si="233"/>
        <v>0.79166666666666663</v>
      </c>
      <c r="AH1647" t="s">
        <v>23</v>
      </c>
    </row>
    <row r="1648" spans="1:34" x14ac:dyDescent="0.25">
      <c r="A1648">
        <v>1215455</v>
      </c>
      <c r="B1648" t="s">
        <v>54</v>
      </c>
      <c r="E1648">
        <v>53215</v>
      </c>
      <c r="F1648" t="s">
        <v>20</v>
      </c>
      <c r="G1648" t="s">
        <v>55</v>
      </c>
      <c r="H1648">
        <v>11086</v>
      </c>
      <c r="I1648" t="s">
        <v>77</v>
      </c>
      <c r="J1648">
        <f>VLOOKUP(I1648,Key!$A$1:$C$73,2,FALSE)</f>
        <v>43.036900000000003</v>
      </c>
      <c r="K1648">
        <f>VLOOKUP(I1648,Key!$A$1:$C$73,3,FALSE)</f>
        <v>-87.89667</v>
      </c>
      <c r="L1648" t="s">
        <v>77</v>
      </c>
      <c r="M1648">
        <f>VLOOKUP(L1648,Key!$A$1:$C$73,2,FALSE)</f>
        <v>43.036900000000003</v>
      </c>
      <c r="N1648">
        <f>VLOOKUP(L1648,Key!$A$1:$C$73,3,FALSE)</f>
        <v>-87.89667</v>
      </c>
      <c r="O1648">
        <v>38</v>
      </c>
      <c r="P1648">
        <v>6</v>
      </c>
      <c r="Q1648">
        <v>5.7</v>
      </c>
      <c r="R1648">
        <v>5.4</v>
      </c>
      <c r="S1648">
        <v>228</v>
      </c>
      <c r="T1648">
        <f t="shared" si="225"/>
        <v>-1</v>
      </c>
      <c r="U1648" s="1">
        <v>42841</v>
      </c>
      <c r="V1648" s="13">
        <f t="shared" si="226"/>
        <v>42826</v>
      </c>
      <c r="W1648" s="14">
        <f t="shared" si="227"/>
        <v>42841</v>
      </c>
      <c r="X1648" s="1" t="str">
        <f t="shared" si="228"/>
        <v>Sunday</v>
      </c>
      <c r="Y1648" s="2">
        <v>0.7680324074074073</v>
      </c>
      <c r="Z1648" s="2">
        <f t="shared" si="229"/>
        <v>0.75</v>
      </c>
      <c r="AA1648">
        <f>1</f>
        <v>1</v>
      </c>
      <c r="AB1648" s="1">
        <v>42841</v>
      </c>
      <c r="AC1648" s="13">
        <f t="shared" si="230"/>
        <v>42826</v>
      </c>
      <c r="AD1648" s="14">
        <f t="shared" si="231"/>
        <v>42841</v>
      </c>
      <c r="AE1648" s="1" t="str">
        <f t="shared" si="232"/>
        <v>Sunday</v>
      </c>
      <c r="AF1648" s="2">
        <v>0.79431712962962964</v>
      </c>
      <c r="AG1648" s="2">
        <f t="shared" si="233"/>
        <v>0.79166666666666663</v>
      </c>
      <c r="AH1648" t="s">
        <v>25</v>
      </c>
    </row>
    <row r="1649" spans="1:34" x14ac:dyDescent="0.25">
      <c r="A1649">
        <v>1585612</v>
      </c>
      <c r="B1649" t="s">
        <v>54</v>
      </c>
      <c r="E1649">
        <v>53215</v>
      </c>
      <c r="F1649" t="s">
        <v>20</v>
      </c>
      <c r="G1649" t="s">
        <v>55</v>
      </c>
      <c r="H1649">
        <v>5463</v>
      </c>
      <c r="I1649" t="s">
        <v>77</v>
      </c>
      <c r="J1649">
        <f>VLOOKUP(I1649,Key!$A$1:$C$73,2,FALSE)</f>
        <v>43.036900000000003</v>
      </c>
      <c r="K1649">
        <f>VLOOKUP(I1649,Key!$A$1:$C$73,3,FALSE)</f>
        <v>-87.89667</v>
      </c>
      <c r="L1649" t="s">
        <v>77</v>
      </c>
      <c r="M1649">
        <f>VLOOKUP(L1649,Key!$A$1:$C$73,2,FALSE)</f>
        <v>43.036900000000003</v>
      </c>
      <c r="N1649">
        <f>VLOOKUP(L1649,Key!$A$1:$C$73,3,FALSE)</f>
        <v>-87.89667</v>
      </c>
      <c r="O1649">
        <v>34</v>
      </c>
      <c r="P1649">
        <v>3</v>
      </c>
      <c r="Q1649">
        <v>5.0999999999999996</v>
      </c>
      <c r="R1649">
        <v>4.8</v>
      </c>
      <c r="S1649">
        <v>204</v>
      </c>
      <c r="T1649">
        <f t="shared" si="225"/>
        <v>-1</v>
      </c>
      <c r="U1649" s="1">
        <v>42841</v>
      </c>
      <c r="V1649" s="13">
        <f t="shared" si="226"/>
        <v>42826</v>
      </c>
      <c r="W1649" s="14">
        <f t="shared" si="227"/>
        <v>42841</v>
      </c>
      <c r="X1649" s="1" t="str">
        <f t="shared" si="228"/>
        <v>Sunday</v>
      </c>
      <c r="Y1649" s="2">
        <v>0.77054398148148151</v>
      </c>
      <c r="Z1649" s="2">
        <f t="shared" si="229"/>
        <v>0.75</v>
      </c>
      <c r="AA1649">
        <f>1</f>
        <v>1</v>
      </c>
      <c r="AB1649" s="1">
        <v>42841</v>
      </c>
      <c r="AC1649" s="13">
        <f t="shared" si="230"/>
        <v>42826</v>
      </c>
      <c r="AD1649" s="14">
        <f t="shared" si="231"/>
        <v>42841</v>
      </c>
      <c r="AE1649" s="1" t="str">
        <f t="shared" si="232"/>
        <v>Sunday</v>
      </c>
      <c r="AF1649" s="2">
        <v>0.79408564814814808</v>
      </c>
      <c r="AG1649" s="2">
        <f t="shared" si="233"/>
        <v>0.79166666666666663</v>
      </c>
      <c r="AH1649" t="s">
        <v>25</v>
      </c>
    </row>
    <row r="1650" spans="1:34" x14ac:dyDescent="0.25">
      <c r="A1650">
        <v>1585652</v>
      </c>
      <c r="B1650" t="s">
        <v>54</v>
      </c>
      <c r="E1650">
        <v>53204</v>
      </c>
      <c r="F1650" t="s">
        <v>20</v>
      </c>
      <c r="G1650" t="s">
        <v>55</v>
      </c>
      <c r="H1650">
        <v>190</v>
      </c>
      <c r="I1650" t="s">
        <v>136</v>
      </c>
      <c r="J1650">
        <f>VLOOKUP(I1650,Key!$A$1:$C$73,2,FALSE)</f>
        <v>43.02017</v>
      </c>
      <c r="K1650">
        <f>VLOOKUP(I1650,Key!$A$1:$C$73,3,FALSE)</f>
        <v>-87.933049999999994</v>
      </c>
      <c r="L1650" t="s">
        <v>85</v>
      </c>
      <c r="M1650">
        <f>VLOOKUP(L1650,Key!$A$1:$C$73,2,FALSE)</f>
        <v>43.053040000000003</v>
      </c>
      <c r="N1650">
        <f>VLOOKUP(L1650,Key!$A$1:$C$73,3,FALSE)</f>
        <v>-87.897660000000002</v>
      </c>
      <c r="O1650">
        <v>70</v>
      </c>
      <c r="P1650">
        <v>9</v>
      </c>
      <c r="Q1650">
        <v>10.5</v>
      </c>
      <c r="R1650">
        <v>10</v>
      </c>
      <c r="S1650">
        <v>420</v>
      </c>
      <c r="T1650">
        <f t="shared" si="225"/>
        <v>-1</v>
      </c>
      <c r="U1650" s="1">
        <v>42841</v>
      </c>
      <c r="V1650" s="13">
        <f t="shared" si="226"/>
        <v>42826</v>
      </c>
      <c r="W1650" s="14">
        <f t="shared" si="227"/>
        <v>42841</v>
      </c>
      <c r="X1650" s="1" t="str">
        <f t="shared" si="228"/>
        <v>Sunday</v>
      </c>
      <c r="Y1650" s="2">
        <v>0.7820717592592592</v>
      </c>
      <c r="Z1650" s="2">
        <f t="shared" si="229"/>
        <v>0.79166666666666663</v>
      </c>
      <c r="AA1650">
        <f>1</f>
        <v>1</v>
      </c>
      <c r="AB1650" s="1">
        <v>42841</v>
      </c>
      <c r="AC1650" s="13">
        <f t="shared" si="230"/>
        <v>42826</v>
      </c>
      <c r="AD1650" s="14">
        <f t="shared" si="231"/>
        <v>42841</v>
      </c>
      <c r="AE1650" s="1" t="str">
        <f t="shared" si="232"/>
        <v>Sunday</v>
      </c>
      <c r="AF1650" s="2">
        <v>0.83123842592592589</v>
      </c>
      <c r="AG1650" s="2">
        <f t="shared" si="233"/>
        <v>0.83333333333333326</v>
      </c>
      <c r="AH1650" t="s">
        <v>23</v>
      </c>
    </row>
    <row r="1651" spans="1:34" x14ac:dyDescent="0.25">
      <c r="A1651">
        <v>1585658</v>
      </c>
      <c r="B1651" t="s">
        <v>54</v>
      </c>
      <c r="E1651">
        <v>53719</v>
      </c>
      <c r="F1651" t="s">
        <v>20</v>
      </c>
      <c r="G1651" t="s">
        <v>55</v>
      </c>
      <c r="H1651">
        <v>5587</v>
      </c>
      <c r="I1651" t="s">
        <v>81</v>
      </c>
      <c r="J1651">
        <f>VLOOKUP(I1651,Key!$A$1:$C$73,2,FALSE)</f>
        <v>43.058010000000003</v>
      </c>
      <c r="K1651">
        <f>VLOOKUP(I1651,Key!$A$1:$C$73,3,FALSE)</f>
        <v>-87.877300000000005</v>
      </c>
      <c r="L1651" t="s">
        <v>28</v>
      </c>
      <c r="M1651">
        <f>VLOOKUP(L1651,Key!$A$1:$C$73,2,FALSE)</f>
        <v>43.038580000000003</v>
      </c>
      <c r="N1651">
        <f>VLOOKUP(L1651,Key!$A$1:$C$73,3,FALSE)</f>
        <v>-87.90934</v>
      </c>
      <c r="O1651">
        <v>28</v>
      </c>
      <c r="P1651">
        <v>3</v>
      </c>
      <c r="Q1651">
        <v>4.2</v>
      </c>
      <c r="R1651">
        <v>4</v>
      </c>
      <c r="S1651">
        <v>168</v>
      </c>
      <c r="T1651">
        <f t="shared" si="225"/>
        <v>-1</v>
      </c>
      <c r="U1651" s="1">
        <v>42841</v>
      </c>
      <c r="V1651" s="13">
        <f t="shared" si="226"/>
        <v>42826</v>
      </c>
      <c r="W1651" s="14">
        <f t="shared" si="227"/>
        <v>42841</v>
      </c>
      <c r="X1651" s="1" t="str">
        <f t="shared" si="228"/>
        <v>Sunday</v>
      </c>
      <c r="Y1651" s="2">
        <v>0.78303240740740743</v>
      </c>
      <c r="Z1651" s="2">
        <f t="shared" si="229"/>
        <v>0.79166666666666663</v>
      </c>
      <c r="AA1651">
        <f>1</f>
        <v>1</v>
      </c>
      <c r="AB1651" s="1">
        <v>42841</v>
      </c>
      <c r="AC1651" s="13">
        <f t="shared" si="230"/>
        <v>42826</v>
      </c>
      <c r="AD1651" s="14">
        <f t="shared" si="231"/>
        <v>42841</v>
      </c>
      <c r="AE1651" s="1" t="str">
        <f t="shared" si="232"/>
        <v>Sunday</v>
      </c>
      <c r="AF1651" s="2">
        <v>0.80263888888888879</v>
      </c>
      <c r="AG1651" s="2">
        <f t="shared" si="233"/>
        <v>0.79166666666666663</v>
      </c>
      <c r="AH1651" t="s">
        <v>23</v>
      </c>
    </row>
    <row r="1652" spans="1:34" x14ac:dyDescent="0.25">
      <c r="A1652">
        <v>1585676</v>
      </c>
      <c r="B1652" t="s">
        <v>54</v>
      </c>
      <c r="E1652">
        <v>53208</v>
      </c>
      <c r="F1652" t="s">
        <v>20</v>
      </c>
      <c r="G1652" t="s">
        <v>55</v>
      </c>
      <c r="H1652">
        <v>5424</v>
      </c>
      <c r="I1652" t="s">
        <v>76</v>
      </c>
      <c r="J1652">
        <f>VLOOKUP(I1652,Key!$A$1:$C$73,2,FALSE)</f>
        <v>43.02948</v>
      </c>
      <c r="K1652">
        <f>VLOOKUP(I1652,Key!$A$1:$C$73,3,FALSE)</f>
        <v>-87.912819999999996</v>
      </c>
      <c r="L1652" t="s">
        <v>76</v>
      </c>
      <c r="M1652">
        <f>VLOOKUP(L1652,Key!$A$1:$C$73,2,FALSE)</f>
        <v>43.02948</v>
      </c>
      <c r="N1652">
        <f>VLOOKUP(L1652,Key!$A$1:$C$73,3,FALSE)</f>
        <v>-87.912819999999996</v>
      </c>
      <c r="O1652">
        <v>26</v>
      </c>
      <c r="P1652">
        <v>3</v>
      </c>
      <c r="Q1652">
        <v>3.9</v>
      </c>
      <c r="R1652">
        <v>3.7</v>
      </c>
      <c r="S1652">
        <v>156</v>
      </c>
      <c r="T1652">
        <f t="shared" si="225"/>
        <v>-1</v>
      </c>
      <c r="U1652" s="1">
        <v>42841</v>
      </c>
      <c r="V1652" s="13">
        <f t="shared" si="226"/>
        <v>42826</v>
      </c>
      <c r="W1652" s="14">
        <f t="shared" si="227"/>
        <v>42841</v>
      </c>
      <c r="X1652" s="1" t="str">
        <f t="shared" si="228"/>
        <v>Sunday</v>
      </c>
      <c r="Y1652" s="2">
        <v>0.78650462962962964</v>
      </c>
      <c r="Z1652" s="2">
        <f t="shared" si="229"/>
        <v>0.79166666666666663</v>
      </c>
      <c r="AA1652">
        <f>1</f>
        <v>1</v>
      </c>
      <c r="AB1652" s="1">
        <v>42841</v>
      </c>
      <c r="AC1652" s="13">
        <f t="shared" si="230"/>
        <v>42826</v>
      </c>
      <c r="AD1652" s="14">
        <f t="shared" si="231"/>
        <v>42841</v>
      </c>
      <c r="AE1652" s="1" t="str">
        <f t="shared" si="232"/>
        <v>Sunday</v>
      </c>
      <c r="AF1652" s="2">
        <v>0.80451388888888886</v>
      </c>
      <c r="AG1652" s="2">
        <f t="shared" si="233"/>
        <v>0.79166666666666663</v>
      </c>
      <c r="AH1652" t="s">
        <v>25</v>
      </c>
    </row>
    <row r="1653" spans="1:34" x14ac:dyDescent="0.25">
      <c r="A1653">
        <v>1242812</v>
      </c>
      <c r="B1653" t="s">
        <v>54</v>
      </c>
      <c r="E1653">
        <v>85248</v>
      </c>
      <c r="F1653" t="s">
        <v>20</v>
      </c>
      <c r="G1653" t="s">
        <v>55</v>
      </c>
      <c r="H1653">
        <v>11050</v>
      </c>
      <c r="I1653" t="s">
        <v>62</v>
      </c>
      <c r="J1653">
        <f>VLOOKUP(I1653,Key!$A$1:$C$73,2,FALSE)</f>
        <v>43.052460000000004</v>
      </c>
      <c r="K1653">
        <f>VLOOKUP(I1653,Key!$A$1:$C$73,3,FALSE)</f>
        <v>-87.891000000000005</v>
      </c>
      <c r="L1653" t="s">
        <v>62</v>
      </c>
      <c r="M1653">
        <f>VLOOKUP(L1653,Key!$A$1:$C$73,2,FALSE)</f>
        <v>43.052460000000004</v>
      </c>
      <c r="N1653">
        <f>VLOOKUP(L1653,Key!$A$1:$C$73,3,FALSE)</f>
        <v>-87.891000000000005</v>
      </c>
      <c r="O1653">
        <v>24</v>
      </c>
      <c r="P1653">
        <v>3</v>
      </c>
      <c r="Q1653">
        <v>3.6</v>
      </c>
      <c r="R1653">
        <v>3.4</v>
      </c>
      <c r="S1653">
        <v>144</v>
      </c>
      <c r="T1653">
        <f t="shared" si="225"/>
        <v>-1</v>
      </c>
      <c r="U1653" s="1">
        <v>42841</v>
      </c>
      <c r="V1653" s="13">
        <f t="shared" si="226"/>
        <v>42826</v>
      </c>
      <c r="W1653" s="14">
        <f t="shared" si="227"/>
        <v>42841</v>
      </c>
      <c r="X1653" s="1" t="str">
        <f t="shared" si="228"/>
        <v>Sunday</v>
      </c>
      <c r="Y1653" s="2">
        <v>0.80918981481481478</v>
      </c>
      <c r="Z1653" s="2">
        <f t="shared" si="229"/>
        <v>0.79166666666666663</v>
      </c>
      <c r="AA1653">
        <f>1</f>
        <v>1</v>
      </c>
      <c r="AB1653" s="1">
        <v>42841</v>
      </c>
      <c r="AC1653" s="13">
        <f t="shared" si="230"/>
        <v>42826</v>
      </c>
      <c r="AD1653" s="14">
        <f t="shared" si="231"/>
        <v>42841</v>
      </c>
      <c r="AE1653" s="1" t="str">
        <f t="shared" si="232"/>
        <v>Sunday</v>
      </c>
      <c r="AF1653" s="2">
        <v>0.82609953703703709</v>
      </c>
      <c r="AG1653" s="2">
        <f t="shared" si="233"/>
        <v>0.83333333333333326</v>
      </c>
      <c r="AH1653" t="s">
        <v>25</v>
      </c>
    </row>
    <row r="1654" spans="1:34" x14ac:dyDescent="0.25">
      <c r="A1654">
        <v>928575</v>
      </c>
      <c r="B1654" t="s">
        <v>54</v>
      </c>
      <c r="E1654">
        <v>53179</v>
      </c>
      <c r="F1654" t="s">
        <v>20</v>
      </c>
      <c r="G1654" t="s">
        <v>55</v>
      </c>
      <c r="H1654">
        <v>99</v>
      </c>
      <c r="I1654" t="s">
        <v>39</v>
      </c>
      <c r="J1654">
        <f>VLOOKUP(I1654,Key!$A$1:$C$73,2,FALSE)</f>
        <v>43.031480000000002</v>
      </c>
      <c r="K1654">
        <f>VLOOKUP(I1654,Key!$A$1:$C$73,3,FALSE)</f>
        <v>-87.908169999999998</v>
      </c>
      <c r="L1654" t="s">
        <v>63</v>
      </c>
      <c r="M1654">
        <f>VLOOKUP(L1654,Key!$A$1:$C$73,2,FALSE)</f>
        <v>43.066893999999998</v>
      </c>
      <c r="N1654">
        <f>VLOOKUP(L1654,Key!$A$1:$C$73,3,FALSE)</f>
        <v>-87.877936000000005</v>
      </c>
      <c r="O1654">
        <v>27</v>
      </c>
      <c r="P1654">
        <v>3</v>
      </c>
      <c r="Q1654">
        <v>4.0999999999999996</v>
      </c>
      <c r="R1654">
        <v>3.8</v>
      </c>
      <c r="S1654">
        <v>162</v>
      </c>
      <c r="T1654">
        <f t="shared" si="225"/>
        <v>-1</v>
      </c>
      <c r="U1654" s="1">
        <v>42841</v>
      </c>
      <c r="V1654" s="13">
        <f t="shared" si="226"/>
        <v>42826</v>
      </c>
      <c r="W1654" s="14">
        <f t="shared" si="227"/>
        <v>42841</v>
      </c>
      <c r="X1654" s="1" t="str">
        <f t="shared" si="228"/>
        <v>Sunday</v>
      </c>
      <c r="Y1654" s="2">
        <v>0.82371527777777775</v>
      </c>
      <c r="Z1654" s="2">
        <f t="shared" si="229"/>
        <v>0.83333333333333326</v>
      </c>
      <c r="AA1654">
        <f>1</f>
        <v>1</v>
      </c>
      <c r="AB1654" s="1">
        <v>42841</v>
      </c>
      <c r="AC1654" s="13">
        <f t="shared" si="230"/>
        <v>42826</v>
      </c>
      <c r="AD1654" s="14">
        <f t="shared" si="231"/>
        <v>42841</v>
      </c>
      <c r="AE1654" s="1" t="str">
        <f t="shared" si="232"/>
        <v>Sunday</v>
      </c>
      <c r="AF1654" s="2">
        <v>0.84297453703703706</v>
      </c>
      <c r="AG1654" s="2">
        <f t="shared" si="233"/>
        <v>0.83333333333333326</v>
      </c>
      <c r="AH1654" t="s">
        <v>23</v>
      </c>
    </row>
    <row r="1655" spans="1:34" x14ac:dyDescent="0.25">
      <c r="A1655">
        <v>1585816</v>
      </c>
      <c r="B1655" t="s">
        <v>54</v>
      </c>
      <c r="E1655">
        <v>53204</v>
      </c>
      <c r="F1655" t="s">
        <v>20</v>
      </c>
      <c r="G1655" t="s">
        <v>55</v>
      </c>
      <c r="H1655">
        <v>5463</v>
      </c>
      <c r="I1655" t="s">
        <v>77</v>
      </c>
      <c r="J1655">
        <f>VLOOKUP(I1655,Key!$A$1:$C$73,2,FALSE)</f>
        <v>43.036900000000003</v>
      </c>
      <c r="K1655">
        <f>VLOOKUP(I1655,Key!$A$1:$C$73,3,FALSE)</f>
        <v>-87.89667</v>
      </c>
      <c r="L1655" t="s">
        <v>77</v>
      </c>
      <c r="M1655">
        <f>VLOOKUP(L1655,Key!$A$1:$C$73,2,FALSE)</f>
        <v>43.036900000000003</v>
      </c>
      <c r="N1655">
        <f>VLOOKUP(L1655,Key!$A$1:$C$73,3,FALSE)</f>
        <v>-87.89667</v>
      </c>
      <c r="O1655">
        <v>53</v>
      </c>
      <c r="P1655">
        <v>6</v>
      </c>
      <c r="Q1655">
        <v>8</v>
      </c>
      <c r="R1655">
        <v>7.6</v>
      </c>
      <c r="S1655">
        <v>318</v>
      </c>
      <c r="T1655">
        <f t="shared" si="225"/>
        <v>-1</v>
      </c>
      <c r="U1655" s="1">
        <v>42841</v>
      </c>
      <c r="V1655" s="13">
        <f t="shared" si="226"/>
        <v>42826</v>
      </c>
      <c r="W1655" s="14">
        <f t="shared" si="227"/>
        <v>42841</v>
      </c>
      <c r="X1655" s="1" t="str">
        <f t="shared" si="228"/>
        <v>Sunday</v>
      </c>
      <c r="Y1655" s="2">
        <v>0.8260185185185186</v>
      </c>
      <c r="Z1655" s="2">
        <f t="shared" si="229"/>
        <v>0.83333333333333326</v>
      </c>
      <c r="AA1655">
        <f>1</f>
        <v>1</v>
      </c>
      <c r="AB1655" s="1">
        <v>42841</v>
      </c>
      <c r="AC1655" s="13">
        <f t="shared" si="230"/>
        <v>42826</v>
      </c>
      <c r="AD1655" s="14">
        <f t="shared" si="231"/>
        <v>42841</v>
      </c>
      <c r="AE1655" s="1" t="str">
        <f t="shared" si="232"/>
        <v>Sunday</v>
      </c>
      <c r="AF1655" s="2">
        <v>0.86305555555555558</v>
      </c>
      <c r="AG1655" s="2">
        <f t="shared" si="233"/>
        <v>0.875</v>
      </c>
      <c r="AH1655" t="s">
        <v>25</v>
      </c>
    </row>
    <row r="1656" spans="1:34" x14ac:dyDescent="0.25">
      <c r="A1656">
        <v>1585856</v>
      </c>
      <c r="B1656" t="s">
        <v>54</v>
      </c>
      <c r="E1656">
        <v>53204</v>
      </c>
      <c r="F1656" t="s">
        <v>20</v>
      </c>
      <c r="G1656" t="s">
        <v>55</v>
      </c>
      <c r="H1656">
        <v>146</v>
      </c>
      <c r="I1656" t="s">
        <v>81</v>
      </c>
      <c r="J1656">
        <f>VLOOKUP(I1656,Key!$A$1:$C$73,2,FALSE)</f>
        <v>43.058010000000003</v>
      </c>
      <c r="K1656">
        <f>VLOOKUP(I1656,Key!$A$1:$C$73,3,FALSE)</f>
        <v>-87.877300000000005</v>
      </c>
      <c r="L1656" t="s">
        <v>81</v>
      </c>
      <c r="M1656">
        <f>VLOOKUP(L1656,Key!$A$1:$C$73,2,FALSE)</f>
        <v>43.058010000000003</v>
      </c>
      <c r="N1656">
        <f>VLOOKUP(L1656,Key!$A$1:$C$73,3,FALSE)</f>
        <v>-87.877300000000005</v>
      </c>
      <c r="O1656">
        <v>28</v>
      </c>
      <c r="P1656">
        <v>3</v>
      </c>
      <c r="Q1656">
        <v>4.2</v>
      </c>
      <c r="R1656">
        <v>4</v>
      </c>
      <c r="S1656">
        <v>168</v>
      </c>
      <c r="T1656">
        <f t="shared" si="225"/>
        <v>-1</v>
      </c>
      <c r="U1656" s="1">
        <v>42841</v>
      </c>
      <c r="V1656" s="13">
        <f t="shared" si="226"/>
        <v>42826</v>
      </c>
      <c r="W1656" s="14">
        <f t="shared" si="227"/>
        <v>42841</v>
      </c>
      <c r="X1656" s="1" t="str">
        <f t="shared" si="228"/>
        <v>Sunday</v>
      </c>
      <c r="Y1656" s="2">
        <v>0.84018518518518526</v>
      </c>
      <c r="Z1656" s="2">
        <f t="shared" si="229"/>
        <v>0.83333333333333326</v>
      </c>
      <c r="AA1656">
        <f>1</f>
        <v>1</v>
      </c>
      <c r="AB1656" s="1">
        <v>42841</v>
      </c>
      <c r="AC1656" s="13">
        <f t="shared" si="230"/>
        <v>42826</v>
      </c>
      <c r="AD1656" s="14">
        <f t="shared" si="231"/>
        <v>42841</v>
      </c>
      <c r="AE1656" s="1" t="str">
        <f t="shared" si="232"/>
        <v>Sunday</v>
      </c>
      <c r="AF1656" s="2">
        <v>0.85930555555555566</v>
      </c>
      <c r="AG1656" s="2">
        <f t="shared" si="233"/>
        <v>0.875</v>
      </c>
      <c r="AH1656" t="s">
        <v>25</v>
      </c>
    </row>
    <row r="1657" spans="1:34" x14ac:dyDescent="0.25">
      <c r="A1657">
        <v>1588142</v>
      </c>
      <c r="B1657" t="s">
        <v>54</v>
      </c>
      <c r="E1657">
        <v>53203</v>
      </c>
      <c r="F1657" t="s">
        <v>20</v>
      </c>
      <c r="G1657" t="s">
        <v>55</v>
      </c>
      <c r="H1657">
        <v>5451</v>
      </c>
      <c r="I1657" t="s">
        <v>85</v>
      </c>
      <c r="J1657">
        <f>VLOOKUP(I1657,Key!$A$1:$C$73,2,FALSE)</f>
        <v>43.053040000000003</v>
      </c>
      <c r="K1657">
        <f>VLOOKUP(I1657,Key!$A$1:$C$73,3,FALSE)</f>
        <v>-87.897660000000002</v>
      </c>
      <c r="L1657" t="s">
        <v>28</v>
      </c>
      <c r="M1657">
        <f>VLOOKUP(L1657,Key!$A$1:$C$73,2,FALSE)</f>
        <v>43.038580000000003</v>
      </c>
      <c r="N1657">
        <f>VLOOKUP(L1657,Key!$A$1:$C$73,3,FALSE)</f>
        <v>-87.90934</v>
      </c>
      <c r="O1657">
        <v>17</v>
      </c>
      <c r="P1657">
        <v>0</v>
      </c>
      <c r="Q1657">
        <v>2.6</v>
      </c>
      <c r="R1657">
        <v>2.4</v>
      </c>
      <c r="S1657">
        <v>102</v>
      </c>
      <c r="T1657">
        <f t="shared" si="225"/>
        <v>-1</v>
      </c>
      <c r="U1657" s="1">
        <v>42843</v>
      </c>
      <c r="V1657" s="13">
        <f t="shared" si="226"/>
        <v>42826</v>
      </c>
      <c r="W1657" s="14">
        <f t="shared" si="227"/>
        <v>42843</v>
      </c>
      <c r="X1657" s="1" t="str">
        <f t="shared" si="228"/>
        <v>Tuesday</v>
      </c>
      <c r="Y1657" s="2">
        <v>0.440462962962963</v>
      </c>
      <c r="Z1657" s="2">
        <f t="shared" si="229"/>
        <v>0.45833333333333331</v>
      </c>
      <c r="AA1657">
        <f>1</f>
        <v>1</v>
      </c>
      <c r="AB1657" s="1">
        <v>42843</v>
      </c>
      <c r="AC1657" s="13">
        <f t="shared" si="230"/>
        <v>42826</v>
      </c>
      <c r="AD1657" s="14">
        <f t="shared" si="231"/>
        <v>42843</v>
      </c>
      <c r="AE1657" s="1" t="str">
        <f t="shared" si="232"/>
        <v>Tuesday</v>
      </c>
      <c r="AF1657" s="2">
        <v>0.45261574074074074</v>
      </c>
      <c r="AG1657" s="2">
        <f t="shared" si="233"/>
        <v>0.45833333333333331</v>
      </c>
      <c r="AH1657" t="s">
        <v>23</v>
      </c>
    </row>
    <row r="1658" spans="1:34" x14ac:dyDescent="0.25">
      <c r="A1658">
        <v>1593167</v>
      </c>
      <c r="B1658" t="s">
        <v>54</v>
      </c>
      <c r="E1658">
        <v>53538</v>
      </c>
      <c r="F1658" t="s">
        <v>20</v>
      </c>
      <c r="G1658" t="s">
        <v>55</v>
      </c>
      <c r="H1658">
        <v>28</v>
      </c>
      <c r="I1658" t="s">
        <v>36</v>
      </c>
      <c r="J1658">
        <f>VLOOKUP(I1658,Key!$A$1:$C$73,2,FALSE)</f>
        <v>43.03519</v>
      </c>
      <c r="K1658">
        <f>VLOOKUP(I1658,Key!$A$1:$C$73,3,FALSE)</f>
        <v>-87.907390000000007</v>
      </c>
      <c r="L1658" t="s">
        <v>28</v>
      </c>
      <c r="M1658">
        <f>VLOOKUP(L1658,Key!$A$1:$C$73,2,FALSE)</f>
        <v>43.038580000000003</v>
      </c>
      <c r="N1658">
        <f>VLOOKUP(L1658,Key!$A$1:$C$73,3,FALSE)</f>
        <v>-87.90934</v>
      </c>
      <c r="O1658">
        <v>187</v>
      </c>
      <c r="P1658">
        <v>0</v>
      </c>
      <c r="Q1658">
        <v>18</v>
      </c>
      <c r="R1658">
        <v>17.100000000000001</v>
      </c>
      <c r="S1658">
        <v>720</v>
      </c>
      <c r="T1658">
        <f t="shared" si="225"/>
        <v>-1</v>
      </c>
      <c r="U1658" s="1">
        <v>42847</v>
      </c>
      <c r="V1658" s="13">
        <f t="shared" si="226"/>
        <v>42826</v>
      </c>
      <c r="W1658" s="14">
        <f t="shared" si="227"/>
        <v>42847</v>
      </c>
      <c r="X1658" s="1" t="str">
        <f t="shared" si="228"/>
        <v>Saturday</v>
      </c>
      <c r="Y1658" s="2">
        <v>0.26303240740740741</v>
      </c>
      <c r="Z1658" s="2">
        <f t="shared" si="229"/>
        <v>0.25</v>
      </c>
      <c r="AA1658">
        <f>1</f>
        <v>1</v>
      </c>
      <c r="AB1658" s="1">
        <v>42847</v>
      </c>
      <c r="AC1658" s="13">
        <f t="shared" si="230"/>
        <v>42826</v>
      </c>
      <c r="AD1658" s="14">
        <f t="shared" si="231"/>
        <v>42847</v>
      </c>
      <c r="AE1658" s="1" t="str">
        <f t="shared" si="232"/>
        <v>Saturday</v>
      </c>
      <c r="AF1658" s="2">
        <v>0.39288194444444446</v>
      </c>
      <c r="AG1658" s="2">
        <f t="shared" si="233"/>
        <v>0.375</v>
      </c>
      <c r="AH1658" t="s">
        <v>23</v>
      </c>
    </row>
    <row r="1659" spans="1:34" x14ac:dyDescent="0.25">
      <c r="A1659">
        <v>1595648</v>
      </c>
      <c r="B1659" t="s">
        <v>54</v>
      </c>
      <c r="E1659">
        <v>53217</v>
      </c>
      <c r="F1659" t="s">
        <v>20</v>
      </c>
      <c r="G1659" t="s">
        <v>55</v>
      </c>
      <c r="H1659">
        <v>11048</v>
      </c>
      <c r="I1659" t="s">
        <v>21</v>
      </c>
      <c r="J1659">
        <f>VLOOKUP(I1659,Key!$A$1:$C$73,2,FALSE)</f>
        <v>43.074890000000003</v>
      </c>
      <c r="K1659">
        <f>VLOOKUP(I1659,Key!$A$1:$C$73,3,FALSE)</f>
        <v>-87.882810000000006</v>
      </c>
      <c r="L1659" t="s">
        <v>81</v>
      </c>
      <c r="M1659">
        <f>VLOOKUP(L1659,Key!$A$1:$C$73,2,FALSE)</f>
        <v>43.058010000000003</v>
      </c>
      <c r="N1659">
        <f>VLOOKUP(L1659,Key!$A$1:$C$73,3,FALSE)</f>
        <v>-87.877300000000005</v>
      </c>
      <c r="O1659">
        <v>68</v>
      </c>
      <c r="P1659">
        <v>0</v>
      </c>
      <c r="Q1659">
        <v>10.199999999999999</v>
      </c>
      <c r="R1659">
        <v>9.6999999999999993</v>
      </c>
      <c r="S1659">
        <v>408</v>
      </c>
      <c r="T1659">
        <f t="shared" si="225"/>
        <v>-1</v>
      </c>
      <c r="U1659" s="1">
        <v>42848</v>
      </c>
      <c r="V1659" s="13">
        <f t="shared" si="226"/>
        <v>42826</v>
      </c>
      <c r="W1659" s="14">
        <f t="shared" si="227"/>
        <v>42848</v>
      </c>
      <c r="X1659" s="1" t="str">
        <f t="shared" si="228"/>
        <v>Sunday</v>
      </c>
      <c r="Y1659" s="2">
        <v>0.43375000000000002</v>
      </c>
      <c r="Z1659" s="2">
        <f t="shared" si="229"/>
        <v>0.41666666666666663</v>
      </c>
      <c r="AA1659">
        <f>1</f>
        <v>1</v>
      </c>
      <c r="AB1659" s="1">
        <v>42848</v>
      </c>
      <c r="AC1659" s="13">
        <f t="shared" si="230"/>
        <v>42826</v>
      </c>
      <c r="AD1659" s="14">
        <f t="shared" si="231"/>
        <v>42848</v>
      </c>
      <c r="AE1659" s="1" t="str">
        <f t="shared" si="232"/>
        <v>Sunday</v>
      </c>
      <c r="AF1659" s="2">
        <v>0.4808912037037037</v>
      </c>
      <c r="AG1659" s="2">
        <f t="shared" si="233"/>
        <v>0.5</v>
      </c>
      <c r="AH1659" t="s">
        <v>23</v>
      </c>
    </row>
    <row r="1660" spans="1:34" x14ac:dyDescent="0.25">
      <c r="A1660">
        <v>1581852</v>
      </c>
      <c r="B1660" t="s">
        <v>54</v>
      </c>
      <c r="E1660">
        <v>54481</v>
      </c>
      <c r="F1660" t="s">
        <v>20</v>
      </c>
      <c r="G1660" t="s">
        <v>55</v>
      </c>
      <c r="H1660">
        <v>5429</v>
      </c>
      <c r="I1660" t="s">
        <v>81</v>
      </c>
      <c r="J1660">
        <f>VLOOKUP(I1660,Key!$A$1:$C$73,2,FALSE)</f>
        <v>43.058010000000003</v>
      </c>
      <c r="K1660">
        <f>VLOOKUP(I1660,Key!$A$1:$C$73,3,FALSE)</f>
        <v>-87.877300000000005</v>
      </c>
      <c r="L1660" t="s">
        <v>81</v>
      </c>
      <c r="M1660">
        <f>VLOOKUP(L1660,Key!$A$1:$C$73,2,FALSE)</f>
        <v>43.058010000000003</v>
      </c>
      <c r="N1660">
        <f>VLOOKUP(L1660,Key!$A$1:$C$73,3,FALSE)</f>
        <v>-87.877300000000005</v>
      </c>
      <c r="O1660">
        <v>20</v>
      </c>
      <c r="P1660">
        <v>0</v>
      </c>
      <c r="Q1660">
        <v>3</v>
      </c>
      <c r="R1660">
        <v>2.9</v>
      </c>
      <c r="S1660">
        <v>120</v>
      </c>
      <c r="T1660">
        <f t="shared" si="225"/>
        <v>-1</v>
      </c>
      <c r="U1660" s="1">
        <v>42840</v>
      </c>
      <c r="V1660" s="13">
        <f t="shared" si="226"/>
        <v>42826</v>
      </c>
      <c r="W1660" s="14">
        <f t="shared" si="227"/>
        <v>42840</v>
      </c>
      <c r="X1660" s="1" t="str">
        <f t="shared" si="228"/>
        <v>Saturday</v>
      </c>
      <c r="Y1660" s="2">
        <v>0.60738425925925921</v>
      </c>
      <c r="Z1660" s="2">
        <f t="shared" si="229"/>
        <v>0.625</v>
      </c>
      <c r="AA1660">
        <f>1</f>
        <v>1</v>
      </c>
      <c r="AB1660" s="1">
        <v>42840</v>
      </c>
      <c r="AC1660" s="13">
        <f t="shared" si="230"/>
        <v>42826</v>
      </c>
      <c r="AD1660" s="14">
        <f t="shared" si="231"/>
        <v>42840</v>
      </c>
      <c r="AE1660" s="1" t="str">
        <f t="shared" si="232"/>
        <v>Saturday</v>
      </c>
      <c r="AF1660" s="2">
        <v>0.62085648148148154</v>
      </c>
      <c r="AG1660" s="2">
        <f t="shared" si="233"/>
        <v>0.625</v>
      </c>
      <c r="AH1660" t="s">
        <v>25</v>
      </c>
    </row>
    <row r="1661" spans="1:34" x14ac:dyDescent="0.25">
      <c r="A1661">
        <v>1573702</v>
      </c>
      <c r="B1661" t="s">
        <v>54</v>
      </c>
      <c r="E1661">
        <v>53045</v>
      </c>
      <c r="F1661" t="s">
        <v>20</v>
      </c>
      <c r="G1661" t="s">
        <v>55</v>
      </c>
      <c r="H1661">
        <v>11138</v>
      </c>
      <c r="I1661" t="s">
        <v>61</v>
      </c>
      <c r="J1661">
        <f>VLOOKUP(I1661,Key!$A$1:$C$73,2,FALSE)</f>
        <v>43.060786</v>
      </c>
      <c r="K1661">
        <f>VLOOKUP(I1661,Key!$A$1:$C$73,3,FALSE)</f>
        <v>-87.883825999999999</v>
      </c>
      <c r="L1661" t="s">
        <v>80</v>
      </c>
      <c r="M1661">
        <f>VLOOKUP(L1661,Key!$A$1:$C$73,2,FALSE)</f>
        <v>43.060250000000003</v>
      </c>
      <c r="N1661">
        <f>VLOOKUP(L1661,Key!$A$1:$C$73,3,FALSE)</f>
        <v>-87.892169999999993</v>
      </c>
      <c r="O1661">
        <v>105</v>
      </c>
      <c r="P1661">
        <v>0</v>
      </c>
      <c r="Q1661">
        <v>15.8</v>
      </c>
      <c r="R1661">
        <v>15</v>
      </c>
      <c r="S1661">
        <v>630</v>
      </c>
      <c r="T1661">
        <f t="shared" si="225"/>
        <v>-1</v>
      </c>
      <c r="U1661" s="1">
        <v>42834</v>
      </c>
      <c r="V1661" s="13">
        <f t="shared" si="226"/>
        <v>42826</v>
      </c>
      <c r="W1661" s="14">
        <f t="shared" si="227"/>
        <v>42834</v>
      </c>
      <c r="X1661" s="1" t="str">
        <f t="shared" si="228"/>
        <v>Sunday</v>
      </c>
      <c r="Y1661" s="2">
        <v>0.78690972222222222</v>
      </c>
      <c r="Z1661" s="2">
        <f t="shared" si="229"/>
        <v>0.79166666666666663</v>
      </c>
      <c r="AA1661">
        <f>1</f>
        <v>1</v>
      </c>
      <c r="AB1661" s="1">
        <v>42834</v>
      </c>
      <c r="AC1661" s="13">
        <f t="shared" si="230"/>
        <v>42826</v>
      </c>
      <c r="AD1661" s="14">
        <f t="shared" si="231"/>
        <v>42834</v>
      </c>
      <c r="AE1661" s="1" t="str">
        <f t="shared" si="232"/>
        <v>Sunday</v>
      </c>
      <c r="AF1661" s="2">
        <v>0.86025462962962962</v>
      </c>
      <c r="AG1661" s="2">
        <f t="shared" si="233"/>
        <v>0.875</v>
      </c>
      <c r="AH1661" t="s">
        <v>23</v>
      </c>
    </row>
    <row r="1662" spans="1:34" x14ac:dyDescent="0.25">
      <c r="A1662">
        <v>1559651</v>
      </c>
      <c r="B1662" t="s">
        <v>54</v>
      </c>
      <c r="E1662">
        <v>60066</v>
      </c>
      <c r="F1662" t="s">
        <v>20</v>
      </c>
      <c r="G1662" t="s">
        <v>55</v>
      </c>
      <c r="H1662">
        <v>11086</v>
      </c>
      <c r="I1662" t="s">
        <v>77</v>
      </c>
      <c r="J1662">
        <f>VLOOKUP(I1662,Key!$A$1:$C$73,2,FALSE)</f>
        <v>43.036900000000003</v>
      </c>
      <c r="K1662">
        <f>VLOOKUP(I1662,Key!$A$1:$C$73,3,FALSE)</f>
        <v>-87.89667</v>
      </c>
      <c r="L1662" t="s">
        <v>42</v>
      </c>
      <c r="M1662">
        <f>VLOOKUP(L1662,Key!$A$1:$C$73,2,FALSE)</f>
        <v>43.038719999999998</v>
      </c>
      <c r="N1662">
        <f>VLOOKUP(L1662,Key!$A$1:$C$73,3,FALSE)</f>
        <v>-87.905339999999995</v>
      </c>
      <c r="O1662">
        <v>32</v>
      </c>
      <c r="P1662">
        <v>0</v>
      </c>
      <c r="Q1662">
        <v>4.8</v>
      </c>
      <c r="R1662">
        <v>4.5999999999999996</v>
      </c>
      <c r="S1662">
        <v>192</v>
      </c>
      <c r="T1662">
        <f t="shared" si="225"/>
        <v>-1</v>
      </c>
      <c r="U1662" s="1">
        <v>42826</v>
      </c>
      <c r="V1662" s="13">
        <f t="shared" si="226"/>
        <v>42826</v>
      </c>
      <c r="W1662" s="14">
        <f t="shared" si="227"/>
        <v>42826</v>
      </c>
      <c r="X1662" s="1" t="str">
        <f t="shared" si="228"/>
        <v>Saturday</v>
      </c>
      <c r="Y1662" s="2">
        <v>0.42722222222222223</v>
      </c>
      <c r="Z1662" s="2">
        <f t="shared" si="229"/>
        <v>0.41666666666666663</v>
      </c>
      <c r="AA1662">
        <f>1</f>
        <v>1</v>
      </c>
      <c r="AB1662" s="1">
        <v>42826</v>
      </c>
      <c r="AC1662" s="13">
        <f t="shared" si="230"/>
        <v>42826</v>
      </c>
      <c r="AD1662" s="14">
        <f t="shared" si="231"/>
        <v>42826</v>
      </c>
      <c r="AE1662" s="1" t="str">
        <f t="shared" si="232"/>
        <v>Saturday</v>
      </c>
      <c r="AF1662" s="2">
        <v>0.44942129629629629</v>
      </c>
      <c r="AG1662" s="2">
        <f t="shared" si="233"/>
        <v>0.45833333333333331</v>
      </c>
      <c r="AH1662" t="s">
        <v>23</v>
      </c>
    </row>
    <row r="1663" spans="1:34" x14ac:dyDescent="0.25">
      <c r="A1663">
        <v>1559816</v>
      </c>
      <c r="B1663" t="s">
        <v>54</v>
      </c>
      <c r="E1663">
        <v>53144</v>
      </c>
      <c r="F1663" t="s">
        <v>20</v>
      </c>
      <c r="G1663" t="s">
        <v>55</v>
      </c>
      <c r="H1663">
        <v>35</v>
      </c>
      <c r="I1663" t="s">
        <v>21</v>
      </c>
      <c r="J1663">
        <f>VLOOKUP(I1663,Key!$A$1:$C$73,2,FALSE)</f>
        <v>43.074890000000003</v>
      </c>
      <c r="K1663">
        <f>VLOOKUP(I1663,Key!$A$1:$C$73,3,FALSE)</f>
        <v>-87.882810000000006</v>
      </c>
      <c r="L1663" t="s">
        <v>21</v>
      </c>
      <c r="M1663">
        <f>VLOOKUP(L1663,Key!$A$1:$C$73,2,FALSE)</f>
        <v>43.074890000000003</v>
      </c>
      <c r="N1663">
        <f>VLOOKUP(L1663,Key!$A$1:$C$73,3,FALSE)</f>
        <v>-87.882810000000006</v>
      </c>
      <c r="O1663">
        <v>75</v>
      </c>
      <c r="P1663">
        <v>6</v>
      </c>
      <c r="Q1663">
        <v>11.3</v>
      </c>
      <c r="R1663">
        <v>10.7</v>
      </c>
      <c r="S1663">
        <v>450</v>
      </c>
      <c r="T1663">
        <f t="shared" si="225"/>
        <v>-1</v>
      </c>
      <c r="U1663" s="1">
        <v>42826</v>
      </c>
      <c r="V1663" s="13">
        <f t="shared" si="226"/>
        <v>42826</v>
      </c>
      <c r="W1663" s="14">
        <f t="shared" si="227"/>
        <v>42826</v>
      </c>
      <c r="X1663" s="1" t="str">
        <f t="shared" si="228"/>
        <v>Saturday</v>
      </c>
      <c r="Y1663" s="2">
        <v>0.48216435185185186</v>
      </c>
      <c r="Z1663" s="2">
        <f t="shared" si="229"/>
        <v>0.5</v>
      </c>
      <c r="AA1663">
        <f>1</f>
        <v>1</v>
      </c>
      <c r="AB1663" s="1">
        <v>42826</v>
      </c>
      <c r="AC1663" s="13">
        <f t="shared" si="230"/>
        <v>42826</v>
      </c>
      <c r="AD1663" s="14">
        <f t="shared" si="231"/>
        <v>42826</v>
      </c>
      <c r="AE1663" s="1" t="str">
        <f t="shared" si="232"/>
        <v>Saturday</v>
      </c>
      <c r="AF1663" s="2">
        <v>0.53417824074074072</v>
      </c>
      <c r="AG1663" s="2">
        <f t="shared" si="233"/>
        <v>0.54166666666666663</v>
      </c>
      <c r="AH1663" t="s">
        <v>25</v>
      </c>
    </row>
    <row r="1664" spans="1:34" x14ac:dyDescent="0.25">
      <c r="A1664">
        <v>1559651</v>
      </c>
      <c r="B1664" t="s">
        <v>54</v>
      </c>
      <c r="E1664">
        <v>60066</v>
      </c>
      <c r="F1664" t="s">
        <v>20</v>
      </c>
      <c r="G1664" t="s">
        <v>55</v>
      </c>
      <c r="H1664">
        <v>11086</v>
      </c>
      <c r="I1664" t="s">
        <v>42</v>
      </c>
      <c r="J1664">
        <f>VLOOKUP(I1664,Key!$A$1:$C$73,2,FALSE)</f>
        <v>43.038719999999998</v>
      </c>
      <c r="K1664">
        <f>VLOOKUP(I1664,Key!$A$1:$C$73,3,FALSE)</f>
        <v>-87.905339999999995</v>
      </c>
      <c r="L1664" t="s">
        <v>77</v>
      </c>
      <c r="M1664">
        <f>VLOOKUP(L1664,Key!$A$1:$C$73,2,FALSE)</f>
        <v>43.036900000000003</v>
      </c>
      <c r="N1664">
        <f>VLOOKUP(L1664,Key!$A$1:$C$73,3,FALSE)</f>
        <v>-87.89667</v>
      </c>
      <c r="O1664">
        <v>54</v>
      </c>
      <c r="P1664">
        <v>3</v>
      </c>
      <c r="Q1664">
        <v>8.1</v>
      </c>
      <c r="R1664">
        <v>7.7</v>
      </c>
      <c r="S1664">
        <v>324</v>
      </c>
      <c r="T1664">
        <f t="shared" si="225"/>
        <v>-1</v>
      </c>
      <c r="U1664" s="1">
        <v>42826</v>
      </c>
      <c r="V1664" s="13">
        <f t="shared" si="226"/>
        <v>42826</v>
      </c>
      <c r="W1664" s="14">
        <f t="shared" si="227"/>
        <v>42826</v>
      </c>
      <c r="X1664" s="1" t="str">
        <f t="shared" si="228"/>
        <v>Saturday</v>
      </c>
      <c r="Y1664" s="2">
        <v>0.49451388888888892</v>
      </c>
      <c r="Z1664" s="2">
        <f t="shared" si="229"/>
        <v>0.5</v>
      </c>
      <c r="AA1664">
        <f>1</f>
        <v>1</v>
      </c>
      <c r="AB1664" s="1">
        <v>42826</v>
      </c>
      <c r="AC1664" s="13">
        <f t="shared" si="230"/>
        <v>42826</v>
      </c>
      <c r="AD1664" s="14">
        <f t="shared" si="231"/>
        <v>42826</v>
      </c>
      <c r="AE1664" s="1" t="str">
        <f t="shared" si="232"/>
        <v>Saturday</v>
      </c>
      <c r="AF1664" s="2">
        <v>0.53217592592592589</v>
      </c>
      <c r="AG1664" s="2">
        <f t="shared" si="233"/>
        <v>0.54166666666666663</v>
      </c>
      <c r="AH1664" t="s">
        <v>23</v>
      </c>
    </row>
    <row r="1665" spans="1:34" x14ac:dyDescent="0.25">
      <c r="A1665">
        <v>1559888</v>
      </c>
      <c r="B1665" t="s">
        <v>54</v>
      </c>
      <c r="E1665">
        <v>53202</v>
      </c>
      <c r="F1665" t="s">
        <v>20</v>
      </c>
      <c r="G1665" t="s">
        <v>55</v>
      </c>
      <c r="H1665">
        <v>9</v>
      </c>
      <c r="I1665" t="s">
        <v>48</v>
      </c>
      <c r="J1665">
        <f>VLOOKUP(I1665,Key!$A$1:$C$73,2,FALSE)</f>
        <v>43.031320000000001</v>
      </c>
      <c r="K1665">
        <f>VLOOKUP(I1665,Key!$A$1:$C$73,3,FALSE)</f>
        <v>-87.904259999999994</v>
      </c>
      <c r="L1665" t="s">
        <v>48</v>
      </c>
      <c r="M1665">
        <f>VLOOKUP(L1665,Key!$A$1:$C$73,2,FALSE)</f>
        <v>43.031320000000001</v>
      </c>
      <c r="N1665">
        <f>VLOOKUP(L1665,Key!$A$1:$C$73,3,FALSE)</f>
        <v>-87.904259999999994</v>
      </c>
      <c r="O1665">
        <v>48</v>
      </c>
      <c r="P1665">
        <v>3</v>
      </c>
      <c r="Q1665">
        <v>7.2</v>
      </c>
      <c r="R1665">
        <v>6.8</v>
      </c>
      <c r="S1665">
        <v>288</v>
      </c>
      <c r="T1665">
        <f t="shared" si="225"/>
        <v>-1</v>
      </c>
      <c r="U1665" s="1">
        <v>42826</v>
      </c>
      <c r="V1665" s="13">
        <f t="shared" si="226"/>
        <v>42826</v>
      </c>
      <c r="W1665" s="14">
        <f t="shared" si="227"/>
        <v>42826</v>
      </c>
      <c r="X1665" s="1" t="str">
        <f t="shared" si="228"/>
        <v>Saturday</v>
      </c>
      <c r="Y1665" s="2">
        <v>0.50078703703703698</v>
      </c>
      <c r="Z1665" s="2">
        <f t="shared" si="229"/>
        <v>0.5</v>
      </c>
      <c r="AA1665">
        <f>1</f>
        <v>1</v>
      </c>
      <c r="AB1665" s="1">
        <v>42826</v>
      </c>
      <c r="AC1665" s="13">
        <f t="shared" si="230"/>
        <v>42826</v>
      </c>
      <c r="AD1665" s="14">
        <f t="shared" si="231"/>
        <v>42826</v>
      </c>
      <c r="AE1665" s="1" t="str">
        <f t="shared" si="232"/>
        <v>Saturday</v>
      </c>
      <c r="AF1665" s="2">
        <v>0.53465277777777775</v>
      </c>
      <c r="AG1665" s="2">
        <f t="shared" si="233"/>
        <v>0.54166666666666663</v>
      </c>
      <c r="AH1665" t="s">
        <v>25</v>
      </c>
    </row>
    <row r="1666" spans="1:34" x14ac:dyDescent="0.25">
      <c r="A1666">
        <v>1559910</v>
      </c>
      <c r="B1666" t="s">
        <v>54</v>
      </c>
      <c r="E1666">
        <v>6801</v>
      </c>
      <c r="F1666" t="s">
        <v>20</v>
      </c>
      <c r="G1666" t="s">
        <v>55</v>
      </c>
      <c r="H1666">
        <v>5552</v>
      </c>
      <c r="I1666" t="s">
        <v>28</v>
      </c>
      <c r="J1666">
        <f>VLOOKUP(I1666,Key!$A$1:$C$73,2,FALSE)</f>
        <v>43.038580000000003</v>
      </c>
      <c r="K1666">
        <f>VLOOKUP(I1666,Key!$A$1:$C$73,3,FALSE)</f>
        <v>-87.90934</v>
      </c>
      <c r="L1666" t="s">
        <v>28</v>
      </c>
      <c r="M1666">
        <f>VLOOKUP(L1666,Key!$A$1:$C$73,2,FALSE)</f>
        <v>43.038580000000003</v>
      </c>
      <c r="N1666">
        <f>VLOOKUP(L1666,Key!$A$1:$C$73,3,FALSE)</f>
        <v>-87.90934</v>
      </c>
      <c r="O1666">
        <v>62</v>
      </c>
      <c r="P1666">
        <v>3</v>
      </c>
      <c r="Q1666">
        <v>9.3000000000000007</v>
      </c>
      <c r="R1666">
        <v>8.8000000000000007</v>
      </c>
      <c r="S1666">
        <v>372</v>
      </c>
      <c r="T1666">
        <f t="shared" ref="T1666:T1729" si="234">-1</f>
        <v>-1</v>
      </c>
      <c r="U1666" s="1">
        <v>42826</v>
      </c>
      <c r="V1666" s="13">
        <f t="shared" ref="V1666:V1729" si="235">DATE(YEAR(U1666), MONTH(U1666), 1)</f>
        <v>42826</v>
      </c>
      <c r="W1666" s="14">
        <f t="shared" ref="W1666:W1729" si="236">U1666</f>
        <v>42826</v>
      </c>
      <c r="X1666" s="1" t="str">
        <f t="shared" ref="X1666:X1729" si="237">TEXT(W1666,"dddd")</f>
        <v>Saturday</v>
      </c>
      <c r="Y1666" s="2">
        <v>0.50694444444444442</v>
      </c>
      <c r="Z1666" s="2">
        <f t="shared" ref="Z1666:Z1729" si="238">MROUND(Y1666, "1:00")</f>
        <v>0.5</v>
      </c>
      <c r="AA1666">
        <f>1</f>
        <v>1</v>
      </c>
      <c r="AB1666" s="1">
        <v>42826</v>
      </c>
      <c r="AC1666" s="13">
        <f t="shared" ref="AC1666:AC1729" si="239">DATE(YEAR(AB1666), MONTH(AB1666), 1)</f>
        <v>42826</v>
      </c>
      <c r="AD1666" s="14">
        <f t="shared" ref="AD1666:AD1729" si="240">AB1666</f>
        <v>42826</v>
      </c>
      <c r="AE1666" s="1" t="str">
        <f t="shared" ref="AE1666:AE1729" si="241">TEXT(AD1666,"dddd")</f>
        <v>Saturday</v>
      </c>
      <c r="AF1666" s="2">
        <v>0.55019675925925926</v>
      </c>
      <c r="AG1666" s="2">
        <f t="shared" ref="AG1666:AG1729" si="242">MROUND(AF1666, "1:00")</f>
        <v>0.54166666666666663</v>
      </c>
      <c r="AH1666" t="s">
        <v>25</v>
      </c>
    </row>
    <row r="1667" spans="1:34" x14ac:dyDescent="0.25">
      <c r="A1667">
        <v>1560126</v>
      </c>
      <c r="B1667" t="s">
        <v>54</v>
      </c>
      <c r="E1667">
        <v>55345</v>
      </c>
      <c r="F1667" t="s">
        <v>20</v>
      </c>
      <c r="G1667" t="s">
        <v>55</v>
      </c>
      <c r="H1667">
        <v>178</v>
      </c>
      <c r="I1667" t="s">
        <v>76</v>
      </c>
      <c r="J1667">
        <f>VLOOKUP(I1667,Key!$A$1:$C$73,2,FALSE)</f>
        <v>43.02948</v>
      </c>
      <c r="K1667">
        <f>VLOOKUP(I1667,Key!$A$1:$C$73,3,FALSE)</f>
        <v>-87.912819999999996</v>
      </c>
      <c r="L1667" t="s">
        <v>53</v>
      </c>
      <c r="M1667">
        <f>VLOOKUP(L1667,Key!$A$1:$C$73,2,FALSE)</f>
        <v>43.04824</v>
      </c>
      <c r="N1667">
        <f>VLOOKUP(L1667,Key!$A$1:$C$73,3,FALSE)</f>
        <v>-87.904970000000006</v>
      </c>
      <c r="O1667">
        <v>16</v>
      </c>
      <c r="P1667">
        <v>0</v>
      </c>
      <c r="Q1667">
        <v>2.4</v>
      </c>
      <c r="R1667">
        <v>2.2999999999999998</v>
      </c>
      <c r="S1667">
        <v>96</v>
      </c>
      <c r="T1667">
        <f t="shared" si="234"/>
        <v>-1</v>
      </c>
      <c r="U1667" s="1">
        <v>42826</v>
      </c>
      <c r="V1667" s="13">
        <f t="shared" si="235"/>
        <v>42826</v>
      </c>
      <c r="W1667" s="14">
        <f t="shared" si="236"/>
        <v>42826</v>
      </c>
      <c r="X1667" s="1" t="str">
        <f t="shared" si="237"/>
        <v>Saturday</v>
      </c>
      <c r="Y1667" s="2">
        <v>0.55594907407407412</v>
      </c>
      <c r="Z1667" s="2">
        <f t="shared" si="238"/>
        <v>0.54166666666666663</v>
      </c>
      <c r="AA1667">
        <f>1</f>
        <v>1</v>
      </c>
      <c r="AB1667" s="1">
        <v>42826</v>
      </c>
      <c r="AC1667" s="13">
        <f t="shared" si="239"/>
        <v>42826</v>
      </c>
      <c r="AD1667" s="14">
        <f t="shared" si="240"/>
        <v>42826</v>
      </c>
      <c r="AE1667" s="1" t="str">
        <f t="shared" si="241"/>
        <v>Saturday</v>
      </c>
      <c r="AF1667" s="2">
        <v>0.56671296296296292</v>
      </c>
      <c r="AG1667" s="2">
        <f t="shared" si="242"/>
        <v>0.58333333333333326</v>
      </c>
      <c r="AH1667" t="s">
        <v>23</v>
      </c>
    </row>
    <row r="1668" spans="1:34" x14ac:dyDescent="0.25">
      <c r="A1668">
        <v>1393326</v>
      </c>
      <c r="B1668" t="s">
        <v>54</v>
      </c>
      <c r="E1668">
        <v>60543</v>
      </c>
      <c r="F1668" t="s">
        <v>20</v>
      </c>
      <c r="G1668" t="s">
        <v>55</v>
      </c>
      <c r="H1668">
        <v>5</v>
      </c>
      <c r="I1668" t="s">
        <v>66</v>
      </c>
      <c r="J1668">
        <f>VLOOKUP(I1668,Key!$A$1:$C$73,2,FALSE)</f>
        <v>43.078530000000001</v>
      </c>
      <c r="K1668">
        <f>VLOOKUP(I1668,Key!$A$1:$C$73,3,FALSE)</f>
        <v>-87.882620000000003</v>
      </c>
      <c r="L1668" t="s">
        <v>81</v>
      </c>
      <c r="M1668">
        <f>VLOOKUP(L1668,Key!$A$1:$C$73,2,FALSE)</f>
        <v>43.058010000000003</v>
      </c>
      <c r="N1668">
        <f>VLOOKUP(L1668,Key!$A$1:$C$73,3,FALSE)</f>
        <v>-87.877300000000005</v>
      </c>
      <c r="O1668">
        <v>24</v>
      </c>
      <c r="P1668">
        <v>0</v>
      </c>
      <c r="Q1668">
        <v>3.6</v>
      </c>
      <c r="R1668">
        <v>3.4</v>
      </c>
      <c r="S1668">
        <v>144</v>
      </c>
      <c r="T1668">
        <f t="shared" si="234"/>
        <v>-1</v>
      </c>
      <c r="U1668" s="1">
        <v>42826</v>
      </c>
      <c r="V1668" s="13">
        <f t="shared" si="235"/>
        <v>42826</v>
      </c>
      <c r="W1668" s="14">
        <f t="shared" si="236"/>
        <v>42826</v>
      </c>
      <c r="X1668" s="1" t="str">
        <f t="shared" si="237"/>
        <v>Saturday</v>
      </c>
      <c r="Y1668" s="2">
        <v>0.55621527777777779</v>
      </c>
      <c r="Z1668" s="2">
        <f t="shared" si="238"/>
        <v>0.54166666666666663</v>
      </c>
      <c r="AA1668">
        <f>1</f>
        <v>1</v>
      </c>
      <c r="AB1668" s="1">
        <v>42826</v>
      </c>
      <c r="AC1668" s="13">
        <f t="shared" si="239"/>
        <v>42826</v>
      </c>
      <c r="AD1668" s="14">
        <f t="shared" si="240"/>
        <v>42826</v>
      </c>
      <c r="AE1668" s="1" t="str">
        <f t="shared" si="241"/>
        <v>Saturday</v>
      </c>
      <c r="AF1668" s="2">
        <v>0.57233796296296291</v>
      </c>
      <c r="AG1668" s="2">
        <f t="shared" si="242"/>
        <v>0.58333333333333326</v>
      </c>
      <c r="AH1668" t="s">
        <v>23</v>
      </c>
    </row>
    <row r="1669" spans="1:34" x14ac:dyDescent="0.25">
      <c r="A1669">
        <v>1560133</v>
      </c>
      <c r="B1669" t="s">
        <v>54</v>
      </c>
      <c r="E1669">
        <v>53212</v>
      </c>
      <c r="F1669" t="s">
        <v>20</v>
      </c>
      <c r="G1669" t="s">
        <v>55</v>
      </c>
      <c r="H1669">
        <v>11134</v>
      </c>
      <c r="I1669" t="s">
        <v>83</v>
      </c>
      <c r="J1669">
        <f>VLOOKUP(I1669,Key!$A$1:$C$73,2,FALSE)</f>
        <v>43.026229999999998</v>
      </c>
      <c r="K1669">
        <f>VLOOKUP(I1669,Key!$A$1:$C$73,3,FALSE)</f>
        <v>-87.912809999999993</v>
      </c>
      <c r="L1669" t="s">
        <v>86</v>
      </c>
      <c r="M1669">
        <f>VLOOKUP(L1669,Key!$A$1:$C$73,2,FALSE)</f>
        <v>43.052549999999997</v>
      </c>
      <c r="N1669">
        <f>VLOOKUP(L1669,Key!$A$1:$C$73,3,FALSE)</f>
        <v>-87.909329999999997</v>
      </c>
      <c r="O1669">
        <v>19</v>
      </c>
      <c r="P1669">
        <v>0</v>
      </c>
      <c r="Q1669">
        <v>2.9</v>
      </c>
      <c r="R1669">
        <v>2.7</v>
      </c>
      <c r="S1669">
        <v>114</v>
      </c>
      <c r="T1669">
        <f t="shared" si="234"/>
        <v>-1</v>
      </c>
      <c r="U1669" s="1">
        <v>42826</v>
      </c>
      <c r="V1669" s="13">
        <f t="shared" si="235"/>
        <v>42826</v>
      </c>
      <c r="W1669" s="14">
        <f t="shared" si="236"/>
        <v>42826</v>
      </c>
      <c r="X1669" s="1" t="str">
        <f t="shared" si="237"/>
        <v>Saturday</v>
      </c>
      <c r="Y1669" s="2">
        <v>0.55723379629629632</v>
      </c>
      <c r="Z1669" s="2">
        <f t="shared" si="238"/>
        <v>0.54166666666666663</v>
      </c>
      <c r="AA1669">
        <f>1</f>
        <v>1</v>
      </c>
      <c r="AB1669" s="1">
        <v>42826</v>
      </c>
      <c r="AC1669" s="13">
        <f t="shared" si="239"/>
        <v>42826</v>
      </c>
      <c r="AD1669" s="14">
        <f t="shared" si="240"/>
        <v>42826</v>
      </c>
      <c r="AE1669" s="1" t="str">
        <f t="shared" si="241"/>
        <v>Saturday</v>
      </c>
      <c r="AF1669" s="2">
        <v>0.57082175925925926</v>
      </c>
      <c r="AG1669" s="2">
        <f t="shared" si="242"/>
        <v>0.58333333333333326</v>
      </c>
      <c r="AH1669" t="s">
        <v>23</v>
      </c>
    </row>
    <row r="1670" spans="1:34" x14ac:dyDescent="0.25">
      <c r="A1670">
        <v>1560191</v>
      </c>
      <c r="B1670" t="s">
        <v>54</v>
      </c>
      <c r="E1670">
        <v>53203</v>
      </c>
      <c r="F1670" t="s">
        <v>20</v>
      </c>
      <c r="G1670" t="s">
        <v>55</v>
      </c>
      <c r="H1670">
        <v>209</v>
      </c>
      <c r="I1670" t="s">
        <v>22</v>
      </c>
      <c r="J1670">
        <f>VLOOKUP(I1670,Key!$A$1:$C$73,2,FALSE)</f>
        <v>43.058619999999998</v>
      </c>
      <c r="K1670">
        <f>VLOOKUP(I1670,Key!$A$1:$C$73,3,FALSE)</f>
        <v>-87.885319999999993</v>
      </c>
      <c r="L1670" t="s">
        <v>62</v>
      </c>
      <c r="M1670">
        <f>VLOOKUP(L1670,Key!$A$1:$C$73,2,FALSE)</f>
        <v>43.052460000000004</v>
      </c>
      <c r="N1670">
        <f>VLOOKUP(L1670,Key!$A$1:$C$73,3,FALSE)</f>
        <v>-87.891000000000005</v>
      </c>
      <c r="O1670">
        <v>19</v>
      </c>
      <c r="P1670">
        <v>0</v>
      </c>
      <c r="Q1670">
        <v>2.9</v>
      </c>
      <c r="R1670">
        <v>2.7</v>
      </c>
      <c r="S1670">
        <v>114</v>
      </c>
      <c r="T1670">
        <f t="shared" si="234"/>
        <v>-1</v>
      </c>
      <c r="U1670" s="1">
        <v>42826</v>
      </c>
      <c r="V1670" s="13">
        <f t="shared" si="235"/>
        <v>42826</v>
      </c>
      <c r="W1670" s="14">
        <f t="shared" si="236"/>
        <v>42826</v>
      </c>
      <c r="X1670" s="1" t="str">
        <f t="shared" si="237"/>
        <v>Saturday</v>
      </c>
      <c r="Y1670" s="2">
        <v>0.56403935185185183</v>
      </c>
      <c r="Z1670" s="2">
        <f t="shared" si="238"/>
        <v>0.58333333333333326</v>
      </c>
      <c r="AA1670">
        <f>1</f>
        <v>1</v>
      </c>
      <c r="AB1670" s="1">
        <v>42826</v>
      </c>
      <c r="AC1670" s="13">
        <f t="shared" si="239"/>
        <v>42826</v>
      </c>
      <c r="AD1670" s="14">
        <f t="shared" si="240"/>
        <v>42826</v>
      </c>
      <c r="AE1670" s="1" t="str">
        <f t="shared" si="241"/>
        <v>Saturday</v>
      </c>
      <c r="AF1670" s="2">
        <v>0.577662037037037</v>
      </c>
      <c r="AG1670" s="2">
        <f t="shared" si="242"/>
        <v>0.58333333333333326</v>
      </c>
      <c r="AH1670" t="s">
        <v>23</v>
      </c>
    </row>
    <row r="1671" spans="1:34" x14ac:dyDescent="0.25">
      <c r="A1671">
        <v>1560200</v>
      </c>
      <c r="B1671" t="s">
        <v>54</v>
      </c>
      <c r="E1671">
        <v>53202</v>
      </c>
      <c r="F1671" t="s">
        <v>20</v>
      </c>
      <c r="G1671" t="s">
        <v>55</v>
      </c>
      <c r="H1671">
        <v>330</v>
      </c>
      <c r="I1671" t="s">
        <v>34</v>
      </c>
      <c r="J1671">
        <f>VLOOKUP(I1671,Key!$A$1:$C$73,2,FALSE)</f>
        <v>43.05097</v>
      </c>
      <c r="K1671">
        <f>VLOOKUP(I1671,Key!$A$1:$C$73,3,FALSE)</f>
        <v>-87.906440000000003</v>
      </c>
      <c r="L1671" t="s">
        <v>52</v>
      </c>
      <c r="M1671">
        <f>VLOOKUP(L1671,Key!$A$1:$C$73,2,FALSE)</f>
        <v>43.042490000000001</v>
      </c>
      <c r="N1671">
        <f>VLOOKUP(L1671,Key!$A$1:$C$73,3,FALSE)</f>
        <v>-87.909959999999998</v>
      </c>
      <c r="O1671">
        <v>112</v>
      </c>
      <c r="P1671">
        <v>9</v>
      </c>
      <c r="Q1671">
        <v>16.8</v>
      </c>
      <c r="R1671">
        <v>16</v>
      </c>
      <c r="S1671">
        <v>672</v>
      </c>
      <c r="T1671">
        <f t="shared" si="234"/>
        <v>-1</v>
      </c>
      <c r="U1671" s="1">
        <v>42826</v>
      </c>
      <c r="V1671" s="13">
        <f t="shared" si="235"/>
        <v>42826</v>
      </c>
      <c r="W1671" s="14">
        <f t="shared" si="236"/>
        <v>42826</v>
      </c>
      <c r="X1671" s="1" t="str">
        <f t="shared" si="237"/>
        <v>Saturday</v>
      </c>
      <c r="Y1671" s="2">
        <v>0.56702546296296297</v>
      </c>
      <c r="Z1671" s="2">
        <f t="shared" si="238"/>
        <v>0.58333333333333326</v>
      </c>
      <c r="AA1671">
        <f>1</f>
        <v>1</v>
      </c>
      <c r="AB1671" s="1">
        <v>42826</v>
      </c>
      <c r="AC1671" s="13">
        <f t="shared" si="239"/>
        <v>42826</v>
      </c>
      <c r="AD1671" s="14">
        <f t="shared" si="240"/>
        <v>42826</v>
      </c>
      <c r="AE1671" s="1" t="str">
        <f t="shared" si="241"/>
        <v>Saturday</v>
      </c>
      <c r="AF1671" s="2">
        <v>0.64446759259259256</v>
      </c>
      <c r="AG1671" s="2">
        <f t="shared" si="242"/>
        <v>0.625</v>
      </c>
      <c r="AH1671" t="s">
        <v>23</v>
      </c>
    </row>
    <row r="1672" spans="1:34" x14ac:dyDescent="0.25">
      <c r="A1672">
        <v>1560235</v>
      </c>
      <c r="B1672" t="s">
        <v>54</v>
      </c>
      <c r="E1672">
        <v>60126</v>
      </c>
      <c r="F1672" t="s">
        <v>20</v>
      </c>
      <c r="G1672" t="s">
        <v>55</v>
      </c>
      <c r="H1672">
        <v>19</v>
      </c>
      <c r="I1672" t="s">
        <v>33</v>
      </c>
      <c r="J1672">
        <f>VLOOKUP(I1672,Key!$A$1:$C$73,2,FALSE)</f>
        <v>43.045712999999999</v>
      </c>
      <c r="K1672">
        <f>VLOOKUP(I1672,Key!$A$1:$C$73,3,FALSE)</f>
        <v>-87.899756999999994</v>
      </c>
      <c r="L1672" t="s">
        <v>26</v>
      </c>
      <c r="M1672">
        <f>VLOOKUP(L1672,Key!$A$1:$C$73,2,FALSE)</f>
        <v>43.034619999999997</v>
      </c>
      <c r="N1672">
        <f>VLOOKUP(L1672,Key!$A$1:$C$73,3,FALSE)</f>
        <v>-87.917500000000004</v>
      </c>
      <c r="O1672">
        <v>35</v>
      </c>
      <c r="P1672">
        <v>3</v>
      </c>
      <c r="Q1672">
        <v>5.3</v>
      </c>
      <c r="R1672">
        <v>5</v>
      </c>
      <c r="S1672">
        <v>210</v>
      </c>
      <c r="T1672">
        <f t="shared" si="234"/>
        <v>-1</v>
      </c>
      <c r="U1672" s="1">
        <v>42826</v>
      </c>
      <c r="V1672" s="13">
        <f t="shared" si="235"/>
        <v>42826</v>
      </c>
      <c r="W1672" s="14">
        <f t="shared" si="236"/>
        <v>42826</v>
      </c>
      <c r="X1672" s="1" t="str">
        <f t="shared" si="237"/>
        <v>Saturday</v>
      </c>
      <c r="Y1672" s="2">
        <v>0.57488425925925923</v>
      </c>
      <c r="Z1672" s="2">
        <f t="shared" si="238"/>
        <v>0.58333333333333326</v>
      </c>
      <c r="AA1672">
        <f>1</f>
        <v>1</v>
      </c>
      <c r="AB1672" s="1">
        <v>42826</v>
      </c>
      <c r="AC1672" s="13">
        <f t="shared" si="239"/>
        <v>42826</v>
      </c>
      <c r="AD1672" s="14">
        <f t="shared" si="240"/>
        <v>42826</v>
      </c>
      <c r="AE1672" s="1" t="str">
        <f t="shared" si="241"/>
        <v>Saturday</v>
      </c>
      <c r="AF1672" s="2">
        <v>0.59881944444444446</v>
      </c>
      <c r="AG1672" s="2">
        <f t="shared" si="242"/>
        <v>0.58333333333333326</v>
      </c>
      <c r="AH1672" t="s">
        <v>23</v>
      </c>
    </row>
    <row r="1673" spans="1:34" x14ac:dyDescent="0.25">
      <c r="A1673">
        <v>1560269</v>
      </c>
      <c r="B1673" t="s">
        <v>54</v>
      </c>
      <c r="E1673">
        <v>53202</v>
      </c>
      <c r="F1673" t="s">
        <v>20</v>
      </c>
      <c r="G1673" t="s">
        <v>55</v>
      </c>
      <c r="H1673">
        <v>172</v>
      </c>
      <c r="I1673" t="s">
        <v>44</v>
      </c>
      <c r="J1673">
        <f>VLOOKUP(I1673,Key!$A$1:$C$73,2,FALSE)</f>
        <v>43.03886</v>
      </c>
      <c r="K1673">
        <f>VLOOKUP(I1673,Key!$A$1:$C$73,3,FALSE)</f>
        <v>-87.902720000000002</v>
      </c>
      <c r="L1673" t="s">
        <v>48</v>
      </c>
      <c r="M1673">
        <f>VLOOKUP(L1673,Key!$A$1:$C$73,2,FALSE)</f>
        <v>43.031320000000001</v>
      </c>
      <c r="N1673">
        <f>VLOOKUP(L1673,Key!$A$1:$C$73,3,FALSE)</f>
        <v>-87.904259999999994</v>
      </c>
      <c r="O1673">
        <v>7</v>
      </c>
      <c r="P1673">
        <v>0</v>
      </c>
      <c r="Q1673">
        <v>1.1000000000000001</v>
      </c>
      <c r="R1673">
        <v>1</v>
      </c>
      <c r="S1673">
        <v>42</v>
      </c>
      <c r="T1673">
        <f t="shared" si="234"/>
        <v>-1</v>
      </c>
      <c r="U1673" s="1">
        <v>42826</v>
      </c>
      <c r="V1673" s="13">
        <f t="shared" si="235"/>
        <v>42826</v>
      </c>
      <c r="W1673" s="14">
        <f t="shared" si="236"/>
        <v>42826</v>
      </c>
      <c r="X1673" s="1" t="str">
        <f t="shared" si="237"/>
        <v>Saturday</v>
      </c>
      <c r="Y1673" s="2">
        <v>0.58127314814814812</v>
      </c>
      <c r="Z1673" s="2">
        <f t="shared" si="238"/>
        <v>0.58333333333333326</v>
      </c>
      <c r="AA1673">
        <f>1</f>
        <v>1</v>
      </c>
      <c r="AB1673" s="1">
        <v>42826</v>
      </c>
      <c r="AC1673" s="13">
        <f t="shared" si="239"/>
        <v>42826</v>
      </c>
      <c r="AD1673" s="14">
        <f t="shared" si="240"/>
        <v>42826</v>
      </c>
      <c r="AE1673" s="1" t="str">
        <f t="shared" si="241"/>
        <v>Saturday</v>
      </c>
      <c r="AF1673" s="2">
        <v>0.58630787037037035</v>
      </c>
      <c r="AG1673" s="2">
        <f t="shared" si="242"/>
        <v>0.58333333333333326</v>
      </c>
      <c r="AH1673" t="s">
        <v>23</v>
      </c>
    </row>
    <row r="1674" spans="1:34" x14ac:dyDescent="0.25">
      <c r="A1674">
        <v>1560416</v>
      </c>
      <c r="B1674" t="s">
        <v>54</v>
      </c>
      <c r="E1674">
        <v>55901</v>
      </c>
      <c r="F1674" t="s">
        <v>20</v>
      </c>
      <c r="G1674" t="s">
        <v>55</v>
      </c>
      <c r="H1674">
        <v>11153</v>
      </c>
      <c r="I1674" t="s">
        <v>89</v>
      </c>
      <c r="J1674">
        <f>VLOOKUP(I1674,Key!$A$1:$C$73,2,FALSE)</f>
        <v>43.060155999999999</v>
      </c>
      <c r="K1674">
        <f>VLOOKUP(I1674,Key!$A$1:$C$73,3,FALSE)</f>
        <v>-87.881258000000003</v>
      </c>
      <c r="L1674" t="s">
        <v>89</v>
      </c>
      <c r="M1674">
        <f>VLOOKUP(L1674,Key!$A$1:$C$73,2,FALSE)</f>
        <v>43.060155999999999</v>
      </c>
      <c r="N1674">
        <f>VLOOKUP(L1674,Key!$A$1:$C$73,3,FALSE)</f>
        <v>-87.881258000000003</v>
      </c>
      <c r="O1674">
        <v>156</v>
      </c>
      <c r="P1674">
        <v>15</v>
      </c>
      <c r="Q1674">
        <v>18</v>
      </c>
      <c r="R1674">
        <v>17.100000000000001</v>
      </c>
      <c r="S1674">
        <v>720</v>
      </c>
      <c r="T1674">
        <f t="shared" si="234"/>
        <v>-1</v>
      </c>
      <c r="U1674" s="1">
        <v>42826</v>
      </c>
      <c r="V1674" s="13">
        <f t="shared" si="235"/>
        <v>42826</v>
      </c>
      <c r="W1674" s="14">
        <f t="shared" si="236"/>
        <v>42826</v>
      </c>
      <c r="X1674" s="1" t="str">
        <f t="shared" si="237"/>
        <v>Saturday</v>
      </c>
      <c r="Y1674" s="2">
        <v>0.61377314814814821</v>
      </c>
      <c r="Z1674" s="2">
        <f t="shared" si="238"/>
        <v>0.625</v>
      </c>
      <c r="AA1674">
        <f>1</f>
        <v>1</v>
      </c>
      <c r="AB1674" s="1">
        <v>42826</v>
      </c>
      <c r="AC1674" s="13">
        <f t="shared" si="239"/>
        <v>42826</v>
      </c>
      <c r="AD1674" s="14">
        <f t="shared" si="240"/>
        <v>42826</v>
      </c>
      <c r="AE1674" s="1" t="str">
        <f t="shared" si="241"/>
        <v>Saturday</v>
      </c>
      <c r="AF1674" s="2">
        <v>0.72173611111111102</v>
      </c>
      <c r="AG1674" s="2">
        <f t="shared" si="242"/>
        <v>0.70833333333333326</v>
      </c>
      <c r="AH1674" t="s">
        <v>25</v>
      </c>
    </row>
    <row r="1675" spans="1:34" x14ac:dyDescent="0.25">
      <c r="A1675">
        <v>1560413</v>
      </c>
      <c r="B1675" t="s">
        <v>54</v>
      </c>
      <c r="E1675">
        <v>53072</v>
      </c>
      <c r="F1675" t="s">
        <v>20</v>
      </c>
      <c r="G1675" t="s">
        <v>55</v>
      </c>
      <c r="H1675">
        <v>145</v>
      </c>
      <c r="I1675" t="s">
        <v>22</v>
      </c>
      <c r="J1675">
        <f>VLOOKUP(I1675,Key!$A$1:$C$73,2,FALSE)</f>
        <v>43.058619999999998</v>
      </c>
      <c r="K1675">
        <f>VLOOKUP(I1675,Key!$A$1:$C$73,3,FALSE)</f>
        <v>-87.885319999999993</v>
      </c>
      <c r="L1675" t="s">
        <v>22</v>
      </c>
      <c r="M1675">
        <f>VLOOKUP(L1675,Key!$A$1:$C$73,2,FALSE)</f>
        <v>43.058619999999998</v>
      </c>
      <c r="N1675">
        <f>VLOOKUP(L1675,Key!$A$1:$C$73,3,FALSE)</f>
        <v>-87.885319999999993</v>
      </c>
      <c r="O1675">
        <v>50</v>
      </c>
      <c r="P1675">
        <v>3</v>
      </c>
      <c r="Q1675">
        <v>7.5</v>
      </c>
      <c r="R1675">
        <v>7.1</v>
      </c>
      <c r="S1675">
        <v>300</v>
      </c>
      <c r="T1675">
        <f t="shared" si="234"/>
        <v>-1</v>
      </c>
      <c r="U1675" s="1">
        <v>42826</v>
      </c>
      <c r="V1675" s="13">
        <f t="shared" si="235"/>
        <v>42826</v>
      </c>
      <c r="W1675" s="14">
        <f t="shared" si="236"/>
        <v>42826</v>
      </c>
      <c r="X1675" s="1" t="str">
        <f t="shared" si="237"/>
        <v>Saturday</v>
      </c>
      <c r="Y1675" s="2">
        <v>0.61387731481481478</v>
      </c>
      <c r="Z1675" s="2">
        <f t="shared" si="238"/>
        <v>0.625</v>
      </c>
      <c r="AA1675">
        <f>1</f>
        <v>1</v>
      </c>
      <c r="AB1675" s="1">
        <v>42826</v>
      </c>
      <c r="AC1675" s="13">
        <f t="shared" si="239"/>
        <v>42826</v>
      </c>
      <c r="AD1675" s="14">
        <f t="shared" si="240"/>
        <v>42826</v>
      </c>
      <c r="AE1675" s="1" t="str">
        <f t="shared" si="241"/>
        <v>Saturday</v>
      </c>
      <c r="AF1675" s="2">
        <v>0.64858796296296295</v>
      </c>
      <c r="AG1675" s="2">
        <f t="shared" si="242"/>
        <v>0.66666666666666663</v>
      </c>
      <c r="AH1675" t="s">
        <v>25</v>
      </c>
    </row>
    <row r="1676" spans="1:34" x14ac:dyDescent="0.25">
      <c r="A1676">
        <v>1560446</v>
      </c>
      <c r="B1676" t="s">
        <v>54</v>
      </c>
      <c r="E1676">
        <v>60020</v>
      </c>
      <c r="F1676" t="s">
        <v>20</v>
      </c>
      <c r="G1676" t="s">
        <v>55</v>
      </c>
      <c r="H1676">
        <v>994</v>
      </c>
      <c r="I1676" t="s">
        <v>39</v>
      </c>
      <c r="J1676">
        <f>VLOOKUP(I1676,Key!$A$1:$C$73,2,FALSE)</f>
        <v>43.031480000000002</v>
      </c>
      <c r="K1676">
        <f>VLOOKUP(I1676,Key!$A$1:$C$73,3,FALSE)</f>
        <v>-87.908169999999998</v>
      </c>
      <c r="L1676" t="s">
        <v>52</v>
      </c>
      <c r="M1676">
        <f>VLOOKUP(L1676,Key!$A$1:$C$73,2,FALSE)</f>
        <v>43.042490000000001</v>
      </c>
      <c r="N1676">
        <f>VLOOKUP(L1676,Key!$A$1:$C$73,3,FALSE)</f>
        <v>-87.909959999999998</v>
      </c>
      <c r="O1676">
        <v>18</v>
      </c>
      <c r="P1676">
        <v>0</v>
      </c>
      <c r="Q1676">
        <v>2.7</v>
      </c>
      <c r="R1676">
        <v>2.6</v>
      </c>
      <c r="S1676">
        <v>108</v>
      </c>
      <c r="T1676">
        <f t="shared" si="234"/>
        <v>-1</v>
      </c>
      <c r="U1676" s="1">
        <v>42826</v>
      </c>
      <c r="V1676" s="13">
        <f t="shared" si="235"/>
        <v>42826</v>
      </c>
      <c r="W1676" s="14">
        <f t="shared" si="236"/>
        <v>42826</v>
      </c>
      <c r="X1676" s="1" t="str">
        <f t="shared" si="237"/>
        <v>Saturday</v>
      </c>
      <c r="Y1676" s="2">
        <v>0.62032407407407408</v>
      </c>
      <c r="Z1676" s="2">
        <f t="shared" si="238"/>
        <v>0.625</v>
      </c>
      <c r="AA1676">
        <f>1</f>
        <v>1</v>
      </c>
      <c r="AB1676" s="1">
        <v>42826</v>
      </c>
      <c r="AC1676" s="13">
        <f t="shared" si="239"/>
        <v>42826</v>
      </c>
      <c r="AD1676" s="14">
        <f t="shared" si="240"/>
        <v>42826</v>
      </c>
      <c r="AE1676" s="1" t="str">
        <f t="shared" si="241"/>
        <v>Saturday</v>
      </c>
      <c r="AF1676" s="2">
        <v>0.63284722222222223</v>
      </c>
      <c r="AG1676" s="2">
        <f t="shared" si="242"/>
        <v>0.625</v>
      </c>
      <c r="AH1676" t="s">
        <v>23</v>
      </c>
    </row>
    <row r="1677" spans="1:34" x14ac:dyDescent="0.25">
      <c r="A1677">
        <v>1560450</v>
      </c>
      <c r="B1677" t="s">
        <v>54</v>
      </c>
      <c r="E1677">
        <v>54915</v>
      </c>
      <c r="F1677" t="s">
        <v>20</v>
      </c>
      <c r="G1677" t="s">
        <v>55</v>
      </c>
      <c r="H1677">
        <v>175</v>
      </c>
      <c r="I1677" t="s">
        <v>39</v>
      </c>
      <c r="J1677">
        <f>VLOOKUP(I1677,Key!$A$1:$C$73,2,FALSE)</f>
        <v>43.031480000000002</v>
      </c>
      <c r="K1677">
        <f>VLOOKUP(I1677,Key!$A$1:$C$73,3,FALSE)</f>
        <v>-87.908169999999998</v>
      </c>
      <c r="L1677" t="s">
        <v>52</v>
      </c>
      <c r="M1677">
        <f>VLOOKUP(L1677,Key!$A$1:$C$73,2,FALSE)</f>
        <v>43.042490000000001</v>
      </c>
      <c r="N1677">
        <f>VLOOKUP(L1677,Key!$A$1:$C$73,3,FALSE)</f>
        <v>-87.909959999999998</v>
      </c>
      <c r="O1677">
        <v>17</v>
      </c>
      <c r="P1677">
        <v>0</v>
      </c>
      <c r="Q1677">
        <v>2.6</v>
      </c>
      <c r="R1677">
        <v>2.4</v>
      </c>
      <c r="S1677">
        <v>102</v>
      </c>
      <c r="T1677">
        <f t="shared" si="234"/>
        <v>-1</v>
      </c>
      <c r="U1677" s="1">
        <v>42826</v>
      </c>
      <c r="V1677" s="13">
        <f t="shared" si="235"/>
        <v>42826</v>
      </c>
      <c r="W1677" s="14">
        <f t="shared" si="236"/>
        <v>42826</v>
      </c>
      <c r="X1677" s="1" t="str">
        <f t="shared" si="237"/>
        <v>Saturday</v>
      </c>
      <c r="Y1677" s="2">
        <v>0.62087962962962961</v>
      </c>
      <c r="Z1677" s="2">
        <f t="shared" si="238"/>
        <v>0.625</v>
      </c>
      <c r="AA1677">
        <f>1</f>
        <v>1</v>
      </c>
      <c r="AB1677" s="1">
        <v>42826</v>
      </c>
      <c r="AC1677" s="13">
        <f t="shared" si="239"/>
        <v>42826</v>
      </c>
      <c r="AD1677" s="14">
        <f t="shared" si="240"/>
        <v>42826</v>
      </c>
      <c r="AE1677" s="1" t="str">
        <f t="shared" si="241"/>
        <v>Saturday</v>
      </c>
      <c r="AF1677" s="2">
        <v>0.63313657407407409</v>
      </c>
      <c r="AG1677" s="2">
        <f t="shared" si="242"/>
        <v>0.625</v>
      </c>
      <c r="AH1677" t="s">
        <v>23</v>
      </c>
    </row>
    <row r="1678" spans="1:34" x14ac:dyDescent="0.25">
      <c r="A1678">
        <v>1560594</v>
      </c>
      <c r="B1678" t="s">
        <v>54</v>
      </c>
      <c r="E1678">
        <v>61011</v>
      </c>
      <c r="F1678" t="s">
        <v>20</v>
      </c>
      <c r="G1678" t="s">
        <v>55</v>
      </c>
      <c r="H1678">
        <v>5539</v>
      </c>
      <c r="I1678" t="s">
        <v>78</v>
      </c>
      <c r="J1678">
        <f>VLOOKUP(I1678,Key!$A$1:$C$73,2,FALSE)</f>
        <v>43.048200000000001</v>
      </c>
      <c r="K1678">
        <f>VLOOKUP(I1678,Key!$A$1:$C$73,3,FALSE)</f>
        <v>-87.900859999999994</v>
      </c>
      <c r="L1678" t="s">
        <v>79</v>
      </c>
      <c r="M1678">
        <f>VLOOKUP(L1678,Key!$A$1:$C$73,2,FALSE)</f>
        <v>43.04804</v>
      </c>
      <c r="N1678">
        <f>VLOOKUP(L1678,Key!$A$1:$C$73,3,FALSE)</f>
        <v>-87.896720000000002</v>
      </c>
      <c r="O1678">
        <v>118</v>
      </c>
      <c r="P1678">
        <v>9</v>
      </c>
      <c r="Q1678">
        <v>17.7</v>
      </c>
      <c r="R1678">
        <v>16.8</v>
      </c>
      <c r="S1678">
        <v>708</v>
      </c>
      <c r="T1678">
        <f t="shared" si="234"/>
        <v>-1</v>
      </c>
      <c r="U1678" s="1">
        <v>42826</v>
      </c>
      <c r="V1678" s="13">
        <f t="shared" si="235"/>
        <v>42826</v>
      </c>
      <c r="W1678" s="14">
        <f t="shared" si="236"/>
        <v>42826</v>
      </c>
      <c r="X1678" s="1" t="str">
        <f t="shared" si="237"/>
        <v>Saturday</v>
      </c>
      <c r="Y1678" s="2">
        <v>0.64277777777777778</v>
      </c>
      <c r="Z1678" s="2">
        <f t="shared" si="238"/>
        <v>0.625</v>
      </c>
      <c r="AA1678">
        <f>1</f>
        <v>1</v>
      </c>
      <c r="AB1678" s="1">
        <v>42826</v>
      </c>
      <c r="AC1678" s="13">
        <f t="shared" si="239"/>
        <v>42826</v>
      </c>
      <c r="AD1678" s="14">
        <f t="shared" si="240"/>
        <v>42826</v>
      </c>
      <c r="AE1678" s="1" t="str">
        <f t="shared" si="241"/>
        <v>Saturday</v>
      </c>
      <c r="AF1678" s="2">
        <v>0.72454861111111113</v>
      </c>
      <c r="AG1678" s="2">
        <f t="shared" si="242"/>
        <v>0.70833333333333326</v>
      </c>
      <c r="AH1678" t="s">
        <v>23</v>
      </c>
    </row>
    <row r="1679" spans="1:34" x14ac:dyDescent="0.25">
      <c r="A1679">
        <v>1560607</v>
      </c>
      <c r="B1679" t="s">
        <v>54</v>
      </c>
      <c r="E1679">
        <v>53203</v>
      </c>
      <c r="F1679" t="s">
        <v>20</v>
      </c>
      <c r="G1679" t="s">
        <v>55</v>
      </c>
      <c r="H1679">
        <v>11108</v>
      </c>
      <c r="I1679" t="s">
        <v>76</v>
      </c>
      <c r="J1679">
        <f>VLOOKUP(I1679,Key!$A$1:$C$73,2,FALSE)</f>
        <v>43.02948</v>
      </c>
      <c r="K1679">
        <f>VLOOKUP(I1679,Key!$A$1:$C$73,3,FALSE)</f>
        <v>-87.912819999999996</v>
      </c>
      <c r="L1679" t="s">
        <v>60</v>
      </c>
      <c r="M1679">
        <f>VLOOKUP(L1679,Key!$A$1:$C$73,2,FALSE)</f>
        <v>43.046570000000003</v>
      </c>
      <c r="N1679">
        <f>VLOOKUP(L1679,Key!$A$1:$C$73,3,FALSE)</f>
        <v>-87.908720000000002</v>
      </c>
      <c r="O1679">
        <v>15</v>
      </c>
      <c r="P1679">
        <v>0</v>
      </c>
      <c r="Q1679">
        <v>2.2999999999999998</v>
      </c>
      <c r="R1679">
        <v>2.1</v>
      </c>
      <c r="S1679">
        <v>90</v>
      </c>
      <c r="T1679">
        <f t="shared" si="234"/>
        <v>-1</v>
      </c>
      <c r="U1679" s="1">
        <v>42826</v>
      </c>
      <c r="V1679" s="13">
        <f t="shared" si="235"/>
        <v>42826</v>
      </c>
      <c r="W1679" s="14">
        <f t="shared" si="236"/>
        <v>42826</v>
      </c>
      <c r="X1679" s="1" t="str">
        <f t="shared" si="237"/>
        <v>Saturday</v>
      </c>
      <c r="Y1679" s="2">
        <v>0.64564814814814808</v>
      </c>
      <c r="Z1679" s="2">
        <f t="shared" si="238"/>
        <v>0.625</v>
      </c>
      <c r="AA1679">
        <f>1</f>
        <v>1</v>
      </c>
      <c r="AB1679" s="1">
        <v>42826</v>
      </c>
      <c r="AC1679" s="13">
        <f t="shared" si="239"/>
        <v>42826</v>
      </c>
      <c r="AD1679" s="14">
        <f t="shared" si="240"/>
        <v>42826</v>
      </c>
      <c r="AE1679" s="1" t="str">
        <f t="shared" si="241"/>
        <v>Saturday</v>
      </c>
      <c r="AF1679" s="2">
        <v>0.65592592592592591</v>
      </c>
      <c r="AG1679" s="2">
        <f t="shared" si="242"/>
        <v>0.66666666666666663</v>
      </c>
      <c r="AH1679" t="s">
        <v>23</v>
      </c>
    </row>
    <row r="1680" spans="1:34" x14ac:dyDescent="0.25">
      <c r="A1680">
        <v>1559092</v>
      </c>
      <c r="B1680" t="s">
        <v>54</v>
      </c>
      <c r="E1680">
        <v>55369</v>
      </c>
      <c r="F1680" t="s">
        <v>20</v>
      </c>
      <c r="G1680" t="s">
        <v>55</v>
      </c>
      <c r="H1680">
        <v>11097</v>
      </c>
      <c r="I1680" t="s">
        <v>56</v>
      </c>
      <c r="J1680">
        <f>VLOOKUP(I1680,Key!$A$1:$C$73,2,FALSE)</f>
        <v>43.004728999999998</v>
      </c>
      <c r="K1680">
        <f>VLOOKUP(I1680,Key!$A$1:$C$73,3,FALSE)</f>
        <v>-87.905463999999995</v>
      </c>
      <c r="L1680" t="s">
        <v>48</v>
      </c>
      <c r="M1680">
        <f>VLOOKUP(L1680,Key!$A$1:$C$73,2,FALSE)</f>
        <v>43.031320000000001</v>
      </c>
      <c r="N1680">
        <f>VLOOKUP(L1680,Key!$A$1:$C$73,3,FALSE)</f>
        <v>-87.904259999999994</v>
      </c>
      <c r="O1680">
        <v>30</v>
      </c>
      <c r="P1680">
        <v>0</v>
      </c>
      <c r="Q1680">
        <v>4.5</v>
      </c>
      <c r="R1680">
        <v>4.3</v>
      </c>
      <c r="S1680">
        <v>180</v>
      </c>
      <c r="T1680">
        <f t="shared" si="234"/>
        <v>-1</v>
      </c>
      <c r="U1680" s="1">
        <v>42826</v>
      </c>
      <c r="V1680" s="13">
        <f t="shared" si="235"/>
        <v>42826</v>
      </c>
      <c r="W1680" s="14">
        <f t="shared" si="236"/>
        <v>42826</v>
      </c>
      <c r="X1680" s="1" t="str">
        <f t="shared" si="237"/>
        <v>Saturday</v>
      </c>
      <c r="Y1680" s="2">
        <v>0.66192129629629626</v>
      </c>
      <c r="Z1680" s="2">
        <f t="shared" si="238"/>
        <v>0.66666666666666663</v>
      </c>
      <c r="AA1680">
        <f>1</f>
        <v>1</v>
      </c>
      <c r="AB1680" s="1">
        <v>42826</v>
      </c>
      <c r="AC1680" s="13">
        <f t="shared" si="239"/>
        <v>42826</v>
      </c>
      <c r="AD1680" s="14">
        <f t="shared" si="240"/>
        <v>42826</v>
      </c>
      <c r="AE1680" s="1" t="str">
        <f t="shared" si="241"/>
        <v>Saturday</v>
      </c>
      <c r="AF1680" s="2">
        <v>0.68332175925925931</v>
      </c>
      <c r="AG1680" s="2">
        <f t="shared" si="242"/>
        <v>0.66666666666666663</v>
      </c>
      <c r="AH1680" t="s">
        <v>23</v>
      </c>
    </row>
    <row r="1681" spans="1:34" x14ac:dyDescent="0.25">
      <c r="A1681">
        <v>1560220</v>
      </c>
      <c r="B1681" t="s">
        <v>54</v>
      </c>
      <c r="E1681">
        <v>53202</v>
      </c>
      <c r="F1681" t="s">
        <v>20</v>
      </c>
      <c r="G1681" t="s">
        <v>55</v>
      </c>
      <c r="H1681">
        <v>5442</v>
      </c>
      <c r="I1681" t="s">
        <v>36</v>
      </c>
      <c r="J1681">
        <f>VLOOKUP(I1681,Key!$A$1:$C$73,2,FALSE)</f>
        <v>43.03519</v>
      </c>
      <c r="K1681">
        <f>VLOOKUP(I1681,Key!$A$1:$C$73,3,FALSE)</f>
        <v>-87.907390000000007</v>
      </c>
      <c r="L1681" t="s">
        <v>52</v>
      </c>
      <c r="M1681">
        <f>VLOOKUP(L1681,Key!$A$1:$C$73,2,FALSE)</f>
        <v>43.042490000000001</v>
      </c>
      <c r="N1681">
        <f>VLOOKUP(L1681,Key!$A$1:$C$73,3,FALSE)</f>
        <v>-87.909959999999998</v>
      </c>
      <c r="O1681">
        <v>8</v>
      </c>
      <c r="P1681">
        <v>0</v>
      </c>
      <c r="Q1681">
        <v>1.2</v>
      </c>
      <c r="R1681">
        <v>1.1000000000000001</v>
      </c>
      <c r="S1681">
        <v>48</v>
      </c>
      <c r="T1681">
        <f t="shared" si="234"/>
        <v>-1</v>
      </c>
      <c r="U1681" s="1">
        <v>42826</v>
      </c>
      <c r="V1681" s="13">
        <f t="shared" si="235"/>
        <v>42826</v>
      </c>
      <c r="W1681" s="14">
        <f t="shared" si="236"/>
        <v>42826</v>
      </c>
      <c r="X1681" s="1" t="str">
        <f t="shared" si="237"/>
        <v>Saturday</v>
      </c>
      <c r="Y1681" s="2">
        <v>0.6716550925925926</v>
      </c>
      <c r="Z1681" s="2">
        <f t="shared" si="238"/>
        <v>0.66666666666666663</v>
      </c>
      <c r="AA1681">
        <f>1</f>
        <v>1</v>
      </c>
      <c r="AB1681" s="1">
        <v>42826</v>
      </c>
      <c r="AC1681" s="13">
        <f t="shared" si="239"/>
        <v>42826</v>
      </c>
      <c r="AD1681" s="14">
        <f t="shared" si="240"/>
        <v>42826</v>
      </c>
      <c r="AE1681" s="1" t="str">
        <f t="shared" si="241"/>
        <v>Saturday</v>
      </c>
      <c r="AF1681" s="2">
        <v>0.67759259259259252</v>
      </c>
      <c r="AG1681" s="2">
        <f t="shared" si="242"/>
        <v>0.66666666666666663</v>
      </c>
      <c r="AH1681" t="s">
        <v>23</v>
      </c>
    </row>
    <row r="1682" spans="1:34" x14ac:dyDescent="0.25">
      <c r="A1682">
        <v>1560744</v>
      </c>
      <c r="B1682" t="s">
        <v>54</v>
      </c>
      <c r="E1682">
        <v>53074</v>
      </c>
      <c r="F1682" t="s">
        <v>20</v>
      </c>
      <c r="G1682" t="s">
        <v>55</v>
      </c>
      <c r="H1682">
        <v>5453</v>
      </c>
      <c r="I1682" t="s">
        <v>84</v>
      </c>
      <c r="J1682">
        <f>VLOOKUP(I1682,Key!$A$1:$C$73,2,FALSE)</f>
        <v>43.040154000000001</v>
      </c>
      <c r="K1682">
        <f>VLOOKUP(I1682,Key!$A$1:$C$73,3,FALSE)</f>
        <v>-87.932113000000001</v>
      </c>
      <c r="L1682" t="s">
        <v>27</v>
      </c>
      <c r="M1682">
        <f>VLOOKUP(L1682,Key!$A$1:$C$73,2,FALSE)</f>
        <v>43.041646999999998</v>
      </c>
      <c r="N1682">
        <f>VLOOKUP(L1682,Key!$A$1:$C$73,3,FALSE)</f>
        <v>-87.927257999999995</v>
      </c>
      <c r="O1682">
        <v>77</v>
      </c>
      <c r="P1682">
        <v>6</v>
      </c>
      <c r="Q1682">
        <v>11.6</v>
      </c>
      <c r="R1682">
        <v>11</v>
      </c>
      <c r="S1682">
        <v>462</v>
      </c>
      <c r="T1682">
        <f t="shared" si="234"/>
        <v>-1</v>
      </c>
      <c r="U1682" s="1">
        <v>42826</v>
      </c>
      <c r="V1682" s="13">
        <f t="shared" si="235"/>
        <v>42826</v>
      </c>
      <c r="W1682" s="14">
        <f t="shared" si="236"/>
        <v>42826</v>
      </c>
      <c r="X1682" s="1" t="str">
        <f t="shared" si="237"/>
        <v>Saturday</v>
      </c>
      <c r="Y1682" s="2">
        <v>0.6725578703703704</v>
      </c>
      <c r="Z1682" s="2">
        <f t="shared" si="238"/>
        <v>0.66666666666666663</v>
      </c>
      <c r="AA1682">
        <f>1</f>
        <v>1</v>
      </c>
      <c r="AB1682" s="1">
        <v>42826</v>
      </c>
      <c r="AC1682" s="13">
        <f t="shared" si="239"/>
        <v>42826</v>
      </c>
      <c r="AD1682" s="14">
        <f t="shared" si="240"/>
        <v>42826</v>
      </c>
      <c r="AE1682" s="1" t="str">
        <f t="shared" si="241"/>
        <v>Saturday</v>
      </c>
      <c r="AF1682" s="2">
        <v>0.72607638888888892</v>
      </c>
      <c r="AG1682" s="2">
        <f t="shared" si="242"/>
        <v>0.70833333333333326</v>
      </c>
      <c r="AH1682" t="s">
        <v>23</v>
      </c>
    </row>
    <row r="1683" spans="1:34" x14ac:dyDescent="0.25">
      <c r="A1683">
        <v>1256038</v>
      </c>
      <c r="B1683" t="s">
        <v>54</v>
      </c>
      <c r="E1683">
        <v>53151</v>
      </c>
      <c r="F1683" t="s">
        <v>20</v>
      </c>
      <c r="G1683" t="s">
        <v>55</v>
      </c>
      <c r="H1683">
        <v>286</v>
      </c>
      <c r="I1683" t="s">
        <v>74</v>
      </c>
      <c r="J1683">
        <f>VLOOKUP(I1683,Key!$A$1:$C$73,2,FALSE)</f>
        <v>43.05536</v>
      </c>
      <c r="K1683">
        <f>VLOOKUP(I1683,Key!$A$1:$C$73,3,FALSE)</f>
        <v>-87.90504</v>
      </c>
      <c r="L1683" t="s">
        <v>74</v>
      </c>
      <c r="M1683">
        <f>VLOOKUP(L1683,Key!$A$1:$C$73,2,FALSE)</f>
        <v>43.05536</v>
      </c>
      <c r="N1683">
        <f>VLOOKUP(L1683,Key!$A$1:$C$73,3,FALSE)</f>
        <v>-87.90504</v>
      </c>
      <c r="O1683">
        <v>21</v>
      </c>
      <c r="P1683">
        <v>0</v>
      </c>
      <c r="Q1683">
        <v>3.2</v>
      </c>
      <c r="R1683">
        <v>3</v>
      </c>
      <c r="S1683">
        <v>126</v>
      </c>
      <c r="T1683">
        <f t="shared" si="234"/>
        <v>-1</v>
      </c>
      <c r="U1683" s="1">
        <v>42826</v>
      </c>
      <c r="V1683" s="13">
        <f t="shared" si="235"/>
        <v>42826</v>
      </c>
      <c r="W1683" s="14">
        <f t="shared" si="236"/>
        <v>42826</v>
      </c>
      <c r="X1683" s="1" t="str">
        <f t="shared" si="237"/>
        <v>Saturday</v>
      </c>
      <c r="Y1683" s="2">
        <v>0.67775462962962962</v>
      </c>
      <c r="Z1683" s="2">
        <f t="shared" si="238"/>
        <v>0.66666666666666663</v>
      </c>
      <c r="AA1683">
        <f>1</f>
        <v>1</v>
      </c>
      <c r="AB1683" s="1">
        <v>42826</v>
      </c>
      <c r="AC1683" s="13">
        <f t="shared" si="239"/>
        <v>42826</v>
      </c>
      <c r="AD1683" s="14">
        <f t="shared" si="240"/>
        <v>42826</v>
      </c>
      <c r="AE1683" s="1" t="str">
        <f t="shared" si="241"/>
        <v>Saturday</v>
      </c>
      <c r="AF1683" s="2">
        <v>0.69231481481481483</v>
      </c>
      <c r="AG1683" s="2">
        <f t="shared" si="242"/>
        <v>0.70833333333333326</v>
      </c>
      <c r="AH1683" t="s">
        <v>25</v>
      </c>
    </row>
    <row r="1684" spans="1:34" x14ac:dyDescent="0.25">
      <c r="A1684">
        <v>1560817</v>
      </c>
      <c r="B1684" t="s">
        <v>54</v>
      </c>
      <c r="E1684">
        <v>17325</v>
      </c>
      <c r="F1684" t="s">
        <v>20</v>
      </c>
      <c r="G1684" t="s">
        <v>55</v>
      </c>
      <c r="H1684">
        <v>5428</v>
      </c>
      <c r="I1684" t="s">
        <v>81</v>
      </c>
      <c r="J1684">
        <f>VLOOKUP(I1684,Key!$A$1:$C$73,2,FALSE)</f>
        <v>43.058010000000003</v>
      </c>
      <c r="K1684">
        <f>VLOOKUP(I1684,Key!$A$1:$C$73,3,FALSE)</f>
        <v>-87.877300000000005</v>
      </c>
      <c r="L1684" t="s">
        <v>81</v>
      </c>
      <c r="M1684">
        <f>VLOOKUP(L1684,Key!$A$1:$C$73,2,FALSE)</f>
        <v>43.058010000000003</v>
      </c>
      <c r="N1684">
        <f>VLOOKUP(L1684,Key!$A$1:$C$73,3,FALSE)</f>
        <v>-87.877300000000005</v>
      </c>
      <c r="O1684">
        <v>21</v>
      </c>
      <c r="P1684">
        <v>0</v>
      </c>
      <c r="Q1684">
        <v>3.2</v>
      </c>
      <c r="R1684">
        <v>3</v>
      </c>
      <c r="S1684">
        <v>126</v>
      </c>
      <c r="T1684">
        <f t="shared" si="234"/>
        <v>-1</v>
      </c>
      <c r="U1684" s="1">
        <v>42826</v>
      </c>
      <c r="V1684" s="13">
        <f t="shared" si="235"/>
        <v>42826</v>
      </c>
      <c r="W1684" s="14">
        <f t="shared" si="236"/>
        <v>42826</v>
      </c>
      <c r="X1684" s="1" t="str">
        <f t="shared" si="237"/>
        <v>Saturday</v>
      </c>
      <c r="Y1684" s="2">
        <v>0.68510416666666663</v>
      </c>
      <c r="Z1684" s="2">
        <f t="shared" si="238"/>
        <v>0.66666666666666663</v>
      </c>
      <c r="AA1684">
        <f>1</f>
        <v>1</v>
      </c>
      <c r="AB1684" s="1">
        <v>42826</v>
      </c>
      <c r="AC1684" s="13">
        <f t="shared" si="239"/>
        <v>42826</v>
      </c>
      <c r="AD1684" s="14">
        <f t="shared" si="240"/>
        <v>42826</v>
      </c>
      <c r="AE1684" s="1" t="str">
        <f t="shared" si="241"/>
        <v>Saturday</v>
      </c>
      <c r="AF1684" s="2">
        <v>0.69967592592592587</v>
      </c>
      <c r="AG1684" s="2">
        <f t="shared" si="242"/>
        <v>0.70833333333333326</v>
      </c>
      <c r="AH1684" t="s">
        <v>25</v>
      </c>
    </row>
    <row r="1685" spans="1:34" x14ac:dyDescent="0.25">
      <c r="A1685">
        <v>1408894</v>
      </c>
      <c r="B1685" t="s">
        <v>54</v>
      </c>
      <c r="E1685">
        <v>53218</v>
      </c>
      <c r="F1685" t="s">
        <v>20</v>
      </c>
      <c r="G1685" t="s">
        <v>55</v>
      </c>
      <c r="H1685">
        <v>5564</v>
      </c>
      <c r="I1685" t="s">
        <v>81</v>
      </c>
      <c r="J1685">
        <f>VLOOKUP(I1685,Key!$A$1:$C$73,2,FALSE)</f>
        <v>43.058010000000003</v>
      </c>
      <c r="K1685">
        <f>VLOOKUP(I1685,Key!$A$1:$C$73,3,FALSE)</f>
        <v>-87.877300000000005</v>
      </c>
      <c r="L1685" t="s">
        <v>81</v>
      </c>
      <c r="M1685">
        <f>VLOOKUP(L1685,Key!$A$1:$C$73,2,FALSE)</f>
        <v>43.058010000000003</v>
      </c>
      <c r="N1685">
        <f>VLOOKUP(L1685,Key!$A$1:$C$73,3,FALSE)</f>
        <v>-87.877300000000005</v>
      </c>
      <c r="O1685">
        <v>34</v>
      </c>
      <c r="P1685">
        <v>0</v>
      </c>
      <c r="Q1685">
        <v>5.0999999999999996</v>
      </c>
      <c r="R1685">
        <v>4.8</v>
      </c>
      <c r="S1685">
        <v>204</v>
      </c>
      <c r="T1685">
        <f t="shared" si="234"/>
        <v>-1</v>
      </c>
      <c r="U1685" s="1">
        <v>42826</v>
      </c>
      <c r="V1685" s="13">
        <f t="shared" si="235"/>
        <v>42826</v>
      </c>
      <c r="W1685" s="14">
        <f t="shared" si="236"/>
        <v>42826</v>
      </c>
      <c r="X1685" s="1" t="str">
        <f t="shared" si="237"/>
        <v>Saturday</v>
      </c>
      <c r="Y1685" s="2">
        <v>0.69194444444444436</v>
      </c>
      <c r="Z1685" s="2">
        <f t="shared" si="238"/>
        <v>0.70833333333333326</v>
      </c>
      <c r="AA1685">
        <f>1</f>
        <v>1</v>
      </c>
      <c r="AB1685" s="1">
        <v>42826</v>
      </c>
      <c r="AC1685" s="13">
        <f t="shared" si="239"/>
        <v>42826</v>
      </c>
      <c r="AD1685" s="14">
        <f t="shared" si="240"/>
        <v>42826</v>
      </c>
      <c r="AE1685" s="1" t="str">
        <f t="shared" si="241"/>
        <v>Saturday</v>
      </c>
      <c r="AF1685" s="2">
        <v>0.71550925925925923</v>
      </c>
      <c r="AG1685" s="2">
        <f t="shared" si="242"/>
        <v>0.70833333333333326</v>
      </c>
      <c r="AH1685" t="s">
        <v>25</v>
      </c>
    </row>
    <row r="1686" spans="1:34" x14ac:dyDescent="0.25">
      <c r="A1686">
        <v>1560910</v>
      </c>
      <c r="B1686" t="s">
        <v>54</v>
      </c>
      <c r="E1686">
        <v>53233</v>
      </c>
      <c r="F1686" t="s">
        <v>20</v>
      </c>
      <c r="G1686" t="s">
        <v>55</v>
      </c>
      <c r="H1686">
        <v>11057</v>
      </c>
      <c r="I1686" t="s">
        <v>89</v>
      </c>
      <c r="J1686">
        <f>VLOOKUP(I1686,Key!$A$1:$C$73,2,FALSE)</f>
        <v>43.060155999999999</v>
      </c>
      <c r="K1686">
        <f>VLOOKUP(I1686,Key!$A$1:$C$73,3,FALSE)</f>
        <v>-87.881258000000003</v>
      </c>
      <c r="L1686" t="s">
        <v>89</v>
      </c>
      <c r="M1686">
        <f>VLOOKUP(L1686,Key!$A$1:$C$73,2,FALSE)</f>
        <v>43.060155999999999</v>
      </c>
      <c r="N1686">
        <f>VLOOKUP(L1686,Key!$A$1:$C$73,3,FALSE)</f>
        <v>-87.881258000000003</v>
      </c>
      <c r="O1686">
        <v>1</v>
      </c>
      <c r="P1686">
        <v>0</v>
      </c>
      <c r="Q1686">
        <v>0.2</v>
      </c>
      <c r="R1686">
        <v>0.1</v>
      </c>
      <c r="S1686">
        <v>6</v>
      </c>
      <c r="T1686">
        <f t="shared" si="234"/>
        <v>-1</v>
      </c>
      <c r="U1686" s="1">
        <v>42826</v>
      </c>
      <c r="V1686" s="13">
        <f t="shared" si="235"/>
        <v>42826</v>
      </c>
      <c r="W1686" s="14">
        <f t="shared" si="236"/>
        <v>42826</v>
      </c>
      <c r="X1686" s="1" t="str">
        <f t="shared" si="237"/>
        <v>Saturday</v>
      </c>
      <c r="Y1686" s="2">
        <v>0.70428240740740744</v>
      </c>
      <c r="Z1686" s="2">
        <f t="shared" si="238"/>
        <v>0.70833333333333326</v>
      </c>
      <c r="AA1686">
        <f>1</f>
        <v>1</v>
      </c>
      <c r="AB1686" s="1">
        <v>42826</v>
      </c>
      <c r="AC1686" s="13">
        <f t="shared" si="239"/>
        <v>42826</v>
      </c>
      <c r="AD1686" s="14">
        <f t="shared" si="240"/>
        <v>42826</v>
      </c>
      <c r="AE1686" s="1" t="str">
        <f t="shared" si="241"/>
        <v>Saturday</v>
      </c>
      <c r="AF1686" s="2">
        <v>0.70524305555555555</v>
      </c>
      <c r="AG1686" s="2">
        <f t="shared" si="242"/>
        <v>0.70833333333333326</v>
      </c>
      <c r="AH1686" t="s">
        <v>25</v>
      </c>
    </row>
    <row r="1687" spans="1:34" x14ac:dyDescent="0.25">
      <c r="A1687">
        <v>1560977</v>
      </c>
      <c r="B1687" t="s">
        <v>54</v>
      </c>
      <c r="E1687">
        <v>60513</v>
      </c>
      <c r="F1687" t="s">
        <v>20</v>
      </c>
      <c r="G1687" t="s">
        <v>55</v>
      </c>
      <c r="H1687">
        <v>5</v>
      </c>
      <c r="I1687" t="s">
        <v>77</v>
      </c>
      <c r="J1687">
        <f>VLOOKUP(I1687,Key!$A$1:$C$73,2,FALSE)</f>
        <v>43.036900000000003</v>
      </c>
      <c r="K1687">
        <f>VLOOKUP(I1687,Key!$A$1:$C$73,3,FALSE)</f>
        <v>-87.89667</v>
      </c>
      <c r="L1687" t="s">
        <v>77</v>
      </c>
      <c r="M1687">
        <f>VLOOKUP(L1687,Key!$A$1:$C$73,2,FALSE)</f>
        <v>43.036900000000003</v>
      </c>
      <c r="N1687">
        <f>VLOOKUP(L1687,Key!$A$1:$C$73,3,FALSE)</f>
        <v>-87.89667</v>
      </c>
      <c r="O1687">
        <v>9</v>
      </c>
      <c r="P1687">
        <v>0</v>
      </c>
      <c r="Q1687">
        <v>1.4</v>
      </c>
      <c r="R1687">
        <v>1.3</v>
      </c>
      <c r="S1687">
        <v>54</v>
      </c>
      <c r="T1687">
        <f t="shared" si="234"/>
        <v>-1</v>
      </c>
      <c r="U1687" s="1">
        <v>42826</v>
      </c>
      <c r="V1687" s="13">
        <f t="shared" si="235"/>
        <v>42826</v>
      </c>
      <c r="W1687" s="14">
        <f t="shared" si="236"/>
        <v>42826</v>
      </c>
      <c r="X1687" s="1" t="str">
        <f t="shared" si="237"/>
        <v>Saturday</v>
      </c>
      <c r="Y1687" s="2">
        <v>0.71710648148148148</v>
      </c>
      <c r="Z1687" s="2">
        <f t="shared" si="238"/>
        <v>0.70833333333333326</v>
      </c>
      <c r="AA1687">
        <f>1</f>
        <v>1</v>
      </c>
      <c r="AB1687" s="1">
        <v>42826</v>
      </c>
      <c r="AC1687" s="13">
        <f t="shared" si="239"/>
        <v>42826</v>
      </c>
      <c r="AD1687" s="14">
        <f t="shared" si="240"/>
        <v>42826</v>
      </c>
      <c r="AE1687" s="1" t="str">
        <f t="shared" si="241"/>
        <v>Saturday</v>
      </c>
      <c r="AF1687" s="2">
        <v>0.72339120370370369</v>
      </c>
      <c r="AG1687" s="2">
        <f t="shared" si="242"/>
        <v>0.70833333333333326</v>
      </c>
      <c r="AH1687" t="s">
        <v>25</v>
      </c>
    </row>
    <row r="1688" spans="1:34" x14ac:dyDescent="0.25">
      <c r="A1688">
        <v>1561005</v>
      </c>
      <c r="B1688" t="s">
        <v>54</v>
      </c>
      <c r="E1688">
        <v>53208</v>
      </c>
      <c r="F1688" t="s">
        <v>20</v>
      </c>
      <c r="G1688" t="s">
        <v>55</v>
      </c>
      <c r="H1688">
        <v>309</v>
      </c>
      <c r="I1688" t="s">
        <v>39</v>
      </c>
      <c r="J1688">
        <f>VLOOKUP(I1688,Key!$A$1:$C$73,2,FALSE)</f>
        <v>43.031480000000002</v>
      </c>
      <c r="K1688">
        <f>VLOOKUP(I1688,Key!$A$1:$C$73,3,FALSE)</f>
        <v>-87.908169999999998</v>
      </c>
      <c r="L1688" t="s">
        <v>39</v>
      </c>
      <c r="M1688">
        <f>VLOOKUP(L1688,Key!$A$1:$C$73,2,FALSE)</f>
        <v>43.031480000000002</v>
      </c>
      <c r="N1688">
        <f>VLOOKUP(L1688,Key!$A$1:$C$73,3,FALSE)</f>
        <v>-87.908169999999998</v>
      </c>
      <c r="O1688">
        <v>52</v>
      </c>
      <c r="P1688">
        <v>3</v>
      </c>
      <c r="Q1688">
        <v>7.8</v>
      </c>
      <c r="R1688">
        <v>7.4</v>
      </c>
      <c r="S1688">
        <v>312</v>
      </c>
      <c r="T1688">
        <f t="shared" si="234"/>
        <v>-1</v>
      </c>
      <c r="U1688" s="1">
        <v>42826</v>
      </c>
      <c r="V1688" s="13">
        <f t="shared" si="235"/>
        <v>42826</v>
      </c>
      <c r="W1688" s="14">
        <f t="shared" si="236"/>
        <v>42826</v>
      </c>
      <c r="X1688" s="1" t="str">
        <f t="shared" si="237"/>
        <v>Saturday</v>
      </c>
      <c r="Y1688" s="2">
        <v>0.72271990740740744</v>
      </c>
      <c r="Z1688" s="2">
        <f t="shared" si="238"/>
        <v>0.70833333333333326</v>
      </c>
      <c r="AA1688">
        <f>1</f>
        <v>1</v>
      </c>
      <c r="AB1688" s="1">
        <v>42826</v>
      </c>
      <c r="AC1688" s="13">
        <f t="shared" si="239"/>
        <v>42826</v>
      </c>
      <c r="AD1688" s="14">
        <f t="shared" si="240"/>
        <v>42826</v>
      </c>
      <c r="AE1688" s="1" t="str">
        <f t="shared" si="241"/>
        <v>Saturday</v>
      </c>
      <c r="AF1688" s="2">
        <v>0.75868055555555547</v>
      </c>
      <c r="AG1688" s="2">
        <f t="shared" si="242"/>
        <v>0.75</v>
      </c>
      <c r="AH1688" t="s">
        <v>25</v>
      </c>
    </row>
    <row r="1689" spans="1:34" x14ac:dyDescent="0.25">
      <c r="A1689">
        <v>1560681</v>
      </c>
      <c r="B1689" t="s">
        <v>54</v>
      </c>
      <c r="E1689">
        <v>53207</v>
      </c>
      <c r="F1689" t="s">
        <v>20</v>
      </c>
      <c r="G1689" t="s">
        <v>55</v>
      </c>
      <c r="H1689">
        <v>5588</v>
      </c>
      <c r="I1689" t="s">
        <v>48</v>
      </c>
      <c r="J1689">
        <f>VLOOKUP(I1689,Key!$A$1:$C$73,2,FALSE)</f>
        <v>43.031320000000001</v>
      </c>
      <c r="K1689">
        <f>VLOOKUP(I1689,Key!$A$1:$C$73,3,FALSE)</f>
        <v>-87.904259999999994</v>
      </c>
      <c r="L1689" t="s">
        <v>52</v>
      </c>
      <c r="M1689">
        <f>VLOOKUP(L1689,Key!$A$1:$C$73,2,FALSE)</f>
        <v>43.042490000000001</v>
      </c>
      <c r="N1689">
        <f>VLOOKUP(L1689,Key!$A$1:$C$73,3,FALSE)</f>
        <v>-87.909959999999998</v>
      </c>
      <c r="O1689">
        <v>11</v>
      </c>
      <c r="P1689">
        <v>0</v>
      </c>
      <c r="Q1689">
        <v>1.7</v>
      </c>
      <c r="R1689">
        <v>1.6</v>
      </c>
      <c r="S1689">
        <v>66</v>
      </c>
      <c r="T1689">
        <f t="shared" si="234"/>
        <v>-1</v>
      </c>
      <c r="U1689" s="1">
        <v>42826</v>
      </c>
      <c r="V1689" s="13">
        <f t="shared" si="235"/>
        <v>42826</v>
      </c>
      <c r="W1689" s="14">
        <f t="shared" si="236"/>
        <v>42826</v>
      </c>
      <c r="X1689" s="1" t="str">
        <f t="shared" si="237"/>
        <v>Saturday</v>
      </c>
      <c r="Y1689" s="2">
        <v>0.73320601851851863</v>
      </c>
      <c r="Z1689" s="2">
        <f t="shared" si="238"/>
        <v>0.75</v>
      </c>
      <c r="AA1689">
        <f>1</f>
        <v>1</v>
      </c>
      <c r="AB1689" s="1">
        <v>42826</v>
      </c>
      <c r="AC1689" s="13">
        <f t="shared" si="239"/>
        <v>42826</v>
      </c>
      <c r="AD1689" s="14">
        <f t="shared" si="240"/>
        <v>42826</v>
      </c>
      <c r="AE1689" s="1" t="str">
        <f t="shared" si="241"/>
        <v>Saturday</v>
      </c>
      <c r="AF1689" s="2">
        <v>0.740300925925926</v>
      </c>
      <c r="AG1689" s="2">
        <f t="shared" si="242"/>
        <v>0.75</v>
      </c>
      <c r="AH1689" t="s">
        <v>23</v>
      </c>
    </row>
    <row r="1690" spans="1:34" x14ac:dyDescent="0.25">
      <c r="A1690">
        <v>1436591</v>
      </c>
      <c r="B1690" t="s">
        <v>54</v>
      </c>
      <c r="E1690">
        <v>53226</v>
      </c>
      <c r="F1690" t="s">
        <v>20</v>
      </c>
      <c r="G1690" t="s">
        <v>55</v>
      </c>
      <c r="H1690">
        <v>5561</v>
      </c>
      <c r="I1690" t="s">
        <v>90</v>
      </c>
      <c r="J1690">
        <f>VLOOKUP(I1690,Key!$A$1:$C$73,2,FALSE)</f>
        <v>43.06044</v>
      </c>
      <c r="K1690">
        <f>VLOOKUP(I1690,Key!$A$1:$C$73,3,FALSE)</f>
        <v>-88.016239999999996</v>
      </c>
      <c r="L1690" t="s">
        <v>91</v>
      </c>
      <c r="M1690">
        <f>VLOOKUP(L1690,Key!$A$1:$C$73,2,FALSE)</f>
        <v>43.048609999999996</v>
      </c>
      <c r="N1690">
        <f>VLOOKUP(L1690,Key!$A$1:$C$73,3,FALSE)</f>
        <v>-88.008480000000006</v>
      </c>
      <c r="O1690">
        <v>22</v>
      </c>
      <c r="P1690">
        <v>0</v>
      </c>
      <c r="Q1690">
        <v>3.3</v>
      </c>
      <c r="R1690">
        <v>3.1</v>
      </c>
      <c r="S1690">
        <v>132</v>
      </c>
      <c r="T1690">
        <f t="shared" si="234"/>
        <v>-1</v>
      </c>
      <c r="U1690" s="1">
        <v>42826</v>
      </c>
      <c r="V1690" s="13">
        <f t="shared" si="235"/>
        <v>42826</v>
      </c>
      <c r="W1690" s="14">
        <f t="shared" si="236"/>
        <v>42826</v>
      </c>
      <c r="X1690" s="1" t="str">
        <f t="shared" si="237"/>
        <v>Saturday</v>
      </c>
      <c r="Y1690" s="2">
        <v>0.74442129629629628</v>
      </c>
      <c r="Z1690" s="2">
        <f t="shared" si="238"/>
        <v>0.75</v>
      </c>
      <c r="AA1690">
        <f>1</f>
        <v>1</v>
      </c>
      <c r="AB1690" s="1">
        <v>42826</v>
      </c>
      <c r="AC1690" s="13">
        <f t="shared" si="239"/>
        <v>42826</v>
      </c>
      <c r="AD1690" s="14">
        <f t="shared" si="240"/>
        <v>42826</v>
      </c>
      <c r="AE1690" s="1" t="str">
        <f t="shared" si="241"/>
        <v>Saturday</v>
      </c>
      <c r="AF1690" s="2">
        <v>0.75940972222222225</v>
      </c>
      <c r="AG1690" s="2">
        <f t="shared" si="242"/>
        <v>0.75</v>
      </c>
      <c r="AH1690" t="s">
        <v>23</v>
      </c>
    </row>
    <row r="1691" spans="1:34" x14ac:dyDescent="0.25">
      <c r="A1691">
        <v>1401259</v>
      </c>
      <c r="B1691" t="s">
        <v>54</v>
      </c>
      <c r="E1691">
        <v>79936</v>
      </c>
      <c r="F1691" t="s">
        <v>20</v>
      </c>
      <c r="G1691" t="s">
        <v>55</v>
      </c>
      <c r="H1691">
        <v>5436</v>
      </c>
      <c r="I1691" t="s">
        <v>84</v>
      </c>
      <c r="J1691">
        <f>VLOOKUP(I1691,Key!$A$1:$C$73,2,FALSE)</f>
        <v>43.040154000000001</v>
      </c>
      <c r="K1691">
        <f>VLOOKUP(I1691,Key!$A$1:$C$73,3,FALSE)</f>
        <v>-87.932113000000001</v>
      </c>
      <c r="L1691" t="s">
        <v>28</v>
      </c>
      <c r="M1691">
        <f>VLOOKUP(L1691,Key!$A$1:$C$73,2,FALSE)</f>
        <v>43.038580000000003</v>
      </c>
      <c r="N1691">
        <f>VLOOKUP(L1691,Key!$A$1:$C$73,3,FALSE)</f>
        <v>-87.90934</v>
      </c>
      <c r="O1691">
        <v>17</v>
      </c>
      <c r="P1691">
        <v>0</v>
      </c>
      <c r="Q1691">
        <v>2.6</v>
      </c>
      <c r="R1691">
        <v>2.4</v>
      </c>
      <c r="S1691">
        <v>102</v>
      </c>
      <c r="T1691">
        <f t="shared" si="234"/>
        <v>-1</v>
      </c>
      <c r="U1691" s="1">
        <v>42826</v>
      </c>
      <c r="V1691" s="13">
        <f t="shared" si="235"/>
        <v>42826</v>
      </c>
      <c r="W1691" s="14">
        <f t="shared" si="236"/>
        <v>42826</v>
      </c>
      <c r="X1691" s="1" t="str">
        <f t="shared" si="237"/>
        <v>Saturday</v>
      </c>
      <c r="Y1691" s="2">
        <v>0.75356481481481474</v>
      </c>
      <c r="Z1691" s="2">
        <f t="shared" si="238"/>
        <v>0.75</v>
      </c>
      <c r="AA1691">
        <f>1</f>
        <v>1</v>
      </c>
      <c r="AB1691" s="1">
        <v>42826</v>
      </c>
      <c r="AC1691" s="13">
        <f t="shared" si="239"/>
        <v>42826</v>
      </c>
      <c r="AD1691" s="14">
        <f t="shared" si="240"/>
        <v>42826</v>
      </c>
      <c r="AE1691" s="1" t="str">
        <f t="shared" si="241"/>
        <v>Saturday</v>
      </c>
      <c r="AF1691" s="2">
        <v>0.76560185185185192</v>
      </c>
      <c r="AG1691" s="2">
        <f t="shared" si="242"/>
        <v>0.75</v>
      </c>
      <c r="AH1691" t="s">
        <v>23</v>
      </c>
    </row>
    <row r="1692" spans="1:34" x14ac:dyDescent="0.25">
      <c r="A1692">
        <v>1189054</v>
      </c>
      <c r="B1692" t="s">
        <v>54</v>
      </c>
      <c r="E1692">
        <v>53202</v>
      </c>
      <c r="F1692" t="s">
        <v>20</v>
      </c>
      <c r="G1692" t="s">
        <v>55</v>
      </c>
      <c r="H1692">
        <v>11104</v>
      </c>
      <c r="I1692" t="s">
        <v>22</v>
      </c>
      <c r="J1692">
        <f>VLOOKUP(I1692,Key!$A$1:$C$73,2,FALSE)</f>
        <v>43.058619999999998</v>
      </c>
      <c r="K1692">
        <f>VLOOKUP(I1692,Key!$A$1:$C$73,3,FALSE)</f>
        <v>-87.885319999999993</v>
      </c>
      <c r="L1692" t="s">
        <v>67</v>
      </c>
      <c r="M1692">
        <f>VLOOKUP(L1692,Key!$A$1:$C$73,2,FALSE)</f>
        <v>43.05847</v>
      </c>
      <c r="N1692">
        <f>VLOOKUP(L1692,Key!$A$1:$C$73,3,FALSE)</f>
        <v>-87.898079999999993</v>
      </c>
      <c r="O1692">
        <v>5</v>
      </c>
      <c r="P1692">
        <v>0</v>
      </c>
      <c r="Q1692">
        <v>0.8</v>
      </c>
      <c r="R1692">
        <v>0.7</v>
      </c>
      <c r="S1692">
        <v>30</v>
      </c>
      <c r="T1692">
        <f t="shared" si="234"/>
        <v>-1</v>
      </c>
      <c r="U1692" s="1">
        <v>42826</v>
      </c>
      <c r="V1692" s="13">
        <f t="shared" si="235"/>
        <v>42826</v>
      </c>
      <c r="W1692" s="14">
        <f t="shared" si="236"/>
        <v>42826</v>
      </c>
      <c r="X1692" s="1" t="str">
        <f t="shared" si="237"/>
        <v>Saturday</v>
      </c>
      <c r="Y1692" s="2">
        <v>0.76567129629629627</v>
      </c>
      <c r="Z1692" s="2">
        <f t="shared" si="238"/>
        <v>0.75</v>
      </c>
      <c r="AA1692">
        <f>1</f>
        <v>1</v>
      </c>
      <c r="AB1692" s="1">
        <v>42826</v>
      </c>
      <c r="AC1692" s="13">
        <f t="shared" si="239"/>
        <v>42826</v>
      </c>
      <c r="AD1692" s="14">
        <f t="shared" si="240"/>
        <v>42826</v>
      </c>
      <c r="AE1692" s="1" t="str">
        <f t="shared" si="241"/>
        <v>Saturday</v>
      </c>
      <c r="AF1692" s="2">
        <v>0.76935185185185195</v>
      </c>
      <c r="AG1692" s="2">
        <f t="shared" si="242"/>
        <v>0.75</v>
      </c>
      <c r="AH1692" t="s">
        <v>23</v>
      </c>
    </row>
    <row r="1693" spans="1:34" x14ac:dyDescent="0.25">
      <c r="A1693">
        <v>1561404</v>
      </c>
      <c r="B1693" t="s">
        <v>54</v>
      </c>
      <c r="E1693">
        <v>53209</v>
      </c>
      <c r="F1693" t="s">
        <v>20</v>
      </c>
      <c r="G1693" t="s">
        <v>55</v>
      </c>
      <c r="H1693">
        <v>11100</v>
      </c>
      <c r="I1693" t="s">
        <v>40</v>
      </c>
      <c r="J1693">
        <f>VLOOKUP(I1693,Key!$A$1:$C$73,2,FALSE)</f>
        <v>43.06033</v>
      </c>
      <c r="K1693">
        <f>VLOOKUP(I1693,Key!$A$1:$C$73,3,FALSE)</f>
        <v>-87.89546</v>
      </c>
      <c r="L1693" t="s">
        <v>40</v>
      </c>
      <c r="M1693">
        <f>VLOOKUP(L1693,Key!$A$1:$C$73,2,FALSE)</f>
        <v>43.06033</v>
      </c>
      <c r="N1693">
        <f>VLOOKUP(L1693,Key!$A$1:$C$73,3,FALSE)</f>
        <v>-87.89546</v>
      </c>
      <c r="O1693">
        <v>35</v>
      </c>
      <c r="P1693">
        <v>3</v>
      </c>
      <c r="Q1693">
        <v>5.3</v>
      </c>
      <c r="R1693">
        <v>5</v>
      </c>
      <c r="S1693">
        <v>210</v>
      </c>
      <c r="T1693">
        <f t="shared" si="234"/>
        <v>-1</v>
      </c>
      <c r="U1693" s="1">
        <v>42826</v>
      </c>
      <c r="V1693" s="13">
        <f t="shared" si="235"/>
        <v>42826</v>
      </c>
      <c r="W1693" s="14">
        <f t="shared" si="236"/>
        <v>42826</v>
      </c>
      <c r="X1693" s="1" t="str">
        <f t="shared" si="237"/>
        <v>Saturday</v>
      </c>
      <c r="Y1693" s="2">
        <v>0.88180555555555562</v>
      </c>
      <c r="Z1693" s="2">
        <f t="shared" si="238"/>
        <v>0.875</v>
      </c>
      <c r="AA1693">
        <f>1</f>
        <v>1</v>
      </c>
      <c r="AB1693" s="1">
        <v>42826</v>
      </c>
      <c r="AC1693" s="13">
        <f t="shared" si="239"/>
        <v>42826</v>
      </c>
      <c r="AD1693" s="14">
        <f t="shared" si="240"/>
        <v>42826</v>
      </c>
      <c r="AE1693" s="1" t="str">
        <f t="shared" si="241"/>
        <v>Saturday</v>
      </c>
      <c r="AF1693" s="2">
        <v>0.90616898148148151</v>
      </c>
      <c r="AG1693" s="2">
        <f t="shared" si="242"/>
        <v>0.91666666666666663</v>
      </c>
      <c r="AH1693" t="s">
        <v>25</v>
      </c>
    </row>
    <row r="1694" spans="1:34" x14ac:dyDescent="0.25">
      <c r="A1694">
        <v>1561491</v>
      </c>
      <c r="B1694" t="s">
        <v>54</v>
      </c>
      <c r="E1694">
        <v>30803</v>
      </c>
      <c r="F1694" t="s">
        <v>20</v>
      </c>
      <c r="G1694" t="s">
        <v>55</v>
      </c>
      <c r="H1694">
        <v>11120</v>
      </c>
      <c r="I1694" t="s">
        <v>82</v>
      </c>
      <c r="J1694">
        <f>VLOOKUP(I1694,Key!$A$1:$C$73,2,FALSE)</f>
        <v>43.040349999999997</v>
      </c>
      <c r="K1694">
        <f>VLOOKUP(I1694,Key!$A$1:$C$73,3,FALSE)</f>
        <v>-87.920760000000001</v>
      </c>
      <c r="L1694" t="s">
        <v>84</v>
      </c>
      <c r="M1694">
        <f>VLOOKUP(L1694,Key!$A$1:$C$73,2,FALSE)</f>
        <v>43.040154000000001</v>
      </c>
      <c r="N1694">
        <f>VLOOKUP(L1694,Key!$A$1:$C$73,3,FALSE)</f>
        <v>-87.932113000000001</v>
      </c>
      <c r="O1694">
        <v>7</v>
      </c>
      <c r="P1694">
        <v>0</v>
      </c>
      <c r="Q1694">
        <v>1.1000000000000001</v>
      </c>
      <c r="R1694">
        <v>1</v>
      </c>
      <c r="S1694">
        <v>42</v>
      </c>
      <c r="T1694">
        <f t="shared" si="234"/>
        <v>-1</v>
      </c>
      <c r="U1694" s="1">
        <v>42826</v>
      </c>
      <c r="V1694" s="13">
        <f t="shared" si="235"/>
        <v>42826</v>
      </c>
      <c r="W1694" s="14">
        <f t="shared" si="236"/>
        <v>42826</v>
      </c>
      <c r="X1694" s="1" t="str">
        <f t="shared" si="237"/>
        <v>Saturday</v>
      </c>
      <c r="Y1694" s="2">
        <v>0.96687499999999993</v>
      </c>
      <c r="Z1694" s="2">
        <f t="shared" si="238"/>
        <v>0.95833333333333326</v>
      </c>
      <c r="AA1694">
        <f>1</f>
        <v>1</v>
      </c>
      <c r="AB1694" s="1">
        <v>42826</v>
      </c>
      <c r="AC1694" s="13">
        <f t="shared" si="239"/>
        <v>42826</v>
      </c>
      <c r="AD1694" s="14">
        <f t="shared" si="240"/>
        <v>42826</v>
      </c>
      <c r="AE1694" s="1" t="str">
        <f t="shared" si="241"/>
        <v>Saturday</v>
      </c>
      <c r="AF1694" s="2">
        <v>0.97171296296296295</v>
      </c>
      <c r="AG1694" s="2">
        <f t="shared" si="242"/>
        <v>0.95833333333333326</v>
      </c>
      <c r="AH1694" t="s">
        <v>23</v>
      </c>
    </row>
    <row r="1695" spans="1:34" x14ac:dyDescent="0.25">
      <c r="A1695">
        <v>1561499</v>
      </c>
      <c r="B1695" t="s">
        <v>54</v>
      </c>
      <c r="E1695">
        <v>53151</v>
      </c>
      <c r="F1695" t="s">
        <v>20</v>
      </c>
      <c r="G1695" t="s">
        <v>55</v>
      </c>
      <c r="H1695">
        <v>209</v>
      </c>
      <c r="I1695" t="s">
        <v>62</v>
      </c>
      <c r="J1695">
        <f>VLOOKUP(I1695,Key!$A$1:$C$73,2,FALSE)</f>
        <v>43.052460000000004</v>
      </c>
      <c r="K1695">
        <f>VLOOKUP(I1695,Key!$A$1:$C$73,3,FALSE)</f>
        <v>-87.891000000000005</v>
      </c>
      <c r="L1695" t="s">
        <v>62</v>
      </c>
      <c r="M1695">
        <f>VLOOKUP(L1695,Key!$A$1:$C$73,2,FALSE)</f>
        <v>43.052460000000004</v>
      </c>
      <c r="N1695">
        <f>VLOOKUP(L1695,Key!$A$1:$C$73,3,FALSE)</f>
        <v>-87.891000000000005</v>
      </c>
      <c r="O1695">
        <v>22</v>
      </c>
      <c r="P1695">
        <v>0</v>
      </c>
      <c r="Q1695">
        <v>3.3</v>
      </c>
      <c r="R1695">
        <v>3.1</v>
      </c>
      <c r="S1695">
        <v>132</v>
      </c>
      <c r="T1695">
        <f t="shared" si="234"/>
        <v>-1</v>
      </c>
      <c r="U1695" s="1">
        <v>42826</v>
      </c>
      <c r="V1695" s="13">
        <f t="shared" si="235"/>
        <v>42826</v>
      </c>
      <c r="W1695" s="14">
        <f t="shared" si="236"/>
        <v>42826</v>
      </c>
      <c r="X1695" s="1" t="str">
        <f t="shared" si="237"/>
        <v>Saturday</v>
      </c>
      <c r="Y1695" s="2">
        <v>0.97988425925925926</v>
      </c>
      <c r="Z1695" s="2">
        <f t="shared" si="238"/>
        <v>1</v>
      </c>
      <c r="AA1695">
        <f>1</f>
        <v>1</v>
      </c>
      <c r="AB1695" s="1">
        <v>42826</v>
      </c>
      <c r="AC1695" s="13">
        <f t="shared" si="239"/>
        <v>42826</v>
      </c>
      <c r="AD1695" s="14">
        <f t="shared" si="240"/>
        <v>42826</v>
      </c>
      <c r="AE1695" s="1" t="str">
        <f t="shared" si="241"/>
        <v>Saturday</v>
      </c>
      <c r="AF1695" s="2">
        <v>0.9956018518518519</v>
      </c>
      <c r="AG1695" s="2">
        <f t="shared" si="242"/>
        <v>1</v>
      </c>
      <c r="AH1695" t="s">
        <v>25</v>
      </c>
    </row>
    <row r="1696" spans="1:34" x14ac:dyDescent="0.25">
      <c r="A1696">
        <v>1561499</v>
      </c>
      <c r="B1696" t="s">
        <v>54</v>
      </c>
      <c r="E1696">
        <v>53151</v>
      </c>
      <c r="F1696" t="s">
        <v>20</v>
      </c>
      <c r="G1696" t="s">
        <v>55</v>
      </c>
      <c r="H1696">
        <v>346</v>
      </c>
      <c r="I1696" t="s">
        <v>62</v>
      </c>
      <c r="J1696">
        <f>VLOOKUP(I1696,Key!$A$1:$C$73,2,FALSE)</f>
        <v>43.052460000000004</v>
      </c>
      <c r="K1696">
        <f>VLOOKUP(I1696,Key!$A$1:$C$73,3,FALSE)</f>
        <v>-87.891000000000005</v>
      </c>
      <c r="L1696" t="s">
        <v>62</v>
      </c>
      <c r="M1696">
        <f>VLOOKUP(L1696,Key!$A$1:$C$73,2,FALSE)</f>
        <v>43.052460000000004</v>
      </c>
      <c r="N1696">
        <f>VLOOKUP(L1696,Key!$A$1:$C$73,3,FALSE)</f>
        <v>-87.891000000000005</v>
      </c>
      <c r="O1696">
        <v>21</v>
      </c>
      <c r="P1696">
        <v>0</v>
      </c>
      <c r="Q1696">
        <v>3.2</v>
      </c>
      <c r="R1696">
        <v>3</v>
      </c>
      <c r="S1696">
        <v>126</v>
      </c>
      <c r="T1696">
        <f t="shared" si="234"/>
        <v>-1</v>
      </c>
      <c r="U1696" s="1">
        <v>42826</v>
      </c>
      <c r="V1696" s="13">
        <f t="shared" si="235"/>
        <v>42826</v>
      </c>
      <c r="W1696" s="14">
        <f t="shared" si="236"/>
        <v>42826</v>
      </c>
      <c r="X1696" s="1" t="str">
        <f t="shared" si="237"/>
        <v>Saturday</v>
      </c>
      <c r="Y1696" s="2">
        <v>0.98063657407407412</v>
      </c>
      <c r="Z1696" s="2">
        <f t="shared" si="238"/>
        <v>1</v>
      </c>
      <c r="AA1696">
        <f>1</f>
        <v>1</v>
      </c>
      <c r="AB1696" s="1">
        <v>42826</v>
      </c>
      <c r="AC1696" s="13">
        <f t="shared" si="239"/>
        <v>42826</v>
      </c>
      <c r="AD1696" s="14">
        <f t="shared" si="240"/>
        <v>42826</v>
      </c>
      <c r="AE1696" s="1" t="str">
        <f t="shared" si="241"/>
        <v>Saturday</v>
      </c>
      <c r="AF1696" s="2">
        <v>0.9956828703703704</v>
      </c>
      <c r="AG1696" s="2">
        <f t="shared" si="242"/>
        <v>1</v>
      </c>
      <c r="AH1696" t="s">
        <v>25</v>
      </c>
    </row>
    <row r="1697" spans="1:34" x14ac:dyDescent="0.25">
      <c r="A1697">
        <v>1550980</v>
      </c>
      <c r="B1697" t="s">
        <v>54</v>
      </c>
      <c r="E1697">
        <v>53207</v>
      </c>
      <c r="F1697" t="s">
        <v>20</v>
      </c>
      <c r="G1697" t="s">
        <v>55</v>
      </c>
      <c r="H1697">
        <v>11078</v>
      </c>
      <c r="I1697" t="s">
        <v>94</v>
      </c>
      <c r="J1697">
        <f>VLOOKUP(I1697,Key!$A$1:$C$73,2,FALSE)</f>
        <v>43.020020000000002</v>
      </c>
      <c r="K1697">
        <f>VLOOKUP(I1697,Key!$A$1:$C$73,3,FALSE)</f>
        <v>-87.912540000000007</v>
      </c>
      <c r="L1697" t="s">
        <v>56</v>
      </c>
      <c r="M1697">
        <f>VLOOKUP(L1697,Key!$A$1:$C$73,2,FALSE)</f>
        <v>43.004728999999998</v>
      </c>
      <c r="N1697">
        <f>VLOOKUP(L1697,Key!$A$1:$C$73,3,FALSE)</f>
        <v>-87.905463999999995</v>
      </c>
      <c r="O1697">
        <v>9</v>
      </c>
      <c r="P1697">
        <v>0</v>
      </c>
      <c r="Q1697">
        <v>1.4</v>
      </c>
      <c r="R1697">
        <v>1.3</v>
      </c>
      <c r="S1697">
        <v>54</v>
      </c>
      <c r="T1697">
        <f t="shared" si="234"/>
        <v>-1</v>
      </c>
      <c r="U1697" s="1">
        <v>42827</v>
      </c>
      <c r="V1697" s="13">
        <f t="shared" si="235"/>
        <v>42826</v>
      </c>
      <c r="W1697" s="14">
        <f t="shared" si="236"/>
        <v>42827</v>
      </c>
      <c r="X1697" s="1" t="str">
        <f t="shared" si="237"/>
        <v>Sunday</v>
      </c>
      <c r="Y1697" s="2">
        <v>0.15982638888888889</v>
      </c>
      <c r="Z1697" s="2">
        <f t="shared" si="238"/>
        <v>0.16666666666666666</v>
      </c>
      <c r="AA1697">
        <f>1</f>
        <v>1</v>
      </c>
      <c r="AB1697" s="1">
        <v>42827</v>
      </c>
      <c r="AC1697" s="13">
        <f t="shared" si="239"/>
        <v>42826</v>
      </c>
      <c r="AD1697" s="14">
        <f t="shared" si="240"/>
        <v>42827</v>
      </c>
      <c r="AE1697" s="1" t="str">
        <f t="shared" si="241"/>
        <v>Sunday</v>
      </c>
      <c r="AF1697" s="2">
        <v>0.16609953703703703</v>
      </c>
      <c r="AG1697" s="2">
        <f t="shared" si="242"/>
        <v>0.16666666666666666</v>
      </c>
      <c r="AH1697" t="s">
        <v>23</v>
      </c>
    </row>
    <row r="1698" spans="1:34" x14ac:dyDescent="0.25">
      <c r="A1698">
        <v>1561652</v>
      </c>
      <c r="B1698" t="s">
        <v>54</v>
      </c>
      <c r="E1698">
        <v>53049</v>
      </c>
      <c r="F1698" t="s">
        <v>20</v>
      </c>
      <c r="G1698" t="s">
        <v>55</v>
      </c>
      <c r="H1698">
        <v>11091</v>
      </c>
      <c r="I1698" t="s">
        <v>36</v>
      </c>
      <c r="J1698">
        <f>VLOOKUP(I1698,Key!$A$1:$C$73,2,FALSE)</f>
        <v>43.03519</v>
      </c>
      <c r="K1698">
        <f>VLOOKUP(I1698,Key!$A$1:$C$73,3,FALSE)</f>
        <v>-87.907390000000007</v>
      </c>
      <c r="L1698" t="s">
        <v>77</v>
      </c>
      <c r="M1698">
        <f>VLOOKUP(L1698,Key!$A$1:$C$73,2,FALSE)</f>
        <v>43.036900000000003</v>
      </c>
      <c r="N1698">
        <f>VLOOKUP(L1698,Key!$A$1:$C$73,3,FALSE)</f>
        <v>-87.89667</v>
      </c>
      <c r="O1698">
        <v>45</v>
      </c>
      <c r="P1698">
        <v>3</v>
      </c>
      <c r="Q1698">
        <v>6.8</v>
      </c>
      <c r="R1698">
        <v>6.4</v>
      </c>
      <c r="S1698">
        <v>270</v>
      </c>
      <c r="T1698">
        <f t="shared" si="234"/>
        <v>-1</v>
      </c>
      <c r="U1698" s="1">
        <v>42827</v>
      </c>
      <c r="V1698" s="13">
        <f t="shared" si="235"/>
        <v>42826</v>
      </c>
      <c r="W1698" s="14">
        <f t="shared" si="236"/>
        <v>42827</v>
      </c>
      <c r="X1698" s="1" t="str">
        <f t="shared" si="237"/>
        <v>Sunday</v>
      </c>
      <c r="Y1698" s="2">
        <v>0.41993055555555553</v>
      </c>
      <c r="Z1698" s="2">
        <f t="shared" si="238"/>
        <v>0.41666666666666663</v>
      </c>
      <c r="AA1698">
        <f>1</f>
        <v>1</v>
      </c>
      <c r="AB1698" s="1">
        <v>42827</v>
      </c>
      <c r="AC1698" s="13">
        <f t="shared" si="239"/>
        <v>42826</v>
      </c>
      <c r="AD1698" s="14">
        <f t="shared" si="240"/>
        <v>42827</v>
      </c>
      <c r="AE1698" s="1" t="str">
        <f t="shared" si="241"/>
        <v>Sunday</v>
      </c>
      <c r="AF1698" s="2">
        <v>0.45106481481481481</v>
      </c>
      <c r="AG1698" s="2">
        <f t="shared" si="242"/>
        <v>0.45833333333333331</v>
      </c>
      <c r="AH1698" t="s">
        <v>23</v>
      </c>
    </row>
    <row r="1699" spans="1:34" x14ac:dyDescent="0.25">
      <c r="A1699">
        <v>1561800</v>
      </c>
      <c r="B1699" t="s">
        <v>54</v>
      </c>
      <c r="E1699">
        <v>53217</v>
      </c>
      <c r="F1699" t="s">
        <v>20</v>
      </c>
      <c r="G1699" t="s">
        <v>55</v>
      </c>
      <c r="H1699">
        <v>216</v>
      </c>
      <c r="I1699" t="s">
        <v>21</v>
      </c>
      <c r="J1699">
        <f>VLOOKUP(I1699,Key!$A$1:$C$73,2,FALSE)</f>
        <v>43.074890000000003</v>
      </c>
      <c r="K1699">
        <f>VLOOKUP(I1699,Key!$A$1:$C$73,3,FALSE)</f>
        <v>-87.882810000000006</v>
      </c>
      <c r="L1699" t="s">
        <v>21</v>
      </c>
      <c r="M1699">
        <f>VLOOKUP(L1699,Key!$A$1:$C$73,2,FALSE)</f>
        <v>43.074890000000003</v>
      </c>
      <c r="N1699">
        <f>VLOOKUP(L1699,Key!$A$1:$C$73,3,FALSE)</f>
        <v>-87.882810000000006</v>
      </c>
      <c r="O1699">
        <v>182</v>
      </c>
      <c r="P1699">
        <v>15</v>
      </c>
      <c r="Q1699">
        <v>18</v>
      </c>
      <c r="R1699">
        <v>17.100000000000001</v>
      </c>
      <c r="S1699">
        <v>720</v>
      </c>
      <c r="T1699">
        <f t="shared" si="234"/>
        <v>-1</v>
      </c>
      <c r="U1699" s="1">
        <v>42827</v>
      </c>
      <c r="V1699" s="13">
        <f t="shared" si="235"/>
        <v>42826</v>
      </c>
      <c r="W1699" s="14">
        <f t="shared" si="236"/>
        <v>42827</v>
      </c>
      <c r="X1699" s="1" t="str">
        <f t="shared" si="237"/>
        <v>Sunday</v>
      </c>
      <c r="Y1699" s="2">
        <v>0.49072916666666666</v>
      </c>
      <c r="Z1699" s="2">
        <f t="shared" si="238"/>
        <v>0.5</v>
      </c>
      <c r="AA1699">
        <f>1</f>
        <v>1</v>
      </c>
      <c r="AB1699" s="1">
        <v>42827</v>
      </c>
      <c r="AC1699" s="13">
        <f t="shared" si="239"/>
        <v>42826</v>
      </c>
      <c r="AD1699" s="14">
        <f t="shared" si="240"/>
        <v>42827</v>
      </c>
      <c r="AE1699" s="1" t="str">
        <f t="shared" si="241"/>
        <v>Sunday</v>
      </c>
      <c r="AF1699" s="2">
        <v>0.61719907407407404</v>
      </c>
      <c r="AG1699" s="2">
        <f t="shared" si="242"/>
        <v>0.625</v>
      </c>
      <c r="AH1699" t="s">
        <v>25</v>
      </c>
    </row>
    <row r="1700" spans="1:34" x14ac:dyDescent="0.25">
      <c r="A1700">
        <v>1561823</v>
      </c>
      <c r="B1700" t="s">
        <v>54</v>
      </c>
      <c r="E1700">
        <v>53202</v>
      </c>
      <c r="F1700" t="s">
        <v>20</v>
      </c>
      <c r="G1700" t="s">
        <v>55</v>
      </c>
      <c r="H1700">
        <v>11114</v>
      </c>
      <c r="I1700" t="s">
        <v>52</v>
      </c>
      <c r="J1700">
        <f>VLOOKUP(I1700,Key!$A$1:$C$73,2,FALSE)</f>
        <v>43.042490000000001</v>
      </c>
      <c r="K1700">
        <f>VLOOKUP(I1700,Key!$A$1:$C$73,3,FALSE)</f>
        <v>-87.909959999999998</v>
      </c>
      <c r="L1700" t="s">
        <v>52</v>
      </c>
      <c r="M1700">
        <f>VLOOKUP(L1700,Key!$A$1:$C$73,2,FALSE)</f>
        <v>43.042490000000001</v>
      </c>
      <c r="N1700">
        <f>VLOOKUP(L1700,Key!$A$1:$C$73,3,FALSE)</f>
        <v>-87.909959999999998</v>
      </c>
      <c r="O1700">
        <v>43</v>
      </c>
      <c r="P1700">
        <v>3</v>
      </c>
      <c r="Q1700">
        <v>6.5</v>
      </c>
      <c r="R1700">
        <v>6.1</v>
      </c>
      <c r="S1700">
        <v>258</v>
      </c>
      <c r="T1700">
        <f t="shared" si="234"/>
        <v>-1</v>
      </c>
      <c r="U1700" s="1">
        <v>42827</v>
      </c>
      <c r="V1700" s="13">
        <f t="shared" si="235"/>
        <v>42826</v>
      </c>
      <c r="W1700" s="14">
        <f t="shared" si="236"/>
        <v>42827</v>
      </c>
      <c r="X1700" s="1" t="str">
        <f t="shared" si="237"/>
        <v>Sunday</v>
      </c>
      <c r="Y1700" s="2">
        <v>0.49891203703703701</v>
      </c>
      <c r="Z1700" s="2">
        <f t="shared" si="238"/>
        <v>0.5</v>
      </c>
      <c r="AA1700">
        <f>1</f>
        <v>1</v>
      </c>
      <c r="AB1700" s="1">
        <v>42827</v>
      </c>
      <c r="AC1700" s="13">
        <f t="shared" si="239"/>
        <v>42826</v>
      </c>
      <c r="AD1700" s="14">
        <f t="shared" si="240"/>
        <v>42827</v>
      </c>
      <c r="AE1700" s="1" t="str">
        <f t="shared" si="241"/>
        <v>Sunday</v>
      </c>
      <c r="AF1700" s="2">
        <v>0.5288194444444444</v>
      </c>
      <c r="AG1700" s="2">
        <f t="shared" si="242"/>
        <v>0.54166666666666663</v>
      </c>
      <c r="AH1700" t="s">
        <v>25</v>
      </c>
    </row>
    <row r="1701" spans="1:34" x14ac:dyDescent="0.25">
      <c r="A1701">
        <v>1561868</v>
      </c>
      <c r="B1701" t="s">
        <v>54</v>
      </c>
      <c r="E1701">
        <v>11201</v>
      </c>
      <c r="F1701" t="s">
        <v>20</v>
      </c>
      <c r="G1701" t="s">
        <v>55</v>
      </c>
      <c r="H1701">
        <v>333</v>
      </c>
      <c r="I1701" t="s">
        <v>56</v>
      </c>
      <c r="J1701">
        <f>VLOOKUP(I1701,Key!$A$1:$C$73,2,FALSE)</f>
        <v>43.004728999999998</v>
      </c>
      <c r="K1701">
        <f>VLOOKUP(I1701,Key!$A$1:$C$73,3,FALSE)</f>
        <v>-87.905463999999995</v>
      </c>
      <c r="L1701" t="s">
        <v>86</v>
      </c>
      <c r="M1701">
        <f>VLOOKUP(L1701,Key!$A$1:$C$73,2,FALSE)</f>
        <v>43.052549999999997</v>
      </c>
      <c r="N1701">
        <f>VLOOKUP(L1701,Key!$A$1:$C$73,3,FALSE)</f>
        <v>-87.909329999999997</v>
      </c>
      <c r="O1701">
        <v>25</v>
      </c>
      <c r="P1701">
        <v>0</v>
      </c>
      <c r="Q1701">
        <v>3.8</v>
      </c>
      <c r="R1701">
        <v>3.6</v>
      </c>
      <c r="S1701">
        <v>150</v>
      </c>
      <c r="T1701">
        <f t="shared" si="234"/>
        <v>-1</v>
      </c>
      <c r="U1701" s="1">
        <v>42827</v>
      </c>
      <c r="V1701" s="13">
        <f t="shared" si="235"/>
        <v>42826</v>
      </c>
      <c r="W1701" s="14">
        <f t="shared" si="236"/>
        <v>42827</v>
      </c>
      <c r="X1701" s="1" t="str">
        <f t="shared" si="237"/>
        <v>Sunday</v>
      </c>
      <c r="Y1701" s="2">
        <v>0.50768518518518524</v>
      </c>
      <c r="Z1701" s="2">
        <f t="shared" si="238"/>
        <v>0.5</v>
      </c>
      <c r="AA1701">
        <f>1</f>
        <v>1</v>
      </c>
      <c r="AB1701" s="1">
        <v>42827</v>
      </c>
      <c r="AC1701" s="13">
        <f t="shared" si="239"/>
        <v>42826</v>
      </c>
      <c r="AD1701" s="14">
        <f t="shared" si="240"/>
        <v>42827</v>
      </c>
      <c r="AE1701" s="1" t="str">
        <f t="shared" si="241"/>
        <v>Sunday</v>
      </c>
      <c r="AF1701" s="2">
        <v>0.52511574074074074</v>
      </c>
      <c r="AG1701" s="2">
        <f t="shared" si="242"/>
        <v>0.54166666666666663</v>
      </c>
      <c r="AH1701" t="s">
        <v>23</v>
      </c>
    </row>
    <row r="1702" spans="1:34" x14ac:dyDescent="0.25">
      <c r="A1702">
        <v>1511152</v>
      </c>
      <c r="B1702" t="s">
        <v>54</v>
      </c>
      <c r="E1702">
        <v>53202</v>
      </c>
      <c r="F1702" t="s">
        <v>20</v>
      </c>
      <c r="G1702" t="s">
        <v>55</v>
      </c>
      <c r="H1702">
        <v>11072</v>
      </c>
      <c r="I1702" t="s">
        <v>87</v>
      </c>
      <c r="J1702">
        <f>VLOOKUP(I1702,Key!$A$1:$C$73,2,FALSE)</f>
        <v>43.063749000000001</v>
      </c>
      <c r="K1702">
        <f>VLOOKUP(I1702,Key!$A$1:$C$73,3,FALSE)</f>
        <v>-87.887962999999999</v>
      </c>
      <c r="L1702" t="s">
        <v>53</v>
      </c>
      <c r="M1702">
        <f>VLOOKUP(L1702,Key!$A$1:$C$73,2,FALSE)</f>
        <v>43.04824</v>
      </c>
      <c r="N1702">
        <f>VLOOKUP(L1702,Key!$A$1:$C$73,3,FALSE)</f>
        <v>-87.904970000000006</v>
      </c>
      <c r="O1702">
        <v>22</v>
      </c>
      <c r="P1702">
        <v>0</v>
      </c>
      <c r="Q1702">
        <v>3.3</v>
      </c>
      <c r="R1702">
        <v>3.1</v>
      </c>
      <c r="S1702">
        <v>132</v>
      </c>
      <c r="T1702">
        <f t="shared" si="234"/>
        <v>-1</v>
      </c>
      <c r="U1702" s="1">
        <v>42827</v>
      </c>
      <c r="V1702" s="13">
        <f t="shared" si="235"/>
        <v>42826</v>
      </c>
      <c r="W1702" s="14">
        <f t="shared" si="236"/>
        <v>42827</v>
      </c>
      <c r="X1702" s="1" t="str">
        <f t="shared" si="237"/>
        <v>Sunday</v>
      </c>
      <c r="Y1702" s="2">
        <v>0.60547453703703702</v>
      </c>
      <c r="Z1702" s="2">
        <f t="shared" si="238"/>
        <v>0.625</v>
      </c>
      <c r="AA1702">
        <f>1</f>
        <v>1</v>
      </c>
      <c r="AB1702" s="1">
        <v>42827</v>
      </c>
      <c r="AC1702" s="13">
        <f t="shared" si="239"/>
        <v>42826</v>
      </c>
      <c r="AD1702" s="14">
        <f t="shared" si="240"/>
        <v>42827</v>
      </c>
      <c r="AE1702" s="1" t="str">
        <f t="shared" si="241"/>
        <v>Sunday</v>
      </c>
      <c r="AF1702" s="2">
        <v>0.62060185185185179</v>
      </c>
      <c r="AG1702" s="2">
        <f t="shared" si="242"/>
        <v>0.625</v>
      </c>
      <c r="AH1702" t="s">
        <v>23</v>
      </c>
    </row>
    <row r="1703" spans="1:34" x14ac:dyDescent="0.25">
      <c r="A1703">
        <v>1562684</v>
      </c>
      <c r="B1703" t="s">
        <v>54</v>
      </c>
      <c r="E1703">
        <v>53225</v>
      </c>
      <c r="F1703" t="s">
        <v>20</v>
      </c>
      <c r="G1703" t="s">
        <v>55</v>
      </c>
      <c r="H1703">
        <v>184</v>
      </c>
      <c r="I1703" t="s">
        <v>71</v>
      </c>
      <c r="J1703">
        <f>VLOOKUP(I1703,Key!$A$1:$C$73,2,FALSE)</f>
        <v>43.060079999999999</v>
      </c>
      <c r="K1703">
        <f>VLOOKUP(I1703,Key!$A$1:$C$73,3,FALSE)</f>
        <v>-88.027349999999998</v>
      </c>
      <c r="L1703" t="s">
        <v>71</v>
      </c>
      <c r="M1703">
        <f>VLOOKUP(L1703,Key!$A$1:$C$73,2,FALSE)</f>
        <v>43.060079999999999</v>
      </c>
      <c r="N1703">
        <f>VLOOKUP(L1703,Key!$A$1:$C$73,3,FALSE)</f>
        <v>-88.027349999999998</v>
      </c>
      <c r="O1703">
        <v>33</v>
      </c>
      <c r="P1703">
        <v>0</v>
      </c>
      <c r="Q1703">
        <v>5</v>
      </c>
      <c r="R1703">
        <v>4.7</v>
      </c>
      <c r="S1703">
        <v>198</v>
      </c>
      <c r="T1703">
        <f t="shared" si="234"/>
        <v>-1</v>
      </c>
      <c r="U1703" s="1">
        <v>42827</v>
      </c>
      <c r="V1703" s="13">
        <f t="shared" si="235"/>
        <v>42826</v>
      </c>
      <c r="W1703" s="14">
        <f t="shared" si="236"/>
        <v>42827</v>
      </c>
      <c r="X1703" s="1" t="str">
        <f t="shared" si="237"/>
        <v>Sunday</v>
      </c>
      <c r="Y1703" s="2">
        <v>0.69055555555555559</v>
      </c>
      <c r="Z1703" s="2">
        <f t="shared" si="238"/>
        <v>0.70833333333333326</v>
      </c>
      <c r="AA1703">
        <f>1</f>
        <v>1</v>
      </c>
      <c r="AB1703" s="1">
        <v>42827</v>
      </c>
      <c r="AC1703" s="13">
        <f t="shared" si="239"/>
        <v>42826</v>
      </c>
      <c r="AD1703" s="14">
        <f t="shared" si="240"/>
        <v>42827</v>
      </c>
      <c r="AE1703" s="1" t="str">
        <f t="shared" si="241"/>
        <v>Sunday</v>
      </c>
      <c r="AF1703" s="2">
        <v>0.71331018518518519</v>
      </c>
      <c r="AG1703" s="2">
        <f t="shared" si="242"/>
        <v>0.70833333333333326</v>
      </c>
      <c r="AH1703" t="s">
        <v>25</v>
      </c>
    </row>
    <row r="1704" spans="1:34" x14ac:dyDescent="0.25">
      <c r="A1704">
        <v>1563280</v>
      </c>
      <c r="B1704" t="s">
        <v>54</v>
      </c>
      <c r="E1704">
        <v>53211</v>
      </c>
      <c r="F1704" t="s">
        <v>20</v>
      </c>
      <c r="G1704" t="s">
        <v>55</v>
      </c>
      <c r="H1704">
        <v>5463</v>
      </c>
      <c r="I1704" t="s">
        <v>63</v>
      </c>
      <c r="J1704">
        <f>VLOOKUP(I1704,Key!$A$1:$C$73,2,FALSE)</f>
        <v>43.066893999999998</v>
      </c>
      <c r="K1704">
        <f>VLOOKUP(I1704,Key!$A$1:$C$73,3,FALSE)</f>
        <v>-87.877936000000005</v>
      </c>
      <c r="L1704" t="s">
        <v>63</v>
      </c>
      <c r="M1704">
        <f>VLOOKUP(L1704,Key!$A$1:$C$73,2,FALSE)</f>
        <v>43.066893999999998</v>
      </c>
      <c r="N1704">
        <f>VLOOKUP(L1704,Key!$A$1:$C$73,3,FALSE)</f>
        <v>-87.877936000000005</v>
      </c>
      <c r="O1704">
        <v>21</v>
      </c>
      <c r="P1704">
        <v>0</v>
      </c>
      <c r="Q1704">
        <v>3.2</v>
      </c>
      <c r="R1704">
        <v>3</v>
      </c>
      <c r="S1704">
        <v>126</v>
      </c>
      <c r="T1704">
        <f t="shared" si="234"/>
        <v>-1</v>
      </c>
      <c r="U1704" s="1">
        <v>42828</v>
      </c>
      <c r="V1704" s="13">
        <f t="shared" si="235"/>
        <v>42826</v>
      </c>
      <c r="W1704" s="14">
        <f t="shared" si="236"/>
        <v>42828</v>
      </c>
      <c r="X1704" s="1" t="str">
        <f t="shared" si="237"/>
        <v>Monday</v>
      </c>
      <c r="Y1704" s="2">
        <v>4.8321759259259266E-2</v>
      </c>
      <c r="Z1704" s="2">
        <f t="shared" si="238"/>
        <v>4.1666666666666664E-2</v>
      </c>
      <c r="AA1704">
        <f>1</f>
        <v>1</v>
      </c>
      <c r="AB1704" s="1">
        <v>42828</v>
      </c>
      <c r="AC1704" s="13">
        <f t="shared" si="239"/>
        <v>42826</v>
      </c>
      <c r="AD1704" s="14">
        <f t="shared" si="240"/>
        <v>42828</v>
      </c>
      <c r="AE1704" s="1" t="str">
        <f t="shared" si="241"/>
        <v>Monday</v>
      </c>
      <c r="AF1704" s="2">
        <v>6.3032407407407412E-2</v>
      </c>
      <c r="AG1704" s="2">
        <f t="shared" si="242"/>
        <v>8.3333333333333329E-2</v>
      </c>
      <c r="AH1704" t="s">
        <v>25</v>
      </c>
    </row>
    <row r="1705" spans="1:34" x14ac:dyDescent="0.25">
      <c r="A1705">
        <v>1564584</v>
      </c>
      <c r="B1705" t="s">
        <v>54</v>
      </c>
      <c r="E1705">
        <v>53204</v>
      </c>
      <c r="F1705" t="s">
        <v>20</v>
      </c>
      <c r="G1705" t="s">
        <v>55</v>
      </c>
      <c r="H1705">
        <v>5554</v>
      </c>
      <c r="I1705" t="s">
        <v>85</v>
      </c>
      <c r="J1705">
        <f>VLOOKUP(I1705,Key!$A$1:$C$73,2,FALSE)</f>
        <v>43.053040000000003</v>
      </c>
      <c r="K1705">
        <f>VLOOKUP(I1705,Key!$A$1:$C$73,3,FALSE)</f>
        <v>-87.897660000000002</v>
      </c>
      <c r="L1705" t="s">
        <v>85</v>
      </c>
      <c r="M1705">
        <f>VLOOKUP(L1705,Key!$A$1:$C$73,2,FALSE)</f>
        <v>43.053040000000003</v>
      </c>
      <c r="N1705">
        <f>VLOOKUP(L1705,Key!$A$1:$C$73,3,FALSE)</f>
        <v>-87.897660000000002</v>
      </c>
      <c r="O1705">
        <v>1</v>
      </c>
      <c r="P1705">
        <v>0</v>
      </c>
      <c r="Q1705">
        <v>0.2</v>
      </c>
      <c r="R1705">
        <v>0.1</v>
      </c>
      <c r="S1705">
        <v>6</v>
      </c>
      <c r="T1705">
        <f t="shared" si="234"/>
        <v>-1</v>
      </c>
      <c r="U1705" s="1">
        <v>42829</v>
      </c>
      <c r="V1705" s="13">
        <f t="shared" si="235"/>
        <v>42826</v>
      </c>
      <c r="W1705" s="14">
        <f t="shared" si="236"/>
        <v>42829</v>
      </c>
      <c r="X1705" s="1" t="str">
        <f t="shared" si="237"/>
        <v>Tuesday</v>
      </c>
      <c r="Y1705" s="2">
        <v>0.61097222222222225</v>
      </c>
      <c r="Z1705" s="2">
        <f t="shared" si="238"/>
        <v>0.625</v>
      </c>
      <c r="AA1705">
        <f>1</f>
        <v>1</v>
      </c>
      <c r="AB1705" s="1">
        <v>42829</v>
      </c>
      <c r="AC1705" s="13">
        <f t="shared" si="239"/>
        <v>42826</v>
      </c>
      <c r="AD1705" s="14">
        <f t="shared" si="240"/>
        <v>42829</v>
      </c>
      <c r="AE1705" s="1" t="str">
        <f t="shared" si="241"/>
        <v>Tuesday</v>
      </c>
      <c r="AF1705" s="2">
        <v>0.61128472222222219</v>
      </c>
      <c r="AG1705" s="2">
        <f t="shared" si="242"/>
        <v>0.625</v>
      </c>
      <c r="AH1705" t="s">
        <v>25</v>
      </c>
    </row>
    <row r="1706" spans="1:34" x14ac:dyDescent="0.25">
      <c r="A1706">
        <v>1564673</v>
      </c>
      <c r="B1706" t="s">
        <v>54</v>
      </c>
      <c r="E1706">
        <v>53211</v>
      </c>
      <c r="F1706" t="s">
        <v>20</v>
      </c>
      <c r="G1706" t="s">
        <v>55</v>
      </c>
      <c r="H1706">
        <v>11134</v>
      </c>
      <c r="I1706" t="s">
        <v>21</v>
      </c>
      <c r="J1706">
        <f>VLOOKUP(I1706,Key!$A$1:$C$73,2,FALSE)</f>
        <v>43.074890000000003</v>
      </c>
      <c r="K1706">
        <f>VLOOKUP(I1706,Key!$A$1:$C$73,3,FALSE)</f>
        <v>-87.882810000000006</v>
      </c>
      <c r="L1706" t="s">
        <v>61</v>
      </c>
      <c r="M1706">
        <f>VLOOKUP(L1706,Key!$A$1:$C$73,2,FALSE)</f>
        <v>43.060786</v>
      </c>
      <c r="N1706">
        <f>VLOOKUP(L1706,Key!$A$1:$C$73,3,FALSE)</f>
        <v>-87.883825999999999</v>
      </c>
      <c r="O1706">
        <v>13</v>
      </c>
      <c r="P1706">
        <v>0</v>
      </c>
      <c r="Q1706">
        <v>2</v>
      </c>
      <c r="R1706">
        <v>1.9</v>
      </c>
      <c r="S1706">
        <v>78</v>
      </c>
      <c r="T1706">
        <f t="shared" si="234"/>
        <v>-1</v>
      </c>
      <c r="U1706" s="1">
        <v>42829</v>
      </c>
      <c r="V1706" s="13">
        <f t="shared" si="235"/>
        <v>42826</v>
      </c>
      <c r="W1706" s="14">
        <f t="shared" si="236"/>
        <v>42829</v>
      </c>
      <c r="X1706" s="1" t="str">
        <f t="shared" si="237"/>
        <v>Tuesday</v>
      </c>
      <c r="Y1706" s="2">
        <v>0.68136574074074074</v>
      </c>
      <c r="Z1706" s="2">
        <f t="shared" si="238"/>
        <v>0.66666666666666663</v>
      </c>
      <c r="AA1706">
        <f>1</f>
        <v>1</v>
      </c>
      <c r="AB1706" s="1">
        <v>42829</v>
      </c>
      <c r="AC1706" s="13">
        <f t="shared" si="239"/>
        <v>42826</v>
      </c>
      <c r="AD1706" s="14">
        <f t="shared" si="240"/>
        <v>42829</v>
      </c>
      <c r="AE1706" s="1" t="str">
        <f t="shared" si="241"/>
        <v>Tuesday</v>
      </c>
      <c r="AF1706" s="2">
        <v>0.69049768518518517</v>
      </c>
      <c r="AG1706" s="2">
        <f t="shared" si="242"/>
        <v>0.70833333333333326</v>
      </c>
      <c r="AH1706" t="s">
        <v>23</v>
      </c>
    </row>
    <row r="1707" spans="1:34" x14ac:dyDescent="0.25">
      <c r="A1707">
        <v>1564745</v>
      </c>
      <c r="B1707" t="s">
        <v>54</v>
      </c>
      <c r="E1707">
        <v>60077</v>
      </c>
      <c r="F1707" t="s">
        <v>20</v>
      </c>
      <c r="G1707" t="s">
        <v>55</v>
      </c>
      <c r="H1707">
        <v>5452</v>
      </c>
      <c r="I1707" t="s">
        <v>38</v>
      </c>
      <c r="J1707">
        <f>VLOOKUP(I1707,Key!$A$1:$C$73,2,FALSE)</f>
        <v>43.038649999999997</v>
      </c>
      <c r="K1707">
        <f>VLOOKUP(I1707,Key!$A$1:$C$73,3,FALSE)</f>
        <v>-87.921930000000003</v>
      </c>
      <c r="L1707" t="s">
        <v>39</v>
      </c>
      <c r="M1707">
        <f>VLOOKUP(L1707,Key!$A$1:$C$73,2,FALSE)</f>
        <v>43.031480000000002</v>
      </c>
      <c r="N1707">
        <f>VLOOKUP(L1707,Key!$A$1:$C$73,3,FALSE)</f>
        <v>-87.908169999999998</v>
      </c>
      <c r="O1707">
        <v>15</v>
      </c>
      <c r="P1707">
        <v>0</v>
      </c>
      <c r="Q1707">
        <v>2.2999999999999998</v>
      </c>
      <c r="R1707">
        <v>2.1</v>
      </c>
      <c r="S1707">
        <v>90</v>
      </c>
      <c r="T1707">
        <f t="shared" si="234"/>
        <v>-1</v>
      </c>
      <c r="U1707" s="1">
        <v>42829</v>
      </c>
      <c r="V1707" s="13">
        <f t="shared" si="235"/>
        <v>42826</v>
      </c>
      <c r="W1707" s="14">
        <f t="shared" si="236"/>
        <v>42829</v>
      </c>
      <c r="X1707" s="1" t="str">
        <f t="shared" si="237"/>
        <v>Tuesday</v>
      </c>
      <c r="Y1707" s="2">
        <v>0.71381944444444445</v>
      </c>
      <c r="Z1707" s="2">
        <f t="shared" si="238"/>
        <v>0.70833333333333326</v>
      </c>
      <c r="AA1707">
        <f>1</f>
        <v>1</v>
      </c>
      <c r="AB1707" s="1">
        <v>42829</v>
      </c>
      <c r="AC1707" s="13">
        <f t="shared" si="239"/>
        <v>42826</v>
      </c>
      <c r="AD1707" s="14">
        <f t="shared" si="240"/>
        <v>42829</v>
      </c>
      <c r="AE1707" s="1" t="str">
        <f t="shared" si="241"/>
        <v>Tuesday</v>
      </c>
      <c r="AF1707" s="2">
        <v>0.7240509259259259</v>
      </c>
      <c r="AG1707" s="2">
        <f t="shared" si="242"/>
        <v>0.70833333333333326</v>
      </c>
      <c r="AH1707" t="s">
        <v>23</v>
      </c>
    </row>
    <row r="1708" spans="1:34" x14ac:dyDescent="0.25">
      <c r="A1708">
        <v>1564741</v>
      </c>
      <c r="B1708" t="s">
        <v>54</v>
      </c>
      <c r="E1708">
        <v>55122</v>
      </c>
      <c r="F1708" t="s">
        <v>20</v>
      </c>
      <c r="G1708" t="s">
        <v>55</v>
      </c>
      <c r="H1708">
        <v>5419</v>
      </c>
      <c r="I1708" t="s">
        <v>39</v>
      </c>
      <c r="J1708">
        <f>VLOOKUP(I1708,Key!$A$1:$C$73,2,FALSE)</f>
        <v>43.031480000000002</v>
      </c>
      <c r="K1708">
        <f>VLOOKUP(I1708,Key!$A$1:$C$73,3,FALSE)</f>
        <v>-87.908169999999998</v>
      </c>
      <c r="L1708" t="s">
        <v>77</v>
      </c>
      <c r="M1708">
        <f>VLOOKUP(L1708,Key!$A$1:$C$73,2,FALSE)</f>
        <v>43.036900000000003</v>
      </c>
      <c r="N1708">
        <f>VLOOKUP(L1708,Key!$A$1:$C$73,3,FALSE)</f>
        <v>-87.89667</v>
      </c>
      <c r="O1708">
        <v>16</v>
      </c>
      <c r="P1708">
        <v>3</v>
      </c>
      <c r="Q1708">
        <v>2.4</v>
      </c>
      <c r="R1708">
        <v>2.2999999999999998</v>
      </c>
      <c r="S1708">
        <v>96</v>
      </c>
      <c r="T1708">
        <f t="shared" si="234"/>
        <v>-1</v>
      </c>
      <c r="U1708" s="1">
        <v>42829</v>
      </c>
      <c r="V1708" s="13">
        <f t="shared" si="235"/>
        <v>42826</v>
      </c>
      <c r="W1708" s="14">
        <f t="shared" si="236"/>
        <v>42829</v>
      </c>
      <c r="X1708" s="1" t="str">
        <f t="shared" si="237"/>
        <v>Tuesday</v>
      </c>
      <c r="Y1708" s="2">
        <v>0.74362268518518526</v>
      </c>
      <c r="Z1708" s="2">
        <f t="shared" si="238"/>
        <v>0.75</v>
      </c>
      <c r="AA1708">
        <f>1</f>
        <v>1</v>
      </c>
      <c r="AB1708" s="1">
        <v>42829</v>
      </c>
      <c r="AC1708" s="13">
        <f t="shared" si="239"/>
        <v>42826</v>
      </c>
      <c r="AD1708" s="14">
        <f t="shared" si="240"/>
        <v>42829</v>
      </c>
      <c r="AE1708" s="1" t="str">
        <f t="shared" si="241"/>
        <v>Tuesday</v>
      </c>
      <c r="AF1708" s="2">
        <v>0.75434027777777779</v>
      </c>
      <c r="AG1708" s="2">
        <f t="shared" si="242"/>
        <v>0.75</v>
      </c>
      <c r="AH1708" t="s">
        <v>23</v>
      </c>
    </row>
    <row r="1709" spans="1:34" x14ac:dyDescent="0.25">
      <c r="A1709">
        <v>1270139</v>
      </c>
      <c r="B1709" t="s">
        <v>54</v>
      </c>
      <c r="E1709">
        <v>53204</v>
      </c>
      <c r="F1709" t="s">
        <v>20</v>
      </c>
      <c r="G1709" t="s">
        <v>55</v>
      </c>
      <c r="H1709">
        <v>35</v>
      </c>
      <c r="I1709" t="s">
        <v>66</v>
      </c>
      <c r="J1709">
        <f>VLOOKUP(I1709,Key!$A$1:$C$73,2,FALSE)</f>
        <v>43.078530000000001</v>
      </c>
      <c r="K1709">
        <f>VLOOKUP(I1709,Key!$A$1:$C$73,3,FALSE)</f>
        <v>-87.882620000000003</v>
      </c>
      <c r="L1709" t="s">
        <v>64</v>
      </c>
      <c r="M1709">
        <f>VLOOKUP(L1709,Key!$A$1:$C$73,2,FALSE)</f>
        <v>43.069021999999997</v>
      </c>
      <c r="N1709">
        <f>VLOOKUP(L1709,Key!$A$1:$C$73,3,FALSE)</f>
        <v>-87.887940999999998</v>
      </c>
      <c r="O1709">
        <v>16</v>
      </c>
      <c r="P1709">
        <v>3</v>
      </c>
      <c r="Q1709">
        <v>2.4</v>
      </c>
      <c r="R1709">
        <v>2.2999999999999998</v>
      </c>
      <c r="S1709">
        <v>96</v>
      </c>
      <c r="T1709">
        <f t="shared" si="234"/>
        <v>-1</v>
      </c>
      <c r="U1709" s="1">
        <v>42829</v>
      </c>
      <c r="V1709" s="13">
        <f t="shared" si="235"/>
        <v>42826</v>
      </c>
      <c r="W1709" s="14">
        <f t="shared" si="236"/>
        <v>42829</v>
      </c>
      <c r="X1709" s="1" t="str">
        <f t="shared" si="237"/>
        <v>Tuesday</v>
      </c>
      <c r="Y1709" s="2">
        <v>0.75945601851851852</v>
      </c>
      <c r="Z1709" s="2">
        <f t="shared" si="238"/>
        <v>0.75</v>
      </c>
      <c r="AA1709">
        <f>1</f>
        <v>1</v>
      </c>
      <c r="AB1709" s="1">
        <v>42829</v>
      </c>
      <c r="AC1709" s="13">
        <f t="shared" si="239"/>
        <v>42826</v>
      </c>
      <c r="AD1709" s="14">
        <f t="shared" si="240"/>
        <v>42829</v>
      </c>
      <c r="AE1709" s="1" t="str">
        <f t="shared" si="241"/>
        <v>Tuesday</v>
      </c>
      <c r="AF1709" s="2">
        <v>0.77023148148148157</v>
      </c>
      <c r="AG1709" s="2">
        <f t="shared" si="242"/>
        <v>0.75</v>
      </c>
      <c r="AH1709" t="s">
        <v>23</v>
      </c>
    </row>
    <row r="1710" spans="1:34" x14ac:dyDescent="0.25">
      <c r="A1710">
        <v>1564836</v>
      </c>
      <c r="B1710" t="s">
        <v>54</v>
      </c>
      <c r="E1710">
        <v>53218</v>
      </c>
      <c r="F1710" t="s">
        <v>20</v>
      </c>
      <c r="G1710" t="s">
        <v>55</v>
      </c>
      <c r="H1710">
        <v>13</v>
      </c>
      <c r="I1710" t="s">
        <v>81</v>
      </c>
      <c r="J1710">
        <f>VLOOKUP(I1710,Key!$A$1:$C$73,2,FALSE)</f>
        <v>43.058010000000003</v>
      </c>
      <c r="K1710">
        <f>VLOOKUP(I1710,Key!$A$1:$C$73,3,FALSE)</f>
        <v>-87.877300000000005</v>
      </c>
      <c r="L1710" t="s">
        <v>89</v>
      </c>
      <c r="M1710">
        <f>VLOOKUP(L1710,Key!$A$1:$C$73,2,FALSE)</f>
        <v>43.060155999999999</v>
      </c>
      <c r="N1710">
        <f>VLOOKUP(L1710,Key!$A$1:$C$73,3,FALSE)</f>
        <v>-87.881258000000003</v>
      </c>
      <c r="O1710">
        <v>34</v>
      </c>
      <c r="P1710">
        <v>3</v>
      </c>
      <c r="Q1710">
        <v>5.0999999999999996</v>
      </c>
      <c r="R1710">
        <v>4.8</v>
      </c>
      <c r="S1710">
        <v>204</v>
      </c>
      <c r="T1710">
        <f t="shared" si="234"/>
        <v>-1</v>
      </c>
      <c r="U1710" s="1">
        <v>42829</v>
      </c>
      <c r="V1710" s="13">
        <f t="shared" si="235"/>
        <v>42826</v>
      </c>
      <c r="W1710" s="14">
        <f t="shared" si="236"/>
        <v>42829</v>
      </c>
      <c r="X1710" s="1" t="str">
        <f t="shared" si="237"/>
        <v>Tuesday</v>
      </c>
      <c r="Y1710" s="2">
        <v>0.77314814814814825</v>
      </c>
      <c r="Z1710" s="2">
        <f t="shared" si="238"/>
        <v>0.79166666666666663</v>
      </c>
      <c r="AA1710">
        <f>1</f>
        <v>1</v>
      </c>
      <c r="AB1710" s="1">
        <v>42829</v>
      </c>
      <c r="AC1710" s="13">
        <f t="shared" si="239"/>
        <v>42826</v>
      </c>
      <c r="AD1710" s="14">
        <f t="shared" si="240"/>
        <v>42829</v>
      </c>
      <c r="AE1710" s="1" t="str">
        <f t="shared" si="241"/>
        <v>Tuesday</v>
      </c>
      <c r="AF1710" s="2">
        <v>0.79679398148148151</v>
      </c>
      <c r="AG1710" s="2">
        <f t="shared" si="242"/>
        <v>0.79166666666666663</v>
      </c>
      <c r="AH1710" t="s">
        <v>23</v>
      </c>
    </row>
    <row r="1711" spans="1:34" x14ac:dyDescent="0.25">
      <c r="A1711">
        <v>1563961</v>
      </c>
      <c r="B1711" t="s">
        <v>54</v>
      </c>
      <c r="E1711">
        <v>53215</v>
      </c>
      <c r="F1711" t="s">
        <v>20</v>
      </c>
      <c r="G1711" t="s">
        <v>55</v>
      </c>
      <c r="H1711">
        <v>5460</v>
      </c>
      <c r="I1711" t="s">
        <v>44</v>
      </c>
      <c r="J1711">
        <f>VLOOKUP(I1711,Key!$A$1:$C$73,2,FALSE)</f>
        <v>43.03886</v>
      </c>
      <c r="K1711">
        <f>VLOOKUP(I1711,Key!$A$1:$C$73,3,FALSE)</f>
        <v>-87.902720000000002</v>
      </c>
      <c r="L1711" t="s">
        <v>44</v>
      </c>
      <c r="M1711">
        <f>VLOOKUP(L1711,Key!$A$1:$C$73,2,FALSE)</f>
        <v>43.03886</v>
      </c>
      <c r="N1711">
        <f>VLOOKUP(L1711,Key!$A$1:$C$73,3,FALSE)</f>
        <v>-87.902720000000002</v>
      </c>
      <c r="O1711">
        <v>78</v>
      </c>
      <c r="P1711">
        <v>9</v>
      </c>
      <c r="Q1711">
        <v>11.7</v>
      </c>
      <c r="R1711">
        <v>11.1</v>
      </c>
      <c r="S1711">
        <v>468</v>
      </c>
      <c r="T1711">
        <f t="shared" si="234"/>
        <v>-1</v>
      </c>
      <c r="U1711" s="1">
        <v>42829</v>
      </c>
      <c r="V1711" s="13">
        <f t="shared" si="235"/>
        <v>42826</v>
      </c>
      <c r="W1711" s="14">
        <f t="shared" si="236"/>
        <v>42829</v>
      </c>
      <c r="X1711" s="1" t="str">
        <f t="shared" si="237"/>
        <v>Tuesday</v>
      </c>
      <c r="Y1711" s="2">
        <v>0.77503472222222225</v>
      </c>
      <c r="Z1711" s="2">
        <f t="shared" si="238"/>
        <v>0.79166666666666663</v>
      </c>
      <c r="AA1711">
        <f>1</f>
        <v>1</v>
      </c>
      <c r="AB1711" s="1">
        <v>42829</v>
      </c>
      <c r="AC1711" s="13">
        <f t="shared" si="239"/>
        <v>42826</v>
      </c>
      <c r="AD1711" s="14">
        <f t="shared" si="240"/>
        <v>42829</v>
      </c>
      <c r="AE1711" s="1" t="str">
        <f t="shared" si="241"/>
        <v>Tuesday</v>
      </c>
      <c r="AF1711" s="2">
        <v>0.82927083333333329</v>
      </c>
      <c r="AG1711" s="2">
        <f t="shared" si="242"/>
        <v>0.83333333333333326</v>
      </c>
      <c r="AH1711" t="s">
        <v>25</v>
      </c>
    </row>
    <row r="1712" spans="1:34" x14ac:dyDescent="0.25">
      <c r="A1712">
        <v>1564887</v>
      </c>
      <c r="B1712" t="s">
        <v>54</v>
      </c>
      <c r="E1712">
        <v>60564</v>
      </c>
      <c r="F1712" t="s">
        <v>20</v>
      </c>
      <c r="G1712" t="s">
        <v>55</v>
      </c>
      <c r="H1712">
        <v>5529</v>
      </c>
      <c r="I1712" t="s">
        <v>74</v>
      </c>
      <c r="J1712">
        <f>VLOOKUP(I1712,Key!$A$1:$C$73,2,FALSE)</f>
        <v>43.05536</v>
      </c>
      <c r="K1712">
        <f>VLOOKUP(I1712,Key!$A$1:$C$73,3,FALSE)</f>
        <v>-87.90504</v>
      </c>
      <c r="L1712" t="s">
        <v>82</v>
      </c>
      <c r="M1712">
        <f>VLOOKUP(L1712,Key!$A$1:$C$73,2,FALSE)</f>
        <v>43.040349999999997</v>
      </c>
      <c r="N1712">
        <f>VLOOKUP(L1712,Key!$A$1:$C$73,3,FALSE)</f>
        <v>-87.920760000000001</v>
      </c>
      <c r="O1712">
        <v>22</v>
      </c>
      <c r="P1712">
        <v>3</v>
      </c>
      <c r="Q1712">
        <v>3.3</v>
      </c>
      <c r="R1712">
        <v>3.1</v>
      </c>
      <c r="S1712">
        <v>132</v>
      </c>
      <c r="T1712">
        <f t="shared" si="234"/>
        <v>-1</v>
      </c>
      <c r="U1712" s="1">
        <v>42829</v>
      </c>
      <c r="V1712" s="13">
        <f t="shared" si="235"/>
        <v>42826</v>
      </c>
      <c r="W1712" s="14">
        <f t="shared" si="236"/>
        <v>42829</v>
      </c>
      <c r="X1712" s="1" t="str">
        <f t="shared" si="237"/>
        <v>Tuesday</v>
      </c>
      <c r="Y1712" s="2">
        <v>0.80232638888888885</v>
      </c>
      <c r="Z1712" s="2">
        <f t="shared" si="238"/>
        <v>0.79166666666666663</v>
      </c>
      <c r="AA1712">
        <f>1</f>
        <v>1</v>
      </c>
      <c r="AB1712" s="1">
        <v>42829</v>
      </c>
      <c r="AC1712" s="13">
        <f t="shared" si="239"/>
        <v>42826</v>
      </c>
      <c r="AD1712" s="14">
        <f t="shared" si="240"/>
        <v>42829</v>
      </c>
      <c r="AE1712" s="1" t="str">
        <f t="shared" si="241"/>
        <v>Tuesday</v>
      </c>
      <c r="AF1712" s="2">
        <v>0.81752314814814808</v>
      </c>
      <c r="AG1712" s="2">
        <f t="shared" si="242"/>
        <v>0.83333333333333326</v>
      </c>
      <c r="AH1712" t="s">
        <v>23</v>
      </c>
    </row>
    <row r="1713" spans="1:34" x14ac:dyDescent="0.25">
      <c r="A1713">
        <v>1564887</v>
      </c>
      <c r="B1713" t="s">
        <v>54</v>
      </c>
      <c r="E1713">
        <v>60564</v>
      </c>
      <c r="F1713" t="s">
        <v>20</v>
      </c>
      <c r="G1713" t="s">
        <v>55</v>
      </c>
      <c r="H1713">
        <v>11049</v>
      </c>
      <c r="I1713" t="s">
        <v>74</v>
      </c>
      <c r="J1713">
        <f>VLOOKUP(I1713,Key!$A$1:$C$73,2,FALSE)</f>
        <v>43.05536</v>
      </c>
      <c r="K1713">
        <f>VLOOKUP(I1713,Key!$A$1:$C$73,3,FALSE)</f>
        <v>-87.90504</v>
      </c>
      <c r="L1713" t="s">
        <v>82</v>
      </c>
      <c r="M1713">
        <f>VLOOKUP(L1713,Key!$A$1:$C$73,2,FALSE)</f>
        <v>43.040349999999997</v>
      </c>
      <c r="N1713">
        <f>VLOOKUP(L1713,Key!$A$1:$C$73,3,FALSE)</f>
        <v>-87.920760000000001</v>
      </c>
      <c r="O1713">
        <v>22</v>
      </c>
      <c r="P1713">
        <v>3</v>
      </c>
      <c r="Q1713">
        <v>3.3</v>
      </c>
      <c r="R1713">
        <v>3.1</v>
      </c>
      <c r="S1713">
        <v>132</v>
      </c>
      <c r="T1713">
        <f t="shared" si="234"/>
        <v>-1</v>
      </c>
      <c r="U1713" s="1">
        <v>42829</v>
      </c>
      <c r="V1713" s="13">
        <f t="shared" si="235"/>
        <v>42826</v>
      </c>
      <c r="W1713" s="14">
        <f t="shared" si="236"/>
        <v>42829</v>
      </c>
      <c r="X1713" s="1" t="str">
        <f t="shared" si="237"/>
        <v>Tuesday</v>
      </c>
      <c r="Y1713" s="2">
        <v>0.80265046296296294</v>
      </c>
      <c r="Z1713" s="2">
        <f t="shared" si="238"/>
        <v>0.79166666666666663</v>
      </c>
      <c r="AA1713">
        <f>1</f>
        <v>1</v>
      </c>
      <c r="AB1713" s="1">
        <v>42829</v>
      </c>
      <c r="AC1713" s="13">
        <f t="shared" si="239"/>
        <v>42826</v>
      </c>
      <c r="AD1713" s="14">
        <f t="shared" si="240"/>
        <v>42829</v>
      </c>
      <c r="AE1713" s="1" t="str">
        <f t="shared" si="241"/>
        <v>Tuesday</v>
      </c>
      <c r="AF1713" s="2">
        <v>0.81760416666666658</v>
      </c>
      <c r="AG1713" s="2">
        <f t="shared" si="242"/>
        <v>0.83333333333333326</v>
      </c>
      <c r="AH1713" t="s">
        <v>23</v>
      </c>
    </row>
    <row r="1714" spans="1:34" x14ac:dyDescent="0.25">
      <c r="A1714">
        <v>1370965</v>
      </c>
      <c r="B1714" t="s">
        <v>54</v>
      </c>
      <c r="E1714">
        <v>53202</v>
      </c>
      <c r="F1714" t="s">
        <v>20</v>
      </c>
      <c r="G1714" t="s">
        <v>55</v>
      </c>
      <c r="H1714">
        <v>11066</v>
      </c>
      <c r="I1714" t="s">
        <v>85</v>
      </c>
      <c r="J1714">
        <f>VLOOKUP(I1714,Key!$A$1:$C$73,2,FALSE)</f>
        <v>43.053040000000003</v>
      </c>
      <c r="K1714">
        <f>VLOOKUP(I1714,Key!$A$1:$C$73,3,FALSE)</f>
        <v>-87.897660000000002</v>
      </c>
      <c r="L1714" t="s">
        <v>85</v>
      </c>
      <c r="M1714">
        <f>VLOOKUP(L1714,Key!$A$1:$C$73,2,FALSE)</f>
        <v>43.053040000000003</v>
      </c>
      <c r="N1714">
        <f>VLOOKUP(L1714,Key!$A$1:$C$73,3,FALSE)</f>
        <v>-87.897660000000002</v>
      </c>
      <c r="O1714">
        <v>30</v>
      </c>
      <c r="P1714">
        <v>3</v>
      </c>
      <c r="Q1714">
        <v>4.5</v>
      </c>
      <c r="R1714">
        <v>4.3</v>
      </c>
      <c r="S1714">
        <v>180</v>
      </c>
      <c r="T1714">
        <f t="shared" si="234"/>
        <v>-1</v>
      </c>
      <c r="U1714" s="1">
        <v>42829</v>
      </c>
      <c r="V1714" s="13">
        <f t="shared" si="235"/>
        <v>42826</v>
      </c>
      <c r="W1714" s="14">
        <f t="shared" si="236"/>
        <v>42829</v>
      </c>
      <c r="X1714" s="1" t="str">
        <f t="shared" si="237"/>
        <v>Tuesday</v>
      </c>
      <c r="Y1714" s="2">
        <v>0.82803240740740736</v>
      </c>
      <c r="Z1714" s="2">
        <f t="shared" si="238"/>
        <v>0.83333333333333326</v>
      </c>
      <c r="AA1714">
        <f>1</f>
        <v>1</v>
      </c>
      <c r="AB1714" s="1">
        <v>42829</v>
      </c>
      <c r="AC1714" s="13">
        <f t="shared" si="239"/>
        <v>42826</v>
      </c>
      <c r="AD1714" s="14">
        <f t="shared" si="240"/>
        <v>42829</v>
      </c>
      <c r="AE1714" s="1" t="str">
        <f t="shared" si="241"/>
        <v>Tuesday</v>
      </c>
      <c r="AF1714" s="2">
        <v>0.84909722222222228</v>
      </c>
      <c r="AG1714" s="2">
        <f t="shared" si="242"/>
        <v>0.83333333333333326</v>
      </c>
      <c r="AH1714" t="s">
        <v>25</v>
      </c>
    </row>
    <row r="1715" spans="1:34" x14ac:dyDescent="0.25">
      <c r="A1715">
        <v>1564970</v>
      </c>
      <c r="B1715" t="s">
        <v>54</v>
      </c>
      <c r="E1715">
        <v>80129</v>
      </c>
      <c r="F1715" t="s">
        <v>20</v>
      </c>
      <c r="G1715" t="s">
        <v>55</v>
      </c>
      <c r="H1715">
        <v>11147</v>
      </c>
      <c r="I1715" t="s">
        <v>38</v>
      </c>
      <c r="J1715">
        <f>VLOOKUP(I1715,Key!$A$1:$C$73,2,FALSE)</f>
        <v>43.038649999999997</v>
      </c>
      <c r="K1715">
        <f>VLOOKUP(I1715,Key!$A$1:$C$73,3,FALSE)</f>
        <v>-87.921930000000003</v>
      </c>
      <c r="L1715" t="s">
        <v>42</v>
      </c>
      <c r="M1715">
        <f>VLOOKUP(L1715,Key!$A$1:$C$73,2,FALSE)</f>
        <v>43.038719999999998</v>
      </c>
      <c r="N1715">
        <f>VLOOKUP(L1715,Key!$A$1:$C$73,3,FALSE)</f>
        <v>-87.905339999999995</v>
      </c>
      <c r="O1715">
        <v>11</v>
      </c>
      <c r="P1715">
        <v>3</v>
      </c>
      <c r="Q1715">
        <v>1.7</v>
      </c>
      <c r="R1715">
        <v>1.6</v>
      </c>
      <c r="S1715">
        <v>66</v>
      </c>
      <c r="T1715">
        <f t="shared" si="234"/>
        <v>-1</v>
      </c>
      <c r="U1715" s="1">
        <v>42829</v>
      </c>
      <c r="V1715" s="13">
        <f t="shared" si="235"/>
        <v>42826</v>
      </c>
      <c r="W1715" s="14">
        <f t="shared" si="236"/>
        <v>42829</v>
      </c>
      <c r="X1715" s="1" t="str">
        <f t="shared" si="237"/>
        <v>Tuesday</v>
      </c>
      <c r="Y1715" s="2">
        <v>0.88708333333333333</v>
      </c>
      <c r="Z1715" s="2">
        <f t="shared" si="238"/>
        <v>0.875</v>
      </c>
      <c r="AA1715">
        <f>1</f>
        <v>1</v>
      </c>
      <c r="AB1715" s="1">
        <v>42829</v>
      </c>
      <c r="AC1715" s="13">
        <f t="shared" si="239"/>
        <v>42826</v>
      </c>
      <c r="AD1715" s="14">
        <f t="shared" si="240"/>
        <v>42829</v>
      </c>
      <c r="AE1715" s="1" t="str">
        <f t="shared" si="241"/>
        <v>Tuesday</v>
      </c>
      <c r="AF1715" s="2">
        <v>0.89446759259259256</v>
      </c>
      <c r="AG1715" s="2">
        <f t="shared" si="242"/>
        <v>0.875</v>
      </c>
      <c r="AH1715" t="s">
        <v>23</v>
      </c>
    </row>
    <row r="1716" spans="1:34" x14ac:dyDescent="0.25">
      <c r="A1716">
        <v>1564908</v>
      </c>
      <c r="B1716" t="s">
        <v>54</v>
      </c>
      <c r="E1716">
        <v>53202</v>
      </c>
      <c r="F1716" t="s">
        <v>20</v>
      </c>
      <c r="G1716" t="s">
        <v>55</v>
      </c>
      <c r="H1716">
        <v>173</v>
      </c>
      <c r="I1716" t="s">
        <v>62</v>
      </c>
      <c r="J1716">
        <f>VLOOKUP(I1716,Key!$A$1:$C$73,2,FALSE)</f>
        <v>43.052460000000004</v>
      </c>
      <c r="K1716">
        <f>VLOOKUP(I1716,Key!$A$1:$C$73,3,FALSE)</f>
        <v>-87.891000000000005</v>
      </c>
      <c r="L1716" t="s">
        <v>60</v>
      </c>
      <c r="M1716">
        <f>VLOOKUP(L1716,Key!$A$1:$C$73,2,FALSE)</f>
        <v>43.046570000000003</v>
      </c>
      <c r="N1716">
        <f>VLOOKUP(L1716,Key!$A$1:$C$73,3,FALSE)</f>
        <v>-87.908720000000002</v>
      </c>
      <c r="O1716">
        <v>9</v>
      </c>
      <c r="P1716">
        <v>3</v>
      </c>
      <c r="Q1716">
        <v>1.4</v>
      </c>
      <c r="R1716">
        <v>1.3</v>
      </c>
      <c r="S1716">
        <v>54</v>
      </c>
      <c r="T1716">
        <f t="shared" si="234"/>
        <v>-1</v>
      </c>
      <c r="U1716" s="1">
        <v>42829</v>
      </c>
      <c r="V1716" s="13">
        <f t="shared" si="235"/>
        <v>42826</v>
      </c>
      <c r="W1716" s="14">
        <f t="shared" si="236"/>
        <v>42829</v>
      </c>
      <c r="X1716" s="1" t="str">
        <f t="shared" si="237"/>
        <v>Tuesday</v>
      </c>
      <c r="Y1716" s="2">
        <v>0.89362268518518517</v>
      </c>
      <c r="Z1716" s="2">
        <f t="shared" si="238"/>
        <v>0.875</v>
      </c>
      <c r="AA1716">
        <f>1</f>
        <v>1</v>
      </c>
      <c r="AB1716" s="1">
        <v>42829</v>
      </c>
      <c r="AC1716" s="13">
        <f t="shared" si="239"/>
        <v>42826</v>
      </c>
      <c r="AD1716" s="14">
        <f t="shared" si="240"/>
        <v>42829</v>
      </c>
      <c r="AE1716" s="1" t="str">
        <f t="shared" si="241"/>
        <v>Tuesday</v>
      </c>
      <c r="AF1716" s="2">
        <v>0.89945601851851853</v>
      </c>
      <c r="AG1716" s="2">
        <f t="shared" si="242"/>
        <v>0.91666666666666663</v>
      </c>
      <c r="AH1716" t="s">
        <v>23</v>
      </c>
    </row>
    <row r="1717" spans="1:34" x14ac:dyDescent="0.25">
      <c r="A1717">
        <v>1391484</v>
      </c>
      <c r="B1717" t="s">
        <v>54</v>
      </c>
      <c r="E1717">
        <v>53224</v>
      </c>
      <c r="F1717" t="s">
        <v>20</v>
      </c>
      <c r="G1717" t="s">
        <v>55</v>
      </c>
      <c r="H1717">
        <v>11081</v>
      </c>
      <c r="I1717" t="s">
        <v>59</v>
      </c>
      <c r="J1717">
        <f>VLOOKUP(I1717,Key!$A$1:$C$73,2,FALSE)</f>
        <v>43.056539999999998</v>
      </c>
      <c r="K1717">
        <f>VLOOKUP(I1717,Key!$A$1:$C$73,3,FALSE)</f>
        <v>-87.914370000000005</v>
      </c>
      <c r="L1717" t="s">
        <v>82</v>
      </c>
      <c r="M1717">
        <f>VLOOKUP(L1717,Key!$A$1:$C$73,2,FALSE)</f>
        <v>43.040349999999997</v>
      </c>
      <c r="N1717">
        <f>VLOOKUP(L1717,Key!$A$1:$C$73,3,FALSE)</f>
        <v>-87.920760000000001</v>
      </c>
      <c r="O1717">
        <v>9</v>
      </c>
      <c r="P1717">
        <v>3</v>
      </c>
      <c r="Q1717">
        <v>1.4</v>
      </c>
      <c r="R1717">
        <v>1.3</v>
      </c>
      <c r="S1717">
        <v>54</v>
      </c>
      <c r="T1717">
        <f t="shared" si="234"/>
        <v>-1</v>
      </c>
      <c r="U1717" s="1">
        <v>42830</v>
      </c>
      <c r="V1717" s="13">
        <f t="shared" si="235"/>
        <v>42826</v>
      </c>
      <c r="W1717" s="14">
        <f t="shared" si="236"/>
        <v>42830</v>
      </c>
      <c r="X1717" s="1" t="str">
        <f t="shared" si="237"/>
        <v>Wednesday</v>
      </c>
      <c r="Y1717" s="2">
        <v>0.52976851851851847</v>
      </c>
      <c r="Z1717" s="2">
        <f t="shared" si="238"/>
        <v>0.54166666666666663</v>
      </c>
      <c r="AA1717">
        <f>1</f>
        <v>1</v>
      </c>
      <c r="AB1717" s="1">
        <v>42830</v>
      </c>
      <c r="AC1717" s="13">
        <f t="shared" si="239"/>
        <v>42826</v>
      </c>
      <c r="AD1717" s="14">
        <f t="shared" si="240"/>
        <v>42830</v>
      </c>
      <c r="AE1717" s="1" t="str">
        <f t="shared" si="241"/>
        <v>Wednesday</v>
      </c>
      <c r="AF1717" s="2">
        <v>0.53581018518518519</v>
      </c>
      <c r="AG1717" s="2">
        <f t="shared" si="242"/>
        <v>0.54166666666666663</v>
      </c>
      <c r="AH1717" t="s">
        <v>23</v>
      </c>
    </row>
    <row r="1718" spans="1:34" x14ac:dyDescent="0.25">
      <c r="A1718">
        <v>1564469</v>
      </c>
      <c r="B1718" t="s">
        <v>54</v>
      </c>
      <c r="E1718">
        <v>93063</v>
      </c>
      <c r="F1718" t="s">
        <v>20</v>
      </c>
      <c r="G1718" t="s">
        <v>55</v>
      </c>
      <c r="H1718">
        <v>217</v>
      </c>
      <c r="I1718" t="s">
        <v>42</v>
      </c>
      <c r="J1718">
        <f>VLOOKUP(I1718,Key!$A$1:$C$73,2,FALSE)</f>
        <v>43.038719999999998</v>
      </c>
      <c r="K1718">
        <f>VLOOKUP(I1718,Key!$A$1:$C$73,3,FALSE)</f>
        <v>-87.905339999999995</v>
      </c>
      <c r="L1718" t="s">
        <v>42</v>
      </c>
      <c r="M1718">
        <f>VLOOKUP(L1718,Key!$A$1:$C$73,2,FALSE)</f>
        <v>43.038719999999998</v>
      </c>
      <c r="N1718">
        <f>VLOOKUP(L1718,Key!$A$1:$C$73,3,FALSE)</f>
        <v>-87.905339999999995</v>
      </c>
      <c r="O1718">
        <v>63</v>
      </c>
      <c r="P1718">
        <v>6</v>
      </c>
      <c r="Q1718">
        <v>9.5</v>
      </c>
      <c r="R1718">
        <v>9</v>
      </c>
      <c r="S1718">
        <v>378</v>
      </c>
      <c r="T1718">
        <f t="shared" si="234"/>
        <v>-1</v>
      </c>
      <c r="U1718" s="1">
        <v>42831</v>
      </c>
      <c r="V1718" s="13">
        <f t="shared" si="235"/>
        <v>42826</v>
      </c>
      <c r="W1718" s="14">
        <f t="shared" si="236"/>
        <v>42831</v>
      </c>
      <c r="X1718" s="1" t="str">
        <f t="shared" si="237"/>
        <v>Thursday</v>
      </c>
      <c r="Y1718" s="2">
        <v>0.36104166666666665</v>
      </c>
      <c r="Z1718" s="2">
        <f t="shared" si="238"/>
        <v>0.375</v>
      </c>
      <c r="AA1718">
        <f>1</f>
        <v>1</v>
      </c>
      <c r="AB1718" s="1">
        <v>42831</v>
      </c>
      <c r="AC1718" s="13">
        <f t="shared" si="239"/>
        <v>42826</v>
      </c>
      <c r="AD1718" s="14">
        <f t="shared" si="240"/>
        <v>42831</v>
      </c>
      <c r="AE1718" s="1" t="str">
        <f t="shared" si="241"/>
        <v>Thursday</v>
      </c>
      <c r="AF1718" s="2">
        <v>0.40429398148148149</v>
      </c>
      <c r="AG1718" s="2">
        <f t="shared" si="242"/>
        <v>0.41666666666666663</v>
      </c>
      <c r="AH1718" t="s">
        <v>25</v>
      </c>
    </row>
    <row r="1719" spans="1:34" x14ac:dyDescent="0.25">
      <c r="A1719">
        <v>1566204</v>
      </c>
      <c r="B1719" t="s">
        <v>54</v>
      </c>
      <c r="E1719">
        <v>55418</v>
      </c>
      <c r="F1719" t="s">
        <v>20</v>
      </c>
      <c r="G1719" t="s">
        <v>55</v>
      </c>
      <c r="H1719">
        <v>5430</v>
      </c>
      <c r="I1719" t="s">
        <v>67</v>
      </c>
      <c r="J1719">
        <f>VLOOKUP(I1719,Key!$A$1:$C$73,2,FALSE)</f>
        <v>43.05847</v>
      </c>
      <c r="K1719">
        <f>VLOOKUP(I1719,Key!$A$1:$C$73,3,FALSE)</f>
        <v>-87.898079999999993</v>
      </c>
      <c r="L1719" t="s">
        <v>36</v>
      </c>
      <c r="M1719">
        <f>VLOOKUP(L1719,Key!$A$1:$C$73,2,FALSE)</f>
        <v>43.03519</v>
      </c>
      <c r="N1719">
        <f>VLOOKUP(L1719,Key!$A$1:$C$73,3,FALSE)</f>
        <v>-87.907390000000007</v>
      </c>
      <c r="O1719">
        <v>33</v>
      </c>
      <c r="P1719">
        <v>3</v>
      </c>
      <c r="Q1719">
        <v>5</v>
      </c>
      <c r="R1719">
        <v>4.7</v>
      </c>
      <c r="S1719">
        <v>198</v>
      </c>
      <c r="T1719">
        <f t="shared" si="234"/>
        <v>-1</v>
      </c>
      <c r="U1719" s="1">
        <v>42831</v>
      </c>
      <c r="V1719" s="13">
        <f t="shared" si="235"/>
        <v>42826</v>
      </c>
      <c r="W1719" s="14">
        <f t="shared" si="236"/>
        <v>42831</v>
      </c>
      <c r="X1719" s="1" t="str">
        <f t="shared" si="237"/>
        <v>Thursday</v>
      </c>
      <c r="Y1719" s="2">
        <v>0.68471064814814808</v>
      </c>
      <c r="Z1719" s="2">
        <f t="shared" si="238"/>
        <v>0.66666666666666663</v>
      </c>
      <c r="AA1719">
        <f>1</f>
        <v>1</v>
      </c>
      <c r="AB1719" s="1">
        <v>42831</v>
      </c>
      <c r="AC1719" s="13">
        <f t="shared" si="239"/>
        <v>42826</v>
      </c>
      <c r="AD1719" s="14">
        <f t="shared" si="240"/>
        <v>42831</v>
      </c>
      <c r="AE1719" s="1" t="str">
        <f t="shared" si="241"/>
        <v>Thursday</v>
      </c>
      <c r="AF1719" s="2">
        <v>0.70739583333333333</v>
      </c>
      <c r="AG1719" s="2">
        <f t="shared" si="242"/>
        <v>0.70833333333333326</v>
      </c>
      <c r="AH1719" t="s">
        <v>23</v>
      </c>
    </row>
    <row r="1720" spans="1:34" x14ac:dyDescent="0.25">
      <c r="A1720">
        <v>1566419</v>
      </c>
      <c r="B1720" t="s">
        <v>54</v>
      </c>
      <c r="E1720">
        <v>53202</v>
      </c>
      <c r="F1720" t="s">
        <v>20</v>
      </c>
      <c r="G1720" t="s">
        <v>55</v>
      </c>
      <c r="H1720">
        <v>5583</v>
      </c>
      <c r="I1720" t="s">
        <v>39</v>
      </c>
      <c r="J1720">
        <f>VLOOKUP(I1720,Key!$A$1:$C$73,2,FALSE)</f>
        <v>43.031480000000002</v>
      </c>
      <c r="K1720">
        <f>VLOOKUP(I1720,Key!$A$1:$C$73,3,FALSE)</f>
        <v>-87.908169999999998</v>
      </c>
      <c r="L1720" t="s">
        <v>39</v>
      </c>
      <c r="M1720">
        <f>VLOOKUP(L1720,Key!$A$1:$C$73,2,FALSE)</f>
        <v>43.031480000000002</v>
      </c>
      <c r="N1720">
        <f>VLOOKUP(L1720,Key!$A$1:$C$73,3,FALSE)</f>
        <v>-87.908169999999998</v>
      </c>
      <c r="O1720">
        <v>24</v>
      </c>
      <c r="P1720">
        <v>3</v>
      </c>
      <c r="Q1720">
        <v>3.6</v>
      </c>
      <c r="R1720">
        <v>3.4</v>
      </c>
      <c r="S1720">
        <v>144</v>
      </c>
      <c r="T1720">
        <f t="shared" si="234"/>
        <v>-1</v>
      </c>
      <c r="U1720" s="1">
        <v>42831</v>
      </c>
      <c r="V1720" s="13">
        <f t="shared" si="235"/>
        <v>42826</v>
      </c>
      <c r="W1720" s="14">
        <f t="shared" si="236"/>
        <v>42831</v>
      </c>
      <c r="X1720" s="1" t="str">
        <f t="shared" si="237"/>
        <v>Thursday</v>
      </c>
      <c r="Y1720" s="2">
        <v>0.84362268518518524</v>
      </c>
      <c r="Z1720" s="2">
        <f t="shared" si="238"/>
        <v>0.83333333333333326</v>
      </c>
      <c r="AA1720">
        <f>1</f>
        <v>1</v>
      </c>
      <c r="AB1720" s="1">
        <v>42831</v>
      </c>
      <c r="AC1720" s="13">
        <f t="shared" si="239"/>
        <v>42826</v>
      </c>
      <c r="AD1720" s="14">
        <f t="shared" si="240"/>
        <v>42831</v>
      </c>
      <c r="AE1720" s="1" t="str">
        <f t="shared" si="241"/>
        <v>Thursday</v>
      </c>
      <c r="AF1720" s="2">
        <v>0.86024305555555547</v>
      </c>
      <c r="AG1720" s="2">
        <f t="shared" si="242"/>
        <v>0.875</v>
      </c>
      <c r="AH1720" t="s">
        <v>25</v>
      </c>
    </row>
    <row r="1721" spans="1:34" x14ac:dyDescent="0.25">
      <c r="A1721">
        <v>1566614</v>
      </c>
      <c r="B1721" t="s">
        <v>54</v>
      </c>
      <c r="E1721">
        <v>53212</v>
      </c>
      <c r="F1721" t="s">
        <v>20</v>
      </c>
      <c r="G1721" t="s">
        <v>55</v>
      </c>
      <c r="H1721">
        <v>5544</v>
      </c>
      <c r="I1721" t="s">
        <v>63</v>
      </c>
      <c r="J1721">
        <f>VLOOKUP(I1721,Key!$A$1:$C$73,2,FALSE)</f>
        <v>43.066893999999998</v>
      </c>
      <c r="K1721">
        <f>VLOOKUP(I1721,Key!$A$1:$C$73,3,FALSE)</f>
        <v>-87.877936000000005</v>
      </c>
      <c r="L1721" t="s">
        <v>52</v>
      </c>
      <c r="M1721">
        <f>VLOOKUP(L1721,Key!$A$1:$C$73,2,FALSE)</f>
        <v>43.042490000000001</v>
      </c>
      <c r="N1721">
        <f>VLOOKUP(L1721,Key!$A$1:$C$73,3,FALSE)</f>
        <v>-87.909959999999998</v>
      </c>
      <c r="O1721">
        <v>18</v>
      </c>
      <c r="P1721">
        <v>3</v>
      </c>
      <c r="Q1721">
        <v>2.7</v>
      </c>
      <c r="R1721">
        <v>2.6</v>
      </c>
      <c r="S1721">
        <v>108</v>
      </c>
      <c r="T1721">
        <f t="shared" si="234"/>
        <v>-1</v>
      </c>
      <c r="U1721" s="1">
        <v>42832</v>
      </c>
      <c r="V1721" s="13">
        <f t="shared" si="235"/>
        <v>42826</v>
      </c>
      <c r="W1721" s="14">
        <f t="shared" si="236"/>
        <v>42832</v>
      </c>
      <c r="X1721" s="1" t="str">
        <f t="shared" si="237"/>
        <v>Friday</v>
      </c>
      <c r="Y1721" s="2">
        <v>0.3661921296296296</v>
      </c>
      <c r="Z1721" s="2">
        <f t="shared" si="238"/>
        <v>0.375</v>
      </c>
      <c r="AA1721">
        <f>1</f>
        <v>1</v>
      </c>
      <c r="AB1721" s="1">
        <v>42832</v>
      </c>
      <c r="AC1721" s="13">
        <f t="shared" si="239"/>
        <v>42826</v>
      </c>
      <c r="AD1721" s="14">
        <f t="shared" si="240"/>
        <v>42832</v>
      </c>
      <c r="AE1721" s="1" t="str">
        <f t="shared" si="241"/>
        <v>Friday</v>
      </c>
      <c r="AF1721" s="2">
        <v>0.37890046296296293</v>
      </c>
      <c r="AG1721" s="2">
        <f t="shared" si="242"/>
        <v>0.375</v>
      </c>
      <c r="AH1721" t="s">
        <v>23</v>
      </c>
    </row>
    <row r="1722" spans="1:34" x14ac:dyDescent="0.25">
      <c r="A1722">
        <v>1566623</v>
      </c>
      <c r="B1722" t="s">
        <v>54</v>
      </c>
      <c r="E1722">
        <v>53209</v>
      </c>
      <c r="F1722" t="s">
        <v>20</v>
      </c>
      <c r="G1722" t="s">
        <v>55</v>
      </c>
      <c r="H1722">
        <v>5</v>
      </c>
      <c r="I1722" t="s">
        <v>77</v>
      </c>
      <c r="J1722">
        <f>VLOOKUP(I1722,Key!$A$1:$C$73,2,FALSE)</f>
        <v>43.036900000000003</v>
      </c>
      <c r="K1722">
        <f>VLOOKUP(I1722,Key!$A$1:$C$73,3,FALSE)</f>
        <v>-87.89667</v>
      </c>
      <c r="L1722" t="s">
        <v>77</v>
      </c>
      <c r="M1722">
        <f>VLOOKUP(L1722,Key!$A$1:$C$73,2,FALSE)</f>
        <v>43.036900000000003</v>
      </c>
      <c r="N1722">
        <f>VLOOKUP(L1722,Key!$A$1:$C$73,3,FALSE)</f>
        <v>-87.89667</v>
      </c>
      <c r="O1722">
        <v>36</v>
      </c>
      <c r="P1722">
        <v>6</v>
      </c>
      <c r="Q1722">
        <v>5.4</v>
      </c>
      <c r="R1722">
        <v>5.0999999999999996</v>
      </c>
      <c r="S1722">
        <v>216</v>
      </c>
      <c r="T1722">
        <f t="shared" si="234"/>
        <v>-1</v>
      </c>
      <c r="U1722" s="1">
        <v>42832</v>
      </c>
      <c r="V1722" s="13">
        <f t="shared" si="235"/>
        <v>42826</v>
      </c>
      <c r="W1722" s="14">
        <f t="shared" si="236"/>
        <v>42832</v>
      </c>
      <c r="X1722" s="1" t="str">
        <f t="shared" si="237"/>
        <v>Friday</v>
      </c>
      <c r="Y1722" s="2">
        <v>0.38077546296296294</v>
      </c>
      <c r="Z1722" s="2">
        <f t="shared" si="238"/>
        <v>0.375</v>
      </c>
      <c r="AA1722">
        <f>1</f>
        <v>1</v>
      </c>
      <c r="AB1722" s="1">
        <v>42832</v>
      </c>
      <c r="AC1722" s="13">
        <f t="shared" si="239"/>
        <v>42826</v>
      </c>
      <c r="AD1722" s="14">
        <f t="shared" si="240"/>
        <v>42832</v>
      </c>
      <c r="AE1722" s="1" t="str">
        <f t="shared" si="241"/>
        <v>Friday</v>
      </c>
      <c r="AF1722" s="2">
        <v>0.40619212962962964</v>
      </c>
      <c r="AG1722" s="2">
        <f t="shared" si="242"/>
        <v>0.41666666666666663</v>
      </c>
      <c r="AH1722" t="s">
        <v>25</v>
      </c>
    </row>
    <row r="1723" spans="1:34" x14ac:dyDescent="0.25">
      <c r="A1723">
        <v>1505667</v>
      </c>
      <c r="B1723" t="s">
        <v>54</v>
      </c>
      <c r="E1723">
        <v>53233</v>
      </c>
      <c r="F1723" t="s">
        <v>20</v>
      </c>
      <c r="G1723" t="s">
        <v>55</v>
      </c>
      <c r="H1723">
        <v>5588</v>
      </c>
      <c r="I1723" t="s">
        <v>44</v>
      </c>
      <c r="J1723">
        <f>VLOOKUP(I1723,Key!$A$1:$C$73,2,FALSE)</f>
        <v>43.03886</v>
      </c>
      <c r="K1723">
        <f>VLOOKUP(I1723,Key!$A$1:$C$73,3,FALSE)</f>
        <v>-87.902720000000002</v>
      </c>
      <c r="L1723" t="s">
        <v>77</v>
      </c>
      <c r="M1723">
        <f>VLOOKUP(L1723,Key!$A$1:$C$73,2,FALSE)</f>
        <v>43.036900000000003</v>
      </c>
      <c r="N1723">
        <f>VLOOKUP(L1723,Key!$A$1:$C$73,3,FALSE)</f>
        <v>-87.89667</v>
      </c>
      <c r="O1723">
        <v>4</v>
      </c>
      <c r="P1723">
        <v>0</v>
      </c>
      <c r="Q1723">
        <v>0.6</v>
      </c>
      <c r="R1723">
        <v>0.6</v>
      </c>
      <c r="S1723">
        <v>24</v>
      </c>
      <c r="T1723">
        <f t="shared" si="234"/>
        <v>-1</v>
      </c>
      <c r="U1723" s="1">
        <v>42832</v>
      </c>
      <c r="V1723" s="13">
        <f t="shared" si="235"/>
        <v>42826</v>
      </c>
      <c r="W1723" s="14">
        <f t="shared" si="236"/>
        <v>42832</v>
      </c>
      <c r="X1723" s="1" t="str">
        <f t="shared" si="237"/>
        <v>Friday</v>
      </c>
      <c r="Y1723" s="2">
        <v>0.41193287037037035</v>
      </c>
      <c r="Z1723" s="2">
        <f t="shared" si="238"/>
        <v>0.41666666666666663</v>
      </c>
      <c r="AA1723">
        <f>1</f>
        <v>1</v>
      </c>
      <c r="AB1723" s="1">
        <v>42832</v>
      </c>
      <c r="AC1723" s="13">
        <f t="shared" si="239"/>
        <v>42826</v>
      </c>
      <c r="AD1723" s="14">
        <f t="shared" si="240"/>
        <v>42832</v>
      </c>
      <c r="AE1723" s="1" t="str">
        <f t="shared" si="241"/>
        <v>Friday</v>
      </c>
      <c r="AF1723" s="2">
        <v>0.41498842592592594</v>
      </c>
      <c r="AG1723" s="2">
        <f t="shared" si="242"/>
        <v>0.41666666666666663</v>
      </c>
      <c r="AH1723" t="s">
        <v>23</v>
      </c>
    </row>
    <row r="1724" spans="1:34" x14ac:dyDescent="0.25">
      <c r="A1724">
        <v>1566866</v>
      </c>
      <c r="B1724" t="s">
        <v>54</v>
      </c>
      <c r="E1724">
        <v>53129</v>
      </c>
      <c r="F1724" t="s">
        <v>20</v>
      </c>
      <c r="G1724" t="s">
        <v>55</v>
      </c>
      <c r="H1724">
        <v>5574</v>
      </c>
      <c r="I1724" t="s">
        <v>69</v>
      </c>
      <c r="J1724">
        <f>VLOOKUP(I1724,Key!$A$1:$C$73,2,FALSE)</f>
        <v>43.024340000000002</v>
      </c>
      <c r="K1724">
        <f>VLOOKUP(I1724,Key!$A$1:$C$73,3,FALSE)</f>
        <v>-87.916753</v>
      </c>
      <c r="L1724" t="s">
        <v>76</v>
      </c>
      <c r="M1724">
        <f>VLOOKUP(L1724,Key!$A$1:$C$73,2,FALSE)</f>
        <v>43.02948</v>
      </c>
      <c r="N1724">
        <f>VLOOKUP(L1724,Key!$A$1:$C$73,3,FALSE)</f>
        <v>-87.912819999999996</v>
      </c>
      <c r="O1724">
        <v>5</v>
      </c>
      <c r="P1724">
        <v>3</v>
      </c>
      <c r="Q1724">
        <v>0.8</v>
      </c>
      <c r="R1724">
        <v>0.7</v>
      </c>
      <c r="S1724">
        <v>30</v>
      </c>
      <c r="T1724">
        <f t="shared" si="234"/>
        <v>-1</v>
      </c>
      <c r="U1724" s="1">
        <v>42832</v>
      </c>
      <c r="V1724" s="13">
        <f t="shared" si="235"/>
        <v>42826</v>
      </c>
      <c r="W1724" s="14">
        <f t="shared" si="236"/>
        <v>42832</v>
      </c>
      <c r="X1724" s="1" t="str">
        <f t="shared" si="237"/>
        <v>Friday</v>
      </c>
      <c r="Y1724" s="2">
        <v>0.53192129629629636</v>
      </c>
      <c r="Z1724" s="2">
        <f t="shared" si="238"/>
        <v>0.54166666666666663</v>
      </c>
      <c r="AA1724">
        <f>1</f>
        <v>1</v>
      </c>
      <c r="AB1724" s="1">
        <v>42832</v>
      </c>
      <c r="AC1724" s="13">
        <f t="shared" si="239"/>
        <v>42826</v>
      </c>
      <c r="AD1724" s="14">
        <f t="shared" si="240"/>
        <v>42832</v>
      </c>
      <c r="AE1724" s="1" t="str">
        <f t="shared" si="241"/>
        <v>Friday</v>
      </c>
      <c r="AF1724" s="2">
        <v>0.53494212962962961</v>
      </c>
      <c r="AG1724" s="2">
        <f t="shared" si="242"/>
        <v>0.54166666666666663</v>
      </c>
      <c r="AH1724" t="s">
        <v>23</v>
      </c>
    </row>
    <row r="1725" spans="1:34" x14ac:dyDescent="0.25">
      <c r="A1725">
        <v>1364470</v>
      </c>
      <c r="B1725" t="s">
        <v>54</v>
      </c>
      <c r="E1725">
        <v>2908</v>
      </c>
      <c r="F1725" t="s">
        <v>20</v>
      </c>
      <c r="G1725" t="s">
        <v>55</v>
      </c>
      <c r="H1725">
        <v>109</v>
      </c>
      <c r="I1725" t="s">
        <v>38</v>
      </c>
      <c r="J1725">
        <f>VLOOKUP(I1725,Key!$A$1:$C$73,2,FALSE)</f>
        <v>43.038649999999997</v>
      </c>
      <c r="K1725">
        <f>VLOOKUP(I1725,Key!$A$1:$C$73,3,FALSE)</f>
        <v>-87.921930000000003</v>
      </c>
      <c r="L1725" t="s">
        <v>36</v>
      </c>
      <c r="M1725">
        <f>VLOOKUP(L1725,Key!$A$1:$C$73,2,FALSE)</f>
        <v>43.03519</v>
      </c>
      <c r="N1725">
        <f>VLOOKUP(L1725,Key!$A$1:$C$73,3,FALSE)</f>
        <v>-87.907390000000007</v>
      </c>
      <c r="O1725">
        <v>72</v>
      </c>
      <c r="P1725">
        <v>9</v>
      </c>
      <c r="Q1725">
        <v>10.8</v>
      </c>
      <c r="R1725">
        <v>10.3</v>
      </c>
      <c r="S1725">
        <v>432</v>
      </c>
      <c r="T1725">
        <f t="shared" si="234"/>
        <v>-1</v>
      </c>
      <c r="U1725" s="1">
        <v>42832</v>
      </c>
      <c r="V1725" s="13">
        <f t="shared" si="235"/>
        <v>42826</v>
      </c>
      <c r="W1725" s="14">
        <f t="shared" si="236"/>
        <v>42832</v>
      </c>
      <c r="X1725" s="1" t="str">
        <f t="shared" si="237"/>
        <v>Friday</v>
      </c>
      <c r="Y1725" s="2">
        <v>0.57999999999999996</v>
      </c>
      <c r="Z1725" s="2">
        <f t="shared" si="238"/>
        <v>0.58333333333333326</v>
      </c>
      <c r="AA1725">
        <f>1</f>
        <v>1</v>
      </c>
      <c r="AB1725" s="1">
        <v>42832</v>
      </c>
      <c r="AC1725" s="13">
        <f t="shared" si="239"/>
        <v>42826</v>
      </c>
      <c r="AD1725" s="14">
        <f t="shared" si="240"/>
        <v>42832</v>
      </c>
      <c r="AE1725" s="1" t="str">
        <f t="shared" si="241"/>
        <v>Friday</v>
      </c>
      <c r="AF1725" s="2">
        <v>0.62988425925925928</v>
      </c>
      <c r="AG1725" s="2">
        <f t="shared" si="242"/>
        <v>0.625</v>
      </c>
      <c r="AH1725" t="s">
        <v>23</v>
      </c>
    </row>
    <row r="1726" spans="1:34" x14ac:dyDescent="0.25">
      <c r="A1726">
        <v>1567175</v>
      </c>
      <c r="B1726" t="s">
        <v>54</v>
      </c>
      <c r="E1726">
        <v>60190</v>
      </c>
      <c r="F1726" t="s">
        <v>20</v>
      </c>
      <c r="G1726" t="s">
        <v>55</v>
      </c>
      <c r="H1726">
        <v>28</v>
      </c>
      <c r="I1726" t="s">
        <v>84</v>
      </c>
      <c r="J1726">
        <f>VLOOKUP(I1726,Key!$A$1:$C$73,2,FALSE)</f>
        <v>43.040154000000001</v>
      </c>
      <c r="K1726">
        <f>VLOOKUP(I1726,Key!$A$1:$C$73,3,FALSE)</f>
        <v>-87.932113000000001</v>
      </c>
      <c r="L1726" t="s">
        <v>84</v>
      </c>
      <c r="M1726">
        <f>VLOOKUP(L1726,Key!$A$1:$C$73,2,FALSE)</f>
        <v>43.040154000000001</v>
      </c>
      <c r="N1726">
        <f>VLOOKUP(L1726,Key!$A$1:$C$73,3,FALSE)</f>
        <v>-87.932113000000001</v>
      </c>
      <c r="O1726">
        <v>40</v>
      </c>
      <c r="P1726">
        <v>6</v>
      </c>
      <c r="Q1726">
        <v>6</v>
      </c>
      <c r="R1726">
        <v>5.7</v>
      </c>
      <c r="S1726">
        <v>240</v>
      </c>
      <c r="T1726">
        <f t="shared" si="234"/>
        <v>-1</v>
      </c>
      <c r="U1726" s="1">
        <v>42832</v>
      </c>
      <c r="V1726" s="13">
        <f t="shared" si="235"/>
        <v>42826</v>
      </c>
      <c r="W1726" s="14">
        <f t="shared" si="236"/>
        <v>42832</v>
      </c>
      <c r="X1726" s="1" t="str">
        <f t="shared" si="237"/>
        <v>Friday</v>
      </c>
      <c r="Y1726" s="2">
        <v>0.59076388888888887</v>
      </c>
      <c r="Z1726" s="2">
        <f t="shared" si="238"/>
        <v>0.58333333333333326</v>
      </c>
      <c r="AA1726">
        <f>1</f>
        <v>1</v>
      </c>
      <c r="AB1726" s="1">
        <v>42832</v>
      </c>
      <c r="AC1726" s="13">
        <f t="shared" si="239"/>
        <v>42826</v>
      </c>
      <c r="AD1726" s="14">
        <f t="shared" si="240"/>
        <v>42832</v>
      </c>
      <c r="AE1726" s="1" t="str">
        <f t="shared" si="241"/>
        <v>Friday</v>
      </c>
      <c r="AF1726" s="2">
        <v>0.61842592592592593</v>
      </c>
      <c r="AG1726" s="2">
        <f t="shared" si="242"/>
        <v>0.625</v>
      </c>
      <c r="AH1726" t="s">
        <v>25</v>
      </c>
    </row>
    <row r="1727" spans="1:34" x14ac:dyDescent="0.25">
      <c r="A1727">
        <v>1567323</v>
      </c>
      <c r="B1727" t="s">
        <v>54</v>
      </c>
      <c r="E1727">
        <v>53151</v>
      </c>
      <c r="F1727" t="s">
        <v>20</v>
      </c>
      <c r="G1727" t="s">
        <v>55</v>
      </c>
      <c r="H1727">
        <v>185</v>
      </c>
      <c r="I1727" t="s">
        <v>81</v>
      </c>
      <c r="J1727">
        <f>VLOOKUP(I1727,Key!$A$1:$C$73,2,FALSE)</f>
        <v>43.058010000000003</v>
      </c>
      <c r="K1727">
        <f>VLOOKUP(I1727,Key!$A$1:$C$73,3,FALSE)</f>
        <v>-87.877300000000005</v>
      </c>
      <c r="L1727" t="s">
        <v>81</v>
      </c>
      <c r="M1727">
        <f>VLOOKUP(L1727,Key!$A$1:$C$73,2,FALSE)</f>
        <v>43.058010000000003</v>
      </c>
      <c r="N1727">
        <f>VLOOKUP(L1727,Key!$A$1:$C$73,3,FALSE)</f>
        <v>-87.877300000000005</v>
      </c>
      <c r="O1727">
        <v>34</v>
      </c>
      <c r="P1727">
        <v>3</v>
      </c>
      <c r="Q1727">
        <v>5.0999999999999996</v>
      </c>
      <c r="R1727">
        <v>4.8</v>
      </c>
      <c r="S1727">
        <v>204</v>
      </c>
      <c r="T1727">
        <f t="shared" si="234"/>
        <v>-1</v>
      </c>
      <c r="U1727" s="1">
        <v>42832</v>
      </c>
      <c r="V1727" s="13">
        <f t="shared" si="235"/>
        <v>42826</v>
      </c>
      <c r="W1727" s="14">
        <f t="shared" si="236"/>
        <v>42832</v>
      </c>
      <c r="X1727" s="1" t="str">
        <f t="shared" si="237"/>
        <v>Friday</v>
      </c>
      <c r="Y1727" s="2">
        <v>0.63709490740740737</v>
      </c>
      <c r="Z1727" s="2">
        <f t="shared" si="238"/>
        <v>0.625</v>
      </c>
      <c r="AA1727">
        <f>1</f>
        <v>1</v>
      </c>
      <c r="AB1727" s="1">
        <v>42832</v>
      </c>
      <c r="AC1727" s="13">
        <f t="shared" si="239"/>
        <v>42826</v>
      </c>
      <c r="AD1727" s="14">
        <f t="shared" si="240"/>
        <v>42832</v>
      </c>
      <c r="AE1727" s="1" t="str">
        <f t="shared" si="241"/>
        <v>Friday</v>
      </c>
      <c r="AF1727" s="2">
        <v>0.6605092592592593</v>
      </c>
      <c r="AG1727" s="2">
        <f t="shared" si="242"/>
        <v>0.66666666666666663</v>
      </c>
      <c r="AH1727" t="s">
        <v>25</v>
      </c>
    </row>
    <row r="1728" spans="1:34" x14ac:dyDescent="0.25">
      <c r="A1728">
        <v>1567516</v>
      </c>
      <c r="B1728" t="s">
        <v>54</v>
      </c>
      <c r="E1728">
        <v>53202</v>
      </c>
      <c r="F1728" t="s">
        <v>20</v>
      </c>
      <c r="G1728" t="s">
        <v>55</v>
      </c>
      <c r="H1728">
        <v>5421</v>
      </c>
      <c r="I1728" t="s">
        <v>79</v>
      </c>
      <c r="J1728">
        <f>VLOOKUP(I1728,Key!$A$1:$C$73,2,FALSE)</f>
        <v>43.04804</v>
      </c>
      <c r="K1728">
        <f>VLOOKUP(I1728,Key!$A$1:$C$73,3,FALSE)</f>
        <v>-87.896720000000002</v>
      </c>
      <c r="L1728" t="s">
        <v>79</v>
      </c>
      <c r="M1728">
        <f>VLOOKUP(L1728,Key!$A$1:$C$73,2,FALSE)</f>
        <v>43.04804</v>
      </c>
      <c r="N1728">
        <f>VLOOKUP(L1728,Key!$A$1:$C$73,3,FALSE)</f>
        <v>-87.896720000000002</v>
      </c>
      <c r="O1728">
        <v>38</v>
      </c>
      <c r="P1728">
        <v>6</v>
      </c>
      <c r="Q1728">
        <v>5.7</v>
      </c>
      <c r="R1728">
        <v>5.4</v>
      </c>
      <c r="S1728">
        <v>228</v>
      </c>
      <c r="T1728">
        <f t="shared" si="234"/>
        <v>-1</v>
      </c>
      <c r="U1728" s="1">
        <v>42832</v>
      </c>
      <c r="V1728" s="13">
        <f t="shared" si="235"/>
        <v>42826</v>
      </c>
      <c r="W1728" s="14">
        <f t="shared" si="236"/>
        <v>42832</v>
      </c>
      <c r="X1728" s="1" t="str">
        <f t="shared" si="237"/>
        <v>Friday</v>
      </c>
      <c r="Y1728" s="2">
        <v>0.71795138888888888</v>
      </c>
      <c r="Z1728" s="2">
        <f t="shared" si="238"/>
        <v>0.70833333333333326</v>
      </c>
      <c r="AA1728">
        <f>1</f>
        <v>1</v>
      </c>
      <c r="AB1728" s="1">
        <v>42832</v>
      </c>
      <c r="AC1728" s="13">
        <f t="shared" si="239"/>
        <v>42826</v>
      </c>
      <c r="AD1728" s="14">
        <f t="shared" si="240"/>
        <v>42832</v>
      </c>
      <c r="AE1728" s="1" t="str">
        <f t="shared" si="241"/>
        <v>Friday</v>
      </c>
      <c r="AF1728" s="2">
        <v>0.74402777777777773</v>
      </c>
      <c r="AG1728" s="2">
        <f t="shared" si="242"/>
        <v>0.75</v>
      </c>
      <c r="AH1728" t="s">
        <v>25</v>
      </c>
    </row>
    <row r="1729" spans="1:34" x14ac:dyDescent="0.25">
      <c r="A1729">
        <v>1306778</v>
      </c>
      <c r="B1729" t="s">
        <v>54</v>
      </c>
      <c r="E1729">
        <v>53204</v>
      </c>
      <c r="F1729" t="s">
        <v>20</v>
      </c>
      <c r="G1729" t="s">
        <v>55</v>
      </c>
      <c r="H1729">
        <v>11136</v>
      </c>
      <c r="I1729" t="s">
        <v>94</v>
      </c>
      <c r="J1729">
        <f>VLOOKUP(I1729,Key!$A$1:$C$73,2,FALSE)</f>
        <v>43.020020000000002</v>
      </c>
      <c r="K1729">
        <f>VLOOKUP(I1729,Key!$A$1:$C$73,3,FALSE)</f>
        <v>-87.912540000000007</v>
      </c>
      <c r="L1729" t="s">
        <v>28</v>
      </c>
      <c r="M1729">
        <f>VLOOKUP(L1729,Key!$A$1:$C$73,2,FALSE)</f>
        <v>43.038580000000003</v>
      </c>
      <c r="N1729">
        <f>VLOOKUP(L1729,Key!$A$1:$C$73,3,FALSE)</f>
        <v>-87.90934</v>
      </c>
      <c r="O1729">
        <v>11</v>
      </c>
      <c r="P1729">
        <v>3</v>
      </c>
      <c r="Q1729">
        <v>1.7</v>
      </c>
      <c r="R1729">
        <v>1.6</v>
      </c>
      <c r="S1729">
        <v>66</v>
      </c>
      <c r="T1729">
        <f t="shared" si="234"/>
        <v>-1</v>
      </c>
      <c r="U1729" s="1">
        <v>42832</v>
      </c>
      <c r="V1729" s="13">
        <f t="shared" si="235"/>
        <v>42826</v>
      </c>
      <c r="W1729" s="14">
        <f t="shared" si="236"/>
        <v>42832</v>
      </c>
      <c r="X1729" s="1" t="str">
        <f t="shared" si="237"/>
        <v>Friday</v>
      </c>
      <c r="Y1729" s="2">
        <v>0.77714120370370365</v>
      </c>
      <c r="Z1729" s="2">
        <f t="shared" si="238"/>
        <v>0.79166666666666663</v>
      </c>
      <c r="AA1729">
        <f>1</f>
        <v>1</v>
      </c>
      <c r="AB1729" s="1">
        <v>42832</v>
      </c>
      <c r="AC1729" s="13">
        <f t="shared" si="239"/>
        <v>42826</v>
      </c>
      <c r="AD1729" s="14">
        <f t="shared" si="240"/>
        <v>42832</v>
      </c>
      <c r="AE1729" s="1" t="str">
        <f t="shared" si="241"/>
        <v>Friday</v>
      </c>
      <c r="AF1729" s="2">
        <v>0.78494212962962961</v>
      </c>
      <c r="AG1729" s="2">
        <f t="shared" si="242"/>
        <v>0.79166666666666663</v>
      </c>
      <c r="AH1729" t="s">
        <v>23</v>
      </c>
    </row>
    <row r="1730" spans="1:34" x14ac:dyDescent="0.25">
      <c r="A1730">
        <v>1567660</v>
      </c>
      <c r="B1730" t="s">
        <v>54</v>
      </c>
      <c r="E1730">
        <v>53233</v>
      </c>
      <c r="F1730" t="s">
        <v>20</v>
      </c>
      <c r="G1730" t="s">
        <v>55</v>
      </c>
      <c r="H1730">
        <v>11160</v>
      </c>
      <c r="I1730" t="s">
        <v>84</v>
      </c>
      <c r="J1730">
        <f>VLOOKUP(I1730,Key!$A$1:$C$73,2,FALSE)</f>
        <v>43.040154000000001</v>
      </c>
      <c r="K1730">
        <f>VLOOKUP(I1730,Key!$A$1:$C$73,3,FALSE)</f>
        <v>-87.932113000000001</v>
      </c>
      <c r="L1730" t="s">
        <v>84</v>
      </c>
      <c r="M1730">
        <f>VLOOKUP(L1730,Key!$A$1:$C$73,2,FALSE)</f>
        <v>43.040154000000001</v>
      </c>
      <c r="N1730">
        <f>VLOOKUP(L1730,Key!$A$1:$C$73,3,FALSE)</f>
        <v>-87.932113000000001</v>
      </c>
      <c r="O1730">
        <v>92</v>
      </c>
      <c r="P1730">
        <v>9</v>
      </c>
      <c r="Q1730">
        <v>13.8</v>
      </c>
      <c r="R1730">
        <v>13.1</v>
      </c>
      <c r="S1730">
        <v>552</v>
      </c>
      <c r="T1730">
        <f t="shared" ref="T1730:T1793" si="243">-1</f>
        <v>-1</v>
      </c>
      <c r="U1730" s="1">
        <v>42832</v>
      </c>
      <c r="V1730" s="13">
        <f t="shared" ref="V1730:V1793" si="244">DATE(YEAR(U1730), MONTH(U1730), 1)</f>
        <v>42826</v>
      </c>
      <c r="W1730" s="14">
        <f t="shared" ref="W1730:W1793" si="245">U1730</f>
        <v>42832</v>
      </c>
      <c r="X1730" s="1" t="str">
        <f t="shared" ref="X1730:X1793" si="246">TEXT(W1730,"dddd")</f>
        <v>Friday</v>
      </c>
      <c r="Y1730" s="2">
        <v>0.78001157407407407</v>
      </c>
      <c r="Z1730" s="2">
        <f t="shared" ref="Z1730:Z1793" si="247">MROUND(Y1730, "1:00")</f>
        <v>0.79166666666666663</v>
      </c>
      <c r="AA1730">
        <f>1</f>
        <v>1</v>
      </c>
      <c r="AB1730" s="1">
        <v>42832</v>
      </c>
      <c r="AC1730" s="13">
        <f t="shared" ref="AC1730:AC1793" si="248">DATE(YEAR(AB1730), MONTH(AB1730), 1)</f>
        <v>42826</v>
      </c>
      <c r="AD1730" s="14">
        <f t="shared" ref="AD1730:AD1793" si="249">AB1730</f>
        <v>42832</v>
      </c>
      <c r="AE1730" s="1" t="str">
        <f t="shared" ref="AE1730:AE1793" si="250">TEXT(AD1730,"dddd")</f>
        <v>Friday</v>
      </c>
      <c r="AF1730" s="2">
        <v>0.84409722222222217</v>
      </c>
      <c r="AG1730" s="2">
        <f t="shared" ref="AG1730:AG1793" si="251">MROUND(AF1730, "1:00")</f>
        <v>0.83333333333333326</v>
      </c>
      <c r="AH1730" t="s">
        <v>25</v>
      </c>
    </row>
    <row r="1731" spans="1:34" x14ac:dyDescent="0.25">
      <c r="A1731">
        <v>1567663</v>
      </c>
      <c r="B1731" t="s">
        <v>54</v>
      </c>
      <c r="E1731">
        <v>53233</v>
      </c>
      <c r="F1731" t="s">
        <v>20</v>
      </c>
      <c r="G1731" t="s">
        <v>55</v>
      </c>
      <c r="H1731">
        <v>204</v>
      </c>
      <c r="I1731" t="s">
        <v>84</v>
      </c>
      <c r="J1731">
        <f>VLOOKUP(I1731,Key!$A$1:$C$73,2,FALSE)</f>
        <v>43.040154000000001</v>
      </c>
      <c r="K1731">
        <f>VLOOKUP(I1731,Key!$A$1:$C$73,3,FALSE)</f>
        <v>-87.932113000000001</v>
      </c>
      <c r="L1731" t="s">
        <v>84</v>
      </c>
      <c r="M1731">
        <f>VLOOKUP(L1731,Key!$A$1:$C$73,2,FALSE)</f>
        <v>43.040154000000001</v>
      </c>
      <c r="N1731">
        <f>VLOOKUP(L1731,Key!$A$1:$C$73,3,FALSE)</f>
        <v>-87.932113000000001</v>
      </c>
      <c r="O1731">
        <v>92</v>
      </c>
      <c r="P1731">
        <v>9</v>
      </c>
      <c r="Q1731">
        <v>13.8</v>
      </c>
      <c r="R1731">
        <v>13.1</v>
      </c>
      <c r="S1731">
        <v>552</v>
      </c>
      <c r="T1731">
        <f t="shared" si="243"/>
        <v>-1</v>
      </c>
      <c r="U1731" s="1">
        <v>42832</v>
      </c>
      <c r="V1731" s="13">
        <f t="shared" si="244"/>
        <v>42826</v>
      </c>
      <c r="W1731" s="14">
        <f t="shared" si="245"/>
        <v>42832</v>
      </c>
      <c r="X1731" s="1" t="str">
        <f t="shared" si="246"/>
        <v>Friday</v>
      </c>
      <c r="Y1731" s="2">
        <v>0.78053240740740737</v>
      </c>
      <c r="Z1731" s="2">
        <f t="shared" si="247"/>
        <v>0.79166666666666663</v>
      </c>
      <c r="AA1731">
        <f>1</f>
        <v>1</v>
      </c>
      <c r="AB1731" s="1">
        <v>42832</v>
      </c>
      <c r="AC1731" s="13">
        <f t="shared" si="248"/>
        <v>42826</v>
      </c>
      <c r="AD1731" s="14">
        <f t="shared" si="249"/>
        <v>42832</v>
      </c>
      <c r="AE1731" s="1" t="str">
        <f t="shared" si="250"/>
        <v>Friday</v>
      </c>
      <c r="AF1731" s="2">
        <v>0.84415509259259258</v>
      </c>
      <c r="AG1731" s="2">
        <f t="shared" si="251"/>
        <v>0.83333333333333326</v>
      </c>
      <c r="AH1731" t="s">
        <v>25</v>
      </c>
    </row>
    <row r="1732" spans="1:34" x14ac:dyDescent="0.25">
      <c r="A1732">
        <v>1567668</v>
      </c>
      <c r="B1732" t="s">
        <v>54</v>
      </c>
      <c r="E1732">
        <v>53233</v>
      </c>
      <c r="F1732" t="s">
        <v>20</v>
      </c>
      <c r="G1732" t="s">
        <v>55</v>
      </c>
      <c r="H1732">
        <v>983</v>
      </c>
      <c r="I1732" t="s">
        <v>84</v>
      </c>
      <c r="J1732">
        <f>VLOOKUP(I1732,Key!$A$1:$C$73,2,FALSE)</f>
        <v>43.040154000000001</v>
      </c>
      <c r="K1732">
        <f>VLOOKUP(I1732,Key!$A$1:$C$73,3,FALSE)</f>
        <v>-87.932113000000001</v>
      </c>
      <c r="L1732" t="s">
        <v>84</v>
      </c>
      <c r="M1732">
        <f>VLOOKUP(L1732,Key!$A$1:$C$73,2,FALSE)</f>
        <v>43.040154000000001</v>
      </c>
      <c r="N1732">
        <f>VLOOKUP(L1732,Key!$A$1:$C$73,3,FALSE)</f>
        <v>-87.932113000000001</v>
      </c>
      <c r="O1732">
        <v>90</v>
      </c>
      <c r="P1732">
        <v>9</v>
      </c>
      <c r="Q1732">
        <v>13.5</v>
      </c>
      <c r="R1732">
        <v>12.8</v>
      </c>
      <c r="S1732">
        <v>540</v>
      </c>
      <c r="T1732">
        <f t="shared" si="243"/>
        <v>-1</v>
      </c>
      <c r="U1732" s="1">
        <v>42832</v>
      </c>
      <c r="V1732" s="13">
        <f t="shared" si="244"/>
        <v>42826</v>
      </c>
      <c r="W1732" s="14">
        <f t="shared" si="245"/>
        <v>42832</v>
      </c>
      <c r="X1732" s="1" t="str">
        <f t="shared" si="246"/>
        <v>Friday</v>
      </c>
      <c r="Y1732" s="2">
        <v>0.78262731481481485</v>
      </c>
      <c r="Z1732" s="2">
        <f t="shared" si="247"/>
        <v>0.79166666666666663</v>
      </c>
      <c r="AA1732">
        <f>1</f>
        <v>1</v>
      </c>
      <c r="AB1732" s="1">
        <v>42832</v>
      </c>
      <c r="AC1732" s="13">
        <f t="shared" si="248"/>
        <v>42826</v>
      </c>
      <c r="AD1732" s="14">
        <f t="shared" si="249"/>
        <v>42832</v>
      </c>
      <c r="AE1732" s="1" t="str">
        <f t="shared" si="250"/>
        <v>Friday</v>
      </c>
      <c r="AF1732" s="2">
        <v>0.84450231481481486</v>
      </c>
      <c r="AG1732" s="2">
        <f t="shared" si="251"/>
        <v>0.83333333333333326</v>
      </c>
      <c r="AH1732" t="s">
        <v>25</v>
      </c>
    </row>
    <row r="1733" spans="1:34" x14ac:dyDescent="0.25">
      <c r="A1733">
        <v>1263485</v>
      </c>
      <c r="B1733" t="s">
        <v>54</v>
      </c>
      <c r="E1733">
        <v>53202</v>
      </c>
      <c r="F1733" t="s">
        <v>20</v>
      </c>
      <c r="G1733" t="s">
        <v>55</v>
      </c>
      <c r="H1733">
        <v>5545</v>
      </c>
      <c r="I1733" t="s">
        <v>22</v>
      </c>
      <c r="J1733">
        <f>VLOOKUP(I1733,Key!$A$1:$C$73,2,FALSE)</f>
        <v>43.058619999999998</v>
      </c>
      <c r="K1733">
        <f>VLOOKUP(I1733,Key!$A$1:$C$73,3,FALSE)</f>
        <v>-87.885319999999993</v>
      </c>
      <c r="L1733" t="s">
        <v>57</v>
      </c>
      <c r="M1733">
        <f>VLOOKUP(L1733,Key!$A$1:$C$73,2,FALSE)</f>
        <v>43.03913</v>
      </c>
      <c r="N1733">
        <f>VLOOKUP(L1733,Key!$A$1:$C$73,3,FALSE)</f>
        <v>-87.916150000000002</v>
      </c>
      <c r="O1733">
        <v>23</v>
      </c>
      <c r="P1733">
        <v>3</v>
      </c>
      <c r="Q1733">
        <v>3.5</v>
      </c>
      <c r="R1733">
        <v>3.3</v>
      </c>
      <c r="S1733">
        <v>138</v>
      </c>
      <c r="T1733">
        <f t="shared" si="243"/>
        <v>-1</v>
      </c>
      <c r="U1733" s="1">
        <v>42832</v>
      </c>
      <c r="V1733" s="13">
        <f t="shared" si="244"/>
        <v>42826</v>
      </c>
      <c r="W1733" s="14">
        <f t="shared" si="245"/>
        <v>42832</v>
      </c>
      <c r="X1733" s="1" t="str">
        <f t="shared" si="246"/>
        <v>Friday</v>
      </c>
      <c r="Y1733" s="2">
        <v>0.78437499999999993</v>
      </c>
      <c r="Z1733" s="2">
        <f t="shared" si="247"/>
        <v>0.79166666666666663</v>
      </c>
      <c r="AA1733">
        <f>1</f>
        <v>1</v>
      </c>
      <c r="AB1733" s="1">
        <v>42832</v>
      </c>
      <c r="AC1733" s="13">
        <f t="shared" si="248"/>
        <v>42826</v>
      </c>
      <c r="AD1733" s="14">
        <f t="shared" si="249"/>
        <v>42832</v>
      </c>
      <c r="AE1733" s="1" t="str">
        <f t="shared" si="250"/>
        <v>Friday</v>
      </c>
      <c r="AF1733" s="2">
        <v>0.80005787037037035</v>
      </c>
      <c r="AG1733" s="2">
        <f t="shared" si="251"/>
        <v>0.79166666666666663</v>
      </c>
      <c r="AH1733" t="s">
        <v>23</v>
      </c>
    </row>
    <row r="1734" spans="1:34" x14ac:dyDescent="0.25">
      <c r="A1734">
        <v>1516588</v>
      </c>
      <c r="B1734" t="s">
        <v>54</v>
      </c>
      <c r="E1734">
        <v>53212</v>
      </c>
      <c r="F1734" t="s">
        <v>20</v>
      </c>
      <c r="G1734" t="s">
        <v>55</v>
      </c>
      <c r="H1734">
        <v>76</v>
      </c>
      <c r="I1734" t="s">
        <v>75</v>
      </c>
      <c r="J1734">
        <f>VLOOKUP(I1734,Key!$A$1:$C$73,2,FALSE)</f>
        <v>43.060296999999998</v>
      </c>
      <c r="K1734">
        <f>VLOOKUP(I1734,Key!$A$1:$C$73,3,FALSE)</f>
        <v>-87.913150000000002</v>
      </c>
      <c r="L1734" t="s">
        <v>75</v>
      </c>
      <c r="M1734">
        <f>VLOOKUP(L1734,Key!$A$1:$C$73,2,FALSE)</f>
        <v>43.060296999999998</v>
      </c>
      <c r="N1734">
        <f>VLOOKUP(L1734,Key!$A$1:$C$73,3,FALSE)</f>
        <v>-87.913150000000002</v>
      </c>
      <c r="O1734">
        <v>13</v>
      </c>
      <c r="P1734">
        <v>3</v>
      </c>
      <c r="Q1734">
        <v>2</v>
      </c>
      <c r="R1734">
        <v>1.9</v>
      </c>
      <c r="S1734">
        <v>78</v>
      </c>
      <c r="T1734">
        <f t="shared" si="243"/>
        <v>-1</v>
      </c>
      <c r="U1734" s="1">
        <v>42832</v>
      </c>
      <c r="V1734" s="13">
        <f t="shared" si="244"/>
        <v>42826</v>
      </c>
      <c r="W1734" s="14">
        <f t="shared" si="245"/>
        <v>42832</v>
      </c>
      <c r="X1734" s="1" t="str">
        <f t="shared" si="246"/>
        <v>Friday</v>
      </c>
      <c r="Y1734" s="2">
        <v>0.82436342592592593</v>
      </c>
      <c r="Z1734" s="2">
        <f t="shared" si="247"/>
        <v>0.83333333333333326</v>
      </c>
      <c r="AA1734">
        <f>1</f>
        <v>1</v>
      </c>
      <c r="AB1734" s="1">
        <v>42832</v>
      </c>
      <c r="AC1734" s="13">
        <f t="shared" si="248"/>
        <v>42826</v>
      </c>
      <c r="AD1734" s="14">
        <f t="shared" si="249"/>
        <v>42832</v>
      </c>
      <c r="AE1734" s="1" t="str">
        <f t="shared" si="250"/>
        <v>Friday</v>
      </c>
      <c r="AF1734" s="2">
        <v>0.83371527777777776</v>
      </c>
      <c r="AG1734" s="2">
        <f t="shared" si="251"/>
        <v>0.83333333333333326</v>
      </c>
      <c r="AH1734" t="s">
        <v>25</v>
      </c>
    </row>
    <row r="1735" spans="1:34" x14ac:dyDescent="0.25">
      <c r="A1735">
        <v>1567750</v>
      </c>
      <c r="B1735" t="s">
        <v>54</v>
      </c>
      <c r="E1735">
        <v>44145</v>
      </c>
      <c r="F1735" t="s">
        <v>20</v>
      </c>
      <c r="G1735" t="s">
        <v>55</v>
      </c>
      <c r="H1735">
        <v>5538</v>
      </c>
      <c r="I1735" t="s">
        <v>68</v>
      </c>
      <c r="J1735">
        <f>VLOOKUP(I1735,Key!$A$1:$C$73,2,FALSE)</f>
        <v>43.026470000000003</v>
      </c>
      <c r="K1735">
        <f>VLOOKUP(I1735,Key!$A$1:$C$73,3,FALSE)</f>
        <v>-87.918040000000005</v>
      </c>
      <c r="L1735" t="s">
        <v>81</v>
      </c>
      <c r="M1735">
        <f>VLOOKUP(L1735,Key!$A$1:$C$73,2,FALSE)</f>
        <v>43.058010000000003</v>
      </c>
      <c r="N1735">
        <f>VLOOKUP(L1735,Key!$A$1:$C$73,3,FALSE)</f>
        <v>-87.877300000000005</v>
      </c>
      <c r="O1735">
        <v>1188</v>
      </c>
      <c r="P1735">
        <v>102</v>
      </c>
      <c r="Q1735">
        <v>18</v>
      </c>
      <c r="R1735">
        <v>17.100000000000001</v>
      </c>
      <c r="S1735">
        <v>720</v>
      </c>
      <c r="T1735">
        <f t="shared" si="243"/>
        <v>-1</v>
      </c>
      <c r="U1735" s="1">
        <v>42832</v>
      </c>
      <c r="V1735" s="13">
        <f t="shared" si="244"/>
        <v>42826</v>
      </c>
      <c r="W1735" s="14">
        <f t="shared" si="245"/>
        <v>42832</v>
      </c>
      <c r="X1735" s="1" t="str">
        <f t="shared" si="246"/>
        <v>Friday</v>
      </c>
      <c r="Y1735" s="2">
        <v>0.82486111111111116</v>
      </c>
      <c r="Z1735" s="2">
        <f t="shared" si="247"/>
        <v>0.83333333333333326</v>
      </c>
      <c r="AA1735">
        <f>1</f>
        <v>1</v>
      </c>
      <c r="AB1735" s="1">
        <v>42833</v>
      </c>
      <c r="AC1735" s="13">
        <f t="shared" si="248"/>
        <v>42826</v>
      </c>
      <c r="AD1735" s="14">
        <f t="shared" si="249"/>
        <v>42833</v>
      </c>
      <c r="AE1735" s="1" t="str">
        <f t="shared" si="250"/>
        <v>Saturday</v>
      </c>
      <c r="AF1735" s="2">
        <v>0.64993055555555557</v>
      </c>
      <c r="AG1735" s="2">
        <f t="shared" si="251"/>
        <v>0.66666666666666663</v>
      </c>
      <c r="AH1735" t="s">
        <v>23</v>
      </c>
    </row>
    <row r="1736" spans="1:34" x14ac:dyDescent="0.25">
      <c r="A1736">
        <v>1568002</v>
      </c>
      <c r="B1736" t="s">
        <v>54</v>
      </c>
      <c r="E1736">
        <v>53214</v>
      </c>
      <c r="F1736" t="s">
        <v>20</v>
      </c>
      <c r="G1736" t="s">
        <v>55</v>
      </c>
      <c r="H1736">
        <v>214</v>
      </c>
      <c r="I1736" t="s">
        <v>81</v>
      </c>
      <c r="J1736">
        <f>VLOOKUP(I1736,Key!$A$1:$C$73,2,FALSE)</f>
        <v>43.058010000000003</v>
      </c>
      <c r="K1736">
        <f>VLOOKUP(I1736,Key!$A$1:$C$73,3,FALSE)</f>
        <v>-87.877300000000005</v>
      </c>
      <c r="L1736" t="s">
        <v>81</v>
      </c>
      <c r="M1736">
        <f>VLOOKUP(L1736,Key!$A$1:$C$73,2,FALSE)</f>
        <v>43.058010000000003</v>
      </c>
      <c r="N1736">
        <f>VLOOKUP(L1736,Key!$A$1:$C$73,3,FALSE)</f>
        <v>-87.877300000000005</v>
      </c>
      <c r="O1736">
        <v>50</v>
      </c>
      <c r="P1736">
        <v>6</v>
      </c>
      <c r="Q1736">
        <v>7.5</v>
      </c>
      <c r="R1736">
        <v>7.1</v>
      </c>
      <c r="S1736">
        <v>300</v>
      </c>
      <c r="T1736">
        <f t="shared" si="243"/>
        <v>-1</v>
      </c>
      <c r="U1736" s="1">
        <v>42832</v>
      </c>
      <c r="V1736" s="13">
        <f t="shared" si="244"/>
        <v>42826</v>
      </c>
      <c r="W1736" s="14">
        <f t="shared" si="245"/>
        <v>42832</v>
      </c>
      <c r="X1736" s="1" t="str">
        <f t="shared" si="246"/>
        <v>Friday</v>
      </c>
      <c r="Y1736" s="2">
        <v>0.98534722222222226</v>
      </c>
      <c r="Z1736" s="2">
        <f t="shared" si="247"/>
        <v>1</v>
      </c>
      <c r="AA1736">
        <f>1</f>
        <v>1</v>
      </c>
      <c r="AB1736" s="1">
        <v>42833</v>
      </c>
      <c r="AC1736" s="13">
        <f t="shared" si="248"/>
        <v>42826</v>
      </c>
      <c r="AD1736" s="14">
        <f t="shared" si="249"/>
        <v>42833</v>
      </c>
      <c r="AE1736" s="1" t="str">
        <f t="shared" si="250"/>
        <v>Saturday</v>
      </c>
      <c r="AF1736" s="2">
        <v>1.9444444444444445E-2</v>
      </c>
      <c r="AG1736" s="2">
        <f t="shared" si="251"/>
        <v>0</v>
      </c>
      <c r="AH1736" t="s">
        <v>25</v>
      </c>
    </row>
    <row r="1737" spans="1:34" x14ac:dyDescent="0.25">
      <c r="A1737">
        <v>1568200</v>
      </c>
      <c r="B1737" t="s">
        <v>54</v>
      </c>
      <c r="E1737">
        <v>60490</v>
      </c>
      <c r="F1737" t="s">
        <v>20</v>
      </c>
      <c r="G1737" t="s">
        <v>55</v>
      </c>
      <c r="H1737">
        <v>5441</v>
      </c>
      <c r="I1737" t="s">
        <v>84</v>
      </c>
      <c r="J1737">
        <f>VLOOKUP(I1737,Key!$A$1:$C$73,2,FALSE)</f>
        <v>43.040154000000001</v>
      </c>
      <c r="K1737">
        <f>VLOOKUP(I1737,Key!$A$1:$C$73,3,FALSE)</f>
        <v>-87.932113000000001</v>
      </c>
      <c r="L1737" t="s">
        <v>84</v>
      </c>
      <c r="M1737">
        <f>VLOOKUP(L1737,Key!$A$1:$C$73,2,FALSE)</f>
        <v>43.040154000000001</v>
      </c>
      <c r="N1737">
        <f>VLOOKUP(L1737,Key!$A$1:$C$73,3,FALSE)</f>
        <v>-87.932113000000001</v>
      </c>
      <c r="O1737">
        <v>63</v>
      </c>
      <c r="P1737">
        <v>6</v>
      </c>
      <c r="Q1737">
        <v>9.5</v>
      </c>
      <c r="R1737">
        <v>9</v>
      </c>
      <c r="S1737">
        <v>378</v>
      </c>
      <c r="T1737">
        <f t="shared" si="243"/>
        <v>-1</v>
      </c>
      <c r="U1737" s="1">
        <v>42833</v>
      </c>
      <c r="V1737" s="13">
        <f t="shared" si="244"/>
        <v>42826</v>
      </c>
      <c r="W1737" s="14">
        <f t="shared" si="245"/>
        <v>42833</v>
      </c>
      <c r="X1737" s="1" t="str">
        <f t="shared" si="246"/>
        <v>Saturday</v>
      </c>
      <c r="Y1737" s="2">
        <v>0.39869212962962958</v>
      </c>
      <c r="Z1737" s="2">
        <f t="shared" si="247"/>
        <v>0.41666666666666663</v>
      </c>
      <c r="AA1737">
        <f>1</f>
        <v>1</v>
      </c>
      <c r="AB1737" s="1">
        <v>42833</v>
      </c>
      <c r="AC1737" s="13">
        <f t="shared" si="248"/>
        <v>42826</v>
      </c>
      <c r="AD1737" s="14">
        <f t="shared" si="249"/>
        <v>42833</v>
      </c>
      <c r="AE1737" s="1" t="str">
        <f t="shared" si="250"/>
        <v>Saturday</v>
      </c>
      <c r="AF1737" s="2">
        <v>0.4425115740740741</v>
      </c>
      <c r="AG1737" s="2">
        <f t="shared" si="251"/>
        <v>0.45833333333333331</v>
      </c>
      <c r="AH1737" t="s">
        <v>25</v>
      </c>
    </row>
    <row r="1738" spans="1:34" x14ac:dyDescent="0.25">
      <c r="A1738">
        <v>1568231</v>
      </c>
      <c r="B1738" t="s">
        <v>54</v>
      </c>
      <c r="E1738">
        <v>53051</v>
      </c>
      <c r="F1738" t="s">
        <v>20</v>
      </c>
      <c r="G1738" t="s">
        <v>55</v>
      </c>
      <c r="H1738">
        <v>989</v>
      </c>
      <c r="I1738" t="s">
        <v>62</v>
      </c>
      <c r="J1738">
        <f>VLOOKUP(I1738,Key!$A$1:$C$73,2,FALSE)</f>
        <v>43.052460000000004</v>
      </c>
      <c r="K1738">
        <f>VLOOKUP(I1738,Key!$A$1:$C$73,3,FALSE)</f>
        <v>-87.891000000000005</v>
      </c>
      <c r="L1738" t="s">
        <v>77</v>
      </c>
      <c r="M1738">
        <f>VLOOKUP(L1738,Key!$A$1:$C$73,2,FALSE)</f>
        <v>43.036900000000003</v>
      </c>
      <c r="N1738">
        <f>VLOOKUP(L1738,Key!$A$1:$C$73,3,FALSE)</f>
        <v>-87.89667</v>
      </c>
      <c r="O1738">
        <v>42</v>
      </c>
      <c r="P1738">
        <v>6</v>
      </c>
      <c r="Q1738">
        <v>6.3</v>
      </c>
      <c r="R1738">
        <v>6</v>
      </c>
      <c r="S1738">
        <v>252</v>
      </c>
      <c r="T1738">
        <f t="shared" si="243"/>
        <v>-1</v>
      </c>
      <c r="U1738" s="1">
        <v>42833</v>
      </c>
      <c r="V1738" s="13">
        <f t="shared" si="244"/>
        <v>42826</v>
      </c>
      <c r="W1738" s="14">
        <f t="shared" si="245"/>
        <v>42833</v>
      </c>
      <c r="X1738" s="1" t="str">
        <f t="shared" si="246"/>
        <v>Saturday</v>
      </c>
      <c r="Y1738" s="2">
        <v>0.41486111111111112</v>
      </c>
      <c r="Z1738" s="2">
        <f t="shared" si="247"/>
        <v>0.41666666666666663</v>
      </c>
      <c r="AA1738">
        <f>1</f>
        <v>1</v>
      </c>
      <c r="AB1738" s="1">
        <v>42833</v>
      </c>
      <c r="AC1738" s="13">
        <f t="shared" si="248"/>
        <v>42826</v>
      </c>
      <c r="AD1738" s="14">
        <f t="shared" si="249"/>
        <v>42833</v>
      </c>
      <c r="AE1738" s="1" t="str">
        <f t="shared" si="250"/>
        <v>Saturday</v>
      </c>
      <c r="AF1738" s="2">
        <v>0.44405092592592593</v>
      </c>
      <c r="AG1738" s="2">
        <f t="shared" si="251"/>
        <v>0.45833333333333331</v>
      </c>
      <c r="AH1738" t="s">
        <v>23</v>
      </c>
    </row>
    <row r="1739" spans="1:34" x14ac:dyDescent="0.25">
      <c r="A1739">
        <v>1568313</v>
      </c>
      <c r="B1739" t="s">
        <v>54</v>
      </c>
      <c r="E1739">
        <v>53222</v>
      </c>
      <c r="F1739" t="s">
        <v>20</v>
      </c>
      <c r="G1739" t="s">
        <v>55</v>
      </c>
      <c r="H1739">
        <v>11053</v>
      </c>
      <c r="I1739" t="s">
        <v>71</v>
      </c>
      <c r="J1739">
        <f>VLOOKUP(I1739,Key!$A$1:$C$73,2,FALSE)</f>
        <v>43.060079999999999</v>
      </c>
      <c r="K1739">
        <f>VLOOKUP(I1739,Key!$A$1:$C$73,3,FALSE)</f>
        <v>-88.027349999999998</v>
      </c>
      <c r="L1739" t="s">
        <v>71</v>
      </c>
      <c r="M1739">
        <f>VLOOKUP(L1739,Key!$A$1:$C$73,2,FALSE)</f>
        <v>43.060079999999999</v>
      </c>
      <c r="N1739">
        <f>VLOOKUP(L1739,Key!$A$1:$C$73,3,FALSE)</f>
        <v>-88.027349999999998</v>
      </c>
      <c r="O1739">
        <v>42</v>
      </c>
      <c r="P1739">
        <v>6</v>
      </c>
      <c r="Q1739">
        <v>6.3</v>
      </c>
      <c r="R1739">
        <v>6</v>
      </c>
      <c r="S1739">
        <v>252</v>
      </c>
      <c r="T1739">
        <f t="shared" si="243"/>
        <v>-1</v>
      </c>
      <c r="U1739" s="1">
        <v>42833</v>
      </c>
      <c r="V1739" s="13">
        <f t="shared" si="244"/>
        <v>42826</v>
      </c>
      <c r="W1739" s="14">
        <f t="shared" si="245"/>
        <v>42833</v>
      </c>
      <c r="X1739" s="1" t="str">
        <f t="shared" si="246"/>
        <v>Saturday</v>
      </c>
      <c r="Y1739" s="2">
        <v>0.44523148148148151</v>
      </c>
      <c r="Z1739" s="2">
        <f t="shared" si="247"/>
        <v>0.45833333333333331</v>
      </c>
      <c r="AA1739">
        <f>1</f>
        <v>1</v>
      </c>
      <c r="AB1739" s="1">
        <v>42833</v>
      </c>
      <c r="AC1739" s="13">
        <f t="shared" si="248"/>
        <v>42826</v>
      </c>
      <c r="AD1739" s="14">
        <f t="shared" si="249"/>
        <v>42833</v>
      </c>
      <c r="AE1739" s="1" t="str">
        <f t="shared" si="250"/>
        <v>Saturday</v>
      </c>
      <c r="AF1739" s="2">
        <v>0.47431712962962963</v>
      </c>
      <c r="AG1739" s="2">
        <f t="shared" si="251"/>
        <v>0.45833333333333331</v>
      </c>
      <c r="AH1739" t="s">
        <v>25</v>
      </c>
    </row>
    <row r="1740" spans="1:34" x14ac:dyDescent="0.25">
      <c r="A1740">
        <v>1568415</v>
      </c>
      <c r="B1740" t="s">
        <v>54</v>
      </c>
      <c r="E1740">
        <v>53212</v>
      </c>
      <c r="F1740" t="s">
        <v>20</v>
      </c>
      <c r="G1740" t="s">
        <v>55</v>
      </c>
      <c r="H1740">
        <v>318</v>
      </c>
      <c r="I1740" t="s">
        <v>75</v>
      </c>
      <c r="J1740">
        <f>VLOOKUP(I1740,Key!$A$1:$C$73,2,FALSE)</f>
        <v>43.060296999999998</v>
      </c>
      <c r="K1740">
        <f>VLOOKUP(I1740,Key!$A$1:$C$73,3,FALSE)</f>
        <v>-87.913150000000002</v>
      </c>
      <c r="L1740" t="s">
        <v>67</v>
      </c>
      <c r="M1740">
        <f>VLOOKUP(L1740,Key!$A$1:$C$73,2,FALSE)</f>
        <v>43.05847</v>
      </c>
      <c r="N1740">
        <f>VLOOKUP(L1740,Key!$A$1:$C$73,3,FALSE)</f>
        <v>-87.898079999999993</v>
      </c>
      <c r="O1740">
        <v>18</v>
      </c>
      <c r="P1740">
        <v>3</v>
      </c>
      <c r="Q1740">
        <v>2.7</v>
      </c>
      <c r="R1740">
        <v>2.6</v>
      </c>
      <c r="S1740">
        <v>108</v>
      </c>
      <c r="T1740">
        <f t="shared" si="243"/>
        <v>-1</v>
      </c>
      <c r="U1740" s="1">
        <v>42833</v>
      </c>
      <c r="V1740" s="13">
        <f t="shared" si="244"/>
        <v>42826</v>
      </c>
      <c r="W1740" s="14">
        <f t="shared" si="245"/>
        <v>42833</v>
      </c>
      <c r="X1740" s="1" t="str">
        <f t="shared" si="246"/>
        <v>Saturday</v>
      </c>
      <c r="Y1740" s="2">
        <v>0.46714120370370371</v>
      </c>
      <c r="Z1740" s="2">
        <f t="shared" si="247"/>
        <v>0.45833333333333331</v>
      </c>
      <c r="AA1740">
        <f>1</f>
        <v>1</v>
      </c>
      <c r="AB1740" s="1">
        <v>42833</v>
      </c>
      <c r="AC1740" s="13">
        <f t="shared" si="248"/>
        <v>42826</v>
      </c>
      <c r="AD1740" s="14">
        <f t="shared" si="249"/>
        <v>42833</v>
      </c>
      <c r="AE1740" s="1" t="str">
        <f t="shared" si="250"/>
        <v>Saturday</v>
      </c>
      <c r="AF1740" s="2">
        <v>0.47976851851851854</v>
      </c>
      <c r="AG1740" s="2">
        <f t="shared" si="251"/>
        <v>0.5</v>
      </c>
      <c r="AH1740" t="s">
        <v>23</v>
      </c>
    </row>
    <row r="1741" spans="1:34" x14ac:dyDescent="0.25">
      <c r="A1741">
        <v>1288850</v>
      </c>
      <c r="B1741" t="s">
        <v>54</v>
      </c>
      <c r="E1741">
        <v>53202</v>
      </c>
      <c r="F1741" t="s">
        <v>20</v>
      </c>
      <c r="G1741" t="s">
        <v>55</v>
      </c>
      <c r="H1741">
        <v>5500</v>
      </c>
      <c r="I1741" t="s">
        <v>26</v>
      </c>
      <c r="J1741">
        <f>VLOOKUP(I1741,Key!$A$1:$C$73,2,FALSE)</f>
        <v>43.034619999999997</v>
      </c>
      <c r="K1741">
        <f>VLOOKUP(I1741,Key!$A$1:$C$73,3,FALSE)</f>
        <v>-87.917500000000004</v>
      </c>
      <c r="L1741" t="s">
        <v>53</v>
      </c>
      <c r="M1741">
        <f>VLOOKUP(L1741,Key!$A$1:$C$73,2,FALSE)</f>
        <v>43.04824</v>
      </c>
      <c r="N1741">
        <f>VLOOKUP(L1741,Key!$A$1:$C$73,3,FALSE)</f>
        <v>-87.904970000000006</v>
      </c>
      <c r="O1741">
        <v>25</v>
      </c>
      <c r="P1741">
        <v>3</v>
      </c>
      <c r="Q1741">
        <v>3.8</v>
      </c>
      <c r="R1741">
        <v>3.6</v>
      </c>
      <c r="S1741">
        <v>150</v>
      </c>
      <c r="T1741">
        <f t="shared" si="243"/>
        <v>-1</v>
      </c>
      <c r="U1741" s="1">
        <v>42833</v>
      </c>
      <c r="V1741" s="13">
        <f t="shared" si="244"/>
        <v>42826</v>
      </c>
      <c r="W1741" s="14">
        <f t="shared" si="245"/>
        <v>42833</v>
      </c>
      <c r="X1741" s="1" t="str">
        <f t="shared" si="246"/>
        <v>Saturday</v>
      </c>
      <c r="Y1741" s="2">
        <v>0.4871759259259259</v>
      </c>
      <c r="Z1741" s="2">
        <f t="shared" si="247"/>
        <v>0.5</v>
      </c>
      <c r="AA1741">
        <f>1</f>
        <v>1</v>
      </c>
      <c r="AB1741" s="1">
        <v>42833</v>
      </c>
      <c r="AC1741" s="13">
        <f t="shared" si="248"/>
        <v>42826</v>
      </c>
      <c r="AD1741" s="14">
        <f t="shared" si="249"/>
        <v>42833</v>
      </c>
      <c r="AE1741" s="1" t="str">
        <f t="shared" si="250"/>
        <v>Saturday</v>
      </c>
      <c r="AF1741" s="2">
        <v>0.50484953703703705</v>
      </c>
      <c r="AG1741" s="2">
        <f t="shared" si="251"/>
        <v>0.5</v>
      </c>
      <c r="AH1741" t="s">
        <v>23</v>
      </c>
    </row>
    <row r="1742" spans="1:34" x14ac:dyDescent="0.25">
      <c r="A1742">
        <v>1568668</v>
      </c>
      <c r="B1742" t="s">
        <v>54</v>
      </c>
      <c r="E1742">
        <v>76034</v>
      </c>
      <c r="F1742" t="s">
        <v>20</v>
      </c>
      <c r="G1742" t="s">
        <v>55</v>
      </c>
      <c r="H1742">
        <v>11071</v>
      </c>
      <c r="I1742" t="s">
        <v>77</v>
      </c>
      <c r="J1742">
        <f>VLOOKUP(I1742,Key!$A$1:$C$73,2,FALSE)</f>
        <v>43.036900000000003</v>
      </c>
      <c r="K1742">
        <f>VLOOKUP(I1742,Key!$A$1:$C$73,3,FALSE)</f>
        <v>-87.89667</v>
      </c>
      <c r="L1742" t="s">
        <v>77</v>
      </c>
      <c r="M1742">
        <f>VLOOKUP(L1742,Key!$A$1:$C$73,2,FALSE)</f>
        <v>43.036900000000003</v>
      </c>
      <c r="N1742">
        <f>VLOOKUP(L1742,Key!$A$1:$C$73,3,FALSE)</f>
        <v>-87.89667</v>
      </c>
      <c r="O1742">
        <v>56</v>
      </c>
      <c r="P1742">
        <v>6</v>
      </c>
      <c r="Q1742">
        <v>8.4</v>
      </c>
      <c r="R1742">
        <v>8</v>
      </c>
      <c r="S1742">
        <v>336</v>
      </c>
      <c r="T1742">
        <f t="shared" si="243"/>
        <v>-1</v>
      </c>
      <c r="U1742" s="1">
        <v>42833</v>
      </c>
      <c r="V1742" s="13">
        <f t="shared" si="244"/>
        <v>42826</v>
      </c>
      <c r="W1742" s="14">
        <f t="shared" si="245"/>
        <v>42833</v>
      </c>
      <c r="X1742" s="1" t="str">
        <f t="shared" si="246"/>
        <v>Saturday</v>
      </c>
      <c r="Y1742" s="2">
        <v>0.50318287037037035</v>
      </c>
      <c r="Z1742" s="2">
        <f t="shared" si="247"/>
        <v>0.5</v>
      </c>
      <c r="AA1742">
        <f>1</f>
        <v>1</v>
      </c>
      <c r="AB1742" s="1">
        <v>42833</v>
      </c>
      <c r="AC1742" s="13">
        <f t="shared" si="248"/>
        <v>42826</v>
      </c>
      <c r="AD1742" s="14">
        <f t="shared" si="249"/>
        <v>42833</v>
      </c>
      <c r="AE1742" s="1" t="str">
        <f t="shared" si="250"/>
        <v>Saturday</v>
      </c>
      <c r="AF1742" s="2">
        <v>0.54182870370370373</v>
      </c>
      <c r="AG1742" s="2">
        <f t="shared" si="251"/>
        <v>0.54166666666666663</v>
      </c>
      <c r="AH1742" t="s">
        <v>25</v>
      </c>
    </row>
    <row r="1743" spans="1:34" x14ac:dyDescent="0.25">
      <c r="A1743">
        <v>1568851</v>
      </c>
      <c r="B1743" t="s">
        <v>54</v>
      </c>
      <c r="E1743">
        <v>97035</v>
      </c>
      <c r="F1743" t="s">
        <v>20</v>
      </c>
      <c r="G1743" t="s">
        <v>55</v>
      </c>
      <c r="H1743">
        <v>5449</v>
      </c>
      <c r="I1743" t="s">
        <v>39</v>
      </c>
      <c r="J1743">
        <f>VLOOKUP(I1743,Key!$A$1:$C$73,2,FALSE)</f>
        <v>43.031480000000002</v>
      </c>
      <c r="K1743">
        <f>VLOOKUP(I1743,Key!$A$1:$C$73,3,FALSE)</f>
        <v>-87.908169999999998</v>
      </c>
      <c r="L1743" t="s">
        <v>28</v>
      </c>
      <c r="M1743">
        <f>VLOOKUP(L1743,Key!$A$1:$C$73,2,FALSE)</f>
        <v>43.038580000000003</v>
      </c>
      <c r="N1743">
        <f>VLOOKUP(L1743,Key!$A$1:$C$73,3,FALSE)</f>
        <v>-87.90934</v>
      </c>
      <c r="O1743">
        <v>31</v>
      </c>
      <c r="P1743">
        <v>3</v>
      </c>
      <c r="Q1743">
        <v>4.7</v>
      </c>
      <c r="R1743">
        <v>4.4000000000000004</v>
      </c>
      <c r="S1743">
        <v>186</v>
      </c>
      <c r="T1743">
        <f t="shared" si="243"/>
        <v>-1</v>
      </c>
      <c r="U1743" s="1">
        <v>42833</v>
      </c>
      <c r="V1743" s="13">
        <f t="shared" si="244"/>
        <v>42826</v>
      </c>
      <c r="W1743" s="14">
        <f t="shared" si="245"/>
        <v>42833</v>
      </c>
      <c r="X1743" s="1" t="str">
        <f t="shared" si="246"/>
        <v>Saturday</v>
      </c>
      <c r="Y1743" s="2">
        <v>0.52004629629629628</v>
      </c>
      <c r="Z1743" s="2">
        <f t="shared" si="247"/>
        <v>0.5</v>
      </c>
      <c r="AA1743">
        <f>1</f>
        <v>1</v>
      </c>
      <c r="AB1743" s="1">
        <v>42833</v>
      </c>
      <c r="AC1743" s="13">
        <f t="shared" si="248"/>
        <v>42826</v>
      </c>
      <c r="AD1743" s="14">
        <f t="shared" si="249"/>
        <v>42833</v>
      </c>
      <c r="AE1743" s="1" t="str">
        <f t="shared" si="250"/>
        <v>Saturday</v>
      </c>
      <c r="AF1743" s="2">
        <v>0.54155092592592591</v>
      </c>
      <c r="AG1743" s="2">
        <f t="shared" si="251"/>
        <v>0.54166666666666663</v>
      </c>
      <c r="AH1743" t="s">
        <v>23</v>
      </c>
    </row>
    <row r="1744" spans="1:34" x14ac:dyDescent="0.25">
      <c r="A1744">
        <v>1568866</v>
      </c>
      <c r="B1744" t="s">
        <v>54</v>
      </c>
      <c r="E1744">
        <v>60030</v>
      </c>
      <c r="F1744" t="s">
        <v>20</v>
      </c>
      <c r="G1744" t="s">
        <v>55</v>
      </c>
      <c r="H1744">
        <v>5</v>
      </c>
      <c r="I1744" t="s">
        <v>57</v>
      </c>
      <c r="J1744">
        <f>VLOOKUP(I1744,Key!$A$1:$C$73,2,FALSE)</f>
        <v>43.03913</v>
      </c>
      <c r="K1744">
        <f>VLOOKUP(I1744,Key!$A$1:$C$73,3,FALSE)</f>
        <v>-87.916150000000002</v>
      </c>
      <c r="L1744" t="s">
        <v>77</v>
      </c>
      <c r="M1744">
        <f>VLOOKUP(L1744,Key!$A$1:$C$73,2,FALSE)</f>
        <v>43.036900000000003</v>
      </c>
      <c r="N1744">
        <f>VLOOKUP(L1744,Key!$A$1:$C$73,3,FALSE)</f>
        <v>-87.89667</v>
      </c>
      <c r="O1744">
        <v>20</v>
      </c>
      <c r="P1744">
        <v>3</v>
      </c>
      <c r="Q1744">
        <v>3</v>
      </c>
      <c r="R1744">
        <v>2.9</v>
      </c>
      <c r="S1744">
        <v>120</v>
      </c>
      <c r="T1744">
        <f t="shared" si="243"/>
        <v>-1</v>
      </c>
      <c r="U1744" s="1">
        <v>42833</v>
      </c>
      <c r="V1744" s="13">
        <f t="shared" si="244"/>
        <v>42826</v>
      </c>
      <c r="W1744" s="14">
        <f t="shared" si="245"/>
        <v>42833</v>
      </c>
      <c r="X1744" s="1" t="str">
        <f t="shared" si="246"/>
        <v>Saturday</v>
      </c>
      <c r="Y1744" s="2">
        <v>0.52160879629629631</v>
      </c>
      <c r="Z1744" s="2">
        <f t="shared" si="247"/>
        <v>0.54166666666666663</v>
      </c>
      <c r="AA1744">
        <f>1</f>
        <v>1</v>
      </c>
      <c r="AB1744" s="1">
        <v>42833</v>
      </c>
      <c r="AC1744" s="13">
        <f t="shared" si="248"/>
        <v>42826</v>
      </c>
      <c r="AD1744" s="14">
        <f t="shared" si="249"/>
        <v>42833</v>
      </c>
      <c r="AE1744" s="1" t="str">
        <f t="shared" si="250"/>
        <v>Saturday</v>
      </c>
      <c r="AF1744" s="2">
        <v>0.53559027777777779</v>
      </c>
      <c r="AG1744" s="2">
        <f t="shared" si="251"/>
        <v>0.54166666666666663</v>
      </c>
      <c r="AH1744" t="s">
        <v>23</v>
      </c>
    </row>
    <row r="1745" spans="1:34" x14ac:dyDescent="0.25">
      <c r="A1745">
        <v>1568991</v>
      </c>
      <c r="B1745" t="s">
        <v>54</v>
      </c>
      <c r="E1745">
        <v>53211</v>
      </c>
      <c r="F1745" t="s">
        <v>20</v>
      </c>
      <c r="G1745" t="s">
        <v>55</v>
      </c>
      <c r="H1745">
        <v>5441</v>
      </c>
      <c r="I1745" t="s">
        <v>66</v>
      </c>
      <c r="J1745">
        <f>VLOOKUP(I1745,Key!$A$1:$C$73,2,FALSE)</f>
        <v>43.078530000000001</v>
      </c>
      <c r="K1745">
        <f>VLOOKUP(I1745,Key!$A$1:$C$73,3,FALSE)</f>
        <v>-87.882620000000003</v>
      </c>
      <c r="L1745" t="s">
        <v>81</v>
      </c>
      <c r="M1745">
        <f>VLOOKUP(L1745,Key!$A$1:$C$73,2,FALSE)</f>
        <v>43.058010000000003</v>
      </c>
      <c r="N1745">
        <f>VLOOKUP(L1745,Key!$A$1:$C$73,3,FALSE)</f>
        <v>-87.877300000000005</v>
      </c>
      <c r="O1745">
        <v>25</v>
      </c>
      <c r="P1745">
        <v>3</v>
      </c>
      <c r="Q1745">
        <v>3.8</v>
      </c>
      <c r="R1745">
        <v>3.6</v>
      </c>
      <c r="S1745">
        <v>150</v>
      </c>
      <c r="T1745">
        <f t="shared" si="243"/>
        <v>-1</v>
      </c>
      <c r="U1745" s="1">
        <v>42833</v>
      </c>
      <c r="V1745" s="13">
        <f t="shared" si="244"/>
        <v>42826</v>
      </c>
      <c r="W1745" s="14">
        <f t="shared" si="245"/>
        <v>42833</v>
      </c>
      <c r="X1745" s="1" t="str">
        <f t="shared" si="246"/>
        <v>Saturday</v>
      </c>
      <c r="Y1745" s="2">
        <v>0.53802083333333328</v>
      </c>
      <c r="Z1745" s="2">
        <f t="shared" si="247"/>
        <v>0.54166666666666663</v>
      </c>
      <c r="AA1745">
        <f>1</f>
        <v>1</v>
      </c>
      <c r="AB1745" s="1">
        <v>42833</v>
      </c>
      <c r="AC1745" s="13">
        <f t="shared" si="248"/>
        <v>42826</v>
      </c>
      <c r="AD1745" s="14">
        <f t="shared" si="249"/>
        <v>42833</v>
      </c>
      <c r="AE1745" s="1" t="str">
        <f t="shared" si="250"/>
        <v>Saturday</v>
      </c>
      <c r="AF1745" s="2">
        <v>0.55527777777777776</v>
      </c>
      <c r="AG1745" s="2">
        <f t="shared" si="251"/>
        <v>0.54166666666666663</v>
      </c>
      <c r="AH1745" t="s">
        <v>23</v>
      </c>
    </row>
    <row r="1746" spans="1:34" x14ac:dyDescent="0.25">
      <c r="A1746">
        <v>1569000</v>
      </c>
      <c r="B1746" t="s">
        <v>54</v>
      </c>
      <c r="E1746">
        <v>53095</v>
      </c>
      <c r="F1746" t="s">
        <v>20</v>
      </c>
      <c r="G1746" t="s">
        <v>55</v>
      </c>
      <c r="H1746">
        <v>5464</v>
      </c>
      <c r="I1746" t="s">
        <v>37</v>
      </c>
      <c r="J1746">
        <f>VLOOKUP(I1746,Key!$A$1:$C$73,2,FALSE)</f>
        <v>43.049230000000001</v>
      </c>
      <c r="K1746">
        <f>VLOOKUP(I1746,Key!$A$1:$C$73,3,FALSE)</f>
        <v>-87.911940000000001</v>
      </c>
      <c r="L1746" t="s">
        <v>37</v>
      </c>
      <c r="M1746">
        <f>VLOOKUP(L1746,Key!$A$1:$C$73,2,FALSE)</f>
        <v>43.049230000000001</v>
      </c>
      <c r="N1746">
        <f>VLOOKUP(L1746,Key!$A$1:$C$73,3,FALSE)</f>
        <v>-87.911940000000001</v>
      </c>
      <c r="O1746">
        <v>54</v>
      </c>
      <c r="P1746">
        <v>6</v>
      </c>
      <c r="Q1746">
        <v>8.1</v>
      </c>
      <c r="R1746">
        <v>7.7</v>
      </c>
      <c r="S1746">
        <v>324</v>
      </c>
      <c r="T1746">
        <f t="shared" si="243"/>
        <v>-1</v>
      </c>
      <c r="U1746" s="1">
        <v>42833</v>
      </c>
      <c r="V1746" s="13">
        <f t="shared" si="244"/>
        <v>42826</v>
      </c>
      <c r="W1746" s="14">
        <f t="shared" si="245"/>
        <v>42833</v>
      </c>
      <c r="X1746" s="1" t="str">
        <f t="shared" si="246"/>
        <v>Saturday</v>
      </c>
      <c r="Y1746" s="2">
        <v>0.53951388888888896</v>
      </c>
      <c r="Z1746" s="2">
        <f t="shared" si="247"/>
        <v>0.54166666666666663</v>
      </c>
      <c r="AA1746">
        <f>1</f>
        <v>1</v>
      </c>
      <c r="AB1746" s="1">
        <v>42833</v>
      </c>
      <c r="AC1746" s="13">
        <f t="shared" si="248"/>
        <v>42826</v>
      </c>
      <c r="AD1746" s="14">
        <f t="shared" si="249"/>
        <v>42833</v>
      </c>
      <c r="AE1746" s="1" t="str">
        <f t="shared" si="250"/>
        <v>Saturday</v>
      </c>
      <c r="AF1746" s="2">
        <v>0.57640046296296299</v>
      </c>
      <c r="AG1746" s="2">
        <f t="shared" si="251"/>
        <v>0.58333333333333326</v>
      </c>
      <c r="AH1746" t="s">
        <v>25</v>
      </c>
    </row>
    <row r="1747" spans="1:34" x14ac:dyDescent="0.25">
      <c r="A1747">
        <v>1569024</v>
      </c>
      <c r="B1747" t="s">
        <v>54</v>
      </c>
      <c r="E1747">
        <v>60030</v>
      </c>
      <c r="F1747" t="s">
        <v>20</v>
      </c>
      <c r="G1747" t="s">
        <v>55</v>
      </c>
      <c r="H1747">
        <v>5511</v>
      </c>
      <c r="I1747" t="s">
        <v>84</v>
      </c>
      <c r="J1747">
        <f>VLOOKUP(I1747,Key!$A$1:$C$73,2,FALSE)</f>
        <v>43.040154000000001</v>
      </c>
      <c r="K1747">
        <f>VLOOKUP(I1747,Key!$A$1:$C$73,3,FALSE)</f>
        <v>-87.932113000000001</v>
      </c>
      <c r="L1747" t="s">
        <v>36</v>
      </c>
      <c r="M1747">
        <f>VLOOKUP(L1747,Key!$A$1:$C$73,2,FALSE)</f>
        <v>43.03519</v>
      </c>
      <c r="N1747">
        <f>VLOOKUP(L1747,Key!$A$1:$C$73,3,FALSE)</f>
        <v>-87.907390000000007</v>
      </c>
      <c r="O1747">
        <v>86</v>
      </c>
      <c r="P1747">
        <v>9</v>
      </c>
      <c r="Q1747">
        <v>12.9</v>
      </c>
      <c r="R1747">
        <v>12.3</v>
      </c>
      <c r="S1747">
        <v>516</v>
      </c>
      <c r="T1747">
        <f t="shared" si="243"/>
        <v>-1</v>
      </c>
      <c r="U1747" s="1">
        <v>42833</v>
      </c>
      <c r="V1747" s="13">
        <f t="shared" si="244"/>
        <v>42826</v>
      </c>
      <c r="W1747" s="14">
        <f t="shared" si="245"/>
        <v>42833</v>
      </c>
      <c r="X1747" s="1" t="str">
        <f t="shared" si="246"/>
        <v>Saturday</v>
      </c>
      <c r="Y1747" s="2">
        <v>0.54217592592592589</v>
      </c>
      <c r="Z1747" s="2">
        <f t="shared" si="247"/>
        <v>0.54166666666666663</v>
      </c>
      <c r="AA1747">
        <f>1</f>
        <v>1</v>
      </c>
      <c r="AB1747" s="1">
        <v>42833</v>
      </c>
      <c r="AC1747" s="13">
        <f t="shared" si="248"/>
        <v>42826</v>
      </c>
      <c r="AD1747" s="14">
        <f t="shared" si="249"/>
        <v>42833</v>
      </c>
      <c r="AE1747" s="1" t="str">
        <f t="shared" si="250"/>
        <v>Saturday</v>
      </c>
      <c r="AF1747" s="2">
        <v>0.6015625</v>
      </c>
      <c r="AG1747" s="2">
        <f t="shared" si="251"/>
        <v>0.58333333333333326</v>
      </c>
      <c r="AH1747" t="s">
        <v>23</v>
      </c>
    </row>
    <row r="1748" spans="1:34" x14ac:dyDescent="0.25">
      <c r="A1748">
        <v>1569058</v>
      </c>
      <c r="B1748" t="s">
        <v>54</v>
      </c>
      <c r="E1748">
        <v>60640</v>
      </c>
      <c r="F1748" t="s">
        <v>20</v>
      </c>
      <c r="G1748" t="s">
        <v>55</v>
      </c>
      <c r="H1748">
        <v>5560</v>
      </c>
      <c r="I1748" t="s">
        <v>37</v>
      </c>
      <c r="J1748">
        <f>VLOOKUP(I1748,Key!$A$1:$C$73,2,FALSE)</f>
        <v>43.049230000000001</v>
      </c>
      <c r="K1748">
        <f>VLOOKUP(I1748,Key!$A$1:$C$73,3,FALSE)</f>
        <v>-87.911940000000001</v>
      </c>
      <c r="L1748" t="s">
        <v>77</v>
      </c>
      <c r="M1748">
        <f>VLOOKUP(L1748,Key!$A$1:$C$73,2,FALSE)</f>
        <v>43.036900000000003</v>
      </c>
      <c r="N1748">
        <f>VLOOKUP(L1748,Key!$A$1:$C$73,3,FALSE)</f>
        <v>-87.89667</v>
      </c>
      <c r="O1748">
        <v>101</v>
      </c>
      <c r="P1748">
        <v>12</v>
      </c>
      <c r="Q1748">
        <v>15.2</v>
      </c>
      <c r="R1748">
        <v>14.4</v>
      </c>
      <c r="S1748">
        <v>606</v>
      </c>
      <c r="T1748">
        <f t="shared" si="243"/>
        <v>-1</v>
      </c>
      <c r="U1748" s="1">
        <v>42833</v>
      </c>
      <c r="V1748" s="13">
        <f t="shared" si="244"/>
        <v>42826</v>
      </c>
      <c r="W1748" s="14">
        <f t="shared" si="245"/>
        <v>42833</v>
      </c>
      <c r="X1748" s="1" t="str">
        <f t="shared" si="246"/>
        <v>Saturday</v>
      </c>
      <c r="Y1748" s="2">
        <v>0.54797453703703702</v>
      </c>
      <c r="Z1748" s="2">
        <f t="shared" si="247"/>
        <v>0.54166666666666663</v>
      </c>
      <c r="AA1748">
        <f>1</f>
        <v>1</v>
      </c>
      <c r="AB1748" s="1">
        <v>42833</v>
      </c>
      <c r="AC1748" s="13">
        <f t="shared" si="248"/>
        <v>42826</v>
      </c>
      <c r="AD1748" s="14">
        <f t="shared" si="249"/>
        <v>42833</v>
      </c>
      <c r="AE1748" s="1" t="str">
        <f t="shared" si="250"/>
        <v>Saturday</v>
      </c>
      <c r="AF1748" s="2">
        <v>0.61829861111111117</v>
      </c>
      <c r="AG1748" s="2">
        <f t="shared" si="251"/>
        <v>0.625</v>
      </c>
      <c r="AH1748" t="s">
        <v>23</v>
      </c>
    </row>
    <row r="1749" spans="1:34" x14ac:dyDescent="0.25">
      <c r="A1749">
        <v>1569070</v>
      </c>
      <c r="B1749" t="s">
        <v>54</v>
      </c>
      <c r="E1749">
        <v>60543</v>
      </c>
      <c r="F1749" t="s">
        <v>20</v>
      </c>
      <c r="G1749" t="s">
        <v>55</v>
      </c>
      <c r="H1749">
        <v>11153</v>
      </c>
      <c r="I1749" t="s">
        <v>36</v>
      </c>
      <c r="J1749">
        <f>VLOOKUP(I1749,Key!$A$1:$C$73,2,FALSE)</f>
        <v>43.03519</v>
      </c>
      <c r="K1749">
        <f>VLOOKUP(I1749,Key!$A$1:$C$73,3,FALSE)</f>
        <v>-87.907390000000007</v>
      </c>
      <c r="L1749" t="s">
        <v>57</v>
      </c>
      <c r="M1749">
        <f>VLOOKUP(L1749,Key!$A$1:$C$73,2,FALSE)</f>
        <v>43.03913</v>
      </c>
      <c r="N1749">
        <f>VLOOKUP(L1749,Key!$A$1:$C$73,3,FALSE)</f>
        <v>-87.916150000000002</v>
      </c>
      <c r="O1749">
        <v>21</v>
      </c>
      <c r="P1749">
        <v>3</v>
      </c>
      <c r="Q1749">
        <v>3.2</v>
      </c>
      <c r="R1749">
        <v>3</v>
      </c>
      <c r="S1749">
        <v>126</v>
      </c>
      <c r="T1749">
        <f t="shared" si="243"/>
        <v>-1</v>
      </c>
      <c r="U1749" s="1">
        <v>42833</v>
      </c>
      <c r="V1749" s="13">
        <f t="shared" si="244"/>
        <v>42826</v>
      </c>
      <c r="W1749" s="14">
        <f t="shared" si="245"/>
        <v>42833</v>
      </c>
      <c r="X1749" s="1" t="str">
        <f t="shared" si="246"/>
        <v>Saturday</v>
      </c>
      <c r="Y1749" s="2">
        <v>0.54903935185185182</v>
      </c>
      <c r="Z1749" s="2">
        <f t="shared" si="247"/>
        <v>0.54166666666666663</v>
      </c>
      <c r="AA1749">
        <f>1</f>
        <v>1</v>
      </c>
      <c r="AB1749" s="1">
        <v>42833</v>
      </c>
      <c r="AC1749" s="13">
        <f t="shared" si="248"/>
        <v>42826</v>
      </c>
      <c r="AD1749" s="14">
        <f t="shared" si="249"/>
        <v>42833</v>
      </c>
      <c r="AE1749" s="1" t="str">
        <f t="shared" si="250"/>
        <v>Saturday</v>
      </c>
      <c r="AF1749" s="2">
        <v>0.56363425925925925</v>
      </c>
      <c r="AG1749" s="2">
        <f t="shared" si="251"/>
        <v>0.58333333333333326</v>
      </c>
      <c r="AH1749" t="s">
        <v>23</v>
      </c>
    </row>
    <row r="1750" spans="1:34" x14ac:dyDescent="0.25">
      <c r="A1750">
        <v>1569188</v>
      </c>
      <c r="B1750" t="s">
        <v>54</v>
      </c>
      <c r="E1750">
        <v>53233</v>
      </c>
      <c r="F1750" t="s">
        <v>20</v>
      </c>
      <c r="G1750" t="s">
        <v>55</v>
      </c>
      <c r="H1750">
        <v>5429</v>
      </c>
      <c r="I1750" t="s">
        <v>36</v>
      </c>
      <c r="J1750">
        <f>VLOOKUP(I1750,Key!$A$1:$C$73,2,FALSE)</f>
        <v>43.03519</v>
      </c>
      <c r="K1750">
        <f>VLOOKUP(I1750,Key!$A$1:$C$73,3,FALSE)</f>
        <v>-87.907390000000007</v>
      </c>
      <c r="L1750" t="s">
        <v>85</v>
      </c>
      <c r="M1750">
        <f>VLOOKUP(L1750,Key!$A$1:$C$73,2,FALSE)</f>
        <v>43.053040000000003</v>
      </c>
      <c r="N1750">
        <f>VLOOKUP(L1750,Key!$A$1:$C$73,3,FALSE)</f>
        <v>-87.897660000000002</v>
      </c>
      <c r="O1750">
        <v>33</v>
      </c>
      <c r="P1750">
        <v>3</v>
      </c>
      <c r="Q1750">
        <v>5</v>
      </c>
      <c r="R1750">
        <v>4.7</v>
      </c>
      <c r="S1750">
        <v>198</v>
      </c>
      <c r="T1750">
        <f t="shared" si="243"/>
        <v>-1</v>
      </c>
      <c r="U1750" s="1">
        <v>42833</v>
      </c>
      <c r="V1750" s="13">
        <f t="shared" si="244"/>
        <v>42826</v>
      </c>
      <c r="W1750" s="14">
        <f t="shared" si="245"/>
        <v>42833</v>
      </c>
      <c r="X1750" s="1" t="str">
        <f t="shared" si="246"/>
        <v>Saturday</v>
      </c>
      <c r="Y1750" s="2">
        <v>0.56320601851851848</v>
      </c>
      <c r="Z1750" s="2">
        <f t="shared" si="247"/>
        <v>0.58333333333333326</v>
      </c>
      <c r="AA1750">
        <f>1</f>
        <v>1</v>
      </c>
      <c r="AB1750" s="1">
        <v>42833</v>
      </c>
      <c r="AC1750" s="13">
        <f t="shared" si="248"/>
        <v>42826</v>
      </c>
      <c r="AD1750" s="14">
        <f t="shared" si="249"/>
        <v>42833</v>
      </c>
      <c r="AE1750" s="1" t="str">
        <f t="shared" si="250"/>
        <v>Saturday</v>
      </c>
      <c r="AF1750" s="2">
        <v>0.58675925925925931</v>
      </c>
      <c r="AG1750" s="2">
        <f t="shared" si="251"/>
        <v>0.58333333333333326</v>
      </c>
      <c r="AH1750" t="s">
        <v>23</v>
      </c>
    </row>
    <row r="1751" spans="1:34" x14ac:dyDescent="0.25">
      <c r="A1751">
        <v>1569206</v>
      </c>
      <c r="B1751" t="s">
        <v>54</v>
      </c>
      <c r="E1751">
        <v>60073</v>
      </c>
      <c r="F1751" t="s">
        <v>20</v>
      </c>
      <c r="G1751" t="s">
        <v>55</v>
      </c>
      <c r="H1751">
        <v>5529</v>
      </c>
      <c r="I1751" t="s">
        <v>28</v>
      </c>
      <c r="J1751">
        <f>VLOOKUP(I1751,Key!$A$1:$C$73,2,FALSE)</f>
        <v>43.038580000000003</v>
      </c>
      <c r="K1751">
        <f>VLOOKUP(I1751,Key!$A$1:$C$73,3,FALSE)</f>
        <v>-87.90934</v>
      </c>
      <c r="L1751" t="s">
        <v>28</v>
      </c>
      <c r="M1751">
        <f>VLOOKUP(L1751,Key!$A$1:$C$73,2,FALSE)</f>
        <v>43.038580000000003</v>
      </c>
      <c r="N1751">
        <f>VLOOKUP(L1751,Key!$A$1:$C$73,3,FALSE)</f>
        <v>-87.90934</v>
      </c>
      <c r="O1751">
        <v>28</v>
      </c>
      <c r="P1751">
        <v>3</v>
      </c>
      <c r="Q1751">
        <v>4.2</v>
      </c>
      <c r="R1751">
        <v>4</v>
      </c>
      <c r="S1751">
        <v>168</v>
      </c>
      <c r="T1751">
        <f t="shared" si="243"/>
        <v>-1</v>
      </c>
      <c r="U1751" s="1">
        <v>42833</v>
      </c>
      <c r="V1751" s="13">
        <f t="shared" si="244"/>
        <v>42826</v>
      </c>
      <c r="W1751" s="14">
        <f t="shared" si="245"/>
        <v>42833</v>
      </c>
      <c r="X1751" s="1" t="str">
        <f t="shared" si="246"/>
        <v>Saturday</v>
      </c>
      <c r="Y1751" s="2">
        <v>0.56513888888888886</v>
      </c>
      <c r="Z1751" s="2">
        <f t="shared" si="247"/>
        <v>0.58333333333333326</v>
      </c>
      <c r="AA1751">
        <f>1</f>
        <v>1</v>
      </c>
      <c r="AB1751" s="1">
        <v>42833</v>
      </c>
      <c r="AC1751" s="13">
        <f t="shared" si="248"/>
        <v>42826</v>
      </c>
      <c r="AD1751" s="14">
        <f t="shared" si="249"/>
        <v>42833</v>
      </c>
      <c r="AE1751" s="1" t="str">
        <f t="shared" si="250"/>
        <v>Saturday</v>
      </c>
      <c r="AF1751" s="2">
        <v>0.58408564814814812</v>
      </c>
      <c r="AG1751" s="2">
        <f t="shared" si="251"/>
        <v>0.58333333333333326</v>
      </c>
      <c r="AH1751" t="s">
        <v>25</v>
      </c>
    </row>
    <row r="1752" spans="1:34" x14ac:dyDescent="0.25">
      <c r="A1752">
        <v>1569210</v>
      </c>
      <c r="B1752" t="s">
        <v>54</v>
      </c>
      <c r="E1752">
        <v>926</v>
      </c>
      <c r="F1752" t="s">
        <v>20</v>
      </c>
      <c r="G1752" t="s">
        <v>55</v>
      </c>
      <c r="H1752">
        <v>993</v>
      </c>
      <c r="I1752" t="s">
        <v>36</v>
      </c>
      <c r="J1752">
        <f>VLOOKUP(I1752,Key!$A$1:$C$73,2,FALSE)</f>
        <v>43.03519</v>
      </c>
      <c r="K1752">
        <f>VLOOKUP(I1752,Key!$A$1:$C$73,3,FALSE)</f>
        <v>-87.907390000000007</v>
      </c>
      <c r="L1752" t="s">
        <v>77</v>
      </c>
      <c r="M1752">
        <f>VLOOKUP(L1752,Key!$A$1:$C$73,2,FALSE)</f>
        <v>43.036900000000003</v>
      </c>
      <c r="N1752">
        <f>VLOOKUP(L1752,Key!$A$1:$C$73,3,FALSE)</f>
        <v>-87.89667</v>
      </c>
      <c r="O1752">
        <v>45</v>
      </c>
      <c r="P1752">
        <v>6</v>
      </c>
      <c r="Q1752">
        <v>6.8</v>
      </c>
      <c r="R1752">
        <v>6.4</v>
      </c>
      <c r="S1752">
        <v>270</v>
      </c>
      <c r="T1752">
        <f t="shared" si="243"/>
        <v>-1</v>
      </c>
      <c r="U1752" s="1">
        <v>42833</v>
      </c>
      <c r="V1752" s="13">
        <f t="shared" si="244"/>
        <v>42826</v>
      </c>
      <c r="W1752" s="14">
        <f t="shared" si="245"/>
        <v>42833</v>
      </c>
      <c r="X1752" s="1" t="str">
        <f t="shared" si="246"/>
        <v>Saturday</v>
      </c>
      <c r="Y1752" s="2">
        <v>0.56568287037037035</v>
      </c>
      <c r="Z1752" s="2">
        <f t="shared" si="247"/>
        <v>0.58333333333333326</v>
      </c>
      <c r="AA1752">
        <f>1</f>
        <v>1</v>
      </c>
      <c r="AB1752" s="1">
        <v>42833</v>
      </c>
      <c r="AC1752" s="13">
        <f t="shared" si="248"/>
        <v>42826</v>
      </c>
      <c r="AD1752" s="14">
        <f t="shared" si="249"/>
        <v>42833</v>
      </c>
      <c r="AE1752" s="1" t="str">
        <f t="shared" si="250"/>
        <v>Saturday</v>
      </c>
      <c r="AF1752" s="2">
        <v>0.59662037037037041</v>
      </c>
      <c r="AG1752" s="2">
        <f t="shared" si="251"/>
        <v>0.58333333333333326</v>
      </c>
      <c r="AH1752" t="s">
        <v>23</v>
      </c>
    </row>
    <row r="1753" spans="1:34" x14ac:dyDescent="0.25">
      <c r="A1753">
        <v>1569224</v>
      </c>
      <c r="B1753" t="s">
        <v>54</v>
      </c>
      <c r="E1753">
        <v>53235</v>
      </c>
      <c r="F1753" t="s">
        <v>20</v>
      </c>
      <c r="G1753" t="s">
        <v>55</v>
      </c>
      <c r="H1753">
        <v>2</v>
      </c>
      <c r="I1753" t="s">
        <v>36</v>
      </c>
      <c r="J1753">
        <f>VLOOKUP(I1753,Key!$A$1:$C$73,2,FALSE)</f>
        <v>43.03519</v>
      </c>
      <c r="K1753">
        <f>VLOOKUP(I1753,Key!$A$1:$C$73,3,FALSE)</f>
        <v>-87.907390000000007</v>
      </c>
      <c r="L1753" t="s">
        <v>62</v>
      </c>
      <c r="M1753">
        <f>VLOOKUP(L1753,Key!$A$1:$C$73,2,FALSE)</f>
        <v>43.052460000000004</v>
      </c>
      <c r="N1753">
        <f>VLOOKUP(L1753,Key!$A$1:$C$73,3,FALSE)</f>
        <v>-87.891000000000005</v>
      </c>
      <c r="O1753">
        <v>56</v>
      </c>
      <c r="P1753">
        <v>6</v>
      </c>
      <c r="Q1753">
        <v>8.4</v>
      </c>
      <c r="R1753">
        <v>8</v>
      </c>
      <c r="S1753">
        <v>336</v>
      </c>
      <c r="T1753">
        <f t="shared" si="243"/>
        <v>-1</v>
      </c>
      <c r="U1753" s="1">
        <v>42833</v>
      </c>
      <c r="V1753" s="13">
        <f t="shared" si="244"/>
        <v>42826</v>
      </c>
      <c r="W1753" s="14">
        <f t="shared" si="245"/>
        <v>42833</v>
      </c>
      <c r="X1753" s="1" t="str">
        <f t="shared" si="246"/>
        <v>Saturday</v>
      </c>
      <c r="Y1753" s="2">
        <v>0.56787037037037036</v>
      </c>
      <c r="Z1753" s="2">
        <f t="shared" si="247"/>
        <v>0.58333333333333326</v>
      </c>
      <c r="AA1753">
        <f>1</f>
        <v>1</v>
      </c>
      <c r="AB1753" s="1">
        <v>42833</v>
      </c>
      <c r="AC1753" s="13">
        <f t="shared" si="248"/>
        <v>42826</v>
      </c>
      <c r="AD1753" s="14">
        <f t="shared" si="249"/>
        <v>42833</v>
      </c>
      <c r="AE1753" s="1" t="str">
        <f t="shared" si="250"/>
        <v>Saturday</v>
      </c>
      <c r="AF1753" s="2">
        <v>0.60659722222222223</v>
      </c>
      <c r="AG1753" s="2">
        <f t="shared" si="251"/>
        <v>0.625</v>
      </c>
      <c r="AH1753" t="s">
        <v>23</v>
      </c>
    </row>
    <row r="1754" spans="1:34" x14ac:dyDescent="0.25">
      <c r="A1754">
        <v>1560316</v>
      </c>
      <c r="B1754" t="s">
        <v>54</v>
      </c>
      <c r="E1754">
        <v>55347</v>
      </c>
      <c r="F1754" t="s">
        <v>20</v>
      </c>
      <c r="G1754" t="s">
        <v>55</v>
      </c>
      <c r="H1754">
        <v>11156</v>
      </c>
      <c r="I1754" t="s">
        <v>27</v>
      </c>
      <c r="J1754">
        <f>VLOOKUP(I1754,Key!$A$1:$C$73,2,FALSE)</f>
        <v>43.041646999999998</v>
      </c>
      <c r="K1754">
        <f>VLOOKUP(I1754,Key!$A$1:$C$73,3,FALSE)</f>
        <v>-87.927257999999995</v>
      </c>
      <c r="L1754" t="s">
        <v>68</v>
      </c>
      <c r="M1754">
        <f>VLOOKUP(L1754,Key!$A$1:$C$73,2,FALSE)</f>
        <v>43.026470000000003</v>
      </c>
      <c r="N1754">
        <f>VLOOKUP(L1754,Key!$A$1:$C$73,3,FALSE)</f>
        <v>-87.918040000000005</v>
      </c>
      <c r="O1754">
        <v>50</v>
      </c>
      <c r="P1754">
        <v>6</v>
      </c>
      <c r="Q1754">
        <v>7.5</v>
      </c>
      <c r="R1754">
        <v>7.1</v>
      </c>
      <c r="S1754">
        <v>300</v>
      </c>
      <c r="T1754">
        <f t="shared" si="243"/>
        <v>-1</v>
      </c>
      <c r="U1754" s="1">
        <v>42833</v>
      </c>
      <c r="V1754" s="13">
        <f t="shared" si="244"/>
        <v>42826</v>
      </c>
      <c r="W1754" s="14">
        <f t="shared" si="245"/>
        <v>42833</v>
      </c>
      <c r="X1754" s="1" t="str">
        <f t="shared" si="246"/>
        <v>Saturday</v>
      </c>
      <c r="Y1754" s="2">
        <v>0.57177083333333334</v>
      </c>
      <c r="Z1754" s="2">
        <f t="shared" si="247"/>
        <v>0.58333333333333326</v>
      </c>
      <c r="AA1754">
        <f>1</f>
        <v>1</v>
      </c>
      <c r="AB1754" s="1">
        <v>42833</v>
      </c>
      <c r="AC1754" s="13">
        <f t="shared" si="248"/>
        <v>42826</v>
      </c>
      <c r="AD1754" s="14">
        <f t="shared" si="249"/>
        <v>42833</v>
      </c>
      <c r="AE1754" s="1" t="str">
        <f t="shared" si="250"/>
        <v>Saturday</v>
      </c>
      <c r="AF1754" s="2">
        <v>0.60641203703703705</v>
      </c>
      <c r="AG1754" s="2">
        <f t="shared" si="251"/>
        <v>0.625</v>
      </c>
      <c r="AH1754" t="s">
        <v>23</v>
      </c>
    </row>
    <row r="1755" spans="1:34" x14ac:dyDescent="0.25">
      <c r="A1755">
        <v>1569297</v>
      </c>
      <c r="B1755" t="s">
        <v>54</v>
      </c>
      <c r="F1755" t="s">
        <v>20</v>
      </c>
      <c r="G1755" t="s">
        <v>55</v>
      </c>
      <c r="H1755">
        <v>338</v>
      </c>
      <c r="I1755" t="s">
        <v>39</v>
      </c>
      <c r="J1755">
        <f>VLOOKUP(I1755,Key!$A$1:$C$73,2,FALSE)</f>
        <v>43.031480000000002</v>
      </c>
      <c r="K1755">
        <f>VLOOKUP(I1755,Key!$A$1:$C$73,3,FALSE)</f>
        <v>-87.908169999999998</v>
      </c>
      <c r="L1755" t="s">
        <v>77</v>
      </c>
      <c r="M1755">
        <f>VLOOKUP(L1755,Key!$A$1:$C$73,2,FALSE)</f>
        <v>43.036900000000003</v>
      </c>
      <c r="N1755">
        <f>VLOOKUP(L1755,Key!$A$1:$C$73,3,FALSE)</f>
        <v>-87.89667</v>
      </c>
      <c r="O1755">
        <v>50</v>
      </c>
      <c r="P1755">
        <v>6</v>
      </c>
      <c r="Q1755">
        <v>7.5</v>
      </c>
      <c r="R1755">
        <v>7.1</v>
      </c>
      <c r="S1755">
        <v>300</v>
      </c>
      <c r="T1755">
        <f t="shared" si="243"/>
        <v>-1</v>
      </c>
      <c r="U1755" s="1">
        <v>42833</v>
      </c>
      <c r="V1755" s="13">
        <f t="shared" si="244"/>
        <v>42826</v>
      </c>
      <c r="W1755" s="14">
        <f t="shared" si="245"/>
        <v>42833</v>
      </c>
      <c r="X1755" s="1" t="str">
        <f t="shared" si="246"/>
        <v>Saturday</v>
      </c>
      <c r="Y1755" s="2">
        <v>0.57349537037037035</v>
      </c>
      <c r="Z1755" s="2">
        <f t="shared" si="247"/>
        <v>0.58333333333333326</v>
      </c>
      <c r="AA1755">
        <f>1</f>
        <v>1</v>
      </c>
      <c r="AB1755" s="1">
        <v>42833</v>
      </c>
      <c r="AC1755" s="13">
        <f t="shared" si="248"/>
        <v>42826</v>
      </c>
      <c r="AD1755" s="14">
        <f t="shared" si="249"/>
        <v>42833</v>
      </c>
      <c r="AE1755" s="1" t="str">
        <f t="shared" si="250"/>
        <v>Saturday</v>
      </c>
      <c r="AF1755" s="2">
        <v>0.60767361111111107</v>
      </c>
      <c r="AG1755" s="2">
        <f t="shared" si="251"/>
        <v>0.625</v>
      </c>
      <c r="AH1755" t="s">
        <v>23</v>
      </c>
    </row>
    <row r="1756" spans="1:34" x14ac:dyDescent="0.25">
      <c r="A1756">
        <v>1149918</v>
      </c>
      <c r="B1756" t="s">
        <v>54</v>
      </c>
      <c r="E1756">
        <v>60561</v>
      </c>
      <c r="F1756" t="s">
        <v>20</v>
      </c>
      <c r="G1756" t="s">
        <v>55</v>
      </c>
      <c r="H1756">
        <v>200</v>
      </c>
      <c r="I1756" t="s">
        <v>28</v>
      </c>
      <c r="J1756">
        <f>VLOOKUP(I1756,Key!$A$1:$C$73,2,FALSE)</f>
        <v>43.038580000000003</v>
      </c>
      <c r="K1756">
        <f>VLOOKUP(I1756,Key!$A$1:$C$73,3,FALSE)</f>
        <v>-87.90934</v>
      </c>
      <c r="L1756" t="s">
        <v>84</v>
      </c>
      <c r="M1756">
        <f>VLOOKUP(L1756,Key!$A$1:$C$73,2,FALSE)</f>
        <v>43.040154000000001</v>
      </c>
      <c r="N1756">
        <f>VLOOKUP(L1756,Key!$A$1:$C$73,3,FALSE)</f>
        <v>-87.932113000000001</v>
      </c>
      <c r="O1756">
        <v>28</v>
      </c>
      <c r="P1756">
        <v>3</v>
      </c>
      <c r="Q1756">
        <v>4.2</v>
      </c>
      <c r="R1756">
        <v>4</v>
      </c>
      <c r="S1756">
        <v>168</v>
      </c>
      <c r="T1756">
        <f t="shared" si="243"/>
        <v>-1</v>
      </c>
      <c r="U1756" s="1">
        <v>42833</v>
      </c>
      <c r="V1756" s="13">
        <f t="shared" si="244"/>
        <v>42826</v>
      </c>
      <c r="W1756" s="14">
        <f t="shared" si="245"/>
        <v>42833</v>
      </c>
      <c r="X1756" s="1" t="str">
        <f t="shared" si="246"/>
        <v>Saturday</v>
      </c>
      <c r="Y1756" s="2">
        <v>0.57768518518518519</v>
      </c>
      <c r="Z1756" s="2">
        <f t="shared" si="247"/>
        <v>0.58333333333333326</v>
      </c>
      <c r="AA1756">
        <f>1</f>
        <v>1</v>
      </c>
      <c r="AB1756" s="1">
        <v>42833</v>
      </c>
      <c r="AC1756" s="13">
        <f t="shared" si="248"/>
        <v>42826</v>
      </c>
      <c r="AD1756" s="14">
        <f t="shared" si="249"/>
        <v>42833</v>
      </c>
      <c r="AE1756" s="1" t="str">
        <f t="shared" si="250"/>
        <v>Saturday</v>
      </c>
      <c r="AF1756" s="2">
        <v>0.59673611111111113</v>
      </c>
      <c r="AG1756" s="2">
        <f t="shared" si="251"/>
        <v>0.58333333333333326</v>
      </c>
      <c r="AH1756" t="s">
        <v>23</v>
      </c>
    </row>
    <row r="1757" spans="1:34" x14ac:dyDescent="0.25">
      <c r="A1757">
        <v>1569349</v>
      </c>
      <c r="B1757" t="s">
        <v>54</v>
      </c>
      <c r="E1757">
        <v>60630</v>
      </c>
      <c r="F1757" t="s">
        <v>20</v>
      </c>
      <c r="G1757" t="s">
        <v>55</v>
      </c>
      <c r="H1757">
        <v>5489</v>
      </c>
      <c r="I1757" t="s">
        <v>84</v>
      </c>
      <c r="J1757">
        <f>VLOOKUP(I1757,Key!$A$1:$C$73,2,FALSE)</f>
        <v>43.040154000000001</v>
      </c>
      <c r="K1757">
        <f>VLOOKUP(I1757,Key!$A$1:$C$73,3,FALSE)</f>
        <v>-87.932113000000001</v>
      </c>
      <c r="L1757" t="s">
        <v>79</v>
      </c>
      <c r="M1757">
        <f>VLOOKUP(L1757,Key!$A$1:$C$73,2,FALSE)</f>
        <v>43.04804</v>
      </c>
      <c r="N1757">
        <f>VLOOKUP(L1757,Key!$A$1:$C$73,3,FALSE)</f>
        <v>-87.896720000000002</v>
      </c>
      <c r="O1757">
        <v>31</v>
      </c>
      <c r="P1757">
        <v>3</v>
      </c>
      <c r="Q1757">
        <v>4.7</v>
      </c>
      <c r="R1757">
        <v>4.4000000000000004</v>
      </c>
      <c r="S1757">
        <v>186</v>
      </c>
      <c r="T1757">
        <f t="shared" si="243"/>
        <v>-1</v>
      </c>
      <c r="U1757" s="1">
        <v>42833</v>
      </c>
      <c r="V1757" s="13">
        <f t="shared" si="244"/>
        <v>42826</v>
      </c>
      <c r="W1757" s="14">
        <f t="shared" si="245"/>
        <v>42833</v>
      </c>
      <c r="X1757" s="1" t="str">
        <f t="shared" si="246"/>
        <v>Saturday</v>
      </c>
      <c r="Y1757" s="2">
        <v>0.5797106481481481</v>
      </c>
      <c r="Z1757" s="2">
        <f t="shared" si="247"/>
        <v>0.58333333333333326</v>
      </c>
      <c r="AA1757">
        <f>1</f>
        <v>1</v>
      </c>
      <c r="AB1757" s="1">
        <v>42833</v>
      </c>
      <c r="AC1757" s="13">
        <f t="shared" si="248"/>
        <v>42826</v>
      </c>
      <c r="AD1757" s="14">
        <f t="shared" si="249"/>
        <v>42833</v>
      </c>
      <c r="AE1757" s="1" t="str">
        <f t="shared" si="250"/>
        <v>Saturday</v>
      </c>
      <c r="AF1757" s="2">
        <v>0.60137731481481482</v>
      </c>
      <c r="AG1757" s="2">
        <f t="shared" si="251"/>
        <v>0.58333333333333326</v>
      </c>
      <c r="AH1757" t="s">
        <v>23</v>
      </c>
    </row>
    <row r="1758" spans="1:34" x14ac:dyDescent="0.25">
      <c r="A1758">
        <v>1569429</v>
      </c>
      <c r="B1758" t="s">
        <v>54</v>
      </c>
      <c r="E1758">
        <v>53207</v>
      </c>
      <c r="F1758" t="s">
        <v>20</v>
      </c>
      <c r="G1758" t="s">
        <v>55</v>
      </c>
      <c r="H1758">
        <v>11075</v>
      </c>
      <c r="I1758" t="s">
        <v>84</v>
      </c>
      <c r="J1758">
        <f>VLOOKUP(I1758,Key!$A$1:$C$73,2,FALSE)</f>
        <v>43.040154000000001</v>
      </c>
      <c r="K1758">
        <f>VLOOKUP(I1758,Key!$A$1:$C$73,3,FALSE)</f>
        <v>-87.932113000000001</v>
      </c>
      <c r="L1758" t="s">
        <v>44</v>
      </c>
      <c r="M1758">
        <f>VLOOKUP(L1758,Key!$A$1:$C$73,2,FALSE)</f>
        <v>43.03886</v>
      </c>
      <c r="N1758">
        <f>VLOOKUP(L1758,Key!$A$1:$C$73,3,FALSE)</f>
        <v>-87.902720000000002</v>
      </c>
      <c r="O1758">
        <v>63</v>
      </c>
      <c r="P1758">
        <v>6</v>
      </c>
      <c r="Q1758">
        <v>9.5</v>
      </c>
      <c r="R1758">
        <v>9</v>
      </c>
      <c r="S1758">
        <v>378</v>
      </c>
      <c r="T1758">
        <f t="shared" si="243"/>
        <v>-1</v>
      </c>
      <c r="U1758" s="1">
        <v>42833</v>
      </c>
      <c r="V1758" s="13">
        <f t="shared" si="244"/>
        <v>42826</v>
      </c>
      <c r="W1758" s="14">
        <f t="shared" si="245"/>
        <v>42833</v>
      </c>
      <c r="X1758" s="1" t="str">
        <f t="shared" si="246"/>
        <v>Saturday</v>
      </c>
      <c r="Y1758" s="2">
        <v>0.58980324074074075</v>
      </c>
      <c r="Z1758" s="2">
        <f t="shared" si="247"/>
        <v>0.58333333333333326</v>
      </c>
      <c r="AA1758">
        <f>1</f>
        <v>1</v>
      </c>
      <c r="AB1758" s="1">
        <v>42833</v>
      </c>
      <c r="AC1758" s="13">
        <f t="shared" si="248"/>
        <v>42826</v>
      </c>
      <c r="AD1758" s="14">
        <f t="shared" si="249"/>
        <v>42833</v>
      </c>
      <c r="AE1758" s="1" t="str">
        <f t="shared" si="250"/>
        <v>Saturday</v>
      </c>
      <c r="AF1758" s="2">
        <v>0.63340277777777776</v>
      </c>
      <c r="AG1758" s="2">
        <f t="shared" si="251"/>
        <v>0.625</v>
      </c>
      <c r="AH1758" t="s">
        <v>23</v>
      </c>
    </row>
    <row r="1759" spans="1:34" x14ac:dyDescent="0.25">
      <c r="A1759">
        <v>1569434</v>
      </c>
      <c r="B1759" t="s">
        <v>54</v>
      </c>
      <c r="E1759">
        <v>63368</v>
      </c>
      <c r="F1759" t="s">
        <v>20</v>
      </c>
      <c r="G1759" t="s">
        <v>55</v>
      </c>
      <c r="H1759">
        <v>128</v>
      </c>
      <c r="I1759" t="s">
        <v>84</v>
      </c>
      <c r="J1759">
        <f>VLOOKUP(I1759,Key!$A$1:$C$73,2,FALSE)</f>
        <v>43.040154000000001</v>
      </c>
      <c r="K1759">
        <f>VLOOKUP(I1759,Key!$A$1:$C$73,3,FALSE)</f>
        <v>-87.932113000000001</v>
      </c>
      <c r="L1759" t="s">
        <v>44</v>
      </c>
      <c r="M1759">
        <f>VLOOKUP(L1759,Key!$A$1:$C$73,2,FALSE)</f>
        <v>43.03886</v>
      </c>
      <c r="N1759">
        <f>VLOOKUP(L1759,Key!$A$1:$C$73,3,FALSE)</f>
        <v>-87.902720000000002</v>
      </c>
      <c r="O1759">
        <v>62</v>
      </c>
      <c r="P1759">
        <v>6</v>
      </c>
      <c r="Q1759">
        <v>9.3000000000000007</v>
      </c>
      <c r="R1759">
        <v>8.8000000000000007</v>
      </c>
      <c r="S1759">
        <v>372</v>
      </c>
      <c r="T1759">
        <f t="shared" si="243"/>
        <v>-1</v>
      </c>
      <c r="U1759" s="1">
        <v>42833</v>
      </c>
      <c r="V1759" s="13">
        <f t="shared" si="244"/>
        <v>42826</v>
      </c>
      <c r="W1759" s="14">
        <f t="shared" si="245"/>
        <v>42833</v>
      </c>
      <c r="X1759" s="1" t="str">
        <f t="shared" si="246"/>
        <v>Saturday</v>
      </c>
      <c r="Y1759" s="2">
        <v>0.59048611111111116</v>
      </c>
      <c r="Z1759" s="2">
        <f t="shared" si="247"/>
        <v>0.58333333333333326</v>
      </c>
      <c r="AA1759">
        <f>1</f>
        <v>1</v>
      </c>
      <c r="AB1759" s="1">
        <v>42833</v>
      </c>
      <c r="AC1759" s="13">
        <f t="shared" si="248"/>
        <v>42826</v>
      </c>
      <c r="AD1759" s="14">
        <f t="shared" si="249"/>
        <v>42833</v>
      </c>
      <c r="AE1759" s="1" t="str">
        <f t="shared" si="250"/>
        <v>Saturday</v>
      </c>
      <c r="AF1759" s="2">
        <v>0.63348379629629636</v>
      </c>
      <c r="AG1759" s="2">
        <f t="shared" si="251"/>
        <v>0.625</v>
      </c>
      <c r="AH1759" t="s">
        <v>23</v>
      </c>
    </row>
    <row r="1760" spans="1:34" x14ac:dyDescent="0.25">
      <c r="A1760">
        <v>1569435</v>
      </c>
      <c r="B1760" t="s">
        <v>54</v>
      </c>
      <c r="E1760">
        <v>53202</v>
      </c>
      <c r="F1760" t="s">
        <v>20</v>
      </c>
      <c r="G1760" t="s">
        <v>55</v>
      </c>
      <c r="H1760">
        <v>5497</v>
      </c>
      <c r="I1760" t="s">
        <v>62</v>
      </c>
      <c r="J1760">
        <f>VLOOKUP(I1760,Key!$A$1:$C$73,2,FALSE)</f>
        <v>43.052460000000004</v>
      </c>
      <c r="K1760">
        <f>VLOOKUP(I1760,Key!$A$1:$C$73,3,FALSE)</f>
        <v>-87.891000000000005</v>
      </c>
      <c r="L1760" t="s">
        <v>22</v>
      </c>
      <c r="M1760">
        <f>VLOOKUP(L1760,Key!$A$1:$C$73,2,FALSE)</f>
        <v>43.058619999999998</v>
      </c>
      <c r="N1760">
        <f>VLOOKUP(L1760,Key!$A$1:$C$73,3,FALSE)</f>
        <v>-87.885319999999993</v>
      </c>
      <c r="O1760">
        <v>202</v>
      </c>
      <c r="P1760">
        <v>21</v>
      </c>
      <c r="Q1760">
        <v>18</v>
      </c>
      <c r="R1760">
        <v>17.100000000000001</v>
      </c>
      <c r="S1760">
        <v>720</v>
      </c>
      <c r="T1760">
        <f t="shared" si="243"/>
        <v>-1</v>
      </c>
      <c r="U1760" s="1">
        <v>42833</v>
      </c>
      <c r="V1760" s="13">
        <f t="shared" si="244"/>
        <v>42826</v>
      </c>
      <c r="W1760" s="14">
        <f t="shared" si="245"/>
        <v>42833</v>
      </c>
      <c r="X1760" s="1" t="str">
        <f t="shared" si="246"/>
        <v>Saturday</v>
      </c>
      <c r="Y1760" s="2">
        <v>0.59053240740740742</v>
      </c>
      <c r="Z1760" s="2">
        <f t="shared" si="247"/>
        <v>0.58333333333333326</v>
      </c>
      <c r="AA1760">
        <f>1</f>
        <v>1</v>
      </c>
      <c r="AB1760" s="1">
        <v>42833</v>
      </c>
      <c r="AC1760" s="13">
        <f t="shared" si="248"/>
        <v>42826</v>
      </c>
      <c r="AD1760" s="14">
        <f t="shared" si="249"/>
        <v>42833</v>
      </c>
      <c r="AE1760" s="1" t="str">
        <f t="shared" si="250"/>
        <v>Saturday</v>
      </c>
      <c r="AF1760" s="2">
        <v>0.73079861111111111</v>
      </c>
      <c r="AG1760" s="2">
        <f t="shared" si="251"/>
        <v>0.75</v>
      </c>
      <c r="AH1760" t="s">
        <v>23</v>
      </c>
    </row>
    <row r="1761" spans="1:34" x14ac:dyDescent="0.25">
      <c r="A1761">
        <v>1568958</v>
      </c>
      <c r="B1761" t="s">
        <v>54</v>
      </c>
      <c r="E1761">
        <v>60048</v>
      </c>
      <c r="F1761" t="s">
        <v>20</v>
      </c>
      <c r="G1761" t="s">
        <v>55</v>
      </c>
      <c r="H1761">
        <v>11109</v>
      </c>
      <c r="I1761" t="s">
        <v>36</v>
      </c>
      <c r="J1761">
        <f>VLOOKUP(I1761,Key!$A$1:$C$73,2,FALSE)</f>
        <v>43.03519</v>
      </c>
      <c r="K1761">
        <f>VLOOKUP(I1761,Key!$A$1:$C$73,3,FALSE)</f>
        <v>-87.907390000000007</v>
      </c>
      <c r="L1761" t="s">
        <v>84</v>
      </c>
      <c r="M1761">
        <f>VLOOKUP(L1761,Key!$A$1:$C$73,2,FALSE)</f>
        <v>43.040154000000001</v>
      </c>
      <c r="N1761">
        <f>VLOOKUP(L1761,Key!$A$1:$C$73,3,FALSE)</f>
        <v>-87.932113000000001</v>
      </c>
      <c r="O1761">
        <v>20</v>
      </c>
      <c r="P1761">
        <v>3</v>
      </c>
      <c r="Q1761">
        <v>3</v>
      </c>
      <c r="R1761">
        <v>2.9</v>
      </c>
      <c r="S1761">
        <v>120</v>
      </c>
      <c r="T1761">
        <f t="shared" si="243"/>
        <v>-1</v>
      </c>
      <c r="U1761" s="1">
        <v>42833</v>
      </c>
      <c r="V1761" s="13">
        <f t="shared" si="244"/>
        <v>42826</v>
      </c>
      <c r="W1761" s="14">
        <f t="shared" si="245"/>
        <v>42833</v>
      </c>
      <c r="X1761" s="1" t="str">
        <f t="shared" si="246"/>
        <v>Saturday</v>
      </c>
      <c r="Y1761" s="2">
        <v>0.59271990740740743</v>
      </c>
      <c r="Z1761" s="2">
        <f t="shared" si="247"/>
        <v>0.58333333333333326</v>
      </c>
      <c r="AA1761">
        <f>1</f>
        <v>1</v>
      </c>
      <c r="AB1761" s="1">
        <v>42833</v>
      </c>
      <c r="AC1761" s="13">
        <f t="shared" si="248"/>
        <v>42826</v>
      </c>
      <c r="AD1761" s="14">
        <f t="shared" si="249"/>
        <v>42833</v>
      </c>
      <c r="AE1761" s="1" t="str">
        <f t="shared" si="250"/>
        <v>Saturday</v>
      </c>
      <c r="AF1761" s="2">
        <v>0.6063425925925926</v>
      </c>
      <c r="AG1761" s="2">
        <f t="shared" si="251"/>
        <v>0.625</v>
      </c>
      <c r="AH1761" t="s">
        <v>23</v>
      </c>
    </row>
    <row r="1762" spans="1:34" x14ac:dyDescent="0.25">
      <c r="A1762">
        <v>1568942</v>
      </c>
      <c r="B1762" t="s">
        <v>54</v>
      </c>
      <c r="E1762">
        <v>53233</v>
      </c>
      <c r="F1762" t="s">
        <v>20</v>
      </c>
      <c r="G1762" t="s">
        <v>55</v>
      </c>
      <c r="H1762">
        <v>11114</v>
      </c>
      <c r="I1762" t="s">
        <v>36</v>
      </c>
      <c r="J1762">
        <f>VLOOKUP(I1762,Key!$A$1:$C$73,2,FALSE)</f>
        <v>43.03519</v>
      </c>
      <c r="K1762">
        <f>VLOOKUP(I1762,Key!$A$1:$C$73,3,FALSE)</f>
        <v>-87.907390000000007</v>
      </c>
      <c r="L1762" t="s">
        <v>84</v>
      </c>
      <c r="M1762">
        <f>VLOOKUP(L1762,Key!$A$1:$C$73,2,FALSE)</f>
        <v>43.040154000000001</v>
      </c>
      <c r="N1762">
        <f>VLOOKUP(L1762,Key!$A$1:$C$73,3,FALSE)</f>
        <v>-87.932113000000001</v>
      </c>
      <c r="O1762">
        <v>19</v>
      </c>
      <c r="P1762">
        <v>3</v>
      </c>
      <c r="Q1762">
        <v>2.9</v>
      </c>
      <c r="R1762">
        <v>2.7</v>
      </c>
      <c r="S1762">
        <v>114</v>
      </c>
      <c r="T1762">
        <f t="shared" si="243"/>
        <v>-1</v>
      </c>
      <c r="U1762" s="1">
        <v>42833</v>
      </c>
      <c r="V1762" s="13">
        <f t="shared" si="244"/>
        <v>42826</v>
      </c>
      <c r="W1762" s="14">
        <f t="shared" si="245"/>
        <v>42833</v>
      </c>
      <c r="X1762" s="1" t="str">
        <f t="shared" si="246"/>
        <v>Saturday</v>
      </c>
      <c r="Y1762" s="2">
        <v>0.5935300925925926</v>
      </c>
      <c r="Z1762" s="2">
        <f t="shared" si="247"/>
        <v>0.58333333333333326</v>
      </c>
      <c r="AA1762">
        <f>1</f>
        <v>1</v>
      </c>
      <c r="AB1762" s="1">
        <v>42833</v>
      </c>
      <c r="AC1762" s="13">
        <f t="shared" si="248"/>
        <v>42826</v>
      </c>
      <c r="AD1762" s="14">
        <f t="shared" si="249"/>
        <v>42833</v>
      </c>
      <c r="AE1762" s="1" t="str">
        <f t="shared" si="250"/>
        <v>Saturday</v>
      </c>
      <c r="AF1762" s="2">
        <v>0.60627314814814814</v>
      </c>
      <c r="AG1762" s="2">
        <f t="shared" si="251"/>
        <v>0.625</v>
      </c>
      <c r="AH1762" t="s">
        <v>23</v>
      </c>
    </row>
    <row r="1763" spans="1:34" x14ac:dyDescent="0.25">
      <c r="A1763">
        <v>1521168</v>
      </c>
      <c r="B1763" t="s">
        <v>54</v>
      </c>
      <c r="E1763">
        <v>53150</v>
      </c>
      <c r="F1763" t="s">
        <v>20</v>
      </c>
      <c r="G1763" t="s">
        <v>55</v>
      </c>
      <c r="H1763">
        <v>11114</v>
      </c>
      <c r="I1763" t="s">
        <v>84</v>
      </c>
      <c r="J1763">
        <f>VLOOKUP(I1763,Key!$A$1:$C$73,2,FALSE)</f>
        <v>43.040154000000001</v>
      </c>
      <c r="K1763">
        <f>VLOOKUP(I1763,Key!$A$1:$C$73,3,FALSE)</f>
        <v>-87.932113000000001</v>
      </c>
      <c r="L1763" t="s">
        <v>36</v>
      </c>
      <c r="M1763">
        <f>VLOOKUP(L1763,Key!$A$1:$C$73,2,FALSE)</f>
        <v>43.03519</v>
      </c>
      <c r="N1763">
        <f>VLOOKUP(L1763,Key!$A$1:$C$73,3,FALSE)</f>
        <v>-87.907390000000007</v>
      </c>
      <c r="O1763">
        <v>19</v>
      </c>
      <c r="P1763">
        <v>3</v>
      </c>
      <c r="Q1763">
        <v>2.9</v>
      </c>
      <c r="R1763">
        <v>2.7</v>
      </c>
      <c r="S1763">
        <v>114</v>
      </c>
      <c r="T1763">
        <f t="shared" si="243"/>
        <v>-1</v>
      </c>
      <c r="U1763" s="1">
        <v>42833</v>
      </c>
      <c r="V1763" s="13">
        <f t="shared" si="244"/>
        <v>42826</v>
      </c>
      <c r="W1763" s="14">
        <f t="shared" si="245"/>
        <v>42833</v>
      </c>
      <c r="X1763" s="1" t="str">
        <f t="shared" si="246"/>
        <v>Saturday</v>
      </c>
      <c r="Y1763" s="2">
        <v>0.61380787037037032</v>
      </c>
      <c r="Z1763" s="2">
        <f t="shared" si="247"/>
        <v>0.625</v>
      </c>
      <c r="AA1763">
        <f>1</f>
        <v>1</v>
      </c>
      <c r="AB1763" s="1">
        <v>42833</v>
      </c>
      <c r="AC1763" s="13">
        <f t="shared" si="248"/>
        <v>42826</v>
      </c>
      <c r="AD1763" s="14">
        <f t="shared" si="249"/>
        <v>42833</v>
      </c>
      <c r="AE1763" s="1" t="str">
        <f t="shared" si="250"/>
        <v>Saturday</v>
      </c>
      <c r="AF1763" s="2">
        <v>0.62702546296296291</v>
      </c>
      <c r="AG1763" s="2">
        <f t="shared" si="251"/>
        <v>0.625</v>
      </c>
      <c r="AH1763" t="s">
        <v>23</v>
      </c>
    </row>
    <row r="1764" spans="1:34" x14ac:dyDescent="0.25">
      <c r="A1764">
        <v>1569711</v>
      </c>
      <c r="B1764" t="s">
        <v>54</v>
      </c>
      <c r="E1764">
        <v>53210</v>
      </c>
      <c r="F1764" t="s">
        <v>20</v>
      </c>
      <c r="G1764" t="s">
        <v>55</v>
      </c>
      <c r="H1764">
        <v>167</v>
      </c>
      <c r="I1764" t="s">
        <v>75</v>
      </c>
      <c r="J1764">
        <f>VLOOKUP(I1764,Key!$A$1:$C$73,2,FALSE)</f>
        <v>43.060296999999998</v>
      </c>
      <c r="K1764">
        <f>VLOOKUP(I1764,Key!$A$1:$C$73,3,FALSE)</f>
        <v>-87.913150000000002</v>
      </c>
      <c r="L1764" t="s">
        <v>75</v>
      </c>
      <c r="M1764">
        <f>VLOOKUP(L1764,Key!$A$1:$C$73,2,FALSE)</f>
        <v>43.060296999999998</v>
      </c>
      <c r="N1764">
        <f>VLOOKUP(L1764,Key!$A$1:$C$73,3,FALSE)</f>
        <v>-87.913150000000002</v>
      </c>
      <c r="O1764">
        <v>85</v>
      </c>
      <c r="P1764">
        <v>9</v>
      </c>
      <c r="Q1764">
        <v>12.8</v>
      </c>
      <c r="R1764">
        <v>12.1</v>
      </c>
      <c r="S1764">
        <v>510</v>
      </c>
      <c r="T1764">
        <f t="shared" si="243"/>
        <v>-1</v>
      </c>
      <c r="U1764" s="1">
        <v>42833</v>
      </c>
      <c r="V1764" s="13">
        <f t="shared" si="244"/>
        <v>42826</v>
      </c>
      <c r="W1764" s="14">
        <f t="shared" si="245"/>
        <v>42833</v>
      </c>
      <c r="X1764" s="1" t="str">
        <f t="shared" si="246"/>
        <v>Saturday</v>
      </c>
      <c r="Y1764" s="2">
        <v>0.62586805555555558</v>
      </c>
      <c r="Z1764" s="2">
        <f t="shared" si="247"/>
        <v>0.625</v>
      </c>
      <c r="AA1764">
        <f>1</f>
        <v>1</v>
      </c>
      <c r="AB1764" s="1">
        <v>42833</v>
      </c>
      <c r="AC1764" s="13">
        <f t="shared" si="248"/>
        <v>42826</v>
      </c>
      <c r="AD1764" s="14">
        <f t="shared" si="249"/>
        <v>42833</v>
      </c>
      <c r="AE1764" s="1" t="str">
        <f t="shared" si="250"/>
        <v>Saturday</v>
      </c>
      <c r="AF1764" s="2">
        <v>0.68503472222222228</v>
      </c>
      <c r="AG1764" s="2">
        <f t="shared" si="251"/>
        <v>0.66666666666666663</v>
      </c>
      <c r="AH1764" t="s">
        <v>25</v>
      </c>
    </row>
    <row r="1765" spans="1:34" x14ac:dyDescent="0.25">
      <c r="A1765">
        <v>1569763</v>
      </c>
      <c r="B1765" t="s">
        <v>54</v>
      </c>
      <c r="E1765">
        <v>60068</v>
      </c>
      <c r="F1765" t="s">
        <v>20</v>
      </c>
      <c r="G1765" t="s">
        <v>55</v>
      </c>
      <c r="H1765">
        <v>5511</v>
      </c>
      <c r="I1765" t="s">
        <v>36</v>
      </c>
      <c r="J1765">
        <f>VLOOKUP(I1765,Key!$A$1:$C$73,2,FALSE)</f>
        <v>43.03519</v>
      </c>
      <c r="K1765">
        <f>VLOOKUP(I1765,Key!$A$1:$C$73,3,FALSE)</f>
        <v>-87.907390000000007</v>
      </c>
      <c r="L1765" t="s">
        <v>81</v>
      </c>
      <c r="M1765">
        <f>VLOOKUP(L1765,Key!$A$1:$C$73,2,FALSE)</f>
        <v>43.058010000000003</v>
      </c>
      <c r="N1765">
        <f>VLOOKUP(L1765,Key!$A$1:$C$73,3,FALSE)</f>
        <v>-87.877300000000005</v>
      </c>
      <c r="O1765">
        <v>24</v>
      </c>
      <c r="P1765">
        <v>3</v>
      </c>
      <c r="Q1765">
        <v>3.6</v>
      </c>
      <c r="R1765">
        <v>3.4</v>
      </c>
      <c r="S1765">
        <v>144</v>
      </c>
      <c r="T1765">
        <f t="shared" si="243"/>
        <v>-1</v>
      </c>
      <c r="U1765" s="1">
        <v>42833</v>
      </c>
      <c r="V1765" s="13">
        <f t="shared" si="244"/>
        <v>42826</v>
      </c>
      <c r="W1765" s="14">
        <f t="shared" si="245"/>
        <v>42833</v>
      </c>
      <c r="X1765" s="1" t="str">
        <f t="shared" si="246"/>
        <v>Saturday</v>
      </c>
      <c r="Y1765" s="2">
        <v>0.63341435185185191</v>
      </c>
      <c r="Z1765" s="2">
        <f t="shared" si="247"/>
        <v>0.625</v>
      </c>
      <c r="AA1765">
        <f>1</f>
        <v>1</v>
      </c>
      <c r="AB1765" s="1">
        <v>42833</v>
      </c>
      <c r="AC1765" s="13">
        <f t="shared" si="248"/>
        <v>42826</v>
      </c>
      <c r="AD1765" s="14">
        <f t="shared" si="249"/>
        <v>42833</v>
      </c>
      <c r="AE1765" s="1" t="str">
        <f t="shared" si="250"/>
        <v>Saturday</v>
      </c>
      <c r="AF1765" s="2">
        <v>0.65060185185185182</v>
      </c>
      <c r="AG1765" s="2">
        <f t="shared" si="251"/>
        <v>0.66666666666666663</v>
      </c>
      <c r="AH1765" t="s">
        <v>23</v>
      </c>
    </row>
    <row r="1766" spans="1:34" x14ac:dyDescent="0.25">
      <c r="A1766">
        <v>1569790</v>
      </c>
      <c r="B1766" t="s">
        <v>54</v>
      </c>
      <c r="E1766">
        <v>53150</v>
      </c>
      <c r="F1766" t="s">
        <v>20</v>
      </c>
      <c r="G1766" t="s">
        <v>55</v>
      </c>
      <c r="H1766">
        <v>11107</v>
      </c>
      <c r="I1766" t="s">
        <v>77</v>
      </c>
      <c r="J1766">
        <f>VLOOKUP(I1766,Key!$A$1:$C$73,2,FALSE)</f>
        <v>43.036900000000003</v>
      </c>
      <c r="K1766">
        <f>VLOOKUP(I1766,Key!$A$1:$C$73,3,FALSE)</f>
        <v>-87.89667</v>
      </c>
      <c r="L1766" t="s">
        <v>77</v>
      </c>
      <c r="M1766">
        <f>VLOOKUP(L1766,Key!$A$1:$C$73,2,FALSE)</f>
        <v>43.036900000000003</v>
      </c>
      <c r="N1766">
        <f>VLOOKUP(L1766,Key!$A$1:$C$73,3,FALSE)</f>
        <v>-87.89667</v>
      </c>
      <c r="O1766">
        <v>41</v>
      </c>
      <c r="P1766">
        <v>6</v>
      </c>
      <c r="Q1766">
        <v>6.2</v>
      </c>
      <c r="R1766">
        <v>5.8</v>
      </c>
      <c r="S1766">
        <v>246</v>
      </c>
      <c r="T1766">
        <f t="shared" si="243"/>
        <v>-1</v>
      </c>
      <c r="U1766" s="1">
        <v>42833</v>
      </c>
      <c r="V1766" s="13">
        <f t="shared" si="244"/>
        <v>42826</v>
      </c>
      <c r="W1766" s="14">
        <f t="shared" si="245"/>
        <v>42833</v>
      </c>
      <c r="X1766" s="1" t="str">
        <f t="shared" si="246"/>
        <v>Saturday</v>
      </c>
      <c r="Y1766" s="2">
        <v>0.63711805555555556</v>
      </c>
      <c r="Z1766" s="2">
        <f t="shared" si="247"/>
        <v>0.625</v>
      </c>
      <c r="AA1766">
        <f>1</f>
        <v>1</v>
      </c>
      <c r="AB1766" s="1">
        <v>42833</v>
      </c>
      <c r="AC1766" s="13">
        <f t="shared" si="248"/>
        <v>42826</v>
      </c>
      <c r="AD1766" s="14">
        <f t="shared" si="249"/>
        <v>42833</v>
      </c>
      <c r="AE1766" s="1" t="str">
        <f t="shared" si="250"/>
        <v>Saturday</v>
      </c>
      <c r="AF1766" s="2">
        <v>0.6658680555555555</v>
      </c>
      <c r="AG1766" s="2">
        <f t="shared" si="251"/>
        <v>0.66666666666666663</v>
      </c>
      <c r="AH1766" t="s">
        <v>25</v>
      </c>
    </row>
    <row r="1767" spans="1:34" x14ac:dyDescent="0.25">
      <c r="A1767">
        <v>1569876</v>
      </c>
      <c r="B1767" t="s">
        <v>54</v>
      </c>
      <c r="E1767">
        <v>6498</v>
      </c>
      <c r="F1767" t="s">
        <v>20</v>
      </c>
      <c r="G1767" t="s">
        <v>55</v>
      </c>
      <c r="H1767">
        <v>188</v>
      </c>
      <c r="I1767" t="s">
        <v>77</v>
      </c>
      <c r="J1767">
        <f>VLOOKUP(I1767,Key!$A$1:$C$73,2,FALSE)</f>
        <v>43.036900000000003</v>
      </c>
      <c r="K1767">
        <f>VLOOKUP(I1767,Key!$A$1:$C$73,3,FALSE)</f>
        <v>-87.89667</v>
      </c>
      <c r="L1767" t="s">
        <v>84</v>
      </c>
      <c r="M1767">
        <f>VLOOKUP(L1767,Key!$A$1:$C$73,2,FALSE)</f>
        <v>43.040154000000001</v>
      </c>
      <c r="N1767">
        <f>VLOOKUP(L1767,Key!$A$1:$C$73,3,FALSE)</f>
        <v>-87.932113000000001</v>
      </c>
      <c r="O1767">
        <v>27</v>
      </c>
      <c r="P1767">
        <v>3</v>
      </c>
      <c r="Q1767">
        <v>4.0999999999999996</v>
      </c>
      <c r="R1767">
        <v>3.8</v>
      </c>
      <c r="S1767">
        <v>162</v>
      </c>
      <c r="T1767">
        <f t="shared" si="243"/>
        <v>-1</v>
      </c>
      <c r="U1767" s="1">
        <v>42833</v>
      </c>
      <c r="V1767" s="13">
        <f t="shared" si="244"/>
        <v>42826</v>
      </c>
      <c r="W1767" s="14">
        <f t="shared" si="245"/>
        <v>42833</v>
      </c>
      <c r="X1767" s="1" t="str">
        <f t="shared" si="246"/>
        <v>Saturday</v>
      </c>
      <c r="Y1767" s="2">
        <v>0.6482754629629629</v>
      </c>
      <c r="Z1767" s="2">
        <f t="shared" si="247"/>
        <v>0.66666666666666663</v>
      </c>
      <c r="AA1767">
        <f>1</f>
        <v>1</v>
      </c>
      <c r="AB1767" s="1">
        <v>42833</v>
      </c>
      <c r="AC1767" s="13">
        <f t="shared" si="248"/>
        <v>42826</v>
      </c>
      <c r="AD1767" s="14">
        <f t="shared" si="249"/>
        <v>42833</v>
      </c>
      <c r="AE1767" s="1" t="str">
        <f t="shared" si="250"/>
        <v>Saturday</v>
      </c>
      <c r="AF1767" s="2">
        <v>0.66670138888888886</v>
      </c>
      <c r="AG1767" s="2">
        <f t="shared" si="251"/>
        <v>0.66666666666666663</v>
      </c>
      <c r="AH1767" t="s">
        <v>23</v>
      </c>
    </row>
    <row r="1768" spans="1:34" x14ac:dyDescent="0.25">
      <c r="A1768">
        <v>1569917</v>
      </c>
      <c r="B1768" t="s">
        <v>54</v>
      </c>
      <c r="E1768">
        <v>60068</v>
      </c>
      <c r="F1768" t="s">
        <v>20</v>
      </c>
      <c r="G1768" t="s">
        <v>55</v>
      </c>
      <c r="H1768">
        <v>143</v>
      </c>
      <c r="I1768" t="s">
        <v>84</v>
      </c>
      <c r="J1768">
        <f>VLOOKUP(I1768,Key!$A$1:$C$73,2,FALSE)</f>
        <v>43.040154000000001</v>
      </c>
      <c r="K1768">
        <f>VLOOKUP(I1768,Key!$A$1:$C$73,3,FALSE)</f>
        <v>-87.932113000000001</v>
      </c>
      <c r="L1768" t="s">
        <v>77</v>
      </c>
      <c r="M1768">
        <f>VLOOKUP(L1768,Key!$A$1:$C$73,2,FALSE)</f>
        <v>43.036900000000003</v>
      </c>
      <c r="N1768">
        <f>VLOOKUP(L1768,Key!$A$1:$C$73,3,FALSE)</f>
        <v>-87.89667</v>
      </c>
      <c r="O1768">
        <v>25</v>
      </c>
      <c r="P1768">
        <v>3</v>
      </c>
      <c r="Q1768">
        <v>3.8</v>
      </c>
      <c r="R1768">
        <v>3.6</v>
      </c>
      <c r="S1768">
        <v>150</v>
      </c>
      <c r="T1768">
        <f t="shared" si="243"/>
        <v>-1</v>
      </c>
      <c r="U1768" s="1">
        <v>42833</v>
      </c>
      <c r="V1768" s="13">
        <f t="shared" si="244"/>
        <v>42826</v>
      </c>
      <c r="W1768" s="14">
        <f t="shared" si="245"/>
        <v>42833</v>
      </c>
      <c r="X1768" s="1" t="str">
        <f t="shared" si="246"/>
        <v>Saturday</v>
      </c>
      <c r="Y1768" s="2">
        <v>0.65266203703703707</v>
      </c>
      <c r="Z1768" s="2">
        <f t="shared" si="247"/>
        <v>0.66666666666666663</v>
      </c>
      <c r="AA1768">
        <f>1</f>
        <v>1</v>
      </c>
      <c r="AB1768" s="1">
        <v>42833</v>
      </c>
      <c r="AC1768" s="13">
        <f t="shared" si="248"/>
        <v>42826</v>
      </c>
      <c r="AD1768" s="14">
        <f t="shared" si="249"/>
        <v>42833</v>
      </c>
      <c r="AE1768" s="1" t="str">
        <f t="shared" si="250"/>
        <v>Saturday</v>
      </c>
      <c r="AF1768" s="2">
        <v>0.66947916666666663</v>
      </c>
      <c r="AG1768" s="2">
        <f t="shared" si="251"/>
        <v>0.66666666666666663</v>
      </c>
      <c r="AH1768" t="s">
        <v>23</v>
      </c>
    </row>
    <row r="1769" spans="1:34" x14ac:dyDescent="0.25">
      <c r="A1769">
        <v>1569979</v>
      </c>
      <c r="B1769" t="s">
        <v>54</v>
      </c>
      <c r="E1769">
        <v>53202</v>
      </c>
      <c r="F1769" t="s">
        <v>20</v>
      </c>
      <c r="G1769" t="s">
        <v>55</v>
      </c>
      <c r="H1769">
        <v>11094</v>
      </c>
      <c r="I1769" t="s">
        <v>28</v>
      </c>
      <c r="J1769">
        <f>VLOOKUP(I1769,Key!$A$1:$C$73,2,FALSE)</f>
        <v>43.038580000000003</v>
      </c>
      <c r="K1769">
        <f>VLOOKUP(I1769,Key!$A$1:$C$73,3,FALSE)</f>
        <v>-87.90934</v>
      </c>
      <c r="L1769" t="s">
        <v>79</v>
      </c>
      <c r="M1769">
        <f>VLOOKUP(L1769,Key!$A$1:$C$73,2,FALSE)</f>
        <v>43.04804</v>
      </c>
      <c r="N1769">
        <f>VLOOKUP(L1769,Key!$A$1:$C$73,3,FALSE)</f>
        <v>-87.896720000000002</v>
      </c>
      <c r="O1769">
        <v>96</v>
      </c>
      <c r="P1769">
        <v>12</v>
      </c>
      <c r="Q1769">
        <v>14.4</v>
      </c>
      <c r="R1769">
        <v>13.7</v>
      </c>
      <c r="S1769">
        <v>576</v>
      </c>
      <c r="T1769">
        <f t="shared" si="243"/>
        <v>-1</v>
      </c>
      <c r="U1769" s="1">
        <v>42833</v>
      </c>
      <c r="V1769" s="13">
        <f t="shared" si="244"/>
        <v>42826</v>
      </c>
      <c r="W1769" s="14">
        <f t="shared" si="245"/>
        <v>42833</v>
      </c>
      <c r="X1769" s="1" t="str">
        <f t="shared" si="246"/>
        <v>Saturday</v>
      </c>
      <c r="Y1769" s="2">
        <v>0.65782407407407406</v>
      </c>
      <c r="Z1769" s="2">
        <f t="shared" si="247"/>
        <v>0.66666666666666663</v>
      </c>
      <c r="AA1769">
        <f>1</f>
        <v>1</v>
      </c>
      <c r="AB1769" s="1">
        <v>42833</v>
      </c>
      <c r="AC1769" s="13">
        <f t="shared" si="248"/>
        <v>42826</v>
      </c>
      <c r="AD1769" s="14">
        <f t="shared" si="249"/>
        <v>42833</v>
      </c>
      <c r="AE1769" s="1" t="str">
        <f t="shared" si="250"/>
        <v>Saturday</v>
      </c>
      <c r="AF1769" s="2">
        <v>0.72446759259259252</v>
      </c>
      <c r="AG1769" s="2">
        <f t="shared" si="251"/>
        <v>0.70833333333333326</v>
      </c>
      <c r="AH1769" t="s">
        <v>23</v>
      </c>
    </row>
    <row r="1770" spans="1:34" x14ac:dyDescent="0.25">
      <c r="A1770">
        <v>1441182</v>
      </c>
      <c r="B1770" t="s">
        <v>54</v>
      </c>
      <c r="E1770">
        <v>53233</v>
      </c>
      <c r="F1770" t="s">
        <v>20</v>
      </c>
      <c r="G1770" t="s">
        <v>55</v>
      </c>
      <c r="H1770">
        <v>46</v>
      </c>
      <c r="I1770" t="s">
        <v>27</v>
      </c>
      <c r="J1770">
        <f>VLOOKUP(I1770,Key!$A$1:$C$73,2,FALSE)</f>
        <v>43.041646999999998</v>
      </c>
      <c r="K1770">
        <f>VLOOKUP(I1770,Key!$A$1:$C$73,3,FALSE)</f>
        <v>-87.927257999999995</v>
      </c>
      <c r="L1770" t="s">
        <v>84</v>
      </c>
      <c r="M1770">
        <f>VLOOKUP(L1770,Key!$A$1:$C$73,2,FALSE)</f>
        <v>43.040154000000001</v>
      </c>
      <c r="N1770">
        <f>VLOOKUP(L1770,Key!$A$1:$C$73,3,FALSE)</f>
        <v>-87.932113000000001</v>
      </c>
      <c r="O1770">
        <v>86</v>
      </c>
      <c r="P1770">
        <v>9</v>
      </c>
      <c r="Q1770">
        <v>12.9</v>
      </c>
      <c r="R1770">
        <v>12.3</v>
      </c>
      <c r="S1770">
        <v>516</v>
      </c>
      <c r="T1770">
        <f t="shared" si="243"/>
        <v>-1</v>
      </c>
      <c r="U1770" s="1">
        <v>42833</v>
      </c>
      <c r="V1770" s="13">
        <f t="shared" si="244"/>
        <v>42826</v>
      </c>
      <c r="W1770" s="14">
        <f t="shared" si="245"/>
        <v>42833</v>
      </c>
      <c r="X1770" s="1" t="str">
        <f t="shared" si="246"/>
        <v>Saturday</v>
      </c>
      <c r="Y1770" s="2">
        <v>0.66953703703703704</v>
      </c>
      <c r="Z1770" s="2">
        <f t="shared" si="247"/>
        <v>0.66666666666666663</v>
      </c>
      <c r="AA1770">
        <f>1</f>
        <v>1</v>
      </c>
      <c r="AB1770" s="1">
        <v>42833</v>
      </c>
      <c r="AC1770" s="13">
        <f t="shared" si="248"/>
        <v>42826</v>
      </c>
      <c r="AD1770" s="14">
        <f t="shared" si="249"/>
        <v>42833</v>
      </c>
      <c r="AE1770" s="1" t="str">
        <f t="shared" si="250"/>
        <v>Saturday</v>
      </c>
      <c r="AF1770" s="2">
        <v>0.72984953703703714</v>
      </c>
      <c r="AG1770" s="2">
        <f t="shared" si="251"/>
        <v>0.75</v>
      </c>
      <c r="AH1770" t="s">
        <v>23</v>
      </c>
    </row>
    <row r="1771" spans="1:34" x14ac:dyDescent="0.25">
      <c r="A1771">
        <v>1569294</v>
      </c>
      <c r="B1771" t="s">
        <v>54</v>
      </c>
      <c r="E1771">
        <v>43220</v>
      </c>
      <c r="F1771" t="s">
        <v>20</v>
      </c>
      <c r="G1771" t="s">
        <v>55</v>
      </c>
      <c r="H1771">
        <v>173</v>
      </c>
      <c r="I1771" t="s">
        <v>83</v>
      </c>
      <c r="J1771">
        <f>VLOOKUP(I1771,Key!$A$1:$C$73,2,FALSE)</f>
        <v>43.026229999999998</v>
      </c>
      <c r="K1771">
        <f>VLOOKUP(I1771,Key!$A$1:$C$73,3,FALSE)</f>
        <v>-87.912809999999993</v>
      </c>
      <c r="L1771" t="s">
        <v>38</v>
      </c>
      <c r="M1771">
        <f>VLOOKUP(L1771,Key!$A$1:$C$73,2,FALSE)</f>
        <v>43.038649999999997</v>
      </c>
      <c r="N1771">
        <f>VLOOKUP(L1771,Key!$A$1:$C$73,3,FALSE)</f>
        <v>-87.921930000000003</v>
      </c>
      <c r="O1771">
        <v>17</v>
      </c>
      <c r="P1771">
        <v>3</v>
      </c>
      <c r="Q1771">
        <v>2.6</v>
      </c>
      <c r="R1771">
        <v>2.4</v>
      </c>
      <c r="S1771">
        <v>102</v>
      </c>
      <c r="T1771">
        <f t="shared" si="243"/>
        <v>-1</v>
      </c>
      <c r="U1771" s="1">
        <v>42833</v>
      </c>
      <c r="V1771" s="13">
        <f t="shared" si="244"/>
        <v>42826</v>
      </c>
      <c r="W1771" s="14">
        <f t="shared" si="245"/>
        <v>42833</v>
      </c>
      <c r="X1771" s="1" t="str">
        <f t="shared" si="246"/>
        <v>Saturday</v>
      </c>
      <c r="Y1771" s="2">
        <v>0.67592592592592593</v>
      </c>
      <c r="Z1771" s="2">
        <f t="shared" si="247"/>
        <v>0.66666666666666663</v>
      </c>
      <c r="AA1771">
        <f>1</f>
        <v>1</v>
      </c>
      <c r="AB1771" s="1">
        <v>42833</v>
      </c>
      <c r="AC1771" s="13">
        <f t="shared" si="248"/>
        <v>42826</v>
      </c>
      <c r="AD1771" s="14">
        <f t="shared" si="249"/>
        <v>42833</v>
      </c>
      <c r="AE1771" s="1" t="str">
        <f t="shared" si="250"/>
        <v>Saturday</v>
      </c>
      <c r="AF1771" s="2">
        <v>0.68799768518518523</v>
      </c>
      <c r="AG1771" s="2">
        <f t="shared" si="251"/>
        <v>0.70833333333333326</v>
      </c>
      <c r="AH1771" t="s">
        <v>23</v>
      </c>
    </row>
    <row r="1772" spans="1:34" x14ac:dyDescent="0.25">
      <c r="A1772">
        <v>1570143</v>
      </c>
      <c r="B1772" t="s">
        <v>54</v>
      </c>
      <c r="E1772">
        <v>55902</v>
      </c>
      <c r="F1772" t="s">
        <v>20</v>
      </c>
      <c r="G1772" t="s">
        <v>55</v>
      </c>
      <c r="H1772">
        <v>11090</v>
      </c>
      <c r="I1772" t="s">
        <v>62</v>
      </c>
      <c r="J1772">
        <f>VLOOKUP(I1772,Key!$A$1:$C$73,2,FALSE)</f>
        <v>43.052460000000004</v>
      </c>
      <c r="K1772">
        <f>VLOOKUP(I1772,Key!$A$1:$C$73,3,FALSE)</f>
        <v>-87.891000000000005</v>
      </c>
      <c r="L1772" t="s">
        <v>60</v>
      </c>
      <c r="M1772">
        <f>VLOOKUP(L1772,Key!$A$1:$C$73,2,FALSE)</f>
        <v>43.046570000000003</v>
      </c>
      <c r="N1772">
        <f>VLOOKUP(L1772,Key!$A$1:$C$73,3,FALSE)</f>
        <v>-87.908720000000002</v>
      </c>
      <c r="O1772">
        <v>36</v>
      </c>
      <c r="P1772">
        <v>6</v>
      </c>
      <c r="Q1772">
        <v>5.4</v>
      </c>
      <c r="R1772">
        <v>5.0999999999999996</v>
      </c>
      <c r="S1772">
        <v>216</v>
      </c>
      <c r="T1772">
        <f t="shared" si="243"/>
        <v>-1</v>
      </c>
      <c r="U1772" s="1">
        <v>42833</v>
      </c>
      <c r="V1772" s="13">
        <f t="shared" si="244"/>
        <v>42826</v>
      </c>
      <c r="W1772" s="14">
        <f t="shared" si="245"/>
        <v>42833</v>
      </c>
      <c r="X1772" s="1" t="str">
        <f t="shared" si="246"/>
        <v>Saturday</v>
      </c>
      <c r="Y1772" s="2">
        <v>0.67718750000000005</v>
      </c>
      <c r="Z1772" s="2">
        <f t="shared" si="247"/>
        <v>0.66666666666666663</v>
      </c>
      <c r="AA1772">
        <f>1</f>
        <v>1</v>
      </c>
      <c r="AB1772" s="1">
        <v>42833</v>
      </c>
      <c r="AC1772" s="13">
        <f t="shared" si="248"/>
        <v>42826</v>
      </c>
      <c r="AD1772" s="14">
        <f t="shared" si="249"/>
        <v>42833</v>
      </c>
      <c r="AE1772" s="1" t="str">
        <f t="shared" si="250"/>
        <v>Saturday</v>
      </c>
      <c r="AF1772" s="2">
        <v>0.70268518518518519</v>
      </c>
      <c r="AG1772" s="2">
        <f t="shared" si="251"/>
        <v>0.70833333333333326</v>
      </c>
      <c r="AH1772" t="s">
        <v>23</v>
      </c>
    </row>
    <row r="1773" spans="1:34" x14ac:dyDescent="0.25">
      <c r="A1773">
        <v>1560954</v>
      </c>
      <c r="B1773" t="s">
        <v>54</v>
      </c>
      <c r="E1773">
        <v>53223</v>
      </c>
      <c r="F1773" t="s">
        <v>20</v>
      </c>
      <c r="G1773" t="s">
        <v>55</v>
      </c>
      <c r="H1773">
        <v>11046</v>
      </c>
      <c r="I1773" t="s">
        <v>81</v>
      </c>
      <c r="J1773">
        <f>VLOOKUP(I1773,Key!$A$1:$C$73,2,FALSE)</f>
        <v>43.058010000000003</v>
      </c>
      <c r="K1773">
        <f>VLOOKUP(I1773,Key!$A$1:$C$73,3,FALSE)</f>
        <v>-87.877300000000005</v>
      </c>
      <c r="L1773" t="s">
        <v>81</v>
      </c>
      <c r="M1773">
        <f>VLOOKUP(L1773,Key!$A$1:$C$73,2,FALSE)</f>
        <v>43.058010000000003</v>
      </c>
      <c r="N1773">
        <f>VLOOKUP(L1773,Key!$A$1:$C$73,3,FALSE)</f>
        <v>-87.877300000000005</v>
      </c>
      <c r="O1773">
        <v>59</v>
      </c>
      <c r="P1773">
        <v>6</v>
      </c>
      <c r="Q1773">
        <v>8.9</v>
      </c>
      <c r="R1773">
        <v>8.4</v>
      </c>
      <c r="S1773">
        <v>354</v>
      </c>
      <c r="T1773">
        <f t="shared" si="243"/>
        <v>-1</v>
      </c>
      <c r="U1773" s="1">
        <v>42833</v>
      </c>
      <c r="V1773" s="13">
        <f t="shared" si="244"/>
        <v>42826</v>
      </c>
      <c r="W1773" s="14">
        <f t="shared" si="245"/>
        <v>42833</v>
      </c>
      <c r="X1773" s="1" t="str">
        <f t="shared" si="246"/>
        <v>Saturday</v>
      </c>
      <c r="Y1773" s="2">
        <v>0.69909722222222215</v>
      </c>
      <c r="Z1773" s="2">
        <f t="shared" si="247"/>
        <v>0.70833333333333326</v>
      </c>
      <c r="AA1773">
        <f>1</f>
        <v>1</v>
      </c>
      <c r="AB1773" s="1">
        <v>42833</v>
      </c>
      <c r="AC1773" s="13">
        <f t="shared" si="248"/>
        <v>42826</v>
      </c>
      <c r="AD1773" s="14">
        <f t="shared" si="249"/>
        <v>42833</v>
      </c>
      <c r="AE1773" s="1" t="str">
        <f t="shared" si="250"/>
        <v>Saturday</v>
      </c>
      <c r="AF1773" s="2">
        <v>0.73996527777777776</v>
      </c>
      <c r="AG1773" s="2">
        <f t="shared" si="251"/>
        <v>0.75</v>
      </c>
      <c r="AH1773" t="s">
        <v>25</v>
      </c>
    </row>
    <row r="1774" spans="1:34" x14ac:dyDescent="0.25">
      <c r="A1774">
        <v>1570301</v>
      </c>
      <c r="B1774" t="s">
        <v>54</v>
      </c>
      <c r="E1774">
        <v>53211</v>
      </c>
      <c r="F1774" t="s">
        <v>20</v>
      </c>
      <c r="G1774" t="s">
        <v>55</v>
      </c>
      <c r="H1774">
        <v>214</v>
      </c>
      <c r="I1774" t="s">
        <v>81</v>
      </c>
      <c r="J1774">
        <f>VLOOKUP(I1774,Key!$A$1:$C$73,2,FALSE)</f>
        <v>43.058010000000003</v>
      </c>
      <c r="K1774">
        <f>VLOOKUP(I1774,Key!$A$1:$C$73,3,FALSE)</f>
        <v>-87.877300000000005</v>
      </c>
      <c r="L1774" t="s">
        <v>81</v>
      </c>
      <c r="M1774">
        <f>VLOOKUP(L1774,Key!$A$1:$C$73,2,FALSE)</f>
        <v>43.058010000000003</v>
      </c>
      <c r="N1774">
        <f>VLOOKUP(L1774,Key!$A$1:$C$73,3,FALSE)</f>
        <v>-87.877300000000005</v>
      </c>
      <c r="O1774">
        <v>58</v>
      </c>
      <c r="P1774">
        <v>6</v>
      </c>
      <c r="Q1774">
        <v>8.6999999999999993</v>
      </c>
      <c r="R1774">
        <v>8.3000000000000007</v>
      </c>
      <c r="S1774">
        <v>348</v>
      </c>
      <c r="T1774">
        <f t="shared" si="243"/>
        <v>-1</v>
      </c>
      <c r="U1774" s="1">
        <v>42833</v>
      </c>
      <c r="V1774" s="13">
        <f t="shared" si="244"/>
        <v>42826</v>
      </c>
      <c r="W1774" s="14">
        <f t="shared" si="245"/>
        <v>42833</v>
      </c>
      <c r="X1774" s="1" t="str">
        <f t="shared" si="246"/>
        <v>Saturday</v>
      </c>
      <c r="Y1774" s="2">
        <v>0.69965277777777779</v>
      </c>
      <c r="Z1774" s="2">
        <f t="shared" si="247"/>
        <v>0.70833333333333326</v>
      </c>
      <c r="AA1774">
        <f>1</f>
        <v>1</v>
      </c>
      <c r="AB1774" s="1">
        <v>42833</v>
      </c>
      <c r="AC1774" s="13">
        <f t="shared" si="248"/>
        <v>42826</v>
      </c>
      <c r="AD1774" s="14">
        <f t="shared" si="249"/>
        <v>42833</v>
      </c>
      <c r="AE1774" s="1" t="str">
        <f t="shared" si="250"/>
        <v>Saturday</v>
      </c>
      <c r="AF1774" s="2">
        <v>0.7400810185185186</v>
      </c>
      <c r="AG1774" s="2">
        <f t="shared" si="251"/>
        <v>0.75</v>
      </c>
      <c r="AH1774" t="s">
        <v>25</v>
      </c>
    </row>
    <row r="1775" spans="1:34" x14ac:dyDescent="0.25">
      <c r="A1775">
        <v>1382213</v>
      </c>
      <c r="B1775" t="s">
        <v>54</v>
      </c>
      <c r="E1775">
        <v>53211</v>
      </c>
      <c r="F1775" t="s">
        <v>20</v>
      </c>
      <c r="G1775" t="s">
        <v>55</v>
      </c>
      <c r="H1775">
        <v>11112</v>
      </c>
      <c r="I1775" t="s">
        <v>62</v>
      </c>
      <c r="J1775">
        <f>VLOOKUP(I1775,Key!$A$1:$C$73,2,FALSE)</f>
        <v>43.052460000000004</v>
      </c>
      <c r="K1775">
        <f>VLOOKUP(I1775,Key!$A$1:$C$73,3,FALSE)</f>
        <v>-87.891000000000005</v>
      </c>
      <c r="L1775" t="s">
        <v>77</v>
      </c>
      <c r="M1775">
        <f>VLOOKUP(L1775,Key!$A$1:$C$73,2,FALSE)</f>
        <v>43.036900000000003</v>
      </c>
      <c r="N1775">
        <f>VLOOKUP(L1775,Key!$A$1:$C$73,3,FALSE)</f>
        <v>-87.89667</v>
      </c>
      <c r="O1775">
        <v>6</v>
      </c>
      <c r="P1775">
        <v>3</v>
      </c>
      <c r="Q1775">
        <v>0.9</v>
      </c>
      <c r="R1775">
        <v>0.9</v>
      </c>
      <c r="S1775">
        <v>36</v>
      </c>
      <c r="T1775">
        <f t="shared" si="243"/>
        <v>-1</v>
      </c>
      <c r="U1775" s="1">
        <v>42833</v>
      </c>
      <c r="V1775" s="13">
        <f t="shared" si="244"/>
        <v>42826</v>
      </c>
      <c r="W1775" s="14">
        <f t="shared" si="245"/>
        <v>42833</v>
      </c>
      <c r="X1775" s="1" t="str">
        <f t="shared" si="246"/>
        <v>Saturday</v>
      </c>
      <c r="Y1775" s="2">
        <v>0.7015393518518519</v>
      </c>
      <c r="Z1775" s="2">
        <f t="shared" si="247"/>
        <v>0.70833333333333326</v>
      </c>
      <c r="AA1775">
        <f>1</f>
        <v>1</v>
      </c>
      <c r="AB1775" s="1">
        <v>42833</v>
      </c>
      <c r="AC1775" s="13">
        <f t="shared" si="248"/>
        <v>42826</v>
      </c>
      <c r="AD1775" s="14">
        <f t="shared" si="249"/>
        <v>42833</v>
      </c>
      <c r="AE1775" s="1" t="str">
        <f t="shared" si="250"/>
        <v>Saturday</v>
      </c>
      <c r="AF1775" s="2">
        <v>0.70557870370370368</v>
      </c>
      <c r="AG1775" s="2">
        <f t="shared" si="251"/>
        <v>0.70833333333333326</v>
      </c>
      <c r="AH1775" t="s">
        <v>23</v>
      </c>
    </row>
    <row r="1776" spans="1:34" x14ac:dyDescent="0.25">
      <c r="A1776">
        <v>1570341</v>
      </c>
      <c r="B1776" t="s">
        <v>54</v>
      </c>
      <c r="F1776" t="s">
        <v>20</v>
      </c>
      <c r="G1776" t="s">
        <v>55</v>
      </c>
      <c r="H1776">
        <v>11132</v>
      </c>
      <c r="I1776" t="s">
        <v>36</v>
      </c>
      <c r="J1776">
        <f>VLOOKUP(I1776,Key!$A$1:$C$73,2,FALSE)</f>
        <v>43.03519</v>
      </c>
      <c r="K1776">
        <f>VLOOKUP(I1776,Key!$A$1:$C$73,3,FALSE)</f>
        <v>-87.907390000000007</v>
      </c>
      <c r="L1776" t="s">
        <v>86</v>
      </c>
      <c r="M1776">
        <f>VLOOKUP(L1776,Key!$A$1:$C$73,2,FALSE)</f>
        <v>43.052549999999997</v>
      </c>
      <c r="N1776">
        <f>VLOOKUP(L1776,Key!$A$1:$C$73,3,FALSE)</f>
        <v>-87.909329999999997</v>
      </c>
      <c r="O1776">
        <v>154</v>
      </c>
      <c r="P1776">
        <v>15</v>
      </c>
      <c r="Q1776">
        <v>18</v>
      </c>
      <c r="R1776">
        <v>17.100000000000001</v>
      </c>
      <c r="S1776">
        <v>720</v>
      </c>
      <c r="T1776">
        <f t="shared" si="243"/>
        <v>-1</v>
      </c>
      <c r="U1776" s="1">
        <v>42833</v>
      </c>
      <c r="V1776" s="13">
        <f t="shared" si="244"/>
        <v>42826</v>
      </c>
      <c r="W1776" s="14">
        <f t="shared" si="245"/>
        <v>42833</v>
      </c>
      <c r="X1776" s="1" t="str">
        <f t="shared" si="246"/>
        <v>Saturday</v>
      </c>
      <c r="Y1776" s="2">
        <v>0.70589120370370362</v>
      </c>
      <c r="Z1776" s="2">
        <f t="shared" si="247"/>
        <v>0.70833333333333326</v>
      </c>
      <c r="AA1776">
        <f>1</f>
        <v>1</v>
      </c>
      <c r="AB1776" s="1">
        <v>42833</v>
      </c>
      <c r="AC1776" s="13">
        <f t="shared" si="248"/>
        <v>42826</v>
      </c>
      <c r="AD1776" s="14">
        <f t="shared" si="249"/>
        <v>42833</v>
      </c>
      <c r="AE1776" s="1" t="str">
        <f t="shared" si="250"/>
        <v>Saturday</v>
      </c>
      <c r="AF1776" s="2">
        <v>0.81281250000000005</v>
      </c>
      <c r="AG1776" s="2">
        <f t="shared" si="251"/>
        <v>0.83333333333333326</v>
      </c>
      <c r="AH1776" t="s">
        <v>23</v>
      </c>
    </row>
    <row r="1777" spans="1:34" x14ac:dyDescent="0.25">
      <c r="A1777">
        <v>1231206</v>
      </c>
      <c r="B1777" t="s">
        <v>54</v>
      </c>
      <c r="E1777">
        <v>7059</v>
      </c>
      <c r="F1777" t="s">
        <v>20</v>
      </c>
      <c r="G1777" t="s">
        <v>55</v>
      </c>
      <c r="H1777">
        <v>3</v>
      </c>
      <c r="I1777" t="s">
        <v>84</v>
      </c>
      <c r="J1777">
        <f>VLOOKUP(I1777,Key!$A$1:$C$73,2,FALSE)</f>
        <v>43.040154000000001</v>
      </c>
      <c r="K1777">
        <f>VLOOKUP(I1777,Key!$A$1:$C$73,3,FALSE)</f>
        <v>-87.932113000000001</v>
      </c>
      <c r="L1777" t="s">
        <v>36</v>
      </c>
      <c r="M1777">
        <f>VLOOKUP(L1777,Key!$A$1:$C$73,2,FALSE)</f>
        <v>43.03519</v>
      </c>
      <c r="N1777">
        <f>VLOOKUP(L1777,Key!$A$1:$C$73,3,FALSE)</f>
        <v>-87.907390000000007</v>
      </c>
      <c r="O1777">
        <v>17</v>
      </c>
      <c r="P1777">
        <v>3</v>
      </c>
      <c r="Q1777">
        <v>2.6</v>
      </c>
      <c r="R1777">
        <v>2.4</v>
      </c>
      <c r="S1777">
        <v>102</v>
      </c>
      <c r="T1777">
        <f t="shared" si="243"/>
        <v>-1</v>
      </c>
      <c r="U1777" s="1">
        <v>42833</v>
      </c>
      <c r="V1777" s="13">
        <f t="shared" si="244"/>
        <v>42826</v>
      </c>
      <c r="W1777" s="14">
        <f t="shared" si="245"/>
        <v>42833</v>
      </c>
      <c r="X1777" s="1" t="str">
        <f t="shared" si="246"/>
        <v>Saturday</v>
      </c>
      <c r="Y1777" s="2">
        <v>0.70817129629629638</v>
      </c>
      <c r="Z1777" s="2">
        <f t="shared" si="247"/>
        <v>0.70833333333333326</v>
      </c>
      <c r="AA1777">
        <f>1</f>
        <v>1</v>
      </c>
      <c r="AB1777" s="1">
        <v>42833</v>
      </c>
      <c r="AC1777" s="13">
        <f t="shared" si="248"/>
        <v>42826</v>
      </c>
      <c r="AD1777" s="14">
        <f t="shared" si="249"/>
        <v>42833</v>
      </c>
      <c r="AE1777" s="1" t="str">
        <f t="shared" si="250"/>
        <v>Saturday</v>
      </c>
      <c r="AF1777" s="2">
        <v>0.71974537037037034</v>
      </c>
      <c r="AG1777" s="2">
        <f t="shared" si="251"/>
        <v>0.70833333333333326</v>
      </c>
      <c r="AH1777" t="s">
        <v>23</v>
      </c>
    </row>
    <row r="1778" spans="1:34" x14ac:dyDescent="0.25">
      <c r="A1778">
        <v>1569590</v>
      </c>
      <c r="B1778" t="s">
        <v>54</v>
      </c>
      <c r="E1778">
        <v>95138</v>
      </c>
      <c r="F1778" t="s">
        <v>20</v>
      </c>
      <c r="G1778" t="s">
        <v>55</v>
      </c>
      <c r="H1778">
        <v>333</v>
      </c>
      <c r="I1778" t="s">
        <v>22</v>
      </c>
      <c r="J1778">
        <f>VLOOKUP(I1778,Key!$A$1:$C$73,2,FALSE)</f>
        <v>43.058619999999998</v>
      </c>
      <c r="K1778">
        <f>VLOOKUP(I1778,Key!$A$1:$C$73,3,FALSE)</f>
        <v>-87.885319999999993</v>
      </c>
      <c r="L1778" t="s">
        <v>37</v>
      </c>
      <c r="M1778">
        <f>VLOOKUP(L1778,Key!$A$1:$C$73,2,FALSE)</f>
        <v>43.049230000000001</v>
      </c>
      <c r="N1778">
        <f>VLOOKUP(L1778,Key!$A$1:$C$73,3,FALSE)</f>
        <v>-87.911940000000001</v>
      </c>
      <c r="O1778">
        <v>33</v>
      </c>
      <c r="P1778">
        <v>3</v>
      </c>
      <c r="Q1778">
        <v>5</v>
      </c>
      <c r="R1778">
        <v>4.7</v>
      </c>
      <c r="S1778">
        <v>198</v>
      </c>
      <c r="T1778">
        <f t="shared" si="243"/>
        <v>-1</v>
      </c>
      <c r="U1778" s="1">
        <v>42833</v>
      </c>
      <c r="V1778" s="13">
        <f t="shared" si="244"/>
        <v>42826</v>
      </c>
      <c r="W1778" s="14">
        <f t="shared" si="245"/>
        <v>42833</v>
      </c>
      <c r="X1778" s="1" t="str">
        <f t="shared" si="246"/>
        <v>Saturday</v>
      </c>
      <c r="Y1778" s="2">
        <v>0.70828703703703699</v>
      </c>
      <c r="Z1778" s="2">
        <f t="shared" si="247"/>
        <v>0.70833333333333326</v>
      </c>
      <c r="AA1778">
        <f>1</f>
        <v>1</v>
      </c>
      <c r="AB1778" s="1">
        <v>42833</v>
      </c>
      <c r="AC1778" s="13">
        <f t="shared" si="248"/>
        <v>42826</v>
      </c>
      <c r="AD1778" s="14">
        <f t="shared" si="249"/>
        <v>42833</v>
      </c>
      <c r="AE1778" s="1" t="str">
        <f t="shared" si="250"/>
        <v>Saturday</v>
      </c>
      <c r="AF1778" s="2">
        <v>0.73113425925925923</v>
      </c>
      <c r="AG1778" s="2">
        <f t="shared" si="251"/>
        <v>0.75</v>
      </c>
      <c r="AH1778" t="s">
        <v>23</v>
      </c>
    </row>
    <row r="1779" spans="1:34" x14ac:dyDescent="0.25">
      <c r="A1779">
        <v>1168878</v>
      </c>
      <c r="B1779" t="s">
        <v>54</v>
      </c>
      <c r="E1779">
        <v>53211</v>
      </c>
      <c r="F1779" t="s">
        <v>20</v>
      </c>
      <c r="G1779" t="s">
        <v>55</v>
      </c>
      <c r="H1779">
        <v>145</v>
      </c>
      <c r="I1779" t="s">
        <v>80</v>
      </c>
      <c r="J1779">
        <f>VLOOKUP(I1779,Key!$A$1:$C$73,2,FALSE)</f>
        <v>43.060250000000003</v>
      </c>
      <c r="K1779">
        <f>VLOOKUP(I1779,Key!$A$1:$C$73,3,FALSE)</f>
        <v>-87.892169999999993</v>
      </c>
      <c r="L1779" t="s">
        <v>76</v>
      </c>
      <c r="M1779">
        <f>VLOOKUP(L1779,Key!$A$1:$C$73,2,FALSE)</f>
        <v>43.02948</v>
      </c>
      <c r="N1779">
        <f>VLOOKUP(L1779,Key!$A$1:$C$73,3,FALSE)</f>
        <v>-87.912819999999996</v>
      </c>
      <c r="O1779">
        <v>27</v>
      </c>
      <c r="P1779">
        <v>3</v>
      </c>
      <c r="Q1779">
        <v>4.0999999999999996</v>
      </c>
      <c r="R1779">
        <v>3.8</v>
      </c>
      <c r="S1779">
        <v>162</v>
      </c>
      <c r="T1779">
        <f t="shared" si="243"/>
        <v>-1</v>
      </c>
      <c r="U1779" s="1">
        <v>42833</v>
      </c>
      <c r="V1779" s="13">
        <f t="shared" si="244"/>
        <v>42826</v>
      </c>
      <c r="W1779" s="14">
        <f t="shared" si="245"/>
        <v>42833</v>
      </c>
      <c r="X1779" s="1" t="str">
        <f t="shared" si="246"/>
        <v>Saturday</v>
      </c>
      <c r="Y1779" s="2">
        <v>0.7117013888888889</v>
      </c>
      <c r="Z1779" s="2">
        <f t="shared" si="247"/>
        <v>0.70833333333333326</v>
      </c>
      <c r="AA1779">
        <f>1</f>
        <v>1</v>
      </c>
      <c r="AB1779" s="1">
        <v>42833</v>
      </c>
      <c r="AC1779" s="13">
        <f t="shared" si="248"/>
        <v>42826</v>
      </c>
      <c r="AD1779" s="14">
        <f t="shared" si="249"/>
        <v>42833</v>
      </c>
      <c r="AE1779" s="1" t="str">
        <f t="shared" si="250"/>
        <v>Saturday</v>
      </c>
      <c r="AF1779" s="2">
        <v>0.73010416666666667</v>
      </c>
      <c r="AG1779" s="2">
        <f t="shared" si="251"/>
        <v>0.75</v>
      </c>
      <c r="AH1779" t="s">
        <v>23</v>
      </c>
    </row>
    <row r="1780" spans="1:34" x14ac:dyDescent="0.25">
      <c r="A1780">
        <v>1570403</v>
      </c>
      <c r="B1780" t="s">
        <v>54</v>
      </c>
      <c r="E1780">
        <v>60014</v>
      </c>
      <c r="F1780" t="s">
        <v>20</v>
      </c>
      <c r="G1780" t="s">
        <v>55</v>
      </c>
      <c r="H1780">
        <v>5505</v>
      </c>
      <c r="I1780" t="s">
        <v>84</v>
      </c>
      <c r="J1780">
        <f>VLOOKUP(I1780,Key!$A$1:$C$73,2,FALSE)</f>
        <v>43.040154000000001</v>
      </c>
      <c r="K1780">
        <f>VLOOKUP(I1780,Key!$A$1:$C$73,3,FALSE)</f>
        <v>-87.932113000000001</v>
      </c>
      <c r="L1780" t="s">
        <v>81</v>
      </c>
      <c r="M1780">
        <f>VLOOKUP(L1780,Key!$A$1:$C$73,2,FALSE)</f>
        <v>43.058010000000003</v>
      </c>
      <c r="N1780">
        <f>VLOOKUP(L1780,Key!$A$1:$C$73,3,FALSE)</f>
        <v>-87.877300000000005</v>
      </c>
      <c r="O1780">
        <v>52</v>
      </c>
      <c r="P1780">
        <v>6</v>
      </c>
      <c r="Q1780">
        <v>7.8</v>
      </c>
      <c r="R1780">
        <v>7.4</v>
      </c>
      <c r="S1780">
        <v>312</v>
      </c>
      <c r="T1780">
        <f t="shared" si="243"/>
        <v>-1</v>
      </c>
      <c r="U1780" s="1">
        <v>42833</v>
      </c>
      <c r="V1780" s="13">
        <f t="shared" si="244"/>
        <v>42826</v>
      </c>
      <c r="W1780" s="14">
        <f t="shared" si="245"/>
        <v>42833</v>
      </c>
      <c r="X1780" s="1" t="str">
        <f t="shared" si="246"/>
        <v>Saturday</v>
      </c>
      <c r="Y1780" s="2">
        <v>0.71774305555555562</v>
      </c>
      <c r="Z1780" s="2">
        <f t="shared" si="247"/>
        <v>0.70833333333333326</v>
      </c>
      <c r="AA1780">
        <f>1</f>
        <v>1</v>
      </c>
      <c r="AB1780" s="1">
        <v>42833</v>
      </c>
      <c r="AC1780" s="13">
        <f t="shared" si="248"/>
        <v>42826</v>
      </c>
      <c r="AD1780" s="14">
        <f t="shared" si="249"/>
        <v>42833</v>
      </c>
      <c r="AE1780" s="1" t="str">
        <f t="shared" si="250"/>
        <v>Saturday</v>
      </c>
      <c r="AF1780" s="2">
        <v>0.75407407407407412</v>
      </c>
      <c r="AG1780" s="2">
        <f t="shared" si="251"/>
        <v>0.75</v>
      </c>
      <c r="AH1780" t="s">
        <v>23</v>
      </c>
    </row>
    <row r="1781" spans="1:34" x14ac:dyDescent="0.25">
      <c r="A1781">
        <v>1570431</v>
      </c>
      <c r="B1781" t="s">
        <v>54</v>
      </c>
      <c r="E1781">
        <v>53210</v>
      </c>
      <c r="F1781" t="s">
        <v>20</v>
      </c>
      <c r="G1781" t="s">
        <v>55</v>
      </c>
      <c r="H1781">
        <v>31</v>
      </c>
      <c r="I1781" t="s">
        <v>64</v>
      </c>
      <c r="J1781">
        <f>VLOOKUP(I1781,Key!$A$1:$C$73,2,FALSE)</f>
        <v>43.069021999999997</v>
      </c>
      <c r="K1781">
        <f>VLOOKUP(I1781,Key!$A$1:$C$73,3,FALSE)</f>
        <v>-87.887940999999998</v>
      </c>
      <c r="L1781" t="s">
        <v>62</v>
      </c>
      <c r="M1781">
        <f>VLOOKUP(L1781,Key!$A$1:$C$73,2,FALSE)</f>
        <v>43.052460000000004</v>
      </c>
      <c r="N1781">
        <f>VLOOKUP(L1781,Key!$A$1:$C$73,3,FALSE)</f>
        <v>-87.891000000000005</v>
      </c>
      <c r="O1781">
        <v>12</v>
      </c>
      <c r="P1781">
        <v>3</v>
      </c>
      <c r="Q1781">
        <v>1.8</v>
      </c>
      <c r="R1781">
        <v>1.7</v>
      </c>
      <c r="S1781">
        <v>72</v>
      </c>
      <c r="T1781">
        <f t="shared" si="243"/>
        <v>-1</v>
      </c>
      <c r="U1781" s="1">
        <v>42833</v>
      </c>
      <c r="V1781" s="13">
        <f t="shared" si="244"/>
        <v>42826</v>
      </c>
      <c r="W1781" s="14">
        <f t="shared" si="245"/>
        <v>42833</v>
      </c>
      <c r="X1781" s="1" t="str">
        <f t="shared" si="246"/>
        <v>Saturday</v>
      </c>
      <c r="Y1781" s="2">
        <v>0.7223032407407407</v>
      </c>
      <c r="Z1781" s="2">
        <f t="shared" si="247"/>
        <v>0.70833333333333326</v>
      </c>
      <c r="AA1781">
        <f>1</f>
        <v>1</v>
      </c>
      <c r="AB1781" s="1">
        <v>42833</v>
      </c>
      <c r="AC1781" s="13">
        <f t="shared" si="248"/>
        <v>42826</v>
      </c>
      <c r="AD1781" s="14">
        <f t="shared" si="249"/>
        <v>42833</v>
      </c>
      <c r="AE1781" s="1" t="str">
        <f t="shared" si="250"/>
        <v>Saturday</v>
      </c>
      <c r="AF1781" s="2">
        <v>0.73106481481481478</v>
      </c>
      <c r="AG1781" s="2">
        <f t="shared" si="251"/>
        <v>0.75</v>
      </c>
      <c r="AH1781" t="s">
        <v>23</v>
      </c>
    </row>
    <row r="1782" spans="1:34" x14ac:dyDescent="0.25">
      <c r="A1782">
        <v>1569024</v>
      </c>
      <c r="B1782" t="s">
        <v>54</v>
      </c>
      <c r="E1782">
        <v>60030</v>
      </c>
      <c r="F1782" t="s">
        <v>20</v>
      </c>
      <c r="G1782" t="s">
        <v>55</v>
      </c>
      <c r="H1782">
        <v>5525</v>
      </c>
      <c r="I1782" t="s">
        <v>28</v>
      </c>
      <c r="J1782">
        <f>VLOOKUP(I1782,Key!$A$1:$C$73,2,FALSE)</f>
        <v>43.038580000000003</v>
      </c>
      <c r="K1782">
        <f>VLOOKUP(I1782,Key!$A$1:$C$73,3,FALSE)</f>
        <v>-87.90934</v>
      </c>
      <c r="L1782" t="s">
        <v>84</v>
      </c>
      <c r="M1782">
        <f>VLOOKUP(L1782,Key!$A$1:$C$73,2,FALSE)</f>
        <v>43.040154000000001</v>
      </c>
      <c r="N1782">
        <f>VLOOKUP(L1782,Key!$A$1:$C$73,3,FALSE)</f>
        <v>-87.932113000000001</v>
      </c>
      <c r="O1782">
        <v>13</v>
      </c>
      <c r="P1782">
        <v>3</v>
      </c>
      <c r="Q1782">
        <v>2</v>
      </c>
      <c r="R1782">
        <v>1.9</v>
      </c>
      <c r="S1782">
        <v>78</v>
      </c>
      <c r="T1782">
        <f t="shared" si="243"/>
        <v>-1</v>
      </c>
      <c r="U1782" s="1">
        <v>42833</v>
      </c>
      <c r="V1782" s="13">
        <f t="shared" si="244"/>
        <v>42826</v>
      </c>
      <c r="W1782" s="14">
        <f t="shared" si="245"/>
        <v>42833</v>
      </c>
      <c r="X1782" s="1" t="str">
        <f t="shared" si="246"/>
        <v>Saturday</v>
      </c>
      <c r="Y1782" s="2">
        <v>0.72496527777777775</v>
      </c>
      <c r="Z1782" s="2">
        <f t="shared" si="247"/>
        <v>0.70833333333333326</v>
      </c>
      <c r="AA1782">
        <f>1</f>
        <v>1</v>
      </c>
      <c r="AB1782" s="1">
        <v>42833</v>
      </c>
      <c r="AC1782" s="13">
        <f t="shared" si="248"/>
        <v>42826</v>
      </c>
      <c r="AD1782" s="14">
        <f t="shared" si="249"/>
        <v>42833</v>
      </c>
      <c r="AE1782" s="1" t="str">
        <f t="shared" si="250"/>
        <v>Saturday</v>
      </c>
      <c r="AF1782" s="2">
        <v>0.73372685185185194</v>
      </c>
      <c r="AG1782" s="2">
        <f t="shared" si="251"/>
        <v>0.75</v>
      </c>
      <c r="AH1782" t="s">
        <v>23</v>
      </c>
    </row>
    <row r="1783" spans="1:34" x14ac:dyDescent="0.25">
      <c r="A1783">
        <v>1570516</v>
      </c>
      <c r="B1783" t="s">
        <v>54</v>
      </c>
      <c r="E1783">
        <v>60609</v>
      </c>
      <c r="F1783" t="s">
        <v>20</v>
      </c>
      <c r="G1783" t="s">
        <v>55</v>
      </c>
      <c r="H1783">
        <v>11129</v>
      </c>
      <c r="I1783" t="s">
        <v>77</v>
      </c>
      <c r="J1783">
        <f>VLOOKUP(I1783,Key!$A$1:$C$73,2,FALSE)</f>
        <v>43.036900000000003</v>
      </c>
      <c r="K1783">
        <f>VLOOKUP(I1783,Key!$A$1:$C$73,3,FALSE)</f>
        <v>-87.89667</v>
      </c>
      <c r="L1783" t="s">
        <v>77</v>
      </c>
      <c r="M1783">
        <f>VLOOKUP(L1783,Key!$A$1:$C$73,2,FALSE)</f>
        <v>43.036900000000003</v>
      </c>
      <c r="N1783">
        <f>VLOOKUP(L1783,Key!$A$1:$C$73,3,FALSE)</f>
        <v>-87.89667</v>
      </c>
      <c r="O1783">
        <v>23</v>
      </c>
      <c r="P1783">
        <v>3</v>
      </c>
      <c r="Q1783">
        <v>3.5</v>
      </c>
      <c r="R1783">
        <v>3.3</v>
      </c>
      <c r="S1783">
        <v>138</v>
      </c>
      <c r="T1783">
        <f t="shared" si="243"/>
        <v>-1</v>
      </c>
      <c r="U1783" s="1">
        <v>42833</v>
      </c>
      <c r="V1783" s="13">
        <f t="shared" si="244"/>
        <v>42826</v>
      </c>
      <c r="W1783" s="14">
        <f t="shared" si="245"/>
        <v>42833</v>
      </c>
      <c r="X1783" s="1" t="str">
        <f t="shared" si="246"/>
        <v>Saturday</v>
      </c>
      <c r="Y1783" s="2">
        <v>0.73866898148148152</v>
      </c>
      <c r="Z1783" s="2">
        <f t="shared" si="247"/>
        <v>0.75</v>
      </c>
      <c r="AA1783">
        <f>1</f>
        <v>1</v>
      </c>
      <c r="AB1783" s="1">
        <v>42833</v>
      </c>
      <c r="AC1783" s="13">
        <f t="shared" si="248"/>
        <v>42826</v>
      </c>
      <c r="AD1783" s="14">
        <f t="shared" si="249"/>
        <v>42833</v>
      </c>
      <c r="AE1783" s="1" t="str">
        <f t="shared" si="250"/>
        <v>Saturday</v>
      </c>
      <c r="AF1783" s="2">
        <v>0.75481481481481483</v>
      </c>
      <c r="AG1783" s="2">
        <f t="shared" si="251"/>
        <v>0.75</v>
      </c>
      <c r="AH1783" t="s">
        <v>25</v>
      </c>
    </row>
    <row r="1784" spans="1:34" x14ac:dyDescent="0.25">
      <c r="A1784">
        <v>1570524</v>
      </c>
      <c r="B1784" t="s">
        <v>54</v>
      </c>
      <c r="E1784">
        <v>6824</v>
      </c>
      <c r="F1784" t="s">
        <v>20</v>
      </c>
      <c r="G1784" t="s">
        <v>55</v>
      </c>
      <c r="H1784">
        <v>995</v>
      </c>
      <c r="I1784" t="s">
        <v>84</v>
      </c>
      <c r="J1784">
        <f>VLOOKUP(I1784,Key!$A$1:$C$73,2,FALSE)</f>
        <v>43.040154000000001</v>
      </c>
      <c r="K1784">
        <f>VLOOKUP(I1784,Key!$A$1:$C$73,3,FALSE)</f>
        <v>-87.932113000000001</v>
      </c>
      <c r="L1784" t="s">
        <v>39</v>
      </c>
      <c r="M1784">
        <f>VLOOKUP(L1784,Key!$A$1:$C$73,2,FALSE)</f>
        <v>43.031480000000002</v>
      </c>
      <c r="N1784">
        <f>VLOOKUP(L1784,Key!$A$1:$C$73,3,FALSE)</f>
        <v>-87.908169999999998</v>
      </c>
      <c r="O1784">
        <v>28</v>
      </c>
      <c r="P1784">
        <v>3</v>
      </c>
      <c r="Q1784">
        <v>4.2</v>
      </c>
      <c r="R1784">
        <v>4</v>
      </c>
      <c r="S1784">
        <v>168</v>
      </c>
      <c r="T1784">
        <f t="shared" si="243"/>
        <v>-1</v>
      </c>
      <c r="U1784" s="1">
        <v>42833</v>
      </c>
      <c r="V1784" s="13">
        <f t="shared" si="244"/>
        <v>42826</v>
      </c>
      <c r="W1784" s="14">
        <f t="shared" si="245"/>
        <v>42833</v>
      </c>
      <c r="X1784" s="1" t="str">
        <f t="shared" si="246"/>
        <v>Saturday</v>
      </c>
      <c r="Y1784" s="2">
        <v>0.73989583333333331</v>
      </c>
      <c r="Z1784" s="2">
        <f t="shared" si="247"/>
        <v>0.75</v>
      </c>
      <c r="AA1784">
        <f>1</f>
        <v>1</v>
      </c>
      <c r="AB1784" s="1">
        <v>42833</v>
      </c>
      <c r="AC1784" s="13">
        <f t="shared" si="248"/>
        <v>42826</v>
      </c>
      <c r="AD1784" s="14">
        <f t="shared" si="249"/>
        <v>42833</v>
      </c>
      <c r="AE1784" s="1" t="str">
        <f t="shared" si="250"/>
        <v>Saturday</v>
      </c>
      <c r="AF1784" s="2">
        <v>0.75922453703703707</v>
      </c>
      <c r="AG1784" s="2">
        <f t="shared" si="251"/>
        <v>0.75</v>
      </c>
      <c r="AH1784" t="s">
        <v>23</v>
      </c>
    </row>
    <row r="1785" spans="1:34" x14ac:dyDescent="0.25">
      <c r="A1785">
        <v>1570526</v>
      </c>
      <c r="B1785" t="s">
        <v>54</v>
      </c>
      <c r="E1785">
        <v>37803</v>
      </c>
      <c r="F1785" t="s">
        <v>20</v>
      </c>
      <c r="G1785" t="s">
        <v>55</v>
      </c>
      <c r="H1785">
        <v>342</v>
      </c>
      <c r="I1785" t="s">
        <v>77</v>
      </c>
      <c r="J1785">
        <f>VLOOKUP(I1785,Key!$A$1:$C$73,2,FALSE)</f>
        <v>43.036900000000003</v>
      </c>
      <c r="K1785">
        <f>VLOOKUP(I1785,Key!$A$1:$C$73,3,FALSE)</f>
        <v>-87.89667</v>
      </c>
      <c r="L1785" t="s">
        <v>57</v>
      </c>
      <c r="M1785">
        <f>VLOOKUP(L1785,Key!$A$1:$C$73,2,FALSE)</f>
        <v>43.03913</v>
      </c>
      <c r="N1785">
        <f>VLOOKUP(L1785,Key!$A$1:$C$73,3,FALSE)</f>
        <v>-87.916150000000002</v>
      </c>
      <c r="O1785">
        <v>52</v>
      </c>
      <c r="P1785">
        <v>6</v>
      </c>
      <c r="Q1785">
        <v>7.8</v>
      </c>
      <c r="R1785">
        <v>7.4</v>
      </c>
      <c r="S1785">
        <v>312</v>
      </c>
      <c r="T1785">
        <f t="shared" si="243"/>
        <v>-1</v>
      </c>
      <c r="U1785" s="1">
        <v>42833</v>
      </c>
      <c r="V1785" s="13">
        <f t="shared" si="244"/>
        <v>42826</v>
      </c>
      <c r="W1785" s="14">
        <f t="shared" si="245"/>
        <v>42833</v>
      </c>
      <c r="X1785" s="1" t="str">
        <f t="shared" si="246"/>
        <v>Saturday</v>
      </c>
      <c r="Y1785" s="2">
        <v>0.74006944444444445</v>
      </c>
      <c r="Z1785" s="2">
        <f t="shared" si="247"/>
        <v>0.75</v>
      </c>
      <c r="AA1785">
        <f>1</f>
        <v>1</v>
      </c>
      <c r="AB1785" s="1">
        <v>42833</v>
      </c>
      <c r="AC1785" s="13">
        <f t="shared" si="248"/>
        <v>42826</v>
      </c>
      <c r="AD1785" s="14">
        <f t="shared" si="249"/>
        <v>42833</v>
      </c>
      <c r="AE1785" s="1" t="str">
        <f t="shared" si="250"/>
        <v>Saturday</v>
      </c>
      <c r="AF1785" s="2">
        <v>0.77622685185185192</v>
      </c>
      <c r="AG1785" s="2">
        <f t="shared" si="251"/>
        <v>0.79166666666666663</v>
      </c>
      <c r="AH1785" t="s">
        <v>23</v>
      </c>
    </row>
    <row r="1786" spans="1:34" x14ac:dyDescent="0.25">
      <c r="A1786">
        <v>1570534</v>
      </c>
      <c r="B1786" t="s">
        <v>54</v>
      </c>
      <c r="E1786">
        <v>46628</v>
      </c>
      <c r="F1786" t="s">
        <v>20</v>
      </c>
      <c r="G1786" t="s">
        <v>55</v>
      </c>
      <c r="H1786">
        <v>5469</v>
      </c>
      <c r="I1786" t="s">
        <v>81</v>
      </c>
      <c r="J1786">
        <f>VLOOKUP(I1786,Key!$A$1:$C$73,2,FALSE)</f>
        <v>43.058010000000003</v>
      </c>
      <c r="K1786">
        <f>VLOOKUP(I1786,Key!$A$1:$C$73,3,FALSE)</f>
        <v>-87.877300000000005</v>
      </c>
      <c r="L1786" t="s">
        <v>81</v>
      </c>
      <c r="M1786">
        <f>VLOOKUP(L1786,Key!$A$1:$C$73,2,FALSE)</f>
        <v>43.058010000000003</v>
      </c>
      <c r="N1786">
        <f>VLOOKUP(L1786,Key!$A$1:$C$73,3,FALSE)</f>
        <v>-87.877300000000005</v>
      </c>
      <c r="O1786">
        <v>30</v>
      </c>
      <c r="P1786">
        <v>3</v>
      </c>
      <c r="Q1786">
        <v>4.5</v>
      </c>
      <c r="R1786">
        <v>4.3</v>
      </c>
      <c r="S1786">
        <v>180</v>
      </c>
      <c r="T1786">
        <f t="shared" si="243"/>
        <v>-1</v>
      </c>
      <c r="U1786" s="1">
        <v>42833</v>
      </c>
      <c r="V1786" s="13">
        <f t="shared" si="244"/>
        <v>42826</v>
      </c>
      <c r="W1786" s="14">
        <f t="shared" si="245"/>
        <v>42833</v>
      </c>
      <c r="X1786" s="1" t="str">
        <f t="shared" si="246"/>
        <v>Saturday</v>
      </c>
      <c r="Y1786" s="2">
        <v>0.7416666666666667</v>
      </c>
      <c r="Z1786" s="2">
        <f t="shared" si="247"/>
        <v>0.75</v>
      </c>
      <c r="AA1786">
        <f>1</f>
        <v>1</v>
      </c>
      <c r="AB1786" s="1">
        <v>42833</v>
      </c>
      <c r="AC1786" s="13">
        <f t="shared" si="248"/>
        <v>42826</v>
      </c>
      <c r="AD1786" s="14">
        <f t="shared" si="249"/>
        <v>42833</v>
      </c>
      <c r="AE1786" s="1" t="str">
        <f t="shared" si="250"/>
        <v>Saturday</v>
      </c>
      <c r="AF1786" s="2">
        <v>0.76265046296296291</v>
      </c>
      <c r="AG1786" s="2">
        <f t="shared" si="251"/>
        <v>0.75</v>
      </c>
      <c r="AH1786" t="s">
        <v>25</v>
      </c>
    </row>
    <row r="1787" spans="1:34" x14ac:dyDescent="0.25">
      <c r="A1787">
        <v>1570593</v>
      </c>
      <c r="B1787" t="s">
        <v>54</v>
      </c>
      <c r="E1787">
        <v>60468</v>
      </c>
      <c r="F1787" t="s">
        <v>20</v>
      </c>
      <c r="G1787" t="s">
        <v>55</v>
      </c>
      <c r="H1787">
        <v>5566</v>
      </c>
      <c r="I1787" t="s">
        <v>84</v>
      </c>
      <c r="J1787">
        <f>VLOOKUP(I1787,Key!$A$1:$C$73,2,FALSE)</f>
        <v>43.040154000000001</v>
      </c>
      <c r="K1787">
        <f>VLOOKUP(I1787,Key!$A$1:$C$73,3,FALSE)</f>
        <v>-87.932113000000001</v>
      </c>
      <c r="L1787" t="s">
        <v>28</v>
      </c>
      <c r="M1787">
        <f>VLOOKUP(L1787,Key!$A$1:$C$73,2,FALSE)</f>
        <v>43.038580000000003</v>
      </c>
      <c r="N1787">
        <f>VLOOKUP(L1787,Key!$A$1:$C$73,3,FALSE)</f>
        <v>-87.90934</v>
      </c>
      <c r="O1787">
        <v>13</v>
      </c>
      <c r="P1787">
        <v>3</v>
      </c>
      <c r="Q1787">
        <v>2</v>
      </c>
      <c r="R1787">
        <v>1.9</v>
      </c>
      <c r="S1787">
        <v>78</v>
      </c>
      <c r="T1787">
        <f t="shared" si="243"/>
        <v>-1</v>
      </c>
      <c r="U1787" s="1">
        <v>42833</v>
      </c>
      <c r="V1787" s="13">
        <f t="shared" si="244"/>
        <v>42826</v>
      </c>
      <c r="W1787" s="14">
        <f t="shared" si="245"/>
        <v>42833</v>
      </c>
      <c r="X1787" s="1" t="str">
        <f t="shared" si="246"/>
        <v>Saturday</v>
      </c>
      <c r="Y1787" s="2">
        <v>0.75334490740740734</v>
      </c>
      <c r="Z1787" s="2">
        <f t="shared" si="247"/>
        <v>0.75</v>
      </c>
      <c r="AA1787">
        <f>1</f>
        <v>1</v>
      </c>
      <c r="AB1787" s="1">
        <v>42833</v>
      </c>
      <c r="AC1787" s="13">
        <f t="shared" si="248"/>
        <v>42826</v>
      </c>
      <c r="AD1787" s="14">
        <f t="shared" si="249"/>
        <v>42833</v>
      </c>
      <c r="AE1787" s="1" t="str">
        <f t="shared" si="250"/>
        <v>Saturday</v>
      </c>
      <c r="AF1787" s="2">
        <v>0.76203703703703696</v>
      </c>
      <c r="AG1787" s="2">
        <f t="shared" si="251"/>
        <v>0.75</v>
      </c>
      <c r="AH1787" t="s">
        <v>23</v>
      </c>
    </row>
    <row r="1788" spans="1:34" x14ac:dyDescent="0.25">
      <c r="A1788">
        <v>1570666</v>
      </c>
      <c r="B1788" t="s">
        <v>54</v>
      </c>
      <c r="E1788">
        <v>53216</v>
      </c>
      <c r="F1788" t="s">
        <v>20</v>
      </c>
      <c r="G1788" t="s">
        <v>55</v>
      </c>
      <c r="H1788">
        <v>11158</v>
      </c>
      <c r="I1788" t="s">
        <v>74</v>
      </c>
      <c r="J1788">
        <f>VLOOKUP(I1788,Key!$A$1:$C$73,2,FALSE)</f>
        <v>43.05536</v>
      </c>
      <c r="K1788">
        <f>VLOOKUP(I1788,Key!$A$1:$C$73,3,FALSE)</f>
        <v>-87.90504</v>
      </c>
      <c r="L1788" t="s">
        <v>74</v>
      </c>
      <c r="M1788">
        <f>VLOOKUP(L1788,Key!$A$1:$C$73,2,FALSE)</f>
        <v>43.05536</v>
      </c>
      <c r="N1788">
        <f>VLOOKUP(L1788,Key!$A$1:$C$73,3,FALSE)</f>
        <v>-87.90504</v>
      </c>
      <c r="O1788">
        <v>26</v>
      </c>
      <c r="P1788">
        <v>3</v>
      </c>
      <c r="Q1788">
        <v>3.9</v>
      </c>
      <c r="R1788">
        <v>3.7</v>
      </c>
      <c r="S1788">
        <v>156</v>
      </c>
      <c r="T1788">
        <f t="shared" si="243"/>
        <v>-1</v>
      </c>
      <c r="U1788" s="1">
        <v>42833</v>
      </c>
      <c r="V1788" s="13">
        <f t="shared" si="244"/>
        <v>42826</v>
      </c>
      <c r="W1788" s="14">
        <f t="shared" si="245"/>
        <v>42833</v>
      </c>
      <c r="X1788" s="1" t="str">
        <f t="shared" si="246"/>
        <v>Saturday</v>
      </c>
      <c r="Y1788" s="2">
        <v>0.76836805555555554</v>
      </c>
      <c r="Z1788" s="2">
        <f t="shared" si="247"/>
        <v>0.75</v>
      </c>
      <c r="AA1788">
        <f>1</f>
        <v>1</v>
      </c>
      <c r="AB1788" s="1">
        <v>42833</v>
      </c>
      <c r="AC1788" s="13">
        <f t="shared" si="248"/>
        <v>42826</v>
      </c>
      <c r="AD1788" s="14">
        <f t="shared" si="249"/>
        <v>42833</v>
      </c>
      <c r="AE1788" s="1" t="str">
        <f t="shared" si="250"/>
        <v>Saturday</v>
      </c>
      <c r="AF1788" s="2">
        <v>0.78674768518518512</v>
      </c>
      <c r="AG1788" s="2">
        <f t="shared" si="251"/>
        <v>0.79166666666666663</v>
      </c>
      <c r="AH1788" t="s">
        <v>25</v>
      </c>
    </row>
    <row r="1789" spans="1:34" x14ac:dyDescent="0.25">
      <c r="A1789">
        <v>1570827</v>
      </c>
      <c r="B1789" t="s">
        <v>54</v>
      </c>
      <c r="E1789">
        <v>53220</v>
      </c>
      <c r="F1789" t="s">
        <v>20</v>
      </c>
      <c r="G1789" t="s">
        <v>55</v>
      </c>
      <c r="H1789">
        <v>11114</v>
      </c>
      <c r="I1789" t="s">
        <v>77</v>
      </c>
      <c r="J1789">
        <f>VLOOKUP(I1789,Key!$A$1:$C$73,2,FALSE)</f>
        <v>43.036900000000003</v>
      </c>
      <c r="K1789">
        <f>VLOOKUP(I1789,Key!$A$1:$C$73,3,FALSE)</f>
        <v>-87.89667</v>
      </c>
      <c r="L1789" t="s">
        <v>77</v>
      </c>
      <c r="M1789">
        <f>VLOOKUP(L1789,Key!$A$1:$C$73,2,FALSE)</f>
        <v>43.036900000000003</v>
      </c>
      <c r="N1789">
        <f>VLOOKUP(L1789,Key!$A$1:$C$73,3,FALSE)</f>
        <v>-87.89667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f t="shared" si="243"/>
        <v>-1</v>
      </c>
      <c r="U1789" s="1">
        <v>42833</v>
      </c>
      <c r="V1789" s="13">
        <f t="shared" si="244"/>
        <v>42826</v>
      </c>
      <c r="W1789" s="14">
        <f t="shared" si="245"/>
        <v>42833</v>
      </c>
      <c r="X1789" s="1" t="str">
        <f t="shared" si="246"/>
        <v>Saturday</v>
      </c>
      <c r="Y1789" s="2">
        <v>0.7996064814814815</v>
      </c>
      <c r="Z1789" s="2">
        <f t="shared" si="247"/>
        <v>0.79166666666666663</v>
      </c>
      <c r="AA1789">
        <f>1</f>
        <v>1</v>
      </c>
      <c r="AB1789" s="1">
        <v>42833</v>
      </c>
      <c r="AC1789" s="13">
        <f t="shared" si="248"/>
        <v>42826</v>
      </c>
      <c r="AD1789" s="14">
        <f t="shared" si="249"/>
        <v>42833</v>
      </c>
      <c r="AE1789" s="1" t="str">
        <f t="shared" si="250"/>
        <v>Saturday</v>
      </c>
      <c r="AF1789" s="2">
        <v>0.79988425925925932</v>
      </c>
      <c r="AG1789" s="2">
        <f t="shared" si="251"/>
        <v>0.79166666666666663</v>
      </c>
      <c r="AH1789" t="s">
        <v>25</v>
      </c>
    </row>
    <row r="1790" spans="1:34" x14ac:dyDescent="0.25">
      <c r="A1790">
        <v>1571032</v>
      </c>
      <c r="B1790" t="s">
        <v>54</v>
      </c>
      <c r="E1790">
        <v>53005</v>
      </c>
      <c r="F1790" t="s">
        <v>20</v>
      </c>
      <c r="G1790" t="s">
        <v>55</v>
      </c>
      <c r="H1790">
        <v>5713</v>
      </c>
      <c r="I1790" t="s">
        <v>82</v>
      </c>
      <c r="J1790">
        <f>VLOOKUP(I1790,Key!$A$1:$C$73,2,FALSE)</f>
        <v>43.040349999999997</v>
      </c>
      <c r="K1790">
        <f>VLOOKUP(I1790,Key!$A$1:$C$73,3,FALSE)</f>
        <v>-87.920760000000001</v>
      </c>
      <c r="L1790" t="s">
        <v>28</v>
      </c>
      <c r="M1790">
        <f>VLOOKUP(L1790,Key!$A$1:$C$73,2,FALSE)</f>
        <v>43.038580000000003</v>
      </c>
      <c r="N1790">
        <f>VLOOKUP(L1790,Key!$A$1:$C$73,3,FALSE)</f>
        <v>-87.90934</v>
      </c>
      <c r="O1790">
        <v>67</v>
      </c>
      <c r="P1790">
        <v>9</v>
      </c>
      <c r="Q1790">
        <v>10.1</v>
      </c>
      <c r="R1790">
        <v>9.5</v>
      </c>
      <c r="S1790">
        <v>402</v>
      </c>
      <c r="T1790">
        <f t="shared" si="243"/>
        <v>-1</v>
      </c>
      <c r="U1790" s="1">
        <v>42833</v>
      </c>
      <c r="V1790" s="13">
        <f t="shared" si="244"/>
        <v>42826</v>
      </c>
      <c r="W1790" s="14">
        <f t="shared" si="245"/>
        <v>42833</v>
      </c>
      <c r="X1790" s="1" t="str">
        <f t="shared" si="246"/>
        <v>Saturday</v>
      </c>
      <c r="Y1790" s="2">
        <v>0.85693287037037036</v>
      </c>
      <c r="Z1790" s="2">
        <f t="shared" si="247"/>
        <v>0.875</v>
      </c>
      <c r="AA1790">
        <f>1</f>
        <v>1</v>
      </c>
      <c r="AB1790" s="1">
        <v>42833</v>
      </c>
      <c r="AC1790" s="13">
        <f t="shared" si="248"/>
        <v>42826</v>
      </c>
      <c r="AD1790" s="14">
        <f t="shared" si="249"/>
        <v>42833</v>
      </c>
      <c r="AE1790" s="1" t="str">
        <f t="shared" si="250"/>
        <v>Saturday</v>
      </c>
      <c r="AF1790" s="2">
        <v>0.90285879629629628</v>
      </c>
      <c r="AG1790" s="2">
        <f t="shared" si="251"/>
        <v>0.91666666666666663</v>
      </c>
      <c r="AH1790" t="s">
        <v>23</v>
      </c>
    </row>
    <row r="1791" spans="1:34" x14ac:dyDescent="0.25">
      <c r="A1791">
        <v>1571141</v>
      </c>
      <c r="B1791" t="s">
        <v>54</v>
      </c>
      <c r="E1791">
        <v>53223</v>
      </c>
      <c r="F1791" t="s">
        <v>20</v>
      </c>
      <c r="G1791" t="s">
        <v>55</v>
      </c>
      <c r="H1791">
        <v>5549</v>
      </c>
      <c r="I1791" t="s">
        <v>89</v>
      </c>
      <c r="J1791">
        <f>VLOOKUP(I1791,Key!$A$1:$C$73,2,FALSE)</f>
        <v>43.060155999999999</v>
      </c>
      <c r="K1791">
        <f>VLOOKUP(I1791,Key!$A$1:$C$73,3,FALSE)</f>
        <v>-87.881258000000003</v>
      </c>
      <c r="L1791" t="s">
        <v>89</v>
      </c>
      <c r="M1791">
        <f>VLOOKUP(L1791,Key!$A$1:$C$73,2,FALSE)</f>
        <v>43.060155999999999</v>
      </c>
      <c r="N1791">
        <f>VLOOKUP(L1791,Key!$A$1:$C$73,3,FALSE)</f>
        <v>-87.881258000000003</v>
      </c>
      <c r="O1791">
        <v>16</v>
      </c>
      <c r="P1791">
        <v>3</v>
      </c>
      <c r="Q1791">
        <v>2.4</v>
      </c>
      <c r="R1791">
        <v>2.2999999999999998</v>
      </c>
      <c r="S1791">
        <v>96</v>
      </c>
      <c r="T1791">
        <f t="shared" si="243"/>
        <v>-1</v>
      </c>
      <c r="U1791" s="1">
        <v>42833</v>
      </c>
      <c r="V1791" s="13">
        <f t="shared" si="244"/>
        <v>42826</v>
      </c>
      <c r="W1791" s="14">
        <f t="shared" si="245"/>
        <v>42833</v>
      </c>
      <c r="X1791" s="1" t="str">
        <f t="shared" si="246"/>
        <v>Saturday</v>
      </c>
      <c r="Y1791" s="2">
        <v>0.91822916666666676</v>
      </c>
      <c r="Z1791" s="2">
        <f t="shared" si="247"/>
        <v>0.91666666666666663</v>
      </c>
      <c r="AA1791">
        <f>1</f>
        <v>1</v>
      </c>
      <c r="AB1791" s="1">
        <v>42833</v>
      </c>
      <c r="AC1791" s="13">
        <f t="shared" si="248"/>
        <v>42826</v>
      </c>
      <c r="AD1791" s="14">
        <f t="shared" si="249"/>
        <v>42833</v>
      </c>
      <c r="AE1791" s="1" t="str">
        <f t="shared" si="250"/>
        <v>Saturday</v>
      </c>
      <c r="AF1791" s="2">
        <v>0.92931712962962953</v>
      </c>
      <c r="AG1791" s="2">
        <f t="shared" si="251"/>
        <v>0.91666666666666663</v>
      </c>
      <c r="AH1791" t="s">
        <v>25</v>
      </c>
    </row>
    <row r="1792" spans="1:34" x14ac:dyDescent="0.25">
      <c r="A1792">
        <v>1571151</v>
      </c>
      <c r="B1792" t="s">
        <v>54</v>
      </c>
      <c r="E1792">
        <v>53219</v>
      </c>
      <c r="F1792" t="s">
        <v>20</v>
      </c>
      <c r="G1792" t="s">
        <v>55</v>
      </c>
      <c r="H1792">
        <v>5489</v>
      </c>
      <c r="I1792" t="s">
        <v>79</v>
      </c>
      <c r="J1792">
        <f>VLOOKUP(I1792,Key!$A$1:$C$73,2,FALSE)</f>
        <v>43.04804</v>
      </c>
      <c r="K1792">
        <f>VLOOKUP(I1792,Key!$A$1:$C$73,3,FALSE)</f>
        <v>-87.896720000000002</v>
      </c>
      <c r="L1792" t="s">
        <v>85</v>
      </c>
      <c r="M1792">
        <f>VLOOKUP(L1792,Key!$A$1:$C$73,2,FALSE)</f>
        <v>43.053040000000003</v>
      </c>
      <c r="N1792">
        <f>VLOOKUP(L1792,Key!$A$1:$C$73,3,FALSE)</f>
        <v>-87.897660000000002</v>
      </c>
      <c r="O1792">
        <v>8</v>
      </c>
      <c r="P1792">
        <v>3</v>
      </c>
      <c r="Q1792">
        <v>1.2</v>
      </c>
      <c r="R1792">
        <v>1.1000000000000001</v>
      </c>
      <c r="S1792">
        <v>48</v>
      </c>
      <c r="T1792">
        <f t="shared" si="243"/>
        <v>-1</v>
      </c>
      <c r="U1792" s="1">
        <v>42833</v>
      </c>
      <c r="V1792" s="13">
        <f t="shared" si="244"/>
        <v>42826</v>
      </c>
      <c r="W1792" s="14">
        <f t="shared" si="245"/>
        <v>42833</v>
      </c>
      <c r="X1792" s="1" t="str">
        <f t="shared" si="246"/>
        <v>Saturday</v>
      </c>
      <c r="Y1792" s="2">
        <v>0.92548611111111112</v>
      </c>
      <c r="Z1792" s="2">
        <f t="shared" si="247"/>
        <v>0.91666666666666663</v>
      </c>
      <c r="AA1792">
        <f>1</f>
        <v>1</v>
      </c>
      <c r="AB1792" s="1">
        <v>42833</v>
      </c>
      <c r="AC1792" s="13">
        <f t="shared" si="248"/>
        <v>42826</v>
      </c>
      <c r="AD1792" s="14">
        <f t="shared" si="249"/>
        <v>42833</v>
      </c>
      <c r="AE1792" s="1" t="str">
        <f t="shared" si="250"/>
        <v>Saturday</v>
      </c>
      <c r="AF1792" s="2">
        <v>0.93082175925925925</v>
      </c>
      <c r="AG1792" s="2">
        <f t="shared" si="251"/>
        <v>0.91666666666666663</v>
      </c>
      <c r="AH1792" t="s">
        <v>23</v>
      </c>
    </row>
    <row r="1793" spans="1:34" x14ac:dyDescent="0.25">
      <c r="A1793">
        <v>1571335</v>
      </c>
      <c r="B1793" t="s">
        <v>54</v>
      </c>
      <c r="E1793">
        <v>53211</v>
      </c>
      <c r="F1793" t="s">
        <v>20</v>
      </c>
      <c r="G1793" t="s">
        <v>55</v>
      </c>
      <c r="H1793">
        <v>2968</v>
      </c>
      <c r="I1793" t="s">
        <v>61</v>
      </c>
      <c r="J1793">
        <f>VLOOKUP(I1793,Key!$A$1:$C$73,2,FALSE)</f>
        <v>43.060786</v>
      </c>
      <c r="K1793">
        <f>VLOOKUP(I1793,Key!$A$1:$C$73,3,FALSE)</f>
        <v>-87.883825999999999</v>
      </c>
      <c r="L1793" t="s">
        <v>63</v>
      </c>
      <c r="M1793">
        <f>VLOOKUP(L1793,Key!$A$1:$C$73,2,FALSE)</f>
        <v>43.066893999999998</v>
      </c>
      <c r="N1793">
        <f>VLOOKUP(L1793,Key!$A$1:$C$73,3,FALSE)</f>
        <v>-87.877936000000005</v>
      </c>
      <c r="O1793">
        <v>12</v>
      </c>
      <c r="P1793">
        <v>3</v>
      </c>
      <c r="Q1793">
        <v>1.8</v>
      </c>
      <c r="R1793">
        <v>1.7</v>
      </c>
      <c r="S1793">
        <v>72</v>
      </c>
      <c r="T1793">
        <f t="shared" si="243"/>
        <v>-1</v>
      </c>
      <c r="U1793" s="1">
        <v>42834</v>
      </c>
      <c r="V1793" s="13">
        <f t="shared" si="244"/>
        <v>42826</v>
      </c>
      <c r="W1793" s="14">
        <f t="shared" si="245"/>
        <v>42834</v>
      </c>
      <c r="X1793" s="1" t="str">
        <f t="shared" si="246"/>
        <v>Sunday</v>
      </c>
      <c r="Y1793" s="2">
        <v>5.800925925925926E-2</v>
      </c>
      <c r="Z1793" s="2">
        <f t="shared" si="247"/>
        <v>4.1666666666666664E-2</v>
      </c>
      <c r="AA1793">
        <f>1</f>
        <v>1</v>
      </c>
      <c r="AB1793" s="1">
        <v>42834</v>
      </c>
      <c r="AC1793" s="13">
        <f t="shared" si="248"/>
        <v>42826</v>
      </c>
      <c r="AD1793" s="14">
        <f t="shared" si="249"/>
        <v>42834</v>
      </c>
      <c r="AE1793" s="1" t="str">
        <f t="shared" si="250"/>
        <v>Sunday</v>
      </c>
      <c r="AF1793" s="2">
        <v>6.653935185185185E-2</v>
      </c>
      <c r="AG1793" s="2">
        <f t="shared" si="251"/>
        <v>8.3333333333333329E-2</v>
      </c>
      <c r="AH1793" t="s">
        <v>23</v>
      </c>
    </row>
    <row r="1794" spans="1:34" x14ac:dyDescent="0.25">
      <c r="A1794">
        <v>1571337</v>
      </c>
      <c r="B1794" t="s">
        <v>54</v>
      </c>
      <c r="E1794">
        <v>53211</v>
      </c>
      <c r="F1794" t="s">
        <v>20</v>
      </c>
      <c r="G1794" t="s">
        <v>55</v>
      </c>
      <c r="H1794">
        <v>34</v>
      </c>
      <c r="I1794" t="s">
        <v>61</v>
      </c>
      <c r="J1794">
        <f>VLOOKUP(I1794,Key!$A$1:$C$73,2,FALSE)</f>
        <v>43.060786</v>
      </c>
      <c r="K1794">
        <f>VLOOKUP(I1794,Key!$A$1:$C$73,3,FALSE)</f>
        <v>-87.883825999999999</v>
      </c>
      <c r="L1794" t="s">
        <v>63</v>
      </c>
      <c r="M1794">
        <f>VLOOKUP(L1794,Key!$A$1:$C$73,2,FALSE)</f>
        <v>43.066893999999998</v>
      </c>
      <c r="N1794">
        <f>VLOOKUP(L1794,Key!$A$1:$C$73,3,FALSE)</f>
        <v>-87.877936000000005</v>
      </c>
      <c r="O1794">
        <v>10</v>
      </c>
      <c r="P1794">
        <v>3</v>
      </c>
      <c r="Q1794">
        <v>1.5</v>
      </c>
      <c r="R1794">
        <v>1.4</v>
      </c>
      <c r="S1794">
        <v>60</v>
      </c>
      <c r="T1794">
        <f t="shared" ref="T1794:T1857" si="252">-1</f>
        <v>-1</v>
      </c>
      <c r="U1794" s="1">
        <v>42834</v>
      </c>
      <c r="V1794" s="13">
        <f t="shared" ref="V1794:V1857" si="253">DATE(YEAR(U1794), MONTH(U1794), 1)</f>
        <v>42826</v>
      </c>
      <c r="W1794" s="14">
        <f t="shared" ref="W1794:W1857" si="254">U1794</f>
        <v>42834</v>
      </c>
      <c r="X1794" s="1" t="str">
        <f t="shared" ref="X1794:X1857" si="255">TEXT(W1794,"dddd")</f>
        <v>Sunday</v>
      </c>
      <c r="Y1794" s="2">
        <v>5.9537037037037034E-2</v>
      </c>
      <c r="Z1794" s="2">
        <f t="shared" ref="Z1794:Z1857" si="256">MROUND(Y1794, "1:00")</f>
        <v>4.1666666666666664E-2</v>
      </c>
      <c r="AA1794">
        <f>1</f>
        <v>1</v>
      </c>
      <c r="AB1794" s="1">
        <v>42834</v>
      </c>
      <c r="AC1794" s="13">
        <f t="shared" ref="AC1794:AC1857" si="257">DATE(YEAR(AB1794), MONTH(AB1794), 1)</f>
        <v>42826</v>
      </c>
      <c r="AD1794" s="14">
        <f t="shared" ref="AD1794:AD1857" si="258">AB1794</f>
        <v>42834</v>
      </c>
      <c r="AE1794" s="1" t="str">
        <f t="shared" ref="AE1794:AE1857" si="259">TEXT(AD1794,"dddd")</f>
        <v>Sunday</v>
      </c>
      <c r="AF1794" s="2">
        <v>6.6331018518518511E-2</v>
      </c>
      <c r="AG1794" s="2">
        <f t="shared" ref="AG1794:AG1857" si="260">MROUND(AF1794, "1:00")</f>
        <v>8.3333333333333329E-2</v>
      </c>
      <c r="AH1794" t="s">
        <v>23</v>
      </c>
    </row>
    <row r="1795" spans="1:34" x14ac:dyDescent="0.25">
      <c r="A1795">
        <v>1180946</v>
      </c>
      <c r="B1795" t="s">
        <v>54</v>
      </c>
      <c r="E1795">
        <v>60102</v>
      </c>
      <c r="F1795" t="s">
        <v>20</v>
      </c>
      <c r="G1795" t="s">
        <v>55</v>
      </c>
      <c r="H1795">
        <v>5713</v>
      </c>
      <c r="I1795" t="s">
        <v>84</v>
      </c>
      <c r="J1795">
        <f>VLOOKUP(I1795,Key!$A$1:$C$73,2,FALSE)</f>
        <v>43.040154000000001</v>
      </c>
      <c r="K1795">
        <f>VLOOKUP(I1795,Key!$A$1:$C$73,3,FALSE)</f>
        <v>-87.932113000000001</v>
      </c>
      <c r="L1795" t="s">
        <v>84</v>
      </c>
      <c r="M1795">
        <f>VLOOKUP(L1795,Key!$A$1:$C$73,2,FALSE)</f>
        <v>43.040154000000001</v>
      </c>
      <c r="N1795">
        <f>VLOOKUP(L1795,Key!$A$1:$C$73,3,FALSE)</f>
        <v>-87.932113000000001</v>
      </c>
      <c r="O1795">
        <v>65</v>
      </c>
      <c r="P1795">
        <v>9</v>
      </c>
      <c r="Q1795">
        <v>9.8000000000000007</v>
      </c>
      <c r="R1795">
        <v>9.3000000000000007</v>
      </c>
      <c r="S1795">
        <v>390</v>
      </c>
      <c r="T1795">
        <f t="shared" si="252"/>
        <v>-1</v>
      </c>
      <c r="U1795" s="1">
        <v>42834</v>
      </c>
      <c r="V1795" s="13">
        <f t="shared" si="253"/>
        <v>42826</v>
      </c>
      <c r="W1795" s="14">
        <f t="shared" si="254"/>
        <v>42834</v>
      </c>
      <c r="X1795" s="1" t="str">
        <f t="shared" si="255"/>
        <v>Sunday</v>
      </c>
      <c r="Y1795" s="2">
        <v>7.5081018518518519E-2</v>
      </c>
      <c r="Z1795" s="2">
        <f t="shared" si="256"/>
        <v>8.3333333333333329E-2</v>
      </c>
      <c r="AA1795">
        <f>1</f>
        <v>1</v>
      </c>
      <c r="AB1795" s="1">
        <v>42834</v>
      </c>
      <c r="AC1795" s="13">
        <f t="shared" si="257"/>
        <v>42826</v>
      </c>
      <c r="AD1795" s="14">
        <f t="shared" si="258"/>
        <v>42834</v>
      </c>
      <c r="AE1795" s="1" t="str">
        <f t="shared" si="259"/>
        <v>Sunday</v>
      </c>
      <c r="AF1795" s="2">
        <v>0.12020833333333332</v>
      </c>
      <c r="AG1795" s="2">
        <f t="shared" si="260"/>
        <v>0.125</v>
      </c>
      <c r="AH1795" t="s">
        <v>25</v>
      </c>
    </row>
    <row r="1796" spans="1:34" x14ac:dyDescent="0.25">
      <c r="A1796">
        <v>1571349</v>
      </c>
      <c r="B1796" t="s">
        <v>54</v>
      </c>
      <c r="E1796">
        <v>53212</v>
      </c>
      <c r="F1796" t="s">
        <v>20</v>
      </c>
      <c r="G1796" t="s">
        <v>55</v>
      </c>
      <c r="H1796">
        <v>11098</v>
      </c>
      <c r="I1796" t="s">
        <v>60</v>
      </c>
      <c r="J1796">
        <f>VLOOKUP(I1796,Key!$A$1:$C$73,2,FALSE)</f>
        <v>43.046570000000003</v>
      </c>
      <c r="K1796">
        <f>VLOOKUP(I1796,Key!$A$1:$C$73,3,FALSE)</f>
        <v>-87.908720000000002</v>
      </c>
      <c r="L1796" t="s">
        <v>74</v>
      </c>
      <c r="M1796">
        <f>VLOOKUP(L1796,Key!$A$1:$C$73,2,FALSE)</f>
        <v>43.05536</v>
      </c>
      <c r="N1796">
        <f>VLOOKUP(L1796,Key!$A$1:$C$73,3,FALSE)</f>
        <v>-87.90504</v>
      </c>
      <c r="O1796">
        <v>5</v>
      </c>
      <c r="P1796">
        <v>3</v>
      </c>
      <c r="Q1796">
        <v>0.8</v>
      </c>
      <c r="R1796">
        <v>0.7</v>
      </c>
      <c r="S1796">
        <v>30</v>
      </c>
      <c r="T1796">
        <f t="shared" si="252"/>
        <v>-1</v>
      </c>
      <c r="U1796" s="1">
        <v>42834</v>
      </c>
      <c r="V1796" s="13">
        <f t="shared" si="253"/>
        <v>42826</v>
      </c>
      <c r="W1796" s="14">
        <f t="shared" si="254"/>
        <v>42834</v>
      </c>
      <c r="X1796" s="1" t="str">
        <f t="shared" si="255"/>
        <v>Sunday</v>
      </c>
      <c r="Y1796" s="2">
        <v>0.10675925925925926</v>
      </c>
      <c r="Z1796" s="2">
        <f t="shared" si="256"/>
        <v>0.125</v>
      </c>
      <c r="AA1796">
        <f>1</f>
        <v>1</v>
      </c>
      <c r="AB1796" s="1">
        <v>42834</v>
      </c>
      <c r="AC1796" s="13">
        <f t="shared" si="257"/>
        <v>42826</v>
      </c>
      <c r="AD1796" s="14">
        <f t="shared" si="258"/>
        <v>42834</v>
      </c>
      <c r="AE1796" s="1" t="str">
        <f t="shared" si="259"/>
        <v>Sunday</v>
      </c>
      <c r="AF1796" s="2">
        <v>0.11030092592592593</v>
      </c>
      <c r="AG1796" s="2">
        <f t="shared" si="260"/>
        <v>0.125</v>
      </c>
      <c r="AH1796" t="s">
        <v>23</v>
      </c>
    </row>
    <row r="1797" spans="1:34" x14ac:dyDescent="0.25">
      <c r="A1797">
        <v>1571351</v>
      </c>
      <c r="B1797" t="s">
        <v>54</v>
      </c>
      <c r="E1797">
        <v>53211</v>
      </c>
      <c r="F1797" t="s">
        <v>20</v>
      </c>
      <c r="G1797" t="s">
        <v>55</v>
      </c>
      <c r="H1797">
        <v>5559</v>
      </c>
      <c r="I1797" t="s">
        <v>34</v>
      </c>
      <c r="J1797">
        <f>VLOOKUP(I1797,Key!$A$1:$C$73,2,FALSE)</f>
        <v>43.05097</v>
      </c>
      <c r="K1797">
        <f>VLOOKUP(I1797,Key!$A$1:$C$73,3,FALSE)</f>
        <v>-87.906440000000003</v>
      </c>
      <c r="L1797" t="s">
        <v>85</v>
      </c>
      <c r="M1797">
        <f>VLOOKUP(L1797,Key!$A$1:$C$73,2,FALSE)</f>
        <v>43.053040000000003</v>
      </c>
      <c r="N1797">
        <f>VLOOKUP(L1797,Key!$A$1:$C$73,3,FALSE)</f>
        <v>-87.897660000000002</v>
      </c>
      <c r="O1797">
        <v>8</v>
      </c>
      <c r="P1797">
        <v>3</v>
      </c>
      <c r="Q1797">
        <v>1.2</v>
      </c>
      <c r="R1797">
        <v>1.1000000000000001</v>
      </c>
      <c r="S1797">
        <v>48</v>
      </c>
      <c r="T1797">
        <f t="shared" si="252"/>
        <v>-1</v>
      </c>
      <c r="U1797" s="1">
        <v>42834</v>
      </c>
      <c r="V1797" s="13">
        <f t="shared" si="253"/>
        <v>42826</v>
      </c>
      <c r="W1797" s="14">
        <f t="shared" si="254"/>
        <v>42834</v>
      </c>
      <c r="X1797" s="1" t="str">
        <f t="shared" si="255"/>
        <v>Sunday</v>
      </c>
      <c r="Y1797" s="2">
        <v>0.10879629629629629</v>
      </c>
      <c r="Z1797" s="2">
        <f t="shared" si="256"/>
        <v>0.125</v>
      </c>
      <c r="AA1797">
        <f>1</f>
        <v>1</v>
      </c>
      <c r="AB1797" s="1">
        <v>42834</v>
      </c>
      <c r="AC1797" s="13">
        <f t="shared" si="257"/>
        <v>42826</v>
      </c>
      <c r="AD1797" s="14">
        <f t="shared" si="258"/>
        <v>42834</v>
      </c>
      <c r="AE1797" s="1" t="str">
        <f t="shared" si="259"/>
        <v>Sunday</v>
      </c>
      <c r="AF1797" s="2">
        <v>0.11391203703703705</v>
      </c>
      <c r="AG1797" s="2">
        <f t="shared" si="260"/>
        <v>0.125</v>
      </c>
      <c r="AH1797" t="s">
        <v>23</v>
      </c>
    </row>
    <row r="1798" spans="1:34" x14ac:dyDescent="0.25">
      <c r="A1798">
        <v>1571357</v>
      </c>
      <c r="B1798" t="s">
        <v>54</v>
      </c>
      <c r="E1798">
        <v>53212</v>
      </c>
      <c r="F1798" t="s">
        <v>20</v>
      </c>
      <c r="G1798" t="s">
        <v>55</v>
      </c>
      <c r="H1798">
        <v>175</v>
      </c>
      <c r="I1798" t="s">
        <v>85</v>
      </c>
      <c r="J1798">
        <f>VLOOKUP(I1798,Key!$A$1:$C$73,2,FALSE)</f>
        <v>43.053040000000003</v>
      </c>
      <c r="K1798">
        <f>VLOOKUP(I1798,Key!$A$1:$C$73,3,FALSE)</f>
        <v>-87.897660000000002</v>
      </c>
      <c r="L1798" t="s">
        <v>66</v>
      </c>
      <c r="M1798">
        <f>VLOOKUP(L1798,Key!$A$1:$C$73,2,FALSE)</f>
        <v>43.078530000000001</v>
      </c>
      <c r="N1798">
        <f>VLOOKUP(L1798,Key!$A$1:$C$73,3,FALSE)</f>
        <v>-87.882620000000003</v>
      </c>
      <c r="O1798">
        <v>33</v>
      </c>
      <c r="P1798">
        <v>3</v>
      </c>
      <c r="Q1798">
        <v>5</v>
      </c>
      <c r="R1798">
        <v>4.7</v>
      </c>
      <c r="S1798">
        <v>198</v>
      </c>
      <c r="T1798">
        <f t="shared" si="252"/>
        <v>-1</v>
      </c>
      <c r="U1798" s="1">
        <v>42834</v>
      </c>
      <c r="V1798" s="13">
        <f t="shared" si="253"/>
        <v>42826</v>
      </c>
      <c r="W1798" s="14">
        <f t="shared" si="254"/>
        <v>42834</v>
      </c>
      <c r="X1798" s="1" t="str">
        <f t="shared" si="255"/>
        <v>Sunday</v>
      </c>
      <c r="Y1798" s="2">
        <v>0.11659722222222223</v>
      </c>
      <c r="Z1798" s="2">
        <f t="shared" si="256"/>
        <v>0.125</v>
      </c>
      <c r="AA1798">
        <f>1</f>
        <v>1</v>
      </c>
      <c r="AB1798" s="1">
        <v>42834</v>
      </c>
      <c r="AC1798" s="13">
        <f t="shared" si="257"/>
        <v>42826</v>
      </c>
      <c r="AD1798" s="14">
        <f t="shared" si="258"/>
        <v>42834</v>
      </c>
      <c r="AE1798" s="1" t="str">
        <f t="shared" si="259"/>
        <v>Sunday</v>
      </c>
      <c r="AF1798" s="2">
        <v>0.1391435185185185</v>
      </c>
      <c r="AG1798" s="2">
        <f t="shared" si="260"/>
        <v>0.125</v>
      </c>
      <c r="AH1798" t="s">
        <v>23</v>
      </c>
    </row>
    <row r="1799" spans="1:34" x14ac:dyDescent="0.25">
      <c r="A1799">
        <v>1505667</v>
      </c>
      <c r="B1799" t="s">
        <v>54</v>
      </c>
      <c r="E1799">
        <v>53233</v>
      </c>
      <c r="F1799" t="s">
        <v>20</v>
      </c>
      <c r="G1799" t="s">
        <v>55</v>
      </c>
      <c r="H1799">
        <v>178</v>
      </c>
      <c r="I1799" t="s">
        <v>44</v>
      </c>
      <c r="J1799">
        <f>VLOOKUP(I1799,Key!$A$1:$C$73,2,FALSE)</f>
        <v>43.03886</v>
      </c>
      <c r="K1799">
        <f>VLOOKUP(I1799,Key!$A$1:$C$73,3,FALSE)</f>
        <v>-87.902720000000002</v>
      </c>
      <c r="L1799" t="s">
        <v>77</v>
      </c>
      <c r="M1799">
        <f>VLOOKUP(L1799,Key!$A$1:$C$73,2,FALSE)</f>
        <v>43.036900000000003</v>
      </c>
      <c r="N1799">
        <f>VLOOKUP(L1799,Key!$A$1:$C$73,3,FALSE)</f>
        <v>-87.89667</v>
      </c>
      <c r="O1799">
        <v>5</v>
      </c>
      <c r="P1799">
        <v>3</v>
      </c>
      <c r="Q1799">
        <v>0.8</v>
      </c>
      <c r="R1799">
        <v>0.7</v>
      </c>
      <c r="S1799">
        <v>30</v>
      </c>
      <c r="T1799">
        <f t="shared" si="252"/>
        <v>-1</v>
      </c>
      <c r="U1799" s="1">
        <v>42834</v>
      </c>
      <c r="V1799" s="13">
        <f t="shared" si="253"/>
        <v>42826</v>
      </c>
      <c r="W1799" s="14">
        <f t="shared" si="254"/>
        <v>42834</v>
      </c>
      <c r="X1799" s="1" t="str">
        <f t="shared" si="255"/>
        <v>Sunday</v>
      </c>
      <c r="Y1799" s="2">
        <v>0.38087962962962968</v>
      </c>
      <c r="Z1799" s="2">
        <f t="shared" si="256"/>
        <v>0.375</v>
      </c>
      <c r="AA1799">
        <f>1</f>
        <v>1</v>
      </c>
      <c r="AB1799" s="1">
        <v>42834</v>
      </c>
      <c r="AC1799" s="13">
        <f t="shared" si="257"/>
        <v>42826</v>
      </c>
      <c r="AD1799" s="14">
        <f t="shared" si="258"/>
        <v>42834</v>
      </c>
      <c r="AE1799" s="1" t="str">
        <f t="shared" si="259"/>
        <v>Sunday</v>
      </c>
      <c r="AF1799" s="2">
        <v>0.38466435185185183</v>
      </c>
      <c r="AG1799" s="2">
        <f t="shared" si="260"/>
        <v>0.375</v>
      </c>
      <c r="AH1799" t="s">
        <v>23</v>
      </c>
    </row>
    <row r="1800" spans="1:34" x14ac:dyDescent="0.25">
      <c r="A1800">
        <v>1571575</v>
      </c>
      <c r="B1800" t="s">
        <v>54</v>
      </c>
      <c r="E1800">
        <v>75069</v>
      </c>
      <c r="F1800" t="s">
        <v>20</v>
      </c>
      <c r="G1800" t="s">
        <v>55</v>
      </c>
      <c r="H1800">
        <v>1000</v>
      </c>
      <c r="I1800" t="s">
        <v>77</v>
      </c>
      <c r="J1800">
        <f>VLOOKUP(I1800,Key!$A$1:$C$73,2,FALSE)</f>
        <v>43.036900000000003</v>
      </c>
      <c r="K1800">
        <f>VLOOKUP(I1800,Key!$A$1:$C$73,3,FALSE)</f>
        <v>-87.89667</v>
      </c>
      <c r="L1800" t="s">
        <v>36</v>
      </c>
      <c r="M1800">
        <f>VLOOKUP(L1800,Key!$A$1:$C$73,2,FALSE)</f>
        <v>43.03519</v>
      </c>
      <c r="N1800">
        <f>VLOOKUP(L1800,Key!$A$1:$C$73,3,FALSE)</f>
        <v>-87.907390000000007</v>
      </c>
      <c r="O1800">
        <v>15</v>
      </c>
      <c r="P1800">
        <v>3</v>
      </c>
      <c r="Q1800">
        <v>2.2999999999999998</v>
      </c>
      <c r="R1800">
        <v>2.1</v>
      </c>
      <c r="S1800">
        <v>90</v>
      </c>
      <c r="T1800">
        <f t="shared" si="252"/>
        <v>-1</v>
      </c>
      <c r="U1800" s="1">
        <v>42834</v>
      </c>
      <c r="V1800" s="13">
        <f t="shared" si="253"/>
        <v>42826</v>
      </c>
      <c r="W1800" s="14">
        <f t="shared" si="254"/>
        <v>42834</v>
      </c>
      <c r="X1800" s="1" t="str">
        <f t="shared" si="255"/>
        <v>Sunday</v>
      </c>
      <c r="Y1800" s="2">
        <v>0.44186342592592592</v>
      </c>
      <c r="Z1800" s="2">
        <f t="shared" si="256"/>
        <v>0.45833333333333331</v>
      </c>
      <c r="AA1800">
        <f>1</f>
        <v>1</v>
      </c>
      <c r="AB1800" s="1">
        <v>42834</v>
      </c>
      <c r="AC1800" s="13">
        <f t="shared" si="257"/>
        <v>42826</v>
      </c>
      <c r="AD1800" s="14">
        <f t="shared" si="258"/>
        <v>42834</v>
      </c>
      <c r="AE1800" s="1" t="str">
        <f t="shared" si="259"/>
        <v>Sunday</v>
      </c>
      <c r="AF1800" s="2">
        <v>0.45263888888888887</v>
      </c>
      <c r="AG1800" s="2">
        <f t="shared" si="260"/>
        <v>0.45833333333333331</v>
      </c>
      <c r="AH1800" t="s">
        <v>23</v>
      </c>
    </row>
    <row r="1801" spans="1:34" x14ac:dyDescent="0.25">
      <c r="A1801">
        <v>1571521</v>
      </c>
      <c r="B1801" t="s">
        <v>54</v>
      </c>
      <c r="E1801">
        <v>53233</v>
      </c>
      <c r="F1801" t="s">
        <v>20</v>
      </c>
      <c r="G1801" t="s">
        <v>55</v>
      </c>
      <c r="H1801">
        <v>214</v>
      </c>
      <c r="I1801" t="s">
        <v>81</v>
      </c>
      <c r="J1801">
        <f>VLOOKUP(I1801,Key!$A$1:$C$73,2,FALSE)</f>
        <v>43.058010000000003</v>
      </c>
      <c r="K1801">
        <f>VLOOKUP(I1801,Key!$A$1:$C$73,3,FALSE)</f>
        <v>-87.877300000000005</v>
      </c>
      <c r="L1801" t="s">
        <v>84</v>
      </c>
      <c r="M1801">
        <f>VLOOKUP(L1801,Key!$A$1:$C$73,2,FALSE)</f>
        <v>43.040154000000001</v>
      </c>
      <c r="N1801">
        <f>VLOOKUP(L1801,Key!$A$1:$C$73,3,FALSE)</f>
        <v>-87.932113000000001</v>
      </c>
      <c r="O1801">
        <v>48</v>
      </c>
      <c r="P1801">
        <v>6</v>
      </c>
      <c r="Q1801">
        <v>7.2</v>
      </c>
      <c r="R1801">
        <v>6.8</v>
      </c>
      <c r="S1801">
        <v>288</v>
      </c>
      <c r="T1801">
        <f t="shared" si="252"/>
        <v>-1</v>
      </c>
      <c r="U1801" s="1">
        <v>42834</v>
      </c>
      <c r="V1801" s="13">
        <f t="shared" si="253"/>
        <v>42826</v>
      </c>
      <c r="W1801" s="14">
        <f t="shared" si="254"/>
        <v>42834</v>
      </c>
      <c r="X1801" s="1" t="str">
        <f t="shared" si="255"/>
        <v>Sunday</v>
      </c>
      <c r="Y1801" s="2">
        <v>0.44667824074074075</v>
      </c>
      <c r="Z1801" s="2">
        <f t="shared" si="256"/>
        <v>0.45833333333333331</v>
      </c>
      <c r="AA1801">
        <f>1</f>
        <v>1</v>
      </c>
      <c r="AB1801" s="1">
        <v>42834</v>
      </c>
      <c r="AC1801" s="13">
        <f t="shared" si="257"/>
        <v>42826</v>
      </c>
      <c r="AD1801" s="14">
        <f t="shared" si="258"/>
        <v>42834</v>
      </c>
      <c r="AE1801" s="1" t="str">
        <f t="shared" si="259"/>
        <v>Sunday</v>
      </c>
      <c r="AF1801" s="2">
        <v>0.48009259259259257</v>
      </c>
      <c r="AG1801" s="2">
        <f t="shared" si="260"/>
        <v>0.5</v>
      </c>
      <c r="AH1801" t="s">
        <v>23</v>
      </c>
    </row>
    <row r="1802" spans="1:34" x14ac:dyDescent="0.25">
      <c r="A1802">
        <v>1571598</v>
      </c>
      <c r="B1802" t="s">
        <v>54</v>
      </c>
      <c r="E1802">
        <v>53206</v>
      </c>
      <c r="F1802" t="s">
        <v>20</v>
      </c>
      <c r="G1802" t="s">
        <v>55</v>
      </c>
      <c r="H1802">
        <v>103</v>
      </c>
      <c r="I1802" t="s">
        <v>65</v>
      </c>
      <c r="J1802">
        <f>VLOOKUP(I1802,Key!$A$1:$C$73,2,FALSE)</f>
        <v>43.077359999999999</v>
      </c>
      <c r="K1802">
        <f>VLOOKUP(I1802,Key!$A$1:$C$73,3,FALSE)</f>
        <v>-87.880769999999998</v>
      </c>
      <c r="L1802" t="s">
        <v>65</v>
      </c>
      <c r="M1802">
        <f>VLOOKUP(L1802,Key!$A$1:$C$73,2,FALSE)</f>
        <v>43.077359999999999</v>
      </c>
      <c r="N1802">
        <f>VLOOKUP(L1802,Key!$A$1:$C$73,3,FALSE)</f>
        <v>-87.880769999999998</v>
      </c>
      <c r="O1802">
        <v>88</v>
      </c>
      <c r="P1802">
        <v>9</v>
      </c>
      <c r="Q1802">
        <v>13.2</v>
      </c>
      <c r="R1802">
        <v>12.5</v>
      </c>
      <c r="S1802">
        <v>528</v>
      </c>
      <c r="T1802">
        <f t="shared" si="252"/>
        <v>-1</v>
      </c>
      <c r="U1802" s="1">
        <v>42834</v>
      </c>
      <c r="V1802" s="13">
        <f t="shared" si="253"/>
        <v>42826</v>
      </c>
      <c r="W1802" s="14">
        <f t="shared" si="254"/>
        <v>42834</v>
      </c>
      <c r="X1802" s="1" t="str">
        <f t="shared" si="255"/>
        <v>Sunday</v>
      </c>
      <c r="Y1802" s="2">
        <v>0.44937500000000002</v>
      </c>
      <c r="Z1802" s="2">
        <f t="shared" si="256"/>
        <v>0.45833333333333331</v>
      </c>
      <c r="AA1802">
        <f>1</f>
        <v>1</v>
      </c>
      <c r="AB1802" s="1">
        <v>42834</v>
      </c>
      <c r="AC1802" s="13">
        <f t="shared" si="257"/>
        <v>42826</v>
      </c>
      <c r="AD1802" s="14">
        <f t="shared" si="258"/>
        <v>42834</v>
      </c>
      <c r="AE1802" s="1" t="str">
        <f t="shared" si="259"/>
        <v>Sunday</v>
      </c>
      <c r="AF1802" s="2">
        <v>0.51048611111111108</v>
      </c>
      <c r="AG1802" s="2">
        <f t="shared" si="260"/>
        <v>0.5</v>
      </c>
      <c r="AH1802" t="s">
        <v>25</v>
      </c>
    </row>
    <row r="1803" spans="1:34" x14ac:dyDescent="0.25">
      <c r="A1803">
        <v>1571616</v>
      </c>
      <c r="B1803" t="s">
        <v>54</v>
      </c>
      <c r="E1803">
        <v>53202</v>
      </c>
      <c r="F1803" t="s">
        <v>20</v>
      </c>
      <c r="G1803" t="s">
        <v>55</v>
      </c>
      <c r="H1803">
        <v>5448</v>
      </c>
      <c r="I1803" t="s">
        <v>86</v>
      </c>
      <c r="J1803">
        <f>VLOOKUP(I1803,Key!$A$1:$C$73,2,FALSE)</f>
        <v>43.052549999999997</v>
      </c>
      <c r="K1803">
        <f>VLOOKUP(I1803,Key!$A$1:$C$73,3,FALSE)</f>
        <v>-87.909329999999997</v>
      </c>
      <c r="L1803" t="s">
        <v>36</v>
      </c>
      <c r="M1803">
        <f>VLOOKUP(L1803,Key!$A$1:$C$73,2,FALSE)</f>
        <v>43.03519</v>
      </c>
      <c r="N1803">
        <f>VLOOKUP(L1803,Key!$A$1:$C$73,3,FALSE)</f>
        <v>-87.907390000000007</v>
      </c>
      <c r="O1803">
        <v>21</v>
      </c>
      <c r="P1803">
        <v>3</v>
      </c>
      <c r="Q1803">
        <v>3.2</v>
      </c>
      <c r="R1803">
        <v>3</v>
      </c>
      <c r="S1803">
        <v>126</v>
      </c>
      <c r="T1803">
        <f t="shared" si="252"/>
        <v>-1</v>
      </c>
      <c r="U1803" s="1">
        <v>42834</v>
      </c>
      <c r="V1803" s="13">
        <f t="shared" si="253"/>
        <v>42826</v>
      </c>
      <c r="W1803" s="14">
        <f t="shared" si="254"/>
        <v>42834</v>
      </c>
      <c r="X1803" s="1" t="str">
        <f t="shared" si="255"/>
        <v>Sunday</v>
      </c>
      <c r="Y1803" s="2">
        <v>0.45333333333333337</v>
      </c>
      <c r="Z1803" s="2">
        <f t="shared" si="256"/>
        <v>0.45833333333333331</v>
      </c>
      <c r="AA1803">
        <f>1</f>
        <v>1</v>
      </c>
      <c r="AB1803" s="1">
        <v>42834</v>
      </c>
      <c r="AC1803" s="13">
        <f t="shared" si="257"/>
        <v>42826</v>
      </c>
      <c r="AD1803" s="14">
        <f t="shared" si="258"/>
        <v>42834</v>
      </c>
      <c r="AE1803" s="1" t="str">
        <f t="shared" si="259"/>
        <v>Sunday</v>
      </c>
      <c r="AF1803" s="2">
        <v>0.46763888888888888</v>
      </c>
      <c r="AG1803" s="2">
        <f t="shared" si="260"/>
        <v>0.45833333333333331</v>
      </c>
      <c r="AH1803" t="s">
        <v>23</v>
      </c>
    </row>
    <row r="1804" spans="1:34" x14ac:dyDescent="0.25">
      <c r="A1804">
        <v>1570542</v>
      </c>
      <c r="B1804" t="s">
        <v>54</v>
      </c>
      <c r="E1804">
        <v>71303</v>
      </c>
      <c r="F1804" t="s">
        <v>20</v>
      </c>
      <c r="G1804" t="s">
        <v>55</v>
      </c>
      <c r="H1804">
        <v>109</v>
      </c>
      <c r="I1804" t="s">
        <v>57</v>
      </c>
      <c r="J1804">
        <f>VLOOKUP(I1804,Key!$A$1:$C$73,2,FALSE)</f>
        <v>43.03913</v>
      </c>
      <c r="K1804">
        <f>VLOOKUP(I1804,Key!$A$1:$C$73,3,FALSE)</f>
        <v>-87.916150000000002</v>
      </c>
      <c r="L1804" t="s">
        <v>39</v>
      </c>
      <c r="M1804">
        <f>VLOOKUP(L1804,Key!$A$1:$C$73,2,FALSE)</f>
        <v>43.031480000000002</v>
      </c>
      <c r="N1804">
        <f>VLOOKUP(L1804,Key!$A$1:$C$73,3,FALSE)</f>
        <v>-87.908169999999998</v>
      </c>
      <c r="O1804">
        <v>19</v>
      </c>
      <c r="P1804">
        <v>3</v>
      </c>
      <c r="Q1804">
        <v>2.9</v>
      </c>
      <c r="R1804">
        <v>2.7</v>
      </c>
      <c r="S1804">
        <v>114</v>
      </c>
      <c r="T1804">
        <f t="shared" si="252"/>
        <v>-1</v>
      </c>
      <c r="U1804" s="1">
        <v>42834</v>
      </c>
      <c r="V1804" s="13">
        <f t="shared" si="253"/>
        <v>42826</v>
      </c>
      <c r="W1804" s="14">
        <f t="shared" si="254"/>
        <v>42834</v>
      </c>
      <c r="X1804" s="1" t="str">
        <f t="shared" si="255"/>
        <v>Sunday</v>
      </c>
      <c r="Y1804" s="2">
        <v>0.46467592592592594</v>
      </c>
      <c r="Z1804" s="2">
        <f t="shared" si="256"/>
        <v>0.45833333333333331</v>
      </c>
      <c r="AA1804">
        <f>1</f>
        <v>1</v>
      </c>
      <c r="AB1804" s="1">
        <v>42834</v>
      </c>
      <c r="AC1804" s="13">
        <f t="shared" si="257"/>
        <v>42826</v>
      </c>
      <c r="AD1804" s="14">
        <f t="shared" si="258"/>
        <v>42834</v>
      </c>
      <c r="AE1804" s="1" t="str">
        <f t="shared" si="259"/>
        <v>Sunday</v>
      </c>
      <c r="AF1804" s="2">
        <v>0.47797453703703702</v>
      </c>
      <c r="AG1804" s="2">
        <f t="shared" si="260"/>
        <v>0.45833333333333331</v>
      </c>
      <c r="AH1804" t="s">
        <v>23</v>
      </c>
    </row>
    <row r="1805" spans="1:34" x14ac:dyDescent="0.25">
      <c r="A1805">
        <v>1570536</v>
      </c>
      <c r="B1805" t="s">
        <v>54</v>
      </c>
      <c r="E1805">
        <v>96707</v>
      </c>
      <c r="F1805" t="s">
        <v>20</v>
      </c>
      <c r="G1805" t="s">
        <v>55</v>
      </c>
      <c r="H1805">
        <v>5531</v>
      </c>
      <c r="I1805" t="s">
        <v>57</v>
      </c>
      <c r="J1805">
        <f>VLOOKUP(I1805,Key!$A$1:$C$73,2,FALSE)</f>
        <v>43.03913</v>
      </c>
      <c r="K1805">
        <f>VLOOKUP(I1805,Key!$A$1:$C$73,3,FALSE)</f>
        <v>-87.916150000000002</v>
      </c>
      <c r="L1805" t="s">
        <v>36</v>
      </c>
      <c r="M1805">
        <f>VLOOKUP(L1805,Key!$A$1:$C$73,2,FALSE)</f>
        <v>43.03519</v>
      </c>
      <c r="N1805">
        <f>VLOOKUP(L1805,Key!$A$1:$C$73,3,FALSE)</f>
        <v>-87.907390000000007</v>
      </c>
      <c r="O1805">
        <v>13</v>
      </c>
      <c r="P1805">
        <v>3</v>
      </c>
      <c r="Q1805">
        <v>2</v>
      </c>
      <c r="R1805">
        <v>1.9</v>
      </c>
      <c r="S1805">
        <v>78</v>
      </c>
      <c r="T1805">
        <f t="shared" si="252"/>
        <v>-1</v>
      </c>
      <c r="U1805" s="1">
        <v>42834</v>
      </c>
      <c r="V1805" s="13">
        <f t="shared" si="253"/>
        <v>42826</v>
      </c>
      <c r="W1805" s="14">
        <f t="shared" si="254"/>
        <v>42834</v>
      </c>
      <c r="X1805" s="1" t="str">
        <f t="shared" si="255"/>
        <v>Sunday</v>
      </c>
      <c r="Y1805" s="2">
        <v>0.4652662037037037</v>
      </c>
      <c r="Z1805" s="2">
        <f t="shared" si="256"/>
        <v>0.45833333333333331</v>
      </c>
      <c r="AA1805">
        <f>1</f>
        <v>1</v>
      </c>
      <c r="AB1805" s="1">
        <v>42834</v>
      </c>
      <c r="AC1805" s="13">
        <f t="shared" si="257"/>
        <v>42826</v>
      </c>
      <c r="AD1805" s="14">
        <f t="shared" si="258"/>
        <v>42834</v>
      </c>
      <c r="AE1805" s="1" t="str">
        <f t="shared" si="259"/>
        <v>Sunday</v>
      </c>
      <c r="AF1805" s="2">
        <v>0.47374999999999995</v>
      </c>
      <c r="AG1805" s="2">
        <f t="shared" si="260"/>
        <v>0.45833333333333331</v>
      </c>
      <c r="AH1805" t="s">
        <v>23</v>
      </c>
    </row>
    <row r="1806" spans="1:34" x14ac:dyDescent="0.25">
      <c r="A1806">
        <v>1571725</v>
      </c>
      <c r="B1806" t="s">
        <v>54</v>
      </c>
      <c r="E1806">
        <v>53211</v>
      </c>
      <c r="F1806" t="s">
        <v>20</v>
      </c>
      <c r="G1806" t="s">
        <v>55</v>
      </c>
      <c r="H1806">
        <v>5466</v>
      </c>
      <c r="I1806" t="s">
        <v>81</v>
      </c>
      <c r="J1806">
        <f>VLOOKUP(I1806,Key!$A$1:$C$73,2,FALSE)</f>
        <v>43.058010000000003</v>
      </c>
      <c r="K1806">
        <f>VLOOKUP(I1806,Key!$A$1:$C$73,3,FALSE)</f>
        <v>-87.877300000000005</v>
      </c>
      <c r="L1806" t="s">
        <v>81</v>
      </c>
      <c r="M1806">
        <f>VLOOKUP(L1806,Key!$A$1:$C$73,2,FALSE)</f>
        <v>43.058010000000003</v>
      </c>
      <c r="N1806">
        <f>VLOOKUP(L1806,Key!$A$1:$C$73,3,FALSE)</f>
        <v>-87.877300000000005</v>
      </c>
      <c r="O1806">
        <v>58</v>
      </c>
      <c r="P1806">
        <v>6</v>
      </c>
      <c r="Q1806">
        <v>8.6999999999999993</v>
      </c>
      <c r="R1806">
        <v>8.3000000000000007</v>
      </c>
      <c r="S1806">
        <v>348</v>
      </c>
      <c r="T1806">
        <f t="shared" si="252"/>
        <v>-1</v>
      </c>
      <c r="U1806" s="1">
        <v>42834</v>
      </c>
      <c r="V1806" s="13">
        <f t="shared" si="253"/>
        <v>42826</v>
      </c>
      <c r="W1806" s="14">
        <f t="shared" si="254"/>
        <v>42834</v>
      </c>
      <c r="X1806" s="1" t="str">
        <f t="shared" si="255"/>
        <v>Sunday</v>
      </c>
      <c r="Y1806" s="2">
        <v>0.47916666666666669</v>
      </c>
      <c r="Z1806" s="2">
        <f t="shared" si="256"/>
        <v>0.5</v>
      </c>
      <c r="AA1806">
        <f>1</f>
        <v>1</v>
      </c>
      <c r="AB1806" s="1">
        <v>42834</v>
      </c>
      <c r="AC1806" s="13">
        <f t="shared" si="257"/>
        <v>42826</v>
      </c>
      <c r="AD1806" s="14">
        <f t="shared" si="258"/>
        <v>42834</v>
      </c>
      <c r="AE1806" s="1" t="str">
        <f t="shared" si="259"/>
        <v>Sunday</v>
      </c>
      <c r="AF1806" s="2">
        <v>0.51959490740740744</v>
      </c>
      <c r="AG1806" s="2">
        <f t="shared" si="260"/>
        <v>0.5</v>
      </c>
      <c r="AH1806" t="s">
        <v>25</v>
      </c>
    </row>
    <row r="1807" spans="1:34" x14ac:dyDescent="0.25">
      <c r="A1807">
        <v>1571746</v>
      </c>
      <c r="B1807" t="s">
        <v>54</v>
      </c>
      <c r="E1807">
        <v>53211</v>
      </c>
      <c r="F1807" t="s">
        <v>20</v>
      </c>
      <c r="G1807" t="s">
        <v>55</v>
      </c>
      <c r="H1807">
        <v>34</v>
      </c>
      <c r="I1807" t="s">
        <v>63</v>
      </c>
      <c r="J1807">
        <f>VLOOKUP(I1807,Key!$A$1:$C$73,2,FALSE)</f>
        <v>43.066893999999998</v>
      </c>
      <c r="K1807">
        <f>VLOOKUP(I1807,Key!$A$1:$C$73,3,FALSE)</f>
        <v>-87.877936000000005</v>
      </c>
      <c r="L1807" t="s">
        <v>36</v>
      </c>
      <c r="M1807">
        <f>VLOOKUP(L1807,Key!$A$1:$C$73,2,FALSE)</f>
        <v>43.03519</v>
      </c>
      <c r="N1807">
        <f>VLOOKUP(L1807,Key!$A$1:$C$73,3,FALSE)</f>
        <v>-87.907390000000007</v>
      </c>
      <c r="O1807">
        <v>23</v>
      </c>
      <c r="P1807">
        <v>3</v>
      </c>
      <c r="Q1807">
        <v>3.5</v>
      </c>
      <c r="R1807">
        <v>3.3</v>
      </c>
      <c r="S1807">
        <v>138</v>
      </c>
      <c r="T1807">
        <f t="shared" si="252"/>
        <v>-1</v>
      </c>
      <c r="U1807" s="1">
        <v>42834</v>
      </c>
      <c r="V1807" s="13">
        <f t="shared" si="253"/>
        <v>42826</v>
      </c>
      <c r="W1807" s="14">
        <f t="shared" si="254"/>
        <v>42834</v>
      </c>
      <c r="X1807" s="1" t="str">
        <f t="shared" si="255"/>
        <v>Sunday</v>
      </c>
      <c r="Y1807" s="2">
        <v>0.48447916666666663</v>
      </c>
      <c r="Z1807" s="2">
        <f t="shared" si="256"/>
        <v>0.5</v>
      </c>
      <c r="AA1807">
        <f>1</f>
        <v>1</v>
      </c>
      <c r="AB1807" s="1">
        <v>42834</v>
      </c>
      <c r="AC1807" s="13">
        <f t="shared" si="257"/>
        <v>42826</v>
      </c>
      <c r="AD1807" s="14">
        <f t="shared" si="258"/>
        <v>42834</v>
      </c>
      <c r="AE1807" s="1" t="str">
        <f t="shared" si="259"/>
        <v>Sunday</v>
      </c>
      <c r="AF1807" s="2">
        <v>0.50061342592592595</v>
      </c>
      <c r="AG1807" s="2">
        <f t="shared" si="260"/>
        <v>0.5</v>
      </c>
      <c r="AH1807" t="s">
        <v>23</v>
      </c>
    </row>
    <row r="1808" spans="1:34" x14ac:dyDescent="0.25">
      <c r="A1808">
        <v>1571756</v>
      </c>
      <c r="B1808" t="s">
        <v>54</v>
      </c>
      <c r="E1808">
        <v>53211</v>
      </c>
      <c r="F1808" t="s">
        <v>20</v>
      </c>
      <c r="G1808" t="s">
        <v>55</v>
      </c>
      <c r="H1808">
        <v>5</v>
      </c>
      <c r="I1808" t="s">
        <v>84</v>
      </c>
      <c r="J1808">
        <f>VLOOKUP(I1808,Key!$A$1:$C$73,2,FALSE)</f>
        <v>43.040154000000001</v>
      </c>
      <c r="K1808">
        <f>VLOOKUP(I1808,Key!$A$1:$C$73,3,FALSE)</f>
        <v>-87.932113000000001</v>
      </c>
      <c r="L1808" t="s">
        <v>36</v>
      </c>
      <c r="M1808">
        <f>VLOOKUP(L1808,Key!$A$1:$C$73,2,FALSE)</f>
        <v>43.03519</v>
      </c>
      <c r="N1808">
        <f>VLOOKUP(L1808,Key!$A$1:$C$73,3,FALSE)</f>
        <v>-87.907390000000007</v>
      </c>
      <c r="O1808">
        <v>16</v>
      </c>
      <c r="P1808">
        <v>3</v>
      </c>
      <c r="Q1808">
        <v>2.4</v>
      </c>
      <c r="R1808">
        <v>2.2999999999999998</v>
      </c>
      <c r="S1808">
        <v>96</v>
      </c>
      <c r="T1808">
        <f t="shared" si="252"/>
        <v>-1</v>
      </c>
      <c r="U1808" s="1">
        <v>42834</v>
      </c>
      <c r="V1808" s="13">
        <f t="shared" si="253"/>
        <v>42826</v>
      </c>
      <c r="W1808" s="14">
        <f t="shared" si="254"/>
        <v>42834</v>
      </c>
      <c r="X1808" s="1" t="str">
        <f t="shared" si="255"/>
        <v>Sunday</v>
      </c>
      <c r="Y1808" s="2">
        <v>0.48552083333333335</v>
      </c>
      <c r="Z1808" s="2">
        <f t="shared" si="256"/>
        <v>0.5</v>
      </c>
      <c r="AA1808">
        <f>1</f>
        <v>1</v>
      </c>
      <c r="AB1808" s="1">
        <v>42834</v>
      </c>
      <c r="AC1808" s="13">
        <f t="shared" si="257"/>
        <v>42826</v>
      </c>
      <c r="AD1808" s="14">
        <f t="shared" si="258"/>
        <v>42834</v>
      </c>
      <c r="AE1808" s="1" t="str">
        <f t="shared" si="259"/>
        <v>Sunday</v>
      </c>
      <c r="AF1808" s="2">
        <v>0.49690972222222224</v>
      </c>
      <c r="AG1808" s="2">
        <f t="shared" si="260"/>
        <v>0.5</v>
      </c>
      <c r="AH1808" t="s">
        <v>23</v>
      </c>
    </row>
    <row r="1809" spans="1:34" x14ac:dyDescent="0.25">
      <c r="A1809">
        <v>1571773</v>
      </c>
      <c r="B1809" t="s">
        <v>54</v>
      </c>
      <c r="E1809">
        <v>53132</v>
      </c>
      <c r="F1809" t="s">
        <v>20</v>
      </c>
      <c r="G1809" t="s">
        <v>55</v>
      </c>
      <c r="H1809">
        <v>178</v>
      </c>
      <c r="I1809" t="s">
        <v>77</v>
      </c>
      <c r="J1809">
        <f>VLOOKUP(I1809,Key!$A$1:$C$73,2,FALSE)</f>
        <v>43.036900000000003</v>
      </c>
      <c r="K1809">
        <f>VLOOKUP(I1809,Key!$A$1:$C$73,3,FALSE)</f>
        <v>-87.89667</v>
      </c>
      <c r="L1809" t="s">
        <v>77</v>
      </c>
      <c r="M1809">
        <f>VLOOKUP(L1809,Key!$A$1:$C$73,2,FALSE)</f>
        <v>43.036900000000003</v>
      </c>
      <c r="N1809">
        <f>VLOOKUP(L1809,Key!$A$1:$C$73,3,FALSE)</f>
        <v>-87.89667</v>
      </c>
      <c r="O1809">
        <v>56</v>
      </c>
      <c r="P1809">
        <v>6</v>
      </c>
      <c r="Q1809">
        <v>8.4</v>
      </c>
      <c r="R1809">
        <v>8</v>
      </c>
      <c r="S1809">
        <v>336</v>
      </c>
      <c r="T1809">
        <f t="shared" si="252"/>
        <v>-1</v>
      </c>
      <c r="U1809" s="1">
        <v>42834</v>
      </c>
      <c r="V1809" s="13">
        <f t="shared" si="253"/>
        <v>42826</v>
      </c>
      <c r="W1809" s="14">
        <f t="shared" si="254"/>
        <v>42834</v>
      </c>
      <c r="X1809" s="1" t="str">
        <f t="shared" si="255"/>
        <v>Sunday</v>
      </c>
      <c r="Y1809" s="2">
        <v>0.48915509259259254</v>
      </c>
      <c r="Z1809" s="2">
        <f t="shared" si="256"/>
        <v>0.5</v>
      </c>
      <c r="AA1809">
        <f>1</f>
        <v>1</v>
      </c>
      <c r="AB1809" s="1">
        <v>42834</v>
      </c>
      <c r="AC1809" s="13">
        <f t="shared" si="257"/>
        <v>42826</v>
      </c>
      <c r="AD1809" s="14">
        <f t="shared" si="258"/>
        <v>42834</v>
      </c>
      <c r="AE1809" s="1" t="str">
        <f t="shared" si="259"/>
        <v>Sunday</v>
      </c>
      <c r="AF1809" s="2">
        <v>0.52784722222222225</v>
      </c>
      <c r="AG1809" s="2">
        <f t="shared" si="260"/>
        <v>0.54166666666666663</v>
      </c>
      <c r="AH1809" t="s">
        <v>25</v>
      </c>
    </row>
    <row r="1810" spans="1:34" x14ac:dyDescent="0.25">
      <c r="A1810">
        <v>1571828</v>
      </c>
      <c r="B1810" t="s">
        <v>54</v>
      </c>
      <c r="E1810">
        <v>63119</v>
      </c>
      <c r="F1810" t="s">
        <v>20</v>
      </c>
      <c r="G1810" t="s">
        <v>55</v>
      </c>
      <c r="H1810">
        <v>77</v>
      </c>
      <c r="I1810" t="s">
        <v>27</v>
      </c>
      <c r="J1810">
        <f>VLOOKUP(I1810,Key!$A$1:$C$73,2,FALSE)</f>
        <v>43.041646999999998</v>
      </c>
      <c r="K1810">
        <f>VLOOKUP(I1810,Key!$A$1:$C$73,3,FALSE)</f>
        <v>-87.927257999999995</v>
      </c>
      <c r="L1810" t="s">
        <v>28</v>
      </c>
      <c r="M1810">
        <f>VLOOKUP(L1810,Key!$A$1:$C$73,2,FALSE)</f>
        <v>43.038580000000003</v>
      </c>
      <c r="N1810">
        <f>VLOOKUP(L1810,Key!$A$1:$C$73,3,FALSE)</f>
        <v>-87.90934</v>
      </c>
      <c r="O1810">
        <v>47</v>
      </c>
      <c r="P1810">
        <v>6</v>
      </c>
      <c r="Q1810">
        <v>7.1</v>
      </c>
      <c r="R1810">
        <v>6.7</v>
      </c>
      <c r="S1810">
        <v>282</v>
      </c>
      <c r="T1810">
        <f t="shared" si="252"/>
        <v>-1</v>
      </c>
      <c r="U1810" s="1">
        <v>42834</v>
      </c>
      <c r="V1810" s="13">
        <f t="shared" si="253"/>
        <v>42826</v>
      </c>
      <c r="W1810" s="14">
        <f t="shared" si="254"/>
        <v>42834</v>
      </c>
      <c r="X1810" s="1" t="str">
        <f t="shared" si="255"/>
        <v>Sunday</v>
      </c>
      <c r="Y1810" s="2">
        <v>0.5018055555555555</v>
      </c>
      <c r="Z1810" s="2">
        <f t="shared" si="256"/>
        <v>0.5</v>
      </c>
      <c r="AA1810">
        <f>1</f>
        <v>1</v>
      </c>
      <c r="AB1810" s="1">
        <v>42834</v>
      </c>
      <c r="AC1810" s="13">
        <f t="shared" si="257"/>
        <v>42826</v>
      </c>
      <c r="AD1810" s="14">
        <f t="shared" si="258"/>
        <v>42834</v>
      </c>
      <c r="AE1810" s="1" t="str">
        <f t="shared" si="259"/>
        <v>Sunday</v>
      </c>
      <c r="AF1810" s="2">
        <v>0.53409722222222222</v>
      </c>
      <c r="AG1810" s="2">
        <f t="shared" si="260"/>
        <v>0.54166666666666663</v>
      </c>
      <c r="AH1810" t="s">
        <v>23</v>
      </c>
    </row>
    <row r="1811" spans="1:34" x14ac:dyDescent="0.25">
      <c r="A1811">
        <v>1571867</v>
      </c>
      <c r="B1811" t="s">
        <v>54</v>
      </c>
      <c r="E1811">
        <v>53051</v>
      </c>
      <c r="F1811" t="s">
        <v>20</v>
      </c>
      <c r="G1811" t="s">
        <v>55</v>
      </c>
      <c r="H1811">
        <v>338</v>
      </c>
      <c r="I1811" t="s">
        <v>77</v>
      </c>
      <c r="J1811">
        <f>VLOOKUP(I1811,Key!$A$1:$C$73,2,FALSE)</f>
        <v>43.036900000000003</v>
      </c>
      <c r="K1811">
        <f>VLOOKUP(I1811,Key!$A$1:$C$73,3,FALSE)</f>
        <v>-87.89667</v>
      </c>
      <c r="L1811" t="s">
        <v>77</v>
      </c>
      <c r="M1811">
        <f>VLOOKUP(L1811,Key!$A$1:$C$73,2,FALSE)</f>
        <v>43.036900000000003</v>
      </c>
      <c r="N1811">
        <f>VLOOKUP(L1811,Key!$A$1:$C$73,3,FALSE)</f>
        <v>-87.89667</v>
      </c>
      <c r="O1811">
        <v>48</v>
      </c>
      <c r="P1811">
        <v>6</v>
      </c>
      <c r="Q1811">
        <v>7.2</v>
      </c>
      <c r="R1811">
        <v>6.8</v>
      </c>
      <c r="S1811">
        <v>288</v>
      </c>
      <c r="T1811">
        <f t="shared" si="252"/>
        <v>-1</v>
      </c>
      <c r="U1811" s="1">
        <v>42834</v>
      </c>
      <c r="V1811" s="13">
        <f t="shared" si="253"/>
        <v>42826</v>
      </c>
      <c r="W1811" s="14">
        <f t="shared" si="254"/>
        <v>42834</v>
      </c>
      <c r="X1811" s="1" t="str">
        <f t="shared" si="255"/>
        <v>Sunday</v>
      </c>
      <c r="Y1811" s="2">
        <v>0.50679398148148147</v>
      </c>
      <c r="Z1811" s="2">
        <f t="shared" si="256"/>
        <v>0.5</v>
      </c>
      <c r="AA1811">
        <f>1</f>
        <v>1</v>
      </c>
      <c r="AB1811" s="1">
        <v>42834</v>
      </c>
      <c r="AC1811" s="13">
        <f t="shared" si="257"/>
        <v>42826</v>
      </c>
      <c r="AD1811" s="14">
        <f t="shared" si="258"/>
        <v>42834</v>
      </c>
      <c r="AE1811" s="1" t="str">
        <f t="shared" si="259"/>
        <v>Sunday</v>
      </c>
      <c r="AF1811" s="2">
        <v>0.5400462962962963</v>
      </c>
      <c r="AG1811" s="2">
        <f t="shared" si="260"/>
        <v>0.54166666666666663</v>
      </c>
      <c r="AH1811" t="s">
        <v>25</v>
      </c>
    </row>
    <row r="1812" spans="1:34" x14ac:dyDescent="0.25">
      <c r="A1812">
        <v>1571930</v>
      </c>
      <c r="B1812" t="s">
        <v>54</v>
      </c>
      <c r="E1812">
        <v>30326</v>
      </c>
      <c r="F1812" t="s">
        <v>20</v>
      </c>
      <c r="G1812" t="s">
        <v>55</v>
      </c>
      <c r="H1812">
        <v>5582</v>
      </c>
      <c r="I1812" t="s">
        <v>28</v>
      </c>
      <c r="J1812">
        <f>VLOOKUP(I1812,Key!$A$1:$C$73,2,FALSE)</f>
        <v>43.038580000000003</v>
      </c>
      <c r="K1812">
        <f>VLOOKUP(I1812,Key!$A$1:$C$73,3,FALSE)</f>
        <v>-87.90934</v>
      </c>
      <c r="L1812" t="s">
        <v>28</v>
      </c>
      <c r="M1812">
        <f>VLOOKUP(L1812,Key!$A$1:$C$73,2,FALSE)</f>
        <v>43.038580000000003</v>
      </c>
      <c r="N1812">
        <f>VLOOKUP(L1812,Key!$A$1:$C$73,3,FALSE)</f>
        <v>-87.90934</v>
      </c>
      <c r="O1812">
        <v>65</v>
      </c>
      <c r="P1812">
        <v>9</v>
      </c>
      <c r="Q1812">
        <v>9.8000000000000007</v>
      </c>
      <c r="R1812">
        <v>9.3000000000000007</v>
      </c>
      <c r="S1812">
        <v>390</v>
      </c>
      <c r="T1812">
        <f t="shared" si="252"/>
        <v>-1</v>
      </c>
      <c r="U1812" s="1">
        <v>42834</v>
      </c>
      <c r="V1812" s="13">
        <f t="shared" si="253"/>
        <v>42826</v>
      </c>
      <c r="W1812" s="14">
        <f t="shared" si="254"/>
        <v>42834</v>
      </c>
      <c r="X1812" s="1" t="str">
        <f t="shared" si="255"/>
        <v>Sunday</v>
      </c>
      <c r="Y1812" s="2">
        <v>0.51785879629629628</v>
      </c>
      <c r="Z1812" s="2">
        <f t="shared" si="256"/>
        <v>0.5</v>
      </c>
      <c r="AA1812">
        <f>1</f>
        <v>1</v>
      </c>
      <c r="AB1812" s="1">
        <v>42834</v>
      </c>
      <c r="AC1812" s="13">
        <f t="shared" si="257"/>
        <v>42826</v>
      </c>
      <c r="AD1812" s="14">
        <f t="shared" si="258"/>
        <v>42834</v>
      </c>
      <c r="AE1812" s="1" t="str">
        <f t="shared" si="259"/>
        <v>Sunday</v>
      </c>
      <c r="AF1812" s="2">
        <v>0.56312499999999999</v>
      </c>
      <c r="AG1812" s="2">
        <f t="shared" si="260"/>
        <v>0.58333333333333326</v>
      </c>
      <c r="AH1812" t="s">
        <v>25</v>
      </c>
    </row>
    <row r="1813" spans="1:34" x14ac:dyDescent="0.25">
      <c r="A1813">
        <v>1571942</v>
      </c>
      <c r="B1813" t="s">
        <v>54</v>
      </c>
      <c r="E1813">
        <v>53223</v>
      </c>
      <c r="F1813" t="s">
        <v>20</v>
      </c>
      <c r="G1813" t="s">
        <v>55</v>
      </c>
      <c r="H1813">
        <v>5</v>
      </c>
      <c r="I1813" t="s">
        <v>77</v>
      </c>
      <c r="J1813">
        <f>VLOOKUP(I1813,Key!$A$1:$C$73,2,FALSE)</f>
        <v>43.036900000000003</v>
      </c>
      <c r="K1813">
        <f>VLOOKUP(I1813,Key!$A$1:$C$73,3,FALSE)</f>
        <v>-87.89667</v>
      </c>
      <c r="L1813" t="s">
        <v>77</v>
      </c>
      <c r="M1813">
        <f>VLOOKUP(L1813,Key!$A$1:$C$73,2,FALSE)</f>
        <v>43.036900000000003</v>
      </c>
      <c r="N1813">
        <f>VLOOKUP(L1813,Key!$A$1:$C$73,3,FALSE)</f>
        <v>-87.89667</v>
      </c>
      <c r="O1813">
        <v>42</v>
      </c>
      <c r="P1813">
        <v>6</v>
      </c>
      <c r="Q1813">
        <v>6.3</v>
      </c>
      <c r="R1813">
        <v>6</v>
      </c>
      <c r="S1813">
        <v>252</v>
      </c>
      <c r="T1813">
        <f t="shared" si="252"/>
        <v>-1</v>
      </c>
      <c r="U1813" s="1">
        <v>42834</v>
      </c>
      <c r="V1813" s="13">
        <f t="shared" si="253"/>
        <v>42826</v>
      </c>
      <c r="W1813" s="14">
        <f t="shared" si="254"/>
        <v>42834</v>
      </c>
      <c r="X1813" s="1" t="str">
        <f t="shared" si="255"/>
        <v>Sunday</v>
      </c>
      <c r="Y1813" s="2">
        <v>0.5194212962962963</v>
      </c>
      <c r="Z1813" s="2">
        <f t="shared" si="256"/>
        <v>0.5</v>
      </c>
      <c r="AA1813">
        <f>1</f>
        <v>1</v>
      </c>
      <c r="AB1813" s="1">
        <v>42834</v>
      </c>
      <c r="AC1813" s="13">
        <f t="shared" si="257"/>
        <v>42826</v>
      </c>
      <c r="AD1813" s="14">
        <f t="shared" si="258"/>
        <v>42834</v>
      </c>
      <c r="AE1813" s="1" t="str">
        <f t="shared" si="259"/>
        <v>Sunday</v>
      </c>
      <c r="AF1813" s="2">
        <v>0.54859953703703701</v>
      </c>
      <c r="AG1813" s="2">
        <f t="shared" si="260"/>
        <v>0.54166666666666663</v>
      </c>
      <c r="AH1813" t="s">
        <v>25</v>
      </c>
    </row>
    <row r="1814" spans="1:34" x14ac:dyDescent="0.25">
      <c r="A1814">
        <v>1571944</v>
      </c>
      <c r="B1814" t="s">
        <v>54</v>
      </c>
      <c r="E1814">
        <v>53226</v>
      </c>
      <c r="F1814" t="s">
        <v>20</v>
      </c>
      <c r="G1814" t="s">
        <v>55</v>
      </c>
      <c r="H1814">
        <v>996</v>
      </c>
      <c r="I1814" t="s">
        <v>71</v>
      </c>
      <c r="J1814">
        <f>VLOOKUP(I1814,Key!$A$1:$C$73,2,FALSE)</f>
        <v>43.060079999999999</v>
      </c>
      <c r="K1814">
        <f>VLOOKUP(I1814,Key!$A$1:$C$73,3,FALSE)</f>
        <v>-88.027349999999998</v>
      </c>
      <c r="L1814" t="s">
        <v>71</v>
      </c>
      <c r="M1814">
        <f>VLOOKUP(L1814,Key!$A$1:$C$73,2,FALSE)</f>
        <v>43.060079999999999</v>
      </c>
      <c r="N1814">
        <f>VLOOKUP(L1814,Key!$A$1:$C$73,3,FALSE)</f>
        <v>-88.027349999999998</v>
      </c>
      <c r="O1814">
        <v>48</v>
      </c>
      <c r="P1814">
        <v>6</v>
      </c>
      <c r="Q1814">
        <v>7.2</v>
      </c>
      <c r="R1814">
        <v>6.8</v>
      </c>
      <c r="S1814">
        <v>288</v>
      </c>
      <c r="T1814">
        <f t="shared" si="252"/>
        <v>-1</v>
      </c>
      <c r="U1814" s="1">
        <v>42834</v>
      </c>
      <c r="V1814" s="13">
        <f t="shared" si="253"/>
        <v>42826</v>
      </c>
      <c r="W1814" s="14">
        <f t="shared" si="254"/>
        <v>42834</v>
      </c>
      <c r="X1814" s="1" t="str">
        <f t="shared" si="255"/>
        <v>Sunday</v>
      </c>
      <c r="Y1814" s="2">
        <v>0.51952546296296298</v>
      </c>
      <c r="Z1814" s="2">
        <f t="shared" si="256"/>
        <v>0.5</v>
      </c>
      <c r="AA1814">
        <f>1</f>
        <v>1</v>
      </c>
      <c r="AB1814" s="1">
        <v>42834</v>
      </c>
      <c r="AC1814" s="13">
        <f t="shared" si="257"/>
        <v>42826</v>
      </c>
      <c r="AD1814" s="14">
        <f t="shared" si="258"/>
        <v>42834</v>
      </c>
      <c r="AE1814" s="1" t="str">
        <f t="shared" si="259"/>
        <v>Sunday</v>
      </c>
      <c r="AF1814" s="2">
        <v>0.55334490740740738</v>
      </c>
      <c r="AG1814" s="2">
        <f t="shared" si="260"/>
        <v>0.54166666666666663</v>
      </c>
      <c r="AH1814" t="s">
        <v>25</v>
      </c>
    </row>
    <row r="1815" spans="1:34" x14ac:dyDescent="0.25">
      <c r="A1815">
        <v>1571943</v>
      </c>
      <c r="B1815" t="s">
        <v>54</v>
      </c>
      <c r="E1815">
        <v>53202</v>
      </c>
      <c r="F1815" t="s">
        <v>20</v>
      </c>
      <c r="G1815" t="s">
        <v>55</v>
      </c>
      <c r="H1815">
        <v>145</v>
      </c>
      <c r="I1815" t="s">
        <v>61</v>
      </c>
      <c r="J1815">
        <f>VLOOKUP(I1815,Key!$A$1:$C$73,2,FALSE)</f>
        <v>43.060786</v>
      </c>
      <c r="K1815">
        <f>VLOOKUP(I1815,Key!$A$1:$C$73,3,FALSE)</f>
        <v>-87.883825999999999</v>
      </c>
      <c r="L1815" t="s">
        <v>77</v>
      </c>
      <c r="M1815">
        <f>VLOOKUP(L1815,Key!$A$1:$C$73,2,FALSE)</f>
        <v>43.036900000000003</v>
      </c>
      <c r="N1815">
        <f>VLOOKUP(L1815,Key!$A$1:$C$73,3,FALSE)</f>
        <v>-87.89667</v>
      </c>
      <c r="O1815">
        <v>46</v>
      </c>
      <c r="P1815">
        <v>6</v>
      </c>
      <c r="Q1815">
        <v>6.9</v>
      </c>
      <c r="R1815">
        <v>6.6</v>
      </c>
      <c r="S1815">
        <v>276</v>
      </c>
      <c r="T1815">
        <f t="shared" si="252"/>
        <v>-1</v>
      </c>
      <c r="U1815" s="1">
        <v>42834</v>
      </c>
      <c r="V1815" s="13">
        <f t="shared" si="253"/>
        <v>42826</v>
      </c>
      <c r="W1815" s="14">
        <f t="shared" si="254"/>
        <v>42834</v>
      </c>
      <c r="X1815" s="1" t="str">
        <f t="shared" si="255"/>
        <v>Sunday</v>
      </c>
      <c r="Y1815" s="2">
        <v>0.51996527777777779</v>
      </c>
      <c r="Z1815" s="2">
        <f t="shared" si="256"/>
        <v>0.5</v>
      </c>
      <c r="AA1815">
        <f>1</f>
        <v>1</v>
      </c>
      <c r="AB1815" s="1">
        <v>42834</v>
      </c>
      <c r="AC1815" s="13">
        <f t="shared" si="257"/>
        <v>42826</v>
      </c>
      <c r="AD1815" s="14">
        <f t="shared" si="258"/>
        <v>42834</v>
      </c>
      <c r="AE1815" s="1" t="str">
        <f t="shared" si="259"/>
        <v>Sunday</v>
      </c>
      <c r="AF1815" s="2">
        <v>0.55156250000000007</v>
      </c>
      <c r="AG1815" s="2">
        <f t="shared" si="260"/>
        <v>0.54166666666666663</v>
      </c>
      <c r="AH1815" t="s">
        <v>23</v>
      </c>
    </row>
    <row r="1816" spans="1:34" x14ac:dyDescent="0.25">
      <c r="A1816">
        <v>1571944</v>
      </c>
      <c r="B1816" t="s">
        <v>54</v>
      </c>
      <c r="E1816">
        <v>53226</v>
      </c>
      <c r="F1816" t="s">
        <v>20</v>
      </c>
      <c r="G1816" t="s">
        <v>55</v>
      </c>
      <c r="H1816">
        <v>184</v>
      </c>
      <c r="I1816" t="s">
        <v>71</v>
      </c>
      <c r="J1816">
        <f>VLOOKUP(I1816,Key!$A$1:$C$73,2,FALSE)</f>
        <v>43.060079999999999</v>
      </c>
      <c r="K1816">
        <f>VLOOKUP(I1816,Key!$A$1:$C$73,3,FALSE)</f>
        <v>-88.027349999999998</v>
      </c>
      <c r="L1816" t="s">
        <v>71</v>
      </c>
      <c r="M1816">
        <f>VLOOKUP(L1816,Key!$A$1:$C$73,2,FALSE)</f>
        <v>43.060079999999999</v>
      </c>
      <c r="N1816">
        <f>VLOOKUP(L1816,Key!$A$1:$C$73,3,FALSE)</f>
        <v>-88.027349999999998</v>
      </c>
      <c r="O1816">
        <v>49</v>
      </c>
      <c r="P1816">
        <v>6</v>
      </c>
      <c r="Q1816">
        <v>7.4</v>
      </c>
      <c r="R1816">
        <v>7</v>
      </c>
      <c r="S1816">
        <v>294</v>
      </c>
      <c r="T1816">
        <f t="shared" si="252"/>
        <v>-1</v>
      </c>
      <c r="U1816" s="1">
        <v>42834</v>
      </c>
      <c r="V1816" s="13">
        <f t="shared" si="253"/>
        <v>42826</v>
      </c>
      <c r="W1816" s="14">
        <f t="shared" si="254"/>
        <v>42834</v>
      </c>
      <c r="X1816" s="1" t="str">
        <f t="shared" si="255"/>
        <v>Sunday</v>
      </c>
      <c r="Y1816" s="2">
        <v>0.51997685185185183</v>
      </c>
      <c r="Z1816" s="2">
        <f t="shared" si="256"/>
        <v>0.5</v>
      </c>
      <c r="AA1816">
        <f>1</f>
        <v>1</v>
      </c>
      <c r="AB1816" s="1">
        <v>42834</v>
      </c>
      <c r="AC1816" s="13">
        <f t="shared" si="257"/>
        <v>42826</v>
      </c>
      <c r="AD1816" s="14">
        <f t="shared" si="258"/>
        <v>42834</v>
      </c>
      <c r="AE1816" s="1" t="str">
        <f t="shared" si="259"/>
        <v>Sunday</v>
      </c>
      <c r="AF1816" s="2">
        <v>0.55351851851851852</v>
      </c>
      <c r="AG1816" s="2">
        <f t="shared" si="260"/>
        <v>0.54166666666666663</v>
      </c>
      <c r="AH1816" t="s">
        <v>25</v>
      </c>
    </row>
    <row r="1817" spans="1:34" x14ac:dyDescent="0.25">
      <c r="A1817">
        <v>1572090</v>
      </c>
      <c r="B1817" t="s">
        <v>54</v>
      </c>
      <c r="E1817">
        <v>53212</v>
      </c>
      <c r="F1817" t="s">
        <v>20</v>
      </c>
      <c r="G1817" t="s">
        <v>55</v>
      </c>
      <c r="H1817">
        <v>5513</v>
      </c>
      <c r="I1817" t="s">
        <v>62</v>
      </c>
      <c r="J1817">
        <f>VLOOKUP(I1817,Key!$A$1:$C$73,2,FALSE)</f>
        <v>43.052460000000004</v>
      </c>
      <c r="K1817">
        <f>VLOOKUP(I1817,Key!$A$1:$C$73,3,FALSE)</f>
        <v>-87.891000000000005</v>
      </c>
      <c r="L1817" t="s">
        <v>62</v>
      </c>
      <c r="M1817">
        <f>VLOOKUP(L1817,Key!$A$1:$C$73,2,FALSE)</f>
        <v>43.052460000000004</v>
      </c>
      <c r="N1817">
        <f>VLOOKUP(L1817,Key!$A$1:$C$73,3,FALSE)</f>
        <v>-87.891000000000005</v>
      </c>
      <c r="O1817">
        <v>60</v>
      </c>
      <c r="P1817">
        <v>6</v>
      </c>
      <c r="Q1817">
        <v>9</v>
      </c>
      <c r="R1817">
        <v>8.6</v>
      </c>
      <c r="S1817">
        <v>360</v>
      </c>
      <c r="T1817">
        <f t="shared" si="252"/>
        <v>-1</v>
      </c>
      <c r="U1817" s="1">
        <v>42834</v>
      </c>
      <c r="V1817" s="13">
        <f t="shared" si="253"/>
        <v>42826</v>
      </c>
      <c r="W1817" s="14">
        <f t="shared" si="254"/>
        <v>42834</v>
      </c>
      <c r="X1817" s="1" t="str">
        <f t="shared" si="255"/>
        <v>Sunday</v>
      </c>
      <c r="Y1817" s="2">
        <v>0.54219907407407408</v>
      </c>
      <c r="Z1817" s="2">
        <f t="shared" si="256"/>
        <v>0.54166666666666663</v>
      </c>
      <c r="AA1817">
        <f>1</f>
        <v>1</v>
      </c>
      <c r="AB1817" s="1">
        <v>42834</v>
      </c>
      <c r="AC1817" s="13">
        <f t="shared" si="257"/>
        <v>42826</v>
      </c>
      <c r="AD1817" s="14">
        <f t="shared" si="258"/>
        <v>42834</v>
      </c>
      <c r="AE1817" s="1" t="str">
        <f t="shared" si="259"/>
        <v>Sunday</v>
      </c>
      <c r="AF1817" s="2">
        <v>0.58390046296296294</v>
      </c>
      <c r="AG1817" s="2">
        <f t="shared" si="260"/>
        <v>0.58333333333333326</v>
      </c>
      <c r="AH1817" t="s">
        <v>25</v>
      </c>
    </row>
    <row r="1818" spans="1:34" x14ac:dyDescent="0.25">
      <c r="A1818">
        <v>1572179</v>
      </c>
      <c r="B1818" t="s">
        <v>54</v>
      </c>
      <c r="E1818">
        <v>54115</v>
      </c>
      <c r="F1818" t="s">
        <v>20</v>
      </c>
      <c r="G1818" t="s">
        <v>55</v>
      </c>
      <c r="H1818">
        <v>11108</v>
      </c>
      <c r="I1818" t="s">
        <v>48</v>
      </c>
      <c r="J1818">
        <f>VLOOKUP(I1818,Key!$A$1:$C$73,2,FALSE)</f>
        <v>43.031320000000001</v>
      </c>
      <c r="K1818">
        <f>VLOOKUP(I1818,Key!$A$1:$C$73,3,FALSE)</f>
        <v>-87.904259999999994</v>
      </c>
      <c r="L1818" t="s">
        <v>22</v>
      </c>
      <c r="M1818">
        <f>VLOOKUP(L1818,Key!$A$1:$C$73,2,FALSE)</f>
        <v>43.058619999999998</v>
      </c>
      <c r="N1818">
        <f>VLOOKUP(L1818,Key!$A$1:$C$73,3,FALSE)</f>
        <v>-87.885319999999993</v>
      </c>
      <c r="O1818">
        <v>24</v>
      </c>
      <c r="P1818">
        <v>3</v>
      </c>
      <c r="Q1818">
        <v>3.6</v>
      </c>
      <c r="R1818">
        <v>3.4</v>
      </c>
      <c r="S1818">
        <v>144</v>
      </c>
      <c r="T1818">
        <f t="shared" si="252"/>
        <v>-1</v>
      </c>
      <c r="U1818" s="1">
        <v>42834</v>
      </c>
      <c r="V1818" s="13">
        <f t="shared" si="253"/>
        <v>42826</v>
      </c>
      <c r="W1818" s="14">
        <f t="shared" si="254"/>
        <v>42834</v>
      </c>
      <c r="X1818" s="1" t="str">
        <f t="shared" si="255"/>
        <v>Sunday</v>
      </c>
      <c r="Y1818" s="2">
        <v>0.55532407407407403</v>
      </c>
      <c r="Z1818" s="2">
        <f t="shared" si="256"/>
        <v>0.54166666666666663</v>
      </c>
      <c r="AA1818">
        <f>1</f>
        <v>1</v>
      </c>
      <c r="AB1818" s="1">
        <v>42834</v>
      </c>
      <c r="AC1818" s="13">
        <f t="shared" si="257"/>
        <v>42826</v>
      </c>
      <c r="AD1818" s="14">
        <f t="shared" si="258"/>
        <v>42834</v>
      </c>
      <c r="AE1818" s="1" t="str">
        <f t="shared" si="259"/>
        <v>Sunday</v>
      </c>
      <c r="AF1818" s="2">
        <v>0.57196759259259256</v>
      </c>
      <c r="AG1818" s="2">
        <f t="shared" si="260"/>
        <v>0.58333333333333326</v>
      </c>
      <c r="AH1818" t="s">
        <v>23</v>
      </c>
    </row>
    <row r="1819" spans="1:34" x14ac:dyDescent="0.25">
      <c r="A1819">
        <v>1572257</v>
      </c>
      <c r="B1819" t="s">
        <v>54</v>
      </c>
      <c r="E1819">
        <v>19010</v>
      </c>
      <c r="F1819" t="s">
        <v>20</v>
      </c>
      <c r="G1819" t="s">
        <v>55</v>
      </c>
      <c r="H1819">
        <v>11097</v>
      </c>
      <c r="I1819" t="s">
        <v>38</v>
      </c>
      <c r="J1819">
        <f>VLOOKUP(I1819,Key!$A$1:$C$73,2,FALSE)</f>
        <v>43.038649999999997</v>
      </c>
      <c r="K1819">
        <f>VLOOKUP(I1819,Key!$A$1:$C$73,3,FALSE)</f>
        <v>-87.921930000000003</v>
      </c>
      <c r="L1819" t="s">
        <v>81</v>
      </c>
      <c r="M1819">
        <f>VLOOKUP(L1819,Key!$A$1:$C$73,2,FALSE)</f>
        <v>43.058010000000003</v>
      </c>
      <c r="N1819">
        <f>VLOOKUP(L1819,Key!$A$1:$C$73,3,FALSE)</f>
        <v>-87.877300000000005</v>
      </c>
      <c r="O1819">
        <v>36</v>
      </c>
      <c r="P1819">
        <v>6</v>
      </c>
      <c r="Q1819">
        <v>5.4</v>
      </c>
      <c r="R1819">
        <v>5.0999999999999996</v>
      </c>
      <c r="S1819">
        <v>216</v>
      </c>
      <c r="T1819">
        <f t="shared" si="252"/>
        <v>-1</v>
      </c>
      <c r="U1819" s="1">
        <v>42834</v>
      </c>
      <c r="V1819" s="13">
        <f t="shared" si="253"/>
        <v>42826</v>
      </c>
      <c r="W1819" s="14">
        <f t="shared" si="254"/>
        <v>42834</v>
      </c>
      <c r="X1819" s="1" t="str">
        <f t="shared" si="255"/>
        <v>Sunday</v>
      </c>
      <c r="Y1819" s="2">
        <v>0.56709490740740742</v>
      </c>
      <c r="Z1819" s="2">
        <f t="shared" si="256"/>
        <v>0.58333333333333326</v>
      </c>
      <c r="AA1819">
        <f>1</f>
        <v>1</v>
      </c>
      <c r="AB1819" s="1">
        <v>42834</v>
      </c>
      <c r="AC1819" s="13">
        <f t="shared" si="257"/>
        <v>42826</v>
      </c>
      <c r="AD1819" s="14">
        <f t="shared" si="258"/>
        <v>42834</v>
      </c>
      <c r="AE1819" s="1" t="str">
        <f t="shared" si="259"/>
        <v>Sunday</v>
      </c>
      <c r="AF1819" s="2">
        <v>0.59193287037037035</v>
      </c>
      <c r="AG1819" s="2">
        <f t="shared" si="260"/>
        <v>0.58333333333333326</v>
      </c>
      <c r="AH1819" t="s">
        <v>23</v>
      </c>
    </row>
    <row r="1820" spans="1:34" x14ac:dyDescent="0.25">
      <c r="A1820">
        <v>1543503</v>
      </c>
      <c r="B1820" t="s">
        <v>54</v>
      </c>
      <c r="E1820">
        <v>53202</v>
      </c>
      <c r="F1820" t="s">
        <v>20</v>
      </c>
      <c r="G1820" t="s">
        <v>55</v>
      </c>
      <c r="H1820">
        <v>5548</v>
      </c>
      <c r="I1820" t="s">
        <v>78</v>
      </c>
      <c r="J1820">
        <f>VLOOKUP(I1820,Key!$A$1:$C$73,2,FALSE)</f>
        <v>43.048200000000001</v>
      </c>
      <c r="K1820">
        <f>VLOOKUP(I1820,Key!$A$1:$C$73,3,FALSE)</f>
        <v>-87.900859999999994</v>
      </c>
      <c r="L1820" t="s">
        <v>85</v>
      </c>
      <c r="M1820">
        <f>VLOOKUP(L1820,Key!$A$1:$C$73,2,FALSE)</f>
        <v>43.053040000000003</v>
      </c>
      <c r="N1820">
        <f>VLOOKUP(L1820,Key!$A$1:$C$73,3,FALSE)</f>
        <v>-87.897660000000002</v>
      </c>
      <c r="O1820">
        <v>3</v>
      </c>
      <c r="P1820">
        <v>0</v>
      </c>
      <c r="Q1820">
        <v>0.5</v>
      </c>
      <c r="R1820">
        <v>0.4</v>
      </c>
      <c r="S1820">
        <v>18</v>
      </c>
      <c r="T1820">
        <f t="shared" si="252"/>
        <v>-1</v>
      </c>
      <c r="U1820" s="1">
        <v>42834</v>
      </c>
      <c r="V1820" s="13">
        <f t="shared" si="253"/>
        <v>42826</v>
      </c>
      <c r="W1820" s="14">
        <f t="shared" si="254"/>
        <v>42834</v>
      </c>
      <c r="X1820" s="1" t="str">
        <f t="shared" si="255"/>
        <v>Sunday</v>
      </c>
      <c r="Y1820" s="2">
        <v>0.57271990740740741</v>
      </c>
      <c r="Z1820" s="2">
        <f t="shared" si="256"/>
        <v>0.58333333333333326</v>
      </c>
      <c r="AA1820">
        <f>1</f>
        <v>1</v>
      </c>
      <c r="AB1820" s="1">
        <v>42834</v>
      </c>
      <c r="AC1820" s="13">
        <f t="shared" si="257"/>
        <v>42826</v>
      </c>
      <c r="AD1820" s="14">
        <f t="shared" si="258"/>
        <v>42834</v>
      </c>
      <c r="AE1820" s="1" t="str">
        <f t="shared" si="259"/>
        <v>Sunday</v>
      </c>
      <c r="AF1820" s="2">
        <v>0.57482638888888882</v>
      </c>
      <c r="AG1820" s="2">
        <f t="shared" si="260"/>
        <v>0.58333333333333326</v>
      </c>
      <c r="AH1820" t="s">
        <v>23</v>
      </c>
    </row>
    <row r="1821" spans="1:34" x14ac:dyDescent="0.25">
      <c r="A1821">
        <v>1572315</v>
      </c>
      <c r="B1821" t="s">
        <v>54</v>
      </c>
      <c r="E1821">
        <v>53705</v>
      </c>
      <c r="F1821" t="s">
        <v>20</v>
      </c>
      <c r="G1821" t="s">
        <v>55</v>
      </c>
      <c r="H1821">
        <v>178</v>
      </c>
      <c r="I1821" t="s">
        <v>77</v>
      </c>
      <c r="J1821">
        <f>VLOOKUP(I1821,Key!$A$1:$C$73,2,FALSE)</f>
        <v>43.036900000000003</v>
      </c>
      <c r="K1821">
        <f>VLOOKUP(I1821,Key!$A$1:$C$73,3,FALSE)</f>
        <v>-87.89667</v>
      </c>
      <c r="L1821" t="s">
        <v>77</v>
      </c>
      <c r="M1821">
        <f>VLOOKUP(L1821,Key!$A$1:$C$73,2,FALSE)</f>
        <v>43.036900000000003</v>
      </c>
      <c r="N1821">
        <f>VLOOKUP(L1821,Key!$A$1:$C$73,3,FALSE)</f>
        <v>-87.89667</v>
      </c>
      <c r="O1821">
        <v>64</v>
      </c>
      <c r="P1821">
        <v>6</v>
      </c>
      <c r="Q1821">
        <v>9.6</v>
      </c>
      <c r="R1821">
        <v>9.1</v>
      </c>
      <c r="S1821">
        <v>384</v>
      </c>
      <c r="T1821">
        <f t="shared" si="252"/>
        <v>-1</v>
      </c>
      <c r="U1821" s="1">
        <v>42834</v>
      </c>
      <c r="V1821" s="13">
        <f t="shared" si="253"/>
        <v>42826</v>
      </c>
      <c r="W1821" s="14">
        <f t="shared" si="254"/>
        <v>42834</v>
      </c>
      <c r="X1821" s="1" t="str">
        <f t="shared" si="255"/>
        <v>Sunday</v>
      </c>
      <c r="Y1821" s="2">
        <v>0.57365740740740734</v>
      </c>
      <c r="Z1821" s="2">
        <f t="shared" si="256"/>
        <v>0.58333333333333326</v>
      </c>
      <c r="AA1821">
        <f>1</f>
        <v>1</v>
      </c>
      <c r="AB1821" s="1">
        <v>42834</v>
      </c>
      <c r="AC1821" s="13">
        <f t="shared" si="257"/>
        <v>42826</v>
      </c>
      <c r="AD1821" s="14">
        <f t="shared" si="258"/>
        <v>42834</v>
      </c>
      <c r="AE1821" s="1" t="str">
        <f t="shared" si="259"/>
        <v>Sunday</v>
      </c>
      <c r="AF1821" s="2">
        <v>0.61811342592592589</v>
      </c>
      <c r="AG1821" s="2">
        <f t="shared" si="260"/>
        <v>0.625</v>
      </c>
      <c r="AH1821" t="s">
        <v>25</v>
      </c>
    </row>
    <row r="1822" spans="1:34" x14ac:dyDescent="0.25">
      <c r="A1822">
        <v>1571334</v>
      </c>
      <c r="B1822" t="s">
        <v>54</v>
      </c>
      <c r="E1822">
        <v>60067</v>
      </c>
      <c r="F1822" t="s">
        <v>20</v>
      </c>
      <c r="G1822" t="s">
        <v>55</v>
      </c>
      <c r="H1822">
        <v>2968</v>
      </c>
      <c r="I1822" t="s">
        <v>63</v>
      </c>
      <c r="J1822">
        <f>VLOOKUP(I1822,Key!$A$1:$C$73,2,FALSE)</f>
        <v>43.066893999999998</v>
      </c>
      <c r="K1822">
        <f>VLOOKUP(I1822,Key!$A$1:$C$73,3,FALSE)</f>
        <v>-87.877936000000005</v>
      </c>
      <c r="L1822" t="s">
        <v>36</v>
      </c>
      <c r="M1822">
        <f>VLOOKUP(L1822,Key!$A$1:$C$73,2,FALSE)</f>
        <v>43.03519</v>
      </c>
      <c r="N1822">
        <f>VLOOKUP(L1822,Key!$A$1:$C$73,3,FALSE)</f>
        <v>-87.907390000000007</v>
      </c>
      <c r="O1822">
        <v>72</v>
      </c>
      <c r="P1822">
        <v>9</v>
      </c>
      <c r="Q1822">
        <v>10.8</v>
      </c>
      <c r="R1822">
        <v>10.3</v>
      </c>
      <c r="S1822">
        <v>432</v>
      </c>
      <c r="T1822">
        <f t="shared" si="252"/>
        <v>-1</v>
      </c>
      <c r="U1822" s="1">
        <v>42834</v>
      </c>
      <c r="V1822" s="13">
        <f t="shared" si="253"/>
        <v>42826</v>
      </c>
      <c r="W1822" s="14">
        <f t="shared" si="254"/>
        <v>42834</v>
      </c>
      <c r="X1822" s="1" t="str">
        <f t="shared" si="255"/>
        <v>Sunday</v>
      </c>
      <c r="Y1822" s="2">
        <v>0.57740740740740748</v>
      </c>
      <c r="Z1822" s="2">
        <f t="shared" si="256"/>
        <v>0.58333333333333326</v>
      </c>
      <c r="AA1822">
        <f>1</f>
        <v>1</v>
      </c>
      <c r="AB1822" s="1">
        <v>42834</v>
      </c>
      <c r="AC1822" s="13">
        <f t="shared" si="257"/>
        <v>42826</v>
      </c>
      <c r="AD1822" s="14">
        <f t="shared" si="258"/>
        <v>42834</v>
      </c>
      <c r="AE1822" s="1" t="str">
        <f t="shared" si="259"/>
        <v>Sunday</v>
      </c>
      <c r="AF1822" s="2">
        <v>0.62756944444444451</v>
      </c>
      <c r="AG1822" s="2">
        <f t="shared" si="260"/>
        <v>0.625</v>
      </c>
      <c r="AH1822" t="s">
        <v>23</v>
      </c>
    </row>
    <row r="1823" spans="1:34" x14ac:dyDescent="0.25">
      <c r="A1823">
        <v>1572412</v>
      </c>
      <c r="B1823" t="s">
        <v>54</v>
      </c>
      <c r="E1823">
        <v>43212</v>
      </c>
      <c r="F1823" t="s">
        <v>20</v>
      </c>
      <c r="G1823" t="s">
        <v>55</v>
      </c>
      <c r="H1823">
        <v>5454</v>
      </c>
      <c r="I1823" t="s">
        <v>26</v>
      </c>
      <c r="J1823">
        <f>VLOOKUP(I1823,Key!$A$1:$C$73,2,FALSE)</f>
        <v>43.034619999999997</v>
      </c>
      <c r="K1823">
        <f>VLOOKUP(I1823,Key!$A$1:$C$73,3,FALSE)</f>
        <v>-87.917500000000004</v>
      </c>
      <c r="L1823" t="s">
        <v>53</v>
      </c>
      <c r="M1823">
        <f>VLOOKUP(L1823,Key!$A$1:$C$73,2,FALSE)</f>
        <v>43.04824</v>
      </c>
      <c r="N1823">
        <f>VLOOKUP(L1823,Key!$A$1:$C$73,3,FALSE)</f>
        <v>-87.904970000000006</v>
      </c>
      <c r="O1823">
        <v>96</v>
      </c>
      <c r="P1823">
        <v>12</v>
      </c>
      <c r="Q1823">
        <v>14.4</v>
      </c>
      <c r="R1823">
        <v>13.7</v>
      </c>
      <c r="S1823">
        <v>576</v>
      </c>
      <c r="T1823">
        <f t="shared" si="252"/>
        <v>-1</v>
      </c>
      <c r="U1823" s="1">
        <v>42834</v>
      </c>
      <c r="V1823" s="13">
        <f t="shared" si="253"/>
        <v>42826</v>
      </c>
      <c r="W1823" s="14">
        <f t="shared" si="254"/>
        <v>42834</v>
      </c>
      <c r="X1823" s="1" t="str">
        <f t="shared" si="255"/>
        <v>Sunday</v>
      </c>
      <c r="Y1823" s="2">
        <v>0.58557870370370368</v>
      </c>
      <c r="Z1823" s="2">
        <f t="shared" si="256"/>
        <v>0.58333333333333326</v>
      </c>
      <c r="AA1823">
        <f>1</f>
        <v>1</v>
      </c>
      <c r="AB1823" s="1">
        <v>42834</v>
      </c>
      <c r="AC1823" s="13">
        <f t="shared" si="257"/>
        <v>42826</v>
      </c>
      <c r="AD1823" s="14">
        <f t="shared" si="258"/>
        <v>42834</v>
      </c>
      <c r="AE1823" s="1" t="str">
        <f t="shared" si="259"/>
        <v>Sunday</v>
      </c>
      <c r="AF1823" s="2">
        <v>0.65226851851851853</v>
      </c>
      <c r="AG1823" s="2">
        <f t="shared" si="260"/>
        <v>0.66666666666666663</v>
      </c>
      <c r="AH1823" t="s">
        <v>23</v>
      </c>
    </row>
    <row r="1824" spans="1:34" x14ac:dyDescent="0.25">
      <c r="A1824">
        <v>1572575</v>
      </c>
      <c r="B1824" t="s">
        <v>54</v>
      </c>
      <c r="F1824" t="s">
        <v>20</v>
      </c>
      <c r="G1824" t="s">
        <v>55</v>
      </c>
      <c r="H1824">
        <v>11103</v>
      </c>
      <c r="I1824" t="s">
        <v>39</v>
      </c>
      <c r="J1824">
        <f>VLOOKUP(I1824,Key!$A$1:$C$73,2,FALSE)</f>
        <v>43.031480000000002</v>
      </c>
      <c r="K1824">
        <f>VLOOKUP(I1824,Key!$A$1:$C$73,3,FALSE)</f>
        <v>-87.908169999999998</v>
      </c>
      <c r="L1824" t="s">
        <v>68</v>
      </c>
      <c r="M1824">
        <f>VLOOKUP(L1824,Key!$A$1:$C$73,2,FALSE)</f>
        <v>43.026470000000003</v>
      </c>
      <c r="N1824">
        <f>VLOOKUP(L1824,Key!$A$1:$C$73,3,FALSE)</f>
        <v>-87.918040000000005</v>
      </c>
      <c r="O1824">
        <v>19</v>
      </c>
      <c r="P1824">
        <v>3</v>
      </c>
      <c r="Q1824">
        <v>2.9</v>
      </c>
      <c r="R1824">
        <v>2.7</v>
      </c>
      <c r="S1824">
        <v>114</v>
      </c>
      <c r="T1824">
        <f t="shared" si="252"/>
        <v>-1</v>
      </c>
      <c r="U1824" s="1">
        <v>42834</v>
      </c>
      <c r="V1824" s="13">
        <f t="shared" si="253"/>
        <v>42826</v>
      </c>
      <c r="W1824" s="14">
        <f t="shared" si="254"/>
        <v>42834</v>
      </c>
      <c r="X1824" s="1" t="str">
        <f t="shared" si="255"/>
        <v>Sunday</v>
      </c>
      <c r="Y1824" s="2">
        <v>0.60495370370370372</v>
      </c>
      <c r="Z1824" s="2">
        <f t="shared" si="256"/>
        <v>0.625</v>
      </c>
      <c r="AA1824">
        <f>1</f>
        <v>1</v>
      </c>
      <c r="AB1824" s="1">
        <v>42834</v>
      </c>
      <c r="AC1824" s="13">
        <f t="shared" si="257"/>
        <v>42826</v>
      </c>
      <c r="AD1824" s="14">
        <f t="shared" si="258"/>
        <v>42834</v>
      </c>
      <c r="AE1824" s="1" t="str">
        <f t="shared" si="259"/>
        <v>Sunday</v>
      </c>
      <c r="AF1824" s="2">
        <v>0.61849537037037039</v>
      </c>
      <c r="AG1824" s="2">
        <f t="shared" si="260"/>
        <v>0.625</v>
      </c>
      <c r="AH1824" t="s">
        <v>23</v>
      </c>
    </row>
    <row r="1825" spans="1:34" x14ac:dyDescent="0.25">
      <c r="A1825">
        <v>1572757</v>
      </c>
      <c r="B1825" t="s">
        <v>54</v>
      </c>
      <c r="E1825">
        <v>53222</v>
      </c>
      <c r="F1825" t="s">
        <v>20</v>
      </c>
      <c r="G1825" t="s">
        <v>55</v>
      </c>
      <c r="H1825">
        <v>5434</v>
      </c>
      <c r="I1825" t="s">
        <v>90</v>
      </c>
      <c r="J1825">
        <f>VLOOKUP(I1825,Key!$A$1:$C$73,2,FALSE)</f>
        <v>43.06044</v>
      </c>
      <c r="K1825">
        <f>VLOOKUP(I1825,Key!$A$1:$C$73,3,FALSE)</f>
        <v>-88.016239999999996</v>
      </c>
      <c r="L1825" t="s">
        <v>90</v>
      </c>
      <c r="M1825">
        <f>VLOOKUP(L1825,Key!$A$1:$C$73,2,FALSE)</f>
        <v>43.06044</v>
      </c>
      <c r="N1825">
        <f>VLOOKUP(L1825,Key!$A$1:$C$73,3,FALSE)</f>
        <v>-88.016239999999996</v>
      </c>
      <c r="O1825">
        <v>47</v>
      </c>
      <c r="P1825">
        <v>6</v>
      </c>
      <c r="Q1825">
        <v>7.1</v>
      </c>
      <c r="R1825">
        <v>6.7</v>
      </c>
      <c r="S1825">
        <v>282</v>
      </c>
      <c r="T1825">
        <f t="shared" si="252"/>
        <v>-1</v>
      </c>
      <c r="U1825" s="1">
        <v>42834</v>
      </c>
      <c r="V1825" s="13">
        <f t="shared" si="253"/>
        <v>42826</v>
      </c>
      <c r="W1825" s="14">
        <f t="shared" si="254"/>
        <v>42834</v>
      </c>
      <c r="X1825" s="1" t="str">
        <f t="shared" si="255"/>
        <v>Sunday</v>
      </c>
      <c r="Y1825" s="2">
        <v>0.6256828703703704</v>
      </c>
      <c r="Z1825" s="2">
        <f t="shared" si="256"/>
        <v>0.625</v>
      </c>
      <c r="AA1825">
        <f>1</f>
        <v>1</v>
      </c>
      <c r="AB1825" s="1">
        <v>42834</v>
      </c>
      <c r="AC1825" s="13">
        <f t="shared" si="257"/>
        <v>42826</v>
      </c>
      <c r="AD1825" s="14">
        <f t="shared" si="258"/>
        <v>42834</v>
      </c>
      <c r="AE1825" s="1" t="str">
        <f t="shared" si="259"/>
        <v>Sunday</v>
      </c>
      <c r="AF1825" s="2">
        <v>0.65813657407407411</v>
      </c>
      <c r="AG1825" s="2">
        <f t="shared" si="260"/>
        <v>0.66666666666666663</v>
      </c>
      <c r="AH1825" t="s">
        <v>25</v>
      </c>
    </row>
    <row r="1826" spans="1:34" x14ac:dyDescent="0.25">
      <c r="A1826">
        <v>1572763</v>
      </c>
      <c r="B1826" t="s">
        <v>54</v>
      </c>
      <c r="E1826">
        <v>60459</v>
      </c>
      <c r="F1826" t="s">
        <v>20</v>
      </c>
      <c r="G1826" t="s">
        <v>55</v>
      </c>
      <c r="H1826">
        <v>11046</v>
      </c>
      <c r="I1826" t="s">
        <v>62</v>
      </c>
      <c r="J1826">
        <f>VLOOKUP(I1826,Key!$A$1:$C$73,2,FALSE)</f>
        <v>43.052460000000004</v>
      </c>
      <c r="K1826">
        <f>VLOOKUP(I1826,Key!$A$1:$C$73,3,FALSE)</f>
        <v>-87.891000000000005</v>
      </c>
      <c r="L1826" t="s">
        <v>60</v>
      </c>
      <c r="M1826">
        <f>VLOOKUP(L1826,Key!$A$1:$C$73,2,FALSE)</f>
        <v>43.046570000000003</v>
      </c>
      <c r="N1826">
        <f>VLOOKUP(L1826,Key!$A$1:$C$73,3,FALSE)</f>
        <v>-87.908720000000002</v>
      </c>
      <c r="O1826">
        <v>66</v>
      </c>
      <c r="P1826">
        <v>9</v>
      </c>
      <c r="Q1826">
        <v>9.9</v>
      </c>
      <c r="R1826">
        <v>9.4</v>
      </c>
      <c r="S1826">
        <v>396</v>
      </c>
      <c r="T1826">
        <f t="shared" si="252"/>
        <v>-1</v>
      </c>
      <c r="U1826" s="1">
        <v>42834</v>
      </c>
      <c r="V1826" s="13">
        <f t="shared" si="253"/>
        <v>42826</v>
      </c>
      <c r="W1826" s="14">
        <f t="shared" si="254"/>
        <v>42834</v>
      </c>
      <c r="X1826" s="1" t="str">
        <f t="shared" si="255"/>
        <v>Sunday</v>
      </c>
      <c r="Y1826" s="2">
        <v>0.62641203703703707</v>
      </c>
      <c r="Z1826" s="2">
        <f t="shared" si="256"/>
        <v>0.625</v>
      </c>
      <c r="AA1826">
        <f>1</f>
        <v>1</v>
      </c>
      <c r="AB1826" s="1">
        <v>42834</v>
      </c>
      <c r="AC1826" s="13">
        <f t="shared" si="257"/>
        <v>42826</v>
      </c>
      <c r="AD1826" s="14">
        <f t="shared" si="258"/>
        <v>42834</v>
      </c>
      <c r="AE1826" s="1" t="str">
        <f t="shared" si="259"/>
        <v>Sunday</v>
      </c>
      <c r="AF1826" s="2">
        <v>0.67280092592592589</v>
      </c>
      <c r="AG1826" s="2">
        <f t="shared" si="260"/>
        <v>0.66666666666666663</v>
      </c>
      <c r="AH1826" t="s">
        <v>23</v>
      </c>
    </row>
    <row r="1827" spans="1:34" x14ac:dyDescent="0.25">
      <c r="A1827">
        <v>1572770</v>
      </c>
      <c r="B1827" t="s">
        <v>54</v>
      </c>
      <c r="E1827">
        <v>53140</v>
      </c>
      <c r="F1827" t="s">
        <v>20</v>
      </c>
      <c r="G1827" t="s">
        <v>55</v>
      </c>
      <c r="H1827">
        <v>5570</v>
      </c>
      <c r="I1827" t="s">
        <v>62</v>
      </c>
      <c r="J1827">
        <f>VLOOKUP(I1827,Key!$A$1:$C$73,2,FALSE)</f>
        <v>43.052460000000004</v>
      </c>
      <c r="K1827">
        <f>VLOOKUP(I1827,Key!$A$1:$C$73,3,FALSE)</f>
        <v>-87.891000000000005</v>
      </c>
      <c r="L1827" t="s">
        <v>60</v>
      </c>
      <c r="M1827">
        <f>VLOOKUP(L1827,Key!$A$1:$C$73,2,FALSE)</f>
        <v>43.046570000000003</v>
      </c>
      <c r="N1827">
        <f>VLOOKUP(L1827,Key!$A$1:$C$73,3,FALSE)</f>
        <v>-87.908720000000002</v>
      </c>
      <c r="O1827">
        <v>66</v>
      </c>
      <c r="P1827">
        <v>9</v>
      </c>
      <c r="Q1827">
        <v>9.9</v>
      </c>
      <c r="R1827">
        <v>9.4</v>
      </c>
      <c r="S1827">
        <v>396</v>
      </c>
      <c r="T1827">
        <f t="shared" si="252"/>
        <v>-1</v>
      </c>
      <c r="U1827" s="1">
        <v>42834</v>
      </c>
      <c r="V1827" s="13">
        <f t="shared" si="253"/>
        <v>42826</v>
      </c>
      <c r="W1827" s="14">
        <f t="shared" si="254"/>
        <v>42834</v>
      </c>
      <c r="X1827" s="1" t="str">
        <f t="shared" si="255"/>
        <v>Sunday</v>
      </c>
      <c r="Y1827" s="2">
        <v>0.62692129629629634</v>
      </c>
      <c r="Z1827" s="2">
        <f t="shared" si="256"/>
        <v>0.625</v>
      </c>
      <c r="AA1827">
        <f>1</f>
        <v>1</v>
      </c>
      <c r="AB1827" s="1">
        <v>42834</v>
      </c>
      <c r="AC1827" s="13">
        <f t="shared" si="257"/>
        <v>42826</v>
      </c>
      <c r="AD1827" s="14">
        <f t="shared" si="258"/>
        <v>42834</v>
      </c>
      <c r="AE1827" s="1" t="str">
        <f t="shared" si="259"/>
        <v>Sunday</v>
      </c>
      <c r="AF1827" s="2">
        <v>0.67270833333333335</v>
      </c>
      <c r="AG1827" s="2">
        <f t="shared" si="260"/>
        <v>0.66666666666666663</v>
      </c>
      <c r="AH1827" t="s">
        <v>23</v>
      </c>
    </row>
    <row r="1828" spans="1:34" x14ac:dyDescent="0.25">
      <c r="A1828">
        <v>1572811</v>
      </c>
      <c r="B1828" t="s">
        <v>54</v>
      </c>
      <c r="E1828">
        <v>53214</v>
      </c>
      <c r="F1828" t="s">
        <v>20</v>
      </c>
      <c r="G1828" t="s">
        <v>55</v>
      </c>
      <c r="H1828">
        <v>143</v>
      </c>
      <c r="I1828" t="s">
        <v>77</v>
      </c>
      <c r="J1828">
        <f>VLOOKUP(I1828,Key!$A$1:$C$73,2,FALSE)</f>
        <v>43.036900000000003</v>
      </c>
      <c r="K1828">
        <f>VLOOKUP(I1828,Key!$A$1:$C$73,3,FALSE)</f>
        <v>-87.89667</v>
      </c>
      <c r="L1828" t="s">
        <v>77</v>
      </c>
      <c r="M1828">
        <f>VLOOKUP(L1828,Key!$A$1:$C$73,2,FALSE)</f>
        <v>43.036900000000003</v>
      </c>
      <c r="N1828">
        <f>VLOOKUP(L1828,Key!$A$1:$C$73,3,FALSE)</f>
        <v>-87.89667</v>
      </c>
      <c r="O1828">
        <v>38</v>
      </c>
      <c r="P1828">
        <v>6</v>
      </c>
      <c r="Q1828">
        <v>5.7</v>
      </c>
      <c r="R1828">
        <v>5.4</v>
      </c>
      <c r="S1828">
        <v>228</v>
      </c>
      <c r="T1828">
        <f t="shared" si="252"/>
        <v>-1</v>
      </c>
      <c r="U1828" s="1">
        <v>42834</v>
      </c>
      <c r="V1828" s="13">
        <f t="shared" si="253"/>
        <v>42826</v>
      </c>
      <c r="W1828" s="14">
        <f t="shared" si="254"/>
        <v>42834</v>
      </c>
      <c r="X1828" s="1" t="str">
        <f t="shared" si="255"/>
        <v>Sunday</v>
      </c>
      <c r="Y1828" s="2">
        <v>0.63130787037037039</v>
      </c>
      <c r="Z1828" s="2">
        <f t="shared" si="256"/>
        <v>0.625</v>
      </c>
      <c r="AA1828">
        <f>1</f>
        <v>1</v>
      </c>
      <c r="AB1828" s="1">
        <v>42834</v>
      </c>
      <c r="AC1828" s="13">
        <f t="shared" si="257"/>
        <v>42826</v>
      </c>
      <c r="AD1828" s="14">
        <f t="shared" si="258"/>
        <v>42834</v>
      </c>
      <c r="AE1828" s="1" t="str">
        <f t="shared" si="259"/>
        <v>Sunday</v>
      </c>
      <c r="AF1828" s="2">
        <v>0.6582986111111111</v>
      </c>
      <c r="AG1828" s="2">
        <f t="shared" si="260"/>
        <v>0.66666666666666663</v>
      </c>
      <c r="AH1828" t="s">
        <v>25</v>
      </c>
    </row>
    <row r="1829" spans="1:34" x14ac:dyDescent="0.25">
      <c r="A1829">
        <v>1572815</v>
      </c>
      <c r="B1829" t="s">
        <v>54</v>
      </c>
      <c r="E1829">
        <v>53224</v>
      </c>
      <c r="F1829" t="s">
        <v>20</v>
      </c>
      <c r="G1829" t="s">
        <v>55</v>
      </c>
      <c r="H1829">
        <v>11081</v>
      </c>
      <c r="I1829" t="s">
        <v>36</v>
      </c>
      <c r="J1829">
        <f>VLOOKUP(I1829,Key!$A$1:$C$73,2,FALSE)</f>
        <v>43.03519</v>
      </c>
      <c r="K1829">
        <f>VLOOKUP(I1829,Key!$A$1:$C$73,3,FALSE)</f>
        <v>-87.907390000000007</v>
      </c>
      <c r="L1829" t="s">
        <v>36</v>
      </c>
      <c r="M1829">
        <f>VLOOKUP(L1829,Key!$A$1:$C$73,2,FALSE)</f>
        <v>43.03519</v>
      </c>
      <c r="N1829">
        <f>VLOOKUP(L1829,Key!$A$1:$C$73,3,FALSE)</f>
        <v>-87.907390000000007</v>
      </c>
      <c r="O1829">
        <v>140</v>
      </c>
      <c r="P1829">
        <v>15</v>
      </c>
      <c r="Q1829">
        <v>18</v>
      </c>
      <c r="R1829">
        <v>17.100000000000001</v>
      </c>
      <c r="S1829">
        <v>720</v>
      </c>
      <c r="T1829">
        <f t="shared" si="252"/>
        <v>-1</v>
      </c>
      <c r="U1829" s="1">
        <v>42834</v>
      </c>
      <c r="V1829" s="13">
        <f t="shared" si="253"/>
        <v>42826</v>
      </c>
      <c r="W1829" s="14">
        <f t="shared" si="254"/>
        <v>42834</v>
      </c>
      <c r="X1829" s="1" t="str">
        <f t="shared" si="255"/>
        <v>Sunday</v>
      </c>
      <c r="Y1829" s="2">
        <v>0.63284722222222223</v>
      </c>
      <c r="Z1829" s="2">
        <f t="shared" si="256"/>
        <v>0.625</v>
      </c>
      <c r="AA1829">
        <f>1</f>
        <v>1</v>
      </c>
      <c r="AB1829" s="1">
        <v>42834</v>
      </c>
      <c r="AC1829" s="13">
        <f t="shared" si="257"/>
        <v>42826</v>
      </c>
      <c r="AD1829" s="14">
        <f t="shared" si="258"/>
        <v>42834</v>
      </c>
      <c r="AE1829" s="1" t="str">
        <f t="shared" si="259"/>
        <v>Sunday</v>
      </c>
      <c r="AF1829" s="2">
        <v>0.73053240740740744</v>
      </c>
      <c r="AG1829" s="2">
        <f t="shared" si="260"/>
        <v>0.75</v>
      </c>
      <c r="AH1829" t="s">
        <v>25</v>
      </c>
    </row>
    <row r="1830" spans="1:34" x14ac:dyDescent="0.25">
      <c r="A1830">
        <v>1572857</v>
      </c>
      <c r="B1830" t="s">
        <v>54</v>
      </c>
      <c r="E1830">
        <v>53228</v>
      </c>
      <c r="F1830" t="s">
        <v>20</v>
      </c>
      <c r="G1830" t="s">
        <v>55</v>
      </c>
      <c r="H1830">
        <v>247</v>
      </c>
      <c r="I1830" t="s">
        <v>36</v>
      </c>
      <c r="J1830">
        <f>VLOOKUP(I1830,Key!$A$1:$C$73,2,FALSE)</f>
        <v>43.03519</v>
      </c>
      <c r="K1830">
        <f>VLOOKUP(I1830,Key!$A$1:$C$73,3,FALSE)</f>
        <v>-87.907390000000007</v>
      </c>
      <c r="L1830" t="s">
        <v>39</v>
      </c>
      <c r="M1830">
        <f>VLOOKUP(L1830,Key!$A$1:$C$73,2,FALSE)</f>
        <v>43.031480000000002</v>
      </c>
      <c r="N1830">
        <f>VLOOKUP(L1830,Key!$A$1:$C$73,3,FALSE)</f>
        <v>-87.908169999999998</v>
      </c>
      <c r="O1830">
        <v>34</v>
      </c>
      <c r="P1830">
        <v>3</v>
      </c>
      <c r="Q1830">
        <v>5.0999999999999996</v>
      </c>
      <c r="R1830">
        <v>4.8</v>
      </c>
      <c r="S1830">
        <v>204</v>
      </c>
      <c r="T1830">
        <f t="shared" si="252"/>
        <v>-1</v>
      </c>
      <c r="U1830" s="1">
        <v>42834</v>
      </c>
      <c r="V1830" s="13">
        <f t="shared" si="253"/>
        <v>42826</v>
      </c>
      <c r="W1830" s="14">
        <f t="shared" si="254"/>
        <v>42834</v>
      </c>
      <c r="X1830" s="1" t="str">
        <f t="shared" si="255"/>
        <v>Sunday</v>
      </c>
      <c r="Y1830" s="2">
        <v>0.63758101851851856</v>
      </c>
      <c r="Z1830" s="2">
        <f t="shared" si="256"/>
        <v>0.625</v>
      </c>
      <c r="AA1830">
        <f>1</f>
        <v>1</v>
      </c>
      <c r="AB1830" s="1">
        <v>42834</v>
      </c>
      <c r="AC1830" s="13">
        <f t="shared" si="257"/>
        <v>42826</v>
      </c>
      <c r="AD1830" s="14">
        <f t="shared" si="258"/>
        <v>42834</v>
      </c>
      <c r="AE1830" s="1" t="str">
        <f t="shared" si="259"/>
        <v>Sunday</v>
      </c>
      <c r="AF1830" s="2">
        <v>0.66153935185185186</v>
      </c>
      <c r="AG1830" s="2">
        <f t="shared" si="260"/>
        <v>0.66666666666666663</v>
      </c>
      <c r="AH1830" t="s">
        <v>23</v>
      </c>
    </row>
    <row r="1831" spans="1:34" x14ac:dyDescent="0.25">
      <c r="A1831">
        <v>1572449</v>
      </c>
      <c r="B1831" t="s">
        <v>54</v>
      </c>
      <c r="E1831">
        <v>53211</v>
      </c>
      <c r="F1831" t="s">
        <v>20</v>
      </c>
      <c r="G1831" t="s">
        <v>55</v>
      </c>
      <c r="H1831">
        <v>172</v>
      </c>
      <c r="I1831" t="s">
        <v>76</v>
      </c>
      <c r="J1831">
        <f>VLOOKUP(I1831,Key!$A$1:$C$73,2,FALSE)</f>
        <v>43.02948</v>
      </c>
      <c r="K1831">
        <f>VLOOKUP(I1831,Key!$A$1:$C$73,3,FALSE)</f>
        <v>-87.912819999999996</v>
      </c>
      <c r="L1831" t="s">
        <v>63</v>
      </c>
      <c r="M1831">
        <f>VLOOKUP(L1831,Key!$A$1:$C$73,2,FALSE)</f>
        <v>43.066893999999998</v>
      </c>
      <c r="N1831">
        <f>VLOOKUP(L1831,Key!$A$1:$C$73,3,FALSE)</f>
        <v>-87.877936000000005</v>
      </c>
      <c r="O1831">
        <v>34</v>
      </c>
      <c r="P1831">
        <v>3</v>
      </c>
      <c r="Q1831">
        <v>5.0999999999999996</v>
      </c>
      <c r="R1831">
        <v>4.8</v>
      </c>
      <c r="S1831">
        <v>204</v>
      </c>
      <c r="T1831">
        <f t="shared" si="252"/>
        <v>-1</v>
      </c>
      <c r="U1831" s="1">
        <v>42834</v>
      </c>
      <c r="V1831" s="13">
        <f t="shared" si="253"/>
        <v>42826</v>
      </c>
      <c r="W1831" s="14">
        <f t="shared" si="254"/>
        <v>42834</v>
      </c>
      <c r="X1831" s="1" t="str">
        <f t="shared" si="255"/>
        <v>Sunday</v>
      </c>
      <c r="Y1831" s="2">
        <v>0.64439814814814811</v>
      </c>
      <c r="Z1831" s="2">
        <f t="shared" si="256"/>
        <v>0.625</v>
      </c>
      <c r="AA1831">
        <f>1</f>
        <v>1</v>
      </c>
      <c r="AB1831" s="1">
        <v>42834</v>
      </c>
      <c r="AC1831" s="13">
        <f t="shared" si="257"/>
        <v>42826</v>
      </c>
      <c r="AD1831" s="14">
        <f t="shared" si="258"/>
        <v>42834</v>
      </c>
      <c r="AE1831" s="1" t="str">
        <f t="shared" si="259"/>
        <v>Sunday</v>
      </c>
      <c r="AF1831" s="2">
        <v>0.66800925925925936</v>
      </c>
      <c r="AG1831" s="2">
        <f t="shared" si="260"/>
        <v>0.66666666666666663</v>
      </c>
      <c r="AH1831" t="s">
        <v>23</v>
      </c>
    </row>
    <row r="1832" spans="1:34" x14ac:dyDescent="0.25">
      <c r="A1832">
        <v>1572935</v>
      </c>
      <c r="B1832" t="s">
        <v>54</v>
      </c>
      <c r="E1832">
        <v>60622</v>
      </c>
      <c r="F1832" t="s">
        <v>20</v>
      </c>
      <c r="G1832" t="s">
        <v>55</v>
      </c>
      <c r="H1832">
        <v>21</v>
      </c>
      <c r="I1832" t="s">
        <v>79</v>
      </c>
      <c r="J1832">
        <f>VLOOKUP(I1832,Key!$A$1:$C$73,2,FALSE)</f>
        <v>43.04804</v>
      </c>
      <c r="K1832">
        <f>VLOOKUP(I1832,Key!$A$1:$C$73,3,FALSE)</f>
        <v>-87.896720000000002</v>
      </c>
      <c r="L1832" t="s">
        <v>81</v>
      </c>
      <c r="M1832">
        <f>VLOOKUP(L1832,Key!$A$1:$C$73,2,FALSE)</f>
        <v>43.058010000000003</v>
      </c>
      <c r="N1832">
        <f>VLOOKUP(L1832,Key!$A$1:$C$73,3,FALSE)</f>
        <v>-87.877300000000005</v>
      </c>
      <c r="O1832">
        <v>24</v>
      </c>
      <c r="P1832">
        <v>3</v>
      </c>
      <c r="Q1832">
        <v>3.6</v>
      </c>
      <c r="R1832">
        <v>3.4</v>
      </c>
      <c r="S1832">
        <v>144</v>
      </c>
      <c r="T1832">
        <f t="shared" si="252"/>
        <v>-1</v>
      </c>
      <c r="U1832" s="1">
        <v>42834</v>
      </c>
      <c r="V1832" s="13">
        <f t="shared" si="253"/>
        <v>42826</v>
      </c>
      <c r="W1832" s="14">
        <f t="shared" si="254"/>
        <v>42834</v>
      </c>
      <c r="X1832" s="1" t="str">
        <f t="shared" si="255"/>
        <v>Sunday</v>
      </c>
      <c r="Y1832" s="2">
        <v>0.64614583333333331</v>
      </c>
      <c r="Z1832" s="2">
        <f t="shared" si="256"/>
        <v>0.66666666666666663</v>
      </c>
      <c r="AA1832">
        <f>1</f>
        <v>1</v>
      </c>
      <c r="AB1832" s="1">
        <v>42834</v>
      </c>
      <c r="AC1832" s="13">
        <f t="shared" si="257"/>
        <v>42826</v>
      </c>
      <c r="AD1832" s="14">
        <f t="shared" si="258"/>
        <v>42834</v>
      </c>
      <c r="AE1832" s="1" t="str">
        <f t="shared" si="259"/>
        <v>Sunday</v>
      </c>
      <c r="AF1832" s="2">
        <v>0.6629976851851852</v>
      </c>
      <c r="AG1832" s="2">
        <f t="shared" si="260"/>
        <v>0.66666666666666663</v>
      </c>
      <c r="AH1832" t="s">
        <v>23</v>
      </c>
    </row>
    <row r="1833" spans="1:34" x14ac:dyDescent="0.25">
      <c r="A1833">
        <v>1572935</v>
      </c>
      <c r="B1833" t="s">
        <v>54</v>
      </c>
      <c r="E1833">
        <v>60622</v>
      </c>
      <c r="F1833" t="s">
        <v>20</v>
      </c>
      <c r="G1833" t="s">
        <v>55</v>
      </c>
      <c r="H1833">
        <v>31</v>
      </c>
      <c r="I1833" t="s">
        <v>79</v>
      </c>
      <c r="J1833">
        <f>VLOOKUP(I1833,Key!$A$1:$C$73,2,FALSE)</f>
        <v>43.04804</v>
      </c>
      <c r="K1833">
        <f>VLOOKUP(I1833,Key!$A$1:$C$73,3,FALSE)</f>
        <v>-87.896720000000002</v>
      </c>
      <c r="L1833" t="s">
        <v>81</v>
      </c>
      <c r="M1833">
        <f>VLOOKUP(L1833,Key!$A$1:$C$73,2,FALSE)</f>
        <v>43.058010000000003</v>
      </c>
      <c r="N1833">
        <f>VLOOKUP(L1833,Key!$A$1:$C$73,3,FALSE)</f>
        <v>-87.877300000000005</v>
      </c>
      <c r="O1833">
        <v>23</v>
      </c>
      <c r="P1833">
        <v>3</v>
      </c>
      <c r="Q1833">
        <v>3.5</v>
      </c>
      <c r="R1833">
        <v>3.3</v>
      </c>
      <c r="S1833">
        <v>138</v>
      </c>
      <c r="T1833">
        <f t="shared" si="252"/>
        <v>-1</v>
      </c>
      <c r="U1833" s="1">
        <v>42834</v>
      </c>
      <c r="V1833" s="13">
        <f t="shared" si="253"/>
        <v>42826</v>
      </c>
      <c r="W1833" s="14">
        <f t="shared" si="254"/>
        <v>42834</v>
      </c>
      <c r="X1833" s="1" t="str">
        <f t="shared" si="255"/>
        <v>Sunday</v>
      </c>
      <c r="Y1833" s="2">
        <v>0.6466319444444445</v>
      </c>
      <c r="Z1833" s="2">
        <f t="shared" si="256"/>
        <v>0.66666666666666663</v>
      </c>
      <c r="AA1833">
        <f>1</f>
        <v>1</v>
      </c>
      <c r="AB1833" s="1">
        <v>42834</v>
      </c>
      <c r="AC1833" s="13">
        <f t="shared" si="257"/>
        <v>42826</v>
      </c>
      <c r="AD1833" s="14">
        <f t="shared" si="258"/>
        <v>42834</v>
      </c>
      <c r="AE1833" s="1" t="str">
        <f t="shared" si="259"/>
        <v>Sunday</v>
      </c>
      <c r="AF1833" s="2">
        <v>0.66314814814814815</v>
      </c>
      <c r="AG1833" s="2">
        <f t="shared" si="260"/>
        <v>0.66666666666666663</v>
      </c>
      <c r="AH1833" t="s">
        <v>23</v>
      </c>
    </row>
    <row r="1834" spans="1:34" x14ac:dyDescent="0.25">
      <c r="A1834">
        <v>1572989</v>
      </c>
      <c r="B1834" t="s">
        <v>54</v>
      </c>
      <c r="E1834">
        <v>90275</v>
      </c>
      <c r="F1834" t="s">
        <v>20</v>
      </c>
      <c r="G1834" t="s">
        <v>55</v>
      </c>
      <c r="H1834">
        <v>5443</v>
      </c>
      <c r="I1834" t="s">
        <v>84</v>
      </c>
      <c r="J1834">
        <f>VLOOKUP(I1834,Key!$A$1:$C$73,2,FALSE)</f>
        <v>43.040154000000001</v>
      </c>
      <c r="K1834">
        <f>VLOOKUP(I1834,Key!$A$1:$C$73,3,FALSE)</f>
        <v>-87.932113000000001</v>
      </c>
      <c r="L1834" t="s">
        <v>36</v>
      </c>
      <c r="M1834">
        <f>VLOOKUP(L1834,Key!$A$1:$C$73,2,FALSE)</f>
        <v>43.03519</v>
      </c>
      <c r="N1834">
        <f>VLOOKUP(L1834,Key!$A$1:$C$73,3,FALSE)</f>
        <v>-87.907390000000007</v>
      </c>
      <c r="O1834">
        <v>47</v>
      </c>
      <c r="P1834">
        <v>6</v>
      </c>
      <c r="Q1834">
        <v>7.1</v>
      </c>
      <c r="R1834">
        <v>6.7</v>
      </c>
      <c r="S1834">
        <v>282</v>
      </c>
      <c r="T1834">
        <f t="shared" si="252"/>
        <v>-1</v>
      </c>
      <c r="U1834" s="1">
        <v>42834</v>
      </c>
      <c r="V1834" s="13">
        <f t="shared" si="253"/>
        <v>42826</v>
      </c>
      <c r="W1834" s="14">
        <f t="shared" si="254"/>
        <v>42834</v>
      </c>
      <c r="X1834" s="1" t="str">
        <f t="shared" si="255"/>
        <v>Sunday</v>
      </c>
      <c r="Y1834" s="2">
        <v>0.6522337962962963</v>
      </c>
      <c r="Z1834" s="2">
        <f t="shared" si="256"/>
        <v>0.66666666666666663</v>
      </c>
      <c r="AA1834">
        <f>1</f>
        <v>1</v>
      </c>
      <c r="AB1834" s="1">
        <v>42834</v>
      </c>
      <c r="AC1834" s="13">
        <f t="shared" si="257"/>
        <v>42826</v>
      </c>
      <c r="AD1834" s="14">
        <f t="shared" si="258"/>
        <v>42834</v>
      </c>
      <c r="AE1834" s="1" t="str">
        <f t="shared" si="259"/>
        <v>Sunday</v>
      </c>
      <c r="AF1834" s="2">
        <v>0.68534722222222222</v>
      </c>
      <c r="AG1834" s="2">
        <f t="shared" si="260"/>
        <v>0.66666666666666663</v>
      </c>
      <c r="AH1834" t="s">
        <v>23</v>
      </c>
    </row>
    <row r="1835" spans="1:34" x14ac:dyDescent="0.25">
      <c r="A1835">
        <v>1152301</v>
      </c>
      <c r="B1835" t="s">
        <v>54</v>
      </c>
      <c r="E1835">
        <v>53219</v>
      </c>
      <c r="F1835" t="s">
        <v>20</v>
      </c>
      <c r="G1835" t="s">
        <v>55</v>
      </c>
      <c r="H1835">
        <v>5458</v>
      </c>
      <c r="I1835" t="s">
        <v>61</v>
      </c>
      <c r="J1835">
        <f>VLOOKUP(I1835,Key!$A$1:$C$73,2,FALSE)</f>
        <v>43.060786</v>
      </c>
      <c r="K1835">
        <f>VLOOKUP(I1835,Key!$A$1:$C$73,3,FALSE)</f>
        <v>-87.883825999999999</v>
      </c>
      <c r="L1835" t="s">
        <v>81</v>
      </c>
      <c r="M1835">
        <f>VLOOKUP(L1835,Key!$A$1:$C$73,2,FALSE)</f>
        <v>43.058010000000003</v>
      </c>
      <c r="N1835">
        <f>VLOOKUP(L1835,Key!$A$1:$C$73,3,FALSE)</f>
        <v>-87.877300000000005</v>
      </c>
      <c r="O1835">
        <v>67</v>
      </c>
      <c r="P1835">
        <v>9</v>
      </c>
      <c r="Q1835">
        <v>10.1</v>
      </c>
      <c r="R1835">
        <v>9.5</v>
      </c>
      <c r="S1835">
        <v>402</v>
      </c>
      <c r="T1835">
        <f t="shared" si="252"/>
        <v>-1</v>
      </c>
      <c r="U1835" s="1">
        <v>42834</v>
      </c>
      <c r="V1835" s="13">
        <f t="shared" si="253"/>
        <v>42826</v>
      </c>
      <c r="W1835" s="14">
        <f t="shared" si="254"/>
        <v>42834</v>
      </c>
      <c r="X1835" s="1" t="str">
        <f t="shared" si="255"/>
        <v>Sunday</v>
      </c>
      <c r="Y1835" s="2">
        <v>0.6605092592592593</v>
      </c>
      <c r="Z1835" s="2">
        <f t="shared" si="256"/>
        <v>0.66666666666666663</v>
      </c>
      <c r="AA1835">
        <f>1</f>
        <v>1</v>
      </c>
      <c r="AB1835" s="1">
        <v>42834</v>
      </c>
      <c r="AC1835" s="13">
        <f t="shared" si="257"/>
        <v>42826</v>
      </c>
      <c r="AD1835" s="14">
        <f t="shared" si="258"/>
        <v>42834</v>
      </c>
      <c r="AE1835" s="1" t="str">
        <f t="shared" si="259"/>
        <v>Sunday</v>
      </c>
      <c r="AF1835" s="2">
        <v>0.70715277777777785</v>
      </c>
      <c r="AG1835" s="2">
        <f t="shared" si="260"/>
        <v>0.70833333333333326</v>
      </c>
      <c r="AH1835" t="s">
        <v>23</v>
      </c>
    </row>
    <row r="1836" spans="1:34" x14ac:dyDescent="0.25">
      <c r="A1836">
        <v>1573052</v>
      </c>
      <c r="B1836" t="s">
        <v>54</v>
      </c>
      <c r="E1836">
        <v>53216</v>
      </c>
      <c r="F1836" t="s">
        <v>20</v>
      </c>
      <c r="G1836" t="s">
        <v>55</v>
      </c>
      <c r="H1836">
        <v>5454</v>
      </c>
      <c r="I1836" t="s">
        <v>53</v>
      </c>
      <c r="J1836">
        <f>VLOOKUP(I1836,Key!$A$1:$C$73,2,FALSE)</f>
        <v>43.04824</v>
      </c>
      <c r="K1836">
        <f>VLOOKUP(I1836,Key!$A$1:$C$73,3,FALSE)</f>
        <v>-87.904970000000006</v>
      </c>
      <c r="L1836" t="s">
        <v>79</v>
      </c>
      <c r="M1836">
        <f>VLOOKUP(L1836,Key!$A$1:$C$73,2,FALSE)</f>
        <v>43.04804</v>
      </c>
      <c r="N1836">
        <f>VLOOKUP(L1836,Key!$A$1:$C$73,3,FALSE)</f>
        <v>-87.896720000000002</v>
      </c>
      <c r="O1836">
        <v>35</v>
      </c>
      <c r="P1836">
        <v>6</v>
      </c>
      <c r="Q1836">
        <v>5.3</v>
      </c>
      <c r="R1836">
        <v>5</v>
      </c>
      <c r="S1836">
        <v>210</v>
      </c>
      <c r="T1836">
        <f t="shared" si="252"/>
        <v>-1</v>
      </c>
      <c r="U1836" s="1">
        <v>42834</v>
      </c>
      <c r="V1836" s="13">
        <f t="shared" si="253"/>
        <v>42826</v>
      </c>
      <c r="W1836" s="14">
        <f t="shared" si="254"/>
        <v>42834</v>
      </c>
      <c r="X1836" s="1" t="str">
        <f t="shared" si="255"/>
        <v>Sunday</v>
      </c>
      <c r="Y1836" s="2">
        <v>0.66120370370370374</v>
      </c>
      <c r="Z1836" s="2">
        <f t="shared" si="256"/>
        <v>0.66666666666666663</v>
      </c>
      <c r="AA1836">
        <f>1</f>
        <v>1</v>
      </c>
      <c r="AB1836" s="1">
        <v>42834</v>
      </c>
      <c r="AC1836" s="13">
        <f t="shared" si="257"/>
        <v>42826</v>
      </c>
      <c r="AD1836" s="14">
        <f t="shared" si="258"/>
        <v>42834</v>
      </c>
      <c r="AE1836" s="1" t="str">
        <f t="shared" si="259"/>
        <v>Sunday</v>
      </c>
      <c r="AF1836" s="2">
        <v>0.68542824074074071</v>
      </c>
      <c r="AG1836" s="2">
        <f t="shared" si="260"/>
        <v>0.66666666666666663</v>
      </c>
      <c r="AH1836" t="s">
        <v>23</v>
      </c>
    </row>
    <row r="1837" spans="1:34" x14ac:dyDescent="0.25">
      <c r="A1837">
        <v>1573058</v>
      </c>
      <c r="B1837" t="s">
        <v>54</v>
      </c>
      <c r="E1837">
        <v>60585</v>
      </c>
      <c r="F1837" t="s">
        <v>20</v>
      </c>
      <c r="G1837" t="s">
        <v>55</v>
      </c>
      <c r="H1837">
        <v>5463</v>
      </c>
      <c r="I1837" t="s">
        <v>38</v>
      </c>
      <c r="J1837">
        <f>VLOOKUP(I1837,Key!$A$1:$C$73,2,FALSE)</f>
        <v>43.038649999999997</v>
      </c>
      <c r="K1837">
        <f>VLOOKUP(I1837,Key!$A$1:$C$73,3,FALSE)</f>
        <v>-87.921930000000003</v>
      </c>
      <c r="L1837" t="s">
        <v>53</v>
      </c>
      <c r="M1837">
        <f>VLOOKUP(L1837,Key!$A$1:$C$73,2,FALSE)</f>
        <v>43.04824</v>
      </c>
      <c r="N1837">
        <f>VLOOKUP(L1837,Key!$A$1:$C$73,3,FALSE)</f>
        <v>-87.904970000000006</v>
      </c>
      <c r="O1837">
        <v>60</v>
      </c>
      <c r="P1837">
        <v>6</v>
      </c>
      <c r="Q1837">
        <v>9</v>
      </c>
      <c r="R1837">
        <v>8.6</v>
      </c>
      <c r="S1837">
        <v>360</v>
      </c>
      <c r="T1837">
        <f t="shared" si="252"/>
        <v>-1</v>
      </c>
      <c r="U1837" s="1">
        <v>42834</v>
      </c>
      <c r="V1837" s="13">
        <f t="shared" si="253"/>
        <v>42826</v>
      </c>
      <c r="W1837" s="14">
        <f t="shared" si="254"/>
        <v>42834</v>
      </c>
      <c r="X1837" s="1" t="str">
        <f t="shared" si="255"/>
        <v>Sunday</v>
      </c>
      <c r="Y1837" s="2">
        <v>0.66310185185185189</v>
      </c>
      <c r="Z1837" s="2">
        <f t="shared" si="256"/>
        <v>0.66666666666666663</v>
      </c>
      <c r="AA1837">
        <f>1</f>
        <v>1</v>
      </c>
      <c r="AB1837" s="1">
        <v>42834</v>
      </c>
      <c r="AC1837" s="13">
        <f t="shared" si="257"/>
        <v>42826</v>
      </c>
      <c r="AD1837" s="14">
        <f t="shared" si="258"/>
        <v>42834</v>
      </c>
      <c r="AE1837" s="1" t="str">
        <f t="shared" si="259"/>
        <v>Sunday</v>
      </c>
      <c r="AF1837" s="2">
        <v>0.70425925925925925</v>
      </c>
      <c r="AG1837" s="2">
        <f t="shared" si="260"/>
        <v>0.70833333333333326</v>
      </c>
      <c r="AH1837" t="s">
        <v>23</v>
      </c>
    </row>
    <row r="1838" spans="1:34" x14ac:dyDescent="0.25">
      <c r="A1838">
        <v>1573060</v>
      </c>
      <c r="B1838" t="s">
        <v>54</v>
      </c>
      <c r="E1838">
        <v>53233</v>
      </c>
      <c r="F1838" t="s">
        <v>20</v>
      </c>
      <c r="G1838" t="s">
        <v>55</v>
      </c>
      <c r="H1838">
        <v>116</v>
      </c>
      <c r="I1838" t="s">
        <v>38</v>
      </c>
      <c r="J1838">
        <f>VLOOKUP(I1838,Key!$A$1:$C$73,2,FALSE)</f>
        <v>43.038649999999997</v>
      </c>
      <c r="K1838">
        <f>VLOOKUP(I1838,Key!$A$1:$C$73,3,FALSE)</f>
        <v>-87.921930000000003</v>
      </c>
      <c r="L1838" t="s">
        <v>53</v>
      </c>
      <c r="M1838">
        <f>VLOOKUP(L1838,Key!$A$1:$C$73,2,FALSE)</f>
        <v>43.04824</v>
      </c>
      <c r="N1838">
        <f>VLOOKUP(L1838,Key!$A$1:$C$73,3,FALSE)</f>
        <v>-87.904970000000006</v>
      </c>
      <c r="O1838">
        <v>57</v>
      </c>
      <c r="P1838">
        <v>6</v>
      </c>
      <c r="Q1838">
        <v>8.6</v>
      </c>
      <c r="R1838">
        <v>8.1</v>
      </c>
      <c r="S1838">
        <v>342</v>
      </c>
      <c r="T1838">
        <f t="shared" si="252"/>
        <v>-1</v>
      </c>
      <c r="U1838" s="1">
        <v>42834</v>
      </c>
      <c r="V1838" s="13">
        <f t="shared" si="253"/>
        <v>42826</v>
      </c>
      <c r="W1838" s="14">
        <f t="shared" si="254"/>
        <v>42834</v>
      </c>
      <c r="X1838" s="1" t="str">
        <f t="shared" si="255"/>
        <v>Sunday</v>
      </c>
      <c r="Y1838" s="2">
        <v>0.66461805555555553</v>
      </c>
      <c r="Z1838" s="2">
        <f t="shared" si="256"/>
        <v>0.66666666666666663</v>
      </c>
      <c r="AA1838">
        <f>1</f>
        <v>1</v>
      </c>
      <c r="AB1838" s="1">
        <v>42834</v>
      </c>
      <c r="AC1838" s="13">
        <f t="shared" si="257"/>
        <v>42826</v>
      </c>
      <c r="AD1838" s="14">
        <f t="shared" si="258"/>
        <v>42834</v>
      </c>
      <c r="AE1838" s="1" t="str">
        <f t="shared" si="259"/>
        <v>Sunday</v>
      </c>
      <c r="AF1838" s="2">
        <v>0.70435185185185178</v>
      </c>
      <c r="AG1838" s="2">
        <f t="shared" si="260"/>
        <v>0.70833333333333326</v>
      </c>
      <c r="AH1838" t="s">
        <v>23</v>
      </c>
    </row>
    <row r="1839" spans="1:34" x14ac:dyDescent="0.25">
      <c r="A1839">
        <v>1230836</v>
      </c>
      <c r="B1839" t="s">
        <v>54</v>
      </c>
      <c r="E1839">
        <v>53233</v>
      </c>
      <c r="F1839" t="s">
        <v>20</v>
      </c>
      <c r="G1839" t="s">
        <v>55</v>
      </c>
      <c r="H1839">
        <v>5549</v>
      </c>
      <c r="I1839" t="s">
        <v>82</v>
      </c>
      <c r="J1839">
        <f>VLOOKUP(I1839,Key!$A$1:$C$73,2,FALSE)</f>
        <v>43.040349999999997</v>
      </c>
      <c r="K1839">
        <f>VLOOKUP(I1839,Key!$A$1:$C$73,3,FALSE)</f>
        <v>-87.920760000000001</v>
      </c>
      <c r="L1839" t="s">
        <v>84</v>
      </c>
      <c r="M1839">
        <f>VLOOKUP(L1839,Key!$A$1:$C$73,2,FALSE)</f>
        <v>43.040154000000001</v>
      </c>
      <c r="N1839">
        <f>VLOOKUP(L1839,Key!$A$1:$C$73,3,FALSE)</f>
        <v>-87.932113000000001</v>
      </c>
      <c r="O1839">
        <v>72</v>
      </c>
      <c r="P1839">
        <v>9</v>
      </c>
      <c r="Q1839">
        <v>10.8</v>
      </c>
      <c r="R1839">
        <v>10.3</v>
      </c>
      <c r="S1839">
        <v>432</v>
      </c>
      <c r="T1839">
        <f t="shared" si="252"/>
        <v>-1</v>
      </c>
      <c r="U1839" s="1">
        <v>42834</v>
      </c>
      <c r="V1839" s="13">
        <f t="shared" si="253"/>
        <v>42826</v>
      </c>
      <c r="W1839" s="14">
        <f t="shared" si="254"/>
        <v>42834</v>
      </c>
      <c r="X1839" s="1" t="str">
        <f t="shared" si="255"/>
        <v>Sunday</v>
      </c>
      <c r="Y1839" s="2">
        <v>0.69094907407407413</v>
      </c>
      <c r="Z1839" s="2">
        <f t="shared" si="256"/>
        <v>0.70833333333333326</v>
      </c>
      <c r="AA1839">
        <f>1</f>
        <v>1</v>
      </c>
      <c r="AB1839" s="1">
        <v>42834</v>
      </c>
      <c r="AC1839" s="13">
        <f t="shared" si="257"/>
        <v>42826</v>
      </c>
      <c r="AD1839" s="14">
        <f t="shared" si="258"/>
        <v>42834</v>
      </c>
      <c r="AE1839" s="1" t="str">
        <f t="shared" si="259"/>
        <v>Sunday</v>
      </c>
      <c r="AF1839" s="2">
        <v>0.74061342592592594</v>
      </c>
      <c r="AG1839" s="2">
        <f t="shared" si="260"/>
        <v>0.75</v>
      </c>
      <c r="AH1839" t="s">
        <v>23</v>
      </c>
    </row>
    <row r="1840" spans="1:34" x14ac:dyDescent="0.25">
      <c r="A1840">
        <v>1573343</v>
      </c>
      <c r="B1840" t="s">
        <v>54</v>
      </c>
      <c r="E1840">
        <v>53208</v>
      </c>
      <c r="F1840" t="s">
        <v>20</v>
      </c>
      <c r="G1840" t="s">
        <v>55</v>
      </c>
      <c r="H1840">
        <v>5425</v>
      </c>
      <c r="I1840" t="s">
        <v>40</v>
      </c>
      <c r="J1840">
        <f>VLOOKUP(I1840,Key!$A$1:$C$73,2,FALSE)</f>
        <v>43.06033</v>
      </c>
      <c r="K1840">
        <f>VLOOKUP(I1840,Key!$A$1:$C$73,3,FALSE)</f>
        <v>-87.89546</v>
      </c>
      <c r="L1840" t="s">
        <v>40</v>
      </c>
      <c r="M1840">
        <f>VLOOKUP(L1840,Key!$A$1:$C$73,2,FALSE)</f>
        <v>43.06033</v>
      </c>
      <c r="N1840">
        <f>VLOOKUP(L1840,Key!$A$1:$C$73,3,FALSE)</f>
        <v>-87.89546</v>
      </c>
      <c r="O1840">
        <v>35</v>
      </c>
      <c r="P1840">
        <v>6</v>
      </c>
      <c r="Q1840">
        <v>5.3</v>
      </c>
      <c r="R1840">
        <v>5</v>
      </c>
      <c r="S1840">
        <v>210</v>
      </c>
      <c r="T1840">
        <f t="shared" si="252"/>
        <v>-1</v>
      </c>
      <c r="U1840" s="1">
        <v>42834</v>
      </c>
      <c r="V1840" s="13">
        <f t="shared" si="253"/>
        <v>42826</v>
      </c>
      <c r="W1840" s="14">
        <f t="shared" si="254"/>
        <v>42834</v>
      </c>
      <c r="X1840" s="1" t="str">
        <f t="shared" si="255"/>
        <v>Sunday</v>
      </c>
      <c r="Y1840" s="2">
        <v>0.70981481481481479</v>
      </c>
      <c r="Z1840" s="2">
        <f t="shared" si="256"/>
        <v>0.70833333333333326</v>
      </c>
      <c r="AA1840">
        <f>1</f>
        <v>1</v>
      </c>
      <c r="AB1840" s="1">
        <v>42834</v>
      </c>
      <c r="AC1840" s="13">
        <f t="shared" si="257"/>
        <v>42826</v>
      </c>
      <c r="AD1840" s="14">
        <f t="shared" si="258"/>
        <v>42834</v>
      </c>
      <c r="AE1840" s="1" t="str">
        <f t="shared" si="259"/>
        <v>Sunday</v>
      </c>
      <c r="AF1840" s="2">
        <v>0.73422453703703694</v>
      </c>
      <c r="AG1840" s="2">
        <f t="shared" si="260"/>
        <v>0.75</v>
      </c>
      <c r="AH1840" t="s">
        <v>25</v>
      </c>
    </row>
    <row r="1841" spans="1:34" x14ac:dyDescent="0.25">
      <c r="A1841">
        <v>1573357</v>
      </c>
      <c r="B1841" t="s">
        <v>54</v>
      </c>
      <c r="E1841">
        <v>53202</v>
      </c>
      <c r="F1841" t="s">
        <v>20</v>
      </c>
      <c r="G1841" t="s">
        <v>55</v>
      </c>
      <c r="H1841">
        <v>11079</v>
      </c>
      <c r="I1841" t="s">
        <v>78</v>
      </c>
      <c r="J1841">
        <f>VLOOKUP(I1841,Key!$A$1:$C$73,2,FALSE)</f>
        <v>43.048200000000001</v>
      </c>
      <c r="K1841">
        <f>VLOOKUP(I1841,Key!$A$1:$C$73,3,FALSE)</f>
        <v>-87.900859999999994</v>
      </c>
      <c r="L1841" t="s">
        <v>60</v>
      </c>
      <c r="M1841">
        <f>VLOOKUP(L1841,Key!$A$1:$C$73,2,FALSE)</f>
        <v>43.046570000000003</v>
      </c>
      <c r="N1841">
        <f>VLOOKUP(L1841,Key!$A$1:$C$73,3,FALSE)</f>
        <v>-87.908720000000002</v>
      </c>
      <c r="O1841">
        <v>6</v>
      </c>
      <c r="P1841">
        <v>3</v>
      </c>
      <c r="Q1841">
        <v>0.9</v>
      </c>
      <c r="R1841">
        <v>0.9</v>
      </c>
      <c r="S1841">
        <v>36</v>
      </c>
      <c r="T1841">
        <f t="shared" si="252"/>
        <v>-1</v>
      </c>
      <c r="U1841" s="1">
        <v>42834</v>
      </c>
      <c r="V1841" s="13">
        <f t="shared" si="253"/>
        <v>42826</v>
      </c>
      <c r="W1841" s="14">
        <f t="shared" si="254"/>
        <v>42834</v>
      </c>
      <c r="X1841" s="1" t="str">
        <f t="shared" si="255"/>
        <v>Sunday</v>
      </c>
      <c r="Y1841" s="2">
        <v>0.71267361111111116</v>
      </c>
      <c r="Z1841" s="2">
        <f t="shared" si="256"/>
        <v>0.70833333333333326</v>
      </c>
      <c r="AA1841">
        <f>1</f>
        <v>1</v>
      </c>
      <c r="AB1841" s="1">
        <v>42834</v>
      </c>
      <c r="AC1841" s="13">
        <f t="shared" si="257"/>
        <v>42826</v>
      </c>
      <c r="AD1841" s="14">
        <f t="shared" si="258"/>
        <v>42834</v>
      </c>
      <c r="AE1841" s="1" t="str">
        <f t="shared" si="259"/>
        <v>Sunday</v>
      </c>
      <c r="AF1841" s="2">
        <v>0.71678240740740751</v>
      </c>
      <c r="AG1841" s="2">
        <f t="shared" si="260"/>
        <v>0.70833333333333326</v>
      </c>
      <c r="AH1841" t="s">
        <v>23</v>
      </c>
    </row>
    <row r="1842" spans="1:34" x14ac:dyDescent="0.25">
      <c r="A1842">
        <v>1573401</v>
      </c>
      <c r="B1842" t="s">
        <v>54</v>
      </c>
      <c r="F1842" t="s">
        <v>20</v>
      </c>
      <c r="G1842" t="s">
        <v>55</v>
      </c>
      <c r="H1842">
        <v>5472</v>
      </c>
      <c r="I1842" t="s">
        <v>74</v>
      </c>
      <c r="J1842">
        <f>VLOOKUP(I1842,Key!$A$1:$C$73,2,FALSE)</f>
        <v>43.05536</v>
      </c>
      <c r="K1842">
        <f>VLOOKUP(I1842,Key!$A$1:$C$73,3,FALSE)</f>
        <v>-87.90504</v>
      </c>
      <c r="L1842" t="s">
        <v>74</v>
      </c>
      <c r="M1842">
        <f>VLOOKUP(L1842,Key!$A$1:$C$73,2,FALSE)</f>
        <v>43.05536</v>
      </c>
      <c r="N1842">
        <f>VLOOKUP(L1842,Key!$A$1:$C$73,3,FALSE)</f>
        <v>-87.90504</v>
      </c>
      <c r="O1842">
        <v>35</v>
      </c>
      <c r="P1842">
        <v>6</v>
      </c>
      <c r="Q1842">
        <v>5.3</v>
      </c>
      <c r="R1842">
        <v>5</v>
      </c>
      <c r="S1842">
        <v>210</v>
      </c>
      <c r="T1842">
        <f t="shared" si="252"/>
        <v>-1</v>
      </c>
      <c r="U1842" s="1">
        <v>42834</v>
      </c>
      <c r="V1842" s="13">
        <f t="shared" si="253"/>
        <v>42826</v>
      </c>
      <c r="W1842" s="14">
        <f t="shared" si="254"/>
        <v>42834</v>
      </c>
      <c r="X1842" s="1" t="str">
        <f t="shared" si="255"/>
        <v>Sunday</v>
      </c>
      <c r="Y1842" s="2">
        <v>0.72302083333333333</v>
      </c>
      <c r="Z1842" s="2">
        <f t="shared" si="256"/>
        <v>0.70833333333333326</v>
      </c>
      <c r="AA1842">
        <f>1</f>
        <v>1</v>
      </c>
      <c r="AB1842" s="1">
        <v>42834</v>
      </c>
      <c r="AC1842" s="13">
        <f t="shared" si="257"/>
        <v>42826</v>
      </c>
      <c r="AD1842" s="14">
        <f t="shared" si="258"/>
        <v>42834</v>
      </c>
      <c r="AE1842" s="1" t="str">
        <f t="shared" si="259"/>
        <v>Sunday</v>
      </c>
      <c r="AF1842" s="2">
        <v>0.74771990740740746</v>
      </c>
      <c r="AG1842" s="2">
        <f t="shared" si="260"/>
        <v>0.75</v>
      </c>
      <c r="AH1842" t="s">
        <v>25</v>
      </c>
    </row>
    <row r="1843" spans="1:34" x14ac:dyDescent="0.25">
      <c r="A1843">
        <v>1573463</v>
      </c>
      <c r="B1843" t="s">
        <v>54</v>
      </c>
      <c r="E1843">
        <v>55082</v>
      </c>
      <c r="F1843" t="s">
        <v>20</v>
      </c>
      <c r="G1843" t="s">
        <v>55</v>
      </c>
      <c r="H1843">
        <v>5566</v>
      </c>
      <c r="I1843" t="s">
        <v>84</v>
      </c>
      <c r="J1843">
        <f>VLOOKUP(I1843,Key!$A$1:$C$73,2,FALSE)</f>
        <v>43.040154000000001</v>
      </c>
      <c r="K1843">
        <f>VLOOKUP(I1843,Key!$A$1:$C$73,3,FALSE)</f>
        <v>-87.932113000000001</v>
      </c>
      <c r="L1843" t="s">
        <v>28</v>
      </c>
      <c r="M1843">
        <f>VLOOKUP(L1843,Key!$A$1:$C$73,2,FALSE)</f>
        <v>43.038580000000003</v>
      </c>
      <c r="N1843">
        <f>VLOOKUP(L1843,Key!$A$1:$C$73,3,FALSE)</f>
        <v>-87.90934</v>
      </c>
      <c r="O1843">
        <v>86</v>
      </c>
      <c r="P1843">
        <v>9</v>
      </c>
      <c r="Q1843">
        <v>12.9</v>
      </c>
      <c r="R1843">
        <v>12.3</v>
      </c>
      <c r="S1843">
        <v>516</v>
      </c>
      <c r="T1843">
        <f t="shared" si="252"/>
        <v>-1</v>
      </c>
      <c r="U1843" s="1">
        <v>42834</v>
      </c>
      <c r="V1843" s="13">
        <f t="shared" si="253"/>
        <v>42826</v>
      </c>
      <c r="W1843" s="14">
        <f t="shared" si="254"/>
        <v>42834</v>
      </c>
      <c r="X1843" s="1" t="str">
        <f t="shared" si="255"/>
        <v>Sunday</v>
      </c>
      <c r="Y1843" s="2">
        <v>0.73587962962962961</v>
      </c>
      <c r="Z1843" s="2">
        <f t="shared" si="256"/>
        <v>0.75</v>
      </c>
      <c r="AA1843">
        <f>1</f>
        <v>1</v>
      </c>
      <c r="AB1843" s="1">
        <v>42834</v>
      </c>
      <c r="AC1843" s="13">
        <f t="shared" si="257"/>
        <v>42826</v>
      </c>
      <c r="AD1843" s="14">
        <f t="shared" si="258"/>
        <v>42834</v>
      </c>
      <c r="AE1843" s="1" t="str">
        <f t="shared" si="259"/>
        <v>Sunday</v>
      </c>
      <c r="AF1843" s="2">
        <v>0.7955902777777778</v>
      </c>
      <c r="AG1843" s="2">
        <f t="shared" si="260"/>
        <v>0.79166666666666663</v>
      </c>
      <c r="AH1843" t="s">
        <v>23</v>
      </c>
    </row>
    <row r="1844" spans="1:34" x14ac:dyDescent="0.25">
      <c r="A1844">
        <v>1573463</v>
      </c>
      <c r="B1844" t="s">
        <v>54</v>
      </c>
      <c r="E1844">
        <v>55082</v>
      </c>
      <c r="F1844" t="s">
        <v>20</v>
      </c>
      <c r="G1844" t="s">
        <v>55</v>
      </c>
      <c r="H1844">
        <v>5560</v>
      </c>
      <c r="I1844" t="s">
        <v>84</v>
      </c>
      <c r="J1844">
        <f>VLOOKUP(I1844,Key!$A$1:$C$73,2,FALSE)</f>
        <v>43.040154000000001</v>
      </c>
      <c r="K1844">
        <f>VLOOKUP(I1844,Key!$A$1:$C$73,3,FALSE)</f>
        <v>-87.932113000000001</v>
      </c>
      <c r="L1844" t="s">
        <v>28</v>
      </c>
      <c r="M1844">
        <f>VLOOKUP(L1844,Key!$A$1:$C$73,2,FALSE)</f>
        <v>43.038580000000003</v>
      </c>
      <c r="N1844">
        <f>VLOOKUP(L1844,Key!$A$1:$C$73,3,FALSE)</f>
        <v>-87.90934</v>
      </c>
      <c r="O1844">
        <v>85</v>
      </c>
      <c r="P1844">
        <v>9</v>
      </c>
      <c r="Q1844">
        <v>12.8</v>
      </c>
      <c r="R1844">
        <v>12.1</v>
      </c>
      <c r="S1844">
        <v>510</v>
      </c>
      <c r="T1844">
        <f t="shared" si="252"/>
        <v>-1</v>
      </c>
      <c r="U1844" s="1">
        <v>42834</v>
      </c>
      <c r="V1844" s="13">
        <f t="shared" si="253"/>
        <v>42826</v>
      </c>
      <c r="W1844" s="14">
        <f t="shared" si="254"/>
        <v>42834</v>
      </c>
      <c r="X1844" s="1" t="str">
        <f t="shared" si="255"/>
        <v>Sunday</v>
      </c>
      <c r="Y1844" s="2">
        <v>0.73637731481481483</v>
      </c>
      <c r="Z1844" s="2">
        <f t="shared" si="256"/>
        <v>0.75</v>
      </c>
      <c r="AA1844">
        <f>1</f>
        <v>1</v>
      </c>
      <c r="AB1844" s="1">
        <v>42834</v>
      </c>
      <c r="AC1844" s="13">
        <f t="shared" si="257"/>
        <v>42826</v>
      </c>
      <c r="AD1844" s="14">
        <f t="shared" si="258"/>
        <v>42834</v>
      </c>
      <c r="AE1844" s="1" t="str">
        <f t="shared" si="259"/>
        <v>Sunday</v>
      </c>
      <c r="AF1844" s="2">
        <v>0.79565972222222225</v>
      </c>
      <c r="AG1844" s="2">
        <f t="shared" si="260"/>
        <v>0.79166666666666663</v>
      </c>
      <c r="AH1844" t="s">
        <v>23</v>
      </c>
    </row>
    <row r="1845" spans="1:34" x14ac:dyDescent="0.25">
      <c r="A1845">
        <v>1573480</v>
      </c>
      <c r="B1845" t="s">
        <v>54</v>
      </c>
      <c r="E1845">
        <v>53105</v>
      </c>
      <c r="F1845" t="s">
        <v>20</v>
      </c>
      <c r="G1845" t="s">
        <v>55</v>
      </c>
      <c r="H1845">
        <v>11088</v>
      </c>
      <c r="I1845" t="s">
        <v>81</v>
      </c>
      <c r="J1845">
        <f>VLOOKUP(I1845,Key!$A$1:$C$73,2,FALSE)</f>
        <v>43.058010000000003</v>
      </c>
      <c r="K1845">
        <f>VLOOKUP(I1845,Key!$A$1:$C$73,3,FALSE)</f>
        <v>-87.877300000000005</v>
      </c>
      <c r="L1845" t="s">
        <v>81</v>
      </c>
      <c r="M1845">
        <f>VLOOKUP(L1845,Key!$A$1:$C$73,2,FALSE)</f>
        <v>43.058010000000003</v>
      </c>
      <c r="N1845">
        <f>VLOOKUP(L1845,Key!$A$1:$C$73,3,FALSE)</f>
        <v>-87.877300000000005</v>
      </c>
      <c r="O1845">
        <v>1</v>
      </c>
      <c r="P1845">
        <v>0</v>
      </c>
      <c r="Q1845">
        <v>0.2</v>
      </c>
      <c r="R1845">
        <v>0.1</v>
      </c>
      <c r="S1845">
        <v>6</v>
      </c>
      <c r="T1845">
        <f t="shared" si="252"/>
        <v>-1</v>
      </c>
      <c r="U1845" s="1">
        <v>42834</v>
      </c>
      <c r="V1845" s="13">
        <f t="shared" si="253"/>
        <v>42826</v>
      </c>
      <c r="W1845" s="14">
        <f t="shared" si="254"/>
        <v>42834</v>
      </c>
      <c r="X1845" s="1" t="str">
        <f t="shared" si="255"/>
        <v>Sunday</v>
      </c>
      <c r="Y1845" s="2">
        <v>0.73905092592592592</v>
      </c>
      <c r="Z1845" s="2">
        <f t="shared" si="256"/>
        <v>0.75</v>
      </c>
      <c r="AA1845">
        <f>1</f>
        <v>1</v>
      </c>
      <c r="AB1845" s="1">
        <v>42834</v>
      </c>
      <c r="AC1845" s="13">
        <f t="shared" si="257"/>
        <v>42826</v>
      </c>
      <c r="AD1845" s="14">
        <f t="shared" si="258"/>
        <v>42834</v>
      </c>
      <c r="AE1845" s="1" t="str">
        <f t="shared" si="259"/>
        <v>Sunday</v>
      </c>
      <c r="AF1845" s="2">
        <v>0.73998842592592595</v>
      </c>
      <c r="AG1845" s="2">
        <f t="shared" si="260"/>
        <v>0.75</v>
      </c>
      <c r="AH1845" t="s">
        <v>25</v>
      </c>
    </row>
    <row r="1846" spans="1:34" x14ac:dyDescent="0.25">
      <c r="A1846">
        <v>1573483</v>
      </c>
      <c r="B1846" t="s">
        <v>54</v>
      </c>
      <c r="F1846" t="s">
        <v>20</v>
      </c>
      <c r="G1846" t="s">
        <v>55</v>
      </c>
      <c r="H1846">
        <v>182</v>
      </c>
      <c r="I1846" t="s">
        <v>66</v>
      </c>
      <c r="J1846">
        <f>VLOOKUP(I1846,Key!$A$1:$C$73,2,FALSE)</f>
        <v>43.078530000000001</v>
      </c>
      <c r="K1846">
        <f>VLOOKUP(I1846,Key!$A$1:$C$73,3,FALSE)</f>
        <v>-87.882620000000003</v>
      </c>
      <c r="L1846" t="s">
        <v>66</v>
      </c>
      <c r="M1846">
        <f>VLOOKUP(L1846,Key!$A$1:$C$73,2,FALSE)</f>
        <v>43.078530000000001</v>
      </c>
      <c r="N1846">
        <f>VLOOKUP(L1846,Key!$A$1:$C$73,3,FALSE)</f>
        <v>-87.882620000000003</v>
      </c>
      <c r="O1846">
        <v>86</v>
      </c>
      <c r="P1846">
        <v>9</v>
      </c>
      <c r="Q1846">
        <v>12.9</v>
      </c>
      <c r="R1846">
        <v>12.3</v>
      </c>
      <c r="S1846">
        <v>516</v>
      </c>
      <c r="T1846">
        <f t="shared" si="252"/>
        <v>-1</v>
      </c>
      <c r="U1846" s="1">
        <v>42834</v>
      </c>
      <c r="V1846" s="13">
        <f t="shared" si="253"/>
        <v>42826</v>
      </c>
      <c r="W1846" s="14">
        <f t="shared" si="254"/>
        <v>42834</v>
      </c>
      <c r="X1846" s="1" t="str">
        <f t="shared" si="255"/>
        <v>Sunday</v>
      </c>
      <c r="Y1846" s="2">
        <v>0.73917824074074068</v>
      </c>
      <c r="Z1846" s="2">
        <f t="shared" si="256"/>
        <v>0.75</v>
      </c>
      <c r="AA1846">
        <f>1</f>
        <v>1</v>
      </c>
      <c r="AB1846" s="1">
        <v>42834</v>
      </c>
      <c r="AC1846" s="13">
        <f t="shared" si="257"/>
        <v>42826</v>
      </c>
      <c r="AD1846" s="14">
        <f t="shared" si="258"/>
        <v>42834</v>
      </c>
      <c r="AE1846" s="1" t="str">
        <f t="shared" si="259"/>
        <v>Sunday</v>
      </c>
      <c r="AF1846" s="2">
        <v>0.79888888888888887</v>
      </c>
      <c r="AG1846" s="2">
        <f t="shared" si="260"/>
        <v>0.79166666666666663</v>
      </c>
      <c r="AH1846" t="s">
        <v>25</v>
      </c>
    </row>
    <row r="1847" spans="1:34" x14ac:dyDescent="0.25">
      <c r="A1847">
        <v>1573480</v>
      </c>
      <c r="B1847" t="s">
        <v>54</v>
      </c>
      <c r="E1847">
        <v>53105</v>
      </c>
      <c r="F1847" t="s">
        <v>20</v>
      </c>
      <c r="G1847" t="s">
        <v>55</v>
      </c>
      <c r="H1847">
        <v>157</v>
      </c>
      <c r="I1847" t="s">
        <v>81</v>
      </c>
      <c r="J1847">
        <f>VLOOKUP(I1847,Key!$A$1:$C$73,2,FALSE)</f>
        <v>43.058010000000003</v>
      </c>
      <c r="K1847">
        <f>VLOOKUP(I1847,Key!$A$1:$C$73,3,FALSE)</f>
        <v>-87.877300000000005</v>
      </c>
      <c r="L1847" t="s">
        <v>79</v>
      </c>
      <c r="M1847">
        <f>VLOOKUP(L1847,Key!$A$1:$C$73,2,FALSE)</f>
        <v>43.04804</v>
      </c>
      <c r="N1847">
        <f>VLOOKUP(L1847,Key!$A$1:$C$73,3,FALSE)</f>
        <v>-87.896720000000002</v>
      </c>
      <c r="O1847">
        <v>28</v>
      </c>
      <c r="P1847">
        <v>3</v>
      </c>
      <c r="Q1847">
        <v>4.2</v>
      </c>
      <c r="R1847">
        <v>4</v>
      </c>
      <c r="S1847">
        <v>168</v>
      </c>
      <c r="T1847">
        <f t="shared" si="252"/>
        <v>-1</v>
      </c>
      <c r="U1847" s="1">
        <v>42834</v>
      </c>
      <c r="V1847" s="13">
        <f t="shared" si="253"/>
        <v>42826</v>
      </c>
      <c r="W1847" s="14">
        <f t="shared" si="254"/>
        <v>42834</v>
      </c>
      <c r="X1847" s="1" t="str">
        <f t="shared" si="255"/>
        <v>Sunday</v>
      </c>
      <c r="Y1847" s="2">
        <v>0.7397569444444444</v>
      </c>
      <c r="Z1847" s="2">
        <f t="shared" si="256"/>
        <v>0.75</v>
      </c>
      <c r="AA1847">
        <f>1</f>
        <v>1</v>
      </c>
      <c r="AB1847" s="1">
        <v>42834</v>
      </c>
      <c r="AC1847" s="13">
        <f t="shared" si="257"/>
        <v>42826</v>
      </c>
      <c r="AD1847" s="14">
        <f t="shared" si="258"/>
        <v>42834</v>
      </c>
      <c r="AE1847" s="1" t="str">
        <f t="shared" si="259"/>
        <v>Sunday</v>
      </c>
      <c r="AF1847" s="2">
        <v>0.75936342592592598</v>
      </c>
      <c r="AG1847" s="2">
        <f t="shared" si="260"/>
        <v>0.75</v>
      </c>
      <c r="AH1847" t="s">
        <v>23</v>
      </c>
    </row>
    <row r="1848" spans="1:34" x14ac:dyDescent="0.25">
      <c r="A1848">
        <v>1573487</v>
      </c>
      <c r="B1848" t="s">
        <v>54</v>
      </c>
      <c r="E1848">
        <v>32300</v>
      </c>
      <c r="F1848" t="s">
        <v>20</v>
      </c>
      <c r="G1848" t="s">
        <v>55</v>
      </c>
      <c r="H1848">
        <v>5422</v>
      </c>
      <c r="I1848" t="s">
        <v>37</v>
      </c>
      <c r="J1848">
        <f>VLOOKUP(I1848,Key!$A$1:$C$73,2,FALSE)</f>
        <v>43.049230000000001</v>
      </c>
      <c r="K1848">
        <f>VLOOKUP(I1848,Key!$A$1:$C$73,3,FALSE)</f>
        <v>-87.911940000000001</v>
      </c>
      <c r="L1848" t="s">
        <v>39</v>
      </c>
      <c r="M1848">
        <f>VLOOKUP(L1848,Key!$A$1:$C$73,2,FALSE)</f>
        <v>43.031480000000002</v>
      </c>
      <c r="N1848">
        <f>VLOOKUP(L1848,Key!$A$1:$C$73,3,FALSE)</f>
        <v>-87.908169999999998</v>
      </c>
      <c r="O1848">
        <v>57</v>
      </c>
      <c r="P1848">
        <v>6</v>
      </c>
      <c r="Q1848">
        <v>8.6</v>
      </c>
      <c r="R1848">
        <v>8.1</v>
      </c>
      <c r="S1848">
        <v>342</v>
      </c>
      <c r="T1848">
        <f t="shared" si="252"/>
        <v>-1</v>
      </c>
      <c r="U1848" s="1">
        <v>42834</v>
      </c>
      <c r="V1848" s="13">
        <f t="shared" si="253"/>
        <v>42826</v>
      </c>
      <c r="W1848" s="14">
        <f t="shared" si="254"/>
        <v>42834</v>
      </c>
      <c r="X1848" s="1" t="str">
        <f t="shared" si="255"/>
        <v>Sunday</v>
      </c>
      <c r="Y1848" s="2">
        <v>0.73994212962962969</v>
      </c>
      <c r="Z1848" s="2">
        <f t="shared" si="256"/>
        <v>0.75</v>
      </c>
      <c r="AA1848">
        <f>1</f>
        <v>1</v>
      </c>
      <c r="AB1848" s="1">
        <v>42834</v>
      </c>
      <c r="AC1848" s="13">
        <f t="shared" si="257"/>
        <v>42826</v>
      </c>
      <c r="AD1848" s="14">
        <f t="shared" si="258"/>
        <v>42834</v>
      </c>
      <c r="AE1848" s="1" t="str">
        <f t="shared" si="259"/>
        <v>Sunday</v>
      </c>
      <c r="AF1848" s="2">
        <v>0.77923611111111113</v>
      </c>
      <c r="AG1848" s="2">
        <f t="shared" si="260"/>
        <v>0.79166666666666663</v>
      </c>
      <c r="AH1848" t="s">
        <v>23</v>
      </c>
    </row>
    <row r="1849" spans="1:34" x14ac:dyDescent="0.25">
      <c r="A1849">
        <v>1573487</v>
      </c>
      <c r="B1849" t="s">
        <v>54</v>
      </c>
      <c r="E1849">
        <v>32300</v>
      </c>
      <c r="F1849" t="s">
        <v>20</v>
      </c>
      <c r="G1849" t="s">
        <v>55</v>
      </c>
      <c r="H1849">
        <v>5464</v>
      </c>
      <c r="I1849" t="s">
        <v>37</v>
      </c>
      <c r="J1849">
        <f>VLOOKUP(I1849,Key!$A$1:$C$73,2,FALSE)</f>
        <v>43.049230000000001</v>
      </c>
      <c r="K1849">
        <f>VLOOKUP(I1849,Key!$A$1:$C$73,3,FALSE)</f>
        <v>-87.911940000000001</v>
      </c>
      <c r="L1849" t="s">
        <v>39</v>
      </c>
      <c r="M1849">
        <f>VLOOKUP(L1849,Key!$A$1:$C$73,2,FALSE)</f>
        <v>43.031480000000002</v>
      </c>
      <c r="N1849">
        <f>VLOOKUP(L1849,Key!$A$1:$C$73,3,FALSE)</f>
        <v>-87.908169999999998</v>
      </c>
      <c r="O1849">
        <v>55</v>
      </c>
      <c r="P1849">
        <v>6</v>
      </c>
      <c r="Q1849">
        <v>8.3000000000000007</v>
      </c>
      <c r="R1849">
        <v>7.8</v>
      </c>
      <c r="S1849">
        <v>330</v>
      </c>
      <c r="T1849">
        <f t="shared" si="252"/>
        <v>-1</v>
      </c>
      <c r="U1849" s="1">
        <v>42834</v>
      </c>
      <c r="V1849" s="13">
        <f t="shared" si="253"/>
        <v>42826</v>
      </c>
      <c r="W1849" s="14">
        <f t="shared" si="254"/>
        <v>42834</v>
      </c>
      <c r="X1849" s="1" t="str">
        <f t="shared" si="255"/>
        <v>Sunday</v>
      </c>
      <c r="Y1849" s="2">
        <v>0.74077546296296293</v>
      </c>
      <c r="Z1849" s="2">
        <f t="shared" si="256"/>
        <v>0.75</v>
      </c>
      <c r="AA1849">
        <f>1</f>
        <v>1</v>
      </c>
      <c r="AB1849" s="1">
        <v>42834</v>
      </c>
      <c r="AC1849" s="13">
        <f t="shared" si="257"/>
        <v>42826</v>
      </c>
      <c r="AD1849" s="14">
        <f t="shared" si="258"/>
        <v>42834</v>
      </c>
      <c r="AE1849" s="1" t="str">
        <f t="shared" si="259"/>
        <v>Sunday</v>
      </c>
      <c r="AF1849" s="2">
        <v>0.77905092592592595</v>
      </c>
      <c r="AG1849" s="2">
        <f t="shared" si="260"/>
        <v>0.79166666666666663</v>
      </c>
      <c r="AH1849" t="s">
        <v>23</v>
      </c>
    </row>
    <row r="1850" spans="1:34" x14ac:dyDescent="0.25">
      <c r="A1850">
        <v>1573491</v>
      </c>
      <c r="B1850" t="s">
        <v>54</v>
      </c>
      <c r="E1850">
        <v>48840</v>
      </c>
      <c r="F1850" t="s">
        <v>20</v>
      </c>
      <c r="G1850" t="s">
        <v>55</v>
      </c>
      <c r="H1850">
        <v>11130</v>
      </c>
      <c r="I1850" t="s">
        <v>60</v>
      </c>
      <c r="J1850">
        <f>VLOOKUP(I1850,Key!$A$1:$C$73,2,FALSE)</f>
        <v>43.046570000000003</v>
      </c>
      <c r="K1850">
        <f>VLOOKUP(I1850,Key!$A$1:$C$73,3,FALSE)</f>
        <v>-87.908720000000002</v>
      </c>
      <c r="L1850" t="s">
        <v>77</v>
      </c>
      <c r="M1850">
        <f>VLOOKUP(L1850,Key!$A$1:$C$73,2,FALSE)</f>
        <v>43.036900000000003</v>
      </c>
      <c r="N1850">
        <f>VLOOKUP(L1850,Key!$A$1:$C$73,3,FALSE)</f>
        <v>-87.89667</v>
      </c>
      <c r="O1850">
        <v>108</v>
      </c>
      <c r="P1850">
        <v>12</v>
      </c>
      <c r="Q1850">
        <v>16.2</v>
      </c>
      <c r="R1850">
        <v>15.4</v>
      </c>
      <c r="S1850">
        <v>648</v>
      </c>
      <c r="T1850">
        <f t="shared" si="252"/>
        <v>-1</v>
      </c>
      <c r="U1850" s="1">
        <v>42834</v>
      </c>
      <c r="V1850" s="13">
        <f t="shared" si="253"/>
        <v>42826</v>
      </c>
      <c r="W1850" s="14">
        <f t="shared" si="254"/>
        <v>42834</v>
      </c>
      <c r="X1850" s="1" t="str">
        <f t="shared" si="255"/>
        <v>Sunday</v>
      </c>
      <c r="Y1850" s="2">
        <v>0.7409027777777778</v>
      </c>
      <c r="Z1850" s="2">
        <f t="shared" si="256"/>
        <v>0.75</v>
      </c>
      <c r="AA1850">
        <f>1</f>
        <v>1</v>
      </c>
      <c r="AB1850" s="1">
        <v>42834</v>
      </c>
      <c r="AC1850" s="13">
        <f t="shared" si="257"/>
        <v>42826</v>
      </c>
      <c r="AD1850" s="14">
        <f t="shared" si="258"/>
        <v>42834</v>
      </c>
      <c r="AE1850" s="1" t="str">
        <f t="shared" si="259"/>
        <v>Sunday</v>
      </c>
      <c r="AF1850" s="2">
        <v>0.81572916666666673</v>
      </c>
      <c r="AG1850" s="2">
        <f t="shared" si="260"/>
        <v>0.83333333333333326</v>
      </c>
      <c r="AH1850" t="s">
        <v>23</v>
      </c>
    </row>
    <row r="1851" spans="1:34" x14ac:dyDescent="0.25">
      <c r="A1851">
        <v>1263485</v>
      </c>
      <c r="B1851" t="s">
        <v>54</v>
      </c>
      <c r="E1851">
        <v>53202</v>
      </c>
      <c r="F1851" t="s">
        <v>20</v>
      </c>
      <c r="G1851" t="s">
        <v>55</v>
      </c>
      <c r="H1851">
        <v>11157</v>
      </c>
      <c r="I1851" t="s">
        <v>52</v>
      </c>
      <c r="J1851">
        <f>VLOOKUP(I1851,Key!$A$1:$C$73,2,FALSE)</f>
        <v>43.042490000000001</v>
      </c>
      <c r="K1851">
        <f>VLOOKUP(I1851,Key!$A$1:$C$73,3,FALSE)</f>
        <v>-87.909959999999998</v>
      </c>
      <c r="L1851" t="s">
        <v>84</v>
      </c>
      <c r="M1851">
        <f>VLOOKUP(L1851,Key!$A$1:$C$73,2,FALSE)</f>
        <v>43.040154000000001</v>
      </c>
      <c r="N1851">
        <f>VLOOKUP(L1851,Key!$A$1:$C$73,3,FALSE)</f>
        <v>-87.932113000000001</v>
      </c>
      <c r="O1851">
        <v>10</v>
      </c>
      <c r="P1851">
        <v>3</v>
      </c>
      <c r="Q1851">
        <v>1.5</v>
      </c>
      <c r="R1851">
        <v>1.4</v>
      </c>
      <c r="S1851">
        <v>60</v>
      </c>
      <c r="T1851">
        <f t="shared" si="252"/>
        <v>-1</v>
      </c>
      <c r="U1851" s="1">
        <v>42834</v>
      </c>
      <c r="V1851" s="13">
        <f t="shared" si="253"/>
        <v>42826</v>
      </c>
      <c r="W1851" s="14">
        <f t="shared" si="254"/>
        <v>42834</v>
      </c>
      <c r="X1851" s="1" t="str">
        <f t="shared" si="255"/>
        <v>Sunday</v>
      </c>
      <c r="Y1851" s="2">
        <v>0.74987268518518524</v>
      </c>
      <c r="Z1851" s="2">
        <f t="shared" si="256"/>
        <v>0.75</v>
      </c>
      <c r="AA1851">
        <f>1</f>
        <v>1</v>
      </c>
      <c r="AB1851" s="1">
        <v>42834</v>
      </c>
      <c r="AC1851" s="13">
        <f t="shared" si="257"/>
        <v>42826</v>
      </c>
      <c r="AD1851" s="14">
        <f t="shared" si="258"/>
        <v>42834</v>
      </c>
      <c r="AE1851" s="1" t="str">
        <f t="shared" si="259"/>
        <v>Sunday</v>
      </c>
      <c r="AF1851" s="2">
        <v>0.75688657407407411</v>
      </c>
      <c r="AG1851" s="2">
        <f t="shared" si="260"/>
        <v>0.75</v>
      </c>
      <c r="AH1851" t="s">
        <v>23</v>
      </c>
    </row>
    <row r="1852" spans="1:34" x14ac:dyDescent="0.25">
      <c r="A1852">
        <v>1573567</v>
      </c>
      <c r="B1852" t="s">
        <v>54</v>
      </c>
      <c r="E1852">
        <v>53150</v>
      </c>
      <c r="F1852" t="s">
        <v>20</v>
      </c>
      <c r="G1852" t="s">
        <v>55</v>
      </c>
      <c r="H1852">
        <v>109</v>
      </c>
      <c r="I1852" t="s">
        <v>39</v>
      </c>
      <c r="J1852">
        <f>VLOOKUP(I1852,Key!$A$1:$C$73,2,FALSE)</f>
        <v>43.031480000000002</v>
      </c>
      <c r="K1852">
        <f>VLOOKUP(I1852,Key!$A$1:$C$73,3,FALSE)</f>
        <v>-87.908169999999998</v>
      </c>
      <c r="L1852" t="s">
        <v>39</v>
      </c>
      <c r="M1852">
        <f>VLOOKUP(L1852,Key!$A$1:$C$73,2,FALSE)</f>
        <v>43.031480000000002</v>
      </c>
      <c r="N1852">
        <f>VLOOKUP(L1852,Key!$A$1:$C$73,3,FALSE)</f>
        <v>-87.908169999999998</v>
      </c>
      <c r="O1852">
        <v>105</v>
      </c>
      <c r="P1852">
        <v>12</v>
      </c>
      <c r="Q1852">
        <v>15.8</v>
      </c>
      <c r="R1852">
        <v>15</v>
      </c>
      <c r="S1852">
        <v>630</v>
      </c>
      <c r="T1852">
        <f t="shared" si="252"/>
        <v>-1</v>
      </c>
      <c r="U1852" s="1">
        <v>42834</v>
      </c>
      <c r="V1852" s="13">
        <f t="shared" si="253"/>
        <v>42826</v>
      </c>
      <c r="W1852" s="14">
        <f t="shared" si="254"/>
        <v>42834</v>
      </c>
      <c r="X1852" s="1" t="str">
        <f t="shared" si="255"/>
        <v>Sunday</v>
      </c>
      <c r="Y1852" s="2">
        <v>0.75366898148148154</v>
      </c>
      <c r="Z1852" s="2">
        <f t="shared" si="256"/>
        <v>0.75</v>
      </c>
      <c r="AA1852">
        <f>1</f>
        <v>1</v>
      </c>
      <c r="AB1852" s="1">
        <v>42834</v>
      </c>
      <c r="AC1852" s="13">
        <f t="shared" si="257"/>
        <v>42826</v>
      </c>
      <c r="AD1852" s="14">
        <f t="shared" si="258"/>
        <v>42834</v>
      </c>
      <c r="AE1852" s="1" t="str">
        <f t="shared" si="259"/>
        <v>Sunday</v>
      </c>
      <c r="AF1852" s="2">
        <v>0.82655092592592594</v>
      </c>
      <c r="AG1852" s="2">
        <f t="shared" si="260"/>
        <v>0.83333333333333326</v>
      </c>
      <c r="AH1852" t="s">
        <v>25</v>
      </c>
    </row>
    <row r="1853" spans="1:34" x14ac:dyDescent="0.25">
      <c r="A1853">
        <v>1573650</v>
      </c>
      <c r="B1853" t="s">
        <v>54</v>
      </c>
      <c r="E1853">
        <v>53221</v>
      </c>
      <c r="F1853" t="s">
        <v>20</v>
      </c>
      <c r="G1853" t="s">
        <v>55</v>
      </c>
      <c r="H1853">
        <v>43</v>
      </c>
      <c r="I1853" t="s">
        <v>81</v>
      </c>
      <c r="J1853">
        <f>VLOOKUP(I1853,Key!$A$1:$C$73,2,FALSE)</f>
        <v>43.058010000000003</v>
      </c>
      <c r="K1853">
        <f>VLOOKUP(I1853,Key!$A$1:$C$73,3,FALSE)</f>
        <v>-87.877300000000005</v>
      </c>
      <c r="L1853" t="s">
        <v>81</v>
      </c>
      <c r="M1853">
        <f>VLOOKUP(L1853,Key!$A$1:$C$73,2,FALSE)</f>
        <v>43.058010000000003</v>
      </c>
      <c r="N1853">
        <f>VLOOKUP(L1853,Key!$A$1:$C$73,3,FALSE)</f>
        <v>-87.877300000000005</v>
      </c>
      <c r="O1853">
        <v>22</v>
      </c>
      <c r="P1853">
        <v>3</v>
      </c>
      <c r="Q1853">
        <v>3.3</v>
      </c>
      <c r="R1853">
        <v>3.1</v>
      </c>
      <c r="S1853">
        <v>132</v>
      </c>
      <c r="T1853">
        <f t="shared" si="252"/>
        <v>-1</v>
      </c>
      <c r="U1853" s="1">
        <v>42834</v>
      </c>
      <c r="V1853" s="13">
        <f t="shared" si="253"/>
        <v>42826</v>
      </c>
      <c r="W1853" s="14">
        <f t="shared" si="254"/>
        <v>42834</v>
      </c>
      <c r="X1853" s="1" t="str">
        <f t="shared" si="255"/>
        <v>Sunday</v>
      </c>
      <c r="Y1853" s="2">
        <v>0.77306712962962953</v>
      </c>
      <c r="Z1853" s="2">
        <f t="shared" si="256"/>
        <v>0.79166666666666663</v>
      </c>
      <c r="AA1853">
        <f>1</f>
        <v>1</v>
      </c>
      <c r="AB1853" s="1">
        <v>42834</v>
      </c>
      <c r="AC1853" s="13">
        <f t="shared" si="257"/>
        <v>42826</v>
      </c>
      <c r="AD1853" s="14">
        <f t="shared" si="258"/>
        <v>42834</v>
      </c>
      <c r="AE1853" s="1" t="str">
        <f t="shared" si="259"/>
        <v>Sunday</v>
      </c>
      <c r="AF1853" s="2">
        <v>0.78870370370370368</v>
      </c>
      <c r="AG1853" s="2">
        <f t="shared" si="260"/>
        <v>0.79166666666666663</v>
      </c>
      <c r="AH1853" t="s">
        <v>25</v>
      </c>
    </row>
    <row r="1854" spans="1:34" x14ac:dyDescent="0.25">
      <c r="A1854">
        <v>1573715</v>
      </c>
      <c r="B1854" t="s">
        <v>54</v>
      </c>
      <c r="E1854">
        <v>53219</v>
      </c>
      <c r="F1854" t="s">
        <v>20</v>
      </c>
      <c r="G1854" t="s">
        <v>55</v>
      </c>
      <c r="H1854">
        <v>178</v>
      </c>
      <c r="I1854" t="s">
        <v>77</v>
      </c>
      <c r="J1854">
        <f>VLOOKUP(I1854,Key!$A$1:$C$73,2,FALSE)</f>
        <v>43.036900000000003</v>
      </c>
      <c r="K1854">
        <f>VLOOKUP(I1854,Key!$A$1:$C$73,3,FALSE)</f>
        <v>-87.89667</v>
      </c>
      <c r="L1854" t="s">
        <v>77</v>
      </c>
      <c r="M1854">
        <f>VLOOKUP(L1854,Key!$A$1:$C$73,2,FALSE)</f>
        <v>43.036900000000003</v>
      </c>
      <c r="N1854">
        <f>VLOOKUP(L1854,Key!$A$1:$C$73,3,FALSE)</f>
        <v>-87.89667</v>
      </c>
      <c r="O1854">
        <v>36</v>
      </c>
      <c r="P1854">
        <v>6</v>
      </c>
      <c r="Q1854">
        <v>5.4</v>
      </c>
      <c r="R1854">
        <v>5.0999999999999996</v>
      </c>
      <c r="S1854">
        <v>216</v>
      </c>
      <c r="T1854">
        <f t="shared" si="252"/>
        <v>-1</v>
      </c>
      <c r="U1854" s="1">
        <v>42834</v>
      </c>
      <c r="V1854" s="13">
        <f t="shared" si="253"/>
        <v>42826</v>
      </c>
      <c r="W1854" s="14">
        <f t="shared" si="254"/>
        <v>42834</v>
      </c>
      <c r="X1854" s="1" t="str">
        <f t="shared" si="255"/>
        <v>Sunday</v>
      </c>
      <c r="Y1854" s="2">
        <v>0.78646990740740741</v>
      </c>
      <c r="Z1854" s="2">
        <f t="shared" si="256"/>
        <v>0.79166666666666663</v>
      </c>
      <c r="AA1854">
        <f>1</f>
        <v>1</v>
      </c>
      <c r="AB1854" s="1">
        <v>42834</v>
      </c>
      <c r="AC1854" s="13">
        <f t="shared" si="257"/>
        <v>42826</v>
      </c>
      <c r="AD1854" s="14">
        <f t="shared" si="258"/>
        <v>42834</v>
      </c>
      <c r="AE1854" s="1" t="str">
        <f t="shared" si="259"/>
        <v>Sunday</v>
      </c>
      <c r="AF1854" s="2">
        <v>0.81124999999999992</v>
      </c>
      <c r="AG1854" s="2">
        <f t="shared" si="260"/>
        <v>0.79166666666666663</v>
      </c>
      <c r="AH1854" t="s">
        <v>25</v>
      </c>
    </row>
    <row r="1855" spans="1:34" x14ac:dyDescent="0.25">
      <c r="A1855">
        <v>1573762</v>
      </c>
      <c r="B1855" t="s">
        <v>54</v>
      </c>
      <c r="E1855">
        <v>53212</v>
      </c>
      <c r="F1855" t="s">
        <v>20</v>
      </c>
      <c r="G1855" t="s">
        <v>55</v>
      </c>
      <c r="H1855">
        <v>5448</v>
      </c>
      <c r="I1855" t="s">
        <v>52</v>
      </c>
      <c r="J1855">
        <f>VLOOKUP(I1855,Key!$A$1:$C$73,2,FALSE)</f>
        <v>43.042490000000001</v>
      </c>
      <c r="K1855">
        <f>VLOOKUP(I1855,Key!$A$1:$C$73,3,FALSE)</f>
        <v>-87.909959999999998</v>
      </c>
      <c r="L1855" t="s">
        <v>67</v>
      </c>
      <c r="M1855">
        <f>VLOOKUP(L1855,Key!$A$1:$C$73,2,FALSE)</f>
        <v>43.05847</v>
      </c>
      <c r="N1855">
        <f>VLOOKUP(L1855,Key!$A$1:$C$73,3,FALSE)</f>
        <v>-87.898079999999993</v>
      </c>
      <c r="O1855">
        <v>12</v>
      </c>
      <c r="P1855">
        <v>3</v>
      </c>
      <c r="Q1855">
        <v>1.8</v>
      </c>
      <c r="R1855">
        <v>1.7</v>
      </c>
      <c r="S1855">
        <v>72</v>
      </c>
      <c r="T1855">
        <f t="shared" si="252"/>
        <v>-1</v>
      </c>
      <c r="U1855" s="1">
        <v>42834</v>
      </c>
      <c r="V1855" s="13">
        <f t="shared" si="253"/>
        <v>42826</v>
      </c>
      <c r="W1855" s="14">
        <f t="shared" si="254"/>
        <v>42834</v>
      </c>
      <c r="X1855" s="1" t="str">
        <f t="shared" si="255"/>
        <v>Sunday</v>
      </c>
      <c r="Y1855" s="2">
        <v>0.79041666666666666</v>
      </c>
      <c r="Z1855" s="2">
        <f t="shared" si="256"/>
        <v>0.79166666666666663</v>
      </c>
      <c r="AA1855">
        <f>1</f>
        <v>1</v>
      </c>
      <c r="AB1855" s="1">
        <v>42834</v>
      </c>
      <c r="AC1855" s="13">
        <f t="shared" si="257"/>
        <v>42826</v>
      </c>
      <c r="AD1855" s="14">
        <f t="shared" si="258"/>
        <v>42834</v>
      </c>
      <c r="AE1855" s="1" t="str">
        <f t="shared" si="259"/>
        <v>Sunday</v>
      </c>
      <c r="AF1855" s="2">
        <v>0.7986805555555555</v>
      </c>
      <c r="AG1855" s="2">
        <f t="shared" si="260"/>
        <v>0.79166666666666663</v>
      </c>
      <c r="AH1855" t="s">
        <v>23</v>
      </c>
    </row>
    <row r="1856" spans="1:34" x14ac:dyDescent="0.25">
      <c r="A1856">
        <v>1573829</v>
      </c>
      <c r="B1856" t="s">
        <v>54</v>
      </c>
      <c r="E1856">
        <v>53206</v>
      </c>
      <c r="F1856" t="s">
        <v>20</v>
      </c>
      <c r="G1856" t="s">
        <v>55</v>
      </c>
      <c r="H1856">
        <v>280</v>
      </c>
      <c r="I1856" t="s">
        <v>28</v>
      </c>
      <c r="J1856">
        <f>VLOOKUP(I1856,Key!$A$1:$C$73,2,FALSE)</f>
        <v>43.038580000000003</v>
      </c>
      <c r="K1856">
        <f>VLOOKUP(I1856,Key!$A$1:$C$73,3,FALSE)</f>
        <v>-87.90934</v>
      </c>
      <c r="L1856" t="s">
        <v>28</v>
      </c>
      <c r="M1856">
        <f>VLOOKUP(L1856,Key!$A$1:$C$73,2,FALSE)</f>
        <v>43.038580000000003</v>
      </c>
      <c r="N1856">
        <f>VLOOKUP(L1856,Key!$A$1:$C$73,3,FALSE)</f>
        <v>-87.90934</v>
      </c>
      <c r="O1856">
        <v>27</v>
      </c>
      <c r="P1856">
        <v>3</v>
      </c>
      <c r="Q1856">
        <v>4.0999999999999996</v>
      </c>
      <c r="R1856">
        <v>3.8</v>
      </c>
      <c r="S1856">
        <v>162</v>
      </c>
      <c r="T1856">
        <f t="shared" si="252"/>
        <v>-1</v>
      </c>
      <c r="U1856" s="1">
        <v>42834</v>
      </c>
      <c r="V1856" s="13">
        <f t="shared" si="253"/>
        <v>42826</v>
      </c>
      <c r="W1856" s="14">
        <f t="shared" si="254"/>
        <v>42834</v>
      </c>
      <c r="X1856" s="1" t="str">
        <f t="shared" si="255"/>
        <v>Sunday</v>
      </c>
      <c r="Y1856" s="2">
        <v>0.80864583333333329</v>
      </c>
      <c r="Z1856" s="2">
        <f t="shared" si="256"/>
        <v>0.79166666666666663</v>
      </c>
      <c r="AA1856">
        <f>1</f>
        <v>1</v>
      </c>
      <c r="AB1856" s="1">
        <v>42834</v>
      </c>
      <c r="AC1856" s="13">
        <f t="shared" si="257"/>
        <v>42826</v>
      </c>
      <c r="AD1856" s="14">
        <f t="shared" si="258"/>
        <v>42834</v>
      </c>
      <c r="AE1856" s="1" t="str">
        <f t="shared" si="259"/>
        <v>Sunday</v>
      </c>
      <c r="AF1856" s="2">
        <v>0.82748842592592586</v>
      </c>
      <c r="AG1856" s="2">
        <f t="shared" si="260"/>
        <v>0.83333333333333326</v>
      </c>
      <c r="AH1856" t="s">
        <v>25</v>
      </c>
    </row>
    <row r="1857" spans="1:34" x14ac:dyDescent="0.25">
      <c r="A1857">
        <v>1573872</v>
      </c>
      <c r="B1857" t="s">
        <v>54</v>
      </c>
      <c r="E1857">
        <v>53204</v>
      </c>
      <c r="F1857" t="s">
        <v>20</v>
      </c>
      <c r="G1857" t="s">
        <v>55</v>
      </c>
      <c r="H1857">
        <v>5491</v>
      </c>
      <c r="I1857" t="s">
        <v>62</v>
      </c>
      <c r="J1857">
        <f>VLOOKUP(I1857,Key!$A$1:$C$73,2,FALSE)</f>
        <v>43.052460000000004</v>
      </c>
      <c r="K1857">
        <f>VLOOKUP(I1857,Key!$A$1:$C$73,3,FALSE)</f>
        <v>-87.891000000000005</v>
      </c>
      <c r="L1857" t="s">
        <v>62</v>
      </c>
      <c r="M1857">
        <f>VLOOKUP(L1857,Key!$A$1:$C$73,2,FALSE)</f>
        <v>43.052460000000004</v>
      </c>
      <c r="N1857">
        <f>VLOOKUP(L1857,Key!$A$1:$C$73,3,FALSE)</f>
        <v>-87.891000000000005</v>
      </c>
      <c r="O1857">
        <v>31</v>
      </c>
      <c r="P1857">
        <v>3</v>
      </c>
      <c r="Q1857">
        <v>4.7</v>
      </c>
      <c r="R1857">
        <v>4.4000000000000004</v>
      </c>
      <c r="S1857">
        <v>186</v>
      </c>
      <c r="T1857">
        <f t="shared" si="252"/>
        <v>-1</v>
      </c>
      <c r="U1857" s="1">
        <v>42834</v>
      </c>
      <c r="V1857" s="13">
        <f t="shared" si="253"/>
        <v>42826</v>
      </c>
      <c r="W1857" s="14">
        <f t="shared" si="254"/>
        <v>42834</v>
      </c>
      <c r="X1857" s="1" t="str">
        <f t="shared" si="255"/>
        <v>Sunday</v>
      </c>
      <c r="Y1857" s="2">
        <v>0.8238657407407407</v>
      </c>
      <c r="Z1857" s="2">
        <f t="shared" si="256"/>
        <v>0.83333333333333326</v>
      </c>
      <c r="AA1857">
        <f>1</f>
        <v>1</v>
      </c>
      <c r="AB1857" s="1">
        <v>42834</v>
      </c>
      <c r="AC1857" s="13">
        <f t="shared" si="257"/>
        <v>42826</v>
      </c>
      <c r="AD1857" s="14">
        <f t="shared" si="258"/>
        <v>42834</v>
      </c>
      <c r="AE1857" s="1" t="str">
        <f t="shared" si="259"/>
        <v>Sunday</v>
      </c>
      <c r="AF1857" s="2">
        <v>0.84525462962962961</v>
      </c>
      <c r="AG1857" s="2">
        <f t="shared" si="260"/>
        <v>0.83333333333333326</v>
      </c>
      <c r="AH1857" t="s">
        <v>25</v>
      </c>
    </row>
    <row r="1858" spans="1:34" x14ac:dyDescent="0.25">
      <c r="A1858">
        <v>1573926</v>
      </c>
      <c r="B1858" t="s">
        <v>54</v>
      </c>
      <c r="E1858">
        <v>30022</v>
      </c>
      <c r="F1858" t="s">
        <v>20</v>
      </c>
      <c r="G1858" t="s">
        <v>55</v>
      </c>
      <c r="H1858">
        <v>11151</v>
      </c>
      <c r="I1858" t="s">
        <v>76</v>
      </c>
      <c r="J1858">
        <f>VLOOKUP(I1858,Key!$A$1:$C$73,2,FALSE)</f>
        <v>43.02948</v>
      </c>
      <c r="K1858">
        <f>VLOOKUP(I1858,Key!$A$1:$C$73,3,FALSE)</f>
        <v>-87.912819999999996</v>
      </c>
      <c r="L1858" t="s">
        <v>57</v>
      </c>
      <c r="M1858">
        <f>VLOOKUP(L1858,Key!$A$1:$C$73,2,FALSE)</f>
        <v>43.03913</v>
      </c>
      <c r="N1858">
        <f>VLOOKUP(L1858,Key!$A$1:$C$73,3,FALSE)</f>
        <v>-87.916150000000002</v>
      </c>
      <c r="O1858">
        <v>24</v>
      </c>
      <c r="P1858">
        <v>3</v>
      </c>
      <c r="Q1858">
        <v>3.6</v>
      </c>
      <c r="R1858">
        <v>3.4</v>
      </c>
      <c r="S1858">
        <v>144</v>
      </c>
      <c r="T1858">
        <f t="shared" ref="T1858:T1921" si="261">-1</f>
        <v>-1</v>
      </c>
      <c r="U1858" s="1">
        <v>42834</v>
      </c>
      <c r="V1858" s="13">
        <f t="shared" ref="V1858:V1921" si="262">DATE(YEAR(U1858), MONTH(U1858), 1)</f>
        <v>42826</v>
      </c>
      <c r="W1858" s="14">
        <f t="shared" ref="W1858:W1921" si="263">U1858</f>
        <v>42834</v>
      </c>
      <c r="X1858" s="1" t="str">
        <f t="shared" ref="X1858:X1921" si="264">TEXT(W1858,"dddd")</f>
        <v>Sunday</v>
      </c>
      <c r="Y1858" s="2">
        <v>0.84508101851851858</v>
      </c>
      <c r="Z1858" s="2">
        <f t="shared" ref="Z1858:Z1921" si="265">MROUND(Y1858, "1:00")</f>
        <v>0.83333333333333326</v>
      </c>
      <c r="AA1858">
        <f>1</f>
        <v>1</v>
      </c>
      <c r="AB1858" s="1">
        <v>42834</v>
      </c>
      <c r="AC1858" s="13">
        <f t="shared" ref="AC1858:AC1921" si="266">DATE(YEAR(AB1858), MONTH(AB1858), 1)</f>
        <v>42826</v>
      </c>
      <c r="AD1858" s="14">
        <f t="shared" ref="AD1858:AD1921" si="267">AB1858</f>
        <v>42834</v>
      </c>
      <c r="AE1858" s="1" t="str">
        <f t="shared" ref="AE1858:AE1921" si="268">TEXT(AD1858,"dddd")</f>
        <v>Sunday</v>
      </c>
      <c r="AF1858" s="2">
        <v>0.86135416666666664</v>
      </c>
      <c r="AG1858" s="2">
        <f t="shared" ref="AG1858:AG1921" si="269">MROUND(AF1858, "1:00")</f>
        <v>0.875</v>
      </c>
      <c r="AH1858" t="s">
        <v>23</v>
      </c>
    </row>
    <row r="1859" spans="1:34" x14ac:dyDescent="0.25">
      <c r="A1859">
        <v>1573996</v>
      </c>
      <c r="B1859" t="s">
        <v>54</v>
      </c>
      <c r="F1859" t="s">
        <v>20</v>
      </c>
      <c r="G1859" t="s">
        <v>55</v>
      </c>
      <c r="H1859">
        <v>5514</v>
      </c>
      <c r="I1859" t="s">
        <v>61</v>
      </c>
      <c r="J1859">
        <f>VLOOKUP(I1859,Key!$A$1:$C$73,2,FALSE)</f>
        <v>43.060786</v>
      </c>
      <c r="K1859">
        <f>VLOOKUP(I1859,Key!$A$1:$C$73,3,FALSE)</f>
        <v>-87.883825999999999</v>
      </c>
      <c r="L1859" t="s">
        <v>61</v>
      </c>
      <c r="M1859">
        <f>VLOOKUP(L1859,Key!$A$1:$C$73,2,FALSE)</f>
        <v>43.060786</v>
      </c>
      <c r="N1859">
        <f>VLOOKUP(L1859,Key!$A$1:$C$73,3,FALSE)</f>
        <v>-87.883825999999999</v>
      </c>
      <c r="O1859">
        <v>27</v>
      </c>
      <c r="P1859">
        <v>3</v>
      </c>
      <c r="Q1859">
        <v>4.0999999999999996</v>
      </c>
      <c r="R1859">
        <v>3.8</v>
      </c>
      <c r="S1859">
        <v>162</v>
      </c>
      <c r="T1859">
        <f t="shared" si="261"/>
        <v>-1</v>
      </c>
      <c r="U1859" s="1">
        <v>42834</v>
      </c>
      <c r="V1859" s="13">
        <f t="shared" si="262"/>
        <v>42826</v>
      </c>
      <c r="W1859" s="14">
        <f t="shared" si="263"/>
        <v>42834</v>
      </c>
      <c r="X1859" s="1" t="str">
        <f t="shared" si="264"/>
        <v>Sunday</v>
      </c>
      <c r="Y1859" s="2">
        <v>0.88319444444444439</v>
      </c>
      <c r="Z1859" s="2">
        <f t="shared" si="265"/>
        <v>0.875</v>
      </c>
      <c r="AA1859">
        <f>1</f>
        <v>1</v>
      </c>
      <c r="AB1859" s="1">
        <v>42834</v>
      </c>
      <c r="AC1859" s="13">
        <f t="shared" si="266"/>
        <v>42826</v>
      </c>
      <c r="AD1859" s="14">
        <f t="shared" si="267"/>
        <v>42834</v>
      </c>
      <c r="AE1859" s="1" t="str">
        <f t="shared" si="268"/>
        <v>Sunday</v>
      </c>
      <c r="AF1859" s="2">
        <v>0.90182870370370372</v>
      </c>
      <c r="AG1859" s="2">
        <f t="shared" si="269"/>
        <v>0.91666666666666663</v>
      </c>
      <c r="AH1859" t="s">
        <v>25</v>
      </c>
    </row>
    <row r="1860" spans="1:34" x14ac:dyDescent="0.25">
      <c r="A1860">
        <v>1509755</v>
      </c>
      <c r="B1860" t="s">
        <v>54</v>
      </c>
      <c r="E1860">
        <v>53045</v>
      </c>
      <c r="F1860" t="s">
        <v>20</v>
      </c>
      <c r="G1860" t="s">
        <v>55</v>
      </c>
      <c r="H1860">
        <v>32</v>
      </c>
      <c r="I1860" t="s">
        <v>84</v>
      </c>
      <c r="J1860">
        <f>VLOOKUP(I1860,Key!$A$1:$C$73,2,FALSE)</f>
        <v>43.040154000000001</v>
      </c>
      <c r="K1860">
        <f>VLOOKUP(I1860,Key!$A$1:$C$73,3,FALSE)</f>
        <v>-87.932113000000001</v>
      </c>
      <c r="L1860" t="s">
        <v>84</v>
      </c>
      <c r="M1860">
        <f>VLOOKUP(L1860,Key!$A$1:$C$73,2,FALSE)</f>
        <v>43.040154000000001</v>
      </c>
      <c r="N1860">
        <f>VLOOKUP(L1860,Key!$A$1:$C$73,3,FALSE)</f>
        <v>-87.932113000000001</v>
      </c>
      <c r="O1860">
        <v>65</v>
      </c>
      <c r="P1860">
        <v>9</v>
      </c>
      <c r="Q1860">
        <v>9.8000000000000007</v>
      </c>
      <c r="R1860">
        <v>9.3000000000000007</v>
      </c>
      <c r="S1860">
        <v>390</v>
      </c>
      <c r="T1860">
        <f t="shared" si="261"/>
        <v>-1</v>
      </c>
      <c r="U1860" s="1">
        <v>42834</v>
      </c>
      <c r="V1860" s="13">
        <f t="shared" si="262"/>
        <v>42826</v>
      </c>
      <c r="W1860" s="14">
        <f t="shared" si="263"/>
        <v>42834</v>
      </c>
      <c r="X1860" s="1" t="str">
        <f t="shared" si="264"/>
        <v>Sunday</v>
      </c>
      <c r="Y1860" s="2">
        <v>0.89020833333333327</v>
      </c>
      <c r="Z1860" s="2">
        <f t="shared" si="265"/>
        <v>0.875</v>
      </c>
      <c r="AA1860">
        <f>1</f>
        <v>1</v>
      </c>
      <c r="AB1860" s="1">
        <v>42834</v>
      </c>
      <c r="AC1860" s="13">
        <f t="shared" si="266"/>
        <v>42826</v>
      </c>
      <c r="AD1860" s="14">
        <f t="shared" si="267"/>
        <v>42834</v>
      </c>
      <c r="AE1860" s="1" t="str">
        <f t="shared" si="268"/>
        <v>Sunday</v>
      </c>
      <c r="AF1860" s="2">
        <v>0.93497685185185186</v>
      </c>
      <c r="AG1860" s="2">
        <f t="shared" si="269"/>
        <v>0.91666666666666663</v>
      </c>
      <c r="AH1860" t="s">
        <v>25</v>
      </c>
    </row>
    <row r="1861" spans="1:34" x14ac:dyDescent="0.25">
      <c r="A1861">
        <v>1573357</v>
      </c>
      <c r="B1861" t="s">
        <v>54</v>
      </c>
      <c r="E1861">
        <v>53202</v>
      </c>
      <c r="F1861" t="s">
        <v>20</v>
      </c>
      <c r="G1861" t="s">
        <v>55</v>
      </c>
      <c r="H1861">
        <v>5496</v>
      </c>
      <c r="I1861" t="s">
        <v>78</v>
      </c>
      <c r="J1861">
        <f>VLOOKUP(I1861,Key!$A$1:$C$73,2,FALSE)</f>
        <v>43.048200000000001</v>
      </c>
      <c r="K1861">
        <f>VLOOKUP(I1861,Key!$A$1:$C$73,3,FALSE)</f>
        <v>-87.900859999999994</v>
      </c>
      <c r="L1861" t="s">
        <v>78</v>
      </c>
      <c r="M1861">
        <f>VLOOKUP(L1861,Key!$A$1:$C$73,2,FALSE)</f>
        <v>43.048200000000001</v>
      </c>
      <c r="N1861">
        <f>VLOOKUP(L1861,Key!$A$1:$C$73,3,FALSE)</f>
        <v>-87.900859999999994</v>
      </c>
      <c r="O1861">
        <v>110</v>
      </c>
      <c r="P1861">
        <v>12</v>
      </c>
      <c r="Q1861">
        <v>16.5</v>
      </c>
      <c r="R1861">
        <v>15.7</v>
      </c>
      <c r="S1861">
        <v>660</v>
      </c>
      <c r="T1861">
        <f t="shared" si="261"/>
        <v>-1</v>
      </c>
      <c r="U1861" s="1">
        <v>42834</v>
      </c>
      <c r="V1861" s="13">
        <f t="shared" si="262"/>
        <v>42826</v>
      </c>
      <c r="W1861" s="14">
        <f t="shared" si="263"/>
        <v>42834</v>
      </c>
      <c r="X1861" s="1" t="str">
        <f t="shared" si="264"/>
        <v>Sunday</v>
      </c>
      <c r="Y1861" s="2">
        <v>0.89163194444444438</v>
      </c>
      <c r="Z1861" s="2">
        <f t="shared" si="265"/>
        <v>0.875</v>
      </c>
      <c r="AA1861">
        <f>1</f>
        <v>1</v>
      </c>
      <c r="AB1861" s="1">
        <v>42834</v>
      </c>
      <c r="AC1861" s="13">
        <f t="shared" si="266"/>
        <v>42826</v>
      </c>
      <c r="AD1861" s="14">
        <f t="shared" si="267"/>
        <v>42834</v>
      </c>
      <c r="AE1861" s="1" t="str">
        <f t="shared" si="268"/>
        <v>Sunday</v>
      </c>
      <c r="AF1861" s="2">
        <v>0.96796296296296302</v>
      </c>
      <c r="AG1861" s="2">
        <f t="shared" si="269"/>
        <v>0.95833333333333326</v>
      </c>
      <c r="AH1861" t="s">
        <v>25</v>
      </c>
    </row>
    <row r="1862" spans="1:34" x14ac:dyDescent="0.25">
      <c r="A1862">
        <v>1574005</v>
      </c>
      <c r="B1862" t="s">
        <v>54</v>
      </c>
      <c r="E1862">
        <v>53204</v>
      </c>
      <c r="F1862" t="s">
        <v>20</v>
      </c>
      <c r="G1862" t="s">
        <v>55</v>
      </c>
      <c r="H1862">
        <v>11143</v>
      </c>
      <c r="I1862" t="s">
        <v>22</v>
      </c>
      <c r="J1862">
        <f>VLOOKUP(I1862,Key!$A$1:$C$73,2,FALSE)</f>
        <v>43.058619999999998</v>
      </c>
      <c r="K1862">
        <f>VLOOKUP(I1862,Key!$A$1:$C$73,3,FALSE)</f>
        <v>-87.885319999999993</v>
      </c>
      <c r="L1862" t="s">
        <v>22</v>
      </c>
      <c r="M1862">
        <f>VLOOKUP(L1862,Key!$A$1:$C$73,2,FALSE)</f>
        <v>43.058619999999998</v>
      </c>
      <c r="N1862">
        <f>VLOOKUP(L1862,Key!$A$1:$C$73,3,FALSE)</f>
        <v>-87.885319999999993</v>
      </c>
      <c r="O1862">
        <v>35</v>
      </c>
      <c r="P1862">
        <v>6</v>
      </c>
      <c r="Q1862">
        <v>5.3</v>
      </c>
      <c r="R1862">
        <v>5</v>
      </c>
      <c r="S1862">
        <v>210</v>
      </c>
      <c r="T1862">
        <f t="shared" si="261"/>
        <v>-1</v>
      </c>
      <c r="U1862" s="1">
        <v>42834</v>
      </c>
      <c r="V1862" s="13">
        <f t="shared" si="262"/>
        <v>42826</v>
      </c>
      <c r="W1862" s="14">
        <f t="shared" si="263"/>
        <v>42834</v>
      </c>
      <c r="X1862" s="1" t="str">
        <f t="shared" si="264"/>
        <v>Sunday</v>
      </c>
      <c r="Y1862" s="2">
        <v>0.89200231481481485</v>
      </c>
      <c r="Z1862" s="2">
        <f t="shared" si="265"/>
        <v>0.875</v>
      </c>
      <c r="AA1862">
        <f>1</f>
        <v>1</v>
      </c>
      <c r="AB1862" s="1">
        <v>42834</v>
      </c>
      <c r="AC1862" s="13">
        <f t="shared" si="266"/>
        <v>42826</v>
      </c>
      <c r="AD1862" s="14">
        <f t="shared" si="267"/>
        <v>42834</v>
      </c>
      <c r="AE1862" s="1" t="str">
        <f t="shared" si="268"/>
        <v>Sunday</v>
      </c>
      <c r="AF1862" s="2">
        <v>0.91600694444444442</v>
      </c>
      <c r="AG1862" s="2">
        <f t="shared" si="269"/>
        <v>0.91666666666666663</v>
      </c>
      <c r="AH1862" t="s">
        <v>25</v>
      </c>
    </row>
    <row r="1863" spans="1:34" x14ac:dyDescent="0.25">
      <c r="A1863">
        <v>1574014</v>
      </c>
      <c r="B1863" t="s">
        <v>54</v>
      </c>
      <c r="E1863">
        <v>53220</v>
      </c>
      <c r="F1863" t="s">
        <v>20</v>
      </c>
      <c r="G1863" t="s">
        <v>55</v>
      </c>
      <c r="H1863">
        <v>2968</v>
      </c>
      <c r="I1863" t="s">
        <v>77</v>
      </c>
      <c r="J1863">
        <f>VLOOKUP(I1863,Key!$A$1:$C$73,2,FALSE)</f>
        <v>43.036900000000003</v>
      </c>
      <c r="K1863">
        <f>VLOOKUP(I1863,Key!$A$1:$C$73,3,FALSE)</f>
        <v>-87.89667</v>
      </c>
      <c r="L1863" t="s">
        <v>77</v>
      </c>
      <c r="M1863">
        <f>VLOOKUP(L1863,Key!$A$1:$C$73,2,FALSE)</f>
        <v>43.036900000000003</v>
      </c>
      <c r="N1863">
        <f>VLOOKUP(L1863,Key!$A$1:$C$73,3,FALSE)</f>
        <v>-87.89667</v>
      </c>
      <c r="O1863">
        <v>24</v>
      </c>
      <c r="P1863">
        <v>3</v>
      </c>
      <c r="Q1863">
        <v>3.6</v>
      </c>
      <c r="R1863">
        <v>3.4</v>
      </c>
      <c r="S1863">
        <v>144</v>
      </c>
      <c r="T1863">
        <f t="shared" si="261"/>
        <v>-1</v>
      </c>
      <c r="U1863" s="1">
        <v>42834</v>
      </c>
      <c r="V1863" s="13">
        <f t="shared" si="262"/>
        <v>42826</v>
      </c>
      <c r="W1863" s="14">
        <f t="shared" si="263"/>
        <v>42834</v>
      </c>
      <c r="X1863" s="1" t="str">
        <f t="shared" si="264"/>
        <v>Sunday</v>
      </c>
      <c r="Y1863" s="2">
        <v>0.89923611111111112</v>
      </c>
      <c r="Z1863" s="2">
        <f t="shared" si="265"/>
        <v>0.91666666666666663</v>
      </c>
      <c r="AA1863">
        <f>1</f>
        <v>1</v>
      </c>
      <c r="AB1863" s="1">
        <v>42834</v>
      </c>
      <c r="AC1863" s="13">
        <f t="shared" si="266"/>
        <v>42826</v>
      </c>
      <c r="AD1863" s="14">
        <f t="shared" si="267"/>
        <v>42834</v>
      </c>
      <c r="AE1863" s="1" t="str">
        <f t="shared" si="268"/>
        <v>Sunday</v>
      </c>
      <c r="AF1863" s="2">
        <v>0.91559027777777768</v>
      </c>
      <c r="AG1863" s="2">
        <f t="shared" si="269"/>
        <v>0.91666666666666663</v>
      </c>
      <c r="AH1863" t="s">
        <v>25</v>
      </c>
    </row>
    <row r="1864" spans="1:34" x14ac:dyDescent="0.25">
      <c r="A1864">
        <v>1574097</v>
      </c>
      <c r="B1864" t="s">
        <v>54</v>
      </c>
      <c r="E1864">
        <v>53188</v>
      </c>
      <c r="F1864" t="s">
        <v>20</v>
      </c>
      <c r="G1864" t="s">
        <v>55</v>
      </c>
      <c r="H1864">
        <v>5584</v>
      </c>
      <c r="I1864" t="s">
        <v>74</v>
      </c>
      <c r="J1864">
        <f>VLOOKUP(I1864,Key!$A$1:$C$73,2,FALSE)</f>
        <v>43.05536</v>
      </c>
      <c r="K1864">
        <f>VLOOKUP(I1864,Key!$A$1:$C$73,3,FALSE)</f>
        <v>-87.90504</v>
      </c>
      <c r="L1864" t="s">
        <v>74</v>
      </c>
      <c r="M1864">
        <f>VLOOKUP(L1864,Key!$A$1:$C$73,2,FALSE)</f>
        <v>43.05536</v>
      </c>
      <c r="N1864">
        <f>VLOOKUP(L1864,Key!$A$1:$C$73,3,FALSE)</f>
        <v>-87.90504</v>
      </c>
      <c r="O1864">
        <v>13</v>
      </c>
      <c r="P1864">
        <v>3</v>
      </c>
      <c r="Q1864">
        <v>2</v>
      </c>
      <c r="R1864">
        <v>1.9</v>
      </c>
      <c r="S1864">
        <v>78</v>
      </c>
      <c r="T1864">
        <f t="shared" si="261"/>
        <v>-1</v>
      </c>
      <c r="U1864" s="1">
        <v>42835</v>
      </c>
      <c r="V1864" s="13">
        <f t="shared" si="262"/>
        <v>42826</v>
      </c>
      <c r="W1864" s="14">
        <f t="shared" si="263"/>
        <v>42835</v>
      </c>
      <c r="X1864" s="1" t="str">
        <f t="shared" si="264"/>
        <v>Monday</v>
      </c>
      <c r="Y1864" s="2">
        <v>0.13166666666666668</v>
      </c>
      <c r="Z1864" s="2">
        <f t="shared" si="265"/>
        <v>0.125</v>
      </c>
      <c r="AA1864">
        <f>1</f>
        <v>1</v>
      </c>
      <c r="AB1864" s="1">
        <v>42835</v>
      </c>
      <c r="AC1864" s="13">
        <f t="shared" si="266"/>
        <v>42826</v>
      </c>
      <c r="AD1864" s="14">
        <f t="shared" si="267"/>
        <v>42835</v>
      </c>
      <c r="AE1864" s="1" t="str">
        <f t="shared" si="268"/>
        <v>Monday</v>
      </c>
      <c r="AF1864" s="2">
        <v>0.14038194444444443</v>
      </c>
      <c r="AG1864" s="2">
        <f t="shared" si="269"/>
        <v>0.125</v>
      </c>
      <c r="AH1864" t="s">
        <v>25</v>
      </c>
    </row>
    <row r="1865" spans="1:34" x14ac:dyDescent="0.25">
      <c r="A1865">
        <v>1574301</v>
      </c>
      <c r="B1865" t="s">
        <v>54</v>
      </c>
      <c r="E1865">
        <v>60401</v>
      </c>
      <c r="F1865" t="s">
        <v>20</v>
      </c>
      <c r="G1865" t="s">
        <v>55</v>
      </c>
      <c r="H1865">
        <v>11088</v>
      </c>
      <c r="I1865" t="s">
        <v>81</v>
      </c>
      <c r="J1865">
        <f>VLOOKUP(I1865,Key!$A$1:$C$73,2,FALSE)</f>
        <v>43.058010000000003</v>
      </c>
      <c r="K1865">
        <f>VLOOKUP(I1865,Key!$A$1:$C$73,3,FALSE)</f>
        <v>-87.877300000000005</v>
      </c>
      <c r="L1865" t="s">
        <v>81</v>
      </c>
      <c r="M1865">
        <f>VLOOKUP(L1865,Key!$A$1:$C$73,2,FALSE)</f>
        <v>43.058010000000003</v>
      </c>
      <c r="N1865">
        <f>VLOOKUP(L1865,Key!$A$1:$C$73,3,FALSE)</f>
        <v>-87.877300000000005</v>
      </c>
      <c r="O1865">
        <v>78</v>
      </c>
      <c r="P1865">
        <v>9</v>
      </c>
      <c r="Q1865">
        <v>11.7</v>
      </c>
      <c r="R1865">
        <v>11.1</v>
      </c>
      <c r="S1865">
        <v>468</v>
      </c>
      <c r="T1865">
        <f t="shared" si="261"/>
        <v>-1</v>
      </c>
      <c r="U1865" s="1">
        <v>42835</v>
      </c>
      <c r="V1865" s="13">
        <f t="shared" si="262"/>
        <v>42826</v>
      </c>
      <c r="W1865" s="14">
        <f t="shared" si="263"/>
        <v>42835</v>
      </c>
      <c r="X1865" s="1" t="str">
        <f t="shared" si="264"/>
        <v>Monday</v>
      </c>
      <c r="Y1865" s="2">
        <v>0.47150462962962963</v>
      </c>
      <c r="Z1865" s="2">
        <f t="shared" si="265"/>
        <v>0.45833333333333331</v>
      </c>
      <c r="AA1865">
        <f>1</f>
        <v>1</v>
      </c>
      <c r="AB1865" s="1">
        <v>42835</v>
      </c>
      <c r="AC1865" s="13">
        <f t="shared" si="266"/>
        <v>42826</v>
      </c>
      <c r="AD1865" s="14">
        <f t="shared" si="267"/>
        <v>42835</v>
      </c>
      <c r="AE1865" s="1" t="str">
        <f t="shared" si="268"/>
        <v>Monday</v>
      </c>
      <c r="AF1865" s="2">
        <v>0.52550925925925929</v>
      </c>
      <c r="AG1865" s="2">
        <f t="shared" si="269"/>
        <v>0.54166666666666663</v>
      </c>
      <c r="AH1865" t="s">
        <v>25</v>
      </c>
    </row>
    <row r="1866" spans="1:34" x14ac:dyDescent="0.25">
      <c r="A1866">
        <v>1210079</v>
      </c>
      <c r="B1866" t="s">
        <v>54</v>
      </c>
      <c r="E1866">
        <v>53212</v>
      </c>
      <c r="F1866" t="s">
        <v>20</v>
      </c>
      <c r="G1866" t="s">
        <v>55</v>
      </c>
      <c r="H1866">
        <v>11123</v>
      </c>
      <c r="I1866" t="s">
        <v>75</v>
      </c>
      <c r="J1866">
        <f>VLOOKUP(I1866,Key!$A$1:$C$73,2,FALSE)</f>
        <v>43.060296999999998</v>
      </c>
      <c r="K1866">
        <f>VLOOKUP(I1866,Key!$A$1:$C$73,3,FALSE)</f>
        <v>-87.913150000000002</v>
      </c>
      <c r="L1866" t="s">
        <v>59</v>
      </c>
      <c r="M1866">
        <f>VLOOKUP(L1866,Key!$A$1:$C$73,2,FALSE)</f>
        <v>43.056539999999998</v>
      </c>
      <c r="N1866">
        <f>VLOOKUP(L1866,Key!$A$1:$C$73,3,FALSE)</f>
        <v>-87.914370000000005</v>
      </c>
      <c r="O1866">
        <v>60</v>
      </c>
      <c r="P1866">
        <v>6</v>
      </c>
      <c r="Q1866">
        <v>9</v>
      </c>
      <c r="R1866">
        <v>8.6</v>
      </c>
      <c r="S1866">
        <v>360</v>
      </c>
      <c r="T1866">
        <f t="shared" si="261"/>
        <v>-1</v>
      </c>
      <c r="U1866" s="1">
        <v>42835</v>
      </c>
      <c r="V1866" s="13">
        <f t="shared" si="262"/>
        <v>42826</v>
      </c>
      <c r="W1866" s="14">
        <f t="shared" si="263"/>
        <v>42835</v>
      </c>
      <c r="X1866" s="1" t="str">
        <f t="shared" si="264"/>
        <v>Monday</v>
      </c>
      <c r="Y1866" s="2">
        <v>0.48239583333333336</v>
      </c>
      <c r="Z1866" s="2">
        <f t="shared" si="265"/>
        <v>0.5</v>
      </c>
      <c r="AA1866">
        <f>1</f>
        <v>1</v>
      </c>
      <c r="AB1866" s="1">
        <v>42835</v>
      </c>
      <c r="AC1866" s="13">
        <f t="shared" si="266"/>
        <v>42826</v>
      </c>
      <c r="AD1866" s="14">
        <f t="shared" si="267"/>
        <v>42835</v>
      </c>
      <c r="AE1866" s="1" t="str">
        <f t="shared" si="268"/>
        <v>Monday</v>
      </c>
      <c r="AF1866" s="2">
        <v>0.52386574074074077</v>
      </c>
      <c r="AG1866" s="2">
        <f t="shared" si="269"/>
        <v>0.54166666666666663</v>
      </c>
      <c r="AH1866" t="s">
        <v>23</v>
      </c>
    </row>
    <row r="1867" spans="1:34" x14ac:dyDescent="0.25">
      <c r="A1867">
        <v>1574363</v>
      </c>
      <c r="B1867" t="s">
        <v>54</v>
      </c>
      <c r="E1867">
        <v>53217</v>
      </c>
      <c r="F1867" t="s">
        <v>20</v>
      </c>
      <c r="G1867" t="s">
        <v>55</v>
      </c>
      <c r="H1867">
        <v>5572</v>
      </c>
      <c r="I1867" t="s">
        <v>24</v>
      </c>
      <c r="J1867">
        <f>VLOOKUP(I1867,Key!$A$1:$C$73,2,FALSE)</f>
        <v>43.074655999999997</v>
      </c>
      <c r="K1867">
        <f>VLOOKUP(I1867,Key!$A$1:$C$73,3,FALSE)</f>
        <v>-87.889011999999994</v>
      </c>
      <c r="L1867" t="s">
        <v>66</v>
      </c>
      <c r="M1867">
        <f>VLOOKUP(L1867,Key!$A$1:$C$73,2,FALSE)</f>
        <v>43.078530000000001</v>
      </c>
      <c r="N1867">
        <f>VLOOKUP(L1867,Key!$A$1:$C$73,3,FALSE)</f>
        <v>-87.882620000000003</v>
      </c>
      <c r="O1867">
        <v>5</v>
      </c>
      <c r="P1867">
        <v>3</v>
      </c>
      <c r="Q1867">
        <v>0.8</v>
      </c>
      <c r="R1867">
        <v>0.7</v>
      </c>
      <c r="S1867">
        <v>30</v>
      </c>
      <c r="T1867">
        <f t="shared" si="261"/>
        <v>-1</v>
      </c>
      <c r="U1867" s="1">
        <v>42835</v>
      </c>
      <c r="V1867" s="13">
        <f t="shared" si="262"/>
        <v>42826</v>
      </c>
      <c r="W1867" s="14">
        <f t="shared" si="263"/>
        <v>42835</v>
      </c>
      <c r="X1867" s="1" t="str">
        <f t="shared" si="264"/>
        <v>Monday</v>
      </c>
      <c r="Y1867" s="2">
        <v>0.50232638888888892</v>
      </c>
      <c r="Z1867" s="2">
        <f t="shared" si="265"/>
        <v>0.5</v>
      </c>
      <c r="AA1867">
        <f>1</f>
        <v>1</v>
      </c>
      <c r="AB1867" s="1">
        <v>42835</v>
      </c>
      <c r="AC1867" s="13">
        <f t="shared" si="266"/>
        <v>42826</v>
      </c>
      <c r="AD1867" s="14">
        <f t="shared" si="267"/>
        <v>42835</v>
      </c>
      <c r="AE1867" s="1" t="str">
        <f t="shared" si="268"/>
        <v>Monday</v>
      </c>
      <c r="AF1867" s="2">
        <v>0.50577546296296294</v>
      </c>
      <c r="AG1867" s="2">
        <f t="shared" si="269"/>
        <v>0.5</v>
      </c>
      <c r="AH1867" t="s">
        <v>23</v>
      </c>
    </row>
    <row r="1868" spans="1:34" x14ac:dyDescent="0.25">
      <c r="A1868">
        <v>1574373</v>
      </c>
      <c r="B1868" t="s">
        <v>54</v>
      </c>
      <c r="E1868">
        <v>53225</v>
      </c>
      <c r="F1868" t="s">
        <v>20</v>
      </c>
      <c r="G1868" t="s">
        <v>55</v>
      </c>
      <c r="H1868">
        <v>237</v>
      </c>
      <c r="I1868" t="s">
        <v>81</v>
      </c>
      <c r="J1868">
        <f>VLOOKUP(I1868,Key!$A$1:$C$73,2,FALSE)</f>
        <v>43.058010000000003</v>
      </c>
      <c r="K1868">
        <f>VLOOKUP(I1868,Key!$A$1:$C$73,3,FALSE)</f>
        <v>-87.877300000000005</v>
      </c>
      <c r="L1868" t="s">
        <v>81</v>
      </c>
      <c r="M1868">
        <f>VLOOKUP(L1868,Key!$A$1:$C$73,2,FALSE)</f>
        <v>43.058010000000003</v>
      </c>
      <c r="N1868">
        <f>VLOOKUP(L1868,Key!$A$1:$C$73,3,FALSE)</f>
        <v>-87.877300000000005</v>
      </c>
      <c r="O1868">
        <v>33</v>
      </c>
      <c r="P1868">
        <v>3</v>
      </c>
      <c r="Q1868">
        <v>5</v>
      </c>
      <c r="R1868">
        <v>4.7</v>
      </c>
      <c r="S1868">
        <v>198</v>
      </c>
      <c r="T1868">
        <f t="shared" si="261"/>
        <v>-1</v>
      </c>
      <c r="U1868" s="1">
        <v>42835</v>
      </c>
      <c r="V1868" s="13">
        <f t="shared" si="262"/>
        <v>42826</v>
      </c>
      <c r="W1868" s="14">
        <f t="shared" si="263"/>
        <v>42835</v>
      </c>
      <c r="X1868" s="1" t="str">
        <f t="shared" si="264"/>
        <v>Monday</v>
      </c>
      <c r="Y1868" s="2">
        <v>0.5076504629629629</v>
      </c>
      <c r="Z1868" s="2">
        <f t="shared" si="265"/>
        <v>0.5</v>
      </c>
      <c r="AA1868">
        <f>1</f>
        <v>1</v>
      </c>
      <c r="AB1868" s="1">
        <v>42835</v>
      </c>
      <c r="AC1868" s="13">
        <f t="shared" si="266"/>
        <v>42826</v>
      </c>
      <c r="AD1868" s="14">
        <f t="shared" si="267"/>
        <v>42835</v>
      </c>
      <c r="AE1868" s="1" t="str">
        <f t="shared" si="268"/>
        <v>Monday</v>
      </c>
      <c r="AF1868" s="2">
        <v>0.53106481481481482</v>
      </c>
      <c r="AG1868" s="2">
        <f t="shared" si="269"/>
        <v>0.54166666666666663</v>
      </c>
      <c r="AH1868" t="s">
        <v>25</v>
      </c>
    </row>
    <row r="1869" spans="1:34" x14ac:dyDescent="0.25">
      <c r="A1869">
        <v>1575836</v>
      </c>
      <c r="B1869" t="s">
        <v>54</v>
      </c>
      <c r="E1869">
        <v>53204</v>
      </c>
      <c r="F1869" t="s">
        <v>20</v>
      </c>
      <c r="G1869" t="s">
        <v>55</v>
      </c>
      <c r="H1869">
        <v>178</v>
      </c>
      <c r="I1869" t="s">
        <v>77</v>
      </c>
      <c r="J1869">
        <f>VLOOKUP(I1869,Key!$A$1:$C$73,2,FALSE)</f>
        <v>43.036900000000003</v>
      </c>
      <c r="K1869">
        <f>VLOOKUP(I1869,Key!$A$1:$C$73,3,FALSE)</f>
        <v>-87.89667</v>
      </c>
      <c r="L1869" t="s">
        <v>77</v>
      </c>
      <c r="M1869">
        <f>VLOOKUP(L1869,Key!$A$1:$C$73,2,FALSE)</f>
        <v>43.036900000000003</v>
      </c>
      <c r="N1869">
        <f>VLOOKUP(L1869,Key!$A$1:$C$73,3,FALSE)</f>
        <v>-87.89667</v>
      </c>
      <c r="O1869">
        <v>21</v>
      </c>
      <c r="P1869">
        <v>3</v>
      </c>
      <c r="Q1869">
        <v>3.2</v>
      </c>
      <c r="R1869">
        <v>3</v>
      </c>
      <c r="S1869">
        <v>126</v>
      </c>
      <c r="T1869">
        <f t="shared" si="261"/>
        <v>-1</v>
      </c>
      <c r="U1869" s="1">
        <v>42836</v>
      </c>
      <c r="V1869" s="13">
        <f t="shared" si="262"/>
        <v>42826</v>
      </c>
      <c r="W1869" s="14">
        <f t="shared" si="263"/>
        <v>42836</v>
      </c>
      <c r="X1869" s="1" t="str">
        <f t="shared" si="264"/>
        <v>Tuesday</v>
      </c>
      <c r="Y1869" s="2">
        <v>0.95630787037037035</v>
      </c>
      <c r="Z1869" s="2">
        <f t="shared" si="265"/>
        <v>0.95833333333333326</v>
      </c>
      <c r="AA1869">
        <f>1</f>
        <v>1</v>
      </c>
      <c r="AB1869" s="1">
        <v>42836</v>
      </c>
      <c r="AC1869" s="13">
        <f t="shared" si="266"/>
        <v>42826</v>
      </c>
      <c r="AD1869" s="14">
        <f t="shared" si="267"/>
        <v>42836</v>
      </c>
      <c r="AE1869" s="1" t="str">
        <f t="shared" si="268"/>
        <v>Tuesday</v>
      </c>
      <c r="AF1869" s="2">
        <v>0.9708564814814814</v>
      </c>
      <c r="AG1869" s="2">
        <f t="shared" si="269"/>
        <v>0.95833333333333326</v>
      </c>
      <c r="AH1869" t="s">
        <v>25</v>
      </c>
    </row>
    <row r="1870" spans="1:34" x14ac:dyDescent="0.25">
      <c r="A1870">
        <v>1575958</v>
      </c>
      <c r="B1870" t="s">
        <v>54</v>
      </c>
      <c r="E1870">
        <v>53207</v>
      </c>
      <c r="F1870" t="s">
        <v>20</v>
      </c>
      <c r="G1870" t="s">
        <v>55</v>
      </c>
      <c r="H1870">
        <v>9</v>
      </c>
      <c r="I1870" t="s">
        <v>56</v>
      </c>
      <c r="J1870">
        <f>VLOOKUP(I1870,Key!$A$1:$C$73,2,FALSE)</f>
        <v>43.004728999999998</v>
      </c>
      <c r="K1870">
        <f>VLOOKUP(I1870,Key!$A$1:$C$73,3,FALSE)</f>
        <v>-87.905463999999995</v>
      </c>
      <c r="L1870" t="s">
        <v>56</v>
      </c>
      <c r="M1870">
        <f>VLOOKUP(L1870,Key!$A$1:$C$73,2,FALSE)</f>
        <v>43.004728999999998</v>
      </c>
      <c r="N1870">
        <f>VLOOKUP(L1870,Key!$A$1:$C$73,3,FALSE)</f>
        <v>-87.905463999999995</v>
      </c>
      <c r="O1870">
        <v>94</v>
      </c>
      <c r="P1870">
        <v>9</v>
      </c>
      <c r="Q1870">
        <v>14.1</v>
      </c>
      <c r="R1870">
        <v>13.4</v>
      </c>
      <c r="S1870">
        <v>564</v>
      </c>
      <c r="T1870">
        <f t="shared" si="261"/>
        <v>-1</v>
      </c>
      <c r="U1870" s="1">
        <v>42837</v>
      </c>
      <c r="V1870" s="13">
        <f t="shared" si="262"/>
        <v>42826</v>
      </c>
      <c r="W1870" s="14">
        <f t="shared" si="263"/>
        <v>42837</v>
      </c>
      <c r="X1870" s="1" t="str">
        <f t="shared" si="264"/>
        <v>Wednesday</v>
      </c>
      <c r="Y1870" s="2">
        <v>0.43369212962962966</v>
      </c>
      <c r="Z1870" s="2">
        <f t="shared" si="265"/>
        <v>0.41666666666666663</v>
      </c>
      <c r="AA1870">
        <f>1</f>
        <v>1</v>
      </c>
      <c r="AB1870" s="1">
        <v>42837</v>
      </c>
      <c r="AC1870" s="13">
        <f t="shared" si="266"/>
        <v>42826</v>
      </c>
      <c r="AD1870" s="14">
        <f t="shared" si="267"/>
        <v>42837</v>
      </c>
      <c r="AE1870" s="1" t="str">
        <f t="shared" si="268"/>
        <v>Wednesday</v>
      </c>
      <c r="AF1870" s="2">
        <v>0.49918981481481484</v>
      </c>
      <c r="AG1870" s="2">
        <f t="shared" si="269"/>
        <v>0.5</v>
      </c>
      <c r="AH1870" t="s">
        <v>25</v>
      </c>
    </row>
    <row r="1871" spans="1:34" x14ac:dyDescent="0.25">
      <c r="A1871">
        <v>1576353</v>
      </c>
      <c r="B1871" t="s">
        <v>54</v>
      </c>
      <c r="E1871">
        <v>53215</v>
      </c>
      <c r="F1871" t="s">
        <v>20</v>
      </c>
      <c r="G1871" t="s">
        <v>55</v>
      </c>
      <c r="H1871">
        <v>5446</v>
      </c>
      <c r="I1871" t="s">
        <v>21</v>
      </c>
      <c r="J1871">
        <f>VLOOKUP(I1871,Key!$A$1:$C$73,2,FALSE)</f>
        <v>43.074890000000003</v>
      </c>
      <c r="K1871">
        <f>VLOOKUP(I1871,Key!$A$1:$C$73,3,FALSE)</f>
        <v>-87.882810000000006</v>
      </c>
      <c r="L1871" t="s">
        <v>65</v>
      </c>
      <c r="M1871">
        <f>VLOOKUP(L1871,Key!$A$1:$C$73,2,FALSE)</f>
        <v>43.077359999999999</v>
      </c>
      <c r="N1871">
        <f>VLOOKUP(L1871,Key!$A$1:$C$73,3,FALSE)</f>
        <v>-87.880769999999998</v>
      </c>
      <c r="O1871">
        <v>6</v>
      </c>
      <c r="P1871">
        <v>3</v>
      </c>
      <c r="Q1871">
        <v>0.9</v>
      </c>
      <c r="R1871">
        <v>0.9</v>
      </c>
      <c r="S1871">
        <v>36</v>
      </c>
      <c r="T1871">
        <f t="shared" si="261"/>
        <v>-1</v>
      </c>
      <c r="U1871" s="1">
        <v>42837</v>
      </c>
      <c r="V1871" s="13">
        <f t="shared" si="262"/>
        <v>42826</v>
      </c>
      <c r="W1871" s="14">
        <f t="shared" si="263"/>
        <v>42837</v>
      </c>
      <c r="X1871" s="1" t="str">
        <f t="shared" si="264"/>
        <v>Wednesday</v>
      </c>
      <c r="Y1871" s="2">
        <v>0.59748842592592599</v>
      </c>
      <c r="Z1871" s="2">
        <f t="shared" si="265"/>
        <v>0.58333333333333326</v>
      </c>
      <c r="AA1871">
        <f>1</f>
        <v>1</v>
      </c>
      <c r="AB1871" s="1">
        <v>42837</v>
      </c>
      <c r="AC1871" s="13">
        <f t="shared" si="266"/>
        <v>42826</v>
      </c>
      <c r="AD1871" s="14">
        <f t="shared" si="267"/>
        <v>42837</v>
      </c>
      <c r="AE1871" s="1" t="str">
        <f t="shared" si="268"/>
        <v>Wednesday</v>
      </c>
      <c r="AF1871" s="2">
        <v>0.60187500000000005</v>
      </c>
      <c r="AG1871" s="2">
        <f t="shared" si="269"/>
        <v>0.58333333333333326</v>
      </c>
      <c r="AH1871" t="s">
        <v>23</v>
      </c>
    </row>
    <row r="1872" spans="1:34" x14ac:dyDescent="0.25">
      <c r="A1872">
        <v>1576359</v>
      </c>
      <c r="B1872" t="s">
        <v>54</v>
      </c>
      <c r="E1872">
        <v>53214</v>
      </c>
      <c r="F1872" t="s">
        <v>20</v>
      </c>
      <c r="G1872" t="s">
        <v>55</v>
      </c>
      <c r="H1872">
        <v>145</v>
      </c>
      <c r="I1872" t="s">
        <v>77</v>
      </c>
      <c r="J1872">
        <f>VLOOKUP(I1872,Key!$A$1:$C$73,2,FALSE)</f>
        <v>43.036900000000003</v>
      </c>
      <c r="K1872">
        <f>VLOOKUP(I1872,Key!$A$1:$C$73,3,FALSE)</f>
        <v>-87.89667</v>
      </c>
      <c r="L1872" t="s">
        <v>77</v>
      </c>
      <c r="M1872">
        <f>VLOOKUP(L1872,Key!$A$1:$C$73,2,FALSE)</f>
        <v>43.036900000000003</v>
      </c>
      <c r="N1872">
        <f>VLOOKUP(L1872,Key!$A$1:$C$73,3,FALSE)</f>
        <v>-87.89667</v>
      </c>
      <c r="O1872">
        <v>15</v>
      </c>
      <c r="P1872">
        <v>3</v>
      </c>
      <c r="Q1872">
        <v>2.2999999999999998</v>
      </c>
      <c r="R1872">
        <v>2.1</v>
      </c>
      <c r="S1872">
        <v>90</v>
      </c>
      <c r="T1872">
        <f t="shared" si="261"/>
        <v>-1</v>
      </c>
      <c r="U1872" s="1">
        <v>42837</v>
      </c>
      <c r="V1872" s="13">
        <f t="shared" si="262"/>
        <v>42826</v>
      </c>
      <c r="W1872" s="14">
        <f t="shared" si="263"/>
        <v>42837</v>
      </c>
      <c r="X1872" s="1" t="str">
        <f t="shared" si="264"/>
        <v>Wednesday</v>
      </c>
      <c r="Y1872" s="2">
        <v>0.60640046296296302</v>
      </c>
      <c r="Z1872" s="2">
        <f t="shared" si="265"/>
        <v>0.625</v>
      </c>
      <c r="AA1872">
        <f>1</f>
        <v>1</v>
      </c>
      <c r="AB1872" s="1">
        <v>42837</v>
      </c>
      <c r="AC1872" s="13">
        <f t="shared" si="266"/>
        <v>42826</v>
      </c>
      <c r="AD1872" s="14">
        <f t="shared" si="267"/>
        <v>42837</v>
      </c>
      <c r="AE1872" s="1" t="str">
        <f t="shared" si="268"/>
        <v>Wednesday</v>
      </c>
      <c r="AF1872" s="2">
        <v>0.61715277777777777</v>
      </c>
      <c r="AG1872" s="2">
        <f t="shared" si="269"/>
        <v>0.625</v>
      </c>
      <c r="AH1872" t="s">
        <v>25</v>
      </c>
    </row>
    <row r="1873" spans="1:34" x14ac:dyDescent="0.25">
      <c r="A1873">
        <v>1571032</v>
      </c>
      <c r="B1873" t="s">
        <v>54</v>
      </c>
      <c r="E1873">
        <v>53005</v>
      </c>
      <c r="F1873" t="s">
        <v>20</v>
      </c>
      <c r="G1873" t="s">
        <v>55</v>
      </c>
      <c r="H1873">
        <v>5555</v>
      </c>
      <c r="I1873" t="s">
        <v>28</v>
      </c>
      <c r="J1873">
        <f>VLOOKUP(I1873,Key!$A$1:$C$73,2,FALSE)</f>
        <v>43.038580000000003</v>
      </c>
      <c r="K1873">
        <f>VLOOKUP(I1873,Key!$A$1:$C$73,3,FALSE)</f>
        <v>-87.90934</v>
      </c>
      <c r="L1873" t="s">
        <v>28</v>
      </c>
      <c r="M1873">
        <f>VLOOKUP(L1873,Key!$A$1:$C$73,2,FALSE)</f>
        <v>43.038580000000003</v>
      </c>
      <c r="N1873">
        <f>VLOOKUP(L1873,Key!$A$1:$C$73,3,FALSE)</f>
        <v>-87.90934</v>
      </c>
      <c r="O1873">
        <v>72</v>
      </c>
      <c r="P1873">
        <v>9</v>
      </c>
      <c r="Q1873">
        <v>10.8</v>
      </c>
      <c r="R1873">
        <v>10.3</v>
      </c>
      <c r="S1873">
        <v>432</v>
      </c>
      <c r="T1873">
        <f t="shared" si="261"/>
        <v>-1</v>
      </c>
      <c r="U1873" s="1">
        <v>42837</v>
      </c>
      <c r="V1873" s="13">
        <f t="shared" si="262"/>
        <v>42826</v>
      </c>
      <c r="W1873" s="14">
        <f t="shared" si="263"/>
        <v>42837</v>
      </c>
      <c r="X1873" s="1" t="str">
        <f t="shared" si="264"/>
        <v>Wednesday</v>
      </c>
      <c r="Y1873" s="2">
        <v>0.60706018518518523</v>
      </c>
      <c r="Z1873" s="2">
        <f t="shared" si="265"/>
        <v>0.625</v>
      </c>
      <c r="AA1873">
        <f>1</f>
        <v>1</v>
      </c>
      <c r="AB1873" s="1">
        <v>42837</v>
      </c>
      <c r="AC1873" s="13">
        <f t="shared" si="266"/>
        <v>42826</v>
      </c>
      <c r="AD1873" s="14">
        <f t="shared" si="267"/>
        <v>42837</v>
      </c>
      <c r="AE1873" s="1" t="str">
        <f t="shared" si="268"/>
        <v>Wednesday</v>
      </c>
      <c r="AF1873" s="2">
        <v>0.65696759259259252</v>
      </c>
      <c r="AG1873" s="2">
        <f t="shared" si="269"/>
        <v>0.66666666666666663</v>
      </c>
      <c r="AH1873" t="s">
        <v>25</v>
      </c>
    </row>
    <row r="1874" spans="1:34" x14ac:dyDescent="0.25">
      <c r="A1874">
        <v>1242204</v>
      </c>
      <c r="B1874" t="s">
        <v>54</v>
      </c>
      <c r="E1874">
        <v>53202</v>
      </c>
      <c r="F1874" t="s">
        <v>20</v>
      </c>
      <c r="G1874" t="s">
        <v>55</v>
      </c>
      <c r="H1874">
        <v>5</v>
      </c>
      <c r="I1874" t="s">
        <v>78</v>
      </c>
      <c r="J1874">
        <f>VLOOKUP(I1874,Key!$A$1:$C$73,2,FALSE)</f>
        <v>43.048200000000001</v>
      </c>
      <c r="K1874">
        <f>VLOOKUP(I1874,Key!$A$1:$C$73,3,FALSE)</f>
        <v>-87.900859999999994</v>
      </c>
      <c r="L1874" t="s">
        <v>83</v>
      </c>
      <c r="M1874">
        <f>VLOOKUP(L1874,Key!$A$1:$C$73,2,FALSE)</f>
        <v>43.026229999999998</v>
      </c>
      <c r="N1874">
        <f>VLOOKUP(L1874,Key!$A$1:$C$73,3,FALSE)</f>
        <v>-87.912809999999993</v>
      </c>
      <c r="O1874">
        <v>15</v>
      </c>
      <c r="P1874">
        <v>3</v>
      </c>
      <c r="Q1874">
        <v>2.2999999999999998</v>
      </c>
      <c r="R1874">
        <v>2.1</v>
      </c>
      <c r="S1874">
        <v>90</v>
      </c>
      <c r="T1874">
        <f t="shared" si="261"/>
        <v>-1</v>
      </c>
      <c r="U1874" s="1">
        <v>42837</v>
      </c>
      <c r="V1874" s="13">
        <f t="shared" si="262"/>
        <v>42826</v>
      </c>
      <c r="W1874" s="14">
        <f t="shared" si="263"/>
        <v>42837</v>
      </c>
      <c r="X1874" s="1" t="str">
        <f t="shared" si="264"/>
        <v>Wednesday</v>
      </c>
      <c r="Y1874" s="2">
        <v>0.6385763888888889</v>
      </c>
      <c r="Z1874" s="2">
        <f t="shared" si="265"/>
        <v>0.625</v>
      </c>
      <c r="AA1874">
        <f>1</f>
        <v>1</v>
      </c>
      <c r="AB1874" s="1">
        <v>42837</v>
      </c>
      <c r="AC1874" s="13">
        <f t="shared" si="266"/>
        <v>42826</v>
      </c>
      <c r="AD1874" s="14">
        <f t="shared" si="267"/>
        <v>42837</v>
      </c>
      <c r="AE1874" s="1" t="str">
        <f t="shared" si="268"/>
        <v>Wednesday</v>
      </c>
      <c r="AF1874" s="2">
        <v>0.64906249999999999</v>
      </c>
      <c r="AG1874" s="2">
        <f t="shared" si="269"/>
        <v>0.66666666666666663</v>
      </c>
      <c r="AH1874" t="s">
        <v>23</v>
      </c>
    </row>
    <row r="1875" spans="1:34" x14ac:dyDescent="0.25">
      <c r="A1875">
        <v>1306778</v>
      </c>
      <c r="B1875" t="s">
        <v>54</v>
      </c>
      <c r="E1875">
        <v>53204</v>
      </c>
      <c r="F1875" t="s">
        <v>20</v>
      </c>
      <c r="G1875" t="s">
        <v>55</v>
      </c>
      <c r="H1875">
        <v>9</v>
      </c>
      <c r="I1875" t="s">
        <v>56</v>
      </c>
      <c r="J1875">
        <f>VLOOKUP(I1875,Key!$A$1:$C$73,2,FALSE)</f>
        <v>43.004728999999998</v>
      </c>
      <c r="K1875">
        <f>VLOOKUP(I1875,Key!$A$1:$C$73,3,FALSE)</f>
        <v>-87.905463999999995</v>
      </c>
      <c r="L1875" t="s">
        <v>94</v>
      </c>
      <c r="M1875">
        <f>VLOOKUP(L1875,Key!$A$1:$C$73,2,FALSE)</f>
        <v>43.020020000000002</v>
      </c>
      <c r="N1875">
        <f>VLOOKUP(L1875,Key!$A$1:$C$73,3,FALSE)</f>
        <v>-87.912540000000007</v>
      </c>
      <c r="O1875">
        <v>8</v>
      </c>
      <c r="P1875">
        <v>3</v>
      </c>
      <c r="Q1875">
        <v>1.2</v>
      </c>
      <c r="R1875">
        <v>1.1000000000000001</v>
      </c>
      <c r="S1875">
        <v>48</v>
      </c>
      <c r="T1875">
        <f t="shared" si="261"/>
        <v>-1</v>
      </c>
      <c r="U1875" s="1">
        <v>42837</v>
      </c>
      <c r="V1875" s="13">
        <f t="shared" si="262"/>
        <v>42826</v>
      </c>
      <c r="W1875" s="14">
        <f t="shared" si="263"/>
        <v>42837</v>
      </c>
      <c r="X1875" s="1" t="str">
        <f t="shared" si="264"/>
        <v>Wednesday</v>
      </c>
      <c r="Y1875" s="2">
        <v>0.65357638888888892</v>
      </c>
      <c r="Z1875" s="2">
        <f t="shared" si="265"/>
        <v>0.66666666666666663</v>
      </c>
      <c r="AA1875">
        <f>1</f>
        <v>1</v>
      </c>
      <c r="AB1875" s="1">
        <v>42837</v>
      </c>
      <c r="AC1875" s="13">
        <f t="shared" si="266"/>
        <v>42826</v>
      </c>
      <c r="AD1875" s="14">
        <f t="shared" si="267"/>
        <v>42837</v>
      </c>
      <c r="AE1875" s="1" t="str">
        <f t="shared" si="268"/>
        <v>Wednesday</v>
      </c>
      <c r="AF1875" s="2">
        <v>0.65967592592592594</v>
      </c>
      <c r="AG1875" s="2">
        <f t="shared" si="269"/>
        <v>0.66666666666666663</v>
      </c>
      <c r="AH1875" t="s">
        <v>23</v>
      </c>
    </row>
    <row r="1876" spans="1:34" x14ac:dyDescent="0.25">
      <c r="A1876">
        <v>1576463</v>
      </c>
      <c r="B1876" t="s">
        <v>54</v>
      </c>
      <c r="F1876" t="s">
        <v>20</v>
      </c>
      <c r="G1876" t="s">
        <v>55</v>
      </c>
      <c r="H1876">
        <v>11114</v>
      </c>
      <c r="I1876" t="s">
        <v>44</v>
      </c>
      <c r="J1876">
        <f>VLOOKUP(I1876,Key!$A$1:$C$73,2,FALSE)</f>
        <v>43.03886</v>
      </c>
      <c r="K1876">
        <f>VLOOKUP(I1876,Key!$A$1:$C$73,3,FALSE)</f>
        <v>-87.902720000000002</v>
      </c>
      <c r="L1876" t="s">
        <v>91</v>
      </c>
      <c r="M1876">
        <f>VLOOKUP(L1876,Key!$A$1:$C$73,2,FALSE)</f>
        <v>43.048609999999996</v>
      </c>
      <c r="N1876">
        <f>VLOOKUP(L1876,Key!$A$1:$C$73,3,FALSE)</f>
        <v>-88.008480000000006</v>
      </c>
      <c r="O1876">
        <v>59</v>
      </c>
      <c r="P1876">
        <v>6</v>
      </c>
      <c r="Q1876">
        <v>8.9</v>
      </c>
      <c r="R1876">
        <v>8.4</v>
      </c>
      <c r="S1876">
        <v>354</v>
      </c>
      <c r="T1876">
        <f t="shared" si="261"/>
        <v>-1</v>
      </c>
      <c r="U1876" s="1">
        <v>42837</v>
      </c>
      <c r="V1876" s="13">
        <f t="shared" si="262"/>
        <v>42826</v>
      </c>
      <c r="W1876" s="14">
        <f t="shared" si="263"/>
        <v>42837</v>
      </c>
      <c r="X1876" s="1" t="str">
        <f t="shared" si="264"/>
        <v>Wednesday</v>
      </c>
      <c r="Y1876" s="2">
        <v>0.66467592592592595</v>
      </c>
      <c r="Z1876" s="2">
        <f t="shared" si="265"/>
        <v>0.66666666666666663</v>
      </c>
      <c r="AA1876">
        <f>1</f>
        <v>1</v>
      </c>
      <c r="AB1876" s="1">
        <v>42837</v>
      </c>
      <c r="AC1876" s="13">
        <f t="shared" si="266"/>
        <v>42826</v>
      </c>
      <c r="AD1876" s="14">
        <f t="shared" si="267"/>
        <v>42837</v>
      </c>
      <c r="AE1876" s="1" t="str">
        <f t="shared" si="268"/>
        <v>Wednesday</v>
      </c>
      <c r="AF1876" s="2">
        <v>0.70609953703703709</v>
      </c>
      <c r="AG1876" s="2">
        <f t="shared" si="269"/>
        <v>0.70833333333333326</v>
      </c>
      <c r="AH1876" t="s">
        <v>23</v>
      </c>
    </row>
    <row r="1877" spans="1:34" x14ac:dyDescent="0.25">
      <c r="A1877">
        <v>1576468</v>
      </c>
      <c r="B1877" t="s">
        <v>54</v>
      </c>
      <c r="E1877">
        <v>53205</v>
      </c>
      <c r="F1877" t="s">
        <v>20</v>
      </c>
      <c r="G1877" t="s">
        <v>55</v>
      </c>
      <c r="H1877">
        <v>144</v>
      </c>
      <c r="I1877" t="s">
        <v>86</v>
      </c>
      <c r="J1877">
        <f>VLOOKUP(I1877,Key!$A$1:$C$73,2,FALSE)</f>
        <v>43.052549999999997</v>
      </c>
      <c r="K1877">
        <f>VLOOKUP(I1877,Key!$A$1:$C$73,3,FALSE)</f>
        <v>-87.909329999999997</v>
      </c>
      <c r="L1877" t="s">
        <v>86</v>
      </c>
      <c r="M1877">
        <f>VLOOKUP(L1877,Key!$A$1:$C$73,2,FALSE)</f>
        <v>43.052549999999997</v>
      </c>
      <c r="N1877">
        <f>VLOOKUP(L1877,Key!$A$1:$C$73,3,FALSE)</f>
        <v>-87.909329999999997</v>
      </c>
      <c r="O1877">
        <v>26</v>
      </c>
      <c r="P1877">
        <v>3</v>
      </c>
      <c r="Q1877">
        <v>3.9</v>
      </c>
      <c r="R1877">
        <v>3.7</v>
      </c>
      <c r="S1877">
        <v>156</v>
      </c>
      <c r="T1877">
        <f t="shared" si="261"/>
        <v>-1</v>
      </c>
      <c r="U1877" s="1">
        <v>42837</v>
      </c>
      <c r="V1877" s="13">
        <f t="shared" si="262"/>
        <v>42826</v>
      </c>
      <c r="W1877" s="14">
        <f t="shared" si="263"/>
        <v>42837</v>
      </c>
      <c r="X1877" s="1" t="str">
        <f t="shared" si="264"/>
        <v>Wednesday</v>
      </c>
      <c r="Y1877" s="2">
        <v>0.6677777777777778</v>
      </c>
      <c r="Z1877" s="2">
        <f t="shared" si="265"/>
        <v>0.66666666666666663</v>
      </c>
      <c r="AA1877">
        <f>1</f>
        <v>1</v>
      </c>
      <c r="AB1877" s="1">
        <v>42837</v>
      </c>
      <c r="AC1877" s="13">
        <f t="shared" si="266"/>
        <v>42826</v>
      </c>
      <c r="AD1877" s="14">
        <f t="shared" si="267"/>
        <v>42837</v>
      </c>
      <c r="AE1877" s="1" t="str">
        <f t="shared" si="268"/>
        <v>Wednesday</v>
      </c>
      <c r="AF1877" s="2">
        <v>0.6858912037037036</v>
      </c>
      <c r="AG1877" s="2">
        <f t="shared" si="269"/>
        <v>0.66666666666666663</v>
      </c>
      <c r="AH1877" t="s">
        <v>25</v>
      </c>
    </row>
    <row r="1878" spans="1:34" x14ac:dyDescent="0.25">
      <c r="A1878">
        <v>1576511</v>
      </c>
      <c r="B1878" t="s">
        <v>54</v>
      </c>
      <c r="E1878">
        <v>53072</v>
      </c>
      <c r="F1878" t="s">
        <v>20</v>
      </c>
      <c r="G1878" t="s">
        <v>55</v>
      </c>
      <c r="H1878">
        <v>5425</v>
      </c>
      <c r="I1878" t="s">
        <v>80</v>
      </c>
      <c r="J1878">
        <f>VLOOKUP(I1878,Key!$A$1:$C$73,2,FALSE)</f>
        <v>43.060250000000003</v>
      </c>
      <c r="K1878">
        <f>VLOOKUP(I1878,Key!$A$1:$C$73,3,FALSE)</f>
        <v>-87.892169999999993</v>
      </c>
      <c r="L1878" t="s">
        <v>80</v>
      </c>
      <c r="M1878">
        <f>VLOOKUP(L1878,Key!$A$1:$C$73,2,FALSE)</f>
        <v>43.060250000000003</v>
      </c>
      <c r="N1878">
        <f>VLOOKUP(L1878,Key!$A$1:$C$73,3,FALSE)</f>
        <v>-87.892169999999993</v>
      </c>
      <c r="O1878">
        <v>24</v>
      </c>
      <c r="P1878">
        <v>3</v>
      </c>
      <c r="Q1878">
        <v>3.6</v>
      </c>
      <c r="R1878">
        <v>3.4</v>
      </c>
      <c r="S1878">
        <v>144</v>
      </c>
      <c r="T1878">
        <f t="shared" si="261"/>
        <v>-1</v>
      </c>
      <c r="U1878" s="1">
        <v>42837</v>
      </c>
      <c r="V1878" s="13">
        <f t="shared" si="262"/>
        <v>42826</v>
      </c>
      <c r="W1878" s="14">
        <f t="shared" si="263"/>
        <v>42837</v>
      </c>
      <c r="X1878" s="1" t="str">
        <f t="shared" si="264"/>
        <v>Wednesday</v>
      </c>
      <c r="Y1878" s="2">
        <v>0.69059027777777782</v>
      </c>
      <c r="Z1878" s="2">
        <f t="shared" si="265"/>
        <v>0.70833333333333326</v>
      </c>
      <c r="AA1878">
        <f>1</f>
        <v>1</v>
      </c>
      <c r="AB1878" s="1">
        <v>42837</v>
      </c>
      <c r="AC1878" s="13">
        <f t="shared" si="266"/>
        <v>42826</v>
      </c>
      <c r="AD1878" s="14">
        <f t="shared" si="267"/>
        <v>42837</v>
      </c>
      <c r="AE1878" s="1" t="str">
        <f t="shared" si="268"/>
        <v>Wednesday</v>
      </c>
      <c r="AF1878" s="2">
        <v>0.70754629629629628</v>
      </c>
      <c r="AG1878" s="2">
        <f t="shared" si="269"/>
        <v>0.70833333333333326</v>
      </c>
      <c r="AH1878" t="s">
        <v>25</v>
      </c>
    </row>
    <row r="1879" spans="1:34" x14ac:dyDescent="0.25">
      <c r="A1879">
        <v>1576585</v>
      </c>
      <c r="B1879" t="s">
        <v>54</v>
      </c>
      <c r="E1879">
        <v>54913</v>
      </c>
      <c r="F1879" t="s">
        <v>20</v>
      </c>
      <c r="G1879" t="s">
        <v>55</v>
      </c>
      <c r="H1879">
        <v>32</v>
      </c>
      <c r="I1879" t="s">
        <v>84</v>
      </c>
      <c r="J1879">
        <f>VLOOKUP(I1879,Key!$A$1:$C$73,2,FALSE)</f>
        <v>43.040154000000001</v>
      </c>
      <c r="K1879">
        <f>VLOOKUP(I1879,Key!$A$1:$C$73,3,FALSE)</f>
        <v>-87.932113000000001</v>
      </c>
      <c r="L1879" t="s">
        <v>38</v>
      </c>
      <c r="M1879">
        <f>VLOOKUP(L1879,Key!$A$1:$C$73,2,FALSE)</f>
        <v>43.038649999999997</v>
      </c>
      <c r="N1879">
        <f>VLOOKUP(L1879,Key!$A$1:$C$73,3,FALSE)</f>
        <v>-87.921930000000003</v>
      </c>
      <c r="O1879">
        <v>95</v>
      </c>
      <c r="P1879">
        <v>12</v>
      </c>
      <c r="Q1879">
        <v>14.3</v>
      </c>
      <c r="R1879">
        <v>13.5</v>
      </c>
      <c r="S1879">
        <v>570</v>
      </c>
      <c r="T1879">
        <f t="shared" si="261"/>
        <v>-1</v>
      </c>
      <c r="U1879" s="1">
        <v>42837</v>
      </c>
      <c r="V1879" s="13">
        <f t="shared" si="262"/>
        <v>42826</v>
      </c>
      <c r="W1879" s="14">
        <f t="shared" si="263"/>
        <v>42837</v>
      </c>
      <c r="X1879" s="1" t="str">
        <f t="shared" si="264"/>
        <v>Wednesday</v>
      </c>
      <c r="Y1879" s="2">
        <v>0.7142708333333333</v>
      </c>
      <c r="Z1879" s="2">
        <f t="shared" si="265"/>
        <v>0.70833333333333326</v>
      </c>
      <c r="AA1879">
        <f>1</f>
        <v>1</v>
      </c>
      <c r="AB1879" s="1">
        <v>42837</v>
      </c>
      <c r="AC1879" s="13">
        <f t="shared" si="266"/>
        <v>42826</v>
      </c>
      <c r="AD1879" s="14">
        <f t="shared" si="267"/>
        <v>42837</v>
      </c>
      <c r="AE1879" s="1" t="str">
        <f t="shared" si="268"/>
        <v>Wednesday</v>
      </c>
      <c r="AF1879" s="2">
        <v>0.78043981481481473</v>
      </c>
      <c r="AG1879" s="2">
        <f t="shared" si="269"/>
        <v>0.79166666666666663</v>
      </c>
      <c r="AH1879" t="s">
        <v>23</v>
      </c>
    </row>
    <row r="1880" spans="1:34" x14ac:dyDescent="0.25">
      <c r="A1880">
        <v>1364464</v>
      </c>
      <c r="B1880" t="s">
        <v>54</v>
      </c>
      <c r="E1880">
        <v>91789</v>
      </c>
      <c r="F1880" t="s">
        <v>20</v>
      </c>
      <c r="G1880" t="s">
        <v>55</v>
      </c>
      <c r="H1880">
        <v>5543</v>
      </c>
      <c r="I1880" t="s">
        <v>68</v>
      </c>
      <c r="J1880">
        <f>VLOOKUP(I1880,Key!$A$1:$C$73,2,FALSE)</f>
        <v>43.026470000000003</v>
      </c>
      <c r="K1880">
        <f>VLOOKUP(I1880,Key!$A$1:$C$73,3,FALSE)</f>
        <v>-87.918040000000005</v>
      </c>
      <c r="L1880" t="s">
        <v>38</v>
      </c>
      <c r="M1880">
        <f>VLOOKUP(L1880,Key!$A$1:$C$73,2,FALSE)</f>
        <v>43.038649999999997</v>
      </c>
      <c r="N1880">
        <f>VLOOKUP(L1880,Key!$A$1:$C$73,3,FALSE)</f>
        <v>-87.921930000000003</v>
      </c>
      <c r="O1880">
        <v>11</v>
      </c>
      <c r="P1880">
        <v>3</v>
      </c>
      <c r="Q1880">
        <v>1.7</v>
      </c>
      <c r="R1880">
        <v>1.6</v>
      </c>
      <c r="S1880">
        <v>66</v>
      </c>
      <c r="T1880">
        <f t="shared" si="261"/>
        <v>-1</v>
      </c>
      <c r="U1880" s="1">
        <v>42837</v>
      </c>
      <c r="V1880" s="13">
        <f t="shared" si="262"/>
        <v>42826</v>
      </c>
      <c r="W1880" s="14">
        <f t="shared" si="263"/>
        <v>42837</v>
      </c>
      <c r="X1880" s="1" t="str">
        <f t="shared" si="264"/>
        <v>Wednesday</v>
      </c>
      <c r="Y1880" s="2">
        <v>0.92057870370370365</v>
      </c>
      <c r="Z1880" s="2">
        <f t="shared" si="265"/>
        <v>0.91666666666666663</v>
      </c>
      <c r="AA1880">
        <f>1</f>
        <v>1</v>
      </c>
      <c r="AB1880" s="1">
        <v>42837</v>
      </c>
      <c r="AC1880" s="13">
        <f t="shared" si="266"/>
        <v>42826</v>
      </c>
      <c r="AD1880" s="14">
        <f t="shared" si="267"/>
        <v>42837</v>
      </c>
      <c r="AE1880" s="1" t="str">
        <f t="shared" si="268"/>
        <v>Wednesday</v>
      </c>
      <c r="AF1880" s="2">
        <v>0.92805555555555552</v>
      </c>
      <c r="AG1880" s="2">
        <f t="shared" si="269"/>
        <v>0.91666666666666663</v>
      </c>
      <c r="AH1880" t="s">
        <v>23</v>
      </c>
    </row>
    <row r="1881" spans="1:34" x14ac:dyDescent="0.25">
      <c r="A1881">
        <v>1577114</v>
      </c>
      <c r="B1881" t="s">
        <v>54</v>
      </c>
      <c r="F1881" t="s">
        <v>20</v>
      </c>
      <c r="G1881" t="s">
        <v>55</v>
      </c>
      <c r="H1881">
        <v>189</v>
      </c>
      <c r="I1881" t="s">
        <v>65</v>
      </c>
      <c r="J1881">
        <f>VLOOKUP(I1881,Key!$A$1:$C$73,2,FALSE)</f>
        <v>43.077359999999999</v>
      </c>
      <c r="K1881">
        <f>VLOOKUP(I1881,Key!$A$1:$C$73,3,FALSE)</f>
        <v>-87.880769999999998</v>
      </c>
      <c r="L1881" t="s">
        <v>65</v>
      </c>
      <c r="M1881">
        <f>VLOOKUP(L1881,Key!$A$1:$C$73,2,FALSE)</f>
        <v>43.077359999999999</v>
      </c>
      <c r="N1881">
        <f>VLOOKUP(L1881,Key!$A$1:$C$73,3,FALSE)</f>
        <v>-87.880769999999998</v>
      </c>
      <c r="O1881">
        <v>35</v>
      </c>
      <c r="P1881">
        <v>3</v>
      </c>
      <c r="Q1881">
        <v>5.3</v>
      </c>
      <c r="R1881">
        <v>5</v>
      </c>
      <c r="S1881">
        <v>210</v>
      </c>
      <c r="T1881">
        <f t="shared" si="261"/>
        <v>-1</v>
      </c>
      <c r="U1881" s="1">
        <v>42838</v>
      </c>
      <c r="V1881" s="13">
        <f t="shared" si="262"/>
        <v>42826</v>
      </c>
      <c r="W1881" s="14">
        <f t="shared" si="263"/>
        <v>42838</v>
      </c>
      <c r="X1881" s="1" t="str">
        <f t="shared" si="264"/>
        <v>Thursday</v>
      </c>
      <c r="Y1881" s="2">
        <v>0.44585648148148144</v>
      </c>
      <c r="Z1881" s="2">
        <f t="shared" si="265"/>
        <v>0.45833333333333331</v>
      </c>
      <c r="AA1881">
        <f>1</f>
        <v>1</v>
      </c>
      <c r="AB1881" s="1">
        <v>42838</v>
      </c>
      <c r="AC1881" s="13">
        <f t="shared" si="266"/>
        <v>42826</v>
      </c>
      <c r="AD1881" s="14">
        <f t="shared" si="267"/>
        <v>42838</v>
      </c>
      <c r="AE1881" s="1" t="str">
        <f t="shared" si="268"/>
        <v>Thursday</v>
      </c>
      <c r="AF1881" s="2">
        <v>0.47039351851851857</v>
      </c>
      <c r="AG1881" s="2">
        <f t="shared" si="269"/>
        <v>0.45833333333333331</v>
      </c>
      <c r="AH1881" t="s">
        <v>25</v>
      </c>
    </row>
    <row r="1882" spans="1:34" x14ac:dyDescent="0.25">
      <c r="A1882">
        <v>1198458</v>
      </c>
      <c r="B1882" t="s">
        <v>54</v>
      </c>
      <c r="E1882">
        <v>53207</v>
      </c>
      <c r="F1882" t="s">
        <v>20</v>
      </c>
      <c r="G1882" t="s">
        <v>55</v>
      </c>
      <c r="H1882" t="s">
        <v>93</v>
      </c>
      <c r="I1882" t="s">
        <v>92</v>
      </c>
      <c r="J1882">
        <f>VLOOKUP(I1882,Key!$A$1:$C$73,2,FALSE)</f>
        <v>43.038245000000003</v>
      </c>
      <c r="K1882">
        <f>VLOOKUP(I1882,Key!$A$1:$C$73,3,FALSE)</f>
        <v>-87.914811999999998</v>
      </c>
      <c r="L1882" t="s">
        <v>92</v>
      </c>
      <c r="M1882">
        <f>VLOOKUP(L1882,Key!$A$1:$C$73,2,FALSE)</f>
        <v>43.038245000000003</v>
      </c>
      <c r="N1882">
        <f>VLOOKUP(L1882,Key!$A$1:$C$73,3,FALSE)</f>
        <v>-87.914811999999998</v>
      </c>
      <c r="O1882">
        <v>1</v>
      </c>
      <c r="P1882">
        <v>0</v>
      </c>
      <c r="Q1882">
        <v>0.2</v>
      </c>
      <c r="R1882">
        <v>0.1</v>
      </c>
      <c r="S1882">
        <v>6</v>
      </c>
      <c r="T1882">
        <f t="shared" si="261"/>
        <v>-1</v>
      </c>
      <c r="U1882" s="1">
        <v>42838</v>
      </c>
      <c r="V1882" s="13">
        <f t="shared" si="262"/>
        <v>42826</v>
      </c>
      <c r="W1882" s="14">
        <f t="shared" si="263"/>
        <v>42838</v>
      </c>
      <c r="X1882" s="1" t="str">
        <f t="shared" si="264"/>
        <v>Thursday</v>
      </c>
      <c r="Y1882" s="2">
        <v>0.57983796296296297</v>
      </c>
      <c r="Z1882" s="2">
        <f t="shared" si="265"/>
        <v>0.58333333333333326</v>
      </c>
      <c r="AA1882">
        <f>1</f>
        <v>1</v>
      </c>
      <c r="AB1882" s="1">
        <v>42838</v>
      </c>
      <c r="AC1882" s="13">
        <f t="shared" si="266"/>
        <v>42826</v>
      </c>
      <c r="AD1882" s="14">
        <f t="shared" si="267"/>
        <v>42838</v>
      </c>
      <c r="AE1882" s="1" t="str">
        <f t="shared" si="268"/>
        <v>Thursday</v>
      </c>
      <c r="AF1882" s="2">
        <v>0.57997685185185188</v>
      </c>
      <c r="AG1882" s="2">
        <f t="shared" si="269"/>
        <v>0.58333333333333326</v>
      </c>
      <c r="AH1882" t="s">
        <v>25</v>
      </c>
    </row>
    <row r="1883" spans="1:34" x14ac:dyDescent="0.25">
      <c r="A1883">
        <v>1573339</v>
      </c>
      <c r="B1883" t="s">
        <v>54</v>
      </c>
      <c r="E1883">
        <v>60616</v>
      </c>
      <c r="F1883" t="s">
        <v>20</v>
      </c>
      <c r="G1883" t="s">
        <v>55</v>
      </c>
      <c r="H1883">
        <v>179</v>
      </c>
      <c r="I1883" t="s">
        <v>62</v>
      </c>
      <c r="J1883">
        <f>VLOOKUP(I1883,Key!$A$1:$C$73,2,FALSE)</f>
        <v>43.052460000000004</v>
      </c>
      <c r="K1883">
        <f>VLOOKUP(I1883,Key!$A$1:$C$73,3,FALSE)</f>
        <v>-87.891000000000005</v>
      </c>
      <c r="L1883" t="s">
        <v>77</v>
      </c>
      <c r="M1883">
        <f>VLOOKUP(L1883,Key!$A$1:$C$73,2,FALSE)</f>
        <v>43.036900000000003</v>
      </c>
      <c r="N1883">
        <f>VLOOKUP(L1883,Key!$A$1:$C$73,3,FALSE)</f>
        <v>-87.89667</v>
      </c>
      <c r="O1883">
        <v>10</v>
      </c>
      <c r="P1883">
        <v>0</v>
      </c>
      <c r="Q1883">
        <v>1.5</v>
      </c>
      <c r="R1883">
        <v>1.4</v>
      </c>
      <c r="S1883">
        <v>60</v>
      </c>
      <c r="T1883">
        <f t="shared" si="261"/>
        <v>-1</v>
      </c>
      <c r="U1883" s="1">
        <v>42838</v>
      </c>
      <c r="V1883" s="13">
        <f t="shared" si="262"/>
        <v>42826</v>
      </c>
      <c r="W1883" s="14">
        <f t="shared" si="263"/>
        <v>42838</v>
      </c>
      <c r="X1883" s="1" t="str">
        <f t="shared" si="264"/>
        <v>Thursday</v>
      </c>
      <c r="Y1883" s="2">
        <v>0.64228009259259256</v>
      </c>
      <c r="Z1883" s="2">
        <f t="shared" si="265"/>
        <v>0.625</v>
      </c>
      <c r="AA1883">
        <f>1</f>
        <v>1</v>
      </c>
      <c r="AB1883" s="1">
        <v>42838</v>
      </c>
      <c r="AC1883" s="13">
        <f t="shared" si="266"/>
        <v>42826</v>
      </c>
      <c r="AD1883" s="14">
        <f t="shared" si="267"/>
        <v>42838</v>
      </c>
      <c r="AE1883" s="1" t="str">
        <f t="shared" si="268"/>
        <v>Thursday</v>
      </c>
      <c r="AF1883" s="2">
        <v>0.64888888888888896</v>
      </c>
      <c r="AG1883" s="2">
        <f t="shared" si="269"/>
        <v>0.66666666666666663</v>
      </c>
      <c r="AH1883" t="s">
        <v>23</v>
      </c>
    </row>
    <row r="1884" spans="1:34" x14ac:dyDescent="0.25">
      <c r="A1884">
        <v>1573339</v>
      </c>
      <c r="B1884" t="s">
        <v>54</v>
      </c>
      <c r="E1884">
        <v>60616</v>
      </c>
      <c r="F1884" t="s">
        <v>20</v>
      </c>
      <c r="G1884" t="s">
        <v>55</v>
      </c>
      <c r="H1884">
        <v>179</v>
      </c>
      <c r="I1884" t="s">
        <v>77</v>
      </c>
      <c r="J1884">
        <f>VLOOKUP(I1884,Key!$A$1:$C$73,2,FALSE)</f>
        <v>43.036900000000003</v>
      </c>
      <c r="K1884">
        <f>VLOOKUP(I1884,Key!$A$1:$C$73,3,FALSE)</f>
        <v>-87.89667</v>
      </c>
      <c r="L1884" t="s">
        <v>62</v>
      </c>
      <c r="M1884">
        <f>VLOOKUP(L1884,Key!$A$1:$C$73,2,FALSE)</f>
        <v>43.052460000000004</v>
      </c>
      <c r="N1884">
        <f>VLOOKUP(L1884,Key!$A$1:$C$73,3,FALSE)</f>
        <v>-87.891000000000005</v>
      </c>
      <c r="O1884">
        <v>19</v>
      </c>
      <c r="P1884">
        <v>0</v>
      </c>
      <c r="Q1884">
        <v>2.9</v>
      </c>
      <c r="R1884">
        <v>2.7</v>
      </c>
      <c r="S1884">
        <v>114</v>
      </c>
      <c r="T1884">
        <f t="shared" si="261"/>
        <v>-1</v>
      </c>
      <c r="U1884" s="1">
        <v>42838</v>
      </c>
      <c r="V1884" s="13">
        <f t="shared" si="262"/>
        <v>42826</v>
      </c>
      <c r="W1884" s="14">
        <f t="shared" si="263"/>
        <v>42838</v>
      </c>
      <c r="X1884" s="1" t="str">
        <f t="shared" si="264"/>
        <v>Thursday</v>
      </c>
      <c r="Y1884" s="2">
        <v>0.73811342592592588</v>
      </c>
      <c r="Z1884" s="2">
        <f t="shared" si="265"/>
        <v>0.75</v>
      </c>
      <c r="AA1884">
        <f>1</f>
        <v>1</v>
      </c>
      <c r="AB1884" s="1">
        <v>42838</v>
      </c>
      <c r="AC1884" s="13">
        <f t="shared" si="266"/>
        <v>42826</v>
      </c>
      <c r="AD1884" s="14">
        <f t="shared" si="267"/>
        <v>42838</v>
      </c>
      <c r="AE1884" s="1" t="str">
        <f t="shared" si="268"/>
        <v>Thursday</v>
      </c>
      <c r="AF1884" s="2">
        <v>0.75135416666666666</v>
      </c>
      <c r="AG1884" s="2">
        <f t="shared" si="269"/>
        <v>0.75</v>
      </c>
      <c r="AH1884" t="s">
        <v>23</v>
      </c>
    </row>
    <row r="1885" spans="1:34" x14ac:dyDescent="0.25">
      <c r="A1885">
        <v>1578057</v>
      </c>
      <c r="B1885" t="s">
        <v>54</v>
      </c>
      <c r="E1885">
        <v>53227</v>
      </c>
      <c r="F1885" t="s">
        <v>20</v>
      </c>
      <c r="G1885" t="s">
        <v>55</v>
      </c>
      <c r="H1885">
        <v>11107</v>
      </c>
      <c r="I1885" t="s">
        <v>42</v>
      </c>
      <c r="J1885">
        <f>VLOOKUP(I1885,Key!$A$1:$C$73,2,FALSE)</f>
        <v>43.038719999999998</v>
      </c>
      <c r="K1885">
        <f>VLOOKUP(I1885,Key!$A$1:$C$73,3,FALSE)</f>
        <v>-87.905339999999995</v>
      </c>
      <c r="L1885" t="s">
        <v>42</v>
      </c>
      <c r="M1885">
        <f>VLOOKUP(L1885,Key!$A$1:$C$73,2,FALSE)</f>
        <v>43.038719999999998</v>
      </c>
      <c r="N1885">
        <f>VLOOKUP(L1885,Key!$A$1:$C$73,3,FALSE)</f>
        <v>-87.905339999999995</v>
      </c>
      <c r="O1885">
        <v>27</v>
      </c>
      <c r="P1885">
        <v>0</v>
      </c>
      <c r="Q1885">
        <v>4.0999999999999996</v>
      </c>
      <c r="R1885">
        <v>3.8</v>
      </c>
      <c r="S1885">
        <v>162</v>
      </c>
      <c r="T1885">
        <f t="shared" si="261"/>
        <v>-1</v>
      </c>
      <c r="U1885" s="1">
        <v>42838</v>
      </c>
      <c r="V1885" s="13">
        <f t="shared" si="262"/>
        <v>42826</v>
      </c>
      <c r="W1885" s="14">
        <f t="shared" si="263"/>
        <v>42838</v>
      </c>
      <c r="X1885" s="1" t="str">
        <f t="shared" si="264"/>
        <v>Thursday</v>
      </c>
      <c r="Y1885" s="2">
        <v>0.84050925925925923</v>
      </c>
      <c r="Z1885" s="2">
        <f t="shared" si="265"/>
        <v>0.83333333333333326</v>
      </c>
      <c r="AA1885">
        <f>1</f>
        <v>1</v>
      </c>
      <c r="AB1885" s="1">
        <v>42838</v>
      </c>
      <c r="AC1885" s="13">
        <f t="shared" si="266"/>
        <v>42826</v>
      </c>
      <c r="AD1885" s="14">
        <f t="shared" si="267"/>
        <v>42838</v>
      </c>
      <c r="AE1885" s="1" t="str">
        <f t="shared" si="268"/>
        <v>Thursday</v>
      </c>
      <c r="AF1885" s="2">
        <v>0.85918981481481482</v>
      </c>
      <c r="AG1885" s="2">
        <f t="shared" si="269"/>
        <v>0.875</v>
      </c>
      <c r="AH1885" t="s">
        <v>25</v>
      </c>
    </row>
    <row r="1886" spans="1:34" x14ac:dyDescent="0.25">
      <c r="A1886">
        <v>1578208</v>
      </c>
      <c r="B1886" t="s">
        <v>54</v>
      </c>
      <c r="E1886">
        <v>53212</v>
      </c>
      <c r="F1886" t="s">
        <v>20</v>
      </c>
      <c r="G1886" t="s">
        <v>55</v>
      </c>
      <c r="H1886">
        <v>307</v>
      </c>
      <c r="I1886" t="s">
        <v>34</v>
      </c>
      <c r="J1886">
        <f>VLOOKUP(I1886,Key!$A$1:$C$73,2,FALSE)</f>
        <v>43.05097</v>
      </c>
      <c r="K1886">
        <f>VLOOKUP(I1886,Key!$A$1:$C$73,3,FALSE)</f>
        <v>-87.906440000000003</v>
      </c>
      <c r="L1886" t="s">
        <v>37</v>
      </c>
      <c r="M1886">
        <f>VLOOKUP(L1886,Key!$A$1:$C$73,2,FALSE)</f>
        <v>43.049230000000001</v>
      </c>
      <c r="N1886">
        <f>VLOOKUP(L1886,Key!$A$1:$C$73,3,FALSE)</f>
        <v>-87.911940000000001</v>
      </c>
      <c r="O1886">
        <v>30</v>
      </c>
      <c r="P1886">
        <v>0</v>
      </c>
      <c r="Q1886">
        <v>4.5</v>
      </c>
      <c r="R1886">
        <v>4.3</v>
      </c>
      <c r="S1886">
        <v>180</v>
      </c>
      <c r="T1886">
        <f t="shared" si="261"/>
        <v>-1</v>
      </c>
      <c r="U1886" s="1">
        <v>42839</v>
      </c>
      <c r="V1886" s="13">
        <f t="shared" si="262"/>
        <v>42826</v>
      </c>
      <c r="W1886" s="14">
        <f t="shared" si="263"/>
        <v>42839</v>
      </c>
      <c r="X1886" s="1" t="str">
        <f t="shared" si="264"/>
        <v>Friday</v>
      </c>
      <c r="Y1886" s="2">
        <v>9.8750000000000004E-2</v>
      </c>
      <c r="Z1886" s="2">
        <f t="shared" si="265"/>
        <v>8.3333333333333329E-2</v>
      </c>
      <c r="AA1886">
        <f>1</f>
        <v>1</v>
      </c>
      <c r="AB1886" s="1">
        <v>42839</v>
      </c>
      <c r="AC1886" s="13">
        <f t="shared" si="266"/>
        <v>42826</v>
      </c>
      <c r="AD1886" s="14">
        <f t="shared" si="267"/>
        <v>42839</v>
      </c>
      <c r="AE1886" s="1" t="str">
        <f t="shared" si="268"/>
        <v>Friday</v>
      </c>
      <c r="AF1886" s="2">
        <v>0.11960648148148149</v>
      </c>
      <c r="AG1886" s="2">
        <f t="shared" si="269"/>
        <v>0.125</v>
      </c>
      <c r="AH1886" t="s">
        <v>23</v>
      </c>
    </row>
    <row r="1887" spans="1:34" x14ac:dyDescent="0.25">
      <c r="A1887">
        <v>1578539</v>
      </c>
      <c r="B1887" t="s">
        <v>54</v>
      </c>
      <c r="E1887">
        <v>53076</v>
      </c>
      <c r="F1887" t="s">
        <v>20</v>
      </c>
      <c r="G1887" t="s">
        <v>55</v>
      </c>
      <c r="H1887">
        <v>5550</v>
      </c>
      <c r="I1887" t="s">
        <v>82</v>
      </c>
      <c r="J1887">
        <f>VLOOKUP(I1887,Key!$A$1:$C$73,2,FALSE)</f>
        <v>43.040349999999997</v>
      </c>
      <c r="K1887">
        <f>VLOOKUP(I1887,Key!$A$1:$C$73,3,FALSE)</f>
        <v>-87.920760000000001</v>
      </c>
      <c r="L1887" t="s">
        <v>82</v>
      </c>
      <c r="M1887">
        <f>VLOOKUP(L1887,Key!$A$1:$C$73,2,FALSE)</f>
        <v>43.040349999999997</v>
      </c>
      <c r="N1887">
        <f>VLOOKUP(L1887,Key!$A$1:$C$73,3,FALSE)</f>
        <v>-87.920760000000001</v>
      </c>
      <c r="O1887">
        <v>8</v>
      </c>
      <c r="P1887">
        <v>0</v>
      </c>
      <c r="Q1887">
        <v>1.2</v>
      </c>
      <c r="R1887">
        <v>1.1000000000000001</v>
      </c>
      <c r="S1887">
        <v>48</v>
      </c>
      <c r="T1887">
        <f t="shared" si="261"/>
        <v>-1</v>
      </c>
      <c r="U1887" s="1">
        <v>42839</v>
      </c>
      <c r="V1887" s="13">
        <f t="shared" si="262"/>
        <v>42826</v>
      </c>
      <c r="W1887" s="14">
        <f t="shared" si="263"/>
        <v>42839</v>
      </c>
      <c r="X1887" s="1" t="str">
        <f t="shared" si="264"/>
        <v>Friday</v>
      </c>
      <c r="Y1887" s="2">
        <v>0.47225694444444444</v>
      </c>
      <c r="Z1887" s="2">
        <f t="shared" si="265"/>
        <v>0.45833333333333331</v>
      </c>
      <c r="AA1887">
        <f>1</f>
        <v>1</v>
      </c>
      <c r="AB1887" s="1">
        <v>42839</v>
      </c>
      <c r="AC1887" s="13">
        <f t="shared" si="266"/>
        <v>42826</v>
      </c>
      <c r="AD1887" s="14">
        <f t="shared" si="267"/>
        <v>42839</v>
      </c>
      <c r="AE1887" s="1" t="str">
        <f t="shared" si="268"/>
        <v>Friday</v>
      </c>
      <c r="AF1887" s="2">
        <v>0.47812499999999997</v>
      </c>
      <c r="AG1887" s="2">
        <f t="shared" si="269"/>
        <v>0.45833333333333331</v>
      </c>
      <c r="AH1887" t="s">
        <v>25</v>
      </c>
    </row>
    <row r="1888" spans="1:34" x14ac:dyDescent="0.25">
      <c r="A1888">
        <v>1578464</v>
      </c>
      <c r="B1888" t="s">
        <v>54</v>
      </c>
      <c r="E1888">
        <v>52172</v>
      </c>
      <c r="F1888" t="s">
        <v>20</v>
      </c>
      <c r="G1888" t="s">
        <v>55</v>
      </c>
      <c r="H1888">
        <v>11094</v>
      </c>
      <c r="I1888" t="s">
        <v>92</v>
      </c>
      <c r="J1888">
        <f>VLOOKUP(I1888,Key!$A$1:$C$73,2,FALSE)</f>
        <v>43.038245000000003</v>
      </c>
      <c r="K1888">
        <f>VLOOKUP(I1888,Key!$A$1:$C$73,3,FALSE)</f>
        <v>-87.914811999999998</v>
      </c>
      <c r="L1888" t="s">
        <v>37</v>
      </c>
      <c r="M1888">
        <f>VLOOKUP(L1888,Key!$A$1:$C$73,2,FALSE)</f>
        <v>43.049230000000001</v>
      </c>
      <c r="N1888">
        <f>VLOOKUP(L1888,Key!$A$1:$C$73,3,FALSE)</f>
        <v>-87.911940000000001</v>
      </c>
      <c r="O1888">
        <v>18</v>
      </c>
      <c r="P1888">
        <v>0</v>
      </c>
      <c r="Q1888">
        <v>2.7</v>
      </c>
      <c r="R1888">
        <v>2.6</v>
      </c>
      <c r="S1888">
        <v>108</v>
      </c>
      <c r="T1888">
        <f t="shared" si="261"/>
        <v>-1</v>
      </c>
      <c r="U1888" s="1">
        <v>42839</v>
      </c>
      <c r="V1888" s="13">
        <f t="shared" si="262"/>
        <v>42826</v>
      </c>
      <c r="W1888" s="14">
        <f t="shared" si="263"/>
        <v>42839</v>
      </c>
      <c r="X1888" s="1" t="str">
        <f t="shared" si="264"/>
        <v>Friday</v>
      </c>
      <c r="Y1888" s="2">
        <v>0.52021990740740742</v>
      </c>
      <c r="Z1888" s="2">
        <f t="shared" si="265"/>
        <v>0.5</v>
      </c>
      <c r="AA1888">
        <f>1</f>
        <v>1</v>
      </c>
      <c r="AB1888" s="1">
        <v>42839</v>
      </c>
      <c r="AC1888" s="13">
        <f t="shared" si="266"/>
        <v>42826</v>
      </c>
      <c r="AD1888" s="14">
        <f t="shared" si="267"/>
        <v>42839</v>
      </c>
      <c r="AE1888" s="1" t="str">
        <f t="shared" si="268"/>
        <v>Friday</v>
      </c>
      <c r="AF1888" s="2">
        <v>0.53292824074074074</v>
      </c>
      <c r="AG1888" s="2">
        <f t="shared" si="269"/>
        <v>0.54166666666666663</v>
      </c>
      <c r="AH1888" t="s">
        <v>23</v>
      </c>
    </row>
    <row r="1889" spans="1:34" x14ac:dyDescent="0.25">
      <c r="A1889">
        <v>1579178</v>
      </c>
      <c r="B1889" t="s">
        <v>54</v>
      </c>
      <c r="E1889">
        <v>32819</v>
      </c>
      <c r="F1889" t="s">
        <v>20</v>
      </c>
      <c r="G1889" t="s">
        <v>55</v>
      </c>
      <c r="H1889">
        <v>31</v>
      </c>
      <c r="I1889" t="s">
        <v>81</v>
      </c>
      <c r="J1889">
        <f>VLOOKUP(I1889,Key!$A$1:$C$73,2,FALSE)</f>
        <v>43.058010000000003</v>
      </c>
      <c r="K1889">
        <f>VLOOKUP(I1889,Key!$A$1:$C$73,3,FALSE)</f>
        <v>-87.877300000000005</v>
      </c>
      <c r="L1889" t="s">
        <v>81</v>
      </c>
      <c r="M1889">
        <f>VLOOKUP(L1889,Key!$A$1:$C$73,2,FALSE)</f>
        <v>43.058010000000003</v>
      </c>
      <c r="N1889">
        <f>VLOOKUP(L1889,Key!$A$1:$C$73,3,FALSE)</f>
        <v>-87.877300000000005</v>
      </c>
      <c r="O1889">
        <v>94</v>
      </c>
      <c r="P1889">
        <v>6</v>
      </c>
      <c r="Q1889">
        <v>14.1</v>
      </c>
      <c r="R1889">
        <v>13.4</v>
      </c>
      <c r="S1889">
        <v>564</v>
      </c>
      <c r="T1889">
        <f t="shared" si="261"/>
        <v>-1</v>
      </c>
      <c r="U1889" s="1">
        <v>42839</v>
      </c>
      <c r="V1889" s="13">
        <f t="shared" si="262"/>
        <v>42826</v>
      </c>
      <c r="W1889" s="14">
        <f t="shared" si="263"/>
        <v>42839</v>
      </c>
      <c r="X1889" s="1" t="str">
        <f t="shared" si="264"/>
        <v>Friday</v>
      </c>
      <c r="Y1889" s="2">
        <v>0.61974537037037036</v>
      </c>
      <c r="Z1889" s="2">
        <f t="shared" si="265"/>
        <v>0.625</v>
      </c>
      <c r="AA1889">
        <f>1</f>
        <v>1</v>
      </c>
      <c r="AB1889" s="1">
        <v>42839</v>
      </c>
      <c r="AC1889" s="13">
        <f t="shared" si="266"/>
        <v>42826</v>
      </c>
      <c r="AD1889" s="14">
        <f t="shared" si="267"/>
        <v>42839</v>
      </c>
      <c r="AE1889" s="1" t="str">
        <f t="shared" si="268"/>
        <v>Friday</v>
      </c>
      <c r="AF1889" s="2">
        <v>0.68521990740740746</v>
      </c>
      <c r="AG1889" s="2">
        <f t="shared" si="269"/>
        <v>0.66666666666666663</v>
      </c>
      <c r="AH1889" t="s">
        <v>25</v>
      </c>
    </row>
    <row r="1890" spans="1:34" x14ac:dyDescent="0.25">
      <c r="A1890">
        <v>1526089</v>
      </c>
      <c r="B1890" t="s">
        <v>54</v>
      </c>
      <c r="E1890">
        <v>53217</v>
      </c>
      <c r="F1890" t="s">
        <v>20</v>
      </c>
      <c r="G1890" t="s">
        <v>55</v>
      </c>
      <c r="H1890">
        <v>2968</v>
      </c>
      <c r="I1890" t="s">
        <v>33</v>
      </c>
      <c r="J1890">
        <f>VLOOKUP(I1890,Key!$A$1:$C$73,2,FALSE)</f>
        <v>43.045712999999999</v>
      </c>
      <c r="K1890">
        <f>VLOOKUP(I1890,Key!$A$1:$C$73,3,FALSE)</f>
        <v>-87.899756999999994</v>
      </c>
      <c r="L1890" t="s">
        <v>83</v>
      </c>
      <c r="M1890">
        <f>VLOOKUP(L1890,Key!$A$1:$C$73,2,FALSE)</f>
        <v>43.026229999999998</v>
      </c>
      <c r="N1890">
        <f>VLOOKUP(L1890,Key!$A$1:$C$73,3,FALSE)</f>
        <v>-87.912809999999993</v>
      </c>
      <c r="O1890">
        <v>22</v>
      </c>
      <c r="P1890">
        <v>0</v>
      </c>
      <c r="Q1890">
        <v>3.3</v>
      </c>
      <c r="R1890">
        <v>3.1</v>
      </c>
      <c r="S1890">
        <v>132</v>
      </c>
      <c r="T1890">
        <f t="shared" si="261"/>
        <v>-1</v>
      </c>
      <c r="U1890" s="1">
        <v>42839</v>
      </c>
      <c r="V1890" s="13">
        <f t="shared" si="262"/>
        <v>42826</v>
      </c>
      <c r="W1890" s="14">
        <f t="shared" si="263"/>
        <v>42839</v>
      </c>
      <c r="X1890" s="1" t="str">
        <f t="shared" si="264"/>
        <v>Friday</v>
      </c>
      <c r="Y1890" s="2">
        <v>0.77437500000000004</v>
      </c>
      <c r="Z1890" s="2">
        <f t="shared" si="265"/>
        <v>0.79166666666666663</v>
      </c>
      <c r="AA1890">
        <f>1</f>
        <v>1</v>
      </c>
      <c r="AB1890" s="1">
        <v>42839</v>
      </c>
      <c r="AC1890" s="13">
        <f t="shared" si="266"/>
        <v>42826</v>
      </c>
      <c r="AD1890" s="14">
        <f t="shared" si="267"/>
        <v>42839</v>
      </c>
      <c r="AE1890" s="1" t="str">
        <f t="shared" si="268"/>
        <v>Friday</v>
      </c>
      <c r="AF1890" s="2">
        <v>0.78959490740740745</v>
      </c>
      <c r="AG1890" s="2">
        <f t="shared" si="269"/>
        <v>0.79166666666666663</v>
      </c>
      <c r="AH1890" t="s">
        <v>23</v>
      </c>
    </row>
    <row r="1891" spans="1:34" x14ac:dyDescent="0.25">
      <c r="A1891">
        <v>1579818</v>
      </c>
      <c r="B1891" t="s">
        <v>54</v>
      </c>
      <c r="E1891">
        <v>53212</v>
      </c>
      <c r="F1891" t="s">
        <v>20</v>
      </c>
      <c r="G1891" t="s">
        <v>55</v>
      </c>
      <c r="H1891">
        <v>217</v>
      </c>
      <c r="I1891" t="s">
        <v>22</v>
      </c>
      <c r="J1891">
        <f>VLOOKUP(I1891,Key!$A$1:$C$73,2,FALSE)</f>
        <v>43.058619999999998</v>
      </c>
      <c r="K1891">
        <f>VLOOKUP(I1891,Key!$A$1:$C$73,3,FALSE)</f>
        <v>-87.885319999999993</v>
      </c>
      <c r="L1891" t="s">
        <v>67</v>
      </c>
      <c r="M1891">
        <f>VLOOKUP(L1891,Key!$A$1:$C$73,2,FALSE)</f>
        <v>43.05847</v>
      </c>
      <c r="N1891">
        <f>VLOOKUP(L1891,Key!$A$1:$C$73,3,FALSE)</f>
        <v>-87.898079999999993</v>
      </c>
      <c r="O1891">
        <v>8</v>
      </c>
      <c r="P1891">
        <v>0</v>
      </c>
      <c r="Q1891">
        <v>1.2</v>
      </c>
      <c r="R1891">
        <v>1.1000000000000001</v>
      </c>
      <c r="S1891">
        <v>48</v>
      </c>
      <c r="T1891">
        <f t="shared" si="261"/>
        <v>-1</v>
      </c>
      <c r="U1891" s="1">
        <v>42839</v>
      </c>
      <c r="V1891" s="13">
        <f t="shared" si="262"/>
        <v>42826</v>
      </c>
      <c r="W1891" s="14">
        <f t="shared" si="263"/>
        <v>42839</v>
      </c>
      <c r="X1891" s="1" t="str">
        <f t="shared" si="264"/>
        <v>Friday</v>
      </c>
      <c r="Y1891" s="2">
        <v>0.81628472222222215</v>
      </c>
      <c r="Z1891" s="2">
        <f t="shared" si="265"/>
        <v>0.83333333333333326</v>
      </c>
      <c r="AA1891">
        <f>1</f>
        <v>1</v>
      </c>
      <c r="AB1891" s="1">
        <v>42839</v>
      </c>
      <c r="AC1891" s="13">
        <f t="shared" si="266"/>
        <v>42826</v>
      </c>
      <c r="AD1891" s="14">
        <f t="shared" si="267"/>
        <v>42839</v>
      </c>
      <c r="AE1891" s="1" t="str">
        <f t="shared" si="268"/>
        <v>Friday</v>
      </c>
      <c r="AF1891" s="2">
        <v>0.82157407407407401</v>
      </c>
      <c r="AG1891" s="2">
        <f t="shared" si="269"/>
        <v>0.83333333333333326</v>
      </c>
      <c r="AH1891" t="s">
        <v>23</v>
      </c>
    </row>
    <row r="1892" spans="1:34" x14ac:dyDescent="0.25">
      <c r="A1892">
        <v>1579672</v>
      </c>
      <c r="B1892" t="s">
        <v>54</v>
      </c>
      <c r="F1892" t="s">
        <v>20</v>
      </c>
      <c r="G1892" t="s">
        <v>55</v>
      </c>
      <c r="H1892">
        <v>19</v>
      </c>
      <c r="I1892" t="s">
        <v>83</v>
      </c>
      <c r="J1892">
        <f>VLOOKUP(I1892,Key!$A$1:$C$73,2,FALSE)</f>
        <v>43.026229999999998</v>
      </c>
      <c r="K1892">
        <f>VLOOKUP(I1892,Key!$A$1:$C$73,3,FALSE)</f>
        <v>-87.912809999999993</v>
      </c>
      <c r="L1892" t="s">
        <v>33</v>
      </c>
      <c r="M1892">
        <f>VLOOKUP(L1892,Key!$A$1:$C$73,2,FALSE)</f>
        <v>43.045712999999999</v>
      </c>
      <c r="N1892">
        <f>VLOOKUP(L1892,Key!$A$1:$C$73,3,FALSE)</f>
        <v>-87.899756999999994</v>
      </c>
      <c r="O1892">
        <v>18</v>
      </c>
      <c r="P1892">
        <v>0</v>
      </c>
      <c r="Q1892">
        <v>2.7</v>
      </c>
      <c r="R1892">
        <v>2.6</v>
      </c>
      <c r="S1892">
        <v>108</v>
      </c>
      <c r="T1892">
        <f t="shared" si="261"/>
        <v>-1</v>
      </c>
      <c r="U1892" s="1">
        <v>42839</v>
      </c>
      <c r="V1892" s="13">
        <f t="shared" si="262"/>
        <v>42826</v>
      </c>
      <c r="W1892" s="14">
        <f t="shared" si="263"/>
        <v>42839</v>
      </c>
      <c r="X1892" s="1" t="str">
        <f t="shared" si="264"/>
        <v>Friday</v>
      </c>
      <c r="Y1892" s="2">
        <v>0.94952546296296303</v>
      </c>
      <c r="Z1892" s="2">
        <f t="shared" si="265"/>
        <v>0.95833333333333326</v>
      </c>
      <c r="AA1892">
        <f>1</f>
        <v>1</v>
      </c>
      <c r="AB1892" s="1">
        <v>42839</v>
      </c>
      <c r="AC1892" s="13">
        <f t="shared" si="266"/>
        <v>42826</v>
      </c>
      <c r="AD1892" s="14">
        <f t="shared" si="267"/>
        <v>42839</v>
      </c>
      <c r="AE1892" s="1" t="str">
        <f t="shared" si="268"/>
        <v>Friday</v>
      </c>
      <c r="AF1892" s="2">
        <v>0.96202546296296287</v>
      </c>
      <c r="AG1892" s="2">
        <f t="shared" si="269"/>
        <v>0.95833333333333326</v>
      </c>
      <c r="AH1892" t="s">
        <v>23</v>
      </c>
    </row>
    <row r="1893" spans="1:34" x14ac:dyDescent="0.25">
      <c r="A1893">
        <v>1580171</v>
      </c>
      <c r="B1893" t="s">
        <v>54</v>
      </c>
      <c r="E1893">
        <v>7446</v>
      </c>
      <c r="F1893" t="s">
        <v>20</v>
      </c>
      <c r="G1893" t="s">
        <v>55</v>
      </c>
      <c r="H1893">
        <v>5568</v>
      </c>
      <c r="I1893" t="s">
        <v>34</v>
      </c>
      <c r="J1893">
        <f>VLOOKUP(I1893,Key!$A$1:$C$73,2,FALSE)</f>
        <v>43.05097</v>
      </c>
      <c r="K1893">
        <f>VLOOKUP(I1893,Key!$A$1:$C$73,3,FALSE)</f>
        <v>-87.906440000000003</v>
      </c>
      <c r="L1893" t="s">
        <v>62</v>
      </c>
      <c r="M1893">
        <f>VLOOKUP(L1893,Key!$A$1:$C$73,2,FALSE)</f>
        <v>43.052460000000004</v>
      </c>
      <c r="N1893">
        <f>VLOOKUP(L1893,Key!$A$1:$C$73,3,FALSE)</f>
        <v>-87.891000000000005</v>
      </c>
      <c r="O1893">
        <v>8</v>
      </c>
      <c r="P1893">
        <v>0</v>
      </c>
      <c r="Q1893">
        <v>1.2</v>
      </c>
      <c r="R1893">
        <v>1.1000000000000001</v>
      </c>
      <c r="S1893">
        <v>48</v>
      </c>
      <c r="T1893">
        <f t="shared" si="261"/>
        <v>-1</v>
      </c>
      <c r="U1893" s="1">
        <v>42840</v>
      </c>
      <c r="V1893" s="13">
        <f t="shared" si="262"/>
        <v>42826</v>
      </c>
      <c r="W1893" s="14">
        <f t="shared" si="263"/>
        <v>42840</v>
      </c>
      <c r="X1893" s="1" t="str">
        <f t="shared" si="264"/>
        <v>Saturday</v>
      </c>
      <c r="Y1893" s="2">
        <v>3.170138888888889E-2</v>
      </c>
      <c r="Z1893" s="2">
        <f t="shared" si="265"/>
        <v>4.1666666666666664E-2</v>
      </c>
      <c r="AA1893">
        <f>1</f>
        <v>1</v>
      </c>
      <c r="AB1893" s="1">
        <v>42840</v>
      </c>
      <c r="AC1893" s="13">
        <f t="shared" si="266"/>
        <v>42826</v>
      </c>
      <c r="AD1893" s="14">
        <f t="shared" si="267"/>
        <v>42840</v>
      </c>
      <c r="AE1893" s="1" t="str">
        <f t="shared" si="268"/>
        <v>Saturday</v>
      </c>
      <c r="AF1893" s="2">
        <v>3.7199074074074072E-2</v>
      </c>
      <c r="AG1893" s="2">
        <f t="shared" si="269"/>
        <v>4.1666666666666664E-2</v>
      </c>
      <c r="AH1893" t="s">
        <v>23</v>
      </c>
    </row>
    <row r="1894" spans="1:34" x14ac:dyDescent="0.25">
      <c r="A1894">
        <v>1560853</v>
      </c>
      <c r="B1894" t="s">
        <v>54</v>
      </c>
      <c r="E1894">
        <v>53210</v>
      </c>
      <c r="F1894" t="s">
        <v>20</v>
      </c>
      <c r="G1894" t="s">
        <v>55</v>
      </c>
      <c r="H1894">
        <v>5568</v>
      </c>
      <c r="I1894" t="s">
        <v>62</v>
      </c>
      <c r="J1894">
        <f>VLOOKUP(I1894,Key!$A$1:$C$73,2,FALSE)</f>
        <v>43.052460000000004</v>
      </c>
      <c r="K1894">
        <f>VLOOKUP(I1894,Key!$A$1:$C$73,3,FALSE)</f>
        <v>-87.891000000000005</v>
      </c>
      <c r="L1894" t="s">
        <v>21</v>
      </c>
      <c r="M1894">
        <f>VLOOKUP(L1894,Key!$A$1:$C$73,2,FALSE)</f>
        <v>43.074890000000003</v>
      </c>
      <c r="N1894">
        <f>VLOOKUP(L1894,Key!$A$1:$C$73,3,FALSE)</f>
        <v>-87.882810000000006</v>
      </c>
      <c r="O1894">
        <v>13</v>
      </c>
      <c r="P1894">
        <v>0</v>
      </c>
      <c r="Q1894">
        <v>2</v>
      </c>
      <c r="R1894">
        <v>1.9</v>
      </c>
      <c r="S1894">
        <v>78</v>
      </c>
      <c r="T1894">
        <f t="shared" si="261"/>
        <v>-1</v>
      </c>
      <c r="U1894" s="1">
        <v>42840</v>
      </c>
      <c r="V1894" s="13">
        <f t="shared" si="262"/>
        <v>42826</v>
      </c>
      <c r="W1894" s="14">
        <f t="shared" si="263"/>
        <v>42840</v>
      </c>
      <c r="X1894" s="1" t="str">
        <f t="shared" si="264"/>
        <v>Saturday</v>
      </c>
      <c r="Y1894" s="2">
        <v>0.10328703703703705</v>
      </c>
      <c r="Z1894" s="2">
        <f t="shared" si="265"/>
        <v>8.3333333333333329E-2</v>
      </c>
      <c r="AA1894">
        <f>1</f>
        <v>1</v>
      </c>
      <c r="AB1894" s="1">
        <v>42840</v>
      </c>
      <c r="AC1894" s="13">
        <f t="shared" si="266"/>
        <v>42826</v>
      </c>
      <c r="AD1894" s="14">
        <f t="shared" si="267"/>
        <v>42840</v>
      </c>
      <c r="AE1894" s="1" t="str">
        <f t="shared" si="268"/>
        <v>Saturday</v>
      </c>
      <c r="AF1894" s="2">
        <v>0.11229166666666668</v>
      </c>
      <c r="AG1894" s="2">
        <f t="shared" si="269"/>
        <v>0.125</v>
      </c>
      <c r="AH1894" t="s">
        <v>23</v>
      </c>
    </row>
    <row r="1895" spans="1:34" x14ac:dyDescent="0.25">
      <c r="A1895">
        <v>1571598</v>
      </c>
      <c r="B1895" t="s">
        <v>54</v>
      </c>
      <c r="E1895">
        <v>53206</v>
      </c>
      <c r="F1895" t="s">
        <v>20</v>
      </c>
      <c r="G1895" t="s">
        <v>55</v>
      </c>
      <c r="H1895">
        <v>11089</v>
      </c>
      <c r="I1895" t="s">
        <v>89</v>
      </c>
      <c r="J1895">
        <f>VLOOKUP(I1895,Key!$A$1:$C$73,2,FALSE)</f>
        <v>43.060155999999999</v>
      </c>
      <c r="K1895">
        <f>VLOOKUP(I1895,Key!$A$1:$C$73,3,FALSE)</f>
        <v>-87.881258000000003</v>
      </c>
      <c r="L1895" t="s">
        <v>81</v>
      </c>
      <c r="M1895">
        <f>VLOOKUP(L1895,Key!$A$1:$C$73,2,FALSE)</f>
        <v>43.058010000000003</v>
      </c>
      <c r="N1895">
        <f>VLOOKUP(L1895,Key!$A$1:$C$73,3,FALSE)</f>
        <v>-87.877300000000005</v>
      </c>
      <c r="O1895">
        <v>78</v>
      </c>
      <c r="P1895">
        <v>6</v>
      </c>
      <c r="Q1895">
        <v>11.7</v>
      </c>
      <c r="R1895">
        <v>11.1</v>
      </c>
      <c r="S1895">
        <v>468</v>
      </c>
      <c r="T1895">
        <f t="shared" si="261"/>
        <v>-1</v>
      </c>
      <c r="U1895" s="1">
        <v>42840</v>
      </c>
      <c r="V1895" s="13">
        <f t="shared" si="262"/>
        <v>42826</v>
      </c>
      <c r="W1895" s="14">
        <f t="shared" si="263"/>
        <v>42840</v>
      </c>
      <c r="X1895" s="1" t="str">
        <f t="shared" si="264"/>
        <v>Saturday</v>
      </c>
      <c r="Y1895" s="2">
        <v>0.36222222222222222</v>
      </c>
      <c r="Z1895" s="2">
        <f t="shared" si="265"/>
        <v>0.375</v>
      </c>
      <c r="AA1895">
        <f>1</f>
        <v>1</v>
      </c>
      <c r="AB1895" s="1">
        <v>42840</v>
      </c>
      <c r="AC1895" s="13">
        <f t="shared" si="266"/>
        <v>42826</v>
      </c>
      <c r="AD1895" s="14">
        <f t="shared" si="267"/>
        <v>42840</v>
      </c>
      <c r="AE1895" s="1" t="str">
        <f t="shared" si="268"/>
        <v>Saturday</v>
      </c>
      <c r="AF1895" s="2">
        <v>0.41628472222222218</v>
      </c>
      <c r="AG1895" s="2">
        <f t="shared" si="269"/>
        <v>0.41666666666666663</v>
      </c>
      <c r="AH1895" t="s">
        <v>23</v>
      </c>
    </row>
    <row r="1896" spans="1:34" x14ac:dyDescent="0.25">
      <c r="A1896">
        <v>1580359</v>
      </c>
      <c r="B1896" t="s">
        <v>54</v>
      </c>
      <c r="E1896">
        <v>61616</v>
      </c>
      <c r="F1896" t="s">
        <v>20</v>
      </c>
      <c r="G1896" t="s">
        <v>55</v>
      </c>
      <c r="H1896">
        <v>5475</v>
      </c>
      <c r="I1896" t="s">
        <v>52</v>
      </c>
      <c r="J1896">
        <f>VLOOKUP(I1896,Key!$A$1:$C$73,2,FALSE)</f>
        <v>43.042490000000001</v>
      </c>
      <c r="K1896">
        <f>VLOOKUP(I1896,Key!$A$1:$C$73,3,FALSE)</f>
        <v>-87.909959999999998</v>
      </c>
      <c r="L1896" t="s">
        <v>62</v>
      </c>
      <c r="M1896">
        <f>VLOOKUP(L1896,Key!$A$1:$C$73,2,FALSE)</f>
        <v>43.052460000000004</v>
      </c>
      <c r="N1896">
        <f>VLOOKUP(L1896,Key!$A$1:$C$73,3,FALSE)</f>
        <v>-87.891000000000005</v>
      </c>
      <c r="O1896">
        <v>61</v>
      </c>
      <c r="P1896">
        <v>3</v>
      </c>
      <c r="Q1896">
        <v>9.1999999999999993</v>
      </c>
      <c r="R1896">
        <v>8.6999999999999993</v>
      </c>
      <c r="S1896">
        <v>366</v>
      </c>
      <c r="T1896">
        <f t="shared" si="261"/>
        <v>-1</v>
      </c>
      <c r="U1896" s="1">
        <v>42840</v>
      </c>
      <c r="V1896" s="13">
        <f t="shared" si="262"/>
        <v>42826</v>
      </c>
      <c r="W1896" s="14">
        <f t="shared" si="263"/>
        <v>42840</v>
      </c>
      <c r="X1896" s="1" t="str">
        <f t="shared" si="264"/>
        <v>Saturday</v>
      </c>
      <c r="Y1896" s="2">
        <v>0.38901620370370371</v>
      </c>
      <c r="Z1896" s="2">
        <f t="shared" si="265"/>
        <v>0.375</v>
      </c>
      <c r="AA1896">
        <f>1</f>
        <v>1</v>
      </c>
      <c r="AB1896" s="1">
        <v>42840</v>
      </c>
      <c r="AC1896" s="13">
        <f t="shared" si="266"/>
        <v>42826</v>
      </c>
      <c r="AD1896" s="14">
        <f t="shared" si="267"/>
        <v>42840</v>
      </c>
      <c r="AE1896" s="1" t="str">
        <f t="shared" si="268"/>
        <v>Saturday</v>
      </c>
      <c r="AF1896" s="2">
        <v>0.43167824074074074</v>
      </c>
      <c r="AG1896" s="2">
        <f t="shared" si="269"/>
        <v>0.41666666666666663</v>
      </c>
      <c r="AH1896" t="s">
        <v>23</v>
      </c>
    </row>
    <row r="1897" spans="1:34" x14ac:dyDescent="0.25">
      <c r="A1897">
        <v>1580383</v>
      </c>
      <c r="B1897" t="s">
        <v>54</v>
      </c>
      <c r="E1897">
        <v>46311</v>
      </c>
      <c r="F1897" t="s">
        <v>20</v>
      </c>
      <c r="G1897" t="s">
        <v>55</v>
      </c>
      <c r="H1897">
        <v>11157</v>
      </c>
      <c r="I1897" t="s">
        <v>84</v>
      </c>
      <c r="J1897">
        <f>VLOOKUP(I1897,Key!$A$1:$C$73,2,FALSE)</f>
        <v>43.040154000000001</v>
      </c>
      <c r="K1897">
        <f>VLOOKUP(I1897,Key!$A$1:$C$73,3,FALSE)</f>
        <v>-87.932113000000001</v>
      </c>
      <c r="L1897" t="s">
        <v>84</v>
      </c>
      <c r="M1897">
        <f>VLOOKUP(L1897,Key!$A$1:$C$73,2,FALSE)</f>
        <v>43.040154000000001</v>
      </c>
      <c r="N1897">
        <f>VLOOKUP(L1897,Key!$A$1:$C$73,3,FALSE)</f>
        <v>-87.932113000000001</v>
      </c>
      <c r="O1897">
        <v>42</v>
      </c>
      <c r="P1897">
        <v>3</v>
      </c>
      <c r="Q1897">
        <v>6.3</v>
      </c>
      <c r="R1897">
        <v>6</v>
      </c>
      <c r="S1897">
        <v>252</v>
      </c>
      <c r="T1897">
        <f t="shared" si="261"/>
        <v>-1</v>
      </c>
      <c r="U1897" s="1">
        <v>42840</v>
      </c>
      <c r="V1897" s="13">
        <f t="shared" si="262"/>
        <v>42826</v>
      </c>
      <c r="W1897" s="14">
        <f t="shared" si="263"/>
        <v>42840</v>
      </c>
      <c r="X1897" s="1" t="str">
        <f t="shared" si="264"/>
        <v>Saturday</v>
      </c>
      <c r="Y1897" s="2">
        <v>0.39846064814814813</v>
      </c>
      <c r="Z1897" s="2">
        <f t="shared" si="265"/>
        <v>0.41666666666666663</v>
      </c>
      <c r="AA1897">
        <f>1</f>
        <v>1</v>
      </c>
      <c r="AB1897" s="1">
        <v>42840</v>
      </c>
      <c r="AC1897" s="13">
        <f t="shared" si="266"/>
        <v>42826</v>
      </c>
      <c r="AD1897" s="14">
        <f t="shared" si="267"/>
        <v>42840</v>
      </c>
      <c r="AE1897" s="1" t="str">
        <f t="shared" si="268"/>
        <v>Saturday</v>
      </c>
      <c r="AF1897" s="2">
        <v>0.4271875</v>
      </c>
      <c r="AG1897" s="2">
        <f t="shared" si="269"/>
        <v>0.41666666666666663</v>
      </c>
      <c r="AH1897" t="s">
        <v>25</v>
      </c>
    </row>
    <row r="1898" spans="1:34" x14ac:dyDescent="0.25">
      <c r="A1898">
        <v>1580471</v>
      </c>
      <c r="B1898" t="s">
        <v>54</v>
      </c>
      <c r="E1898">
        <v>53207</v>
      </c>
      <c r="F1898" t="s">
        <v>20</v>
      </c>
      <c r="G1898" t="s">
        <v>55</v>
      </c>
      <c r="H1898">
        <v>5436</v>
      </c>
      <c r="I1898" t="s">
        <v>56</v>
      </c>
      <c r="J1898">
        <f>VLOOKUP(I1898,Key!$A$1:$C$73,2,FALSE)</f>
        <v>43.004728999999998</v>
      </c>
      <c r="K1898">
        <f>VLOOKUP(I1898,Key!$A$1:$C$73,3,FALSE)</f>
        <v>-87.905463999999995</v>
      </c>
      <c r="L1898" t="s">
        <v>56</v>
      </c>
      <c r="M1898">
        <f>VLOOKUP(L1898,Key!$A$1:$C$73,2,FALSE)</f>
        <v>43.004728999999998</v>
      </c>
      <c r="N1898">
        <f>VLOOKUP(L1898,Key!$A$1:$C$73,3,FALSE)</f>
        <v>-87.905463999999995</v>
      </c>
      <c r="O1898">
        <v>88</v>
      </c>
      <c r="P1898">
        <v>6</v>
      </c>
      <c r="Q1898">
        <v>13.2</v>
      </c>
      <c r="R1898">
        <v>12.5</v>
      </c>
      <c r="S1898">
        <v>528</v>
      </c>
      <c r="T1898">
        <f t="shared" si="261"/>
        <v>-1</v>
      </c>
      <c r="U1898" s="1">
        <v>42840</v>
      </c>
      <c r="V1898" s="13">
        <f t="shared" si="262"/>
        <v>42826</v>
      </c>
      <c r="W1898" s="14">
        <f t="shared" si="263"/>
        <v>42840</v>
      </c>
      <c r="X1898" s="1" t="str">
        <f t="shared" si="264"/>
        <v>Saturday</v>
      </c>
      <c r="Y1898" s="2">
        <v>0.42890046296296297</v>
      </c>
      <c r="Z1898" s="2">
        <f t="shared" si="265"/>
        <v>0.41666666666666663</v>
      </c>
      <c r="AA1898">
        <f>1</f>
        <v>1</v>
      </c>
      <c r="AB1898" s="1">
        <v>42840</v>
      </c>
      <c r="AC1898" s="13">
        <f t="shared" si="266"/>
        <v>42826</v>
      </c>
      <c r="AD1898" s="14">
        <f t="shared" si="267"/>
        <v>42840</v>
      </c>
      <c r="AE1898" s="1" t="str">
        <f t="shared" si="268"/>
        <v>Saturday</v>
      </c>
      <c r="AF1898" s="2">
        <v>0.48989583333333336</v>
      </c>
      <c r="AG1898" s="2">
        <f t="shared" si="269"/>
        <v>0.5</v>
      </c>
      <c r="AH1898" t="s">
        <v>25</v>
      </c>
    </row>
    <row r="1899" spans="1:34" x14ac:dyDescent="0.25">
      <c r="A1899">
        <v>1580482</v>
      </c>
      <c r="B1899" t="s">
        <v>54</v>
      </c>
      <c r="E1899">
        <v>53043</v>
      </c>
      <c r="F1899" t="s">
        <v>20</v>
      </c>
      <c r="G1899" t="s">
        <v>55</v>
      </c>
      <c r="H1899">
        <v>209</v>
      </c>
      <c r="I1899" t="s">
        <v>33</v>
      </c>
      <c r="J1899">
        <f>VLOOKUP(I1899,Key!$A$1:$C$73,2,FALSE)</f>
        <v>43.045712999999999</v>
      </c>
      <c r="K1899">
        <f>VLOOKUP(I1899,Key!$A$1:$C$73,3,FALSE)</f>
        <v>-87.899756999999994</v>
      </c>
      <c r="L1899" t="s">
        <v>36</v>
      </c>
      <c r="M1899">
        <f>VLOOKUP(L1899,Key!$A$1:$C$73,2,FALSE)</f>
        <v>43.03519</v>
      </c>
      <c r="N1899">
        <f>VLOOKUP(L1899,Key!$A$1:$C$73,3,FALSE)</f>
        <v>-87.907390000000007</v>
      </c>
      <c r="O1899">
        <v>120</v>
      </c>
      <c r="P1899">
        <v>9</v>
      </c>
      <c r="Q1899">
        <v>18</v>
      </c>
      <c r="R1899">
        <v>17.100000000000001</v>
      </c>
      <c r="S1899">
        <v>720</v>
      </c>
      <c r="T1899">
        <f t="shared" si="261"/>
        <v>-1</v>
      </c>
      <c r="U1899" s="1">
        <v>42840</v>
      </c>
      <c r="V1899" s="13">
        <f t="shared" si="262"/>
        <v>42826</v>
      </c>
      <c r="W1899" s="14">
        <f t="shared" si="263"/>
        <v>42840</v>
      </c>
      <c r="X1899" s="1" t="str">
        <f t="shared" si="264"/>
        <v>Saturday</v>
      </c>
      <c r="Y1899" s="2">
        <v>0.43078703703703702</v>
      </c>
      <c r="Z1899" s="2">
        <f t="shared" si="265"/>
        <v>0.41666666666666663</v>
      </c>
      <c r="AA1899">
        <f>1</f>
        <v>1</v>
      </c>
      <c r="AB1899" s="1">
        <v>42840</v>
      </c>
      <c r="AC1899" s="13">
        <f t="shared" si="266"/>
        <v>42826</v>
      </c>
      <c r="AD1899" s="14">
        <f t="shared" si="267"/>
        <v>42840</v>
      </c>
      <c r="AE1899" s="1" t="str">
        <f t="shared" si="268"/>
        <v>Saturday</v>
      </c>
      <c r="AF1899" s="2">
        <v>0.51427083333333334</v>
      </c>
      <c r="AG1899" s="2">
        <f t="shared" si="269"/>
        <v>0.5</v>
      </c>
      <c r="AH1899" t="s">
        <v>23</v>
      </c>
    </row>
    <row r="1900" spans="1:34" x14ac:dyDescent="0.25">
      <c r="A1900">
        <v>1580578</v>
      </c>
      <c r="B1900" t="s">
        <v>54</v>
      </c>
      <c r="E1900">
        <v>53045</v>
      </c>
      <c r="F1900" t="s">
        <v>20</v>
      </c>
      <c r="G1900" t="s">
        <v>55</v>
      </c>
      <c r="H1900">
        <v>11129</v>
      </c>
      <c r="I1900" t="s">
        <v>77</v>
      </c>
      <c r="J1900">
        <f>VLOOKUP(I1900,Key!$A$1:$C$73,2,FALSE)</f>
        <v>43.036900000000003</v>
      </c>
      <c r="K1900">
        <f>VLOOKUP(I1900,Key!$A$1:$C$73,3,FALSE)</f>
        <v>-87.89667</v>
      </c>
      <c r="L1900" t="s">
        <v>77</v>
      </c>
      <c r="M1900">
        <f>VLOOKUP(L1900,Key!$A$1:$C$73,2,FALSE)</f>
        <v>43.036900000000003</v>
      </c>
      <c r="N1900">
        <f>VLOOKUP(L1900,Key!$A$1:$C$73,3,FALSE)</f>
        <v>-87.89667</v>
      </c>
      <c r="O1900">
        <v>54</v>
      </c>
      <c r="P1900">
        <v>3</v>
      </c>
      <c r="Q1900">
        <v>8.1</v>
      </c>
      <c r="R1900">
        <v>7.7</v>
      </c>
      <c r="S1900">
        <v>324</v>
      </c>
      <c r="T1900">
        <f t="shared" si="261"/>
        <v>-1</v>
      </c>
      <c r="U1900" s="1">
        <v>42840</v>
      </c>
      <c r="V1900" s="13">
        <f t="shared" si="262"/>
        <v>42826</v>
      </c>
      <c r="W1900" s="14">
        <f t="shared" si="263"/>
        <v>42840</v>
      </c>
      <c r="X1900" s="1" t="str">
        <f t="shared" si="264"/>
        <v>Saturday</v>
      </c>
      <c r="Y1900" s="2">
        <v>0.44351851851851848</v>
      </c>
      <c r="Z1900" s="2">
        <f t="shared" si="265"/>
        <v>0.45833333333333331</v>
      </c>
      <c r="AA1900">
        <f>1</f>
        <v>1</v>
      </c>
      <c r="AB1900" s="1">
        <v>42840</v>
      </c>
      <c r="AC1900" s="13">
        <f t="shared" si="266"/>
        <v>42826</v>
      </c>
      <c r="AD1900" s="14">
        <f t="shared" si="267"/>
        <v>42840</v>
      </c>
      <c r="AE1900" s="1" t="str">
        <f t="shared" si="268"/>
        <v>Saturday</v>
      </c>
      <c r="AF1900" s="2">
        <v>0.48068287037037033</v>
      </c>
      <c r="AG1900" s="2">
        <f t="shared" si="269"/>
        <v>0.5</v>
      </c>
      <c r="AH1900" t="s">
        <v>25</v>
      </c>
    </row>
    <row r="1901" spans="1:34" x14ac:dyDescent="0.25">
      <c r="A1901">
        <v>1580597</v>
      </c>
      <c r="B1901" t="s">
        <v>54</v>
      </c>
      <c r="E1901">
        <v>60654</v>
      </c>
      <c r="F1901" t="s">
        <v>20</v>
      </c>
      <c r="G1901" t="s">
        <v>55</v>
      </c>
      <c r="H1901">
        <v>188</v>
      </c>
      <c r="I1901" t="s">
        <v>22</v>
      </c>
      <c r="J1901">
        <f>VLOOKUP(I1901,Key!$A$1:$C$73,2,FALSE)</f>
        <v>43.058619999999998</v>
      </c>
      <c r="K1901">
        <f>VLOOKUP(I1901,Key!$A$1:$C$73,3,FALSE)</f>
        <v>-87.885319999999993</v>
      </c>
      <c r="L1901" t="s">
        <v>61</v>
      </c>
      <c r="M1901">
        <f>VLOOKUP(L1901,Key!$A$1:$C$73,2,FALSE)</f>
        <v>43.060786</v>
      </c>
      <c r="N1901">
        <f>VLOOKUP(L1901,Key!$A$1:$C$73,3,FALSE)</f>
        <v>-87.883825999999999</v>
      </c>
      <c r="O1901">
        <v>112</v>
      </c>
      <c r="P1901">
        <v>9</v>
      </c>
      <c r="Q1901">
        <v>16.8</v>
      </c>
      <c r="R1901">
        <v>16</v>
      </c>
      <c r="S1901">
        <v>672</v>
      </c>
      <c r="T1901">
        <f t="shared" si="261"/>
        <v>-1</v>
      </c>
      <c r="U1901" s="1">
        <v>42840</v>
      </c>
      <c r="V1901" s="13">
        <f t="shared" si="262"/>
        <v>42826</v>
      </c>
      <c r="W1901" s="14">
        <f t="shared" si="263"/>
        <v>42840</v>
      </c>
      <c r="X1901" s="1" t="str">
        <f t="shared" si="264"/>
        <v>Saturday</v>
      </c>
      <c r="Y1901" s="2">
        <v>0.44625000000000004</v>
      </c>
      <c r="Z1901" s="2">
        <f t="shared" si="265"/>
        <v>0.45833333333333331</v>
      </c>
      <c r="AA1901">
        <f>1</f>
        <v>1</v>
      </c>
      <c r="AB1901" s="1">
        <v>42840</v>
      </c>
      <c r="AC1901" s="13">
        <f t="shared" si="266"/>
        <v>42826</v>
      </c>
      <c r="AD1901" s="14">
        <f t="shared" si="267"/>
        <v>42840</v>
      </c>
      <c r="AE1901" s="1" t="str">
        <f t="shared" si="268"/>
        <v>Saturday</v>
      </c>
      <c r="AF1901" s="2">
        <v>0.52415509259259252</v>
      </c>
      <c r="AG1901" s="2">
        <f t="shared" si="269"/>
        <v>0.54166666666666663</v>
      </c>
      <c r="AH1901" t="s">
        <v>23</v>
      </c>
    </row>
    <row r="1902" spans="1:34" x14ac:dyDescent="0.25">
      <c r="A1902">
        <v>1193586</v>
      </c>
      <c r="B1902" t="s">
        <v>54</v>
      </c>
      <c r="E1902">
        <v>53092</v>
      </c>
      <c r="F1902" t="s">
        <v>20</v>
      </c>
      <c r="G1902" t="s">
        <v>55</v>
      </c>
      <c r="H1902">
        <v>145</v>
      </c>
      <c r="I1902" t="s">
        <v>62</v>
      </c>
      <c r="J1902">
        <f>VLOOKUP(I1902,Key!$A$1:$C$73,2,FALSE)</f>
        <v>43.052460000000004</v>
      </c>
      <c r="K1902">
        <f>VLOOKUP(I1902,Key!$A$1:$C$73,3,FALSE)</f>
        <v>-87.891000000000005</v>
      </c>
      <c r="L1902" t="s">
        <v>62</v>
      </c>
      <c r="M1902">
        <f>VLOOKUP(L1902,Key!$A$1:$C$73,2,FALSE)</f>
        <v>43.052460000000004</v>
      </c>
      <c r="N1902">
        <f>VLOOKUP(L1902,Key!$A$1:$C$73,3,FALSE)</f>
        <v>-87.891000000000005</v>
      </c>
      <c r="O1902">
        <v>44</v>
      </c>
      <c r="P1902">
        <v>3</v>
      </c>
      <c r="Q1902">
        <v>6.6</v>
      </c>
      <c r="R1902">
        <v>6.3</v>
      </c>
      <c r="S1902">
        <v>264</v>
      </c>
      <c r="T1902">
        <f t="shared" si="261"/>
        <v>-1</v>
      </c>
      <c r="U1902" s="1">
        <v>42840</v>
      </c>
      <c r="V1902" s="13">
        <f t="shared" si="262"/>
        <v>42826</v>
      </c>
      <c r="W1902" s="14">
        <f t="shared" si="263"/>
        <v>42840</v>
      </c>
      <c r="X1902" s="1" t="str">
        <f t="shared" si="264"/>
        <v>Saturday</v>
      </c>
      <c r="Y1902" s="2">
        <v>0.44784722222222223</v>
      </c>
      <c r="Z1902" s="2">
        <f t="shared" si="265"/>
        <v>0.45833333333333331</v>
      </c>
      <c r="AA1902">
        <f>1</f>
        <v>1</v>
      </c>
      <c r="AB1902" s="1">
        <v>42840</v>
      </c>
      <c r="AC1902" s="13">
        <f t="shared" si="266"/>
        <v>42826</v>
      </c>
      <c r="AD1902" s="14">
        <f t="shared" si="267"/>
        <v>42840</v>
      </c>
      <c r="AE1902" s="1" t="str">
        <f t="shared" si="268"/>
        <v>Saturday</v>
      </c>
      <c r="AF1902" s="2">
        <v>0.47799768518518521</v>
      </c>
      <c r="AG1902" s="2">
        <f t="shared" si="269"/>
        <v>0.45833333333333331</v>
      </c>
      <c r="AH1902" t="s">
        <v>25</v>
      </c>
    </row>
    <row r="1903" spans="1:34" x14ac:dyDescent="0.25">
      <c r="A1903">
        <v>1580629</v>
      </c>
      <c r="B1903" t="s">
        <v>54</v>
      </c>
      <c r="E1903">
        <v>53202</v>
      </c>
      <c r="F1903" t="s">
        <v>20</v>
      </c>
      <c r="G1903" t="s">
        <v>55</v>
      </c>
      <c r="H1903">
        <v>5455</v>
      </c>
      <c r="I1903" t="s">
        <v>62</v>
      </c>
      <c r="J1903">
        <f>VLOOKUP(I1903,Key!$A$1:$C$73,2,FALSE)</f>
        <v>43.052460000000004</v>
      </c>
      <c r="K1903">
        <f>VLOOKUP(I1903,Key!$A$1:$C$73,3,FALSE)</f>
        <v>-87.891000000000005</v>
      </c>
      <c r="L1903" t="s">
        <v>62</v>
      </c>
      <c r="M1903">
        <f>VLOOKUP(L1903,Key!$A$1:$C$73,2,FALSE)</f>
        <v>43.052460000000004</v>
      </c>
      <c r="N1903">
        <f>VLOOKUP(L1903,Key!$A$1:$C$73,3,FALSE)</f>
        <v>-87.891000000000005</v>
      </c>
      <c r="O1903">
        <v>24</v>
      </c>
      <c r="P1903">
        <v>0</v>
      </c>
      <c r="Q1903">
        <v>3.6</v>
      </c>
      <c r="R1903">
        <v>3.4</v>
      </c>
      <c r="S1903">
        <v>144</v>
      </c>
      <c r="T1903">
        <f t="shared" si="261"/>
        <v>-1</v>
      </c>
      <c r="U1903" s="1">
        <v>42840</v>
      </c>
      <c r="V1903" s="13">
        <f t="shared" si="262"/>
        <v>42826</v>
      </c>
      <c r="W1903" s="14">
        <f t="shared" si="263"/>
        <v>42840</v>
      </c>
      <c r="X1903" s="1" t="str">
        <f t="shared" si="264"/>
        <v>Saturday</v>
      </c>
      <c r="Y1903" s="2">
        <v>0.45179398148148148</v>
      </c>
      <c r="Z1903" s="2">
        <f t="shared" si="265"/>
        <v>0.45833333333333331</v>
      </c>
      <c r="AA1903">
        <f>1</f>
        <v>1</v>
      </c>
      <c r="AB1903" s="1">
        <v>42840</v>
      </c>
      <c r="AC1903" s="13">
        <f t="shared" si="266"/>
        <v>42826</v>
      </c>
      <c r="AD1903" s="14">
        <f t="shared" si="267"/>
        <v>42840</v>
      </c>
      <c r="AE1903" s="1" t="str">
        <f t="shared" si="268"/>
        <v>Saturday</v>
      </c>
      <c r="AF1903" s="2">
        <v>0.46872685185185187</v>
      </c>
      <c r="AG1903" s="2">
        <f t="shared" si="269"/>
        <v>0.45833333333333331</v>
      </c>
      <c r="AH1903" t="s">
        <v>25</v>
      </c>
    </row>
    <row r="1904" spans="1:34" x14ac:dyDescent="0.25">
      <c r="A1904">
        <v>1580682</v>
      </c>
      <c r="B1904" t="s">
        <v>54</v>
      </c>
      <c r="E1904">
        <v>53211</v>
      </c>
      <c r="F1904" t="s">
        <v>20</v>
      </c>
      <c r="G1904" t="s">
        <v>55</v>
      </c>
      <c r="H1904">
        <v>11077</v>
      </c>
      <c r="I1904" t="s">
        <v>87</v>
      </c>
      <c r="J1904">
        <f>VLOOKUP(I1904,Key!$A$1:$C$73,2,FALSE)</f>
        <v>43.063749000000001</v>
      </c>
      <c r="K1904">
        <f>VLOOKUP(I1904,Key!$A$1:$C$73,3,FALSE)</f>
        <v>-87.887962999999999</v>
      </c>
      <c r="L1904" t="s">
        <v>81</v>
      </c>
      <c r="M1904">
        <f>VLOOKUP(L1904,Key!$A$1:$C$73,2,FALSE)</f>
        <v>43.058010000000003</v>
      </c>
      <c r="N1904">
        <f>VLOOKUP(L1904,Key!$A$1:$C$73,3,FALSE)</f>
        <v>-87.877300000000005</v>
      </c>
      <c r="O1904">
        <v>31</v>
      </c>
      <c r="P1904">
        <v>0</v>
      </c>
      <c r="Q1904">
        <v>4.7</v>
      </c>
      <c r="R1904">
        <v>4.4000000000000004</v>
      </c>
      <c r="S1904">
        <v>186</v>
      </c>
      <c r="T1904">
        <f t="shared" si="261"/>
        <v>-1</v>
      </c>
      <c r="U1904" s="1">
        <v>42840</v>
      </c>
      <c r="V1904" s="13">
        <f t="shared" si="262"/>
        <v>42826</v>
      </c>
      <c r="W1904" s="14">
        <f t="shared" si="263"/>
        <v>42840</v>
      </c>
      <c r="X1904" s="1" t="str">
        <f t="shared" si="264"/>
        <v>Saturday</v>
      </c>
      <c r="Y1904" s="2">
        <v>0.45873842592592595</v>
      </c>
      <c r="Z1904" s="2">
        <f t="shared" si="265"/>
        <v>0.45833333333333331</v>
      </c>
      <c r="AA1904">
        <f>1</f>
        <v>1</v>
      </c>
      <c r="AB1904" s="1">
        <v>42840</v>
      </c>
      <c r="AC1904" s="13">
        <f t="shared" si="266"/>
        <v>42826</v>
      </c>
      <c r="AD1904" s="14">
        <f t="shared" si="267"/>
        <v>42840</v>
      </c>
      <c r="AE1904" s="1" t="str">
        <f t="shared" si="268"/>
        <v>Saturday</v>
      </c>
      <c r="AF1904" s="2">
        <v>0.48025462962962967</v>
      </c>
      <c r="AG1904" s="2">
        <f t="shared" si="269"/>
        <v>0.5</v>
      </c>
      <c r="AH1904" t="s">
        <v>23</v>
      </c>
    </row>
    <row r="1905" spans="1:34" x14ac:dyDescent="0.25">
      <c r="A1905">
        <v>1580692</v>
      </c>
      <c r="B1905" t="s">
        <v>54</v>
      </c>
      <c r="E1905">
        <v>53202</v>
      </c>
      <c r="F1905" t="s">
        <v>20</v>
      </c>
      <c r="G1905" t="s">
        <v>55</v>
      </c>
      <c r="H1905">
        <v>11140</v>
      </c>
      <c r="I1905" t="s">
        <v>53</v>
      </c>
      <c r="J1905">
        <f>VLOOKUP(I1905,Key!$A$1:$C$73,2,FALSE)</f>
        <v>43.04824</v>
      </c>
      <c r="K1905">
        <f>VLOOKUP(I1905,Key!$A$1:$C$73,3,FALSE)</f>
        <v>-87.904970000000006</v>
      </c>
      <c r="L1905" t="s">
        <v>53</v>
      </c>
      <c r="M1905">
        <f>VLOOKUP(L1905,Key!$A$1:$C$73,2,FALSE)</f>
        <v>43.04824</v>
      </c>
      <c r="N1905">
        <f>VLOOKUP(L1905,Key!$A$1:$C$73,3,FALSE)</f>
        <v>-87.904970000000006</v>
      </c>
      <c r="O1905">
        <v>69</v>
      </c>
      <c r="P1905">
        <v>6</v>
      </c>
      <c r="Q1905">
        <v>10.4</v>
      </c>
      <c r="R1905">
        <v>9.8000000000000007</v>
      </c>
      <c r="S1905">
        <v>414</v>
      </c>
      <c r="T1905">
        <f t="shared" si="261"/>
        <v>-1</v>
      </c>
      <c r="U1905" s="1">
        <v>42840</v>
      </c>
      <c r="V1905" s="13">
        <f t="shared" si="262"/>
        <v>42826</v>
      </c>
      <c r="W1905" s="14">
        <f t="shared" si="263"/>
        <v>42840</v>
      </c>
      <c r="X1905" s="1" t="str">
        <f t="shared" si="264"/>
        <v>Saturday</v>
      </c>
      <c r="Y1905" s="2">
        <v>0.45938657407407407</v>
      </c>
      <c r="Z1905" s="2">
        <f t="shared" si="265"/>
        <v>0.45833333333333331</v>
      </c>
      <c r="AA1905">
        <f>1</f>
        <v>1</v>
      </c>
      <c r="AB1905" s="1">
        <v>42840</v>
      </c>
      <c r="AC1905" s="13">
        <f t="shared" si="266"/>
        <v>42826</v>
      </c>
      <c r="AD1905" s="14">
        <f t="shared" si="267"/>
        <v>42840</v>
      </c>
      <c r="AE1905" s="1" t="str">
        <f t="shared" si="268"/>
        <v>Saturday</v>
      </c>
      <c r="AF1905" s="2">
        <v>0.5075925925925926</v>
      </c>
      <c r="AG1905" s="2">
        <f t="shared" si="269"/>
        <v>0.5</v>
      </c>
      <c r="AH1905" t="s">
        <v>25</v>
      </c>
    </row>
    <row r="1906" spans="1:34" x14ac:dyDescent="0.25">
      <c r="A1906">
        <v>1580858</v>
      </c>
      <c r="B1906" t="s">
        <v>54</v>
      </c>
      <c r="E1906">
        <v>92837</v>
      </c>
      <c r="F1906" t="s">
        <v>20</v>
      </c>
      <c r="G1906" t="s">
        <v>55</v>
      </c>
      <c r="H1906">
        <v>152</v>
      </c>
      <c r="I1906" t="s">
        <v>84</v>
      </c>
      <c r="J1906">
        <f>VLOOKUP(I1906,Key!$A$1:$C$73,2,FALSE)</f>
        <v>43.040154000000001</v>
      </c>
      <c r="K1906">
        <f>VLOOKUP(I1906,Key!$A$1:$C$73,3,FALSE)</f>
        <v>-87.932113000000001</v>
      </c>
      <c r="L1906" t="s">
        <v>42</v>
      </c>
      <c r="M1906">
        <f>VLOOKUP(L1906,Key!$A$1:$C$73,2,FALSE)</f>
        <v>43.038719999999998</v>
      </c>
      <c r="N1906">
        <f>VLOOKUP(L1906,Key!$A$1:$C$73,3,FALSE)</f>
        <v>-87.905339999999995</v>
      </c>
      <c r="O1906">
        <v>23</v>
      </c>
      <c r="P1906">
        <v>0</v>
      </c>
      <c r="Q1906">
        <v>3.5</v>
      </c>
      <c r="R1906">
        <v>3.3</v>
      </c>
      <c r="S1906">
        <v>138</v>
      </c>
      <c r="T1906">
        <f t="shared" si="261"/>
        <v>-1</v>
      </c>
      <c r="U1906" s="1">
        <v>42840</v>
      </c>
      <c r="V1906" s="13">
        <f t="shared" si="262"/>
        <v>42826</v>
      </c>
      <c r="W1906" s="14">
        <f t="shared" si="263"/>
        <v>42840</v>
      </c>
      <c r="X1906" s="1" t="str">
        <f t="shared" si="264"/>
        <v>Saturday</v>
      </c>
      <c r="Y1906" s="2">
        <v>0.4808101851851852</v>
      </c>
      <c r="Z1906" s="2">
        <f t="shared" si="265"/>
        <v>0.5</v>
      </c>
      <c r="AA1906">
        <f>1</f>
        <v>1</v>
      </c>
      <c r="AB1906" s="1">
        <v>42840</v>
      </c>
      <c r="AC1906" s="13">
        <f t="shared" si="266"/>
        <v>42826</v>
      </c>
      <c r="AD1906" s="14">
        <f t="shared" si="267"/>
        <v>42840</v>
      </c>
      <c r="AE1906" s="1" t="str">
        <f t="shared" si="268"/>
        <v>Saturday</v>
      </c>
      <c r="AF1906" s="2">
        <v>0.49702546296296296</v>
      </c>
      <c r="AG1906" s="2">
        <f t="shared" si="269"/>
        <v>0.5</v>
      </c>
      <c r="AH1906" t="s">
        <v>23</v>
      </c>
    </row>
    <row r="1907" spans="1:34" x14ac:dyDescent="0.25">
      <c r="A1907">
        <v>1580934</v>
      </c>
      <c r="B1907" t="s">
        <v>54</v>
      </c>
      <c r="E1907">
        <v>53211</v>
      </c>
      <c r="F1907" t="s">
        <v>20</v>
      </c>
      <c r="G1907" t="s">
        <v>55</v>
      </c>
      <c r="H1907">
        <v>100</v>
      </c>
      <c r="I1907" t="s">
        <v>39</v>
      </c>
      <c r="J1907">
        <f>VLOOKUP(I1907,Key!$A$1:$C$73,2,FALSE)</f>
        <v>43.031480000000002</v>
      </c>
      <c r="K1907">
        <f>VLOOKUP(I1907,Key!$A$1:$C$73,3,FALSE)</f>
        <v>-87.908169999999998</v>
      </c>
      <c r="L1907" t="s">
        <v>39</v>
      </c>
      <c r="M1907">
        <f>VLOOKUP(L1907,Key!$A$1:$C$73,2,FALSE)</f>
        <v>43.031480000000002</v>
      </c>
      <c r="N1907">
        <f>VLOOKUP(L1907,Key!$A$1:$C$73,3,FALSE)</f>
        <v>-87.908169999999998</v>
      </c>
      <c r="O1907">
        <v>38</v>
      </c>
      <c r="P1907">
        <v>3</v>
      </c>
      <c r="Q1907">
        <v>5.7</v>
      </c>
      <c r="R1907">
        <v>5.4</v>
      </c>
      <c r="S1907">
        <v>228</v>
      </c>
      <c r="T1907">
        <f t="shared" si="261"/>
        <v>-1</v>
      </c>
      <c r="U1907" s="1">
        <v>42840</v>
      </c>
      <c r="V1907" s="13">
        <f t="shared" si="262"/>
        <v>42826</v>
      </c>
      <c r="W1907" s="14">
        <f t="shared" si="263"/>
        <v>42840</v>
      </c>
      <c r="X1907" s="1" t="str">
        <f t="shared" si="264"/>
        <v>Saturday</v>
      </c>
      <c r="Y1907" s="2">
        <v>0.49207175925925922</v>
      </c>
      <c r="Z1907" s="2">
        <f t="shared" si="265"/>
        <v>0.5</v>
      </c>
      <c r="AA1907">
        <f>1</f>
        <v>1</v>
      </c>
      <c r="AB1907" s="1">
        <v>42840</v>
      </c>
      <c r="AC1907" s="13">
        <f t="shared" si="266"/>
        <v>42826</v>
      </c>
      <c r="AD1907" s="14">
        <f t="shared" si="267"/>
        <v>42840</v>
      </c>
      <c r="AE1907" s="1" t="str">
        <f t="shared" si="268"/>
        <v>Saturday</v>
      </c>
      <c r="AF1907" s="2">
        <v>0.51807870370370368</v>
      </c>
      <c r="AG1907" s="2">
        <f t="shared" si="269"/>
        <v>0.5</v>
      </c>
      <c r="AH1907" t="s">
        <v>25</v>
      </c>
    </row>
    <row r="1908" spans="1:34" x14ac:dyDescent="0.25">
      <c r="A1908">
        <v>1580947</v>
      </c>
      <c r="B1908" t="s">
        <v>54</v>
      </c>
      <c r="E1908">
        <v>63126</v>
      </c>
      <c r="F1908" t="s">
        <v>20</v>
      </c>
      <c r="G1908" t="s">
        <v>55</v>
      </c>
      <c r="H1908">
        <v>175</v>
      </c>
      <c r="I1908" t="s">
        <v>62</v>
      </c>
      <c r="J1908">
        <f>VLOOKUP(I1908,Key!$A$1:$C$73,2,FALSE)</f>
        <v>43.052460000000004</v>
      </c>
      <c r="K1908">
        <f>VLOOKUP(I1908,Key!$A$1:$C$73,3,FALSE)</f>
        <v>-87.891000000000005</v>
      </c>
      <c r="L1908" t="s">
        <v>53</v>
      </c>
      <c r="M1908">
        <f>VLOOKUP(L1908,Key!$A$1:$C$73,2,FALSE)</f>
        <v>43.04824</v>
      </c>
      <c r="N1908">
        <f>VLOOKUP(L1908,Key!$A$1:$C$73,3,FALSE)</f>
        <v>-87.904970000000006</v>
      </c>
      <c r="O1908">
        <v>68</v>
      </c>
      <c r="P1908">
        <v>6</v>
      </c>
      <c r="Q1908">
        <v>10.199999999999999</v>
      </c>
      <c r="R1908">
        <v>9.6999999999999993</v>
      </c>
      <c r="S1908">
        <v>408</v>
      </c>
      <c r="T1908">
        <f t="shared" si="261"/>
        <v>-1</v>
      </c>
      <c r="U1908" s="1">
        <v>42840</v>
      </c>
      <c r="V1908" s="13">
        <f t="shared" si="262"/>
        <v>42826</v>
      </c>
      <c r="W1908" s="14">
        <f t="shared" si="263"/>
        <v>42840</v>
      </c>
      <c r="X1908" s="1" t="str">
        <f t="shared" si="264"/>
        <v>Saturday</v>
      </c>
      <c r="Y1908" s="2">
        <v>0.49371527777777779</v>
      </c>
      <c r="Z1908" s="2">
        <f t="shared" si="265"/>
        <v>0.5</v>
      </c>
      <c r="AA1908">
        <f>1</f>
        <v>1</v>
      </c>
      <c r="AB1908" s="1">
        <v>42840</v>
      </c>
      <c r="AC1908" s="13">
        <f t="shared" si="266"/>
        <v>42826</v>
      </c>
      <c r="AD1908" s="14">
        <f t="shared" si="267"/>
        <v>42840</v>
      </c>
      <c r="AE1908" s="1" t="str">
        <f t="shared" si="268"/>
        <v>Saturday</v>
      </c>
      <c r="AF1908" s="2">
        <v>0.54067129629629629</v>
      </c>
      <c r="AG1908" s="2">
        <f t="shared" si="269"/>
        <v>0.54166666666666663</v>
      </c>
      <c r="AH1908" t="s">
        <v>23</v>
      </c>
    </row>
    <row r="1909" spans="1:34" x14ac:dyDescent="0.25">
      <c r="A1909">
        <v>1580948</v>
      </c>
      <c r="B1909" t="s">
        <v>54</v>
      </c>
      <c r="E1909">
        <v>53186</v>
      </c>
      <c r="F1909" t="s">
        <v>20</v>
      </c>
      <c r="G1909" t="s">
        <v>55</v>
      </c>
      <c r="H1909">
        <v>11152</v>
      </c>
      <c r="I1909" t="s">
        <v>42</v>
      </c>
      <c r="J1909">
        <f>VLOOKUP(I1909,Key!$A$1:$C$73,2,FALSE)</f>
        <v>43.038719999999998</v>
      </c>
      <c r="K1909">
        <f>VLOOKUP(I1909,Key!$A$1:$C$73,3,FALSE)</f>
        <v>-87.905339999999995</v>
      </c>
      <c r="L1909" t="s">
        <v>77</v>
      </c>
      <c r="M1909">
        <f>VLOOKUP(L1909,Key!$A$1:$C$73,2,FALSE)</f>
        <v>43.036900000000003</v>
      </c>
      <c r="N1909">
        <f>VLOOKUP(L1909,Key!$A$1:$C$73,3,FALSE)</f>
        <v>-87.89667</v>
      </c>
      <c r="O1909">
        <v>54</v>
      </c>
      <c r="P1909">
        <v>3</v>
      </c>
      <c r="Q1909">
        <v>8.1</v>
      </c>
      <c r="R1909">
        <v>7.7</v>
      </c>
      <c r="S1909">
        <v>324</v>
      </c>
      <c r="T1909">
        <f t="shared" si="261"/>
        <v>-1</v>
      </c>
      <c r="U1909" s="1">
        <v>42840</v>
      </c>
      <c r="V1909" s="13">
        <f t="shared" si="262"/>
        <v>42826</v>
      </c>
      <c r="W1909" s="14">
        <f t="shared" si="263"/>
        <v>42840</v>
      </c>
      <c r="X1909" s="1" t="str">
        <f t="shared" si="264"/>
        <v>Saturday</v>
      </c>
      <c r="Y1909" s="2">
        <v>0.49378472222222225</v>
      </c>
      <c r="Z1909" s="2">
        <f t="shared" si="265"/>
        <v>0.5</v>
      </c>
      <c r="AA1909">
        <f>1</f>
        <v>1</v>
      </c>
      <c r="AB1909" s="1">
        <v>42840</v>
      </c>
      <c r="AC1909" s="13">
        <f t="shared" si="266"/>
        <v>42826</v>
      </c>
      <c r="AD1909" s="14">
        <f t="shared" si="267"/>
        <v>42840</v>
      </c>
      <c r="AE1909" s="1" t="str">
        <f t="shared" si="268"/>
        <v>Saturday</v>
      </c>
      <c r="AF1909" s="2">
        <v>0.53166666666666662</v>
      </c>
      <c r="AG1909" s="2">
        <f t="shared" si="269"/>
        <v>0.54166666666666663</v>
      </c>
      <c r="AH1909" t="s">
        <v>23</v>
      </c>
    </row>
    <row r="1910" spans="1:34" x14ac:dyDescent="0.25">
      <c r="A1910">
        <v>1580948</v>
      </c>
      <c r="B1910" t="s">
        <v>54</v>
      </c>
      <c r="E1910">
        <v>53186</v>
      </c>
      <c r="F1910" t="s">
        <v>20</v>
      </c>
      <c r="G1910" t="s">
        <v>55</v>
      </c>
      <c r="H1910">
        <v>11107</v>
      </c>
      <c r="I1910" t="s">
        <v>42</v>
      </c>
      <c r="J1910">
        <f>VLOOKUP(I1910,Key!$A$1:$C$73,2,FALSE)</f>
        <v>43.038719999999998</v>
      </c>
      <c r="K1910">
        <f>VLOOKUP(I1910,Key!$A$1:$C$73,3,FALSE)</f>
        <v>-87.905339999999995</v>
      </c>
      <c r="L1910" t="s">
        <v>77</v>
      </c>
      <c r="M1910">
        <f>VLOOKUP(L1910,Key!$A$1:$C$73,2,FALSE)</f>
        <v>43.036900000000003</v>
      </c>
      <c r="N1910">
        <f>VLOOKUP(L1910,Key!$A$1:$C$73,3,FALSE)</f>
        <v>-87.89667</v>
      </c>
      <c r="O1910">
        <v>54</v>
      </c>
      <c r="P1910">
        <v>3</v>
      </c>
      <c r="Q1910">
        <v>8.1</v>
      </c>
      <c r="R1910">
        <v>7.7</v>
      </c>
      <c r="S1910">
        <v>324</v>
      </c>
      <c r="T1910">
        <f t="shared" si="261"/>
        <v>-1</v>
      </c>
      <c r="U1910" s="1">
        <v>42840</v>
      </c>
      <c r="V1910" s="13">
        <f t="shared" si="262"/>
        <v>42826</v>
      </c>
      <c r="W1910" s="14">
        <f t="shared" si="263"/>
        <v>42840</v>
      </c>
      <c r="X1910" s="1" t="str">
        <f t="shared" si="264"/>
        <v>Saturday</v>
      </c>
      <c r="Y1910" s="2">
        <v>0.49425925925925923</v>
      </c>
      <c r="Z1910" s="2">
        <f t="shared" si="265"/>
        <v>0.5</v>
      </c>
      <c r="AA1910">
        <f>1</f>
        <v>1</v>
      </c>
      <c r="AB1910" s="1">
        <v>42840</v>
      </c>
      <c r="AC1910" s="13">
        <f t="shared" si="266"/>
        <v>42826</v>
      </c>
      <c r="AD1910" s="14">
        <f t="shared" si="267"/>
        <v>42840</v>
      </c>
      <c r="AE1910" s="1" t="str">
        <f t="shared" si="268"/>
        <v>Saturday</v>
      </c>
      <c r="AF1910" s="2">
        <v>0.531712962962963</v>
      </c>
      <c r="AG1910" s="2">
        <f t="shared" si="269"/>
        <v>0.54166666666666663</v>
      </c>
      <c r="AH1910" t="s">
        <v>23</v>
      </c>
    </row>
    <row r="1911" spans="1:34" x14ac:dyDescent="0.25">
      <c r="A1911">
        <v>1581059</v>
      </c>
      <c r="B1911" t="s">
        <v>54</v>
      </c>
      <c r="E1911">
        <v>52722</v>
      </c>
      <c r="F1911" t="s">
        <v>20</v>
      </c>
      <c r="G1911" t="s">
        <v>55</v>
      </c>
      <c r="H1911">
        <v>156</v>
      </c>
      <c r="I1911" t="s">
        <v>39</v>
      </c>
      <c r="J1911">
        <f>VLOOKUP(I1911,Key!$A$1:$C$73,2,FALSE)</f>
        <v>43.031480000000002</v>
      </c>
      <c r="K1911">
        <f>VLOOKUP(I1911,Key!$A$1:$C$73,3,FALSE)</f>
        <v>-87.908169999999998</v>
      </c>
      <c r="L1911" t="s">
        <v>28</v>
      </c>
      <c r="M1911">
        <f>VLOOKUP(L1911,Key!$A$1:$C$73,2,FALSE)</f>
        <v>43.038580000000003</v>
      </c>
      <c r="N1911">
        <f>VLOOKUP(L1911,Key!$A$1:$C$73,3,FALSE)</f>
        <v>-87.90934</v>
      </c>
      <c r="O1911">
        <v>10</v>
      </c>
      <c r="P1911">
        <v>0</v>
      </c>
      <c r="Q1911">
        <v>1.5</v>
      </c>
      <c r="R1911">
        <v>1.4</v>
      </c>
      <c r="S1911">
        <v>60</v>
      </c>
      <c r="T1911">
        <f t="shared" si="261"/>
        <v>-1</v>
      </c>
      <c r="U1911" s="1">
        <v>42840</v>
      </c>
      <c r="V1911" s="13">
        <f t="shared" si="262"/>
        <v>42826</v>
      </c>
      <c r="W1911" s="14">
        <f t="shared" si="263"/>
        <v>42840</v>
      </c>
      <c r="X1911" s="1" t="str">
        <f t="shared" si="264"/>
        <v>Saturday</v>
      </c>
      <c r="Y1911" s="2">
        <v>0.51141203703703708</v>
      </c>
      <c r="Z1911" s="2">
        <f t="shared" si="265"/>
        <v>0.5</v>
      </c>
      <c r="AA1911">
        <f>1</f>
        <v>1</v>
      </c>
      <c r="AB1911" s="1">
        <v>42840</v>
      </c>
      <c r="AC1911" s="13">
        <f t="shared" si="266"/>
        <v>42826</v>
      </c>
      <c r="AD1911" s="14">
        <f t="shared" si="267"/>
        <v>42840</v>
      </c>
      <c r="AE1911" s="1" t="str">
        <f t="shared" si="268"/>
        <v>Saturday</v>
      </c>
      <c r="AF1911" s="2">
        <v>0.51868055555555559</v>
      </c>
      <c r="AG1911" s="2">
        <f t="shared" si="269"/>
        <v>0.5</v>
      </c>
      <c r="AH1911" t="s">
        <v>23</v>
      </c>
    </row>
    <row r="1912" spans="1:34" x14ac:dyDescent="0.25">
      <c r="A1912">
        <v>1581122</v>
      </c>
      <c r="B1912" t="s">
        <v>54</v>
      </c>
      <c r="E1912">
        <v>53092</v>
      </c>
      <c r="F1912" t="s">
        <v>20</v>
      </c>
      <c r="G1912" t="s">
        <v>55</v>
      </c>
      <c r="H1912">
        <v>11046</v>
      </c>
      <c r="I1912" t="s">
        <v>77</v>
      </c>
      <c r="J1912">
        <f>VLOOKUP(I1912,Key!$A$1:$C$73,2,FALSE)</f>
        <v>43.036900000000003</v>
      </c>
      <c r="K1912">
        <f>VLOOKUP(I1912,Key!$A$1:$C$73,3,FALSE)</f>
        <v>-87.89667</v>
      </c>
      <c r="L1912" t="s">
        <v>77</v>
      </c>
      <c r="M1912">
        <f>VLOOKUP(L1912,Key!$A$1:$C$73,2,FALSE)</f>
        <v>43.036900000000003</v>
      </c>
      <c r="N1912">
        <f>VLOOKUP(L1912,Key!$A$1:$C$73,3,FALSE)</f>
        <v>-87.89667</v>
      </c>
      <c r="O1912">
        <v>47</v>
      </c>
      <c r="P1912">
        <v>3</v>
      </c>
      <c r="Q1912">
        <v>7.1</v>
      </c>
      <c r="R1912">
        <v>6.7</v>
      </c>
      <c r="S1912">
        <v>282</v>
      </c>
      <c r="T1912">
        <f t="shared" si="261"/>
        <v>-1</v>
      </c>
      <c r="U1912" s="1">
        <v>42840</v>
      </c>
      <c r="V1912" s="13">
        <f t="shared" si="262"/>
        <v>42826</v>
      </c>
      <c r="W1912" s="14">
        <f t="shared" si="263"/>
        <v>42840</v>
      </c>
      <c r="X1912" s="1" t="str">
        <f t="shared" si="264"/>
        <v>Saturday</v>
      </c>
      <c r="Y1912" s="2">
        <v>0.51858796296296295</v>
      </c>
      <c r="Z1912" s="2">
        <f t="shared" si="265"/>
        <v>0.5</v>
      </c>
      <c r="AA1912">
        <f>1</f>
        <v>1</v>
      </c>
      <c r="AB1912" s="1">
        <v>42840</v>
      </c>
      <c r="AC1912" s="13">
        <f t="shared" si="266"/>
        <v>42826</v>
      </c>
      <c r="AD1912" s="14">
        <f t="shared" si="267"/>
        <v>42840</v>
      </c>
      <c r="AE1912" s="1" t="str">
        <f t="shared" si="268"/>
        <v>Saturday</v>
      </c>
      <c r="AF1912" s="2">
        <v>0.55081018518518521</v>
      </c>
      <c r="AG1912" s="2">
        <f t="shared" si="269"/>
        <v>0.54166666666666663</v>
      </c>
      <c r="AH1912" t="s">
        <v>25</v>
      </c>
    </row>
    <row r="1913" spans="1:34" x14ac:dyDescent="0.25">
      <c r="A1913">
        <v>1581176</v>
      </c>
      <c r="B1913" t="s">
        <v>54</v>
      </c>
      <c r="E1913">
        <v>53051</v>
      </c>
      <c r="F1913" t="s">
        <v>20</v>
      </c>
      <c r="G1913" t="s">
        <v>55</v>
      </c>
      <c r="H1913">
        <v>5421</v>
      </c>
      <c r="I1913" t="s">
        <v>77</v>
      </c>
      <c r="J1913">
        <f>VLOOKUP(I1913,Key!$A$1:$C$73,2,FALSE)</f>
        <v>43.036900000000003</v>
      </c>
      <c r="K1913">
        <f>VLOOKUP(I1913,Key!$A$1:$C$73,3,FALSE)</f>
        <v>-87.89667</v>
      </c>
      <c r="L1913" t="s">
        <v>77</v>
      </c>
      <c r="M1913">
        <f>VLOOKUP(L1913,Key!$A$1:$C$73,2,FALSE)</f>
        <v>43.036900000000003</v>
      </c>
      <c r="N1913">
        <f>VLOOKUP(L1913,Key!$A$1:$C$73,3,FALSE)</f>
        <v>-87.89667</v>
      </c>
      <c r="O1913">
        <v>27</v>
      </c>
      <c r="P1913">
        <v>0</v>
      </c>
      <c r="Q1913">
        <v>4.0999999999999996</v>
      </c>
      <c r="R1913">
        <v>3.8</v>
      </c>
      <c r="S1913">
        <v>162</v>
      </c>
      <c r="T1913">
        <f t="shared" si="261"/>
        <v>-1</v>
      </c>
      <c r="U1913" s="1">
        <v>42840</v>
      </c>
      <c r="V1913" s="13">
        <f t="shared" si="262"/>
        <v>42826</v>
      </c>
      <c r="W1913" s="14">
        <f t="shared" si="263"/>
        <v>42840</v>
      </c>
      <c r="X1913" s="1" t="str">
        <f t="shared" si="264"/>
        <v>Saturday</v>
      </c>
      <c r="Y1913" s="2">
        <v>0.52437500000000004</v>
      </c>
      <c r="Z1913" s="2">
        <f t="shared" si="265"/>
        <v>0.54166666666666663</v>
      </c>
      <c r="AA1913">
        <f>1</f>
        <v>1</v>
      </c>
      <c r="AB1913" s="1">
        <v>42840</v>
      </c>
      <c r="AC1913" s="13">
        <f t="shared" si="266"/>
        <v>42826</v>
      </c>
      <c r="AD1913" s="14">
        <f t="shared" si="267"/>
        <v>42840</v>
      </c>
      <c r="AE1913" s="1" t="str">
        <f t="shared" si="268"/>
        <v>Saturday</v>
      </c>
      <c r="AF1913" s="2">
        <v>0.54342592592592587</v>
      </c>
      <c r="AG1913" s="2">
        <f t="shared" si="269"/>
        <v>0.54166666666666663</v>
      </c>
      <c r="AH1913" t="s">
        <v>25</v>
      </c>
    </row>
    <row r="1914" spans="1:34" x14ac:dyDescent="0.25">
      <c r="A1914">
        <v>1581198</v>
      </c>
      <c r="B1914" t="s">
        <v>54</v>
      </c>
      <c r="E1914">
        <v>53220</v>
      </c>
      <c r="F1914" t="s">
        <v>20</v>
      </c>
      <c r="G1914" t="s">
        <v>55</v>
      </c>
      <c r="H1914">
        <v>13</v>
      </c>
      <c r="I1914" t="s">
        <v>48</v>
      </c>
      <c r="J1914">
        <f>VLOOKUP(I1914,Key!$A$1:$C$73,2,FALSE)</f>
        <v>43.031320000000001</v>
      </c>
      <c r="K1914">
        <f>VLOOKUP(I1914,Key!$A$1:$C$73,3,FALSE)</f>
        <v>-87.904259999999994</v>
      </c>
      <c r="L1914" t="s">
        <v>48</v>
      </c>
      <c r="M1914">
        <f>VLOOKUP(L1914,Key!$A$1:$C$73,2,FALSE)</f>
        <v>43.031320000000001</v>
      </c>
      <c r="N1914">
        <f>VLOOKUP(L1914,Key!$A$1:$C$73,3,FALSE)</f>
        <v>-87.904259999999994</v>
      </c>
      <c r="O1914">
        <v>47</v>
      </c>
      <c r="P1914">
        <v>3</v>
      </c>
      <c r="Q1914">
        <v>7.1</v>
      </c>
      <c r="R1914">
        <v>6.7</v>
      </c>
      <c r="S1914">
        <v>282</v>
      </c>
      <c r="T1914">
        <f t="shared" si="261"/>
        <v>-1</v>
      </c>
      <c r="U1914" s="1">
        <v>42840</v>
      </c>
      <c r="V1914" s="13">
        <f t="shared" si="262"/>
        <v>42826</v>
      </c>
      <c r="W1914" s="14">
        <f t="shared" si="263"/>
        <v>42840</v>
      </c>
      <c r="X1914" s="1" t="str">
        <f t="shared" si="264"/>
        <v>Saturday</v>
      </c>
      <c r="Y1914" s="2">
        <v>0.52688657407407413</v>
      </c>
      <c r="Z1914" s="2">
        <f t="shared" si="265"/>
        <v>0.54166666666666663</v>
      </c>
      <c r="AA1914">
        <f>1</f>
        <v>1</v>
      </c>
      <c r="AB1914" s="1">
        <v>42840</v>
      </c>
      <c r="AC1914" s="13">
        <f t="shared" si="266"/>
        <v>42826</v>
      </c>
      <c r="AD1914" s="14">
        <f t="shared" si="267"/>
        <v>42840</v>
      </c>
      <c r="AE1914" s="1" t="str">
        <f t="shared" si="268"/>
        <v>Saturday</v>
      </c>
      <c r="AF1914" s="2">
        <v>0.55939814814814814</v>
      </c>
      <c r="AG1914" s="2">
        <f t="shared" si="269"/>
        <v>0.54166666666666663</v>
      </c>
      <c r="AH1914" t="s">
        <v>25</v>
      </c>
    </row>
    <row r="1915" spans="1:34" x14ac:dyDescent="0.25">
      <c r="A1915">
        <v>1581270</v>
      </c>
      <c r="B1915" t="s">
        <v>54</v>
      </c>
      <c r="E1915">
        <v>53217</v>
      </c>
      <c r="F1915" t="s">
        <v>20</v>
      </c>
      <c r="G1915" t="s">
        <v>55</v>
      </c>
      <c r="H1915">
        <v>5435</v>
      </c>
      <c r="I1915" t="s">
        <v>84</v>
      </c>
      <c r="J1915">
        <f>VLOOKUP(I1915,Key!$A$1:$C$73,2,FALSE)</f>
        <v>43.040154000000001</v>
      </c>
      <c r="K1915">
        <f>VLOOKUP(I1915,Key!$A$1:$C$73,3,FALSE)</f>
        <v>-87.932113000000001</v>
      </c>
      <c r="L1915" t="s">
        <v>84</v>
      </c>
      <c r="M1915">
        <f>VLOOKUP(L1915,Key!$A$1:$C$73,2,FALSE)</f>
        <v>43.040154000000001</v>
      </c>
      <c r="N1915">
        <f>VLOOKUP(L1915,Key!$A$1:$C$73,3,FALSE)</f>
        <v>-87.932113000000001</v>
      </c>
      <c r="O1915">
        <v>11</v>
      </c>
      <c r="P1915">
        <v>0</v>
      </c>
      <c r="Q1915">
        <v>1.7</v>
      </c>
      <c r="R1915">
        <v>1.6</v>
      </c>
      <c r="S1915">
        <v>66</v>
      </c>
      <c r="T1915">
        <f t="shared" si="261"/>
        <v>-1</v>
      </c>
      <c r="U1915" s="1">
        <v>42840</v>
      </c>
      <c r="V1915" s="13">
        <f t="shared" si="262"/>
        <v>42826</v>
      </c>
      <c r="W1915" s="14">
        <f t="shared" si="263"/>
        <v>42840</v>
      </c>
      <c r="X1915" s="1" t="str">
        <f t="shared" si="264"/>
        <v>Saturday</v>
      </c>
      <c r="Y1915" s="2">
        <v>0.53568287037037032</v>
      </c>
      <c r="Z1915" s="2">
        <f t="shared" si="265"/>
        <v>0.54166666666666663</v>
      </c>
      <c r="AA1915">
        <f>1</f>
        <v>1</v>
      </c>
      <c r="AB1915" s="1">
        <v>42840</v>
      </c>
      <c r="AC1915" s="13">
        <f t="shared" si="266"/>
        <v>42826</v>
      </c>
      <c r="AD1915" s="14">
        <f t="shared" si="267"/>
        <v>42840</v>
      </c>
      <c r="AE1915" s="1" t="str">
        <f t="shared" si="268"/>
        <v>Saturday</v>
      </c>
      <c r="AF1915" s="2">
        <v>0.54347222222222225</v>
      </c>
      <c r="AG1915" s="2">
        <f t="shared" si="269"/>
        <v>0.54166666666666663</v>
      </c>
      <c r="AH1915" t="s">
        <v>25</v>
      </c>
    </row>
    <row r="1916" spans="1:34" x14ac:dyDescent="0.25">
      <c r="A1916">
        <v>1581282</v>
      </c>
      <c r="B1916" t="s">
        <v>54</v>
      </c>
      <c r="E1916">
        <v>53222</v>
      </c>
      <c r="F1916" t="s">
        <v>20</v>
      </c>
      <c r="G1916" t="s">
        <v>55</v>
      </c>
      <c r="H1916">
        <v>11107</v>
      </c>
      <c r="I1916" t="s">
        <v>77</v>
      </c>
      <c r="J1916">
        <f>VLOOKUP(I1916,Key!$A$1:$C$73,2,FALSE)</f>
        <v>43.036900000000003</v>
      </c>
      <c r="K1916">
        <f>VLOOKUP(I1916,Key!$A$1:$C$73,3,FALSE)</f>
        <v>-87.89667</v>
      </c>
      <c r="L1916" t="s">
        <v>77</v>
      </c>
      <c r="M1916">
        <f>VLOOKUP(L1916,Key!$A$1:$C$73,2,FALSE)</f>
        <v>43.036900000000003</v>
      </c>
      <c r="N1916">
        <f>VLOOKUP(L1916,Key!$A$1:$C$73,3,FALSE)</f>
        <v>-87.89667</v>
      </c>
      <c r="O1916">
        <v>33</v>
      </c>
      <c r="P1916">
        <v>0</v>
      </c>
      <c r="Q1916">
        <v>5</v>
      </c>
      <c r="R1916">
        <v>4.7</v>
      </c>
      <c r="S1916">
        <v>198</v>
      </c>
      <c r="T1916">
        <f t="shared" si="261"/>
        <v>-1</v>
      </c>
      <c r="U1916" s="1">
        <v>42840</v>
      </c>
      <c r="V1916" s="13">
        <f t="shared" si="262"/>
        <v>42826</v>
      </c>
      <c r="W1916" s="14">
        <f t="shared" si="263"/>
        <v>42840</v>
      </c>
      <c r="X1916" s="1" t="str">
        <f t="shared" si="264"/>
        <v>Saturday</v>
      </c>
      <c r="Y1916" s="2">
        <v>0.53751157407407402</v>
      </c>
      <c r="Z1916" s="2">
        <f t="shared" si="265"/>
        <v>0.54166666666666663</v>
      </c>
      <c r="AA1916">
        <f>1</f>
        <v>1</v>
      </c>
      <c r="AB1916" s="1">
        <v>42840</v>
      </c>
      <c r="AC1916" s="13">
        <f t="shared" si="266"/>
        <v>42826</v>
      </c>
      <c r="AD1916" s="14">
        <f t="shared" si="267"/>
        <v>42840</v>
      </c>
      <c r="AE1916" s="1" t="str">
        <f t="shared" si="268"/>
        <v>Saturday</v>
      </c>
      <c r="AF1916" s="2">
        <v>0.56093749999999998</v>
      </c>
      <c r="AG1916" s="2">
        <f t="shared" si="269"/>
        <v>0.54166666666666663</v>
      </c>
      <c r="AH1916" t="s">
        <v>25</v>
      </c>
    </row>
    <row r="1917" spans="1:34" x14ac:dyDescent="0.25">
      <c r="A1917">
        <v>1355749</v>
      </c>
      <c r="B1917" t="s">
        <v>54</v>
      </c>
      <c r="E1917">
        <v>53202</v>
      </c>
      <c r="F1917" t="s">
        <v>20</v>
      </c>
      <c r="G1917" t="s">
        <v>55</v>
      </c>
      <c r="H1917">
        <v>132</v>
      </c>
      <c r="I1917" t="s">
        <v>79</v>
      </c>
      <c r="J1917">
        <f>VLOOKUP(I1917,Key!$A$1:$C$73,2,FALSE)</f>
        <v>43.04804</v>
      </c>
      <c r="K1917">
        <f>VLOOKUP(I1917,Key!$A$1:$C$73,3,FALSE)</f>
        <v>-87.896720000000002</v>
      </c>
      <c r="L1917" t="s">
        <v>79</v>
      </c>
      <c r="M1917">
        <f>VLOOKUP(L1917,Key!$A$1:$C$73,2,FALSE)</f>
        <v>43.04804</v>
      </c>
      <c r="N1917">
        <f>VLOOKUP(L1917,Key!$A$1:$C$73,3,FALSE)</f>
        <v>-87.896720000000002</v>
      </c>
      <c r="O1917">
        <v>88</v>
      </c>
      <c r="P1917">
        <v>9</v>
      </c>
      <c r="Q1917">
        <v>13.2</v>
      </c>
      <c r="R1917">
        <v>12.5</v>
      </c>
      <c r="S1917">
        <v>528</v>
      </c>
      <c r="T1917">
        <f t="shared" si="261"/>
        <v>-1</v>
      </c>
      <c r="U1917" s="1">
        <v>42840</v>
      </c>
      <c r="V1917" s="13">
        <f t="shared" si="262"/>
        <v>42826</v>
      </c>
      <c r="W1917" s="14">
        <f t="shared" si="263"/>
        <v>42840</v>
      </c>
      <c r="X1917" s="1" t="str">
        <f t="shared" si="264"/>
        <v>Saturday</v>
      </c>
      <c r="Y1917" s="2">
        <v>0.54115740740740736</v>
      </c>
      <c r="Z1917" s="2">
        <f t="shared" si="265"/>
        <v>0.54166666666666663</v>
      </c>
      <c r="AA1917">
        <f>1</f>
        <v>1</v>
      </c>
      <c r="AB1917" s="1">
        <v>42840</v>
      </c>
      <c r="AC1917" s="13">
        <f t="shared" si="266"/>
        <v>42826</v>
      </c>
      <c r="AD1917" s="14">
        <f t="shared" si="267"/>
        <v>42840</v>
      </c>
      <c r="AE1917" s="1" t="str">
        <f t="shared" si="268"/>
        <v>Saturday</v>
      </c>
      <c r="AF1917" s="2">
        <v>0.60238425925925931</v>
      </c>
      <c r="AG1917" s="2">
        <f t="shared" si="269"/>
        <v>0.58333333333333326</v>
      </c>
      <c r="AH1917" t="s">
        <v>25</v>
      </c>
    </row>
    <row r="1918" spans="1:34" x14ac:dyDescent="0.25">
      <c r="A1918">
        <v>1581315</v>
      </c>
      <c r="B1918" t="s">
        <v>54</v>
      </c>
      <c r="E1918">
        <v>53202</v>
      </c>
      <c r="F1918" t="s">
        <v>20</v>
      </c>
      <c r="G1918" t="s">
        <v>55</v>
      </c>
      <c r="H1918">
        <v>11050</v>
      </c>
      <c r="I1918" t="s">
        <v>85</v>
      </c>
      <c r="J1918">
        <f>VLOOKUP(I1918,Key!$A$1:$C$73,2,FALSE)</f>
        <v>43.053040000000003</v>
      </c>
      <c r="K1918">
        <f>VLOOKUP(I1918,Key!$A$1:$C$73,3,FALSE)</f>
        <v>-87.897660000000002</v>
      </c>
      <c r="L1918" t="s">
        <v>62</v>
      </c>
      <c r="M1918">
        <f>VLOOKUP(L1918,Key!$A$1:$C$73,2,FALSE)</f>
        <v>43.052460000000004</v>
      </c>
      <c r="N1918">
        <f>VLOOKUP(L1918,Key!$A$1:$C$73,3,FALSE)</f>
        <v>-87.891000000000005</v>
      </c>
      <c r="O1918">
        <v>630</v>
      </c>
      <c r="P1918">
        <v>63</v>
      </c>
      <c r="Q1918">
        <v>18</v>
      </c>
      <c r="R1918">
        <v>17.100000000000001</v>
      </c>
      <c r="S1918">
        <v>720</v>
      </c>
      <c r="T1918">
        <f t="shared" si="261"/>
        <v>-1</v>
      </c>
      <c r="U1918" s="1">
        <v>42840</v>
      </c>
      <c r="V1918" s="13">
        <f t="shared" si="262"/>
        <v>42826</v>
      </c>
      <c r="W1918" s="14">
        <f t="shared" si="263"/>
        <v>42840</v>
      </c>
      <c r="X1918" s="1" t="str">
        <f t="shared" si="264"/>
        <v>Saturday</v>
      </c>
      <c r="Y1918" s="2">
        <v>0.54217592592592589</v>
      </c>
      <c r="Z1918" s="2">
        <f t="shared" si="265"/>
        <v>0.54166666666666663</v>
      </c>
      <c r="AA1918">
        <f>1</f>
        <v>1</v>
      </c>
      <c r="AB1918" s="1">
        <v>42840</v>
      </c>
      <c r="AC1918" s="13">
        <f t="shared" si="266"/>
        <v>42826</v>
      </c>
      <c r="AD1918" s="14">
        <f t="shared" si="267"/>
        <v>42840</v>
      </c>
      <c r="AE1918" s="1" t="str">
        <f t="shared" si="268"/>
        <v>Saturday</v>
      </c>
      <c r="AF1918" s="2">
        <v>0.97928240740740735</v>
      </c>
      <c r="AG1918" s="2">
        <f t="shared" si="269"/>
        <v>1</v>
      </c>
      <c r="AH1918" t="s">
        <v>23</v>
      </c>
    </row>
    <row r="1919" spans="1:34" x14ac:dyDescent="0.25">
      <c r="A1919">
        <v>1580976</v>
      </c>
      <c r="B1919" t="s">
        <v>54</v>
      </c>
      <c r="E1919">
        <v>53202</v>
      </c>
      <c r="F1919" t="s">
        <v>20</v>
      </c>
      <c r="G1919" t="s">
        <v>55</v>
      </c>
      <c r="H1919">
        <v>11059</v>
      </c>
      <c r="I1919" t="s">
        <v>22</v>
      </c>
      <c r="J1919">
        <f>VLOOKUP(I1919,Key!$A$1:$C$73,2,FALSE)</f>
        <v>43.058619999999998</v>
      </c>
      <c r="K1919">
        <f>VLOOKUP(I1919,Key!$A$1:$C$73,3,FALSE)</f>
        <v>-87.885319999999993</v>
      </c>
      <c r="L1919" t="s">
        <v>42</v>
      </c>
      <c r="M1919">
        <f>VLOOKUP(L1919,Key!$A$1:$C$73,2,FALSE)</f>
        <v>43.038719999999998</v>
      </c>
      <c r="N1919">
        <f>VLOOKUP(L1919,Key!$A$1:$C$73,3,FALSE)</f>
        <v>-87.905339999999995</v>
      </c>
      <c r="O1919">
        <v>19</v>
      </c>
      <c r="P1919">
        <v>0</v>
      </c>
      <c r="Q1919">
        <v>2.9</v>
      </c>
      <c r="R1919">
        <v>2.7</v>
      </c>
      <c r="S1919">
        <v>114</v>
      </c>
      <c r="T1919">
        <f t="shared" si="261"/>
        <v>-1</v>
      </c>
      <c r="U1919" s="1">
        <v>42840</v>
      </c>
      <c r="V1919" s="13">
        <f t="shared" si="262"/>
        <v>42826</v>
      </c>
      <c r="W1919" s="14">
        <f t="shared" si="263"/>
        <v>42840</v>
      </c>
      <c r="X1919" s="1" t="str">
        <f t="shared" si="264"/>
        <v>Saturday</v>
      </c>
      <c r="Y1919" s="2">
        <v>0.5543865740740741</v>
      </c>
      <c r="Z1919" s="2">
        <f t="shared" si="265"/>
        <v>0.54166666666666663</v>
      </c>
      <c r="AA1919">
        <f>1</f>
        <v>1</v>
      </c>
      <c r="AB1919" s="1">
        <v>42840</v>
      </c>
      <c r="AC1919" s="13">
        <f t="shared" si="266"/>
        <v>42826</v>
      </c>
      <c r="AD1919" s="14">
        <f t="shared" si="267"/>
        <v>42840</v>
      </c>
      <c r="AE1919" s="1" t="str">
        <f t="shared" si="268"/>
        <v>Saturday</v>
      </c>
      <c r="AF1919" s="2">
        <v>0.56768518518518518</v>
      </c>
      <c r="AG1919" s="2">
        <f t="shared" si="269"/>
        <v>0.58333333333333326</v>
      </c>
      <c r="AH1919" t="s">
        <v>23</v>
      </c>
    </row>
    <row r="1920" spans="1:34" x14ac:dyDescent="0.25">
      <c r="A1920">
        <v>1581427</v>
      </c>
      <c r="B1920" t="s">
        <v>54</v>
      </c>
      <c r="E1920">
        <v>53414</v>
      </c>
      <c r="F1920" t="s">
        <v>20</v>
      </c>
      <c r="G1920" t="s">
        <v>55</v>
      </c>
      <c r="H1920">
        <v>5453</v>
      </c>
      <c r="I1920" t="s">
        <v>64</v>
      </c>
      <c r="J1920">
        <f>VLOOKUP(I1920,Key!$A$1:$C$73,2,FALSE)</f>
        <v>43.069021999999997</v>
      </c>
      <c r="K1920">
        <f>VLOOKUP(I1920,Key!$A$1:$C$73,3,FALSE)</f>
        <v>-87.887940999999998</v>
      </c>
      <c r="L1920" t="s">
        <v>62</v>
      </c>
      <c r="M1920">
        <f>VLOOKUP(L1920,Key!$A$1:$C$73,2,FALSE)</f>
        <v>43.052460000000004</v>
      </c>
      <c r="N1920">
        <f>VLOOKUP(L1920,Key!$A$1:$C$73,3,FALSE)</f>
        <v>-87.891000000000005</v>
      </c>
      <c r="O1920">
        <v>75</v>
      </c>
      <c r="P1920">
        <v>9</v>
      </c>
      <c r="Q1920">
        <v>11.3</v>
      </c>
      <c r="R1920">
        <v>10.7</v>
      </c>
      <c r="S1920">
        <v>450</v>
      </c>
      <c r="T1920">
        <f t="shared" si="261"/>
        <v>-1</v>
      </c>
      <c r="U1920" s="1">
        <v>42840</v>
      </c>
      <c r="V1920" s="13">
        <f t="shared" si="262"/>
        <v>42826</v>
      </c>
      <c r="W1920" s="14">
        <f t="shared" si="263"/>
        <v>42840</v>
      </c>
      <c r="X1920" s="1" t="str">
        <f t="shared" si="264"/>
        <v>Saturday</v>
      </c>
      <c r="Y1920" s="2">
        <v>0.55621527777777779</v>
      </c>
      <c r="Z1920" s="2">
        <f t="shared" si="265"/>
        <v>0.54166666666666663</v>
      </c>
      <c r="AA1920">
        <f>1</f>
        <v>1</v>
      </c>
      <c r="AB1920" s="1">
        <v>42840</v>
      </c>
      <c r="AC1920" s="13">
        <f t="shared" si="266"/>
        <v>42826</v>
      </c>
      <c r="AD1920" s="14">
        <f t="shared" si="267"/>
        <v>42840</v>
      </c>
      <c r="AE1920" s="1" t="str">
        <f t="shared" si="268"/>
        <v>Saturday</v>
      </c>
      <c r="AF1920" s="2">
        <v>0.60812500000000003</v>
      </c>
      <c r="AG1920" s="2">
        <f t="shared" si="269"/>
        <v>0.625</v>
      </c>
      <c r="AH1920" t="s">
        <v>23</v>
      </c>
    </row>
    <row r="1921" spans="1:34" x14ac:dyDescent="0.25">
      <c r="A1921">
        <v>1581449</v>
      </c>
      <c r="B1921" t="s">
        <v>54</v>
      </c>
      <c r="E1921">
        <v>53222</v>
      </c>
      <c r="F1921" t="s">
        <v>20</v>
      </c>
      <c r="G1921" t="s">
        <v>55</v>
      </c>
      <c r="H1921">
        <v>19</v>
      </c>
      <c r="I1921" t="s">
        <v>36</v>
      </c>
      <c r="J1921">
        <f>VLOOKUP(I1921,Key!$A$1:$C$73,2,FALSE)</f>
        <v>43.03519</v>
      </c>
      <c r="K1921">
        <f>VLOOKUP(I1921,Key!$A$1:$C$73,3,FALSE)</f>
        <v>-87.907390000000007</v>
      </c>
      <c r="L1921" t="s">
        <v>36</v>
      </c>
      <c r="M1921">
        <f>VLOOKUP(L1921,Key!$A$1:$C$73,2,FALSE)</f>
        <v>43.03519</v>
      </c>
      <c r="N1921">
        <f>VLOOKUP(L1921,Key!$A$1:$C$73,3,FALSE)</f>
        <v>-87.907390000000007</v>
      </c>
      <c r="O1921">
        <v>56</v>
      </c>
      <c r="P1921">
        <v>6</v>
      </c>
      <c r="Q1921">
        <v>8.4</v>
      </c>
      <c r="R1921">
        <v>8</v>
      </c>
      <c r="S1921">
        <v>336</v>
      </c>
      <c r="T1921">
        <f t="shared" si="261"/>
        <v>-1</v>
      </c>
      <c r="U1921" s="1">
        <v>42840</v>
      </c>
      <c r="V1921" s="13">
        <f t="shared" si="262"/>
        <v>42826</v>
      </c>
      <c r="W1921" s="14">
        <f t="shared" si="263"/>
        <v>42840</v>
      </c>
      <c r="X1921" s="1" t="str">
        <f t="shared" si="264"/>
        <v>Saturday</v>
      </c>
      <c r="Y1921" s="2">
        <v>0.55775462962962963</v>
      </c>
      <c r="Z1921" s="2">
        <f t="shared" si="265"/>
        <v>0.54166666666666663</v>
      </c>
      <c r="AA1921">
        <f>1</f>
        <v>1</v>
      </c>
      <c r="AB1921" s="1">
        <v>42840</v>
      </c>
      <c r="AC1921" s="13">
        <f t="shared" si="266"/>
        <v>42826</v>
      </c>
      <c r="AD1921" s="14">
        <f t="shared" si="267"/>
        <v>42840</v>
      </c>
      <c r="AE1921" s="1" t="str">
        <f t="shared" si="268"/>
        <v>Saturday</v>
      </c>
      <c r="AF1921" s="2">
        <v>0.59670138888888891</v>
      </c>
      <c r="AG1921" s="2">
        <f t="shared" si="269"/>
        <v>0.58333333333333326</v>
      </c>
      <c r="AH1921" t="s">
        <v>25</v>
      </c>
    </row>
    <row r="1922" spans="1:34" x14ac:dyDescent="0.25">
      <c r="A1922">
        <v>1581480</v>
      </c>
      <c r="B1922" t="s">
        <v>54</v>
      </c>
      <c r="E1922">
        <v>53217</v>
      </c>
      <c r="F1922" t="s">
        <v>20</v>
      </c>
      <c r="G1922" t="s">
        <v>55</v>
      </c>
      <c r="H1922">
        <v>274</v>
      </c>
      <c r="I1922" t="s">
        <v>62</v>
      </c>
      <c r="J1922">
        <f>VLOOKUP(I1922,Key!$A$1:$C$73,2,FALSE)</f>
        <v>43.052460000000004</v>
      </c>
      <c r="K1922">
        <f>VLOOKUP(I1922,Key!$A$1:$C$73,3,FALSE)</f>
        <v>-87.891000000000005</v>
      </c>
      <c r="L1922" t="s">
        <v>62</v>
      </c>
      <c r="M1922">
        <f>VLOOKUP(L1922,Key!$A$1:$C$73,2,FALSE)</f>
        <v>43.052460000000004</v>
      </c>
      <c r="N1922">
        <f>VLOOKUP(L1922,Key!$A$1:$C$73,3,FALSE)</f>
        <v>-87.891000000000005</v>
      </c>
      <c r="O1922">
        <v>113</v>
      </c>
      <c r="P1922">
        <v>12</v>
      </c>
      <c r="Q1922">
        <v>17</v>
      </c>
      <c r="R1922">
        <v>16.100000000000001</v>
      </c>
      <c r="S1922">
        <v>678</v>
      </c>
      <c r="T1922">
        <f t="shared" ref="T1922:T1985" si="270">-1</f>
        <v>-1</v>
      </c>
      <c r="U1922" s="1">
        <v>42840</v>
      </c>
      <c r="V1922" s="13">
        <f t="shared" ref="V1922:V1985" si="271">DATE(YEAR(U1922), MONTH(U1922), 1)</f>
        <v>42826</v>
      </c>
      <c r="W1922" s="14">
        <f t="shared" ref="W1922:W1985" si="272">U1922</f>
        <v>42840</v>
      </c>
      <c r="X1922" s="1" t="str">
        <f t="shared" ref="X1922:X1985" si="273">TEXT(W1922,"dddd")</f>
        <v>Saturday</v>
      </c>
      <c r="Y1922" s="2">
        <v>0.56114583333333334</v>
      </c>
      <c r="Z1922" s="2">
        <f t="shared" ref="Z1922:Z1985" si="274">MROUND(Y1922, "1:00")</f>
        <v>0.54166666666666663</v>
      </c>
      <c r="AA1922">
        <f>1</f>
        <v>1</v>
      </c>
      <c r="AB1922" s="1">
        <v>42840</v>
      </c>
      <c r="AC1922" s="13">
        <f t="shared" ref="AC1922:AC1985" si="275">DATE(YEAR(AB1922), MONTH(AB1922), 1)</f>
        <v>42826</v>
      </c>
      <c r="AD1922" s="14">
        <f t="shared" ref="AD1922:AD1985" si="276">AB1922</f>
        <v>42840</v>
      </c>
      <c r="AE1922" s="1" t="str">
        <f t="shared" ref="AE1922:AE1985" si="277">TEXT(AD1922,"dddd")</f>
        <v>Saturday</v>
      </c>
      <c r="AF1922" s="2">
        <v>0.63987268518518514</v>
      </c>
      <c r="AG1922" s="2">
        <f t="shared" ref="AG1922:AG1985" si="278">MROUND(AF1922, "1:00")</f>
        <v>0.625</v>
      </c>
      <c r="AH1922" t="s">
        <v>25</v>
      </c>
    </row>
    <row r="1923" spans="1:34" x14ac:dyDescent="0.25">
      <c r="A1923">
        <v>1581521</v>
      </c>
      <c r="B1923" t="s">
        <v>54</v>
      </c>
      <c r="E1923">
        <v>60618</v>
      </c>
      <c r="F1923" t="s">
        <v>20</v>
      </c>
      <c r="G1923" t="s">
        <v>55</v>
      </c>
      <c r="H1923">
        <v>11108</v>
      </c>
      <c r="I1923" t="s">
        <v>48</v>
      </c>
      <c r="J1923">
        <f>VLOOKUP(I1923,Key!$A$1:$C$73,2,FALSE)</f>
        <v>43.031320000000001</v>
      </c>
      <c r="K1923">
        <f>VLOOKUP(I1923,Key!$A$1:$C$73,3,FALSE)</f>
        <v>-87.904259999999994</v>
      </c>
      <c r="L1923" t="s">
        <v>48</v>
      </c>
      <c r="M1923">
        <f>VLOOKUP(L1923,Key!$A$1:$C$73,2,FALSE)</f>
        <v>43.031320000000001</v>
      </c>
      <c r="N1923">
        <f>VLOOKUP(L1923,Key!$A$1:$C$73,3,FALSE)</f>
        <v>-87.904259999999994</v>
      </c>
      <c r="O1923">
        <v>83</v>
      </c>
      <c r="P1923">
        <v>9</v>
      </c>
      <c r="Q1923">
        <v>12.5</v>
      </c>
      <c r="R1923">
        <v>11.8</v>
      </c>
      <c r="S1923">
        <v>498</v>
      </c>
      <c r="T1923">
        <f t="shared" si="270"/>
        <v>-1</v>
      </c>
      <c r="U1923" s="1">
        <v>42840</v>
      </c>
      <c r="V1923" s="13">
        <f t="shared" si="271"/>
        <v>42826</v>
      </c>
      <c r="W1923" s="14">
        <f t="shared" si="272"/>
        <v>42840</v>
      </c>
      <c r="X1923" s="1" t="str">
        <f t="shared" si="273"/>
        <v>Saturday</v>
      </c>
      <c r="Y1923" s="2">
        <v>0.56459490740740736</v>
      </c>
      <c r="Z1923" s="2">
        <f t="shared" si="274"/>
        <v>0.58333333333333326</v>
      </c>
      <c r="AA1923">
        <f>1</f>
        <v>1</v>
      </c>
      <c r="AB1923" s="1">
        <v>42840</v>
      </c>
      <c r="AC1923" s="13">
        <f t="shared" si="275"/>
        <v>42826</v>
      </c>
      <c r="AD1923" s="14">
        <f t="shared" si="276"/>
        <v>42840</v>
      </c>
      <c r="AE1923" s="1" t="str">
        <f t="shared" si="277"/>
        <v>Saturday</v>
      </c>
      <c r="AF1923" s="2">
        <v>0.62244212962962964</v>
      </c>
      <c r="AG1923" s="2">
        <f t="shared" si="278"/>
        <v>0.625</v>
      </c>
      <c r="AH1923" t="s">
        <v>25</v>
      </c>
    </row>
    <row r="1924" spans="1:34" x14ac:dyDescent="0.25">
      <c r="A1924">
        <v>1581596</v>
      </c>
      <c r="B1924" t="s">
        <v>54</v>
      </c>
      <c r="E1924">
        <v>53202</v>
      </c>
      <c r="F1924" t="s">
        <v>20</v>
      </c>
      <c r="G1924" t="s">
        <v>55</v>
      </c>
      <c r="H1924">
        <v>76</v>
      </c>
      <c r="I1924" t="s">
        <v>67</v>
      </c>
      <c r="J1924">
        <f>VLOOKUP(I1924,Key!$A$1:$C$73,2,FALSE)</f>
        <v>43.05847</v>
      </c>
      <c r="K1924">
        <f>VLOOKUP(I1924,Key!$A$1:$C$73,3,FALSE)</f>
        <v>-87.898079999999993</v>
      </c>
      <c r="L1924" t="s">
        <v>85</v>
      </c>
      <c r="M1924">
        <f>VLOOKUP(L1924,Key!$A$1:$C$73,2,FALSE)</f>
        <v>43.053040000000003</v>
      </c>
      <c r="N1924">
        <f>VLOOKUP(L1924,Key!$A$1:$C$73,3,FALSE)</f>
        <v>-87.897660000000002</v>
      </c>
      <c r="O1924">
        <v>18</v>
      </c>
      <c r="P1924">
        <v>3</v>
      </c>
      <c r="Q1924">
        <v>2.7</v>
      </c>
      <c r="R1924">
        <v>2.6</v>
      </c>
      <c r="S1924">
        <v>108</v>
      </c>
      <c r="T1924">
        <f t="shared" si="270"/>
        <v>-1</v>
      </c>
      <c r="U1924" s="1">
        <v>42840</v>
      </c>
      <c r="V1924" s="13">
        <f t="shared" si="271"/>
        <v>42826</v>
      </c>
      <c r="W1924" s="14">
        <f t="shared" si="272"/>
        <v>42840</v>
      </c>
      <c r="X1924" s="1" t="str">
        <f t="shared" si="273"/>
        <v>Saturday</v>
      </c>
      <c r="Y1924" s="2">
        <v>0.57430555555555551</v>
      </c>
      <c r="Z1924" s="2">
        <f t="shared" si="274"/>
        <v>0.58333333333333326</v>
      </c>
      <c r="AA1924">
        <f>1</f>
        <v>1</v>
      </c>
      <c r="AB1924" s="1">
        <v>42840</v>
      </c>
      <c r="AC1924" s="13">
        <f t="shared" si="275"/>
        <v>42826</v>
      </c>
      <c r="AD1924" s="14">
        <f t="shared" si="276"/>
        <v>42840</v>
      </c>
      <c r="AE1924" s="1" t="str">
        <f t="shared" si="277"/>
        <v>Saturday</v>
      </c>
      <c r="AF1924" s="2">
        <v>0.58723379629629624</v>
      </c>
      <c r="AG1924" s="2">
        <f t="shared" si="278"/>
        <v>0.58333333333333326</v>
      </c>
      <c r="AH1924" t="s">
        <v>23</v>
      </c>
    </row>
    <row r="1925" spans="1:34" x14ac:dyDescent="0.25">
      <c r="A1925">
        <v>1581637</v>
      </c>
      <c r="B1925" t="s">
        <v>54</v>
      </c>
      <c r="E1925">
        <v>53202</v>
      </c>
      <c r="F1925" t="s">
        <v>20</v>
      </c>
      <c r="G1925" t="s">
        <v>55</v>
      </c>
      <c r="H1925">
        <v>5504</v>
      </c>
      <c r="I1925" t="s">
        <v>33</v>
      </c>
      <c r="J1925">
        <f>VLOOKUP(I1925,Key!$A$1:$C$73,2,FALSE)</f>
        <v>43.045712999999999</v>
      </c>
      <c r="K1925">
        <f>VLOOKUP(I1925,Key!$A$1:$C$73,3,FALSE)</f>
        <v>-87.899756999999994</v>
      </c>
      <c r="L1925" t="s">
        <v>22</v>
      </c>
      <c r="M1925">
        <f>VLOOKUP(L1925,Key!$A$1:$C$73,2,FALSE)</f>
        <v>43.058619999999998</v>
      </c>
      <c r="N1925">
        <f>VLOOKUP(L1925,Key!$A$1:$C$73,3,FALSE)</f>
        <v>-87.885319999999993</v>
      </c>
      <c r="O1925">
        <v>25</v>
      </c>
      <c r="P1925">
        <v>3</v>
      </c>
      <c r="Q1925">
        <v>3.8</v>
      </c>
      <c r="R1925">
        <v>3.6</v>
      </c>
      <c r="S1925">
        <v>150</v>
      </c>
      <c r="T1925">
        <f t="shared" si="270"/>
        <v>-1</v>
      </c>
      <c r="U1925" s="1">
        <v>42840</v>
      </c>
      <c r="V1925" s="13">
        <f t="shared" si="271"/>
        <v>42826</v>
      </c>
      <c r="W1925" s="14">
        <f t="shared" si="272"/>
        <v>42840</v>
      </c>
      <c r="X1925" s="1" t="str">
        <f t="shared" si="273"/>
        <v>Saturday</v>
      </c>
      <c r="Y1925" s="2">
        <v>0.5794907407407407</v>
      </c>
      <c r="Z1925" s="2">
        <f t="shared" si="274"/>
        <v>0.58333333333333326</v>
      </c>
      <c r="AA1925">
        <f>1</f>
        <v>1</v>
      </c>
      <c r="AB1925" s="1">
        <v>42840</v>
      </c>
      <c r="AC1925" s="13">
        <f t="shared" si="275"/>
        <v>42826</v>
      </c>
      <c r="AD1925" s="14">
        <f t="shared" si="276"/>
        <v>42840</v>
      </c>
      <c r="AE1925" s="1" t="str">
        <f t="shared" si="277"/>
        <v>Saturday</v>
      </c>
      <c r="AF1925" s="2">
        <v>0.59721064814814817</v>
      </c>
      <c r="AG1925" s="2">
        <f t="shared" si="278"/>
        <v>0.58333333333333326</v>
      </c>
      <c r="AH1925" t="s">
        <v>23</v>
      </c>
    </row>
    <row r="1926" spans="1:34" x14ac:dyDescent="0.25">
      <c r="A1926">
        <v>1144017</v>
      </c>
      <c r="B1926" t="s">
        <v>54</v>
      </c>
      <c r="E1926">
        <v>53233</v>
      </c>
      <c r="F1926" t="s">
        <v>20</v>
      </c>
      <c r="G1926" t="s">
        <v>55</v>
      </c>
      <c r="H1926">
        <v>5473</v>
      </c>
      <c r="I1926" t="s">
        <v>38</v>
      </c>
      <c r="J1926">
        <f>VLOOKUP(I1926,Key!$A$1:$C$73,2,FALSE)</f>
        <v>43.038649999999997</v>
      </c>
      <c r="K1926">
        <f>VLOOKUP(I1926,Key!$A$1:$C$73,3,FALSE)</f>
        <v>-87.921930000000003</v>
      </c>
      <c r="L1926" t="s">
        <v>84</v>
      </c>
      <c r="M1926">
        <f>VLOOKUP(L1926,Key!$A$1:$C$73,2,FALSE)</f>
        <v>43.040154000000001</v>
      </c>
      <c r="N1926">
        <f>VLOOKUP(L1926,Key!$A$1:$C$73,3,FALSE)</f>
        <v>-87.932113000000001</v>
      </c>
      <c r="O1926">
        <v>60</v>
      </c>
      <c r="P1926">
        <v>6</v>
      </c>
      <c r="Q1926">
        <v>9</v>
      </c>
      <c r="R1926">
        <v>8.6</v>
      </c>
      <c r="S1926">
        <v>360</v>
      </c>
      <c r="T1926">
        <f t="shared" si="270"/>
        <v>-1</v>
      </c>
      <c r="U1926" s="1">
        <v>42840</v>
      </c>
      <c r="V1926" s="13">
        <f t="shared" si="271"/>
        <v>42826</v>
      </c>
      <c r="W1926" s="14">
        <f t="shared" si="272"/>
        <v>42840</v>
      </c>
      <c r="X1926" s="1" t="str">
        <f t="shared" si="273"/>
        <v>Saturday</v>
      </c>
      <c r="Y1926" s="2">
        <v>0.58891203703703698</v>
      </c>
      <c r="Z1926" s="2">
        <f t="shared" si="274"/>
        <v>0.58333333333333326</v>
      </c>
      <c r="AA1926">
        <f>1</f>
        <v>1</v>
      </c>
      <c r="AB1926" s="1">
        <v>42840</v>
      </c>
      <c r="AC1926" s="13">
        <f t="shared" si="275"/>
        <v>42826</v>
      </c>
      <c r="AD1926" s="14">
        <f t="shared" si="276"/>
        <v>42840</v>
      </c>
      <c r="AE1926" s="1" t="str">
        <f t="shared" si="277"/>
        <v>Saturday</v>
      </c>
      <c r="AF1926" s="2">
        <v>0.63065972222222222</v>
      </c>
      <c r="AG1926" s="2">
        <f t="shared" si="278"/>
        <v>0.625</v>
      </c>
      <c r="AH1926" t="s">
        <v>23</v>
      </c>
    </row>
    <row r="1927" spans="1:34" x14ac:dyDescent="0.25">
      <c r="A1927">
        <v>1581762</v>
      </c>
      <c r="B1927" t="s">
        <v>54</v>
      </c>
      <c r="E1927">
        <v>53222</v>
      </c>
      <c r="F1927" t="s">
        <v>20</v>
      </c>
      <c r="G1927" t="s">
        <v>55</v>
      </c>
      <c r="H1927">
        <v>100</v>
      </c>
      <c r="I1927" t="s">
        <v>39</v>
      </c>
      <c r="J1927">
        <f>VLOOKUP(I1927,Key!$A$1:$C$73,2,FALSE)</f>
        <v>43.031480000000002</v>
      </c>
      <c r="K1927">
        <f>VLOOKUP(I1927,Key!$A$1:$C$73,3,FALSE)</f>
        <v>-87.908169999999998</v>
      </c>
      <c r="L1927" t="s">
        <v>39</v>
      </c>
      <c r="M1927">
        <f>VLOOKUP(L1927,Key!$A$1:$C$73,2,FALSE)</f>
        <v>43.031480000000002</v>
      </c>
      <c r="N1927">
        <f>VLOOKUP(L1927,Key!$A$1:$C$73,3,FALSE)</f>
        <v>-87.908169999999998</v>
      </c>
      <c r="O1927">
        <v>53</v>
      </c>
      <c r="P1927">
        <v>6</v>
      </c>
      <c r="Q1927">
        <v>8</v>
      </c>
      <c r="R1927">
        <v>7.6</v>
      </c>
      <c r="S1927">
        <v>318</v>
      </c>
      <c r="T1927">
        <f t="shared" si="270"/>
        <v>-1</v>
      </c>
      <c r="U1927" s="1">
        <v>42840</v>
      </c>
      <c r="V1927" s="13">
        <f t="shared" si="271"/>
        <v>42826</v>
      </c>
      <c r="W1927" s="14">
        <f t="shared" si="272"/>
        <v>42840</v>
      </c>
      <c r="X1927" s="1" t="str">
        <f t="shared" si="273"/>
        <v>Saturday</v>
      </c>
      <c r="Y1927" s="2">
        <v>0.59314814814814809</v>
      </c>
      <c r="Z1927" s="2">
        <f t="shared" si="274"/>
        <v>0.58333333333333326</v>
      </c>
      <c r="AA1927">
        <f>1</f>
        <v>1</v>
      </c>
      <c r="AB1927" s="1">
        <v>42840</v>
      </c>
      <c r="AC1927" s="13">
        <f t="shared" si="275"/>
        <v>42826</v>
      </c>
      <c r="AD1927" s="14">
        <f t="shared" si="276"/>
        <v>42840</v>
      </c>
      <c r="AE1927" s="1" t="str">
        <f t="shared" si="277"/>
        <v>Saturday</v>
      </c>
      <c r="AF1927" s="2">
        <v>0.62994212962962959</v>
      </c>
      <c r="AG1927" s="2">
        <f t="shared" si="278"/>
        <v>0.625</v>
      </c>
      <c r="AH1927" t="s">
        <v>25</v>
      </c>
    </row>
    <row r="1928" spans="1:34" x14ac:dyDescent="0.25">
      <c r="A1928">
        <v>1581762</v>
      </c>
      <c r="B1928" t="s">
        <v>54</v>
      </c>
      <c r="E1928">
        <v>53222</v>
      </c>
      <c r="F1928" t="s">
        <v>20</v>
      </c>
      <c r="G1928" t="s">
        <v>55</v>
      </c>
      <c r="H1928">
        <v>106</v>
      </c>
      <c r="I1928" t="s">
        <v>39</v>
      </c>
      <c r="J1928">
        <f>VLOOKUP(I1928,Key!$A$1:$C$73,2,FALSE)</f>
        <v>43.031480000000002</v>
      </c>
      <c r="K1928">
        <f>VLOOKUP(I1928,Key!$A$1:$C$73,3,FALSE)</f>
        <v>-87.908169999999998</v>
      </c>
      <c r="L1928" t="s">
        <v>39</v>
      </c>
      <c r="M1928">
        <f>VLOOKUP(L1928,Key!$A$1:$C$73,2,FALSE)</f>
        <v>43.031480000000002</v>
      </c>
      <c r="N1928">
        <f>VLOOKUP(L1928,Key!$A$1:$C$73,3,FALSE)</f>
        <v>-87.908169999999998</v>
      </c>
      <c r="O1928">
        <v>53</v>
      </c>
      <c r="P1928">
        <v>6</v>
      </c>
      <c r="Q1928">
        <v>8</v>
      </c>
      <c r="R1928">
        <v>7.6</v>
      </c>
      <c r="S1928">
        <v>318</v>
      </c>
      <c r="T1928">
        <f t="shared" si="270"/>
        <v>-1</v>
      </c>
      <c r="U1928" s="1">
        <v>42840</v>
      </c>
      <c r="V1928" s="13">
        <f t="shared" si="271"/>
        <v>42826</v>
      </c>
      <c r="W1928" s="14">
        <f t="shared" si="272"/>
        <v>42840</v>
      </c>
      <c r="X1928" s="1" t="str">
        <f t="shared" si="273"/>
        <v>Saturday</v>
      </c>
      <c r="Y1928" s="2">
        <v>0.59371527777777777</v>
      </c>
      <c r="Z1928" s="2">
        <f t="shared" si="274"/>
        <v>0.58333333333333326</v>
      </c>
      <c r="AA1928">
        <f>1</f>
        <v>1</v>
      </c>
      <c r="AB1928" s="1">
        <v>42840</v>
      </c>
      <c r="AC1928" s="13">
        <f t="shared" si="275"/>
        <v>42826</v>
      </c>
      <c r="AD1928" s="14">
        <f t="shared" si="276"/>
        <v>42840</v>
      </c>
      <c r="AE1928" s="1" t="str">
        <f t="shared" si="277"/>
        <v>Saturday</v>
      </c>
      <c r="AF1928" s="2">
        <v>0.63009259259259254</v>
      </c>
      <c r="AG1928" s="2">
        <f t="shared" si="278"/>
        <v>0.625</v>
      </c>
      <c r="AH1928" t="s">
        <v>25</v>
      </c>
    </row>
    <row r="1929" spans="1:34" x14ac:dyDescent="0.25">
      <c r="A1929">
        <v>1562147</v>
      </c>
      <c r="B1929" t="s">
        <v>54</v>
      </c>
      <c r="E1929">
        <v>53202</v>
      </c>
      <c r="F1929" t="s">
        <v>20</v>
      </c>
      <c r="G1929" t="s">
        <v>55</v>
      </c>
      <c r="H1929">
        <v>5425</v>
      </c>
      <c r="I1929" t="s">
        <v>80</v>
      </c>
      <c r="J1929">
        <f>VLOOKUP(I1929,Key!$A$1:$C$73,2,FALSE)</f>
        <v>43.060250000000003</v>
      </c>
      <c r="K1929">
        <f>VLOOKUP(I1929,Key!$A$1:$C$73,3,FALSE)</f>
        <v>-87.892169999999993</v>
      </c>
      <c r="L1929" t="s">
        <v>80</v>
      </c>
      <c r="M1929">
        <f>VLOOKUP(L1929,Key!$A$1:$C$73,2,FALSE)</f>
        <v>43.060250000000003</v>
      </c>
      <c r="N1929">
        <f>VLOOKUP(L1929,Key!$A$1:$C$73,3,FALSE)</f>
        <v>-87.892169999999993</v>
      </c>
      <c r="O1929">
        <v>188</v>
      </c>
      <c r="P1929">
        <v>21</v>
      </c>
      <c r="Q1929">
        <v>18</v>
      </c>
      <c r="R1929">
        <v>17.100000000000001</v>
      </c>
      <c r="S1929">
        <v>720</v>
      </c>
      <c r="T1929">
        <f t="shared" si="270"/>
        <v>-1</v>
      </c>
      <c r="U1929" s="1">
        <v>42840</v>
      </c>
      <c r="V1929" s="13">
        <f t="shared" si="271"/>
        <v>42826</v>
      </c>
      <c r="W1929" s="14">
        <f t="shared" si="272"/>
        <v>42840</v>
      </c>
      <c r="X1929" s="1" t="str">
        <f t="shared" si="273"/>
        <v>Saturday</v>
      </c>
      <c r="Y1929" s="2">
        <v>0.60858796296296302</v>
      </c>
      <c r="Z1929" s="2">
        <f t="shared" si="274"/>
        <v>0.625</v>
      </c>
      <c r="AA1929">
        <f>1</f>
        <v>1</v>
      </c>
      <c r="AB1929" s="1">
        <v>42840</v>
      </c>
      <c r="AC1929" s="13">
        <f t="shared" si="275"/>
        <v>42826</v>
      </c>
      <c r="AD1929" s="14">
        <f t="shared" si="276"/>
        <v>42840</v>
      </c>
      <c r="AE1929" s="1" t="str">
        <f t="shared" si="277"/>
        <v>Saturday</v>
      </c>
      <c r="AF1929" s="2">
        <v>0.73956018518518529</v>
      </c>
      <c r="AG1929" s="2">
        <f t="shared" si="278"/>
        <v>0.75</v>
      </c>
      <c r="AH1929" t="s">
        <v>25</v>
      </c>
    </row>
    <row r="1930" spans="1:34" x14ac:dyDescent="0.25">
      <c r="A1930">
        <v>1581974</v>
      </c>
      <c r="B1930" t="s">
        <v>54</v>
      </c>
      <c r="E1930">
        <v>53211</v>
      </c>
      <c r="F1930" t="s">
        <v>20</v>
      </c>
      <c r="G1930" t="s">
        <v>55</v>
      </c>
      <c r="H1930">
        <v>23</v>
      </c>
      <c r="I1930" t="s">
        <v>40</v>
      </c>
      <c r="J1930">
        <f>VLOOKUP(I1930,Key!$A$1:$C$73,2,FALSE)</f>
        <v>43.06033</v>
      </c>
      <c r="K1930">
        <f>VLOOKUP(I1930,Key!$A$1:$C$73,3,FALSE)</f>
        <v>-87.89546</v>
      </c>
      <c r="L1930" t="s">
        <v>81</v>
      </c>
      <c r="M1930">
        <f>VLOOKUP(L1930,Key!$A$1:$C$73,2,FALSE)</f>
        <v>43.058010000000003</v>
      </c>
      <c r="N1930">
        <f>VLOOKUP(L1930,Key!$A$1:$C$73,3,FALSE)</f>
        <v>-87.877300000000005</v>
      </c>
      <c r="O1930">
        <v>50</v>
      </c>
      <c r="P1930">
        <v>6</v>
      </c>
      <c r="Q1930">
        <v>7.5</v>
      </c>
      <c r="R1930">
        <v>7.1</v>
      </c>
      <c r="S1930">
        <v>300</v>
      </c>
      <c r="T1930">
        <f t="shared" si="270"/>
        <v>-1</v>
      </c>
      <c r="U1930" s="1">
        <v>42840</v>
      </c>
      <c r="V1930" s="13">
        <f t="shared" si="271"/>
        <v>42826</v>
      </c>
      <c r="W1930" s="14">
        <f t="shared" si="272"/>
        <v>42840</v>
      </c>
      <c r="X1930" s="1" t="str">
        <f t="shared" si="273"/>
        <v>Saturday</v>
      </c>
      <c r="Y1930" s="2">
        <v>0.62366898148148142</v>
      </c>
      <c r="Z1930" s="2">
        <f t="shared" si="274"/>
        <v>0.625</v>
      </c>
      <c r="AA1930">
        <f>1</f>
        <v>1</v>
      </c>
      <c r="AB1930" s="1">
        <v>42840</v>
      </c>
      <c r="AC1930" s="13">
        <f t="shared" si="275"/>
        <v>42826</v>
      </c>
      <c r="AD1930" s="14">
        <f t="shared" si="276"/>
        <v>42840</v>
      </c>
      <c r="AE1930" s="1" t="str">
        <f t="shared" si="277"/>
        <v>Saturday</v>
      </c>
      <c r="AF1930" s="2">
        <v>0.65878472222222217</v>
      </c>
      <c r="AG1930" s="2">
        <f t="shared" si="278"/>
        <v>0.66666666666666663</v>
      </c>
      <c r="AH1930" t="s">
        <v>23</v>
      </c>
    </row>
    <row r="1931" spans="1:34" x14ac:dyDescent="0.25">
      <c r="A1931">
        <v>1581996</v>
      </c>
      <c r="B1931" t="s">
        <v>54</v>
      </c>
      <c r="E1931">
        <v>53050</v>
      </c>
      <c r="F1931" t="s">
        <v>20</v>
      </c>
      <c r="G1931" t="s">
        <v>55</v>
      </c>
      <c r="H1931">
        <v>5549</v>
      </c>
      <c r="I1931" t="s">
        <v>81</v>
      </c>
      <c r="J1931">
        <f>VLOOKUP(I1931,Key!$A$1:$C$73,2,FALSE)</f>
        <v>43.058010000000003</v>
      </c>
      <c r="K1931">
        <f>VLOOKUP(I1931,Key!$A$1:$C$73,3,FALSE)</f>
        <v>-87.877300000000005</v>
      </c>
      <c r="L1931" t="s">
        <v>77</v>
      </c>
      <c r="M1931">
        <f>VLOOKUP(L1931,Key!$A$1:$C$73,2,FALSE)</f>
        <v>43.036900000000003</v>
      </c>
      <c r="N1931">
        <f>VLOOKUP(L1931,Key!$A$1:$C$73,3,FALSE)</f>
        <v>-87.89667</v>
      </c>
      <c r="O1931">
        <v>30</v>
      </c>
      <c r="P1931">
        <v>3</v>
      </c>
      <c r="Q1931">
        <v>4.5</v>
      </c>
      <c r="R1931">
        <v>4.3</v>
      </c>
      <c r="S1931">
        <v>180</v>
      </c>
      <c r="T1931">
        <f t="shared" si="270"/>
        <v>-1</v>
      </c>
      <c r="U1931" s="1">
        <v>42840</v>
      </c>
      <c r="V1931" s="13">
        <f t="shared" si="271"/>
        <v>42826</v>
      </c>
      <c r="W1931" s="14">
        <f t="shared" si="272"/>
        <v>42840</v>
      </c>
      <c r="X1931" s="1" t="str">
        <f t="shared" si="273"/>
        <v>Saturday</v>
      </c>
      <c r="Y1931" s="2">
        <v>0.62670138888888893</v>
      </c>
      <c r="Z1931" s="2">
        <f t="shared" si="274"/>
        <v>0.625</v>
      </c>
      <c r="AA1931">
        <f>1</f>
        <v>1</v>
      </c>
      <c r="AB1931" s="1">
        <v>42840</v>
      </c>
      <c r="AC1931" s="13">
        <f t="shared" si="275"/>
        <v>42826</v>
      </c>
      <c r="AD1931" s="14">
        <f t="shared" si="276"/>
        <v>42840</v>
      </c>
      <c r="AE1931" s="1" t="str">
        <f t="shared" si="277"/>
        <v>Saturday</v>
      </c>
      <c r="AF1931" s="2">
        <v>0.64752314814814815</v>
      </c>
      <c r="AG1931" s="2">
        <f t="shared" si="278"/>
        <v>0.66666666666666663</v>
      </c>
      <c r="AH1931" t="s">
        <v>23</v>
      </c>
    </row>
    <row r="1932" spans="1:34" x14ac:dyDescent="0.25">
      <c r="A1932">
        <v>1582030</v>
      </c>
      <c r="B1932" t="s">
        <v>54</v>
      </c>
      <c r="E1932">
        <v>53204</v>
      </c>
      <c r="F1932" t="s">
        <v>20</v>
      </c>
      <c r="G1932" t="s">
        <v>55</v>
      </c>
      <c r="H1932">
        <v>5556</v>
      </c>
      <c r="I1932" t="s">
        <v>81</v>
      </c>
      <c r="J1932">
        <f>VLOOKUP(I1932,Key!$A$1:$C$73,2,FALSE)</f>
        <v>43.058010000000003</v>
      </c>
      <c r="K1932">
        <f>VLOOKUP(I1932,Key!$A$1:$C$73,3,FALSE)</f>
        <v>-87.877300000000005</v>
      </c>
      <c r="L1932" t="s">
        <v>81</v>
      </c>
      <c r="M1932">
        <f>VLOOKUP(L1932,Key!$A$1:$C$73,2,FALSE)</f>
        <v>43.058010000000003</v>
      </c>
      <c r="N1932">
        <f>VLOOKUP(L1932,Key!$A$1:$C$73,3,FALSE)</f>
        <v>-87.877300000000005</v>
      </c>
      <c r="O1932">
        <v>76</v>
      </c>
      <c r="P1932">
        <v>9</v>
      </c>
      <c r="Q1932">
        <v>11.4</v>
      </c>
      <c r="R1932">
        <v>10.8</v>
      </c>
      <c r="S1932">
        <v>456</v>
      </c>
      <c r="T1932">
        <f t="shared" si="270"/>
        <v>-1</v>
      </c>
      <c r="U1932" s="1">
        <v>42840</v>
      </c>
      <c r="V1932" s="13">
        <f t="shared" si="271"/>
        <v>42826</v>
      </c>
      <c r="W1932" s="14">
        <f t="shared" si="272"/>
        <v>42840</v>
      </c>
      <c r="X1932" s="1" t="str">
        <f t="shared" si="273"/>
        <v>Saturday</v>
      </c>
      <c r="Y1932" s="2">
        <v>0.62898148148148147</v>
      </c>
      <c r="Z1932" s="2">
        <f t="shared" si="274"/>
        <v>0.625</v>
      </c>
      <c r="AA1932">
        <f>1</f>
        <v>1</v>
      </c>
      <c r="AB1932" s="1">
        <v>42840</v>
      </c>
      <c r="AC1932" s="13">
        <f t="shared" si="275"/>
        <v>42826</v>
      </c>
      <c r="AD1932" s="14">
        <f t="shared" si="276"/>
        <v>42840</v>
      </c>
      <c r="AE1932" s="1" t="str">
        <f t="shared" si="277"/>
        <v>Saturday</v>
      </c>
      <c r="AF1932" s="2">
        <v>0.68175925925925929</v>
      </c>
      <c r="AG1932" s="2">
        <f t="shared" si="278"/>
        <v>0.66666666666666663</v>
      </c>
      <c r="AH1932" t="s">
        <v>25</v>
      </c>
    </row>
    <row r="1933" spans="1:34" x14ac:dyDescent="0.25">
      <c r="A1933">
        <v>1582030</v>
      </c>
      <c r="B1933" t="s">
        <v>54</v>
      </c>
      <c r="E1933">
        <v>53204</v>
      </c>
      <c r="F1933" t="s">
        <v>20</v>
      </c>
      <c r="G1933" t="s">
        <v>55</v>
      </c>
      <c r="H1933">
        <v>5426</v>
      </c>
      <c r="I1933" t="s">
        <v>81</v>
      </c>
      <c r="J1933">
        <f>VLOOKUP(I1933,Key!$A$1:$C$73,2,FALSE)</f>
        <v>43.058010000000003</v>
      </c>
      <c r="K1933">
        <f>VLOOKUP(I1933,Key!$A$1:$C$73,3,FALSE)</f>
        <v>-87.877300000000005</v>
      </c>
      <c r="L1933" t="s">
        <v>81</v>
      </c>
      <c r="M1933">
        <f>VLOOKUP(L1933,Key!$A$1:$C$73,2,FALSE)</f>
        <v>43.058010000000003</v>
      </c>
      <c r="N1933">
        <f>VLOOKUP(L1933,Key!$A$1:$C$73,3,FALSE)</f>
        <v>-87.877300000000005</v>
      </c>
      <c r="O1933">
        <v>75</v>
      </c>
      <c r="P1933">
        <v>9</v>
      </c>
      <c r="Q1933">
        <v>11.3</v>
      </c>
      <c r="R1933">
        <v>10.7</v>
      </c>
      <c r="S1933">
        <v>450</v>
      </c>
      <c r="T1933">
        <f t="shared" si="270"/>
        <v>-1</v>
      </c>
      <c r="U1933" s="1">
        <v>42840</v>
      </c>
      <c r="V1933" s="13">
        <f t="shared" si="271"/>
        <v>42826</v>
      </c>
      <c r="W1933" s="14">
        <f t="shared" si="272"/>
        <v>42840</v>
      </c>
      <c r="X1933" s="1" t="str">
        <f t="shared" si="273"/>
        <v>Saturday</v>
      </c>
      <c r="Y1933" s="2">
        <v>0.62946759259259266</v>
      </c>
      <c r="Z1933" s="2">
        <f t="shared" si="274"/>
        <v>0.625</v>
      </c>
      <c r="AA1933">
        <f>1</f>
        <v>1</v>
      </c>
      <c r="AB1933" s="1">
        <v>42840</v>
      </c>
      <c r="AC1933" s="13">
        <f t="shared" si="275"/>
        <v>42826</v>
      </c>
      <c r="AD1933" s="14">
        <f t="shared" si="276"/>
        <v>42840</v>
      </c>
      <c r="AE1933" s="1" t="str">
        <f t="shared" si="277"/>
        <v>Saturday</v>
      </c>
      <c r="AF1933" s="2">
        <v>0.68186342592592597</v>
      </c>
      <c r="AG1933" s="2">
        <f t="shared" si="278"/>
        <v>0.66666666666666663</v>
      </c>
      <c r="AH1933" t="s">
        <v>25</v>
      </c>
    </row>
    <row r="1934" spans="1:34" x14ac:dyDescent="0.25">
      <c r="A1934">
        <v>1582030</v>
      </c>
      <c r="B1934" t="s">
        <v>54</v>
      </c>
      <c r="E1934">
        <v>53204</v>
      </c>
      <c r="F1934" t="s">
        <v>20</v>
      </c>
      <c r="G1934" t="s">
        <v>55</v>
      </c>
      <c r="H1934">
        <v>5713</v>
      </c>
      <c r="I1934" t="s">
        <v>81</v>
      </c>
      <c r="J1934">
        <f>VLOOKUP(I1934,Key!$A$1:$C$73,2,FALSE)</f>
        <v>43.058010000000003</v>
      </c>
      <c r="K1934">
        <f>VLOOKUP(I1934,Key!$A$1:$C$73,3,FALSE)</f>
        <v>-87.877300000000005</v>
      </c>
      <c r="L1934" t="s">
        <v>81</v>
      </c>
      <c r="M1934">
        <f>VLOOKUP(L1934,Key!$A$1:$C$73,2,FALSE)</f>
        <v>43.058010000000003</v>
      </c>
      <c r="N1934">
        <f>VLOOKUP(L1934,Key!$A$1:$C$73,3,FALSE)</f>
        <v>-87.877300000000005</v>
      </c>
      <c r="O1934">
        <v>75</v>
      </c>
      <c r="P1934">
        <v>9</v>
      </c>
      <c r="Q1934">
        <v>11.3</v>
      </c>
      <c r="R1934">
        <v>10.7</v>
      </c>
      <c r="S1934">
        <v>450</v>
      </c>
      <c r="T1934">
        <f t="shared" si="270"/>
        <v>-1</v>
      </c>
      <c r="U1934" s="1">
        <v>42840</v>
      </c>
      <c r="V1934" s="13">
        <f t="shared" si="271"/>
        <v>42826</v>
      </c>
      <c r="W1934" s="14">
        <f t="shared" si="272"/>
        <v>42840</v>
      </c>
      <c r="X1934" s="1" t="str">
        <f t="shared" si="273"/>
        <v>Saturday</v>
      </c>
      <c r="Y1934" s="2">
        <v>0.62982638888888887</v>
      </c>
      <c r="Z1934" s="2">
        <f t="shared" si="274"/>
        <v>0.625</v>
      </c>
      <c r="AA1934">
        <f>1</f>
        <v>1</v>
      </c>
      <c r="AB1934" s="1">
        <v>42840</v>
      </c>
      <c r="AC1934" s="13">
        <f t="shared" si="275"/>
        <v>42826</v>
      </c>
      <c r="AD1934" s="14">
        <f t="shared" si="276"/>
        <v>42840</v>
      </c>
      <c r="AE1934" s="1" t="str">
        <f t="shared" si="277"/>
        <v>Saturday</v>
      </c>
      <c r="AF1934" s="2">
        <v>0.68193287037037031</v>
      </c>
      <c r="AG1934" s="2">
        <f t="shared" si="278"/>
        <v>0.66666666666666663</v>
      </c>
      <c r="AH1934" t="s">
        <v>25</v>
      </c>
    </row>
    <row r="1935" spans="1:34" x14ac:dyDescent="0.25">
      <c r="A1935">
        <v>1582044</v>
      </c>
      <c r="B1935" t="s">
        <v>54</v>
      </c>
      <c r="E1935">
        <v>53022</v>
      </c>
      <c r="F1935" t="s">
        <v>20</v>
      </c>
      <c r="G1935" t="s">
        <v>55</v>
      </c>
      <c r="H1935">
        <v>11168</v>
      </c>
      <c r="I1935" t="s">
        <v>36</v>
      </c>
      <c r="J1935">
        <f>VLOOKUP(I1935,Key!$A$1:$C$73,2,FALSE)</f>
        <v>43.03519</v>
      </c>
      <c r="K1935">
        <f>VLOOKUP(I1935,Key!$A$1:$C$73,3,FALSE)</f>
        <v>-87.907390000000007</v>
      </c>
      <c r="L1935" t="s">
        <v>36</v>
      </c>
      <c r="M1935">
        <f>VLOOKUP(L1935,Key!$A$1:$C$73,2,FALSE)</f>
        <v>43.03519</v>
      </c>
      <c r="N1935">
        <f>VLOOKUP(L1935,Key!$A$1:$C$73,3,FALSE)</f>
        <v>-87.907390000000007</v>
      </c>
      <c r="O1935">
        <v>46</v>
      </c>
      <c r="P1935">
        <v>6</v>
      </c>
      <c r="Q1935">
        <v>6.9</v>
      </c>
      <c r="R1935">
        <v>6.6</v>
      </c>
      <c r="S1935">
        <v>276</v>
      </c>
      <c r="T1935">
        <f t="shared" si="270"/>
        <v>-1</v>
      </c>
      <c r="U1935" s="1">
        <v>42840</v>
      </c>
      <c r="V1935" s="13">
        <f t="shared" si="271"/>
        <v>42826</v>
      </c>
      <c r="W1935" s="14">
        <f t="shared" si="272"/>
        <v>42840</v>
      </c>
      <c r="X1935" s="1" t="str">
        <f t="shared" si="273"/>
        <v>Saturday</v>
      </c>
      <c r="Y1935" s="2">
        <v>0.63165509259259256</v>
      </c>
      <c r="Z1935" s="2">
        <f t="shared" si="274"/>
        <v>0.625</v>
      </c>
      <c r="AA1935">
        <f>1</f>
        <v>1</v>
      </c>
      <c r="AB1935" s="1">
        <v>42840</v>
      </c>
      <c r="AC1935" s="13">
        <f t="shared" si="275"/>
        <v>42826</v>
      </c>
      <c r="AD1935" s="14">
        <f t="shared" si="276"/>
        <v>42840</v>
      </c>
      <c r="AE1935" s="1" t="str">
        <f t="shared" si="277"/>
        <v>Saturday</v>
      </c>
      <c r="AF1935" s="2">
        <v>0.66361111111111104</v>
      </c>
      <c r="AG1935" s="2">
        <f t="shared" si="278"/>
        <v>0.66666666666666663</v>
      </c>
      <c r="AH1935" t="s">
        <v>25</v>
      </c>
    </row>
    <row r="1936" spans="1:34" x14ac:dyDescent="0.25">
      <c r="A1936">
        <v>1582081</v>
      </c>
      <c r="B1936" t="s">
        <v>54</v>
      </c>
      <c r="E1936">
        <v>60609</v>
      </c>
      <c r="F1936" t="s">
        <v>20</v>
      </c>
      <c r="G1936" t="s">
        <v>55</v>
      </c>
      <c r="H1936">
        <v>11107</v>
      </c>
      <c r="I1936" t="s">
        <v>77</v>
      </c>
      <c r="J1936">
        <f>VLOOKUP(I1936,Key!$A$1:$C$73,2,FALSE)</f>
        <v>43.036900000000003</v>
      </c>
      <c r="K1936">
        <f>VLOOKUP(I1936,Key!$A$1:$C$73,3,FALSE)</f>
        <v>-87.89667</v>
      </c>
      <c r="L1936" t="s">
        <v>77</v>
      </c>
      <c r="M1936">
        <f>VLOOKUP(L1936,Key!$A$1:$C$73,2,FALSE)</f>
        <v>43.036900000000003</v>
      </c>
      <c r="N1936">
        <f>VLOOKUP(L1936,Key!$A$1:$C$73,3,FALSE)</f>
        <v>-87.89667</v>
      </c>
      <c r="O1936">
        <v>19</v>
      </c>
      <c r="P1936">
        <v>3</v>
      </c>
      <c r="Q1936">
        <v>2.9</v>
      </c>
      <c r="R1936">
        <v>2.7</v>
      </c>
      <c r="S1936">
        <v>114</v>
      </c>
      <c r="T1936">
        <f t="shared" si="270"/>
        <v>-1</v>
      </c>
      <c r="U1936" s="1">
        <v>42840</v>
      </c>
      <c r="V1936" s="13">
        <f t="shared" si="271"/>
        <v>42826</v>
      </c>
      <c r="W1936" s="14">
        <f t="shared" si="272"/>
        <v>42840</v>
      </c>
      <c r="X1936" s="1" t="str">
        <f t="shared" si="273"/>
        <v>Saturday</v>
      </c>
      <c r="Y1936" s="2">
        <v>0.63679398148148147</v>
      </c>
      <c r="Z1936" s="2">
        <f t="shared" si="274"/>
        <v>0.625</v>
      </c>
      <c r="AA1936">
        <f>1</f>
        <v>1</v>
      </c>
      <c r="AB1936" s="1">
        <v>42840</v>
      </c>
      <c r="AC1936" s="13">
        <f t="shared" si="275"/>
        <v>42826</v>
      </c>
      <c r="AD1936" s="14">
        <f t="shared" si="276"/>
        <v>42840</v>
      </c>
      <c r="AE1936" s="1" t="str">
        <f t="shared" si="277"/>
        <v>Saturday</v>
      </c>
      <c r="AF1936" s="2">
        <v>0.64984953703703707</v>
      </c>
      <c r="AG1936" s="2">
        <f t="shared" si="278"/>
        <v>0.66666666666666663</v>
      </c>
      <c r="AH1936" t="s">
        <v>25</v>
      </c>
    </row>
    <row r="1937" spans="1:34" x14ac:dyDescent="0.25">
      <c r="A1937">
        <v>1337660</v>
      </c>
      <c r="B1937" t="s">
        <v>54</v>
      </c>
      <c r="E1937">
        <v>53220</v>
      </c>
      <c r="F1937" t="s">
        <v>20</v>
      </c>
      <c r="G1937" t="s">
        <v>55</v>
      </c>
      <c r="H1937">
        <v>5448</v>
      </c>
      <c r="I1937" t="s">
        <v>62</v>
      </c>
      <c r="J1937">
        <f>VLOOKUP(I1937,Key!$A$1:$C$73,2,FALSE)</f>
        <v>43.052460000000004</v>
      </c>
      <c r="K1937">
        <f>VLOOKUP(I1937,Key!$A$1:$C$73,3,FALSE)</f>
        <v>-87.891000000000005</v>
      </c>
      <c r="L1937" t="s">
        <v>62</v>
      </c>
      <c r="M1937">
        <f>VLOOKUP(L1937,Key!$A$1:$C$73,2,FALSE)</f>
        <v>43.052460000000004</v>
      </c>
      <c r="N1937">
        <f>VLOOKUP(L1937,Key!$A$1:$C$73,3,FALSE)</f>
        <v>-87.891000000000005</v>
      </c>
      <c r="O1937">
        <v>41</v>
      </c>
      <c r="P1937">
        <v>6</v>
      </c>
      <c r="Q1937">
        <v>6.2</v>
      </c>
      <c r="R1937">
        <v>5.8</v>
      </c>
      <c r="S1937">
        <v>246</v>
      </c>
      <c r="T1937">
        <f t="shared" si="270"/>
        <v>-1</v>
      </c>
      <c r="U1937" s="1">
        <v>42840</v>
      </c>
      <c r="V1937" s="13">
        <f t="shared" si="271"/>
        <v>42826</v>
      </c>
      <c r="W1937" s="14">
        <f t="shared" si="272"/>
        <v>42840</v>
      </c>
      <c r="X1937" s="1" t="str">
        <f t="shared" si="273"/>
        <v>Saturday</v>
      </c>
      <c r="Y1937" s="2">
        <v>0.63997685185185182</v>
      </c>
      <c r="Z1937" s="2">
        <f t="shared" si="274"/>
        <v>0.625</v>
      </c>
      <c r="AA1937">
        <f>1</f>
        <v>1</v>
      </c>
      <c r="AB1937" s="1">
        <v>42840</v>
      </c>
      <c r="AC1937" s="13">
        <f t="shared" si="275"/>
        <v>42826</v>
      </c>
      <c r="AD1937" s="14">
        <f t="shared" si="276"/>
        <v>42840</v>
      </c>
      <c r="AE1937" s="1" t="str">
        <f t="shared" si="277"/>
        <v>Saturday</v>
      </c>
      <c r="AF1937" s="2">
        <v>0.66827546296296303</v>
      </c>
      <c r="AG1937" s="2">
        <f t="shared" si="278"/>
        <v>0.66666666666666663</v>
      </c>
      <c r="AH1937" t="s">
        <v>25</v>
      </c>
    </row>
    <row r="1938" spans="1:34" x14ac:dyDescent="0.25">
      <c r="A1938">
        <v>1582107</v>
      </c>
      <c r="B1938" t="s">
        <v>54</v>
      </c>
      <c r="E1938">
        <v>53149</v>
      </c>
      <c r="F1938" t="s">
        <v>20</v>
      </c>
      <c r="G1938" t="s">
        <v>55</v>
      </c>
      <c r="H1938">
        <v>5463</v>
      </c>
      <c r="I1938" t="s">
        <v>82</v>
      </c>
      <c r="J1938">
        <f>VLOOKUP(I1938,Key!$A$1:$C$73,2,FALSE)</f>
        <v>43.040349999999997</v>
      </c>
      <c r="K1938">
        <f>VLOOKUP(I1938,Key!$A$1:$C$73,3,FALSE)</f>
        <v>-87.920760000000001</v>
      </c>
      <c r="L1938" t="s">
        <v>36</v>
      </c>
      <c r="M1938">
        <f>VLOOKUP(L1938,Key!$A$1:$C$73,2,FALSE)</f>
        <v>43.03519</v>
      </c>
      <c r="N1938">
        <f>VLOOKUP(L1938,Key!$A$1:$C$73,3,FALSE)</f>
        <v>-87.907390000000007</v>
      </c>
      <c r="O1938">
        <v>31</v>
      </c>
      <c r="P1938">
        <v>3</v>
      </c>
      <c r="Q1938">
        <v>4.7</v>
      </c>
      <c r="R1938">
        <v>4.4000000000000004</v>
      </c>
      <c r="S1938">
        <v>186</v>
      </c>
      <c r="T1938">
        <f t="shared" si="270"/>
        <v>-1</v>
      </c>
      <c r="U1938" s="1">
        <v>42840</v>
      </c>
      <c r="V1938" s="13">
        <f t="shared" si="271"/>
        <v>42826</v>
      </c>
      <c r="W1938" s="14">
        <f t="shared" si="272"/>
        <v>42840</v>
      </c>
      <c r="X1938" s="1" t="str">
        <f t="shared" si="273"/>
        <v>Saturday</v>
      </c>
      <c r="Y1938" s="2">
        <v>0.64006944444444447</v>
      </c>
      <c r="Z1938" s="2">
        <f t="shared" si="274"/>
        <v>0.625</v>
      </c>
      <c r="AA1938">
        <f>1</f>
        <v>1</v>
      </c>
      <c r="AB1938" s="1">
        <v>42840</v>
      </c>
      <c r="AC1938" s="13">
        <f t="shared" si="275"/>
        <v>42826</v>
      </c>
      <c r="AD1938" s="14">
        <f t="shared" si="276"/>
        <v>42840</v>
      </c>
      <c r="AE1938" s="1" t="str">
        <f t="shared" si="277"/>
        <v>Saturday</v>
      </c>
      <c r="AF1938" s="2">
        <v>0.66162037037037036</v>
      </c>
      <c r="AG1938" s="2">
        <f t="shared" si="278"/>
        <v>0.66666666666666663</v>
      </c>
      <c r="AH1938" t="s">
        <v>23</v>
      </c>
    </row>
    <row r="1939" spans="1:34" x14ac:dyDescent="0.25">
      <c r="A1939">
        <v>1582121</v>
      </c>
      <c r="B1939" t="s">
        <v>54</v>
      </c>
      <c r="E1939">
        <v>53202</v>
      </c>
      <c r="F1939" t="s">
        <v>20</v>
      </c>
      <c r="G1939" t="s">
        <v>55</v>
      </c>
      <c r="H1939">
        <v>11109</v>
      </c>
      <c r="I1939" t="s">
        <v>78</v>
      </c>
      <c r="J1939">
        <f>VLOOKUP(I1939,Key!$A$1:$C$73,2,FALSE)</f>
        <v>43.048200000000001</v>
      </c>
      <c r="K1939">
        <f>VLOOKUP(I1939,Key!$A$1:$C$73,3,FALSE)</f>
        <v>-87.900859999999994</v>
      </c>
      <c r="L1939" t="s">
        <v>78</v>
      </c>
      <c r="M1939">
        <f>VLOOKUP(L1939,Key!$A$1:$C$73,2,FALSE)</f>
        <v>43.048200000000001</v>
      </c>
      <c r="N1939">
        <f>VLOOKUP(L1939,Key!$A$1:$C$73,3,FALSE)</f>
        <v>-87.900859999999994</v>
      </c>
      <c r="O1939">
        <v>123</v>
      </c>
      <c r="P1939">
        <v>12</v>
      </c>
      <c r="Q1939">
        <v>18</v>
      </c>
      <c r="R1939">
        <v>17.100000000000001</v>
      </c>
      <c r="S1939">
        <v>720</v>
      </c>
      <c r="T1939">
        <f t="shared" si="270"/>
        <v>-1</v>
      </c>
      <c r="U1939" s="1">
        <v>42840</v>
      </c>
      <c r="V1939" s="13">
        <f t="shared" si="271"/>
        <v>42826</v>
      </c>
      <c r="W1939" s="14">
        <f t="shared" si="272"/>
        <v>42840</v>
      </c>
      <c r="X1939" s="1" t="str">
        <f t="shared" si="273"/>
        <v>Saturday</v>
      </c>
      <c r="Y1939" s="2">
        <v>0.64097222222222217</v>
      </c>
      <c r="Z1939" s="2">
        <f t="shared" si="274"/>
        <v>0.625</v>
      </c>
      <c r="AA1939">
        <f>1</f>
        <v>1</v>
      </c>
      <c r="AB1939" s="1">
        <v>42840</v>
      </c>
      <c r="AC1939" s="13">
        <f t="shared" si="275"/>
        <v>42826</v>
      </c>
      <c r="AD1939" s="14">
        <f t="shared" si="276"/>
        <v>42840</v>
      </c>
      <c r="AE1939" s="1" t="str">
        <f t="shared" si="277"/>
        <v>Saturday</v>
      </c>
      <c r="AF1939" s="2">
        <v>0.72706018518518523</v>
      </c>
      <c r="AG1939" s="2">
        <f t="shared" si="278"/>
        <v>0.70833333333333326</v>
      </c>
      <c r="AH1939" t="s">
        <v>25</v>
      </c>
    </row>
    <row r="1940" spans="1:34" x14ac:dyDescent="0.25">
      <c r="A1940">
        <v>1582130</v>
      </c>
      <c r="B1940" t="s">
        <v>54</v>
      </c>
      <c r="E1940">
        <v>48085</v>
      </c>
      <c r="F1940" t="s">
        <v>20</v>
      </c>
      <c r="G1940" t="s">
        <v>55</v>
      </c>
      <c r="H1940">
        <v>5546</v>
      </c>
      <c r="I1940" t="s">
        <v>91</v>
      </c>
      <c r="J1940">
        <f>VLOOKUP(I1940,Key!$A$1:$C$73,2,FALSE)</f>
        <v>43.048609999999996</v>
      </c>
      <c r="K1940">
        <f>VLOOKUP(I1940,Key!$A$1:$C$73,3,FALSE)</f>
        <v>-88.008480000000006</v>
      </c>
      <c r="L1940" t="s">
        <v>91</v>
      </c>
      <c r="M1940">
        <f>VLOOKUP(L1940,Key!$A$1:$C$73,2,FALSE)</f>
        <v>43.048609999999996</v>
      </c>
      <c r="N1940">
        <f>VLOOKUP(L1940,Key!$A$1:$C$73,3,FALSE)</f>
        <v>-88.008480000000006</v>
      </c>
      <c r="O1940">
        <v>1</v>
      </c>
      <c r="P1940">
        <v>0</v>
      </c>
      <c r="Q1940">
        <v>0.2</v>
      </c>
      <c r="R1940">
        <v>0.1</v>
      </c>
      <c r="S1940">
        <v>6</v>
      </c>
      <c r="T1940">
        <f t="shared" si="270"/>
        <v>-1</v>
      </c>
      <c r="U1940" s="1">
        <v>42840</v>
      </c>
      <c r="V1940" s="13">
        <f t="shared" si="271"/>
        <v>42826</v>
      </c>
      <c r="W1940" s="14">
        <f t="shared" si="272"/>
        <v>42840</v>
      </c>
      <c r="X1940" s="1" t="str">
        <f t="shared" si="273"/>
        <v>Saturday</v>
      </c>
      <c r="Y1940" s="2">
        <v>0.64197916666666666</v>
      </c>
      <c r="Z1940" s="2">
        <f t="shared" si="274"/>
        <v>0.625</v>
      </c>
      <c r="AA1940">
        <f>1</f>
        <v>1</v>
      </c>
      <c r="AB1940" s="1">
        <v>42840</v>
      </c>
      <c r="AC1940" s="13">
        <f t="shared" si="275"/>
        <v>42826</v>
      </c>
      <c r="AD1940" s="14">
        <f t="shared" si="276"/>
        <v>42840</v>
      </c>
      <c r="AE1940" s="1" t="str">
        <f t="shared" si="277"/>
        <v>Saturday</v>
      </c>
      <c r="AF1940" s="2">
        <v>0.64287037037037031</v>
      </c>
      <c r="AG1940" s="2">
        <f t="shared" si="278"/>
        <v>0.625</v>
      </c>
      <c r="AH1940" t="s">
        <v>25</v>
      </c>
    </row>
    <row r="1941" spans="1:34" x14ac:dyDescent="0.25">
      <c r="A1941">
        <v>1582130</v>
      </c>
      <c r="B1941" t="s">
        <v>54</v>
      </c>
      <c r="E1941">
        <v>48085</v>
      </c>
      <c r="F1941" t="s">
        <v>20</v>
      </c>
      <c r="G1941" t="s">
        <v>55</v>
      </c>
      <c r="H1941">
        <v>11110</v>
      </c>
      <c r="I1941" t="s">
        <v>91</v>
      </c>
      <c r="J1941">
        <f>VLOOKUP(I1941,Key!$A$1:$C$73,2,FALSE)</f>
        <v>43.048609999999996</v>
      </c>
      <c r="K1941">
        <f>VLOOKUP(I1941,Key!$A$1:$C$73,3,FALSE)</f>
        <v>-88.008480000000006</v>
      </c>
      <c r="L1941" t="s">
        <v>91</v>
      </c>
      <c r="M1941">
        <f>VLOOKUP(L1941,Key!$A$1:$C$73,2,FALSE)</f>
        <v>43.048609999999996</v>
      </c>
      <c r="N1941">
        <f>VLOOKUP(L1941,Key!$A$1:$C$73,3,FALSE)</f>
        <v>-88.008480000000006</v>
      </c>
      <c r="O1941">
        <v>32</v>
      </c>
      <c r="P1941">
        <v>3</v>
      </c>
      <c r="Q1941">
        <v>4.8</v>
      </c>
      <c r="R1941">
        <v>4.5999999999999996</v>
      </c>
      <c r="S1941">
        <v>192</v>
      </c>
      <c r="T1941">
        <f t="shared" si="270"/>
        <v>-1</v>
      </c>
      <c r="U1941" s="1">
        <v>42840</v>
      </c>
      <c r="V1941" s="13">
        <f t="shared" si="271"/>
        <v>42826</v>
      </c>
      <c r="W1941" s="14">
        <f t="shared" si="272"/>
        <v>42840</v>
      </c>
      <c r="X1941" s="1" t="str">
        <f t="shared" si="273"/>
        <v>Saturday</v>
      </c>
      <c r="Y1941" s="2">
        <v>0.64265046296296291</v>
      </c>
      <c r="Z1941" s="2">
        <f t="shared" si="274"/>
        <v>0.625</v>
      </c>
      <c r="AA1941">
        <f>1</f>
        <v>1</v>
      </c>
      <c r="AB1941" s="1">
        <v>42840</v>
      </c>
      <c r="AC1941" s="13">
        <f t="shared" si="275"/>
        <v>42826</v>
      </c>
      <c r="AD1941" s="14">
        <f t="shared" si="276"/>
        <v>42840</v>
      </c>
      <c r="AE1941" s="1" t="str">
        <f t="shared" si="277"/>
        <v>Saturday</v>
      </c>
      <c r="AF1941" s="2">
        <v>0.66486111111111112</v>
      </c>
      <c r="AG1941" s="2">
        <f t="shared" si="278"/>
        <v>0.66666666666666663</v>
      </c>
      <c r="AH1941" t="s">
        <v>25</v>
      </c>
    </row>
    <row r="1942" spans="1:34" x14ac:dyDescent="0.25">
      <c r="A1942">
        <v>1257128</v>
      </c>
      <c r="B1942" t="s">
        <v>54</v>
      </c>
      <c r="E1942">
        <v>53959</v>
      </c>
      <c r="F1942" t="s">
        <v>20</v>
      </c>
      <c r="G1942" t="s">
        <v>55</v>
      </c>
      <c r="H1942">
        <v>244</v>
      </c>
      <c r="I1942" t="s">
        <v>53</v>
      </c>
      <c r="J1942">
        <f>VLOOKUP(I1942,Key!$A$1:$C$73,2,FALSE)</f>
        <v>43.04824</v>
      </c>
      <c r="K1942">
        <f>VLOOKUP(I1942,Key!$A$1:$C$73,3,FALSE)</f>
        <v>-87.904970000000006</v>
      </c>
      <c r="L1942" t="s">
        <v>53</v>
      </c>
      <c r="M1942">
        <f>VLOOKUP(L1942,Key!$A$1:$C$73,2,FALSE)</f>
        <v>43.04824</v>
      </c>
      <c r="N1942">
        <f>VLOOKUP(L1942,Key!$A$1:$C$73,3,FALSE)</f>
        <v>-87.904970000000006</v>
      </c>
      <c r="O1942">
        <v>41</v>
      </c>
      <c r="P1942">
        <v>6</v>
      </c>
      <c r="Q1942">
        <v>6.2</v>
      </c>
      <c r="R1942">
        <v>5.8</v>
      </c>
      <c r="S1942">
        <v>246</v>
      </c>
      <c r="T1942">
        <f t="shared" si="270"/>
        <v>-1</v>
      </c>
      <c r="U1942" s="1">
        <v>42840</v>
      </c>
      <c r="V1942" s="13">
        <f t="shared" si="271"/>
        <v>42826</v>
      </c>
      <c r="W1942" s="14">
        <f t="shared" si="272"/>
        <v>42840</v>
      </c>
      <c r="X1942" s="1" t="str">
        <f t="shared" si="273"/>
        <v>Saturday</v>
      </c>
      <c r="Y1942" s="2">
        <v>0.6441203703703704</v>
      </c>
      <c r="Z1942" s="2">
        <f t="shared" si="274"/>
        <v>0.625</v>
      </c>
      <c r="AA1942">
        <f>1</f>
        <v>1</v>
      </c>
      <c r="AB1942" s="1">
        <v>42840</v>
      </c>
      <c r="AC1942" s="13">
        <f t="shared" si="275"/>
        <v>42826</v>
      </c>
      <c r="AD1942" s="14">
        <f t="shared" si="276"/>
        <v>42840</v>
      </c>
      <c r="AE1942" s="1" t="str">
        <f t="shared" si="277"/>
        <v>Saturday</v>
      </c>
      <c r="AF1942" s="2">
        <v>0.67275462962962962</v>
      </c>
      <c r="AG1942" s="2">
        <f t="shared" si="278"/>
        <v>0.66666666666666663</v>
      </c>
      <c r="AH1942" t="s">
        <v>25</v>
      </c>
    </row>
    <row r="1943" spans="1:34" x14ac:dyDescent="0.25">
      <c r="A1943">
        <v>1582330</v>
      </c>
      <c r="B1943" t="s">
        <v>54</v>
      </c>
      <c r="E1943">
        <v>53202</v>
      </c>
      <c r="F1943" t="s">
        <v>20</v>
      </c>
      <c r="G1943" t="s">
        <v>55</v>
      </c>
      <c r="H1943">
        <v>317</v>
      </c>
      <c r="I1943" t="s">
        <v>79</v>
      </c>
      <c r="J1943">
        <f>VLOOKUP(I1943,Key!$A$1:$C$73,2,FALSE)</f>
        <v>43.04804</v>
      </c>
      <c r="K1943">
        <f>VLOOKUP(I1943,Key!$A$1:$C$73,3,FALSE)</f>
        <v>-87.896720000000002</v>
      </c>
      <c r="L1943" t="s">
        <v>61</v>
      </c>
      <c r="M1943">
        <f>VLOOKUP(L1943,Key!$A$1:$C$73,2,FALSE)</f>
        <v>43.060786</v>
      </c>
      <c r="N1943">
        <f>VLOOKUP(L1943,Key!$A$1:$C$73,3,FALSE)</f>
        <v>-87.883825999999999</v>
      </c>
      <c r="O1943">
        <v>22</v>
      </c>
      <c r="P1943">
        <v>3</v>
      </c>
      <c r="Q1943">
        <v>3.3</v>
      </c>
      <c r="R1943">
        <v>3.1</v>
      </c>
      <c r="S1943">
        <v>132</v>
      </c>
      <c r="T1943">
        <f t="shared" si="270"/>
        <v>-1</v>
      </c>
      <c r="U1943" s="1">
        <v>42840</v>
      </c>
      <c r="V1943" s="13">
        <f t="shared" si="271"/>
        <v>42826</v>
      </c>
      <c r="W1943" s="14">
        <f t="shared" si="272"/>
        <v>42840</v>
      </c>
      <c r="X1943" s="1" t="str">
        <f t="shared" si="273"/>
        <v>Saturday</v>
      </c>
      <c r="Y1943" s="2">
        <v>0.66464120370370372</v>
      </c>
      <c r="Z1943" s="2">
        <f t="shared" si="274"/>
        <v>0.66666666666666663</v>
      </c>
      <c r="AA1943">
        <f>1</f>
        <v>1</v>
      </c>
      <c r="AB1943" s="1">
        <v>42840</v>
      </c>
      <c r="AC1943" s="13">
        <f t="shared" si="275"/>
        <v>42826</v>
      </c>
      <c r="AD1943" s="14">
        <f t="shared" si="276"/>
        <v>42840</v>
      </c>
      <c r="AE1943" s="1" t="str">
        <f t="shared" si="277"/>
        <v>Saturday</v>
      </c>
      <c r="AF1943" s="2">
        <v>0.68031249999999999</v>
      </c>
      <c r="AG1943" s="2">
        <f t="shared" si="278"/>
        <v>0.66666666666666663</v>
      </c>
      <c r="AH1943" t="s">
        <v>23</v>
      </c>
    </row>
    <row r="1944" spans="1:34" x14ac:dyDescent="0.25">
      <c r="A1944">
        <v>1582332</v>
      </c>
      <c r="B1944" t="s">
        <v>54</v>
      </c>
      <c r="E1944">
        <v>53212</v>
      </c>
      <c r="F1944" t="s">
        <v>20</v>
      </c>
      <c r="G1944" t="s">
        <v>55</v>
      </c>
      <c r="H1944">
        <v>23</v>
      </c>
      <c r="I1944" t="s">
        <v>81</v>
      </c>
      <c r="J1944">
        <f>VLOOKUP(I1944,Key!$A$1:$C$73,2,FALSE)</f>
        <v>43.058010000000003</v>
      </c>
      <c r="K1944">
        <f>VLOOKUP(I1944,Key!$A$1:$C$73,3,FALSE)</f>
        <v>-87.877300000000005</v>
      </c>
      <c r="L1944" t="s">
        <v>34</v>
      </c>
      <c r="M1944">
        <f>VLOOKUP(L1944,Key!$A$1:$C$73,2,FALSE)</f>
        <v>43.05097</v>
      </c>
      <c r="N1944">
        <f>VLOOKUP(L1944,Key!$A$1:$C$73,3,FALSE)</f>
        <v>-87.906440000000003</v>
      </c>
      <c r="O1944">
        <v>36</v>
      </c>
      <c r="P1944">
        <v>6</v>
      </c>
      <c r="Q1944">
        <v>5.4</v>
      </c>
      <c r="R1944">
        <v>5.0999999999999996</v>
      </c>
      <c r="S1944">
        <v>216</v>
      </c>
      <c r="T1944">
        <f t="shared" si="270"/>
        <v>-1</v>
      </c>
      <c r="U1944" s="1">
        <v>42840</v>
      </c>
      <c r="V1944" s="13">
        <f t="shared" si="271"/>
        <v>42826</v>
      </c>
      <c r="W1944" s="14">
        <f t="shared" si="272"/>
        <v>42840</v>
      </c>
      <c r="X1944" s="1" t="str">
        <f t="shared" si="273"/>
        <v>Saturday</v>
      </c>
      <c r="Y1944" s="2">
        <v>0.66532407407407412</v>
      </c>
      <c r="Z1944" s="2">
        <f t="shared" si="274"/>
        <v>0.66666666666666663</v>
      </c>
      <c r="AA1944">
        <f>1</f>
        <v>1</v>
      </c>
      <c r="AB1944" s="1">
        <v>42840</v>
      </c>
      <c r="AC1944" s="13">
        <f t="shared" si="275"/>
        <v>42826</v>
      </c>
      <c r="AD1944" s="14">
        <f t="shared" si="276"/>
        <v>42840</v>
      </c>
      <c r="AE1944" s="1" t="str">
        <f t="shared" si="277"/>
        <v>Saturday</v>
      </c>
      <c r="AF1944" s="2">
        <v>0.69089120370370372</v>
      </c>
      <c r="AG1944" s="2">
        <f t="shared" si="278"/>
        <v>0.70833333333333326</v>
      </c>
      <c r="AH1944" t="s">
        <v>23</v>
      </c>
    </row>
    <row r="1945" spans="1:34" x14ac:dyDescent="0.25">
      <c r="A1945">
        <v>1582358</v>
      </c>
      <c r="B1945" t="s">
        <v>54</v>
      </c>
      <c r="E1945">
        <v>53204</v>
      </c>
      <c r="F1945" t="s">
        <v>20</v>
      </c>
      <c r="G1945" t="s">
        <v>55</v>
      </c>
      <c r="H1945">
        <v>45</v>
      </c>
      <c r="I1945" t="s">
        <v>81</v>
      </c>
      <c r="J1945">
        <f>VLOOKUP(I1945,Key!$A$1:$C$73,2,FALSE)</f>
        <v>43.058010000000003</v>
      </c>
      <c r="K1945">
        <f>VLOOKUP(I1945,Key!$A$1:$C$73,3,FALSE)</f>
        <v>-87.877300000000005</v>
      </c>
      <c r="L1945" t="s">
        <v>77</v>
      </c>
      <c r="M1945">
        <f>VLOOKUP(L1945,Key!$A$1:$C$73,2,FALSE)</f>
        <v>43.036900000000003</v>
      </c>
      <c r="N1945">
        <f>VLOOKUP(L1945,Key!$A$1:$C$73,3,FALSE)</f>
        <v>-87.89667</v>
      </c>
      <c r="O1945">
        <v>25</v>
      </c>
      <c r="P1945">
        <v>3</v>
      </c>
      <c r="Q1945">
        <v>3.8</v>
      </c>
      <c r="R1945">
        <v>3.6</v>
      </c>
      <c r="S1945">
        <v>150</v>
      </c>
      <c r="T1945">
        <f t="shared" si="270"/>
        <v>-1</v>
      </c>
      <c r="U1945" s="1">
        <v>42840</v>
      </c>
      <c r="V1945" s="13">
        <f t="shared" si="271"/>
        <v>42826</v>
      </c>
      <c r="W1945" s="14">
        <f t="shared" si="272"/>
        <v>42840</v>
      </c>
      <c r="X1945" s="1" t="str">
        <f t="shared" si="273"/>
        <v>Saturday</v>
      </c>
      <c r="Y1945" s="2">
        <v>0.66729166666666673</v>
      </c>
      <c r="Z1945" s="2">
        <f t="shared" si="274"/>
        <v>0.66666666666666663</v>
      </c>
      <c r="AA1945">
        <f>1</f>
        <v>1</v>
      </c>
      <c r="AB1945" s="1">
        <v>42840</v>
      </c>
      <c r="AC1945" s="13">
        <f t="shared" si="275"/>
        <v>42826</v>
      </c>
      <c r="AD1945" s="14">
        <f t="shared" si="276"/>
        <v>42840</v>
      </c>
      <c r="AE1945" s="1" t="str">
        <f t="shared" si="277"/>
        <v>Saturday</v>
      </c>
      <c r="AF1945" s="2">
        <v>0.68453703703703705</v>
      </c>
      <c r="AG1945" s="2">
        <f t="shared" si="278"/>
        <v>0.66666666666666663</v>
      </c>
      <c r="AH1945" t="s">
        <v>23</v>
      </c>
    </row>
    <row r="1946" spans="1:34" x14ac:dyDescent="0.25">
      <c r="A1946">
        <v>1173320</v>
      </c>
      <c r="B1946" t="s">
        <v>54</v>
      </c>
      <c r="E1946">
        <v>21042</v>
      </c>
      <c r="F1946" t="s">
        <v>20</v>
      </c>
      <c r="G1946" t="s">
        <v>55</v>
      </c>
      <c r="H1946">
        <v>11124</v>
      </c>
      <c r="I1946" t="s">
        <v>84</v>
      </c>
      <c r="J1946">
        <f>VLOOKUP(I1946,Key!$A$1:$C$73,2,FALSE)</f>
        <v>43.040154000000001</v>
      </c>
      <c r="K1946">
        <f>VLOOKUP(I1946,Key!$A$1:$C$73,3,FALSE)</f>
        <v>-87.932113000000001</v>
      </c>
      <c r="L1946" t="s">
        <v>81</v>
      </c>
      <c r="M1946">
        <f>VLOOKUP(L1946,Key!$A$1:$C$73,2,FALSE)</f>
        <v>43.058010000000003</v>
      </c>
      <c r="N1946">
        <f>VLOOKUP(L1946,Key!$A$1:$C$73,3,FALSE)</f>
        <v>-87.877300000000005</v>
      </c>
      <c r="O1946">
        <v>37</v>
      </c>
      <c r="P1946">
        <v>6</v>
      </c>
      <c r="Q1946">
        <v>5.6</v>
      </c>
      <c r="R1946">
        <v>5.3</v>
      </c>
      <c r="S1946">
        <v>222</v>
      </c>
      <c r="T1946">
        <f t="shared" si="270"/>
        <v>-1</v>
      </c>
      <c r="U1946" s="1">
        <v>42840</v>
      </c>
      <c r="V1946" s="13">
        <f t="shared" si="271"/>
        <v>42826</v>
      </c>
      <c r="W1946" s="14">
        <f t="shared" si="272"/>
        <v>42840</v>
      </c>
      <c r="X1946" s="1" t="str">
        <f t="shared" si="273"/>
        <v>Saturday</v>
      </c>
      <c r="Y1946" s="2">
        <v>0.67696759259259265</v>
      </c>
      <c r="Z1946" s="2">
        <f t="shared" si="274"/>
        <v>0.66666666666666663</v>
      </c>
      <c r="AA1946">
        <f>1</f>
        <v>1</v>
      </c>
      <c r="AB1946" s="1">
        <v>42840</v>
      </c>
      <c r="AC1946" s="13">
        <f t="shared" si="275"/>
        <v>42826</v>
      </c>
      <c r="AD1946" s="14">
        <f t="shared" si="276"/>
        <v>42840</v>
      </c>
      <c r="AE1946" s="1" t="str">
        <f t="shared" si="277"/>
        <v>Saturday</v>
      </c>
      <c r="AF1946" s="2">
        <v>0.7026041666666667</v>
      </c>
      <c r="AG1946" s="2">
        <f t="shared" si="278"/>
        <v>0.70833333333333326</v>
      </c>
      <c r="AH1946" t="s">
        <v>23</v>
      </c>
    </row>
    <row r="1947" spans="1:34" x14ac:dyDescent="0.25">
      <c r="A1947">
        <v>1582420</v>
      </c>
      <c r="B1947" t="s">
        <v>54</v>
      </c>
      <c r="E1947">
        <v>60060</v>
      </c>
      <c r="F1947" t="s">
        <v>20</v>
      </c>
      <c r="G1947" t="s">
        <v>55</v>
      </c>
      <c r="H1947">
        <v>995</v>
      </c>
      <c r="I1947" t="s">
        <v>84</v>
      </c>
      <c r="J1947">
        <f>VLOOKUP(I1947,Key!$A$1:$C$73,2,FALSE)</f>
        <v>43.040154000000001</v>
      </c>
      <c r="K1947">
        <f>VLOOKUP(I1947,Key!$A$1:$C$73,3,FALSE)</f>
        <v>-87.932113000000001</v>
      </c>
      <c r="L1947" t="s">
        <v>81</v>
      </c>
      <c r="M1947">
        <f>VLOOKUP(L1947,Key!$A$1:$C$73,2,FALSE)</f>
        <v>43.058010000000003</v>
      </c>
      <c r="N1947">
        <f>VLOOKUP(L1947,Key!$A$1:$C$73,3,FALSE)</f>
        <v>-87.877300000000005</v>
      </c>
      <c r="O1947">
        <v>36</v>
      </c>
      <c r="P1947">
        <v>6</v>
      </c>
      <c r="Q1947">
        <v>5.4</v>
      </c>
      <c r="R1947">
        <v>5.0999999999999996</v>
      </c>
      <c r="S1947">
        <v>216</v>
      </c>
      <c r="T1947">
        <f t="shared" si="270"/>
        <v>-1</v>
      </c>
      <c r="U1947" s="1">
        <v>42840</v>
      </c>
      <c r="V1947" s="13">
        <f t="shared" si="271"/>
        <v>42826</v>
      </c>
      <c r="W1947" s="14">
        <f t="shared" si="272"/>
        <v>42840</v>
      </c>
      <c r="X1947" s="1" t="str">
        <f t="shared" si="273"/>
        <v>Saturday</v>
      </c>
      <c r="Y1947" s="2">
        <v>0.67761574074074071</v>
      </c>
      <c r="Z1947" s="2">
        <f t="shared" si="274"/>
        <v>0.66666666666666663</v>
      </c>
      <c r="AA1947">
        <f>1</f>
        <v>1</v>
      </c>
      <c r="AB1947" s="1">
        <v>42840</v>
      </c>
      <c r="AC1947" s="13">
        <f t="shared" si="275"/>
        <v>42826</v>
      </c>
      <c r="AD1947" s="14">
        <f t="shared" si="276"/>
        <v>42840</v>
      </c>
      <c r="AE1947" s="1" t="str">
        <f t="shared" si="277"/>
        <v>Saturday</v>
      </c>
      <c r="AF1947" s="2">
        <v>0.70250000000000001</v>
      </c>
      <c r="AG1947" s="2">
        <f t="shared" si="278"/>
        <v>0.70833333333333326</v>
      </c>
      <c r="AH1947" t="s">
        <v>23</v>
      </c>
    </row>
    <row r="1948" spans="1:34" x14ac:dyDescent="0.25">
      <c r="A1948">
        <v>1582465</v>
      </c>
      <c r="B1948" t="s">
        <v>54</v>
      </c>
      <c r="E1948">
        <v>44116</v>
      </c>
      <c r="F1948" t="s">
        <v>20</v>
      </c>
      <c r="G1948" t="s">
        <v>55</v>
      </c>
      <c r="H1948">
        <v>217</v>
      </c>
      <c r="I1948" t="s">
        <v>81</v>
      </c>
      <c r="J1948">
        <f>VLOOKUP(I1948,Key!$A$1:$C$73,2,FALSE)</f>
        <v>43.058010000000003</v>
      </c>
      <c r="K1948">
        <f>VLOOKUP(I1948,Key!$A$1:$C$73,3,FALSE)</f>
        <v>-87.877300000000005</v>
      </c>
      <c r="L1948" t="s">
        <v>84</v>
      </c>
      <c r="M1948">
        <f>VLOOKUP(L1948,Key!$A$1:$C$73,2,FALSE)</f>
        <v>43.040154000000001</v>
      </c>
      <c r="N1948">
        <f>VLOOKUP(L1948,Key!$A$1:$C$73,3,FALSE)</f>
        <v>-87.932113000000001</v>
      </c>
      <c r="O1948">
        <v>29</v>
      </c>
      <c r="P1948">
        <v>3</v>
      </c>
      <c r="Q1948">
        <v>4.4000000000000004</v>
      </c>
      <c r="R1948">
        <v>4.0999999999999996</v>
      </c>
      <c r="S1948">
        <v>174</v>
      </c>
      <c r="T1948">
        <f t="shared" si="270"/>
        <v>-1</v>
      </c>
      <c r="U1948" s="1">
        <v>42840</v>
      </c>
      <c r="V1948" s="13">
        <f t="shared" si="271"/>
        <v>42826</v>
      </c>
      <c r="W1948" s="14">
        <f t="shared" si="272"/>
        <v>42840</v>
      </c>
      <c r="X1948" s="1" t="str">
        <f t="shared" si="273"/>
        <v>Saturday</v>
      </c>
      <c r="Y1948" s="2">
        <v>0.68565972222222227</v>
      </c>
      <c r="Z1948" s="2">
        <f t="shared" si="274"/>
        <v>0.66666666666666663</v>
      </c>
      <c r="AA1948">
        <f>1</f>
        <v>1</v>
      </c>
      <c r="AB1948" s="1">
        <v>42840</v>
      </c>
      <c r="AC1948" s="13">
        <f t="shared" si="275"/>
        <v>42826</v>
      </c>
      <c r="AD1948" s="14">
        <f t="shared" si="276"/>
        <v>42840</v>
      </c>
      <c r="AE1948" s="1" t="str">
        <f t="shared" si="277"/>
        <v>Saturday</v>
      </c>
      <c r="AF1948" s="2">
        <v>0.70622685185185186</v>
      </c>
      <c r="AG1948" s="2">
        <f t="shared" si="278"/>
        <v>0.70833333333333326</v>
      </c>
      <c r="AH1948" t="s">
        <v>23</v>
      </c>
    </row>
    <row r="1949" spans="1:34" x14ac:dyDescent="0.25">
      <c r="A1949">
        <v>1582471</v>
      </c>
      <c r="B1949" t="s">
        <v>54</v>
      </c>
      <c r="E1949">
        <v>60607</v>
      </c>
      <c r="F1949" t="s">
        <v>20</v>
      </c>
      <c r="G1949" t="s">
        <v>55</v>
      </c>
      <c r="H1949">
        <v>11059</v>
      </c>
      <c r="I1949" t="s">
        <v>42</v>
      </c>
      <c r="J1949">
        <f>VLOOKUP(I1949,Key!$A$1:$C$73,2,FALSE)</f>
        <v>43.038719999999998</v>
      </c>
      <c r="K1949">
        <f>VLOOKUP(I1949,Key!$A$1:$C$73,3,FALSE)</f>
        <v>-87.905339999999995</v>
      </c>
      <c r="L1949" t="s">
        <v>74</v>
      </c>
      <c r="M1949">
        <f>VLOOKUP(L1949,Key!$A$1:$C$73,2,FALSE)</f>
        <v>43.05536</v>
      </c>
      <c r="N1949">
        <f>VLOOKUP(L1949,Key!$A$1:$C$73,3,FALSE)</f>
        <v>-87.90504</v>
      </c>
      <c r="O1949">
        <v>15</v>
      </c>
      <c r="P1949">
        <v>3</v>
      </c>
      <c r="Q1949">
        <v>2.2999999999999998</v>
      </c>
      <c r="R1949">
        <v>2.1</v>
      </c>
      <c r="S1949">
        <v>90</v>
      </c>
      <c r="T1949">
        <f t="shared" si="270"/>
        <v>-1</v>
      </c>
      <c r="U1949" s="1">
        <v>42840</v>
      </c>
      <c r="V1949" s="13">
        <f t="shared" si="271"/>
        <v>42826</v>
      </c>
      <c r="W1949" s="14">
        <f t="shared" si="272"/>
        <v>42840</v>
      </c>
      <c r="X1949" s="1" t="str">
        <f t="shared" si="273"/>
        <v>Saturday</v>
      </c>
      <c r="Y1949" s="2">
        <v>0.68608796296296293</v>
      </c>
      <c r="Z1949" s="2">
        <f t="shared" si="274"/>
        <v>0.66666666666666663</v>
      </c>
      <c r="AA1949">
        <f>1</f>
        <v>1</v>
      </c>
      <c r="AB1949" s="1">
        <v>42840</v>
      </c>
      <c r="AC1949" s="13">
        <f t="shared" si="275"/>
        <v>42826</v>
      </c>
      <c r="AD1949" s="14">
        <f t="shared" si="276"/>
        <v>42840</v>
      </c>
      <c r="AE1949" s="1" t="str">
        <f t="shared" si="277"/>
        <v>Saturday</v>
      </c>
      <c r="AF1949" s="2">
        <v>0.6963773148148148</v>
      </c>
      <c r="AG1949" s="2">
        <f t="shared" si="278"/>
        <v>0.70833333333333326</v>
      </c>
      <c r="AH1949" t="s">
        <v>23</v>
      </c>
    </row>
    <row r="1950" spans="1:34" x14ac:dyDescent="0.25">
      <c r="A1950">
        <v>1582589</v>
      </c>
      <c r="B1950" t="s">
        <v>54</v>
      </c>
      <c r="E1950">
        <v>53182</v>
      </c>
      <c r="F1950" t="s">
        <v>20</v>
      </c>
      <c r="G1950" t="s">
        <v>55</v>
      </c>
      <c r="H1950">
        <v>209</v>
      </c>
      <c r="I1950" t="s">
        <v>36</v>
      </c>
      <c r="J1950">
        <f>VLOOKUP(I1950,Key!$A$1:$C$73,2,FALSE)</f>
        <v>43.03519</v>
      </c>
      <c r="K1950">
        <f>VLOOKUP(I1950,Key!$A$1:$C$73,3,FALSE)</f>
        <v>-87.907390000000007</v>
      </c>
      <c r="L1950" t="s">
        <v>76</v>
      </c>
      <c r="M1950">
        <f>VLOOKUP(L1950,Key!$A$1:$C$73,2,FALSE)</f>
        <v>43.02948</v>
      </c>
      <c r="N1950">
        <f>VLOOKUP(L1950,Key!$A$1:$C$73,3,FALSE)</f>
        <v>-87.912819999999996</v>
      </c>
      <c r="O1950">
        <v>68</v>
      </c>
      <c r="P1950">
        <v>9</v>
      </c>
      <c r="Q1950">
        <v>10.199999999999999</v>
      </c>
      <c r="R1950">
        <v>9.6999999999999993</v>
      </c>
      <c r="S1950">
        <v>408</v>
      </c>
      <c r="T1950">
        <f t="shared" si="270"/>
        <v>-1</v>
      </c>
      <c r="U1950" s="1">
        <v>42840</v>
      </c>
      <c r="V1950" s="13">
        <f t="shared" si="271"/>
        <v>42826</v>
      </c>
      <c r="W1950" s="14">
        <f t="shared" si="272"/>
        <v>42840</v>
      </c>
      <c r="X1950" s="1" t="str">
        <f t="shared" si="273"/>
        <v>Saturday</v>
      </c>
      <c r="Y1950" s="2">
        <v>0.69944444444444442</v>
      </c>
      <c r="Z1950" s="2">
        <f t="shared" si="274"/>
        <v>0.70833333333333326</v>
      </c>
      <c r="AA1950">
        <f>1</f>
        <v>1</v>
      </c>
      <c r="AB1950" s="1">
        <v>42840</v>
      </c>
      <c r="AC1950" s="13">
        <f t="shared" si="275"/>
        <v>42826</v>
      </c>
      <c r="AD1950" s="14">
        <f t="shared" si="276"/>
        <v>42840</v>
      </c>
      <c r="AE1950" s="1" t="str">
        <f t="shared" si="277"/>
        <v>Saturday</v>
      </c>
      <c r="AF1950" s="2">
        <v>0.74673611111111116</v>
      </c>
      <c r="AG1950" s="2">
        <f t="shared" si="278"/>
        <v>0.75</v>
      </c>
      <c r="AH1950" t="s">
        <v>23</v>
      </c>
    </row>
    <row r="1951" spans="1:34" x14ac:dyDescent="0.25">
      <c r="A1951">
        <v>1582590</v>
      </c>
      <c r="B1951" t="s">
        <v>54</v>
      </c>
      <c r="E1951">
        <v>53211</v>
      </c>
      <c r="F1951" t="s">
        <v>20</v>
      </c>
      <c r="G1951" t="s">
        <v>55</v>
      </c>
      <c r="H1951">
        <v>11149</v>
      </c>
      <c r="I1951" t="s">
        <v>80</v>
      </c>
      <c r="J1951">
        <f>VLOOKUP(I1951,Key!$A$1:$C$73,2,FALSE)</f>
        <v>43.060250000000003</v>
      </c>
      <c r="K1951">
        <f>VLOOKUP(I1951,Key!$A$1:$C$73,3,FALSE)</f>
        <v>-87.892169999999993</v>
      </c>
      <c r="L1951" t="s">
        <v>21</v>
      </c>
      <c r="M1951">
        <f>VLOOKUP(L1951,Key!$A$1:$C$73,2,FALSE)</f>
        <v>43.074890000000003</v>
      </c>
      <c r="N1951">
        <f>VLOOKUP(L1951,Key!$A$1:$C$73,3,FALSE)</f>
        <v>-87.882810000000006</v>
      </c>
      <c r="O1951">
        <v>14</v>
      </c>
      <c r="P1951">
        <v>3</v>
      </c>
      <c r="Q1951">
        <v>2.1</v>
      </c>
      <c r="R1951">
        <v>2</v>
      </c>
      <c r="S1951">
        <v>84</v>
      </c>
      <c r="T1951">
        <f t="shared" si="270"/>
        <v>-1</v>
      </c>
      <c r="U1951" s="1">
        <v>42840</v>
      </c>
      <c r="V1951" s="13">
        <f t="shared" si="271"/>
        <v>42826</v>
      </c>
      <c r="W1951" s="14">
        <f t="shared" si="272"/>
        <v>42840</v>
      </c>
      <c r="X1951" s="1" t="str">
        <f t="shared" si="273"/>
        <v>Saturday</v>
      </c>
      <c r="Y1951" s="2">
        <v>0.70003472222222218</v>
      </c>
      <c r="Z1951" s="2">
        <f t="shared" si="274"/>
        <v>0.70833333333333326</v>
      </c>
      <c r="AA1951">
        <f>1</f>
        <v>1</v>
      </c>
      <c r="AB1951" s="1">
        <v>42840</v>
      </c>
      <c r="AC1951" s="13">
        <f t="shared" si="275"/>
        <v>42826</v>
      </c>
      <c r="AD1951" s="14">
        <f t="shared" si="276"/>
        <v>42840</v>
      </c>
      <c r="AE1951" s="1" t="str">
        <f t="shared" si="277"/>
        <v>Saturday</v>
      </c>
      <c r="AF1951" s="2">
        <v>0.7101736111111111</v>
      </c>
      <c r="AG1951" s="2">
        <f t="shared" si="278"/>
        <v>0.70833333333333326</v>
      </c>
      <c r="AH1951" t="s">
        <v>23</v>
      </c>
    </row>
    <row r="1952" spans="1:34" x14ac:dyDescent="0.25">
      <c r="A1952">
        <v>1583223</v>
      </c>
      <c r="B1952" t="s">
        <v>54</v>
      </c>
      <c r="E1952">
        <v>53202</v>
      </c>
      <c r="F1952" t="s">
        <v>20</v>
      </c>
      <c r="G1952" t="s">
        <v>55</v>
      </c>
      <c r="H1952">
        <v>5443</v>
      </c>
      <c r="I1952" t="s">
        <v>79</v>
      </c>
      <c r="J1952">
        <f>VLOOKUP(I1952,Key!$A$1:$C$73,2,FALSE)</f>
        <v>43.04804</v>
      </c>
      <c r="K1952">
        <f>VLOOKUP(I1952,Key!$A$1:$C$73,3,FALSE)</f>
        <v>-87.896720000000002</v>
      </c>
      <c r="L1952" t="s">
        <v>79</v>
      </c>
      <c r="M1952">
        <f>VLOOKUP(L1952,Key!$A$1:$C$73,2,FALSE)</f>
        <v>43.04804</v>
      </c>
      <c r="N1952">
        <f>VLOOKUP(L1952,Key!$A$1:$C$73,3,FALSE)</f>
        <v>-87.896720000000002</v>
      </c>
      <c r="O1952">
        <v>42</v>
      </c>
      <c r="P1952">
        <v>6</v>
      </c>
      <c r="Q1952">
        <v>6.3</v>
      </c>
      <c r="R1952">
        <v>6</v>
      </c>
      <c r="S1952">
        <v>252</v>
      </c>
      <c r="T1952">
        <f t="shared" si="270"/>
        <v>-1</v>
      </c>
      <c r="U1952" s="1">
        <v>42843</v>
      </c>
      <c r="V1952" s="13">
        <f t="shared" si="271"/>
        <v>42826</v>
      </c>
      <c r="W1952" s="14">
        <f t="shared" si="272"/>
        <v>42843</v>
      </c>
      <c r="X1952" s="1" t="str">
        <f t="shared" si="273"/>
        <v>Tuesday</v>
      </c>
      <c r="Y1952" s="2">
        <v>0.70556712962962964</v>
      </c>
      <c r="Z1952" s="2">
        <f t="shared" si="274"/>
        <v>0.70833333333333326</v>
      </c>
      <c r="AA1952">
        <f>1</f>
        <v>1</v>
      </c>
      <c r="AB1952" s="1">
        <v>42843</v>
      </c>
      <c r="AC1952" s="13">
        <f t="shared" si="275"/>
        <v>42826</v>
      </c>
      <c r="AD1952" s="14">
        <f t="shared" si="276"/>
        <v>42843</v>
      </c>
      <c r="AE1952" s="1" t="str">
        <f t="shared" si="277"/>
        <v>Tuesday</v>
      </c>
      <c r="AF1952" s="2">
        <v>0.73521990740740739</v>
      </c>
      <c r="AG1952" s="2">
        <f t="shared" si="278"/>
        <v>0.75</v>
      </c>
      <c r="AH1952" t="s">
        <v>25</v>
      </c>
    </row>
    <row r="1953" spans="1:34" x14ac:dyDescent="0.25">
      <c r="A1953">
        <v>1588657</v>
      </c>
      <c r="B1953" t="s">
        <v>54</v>
      </c>
      <c r="E1953">
        <v>53226</v>
      </c>
      <c r="F1953" t="s">
        <v>20</v>
      </c>
      <c r="G1953" t="s">
        <v>55</v>
      </c>
      <c r="H1953">
        <v>114</v>
      </c>
      <c r="I1953" t="s">
        <v>71</v>
      </c>
      <c r="J1953">
        <f>VLOOKUP(I1953,Key!$A$1:$C$73,2,FALSE)</f>
        <v>43.060079999999999</v>
      </c>
      <c r="K1953">
        <f>VLOOKUP(I1953,Key!$A$1:$C$73,3,FALSE)</f>
        <v>-88.027349999999998</v>
      </c>
      <c r="L1953" t="s">
        <v>71</v>
      </c>
      <c r="M1953">
        <f>VLOOKUP(L1953,Key!$A$1:$C$73,2,FALSE)</f>
        <v>43.060079999999999</v>
      </c>
      <c r="N1953">
        <f>VLOOKUP(L1953,Key!$A$1:$C$73,3,FALSE)</f>
        <v>-88.027349999999998</v>
      </c>
      <c r="O1953">
        <v>40</v>
      </c>
      <c r="P1953">
        <v>6</v>
      </c>
      <c r="Q1953">
        <v>6</v>
      </c>
      <c r="R1953">
        <v>5.7</v>
      </c>
      <c r="S1953">
        <v>240</v>
      </c>
      <c r="T1953">
        <f t="shared" si="270"/>
        <v>-1</v>
      </c>
      <c r="U1953" s="1">
        <v>42843</v>
      </c>
      <c r="V1953" s="13">
        <f t="shared" si="271"/>
        <v>42826</v>
      </c>
      <c r="W1953" s="14">
        <f t="shared" si="272"/>
        <v>42843</v>
      </c>
      <c r="X1953" s="1" t="str">
        <f t="shared" si="273"/>
        <v>Tuesday</v>
      </c>
      <c r="Y1953" s="2">
        <v>0.75929398148148142</v>
      </c>
      <c r="Z1953" s="2">
        <f t="shared" si="274"/>
        <v>0.75</v>
      </c>
      <c r="AA1953">
        <f>1</f>
        <v>1</v>
      </c>
      <c r="AB1953" s="1">
        <v>42843</v>
      </c>
      <c r="AC1953" s="13">
        <f t="shared" si="275"/>
        <v>42826</v>
      </c>
      <c r="AD1953" s="14">
        <f t="shared" si="276"/>
        <v>42843</v>
      </c>
      <c r="AE1953" s="1" t="str">
        <f t="shared" si="277"/>
        <v>Tuesday</v>
      </c>
      <c r="AF1953" s="2">
        <v>0.7869328703703703</v>
      </c>
      <c r="AG1953" s="2">
        <f t="shared" si="278"/>
        <v>0.79166666666666663</v>
      </c>
      <c r="AH1953" t="s">
        <v>25</v>
      </c>
    </row>
    <row r="1954" spans="1:34" x14ac:dyDescent="0.25">
      <c r="A1954">
        <v>1383604</v>
      </c>
      <c r="B1954" t="s">
        <v>54</v>
      </c>
      <c r="E1954">
        <v>64114</v>
      </c>
      <c r="F1954" t="s">
        <v>20</v>
      </c>
      <c r="G1954" t="s">
        <v>55</v>
      </c>
      <c r="H1954">
        <v>2968</v>
      </c>
      <c r="I1954" t="s">
        <v>42</v>
      </c>
      <c r="J1954">
        <f>VLOOKUP(I1954,Key!$A$1:$C$73,2,FALSE)</f>
        <v>43.038719999999998</v>
      </c>
      <c r="K1954">
        <f>VLOOKUP(I1954,Key!$A$1:$C$73,3,FALSE)</f>
        <v>-87.905339999999995</v>
      </c>
      <c r="L1954" t="s">
        <v>38</v>
      </c>
      <c r="M1954">
        <f>VLOOKUP(L1954,Key!$A$1:$C$73,2,FALSE)</f>
        <v>43.038649999999997</v>
      </c>
      <c r="N1954">
        <f>VLOOKUP(L1954,Key!$A$1:$C$73,3,FALSE)</f>
        <v>-87.921930000000003</v>
      </c>
      <c r="O1954">
        <v>9</v>
      </c>
      <c r="P1954">
        <v>3</v>
      </c>
      <c r="Q1954">
        <v>1.4</v>
      </c>
      <c r="R1954">
        <v>1.3</v>
      </c>
      <c r="S1954">
        <v>54</v>
      </c>
      <c r="T1954">
        <f t="shared" si="270"/>
        <v>-1</v>
      </c>
      <c r="U1954" s="1">
        <v>42843</v>
      </c>
      <c r="V1954" s="13">
        <f t="shared" si="271"/>
        <v>42826</v>
      </c>
      <c r="W1954" s="14">
        <f t="shared" si="272"/>
        <v>42843</v>
      </c>
      <c r="X1954" s="1" t="str">
        <f t="shared" si="273"/>
        <v>Tuesday</v>
      </c>
      <c r="Y1954" s="2">
        <v>0.77317129629629633</v>
      </c>
      <c r="Z1954" s="2">
        <f t="shared" si="274"/>
        <v>0.79166666666666663</v>
      </c>
      <c r="AA1954">
        <f>1</f>
        <v>1</v>
      </c>
      <c r="AB1954" s="1">
        <v>42843</v>
      </c>
      <c r="AC1954" s="13">
        <f t="shared" si="275"/>
        <v>42826</v>
      </c>
      <c r="AD1954" s="14">
        <f t="shared" si="276"/>
        <v>42843</v>
      </c>
      <c r="AE1954" s="1" t="str">
        <f t="shared" si="277"/>
        <v>Tuesday</v>
      </c>
      <c r="AF1954" s="2">
        <v>0.7796412037037036</v>
      </c>
      <c r="AG1954" s="2">
        <f t="shared" si="278"/>
        <v>0.79166666666666663</v>
      </c>
      <c r="AH1954" t="s">
        <v>23</v>
      </c>
    </row>
    <row r="1955" spans="1:34" x14ac:dyDescent="0.25">
      <c r="A1955">
        <v>1588693</v>
      </c>
      <c r="B1955" t="s">
        <v>54</v>
      </c>
      <c r="E1955">
        <v>53103</v>
      </c>
      <c r="F1955" t="s">
        <v>20</v>
      </c>
      <c r="G1955" t="s">
        <v>55</v>
      </c>
      <c r="H1955">
        <v>5461</v>
      </c>
      <c r="I1955" t="s">
        <v>39</v>
      </c>
      <c r="J1955">
        <f>VLOOKUP(I1955,Key!$A$1:$C$73,2,FALSE)</f>
        <v>43.031480000000002</v>
      </c>
      <c r="K1955">
        <f>VLOOKUP(I1955,Key!$A$1:$C$73,3,FALSE)</f>
        <v>-87.908169999999998</v>
      </c>
      <c r="L1955" t="s">
        <v>82</v>
      </c>
      <c r="M1955">
        <f>VLOOKUP(L1955,Key!$A$1:$C$73,2,FALSE)</f>
        <v>43.040349999999997</v>
      </c>
      <c r="N1955">
        <f>VLOOKUP(L1955,Key!$A$1:$C$73,3,FALSE)</f>
        <v>-87.920760000000001</v>
      </c>
      <c r="O1955">
        <v>20</v>
      </c>
      <c r="P1955">
        <v>3</v>
      </c>
      <c r="Q1955">
        <v>3</v>
      </c>
      <c r="R1955">
        <v>2.9</v>
      </c>
      <c r="S1955">
        <v>120</v>
      </c>
      <c r="T1955">
        <f t="shared" si="270"/>
        <v>-1</v>
      </c>
      <c r="U1955" s="1">
        <v>42843</v>
      </c>
      <c r="V1955" s="13">
        <f t="shared" si="271"/>
        <v>42826</v>
      </c>
      <c r="W1955" s="14">
        <f t="shared" si="272"/>
        <v>42843</v>
      </c>
      <c r="X1955" s="1" t="str">
        <f t="shared" si="273"/>
        <v>Tuesday</v>
      </c>
      <c r="Y1955" s="2">
        <v>0.78402777777777777</v>
      </c>
      <c r="Z1955" s="2">
        <f t="shared" si="274"/>
        <v>0.79166666666666663</v>
      </c>
      <c r="AA1955">
        <f>1</f>
        <v>1</v>
      </c>
      <c r="AB1955" s="1">
        <v>42843</v>
      </c>
      <c r="AC1955" s="13">
        <f t="shared" si="275"/>
        <v>42826</v>
      </c>
      <c r="AD1955" s="14">
        <f t="shared" si="276"/>
        <v>42843</v>
      </c>
      <c r="AE1955" s="1" t="str">
        <f t="shared" si="277"/>
        <v>Tuesday</v>
      </c>
      <c r="AF1955" s="2">
        <v>0.79832175925925919</v>
      </c>
      <c r="AG1955" s="2">
        <f t="shared" si="278"/>
        <v>0.79166666666666663</v>
      </c>
      <c r="AH1955" t="s">
        <v>23</v>
      </c>
    </row>
    <row r="1956" spans="1:34" x14ac:dyDescent="0.25">
      <c r="A1956">
        <v>1588791</v>
      </c>
      <c r="B1956" t="s">
        <v>54</v>
      </c>
      <c r="F1956" t="s">
        <v>20</v>
      </c>
      <c r="G1956" t="s">
        <v>55</v>
      </c>
      <c r="H1956">
        <v>995</v>
      </c>
      <c r="I1956" t="s">
        <v>21</v>
      </c>
      <c r="J1956">
        <f>VLOOKUP(I1956,Key!$A$1:$C$73,2,FALSE)</f>
        <v>43.074890000000003</v>
      </c>
      <c r="K1956">
        <f>VLOOKUP(I1956,Key!$A$1:$C$73,3,FALSE)</f>
        <v>-87.882810000000006</v>
      </c>
      <c r="L1956" t="s">
        <v>81</v>
      </c>
      <c r="M1956">
        <f>VLOOKUP(L1956,Key!$A$1:$C$73,2,FALSE)</f>
        <v>43.058010000000003</v>
      </c>
      <c r="N1956">
        <f>VLOOKUP(L1956,Key!$A$1:$C$73,3,FALSE)</f>
        <v>-87.877300000000005</v>
      </c>
      <c r="O1956">
        <v>21</v>
      </c>
      <c r="P1956">
        <v>3</v>
      </c>
      <c r="Q1956">
        <v>3.2</v>
      </c>
      <c r="R1956">
        <v>3</v>
      </c>
      <c r="S1956">
        <v>126</v>
      </c>
      <c r="T1956">
        <f t="shared" si="270"/>
        <v>-1</v>
      </c>
      <c r="U1956" s="1">
        <v>42843</v>
      </c>
      <c r="V1956" s="13">
        <f t="shared" si="271"/>
        <v>42826</v>
      </c>
      <c r="W1956" s="14">
        <f t="shared" si="272"/>
        <v>42843</v>
      </c>
      <c r="X1956" s="1" t="str">
        <f t="shared" si="273"/>
        <v>Tuesday</v>
      </c>
      <c r="Y1956" s="2">
        <v>0.83922453703703714</v>
      </c>
      <c r="Z1956" s="2">
        <f t="shared" si="274"/>
        <v>0.83333333333333326</v>
      </c>
      <c r="AA1956">
        <f>1</f>
        <v>1</v>
      </c>
      <c r="AB1956" s="1">
        <v>42843</v>
      </c>
      <c r="AC1956" s="13">
        <f t="shared" si="275"/>
        <v>42826</v>
      </c>
      <c r="AD1956" s="14">
        <f t="shared" si="276"/>
        <v>42843</v>
      </c>
      <c r="AE1956" s="1" t="str">
        <f t="shared" si="277"/>
        <v>Tuesday</v>
      </c>
      <c r="AF1956" s="2">
        <v>0.85380787037037031</v>
      </c>
      <c r="AG1956" s="2">
        <f t="shared" si="278"/>
        <v>0.83333333333333326</v>
      </c>
      <c r="AH1956" t="s">
        <v>23</v>
      </c>
    </row>
    <row r="1957" spans="1:34" x14ac:dyDescent="0.25">
      <c r="A1957">
        <v>1588889</v>
      </c>
      <c r="B1957" t="s">
        <v>54</v>
      </c>
      <c r="E1957">
        <v>60628</v>
      </c>
      <c r="F1957" t="s">
        <v>20</v>
      </c>
      <c r="G1957" t="s">
        <v>55</v>
      </c>
      <c r="H1957">
        <v>5500</v>
      </c>
      <c r="I1957" t="s">
        <v>66</v>
      </c>
      <c r="J1957">
        <f>VLOOKUP(I1957,Key!$A$1:$C$73,2,FALSE)</f>
        <v>43.078530000000001</v>
      </c>
      <c r="K1957">
        <f>VLOOKUP(I1957,Key!$A$1:$C$73,3,FALSE)</f>
        <v>-87.882620000000003</v>
      </c>
      <c r="L1957" t="s">
        <v>66</v>
      </c>
      <c r="M1957">
        <f>VLOOKUP(L1957,Key!$A$1:$C$73,2,FALSE)</f>
        <v>43.078530000000001</v>
      </c>
      <c r="N1957">
        <f>VLOOKUP(L1957,Key!$A$1:$C$73,3,FALSE)</f>
        <v>-87.882620000000003</v>
      </c>
      <c r="O1957">
        <v>29</v>
      </c>
      <c r="P1957">
        <v>3</v>
      </c>
      <c r="Q1957">
        <v>4.4000000000000004</v>
      </c>
      <c r="R1957">
        <v>4.0999999999999996</v>
      </c>
      <c r="S1957">
        <v>174</v>
      </c>
      <c r="T1957">
        <f t="shared" si="270"/>
        <v>-1</v>
      </c>
      <c r="U1957" s="1">
        <v>42843</v>
      </c>
      <c r="V1957" s="13">
        <f t="shared" si="271"/>
        <v>42826</v>
      </c>
      <c r="W1957" s="14">
        <f t="shared" si="272"/>
        <v>42843</v>
      </c>
      <c r="X1957" s="1" t="str">
        <f t="shared" si="273"/>
        <v>Tuesday</v>
      </c>
      <c r="Y1957" s="2">
        <v>0.92194444444444434</v>
      </c>
      <c r="Z1957" s="2">
        <f t="shared" si="274"/>
        <v>0.91666666666666663</v>
      </c>
      <c r="AA1957">
        <f>1</f>
        <v>1</v>
      </c>
      <c r="AB1957" s="1">
        <v>42843</v>
      </c>
      <c r="AC1957" s="13">
        <f t="shared" si="275"/>
        <v>42826</v>
      </c>
      <c r="AD1957" s="14">
        <f t="shared" si="276"/>
        <v>42843</v>
      </c>
      <c r="AE1957" s="1" t="str">
        <f t="shared" si="277"/>
        <v>Tuesday</v>
      </c>
      <c r="AF1957" s="2">
        <v>0.9422800925925926</v>
      </c>
      <c r="AG1957" s="2">
        <f t="shared" si="278"/>
        <v>0.95833333333333326</v>
      </c>
      <c r="AH1957" t="s">
        <v>25</v>
      </c>
    </row>
    <row r="1958" spans="1:34" x14ac:dyDescent="0.25">
      <c r="A1958">
        <v>1589920</v>
      </c>
      <c r="B1958" t="s">
        <v>54</v>
      </c>
      <c r="E1958">
        <v>53226</v>
      </c>
      <c r="F1958" t="s">
        <v>20</v>
      </c>
      <c r="G1958" t="s">
        <v>55</v>
      </c>
      <c r="H1958">
        <v>5503</v>
      </c>
      <c r="I1958" t="s">
        <v>39</v>
      </c>
      <c r="J1958">
        <f>VLOOKUP(I1958,Key!$A$1:$C$73,2,FALSE)</f>
        <v>43.031480000000002</v>
      </c>
      <c r="K1958">
        <f>VLOOKUP(I1958,Key!$A$1:$C$73,3,FALSE)</f>
        <v>-87.908169999999998</v>
      </c>
      <c r="L1958" t="s">
        <v>33</v>
      </c>
      <c r="M1958">
        <f>VLOOKUP(L1958,Key!$A$1:$C$73,2,FALSE)</f>
        <v>43.045712999999999</v>
      </c>
      <c r="N1958">
        <f>VLOOKUP(L1958,Key!$A$1:$C$73,3,FALSE)</f>
        <v>-87.899756999999994</v>
      </c>
      <c r="O1958">
        <v>15</v>
      </c>
      <c r="P1958">
        <v>3</v>
      </c>
      <c r="Q1958">
        <v>2.2999999999999998</v>
      </c>
      <c r="R1958">
        <v>2.1</v>
      </c>
      <c r="S1958">
        <v>90</v>
      </c>
      <c r="T1958">
        <f t="shared" si="270"/>
        <v>-1</v>
      </c>
      <c r="U1958" s="1">
        <v>42843</v>
      </c>
      <c r="V1958" s="13">
        <f t="shared" si="271"/>
        <v>42826</v>
      </c>
      <c r="W1958" s="14">
        <f t="shared" si="272"/>
        <v>42843</v>
      </c>
      <c r="X1958" s="1" t="str">
        <f t="shared" si="273"/>
        <v>Tuesday</v>
      </c>
      <c r="Y1958" s="2">
        <v>0.99679398148148157</v>
      </c>
      <c r="Z1958" s="2">
        <f t="shared" si="274"/>
        <v>1</v>
      </c>
      <c r="AA1958">
        <f>1</f>
        <v>1</v>
      </c>
      <c r="AB1958" s="1">
        <v>42844</v>
      </c>
      <c r="AC1958" s="13">
        <f t="shared" si="275"/>
        <v>42826</v>
      </c>
      <c r="AD1958" s="14">
        <f t="shared" si="276"/>
        <v>42844</v>
      </c>
      <c r="AE1958" s="1" t="str">
        <f t="shared" si="277"/>
        <v>Wednesday</v>
      </c>
      <c r="AF1958" s="2">
        <v>7.6041666666666662E-3</v>
      </c>
      <c r="AG1958" s="2">
        <f t="shared" si="278"/>
        <v>0</v>
      </c>
      <c r="AH1958" t="s">
        <v>23</v>
      </c>
    </row>
    <row r="1959" spans="1:34" x14ac:dyDescent="0.25">
      <c r="A1959">
        <v>1456370</v>
      </c>
      <c r="B1959" t="s">
        <v>54</v>
      </c>
      <c r="E1959">
        <v>60056</v>
      </c>
      <c r="F1959" t="s">
        <v>20</v>
      </c>
      <c r="G1959" t="s">
        <v>55</v>
      </c>
      <c r="H1959">
        <v>38</v>
      </c>
      <c r="I1959" t="s">
        <v>84</v>
      </c>
      <c r="J1959">
        <f>VLOOKUP(I1959,Key!$A$1:$C$73,2,FALSE)</f>
        <v>43.040154000000001</v>
      </c>
      <c r="K1959">
        <f>VLOOKUP(I1959,Key!$A$1:$C$73,3,FALSE)</f>
        <v>-87.932113000000001</v>
      </c>
      <c r="L1959" t="s">
        <v>84</v>
      </c>
      <c r="M1959">
        <f>VLOOKUP(L1959,Key!$A$1:$C$73,2,FALSE)</f>
        <v>43.040154000000001</v>
      </c>
      <c r="N1959">
        <f>VLOOKUP(L1959,Key!$A$1:$C$73,3,FALSE)</f>
        <v>-87.932113000000001</v>
      </c>
      <c r="O1959">
        <v>52</v>
      </c>
      <c r="P1959">
        <v>6</v>
      </c>
      <c r="Q1959">
        <v>7.8</v>
      </c>
      <c r="R1959">
        <v>7.4</v>
      </c>
      <c r="S1959">
        <v>312</v>
      </c>
      <c r="T1959">
        <f t="shared" si="270"/>
        <v>-1</v>
      </c>
      <c r="U1959" s="1">
        <v>42844</v>
      </c>
      <c r="V1959" s="13">
        <f t="shared" si="271"/>
        <v>42826</v>
      </c>
      <c r="W1959" s="14">
        <f t="shared" si="272"/>
        <v>42844</v>
      </c>
      <c r="X1959" s="1" t="str">
        <f t="shared" si="273"/>
        <v>Wednesday</v>
      </c>
      <c r="Y1959" s="2">
        <v>3.4548611111111113E-2</v>
      </c>
      <c r="Z1959" s="2">
        <f t="shared" si="274"/>
        <v>4.1666666666666664E-2</v>
      </c>
      <c r="AA1959">
        <f>1</f>
        <v>1</v>
      </c>
      <c r="AB1959" s="1">
        <v>42844</v>
      </c>
      <c r="AC1959" s="13">
        <f t="shared" si="275"/>
        <v>42826</v>
      </c>
      <c r="AD1959" s="14">
        <f t="shared" si="276"/>
        <v>42844</v>
      </c>
      <c r="AE1959" s="1" t="str">
        <f t="shared" si="277"/>
        <v>Wednesday</v>
      </c>
      <c r="AF1959" s="2">
        <v>7.0775462962962957E-2</v>
      </c>
      <c r="AG1959" s="2">
        <f t="shared" si="278"/>
        <v>8.3333333333333329E-2</v>
      </c>
      <c r="AH1959" t="s">
        <v>25</v>
      </c>
    </row>
    <row r="1960" spans="1:34" x14ac:dyDescent="0.25">
      <c r="A1960">
        <v>1246511</v>
      </c>
      <c r="B1960" t="s">
        <v>54</v>
      </c>
      <c r="E1960">
        <v>53202</v>
      </c>
      <c r="F1960" t="s">
        <v>20</v>
      </c>
      <c r="G1960" t="s">
        <v>55</v>
      </c>
      <c r="H1960">
        <v>362</v>
      </c>
      <c r="I1960" t="s">
        <v>62</v>
      </c>
      <c r="J1960">
        <f>VLOOKUP(I1960,Key!$A$1:$C$73,2,FALSE)</f>
        <v>43.052460000000004</v>
      </c>
      <c r="K1960">
        <f>VLOOKUP(I1960,Key!$A$1:$C$73,3,FALSE)</f>
        <v>-87.891000000000005</v>
      </c>
      <c r="L1960" t="s">
        <v>62</v>
      </c>
      <c r="M1960">
        <f>VLOOKUP(L1960,Key!$A$1:$C$73,2,FALSE)</f>
        <v>43.052460000000004</v>
      </c>
      <c r="N1960">
        <f>VLOOKUP(L1960,Key!$A$1:$C$73,3,FALSE)</f>
        <v>-87.891000000000005</v>
      </c>
      <c r="O1960">
        <v>18</v>
      </c>
      <c r="P1960">
        <v>3</v>
      </c>
      <c r="Q1960">
        <v>2.7</v>
      </c>
      <c r="R1960">
        <v>2.6</v>
      </c>
      <c r="S1960">
        <v>108</v>
      </c>
      <c r="T1960">
        <f t="shared" si="270"/>
        <v>-1</v>
      </c>
      <c r="U1960" s="1">
        <v>42844</v>
      </c>
      <c r="V1960" s="13">
        <f t="shared" si="271"/>
        <v>42826</v>
      </c>
      <c r="W1960" s="14">
        <f t="shared" si="272"/>
        <v>42844</v>
      </c>
      <c r="X1960" s="1" t="str">
        <f t="shared" si="273"/>
        <v>Wednesday</v>
      </c>
      <c r="Y1960" s="2">
        <v>0.46521990740740743</v>
      </c>
      <c r="Z1960" s="2">
        <f t="shared" si="274"/>
        <v>0.45833333333333331</v>
      </c>
      <c r="AA1960">
        <f>1</f>
        <v>1</v>
      </c>
      <c r="AB1960" s="1">
        <v>42844</v>
      </c>
      <c r="AC1960" s="13">
        <f t="shared" si="275"/>
        <v>42826</v>
      </c>
      <c r="AD1960" s="14">
        <f t="shared" si="276"/>
        <v>42844</v>
      </c>
      <c r="AE1960" s="1" t="str">
        <f t="shared" si="277"/>
        <v>Wednesday</v>
      </c>
      <c r="AF1960" s="2">
        <v>0.47753472222222221</v>
      </c>
      <c r="AG1960" s="2">
        <f t="shared" si="278"/>
        <v>0.45833333333333331</v>
      </c>
      <c r="AH1960" t="s">
        <v>25</v>
      </c>
    </row>
    <row r="1961" spans="1:34" x14ac:dyDescent="0.25">
      <c r="A1961">
        <v>1590362</v>
      </c>
      <c r="B1961" t="s">
        <v>54</v>
      </c>
      <c r="E1961">
        <v>53207</v>
      </c>
      <c r="F1961" t="s">
        <v>20</v>
      </c>
      <c r="G1961" t="s">
        <v>55</v>
      </c>
      <c r="H1961">
        <v>11161</v>
      </c>
      <c r="I1961" t="s">
        <v>56</v>
      </c>
      <c r="J1961">
        <f>VLOOKUP(I1961,Key!$A$1:$C$73,2,FALSE)</f>
        <v>43.004728999999998</v>
      </c>
      <c r="K1961">
        <f>VLOOKUP(I1961,Key!$A$1:$C$73,3,FALSE)</f>
        <v>-87.905463999999995</v>
      </c>
      <c r="L1961" t="s">
        <v>76</v>
      </c>
      <c r="M1961">
        <f>VLOOKUP(L1961,Key!$A$1:$C$73,2,FALSE)</f>
        <v>43.02948</v>
      </c>
      <c r="N1961">
        <f>VLOOKUP(L1961,Key!$A$1:$C$73,3,FALSE)</f>
        <v>-87.912819999999996</v>
      </c>
      <c r="O1961">
        <v>12</v>
      </c>
      <c r="P1961">
        <v>3</v>
      </c>
      <c r="Q1961">
        <v>1.8</v>
      </c>
      <c r="R1961">
        <v>1.7</v>
      </c>
      <c r="S1961">
        <v>72</v>
      </c>
      <c r="T1961">
        <f t="shared" si="270"/>
        <v>-1</v>
      </c>
      <c r="U1961" s="1">
        <v>42844</v>
      </c>
      <c r="V1961" s="13">
        <f t="shared" si="271"/>
        <v>42826</v>
      </c>
      <c r="W1961" s="14">
        <f t="shared" si="272"/>
        <v>42844</v>
      </c>
      <c r="X1961" s="1" t="str">
        <f t="shared" si="273"/>
        <v>Wednesday</v>
      </c>
      <c r="Y1961" s="2">
        <v>0.65312500000000007</v>
      </c>
      <c r="Z1961" s="2">
        <f t="shared" si="274"/>
        <v>0.66666666666666663</v>
      </c>
      <c r="AA1961">
        <f>1</f>
        <v>1</v>
      </c>
      <c r="AB1961" s="1">
        <v>42844</v>
      </c>
      <c r="AC1961" s="13">
        <f t="shared" si="275"/>
        <v>42826</v>
      </c>
      <c r="AD1961" s="14">
        <f t="shared" si="276"/>
        <v>42844</v>
      </c>
      <c r="AE1961" s="1" t="str">
        <f t="shared" si="277"/>
        <v>Wednesday</v>
      </c>
      <c r="AF1961" s="2">
        <v>0.66144675925925933</v>
      </c>
      <c r="AG1961" s="2">
        <f t="shared" si="278"/>
        <v>0.66666666666666663</v>
      </c>
      <c r="AH1961" t="s">
        <v>23</v>
      </c>
    </row>
    <row r="1962" spans="1:34" x14ac:dyDescent="0.25">
      <c r="A1962">
        <v>1211746</v>
      </c>
      <c r="B1962" t="s">
        <v>54</v>
      </c>
      <c r="E1962">
        <v>53204</v>
      </c>
      <c r="F1962" t="s">
        <v>20</v>
      </c>
      <c r="G1962" t="s">
        <v>55</v>
      </c>
      <c r="H1962">
        <v>5428</v>
      </c>
      <c r="I1962" t="s">
        <v>77</v>
      </c>
      <c r="J1962">
        <f>VLOOKUP(I1962,Key!$A$1:$C$73,2,FALSE)</f>
        <v>43.036900000000003</v>
      </c>
      <c r="K1962">
        <f>VLOOKUP(I1962,Key!$A$1:$C$73,3,FALSE)</f>
        <v>-87.89667</v>
      </c>
      <c r="L1962" t="s">
        <v>48</v>
      </c>
      <c r="M1962">
        <f>VLOOKUP(L1962,Key!$A$1:$C$73,2,FALSE)</f>
        <v>43.031320000000001</v>
      </c>
      <c r="N1962">
        <f>VLOOKUP(L1962,Key!$A$1:$C$73,3,FALSE)</f>
        <v>-87.904259999999994</v>
      </c>
      <c r="O1962">
        <v>4</v>
      </c>
      <c r="P1962">
        <v>0</v>
      </c>
      <c r="Q1962">
        <v>0.6</v>
      </c>
      <c r="R1962">
        <v>0.6</v>
      </c>
      <c r="S1962">
        <v>24</v>
      </c>
      <c r="T1962">
        <f t="shared" si="270"/>
        <v>-1</v>
      </c>
      <c r="U1962" s="1">
        <v>42844</v>
      </c>
      <c r="V1962" s="13">
        <f t="shared" si="271"/>
        <v>42826</v>
      </c>
      <c r="W1962" s="14">
        <f t="shared" si="272"/>
        <v>42844</v>
      </c>
      <c r="X1962" s="1" t="str">
        <f t="shared" si="273"/>
        <v>Wednesday</v>
      </c>
      <c r="Y1962" s="2">
        <v>0.79459490740740746</v>
      </c>
      <c r="Z1962" s="2">
        <f t="shared" si="274"/>
        <v>0.79166666666666663</v>
      </c>
      <c r="AA1962">
        <f>1</f>
        <v>1</v>
      </c>
      <c r="AB1962" s="1">
        <v>42844</v>
      </c>
      <c r="AC1962" s="13">
        <f t="shared" si="275"/>
        <v>42826</v>
      </c>
      <c r="AD1962" s="14">
        <f t="shared" si="276"/>
        <v>42844</v>
      </c>
      <c r="AE1962" s="1" t="str">
        <f t="shared" si="277"/>
        <v>Wednesday</v>
      </c>
      <c r="AF1962" s="2">
        <v>0.79789351851851853</v>
      </c>
      <c r="AG1962" s="2">
        <f t="shared" si="278"/>
        <v>0.79166666666666663</v>
      </c>
      <c r="AH1962" t="s">
        <v>23</v>
      </c>
    </row>
    <row r="1963" spans="1:34" x14ac:dyDescent="0.25">
      <c r="A1963">
        <v>1198458</v>
      </c>
      <c r="B1963" t="s">
        <v>54</v>
      </c>
      <c r="E1963">
        <v>53207</v>
      </c>
      <c r="F1963" t="s">
        <v>20</v>
      </c>
      <c r="G1963" t="s">
        <v>55</v>
      </c>
      <c r="H1963">
        <v>11148</v>
      </c>
      <c r="I1963" t="s">
        <v>92</v>
      </c>
      <c r="J1963">
        <f>VLOOKUP(I1963,Key!$A$1:$C$73,2,FALSE)</f>
        <v>43.038245000000003</v>
      </c>
      <c r="K1963">
        <f>VLOOKUP(I1963,Key!$A$1:$C$73,3,FALSE)</f>
        <v>-87.914811999999998</v>
      </c>
      <c r="L1963" t="s">
        <v>92</v>
      </c>
      <c r="M1963">
        <f>VLOOKUP(L1963,Key!$A$1:$C$73,2,FALSE)</f>
        <v>43.038245000000003</v>
      </c>
      <c r="N1963">
        <f>VLOOKUP(L1963,Key!$A$1:$C$73,3,FALSE)</f>
        <v>-87.914811999999998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f t="shared" si="270"/>
        <v>-1</v>
      </c>
      <c r="U1963" s="1">
        <v>42845</v>
      </c>
      <c r="V1963" s="13">
        <f t="shared" si="271"/>
        <v>42826</v>
      </c>
      <c r="W1963" s="14">
        <f t="shared" si="272"/>
        <v>42845</v>
      </c>
      <c r="X1963" s="1" t="str">
        <f t="shared" si="273"/>
        <v>Thursday</v>
      </c>
      <c r="Y1963" s="2">
        <v>0.52451388888888884</v>
      </c>
      <c r="Z1963" s="2">
        <f t="shared" si="274"/>
        <v>0.54166666666666663</v>
      </c>
      <c r="AA1963">
        <f>1</f>
        <v>1</v>
      </c>
      <c r="AB1963" s="1">
        <v>42845</v>
      </c>
      <c r="AC1963" s="13">
        <f t="shared" si="275"/>
        <v>42826</v>
      </c>
      <c r="AD1963" s="14">
        <f t="shared" si="276"/>
        <v>42845</v>
      </c>
      <c r="AE1963" s="1" t="str">
        <f t="shared" si="277"/>
        <v>Thursday</v>
      </c>
      <c r="AF1963" s="2">
        <v>0.52460648148148148</v>
      </c>
      <c r="AG1963" s="2">
        <f t="shared" si="278"/>
        <v>0.54166666666666663</v>
      </c>
      <c r="AH1963" t="s">
        <v>25</v>
      </c>
    </row>
    <row r="1964" spans="1:34" x14ac:dyDescent="0.25">
      <c r="A1964">
        <v>1591462</v>
      </c>
      <c r="B1964" t="s">
        <v>54</v>
      </c>
      <c r="E1964">
        <v>84103</v>
      </c>
      <c r="F1964" t="s">
        <v>20</v>
      </c>
      <c r="G1964" t="s">
        <v>55</v>
      </c>
      <c r="H1964">
        <v>22</v>
      </c>
      <c r="I1964" t="s">
        <v>36</v>
      </c>
      <c r="J1964">
        <f>VLOOKUP(I1964,Key!$A$1:$C$73,2,FALSE)</f>
        <v>43.03519</v>
      </c>
      <c r="K1964">
        <f>VLOOKUP(I1964,Key!$A$1:$C$73,3,FALSE)</f>
        <v>-87.907390000000007</v>
      </c>
      <c r="L1964" t="s">
        <v>52</v>
      </c>
      <c r="M1964">
        <f>VLOOKUP(L1964,Key!$A$1:$C$73,2,FALSE)</f>
        <v>43.042490000000001</v>
      </c>
      <c r="N1964">
        <f>VLOOKUP(L1964,Key!$A$1:$C$73,3,FALSE)</f>
        <v>-87.909959999999998</v>
      </c>
      <c r="O1964">
        <v>33</v>
      </c>
      <c r="P1964">
        <v>3</v>
      </c>
      <c r="Q1964">
        <v>5</v>
      </c>
      <c r="R1964">
        <v>4.7</v>
      </c>
      <c r="S1964">
        <v>198</v>
      </c>
      <c r="T1964">
        <f t="shared" si="270"/>
        <v>-1</v>
      </c>
      <c r="U1964" s="1">
        <v>42845</v>
      </c>
      <c r="V1964" s="13">
        <f t="shared" si="271"/>
        <v>42826</v>
      </c>
      <c r="W1964" s="14">
        <f t="shared" si="272"/>
        <v>42845</v>
      </c>
      <c r="X1964" s="1" t="str">
        <f t="shared" si="273"/>
        <v>Thursday</v>
      </c>
      <c r="Y1964" s="2">
        <v>0.67152777777777783</v>
      </c>
      <c r="Z1964" s="2">
        <f t="shared" si="274"/>
        <v>0.66666666666666663</v>
      </c>
      <c r="AA1964">
        <f>1</f>
        <v>1</v>
      </c>
      <c r="AB1964" s="1">
        <v>42845</v>
      </c>
      <c r="AC1964" s="13">
        <f t="shared" si="275"/>
        <v>42826</v>
      </c>
      <c r="AD1964" s="14">
        <f t="shared" si="276"/>
        <v>42845</v>
      </c>
      <c r="AE1964" s="1" t="str">
        <f t="shared" si="277"/>
        <v>Thursday</v>
      </c>
      <c r="AF1964" s="2">
        <v>0.69487268518518519</v>
      </c>
      <c r="AG1964" s="2">
        <f t="shared" si="278"/>
        <v>0.70833333333333326</v>
      </c>
      <c r="AH1964" t="s">
        <v>23</v>
      </c>
    </row>
    <row r="1965" spans="1:34" x14ac:dyDescent="0.25">
      <c r="A1965">
        <v>1591742</v>
      </c>
      <c r="B1965" t="s">
        <v>54</v>
      </c>
      <c r="E1965">
        <v>53018</v>
      </c>
      <c r="F1965" t="s">
        <v>20</v>
      </c>
      <c r="G1965" t="s">
        <v>55</v>
      </c>
      <c r="H1965">
        <v>28</v>
      </c>
      <c r="I1965" t="s">
        <v>57</v>
      </c>
      <c r="J1965">
        <f>VLOOKUP(I1965,Key!$A$1:$C$73,2,FALSE)</f>
        <v>43.03913</v>
      </c>
      <c r="K1965">
        <f>VLOOKUP(I1965,Key!$A$1:$C$73,3,FALSE)</f>
        <v>-87.916150000000002</v>
      </c>
      <c r="L1965" t="s">
        <v>62</v>
      </c>
      <c r="M1965">
        <f>VLOOKUP(L1965,Key!$A$1:$C$73,2,FALSE)</f>
        <v>43.052460000000004</v>
      </c>
      <c r="N1965">
        <f>VLOOKUP(L1965,Key!$A$1:$C$73,3,FALSE)</f>
        <v>-87.891000000000005</v>
      </c>
      <c r="O1965">
        <v>24</v>
      </c>
      <c r="P1965">
        <v>3</v>
      </c>
      <c r="Q1965">
        <v>3.6</v>
      </c>
      <c r="R1965">
        <v>3.4</v>
      </c>
      <c r="S1965">
        <v>144</v>
      </c>
      <c r="T1965">
        <f t="shared" si="270"/>
        <v>-1</v>
      </c>
      <c r="U1965" s="1">
        <v>42845</v>
      </c>
      <c r="V1965" s="13">
        <f t="shared" si="271"/>
        <v>42826</v>
      </c>
      <c r="W1965" s="14">
        <f t="shared" si="272"/>
        <v>42845</v>
      </c>
      <c r="X1965" s="1" t="str">
        <f t="shared" si="273"/>
        <v>Thursday</v>
      </c>
      <c r="Y1965" s="2">
        <v>0.8572685185185186</v>
      </c>
      <c r="Z1965" s="2">
        <f t="shared" si="274"/>
        <v>0.875</v>
      </c>
      <c r="AA1965">
        <f>1</f>
        <v>1</v>
      </c>
      <c r="AB1965" s="1">
        <v>42845</v>
      </c>
      <c r="AC1965" s="13">
        <f t="shared" si="275"/>
        <v>42826</v>
      </c>
      <c r="AD1965" s="14">
        <f t="shared" si="276"/>
        <v>42845</v>
      </c>
      <c r="AE1965" s="1" t="str">
        <f t="shared" si="277"/>
        <v>Thursday</v>
      </c>
      <c r="AF1965" s="2">
        <v>0.87372685185185184</v>
      </c>
      <c r="AG1965" s="2">
        <f t="shared" si="278"/>
        <v>0.875</v>
      </c>
      <c r="AH1965" t="s">
        <v>23</v>
      </c>
    </row>
    <row r="1966" spans="1:34" x14ac:dyDescent="0.25">
      <c r="A1966">
        <v>1591764</v>
      </c>
      <c r="B1966" t="s">
        <v>54</v>
      </c>
      <c r="E1966">
        <v>53215</v>
      </c>
      <c r="F1966" t="s">
        <v>20</v>
      </c>
      <c r="G1966" t="s">
        <v>55</v>
      </c>
      <c r="H1966">
        <v>9</v>
      </c>
      <c r="I1966" t="s">
        <v>81</v>
      </c>
      <c r="J1966">
        <f>VLOOKUP(I1966,Key!$A$1:$C$73,2,FALSE)</f>
        <v>43.058010000000003</v>
      </c>
      <c r="K1966">
        <f>VLOOKUP(I1966,Key!$A$1:$C$73,3,FALSE)</f>
        <v>-87.877300000000005</v>
      </c>
      <c r="L1966" t="s">
        <v>81</v>
      </c>
      <c r="M1966">
        <f>VLOOKUP(L1966,Key!$A$1:$C$73,2,FALSE)</f>
        <v>43.058010000000003</v>
      </c>
      <c r="N1966">
        <f>VLOOKUP(L1966,Key!$A$1:$C$73,3,FALSE)</f>
        <v>-87.877300000000005</v>
      </c>
      <c r="O1966">
        <v>38</v>
      </c>
      <c r="P1966">
        <v>6</v>
      </c>
      <c r="Q1966">
        <v>5.7</v>
      </c>
      <c r="R1966">
        <v>5.4</v>
      </c>
      <c r="S1966">
        <v>228</v>
      </c>
      <c r="T1966">
        <f t="shared" si="270"/>
        <v>-1</v>
      </c>
      <c r="U1966" s="1">
        <v>42845</v>
      </c>
      <c r="V1966" s="13">
        <f t="shared" si="271"/>
        <v>42826</v>
      </c>
      <c r="W1966" s="14">
        <f t="shared" si="272"/>
        <v>42845</v>
      </c>
      <c r="X1966" s="1" t="str">
        <f t="shared" si="273"/>
        <v>Thursday</v>
      </c>
      <c r="Y1966" s="2">
        <v>0.88599537037037035</v>
      </c>
      <c r="Z1966" s="2">
        <f t="shared" si="274"/>
        <v>0.875</v>
      </c>
      <c r="AA1966">
        <f>1</f>
        <v>1</v>
      </c>
      <c r="AB1966" s="1">
        <v>42845</v>
      </c>
      <c r="AC1966" s="13">
        <f t="shared" si="275"/>
        <v>42826</v>
      </c>
      <c r="AD1966" s="14">
        <f t="shared" si="276"/>
        <v>42845</v>
      </c>
      <c r="AE1966" s="1" t="str">
        <f t="shared" si="277"/>
        <v>Thursday</v>
      </c>
      <c r="AF1966" s="2">
        <v>0.91204861111111113</v>
      </c>
      <c r="AG1966" s="2">
        <f t="shared" si="278"/>
        <v>0.91666666666666663</v>
      </c>
      <c r="AH1966" t="s">
        <v>25</v>
      </c>
    </row>
    <row r="1967" spans="1:34" x14ac:dyDescent="0.25">
      <c r="A1967">
        <v>1556816</v>
      </c>
      <c r="B1967" t="s">
        <v>54</v>
      </c>
      <c r="E1967">
        <v>53221</v>
      </c>
      <c r="F1967" t="s">
        <v>20</v>
      </c>
      <c r="G1967" t="s">
        <v>55</v>
      </c>
      <c r="H1967">
        <v>11075</v>
      </c>
      <c r="I1967" t="s">
        <v>86</v>
      </c>
      <c r="J1967">
        <f>VLOOKUP(I1967,Key!$A$1:$C$73,2,FALSE)</f>
        <v>43.052549999999997</v>
      </c>
      <c r="K1967">
        <f>VLOOKUP(I1967,Key!$A$1:$C$73,3,FALSE)</f>
        <v>-87.909329999999997</v>
      </c>
      <c r="L1967" t="s">
        <v>67</v>
      </c>
      <c r="M1967">
        <f>VLOOKUP(L1967,Key!$A$1:$C$73,2,FALSE)</f>
        <v>43.05847</v>
      </c>
      <c r="N1967">
        <f>VLOOKUP(L1967,Key!$A$1:$C$73,3,FALSE)</f>
        <v>-87.898079999999993</v>
      </c>
      <c r="O1967">
        <v>5</v>
      </c>
      <c r="P1967">
        <v>3</v>
      </c>
      <c r="Q1967">
        <v>0.8</v>
      </c>
      <c r="R1967">
        <v>0.7</v>
      </c>
      <c r="S1967">
        <v>30</v>
      </c>
      <c r="T1967">
        <f t="shared" si="270"/>
        <v>-1</v>
      </c>
      <c r="U1967" s="1">
        <v>42846</v>
      </c>
      <c r="V1967" s="13">
        <f t="shared" si="271"/>
        <v>42826</v>
      </c>
      <c r="W1967" s="14">
        <f t="shared" si="272"/>
        <v>42846</v>
      </c>
      <c r="X1967" s="1" t="str">
        <f t="shared" si="273"/>
        <v>Friday</v>
      </c>
      <c r="Y1967" s="2">
        <v>0.33113425925925927</v>
      </c>
      <c r="Z1967" s="2">
        <f t="shared" si="274"/>
        <v>0.33333333333333331</v>
      </c>
      <c r="AA1967">
        <f>1</f>
        <v>1</v>
      </c>
      <c r="AB1967" s="1">
        <v>42846</v>
      </c>
      <c r="AC1967" s="13">
        <f t="shared" si="275"/>
        <v>42826</v>
      </c>
      <c r="AD1967" s="14">
        <f t="shared" si="276"/>
        <v>42846</v>
      </c>
      <c r="AE1967" s="1" t="str">
        <f t="shared" si="277"/>
        <v>Friday</v>
      </c>
      <c r="AF1967" s="2">
        <v>0.33462962962962961</v>
      </c>
      <c r="AG1967" s="2">
        <f t="shared" si="278"/>
        <v>0.33333333333333331</v>
      </c>
      <c r="AH1967" t="s">
        <v>23</v>
      </c>
    </row>
    <row r="1968" spans="1:34" x14ac:dyDescent="0.25">
      <c r="A1968">
        <v>1592284</v>
      </c>
      <c r="B1968" t="s">
        <v>54</v>
      </c>
      <c r="E1968">
        <v>53226</v>
      </c>
      <c r="F1968" t="s">
        <v>20</v>
      </c>
      <c r="G1968" t="s">
        <v>55</v>
      </c>
      <c r="H1968">
        <v>5447</v>
      </c>
      <c r="I1968" t="s">
        <v>75</v>
      </c>
      <c r="J1968">
        <f>VLOOKUP(I1968,Key!$A$1:$C$73,2,FALSE)</f>
        <v>43.060296999999998</v>
      </c>
      <c r="K1968">
        <f>VLOOKUP(I1968,Key!$A$1:$C$73,3,FALSE)</f>
        <v>-87.913150000000002</v>
      </c>
      <c r="L1968" t="s">
        <v>74</v>
      </c>
      <c r="M1968">
        <f>VLOOKUP(L1968,Key!$A$1:$C$73,2,FALSE)</f>
        <v>43.05536</v>
      </c>
      <c r="N1968">
        <f>VLOOKUP(L1968,Key!$A$1:$C$73,3,FALSE)</f>
        <v>-87.90504</v>
      </c>
      <c r="O1968">
        <v>10</v>
      </c>
      <c r="P1968">
        <v>3</v>
      </c>
      <c r="Q1968">
        <v>1.5</v>
      </c>
      <c r="R1968">
        <v>1.4</v>
      </c>
      <c r="S1968">
        <v>60</v>
      </c>
      <c r="T1968">
        <f t="shared" si="270"/>
        <v>-1</v>
      </c>
      <c r="U1968" s="1">
        <v>42846</v>
      </c>
      <c r="V1968" s="13">
        <f t="shared" si="271"/>
        <v>42826</v>
      </c>
      <c r="W1968" s="14">
        <f t="shared" si="272"/>
        <v>42846</v>
      </c>
      <c r="X1968" s="1" t="str">
        <f t="shared" si="273"/>
        <v>Friday</v>
      </c>
      <c r="Y1968" s="2">
        <v>0.52221064814814822</v>
      </c>
      <c r="Z1968" s="2">
        <f t="shared" si="274"/>
        <v>0.54166666666666663</v>
      </c>
      <c r="AA1968">
        <f>1</f>
        <v>1</v>
      </c>
      <c r="AB1968" s="1">
        <v>42846</v>
      </c>
      <c r="AC1968" s="13">
        <f t="shared" si="275"/>
        <v>42826</v>
      </c>
      <c r="AD1968" s="14">
        <f t="shared" si="276"/>
        <v>42846</v>
      </c>
      <c r="AE1968" s="1" t="str">
        <f t="shared" si="277"/>
        <v>Friday</v>
      </c>
      <c r="AF1968" s="2">
        <v>0.52863425925925933</v>
      </c>
      <c r="AG1968" s="2">
        <f t="shared" si="278"/>
        <v>0.54166666666666663</v>
      </c>
      <c r="AH1968" t="s">
        <v>23</v>
      </c>
    </row>
    <row r="1969" spans="1:34" x14ac:dyDescent="0.25">
      <c r="A1969">
        <v>1592423</v>
      </c>
      <c r="B1969" t="s">
        <v>54</v>
      </c>
      <c r="E1969">
        <v>54141</v>
      </c>
      <c r="F1969" t="s">
        <v>20</v>
      </c>
      <c r="G1969" t="s">
        <v>55</v>
      </c>
      <c r="H1969">
        <v>38</v>
      </c>
      <c r="I1969" t="s">
        <v>84</v>
      </c>
      <c r="J1969">
        <f>VLOOKUP(I1969,Key!$A$1:$C$73,2,FALSE)</f>
        <v>43.040154000000001</v>
      </c>
      <c r="K1969">
        <f>VLOOKUP(I1969,Key!$A$1:$C$73,3,FALSE)</f>
        <v>-87.932113000000001</v>
      </c>
      <c r="L1969" t="s">
        <v>84</v>
      </c>
      <c r="M1969">
        <f>VLOOKUP(L1969,Key!$A$1:$C$73,2,FALSE)</f>
        <v>43.040154000000001</v>
      </c>
      <c r="N1969">
        <f>VLOOKUP(L1969,Key!$A$1:$C$73,3,FALSE)</f>
        <v>-87.932113000000001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f t="shared" si="270"/>
        <v>-1</v>
      </c>
      <c r="U1969" s="1">
        <v>42846</v>
      </c>
      <c r="V1969" s="13">
        <f t="shared" si="271"/>
        <v>42826</v>
      </c>
      <c r="W1969" s="14">
        <f t="shared" si="272"/>
        <v>42846</v>
      </c>
      <c r="X1969" s="1" t="str">
        <f t="shared" si="273"/>
        <v>Friday</v>
      </c>
      <c r="Y1969" s="2">
        <v>0.5802546296296297</v>
      </c>
      <c r="Z1969" s="2">
        <f t="shared" si="274"/>
        <v>0.58333333333333326</v>
      </c>
      <c r="AA1969">
        <f>1</f>
        <v>1</v>
      </c>
      <c r="AB1969" s="1">
        <v>42846</v>
      </c>
      <c r="AC1969" s="13">
        <f t="shared" si="275"/>
        <v>42826</v>
      </c>
      <c r="AD1969" s="14">
        <f t="shared" si="276"/>
        <v>42846</v>
      </c>
      <c r="AE1969" s="1" t="str">
        <f t="shared" si="277"/>
        <v>Friday</v>
      </c>
      <c r="AF1969" s="2">
        <v>0.58054398148148145</v>
      </c>
      <c r="AG1969" s="2">
        <f t="shared" si="278"/>
        <v>0.58333333333333326</v>
      </c>
      <c r="AH1969" t="s">
        <v>25</v>
      </c>
    </row>
    <row r="1970" spans="1:34" x14ac:dyDescent="0.25">
      <c r="A1970">
        <v>1395478</v>
      </c>
      <c r="B1970" t="s">
        <v>54</v>
      </c>
      <c r="E1970">
        <v>53233</v>
      </c>
      <c r="F1970" t="s">
        <v>20</v>
      </c>
      <c r="G1970" t="s">
        <v>55</v>
      </c>
      <c r="H1970">
        <v>5569</v>
      </c>
      <c r="I1970" t="s">
        <v>38</v>
      </c>
      <c r="J1970">
        <f>VLOOKUP(I1970,Key!$A$1:$C$73,2,FALSE)</f>
        <v>43.038649999999997</v>
      </c>
      <c r="K1970">
        <f>VLOOKUP(I1970,Key!$A$1:$C$73,3,FALSE)</f>
        <v>-87.921930000000003</v>
      </c>
      <c r="L1970" t="s">
        <v>36</v>
      </c>
      <c r="M1970">
        <f>VLOOKUP(L1970,Key!$A$1:$C$73,2,FALSE)</f>
        <v>43.03519</v>
      </c>
      <c r="N1970">
        <f>VLOOKUP(L1970,Key!$A$1:$C$73,3,FALSE)</f>
        <v>-87.907390000000007</v>
      </c>
      <c r="O1970">
        <v>22</v>
      </c>
      <c r="P1970">
        <v>3</v>
      </c>
      <c r="Q1970">
        <v>3.3</v>
      </c>
      <c r="R1970">
        <v>3.1</v>
      </c>
      <c r="S1970">
        <v>132</v>
      </c>
      <c r="T1970">
        <f t="shared" si="270"/>
        <v>-1</v>
      </c>
      <c r="U1970" s="1">
        <v>42846</v>
      </c>
      <c r="V1970" s="13">
        <f t="shared" si="271"/>
        <v>42826</v>
      </c>
      <c r="W1970" s="14">
        <f t="shared" si="272"/>
        <v>42846</v>
      </c>
      <c r="X1970" s="1" t="str">
        <f t="shared" si="273"/>
        <v>Friday</v>
      </c>
      <c r="Y1970" s="2">
        <v>0.6310648148148148</v>
      </c>
      <c r="Z1970" s="2">
        <f t="shared" si="274"/>
        <v>0.625</v>
      </c>
      <c r="AA1970">
        <f>1</f>
        <v>1</v>
      </c>
      <c r="AB1970" s="1">
        <v>42846</v>
      </c>
      <c r="AC1970" s="13">
        <f t="shared" si="275"/>
        <v>42826</v>
      </c>
      <c r="AD1970" s="14">
        <f t="shared" si="276"/>
        <v>42846</v>
      </c>
      <c r="AE1970" s="1" t="str">
        <f t="shared" si="277"/>
        <v>Friday</v>
      </c>
      <c r="AF1970" s="2">
        <v>0.6460069444444444</v>
      </c>
      <c r="AG1970" s="2">
        <f t="shared" si="278"/>
        <v>0.66666666666666663</v>
      </c>
      <c r="AH1970" t="s">
        <v>23</v>
      </c>
    </row>
    <row r="1971" spans="1:34" x14ac:dyDescent="0.25">
      <c r="A1971">
        <v>1592786</v>
      </c>
      <c r="B1971" t="s">
        <v>54</v>
      </c>
      <c r="E1971">
        <v>53211</v>
      </c>
      <c r="F1971" t="s">
        <v>20</v>
      </c>
      <c r="G1971" t="s">
        <v>55</v>
      </c>
      <c r="H1971">
        <v>5466</v>
      </c>
      <c r="I1971" t="s">
        <v>24</v>
      </c>
      <c r="J1971">
        <f>VLOOKUP(I1971,Key!$A$1:$C$73,2,FALSE)</f>
        <v>43.074655999999997</v>
      </c>
      <c r="K1971">
        <f>VLOOKUP(I1971,Key!$A$1:$C$73,3,FALSE)</f>
        <v>-87.889011999999994</v>
      </c>
      <c r="L1971" t="s">
        <v>24</v>
      </c>
      <c r="M1971">
        <f>VLOOKUP(L1971,Key!$A$1:$C$73,2,FALSE)</f>
        <v>43.074655999999997</v>
      </c>
      <c r="N1971">
        <f>VLOOKUP(L1971,Key!$A$1:$C$73,3,FALSE)</f>
        <v>-87.889011999999994</v>
      </c>
      <c r="O1971">
        <v>110</v>
      </c>
      <c r="P1971">
        <v>12</v>
      </c>
      <c r="Q1971">
        <v>16.5</v>
      </c>
      <c r="R1971">
        <v>15.7</v>
      </c>
      <c r="S1971">
        <v>660</v>
      </c>
      <c r="T1971">
        <f t="shared" si="270"/>
        <v>-1</v>
      </c>
      <c r="U1971" s="1">
        <v>42846</v>
      </c>
      <c r="V1971" s="13">
        <f t="shared" si="271"/>
        <v>42826</v>
      </c>
      <c r="W1971" s="14">
        <f t="shared" si="272"/>
        <v>42846</v>
      </c>
      <c r="X1971" s="1" t="str">
        <f t="shared" si="273"/>
        <v>Friday</v>
      </c>
      <c r="Y1971" s="2">
        <v>0.76782407407407405</v>
      </c>
      <c r="Z1971" s="2">
        <f t="shared" si="274"/>
        <v>0.75</v>
      </c>
      <c r="AA1971">
        <f>1</f>
        <v>1</v>
      </c>
      <c r="AB1971" s="1">
        <v>42846</v>
      </c>
      <c r="AC1971" s="13">
        <f t="shared" si="275"/>
        <v>42826</v>
      </c>
      <c r="AD1971" s="14">
        <f t="shared" si="276"/>
        <v>42846</v>
      </c>
      <c r="AE1971" s="1" t="str">
        <f t="shared" si="277"/>
        <v>Friday</v>
      </c>
      <c r="AF1971" s="2">
        <v>0.84376157407407415</v>
      </c>
      <c r="AG1971" s="2">
        <f t="shared" si="278"/>
        <v>0.83333333333333326</v>
      </c>
      <c r="AH1971" t="s">
        <v>25</v>
      </c>
    </row>
    <row r="1972" spans="1:34" x14ac:dyDescent="0.25">
      <c r="A1972">
        <v>1592793</v>
      </c>
      <c r="B1972" t="s">
        <v>54</v>
      </c>
      <c r="E1972">
        <v>54130</v>
      </c>
      <c r="F1972" t="s">
        <v>20</v>
      </c>
      <c r="G1972" t="s">
        <v>55</v>
      </c>
      <c r="H1972">
        <v>997</v>
      </c>
      <c r="I1972" t="s">
        <v>81</v>
      </c>
      <c r="J1972">
        <f>VLOOKUP(I1972,Key!$A$1:$C$73,2,FALSE)</f>
        <v>43.058010000000003</v>
      </c>
      <c r="K1972">
        <f>VLOOKUP(I1972,Key!$A$1:$C$73,3,FALSE)</f>
        <v>-87.877300000000005</v>
      </c>
      <c r="L1972" t="s">
        <v>81</v>
      </c>
      <c r="M1972">
        <f>VLOOKUP(L1972,Key!$A$1:$C$73,2,FALSE)</f>
        <v>43.058010000000003</v>
      </c>
      <c r="N1972">
        <f>VLOOKUP(L1972,Key!$A$1:$C$73,3,FALSE)</f>
        <v>-87.877300000000005</v>
      </c>
      <c r="O1972">
        <v>27</v>
      </c>
      <c r="P1972">
        <v>3</v>
      </c>
      <c r="Q1972">
        <v>4.0999999999999996</v>
      </c>
      <c r="R1972">
        <v>3.8</v>
      </c>
      <c r="S1972">
        <v>162</v>
      </c>
      <c r="T1972">
        <f t="shared" si="270"/>
        <v>-1</v>
      </c>
      <c r="U1972" s="1">
        <v>42846</v>
      </c>
      <c r="V1972" s="13">
        <f t="shared" si="271"/>
        <v>42826</v>
      </c>
      <c r="W1972" s="14">
        <f t="shared" si="272"/>
        <v>42846</v>
      </c>
      <c r="X1972" s="1" t="str">
        <f t="shared" si="273"/>
        <v>Friday</v>
      </c>
      <c r="Y1972" s="2">
        <v>0.77197916666666666</v>
      </c>
      <c r="Z1972" s="2">
        <f t="shared" si="274"/>
        <v>0.79166666666666663</v>
      </c>
      <c r="AA1972">
        <f>1</f>
        <v>1</v>
      </c>
      <c r="AB1972" s="1">
        <v>42846</v>
      </c>
      <c r="AC1972" s="13">
        <f t="shared" si="275"/>
        <v>42826</v>
      </c>
      <c r="AD1972" s="14">
        <f t="shared" si="276"/>
        <v>42846</v>
      </c>
      <c r="AE1972" s="1" t="str">
        <f t="shared" si="277"/>
        <v>Friday</v>
      </c>
      <c r="AF1972" s="2">
        <v>0.79032407407407401</v>
      </c>
      <c r="AG1972" s="2">
        <f t="shared" si="278"/>
        <v>0.79166666666666663</v>
      </c>
      <c r="AH1972" t="s">
        <v>25</v>
      </c>
    </row>
    <row r="1973" spans="1:34" x14ac:dyDescent="0.25">
      <c r="A1973">
        <v>1593112</v>
      </c>
      <c r="B1973" t="s">
        <v>54</v>
      </c>
      <c r="E1973">
        <v>53202</v>
      </c>
      <c r="F1973" t="s">
        <v>20</v>
      </c>
      <c r="G1973" t="s">
        <v>55</v>
      </c>
      <c r="H1973">
        <v>361</v>
      </c>
      <c r="I1973" t="s">
        <v>62</v>
      </c>
      <c r="J1973">
        <f>VLOOKUP(I1973,Key!$A$1:$C$73,2,FALSE)</f>
        <v>43.052460000000004</v>
      </c>
      <c r="K1973">
        <f>VLOOKUP(I1973,Key!$A$1:$C$73,3,FALSE)</f>
        <v>-87.891000000000005</v>
      </c>
      <c r="L1973" t="s">
        <v>22</v>
      </c>
      <c r="M1973">
        <f>VLOOKUP(L1973,Key!$A$1:$C$73,2,FALSE)</f>
        <v>43.058619999999998</v>
      </c>
      <c r="N1973">
        <f>VLOOKUP(L1973,Key!$A$1:$C$73,3,FALSE)</f>
        <v>-87.885319999999993</v>
      </c>
      <c r="O1973">
        <v>4</v>
      </c>
      <c r="P1973">
        <v>0</v>
      </c>
      <c r="Q1973">
        <v>0.6</v>
      </c>
      <c r="R1973">
        <v>0.6</v>
      </c>
      <c r="S1973">
        <v>24</v>
      </c>
      <c r="T1973">
        <f t="shared" si="270"/>
        <v>-1</v>
      </c>
      <c r="U1973" s="1">
        <v>42846</v>
      </c>
      <c r="V1973" s="13">
        <f t="shared" si="271"/>
        <v>42826</v>
      </c>
      <c r="W1973" s="14">
        <f t="shared" si="272"/>
        <v>42846</v>
      </c>
      <c r="X1973" s="1" t="str">
        <f t="shared" si="273"/>
        <v>Friday</v>
      </c>
      <c r="Y1973" s="2">
        <v>0.99799768518518517</v>
      </c>
      <c r="Z1973" s="2">
        <f t="shared" si="274"/>
        <v>1</v>
      </c>
      <c r="AA1973">
        <f>1</f>
        <v>1</v>
      </c>
      <c r="AB1973" s="1">
        <v>42847</v>
      </c>
      <c r="AC1973" s="13">
        <f t="shared" si="275"/>
        <v>42826</v>
      </c>
      <c r="AD1973" s="14">
        <f t="shared" si="276"/>
        <v>42847</v>
      </c>
      <c r="AE1973" s="1" t="str">
        <f t="shared" si="277"/>
        <v>Saturday</v>
      </c>
      <c r="AF1973" s="2">
        <v>8.6805555555555551E-4</v>
      </c>
      <c r="AG1973" s="2">
        <f t="shared" si="278"/>
        <v>0</v>
      </c>
      <c r="AH1973" t="s">
        <v>23</v>
      </c>
    </row>
    <row r="1974" spans="1:34" x14ac:dyDescent="0.25">
      <c r="A1974">
        <v>1603181</v>
      </c>
      <c r="B1974" t="s">
        <v>54</v>
      </c>
      <c r="E1974">
        <v>55372</v>
      </c>
      <c r="F1974" t="s">
        <v>20</v>
      </c>
      <c r="G1974" t="s">
        <v>55</v>
      </c>
      <c r="H1974">
        <v>5494</v>
      </c>
      <c r="I1974" t="s">
        <v>81</v>
      </c>
      <c r="J1974">
        <f>VLOOKUP(I1974,Key!$A$1:$C$73,2,FALSE)</f>
        <v>43.058010000000003</v>
      </c>
      <c r="K1974">
        <f>VLOOKUP(I1974,Key!$A$1:$C$73,3,FALSE)</f>
        <v>-87.877300000000005</v>
      </c>
      <c r="L1974" t="s">
        <v>22</v>
      </c>
      <c r="M1974">
        <f>VLOOKUP(L1974,Key!$A$1:$C$73,2,FALSE)</f>
        <v>43.058619999999998</v>
      </c>
      <c r="N1974">
        <f>VLOOKUP(L1974,Key!$A$1:$C$73,3,FALSE)</f>
        <v>-87.885319999999993</v>
      </c>
      <c r="O1974">
        <v>22</v>
      </c>
      <c r="P1974">
        <v>3</v>
      </c>
      <c r="Q1974">
        <v>3.3</v>
      </c>
      <c r="R1974">
        <v>3.1</v>
      </c>
      <c r="S1974">
        <v>132</v>
      </c>
      <c r="T1974">
        <f t="shared" si="270"/>
        <v>-1</v>
      </c>
      <c r="U1974" s="1">
        <v>42854</v>
      </c>
      <c r="V1974" s="13">
        <f t="shared" si="271"/>
        <v>42826</v>
      </c>
      <c r="W1974" s="14">
        <f t="shared" si="272"/>
        <v>42854</v>
      </c>
      <c r="X1974" s="1" t="str">
        <f t="shared" si="273"/>
        <v>Saturday</v>
      </c>
      <c r="Y1974" s="2">
        <v>0.51620370370370372</v>
      </c>
      <c r="Z1974" s="2">
        <f t="shared" si="274"/>
        <v>0.5</v>
      </c>
      <c r="AA1974">
        <f>1</f>
        <v>1</v>
      </c>
      <c r="AB1974" s="1">
        <v>42854</v>
      </c>
      <c r="AC1974" s="13">
        <f t="shared" si="275"/>
        <v>42826</v>
      </c>
      <c r="AD1974" s="14">
        <f t="shared" si="276"/>
        <v>42854</v>
      </c>
      <c r="AE1974" s="1" t="str">
        <f t="shared" si="277"/>
        <v>Saturday</v>
      </c>
      <c r="AF1974" s="2">
        <v>0.53126157407407404</v>
      </c>
      <c r="AG1974" s="2">
        <f t="shared" si="278"/>
        <v>0.54166666666666663</v>
      </c>
      <c r="AH1974" t="s">
        <v>23</v>
      </c>
    </row>
    <row r="1975" spans="1:34" x14ac:dyDescent="0.25">
      <c r="A1975">
        <v>1604305</v>
      </c>
      <c r="B1975" t="s">
        <v>54</v>
      </c>
      <c r="E1975">
        <v>53511</v>
      </c>
      <c r="F1975" t="s">
        <v>20</v>
      </c>
      <c r="G1975" t="s">
        <v>55</v>
      </c>
      <c r="H1975">
        <v>11059</v>
      </c>
      <c r="I1975" t="s">
        <v>53</v>
      </c>
      <c r="J1975">
        <f>VLOOKUP(I1975,Key!$A$1:$C$73,2,FALSE)</f>
        <v>43.04824</v>
      </c>
      <c r="K1975">
        <f>VLOOKUP(I1975,Key!$A$1:$C$73,3,FALSE)</f>
        <v>-87.904970000000006</v>
      </c>
      <c r="L1975" t="s">
        <v>79</v>
      </c>
      <c r="M1975">
        <f>VLOOKUP(L1975,Key!$A$1:$C$73,2,FALSE)</f>
        <v>43.04804</v>
      </c>
      <c r="N1975">
        <f>VLOOKUP(L1975,Key!$A$1:$C$73,3,FALSE)</f>
        <v>-87.896720000000002</v>
      </c>
      <c r="O1975">
        <v>7</v>
      </c>
      <c r="P1975">
        <v>3</v>
      </c>
      <c r="Q1975">
        <v>1.1000000000000001</v>
      </c>
      <c r="R1975">
        <v>1</v>
      </c>
      <c r="S1975">
        <v>42</v>
      </c>
      <c r="T1975">
        <f t="shared" si="270"/>
        <v>-1</v>
      </c>
      <c r="U1975" s="1">
        <v>42854</v>
      </c>
      <c r="V1975" s="13">
        <f t="shared" si="271"/>
        <v>42826</v>
      </c>
      <c r="W1975" s="14">
        <f t="shared" si="272"/>
        <v>42854</v>
      </c>
      <c r="X1975" s="1" t="str">
        <f t="shared" si="273"/>
        <v>Saturday</v>
      </c>
      <c r="Y1975" s="2">
        <v>0.97180555555555559</v>
      </c>
      <c r="Z1975" s="2">
        <f t="shared" si="274"/>
        <v>0.95833333333333326</v>
      </c>
      <c r="AA1975">
        <f>1</f>
        <v>1</v>
      </c>
      <c r="AB1975" s="1">
        <v>42854</v>
      </c>
      <c r="AC1975" s="13">
        <f t="shared" si="275"/>
        <v>42826</v>
      </c>
      <c r="AD1975" s="14">
        <f t="shared" si="276"/>
        <v>42854</v>
      </c>
      <c r="AE1975" s="1" t="str">
        <f t="shared" si="277"/>
        <v>Saturday</v>
      </c>
      <c r="AF1975" s="2">
        <v>0.97703703703703704</v>
      </c>
      <c r="AG1975" s="2">
        <f t="shared" si="278"/>
        <v>0.95833333333333326</v>
      </c>
      <c r="AH1975" t="s">
        <v>23</v>
      </c>
    </row>
    <row r="1976" spans="1:34" x14ac:dyDescent="0.25">
      <c r="A1976">
        <v>1598835</v>
      </c>
      <c r="B1976" t="s">
        <v>54</v>
      </c>
      <c r="E1976">
        <v>53207</v>
      </c>
      <c r="F1976" t="s">
        <v>20</v>
      </c>
      <c r="G1976" t="s">
        <v>55</v>
      </c>
      <c r="H1976">
        <v>136</v>
      </c>
      <c r="I1976" t="s">
        <v>56</v>
      </c>
      <c r="J1976">
        <f>VLOOKUP(I1976,Key!$A$1:$C$73,2,FALSE)</f>
        <v>43.004728999999998</v>
      </c>
      <c r="K1976">
        <f>VLOOKUP(I1976,Key!$A$1:$C$73,3,FALSE)</f>
        <v>-87.905463999999995</v>
      </c>
      <c r="L1976" t="s">
        <v>36</v>
      </c>
      <c r="M1976">
        <f>VLOOKUP(L1976,Key!$A$1:$C$73,2,FALSE)</f>
        <v>43.03519</v>
      </c>
      <c r="N1976">
        <f>VLOOKUP(L1976,Key!$A$1:$C$73,3,FALSE)</f>
        <v>-87.907390000000007</v>
      </c>
      <c r="O1976">
        <v>17</v>
      </c>
      <c r="P1976">
        <v>3</v>
      </c>
      <c r="Q1976">
        <v>2.6</v>
      </c>
      <c r="R1976">
        <v>2.4</v>
      </c>
      <c r="S1976">
        <v>102</v>
      </c>
      <c r="T1976">
        <f t="shared" si="270"/>
        <v>-1</v>
      </c>
      <c r="U1976" s="1">
        <v>42850</v>
      </c>
      <c r="V1976" s="13">
        <f t="shared" si="271"/>
        <v>42826</v>
      </c>
      <c r="W1976" s="14">
        <f t="shared" si="272"/>
        <v>42850</v>
      </c>
      <c r="X1976" s="1" t="str">
        <f t="shared" si="273"/>
        <v>Tuesday</v>
      </c>
      <c r="Y1976" s="2">
        <v>0.34501157407407407</v>
      </c>
      <c r="Z1976" s="2">
        <f t="shared" si="274"/>
        <v>0.33333333333333331</v>
      </c>
      <c r="AA1976">
        <f>1</f>
        <v>1</v>
      </c>
      <c r="AB1976" s="1">
        <v>42850</v>
      </c>
      <c r="AC1976" s="13">
        <f t="shared" si="275"/>
        <v>42826</v>
      </c>
      <c r="AD1976" s="14">
        <f t="shared" si="276"/>
        <v>42850</v>
      </c>
      <c r="AE1976" s="1" t="str">
        <f t="shared" si="277"/>
        <v>Tuesday</v>
      </c>
      <c r="AF1976" s="2">
        <v>0.35659722222222223</v>
      </c>
      <c r="AG1976" s="2">
        <f t="shared" si="278"/>
        <v>0.375</v>
      </c>
      <c r="AH1976" t="s">
        <v>23</v>
      </c>
    </row>
    <row r="1977" spans="1:34" x14ac:dyDescent="0.25">
      <c r="A1977">
        <v>1572160</v>
      </c>
      <c r="B1977" t="s">
        <v>54</v>
      </c>
      <c r="E1977">
        <v>53202</v>
      </c>
      <c r="F1977" t="s">
        <v>20</v>
      </c>
      <c r="G1977" t="s">
        <v>55</v>
      </c>
      <c r="H1977">
        <v>5478</v>
      </c>
      <c r="I1977" t="s">
        <v>48</v>
      </c>
      <c r="J1977">
        <f>VLOOKUP(I1977,Key!$A$1:$C$73,2,FALSE)</f>
        <v>43.031320000000001</v>
      </c>
      <c r="K1977">
        <f>VLOOKUP(I1977,Key!$A$1:$C$73,3,FALSE)</f>
        <v>-87.904259999999994</v>
      </c>
      <c r="L1977" t="s">
        <v>48</v>
      </c>
      <c r="M1977">
        <f>VLOOKUP(L1977,Key!$A$1:$C$73,2,FALSE)</f>
        <v>43.031320000000001</v>
      </c>
      <c r="N1977">
        <f>VLOOKUP(L1977,Key!$A$1:$C$73,3,FALSE)</f>
        <v>-87.904259999999994</v>
      </c>
      <c r="O1977">
        <v>43</v>
      </c>
      <c r="P1977">
        <v>6</v>
      </c>
      <c r="Q1977">
        <v>6.5</v>
      </c>
      <c r="R1977">
        <v>6.1</v>
      </c>
      <c r="S1977">
        <v>258</v>
      </c>
      <c r="T1977">
        <f t="shared" si="270"/>
        <v>-1</v>
      </c>
      <c r="U1977" s="1">
        <v>42850</v>
      </c>
      <c r="V1977" s="13">
        <f t="shared" si="271"/>
        <v>42826</v>
      </c>
      <c r="W1977" s="14">
        <f t="shared" si="272"/>
        <v>42850</v>
      </c>
      <c r="X1977" s="1" t="str">
        <f t="shared" si="273"/>
        <v>Tuesday</v>
      </c>
      <c r="Y1977" s="2">
        <v>0.44226851851851851</v>
      </c>
      <c r="Z1977" s="2">
        <f t="shared" si="274"/>
        <v>0.45833333333333331</v>
      </c>
      <c r="AA1977">
        <f>1</f>
        <v>1</v>
      </c>
      <c r="AB1977" s="1">
        <v>42850</v>
      </c>
      <c r="AC1977" s="13">
        <f t="shared" si="275"/>
        <v>42826</v>
      </c>
      <c r="AD1977" s="14">
        <f t="shared" si="276"/>
        <v>42850</v>
      </c>
      <c r="AE1977" s="1" t="str">
        <f t="shared" si="277"/>
        <v>Tuesday</v>
      </c>
      <c r="AF1977" s="2">
        <v>0.47164351851851855</v>
      </c>
      <c r="AG1977" s="2">
        <f t="shared" si="278"/>
        <v>0.45833333333333331</v>
      </c>
      <c r="AH1977" t="s">
        <v>25</v>
      </c>
    </row>
    <row r="1978" spans="1:34" x14ac:dyDescent="0.25">
      <c r="A1978">
        <v>1599244</v>
      </c>
      <c r="B1978" t="s">
        <v>54</v>
      </c>
      <c r="E1978">
        <v>53213</v>
      </c>
      <c r="F1978" t="s">
        <v>20</v>
      </c>
      <c r="G1978" t="s">
        <v>55</v>
      </c>
      <c r="H1978">
        <v>11065</v>
      </c>
      <c r="I1978" t="s">
        <v>84</v>
      </c>
      <c r="J1978">
        <f>VLOOKUP(I1978,Key!$A$1:$C$73,2,FALSE)</f>
        <v>43.040154000000001</v>
      </c>
      <c r="K1978">
        <f>VLOOKUP(I1978,Key!$A$1:$C$73,3,FALSE)</f>
        <v>-87.932113000000001</v>
      </c>
      <c r="L1978" t="s">
        <v>27</v>
      </c>
      <c r="M1978">
        <f>VLOOKUP(L1978,Key!$A$1:$C$73,2,FALSE)</f>
        <v>43.041646999999998</v>
      </c>
      <c r="N1978">
        <f>VLOOKUP(L1978,Key!$A$1:$C$73,3,FALSE)</f>
        <v>-87.927257999999995</v>
      </c>
      <c r="O1978">
        <v>45</v>
      </c>
      <c r="P1978">
        <v>6</v>
      </c>
      <c r="Q1978">
        <v>6.8</v>
      </c>
      <c r="R1978">
        <v>6.4</v>
      </c>
      <c r="S1978">
        <v>270</v>
      </c>
      <c r="T1978">
        <f t="shared" si="270"/>
        <v>-1</v>
      </c>
      <c r="U1978" s="1">
        <v>42850</v>
      </c>
      <c r="V1978" s="13">
        <f t="shared" si="271"/>
        <v>42826</v>
      </c>
      <c r="W1978" s="14">
        <f t="shared" si="272"/>
        <v>42850</v>
      </c>
      <c r="X1978" s="1" t="str">
        <f t="shared" si="273"/>
        <v>Tuesday</v>
      </c>
      <c r="Y1978" s="2">
        <v>0.63390046296296299</v>
      </c>
      <c r="Z1978" s="2">
        <f t="shared" si="274"/>
        <v>0.625</v>
      </c>
      <c r="AA1978">
        <f>1</f>
        <v>1</v>
      </c>
      <c r="AB1978" s="1">
        <v>42850</v>
      </c>
      <c r="AC1978" s="13">
        <f t="shared" si="275"/>
        <v>42826</v>
      </c>
      <c r="AD1978" s="14">
        <f t="shared" si="276"/>
        <v>42850</v>
      </c>
      <c r="AE1978" s="1" t="str">
        <f t="shared" si="277"/>
        <v>Tuesday</v>
      </c>
      <c r="AF1978" s="2">
        <v>0.66464120370370372</v>
      </c>
      <c r="AG1978" s="2">
        <f t="shared" si="278"/>
        <v>0.66666666666666663</v>
      </c>
      <c r="AH1978" t="s">
        <v>23</v>
      </c>
    </row>
    <row r="1979" spans="1:34" x14ac:dyDescent="0.25">
      <c r="A1979">
        <v>1598293</v>
      </c>
      <c r="B1979" t="s">
        <v>54</v>
      </c>
      <c r="E1979">
        <v>53221</v>
      </c>
      <c r="F1979" t="s">
        <v>20</v>
      </c>
      <c r="G1979" t="s">
        <v>55</v>
      </c>
      <c r="H1979">
        <v>11080</v>
      </c>
      <c r="I1979" t="s">
        <v>21</v>
      </c>
      <c r="J1979">
        <f>VLOOKUP(I1979,Key!$A$1:$C$73,2,FALSE)</f>
        <v>43.074890000000003</v>
      </c>
      <c r="K1979">
        <f>VLOOKUP(I1979,Key!$A$1:$C$73,3,FALSE)</f>
        <v>-87.882810000000006</v>
      </c>
      <c r="L1979" t="s">
        <v>21</v>
      </c>
      <c r="M1979">
        <f>VLOOKUP(L1979,Key!$A$1:$C$73,2,FALSE)</f>
        <v>43.074890000000003</v>
      </c>
      <c r="N1979">
        <f>VLOOKUP(L1979,Key!$A$1:$C$73,3,FALSE)</f>
        <v>-87.882810000000006</v>
      </c>
      <c r="O1979">
        <v>32</v>
      </c>
      <c r="P1979">
        <v>3</v>
      </c>
      <c r="Q1979">
        <v>4.8</v>
      </c>
      <c r="R1979">
        <v>4.5999999999999996</v>
      </c>
      <c r="S1979">
        <v>192</v>
      </c>
      <c r="T1979">
        <f t="shared" si="270"/>
        <v>-1</v>
      </c>
      <c r="U1979" s="1">
        <v>42850</v>
      </c>
      <c r="V1979" s="13">
        <f t="shared" si="271"/>
        <v>42826</v>
      </c>
      <c r="W1979" s="14">
        <f t="shared" si="272"/>
        <v>42850</v>
      </c>
      <c r="X1979" s="1" t="str">
        <f t="shared" si="273"/>
        <v>Tuesday</v>
      </c>
      <c r="Y1979" s="2">
        <v>0.64364583333333336</v>
      </c>
      <c r="Z1979" s="2">
        <f t="shared" si="274"/>
        <v>0.625</v>
      </c>
      <c r="AA1979">
        <f>1</f>
        <v>1</v>
      </c>
      <c r="AB1979" s="1">
        <v>42850</v>
      </c>
      <c r="AC1979" s="13">
        <f t="shared" si="275"/>
        <v>42826</v>
      </c>
      <c r="AD1979" s="14">
        <f t="shared" si="276"/>
        <v>42850</v>
      </c>
      <c r="AE1979" s="1" t="str">
        <f t="shared" si="277"/>
        <v>Tuesday</v>
      </c>
      <c r="AF1979" s="2">
        <v>0.66594907407407411</v>
      </c>
      <c r="AG1979" s="2">
        <f t="shared" si="278"/>
        <v>0.66666666666666663</v>
      </c>
      <c r="AH1979" t="s">
        <v>25</v>
      </c>
    </row>
    <row r="1980" spans="1:34" x14ac:dyDescent="0.25">
      <c r="A1980">
        <v>1599329</v>
      </c>
      <c r="B1980" t="s">
        <v>54</v>
      </c>
      <c r="E1980">
        <v>53151</v>
      </c>
      <c r="F1980" t="s">
        <v>20</v>
      </c>
      <c r="G1980" t="s">
        <v>55</v>
      </c>
      <c r="H1980">
        <v>5468</v>
      </c>
      <c r="I1980" t="s">
        <v>53</v>
      </c>
      <c r="J1980">
        <f>VLOOKUP(I1980,Key!$A$1:$C$73,2,FALSE)</f>
        <v>43.04824</v>
      </c>
      <c r="K1980">
        <f>VLOOKUP(I1980,Key!$A$1:$C$73,3,FALSE)</f>
        <v>-87.904970000000006</v>
      </c>
      <c r="L1980" t="s">
        <v>84</v>
      </c>
      <c r="M1980">
        <f>VLOOKUP(L1980,Key!$A$1:$C$73,2,FALSE)</f>
        <v>43.040154000000001</v>
      </c>
      <c r="N1980">
        <f>VLOOKUP(L1980,Key!$A$1:$C$73,3,FALSE)</f>
        <v>-87.932113000000001</v>
      </c>
      <c r="O1980">
        <v>140</v>
      </c>
      <c r="P1980">
        <v>15</v>
      </c>
      <c r="Q1980">
        <v>18</v>
      </c>
      <c r="R1980">
        <v>17.100000000000001</v>
      </c>
      <c r="S1980">
        <v>720</v>
      </c>
      <c r="T1980">
        <f t="shared" si="270"/>
        <v>-1</v>
      </c>
      <c r="U1980" s="1">
        <v>42850</v>
      </c>
      <c r="V1980" s="13">
        <f t="shared" si="271"/>
        <v>42826</v>
      </c>
      <c r="W1980" s="14">
        <f t="shared" si="272"/>
        <v>42850</v>
      </c>
      <c r="X1980" s="1" t="str">
        <f t="shared" si="273"/>
        <v>Tuesday</v>
      </c>
      <c r="Y1980" s="2">
        <v>0.68936342592592592</v>
      </c>
      <c r="Z1980" s="2">
        <f t="shared" si="274"/>
        <v>0.70833333333333326</v>
      </c>
      <c r="AA1980">
        <f>1</f>
        <v>1</v>
      </c>
      <c r="AB1980" s="1">
        <v>42850</v>
      </c>
      <c r="AC1980" s="13">
        <f t="shared" si="275"/>
        <v>42826</v>
      </c>
      <c r="AD1980" s="14">
        <f t="shared" si="276"/>
        <v>42850</v>
      </c>
      <c r="AE1980" s="1" t="str">
        <f t="shared" si="277"/>
        <v>Tuesday</v>
      </c>
      <c r="AF1980" s="2">
        <v>0.78652777777777771</v>
      </c>
      <c r="AG1980" s="2">
        <f t="shared" si="278"/>
        <v>0.79166666666666663</v>
      </c>
      <c r="AH1980" t="s">
        <v>23</v>
      </c>
    </row>
    <row r="1981" spans="1:34" x14ac:dyDescent="0.25">
      <c r="A1981">
        <v>1599438</v>
      </c>
      <c r="B1981" t="s">
        <v>54</v>
      </c>
      <c r="E1981">
        <v>53215</v>
      </c>
      <c r="F1981" t="s">
        <v>20</v>
      </c>
      <c r="G1981" t="s">
        <v>55</v>
      </c>
      <c r="H1981">
        <v>182</v>
      </c>
      <c r="I1981" t="s">
        <v>64</v>
      </c>
      <c r="J1981">
        <f>VLOOKUP(I1981,Key!$A$1:$C$73,2,FALSE)</f>
        <v>43.069021999999997</v>
      </c>
      <c r="K1981">
        <f>VLOOKUP(I1981,Key!$A$1:$C$73,3,FALSE)</f>
        <v>-87.887940999999998</v>
      </c>
      <c r="L1981" t="s">
        <v>64</v>
      </c>
      <c r="M1981">
        <f>VLOOKUP(L1981,Key!$A$1:$C$73,2,FALSE)</f>
        <v>43.069021999999997</v>
      </c>
      <c r="N1981">
        <f>VLOOKUP(L1981,Key!$A$1:$C$73,3,FALSE)</f>
        <v>-87.887940999999998</v>
      </c>
      <c r="O1981">
        <v>42</v>
      </c>
      <c r="P1981">
        <v>6</v>
      </c>
      <c r="Q1981">
        <v>6.3</v>
      </c>
      <c r="R1981">
        <v>6</v>
      </c>
      <c r="S1981">
        <v>252</v>
      </c>
      <c r="T1981">
        <f t="shared" si="270"/>
        <v>-1</v>
      </c>
      <c r="U1981" s="1">
        <v>42850</v>
      </c>
      <c r="V1981" s="13">
        <f t="shared" si="271"/>
        <v>42826</v>
      </c>
      <c r="W1981" s="14">
        <f t="shared" si="272"/>
        <v>42850</v>
      </c>
      <c r="X1981" s="1" t="str">
        <f t="shared" si="273"/>
        <v>Tuesday</v>
      </c>
      <c r="Y1981" s="2">
        <v>0.76406249999999998</v>
      </c>
      <c r="Z1981" s="2">
        <f t="shared" si="274"/>
        <v>0.75</v>
      </c>
      <c r="AA1981">
        <f>1</f>
        <v>1</v>
      </c>
      <c r="AB1981" s="1">
        <v>42850</v>
      </c>
      <c r="AC1981" s="13">
        <f t="shared" si="275"/>
        <v>42826</v>
      </c>
      <c r="AD1981" s="14">
        <f t="shared" si="276"/>
        <v>42850</v>
      </c>
      <c r="AE1981" s="1" t="str">
        <f t="shared" si="277"/>
        <v>Tuesday</v>
      </c>
      <c r="AF1981" s="2">
        <v>0.7935416666666667</v>
      </c>
      <c r="AG1981" s="2">
        <f t="shared" si="278"/>
        <v>0.79166666666666663</v>
      </c>
      <c r="AH1981" t="s">
        <v>25</v>
      </c>
    </row>
    <row r="1982" spans="1:34" x14ac:dyDescent="0.25">
      <c r="A1982">
        <v>1599496</v>
      </c>
      <c r="B1982" t="s">
        <v>54</v>
      </c>
      <c r="E1982">
        <v>53212</v>
      </c>
      <c r="F1982" t="s">
        <v>20</v>
      </c>
      <c r="G1982" t="s">
        <v>55</v>
      </c>
      <c r="H1982">
        <v>5441</v>
      </c>
      <c r="I1982" t="s">
        <v>52</v>
      </c>
      <c r="J1982">
        <f>VLOOKUP(I1982,Key!$A$1:$C$73,2,FALSE)</f>
        <v>43.042490000000001</v>
      </c>
      <c r="K1982">
        <f>VLOOKUP(I1982,Key!$A$1:$C$73,3,FALSE)</f>
        <v>-87.909959999999998</v>
      </c>
      <c r="L1982" t="s">
        <v>67</v>
      </c>
      <c r="M1982">
        <f>VLOOKUP(L1982,Key!$A$1:$C$73,2,FALSE)</f>
        <v>43.05847</v>
      </c>
      <c r="N1982">
        <f>VLOOKUP(L1982,Key!$A$1:$C$73,3,FALSE)</f>
        <v>-87.898079999999993</v>
      </c>
      <c r="O1982">
        <v>12</v>
      </c>
      <c r="P1982">
        <v>3</v>
      </c>
      <c r="Q1982">
        <v>1.8</v>
      </c>
      <c r="R1982">
        <v>1.7</v>
      </c>
      <c r="S1982">
        <v>72</v>
      </c>
      <c r="T1982">
        <f t="shared" si="270"/>
        <v>-1</v>
      </c>
      <c r="U1982" s="1">
        <v>42850</v>
      </c>
      <c r="V1982" s="13">
        <f t="shared" si="271"/>
        <v>42826</v>
      </c>
      <c r="W1982" s="14">
        <f t="shared" si="272"/>
        <v>42850</v>
      </c>
      <c r="X1982" s="1" t="str">
        <f t="shared" si="273"/>
        <v>Tuesday</v>
      </c>
      <c r="Y1982" s="2">
        <v>0.80395833333333344</v>
      </c>
      <c r="Z1982" s="2">
        <f t="shared" si="274"/>
        <v>0.79166666666666663</v>
      </c>
      <c r="AA1982">
        <f>1</f>
        <v>1</v>
      </c>
      <c r="AB1982" s="1">
        <v>42850</v>
      </c>
      <c r="AC1982" s="13">
        <f t="shared" si="275"/>
        <v>42826</v>
      </c>
      <c r="AD1982" s="14">
        <f t="shared" si="276"/>
        <v>42850</v>
      </c>
      <c r="AE1982" s="1" t="str">
        <f t="shared" si="277"/>
        <v>Tuesday</v>
      </c>
      <c r="AF1982" s="2">
        <v>0.81188657407407405</v>
      </c>
      <c r="AG1982" s="2">
        <f t="shared" si="278"/>
        <v>0.79166666666666663</v>
      </c>
      <c r="AH1982" t="s">
        <v>23</v>
      </c>
    </row>
    <row r="1983" spans="1:34" x14ac:dyDescent="0.25">
      <c r="A1983">
        <v>1599525</v>
      </c>
      <c r="B1983" t="s">
        <v>54</v>
      </c>
      <c r="E1983">
        <v>53185</v>
      </c>
      <c r="F1983" t="s">
        <v>20</v>
      </c>
      <c r="G1983" t="s">
        <v>55</v>
      </c>
      <c r="H1983">
        <v>5549</v>
      </c>
      <c r="I1983" t="s">
        <v>33</v>
      </c>
      <c r="J1983">
        <f>VLOOKUP(I1983,Key!$A$1:$C$73,2,FALSE)</f>
        <v>43.045712999999999</v>
      </c>
      <c r="K1983">
        <f>VLOOKUP(I1983,Key!$A$1:$C$73,3,FALSE)</f>
        <v>-87.899756999999994</v>
      </c>
      <c r="L1983" t="s">
        <v>33</v>
      </c>
      <c r="M1983">
        <f>VLOOKUP(L1983,Key!$A$1:$C$73,2,FALSE)</f>
        <v>43.045712999999999</v>
      </c>
      <c r="N1983">
        <f>VLOOKUP(L1983,Key!$A$1:$C$73,3,FALSE)</f>
        <v>-87.899756999999994</v>
      </c>
      <c r="O1983">
        <v>21</v>
      </c>
      <c r="P1983">
        <v>3</v>
      </c>
      <c r="Q1983">
        <v>3.2</v>
      </c>
      <c r="R1983">
        <v>3</v>
      </c>
      <c r="S1983">
        <v>126</v>
      </c>
      <c r="T1983">
        <f t="shared" si="270"/>
        <v>-1</v>
      </c>
      <c r="U1983" s="1">
        <v>42850</v>
      </c>
      <c r="V1983" s="13">
        <f t="shared" si="271"/>
        <v>42826</v>
      </c>
      <c r="W1983" s="14">
        <f t="shared" si="272"/>
        <v>42850</v>
      </c>
      <c r="X1983" s="1" t="str">
        <f t="shared" si="273"/>
        <v>Tuesday</v>
      </c>
      <c r="Y1983" s="2">
        <v>0.82385416666666667</v>
      </c>
      <c r="Z1983" s="2">
        <f t="shared" si="274"/>
        <v>0.83333333333333326</v>
      </c>
      <c r="AA1983">
        <f>1</f>
        <v>1</v>
      </c>
      <c r="AB1983" s="1">
        <v>42850</v>
      </c>
      <c r="AC1983" s="13">
        <f t="shared" si="275"/>
        <v>42826</v>
      </c>
      <c r="AD1983" s="14">
        <f t="shared" si="276"/>
        <v>42850</v>
      </c>
      <c r="AE1983" s="1" t="str">
        <f t="shared" si="277"/>
        <v>Tuesday</v>
      </c>
      <c r="AF1983" s="2">
        <v>0.8383680555555556</v>
      </c>
      <c r="AG1983" s="2">
        <f t="shared" si="278"/>
        <v>0.83333333333333326</v>
      </c>
      <c r="AH1983" t="s">
        <v>25</v>
      </c>
    </row>
    <row r="1984" spans="1:34" x14ac:dyDescent="0.25">
      <c r="A1984">
        <v>1598208</v>
      </c>
      <c r="B1984" t="s">
        <v>54</v>
      </c>
      <c r="E1984">
        <v>98034</v>
      </c>
      <c r="F1984" t="s">
        <v>20</v>
      </c>
      <c r="G1984" t="s">
        <v>55</v>
      </c>
      <c r="H1984">
        <v>5474</v>
      </c>
      <c r="I1984" t="s">
        <v>52</v>
      </c>
      <c r="J1984">
        <f>VLOOKUP(I1984,Key!$A$1:$C$73,2,FALSE)</f>
        <v>43.042490000000001</v>
      </c>
      <c r="K1984">
        <f>VLOOKUP(I1984,Key!$A$1:$C$73,3,FALSE)</f>
        <v>-87.909959999999998</v>
      </c>
      <c r="L1984" t="s">
        <v>84</v>
      </c>
      <c r="M1984">
        <f>VLOOKUP(L1984,Key!$A$1:$C$73,2,FALSE)</f>
        <v>43.040154000000001</v>
      </c>
      <c r="N1984">
        <f>VLOOKUP(L1984,Key!$A$1:$C$73,3,FALSE)</f>
        <v>-87.932113000000001</v>
      </c>
      <c r="O1984">
        <v>14</v>
      </c>
      <c r="P1984">
        <v>3</v>
      </c>
      <c r="Q1984">
        <v>2.1</v>
      </c>
      <c r="R1984">
        <v>2</v>
      </c>
      <c r="S1984">
        <v>84</v>
      </c>
      <c r="T1984">
        <f t="shared" si="270"/>
        <v>-1</v>
      </c>
      <c r="U1984" s="1">
        <v>42850</v>
      </c>
      <c r="V1984" s="13">
        <f t="shared" si="271"/>
        <v>42826</v>
      </c>
      <c r="W1984" s="14">
        <f t="shared" si="272"/>
        <v>42850</v>
      </c>
      <c r="X1984" s="1" t="str">
        <f t="shared" si="273"/>
        <v>Tuesday</v>
      </c>
      <c r="Y1984" s="2">
        <v>0.87976851851851856</v>
      </c>
      <c r="Z1984" s="2">
        <f t="shared" si="274"/>
        <v>0.875</v>
      </c>
      <c r="AA1984">
        <f>1</f>
        <v>1</v>
      </c>
      <c r="AB1984" s="1">
        <v>42850</v>
      </c>
      <c r="AC1984" s="13">
        <f t="shared" si="275"/>
        <v>42826</v>
      </c>
      <c r="AD1984" s="14">
        <f t="shared" si="276"/>
        <v>42850</v>
      </c>
      <c r="AE1984" s="1" t="str">
        <f t="shared" si="277"/>
        <v>Tuesday</v>
      </c>
      <c r="AF1984" s="2">
        <v>0.88935185185185184</v>
      </c>
      <c r="AG1984" s="2">
        <f t="shared" si="278"/>
        <v>0.875</v>
      </c>
      <c r="AH1984" t="s">
        <v>23</v>
      </c>
    </row>
    <row r="1985" spans="1:34" x14ac:dyDescent="0.25">
      <c r="A1985">
        <v>1017173</v>
      </c>
      <c r="B1985" t="s">
        <v>54</v>
      </c>
      <c r="E1985">
        <v>53202</v>
      </c>
      <c r="F1985" t="s">
        <v>20</v>
      </c>
      <c r="G1985" t="s">
        <v>55</v>
      </c>
      <c r="H1985">
        <v>11074</v>
      </c>
      <c r="I1985" t="s">
        <v>85</v>
      </c>
      <c r="J1985">
        <f>VLOOKUP(I1985,Key!$A$1:$C$73,2,FALSE)</f>
        <v>43.053040000000003</v>
      </c>
      <c r="K1985">
        <f>VLOOKUP(I1985,Key!$A$1:$C$73,3,FALSE)</f>
        <v>-87.897660000000002</v>
      </c>
      <c r="L1985" t="s">
        <v>52</v>
      </c>
      <c r="M1985">
        <f>VLOOKUP(L1985,Key!$A$1:$C$73,2,FALSE)</f>
        <v>43.042490000000001</v>
      </c>
      <c r="N1985">
        <f>VLOOKUP(L1985,Key!$A$1:$C$73,3,FALSE)</f>
        <v>-87.909959999999998</v>
      </c>
      <c r="O1985">
        <v>7</v>
      </c>
      <c r="P1985">
        <v>3</v>
      </c>
      <c r="Q1985">
        <v>1.1000000000000001</v>
      </c>
      <c r="R1985">
        <v>1</v>
      </c>
      <c r="S1985">
        <v>42</v>
      </c>
      <c r="T1985">
        <f t="shared" si="270"/>
        <v>-1</v>
      </c>
      <c r="U1985" s="1">
        <v>42851</v>
      </c>
      <c r="V1985" s="13">
        <f t="shared" si="271"/>
        <v>42826</v>
      </c>
      <c r="W1985" s="14">
        <f t="shared" si="272"/>
        <v>42851</v>
      </c>
      <c r="X1985" s="1" t="str">
        <f t="shared" si="273"/>
        <v>Wednesday</v>
      </c>
      <c r="Y1985" s="2">
        <v>0.27052083333333332</v>
      </c>
      <c r="Z1985" s="2">
        <f t="shared" si="274"/>
        <v>0.25</v>
      </c>
      <c r="AA1985">
        <f>1</f>
        <v>1</v>
      </c>
      <c r="AB1985" s="1">
        <v>42851</v>
      </c>
      <c r="AC1985" s="13">
        <f t="shared" si="275"/>
        <v>42826</v>
      </c>
      <c r="AD1985" s="14">
        <f t="shared" si="276"/>
        <v>42851</v>
      </c>
      <c r="AE1985" s="1" t="str">
        <f t="shared" si="277"/>
        <v>Wednesday</v>
      </c>
      <c r="AF1985" s="2">
        <v>0.27521990740740737</v>
      </c>
      <c r="AG1985" s="2">
        <f t="shared" si="278"/>
        <v>0.29166666666666663</v>
      </c>
      <c r="AH1985" t="s">
        <v>23</v>
      </c>
    </row>
    <row r="1986" spans="1:34" x14ac:dyDescent="0.25">
      <c r="A1986">
        <v>1599356</v>
      </c>
      <c r="B1986" t="s">
        <v>54</v>
      </c>
      <c r="E1986">
        <v>60614</v>
      </c>
      <c r="F1986" t="s">
        <v>20</v>
      </c>
      <c r="G1986" t="s">
        <v>55</v>
      </c>
      <c r="H1986">
        <v>78</v>
      </c>
      <c r="I1986" t="s">
        <v>33</v>
      </c>
      <c r="J1986">
        <f>VLOOKUP(I1986,Key!$A$1:$C$73,2,FALSE)</f>
        <v>43.045712999999999</v>
      </c>
      <c r="K1986">
        <f>VLOOKUP(I1986,Key!$A$1:$C$73,3,FALSE)</f>
        <v>-87.899756999999994</v>
      </c>
      <c r="L1986" t="s">
        <v>62</v>
      </c>
      <c r="M1986">
        <f>VLOOKUP(L1986,Key!$A$1:$C$73,2,FALSE)</f>
        <v>43.052460000000004</v>
      </c>
      <c r="N1986">
        <f>VLOOKUP(L1986,Key!$A$1:$C$73,3,FALSE)</f>
        <v>-87.891000000000005</v>
      </c>
      <c r="O1986">
        <v>16</v>
      </c>
      <c r="P1986">
        <v>3</v>
      </c>
      <c r="Q1986">
        <v>2.4</v>
      </c>
      <c r="R1986">
        <v>2.2999999999999998</v>
      </c>
      <c r="S1986">
        <v>96</v>
      </c>
      <c r="T1986">
        <f t="shared" ref="T1986:T2049" si="279">-1</f>
        <v>-1</v>
      </c>
      <c r="U1986" s="1">
        <v>42851</v>
      </c>
      <c r="V1986" s="13">
        <f t="shared" ref="V1986:V2049" si="280">DATE(YEAR(U1986), MONTH(U1986), 1)</f>
        <v>42826</v>
      </c>
      <c r="W1986" s="14">
        <f t="shared" ref="W1986:W2049" si="281">U1986</f>
        <v>42851</v>
      </c>
      <c r="X1986" s="1" t="str">
        <f t="shared" ref="X1986:X2049" si="282">TEXT(W1986,"dddd")</f>
        <v>Wednesday</v>
      </c>
      <c r="Y1986" s="2">
        <v>0.37443287037037037</v>
      </c>
      <c r="Z1986" s="2">
        <f t="shared" ref="Z1986:Z2049" si="283">MROUND(Y1986, "1:00")</f>
        <v>0.375</v>
      </c>
      <c r="AA1986">
        <f>1</f>
        <v>1</v>
      </c>
      <c r="AB1986" s="1">
        <v>42851</v>
      </c>
      <c r="AC1986" s="13">
        <f t="shared" ref="AC1986:AC2049" si="284">DATE(YEAR(AB1986), MONTH(AB1986), 1)</f>
        <v>42826</v>
      </c>
      <c r="AD1986" s="14">
        <f t="shared" ref="AD1986:AD2049" si="285">AB1986</f>
        <v>42851</v>
      </c>
      <c r="AE1986" s="1" t="str">
        <f t="shared" ref="AE1986:AE2049" si="286">TEXT(AD1986,"dddd")</f>
        <v>Wednesday</v>
      </c>
      <c r="AF1986" s="2">
        <v>0.38592592592592595</v>
      </c>
      <c r="AG1986" s="2">
        <f t="shared" ref="AG1986:AG2049" si="287">MROUND(AF1986, "1:00")</f>
        <v>0.375</v>
      </c>
      <c r="AH1986" t="s">
        <v>23</v>
      </c>
    </row>
    <row r="1987" spans="1:34" x14ac:dyDescent="0.25">
      <c r="A1987">
        <v>1590153</v>
      </c>
      <c r="B1987" t="s">
        <v>54</v>
      </c>
      <c r="E1987">
        <v>53211</v>
      </c>
      <c r="F1987" t="s">
        <v>20</v>
      </c>
      <c r="G1987" t="s">
        <v>55</v>
      </c>
      <c r="H1987">
        <v>82</v>
      </c>
      <c r="I1987" t="s">
        <v>61</v>
      </c>
      <c r="J1987">
        <f>VLOOKUP(I1987,Key!$A$1:$C$73,2,FALSE)</f>
        <v>43.060786</v>
      </c>
      <c r="K1987">
        <f>VLOOKUP(I1987,Key!$A$1:$C$73,3,FALSE)</f>
        <v>-87.883825999999999</v>
      </c>
      <c r="L1987" t="s">
        <v>65</v>
      </c>
      <c r="M1987">
        <f>VLOOKUP(L1987,Key!$A$1:$C$73,2,FALSE)</f>
        <v>43.077359999999999</v>
      </c>
      <c r="N1987">
        <f>VLOOKUP(L1987,Key!$A$1:$C$73,3,FALSE)</f>
        <v>-87.880769999999998</v>
      </c>
      <c r="O1987">
        <v>10</v>
      </c>
      <c r="P1987">
        <v>3</v>
      </c>
      <c r="Q1987">
        <v>1.5</v>
      </c>
      <c r="R1987">
        <v>1.4</v>
      </c>
      <c r="S1987">
        <v>60</v>
      </c>
      <c r="T1987">
        <f t="shared" si="279"/>
        <v>-1</v>
      </c>
      <c r="U1987" s="1">
        <v>42851</v>
      </c>
      <c r="V1987" s="13">
        <f t="shared" si="280"/>
        <v>42826</v>
      </c>
      <c r="W1987" s="14">
        <f t="shared" si="281"/>
        <v>42851</v>
      </c>
      <c r="X1987" s="1" t="str">
        <f t="shared" si="282"/>
        <v>Wednesday</v>
      </c>
      <c r="Y1987" s="2">
        <v>0.39462962962962966</v>
      </c>
      <c r="Z1987" s="2">
        <f t="shared" si="283"/>
        <v>0.375</v>
      </c>
      <c r="AA1987">
        <f>1</f>
        <v>1</v>
      </c>
      <c r="AB1987" s="1">
        <v>42851</v>
      </c>
      <c r="AC1987" s="13">
        <f t="shared" si="284"/>
        <v>42826</v>
      </c>
      <c r="AD1987" s="14">
        <f t="shared" si="285"/>
        <v>42851</v>
      </c>
      <c r="AE1987" s="1" t="str">
        <f t="shared" si="286"/>
        <v>Wednesday</v>
      </c>
      <c r="AF1987" s="2">
        <v>0.40188657407407408</v>
      </c>
      <c r="AG1987" s="2">
        <f t="shared" si="287"/>
        <v>0.41666666666666663</v>
      </c>
      <c r="AH1987" t="s">
        <v>23</v>
      </c>
    </row>
    <row r="1988" spans="1:34" x14ac:dyDescent="0.25">
      <c r="A1988">
        <v>1143921</v>
      </c>
      <c r="B1988" t="s">
        <v>54</v>
      </c>
      <c r="E1988">
        <v>53202</v>
      </c>
      <c r="F1988" t="s">
        <v>20</v>
      </c>
      <c r="G1988" t="s">
        <v>55</v>
      </c>
      <c r="H1988">
        <v>995</v>
      </c>
      <c r="I1988" t="s">
        <v>62</v>
      </c>
      <c r="J1988">
        <f>VLOOKUP(I1988,Key!$A$1:$C$73,2,FALSE)</f>
        <v>43.052460000000004</v>
      </c>
      <c r="K1988">
        <f>VLOOKUP(I1988,Key!$A$1:$C$73,3,FALSE)</f>
        <v>-87.891000000000005</v>
      </c>
      <c r="L1988" t="s">
        <v>62</v>
      </c>
      <c r="M1988">
        <f>VLOOKUP(L1988,Key!$A$1:$C$73,2,FALSE)</f>
        <v>43.052460000000004</v>
      </c>
      <c r="N1988">
        <f>VLOOKUP(L1988,Key!$A$1:$C$73,3,FALSE)</f>
        <v>-87.891000000000005</v>
      </c>
      <c r="O1988">
        <v>20</v>
      </c>
      <c r="P1988">
        <v>3</v>
      </c>
      <c r="Q1988">
        <v>3</v>
      </c>
      <c r="R1988">
        <v>2.9</v>
      </c>
      <c r="S1988">
        <v>120</v>
      </c>
      <c r="T1988">
        <f t="shared" si="279"/>
        <v>-1</v>
      </c>
      <c r="U1988" s="1">
        <v>42851</v>
      </c>
      <c r="V1988" s="13">
        <f t="shared" si="280"/>
        <v>42826</v>
      </c>
      <c r="W1988" s="14">
        <f t="shared" si="281"/>
        <v>42851</v>
      </c>
      <c r="X1988" s="1" t="str">
        <f t="shared" si="282"/>
        <v>Wednesday</v>
      </c>
      <c r="Y1988" s="2">
        <v>0.66947916666666663</v>
      </c>
      <c r="Z1988" s="2">
        <f t="shared" si="283"/>
        <v>0.66666666666666663</v>
      </c>
      <c r="AA1988">
        <f>1</f>
        <v>1</v>
      </c>
      <c r="AB1988" s="1">
        <v>42851</v>
      </c>
      <c r="AC1988" s="13">
        <f t="shared" si="284"/>
        <v>42826</v>
      </c>
      <c r="AD1988" s="14">
        <f t="shared" si="285"/>
        <v>42851</v>
      </c>
      <c r="AE1988" s="1" t="str">
        <f t="shared" si="286"/>
        <v>Wednesday</v>
      </c>
      <c r="AF1988" s="2">
        <v>0.68391203703703696</v>
      </c>
      <c r="AG1988" s="2">
        <f t="shared" si="287"/>
        <v>0.66666666666666663</v>
      </c>
      <c r="AH1988" t="s">
        <v>25</v>
      </c>
    </row>
    <row r="1989" spans="1:34" x14ac:dyDescent="0.25">
      <c r="A1989">
        <v>1600230</v>
      </c>
      <c r="B1989" t="s">
        <v>54</v>
      </c>
      <c r="E1989">
        <v>53208</v>
      </c>
      <c r="F1989" t="s">
        <v>20</v>
      </c>
      <c r="G1989" t="s">
        <v>55</v>
      </c>
      <c r="H1989">
        <v>5583</v>
      </c>
      <c r="I1989" t="s">
        <v>76</v>
      </c>
      <c r="J1989">
        <f>VLOOKUP(I1989,Key!$A$1:$C$73,2,FALSE)</f>
        <v>43.02948</v>
      </c>
      <c r="K1989">
        <f>VLOOKUP(I1989,Key!$A$1:$C$73,3,FALSE)</f>
        <v>-87.912819999999996</v>
      </c>
      <c r="L1989" t="s">
        <v>76</v>
      </c>
      <c r="M1989">
        <f>VLOOKUP(L1989,Key!$A$1:$C$73,2,FALSE)</f>
        <v>43.02948</v>
      </c>
      <c r="N1989">
        <f>VLOOKUP(L1989,Key!$A$1:$C$73,3,FALSE)</f>
        <v>-87.912819999999996</v>
      </c>
      <c r="O1989">
        <v>28</v>
      </c>
      <c r="P1989">
        <v>3</v>
      </c>
      <c r="Q1989">
        <v>4.2</v>
      </c>
      <c r="R1989">
        <v>4</v>
      </c>
      <c r="S1989">
        <v>168</v>
      </c>
      <c r="T1989">
        <f t="shared" si="279"/>
        <v>-1</v>
      </c>
      <c r="U1989" s="1">
        <v>42851</v>
      </c>
      <c r="V1989" s="13">
        <f t="shared" si="280"/>
        <v>42826</v>
      </c>
      <c r="W1989" s="14">
        <f t="shared" si="281"/>
        <v>42851</v>
      </c>
      <c r="X1989" s="1" t="str">
        <f t="shared" si="282"/>
        <v>Wednesday</v>
      </c>
      <c r="Y1989" s="2">
        <v>0.69418981481481479</v>
      </c>
      <c r="Z1989" s="2">
        <f t="shared" si="283"/>
        <v>0.70833333333333326</v>
      </c>
      <c r="AA1989">
        <f>1</f>
        <v>1</v>
      </c>
      <c r="AB1989" s="1">
        <v>42851</v>
      </c>
      <c r="AC1989" s="13">
        <f t="shared" si="284"/>
        <v>42826</v>
      </c>
      <c r="AD1989" s="14">
        <f t="shared" si="285"/>
        <v>42851</v>
      </c>
      <c r="AE1989" s="1" t="str">
        <f t="shared" si="286"/>
        <v>Wednesday</v>
      </c>
      <c r="AF1989" s="2">
        <v>0.71362268518518512</v>
      </c>
      <c r="AG1989" s="2">
        <f t="shared" si="287"/>
        <v>0.70833333333333326</v>
      </c>
      <c r="AH1989" t="s">
        <v>25</v>
      </c>
    </row>
    <row r="1990" spans="1:34" x14ac:dyDescent="0.25">
      <c r="A1990">
        <v>1600277</v>
      </c>
      <c r="B1990" t="s">
        <v>54</v>
      </c>
      <c r="E1990">
        <v>92886</v>
      </c>
      <c r="F1990" t="s">
        <v>20</v>
      </c>
      <c r="G1990" t="s">
        <v>55</v>
      </c>
      <c r="H1990">
        <v>88</v>
      </c>
      <c r="I1990" t="s">
        <v>28</v>
      </c>
      <c r="J1990">
        <f>VLOOKUP(I1990,Key!$A$1:$C$73,2,FALSE)</f>
        <v>43.038580000000003</v>
      </c>
      <c r="K1990">
        <f>VLOOKUP(I1990,Key!$A$1:$C$73,3,FALSE)</f>
        <v>-87.90934</v>
      </c>
      <c r="L1990" t="s">
        <v>52</v>
      </c>
      <c r="M1990">
        <f>VLOOKUP(L1990,Key!$A$1:$C$73,2,FALSE)</f>
        <v>43.042490000000001</v>
      </c>
      <c r="N1990">
        <f>VLOOKUP(L1990,Key!$A$1:$C$73,3,FALSE)</f>
        <v>-87.909959999999998</v>
      </c>
      <c r="O1990">
        <v>13</v>
      </c>
      <c r="P1990">
        <v>3</v>
      </c>
      <c r="Q1990">
        <v>2</v>
      </c>
      <c r="R1990">
        <v>1.9</v>
      </c>
      <c r="S1990">
        <v>78</v>
      </c>
      <c r="T1990">
        <f t="shared" si="279"/>
        <v>-1</v>
      </c>
      <c r="U1990" s="1">
        <v>42851</v>
      </c>
      <c r="V1990" s="13">
        <f t="shared" si="280"/>
        <v>42826</v>
      </c>
      <c r="W1990" s="14">
        <f t="shared" si="281"/>
        <v>42851</v>
      </c>
      <c r="X1990" s="1" t="str">
        <f t="shared" si="282"/>
        <v>Wednesday</v>
      </c>
      <c r="Y1990" s="2">
        <v>0.71954861111111112</v>
      </c>
      <c r="Z1990" s="2">
        <f t="shared" si="283"/>
        <v>0.70833333333333326</v>
      </c>
      <c r="AA1990">
        <f>1</f>
        <v>1</v>
      </c>
      <c r="AB1990" s="1">
        <v>42851</v>
      </c>
      <c r="AC1990" s="13">
        <f t="shared" si="284"/>
        <v>42826</v>
      </c>
      <c r="AD1990" s="14">
        <f t="shared" si="285"/>
        <v>42851</v>
      </c>
      <c r="AE1990" s="1" t="str">
        <f t="shared" si="286"/>
        <v>Wednesday</v>
      </c>
      <c r="AF1990" s="2">
        <v>0.7290740740740741</v>
      </c>
      <c r="AG1990" s="2">
        <f t="shared" si="287"/>
        <v>0.70833333333333326</v>
      </c>
      <c r="AH1990" t="s">
        <v>23</v>
      </c>
    </row>
    <row r="1991" spans="1:34" x14ac:dyDescent="0.25">
      <c r="A1991">
        <v>1408153</v>
      </c>
      <c r="B1991" t="s">
        <v>54</v>
      </c>
      <c r="E1991">
        <v>53211</v>
      </c>
      <c r="F1991" t="s">
        <v>20</v>
      </c>
      <c r="G1991" t="s">
        <v>55</v>
      </c>
      <c r="H1991">
        <v>152</v>
      </c>
      <c r="I1991" t="s">
        <v>80</v>
      </c>
      <c r="J1991">
        <f>VLOOKUP(I1991,Key!$A$1:$C$73,2,FALSE)</f>
        <v>43.060250000000003</v>
      </c>
      <c r="K1991">
        <f>VLOOKUP(I1991,Key!$A$1:$C$73,3,FALSE)</f>
        <v>-87.892169999999993</v>
      </c>
      <c r="L1991" t="s">
        <v>80</v>
      </c>
      <c r="M1991">
        <f>VLOOKUP(L1991,Key!$A$1:$C$73,2,FALSE)</f>
        <v>43.060250000000003</v>
      </c>
      <c r="N1991">
        <f>VLOOKUP(L1991,Key!$A$1:$C$73,3,FALSE)</f>
        <v>-87.892169999999993</v>
      </c>
      <c r="O1991">
        <v>48</v>
      </c>
      <c r="P1991">
        <v>6</v>
      </c>
      <c r="Q1991">
        <v>7.2</v>
      </c>
      <c r="R1991">
        <v>6.8</v>
      </c>
      <c r="S1991">
        <v>288</v>
      </c>
      <c r="T1991">
        <f t="shared" si="279"/>
        <v>-1</v>
      </c>
      <c r="U1991" s="1">
        <v>42851</v>
      </c>
      <c r="V1991" s="13">
        <f t="shared" si="280"/>
        <v>42826</v>
      </c>
      <c r="W1991" s="14">
        <f t="shared" si="281"/>
        <v>42851</v>
      </c>
      <c r="X1991" s="1" t="str">
        <f t="shared" si="282"/>
        <v>Wednesday</v>
      </c>
      <c r="Y1991" s="2">
        <v>0.72179398148148144</v>
      </c>
      <c r="Z1991" s="2">
        <f t="shared" si="283"/>
        <v>0.70833333333333326</v>
      </c>
      <c r="AA1991">
        <f>1</f>
        <v>1</v>
      </c>
      <c r="AB1991" s="1">
        <v>42851</v>
      </c>
      <c r="AC1991" s="13">
        <f t="shared" si="284"/>
        <v>42826</v>
      </c>
      <c r="AD1991" s="14">
        <f t="shared" si="285"/>
        <v>42851</v>
      </c>
      <c r="AE1991" s="1" t="str">
        <f t="shared" si="286"/>
        <v>Wednesday</v>
      </c>
      <c r="AF1991" s="2">
        <v>0.75494212962962959</v>
      </c>
      <c r="AG1991" s="2">
        <f t="shared" si="287"/>
        <v>0.75</v>
      </c>
      <c r="AH1991" t="s">
        <v>25</v>
      </c>
    </row>
    <row r="1992" spans="1:34" x14ac:dyDescent="0.25">
      <c r="A1992">
        <v>1556816</v>
      </c>
      <c r="B1992" t="s">
        <v>54</v>
      </c>
      <c r="E1992">
        <v>53221</v>
      </c>
      <c r="F1992" t="s">
        <v>20</v>
      </c>
      <c r="G1992" t="s">
        <v>55</v>
      </c>
      <c r="H1992">
        <v>5441</v>
      </c>
      <c r="I1992" t="s">
        <v>67</v>
      </c>
      <c r="J1992">
        <f>VLOOKUP(I1992,Key!$A$1:$C$73,2,FALSE)</f>
        <v>43.05847</v>
      </c>
      <c r="K1992">
        <f>VLOOKUP(I1992,Key!$A$1:$C$73,3,FALSE)</f>
        <v>-87.898079999999993</v>
      </c>
      <c r="L1992" t="s">
        <v>22</v>
      </c>
      <c r="M1992">
        <f>VLOOKUP(L1992,Key!$A$1:$C$73,2,FALSE)</f>
        <v>43.058619999999998</v>
      </c>
      <c r="N1992">
        <f>VLOOKUP(L1992,Key!$A$1:$C$73,3,FALSE)</f>
        <v>-87.885319999999993</v>
      </c>
      <c r="O1992">
        <v>5</v>
      </c>
      <c r="P1992">
        <v>3</v>
      </c>
      <c r="Q1992">
        <v>0.8</v>
      </c>
      <c r="R1992">
        <v>0.7</v>
      </c>
      <c r="S1992">
        <v>30</v>
      </c>
      <c r="T1992">
        <f t="shared" si="279"/>
        <v>-1</v>
      </c>
      <c r="U1992" s="1">
        <v>42852</v>
      </c>
      <c r="V1992" s="13">
        <f t="shared" si="280"/>
        <v>42826</v>
      </c>
      <c r="W1992" s="14">
        <f t="shared" si="281"/>
        <v>42852</v>
      </c>
      <c r="X1992" s="1" t="str">
        <f t="shared" si="282"/>
        <v>Thursday</v>
      </c>
      <c r="Y1992" s="2">
        <v>0.42015046296296293</v>
      </c>
      <c r="Z1992" s="2">
        <f t="shared" si="283"/>
        <v>0.41666666666666663</v>
      </c>
      <c r="AA1992">
        <f>1</f>
        <v>1</v>
      </c>
      <c r="AB1992" s="1">
        <v>42852</v>
      </c>
      <c r="AC1992" s="13">
        <f t="shared" si="284"/>
        <v>42826</v>
      </c>
      <c r="AD1992" s="14">
        <f t="shared" si="285"/>
        <v>42852</v>
      </c>
      <c r="AE1992" s="1" t="str">
        <f t="shared" si="286"/>
        <v>Thursday</v>
      </c>
      <c r="AF1992" s="2">
        <v>0.42424768518518513</v>
      </c>
      <c r="AG1992" s="2">
        <f t="shared" si="287"/>
        <v>0.41666666666666663</v>
      </c>
      <c r="AH1992" t="s">
        <v>23</v>
      </c>
    </row>
    <row r="1993" spans="1:34" x14ac:dyDescent="0.25">
      <c r="A1993">
        <v>1600641</v>
      </c>
      <c r="B1993" t="s">
        <v>54</v>
      </c>
      <c r="E1993">
        <v>53202</v>
      </c>
      <c r="F1993" t="s">
        <v>20</v>
      </c>
      <c r="G1993" t="s">
        <v>55</v>
      </c>
      <c r="H1993">
        <v>5441</v>
      </c>
      <c r="I1993" t="s">
        <v>22</v>
      </c>
      <c r="J1993">
        <f>VLOOKUP(I1993,Key!$A$1:$C$73,2,FALSE)</f>
        <v>43.058619999999998</v>
      </c>
      <c r="K1993">
        <f>VLOOKUP(I1993,Key!$A$1:$C$73,3,FALSE)</f>
        <v>-87.885319999999993</v>
      </c>
      <c r="L1993" t="s">
        <v>65</v>
      </c>
      <c r="M1993">
        <f>VLOOKUP(L1993,Key!$A$1:$C$73,2,FALSE)</f>
        <v>43.077359999999999</v>
      </c>
      <c r="N1993">
        <f>VLOOKUP(L1993,Key!$A$1:$C$73,3,FALSE)</f>
        <v>-87.880769999999998</v>
      </c>
      <c r="O1993">
        <v>12</v>
      </c>
      <c r="P1993">
        <v>3</v>
      </c>
      <c r="Q1993">
        <v>1.8</v>
      </c>
      <c r="R1993">
        <v>1.7</v>
      </c>
      <c r="S1993">
        <v>72</v>
      </c>
      <c r="T1993">
        <f t="shared" si="279"/>
        <v>-1</v>
      </c>
      <c r="U1993" s="1">
        <v>42852</v>
      </c>
      <c r="V1993" s="13">
        <f t="shared" si="280"/>
        <v>42826</v>
      </c>
      <c r="W1993" s="14">
        <f t="shared" si="281"/>
        <v>42852</v>
      </c>
      <c r="X1993" s="1" t="str">
        <f t="shared" si="282"/>
        <v>Thursday</v>
      </c>
      <c r="Y1993" s="2">
        <v>0.44950231481481479</v>
      </c>
      <c r="Z1993" s="2">
        <f t="shared" si="283"/>
        <v>0.45833333333333331</v>
      </c>
      <c r="AA1993">
        <f>1</f>
        <v>1</v>
      </c>
      <c r="AB1993" s="1">
        <v>42852</v>
      </c>
      <c r="AC1993" s="13">
        <f t="shared" si="284"/>
        <v>42826</v>
      </c>
      <c r="AD1993" s="14">
        <f t="shared" si="285"/>
        <v>42852</v>
      </c>
      <c r="AE1993" s="1" t="str">
        <f t="shared" si="286"/>
        <v>Thursday</v>
      </c>
      <c r="AF1993" s="2">
        <v>0.45793981481481483</v>
      </c>
      <c r="AG1993" s="2">
        <f t="shared" si="287"/>
        <v>0.45833333333333331</v>
      </c>
      <c r="AH1993" t="s">
        <v>23</v>
      </c>
    </row>
    <row r="1994" spans="1:34" x14ac:dyDescent="0.25">
      <c r="A1994">
        <v>1306778</v>
      </c>
      <c r="B1994" t="s">
        <v>54</v>
      </c>
      <c r="E1994">
        <v>53204</v>
      </c>
      <c r="F1994" t="s">
        <v>20</v>
      </c>
      <c r="G1994" t="s">
        <v>55</v>
      </c>
      <c r="H1994">
        <v>5538</v>
      </c>
      <c r="I1994" t="s">
        <v>56</v>
      </c>
      <c r="J1994">
        <f>VLOOKUP(I1994,Key!$A$1:$C$73,2,FALSE)</f>
        <v>43.004728999999998</v>
      </c>
      <c r="K1994">
        <f>VLOOKUP(I1994,Key!$A$1:$C$73,3,FALSE)</f>
        <v>-87.905463999999995</v>
      </c>
      <c r="L1994" t="s">
        <v>94</v>
      </c>
      <c r="M1994">
        <f>VLOOKUP(L1994,Key!$A$1:$C$73,2,FALSE)</f>
        <v>43.020020000000002</v>
      </c>
      <c r="N1994">
        <f>VLOOKUP(L1994,Key!$A$1:$C$73,3,FALSE)</f>
        <v>-87.912540000000007</v>
      </c>
      <c r="O1994">
        <v>13</v>
      </c>
      <c r="P1994">
        <v>3</v>
      </c>
      <c r="Q1994">
        <v>2</v>
      </c>
      <c r="R1994">
        <v>1.9</v>
      </c>
      <c r="S1994">
        <v>78</v>
      </c>
      <c r="T1994">
        <f t="shared" si="279"/>
        <v>-1</v>
      </c>
      <c r="U1994" s="1">
        <v>42852</v>
      </c>
      <c r="V1994" s="13">
        <f t="shared" si="280"/>
        <v>42826</v>
      </c>
      <c r="W1994" s="14">
        <f t="shared" si="281"/>
        <v>42852</v>
      </c>
      <c r="X1994" s="1" t="str">
        <f t="shared" si="282"/>
        <v>Thursday</v>
      </c>
      <c r="Y1994" s="2">
        <v>0.65501157407407407</v>
      </c>
      <c r="Z1994" s="2">
        <f t="shared" si="283"/>
        <v>0.66666666666666663</v>
      </c>
      <c r="AA1994">
        <f>1</f>
        <v>1</v>
      </c>
      <c r="AB1994" s="1">
        <v>42852</v>
      </c>
      <c r="AC1994" s="13">
        <f t="shared" si="284"/>
        <v>42826</v>
      </c>
      <c r="AD1994" s="14">
        <f t="shared" si="285"/>
        <v>42852</v>
      </c>
      <c r="AE1994" s="1" t="str">
        <f t="shared" si="286"/>
        <v>Thursday</v>
      </c>
      <c r="AF1994" s="2">
        <v>0.66412037037037031</v>
      </c>
      <c r="AG1994" s="2">
        <f t="shared" si="287"/>
        <v>0.66666666666666663</v>
      </c>
      <c r="AH1994" t="s">
        <v>23</v>
      </c>
    </row>
    <row r="1995" spans="1:34" x14ac:dyDescent="0.25">
      <c r="A1995">
        <v>1602103</v>
      </c>
      <c r="B1995" t="s">
        <v>54</v>
      </c>
      <c r="E1995">
        <v>60655</v>
      </c>
      <c r="F1995" t="s">
        <v>20</v>
      </c>
      <c r="G1995" t="s">
        <v>55</v>
      </c>
      <c r="H1995">
        <v>224</v>
      </c>
      <c r="I1995" t="s">
        <v>36</v>
      </c>
      <c r="J1995">
        <f>VLOOKUP(I1995,Key!$A$1:$C$73,2,FALSE)</f>
        <v>43.03519</v>
      </c>
      <c r="K1995">
        <f>VLOOKUP(I1995,Key!$A$1:$C$73,3,FALSE)</f>
        <v>-87.907390000000007</v>
      </c>
      <c r="L1995" t="s">
        <v>86</v>
      </c>
      <c r="M1995">
        <f>VLOOKUP(L1995,Key!$A$1:$C$73,2,FALSE)</f>
        <v>43.052549999999997</v>
      </c>
      <c r="N1995">
        <f>VLOOKUP(L1995,Key!$A$1:$C$73,3,FALSE)</f>
        <v>-87.909329999999997</v>
      </c>
      <c r="O1995">
        <v>138</v>
      </c>
      <c r="P1995">
        <v>15</v>
      </c>
      <c r="Q1995">
        <v>18</v>
      </c>
      <c r="R1995">
        <v>17.100000000000001</v>
      </c>
      <c r="S1995">
        <v>720</v>
      </c>
      <c r="T1995">
        <f t="shared" si="279"/>
        <v>-1</v>
      </c>
      <c r="U1995" s="1">
        <v>42853</v>
      </c>
      <c r="V1995" s="13">
        <f t="shared" si="280"/>
        <v>42826</v>
      </c>
      <c r="W1995" s="14">
        <f t="shared" si="281"/>
        <v>42853</v>
      </c>
      <c r="X1995" s="1" t="str">
        <f t="shared" si="282"/>
        <v>Friday</v>
      </c>
      <c r="Y1995" s="2">
        <v>0.65684027777777776</v>
      </c>
      <c r="Z1995" s="2">
        <f t="shared" si="283"/>
        <v>0.66666666666666663</v>
      </c>
      <c r="AA1995">
        <f>1</f>
        <v>1</v>
      </c>
      <c r="AB1995" s="1">
        <v>42853</v>
      </c>
      <c r="AC1995" s="13">
        <f t="shared" si="284"/>
        <v>42826</v>
      </c>
      <c r="AD1995" s="14">
        <f t="shared" si="285"/>
        <v>42853</v>
      </c>
      <c r="AE1995" s="1" t="str">
        <f t="shared" si="286"/>
        <v>Friday</v>
      </c>
      <c r="AF1995" s="2">
        <v>0.75225694444444446</v>
      </c>
      <c r="AG1995" s="2">
        <f t="shared" si="287"/>
        <v>0.75</v>
      </c>
      <c r="AH1995" t="s">
        <v>23</v>
      </c>
    </row>
    <row r="1996" spans="1:34" x14ac:dyDescent="0.25">
      <c r="A1996">
        <v>1306778</v>
      </c>
      <c r="B1996" t="s">
        <v>54</v>
      </c>
      <c r="E1996">
        <v>53204</v>
      </c>
      <c r="F1996" t="s">
        <v>20</v>
      </c>
      <c r="G1996" t="s">
        <v>55</v>
      </c>
      <c r="H1996">
        <v>5554</v>
      </c>
      <c r="I1996" t="s">
        <v>56</v>
      </c>
      <c r="J1996">
        <f>VLOOKUP(I1996,Key!$A$1:$C$73,2,FALSE)</f>
        <v>43.004728999999998</v>
      </c>
      <c r="K1996">
        <f>VLOOKUP(I1996,Key!$A$1:$C$73,3,FALSE)</f>
        <v>-87.905463999999995</v>
      </c>
      <c r="L1996" t="s">
        <v>94</v>
      </c>
      <c r="M1996">
        <f>VLOOKUP(L1996,Key!$A$1:$C$73,2,FALSE)</f>
        <v>43.020020000000002</v>
      </c>
      <c r="N1996">
        <f>VLOOKUP(L1996,Key!$A$1:$C$73,3,FALSE)</f>
        <v>-87.912540000000007</v>
      </c>
      <c r="O1996">
        <v>9</v>
      </c>
      <c r="P1996">
        <v>3</v>
      </c>
      <c r="Q1996">
        <v>1.4</v>
      </c>
      <c r="R1996">
        <v>1.3</v>
      </c>
      <c r="S1996">
        <v>54</v>
      </c>
      <c r="T1996">
        <f t="shared" si="279"/>
        <v>-1</v>
      </c>
      <c r="U1996" s="1">
        <v>42853</v>
      </c>
      <c r="V1996" s="13">
        <f t="shared" si="280"/>
        <v>42826</v>
      </c>
      <c r="W1996" s="14">
        <f t="shared" si="281"/>
        <v>42853</v>
      </c>
      <c r="X1996" s="1" t="str">
        <f t="shared" si="282"/>
        <v>Friday</v>
      </c>
      <c r="Y1996" s="2">
        <v>0.66640046296296296</v>
      </c>
      <c r="Z1996" s="2">
        <f t="shared" si="283"/>
        <v>0.66666666666666663</v>
      </c>
      <c r="AA1996">
        <f>1</f>
        <v>1</v>
      </c>
      <c r="AB1996" s="1">
        <v>42853</v>
      </c>
      <c r="AC1996" s="13">
        <f t="shared" si="284"/>
        <v>42826</v>
      </c>
      <c r="AD1996" s="14">
        <f t="shared" si="285"/>
        <v>42853</v>
      </c>
      <c r="AE1996" s="1" t="str">
        <f t="shared" si="286"/>
        <v>Friday</v>
      </c>
      <c r="AF1996" s="2">
        <v>0.67230324074074066</v>
      </c>
      <c r="AG1996" s="2">
        <f t="shared" si="287"/>
        <v>0.66666666666666663</v>
      </c>
      <c r="AH1996" t="s">
        <v>23</v>
      </c>
    </row>
    <row r="1997" spans="1:34" x14ac:dyDescent="0.25">
      <c r="A1997">
        <v>1602663</v>
      </c>
      <c r="B1997" t="s">
        <v>54</v>
      </c>
      <c r="E1997">
        <v>53066</v>
      </c>
      <c r="F1997" t="s">
        <v>20</v>
      </c>
      <c r="G1997" t="s">
        <v>55</v>
      </c>
      <c r="H1997">
        <v>5443</v>
      </c>
      <c r="I1997" t="s">
        <v>28</v>
      </c>
      <c r="J1997">
        <f>VLOOKUP(I1997,Key!$A$1:$C$73,2,FALSE)</f>
        <v>43.038580000000003</v>
      </c>
      <c r="K1997">
        <f>VLOOKUP(I1997,Key!$A$1:$C$73,3,FALSE)</f>
        <v>-87.90934</v>
      </c>
      <c r="L1997" t="s">
        <v>76</v>
      </c>
      <c r="M1997">
        <f>VLOOKUP(L1997,Key!$A$1:$C$73,2,FALSE)</f>
        <v>43.02948</v>
      </c>
      <c r="N1997">
        <f>VLOOKUP(L1997,Key!$A$1:$C$73,3,FALSE)</f>
        <v>-87.912819999999996</v>
      </c>
      <c r="O1997">
        <v>10</v>
      </c>
      <c r="P1997">
        <v>3</v>
      </c>
      <c r="Q1997">
        <v>1.5</v>
      </c>
      <c r="R1997">
        <v>1.4</v>
      </c>
      <c r="S1997">
        <v>60</v>
      </c>
      <c r="T1997">
        <f t="shared" si="279"/>
        <v>-1</v>
      </c>
      <c r="U1997" s="1">
        <v>42854</v>
      </c>
      <c r="V1997" s="13">
        <f t="shared" si="280"/>
        <v>42826</v>
      </c>
      <c r="W1997" s="14">
        <f t="shared" si="281"/>
        <v>42854</v>
      </c>
      <c r="X1997" s="1" t="str">
        <f t="shared" si="282"/>
        <v>Saturday</v>
      </c>
      <c r="Y1997" s="2">
        <v>9.1585648148148138E-2</v>
      </c>
      <c r="Z1997" s="2">
        <f t="shared" si="283"/>
        <v>8.3333333333333329E-2</v>
      </c>
      <c r="AA1997">
        <f>1</f>
        <v>1</v>
      </c>
      <c r="AB1997" s="1">
        <v>42854</v>
      </c>
      <c r="AC1997" s="13">
        <f t="shared" si="284"/>
        <v>42826</v>
      </c>
      <c r="AD1997" s="14">
        <f t="shared" si="285"/>
        <v>42854</v>
      </c>
      <c r="AE1997" s="1" t="str">
        <f t="shared" si="286"/>
        <v>Saturday</v>
      </c>
      <c r="AF1997" s="2">
        <v>9.8356481481481475E-2</v>
      </c>
      <c r="AG1997" s="2">
        <f t="shared" si="287"/>
        <v>8.3333333333333329E-2</v>
      </c>
      <c r="AH1997" t="s">
        <v>23</v>
      </c>
    </row>
    <row r="1998" spans="1:34" x14ac:dyDescent="0.25">
      <c r="A1998">
        <v>1602665</v>
      </c>
      <c r="B1998" t="s">
        <v>54</v>
      </c>
      <c r="E1998">
        <v>53575</v>
      </c>
      <c r="F1998" t="s">
        <v>20</v>
      </c>
      <c r="G1998" t="s">
        <v>55</v>
      </c>
      <c r="H1998">
        <v>5421</v>
      </c>
      <c r="I1998" t="s">
        <v>62</v>
      </c>
      <c r="J1998">
        <f>VLOOKUP(I1998,Key!$A$1:$C$73,2,FALSE)</f>
        <v>43.052460000000004</v>
      </c>
      <c r="K1998">
        <f>VLOOKUP(I1998,Key!$A$1:$C$73,3,FALSE)</f>
        <v>-87.891000000000005</v>
      </c>
      <c r="L1998" t="s">
        <v>21</v>
      </c>
      <c r="M1998">
        <f>VLOOKUP(L1998,Key!$A$1:$C$73,2,FALSE)</f>
        <v>43.074890000000003</v>
      </c>
      <c r="N1998">
        <f>VLOOKUP(L1998,Key!$A$1:$C$73,3,FALSE)</f>
        <v>-87.882810000000006</v>
      </c>
      <c r="O1998">
        <v>15</v>
      </c>
      <c r="P1998">
        <v>3</v>
      </c>
      <c r="Q1998">
        <v>2.2999999999999998</v>
      </c>
      <c r="R1998">
        <v>2.1</v>
      </c>
      <c r="S1998">
        <v>90</v>
      </c>
      <c r="T1998">
        <f t="shared" si="279"/>
        <v>-1</v>
      </c>
      <c r="U1998" s="1">
        <v>42854</v>
      </c>
      <c r="V1998" s="13">
        <f t="shared" si="280"/>
        <v>42826</v>
      </c>
      <c r="W1998" s="14">
        <f t="shared" si="281"/>
        <v>42854</v>
      </c>
      <c r="X1998" s="1" t="str">
        <f t="shared" si="282"/>
        <v>Saturday</v>
      </c>
      <c r="Y1998" s="2">
        <v>9.2986111111111103E-2</v>
      </c>
      <c r="Z1998" s="2">
        <f t="shared" si="283"/>
        <v>8.3333333333333329E-2</v>
      </c>
      <c r="AA1998">
        <f>1</f>
        <v>1</v>
      </c>
      <c r="AB1998" s="1">
        <v>42854</v>
      </c>
      <c r="AC1998" s="13">
        <f t="shared" si="284"/>
        <v>42826</v>
      </c>
      <c r="AD1998" s="14">
        <f t="shared" si="285"/>
        <v>42854</v>
      </c>
      <c r="AE1998" s="1" t="str">
        <f t="shared" si="286"/>
        <v>Saturday</v>
      </c>
      <c r="AF1998" s="2">
        <v>0.10327546296296297</v>
      </c>
      <c r="AG1998" s="2">
        <f t="shared" si="287"/>
        <v>8.3333333333333329E-2</v>
      </c>
      <c r="AH1998" t="s">
        <v>23</v>
      </c>
    </row>
    <row r="1999" spans="1:34" x14ac:dyDescent="0.25">
      <c r="A1999">
        <v>1602906</v>
      </c>
      <c r="B1999" t="s">
        <v>54</v>
      </c>
      <c r="E1999">
        <v>53549</v>
      </c>
      <c r="F1999" t="s">
        <v>20</v>
      </c>
      <c r="G1999" t="s">
        <v>55</v>
      </c>
      <c r="H1999">
        <v>11066</v>
      </c>
      <c r="I1999" t="s">
        <v>57</v>
      </c>
      <c r="J1999">
        <f>VLOOKUP(I1999,Key!$A$1:$C$73,2,FALSE)</f>
        <v>43.03913</v>
      </c>
      <c r="K1999">
        <f>VLOOKUP(I1999,Key!$A$1:$C$73,3,FALSE)</f>
        <v>-87.916150000000002</v>
      </c>
      <c r="L1999" t="s">
        <v>57</v>
      </c>
      <c r="M1999">
        <f>VLOOKUP(L1999,Key!$A$1:$C$73,2,FALSE)</f>
        <v>43.03913</v>
      </c>
      <c r="N1999">
        <f>VLOOKUP(L1999,Key!$A$1:$C$73,3,FALSE)</f>
        <v>-87.916150000000002</v>
      </c>
      <c r="O1999">
        <v>36</v>
      </c>
      <c r="P1999">
        <v>6</v>
      </c>
      <c r="Q1999">
        <v>5.4</v>
      </c>
      <c r="R1999">
        <v>5.0999999999999996</v>
      </c>
      <c r="S1999">
        <v>216</v>
      </c>
      <c r="T1999">
        <f t="shared" si="279"/>
        <v>-1</v>
      </c>
      <c r="U1999" s="1">
        <v>42854</v>
      </c>
      <c r="V1999" s="13">
        <f t="shared" si="280"/>
        <v>42826</v>
      </c>
      <c r="W1999" s="14">
        <f t="shared" si="281"/>
        <v>42854</v>
      </c>
      <c r="X1999" s="1" t="str">
        <f t="shared" si="282"/>
        <v>Saturday</v>
      </c>
      <c r="Y1999" s="2">
        <v>0.42744212962962963</v>
      </c>
      <c r="Z1999" s="2">
        <f t="shared" si="283"/>
        <v>0.41666666666666663</v>
      </c>
      <c r="AA1999">
        <f>1</f>
        <v>1</v>
      </c>
      <c r="AB1999" s="1">
        <v>42854</v>
      </c>
      <c r="AC1999" s="13">
        <f t="shared" si="284"/>
        <v>42826</v>
      </c>
      <c r="AD1999" s="14">
        <f t="shared" si="285"/>
        <v>42854</v>
      </c>
      <c r="AE1999" s="1" t="str">
        <f t="shared" si="286"/>
        <v>Saturday</v>
      </c>
      <c r="AF1999" s="2">
        <v>0.45255787037037037</v>
      </c>
      <c r="AG1999" s="2">
        <f t="shared" si="287"/>
        <v>0.45833333333333331</v>
      </c>
      <c r="AH1999" t="s">
        <v>25</v>
      </c>
    </row>
    <row r="2000" spans="1:34" x14ac:dyDescent="0.25">
      <c r="A2000">
        <v>1593167</v>
      </c>
      <c r="B2000" t="s">
        <v>54</v>
      </c>
      <c r="E2000">
        <v>53538</v>
      </c>
      <c r="F2000" t="s">
        <v>20</v>
      </c>
      <c r="G2000" t="s">
        <v>55</v>
      </c>
      <c r="H2000">
        <v>11048</v>
      </c>
      <c r="I2000" t="s">
        <v>36</v>
      </c>
      <c r="J2000">
        <f>VLOOKUP(I2000,Key!$A$1:$C$73,2,FALSE)</f>
        <v>43.03519</v>
      </c>
      <c r="K2000">
        <f>VLOOKUP(I2000,Key!$A$1:$C$73,3,FALSE)</f>
        <v>-87.907390000000007</v>
      </c>
      <c r="L2000" t="s">
        <v>28</v>
      </c>
      <c r="M2000">
        <f>VLOOKUP(L2000,Key!$A$1:$C$73,2,FALSE)</f>
        <v>43.038580000000003</v>
      </c>
      <c r="N2000">
        <f>VLOOKUP(L2000,Key!$A$1:$C$73,3,FALSE)</f>
        <v>-87.90934</v>
      </c>
      <c r="O2000">
        <v>188</v>
      </c>
      <c r="P2000">
        <v>21</v>
      </c>
      <c r="Q2000">
        <v>18</v>
      </c>
      <c r="R2000">
        <v>17.100000000000001</v>
      </c>
      <c r="S2000">
        <v>720</v>
      </c>
      <c r="T2000">
        <f t="shared" si="279"/>
        <v>-1</v>
      </c>
      <c r="U2000" s="1">
        <v>42847</v>
      </c>
      <c r="V2000" s="13">
        <f t="shared" si="280"/>
        <v>42826</v>
      </c>
      <c r="W2000" s="14">
        <f t="shared" si="281"/>
        <v>42847</v>
      </c>
      <c r="X2000" s="1" t="str">
        <f t="shared" si="282"/>
        <v>Saturday</v>
      </c>
      <c r="Y2000" s="2">
        <v>0.26234953703703706</v>
      </c>
      <c r="Z2000" s="2">
        <f t="shared" si="283"/>
        <v>0.25</v>
      </c>
      <c r="AA2000">
        <f>1</f>
        <v>1</v>
      </c>
      <c r="AB2000" s="1">
        <v>42847</v>
      </c>
      <c r="AC2000" s="13">
        <f t="shared" si="284"/>
        <v>42826</v>
      </c>
      <c r="AD2000" s="14">
        <f t="shared" si="285"/>
        <v>42847</v>
      </c>
      <c r="AE2000" s="1" t="str">
        <f t="shared" si="286"/>
        <v>Saturday</v>
      </c>
      <c r="AF2000" s="2">
        <v>0.39296296296296296</v>
      </c>
      <c r="AG2000" s="2">
        <f t="shared" si="287"/>
        <v>0.375</v>
      </c>
      <c r="AH2000" t="s">
        <v>23</v>
      </c>
    </row>
    <row r="2001" spans="1:34" x14ac:dyDescent="0.25">
      <c r="A2001">
        <v>1593184</v>
      </c>
      <c r="B2001" t="s">
        <v>54</v>
      </c>
      <c r="E2001">
        <v>68777</v>
      </c>
      <c r="F2001" t="s">
        <v>20</v>
      </c>
      <c r="G2001" t="s">
        <v>55</v>
      </c>
      <c r="H2001">
        <v>11088</v>
      </c>
      <c r="I2001" t="s">
        <v>44</v>
      </c>
      <c r="J2001">
        <f>VLOOKUP(I2001,Key!$A$1:$C$73,2,FALSE)</f>
        <v>43.03886</v>
      </c>
      <c r="K2001">
        <f>VLOOKUP(I2001,Key!$A$1:$C$73,3,FALSE)</f>
        <v>-87.902720000000002</v>
      </c>
      <c r="L2001" t="s">
        <v>33</v>
      </c>
      <c r="M2001">
        <f>VLOOKUP(L2001,Key!$A$1:$C$73,2,FALSE)</f>
        <v>43.045712999999999</v>
      </c>
      <c r="N2001">
        <f>VLOOKUP(L2001,Key!$A$1:$C$73,3,FALSE)</f>
        <v>-87.899756999999994</v>
      </c>
      <c r="O2001">
        <v>87</v>
      </c>
      <c r="P2001">
        <v>9</v>
      </c>
      <c r="Q2001">
        <v>13.1</v>
      </c>
      <c r="R2001">
        <v>12.4</v>
      </c>
      <c r="S2001">
        <v>522</v>
      </c>
      <c r="T2001">
        <f t="shared" si="279"/>
        <v>-1</v>
      </c>
      <c r="U2001" s="1">
        <v>42847</v>
      </c>
      <c r="V2001" s="13">
        <f t="shared" si="280"/>
        <v>42826</v>
      </c>
      <c r="W2001" s="14">
        <f t="shared" si="281"/>
        <v>42847</v>
      </c>
      <c r="X2001" s="1" t="str">
        <f t="shared" si="282"/>
        <v>Saturday</v>
      </c>
      <c r="Y2001" s="2">
        <v>0.32957175925925924</v>
      </c>
      <c r="Z2001" s="2">
        <f t="shared" si="283"/>
        <v>0.33333333333333331</v>
      </c>
      <c r="AA2001">
        <f>1</f>
        <v>1</v>
      </c>
      <c r="AB2001" s="1">
        <v>42847</v>
      </c>
      <c r="AC2001" s="13">
        <f t="shared" si="284"/>
        <v>42826</v>
      </c>
      <c r="AD2001" s="14">
        <f t="shared" si="285"/>
        <v>42847</v>
      </c>
      <c r="AE2001" s="1" t="str">
        <f t="shared" si="286"/>
        <v>Saturday</v>
      </c>
      <c r="AF2001" s="2">
        <v>0.38967592592592593</v>
      </c>
      <c r="AG2001" s="2">
        <f t="shared" si="287"/>
        <v>0.375</v>
      </c>
      <c r="AH2001" t="s">
        <v>23</v>
      </c>
    </row>
    <row r="2002" spans="1:34" x14ac:dyDescent="0.25">
      <c r="A2002">
        <v>1593184</v>
      </c>
      <c r="B2002" t="s">
        <v>54</v>
      </c>
      <c r="E2002">
        <v>68777</v>
      </c>
      <c r="F2002" t="s">
        <v>20</v>
      </c>
      <c r="G2002" t="s">
        <v>55</v>
      </c>
      <c r="H2002">
        <v>5481</v>
      </c>
      <c r="I2002" t="s">
        <v>44</v>
      </c>
      <c r="J2002">
        <f>VLOOKUP(I2002,Key!$A$1:$C$73,2,FALSE)</f>
        <v>43.03886</v>
      </c>
      <c r="K2002">
        <f>VLOOKUP(I2002,Key!$A$1:$C$73,3,FALSE)</f>
        <v>-87.902720000000002</v>
      </c>
      <c r="L2002" t="s">
        <v>33</v>
      </c>
      <c r="M2002">
        <f>VLOOKUP(L2002,Key!$A$1:$C$73,2,FALSE)</f>
        <v>43.045712999999999</v>
      </c>
      <c r="N2002">
        <f>VLOOKUP(L2002,Key!$A$1:$C$73,3,FALSE)</f>
        <v>-87.899756999999994</v>
      </c>
      <c r="O2002">
        <v>86</v>
      </c>
      <c r="P2002">
        <v>9</v>
      </c>
      <c r="Q2002">
        <v>12.9</v>
      </c>
      <c r="R2002">
        <v>12.3</v>
      </c>
      <c r="S2002">
        <v>516</v>
      </c>
      <c r="T2002">
        <f t="shared" si="279"/>
        <v>-1</v>
      </c>
      <c r="U2002" s="1">
        <v>42847</v>
      </c>
      <c r="V2002" s="13">
        <f t="shared" si="280"/>
        <v>42826</v>
      </c>
      <c r="W2002" s="14">
        <f t="shared" si="281"/>
        <v>42847</v>
      </c>
      <c r="X2002" s="1" t="str">
        <f t="shared" si="282"/>
        <v>Saturday</v>
      </c>
      <c r="Y2002" s="2">
        <v>0.33</v>
      </c>
      <c r="Z2002" s="2">
        <f t="shared" si="283"/>
        <v>0.33333333333333331</v>
      </c>
      <c r="AA2002">
        <f>1</f>
        <v>1</v>
      </c>
      <c r="AB2002" s="1">
        <v>42847</v>
      </c>
      <c r="AC2002" s="13">
        <f t="shared" si="284"/>
        <v>42826</v>
      </c>
      <c r="AD2002" s="14">
        <f t="shared" si="285"/>
        <v>42847</v>
      </c>
      <c r="AE2002" s="1" t="str">
        <f t="shared" si="286"/>
        <v>Saturday</v>
      </c>
      <c r="AF2002" s="2">
        <v>0.38978009259259255</v>
      </c>
      <c r="AG2002" s="2">
        <f t="shared" si="287"/>
        <v>0.375</v>
      </c>
      <c r="AH2002" t="s">
        <v>23</v>
      </c>
    </row>
    <row r="2003" spans="1:34" x14ac:dyDescent="0.25">
      <c r="A2003">
        <v>1593423</v>
      </c>
      <c r="B2003" t="s">
        <v>54</v>
      </c>
      <c r="E2003">
        <v>98036</v>
      </c>
      <c r="F2003" t="s">
        <v>20</v>
      </c>
      <c r="G2003" t="s">
        <v>55</v>
      </c>
      <c r="H2003">
        <v>36</v>
      </c>
      <c r="I2003" t="s">
        <v>84</v>
      </c>
      <c r="J2003">
        <f>VLOOKUP(I2003,Key!$A$1:$C$73,2,FALSE)</f>
        <v>43.040154000000001</v>
      </c>
      <c r="K2003">
        <f>VLOOKUP(I2003,Key!$A$1:$C$73,3,FALSE)</f>
        <v>-87.932113000000001</v>
      </c>
      <c r="L2003" t="s">
        <v>84</v>
      </c>
      <c r="M2003">
        <f>VLOOKUP(L2003,Key!$A$1:$C$73,2,FALSE)</f>
        <v>43.040154000000001</v>
      </c>
      <c r="N2003">
        <f>VLOOKUP(L2003,Key!$A$1:$C$73,3,FALSE)</f>
        <v>-87.932113000000001</v>
      </c>
      <c r="O2003">
        <v>62</v>
      </c>
      <c r="P2003">
        <v>6</v>
      </c>
      <c r="Q2003">
        <v>9.3000000000000007</v>
      </c>
      <c r="R2003">
        <v>8.8000000000000007</v>
      </c>
      <c r="S2003">
        <v>372</v>
      </c>
      <c r="T2003">
        <f t="shared" si="279"/>
        <v>-1</v>
      </c>
      <c r="U2003" s="1">
        <v>42847</v>
      </c>
      <c r="V2003" s="13">
        <f t="shared" si="280"/>
        <v>42826</v>
      </c>
      <c r="W2003" s="14">
        <f t="shared" si="281"/>
        <v>42847</v>
      </c>
      <c r="X2003" s="1" t="str">
        <f t="shared" si="282"/>
        <v>Saturday</v>
      </c>
      <c r="Y2003" s="2">
        <v>0.46099537037037036</v>
      </c>
      <c r="Z2003" s="2">
        <f t="shared" si="283"/>
        <v>0.45833333333333331</v>
      </c>
      <c r="AA2003">
        <f>1</f>
        <v>1</v>
      </c>
      <c r="AB2003" s="1">
        <v>42847</v>
      </c>
      <c r="AC2003" s="13">
        <f t="shared" si="284"/>
        <v>42826</v>
      </c>
      <c r="AD2003" s="14">
        <f t="shared" si="285"/>
        <v>42847</v>
      </c>
      <c r="AE2003" s="1" t="str">
        <f t="shared" si="286"/>
        <v>Saturday</v>
      </c>
      <c r="AF2003" s="2">
        <v>0.50368055555555558</v>
      </c>
      <c r="AG2003" s="2">
        <f t="shared" si="287"/>
        <v>0.5</v>
      </c>
      <c r="AH2003" t="s">
        <v>25</v>
      </c>
    </row>
    <row r="2004" spans="1:34" x14ac:dyDescent="0.25">
      <c r="A2004">
        <v>1593449</v>
      </c>
      <c r="B2004" t="s">
        <v>54</v>
      </c>
      <c r="E2004">
        <v>61611</v>
      </c>
      <c r="F2004" t="s">
        <v>20</v>
      </c>
      <c r="G2004" t="s">
        <v>55</v>
      </c>
      <c r="H2004">
        <v>5479</v>
      </c>
      <c r="I2004" t="s">
        <v>60</v>
      </c>
      <c r="J2004">
        <f>VLOOKUP(I2004,Key!$A$1:$C$73,2,FALSE)</f>
        <v>43.046570000000003</v>
      </c>
      <c r="K2004">
        <f>VLOOKUP(I2004,Key!$A$1:$C$73,3,FALSE)</f>
        <v>-87.908720000000002</v>
      </c>
      <c r="L2004" t="s">
        <v>77</v>
      </c>
      <c r="M2004">
        <f>VLOOKUP(L2004,Key!$A$1:$C$73,2,FALSE)</f>
        <v>43.036900000000003</v>
      </c>
      <c r="N2004">
        <f>VLOOKUP(L2004,Key!$A$1:$C$73,3,FALSE)</f>
        <v>-87.89667</v>
      </c>
      <c r="O2004">
        <v>18</v>
      </c>
      <c r="P2004">
        <v>3</v>
      </c>
      <c r="Q2004">
        <v>2.7</v>
      </c>
      <c r="R2004">
        <v>2.6</v>
      </c>
      <c r="S2004">
        <v>108</v>
      </c>
      <c r="T2004">
        <f t="shared" si="279"/>
        <v>-1</v>
      </c>
      <c r="U2004" s="1">
        <v>42847</v>
      </c>
      <c r="V2004" s="13">
        <f t="shared" si="280"/>
        <v>42826</v>
      </c>
      <c r="W2004" s="14">
        <f t="shared" si="281"/>
        <v>42847</v>
      </c>
      <c r="X2004" s="1" t="str">
        <f t="shared" si="282"/>
        <v>Saturday</v>
      </c>
      <c r="Y2004" s="2">
        <v>0.46577546296296296</v>
      </c>
      <c r="Z2004" s="2">
        <f t="shared" si="283"/>
        <v>0.45833333333333331</v>
      </c>
      <c r="AA2004">
        <f>1</f>
        <v>1</v>
      </c>
      <c r="AB2004" s="1">
        <v>42847</v>
      </c>
      <c r="AC2004" s="13">
        <f t="shared" si="284"/>
        <v>42826</v>
      </c>
      <c r="AD2004" s="14">
        <f t="shared" si="285"/>
        <v>42847</v>
      </c>
      <c r="AE2004" s="1" t="str">
        <f t="shared" si="286"/>
        <v>Saturday</v>
      </c>
      <c r="AF2004" s="2">
        <v>0.47818287037037038</v>
      </c>
      <c r="AG2004" s="2">
        <f t="shared" si="287"/>
        <v>0.45833333333333331</v>
      </c>
      <c r="AH2004" t="s">
        <v>23</v>
      </c>
    </row>
    <row r="2005" spans="1:34" x14ac:dyDescent="0.25">
      <c r="A2005">
        <v>1588204</v>
      </c>
      <c r="B2005" t="s">
        <v>54</v>
      </c>
      <c r="E2005">
        <v>53209</v>
      </c>
      <c r="F2005" t="s">
        <v>20</v>
      </c>
      <c r="G2005" t="s">
        <v>55</v>
      </c>
      <c r="H2005">
        <v>11062</v>
      </c>
      <c r="I2005" t="s">
        <v>79</v>
      </c>
      <c r="J2005">
        <f>VLOOKUP(I2005,Key!$A$1:$C$73,2,FALSE)</f>
        <v>43.04804</v>
      </c>
      <c r="K2005">
        <f>VLOOKUP(I2005,Key!$A$1:$C$73,3,FALSE)</f>
        <v>-87.896720000000002</v>
      </c>
      <c r="L2005" t="s">
        <v>48</v>
      </c>
      <c r="M2005">
        <f>VLOOKUP(L2005,Key!$A$1:$C$73,2,FALSE)</f>
        <v>43.031320000000001</v>
      </c>
      <c r="N2005">
        <f>VLOOKUP(L2005,Key!$A$1:$C$73,3,FALSE)</f>
        <v>-87.904259999999994</v>
      </c>
      <c r="O2005">
        <v>29</v>
      </c>
      <c r="P2005">
        <v>3</v>
      </c>
      <c r="Q2005">
        <v>4.4000000000000004</v>
      </c>
      <c r="R2005">
        <v>4.0999999999999996</v>
      </c>
      <c r="S2005">
        <v>174</v>
      </c>
      <c r="T2005">
        <f t="shared" si="279"/>
        <v>-1</v>
      </c>
      <c r="U2005" s="1">
        <v>42847</v>
      </c>
      <c r="V2005" s="13">
        <f t="shared" si="280"/>
        <v>42826</v>
      </c>
      <c r="W2005" s="14">
        <f t="shared" si="281"/>
        <v>42847</v>
      </c>
      <c r="X2005" s="1" t="str">
        <f t="shared" si="282"/>
        <v>Saturday</v>
      </c>
      <c r="Y2005" s="2">
        <v>0.48003472222222227</v>
      </c>
      <c r="Z2005" s="2">
        <f t="shared" si="283"/>
        <v>0.5</v>
      </c>
      <c r="AA2005">
        <f>1</f>
        <v>1</v>
      </c>
      <c r="AB2005" s="1">
        <v>42847</v>
      </c>
      <c r="AC2005" s="13">
        <f t="shared" si="284"/>
        <v>42826</v>
      </c>
      <c r="AD2005" s="14">
        <f t="shared" si="285"/>
        <v>42847</v>
      </c>
      <c r="AE2005" s="1" t="str">
        <f t="shared" si="286"/>
        <v>Saturday</v>
      </c>
      <c r="AF2005" s="2">
        <v>0.50011574074074072</v>
      </c>
      <c r="AG2005" s="2">
        <f t="shared" si="287"/>
        <v>0.5</v>
      </c>
      <c r="AH2005" t="s">
        <v>23</v>
      </c>
    </row>
    <row r="2006" spans="1:34" x14ac:dyDescent="0.25">
      <c r="A2006">
        <v>1570526</v>
      </c>
      <c r="B2006" t="s">
        <v>54</v>
      </c>
      <c r="E2006">
        <v>37803</v>
      </c>
      <c r="F2006" t="s">
        <v>20</v>
      </c>
      <c r="G2006" t="s">
        <v>55</v>
      </c>
      <c r="H2006">
        <v>11098</v>
      </c>
      <c r="I2006" t="s">
        <v>28</v>
      </c>
      <c r="J2006">
        <f>VLOOKUP(I2006,Key!$A$1:$C$73,2,FALSE)</f>
        <v>43.038580000000003</v>
      </c>
      <c r="K2006">
        <f>VLOOKUP(I2006,Key!$A$1:$C$73,3,FALSE)</f>
        <v>-87.90934</v>
      </c>
      <c r="L2006" t="s">
        <v>68</v>
      </c>
      <c r="M2006">
        <f>VLOOKUP(L2006,Key!$A$1:$C$73,2,FALSE)</f>
        <v>43.026470000000003</v>
      </c>
      <c r="N2006">
        <f>VLOOKUP(L2006,Key!$A$1:$C$73,3,FALSE)</f>
        <v>-87.918040000000005</v>
      </c>
      <c r="O2006">
        <v>19</v>
      </c>
      <c r="P2006">
        <v>3</v>
      </c>
      <c r="Q2006">
        <v>2.9</v>
      </c>
      <c r="R2006">
        <v>2.7</v>
      </c>
      <c r="S2006">
        <v>114</v>
      </c>
      <c r="T2006">
        <f t="shared" si="279"/>
        <v>-1</v>
      </c>
      <c r="U2006" s="1">
        <v>42847</v>
      </c>
      <c r="V2006" s="13">
        <f t="shared" si="280"/>
        <v>42826</v>
      </c>
      <c r="W2006" s="14">
        <f t="shared" si="281"/>
        <v>42847</v>
      </c>
      <c r="X2006" s="1" t="str">
        <f t="shared" si="282"/>
        <v>Saturday</v>
      </c>
      <c r="Y2006" s="2">
        <v>0.50276620370370373</v>
      </c>
      <c r="Z2006" s="2">
        <f t="shared" si="283"/>
        <v>0.5</v>
      </c>
      <c r="AA2006">
        <f>1</f>
        <v>1</v>
      </c>
      <c r="AB2006" s="1">
        <v>42847</v>
      </c>
      <c r="AC2006" s="13">
        <f t="shared" si="284"/>
        <v>42826</v>
      </c>
      <c r="AD2006" s="14">
        <f t="shared" si="285"/>
        <v>42847</v>
      </c>
      <c r="AE2006" s="1" t="str">
        <f t="shared" si="286"/>
        <v>Saturday</v>
      </c>
      <c r="AF2006" s="2">
        <v>0.51574074074074072</v>
      </c>
      <c r="AG2006" s="2">
        <f t="shared" si="287"/>
        <v>0.5</v>
      </c>
      <c r="AH2006" t="s">
        <v>23</v>
      </c>
    </row>
    <row r="2007" spans="1:34" x14ac:dyDescent="0.25">
      <c r="A2007">
        <v>1593220</v>
      </c>
      <c r="B2007" t="s">
        <v>54</v>
      </c>
      <c r="E2007">
        <v>64114</v>
      </c>
      <c r="F2007" t="s">
        <v>20</v>
      </c>
      <c r="G2007" t="s">
        <v>55</v>
      </c>
      <c r="H2007">
        <v>5543</v>
      </c>
      <c r="I2007" t="s">
        <v>36</v>
      </c>
      <c r="J2007">
        <f>VLOOKUP(I2007,Key!$A$1:$C$73,2,FALSE)</f>
        <v>43.03519</v>
      </c>
      <c r="K2007">
        <f>VLOOKUP(I2007,Key!$A$1:$C$73,3,FALSE)</f>
        <v>-87.907390000000007</v>
      </c>
      <c r="L2007" t="s">
        <v>22</v>
      </c>
      <c r="M2007">
        <f>VLOOKUP(L2007,Key!$A$1:$C$73,2,FALSE)</f>
        <v>43.058619999999998</v>
      </c>
      <c r="N2007">
        <f>VLOOKUP(L2007,Key!$A$1:$C$73,3,FALSE)</f>
        <v>-87.885319999999993</v>
      </c>
      <c r="O2007">
        <v>26</v>
      </c>
      <c r="P2007">
        <v>3</v>
      </c>
      <c r="Q2007">
        <v>3.9</v>
      </c>
      <c r="R2007">
        <v>3.7</v>
      </c>
      <c r="S2007">
        <v>156</v>
      </c>
      <c r="T2007">
        <f t="shared" si="279"/>
        <v>-1</v>
      </c>
      <c r="U2007" s="1">
        <v>42847</v>
      </c>
      <c r="V2007" s="13">
        <f t="shared" si="280"/>
        <v>42826</v>
      </c>
      <c r="W2007" s="14">
        <f t="shared" si="281"/>
        <v>42847</v>
      </c>
      <c r="X2007" s="1" t="str">
        <f t="shared" si="282"/>
        <v>Saturday</v>
      </c>
      <c r="Y2007" s="2">
        <v>0.51173611111111106</v>
      </c>
      <c r="Z2007" s="2">
        <f t="shared" si="283"/>
        <v>0.5</v>
      </c>
      <c r="AA2007">
        <f>1</f>
        <v>1</v>
      </c>
      <c r="AB2007" s="1">
        <v>42847</v>
      </c>
      <c r="AC2007" s="13">
        <f t="shared" si="284"/>
        <v>42826</v>
      </c>
      <c r="AD2007" s="14">
        <f t="shared" si="285"/>
        <v>42847</v>
      </c>
      <c r="AE2007" s="1" t="str">
        <f t="shared" si="286"/>
        <v>Saturday</v>
      </c>
      <c r="AF2007" s="2">
        <v>0.5292824074074074</v>
      </c>
      <c r="AG2007" s="2">
        <f t="shared" si="287"/>
        <v>0.54166666666666663</v>
      </c>
      <c r="AH2007" t="s">
        <v>23</v>
      </c>
    </row>
    <row r="2008" spans="1:34" x14ac:dyDescent="0.25">
      <c r="A2008">
        <v>1584271</v>
      </c>
      <c r="B2008" t="s">
        <v>54</v>
      </c>
      <c r="E2008">
        <v>53218</v>
      </c>
      <c r="F2008" t="s">
        <v>20</v>
      </c>
      <c r="G2008" t="s">
        <v>55</v>
      </c>
      <c r="H2008">
        <v>34</v>
      </c>
      <c r="I2008" t="s">
        <v>74</v>
      </c>
      <c r="J2008">
        <f>VLOOKUP(I2008,Key!$A$1:$C$73,2,FALSE)</f>
        <v>43.05536</v>
      </c>
      <c r="K2008">
        <f>VLOOKUP(I2008,Key!$A$1:$C$73,3,FALSE)</f>
        <v>-87.90504</v>
      </c>
      <c r="L2008" t="s">
        <v>89</v>
      </c>
      <c r="M2008">
        <f>VLOOKUP(L2008,Key!$A$1:$C$73,2,FALSE)</f>
        <v>43.060155999999999</v>
      </c>
      <c r="N2008">
        <f>VLOOKUP(L2008,Key!$A$1:$C$73,3,FALSE)</f>
        <v>-87.881258000000003</v>
      </c>
      <c r="O2008">
        <v>17</v>
      </c>
      <c r="P2008">
        <v>3</v>
      </c>
      <c r="Q2008">
        <v>2.6</v>
      </c>
      <c r="R2008">
        <v>2.4</v>
      </c>
      <c r="S2008">
        <v>102</v>
      </c>
      <c r="T2008">
        <f t="shared" si="279"/>
        <v>-1</v>
      </c>
      <c r="U2008" s="1">
        <v>42847</v>
      </c>
      <c r="V2008" s="13">
        <f t="shared" si="280"/>
        <v>42826</v>
      </c>
      <c r="W2008" s="14">
        <f t="shared" si="281"/>
        <v>42847</v>
      </c>
      <c r="X2008" s="1" t="str">
        <f t="shared" si="282"/>
        <v>Saturday</v>
      </c>
      <c r="Y2008" s="2">
        <v>0.52244212962962966</v>
      </c>
      <c r="Z2008" s="2">
        <f t="shared" si="283"/>
        <v>0.54166666666666663</v>
      </c>
      <c r="AA2008">
        <f>1</f>
        <v>1</v>
      </c>
      <c r="AB2008" s="1">
        <v>42847</v>
      </c>
      <c r="AC2008" s="13">
        <f t="shared" si="284"/>
        <v>42826</v>
      </c>
      <c r="AD2008" s="14">
        <f t="shared" si="285"/>
        <v>42847</v>
      </c>
      <c r="AE2008" s="1" t="str">
        <f t="shared" si="286"/>
        <v>Saturday</v>
      </c>
      <c r="AF2008" s="2">
        <v>0.53471064814814817</v>
      </c>
      <c r="AG2008" s="2">
        <f t="shared" si="287"/>
        <v>0.54166666666666663</v>
      </c>
      <c r="AH2008" t="s">
        <v>23</v>
      </c>
    </row>
    <row r="2009" spans="1:34" x14ac:dyDescent="0.25">
      <c r="A2009">
        <v>1355829</v>
      </c>
      <c r="B2009" t="s">
        <v>54</v>
      </c>
      <c r="E2009">
        <v>53212</v>
      </c>
      <c r="F2009" t="s">
        <v>20</v>
      </c>
      <c r="G2009" t="s">
        <v>55</v>
      </c>
      <c r="H2009">
        <v>99</v>
      </c>
      <c r="I2009" t="s">
        <v>74</v>
      </c>
      <c r="J2009">
        <f>VLOOKUP(I2009,Key!$A$1:$C$73,2,FALSE)</f>
        <v>43.05536</v>
      </c>
      <c r="K2009">
        <f>VLOOKUP(I2009,Key!$A$1:$C$73,3,FALSE)</f>
        <v>-87.90504</v>
      </c>
      <c r="L2009" t="s">
        <v>89</v>
      </c>
      <c r="M2009">
        <f>VLOOKUP(L2009,Key!$A$1:$C$73,2,FALSE)</f>
        <v>43.060155999999999</v>
      </c>
      <c r="N2009">
        <f>VLOOKUP(L2009,Key!$A$1:$C$73,3,FALSE)</f>
        <v>-87.881258000000003</v>
      </c>
      <c r="O2009">
        <v>18</v>
      </c>
      <c r="P2009">
        <v>3</v>
      </c>
      <c r="Q2009">
        <v>2.7</v>
      </c>
      <c r="R2009">
        <v>2.6</v>
      </c>
      <c r="S2009">
        <v>108</v>
      </c>
      <c r="T2009">
        <f t="shared" si="279"/>
        <v>-1</v>
      </c>
      <c r="U2009" s="1">
        <v>42847</v>
      </c>
      <c r="V2009" s="13">
        <f t="shared" si="280"/>
        <v>42826</v>
      </c>
      <c r="W2009" s="14">
        <f t="shared" si="281"/>
        <v>42847</v>
      </c>
      <c r="X2009" s="1" t="str">
        <f t="shared" si="282"/>
        <v>Saturday</v>
      </c>
      <c r="Y2009" s="2">
        <v>0.52282407407407405</v>
      </c>
      <c r="Z2009" s="2">
        <f t="shared" si="283"/>
        <v>0.54166666666666663</v>
      </c>
      <c r="AA2009">
        <f>1</f>
        <v>1</v>
      </c>
      <c r="AB2009" s="1">
        <v>42847</v>
      </c>
      <c r="AC2009" s="13">
        <f t="shared" si="284"/>
        <v>42826</v>
      </c>
      <c r="AD2009" s="14">
        <f t="shared" si="285"/>
        <v>42847</v>
      </c>
      <c r="AE2009" s="1" t="str">
        <f t="shared" si="286"/>
        <v>Saturday</v>
      </c>
      <c r="AF2009" s="2">
        <v>0.53489583333333335</v>
      </c>
      <c r="AG2009" s="2">
        <f t="shared" si="287"/>
        <v>0.54166666666666663</v>
      </c>
      <c r="AH2009" t="s">
        <v>23</v>
      </c>
    </row>
    <row r="2010" spans="1:34" x14ac:dyDescent="0.25">
      <c r="A2010">
        <v>1593715</v>
      </c>
      <c r="B2010" t="s">
        <v>54</v>
      </c>
      <c r="E2010">
        <v>53205</v>
      </c>
      <c r="F2010" t="s">
        <v>20</v>
      </c>
      <c r="G2010" t="s">
        <v>55</v>
      </c>
      <c r="H2010">
        <v>11123</v>
      </c>
      <c r="I2010" t="s">
        <v>75</v>
      </c>
      <c r="J2010">
        <f>VLOOKUP(I2010,Key!$A$1:$C$73,2,FALSE)</f>
        <v>43.060296999999998</v>
      </c>
      <c r="K2010">
        <f>VLOOKUP(I2010,Key!$A$1:$C$73,3,FALSE)</f>
        <v>-87.913150000000002</v>
      </c>
      <c r="L2010" t="s">
        <v>75</v>
      </c>
      <c r="M2010">
        <f>VLOOKUP(L2010,Key!$A$1:$C$73,2,FALSE)</f>
        <v>43.060296999999998</v>
      </c>
      <c r="N2010">
        <f>VLOOKUP(L2010,Key!$A$1:$C$73,3,FALSE)</f>
        <v>-87.913150000000002</v>
      </c>
      <c r="O2010">
        <v>114</v>
      </c>
      <c r="P2010">
        <v>12</v>
      </c>
      <c r="Q2010">
        <v>17.100000000000001</v>
      </c>
      <c r="R2010">
        <v>16.2</v>
      </c>
      <c r="S2010">
        <v>684</v>
      </c>
      <c r="T2010">
        <f t="shared" si="279"/>
        <v>-1</v>
      </c>
      <c r="U2010" s="1">
        <v>42847</v>
      </c>
      <c r="V2010" s="13">
        <f t="shared" si="280"/>
        <v>42826</v>
      </c>
      <c r="W2010" s="14">
        <f t="shared" si="281"/>
        <v>42847</v>
      </c>
      <c r="X2010" s="1" t="str">
        <f t="shared" si="282"/>
        <v>Saturday</v>
      </c>
      <c r="Y2010" s="2">
        <v>0.52561342592592586</v>
      </c>
      <c r="Z2010" s="2">
        <f t="shared" si="283"/>
        <v>0.54166666666666663</v>
      </c>
      <c r="AA2010">
        <f>1</f>
        <v>1</v>
      </c>
      <c r="AB2010" s="1">
        <v>42847</v>
      </c>
      <c r="AC2010" s="13">
        <f t="shared" si="284"/>
        <v>42826</v>
      </c>
      <c r="AD2010" s="14">
        <f t="shared" si="285"/>
        <v>42847</v>
      </c>
      <c r="AE2010" s="1" t="str">
        <f t="shared" si="286"/>
        <v>Saturday</v>
      </c>
      <c r="AF2010" s="2">
        <v>0.60450231481481487</v>
      </c>
      <c r="AG2010" s="2">
        <f t="shared" si="287"/>
        <v>0.625</v>
      </c>
      <c r="AH2010" t="s">
        <v>25</v>
      </c>
    </row>
    <row r="2011" spans="1:34" x14ac:dyDescent="0.25">
      <c r="A2011">
        <v>1306778</v>
      </c>
      <c r="B2011" t="s">
        <v>54</v>
      </c>
      <c r="E2011">
        <v>53204</v>
      </c>
      <c r="F2011" t="s">
        <v>20</v>
      </c>
      <c r="G2011" t="s">
        <v>55</v>
      </c>
      <c r="H2011">
        <v>11115</v>
      </c>
      <c r="I2011" t="s">
        <v>56</v>
      </c>
      <c r="J2011">
        <f>VLOOKUP(I2011,Key!$A$1:$C$73,2,FALSE)</f>
        <v>43.004728999999998</v>
      </c>
      <c r="K2011">
        <f>VLOOKUP(I2011,Key!$A$1:$C$73,3,FALSE)</f>
        <v>-87.905463999999995</v>
      </c>
      <c r="L2011" t="s">
        <v>94</v>
      </c>
      <c r="M2011">
        <f>VLOOKUP(L2011,Key!$A$1:$C$73,2,FALSE)</f>
        <v>43.020020000000002</v>
      </c>
      <c r="N2011">
        <f>VLOOKUP(L2011,Key!$A$1:$C$73,3,FALSE)</f>
        <v>-87.912540000000007</v>
      </c>
      <c r="O2011">
        <v>11</v>
      </c>
      <c r="P2011">
        <v>3</v>
      </c>
      <c r="Q2011">
        <v>1.7</v>
      </c>
      <c r="R2011">
        <v>1.6</v>
      </c>
      <c r="S2011">
        <v>66</v>
      </c>
      <c r="T2011">
        <f t="shared" si="279"/>
        <v>-1</v>
      </c>
      <c r="U2011" s="1">
        <v>42847</v>
      </c>
      <c r="V2011" s="13">
        <f t="shared" si="280"/>
        <v>42826</v>
      </c>
      <c r="W2011" s="14">
        <f t="shared" si="281"/>
        <v>42847</v>
      </c>
      <c r="X2011" s="1" t="str">
        <f t="shared" si="282"/>
        <v>Saturday</v>
      </c>
      <c r="Y2011" s="2">
        <v>0.52962962962962956</v>
      </c>
      <c r="Z2011" s="2">
        <f t="shared" si="283"/>
        <v>0.54166666666666663</v>
      </c>
      <c r="AA2011">
        <f>1</f>
        <v>1</v>
      </c>
      <c r="AB2011" s="1">
        <v>42847</v>
      </c>
      <c r="AC2011" s="13">
        <f t="shared" si="284"/>
        <v>42826</v>
      </c>
      <c r="AD2011" s="14">
        <f t="shared" si="285"/>
        <v>42847</v>
      </c>
      <c r="AE2011" s="1" t="str">
        <f t="shared" si="286"/>
        <v>Saturday</v>
      </c>
      <c r="AF2011" s="2">
        <v>0.53722222222222216</v>
      </c>
      <c r="AG2011" s="2">
        <f t="shared" si="287"/>
        <v>0.54166666666666663</v>
      </c>
      <c r="AH2011" t="s">
        <v>23</v>
      </c>
    </row>
    <row r="2012" spans="1:34" x14ac:dyDescent="0.25">
      <c r="A2012">
        <v>1593556</v>
      </c>
      <c r="B2012" t="s">
        <v>54</v>
      </c>
      <c r="E2012">
        <v>80371</v>
      </c>
      <c r="F2012" t="s">
        <v>20</v>
      </c>
      <c r="G2012" t="s">
        <v>55</v>
      </c>
      <c r="H2012">
        <v>5567</v>
      </c>
      <c r="I2012" t="s">
        <v>85</v>
      </c>
      <c r="J2012">
        <f>VLOOKUP(I2012,Key!$A$1:$C$73,2,FALSE)</f>
        <v>43.053040000000003</v>
      </c>
      <c r="K2012">
        <f>VLOOKUP(I2012,Key!$A$1:$C$73,3,FALSE)</f>
        <v>-87.897660000000002</v>
      </c>
      <c r="L2012" t="s">
        <v>36</v>
      </c>
      <c r="M2012">
        <f>VLOOKUP(L2012,Key!$A$1:$C$73,2,FALSE)</f>
        <v>43.03519</v>
      </c>
      <c r="N2012">
        <f>VLOOKUP(L2012,Key!$A$1:$C$73,3,FALSE)</f>
        <v>-87.907390000000007</v>
      </c>
      <c r="O2012">
        <v>25</v>
      </c>
      <c r="P2012">
        <v>3</v>
      </c>
      <c r="Q2012">
        <v>3.8</v>
      </c>
      <c r="R2012">
        <v>3.6</v>
      </c>
      <c r="S2012">
        <v>150</v>
      </c>
      <c r="T2012">
        <f t="shared" si="279"/>
        <v>-1</v>
      </c>
      <c r="U2012" s="1">
        <v>42847</v>
      </c>
      <c r="V2012" s="13">
        <f t="shared" si="280"/>
        <v>42826</v>
      </c>
      <c r="W2012" s="14">
        <f t="shared" si="281"/>
        <v>42847</v>
      </c>
      <c r="X2012" s="1" t="str">
        <f t="shared" si="282"/>
        <v>Saturday</v>
      </c>
      <c r="Y2012" s="2">
        <v>0.5404282407407407</v>
      </c>
      <c r="Z2012" s="2">
        <f t="shared" si="283"/>
        <v>0.54166666666666663</v>
      </c>
      <c r="AA2012">
        <f>1</f>
        <v>1</v>
      </c>
      <c r="AB2012" s="1">
        <v>42847</v>
      </c>
      <c r="AC2012" s="13">
        <f t="shared" si="284"/>
        <v>42826</v>
      </c>
      <c r="AD2012" s="14">
        <f t="shared" si="285"/>
        <v>42847</v>
      </c>
      <c r="AE2012" s="1" t="str">
        <f t="shared" si="286"/>
        <v>Saturday</v>
      </c>
      <c r="AF2012" s="2">
        <v>0.55829861111111112</v>
      </c>
      <c r="AG2012" s="2">
        <f t="shared" si="287"/>
        <v>0.54166666666666663</v>
      </c>
      <c r="AH2012" t="s">
        <v>23</v>
      </c>
    </row>
    <row r="2013" spans="1:34" x14ac:dyDescent="0.25">
      <c r="A2013">
        <v>1593810</v>
      </c>
      <c r="B2013" t="s">
        <v>54</v>
      </c>
      <c r="E2013">
        <v>53212</v>
      </c>
      <c r="F2013" t="s">
        <v>20</v>
      </c>
      <c r="G2013" t="s">
        <v>55</v>
      </c>
      <c r="H2013">
        <v>5447</v>
      </c>
      <c r="I2013" t="s">
        <v>74</v>
      </c>
      <c r="J2013">
        <f>VLOOKUP(I2013,Key!$A$1:$C$73,2,FALSE)</f>
        <v>43.05536</v>
      </c>
      <c r="K2013">
        <f>VLOOKUP(I2013,Key!$A$1:$C$73,3,FALSE)</f>
        <v>-87.90504</v>
      </c>
      <c r="L2013" t="s">
        <v>77</v>
      </c>
      <c r="M2013">
        <f>VLOOKUP(L2013,Key!$A$1:$C$73,2,FALSE)</f>
        <v>43.036900000000003</v>
      </c>
      <c r="N2013">
        <f>VLOOKUP(L2013,Key!$A$1:$C$73,3,FALSE)</f>
        <v>-87.89667</v>
      </c>
      <c r="O2013">
        <v>25</v>
      </c>
      <c r="P2013">
        <v>3</v>
      </c>
      <c r="Q2013">
        <v>3.8</v>
      </c>
      <c r="R2013">
        <v>3.6</v>
      </c>
      <c r="S2013">
        <v>150</v>
      </c>
      <c r="T2013">
        <f t="shared" si="279"/>
        <v>-1</v>
      </c>
      <c r="U2013" s="1">
        <v>42847</v>
      </c>
      <c r="V2013" s="13">
        <f t="shared" si="280"/>
        <v>42826</v>
      </c>
      <c r="W2013" s="14">
        <f t="shared" si="281"/>
        <v>42847</v>
      </c>
      <c r="X2013" s="1" t="str">
        <f t="shared" si="282"/>
        <v>Saturday</v>
      </c>
      <c r="Y2013" s="2">
        <v>0.5430208333333334</v>
      </c>
      <c r="Z2013" s="2">
        <f t="shared" si="283"/>
        <v>0.54166666666666663</v>
      </c>
      <c r="AA2013">
        <f>1</f>
        <v>1</v>
      </c>
      <c r="AB2013" s="1">
        <v>42847</v>
      </c>
      <c r="AC2013" s="13">
        <f t="shared" si="284"/>
        <v>42826</v>
      </c>
      <c r="AD2013" s="14">
        <f t="shared" si="285"/>
        <v>42847</v>
      </c>
      <c r="AE2013" s="1" t="str">
        <f t="shared" si="286"/>
        <v>Saturday</v>
      </c>
      <c r="AF2013" s="2">
        <v>0.56018518518518523</v>
      </c>
      <c r="AG2013" s="2">
        <f t="shared" si="287"/>
        <v>0.54166666666666663</v>
      </c>
      <c r="AH2013" t="s">
        <v>23</v>
      </c>
    </row>
    <row r="2014" spans="1:34" x14ac:dyDescent="0.25">
      <c r="A2014">
        <v>1593896</v>
      </c>
      <c r="B2014" t="s">
        <v>54</v>
      </c>
      <c r="E2014">
        <v>14586</v>
      </c>
      <c r="F2014" t="s">
        <v>20</v>
      </c>
      <c r="G2014" t="s">
        <v>55</v>
      </c>
      <c r="H2014">
        <v>5479</v>
      </c>
      <c r="I2014" t="s">
        <v>77</v>
      </c>
      <c r="J2014">
        <f>VLOOKUP(I2014,Key!$A$1:$C$73,2,FALSE)</f>
        <v>43.036900000000003</v>
      </c>
      <c r="K2014">
        <f>VLOOKUP(I2014,Key!$A$1:$C$73,3,FALSE)</f>
        <v>-87.89667</v>
      </c>
      <c r="L2014" t="s">
        <v>62</v>
      </c>
      <c r="M2014">
        <f>VLOOKUP(L2014,Key!$A$1:$C$73,2,FALSE)</f>
        <v>43.052460000000004</v>
      </c>
      <c r="N2014">
        <f>VLOOKUP(L2014,Key!$A$1:$C$73,3,FALSE)</f>
        <v>-87.891000000000005</v>
      </c>
      <c r="O2014">
        <v>40</v>
      </c>
      <c r="P2014">
        <v>6</v>
      </c>
      <c r="Q2014">
        <v>6</v>
      </c>
      <c r="R2014">
        <v>5.7</v>
      </c>
      <c r="S2014">
        <v>240</v>
      </c>
      <c r="T2014">
        <f t="shared" si="279"/>
        <v>-1</v>
      </c>
      <c r="U2014" s="1">
        <v>42847</v>
      </c>
      <c r="V2014" s="13">
        <f t="shared" si="280"/>
        <v>42826</v>
      </c>
      <c r="W2014" s="14">
        <f t="shared" si="281"/>
        <v>42847</v>
      </c>
      <c r="X2014" s="1" t="str">
        <f t="shared" si="282"/>
        <v>Saturday</v>
      </c>
      <c r="Y2014" s="2">
        <v>0.5630208333333333</v>
      </c>
      <c r="Z2014" s="2">
        <f t="shared" si="283"/>
        <v>0.58333333333333326</v>
      </c>
      <c r="AA2014">
        <f>1</f>
        <v>1</v>
      </c>
      <c r="AB2014" s="1">
        <v>42847</v>
      </c>
      <c r="AC2014" s="13">
        <f t="shared" si="284"/>
        <v>42826</v>
      </c>
      <c r="AD2014" s="14">
        <f t="shared" si="285"/>
        <v>42847</v>
      </c>
      <c r="AE2014" s="1" t="str">
        <f t="shared" si="286"/>
        <v>Saturday</v>
      </c>
      <c r="AF2014" s="2">
        <v>0.59079861111111109</v>
      </c>
      <c r="AG2014" s="2">
        <f t="shared" si="287"/>
        <v>0.58333333333333326</v>
      </c>
      <c r="AH2014" t="s">
        <v>23</v>
      </c>
    </row>
    <row r="2015" spans="1:34" x14ac:dyDescent="0.25">
      <c r="A2015">
        <v>1593925</v>
      </c>
      <c r="B2015" t="s">
        <v>54</v>
      </c>
      <c r="E2015">
        <v>53202</v>
      </c>
      <c r="F2015" t="s">
        <v>20</v>
      </c>
      <c r="G2015" t="s">
        <v>55</v>
      </c>
      <c r="H2015">
        <v>11119</v>
      </c>
      <c r="I2015" t="s">
        <v>22</v>
      </c>
      <c r="J2015">
        <f>VLOOKUP(I2015,Key!$A$1:$C$73,2,FALSE)</f>
        <v>43.058619999999998</v>
      </c>
      <c r="K2015">
        <f>VLOOKUP(I2015,Key!$A$1:$C$73,3,FALSE)</f>
        <v>-87.885319999999993</v>
      </c>
      <c r="L2015" t="s">
        <v>22</v>
      </c>
      <c r="M2015">
        <f>VLOOKUP(L2015,Key!$A$1:$C$73,2,FALSE)</f>
        <v>43.058619999999998</v>
      </c>
      <c r="N2015">
        <f>VLOOKUP(L2015,Key!$A$1:$C$73,3,FALSE)</f>
        <v>-87.885319999999993</v>
      </c>
      <c r="O2015">
        <v>53</v>
      </c>
      <c r="P2015">
        <v>6</v>
      </c>
      <c r="Q2015">
        <v>8</v>
      </c>
      <c r="R2015">
        <v>7.6</v>
      </c>
      <c r="S2015">
        <v>318</v>
      </c>
      <c r="T2015">
        <f t="shared" si="279"/>
        <v>-1</v>
      </c>
      <c r="U2015" s="1">
        <v>42847</v>
      </c>
      <c r="V2015" s="13">
        <f t="shared" si="280"/>
        <v>42826</v>
      </c>
      <c r="W2015" s="14">
        <f t="shared" si="281"/>
        <v>42847</v>
      </c>
      <c r="X2015" s="1" t="str">
        <f t="shared" si="282"/>
        <v>Saturday</v>
      </c>
      <c r="Y2015" s="2">
        <v>0.57011574074074078</v>
      </c>
      <c r="Z2015" s="2">
        <f t="shared" si="283"/>
        <v>0.58333333333333326</v>
      </c>
      <c r="AA2015">
        <f>1</f>
        <v>1</v>
      </c>
      <c r="AB2015" s="1">
        <v>42847</v>
      </c>
      <c r="AC2015" s="13">
        <f t="shared" si="284"/>
        <v>42826</v>
      </c>
      <c r="AD2015" s="14">
        <f t="shared" si="285"/>
        <v>42847</v>
      </c>
      <c r="AE2015" s="1" t="str">
        <f t="shared" si="286"/>
        <v>Saturday</v>
      </c>
      <c r="AF2015" s="2">
        <v>0.60643518518518513</v>
      </c>
      <c r="AG2015" s="2">
        <f t="shared" si="287"/>
        <v>0.625</v>
      </c>
      <c r="AH2015" t="s">
        <v>25</v>
      </c>
    </row>
    <row r="2016" spans="1:34" x14ac:dyDescent="0.25">
      <c r="A2016">
        <v>1593925</v>
      </c>
      <c r="B2016" t="s">
        <v>54</v>
      </c>
      <c r="E2016">
        <v>53202</v>
      </c>
      <c r="F2016" t="s">
        <v>20</v>
      </c>
      <c r="G2016" t="s">
        <v>55</v>
      </c>
      <c r="H2016">
        <v>19</v>
      </c>
      <c r="I2016" t="s">
        <v>22</v>
      </c>
      <c r="J2016">
        <f>VLOOKUP(I2016,Key!$A$1:$C$73,2,FALSE)</f>
        <v>43.058619999999998</v>
      </c>
      <c r="K2016">
        <f>VLOOKUP(I2016,Key!$A$1:$C$73,3,FALSE)</f>
        <v>-87.885319999999993</v>
      </c>
      <c r="L2016" t="s">
        <v>22</v>
      </c>
      <c r="M2016">
        <f>VLOOKUP(L2016,Key!$A$1:$C$73,2,FALSE)</f>
        <v>43.058619999999998</v>
      </c>
      <c r="N2016">
        <f>VLOOKUP(L2016,Key!$A$1:$C$73,3,FALSE)</f>
        <v>-87.885319999999993</v>
      </c>
      <c r="O2016">
        <v>52</v>
      </c>
      <c r="P2016">
        <v>6</v>
      </c>
      <c r="Q2016">
        <v>7.8</v>
      </c>
      <c r="R2016">
        <v>7.4</v>
      </c>
      <c r="S2016">
        <v>312</v>
      </c>
      <c r="T2016">
        <f t="shared" si="279"/>
        <v>-1</v>
      </c>
      <c r="U2016" s="1">
        <v>42847</v>
      </c>
      <c r="V2016" s="13">
        <f t="shared" si="280"/>
        <v>42826</v>
      </c>
      <c r="W2016" s="14">
        <f t="shared" si="281"/>
        <v>42847</v>
      </c>
      <c r="X2016" s="1" t="str">
        <f t="shared" si="282"/>
        <v>Saturday</v>
      </c>
      <c r="Y2016" s="2">
        <v>0.57049768518518518</v>
      </c>
      <c r="Z2016" s="2">
        <f t="shared" si="283"/>
        <v>0.58333333333333326</v>
      </c>
      <c r="AA2016">
        <f>1</f>
        <v>1</v>
      </c>
      <c r="AB2016" s="1">
        <v>42847</v>
      </c>
      <c r="AC2016" s="13">
        <f t="shared" si="284"/>
        <v>42826</v>
      </c>
      <c r="AD2016" s="14">
        <f t="shared" si="285"/>
        <v>42847</v>
      </c>
      <c r="AE2016" s="1" t="str">
        <f t="shared" si="286"/>
        <v>Saturday</v>
      </c>
      <c r="AF2016" s="2">
        <v>0.60649305555555555</v>
      </c>
      <c r="AG2016" s="2">
        <f t="shared" si="287"/>
        <v>0.625</v>
      </c>
      <c r="AH2016" t="s">
        <v>25</v>
      </c>
    </row>
    <row r="2017" spans="1:34" x14ac:dyDescent="0.25">
      <c r="A2017">
        <v>1583988</v>
      </c>
      <c r="B2017" t="s">
        <v>54</v>
      </c>
      <c r="E2017">
        <v>53211</v>
      </c>
      <c r="F2017" t="s">
        <v>20</v>
      </c>
      <c r="G2017" t="s">
        <v>55</v>
      </c>
      <c r="H2017">
        <v>9</v>
      </c>
      <c r="I2017" t="s">
        <v>81</v>
      </c>
      <c r="J2017">
        <f>VLOOKUP(I2017,Key!$A$1:$C$73,2,FALSE)</f>
        <v>43.058010000000003</v>
      </c>
      <c r="K2017">
        <f>VLOOKUP(I2017,Key!$A$1:$C$73,3,FALSE)</f>
        <v>-87.877300000000005</v>
      </c>
      <c r="L2017" t="s">
        <v>77</v>
      </c>
      <c r="M2017">
        <f>VLOOKUP(L2017,Key!$A$1:$C$73,2,FALSE)</f>
        <v>43.036900000000003</v>
      </c>
      <c r="N2017">
        <f>VLOOKUP(L2017,Key!$A$1:$C$73,3,FALSE)</f>
        <v>-87.89667</v>
      </c>
      <c r="O2017">
        <v>66</v>
      </c>
      <c r="P2017">
        <v>9</v>
      </c>
      <c r="Q2017">
        <v>9.9</v>
      </c>
      <c r="R2017">
        <v>9.4</v>
      </c>
      <c r="S2017">
        <v>396</v>
      </c>
      <c r="T2017">
        <f t="shared" si="279"/>
        <v>-1</v>
      </c>
      <c r="U2017" s="1">
        <v>42847</v>
      </c>
      <c r="V2017" s="13">
        <f t="shared" si="280"/>
        <v>42826</v>
      </c>
      <c r="W2017" s="14">
        <f t="shared" si="281"/>
        <v>42847</v>
      </c>
      <c r="X2017" s="1" t="str">
        <f t="shared" si="282"/>
        <v>Saturday</v>
      </c>
      <c r="Y2017" s="2">
        <v>0.57564814814814813</v>
      </c>
      <c r="Z2017" s="2">
        <f t="shared" si="283"/>
        <v>0.58333333333333326</v>
      </c>
      <c r="AA2017">
        <f>1</f>
        <v>1</v>
      </c>
      <c r="AB2017" s="1">
        <v>42847</v>
      </c>
      <c r="AC2017" s="13">
        <f t="shared" si="284"/>
        <v>42826</v>
      </c>
      <c r="AD2017" s="14">
        <f t="shared" si="285"/>
        <v>42847</v>
      </c>
      <c r="AE2017" s="1" t="str">
        <f t="shared" si="286"/>
        <v>Saturday</v>
      </c>
      <c r="AF2017" s="2">
        <v>0.62106481481481479</v>
      </c>
      <c r="AG2017" s="2">
        <f t="shared" si="287"/>
        <v>0.625</v>
      </c>
      <c r="AH2017" t="s">
        <v>23</v>
      </c>
    </row>
    <row r="2018" spans="1:34" x14ac:dyDescent="0.25">
      <c r="A2018">
        <v>1581226</v>
      </c>
      <c r="B2018" t="s">
        <v>54</v>
      </c>
      <c r="E2018">
        <v>53202</v>
      </c>
      <c r="F2018" t="s">
        <v>20</v>
      </c>
      <c r="G2018" t="s">
        <v>55</v>
      </c>
      <c r="H2018">
        <v>5431</v>
      </c>
      <c r="I2018" t="s">
        <v>28</v>
      </c>
      <c r="J2018">
        <f>VLOOKUP(I2018,Key!$A$1:$C$73,2,FALSE)</f>
        <v>43.038580000000003</v>
      </c>
      <c r="K2018">
        <f>VLOOKUP(I2018,Key!$A$1:$C$73,3,FALSE)</f>
        <v>-87.90934</v>
      </c>
      <c r="L2018" t="s">
        <v>53</v>
      </c>
      <c r="M2018">
        <f>VLOOKUP(L2018,Key!$A$1:$C$73,2,FALSE)</f>
        <v>43.04824</v>
      </c>
      <c r="N2018">
        <f>VLOOKUP(L2018,Key!$A$1:$C$73,3,FALSE)</f>
        <v>-87.904970000000006</v>
      </c>
      <c r="O2018">
        <v>10</v>
      </c>
      <c r="P2018">
        <v>3</v>
      </c>
      <c r="Q2018">
        <v>1.5</v>
      </c>
      <c r="R2018">
        <v>1.4</v>
      </c>
      <c r="S2018">
        <v>60</v>
      </c>
      <c r="T2018">
        <f t="shared" si="279"/>
        <v>-1</v>
      </c>
      <c r="U2018" s="1">
        <v>42847</v>
      </c>
      <c r="V2018" s="13">
        <f t="shared" si="280"/>
        <v>42826</v>
      </c>
      <c r="W2018" s="14">
        <f t="shared" si="281"/>
        <v>42847</v>
      </c>
      <c r="X2018" s="1" t="str">
        <f t="shared" si="282"/>
        <v>Saturday</v>
      </c>
      <c r="Y2018" s="2">
        <v>0.59106481481481488</v>
      </c>
      <c r="Z2018" s="2">
        <f t="shared" si="283"/>
        <v>0.58333333333333326</v>
      </c>
      <c r="AA2018">
        <f>1</f>
        <v>1</v>
      </c>
      <c r="AB2018" s="1">
        <v>42847</v>
      </c>
      <c r="AC2018" s="13">
        <f t="shared" si="284"/>
        <v>42826</v>
      </c>
      <c r="AD2018" s="14">
        <f t="shared" si="285"/>
        <v>42847</v>
      </c>
      <c r="AE2018" s="1" t="str">
        <f t="shared" si="286"/>
        <v>Saturday</v>
      </c>
      <c r="AF2018" s="2">
        <v>0.59836805555555561</v>
      </c>
      <c r="AG2018" s="2">
        <f t="shared" si="287"/>
        <v>0.58333333333333326</v>
      </c>
      <c r="AH2018" t="s">
        <v>23</v>
      </c>
    </row>
    <row r="2019" spans="1:34" x14ac:dyDescent="0.25">
      <c r="A2019">
        <v>1593238</v>
      </c>
      <c r="B2019" t="s">
        <v>54</v>
      </c>
      <c r="E2019">
        <v>53212</v>
      </c>
      <c r="F2019" t="s">
        <v>20</v>
      </c>
      <c r="G2019" t="s">
        <v>55</v>
      </c>
      <c r="H2019">
        <v>11117</v>
      </c>
      <c r="I2019" t="s">
        <v>71</v>
      </c>
      <c r="J2019">
        <f>VLOOKUP(I2019,Key!$A$1:$C$73,2,FALSE)</f>
        <v>43.060079999999999</v>
      </c>
      <c r="K2019">
        <f>VLOOKUP(I2019,Key!$A$1:$C$73,3,FALSE)</f>
        <v>-88.027349999999998</v>
      </c>
      <c r="L2019" t="s">
        <v>70</v>
      </c>
      <c r="M2019">
        <f>VLOOKUP(L2019,Key!$A$1:$C$73,2,FALSE)</f>
        <v>43.052630000000001</v>
      </c>
      <c r="N2019">
        <f>VLOOKUP(L2019,Key!$A$1:$C$73,3,FALSE)</f>
        <v>-88.016319999999993</v>
      </c>
      <c r="O2019">
        <v>12</v>
      </c>
      <c r="P2019">
        <v>3</v>
      </c>
      <c r="Q2019">
        <v>1.8</v>
      </c>
      <c r="R2019">
        <v>1.7</v>
      </c>
      <c r="S2019">
        <v>72</v>
      </c>
      <c r="T2019">
        <f t="shared" si="279"/>
        <v>-1</v>
      </c>
      <c r="U2019" s="1">
        <v>42847</v>
      </c>
      <c r="V2019" s="13">
        <f t="shared" si="280"/>
        <v>42826</v>
      </c>
      <c r="W2019" s="14">
        <f t="shared" si="281"/>
        <v>42847</v>
      </c>
      <c r="X2019" s="1" t="str">
        <f t="shared" si="282"/>
        <v>Saturday</v>
      </c>
      <c r="Y2019" s="2">
        <v>0.59899305555555549</v>
      </c>
      <c r="Z2019" s="2">
        <f t="shared" si="283"/>
        <v>0.58333333333333326</v>
      </c>
      <c r="AA2019">
        <f>1</f>
        <v>1</v>
      </c>
      <c r="AB2019" s="1">
        <v>42847</v>
      </c>
      <c r="AC2019" s="13">
        <f t="shared" si="284"/>
        <v>42826</v>
      </c>
      <c r="AD2019" s="14">
        <f t="shared" si="285"/>
        <v>42847</v>
      </c>
      <c r="AE2019" s="1" t="str">
        <f t="shared" si="286"/>
        <v>Saturday</v>
      </c>
      <c r="AF2019" s="2">
        <v>0.60718749999999999</v>
      </c>
      <c r="AG2019" s="2">
        <f t="shared" si="287"/>
        <v>0.625</v>
      </c>
      <c r="AH2019" t="s">
        <v>23</v>
      </c>
    </row>
    <row r="2020" spans="1:34" x14ac:dyDescent="0.25">
      <c r="A2020">
        <v>1594153</v>
      </c>
      <c r="B2020" t="s">
        <v>54</v>
      </c>
      <c r="E2020">
        <v>60563</v>
      </c>
      <c r="F2020" t="s">
        <v>20</v>
      </c>
      <c r="G2020" t="s">
        <v>55</v>
      </c>
      <c r="H2020">
        <v>5486</v>
      </c>
      <c r="I2020" t="s">
        <v>77</v>
      </c>
      <c r="J2020">
        <f>VLOOKUP(I2020,Key!$A$1:$C$73,2,FALSE)</f>
        <v>43.036900000000003</v>
      </c>
      <c r="K2020">
        <f>VLOOKUP(I2020,Key!$A$1:$C$73,3,FALSE)</f>
        <v>-87.89667</v>
      </c>
      <c r="L2020" t="s">
        <v>48</v>
      </c>
      <c r="M2020">
        <f>VLOOKUP(L2020,Key!$A$1:$C$73,2,FALSE)</f>
        <v>43.031320000000001</v>
      </c>
      <c r="N2020">
        <f>VLOOKUP(L2020,Key!$A$1:$C$73,3,FALSE)</f>
        <v>-87.904259999999994</v>
      </c>
      <c r="O2020">
        <v>16</v>
      </c>
      <c r="P2020">
        <v>3</v>
      </c>
      <c r="Q2020">
        <v>2.4</v>
      </c>
      <c r="R2020">
        <v>2.2999999999999998</v>
      </c>
      <c r="S2020">
        <v>96</v>
      </c>
      <c r="T2020">
        <f t="shared" si="279"/>
        <v>-1</v>
      </c>
      <c r="U2020" s="1">
        <v>42847</v>
      </c>
      <c r="V2020" s="13">
        <f t="shared" si="280"/>
        <v>42826</v>
      </c>
      <c r="W2020" s="14">
        <f t="shared" si="281"/>
        <v>42847</v>
      </c>
      <c r="X2020" s="1" t="str">
        <f t="shared" si="282"/>
        <v>Saturday</v>
      </c>
      <c r="Y2020" s="2">
        <v>0.61122685185185188</v>
      </c>
      <c r="Z2020" s="2">
        <f t="shared" si="283"/>
        <v>0.625</v>
      </c>
      <c r="AA2020">
        <f>1</f>
        <v>1</v>
      </c>
      <c r="AB2020" s="1">
        <v>42847</v>
      </c>
      <c r="AC2020" s="13">
        <f t="shared" si="284"/>
        <v>42826</v>
      </c>
      <c r="AD2020" s="14">
        <f t="shared" si="285"/>
        <v>42847</v>
      </c>
      <c r="AE2020" s="1" t="str">
        <f t="shared" si="286"/>
        <v>Saturday</v>
      </c>
      <c r="AF2020" s="2">
        <v>0.6227893518518518</v>
      </c>
      <c r="AG2020" s="2">
        <f t="shared" si="287"/>
        <v>0.625</v>
      </c>
      <c r="AH2020" t="s">
        <v>23</v>
      </c>
    </row>
    <row r="2021" spans="1:34" x14ac:dyDescent="0.25">
      <c r="A2021">
        <v>1594200</v>
      </c>
      <c r="B2021" t="s">
        <v>54</v>
      </c>
      <c r="E2021">
        <v>53051</v>
      </c>
      <c r="F2021" t="s">
        <v>20</v>
      </c>
      <c r="G2021" t="s">
        <v>55</v>
      </c>
      <c r="H2021">
        <v>5442</v>
      </c>
      <c r="I2021" t="s">
        <v>81</v>
      </c>
      <c r="J2021">
        <f>VLOOKUP(I2021,Key!$A$1:$C$73,2,FALSE)</f>
        <v>43.058010000000003</v>
      </c>
      <c r="K2021">
        <f>VLOOKUP(I2021,Key!$A$1:$C$73,3,FALSE)</f>
        <v>-87.877300000000005</v>
      </c>
      <c r="L2021" t="s">
        <v>81</v>
      </c>
      <c r="M2021">
        <f>VLOOKUP(L2021,Key!$A$1:$C$73,2,FALSE)</f>
        <v>43.058010000000003</v>
      </c>
      <c r="N2021">
        <f>VLOOKUP(L2021,Key!$A$1:$C$73,3,FALSE)</f>
        <v>-87.877300000000005</v>
      </c>
      <c r="O2021">
        <v>17</v>
      </c>
      <c r="P2021">
        <v>3</v>
      </c>
      <c r="Q2021">
        <v>2.6</v>
      </c>
      <c r="R2021">
        <v>2.4</v>
      </c>
      <c r="S2021">
        <v>102</v>
      </c>
      <c r="T2021">
        <f t="shared" si="279"/>
        <v>-1</v>
      </c>
      <c r="U2021" s="1">
        <v>42847</v>
      </c>
      <c r="V2021" s="13">
        <f t="shared" si="280"/>
        <v>42826</v>
      </c>
      <c r="W2021" s="14">
        <f t="shared" si="281"/>
        <v>42847</v>
      </c>
      <c r="X2021" s="1" t="str">
        <f t="shared" si="282"/>
        <v>Saturday</v>
      </c>
      <c r="Y2021" s="2">
        <v>0.61777777777777776</v>
      </c>
      <c r="Z2021" s="2">
        <f t="shared" si="283"/>
        <v>0.625</v>
      </c>
      <c r="AA2021">
        <f>1</f>
        <v>1</v>
      </c>
      <c r="AB2021" s="1">
        <v>42847</v>
      </c>
      <c r="AC2021" s="13">
        <f t="shared" si="284"/>
        <v>42826</v>
      </c>
      <c r="AD2021" s="14">
        <f t="shared" si="285"/>
        <v>42847</v>
      </c>
      <c r="AE2021" s="1" t="str">
        <f t="shared" si="286"/>
        <v>Saturday</v>
      </c>
      <c r="AF2021" s="2">
        <v>0.62956018518518519</v>
      </c>
      <c r="AG2021" s="2">
        <f t="shared" si="287"/>
        <v>0.625</v>
      </c>
      <c r="AH2021" t="s">
        <v>25</v>
      </c>
    </row>
    <row r="2022" spans="1:34" x14ac:dyDescent="0.25">
      <c r="A2022">
        <v>1594272</v>
      </c>
      <c r="B2022" t="s">
        <v>54</v>
      </c>
      <c r="E2022">
        <v>53051</v>
      </c>
      <c r="F2022" t="s">
        <v>20</v>
      </c>
      <c r="G2022" t="s">
        <v>55</v>
      </c>
      <c r="H2022">
        <v>9</v>
      </c>
      <c r="I2022" t="s">
        <v>77</v>
      </c>
      <c r="J2022">
        <f>VLOOKUP(I2022,Key!$A$1:$C$73,2,FALSE)</f>
        <v>43.036900000000003</v>
      </c>
      <c r="K2022">
        <f>VLOOKUP(I2022,Key!$A$1:$C$73,3,FALSE)</f>
        <v>-87.89667</v>
      </c>
      <c r="L2022" t="s">
        <v>77</v>
      </c>
      <c r="M2022">
        <f>VLOOKUP(L2022,Key!$A$1:$C$73,2,FALSE)</f>
        <v>43.036900000000003</v>
      </c>
      <c r="N2022">
        <f>VLOOKUP(L2022,Key!$A$1:$C$73,3,FALSE)</f>
        <v>-87.89667</v>
      </c>
      <c r="O2022">
        <v>38</v>
      </c>
      <c r="P2022">
        <v>6</v>
      </c>
      <c r="Q2022">
        <v>5.7</v>
      </c>
      <c r="R2022">
        <v>5.4</v>
      </c>
      <c r="S2022">
        <v>228</v>
      </c>
      <c r="T2022">
        <f t="shared" si="279"/>
        <v>-1</v>
      </c>
      <c r="U2022" s="1">
        <v>42847</v>
      </c>
      <c r="V2022" s="13">
        <f t="shared" si="280"/>
        <v>42826</v>
      </c>
      <c r="W2022" s="14">
        <f t="shared" si="281"/>
        <v>42847</v>
      </c>
      <c r="X2022" s="1" t="str">
        <f t="shared" si="282"/>
        <v>Saturday</v>
      </c>
      <c r="Y2022" s="2">
        <v>0.62866898148148154</v>
      </c>
      <c r="Z2022" s="2">
        <f t="shared" si="283"/>
        <v>0.625</v>
      </c>
      <c r="AA2022">
        <f>1</f>
        <v>1</v>
      </c>
      <c r="AB2022" s="1">
        <v>42847</v>
      </c>
      <c r="AC2022" s="13">
        <f t="shared" si="284"/>
        <v>42826</v>
      </c>
      <c r="AD2022" s="14">
        <f t="shared" si="285"/>
        <v>42847</v>
      </c>
      <c r="AE2022" s="1" t="str">
        <f t="shared" si="286"/>
        <v>Saturday</v>
      </c>
      <c r="AF2022" s="2">
        <v>0.65527777777777774</v>
      </c>
      <c r="AG2022" s="2">
        <f t="shared" si="287"/>
        <v>0.66666666666666663</v>
      </c>
      <c r="AH2022" t="s">
        <v>25</v>
      </c>
    </row>
    <row r="2023" spans="1:34" x14ac:dyDescent="0.25">
      <c r="A2023">
        <v>1594394</v>
      </c>
      <c r="B2023" t="s">
        <v>54</v>
      </c>
      <c r="E2023">
        <v>53211</v>
      </c>
      <c r="F2023" t="s">
        <v>20</v>
      </c>
      <c r="G2023" t="s">
        <v>55</v>
      </c>
      <c r="H2023">
        <v>5555</v>
      </c>
      <c r="I2023" t="s">
        <v>87</v>
      </c>
      <c r="J2023">
        <f>VLOOKUP(I2023,Key!$A$1:$C$73,2,FALSE)</f>
        <v>43.063749000000001</v>
      </c>
      <c r="K2023">
        <f>VLOOKUP(I2023,Key!$A$1:$C$73,3,FALSE)</f>
        <v>-87.887962999999999</v>
      </c>
      <c r="L2023" t="s">
        <v>87</v>
      </c>
      <c r="M2023">
        <f>VLOOKUP(L2023,Key!$A$1:$C$73,2,FALSE)</f>
        <v>43.063749000000001</v>
      </c>
      <c r="N2023">
        <f>VLOOKUP(L2023,Key!$A$1:$C$73,3,FALSE)</f>
        <v>-87.887962999999999</v>
      </c>
      <c r="O2023">
        <v>43</v>
      </c>
      <c r="P2023">
        <v>6</v>
      </c>
      <c r="Q2023">
        <v>6.5</v>
      </c>
      <c r="R2023">
        <v>6.1</v>
      </c>
      <c r="S2023">
        <v>258</v>
      </c>
      <c r="T2023">
        <f t="shared" si="279"/>
        <v>-1</v>
      </c>
      <c r="U2023" s="1">
        <v>42847</v>
      </c>
      <c r="V2023" s="13">
        <f t="shared" si="280"/>
        <v>42826</v>
      </c>
      <c r="W2023" s="14">
        <f t="shared" si="281"/>
        <v>42847</v>
      </c>
      <c r="X2023" s="1" t="str">
        <f t="shared" si="282"/>
        <v>Saturday</v>
      </c>
      <c r="Y2023" s="2">
        <v>0.65358796296296295</v>
      </c>
      <c r="Z2023" s="2">
        <f t="shared" si="283"/>
        <v>0.66666666666666663</v>
      </c>
      <c r="AA2023">
        <f>1</f>
        <v>1</v>
      </c>
      <c r="AB2023" s="1">
        <v>42847</v>
      </c>
      <c r="AC2023" s="13">
        <f t="shared" si="284"/>
        <v>42826</v>
      </c>
      <c r="AD2023" s="14">
        <f t="shared" si="285"/>
        <v>42847</v>
      </c>
      <c r="AE2023" s="1" t="str">
        <f t="shared" si="286"/>
        <v>Saturday</v>
      </c>
      <c r="AF2023" s="2">
        <v>0.68355324074074064</v>
      </c>
      <c r="AG2023" s="2">
        <f t="shared" si="287"/>
        <v>0.66666666666666663</v>
      </c>
      <c r="AH2023" t="s">
        <v>25</v>
      </c>
    </row>
    <row r="2024" spans="1:34" x14ac:dyDescent="0.25">
      <c r="A2024">
        <v>1594448</v>
      </c>
      <c r="B2024" t="s">
        <v>54</v>
      </c>
      <c r="E2024">
        <v>60525</v>
      </c>
      <c r="F2024" t="s">
        <v>20</v>
      </c>
      <c r="G2024" t="s">
        <v>55</v>
      </c>
      <c r="H2024">
        <v>5451</v>
      </c>
      <c r="I2024" t="s">
        <v>28</v>
      </c>
      <c r="J2024">
        <f>VLOOKUP(I2024,Key!$A$1:$C$73,2,FALSE)</f>
        <v>43.038580000000003</v>
      </c>
      <c r="K2024">
        <f>VLOOKUP(I2024,Key!$A$1:$C$73,3,FALSE)</f>
        <v>-87.90934</v>
      </c>
      <c r="L2024" t="s">
        <v>56</v>
      </c>
      <c r="M2024">
        <f>VLOOKUP(L2024,Key!$A$1:$C$73,2,FALSE)</f>
        <v>43.004728999999998</v>
      </c>
      <c r="N2024">
        <f>VLOOKUP(L2024,Key!$A$1:$C$73,3,FALSE)</f>
        <v>-87.905463999999995</v>
      </c>
      <c r="O2024">
        <v>34</v>
      </c>
      <c r="P2024">
        <v>3</v>
      </c>
      <c r="Q2024">
        <v>5.0999999999999996</v>
      </c>
      <c r="R2024">
        <v>4.8</v>
      </c>
      <c r="S2024">
        <v>204</v>
      </c>
      <c r="T2024">
        <f t="shared" si="279"/>
        <v>-1</v>
      </c>
      <c r="U2024" s="1">
        <v>42847</v>
      </c>
      <c r="V2024" s="13">
        <f t="shared" si="280"/>
        <v>42826</v>
      </c>
      <c r="W2024" s="14">
        <f t="shared" si="281"/>
        <v>42847</v>
      </c>
      <c r="X2024" s="1" t="str">
        <f t="shared" si="282"/>
        <v>Saturday</v>
      </c>
      <c r="Y2024" s="2">
        <v>0.66226851851851853</v>
      </c>
      <c r="Z2024" s="2">
        <f t="shared" si="283"/>
        <v>0.66666666666666663</v>
      </c>
      <c r="AA2024">
        <f>1</f>
        <v>1</v>
      </c>
      <c r="AB2024" s="1">
        <v>42847</v>
      </c>
      <c r="AC2024" s="13">
        <f t="shared" si="284"/>
        <v>42826</v>
      </c>
      <c r="AD2024" s="14">
        <f t="shared" si="285"/>
        <v>42847</v>
      </c>
      <c r="AE2024" s="1" t="str">
        <f t="shared" si="286"/>
        <v>Saturday</v>
      </c>
      <c r="AF2024" s="2">
        <v>0.68550925925925921</v>
      </c>
      <c r="AG2024" s="2">
        <f t="shared" si="287"/>
        <v>0.66666666666666663</v>
      </c>
      <c r="AH2024" t="s">
        <v>23</v>
      </c>
    </row>
    <row r="2025" spans="1:34" x14ac:dyDescent="0.25">
      <c r="A2025">
        <v>1568947</v>
      </c>
      <c r="B2025" t="s">
        <v>54</v>
      </c>
      <c r="E2025">
        <v>53022</v>
      </c>
      <c r="F2025" t="s">
        <v>20</v>
      </c>
      <c r="G2025" t="s">
        <v>55</v>
      </c>
      <c r="H2025">
        <v>291</v>
      </c>
      <c r="I2025" t="s">
        <v>39</v>
      </c>
      <c r="J2025">
        <f>VLOOKUP(I2025,Key!$A$1:$C$73,2,FALSE)</f>
        <v>43.031480000000002</v>
      </c>
      <c r="K2025">
        <f>VLOOKUP(I2025,Key!$A$1:$C$73,3,FALSE)</f>
        <v>-87.908169999999998</v>
      </c>
      <c r="L2025" t="s">
        <v>67</v>
      </c>
      <c r="M2025">
        <f>VLOOKUP(L2025,Key!$A$1:$C$73,2,FALSE)</f>
        <v>43.05847</v>
      </c>
      <c r="N2025">
        <f>VLOOKUP(L2025,Key!$A$1:$C$73,3,FALSE)</f>
        <v>-87.898079999999993</v>
      </c>
      <c r="O2025">
        <v>24</v>
      </c>
      <c r="P2025">
        <v>3</v>
      </c>
      <c r="Q2025">
        <v>3.6</v>
      </c>
      <c r="R2025">
        <v>3.4</v>
      </c>
      <c r="S2025">
        <v>144</v>
      </c>
      <c r="T2025">
        <f t="shared" si="279"/>
        <v>-1</v>
      </c>
      <c r="U2025" s="1">
        <v>42847</v>
      </c>
      <c r="V2025" s="13">
        <f t="shared" si="280"/>
        <v>42826</v>
      </c>
      <c r="W2025" s="14">
        <f t="shared" si="281"/>
        <v>42847</v>
      </c>
      <c r="X2025" s="1" t="str">
        <f t="shared" si="282"/>
        <v>Saturday</v>
      </c>
      <c r="Y2025" s="2">
        <v>0.66666666666666663</v>
      </c>
      <c r="Z2025" s="2">
        <f t="shared" si="283"/>
        <v>0.66666666666666663</v>
      </c>
      <c r="AA2025">
        <f>1</f>
        <v>1</v>
      </c>
      <c r="AB2025" s="1">
        <v>42847</v>
      </c>
      <c r="AC2025" s="13">
        <f t="shared" si="284"/>
        <v>42826</v>
      </c>
      <c r="AD2025" s="14">
        <f t="shared" si="285"/>
        <v>42847</v>
      </c>
      <c r="AE2025" s="1" t="str">
        <f t="shared" si="286"/>
        <v>Saturday</v>
      </c>
      <c r="AF2025" s="2">
        <v>0.6837037037037037</v>
      </c>
      <c r="AG2025" s="2">
        <f t="shared" si="287"/>
        <v>0.66666666666666663</v>
      </c>
      <c r="AH2025" t="s">
        <v>23</v>
      </c>
    </row>
    <row r="2026" spans="1:34" x14ac:dyDescent="0.25">
      <c r="A2026">
        <v>1594481</v>
      </c>
      <c r="B2026" t="s">
        <v>54</v>
      </c>
      <c r="E2026">
        <v>53022</v>
      </c>
      <c r="F2026" t="s">
        <v>20</v>
      </c>
      <c r="G2026" t="s">
        <v>55</v>
      </c>
      <c r="H2026">
        <v>344</v>
      </c>
      <c r="I2026" t="s">
        <v>26</v>
      </c>
      <c r="J2026">
        <f>VLOOKUP(I2026,Key!$A$1:$C$73,2,FALSE)</f>
        <v>43.034619999999997</v>
      </c>
      <c r="K2026">
        <f>VLOOKUP(I2026,Key!$A$1:$C$73,3,FALSE)</f>
        <v>-87.917500000000004</v>
      </c>
      <c r="L2026" t="s">
        <v>36</v>
      </c>
      <c r="M2026">
        <f>VLOOKUP(L2026,Key!$A$1:$C$73,2,FALSE)</f>
        <v>43.03519</v>
      </c>
      <c r="N2026">
        <f>VLOOKUP(L2026,Key!$A$1:$C$73,3,FALSE)</f>
        <v>-87.907390000000007</v>
      </c>
      <c r="O2026">
        <v>105</v>
      </c>
      <c r="P2026">
        <v>12</v>
      </c>
      <c r="Q2026">
        <v>15.8</v>
      </c>
      <c r="R2026">
        <v>15</v>
      </c>
      <c r="S2026">
        <v>630</v>
      </c>
      <c r="T2026">
        <f t="shared" si="279"/>
        <v>-1</v>
      </c>
      <c r="U2026" s="1">
        <v>42847</v>
      </c>
      <c r="V2026" s="13">
        <f t="shared" si="280"/>
        <v>42826</v>
      </c>
      <c r="W2026" s="14">
        <f t="shared" si="281"/>
        <v>42847</v>
      </c>
      <c r="X2026" s="1" t="str">
        <f t="shared" si="282"/>
        <v>Saturday</v>
      </c>
      <c r="Y2026" s="2">
        <v>0.66929398148148145</v>
      </c>
      <c r="Z2026" s="2">
        <f t="shared" si="283"/>
        <v>0.66666666666666663</v>
      </c>
      <c r="AA2026">
        <f>1</f>
        <v>1</v>
      </c>
      <c r="AB2026" s="1">
        <v>42847</v>
      </c>
      <c r="AC2026" s="13">
        <f t="shared" si="284"/>
        <v>42826</v>
      </c>
      <c r="AD2026" s="14">
        <f t="shared" si="285"/>
        <v>42847</v>
      </c>
      <c r="AE2026" s="1" t="str">
        <f t="shared" si="286"/>
        <v>Saturday</v>
      </c>
      <c r="AF2026" s="2">
        <v>0.74230324074074072</v>
      </c>
      <c r="AG2026" s="2">
        <f t="shared" si="287"/>
        <v>0.75</v>
      </c>
      <c r="AH2026" t="s">
        <v>23</v>
      </c>
    </row>
    <row r="2027" spans="1:34" x14ac:dyDescent="0.25">
      <c r="A2027">
        <v>1593238</v>
      </c>
      <c r="B2027" t="s">
        <v>54</v>
      </c>
      <c r="E2027">
        <v>53212</v>
      </c>
      <c r="F2027" t="s">
        <v>20</v>
      </c>
      <c r="G2027" t="s">
        <v>55</v>
      </c>
      <c r="H2027">
        <v>11113</v>
      </c>
      <c r="I2027" t="s">
        <v>91</v>
      </c>
      <c r="J2027">
        <f>VLOOKUP(I2027,Key!$A$1:$C$73,2,FALSE)</f>
        <v>43.048609999999996</v>
      </c>
      <c r="K2027">
        <f>VLOOKUP(I2027,Key!$A$1:$C$73,3,FALSE)</f>
        <v>-88.008480000000006</v>
      </c>
      <c r="L2027" t="s">
        <v>71</v>
      </c>
      <c r="M2027">
        <f>VLOOKUP(L2027,Key!$A$1:$C$73,2,FALSE)</f>
        <v>43.060079999999999</v>
      </c>
      <c r="N2027">
        <f>VLOOKUP(L2027,Key!$A$1:$C$73,3,FALSE)</f>
        <v>-88.027349999999998</v>
      </c>
      <c r="O2027">
        <v>14</v>
      </c>
      <c r="P2027">
        <v>3</v>
      </c>
      <c r="Q2027">
        <v>2.1</v>
      </c>
      <c r="R2027">
        <v>2</v>
      </c>
      <c r="S2027">
        <v>84</v>
      </c>
      <c r="T2027">
        <f t="shared" si="279"/>
        <v>-1</v>
      </c>
      <c r="U2027" s="1">
        <v>42847</v>
      </c>
      <c r="V2027" s="13">
        <f t="shared" si="280"/>
        <v>42826</v>
      </c>
      <c r="W2027" s="14">
        <f t="shared" si="281"/>
        <v>42847</v>
      </c>
      <c r="X2027" s="1" t="str">
        <f t="shared" si="282"/>
        <v>Saturday</v>
      </c>
      <c r="Y2027" s="2">
        <v>0.67321759259259262</v>
      </c>
      <c r="Z2027" s="2">
        <f t="shared" si="283"/>
        <v>0.66666666666666663</v>
      </c>
      <c r="AA2027">
        <f>1</f>
        <v>1</v>
      </c>
      <c r="AB2027" s="1">
        <v>42847</v>
      </c>
      <c r="AC2027" s="13">
        <f t="shared" si="284"/>
        <v>42826</v>
      </c>
      <c r="AD2027" s="14">
        <f t="shared" si="285"/>
        <v>42847</v>
      </c>
      <c r="AE2027" s="1" t="str">
        <f t="shared" si="286"/>
        <v>Saturday</v>
      </c>
      <c r="AF2027" s="2">
        <v>0.68313657407407413</v>
      </c>
      <c r="AG2027" s="2">
        <f t="shared" si="287"/>
        <v>0.66666666666666663</v>
      </c>
      <c r="AH2027" t="s">
        <v>23</v>
      </c>
    </row>
    <row r="2028" spans="1:34" x14ac:dyDescent="0.25">
      <c r="A2028">
        <v>1594560</v>
      </c>
      <c r="B2028" t="s">
        <v>54</v>
      </c>
      <c r="E2028">
        <v>46220</v>
      </c>
      <c r="F2028" t="s">
        <v>20</v>
      </c>
      <c r="G2028" t="s">
        <v>55</v>
      </c>
      <c r="H2028">
        <v>9</v>
      </c>
      <c r="I2028" t="s">
        <v>77</v>
      </c>
      <c r="J2028">
        <f>VLOOKUP(I2028,Key!$A$1:$C$73,2,FALSE)</f>
        <v>43.036900000000003</v>
      </c>
      <c r="K2028">
        <f>VLOOKUP(I2028,Key!$A$1:$C$73,3,FALSE)</f>
        <v>-87.89667</v>
      </c>
      <c r="L2028" t="s">
        <v>48</v>
      </c>
      <c r="M2028">
        <f>VLOOKUP(L2028,Key!$A$1:$C$73,2,FALSE)</f>
        <v>43.031320000000001</v>
      </c>
      <c r="N2028">
        <f>VLOOKUP(L2028,Key!$A$1:$C$73,3,FALSE)</f>
        <v>-87.904259999999994</v>
      </c>
      <c r="O2028">
        <v>8</v>
      </c>
      <c r="P2028">
        <v>3</v>
      </c>
      <c r="Q2028">
        <v>1.2</v>
      </c>
      <c r="R2028">
        <v>1.1000000000000001</v>
      </c>
      <c r="S2028">
        <v>48</v>
      </c>
      <c r="T2028">
        <f t="shared" si="279"/>
        <v>-1</v>
      </c>
      <c r="U2028" s="1">
        <v>42847</v>
      </c>
      <c r="V2028" s="13">
        <f t="shared" si="280"/>
        <v>42826</v>
      </c>
      <c r="W2028" s="14">
        <f t="shared" si="281"/>
        <v>42847</v>
      </c>
      <c r="X2028" s="1" t="str">
        <f t="shared" si="282"/>
        <v>Saturday</v>
      </c>
      <c r="Y2028" s="2">
        <v>0.6862152777777778</v>
      </c>
      <c r="Z2028" s="2">
        <f t="shared" si="283"/>
        <v>0.66666666666666663</v>
      </c>
      <c r="AA2028">
        <f>1</f>
        <v>1</v>
      </c>
      <c r="AB2028" s="1">
        <v>42847</v>
      </c>
      <c r="AC2028" s="13">
        <f t="shared" si="284"/>
        <v>42826</v>
      </c>
      <c r="AD2028" s="14">
        <f t="shared" si="285"/>
        <v>42847</v>
      </c>
      <c r="AE2028" s="1" t="str">
        <f t="shared" si="286"/>
        <v>Saturday</v>
      </c>
      <c r="AF2028" s="2">
        <v>0.69210648148148157</v>
      </c>
      <c r="AG2028" s="2">
        <f t="shared" si="287"/>
        <v>0.70833333333333326</v>
      </c>
      <c r="AH2028" t="s">
        <v>23</v>
      </c>
    </row>
    <row r="2029" spans="1:34" x14ac:dyDescent="0.25">
      <c r="A2029">
        <v>1594596</v>
      </c>
      <c r="B2029" t="s">
        <v>54</v>
      </c>
      <c r="E2029">
        <v>53186</v>
      </c>
      <c r="F2029" t="s">
        <v>20</v>
      </c>
      <c r="G2029" t="s">
        <v>55</v>
      </c>
      <c r="H2029">
        <v>11131</v>
      </c>
      <c r="I2029" t="s">
        <v>82</v>
      </c>
      <c r="J2029">
        <f>VLOOKUP(I2029,Key!$A$1:$C$73,2,FALSE)</f>
        <v>43.040349999999997</v>
      </c>
      <c r="K2029">
        <f>VLOOKUP(I2029,Key!$A$1:$C$73,3,FALSE)</f>
        <v>-87.920760000000001</v>
      </c>
      <c r="L2029" t="s">
        <v>80</v>
      </c>
      <c r="M2029">
        <f>VLOOKUP(L2029,Key!$A$1:$C$73,2,FALSE)</f>
        <v>43.060250000000003</v>
      </c>
      <c r="N2029">
        <f>VLOOKUP(L2029,Key!$A$1:$C$73,3,FALSE)</f>
        <v>-87.892169999999993</v>
      </c>
      <c r="O2029">
        <v>21</v>
      </c>
      <c r="P2029">
        <v>3</v>
      </c>
      <c r="Q2029">
        <v>3.2</v>
      </c>
      <c r="R2029">
        <v>3</v>
      </c>
      <c r="S2029">
        <v>126</v>
      </c>
      <c r="T2029">
        <f t="shared" si="279"/>
        <v>-1</v>
      </c>
      <c r="U2029" s="1">
        <v>42847</v>
      </c>
      <c r="V2029" s="13">
        <f t="shared" si="280"/>
        <v>42826</v>
      </c>
      <c r="W2029" s="14">
        <f t="shared" si="281"/>
        <v>42847</v>
      </c>
      <c r="X2029" s="1" t="str">
        <f t="shared" si="282"/>
        <v>Saturday</v>
      </c>
      <c r="Y2029" s="2">
        <v>0.69230324074074068</v>
      </c>
      <c r="Z2029" s="2">
        <f t="shared" si="283"/>
        <v>0.70833333333333326</v>
      </c>
      <c r="AA2029">
        <f>1</f>
        <v>1</v>
      </c>
      <c r="AB2029" s="1">
        <v>42847</v>
      </c>
      <c r="AC2029" s="13">
        <f t="shared" si="284"/>
        <v>42826</v>
      </c>
      <c r="AD2029" s="14">
        <f t="shared" si="285"/>
        <v>42847</v>
      </c>
      <c r="AE2029" s="1" t="str">
        <f t="shared" si="286"/>
        <v>Saturday</v>
      </c>
      <c r="AF2029" s="2">
        <v>0.70637731481481481</v>
      </c>
      <c r="AG2029" s="2">
        <f t="shared" si="287"/>
        <v>0.70833333333333326</v>
      </c>
      <c r="AH2029" t="s">
        <v>23</v>
      </c>
    </row>
    <row r="2030" spans="1:34" x14ac:dyDescent="0.25">
      <c r="A2030">
        <v>1347615</v>
      </c>
      <c r="B2030" t="s">
        <v>54</v>
      </c>
      <c r="E2030">
        <v>53219</v>
      </c>
      <c r="F2030" t="s">
        <v>20</v>
      </c>
      <c r="G2030" t="s">
        <v>55</v>
      </c>
      <c r="H2030">
        <v>11047</v>
      </c>
      <c r="I2030" t="s">
        <v>82</v>
      </c>
      <c r="J2030">
        <f>VLOOKUP(I2030,Key!$A$1:$C$73,2,FALSE)</f>
        <v>43.040349999999997</v>
      </c>
      <c r="K2030">
        <f>VLOOKUP(I2030,Key!$A$1:$C$73,3,FALSE)</f>
        <v>-87.920760000000001</v>
      </c>
      <c r="L2030" t="s">
        <v>80</v>
      </c>
      <c r="M2030">
        <f>VLOOKUP(L2030,Key!$A$1:$C$73,2,FALSE)</f>
        <v>43.060250000000003</v>
      </c>
      <c r="N2030">
        <f>VLOOKUP(L2030,Key!$A$1:$C$73,3,FALSE)</f>
        <v>-87.892169999999993</v>
      </c>
      <c r="O2030">
        <v>19</v>
      </c>
      <c r="P2030">
        <v>3</v>
      </c>
      <c r="Q2030">
        <v>2.9</v>
      </c>
      <c r="R2030">
        <v>2.7</v>
      </c>
      <c r="S2030">
        <v>114</v>
      </c>
      <c r="T2030">
        <f t="shared" si="279"/>
        <v>-1</v>
      </c>
      <c r="U2030" s="1">
        <v>42847</v>
      </c>
      <c r="V2030" s="13">
        <f t="shared" si="280"/>
        <v>42826</v>
      </c>
      <c r="W2030" s="14">
        <f t="shared" si="281"/>
        <v>42847</v>
      </c>
      <c r="X2030" s="1" t="str">
        <f t="shared" si="282"/>
        <v>Saturday</v>
      </c>
      <c r="Y2030" s="2">
        <v>0.69298611111111119</v>
      </c>
      <c r="Z2030" s="2">
        <f t="shared" si="283"/>
        <v>0.70833333333333326</v>
      </c>
      <c r="AA2030">
        <f>1</f>
        <v>1</v>
      </c>
      <c r="AB2030" s="1">
        <v>42847</v>
      </c>
      <c r="AC2030" s="13">
        <f t="shared" si="284"/>
        <v>42826</v>
      </c>
      <c r="AD2030" s="14">
        <f t="shared" si="285"/>
        <v>42847</v>
      </c>
      <c r="AE2030" s="1" t="str">
        <f t="shared" si="286"/>
        <v>Saturday</v>
      </c>
      <c r="AF2030" s="2">
        <v>0.70600694444444445</v>
      </c>
      <c r="AG2030" s="2">
        <f t="shared" si="287"/>
        <v>0.70833333333333326</v>
      </c>
      <c r="AH2030" t="s">
        <v>23</v>
      </c>
    </row>
    <row r="2031" spans="1:34" x14ac:dyDescent="0.25">
      <c r="A2031">
        <v>1588475</v>
      </c>
      <c r="B2031" t="s">
        <v>54</v>
      </c>
      <c r="E2031">
        <v>60490</v>
      </c>
      <c r="F2031" t="s">
        <v>20</v>
      </c>
      <c r="G2031" t="s">
        <v>55</v>
      </c>
      <c r="H2031">
        <v>145</v>
      </c>
      <c r="I2031" t="s">
        <v>38</v>
      </c>
      <c r="J2031">
        <f>VLOOKUP(I2031,Key!$A$1:$C$73,2,FALSE)</f>
        <v>43.038649999999997</v>
      </c>
      <c r="K2031">
        <f>VLOOKUP(I2031,Key!$A$1:$C$73,3,FALSE)</f>
        <v>-87.921930000000003</v>
      </c>
      <c r="L2031" t="s">
        <v>38</v>
      </c>
      <c r="M2031">
        <f>VLOOKUP(L2031,Key!$A$1:$C$73,2,FALSE)</f>
        <v>43.038649999999997</v>
      </c>
      <c r="N2031">
        <f>VLOOKUP(L2031,Key!$A$1:$C$73,3,FALSE)</f>
        <v>-87.921930000000003</v>
      </c>
      <c r="O2031">
        <v>65</v>
      </c>
      <c r="P2031">
        <v>9</v>
      </c>
      <c r="Q2031">
        <v>9.8000000000000007</v>
      </c>
      <c r="R2031">
        <v>9.3000000000000007</v>
      </c>
      <c r="S2031">
        <v>390</v>
      </c>
      <c r="T2031">
        <f t="shared" si="279"/>
        <v>-1</v>
      </c>
      <c r="U2031" s="1">
        <v>42847</v>
      </c>
      <c r="V2031" s="13">
        <f t="shared" si="280"/>
        <v>42826</v>
      </c>
      <c r="W2031" s="14">
        <f t="shared" si="281"/>
        <v>42847</v>
      </c>
      <c r="X2031" s="1" t="str">
        <f t="shared" si="282"/>
        <v>Saturday</v>
      </c>
      <c r="Y2031" s="2">
        <v>0.70400462962962962</v>
      </c>
      <c r="Z2031" s="2">
        <f t="shared" si="283"/>
        <v>0.70833333333333326</v>
      </c>
      <c r="AA2031">
        <f>1</f>
        <v>1</v>
      </c>
      <c r="AB2031" s="1">
        <v>42847</v>
      </c>
      <c r="AC2031" s="13">
        <f t="shared" si="284"/>
        <v>42826</v>
      </c>
      <c r="AD2031" s="14">
        <f t="shared" si="285"/>
        <v>42847</v>
      </c>
      <c r="AE2031" s="1" t="str">
        <f t="shared" si="286"/>
        <v>Saturday</v>
      </c>
      <c r="AF2031" s="2">
        <v>0.74905092592592604</v>
      </c>
      <c r="AG2031" s="2">
        <f t="shared" si="287"/>
        <v>0.75</v>
      </c>
      <c r="AH2031" t="s">
        <v>25</v>
      </c>
    </row>
    <row r="2032" spans="1:34" x14ac:dyDescent="0.25">
      <c r="A2032">
        <v>1594664</v>
      </c>
      <c r="B2032" t="s">
        <v>54</v>
      </c>
      <c r="E2032">
        <v>53076</v>
      </c>
      <c r="F2032" t="s">
        <v>20</v>
      </c>
      <c r="G2032" t="s">
        <v>55</v>
      </c>
      <c r="H2032">
        <v>11103</v>
      </c>
      <c r="I2032" t="s">
        <v>26</v>
      </c>
      <c r="J2032">
        <f>VLOOKUP(I2032,Key!$A$1:$C$73,2,FALSE)</f>
        <v>43.034619999999997</v>
      </c>
      <c r="K2032">
        <f>VLOOKUP(I2032,Key!$A$1:$C$73,3,FALSE)</f>
        <v>-87.917500000000004</v>
      </c>
      <c r="L2032" t="s">
        <v>36</v>
      </c>
      <c r="M2032">
        <f>VLOOKUP(L2032,Key!$A$1:$C$73,2,FALSE)</f>
        <v>43.03519</v>
      </c>
      <c r="N2032">
        <f>VLOOKUP(L2032,Key!$A$1:$C$73,3,FALSE)</f>
        <v>-87.907390000000007</v>
      </c>
      <c r="O2032">
        <v>53</v>
      </c>
      <c r="P2032">
        <v>6</v>
      </c>
      <c r="Q2032">
        <v>8</v>
      </c>
      <c r="R2032">
        <v>7.6</v>
      </c>
      <c r="S2032">
        <v>318</v>
      </c>
      <c r="T2032">
        <f t="shared" si="279"/>
        <v>-1</v>
      </c>
      <c r="U2032" s="1">
        <v>42847</v>
      </c>
      <c r="V2032" s="13">
        <f t="shared" si="280"/>
        <v>42826</v>
      </c>
      <c r="W2032" s="14">
        <f t="shared" si="281"/>
        <v>42847</v>
      </c>
      <c r="X2032" s="1" t="str">
        <f t="shared" si="282"/>
        <v>Saturday</v>
      </c>
      <c r="Y2032" s="2">
        <v>0.70562499999999995</v>
      </c>
      <c r="Z2032" s="2">
        <f t="shared" si="283"/>
        <v>0.70833333333333326</v>
      </c>
      <c r="AA2032">
        <f>1</f>
        <v>1</v>
      </c>
      <c r="AB2032" s="1">
        <v>42847</v>
      </c>
      <c r="AC2032" s="13">
        <f t="shared" si="284"/>
        <v>42826</v>
      </c>
      <c r="AD2032" s="14">
        <f t="shared" si="285"/>
        <v>42847</v>
      </c>
      <c r="AE2032" s="1" t="str">
        <f t="shared" si="286"/>
        <v>Saturday</v>
      </c>
      <c r="AF2032" s="2">
        <v>0.74244212962962963</v>
      </c>
      <c r="AG2032" s="2">
        <f t="shared" si="287"/>
        <v>0.75</v>
      </c>
      <c r="AH2032" t="s">
        <v>23</v>
      </c>
    </row>
    <row r="2033" spans="1:34" x14ac:dyDescent="0.25">
      <c r="A2033">
        <v>1594670</v>
      </c>
      <c r="B2033" t="s">
        <v>54</v>
      </c>
      <c r="E2033">
        <v>75211</v>
      </c>
      <c r="F2033" t="s">
        <v>20</v>
      </c>
      <c r="G2033" t="s">
        <v>55</v>
      </c>
      <c r="H2033">
        <v>11127</v>
      </c>
      <c r="I2033" t="s">
        <v>57</v>
      </c>
      <c r="J2033">
        <f>VLOOKUP(I2033,Key!$A$1:$C$73,2,FALSE)</f>
        <v>43.03913</v>
      </c>
      <c r="K2033">
        <f>VLOOKUP(I2033,Key!$A$1:$C$73,3,FALSE)</f>
        <v>-87.916150000000002</v>
      </c>
      <c r="L2033" t="s">
        <v>57</v>
      </c>
      <c r="M2033">
        <f>VLOOKUP(L2033,Key!$A$1:$C$73,2,FALSE)</f>
        <v>43.03913</v>
      </c>
      <c r="N2033">
        <f>VLOOKUP(L2033,Key!$A$1:$C$73,3,FALSE)</f>
        <v>-87.916150000000002</v>
      </c>
      <c r="O2033">
        <v>107</v>
      </c>
      <c r="P2033">
        <v>12</v>
      </c>
      <c r="Q2033">
        <v>16.100000000000001</v>
      </c>
      <c r="R2033">
        <v>15.2</v>
      </c>
      <c r="S2033">
        <v>642</v>
      </c>
      <c r="T2033">
        <f t="shared" si="279"/>
        <v>-1</v>
      </c>
      <c r="U2033" s="1">
        <v>42847</v>
      </c>
      <c r="V2033" s="13">
        <f t="shared" si="280"/>
        <v>42826</v>
      </c>
      <c r="W2033" s="14">
        <f t="shared" si="281"/>
        <v>42847</v>
      </c>
      <c r="X2033" s="1" t="str">
        <f t="shared" si="282"/>
        <v>Saturday</v>
      </c>
      <c r="Y2033" s="2">
        <v>0.70702546296296298</v>
      </c>
      <c r="Z2033" s="2">
        <f t="shared" si="283"/>
        <v>0.70833333333333326</v>
      </c>
      <c r="AA2033">
        <f>1</f>
        <v>1</v>
      </c>
      <c r="AB2033" s="1">
        <v>42847</v>
      </c>
      <c r="AC2033" s="13">
        <f t="shared" si="284"/>
        <v>42826</v>
      </c>
      <c r="AD2033" s="14">
        <f t="shared" si="285"/>
        <v>42847</v>
      </c>
      <c r="AE2033" s="1" t="str">
        <f t="shared" si="286"/>
        <v>Saturday</v>
      </c>
      <c r="AF2033" s="2">
        <v>0.7818518518518518</v>
      </c>
      <c r="AG2033" s="2">
        <f t="shared" si="287"/>
        <v>0.79166666666666663</v>
      </c>
      <c r="AH2033" t="s">
        <v>25</v>
      </c>
    </row>
    <row r="2034" spans="1:34" x14ac:dyDescent="0.25">
      <c r="A2034">
        <v>1593973</v>
      </c>
      <c r="B2034" t="s">
        <v>54</v>
      </c>
      <c r="E2034">
        <v>54494</v>
      </c>
      <c r="F2034" t="s">
        <v>20</v>
      </c>
      <c r="G2034" t="s">
        <v>55</v>
      </c>
      <c r="H2034">
        <v>11148</v>
      </c>
      <c r="I2034" t="s">
        <v>92</v>
      </c>
      <c r="J2034">
        <f>VLOOKUP(I2034,Key!$A$1:$C$73,2,FALSE)</f>
        <v>43.038245000000003</v>
      </c>
      <c r="K2034">
        <f>VLOOKUP(I2034,Key!$A$1:$C$73,3,FALSE)</f>
        <v>-87.914811999999998</v>
      </c>
      <c r="L2034" t="s">
        <v>28</v>
      </c>
      <c r="M2034">
        <f>VLOOKUP(L2034,Key!$A$1:$C$73,2,FALSE)</f>
        <v>43.038580000000003</v>
      </c>
      <c r="N2034">
        <f>VLOOKUP(L2034,Key!$A$1:$C$73,3,FALSE)</f>
        <v>-87.90934</v>
      </c>
      <c r="O2034">
        <v>37</v>
      </c>
      <c r="P2034">
        <v>6</v>
      </c>
      <c r="Q2034">
        <v>5.6</v>
      </c>
      <c r="R2034">
        <v>5.3</v>
      </c>
      <c r="S2034">
        <v>222</v>
      </c>
      <c r="T2034">
        <f t="shared" si="279"/>
        <v>-1</v>
      </c>
      <c r="U2034" s="1">
        <v>42847</v>
      </c>
      <c r="V2034" s="13">
        <f t="shared" si="280"/>
        <v>42826</v>
      </c>
      <c r="W2034" s="14">
        <f t="shared" si="281"/>
        <v>42847</v>
      </c>
      <c r="X2034" s="1" t="str">
        <f t="shared" si="282"/>
        <v>Saturday</v>
      </c>
      <c r="Y2034" s="2">
        <v>0.72245370370370365</v>
      </c>
      <c r="Z2034" s="2">
        <f t="shared" si="283"/>
        <v>0.70833333333333326</v>
      </c>
      <c r="AA2034">
        <f>1</f>
        <v>1</v>
      </c>
      <c r="AB2034" s="1">
        <v>42847</v>
      </c>
      <c r="AC2034" s="13">
        <f t="shared" si="284"/>
        <v>42826</v>
      </c>
      <c r="AD2034" s="14">
        <f t="shared" si="285"/>
        <v>42847</v>
      </c>
      <c r="AE2034" s="1" t="str">
        <f t="shared" si="286"/>
        <v>Saturday</v>
      </c>
      <c r="AF2034" s="2">
        <v>0.74858796296296293</v>
      </c>
      <c r="AG2034" s="2">
        <f t="shared" si="287"/>
        <v>0.75</v>
      </c>
      <c r="AH2034" t="s">
        <v>23</v>
      </c>
    </row>
    <row r="2035" spans="1:34" x14ac:dyDescent="0.25">
      <c r="A2035">
        <v>1594748</v>
      </c>
      <c r="B2035" t="s">
        <v>54</v>
      </c>
      <c r="E2035">
        <v>53215</v>
      </c>
      <c r="F2035" t="s">
        <v>20</v>
      </c>
      <c r="G2035" t="s">
        <v>55</v>
      </c>
      <c r="H2035">
        <v>960</v>
      </c>
      <c r="I2035" t="s">
        <v>94</v>
      </c>
      <c r="J2035">
        <f>VLOOKUP(I2035,Key!$A$1:$C$73,2,FALSE)</f>
        <v>43.020020000000002</v>
      </c>
      <c r="K2035">
        <f>VLOOKUP(I2035,Key!$A$1:$C$73,3,FALSE)</f>
        <v>-87.912540000000007</v>
      </c>
      <c r="L2035" t="s">
        <v>94</v>
      </c>
      <c r="M2035">
        <f>VLOOKUP(L2035,Key!$A$1:$C$73,2,FALSE)</f>
        <v>43.020020000000002</v>
      </c>
      <c r="N2035">
        <f>VLOOKUP(L2035,Key!$A$1:$C$73,3,FALSE)</f>
        <v>-87.912540000000007</v>
      </c>
      <c r="O2035">
        <v>60</v>
      </c>
      <c r="P2035">
        <v>6</v>
      </c>
      <c r="Q2035">
        <v>9</v>
      </c>
      <c r="R2035">
        <v>8.6</v>
      </c>
      <c r="S2035">
        <v>360</v>
      </c>
      <c r="T2035">
        <f t="shared" si="279"/>
        <v>-1</v>
      </c>
      <c r="U2035" s="1">
        <v>42847</v>
      </c>
      <c r="V2035" s="13">
        <f t="shared" si="280"/>
        <v>42826</v>
      </c>
      <c r="W2035" s="14">
        <f t="shared" si="281"/>
        <v>42847</v>
      </c>
      <c r="X2035" s="1" t="str">
        <f t="shared" si="282"/>
        <v>Saturday</v>
      </c>
      <c r="Y2035" s="2">
        <v>0.72355324074074068</v>
      </c>
      <c r="Z2035" s="2">
        <f t="shared" si="283"/>
        <v>0.70833333333333326</v>
      </c>
      <c r="AA2035">
        <f>1</f>
        <v>1</v>
      </c>
      <c r="AB2035" s="1">
        <v>42847</v>
      </c>
      <c r="AC2035" s="13">
        <f t="shared" si="284"/>
        <v>42826</v>
      </c>
      <c r="AD2035" s="14">
        <f t="shared" si="285"/>
        <v>42847</v>
      </c>
      <c r="AE2035" s="1" t="str">
        <f t="shared" si="286"/>
        <v>Saturday</v>
      </c>
      <c r="AF2035" s="2">
        <v>0.76468749999999996</v>
      </c>
      <c r="AG2035" s="2">
        <f t="shared" si="287"/>
        <v>0.75</v>
      </c>
      <c r="AH2035" t="s">
        <v>25</v>
      </c>
    </row>
    <row r="2036" spans="1:34" x14ac:dyDescent="0.25">
      <c r="A2036">
        <v>1594873</v>
      </c>
      <c r="B2036" t="s">
        <v>54</v>
      </c>
      <c r="E2036">
        <v>53203</v>
      </c>
      <c r="F2036" t="s">
        <v>20</v>
      </c>
      <c r="G2036" t="s">
        <v>55</v>
      </c>
      <c r="H2036">
        <v>11083</v>
      </c>
      <c r="I2036" t="s">
        <v>91</v>
      </c>
      <c r="J2036">
        <f>VLOOKUP(I2036,Key!$A$1:$C$73,2,FALSE)</f>
        <v>43.048609999999996</v>
      </c>
      <c r="K2036">
        <f>VLOOKUP(I2036,Key!$A$1:$C$73,3,FALSE)</f>
        <v>-88.008480000000006</v>
      </c>
      <c r="L2036" t="s">
        <v>91</v>
      </c>
      <c r="M2036">
        <f>VLOOKUP(L2036,Key!$A$1:$C$73,2,FALSE)</f>
        <v>43.048609999999996</v>
      </c>
      <c r="N2036">
        <f>VLOOKUP(L2036,Key!$A$1:$C$73,3,FALSE)</f>
        <v>-88.008480000000006</v>
      </c>
      <c r="O2036">
        <v>38</v>
      </c>
      <c r="P2036">
        <v>6</v>
      </c>
      <c r="Q2036">
        <v>5.7</v>
      </c>
      <c r="R2036">
        <v>5.4</v>
      </c>
      <c r="S2036">
        <v>228</v>
      </c>
      <c r="T2036">
        <f t="shared" si="279"/>
        <v>-1</v>
      </c>
      <c r="U2036" s="1">
        <v>42847</v>
      </c>
      <c r="V2036" s="13">
        <f t="shared" si="280"/>
        <v>42826</v>
      </c>
      <c r="W2036" s="14">
        <f t="shared" si="281"/>
        <v>42847</v>
      </c>
      <c r="X2036" s="1" t="str">
        <f t="shared" si="282"/>
        <v>Saturday</v>
      </c>
      <c r="Y2036" s="2">
        <v>0.75019675925925933</v>
      </c>
      <c r="Z2036" s="2">
        <f t="shared" si="283"/>
        <v>0.75</v>
      </c>
      <c r="AA2036">
        <f>1</f>
        <v>1</v>
      </c>
      <c r="AB2036" s="1">
        <v>42847</v>
      </c>
      <c r="AC2036" s="13">
        <f t="shared" si="284"/>
        <v>42826</v>
      </c>
      <c r="AD2036" s="14">
        <f t="shared" si="285"/>
        <v>42847</v>
      </c>
      <c r="AE2036" s="1" t="str">
        <f t="shared" si="286"/>
        <v>Saturday</v>
      </c>
      <c r="AF2036" s="2">
        <v>0.77653935185185186</v>
      </c>
      <c r="AG2036" s="2">
        <f t="shared" si="287"/>
        <v>0.79166666666666663</v>
      </c>
      <c r="AH2036" t="s">
        <v>25</v>
      </c>
    </row>
    <row r="2037" spans="1:34" x14ac:dyDescent="0.25">
      <c r="A2037">
        <v>1556026</v>
      </c>
      <c r="B2037" t="s">
        <v>54</v>
      </c>
      <c r="E2037">
        <v>53208</v>
      </c>
      <c r="F2037" t="s">
        <v>20</v>
      </c>
      <c r="G2037" t="s">
        <v>55</v>
      </c>
      <c r="H2037">
        <v>11110</v>
      </c>
      <c r="I2037" t="s">
        <v>91</v>
      </c>
      <c r="J2037">
        <f>VLOOKUP(I2037,Key!$A$1:$C$73,2,FALSE)</f>
        <v>43.048609999999996</v>
      </c>
      <c r="K2037">
        <f>VLOOKUP(I2037,Key!$A$1:$C$73,3,FALSE)</f>
        <v>-88.008480000000006</v>
      </c>
      <c r="L2037" t="s">
        <v>91</v>
      </c>
      <c r="M2037">
        <f>VLOOKUP(L2037,Key!$A$1:$C$73,2,FALSE)</f>
        <v>43.048609999999996</v>
      </c>
      <c r="N2037">
        <f>VLOOKUP(L2037,Key!$A$1:$C$73,3,FALSE)</f>
        <v>-88.008480000000006</v>
      </c>
      <c r="O2037">
        <v>37</v>
      </c>
      <c r="P2037">
        <v>6</v>
      </c>
      <c r="Q2037">
        <v>5.6</v>
      </c>
      <c r="R2037">
        <v>5.3</v>
      </c>
      <c r="S2037">
        <v>222</v>
      </c>
      <c r="T2037">
        <f t="shared" si="279"/>
        <v>-1</v>
      </c>
      <c r="U2037" s="1">
        <v>42847</v>
      </c>
      <c r="V2037" s="13">
        <f t="shared" si="280"/>
        <v>42826</v>
      </c>
      <c r="W2037" s="14">
        <f t="shared" si="281"/>
        <v>42847</v>
      </c>
      <c r="X2037" s="1" t="str">
        <f t="shared" si="282"/>
        <v>Saturday</v>
      </c>
      <c r="Y2037" s="2">
        <v>0.75113425925925925</v>
      </c>
      <c r="Z2037" s="2">
        <f t="shared" si="283"/>
        <v>0.75</v>
      </c>
      <c r="AA2037">
        <f>1</f>
        <v>1</v>
      </c>
      <c r="AB2037" s="1">
        <v>42847</v>
      </c>
      <c r="AC2037" s="13">
        <f t="shared" si="284"/>
        <v>42826</v>
      </c>
      <c r="AD2037" s="14">
        <f t="shared" si="285"/>
        <v>42847</v>
      </c>
      <c r="AE2037" s="1" t="str">
        <f t="shared" si="286"/>
        <v>Saturday</v>
      </c>
      <c r="AF2037" s="2">
        <v>0.7764699074074074</v>
      </c>
      <c r="AG2037" s="2">
        <f t="shared" si="287"/>
        <v>0.79166666666666663</v>
      </c>
      <c r="AH2037" t="s">
        <v>25</v>
      </c>
    </row>
    <row r="2038" spans="1:34" x14ac:dyDescent="0.25">
      <c r="A2038">
        <v>1595010</v>
      </c>
      <c r="B2038" t="s">
        <v>54</v>
      </c>
      <c r="E2038">
        <v>55102</v>
      </c>
      <c r="F2038" t="s">
        <v>20</v>
      </c>
      <c r="G2038" t="s">
        <v>55</v>
      </c>
      <c r="H2038">
        <v>5431</v>
      </c>
      <c r="I2038" t="s">
        <v>57</v>
      </c>
      <c r="J2038">
        <f>VLOOKUP(I2038,Key!$A$1:$C$73,2,FALSE)</f>
        <v>43.03913</v>
      </c>
      <c r="K2038">
        <f>VLOOKUP(I2038,Key!$A$1:$C$73,3,FALSE)</f>
        <v>-87.916150000000002</v>
      </c>
      <c r="L2038" t="s">
        <v>36</v>
      </c>
      <c r="M2038">
        <f>VLOOKUP(L2038,Key!$A$1:$C$73,2,FALSE)</f>
        <v>43.03519</v>
      </c>
      <c r="N2038">
        <f>VLOOKUP(L2038,Key!$A$1:$C$73,3,FALSE)</f>
        <v>-87.907390000000007</v>
      </c>
      <c r="O2038">
        <v>23</v>
      </c>
      <c r="P2038">
        <v>3</v>
      </c>
      <c r="Q2038">
        <v>3.5</v>
      </c>
      <c r="R2038">
        <v>3.3</v>
      </c>
      <c r="S2038">
        <v>138</v>
      </c>
      <c r="T2038">
        <f t="shared" si="279"/>
        <v>-1</v>
      </c>
      <c r="U2038" s="1">
        <v>42847</v>
      </c>
      <c r="V2038" s="13">
        <f t="shared" si="280"/>
        <v>42826</v>
      </c>
      <c r="W2038" s="14">
        <f t="shared" si="281"/>
        <v>42847</v>
      </c>
      <c r="X2038" s="1" t="str">
        <f t="shared" si="282"/>
        <v>Saturday</v>
      </c>
      <c r="Y2038" s="2">
        <v>0.78483796296296304</v>
      </c>
      <c r="Z2038" s="2">
        <f t="shared" si="283"/>
        <v>0.79166666666666663</v>
      </c>
      <c r="AA2038">
        <f>1</f>
        <v>1</v>
      </c>
      <c r="AB2038" s="1">
        <v>42847</v>
      </c>
      <c r="AC2038" s="13">
        <f t="shared" si="284"/>
        <v>42826</v>
      </c>
      <c r="AD2038" s="14">
        <f t="shared" si="285"/>
        <v>42847</v>
      </c>
      <c r="AE2038" s="1" t="str">
        <f t="shared" si="286"/>
        <v>Saturday</v>
      </c>
      <c r="AF2038" s="2">
        <v>0.80100694444444442</v>
      </c>
      <c r="AG2038" s="2">
        <f t="shared" si="287"/>
        <v>0.79166666666666663</v>
      </c>
      <c r="AH2038" t="s">
        <v>23</v>
      </c>
    </row>
    <row r="2039" spans="1:34" x14ac:dyDescent="0.25">
      <c r="A2039">
        <v>1595308</v>
      </c>
      <c r="B2039" t="s">
        <v>54</v>
      </c>
      <c r="E2039">
        <v>53207</v>
      </c>
      <c r="F2039" t="s">
        <v>20</v>
      </c>
      <c r="G2039" t="s">
        <v>55</v>
      </c>
      <c r="H2039">
        <v>11142</v>
      </c>
      <c r="I2039" t="s">
        <v>52</v>
      </c>
      <c r="J2039">
        <f>VLOOKUP(I2039,Key!$A$1:$C$73,2,FALSE)</f>
        <v>43.042490000000001</v>
      </c>
      <c r="K2039">
        <f>VLOOKUP(I2039,Key!$A$1:$C$73,3,FALSE)</f>
        <v>-87.909959999999998</v>
      </c>
      <c r="L2039" t="s">
        <v>83</v>
      </c>
      <c r="M2039">
        <f>VLOOKUP(L2039,Key!$A$1:$C$73,2,FALSE)</f>
        <v>43.026229999999998</v>
      </c>
      <c r="N2039">
        <f>VLOOKUP(L2039,Key!$A$1:$C$73,3,FALSE)</f>
        <v>-87.912809999999993</v>
      </c>
      <c r="O2039">
        <v>12</v>
      </c>
      <c r="P2039">
        <v>3</v>
      </c>
      <c r="Q2039">
        <v>1.8</v>
      </c>
      <c r="R2039">
        <v>1.7</v>
      </c>
      <c r="S2039">
        <v>72</v>
      </c>
      <c r="T2039">
        <f t="shared" si="279"/>
        <v>-1</v>
      </c>
      <c r="U2039" s="1">
        <v>42847</v>
      </c>
      <c r="V2039" s="13">
        <f t="shared" si="280"/>
        <v>42826</v>
      </c>
      <c r="W2039" s="14">
        <f t="shared" si="281"/>
        <v>42847</v>
      </c>
      <c r="X2039" s="1" t="str">
        <f t="shared" si="282"/>
        <v>Saturday</v>
      </c>
      <c r="Y2039" s="2">
        <v>0.89457175925925936</v>
      </c>
      <c r="Z2039" s="2">
        <f t="shared" si="283"/>
        <v>0.875</v>
      </c>
      <c r="AA2039">
        <f>1</f>
        <v>1</v>
      </c>
      <c r="AB2039" s="1">
        <v>42847</v>
      </c>
      <c r="AC2039" s="13">
        <f t="shared" si="284"/>
        <v>42826</v>
      </c>
      <c r="AD2039" s="14">
        <f t="shared" si="285"/>
        <v>42847</v>
      </c>
      <c r="AE2039" s="1" t="str">
        <f t="shared" si="286"/>
        <v>Saturday</v>
      </c>
      <c r="AF2039" s="2">
        <v>0.90335648148148151</v>
      </c>
      <c r="AG2039" s="2">
        <f t="shared" si="287"/>
        <v>0.91666666666666663</v>
      </c>
      <c r="AH2039" t="s">
        <v>23</v>
      </c>
    </row>
    <row r="2040" spans="1:34" x14ac:dyDescent="0.25">
      <c r="A2040">
        <v>1595309</v>
      </c>
      <c r="B2040" t="s">
        <v>54</v>
      </c>
      <c r="E2040">
        <v>53207</v>
      </c>
      <c r="F2040" t="s">
        <v>20</v>
      </c>
      <c r="G2040" t="s">
        <v>55</v>
      </c>
      <c r="H2040">
        <v>43</v>
      </c>
      <c r="I2040" t="s">
        <v>52</v>
      </c>
      <c r="J2040">
        <f>VLOOKUP(I2040,Key!$A$1:$C$73,2,FALSE)</f>
        <v>43.042490000000001</v>
      </c>
      <c r="K2040">
        <f>VLOOKUP(I2040,Key!$A$1:$C$73,3,FALSE)</f>
        <v>-87.909959999999998</v>
      </c>
      <c r="L2040" t="s">
        <v>83</v>
      </c>
      <c r="M2040">
        <f>VLOOKUP(L2040,Key!$A$1:$C$73,2,FALSE)</f>
        <v>43.026229999999998</v>
      </c>
      <c r="N2040">
        <f>VLOOKUP(L2040,Key!$A$1:$C$73,3,FALSE)</f>
        <v>-87.912809999999993</v>
      </c>
      <c r="O2040">
        <v>9</v>
      </c>
      <c r="P2040">
        <v>3</v>
      </c>
      <c r="Q2040">
        <v>1.4</v>
      </c>
      <c r="R2040">
        <v>1.3</v>
      </c>
      <c r="S2040">
        <v>54</v>
      </c>
      <c r="T2040">
        <f t="shared" si="279"/>
        <v>-1</v>
      </c>
      <c r="U2040" s="1">
        <v>42847</v>
      </c>
      <c r="V2040" s="13">
        <f t="shared" si="280"/>
        <v>42826</v>
      </c>
      <c r="W2040" s="14">
        <f t="shared" si="281"/>
        <v>42847</v>
      </c>
      <c r="X2040" s="1" t="str">
        <f t="shared" si="282"/>
        <v>Saturday</v>
      </c>
      <c r="Y2040" s="2">
        <v>0.89497685185185183</v>
      </c>
      <c r="Z2040" s="2">
        <f t="shared" si="283"/>
        <v>0.875</v>
      </c>
      <c r="AA2040">
        <f>1</f>
        <v>1</v>
      </c>
      <c r="AB2040" s="1">
        <v>42847</v>
      </c>
      <c r="AC2040" s="13">
        <f t="shared" si="284"/>
        <v>42826</v>
      </c>
      <c r="AD2040" s="14">
        <f t="shared" si="285"/>
        <v>42847</v>
      </c>
      <c r="AE2040" s="1" t="str">
        <f t="shared" si="286"/>
        <v>Saturday</v>
      </c>
      <c r="AF2040" s="2">
        <v>0.90125</v>
      </c>
      <c r="AG2040" s="2">
        <f t="shared" si="287"/>
        <v>0.91666666666666663</v>
      </c>
      <c r="AH2040" t="s">
        <v>23</v>
      </c>
    </row>
    <row r="2041" spans="1:34" x14ac:dyDescent="0.25">
      <c r="A2041">
        <v>1595378</v>
      </c>
      <c r="B2041" t="s">
        <v>54</v>
      </c>
      <c r="E2041">
        <v>53218</v>
      </c>
      <c r="F2041" t="s">
        <v>20</v>
      </c>
      <c r="G2041" t="s">
        <v>55</v>
      </c>
      <c r="H2041">
        <v>11074</v>
      </c>
      <c r="I2041" t="s">
        <v>38</v>
      </c>
      <c r="J2041">
        <f>VLOOKUP(I2041,Key!$A$1:$C$73,2,FALSE)</f>
        <v>43.038649999999997</v>
      </c>
      <c r="K2041">
        <f>VLOOKUP(I2041,Key!$A$1:$C$73,3,FALSE)</f>
        <v>-87.921930000000003</v>
      </c>
      <c r="L2041" t="s">
        <v>38</v>
      </c>
      <c r="M2041">
        <f>VLOOKUP(L2041,Key!$A$1:$C$73,2,FALSE)</f>
        <v>43.038649999999997</v>
      </c>
      <c r="N2041">
        <f>VLOOKUP(L2041,Key!$A$1:$C$73,3,FALSE)</f>
        <v>-87.921930000000003</v>
      </c>
      <c r="O2041">
        <v>25</v>
      </c>
      <c r="P2041">
        <v>3</v>
      </c>
      <c r="Q2041">
        <v>3.8</v>
      </c>
      <c r="R2041">
        <v>3.6</v>
      </c>
      <c r="S2041">
        <v>150</v>
      </c>
      <c r="T2041">
        <f t="shared" si="279"/>
        <v>-1</v>
      </c>
      <c r="U2041" s="1">
        <v>42847</v>
      </c>
      <c r="V2041" s="13">
        <f t="shared" si="280"/>
        <v>42826</v>
      </c>
      <c r="W2041" s="14">
        <f t="shared" si="281"/>
        <v>42847</v>
      </c>
      <c r="X2041" s="1" t="str">
        <f t="shared" si="282"/>
        <v>Saturday</v>
      </c>
      <c r="Y2041" s="2">
        <v>0.9469212962962964</v>
      </c>
      <c r="Z2041" s="2">
        <f t="shared" si="283"/>
        <v>0.95833333333333326</v>
      </c>
      <c r="AA2041">
        <f>1</f>
        <v>1</v>
      </c>
      <c r="AB2041" s="1">
        <v>42847</v>
      </c>
      <c r="AC2041" s="13">
        <f t="shared" si="284"/>
        <v>42826</v>
      </c>
      <c r="AD2041" s="14">
        <f t="shared" si="285"/>
        <v>42847</v>
      </c>
      <c r="AE2041" s="1" t="str">
        <f t="shared" si="286"/>
        <v>Saturday</v>
      </c>
      <c r="AF2041" s="2">
        <v>0.96406249999999993</v>
      </c>
      <c r="AG2041" s="2">
        <f t="shared" si="287"/>
        <v>0.95833333333333326</v>
      </c>
      <c r="AH2041" t="s">
        <v>25</v>
      </c>
    </row>
    <row r="2042" spans="1:34" x14ac:dyDescent="0.25">
      <c r="A2042">
        <v>1595442</v>
      </c>
      <c r="B2042" t="s">
        <v>54</v>
      </c>
      <c r="E2042">
        <v>53204</v>
      </c>
      <c r="F2042" t="s">
        <v>20</v>
      </c>
      <c r="G2042" t="s">
        <v>55</v>
      </c>
      <c r="H2042">
        <v>5491</v>
      </c>
      <c r="I2042" t="s">
        <v>77</v>
      </c>
      <c r="J2042">
        <f>VLOOKUP(I2042,Key!$A$1:$C$73,2,FALSE)</f>
        <v>43.036900000000003</v>
      </c>
      <c r="K2042">
        <f>VLOOKUP(I2042,Key!$A$1:$C$73,3,FALSE)</f>
        <v>-87.89667</v>
      </c>
      <c r="L2042" t="s">
        <v>77</v>
      </c>
      <c r="M2042">
        <f>VLOOKUP(L2042,Key!$A$1:$C$73,2,FALSE)</f>
        <v>43.036900000000003</v>
      </c>
      <c r="N2042">
        <f>VLOOKUP(L2042,Key!$A$1:$C$73,3,FALSE)</f>
        <v>-87.89667</v>
      </c>
      <c r="O2042">
        <v>25</v>
      </c>
      <c r="P2042">
        <v>3</v>
      </c>
      <c r="Q2042">
        <v>3.8</v>
      </c>
      <c r="R2042">
        <v>3.6</v>
      </c>
      <c r="S2042">
        <v>150</v>
      </c>
      <c r="T2042">
        <f t="shared" si="279"/>
        <v>-1</v>
      </c>
      <c r="U2042" s="1">
        <v>42848</v>
      </c>
      <c r="V2042" s="13">
        <f t="shared" si="280"/>
        <v>42826</v>
      </c>
      <c r="W2042" s="14">
        <f t="shared" si="281"/>
        <v>42848</v>
      </c>
      <c r="X2042" s="1" t="str">
        <f t="shared" si="282"/>
        <v>Sunday</v>
      </c>
      <c r="Y2042" s="2">
        <v>3.1064814814814812E-2</v>
      </c>
      <c r="Z2042" s="2">
        <f t="shared" si="283"/>
        <v>4.1666666666666664E-2</v>
      </c>
      <c r="AA2042">
        <f>1</f>
        <v>1</v>
      </c>
      <c r="AB2042" s="1">
        <v>42848</v>
      </c>
      <c r="AC2042" s="13">
        <f t="shared" si="284"/>
        <v>42826</v>
      </c>
      <c r="AD2042" s="14">
        <f t="shared" si="285"/>
        <v>42848</v>
      </c>
      <c r="AE2042" s="1" t="str">
        <f t="shared" si="286"/>
        <v>Sunday</v>
      </c>
      <c r="AF2042" s="2">
        <v>4.8495370370370376E-2</v>
      </c>
      <c r="AG2042" s="2">
        <f t="shared" si="287"/>
        <v>4.1666666666666664E-2</v>
      </c>
      <c r="AH2042" t="s">
        <v>25</v>
      </c>
    </row>
    <row r="2043" spans="1:34" x14ac:dyDescent="0.25">
      <c r="A2043">
        <v>1512991</v>
      </c>
      <c r="B2043" t="s">
        <v>54</v>
      </c>
      <c r="E2043">
        <v>53233</v>
      </c>
      <c r="F2043" t="s">
        <v>20</v>
      </c>
      <c r="G2043" t="s">
        <v>55</v>
      </c>
      <c r="H2043">
        <v>5532</v>
      </c>
      <c r="I2043" t="s">
        <v>85</v>
      </c>
      <c r="J2043">
        <f>VLOOKUP(I2043,Key!$A$1:$C$73,2,FALSE)</f>
        <v>43.053040000000003</v>
      </c>
      <c r="K2043">
        <f>VLOOKUP(I2043,Key!$A$1:$C$73,3,FALSE)</f>
        <v>-87.897660000000002</v>
      </c>
      <c r="L2043" t="s">
        <v>34</v>
      </c>
      <c r="M2043">
        <f>VLOOKUP(L2043,Key!$A$1:$C$73,2,FALSE)</f>
        <v>43.05097</v>
      </c>
      <c r="N2043">
        <f>VLOOKUP(L2043,Key!$A$1:$C$73,3,FALSE)</f>
        <v>-87.906440000000003</v>
      </c>
      <c r="O2043">
        <v>5</v>
      </c>
      <c r="P2043">
        <v>3</v>
      </c>
      <c r="Q2043">
        <v>0.8</v>
      </c>
      <c r="R2043">
        <v>0.7</v>
      </c>
      <c r="S2043">
        <v>30</v>
      </c>
      <c r="T2043">
        <f t="shared" si="279"/>
        <v>-1</v>
      </c>
      <c r="U2043" s="1">
        <v>42848</v>
      </c>
      <c r="V2043" s="13">
        <f t="shared" si="280"/>
        <v>42826</v>
      </c>
      <c r="W2043" s="14">
        <f t="shared" si="281"/>
        <v>42848</v>
      </c>
      <c r="X2043" s="1" t="str">
        <f t="shared" si="282"/>
        <v>Sunday</v>
      </c>
      <c r="Y2043" s="2">
        <v>4.0324074074074075E-2</v>
      </c>
      <c r="Z2043" s="2">
        <f t="shared" si="283"/>
        <v>4.1666666666666664E-2</v>
      </c>
      <c r="AA2043">
        <f>1</f>
        <v>1</v>
      </c>
      <c r="AB2043" s="1">
        <v>42848</v>
      </c>
      <c r="AC2043" s="13">
        <f t="shared" si="284"/>
        <v>42826</v>
      </c>
      <c r="AD2043" s="14">
        <f t="shared" si="285"/>
        <v>42848</v>
      </c>
      <c r="AE2043" s="1" t="str">
        <f t="shared" si="286"/>
        <v>Sunday</v>
      </c>
      <c r="AF2043" s="2">
        <v>4.4293981481481483E-2</v>
      </c>
      <c r="AG2043" s="2">
        <f t="shared" si="287"/>
        <v>4.1666666666666664E-2</v>
      </c>
      <c r="AH2043" t="s">
        <v>23</v>
      </c>
    </row>
    <row r="2044" spans="1:34" x14ac:dyDescent="0.25">
      <c r="A2044">
        <v>1595452</v>
      </c>
      <c r="B2044" t="s">
        <v>54</v>
      </c>
      <c r="E2044">
        <v>53066</v>
      </c>
      <c r="F2044" t="s">
        <v>20</v>
      </c>
      <c r="G2044" t="s">
        <v>55</v>
      </c>
      <c r="H2044">
        <v>5</v>
      </c>
      <c r="I2044" t="s">
        <v>86</v>
      </c>
      <c r="J2044">
        <f>VLOOKUP(I2044,Key!$A$1:$C$73,2,FALSE)</f>
        <v>43.052549999999997</v>
      </c>
      <c r="K2044">
        <f>VLOOKUP(I2044,Key!$A$1:$C$73,3,FALSE)</f>
        <v>-87.909329999999997</v>
      </c>
      <c r="L2044" t="s">
        <v>84</v>
      </c>
      <c r="M2044">
        <f>VLOOKUP(L2044,Key!$A$1:$C$73,2,FALSE)</f>
        <v>43.040154000000001</v>
      </c>
      <c r="N2044">
        <f>VLOOKUP(L2044,Key!$A$1:$C$73,3,FALSE)</f>
        <v>-87.932113000000001</v>
      </c>
      <c r="O2044">
        <v>19</v>
      </c>
      <c r="P2044">
        <v>3</v>
      </c>
      <c r="Q2044">
        <v>2.9</v>
      </c>
      <c r="R2044">
        <v>2.7</v>
      </c>
      <c r="S2044">
        <v>114</v>
      </c>
      <c r="T2044">
        <f t="shared" si="279"/>
        <v>-1</v>
      </c>
      <c r="U2044" s="1">
        <v>42848</v>
      </c>
      <c r="V2044" s="13">
        <f t="shared" si="280"/>
        <v>42826</v>
      </c>
      <c r="W2044" s="14">
        <f t="shared" si="281"/>
        <v>42848</v>
      </c>
      <c r="X2044" s="1" t="str">
        <f t="shared" si="282"/>
        <v>Sunday</v>
      </c>
      <c r="Y2044" s="2">
        <v>4.8946759259259259E-2</v>
      </c>
      <c r="Z2044" s="2">
        <f t="shared" si="283"/>
        <v>4.1666666666666664E-2</v>
      </c>
      <c r="AA2044">
        <f>1</f>
        <v>1</v>
      </c>
      <c r="AB2044" s="1">
        <v>42848</v>
      </c>
      <c r="AC2044" s="13">
        <f t="shared" si="284"/>
        <v>42826</v>
      </c>
      <c r="AD2044" s="14">
        <f t="shared" si="285"/>
        <v>42848</v>
      </c>
      <c r="AE2044" s="1" t="str">
        <f t="shared" si="286"/>
        <v>Sunday</v>
      </c>
      <c r="AF2044" s="2">
        <v>6.2337962962962963E-2</v>
      </c>
      <c r="AG2044" s="2">
        <f t="shared" si="287"/>
        <v>4.1666666666666664E-2</v>
      </c>
      <c r="AH2044" t="s">
        <v>23</v>
      </c>
    </row>
    <row r="2045" spans="1:34" x14ac:dyDescent="0.25">
      <c r="A2045">
        <v>1595477</v>
      </c>
      <c r="B2045" t="s">
        <v>54</v>
      </c>
      <c r="E2045">
        <v>53051</v>
      </c>
      <c r="F2045" t="s">
        <v>20</v>
      </c>
      <c r="G2045" t="s">
        <v>55</v>
      </c>
      <c r="H2045">
        <v>11143</v>
      </c>
      <c r="I2045" t="s">
        <v>60</v>
      </c>
      <c r="J2045">
        <f>VLOOKUP(I2045,Key!$A$1:$C$73,2,FALSE)</f>
        <v>43.046570000000003</v>
      </c>
      <c r="K2045">
        <f>VLOOKUP(I2045,Key!$A$1:$C$73,3,FALSE)</f>
        <v>-87.908720000000002</v>
      </c>
      <c r="L2045" t="s">
        <v>22</v>
      </c>
      <c r="M2045">
        <f>VLOOKUP(L2045,Key!$A$1:$C$73,2,FALSE)</f>
        <v>43.058619999999998</v>
      </c>
      <c r="N2045">
        <f>VLOOKUP(L2045,Key!$A$1:$C$73,3,FALSE)</f>
        <v>-87.885319999999993</v>
      </c>
      <c r="O2045">
        <v>17</v>
      </c>
      <c r="P2045">
        <v>3</v>
      </c>
      <c r="Q2045">
        <v>2.6</v>
      </c>
      <c r="R2045">
        <v>2.4</v>
      </c>
      <c r="S2045">
        <v>102</v>
      </c>
      <c r="T2045">
        <f t="shared" si="279"/>
        <v>-1</v>
      </c>
      <c r="U2045" s="1">
        <v>42848</v>
      </c>
      <c r="V2045" s="13">
        <f t="shared" si="280"/>
        <v>42826</v>
      </c>
      <c r="W2045" s="14">
        <f t="shared" si="281"/>
        <v>42848</v>
      </c>
      <c r="X2045" s="1" t="str">
        <f t="shared" si="282"/>
        <v>Sunday</v>
      </c>
      <c r="Y2045" s="2">
        <v>0.11498842592592594</v>
      </c>
      <c r="Z2045" s="2">
        <f t="shared" si="283"/>
        <v>0.125</v>
      </c>
      <c r="AA2045">
        <f>1</f>
        <v>1</v>
      </c>
      <c r="AB2045" s="1">
        <v>42848</v>
      </c>
      <c r="AC2045" s="13">
        <f t="shared" si="284"/>
        <v>42826</v>
      </c>
      <c r="AD2045" s="14">
        <f t="shared" si="285"/>
        <v>42848</v>
      </c>
      <c r="AE2045" s="1" t="str">
        <f t="shared" si="286"/>
        <v>Sunday</v>
      </c>
      <c r="AF2045" s="2">
        <v>0.12690972222222222</v>
      </c>
      <c r="AG2045" s="2">
        <f t="shared" si="287"/>
        <v>0.125</v>
      </c>
      <c r="AH2045" t="s">
        <v>23</v>
      </c>
    </row>
    <row r="2046" spans="1:34" x14ac:dyDescent="0.25">
      <c r="A2046">
        <v>1595563</v>
      </c>
      <c r="B2046" t="s">
        <v>54</v>
      </c>
      <c r="E2046">
        <v>53177</v>
      </c>
      <c r="F2046" t="s">
        <v>20</v>
      </c>
      <c r="G2046" t="s">
        <v>55</v>
      </c>
      <c r="H2046">
        <v>5447</v>
      </c>
      <c r="I2046" t="s">
        <v>77</v>
      </c>
      <c r="J2046">
        <f>VLOOKUP(I2046,Key!$A$1:$C$73,2,FALSE)</f>
        <v>43.036900000000003</v>
      </c>
      <c r="K2046">
        <f>VLOOKUP(I2046,Key!$A$1:$C$73,3,FALSE)</f>
        <v>-87.89667</v>
      </c>
      <c r="L2046" t="s">
        <v>77</v>
      </c>
      <c r="M2046">
        <f>VLOOKUP(L2046,Key!$A$1:$C$73,2,FALSE)</f>
        <v>43.036900000000003</v>
      </c>
      <c r="N2046">
        <f>VLOOKUP(L2046,Key!$A$1:$C$73,3,FALSE)</f>
        <v>-87.89667</v>
      </c>
      <c r="O2046">
        <v>22</v>
      </c>
      <c r="P2046">
        <v>3</v>
      </c>
      <c r="Q2046">
        <v>3.3</v>
      </c>
      <c r="R2046">
        <v>3.1</v>
      </c>
      <c r="S2046">
        <v>132</v>
      </c>
      <c r="T2046">
        <f t="shared" si="279"/>
        <v>-1</v>
      </c>
      <c r="U2046" s="1">
        <v>42848</v>
      </c>
      <c r="V2046" s="13">
        <f t="shared" si="280"/>
        <v>42826</v>
      </c>
      <c r="W2046" s="14">
        <f t="shared" si="281"/>
        <v>42848</v>
      </c>
      <c r="X2046" s="1" t="str">
        <f t="shared" si="282"/>
        <v>Sunday</v>
      </c>
      <c r="Y2046" s="2">
        <v>0.38997685185185182</v>
      </c>
      <c r="Z2046" s="2">
        <f t="shared" si="283"/>
        <v>0.375</v>
      </c>
      <c r="AA2046">
        <f>1</f>
        <v>1</v>
      </c>
      <c r="AB2046" s="1">
        <v>42848</v>
      </c>
      <c r="AC2046" s="13">
        <f t="shared" si="284"/>
        <v>42826</v>
      </c>
      <c r="AD2046" s="14">
        <f t="shared" si="285"/>
        <v>42848</v>
      </c>
      <c r="AE2046" s="1" t="str">
        <f t="shared" si="286"/>
        <v>Sunday</v>
      </c>
      <c r="AF2046" s="2">
        <v>0.40486111111111112</v>
      </c>
      <c r="AG2046" s="2">
        <f t="shared" si="287"/>
        <v>0.41666666666666663</v>
      </c>
      <c r="AH2046" t="s">
        <v>25</v>
      </c>
    </row>
    <row r="2047" spans="1:34" x14ac:dyDescent="0.25">
      <c r="A2047">
        <v>1194943</v>
      </c>
      <c r="B2047" t="s">
        <v>54</v>
      </c>
      <c r="E2047">
        <v>53212</v>
      </c>
      <c r="F2047" t="s">
        <v>20</v>
      </c>
      <c r="G2047" t="s">
        <v>55</v>
      </c>
      <c r="H2047">
        <v>36</v>
      </c>
      <c r="I2047" t="s">
        <v>81</v>
      </c>
      <c r="J2047">
        <f>VLOOKUP(I2047,Key!$A$1:$C$73,2,FALSE)</f>
        <v>43.058010000000003</v>
      </c>
      <c r="K2047">
        <f>VLOOKUP(I2047,Key!$A$1:$C$73,3,FALSE)</f>
        <v>-87.877300000000005</v>
      </c>
      <c r="L2047" t="s">
        <v>81</v>
      </c>
      <c r="M2047">
        <f>VLOOKUP(L2047,Key!$A$1:$C$73,2,FALSE)</f>
        <v>43.058010000000003</v>
      </c>
      <c r="N2047">
        <f>VLOOKUP(L2047,Key!$A$1:$C$73,3,FALSE)</f>
        <v>-87.877300000000005</v>
      </c>
      <c r="O2047">
        <v>52</v>
      </c>
      <c r="P2047">
        <v>6</v>
      </c>
      <c r="Q2047">
        <v>7.8</v>
      </c>
      <c r="R2047">
        <v>7.4</v>
      </c>
      <c r="S2047">
        <v>312</v>
      </c>
      <c r="T2047">
        <f t="shared" si="279"/>
        <v>-1</v>
      </c>
      <c r="U2047" s="1">
        <v>42848</v>
      </c>
      <c r="V2047" s="13">
        <f t="shared" si="280"/>
        <v>42826</v>
      </c>
      <c r="W2047" s="14">
        <f t="shared" si="281"/>
        <v>42848</v>
      </c>
      <c r="X2047" s="1" t="str">
        <f t="shared" si="282"/>
        <v>Sunday</v>
      </c>
      <c r="Y2047" s="2">
        <v>0.39219907407407412</v>
      </c>
      <c r="Z2047" s="2">
        <f t="shared" si="283"/>
        <v>0.375</v>
      </c>
      <c r="AA2047">
        <f>1</f>
        <v>1</v>
      </c>
      <c r="AB2047" s="1">
        <v>42848</v>
      </c>
      <c r="AC2047" s="13">
        <f t="shared" si="284"/>
        <v>42826</v>
      </c>
      <c r="AD2047" s="14">
        <f t="shared" si="285"/>
        <v>42848</v>
      </c>
      <c r="AE2047" s="1" t="str">
        <f t="shared" si="286"/>
        <v>Sunday</v>
      </c>
      <c r="AF2047" s="2">
        <v>0.42828703703703702</v>
      </c>
      <c r="AG2047" s="2">
        <f t="shared" si="287"/>
        <v>0.41666666666666663</v>
      </c>
      <c r="AH2047" t="s">
        <v>25</v>
      </c>
    </row>
    <row r="2048" spans="1:34" x14ac:dyDescent="0.25">
      <c r="A2048">
        <v>1595576</v>
      </c>
      <c r="B2048" t="s">
        <v>54</v>
      </c>
      <c r="E2048">
        <v>53222</v>
      </c>
      <c r="F2048" t="s">
        <v>20</v>
      </c>
      <c r="G2048" t="s">
        <v>55</v>
      </c>
      <c r="H2048">
        <v>5484</v>
      </c>
      <c r="I2048" t="s">
        <v>72</v>
      </c>
      <c r="J2048">
        <f>VLOOKUP(I2048,Key!$A$1:$C$73,2,FALSE)</f>
        <v>43.060839999999999</v>
      </c>
      <c r="K2048">
        <f>VLOOKUP(I2048,Key!$A$1:$C$73,3,FALSE)</f>
        <v>-88.001940000000005</v>
      </c>
      <c r="L2048" t="s">
        <v>71</v>
      </c>
      <c r="M2048">
        <f>VLOOKUP(L2048,Key!$A$1:$C$73,2,FALSE)</f>
        <v>43.060079999999999</v>
      </c>
      <c r="N2048">
        <f>VLOOKUP(L2048,Key!$A$1:$C$73,3,FALSE)</f>
        <v>-88.027349999999998</v>
      </c>
      <c r="O2048">
        <v>11</v>
      </c>
      <c r="P2048">
        <v>3</v>
      </c>
      <c r="Q2048">
        <v>1.7</v>
      </c>
      <c r="R2048">
        <v>1.6</v>
      </c>
      <c r="S2048">
        <v>66</v>
      </c>
      <c r="T2048">
        <f t="shared" si="279"/>
        <v>-1</v>
      </c>
      <c r="U2048" s="1">
        <v>42848</v>
      </c>
      <c r="V2048" s="13">
        <f t="shared" si="280"/>
        <v>42826</v>
      </c>
      <c r="W2048" s="14">
        <f t="shared" si="281"/>
        <v>42848</v>
      </c>
      <c r="X2048" s="1" t="str">
        <f t="shared" si="282"/>
        <v>Sunday</v>
      </c>
      <c r="Y2048" s="2">
        <v>0.4394675925925926</v>
      </c>
      <c r="Z2048" s="2">
        <f t="shared" si="283"/>
        <v>0.45833333333333331</v>
      </c>
      <c r="AA2048">
        <f>1</f>
        <v>1</v>
      </c>
      <c r="AB2048" s="1">
        <v>42848</v>
      </c>
      <c r="AC2048" s="13">
        <f t="shared" si="284"/>
        <v>42826</v>
      </c>
      <c r="AD2048" s="14">
        <f t="shared" si="285"/>
        <v>42848</v>
      </c>
      <c r="AE2048" s="1" t="str">
        <f t="shared" si="286"/>
        <v>Sunday</v>
      </c>
      <c r="AF2048" s="2">
        <v>0.44686342592592593</v>
      </c>
      <c r="AG2048" s="2">
        <f t="shared" si="287"/>
        <v>0.45833333333333331</v>
      </c>
      <c r="AH2048" t="s">
        <v>23</v>
      </c>
    </row>
    <row r="2049" spans="1:34" x14ac:dyDescent="0.25">
      <c r="A2049">
        <v>1595688</v>
      </c>
      <c r="B2049" t="s">
        <v>54</v>
      </c>
      <c r="E2049">
        <v>60074</v>
      </c>
      <c r="F2049" t="s">
        <v>20</v>
      </c>
      <c r="G2049" t="s">
        <v>55</v>
      </c>
      <c r="H2049">
        <v>22</v>
      </c>
      <c r="I2049" t="s">
        <v>84</v>
      </c>
      <c r="J2049">
        <f>VLOOKUP(I2049,Key!$A$1:$C$73,2,FALSE)</f>
        <v>43.040154000000001</v>
      </c>
      <c r="K2049">
        <f>VLOOKUP(I2049,Key!$A$1:$C$73,3,FALSE)</f>
        <v>-87.932113000000001</v>
      </c>
      <c r="L2049" t="s">
        <v>84</v>
      </c>
      <c r="M2049">
        <f>VLOOKUP(L2049,Key!$A$1:$C$73,2,FALSE)</f>
        <v>43.040154000000001</v>
      </c>
      <c r="N2049">
        <f>VLOOKUP(L2049,Key!$A$1:$C$73,3,FALSE)</f>
        <v>-87.932113000000001</v>
      </c>
      <c r="O2049">
        <v>88</v>
      </c>
      <c r="P2049">
        <v>9</v>
      </c>
      <c r="Q2049">
        <v>13.2</v>
      </c>
      <c r="R2049">
        <v>12.5</v>
      </c>
      <c r="S2049">
        <v>528</v>
      </c>
      <c r="T2049">
        <f t="shared" si="279"/>
        <v>-1</v>
      </c>
      <c r="U2049" s="1">
        <v>42848</v>
      </c>
      <c r="V2049" s="13">
        <f t="shared" si="280"/>
        <v>42826</v>
      </c>
      <c r="W2049" s="14">
        <f t="shared" si="281"/>
        <v>42848</v>
      </c>
      <c r="X2049" s="1" t="str">
        <f t="shared" si="282"/>
        <v>Sunday</v>
      </c>
      <c r="Y2049" s="2">
        <v>0.4520717592592593</v>
      </c>
      <c r="Z2049" s="2">
        <f t="shared" si="283"/>
        <v>0.45833333333333331</v>
      </c>
      <c r="AA2049">
        <f>1</f>
        <v>1</v>
      </c>
      <c r="AB2049" s="1">
        <v>42848</v>
      </c>
      <c r="AC2049" s="13">
        <f t="shared" si="284"/>
        <v>42826</v>
      </c>
      <c r="AD2049" s="14">
        <f t="shared" si="285"/>
        <v>42848</v>
      </c>
      <c r="AE2049" s="1" t="str">
        <f t="shared" si="286"/>
        <v>Sunday</v>
      </c>
      <c r="AF2049" s="2">
        <v>0.51262731481481483</v>
      </c>
      <c r="AG2049" s="2">
        <f t="shared" si="287"/>
        <v>0.5</v>
      </c>
      <c r="AH2049" t="s">
        <v>25</v>
      </c>
    </row>
    <row r="2050" spans="1:34" x14ac:dyDescent="0.25">
      <c r="A2050">
        <v>1595707</v>
      </c>
      <c r="B2050" t="s">
        <v>54</v>
      </c>
      <c r="E2050">
        <v>98116</v>
      </c>
      <c r="F2050" t="s">
        <v>20</v>
      </c>
      <c r="G2050" t="s">
        <v>55</v>
      </c>
      <c r="H2050">
        <v>5485</v>
      </c>
      <c r="I2050" t="s">
        <v>39</v>
      </c>
      <c r="J2050">
        <f>VLOOKUP(I2050,Key!$A$1:$C$73,2,FALSE)</f>
        <v>43.031480000000002</v>
      </c>
      <c r="K2050">
        <f>VLOOKUP(I2050,Key!$A$1:$C$73,3,FALSE)</f>
        <v>-87.908169999999998</v>
      </c>
      <c r="L2050" t="s">
        <v>77</v>
      </c>
      <c r="M2050">
        <f>VLOOKUP(L2050,Key!$A$1:$C$73,2,FALSE)</f>
        <v>43.036900000000003</v>
      </c>
      <c r="N2050">
        <f>VLOOKUP(L2050,Key!$A$1:$C$73,3,FALSE)</f>
        <v>-87.89667</v>
      </c>
      <c r="O2050">
        <v>15</v>
      </c>
      <c r="P2050">
        <v>3</v>
      </c>
      <c r="Q2050">
        <v>2.2999999999999998</v>
      </c>
      <c r="R2050">
        <v>2.1</v>
      </c>
      <c r="S2050">
        <v>90</v>
      </c>
      <c r="T2050">
        <f t="shared" ref="T2050:T2113" si="288">-1</f>
        <v>-1</v>
      </c>
      <c r="U2050" s="1">
        <v>42848</v>
      </c>
      <c r="V2050" s="13">
        <f t="shared" ref="V2050:V2113" si="289">DATE(YEAR(U2050), MONTH(U2050), 1)</f>
        <v>42826</v>
      </c>
      <c r="W2050" s="14">
        <f t="shared" ref="W2050:W2113" si="290">U2050</f>
        <v>42848</v>
      </c>
      <c r="X2050" s="1" t="str">
        <f t="shared" ref="X2050:X2113" si="291">TEXT(W2050,"dddd")</f>
        <v>Sunday</v>
      </c>
      <c r="Y2050" s="2">
        <v>0.4564467592592592</v>
      </c>
      <c r="Z2050" s="2">
        <f t="shared" ref="Z2050:Z2113" si="292">MROUND(Y2050, "1:00")</f>
        <v>0.45833333333333331</v>
      </c>
      <c r="AA2050">
        <f>1</f>
        <v>1</v>
      </c>
      <c r="AB2050" s="1">
        <v>42848</v>
      </c>
      <c r="AC2050" s="13">
        <f t="shared" ref="AC2050:AC2113" si="293">DATE(YEAR(AB2050), MONTH(AB2050), 1)</f>
        <v>42826</v>
      </c>
      <c r="AD2050" s="14">
        <f t="shared" ref="AD2050:AD2113" si="294">AB2050</f>
        <v>42848</v>
      </c>
      <c r="AE2050" s="1" t="str">
        <f t="shared" ref="AE2050:AE2113" si="295">TEXT(AD2050,"dddd")</f>
        <v>Sunday</v>
      </c>
      <c r="AF2050" s="2">
        <v>0.46712962962962962</v>
      </c>
      <c r="AG2050" s="2">
        <f t="shared" ref="AG2050:AG2113" si="296">MROUND(AF2050, "1:00")</f>
        <v>0.45833333333333331</v>
      </c>
      <c r="AH2050" t="s">
        <v>23</v>
      </c>
    </row>
    <row r="2051" spans="1:34" x14ac:dyDescent="0.25">
      <c r="A2051">
        <v>1595706</v>
      </c>
      <c r="B2051" t="s">
        <v>54</v>
      </c>
      <c r="E2051">
        <v>54701</v>
      </c>
      <c r="F2051" t="s">
        <v>20</v>
      </c>
      <c r="G2051" t="s">
        <v>55</v>
      </c>
      <c r="H2051">
        <v>11108</v>
      </c>
      <c r="I2051" t="s">
        <v>81</v>
      </c>
      <c r="J2051">
        <f>VLOOKUP(I2051,Key!$A$1:$C$73,2,FALSE)</f>
        <v>43.058010000000003</v>
      </c>
      <c r="K2051">
        <f>VLOOKUP(I2051,Key!$A$1:$C$73,3,FALSE)</f>
        <v>-87.877300000000005</v>
      </c>
      <c r="L2051" t="s">
        <v>81</v>
      </c>
      <c r="M2051">
        <f>VLOOKUP(L2051,Key!$A$1:$C$73,2,FALSE)</f>
        <v>43.058010000000003</v>
      </c>
      <c r="N2051">
        <f>VLOOKUP(L2051,Key!$A$1:$C$73,3,FALSE)</f>
        <v>-87.877300000000005</v>
      </c>
      <c r="O2051">
        <v>80</v>
      </c>
      <c r="P2051">
        <v>9</v>
      </c>
      <c r="Q2051">
        <v>12</v>
      </c>
      <c r="R2051">
        <v>11.4</v>
      </c>
      <c r="S2051">
        <v>480</v>
      </c>
      <c r="T2051">
        <f t="shared" si="288"/>
        <v>-1</v>
      </c>
      <c r="U2051" s="1">
        <v>42848</v>
      </c>
      <c r="V2051" s="13">
        <f t="shared" si="289"/>
        <v>42826</v>
      </c>
      <c r="W2051" s="14">
        <f t="shared" si="290"/>
        <v>42848</v>
      </c>
      <c r="X2051" s="1" t="str">
        <f t="shared" si="291"/>
        <v>Sunday</v>
      </c>
      <c r="Y2051" s="2">
        <v>0.45677083333333335</v>
      </c>
      <c r="Z2051" s="2">
        <f t="shared" si="292"/>
        <v>0.45833333333333331</v>
      </c>
      <c r="AA2051">
        <f>1</f>
        <v>1</v>
      </c>
      <c r="AB2051" s="1">
        <v>42848</v>
      </c>
      <c r="AC2051" s="13">
        <f t="shared" si="293"/>
        <v>42826</v>
      </c>
      <c r="AD2051" s="14">
        <f t="shared" si="294"/>
        <v>42848</v>
      </c>
      <c r="AE2051" s="1" t="str">
        <f t="shared" si="295"/>
        <v>Sunday</v>
      </c>
      <c r="AF2051" s="2">
        <v>0.51228009259259266</v>
      </c>
      <c r="AG2051" s="2">
        <f t="shared" si="296"/>
        <v>0.5</v>
      </c>
      <c r="AH2051" t="s">
        <v>25</v>
      </c>
    </row>
    <row r="2052" spans="1:34" x14ac:dyDescent="0.25">
      <c r="A2052">
        <v>1595780</v>
      </c>
      <c r="B2052" t="s">
        <v>54</v>
      </c>
      <c r="E2052">
        <v>85233</v>
      </c>
      <c r="F2052" t="s">
        <v>20</v>
      </c>
      <c r="G2052" t="s">
        <v>55</v>
      </c>
      <c r="H2052">
        <v>5485</v>
      </c>
      <c r="I2052" t="s">
        <v>77</v>
      </c>
      <c r="J2052">
        <f>VLOOKUP(I2052,Key!$A$1:$C$73,2,FALSE)</f>
        <v>43.036900000000003</v>
      </c>
      <c r="K2052">
        <f>VLOOKUP(I2052,Key!$A$1:$C$73,3,FALSE)</f>
        <v>-87.89667</v>
      </c>
      <c r="L2052" t="s">
        <v>42</v>
      </c>
      <c r="M2052">
        <f>VLOOKUP(L2052,Key!$A$1:$C$73,2,FALSE)</f>
        <v>43.038719999999998</v>
      </c>
      <c r="N2052">
        <f>VLOOKUP(L2052,Key!$A$1:$C$73,3,FALSE)</f>
        <v>-87.905339999999995</v>
      </c>
      <c r="O2052">
        <v>46</v>
      </c>
      <c r="P2052">
        <v>6</v>
      </c>
      <c r="Q2052">
        <v>6.9</v>
      </c>
      <c r="R2052">
        <v>6.6</v>
      </c>
      <c r="S2052">
        <v>276</v>
      </c>
      <c r="T2052">
        <f t="shared" si="288"/>
        <v>-1</v>
      </c>
      <c r="U2052" s="1">
        <v>42848</v>
      </c>
      <c r="V2052" s="13">
        <f t="shared" si="289"/>
        <v>42826</v>
      </c>
      <c r="W2052" s="14">
        <f t="shared" si="290"/>
        <v>42848</v>
      </c>
      <c r="X2052" s="1" t="str">
        <f t="shared" si="291"/>
        <v>Sunday</v>
      </c>
      <c r="Y2052" s="2">
        <v>0.47951388888888885</v>
      </c>
      <c r="Z2052" s="2">
        <f t="shared" si="292"/>
        <v>0.5</v>
      </c>
      <c r="AA2052">
        <f>1</f>
        <v>1</v>
      </c>
      <c r="AB2052" s="1">
        <v>42848</v>
      </c>
      <c r="AC2052" s="13">
        <f t="shared" si="293"/>
        <v>42826</v>
      </c>
      <c r="AD2052" s="14">
        <f t="shared" si="294"/>
        <v>42848</v>
      </c>
      <c r="AE2052" s="1" t="str">
        <f t="shared" si="295"/>
        <v>Sunday</v>
      </c>
      <c r="AF2052" s="2">
        <v>0.5117708333333334</v>
      </c>
      <c r="AG2052" s="2">
        <f t="shared" si="296"/>
        <v>0.5</v>
      </c>
      <c r="AH2052" t="s">
        <v>23</v>
      </c>
    </row>
    <row r="2053" spans="1:34" x14ac:dyDescent="0.25">
      <c r="A2053">
        <v>1584217</v>
      </c>
      <c r="B2053" t="s">
        <v>54</v>
      </c>
      <c r="E2053">
        <v>53207</v>
      </c>
      <c r="F2053" t="s">
        <v>20</v>
      </c>
      <c r="G2053" t="s">
        <v>55</v>
      </c>
      <c r="H2053">
        <v>111</v>
      </c>
      <c r="I2053" t="s">
        <v>56</v>
      </c>
      <c r="J2053">
        <f>VLOOKUP(I2053,Key!$A$1:$C$73,2,FALSE)</f>
        <v>43.004728999999998</v>
      </c>
      <c r="K2053">
        <f>VLOOKUP(I2053,Key!$A$1:$C$73,3,FALSE)</f>
        <v>-87.905463999999995</v>
      </c>
      <c r="L2053" t="s">
        <v>77</v>
      </c>
      <c r="M2053">
        <f>VLOOKUP(L2053,Key!$A$1:$C$73,2,FALSE)</f>
        <v>43.036900000000003</v>
      </c>
      <c r="N2053">
        <f>VLOOKUP(L2053,Key!$A$1:$C$73,3,FALSE)</f>
        <v>-87.89667</v>
      </c>
      <c r="O2053">
        <v>20</v>
      </c>
      <c r="P2053">
        <v>3</v>
      </c>
      <c r="Q2053">
        <v>3</v>
      </c>
      <c r="R2053">
        <v>2.9</v>
      </c>
      <c r="S2053">
        <v>120</v>
      </c>
      <c r="T2053">
        <f t="shared" si="288"/>
        <v>-1</v>
      </c>
      <c r="U2053" s="1">
        <v>42848</v>
      </c>
      <c r="V2053" s="13">
        <f t="shared" si="289"/>
        <v>42826</v>
      </c>
      <c r="W2053" s="14">
        <f t="shared" si="290"/>
        <v>42848</v>
      </c>
      <c r="X2053" s="1" t="str">
        <f t="shared" si="291"/>
        <v>Sunday</v>
      </c>
      <c r="Y2053" s="2">
        <v>0.48152777777777778</v>
      </c>
      <c r="Z2053" s="2">
        <f t="shared" si="292"/>
        <v>0.5</v>
      </c>
      <c r="AA2053">
        <f>1</f>
        <v>1</v>
      </c>
      <c r="AB2053" s="1">
        <v>42848</v>
      </c>
      <c r="AC2053" s="13">
        <f t="shared" si="293"/>
        <v>42826</v>
      </c>
      <c r="AD2053" s="14">
        <f t="shared" si="294"/>
        <v>42848</v>
      </c>
      <c r="AE2053" s="1" t="str">
        <f t="shared" si="295"/>
        <v>Sunday</v>
      </c>
      <c r="AF2053" s="2">
        <v>0.49526620370370367</v>
      </c>
      <c r="AG2053" s="2">
        <f t="shared" si="296"/>
        <v>0.5</v>
      </c>
      <c r="AH2053" t="s">
        <v>23</v>
      </c>
    </row>
    <row r="2054" spans="1:34" x14ac:dyDescent="0.25">
      <c r="A2054">
        <v>1595857</v>
      </c>
      <c r="B2054" t="s">
        <v>54</v>
      </c>
      <c r="E2054">
        <v>53202</v>
      </c>
      <c r="F2054" t="s">
        <v>20</v>
      </c>
      <c r="G2054" t="s">
        <v>55</v>
      </c>
      <c r="H2054">
        <v>11088</v>
      </c>
      <c r="I2054" t="s">
        <v>39</v>
      </c>
      <c r="J2054">
        <f>VLOOKUP(I2054,Key!$A$1:$C$73,2,FALSE)</f>
        <v>43.031480000000002</v>
      </c>
      <c r="K2054">
        <f>VLOOKUP(I2054,Key!$A$1:$C$73,3,FALSE)</f>
        <v>-87.908169999999998</v>
      </c>
      <c r="L2054" t="s">
        <v>39</v>
      </c>
      <c r="M2054">
        <f>VLOOKUP(L2054,Key!$A$1:$C$73,2,FALSE)</f>
        <v>43.031480000000002</v>
      </c>
      <c r="N2054">
        <f>VLOOKUP(L2054,Key!$A$1:$C$73,3,FALSE)</f>
        <v>-87.908169999999998</v>
      </c>
      <c r="O2054">
        <v>81</v>
      </c>
      <c r="P2054">
        <v>9</v>
      </c>
      <c r="Q2054">
        <v>12.2</v>
      </c>
      <c r="R2054">
        <v>11.5</v>
      </c>
      <c r="S2054">
        <v>486</v>
      </c>
      <c r="T2054">
        <f t="shared" si="288"/>
        <v>-1</v>
      </c>
      <c r="U2054" s="1">
        <v>42848</v>
      </c>
      <c r="V2054" s="13">
        <f t="shared" si="289"/>
        <v>42826</v>
      </c>
      <c r="W2054" s="14">
        <f t="shared" si="290"/>
        <v>42848</v>
      </c>
      <c r="X2054" s="1" t="str">
        <f t="shared" si="291"/>
        <v>Sunday</v>
      </c>
      <c r="Y2054" s="2">
        <v>0.49994212962962964</v>
      </c>
      <c r="Z2054" s="2">
        <f t="shared" si="292"/>
        <v>0.5</v>
      </c>
      <c r="AA2054">
        <f>1</f>
        <v>1</v>
      </c>
      <c r="AB2054" s="1">
        <v>42848</v>
      </c>
      <c r="AC2054" s="13">
        <f t="shared" si="293"/>
        <v>42826</v>
      </c>
      <c r="AD2054" s="14">
        <f t="shared" si="294"/>
        <v>42848</v>
      </c>
      <c r="AE2054" s="1" t="str">
        <f t="shared" si="295"/>
        <v>Sunday</v>
      </c>
      <c r="AF2054" s="2">
        <v>0.55560185185185185</v>
      </c>
      <c r="AG2054" s="2">
        <f t="shared" si="296"/>
        <v>0.54166666666666663</v>
      </c>
      <c r="AH2054" t="s">
        <v>25</v>
      </c>
    </row>
    <row r="2055" spans="1:34" x14ac:dyDescent="0.25">
      <c r="A2055">
        <v>1512097</v>
      </c>
      <c r="B2055" t="s">
        <v>54</v>
      </c>
      <c r="E2055">
        <v>53203</v>
      </c>
      <c r="F2055" t="s">
        <v>20</v>
      </c>
      <c r="G2055" t="s">
        <v>55</v>
      </c>
      <c r="H2055">
        <v>5452</v>
      </c>
      <c r="I2055" t="s">
        <v>57</v>
      </c>
      <c r="J2055">
        <f>VLOOKUP(I2055,Key!$A$1:$C$73,2,FALSE)</f>
        <v>43.03913</v>
      </c>
      <c r="K2055">
        <f>VLOOKUP(I2055,Key!$A$1:$C$73,3,FALSE)</f>
        <v>-87.916150000000002</v>
      </c>
      <c r="L2055" t="s">
        <v>77</v>
      </c>
      <c r="M2055">
        <f>VLOOKUP(L2055,Key!$A$1:$C$73,2,FALSE)</f>
        <v>43.036900000000003</v>
      </c>
      <c r="N2055">
        <f>VLOOKUP(L2055,Key!$A$1:$C$73,3,FALSE)</f>
        <v>-87.89667</v>
      </c>
      <c r="O2055">
        <v>198</v>
      </c>
      <c r="P2055">
        <v>0</v>
      </c>
      <c r="Q2055">
        <v>18</v>
      </c>
      <c r="R2055">
        <v>17.100000000000001</v>
      </c>
      <c r="S2055">
        <v>720</v>
      </c>
      <c r="T2055">
        <f t="shared" si="288"/>
        <v>-1</v>
      </c>
      <c r="U2055" s="1">
        <v>42848</v>
      </c>
      <c r="V2055" s="13">
        <f t="shared" si="289"/>
        <v>42826</v>
      </c>
      <c r="W2055" s="14">
        <f t="shared" si="290"/>
        <v>42848</v>
      </c>
      <c r="X2055" s="1" t="str">
        <f t="shared" si="291"/>
        <v>Sunday</v>
      </c>
      <c r="Y2055" s="2">
        <v>0.50481481481481483</v>
      </c>
      <c r="Z2055" s="2">
        <f t="shared" si="292"/>
        <v>0.5</v>
      </c>
      <c r="AA2055">
        <f>1</f>
        <v>1</v>
      </c>
      <c r="AB2055" s="1">
        <v>42848</v>
      </c>
      <c r="AC2055" s="13">
        <f t="shared" si="293"/>
        <v>42826</v>
      </c>
      <c r="AD2055" s="14">
        <f t="shared" si="294"/>
        <v>42848</v>
      </c>
      <c r="AE2055" s="1" t="str">
        <f t="shared" si="295"/>
        <v>Sunday</v>
      </c>
      <c r="AF2055" s="2">
        <v>0.64200231481481485</v>
      </c>
      <c r="AG2055" s="2">
        <f t="shared" si="296"/>
        <v>0.625</v>
      </c>
      <c r="AH2055" t="s">
        <v>23</v>
      </c>
    </row>
    <row r="2056" spans="1:34" x14ac:dyDescent="0.25">
      <c r="A2056">
        <v>1595903</v>
      </c>
      <c r="B2056" t="s">
        <v>54</v>
      </c>
      <c r="E2056">
        <v>53029</v>
      </c>
      <c r="F2056" t="s">
        <v>20</v>
      </c>
      <c r="G2056" t="s">
        <v>55</v>
      </c>
      <c r="H2056">
        <v>5553</v>
      </c>
      <c r="I2056" t="s">
        <v>85</v>
      </c>
      <c r="J2056">
        <f>VLOOKUP(I2056,Key!$A$1:$C$73,2,FALSE)</f>
        <v>43.053040000000003</v>
      </c>
      <c r="K2056">
        <f>VLOOKUP(I2056,Key!$A$1:$C$73,3,FALSE)</f>
        <v>-87.897660000000002</v>
      </c>
      <c r="L2056" t="s">
        <v>76</v>
      </c>
      <c r="M2056">
        <f>VLOOKUP(L2056,Key!$A$1:$C$73,2,FALSE)</f>
        <v>43.02948</v>
      </c>
      <c r="N2056">
        <f>VLOOKUP(L2056,Key!$A$1:$C$73,3,FALSE)</f>
        <v>-87.912819999999996</v>
      </c>
      <c r="O2056">
        <v>30</v>
      </c>
      <c r="P2056">
        <v>3</v>
      </c>
      <c r="Q2056">
        <v>4.5</v>
      </c>
      <c r="R2056">
        <v>4.3</v>
      </c>
      <c r="S2056">
        <v>180</v>
      </c>
      <c r="T2056">
        <f t="shared" si="288"/>
        <v>-1</v>
      </c>
      <c r="U2056" s="1">
        <v>42848</v>
      </c>
      <c r="V2056" s="13">
        <f t="shared" si="289"/>
        <v>42826</v>
      </c>
      <c r="W2056" s="14">
        <f t="shared" si="290"/>
        <v>42848</v>
      </c>
      <c r="X2056" s="1" t="str">
        <f t="shared" si="291"/>
        <v>Sunday</v>
      </c>
      <c r="Y2056" s="2">
        <v>0.51186342592592593</v>
      </c>
      <c r="Z2056" s="2">
        <f t="shared" si="292"/>
        <v>0.5</v>
      </c>
      <c r="AA2056">
        <f>1</f>
        <v>1</v>
      </c>
      <c r="AB2056" s="1">
        <v>42848</v>
      </c>
      <c r="AC2056" s="13">
        <f t="shared" si="293"/>
        <v>42826</v>
      </c>
      <c r="AD2056" s="14">
        <f t="shared" si="294"/>
        <v>42848</v>
      </c>
      <c r="AE2056" s="1" t="str">
        <f t="shared" si="295"/>
        <v>Sunday</v>
      </c>
      <c r="AF2056" s="2">
        <v>0.53310185185185188</v>
      </c>
      <c r="AG2056" s="2">
        <f t="shared" si="296"/>
        <v>0.54166666666666663</v>
      </c>
      <c r="AH2056" t="s">
        <v>23</v>
      </c>
    </row>
    <row r="2057" spans="1:34" x14ac:dyDescent="0.25">
      <c r="A2057">
        <v>1595913</v>
      </c>
      <c r="B2057" t="s">
        <v>54</v>
      </c>
      <c r="E2057">
        <v>60602</v>
      </c>
      <c r="F2057" t="s">
        <v>20</v>
      </c>
      <c r="G2057" t="s">
        <v>55</v>
      </c>
      <c r="H2057">
        <v>5475</v>
      </c>
      <c r="I2057" t="s">
        <v>79</v>
      </c>
      <c r="J2057">
        <f>VLOOKUP(I2057,Key!$A$1:$C$73,2,FALSE)</f>
        <v>43.04804</v>
      </c>
      <c r="K2057">
        <f>VLOOKUP(I2057,Key!$A$1:$C$73,3,FALSE)</f>
        <v>-87.896720000000002</v>
      </c>
      <c r="L2057" t="s">
        <v>79</v>
      </c>
      <c r="M2057">
        <f>VLOOKUP(L2057,Key!$A$1:$C$73,2,FALSE)</f>
        <v>43.04804</v>
      </c>
      <c r="N2057">
        <f>VLOOKUP(L2057,Key!$A$1:$C$73,3,FALSE)</f>
        <v>-87.896720000000002</v>
      </c>
      <c r="O2057">
        <v>110</v>
      </c>
      <c r="P2057">
        <v>12</v>
      </c>
      <c r="Q2057">
        <v>16.5</v>
      </c>
      <c r="R2057">
        <v>15.7</v>
      </c>
      <c r="S2057">
        <v>660</v>
      </c>
      <c r="T2057">
        <f t="shared" si="288"/>
        <v>-1</v>
      </c>
      <c r="U2057" s="1">
        <v>42848</v>
      </c>
      <c r="V2057" s="13">
        <f t="shared" si="289"/>
        <v>42826</v>
      </c>
      <c r="W2057" s="14">
        <f t="shared" si="290"/>
        <v>42848</v>
      </c>
      <c r="X2057" s="1" t="str">
        <f t="shared" si="291"/>
        <v>Sunday</v>
      </c>
      <c r="Y2057" s="2">
        <v>0.51431712962962961</v>
      </c>
      <c r="Z2057" s="2">
        <f t="shared" si="292"/>
        <v>0.5</v>
      </c>
      <c r="AA2057">
        <f>1</f>
        <v>1</v>
      </c>
      <c r="AB2057" s="1">
        <v>42848</v>
      </c>
      <c r="AC2057" s="13">
        <f t="shared" si="293"/>
        <v>42826</v>
      </c>
      <c r="AD2057" s="14">
        <f t="shared" si="294"/>
        <v>42848</v>
      </c>
      <c r="AE2057" s="1" t="str">
        <f t="shared" si="295"/>
        <v>Sunday</v>
      </c>
      <c r="AF2057" s="2">
        <v>0.59077546296296302</v>
      </c>
      <c r="AG2057" s="2">
        <f t="shared" si="296"/>
        <v>0.58333333333333326</v>
      </c>
      <c r="AH2057" t="s">
        <v>25</v>
      </c>
    </row>
    <row r="2058" spans="1:34" x14ac:dyDescent="0.25">
      <c r="A2058">
        <v>1595911</v>
      </c>
      <c r="B2058" t="s">
        <v>54</v>
      </c>
      <c r="E2058">
        <v>60320</v>
      </c>
      <c r="F2058" t="s">
        <v>20</v>
      </c>
      <c r="G2058" t="s">
        <v>55</v>
      </c>
      <c r="H2058">
        <v>13</v>
      </c>
      <c r="I2058" t="s">
        <v>79</v>
      </c>
      <c r="J2058">
        <f>VLOOKUP(I2058,Key!$A$1:$C$73,2,FALSE)</f>
        <v>43.04804</v>
      </c>
      <c r="K2058">
        <f>VLOOKUP(I2058,Key!$A$1:$C$73,3,FALSE)</f>
        <v>-87.896720000000002</v>
      </c>
      <c r="L2058" t="s">
        <v>79</v>
      </c>
      <c r="M2058">
        <f>VLOOKUP(L2058,Key!$A$1:$C$73,2,FALSE)</f>
        <v>43.04804</v>
      </c>
      <c r="N2058">
        <f>VLOOKUP(L2058,Key!$A$1:$C$73,3,FALSE)</f>
        <v>-87.896720000000002</v>
      </c>
      <c r="O2058">
        <v>86</v>
      </c>
      <c r="P2058">
        <v>9</v>
      </c>
      <c r="Q2058">
        <v>12.9</v>
      </c>
      <c r="R2058">
        <v>12.3</v>
      </c>
      <c r="S2058">
        <v>516</v>
      </c>
      <c r="T2058">
        <f t="shared" si="288"/>
        <v>-1</v>
      </c>
      <c r="U2058" s="1">
        <v>42848</v>
      </c>
      <c r="V2058" s="13">
        <f t="shared" si="289"/>
        <v>42826</v>
      </c>
      <c r="W2058" s="14">
        <f t="shared" si="290"/>
        <v>42848</v>
      </c>
      <c r="X2058" s="1" t="str">
        <f t="shared" si="291"/>
        <v>Sunday</v>
      </c>
      <c r="Y2058" s="2">
        <v>0.53045138888888888</v>
      </c>
      <c r="Z2058" s="2">
        <f t="shared" si="292"/>
        <v>0.54166666666666663</v>
      </c>
      <c r="AA2058">
        <f>1</f>
        <v>1</v>
      </c>
      <c r="AB2058" s="1">
        <v>42848</v>
      </c>
      <c r="AC2058" s="13">
        <f t="shared" si="293"/>
        <v>42826</v>
      </c>
      <c r="AD2058" s="14">
        <f t="shared" si="294"/>
        <v>42848</v>
      </c>
      <c r="AE2058" s="1" t="str">
        <f t="shared" si="295"/>
        <v>Sunday</v>
      </c>
      <c r="AF2058" s="2">
        <v>0.59020833333333333</v>
      </c>
      <c r="AG2058" s="2">
        <f t="shared" si="296"/>
        <v>0.58333333333333326</v>
      </c>
      <c r="AH2058" t="s">
        <v>25</v>
      </c>
    </row>
    <row r="2059" spans="1:34" x14ac:dyDescent="0.25">
      <c r="A2059">
        <v>1596020</v>
      </c>
      <c r="B2059" t="s">
        <v>54</v>
      </c>
      <c r="E2059">
        <v>53022</v>
      </c>
      <c r="F2059" t="s">
        <v>20</v>
      </c>
      <c r="G2059" t="s">
        <v>55</v>
      </c>
      <c r="H2059">
        <v>11110</v>
      </c>
      <c r="I2059" t="s">
        <v>91</v>
      </c>
      <c r="J2059">
        <f>VLOOKUP(I2059,Key!$A$1:$C$73,2,FALSE)</f>
        <v>43.048609999999996</v>
      </c>
      <c r="K2059">
        <f>VLOOKUP(I2059,Key!$A$1:$C$73,3,FALSE)</f>
        <v>-88.008480000000006</v>
      </c>
      <c r="L2059" t="s">
        <v>91</v>
      </c>
      <c r="M2059">
        <f>VLOOKUP(L2059,Key!$A$1:$C$73,2,FALSE)</f>
        <v>43.048609999999996</v>
      </c>
      <c r="N2059">
        <f>VLOOKUP(L2059,Key!$A$1:$C$73,3,FALSE)</f>
        <v>-88.008480000000006</v>
      </c>
      <c r="O2059">
        <v>35</v>
      </c>
      <c r="P2059">
        <v>6</v>
      </c>
      <c r="Q2059">
        <v>5.3</v>
      </c>
      <c r="R2059">
        <v>5</v>
      </c>
      <c r="S2059">
        <v>210</v>
      </c>
      <c r="T2059">
        <f t="shared" si="288"/>
        <v>-1</v>
      </c>
      <c r="U2059" s="1">
        <v>42848</v>
      </c>
      <c r="V2059" s="13">
        <f t="shared" si="289"/>
        <v>42826</v>
      </c>
      <c r="W2059" s="14">
        <f t="shared" si="290"/>
        <v>42848</v>
      </c>
      <c r="X2059" s="1" t="str">
        <f t="shared" si="291"/>
        <v>Sunday</v>
      </c>
      <c r="Y2059" s="2">
        <v>0.53157407407407409</v>
      </c>
      <c r="Z2059" s="2">
        <f t="shared" si="292"/>
        <v>0.54166666666666663</v>
      </c>
      <c r="AA2059">
        <f>1</f>
        <v>1</v>
      </c>
      <c r="AB2059" s="1">
        <v>42848</v>
      </c>
      <c r="AC2059" s="13">
        <f t="shared" si="293"/>
        <v>42826</v>
      </c>
      <c r="AD2059" s="14">
        <f t="shared" si="294"/>
        <v>42848</v>
      </c>
      <c r="AE2059" s="1" t="str">
        <f t="shared" si="295"/>
        <v>Sunday</v>
      </c>
      <c r="AF2059" s="2">
        <v>0.55601851851851858</v>
      </c>
      <c r="AG2059" s="2">
        <f t="shared" si="296"/>
        <v>0.54166666666666663</v>
      </c>
      <c r="AH2059" t="s">
        <v>25</v>
      </c>
    </row>
    <row r="2060" spans="1:34" x14ac:dyDescent="0.25">
      <c r="A2060">
        <v>1596068</v>
      </c>
      <c r="B2060" t="s">
        <v>54</v>
      </c>
      <c r="E2060">
        <v>53202</v>
      </c>
      <c r="F2060" t="s">
        <v>20</v>
      </c>
      <c r="G2060" t="s">
        <v>55</v>
      </c>
      <c r="H2060">
        <v>5520</v>
      </c>
      <c r="I2060" t="s">
        <v>85</v>
      </c>
      <c r="J2060">
        <f>VLOOKUP(I2060,Key!$A$1:$C$73,2,FALSE)</f>
        <v>43.053040000000003</v>
      </c>
      <c r="K2060">
        <f>VLOOKUP(I2060,Key!$A$1:$C$73,3,FALSE)</f>
        <v>-87.897660000000002</v>
      </c>
      <c r="L2060" t="s">
        <v>22</v>
      </c>
      <c r="M2060">
        <f>VLOOKUP(L2060,Key!$A$1:$C$73,2,FALSE)</f>
        <v>43.058619999999998</v>
      </c>
      <c r="N2060">
        <f>VLOOKUP(L2060,Key!$A$1:$C$73,3,FALSE)</f>
        <v>-87.885319999999993</v>
      </c>
      <c r="O2060">
        <v>28</v>
      </c>
      <c r="P2060">
        <v>3</v>
      </c>
      <c r="Q2060">
        <v>4.2</v>
      </c>
      <c r="R2060">
        <v>4</v>
      </c>
      <c r="S2060">
        <v>168</v>
      </c>
      <c r="T2060">
        <f t="shared" si="288"/>
        <v>-1</v>
      </c>
      <c r="U2060" s="1">
        <v>42848</v>
      </c>
      <c r="V2060" s="13">
        <f t="shared" si="289"/>
        <v>42826</v>
      </c>
      <c r="W2060" s="14">
        <f t="shared" si="290"/>
        <v>42848</v>
      </c>
      <c r="X2060" s="1" t="str">
        <f t="shared" si="291"/>
        <v>Sunday</v>
      </c>
      <c r="Y2060" s="2">
        <v>0.54067129629629629</v>
      </c>
      <c r="Z2060" s="2">
        <f t="shared" si="292"/>
        <v>0.54166666666666663</v>
      </c>
      <c r="AA2060">
        <f>1</f>
        <v>1</v>
      </c>
      <c r="AB2060" s="1">
        <v>42848</v>
      </c>
      <c r="AC2060" s="13">
        <f t="shared" si="293"/>
        <v>42826</v>
      </c>
      <c r="AD2060" s="14">
        <f t="shared" si="294"/>
        <v>42848</v>
      </c>
      <c r="AE2060" s="1" t="str">
        <f t="shared" si="295"/>
        <v>Sunday</v>
      </c>
      <c r="AF2060" s="2">
        <v>0.56038194444444445</v>
      </c>
      <c r="AG2060" s="2">
        <f t="shared" si="296"/>
        <v>0.54166666666666663</v>
      </c>
      <c r="AH2060" t="s">
        <v>23</v>
      </c>
    </row>
    <row r="2061" spans="1:34" x14ac:dyDescent="0.25">
      <c r="A2061">
        <v>1596082</v>
      </c>
      <c r="B2061" t="s">
        <v>54</v>
      </c>
      <c r="E2061">
        <v>53562</v>
      </c>
      <c r="F2061" t="s">
        <v>20</v>
      </c>
      <c r="G2061" t="s">
        <v>55</v>
      </c>
      <c r="H2061">
        <v>11093</v>
      </c>
      <c r="I2061" t="s">
        <v>83</v>
      </c>
      <c r="J2061">
        <f>VLOOKUP(I2061,Key!$A$1:$C$73,2,FALSE)</f>
        <v>43.026229999999998</v>
      </c>
      <c r="K2061">
        <f>VLOOKUP(I2061,Key!$A$1:$C$73,3,FALSE)</f>
        <v>-87.912809999999993</v>
      </c>
      <c r="L2061" t="s">
        <v>36</v>
      </c>
      <c r="M2061">
        <f>VLOOKUP(L2061,Key!$A$1:$C$73,2,FALSE)</f>
        <v>43.03519</v>
      </c>
      <c r="N2061">
        <f>VLOOKUP(L2061,Key!$A$1:$C$73,3,FALSE)</f>
        <v>-87.907390000000007</v>
      </c>
      <c r="O2061">
        <v>14</v>
      </c>
      <c r="P2061">
        <v>3</v>
      </c>
      <c r="Q2061">
        <v>2.1</v>
      </c>
      <c r="R2061">
        <v>2</v>
      </c>
      <c r="S2061">
        <v>84</v>
      </c>
      <c r="T2061">
        <f t="shared" si="288"/>
        <v>-1</v>
      </c>
      <c r="U2061" s="1">
        <v>42848</v>
      </c>
      <c r="V2061" s="13">
        <f t="shared" si="289"/>
        <v>42826</v>
      </c>
      <c r="W2061" s="14">
        <f t="shared" si="290"/>
        <v>42848</v>
      </c>
      <c r="X2061" s="1" t="str">
        <f t="shared" si="291"/>
        <v>Sunday</v>
      </c>
      <c r="Y2061" s="2">
        <v>0.54219907407407408</v>
      </c>
      <c r="Z2061" s="2">
        <f t="shared" si="292"/>
        <v>0.54166666666666663</v>
      </c>
      <c r="AA2061">
        <f>1</f>
        <v>1</v>
      </c>
      <c r="AB2061" s="1">
        <v>42848</v>
      </c>
      <c r="AC2061" s="13">
        <f t="shared" si="293"/>
        <v>42826</v>
      </c>
      <c r="AD2061" s="14">
        <f t="shared" si="294"/>
        <v>42848</v>
      </c>
      <c r="AE2061" s="1" t="str">
        <f t="shared" si="295"/>
        <v>Sunday</v>
      </c>
      <c r="AF2061" s="2">
        <v>0.55186342592592597</v>
      </c>
      <c r="AG2061" s="2">
        <f t="shared" si="296"/>
        <v>0.54166666666666663</v>
      </c>
      <c r="AH2061" t="s">
        <v>23</v>
      </c>
    </row>
    <row r="2062" spans="1:34" x14ac:dyDescent="0.25">
      <c r="A2062">
        <v>1277402</v>
      </c>
      <c r="B2062" t="s">
        <v>54</v>
      </c>
      <c r="E2062">
        <v>53204</v>
      </c>
      <c r="F2062" t="s">
        <v>20</v>
      </c>
      <c r="G2062" t="s">
        <v>55</v>
      </c>
      <c r="H2062">
        <v>11142</v>
      </c>
      <c r="I2062" t="s">
        <v>83</v>
      </c>
      <c r="J2062">
        <f>VLOOKUP(I2062,Key!$A$1:$C$73,2,FALSE)</f>
        <v>43.026229999999998</v>
      </c>
      <c r="K2062">
        <f>VLOOKUP(I2062,Key!$A$1:$C$73,3,FALSE)</f>
        <v>-87.912809999999993</v>
      </c>
      <c r="L2062" t="s">
        <v>76</v>
      </c>
      <c r="M2062">
        <f>VLOOKUP(L2062,Key!$A$1:$C$73,2,FALSE)</f>
        <v>43.02948</v>
      </c>
      <c r="N2062">
        <f>VLOOKUP(L2062,Key!$A$1:$C$73,3,FALSE)</f>
        <v>-87.912819999999996</v>
      </c>
      <c r="O2062">
        <v>51</v>
      </c>
      <c r="P2062">
        <v>6</v>
      </c>
      <c r="Q2062">
        <v>7.7</v>
      </c>
      <c r="R2062">
        <v>7.3</v>
      </c>
      <c r="S2062">
        <v>306</v>
      </c>
      <c r="T2062">
        <f t="shared" si="288"/>
        <v>-1</v>
      </c>
      <c r="U2062" s="1">
        <v>42848</v>
      </c>
      <c r="V2062" s="13">
        <f t="shared" si="289"/>
        <v>42826</v>
      </c>
      <c r="W2062" s="14">
        <f t="shared" si="290"/>
        <v>42848</v>
      </c>
      <c r="X2062" s="1" t="str">
        <f t="shared" si="291"/>
        <v>Sunday</v>
      </c>
      <c r="Y2062" s="2">
        <v>0.54392361111111109</v>
      </c>
      <c r="Z2062" s="2">
        <f t="shared" si="292"/>
        <v>0.54166666666666663</v>
      </c>
      <c r="AA2062">
        <f>1</f>
        <v>1</v>
      </c>
      <c r="AB2062" s="1">
        <v>42848</v>
      </c>
      <c r="AC2062" s="13">
        <f t="shared" si="293"/>
        <v>42826</v>
      </c>
      <c r="AD2062" s="14">
        <f t="shared" si="294"/>
        <v>42848</v>
      </c>
      <c r="AE2062" s="1" t="str">
        <f t="shared" si="295"/>
        <v>Sunday</v>
      </c>
      <c r="AF2062" s="2">
        <v>0.57976851851851852</v>
      </c>
      <c r="AG2062" s="2">
        <f t="shared" si="296"/>
        <v>0.58333333333333326</v>
      </c>
      <c r="AH2062" t="s">
        <v>23</v>
      </c>
    </row>
    <row r="2063" spans="1:34" x14ac:dyDescent="0.25">
      <c r="A2063">
        <v>1445842</v>
      </c>
      <c r="B2063" t="s">
        <v>54</v>
      </c>
      <c r="E2063">
        <v>60422</v>
      </c>
      <c r="F2063" t="s">
        <v>20</v>
      </c>
      <c r="G2063" t="s">
        <v>55</v>
      </c>
      <c r="H2063">
        <v>5485</v>
      </c>
      <c r="I2063" t="s">
        <v>42</v>
      </c>
      <c r="J2063">
        <f>VLOOKUP(I2063,Key!$A$1:$C$73,2,FALSE)</f>
        <v>43.038719999999998</v>
      </c>
      <c r="K2063">
        <f>VLOOKUP(I2063,Key!$A$1:$C$73,3,FALSE)</f>
        <v>-87.905339999999995</v>
      </c>
      <c r="L2063" t="s">
        <v>76</v>
      </c>
      <c r="M2063">
        <f>VLOOKUP(L2063,Key!$A$1:$C$73,2,FALSE)</f>
        <v>43.02948</v>
      </c>
      <c r="N2063">
        <f>VLOOKUP(L2063,Key!$A$1:$C$73,3,FALSE)</f>
        <v>-87.912819999999996</v>
      </c>
      <c r="O2063">
        <v>10</v>
      </c>
      <c r="P2063">
        <v>3</v>
      </c>
      <c r="Q2063">
        <v>1.5</v>
      </c>
      <c r="R2063">
        <v>1.4</v>
      </c>
      <c r="S2063">
        <v>60</v>
      </c>
      <c r="T2063">
        <f t="shared" si="288"/>
        <v>-1</v>
      </c>
      <c r="U2063" s="1">
        <v>42848</v>
      </c>
      <c r="V2063" s="13">
        <f t="shared" si="289"/>
        <v>42826</v>
      </c>
      <c r="W2063" s="14">
        <f t="shared" si="290"/>
        <v>42848</v>
      </c>
      <c r="X2063" s="1" t="str">
        <f t="shared" si="291"/>
        <v>Sunday</v>
      </c>
      <c r="Y2063" s="2">
        <v>0.54565972222222225</v>
      </c>
      <c r="Z2063" s="2">
        <f t="shared" si="292"/>
        <v>0.54166666666666663</v>
      </c>
      <c r="AA2063">
        <f>1</f>
        <v>1</v>
      </c>
      <c r="AB2063" s="1">
        <v>42848</v>
      </c>
      <c r="AC2063" s="13">
        <f t="shared" si="293"/>
        <v>42826</v>
      </c>
      <c r="AD2063" s="14">
        <f t="shared" si="294"/>
        <v>42848</v>
      </c>
      <c r="AE2063" s="1" t="str">
        <f t="shared" si="295"/>
        <v>Sunday</v>
      </c>
      <c r="AF2063" s="2">
        <v>0.55243055555555554</v>
      </c>
      <c r="AG2063" s="2">
        <f t="shared" si="296"/>
        <v>0.54166666666666663</v>
      </c>
      <c r="AH2063" t="s">
        <v>23</v>
      </c>
    </row>
    <row r="2064" spans="1:34" x14ac:dyDescent="0.25">
      <c r="A2064">
        <v>1231206</v>
      </c>
      <c r="B2064" t="s">
        <v>54</v>
      </c>
      <c r="E2064">
        <v>7059</v>
      </c>
      <c r="F2064" t="s">
        <v>20</v>
      </c>
      <c r="G2064" t="s">
        <v>55</v>
      </c>
      <c r="H2064">
        <v>11122</v>
      </c>
      <c r="I2064" t="s">
        <v>84</v>
      </c>
      <c r="J2064">
        <f>VLOOKUP(I2064,Key!$A$1:$C$73,2,FALSE)</f>
        <v>43.040154000000001</v>
      </c>
      <c r="K2064">
        <f>VLOOKUP(I2064,Key!$A$1:$C$73,3,FALSE)</f>
        <v>-87.932113000000001</v>
      </c>
      <c r="L2064" t="s">
        <v>77</v>
      </c>
      <c r="M2064">
        <f>VLOOKUP(L2064,Key!$A$1:$C$73,2,FALSE)</f>
        <v>43.036900000000003</v>
      </c>
      <c r="N2064">
        <f>VLOOKUP(L2064,Key!$A$1:$C$73,3,FALSE)</f>
        <v>-87.89667</v>
      </c>
      <c r="O2064">
        <v>31</v>
      </c>
      <c r="P2064">
        <v>3</v>
      </c>
      <c r="Q2064">
        <v>4.7</v>
      </c>
      <c r="R2064">
        <v>4.4000000000000004</v>
      </c>
      <c r="S2064">
        <v>186</v>
      </c>
      <c r="T2064">
        <f t="shared" si="288"/>
        <v>-1</v>
      </c>
      <c r="U2064" s="1">
        <v>42848</v>
      </c>
      <c r="V2064" s="13">
        <f t="shared" si="289"/>
        <v>42826</v>
      </c>
      <c r="W2064" s="14">
        <f t="shared" si="290"/>
        <v>42848</v>
      </c>
      <c r="X2064" s="1" t="str">
        <f t="shared" si="291"/>
        <v>Sunday</v>
      </c>
      <c r="Y2064" s="2">
        <v>0.54895833333333333</v>
      </c>
      <c r="Z2064" s="2">
        <f t="shared" si="292"/>
        <v>0.54166666666666663</v>
      </c>
      <c r="AA2064">
        <f>1</f>
        <v>1</v>
      </c>
      <c r="AB2064" s="1">
        <v>42848</v>
      </c>
      <c r="AC2064" s="13">
        <f t="shared" si="293"/>
        <v>42826</v>
      </c>
      <c r="AD2064" s="14">
        <f t="shared" si="294"/>
        <v>42848</v>
      </c>
      <c r="AE2064" s="1" t="str">
        <f t="shared" si="295"/>
        <v>Sunday</v>
      </c>
      <c r="AF2064" s="2">
        <v>0.57064814814814813</v>
      </c>
      <c r="AG2064" s="2">
        <f t="shared" si="296"/>
        <v>0.58333333333333326</v>
      </c>
      <c r="AH2064" t="s">
        <v>23</v>
      </c>
    </row>
    <row r="2065" spans="1:34" x14ac:dyDescent="0.25">
      <c r="A2065">
        <v>1596161</v>
      </c>
      <c r="B2065" t="s">
        <v>54</v>
      </c>
      <c r="E2065">
        <v>53202</v>
      </c>
      <c r="F2065" t="s">
        <v>20</v>
      </c>
      <c r="G2065" t="s">
        <v>55</v>
      </c>
      <c r="H2065">
        <v>247</v>
      </c>
      <c r="I2065" t="s">
        <v>79</v>
      </c>
      <c r="J2065">
        <f>VLOOKUP(I2065,Key!$A$1:$C$73,2,FALSE)</f>
        <v>43.04804</v>
      </c>
      <c r="K2065">
        <f>VLOOKUP(I2065,Key!$A$1:$C$73,3,FALSE)</f>
        <v>-87.896720000000002</v>
      </c>
      <c r="L2065" t="s">
        <v>52</v>
      </c>
      <c r="M2065">
        <f>VLOOKUP(L2065,Key!$A$1:$C$73,2,FALSE)</f>
        <v>43.042490000000001</v>
      </c>
      <c r="N2065">
        <f>VLOOKUP(L2065,Key!$A$1:$C$73,3,FALSE)</f>
        <v>-87.909959999999998</v>
      </c>
      <c r="O2065">
        <v>13</v>
      </c>
      <c r="P2065">
        <v>3</v>
      </c>
      <c r="Q2065">
        <v>2</v>
      </c>
      <c r="R2065">
        <v>1.9</v>
      </c>
      <c r="S2065">
        <v>78</v>
      </c>
      <c r="T2065">
        <f t="shared" si="288"/>
        <v>-1</v>
      </c>
      <c r="U2065" s="1">
        <v>42848</v>
      </c>
      <c r="V2065" s="13">
        <f t="shared" si="289"/>
        <v>42826</v>
      </c>
      <c r="W2065" s="14">
        <f t="shared" si="290"/>
        <v>42848</v>
      </c>
      <c r="X2065" s="1" t="str">
        <f t="shared" si="291"/>
        <v>Sunday</v>
      </c>
      <c r="Y2065" s="2">
        <v>0.55967592592592597</v>
      </c>
      <c r="Z2065" s="2">
        <f t="shared" si="292"/>
        <v>0.54166666666666663</v>
      </c>
      <c r="AA2065">
        <f>1</f>
        <v>1</v>
      </c>
      <c r="AB2065" s="1">
        <v>42848</v>
      </c>
      <c r="AC2065" s="13">
        <f t="shared" si="293"/>
        <v>42826</v>
      </c>
      <c r="AD2065" s="14">
        <f t="shared" si="294"/>
        <v>42848</v>
      </c>
      <c r="AE2065" s="1" t="str">
        <f t="shared" si="295"/>
        <v>Sunday</v>
      </c>
      <c r="AF2065" s="2">
        <v>0.5683449074074074</v>
      </c>
      <c r="AG2065" s="2">
        <f t="shared" si="296"/>
        <v>0.58333333333333326</v>
      </c>
      <c r="AH2065" t="s">
        <v>23</v>
      </c>
    </row>
    <row r="2066" spans="1:34" x14ac:dyDescent="0.25">
      <c r="A2066">
        <v>1596163</v>
      </c>
      <c r="B2066" t="s">
        <v>54</v>
      </c>
      <c r="E2066">
        <v>60084</v>
      </c>
      <c r="F2066" t="s">
        <v>20</v>
      </c>
      <c r="G2066" t="s">
        <v>55</v>
      </c>
      <c r="H2066">
        <v>344</v>
      </c>
      <c r="I2066" t="s">
        <v>39</v>
      </c>
      <c r="J2066">
        <f>VLOOKUP(I2066,Key!$A$1:$C$73,2,FALSE)</f>
        <v>43.031480000000002</v>
      </c>
      <c r="K2066">
        <f>VLOOKUP(I2066,Key!$A$1:$C$73,3,FALSE)</f>
        <v>-87.908169999999998</v>
      </c>
      <c r="L2066" t="s">
        <v>39</v>
      </c>
      <c r="M2066">
        <f>VLOOKUP(L2066,Key!$A$1:$C$73,2,FALSE)</f>
        <v>43.031480000000002</v>
      </c>
      <c r="N2066">
        <f>VLOOKUP(L2066,Key!$A$1:$C$73,3,FALSE)</f>
        <v>-87.908169999999998</v>
      </c>
      <c r="O2066">
        <v>30</v>
      </c>
      <c r="P2066">
        <v>3</v>
      </c>
      <c r="Q2066">
        <v>4.5</v>
      </c>
      <c r="R2066">
        <v>4.3</v>
      </c>
      <c r="S2066">
        <v>180</v>
      </c>
      <c r="T2066">
        <f t="shared" si="288"/>
        <v>-1</v>
      </c>
      <c r="U2066" s="1">
        <v>42848</v>
      </c>
      <c r="V2066" s="13">
        <f t="shared" si="289"/>
        <v>42826</v>
      </c>
      <c r="W2066" s="14">
        <f t="shared" si="290"/>
        <v>42848</v>
      </c>
      <c r="X2066" s="1" t="str">
        <f t="shared" si="291"/>
        <v>Sunday</v>
      </c>
      <c r="Y2066" s="2">
        <v>0.56050925925925921</v>
      </c>
      <c r="Z2066" s="2">
        <f t="shared" si="292"/>
        <v>0.54166666666666663</v>
      </c>
      <c r="AA2066">
        <f>1</f>
        <v>1</v>
      </c>
      <c r="AB2066" s="1">
        <v>42848</v>
      </c>
      <c r="AC2066" s="13">
        <f t="shared" si="293"/>
        <v>42826</v>
      </c>
      <c r="AD2066" s="14">
        <f t="shared" si="294"/>
        <v>42848</v>
      </c>
      <c r="AE2066" s="1" t="str">
        <f t="shared" si="295"/>
        <v>Sunday</v>
      </c>
      <c r="AF2066" s="2">
        <v>0.58170138888888889</v>
      </c>
      <c r="AG2066" s="2">
        <f t="shared" si="296"/>
        <v>0.58333333333333326</v>
      </c>
      <c r="AH2066" t="s">
        <v>25</v>
      </c>
    </row>
    <row r="2067" spans="1:34" x14ac:dyDescent="0.25">
      <c r="A2067">
        <v>1573467</v>
      </c>
      <c r="B2067" t="s">
        <v>54</v>
      </c>
      <c r="E2067">
        <v>53711</v>
      </c>
      <c r="F2067" t="s">
        <v>20</v>
      </c>
      <c r="G2067" t="s">
        <v>55</v>
      </c>
      <c r="H2067">
        <v>103</v>
      </c>
      <c r="I2067" t="s">
        <v>66</v>
      </c>
      <c r="J2067">
        <f>VLOOKUP(I2067,Key!$A$1:$C$73,2,FALSE)</f>
        <v>43.078530000000001</v>
      </c>
      <c r="K2067">
        <f>VLOOKUP(I2067,Key!$A$1:$C$73,3,FALSE)</f>
        <v>-87.882620000000003</v>
      </c>
      <c r="L2067" t="s">
        <v>85</v>
      </c>
      <c r="M2067">
        <f>VLOOKUP(L2067,Key!$A$1:$C$73,2,FALSE)</f>
        <v>43.053040000000003</v>
      </c>
      <c r="N2067">
        <f>VLOOKUP(L2067,Key!$A$1:$C$73,3,FALSE)</f>
        <v>-87.897660000000002</v>
      </c>
      <c r="O2067">
        <v>47</v>
      </c>
      <c r="P2067">
        <v>6</v>
      </c>
      <c r="Q2067">
        <v>7.1</v>
      </c>
      <c r="R2067">
        <v>6.7</v>
      </c>
      <c r="S2067">
        <v>282</v>
      </c>
      <c r="T2067">
        <f t="shared" si="288"/>
        <v>-1</v>
      </c>
      <c r="U2067" s="1">
        <v>42848</v>
      </c>
      <c r="V2067" s="13">
        <f t="shared" si="289"/>
        <v>42826</v>
      </c>
      <c r="W2067" s="14">
        <f t="shared" si="290"/>
        <v>42848</v>
      </c>
      <c r="X2067" s="1" t="str">
        <f t="shared" si="291"/>
        <v>Sunday</v>
      </c>
      <c r="Y2067" s="2">
        <v>0.56519675925925927</v>
      </c>
      <c r="Z2067" s="2">
        <f t="shared" si="292"/>
        <v>0.58333333333333326</v>
      </c>
      <c r="AA2067">
        <f>1</f>
        <v>1</v>
      </c>
      <c r="AB2067" s="1">
        <v>42848</v>
      </c>
      <c r="AC2067" s="13">
        <f t="shared" si="293"/>
        <v>42826</v>
      </c>
      <c r="AD2067" s="14">
        <f t="shared" si="294"/>
        <v>42848</v>
      </c>
      <c r="AE2067" s="1" t="str">
        <f t="shared" si="295"/>
        <v>Sunday</v>
      </c>
      <c r="AF2067" s="2">
        <v>0.59782407407407401</v>
      </c>
      <c r="AG2067" s="2">
        <f t="shared" si="296"/>
        <v>0.58333333333333326</v>
      </c>
      <c r="AH2067" t="s">
        <v>23</v>
      </c>
    </row>
    <row r="2068" spans="1:34" x14ac:dyDescent="0.25">
      <c r="A2068">
        <v>1596218</v>
      </c>
      <c r="B2068" t="s">
        <v>54</v>
      </c>
      <c r="E2068">
        <v>53207</v>
      </c>
      <c r="F2068" t="s">
        <v>20</v>
      </c>
      <c r="G2068" t="s">
        <v>55</v>
      </c>
      <c r="H2068">
        <v>243</v>
      </c>
      <c r="I2068" t="s">
        <v>56</v>
      </c>
      <c r="J2068">
        <f>VLOOKUP(I2068,Key!$A$1:$C$73,2,FALSE)</f>
        <v>43.004728999999998</v>
      </c>
      <c r="K2068">
        <f>VLOOKUP(I2068,Key!$A$1:$C$73,3,FALSE)</f>
        <v>-87.905463999999995</v>
      </c>
      <c r="L2068" t="s">
        <v>56</v>
      </c>
      <c r="M2068">
        <f>VLOOKUP(L2068,Key!$A$1:$C$73,2,FALSE)</f>
        <v>43.004728999999998</v>
      </c>
      <c r="N2068">
        <f>VLOOKUP(L2068,Key!$A$1:$C$73,3,FALSE)</f>
        <v>-87.905463999999995</v>
      </c>
      <c r="O2068">
        <v>69</v>
      </c>
      <c r="P2068">
        <v>9</v>
      </c>
      <c r="Q2068">
        <v>10.4</v>
      </c>
      <c r="R2068">
        <v>9.8000000000000007</v>
      </c>
      <c r="S2068">
        <v>414</v>
      </c>
      <c r="T2068">
        <f t="shared" si="288"/>
        <v>-1</v>
      </c>
      <c r="U2068" s="1">
        <v>42848</v>
      </c>
      <c r="V2068" s="13">
        <f t="shared" si="289"/>
        <v>42826</v>
      </c>
      <c r="W2068" s="14">
        <f t="shared" si="290"/>
        <v>42848</v>
      </c>
      <c r="X2068" s="1" t="str">
        <f t="shared" si="291"/>
        <v>Sunday</v>
      </c>
      <c r="Y2068" s="2">
        <v>0.56982638888888892</v>
      </c>
      <c r="Z2068" s="2">
        <f t="shared" si="292"/>
        <v>0.58333333333333326</v>
      </c>
      <c r="AA2068">
        <f>1</f>
        <v>1</v>
      </c>
      <c r="AB2068" s="1">
        <v>42848</v>
      </c>
      <c r="AC2068" s="13">
        <f t="shared" si="293"/>
        <v>42826</v>
      </c>
      <c r="AD2068" s="14">
        <f t="shared" si="294"/>
        <v>42848</v>
      </c>
      <c r="AE2068" s="1" t="str">
        <f t="shared" si="295"/>
        <v>Sunday</v>
      </c>
      <c r="AF2068" s="2">
        <v>0.61755787037037035</v>
      </c>
      <c r="AG2068" s="2">
        <f t="shared" si="296"/>
        <v>0.625</v>
      </c>
      <c r="AH2068" t="s">
        <v>25</v>
      </c>
    </row>
    <row r="2069" spans="1:34" x14ac:dyDescent="0.25">
      <c r="A2069">
        <v>1596306</v>
      </c>
      <c r="B2069" t="s">
        <v>54</v>
      </c>
      <c r="E2069">
        <v>19143</v>
      </c>
      <c r="F2069" t="s">
        <v>20</v>
      </c>
      <c r="G2069" t="s">
        <v>55</v>
      </c>
      <c r="H2069">
        <v>5566</v>
      </c>
      <c r="I2069" t="s">
        <v>62</v>
      </c>
      <c r="J2069">
        <f>VLOOKUP(I2069,Key!$A$1:$C$73,2,FALSE)</f>
        <v>43.052460000000004</v>
      </c>
      <c r="K2069">
        <f>VLOOKUP(I2069,Key!$A$1:$C$73,3,FALSE)</f>
        <v>-87.891000000000005</v>
      </c>
      <c r="L2069" t="s">
        <v>44</v>
      </c>
      <c r="M2069">
        <f>VLOOKUP(L2069,Key!$A$1:$C$73,2,FALSE)</f>
        <v>43.03886</v>
      </c>
      <c r="N2069">
        <f>VLOOKUP(L2069,Key!$A$1:$C$73,3,FALSE)</f>
        <v>-87.902720000000002</v>
      </c>
      <c r="O2069">
        <v>31</v>
      </c>
      <c r="P2069">
        <v>3</v>
      </c>
      <c r="Q2069">
        <v>4.7</v>
      </c>
      <c r="R2069">
        <v>4.4000000000000004</v>
      </c>
      <c r="S2069">
        <v>186</v>
      </c>
      <c r="T2069">
        <f t="shared" si="288"/>
        <v>-1</v>
      </c>
      <c r="U2069" s="1">
        <v>42848</v>
      </c>
      <c r="V2069" s="13">
        <f t="shared" si="289"/>
        <v>42826</v>
      </c>
      <c r="W2069" s="14">
        <f t="shared" si="290"/>
        <v>42848</v>
      </c>
      <c r="X2069" s="1" t="str">
        <f t="shared" si="291"/>
        <v>Sunday</v>
      </c>
      <c r="Y2069" s="2">
        <v>0.58575231481481482</v>
      </c>
      <c r="Z2069" s="2">
        <f t="shared" si="292"/>
        <v>0.58333333333333326</v>
      </c>
      <c r="AA2069">
        <f>1</f>
        <v>1</v>
      </c>
      <c r="AB2069" s="1">
        <v>42848</v>
      </c>
      <c r="AC2069" s="13">
        <f t="shared" si="293"/>
        <v>42826</v>
      </c>
      <c r="AD2069" s="14">
        <f t="shared" si="294"/>
        <v>42848</v>
      </c>
      <c r="AE2069" s="1" t="str">
        <f t="shared" si="295"/>
        <v>Sunday</v>
      </c>
      <c r="AF2069" s="2">
        <v>0.60712962962962969</v>
      </c>
      <c r="AG2069" s="2">
        <f t="shared" si="296"/>
        <v>0.625</v>
      </c>
      <c r="AH2069" t="s">
        <v>23</v>
      </c>
    </row>
    <row r="2070" spans="1:34" x14ac:dyDescent="0.25">
      <c r="A2070">
        <v>1596306</v>
      </c>
      <c r="B2070" t="s">
        <v>54</v>
      </c>
      <c r="E2070">
        <v>19143</v>
      </c>
      <c r="F2070" t="s">
        <v>20</v>
      </c>
      <c r="G2070" t="s">
        <v>55</v>
      </c>
      <c r="H2070">
        <v>11120</v>
      </c>
      <c r="I2070" t="s">
        <v>62</v>
      </c>
      <c r="J2070">
        <f>VLOOKUP(I2070,Key!$A$1:$C$73,2,FALSE)</f>
        <v>43.052460000000004</v>
      </c>
      <c r="K2070">
        <f>VLOOKUP(I2070,Key!$A$1:$C$73,3,FALSE)</f>
        <v>-87.891000000000005</v>
      </c>
      <c r="L2070" t="s">
        <v>77</v>
      </c>
      <c r="M2070">
        <f>VLOOKUP(L2070,Key!$A$1:$C$73,2,FALSE)</f>
        <v>43.036900000000003</v>
      </c>
      <c r="N2070">
        <f>VLOOKUP(L2070,Key!$A$1:$C$73,3,FALSE)</f>
        <v>-87.89667</v>
      </c>
      <c r="O2070">
        <v>19</v>
      </c>
      <c r="P2070">
        <v>3</v>
      </c>
      <c r="Q2070">
        <v>2.9</v>
      </c>
      <c r="R2070">
        <v>2.7</v>
      </c>
      <c r="S2070">
        <v>114</v>
      </c>
      <c r="T2070">
        <f t="shared" si="288"/>
        <v>-1</v>
      </c>
      <c r="U2070" s="1">
        <v>42848</v>
      </c>
      <c r="V2070" s="13">
        <f t="shared" si="289"/>
        <v>42826</v>
      </c>
      <c r="W2070" s="14">
        <f t="shared" si="290"/>
        <v>42848</v>
      </c>
      <c r="X2070" s="1" t="str">
        <f t="shared" si="291"/>
        <v>Sunday</v>
      </c>
      <c r="Y2070" s="2">
        <v>0.58672453703703698</v>
      </c>
      <c r="Z2070" s="2">
        <f t="shared" si="292"/>
        <v>0.58333333333333326</v>
      </c>
      <c r="AA2070">
        <f>1</f>
        <v>1</v>
      </c>
      <c r="AB2070" s="1">
        <v>42848</v>
      </c>
      <c r="AC2070" s="13">
        <f t="shared" si="293"/>
        <v>42826</v>
      </c>
      <c r="AD2070" s="14">
        <f t="shared" si="294"/>
        <v>42848</v>
      </c>
      <c r="AE2070" s="1" t="str">
        <f t="shared" si="295"/>
        <v>Sunday</v>
      </c>
      <c r="AF2070" s="2">
        <v>0.59960648148148155</v>
      </c>
      <c r="AG2070" s="2">
        <f t="shared" si="296"/>
        <v>0.58333333333333326</v>
      </c>
      <c r="AH2070" t="s">
        <v>23</v>
      </c>
    </row>
    <row r="2071" spans="1:34" x14ac:dyDescent="0.25">
      <c r="A2071">
        <v>1594142</v>
      </c>
      <c r="B2071" t="s">
        <v>54</v>
      </c>
      <c r="E2071">
        <v>53213</v>
      </c>
      <c r="F2071" t="s">
        <v>20</v>
      </c>
      <c r="G2071" t="s">
        <v>55</v>
      </c>
      <c r="H2071">
        <v>11074</v>
      </c>
      <c r="I2071" t="s">
        <v>38</v>
      </c>
      <c r="J2071">
        <f>VLOOKUP(I2071,Key!$A$1:$C$73,2,FALSE)</f>
        <v>43.038649999999997</v>
      </c>
      <c r="K2071">
        <f>VLOOKUP(I2071,Key!$A$1:$C$73,3,FALSE)</f>
        <v>-87.921930000000003</v>
      </c>
      <c r="L2071" t="s">
        <v>76</v>
      </c>
      <c r="M2071">
        <f>VLOOKUP(L2071,Key!$A$1:$C$73,2,FALSE)</f>
        <v>43.02948</v>
      </c>
      <c r="N2071">
        <f>VLOOKUP(L2071,Key!$A$1:$C$73,3,FALSE)</f>
        <v>-87.912819999999996</v>
      </c>
      <c r="O2071">
        <v>13</v>
      </c>
      <c r="P2071">
        <v>3</v>
      </c>
      <c r="Q2071">
        <v>2</v>
      </c>
      <c r="R2071">
        <v>1.9</v>
      </c>
      <c r="S2071">
        <v>78</v>
      </c>
      <c r="T2071">
        <f t="shared" si="288"/>
        <v>-1</v>
      </c>
      <c r="U2071" s="1">
        <v>42848</v>
      </c>
      <c r="V2071" s="13">
        <f t="shared" si="289"/>
        <v>42826</v>
      </c>
      <c r="W2071" s="14">
        <f t="shared" si="290"/>
        <v>42848</v>
      </c>
      <c r="X2071" s="1" t="str">
        <f t="shared" si="291"/>
        <v>Sunday</v>
      </c>
      <c r="Y2071" s="2">
        <v>0.60006944444444443</v>
      </c>
      <c r="Z2071" s="2">
        <f t="shared" si="292"/>
        <v>0.58333333333333326</v>
      </c>
      <c r="AA2071">
        <f>1</f>
        <v>1</v>
      </c>
      <c r="AB2071" s="1">
        <v>42848</v>
      </c>
      <c r="AC2071" s="13">
        <f t="shared" si="293"/>
        <v>42826</v>
      </c>
      <c r="AD2071" s="14">
        <f t="shared" si="294"/>
        <v>42848</v>
      </c>
      <c r="AE2071" s="1" t="str">
        <f t="shared" si="295"/>
        <v>Sunday</v>
      </c>
      <c r="AF2071" s="2">
        <v>0.60940972222222223</v>
      </c>
      <c r="AG2071" s="2">
        <f t="shared" si="296"/>
        <v>0.625</v>
      </c>
      <c r="AH2071" t="s">
        <v>23</v>
      </c>
    </row>
    <row r="2072" spans="1:34" x14ac:dyDescent="0.25">
      <c r="A2072">
        <v>1509755</v>
      </c>
      <c r="B2072" t="s">
        <v>54</v>
      </c>
      <c r="E2072">
        <v>53045</v>
      </c>
      <c r="F2072" t="s">
        <v>20</v>
      </c>
      <c r="G2072" t="s">
        <v>55</v>
      </c>
      <c r="H2072">
        <v>5</v>
      </c>
      <c r="I2072" t="s">
        <v>36</v>
      </c>
      <c r="J2072">
        <f>VLOOKUP(I2072,Key!$A$1:$C$73,2,FALSE)</f>
        <v>43.03519</v>
      </c>
      <c r="K2072">
        <f>VLOOKUP(I2072,Key!$A$1:$C$73,3,FALSE)</f>
        <v>-87.907390000000007</v>
      </c>
      <c r="L2072" t="s">
        <v>84</v>
      </c>
      <c r="M2072">
        <f>VLOOKUP(L2072,Key!$A$1:$C$73,2,FALSE)</f>
        <v>43.040154000000001</v>
      </c>
      <c r="N2072">
        <f>VLOOKUP(L2072,Key!$A$1:$C$73,3,FALSE)</f>
        <v>-87.932113000000001</v>
      </c>
      <c r="O2072">
        <v>17</v>
      </c>
      <c r="P2072">
        <v>3</v>
      </c>
      <c r="Q2072">
        <v>2.6</v>
      </c>
      <c r="R2072">
        <v>2.4</v>
      </c>
      <c r="S2072">
        <v>102</v>
      </c>
      <c r="T2072">
        <f t="shared" si="288"/>
        <v>-1</v>
      </c>
      <c r="U2072" s="1">
        <v>42848</v>
      </c>
      <c r="V2072" s="13">
        <f t="shared" si="289"/>
        <v>42826</v>
      </c>
      <c r="W2072" s="14">
        <f t="shared" si="290"/>
        <v>42848</v>
      </c>
      <c r="X2072" s="1" t="str">
        <f t="shared" si="291"/>
        <v>Sunday</v>
      </c>
      <c r="Y2072" s="2">
        <v>0.61105324074074074</v>
      </c>
      <c r="Z2072" s="2">
        <f t="shared" si="292"/>
        <v>0.625</v>
      </c>
      <c r="AA2072">
        <f>1</f>
        <v>1</v>
      </c>
      <c r="AB2072" s="1">
        <v>42848</v>
      </c>
      <c r="AC2072" s="13">
        <f t="shared" si="293"/>
        <v>42826</v>
      </c>
      <c r="AD2072" s="14">
        <f t="shared" si="294"/>
        <v>42848</v>
      </c>
      <c r="AE2072" s="1" t="str">
        <f t="shared" si="295"/>
        <v>Sunday</v>
      </c>
      <c r="AF2072" s="2">
        <v>0.62280092592592595</v>
      </c>
      <c r="AG2072" s="2">
        <f t="shared" si="296"/>
        <v>0.625</v>
      </c>
      <c r="AH2072" t="s">
        <v>23</v>
      </c>
    </row>
    <row r="2073" spans="1:34" x14ac:dyDescent="0.25">
      <c r="A2073">
        <v>1596493</v>
      </c>
      <c r="B2073" t="s">
        <v>54</v>
      </c>
      <c r="E2073">
        <v>53204</v>
      </c>
      <c r="F2073" t="s">
        <v>20</v>
      </c>
      <c r="G2073" t="s">
        <v>55</v>
      </c>
      <c r="H2073">
        <v>11047</v>
      </c>
      <c r="I2073" t="s">
        <v>28</v>
      </c>
      <c r="J2073">
        <f>VLOOKUP(I2073,Key!$A$1:$C$73,2,FALSE)</f>
        <v>43.038580000000003</v>
      </c>
      <c r="K2073">
        <f>VLOOKUP(I2073,Key!$A$1:$C$73,3,FALSE)</f>
        <v>-87.90934</v>
      </c>
      <c r="L2073" t="s">
        <v>52</v>
      </c>
      <c r="M2073">
        <f>VLOOKUP(L2073,Key!$A$1:$C$73,2,FALSE)</f>
        <v>43.042490000000001</v>
      </c>
      <c r="N2073">
        <f>VLOOKUP(L2073,Key!$A$1:$C$73,3,FALSE)</f>
        <v>-87.909959999999998</v>
      </c>
      <c r="O2073">
        <v>54</v>
      </c>
      <c r="P2073">
        <v>6</v>
      </c>
      <c r="Q2073">
        <v>8.1</v>
      </c>
      <c r="R2073">
        <v>7.7</v>
      </c>
      <c r="S2073">
        <v>324</v>
      </c>
      <c r="T2073">
        <f t="shared" si="288"/>
        <v>-1</v>
      </c>
      <c r="U2073" s="1">
        <v>42848</v>
      </c>
      <c r="V2073" s="13">
        <f t="shared" si="289"/>
        <v>42826</v>
      </c>
      <c r="W2073" s="14">
        <f t="shared" si="290"/>
        <v>42848</v>
      </c>
      <c r="X2073" s="1" t="str">
        <f t="shared" si="291"/>
        <v>Sunday</v>
      </c>
      <c r="Y2073" s="2">
        <v>0.61278935185185179</v>
      </c>
      <c r="Z2073" s="2">
        <f t="shared" si="292"/>
        <v>0.625</v>
      </c>
      <c r="AA2073">
        <f>1</f>
        <v>1</v>
      </c>
      <c r="AB2073" s="1">
        <v>42848</v>
      </c>
      <c r="AC2073" s="13">
        <f t="shared" si="293"/>
        <v>42826</v>
      </c>
      <c r="AD2073" s="14">
        <f t="shared" si="294"/>
        <v>42848</v>
      </c>
      <c r="AE2073" s="1" t="str">
        <f t="shared" si="295"/>
        <v>Sunday</v>
      </c>
      <c r="AF2073" s="2">
        <v>0.65003472222222225</v>
      </c>
      <c r="AG2073" s="2">
        <f t="shared" si="296"/>
        <v>0.66666666666666663</v>
      </c>
      <c r="AH2073" t="s">
        <v>23</v>
      </c>
    </row>
    <row r="2074" spans="1:34" x14ac:dyDescent="0.25">
      <c r="A2074">
        <v>1596553</v>
      </c>
      <c r="B2074" t="s">
        <v>54</v>
      </c>
      <c r="E2074">
        <v>60640</v>
      </c>
      <c r="F2074" t="s">
        <v>20</v>
      </c>
      <c r="G2074" t="s">
        <v>55</v>
      </c>
      <c r="H2074">
        <v>204</v>
      </c>
      <c r="I2074" t="s">
        <v>36</v>
      </c>
      <c r="J2074">
        <f>VLOOKUP(I2074,Key!$A$1:$C$73,2,FALSE)</f>
        <v>43.03519</v>
      </c>
      <c r="K2074">
        <f>VLOOKUP(I2074,Key!$A$1:$C$73,3,FALSE)</f>
        <v>-87.907390000000007</v>
      </c>
      <c r="L2074" t="s">
        <v>44</v>
      </c>
      <c r="M2074">
        <f>VLOOKUP(L2074,Key!$A$1:$C$73,2,FALSE)</f>
        <v>43.03886</v>
      </c>
      <c r="N2074">
        <f>VLOOKUP(L2074,Key!$A$1:$C$73,3,FALSE)</f>
        <v>-87.902720000000002</v>
      </c>
      <c r="O2074">
        <v>28</v>
      </c>
      <c r="P2074">
        <v>3</v>
      </c>
      <c r="Q2074">
        <v>4.2</v>
      </c>
      <c r="R2074">
        <v>4</v>
      </c>
      <c r="S2074">
        <v>168</v>
      </c>
      <c r="T2074">
        <f t="shared" si="288"/>
        <v>-1</v>
      </c>
      <c r="U2074" s="1">
        <v>42848</v>
      </c>
      <c r="V2074" s="13">
        <f t="shared" si="289"/>
        <v>42826</v>
      </c>
      <c r="W2074" s="14">
        <f t="shared" si="290"/>
        <v>42848</v>
      </c>
      <c r="X2074" s="1" t="str">
        <f t="shared" si="291"/>
        <v>Sunday</v>
      </c>
      <c r="Y2074" s="2">
        <v>0.62440972222222224</v>
      </c>
      <c r="Z2074" s="2">
        <f t="shared" si="292"/>
        <v>0.625</v>
      </c>
      <c r="AA2074">
        <f>1</f>
        <v>1</v>
      </c>
      <c r="AB2074" s="1">
        <v>42848</v>
      </c>
      <c r="AC2074" s="13">
        <f t="shared" si="293"/>
        <v>42826</v>
      </c>
      <c r="AD2074" s="14">
        <f t="shared" si="294"/>
        <v>42848</v>
      </c>
      <c r="AE2074" s="1" t="str">
        <f t="shared" si="295"/>
        <v>Sunday</v>
      </c>
      <c r="AF2074" s="2">
        <v>0.64438657407407407</v>
      </c>
      <c r="AG2074" s="2">
        <f t="shared" si="296"/>
        <v>0.625</v>
      </c>
      <c r="AH2074" t="s">
        <v>23</v>
      </c>
    </row>
    <row r="2075" spans="1:34" x14ac:dyDescent="0.25">
      <c r="A2075">
        <v>1596686</v>
      </c>
      <c r="B2075" t="s">
        <v>54</v>
      </c>
      <c r="E2075">
        <v>52722</v>
      </c>
      <c r="F2075" t="s">
        <v>20</v>
      </c>
      <c r="G2075" t="s">
        <v>55</v>
      </c>
      <c r="H2075">
        <v>70</v>
      </c>
      <c r="I2075" t="s">
        <v>77</v>
      </c>
      <c r="J2075">
        <f>VLOOKUP(I2075,Key!$A$1:$C$73,2,FALSE)</f>
        <v>43.036900000000003</v>
      </c>
      <c r="K2075">
        <f>VLOOKUP(I2075,Key!$A$1:$C$73,3,FALSE)</f>
        <v>-87.89667</v>
      </c>
      <c r="L2075" t="s">
        <v>79</v>
      </c>
      <c r="M2075">
        <f>VLOOKUP(L2075,Key!$A$1:$C$73,2,FALSE)</f>
        <v>43.04804</v>
      </c>
      <c r="N2075">
        <f>VLOOKUP(L2075,Key!$A$1:$C$73,3,FALSE)</f>
        <v>-87.896720000000002</v>
      </c>
      <c r="O2075">
        <v>45</v>
      </c>
      <c r="P2075">
        <v>6</v>
      </c>
      <c r="Q2075">
        <v>6.8</v>
      </c>
      <c r="R2075">
        <v>6.4</v>
      </c>
      <c r="S2075">
        <v>270</v>
      </c>
      <c r="T2075">
        <f t="shared" si="288"/>
        <v>-1</v>
      </c>
      <c r="U2075" s="1">
        <v>42848</v>
      </c>
      <c r="V2075" s="13">
        <f t="shared" si="289"/>
        <v>42826</v>
      </c>
      <c r="W2075" s="14">
        <f t="shared" si="290"/>
        <v>42848</v>
      </c>
      <c r="X2075" s="1" t="str">
        <f t="shared" si="291"/>
        <v>Sunday</v>
      </c>
      <c r="Y2075" s="2">
        <v>0.64840277777777777</v>
      </c>
      <c r="Z2075" s="2">
        <f t="shared" si="292"/>
        <v>0.66666666666666663</v>
      </c>
      <c r="AA2075">
        <f>1</f>
        <v>1</v>
      </c>
      <c r="AB2075" s="1">
        <v>42848</v>
      </c>
      <c r="AC2075" s="13">
        <f t="shared" si="293"/>
        <v>42826</v>
      </c>
      <c r="AD2075" s="14">
        <f t="shared" si="294"/>
        <v>42848</v>
      </c>
      <c r="AE2075" s="1" t="str">
        <f t="shared" si="295"/>
        <v>Sunday</v>
      </c>
      <c r="AF2075" s="2">
        <v>0.67958333333333332</v>
      </c>
      <c r="AG2075" s="2">
        <f t="shared" si="296"/>
        <v>0.66666666666666663</v>
      </c>
      <c r="AH2075" t="s">
        <v>23</v>
      </c>
    </row>
    <row r="2076" spans="1:34" x14ac:dyDescent="0.25">
      <c r="A2076">
        <v>1596700</v>
      </c>
      <c r="B2076" t="s">
        <v>54</v>
      </c>
      <c r="E2076">
        <v>53016</v>
      </c>
      <c r="F2076" t="s">
        <v>20</v>
      </c>
      <c r="G2076" t="s">
        <v>55</v>
      </c>
      <c r="H2076">
        <v>267</v>
      </c>
      <c r="I2076" t="s">
        <v>81</v>
      </c>
      <c r="J2076">
        <f>VLOOKUP(I2076,Key!$A$1:$C$73,2,FALSE)</f>
        <v>43.058010000000003</v>
      </c>
      <c r="K2076">
        <f>VLOOKUP(I2076,Key!$A$1:$C$73,3,FALSE)</f>
        <v>-87.877300000000005</v>
      </c>
      <c r="L2076" t="s">
        <v>81</v>
      </c>
      <c r="M2076">
        <f>VLOOKUP(L2076,Key!$A$1:$C$73,2,FALSE)</f>
        <v>43.058010000000003</v>
      </c>
      <c r="N2076">
        <f>VLOOKUP(L2076,Key!$A$1:$C$73,3,FALSE)</f>
        <v>-87.877300000000005</v>
      </c>
      <c r="O2076">
        <v>62</v>
      </c>
      <c r="P2076">
        <v>6</v>
      </c>
      <c r="Q2076">
        <v>9.3000000000000007</v>
      </c>
      <c r="R2076">
        <v>8.8000000000000007</v>
      </c>
      <c r="S2076">
        <v>372</v>
      </c>
      <c r="T2076">
        <f t="shared" si="288"/>
        <v>-1</v>
      </c>
      <c r="U2076" s="1">
        <v>42848</v>
      </c>
      <c r="V2076" s="13">
        <f t="shared" si="289"/>
        <v>42826</v>
      </c>
      <c r="W2076" s="14">
        <f t="shared" si="290"/>
        <v>42848</v>
      </c>
      <c r="X2076" s="1" t="str">
        <f t="shared" si="291"/>
        <v>Sunday</v>
      </c>
      <c r="Y2076" s="2">
        <v>0.65155092592592589</v>
      </c>
      <c r="Z2076" s="2">
        <f t="shared" si="292"/>
        <v>0.66666666666666663</v>
      </c>
      <c r="AA2076">
        <f>1</f>
        <v>1</v>
      </c>
      <c r="AB2076" s="1">
        <v>42848</v>
      </c>
      <c r="AC2076" s="13">
        <f t="shared" si="293"/>
        <v>42826</v>
      </c>
      <c r="AD2076" s="14">
        <f t="shared" si="294"/>
        <v>42848</v>
      </c>
      <c r="AE2076" s="1" t="str">
        <f t="shared" si="295"/>
        <v>Sunday</v>
      </c>
      <c r="AF2076" s="2">
        <v>0.69487268518518519</v>
      </c>
      <c r="AG2076" s="2">
        <f t="shared" si="296"/>
        <v>0.70833333333333326</v>
      </c>
      <c r="AH2076" t="s">
        <v>25</v>
      </c>
    </row>
    <row r="2077" spans="1:34" x14ac:dyDescent="0.25">
      <c r="A2077">
        <v>1597530</v>
      </c>
      <c r="B2077" t="s">
        <v>54</v>
      </c>
      <c r="E2077">
        <v>53216</v>
      </c>
      <c r="F2077" t="s">
        <v>20</v>
      </c>
      <c r="G2077" t="s">
        <v>55</v>
      </c>
      <c r="H2077">
        <v>234</v>
      </c>
      <c r="I2077" t="s">
        <v>86</v>
      </c>
      <c r="J2077">
        <f>VLOOKUP(I2077,Key!$A$1:$C$73,2,FALSE)</f>
        <v>43.052549999999997</v>
      </c>
      <c r="K2077">
        <f>VLOOKUP(I2077,Key!$A$1:$C$73,3,FALSE)</f>
        <v>-87.909329999999997</v>
      </c>
      <c r="L2077" t="s">
        <v>74</v>
      </c>
      <c r="M2077">
        <f>VLOOKUP(L2077,Key!$A$1:$C$73,2,FALSE)</f>
        <v>43.05536</v>
      </c>
      <c r="N2077">
        <f>VLOOKUP(L2077,Key!$A$1:$C$73,3,FALSE)</f>
        <v>-87.90504</v>
      </c>
      <c r="O2077">
        <v>4</v>
      </c>
      <c r="P2077">
        <v>0</v>
      </c>
      <c r="Q2077">
        <v>0.6</v>
      </c>
      <c r="R2077">
        <v>0.6</v>
      </c>
      <c r="S2077">
        <v>24</v>
      </c>
      <c r="T2077">
        <f t="shared" si="288"/>
        <v>-1</v>
      </c>
      <c r="U2077" s="1">
        <v>42848</v>
      </c>
      <c r="V2077" s="13">
        <f t="shared" si="289"/>
        <v>42826</v>
      </c>
      <c r="W2077" s="14">
        <f t="shared" si="290"/>
        <v>42848</v>
      </c>
      <c r="X2077" s="1" t="str">
        <f t="shared" si="291"/>
        <v>Sunday</v>
      </c>
      <c r="Y2077" s="2">
        <v>0.83107638888888891</v>
      </c>
      <c r="Z2077" s="2">
        <f t="shared" si="292"/>
        <v>0.83333333333333326</v>
      </c>
      <c r="AA2077">
        <f>1</f>
        <v>1</v>
      </c>
      <c r="AB2077" s="1">
        <v>42848</v>
      </c>
      <c r="AC2077" s="13">
        <f t="shared" si="293"/>
        <v>42826</v>
      </c>
      <c r="AD2077" s="14">
        <f t="shared" si="294"/>
        <v>42848</v>
      </c>
      <c r="AE2077" s="1" t="str">
        <f t="shared" si="295"/>
        <v>Sunday</v>
      </c>
      <c r="AF2077" s="2">
        <v>0.83379629629629637</v>
      </c>
      <c r="AG2077" s="2">
        <f t="shared" si="296"/>
        <v>0.83333333333333326</v>
      </c>
      <c r="AH2077" t="s">
        <v>23</v>
      </c>
    </row>
    <row r="2078" spans="1:34" x14ac:dyDescent="0.25">
      <c r="A2078">
        <v>1598072</v>
      </c>
      <c r="B2078" t="s">
        <v>54</v>
      </c>
      <c r="E2078">
        <v>53211</v>
      </c>
      <c r="F2078" t="s">
        <v>20</v>
      </c>
      <c r="G2078" t="s">
        <v>55</v>
      </c>
      <c r="H2078">
        <v>5478</v>
      </c>
      <c r="I2078" t="s">
        <v>53</v>
      </c>
      <c r="J2078">
        <f>VLOOKUP(I2078,Key!$A$1:$C$73,2,FALSE)</f>
        <v>43.04824</v>
      </c>
      <c r="K2078">
        <f>VLOOKUP(I2078,Key!$A$1:$C$73,3,FALSE)</f>
        <v>-87.904970000000006</v>
      </c>
      <c r="L2078" t="s">
        <v>53</v>
      </c>
      <c r="M2078">
        <f>VLOOKUP(L2078,Key!$A$1:$C$73,2,FALSE)</f>
        <v>43.04824</v>
      </c>
      <c r="N2078">
        <f>VLOOKUP(L2078,Key!$A$1:$C$73,3,FALSE)</f>
        <v>-87.904970000000006</v>
      </c>
      <c r="O2078">
        <v>11</v>
      </c>
      <c r="P2078">
        <v>3</v>
      </c>
      <c r="Q2078">
        <v>1.7</v>
      </c>
      <c r="R2078">
        <v>1.6</v>
      </c>
      <c r="S2078">
        <v>66</v>
      </c>
      <c r="T2078">
        <f t="shared" si="288"/>
        <v>-1</v>
      </c>
      <c r="U2078" s="1">
        <v>42849</v>
      </c>
      <c r="V2078" s="13">
        <f t="shared" si="289"/>
        <v>42826</v>
      </c>
      <c r="W2078" s="14">
        <f t="shared" si="290"/>
        <v>42849</v>
      </c>
      <c r="X2078" s="1" t="str">
        <f t="shared" si="291"/>
        <v>Monday</v>
      </c>
      <c r="Y2078" s="2">
        <v>0.53559027777777779</v>
      </c>
      <c r="Z2078" s="2">
        <f t="shared" si="292"/>
        <v>0.54166666666666663</v>
      </c>
      <c r="AA2078">
        <f>1</f>
        <v>1</v>
      </c>
      <c r="AB2078" s="1">
        <v>42849</v>
      </c>
      <c r="AC2078" s="13">
        <f t="shared" si="293"/>
        <v>42826</v>
      </c>
      <c r="AD2078" s="14">
        <f t="shared" si="294"/>
        <v>42849</v>
      </c>
      <c r="AE2078" s="1" t="str">
        <f t="shared" si="295"/>
        <v>Monday</v>
      </c>
      <c r="AF2078" s="2">
        <v>0.54355324074074074</v>
      </c>
      <c r="AG2078" s="2">
        <f t="shared" si="296"/>
        <v>0.54166666666666663</v>
      </c>
      <c r="AH2078" t="s">
        <v>25</v>
      </c>
    </row>
    <row r="2079" spans="1:34" x14ac:dyDescent="0.25">
      <c r="A2079">
        <v>1306778</v>
      </c>
      <c r="B2079" t="s">
        <v>54</v>
      </c>
      <c r="E2079">
        <v>53204</v>
      </c>
      <c r="F2079" t="s">
        <v>20</v>
      </c>
      <c r="G2079" t="s">
        <v>55</v>
      </c>
      <c r="H2079">
        <v>5451</v>
      </c>
      <c r="I2079" t="s">
        <v>56</v>
      </c>
      <c r="J2079">
        <f>VLOOKUP(I2079,Key!$A$1:$C$73,2,FALSE)</f>
        <v>43.004728999999998</v>
      </c>
      <c r="K2079">
        <f>VLOOKUP(I2079,Key!$A$1:$C$73,3,FALSE)</f>
        <v>-87.905463999999995</v>
      </c>
      <c r="L2079" t="s">
        <v>94</v>
      </c>
      <c r="M2079">
        <f>VLOOKUP(L2079,Key!$A$1:$C$73,2,FALSE)</f>
        <v>43.020020000000002</v>
      </c>
      <c r="N2079">
        <f>VLOOKUP(L2079,Key!$A$1:$C$73,3,FALSE)</f>
        <v>-87.912540000000007</v>
      </c>
      <c r="O2079">
        <v>10</v>
      </c>
      <c r="P2079">
        <v>3</v>
      </c>
      <c r="Q2079">
        <v>1.5</v>
      </c>
      <c r="R2079">
        <v>1.4</v>
      </c>
      <c r="S2079">
        <v>60</v>
      </c>
      <c r="T2079">
        <f t="shared" si="288"/>
        <v>-1</v>
      </c>
      <c r="U2079" s="1">
        <v>42849</v>
      </c>
      <c r="V2079" s="13">
        <f t="shared" si="289"/>
        <v>42826</v>
      </c>
      <c r="W2079" s="14">
        <f t="shared" si="290"/>
        <v>42849</v>
      </c>
      <c r="X2079" s="1" t="str">
        <f t="shared" si="291"/>
        <v>Monday</v>
      </c>
      <c r="Y2079" s="2">
        <v>0.6542824074074074</v>
      </c>
      <c r="Z2079" s="2">
        <f t="shared" si="292"/>
        <v>0.66666666666666663</v>
      </c>
      <c r="AA2079">
        <f>1</f>
        <v>1</v>
      </c>
      <c r="AB2079" s="1">
        <v>42849</v>
      </c>
      <c r="AC2079" s="13">
        <f t="shared" si="293"/>
        <v>42826</v>
      </c>
      <c r="AD2079" s="14">
        <f t="shared" si="294"/>
        <v>42849</v>
      </c>
      <c r="AE2079" s="1" t="str">
        <f t="shared" si="295"/>
        <v>Monday</v>
      </c>
      <c r="AF2079" s="2">
        <v>0.6617939814814815</v>
      </c>
      <c r="AG2079" s="2">
        <f t="shared" si="296"/>
        <v>0.66666666666666663</v>
      </c>
      <c r="AH2079" t="s">
        <v>23</v>
      </c>
    </row>
    <row r="2080" spans="1:34" x14ac:dyDescent="0.25">
      <c r="A2080">
        <v>1598411</v>
      </c>
      <c r="B2080" t="s">
        <v>54</v>
      </c>
      <c r="E2080">
        <v>53202</v>
      </c>
      <c r="F2080" t="s">
        <v>20</v>
      </c>
      <c r="G2080" t="s">
        <v>55</v>
      </c>
      <c r="H2080">
        <v>9</v>
      </c>
      <c r="I2080" t="s">
        <v>52</v>
      </c>
      <c r="J2080">
        <f>VLOOKUP(I2080,Key!$A$1:$C$73,2,FALSE)</f>
        <v>43.042490000000001</v>
      </c>
      <c r="K2080">
        <f>VLOOKUP(I2080,Key!$A$1:$C$73,3,FALSE)</f>
        <v>-87.909959999999998</v>
      </c>
      <c r="L2080" t="s">
        <v>78</v>
      </c>
      <c r="M2080">
        <f>VLOOKUP(L2080,Key!$A$1:$C$73,2,FALSE)</f>
        <v>43.048200000000001</v>
      </c>
      <c r="N2080">
        <f>VLOOKUP(L2080,Key!$A$1:$C$73,3,FALSE)</f>
        <v>-87.900859999999994</v>
      </c>
      <c r="O2080">
        <v>117</v>
      </c>
      <c r="P2080">
        <v>12</v>
      </c>
      <c r="Q2080">
        <v>17.600000000000001</v>
      </c>
      <c r="R2080">
        <v>16.7</v>
      </c>
      <c r="S2080">
        <v>702</v>
      </c>
      <c r="T2080">
        <f t="shared" si="288"/>
        <v>-1</v>
      </c>
      <c r="U2080" s="1">
        <v>42849</v>
      </c>
      <c r="V2080" s="13">
        <f t="shared" si="289"/>
        <v>42826</v>
      </c>
      <c r="W2080" s="14">
        <f t="shared" si="290"/>
        <v>42849</v>
      </c>
      <c r="X2080" s="1" t="str">
        <f t="shared" si="291"/>
        <v>Monday</v>
      </c>
      <c r="Y2080" s="2">
        <v>0.70084490740740746</v>
      </c>
      <c r="Z2080" s="2">
        <f t="shared" si="292"/>
        <v>0.70833333333333326</v>
      </c>
      <c r="AA2080">
        <f>1</f>
        <v>1</v>
      </c>
      <c r="AB2080" s="1">
        <v>42849</v>
      </c>
      <c r="AC2080" s="13">
        <f t="shared" si="293"/>
        <v>42826</v>
      </c>
      <c r="AD2080" s="14">
        <f t="shared" si="294"/>
        <v>42849</v>
      </c>
      <c r="AE2080" s="1" t="str">
        <f t="shared" si="295"/>
        <v>Monday</v>
      </c>
      <c r="AF2080" s="2">
        <v>0.78216435185185185</v>
      </c>
      <c r="AG2080" s="2">
        <f t="shared" si="296"/>
        <v>0.79166666666666663</v>
      </c>
      <c r="AH2080" t="s">
        <v>23</v>
      </c>
    </row>
    <row r="2081" spans="1:34" x14ac:dyDescent="0.25">
      <c r="A2081">
        <v>1598494</v>
      </c>
      <c r="B2081" t="s">
        <v>54</v>
      </c>
      <c r="E2081">
        <v>53716</v>
      </c>
      <c r="F2081" t="s">
        <v>20</v>
      </c>
      <c r="G2081" t="s">
        <v>55</v>
      </c>
      <c r="H2081">
        <v>346</v>
      </c>
      <c r="I2081" t="s">
        <v>24</v>
      </c>
      <c r="J2081">
        <f>VLOOKUP(I2081,Key!$A$1:$C$73,2,FALSE)</f>
        <v>43.074655999999997</v>
      </c>
      <c r="K2081">
        <f>VLOOKUP(I2081,Key!$A$1:$C$73,3,FALSE)</f>
        <v>-87.889011999999994</v>
      </c>
      <c r="L2081" t="s">
        <v>48</v>
      </c>
      <c r="M2081">
        <f>VLOOKUP(L2081,Key!$A$1:$C$73,2,FALSE)</f>
        <v>43.031320000000001</v>
      </c>
      <c r="N2081">
        <f>VLOOKUP(L2081,Key!$A$1:$C$73,3,FALSE)</f>
        <v>-87.904259999999994</v>
      </c>
      <c r="O2081">
        <v>376</v>
      </c>
      <c r="P2081">
        <v>39</v>
      </c>
      <c r="Q2081">
        <v>18</v>
      </c>
      <c r="R2081">
        <v>17.100000000000001</v>
      </c>
      <c r="S2081">
        <v>720</v>
      </c>
      <c r="T2081">
        <f t="shared" si="288"/>
        <v>-1</v>
      </c>
      <c r="U2081" s="1">
        <v>42849</v>
      </c>
      <c r="V2081" s="13">
        <f t="shared" si="289"/>
        <v>42826</v>
      </c>
      <c r="W2081" s="14">
        <f t="shared" si="290"/>
        <v>42849</v>
      </c>
      <c r="X2081" s="1" t="str">
        <f t="shared" si="291"/>
        <v>Monday</v>
      </c>
      <c r="Y2081" s="2">
        <v>0.74105324074074075</v>
      </c>
      <c r="Z2081" s="2">
        <f t="shared" si="292"/>
        <v>0.75</v>
      </c>
      <c r="AA2081">
        <f>1</f>
        <v>1</v>
      </c>
      <c r="AB2081" s="1">
        <v>42850</v>
      </c>
      <c r="AC2081" s="13">
        <f t="shared" si="293"/>
        <v>42826</v>
      </c>
      <c r="AD2081" s="14">
        <f t="shared" si="294"/>
        <v>42850</v>
      </c>
      <c r="AE2081" s="1" t="str">
        <f t="shared" si="295"/>
        <v>Tuesday</v>
      </c>
      <c r="AF2081" s="2">
        <v>2.615740740740741E-3</v>
      </c>
      <c r="AG2081" s="2">
        <f t="shared" si="296"/>
        <v>0</v>
      </c>
      <c r="AH2081" t="s">
        <v>23</v>
      </c>
    </row>
    <row r="2082" spans="1:34" x14ac:dyDescent="0.25">
      <c r="A2082">
        <v>1598518</v>
      </c>
      <c r="B2082" t="s">
        <v>54</v>
      </c>
      <c r="E2082">
        <v>53215</v>
      </c>
      <c r="F2082" t="s">
        <v>20</v>
      </c>
      <c r="G2082" t="s">
        <v>55</v>
      </c>
      <c r="H2082">
        <v>11127</v>
      </c>
      <c r="I2082" t="s">
        <v>81</v>
      </c>
      <c r="J2082">
        <f>VLOOKUP(I2082,Key!$A$1:$C$73,2,FALSE)</f>
        <v>43.058010000000003</v>
      </c>
      <c r="K2082">
        <f>VLOOKUP(I2082,Key!$A$1:$C$73,3,FALSE)</f>
        <v>-87.877300000000005</v>
      </c>
      <c r="L2082" t="s">
        <v>81</v>
      </c>
      <c r="M2082">
        <f>VLOOKUP(L2082,Key!$A$1:$C$73,2,FALSE)</f>
        <v>43.058010000000003</v>
      </c>
      <c r="N2082">
        <f>VLOOKUP(L2082,Key!$A$1:$C$73,3,FALSE)</f>
        <v>-87.877300000000005</v>
      </c>
      <c r="O2082">
        <v>22</v>
      </c>
      <c r="P2082">
        <v>3</v>
      </c>
      <c r="Q2082">
        <v>3.3</v>
      </c>
      <c r="R2082">
        <v>3.1</v>
      </c>
      <c r="S2082">
        <v>132</v>
      </c>
      <c r="T2082">
        <f t="shared" si="288"/>
        <v>-1</v>
      </c>
      <c r="U2082" s="1">
        <v>42849</v>
      </c>
      <c r="V2082" s="13">
        <f t="shared" si="289"/>
        <v>42826</v>
      </c>
      <c r="W2082" s="14">
        <f t="shared" si="290"/>
        <v>42849</v>
      </c>
      <c r="X2082" s="1" t="str">
        <f t="shared" si="291"/>
        <v>Monday</v>
      </c>
      <c r="Y2082" s="2">
        <v>0.75233796296296296</v>
      </c>
      <c r="Z2082" s="2">
        <f t="shared" si="292"/>
        <v>0.75</v>
      </c>
      <c r="AA2082">
        <f>1</f>
        <v>1</v>
      </c>
      <c r="AB2082" s="1">
        <v>42849</v>
      </c>
      <c r="AC2082" s="13">
        <f t="shared" si="293"/>
        <v>42826</v>
      </c>
      <c r="AD2082" s="14">
        <f t="shared" si="294"/>
        <v>42849</v>
      </c>
      <c r="AE2082" s="1" t="str">
        <f t="shared" si="295"/>
        <v>Monday</v>
      </c>
      <c r="AF2082" s="2">
        <v>0.76761574074074079</v>
      </c>
      <c r="AG2082" s="2">
        <f t="shared" si="296"/>
        <v>0.75</v>
      </c>
      <c r="AH2082" t="s">
        <v>25</v>
      </c>
    </row>
    <row r="2083" spans="1:34" x14ac:dyDescent="0.25">
      <c r="A2083">
        <v>1344892</v>
      </c>
      <c r="B2083" t="s">
        <v>54</v>
      </c>
      <c r="E2083">
        <v>60622</v>
      </c>
      <c r="F2083" t="s">
        <v>20</v>
      </c>
      <c r="G2083" t="s">
        <v>55</v>
      </c>
      <c r="H2083">
        <v>43</v>
      </c>
      <c r="I2083" t="s">
        <v>84</v>
      </c>
      <c r="J2083">
        <f>VLOOKUP(I2083,Key!$A$1:$C$73,2,FALSE)</f>
        <v>43.040154000000001</v>
      </c>
      <c r="K2083">
        <f>VLOOKUP(I2083,Key!$A$1:$C$73,3,FALSE)</f>
        <v>-87.932113000000001</v>
      </c>
      <c r="L2083" t="s">
        <v>39</v>
      </c>
      <c r="M2083">
        <f>VLOOKUP(L2083,Key!$A$1:$C$73,2,FALSE)</f>
        <v>43.031480000000002</v>
      </c>
      <c r="N2083">
        <f>VLOOKUP(L2083,Key!$A$1:$C$73,3,FALSE)</f>
        <v>-87.908169999999998</v>
      </c>
      <c r="O2083">
        <v>32</v>
      </c>
      <c r="P2083">
        <v>3</v>
      </c>
      <c r="Q2083">
        <v>4.8</v>
      </c>
      <c r="R2083">
        <v>4.5999999999999996</v>
      </c>
      <c r="S2083">
        <v>192</v>
      </c>
      <c r="T2083">
        <f t="shared" si="288"/>
        <v>-1</v>
      </c>
      <c r="U2083" s="1">
        <v>42849</v>
      </c>
      <c r="V2083" s="13">
        <f t="shared" si="289"/>
        <v>42826</v>
      </c>
      <c r="W2083" s="14">
        <f t="shared" si="290"/>
        <v>42849</v>
      </c>
      <c r="X2083" s="1" t="str">
        <f t="shared" si="291"/>
        <v>Monday</v>
      </c>
      <c r="Y2083" s="2">
        <v>0.76680555555555552</v>
      </c>
      <c r="Z2083" s="2">
        <f t="shared" si="292"/>
        <v>0.75</v>
      </c>
      <c r="AA2083">
        <f>1</f>
        <v>1</v>
      </c>
      <c r="AB2083" s="1">
        <v>42849</v>
      </c>
      <c r="AC2083" s="13">
        <f t="shared" si="293"/>
        <v>42826</v>
      </c>
      <c r="AD2083" s="14">
        <f t="shared" si="294"/>
        <v>42849</v>
      </c>
      <c r="AE2083" s="1" t="str">
        <f t="shared" si="295"/>
        <v>Monday</v>
      </c>
      <c r="AF2083" s="2">
        <v>0.78915509259259264</v>
      </c>
      <c r="AG2083" s="2">
        <f t="shared" si="296"/>
        <v>0.79166666666666663</v>
      </c>
      <c r="AH2083" t="s">
        <v>23</v>
      </c>
    </row>
    <row r="2084" spans="1:34" x14ac:dyDescent="0.25">
      <c r="A2084">
        <v>1598552</v>
      </c>
      <c r="B2084" t="s">
        <v>54</v>
      </c>
      <c r="E2084">
        <v>60641</v>
      </c>
      <c r="F2084" t="s">
        <v>20</v>
      </c>
      <c r="G2084" t="s">
        <v>55</v>
      </c>
      <c r="H2084">
        <v>11142</v>
      </c>
      <c r="I2084" t="s">
        <v>84</v>
      </c>
      <c r="J2084">
        <f>VLOOKUP(I2084,Key!$A$1:$C$73,2,FALSE)</f>
        <v>43.040154000000001</v>
      </c>
      <c r="K2084">
        <f>VLOOKUP(I2084,Key!$A$1:$C$73,3,FALSE)</f>
        <v>-87.932113000000001</v>
      </c>
      <c r="L2084" t="s">
        <v>39</v>
      </c>
      <c r="M2084">
        <f>VLOOKUP(L2084,Key!$A$1:$C$73,2,FALSE)</f>
        <v>43.031480000000002</v>
      </c>
      <c r="N2084">
        <f>VLOOKUP(L2084,Key!$A$1:$C$73,3,FALSE)</f>
        <v>-87.908169999999998</v>
      </c>
      <c r="O2084">
        <v>31</v>
      </c>
      <c r="P2084">
        <v>3</v>
      </c>
      <c r="Q2084">
        <v>4.7</v>
      </c>
      <c r="R2084">
        <v>4.4000000000000004</v>
      </c>
      <c r="S2084">
        <v>186</v>
      </c>
      <c r="T2084">
        <f t="shared" si="288"/>
        <v>-1</v>
      </c>
      <c r="U2084" s="1">
        <v>42849</v>
      </c>
      <c r="V2084" s="13">
        <f t="shared" si="289"/>
        <v>42826</v>
      </c>
      <c r="W2084" s="14">
        <f t="shared" si="290"/>
        <v>42849</v>
      </c>
      <c r="X2084" s="1" t="str">
        <f t="shared" si="291"/>
        <v>Monday</v>
      </c>
      <c r="Y2084" s="2">
        <v>0.76744212962962965</v>
      </c>
      <c r="Z2084" s="2">
        <f t="shared" si="292"/>
        <v>0.75</v>
      </c>
      <c r="AA2084">
        <f>1</f>
        <v>1</v>
      </c>
      <c r="AB2084" s="1">
        <v>42849</v>
      </c>
      <c r="AC2084" s="13">
        <f t="shared" si="293"/>
        <v>42826</v>
      </c>
      <c r="AD2084" s="14">
        <f t="shared" si="294"/>
        <v>42849</v>
      </c>
      <c r="AE2084" s="1" t="str">
        <f t="shared" si="295"/>
        <v>Monday</v>
      </c>
      <c r="AF2084" s="2">
        <v>0.78924768518518518</v>
      </c>
      <c r="AG2084" s="2">
        <f t="shared" si="296"/>
        <v>0.79166666666666663</v>
      </c>
      <c r="AH2084" t="s">
        <v>23</v>
      </c>
    </row>
    <row r="2085" spans="1:34" x14ac:dyDescent="0.25">
      <c r="A2085">
        <v>1598549</v>
      </c>
      <c r="B2085" t="s">
        <v>54</v>
      </c>
      <c r="F2085" t="s">
        <v>20</v>
      </c>
      <c r="G2085" t="s">
        <v>55</v>
      </c>
      <c r="H2085">
        <v>309</v>
      </c>
      <c r="I2085" t="s">
        <v>81</v>
      </c>
      <c r="J2085">
        <f>VLOOKUP(I2085,Key!$A$1:$C$73,2,FALSE)</f>
        <v>43.058010000000003</v>
      </c>
      <c r="K2085">
        <f>VLOOKUP(I2085,Key!$A$1:$C$73,3,FALSE)</f>
        <v>-87.877300000000005</v>
      </c>
      <c r="L2085" t="s">
        <v>81</v>
      </c>
      <c r="M2085">
        <f>VLOOKUP(L2085,Key!$A$1:$C$73,2,FALSE)</f>
        <v>43.058010000000003</v>
      </c>
      <c r="N2085">
        <f>VLOOKUP(L2085,Key!$A$1:$C$73,3,FALSE)</f>
        <v>-87.877300000000005</v>
      </c>
      <c r="O2085">
        <v>27</v>
      </c>
      <c r="P2085">
        <v>3</v>
      </c>
      <c r="Q2085">
        <v>4.0999999999999996</v>
      </c>
      <c r="R2085">
        <v>3.8</v>
      </c>
      <c r="S2085">
        <v>162</v>
      </c>
      <c r="T2085">
        <f t="shared" si="288"/>
        <v>-1</v>
      </c>
      <c r="U2085" s="1">
        <v>42849</v>
      </c>
      <c r="V2085" s="13">
        <f t="shared" si="289"/>
        <v>42826</v>
      </c>
      <c r="W2085" s="14">
        <f t="shared" si="290"/>
        <v>42849</v>
      </c>
      <c r="X2085" s="1" t="str">
        <f t="shared" si="291"/>
        <v>Monday</v>
      </c>
      <c r="Y2085" s="2">
        <v>0.7674537037037038</v>
      </c>
      <c r="Z2085" s="2">
        <f t="shared" si="292"/>
        <v>0.75</v>
      </c>
      <c r="AA2085">
        <f>1</f>
        <v>1</v>
      </c>
      <c r="AB2085" s="1">
        <v>42849</v>
      </c>
      <c r="AC2085" s="13">
        <f t="shared" si="293"/>
        <v>42826</v>
      </c>
      <c r="AD2085" s="14">
        <f t="shared" si="294"/>
        <v>42849</v>
      </c>
      <c r="AE2085" s="1" t="str">
        <f t="shared" si="295"/>
        <v>Monday</v>
      </c>
      <c r="AF2085" s="2">
        <v>0.78638888888888892</v>
      </c>
      <c r="AG2085" s="2">
        <f t="shared" si="296"/>
        <v>0.79166666666666663</v>
      </c>
      <c r="AH2085" t="s">
        <v>25</v>
      </c>
    </row>
    <row r="2086" spans="1:34" x14ac:dyDescent="0.25">
      <c r="A2086">
        <v>1598592</v>
      </c>
      <c r="B2086" t="s">
        <v>54</v>
      </c>
      <c r="E2086">
        <v>7940</v>
      </c>
      <c r="F2086" t="s">
        <v>20</v>
      </c>
      <c r="G2086" t="s">
        <v>55</v>
      </c>
      <c r="H2086">
        <v>5432</v>
      </c>
      <c r="I2086" t="s">
        <v>53</v>
      </c>
      <c r="J2086">
        <f>VLOOKUP(I2086,Key!$A$1:$C$73,2,FALSE)</f>
        <v>43.04824</v>
      </c>
      <c r="K2086">
        <f>VLOOKUP(I2086,Key!$A$1:$C$73,3,FALSE)</f>
        <v>-87.904970000000006</v>
      </c>
      <c r="L2086" t="s">
        <v>84</v>
      </c>
      <c r="M2086">
        <f>VLOOKUP(L2086,Key!$A$1:$C$73,2,FALSE)</f>
        <v>43.040154000000001</v>
      </c>
      <c r="N2086">
        <f>VLOOKUP(L2086,Key!$A$1:$C$73,3,FALSE)</f>
        <v>-87.932113000000001</v>
      </c>
      <c r="O2086">
        <v>20</v>
      </c>
      <c r="P2086">
        <v>3</v>
      </c>
      <c r="Q2086">
        <v>3</v>
      </c>
      <c r="R2086">
        <v>2.9</v>
      </c>
      <c r="S2086">
        <v>120</v>
      </c>
      <c r="T2086">
        <f t="shared" si="288"/>
        <v>-1</v>
      </c>
      <c r="U2086" s="1">
        <v>42849</v>
      </c>
      <c r="V2086" s="13">
        <f t="shared" si="289"/>
        <v>42826</v>
      </c>
      <c r="W2086" s="14">
        <f t="shared" si="290"/>
        <v>42849</v>
      </c>
      <c r="X2086" s="1" t="str">
        <f t="shared" si="291"/>
        <v>Monday</v>
      </c>
      <c r="Y2086" s="2">
        <v>0.78598379629629633</v>
      </c>
      <c r="Z2086" s="2">
        <f t="shared" si="292"/>
        <v>0.79166666666666663</v>
      </c>
      <c r="AA2086">
        <f>1</f>
        <v>1</v>
      </c>
      <c r="AB2086" s="1">
        <v>42849</v>
      </c>
      <c r="AC2086" s="13">
        <f t="shared" si="293"/>
        <v>42826</v>
      </c>
      <c r="AD2086" s="14">
        <f t="shared" si="294"/>
        <v>42849</v>
      </c>
      <c r="AE2086" s="1" t="str">
        <f t="shared" si="295"/>
        <v>Monday</v>
      </c>
      <c r="AF2086" s="2">
        <v>0.79936342592592602</v>
      </c>
      <c r="AG2086" s="2">
        <f t="shared" si="296"/>
        <v>0.79166666666666663</v>
      </c>
      <c r="AH2086" t="s">
        <v>23</v>
      </c>
    </row>
    <row r="2087" spans="1:34" x14ac:dyDescent="0.25">
      <c r="A2087">
        <v>1598679</v>
      </c>
      <c r="B2087" t="s">
        <v>54</v>
      </c>
      <c r="E2087">
        <v>53224</v>
      </c>
      <c r="F2087" t="s">
        <v>20</v>
      </c>
      <c r="G2087" t="s">
        <v>55</v>
      </c>
      <c r="H2087">
        <v>2</v>
      </c>
      <c r="I2087" t="s">
        <v>77</v>
      </c>
      <c r="J2087">
        <f>VLOOKUP(I2087,Key!$A$1:$C$73,2,FALSE)</f>
        <v>43.036900000000003</v>
      </c>
      <c r="K2087">
        <f>VLOOKUP(I2087,Key!$A$1:$C$73,3,FALSE)</f>
        <v>-87.89667</v>
      </c>
      <c r="L2087" t="s">
        <v>77</v>
      </c>
      <c r="M2087">
        <f>VLOOKUP(L2087,Key!$A$1:$C$73,2,FALSE)</f>
        <v>43.036900000000003</v>
      </c>
      <c r="N2087">
        <f>VLOOKUP(L2087,Key!$A$1:$C$73,3,FALSE)</f>
        <v>-87.89667</v>
      </c>
      <c r="O2087">
        <v>47</v>
      </c>
      <c r="P2087">
        <v>6</v>
      </c>
      <c r="Q2087">
        <v>7.1</v>
      </c>
      <c r="R2087">
        <v>6.7</v>
      </c>
      <c r="S2087">
        <v>282</v>
      </c>
      <c r="T2087">
        <f t="shared" si="288"/>
        <v>-1</v>
      </c>
      <c r="U2087" s="1">
        <v>42849</v>
      </c>
      <c r="V2087" s="13">
        <f t="shared" si="289"/>
        <v>42826</v>
      </c>
      <c r="W2087" s="14">
        <f t="shared" si="290"/>
        <v>42849</v>
      </c>
      <c r="X2087" s="1" t="str">
        <f t="shared" si="291"/>
        <v>Monday</v>
      </c>
      <c r="Y2087" s="2">
        <v>0.83743055555555557</v>
      </c>
      <c r="Z2087" s="2">
        <f t="shared" si="292"/>
        <v>0.83333333333333326</v>
      </c>
      <c r="AA2087">
        <f>1</f>
        <v>1</v>
      </c>
      <c r="AB2087" s="1">
        <v>42849</v>
      </c>
      <c r="AC2087" s="13">
        <f t="shared" si="293"/>
        <v>42826</v>
      </c>
      <c r="AD2087" s="14">
        <f t="shared" si="294"/>
        <v>42849</v>
      </c>
      <c r="AE2087" s="1" t="str">
        <f t="shared" si="295"/>
        <v>Monday</v>
      </c>
      <c r="AF2087" s="2">
        <v>0.8695949074074073</v>
      </c>
      <c r="AG2087" s="2">
        <f t="shared" si="296"/>
        <v>0.875</v>
      </c>
      <c r="AH2087" t="s">
        <v>25</v>
      </c>
    </row>
    <row r="2088" spans="1:34" x14ac:dyDescent="0.25">
      <c r="A2088">
        <v>1573762</v>
      </c>
      <c r="B2088" t="s">
        <v>54</v>
      </c>
      <c r="E2088">
        <v>53212</v>
      </c>
      <c r="F2088" t="s">
        <v>20</v>
      </c>
      <c r="G2088" t="s">
        <v>55</v>
      </c>
      <c r="H2088">
        <v>202</v>
      </c>
      <c r="I2088" t="s">
        <v>57</v>
      </c>
      <c r="J2088">
        <f>VLOOKUP(I2088,Key!$A$1:$C$73,2,FALSE)</f>
        <v>43.03913</v>
      </c>
      <c r="K2088">
        <f>VLOOKUP(I2088,Key!$A$1:$C$73,3,FALSE)</f>
        <v>-87.916150000000002</v>
      </c>
      <c r="L2088" t="s">
        <v>67</v>
      </c>
      <c r="M2088">
        <f>VLOOKUP(L2088,Key!$A$1:$C$73,2,FALSE)</f>
        <v>43.05847</v>
      </c>
      <c r="N2088">
        <f>VLOOKUP(L2088,Key!$A$1:$C$73,3,FALSE)</f>
        <v>-87.898079999999993</v>
      </c>
      <c r="O2088">
        <v>14</v>
      </c>
      <c r="P2088">
        <v>3</v>
      </c>
      <c r="Q2088">
        <v>2.1</v>
      </c>
      <c r="R2088">
        <v>2</v>
      </c>
      <c r="S2088">
        <v>84</v>
      </c>
      <c r="T2088">
        <f t="shared" si="288"/>
        <v>-1</v>
      </c>
      <c r="U2088" s="1">
        <v>42849</v>
      </c>
      <c r="V2088" s="13">
        <f t="shared" si="289"/>
        <v>42826</v>
      </c>
      <c r="W2088" s="14">
        <f t="shared" si="290"/>
        <v>42849</v>
      </c>
      <c r="X2088" s="1" t="str">
        <f t="shared" si="291"/>
        <v>Monday</v>
      </c>
      <c r="Y2088" s="2">
        <v>0.86618055555555562</v>
      </c>
      <c r="Z2088" s="2">
        <f t="shared" si="292"/>
        <v>0.875</v>
      </c>
      <c r="AA2088">
        <f>1</f>
        <v>1</v>
      </c>
      <c r="AB2088" s="1">
        <v>42849</v>
      </c>
      <c r="AC2088" s="13">
        <f t="shared" si="293"/>
        <v>42826</v>
      </c>
      <c r="AD2088" s="14">
        <f t="shared" si="294"/>
        <v>42849</v>
      </c>
      <c r="AE2088" s="1" t="str">
        <f t="shared" si="295"/>
        <v>Monday</v>
      </c>
      <c r="AF2088" s="2">
        <v>0.87614583333333329</v>
      </c>
      <c r="AG2088" s="2">
        <f t="shared" si="296"/>
        <v>0.875</v>
      </c>
      <c r="AH2088" t="s">
        <v>23</v>
      </c>
    </row>
    <row r="2089" spans="1:34" x14ac:dyDescent="0.25">
      <c r="A2089">
        <v>1446069</v>
      </c>
      <c r="B2089" t="s">
        <v>54</v>
      </c>
      <c r="E2089">
        <v>53202</v>
      </c>
      <c r="F2089" t="s">
        <v>20</v>
      </c>
      <c r="G2089" t="s">
        <v>55</v>
      </c>
      <c r="H2089">
        <v>5497</v>
      </c>
      <c r="I2089" t="s">
        <v>79</v>
      </c>
      <c r="J2089">
        <f>VLOOKUP(I2089,Key!$A$1:$C$73,2,FALSE)</f>
        <v>43.04804</v>
      </c>
      <c r="K2089">
        <f>VLOOKUP(I2089,Key!$A$1:$C$73,3,FALSE)</f>
        <v>-87.896720000000002</v>
      </c>
      <c r="L2089" t="s">
        <v>79</v>
      </c>
      <c r="M2089">
        <f>VLOOKUP(L2089,Key!$A$1:$C$73,2,FALSE)</f>
        <v>43.04804</v>
      </c>
      <c r="N2089">
        <f>VLOOKUP(L2089,Key!$A$1:$C$73,3,FALSE)</f>
        <v>-87.896720000000002</v>
      </c>
      <c r="O2089">
        <v>35</v>
      </c>
      <c r="P2089">
        <v>6</v>
      </c>
      <c r="Q2089">
        <v>5.3</v>
      </c>
      <c r="R2089">
        <v>5</v>
      </c>
      <c r="S2089">
        <v>210</v>
      </c>
      <c r="T2089">
        <f t="shared" si="288"/>
        <v>-1</v>
      </c>
      <c r="U2089" s="1">
        <v>42840</v>
      </c>
      <c r="V2089" s="13">
        <f t="shared" si="289"/>
        <v>42826</v>
      </c>
      <c r="W2089" s="14">
        <f t="shared" si="290"/>
        <v>42840</v>
      </c>
      <c r="X2089" s="1" t="str">
        <f t="shared" si="291"/>
        <v>Saturday</v>
      </c>
      <c r="Y2089" s="2">
        <v>0.73957175925925922</v>
      </c>
      <c r="Z2089" s="2">
        <f t="shared" si="292"/>
        <v>0.75</v>
      </c>
      <c r="AA2089">
        <f>1</f>
        <v>1</v>
      </c>
      <c r="AB2089" s="1">
        <v>42840</v>
      </c>
      <c r="AC2089" s="13">
        <f t="shared" si="293"/>
        <v>42826</v>
      </c>
      <c r="AD2089" s="14">
        <f t="shared" si="294"/>
        <v>42840</v>
      </c>
      <c r="AE2089" s="1" t="str">
        <f t="shared" si="295"/>
        <v>Saturday</v>
      </c>
      <c r="AF2089" s="2">
        <v>0.76327546296296289</v>
      </c>
      <c r="AG2089" s="2">
        <f t="shared" si="296"/>
        <v>0.75</v>
      </c>
      <c r="AH2089" t="s">
        <v>25</v>
      </c>
    </row>
    <row r="2090" spans="1:34" x14ac:dyDescent="0.25">
      <c r="A2090">
        <v>1582865</v>
      </c>
      <c r="B2090" t="s">
        <v>54</v>
      </c>
      <c r="E2090">
        <v>53222</v>
      </c>
      <c r="F2090" t="s">
        <v>20</v>
      </c>
      <c r="G2090" t="s">
        <v>55</v>
      </c>
      <c r="H2090">
        <v>5433</v>
      </c>
      <c r="I2090" t="s">
        <v>81</v>
      </c>
      <c r="J2090">
        <f>VLOOKUP(I2090,Key!$A$1:$C$73,2,FALSE)</f>
        <v>43.058010000000003</v>
      </c>
      <c r="K2090">
        <f>VLOOKUP(I2090,Key!$A$1:$C$73,3,FALSE)</f>
        <v>-87.877300000000005</v>
      </c>
      <c r="L2090" t="s">
        <v>81</v>
      </c>
      <c r="M2090">
        <f>VLOOKUP(L2090,Key!$A$1:$C$73,2,FALSE)</f>
        <v>43.058010000000003</v>
      </c>
      <c r="N2090">
        <f>VLOOKUP(L2090,Key!$A$1:$C$73,3,FALSE)</f>
        <v>-87.877300000000005</v>
      </c>
      <c r="O2090">
        <v>65</v>
      </c>
      <c r="P2090">
        <v>9</v>
      </c>
      <c r="Q2090">
        <v>9.8000000000000007</v>
      </c>
      <c r="R2090">
        <v>9.3000000000000007</v>
      </c>
      <c r="S2090">
        <v>390</v>
      </c>
      <c r="T2090">
        <f t="shared" si="288"/>
        <v>-1</v>
      </c>
      <c r="U2090" s="1">
        <v>42840</v>
      </c>
      <c r="V2090" s="13">
        <f t="shared" si="289"/>
        <v>42826</v>
      </c>
      <c r="W2090" s="14">
        <f t="shared" si="290"/>
        <v>42840</v>
      </c>
      <c r="X2090" s="1" t="str">
        <f t="shared" si="291"/>
        <v>Saturday</v>
      </c>
      <c r="Y2090" s="2">
        <v>0.7462037037037037</v>
      </c>
      <c r="Z2090" s="2">
        <f t="shared" si="292"/>
        <v>0.75</v>
      </c>
      <c r="AA2090">
        <f>1</f>
        <v>1</v>
      </c>
      <c r="AB2090" s="1">
        <v>42840</v>
      </c>
      <c r="AC2090" s="13">
        <f t="shared" si="293"/>
        <v>42826</v>
      </c>
      <c r="AD2090" s="14">
        <f t="shared" si="294"/>
        <v>42840</v>
      </c>
      <c r="AE2090" s="1" t="str">
        <f t="shared" si="295"/>
        <v>Saturday</v>
      </c>
      <c r="AF2090" s="2">
        <v>0.79143518518518519</v>
      </c>
      <c r="AG2090" s="2">
        <f t="shared" si="296"/>
        <v>0.79166666666666663</v>
      </c>
      <c r="AH2090" t="s">
        <v>25</v>
      </c>
    </row>
    <row r="2091" spans="1:34" x14ac:dyDescent="0.25">
      <c r="A2091">
        <v>1582881</v>
      </c>
      <c r="B2091" t="s">
        <v>54</v>
      </c>
      <c r="E2091">
        <v>60098</v>
      </c>
      <c r="F2091" t="s">
        <v>20</v>
      </c>
      <c r="G2091" t="s">
        <v>55</v>
      </c>
      <c r="H2091">
        <v>11156</v>
      </c>
      <c r="I2091" t="s">
        <v>74</v>
      </c>
      <c r="J2091">
        <f>VLOOKUP(I2091,Key!$A$1:$C$73,2,FALSE)</f>
        <v>43.05536</v>
      </c>
      <c r="K2091">
        <f>VLOOKUP(I2091,Key!$A$1:$C$73,3,FALSE)</f>
        <v>-87.90504</v>
      </c>
      <c r="L2091" t="s">
        <v>28</v>
      </c>
      <c r="M2091">
        <f>VLOOKUP(L2091,Key!$A$1:$C$73,2,FALSE)</f>
        <v>43.038580000000003</v>
      </c>
      <c r="N2091">
        <f>VLOOKUP(L2091,Key!$A$1:$C$73,3,FALSE)</f>
        <v>-87.90934</v>
      </c>
      <c r="O2091">
        <v>28</v>
      </c>
      <c r="P2091">
        <v>3</v>
      </c>
      <c r="Q2091">
        <v>4.2</v>
      </c>
      <c r="R2091">
        <v>4</v>
      </c>
      <c r="S2091">
        <v>168</v>
      </c>
      <c r="T2091">
        <f t="shared" si="288"/>
        <v>-1</v>
      </c>
      <c r="U2091" s="1">
        <v>42840</v>
      </c>
      <c r="V2091" s="13">
        <f t="shared" si="289"/>
        <v>42826</v>
      </c>
      <c r="W2091" s="14">
        <f t="shared" si="290"/>
        <v>42840</v>
      </c>
      <c r="X2091" s="1" t="str">
        <f t="shared" si="291"/>
        <v>Saturday</v>
      </c>
      <c r="Y2091" s="2">
        <v>0.7475694444444444</v>
      </c>
      <c r="Z2091" s="2">
        <f t="shared" si="292"/>
        <v>0.75</v>
      </c>
      <c r="AA2091">
        <f>1</f>
        <v>1</v>
      </c>
      <c r="AB2091" s="1">
        <v>42840</v>
      </c>
      <c r="AC2091" s="13">
        <f t="shared" si="293"/>
        <v>42826</v>
      </c>
      <c r="AD2091" s="14">
        <f t="shared" si="294"/>
        <v>42840</v>
      </c>
      <c r="AE2091" s="1" t="str">
        <f t="shared" si="295"/>
        <v>Saturday</v>
      </c>
      <c r="AF2091" s="2">
        <v>0.7672106481481481</v>
      </c>
      <c r="AG2091" s="2">
        <f t="shared" si="296"/>
        <v>0.75</v>
      </c>
      <c r="AH2091" t="s">
        <v>23</v>
      </c>
    </row>
    <row r="2092" spans="1:34" x14ac:dyDescent="0.25">
      <c r="A2092">
        <v>1582935</v>
      </c>
      <c r="B2092" t="s">
        <v>54</v>
      </c>
      <c r="E2092">
        <v>53233</v>
      </c>
      <c r="F2092" t="s">
        <v>20</v>
      </c>
      <c r="G2092" t="s">
        <v>55</v>
      </c>
      <c r="H2092">
        <v>5542</v>
      </c>
      <c r="I2092" t="s">
        <v>61</v>
      </c>
      <c r="J2092">
        <f>VLOOKUP(I2092,Key!$A$1:$C$73,2,FALSE)</f>
        <v>43.060786</v>
      </c>
      <c r="K2092">
        <f>VLOOKUP(I2092,Key!$A$1:$C$73,3,FALSE)</f>
        <v>-87.883825999999999</v>
      </c>
      <c r="L2092" t="s">
        <v>81</v>
      </c>
      <c r="M2092">
        <f>VLOOKUP(L2092,Key!$A$1:$C$73,2,FALSE)</f>
        <v>43.058010000000003</v>
      </c>
      <c r="N2092">
        <f>VLOOKUP(L2092,Key!$A$1:$C$73,3,FALSE)</f>
        <v>-87.877300000000005</v>
      </c>
      <c r="O2092">
        <v>24</v>
      </c>
      <c r="P2092">
        <v>3</v>
      </c>
      <c r="Q2092">
        <v>3.6</v>
      </c>
      <c r="R2092">
        <v>3.4</v>
      </c>
      <c r="S2092">
        <v>144</v>
      </c>
      <c r="T2092">
        <f t="shared" si="288"/>
        <v>-1</v>
      </c>
      <c r="U2092" s="1">
        <v>42840</v>
      </c>
      <c r="V2092" s="13">
        <f t="shared" si="289"/>
        <v>42826</v>
      </c>
      <c r="W2092" s="14">
        <f t="shared" si="290"/>
        <v>42840</v>
      </c>
      <c r="X2092" s="1" t="str">
        <f t="shared" si="291"/>
        <v>Saturday</v>
      </c>
      <c r="Y2092" s="2">
        <v>0.75693287037037038</v>
      </c>
      <c r="Z2092" s="2">
        <f t="shared" si="292"/>
        <v>0.75</v>
      </c>
      <c r="AA2092">
        <f>1</f>
        <v>1</v>
      </c>
      <c r="AB2092" s="1">
        <v>42840</v>
      </c>
      <c r="AC2092" s="13">
        <f t="shared" si="293"/>
        <v>42826</v>
      </c>
      <c r="AD2092" s="14">
        <f t="shared" si="294"/>
        <v>42840</v>
      </c>
      <c r="AE2092" s="1" t="str">
        <f t="shared" si="295"/>
        <v>Saturday</v>
      </c>
      <c r="AF2092" s="2">
        <v>0.77320601851851845</v>
      </c>
      <c r="AG2092" s="2">
        <f t="shared" si="296"/>
        <v>0.79166666666666663</v>
      </c>
      <c r="AH2092" t="s">
        <v>23</v>
      </c>
    </row>
    <row r="2093" spans="1:34" x14ac:dyDescent="0.25">
      <c r="A2093">
        <v>1570301</v>
      </c>
      <c r="B2093" t="s">
        <v>54</v>
      </c>
      <c r="E2093">
        <v>53211</v>
      </c>
      <c r="F2093" t="s">
        <v>20</v>
      </c>
      <c r="G2093" t="s">
        <v>55</v>
      </c>
      <c r="H2093">
        <v>46</v>
      </c>
      <c r="I2093" t="s">
        <v>81</v>
      </c>
      <c r="J2093">
        <f>VLOOKUP(I2093,Key!$A$1:$C$73,2,FALSE)</f>
        <v>43.058010000000003</v>
      </c>
      <c r="K2093">
        <f>VLOOKUP(I2093,Key!$A$1:$C$73,3,FALSE)</f>
        <v>-87.877300000000005</v>
      </c>
      <c r="L2093" t="s">
        <v>21</v>
      </c>
      <c r="M2093">
        <f>VLOOKUP(L2093,Key!$A$1:$C$73,2,FALSE)</f>
        <v>43.074890000000003</v>
      </c>
      <c r="N2093">
        <f>VLOOKUP(L2093,Key!$A$1:$C$73,3,FALSE)</f>
        <v>-87.882810000000006</v>
      </c>
      <c r="O2093">
        <v>39</v>
      </c>
      <c r="P2093">
        <v>6</v>
      </c>
      <c r="Q2093">
        <v>5.9</v>
      </c>
      <c r="R2093">
        <v>5.6</v>
      </c>
      <c r="S2093">
        <v>234</v>
      </c>
      <c r="T2093">
        <f t="shared" si="288"/>
        <v>-1</v>
      </c>
      <c r="U2093" s="1">
        <v>42840</v>
      </c>
      <c r="V2093" s="13">
        <f t="shared" si="289"/>
        <v>42826</v>
      </c>
      <c r="W2093" s="14">
        <f t="shared" si="290"/>
        <v>42840</v>
      </c>
      <c r="X2093" s="1" t="str">
        <f t="shared" si="291"/>
        <v>Saturday</v>
      </c>
      <c r="Y2093" s="2">
        <v>0.75795138888888891</v>
      </c>
      <c r="Z2093" s="2">
        <f t="shared" si="292"/>
        <v>0.75</v>
      </c>
      <c r="AA2093">
        <f>1</f>
        <v>1</v>
      </c>
      <c r="AB2093" s="1">
        <v>42840</v>
      </c>
      <c r="AC2093" s="13">
        <f t="shared" si="293"/>
        <v>42826</v>
      </c>
      <c r="AD2093" s="14">
        <f t="shared" si="294"/>
        <v>42840</v>
      </c>
      <c r="AE2093" s="1" t="str">
        <f t="shared" si="295"/>
        <v>Saturday</v>
      </c>
      <c r="AF2093" s="2">
        <v>0.78540509259259261</v>
      </c>
      <c r="AG2093" s="2">
        <f t="shared" si="296"/>
        <v>0.79166666666666663</v>
      </c>
      <c r="AH2093" t="s">
        <v>23</v>
      </c>
    </row>
    <row r="2094" spans="1:34" x14ac:dyDescent="0.25">
      <c r="A2094">
        <v>1582987</v>
      </c>
      <c r="B2094" t="s">
        <v>54</v>
      </c>
      <c r="E2094">
        <v>53132</v>
      </c>
      <c r="F2094" t="s">
        <v>20</v>
      </c>
      <c r="G2094" t="s">
        <v>55</v>
      </c>
      <c r="H2094">
        <v>11095</v>
      </c>
      <c r="I2094" t="s">
        <v>77</v>
      </c>
      <c r="J2094">
        <f>VLOOKUP(I2094,Key!$A$1:$C$73,2,FALSE)</f>
        <v>43.036900000000003</v>
      </c>
      <c r="K2094">
        <f>VLOOKUP(I2094,Key!$A$1:$C$73,3,FALSE)</f>
        <v>-87.89667</v>
      </c>
      <c r="L2094" t="s">
        <v>77</v>
      </c>
      <c r="M2094">
        <f>VLOOKUP(L2094,Key!$A$1:$C$73,2,FALSE)</f>
        <v>43.036900000000003</v>
      </c>
      <c r="N2094">
        <f>VLOOKUP(L2094,Key!$A$1:$C$73,3,FALSE)</f>
        <v>-87.89667</v>
      </c>
      <c r="O2094">
        <v>79</v>
      </c>
      <c r="P2094">
        <v>9</v>
      </c>
      <c r="Q2094">
        <v>11.9</v>
      </c>
      <c r="R2094">
        <v>11.3</v>
      </c>
      <c r="S2094">
        <v>474</v>
      </c>
      <c r="T2094">
        <f t="shared" si="288"/>
        <v>-1</v>
      </c>
      <c r="U2094" s="1">
        <v>42840</v>
      </c>
      <c r="V2094" s="13">
        <f t="shared" si="289"/>
        <v>42826</v>
      </c>
      <c r="W2094" s="14">
        <f t="shared" si="290"/>
        <v>42840</v>
      </c>
      <c r="X2094" s="1" t="str">
        <f t="shared" si="291"/>
        <v>Saturday</v>
      </c>
      <c r="Y2094" s="2">
        <v>0.7674537037037038</v>
      </c>
      <c r="Z2094" s="2">
        <f t="shared" si="292"/>
        <v>0.75</v>
      </c>
      <c r="AA2094">
        <f>1</f>
        <v>1</v>
      </c>
      <c r="AB2094" s="1">
        <v>42840</v>
      </c>
      <c r="AC2094" s="13">
        <f t="shared" si="293"/>
        <v>42826</v>
      </c>
      <c r="AD2094" s="14">
        <f t="shared" si="294"/>
        <v>42840</v>
      </c>
      <c r="AE2094" s="1" t="str">
        <f t="shared" si="295"/>
        <v>Saturday</v>
      </c>
      <c r="AF2094" s="2">
        <v>0.82243055555555555</v>
      </c>
      <c r="AG2094" s="2">
        <f t="shared" si="296"/>
        <v>0.83333333333333326</v>
      </c>
      <c r="AH2094" t="s">
        <v>25</v>
      </c>
    </row>
    <row r="2095" spans="1:34" x14ac:dyDescent="0.25">
      <c r="A2095">
        <v>1583124</v>
      </c>
      <c r="B2095" t="s">
        <v>54</v>
      </c>
      <c r="E2095">
        <v>53225</v>
      </c>
      <c r="F2095" t="s">
        <v>20</v>
      </c>
      <c r="G2095" t="s">
        <v>55</v>
      </c>
      <c r="H2095">
        <v>5463</v>
      </c>
      <c r="I2095" t="s">
        <v>36</v>
      </c>
      <c r="J2095">
        <f>VLOOKUP(I2095,Key!$A$1:$C$73,2,FALSE)</f>
        <v>43.03519</v>
      </c>
      <c r="K2095">
        <f>VLOOKUP(I2095,Key!$A$1:$C$73,3,FALSE)</f>
        <v>-87.907390000000007</v>
      </c>
      <c r="L2095" t="s">
        <v>62</v>
      </c>
      <c r="M2095">
        <f>VLOOKUP(L2095,Key!$A$1:$C$73,2,FALSE)</f>
        <v>43.052460000000004</v>
      </c>
      <c r="N2095">
        <f>VLOOKUP(L2095,Key!$A$1:$C$73,3,FALSE)</f>
        <v>-87.891000000000005</v>
      </c>
      <c r="O2095">
        <v>34</v>
      </c>
      <c r="P2095">
        <v>3</v>
      </c>
      <c r="Q2095">
        <v>5.0999999999999996</v>
      </c>
      <c r="R2095">
        <v>4.8</v>
      </c>
      <c r="S2095">
        <v>204</v>
      </c>
      <c r="T2095">
        <f t="shared" si="288"/>
        <v>-1</v>
      </c>
      <c r="U2095" s="1">
        <v>42840</v>
      </c>
      <c r="V2095" s="13">
        <f t="shared" si="289"/>
        <v>42826</v>
      </c>
      <c r="W2095" s="14">
        <f t="shared" si="290"/>
        <v>42840</v>
      </c>
      <c r="X2095" s="1" t="str">
        <f t="shared" si="291"/>
        <v>Saturday</v>
      </c>
      <c r="Y2095" s="2">
        <v>0.79156249999999995</v>
      </c>
      <c r="Z2095" s="2">
        <f t="shared" si="292"/>
        <v>0.79166666666666663</v>
      </c>
      <c r="AA2095">
        <f>1</f>
        <v>1</v>
      </c>
      <c r="AB2095" s="1">
        <v>42840</v>
      </c>
      <c r="AC2095" s="13">
        <f t="shared" si="293"/>
        <v>42826</v>
      </c>
      <c r="AD2095" s="14">
        <f t="shared" si="294"/>
        <v>42840</v>
      </c>
      <c r="AE2095" s="1" t="str">
        <f t="shared" si="295"/>
        <v>Saturday</v>
      </c>
      <c r="AF2095" s="2">
        <v>0.81518518518518512</v>
      </c>
      <c r="AG2095" s="2">
        <f t="shared" si="296"/>
        <v>0.83333333333333326</v>
      </c>
      <c r="AH2095" t="s">
        <v>23</v>
      </c>
    </row>
    <row r="2096" spans="1:34" x14ac:dyDescent="0.25">
      <c r="A2096">
        <v>1583143</v>
      </c>
      <c r="B2096" t="s">
        <v>54</v>
      </c>
      <c r="E2096">
        <v>53221</v>
      </c>
      <c r="F2096" t="s">
        <v>20</v>
      </c>
      <c r="G2096" t="s">
        <v>55</v>
      </c>
      <c r="H2096">
        <v>81</v>
      </c>
      <c r="I2096" t="s">
        <v>77</v>
      </c>
      <c r="J2096">
        <f>VLOOKUP(I2096,Key!$A$1:$C$73,2,FALSE)</f>
        <v>43.036900000000003</v>
      </c>
      <c r="K2096">
        <f>VLOOKUP(I2096,Key!$A$1:$C$73,3,FALSE)</f>
        <v>-87.89667</v>
      </c>
      <c r="L2096" t="s">
        <v>77</v>
      </c>
      <c r="M2096">
        <f>VLOOKUP(L2096,Key!$A$1:$C$73,2,FALSE)</f>
        <v>43.036900000000003</v>
      </c>
      <c r="N2096">
        <f>VLOOKUP(L2096,Key!$A$1:$C$73,3,FALSE)</f>
        <v>-87.89667</v>
      </c>
      <c r="O2096">
        <v>1</v>
      </c>
      <c r="P2096">
        <v>0</v>
      </c>
      <c r="Q2096">
        <v>0.2</v>
      </c>
      <c r="R2096">
        <v>0.1</v>
      </c>
      <c r="S2096">
        <v>6</v>
      </c>
      <c r="T2096">
        <f t="shared" si="288"/>
        <v>-1</v>
      </c>
      <c r="U2096" s="1">
        <v>42840</v>
      </c>
      <c r="V2096" s="13">
        <f t="shared" si="289"/>
        <v>42826</v>
      </c>
      <c r="W2096" s="14">
        <f t="shared" si="290"/>
        <v>42840</v>
      </c>
      <c r="X2096" s="1" t="str">
        <f t="shared" si="291"/>
        <v>Saturday</v>
      </c>
      <c r="Y2096" s="2">
        <v>0.79490740740740751</v>
      </c>
      <c r="Z2096" s="2">
        <f t="shared" si="292"/>
        <v>0.79166666666666663</v>
      </c>
      <c r="AA2096">
        <f>1</f>
        <v>1</v>
      </c>
      <c r="AB2096" s="1">
        <v>42840</v>
      </c>
      <c r="AC2096" s="13">
        <f t="shared" si="293"/>
        <v>42826</v>
      </c>
      <c r="AD2096" s="14">
        <f t="shared" si="294"/>
        <v>42840</v>
      </c>
      <c r="AE2096" s="1" t="str">
        <f t="shared" si="295"/>
        <v>Saturday</v>
      </c>
      <c r="AF2096" s="2">
        <v>0.79533564814814817</v>
      </c>
      <c r="AG2096" s="2">
        <f t="shared" si="296"/>
        <v>0.79166666666666663</v>
      </c>
      <c r="AH2096" t="s">
        <v>25</v>
      </c>
    </row>
    <row r="2097" spans="1:34" x14ac:dyDescent="0.25">
      <c r="A2097">
        <v>1583172</v>
      </c>
      <c r="B2097" t="s">
        <v>54</v>
      </c>
      <c r="E2097">
        <v>53202</v>
      </c>
      <c r="F2097" t="s">
        <v>20</v>
      </c>
      <c r="G2097" t="s">
        <v>55</v>
      </c>
      <c r="H2097">
        <v>11063</v>
      </c>
      <c r="I2097" t="s">
        <v>52</v>
      </c>
      <c r="J2097">
        <f>VLOOKUP(I2097,Key!$A$1:$C$73,2,FALSE)</f>
        <v>43.042490000000001</v>
      </c>
      <c r="K2097">
        <f>VLOOKUP(I2097,Key!$A$1:$C$73,3,FALSE)</f>
        <v>-87.909959999999998</v>
      </c>
      <c r="L2097" t="s">
        <v>48</v>
      </c>
      <c r="M2097">
        <f>VLOOKUP(L2097,Key!$A$1:$C$73,2,FALSE)</f>
        <v>43.031320000000001</v>
      </c>
      <c r="N2097">
        <f>VLOOKUP(L2097,Key!$A$1:$C$73,3,FALSE)</f>
        <v>-87.904259999999994</v>
      </c>
      <c r="O2097">
        <v>35</v>
      </c>
      <c r="P2097">
        <v>6</v>
      </c>
      <c r="Q2097">
        <v>5.3</v>
      </c>
      <c r="R2097">
        <v>5</v>
      </c>
      <c r="S2097">
        <v>210</v>
      </c>
      <c r="T2097">
        <f t="shared" si="288"/>
        <v>-1</v>
      </c>
      <c r="U2097" s="1">
        <v>42840</v>
      </c>
      <c r="V2097" s="13">
        <f t="shared" si="289"/>
        <v>42826</v>
      </c>
      <c r="W2097" s="14">
        <f t="shared" si="290"/>
        <v>42840</v>
      </c>
      <c r="X2097" s="1" t="str">
        <f t="shared" si="291"/>
        <v>Saturday</v>
      </c>
      <c r="Y2097" s="2">
        <v>0.80010416666666673</v>
      </c>
      <c r="Z2097" s="2">
        <f t="shared" si="292"/>
        <v>0.79166666666666663</v>
      </c>
      <c r="AA2097">
        <f>1</f>
        <v>1</v>
      </c>
      <c r="AB2097" s="1">
        <v>42840</v>
      </c>
      <c r="AC2097" s="13">
        <f t="shared" si="293"/>
        <v>42826</v>
      </c>
      <c r="AD2097" s="14">
        <f t="shared" si="294"/>
        <v>42840</v>
      </c>
      <c r="AE2097" s="1" t="str">
        <f t="shared" si="295"/>
        <v>Saturday</v>
      </c>
      <c r="AF2097" s="2">
        <v>0.82491898148148157</v>
      </c>
      <c r="AG2097" s="2">
        <f t="shared" si="296"/>
        <v>0.83333333333333326</v>
      </c>
      <c r="AH2097" t="s">
        <v>23</v>
      </c>
    </row>
    <row r="2098" spans="1:34" x14ac:dyDescent="0.25">
      <c r="A2098">
        <v>1286560</v>
      </c>
      <c r="B2098" t="s">
        <v>54</v>
      </c>
      <c r="E2098">
        <v>53211</v>
      </c>
      <c r="F2098" t="s">
        <v>20</v>
      </c>
      <c r="G2098" t="s">
        <v>55</v>
      </c>
      <c r="H2098">
        <v>145</v>
      </c>
      <c r="I2098" t="s">
        <v>62</v>
      </c>
      <c r="J2098">
        <f>VLOOKUP(I2098,Key!$A$1:$C$73,2,FALSE)</f>
        <v>43.052460000000004</v>
      </c>
      <c r="K2098">
        <f>VLOOKUP(I2098,Key!$A$1:$C$73,3,FALSE)</f>
        <v>-87.891000000000005</v>
      </c>
      <c r="L2098" t="s">
        <v>63</v>
      </c>
      <c r="M2098">
        <f>VLOOKUP(L2098,Key!$A$1:$C$73,2,FALSE)</f>
        <v>43.066893999999998</v>
      </c>
      <c r="N2098">
        <f>VLOOKUP(L2098,Key!$A$1:$C$73,3,FALSE)</f>
        <v>-87.877936000000005</v>
      </c>
      <c r="O2098">
        <v>24</v>
      </c>
      <c r="P2098">
        <v>3</v>
      </c>
      <c r="Q2098">
        <v>3.6</v>
      </c>
      <c r="R2098">
        <v>3.4</v>
      </c>
      <c r="S2098">
        <v>144</v>
      </c>
      <c r="T2098">
        <f t="shared" si="288"/>
        <v>-1</v>
      </c>
      <c r="U2098" s="1">
        <v>42840</v>
      </c>
      <c r="V2098" s="13">
        <f t="shared" si="289"/>
        <v>42826</v>
      </c>
      <c r="W2098" s="14">
        <f t="shared" si="290"/>
        <v>42840</v>
      </c>
      <c r="X2098" s="1" t="str">
        <f t="shared" si="291"/>
        <v>Saturday</v>
      </c>
      <c r="Y2098" s="2">
        <v>0.81196759259259255</v>
      </c>
      <c r="Z2098" s="2">
        <f t="shared" si="292"/>
        <v>0.79166666666666663</v>
      </c>
      <c r="AA2098">
        <f>1</f>
        <v>1</v>
      </c>
      <c r="AB2098" s="1">
        <v>42840</v>
      </c>
      <c r="AC2098" s="13">
        <f t="shared" si="293"/>
        <v>42826</v>
      </c>
      <c r="AD2098" s="14">
        <f t="shared" si="294"/>
        <v>42840</v>
      </c>
      <c r="AE2098" s="1" t="str">
        <f t="shared" si="295"/>
        <v>Saturday</v>
      </c>
      <c r="AF2098" s="2">
        <v>0.82903935185185185</v>
      </c>
      <c r="AG2098" s="2">
        <f t="shared" si="296"/>
        <v>0.83333333333333326</v>
      </c>
      <c r="AH2098" t="s">
        <v>23</v>
      </c>
    </row>
    <row r="2099" spans="1:34" x14ac:dyDescent="0.25">
      <c r="A2099">
        <v>1583285</v>
      </c>
      <c r="B2099" t="s">
        <v>54</v>
      </c>
      <c r="E2099">
        <v>53211</v>
      </c>
      <c r="F2099" t="s">
        <v>20</v>
      </c>
      <c r="G2099" t="s">
        <v>55</v>
      </c>
      <c r="H2099">
        <v>1000</v>
      </c>
      <c r="I2099" t="s">
        <v>28</v>
      </c>
      <c r="J2099">
        <f>VLOOKUP(I2099,Key!$A$1:$C$73,2,FALSE)</f>
        <v>43.038580000000003</v>
      </c>
      <c r="K2099">
        <f>VLOOKUP(I2099,Key!$A$1:$C$73,3,FALSE)</f>
        <v>-87.90934</v>
      </c>
      <c r="L2099" t="s">
        <v>68</v>
      </c>
      <c r="M2099">
        <f>VLOOKUP(L2099,Key!$A$1:$C$73,2,FALSE)</f>
        <v>43.026470000000003</v>
      </c>
      <c r="N2099">
        <f>VLOOKUP(L2099,Key!$A$1:$C$73,3,FALSE)</f>
        <v>-87.918040000000005</v>
      </c>
      <c r="O2099">
        <v>23</v>
      </c>
      <c r="P2099">
        <v>3</v>
      </c>
      <c r="Q2099">
        <v>3.5</v>
      </c>
      <c r="R2099">
        <v>3.3</v>
      </c>
      <c r="S2099">
        <v>138</v>
      </c>
      <c r="T2099">
        <f t="shared" si="288"/>
        <v>-1</v>
      </c>
      <c r="U2099" s="1">
        <v>42840</v>
      </c>
      <c r="V2099" s="13">
        <f t="shared" si="289"/>
        <v>42826</v>
      </c>
      <c r="W2099" s="14">
        <f t="shared" si="290"/>
        <v>42840</v>
      </c>
      <c r="X2099" s="1" t="str">
        <f t="shared" si="291"/>
        <v>Saturday</v>
      </c>
      <c r="Y2099" s="2">
        <v>0.82915509259259268</v>
      </c>
      <c r="Z2099" s="2">
        <f t="shared" si="292"/>
        <v>0.83333333333333326</v>
      </c>
      <c r="AA2099">
        <f>1</f>
        <v>1</v>
      </c>
      <c r="AB2099" s="1">
        <v>42840</v>
      </c>
      <c r="AC2099" s="13">
        <f t="shared" si="293"/>
        <v>42826</v>
      </c>
      <c r="AD2099" s="14">
        <f t="shared" si="294"/>
        <v>42840</v>
      </c>
      <c r="AE2099" s="1" t="str">
        <f t="shared" si="295"/>
        <v>Saturday</v>
      </c>
      <c r="AF2099" s="2">
        <v>0.84476851851851853</v>
      </c>
      <c r="AG2099" s="2">
        <f t="shared" si="296"/>
        <v>0.83333333333333326</v>
      </c>
      <c r="AH2099" t="s">
        <v>23</v>
      </c>
    </row>
    <row r="2100" spans="1:34" x14ac:dyDescent="0.25">
      <c r="A2100">
        <v>1583302</v>
      </c>
      <c r="B2100" t="s">
        <v>54</v>
      </c>
      <c r="E2100">
        <v>53210</v>
      </c>
      <c r="F2100" t="s">
        <v>20</v>
      </c>
      <c r="G2100" t="s">
        <v>55</v>
      </c>
      <c r="H2100">
        <v>5542</v>
      </c>
      <c r="I2100" t="s">
        <v>81</v>
      </c>
      <c r="J2100">
        <f>VLOOKUP(I2100,Key!$A$1:$C$73,2,FALSE)</f>
        <v>43.058010000000003</v>
      </c>
      <c r="K2100">
        <f>VLOOKUP(I2100,Key!$A$1:$C$73,3,FALSE)</f>
        <v>-87.877300000000005</v>
      </c>
      <c r="L2100" t="s">
        <v>81</v>
      </c>
      <c r="M2100">
        <f>VLOOKUP(L2100,Key!$A$1:$C$73,2,FALSE)</f>
        <v>43.058010000000003</v>
      </c>
      <c r="N2100">
        <f>VLOOKUP(L2100,Key!$A$1:$C$73,3,FALSE)</f>
        <v>-87.877300000000005</v>
      </c>
      <c r="O2100">
        <v>29</v>
      </c>
      <c r="P2100">
        <v>3</v>
      </c>
      <c r="Q2100">
        <v>4.4000000000000004</v>
      </c>
      <c r="R2100">
        <v>4.0999999999999996</v>
      </c>
      <c r="S2100">
        <v>174</v>
      </c>
      <c r="T2100">
        <f t="shared" si="288"/>
        <v>-1</v>
      </c>
      <c r="U2100" s="1">
        <v>42840</v>
      </c>
      <c r="V2100" s="13">
        <f t="shared" si="289"/>
        <v>42826</v>
      </c>
      <c r="W2100" s="14">
        <f t="shared" si="290"/>
        <v>42840</v>
      </c>
      <c r="X2100" s="1" t="str">
        <f t="shared" si="291"/>
        <v>Saturday</v>
      </c>
      <c r="Y2100" s="2">
        <v>0.83531250000000001</v>
      </c>
      <c r="Z2100" s="2">
        <f t="shared" si="292"/>
        <v>0.83333333333333326</v>
      </c>
      <c r="AA2100">
        <f>1</f>
        <v>1</v>
      </c>
      <c r="AB2100" s="1">
        <v>42840</v>
      </c>
      <c r="AC2100" s="13">
        <f t="shared" si="293"/>
        <v>42826</v>
      </c>
      <c r="AD2100" s="14">
        <f t="shared" si="294"/>
        <v>42840</v>
      </c>
      <c r="AE2100" s="1" t="str">
        <f t="shared" si="295"/>
        <v>Saturday</v>
      </c>
      <c r="AF2100" s="2">
        <v>0.85542824074074064</v>
      </c>
      <c r="AG2100" s="2">
        <f t="shared" si="296"/>
        <v>0.875</v>
      </c>
      <c r="AH2100" t="s">
        <v>25</v>
      </c>
    </row>
    <row r="2101" spans="1:34" x14ac:dyDescent="0.25">
      <c r="A2101">
        <v>1582696</v>
      </c>
      <c r="B2101" t="s">
        <v>54</v>
      </c>
      <c r="E2101">
        <v>53209</v>
      </c>
      <c r="F2101" t="s">
        <v>20</v>
      </c>
      <c r="G2101" t="s">
        <v>55</v>
      </c>
      <c r="H2101">
        <v>168</v>
      </c>
      <c r="I2101" t="s">
        <v>61</v>
      </c>
      <c r="J2101">
        <f>VLOOKUP(I2101,Key!$A$1:$C$73,2,FALSE)</f>
        <v>43.060786</v>
      </c>
      <c r="K2101">
        <f>VLOOKUP(I2101,Key!$A$1:$C$73,3,FALSE)</f>
        <v>-87.883825999999999</v>
      </c>
      <c r="L2101" t="s">
        <v>77</v>
      </c>
      <c r="M2101">
        <f>VLOOKUP(L2101,Key!$A$1:$C$73,2,FALSE)</f>
        <v>43.036900000000003</v>
      </c>
      <c r="N2101">
        <f>VLOOKUP(L2101,Key!$A$1:$C$73,3,FALSE)</f>
        <v>-87.89667</v>
      </c>
      <c r="O2101">
        <v>87</v>
      </c>
      <c r="P2101">
        <v>9</v>
      </c>
      <c r="Q2101">
        <v>13.1</v>
      </c>
      <c r="R2101">
        <v>12.4</v>
      </c>
      <c r="S2101">
        <v>522</v>
      </c>
      <c r="T2101">
        <f t="shared" si="288"/>
        <v>-1</v>
      </c>
      <c r="U2101" s="1">
        <v>42840</v>
      </c>
      <c r="V2101" s="13">
        <f t="shared" si="289"/>
        <v>42826</v>
      </c>
      <c r="W2101" s="14">
        <f t="shared" si="290"/>
        <v>42840</v>
      </c>
      <c r="X2101" s="1" t="str">
        <f t="shared" si="291"/>
        <v>Saturday</v>
      </c>
      <c r="Y2101" s="2">
        <v>0.84771990740740744</v>
      </c>
      <c r="Z2101" s="2">
        <f t="shared" si="292"/>
        <v>0.83333333333333326</v>
      </c>
      <c r="AA2101">
        <f>1</f>
        <v>1</v>
      </c>
      <c r="AB2101" s="1">
        <v>42840</v>
      </c>
      <c r="AC2101" s="13">
        <f t="shared" si="293"/>
        <v>42826</v>
      </c>
      <c r="AD2101" s="14">
        <f t="shared" si="294"/>
        <v>42840</v>
      </c>
      <c r="AE2101" s="1" t="str">
        <f t="shared" si="295"/>
        <v>Saturday</v>
      </c>
      <c r="AF2101" s="2">
        <v>0.90802083333333339</v>
      </c>
      <c r="AG2101" s="2">
        <f t="shared" si="296"/>
        <v>0.91666666666666663</v>
      </c>
      <c r="AH2101" t="s">
        <v>23</v>
      </c>
    </row>
    <row r="2102" spans="1:34" x14ac:dyDescent="0.25">
      <c r="A2102">
        <v>1583413</v>
      </c>
      <c r="B2102" t="s">
        <v>54</v>
      </c>
      <c r="E2102">
        <v>53217</v>
      </c>
      <c r="F2102" t="s">
        <v>20</v>
      </c>
      <c r="G2102" t="s">
        <v>55</v>
      </c>
      <c r="H2102">
        <v>5511</v>
      </c>
      <c r="I2102" t="s">
        <v>63</v>
      </c>
      <c r="J2102">
        <f>VLOOKUP(I2102,Key!$A$1:$C$73,2,FALSE)</f>
        <v>43.066893999999998</v>
      </c>
      <c r="K2102">
        <f>VLOOKUP(I2102,Key!$A$1:$C$73,3,FALSE)</f>
        <v>-87.877936000000005</v>
      </c>
      <c r="L2102" t="s">
        <v>85</v>
      </c>
      <c r="M2102">
        <f>VLOOKUP(L2102,Key!$A$1:$C$73,2,FALSE)</f>
        <v>43.053040000000003</v>
      </c>
      <c r="N2102">
        <f>VLOOKUP(L2102,Key!$A$1:$C$73,3,FALSE)</f>
        <v>-87.897660000000002</v>
      </c>
      <c r="O2102">
        <v>99</v>
      </c>
      <c r="P2102">
        <v>12</v>
      </c>
      <c r="Q2102">
        <v>14.9</v>
      </c>
      <c r="R2102">
        <v>14.1</v>
      </c>
      <c r="S2102">
        <v>594</v>
      </c>
      <c r="T2102">
        <f t="shared" si="288"/>
        <v>-1</v>
      </c>
      <c r="U2102" s="1">
        <v>42840</v>
      </c>
      <c r="V2102" s="13">
        <f t="shared" si="289"/>
        <v>42826</v>
      </c>
      <c r="W2102" s="14">
        <f t="shared" si="290"/>
        <v>42840</v>
      </c>
      <c r="X2102" s="1" t="str">
        <f t="shared" si="291"/>
        <v>Saturday</v>
      </c>
      <c r="Y2102" s="2">
        <v>0.87299768518518517</v>
      </c>
      <c r="Z2102" s="2">
        <f t="shared" si="292"/>
        <v>0.875</v>
      </c>
      <c r="AA2102">
        <f>1</f>
        <v>1</v>
      </c>
      <c r="AB2102" s="1">
        <v>42840</v>
      </c>
      <c r="AC2102" s="13">
        <f t="shared" si="293"/>
        <v>42826</v>
      </c>
      <c r="AD2102" s="14">
        <f t="shared" si="294"/>
        <v>42840</v>
      </c>
      <c r="AE2102" s="1" t="str">
        <f t="shared" si="295"/>
        <v>Saturday</v>
      </c>
      <c r="AF2102" s="2">
        <v>0.94188657407407417</v>
      </c>
      <c r="AG2102" s="2">
        <f t="shared" si="296"/>
        <v>0.95833333333333326</v>
      </c>
      <c r="AH2102" t="s">
        <v>23</v>
      </c>
    </row>
    <row r="2103" spans="1:34" x14ac:dyDescent="0.25">
      <c r="A2103">
        <v>1583427</v>
      </c>
      <c r="B2103" t="s">
        <v>54</v>
      </c>
      <c r="E2103">
        <v>53218</v>
      </c>
      <c r="F2103" t="s">
        <v>20</v>
      </c>
      <c r="G2103" t="s">
        <v>55</v>
      </c>
      <c r="H2103">
        <v>5564</v>
      </c>
      <c r="I2103" t="s">
        <v>36</v>
      </c>
      <c r="J2103">
        <f>VLOOKUP(I2103,Key!$A$1:$C$73,2,FALSE)</f>
        <v>43.03519</v>
      </c>
      <c r="K2103">
        <f>VLOOKUP(I2103,Key!$A$1:$C$73,3,FALSE)</f>
        <v>-87.907390000000007</v>
      </c>
      <c r="L2103" t="s">
        <v>34</v>
      </c>
      <c r="M2103">
        <f>VLOOKUP(L2103,Key!$A$1:$C$73,2,FALSE)</f>
        <v>43.05097</v>
      </c>
      <c r="N2103">
        <f>VLOOKUP(L2103,Key!$A$1:$C$73,3,FALSE)</f>
        <v>-87.906440000000003</v>
      </c>
      <c r="O2103">
        <v>12</v>
      </c>
      <c r="P2103">
        <v>3</v>
      </c>
      <c r="Q2103">
        <v>1.8</v>
      </c>
      <c r="R2103">
        <v>1.7</v>
      </c>
      <c r="S2103">
        <v>72</v>
      </c>
      <c r="T2103">
        <f t="shared" si="288"/>
        <v>-1</v>
      </c>
      <c r="U2103" s="1">
        <v>42840</v>
      </c>
      <c r="V2103" s="13">
        <f t="shared" si="289"/>
        <v>42826</v>
      </c>
      <c r="W2103" s="14">
        <f t="shared" si="290"/>
        <v>42840</v>
      </c>
      <c r="X2103" s="1" t="str">
        <f t="shared" si="291"/>
        <v>Saturday</v>
      </c>
      <c r="Y2103" s="2">
        <v>0.88103009259259257</v>
      </c>
      <c r="Z2103" s="2">
        <f t="shared" si="292"/>
        <v>0.875</v>
      </c>
      <c r="AA2103">
        <f>1</f>
        <v>1</v>
      </c>
      <c r="AB2103" s="1">
        <v>42840</v>
      </c>
      <c r="AC2103" s="13">
        <f t="shared" si="293"/>
        <v>42826</v>
      </c>
      <c r="AD2103" s="14">
        <f t="shared" si="294"/>
        <v>42840</v>
      </c>
      <c r="AE2103" s="1" t="str">
        <f t="shared" si="295"/>
        <v>Saturday</v>
      </c>
      <c r="AF2103" s="2">
        <v>0.88907407407407402</v>
      </c>
      <c r="AG2103" s="2">
        <f t="shared" si="296"/>
        <v>0.875</v>
      </c>
      <c r="AH2103" t="s">
        <v>23</v>
      </c>
    </row>
    <row r="2104" spans="1:34" x14ac:dyDescent="0.25">
      <c r="A2104">
        <v>1583556</v>
      </c>
      <c r="B2104" t="s">
        <v>54</v>
      </c>
      <c r="E2104">
        <v>53208</v>
      </c>
      <c r="F2104" t="s">
        <v>20</v>
      </c>
      <c r="G2104" t="s">
        <v>55</v>
      </c>
      <c r="H2104">
        <v>175</v>
      </c>
      <c r="I2104" t="s">
        <v>63</v>
      </c>
      <c r="J2104">
        <f>VLOOKUP(I2104,Key!$A$1:$C$73,2,FALSE)</f>
        <v>43.066893999999998</v>
      </c>
      <c r="K2104">
        <f>VLOOKUP(I2104,Key!$A$1:$C$73,3,FALSE)</f>
        <v>-87.877936000000005</v>
      </c>
      <c r="L2104" t="s">
        <v>63</v>
      </c>
      <c r="M2104">
        <f>VLOOKUP(L2104,Key!$A$1:$C$73,2,FALSE)</f>
        <v>43.066893999999998</v>
      </c>
      <c r="N2104">
        <f>VLOOKUP(L2104,Key!$A$1:$C$73,3,FALSE)</f>
        <v>-87.877936000000005</v>
      </c>
      <c r="O2104">
        <v>97</v>
      </c>
      <c r="P2104">
        <v>12</v>
      </c>
      <c r="Q2104">
        <v>14.6</v>
      </c>
      <c r="R2104">
        <v>13.8</v>
      </c>
      <c r="S2104">
        <v>582</v>
      </c>
      <c r="T2104">
        <f t="shared" si="288"/>
        <v>-1</v>
      </c>
      <c r="U2104" s="1">
        <v>42840</v>
      </c>
      <c r="V2104" s="13">
        <f t="shared" si="289"/>
        <v>42826</v>
      </c>
      <c r="W2104" s="14">
        <f t="shared" si="290"/>
        <v>42840</v>
      </c>
      <c r="X2104" s="1" t="str">
        <f t="shared" si="291"/>
        <v>Saturday</v>
      </c>
      <c r="Y2104" s="2">
        <v>0.9302893518518518</v>
      </c>
      <c r="Z2104" s="2">
        <f t="shared" si="292"/>
        <v>0.91666666666666663</v>
      </c>
      <c r="AA2104">
        <f>1</f>
        <v>1</v>
      </c>
      <c r="AB2104" s="1">
        <v>42840</v>
      </c>
      <c r="AC2104" s="13">
        <f t="shared" si="293"/>
        <v>42826</v>
      </c>
      <c r="AD2104" s="14">
        <f t="shared" si="294"/>
        <v>42840</v>
      </c>
      <c r="AE2104" s="1" t="str">
        <f t="shared" si="295"/>
        <v>Saturday</v>
      </c>
      <c r="AF2104" s="2">
        <v>0.99723379629629638</v>
      </c>
      <c r="AG2104" s="2">
        <f t="shared" si="296"/>
        <v>1</v>
      </c>
      <c r="AH2104" t="s">
        <v>25</v>
      </c>
    </row>
    <row r="2105" spans="1:34" x14ac:dyDescent="0.25">
      <c r="A2105">
        <v>1583897</v>
      </c>
      <c r="B2105" t="s">
        <v>54</v>
      </c>
      <c r="E2105">
        <v>60618</v>
      </c>
      <c r="F2105" t="s">
        <v>20</v>
      </c>
      <c r="G2105" t="s">
        <v>55</v>
      </c>
      <c r="H2105">
        <v>5524</v>
      </c>
      <c r="I2105" t="s">
        <v>22</v>
      </c>
      <c r="J2105">
        <f>VLOOKUP(I2105,Key!$A$1:$C$73,2,FALSE)</f>
        <v>43.058619999999998</v>
      </c>
      <c r="K2105">
        <f>VLOOKUP(I2105,Key!$A$1:$C$73,3,FALSE)</f>
        <v>-87.885319999999993</v>
      </c>
      <c r="L2105" t="s">
        <v>44</v>
      </c>
      <c r="M2105">
        <f>VLOOKUP(L2105,Key!$A$1:$C$73,2,FALSE)</f>
        <v>43.03886</v>
      </c>
      <c r="N2105">
        <f>VLOOKUP(L2105,Key!$A$1:$C$73,3,FALSE)</f>
        <v>-87.902720000000002</v>
      </c>
      <c r="O2105">
        <v>22</v>
      </c>
      <c r="P2105">
        <v>3</v>
      </c>
      <c r="Q2105">
        <v>3.3</v>
      </c>
      <c r="R2105">
        <v>3.1</v>
      </c>
      <c r="S2105">
        <v>132</v>
      </c>
      <c r="T2105">
        <f t="shared" si="288"/>
        <v>-1</v>
      </c>
      <c r="U2105" s="1">
        <v>42841</v>
      </c>
      <c r="V2105" s="13">
        <f t="shared" si="289"/>
        <v>42826</v>
      </c>
      <c r="W2105" s="14">
        <f t="shared" si="290"/>
        <v>42841</v>
      </c>
      <c r="X2105" s="1" t="str">
        <f t="shared" si="291"/>
        <v>Sunday</v>
      </c>
      <c r="Y2105" s="2">
        <v>0.42939814814814814</v>
      </c>
      <c r="Z2105" s="2">
        <f t="shared" si="292"/>
        <v>0.41666666666666663</v>
      </c>
      <c r="AA2105">
        <f>1</f>
        <v>1</v>
      </c>
      <c r="AB2105" s="1">
        <v>42841</v>
      </c>
      <c r="AC2105" s="13">
        <f t="shared" si="293"/>
        <v>42826</v>
      </c>
      <c r="AD2105" s="14">
        <f t="shared" si="294"/>
        <v>42841</v>
      </c>
      <c r="AE2105" s="1" t="str">
        <f t="shared" si="295"/>
        <v>Sunday</v>
      </c>
      <c r="AF2105" s="2">
        <v>0.44500000000000001</v>
      </c>
      <c r="AG2105" s="2">
        <f t="shared" si="296"/>
        <v>0.45833333333333331</v>
      </c>
      <c r="AH2105" t="s">
        <v>23</v>
      </c>
    </row>
    <row r="2106" spans="1:34" x14ac:dyDescent="0.25">
      <c r="A2106">
        <v>1583988</v>
      </c>
      <c r="B2106" t="s">
        <v>54</v>
      </c>
      <c r="E2106">
        <v>53211</v>
      </c>
      <c r="F2106" t="s">
        <v>20</v>
      </c>
      <c r="G2106" t="s">
        <v>55</v>
      </c>
      <c r="H2106">
        <v>37</v>
      </c>
      <c r="I2106" t="s">
        <v>77</v>
      </c>
      <c r="J2106">
        <f>VLOOKUP(I2106,Key!$A$1:$C$73,2,FALSE)</f>
        <v>43.036900000000003</v>
      </c>
      <c r="K2106">
        <f>VLOOKUP(I2106,Key!$A$1:$C$73,3,FALSE)</f>
        <v>-87.89667</v>
      </c>
      <c r="L2106" t="s">
        <v>77</v>
      </c>
      <c r="M2106">
        <f>VLOOKUP(L2106,Key!$A$1:$C$73,2,FALSE)</f>
        <v>43.036900000000003</v>
      </c>
      <c r="N2106">
        <f>VLOOKUP(L2106,Key!$A$1:$C$73,3,FALSE)</f>
        <v>-87.89667</v>
      </c>
      <c r="O2106">
        <v>71</v>
      </c>
      <c r="P2106">
        <v>9</v>
      </c>
      <c r="Q2106">
        <v>10.7</v>
      </c>
      <c r="R2106">
        <v>10.1</v>
      </c>
      <c r="S2106">
        <v>426</v>
      </c>
      <c r="T2106">
        <f t="shared" si="288"/>
        <v>-1</v>
      </c>
      <c r="U2106" s="1">
        <v>42841</v>
      </c>
      <c r="V2106" s="13">
        <f t="shared" si="289"/>
        <v>42826</v>
      </c>
      <c r="W2106" s="14">
        <f t="shared" si="290"/>
        <v>42841</v>
      </c>
      <c r="X2106" s="1" t="str">
        <f t="shared" si="291"/>
        <v>Sunday</v>
      </c>
      <c r="Y2106" s="2">
        <v>0.46236111111111106</v>
      </c>
      <c r="Z2106" s="2">
        <f t="shared" si="292"/>
        <v>0.45833333333333331</v>
      </c>
      <c r="AA2106">
        <f>1</f>
        <v>1</v>
      </c>
      <c r="AB2106" s="1">
        <v>42841</v>
      </c>
      <c r="AC2106" s="13">
        <f t="shared" si="293"/>
        <v>42826</v>
      </c>
      <c r="AD2106" s="14">
        <f t="shared" si="294"/>
        <v>42841</v>
      </c>
      <c r="AE2106" s="1" t="str">
        <f t="shared" si="295"/>
        <v>Sunday</v>
      </c>
      <c r="AF2106" s="2">
        <v>0.5116087962962963</v>
      </c>
      <c r="AG2106" s="2">
        <f t="shared" si="296"/>
        <v>0.5</v>
      </c>
      <c r="AH2106" t="s">
        <v>25</v>
      </c>
    </row>
    <row r="2107" spans="1:34" x14ac:dyDescent="0.25">
      <c r="A2107">
        <v>1584016</v>
      </c>
      <c r="B2107" t="s">
        <v>54</v>
      </c>
      <c r="E2107">
        <v>60611</v>
      </c>
      <c r="F2107" t="s">
        <v>20</v>
      </c>
      <c r="G2107" t="s">
        <v>55</v>
      </c>
      <c r="H2107">
        <v>11125</v>
      </c>
      <c r="I2107" t="s">
        <v>22</v>
      </c>
      <c r="J2107">
        <f>VLOOKUP(I2107,Key!$A$1:$C$73,2,FALSE)</f>
        <v>43.058619999999998</v>
      </c>
      <c r="K2107">
        <f>VLOOKUP(I2107,Key!$A$1:$C$73,3,FALSE)</f>
        <v>-87.885319999999993</v>
      </c>
      <c r="L2107" t="s">
        <v>22</v>
      </c>
      <c r="M2107">
        <f>VLOOKUP(L2107,Key!$A$1:$C$73,2,FALSE)</f>
        <v>43.058619999999998</v>
      </c>
      <c r="N2107">
        <f>VLOOKUP(L2107,Key!$A$1:$C$73,3,FALSE)</f>
        <v>-87.885319999999993</v>
      </c>
      <c r="O2107">
        <v>102</v>
      </c>
      <c r="P2107">
        <v>12</v>
      </c>
      <c r="Q2107">
        <v>15.3</v>
      </c>
      <c r="R2107">
        <v>14.5</v>
      </c>
      <c r="S2107">
        <v>612</v>
      </c>
      <c r="T2107">
        <f t="shared" si="288"/>
        <v>-1</v>
      </c>
      <c r="U2107" s="1">
        <v>42841</v>
      </c>
      <c r="V2107" s="13">
        <f t="shared" si="289"/>
        <v>42826</v>
      </c>
      <c r="W2107" s="14">
        <f t="shared" si="290"/>
        <v>42841</v>
      </c>
      <c r="X2107" s="1" t="str">
        <f t="shared" si="291"/>
        <v>Sunday</v>
      </c>
      <c r="Y2107" s="2">
        <v>0.47052083333333333</v>
      </c>
      <c r="Z2107" s="2">
        <f t="shared" si="292"/>
        <v>0.45833333333333331</v>
      </c>
      <c r="AA2107">
        <f>1</f>
        <v>1</v>
      </c>
      <c r="AB2107" s="1">
        <v>42841</v>
      </c>
      <c r="AC2107" s="13">
        <f t="shared" si="293"/>
        <v>42826</v>
      </c>
      <c r="AD2107" s="14">
        <f t="shared" si="294"/>
        <v>42841</v>
      </c>
      <c r="AE2107" s="1" t="str">
        <f t="shared" si="295"/>
        <v>Sunday</v>
      </c>
      <c r="AF2107" s="2">
        <v>0.54121527777777778</v>
      </c>
      <c r="AG2107" s="2">
        <f t="shared" si="296"/>
        <v>0.54166666666666663</v>
      </c>
      <c r="AH2107" t="s">
        <v>25</v>
      </c>
    </row>
    <row r="2108" spans="1:34" x14ac:dyDescent="0.25">
      <c r="A2108">
        <v>1584033</v>
      </c>
      <c r="B2108" t="s">
        <v>54</v>
      </c>
      <c r="E2108">
        <v>53207</v>
      </c>
      <c r="F2108" t="s">
        <v>20</v>
      </c>
      <c r="G2108" t="s">
        <v>55</v>
      </c>
      <c r="H2108">
        <v>11161</v>
      </c>
      <c r="I2108" t="s">
        <v>56</v>
      </c>
      <c r="J2108">
        <f>VLOOKUP(I2108,Key!$A$1:$C$73,2,FALSE)</f>
        <v>43.004728999999998</v>
      </c>
      <c r="K2108">
        <f>VLOOKUP(I2108,Key!$A$1:$C$73,3,FALSE)</f>
        <v>-87.905463999999995</v>
      </c>
      <c r="L2108" t="s">
        <v>56</v>
      </c>
      <c r="M2108">
        <f>VLOOKUP(L2108,Key!$A$1:$C$73,2,FALSE)</f>
        <v>43.004728999999998</v>
      </c>
      <c r="N2108">
        <f>VLOOKUP(L2108,Key!$A$1:$C$73,3,FALSE)</f>
        <v>-87.905463999999995</v>
      </c>
      <c r="O2108">
        <v>26</v>
      </c>
      <c r="P2108">
        <v>3</v>
      </c>
      <c r="Q2108">
        <v>3.9</v>
      </c>
      <c r="R2108">
        <v>3.7</v>
      </c>
      <c r="S2108">
        <v>156</v>
      </c>
      <c r="T2108">
        <f t="shared" si="288"/>
        <v>-1</v>
      </c>
      <c r="U2108" s="1">
        <v>42841</v>
      </c>
      <c r="V2108" s="13">
        <f t="shared" si="289"/>
        <v>42826</v>
      </c>
      <c r="W2108" s="14">
        <f t="shared" si="290"/>
        <v>42841</v>
      </c>
      <c r="X2108" s="1" t="str">
        <f t="shared" si="291"/>
        <v>Sunday</v>
      </c>
      <c r="Y2108" s="2">
        <v>0.47540509259259256</v>
      </c>
      <c r="Z2108" s="2">
        <f t="shared" si="292"/>
        <v>0.45833333333333331</v>
      </c>
      <c r="AA2108">
        <f>1</f>
        <v>1</v>
      </c>
      <c r="AB2108" s="1">
        <v>42841</v>
      </c>
      <c r="AC2108" s="13">
        <f t="shared" si="293"/>
        <v>42826</v>
      </c>
      <c r="AD2108" s="14">
        <f t="shared" si="294"/>
        <v>42841</v>
      </c>
      <c r="AE2108" s="1" t="str">
        <f t="shared" si="295"/>
        <v>Sunday</v>
      </c>
      <c r="AF2108" s="2">
        <v>0.49359953703703702</v>
      </c>
      <c r="AG2108" s="2">
        <f t="shared" si="296"/>
        <v>0.5</v>
      </c>
      <c r="AH2108" t="s">
        <v>25</v>
      </c>
    </row>
    <row r="2109" spans="1:34" x14ac:dyDescent="0.25">
      <c r="A2109">
        <v>1584099</v>
      </c>
      <c r="B2109" t="s">
        <v>54</v>
      </c>
      <c r="F2109" t="s">
        <v>20</v>
      </c>
      <c r="G2109" t="s">
        <v>55</v>
      </c>
      <c r="H2109">
        <v>247</v>
      </c>
      <c r="I2109" t="s">
        <v>26</v>
      </c>
      <c r="J2109">
        <f>VLOOKUP(I2109,Key!$A$1:$C$73,2,FALSE)</f>
        <v>43.034619999999997</v>
      </c>
      <c r="K2109">
        <f>VLOOKUP(I2109,Key!$A$1:$C$73,3,FALSE)</f>
        <v>-87.917500000000004</v>
      </c>
      <c r="L2109" t="s">
        <v>88</v>
      </c>
      <c r="M2109">
        <f>VLOOKUP(L2109,Key!$A$1:$C$73,2,FALSE)</f>
        <v>43.059550000000002</v>
      </c>
      <c r="N2109">
        <f>VLOOKUP(L2109,Key!$A$1:$C$73,3,FALSE)</f>
        <v>-88.008840000000006</v>
      </c>
      <c r="O2109">
        <v>39</v>
      </c>
      <c r="P2109">
        <v>6</v>
      </c>
      <c r="Q2109">
        <v>5.9</v>
      </c>
      <c r="R2109">
        <v>5.6</v>
      </c>
      <c r="S2109">
        <v>234</v>
      </c>
      <c r="T2109">
        <f t="shared" si="288"/>
        <v>-1</v>
      </c>
      <c r="U2109" s="1">
        <v>42841</v>
      </c>
      <c r="V2109" s="13">
        <f t="shared" si="289"/>
        <v>42826</v>
      </c>
      <c r="W2109" s="14">
        <f t="shared" si="290"/>
        <v>42841</v>
      </c>
      <c r="X2109" s="1" t="str">
        <f t="shared" si="291"/>
        <v>Sunday</v>
      </c>
      <c r="Y2109" s="2">
        <v>0.49200231481481477</v>
      </c>
      <c r="Z2109" s="2">
        <f t="shared" si="292"/>
        <v>0.5</v>
      </c>
      <c r="AA2109">
        <f>1</f>
        <v>1</v>
      </c>
      <c r="AB2109" s="1">
        <v>42841</v>
      </c>
      <c r="AC2109" s="13">
        <f t="shared" si="293"/>
        <v>42826</v>
      </c>
      <c r="AD2109" s="14">
        <f t="shared" si="294"/>
        <v>42841</v>
      </c>
      <c r="AE2109" s="1" t="str">
        <f t="shared" si="295"/>
        <v>Sunday</v>
      </c>
      <c r="AF2109" s="2">
        <v>0.51928240740740739</v>
      </c>
      <c r="AG2109" s="2">
        <f t="shared" si="296"/>
        <v>0.5</v>
      </c>
      <c r="AH2109" t="s">
        <v>23</v>
      </c>
    </row>
    <row r="2110" spans="1:34" x14ac:dyDescent="0.25">
      <c r="A2110">
        <v>1584241</v>
      </c>
      <c r="B2110" t="s">
        <v>54</v>
      </c>
      <c r="E2110">
        <v>53217</v>
      </c>
      <c r="F2110" t="s">
        <v>20</v>
      </c>
      <c r="G2110" t="s">
        <v>55</v>
      </c>
      <c r="H2110">
        <v>45</v>
      </c>
      <c r="I2110" t="s">
        <v>77</v>
      </c>
      <c r="J2110">
        <f>VLOOKUP(I2110,Key!$A$1:$C$73,2,FALSE)</f>
        <v>43.036900000000003</v>
      </c>
      <c r="K2110">
        <f>VLOOKUP(I2110,Key!$A$1:$C$73,3,FALSE)</f>
        <v>-87.89667</v>
      </c>
      <c r="L2110" t="s">
        <v>77</v>
      </c>
      <c r="M2110">
        <f>VLOOKUP(L2110,Key!$A$1:$C$73,2,FALSE)</f>
        <v>43.036900000000003</v>
      </c>
      <c r="N2110">
        <f>VLOOKUP(L2110,Key!$A$1:$C$73,3,FALSE)</f>
        <v>-87.89667</v>
      </c>
      <c r="O2110">
        <v>27</v>
      </c>
      <c r="P2110">
        <v>3</v>
      </c>
      <c r="Q2110">
        <v>4.0999999999999996</v>
      </c>
      <c r="R2110">
        <v>3.8</v>
      </c>
      <c r="S2110">
        <v>162</v>
      </c>
      <c r="T2110">
        <f t="shared" si="288"/>
        <v>-1</v>
      </c>
      <c r="U2110" s="1">
        <v>42841</v>
      </c>
      <c r="V2110" s="13">
        <f t="shared" si="289"/>
        <v>42826</v>
      </c>
      <c r="W2110" s="14">
        <f t="shared" si="290"/>
        <v>42841</v>
      </c>
      <c r="X2110" s="1" t="str">
        <f t="shared" si="291"/>
        <v>Sunday</v>
      </c>
      <c r="Y2110" s="2">
        <v>0.52086805555555549</v>
      </c>
      <c r="Z2110" s="2">
        <f t="shared" si="292"/>
        <v>0.54166666666666663</v>
      </c>
      <c r="AA2110">
        <f>1</f>
        <v>1</v>
      </c>
      <c r="AB2110" s="1">
        <v>42841</v>
      </c>
      <c r="AC2110" s="13">
        <f t="shared" si="293"/>
        <v>42826</v>
      </c>
      <c r="AD2110" s="14">
        <f t="shared" si="294"/>
        <v>42841</v>
      </c>
      <c r="AE2110" s="1" t="str">
        <f t="shared" si="295"/>
        <v>Sunday</v>
      </c>
      <c r="AF2110" s="2">
        <v>0.53960648148148149</v>
      </c>
      <c r="AG2110" s="2">
        <f t="shared" si="296"/>
        <v>0.54166666666666663</v>
      </c>
      <c r="AH2110" t="s">
        <v>25</v>
      </c>
    </row>
    <row r="2111" spans="1:34" x14ac:dyDescent="0.25">
      <c r="A2111">
        <v>1584305</v>
      </c>
      <c r="B2111" t="s">
        <v>54</v>
      </c>
      <c r="E2111">
        <v>53215</v>
      </c>
      <c r="F2111" t="s">
        <v>20</v>
      </c>
      <c r="G2111" t="s">
        <v>55</v>
      </c>
      <c r="H2111">
        <v>5424</v>
      </c>
      <c r="I2111" t="s">
        <v>76</v>
      </c>
      <c r="J2111">
        <f>VLOOKUP(I2111,Key!$A$1:$C$73,2,FALSE)</f>
        <v>43.02948</v>
      </c>
      <c r="K2111">
        <f>VLOOKUP(I2111,Key!$A$1:$C$73,3,FALSE)</f>
        <v>-87.912819999999996</v>
      </c>
      <c r="L2111" t="s">
        <v>76</v>
      </c>
      <c r="M2111">
        <f>VLOOKUP(L2111,Key!$A$1:$C$73,2,FALSE)</f>
        <v>43.02948</v>
      </c>
      <c r="N2111">
        <f>VLOOKUP(L2111,Key!$A$1:$C$73,3,FALSE)</f>
        <v>-87.912819999999996</v>
      </c>
      <c r="O2111">
        <v>23</v>
      </c>
      <c r="P2111">
        <v>3</v>
      </c>
      <c r="Q2111">
        <v>3.5</v>
      </c>
      <c r="R2111">
        <v>3.3</v>
      </c>
      <c r="S2111">
        <v>138</v>
      </c>
      <c r="T2111">
        <f t="shared" si="288"/>
        <v>-1</v>
      </c>
      <c r="U2111" s="1">
        <v>42841</v>
      </c>
      <c r="V2111" s="13">
        <f t="shared" si="289"/>
        <v>42826</v>
      </c>
      <c r="W2111" s="14">
        <f t="shared" si="290"/>
        <v>42841</v>
      </c>
      <c r="X2111" s="1" t="str">
        <f t="shared" si="291"/>
        <v>Sunday</v>
      </c>
      <c r="Y2111" s="2">
        <v>0.53508101851851853</v>
      </c>
      <c r="Z2111" s="2">
        <f t="shared" si="292"/>
        <v>0.54166666666666663</v>
      </c>
      <c r="AA2111">
        <f>1</f>
        <v>1</v>
      </c>
      <c r="AB2111" s="1">
        <v>42841</v>
      </c>
      <c r="AC2111" s="13">
        <f t="shared" si="293"/>
        <v>42826</v>
      </c>
      <c r="AD2111" s="14">
        <f t="shared" si="294"/>
        <v>42841</v>
      </c>
      <c r="AE2111" s="1" t="str">
        <f t="shared" si="295"/>
        <v>Sunday</v>
      </c>
      <c r="AF2111" s="2">
        <v>0.55077546296296298</v>
      </c>
      <c r="AG2111" s="2">
        <f t="shared" si="296"/>
        <v>0.54166666666666663</v>
      </c>
      <c r="AH2111" t="s">
        <v>25</v>
      </c>
    </row>
    <row r="2112" spans="1:34" x14ac:dyDescent="0.25">
      <c r="A2112">
        <v>1584356</v>
      </c>
      <c r="B2112" t="s">
        <v>54</v>
      </c>
      <c r="E2112">
        <v>53215</v>
      </c>
      <c r="F2112" t="s">
        <v>20</v>
      </c>
      <c r="G2112" t="s">
        <v>55</v>
      </c>
      <c r="H2112">
        <v>976</v>
      </c>
      <c r="I2112" t="s">
        <v>56</v>
      </c>
      <c r="J2112">
        <f>VLOOKUP(I2112,Key!$A$1:$C$73,2,FALSE)</f>
        <v>43.004728999999998</v>
      </c>
      <c r="K2112">
        <f>VLOOKUP(I2112,Key!$A$1:$C$73,3,FALSE)</f>
        <v>-87.905463999999995</v>
      </c>
      <c r="L2112" t="s">
        <v>56</v>
      </c>
      <c r="M2112">
        <f>VLOOKUP(L2112,Key!$A$1:$C$73,2,FALSE)</f>
        <v>43.004728999999998</v>
      </c>
      <c r="N2112">
        <f>VLOOKUP(L2112,Key!$A$1:$C$73,3,FALSE)</f>
        <v>-87.905463999999995</v>
      </c>
      <c r="O2112">
        <v>84</v>
      </c>
      <c r="P2112">
        <v>9</v>
      </c>
      <c r="Q2112">
        <v>12.6</v>
      </c>
      <c r="R2112">
        <v>12</v>
      </c>
      <c r="S2112">
        <v>504</v>
      </c>
      <c r="T2112">
        <f t="shared" si="288"/>
        <v>-1</v>
      </c>
      <c r="U2112" s="1">
        <v>42841</v>
      </c>
      <c r="V2112" s="13">
        <f t="shared" si="289"/>
        <v>42826</v>
      </c>
      <c r="W2112" s="14">
        <f t="shared" si="290"/>
        <v>42841</v>
      </c>
      <c r="X2112" s="1" t="str">
        <f t="shared" si="291"/>
        <v>Sunday</v>
      </c>
      <c r="Y2112" s="2">
        <v>0.54318287037037039</v>
      </c>
      <c r="Z2112" s="2">
        <f t="shared" si="292"/>
        <v>0.54166666666666663</v>
      </c>
      <c r="AA2112">
        <f>1</f>
        <v>1</v>
      </c>
      <c r="AB2112" s="1">
        <v>42841</v>
      </c>
      <c r="AC2112" s="13">
        <f t="shared" si="293"/>
        <v>42826</v>
      </c>
      <c r="AD2112" s="14">
        <f t="shared" si="294"/>
        <v>42841</v>
      </c>
      <c r="AE2112" s="1" t="str">
        <f t="shared" si="295"/>
        <v>Sunday</v>
      </c>
      <c r="AF2112" s="2">
        <v>0.60150462962962969</v>
      </c>
      <c r="AG2112" s="2">
        <f t="shared" si="296"/>
        <v>0.58333333333333326</v>
      </c>
      <c r="AH2112" t="s">
        <v>25</v>
      </c>
    </row>
    <row r="2113" spans="1:34" x14ac:dyDescent="0.25">
      <c r="A2113">
        <v>1584400</v>
      </c>
      <c r="B2113" t="s">
        <v>54</v>
      </c>
      <c r="E2113">
        <v>60618</v>
      </c>
      <c r="F2113" t="s">
        <v>20</v>
      </c>
      <c r="G2113" t="s">
        <v>55</v>
      </c>
      <c r="H2113">
        <v>5574</v>
      </c>
      <c r="I2113" t="s">
        <v>62</v>
      </c>
      <c r="J2113">
        <f>VLOOKUP(I2113,Key!$A$1:$C$73,2,FALSE)</f>
        <v>43.052460000000004</v>
      </c>
      <c r="K2113">
        <f>VLOOKUP(I2113,Key!$A$1:$C$73,3,FALSE)</f>
        <v>-87.891000000000005</v>
      </c>
      <c r="L2113" t="s">
        <v>62</v>
      </c>
      <c r="M2113">
        <f>VLOOKUP(L2113,Key!$A$1:$C$73,2,FALSE)</f>
        <v>43.052460000000004</v>
      </c>
      <c r="N2113">
        <f>VLOOKUP(L2113,Key!$A$1:$C$73,3,FALSE)</f>
        <v>-87.891000000000005</v>
      </c>
      <c r="O2113">
        <v>46</v>
      </c>
      <c r="P2113">
        <v>6</v>
      </c>
      <c r="Q2113">
        <v>6.9</v>
      </c>
      <c r="R2113">
        <v>6.6</v>
      </c>
      <c r="S2113">
        <v>276</v>
      </c>
      <c r="T2113">
        <f t="shared" si="288"/>
        <v>-1</v>
      </c>
      <c r="U2113" s="1">
        <v>42841</v>
      </c>
      <c r="V2113" s="13">
        <f t="shared" si="289"/>
        <v>42826</v>
      </c>
      <c r="W2113" s="14">
        <f t="shared" si="290"/>
        <v>42841</v>
      </c>
      <c r="X2113" s="1" t="str">
        <f t="shared" si="291"/>
        <v>Sunday</v>
      </c>
      <c r="Y2113" s="2">
        <v>0.55471064814814819</v>
      </c>
      <c r="Z2113" s="2">
        <f t="shared" si="292"/>
        <v>0.54166666666666663</v>
      </c>
      <c r="AA2113">
        <f>1</f>
        <v>1</v>
      </c>
      <c r="AB2113" s="1">
        <v>42841</v>
      </c>
      <c r="AC2113" s="13">
        <f t="shared" si="293"/>
        <v>42826</v>
      </c>
      <c r="AD2113" s="14">
        <f t="shared" si="294"/>
        <v>42841</v>
      </c>
      <c r="AE2113" s="1" t="str">
        <f t="shared" si="295"/>
        <v>Sunday</v>
      </c>
      <c r="AF2113" s="2">
        <v>0.58677083333333335</v>
      </c>
      <c r="AG2113" s="2">
        <f t="shared" si="296"/>
        <v>0.58333333333333326</v>
      </c>
      <c r="AH2113" t="s">
        <v>25</v>
      </c>
    </row>
    <row r="2114" spans="1:34" x14ac:dyDescent="0.25">
      <c r="A2114">
        <v>1584419</v>
      </c>
      <c r="B2114" t="s">
        <v>54</v>
      </c>
      <c r="E2114">
        <v>53211</v>
      </c>
      <c r="F2114" t="s">
        <v>20</v>
      </c>
      <c r="G2114" t="s">
        <v>55</v>
      </c>
      <c r="H2114">
        <v>5491</v>
      </c>
      <c r="I2114" t="s">
        <v>21</v>
      </c>
      <c r="J2114">
        <f>VLOOKUP(I2114,Key!$A$1:$C$73,2,FALSE)</f>
        <v>43.074890000000003</v>
      </c>
      <c r="K2114">
        <f>VLOOKUP(I2114,Key!$A$1:$C$73,3,FALSE)</f>
        <v>-87.882810000000006</v>
      </c>
      <c r="L2114" t="s">
        <v>21</v>
      </c>
      <c r="M2114">
        <f>VLOOKUP(L2114,Key!$A$1:$C$73,2,FALSE)</f>
        <v>43.074890000000003</v>
      </c>
      <c r="N2114">
        <f>VLOOKUP(L2114,Key!$A$1:$C$73,3,FALSE)</f>
        <v>-87.882810000000006</v>
      </c>
      <c r="O2114">
        <v>14</v>
      </c>
      <c r="P2114">
        <v>3</v>
      </c>
      <c r="Q2114">
        <v>2.1</v>
      </c>
      <c r="R2114">
        <v>2</v>
      </c>
      <c r="S2114">
        <v>84</v>
      </c>
      <c r="T2114">
        <f t="shared" ref="T2114:T2177" si="297">-1</f>
        <v>-1</v>
      </c>
      <c r="U2114" s="1">
        <v>42841</v>
      </c>
      <c r="V2114" s="13">
        <f t="shared" ref="V2114:V2177" si="298">DATE(YEAR(U2114), MONTH(U2114), 1)</f>
        <v>42826</v>
      </c>
      <c r="W2114" s="14">
        <f t="shared" ref="W2114:W2177" si="299">U2114</f>
        <v>42841</v>
      </c>
      <c r="X2114" s="1" t="str">
        <f t="shared" ref="X2114:X2177" si="300">TEXT(W2114,"dddd")</f>
        <v>Sunday</v>
      </c>
      <c r="Y2114" s="2">
        <v>0.56032407407407414</v>
      </c>
      <c r="Z2114" s="2">
        <f t="shared" ref="Z2114:Z2177" si="301">MROUND(Y2114, "1:00")</f>
        <v>0.54166666666666663</v>
      </c>
      <c r="AA2114">
        <f>1</f>
        <v>1</v>
      </c>
      <c r="AB2114" s="1">
        <v>42841</v>
      </c>
      <c r="AC2114" s="13">
        <f t="shared" ref="AC2114:AC2177" si="302">DATE(YEAR(AB2114), MONTH(AB2114), 1)</f>
        <v>42826</v>
      </c>
      <c r="AD2114" s="14">
        <f t="shared" ref="AD2114:AD2177" si="303">AB2114</f>
        <v>42841</v>
      </c>
      <c r="AE2114" s="1" t="str">
        <f t="shared" ref="AE2114:AE2177" si="304">TEXT(AD2114,"dddd")</f>
        <v>Sunday</v>
      </c>
      <c r="AF2114" s="2">
        <v>0.57008101851851845</v>
      </c>
      <c r="AG2114" s="2">
        <f t="shared" ref="AG2114:AG2177" si="305">MROUND(AF2114, "1:00")</f>
        <v>0.58333333333333326</v>
      </c>
      <c r="AH2114" t="s">
        <v>25</v>
      </c>
    </row>
    <row r="2115" spans="1:34" x14ac:dyDescent="0.25">
      <c r="A2115">
        <v>1584433</v>
      </c>
      <c r="B2115" t="s">
        <v>54</v>
      </c>
      <c r="E2115">
        <v>60404</v>
      </c>
      <c r="F2115" t="s">
        <v>20</v>
      </c>
      <c r="G2115" t="s">
        <v>55</v>
      </c>
      <c r="H2115">
        <v>224</v>
      </c>
      <c r="I2115" t="s">
        <v>81</v>
      </c>
      <c r="J2115">
        <f>VLOOKUP(I2115,Key!$A$1:$C$73,2,FALSE)</f>
        <v>43.058010000000003</v>
      </c>
      <c r="K2115">
        <f>VLOOKUP(I2115,Key!$A$1:$C$73,3,FALSE)</f>
        <v>-87.877300000000005</v>
      </c>
      <c r="L2115" t="s">
        <v>81</v>
      </c>
      <c r="M2115">
        <f>VLOOKUP(L2115,Key!$A$1:$C$73,2,FALSE)</f>
        <v>43.058010000000003</v>
      </c>
      <c r="N2115">
        <f>VLOOKUP(L2115,Key!$A$1:$C$73,3,FALSE)</f>
        <v>-87.877300000000005</v>
      </c>
      <c r="O2115">
        <v>61</v>
      </c>
      <c r="P2115">
        <v>6</v>
      </c>
      <c r="Q2115">
        <v>9.1999999999999993</v>
      </c>
      <c r="R2115">
        <v>8.6999999999999993</v>
      </c>
      <c r="S2115">
        <v>366</v>
      </c>
      <c r="T2115">
        <f t="shared" si="297"/>
        <v>-1</v>
      </c>
      <c r="U2115" s="1">
        <v>42841</v>
      </c>
      <c r="V2115" s="13">
        <f t="shared" si="298"/>
        <v>42826</v>
      </c>
      <c r="W2115" s="14">
        <f t="shared" si="299"/>
        <v>42841</v>
      </c>
      <c r="X2115" s="1" t="str">
        <f t="shared" si="300"/>
        <v>Sunday</v>
      </c>
      <c r="Y2115" s="2">
        <v>0.56170138888888888</v>
      </c>
      <c r="Z2115" s="2">
        <f t="shared" si="301"/>
        <v>0.54166666666666663</v>
      </c>
      <c r="AA2115">
        <f>1</f>
        <v>1</v>
      </c>
      <c r="AB2115" s="1">
        <v>42841</v>
      </c>
      <c r="AC2115" s="13">
        <f t="shared" si="302"/>
        <v>42826</v>
      </c>
      <c r="AD2115" s="14">
        <f t="shared" si="303"/>
        <v>42841</v>
      </c>
      <c r="AE2115" s="1" t="str">
        <f t="shared" si="304"/>
        <v>Sunday</v>
      </c>
      <c r="AF2115" s="2">
        <v>0.60380787037037031</v>
      </c>
      <c r="AG2115" s="2">
        <f t="shared" si="305"/>
        <v>0.58333333333333326</v>
      </c>
      <c r="AH2115" t="s">
        <v>25</v>
      </c>
    </row>
    <row r="2116" spans="1:34" x14ac:dyDescent="0.25">
      <c r="A2116">
        <v>1270936</v>
      </c>
      <c r="B2116" t="s">
        <v>54</v>
      </c>
      <c r="E2116">
        <v>53072</v>
      </c>
      <c r="F2116" t="s">
        <v>20</v>
      </c>
      <c r="G2116" t="s">
        <v>55</v>
      </c>
      <c r="H2116">
        <v>231</v>
      </c>
      <c r="I2116" t="s">
        <v>21</v>
      </c>
      <c r="J2116">
        <f>VLOOKUP(I2116,Key!$A$1:$C$73,2,FALSE)</f>
        <v>43.074890000000003</v>
      </c>
      <c r="K2116">
        <f>VLOOKUP(I2116,Key!$A$1:$C$73,3,FALSE)</f>
        <v>-87.882810000000006</v>
      </c>
      <c r="L2116" t="s">
        <v>21</v>
      </c>
      <c r="M2116">
        <f>VLOOKUP(L2116,Key!$A$1:$C$73,2,FALSE)</f>
        <v>43.074890000000003</v>
      </c>
      <c r="N2116">
        <f>VLOOKUP(L2116,Key!$A$1:$C$73,3,FALSE)</f>
        <v>-87.882810000000006</v>
      </c>
      <c r="O2116">
        <v>181</v>
      </c>
      <c r="P2116">
        <v>18</v>
      </c>
      <c r="Q2116">
        <v>18</v>
      </c>
      <c r="R2116">
        <v>17.100000000000001</v>
      </c>
      <c r="S2116">
        <v>720</v>
      </c>
      <c r="T2116">
        <f t="shared" si="297"/>
        <v>-1</v>
      </c>
      <c r="U2116" s="1">
        <v>42841</v>
      </c>
      <c r="V2116" s="13">
        <f t="shared" si="298"/>
        <v>42826</v>
      </c>
      <c r="W2116" s="14">
        <f t="shared" si="299"/>
        <v>42841</v>
      </c>
      <c r="X2116" s="1" t="str">
        <f t="shared" si="300"/>
        <v>Sunday</v>
      </c>
      <c r="Y2116" s="2">
        <v>0.56467592592592586</v>
      </c>
      <c r="Z2116" s="2">
        <f t="shared" si="301"/>
        <v>0.58333333333333326</v>
      </c>
      <c r="AA2116">
        <f>1</f>
        <v>1</v>
      </c>
      <c r="AB2116" s="1">
        <v>42841</v>
      </c>
      <c r="AC2116" s="13">
        <f t="shared" si="302"/>
        <v>42826</v>
      </c>
      <c r="AD2116" s="14">
        <f t="shared" si="303"/>
        <v>42841</v>
      </c>
      <c r="AE2116" s="1" t="str">
        <f t="shared" si="304"/>
        <v>Sunday</v>
      </c>
      <c r="AF2116" s="2">
        <v>0.69059027777777782</v>
      </c>
      <c r="AG2116" s="2">
        <f t="shared" si="305"/>
        <v>0.70833333333333326</v>
      </c>
      <c r="AH2116" t="s">
        <v>25</v>
      </c>
    </row>
    <row r="2117" spans="1:34" x14ac:dyDescent="0.25">
      <c r="A2117">
        <v>1584507</v>
      </c>
      <c r="B2117" t="s">
        <v>54</v>
      </c>
      <c r="E2117">
        <v>20747</v>
      </c>
      <c r="F2117" t="s">
        <v>20</v>
      </c>
      <c r="G2117" t="s">
        <v>55</v>
      </c>
      <c r="H2117">
        <v>307</v>
      </c>
      <c r="I2117" t="s">
        <v>57</v>
      </c>
      <c r="J2117">
        <f>VLOOKUP(I2117,Key!$A$1:$C$73,2,FALSE)</f>
        <v>43.03913</v>
      </c>
      <c r="K2117">
        <f>VLOOKUP(I2117,Key!$A$1:$C$73,3,FALSE)</f>
        <v>-87.916150000000002</v>
      </c>
      <c r="L2117" t="s">
        <v>57</v>
      </c>
      <c r="M2117">
        <f>VLOOKUP(L2117,Key!$A$1:$C$73,2,FALSE)</f>
        <v>43.03913</v>
      </c>
      <c r="N2117">
        <f>VLOOKUP(L2117,Key!$A$1:$C$73,3,FALSE)</f>
        <v>-87.916150000000002</v>
      </c>
      <c r="O2117">
        <v>100</v>
      </c>
      <c r="P2117">
        <v>12</v>
      </c>
      <c r="Q2117">
        <v>15</v>
      </c>
      <c r="R2117">
        <v>14.3</v>
      </c>
      <c r="S2117">
        <v>600</v>
      </c>
      <c r="T2117">
        <f t="shared" si="297"/>
        <v>-1</v>
      </c>
      <c r="U2117" s="1">
        <v>42841</v>
      </c>
      <c r="V2117" s="13">
        <f t="shared" si="298"/>
        <v>42826</v>
      </c>
      <c r="W2117" s="14">
        <f t="shared" si="299"/>
        <v>42841</v>
      </c>
      <c r="X2117" s="1" t="str">
        <f t="shared" si="300"/>
        <v>Sunday</v>
      </c>
      <c r="Y2117" s="2">
        <v>0.57740740740740748</v>
      </c>
      <c r="Z2117" s="2">
        <f t="shared" si="301"/>
        <v>0.58333333333333326</v>
      </c>
      <c r="AA2117">
        <f>1</f>
        <v>1</v>
      </c>
      <c r="AB2117" s="1">
        <v>42841</v>
      </c>
      <c r="AC2117" s="13">
        <f t="shared" si="302"/>
        <v>42826</v>
      </c>
      <c r="AD2117" s="14">
        <f t="shared" si="303"/>
        <v>42841</v>
      </c>
      <c r="AE2117" s="1" t="str">
        <f t="shared" si="304"/>
        <v>Sunday</v>
      </c>
      <c r="AF2117" s="2">
        <v>0.6466898148148148</v>
      </c>
      <c r="AG2117" s="2">
        <f t="shared" si="305"/>
        <v>0.66666666666666663</v>
      </c>
      <c r="AH2117" t="s">
        <v>25</v>
      </c>
    </row>
    <row r="2118" spans="1:34" x14ac:dyDescent="0.25">
      <c r="A2118">
        <v>1584522</v>
      </c>
      <c r="B2118" t="s">
        <v>54</v>
      </c>
      <c r="E2118">
        <v>53216</v>
      </c>
      <c r="F2118" t="s">
        <v>20</v>
      </c>
      <c r="G2118" t="s">
        <v>55</v>
      </c>
      <c r="H2118">
        <v>5455</v>
      </c>
      <c r="I2118" t="s">
        <v>86</v>
      </c>
      <c r="J2118">
        <f>VLOOKUP(I2118,Key!$A$1:$C$73,2,FALSE)</f>
        <v>43.052549999999997</v>
      </c>
      <c r="K2118">
        <f>VLOOKUP(I2118,Key!$A$1:$C$73,3,FALSE)</f>
        <v>-87.909329999999997</v>
      </c>
      <c r="L2118" t="s">
        <v>77</v>
      </c>
      <c r="M2118">
        <f>VLOOKUP(L2118,Key!$A$1:$C$73,2,FALSE)</f>
        <v>43.036900000000003</v>
      </c>
      <c r="N2118">
        <f>VLOOKUP(L2118,Key!$A$1:$C$73,3,FALSE)</f>
        <v>-87.89667</v>
      </c>
      <c r="O2118">
        <v>65</v>
      </c>
      <c r="P2118">
        <v>9</v>
      </c>
      <c r="Q2118">
        <v>9.8000000000000007</v>
      </c>
      <c r="R2118">
        <v>9.3000000000000007</v>
      </c>
      <c r="S2118">
        <v>390</v>
      </c>
      <c r="T2118">
        <f t="shared" si="297"/>
        <v>-1</v>
      </c>
      <c r="U2118" s="1">
        <v>42841</v>
      </c>
      <c r="V2118" s="13">
        <f t="shared" si="298"/>
        <v>42826</v>
      </c>
      <c r="W2118" s="14">
        <f t="shared" si="299"/>
        <v>42841</v>
      </c>
      <c r="X2118" s="1" t="str">
        <f t="shared" si="300"/>
        <v>Sunday</v>
      </c>
      <c r="Y2118" s="2">
        <v>0.58035879629629628</v>
      </c>
      <c r="Z2118" s="2">
        <f t="shared" si="301"/>
        <v>0.58333333333333326</v>
      </c>
      <c r="AA2118">
        <f>1</f>
        <v>1</v>
      </c>
      <c r="AB2118" s="1">
        <v>42841</v>
      </c>
      <c r="AC2118" s="13">
        <f t="shared" si="302"/>
        <v>42826</v>
      </c>
      <c r="AD2118" s="14">
        <f t="shared" si="303"/>
        <v>42841</v>
      </c>
      <c r="AE2118" s="1" t="str">
        <f t="shared" si="304"/>
        <v>Sunday</v>
      </c>
      <c r="AF2118" s="2">
        <v>0.62559027777777776</v>
      </c>
      <c r="AG2118" s="2">
        <f t="shared" si="305"/>
        <v>0.625</v>
      </c>
      <c r="AH2118" t="s">
        <v>23</v>
      </c>
    </row>
    <row r="2119" spans="1:34" x14ac:dyDescent="0.25">
      <c r="A2119">
        <v>1584656</v>
      </c>
      <c r="B2119" t="s">
        <v>54</v>
      </c>
      <c r="E2119">
        <v>53223</v>
      </c>
      <c r="F2119" t="s">
        <v>20</v>
      </c>
      <c r="G2119" t="s">
        <v>55</v>
      </c>
      <c r="H2119">
        <v>37</v>
      </c>
      <c r="I2119" t="s">
        <v>77</v>
      </c>
      <c r="J2119">
        <f>VLOOKUP(I2119,Key!$A$1:$C$73,2,FALSE)</f>
        <v>43.036900000000003</v>
      </c>
      <c r="K2119">
        <f>VLOOKUP(I2119,Key!$A$1:$C$73,3,FALSE)</f>
        <v>-87.89667</v>
      </c>
      <c r="L2119" t="s">
        <v>77</v>
      </c>
      <c r="M2119">
        <f>VLOOKUP(L2119,Key!$A$1:$C$73,2,FALSE)</f>
        <v>43.036900000000003</v>
      </c>
      <c r="N2119">
        <f>VLOOKUP(L2119,Key!$A$1:$C$73,3,FALSE)</f>
        <v>-87.89667</v>
      </c>
      <c r="O2119">
        <v>114</v>
      </c>
      <c r="P2119">
        <v>12</v>
      </c>
      <c r="Q2119">
        <v>17.100000000000001</v>
      </c>
      <c r="R2119">
        <v>16.2</v>
      </c>
      <c r="S2119">
        <v>684</v>
      </c>
      <c r="T2119">
        <f t="shared" si="297"/>
        <v>-1</v>
      </c>
      <c r="U2119" s="1">
        <v>42841</v>
      </c>
      <c r="V2119" s="13">
        <f t="shared" si="298"/>
        <v>42826</v>
      </c>
      <c r="W2119" s="14">
        <f t="shared" si="299"/>
        <v>42841</v>
      </c>
      <c r="X2119" s="1" t="str">
        <f t="shared" si="300"/>
        <v>Sunday</v>
      </c>
      <c r="Y2119" s="2">
        <v>0.60594907407407406</v>
      </c>
      <c r="Z2119" s="2">
        <f t="shared" si="301"/>
        <v>0.625</v>
      </c>
      <c r="AA2119">
        <f>1</f>
        <v>1</v>
      </c>
      <c r="AB2119" s="1">
        <v>42841</v>
      </c>
      <c r="AC2119" s="13">
        <f t="shared" si="302"/>
        <v>42826</v>
      </c>
      <c r="AD2119" s="14">
        <f t="shared" si="303"/>
        <v>42841</v>
      </c>
      <c r="AE2119" s="1" t="str">
        <f t="shared" si="304"/>
        <v>Sunday</v>
      </c>
      <c r="AF2119" s="2">
        <v>0.68533564814814818</v>
      </c>
      <c r="AG2119" s="2">
        <f t="shared" si="305"/>
        <v>0.66666666666666663</v>
      </c>
      <c r="AH2119" t="s">
        <v>25</v>
      </c>
    </row>
    <row r="2120" spans="1:34" x14ac:dyDescent="0.25">
      <c r="A2120">
        <v>1584768</v>
      </c>
      <c r="B2120" t="s">
        <v>54</v>
      </c>
      <c r="E2120">
        <v>53210</v>
      </c>
      <c r="F2120" t="s">
        <v>20</v>
      </c>
      <c r="G2120" t="s">
        <v>55</v>
      </c>
      <c r="H2120">
        <v>5426</v>
      </c>
      <c r="I2120" t="s">
        <v>85</v>
      </c>
      <c r="J2120">
        <f>VLOOKUP(I2120,Key!$A$1:$C$73,2,FALSE)</f>
        <v>43.053040000000003</v>
      </c>
      <c r="K2120">
        <f>VLOOKUP(I2120,Key!$A$1:$C$73,3,FALSE)</f>
        <v>-87.897660000000002</v>
      </c>
      <c r="L2120" t="s">
        <v>61</v>
      </c>
      <c r="M2120">
        <f>VLOOKUP(L2120,Key!$A$1:$C$73,2,FALSE)</f>
        <v>43.060786</v>
      </c>
      <c r="N2120">
        <f>VLOOKUP(L2120,Key!$A$1:$C$73,3,FALSE)</f>
        <v>-87.883825999999999</v>
      </c>
      <c r="O2120">
        <v>11</v>
      </c>
      <c r="P2120">
        <v>3</v>
      </c>
      <c r="Q2120">
        <v>1.7</v>
      </c>
      <c r="R2120">
        <v>1.6</v>
      </c>
      <c r="S2120">
        <v>66</v>
      </c>
      <c r="T2120">
        <f t="shared" si="297"/>
        <v>-1</v>
      </c>
      <c r="U2120" s="1">
        <v>42841</v>
      </c>
      <c r="V2120" s="13">
        <f t="shared" si="298"/>
        <v>42826</v>
      </c>
      <c r="W2120" s="14">
        <f t="shared" si="299"/>
        <v>42841</v>
      </c>
      <c r="X2120" s="1" t="str">
        <f t="shared" si="300"/>
        <v>Sunday</v>
      </c>
      <c r="Y2120" s="2">
        <v>0.62486111111111109</v>
      </c>
      <c r="Z2120" s="2">
        <f t="shared" si="301"/>
        <v>0.625</v>
      </c>
      <c r="AA2120">
        <f>1</f>
        <v>1</v>
      </c>
      <c r="AB2120" s="1">
        <v>42841</v>
      </c>
      <c r="AC2120" s="13">
        <f t="shared" si="302"/>
        <v>42826</v>
      </c>
      <c r="AD2120" s="14">
        <f t="shared" si="303"/>
        <v>42841</v>
      </c>
      <c r="AE2120" s="1" t="str">
        <f t="shared" si="304"/>
        <v>Sunday</v>
      </c>
      <c r="AF2120" s="2">
        <v>0.63247685185185187</v>
      </c>
      <c r="AG2120" s="2">
        <f t="shared" si="305"/>
        <v>0.625</v>
      </c>
      <c r="AH2120" t="s">
        <v>23</v>
      </c>
    </row>
    <row r="2121" spans="1:34" x14ac:dyDescent="0.25">
      <c r="A2121">
        <v>1584789</v>
      </c>
      <c r="B2121" t="s">
        <v>54</v>
      </c>
      <c r="E2121">
        <v>53217</v>
      </c>
      <c r="F2121" t="s">
        <v>20</v>
      </c>
      <c r="G2121" t="s">
        <v>55</v>
      </c>
      <c r="H2121">
        <v>5465</v>
      </c>
      <c r="I2121" t="s">
        <v>22</v>
      </c>
      <c r="J2121">
        <f>VLOOKUP(I2121,Key!$A$1:$C$73,2,FALSE)</f>
        <v>43.058619999999998</v>
      </c>
      <c r="K2121">
        <f>VLOOKUP(I2121,Key!$A$1:$C$73,3,FALSE)</f>
        <v>-87.885319999999993</v>
      </c>
      <c r="L2121" t="s">
        <v>22</v>
      </c>
      <c r="M2121">
        <f>VLOOKUP(L2121,Key!$A$1:$C$73,2,FALSE)</f>
        <v>43.058619999999998</v>
      </c>
      <c r="N2121">
        <f>VLOOKUP(L2121,Key!$A$1:$C$73,3,FALSE)</f>
        <v>-87.885319999999993</v>
      </c>
      <c r="O2121">
        <v>30</v>
      </c>
      <c r="P2121">
        <v>3</v>
      </c>
      <c r="Q2121">
        <v>4.5</v>
      </c>
      <c r="R2121">
        <v>4.3</v>
      </c>
      <c r="S2121">
        <v>180</v>
      </c>
      <c r="T2121">
        <f t="shared" si="297"/>
        <v>-1</v>
      </c>
      <c r="U2121" s="1">
        <v>42841</v>
      </c>
      <c r="V2121" s="13">
        <f t="shared" si="298"/>
        <v>42826</v>
      </c>
      <c r="W2121" s="14">
        <f t="shared" si="299"/>
        <v>42841</v>
      </c>
      <c r="X2121" s="1" t="str">
        <f t="shared" si="300"/>
        <v>Sunday</v>
      </c>
      <c r="Y2121" s="2">
        <v>0.62684027777777784</v>
      </c>
      <c r="Z2121" s="2">
        <f t="shared" si="301"/>
        <v>0.625</v>
      </c>
      <c r="AA2121">
        <f>1</f>
        <v>1</v>
      </c>
      <c r="AB2121" s="1">
        <v>42841</v>
      </c>
      <c r="AC2121" s="13">
        <f t="shared" si="302"/>
        <v>42826</v>
      </c>
      <c r="AD2121" s="14">
        <f t="shared" si="303"/>
        <v>42841</v>
      </c>
      <c r="AE2121" s="1" t="str">
        <f t="shared" si="304"/>
        <v>Sunday</v>
      </c>
      <c r="AF2121" s="2">
        <v>0.64784722222222224</v>
      </c>
      <c r="AG2121" s="2">
        <f t="shared" si="305"/>
        <v>0.66666666666666663</v>
      </c>
      <c r="AH2121" t="s">
        <v>25</v>
      </c>
    </row>
    <row r="2122" spans="1:34" x14ac:dyDescent="0.25">
      <c r="A2122">
        <v>1584830</v>
      </c>
      <c r="B2122" t="s">
        <v>54</v>
      </c>
      <c r="E2122">
        <v>64114</v>
      </c>
      <c r="F2122" t="s">
        <v>20</v>
      </c>
      <c r="G2122" t="s">
        <v>55</v>
      </c>
      <c r="H2122">
        <v>5514</v>
      </c>
      <c r="I2122" t="s">
        <v>81</v>
      </c>
      <c r="J2122">
        <f>VLOOKUP(I2122,Key!$A$1:$C$73,2,FALSE)</f>
        <v>43.058010000000003</v>
      </c>
      <c r="K2122">
        <f>VLOOKUP(I2122,Key!$A$1:$C$73,3,FALSE)</f>
        <v>-87.877300000000005</v>
      </c>
      <c r="L2122" t="s">
        <v>64</v>
      </c>
      <c r="M2122">
        <f>VLOOKUP(L2122,Key!$A$1:$C$73,2,FALSE)</f>
        <v>43.069021999999997</v>
      </c>
      <c r="N2122">
        <f>VLOOKUP(L2122,Key!$A$1:$C$73,3,FALSE)</f>
        <v>-87.887940999999998</v>
      </c>
      <c r="O2122">
        <v>58</v>
      </c>
      <c r="P2122">
        <v>6</v>
      </c>
      <c r="Q2122">
        <v>8.6999999999999993</v>
      </c>
      <c r="R2122">
        <v>8.3000000000000007</v>
      </c>
      <c r="S2122">
        <v>348</v>
      </c>
      <c r="T2122">
        <f t="shared" si="297"/>
        <v>-1</v>
      </c>
      <c r="U2122" s="1">
        <v>42841</v>
      </c>
      <c r="V2122" s="13">
        <f t="shared" si="298"/>
        <v>42826</v>
      </c>
      <c r="W2122" s="14">
        <f t="shared" si="299"/>
        <v>42841</v>
      </c>
      <c r="X2122" s="1" t="str">
        <f t="shared" si="300"/>
        <v>Sunday</v>
      </c>
      <c r="Y2122" s="2">
        <v>0.63362268518518516</v>
      </c>
      <c r="Z2122" s="2">
        <f t="shared" si="301"/>
        <v>0.625</v>
      </c>
      <c r="AA2122">
        <f>1</f>
        <v>1</v>
      </c>
      <c r="AB2122" s="1">
        <v>42841</v>
      </c>
      <c r="AC2122" s="13">
        <f t="shared" si="302"/>
        <v>42826</v>
      </c>
      <c r="AD2122" s="14">
        <f t="shared" si="303"/>
        <v>42841</v>
      </c>
      <c r="AE2122" s="1" t="str">
        <f t="shared" si="304"/>
        <v>Sunday</v>
      </c>
      <c r="AF2122" s="2">
        <v>0.67423611111111115</v>
      </c>
      <c r="AG2122" s="2">
        <f t="shared" si="305"/>
        <v>0.66666666666666663</v>
      </c>
      <c r="AH2122" t="s">
        <v>23</v>
      </c>
    </row>
    <row r="2123" spans="1:34" x14ac:dyDescent="0.25">
      <c r="A2123">
        <v>1585037</v>
      </c>
      <c r="B2123" t="s">
        <v>54</v>
      </c>
      <c r="E2123">
        <v>53218</v>
      </c>
      <c r="F2123" t="s">
        <v>20</v>
      </c>
      <c r="G2123" t="s">
        <v>55</v>
      </c>
      <c r="H2123">
        <v>5463</v>
      </c>
      <c r="I2123" t="s">
        <v>77</v>
      </c>
      <c r="J2123">
        <f>VLOOKUP(I2123,Key!$A$1:$C$73,2,FALSE)</f>
        <v>43.036900000000003</v>
      </c>
      <c r="K2123">
        <f>VLOOKUP(I2123,Key!$A$1:$C$73,3,FALSE)</f>
        <v>-87.89667</v>
      </c>
      <c r="L2123" t="s">
        <v>77</v>
      </c>
      <c r="M2123">
        <f>VLOOKUP(L2123,Key!$A$1:$C$73,2,FALSE)</f>
        <v>43.036900000000003</v>
      </c>
      <c r="N2123">
        <f>VLOOKUP(L2123,Key!$A$1:$C$73,3,FALSE)</f>
        <v>-87.89667</v>
      </c>
      <c r="O2123">
        <v>57</v>
      </c>
      <c r="P2123">
        <v>6</v>
      </c>
      <c r="Q2123">
        <v>8.6</v>
      </c>
      <c r="R2123">
        <v>8.1</v>
      </c>
      <c r="S2123">
        <v>342</v>
      </c>
      <c r="T2123">
        <f t="shared" si="297"/>
        <v>-1</v>
      </c>
      <c r="U2123" s="1">
        <v>42841</v>
      </c>
      <c r="V2123" s="13">
        <f t="shared" si="298"/>
        <v>42826</v>
      </c>
      <c r="W2123" s="14">
        <f t="shared" si="299"/>
        <v>42841</v>
      </c>
      <c r="X2123" s="1" t="str">
        <f t="shared" si="300"/>
        <v>Sunday</v>
      </c>
      <c r="Y2123" s="2">
        <v>0.6700462962962962</v>
      </c>
      <c r="Z2123" s="2">
        <f t="shared" si="301"/>
        <v>0.66666666666666663</v>
      </c>
      <c r="AA2123">
        <f>1</f>
        <v>1</v>
      </c>
      <c r="AB2123" s="1">
        <v>42841</v>
      </c>
      <c r="AC2123" s="13">
        <f t="shared" si="302"/>
        <v>42826</v>
      </c>
      <c r="AD2123" s="14">
        <f t="shared" si="303"/>
        <v>42841</v>
      </c>
      <c r="AE2123" s="1" t="str">
        <f t="shared" si="304"/>
        <v>Sunday</v>
      </c>
      <c r="AF2123" s="2">
        <v>0.70907407407407408</v>
      </c>
      <c r="AG2123" s="2">
        <f t="shared" si="305"/>
        <v>0.70833333333333326</v>
      </c>
      <c r="AH2123" t="s">
        <v>25</v>
      </c>
    </row>
    <row r="2124" spans="1:34" x14ac:dyDescent="0.25">
      <c r="A2124">
        <v>1585083</v>
      </c>
      <c r="B2124" t="s">
        <v>54</v>
      </c>
      <c r="E2124">
        <v>53225</v>
      </c>
      <c r="F2124" t="s">
        <v>20</v>
      </c>
      <c r="G2124" t="s">
        <v>55</v>
      </c>
      <c r="H2124">
        <v>11148</v>
      </c>
      <c r="I2124" t="s">
        <v>77</v>
      </c>
      <c r="J2124">
        <f>VLOOKUP(I2124,Key!$A$1:$C$73,2,FALSE)</f>
        <v>43.036900000000003</v>
      </c>
      <c r="K2124">
        <f>VLOOKUP(I2124,Key!$A$1:$C$73,3,FALSE)</f>
        <v>-87.89667</v>
      </c>
      <c r="L2124" t="s">
        <v>77</v>
      </c>
      <c r="M2124">
        <f>VLOOKUP(L2124,Key!$A$1:$C$73,2,FALSE)</f>
        <v>43.036900000000003</v>
      </c>
      <c r="N2124">
        <f>VLOOKUP(L2124,Key!$A$1:$C$73,3,FALSE)</f>
        <v>-87.89667</v>
      </c>
      <c r="O2124">
        <v>29</v>
      </c>
      <c r="P2124">
        <v>3</v>
      </c>
      <c r="Q2124">
        <v>4.4000000000000004</v>
      </c>
      <c r="R2124">
        <v>4.0999999999999996</v>
      </c>
      <c r="S2124">
        <v>174</v>
      </c>
      <c r="T2124">
        <f t="shared" si="297"/>
        <v>-1</v>
      </c>
      <c r="U2124" s="1">
        <v>42841</v>
      </c>
      <c r="V2124" s="13">
        <f t="shared" si="298"/>
        <v>42826</v>
      </c>
      <c r="W2124" s="14">
        <f t="shared" si="299"/>
        <v>42841</v>
      </c>
      <c r="X2124" s="1" t="str">
        <f t="shared" si="300"/>
        <v>Sunday</v>
      </c>
      <c r="Y2124" s="2">
        <v>0.67833333333333334</v>
      </c>
      <c r="Z2124" s="2">
        <f t="shared" si="301"/>
        <v>0.66666666666666663</v>
      </c>
      <c r="AA2124">
        <f>1</f>
        <v>1</v>
      </c>
      <c r="AB2124" s="1">
        <v>42841</v>
      </c>
      <c r="AC2124" s="13">
        <f t="shared" si="302"/>
        <v>42826</v>
      </c>
      <c r="AD2124" s="14">
        <f t="shared" si="303"/>
        <v>42841</v>
      </c>
      <c r="AE2124" s="1" t="str">
        <f t="shared" si="304"/>
        <v>Sunday</v>
      </c>
      <c r="AF2124" s="2">
        <v>0.69846064814814823</v>
      </c>
      <c r="AG2124" s="2">
        <f t="shared" si="305"/>
        <v>0.70833333333333326</v>
      </c>
      <c r="AH2124" t="s">
        <v>25</v>
      </c>
    </row>
    <row r="2125" spans="1:34" x14ac:dyDescent="0.25">
      <c r="A2125">
        <v>1585083</v>
      </c>
      <c r="B2125" t="s">
        <v>54</v>
      </c>
      <c r="E2125">
        <v>53225</v>
      </c>
      <c r="F2125" t="s">
        <v>20</v>
      </c>
      <c r="G2125" t="s">
        <v>55</v>
      </c>
      <c r="H2125">
        <v>11126</v>
      </c>
      <c r="I2125" t="s">
        <v>77</v>
      </c>
      <c r="J2125">
        <f>VLOOKUP(I2125,Key!$A$1:$C$73,2,FALSE)</f>
        <v>43.036900000000003</v>
      </c>
      <c r="K2125">
        <f>VLOOKUP(I2125,Key!$A$1:$C$73,3,FALSE)</f>
        <v>-87.89667</v>
      </c>
      <c r="L2125" t="s">
        <v>77</v>
      </c>
      <c r="M2125">
        <f>VLOOKUP(L2125,Key!$A$1:$C$73,2,FALSE)</f>
        <v>43.036900000000003</v>
      </c>
      <c r="N2125">
        <f>VLOOKUP(L2125,Key!$A$1:$C$73,3,FALSE)</f>
        <v>-87.89667</v>
      </c>
      <c r="O2125">
        <v>26</v>
      </c>
      <c r="P2125">
        <v>3</v>
      </c>
      <c r="Q2125">
        <v>3.9</v>
      </c>
      <c r="R2125">
        <v>3.7</v>
      </c>
      <c r="S2125">
        <v>156</v>
      </c>
      <c r="T2125">
        <f t="shared" si="297"/>
        <v>-1</v>
      </c>
      <c r="U2125" s="1">
        <v>42841</v>
      </c>
      <c r="V2125" s="13">
        <f t="shared" si="298"/>
        <v>42826</v>
      </c>
      <c r="W2125" s="14">
        <f t="shared" si="299"/>
        <v>42841</v>
      </c>
      <c r="X2125" s="1" t="str">
        <f t="shared" si="300"/>
        <v>Sunday</v>
      </c>
      <c r="Y2125" s="2">
        <v>0.67877314814814815</v>
      </c>
      <c r="Z2125" s="2">
        <f t="shared" si="301"/>
        <v>0.66666666666666663</v>
      </c>
      <c r="AA2125">
        <f>1</f>
        <v>1</v>
      </c>
      <c r="AB2125" s="1">
        <v>42841</v>
      </c>
      <c r="AC2125" s="13">
        <f t="shared" si="302"/>
        <v>42826</v>
      </c>
      <c r="AD2125" s="14">
        <f t="shared" si="303"/>
        <v>42841</v>
      </c>
      <c r="AE2125" s="1" t="str">
        <f t="shared" si="304"/>
        <v>Sunday</v>
      </c>
      <c r="AF2125" s="2">
        <v>0.69700231481481489</v>
      </c>
      <c r="AG2125" s="2">
        <f t="shared" si="305"/>
        <v>0.70833333333333326</v>
      </c>
      <c r="AH2125" t="s">
        <v>25</v>
      </c>
    </row>
    <row r="2126" spans="1:34" x14ac:dyDescent="0.25">
      <c r="A2126">
        <v>1585196</v>
      </c>
      <c r="B2126" t="s">
        <v>54</v>
      </c>
      <c r="E2126">
        <v>44012</v>
      </c>
      <c r="F2126" t="s">
        <v>20</v>
      </c>
      <c r="G2126" t="s">
        <v>55</v>
      </c>
      <c r="H2126">
        <v>291</v>
      </c>
      <c r="I2126" t="s">
        <v>84</v>
      </c>
      <c r="J2126">
        <f>VLOOKUP(I2126,Key!$A$1:$C$73,2,FALSE)</f>
        <v>43.040154000000001</v>
      </c>
      <c r="K2126">
        <f>VLOOKUP(I2126,Key!$A$1:$C$73,3,FALSE)</f>
        <v>-87.932113000000001</v>
      </c>
      <c r="L2126" t="s">
        <v>84</v>
      </c>
      <c r="M2126">
        <f>VLOOKUP(L2126,Key!$A$1:$C$73,2,FALSE)</f>
        <v>43.040154000000001</v>
      </c>
      <c r="N2126">
        <f>VLOOKUP(L2126,Key!$A$1:$C$73,3,FALSE)</f>
        <v>-87.932113000000001</v>
      </c>
      <c r="O2126">
        <v>60</v>
      </c>
      <c r="P2126">
        <v>6</v>
      </c>
      <c r="Q2126">
        <v>9</v>
      </c>
      <c r="R2126">
        <v>8.6</v>
      </c>
      <c r="S2126">
        <v>360</v>
      </c>
      <c r="T2126">
        <f t="shared" si="297"/>
        <v>-1</v>
      </c>
      <c r="U2126" s="1">
        <v>42841</v>
      </c>
      <c r="V2126" s="13">
        <f t="shared" si="298"/>
        <v>42826</v>
      </c>
      <c r="W2126" s="14">
        <f t="shared" si="299"/>
        <v>42841</v>
      </c>
      <c r="X2126" s="1" t="str">
        <f t="shared" si="300"/>
        <v>Sunday</v>
      </c>
      <c r="Y2126" s="2">
        <v>0.69734953703703706</v>
      </c>
      <c r="Z2126" s="2">
        <f t="shared" si="301"/>
        <v>0.70833333333333326</v>
      </c>
      <c r="AA2126">
        <f>1</f>
        <v>1</v>
      </c>
      <c r="AB2126" s="1">
        <v>42841</v>
      </c>
      <c r="AC2126" s="13">
        <f t="shared" si="302"/>
        <v>42826</v>
      </c>
      <c r="AD2126" s="14">
        <f t="shared" si="303"/>
        <v>42841</v>
      </c>
      <c r="AE2126" s="1" t="str">
        <f t="shared" si="304"/>
        <v>Sunday</v>
      </c>
      <c r="AF2126" s="2">
        <v>0.73895833333333327</v>
      </c>
      <c r="AG2126" s="2">
        <f t="shared" si="305"/>
        <v>0.75</v>
      </c>
      <c r="AH2126" t="s">
        <v>25</v>
      </c>
    </row>
    <row r="2127" spans="1:34" x14ac:dyDescent="0.25">
      <c r="A2127">
        <v>1585204</v>
      </c>
      <c r="B2127" t="s">
        <v>54</v>
      </c>
      <c r="E2127">
        <v>53081</v>
      </c>
      <c r="F2127" t="s">
        <v>20</v>
      </c>
      <c r="G2127" t="s">
        <v>55</v>
      </c>
      <c r="H2127">
        <v>5587</v>
      </c>
      <c r="I2127" t="s">
        <v>87</v>
      </c>
      <c r="J2127">
        <f>VLOOKUP(I2127,Key!$A$1:$C$73,2,FALSE)</f>
        <v>43.063749000000001</v>
      </c>
      <c r="K2127">
        <f>VLOOKUP(I2127,Key!$A$1:$C$73,3,FALSE)</f>
        <v>-87.887962999999999</v>
      </c>
      <c r="L2127" t="s">
        <v>81</v>
      </c>
      <c r="M2127">
        <f>VLOOKUP(L2127,Key!$A$1:$C$73,2,FALSE)</f>
        <v>43.058010000000003</v>
      </c>
      <c r="N2127">
        <f>VLOOKUP(L2127,Key!$A$1:$C$73,3,FALSE)</f>
        <v>-87.877300000000005</v>
      </c>
      <c r="O2127">
        <v>33</v>
      </c>
      <c r="P2127">
        <v>3</v>
      </c>
      <c r="Q2127">
        <v>5</v>
      </c>
      <c r="R2127">
        <v>4.7</v>
      </c>
      <c r="S2127">
        <v>198</v>
      </c>
      <c r="T2127">
        <f t="shared" si="297"/>
        <v>-1</v>
      </c>
      <c r="U2127" s="1">
        <v>42841</v>
      </c>
      <c r="V2127" s="13">
        <f t="shared" si="298"/>
        <v>42826</v>
      </c>
      <c r="W2127" s="14">
        <f t="shared" si="299"/>
        <v>42841</v>
      </c>
      <c r="X2127" s="1" t="str">
        <f t="shared" si="300"/>
        <v>Sunday</v>
      </c>
      <c r="Y2127" s="2">
        <v>0.6980439814814815</v>
      </c>
      <c r="Z2127" s="2">
        <f t="shared" si="301"/>
        <v>0.70833333333333326</v>
      </c>
      <c r="AA2127">
        <f>1</f>
        <v>1</v>
      </c>
      <c r="AB2127" s="1">
        <v>42841</v>
      </c>
      <c r="AC2127" s="13">
        <f t="shared" si="302"/>
        <v>42826</v>
      </c>
      <c r="AD2127" s="14">
        <f t="shared" si="303"/>
        <v>42841</v>
      </c>
      <c r="AE2127" s="1" t="str">
        <f t="shared" si="304"/>
        <v>Sunday</v>
      </c>
      <c r="AF2127" s="2">
        <v>0.72141203703703705</v>
      </c>
      <c r="AG2127" s="2">
        <f t="shared" si="305"/>
        <v>0.70833333333333326</v>
      </c>
      <c r="AH2127" t="s">
        <v>23</v>
      </c>
    </row>
    <row r="2128" spans="1:34" x14ac:dyDescent="0.25">
      <c r="A2128">
        <v>1585256</v>
      </c>
      <c r="B2128" t="s">
        <v>54</v>
      </c>
      <c r="E2128">
        <v>53045</v>
      </c>
      <c r="F2128" t="s">
        <v>20</v>
      </c>
      <c r="G2128" t="s">
        <v>55</v>
      </c>
      <c r="H2128">
        <v>35</v>
      </c>
      <c r="I2128" t="s">
        <v>62</v>
      </c>
      <c r="J2128">
        <f>VLOOKUP(I2128,Key!$A$1:$C$73,2,FALSE)</f>
        <v>43.052460000000004</v>
      </c>
      <c r="K2128">
        <f>VLOOKUP(I2128,Key!$A$1:$C$73,3,FALSE)</f>
        <v>-87.891000000000005</v>
      </c>
      <c r="L2128" t="s">
        <v>81</v>
      </c>
      <c r="M2128">
        <f>VLOOKUP(L2128,Key!$A$1:$C$73,2,FALSE)</f>
        <v>43.058010000000003</v>
      </c>
      <c r="N2128">
        <f>VLOOKUP(L2128,Key!$A$1:$C$73,3,FALSE)</f>
        <v>-87.877300000000005</v>
      </c>
      <c r="O2128">
        <v>30</v>
      </c>
      <c r="P2128">
        <v>3</v>
      </c>
      <c r="Q2128">
        <v>4.5</v>
      </c>
      <c r="R2128">
        <v>4.3</v>
      </c>
      <c r="S2128">
        <v>180</v>
      </c>
      <c r="T2128">
        <f t="shared" si="297"/>
        <v>-1</v>
      </c>
      <c r="U2128" s="1">
        <v>42841</v>
      </c>
      <c r="V2128" s="13">
        <f t="shared" si="298"/>
        <v>42826</v>
      </c>
      <c r="W2128" s="14">
        <f t="shared" si="299"/>
        <v>42841</v>
      </c>
      <c r="X2128" s="1" t="str">
        <f t="shared" si="300"/>
        <v>Sunday</v>
      </c>
      <c r="Y2128" s="2">
        <v>0.70960648148148142</v>
      </c>
      <c r="Z2128" s="2">
        <f t="shared" si="301"/>
        <v>0.70833333333333326</v>
      </c>
      <c r="AA2128">
        <f>1</f>
        <v>1</v>
      </c>
      <c r="AB2128" s="1">
        <v>42841</v>
      </c>
      <c r="AC2128" s="13">
        <f t="shared" si="302"/>
        <v>42826</v>
      </c>
      <c r="AD2128" s="14">
        <f t="shared" si="303"/>
        <v>42841</v>
      </c>
      <c r="AE2128" s="1" t="str">
        <f t="shared" si="304"/>
        <v>Sunday</v>
      </c>
      <c r="AF2128" s="2">
        <v>0.73037037037037045</v>
      </c>
      <c r="AG2128" s="2">
        <f t="shared" si="305"/>
        <v>0.75</v>
      </c>
      <c r="AH2128" t="s">
        <v>23</v>
      </c>
    </row>
    <row r="2129" spans="1:34" x14ac:dyDescent="0.25">
      <c r="A2129">
        <v>1585266</v>
      </c>
      <c r="B2129" t="s">
        <v>54</v>
      </c>
      <c r="E2129">
        <v>53220</v>
      </c>
      <c r="F2129" t="s">
        <v>20</v>
      </c>
      <c r="G2129" t="s">
        <v>55</v>
      </c>
      <c r="H2129">
        <v>11107</v>
      </c>
      <c r="I2129" t="s">
        <v>44</v>
      </c>
      <c r="J2129">
        <f>VLOOKUP(I2129,Key!$A$1:$C$73,2,FALSE)</f>
        <v>43.03886</v>
      </c>
      <c r="K2129">
        <f>VLOOKUP(I2129,Key!$A$1:$C$73,3,FALSE)</f>
        <v>-87.902720000000002</v>
      </c>
      <c r="L2129" t="s">
        <v>44</v>
      </c>
      <c r="M2129">
        <f>VLOOKUP(L2129,Key!$A$1:$C$73,2,FALSE)</f>
        <v>43.03886</v>
      </c>
      <c r="N2129">
        <f>VLOOKUP(L2129,Key!$A$1:$C$73,3,FALSE)</f>
        <v>-87.902720000000002</v>
      </c>
      <c r="O2129">
        <v>55</v>
      </c>
      <c r="P2129">
        <v>6</v>
      </c>
      <c r="Q2129">
        <v>8.3000000000000007</v>
      </c>
      <c r="R2129">
        <v>7.8</v>
      </c>
      <c r="S2129">
        <v>330</v>
      </c>
      <c r="T2129">
        <f t="shared" si="297"/>
        <v>-1</v>
      </c>
      <c r="U2129" s="1">
        <v>42841</v>
      </c>
      <c r="V2129" s="13">
        <f t="shared" si="298"/>
        <v>42826</v>
      </c>
      <c r="W2129" s="14">
        <f t="shared" si="299"/>
        <v>42841</v>
      </c>
      <c r="X2129" s="1" t="str">
        <f t="shared" si="300"/>
        <v>Sunday</v>
      </c>
      <c r="Y2129" s="2">
        <v>0.71319444444444446</v>
      </c>
      <c r="Z2129" s="2">
        <f t="shared" si="301"/>
        <v>0.70833333333333326</v>
      </c>
      <c r="AA2129">
        <f>1</f>
        <v>1</v>
      </c>
      <c r="AB2129" s="1">
        <v>42841</v>
      </c>
      <c r="AC2129" s="13">
        <f t="shared" si="302"/>
        <v>42826</v>
      </c>
      <c r="AD2129" s="14">
        <f t="shared" si="303"/>
        <v>42841</v>
      </c>
      <c r="AE2129" s="1" t="str">
        <f t="shared" si="304"/>
        <v>Sunday</v>
      </c>
      <c r="AF2129" s="2">
        <v>0.75185185185185188</v>
      </c>
      <c r="AG2129" s="2">
        <f t="shared" si="305"/>
        <v>0.75</v>
      </c>
      <c r="AH2129" t="s">
        <v>25</v>
      </c>
    </row>
    <row r="2130" spans="1:34" x14ac:dyDescent="0.25">
      <c r="A2130">
        <v>1585409</v>
      </c>
      <c r="B2130" t="s">
        <v>54</v>
      </c>
      <c r="E2130">
        <v>53215</v>
      </c>
      <c r="F2130" t="s">
        <v>20</v>
      </c>
      <c r="G2130" t="s">
        <v>55</v>
      </c>
      <c r="H2130">
        <v>35</v>
      </c>
      <c r="I2130" t="s">
        <v>81</v>
      </c>
      <c r="J2130">
        <f>VLOOKUP(I2130,Key!$A$1:$C$73,2,FALSE)</f>
        <v>43.058010000000003</v>
      </c>
      <c r="K2130">
        <f>VLOOKUP(I2130,Key!$A$1:$C$73,3,FALSE)</f>
        <v>-87.877300000000005</v>
      </c>
      <c r="L2130" t="s">
        <v>81</v>
      </c>
      <c r="M2130">
        <f>VLOOKUP(L2130,Key!$A$1:$C$73,2,FALSE)</f>
        <v>43.058010000000003</v>
      </c>
      <c r="N2130">
        <f>VLOOKUP(L2130,Key!$A$1:$C$73,3,FALSE)</f>
        <v>-87.877300000000005</v>
      </c>
      <c r="O2130">
        <v>33</v>
      </c>
      <c r="P2130">
        <v>3</v>
      </c>
      <c r="Q2130">
        <v>5</v>
      </c>
      <c r="R2130">
        <v>4.7</v>
      </c>
      <c r="S2130">
        <v>198</v>
      </c>
      <c r="T2130">
        <f t="shared" si="297"/>
        <v>-1</v>
      </c>
      <c r="U2130" s="1">
        <v>42841</v>
      </c>
      <c r="V2130" s="13">
        <f t="shared" si="298"/>
        <v>42826</v>
      </c>
      <c r="W2130" s="14">
        <f t="shared" si="299"/>
        <v>42841</v>
      </c>
      <c r="X2130" s="1" t="str">
        <f t="shared" si="300"/>
        <v>Sunday</v>
      </c>
      <c r="Y2130" s="2">
        <v>0.73635416666666664</v>
      </c>
      <c r="Z2130" s="2">
        <f t="shared" si="301"/>
        <v>0.75</v>
      </c>
      <c r="AA2130">
        <f>1</f>
        <v>1</v>
      </c>
      <c r="AB2130" s="1">
        <v>42841</v>
      </c>
      <c r="AC2130" s="13">
        <f t="shared" si="302"/>
        <v>42826</v>
      </c>
      <c r="AD2130" s="14">
        <f t="shared" si="303"/>
        <v>42841</v>
      </c>
      <c r="AE2130" s="1" t="str">
        <f t="shared" si="304"/>
        <v>Sunday</v>
      </c>
      <c r="AF2130" s="2">
        <v>0.75929398148148142</v>
      </c>
      <c r="AG2130" s="2">
        <f t="shared" si="305"/>
        <v>0.75</v>
      </c>
      <c r="AH2130" t="s">
        <v>25</v>
      </c>
    </row>
    <row r="2131" spans="1:34" x14ac:dyDescent="0.25">
      <c r="A2131">
        <v>1370445</v>
      </c>
      <c r="B2131" t="s">
        <v>54</v>
      </c>
      <c r="E2131">
        <v>53202</v>
      </c>
      <c r="F2131" t="s">
        <v>20</v>
      </c>
      <c r="G2131" t="s">
        <v>55</v>
      </c>
      <c r="H2131">
        <v>5585</v>
      </c>
      <c r="I2131" t="s">
        <v>44</v>
      </c>
      <c r="J2131">
        <f>VLOOKUP(I2131,Key!$A$1:$C$73,2,FALSE)</f>
        <v>43.03886</v>
      </c>
      <c r="K2131">
        <f>VLOOKUP(I2131,Key!$A$1:$C$73,3,FALSE)</f>
        <v>-87.902720000000002</v>
      </c>
      <c r="L2131" t="s">
        <v>61</v>
      </c>
      <c r="M2131">
        <f>VLOOKUP(L2131,Key!$A$1:$C$73,2,FALSE)</f>
        <v>43.060786</v>
      </c>
      <c r="N2131">
        <f>VLOOKUP(L2131,Key!$A$1:$C$73,3,FALSE)</f>
        <v>-87.883825999999999</v>
      </c>
      <c r="O2131">
        <v>17</v>
      </c>
      <c r="P2131">
        <v>3</v>
      </c>
      <c r="Q2131">
        <v>2.6</v>
      </c>
      <c r="R2131">
        <v>2.4</v>
      </c>
      <c r="S2131">
        <v>102</v>
      </c>
      <c r="T2131">
        <f t="shared" si="297"/>
        <v>-1</v>
      </c>
      <c r="U2131" s="1">
        <v>42841</v>
      </c>
      <c r="V2131" s="13">
        <f t="shared" si="298"/>
        <v>42826</v>
      </c>
      <c r="W2131" s="14">
        <f t="shared" si="299"/>
        <v>42841</v>
      </c>
      <c r="X2131" s="1" t="str">
        <f t="shared" si="300"/>
        <v>Sunday</v>
      </c>
      <c r="Y2131" s="2">
        <v>0.74282407407407414</v>
      </c>
      <c r="Z2131" s="2">
        <f t="shared" si="301"/>
        <v>0.75</v>
      </c>
      <c r="AA2131">
        <f>1</f>
        <v>1</v>
      </c>
      <c r="AB2131" s="1">
        <v>42841</v>
      </c>
      <c r="AC2131" s="13">
        <f t="shared" si="302"/>
        <v>42826</v>
      </c>
      <c r="AD2131" s="14">
        <f t="shared" si="303"/>
        <v>42841</v>
      </c>
      <c r="AE2131" s="1" t="str">
        <f t="shared" si="304"/>
        <v>Sunday</v>
      </c>
      <c r="AF2131" s="2">
        <v>0.75484953703703705</v>
      </c>
      <c r="AG2131" s="2">
        <f t="shared" si="305"/>
        <v>0.75</v>
      </c>
      <c r="AH2131" t="s">
        <v>23</v>
      </c>
    </row>
    <row r="2132" spans="1:34" x14ac:dyDescent="0.25">
      <c r="A2132">
        <v>1526369</v>
      </c>
      <c r="B2132" t="s">
        <v>54</v>
      </c>
      <c r="E2132">
        <v>53202</v>
      </c>
      <c r="F2132" t="s">
        <v>20</v>
      </c>
      <c r="G2132" t="s">
        <v>55</v>
      </c>
      <c r="H2132">
        <v>11087</v>
      </c>
      <c r="I2132" t="s">
        <v>78</v>
      </c>
      <c r="J2132">
        <f>VLOOKUP(I2132,Key!$A$1:$C$73,2,FALSE)</f>
        <v>43.048200000000001</v>
      </c>
      <c r="K2132">
        <f>VLOOKUP(I2132,Key!$A$1:$C$73,3,FALSE)</f>
        <v>-87.900859999999994</v>
      </c>
      <c r="L2132" t="s">
        <v>64</v>
      </c>
      <c r="M2132">
        <f>VLOOKUP(L2132,Key!$A$1:$C$73,2,FALSE)</f>
        <v>43.069021999999997</v>
      </c>
      <c r="N2132">
        <f>VLOOKUP(L2132,Key!$A$1:$C$73,3,FALSE)</f>
        <v>-87.887940999999998</v>
      </c>
      <c r="O2132">
        <v>16</v>
      </c>
      <c r="P2132">
        <v>3</v>
      </c>
      <c r="Q2132">
        <v>2.4</v>
      </c>
      <c r="R2132">
        <v>2.2999999999999998</v>
      </c>
      <c r="S2132">
        <v>96</v>
      </c>
      <c r="T2132">
        <f t="shared" si="297"/>
        <v>-1</v>
      </c>
      <c r="U2132" s="1">
        <v>42841</v>
      </c>
      <c r="V2132" s="13">
        <f t="shared" si="298"/>
        <v>42826</v>
      </c>
      <c r="W2132" s="14">
        <f t="shared" si="299"/>
        <v>42841</v>
      </c>
      <c r="X2132" s="1" t="str">
        <f t="shared" si="300"/>
        <v>Sunday</v>
      </c>
      <c r="Y2132" s="2">
        <v>0.8343287037037036</v>
      </c>
      <c r="Z2132" s="2">
        <f t="shared" si="301"/>
        <v>0.83333333333333326</v>
      </c>
      <c r="AA2132">
        <f>1</f>
        <v>1</v>
      </c>
      <c r="AB2132" s="1">
        <v>42841</v>
      </c>
      <c r="AC2132" s="13">
        <f t="shared" si="302"/>
        <v>42826</v>
      </c>
      <c r="AD2132" s="14">
        <f t="shared" si="303"/>
        <v>42841</v>
      </c>
      <c r="AE2132" s="1" t="str">
        <f t="shared" si="304"/>
        <v>Sunday</v>
      </c>
      <c r="AF2132" s="2">
        <v>0.84543981481481489</v>
      </c>
      <c r="AG2132" s="2">
        <f t="shared" si="305"/>
        <v>0.83333333333333326</v>
      </c>
      <c r="AH2132" t="s">
        <v>23</v>
      </c>
    </row>
    <row r="2133" spans="1:34" x14ac:dyDescent="0.25">
      <c r="A2133">
        <v>1585858</v>
      </c>
      <c r="B2133" t="s">
        <v>54</v>
      </c>
      <c r="E2133">
        <v>53204</v>
      </c>
      <c r="F2133" t="s">
        <v>20</v>
      </c>
      <c r="G2133" t="s">
        <v>55</v>
      </c>
      <c r="H2133">
        <v>267</v>
      </c>
      <c r="I2133" t="s">
        <v>81</v>
      </c>
      <c r="J2133">
        <f>VLOOKUP(I2133,Key!$A$1:$C$73,2,FALSE)</f>
        <v>43.058010000000003</v>
      </c>
      <c r="K2133">
        <f>VLOOKUP(I2133,Key!$A$1:$C$73,3,FALSE)</f>
        <v>-87.877300000000005</v>
      </c>
      <c r="L2133" t="s">
        <v>81</v>
      </c>
      <c r="M2133">
        <f>VLOOKUP(L2133,Key!$A$1:$C$73,2,FALSE)</f>
        <v>43.058010000000003</v>
      </c>
      <c r="N2133">
        <f>VLOOKUP(L2133,Key!$A$1:$C$73,3,FALSE)</f>
        <v>-87.877300000000005</v>
      </c>
      <c r="O2133">
        <v>32</v>
      </c>
      <c r="P2133">
        <v>3</v>
      </c>
      <c r="Q2133">
        <v>4.8</v>
      </c>
      <c r="R2133">
        <v>4.5999999999999996</v>
      </c>
      <c r="S2133">
        <v>192</v>
      </c>
      <c r="T2133">
        <f t="shared" si="297"/>
        <v>-1</v>
      </c>
      <c r="U2133" s="1">
        <v>42841</v>
      </c>
      <c r="V2133" s="13">
        <f t="shared" si="298"/>
        <v>42826</v>
      </c>
      <c r="W2133" s="14">
        <f t="shared" si="299"/>
        <v>42841</v>
      </c>
      <c r="X2133" s="1" t="str">
        <f t="shared" si="300"/>
        <v>Sunday</v>
      </c>
      <c r="Y2133" s="2">
        <v>0.83827546296296296</v>
      </c>
      <c r="Z2133" s="2">
        <f t="shared" si="301"/>
        <v>0.83333333333333326</v>
      </c>
      <c r="AA2133">
        <f>1</f>
        <v>1</v>
      </c>
      <c r="AB2133" s="1">
        <v>42841</v>
      </c>
      <c r="AC2133" s="13">
        <f t="shared" si="302"/>
        <v>42826</v>
      </c>
      <c r="AD2133" s="14">
        <f t="shared" si="303"/>
        <v>42841</v>
      </c>
      <c r="AE2133" s="1" t="str">
        <f t="shared" si="304"/>
        <v>Sunday</v>
      </c>
      <c r="AF2133" s="2">
        <v>0.86084490740740749</v>
      </c>
      <c r="AG2133" s="2">
        <f t="shared" si="305"/>
        <v>0.875</v>
      </c>
      <c r="AH2133" t="s">
        <v>25</v>
      </c>
    </row>
    <row r="2134" spans="1:34" x14ac:dyDescent="0.25">
      <c r="A2134">
        <v>1585878</v>
      </c>
      <c r="B2134" t="s">
        <v>54</v>
      </c>
      <c r="F2134" t="s">
        <v>20</v>
      </c>
      <c r="G2134" t="s">
        <v>55</v>
      </c>
      <c r="H2134">
        <v>11152</v>
      </c>
      <c r="I2134" t="s">
        <v>81</v>
      </c>
      <c r="J2134">
        <f>VLOOKUP(I2134,Key!$A$1:$C$73,2,FALSE)</f>
        <v>43.058010000000003</v>
      </c>
      <c r="K2134">
        <f>VLOOKUP(I2134,Key!$A$1:$C$73,3,FALSE)</f>
        <v>-87.877300000000005</v>
      </c>
      <c r="L2134" t="s">
        <v>81</v>
      </c>
      <c r="M2134">
        <f>VLOOKUP(L2134,Key!$A$1:$C$73,2,FALSE)</f>
        <v>43.058010000000003</v>
      </c>
      <c r="N2134">
        <f>VLOOKUP(L2134,Key!$A$1:$C$73,3,FALSE)</f>
        <v>-87.877300000000005</v>
      </c>
      <c r="O2134">
        <v>34</v>
      </c>
      <c r="P2134">
        <v>3</v>
      </c>
      <c r="Q2134">
        <v>5.0999999999999996</v>
      </c>
      <c r="R2134">
        <v>4.8</v>
      </c>
      <c r="S2134">
        <v>204</v>
      </c>
      <c r="T2134">
        <f t="shared" si="297"/>
        <v>-1</v>
      </c>
      <c r="U2134" s="1">
        <v>42841</v>
      </c>
      <c r="V2134" s="13">
        <f t="shared" si="298"/>
        <v>42826</v>
      </c>
      <c r="W2134" s="14">
        <f t="shared" si="299"/>
        <v>42841</v>
      </c>
      <c r="X2134" s="1" t="str">
        <f t="shared" si="300"/>
        <v>Sunday</v>
      </c>
      <c r="Y2134" s="2">
        <v>0.85207175925925915</v>
      </c>
      <c r="Z2134" s="2">
        <f t="shared" si="301"/>
        <v>0.83333333333333326</v>
      </c>
      <c r="AA2134">
        <f>1</f>
        <v>1</v>
      </c>
      <c r="AB2134" s="1">
        <v>42841</v>
      </c>
      <c r="AC2134" s="13">
        <f t="shared" si="302"/>
        <v>42826</v>
      </c>
      <c r="AD2134" s="14">
        <f t="shared" si="303"/>
        <v>42841</v>
      </c>
      <c r="AE2134" s="1" t="str">
        <f t="shared" si="304"/>
        <v>Sunday</v>
      </c>
      <c r="AF2134" s="2">
        <v>0.87550925925925915</v>
      </c>
      <c r="AG2134" s="2">
        <f t="shared" si="305"/>
        <v>0.875</v>
      </c>
      <c r="AH2134" t="s">
        <v>25</v>
      </c>
    </row>
    <row r="2135" spans="1:34" x14ac:dyDescent="0.25">
      <c r="A2135">
        <v>1585894</v>
      </c>
      <c r="B2135" t="s">
        <v>54</v>
      </c>
      <c r="E2135">
        <v>53017</v>
      </c>
      <c r="F2135" t="s">
        <v>20</v>
      </c>
      <c r="G2135" t="s">
        <v>55</v>
      </c>
      <c r="H2135">
        <v>11059</v>
      </c>
      <c r="I2135" t="s">
        <v>84</v>
      </c>
      <c r="J2135">
        <f>VLOOKUP(I2135,Key!$A$1:$C$73,2,FALSE)</f>
        <v>43.040154000000001</v>
      </c>
      <c r="K2135">
        <f>VLOOKUP(I2135,Key!$A$1:$C$73,3,FALSE)</f>
        <v>-87.932113000000001</v>
      </c>
      <c r="L2135" t="s">
        <v>67</v>
      </c>
      <c r="M2135">
        <f>VLOOKUP(L2135,Key!$A$1:$C$73,2,FALSE)</f>
        <v>43.05847</v>
      </c>
      <c r="N2135">
        <f>VLOOKUP(L2135,Key!$A$1:$C$73,3,FALSE)</f>
        <v>-87.898079999999993</v>
      </c>
      <c r="O2135">
        <v>21</v>
      </c>
      <c r="P2135">
        <v>3</v>
      </c>
      <c r="Q2135">
        <v>3.2</v>
      </c>
      <c r="R2135">
        <v>3</v>
      </c>
      <c r="S2135">
        <v>126</v>
      </c>
      <c r="T2135">
        <f t="shared" si="297"/>
        <v>-1</v>
      </c>
      <c r="U2135" s="1">
        <v>42841</v>
      </c>
      <c r="V2135" s="13">
        <f t="shared" si="298"/>
        <v>42826</v>
      </c>
      <c r="W2135" s="14">
        <f t="shared" si="299"/>
        <v>42841</v>
      </c>
      <c r="X2135" s="1" t="str">
        <f t="shared" si="300"/>
        <v>Sunday</v>
      </c>
      <c r="Y2135" s="2">
        <v>0.86413194444444441</v>
      </c>
      <c r="Z2135" s="2">
        <f t="shared" si="301"/>
        <v>0.875</v>
      </c>
      <c r="AA2135">
        <f>1</f>
        <v>1</v>
      </c>
      <c r="AB2135" s="1">
        <v>42841</v>
      </c>
      <c r="AC2135" s="13">
        <f t="shared" si="302"/>
        <v>42826</v>
      </c>
      <c r="AD2135" s="14">
        <f t="shared" si="303"/>
        <v>42841</v>
      </c>
      <c r="AE2135" s="1" t="str">
        <f t="shared" si="304"/>
        <v>Sunday</v>
      </c>
      <c r="AF2135" s="2">
        <v>0.87853009259259263</v>
      </c>
      <c r="AG2135" s="2">
        <f t="shared" si="305"/>
        <v>0.875</v>
      </c>
      <c r="AH2135" t="s">
        <v>23</v>
      </c>
    </row>
    <row r="2136" spans="1:34" x14ac:dyDescent="0.25">
      <c r="A2136">
        <v>1585913</v>
      </c>
      <c r="B2136" t="s">
        <v>54</v>
      </c>
      <c r="E2136">
        <v>53202</v>
      </c>
      <c r="F2136" t="s">
        <v>20</v>
      </c>
      <c r="G2136" t="s">
        <v>55</v>
      </c>
      <c r="H2136">
        <v>995</v>
      </c>
      <c r="I2136" t="s">
        <v>22</v>
      </c>
      <c r="J2136">
        <f>VLOOKUP(I2136,Key!$A$1:$C$73,2,FALSE)</f>
        <v>43.058619999999998</v>
      </c>
      <c r="K2136">
        <f>VLOOKUP(I2136,Key!$A$1:$C$73,3,FALSE)</f>
        <v>-87.885319999999993</v>
      </c>
      <c r="L2136" t="s">
        <v>62</v>
      </c>
      <c r="M2136">
        <f>VLOOKUP(L2136,Key!$A$1:$C$73,2,FALSE)</f>
        <v>43.052460000000004</v>
      </c>
      <c r="N2136">
        <f>VLOOKUP(L2136,Key!$A$1:$C$73,3,FALSE)</f>
        <v>-87.891000000000005</v>
      </c>
      <c r="O2136">
        <v>42</v>
      </c>
      <c r="P2136">
        <v>6</v>
      </c>
      <c r="Q2136">
        <v>6.3</v>
      </c>
      <c r="R2136">
        <v>6</v>
      </c>
      <c r="S2136">
        <v>252</v>
      </c>
      <c r="T2136">
        <f t="shared" si="297"/>
        <v>-1</v>
      </c>
      <c r="U2136" s="1">
        <v>42841</v>
      </c>
      <c r="V2136" s="13">
        <f t="shared" si="298"/>
        <v>42826</v>
      </c>
      <c r="W2136" s="14">
        <f t="shared" si="299"/>
        <v>42841</v>
      </c>
      <c r="X2136" s="1" t="str">
        <f t="shared" si="300"/>
        <v>Sunday</v>
      </c>
      <c r="Y2136" s="2">
        <v>0.87776620370370362</v>
      </c>
      <c r="Z2136" s="2">
        <f t="shared" si="301"/>
        <v>0.875</v>
      </c>
      <c r="AA2136">
        <f>1</f>
        <v>1</v>
      </c>
      <c r="AB2136" s="1">
        <v>42841</v>
      </c>
      <c r="AC2136" s="13">
        <f t="shared" si="302"/>
        <v>42826</v>
      </c>
      <c r="AD2136" s="14">
        <f t="shared" si="303"/>
        <v>42841</v>
      </c>
      <c r="AE2136" s="1" t="str">
        <f t="shared" si="304"/>
        <v>Sunday</v>
      </c>
      <c r="AF2136" s="2">
        <v>0.90651620370370367</v>
      </c>
      <c r="AG2136" s="2">
        <f t="shared" si="305"/>
        <v>0.91666666666666663</v>
      </c>
      <c r="AH2136" t="s">
        <v>23</v>
      </c>
    </row>
    <row r="2137" spans="1:34" x14ac:dyDescent="0.25">
      <c r="A2137">
        <v>1583301</v>
      </c>
      <c r="B2137" t="s">
        <v>54</v>
      </c>
      <c r="E2137">
        <v>53215</v>
      </c>
      <c r="F2137" t="s">
        <v>20</v>
      </c>
      <c r="G2137" t="s">
        <v>55</v>
      </c>
      <c r="H2137">
        <v>34</v>
      </c>
      <c r="I2137" t="s">
        <v>74</v>
      </c>
      <c r="J2137">
        <f>VLOOKUP(I2137,Key!$A$1:$C$73,2,FALSE)</f>
        <v>43.05536</v>
      </c>
      <c r="K2137">
        <f>VLOOKUP(I2137,Key!$A$1:$C$73,3,FALSE)</f>
        <v>-87.90504</v>
      </c>
      <c r="L2137" t="s">
        <v>74</v>
      </c>
      <c r="M2137">
        <f>VLOOKUP(L2137,Key!$A$1:$C$73,2,FALSE)</f>
        <v>43.05536</v>
      </c>
      <c r="N2137">
        <f>VLOOKUP(L2137,Key!$A$1:$C$73,3,FALSE)</f>
        <v>-87.90504</v>
      </c>
      <c r="O2137">
        <v>19</v>
      </c>
      <c r="P2137">
        <v>3</v>
      </c>
      <c r="Q2137">
        <v>2.9</v>
      </c>
      <c r="R2137">
        <v>2.7</v>
      </c>
      <c r="S2137">
        <v>114</v>
      </c>
      <c r="T2137">
        <f t="shared" si="297"/>
        <v>-1</v>
      </c>
      <c r="U2137" s="1">
        <v>42841</v>
      </c>
      <c r="V2137" s="13">
        <f t="shared" si="298"/>
        <v>42826</v>
      </c>
      <c r="W2137" s="14">
        <f t="shared" si="299"/>
        <v>42841</v>
      </c>
      <c r="X2137" s="1" t="str">
        <f t="shared" si="300"/>
        <v>Sunday</v>
      </c>
      <c r="Y2137" s="2">
        <v>0.93608796296296293</v>
      </c>
      <c r="Z2137" s="2">
        <f t="shared" si="301"/>
        <v>0.91666666666666663</v>
      </c>
      <c r="AA2137">
        <f>1</f>
        <v>1</v>
      </c>
      <c r="AB2137" s="1">
        <v>42841</v>
      </c>
      <c r="AC2137" s="13">
        <f t="shared" si="302"/>
        <v>42826</v>
      </c>
      <c r="AD2137" s="14">
        <f t="shared" si="303"/>
        <v>42841</v>
      </c>
      <c r="AE2137" s="1" t="str">
        <f t="shared" si="304"/>
        <v>Sunday</v>
      </c>
      <c r="AF2137" s="2">
        <v>0.9488657407407407</v>
      </c>
      <c r="AG2137" s="2">
        <f t="shared" si="305"/>
        <v>0.95833333333333326</v>
      </c>
      <c r="AH2137" t="s">
        <v>25</v>
      </c>
    </row>
    <row r="2138" spans="1:34" x14ac:dyDescent="0.25">
      <c r="A2138">
        <v>1519307</v>
      </c>
      <c r="B2138" t="s">
        <v>54</v>
      </c>
      <c r="E2138">
        <v>53220</v>
      </c>
      <c r="F2138" t="s">
        <v>20</v>
      </c>
      <c r="G2138" t="s">
        <v>55</v>
      </c>
      <c r="H2138">
        <v>5489</v>
      </c>
      <c r="I2138" t="s">
        <v>81</v>
      </c>
      <c r="J2138">
        <f>VLOOKUP(I2138,Key!$A$1:$C$73,2,FALSE)</f>
        <v>43.058010000000003</v>
      </c>
      <c r="K2138">
        <f>VLOOKUP(I2138,Key!$A$1:$C$73,3,FALSE)</f>
        <v>-87.877300000000005</v>
      </c>
      <c r="L2138" t="s">
        <v>81</v>
      </c>
      <c r="M2138">
        <f>VLOOKUP(L2138,Key!$A$1:$C$73,2,FALSE)</f>
        <v>43.058010000000003</v>
      </c>
      <c r="N2138">
        <f>VLOOKUP(L2138,Key!$A$1:$C$73,3,FALSE)</f>
        <v>-87.877300000000005</v>
      </c>
      <c r="O2138">
        <v>63</v>
      </c>
      <c r="P2138">
        <v>6</v>
      </c>
      <c r="Q2138">
        <v>9.5</v>
      </c>
      <c r="R2138">
        <v>9</v>
      </c>
      <c r="S2138">
        <v>378</v>
      </c>
      <c r="T2138">
        <f t="shared" si="297"/>
        <v>-1</v>
      </c>
      <c r="U2138" s="1">
        <v>42841</v>
      </c>
      <c r="V2138" s="13">
        <f t="shared" si="298"/>
        <v>42826</v>
      </c>
      <c r="W2138" s="14">
        <f t="shared" si="299"/>
        <v>42841</v>
      </c>
      <c r="X2138" s="1" t="str">
        <f t="shared" si="300"/>
        <v>Sunday</v>
      </c>
      <c r="Y2138" s="2">
        <v>0.9615393518518518</v>
      </c>
      <c r="Z2138" s="2">
        <f t="shared" si="301"/>
        <v>0.95833333333333326</v>
      </c>
      <c r="AA2138">
        <f>1</f>
        <v>1</v>
      </c>
      <c r="AB2138" s="1">
        <v>42842</v>
      </c>
      <c r="AC2138" s="13">
        <f t="shared" si="302"/>
        <v>42826</v>
      </c>
      <c r="AD2138" s="14">
        <f t="shared" si="303"/>
        <v>42842</v>
      </c>
      <c r="AE2138" s="1" t="str">
        <f t="shared" si="304"/>
        <v>Monday</v>
      </c>
      <c r="AF2138" s="2">
        <v>4.9652777777777777E-3</v>
      </c>
      <c r="AG2138" s="2">
        <f t="shared" si="305"/>
        <v>0</v>
      </c>
      <c r="AH2138" t="s">
        <v>25</v>
      </c>
    </row>
    <row r="2139" spans="1:34" x14ac:dyDescent="0.25">
      <c r="A2139">
        <v>1586111</v>
      </c>
      <c r="B2139" t="s">
        <v>54</v>
      </c>
      <c r="E2139">
        <v>53202</v>
      </c>
      <c r="F2139" t="s">
        <v>20</v>
      </c>
      <c r="G2139" t="s">
        <v>55</v>
      </c>
      <c r="H2139">
        <v>135</v>
      </c>
      <c r="I2139" t="s">
        <v>81</v>
      </c>
      <c r="J2139">
        <f>VLOOKUP(I2139,Key!$A$1:$C$73,2,FALSE)</f>
        <v>43.058010000000003</v>
      </c>
      <c r="K2139">
        <f>VLOOKUP(I2139,Key!$A$1:$C$73,3,FALSE)</f>
        <v>-87.877300000000005</v>
      </c>
      <c r="L2139" t="s">
        <v>81</v>
      </c>
      <c r="M2139">
        <f>VLOOKUP(L2139,Key!$A$1:$C$73,2,FALSE)</f>
        <v>43.058010000000003</v>
      </c>
      <c r="N2139">
        <f>VLOOKUP(L2139,Key!$A$1:$C$73,3,FALSE)</f>
        <v>-87.877300000000005</v>
      </c>
      <c r="O2139">
        <v>72</v>
      </c>
      <c r="P2139">
        <v>9</v>
      </c>
      <c r="Q2139">
        <v>10.8</v>
      </c>
      <c r="R2139">
        <v>10.3</v>
      </c>
      <c r="S2139">
        <v>432</v>
      </c>
      <c r="T2139">
        <f t="shared" si="297"/>
        <v>-1</v>
      </c>
      <c r="U2139" s="1">
        <v>42842</v>
      </c>
      <c r="V2139" s="13">
        <f t="shared" si="298"/>
        <v>42826</v>
      </c>
      <c r="W2139" s="14">
        <f t="shared" si="299"/>
        <v>42842</v>
      </c>
      <c r="X2139" s="1" t="str">
        <f t="shared" si="300"/>
        <v>Monday</v>
      </c>
      <c r="Y2139" s="2">
        <v>0.38923611111111112</v>
      </c>
      <c r="Z2139" s="2">
        <f t="shared" si="301"/>
        <v>0.375</v>
      </c>
      <c r="AA2139">
        <f>1</f>
        <v>1</v>
      </c>
      <c r="AB2139" s="1">
        <v>42842</v>
      </c>
      <c r="AC2139" s="13">
        <f t="shared" si="302"/>
        <v>42826</v>
      </c>
      <c r="AD2139" s="14">
        <f t="shared" si="303"/>
        <v>42842</v>
      </c>
      <c r="AE2139" s="1" t="str">
        <f t="shared" si="304"/>
        <v>Monday</v>
      </c>
      <c r="AF2139" s="2">
        <v>0.43903935185185183</v>
      </c>
      <c r="AG2139" s="2">
        <f t="shared" si="305"/>
        <v>0.45833333333333331</v>
      </c>
      <c r="AH2139" t="s">
        <v>25</v>
      </c>
    </row>
    <row r="2140" spans="1:34" x14ac:dyDescent="0.25">
      <c r="A2140">
        <v>1586218</v>
      </c>
      <c r="B2140" t="s">
        <v>54</v>
      </c>
      <c r="E2140">
        <v>53210</v>
      </c>
      <c r="F2140" t="s">
        <v>20</v>
      </c>
      <c r="G2140" t="s">
        <v>55</v>
      </c>
      <c r="H2140">
        <v>338</v>
      </c>
      <c r="I2140" t="s">
        <v>77</v>
      </c>
      <c r="J2140">
        <f>VLOOKUP(I2140,Key!$A$1:$C$73,2,FALSE)</f>
        <v>43.036900000000003</v>
      </c>
      <c r="K2140">
        <f>VLOOKUP(I2140,Key!$A$1:$C$73,3,FALSE)</f>
        <v>-87.89667</v>
      </c>
      <c r="L2140" t="s">
        <v>77</v>
      </c>
      <c r="M2140">
        <f>VLOOKUP(L2140,Key!$A$1:$C$73,2,FALSE)</f>
        <v>43.036900000000003</v>
      </c>
      <c r="N2140">
        <f>VLOOKUP(L2140,Key!$A$1:$C$73,3,FALSE)</f>
        <v>-87.89667</v>
      </c>
      <c r="O2140">
        <v>61</v>
      </c>
      <c r="P2140">
        <v>6</v>
      </c>
      <c r="Q2140">
        <v>9.1999999999999993</v>
      </c>
      <c r="R2140">
        <v>8.6999999999999993</v>
      </c>
      <c r="S2140">
        <v>366</v>
      </c>
      <c r="T2140">
        <f t="shared" si="297"/>
        <v>-1</v>
      </c>
      <c r="U2140" s="1">
        <v>42842</v>
      </c>
      <c r="V2140" s="13">
        <f t="shared" si="298"/>
        <v>42826</v>
      </c>
      <c r="W2140" s="14">
        <f t="shared" si="299"/>
        <v>42842</v>
      </c>
      <c r="X2140" s="1" t="str">
        <f t="shared" si="300"/>
        <v>Monday</v>
      </c>
      <c r="Y2140" s="2">
        <v>0.46342592592592591</v>
      </c>
      <c r="Z2140" s="2">
        <f t="shared" si="301"/>
        <v>0.45833333333333331</v>
      </c>
      <c r="AA2140">
        <f>1</f>
        <v>1</v>
      </c>
      <c r="AB2140" s="1">
        <v>42842</v>
      </c>
      <c r="AC2140" s="13">
        <f t="shared" si="302"/>
        <v>42826</v>
      </c>
      <c r="AD2140" s="14">
        <f t="shared" si="303"/>
        <v>42842</v>
      </c>
      <c r="AE2140" s="1" t="str">
        <f t="shared" si="304"/>
        <v>Monday</v>
      </c>
      <c r="AF2140" s="2">
        <v>0.5057638888888889</v>
      </c>
      <c r="AG2140" s="2">
        <f t="shared" si="305"/>
        <v>0.5</v>
      </c>
      <c r="AH2140" t="s">
        <v>25</v>
      </c>
    </row>
    <row r="2141" spans="1:34" x14ac:dyDescent="0.25">
      <c r="A2141">
        <v>1586218</v>
      </c>
      <c r="B2141" t="s">
        <v>54</v>
      </c>
      <c r="E2141">
        <v>53210</v>
      </c>
      <c r="F2141" t="s">
        <v>20</v>
      </c>
      <c r="G2141" t="s">
        <v>55</v>
      </c>
      <c r="H2141">
        <v>5487</v>
      </c>
      <c r="I2141" t="s">
        <v>77</v>
      </c>
      <c r="J2141">
        <f>VLOOKUP(I2141,Key!$A$1:$C$73,2,FALSE)</f>
        <v>43.036900000000003</v>
      </c>
      <c r="K2141">
        <f>VLOOKUP(I2141,Key!$A$1:$C$73,3,FALSE)</f>
        <v>-87.89667</v>
      </c>
      <c r="L2141" t="s">
        <v>77</v>
      </c>
      <c r="M2141">
        <f>VLOOKUP(L2141,Key!$A$1:$C$73,2,FALSE)</f>
        <v>43.036900000000003</v>
      </c>
      <c r="N2141">
        <f>VLOOKUP(L2141,Key!$A$1:$C$73,3,FALSE)</f>
        <v>-87.89667</v>
      </c>
      <c r="O2141">
        <v>60</v>
      </c>
      <c r="P2141">
        <v>6</v>
      </c>
      <c r="Q2141">
        <v>9</v>
      </c>
      <c r="R2141">
        <v>8.6</v>
      </c>
      <c r="S2141">
        <v>360</v>
      </c>
      <c r="T2141">
        <f t="shared" si="297"/>
        <v>-1</v>
      </c>
      <c r="U2141" s="1">
        <v>42842</v>
      </c>
      <c r="V2141" s="13">
        <f t="shared" si="298"/>
        <v>42826</v>
      </c>
      <c r="W2141" s="14">
        <f t="shared" si="299"/>
        <v>42842</v>
      </c>
      <c r="X2141" s="1" t="str">
        <f t="shared" si="300"/>
        <v>Monday</v>
      </c>
      <c r="Y2141" s="2">
        <v>0.46430555555555553</v>
      </c>
      <c r="Z2141" s="2">
        <f t="shared" si="301"/>
        <v>0.45833333333333331</v>
      </c>
      <c r="AA2141">
        <f>1</f>
        <v>1</v>
      </c>
      <c r="AB2141" s="1">
        <v>42842</v>
      </c>
      <c r="AC2141" s="13">
        <f t="shared" si="302"/>
        <v>42826</v>
      </c>
      <c r="AD2141" s="14">
        <f t="shared" si="303"/>
        <v>42842</v>
      </c>
      <c r="AE2141" s="1" t="str">
        <f t="shared" si="304"/>
        <v>Monday</v>
      </c>
      <c r="AF2141" s="2">
        <v>0.50583333333333336</v>
      </c>
      <c r="AG2141" s="2">
        <f t="shared" si="305"/>
        <v>0.5</v>
      </c>
      <c r="AH2141" t="s">
        <v>25</v>
      </c>
    </row>
    <row r="2142" spans="1:34" x14ac:dyDescent="0.25">
      <c r="A2142">
        <v>1581198</v>
      </c>
      <c r="B2142" t="s">
        <v>54</v>
      </c>
      <c r="E2142">
        <v>53220</v>
      </c>
      <c r="F2142" t="s">
        <v>20</v>
      </c>
      <c r="G2142" t="s">
        <v>55</v>
      </c>
      <c r="H2142">
        <v>188</v>
      </c>
      <c r="I2142" t="s">
        <v>39</v>
      </c>
      <c r="J2142">
        <f>VLOOKUP(I2142,Key!$A$1:$C$73,2,FALSE)</f>
        <v>43.031480000000002</v>
      </c>
      <c r="K2142">
        <f>VLOOKUP(I2142,Key!$A$1:$C$73,3,FALSE)</f>
        <v>-87.908169999999998</v>
      </c>
      <c r="L2142" t="s">
        <v>39</v>
      </c>
      <c r="M2142">
        <f>VLOOKUP(L2142,Key!$A$1:$C$73,2,FALSE)</f>
        <v>43.031480000000002</v>
      </c>
      <c r="N2142">
        <f>VLOOKUP(L2142,Key!$A$1:$C$73,3,FALSE)</f>
        <v>-87.908169999999998</v>
      </c>
      <c r="O2142">
        <v>22</v>
      </c>
      <c r="P2142">
        <v>3</v>
      </c>
      <c r="Q2142">
        <v>3.3</v>
      </c>
      <c r="R2142">
        <v>3.1</v>
      </c>
      <c r="S2142">
        <v>132</v>
      </c>
      <c r="T2142">
        <f t="shared" si="297"/>
        <v>-1</v>
      </c>
      <c r="U2142" s="1">
        <v>42842</v>
      </c>
      <c r="V2142" s="13">
        <f t="shared" si="298"/>
        <v>42826</v>
      </c>
      <c r="W2142" s="14">
        <f t="shared" si="299"/>
        <v>42842</v>
      </c>
      <c r="X2142" s="1" t="str">
        <f t="shared" si="300"/>
        <v>Monday</v>
      </c>
      <c r="Y2142" s="2">
        <v>0.48734953703703704</v>
      </c>
      <c r="Z2142" s="2">
        <f t="shared" si="301"/>
        <v>0.5</v>
      </c>
      <c r="AA2142">
        <f>1</f>
        <v>1</v>
      </c>
      <c r="AB2142" s="1">
        <v>42842</v>
      </c>
      <c r="AC2142" s="13">
        <f t="shared" si="302"/>
        <v>42826</v>
      </c>
      <c r="AD2142" s="14">
        <f t="shared" si="303"/>
        <v>42842</v>
      </c>
      <c r="AE2142" s="1" t="str">
        <f t="shared" si="304"/>
        <v>Monday</v>
      </c>
      <c r="AF2142" s="2">
        <v>0.50217592592592586</v>
      </c>
      <c r="AG2142" s="2">
        <f t="shared" si="305"/>
        <v>0.5</v>
      </c>
      <c r="AH2142" t="s">
        <v>25</v>
      </c>
    </row>
    <row r="2143" spans="1:34" x14ac:dyDescent="0.25">
      <c r="A2143">
        <v>1586426</v>
      </c>
      <c r="B2143" t="s">
        <v>54</v>
      </c>
      <c r="E2143">
        <v>53151</v>
      </c>
      <c r="F2143" t="s">
        <v>20</v>
      </c>
      <c r="G2143" t="s">
        <v>55</v>
      </c>
      <c r="H2143">
        <v>5442</v>
      </c>
      <c r="I2143" t="s">
        <v>81</v>
      </c>
      <c r="J2143">
        <f>VLOOKUP(I2143,Key!$A$1:$C$73,2,FALSE)</f>
        <v>43.058010000000003</v>
      </c>
      <c r="K2143">
        <f>VLOOKUP(I2143,Key!$A$1:$C$73,3,FALSE)</f>
        <v>-87.877300000000005</v>
      </c>
      <c r="L2143" t="s">
        <v>81</v>
      </c>
      <c r="M2143">
        <f>VLOOKUP(L2143,Key!$A$1:$C$73,2,FALSE)</f>
        <v>43.058010000000003</v>
      </c>
      <c r="N2143">
        <f>VLOOKUP(L2143,Key!$A$1:$C$73,3,FALSE)</f>
        <v>-87.877300000000005</v>
      </c>
      <c r="O2143">
        <v>42</v>
      </c>
      <c r="P2143">
        <v>6</v>
      </c>
      <c r="Q2143">
        <v>6.3</v>
      </c>
      <c r="R2143">
        <v>6</v>
      </c>
      <c r="S2143">
        <v>252</v>
      </c>
      <c r="T2143">
        <f t="shared" si="297"/>
        <v>-1</v>
      </c>
      <c r="U2143" s="1">
        <v>42842</v>
      </c>
      <c r="V2143" s="13">
        <f t="shared" si="298"/>
        <v>42826</v>
      </c>
      <c r="W2143" s="14">
        <f t="shared" si="299"/>
        <v>42842</v>
      </c>
      <c r="X2143" s="1" t="str">
        <f t="shared" si="300"/>
        <v>Monday</v>
      </c>
      <c r="Y2143" s="2">
        <v>0.5638657407407407</v>
      </c>
      <c r="Z2143" s="2">
        <f t="shared" si="301"/>
        <v>0.58333333333333326</v>
      </c>
      <c r="AA2143">
        <f>1</f>
        <v>1</v>
      </c>
      <c r="AB2143" s="1">
        <v>42842</v>
      </c>
      <c r="AC2143" s="13">
        <f t="shared" si="302"/>
        <v>42826</v>
      </c>
      <c r="AD2143" s="14">
        <f t="shared" si="303"/>
        <v>42842</v>
      </c>
      <c r="AE2143" s="1" t="str">
        <f t="shared" si="304"/>
        <v>Monday</v>
      </c>
      <c r="AF2143" s="2">
        <v>0.59256944444444448</v>
      </c>
      <c r="AG2143" s="2">
        <f t="shared" si="305"/>
        <v>0.58333333333333326</v>
      </c>
      <c r="AH2143" t="s">
        <v>25</v>
      </c>
    </row>
    <row r="2144" spans="1:34" x14ac:dyDescent="0.25">
      <c r="A2144">
        <v>1519304</v>
      </c>
      <c r="B2144" t="s">
        <v>54</v>
      </c>
      <c r="E2144">
        <v>53219</v>
      </c>
      <c r="F2144" t="s">
        <v>20</v>
      </c>
      <c r="G2144" t="s">
        <v>55</v>
      </c>
      <c r="H2144">
        <v>135</v>
      </c>
      <c r="I2144" t="s">
        <v>81</v>
      </c>
      <c r="J2144">
        <f>VLOOKUP(I2144,Key!$A$1:$C$73,2,FALSE)</f>
        <v>43.058010000000003</v>
      </c>
      <c r="K2144">
        <f>VLOOKUP(I2144,Key!$A$1:$C$73,3,FALSE)</f>
        <v>-87.877300000000005</v>
      </c>
      <c r="L2144" t="s">
        <v>81</v>
      </c>
      <c r="M2144">
        <f>VLOOKUP(L2144,Key!$A$1:$C$73,2,FALSE)</f>
        <v>43.058010000000003</v>
      </c>
      <c r="N2144">
        <f>VLOOKUP(L2144,Key!$A$1:$C$73,3,FALSE)</f>
        <v>-87.877300000000005</v>
      </c>
      <c r="O2144">
        <v>118</v>
      </c>
      <c r="P2144">
        <v>12</v>
      </c>
      <c r="Q2144">
        <v>17.7</v>
      </c>
      <c r="R2144">
        <v>16.8</v>
      </c>
      <c r="S2144">
        <v>708</v>
      </c>
      <c r="T2144">
        <f t="shared" si="297"/>
        <v>-1</v>
      </c>
      <c r="U2144" s="1">
        <v>42842</v>
      </c>
      <c r="V2144" s="13">
        <f t="shared" si="298"/>
        <v>42826</v>
      </c>
      <c r="W2144" s="14">
        <f t="shared" si="299"/>
        <v>42842</v>
      </c>
      <c r="X2144" s="1" t="str">
        <f t="shared" si="300"/>
        <v>Monday</v>
      </c>
      <c r="Y2144" s="2">
        <v>0.67152777777777783</v>
      </c>
      <c r="Z2144" s="2">
        <f t="shared" si="301"/>
        <v>0.66666666666666663</v>
      </c>
      <c r="AA2144">
        <f>1</f>
        <v>1</v>
      </c>
      <c r="AB2144" s="1">
        <v>42842</v>
      </c>
      <c r="AC2144" s="13">
        <f t="shared" si="302"/>
        <v>42826</v>
      </c>
      <c r="AD2144" s="14">
        <f t="shared" si="303"/>
        <v>42842</v>
      </c>
      <c r="AE2144" s="1" t="str">
        <f t="shared" si="304"/>
        <v>Monday</v>
      </c>
      <c r="AF2144" s="2">
        <v>0.75395833333333329</v>
      </c>
      <c r="AG2144" s="2">
        <f t="shared" si="305"/>
        <v>0.75</v>
      </c>
      <c r="AH2144" t="s">
        <v>25</v>
      </c>
    </row>
    <row r="2145" spans="1:34" x14ac:dyDescent="0.25">
      <c r="A2145">
        <v>1586698</v>
      </c>
      <c r="B2145" t="s">
        <v>54</v>
      </c>
      <c r="E2145">
        <v>53203</v>
      </c>
      <c r="F2145" t="s">
        <v>20</v>
      </c>
      <c r="G2145" t="s">
        <v>55</v>
      </c>
      <c r="H2145">
        <v>11098</v>
      </c>
      <c r="I2145" t="s">
        <v>34</v>
      </c>
      <c r="J2145">
        <f>VLOOKUP(I2145,Key!$A$1:$C$73,2,FALSE)</f>
        <v>43.05097</v>
      </c>
      <c r="K2145">
        <f>VLOOKUP(I2145,Key!$A$1:$C$73,3,FALSE)</f>
        <v>-87.906440000000003</v>
      </c>
      <c r="L2145" t="s">
        <v>28</v>
      </c>
      <c r="M2145">
        <f>VLOOKUP(L2145,Key!$A$1:$C$73,2,FALSE)</f>
        <v>43.038580000000003</v>
      </c>
      <c r="N2145">
        <f>VLOOKUP(L2145,Key!$A$1:$C$73,3,FALSE)</f>
        <v>-87.90934</v>
      </c>
      <c r="O2145">
        <v>17</v>
      </c>
      <c r="P2145">
        <v>3</v>
      </c>
      <c r="Q2145">
        <v>2.6</v>
      </c>
      <c r="R2145">
        <v>2.4</v>
      </c>
      <c r="S2145">
        <v>102</v>
      </c>
      <c r="T2145">
        <f t="shared" si="297"/>
        <v>-1</v>
      </c>
      <c r="U2145" s="1">
        <v>42842</v>
      </c>
      <c r="V2145" s="13">
        <f t="shared" si="298"/>
        <v>42826</v>
      </c>
      <c r="W2145" s="14">
        <f t="shared" si="299"/>
        <v>42842</v>
      </c>
      <c r="X2145" s="1" t="str">
        <f t="shared" si="300"/>
        <v>Monday</v>
      </c>
      <c r="Y2145" s="2">
        <v>0.70270833333333327</v>
      </c>
      <c r="Z2145" s="2">
        <f t="shared" si="301"/>
        <v>0.70833333333333326</v>
      </c>
      <c r="AA2145">
        <f>1</f>
        <v>1</v>
      </c>
      <c r="AB2145" s="1">
        <v>42842</v>
      </c>
      <c r="AC2145" s="13">
        <f t="shared" si="302"/>
        <v>42826</v>
      </c>
      <c r="AD2145" s="14">
        <f t="shared" si="303"/>
        <v>42842</v>
      </c>
      <c r="AE2145" s="1" t="str">
        <f t="shared" si="304"/>
        <v>Monday</v>
      </c>
      <c r="AF2145" s="2">
        <v>0.71421296296296299</v>
      </c>
      <c r="AG2145" s="2">
        <f t="shared" si="305"/>
        <v>0.70833333333333326</v>
      </c>
      <c r="AH2145" t="s">
        <v>23</v>
      </c>
    </row>
    <row r="2146" spans="1:34" x14ac:dyDescent="0.25">
      <c r="A2146">
        <v>1383912</v>
      </c>
      <c r="B2146" t="s">
        <v>54</v>
      </c>
      <c r="E2146">
        <v>53212</v>
      </c>
      <c r="F2146" t="s">
        <v>20</v>
      </c>
      <c r="G2146" t="s">
        <v>55</v>
      </c>
      <c r="H2146">
        <v>5444</v>
      </c>
      <c r="I2146" t="s">
        <v>61</v>
      </c>
      <c r="J2146">
        <f>VLOOKUP(I2146,Key!$A$1:$C$73,2,FALSE)</f>
        <v>43.060786</v>
      </c>
      <c r="K2146">
        <f>VLOOKUP(I2146,Key!$A$1:$C$73,3,FALSE)</f>
        <v>-87.883825999999999</v>
      </c>
      <c r="L2146" t="s">
        <v>66</v>
      </c>
      <c r="M2146">
        <f>VLOOKUP(L2146,Key!$A$1:$C$73,2,FALSE)</f>
        <v>43.078530000000001</v>
      </c>
      <c r="N2146">
        <f>VLOOKUP(L2146,Key!$A$1:$C$73,3,FALSE)</f>
        <v>-87.882620000000003</v>
      </c>
      <c r="O2146">
        <v>11</v>
      </c>
      <c r="P2146">
        <v>3</v>
      </c>
      <c r="Q2146">
        <v>1.7</v>
      </c>
      <c r="R2146">
        <v>1.6</v>
      </c>
      <c r="S2146">
        <v>66</v>
      </c>
      <c r="T2146">
        <f t="shared" si="297"/>
        <v>-1</v>
      </c>
      <c r="U2146" s="1">
        <v>42842</v>
      </c>
      <c r="V2146" s="13">
        <f t="shared" si="298"/>
        <v>42826</v>
      </c>
      <c r="W2146" s="14">
        <f t="shared" si="299"/>
        <v>42842</v>
      </c>
      <c r="X2146" s="1" t="str">
        <f t="shared" si="300"/>
        <v>Monday</v>
      </c>
      <c r="Y2146" s="2">
        <v>0.90306712962962965</v>
      </c>
      <c r="Z2146" s="2">
        <f t="shared" si="301"/>
        <v>0.91666666666666663</v>
      </c>
      <c r="AA2146">
        <f>1</f>
        <v>1</v>
      </c>
      <c r="AB2146" s="1">
        <v>42842</v>
      </c>
      <c r="AC2146" s="13">
        <f t="shared" si="302"/>
        <v>42826</v>
      </c>
      <c r="AD2146" s="14">
        <f t="shared" si="303"/>
        <v>42842</v>
      </c>
      <c r="AE2146" s="1" t="str">
        <f t="shared" si="304"/>
        <v>Monday</v>
      </c>
      <c r="AF2146" s="2">
        <v>0.91092592592592592</v>
      </c>
      <c r="AG2146" s="2">
        <f t="shared" si="305"/>
        <v>0.91666666666666663</v>
      </c>
      <c r="AH2146" t="s">
        <v>23</v>
      </c>
    </row>
    <row r="2147" spans="1:34" x14ac:dyDescent="0.25">
      <c r="A2147">
        <v>1556816</v>
      </c>
      <c r="B2147" t="s">
        <v>54</v>
      </c>
      <c r="E2147">
        <v>53221</v>
      </c>
      <c r="F2147" t="s">
        <v>20</v>
      </c>
      <c r="G2147" t="s">
        <v>55</v>
      </c>
      <c r="H2147">
        <v>5454</v>
      </c>
      <c r="I2147" t="s">
        <v>37</v>
      </c>
      <c r="J2147">
        <f>VLOOKUP(I2147,Key!$A$1:$C$73,2,FALSE)</f>
        <v>43.049230000000001</v>
      </c>
      <c r="K2147">
        <f>VLOOKUP(I2147,Key!$A$1:$C$73,3,FALSE)</f>
        <v>-87.911940000000001</v>
      </c>
      <c r="L2147" t="s">
        <v>67</v>
      </c>
      <c r="M2147">
        <f>VLOOKUP(L2147,Key!$A$1:$C$73,2,FALSE)</f>
        <v>43.05847</v>
      </c>
      <c r="N2147">
        <f>VLOOKUP(L2147,Key!$A$1:$C$73,3,FALSE)</f>
        <v>-87.898079999999993</v>
      </c>
      <c r="O2147">
        <v>8</v>
      </c>
      <c r="P2147">
        <v>3</v>
      </c>
      <c r="Q2147">
        <v>1.2</v>
      </c>
      <c r="R2147">
        <v>1.1000000000000001</v>
      </c>
      <c r="S2147">
        <v>48</v>
      </c>
      <c r="T2147">
        <f t="shared" si="297"/>
        <v>-1</v>
      </c>
      <c r="U2147" s="1">
        <v>42843</v>
      </c>
      <c r="V2147" s="13">
        <f t="shared" si="298"/>
        <v>42826</v>
      </c>
      <c r="W2147" s="14">
        <f t="shared" si="299"/>
        <v>42843</v>
      </c>
      <c r="X2147" s="1" t="str">
        <f t="shared" si="300"/>
        <v>Tuesday</v>
      </c>
      <c r="Y2147" s="2">
        <v>0.32914351851851853</v>
      </c>
      <c r="Z2147" s="2">
        <f t="shared" si="301"/>
        <v>0.33333333333333331</v>
      </c>
      <c r="AA2147">
        <f>1</f>
        <v>1</v>
      </c>
      <c r="AB2147" s="1">
        <v>42843</v>
      </c>
      <c r="AC2147" s="13">
        <f t="shared" si="302"/>
        <v>42826</v>
      </c>
      <c r="AD2147" s="14">
        <f t="shared" si="303"/>
        <v>42843</v>
      </c>
      <c r="AE2147" s="1" t="str">
        <f t="shared" si="304"/>
        <v>Tuesday</v>
      </c>
      <c r="AF2147" s="2">
        <v>0.33454861111111112</v>
      </c>
      <c r="AG2147" s="2">
        <f t="shared" si="305"/>
        <v>0.33333333333333331</v>
      </c>
      <c r="AH2147" t="s">
        <v>23</v>
      </c>
    </row>
    <row r="2148" spans="1:34" x14ac:dyDescent="0.25">
      <c r="A2148">
        <v>1574256</v>
      </c>
      <c r="B2148" t="s">
        <v>54</v>
      </c>
      <c r="E2148">
        <v>53211</v>
      </c>
      <c r="F2148" t="s">
        <v>20</v>
      </c>
      <c r="G2148" t="s">
        <v>55</v>
      </c>
      <c r="H2148">
        <v>145</v>
      </c>
      <c r="I2148" t="s">
        <v>63</v>
      </c>
      <c r="J2148">
        <f>VLOOKUP(I2148,Key!$A$1:$C$73,2,FALSE)</f>
        <v>43.066893999999998</v>
      </c>
      <c r="K2148">
        <f>VLOOKUP(I2148,Key!$A$1:$C$73,3,FALSE)</f>
        <v>-87.877936000000005</v>
      </c>
      <c r="L2148" t="s">
        <v>92</v>
      </c>
      <c r="M2148">
        <f>VLOOKUP(L2148,Key!$A$1:$C$73,2,FALSE)</f>
        <v>43.038245000000003</v>
      </c>
      <c r="N2148">
        <f>VLOOKUP(L2148,Key!$A$1:$C$73,3,FALSE)</f>
        <v>-87.914811999999998</v>
      </c>
      <c r="O2148">
        <v>37</v>
      </c>
      <c r="P2148">
        <v>0</v>
      </c>
      <c r="Q2148">
        <v>5.6</v>
      </c>
      <c r="R2148">
        <v>5.3</v>
      </c>
      <c r="S2148">
        <v>222</v>
      </c>
      <c r="T2148">
        <f t="shared" si="297"/>
        <v>-1</v>
      </c>
      <c r="U2148" s="1">
        <v>42843</v>
      </c>
      <c r="V2148" s="13">
        <f t="shared" si="298"/>
        <v>42826</v>
      </c>
      <c r="W2148" s="14">
        <f t="shared" si="299"/>
        <v>42843</v>
      </c>
      <c r="X2148" s="1" t="str">
        <f t="shared" si="300"/>
        <v>Tuesday</v>
      </c>
      <c r="Y2148" s="2">
        <v>0.43960648148148151</v>
      </c>
      <c r="Z2148" s="2">
        <f t="shared" si="301"/>
        <v>0.45833333333333331</v>
      </c>
      <c r="AA2148">
        <f>1</f>
        <v>1</v>
      </c>
      <c r="AB2148" s="1">
        <v>42843</v>
      </c>
      <c r="AC2148" s="13">
        <f t="shared" si="302"/>
        <v>42826</v>
      </c>
      <c r="AD2148" s="14">
        <f t="shared" si="303"/>
        <v>42843</v>
      </c>
      <c r="AE2148" s="1" t="str">
        <f t="shared" si="304"/>
        <v>Tuesday</v>
      </c>
      <c r="AF2148" s="2">
        <v>0.46537037037037038</v>
      </c>
      <c r="AG2148" s="2">
        <f t="shared" si="305"/>
        <v>0.45833333333333331</v>
      </c>
      <c r="AH2148" t="s">
        <v>23</v>
      </c>
    </row>
    <row r="2149" spans="1:34" x14ac:dyDescent="0.25">
      <c r="A2149">
        <v>1574256</v>
      </c>
      <c r="B2149" t="s">
        <v>54</v>
      </c>
      <c r="E2149">
        <v>53211</v>
      </c>
      <c r="F2149" t="s">
        <v>20</v>
      </c>
      <c r="G2149" t="s">
        <v>55</v>
      </c>
      <c r="H2149">
        <v>5491</v>
      </c>
      <c r="I2149" t="s">
        <v>63</v>
      </c>
      <c r="J2149">
        <f>VLOOKUP(I2149,Key!$A$1:$C$73,2,FALSE)</f>
        <v>43.066893999999998</v>
      </c>
      <c r="K2149">
        <f>VLOOKUP(I2149,Key!$A$1:$C$73,3,FALSE)</f>
        <v>-87.877936000000005</v>
      </c>
      <c r="L2149" t="s">
        <v>63</v>
      </c>
      <c r="M2149">
        <f>VLOOKUP(L2149,Key!$A$1:$C$73,2,FALSE)</f>
        <v>43.066893999999998</v>
      </c>
      <c r="N2149">
        <f>VLOOKUP(L2149,Key!$A$1:$C$73,3,FALSE)</f>
        <v>-87.877936000000005</v>
      </c>
      <c r="O2149">
        <v>208</v>
      </c>
      <c r="P2149">
        <v>3</v>
      </c>
      <c r="Q2149">
        <v>18</v>
      </c>
      <c r="R2149">
        <v>17.100000000000001</v>
      </c>
      <c r="S2149">
        <v>720</v>
      </c>
      <c r="T2149">
        <f t="shared" si="297"/>
        <v>-1</v>
      </c>
      <c r="U2149" s="1">
        <v>42843</v>
      </c>
      <c r="V2149" s="13">
        <f t="shared" si="298"/>
        <v>42826</v>
      </c>
      <c r="W2149" s="14">
        <f t="shared" si="299"/>
        <v>42843</v>
      </c>
      <c r="X2149" s="1" t="str">
        <f t="shared" si="300"/>
        <v>Tuesday</v>
      </c>
      <c r="Y2149" s="2">
        <v>0.44003472222222223</v>
      </c>
      <c r="Z2149" s="2">
        <f t="shared" si="301"/>
        <v>0.45833333333333331</v>
      </c>
      <c r="AA2149">
        <f>1</f>
        <v>1</v>
      </c>
      <c r="AB2149" s="1">
        <v>42843</v>
      </c>
      <c r="AC2149" s="13">
        <f t="shared" si="302"/>
        <v>42826</v>
      </c>
      <c r="AD2149" s="14">
        <f t="shared" si="303"/>
        <v>42843</v>
      </c>
      <c r="AE2149" s="1" t="str">
        <f t="shared" si="304"/>
        <v>Tuesday</v>
      </c>
      <c r="AF2149" s="2">
        <v>0.58444444444444443</v>
      </c>
      <c r="AG2149" s="2">
        <f t="shared" si="305"/>
        <v>0.58333333333333326</v>
      </c>
      <c r="AH2149" t="s">
        <v>25</v>
      </c>
    </row>
    <row r="2150" spans="1:34" x14ac:dyDescent="0.25">
      <c r="A2150">
        <v>1466715</v>
      </c>
      <c r="B2150" t="s">
        <v>54</v>
      </c>
      <c r="E2150">
        <v>31342</v>
      </c>
      <c r="F2150" t="s">
        <v>20</v>
      </c>
      <c r="G2150" t="s">
        <v>55</v>
      </c>
      <c r="H2150">
        <v>190</v>
      </c>
      <c r="I2150" t="s">
        <v>62</v>
      </c>
      <c r="J2150">
        <f>VLOOKUP(I2150,Key!$A$1:$C$73,2,FALSE)</f>
        <v>43.052460000000004</v>
      </c>
      <c r="K2150">
        <f>VLOOKUP(I2150,Key!$A$1:$C$73,3,FALSE)</f>
        <v>-87.891000000000005</v>
      </c>
      <c r="L2150" t="s">
        <v>77</v>
      </c>
      <c r="M2150">
        <f>VLOOKUP(L2150,Key!$A$1:$C$73,2,FALSE)</f>
        <v>43.036900000000003</v>
      </c>
      <c r="N2150">
        <f>VLOOKUP(L2150,Key!$A$1:$C$73,3,FALSE)</f>
        <v>-87.89667</v>
      </c>
      <c r="O2150">
        <v>9</v>
      </c>
      <c r="P2150">
        <v>3</v>
      </c>
      <c r="Q2150">
        <v>1.4</v>
      </c>
      <c r="R2150">
        <v>1.3</v>
      </c>
      <c r="S2150">
        <v>54</v>
      </c>
      <c r="T2150">
        <f t="shared" si="297"/>
        <v>-1</v>
      </c>
      <c r="U2150" s="1">
        <v>42843</v>
      </c>
      <c r="V2150" s="13">
        <f t="shared" si="298"/>
        <v>42826</v>
      </c>
      <c r="W2150" s="14">
        <f t="shared" si="299"/>
        <v>42843</v>
      </c>
      <c r="X2150" s="1" t="str">
        <f t="shared" si="300"/>
        <v>Tuesday</v>
      </c>
      <c r="Y2150" s="2">
        <v>0.49130787037037038</v>
      </c>
      <c r="Z2150" s="2">
        <f t="shared" si="301"/>
        <v>0.5</v>
      </c>
      <c r="AA2150">
        <f>1</f>
        <v>1</v>
      </c>
      <c r="AB2150" s="1">
        <v>42843</v>
      </c>
      <c r="AC2150" s="13">
        <f t="shared" si="302"/>
        <v>42826</v>
      </c>
      <c r="AD2150" s="14">
        <f t="shared" si="303"/>
        <v>42843</v>
      </c>
      <c r="AE2150" s="1" t="str">
        <f t="shared" si="304"/>
        <v>Tuesday</v>
      </c>
      <c r="AF2150" s="2">
        <v>0.49737268518518518</v>
      </c>
      <c r="AG2150" s="2">
        <f t="shared" si="305"/>
        <v>0.5</v>
      </c>
      <c r="AH2150" t="s">
        <v>23</v>
      </c>
    </row>
    <row r="2151" spans="1:34" x14ac:dyDescent="0.25">
      <c r="A2151">
        <v>1371452</v>
      </c>
      <c r="B2151" t="s">
        <v>54</v>
      </c>
      <c r="E2151">
        <v>53202</v>
      </c>
      <c r="F2151" t="s">
        <v>20</v>
      </c>
      <c r="G2151" t="s">
        <v>55</v>
      </c>
      <c r="H2151">
        <v>11118</v>
      </c>
      <c r="I2151" t="s">
        <v>24</v>
      </c>
      <c r="J2151">
        <f>VLOOKUP(I2151,Key!$A$1:$C$73,2,FALSE)</f>
        <v>43.074655999999997</v>
      </c>
      <c r="K2151">
        <f>VLOOKUP(I2151,Key!$A$1:$C$73,3,FALSE)</f>
        <v>-87.889011999999994</v>
      </c>
      <c r="L2151" t="s">
        <v>74</v>
      </c>
      <c r="M2151">
        <f>VLOOKUP(L2151,Key!$A$1:$C$73,2,FALSE)</f>
        <v>43.05536</v>
      </c>
      <c r="N2151">
        <f>VLOOKUP(L2151,Key!$A$1:$C$73,3,FALSE)</f>
        <v>-87.90504</v>
      </c>
      <c r="O2151">
        <v>15</v>
      </c>
      <c r="P2151">
        <v>3</v>
      </c>
      <c r="Q2151">
        <v>2.2999999999999998</v>
      </c>
      <c r="R2151">
        <v>2.1</v>
      </c>
      <c r="S2151">
        <v>90</v>
      </c>
      <c r="T2151">
        <f t="shared" si="297"/>
        <v>-1</v>
      </c>
      <c r="U2151" s="1">
        <v>42843</v>
      </c>
      <c r="V2151" s="13">
        <f t="shared" si="298"/>
        <v>42826</v>
      </c>
      <c r="W2151" s="14">
        <f t="shared" si="299"/>
        <v>42843</v>
      </c>
      <c r="X2151" s="1" t="str">
        <f t="shared" si="300"/>
        <v>Tuesday</v>
      </c>
      <c r="Y2151" s="2">
        <v>0.62354166666666666</v>
      </c>
      <c r="Z2151" s="2">
        <f t="shared" si="301"/>
        <v>0.625</v>
      </c>
      <c r="AA2151">
        <f>1</f>
        <v>1</v>
      </c>
      <c r="AB2151" s="1">
        <v>42843</v>
      </c>
      <c r="AC2151" s="13">
        <f t="shared" si="302"/>
        <v>42826</v>
      </c>
      <c r="AD2151" s="14">
        <f t="shared" si="303"/>
        <v>42843</v>
      </c>
      <c r="AE2151" s="1" t="str">
        <f t="shared" si="304"/>
        <v>Tuesday</v>
      </c>
      <c r="AF2151" s="2">
        <v>0.63385416666666672</v>
      </c>
      <c r="AG2151" s="2">
        <f t="shared" si="305"/>
        <v>0.625</v>
      </c>
      <c r="AH2151" t="s">
        <v>23</v>
      </c>
    </row>
    <row r="2152" spans="1:34" x14ac:dyDescent="0.25">
      <c r="A2152">
        <v>1127847</v>
      </c>
      <c r="B2152" t="s">
        <v>54</v>
      </c>
      <c r="E2152">
        <v>53202</v>
      </c>
      <c r="F2152" t="s">
        <v>20</v>
      </c>
      <c r="G2152" t="s">
        <v>55</v>
      </c>
      <c r="H2152">
        <v>23</v>
      </c>
      <c r="I2152" t="s">
        <v>78</v>
      </c>
      <c r="J2152">
        <f>VLOOKUP(I2152,Key!$A$1:$C$73,2,FALSE)</f>
        <v>43.048200000000001</v>
      </c>
      <c r="K2152">
        <f>VLOOKUP(I2152,Key!$A$1:$C$73,3,FALSE)</f>
        <v>-87.900859999999994</v>
      </c>
      <c r="L2152" t="s">
        <v>85</v>
      </c>
      <c r="M2152">
        <f>VLOOKUP(L2152,Key!$A$1:$C$73,2,FALSE)</f>
        <v>43.053040000000003</v>
      </c>
      <c r="N2152">
        <f>VLOOKUP(L2152,Key!$A$1:$C$73,3,FALSE)</f>
        <v>-87.897660000000002</v>
      </c>
      <c r="O2152">
        <v>53</v>
      </c>
      <c r="P2152">
        <v>3</v>
      </c>
      <c r="Q2152">
        <v>8</v>
      </c>
      <c r="R2152">
        <v>7.6</v>
      </c>
      <c r="S2152">
        <v>318</v>
      </c>
      <c r="T2152">
        <f t="shared" si="297"/>
        <v>-1</v>
      </c>
      <c r="U2152" s="1">
        <v>42843</v>
      </c>
      <c r="V2152" s="13">
        <f t="shared" si="298"/>
        <v>42826</v>
      </c>
      <c r="W2152" s="14">
        <f t="shared" si="299"/>
        <v>42843</v>
      </c>
      <c r="X2152" s="1" t="str">
        <f t="shared" si="300"/>
        <v>Tuesday</v>
      </c>
      <c r="Y2152" s="2">
        <v>0.63716435185185183</v>
      </c>
      <c r="Z2152" s="2">
        <f t="shared" si="301"/>
        <v>0.625</v>
      </c>
      <c r="AA2152">
        <f>1</f>
        <v>1</v>
      </c>
      <c r="AB2152" s="1">
        <v>42843</v>
      </c>
      <c r="AC2152" s="13">
        <f t="shared" si="302"/>
        <v>42826</v>
      </c>
      <c r="AD2152" s="14">
        <f t="shared" si="303"/>
        <v>42843</v>
      </c>
      <c r="AE2152" s="1" t="str">
        <f t="shared" si="304"/>
        <v>Tuesday</v>
      </c>
      <c r="AF2152" s="2">
        <v>0.67385416666666664</v>
      </c>
      <c r="AG2152" s="2">
        <f t="shared" si="305"/>
        <v>0.66666666666666663</v>
      </c>
      <c r="AH2152" t="s">
        <v>23</v>
      </c>
    </row>
    <row r="2153" spans="1:34" x14ac:dyDescent="0.25">
      <c r="A2153">
        <v>1567999</v>
      </c>
      <c r="B2153" t="s">
        <v>54</v>
      </c>
      <c r="E2153">
        <v>53208</v>
      </c>
      <c r="F2153" t="s">
        <v>20</v>
      </c>
      <c r="G2153" t="s">
        <v>55</v>
      </c>
      <c r="H2153">
        <v>5584</v>
      </c>
      <c r="I2153" t="s">
        <v>81</v>
      </c>
      <c r="J2153">
        <f>VLOOKUP(I2153,Key!$A$1:$C$73,2,FALSE)</f>
        <v>43.058010000000003</v>
      </c>
      <c r="K2153">
        <f>VLOOKUP(I2153,Key!$A$1:$C$73,3,FALSE)</f>
        <v>-87.877300000000005</v>
      </c>
      <c r="L2153" t="s">
        <v>81</v>
      </c>
      <c r="M2153">
        <f>VLOOKUP(L2153,Key!$A$1:$C$73,2,FALSE)</f>
        <v>43.058010000000003</v>
      </c>
      <c r="N2153">
        <f>VLOOKUP(L2153,Key!$A$1:$C$73,3,FALSE)</f>
        <v>-87.877300000000005</v>
      </c>
      <c r="O2153">
        <v>590</v>
      </c>
      <c r="P2153">
        <v>0</v>
      </c>
      <c r="Q2153">
        <v>18</v>
      </c>
      <c r="R2153">
        <v>17.100000000000001</v>
      </c>
      <c r="S2153">
        <v>720</v>
      </c>
      <c r="T2153">
        <f t="shared" si="297"/>
        <v>-1</v>
      </c>
      <c r="U2153" s="1">
        <v>42832</v>
      </c>
      <c r="V2153" s="13">
        <f t="shared" si="298"/>
        <v>42826</v>
      </c>
      <c r="W2153" s="14">
        <f t="shared" si="299"/>
        <v>42832</v>
      </c>
      <c r="X2153" s="1" t="str">
        <f t="shared" si="300"/>
        <v>Friday</v>
      </c>
      <c r="Y2153" s="2">
        <v>0.98231481481481486</v>
      </c>
      <c r="Z2153" s="2">
        <f t="shared" si="301"/>
        <v>1</v>
      </c>
      <c r="AA2153">
        <f>1</f>
        <v>1</v>
      </c>
      <c r="AB2153" s="1">
        <v>42833</v>
      </c>
      <c r="AC2153" s="13">
        <f t="shared" si="302"/>
        <v>42826</v>
      </c>
      <c r="AD2153" s="14">
        <f t="shared" si="303"/>
        <v>42833</v>
      </c>
      <c r="AE2153" s="1" t="str">
        <f t="shared" si="304"/>
        <v>Saturday</v>
      </c>
      <c r="AF2153" s="2">
        <v>0.39166666666666666</v>
      </c>
      <c r="AG2153" s="2">
        <f t="shared" si="305"/>
        <v>0.375</v>
      </c>
      <c r="AH2153" t="s">
        <v>25</v>
      </c>
    </row>
    <row r="2154" spans="1:34" x14ac:dyDescent="0.25">
      <c r="A2154">
        <v>1597326</v>
      </c>
      <c r="B2154" t="s">
        <v>54</v>
      </c>
      <c r="E2154">
        <v>53218</v>
      </c>
      <c r="F2154" t="s">
        <v>20</v>
      </c>
      <c r="G2154" t="s">
        <v>55</v>
      </c>
      <c r="H2154">
        <v>5566</v>
      </c>
      <c r="I2154" t="s">
        <v>44</v>
      </c>
      <c r="J2154">
        <f>VLOOKUP(I2154,Key!$A$1:$C$73,2,FALSE)</f>
        <v>43.03886</v>
      </c>
      <c r="K2154">
        <f>VLOOKUP(I2154,Key!$A$1:$C$73,3,FALSE)</f>
        <v>-87.902720000000002</v>
      </c>
      <c r="L2154" t="s">
        <v>77</v>
      </c>
      <c r="M2154">
        <f>VLOOKUP(L2154,Key!$A$1:$C$73,2,FALSE)</f>
        <v>43.036900000000003</v>
      </c>
      <c r="N2154">
        <f>VLOOKUP(L2154,Key!$A$1:$C$73,3,FALSE)</f>
        <v>-87.89667</v>
      </c>
      <c r="O2154">
        <v>37</v>
      </c>
      <c r="P2154">
        <v>0</v>
      </c>
      <c r="Q2154">
        <v>5.6</v>
      </c>
      <c r="R2154">
        <v>5.3</v>
      </c>
      <c r="S2154">
        <v>222</v>
      </c>
      <c r="T2154">
        <f t="shared" si="297"/>
        <v>-1</v>
      </c>
      <c r="U2154" s="1">
        <v>42848</v>
      </c>
      <c r="V2154" s="13">
        <f t="shared" si="298"/>
        <v>42826</v>
      </c>
      <c r="W2154" s="14">
        <f t="shared" si="299"/>
        <v>42848</v>
      </c>
      <c r="X2154" s="1" t="str">
        <f t="shared" si="300"/>
        <v>Sunday</v>
      </c>
      <c r="Y2154" s="2">
        <v>0.76878472222222216</v>
      </c>
      <c r="Z2154" s="2">
        <f t="shared" si="301"/>
        <v>0.75</v>
      </c>
      <c r="AA2154">
        <f>1</f>
        <v>1</v>
      </c>
      <c r="AB2154" s="1">
        <v>42848</v>
      </c>
      <c r="AC2154" s="13">
        <f t="shared" si="302"/>
        <v>42826</v>
      </c>
      <c r="AD2154" s="14">
        <f t="shared" si="303"/>
        <v>42848</v>
      </c>
      <c r="AE2154" s="1" t="str">
        <f t="shared" si="304"/>
        <v>Sunday</v>
      </c>
      <c r="AF2154" s="2">
        <v>0.79510416666666661</v>
      </c>
      <c r="AG2154" s="2">
        <f t="shared" si="305"/>
        <v>0.79166666666666663</v>
      </c>
      <c r="AH2154" t="s">
        <v>23</v>
      </c>
    </row>
    <row r="2155" spans="1:34" x14ac:dyDescent="0.25">
      <c r="A2155">
        <v>1559651</v>
      </c>
      <c r="B2155" t="s">
        <v>54</v>
      </c>
      <c r="E2155">
        <v>60066</v>
      </c>
      <c r="F2155" t="s">
        <v>20</v>
      </c>
      <c r="G2155" t="s">
        <v>55</v>
      </c>
      <c r="H2155">
        <v>5587</v>
      </c>
      <c r="I2155" t="s">
        <v>77</v>
      </c>
      <c r="J2155">
        <f>VLOOKUP(I2155,Key!$A$1:$C$73,2,FALSE)</f>
        <v>43.036900000000003</v>
      </c>
      <c r="K2155">
        <f>VLOOKUP(I2155,Key!$A$1:$C$73,3,FALSE)</f>
        <v>-87.89667</v>
      </c>
      <c r="L2155" t="s">
        <v>42</v>
      </c>
      <c r="M2155">
        <f>VLOOKUP(L2155,Key!$A$1:$C$73,2,FALSE)</f>
        <v>43.038719999999998</v>
      </c>
      <c r="N2155">
        <f>VLOOKUP(L2155,Key!$A$1:$C$73,3,FALSE)</f>
        <v>-87.905339999999995</v>
      </c>
      <c r="O2155">
        <v>31</v>
      </c>
      <c r="P2155">
        <v>0</v>
      </c>
      <c r="Q2155">
        <v>4.7</v>
      </c>
      <c r="R2155">
        <v>4.4000000000000004</v>
      </c>
      <c r="S2155">
        <v>186</v>
      </c>
      <c r="T2155">
        <f t="shared" si="297"/>
        <v>-1</v>
      </c>
      <c r="U2155" s="1">
        <v>42826</v>
      </c>
      <c r="V2155" s="13">
        <f t="shared" si="298"/>
        <v>42826</v>
      </c>
      <c r="W2155" s="14">
        <f t="shared" si="299"/>
        <v>42826</v>
      </c>
      <c r="X2155" s="1" t="str">
        <f t="shared" si="300"/>
        <v>Saturday</v>
      </c>
      <c r="Y2155" s="2">
        <v>0.42787037037037035</v>
      </c>
      <c r="Z2155" s="2">
        <f t="shared" si="301"/>
        <v>0.41666666666666663</v>
      </c>
      <c r="AA2155">
        <f>1</f>
        <v>1</v>
      </c>
      <c r="AB2155" s="1">
        <v>42826</v>
      </c>
      <c r="AC2155" s="13">
        <f t="shared" si="302"/>
        <v>42826</v>
      </c>
      <c r="AD2155" s="14">
        <f t="shared" si="303"/>
        <v>42826</v>
      </c>
      <c r="AE2155" s="1" t="str">
        <f t="shared" si="304"/>
        <v>Saturday</v>
      </c>
      <c r="AF2155" s="2">
        <v>0.44939814814814816</v>
      </c>
      <c r="AG2155" s="2">
        <f t="shared" si="305"/>
        <v>0.45833333333333331</v>
      </c>
      <c r="AH2155" t="s">
        <v>23</v>
      </c>
    </row>
    <row r="2156" spans="1:34" x14ac:dyDescent="0.25">
      <c r="A2156">
        <v>1559755</v>
      </c>
      <c r="B2156" t="s">
        <v>54</v>
      </c>
      <c r="F2156" t="s">
        <v>20</v>
      </c>
      <c r="G2156" t="s">
        <v>55</v>
      </c>
      <c r="H2156">
        <v>267</v>
      </c>
      <c r="I2156" t="s">
        <v>53</v>
      </c>
      <c r="J2156">
        <f>VLOOKUP(I2156,Key!$A$1:$C$73,2,FALSE)</f>
        <v>43.04824</v>
      </c>
      <c r="K2156">
        <f>VLOOKUP(I2156,Key!$A$1:$C$73,3,FALSE)</f>
        <v>-87.904970000000006</v>
      </c>
      <c r="L2156" t="s">
        <v>28</v>
      </c>
      <c r="M2156">
        <f>VLOOKUP(L2156,Key!$A$1:$C$73,2,FALSE)</f>
        <v>43.038580000000003</v>
      </c>
      <c r="N2156">
        <f>VLOOKUP(L2156,Key!$A$1:$C$73,3,FALSE)</f>
        <v>-87.90934</v>
      </c>
      <c r="O2156">
        <v>16</v>
      </c>
      <c r="P2156">
        <v>0</v>
      </c>
      <c r="Q2156">
        <v>2.4</v>
      </c>
      <c r="R2156">
        <v>2.2999999999999998</v>
      </c>
      <c r="S2156">
        <v>96</v>
      </c>
      <c r="T2156">
        <f t="shared" si="297"/>
        <v>-1</v>
      </c>
      <c r="U2156" s="1">
        <v>42826</v>
      </c>
      <c r="V2156" s="13">
        <f t="shared" si="298"/>
        <v>42826</v>
      </c>
      <c r="W2156" s="14">
        <f t="shared" si="299"/>
        <v>42826</v>
      </c>
      <c r="X2156" s="1" t="str">
        <f t="shared" si="300"/>
        <v>Saturday</v>
      </c>
      <c r="Y2156" s="2">
        <v>0.45975694444444443</v>
      </c>
      <c r="Z2156" s="2">
        <f t="shared" si="301"/>
        <v>0.45833333333333331</v>
      </c>
      <c r="AA2156">
        <f>1</f>
        <v>1</v>
      </c>
      <c r="AB2156" s="1">
        <v>42826</v>
      </c>
      <c r="AC2156" s="13">
        <f t="shared" si="302"/>
        <v>42826</v>
      </c>
      <c r="AD2156" s="14">
        <f t="shared" si="303"/>
        <v>42826</v>
      </c>
      <c r="AE2156" s="1" t="str">
        <f t="shared" si="304"/>
        <v>Saturday</v>
      </c>
      <c r="AF2156" s="2">
        <v>0.47097222222222218</v>
      </c>
      <c r="AG2156" s="2">
        <f t="shared" si="305"/>
        <v>0.45833333333333331</v>
      </c>
      <c r="AH2156" t="s">
        <v>23</v>
      </c>
    </row>
    <row r="2157" spans="1:34" x14ac:dyDescent="0.25">
      <c r="A2157">
        <v>1559910</v>
      </c>
      <c r="B2157" t="s">
        <v>54</v>
      </c>
      <c r="E2157">
        <v>6801</v>
      </c>
      <c r="F2157" t="s">
        <v>20</v>
      </c>
      <c r="G2157" t="s">
        <v>55</v>
      </c>
      <c r="H2157">
        <v>267</v>
      </c>
      <c r="I2157" t="s">
        <v>28</v>
      </c>
      <c r="J2157">
        <f>VLOOKUP(I2157,Key!$A$1:$C$73,2,FALSE)</f>
        <v>43.038580000000003</v>
      </c>
      <c r="K2157">
        <f>VLOOKUP(I2157,Key!$A$1:$C$73,3,FALSE)</f>
        <v>-87.90934</v>
      </c>
      <c r="L2157" t="s">
        <v>28</v>
      </c>
      <c r="M2157">
        <f>VLOOKUP(L2157,Key!$A$1:$C$73,2,FALSE)</f>
        <v>43.038580000000003</v>
      </c>
      <c r="N2157">
        <f>VLOOKUP(L2157,Key!$A$1:$C$73,3,FALSE)</f>
        <v>-87.90934</v>
      </c>
      <c r="O2157">
        <v>64</v>
      </c>
      <c r="P2157">
        <v>3</v>
      </c>
      <c r="Q2157">
        <v>9.6</v>
      </c>
      <c r="R2157">
        <v>9.1</v>
      </c>
      <c r="S2157">
        <v>384</v>
      </c>
      <c r="T2157">
        <f t="shared" si="297"/>
        <v>-1</v>
      </c>
      <c r="U2157" s="1">
        <v>42826</v>
      </c>
      <c r="V2157" s="13">
        <f t="shared" si="298"/>
        <v>42826</v>
      </c>
      <c r="W2157" s="14">
        <f t="shared" si="299"/>
        <v>42826</v>
      </c>
      <c r="X2157" s="1" t="str">
        <f t="shared" si="300"/>
        <v>Saturday</v>
      </c>
      <c r="Y2157" s="2">
        <v>0.50620370370370371</v>
      </c>
      <c r="Z2157" s="2">
        <f t="shared" si="301"/>
        <v>0.5</v>
      </c>
      <c r="AA2157">
        <f>1</f>
        <v>1</v>
      </c>
      <c r="AB2157" s="1">
        <v>42826</v>
      </c>
      <c r="AC2157" s="13">
        <f t="shared" si="302"/>
        <v>42826</v>
      </c>
      <c r="AD2157" s="14">
        <f t="shared" si="303"/>
        <v>42826</v>
      </c>
      <c r="AE2157" s="1" t="str">
        <f t="shared" si="304"/>
        <v>Saturday</v>
      </c>
      <c r="AF2157" s="2">
        <v>0.55017361111111118</v>
      </c>
      <c r="AG2157" s="2">
        <f t="shared" si="305"/>
        <v>0.54166666666666663</v>
      </c>
      <c r="AH2157" t="s">
        <v>25</v>
      </c>
    </row>
    <row r="2158" spans="1:34" x14ac:dyDescent="0.25">
      <c r="A2158">
        <v>1559948</v>
      </c>
      <c r="B2158" t="s">
        <v>54</v>
      </c>
      <c r="E2158">
        <v>53202</v>
      </c>
      <c r="F2158" t="s">
        <v>20</v>
      </c>
      <c r="G2158" t="s">
        <v>55</v>
      </c>
      <c r="H2158">
        <v>114</v>
      </c>
      <c r="I2158" t="s">
        <v>85</v>
      </c>
      <c r="J2158">
        <f>VLOOKUP(I2158,Key!$A$1:$C$73,2,FALSE)</f>
        <v>43.053040000000003</v>
      </c>
      <c r="K2158">
        <f>VLOOKUP(I2158,Key!$A$1:$C$73,3,FALSE)</f>
        <v>-87.897660000000002</v>
      </c>
      <c r="L2158" t="s">
        <v>36</v>
      </c>
      <c r="M2158">
        <f>VLOOKUP(L2158,Key!$A$1:$C$73,2,FALSE)</f>
        <v>43.03519</v>
      </c>
      <c r="N2158">
        <f>VLOOKUP(L2158,Key!$A$1:$C$73,3,FALSE)</f>
        <v>-87.907390000000007</v>
      </c>
      <c r="O2158">
        <v>15</v>
      </c>
      <c r="P2158">
        <v>0</v>
      </c>
      <c r="Q2158">
        <v>2.2999999999999998</v>
      </c>
      <c r="R2158">
        <v>2.1</v>
      </c>
      <c r="S2158">
        <v>90</v>
      </c>
      <c r="T2158">
        <f t="shared" si="297"/>
        <v>-1</v>
      </c>
      <c r="U2158" s="1">
        <v>42826</v>
      </c>
      <c r="V2158" s="13">
        <f t="shared" si="298"/>
        <v>42826</v>
      </c>
      <c r="W2158" s="14">
        <f t="shared" si="299"/>
        <v>42826</v>
      </c>
      <c r="X2158" s="1" t="str">
        <f t="shared" si="300"/>
        <v>Saturday</v>
      </c>
      <c r="Y2158" s="2">
        <v>0.51609953703703704</v>
      </c>
      <c r="Z2158" s="2">
        <f t="shared" si="301"/>
        <v>0.5</v>
      </c>
      <c r="AA2158">
        <f>1</f>
        <v>1</v>
      </c>
      <c r="AB2158" s="1">
        <v>42826</v>
      </c>
      <c r="AC2158" s="13">
        <f t="shared" si="302"/>
        <v>42826</v>
      </c>
      <c r="AD2158" s="14">
        <f t="shared" si="303"/>
        <v>42826</v>
      </c>
      <c r="AE2158" s="1" t="str">
        <f t="shared" si="304"/>
        <v>Saturday</v>
      </c>
      <c r="AF2158" s="2">
        <v>0.52643518518518517</v>
      </c>
      <c r="AG2158" s="2">
        <f t="shared" si="305"/>
        <v>0.54166666666666663</v>
      </c>
      <c r="AH2158" t="s">
        <v>23</v>
      </c>
    </row>
    <row r="2159" spans="1:34" x14ac:dyDescent="0.25">
      <c r="A2159">
        <v>1559949</v>
      </c>
      <c r="B2159" t="s">
        <v>54</v>
      </c>
      <c r="E2159">
        <v>54642</v>
      </c>
      <c r="F2159" t="s">
        <v>20</v>
      </c>
      <c r="G2159" t="s">
        <v>55</v>
      </c>
      <c r="H2159">
        <v>5458</v>
      </c>
      <c r="I2159" t="s">
        <v>78</v>
      </c>
      <c r="J2159">
        <f>VLOOKUP(I2159,Key!$A$1:$C$73,2,FALSE)</f>
        <v>43.048200000000001</v>
      </c>
      <c r="K2159">
        <f>VLOOKUP(I2159,Key!$A$1:$C$73,3,FALSE)</f>
        <v>-87.900859999999994</v>
      </c>
      <c r="L2159" t="s">
        <v>62</v>
      </c>
      <c r="M2159">
        <f>VLOOKUP(L2159,Key!$A$1:$C$73,2,FALSE)</f>
        <v>43.052460000000004</v>
      </c>
      <c r="N2159">
        <f>VLOOKUP(L2159,Key!$A$1:$C$73,3,FALSE)</f>
        <v>-87.891000000000005</v>
      </c>
      <c r="O2159">
        <v>98</v>
      </c>
      <c r="P2159">
        <v>9</v>
      </c>
      <c r="Q2159">
        <v>14.7</v>
      </c>
      <c r="R2159">
        <v>14</v>
      </c>
      <c r="S2159">
        <v>588</v>
      </c>
      <c r="T2159">
        <f t="shared" si="297"/>
        <v>-1</v>
      </c>
      <c r="U2159" s="1">
        <v>42826</v>
      </c>
      <c r="V2159" s="13">
        <f t="shared" si="298"/>
        <v>42826</v>
      </c>
      <c r="W2159" s="14">
        <f t="shared" si="299"/>
        <v>42826</v>
      </c>
      <c r="X2159" s="1" t="str">
        <f t="shared" si="300"/>
        <v>Saturday</v>
      </c>
      <c r="Y2159" s="2">
        <v>0.51618055555555553</v>
      </c>
      <c r="Z2159" s="2">
        <f t="shared" si="301"/>
        <v>0.5</v>
      </c>
      <c r="AA2159">
        <f>1</f>
        <v>1</v>
      </c>
      <c r="AB2159" s="1">
        <v>42826</v>
      </c>
      <c r="AC2159" s="13">
        <f t="shared" si="302"/>
        <v>42826</v>
      </c>
      <c r="AD2159" s="14">
        <f t="shared" si="303"/>
        <v>42826</v>
      </c>
      <c r="AE2159" s="1" t="str">
        <f t="shared" si="304"/>
        <v>Saturday</v>
      </c>
      <c r="AF2159" s="2">
        <v>0.58467592592592588</v>
      </c>
      <c r="AG2159" s="2">
        <f t="shared" si="305"/>
        <v>0.58333333333333326</v>
      </c>
      <c r="AH2159" t="s">
        <v>23</v>
      </c>
    </row>
    <row r="2160" spans="1:34" x14ac:dyDescent="0.25">
      <c r="A2160">
        <v>1560133</v>
      </c>
      <c r="B2160" t="s">
        <v>54</v>
      </c>
      <c r="E2160">
        <v>53212</v>
      </c>
      <c r="F2160" t="s">
        <v>20</v>
      </c>
      <c r="G2160" t="s">
        <v>55</v>
      </c>
      <c r="H2160">
        <v>109</v>
      </c>
      <c r="I2160" t="s">
        <v>83</v>
      </c>
      <c r="J2160">
        <f>VLOOKUP(I2160,Key!$A$1:$C$73,2,FALSE)</f>
        <v>43.026229999999998</v>
      </c>
      <c r="K2160">
        <f>VLOOKUP(I2160,Key!$A$1:$C$73,3,FALSE)</f>
        <v>-87.912809999999993</v>
      </c>
      <c r="L2160" t="s">
        <v>86</v>
      </c>
      <c r="M2160">
        <f>VLOOKUP(L2160,Key!$A$1:$C$73,2,FALSE)</f>
        <v>43.052549999999997</v>
      </c>
      <c r="N2160">
        <f>VLOOKUP(L2160,Key!$A$1:$C$73,3,FALSE)</f>
        <v>-87.909329999999997</v>
      </c>
      <c r="O2160">
        <v>19</v>
      </c>
      <c r="P2160">
        <v>0</v>
      </c>
      <c r="Q2160">
        <v>2.9</v>
      </c>
      <c r="R2160">
        <v>2.7</v>
      </c>
      <c r="S2160">
        <v>114</v>
      </c>
      <c r="T2160">
        <f t="shared" si="297"/>
        <v>-1</v>
      </c>
      <c r="U2160" s="1">
        <v>42826</v>
      </c>
      <c r="V2160" s="13">
        <f t="shared" si="298"/>
        <v>42826</v>
      </c>
      <c r="W2160" s="14">
        <f t="shared" si="299"/>
        <v>42826</v>
      </c>
      <c r="X2160" s="1" t="str">
        <f t="shared" si="300"/>
        <v>Saturday</v>
      </c>
      <c r="Y2160" s="2">
        <v>0.55766203703703698</v>
      </c>
      <c r="Z2160" s="2">
        <f t="shared" si="301"/>
        <v>0.54166666666666663</v>
      </c>
      <c r="AA2160">
        <f>1</f>
        <v>1</v>
      </c>
      <c r="AB2160" s="1">
        <v>42826</v>
      </c>
      <c r="AC2160" s="13">
        <f t="shared" si="302"/>
        <v>42826</v>
      </c>
      <c r="AD2160" s="14">
        <f t="shared" si="303"/>
        <v>42826</v>
      </c>
      <c r="AE2160" s="1" t="str">
        <f t="shared" si="304"/>
        <v>Saturday</v>
      </c>
      <c r="AF2160" s="2">
        <v>0.57096064814814818</v>
      </c>
      <c r="AG2160" s="2">
        <f t="shared" si="305"/>
        <v>0.58333333333333326</v>
      </c>
      <c r="AH2160" t="s">
        <v>23</v>
      </c>
    </row>
    <row r="2161" spans="1:34" x14ac:dyDescent="0.25">
      <c r="A2161">
        <v>1560197</v>
      </c>
      <c r="B2161" t="s">
        <v>54</v>
      </c>
      <c r="E2161">
        <v>53202</v>
      </c>
      <c r="F2161" t="s">
        <v>20</v>
      </c>
      <c r="G2161" t="s">
        <v>55</v>
      </c>
      <c r="H2161">
        <v>5477</v>
      </c>
      <c r="I2161" t="s">
        <v>85</v>
      </c>
      <c r="J2161">
        <f>VLOOKUP(I2161,Key!$A$1:$C$73,2,FALSE)</f>
        <v>43.053040000000003</v>
      </c>
      <c r="K2161">
        <f>VLOOKUP(I2161,Key!$A$1:$C$73,3,FALSE)</f>
        <v>-87.897660000000002</v>
      </c>
      <c r="L2161" t="s">
        <v>53</v>
      </c>
      <c r="M2161">
        <f>VLOOKUP(L2161,Key!$A$1:$C$73,2,FALSE)</f>
        <v>43.04824</v>
      </c>
      <c r="N2161">
        <f>VLOOKUP(L2161,Key!$A$1:$C$73,3,FALSE)</f>
        <v>-87.904970000000006</v>
      </c>
      <c r="O2161">
        <v>7</v>
      </c>
      <c r="P2161">
        <v>0</v>
      </c>
      <c r="Q2161">
        <v>1.1000000000000001</v>
      </c>
      <c r="R2161">
        <v>1</v>
      </c>
      <c r="S2161">
        <v>42</v>
      </c>
      <c r="T2161">
        <f t="shared" si="297"/>
        <v>-1</v>
      </c>
      <c r="U2161" s="1">
        <v>42826</v>
      </c>
      <c r="V2161" s="13">
        <f t="shared" si="298"/>
        <v>42826</v>
      </c>
      <c r="W2161" s="14">
        <f t="shared" si="299"/>
        <v>42826</v>
      </c>
      <c r="X2161" s="1" t="str">
        <f t="shared" si="300"/>
        <v>Saturday</v>
      </c>
      <c r="Y2161" s="2">
        <v>0.56741898148148151</v>
      </c>
      <c r="Z2161" s="2">
        <f t="shared" si="301"/>
        <v>0.58333333333333326</v>
      </c>
      <c r="AA2161">
        <f>1</f>
        <v>1</v>
      </c>
      <c r="AB2161" s="1">
        <v>42826</v>
      </c>
      <c r="AC2161" s="13">
        <f t="shared" si="302"/>
        <v>42826</v>
      </c>
      <c r="AD2161" s="14">
        <f t="shared" si="303"/>
        <v>42826</v>
      </c>
      <c r="AE2161" s="1" t="str">
        <f t="shared" si="304"/>
        <v>Saturday</v>
      </c>
      <c r="AF2161" s="2">
        <v>0.57277777777777772</v>
      </c>
      <c r="AG2161" s="2">
        <f t="shared" si="305"/>
        <v>0.58333333333333326</v>
      </c>
      <c r="AH2161" t="s">
        <v>23</v>
      </c>
    </row>
    <row r="2162" spans="1:34" x14ac:dyDescent="0.25">
      <c r="A2162">
        <v>1560212</v>
      </c>
      <c r="B2162" t="s">
        <v>54</v>
      </c>
      <c r="E2162">
        <v>61705</v>
      </c>
      <c r="F2162" t="s">
        <v>20</v>
      </c>
      <c r="G2162" t="s">
        <v>55</v>
      </c>
      <c r="H2162">
        <v>81</v>
      </c>
      <c r="I2162" t="s">
        <v>61</v>
      </c>
      <c r="J2162">
        <f>VLOOKUP(I2162,Key!$A$1:$C$73,2,FALSE)</f>
        <v>43.060786</v>
      </c>
      <c r="K2162">
        <f>VLOOKUP(I2162,Key!$A$1:$C$73,3,FALSE)</f>
        <v>-87.883825999999999</v>
      </c>
      <c r="L2162" t="s">
        <v>61</v>
      </c>
      <c r="M2162">
        <f>VLOOKUP(L2162,Key!$A$1:$C$73,2,FALSE)</f>
        <v>43.060786</v>
      </c>
      <c r="N2162">
        <f>VLOOKUP(L2162,Key!$A$1:$C$73,3,FALSE)</f>
        <v>-87.883825999999999</v>
      </c>
      <c r="O2162">
        <v>109</v>
      </c>
      <c r="P2162">
        <v>9</v>
      </c>
      <c r="Q2162">
        <v>16.399999999999999</v>
      </c>
      <c r="R2162">
        <v>15.5</v>
      </c>
      <c r="S2162">
        <v>654</v>
      </c>
      <c r="T2162">
        <f t="shared" si="297"/>
        <v>-1</v>
      </c>
      <c r="U2162" s="1">
        <v>42826</v>
      </c>
      <c r="V2162" s="13">
        <f t="shared" si="298"/>
        <v>42826</v>
      </c>
      <c r="W2162" s="14">
        <f t="shared" si="299"/>
        <v>42826</v>
      </c>
      <c r="X2162" s="1" t="str">
        <f t="shared" si="300"/>
        <v>Saturday</v>
      </c>
      <c r="Y2162" s="2">
        <v>0.57144675925925925</v>
      </c>
      <c r="Z2162" s="2">
        <f t="shared" si="301"/>
        <v>0.58333333333333326</v>
      </c>
      <c r="AA2162">
        <f>1</f>
        <v>1</v>
      </c>
      <c r="AB2162" s="1">
        <v>42826</v>
      </c>
      <c r="AC2162" s="13">
        <f t="shared" si="302"/>
        <v>42826</v>
      </c>
      <c r="AD2162" s="14">
        <f t="shared" si="303"/>
        <v>42826</v>
      </c>
      <c r="AE2162" s="1" t="str">
        <f t="shared" si="304"/>
        <v>Saturday</v>
      </c>
      <c r="AF2162" s="2">
        <v>0.64657407407407408</v>
      </c>
      <c r="AG2162" s="2">
        <f t="shared" si="305"/>
        <v>0.66666666666666663</v>
      </c>
      <c r="AH2162" t="s">
        <v>25</v>
      </c>
    </row>
    <row r="2163" spans="1:34" x14ac:dyDescent="0.25">
      <c r="A2163">
        <v>1560336</v>
      </c>
      <c r="B2163" t="s">
        <v>54</v>
      </c>
      <c r="E2163">
        <v>60491</v>
      </c>
      <c r="F2163" t="s">
        <v>20</v>
      </c>
      <c r="G2163" t="s">
        <v>55</v>
      </c>
      <c r="H2163">
        <v>5494</v>
      </c>
      <c r="I2163" t="s">
        <v>36</v>
      </c>
      <c r="J2163">
        <f>VLOOKUP(I2163,Key!$A$1:$C$73,2,FALSE)</f>
        <v>43.03519</v>
      </c>
      <c r="K2163">
        <f>VLOOKUP(I2163,Key!$A$1:$C$73,3,FALSE)</f>
        <v>-87.907390000000007</v>
      </c>
      <c r="L2163" t="s">
        <v>28</v>
      </c>
      <c r="M2163">
        <f>VLOOKUP(L2163,Key!$A$1:$C$73,2,FALSE)</f>
        <v>43.038580000000003</v>
      </c>
      <c r="N2163">
        <f>VLOOKUP(L2163,Key!$A$1:$C$73,3,FALSE)</f>
        <v>-87.90934</v>
      </c>
      <c r="O2163">
        <v>29</v>
      </c>
      <c r="P2163">
        <v>0</v>
      </c>
      <c r="Q2163">
        <v>4.4000000000000004</v>
      </c>
      <c r="R2163">
        <v>4.0999999999999996</v>
      </c>
      <c r="S2163">
        <v>174</v>
      </c>
      <c r="T2163">
        <f t="shared" si="297"/>
        <v>-1</v>
      </c>
      <c r="U2163" s="1">
        <v>42826</v>
      </c>
      <c r="V2163" s="13">
        <f t="shared" si="298"/>
        <v>42826</v>
      </c>
      <c r="W2163" s="14">
        <f t="shared" si="299"/>
        <v>42826</v>
      </c>
      <c r="X2163" s="1" t="str">
        <f t="shared" si="300"/>
        <v>Saturday</v>
      </c>
      <c r="Y2163" s="2">
        <v>0.59780092592592593</v>
      </c>
      <c r="Z2163" s="2">
        <f t="shared" si="301"/>
        <v>0.58333333333333326</v>
      </c>
      <c r="AA2163">
        <f>1</f>
        <v>1</v>
      </c>
      <c r="AB2163" s="1">
        <v>42826</v>
      </c>
      <c r="AC2163" s="13">
        <f t="shared" si="302"/>
        <v>42826</v>
      </c>
      <c r="AD2163" s="14">
        <f t="shared" si="303"/>
        <v>42826</v>
      </c>
      <c r="AE2163" s="1" t="str">
        <f t="shared" si="304"/>
        <v>Saturday</v>
      </c>
      <c r="AF2163" s="2">
        <v>0.61777777777777776</v>
      </c>
      <c r="AG2163" s="2">
        <f t="shared" si="305"/>
        <v>0.625</v>
      </c>
      <c r="AH2163" t="s">
        <v>23</v>
      </c>
    </row>
    <row r="2164" spans="1:34" x14ac:dyDescent="0.25">
      <c r="A2164">
        <v>1513373</v>
      </c>
      <c r="B2164" t="s">
        <v>54</v>
      </c>
      <c r="E2164">
        <v>48116</v>
      </c>
      <c r="F2164" t="s">
        <v>20</v>
      </c>
      <c r="G2164" t="s">
        <v>55</v>
      </c>
      <c r="H2164">
        <v>11075</v>
      </c>
      <c r="I2164" t="s">
        <v>57</v>
      </c>
      <c r="J2164">
        <f>VLOOKUP(I2164,Key!$A$1:$C$73,2,FALSE)</f>
        <v>43.03913</v>
      </c>
      <c r="K2164">
        <f>VLOOKUP(I2164,Key!$A$1:$C$73,3,FALSE)</f>
        <v>-87.916150000000002</v>
      </c>
      <c r="L2164" t="s">
        <v>57</v>
      </c>
      <c r="M2164">
        <f>VLOOKUP(L2164,Key!$A$1:$C$73,2,FALSE)</f>
        <v>43.03913</v>
      </c>
      <c r="N2164">
        <f>VLOOKUP(L2164,Key!$A$1:$C$73,3,FALSE)</f>
        <v>-87.916150000000002</v>
      </c>
      <c r="O2164">
        <v>66</v>
      </c>
      <c r="P2164">
        <v>6</v>
      </c>
      <c r="Q2164">
        <v>9.9</v>
      </c>
      <c r="R2164">
        <v>9.4</v>
      </c>
      <c r="S2164">
        <v>396</v>
      </c>
      <c r="T2164">
        <f t="shared" si="297"/>
        <v>-1</v>
      </c>
      <c r="U2164" s="1">
        <v>42826</v>
      </c>
      <c r="V2164" s="13">
        <f t="shared" si="298"/>
        <v>42826</v>
      </c>
      <c r="W2164" s="14">
        <f t="shared" si="299"/>
        <v>42826</v>
      </c>
      <c r="X2164" s="1" t="str">
        <f t="shared" si="300"/>
        <v>Saturday</v>
      </c>
      <c r="Y2164" s="2">
        <v>0.62119212962962966</v>
      </c>
      <c r="Z2164" s="2">
        <f t="shared" si="301"/>
        <v>0.625</v>
      </c>
      <c r="AA2164">
        <f>1</f>
        <v>1</v>
      </c>
      <c r="AB2164" s="1">
        <v>42826</v>
      </c>
      <c r="AC2164" s="13">
        <f t="shared" si="302"/>
        <v>42826</v>
      </c>
      <c r="AD2164" s="14">
        <f t="shared" si="303"/>
        <v>42826</v>
      </c>
      <c r="AE2164" s="1" t="str">
        <f t="shared" si="304"/>
        <v>Saturday</v>
      </c>
      <c r="AF2164" s="2">
        <v>0.66696759259259253</v>
      </c>
      <c r="AG2164" s="2">
        <f t="shared" si="305"/>
        <v>0.66666666666666663</v>
      </c>
      <c r="AH2164" t="s">
        <v>25</v>
      </c>
    </row>
    <row r="2165" spans="1:34" x14ac:dyDescent="0.25">
      <c r="A2165">
        <v>1513373</v>
      </c>
      <c r="B2165" t="s">
        <v>54</v>
      </c>
      <c r="E2165">
        <v>48116</v>
      </c>
      <c r="F2165" t="s">
        <v>20</v>
      </c>
      <c r="G2165" t="s">
        <v>55</v>
      </c>
      <c r="H2165">
        <v>5550</v>
      </c>
      <c r="I2165" t="s">
        <v>57</v>
      </c>
      <c r="J2165">
        <f>VLOOKUP(I2165,Key!$A$1:$C$73,2,FALSE)</f>
        <v>43.03913</v>
      </c>
      <c r="K2165">
        <f>VLOOKUP(I2165,Key!$A$1:$C$73,3,FALSE)</f>
        <v>-87.916150000000002</v>
      </c>
      <c r="L2165" t="s">
        <v>57</v>
      </c>
      <c r="M2165">
        <f>VLOOKUP(L2165,Key!$A$1:$C$73,2,FALSE)</f>
        <v>43.03913</v>
      </c>
      <c r="N2165">
        <f>VLOOKUP(L2165,Key!$A$1:$C$73,3,FALSE)</f>
        <v>-87.916150000000002</v>
      </c>
      <c r="O2165">
        <v>66</v>
      </c>
      <c r="P2165">
        <v>6</v>
      </c>
      <c r="Q2165">
        <v>9.9</v>
      </c>
      <c r="R2165">
        <v>9.4</v>
      </c>
      <c r="S2165">
        <v>396</v>
      </c>
      <c r="T2165">
        <f t="shared" si="297"/>
        <v>-1</v>
      </c>
      <c r="U2165" s="1">
        <v>42826</v>
      </c>
      <c r="V2165" s="13">
        <f t="shared" si="298"/>
        <v>42826</v>
      </c>
      <c r="W2165" s="14">
        <f t="shared" si="299"/>
        <v>42826</v>
      </c>
      <c r="X2165" s="1" t="str">
        <f t="shared" si="300"/>
        <v>Saturday</v>
      </c>
      <c r="Y2165" s="2">
        <v>0.62149305555555556</v>
      </c>
      <c r="Z2165" s="2">
        <f t="shared" si="301"/>
        <v>0.625</v>
      </c>
      <c r="AA2165">
        <f>1</f>
        <v>1</v>
      </c>
      <c r="AB2165" s="1">
        <v>42826</v>
      </c>
      <c r="AC2165" s="13">
        <f t="shared" si="302"/>
        <v>42826</v>
      </c>
      <c r="AD2165" s="14">
        <f t="shared" si="303"/>
        <v>42826</v>
      </c>
      <c r="AE2165" s="1" t="str">
        <f t="shared" si="304"/>
        <v>Saturday</v>
      </c>
      <c r="AF2165" s="2">
        <v>0.66681712962962969</v>
      </c>
      <c r="AG2165" s="2">
        <f t="shared" si="305"/>
        <v>0.66666666666666663</v>
      </c>
      <c r="AH2165" t="s">
        <v>25</v>
      </c>
    </row>
    <row r="2166" spans="1:34" x14ac:dyDescent="0.25">
      <c r="A2166">
        <v>1243888</v>
      </c>
      <c r="B2166" t="s">
        <v>54</v>
      </c>
      <c r="E2166">
        <v>90274</v>
      </c>
      <c r="F2166" t="s">
        <v>20</v>
      </c>
      <c r="G2166" t="s">
        <v>55</v>
      </c>
      <c r="H2166">
        <v>5570</v>
      </c>
      <c r="I2166" t="s">
        <v>28</v>
      </c>
      <c r="J2166">
        <f>VLOOKUP(I2166,Key!$A$1:$C$73,2,FALSE)</f>
        <v>43.038580000000003</v>
      </c>
      <c r="K2166">
        <f>VLOOKUP(I2166,Key!$A$1:$C$73,3,FALSE)</f>
        <v>-87.90934</v>
      </c>
      <c r="L2166" t="s">
        <v>28</v>
      </c>
      <c r="M2166">
        <f>VLOOKUP(L2166,Key!$A$1:$C$73,2,FALSE)</f>
        <v>43.038580000000003</v>
      </c>
      <c r="N2166">
        <f>VLOOKUP(L2166,Key!$A$1:$C$73,3,FALSE)</f>
        <v>-87.90934</v>
      </c>
      <c r="O2166">
        <v>69</v>
      </c>
      <c r="P2166">
        <v>6</v>
      </c>
      <c r="Q2166">
        <v>10.4</v>
      </c>
      <c r="R2166">
        <v>9.8000000000000007</v>
      </c>
      <c r="S2166">
        <v>414</v>
      </c>
      <c r="T2166">
        <f t="shared" si="297"/>
        <v>-1</v>
      </c>
      <c r="U2166" s="1">
        <v>42826</v>
      </c>
      <c r="V2166" s="13">
        <f t="shared" si="298"/>
        <v>42826</v>
      </c>
      <c r="W2166" s="14">
        <f t="shared" si="299"/>
        <v>42826</v>
      </c>
      <c r="X2166" s="1" t="str">
        <f t="shared" si="300"/>
        <v>Saturday</v>
      </c>
      <c r="Y2166" s="2">
        <v>0.62600694444444438</v>
      </c>
      <c r="Z2166" s="2">
        <f t="shared" si="301"/>
        <v>0.625</v>
      </c>
      <c r="AA2166">
        <f>1</f>
        <v>1</v>
      </c>
      <c r="AB2166" s="1">
        <v>42826</v>
      </c>
      <c r="AC2166" s="13">
        <f t="shared" si="302"/>
        <v>42826</v>
      </c>
      <c r="AD2166" s="14">
        <f t="shared" si="303"/>
        <v>42826</v>
      </c>
      <c r="AE2166" s="1" t="str">
        <f t="shared" si="304"/>
        <v>Saturday</v>
      </c>
      <c r="AF2166" s="2">
        <v>0.6742824074074073</v>
      </c>
      <c r="AG2166" s="2">
        <f t="shared" si="305"/>
        <v>0.66666666666666663</v>
      </c>
      <c r="AH2166" t="s">
        <v>25</v>
      </c>
    </row>
    <row r="2167" spans="1:34" x14ac:dyDescent="0.25">
      <c r="A2167">
        <v>1348808</v>
      </c>
      <c r="B2167" t="s">
        <v>54</v>
      </c>
      <c r="E2167">
        <v>54601</v>
      </c>
      <c r="F2167" t="s">
        <v>20</v>
      </c>
      <c r="G2167" t="s">
        <v>55</v>
      </c>
      <c r="H2167">
        <v>5460</v>
      </c>
      <c r="I2167" t="s">
        <v>36</v>
      </c>
      <c r="J2167">
        <f>VLOOKUP(I2167,Key!$A$1:$C$73,2,FALSE)</f>
        <v>43.03519</v>
      </c>
      <c r="K2167">
        <f>VLOOKUP(I2167,Key!$A$1:$C$73,3,FALSE)</f>
        <v>-87.907390000000007</v>
      </c>
      <c r="L2167" t="s">
        <v>62</v>
      </c>
      <c r="M2167">
        <f>VLOOKUP(L2167,Key!$A$1:$C$73,2,FALSE)</f>
        <v>43.052460000000004</v>
      </c>
      <c r="N2167">
        <f>VLOOKUP(L2167,Key!$A$1:$C$73,3,FALSE)</f>
        <v>-87.891000000000005</v>
      </c>
      <c r="O2167">
        <v>28</v>
      </c>
      <c r="P2167">
        <v>0</v>
      </c>
      <c r="Q2167">
        <v>4.2</v>
      </c>
      <c r="R2167">
        <v>4</v>
      </c>
      <c r="S2167">
        <v>168</v>
      </c>
      <c r="T2167">
        <f t="shared" si="297"/>
        <v>-1</v>
      </c>
      <c r="U2167" s="1">
        <v>42826</v>
      </c>
      <c r="V2167" s="13">
        <f t="shared" si="298"/>
        <v>42826</v>
      </c>
      <c r="W2167" s="14">
        <f t="shared" si="299"/>
        <v>42826</v>
      </c>
      <c r="X2167" s="1" t="str">
        <f t="shared" si="300"/>
        <v>Saturday</v>
      </c>
      <c r="Y2167" s="2">
        <v>0.64005787037037043</v>
      </c>
      <c r="Z2167" s="2">
        <f t="shared" si="301"/>
        <v>0.625</v>
      </c>
      <c r="AA2167">
        <f>1</f>
        <v>1</v>
      </c>
      <c r="AB2167" s="1">
        <v>42826</v>
      </c>
      <c r="AC2167" s="13">
        <f t="shared" si="302"/>
        <v>42826</v>
      </c>
      <c r="AD2167" s="14">
        <f t="shared" si="303"/>
        <v>42826</v>
      </c>
      <c r="AE2167" s="1" t="str">
        <f t="shared" si="304"/>
        <v>Saturday</v>
      </c>
      <c r="AF2167" s="2">
        <v>0.65903935185185192</v>
      </c>
      <c r="AG2167" s="2">
        <f t="shared" si="305"/>
        <v>0.66666666666666663</v>
      </c>
      <c r="AH2167" t="s">
        <v>23</v>
      </c>
    </row>
    <row r="2168" spans="1:34" x14ac:dyDescent="0.25">
      <c r="A2168">
        <v>1560558</v>
      </c>
      <c r="B2168" t="s">
        <v>54</v>
      </c>
      <c r="E2168">
        <v>54220</v>
      </c>
      <c r="F2168" t="s">
        <v>20</v>
      </c>
      <c r="G2168" t="s">
        <v>55</v>
      </c>
      <c r="H2168">
        <v>11145</v>
      </c>
      <c r="I2168" t="s">
        <v>80</v>
      </c>
      <c r="J2168">
        <f>VLOOKUP(I2168,Key!$A$1:$C$73,2,FALSE)</f>
        <v>43.060250000000003</v>
      </c>
      <c r="K2168">
        <f>VLOOKUP(I2168,Key!$A$1:$C$73,3,FALSE)</f>
        <v>-87.892169999999993</v>
      </c>
      <c r="L2168" t="s">
        <v>62</v>
      </c>
      <c r="M2168">
        <f>VLOOKUP(L2168,Key!$A$1:$C$73,2,FALSE)</f>
        <v>43.052460000000004</v>
      </c>
      <c r="N2168">
        <f>VLOOKUP(L2168,Key!$A$1:$C$73,3,FALSE)</f>
        <v>-87.891000000000005</v>
      </c>
      <c r="O2168">
        <v>38</v>
      </c>
      <c r="P2168">
        <v>3</v>
      </c>
      <c r="Q2168">
        <v>5.7</v>
      </c>
      <c r="R2168">
        <v>5.4</v>
      </c>
      <c r="S2168">
        <v>228</v>
      </c>
      <c r="T2168">
        <f t="shared" si="297"/>
        <v>-1</v>
      </c>
      <c r="U2168" s="1">
        <v>42826</v>
      </c>
      <c r="V2168" s="13">
        <f t="shared" si="298"/>
        <v>42826</v>
      </c>
      <c r="W2168" s="14">
        <f t="shared" si="299"/>
        <v>42826</v>
      </c>
      <c r="X2168" s="1" t="str">
        <f t="shared" si="300"/>
        <v>Saturday</v>
      </c>
      <c r="Y2168" s="2">
        <v>0.64011574074074074</v>
      </c>
      <c r="Z2168" s="2">
        <f t="shared" si="301"/>
        <v>0.625</v>
      </c>
      <c r="AA2168">
        <f>1</f>
        <v>1</v>
      </c>
      <c r="AB2168" s="1">
        <v>42826</v>
      </c>
      <c r="AC2168" s="13">
        <f t="shared" si="302"/>
        <v>42826</v>
      </c>
      <c r="AD2168" s="14">
        <f t="shared" si="303"/>
        <v>42826</v>
      </c>
      <c r="AE2168" s="1" t="str">
        <f t="shared" si="304"/>
        <v>Saturday</v>
      </c>
      <c r="AF2168" s="2">
        <v>0.66609953703703706</v>
      </c>
      <c r="AG2168" s="2">
        <f t="shared" si="305"/>
        <v>0.66666666666666663</v>
      </c>
      <c r="AH2168" t="s">
        <v>23</v>
      </c>
    </row>
    <row r="2169" spans="1:34" x14ac:dyDescent="0.25">
      <c r="A2169">
        <v>1560584</v>
      </c>
      <c r="B2169" t="s">
        <v>54</v>
      </c>
      <c r="E2169">
        <v>53233</v>
      </c>
      <c r="F2169" t="s">
        <v>20</v>
      </c>
      <c r="G2169" t="s">
        <v>55</v>
      </c>
      <c r="H2169">
        <v>5558</v>
      </c>
      <c r="I2169" t="s">
        <v>84</v>
      </c>
      <c r="J2169">
        <f>VLOOKUP(I2169,Key!$A$1:$C$73,2,FALSE)</f>
        <v>43.040154000000001</v>
      </c>
      <c r="K2169">
        <f>VLOOKUP(I2169,Key!$A$1:$C$73,3,FALSE)</f>
        <v>-87.932113000000001</v>
      </c>
      <c r="L2169" t="s">
        <v>81</v>
      </c>
      <c r="M2169">
        <f>VLOOKUP(L2169,Key!$A$1:$C$73,2,FALSE)</f>
        <v>43.058010000000003</v>
      </c>
      <c r="N2169">
        <f>VLOOKUP(L2169,Key!$A$1:$C$73,3,FALSE)</f>
        <v>-87.877300000000005</v>
      </c>
      <c r="O2169">
        <v>37</v>
      </c>
      <c r="P2169">
        <v>3</v>
      </c>
      <c r="Q2169">
        <v>5.6</v>
      </c>
      <c r="R2169">
        <v>5.3</v>
      </c>
      <c r="S2169">
        <v>222</v>
      </c>
      <c r="T2169">
        <f t="shared" si="297"/>
        <v>-1</v>
      </c>
      <c r="U2169" s="1">
        <v>42826</v>
      </c>
      <c r="V2169" s="13">
        <f t="shared" si="298"/>
        <v>42826</v>
      </c>
      <c r="W2169" s="14">
        <f t="shared" si="299"/>
        <v>42826</v>
      </c>
      <c r="X2169" s="1" t="str">
        <f t="shared" si="300"/>
        <v>Saturday</v>
      </c>
      <c r="Y2169" s="2">
        <v>0.64231481481481478</v>
      </c>
      <c r="Z2169" s="2">
        <f t="shared" si="301"/>
        <v>0.625</v>
      </c>
      <c r="AA2169">
        <f>1</f>
        <v>1</v>
      </c>
      <c r="AB2169" s="1">
        <v>42826</v>
      </c>
      <c r="AC2169" s="13">
        <f t="shared" si="302"/>
        <v>42826</v>
      </c>
      <c r="AD2169" s="14">
        <f t="shared" si="303"/>
        <v>42826</v>
      </c>
      <c r="AE2169" s="1" t="str">
        <f t="shared" si="304"/>
        <v>Saturday</v>
      </c>
      <c r="AF2169" s="2">
        <v>0.66775462962962961</v>
      </c>
      <c r="AG2169" s="2">
        <f t="shared" si="305"/>
        <v>0.66666666666666663</v>
      </c>
      <c r="AH2169" t="s">
        <v>23</v>
      </c>
    </row>
    <row r="2170" spans="1:34" x14ac:dyDescent="0.25">
      <c r="A2170">
        <v>1560598</v>
      </c>
      <c r="B2170" t="s">
        <v>54</v>
      </c>
      <c r="E2170">
        <v>53202</v>
      </c>
      <c r="F2170" t="s">
        <v>20</v>
      </c>
      <c r="G2170" t="s">
        <v>55</v>
      </c>
      <c r="H2170">
        <v>5438</v>
      </c>
      <c r="I2170" t="s">
        <v>78</v>
      </c>
      <c r="J2170">
        <f>VLOOKUP(I2170,Key!$A$1:$C$73,2,FALSE)</f>
        <v>43.048200000000001</v>
      </c>
      <c r="K2170">
        <f>VLOOKUP(I2170,Key!$A$1:$C$73,3,FALSE)</f>
        <v>-87.900859999999994</v>
      </c>
      <c r="L2170" t="s">
        <v>79</v>
      </c>
      <c r="M2170">
        <f>VLOOKUP(L2170,Key!$A$1:$C$73,2,FALSE)</f>
        <v>43.04804</v>
      </c>
      <c r="N2170">
        <f>VLOOKUP(L2170,Key!$A$1:$C$73,3,FALSE)</f>
        <v>-87.896720000000002</v>
      </c>
      <c r="O2170">
        <v>116</v>
      </c>
      <c r="P2170">
        <v>9</v>
      </c>
      <c r="Q2170">
        <v>17.399999999999999</v>
      </c>
      <c r="R2170">
        <v>16.5</v>
      </c>
      <c r="S2170">
        <v>696</v>
      </c>
      <c r="T2170">
        <f t="shared" si="297"/>
        <v>-1</v>
      </c>
      <c r="U2170" s="1">
        <v>42826</v>
      </c>
      <c r="V2170" s="13">
        <f t="shared" si="298"/>
        <v>42826</v>
      </c>
      <c r="W2170" s="14">
        <f t="shared" si="299"/>
        <v>42826</v>
      </c>
      <c r="X2170" s="1" t="str">
        <f t="shared" si="300"/>
        <v>Saturday</v>
      </c>
      <c r="Y2170" s="2">
        <v>0.64332175925925927</v>
      </c>
      <c r="Z2170" s="2">
        <f t="shared" si="301"/>
        <v>0.625</v>
      </c>
      <c r="AA2170">
        <f>1</f>
        <v>1</v>
      </c>
      <c r="AB2170" s="1">
        <v>42826</v>
      </c>
      <c r="AC2170" s="13">
        <f t="shared" si="302"/>
        <v>42826</v>
      </c>
      <c r="AD2170" s="14">
        <f t="shared" si="303"/>
        <v>42826</v>
      </c>
      <c r="AE2170" s="1" t="str">
        <f t="shared" si="304"/>
        <v>Saturday</v>
      </c>
      <c r="AF2170" s="2">
        <v>0.72407407407407398</v>
      </c>
      <c r="AG2170" s="2">
        <f t="shared" si="305"/>
        <v>0.70833333333333326</v>
      </c>
      <c r="AH2170" t="s">
        <v>23</v>
      </c>
    </row>
    <row r="2171" spans="1:34" x14ac:dyDescent="0.25">
      <c r="A2171">
        <v>1560714</v>
      </c>
      <c r="B2171" t="s">
        <v>54</v>
      </c>
      <c r="E2171">
        <v>53207</v>
      </c>
      <c r="F2171" t="s">
        <v>20</v>
      </c>
      <c r="G2171" t="s">
        <v>55</v>
      </c>
      <c r="H2171">
        <v>11088</v>
      </c>
      <c r="I2171" t="s">
        <v>81</v>
      </c>
      <c r="J2171">
        <f>VLOOKUP(I2171,Key!$A$1:$C$73,2,FALSE)</f>
        <v>43.058010000000003</v>
      </c>
      <c r="K2171">
        <f>VLOOKUP(I2171,Key!$A$1:$C$73,3,FALSE)</f>
        <v>-87.877300000000005</v>
      </c>
      <c r="L2171" t="s">
        <v>81</v>
      </c>
      <c r="M2171">
        <f>VLOOKUP(L2171,Key!$A$1:$C$73,2,FALSE)</f>
        <v>43.058010000000003</v>
      </c>
      <c r="N2171">
        <f>VLOOKUP(L2171,Key!$A$1:$C$73,3,FALSE)</f>
        <v>-87.877300000000005</v>
      </c>
      <c r="O2171">
        <v>37</v>
      </c>
      <c r="P2171">
        <v>3</v>
      </c>
      <c r="Q2171">
        <v>5.6</v>
      </c>
      <c r="R2171">
        <v>5.3</v>
      </c>
      <c r="S2171">
        <v>222</v>
      </c>
      <c r="T2171">
        <f t="shared" si="297"/>
        <v>-1</v>
      </c>
      <c r="U2171" s="1">
        <v>42826</v>
      </c>
      <c r="V2171" s="13">
        <f t="shared" si="298"/>
        <v>42826</v>
      </c>
      <c r="W2171" s="14">
        <f t="shared" si="299"/>
        <v>42826</v>
      </c>
      <c r="X2171" s="1" t="str">
        <f t="shared" si="300"/>
        <v>Saturday</v>
      </c>
      <c r="Y2171" s="2">
        <v>0.66780092592592588</v>
      </c>
      <c r="Z2171" s="2">
        <f t="shared" si="301"/>
        <v>0.66666666666666663</v>
      </c>
      <c r="AA2171">
        <f>1</f>
        <v>1</v>
      </c>
      <c r="AB2171" s="1">
        <v>42826</v>
      </c>
      <c r="AC2171" s="13">
        <f t="shared" si="302"/>
        <v>42826</v>
      </c>
      <c r="AD2171" s="14">
        <f t="shared" si="303"/>
        <v>42826</v>
      </c>
      <c r="AE2171" s="1" t="str">
        <f t="shared" si="304"/>
        <v>Saturday</v>
      </c>
      <c r="AF2171" s="2">
        <v>0.6935069444444445</v>
      </c>
      <c r="AG2171" s="2">
        <f t="shared" si="305"/>
        <v>0.70833333333333326</v>
      </c>
      <c r="AH2171" t="s">
        <v>25</v>
      </c>
    </row>
    <row r="2172" spans="1:34" x14ac:dyDescent="0.25">
      <c r="A2172">
        <v>1560747</v>
      </c>
      <c r="B2172" t="s">
        <v>54</v>
      </c>
      <c r="F2172" t="s">
        <v>20</v>
      </c>
      <c r="G2172" t="s">
        <v>55</v>
      </c>
      <c r="H2172">
        <v>5560</v>
      </c>
      <c r="I2172" t="s">
        <v>27</v>
      </c>
      <c r="J2172">
        <f>VLOOKUP(I2172,Key!$A$1:$C$73,2,FALSE)</f>
        <v>43.041646999999998</v>
      </c>
      <c r="K2172">
        <f>VLOOKUP(I2172,Key!$A$1:$C$73,3,FALSE)</f>
        <v>-87.927257999999995</v>
      </c>
      <c r="L2172" t="s">
        <v>27</v>
      </c>
      <c r="M2172">
        <f>VLOOKUP(L2172,Key!$A$1:$C$73,2,FALSE)</f>
        <v>43.041646999999998</v>
      </c>
      <c r="N2172">
        <f>VLOOKUP(L2172,Key!$A$1:$C$73,3,FALSE)</f>
        <v>-87.927257999999995</v>
      </c>
      <c r="O2172">
        <v>77</v>
      </c>
      <c r="P2172">
        <v>6</v>
      </c>
      <c r="Q2172">
        <v>11.6</v>
      </c>
      <c r="R2172">
        <v>11</v>
      </c>
      <c r="S2172">
        <v>462</v>
      </c>
      <c r="T2172">
        <f t="shared" si="297"/>
        <v>-1</v>
      </c>
      <c r="U2172" s="1">
        <v>42826</v>
      </c>
      <c r="V2172" s="13">
        <f t="shared" si="298"/>
        <v>42826</v>
      </c>
      <c r="W2172" s="14">
        <f t="shared" si="299"/>
        <v>42826</v>
      </c>
      <c r="X2172" s="1" t="str">
        <f t="shared" si="300"/>
        <v>Saturday</v>
      </c>
      <c r="Y2172" s="2">
        <v>0.67282407407407396</v>
      </c>
      <c r="Z2172" s="2">
        <f t="shared" si="301"/>
        <v>0.66666666666666663</v>
      </c>
      <c r="AA2172">
        <f>1</f>
        <v>1</v>
      </c>
      <c r="AB2172" s="1">
        <v>42826</v>
      </c>
      <c r="AC2172" s="13">
        <f t="shared" si="302"/>
        <v>42826</v>
      </c>
      <c r="AD2172" s="14">
        <f t="shared" si="303"/>
        <v>42826</v>
      </c>
      <c r="AE2172" s="1" t="str">
        <f t="shared" si="304"/>
        <v>Saturday</v>
      </c>
      <c r="AF2172" s="2">
        <v>0.72621527777777783</v>
      </c>
      <c r="AG2172" s="2">
        <f t="shared" si="305"/>
        <v>0.70833333333333326</v>
      </c>
      <c r="AH2172" t="s">
        <v>25</v>
      </c>
    </row>
    <row r="2173" spans="1:34" x14ac:dyDescent="0.25">
      <c r="A2173">
        <v>1560760</v>
      </c>
      <c r="B2173" t="s">
        <v>54</v>
      </c>
      <c r="E2173">
        <v>60404</v>
      </c>
      <c r="F2173" t="s">
        <v>20</v>
      </c>
      <c r="G2173" t="s">
        <v>55</v>
      </c>
      <c r="H2173">
        <v>5567</v>
      </c>
      <c r="I2173" t="s">
        <v>84</v>
      </c>
      <c r="J2173">
        <f>VLOOKUP(I2173,Key!$A$1:$C$73,2,FALSE)</f>
        <v>43.040154000000001</v>
      </c>
      <c r="K2173">
        <f>VLOOKUP(I2173,Key!$A$1:$C$73,3,FALSE)</f>
        <v>-87.932113000000001</v>
      </c>
      <c r="L2173" t="s">
        <v>27</v>
      </c>
      <c r="M2173">
        <f>VLOOKUP(L2173,Key!$A$1:$C$73,2,FALSE)</f>
        <v>43.041646999999998</v>
      </c>
      <c r="N2173">
        <f>VLOOKUP(L2173,Key!$A$1:$C$73,3,FALSE)</f>
        <v>-87.927257999999995</v>
      </c>
      <c r="O2173">
        <v>72</v>
      </c>
      <c r="P2173">
        <v>6</v>
      </c>
      <c r="Q2173">
        <v>10.8</v>
      </c>
      <c r="R2173">
        <v>10.3</v>
      </c>
      <c r="S2173">
        <v>432</v>
      </c>
      <c r="T2173">
        <f t="shared" si="297"/>
        <v>-1</v>
      </c>
      <c r="U2173" s="1">
        <v>42826</v>
      </c>
      <c r="V2173" s="13">
        <f t="shared" si="298"/>
        <v>42826</v>
      </c>
      <c r="W2173" s="14">
        <f t="shared" si="299"/>
        <v>42826</v>
      </c>
      <c r="X2173" s="1" t="str">
        <f t="shared" si="300"/>
        <v>Saturday</v>
      </c>
      <c r="Y2173" s="2">
        <v>0.67383101851851857</v>
      </c>
      <c r="Z2173" s="2">
        <f t="shared" si="301"/>
        <v>0.66666666666666663</v>
      </c>
      <c r="AA2173">
        <f>1</f>
        <v>1</v>
      </c>
      <c r="AB2173" s="1">
        <v>42826</v>
      </c>
      <c r="AC2173" s="13">
        <f t="shared" si="302"/>
        <v>42826</v>
      </c>
      <c r="AD2173" s="14">
        <f t="shared" si="303"/>
        <v>42826</v>
      </c>
      <c r="AE2173" s="1" t="str">
        <f t="shared" si="304"/>
        <v>Saturday</v>
      </c>
      <c r="AF2173" s="2">
        <v>0.7241319444444444</v>
      </c>
      <c r="AG2173" s="2">
        <f t="shared" si="305"/>
        <v>0.70833333333333326</v>
      </c>
      <c r="AH2173" t="s">
        <v>23</v>
      </c>
    </row>
    <row r="2174" spans="1:34" x14ac:dyDescent="0.25">
      <c r="A2174">
        <v>1191780</v>
      </c>
      <c r="B2174" t="s">
        <v>54</v>
      </c>
      <c r="E2174">
        <v>53204</v>
      </c>
      <c r="F2174" t="s">
        <v>20</v>
      </c>
      <c r="G2174" t="s">
        <v>55</v>
      </c>
      <c r="H2174">
        <v>978</v>
      </c>
      <c r="I2174" t="s">
        <v>76</v>
      </c>
      <c r="J2174">
        <f>VLOOKUP(I2174,Key!$A$1:$C$73,2,FALSE)</f>
        <v>43.02948</v>
      </c>
      <c r="K2174">
        <f>VLOOKUP(I2174,Key!$A$1:$C$73,3,FALSE)</f>
        <v>-87.912819999999996</v>
      </c>
      <c r="L2174" t="s">
        <v>62</v>
      </c>
      <c r="M2174">
        <f>VLOOKUP(L2174,Key!$A$1:$C$73,2,FALSE)</f>
        <v>43.052460000000004</v>
      </c>
      <c r="N2174">
        <f>VLOOKUP(L2174,Key!$A$1:$C$73,3,FALSE)</f>
        <v>-87.891000000000005</v>
      </c>
      <c r="O2174">
        <v>24</v>
      </c>
      <c r="P2174">
        <v>0</v>
      </c>
      <c r="Q2174">
        <v>3.6</v>
      </c>
      <c r="R2174">
        <v>3.4</v>
      </c>
      <c r="S2174">
        <v>144</v>
      </c>
      <c r="T2174">
        <f t="shared" si="297"/>
        <v>-1</v>
      </c>
      <c r="U2174" s="1">
        <v>42826</v>
      </c>
      <c r="V2174" s="13">
        <f t="shared" si="298"/>
        <v>42826</v>
      </c>
      <c r="W2174" s="14">
        <f t="shared" si="299"/>
        <v>42826</v>
      </c>
      <c r="X2174" s="1" t="str">
        <f t="shared" si="300"/>
        <v>Saturday</v>
      </c>
      <c r="Y2174" s="2">
        <v>0.6769560185185185</v>
      </c>
      <c r="Z2174" s="2">
        <f t="shared" si="301"/>
        <v>0.66666666666666663</v>
      </c>
      <c r="AA2174">
        <f>1</f>
        <v>1</v>
      </c>
      <c r="AB2174" s="1">
        <v>42826</v>
      </c>
      <c r="AC2174" s="13">
        <f t="shared" si="302"/>
        <v>42826</v>
      </c>
      <c r="AD2174" s="14">
        <f t="shared" si="303"/>
        <v>42826</v>
      </c>
      <c r="AE2174" s="1" t="str">
        <f t="shared" si="304"/>
        <v>Saturday</v>
      </c>
      <c r="AF2174" s="2">
        <v>0.69341435185185185</v>
      </c>
      <c r="AG2174" s="2">
        <f t="shared" si="305"/>
        <v>0.70833333333333326</v>
      </c>
      <c r="AH2174" t="s">
        <v>23</v>
      </c>
    </row>
    <row r="2175" spans="1:34" x14ac:dyDescent="0.25">
      <c r="A2175">
        <v>1560787</v>
      </c>
      <c r="B2175" t="s">
        <v>54</v>
      </c>
      <c r="F2175" t="s">
        <v>20</v>
      </c>
      <c r="G2175" t="s">
        <v>55</v>
      </c>
      <c r="H2175">
        <v>223</v>
      </c>
      <c r="I2175" t="s">
        <v>42</v>
      </c>
      <c r="J2175">
        <f>VLOOKUP(I2175,Key!$A$1:$C$73,2,FALSE)</f>
        <v>43.038719999999998</v>
      </c>
      <c r="K2175">
        <f>VLOOKUP(I2175,Key!$A$1:$C$73,3,FALSE)</f>
        <v>-87.905339999999995</v>
      </c>
      <c r="L2175" t="s">
        <v>52</v>
      </c>
      <c r="M2175">
        <f>VLOOKUP(L2175,Key!$A$1:$C$73,2,FALSE)</f>
        <v>43.042490000000001</v>
      </c>
      <c r="N2175">
        <f>VLOOKUP(L2175,Key!$A$1:$C$73,3,FALSE)</f>
        <v>-87.909959999999998</v>
      </c>
      <c r="O2175">
        <v>39</v>
      </c>
      <c r="P2175">
        <v>3</v>
      </c>
      <c r="Q2175">
        <v>5.9</v>
      </c>
      <c r="R2175">
        <v>5.6</v>
      </c>
      <c r="S2175">
        <v>234</v>
      </c>
      <c r="T2175">
        <f t="shared" si="297"/>
        <v>-1</v>
      </c>
      <c r="U2175" s="1">
        <v>42826</v>
      </c>
      <c r="V2175" s="13">
        <f t="shared" si="298"/>
        <v>42826</v>
      </c>
      <c r="W2175" s="14">
        <f t="shared" si="299"/>
        <v>42826</v>
      </c>
      <c r="X2175" s="1" t="str">
        <f t="shared" si="300"/>
        <v>Saturday</v>
      </c>
      <c r="Y2175" s="2">
        <v>0.68033564814814806</v>
      </c>
      <c r="Z2175" s="2">
        <f t="shared" si="301"/>
        <v>0.66666666666666663</v>
      </c>
      <c r="AA2175">
        <f>1</f>
        <v>1</v>
      </c>
      <c r="AB2175" s="1">
        <v>42826</v>
      </c>
      <c r="AC2175" s="13">
        <f t="shared" si="302"/>
        <v>42826</v>
      </c>
      <c r="AD2175" s="14">
        <f t="shared" si="303"/>
        <v>42826</v>
      </c>
      <c r="AE2175" s="1" t="str">
        <f t="shared" si="304"/>
        <v>Saturday</v>
      </c>
      <c r="AF2175" s="2">
        <v>0.70697916666666671</v>
      </c>
      <c r="AG2175" s="2">
        <f t="shared" si="305"/>
        <v>0.70833333333333326</v>
      </c>
      <c r="AH2175" t="s">
        <v>23</v>
      </c>
    </row>
    <row r="2176" spans="1:34" x14ac:dyDescent="0.25">
      <c r="A2176">
        <v>1560805</v>
      </c>
      <c r="B2176" t="s">
        <v>54</v>
      </c>
      <c r="E2176">
        <v>53233</v>
      </c>
      <c r="F2176" t="s">
        <v>20</v>
      </c>
      <c r="G2176" t="s">
        <v>55</v>
      </c>
      <c r="H2176">
        <v>5485</v>
      </c>
      <c r="I2176" t="s">
        <v>84</v>
      </c>
      <c r="J2176">
        <f>VLOOKUP(I2176,Key!$A$1:$C$73,2,FALSE)</f>
        <v>43.040154000000001</v>
      </c>
      <c r="K2176">
        <f>VLOOKUP(I2176,Key!$A$1:$C$73,3,FALSE)</f>
        <v>-87.932113000000001</v>
      </c>
      <c r="L2176" t="s">
        <v>84</v>
      </c>
      <c r="M2176">
        <f>VLOOKUP(L2176,Key!$A$1:$C$73,2,FALSE)</f>
        <v>43.040154000000001</v>
      </c>
      <c r="N2176">
        <f>VLOOKUP(L2176,Key!$A$1:$C$73,3,FALSE)</f>
        <v>-87.932113000000001</v>
      </c>
      <c r="O2176">
        <v>37</v>
      </c>
      <c r="P2176">
        <v>3</v>
      </c>
      <c r="Q2176">
        <v>5.6</v>
      </c>
      <c r="R2176">
        <v>5.3</v>
      </c>
      <c r="S2176">
        <v>222</v>
      </c>
      <c r="T2176">
        <f t="shared" si="297"/>
        <v>-1</v>
      </c>
      <c r="U2176" s="1">
        <v>42826</v>
      </c>
      <c r="V2176" s="13">
        <f t="shared" si="298"/>
        <v>42826</v>
      </c>
      <c r="W2176" s="14">
        <f t="shared" si="299"/>
        <v>42826</v>
      </c>
      <c r="X2176" s="1" t="str">
        <f t="shared" si="300"/>
        <v>Saturday</v>
      </c>
      <c r="Y2176" s="2">
        <v>0.68325231481481474</v>
      </c>
      <c r="Z2176" s="2">
        <f t="shared" si="301"/>
        <v>0.66666666666666663</v>
      </c>
      <c r="AA2176">
        <f>1</f>
        <v>1</v>
      </c>
      <c r="AB2176" s="1">
        <v>42826</v>
      </c>
      <c r="AC2176" s="13">
        <f t="shared" si="302"/>
        <v>42826</v>
      </c>
      <c r="AD2176" s="14">
        <f t="shared" si="303"/>
        <v>42826</v>
      </c>
      <c r="AE2176" s="1" t="str">
        <f t="shared" si="304"/>
        <v>Saturday</v>
      </c>
      <c r="AF2176" s="2">
        <v>0.7087268518518518</v>
      </c>
      <c r="AG2176" s="2">
        <f t="shared" si="305"/>
        <v>0.70833333333333326</v>
      </c>
      <c r="AH2176" t="s">
        <v>25</v>
      </c>
    </row>
    <row r="2177" spans="1:34" x14ac:dyDescent="0.25">
      <c r="A2177">
        <v>1560818</v>
      </c>
      <c r="B2177" t="s">
        <v>54</v>
      </c>
      <c r="E2177">
        <v>15201</v>
      </c>
      <c r="F2177" t="s">
        <v>20</v>
      </c>
      <c r="G2177" t="s">
        <v>55</v>
      </c>
      <c r="H2177">
        <v>5558</v>
      </c>
      <c r="I2177" t="s">
        <v>81</v>
      </c>
      <c r="J2177">
        <f>VLOOKUP(I2177,Key!$A$1:$C$73,2,FALSE)</f>
        <v>43.058010000000003</v>
      </c>
      <c r="K2177">
        <f>VLOOKUP(I2177,Key!$A$1:$C$73,3,FALSE)</f>
        <v>-87.877300000000005</v>
      </c>
      <c r="L2177" t="s">
        <v>81</v>
      </c>
      <c r="M2177">
        <f>VLOOKUP(L2177,Key!$A$1:$C$73,2,FALSE)</f>
        <v>43.058010000000003</v>
      </c>
      <c r="N2177">
        <f>VLOOKUP(L2177,Key!$A$1:$C$73,3,FALSE)</f>
        <v>-87.877300000000005</v>
      </c>
      <c r="O2177">
        <v>20</v>
      </c>
      <c r="P2177">
        <v>0</v>
      </c>
      <c r="Q2177">
        <v>3</v>
      </c>
      <c r="R2177">
        <v>2.9</v>
      </c>
      <c r="S2177">
        <v>120</v>
      </c>
      <c r="T2177">
        <f t="shared" si="297"/>
        <v>-1</v>
      </c>
      <c r="U2177" s="1">
        <v>42826</v>
      </c>
      <c r="V2177" s="13">
        <f t="shared" si="298"/>
        <v>42826</v>
      </c>
      <c r="W2177" s="14">
        <f t="shared" si="299"/>
        <v>42826</v>
      </c>
      <c r="X2177" s="1" t="str">
        <f t="shared" si="300"/>
        <v>Saturday</v>
      </c>
      <c r="Y2177" s="2">
        <v>0.68556712962962962</v>
      </c>
      <c r="Z2177" s="2">
        <f t="shared" si="301"/>
        <v>0.66666666666666663</v>
      </c>
      <c r="AA2177">
        <f>1</f>
        <v>1</v>
      </c>
      <c r="AB2177" s="1">
        <v>42826</v>
      </c>
      <c r="AC2177" s="13">
        <f t="shared" si="302"/>
        <v>42826</v>
      </c>
      <c r="AD2177" s="14">
        <f t="shared" si="303"/>
        <v>42826</v>
      </c>
      <c r="AE2177" s="1" t="str">
        <f t="shared" si="304"/>
        <v>Saturday</v>
      </c>
      <c r="AF2177" s="2">
        <v>0.69958333333333333</v>
      </c>
      <c r="AG2177" s="2">
        <f t="shared" si="305"/>
        <v>0.70833333333333326</v>
      </c>
      <c r="AH2177" t="s">
        <v>25</v>
      </c>
    </row>
    <row r="2178" spans="1:34" x14ac:dyDescent="0.25">
      <c r="A2178">
        <v>1445973</v>
      </c>
      <c r="B2178" t="s">
        <v>54</v>
      </c>
      <c r="E2178">
        <v>62305</v>
      </c>
      <c r="F2178" t="s">
        <v>20</v>
      </c>
      <c r="G2178" t="s">
        <v>55</v>
      </c>
      <c r="H2178">
        <v>5452</v>
      </c>
      <c r="I2178" t="s">
        <v>38</v>
      </c>
      <c r="J2178">
        <f>VLOOKUP(I2178,Key!$A$1:$C$73,2,FALSE)</f>
        <v>43.038649999999997</v>
      </c>
      <c r="K2178">
        <f>VLOOKUP(I2178,Key!$A$1:$C$73,3,FALSE)</f>
        <v>-87.921930000000003</v>
      </c>
      <c r="L2178" t="s">
        <v>38</v>
      </c>
      <c r="M2178">
        <f>VLOOKUP(L2178,Key!$A$1:$C$73,2,FALSE)</f>
        <v>43.038649999999997</v>
      </c>
      <c r="N2178">
        <f>VLOOKUP(L2178,Key!$A$1:$C$73,3,FALSE)</f>
        <v>-87.921930000000003</v>
      </c>
      <c r="O2178">
        <v>81</v>
      </c>
      <c r="P2178">
        <v>6</v>
      </c>
      <c r="Q2178">
        <v>12.2</v>
      </c>
      <c r="R2178">
        <v>11.5</v>
      </c>
      <c r="S2178">
        <v>486</v>
      </c>
      <c r="T2178">
        <f t="shared" ref="T2178:T2241" si="306">-1</f>
        <v>-1</v>
      </c>
      <c r="U2178" s="1">
        <v>42826</v>
      </c>
      <c r="V2178" s="13">
        <f t="shared" ref="V2178:V2241" si="307">DATE(YEAR(U2178), MONTH(U2178), 1)</f>
        <v>42826</v>
      </c>
      <c r="W2178" s="14">
        <f t="shared" ref="W2178:W2241" si="308">U2178</f>
        <v>42826</v>
      </c>
      <c r="X2178" s="1" t="str">
        <f t="shared" ref="X2178:X2241" si="309">TEXT(W2178,"dddd")</f>
        <v>Saturday</v>
      </c>
      <c r="Y2178" s="2">
        <v>0.68736111111111109</v>
      </c>
      <c r="Z2178" s="2">
        <f t="shared" ref="Z2178:Z2241" si="310">MROUND(Y2178, "1:00")</f>
        <v>0.66666666666666663</v>
      </c>
      <c r="AA2178">
        <f>1</f>
        <v>1</v>
      </c>
      <c r="AB2178" s="1">
        <v>42826</v>
      </c>
      <c r="AC2178" s="13">
        <f t="shared" ref="AC2178:AC2241" si="311">DATE(YEAR(AB2178), MONTH(AB2178), 1)</f>
        <v>42826</v>
      </c>
      <c r="AD2178" s="14">
        <f t="shared" ref="AD2178:AD2241" si="312">AB2178</f>
        <v>42826</v>
      </c>
      <c r="AE2178" s="1" t="str">
        <f t="shared" ref="AE2178:AE2241" si="313">TEXT(AD2178,"dddd")</f>
        <v>Saturday</v>
      </c>
      <c r="AF2178" s="2">
        <v>0.74369212962962961</v>
      </c>
      <c r="AG2178" s="2">
        <f t="shared" ref="AG2178:AG2241" si="314">MROUND(AF2178, "1:00")</f>
        <v>0.75</v>
      </c>
      <c r="AH2178" t="s">
        <v>25</v>
      </c>
    </row>
    <row r="2179" spans="1:34" x14ac:dyDescent="0.25">
      <c r="A2179">
        <v>1560832</v>
      </c>
      <c r="B2179" t="s">
        <v>54</v>
      </c>
      <c r="E2179">
        <v>60107</v>
      </c>
      <c r="F2179" t="s">
        <v>20</v>
      </c>
      <c r="G2179" t="s">
        <v>55</v>
      </c>
      <c r="H2179">
        <v>11132</v>
      </c>
      <c r="I2179" t="s">
        <v>38</v>
      </c>
      <c r="J2179">
        <f>VLOOKUP(I2179,Key!$A$1:$C$73,2,FALSE)</f>
        <v>43.038649999999997</v>
      </c>
      <c r="K2179">
        <f>VLOOKUP(I2179,Key!$A$1:$C$73,3,FALSE)</f>
        <v>-87.921930000000003</v>
      </c>
      <c r="L2179" t="s">
        <v>38</v>
      </c>
      <c r="M2179">
        <f>VLOOKUP(L2179,Key!$A$1:$C$73,2,FALSE)</f>
        <v>43.038649999999997</v>
      </c>
      <c r="N2179">
        <f>VLOOKUP(L2179,Key!$A$1:$C$73,3,FALSE)</f>
        <v>-87.921930000000003</v>
      </c>
      <c r="O2179">
        <v>80</v>
      </c>
      <c r="P2179">
        <v>6</v>
      </c>
      <c r="Q2179">
        <v>12</v>
      </c>
      <c r="R2179">
        <v>11.4</v>
      </c>
      <c r="S2179">
        <v>480</v>
      </c>
      <c r="T2179">
        <f t="shared" si="306"/>
        <v>-1</v>
      </c>
      <c r="U2179" s="1">
        <v>42826</v>
      </c>
      <c r="V2179" s="13">
        <f t="shared" si="307"/>
        <v>42826</v>
      </c>
      <c r="W2179" s="14">
        <f t="shared" si="308"/>
        <v>42826</v>
      </c>
      <c r="X2179" s="1" t="str">
        <f t="shared" si="309"/>
        <v>Saturday</v>
      </c>
      <c r="Y2179" s="2">
        <v>0.68868055555555552</v>
      </c>
      <c r="Z2179" s="2">
        <f t="shared" si="310"/>
        <v>0.70833333333333326</v>
      </c>
      <c r="AA2179">
        <f>1</f>
        <v>1</v>
      </c>
      <c r="AB2179" s="1">
        <v>42826</v>
      </c>
      <c r="AC2179" s="13">
        <f t="shared" si="311"/>
        <v>42826</v>
      </c>
      <c r="AD2179" s="14">
        <f t="shared" si="312"/>
        <v>42826</v>
      </c>
      <c r="AE2179" s="1" t="str">
        <f t="shared" si="313"/>
        <v>Saturday</v>
      </c>
      <c r="AF2179" s="2">
        <v>0.744074074074074</v>
      </c>
      <c r="AG2179" s="2">
        <f t="shared" si="314"/>
        <v>0.75</v>
      </c>
      <c r="AH2179" t="s">
        <v>25</v>
      </c>
    </row>
    <row r="2180" spans="1:34" x14ac:dyDescent="0.25">
      <c r="A2180">
        <v>1560983</v>
      </c>
      <c r="B2180" t="s">
        <v>54</v>
      </c>
      <c r="E2180">
        <v>53204</v>
      </c>
      <c r="F2180" t="s">
        <v>20</v>
      </c>
      <c r="G2180" t="s">
        <v>55</v>
      </c>
      <c r="H2180">
        <v>5538</v>
      </c>
      <c r="I2180" t="s">
        <v>68</v>
      </c>
      <c r="J2180">
        <f>VLOOKUP(I2180,Key!$A$1:$C$73,2,FALSE)</f>
        <v>43.026470000000003</v>
      </c>
      <c r="K2180">
        <f>VLOOKUP(I2180,Key!$A$1:$C$73,3,FALSE)</f>
        <v>-87.918040000000005</v>
      </c>
      <c r="L2180" t="s">
        <v>68</v>
      </c>
      <c r="M2180">
        <f>VLOOKUP(L2180,Key!$A$1:$C$73,2,FALSE)</f>
        <v>43.026470000000003</v>
      </c>
      <c r="N2180">
        <f>VLOOKUP(L2180,Key!$A$1:$C$73,3,FALSE)</f>
        <v>-87.918040000000005</v>
      </c>
      <c r="O2180">
        <v>31</v>
      </c>
      <c r="P2180">
        <v>0</v>
      </c>
      <c r="Q2180">
        <v>4.7</v>
      </c>
      <c r="R2180">
        <v>4.4000000000000004</v>
      </c>
      <c r="S2180">
        <v>186</v>
      </c>
      <c r="T2180">
        <f t="shared" si="306"/>
        <v>-1</v>
      </c>
      <c r="U2180" s="1">
        <v>42826</v>
      </c>
      <c r="V2180" s="13">
        <f t="shared" si="307"/>
        <v>42826</v>
      </c>
      <c r="W2180" s="14">
        <f t="shared" si="308"/>
        <v>42826</v>
      </c>
      <c r="X2180" s="1" t="str">
        <f t="shared" si="309"/>
        <v>Saturday</v>
      </c>
      <c r="Y2180" s="2">
        <v>0.71870370370370373</v>
      </c>
      <c r="Z2180" s="2">
        <f t="shared" si="310"/>
        <v>0.70833333333333326</v>
      </c>
      <c r="AA2180">
        <f>1</f>
        <v>1</v>
      </c>
      <c r="AB2180" s="1">
        <v>42826</v>
      </c>
      <c r="AC2180" s="13">
        <f t="shared" si="311"/>
        <v>42826</v>
      </c>
      <c r="AD2180" s="14">
        <f t="shared" si="312"/>
        <v>42826</v>
      </c>
      <c r="AE2180" s="1" t="str">
        <f t="shared" si="313"/>
        <v>Saturday</v>
      </c>
      <c r="AF2180" s="2">
        <v>0.73993055555555554</v>
      </c>
      <c r="AG2180" s="2">
        <f t="shared" si="314"/>
        <v>0.75</v>
      </c>
      <c r="AH2180" t="s">
        <v>25</v>
      </c>
    </row>
    <row r="2181" spans="1:34" x14ac:dyDescent="0.25">
      <c r="A2181">
        <v>1557029</v>
      </c>
      <c r="B2181" t="s">
        <v>54</v>
      </c>
      <c r="E2181">
        <v>15101</v>
      </c>
      <c r="F2181" t="s">
        <v>20</v>
      </c>
      <c r="G2181" t="s">
        <v>55</v>
      </c>
      <c r="H2181">
        <v>11116</v>
      </c>
      <c r="I2181" t="s">
        <v>34</v>
      </c>
      <c r="J2181">
        <f>VLOOKUP(I2181,Key!$A$1:$C$73,2,FALSE)</f>
        <v>43.05097</v>
      </c>
      <c r="K2181">
        <f>VLOOKUP(I2181,Key!$A$1:$C$73,3,FALSE)</f>
        <v>-87.906440000000003</v>
      </c>
      <c r="L2181" t="s">
        <v>52</v>
      </c>
      <c r="M2181">
        <f>VLOOKUP(L2181,Key!$A$1:$C$73,2,FALSE)</f>
        <v>43.042490000000001</v>
      </c>
      <c r="N2181">
        <f>VLOOKUP(L2181,Key!$A$1:$C$73,3,FALSE)</f>
        <v>-87.909959999999998</v>
      </c>
      <c r="O2181">
        <v>9</v>
      </c>
      <c r="P2181">
        <v>0</v>
      </c>
      <c r="Q2181">
        <v>1.4</v>
      </c>
      <c r="R2181">
        <v>1.3</v>
      </c>
      <c r="S2181">
        <v>54</v>
      </c>
      <c r="T2181">
        <f t="shared" si="306"/>
        <v>-1</v>
      </c>
      <c r="U2181" s="1">
        <v>42826</v>
      </c>
      <c r="V2181" s="13">
        <f t="shared" si="307"/>
        <v>42826</v>
      </c>
      <c r="W2181" s="14">
        <f t="shared" si="308"/>
        <v>42826</v>
      </c>
      <c r="X2181" s="1" t="str">
        <f t="shared" si="309"/>
        <v>Saturday</v>
      </c>
      <c r="Y2181" s="2">
        <v>0.74381944444444448</v>
      </c>
      <c r="Z2181" s="2">
        <f t="shared" si="310"/>
        <v>0.75</v>
      </c>
      <c r="AA2181">
        <f>1</f>
        <v>1</v>
      </c>
      <c r="AB2181" s="1">
        <v>42826</v>
      </c>
      <c r="AC2181" s="13">
        <f t="shared" si="311"/>
        <v>42826</v>
      </c>
      <c r="AD2181" s="14">
        <f t="shared" si="312"/>
        <v>42826</v>
      </c>
      <c r="AE2181" s="1" t="str">
        <f t="shared" si="313"/>
        <v>Saturday</v>
      </c>
      <c r="AF2181" s="2">
        <v>0.75008101851851849</v>
      </c>
      <c r="AG2181" s="2">
        <f t="shared" si="314"/>
        <v>0.75</v>
      </c>
      <c r="AH2181" t="s">
        <v>23</v>
      </c>
    </row>
    <row r="2182" spans="1:34" x14ac:dyDescent="0.25">
      <c r="A2182">
        <v>1561364</v>
      </c>
      <c r="B2182" t="s">
        <v>54</v>
      </c>
      <c r="E2182">
        <v>53215</v>
      </c>
      <c r="F2182" t="s">
        <v>20</v>
      </c>
      <c r="G2182" t="s">
        <v>55</v>
      </c>
      <c r="H2182">
        <v>5486</v>
      </c>
      <c r="I2182" t="s">
        <v>22</v>
      </c>
      <c r="J2182">
        <f>VLOOKUP(I2182,Key!$A$1:$C$73,2,FALSE)</f>
        <v>43.058619999999998</v>
      </c>
      <c r="K2182">
        <f>VLOOKUP(I2182,Key!$A$1:$C$73,3,FALSE)</f>
        <v>-87.885319999999993</v>
      </c>
      <c r="L2182" t="s">
        <v>22</v>
      </c>
      <c r="M2182">
        <f>VLOOKUP(L2182,Key!$A$1:$C$73,2,FALSE)</f>
        <v>43.058619999999998</v>
      </c>
      <c r="N2182">
        <f>VLOOKUP(L2182,Key!$A$1:$C$73,3,FALSE)</f>
        <v>-87.885319999999993</v>
      </c>
      <c r="O2182">
        <v>33</v>
      </c>
      <c r="P2182">
        <v>0</v>
      </c>
      <c r="Q2182">
        <v>5</v>
      </c>
      <c r="R2182">
        <v>4.7</v>
      </c>
      <c r="S2182">
        <v>198</v>
      </c>
      <c r="T2182">
        <f t="shared" si="306"/>
        <v>-1</v>
      </c>
      <c r="U2182" s="1">
        <v>42826</v>
      </c>
      <c r="V2182" s="13">
        <f t="shared" si="307"/>
        <v>42826</v>
      </c>
      <c r="W2182" s="14">
        <f t="shared" si="308"/>
        <v>42826</v>
      </c>
      <c r="X2182" s="1" t="str">
        <f t="shared" si="309"/>
        <v>Saturday</v>
      </c>
      <c r="Y2182" s="2">
        <v>0.84577546296296291</v>
      </c>
      <c r="Z2182" s="2">
        <f t="shared" si="310"/>
        <v>0.83333333333333326</v>
      </c>
      <c r="AA2182">
        <f>1</f>
        <v>1</v>
      </c>
      <c r="AB2182" s="1">
        <v>42826</v>
      </c>
      <c r="AC2182" s="13">
        <f t="shared" si="311"/>
        <v>42826</v>
      </c>
      <c r="AD2182" s="14">
        <f t="shared" si="312"/>
        <v>42826</v>
      </c>
      <c r="AE2182" s="1" t="str">
        <f t="shared" si="313"/>
        <v>Saturday</v>
      </c>
      <c r="AF2182" s="2">
        <v>0.86858796296296292</v>
      </c>
      <c r="AG2182" s="2">
        <f t="shared" si="314"/>
        <v>0.875</v>
      </c>
      <c r="AH2182" t="s">
        <v>25</v>
      </c>
    </row>
    <row r="2183" spans="1:34" x14ac:dyDescent="0.25">
      <c r="A2183">
        <v>1561602</v>
      </c>
      <c r="B2183" t="s">
        <v>54</v>
      </c>
      <c r="E2183">
        <v>46304</v>
      </c>
      <c r="F2183" t="s">
        <v>20</v>
      </c>
      <c r="G2183" t="s">
        <v>55</v>
      </c>
      <c r="H2183">
        <v>5428</v>
      </c>
      <c r="I2183" t="s">
        <v>34</v>
      </c>
      <c r="J2183">
        <f>VLOOKUP(I2183,Key!$A$1:$C$73,2,FALSE)</f>
        <v>43.05097</v>
      </c>
      <c r="K2183">
        <f>VLOOKUP(I2183,Key!$A$1:$C$73,3,FALSE)</f>
        <v>-87.906440000000003</v>
      </c>
      <c r="L2183" t="s">
        <v>34</v>
      </c>
      <c r="M2183">
        <f>VLOOKUP(L2183,Key!$A$1:$C$73,2,FALSE)</f>
        <v>43.05097</v>
      </c>
      <c r="N2183">
        <f>VLOOKUP(L2183,Key!$A$1:$C$73,3,FALSE)</f>
        <v>-87.906440000000003</v>
      </c>
      <c r="O2183">
        <v>19</v>
      </c>
      <c r="P2183">
        <v>0</v>
      </c>
      <c r="Q2183">
        <v>2.9</v>
      </c>
      <c r="R2183">
        <v>2.7</v>
      </c>
      <c r="S2183">
        <v>114</v>
      </c>
      <c r="T2183">
        <f t="shared" si="306"/>
        <v>-1</v>
      </c>
      <c r="U2183" s="1">
        <v>42827</v>
      </c>
      <c r="V2183" s="13">
        <f t="shared" si="307"/>
        <v>42826</v>
      </c>
      <c r="W2183" s="14">
        <f t="shared" si="308"/>
        <v>42827</v>
      </c>
      <c r="X2183" s="1" t="str">
        <f t="shared" si="309"/>
        <v>Sunday</v>
      </c>
      <c r="Y2183" s="2">
        <v>0.37057870370370366</v>
      </c>
      <c r="Z2183" s="2">
        <f t="shared" si="310"/>
        <v>0.375</v>
      </c>
      <c r="AA2183">
        <f>1</f>
        <v>1</v>
      </c>
      <c r="AB2183" s="1">
        <v>42827</v>
      </c>
      <c r="AC2183" s="13">
        <f t="shared" si="311"/>
        <v>42826</v>
      </c>
      <c r="AD2183" s="14">
        <f t="shared" si="312"/>
        <v>42827</v>
      </c>
      <c r="AE2183" s="1" t="str">
        <f t="shared" si="313"/>
        <v>Sunday</v>
      </c>
      <c r="AF2183" s="2">
        <v>0.38392361111111112</v>
      </c>
      <c r="AG2183" s="2">
        <f t="shared" si="314"/>
        <v>0.375</v>
      </c>
      <c r="AH2183" t="s">
        <v>25</v>
      </c>
    </row>
    <row r="2184" spans="1:34" x14ac:dyDescent="0.25">
      <c r="A2184">
        <v>1561652</v>
      </c>
      <c r="B2184" t="s">
        <v>54</v>
      </c>
      <c r="E2184">
        <v>53049</v>
      </c>
      <c r="F2184" t="s">
        <v>20</v>
      </c>
      <c r="G2184" t="s">
        <v>55</v>
      </c>
      <c r="H2184">
        <v>11095</v>
      </c>
      <c r="I2184" t="s">
        <v>36</v>
      </c>
      <c r="J2184">
        <f>VLOOKUP(I2184,Key!$A$1:$C$73,2,FALSE)</f>
        <v>43.03519</v>
      </c>
      <c r="K2184">
        <f>VLOOKUP(I2184,Key!$A$1:$C$73,3,FALSE)</f>
        <v>-87.907390000000007</v>
      </c>
      <c r="L2184" t="s">
        <v>77</v>
      </c>
      <c r="M2184">
        <f>VLOOKUP(L2184,Key!$A$1:$C$73,2,FALSE)</f>
        <v>43.036900000000003</v>
      </c>
      <c r="N2184">
        <f>VLOOKUP(L2184,Key!$A$1:$C$73,3,FALSE)</f>
        <v>-87.89667</v>
      </c>
      <c r="O2184">
        <v>46</v>
      </c>
      <c r="P2184">
        <v>3</v>
      </c>
      <c r="Q2184">
        <v>6.9</v>
      </c>
      <c r="R2184">
        <v>6.6</v>
      </c>
      <c r="S2184">
        <v>276</v>
      </c>
      <c r="T2184">
        <f t="shared" si="306"/>
        <v>-1</v>
      </c>
      <c r="U2184" s="1">
        <v>42827</v>
      </c>
      <c r="V2184" s="13">
        <f t="shared" si="307"/>
        <v>42826</v>
      </c>
      <c r="W2184" s="14">
        <f t="shared" si="308"/>
        <v>42827</v>
      </c>
      <c r="X2184" s="1" t="str">
        <f t="shared" si="309"/>
        <v>Sunday</v>
      </c>
      <c r="Y2184" s="2">
        <v>0.41901620370370374</v>
      </c>
      <c r="Z2184" s="2">
        <f t="shared" si="310"/>
        <v>0.41666666666666663</v>
      </c>
      <c r="AA2184">
        <f>1</f>
        <v>1</v>
      </c>
      <c r="AB2184" s="1">
        <v>42827</v>
      </c>
      <c r="AC2184" s="13">
        <f t="shared" si="311"/>
        <v>42826</v>
      </c>
      <c r="AD2184" s="14">
        <f t="shared" si="312"/>
        <v>42827</v>
      </c>
      <c r="AE2184" s="1" t="str">
        <f t="shared" si="313"/>
        <v>Sunday</v>
      </c>
      <c r="AF2184" s="2">
        <v>0.45098379629629631</v>
      </c>
      <c r="AG2184" s="2">
        <f t="shared" si="314"/>
        <v>0.45833333333333331</v>
      </c>
      <c r="AH2184" t="s">
        <v>23</v>
      </c>
    </row>
    <row r="2185" spans="1:34" x14ac:dyDescent="0.25">
      <c r="A2185">
        <v>1561952</v>
      </c>
      <c r="B2185" t="s">
        <v>54</v>
      </c>
      <c r="E2185">
        <v>61500</v>
      </c>
      <c r="F2185" t="s">
        <v>20</v>
      </c>
      <c r="G2185" t="s">
        <v>55</v>
      </c>
      <c r="H2185">
        <v>11145</v>
      </c>
      <c r="I2185" t="s">
        <v>74</v>
      </c>
      <c r="J2185">
        <f>VLOOKUP(I2185,Key!$A$1:$C$73,2,FALSE)</f>
        <v>43.05536</v>
      </c>
      <c r="K2185">
        <f>VLOOKUP(I2185,Key!$A$1:$C$73,3,FALSE)</f>
        <v>-87.90504</v>
      </c>
      <c r="L2185" t="s">
        <v>52</v>
      </c>
      <c r="M2185">
        <f>VLOOKUP(L2185,Key!$A$1:$C$73,2,FALSE)</f>
        <v>43.042490000000001</v>
      </c>
      <c r="N2185">
        <f>VLOOKUP(L2185,Key!$A$1:$C$73,3,FALSE)</f>
        <v>-87.909959999999998</v>
      </c>
      <c r="O2185">
        <v>16</v>
      </c>
      <c r="P2185">
        <v>0</v>
      </c>
      <c r="Q2185">
        <v>2.4</v>
      </c>
      <c r="R2185">
        <v>2.2999999999999998</v>
      </c>
      <c r="S2185">
        <v>96</v>
      </c>
      <c r="T2185">
        <f t="shared" si="306"/>
        <v>-1</v>
      </c>
      <c r="U2185" s="1">
        <v>42827</v>
      </c>
      <c r="V2185" s="13">
        <f t="shared" si="307"/>
        <v>42826</v>
      </c>
      <c r="W2185" s="14">
        <f t="shared" si="308"/>
        <v>42827</v>
      </c>
      <c r="X2185" s="1" t="str">
        <f t="shared" si="309"/>
        <v>Sunday</v>
      </c>
      <c r="Y2185" s="2">
        <v>0.53062500000000001</v>
      </c>
      <c r="Z2185" s="2">
        <f t="shared" si="310"/>
        <v>0.54166666666666663</v>
      </c>
      <c r="AA2185">
        <f>1</f>
        <v>1</v>
      </c>
      <c r="AB2185" s="1">
        <v>42827</v>
      </c>
      <c r="AC2185" s="13">
        <f t="shared" si="311"/>
        <v>42826</v>
      </c>
      <c r="AD2185" s="14">
        <f t="shared" si="312"/>
        <v>42827</v>
      </c>
      <c r="AE2185" s="1" t="str">
        <f t="shared" si="313"/>
        <v>Sunday</v>
      </c>
      <c r="AF2185" s="2">
        <v>0.54230324074074077</v>
      </c>
      <c r="AG2185" s="2">
        <f t="shared" si="314"/>
        <v>0.54166666666666663</v>
      </c>
      <c r="AH2185" t="s">
        <v>23</v>
      </c>
    </row>
    <row r="2186" spans="1:34" x14ac:dyDescent="0.25">
      <c r="A2186">
        <v>1562147</v>
      </c>
      <c r="B2186" t="s">
        <v>54</v>
      </c>
      <c r="E2186">
        <v>53202</v>
      </c>
      <c r="F2186" t="s">
        <v>20</v>
      </c>
      <c r="G2186" t="s">
        <v>55</v>
      </c>
      <c r="H2186">
        <v>146</v>
      </c>
      <c r="I2186" t="s">
        <v>62</v>
      </c>
      <c r="J2186">
        <f>VLOOKUP(I2186,Key!$A$1:$C$73,2,FALSE)</f>
        <v>43.052460000000004</v>
      </c>
      <c r="K2186">
        <f>VLOOKUP(I2186,Key!$A$1:$C$73,3,FALSE)</f>
        <v>-87.891000000000005</v>
      </c>
      <c r="L2186" t="s">
        <v>62</v>
      </c>
      <c r="M2186">
        <f>VLOOKUP(L2186,Key!$A$1:$C$73,2,FALSE)</f>
        <v>43.052460000000004</v>
      </c>
      <c r="N2186">
        <f>VLOOKUP(L2186,Key!$A$1:$C$73,3,FALSE)</f>
        <v>-87.891000000000005</v>
      </c>
      <c r="O2186">
        <v>88</v>
      </c>
      <c r="P2186">
        <v>6</v>
      </c>
      <c r="Q2186">
        <v>13.2</v>
      </c>
      <c r="R2186">
        <v>12.5</v>
      </c>
      <c r="S2186">
        <v>528</v>
      </c>
      <c r="T2186">
        <f t="shared" si="306"/>
        <v>-1</v>
      </c>
      <c r="U2186" s="1">
        <v>42827</v>
      </c>
      <c r="V2186" s="13">
        <f t="shared" si="307"/>
        <v>42826</v>
      </c>
      <c r="W2186" s="14">
        <f t="shared" si="308"/>
        <v>42827</v>
      </c>
      <c r="X2186" s="1" t="str">
        <f t="shared" si="309"/>
        <v>Sunday</v>
      </c>
      <c r="Y2186" s="2">
        <v>0.58012731481481483</v>
      </c>
      <c r="Z2186" s="2">
        <f t="shared" si="310"/>
        <v>0.58333333333333326</v>
      </c>
      <c r="AA2186">
        <f>1</f>
        <v>1</v>
      </c>
      <c r="AB2186" s="1">
        <v>42827</v>
      </c>
      <c r="AC2186" s="13">
        <f t="shared" si="311"/>
        <v>42826</v>
      </c>
      <c r="AD2186" s="14">
        <f t="shared" si="312"/>
        <v>42827</v>
      </c>
      <c r="AE2186" s="1" t="str">
        <f t="shared" si="313"/>
        <v>Sunday</v>
      </c>
      <c r="AF2186" s="2">
        <v>0.64141203703703698</v>
      </c>
      <c r="AG2186" s="2">
        <f t="shared" si="314"/>
        <v>0.625</v>
      </c>
      <c r="AH2186" t="s">
        <v>25</v>
      </c>
    </row>
    <row r="2187" spans="1:34" x14ac:dyDescent="0.25">
      <c r="A2187">
        <v>1562796</v>
      </c>
      <c r="B2187" t="s">
        <v>54</v>
      </c>
      <c r="E2187">
        <v>53202</v>
      </c>
      <c r="F2187" t="s">
        <v>20</v>
      </c>
      <c r="G2187" t="s">
        <v>55</v>
      </c>
      <c r="H2187">
        <v>5534</v>
      </c>
      <c r="I2187" t="s">
        <v>33</v>
      </c>
      <c r="J2187">
        <f>VLOOKUP(I2187,Key!$A$1:$C$73,2,FALSE)</f>
        <v>43.045712999999999</v>
      </c>
      <c r="K2187">
        <f>VLOOKUP(I2187,Key!$A$1:$C$73,3,FALSE)</f>
        <v>-87.899756999999994</v>
      </c>
      <c r="L2187" t="s">
        <v>79</v>
      </c>
      <c r="M2187">
        <f>VLOOKUP(L2187,Key!$A$1:$C$73,2,FALSE)</f>
        <v>43.04804</v>
      </c>
      <c r="N2187">
        <f>VLOOKUP(L2187,Key!$A$1:$C$73,3,FALSE)</f>
        <v>-87.896720000000002</v>
      </c>
      <c r="O2187">
        <v>49</v>
      </c>
      <c r="P2187">
        <v>3</v>
      </c>
      <c r="Q2187">
        <v>7.4</v>
      </c>
      <c r="R2187">
        <v>7</v>
      </c>
      <c r="S2187">
        <v>294</v>
      </c>
      <c r="T2187">
        <f t="shared" si="306"/>
        <v>-1</v>
      </c>
      <c r="U2187" s="1">
        <v>42827</v>
      </c>
      <c r="V2187" s="13">
        <f t="shared" si="307"/>
        <v>42826</v>
      </c>
      <c r="W2187" s="14">
        <f t="shared" si="308"/>
        <v>42827</v>
      </c>
      <c r="X2187" s="1" t="str">
        <f t="shared" si="309"/>
        <v>Sunday</v>
      </c>
      <c r="Y2187" s="2">
        <v>0.71412037037037035</v>
      </c>
      <c r="Z2187" s="2">
        <f t="shared" si="310"/>
        <v>0.70833333333333326</v>
      </c>
      <c r="AA2187">
        <f>1</f>
        <v>1</v>
      </c>
      <c r="AB2187" s="1">
        <v>42827</v>
      </c>
      <c r="AC2187" s="13">
        <f t="shared" si="311"/>
        <v>42826</v>
      </c>
      <c r="AD2187" s="14">
        <f t="shared" si="312"/>
        <v>42827</v>
      </c>
      <c r="AE2187" s="1" t="str">
        <f t="shared" si="313"/>
        <v>Sunday</v>
      </c>
      <c r="AF2187" s="2">
        <v>0.74814814814814812</v>
      </c>
      <c r="AG2187" s="2">
        <f t="shared" si="314"/>
        <v>0.75</v>
      </c>
      <c r="AH2187" t="s">
        <v>23</v>
      </c>
    </row>
    <row r="2188" spans="1:34" x14ac:dyDescent="0.25">
      <c r="A2188">
        <v>1564183</v>
      </c>
      <c r="B2188" t="s">
        <v>54</v>
      </c>
      <c r="E2188">
        <v>53226</v>
      </c>
      <c r="F2188" t="s">
        <v>20</v>
      </c>
      <c r="G2188" t="s">
        <v>55</v>
      </c>
      <c r="H2188">
        <v>5432</v>
      </c>
      <c r="I2188" t="s">
        <v>64</v>
      </c>
      <c r="J2188">
        <f>VLOOKUP(I2188,Key!$A$1:$C$73,2,FALSE)</f>
        <v>43.069021999999997</v>
      </c>
      <c r="K2188">
        <f>VLOOKUP(I2188,Key!$A$1:$C$73,3,FALSE)</f>
        <v>-87.887940999999998</v>
      </c>
      <c r="L2188" t="s">
        <v>85</v>
      </c>
      <c r="M2188">
        <f>VLOOKUP(L2188,Key!$A$1:$C$73,2,FALSE)</f>
        <v>43.053040000000003</v>
      </c>
      <c r="N2188">
        <f>VLOOKUP(L2188,Key!$A$1:$C$73,3,FALSE)</f>
        <v>-87.897660000000002</v>
      </c>
      <c r="O2188">
        <v>50</v>
      </c>
      <c r="P2188">
        <v>3</v>
      </c>
      <c r="Q2188">
        <v>7.5</v>
      </c>
      <c r="R2188">
        <v>7.1</v>
      </c>
      <c r="S2188">
        <v>300</v>
      </c>
      <c r="T2188">
        <f t="shared" si="306"/>
        <v>-1</v>
      </c>
      <c r="U2188" s="1">
        <v>42828</v>
      </c>
      <c r="V2188" s="13">
        <f t="shared" si="307"/>
        <v>42826</v>
      </c>
      <c r="W2188" s="14">
        <f t="shared" si="308"/>
        <v>42828</v>
      </c>
      <c r="X2188" s="1" t="str">
        <f t="shared" si="309"/>
        <v>Monday</v>
      </c>
      <c r="Y2188" s="2">
        <v>0.94063657407407408</v>
      </c>
      <c r="Z2188" s="2">
        <f t="shared" si="310"/>
        <v>0.95833333333333326</v>
      </c>
      <c r="AA2188">
        <f>1</f>
        <v>1</v>
      </c>
      <c r="AB2188" s="1">
        <v>42828</v>
      </c>
      <c r="AC2188" s="13">
        <f t="shared" si="311"/>
        <v>42826</v>
      </c>
      <c r="AD2188" s="14">
        <f t="shared" si="312"/>
        <v>42828</v>
      </c>
      <c r="AE2188" s="1" t="str">
        <f t="shared" si="313"/>
        <v>Monday</v>
      </c>
      <c r="AF2188" s="2">
        <v>0.97559027777777774</v>
      </c>
      <c r="AG2188" s="2">
        <f t="shared" si="314"/>
        <v>0.95833333333333326</v>
      </c>
      <c r="AH2188" t="s">
        <v>23</v>
      </c>
    </row>
    <row r="2189" spans="1:34" x14ac:dyDescent="0.25">
      <c r="A2189">
        <v>1528073</v>
      </c>
      <c r="B2189" t="s">
        <v>54</v>
      </c>
      <c r="E2189">
        <v>53202</v>
      </c>
      <c r="F2189" t="s">
        <v>20</v>
      </c>
      <c r="G2189" t="s">
        <v>55</v>
      </c>
      <c r="H2189">
        <v>5432</v>
      </c>
      <c r="I2189" t="s">
        <v>85</v>
      </c>
      <c r="J2189">
        <f>VLOOKUP(I2189,Key!$A$1:$C$73,2,FALSE)</f>
        <v>43.053040000000003</v>
      </c>
      <c r="K2189">
        <f>VLOOKUP(I2189,Key!$A$1:$C$73,3,FALSE)</f>
        <v>-87.897660000000002</v>
      </c>
      <c r="L2189" t="s">
        <v>74</v>
      </c>
      <c r="M2189">
        <f>VLOOKUP(L2189,Key!$A$1:$C$73,2,FALSE)</f>
        <v>43.05536</v>
      </c>
      <c r="N2189">
        <f>VLOOKUP(L2189,Key!$A$1:$C$73,3,FALSE)</f>
        <v>-87.90504</v>
      </c>
      <c r="O2189">
        <v>5</v>
      </c>
      <c r="P2189">
        <v>0</v>
      </c>
      <c r="Q2189">
        <v>0.8</v>
      </c>
      <c r="R2189">
        <v>0.7</v>
      </c>
      <c r="S2189">
        <v>30</v>
      </c>
      <c r="T2189">
        <f t="shared" si="306"/>
        <v>-1</v>
      </c>
      <c r="U2189" s="1">
        <v>42829</v>
      </c>
      <c r="V2189" s="13">
        <f t="shared" si="307"/>
        <v>42826</v>
      </c>
      <c r="W2189" s="14">
        <f t="shared" si="308"/>
        <v>42829</v>
      </c>
      <c r="X2189" s="1" t="str">
        <f t="shared" si="309"/>
        <v>Tuesday</v>
      </c>
      <c r="Y2189" s="2">
        <v>0.50290509259259253</v>
      </c>
      <c r="Z2189" s="2">
        <f t="shared" si="310"/>
        <v>0.5</v>
      </c>
      <c r="AA2189">
        <f>1</f>
        <v>1</v>
      </c>
      <c r="AB2189" s="1">
        <v>42829</v>
      </c>
      <c r="AC2189" s="13">
        <f t="shared" si="311"/>
        <v>42826</v>
      </c>
      <c r="AD2189" s="14">
        <f t="shared" si="312"/>
        <v>42829</v>
      </c>
      <c r="AE2189" s="1" t="str">
        <f t="shared" si="313"/>
        <v>Tuesday</v>
      </c>
      <c r="AF2189" s="2">
        <v>0.50659722222222225</v>
      </c>
      <c r="AG2189" s="2">
        <f t="shared" si="314"/>
        <v>0.5</v>
      </c>
      <c r="AH2189" t="s">
        <v>23</v>
      </c>
    </row>
    <row r="2190" spans="1:34" x14ac:dyDescent="0.25">
      <c r="A2190">
        <v>1564477</v>
      </c>
      <c r="B2190" t="s">
        <v>54</v>
      </c>
      <c r="E2190">
        <v>53233</v>
      </c>
      <c r="F2190" t="s">
        <v>20</v>
      </c>
      <c r="G2190" t="s">
        <v>55</v>
      </c>
      <c r="H2190">
        <v>5545</v>
      </c>
      <c r="I2190" t="s">
        <v>81</v>
      </c>
      <c r="J2190">
        <f>VLOOKUP(I2190,Key!$A$1:$C$73,2,FALSE)</f>
        <v>43.058010000000003</v>
      </c>
      <c r="K2190">
        <f>VLOOKUP(I2190,Key!$A$1:$C$73,3,FALSE)</f>
        <v>-87.877300000000005</v>
      </c>
      <c r="L2190" t="s">
        <v>81</v>
      </c>
      <c r="M2190">
        <f>VLOOKUP(L2190,Key!$A$1:$C$73,2,FALSE)</f>
        <v>43.058010000000003</v>
      </c>
      <c r="N2190">
        <f>VLOOKUP(L2190,Key!$A$1:$C$73,3,FALSE)</f>
        <v>-87.877300000000005</v>
      </c>
      <c r="O2190">
        <v>59</v>
      </c>
      <c r="P2190">
        <v>3</v>
      </c>
      <c r="Q2190">
        <v>8.9</v>
      </c>
      <c r="R2190">
        <v>8.4</v>
      </c>
      <c r="S2190">
        <v>354</v>
      </c>
      <c r="T2190">
        <f t="shared" si="306"/>
        <v>-1</v>
      </c>
      <c r="U2190" s="1">
        <v>42829</v>
      </c>
      <c r="V2190" s="13">
        <f t="shared" si="307"/>
        <v>42826</v>
      </c>
      <c r="W2190" s="14">
        <f t="shared" si="308"/>
        <v>42829</v>
      </c>
      <c r="X2190" s="1" t="str">
        <f t="shared" si="309"/>
        <v>Tuesday</v>
      </c>
      <c r="Y2190" s="2">
        <v>0.53585648148148146</v>
      </c>
      <c r="Z2190" s="2">
        <f t="shared" si="310"/>
        <v>0.54166666666666663</v>
      </c>
      <c r="AA2190">
        <f>1</f>
        <v>1</v>
      </c>
      <c r="AB2190" s="1">
        <v>42829</v>
      </c>
      <c r="AC2190" s="13">
        <f t="shared" si="311"/>
        <v>42826</v>
      </c>
      <c r="AD2190" s="14">
        <f t="shared" si="312"/>
        <v>42829</v>
      </c>
      <c r="AE2190" s="1" t="str">
        <f t="shared" si="313"/>
        <v>Tuesday</v>
      </c>
      <c r="AF2190" s="2">
        <v>0.57660879629629636</v>
      </c>
      <c r="AG2190" s="2">
        <f t="shared" si="314"/>
        <v>0.58333333333333326</v>
      </c>
      <c r="AH2190" t="s">
        <v>25</v>
      </c>
    </row>
    <row r="2191" spans="1:34" x14ac:dyDescent="0.25">
      <c r="A2191">
        <v>1564760</v>
      </c>
      <c r="B2191" t="s">
        <v>54</v>
      </c>
      <c r="E2191">
        <v>53202</v>
      </c>
      <c r="F2191" t="s">
        <v>20</v>
      </c>
      <c r="G2191" t="s">
        <v>55</v>
      </c>
      <c r="H2191">
        <v>346</v>
      </c>
      <c r="I2191" t="s">
        <v>62</v>
      </c>
      <c r="J2191">
        <f>VLOOKUP(I2191,Key!$A$1:$C$73,2,FALSE)</f>
        <v>43.052460000000004</v>
      </c>
      <c r="K2191">
        <f>VLOOKUP(I2191,Key!$A$1:$C$73,3,FALSE)</f>
        <v>-87.891000000000005</v>
      </c>
      <c r="L2191" t="s">
        <v>62</v>
      </c>
      <c r="M2191">
        <f>VLOOKUP(L2191,Key!$A$1:$C$73,2,FALSE)</f>
        <v>43.052460000000004</v>
      </c>
      <c r="N2191">
        <f>VLOOKUP(L2191,Key!$A$1:$C$73,3,FALSE)</f>
        <v>-87.891000000000005</v>
      </c>
      <c r="O2191">
        <v>22</v>
      </c>
      <c r="P2191">
        <v>3</v>
      </c>
      <c r="Q2191">
        <v>3.3</v>
      </c>
      <c r="R2191">
        <v>3.1</v>
      </c>
      <c r="S2191">
        <v>132</v>
      </c>
      <c r="T2191">
        <f t="shared" si="306"/>
        <v>-1</v>
      </c>
      <c r="U2191" s="1">
        <v>42829</v>
      </c>
      <c r="V2191" s="13">
        <f t="shared" si="307"/>
        <v>42826</v>
      </c>
      <c r="W2191" s="14">
        <f t="shared" si="308"/>
        <v>42829</v>
      </c>
      <c r="X2191" s="1" t="str">
        <f t="shared" si="309"/>
        <v>Tuesday</v>
      </c>
      <c r="Y2191" s="2">
        <v>0.72484953703703703</v>
      </c>
      <c r="Z2191" s="2">
        <f t="shared" si="310"/>
        <v>0.70833333333333326</v>
      </c>
      <c r="AA2191">
        <f>1</f>
        <v>1</v>
      </c>
      <c r="AB2191" s="1">
        <v>42829</v>
      </c>
      <c r="AC2191" s="13">
        <f t="shared" si="311"/>
        <v>42826</v>
      </c>
      <c r="AD2191" s="14">
        <f t="shared" si="312"/>
        <v>42829</v>
      </c>
      <c r="AE2191" s="1" t="str">
        <f t="shared" si="313"/>
        <v>Tuesday</v>
      </c>
      <c r="AF2191" s="2">
        <v>0.73980324074074078</v>
      </c>
      <c r="AG2191" s="2">
        <f t="shared" si="314"/>
        <v>0.75</v>
      </c>
      <c r="AH2191" t="s">
        <v>25</v>
      </c>
    </row>
    <row r="2192" spans="1:34" x14ac:dyDescent="0.25">
      <c r="A2192">
        <v>1350828</v>
      </c>
      <c r="B2192" t="s">
        <v>54</v>
      </c>
      <c r="E2192">
        <v>53207</v>
      </c>
      <c r="F2192" t="s">
        <v>20</v>
      </c>
      <c r="G2192" t="s">
        <v>55</v>
      </c>
      <c r="H2192">
        <v>5518</v>
      </c>
      <c r="I2192" t="s">
        <v>36</v>
      </c>
      <c r="J2192">
        <f>VLOOKUP(I2192,Key!$A$1:$C$73,2,FALSE)</f>
        <v>43.03519</v>
      </c>
      <c r="K2192">
        <f>VLOOKUP(I2192,Key!$A$1:$C$73,3,FALSE)</f>
        <v>-87.907390000000007</v>
      </c>
      <c r="L2192" t="s">
        <v>56</v>
      </c>
      <c r="M2192">
        <f>VLOOKUP(L2192,Key!$A$1:$C$73,2,FALSE)</f>
        <v>43.004728999999998</v>
      </c>
      <c r="N2192">
        <f>VLOOKUP(L2192,Key!$A$1:$C$73,3,FALSE)</f>
        <v>-87.905463999999995</v>
      </c>
      <c r="O2192">
        <v>12</v>
      </c>
      <c r="P2192">
        <v>3</v>
      </c>
      <c r="Q2192">
        <v>1.8</v>
      </c>
      <c r="R2192">
        <v>1.7</v>
      </c>
      <c r="S2192">
        <v>72</v>
      </c>
      <c r="T2192">
        <f t="shared" si="306"/>
        <v>-1</v>
      </c>
      <c r="U2192" s="1">
        <v>42829</v>
      </c>
      <c r="V2192" s="13">
        <f t="shared" si="307"/>
        <v>42826</v>
      </c>
      <c r="W2192" s="14">
        <f t="shared" si="308"/>
        <v>42829</v>
      </c>
      <c r="X2192" s="1" t="str">
        <f t="shared" si="309"/>
        <v>Tuesday</v>
      </c>
      <c r="Y2192" s="2">
        <v>0.72648148148148151</v>
      </c>
      <c r="Z2192" s="2">
        <f t="shared" si="310"/>
        <v>0.70833333333333326</v>
      </c>
      <c r="AA2192">
        <f>1</f>
        <v>1</v>
      </c>
      <c r="AB2192" s="1">
        <v>42829</v>
      </c>
      <c r="AC2192" s="13">
        <f t="shared" si="311"/>
        <v>42826</v>
      </c>
      <c r="AD2192" s="14">
        <f t="shared" si="312"/>
        <v>42829</v>
      </c>
      <c r="AE2192" s="1" t="str">
        <f t="shared" si="313"/>
        <v>Tuesday</v>
      </c>
      <c r="AF2192" s="2">
        <v>0.73503472222222221</v>
      </c>
      <c r="AG2192" s="2">
        <f t="shared" si="314"/>
        <v>0.75</v>
      </c>
      <c r="AH2192" t="s">
        <v>23</v>
      </c>
    </row>
    <row r="2193" spans="1:34" x14ac:dyDescent="0.25">
      <c r="A2193">
        <v>1564745</v>
      </c>
      <c r="B2193" t="s">
        <v>54</v>
      </c>
      <c r="E2193">
        <v>60077</v>
      </c>
      <c r="F2193" t="s">
        <v>20</v>
      </c>
      <c r="G2193" t="s">
        <v>55</v>
      </c>
      <c r="H2193">
        <v>27</v>
      </c>
      <c r="I2193" t="s">
        <v>39</v>
      </c>
      <c r="J2193">
        <f>VLOOKUP(I2193,Key!$A$1:$C$73,2,FALSE)</f>
        <v>43.031480000000002</v>
      </c>
      <c r="K2193">
        <f>VLOOKUP(I2193,Key!$A$1:$C$73,3,FALSE)</f>
        <v>-87.908169999999998</v>
      </c>
      <c r="L2193" t="s">
        <v>77</v>
      </c>
      <c r="M2193">
        <f>VLOOKUP(L2193,Key!$A$1:$C$73,2,FALSE)</f>
        <v>43.036900000000003</v>
      </c>
      <c r="N2193">
        <f>VLOOKUP(L2193,Key!$A$1:$C$73,3,FALSE)</f>
        <v>-87.89667</v>
      </c>
      <c r="O2193">
        <v>14</v>
      </c>
      <c r="P2193">
        <v>3</v>
      </c>
      <c r="Q2193">
        <v>2.1</v>
      </c>
      <c r="R2193">
        <v>2</v>
      </c>
      <c r="S2193">
        <v>84</v>
      </c>
      <c r="T2193">
        <f t="shared" si="306"/>
        <v>-1</v>
      </c>
      <c r="U2193" s="1">
        <v>42829</v>
      </c>
      <c r="V2193" s="13">
        <f t="shared" si="307"/>
        <v>42826</v>
      </c>
      <c r="W2193" s="14">
        <f t="shared" si="308"/>
        <v>42829</v>
      </c>
      <c r="X2193" s="1" t="str">
        <f t="shared" si="309"/>
        <v>Tuesday</v>
      </c>
      <c r="Y2193" s="2">
        <v>0.74456018518518519</v>
      </c>
      <c r="Z2193" s="2">
        <f t="shared" si="310"/>
        <v>0.75</v>
      </c>
      <c r="AA2193">
        <f>1</f>
        <v>1</v>
      </c>
      <c r="AB2193" s="1">
        <v>42829</v>
      </c>
      <c r="AC2193" s="13">
        <f t="shared" si="311"/>
        <v>42826</v>
      </c>
      <c r="AD2193" s="14">
        <f t="shared" si="312"/>
        <v>42829</v>
      </c>
      <c r="AE2193" s="1" t="str">
        <f t="shared" si="313"/>
        <v>Tuesday</v>
      </c>
      <c r="AF2193" s="2">
        <v>0.75453703703703701</v>
      </c>
      <c r="AG2193" s="2">
        <f t="shared" si="314"/>
        <v>0.75</v>
      </c>
      <c r="AH2193" t="s">
        <v>23</v>
      </c>
    </row>
    <row r="2194" spans="1:34" x14ac:dyDescent="0.25">
      <c r="A2194">
        <v>1517067</v>
      </c>
      <c r="B2194" t="s">
        <v>54</v>
      </c>
      <c r="E2194">
        <v>53211</v>
      </c>
      <c r="F2194" t="s">
        <v>20</v>
      </c>
      <c r="G2194" t="s">
        <v>55</v>
      </c>
      <c r="H2194">
        <v>5542</v>
      </c>
      <c r="I2194" t="s">
        <v>66</v>
      </c>
      <c r="J2194">
        <f>VLOOKUP(I2194,Key!$A$1:$C$73,2,FALSE)</f>
        <v>43.078530000000001</v>
      </c>
      <c r="K2194">
        <f>VLOOKUP(I2194,Key!$A$1:$C$73,3,FALSE)</f>
        <v>-87.882620000000003</v>
      </c>
      <c r="L2194" t="s">
        <v>66</v>
      </c>
      <c r="M2194">
        <f>VLOOKUP(L2194,Key!$A$1:$C$73,2,FALSE)</f>
        <v>43.078530000000001</v>
      </c>
      <c r="N2194">
        <f>VLOOKUP(L2194,Key!$A$1:$C$73,3,FALSE)</f>
        <v>-87.882620000000003</v>
      </c>
      <c r="O2194">
        <v>74</v>
      </c>
      <c r="P2194">
        <v>9</v>
      </c>
      <c r="Q2194">
        <v>11.1</v>
      </c>
      <c r="R2194">
        <v>10.5</v>
      </c>
      <c r="S2194">
        <v>444</v>
      </c>
      <c r="T2194">
        <f t="shared" si="306"/>
        <v>-1</v>
      </c>
      <c r="U2194" s="1">
        <v>42829</v>
      </c>
      <c r="V2194" s="13">
        <f t="shared" si="307"/>
        <v>42826</v>
      </c>
      <c r="W2194" s="14">
        <f t="shared" si="308"/>
        <v>42829</v>
      </c>
      <c r="X2194" s="1" t="str">
        <f t="shared" si="309"/>
        <v>Tuesday</v>
      </c>
      <c r="Y2194" s="2">
        <v>0.74542824074074077</v>
      </c>
      <c r="Z2194" s="2">
        <f t="shared" si="310"/>
        <v>0.75</v>
      </c>
      <c r="AA2194">
        <f>1</f>
        <v>1</v>
      </c>
      <c r="AB2194" s="1">
        <v>42829</v>
      </c>
      <c r="AC2194" s="13">
        <f t="shared" si="311"/>
        <v>42826</v>
      </c>
      <c r="AD2194" s="14">
        <f t="shared" si="312"/>
        <v>42829</v>
      </c>
      <c r="AE2194" s="1" t="str">
        <f t="shared" si="313"/>
        <v>Tuesday</v>
      </c>
      <c r="AF2194" s="2">
        <v>0.79716435185185175</v>
      </c>
      <c r="AG2194" s="2">
        <f t="shared" si="314"/>
        <v>0.79166666666666663</v>
      </c>
      <c r="AH2194" t="s">
        <v>25</v>
      </c>
    </row>
    <row r="2195" spans="1:34" x14ac:dyDescent="0.25">
      <c r="A2195">
        <v>1564794</v>
      </c>
      <c r="B2195" t="s">
        <v>54</v>
      </c>
      <c r="E2195">
        <v>53204</v>
      </c>
      <c r="F2195" t="s">
        <v>20</v>
      </c>
      <c r="G2195" t="s">
        <v>55</v>
      </c>
      <c r="H2195">
        <v>5486</v>
      </c>
      <c r="I2195" t="s">
        <v>22</v>
      </c>
      <c r="J2195">
        <f>VLOOKUP(I2195,Key!$A$1:$C$73,2,FALSE)</f>
        <v>43.058619999999998</v>
      </c>
      <c r="K2195">
        <f>VLOOKUP(I2195,Key!$A$1:$C$73,3,FALSE)</f>
        <v>-87.885319999999993</v>
      </c>
      <c r="L2195" t="s">
        <v>22</v>
      </c>
      <c r="M2195">
        <f>VLOOKUP(L2195,Key!$A$1:$C$73,2,FALSE)</f>
        <v>43.058619999999998</v>
      </c>
      <c r="N2195">
        <f>VLOOKUP(L2195,Key!$A$1:$C$73,3,FALSE)</f>
        <v>-87.885319999999993</v>
      </c>
      <c r="O2195">
        <v>34</v>
      </c>
      <c r="P2195">
        <v>3</v>
      </c>
      <c r="Q2195">
        <v>5.0999999999999996</v>
      </c>
      <c r="R2195">
        <v>4.8</v>
      </c>
      <c r="S2195">
        <v>204</v>
      </c>
      <c r="T2195">
        <f t="shared" si="306"/>
        <v>-1</v>
      </c>
      <c r="U2195" s="1">
        <v>42829</v>
      </c>
      <c r="V2195" s="13">
        <f t="shared" si="307"/>
        <v>42826</v>
      </c>
      <c r="W2195" s="14">
        <f t="shared" si="308"/>
        <v>42829</v>
      </c>
      <c r="X2195" s="1" t="str">
        <f t="shared" si="309"/>
        <v>Tuesday</v>
      </c>
      <c r="Y2195" s="2">
        <v>0.74958333333333327</v>
      </c>
      <c r="Z2195" s="2">
        <f t="shared" si="310"/>
        <v>0.75</v>
      </c>
      <c r="AA2195">
        <f>1</f>
        <v>1</v>
      </c>
      <c r="AB2195" s="1">
        <v>42829</v>
      </c>
      <c r="AC2195" s="13">
        <f t="shared" si="311"/>
        <v>42826</v>
      </c>
      <c r="AD2195" s="14">
        <f t="shared" si="312"/>
        <v>42829</v>
      </c>
      <c r="AE2195" s="1" t="str">
        <f t="shared" si="313"/>
        <v>Tuesday</v>
      </c>
      <c r="AF2195" s="2">
        <v>0.77328703703703694</v>
      </c>
      <c r="AG2195" s="2">
        <f t="shared" si="314"/>
        <v>0.79166666666666663</v>
      </c>
      <c r="AH2195" t="s">
        <v>25</v>
      </c>
    </row>
    <row r="2196" spans="1:34" x14ac:dyDescent="0.25">
      <c r="A2196">
        <v>1364462</v>
      </c>
      <c r="B2196" t="s">
        <v>54</v>
      </c>
      <c r="E2196">
        <v>55386</v>
      </c>
      <c r="F2196" t="s">
        <v>20</v>
      </c>
      <c r="G2196" t="s">
        <v>55</v>
      </c>
      <c r="H2196">
        <v>319</v>
      </c>
      <c r="I2196" t="s">
        <v>77</v>
      </c>
      <c r="J2196">
        <f>VLOOKUP(I2196,Key!$A$1:$C$73,2,FALSE)</f>
        <v>43.036900000000003</v>
      </c>
      <c r="K2196">
        <f>VLOOKUP(I2196,Key!$A$1:$C$73,3,FALSE)</f>
        <v>-87.89667</v>
      </c>
      <c r="L2196" t="s">
        <v>84</v>
      </c>
      <c r="M2196">
        <f>VLOOKUP(L2196,Key!$A$1:$C$73,2,FALSE)</f>
        <v>43.040154000000001</v>
      </c>
      <c r="N2196">
        <f>VLOOKUP(L2196,Key!$A$1:$C$73,3,FALSE)</f>
        <v>-87.932113000000001</v>
      </c>
      <c r="O2196">
        <v>21</v>
      </c>
      <c r="P2196">
        <v>3</v>
      </c>
      <c r="Q2196">
        <v>3.2</v>
      </c>
      <c r="R2196">
        <v>3</v>
      </c>
      <c r="S2196">
        <v>126</v>
      </c>
      <c r="T2196">
        <f t="shared" si="306"/>
        <v>-1</v>
      </c>
      <c r="U2196" s="1">
        <v>42829</v>
      </c>
      <c r="V2196" s="13">
        <f t="shared" si="307"/>
        <v>42826</v>
      </c>
      <c r="W2196" s="14">
        <f t="shared" si="308"/>
        <v>42829</v>
      </c>
      <c r="X2196" s="1" t="str">
        <f t="shared" si="309"/>
        <v>Tuesday</v>
      </c>
      <c r="Y2196" s="2">
        <v>0.75489583333333332</v>
      </c>
      <c r="Z2196" s="2">
        <f t="shared" si="310"/>
        <v>0.75</v>
      </c>
      <c r="AA2196">
        <f>1</f>
        <v>1</v>
      </c>
      <c r="AB2196" s="1">
        <v>42829</v>
      </c>
      <c r="AC2196" s="13">
        <f t="shared" si="311"/>
        <v>42826</v>
      </c>
      <c r="AD2196" s="14">
        <f t="shared" si="312"/>
        <v>42829</v>
      </c>
      <c r="AE2196" s="1" t="str">
        <f t="shared" si="313"/>
        <v>Tuesday</v>
      </c>
      <c r="AF2196" s="2">
        <v>0.76961805555555562</v>
      </c>
      <c r="AG2196" s="2">
        <f t="shared" si="314"/>
        <v>0.75</v>
      </c>
      <c r="AH2196" t="s">
        <v>23</v>
      </c>
    </row>
    <row r="2197" spans="1:34" x14ac:dyDescent="0.25">
      <c r="A2197">
        <v>1528353</v>
      </c>
      <c r="B2197" t="s">
        <v>54</v>
      </c>
      <c r="E2197">
        <v>53212</v>
      </c>
      <c r="F2197" t="s">
        <v>20</v>
      </c>
      <c r="G2197" t="s">
        <v>55</v>
      </c>
      <c r="H2197">
        <v>5582</v>
      </c>
      <c r="I2197" t="s">
        <v>44</v>
      </c>
      <c r="J2197">
        <f>VLOOKUP(I2197,Key!$A$1:$C$73,2,FALSE)</f>
        <v>43.03886</v>
      </c>
      <c r="K2197">
        <f>VLOOKUP(I2197,Key!$A$1:$C$73,3,FALSE)</f>
        <v>-87.902720000000002</v>
      </c>
      <c r="L2197" t="s">
        <v>33</v>
      </c>
      <c r="M2197">
        <f>VLOOKUP(L2197,Key!$A$1:$C$73,2,FALSE)</f>
        <v>43.045712999999999</v>
      </c>
      <c r="N2197">
        <f>VLOOKUP(L2197,Key!$A$1:$C$73,3,FALSE)</f>
        <v>-87.899756999999994</v>
      </c>
      <c r="O2197">
        <v>6</v>
      </c>
      <c r="P2197">
        <v>3</v>
      </c>
      <c r="Q2197">
        <v>0.9</v>
      </c>
      <c r="R2197">
        <v>0.9</v>
      </c>
      <c r="S2197">
        <v>36</v>
      </c>
      <c r="T2197">
        <f t="shared" si="306"/>
        <v>-1</v>
      </c>
      <c r="U2197" s="1">
        <v>42829</v>
      </c>
      <c r="V2197" s="13">
        <f t="shared" si="307"/>
        <v>42826</v>
      </c>
      <c r="W2197" s="14">
        <f t="shared" si="308"/>
        <v>42829</v>
      </c>
      <c r="X2197" s="1" t="str">
        <f t="shared" si="309"/>
        <v>Tuesday</v>
      </c>
      <c r="Y2197" s="2">
        <v>0.78641203703703699</v>
      </c>
      <c r="Z2197" s="2">
        <f t="shared" si="310"/>
        <v>0.79166666666666663</v>
      </c>
      <c r="AA2197">
        <f>1</f>
        <v>1</v>
      </c>
      <c r="AB2197" s="1">
        <v>42829</v>
      </c>
      <c r="AC2197" s="13">
        <f t="shared" si="311"/>
        <v>42826</v>
      </c>
      <c r="AD2197" s="14">
        <f t="shared" si="312"/>
        <v>42829</v>
      </c>
      <c r="AE2197" s="1" t="str">
        <f t="shared" si="313"/>
        <v>Tuesday</v>
      </c>
      <c r="AF2197" s="2">
        <v>0.79059027777777768</v>
      </c>
      <c r="AG2197" s="2">
        <f t="shared" si="314"/>
        <v>0.79166666666666663</v>
      </c>
      <c r="AH2197" t="s">
        <v>23</v>
      </c>
    </row>
    <row r="2198" spans="1:34" x14ac:dyDescent="0.25">
      <c r="A2198">
        <v>1465953</v>
      </c>
      <c r="B2198" t="s">
        <v>54</v>
      </c>
      <c r="E2198">
        <v>53202</v>
      </c>
      <c r="F2198" t="s">
        <v>20</v>
      </c>
      <c r="G2198" t="s">
        <v>55</v>
      </c>
      <c r="H2198">
        <v>5433</v>
      </c>
      <c r="I2198" t="s">
        <v>76</v>
      </c>
      <c r="J2198">
        <f>VLOOKUP(I2198,Key!$A$1:$C$73,2,FALSE)</f>
        <v>43.02948</v>
      </c>
      <c r="K2198">
        <f>VLOOKUP(I2198,Key!$A$1:$C$73,3,FALSE)</f>
        <v>-87.912819999999996</v>
      </c>
      <c r="L2198" t="s">
        <v>95</v>
      </c>
      <c r="M2198">
        <f>VLOOKUP(L2198,Key!$A$1:$C$73,2,FALSE)</f>
        <v>43.054830000000003</v>
      </c>
      <c r="N2198">
        <f>VLOOKUP(L2198,Key!$A$1:$C$73,3,FALSE)</f>
        <v>-87.91874</v>
      </c>
      <c r="O2198">
        <v>27</v>
      </c>
      <c r="P2198">
        <v>3</v>
      </c>
      <c r="Q2198">
        <v>4.0999999999999996</v>
      </c>
      <c r="R2198">
        <v>3.8</v>
      </c>
      <c r="S2198">
        <v>162</v>
      </c>
      <c r="T2198">
        <f t="shared" si="306"/>
        <v>-1</v>
      </c>
      <c r="U2198" s="1">
        <v>42829</v>
      </c>
      <c r="V2198" s="13">
        <f t="shared" si="307"/>
        <v>42826</v>
      </c>
      <c r="W2198" s="14">
        <f t="shared" si="308"/>
        <v>42829</v>
      </c>
      <c r="X2198" s="1" t="str">
        <f t="shared" si="309"/>
        <v>Tuesday</v>
      </c>
      <c r="Y2198" s="2">
        <v>0.86586805555555557</v>
      </c>
      <c r="Z2198" s="2">
        <f t="shared" si="310"/>
        <v>0.875</v>
      </c>
      <c r="AA2198">
        <f>1</f>
        <v>1</v>
      </c>
      <c r="AB2198" s="1">
        <v>42829</v>
      </c>
      <c r="AC2198" s="13">
        <f t="shared" si="311"/>
        <v>42826</v>
      </c>
      <c r="AD2198" s="14">
        <f t="shared" si="312"/>
        <v>42829</v>
      </c>
      <c r="AE2198" s="1" t="str">
        <f t="shared" si="313"/>
        <v>Tuesday</v>
      </c>
      <c r="AF2198" s="2">
        <v>0.88444444444444448</v>
      </c>
      <c r="AG2198" s="2">
        <f t="shared" si="314"/>
        <v>0.875</v>
      </c>
      <c r="AH2198" t="s">
        <v>23</v>
      </c>
    </row>
    <row r="2199" spans="1:34" x14ac:dyDescent="0.25">
      <c r="A2199">
        <v>1564748</v>
      </c>
      <c r="B2199" t="s">
        <v>54</v>
      </c>
      <c r="E2199">
        <v>53202</v>
      </c>
      <c r="F2199" t="s">
        <v>20</v>
      </c>
      <c r="G2199" t="s">
        <v>55</v>
      </c>
      <c r="H2199">
        <v>346</v>
      </c>
      <c r="I2199" t="s">
        <v>62</v>
      </c>
      <c r="J2199">
        <f>VLOOKUP(I2199,Key!$A$1:$C$73,2,FALSE)</f>
        <v>43.052460000000004</v>
      </c>
      <c r="K2199">
        <f>VLOOKUP(I2199,Key!$A$1:$C$73,3,FALSE)</f>
        <v>-87.891000000000005</v>
      </c>
      <c r="L2199" t="s">
        <v>60</v>
      </c>
      <c r="M2199">
        <f>VLOOKUP(L2199,Key!$A$1:$C$73,2,FALSE)</f>
        <v>43.046570000000003</v>
      </c>
      <c r="N2199">
        <f>VLOOKUP(L2199,Key!$A$1:$C$73,3,FALSE)</f>
        <v>-87.908720000000002</v>
      </c>
      <c r="O2199">
        <v>8</v>
      </c>
      <c r="P2199">
        <v>3</v>
      </c>
      <c r="Q2199">
        <v>1.2</v>
      </c>
      <c r="R2199">
        <v>1.1000000000000001</v>
      </c>
      <c r="S2199">
        <v>48</v>
      </c>
      <c r="T2199">
        <f t="shared" si="306"/>
        <v>-1</v>
      </c>
      <c r="U2199" s="1">
        <v>42829</v>
      </c>
      <c r="V2199" s="13">
        <f t="shared" si="307"/>
        <v>42826</v>
      </c>
      <c r="W2199" s="14">
        <f t="shared" si="308"/>
        <v>42829</v>
      </c>
      <c r="X2199" s="1" t="str">
        <f t="shared" si="309"/>
        <v>Tuesday</v>
      </c>
      <c r="Y2199" s="2">
        <v>0.89306712962962964</v>
      </c>
      <c r="Z2199" s="2">
        <f t="shared" si="310"/>
        <v>0.875</v>
      </c>
      <c r="AA2199">
        <f>1</f>
        <v>1</v>
      </c>
      <c r="AB2199" s="1">
        <v>42829</v>
      </c>
      <c r="AC2199" s="13">
        <f t="shared" si="311"/>
        <v>42826</v>
      </c>
      <c r="AD2199" s="14">
        <f t="shared" si="312"/>
        <v>42829</v>
      </c>
      <c r="AE2199" s="1" t="str">
        <f t="shared" si="313"/>
        <v>Tuesday</v>
      </c>
      <c r="AF2199" s="2">
        <v>0.89894675925925915</v>
      </c>
      <c r="AG2199" s="2">
        <f t="shared" si="314"/>
        <v>0.91666666666666663</v>
      </c>
      <c r="AH2199" t="s">
        <v>23</v>
      </c>
    </row>
    <row r="2200" spans="1:34" x14ac:dyDescent="0.25">
      <c r="A2200">
        <v>1565987</v>
      </c>
      <c r="B2200" t="s">
        <v>54</v>
      </c>
      <c r="E2200">
        <v>53233</v>
      </c>
      <c r="F2200" t="s">
        <v>20</v>
      </c>
      <c r="G2200" t="s">
        <v>55</v>
      </c>
      <c r="H2200">
        <v>185</v>
      </c>
      <c r="I2200" t="s">
        <v>81</v>
      </c>
      <c r="J2200">
        <f>VLOOKUP(I2200,Key!$A$1:$C$73,2,FALSE)</f>
        <v>43.058010000000003</v>
      </c>
      <c r="K2200">
        <f>VLOOKUP(I2200,Key!$A$1:$C$73,3,FALSE)</f>
        <v>-87.877300000000005</v>
      </c>
      <c r="L2200" t="s">
        <v>81</v>
      </c>
      <c r="M2200">
        <f>VLOOKUP(L2200,Key!$A$1:$C$73,2,FALSE)</f>
        <v>43.058010000000003</v>
      </c>
      <c r="N2200">
        <f>VLOOKUP(L2200,Key!$A$1:$C$73,3,FALSE)</f>
        <v>-87.877300000000005</v>
      </c>
      <c r="O2200">
        <v>44</v>
      </c>
      <c r="P2200">
        <v>6</v>
      </c>
      <c r="Q2200">
        <v>6.6</v>
      </c>
      <c r="R2200">
        <v>6.3</v>
      </c>
      <c r="S2200">
        <v>264</v>
      </c>
      <c r="T2200">
        <f t="shared" si="306"/>
        <v>-1</v>
      </c>
      <c r="U2200" s="1">
        <v>42831</v>
      </c>
      <c r="V2200" s="13">
        <f t="shared" si="307"/>
        <v>42826</v>
      </c>
      <c r="W2200" s="14">
        <f t="shared" si="308"/>
        <v>42831</v>
      </c>
      <c r="X2200" s="1" t="str">
        <f t="shared" si="309"/>
        <v>Thursday</v>
      </c>
      <c r="Y2200" s="2">
        <v>0.53282407407407406</v>
      </c>
      <c r="Z2200" s="2">
        <f t="shared" si="310"/>
        <v>0.54166666666666663</v>
      </c>
      <c r="AA2200">
        <f>1</f>
        <v>1</v>
      </c>
      <c r="AB2200" s="1">
        <v>42831</v>
      </c>
      <c r="AC2200" s="13">
        <f t="shared" si="311"/>
        <v>42826</v>
      </c>
      <c r="AD2200" s="14">
        <f t="shared" si="312"/>
        <v>42831</v>
      </c>
      <c r="AE2200" s="1" t="str">
        <f t="shared" si="313"/>
        <v>Thursday</v>
      </c>
      <c r="AF2200" s="2">
        <v>0.56322916666666667</v>
      </c>
      <c r="AG2200" s="2">
        <f t="shared" si="314"/>
        <v>0.58333333333333326</v>
      </c>
      <c r="AH2200" t="s">
        <v>25</v>
      </c>
    </row>
    <row r="2201" spans="1:34" x14ac:dyDescent="0.25">
      <c r="A2201">
        <v>1521168</v>
      </c>
      <c r="B2201" t="s">
        <v>54</v>
      </c>
      <c r="E2201">
        <v>53150</v>
      </c>
      <c r="F2201" t="s">
        <v>20</v>
      </c>
      <c r="G2201" t="s">
        <v>55</v>
      </c>
      <c r="H2201">
        <v>5572</v>
      </c>
      <c r="I2201" t="s">
        <v>84</v>
      </c>
      <c r="J2201">
        <f>VLOOKUP(I2201,Key!$A$1:$C$73,2,FALSE)</f>
        <v>43.040154000000001</v>
      </c>
      <c r="K2201">
        <f>VLOOKUP(I2201,Key!$A$1:$C$73,3,FALSE)</f>
        <v>-87.932113000000001</v>
      </c>
      <c r="L2201" t="s">
        <v>57</v>
      </c>
      <c r="M2201">
        <f>VLOOKUP(L2201,Key!$A$1:$C$73,2,FALSE)</f>
        <v>43.03913</v>
      </c>
      <c r="N2201">
        <f>VLOOKUP(L2201,Key!$A$1:$C$73,3,FALSE)</f>
        <v>-87.916150000000002</v>
      </c>
      <c r="O2201">
        <v>11</v>
      </c>
      <c r="P2201">
        <v>3</v>
      </c>
      <c r="Q2201">
        <v>1.7</v>
      </c>
      <c r="R2201">
        <v>1.6</v>
      </c>
      <c r="S2201">
        <v>66</v>
      </c>
      <c r="T2201">
        <f t="shared" si="306"/>
        <v>-1</v>
      </c>
      <c r="U2201" s="1">
        <v>42832</v>
      </c>
      <c r="V2201" s="13">
        <f t="shared" si="307"/>
        <v>42826</v>
      </c>
      <c r="W2201" s="14">
        <f t="shared" si="308"/>
        <v>42832</v>
      </c>
      <c r="X2201" s="1" t="str">
        <f t="shared" si="309"/>
        <v>Friday</v>
      </c>
      <c r="Y2201" s="2">
        <v>3.1493055555555559E-2</v>
      </c>
      <c r="Z2201" s="2">
        <f t="shared" si="310"/>
        <v>4.1666666666666664E-2</v>
      </c>
      <c r="AA2201">
        <f>1</f>
        <v>1</v>
      </c>
      <c r="AB2201" s="1">
        <v>42832</v>
      </c>
      <c r="AC2201" s="13">
        <f t="shared" si="311"/>
        <v>42826</v>
      </c>
      <c r="AD2201" s="14">
        <f t="shared" si="312"/>
        <v>42832</v>
      </c>
      <c r="AE2201" s="1" t="str">
        <f t="shared" si="313"/>
        <v>Friday</v>
      </c>
      <c r="AF2201" s="2">
        <v>3.8958333333333338E-2</v>
      </c>
      <c r="AG2201" s="2">
        <f t="shared" si="314"/>
        <v>4.1666666666666664E-2</v>
      </c>
      <c r="AH2201" t="s">
        <v>23</v>
      </c>
    </row>
    <row r="2202" spans="1:34" x14ac:dyDescent="0.25">
      <c r="A2202">
        <v>1492738</v>
      </c>
      <c r="B2202" t="s">
        <v>54</v>
      </c>
      <c r="E2202">
        <v>53233</v>
      </c>
      <c r="F2202" t="s">
        <v>20</v>
      </c>
      <c r="G2202" t="s">
        <v>55</v>
      </c>
      <c r="H2202">
        <v>5560</v>
      </c>
      <c r="I2202" t="s">
        <v>27</v>
      </c>
      <c r="J2202">
        <f>VLOOKUP(I2202,Key!$A$1:$C$73,2,FALSE)</f>
        <v>43.041646999999998</v>
      </c>
      <c r="K2202">
        <f>VLOOKUP(I2202,Key!$A$1:$C$73,3,FALSE)</f>
        <v>-87.927257999999995</v>
      </c>
      <c r="L2202" t="s">
        <v>37</v>
      </c>
      <c r="M2202">
        <f>VLOOKUP(L2202,Key!$A$1:$C$73,2,FALSE)</f>
        <v>43.049230000000001</v>
      </c>
      <c r="N2202">
        <f>VLOOKUP(L2202,Key!$A$1:$C$73,3,FALSE)</f>
        <v>-87.911940000000001</v>
      </c>
      <c r="O2202">
        <v>11</v>
      </c>
      <c r="P2202">
        <v>3</v>
      </c>
      <c r="Q2202">
        <v>1.7</v>
      </c>
      <c r="R2202">
        <v>1.6</v>
      </c>
      <c r="S2202">
        <v>66</v>
      </c>
      <c r="T2202">
        <f t="shared" si="306"/>
        <v>-1</v>
      </c>
      <c r="U2202" s="1">
        <v>42832</v>
      </c>
      <c r="V2202" s="13">
        <f t="shared" si="307"/>
        <v>42826</v>
      </c>
      <c r="W2202" s="14">
        <f t="shared" si="308"/>
        <v>42832</v>
      </c>
      <c r="X2202" s="1" t="str">
        <f t="shared" si="309"/>
        <v>Friday</v>
      </c>
      <c r="Y2202" s="2">
        <v>0.3122800925925926</v>
      </c>
      <c r="Z2202" s="2">
        <f t="shared" si="310"/>
        <v>0.29166666666666663</v>
      </c>
      <c r="AA2202">
        <f>1</f>
        <v>1</v>
      </c>
      <c r="AB2202" s="1">
        <v>42832</v>
      </c>
      <c r="AC2202" s="13">
        <f t="shared" si="311"/>
        <v>42826</v>
      </c>
      <c r="AD2202" s="14">
        <f t="shared" si="312"/>
        <v>42832</v>
      </c>
      <c r="AE2202" s="1" t="str">
        <f t="shared" si="313"/>
        <v>Friday</v>
      </c>
      <c r="AF2202" s="2">
        <v>0.32002314814814814</v>
      </c>
      <c r="AG2202" s="2">
        <f t="shared" si="314"/>
        <v>0.33333333333333331</v>
      </c>
      <c r="AH2202" t="s">
        <v>23</v>
      </c>
    </row>
    <row r="2203" spans="1:34" x14ac:dyDescent="0.25">
      <c r="A2203">
        <v>1566621</v>
      </c>
      <c r="B2203" t="s">
        <v>54</v>
      </c>
      <c r="F2203" t="s">
        <v>20</v>
      </c>
      <c r="G2203" t="s">
        <v>55</v>
      </c>
      <c r="H2203">
        <v>237</v>
      </c>
      <c r="I2203" t="s">
        <v>33</v>
      </c>
      <c r="J2203">
        <f>VLOOKUP(I2203,Key!$A$1:$C$73,2,FALSE)</f>
        <v>43.045712999999999</v>
      </c>
      <c r="K2203">
        <f>VLOOKUP(I2203,Key!$A$1:$C$73,3,FALSE)</f>
        <v>-87.899756999999994</v>
      </c>
      <c r="L2203" t="s">
        <v>33</v>
      </c>
      <c r="M2203">
        <f>VLOOKUP(L2203,Key!$A$1:$C$73,2,FALSE)</f>
        <v>43.045712999999999</v>
      </c>
      <c r="N2203">
        <f>VLOOKUP(L2203,Key!$A$1:$C$73,3,FALSE)</f>
        <v>-87.899756999999994</v>
      </c>
      <c r="O2203">
        <v>174</v>
      </c>
      <c r="P2203">
        <v>18</v>
      </c>
      <c r="Q2203">
        <v>18</v>
      </c>
      <c r="R2203">
        <v>17.100000000000001</v>
      </c>
      <c r="S2203">
        <v>720</v>
      </c>
      <c r="T2203">
        <f t="shared" si="306"/>
        <v>-1</v>
      </c>
      <c r="U2203" s="1">
        <v>42832</v>
      </c>
      <c r="V2203" s="13">
        <f t="shared" si="307"/>
        <v>42826</v>
      </c>
      <c r="W2203" s="14">
        <f t="shared" si="308"/>
        <v>42832</v>
      </c>
      <c r="X2203" s="1" t="str">
        <f t="shared" si="309"/>
        <v>Friday</v>
      </c>
      <c r="Y2203" s="2">
        <v>0.37253472222222223</v>
      </c>
      <c r="Z2203" s="2">
        <f t="shared" si="310"/>
        <v>0.375</v>
      </c>
      <c r="AA2203">
        <f>1</f>
        <v>1</v>
      </c>
      <c r="AB2203" s="1">
        <v>42832</v>
      </c>
      <c r="AC2203" s="13">
        <f t="shared" si="311"/>
        <v>42826</v>
      </c>
      <c r="AD2203" s="14">
        <f t="shared" si="312"/>
        <v>42832</v>
      </c>
      <c r="AE2203" s="1" t="str">
        <f t="shared" si="313"/>
        <v>Friday</v>
      </c>
      <c r="AF2203" s="2">
        <v>0.4931018518518519</v>
      </c>
      <c r="AG2203" s="2">
        <f t="shared" si="314"/>
        <v>0.5</v>
      </c>
      <c r="AH2203" t="s">
        <v>25</v>
      </c>
    </row>
    <row r="2204" spans="1:34" x14ac:dyDescent="0.25">
      <c r="A2204">
        <v>1567044</v>
      </c>
      <c r="B2204" t="s">
        <v>54</v>
      </c>
      <c r="E2204">
        <v>32408</v>
      </c>
      <c r="F2204" t="s">
        <v>20</v>
      </c>
      <c r="G2204" t="s">
        <v>55</v>
      </c>
      <c r="H2204">
        <v>11151</v>
      </c>
      <c r="I2204" t="s">
        <v>76</v>
      </c>
      <c r="J2204">
        <f>VLOOKUP(I2204,Key!$A$1:$C$73,2,FALSE)</f>
        <v>43.02948</v>
      </c>
      <c r="K2204">
        <f>VLOOKUP(I2204,Key!$A$1:$C$73,3,FALSE)</f>
        <v>-87.912819999999996</v>
      </c>
      <c r="L2204" t="s">
        <v>52</v>
      </c>
      <c r="M2204">
        <f>VLOOKUP(L2204,Key!$A$1:$C$73,2,FALSE)</f>
        <v>43.042490000000001</v>
      </c>
      <c r="N2204">
        <f>VLOOKUP(L2204,Key!$A$1:$C$73,3,FALSE)</f>
        <v>-87.909959999999998</v>
      </c>
      <c r="O2204">
        <v>66</v>
      </c>
      <c r="P2204">
        <v>9</v>
      </c>
      <c r="Q2204">
        <v>9.9</v>
      </c>
      <c r="R2204">
        <v>9.4</v>
      </c>
      <c r="S2204">
        <v>396</v>
      </c>
      <c r="T2204">
        <f t="shared" si="306"/>
        <v>-1</v>
      </c>
      <c r="U2204" s="1">
        <v>42832</v>
      </c>
      <c r="V2204" s="13">
        <f t="shared" si="307"/>
        <v>42826</v>
      </c>
      <c r="W2204" s="14">
        <f t="shared" si="308"/>
        <v>42832</v>
      </c>
      <c r="X2204" s="1" t="str">
        <f t="shared" si="309"/>
        <v>Friday</v>
      </c>
      <c r="Y2204" s="2">
        <v>0.54853009259259256</v>
      </c>
      <c r="Z2204" s="2">
        <f t="shared" si="310"/>
        <v>0.54166666666666663</v>
      </c>
      <c r="AA2204">
        <f>1</f>
        <v>1</v>
      </c>
      <c r="AB2204" s="1">
        <v>42832</v>
      </c>
      <c r="AC2204" s="13">
        <f t="shared" si="311"/>
        <v>42826</v>
      </c>
      <c r="AD2204" s="14">
        <f t="shared" si="312"/>
        <v>42832</v>
      </c>
      <c r="AE2204" s="1" t="str">
        <f t="shared" si="313"/>
        <v>Friday</v>
      </c>
      <c r="AF2204" s="2">
        <v>0.59440972222222221</v>
      </c>
      <c r="AG2204" s="2">
        <f t="shared" si="314"/>
        <v>0.58333333333333326</v>
      </c>
      <c r="AH2204" t="s">
        <v>23</v>
      </c>
    </row>
    <row r="2205" spans="1:34" x14ac:dyDescent="0.25">
      <c r="A2205">
        <v>1504936</v>
      </c>
      <c r="B2205" t="s">
        <v>54</v>
      </c>
      <c r="E2205">
        <v>53202</v>
      </c>
      <c r="F2205" t="s">
        <v>20</v>
      </c>
      <c r="G2205" t="s">
        <v>55</v>
      </c>
      <c r="H2205">
        <v>5450</v>
      </c>
      <c r="I2205" t="s">
        <v>81</v>
      </c>
      <c r="J2205">
        <f>VLOOKUP(I2205,Key!$A$1:$C$73,2,FALSE)</f>
        <v>43.058010000000003</v>
      </c>
      <c r="K2205">
        <f>VLOOKUP(I2205,Key!$A$1:$C$73,3,FALSE)</f>
        <v>-87.877300000000005</v>
      </c>
      <c r="L2205" t="s">
        <v>22</v>
      </c>
      <c r="M2205">
        <f>VLOOKUP(L2205,Key!$A$1:$C$73,2,FALSE)</f>
        <v>43.058619999999998</v>
      </c>
      <c r="N2205">
        <f>VLOOKUP(L2205,Key!$A$1:$C$73,3,FALSE)</f>
        <v>-87.885319999999993</v>
      </c>
      <c r="O2205">
        <v>34</v>
      </c>
      <c r="P2205">
        <v>3</v>
      </c>
      <c r="Q2205">
        <v>5.0999999999999996</v>
      </c>
      <c r="R2205">
        <v>4.8</v>
      </c>
      <c r="S2205">
        <v>204</v>
      </c>
      <c r="T2205">
        <f t="shared" si="306"/>
        <v>-1</v>
      </c>
      <c r="U2205" s="1">
        <v>42832</v>
      </c>
      <c r="V2205" s="13">
        <f t="shared" si="307"/>
        <v>42826</v>
      </c>
      <c r="W2205" s="14">
        <f t="shared" si="308"/>
        <v>42832</v>
      </c>
      <c r="X2205" s="1" t="str">
        <f t="shared" si="309"/>
        <v>Friday</v>
      </c>
      <c r="Y2205" s="2">
        <v>0.57381944444444444</v>
      </c>
      <c r="Z2205" s="2">
        <f t="shared" si="310"/>
        <v>0.58333333333333326</v>
      </c>
      <c r="AA2205">
        <f>1</f>
        <v>1</v>
      </c>
      <c r="AB2205" s="1">
        <v>42832</v>
      </c>
      <c r="AC2205" s="13">
        <f t="shared" si="311"/>
        <v>42826</v>
      </c>
      <c r="AD2205" s="14">
        <f t="shared" si="312"/>
        <v>42832</v>
      </c>
      <c r="AE2205" s="1" t="str">
        <f t="shared" si="313"/>
        <v>Friday</v>
      </c>
      <c r="AF2205" s="2">
        <v>0.59787037037037039</v>
      </c>
      <c r="AG2205" s="2">
        <f t="shared" si="314"/>
        <v>0.58333333333333326</v>
      </c>
      <c r="AH2205" t="s">
        <v>23</v>
      </c>
    </row>
    <row r="2206" spans="1:34" x14ac:dyDescent="0.25">
      <c r="A2206">
        <v>1567344</v>
      </c>
      <c r="B2206" t="s">
        <v>54</v>
      </c>
      <c r="E2206">
        <v>53211</v>
      </c>
      <c r="F2206" t="s">
        <v>20</v>
      </c>
      <c r="G2206" t="s">
        <v>55</v>
      </c>
      <c r="H2206">
        <v>5506</v>
      </c>
      <c r="I2206" t="s">
        <v>87</v>
      </c>
      <c r="J2206">
        <f>VLOOKUP(I2206,Key!$A$1:$C$73,2,FALSE)</f>
        <v>43.063749000000001</v>
      </c>
      <c r="K2206">
        <f>VLOOKUP(I2206,Key!$A$1:$C$73,3,FALSE)</f>
        <v>-87.887962999999999</v>
      </c>
      <c r="L2206" t="s">
        <v>87</v>
      </c>
      <c r="M2206">
        <f>VLOOKUP(L2206,Key!$A$1:$C$73,2,FALSE)</f>
        <v>43.063749000000001</v>
      </c>
      <c r="N2206">
        <f>VLOOKUP(L2206,Key!$A$1:$C$73,3,FALSE)</f>
        <v>-87.887962999999999</v>
      </c>
      <c r="O2206">
        <v>48</v>
      </c>
      <c r="P2206">
        <v>6</v>
      </c>
      <c r="Q2206">
        <v>7.2</v>
      </c>
      <c r="R2206">
        <v>6.8</v>
      </c>
      <c r="S2206">
        <v>288</v>
      </c>
      <c r="T2206">
        <f t="shared" si="306"/>
        <v>-1</v>
      </c>
      <c r="U2206" s="1">
        <v>42832</v>
      </c>
      <c r="V2206" s="13">
        <f t="shared" si="307"/>
        <v>42826</v>
      </c>
      <c r="W2206" s="14">
        <f t="shared" si="308"/>
        <v>42832</v>
      </c>
      <c r="X2206" s="1" t="str">
        <f t="shared" si="309"/>
        <v>Friday</v>
      </c>
      <c r="Y2206" s="2">
        <v>0.64840277777777777</v>
      </c>
      <c r="Z2206" s="2">
        <f t="shared" si="310"/>
        <v>0.66666666666666663</v>
      </c>
      <c r="AA2206">
        <f>1</f>
        <v>1</v>
      </c>
      <c r="AB2206" s="1">
        <v>42832</v>
      </c>
      <c r="AC2206" s="13">
        <f t="shared" si="311"/>
        <v>42826</v>
      </c>
      <c r="AD2206" s="14">
        <f t="shared" si="312"/>
        <v>42832</v>
      </c>
      <c r="AE2206" s="1" t="str">
        <f t="shared" si="313"/>
        <v>Friday</v>
      </c>
      <c r="AF2206" s="2">
        <v>0.68178240740740748</v>
      </c>
      <c r="AG2206" s="2">
        <f t="shared" si="314"/>
        <v>0.66666666666666663</v>
      </c>
      <c r="AH2206" t="s">
        <v>25</v>
      </c>
    </row>
    <row r="2207" spans="1:34" x14ac:dyDescent="0.25">
      <c r="A2207">
        <v>1567344</v>
      </c>
      <c r="B2207" t="s">
        <v>54</v>
      </c>
      <c r="E2207">
        <v>53211</v>
      </c>
      <c r="F2207" t="s">
        <v>20</v>
      </c>
      <c r="G2207" t="s">
        <v>55</v>
      </c>
      <c r="H2207">
        <v>5426</v>
      </c>
      <c r="I2207" t="s">
        <v>87</v>
      </c>
      <c r="J2207">
        <f>VLOOKUP(I2207,Key!$A$1:$C$73,2,FALSE)</f>
        <v>43.063749000000001</v>
      </c>
      <c r="K2207">
        <f>VLOOKUP(I2207,Key!$A$1:$C$73,3,FALSE)</f>
        <v>-87.887962999999999</v>
      </c>
      <c r="L2207" t="s">
        <v>87</v>
      </c>
      <c r="M2207">
        <f>VLOOKUP(L2207,Key!$A$1:$C$73,2,FALSE)</f>
        <v>43.063749000000001</v>
      </c>
      <c r="N2207">
        <f>VLOOKUP(L2207,Key!$A$1:$C$73,3,FALSE)</f>
        <v>-87.887962999999999</v>
      </c>
      <c r="O2207">
        <v>47</v>
      </c>
      <c r="P2207">
        <v>6</v>
      </c>
      <c r="Q2207">
        <v>7.1</v>
      </c>
      <c r="R2207">
        <v>6.7</v>
      </c>
      <c r="S2207">
        <v>282</v>
      </c>
      <c r="T2207">
        <f t="shared" si="306"/>
        <v>-1</v>
      </c>
      <c r="U2207" s="1">
        <v>42832</v>
      </c>
      <c r="V2207" s="13">
        <f t="shared" si="307"/>
        <v>42826</v>
      </c>
      <c r="W2207" s="14">
        <f t="shared" si="308"/>
        <v>42832</v>
      </c>
      <c r="X2207" s="1" t="str">
        <f t="shared" si="309"/>
        <v>Friday</v>
      </c>
      <c r="Y2207" s="2">
        <v>0.6491203703703704</v>
      </c>
      <c r="Z2207" s="2">
        <f t="shared" si="310"/>
        <v>0.66666666666666663</v>
      </c>
      <c r="AA2207">
        <f>1</f>
        <v>1</v>
      </c>
      <c r="AB2207" s="1">
        <v>42832</v>
      </c>
      <c r="AC2207" s="13">
        <f t="shared" si="311"/>
        <v>42826</v>
      </c>
      <c r="AD2207" s="14">
        <f t="shared" si="312"/>
        <v>42832</v>
      </c>
      <c r="AE2207" s="1" t="str">
        <f t="shared" si="313"/>
        <v>Friday</v>
      </c>
      <c r="AF2207" s="2">
        <v>0.68185185185185182</v>
      </c>
      <c r="AG2207" s="2">
        <f t="shared" si="314"/>
        <v>0.66666666666666663</v>
      </c>
      <c r="AH2207" t="s">
        <v>25</v>
      </c>
    </row>
    <row r="2208" spans="1:34" x14ac:dyDescent="0.25">
      <c r="A2208">
        <v>1306778</v>
      </c>
      <c r="B2208" t="s">
        <v>54</v>
      </c>
      <c r="E2208">
        <v>53204</v>
      </c>
      <c r="F2208" t="s">
        <v>20</v>
      </c>
      <c r="G2208" t="s">
        <v>55</v>
      </c>
      <c r="H2208">
        <v>5518</v>
      </c>
      <c r="I2208" t="s">
        <v>56</v>
      </c>
      <c r="J2208">
        <f>VLOOKUP(I2208,Key!$A$1:$C$73,2,FALSE)</f>
        <v>43.004728999999998</v>
      </c>
      <c r="K2208">
        <f>VLOOKUP(I2208,Key!$A$1:$C$73,3,FALSE)</f>
        <v>-87.905463999999995</v>
      </c>
      <c r="L2208" t="s">
        <v>94</v>
      </c>
      <c r="M2208">
        <f>VLOOKUP(L2208,Key!$A$1:$C$73,2,FALSE)</f>
        <v>43.020020000000002</v>
      </c>
      <c r="N2208">
        <f>VLOOKUP(L2208,Key!$A$1:$C$73,3,FALSE)</f>
        <v>-87.912540000000007</v>
      </c>
      <c r="O2208">
        <v>8</v>
      </c>
      <c r="P2208">
        <v>3</v>
      </c>
      <c r="Q2208">
        <v>1.2</v>
      </c>
      <c r="R2208">
        <v>1.1000000000000001</v>
      </c>
      <c r="S2208">
        <v>48</v>
      </c>
      <c r="T2208">
        <f t="shared" si="306"/>
        <v>-1</v>
      </c>
      <c r="U2208" s="1">
        <v>42832</v>
      </c>
      <c r="V2208" s="13">
        <f t="shared" si="307"/>
        <v>42826</v>
      </c>
      <c r="W2208" s="14">
        <f t="shared" si="308"/>
        <v>42832</v>
      </c>
      <c r="X2208" s="1" t="str">
        <f t="shared" si="309"/>
        <v>Friday</v>
      </c>
      <c r="Y2208" s="2">
        <v>0.66160879629629632</v>
      </c>
      <c r="Z2208" s="2">
        <f t="shared" si="310"/>
        <v>0.66666666666666663</v>
      </c>
      <c r="AA2208">
        <f>1</f>
        <v>1</v>
      </c>
      <c r="AB2208" s="1">
        <v>42832</v>
      </c>
      <c r="AC2208" s="13">
        <f t="shared" si="311"/>
        <v>42826</v>
      </c>
      <c r="AD2208" s="14">
        <f t="shared" si="312"/>
        <v>42832</v>
      </c>
      <c r="AE2208" s="1" t="str">
        <f t="shared" si="313"/>
        <v>Friday</v>
      </c>
      <c r="AF2208" s="2">
        <v>0.66700231481481476</v>
      </c>
      <c r="AG2208" s="2">
        <f t="shared" si="314"/>
        <v>0.66666666666666663</v>
      </c>
      <c r="AH2208" t="s">
        <v>23</v>
      </c>
    </row>
    <row r="2209" spans="1:34" x14ac:dyDescent="0.25">
      <c r="A2209">
        <v>1566351</v>
      </c>
      <c r="B2209" t="s">
        <v>54</v>
      </c>
      <c r="E2209">
        <v>53202</v>
      </c>
      <c r="F2209" t="s">
        <v>20</v>
      </c>
      <c r="G2209" t="s">
        <v>55</v>
      </c>
      <c r="H2209">
        <v>27</v>
      </c>
      <c r="I2209" t="s">
        <v>78</v>
      </c>
      <c r="J2209">
        <f>VLOOKUP(I2209,Key!$A$1:$C$73,2,FALSE)</f>
        <v>43.048200000000001</v>
      </c>
      <c r="K2209">
        <f>VLOOKUP(I2209,Key!$A$1:$C$73,3,FALSE)</f>
        <v>-87.900859999999994</v>
      </c>
      <c r="L2209" t="s">
        <v>60</v>
      </c>
      <c r="M2209">
        <f>VLOOKUP(L2209,Key!$A$1:$C$73,2,FALSE)</f>
        <v>43.046570000000003</v>
      </c>
      <c r="N2209">
        <f>VLOOKUP(L2209,Key!$A$1:$C$73,3,FALSE)</f>
        <v>-87.908720000000002</v>
      </c>
      <c r="O2209">
        <v>5</v>
      </c>
      <c r="P2209">
        <v>3</v>
      </c>
      <c r="Q2209">
        <v>0.8</v>
      </c>
      <c r="R2209">
        <v>0.7</v>
      </c>
      <c r="S2209">
        <v>30</v>
      </c>
      <c r="T2209">
        <f t="shared" si="306"/>
        <v>-1</v>
      </c>
      <c r="U2209" s="1">
        <v>42832</v>
      </c>
      <c r="V2209" s="13">
        <f t="shared" si="307"/>
        <v>42826</v>
      </c>
      <c r="W2209" s="14">
        <f t="shared" si="308"/>
        <v>42832</v>
      </c>
      <c r="X2209" s="1" t="str">
        <f t="shared" si="309"/>
        <v>Friday</v>
      </c>
      <c r="Y2209" s="2">
        <v>0.68949074074074079</v>
      </c>
      <c r="Z2209" s="2">
        <f t="shared" si="310"/>
        <v>0.70833333333333326</v>
      </c>
      <c r="AA2209">
        <f>1</f>
        <v>1</v>
      </c>
      <c r="AB2209" s="1">
        <v>42832</v>
      </c>
      <c r="AC2209" s="13">
        <f t="shared" si="311"/>
        <v>42826</v>
      </c>
      <c r="AD2209" s="14">
        <f t="shared" si="312"/>
        <v>42832</v>
      </c>
      <c r="AE2209" s="1" t="str">
        <f t="shared" si="313"/>
        <v>Friday</v>
      </c>
      <c r="AF2209" s="2">
        <v>0.69256944444444446</v>
      </c>
      <c r="AG2209" s="2">
        <f t="shared" si="314"/>
        <v>0.70833333333333326</v>
      </c>
      <c r="AH2209" t="s">
        <v>23</v>
      </c>
    </row>
    <row r="2210" spans="1:34" x14ac:dyDescent="0.25">
      <c r="A2210">
        <v>1567516</v>
      </c>
      <c r="B2210" t="s">
        <v>54</v>
      </c>
      <c r="E2210">
        <v>53202</v>
      </c>
      <c r="F2210" t="s">
        <v>20</v>
      </c>
      <c r="G2210" t="s">
        <v>55</v>
      </c>
      <c r="H2210">
        <v>42</v>
      </c>
      <c r="I2210" t="s">
        <v>79</v>
      </c>
      <c r="J2210">
        <f>VLOOKUP(I2210,Key!$A$1:$C$73,2,FALSE)</f>
        <v>43.04804</v>
      </c>
      <c r="K2210">
        <f>VLOOKUP(I2210,Key!$A$1:$C$73,3,FALSE)</f>
        <v>-87.896720000000002</v>
      </c>
      <c r="L2210" t="s">
        <v>79</v>
      </c>
      <c r="M2210">
        <f>VLOOKUP(L2210,Key!$A$1:$C$73,2,FALSE)</f>
        <v>43.04804</v>
      </c>
      <c r="N2210">
        <f>VLOOKUP(L2210,Key!$A$1:$C$73,3,FALSE)</f>
        <v>-87.896720000000002</v>
      </c>
      <c r="O2210">
        <v>37</v>
      </c>
      <c r="P2210">
        <v>6</v>
      </c>
      <c r="Q2210">
        <v>5.6</v>
      </c>
      <c r="R2210">
        <v>5.3</v>
      </c>
      <c r="S2210">
        <v>222</v>
      </c>
      <c r="T2210">
        <f t="shared" si="306"/>
        <v>-1</v>
      </c>
      <c r="U2210" s="1">
        <v>42832</v>
      </c>
      <c r="V2210" s="13">
        <f t="shared" si="307"/>
        <v>42826</v>
      </c>
      <c r="W2210" s="14">
        <f t="shared" si="308"/>
        <v>42832</v>
      </c>
      <c r="X2210" s="1" t="str">
        <f t="shared" si="309"/>
        <v>Friday</v>
      </c>
      <c r="Y2210" s="2">
        <v>0.7184490740740741</v>
      </c>
      <c r="Z2210" s="2">
        <f t="shared" si="310"/>
        <v>0.70833333333333326</v>
      </c>
      <c r="AA2210">
        <f>1</f>
        <v>1</v>
      </c>
      <c r="AB2210" s="1">
        <v>42832</v>
      </c>
      <c r="AC2210" s="13">
        <f t="shared" si="311"/>
        <v>42826</v>
      </c>
      <c r="AD2210" s="14">
        <f t="shared" si="312"/>
        <v>42832</v>
      </c>
      <c r="AE2210" s="1" t="str">
        <f t="shared" si="313"/>
        <v>Friday</v>
      </c>
      <c r="AF2210" s="2">
        <v>0.74402777777777773</v>
      </c>
      <c r="AG2210" s="2">
        <f t="shared" si="314"/>
        <v>0.75</v>
      </c>
      <c r="AH2210" t="s">
        <v>25</v>
      </c>
    </row>
    <row r="2211" spans="1:34" x14ac:dyDescent="0.25">
      <c r="A2211">
        <v>1567712</v>
      </c>
      <c r="B2211" t="s">
        <v>54</v>
      </c>
      <c r="E2211">
        <v>53204</v>
      </c>
      <c r="F2211" t="s">
        <v>20</v>
      </c>
      <c r="G2211" t="s">
        <v>55</v>
      </c>
      <c r="H2211">
        <v>5487</v>
      </c>
      <c r="I2211" t="s">
        <v>69</v>
      </c>
      <c r="J2211">
        <f>VLOOKUP(I2211,Key!$A$1:$C$73,2,FALSE)</f>
        <v>43.024340000000002</v>
      </c>
      <c r="K2211">
        <f>VLOOKUP(I2211,Key!$A$1:$C$73,3,FALSE)</f>
        <v>-87.916753</v>
      </c>
      <c r="L2211" t="s">
        <v>69</v>
      </c>
      <c r="M2211">
        <f>VLOOKUP(L2211,Key!$A$1:$C$73,2,FALSE)</f>
        <v>43.024340000000002</v>
      </c>
      <c r="N2211">
        <f>VLOOKUP(L2211,Key!$A$1:$C$73,3,FALSE)</f>
        <v>-87.916753</v>
      </c>
      <c r="O2211">
        <v>31</v>
      </c>
      <c r="P2211">
        <v>3</v>
      </c>
      <c r="Q2211">
        <v>4.7</v>
      </c>
      <c r="R2211">
        <v>4.4000000000000004</v>
      </c>
      <c r="S2211">
        <v>186</v>
      </c>
      <c r="T2211">
        <f t="shared" si="306"/>
        <v>-1</v>
      </c>
      <c r="U2211" s="1">
        <v>42832</v>
      </c>
      <c r="V2211" s="13">
        <f t="shared" si="307"/>
        <v>42826</v>
      </c>
      <c r="W2211" s="14">
        <f t="shared" si="308"/>
        <v>42832</v>
      </c>
      <c r="X2211" s="1" t="str">
        <f t="shared" si="309"/>
        <v>Friday</v>
      </c>
      <c r="Y2211" s="2">
        <v>0.80369212962962966</v>
      </c>
      <c r="Z2211" s="2">
        <f t="shared" si="310"/>
        <v>0.79166666666666663</v>
      </c>
      <c r="AA2211">
        <f>1</f>
        <v>1</v>
      </c>
      <c r="AB2211" s="1">
        <v>42832</v>
      </c>
      <c r="AC2211" s="13">
        <f t="shared" si="311"/>
        <v>42826</v>
      </c>
      <c r="AD2211" s="14">
        <f t="shared" si="312"/>
        <v>42832</v>
      </c>
      <c r="AE2211" s="1" t="str">
        <f t="shared" si="313"/>
        <v>Friday</v>
      </c>
      <c r="AF2211" s="2">
        <v>0.82503472222222218</v>
      </c>
      <c r="AG2211" s="2">
        <f t="shared" si="314"/>
        <v>0.83333333333333326</v>
      </c>
      <c r="AH2211" t="s">
        <v>25</v>
      </c>
    </row>
    <row r="2212" spans="1:34" x14ac:dyDescent="0.25">
      <c r="A2212">
        <v>1363925</v>
      </c>
      <c r="B2212" t="s">
        <v>54</v>
      </c>
      <c r="E2212">
        <v>29803</v>
      </c>
      <c r="F2212" t="s">
        <v>20</v>
      </c>
      <c r="G2212" t="s">
        <v>55</v>
      </c>
      <c r="H2212">
        <v>11153</v>
      </c>
      <c r="I2212" t="s">
        <v>84</v>
      </c>
      <c r="J2212">
        <f>VLOOKUP(I2212,Key!$A$1:$C$73,2,FALSE)</f>
        <v>43.040154000000001</v>
      </c>
      <c r="K2212">
        <f>VLOOKUP(I2212,Key!$A$1:$C$73,3,FALSE)</f>
        <v>-87.932113000000001</v>
      </c>
      <c r="L2212" t="s">
        <v>36</v>
      </c>
      <c r="M2212">
        <f>VLOOKUP(L2212,Key!$A$1:$C$73,2,FALSE)</f>
        <v>43.03519</v>
      </c>
      <c r="N2212">
        <f>VLOOKUP(L2212,Key!$A$1:$C$73,3,FALSE)</f>
        <v>-87.907390000000007</v>
      </c>
      <c r="O2212">
        <v>15</v>
      </c>
      <c r="P2212">
        <v>3</v>
      </c>
      <c r="Q2212">
        <v>2.2999999999999998</v>
      </c>
      <c r="R2212">
        <v>2.1</v>
      </c>
      <c r="S2212">
        <v>90</v>
      </c>
      <c r="T2212">
        <f t="shared" si="306"/>
        <v>-1</v>
      </c>
      <c r="U2212" s="1">
        <v>42832</v>
      </c>
      <c r="V2212" s="13">
        <f t="shared" si="307"/>
        <v>42826</v>
      </c>
      <c r="W2212" s="14">
        <f t="shared" si="308"/>
        <v>42832</v>
      </c>
      <c r="X2212" s="1" t="str">
        <f t="shared" si="309"/>
        <v>Friday</v>
      </c>
      <c r="Y2212" s="2">
        <v>0.83228009259259261</v>
      </c>
      <c r="Z2212" s="2">
        <f t="shared" si="310"/>
        <v>0.83333333333333326</v>
      </c>
      <c r="AA2212">
        <f>1</f>
        <v>1</v>
      </c>
      <c r="AB2212" s="1">
        <v>42832</v>
      </c>
      <c r="AC2212" s="13">
        <f t="shared" si="311"/>
        <v>42826</v>
      </c>
      <c r="AD2212" s="14">
        <f t="shared" si="312"/>
        <v>42832</v>
      </c>
      <c r="AE2212" s="1" t="str">
        <f t="shared" si="313"/>
        <v>Friday</v>
      </c>
      <c r="AF2212" s="2">
        <v>0.84236111111111101</v>
      </c>
      <c r="AG2212" s="2">
        <f t="shared" si="314"/>
        <v>0.83333333333333326</v>
      </c>
      <c r="AH2212" t="s">
        <v>23</v>
      </c>
    </row>
    <row r="2213" spans="1:34" x14ac:dyDescent="0.25">
      <c r="A2213">
        <v>1567979</v>
      </c>
      <c r="B2213" t="s">
        <v>54</v>
      </c>
      <c r="E2213">
        <v>53205</v>
      </c>
      <c r="F2213" t="s">
        <v>20</v>
      </c>
      <c r="G2213" t="s">
        <v>55</v>
      </c>
      <c r="H2213">
        <v>5464</v>
      </c>
      <c r="I2213" t="s">
        <v>40</v>
      </c>
      <c r="J2213">
        <f>VLOOKUP(I2213,Key!$A$1:$C$73,2,FALSE)</f>
        <v>43.06033</v>
      </c>
      <c r="K2213">
        <f>VLOOKUP(I2213,Key!$A$1:$C$73,3,FALSE)</f>
        <v>-87.89546</v>
      </c>
      <c r="L2213" t="s">
        <v>37</v>
      </c>
      <c r="M2213">
        <f>VLOOKUP(L2213,Key!$A$1:$C$73,2,FALSE)</f>
        <v>43.049230000000001</v>
      </c>
      <c r="N2213">
        <f>VLOOKUP(L2213,Key!$A$1:$C$73,3,FALSE)</f>
        <v>-87.911940000000001</v>
      </c>
      <c r="O2213">
        <v>51</v>
      </c>
      <c r="P2213">
        <v>6</v>
      </c>
      <c r="Q2213">
        <v>7.7</v>
      </c>
      <c r="R2213">
        <v>7.3</v>
      </c>
      <c r="S2213">
        <v>306</v>
      </c>
      <c r="T2213">
        <f t="shared" si="306"/>
        <v>-1</v>
      </c>
      <c r="U2213" s="1">
        <v>42833</v>
      </c>
      <c r="V2213" s="13">
        <f t="shared" si="307"/>
        <v>42826</v>
      </c>
      <c r="W2213" s="14">
        <f t="shared" si="308"/>
        <v>42833</v>
      </c>
      <c r="X2213" s="1" t="str">
        <f t="shared" si="309"/>
        <v>Saturday</v>
      </c>
      <c r="Y2213" s="2">
        <v>6.6898148148148142E-3</v>
      </c>
      <c r="Z2213" s="2">
        <f t="shared" si="310"/>
        <v>0</v>
      </c>
      <c r="AA2213">
        <f>1</f>
        <v>1</v>
      </c>
      <c r="AB2213" s="1">
        <v>42833</v>
      </c>
      <c r="AC2213" s="13">
        <f t="shared" si="311"/>
        <v>42826</v>
      </c>
      <c r="AD2213" s="14">
        <f t="shared" si="312"/>
        <v>42833</v>
      </c>
      <c r="AE2213" s="1" t="str">
        <f t="shared" si="313"/>
        <v>Saturday</v>
      </c>
      <c r="AF2213" s="2">
        <v>4.1828703703703701E-2</v>
      </c>
      <c r="AG2213" s="2">
        <f t="shared" si="314"/>
        <v>4.1666666666666664E-2</v>
      </c>
      <c r="AH2213" t="s">
        <v>23</v>
      </c>
    </row>
    <row r="2214" spans="1:34" x14ac:dyDescent="0.25">
      <c r="A2214">
        <v>1567979</v>
      </c>
      <c r="B2214" t="s">
        <v>54</v>
      </c>
      <c r="E2214">
        <v>53205</v>
      </c>
      <c r="F2214" t="s">
        <v>20</v>
      </c>
      <c r="G2214" t="s">
        <v>55</v>
      </c>
      <c r="H2214">
        <v>5530</v>
      </c>
      <c r="I2214" t="s">
        <v>40</v>
      </c>
      <c r="J2214">
        <f>VLOOKUP(I2214,Key!$A$1:$C$73,2,FALSE)</f>
        <v>43.06033</v>
      </c>
      <c r="K2214">
        <f>VLOOKUP(I2214,Key!$A$1:$C$73,3,FALSE)</f>
        <v>-87.89546</v>
      </c>
      <c r="L2214" t="s">
        <v>37</v>
      </c>
      <c r="M2214">
        <f>VLOOKUP(L2214,Key!$A$1:$C$73,2,FALSE)</f>
        <v>43.049230000000001</v>
      </c>
      <c r="N2214">
        <f>VLOOKUP(L2214,Key!$A$1:$C$73,3,FALSE)</f>
        <v>-87.911940000000001</v>
      </c>
      <c r="O2214">
        <v>50</v>
      </c>
      <c r="P2214">
        <v>6</v>
      </c>
      <c r="Q2214">
        <v>7.5</v>
      </c>
      <c r="R2214">
        <v>7.1</v>
      </c>
      <c r="S2214">
        <v>300</v>
      </c>
      <c r="T2214">
        <f t="shared" si="306"/>
        <v>-1</v>
      </c>
      <c r="U2214" s="1">
        <v>42833</v>
      </c>
      <c r="V2214" s="13">
        <f t="shared" si="307"/>
        <v>42826</v>
      </c>
      <c r="W2214" s="14">
        <f t="shared" si="308"/>
        <v>42833</v>
      </c>
      <c r="X2214" s="1" t="str">
        <f t="shared" si="309"/>
        <v>Saturday</v>
      </c>
      <c r="Y2214" s="2">
        <v>7.2685185185185188E-3</v>
      </c>
      <c r="Z2214" s="2">
        <f t="shared" si="310"/>
        <v>0</v>
      </c>
      <c r="AA2214">
        <f>1</f>
        <v>1</v>
      </c>
      <c r="AB2214" s="1">
        <v>42833</v>
      </c>
      <c r="AC2214" s="13">
        <f t="shared" si="311"/>
        <v>42826</v>
      </c>
      <c r="AD2214" s="14">
        <f t="shared" si="312"/>
        <v>42833</v>
      </c>
      <c r="AE2214" s="1" t="str">
        <f t="shared" si="313"/>
        <v>Saturday</v>
      </c>
      <c r="AF2214" s="2">
        <v>4.2013888888888885E-2</v>
      </c>
      <c r="AG2214" s="2">
        <f t="shared" si="314"/>
        <v>4.1666666666666664E-2</v>
      </c>
      <c r="AH2214" t="s">
        <v>23</v>
      </c>
    </row>
    <row r="2215" spans="1:34" x14ac:dyDescent="0.25">
      <c r="A2215">
        <v>1568109</v>
      </c>
      <c r="B2215" t="s">
        <v>54</v>
      </c>
      <c r="E2215">
        <v>60108</v>
      </c>
      <c r="F2215" t="s">
        <v>20</v>
      </c>
      <c r="G2215" t="s">
        <v>55</v>
      </c>
      <c r="H2215">
        <v>5565</v>
      </c>
      <c r="I2215" t="s">
        <v>66</v>
      </c>
      <c r="J2215">
        <f>VLOOKUP(I2215,Key!$A$1:$C$73,2,FALSE)</f>
        <v>43.078530000000001</v>
      </c>
      <c r="K2215">
        <f>VLOOKUP(I2215,Key!$A$1:$C$73,3,FALSE)</f>
        <v>-87.882620000000003</v>
      </c>
      <c r="L2215" t="s">
        <v>63</v>
      </c>
      <c r="M2215">
        <f>VLOOKUP(L2215,Key!$A$1:$C$73,2,FALSE)</f>
        <v>43.066893999999998</v>
      </c>
      <c r="N2215">
        <f>VLOOKUP(L2215,Key!$A$1:$C$73,3,FALSE)</f>
        <v>-87.877936000000005</v>
      </c>
      <c r="O2215">
        <v>7</v>
      </c>
      <c r="P2215">
        <v>3</v>
      </c>
      <c r="Q2215">
        <v>1.1000000000000001</v>
      </c>
      <c r="R2215">
        <v>1</v>
      </c>
      <c r="S2215">
        <v>42</v>
      </c>
      <c r="T2215">
        <f t="shared" si="306"/>
        <v>-1</v>
      </c>
      <c r="U2215" s="1">
        <v>42833</v>
      </c>
      <c r="V2215" s="13">
        <f t="shared" si="307"/>
        <v>42826</v>
      </c>
      <c r="W2215" s="14">
        <f t="shared" si="308"/>
        <v>42833</v>
      </c>
      <c r="X2215" s="1" t="str">
        <f t="shared" si="309"/>
        <v>Saturday</v>
      </c>
      <c r="Y2215" s="2">
        <v>0.28297453703703707</v>
      </c>
      <c r="Z2215" s="2">
        <f t="shared" si="310"/>
        <v>0.29166666666666663</v>
      </c>
      <c r="AA2215">
        <f>1</f>
        <v>1</v>
      </c>
      <c r="AB2215" s="1">
        <v>42833</v>
      </c>
      <c r="AC2215" s="13">
        <f t="shared" si="311"/>
        <v>42826</v>
      </c>
      <c r="AD2215" s="14">
        <f t="shared" si="312"/>
        <v>42833</v>
      </c>
      <c r="AE2215" s="1" t="str">
        <f t="shared" si="313"/>
        <v>Saturday</v>
      </c>
      <c r="AF2215" s="2">
        <v>0.28817129629629629</v>
      </c>
      <c r="AG2215" s="2">
        <f t="shared" si="314"/>
        <v>0.29166666666666663</v>
      </c>
      <c r="AH2215" t="s">
        <v>23</v>
      </c>
    </row>
    <row r="2216" spans="1:34" x14ac:dyDescent="0.25">
      <c r="A2216">
        <v>1516786</v>
      </c>
      <c r="B2216" t="s">
        <v>54</v>
      </c>
      <c r="E2216">
        <v>53051</v>
      </c>
      <c r="F2216" t="s">
        <v>20</v>
      </c>
      <c r="G2216" t="s">
        <v>55</v>
      </c>
      <c r="H2216">
        <v>88</v>
      </c>
      <c r="I2216" t="s">
        <v>84</v>
      </c>
      <c r="J2216">
        <f>VLOOKUP(I2216,Key!$A$1:$C$73,2,FALSE)</f>
        <v>43.040154000000001</v>
      </c>
      <c r="K2216">
        <f>VLOOKUP(I2216,Key!$A$1:$C$73,3,FALSE)</f>
        <v>-87.932113000000001</v>
      </c>
      <c r="L2216" t="s">
        <v>84</v>
      </c>
      <c r="M2216">
        <f>VLOOKUP(L2216,Key!$A$1:$C$73,2,FALSE)</f>
        <v>43.040154000000001</v>
      </c>
      <c r="N2216">
        <f>VLOOKUP(L2216,Key!$A$1:$C$73,3,FALSE)</f>
        <v>-87.932113000000001</v>
      </c>
      <c r="O2216">
        <v>21</v>
      </c>
      <c r="P2216">
        <v>3</v>
      </c>
      <c r="Q2216">
        <v>3.2</v>
      </c>
      <c r="R2216">
        <v>3</v>
      </c>
      <c r="S2216">
        <v>126</v>
      </c>
      <c r="T2216">
        <f t="shared" si="306"/>
        <v>-1</v>
      </c>
      <c r="U2216" s="1">
        <v>42833</v>
      </c>
      <c r="V2216" s="13">
        <f t="shared" si="307"/>
        <v>42826</v>
      </c>
      <c r="W2216" s="14">
        <f t="shared" si="308"/>
        <v>42833</v>
      </c>
      <c r="X2216" s="1" t="str">
        <f t="shared" si="309"/>
        <v>Saturday</v>
      </c>
      <c r="Y2216" s="2">
        <v>0.38601851851851854</v>
      </c>
      <c r="Z2216" s="2">
        <f t="shared" si="310"/>
        <v>0.375</v>
      </c>
      <c r="AA2216">
        <f>1</f>
        <v>1</v>
      </c>
      <c r="AB2216" s="1">
        <v>42833</v>
      </c>
      <c r="AC2216" s="13">
        <f t="shared" si="311"/>
        <v>42826</v>
      </c>
      <c r="AD2216" s="14">
        <f t="shared" si="312"/>
        <v>42833</v>
      </c>
      <c r="AE2216" s="1" t="str">
        <f t="shared" si="313"/>
        <v>Saturday</v>
      </c>
      <c r="AF2216" s="2">
        <v>0.40042824074074074</v>
      </c>
      <c r="AG2216" s="2">
        <f t="shared" si="314"/>
        <v>0.41666666666666663</v>
      </c>
      <c r="AH2216" t="s">
        <v>25</v>
      </c>
    </row>
    <row r="2217" spans="1:34" x14ac:dyDescent="0.25">
      <c r="A2217">
        <v>1217885</v>
      </c>
      <c r="B2217" t="s">
        <v>54</v>
      </c>
      <c r="E2217">
        <v>53202</v>
      </c>
      <c r="F2217" t="s">
        <v>20</v>
      </c>
      <c r="G2217" t="s">
        <v>55</v>
      </c>
      <c r="H2217">
        <v>11130</v>
      </c>
      <c r="I2217" t="s">
        <v>78</v>
      </c>
      <c r="J2217">
        <f>VLOOKUP(I2217,Key!$A$1:$C$73,2,FALSE)</f>
        <v>43.048200000000001</v>
      </c>
      <c r="K2217">
        <f>VLOOKUP(I2217,Key!$A$1:$C$73,3,FALSE)</f>
        <v>-87.900859999999994</v>
      </c>
      <c r="L2217" t="s">
        <v>78</v>
      </c>
      <c r="M2217">
        <f>VLOOKUP(L2217,Key!$A$1:$C$73,2,FALSE)</f>
        <v>43.048200000000001</v>
      </c>
      <c r="N2217">
        <f>VLOOKUP(L2217,Key!$A$1:$C$73,3,FALSE)</f>
        <v>-87.900859999999994</v>
      </c>
      <c r="O2217">
        <v>41</v>
      </c>
      <c r="P2217">
        <v>6</v>
      </c>
      <c r="Q2217">
        <v>6.2</v>
      </c>
      <c r="R2217">
        <v>5.8</v>
      </c>
      <c r="S2217">
        <v>246</v>
      </c>
      <c r="T2217">
        <f t="shared" si="306"/>
        <v>-1</v>
      </c>
      <c r="U2217" s="1">
        <v>42833</v>
      </c>
      <c r="V2217" s="13">
        <f t="shared" si="307"/>
        <v>42826</v>
      </c>
      <c r="W2217" s="14">
        <f t="shared" si="308"/>
        <v>42833</v>
      </c>
      <c r="X2217" s="1" t="str">
        <f t="shared" si="309"/>
        <v>Saturday</v>
      </c>
      <c r="Y2217" s="2">
        <v>0.45040509259259259</v>
      </c>
      <c r="Z2217" s="2">
        <f t="shared" si="310"/>
        <v>0.45833333333333331</v>
      </c>
      <c r="AA2217">
        <f>1</f>
        <v>1</v>
      </c>
      <c r="AB2217" s="1">
        <v>42833</v>
      </c>
      <c r="AC2217" s="13">
        <f t="shared" si="311"/>
        <v>42826</v>
      </c>
      <c r="AD2217" s="14">
        <f t="shared" si="312"/>
        <v>42833</v>
      </c>
      <c r="AE2217" s="1" t="str">
        <f t="shared" si="313"/>
        <v>Saturday</v>
      </c>
      <c r="AF2217" s="2">
        <v>0.47848379629629628</v>
      </c>
      <c r="AG2217" s="2">
        <f t="shared" si="314"/>
        <v>0.45833333333333331</v>
      </c>
      <c r="AH2217" t="s">
        <v>25</v>
      </c>
    </row>
    <row r="2218" spans="1:34" x14ac:dyDescent="0.25">
      <c r="A2218">
        <v>1568423</v>
      </c>
      <c r="B2218" t="s">
        <v>54</v>
      </c>
      <c r="E2218">
        <v>53223</v>
      </c>
      <c r="F2218" t="s">
        <v>20</v>
      </c>
      <c r="G2218" t="s">
        <v>55</v>
      </c>
      <c r="H2218">
        <v>76</v>
      </c>
      <c r="I2218" t="s">
        <v>75</v>
      </c>
      <c r="J2218">
        <f>VLOOKUP(I2218,Key!$A$1:$C$73,2,FALSE)</f>
        <v>43.060296999999998</v>
      </c>
      <c r="K2218">
        <f>VLOOKUP(I2218,Key!$A$1:$C$73,3,FALSE)</f>
        <v>-87.913150000000002</v>
      </c>
      <c r="L2218" t="s">
        <v>67</v>
      </c>
      <c r="M2218">
        <f>VLOOKUP(L2218,Key!$A$1:$C$73,2,FALSE)</f>
        <v>43.05847</v>
      </c>
      <c r="N2218">
        <f>VLOOKUP(L2218,Key!$A$1:$C$73,3,FALSE)</f>
        <v>-87.898079999999993</v>
      </c>
      <c r="O2218">
        <v>19</v>
      </c>
      <c r="P2218">
        <v>3</v>
      </c>
      <c r="Q2218">
        <v>2.9</v>
      </c>
      <c r="R2218">
        <v>2.7</v>
      </c>
      <c r="S2218">
        <v>114</v>
      </c>
      <c r="T2218">
        <f t="shared" si="306"/>
        <v>-1</v>
      </c>
      <c r="U2218" s="1">
        <v>42833</v>
      </c>
      <c r="V2218" s="13">
        <f t="shared" si="307"/>
        <v>42826</v>
      </c>
      <c r="W2218" s="14">
        <f t="shared" si="308"/>
        <v>42833</v>
      </c>
      <c r="X2218" s="1" t="str">
        <f t="shared" si="309"/>
        <v>Saturday</v>
      </c>
      <c r="Y2218" s="2">
        <v>0.46653935185185186</v>
      </c>
      <c r="Z2218" s="2">
        <f t="shared" si="310"/>
        <v>0.45833333333333331</v>
      </c>
      <c r="AA2218">
        <f>1</f>
        <v>1</v>
      </c>
      <c r="AB2218" s="1">
        <v>42833</v>
      </c>
      <c r="AC2218" s="13">
        <f t="shared" si="311"/>
        <v>42826</v>
      </c>
      <c r="AD2218" s="14">
        <f t="shared" si="312"/>
        <v>42833</v>
      </c>
      <c r="AE2218" s="1" t="str">
        <f t="shared" si="313"/>
        <v>Saturday</v>
      </c>
      <c r="AF2218" s="2">
        <v>0.47979166666666667</v>
      </c>
      <c r="AG2218" s="2">
        <f t="shared" si="314"/>
        <v>0.5</v>
      </c>
      <c r="AH2218" t="s">
        <v>23</v>
      </c>
    </row>
    <row r="2219" spans="1:34" x14ac:dyDescent="0.25">
      <c r="A2219">
        <v>1149918</v>
      </c>
      <c r="B2219" t="s">
        <v>54</v>
      </c>
      <c r="E2219">
        <v>60561</v>
      </c>
      <c r="F2219" t="s">
        <v>20</v>
      </c>
      <c r="G2219" t="s">
        <v>55</v>
      </c>
      <c r="H2219">
        <v>204</v>
      </c>
      <c r="I2219" t="s">
        <v>84</v>
      </c>
      <c r="J2219">
        <f>VLOOKUP(I2219,Key!$A$1:$C$73,2,FALSE)</f>
        <v>43.040154000000001</v>
      </c>
      <c r="K2219">
        <f>VLOOKUP(I2219,Key!$A$1:$C$73,3,FALSE)</f>
        <v>-87.932113000000001</v>
      </c>
      <c r="L2219" t="s">
        <v>36</v>
      </c>
      <c r="M2219">
        <f>VLOOKUP(L2219,Key!$A$1:$C$73,2,FALSE)</f>
        <v>43.03519</v>
      </c>
      <c r="N2219">
        <f>VLOOKUP(L2219,Key!$A$1:$C$73,3,FALSE)</f>
        <v>-87.907390000000007</v>
      </c>
      <c r="O2219">
        <v>24</v>
      </c>
      <c r="P2219">
        <v>3</v>
      </c>
      <c r="Q2219">
        <v>3.6</v>
      </c>
      <c r="R2219">
        <v>3.4</v>
      </c>
      <c r="S2219">
        <v>144</v>
      </c>
      <c r="T2219">
        <f t="shared" si="306"/>
        <v>-1</v>
      </c>
      <c r="U2219" s="1">
        <v>42833</v>
      </c>
      <c r="V2219" s="13">
        <f t="shared" si="307"/>
        <v>42826</v>
      </c>
      <c r="W2219" s="14">
        <f t="shared" si="308"/>
        <v>42833</v>
      </c>
      <c r="X2219" s="1" t="str">
        <f t="shared" si="309"/>
        <v>Saturday</v>
      </c>
      <c r="Y2219" s="2">
        <v>0.47480324074074076</v>
      </c>
      <c r="Z2219" s="2">
        <f t="shared" si="310"/>
        <v>0.45833333333333331</v>
      </c>
      <c r="AA2219">
        <f>1</f>
        <v>1</v>
      </c>
      <c r="AB2219" s="1">
        <v>42833</v>
      </c>
      <c r="AC2219" s="13">
        <f t="shared" si="311"/>
        <v>42826</v>
      </c>
      <c r="AD2219" s="14">
        <f t="shared" si="312"/>
        <v>42833</v>
      </c>
      <c r="AE2219" s="1" t="str">
        <f t="shared" si="313"/>
        <v>Saturday</v>
      </c>
      <c r="AF2219" s="2">
        <v>0.49128472222222225</v>
      </c>
      <c r="AG2219" s="2">
        <f t="shared" si="314"/>
        <v>0.5</v>
      </c>
      <c r="AH2219" t="s">
        <v>23</v>
      </c>
    </row>
    <row r="2220" spans="1:34" x14ac:dyDescent="0.25">
      <c r="A2220">
        <v>1161034</v>
      </c>
      <c r="B2220" t="s">
        <v>54</v>
      </c>
      <c r="E2220">
        <v>53202</v>
      </c>
      <c r="F2220" t="s">
        <v>20</v>
      </c>
      <c r="G2220" t="s">
        <v>55</v>
      </c>
      <c r="H2220">
        <v>91</v>
      </c>
      <c r="I2220" t="s">
        <v>62</v>
      </c>
      <c r="J2220">
        <f>VLOOKUP(I2220,Key!$A$1:$C$73,2,FALSE)</f>
        <v>43.052460000000004</v>
      </c>
      <c r="K2220">
        <f>VLOOKUP(I2220,Key!$A$1:$C$73,3,FALSE)</f>
        <v>-87.891000000000005</v>
      </c>
      <c r="L2220" t="s">
        <v>56</v>
      </c>
      <c r="M2220">
        <f>VLOOKUP(L2220,Key!$A$1:$C$73,2,FALSE)</f>
        <v>43.004728999999998</v>
      </c>
      <c r="N2220">
        <f>VLOOKUP(L2220,Key!$A$1:$C$73,3,FALSE)</f>
        <v>-87.905463999999995</v>
      </c>
      <c r="O2220">
        <v>61</v>
      </c>
      <c r="P2220">
        <v>6</v>
      </c>
      <c r="Q2220">
        <v>9.1999999999999993</v>
      </c>
      <c r="R2220">
        <v>8.6999999999999993</v>
      </c>
      <c r="S2220">
        <v>366</v>
      </c>
      <c r="T2220">
        <f t="shared" si="306"/>
        <v>-1</v>
      </c>
      <c r="U2220" s="1">
        <v>42833</v>
      </c>
      <c r="V2220" s="13">
        <f t="shared" si="307"/>
        <v>42826</v>
      </c>
      <c r="W2220" s="14">
        <f t="shared" si="308"/>
        <v>42833</v>
      </c>
      <c r="X2220" s="1" t="str">
        <f t="shared" si="309"/>
        <v>Saturday</v>
      </c>
      <c r="Y2220" s="2">
        <v>0.48410879629629627</v>
      </c>
      <c r="Z2220" s="2">
        <f t="shared" si="310"/>
        <v>0.5</v>
      </c>
      <c r="AA2220">
        <f>1</f>
        <v>1</v>
      </c>
      <c r="AB2220" s="1">
        <v>42833</v>
      </c>
      <c r="AC2220" s="13">
        <f t="shared" si="311"/>
        <v>42826</v>
      </c>
      <c r="AD2220" s="14">
        <f t="shared" si="312"/>
        <v>42833</v>
      </c>
      <c r="AE2220" s="1" t="str">
        <f t="shared" si="313"/>
        <v>Saturday</v>
      </c>
      <c r="AF2220" s="2">
        <v>0.52688657407407413</v>
      </c>
      <c r="AG2220" s="2">
        <f t="shared" si="314"/>
        <v>0.54166666666666663</v>
      </c>
      <c r="AH2220" t="s">
        <v>23</v>
      </c>
    </row>
    <row r="2221" spans="1:34" x14ac:dyDescent="0.25">
      <c r="A2221">
        <v>1568539</v>
      </c>
      <c r="B2221" t="s">
        <v>54</v>
      </c>
      <c r="E2221">
        <v>53703</v>
      </c>
      <c r="F2221" t="s">
        <v>20</v>
      </c>
      <c r="G2221" t="s">
        <v>55</v>
      </c>
      <c r="H2221">
        <v>11151</v>
      </c>
      <c r="I2221" t="s">
        <v>77</v>
      </c>
      <c r="J2221">
        <f>VLOOKUP(I2221,Key!$A$1:$C$73,2,FALSE)</f>
        <v>43.036900000000003</v>
      </c>
      <c r="K2221">
        <f>VLOOKUP(I2221,Key!$A$1:$C$73,3,FALSE)</f>
        <v>-87.89667</v>
      </c>
      <c r="L2221" t="s">
        <v>39</v>
      </c>
      <c r="M2221">
        <f>VLOOKUP(L2221,Key!$A$1:$C$73,2,FALSE)</f>
        <v>43.031480000000002</v>
      </c>
      <c r="N2221">
        <f>VLOOKUP(L2221,Key!$A$1:$C$73,3,FALSE)</f>
        <v>-87.908169999999998</v>
      </c>
      <c r="O2221">
        <v>23</v>
      </c>
      <c r="P2221">
        <v>3</v>
      </c>
      <c r="Q2221">
        <v>3.5</v>
      </c>
      <c r="R2221">
        <v>3.3</v>
      </c>
      <c r="S2221">
        <v>138</v>
      </c>
      <c r="T2221">
        <f t="shared" si="306"/>
        <v>-1</v>
      </c>
      <c r="U2221" s="1">
        <v>42833</v>
      </c>
      <c r="V2221" s="13">
        <f t="shared" si="307"/>
        <v>42826</v>
      </c>
      <c r="W2221" s="14">
        <f t="shared" si="308"/>
        <v>42833</v>
      </c>
      <c r="X2221" s="1" t="str">
        <f t="shared" si="309"/>
        <v>Saturday</v>
      </c>
      <c r="Y2221" s="2">
        <v>0.4841435185185185</v>
      </c>
      <c r="Z2221" s="2">
        <f t="shared" si="310"/>
        <v>0.5</v>
      </c>
      <c r="AA2221">
        <f>1</f>
        <v>1</v>
      </c>
      <c r="AB2221" s="1">
        <v>42833</v>
      </c>
      <c r="AC2221" s="13">
        <f t="shared" si="311"/>
        <v>42826</v>
      </c>
      <c r="AD2221" s="14">
        <f t="shared" si="312"/>
        <v>42833</v>
      </c>
      <c r="AE2221" s="1" t="str">
        <f t="shared" si="313"/>
        <v>Saturday</v>
      </c>
      <c r="AF2221" s="2">
        <v>0.50033564814814813</v>
      </c>
      <c r="AG2221" s="2">
        <f t="shared" si="314"/>
        <v>0.5</v>
      </c>
      <c r="AH2221" t="s">
        <v>23</v>
      </c>
    </row>
    <row r="2222" spans="1:34" x14ac:dyDescent="0.25">
      <c r="A2222">
        <v>1568668</v>
      </c>
      <c r="B2222" t="s">
        <v>54</v>
      </c>
      <c r="E2222">
        <v>76034</v>
      </c>
      <c r="F2222" t="s">
        <v>20</v>
      </c>
      <c r="G2222" t="s">
        <v>55</v>
      </c>
      <c r="H2222">
        <v>5489</v>
      </c>
      <c r="I2222" t="s">
        <v>77</v>
      </c>
      <c r="J2222">
        <f>VLOOKUP(I2222,Key!$A$1:$C$73,2,FALSE)</f>
        <v>43.036900000000003</v>
      </c>
      <c r="K2222">
        <f>VLOOKUP(I2222,Key!$A$1:$C$73,3,FALSE)</f>
        <v>-87.89667</v>
      </c>
      <c r="L2222" t="s">
        <v>77</v>
      </c>
      <c r="M2222">
        <f>VLOOKUP(L2222,Key!$A$1:$C$73,2,FALSE)</f>
        <v>43.036900000000003</v>
      </c>
      <c r="N2222">
        <f>VLOOKUP(L2222,Key!$A$1:$C$73,3,FALSE)</f>
        <v>-87.89667</v>
      </c>
      <c r="O2222">
        <v>56</v>
      </c>
      <c r="P2222">
        <v>6</v>
      </c>
      <c r="Q2222">
        <v>8.4</v>
      </c>
      <c r="R2222">
        <v>8</v>
      </c>
      <c r="S2222">
        <v>336</v>
      </c>
      <c r="T2222">
        <f t="shared" si="306"/>
        <v>-1</v>
      </c>
      <c r="U2222" s="1">
        <v>42833</v>
      </c>
      <c r="V2222" s="13">
        <f t="shared" si="307"/>
        <v>42826</v>
      </c>
      <c r="W2222" s="14">
        <f t="shared" si="308"/>
        <v>42833</v>
      </c>
      <c r="X2222" s="1" t="str">
        <f t="shared" si="309"/>
        <v>Saturday</v>
      </c>
      <c r="Y2222" s="2">
        <v>0.50359953703703708</v>
      </c>
      <c r="Z2222" s="2">
        <f t="shared" si="310"/>
        <v>0.5</v>
      </c>
      <c r="AA2222">
        <f>1</f>
        <v>1</v>
      </c>
      <c r="AB2222" s="1">
        <v>42833</v>
      </c>
      <c r="AC2222" s="13">
        <f t="shared" si="311"/>
        <v>42826</v>
      </c>
      <c r="AD2222" s="14">
        <f t="shared" si="312"/>
        <v>42833</v>
      </c>
      <c r="AE2222" s="1" t="str">
        <f t="shared" si="313"/>
        <v>Saturday</v>
      </c>
      <c r="AF2222" s="2">
        <v>0.54271990740740739</v>
      </c>
      <c r="AG2222" s="2">
        <f t="shared" si="314"/>
        <v>0.54166666666666663</v>
      </c>
      <c r="AH2222" t="s">
        <v>25</v>
      </c>
    </row>
    <row r="2223" spans="1:34" x14ac:dyDescent="0.25">
      <c r="A2223">
        <v>1568718</v>
      </c>
      <c r="B2223" t="s">
        <v>54</v>
      </c>
      <c r="E2223">
        <v>53105</v>
      </c>
      <c r="F2223" t="s">
        <v>20</v>
      </c>
      <c r="G2223" t="s">
        <v>55</v>
      </c>
      <c r="H2223">
        <v>5416</v>
      </c>
      <c r="I2223" t="s">
        <v>91</v>
      </c>
      <c r="J2223">
        <f>VLOOKUP(I2223,Key!$A$1:$C$73,2,FALSE)</f>
        <v>43.048609999999996</v>
      </c>
      <c r="K2223">
        <f>VLOOKUP(I2223,Key!$A$1:$C$73,3,FALSE)</f>
        <v>-88.008480000000006</v>
      </c>
      <c r="L2223" t="s">
        <v>91</v>
      </c>
      <c r="M2223">
        <f>VLOOKUP(L2223,Key!$A$1:$C$73,2,FALSE)</f>
        <v>43.048609999999996</v>
      </c>
      <c r="N2223">
        <f>VLOOKUP(L2223,Key!$A$1:$C$73,3,FALSE)</f>
        <v>-88.008480000000006</v>
      </c>
      <c r="O2223">
        <v>55</v>
      </c>
      <c r="P2223">
        <v>6</v>
      </c>
      <c r="Q2223">
        <v>8.3000000000000007</v>
      </c>
      <c r="R2223">
        <v>7.8</v>
      </c>
      <c r="S2223">
        <v>330</v>
      </c>
      <c r="T2223">
        <f t="shared" si="306"/>
        <v>-1</v>
      </c>
      <c r="U2223" s="1">
        <v>42833</v>
      </c>
      <c r="V2223" s="13">
        <f t="shared" si="307"/>
        <v>42826</v>
      </c>
      <c r="W2223" s="14">
        <f t="shared" si="308"/>
        <v>42833</v>
      </c>
      <c r="X2223" s="1" t="str">
        <f t="shared" si="309"/>
        <v>Saturday</v>
      </c>
      <c r="Y2223" s="2">
        <v>0.50707175925925929</v>
      </c>
      <c r="Z2223" s="2">
        <f t="shared" si="310"/>
        <v>0.5</v>
      </c>
      <c r="AA2223">
        <f>1</f>
        <v>1</v>
      </c>
      <c r="AB2223" s="1">
        <v>42833</v>
      </c>
      <c r="AC2223" s="13">
        <f t="shared" si="311"/>
        <v>42826</v>
      </c>
      <c r="AD2223" s="14">
        <f t="shared" si="312"/>
        <v>42833</v>
      </c>
      <c r="AE2223" s="1" t="str">
        <f t="shared" si="313"/>
        <v>Saturday</v>
      </c>
      <c r="AF2223" s="2">
        <v>0.54521990740740744</v>
      </c>
      <c r="AG2223" s="2">
        <f t="shared" si="314"/>
        <v>0.54166666666666663</v>
      </c>
      <c r="AH2223" t="s">
        <v>25</v>
      </c>
    </row>
    <row r="2224" spans="1:34" x14ac:dyDescent="0.25">
      <c r="A2224">
        <v>1568276</v>
      </c>
      <c r="B2224" t="s">
        <v>54</v>
      </c>
      <c r="E2224">
        <v>52402</v>
      </c>
      <c r="F2224" t="s">
        <v>20</v>
      </c>
      <c r="G2224" t="s">
        <v>55</v>
      </c>
      <c r="H2224">
        <v>267</v>
      </c>
      <c r="I2224" t="s">
        <v>74</v>
      </c>
      <c r="J2224">
        <f>VLOOKUP(I2224,Key!$A$1:$C$73,2,FALSE)</f>
        <v>43.05536</v>
      </c>
      <c r="K2224">
        <f>VLOOKUP(I2224,Key!$A$1:$C$73,3,FALSE)</f>
        <v>-87.90504</v>
      </c>
      <c r="L2224" t="s">
        <v>28</v>
      </c>
      <c r="M2224">
        <f>VLOOKUP(L2224,Key!$A$1:$C$73,2,FALSE)</f>
        <v>43.038580000000003</v>
      </c>
      <c r="N2224">
        <f>VLOOKUP(L2224,Key!$A$1:$C$73,3,FALSE)</f>
        <v>-87.90934</v>
      </c>
      <c r="O2224">
        <v>13</v>
      </c>
      <c r="P2224">
        <v>3</v>
      </c>
      <c r="Q2224">
        <v>2</v>
      </c>
      <c r="R2224">
        <v>1.9</v>
      </c>
      <c r="S2224">
        <v>78</v>
      </c>
      <c r="T2224">
        <f t="shared" si="306"/>
        <v>-1</v>
      </c>
      <c r="U2224" s="1">
        <v>42833</v>
      </c>
      <c r="V2224" s="13">
        <f t="shared" si="307"/>
        <v>42826</v>
      </c>
      <c r="W2224" s="14">
        <f t="shared" si="308"/>
        <v>42833</v>
      </c>
      <c r="X2224" s="1" t="str">
        <f t="shared" si="309"/>
        <v>Saturday</v>
      </c>
      <c r="Y2224" s="2">
        <v>0.52418981481481486</v>
      </c>
      <c r="Z2224" s="2">
        <f t="shared" si="310"/>
        <v>0.54166666666666663</v>
      </c>
      <c r="AA2224">
        <f>1</f>
        <v>1</v>
      </c>
      <c r="AB2224" s="1">
        <v>42833</v>
      </c>
      <c r="AC2224" s="13">
        <f t="shared" si="311"/>
        <v>42826</v>
      </c>
      <c r="AD2224" s="14">
        <f t="shared" si="312"/>
        <v>42833</v>
      </c>
      <c r="AE2224" s="1" t="str">
        <f t="shared" si="313"/>
        <v>Saturday</v>
      </c>
      <c r="AF2224" s="2">
        <v>0.5330555555555555</v>
      </c>
      <c r="AG2224" s="2">
        <f t="shared" si="314"/>
        <v>0.54166666666666663</v>
      </c>
      <c r="AH2224" t="s">
        <v>23</v>
      </c>
    </row>
    <row r="2225" spans="1:34" x14ac:dyDescent="0.25">
      <c r="A2225">
        <v>1454202</v>
      </c>
      <c r="B2225" t="s">
        <v>54</v>
      </c>
      <c r="E2225">
        <v>91950</v>
      </c>
      <c r="F2225" t="s">
        <v>20</v>
      </c>
      <c r="G2225" t="s">
        <v>55</v>
      </c>
      <c r="H2225">
        <v>5481</v>
      </c>
      <c r="I2225" t="s">
        <v>85</v>
      </c>
      <c r="J2225">
        <f>VLOOKUP(I2225,Key!$A$1:$C$73,2,FALSE)</f>
        <v>43.053040000000003</v>
      </c>
      <c r="K2225">
        <f>VLOOKUP(I2225,Key!$A$1:$C$73,3,FALSE)</f>
        <v>-87.897660000000002</v>
      </c>
      <c r="L2225" t="s">
        <v>33</v>
      </c>
      <c r="M2225">
        <f>VLOOKUP(L2225,Key!$A$1:$C$73,2,FALSE)</f>
        <v>43.045712999999999</v>
      </c>
      <c r="N2225">
        <f>VLOOKUP(L2225,Key!$A$1:$C$73,3,FALSE)</f>
        <v>-87.899756999999994</v>
      </c>
      <c r="O2225">
        <v>75</v>
      </c>
      <c r="P2225">
        <v>9</v>
      </c>
      <c r="Q2225">
        <v>11.3</v>
      </c>
      <c r="R2225">
        <v>10.7</v>
      </c>
      <c r="S2225">
        <v>450</v>
      </c>
      <c r="T2225">
        <f t="shared" si="306"/>
        <v>-1</v>
      </c>
      <c r="U2225" s="1">
        <v>42833</v>
      </c>
      <c r="V2225" s="13">
        <f t="shared" si="307"/>
        <v>42826</v>
      </c>
      <c r="W2225" s="14">
        <f t="shared" si="308"/>
        <v>42833</v>
      </c>
      <c r="X2225" s="1" t="str">
        <f t="shared" si="309"/>
        <v>Saturday</v>
      </c>
      <c r="Y2225" s="2">
        <v>0.52749999999999997</v>
      </c>
      <c r="Z2225" s="2">
        <f t="shared" si="310"/>
        <v>0.54166666666666663</v>
      </c>
      <c r="AA2225">
        <f>1</f>
        <v>1</v>
      </c>
      <c r="AB2225" s="1">
        <v>42833</v>
      </c>
      <c r="AC2225" s="13">
        <f t="shared" si="311"/>
        <v>42826</v>
      </c>
      <c r="AD2225" s="14">
        <f t="shared" si="312"/>
        <v>42833</v>
      </c>
      <c r="AE2225" s="1" t="str">
        <f t="shared" si="313"/>
        <v>Saturday</v>
      </c>
      <c r="AF2225" s="2">
        <v>0.57951388888888888</v>
      </c>
      <c r="AG2225" s="2">
        <f t="shared" si="314"/>
        <v>0.58333333333333326</v>
      </c>
      <c r="AH2225" t="s">
        <v>23</v>
      </c>
    </row>
    <row r="2226" spans="1:34" x14ac:dyDescent="0.25">
      <c r="A2226">
        <v>1084225</v>
      </c>
      <c r="B2226" t="s">
        <v>54</v>
      </c>
      <c r="E2226">
        <v>53049</v>
      </c>
      <c r="F2226" t="s">
        <v>20</v>
      </c>
      <c r="G2226" t="s">
        <v>55</v>
      </c>
      <c r="H2226">
        <v>23</v>
      </c>
      <c r="I2226" t="s">
        <v>67</v>
      </c>
      <c r="J2226">
        <f>VLOOKUP(I2226,Key!$A$1:$C$73,2,FALSE)</f>
        <v>43.05847</v>
      </c>
      <c r="K2226">
        <f>VLOOKUP(I2226,Key!$A$1:$C$73,3,FALSE)</f>
        <v>-87.898079999999993</v>
      </c>
      <c r="L2226" t="s">
        <v>62</v>
      </c>
      <c r="M2226">
        <f>VLOOKUP(L2226,Key!$A$1:$C$73,2,FALSE)</f>
        <v>43.052460000000004</v>
      </c>
      <c r="N2226">
        <f>VLOOKUP(L2226,Key!$A$1:$C$73,3,FALSE)</f>
        <v>-87.891000000000005</v>
      </c>
      <c r="O2226">
        <v>12</v>
      </c>
      <c r="P2226">
        <v>3</v>
      </c>
      <c r="Q2226">
        <v>1.8</v>
      </c>
      <c r="R2226">
        <v>1.7</v>
      </c>
      <c r="S2226">
        <v>72</v>
      </c>
      <c r="T2226">
        <f t="shared" si="306"/>
        <v>-1</v>
      </c>
      <c r="U2226" s="1">
        <v>42833</v>
      </c>
      <c r="V2226" s="13">
        <f t="shared" si="307"/>
        <v>42826</v>
      </c>
      <c r="W2226" s="14">
        <f t="shared" si="308"/>
        <v>42833</v>
      </c>
      <c r="X2226" s="1" t="str">
        <f t="shared" si="309"/>
        <v>Saturday</v>
      </c>
      <c r="Y2226" s="2">
        <v>0.52916666666666667</v>
      </c>
      <c r="Z2226" s="2">
        <f t="shared" si="310"/>
        <v>0.54166666666666663</v>
      </c>
      <c r="AA2226">
        <f>1</f>
        <v>1</v>
      </c>
      <c r="AB2226" s="1">
        <v>42833</v>
      </c>
      <c r="AC2226" s="13">
        <f t="shared" si="311"/>
        <v>42826</v>
      </c>
      <c r="AD2226" s="14">
        <f t="shared" si="312"/>
        <v>42833</v>
      </c>
      <c r="AE2226" s="1" t="str">
        <f t="shared" si="313"/>
        <v>Saturday</v>
      </c>
      <c r="AF2226" s="2">
        <v>0.53776620370370376</v>
      </c>
      <c r="AG2226" s="2">
        <f t="shared" si="314"/>
        <v>0.54166666666666663</v>
      </c>
      <c r="AH2226" t="s">
        <v>23</v>
      </c>
    </row>
    <row r="2227" spans="1:34" x14ac:dyDescent="0.25">
      <c r="A2227">
        <v>1568918</v>
      </c>
      <c r="B2227" t="s">
        <v>54</v>
      </c>
      <c r="E2227">
        <v>54935</v>
      </c>
      <c r="F2227" t="s">
        <v>20</v>
      </c>
      <c r="G2227" t="s">
        <v>55</v>
      </c>
      <c r="H2227">
        <v>199</v>
      </c>
      <c r="I2227" t="s">
        <v>67</v>
      </c>
      <c r="J2227">
        <f>VLOOKUP(I2227,Key!$A$1:$C$73,2,FALSE)</f>
        <v>43.05847</v>
      </c>
      <c r="K2227">
        <f>VLOOKUP(I2227,Key!$A$1:$C$73,3,FALSE)</f>
        <v>-87.898079999999993</v>
      </c>
      <c r="L2227" t="s">
        <v>62</v>
      </c>
      <c r="M2227">
        <f>VLOOKUP(L2227,Key!$A$1:$C$73,2,FALSE)</f>
        <v>43.052460000000004</v>
      </c>
      <c r="N2227">
        <f>VLOOKUP(L2227,Key!$A$1:$C$73,3,FALSE)</f>
        <v>-87.891000000000005</v>
      </c>
      <c r="O2227">
        <v>13</v>
      </c>
      <c r="P2227">
        <v>3</v>
      </c>
      <c r="Q2227">
        <v>2</v>
      </c>
      <c r="R2227">
        <v>1.9</v>
      </c>
      <c r="S2227">
        <v>78</v>
      </c>
      <c r="T2227">
        <f t="shared" si="306"/>
        <v>-1</v>
      </c>
      <c r="U2227" s="1">
        <v>42833</v>
      </c>
      <c r="V2227" s="13">
        <f t="shared" si="307"/>
        <v>42826</v>
      </c>
      <c r="W2227" s="14">
        <f t="shared" si="308"/>
        <v>42833</v>
      </c>
      <c r="X2227" s="1" t="str">
        <f t="shared" si="309"/>
        <v>Saturday</v>
      </c>
      <c r="Y2227" s="2">
        <v>0.52973379629629636</v>
      </c>
      <c r="Z2227" s="2">
        <f t="shared" si="310"/>
        <v>0.54166666666666663</v>
      </c>
      <c r="AA2227">
        <f>1</f>
        <v>1</v>
      </c>
      <c r="AB2227" s="1">
        <v>42833</v>
      </c>
      <c r="AC2227" s="13">
        <f t="shared" si="311"/>
        <v>42826</v>
      </c>
      <c r="AD2227" s="14">
        <f t="shared" si="312"/>
        <v>42833</v>
      </c>
      <c r="AE2227" s="1" t="str">
        <f t="shared" si="313"/>
        <v>Saturday</v>
      </c>
      <c r="AF2227" s="2">
        <v>0.53819444444444442</v>
      </c>
      <c r="AG2227" s="2">
        <f t="shared" si="314"/>
        <v>0.54166666666666663</v>
      </c>
      <c r="AH2227" t="s">
        <v>23</v>
      </c>
    </row>
    <row r="2228" spans="1:34" x14ac:dyDescent="0.25">
      <c r="A2228">
        <v>1568942</v>
      </c>
      <c r="B2228" t="s">
        <v>54</v>
      </c>
      <c r="E2228">
        <v>53233</v>
      </c>
      <c r="F2228" t="s">
        <v>20</v>
      </c>
      <c r="G2228" t="s">
        <v>55</v>
      </c>
      <c r="H2228">
        <v>11112</v>
      </c>
      <c r="I2228" t="s">
        <v>84</v>
      </c>
      <c r="J2228">
        <f>VLOOKUP(I2228,Key!$A$1:$C$73,2,FALSE)</f>
        <v>43.040154000000001</v>
      </c>
      <c r="K2228">
        <f>VLOOKUP(I2228,Key!$A$1:$C$73,3,FALSE)</f>
        <v>-87.932113000000001</v>
      </c>
      <c r="L2228" t="s">
        <v>36</v>
      </c>
      <c r="M2228">
        <f>VLOOKUP(L2228,Key!$A$1:$C$73,2,FALSE)</f>
        <v>43.03519</v>
      </c>
      <c r="N2228">
        <f>VLOOKUP(L2228,Key!$A$1:$C$73,3,FALSE)</f>
        <v>-87.907390000000007</v>
      </c>
      <c r="O2228">
        <v>43</v>
      </c>
      <c r="P2228">
        <v>6</v>
      </c>
      <c r="Q2228">
        <v>6.5</v>
      </c>
      <c r="R2228">
        <v>6.1</v>
      </c>
      <c r="S2228">
        <v>258</v>
      </c>
      <c r="T2228">
        <f t="shared" si="306"/>
        <v>-1</v>
      </c>
      <c r="U2228" s="1">
        <v>42833</v>
      </c>
      <c r="V2228" s="13">
        <f t="shared" si="307"/>
        <v>42826</v>
      </c>
      <c r="W2228" s="14">
        <f t="shared" si="308"/>
        <v>42833</v>
      </c>
      <c r="X2228" s="1" t="str">
        <f t="shared" si="309"/>
        <v>Saturday</v>
      </c>
      <c r="Y2228" s="2">
        <v>0.53246527777777775</v>
      </c>
      <c r="Z2228" s="2">
        <f t="shared" si="310"/>
        <v>0.54166666666666663</v>
      </c>
      <c r="AA2228">
        <f>1</f>
        <v>1</v>
      </c>
      <c r="AB2228" s="1">
        <v>42833</v>
      </c>
      <c r="AC2228" s="13">
        <f t="shared" si="311"/>
        <v>42826</v>
      </c>
      <c r="AD2228" s="14">
        <f t="shared" si="312"/>
        <v>42833</v>
      </c>
      <c r="AE2228" s="1" t="str">
        <f t="shared" si="313"/>
        <v>Saturday</v>
      </c>
      <c r="AF2228" s="2">
        <v>0.56247685185185181</v>
      </c>
      <c r="AG2228" s="2">
        <f t="shared" si="314"/>
        <v>0.54166666666666663</v>
      </c>
      <c r="AH2228" t="s">
        <v>23</v>
      </c>
    </row>
    <row r="2229" spans="1:34" x14ac:dyDescent="0.25">
      <c r="A2229">
        <v>1568958</v>
      </c>
      <c r="B2229" t="s">
        <v>54</v>
      </c>
      <c r="E2229">
        <v>60048</v>
      </c>
      <c r="F2229" t="s">
        <v>20</v>
      </c>
      <c r="G2229" t="s">
        <v>55</v>
      </c>
      <c r="H2229">
        <v>11140</v>
      </c>
      <c r="I2229" t="s">
        <v>84</v>
      </c>
      <c r="J2229">
        <f>VLOOKUP(I2229,Key!$A$1:$C$73,2,FALSE)</f>
        <v>43.040154000000001</v>
      </c>
      <c r="K2229">
        <f>VLOOKUP(I2229,Key!$A$1:$C$73,3,FALSE)</f>
        <v>-87.932113000000001</v>
      </c>
      <c r="L2229" t="s">
        <v>36</v>
      </c>
      <c r="M2229">
        <f>VLOOKUP(L2229,Key!$A$1:$C$73,2,FALSE)</f>
        <v>43.03519</v>
      </c>
      <c r="N2229">
        <f>VLOOKUP(L2229,Key!$A$1:$C$73,3,FALSE)</f>
        <v>-87.907390000000007</v>
      </c>
      <c r="O2229">
        <v>40</v>
      </c>
      <c r="P2229">
        <v>6</v>
      </c>
      <c r="Q2229">
        <v>6</v>
      </c>
      <c r="R2229">
        <v>5.7</v>
      </c>
      <c r="S2229">
        <v>240</v>
      </c>
      <c r="T2229">
        <f t="shared" si="306"/>
        <v>-1</v>
      </c>
      <c r="U2229" s="1">
        <v>42833</v>
      </c>
      <c r="V2229" s="13">
        <f t="shared" si="307"/>
        <v>42826</v>
      </c>
      <c r="W2229" s="14">
        <f t="shared" si="308"/>
        <v>42833</v>
      </c>
      <c r="X2229" s="1" t="str">
        <f t="shared" si="309"/>
        <v>Saturday</v>
      </c>
      <c r="Y2229" s="2">
        <v>0.53403935185185192</v>
      </c>
      <c r="Z2229" s="2">
        <f t="shared" si="310"/>
        <v>0.54166666666666663</v>
      </c>
      <c r="AA2229">
        <f>1</f>
        <v>1</v>
      </c>
      <c r="AB2229" s="1">
        <v>42833</v>
      </c>
      <c r="AC2229" s="13">
        <f t="shared" si="311"/>
        <v>42826</v>
      </c>
      <c r="AD2229" s="14">
        <f t="shared" si="312"/>
        <v>42833</v>
      </c>
      <c r="AE2229" s="1" t="str">
        <f t="shared" si="313"/>
        <v>Saturday</v>
      </c>
      <c r="AF2229" s="2">
        <v>0.56248842592592596</v>
      </c>
      <c r="AG2229" s="2">
        <f t="shared" si="314"/>
        <v>0.54166666666666663</v>
      </c>
      <c r="AH2229" t="s">
        <v>23</v>
      </c>
    </row>
    <row r="2230" spans="1:34" x14ac:dyDescent="0.25">
      <c r="A2230">
        <v>1569000</v>
      </c>
      <c r="B2230" t="s">
        <v>54</v>
      </c>
      <c r="E2230">
        <v>53095</v>
      </c>
      <c r="F2230" t="s">
        <v>20</v>
      </c>
      <c r="G2230" t="s">
        <v>55</v>
      </c>
      <c r="H2230">
        <v>5530</v>
      </c>
      <c r="I2230" t="s">
        <v>37</v>
      </c>
      <c r="J2230">
        <f>VLOOKUP(I2230,Key!$A$1:$C$73,2,FALSE)</f>
        <v>43.049230000000001</v>
      </c>
      <c r="K2230">
        <f>VLOOKUP(I2230,Key!$A$1:$C$73,3,FALSE)</f>
        <v>-87.911940000000001</v>
      </c>
      <c r="L2230" t="s">
        <v>37</v>
      </c>
      <c r="M2230">
        <f>VLOOKUP(L2230,Key!$A$1:$C$73,2,FALSE)</f>
        <v>43.049230000000001</v>
      </c>
      <c r="N2230">
        <f>VLOOKUP(L2230,Key!$A$1:$C$73,3,FALSE)</f>
        <v>-87.911940000000001</v>
      </c>
      <c r="O2230">
        <v>53</v>
      </c>
      <c r="P2230">
        <v>6</v>
      </c>
      <c r="Q2230">
        <v>8</v>
      </c>
      <c r="R2230">
        <v>7.6</v>
      </c>
      <c r="S2230">
        <v>318</v>
      </c>
      <c r="T2230">
        <f t="shared" si="306"/>
        <v>-1</v>
      </c>
      <c r="U2230" s="1">
        <v>42833</v>
      </c>
      <c r="V2230" s="13">
        <f t="shared" si="307"/>
        <v>42826</v>
      </c>
      <c r="W2230" s="14">
        <f t="shared" si="308"/>
        <v>42833</v>
      </c>
      <c r="X2230" s="1" t="str">
        <f t="shared" si="309"/>
        <v>Saturday</v>
      </c>
      <c r="Y2230" s="2">
        <v>0.53990740740740739</v>
      </c>
      <c r="Z2230" s="2">
        <f t="shared" si="310"/>
        <v>0.54166666666666663</v>
      </c>
      <c r="AA2230">
        <f>1</f>
        <v>1</v>
      </c>
      <c r="AB2230" s="1">
        <v>42833</v>
      </c>
      <c r="AC2230" s="13">
        <f t="shared" si="311"/>
        <v>42826</v>
      </c>
      <c r="AD2230" s="14">
        <f t="shared" si="312"/>
        <v>42833</v>
      </c>
      <c r="AE2230" s="1" t="str">
        <f t="shared" si="313"/>
        <v>Saturday</v>
      </c>
      <c r="AF2230" s="2">
        <v>0.57649305555555552</v>
      </c>
      <c r="AG2230" s="2">
        <f t="shared" si="314"/>
        <v>0.58333333333333326</v>
      </c>
      <c r="AH2230" t="s">
        <v>25</v>
      </c>
    </row>
    <row r="2231" spans="1:34" x14ac:dyDescent="0.25">
      <c r="A2231">
        <v>1569068</v>
      </c>
      <c r="B2231" t="s">
        <v>54</v>
      </c>
      <c r="E2231">
        <v>94404</v>
      </c>
      <c r="F2231" t="s">
        <v>20</v>
      </c>
      <c r="G2231" t="s">
        <v>55</v>
      </c>
      <c r="H2231">
        <v>5478</v>
      </c>
      <c r="I2231" t="s">
        <v>37</v>
      </c>
      <c r="J2231">
        <f>VLOOKUP(I2231,Key!$A$1:$C$73,2,FALSE)</f>
        <v>43.049230000000001</v>
      </c>
      <c r="K2231">
        <f>VLOOKUP(I2231,Key!$A$1:$C$73,3,FALSE)</f>
        <v>-87.911940000000001</v>
      </c>
      <c r="L2231" t="s">
        <v>57</v>
      </c>
      <c r="M2231">
        <f>VLOOKUP(L2231,Key!$A$1:$C$73,2,FALSE)</f>
        <v>43.03913</v>
      </c>
      <c r="N2231">
        <f>VLOOKUP(L2231,Key!$A$1:$C$73,3,FALSE)</f>
        <v>-87.916150000000002</v>
      </c>
      <c r="O2231">
        <v>18</v>
      </c>
      <c r="P2231">
        <v>3</v>
      </c>
      <c r="Q2231">
        <v>2.7</v>
      </c>
      <c r="R2231">
        <v>2.6</v>
      </c>
      <c r="S2231">
        <v>108</v>
      </c>
      <c r="T2231">
        <f t="shared" si="306"/>
        <v>-1</v>
      </c>
      <c r="U2231" s="1">
        <v>42833</v>
      </c>
      <c r="V2231" s="13">
        <f t="shared" si="307"/>
        <v>42826</v>
      </c>
      <c r="W2231" s="14">
        <f t="shared" si="308"/>
        <v>42833</v>
      </c>
      <c r="X2231" s="1" t="str">
        <f t="shared" si="309"/>
        <v>Saturday</v>
      </c>
      <c r="Y2231" s="2">
        <v>0.54877314814814815</v>
      </c>
      <c r="Z2231" s="2">
        <f t="shared" si="310"/>
        <v>0.54166666666666663</v>
      </c>
      <c r="AA2231">
        <f>1</f>
        <v>1</v>
      </c>
      <c r="AB2231" s="1">
        <v>42833</v>
      </c>
      <c r="AC2231" s="13">
        <f t="shared" si="311"/>
        <v>42826</v>
      </c>
      <c r="AD2231" s="14">
        <f t="shared" si="312"/>
        <v>42833</v>
      </c>
      <c r="AE2231" s="1" t="str">
        <f t="shared" si="313"/>
        <v>Saturday</v>
      </c>
      <c r="AF2231" s="2">
        <v>0.56178240740740737</v>
      </c>
      <c r="AG2231" s="2">
        <f t="shared" si="314"/>
        <v>0.54166666666666663</v>
      </c>
      <c r="AH2231" t="s">
        <v>23</v>
      </c>
    </row>
    <row r="2232" spans="1:34" x14ac:dyDescent="0.25">
      <c r="A2232">
        <v>1569102</v>
      </c>
      <c r="B2232" t="s">
        <v>54</v>
      </c>
      <c r="E2232">
        <v>60613</v>
      </c>
      <c r="F2232" t="s">
        <v>20</v>
      </c>
      <c r="G2232" t="s">
        <v>55</v>
      </c>
      <c r="H2232">
        <v>109</v>
      </c>
      <c r="I2232" t="s">
        <v>36</v>
      </c>
      <c r="J2232">
        <f>VLOOKUP(I2232,Key!$A$1:$C$73,2,FALSE)</f>
        <v>43.03519</v>
      </c>
      <c r="K2232">
        <f>VLOOKUP(I2232,Key!$A$1:$C$73,3,FALSE)</f>
        <v>-87.907390000000007</v>
      </c>
      <c r="L2232" t="s">
        <v>57</v>
      </c>
      <c r="M2232">
        <f>VLOOKUP(L2232,Key!$A$1:$C$73,2,FALSE)</f>
        <v>43.03913</v>
      </c>
      <c r="N2232">
        <f>VLOOKUP(L2232,Key!$A$1:$C$73,3,FALSE)</f>
        <v>-87.916150000000002</v>
      </c>
      <c r="O2232">
        <v>8</v>
      </c>
      <c r="P2232">
        <v>3</v>
      </c>
      <c r="Q2232">
        <v>1.2</v>
      </c>
      <c r="R2232">
        <v>1.1000000000000001</v>
      </c>
      <c r="S2232">
        <v>48</v>
      </c>
      <c r="T2232">
        <f t="shared" si="306"/>
        <v>-1</v>
      </c>
      <c r="U2232" s="1">
        <v>42833</v>
      </c>
      <c r="V2232" s="13">
        <f t="shared" si="307"/>
        <v>42826</v>
      </c>
      <c r="W2232" s="14">
        <f t="shared" si="308"/>
        <v>42833</v>
      </c>
      <c r="X2232" s="1" t="str">
        <f t="shared" si="309"/>
        <v>Saturday</v>
      </c>
      <c r="Y2232" s="2">
        <v>0.55189814814814808</v>
      </c>
      <c r="Z2232" s="2">
        <f t="shared" si="310"/>
        <v>0.54166666666666663</v>
      </c>
      <c r="AA2232">
        <f>1</f>
        <v>1</v>
      </c>
      <c r="AB2232" s="1">
        <v>42833</v>
      </c>
      <c r="AC2232" s="13">
        <f t="shared" si="311"/>
        <v>42826</v>
      </c>
      <c r="AD2232" s="14">
        <f t="shared" si="312"/>
        <v>42833</v>
      </c>
      <c r="AE2232" s="1" t="str">
        <f t="shared" si="313"/>
        <v>Saturday</v>
      </c>
      <c r="AF2232" s="2">
        <v>0.55734953703703705</v>
      </c>
      <c r="AG2232" s="2">
        <f t="shared" si="314"/>
        <v>0.54166666666666663</v>
      </c>
      <c r="AH2232" t="s">
        <v>23</v>
      </c>
    </row>
    <row r="2233" spans="1:34" x14ac:dyDescent="0.25">
      <c r="A2233">
        <v>1569200</v>
      </c>
      <c r="B2233" t="s">
        <v>54</v>
      </c>
      <c r="F2233" t="s">
        <v>20</v>
      </c>
      <c r="G2233" t="s">
        <v>55</v>
      </c>
      <c r="H2233">
        <v>11094</v>
      </c>
      <c r="I2233" t="s">
        <v>28</v>
      </c>
      <c r="J2233">
        <f>VLOOKUP(I2233,Key!$A$1:$C$73,2,FALSE)</f>
        <v>43.038580000000003</v>
      </c>
      <c r="K2233">
        <f>VLOOKUP(I2233,Key!$A$1:$C$73,3,FALSE)</f>
        <v>-87.90934</v>
      </c>
      <c r="L2233" t="s">
        <v>28</v>
      </c>
      <c r="M2233">
        <f>VLOOKUP(L2233,Key!$A$1:$C$73,2,FALSE)</f>
        <v>43.038580000000003</v>
      </c>
      <c r="N2233">
        <f>VLOOKUP(L2233,Key!$A$1:$C$73,3,FALSE)</f>
        <v>-87.90934</v>
      </c>
      <c r="O2233">
        <v>29</v>
      </c>
      <c r="P2233">
        <v>3</v>
      </c>
      <c r="Q2233">
        <v>4.4000000000000004</v>
      </c>
      <c r="R2233">
        <v>4.0999999999999996</v>
      </c>
      <c r="S2233">
        <v>174</v>
      </c>
      <c r="T2233">
        <f t="shared" si="306"/>
        <v>-1</v>
      </c>
      <c r="U2233" s="1">
        <v>42833</v>
      </c>
      <c r="V2233" s="13">
        <f t="shared" si="307"/>
        <v>42826</v>
      </c>
      <c r="W2233" s="14">
        <f t="shared" si="308"/>
        <v>42833</v>
      </c>
      <c r="X2233" s="1" t="str">
        <f t="shared" si="309"/>
        <v>Saturday</v>
      </c>
      <c r="Y2233" s="2">
        <v>0.5644675925925926</v>
      </c>
      <c r="Z2233" s="2">
        <f t="shared" si="310"/>
        <v>0.58333333333333326</v>
      </c>
      <c r="AA2233">
        <f>1</f>
        <v>1</v>
      </c>
      <c r="AB2233" s="1">
        <v>42833</v>
      </c>
      <c r="AC2233" s="13">
        <f t="shared" si="311"/>
        <v>42826</v>
      </c>
      <c r="AD2233" s="14">
        <f t="shared" si="312"/>
        <v>42833</v>
      </c>
      <c r="AE2233" s="1" t="str">
        <f t="shared" si="313"/>
        <v>Saturday</v>
      </c>
      <c r="AF2233" s="2">
        <v>0.58408564814814812</v>
      </c>
      <c r="AG2233" s="2">
        <f t="shared" si="314"/>
        <v>0.58333333333333326</v>
      </c>
      <c r="AH2233" t="s">
        <v>25</v>
      </c>
    </row>
    <row r="2234" spans="1:34" x14ac:dyDescent="0.25">
      <c r="A2234">
        <v>1471654</v>
      </c>
      <c r="B2234" t="s">
        <v>54</v>
      </c>
      <c r="E2234">
        <v>53212</v>
      </c>
      <c r="F2234" t="s">
        <v>20</v>
      </c>
      <c r="G2234" t="s">
        <v>55</v>
      </c>
      <c r="H2234">
        <v>11118</v>
      </c>
      <c r="I2234" t="s">
        <v>75</v>
      </c>
      <c r="J2234">
        <f>VLOOKUP(I2234,Key!$A$1:$C$73,2,FALSE)</f>
        <v>43.060296999999998</v>
      </c>
      <c r="K2234">
        <f>VLOOKUP(I2234,Key!$A$1:$C$73,3,FALSE)</f>
        <v>-87.913150000000002</v>
      </c>
      <c r="L2234" t="s">
        <v>86</v>
      </c>
      <c r="M2234">
        <f>VLOOKUP(L2234,Key!$A$1:$C$73,2,FALSE)</f>
        <v>43.052549999999997</v>
      </c>
      <c r="N2234">
        <f>VLOOKUP(L2234,Key!$A$1:$C$73,3,FALSE)</f>
        <v>-87.909329999999997</v>
      </c>
      <c r="O2234">
        <v>6</v>
      </c>
      <c r="P2234">
        <v>3</v>
      </c>
      <c r="Q2234">
        <v>0.9</v>
      </c>
      <c r="R2234">
        <v>0.9</v>
      </c>
      <c r="S2234">
        <v>36</v>
      </c>
      <c r="T2234">
        <f t="shared" si="306"/>
        <v>-1</v>
      </c>
      <c r="U2234" s="1">
        <v>42833</v>
      </c>
      <c r="V2234" s="13">
        <f t="shared" si="307"/>
        <v>42826</v>
      </c>
      <c r="W2234" s="14">
        <f t="shared" si="308"/>
        <v>42833</v>
      </c>
      <c r="X2234" s="1" t="str">
        <f t="shared" si="309"/>
        <v>Saturday</v>
      </c>
      <c r="Y2234" s="2">
        <v>0.56891203703703697</v>
      </c>
      <c r="Z2234" s="2">
        <f t="shared" si="310"/>
        <v>0.58333333333333326</v>
      </c>
      <c r="AA2234">
        <f>1</f>
        <v>1</v>
      </c>
      <c r="AB2234" s="1">
        <v>42833</v>
      </c>
      <c r="AC2234" s="13">
        <f t="shared" si="311"/>
        <v>42826</v>
      </c>
      <c r="AD2234" s="14">
        <f t="shared" si="312"/>
        <v>42833</v>
      </c>
      <c r="AE2234" s="1" t="str">
        <f t="shared" si="313"/>
        <v>Saturday</v>
      </c>
      <c r="AF2234" s="2">
        <v>0.57300925925925927</v>
      </c>
      <c r="AG2234" s="2">
        <f t="shared" si="314"/>
        <v>0.58333333333333326</v>
      </c>
      <c r="AH2234" t="s">
        <v>23</v>
      </c>
    </row>
    <row r="2235" spans="1:34" x14ac:dyDescent="0.25">
      <c r="A2235">
        <v>1569309</v>
      </c>
      <c r="B2235" t="s">
        <v>54</v>
      </c>
      <c r="E2235">
        <v>52544</v>
      </c>
      <c r="F2235" t="s">
        <v>20</v>
      </c>
      <c r="G2235" t="s">
        <v>55</v>
      </c>
      <c r="H2235">
        <v>5466</v>
      </c>
      <c r="I2235" t="s">
        <v>74</v>
      </c>
      <c r="J2235">
        <f>VLOOKUP(I2235,Key!$A$1:$C$73,2,FALSE)</f>
        <v>43.05536</v>
      </c>
      <c r="K2235">
        <f>VLOOKUP(I2235,Key!$A$1:$C$73,3,FALSE)</f>
        <v>-87.90504</v>
      </c>
      <c r="L2235" t="s">
        <v>60</v>
      </c>
      <c r="M2235">
        <f>VLOOKUP(L2235,Key!$A$1:$C$73,2,FALSE)</f>
        <v>43.046570000000003</v>
      </c>
      <c r="N2235">
        <f>VLOOKUP(L2235,Key!$A$1:$C$73,3,FALSE)</f>
        <v>-87.908720000000002</v>
      </c>
      <c r="O2235">
        <v>14</v>
      </c>
      <c r="P2235">
        <v>3</v>
      </c>
      <c r="Q2235">
        <v>2.1</v>
      </c>
      <c r="R2235">
        <v>2</v>
      </c>
      <c r="S2235">
        <v>84</v>
      </c>
      <c r="T2235">
        <f t="shared" si="306"/>
        <v>-1</v>
      </c>
      <c r="U2235" s="1">
        <v>42833</v>
      </c>
      <c r="V2235" s="13">
        <f t="shared" si="307"/>
        <v>42826</v>
      </c>
      <c r="W2235" s="14">
        <f t="shared" si="308"/>
        <v>42833</v>
      </c>
      <c r="X2235" s="1" t="str">
        <f t="shared" si="309"/>
        <v>Saturday</v>
      </c>
      <c r="Y2235" s="2">
        <v>0.57537037037037042</v>
      </c>
      <c r="Z2235" s="2">
        <f t="shared" si="310"/>
        <v>0.58333333333333326</v>
      </c>
      <c r="AA2235">
        <f>1</f>
        <v>1</v>
      </c>
      <c r="AB2235" s="1">
        <v>42833</v>
      </c>
      <c r="AC2235" s="13">
        <f t="shared" si="311"/>
        <v>42826</v>
      </c>
      <c r="AD2235" s="14">
        <f t="shared" si="312"/>
        <v>42833</v>
      </c>
      <c r="AE2235" s="1" t="str">
        <f t="shared" si="313"/>
        <v>Saturday</v>
      </c>
      <c r="AF2235" s="2">
        <v>0.58479166666666671</v>
      </c>
      <c r="AG2235" s="2">
        <f t="shared" si="314"/>
        <v>0.58333333333333326</v>
      </c>
      <c r="AH2235" t="s">
        <v>23</v>
      </c>
    </row>
    <row r="2236" spans="1:34" x14ac:dyDescent="0.25">
      <c r="A2236">
        <v>1149920</v>
      </c>
      <c r="B2236" t="s">
        <v>54</v>
      </c>
      <c r="E2236">
        <v>53126</v>
      </c>
      <c r="F2236" t="s">
        <v>20</v>
      </c>
      <c r="G2236" t="s">
        <v>55</v>
      </c>
      <c r="H2236">
        <v>5486</v>
      </c>
      <c r="I2236" t="s">
        <v>28</v>
      </c>
      <c r="J2236">
        <f>VLOOKUP(I2236,Key!$A$1:$C$73,2,FALSE)</f>
        <v>43.038580000000003</v>
      </c>
      <c r="K2236">
        <f>VLOOKUP(I2236,Key!$A$1:$C$73,3,FALSE)</f>
        <v>-87.90934</v>
      </c>
      <c r="L2236" t="s">
        <v>84</v>
      </c>
      <c r="M2236">
        <f>VLOOKUP(L2236,Key!$A$1:$C$73,2,FALSE)</f>
        <v>43.040154000000001</v>
      </c>
      <c r="N2236">
        <f>VLOOKUP(L2236,Key!$A$1:$C$73,3,FALSE)</f>
        <v>-87.932113000000001</v>
      </c>
      <c r="O2236">
        <v>29</v>
      </c>
      <c r="P2236">
        <v>3</v>
      </c>
      <c r="Q2236">
        <v>4.4000000000000004</v>
      </c>
      <c r="R2236">
        <v>4.0999999999999996</v>
      </c>
      <c r="S2236">
        <v>174</v>
      </c>
      <c r="T2236">
        <f t="shared" si="306"/>
        <v>-1</v>
      </c>
      <c r="U2236" s="1">
        <v>42833</v>
      </c>
      <c r="V2236" s="13">
        <f t="shared" si="307"/>
        <v>42826</v>
      </c>
      <c r="W2236" s="14">
        <f t="shared" si="308"/>
        <v>42833</v>
      </c>
      <c r="X2236" s="1" t="str">
        <f t="shared" si="309"/>
        <v>Saturday</v>
      </c>
      <c r="Y2236" s="2">
        <v>0.57664351851851847</v>
      </c>
      <c r="Z2236" s="2">
        <f t="shared" si="310"/>
        <v>0.58333333333333326</v>
      </c>
      <c r="AA2236">
        <f>1</f>
        <v>1</v>
      </c>
      <c r="AB2236" s="1">
        <v>42833</v>
      </c>
      <c r="AC2236" s="13">
        <f t="shared" si="311"/>
        <v>42826</v>
      </c>
      <c r="AD2236" s="14">
        <f t="shared" si="312"/>
        <v>42833</v>
      </c>
      <c r="AE2236" s="1" t="str">
        <f t="shared" si="313"/>
        <v>Saturday</v>
      </c>
      <c r="AF2236" s="2">
        <v>0.59680555555555559</v>
      </c>
      <c r="AG2236" s="2">
        <f t="shared" si="314"/>
        <v>0.58333333333333326</v>
      </c>
      <c r="AH2236" t="s">
        <v>23</v>
      </c>
    </row>
    <row r="2237" spans="1:34" x14ac:dyDescent="0.25">
      <c r="A2237">
        <v>1569329</v>
      </c>
      <c r="B2237" t="s">
        <v>54</v>
      </c>
      <c r="E2237">
        <v>55009</v>
      </c>
      <c r="F2237" t="s">
        <v>20</v>
      </c>
      <c r="G2237" t="s">
        <v>55</v>
      </c>
      <c r="H2237">
        <v>11114</v>
      </c>
      <c r="I2237" t="s">
        <v>52</v>
      </c>
      <c r="J2237">
        <f>VLOOKUP(I2237,Key!$A$1:$C$73,2,FALSE)</f>
        <v>43.042490000000001</v>
      </c>
      <c r="K2237">
        <f>VLOOKUP(I2237,Key!$A$1:$C$73,3,FALSE)</f>
        <v>-87.909959999999998</v>
      </c>
      <c r="L2237" t="s">
        <v>36</v>
      </c>
      <c r="M2237">
        <f>VLOOKUP(L2237,Key!$A$1:$C$73,2,FALSE)</f>
        <v>43.03519</v>
      </c>
      <c r="N2237">
        <f>VLOOKUP(L2237,Key!$A$1:$C$73,3,FALSE)</f>
        <v>-87.907390000000007</v>
      </c>
      <c r="O2237">
        <v>13</v>
      </c>
      <c r="P2237">
        <v>3</v>
      </c>
      <c r="Q2237">
        <v>2</v>
      </c>
      <c r="R2237">
        <v>1.9</v>
      </c>
      <c r="S2237">
        <v>78</v>
      </c>
      <c r="T2237">
        <f t="shared" si="306"/>
        <v>-1</v>
      </c>
      <c r="U2237" s="1">
        <v>42833</v>
      </c>
      <c r="V2237" s="13">
        <f t="shared" si="307"/>
        <v>42826</v>
      </c>
      <c r="W2237" s="14">
        <f t="shared" si="308"/>
        <v>42833</v>
      </c>
      <c r="X2237" s="1" t="str">
        <f t="shared" si="309"/>
        <v>Saturday</v>
      </c>
      <c r="Y2237" s="2">
        <v>0.57765046296296296</v>
      </c>
      <c r="Z2237" s="2">
        <f t="shared" si="310"/>
        <v>0.58333333333333326</v>
      </c>
      <c r="AA2237">
        <f>1</f>
        <v>1</v>
      </c>
      <c r="AB2237" s="1">
        <v>42833</v>
      </c>
      <c r="AC2237" s="13">
        <f t="shared" si="311"/>
        <v>42826</v>
      </c>
      <c r="AD2237" s="14">
        <f t="shared" si="312"/>
        <v>42833</v>
      </c>
      <c r="AE2237" s="1" t="str">
        <f t="shared" si="313"/>
        <v>Saturday</v>
      </c>
      <c r="AF2237" s="2">
        <v>0.58612268518518518</v>
      </c>
      <c r="AG2237" s="2">
        <f t="shared" si="314"/>
        <v>0.58333333333333326</v>
      </c>
      <c r="AH2237" t="s">
        <v>23</v>
      </c>
    </row>
    <row r="2238" spans="1:34" x14ac:dyDescent="0.25">
      <c r="A2238">
        <v>1569377</v>
      </c>
      <c r="B2238" t="s">
        <v>54</v>
      </c>
      <c r="E2238">
        <v>53202</v>
      </c>
      <c r="F2238" t="s">
        <v>20</v>
      </c>
      <c r="G2238" t="s">
        <v>55</v>
      </c>
      <c r="H2238">
        <v>5514</v>
      </c>
      <c r="I2238" t="s">
        <v>22</v>
      </c>
      <c r="J2238">
        <f>VLOOKUP(I2238,Key!$A$1:$C$73,2,FALSE)</f>
        <v>43.058619999999998</v>
      </c>
      <c r="K2238">
        <f>VLOOKUP(I2238,Key!$A$1:$C$73,3,FALSE)</f>
        <v>-87.885319999999993</v>
      </c>
      <c r="L2238" t="s">
        <v>22</v>
      </c>
      <c r="M2238">
        <f>VLOOKUP(L2238,Key!$A$1:$C$73,2,FALSE)</f>
        <v>43.058619999999998</v>
      </c>
      <c r="N2238">
        <f>VLOOKUP(L2238,Key!$A$1:$C$73,3,FALSE)</f>
        <v>-87.885319999999993</v>
      </c>
      <c r="O2238">
        <v>2</v>
      </c>
      <c r="P2238">
        <v>0</v>
      </c>
      <c r="Q2238">
        <v>0.3</v>
      </c>
      <c r="R2238">
        <v>0.3</v>
      </c>
      <c r="S2238">
        <v>12</v>
      </c>
      <c r="T2238">
        <f t="shared" si="306"/>
        <v>-1</v>
      </c>
      <c r="U2238" s="1">
        <v>42833</v>
      </c>
      <c r="V2238" s="13">
        <f t="shared" si="307"/>
        <v>42826</v>
      </c>
      <c r="W2238" s="14">
        <f t="shared" si="308"/>
        <v>42833</v>
      </c>
      <c r="X2238" s="1" t="str">
        <f t="shared" si="309"/>
        <v>Saturday</v>
      </c>
      <c r="Y2238" s="2">
        <v>0.58182870370370365</v>
      </c>
      <c r="Z2238" s="2">
        <f t="shared" si="310"/>
        <v>0.58333333333333326</v>
      </c>
      <c r="AA2238">
        <f>1</f>
        <v>1</v>
      </c>
      <c r="AB2238" s="1">
        <v>42833</v>
      </c>
      <c r="AC2238" s="13">
        <f t="shared" si="311"/>
        <v>42826</v>
      </c>
      <c r="AD2238" s="14">
        <f t="shared" si="312"/>
        <v>42833</v>
      </c>
      <c r="AE2238" s="1" t="str">
        <f t="shared" si="313"/>
        <v>Saturday</v>
      </c>
      <c r="AF2238" s="2">
        <v>0.583125</v>
      </c>
      <c r="AG2238" s="2">
        <f t="shared" si="314"/>
        <v>0.58333333333333326</v>
      </c>
      <c r="AH2238" t="s">
        <v>25</v>
      </c>
    </row>
    <row r="2239" spans="1:34" x14ac:dyDescent="0.25">
      <c r="A2239">
        <v>1569417</v>
      </c>
      <c r="B2239" t="s">
        <v>54</v>
      </c>
      <c r="E2239">
        <v>60565</v>
      </c>
      <c r="F2239" t="s">
        <v>20</v>
      </c>
      <c r="G2239" t="s">
        <v>55</v>
      </c>
      <c r="H2239">
        <v>5461</v>
      </c>
      <c r="I2239" t="s">
        <v>84</v>
      </c>
      <c r="J2239">
        <f>VLOOKUP(I2239,Key!$A$1:$C$73,2,FALSE)</f>
        <v>43.040154000000001</v>
      </c>
      <c r="K2239">
        <f>VLOOKUP(I2239,Key!$A$1:$C$73,3,FALSE)</f>
        <v>-87.932113000000001</v>
      </c>
      <c r="L2239" t="s">
        <v>44</v>
      </c>
      <c r="M2239">
        <f>VLOOKUP(L2239,Key!$A$1:$C$73,2,FALSE)</f>
        <v>43.03886</v>
      </c>
      <c r="N2239">
        <f>VLOOKUP(L2239,Key!$A$1:$C$73,3,FALSE)</f>
        <v>-87.902720000000002</v>
      </c>
      <c r="O2239">
        <v>39</v>
      </c>
      <c r="P2239">
        <v>6</v>
      </c>
      <c r="Q2239">
        <v>5.9</v>
      </c>
      <c r="R2239">
        <v>5.6</v>
      </c>
      <c r="S2239">
        <v>234</v>
      </c>
      <c r="T2239">
        <f t="shared" si="306"/>
        <v>-1</v>
      </c>
      <c r="U2239" s="1">
        <v>42833</v>
      </c>
      <c r="V2239" s="13">
        <f t="shared" si="307"/>
        <v>42826</v>
      </c>
      <c r="W2239" s="14">
        <f t="shared" si="308"/>
        <v>42833</v>
      </c>
      <c r="X2239" s="1" t="str">
        <f t="shared" si="309"/>
        <v>Saturday</v>
      </c>
      <c r="Y2239" s="2">
        <v>0.58832175925925922</v>
      </c>
      <c r="Z2239" s="2">
        <f t="shared" si="310"/>
        <v>0.58333333333333326</v>
      </c>
      <c r="AA2239">
        <f>1</f>
        <v>1</v>
      </c>
      <c r="AB2239" s="1">
        <v>42833</v>
      </c>
      <c r="AC2239" s="13">
        <f t="shared" si="311"/>
        <v>42826</v>
      </c>
      <c r="AD2239" s="14">
        <f t="shared" si="312"/>
        <v>42833</v>
      </c>
      <c r="AE2239" s="1" t="str">
        <f t="shared" si="313"/>
        <v>Saturday</v>
      </c>
      <c r="AF2239" s="2">
        <v>0.61579861111111112</v>
      </c>
      <c r="AG2239" s="2">
        <f t="shared" si="314"/>
        <v>0.625</v>
      </c>
      <c r="AH2239" t="s">
        <v>23</v>
      </c>
    </row>
    <row r="2240" spans="1:34" x14ac:dyDescent="0.25">
      <c r="A2240">
        <v>1148136</v>
      </c>
      <c r="B2240" t="s">
        <v>54</v>
      </c>
      <c r="E2240">
        <v>60612</v>
      </c>
      <c r="F2240" t="s">
        <v>20</v>
      </c>
      <c r="G2240" t="s">
        <v>55</v>
      </c>
      <c r="H2240">
        <v>5486</v>
      </c>
      <c r="I2240" t="s">
        <v>84</v>
      </c>
      <c r="J2240">
        <f>VLOOKUP(I2240,Key!$A$1:$C$73,2,FALSE)</f>
        <v>43.040154000000001</v>
      </c>
      <c r="K2240">
        <f>VLOOKUP(I2240,Key!$A$1:$C$73,3,FALSE)</f>
        <v>-87.932113000000001</v>
      </c>
      <c r="L2240" t="s">
        <v>36</v>
      </c>
      <c r="M2240">
        <f>VLOOKUP(L2240,Key!$A$1:$C$73,2,FALSE)</f>
        <v>43.03519</v>
      </c>
      <c r="N2240">
        <f>VLOOKUP(L2240,Key!$A$1:$C$73,3,FALSE)</f>
        <v>-87.907390000000007</v>
      </c>
      <c r="O2240">
        <v>20</v>
      </c>
      <c r="P2240">
        <v>3</v>
      </c>
      <c r="Q2240">
        <v>3</v>
      </c>
      <c r="R2240">
        <v>2.9</v>
      </c>
      <c r="S2240">
        <v>120</v>
      </c>
      <c r="T2240">
        <f t="shared" si="306"/>
        <v>-1</v>
      </c>
      <c r="U2240" s="1">
        <v>42833</v>
      </c>
      <c r="V2240" s="13">
        <f t="shared" si="307"/>
        <v>42826</v>
      </c>
      <c r="W2240" s="14">
        <f t="shared" si="308"/>
        <v>42833</v>
      </c>
      <c r="X2240" s="1" t="str">
        <f t="shared" si="309"/>
        <v>Saturday</v>
      </c>
      <c r="Y2240" s="2">
        <v>0.59839120370370369</v>
      </c>
      <c r="Z2240" s="2">
        <f t="shared" si="310"/>
        <v>0.58333333333333326</v>
      </c>
      <c r="AA2240">
        <f>1</f>
        <v>1</v>
      </c>
      <c r="AB2240" s="1">
        <v>42833</v>
      </c>
      <c r="AC2240" s="13">
        <f t="shared" si="311"/>
        <v>42826</v>
      </c>
      <c r="AD2240" s="14">
        <f t="shared" si="312"/>
        <v>42833</v>
      </c>
      <c r="AE2240" s="1" t="str">
        <f t="shared" si="313"/>
        <v>Saturday</v>
      </c>
      <c r="AF2240" s="2">
        <v>0.61185185185185187</v>
      </c>
      <c r="AG2240" s="2">
        <f t="shared" si="314"/>
        <v>0.625</v>
      </c>
      <c r="AH2240" t="s">
        <v>23</v>
      </c>
    </row>
    <row r="2241" spans="1:34" x14ac:dyDescent="0.25">
      <c r="A2241">
        <v>1568987</v>
      </c>
      <c r="B2241" t="s">
        <v>54</v>
      </c>
      <c r="E2241">
        <v>60423</v>
      </c>
      <c r="F2241" t="s">
        <v>20</v>
      </c>
      <c r="G2241" t="s">
        <v>55</v>
      </c>
      <c r="H2241">
        <v>269</v>
      </c>
      <c r="I2241" t="s">
        <v>85</v>
      </c>
      <c r="J2241">
        <f>VLOOKUP(I2241,Key!$A$1:$C$73,2,FALSE)</f>
        <v>43.053040000000003</v>
      </c>
      <c r="K2241">
        <f>VLOOKUP(I2241,Key!$A$1:$C$73,3,FALSE)</f>
        <v>-87.897660000000002</v>
      </c>
      <c r="L2241" t="s">
        <v>84</v>
      </c>
      <c r="M2241">
        <f>VLOOKUP(L2241,Key!$A$1:$C$73,2,FALSE)</f>
        <v>43.040154000000001</v>
      </c>
      <c r="N2241">
        <f>VLOOKUP(L2241,Key!$A$1:$C$73,3,FALSE)</f>
        <v>-87.932113000000001</v>
      </c>
      <c r="O2241">
        <v>56</v>
      </c>
      <c r="P2241">
        <v>6</v>
      </c>
      <c r="Q2241">
        <v>8.4</v>
      </c>
      <c r="R2241">
        <v>8</v>
      </c>
      <c r="S2241">
        <v>336</v>
      </c>
      <c r="T2241">
        <f t="shared" si="306"/>
        <v>-1</v>
      </c>
      <c r="U2241" s="1">
        <v>42833</v>
      </c>
      <c r="V2241" s="13">
        <f t="shared" si="307"/>
        <v>42826</v>
      </c>
      <c r="W2241" s="14">
        <f t="shared" si="308"/>
        <v>42833</v>
      </c>
      <c r="X2241" s="1" t="str">
        <f t="shared" si="309"/>
        <v>Saturday</v>
      </c>
      <c r="Y2241" s="2">
        <v>0.60442129629629626</v>
      </c>
      <c r="Z2241" s="2">
        <f t="shared" si="310"/>
        <v>0.625</v>
      </c>
      <c r="AA2241">
        <f>1</f>
        <v>1</v>
      </c>
      <c r="AB2241" s="1">
        <v>42833</v>
      </c>
      <c r="AC2241" s="13">
        <f t="shared" si="311"/>
        <v>42826</v>
      </c>
      <c r="AD2241" s="14">
        <f t="shared" si="312"/>
        <v>42833</v>
      </c>
      <c r="AE2241" s="1" t="str">
        <f t="shared" si="313"/>
        <v>Saturday</v>
      </c>
      <c r="AF2241" s="2">
        <v>0.64321759259259259</v>
      </c>
      <c r="AG2241" s="2">
        <f t="shared" si="314"/>
        <v>0.625</v>
      </c>
      <c r="AH2241" t="s">
        <v>23</v>
      </c>
    </row>
    <row r="2242" spans="1:34" x14ac:dyDescent="0.25">
      <c r="A2242">
        <v>1569590</v>
      </c>
      <c r="B2242" t="s">
        <v>54</v>
      </c>
      <c r="E2242">
        <v>95138</v>
      </c>
      <c r="F2242" t="s">
        <v>20</v>
      </c>
      <c r="G2242" t="s">
        <v>55</v>
      </c>
      <c r="H2242">
        <v>34</v>
      </c>
      <c r="I2242" t="s">
        <v>84</v>
      </c>
      <c r="J2242">
        <f>VLOOKUP(I2242,Key!$A$1:$C$73,2,FALSE)</f>
        <v>43.040154000000001</v>
      </c>
      <c r="K2242">
        <f>VLOOKUP(I2242,Key!$A$1:$C$73,3,FALSE)</f>
        <v>-87.932113000000001</v>
      </c>
      <c r="L2242" t="s">
        <v>61</v>
      </c>
      <c r="M2242">
        <f>VLOOKUP(L2242,Key!$A$1:$C$73,2,FALSE)</f>
        <v>43.060786</v>
      </c>
      <c r="N2242">
        <f>VLOOKUP(L2242,Key!$A$1:$C$73,3,FALSE)</f>
        <v>-87.883825999999999</v>
      </c>
      <c r="O2242">
        <v>45</v>
      </c>
      <c r="P2242">
        <v>6</v>
      </c>
      <c r="Q2242">
        <v>6.8</v>
      </c>
      <c r="R2242">
        <v>6.4</v>
      </c>
      <c r="S2242">
        <v>270</v>
      </c>
      <c r="T2242">
        <f t="shared" ref="T2242:T2305" si="315">-1</f>
        <v>-1</v>
      </c>
      <c r="U2242" s="1">
        <v>42833</v>
      </c>
      <c r="V2242" s="13">
        <f t="shared" ref="V2242:V2305" si="316">DATE(YEAR(U2242), MONTH(U2242), 1)</f>
        <v>42826</v>
      </c>
      <c r="W2242" s="14">
        <f t="shared" ref="W2242:W2305" si="317">U2242</f>
        <v>42833</v>
      </c>
      <c r="X2242" s="1" t="str">
        <f t="shared" ref="X2242:X2305" si="318">TEXT(W2242,"dddd")</f>
        <v>Saturday</v>
      </c>
      <c r="Y2242" s="2">
        <v>0.60539351851851853</v>
      </c>
      <c r="Z2242" s="2">
        <f t="shared" ref="Z2242:Z2305" si="319">MROUND(Y2242, "1:00")</f>
        <v>0.625</v>
      </c>
      <c r="AA2242">
        <f>1</f>
        <v>1</v>
      </c>
      <c r="AB2242" s="1">
        <v>42833</v>
      </c>
      <c r="AC2242" s="13">
        <f t="shared" ref="AC2242:AC2305" si="320">DATE(YEAR(AB2242), MONTH(AB2242), 1)</f>
        <v>42826</v>
      </c>
      <c r="AD2242" s="14">
        <f t="shared" ref="AD2242:AD2305" si="321">AB2242</f>
        <v>42833</v>
      </c>
      <c r="AE2242" s="1" t="str">
        <f t="shared" ref="AE2242:AE2305" si="322">TEXT(AD2242,"dddd")</f>
        <v>Saturday</v>
      </c>
      <c r="AF2242" s="2">
        <v>0.63674768518518521</v>
      </c>
      <c r="AG2242" s="2">
        <f t="shared" ref="AG2242:AG2305" si="323">MROUND(AF2242, "1:00")</f>
        <v>0.625</v>
      </c>
      <c r="AH2242" t="s">
        <v>23</v>
      </c>
    </row>
    <row r="2243" spans="1:34" x14ac:dyDescent="0.25">
      <c r="A2243">
        <v>1569654</v>
      </c>
      <c r="B2243" t="s">
        <v>54</v>
      </c>
      <c r="E2243">
        <v>60432</v>
      </c>
      <c r="F2243" t="s">
        <v>20</v>
      </c>
      <c r="G2243" t="s">
        <v>55</v>
      </c>
      <c r="H2243">
        <v>5438</v>
      </c>
      <c r="I2243" t="s">
        <v>84</v>
      </c>
      <c r="J2243">
        <f>VLOOKUP(I2243,Key!$A$1:$C$73,2,FALSE)</f>
        <v>43.040154000000001</v>
      </c>
      <c r="K2243">
        <f>VLOOKUP(I2243,Key!$A$1:$C$73,3,FALSE)</f>
        <v>-87.932113000000001</v>
      </c>
      <c r="L2243" t="s">
        <v>38</v>
      </c>
      <c r="M2243">
        <f>VLOOKUP(L2243,Key!$A$1:$C$73,2,FALSE)</f>
        <v>43.038649999999997</v>
      </c>
      <c r="N2243">
        <f>VLOOKUP(L2243,Key!$A$1:$C$73,3,FALSE)</f>
        <v>-87.921930000000003</v>
      </c>
      <c r="O2243">
        <v>82</v>
      </c>
      <c r="P2243">
        <v>9</v>
      </c>
      <c r="Q2243">
        <v>12.3</v>
      </c>
      <c r="R2243">
        <v>11.7</v>
      </c>
      <c r="S2243">
        <v>492</v>
      </c>
      <c r="T2243">
        <f t="shared" si="315"/>
        <v>-1</v>
      </c>
      <c r="U2243" s="1">
        <v>42833</v>
      </c>
      <c r="V2243" s="13">
        <f t="shared" si="316"/>
        <v>42826</v>
      </c>
      <c r="W2243" s="14">
        <f t="shared" si="317"/>
        <v>42833</v>
      </c>
      <c r="X2243" s="1" t="str">
        <f t="shared" si="318"/>
        <v>Saturday</v>
      </c>
      <c r="Y2243" s="2">
        <v>0.61516203703703709</v>
      </c>
      <c r="Z2243" s="2">
        <f t="shared" si="319"/>
        <v>0.625</v>
      </c>
      <c r="AA2243">
        <f>1</f>
        <v>1</v>
      </c>
      <c r="AB2243" s="1">
        <v>42833</v>
      </c>
      <c r="AC2243" s="13">
        <f t="shared" si="320"/>
        <v>42826</v>
      </c>
      <c r="AD2243" s="14">
        <f t="shared" si="321"/>
        <v>42833</v>
      </c>
      <c r="AE2243" s="1" t="str">
        <f t="shared" si="322"/>
        <v>Saturday</v>
      </c>
      <c r="AF2243" s="2">
        <v>0.67184027777777777</v>
      </c>
      <c r="AG2243" s="2">
        <f t="shared" si="323"/>
        <v>0.66666666666666663</v>
      </c>
      <c r="AH2243" t="s">
        <v>23</v>
      </c>
    </row>
    <row r="2244" spans="1:34" x14ac:dyDescent="0.25">
      <c r="A2244">
        <v>1569666</v>
      </c>
      <c r="B2244" t="s">
        <v>54</v>
      </c>
      <c r="E2244">
        <v>52246</v>
      </c>
      <c r="F2244" t="s">
        <v>20</v>
      </c>
      <c r="G2244" t="s">
        <v>55</v>
      </c>
      <c r="H2244">
        <v>27</v>
      </c>
      <c r="I2244" t="s">
        <v>84</v>
      </c>
      <c r="J2244">
        <f>VLOOKUP(I2244,Key!$A$1:$C$73,2,FALSE)</f>
        <v>43.040154000000001</v>
      </c>
      <c r="K2244">
        <f>VLOOKUP(I2244,Key!$A$1:$C$73,3,FALSE)</f>
        <v>-87.932113000000001</v>
      </c>
      <c r="L2244" t="s">
        <v>84</v>
      </c>
      <c r="M2244">
        <f>VLOOKUP(L2244,Key!$A$1:$C$73,2,FALSE)</f>
        <v>43.040154000000001</v>
      </c>
      <c r="N2244">
        <f>VLOOKUP(L2244,Key!$A$1:$C$73,3,FALSE)</f>
        <v>-87.932113000000001</v>
      </c>
      <c r="O2244">
        <v>101</v>
      </c>
      <c r="P2244">
        <v>12</v>
      </c>
      <c r="Q2244">
        <v>15.2</v>
      </c>
      <c r="R2244">
        <v>14.4</v>
      </c>
      <c r="S2244">
        <v>606</v>
      </c>
      <c r="T2244">
        <f t="shared" si="315"/>
        <v>-1</v>
      </c>
      <c r="U2244" s="1">
        <v>42833</v>
      </c>
      <c r="V2244" s="13">
        <f t="shared" si="316"/>
        <v>42826</v>
      </c>
      <c r="W2244" s="14">
        <f t="shared" si="317"/>
        <v>42833</v>
      </c>
      <c r="X2244" s="1" t="str">
        <f t="shared" si="318"/>
        <v>Saturday</v>
      </c>
      <c r="Y2244" s="2">
        <v>0.61758101851851854</v>
      </c>
      <c r="Z2244" s="2">
        <f t="shared" si="319"/>
        <v>0.625</v>
      </c>
      <c r="AA2244">
        <f>1</f>
        <v>1</v>
      </c>
      <c r="AB2244" s="1">
        <v>42833</v>
      </c>
      <c r="AC2244" s="13">
        <f t="shared" si="320"/>
        <v>42826</v>
      </c>
      <c r="AD2244" s="14">
        <f t="shared" si="321"/>
        <v>42833</v>
      </c>
      <c r="AE2244" s="1" t="str">
        <f t="shared" si="322"/>
        <v>Saturday</v>
      </c>
      <c r="AF2244" s="2">
        <v>0.68761574074074072</v>
      </c>
      <c r="AG2244" s="2">
        <f t="shared" si="323"/>
        <v>0.70833333333333326</v>
      </c>
      <c r="AH2244" t="s">
        <v>25</v>
      </c>
    </row>
    <row r="2245" spans="1:34" x14ac:dyDescent="0.25">
      <c r="A2245">
        <v>1568947</v>
      </c>
      <c r="B2245" t="s">
        <v>54</v>
      </c>
      <c r="E2245">
        <v>53022</v>
      </c>
      <c r="F2245" t="s">
        <v>20</v>
      </c>
      <c r="G2245" t="s">
        <v>55</v>
      </c>
      <c r="H2245">
        <v>200</v>
      </c>
      <c r="I2245" t="s">
        <v>36</v>
      </c>
      <c r="J2245">
        <f>VLOOKUP(I2245,Key!$A$1:$C$73,2,FALSE)</f>
        <v>43.03519</v>
      </c>
      <c r="K2245">
        <f>VLOOKUP(I2245,Key!$A$1:$C$73,3,FALSE)</f>
        <v>-87.907390000000007</v>
      </c>
      <c r="L2245" t="s">
        <v>67</v>
      </c>
      <c r="M2245">
        <f>VLOOKUP(L2245,Key!$A$1:$C$73,2,FALSE)</f>
        <v>43.05847</v>
      </c>
      <c r="N2245">
        <f>VLOOKUP(L2245,Key!$A$1:$C$73,3,FALSE)</f>
        <v>-87.898079999999993</v>
      </c>
      <c r="O2245">
        <v>28</v>
      </c>
      <c r="P2245">
        <v>3</v>
      </c>
      <c r="Q2245">
        <v>4.2</v>
      </c>
      <c r="R2245">
        <v>4</v>
      </c>
      <c r="S2245">
        <v>168</v>
      </c>
      <c r="T2245">
        <f t="shared" si="315"/>
        <v>-1</v>
      </c>
      <c r="U2245" s="1">
        <v>42833</v>
      </c>
      <c r="V2245" s="13">
        <f t="shared" si="316"/>
        <v>42826</v>
      </c>
      <c r="W2245" s="14">
        <f t="shared" si="317"/>
        <v>42833</v>
      </c>
      <c r="X2245" s="1" t="str">
        <f t="shared" si="318"/>
        <v>Saturday</v>
      </c>
      <c r="Y2245" s="2">
        <v>0.62821759259259258</v>
      </c>
      <c r="Z2245" s="2">
        <f t="shared" si="319"/>
        <v>0.625</v>
      </c>
      <c r="AA2245">
        <f>1</f>
        <v>1</v>
      </c>
      <c r="AB2245" s="1">
        <v>42833</v>
      </c>
      <c r="AC2245" s="13">
        <f t="shared" si="320"/>
        <v>42826</v>
      </c>
      <c r="AD2245" s="14">
        <f t="shared" si="321"/>
        <v>42833</v>
      </c>
      <c r="AE2245" s="1" t="str">
        <f t="shared" si="322"/>
        <v>Saturday</v>
      </c>
      <c r="AF2245" s="2">
        <v>0.64746527777777774</v>
      </c>
      <c r="AG2245" s="2">
        <f t="shared" si="323"/>
        <v>0.66666666666666663</v>
      </c>
      <c r="AH2245" t="s">
        <v>23</v>
      </c>
    </row>
    <row r="2246" spans="1:34" x14ac:dyDescent="0.25">
      <c r="A2246">
        <v>1445966</v>
      </c>
      <c r="B2246" t="s">
        <v>54</v>
      </c>
      <c r="E2246">
        <v>60423</v>
      </c>
      <c r="F2246" t="s">
        <v>20</v>
      </c>
      <c r="G2246" t="s">
        <v>55</v>
      </c>
      <c r="H2246">
        <v>11142</v>
      </c>
      <c r="I2246" t="s">
        <v>38</v>
      </c>
      <c r="J2246">
        <f>VLOOKUP(I2246,Key!$A$1:$C$73,2,FALSE)</f>
        <v>43.038649999999997</v>
      </c>
      <c r="K2246">
        <f>VLOOKUP(I2246,Key!$A$1:$C$73,3,FALSE)</f>
        <v>-87.921930000000003</v>
      </c>
      <c r="L2246" t="s">
        <v>44</v>
      </c>
      <c r="M2246">
        <f>VLOOKUP(L2246,Key!$A$1:$C$73,2,FALSE)</f>
        <v>43.03886</v>
      </c>
      <c r="N2246">
        <f>VLOOKUP(L2246,Key!$A$1:$C$73,3,FALSE)</f>
        <v>-87.902720000000002</v>
      </c>
      <c r="O2246">
        <v>74</v>
      </c>
      <c r="P2246">
        <v>9</v>
      </c>
      <c r="Q2246">
        <v>11.1</v>
      </c>
      <c r="R2246">
        <v>10.5</v>
      </c>
      <c r="S2246">
        <v>444</v>
      </c>
      <c r="T2246">
        <f t="shared" si="315"/>
        <v>-1</v>
      </c>
      <c r="U2246" s="1">
        <v>42833</v>
      </c>
      <c r="V2246" s="13">
        <f t="shared" si="316"/>
        <v>42826</v>
      </c>
      <c r="W2246" s="14">
        <f t="shared" si="317"/>
        <v>42833</v>
      </c>
      <c r="X2246" s="1" t="str">
        <f t="shared" si="318"/>
        <v>Saturday</v>
      </c>
      <c r="Y2246" s="2">
        <v>0.6370717592592593</v>
      </c>
      <c r="Z2246" s="2">
        <f t="shared" si="319"/>
        <v>0.625</v>
      </c>
      <c r="AA2246">
        <f>1</f>
        <v>1</v>
      </c>
      <c r="AB2246" s="1">
        <v>42833</v>
      </c>
      <c r="AC2246" s="13">
        <f t="shared" si="320"/>
        <v>42826</v>
      </c>
      <c r="AD2246" s="14">
        <f t="shared" si="321"/>
        <v>42833</v>
      </c>
      <c r="AE2246" s="1" t="str">
        <f t="shared" si="322"/>
        <v>Saturday</v>
      </c>
      <c r="AF2246" s="2">
        <v>0.68843750000000004</v>
      </c>
      <c r="AG2246" s="2">
        <f t="shared" si="323"/>
        <v>0.70833333333333326</v>
      </c>
      <c r="AH2246" t="s">
        <v>23</v>
      </c>
    </row>
    <row r="2247" spans="1:34" x14ac:dyDescent="0.25">
      <c r="A2247">
        <v>1569830</v>
      </c>
      <c r="B2247" t="s">
        <v>54</v>
      </c>
      <c r="E2247">
        <v>61611</v>
      </c>
      <c r="F2247" t="s">
        <v>20</v>
      </c>
      <c r="G2247" t="s">
        <v>55</v>
      </c>
      <c r="H2247">
        <v>11118</v>
      </c>
      <c r="I2247" t="s">
        <v>86</v>
      </c>
      <c r="J2247">
        <f>VLOOKUP(I2247,Key!$A$1:$C$73,2,FALSE)</f>
        <v>43.052549999999997</v>
      </c>
      <c r="K2247">
        <f>VLOOKUP(I2247,Key!$A$1:$C$73,3,FALSE)</f>
        <v>-87.909329999999997</v>
      </c>
      <c r="L2247" t="s">
        <v>76</v>
      </c>
      <c r="M2247">
        <f>VLOOKUP(L2247,Key!$A$1:$C$73,2,FALSE)</f>
        <v>43.02948</v>
      </c>
      <c r="N2247">
        <f>VLOOKUP(L2247,Key!$A$1:$C$73,3,FALSE)</f>
        <v>-87.912819999999996</v>
      </c>
      <c r="O2247">
        <v>91</v>
      </c>
      <c r="P2247">
        <v>9</v>
      </c>
      <c r="Q2247">
        <v>13.7</v>
      </c>
      <c r="R2247">
        <v>13</v>
      </c>
      <c r="S2247">
        <v>546</v>
      </c>
      <c r="T2247">
        <f t="shared" si="315"/>
        <v>-1</v>
      </c>
      <c r="U2247" s="1">
        <v>42833</v>
      </c>
      <c r="V2247" s="13">
        <f t="shared" si="316"/>
        <v>42826</v>
      </c>
      <c r="W2247" s="14">
        <f t="shared" si="317"/>
        <v>42833</v>
      </c>
      <c r="X2247" s="1" t="str">
        <f t="shared" si="318"/>
        <v>Saturday</v>
      </c>
      <c r="Y2247" s="2">
        <v>0.64300925925925922</v>
      </c>
      <c r="Z2247" s="2">
        <f t="shared" si="319"/>
        <v>0.625</v>
      </c>
      <c r="AA2247">
        <f>1</f>
        <v>1</v>
      </c>
      <c r="AB2247" s="1">
        <v>42833</v>
      </c>
      <c r="AC2247" s="13">
        <f t="shared" si="320"/>
        <v>42826</v>
      </c>
      <c r="AD2247" s="14">
        <f t="shared" si="321"/>
        <v>42833</v>
      </c>
      <c r="AE2247" s="1" t="str">
        <f t="shared" si="322"/>
        <v>Saturday</v>
      </c>
      <c r="AF2247" s="2">
        <v>0.70613425925925932</v>
      </c>
      <c r="AG2247" s="2">
        <f t="shared" si="323"/>
        <v>0.70833333333333326</v>
      </c>
      <c r="AH2247" t="s">
        <v>23</v>
      </c>
    </row>
    <row r="2248" spans="1:34" x14ac:dyDescent="0.25">
      <c r="A2248">
        <v>1569858</v>
      </c>
      <c r="B2248" t="s">
        <v>54</v>
      </c>
      <c r="E2248">
        <v>63122</v>
      </c>
      <c r="F2248" t="s">
        <v>20</v>
      </c>
      <c r="G2248" t="s">
        <v>55</v>
      </c>
      <c r="H2248">
        <v>362</v>
      </c>
      <c r="I2248" t="s">
        <v>76</v>
      </c>
      <c r="J2248">
        <f>VLOOKUP(I2248,Key!$A$1:$C$73,2,FALSE)</f>
        <v>43.02948</v>
      </c>
      <c r="K2248">
        <f>VLOOKUP(I2248,Key!$A$1:$C$73,3,FALSE)</f>
        <v>-87.912819999999996</v>
      </c>
      <c r="L2248" t="s">
        <v>78</v>
      </c>
      <c r="M2248">
        <f>VLOOKUP(L2248,Key!$A$1:$C$73,2,FALSE)</f>
        <v>43.048200000000001</v>
      </c>
      <c r="N2248">
        <f>VLOOKUP(L2248,Key!$A$1:$C$73,3,FALSE)</f>
        <v>-87.900859999999994</v>
      </c>
      <c r="O2248">
        <v>58</v>
      </c>
      <c r="P2248">
        <v>6</v>
      </c>
      <c r="Q2248">
        <v>8.6999999999999993</v>
      </c>
      <c r="R2248">
        <v>8.3000000000000007</v>
      </c>
      <c r="S2248">
        <v>348</v>
      </c>
      <c r="T2248">
        <f t="shared" si="315"/>
        <v>-1</v>
      </c>
      <c r="U2248" s="1">
        <v>42833</v>
      </c>
      <c r="V2248" s="13">
        <f t="shared" si="316"/>
        <v>42826</v>
      </c>
      <c r="W2248" s="14">
        <f t="shared" si="317"/>
        <v>42833</v>
      </c>
      <c r="X2248" s="1" t="str">
        <f t="shared" si="318"/>
        <v>Saturday</v>
      </c>
      <c r="Y2248" s="2">
        <v>0.64644675925925921</v>
      </c>
      <c r="Z2248" s="2">
        <f t="shared" si="319"/>
        <v>0.66666666666666663</v>
      </c>
      <c r="AA2248">
        <f>1</f>
        <v>1</v>
      </c>
      <c r="AB2248" s="1">
        <v>42833</v>
      </c>
      <c r="AC2248" s="13">
        <f t="shared" si="320"/>
        <v>42826</v>
      </c>
      <c r="AD2248" s="14">
        <f t="shared" si="321"/>
        <v>42833</v>
      </c>
      <c r="AE2248" s="1" t="str">
        <f t="shared" si="322"/>
        <v>Saturday</v>
      </c>
      <c r="AF2248" s="2">
        <v>0.68652777777777774</v>
      </c>
      <c r="AG2248" s="2">
        <f t="shared" si="323"/>
        <v>0.66666666666666663</v>
      </c>
      <c r="AH2248" t="s">
        <v>23</v>
      </c>
    </row>
    <row r="2249" spans="1:34" x14ac:dyDescent="0.25">
      <c r="A2249">
        <v>1569917</v>
      </c>
      <c r="B2249" t="s">
        <v>54</v>
      </c>
      <c r="E2249">
        <v>60068</v>
      </c>
      <c r="F2249" t="s">
        <v>20</v>
      </c>
      <c r="G2249" t="s">
        <v>55</v>
      </c>
      <c r="H2249">
        <v>5505</v>
      </c>
      <c r="I2249" t="s">
        <v>84</v>
      </c>
      <c r="J2249">
        <f>VLOOKUP(I2249,Key!$A$1:$C$73,2,FALSE)</f>
        <v>43.040154000000001</v>
      </c>
      <c r="K2249">
        <f>VLOOKUP(I2249,Key!$A$1:$C$73,3,FALSE)</f>
        <v>-87.932113000000001</v>
      </c>
      <c r="L2249" t="s">
        <v>77</v>
      </c>
      <c r="M2249">
        <f>VLOOKUP(L2249,Key!$A$1:$C$73,2,FALSE)</f>
        <v>43.036900000000003</v>
      </c>
      <c r="N2249">
        <f>VLOOKUP(L2249,Key!$A$1:$C$73,3,FALSE)</f>
        <v>-87.89667</v>
      </c>
      <c r="O2249">
        <v>24</v>
      </c>
      <c r="P2249">
        <v>3</v>
      </c>
      <c r="Q2249">
        <v>3.6</v>
      </c>
      <c r="R2249">
        <v>3.4</v>
      </c>
      <c r="S2249">
        <v>144</v>
      </c>
      <c r="T2249">
        <f t="shared" si="315"/>
        <v>-1</v>
      </c>
      <c r="U2249" s="1">
        <v>42833</v>
      </c>
      <c r="V2249" s="13">
        <f t="shared" si="316"/>
        <v>42826</v>
      </c>
      <c r="W2249" s="14">
        <f t="shared" si="317"/>
        <v>42833</v>
      </c>
      <c r="X2249" s="1" t="str">
        <f t="shared" si="318"/>
        <v>Saturday</v>
      </c>
      <c r="Y2249" s="2">
        <v>0.65298611111111116</v>
      </c>
      <c r="Z2249" s="2">
        <f t="shared" si="319"/>
        <v>0.66666666666666663</v>
      </c>
      <c r="AA2249">
        <f>1</f>
        <v>1</v>
      </c>
      <c r="AB2249" s="1">
        <v>42833</v>
      </c>
      <c r="AC2249" s="13">
        <f t="shared" si="320"/>
        <v>42826</v>
      </c>
      <c r="AD2249" s="14">
        <f t="shared" si="321"/>
        <v>42833</v>
      </c>
      <c r="AE2249" s="1" t="str">
        <f t="shared" si="322"/>
        <v>Saturday</v>
      </c>
      <c r="AF2249" s="2">
        <v>0.66958333333333331</v>
      </c>
      <c r="AG2249" s="2">
        <f t="shared" si="323"/>
        <v>0.66666666666666663</v>
      </c>
      <c r="AH2249" t="s">
        <v>23</v>
      </c>
    </row>
    <row r="2250" spans="1:34" x14ac:dyDescent="0.25">
      <c r="A2250">
        <v>1569555</v>
      </c>
      <c r="B2250" t="s">
        <v>54</v>
      </c>
      <c r="E2250">
        <v>54986</v>
      </c>
      <c r="F2250" t="s">
        <v>20</v>
      </c>
      <c r="G2250" t="s">
        <v>55</v>
      </c>
      <c r="H2250">
        <v>11051</v>
      </c>
      <c r="I2250" t="s">
        <v>36</v>
      </c>
      <c r="J2250">
        <f>VLOOKUP(I2250,Key!$A$1:$C$73,2,FALSE)</f>
        <v>43.03519</v>
      </c>
      <c r="K2250">
        <f>VLOOKUP(I2250,Key!$A$1:$C$73,3,FALSE)</f>
        <v>-87.907390000000007</v>
      </c>
      <c r="L2250" t="s">
        <v>60</v>
      </c>
      <c r="M2250">
        <f>VLOOKUP(L2250,Key!$A$1:$C$73,2,FALSE)</f>
        <v>43.046570000000003</v>
      </c>
      <c r="N2250">
        <f>VLOOKUP(L2250,Key!$A$1:$C$73,3,FALSE)</f>
        <v>-87.908720000000002</v>
      </c>
      <c r="O2250">
        <v>12</v>
      </c>
      <c r="P2250">
        <v>3</v>
      </c>
      <c r="Q2250">
        <v>1.8</v>
      </c>
      <c r="R2250">
        <v>1.7</v>
      </c>
      <c r="S2250">
        <v>72</v>
      </c>
      <c r="T2250">
        <f t="shared" si="315"/>
        <v>-1</v>
      </c>
      <c r="U2250" s="1">
        <v>42833</v>
      </c>
      <c r="V2250" s="13">
        <f t="shared" si="316"/>
        <v>42826</v>
      </c>
      <c r="W2250" s="14">
        <f t="shared" si="317"/>
        <v>42833</v>
      </c>
      <c r="X2250" s="1" t="str">
        <f t="shared" si="318"/>
        <v>Saturday</v>
      </c>
      <c r="Y2250" s="2">
        <v>0.65961805555555553</v>
      </c>
      <c r="Z2250" s="2">
        <f t="shared" si="319"/>
        <v>0.66666666666666663</v>
      </c>
      <c r="AA2250">
        <f>1</f>
        <v>1</v>
      </c>
      <c r="AB2250" s="1">
        <v>42833</v>
      </c>
      <c r="AC2250" s="13">
        <f t="shared" si="320"/>
        <v>42826</v>
      </c>
      <c r="AD2250" s="14">
        <f t="shared" si="321"/>
        <v>42833</v>
      </c>
      <c r="AE2250" s="1" t="str">
        <f t="shared" si="322"/>
        <v>Saturday</v>
      </c>
      <c r="AF2250" s="2">
        <v>0.66791666666666671</v>
      </c>
      <c r="AG2250" s="2">
        <f t="shared" si="323"/>
        <v>0.66666666666666663</v>
      </c>
      <c r="AH2250" t="s">
        <v>23</v>
      </c>
    </row>
    <row r="2251" spans="1:34" x14ac:dyDescent="0.25">
      <c r="A2251">
        <v>1569555</v>
      </c>
      <c r="B2251" t="s">
        <v>54</v>
      </c>
      <c r="E2251">
        <v>54986</v>
      </c>
      <c r="F2251" t="s">
        <v>20</v>
      </c>
      <c r="G2251" t="s">
        <v>55</v>
      </c>
      <c r="H2251">
        <v>11109</v>
      </c>
      <c r="I2251" t="s">
        <v>36</v>
      </c>
      <c r="J2251">
        <f>VLOOKUP(I2251,Key!$A$1:$C$73,2,FALSE)</f>
        <v>43.03519</v>
      </c>
      <c r="K2251">
        <f>VLOOKUP(I2251,Key!$A$1:$C$73,3,FALSE)</f>
        <v>-87.907390000000007</v>
      </c>
      <c r="L2251" t="s">
        <v>60</v>
      </c>
      <c r="M2251">
        <f>VLOOKUP(L2251,Key!$A$1:$C$73,2,FALSE)</f>
        <v>43.046570000000003</v>
      </c>
      <c r="N2251">
        <f>VLOOKUP(L2251,Key!$A$1:$C$73,3,FALSE)</f>
        <v>-87.908720000000002</v>
      </c>
      <c r="O2251">
        <v>11</v>
      </c>
      <c r="P2251">
        <v>3</v>
      </c>
      <c r="Q2251">
        <v>1.7</v>
      </c>
      <c r="R2251">
        <v>1.6</v>
      </c>
      <c r="S2251">
        <v>66</v>
      </c>
      <c r="T2251">
        <f t="shared" si="315"/>
        <v>-1</v>
      </c>
      <c r="U2251" s="1">
        <v>42833</v>
      </c>
      <c r="V2251" s="13">
        <f t="shared" si="316"/>
        <v>42826</v>
      </c>
      <c r="W2251" s="14">
        <f t="shared" si="317"/>
        <v>42833</v>
      </c>
      <c r="X2251" s="1" t="str">
        <f t="shared" si="318"/>
        <v>Saturday</v>
      </c>
      <c r="Y2251" s="2">
        <v>0.66012731481481479</v>
      </c>
      <c r="Z2251" s="2">
        <f t="shared" si="319"/>
        <v>0.66666666666666663</v>
      </c>
      <c r="AA2251">
        <f>1</f>
        <v>1</v>
      </c>
      <c r="AB2251" s="1">
        <v>42833</v>
      </c>
      <c r="AC2251" s="13">
        <f t="shared" si="320"/>
        <v>42826</v>
      </c>
      <c r="AD2251" s="14">
        <f t="shared" si="321"/>
        <v>42833</v>
      </c>
      <c r="AE2251" s="1" t="str">
        <f t="shared" si="322"/>
        <v>Saturday</v>
      </c>
      <c r="AF2251" s="2">
        <v>0.66787037037037045</v>
      </c>
      <c r="AG2251" s="2">
        <f t="shared" si="323"/>
        <v>0.66666666666666663</v>
      </c>
      <c r="AH2251" t="s">
        <v>23</v>
      </c>
    </row>
    <row r="2252" spans="1:34" x14ac:dyDescent="0.25">
      <c r="A2252">
        <v>1570032</v>
      </c>
      <c r="B2252" t="s">
        <v>54</v>
      </c>
      <c r="E2252">
        <v>53215</v>
      </c>
      <c r="F2252" t="s">
        <v>20</v>
      </c>
      <c r="G2252" t="s">
        <v>55</v>
      </c>
      <c r="H2252">
        <v>5552</v>
      </c>
      <c r="I2252" t="s">
        <v>77</v>
      </c>
      <c r="J2252">
        <f>VLOOKUP(I2252,Key!$A$1:$C$73,2,FALSE)</f>
        <v>43.036900000000003</v>
      </c>
      <c r="K2252">
        <f>VLOOKUP(I2252,Key!$A$1:$C$73,3,FALSE)</f>
        <v>-87.89667</v>
      </c>
      <c r="L2252" t="s">
        <v>77</v>
      </c>
      <c r="M2252">
        <f>VLOOKUP(L2252,Key!$A$1:$C$73,2,FALSE)</f>
        <v>43.036900000000003</v>
      </c>
      <c r="N2252">
        <f>VLOOKUP(L2252,Key!$A$1:$C$73,3,FALSE)</f>
        <v>-87.89667</v>
      </c>
      <c r="O2252">
        <v>87</v>
      </c>
      <c r="P2252">
        <v>9</v>
      </c>
      <c r="Q2252">
        <v>13.1</v>
      </c>
      <c r="R2252">
        <v>12.4</v>
      </c>
      <c r="S2252">
        <v>522</v>
      </c>
      <c r="T2252">
        <f t="shared" si="315"/>
        <v>-1</v>
      </c>
      <c r="U2252" s="1">
        <v>42833</v>
      </c>
      <c r="V2252" s="13">
        <f t="shared" si="316"/>
        <v>42826</v>
      </c>
      <c r="W2252" s="14">
        <f t="shared" si="317"/>
        <v>42833</v>
      </c>
      <c r="X2252" s="1" t="str">
        <f t="shared" si="318"/>
        <v>Saturday</v>
      </c>
      <c r="Y2252" s="2">
        <v>0.66339120370370364</v>
      </c>
      <c r="Z2252" s="2">
        <f t="shared" si="319"/>
        <v>0.66666666666666663</v>
      </c>
      <c r="AA2252">
        <f>1</f>
        <v>1</v>
      </c>
      <c r="AB2252" s="1">
        <v>42833</v>
      </c>
      <c r="AC2252" s="13">
        <f t="shared" si="320"/>
        <v>42826</v>
      </c>
      <c r="AD2252" s="14">
        <f t="shared" si="321"/>
        <v>42833</v>
      </c>
      <c r="AE2252" s="1" t="str">
        <f t="shared" si="322"/>
        <v>Saturday</v>
      </c>
      <c r="AF2252" s="2">
        <v>0.72373842592592597</v>
      </c>
      <c r="AG2252" s="2">
        <f t="shared" si="323"/>
        <v>0.70833333333333326</v>
      </c>
      <c r="AH2252" t="s">
        <v>25</v>
      </c>
    </row>
    <row r="2253" spans="1:34" x14ac:dyDescent="0.25">
      <c r="A2253">
        <v>1570034</v>
      </c>
      <c r="B2253" t="s">
        <v>54</v>
      </c>
      <c r="E2253">
        <v>55116</v>
      </c>
      <c r="F2253" t="s">
        <v>20</v>
      </c>
      <c r="G2253" t="s">
        <v>55</v>
      </c>
      <c r="H2253">
        <v>11131</v>
      </c>
      <c r="I2253" t="s">
        <v>81</v>
      </c>
      <c r="J2253">
        <f>VLOOKUP(I2253,Key!$A$1:$C$73,2,FALSE)</f>
        <v>43.058010000000003</v>
      </c>
      <c r="K2253">
        <f>VLOOKUP(I2253,Key!$A$1:$C$73,3,FALSE)</f>
        <v>-87.877300000000005</v>
      </c>
      <c r="L2253" t="s">
        <v>77</v>
      </c>
      <c r="M2253">
        <f>VLOOKUP(L2253,Key!$A$1:$C$73,2,FALSE)</f>
        <v>43.036900000000003</v>
      </c>
      <c r="N2253">
        <f>VLOOKUP(L2253,Key!$A$1:$C$73,3,FALSE)</f>
        <v>-87.89667</v>
      </c>
      <c r="O2253">
        <v>73</v>
      </c>
      <c r="P2253">
        <v>9</v>
      </c>
      <c r="Q2253">
        <v>11</v>
      </c>
      <c r="R2253">
        <v>10.4</v>
      </c>
      <c r="S2253">
        <v>438</v>
      </c>
      <c r="T2253">
        <f t="shared" si="315"/>
        <v>-1</v>
      </c>
      <c r="U2253" s="1">
        <v>42833</v>
      </c>
      <c r="V2253" s="13">
        <f t="shared" si="316"/>
        <v>42826</v>
      </c>
      <c r="W2253" s="14">
        <f t="shared" si="317"/>
        <v>42833</v>
      </c>
      <c r="X2253" s="1" t="str">
        <f t="shared" si="318"/>
        <v>Saturday</v>
      </c>
      <c r="Y2253" s="2">
        <v>0.66346064814814809</v>
      </c>
      <c r="Z2253" s="2">
        <f t="shared" si="319"/>
        <v>0.66666666666666663</v>
      </c>
      <c r="AA2253">
        <f>1</f>
        <v>1</v>
      </c>
      <c r="AB2253" s="1">
        <v>42833</v>
      </c>
      <c r="AC2253" s="13">
        <f t="shared" si="320"/>
        <v>42826</v>
      </c>
      <c r="AD2253" s="14">
        <f t="shared" si="321"/>
        <v>42833</v>
      </c>
      <c r="AE2253" s="1" t="str">
        <f t="shared" si="322"/>
        <v>Saturday</v>
      </c>
      <c r="AF2253" s="2">
        <v>0.71403935185185186</v>
      </c>
      <c r="AG2253" s="2">
        <f t="shared" si="323"/>
        <v>0.70833333333333326</v>
      </c>
      <c r="AH2253" t="s">
        <v>23</v>
      </c>
    </row>
    <row r="2254" spans="1:34" x14ac:dyDescent="0.25">
      <c r="A2254">
        <v>1570054</v>
      </c>
      <c r="B2254" t="s">
        <v>54</v>
      </c>
      <c r="E2254">
        <v>13790</v>
      </c>
      <c r="F2254" t="s">
        <v>20</v>
      </c>
      <c r="G2254" t="s">
        <v>55</v>
      </c>
      <c r="H2254">
        <v>11107</v>
      </c>
      <c r="I2254" t="s">
        <v>77</v>
      </c>
      <c r="J2254">
        <f>VLOOKUP(I2254,Key!$A$1:$C$73,2,FALSE)</f>
        <v>43.036900000000003</v>
      </c>
      <c r="K2254">
        <f>VLOOKUP(I2254,Key!$A$1:$C$73,3,FALSE)</f>
        <v>-87.89667</v>
      </c>
      <c r="L2254" t="s">
        <v>42</v>
      </c>
      <c r="M2254">
        <f>VLOOKUP(L2254,Key!$A$1:$C$73,2,FALSE)</f>
        <v>43.038719999999998</v>
      </c>
      <c r="N2254">
        <f>VLOOKUP(L2254,Key!$A$1:$C$73,3,FALSE)</f>
        <v>-87.905339999999995</v>
      </c>
      <c r="O2254">
        <v>102</v>
      </c>
      <c r="P2254">
        <v>12</v>
      </c>
      <c r="Q2254">
        <v>15.3</v>
      </c>
      <c r="R2254">
        <v>14.5</v>
      </c>
      <c r="S2254">
        <v>612</v>
      </c>
      <c r="T2254">
        <f t="shared" si="315"/>
        <v>-1</v>
      </c>
      <c r="U2254" s="1">
        <v>42833</v>
      </c>
      <c r="V2254" s="13">
        <f t="shared" si="316"/>
        <v>42826</v>
      </c>
      <c r="W2254" s="14">
        <f t="shared" si="317"/>
        <v>42833</v>
      </c>
      <c r="X2254" s="1" t="str">
        <f t="shared" si="318"/>
        <v>Saturday</v>
      </c>
      <c r="Y2254" s="2">
        <v>0.66784722222222215</v>
      </c>
      <c r="Z2254" s="2">
        <f t="shared" si="319"/>
        <v>0.66666666666666663</v>
      </c>
      <c r="AA2254">
        <f>1</f>
        <v>1</v>
      </c>
      <c r="AB2254" s="1">
        <v>42833</v>
      </c>
      <c r="AC2254" s="13">
        <f t="shared" si="320"/>
        <v>42826</v>
      </c>
      <c r="AD2254" s="14">
        <f t="shared" si="321"/>
        <v>42833</v>
      </c>
      <c r="AE2254" s="1" t="str">
        <f t="shared" si="322"/>
        <v>Saturday</v>
      </c>
      <c r="AF2254" s="2">
        <v>0.7384722222222222</v>
      </c>
      <c r="AG2254" s="2">
        <f t="shared" si="323"/>
        <v>0.75</v>
      </c>
      <c r="AH2254" t="s">
        <v>23</v>
      </c>
    </row>
    <row r="2255" spans="1:34" x14ac:dyDescent="0.25">
      <c r="A2255">
        <v>1570093</v>
      </c>
      <c r="B2255" t="s">
        <v>54</v>
      </c>
      <c r="E2255">
        <v>54457</v>
      </c>
      <c r="F2255" t="s">
        <v>20</v>
      </c>
      <c r="G2255" t="s">
        <v>55</v>
      </c>
      <c r="H2255">
        <v>5449</v>
      </c>
      <c r="I2255" t="s">
        <v>79</v>
      </c>
      <c r="J2255">
        <f>VLOOKUP(I2255,Key!$A$1:$C$73,2,FALSE)</f>
        <v>43.04804</v>
      </c>
      <c r="K2255">
        <f>VLOOKUP(I2255,Key!$A$1:$C$73,3,FALSE)</f>
        <v>-87.896720000000002</v>
      </c>
      <c r="L2255" t="s">
        <v>27</v>
      </c>
      <c r="M2255">
        <f>VLOOKUP(L2255,Key!$A$1:$C$73,2,FALSE)</f>
        <v>43.041646999999998</v>
      </c>
      <c r="N2255">
        <f>VLOOKUP(L2255,Key!$A$1:$C$73,3,FALSE)</f>
        <v>-87.927257999999995</v>
      </c>
      <c r="O2255">
        <v>57</v>
      </c>
      <c r="P2255">
        <v>6</v>
      </c>
      <c r="Q2255">
        <v>8.6</v>
      </c>
      <c r="R2255">
        <v>8.1</v>
      </c>
      <c r="S2255">
        <v>342</v>
      </c>
      <c r="T2255">
        <f t="shared" si="315"/>
        <v>-1</v>
      </c>
      <c r="U2255" s="1">
        <v>42833</v>
      </c>
      <c r="V2255" s="13">
        <f t="shared" si="316"/>
        <v>42826</v>
      </c>
      <c r="W2255" s="14">
        <f t="shared" si="317"/>
        <v>42833</v>
      </c>
      <c r="X2255" s="1" t="str">
        <f t="shared" si="318"/>
        <v>Saturday</v>
      </c>
      <c r="Y2255" s="2">
        <v>0.67204861111111114</v>
      </c>
      <c r="Z2255" s="2">
        <f t="shared" si="319"/>
        <v>0.66666666666666663</v>
      </c>
      <c r="AA2255">
        <f>1</f>
        <v>1</v>
      </c>
      <c r="AB2255" s="1">
        <v>42833</v>
      </c>
      <c r="AC2255" s="13">
        <f t="shared" si="320"/>
        <v>42826</v>
      </c>
      <c r="AD2255" s="14">
        <f t="shared" si="321"/>
        <v>42833</v>
      </c>
      <c r="AE2255" s="1" t="str">
        <f t="shared" si="322"/>
        <v>Saturday</v>
      </c>
      <c r="AF2255" s="2">
        <v>0.71118055555555548</v>
      </c>
      <c r="AG2255" s="2">
        <f t="shared" si="323"/>
        <v>0.70833333333333326</v>
      </c>
      <c r="AH2255" t="s">
        <v>23</v>
      </c>
    </row>
    <row r="2256" spans="1:34" x14ac:dyDescent="0.25">
      <c r="A2256">
        <v>1570119</v>
      </c>
      <c r="B2256" t="s">
        <v>54</v>
      </c>
      <c r="E2256">
        <v>53211</v>
      </c>
      <c r="F2256" t="s">
        <v>20</v>
      </c>
      <c r="G2256" t="s">
        <v>55</v>
      </c>
      <c r="H2256">
        <v>199</v>
      </c>
      <c r="I2256" t="s">
        <v>81</v>
      </c>
      <c r="J2256">
        <f>VLOOKUP(I2256,Key!$A$1:$C$73,2,FALSE)</f>
        <v>43.058010000000003</v>
      </c>
      <c r="K2256">
        <f>VLOOKUP(I2256,Key!$A$1:$C$73,3,FALSE)</f>
        <v>-87.877300000000005</v>
      </c>
      <c r="L2256" t="s">
        <v>81</v>
      </c>
      <c r="M2256">
        <f>VLOOKUP(L2256,Key!$A$1:$C$73,2,FALSE)</f>
        <v>43.058010000000003</v>
      </c>
      <c r="N2256">
        <f>VLOOKUP(L2256,Key!$A$1:$C$73,3,FALSE)</f>
        <v>-87.877300000000005</v>
      </c>
      <c r="O2256">
        <v>41</v>
      </c>
      <c r="P2256">
        <v>0</v>
      </c>
      <c r="Q2256">
        <v>6.2</v>
      </c>
      <c r="R2256">
        <v>5.8</v>
      </c>
      <c r="S2256">
        <v>246</v>
      </c>
      <c r="T2256">
        <f t="shared" si="315"/>
        <v>-1</v>
      </c>
      <c r="U2256" s="1">
        <v>42833</v>
      </c>
      <c r="V2256" s="13">
        <f t="shared" si="316"/>
        <v>42826</v>
      </c>
      <c r="W2256" s="14">
        <f t="shared" si="317"/>
        <v>42833</v>
      </c>
      <c r="X2256" s="1" t="str">
        <f t="shared" si="318"/>
        <v>Saturday</v>
      </c>
      <c r="Y2256" s="2">
        <v>0.67431712962962964</v>
      </c>
      <c r="Z2256" s="2">
        <f t="shared" si="319"/>
        <v>0.66666666666666663</v>
      </c>
      <c r="AA2256">
        <f>1</f>
        <v>1</v>
      </c>
      <c r="AB2256" s="1">
        <v>42833</v>
      </c>
      <c r="AC2256" s="13">
        <f t="shared" si="320"/>
        <v>42826</v>
      </c>
      <c r="AD2256" s="14">
        <f t="shared" si="321"/>
        <v>42833</v>
      </c>
      <c r="AE2256" s="1" t="str">
        <f t="shared" si="322"/>
        <v>Saturday</v>
      </c>
      <c r="AF2256" s="2">
        <v>0.70310185185185192</v>
      </c>
      <c r="AG2256" s="2">
        <f t="shared" si="323"/>
        <v>0.70833333333333326</v>
      </c>
      <c r="AH2256" t="s">
        <v>25</v>
      </c>
    </row>
    <row r="2257" spans="1:34" x14ac:dyDescent="0.25">
      <c r="A2257">
        <v>1570195</v>
      </c>
      <c r="B2257" t="s">
        <v>54</v>
      </c>
      <c r="F2257" t="s">
        <v>20</v>
      </c>
      <c r="G2257" t="s">
        <v>55</v>
      </c>
      <c r="H2257">
        <v>114</v>
      </c>
      <c r="I2257" t="s">
        <v>28</v>
      </c>
      <c r="J2257">
        <f>VLOOKUP(I2257,Key!$A$1:$C$73,2,FALSE)</f>
        <v>43.038580000000003</v>
      </c>
      <c r="K2257">
        <f>VLOOKUP(I2257,Key!$A$1:$C$73,3,FALSE)</f>
        <v>-87.90934</v>
      </c>
      <c r="L2257" t="s">
        <v>71</v>
      </c>
      <c r="M2257">
        <f>VLOOKUP(L2257,Key!$A$1:$C$73,2,FALSE)</f>
        <v>43.060079999999999</v>
      </c>
      <c r="N2257">
        <f>VLOOKUP(L2257,Key!$A$1:$C$73,3,FALSE)</f>
        <v>-88.027349999999998</v>
      </c>
      <c r="O2257">
        <v>72</v>
      </c>
      <c r="P2257">
        <v>9</v>
      </c>
      <c r="Q2257">
        <v>10.8</v>
      </c>
      <c r="R2257">
        <v>10.3</v>
      </c>
      <c r="S2257">
        <v>432</v>
      </c>
      <c r="T2257">
        <f t="shared" si="315"/>
        <v>-1</v>
      </c>
      <c r="U2257" s="1">
        <v>42833</v>
      </c>
      <c r="V2257" s="13">
        <f t="shared" si="316"/>
        <v>42826</v>
      </c>
      <c r="W2257" s="14">
        <f t="shared" si="317"/>
        <v>42833</v>
      </c>
      <c r="X2257" s="1" t="str">
        <f t="shared" si="318"/>
        <v>Saturday</v>
      </c>
      <c r="Y2257" s="2">
        <v>0.68327546296296304</v>
      </c>
      <c r="Z2257" s="2">
        <f t="shared" si="319"/>
        <v>0.66666666666666663</v>
      </c>
      <c r="AA2257">
        <f>1</f>
        <v>1</v>
      </c>
      <c r="AB2257" s="1">
        <v>42833</v>
      </c>
      <c r="AC2257" s="13">
        <f t="shared" si="320"/>
        <v>42826</v>
      </c>
      <c r="AD2257" s="14">
        <f t="shared" si="321"/>
        <v>42833</v>
      </c>
      <c r="AE2257" s="1" t="str">
        <f t="shared" si="322"/>
        <v>Saturday</v>
      </c>
      <c r="AF2257" s="2">
        <v>0.73285879629629624</v>
      </c>
      <c r="AG2257" s="2">
        <f t="shared" si="323"/>
        <v>0.75</v>
      </c>
      <c r="AH2257" t="s">
        <v>23</v>
      </c>
    </row>
    <row r="2258" spans="1:34" x14ac:dyDescent="0.25">
      <c r="A2258">
        <v>1148136</v>
      </c>
      <c r="B2258" t="s">
        <v>54</v>
      </c>
      <c r="E2258">
        <v>60612</v>
      </c>
      <c r="F2258" t="s">
        <v>20</v>
      </c>
      <c r="G2258" t="s">
        <v>55</v>
      </c>
      <c r="H2258">
        <v>11105</v>
      </c>
      <c r="I2258" t="s">
        <v>36</v>
      </c>
      <c r="J2258">
        <f>VLOOKUP(I2258,Key!$A$1:$C$73,2,FALSE)</f>
        <v>43.03519</v>
      </c>
      <c r="K2258">
        <f>VLOOKUP(I2258,Key!$A$1:$C$73,3,FALSE)</f>
        <v>-87.907390000000007</v>
      </c>
      <c r="L2258" t="s">
        <v>84</v>
      </c>
      <c r="M2258">
        <f>VLOOKUP(L2258,Key!$A$1:$C$73,2,FALSE)</f>
        <v>43.040154000000001</v>
      </c>
      <c r="N2258">
        <f>VLOOKUP(L2258,Key!$A$1:$C$73,3,FALSE)</f>
        <v>-87.932113000000001</v>
      </c>
      <c r="O2258">
        <v>23</v>
      </c>
      <c r="P2258">
        <v>3</v>
      </c>
      <c r="Q2258">
        <v>3.5</v>
      </c>
      <c r="R2258">
        <v>3.3</v>
      </c>
      <c r="S2258">
        <v>138</v>
      </c>
      <c r="T2258">
        <f t="shared" si="315"/>
        <v>-1</v>
      </c>
      <c r="U2258" s="1">
        <v>42833</v>
      </c>
      <c r="V2258" s="13">
        <f t="shared" si="316"/>
        <v>42826</v>
      </c>
      <c r="W2258" s="14">
        <f t="shared" si="317"/>
        <v>42833</v>
      </c>
      <c r="X2258" s="1" t="str">
        <f t="shared" si="318"/>
        <v>Saturday</v>
      </c>
      <c r="Y2258" s="2">
        <v>0.68900462962962961</v>
      </c>
      <c r="Z2258" s="2">
        <f t="shared" si="319"/>
        <v>0.70833333333333326</v>
      </c>
      <c r="AA2258">
        <f>1</f>
        <v>1</v>
      </c>
      <c r="AB2258" s="1">
        <v>42833</v>
      </c>
      <c r="AC2258" s="13">
        <f t="shared" si="320"/>
        <v>42826</v>
      </c>
      <c r="AD2258" s="14">
        <f t="shared" si="321"/>
        <v>42833</v>
      </c>
      <c r="AE2258" s="1" t="str">
        <f t="shared" si="322"/>
        <v>Saturday</v>
      </c>
      <c r="AF2258" s="2">
        <v>0.70486111111111116</v>
      </c>
      <c r="AG2258" s="2">
        <f t="shared" si="323"/>
        <v>0.70833333333333326</v>
      </c>
      <c r="AH2258" t="s">
        <v>23</v>
      </c>
    </row>
    <row r="2259" spans="1:34" x14ac:dyDescent="0.25">
      <c r="A2259">
        <v>1570298</v>
      </c>
      <c r="B2259" t="s">
        <v>54</v>
      </c>
      <c r="E2259">
        <v>53233</v>
      </c>
      <c r="F2259" t="s">
        <v>20</v>
      </c>
      <c r="G2259" t="s">
        <v>55</v>
      </c>
      <c r="H2259">
        <v>983</v>
      </c>
      <c r="I2259" t="s">
        <v>84</v>
      </c>
      <c r="J2259">
        <f>VLOOKUP(I2259,Key!$A$1:$C$73,2,FALSE)</f>
        <v>43.040154000000001</v>
      </c>
      <c r="K2259">
        <f>VLOOKUP(I2259,Key!$A$1:$C$73,3,FALSE)</f>
        <v>-87.932113000000001</v>
      </c>
      <c r="L2259" t="s">
        <v>84</v>
      </c>
      <c r="M2259">
        <f>VLOOKUP(L2259,Key!$A$1:$C$73,2,FALSE)</f>
        <v>43.040154000000001</v>
      </c>
      <c r="N2259">
        <f>VLOOKUP(L2259,Key!$A$1:$C$73,3,FALSE)</f>
        <v>-87.932113000000001</v>
      </c>
      <c r="O2259">
        <v>100</v>
      </c>
      <c r="P2259">
        <v>12</v>
      </c>
      <c r="Q2259">
        <v>15</v>
      </c>
      <c r="R2259">
        <v>14.3</v>
      </c>
      <c r="S2259">
        <v>600</v>
      </c>
      <c r="T2259">
        <f t="shared" si="315"/>
        <v>-1</v>
      </c>
      <c r="U2259" s="1">
        <v>42833</v>
      </c>
      <c r="V2259" s="13">
        <f t="shared" si="316"/>
        <v>42826</v>
      </c>
      <c r="W2259" s="14">
        <f t="shared" si="317"/>
        <v>42833</v>
      </c>
      <c r="X2259" s="1" t="str">
        <f t="shared" si="318"/>
        <v>Saturday</v>
      </c>
      <c r="Y2259" s="2">
        <v>0.69949074074074069</v>
      </c>
      <c r="Z2259" s="2">
        <f t="shared" si="319"/>
        <v>0.70833333333333326</v>
      </c>
      <c r="AA2259">
        <f>1</f>
        <v>1</v>
      </c>
      <c r="AB2259" s="1">
        <v>42833</v>
      </c>
      <c r="AC2259" s="13">
        <f t="shared" si="320"/>
        <v>42826</v>
      </c>
      <c r="AD2259" s="14">
        <f t="shared" si="321"/>
        <v>42833</v>
      </c>
      <c r="AE2259" s="1" t="str">
        <f t="shared" si="322"/>
        <v>Saturday</v>
      </c>
      <c r="AF2259" s="2">
        <v>0.76921296296296304</v>
      </c>
      <c r="AG2259" s="2">
        <f t="shared" si="323"/>
        <v>0.75</v>
      </c>
      <c r="AH2259" t="s">
        <v>25</v>
      </c>
    </row>
    <row r="2260" spans="1:34" x14ac:dyDescent="0.25">
      <c r="A2260">
        <v>1512123</v>
      </c>
      <c r="B2260" t="s">
        <v>54</v>
      </c>
      <c r="E2260">
        <v>53204</v>
      </c>
      <c r="F2260" t="s">
        <v>20</v>
      </c>
      <c r="G2260" t="s">
        <v>55</v>
      </c>
      <c r="H2260">
        <v>5559</v>
      </c>
      <c r="I2260" t="s">
        <v>86</v>
      </c>
      <c r="J2260">
        <f>VLOOKUP(I2260,Key!$A$1:$C$73,2,FALSE)</f>
        <v>43.052549999999997</v>
      </c>
      <c r="K2260">
        <f>VLOOKUP(I2260,Key!$A$1:$C$73,3,FALSE)</f>
        <v>-87.909329999999997</v>
      </c>
      <c r="L2260" t="s">
        <v>34</v>
      </c>
      <c r="M2260">
        <f>VLOOKUP(L2260,Key!$A$1:$C$73,2,FALSE)</f>
        <v>43.05097</v>
      </c>
      <c r="N2260">
        <f>VLOOKUP(L2260,Key!$A$1:$C$73,3,FALSE)</f>
        <v>-87.906440000000003</v>
      </c>
      <c r="O2260">
        <v>32</v>
      </c>
      <c r="P2260">
        <v>3</v>
      </c>
      <c r="Q2260">
        <v>4.8</v>
      </c>
      <c r="R2260">
        <v>4.5999999999999996</v>
      </c>
      <c r="S2260">
        <v>192</v>
      </c>
      <c r="T2260">
        <f t="shared" si="315"/>
        <v>-1</v>
      </c>
      <c r="U2260" s="1">
        <v>42833</v>
      </c>
      <c r="V2260" s="13">
        <f t="shared" si="316"/>
        <v>42826</v>
      </c>
      <c r="W2260" s="14">
        <f t="shared" si="317"/>
        <v>42833</v>
      </c>
      <c r="X2260" s="1" t="str">
        <f t="shared" si="318"/>
        <v>Saturday</v>
      </c>
      <c r="Y2260" s="2">
        <v>0.70124999999999993</v>
      </c>
      <c r="Z2260" s="2">
        <f t="shared" si="319"/>
        <v>0.70833333333333326</v>
      </c>
      <c r="AA2260">
        <f>1</f>
        <v>1</v>
      </c>
      <c r="AB2260" s="1">
        <v>42833</v>
      </c>
      <c r="AC2260" s="13">
        <f t="shared" si="320"/>
        <v>42826</v>
      </c>
      <c r="AD2260" s="14">
        <f t="shared" si="321"/>
        <v>42833</v>
      </c>
      <c r="AE2260" s="1" t="str">
        <f t="shared" si="322"/>
        <v>Saturday</v>
      </c>
      <c r="AF2260" s="2">
        <v>0.72337962962962965</v>
      </c>
      <c r="AG2260" s="2">
        <f t="shared" si="323"/>
        <v>0.70833333333333326</v>
      </c>
      <c r="AH2260" t="s">
        <v>23</v>
      </c>
    </row>
    <row r="2261" spans="1:34" x14ac:dyDescent="0.25">
      <c r="A2261">
        <v>1437431</v>
      </c>
      <c r="B2261" t="s">
        <v>54</v>
      </c>
      <c r="E2261">
        <v>63131</v>
      </c>
      <c r="F2261" t="s">
        <v>20</v>
      </c>
      <c r="G2261" t="s">
        <v>55</v>
      </c>
      <c r="H2261">
        <v>5505</v>
      </c>
      <c r="I2261" t="s">
        <v>77</v>
      </c>
      <c r="J2261">
        <f>VLOOKUP(I2261,Key!$A$1:$C$73,2,FALSE)</f>
        <v>43.036900000000003</v>
      </c>
      <c r="K2261">
        <f>VLOOKUP(I2261,Key!$A$1:$C$73,3,FALSE)</f>
        <v>-87.89667</v>
      </c>
      <c r="L2261" t="s">
        <v>84</v>
      </c>
      <c r="M2261">
        <f>VLOOKUP(L2261,Key!$A$1:$C$73,2,FALSE)</f>
        <v>43.040154000000001</v>
      </c>
      <c r="N2261">
        <f>VLOOKUP(L2261,Key!$A$1:$C$73,3,FALSE)</f>
        <v>-87.932113000000001</v>
      </c>
      <c r="O2261">
        <v>20</v>
      </c>
      <c r="P2261">
        <v>3</v>
      </c>
      <c r="Q2261">
        <v>3</v>
      </c>
      <c r="R2261">
        <v>2.9</v>
      </c>
      <c r="S2261">
        <v>120</v>
      </c>
      <c r="T2261">
        <f t="shared" si="315"/>
        <v>-1</v>
      </c>
      <c r="U2261" s="1">
        <v>42833</v>
      </c>
      <c r="V2261" s="13">
        <f t="shared" si="316"/>
        <v>42826</v>
      </c>
      <c r="W2261" s="14">
        <f t="shared" si="317"/>
        <v>42833</v>
      </c>
      <c r="X2261" s="1" t="str">
        <f t="shared" si="318"/>
        <v>Saturday</v>
      </c>
      <c r="Y2261" s="2">
        <v>0.70207175925925924</v>
      </c>
      <c r="Z2261" s="2">
        <f t="shared" si="319"/>
        <v>0.70833333333333326</v>
      </c>
      <c r="AA2261">
        <f>1</f>
        <v>1</v>
      </c>
      <c r="AB2261" s="1">
        <v>42833</v>
      </c>
      <c r="AC2261" s="13">
        <f t="shared" si="320"/>
        <v>42826</v>
      </c>
      <c r="AD2261" s="14">
        <f t="shared" si="321"/>
        <v>42833</v>
      </c>
      <c r="AE2261" s="1" t="str">
        <f t="shared" si="322"/>
        <v>Saturday</v>
      </c>
      <c r="AF2261" s="2">
        <v>0.71578703703703705</v>
      </c>
      <c r="AG2261" s="2">
        <f t="shared" si="323"/>
        <v>0.70833333333333326</v>
      </c>
      <c r="AH2261" t="s">
        <v>23</v>
      </c>
    </row>
    <row r="2262" spans="1:34" x14ac:dyDescent="0.25">
      <c r="A2262">
        <v>1231206</v>
      </c>
      <c r="B2262" t="s">
        <v>54</v>
      </c>
      <c r="E2262">
        <v>7059</v>
      </c>
      <c r="F2262" t="s">
        <v>20</v>
      </c>
      <c r="G2262" t="s">
        <v>55</v>
      </c>
      <c r="H2262">
        <v>188</v>
      </c>
      <c r="I2262" t="s">
        <v>84</v>
      </c>
      <c r="J2262">
        <f>VLOOKUP(I2262,Key!$A$1:$C$73,2,FALSE)</f>
        <v>43.040154000000001</v>
      </c>
      <c r="K2262">
        <f>VLOOKUP(I2262,Key!$A$1:$C$73,3,FALSE)</f>
        <v>-87.932113000000001</v>
      </c>
      <c r="L2262" t="s">
        <v>36</v>
      </c>
      <c r="M2262">
        <f>VLOOKUP(L2262,Key!$A$1:$C$73,2,FALSE)</f>
        <v>43.03519</v>
      </c>
      <c r="N2262">
        <f>VLOOKUP(L2262,Key!$A$1:$C$73,3,FALSE)</f>
        <v>-87.907390000000007</v>
      </c>
      <c r="O2262">
        <v>16</v>
      </c>
      <c r="P2262">
        <v>3</v>
      </c>
      <c r="Q2262">
        <v>2.4</v>
      </c>
      <c r="R2262">
        <v>2.2999999999999998</v>
      </c>
      <c r="S2262">
        <v>96</v>
      </c>
      <c r="T2262">
        <f t="shared" si="315"/>
        <v>-1</v>
      </c>
      <c r="U2262" s="1">
        <v>42833</v>
      </c>
      <c r="V2262" s="13">
        <f t="shared" si="316"/>
        <v>42826</v>
      </c>
      <c r="W2262" s="14">
        <f t="shared" si="317"/>
        <v>42833</v>
      </c>
      <c r="X2262" s="1" t="str">
        <f t="shared" si="318"/>
        <v>Saturday</v>
      </c>
      <c r="Y2262" s="2">
        <v>0.70862268518518512</v>
      </c>
      <c r="Z2262" s="2">
        <f t="shared" si="319"/>
        <v>0.70833333333333326</v>
      </c>
      <c r="AA2262">
        <f>1</f>
        <v>1</v>
      </c>
      <c r="AB2262" s="1">
        <v>42833</v>
      </c>
      <c r="AC2262" s="13">
        <f t="shared" si="320"/>
        <v>42826</v>
      </c>
      <c r="AD2262" s="14">
        <f t="shared" si="321"/>
        <v>42833</v>
      </c>
      <c r="AE2262" s="1" t="str">
        <f t="shared" si="322"/>
        <v>Saturday</v>
      </c>
      <c r="AF2262" s="2">
        <v>0.71972222222222226</v>
      </c>
      <c r="AG2262" s="2">
        <f t="shared" si="323"/>
        <v>0.70833333333333326</v>
      </c>
      <c r="AH2262" t="s">
        <v>23</v>
      </c>
    </row>
    <row r="2263" spans="1:34" x14ac:dyDescent="0.25">
      <c r="A2263">
        <v>1570480</v>
      </c>
      <c r="B2263" t="s">
        <v>54</v>
      </c>
      <c r="E2263">
        <v>53045</v>
      </c>
      <c r="F2263" t="s">
        <v>20</v>
      </c>
      <c r="G2263" t="s">
        <v>55</v>
      </c>
      <c r="H2263">
        <v>5571</v>
      </c>
      <c r="I2263" t="s">
        <v>71</v>
      </c>
      <c r="J2263">
        <f>VLOOKUP(I2263,Key!$A$1:$C$73,2,FALSE)</f>
        <v>43.060079999999999</v>
      </c>
      <c r="K2263">
        <f>VLOOKUP(I2263,Key!$A$1:$C$73,3,FALSE)</f>
        <v>-88.027349999999998</v>
      </c>
      <c r="L2263" t="s">
        <v>71</v>
      </c>
      <c r="M2263">
        <f>VLOOKUP(L2263,Key!$A$1:$C$73,2,FALSE)</f>
        <v>43.060079999999999</v>
      </c>
      <c r="N2263">
        <f>VLOOKUP(L2263,Key!$A$1:$C$73,3,FALSE)</f>
        <v>-88.027349999999998</v>
      </c>
      <c r="O2263">
        <v>43</v>
      </c>
      <c r="P2263">
        <v>6</v>
      </c>
      <c r="Q2263">
        <v>6.5</v>
      </c>
      <c r="R2263">
        <v>6.1</v>
      </c>
      <c r="S2263">
        <v>258</v>
      </c>
      <c r="T2263">
        <f t="shared" si="315"/>
        <v>-1</v>
      </c>
      <c r="U2263" s="1">
        <v>42833</v>
      </c>
      <c r="V2263" s="13">
        <f t="shared" si="316"/>
        <v>42826</v>
      </c>
      <c r="W2263" s="14">
        <f t="shared" si="317"/>
        <v>42833</v>
      </c>
      <c r="X2263" s="1" t="str">
        <f t="shared" si="318"/>
        <v>Saturday</v>
      </c>
      <c r="Y2263" s="2">
        <v>0.73175925925925922</v>
      </c>
      <c r="Z2263" s="2">
        <f t="shared" si="319"/>
        <v>0.75</v>
      </c>
      <c r="AA2263">
        <f>1</f>
        <v>1</v>
      </c>
      <c r="AB2263" s="1">
        <v>42833</v>
      </c>
      <c r="AC2263" s="13">
        <f t="shared" si="320"/>
        <v>42826</v>
      </c>
      <c r="AD2263" s="14">
        <f t="shared" si="321"/>
        <v>42833</v>
      </c>
      <c r="AE2263" s="1" t="str">
        <f t="shared" si="322"/>
        <v>Saturday</v>
      </c>
      <c r="AF2263" s="2">
        <v>0.76162037037037045</v>
      </c>
      <c r="AG2263" s="2">
        <f t="shared" si="323"/>
        <v>0.75</v>
      </c>
      <c r="AH2263" t="s">
        <v>25</v>
      </c>
    </row>
    <row r="2264" spans="1:34" x14ac:dyDescent="0.25">
      <c r="A2264">
        <v>1427860</v>
      </c>
      <c r="B2264" t="s">
        <v>54</v>
      </c>
      <c r="E2264">
        <v>36875</v>
      </c>
      <c r="F2264" t="s">
        <v>20</v>
      </c>
      <c r="G2264" t="s">
        <v>55</v>
      </c>
      <c r="H2264">
        <v>11103</v>
      </c>
      <c r="I2264" t="s">
        <v>56</v>
      </c>
      <c r="J2264">
        <f>VLOOKUP(I2264,Key!$A$1:$C$73,2,FALSE)</f>
        <v>43.004728999999998</v>
      </c>
      <c r="K2264">
        <f>VLOOKUP(I2264,Key!$A$1:$C$73,3,FALSE)</f>
        <v>-87.905463999999995</v>
      </c>
      <c r="L2264" t="s">
        <v>39</v>
      </c>
      <c r="M2264">
        <f>VLOOKUP(L2264,Key!$A$1:$C$73,2,FALSE)</f>
        <v>43.031480000000002</v>
      </c>
      <c r="N2264">
        <f>VLOOKUP(L2264,Key!$A$1:$C$73,3,FALSE)</f>
        <v>-87.908169999999998</v>
      </c>
      <c r="O2264">
        <v>13</v>
      </c>
      <c r="P2264">
        <v>3</v>
      </c>
      <c r="Q2264">
        <v>2</v>
      </c>
      <c r="R2264">
        <v>1.9</v>
      </c>
      <c r="S2264">
        <v>78</v>
      </c>
      <c r="T2264">
        <f t="shared" si="315"/>
        <v>-1</v>
      </c>
      <c r="U2264" s="1">
        <v>42833</v>
      </c>
      <c r="V2264" s="13">
        <f t="shared" si="316"/>
        <v>42826</v>
      </c>
      <c r="W2264" s="14">
        <f t="shared" si="317"/>
        <v>42833</v>
      </c>
      <c r="X2264" s="1" t="str">
        <f t="shared" si="318"/>
        <v>Saturday</v>
      </c>
      <c r="Y2264" s="2">
        <v>0.73642361111111121</v>
      </c>
      <c r="Z2264" s="2">
        <f t="shared" si="319"/>
        <v>0.75</v>
      </c>
      <c r="AA2264">
        <f>1</f>
        <v>1</v>
      </c>
      <c r="AB2264" s="1">
        <v>42833</v>
      </c>
      <c r="AC2264" s="13">
        <f t="shared" si="320"/>
        <v>42826</v>
      </c>
      <c r="AD2264" s="14">
        <f t="shared" si="321"/>
        <v>42833</v>
      </c>
      <c r="AE2264" s="1" t="str">
        <f t="shared" si="322"/>
        <v>Saturday</v>
      </c>
      <c r="AF2264" s="2">
        <v>0.74535879629629631</v>
      </c>
      <c r="AG2264" s="2">
        <f t="shared" si="323"/>
        <v>0.75</v>
      </c>
      <c r="AH2264" t="s">
        <v>23</v>
      </c>
    </row>
    <row r="2265" spans="1:34" x14ac:dyDescent="0.25">
      <c r="A2265">
        <v>1570512</v>
      </c>
      <c r="B2265" t="s">
        <v>54</v>
      </c>
      <c r="E2265">
        <v>60617</v>
      </c>
      <c r="F2265" t="s">
        <v>20</v>
      </c>
      <c r="G2265" t="s">
        <v>55</v>
      </c>
      <c r="H2265">
        <v>11112</v>
      </c>
      <c r="I2265" t="s">
        <v>77</v>
      </c>
      <c r="J2265">
        <f>VLOOKUP(I2265,Key!$A$1:$C$73,2,FALSE)</f>
        <v>43.036900000000003</v>
      </c>
      <c r="K2265">
        <f>VLOOKUP(I2265,Key!$A$1:$C$73,3,FALSE)</f>
        <v>-87.89667</v>
      </c>
      <c r="L2265" t="s">
        <v>77</v>
      </c>
      <c r="M2265">
        <f>VLOOKUP(L2265,Key!$A$1:$C$73,2,FALSE)</f>
        <v>43.036900000000003</v>
      </c>
      <c r="N2265">
        <f>VLOOKUP(L2265,Key!$A$1:$C$73,3,FALSE)</f>
        <v>-87.89667</v>
      </c>
      <c r="O2265">
        <v>24</v>
      </c>
      <c r="P2265">
        <v>3</v>
      </c>
      <c r="Q2265">
        <v>3.6</v>
      </c>
      <c r="R2265">
        <v>3.4</v>
      </c>
      <c r="S2265">
        <v>144</v>
      </c>
      <c r="T2265">
        <f t="shared" si="315"/>
        <v>-1</v>
      </c>
      <c r="U2265" s="1">
        <v>42833</v>
      </c>
      <c r="V2265" s="13">
        <f t="shared" si="316"/>
        <v>42826</v>
      </c>
      <c r="W2265" s="14">
        <f t="shared" si="317"/>
        <v>42833</v>
      </c>
      <c r="X2265" s="1" t="str">
        <f t="shared" si="318"/>
        <v>Saturday</v>
      </c>
      <c r="Y2265" s="2">
        <v>0.73782407407407413</v>
      </c>
      <c r="Z2265" s="2">
        <f t="shared" si="319"/>
        <v>0.75</v>
      </c>
      <c r="AA2265">
        <f>1</f>
        <v>1</v>
      </c>
      <c r="AB2265" s="1">
        <v>42833</v>
      </c>
      <c r="AC2265" s="13">
        <f t="shared" si="320"/>
        <v>42826</v>
      </c>
      <c r="AD2265" s="14">
        <f t="shared" si="321"/>
        <v>42833</v>
      </c>
      <c r="AE2265" s="1" t="str">
        <f t="shared" si="322"/>
        <v>Saturday</v>
      </c>
      <c r="AF2265" s="2">
        <v>0.75457175925925923</v>
      </c>
      <c r="AG2265" s="2">
        <f t="shared" si="323"/>
        <v>0.75</v>
      </c>
      <c r="AH2265" t="s">
        <v>25</v>
      </c>
    </row>
    <row r="2266" spans="1:34" x14ac:dyDescent="0.25">
      <c r="A2266">
        <v>1570534</v>
      </c>
      <c r="B2266" t="s">
        <v>54</v>
      </c>
      <c r="E2266">
        <v>46628</v>
      </c>
      <c r="F2266" t="s">
        <v>20</v>
      </c>
      <c r="G2266" t="s">
        <v>55</v>
      </c>
      <c r="H2266">
        <v>291</v>
      </c>
      <c r="I2266" t="s">
        <v>81</v>
      </c>
      <c r="J2266">
        <f>VLOOKUP(I2266,Key!$A$1:$C$73,2,FALSE)</f>
        <v>43.058010000000003</v>
      </c>
      <c r="K2266">
        <f>VLOOKUP(I2266,Key!$A$1:$C$73,3,FALSE)</f>
        <v>-87.877300000000005</v>
      </c>
      <c r="L2266" t="s">
        <v>81</v>
      </c>
      <c r="M2266">
        <f>VLOOKUP(L2266,Key!$A$1:$C$73,2,FALSE)</f>
        <v>43.058010000000003</v>
      </c>
      <c r="N2266">
        <f>VLOOKUP(L2266,Key!$A$1:$C$73,3,FALSE)</f>
        <v>-87.877300000000005</v>
      </c>
      <c r="O2266">
        <v>31</v>
      </c>
      <c r="P2266">
        <v>3</v>
      </c>
      <c r="Q2266">
        <v>4.7</v>
      </c>
      <c r="R2266">
        <v>4.4000000000000004</v>
      </c>
      <c r="S2266">
        <v>186</v>
      </c>
      <c r="T2266">
        <f t="shared" si="315"/>
        <v>-1</v>
      </c>
      <c r="U2266" s="1">
        <v>42833</v>
      </c>
      <c r="V2266" s="13">
        <f t="shared" si="316"/>
        <v>42826</v>
      </c>
      <c r="W2266" s="14">
        <f t="shared" si="317"/>
        <v>42833</v>
      </c>
      <c r="X2266" s="1" t="str">
        <f t="shared" si="318"/>
        <v>Saturday</v>
      </c>
      <c r="Y2266" s="2">
        <v>0.74133101851851846</v>
      </c>
      <c r="Z2266" s="2">
        <f t="shared" si="319"/>
        <v>0.75</v>
      </c>
      <c r="AA2266">
        <f>1</f>
        <v>1</v>
      </c>
      <c r="AB2266" s="1">
        <v>42833</v>
      </c>
      <c r="AC2266" s="13">
        <f t="shared" si="320"/>
        <v>42826</v>
      </c>
      <c r="AD2266" s="14">
        <f t="shared" si="321"/>
        <v>42833</v>
      </c>
      <c r="AE2266" s="1" t="str">
        <f t="shared" si="322"/>
        <v>Saturday</v>
      </c>
      <c r="AF2266" s="2">
        <v>0.76263888888888898</v>
      </c>
      <c r="AG2266" s="2">
        <f t="shared" si="323"/>
        <v>0.75</v>
      </c>
      <c r="AH2266" t="s">
        <v>25</v>
      </c>
    </row>
    <row r="2267" spans="1:34" x14ac:dyDescent="0.25">
      <c r="A2267">
        <v>1570614</v>
      </c>
      <c r="B2267" t="s">
        <v>54</v>
      </c>
      <c r="F2267" t="s">
        <v>20</v>
      </c>
      <c r="G2267" t="s">
        <v>55</v>
      </c>
      <c r="H2267">
        <v>44</v>
      </c>
      <c r="I2267" t="s">
        <v>52</v>
      </c>
      <c r="J2267">
        <f>VLOOKUP(I2267,Key!$A$1:$C$73,2,FALSE)</f>
        <v>43.042490000000001</v>
      </c>
      <c r="K2267">
        <f>VLOOKUP(I2267,Key!$A$1:$C$73,3,FALSE)</f>
        <v>-87.909959999999998</v>
      </c>
      <c r="L2267" t="s">
        <v>52</v>
      </c>
      <c r="M2267">
        <f>VLOOKUP(L2267,Key!$A$1:$C$73,2,FALSE)</f>
        <v>43.042490000000001</v>
      </c>
      <c r="N2267">
        <f>VLOOKUP(L2267,Key!$A$1:$C$73,3,FALSE)</f>
        <v>-87.909959999999998</v>
      </c>
      <c r="O2267">
        <v>51</v>
      </c>
      <c r="P2267">
        <v>6</v>
      </c>
      <c r="Q2267">
        <v>7.7</v>
      </c>
      <c r="R2267">
        <v>7.3</v>
      </c>
      <c r="S2267">
        <v>306</v>
      </c>
      <c r="T2267">
        <f t="shared" si="315"/>
        <v>-1</v>
      </c>
      <c r="U2267" s="1">
        <v>42833</v>
      </c>
      <c r="V2267" s="13">
        <f t="shared" si="316"/>
        <v>42826</v>
      </c>
      <c r="W2267" s="14">
        <f t="shared" si="317"/>
        <v>42833</v>
      </c>
      <c r="X2267" s="1" t="str">
        <f t="shared" si="318"/>
        <v>Saturday</v>
      </c>
      <c r="Y2267" s="2">
        <v>0.75398148148148147</v>
      </c>
      <c r="Z2267" s="2">
        <f t="shared" si="319"/>
        <v>0.75</v>
      </c>
      <c r="AA2267">
        <f>1</f>
        <v>1</v>
      </c>
      <c r="AB2267" s="1">
        <v>42833</v>
      </c>
      <c r="AC2267" s="13">
        <f t="shared" si="320"/>
        <v>42826</v>
      </c>
      <c r="AD2267" s="14">
        <f t="shared" si="321"/>
        <v>42833</v>
      </c>
      <c r="AE2267" s="1" t="str">
        <f t="shared" si="322"/>
        <v>Saturday</v>
      </c>
      <c r="AF2267" s="2">
        <v>0.78930555555555559</v>
      </c>
      <c r="AG2267" s="2">
        <f t="shared" si="323"/>
        <v>0.79166666666666663</v>
      </c>
      <c r="AH2267" t="s">
        <v>25</v>
      </c>
    </row>
    <row r="2268" spans="1:34" x14ac:dyDescent="0.25">
      <c r="A2268">
        <v>1570620</v>
      </c>
      <c r="B2268" t="s">
        <v>54</v>
      </c>
      <c r="E2268">
        <v>53224</v>
      </c>
      <c r="F2268" t="s">
        <v>20</v>
      </c>
      <c r="G2268" t="s">
        <v>55</v>
      </c>
      <c r="H2268">
        <v>146</v>
      </c>
      <c r="I2268" t="s">
        <v>52</v>
      </c>
      <c r="J2268">
        <f>VLOOKUP(I2268,Key!$A$1:$C$73,2,FALSE)</f>
        <v>43.042490000000001</v>
      </c>
      <c r="K2268">
        <f>VLOOKUP(I2268,Key!$A$1:$C$73,3,FALSE)</f>
        <v>-87.909959999999998</v>
      </c>
      <c r="L2268" t="s">
        <v>52</v>
      </c>
      <c r="M2268">
        <f>VLOOKUP(L2268,Key!$A$1:$C$73,2,FALSE)</f>
        <v>43.042490000000001</v>
      </c>
      <c r="N2268">
        <f>VLOOKUP(L2268,Key!$A$1:$C$73,3,FALSE)</f>
        <v>-87.909959999999998</v>
      </c>
      <c r="O2268">
        <v>48</v>
      </c>
      <c r="P2268">
        <v>6</v>
      </c>
      <c r="Q2268">
        <v>7.2</v>
      </c>
      <c r="R2268">
        <v>6.8</v>
      </c>
      <c r="S2268">
        <v>288</v>
      </c>
      <c r="T2268">
        <f t="shared" si="315"/>
        <v>-1</v>
      </c>
      <c r="U2268" s="1">
        <v>42833</v>
      </c>
      <c r="V2268" s="13">
        <f t="shared" si="316"/>
        <v>42826</v>
      </c>
      <c r="W2268" s="14">
        <f t="shared" si="317"/>
        <v>42833</v>
      </c>
      <c r="X2268" s="1" t="str">
        <f t="shared" si="318"/>
        <v>Saturday</v>
      </c>
      <c r="Y2268" s="2">
        <v>0.75618055555555552</v>
      </c>
      <c r="Z2268" s="2">
        <f t="shared" si="319"/>
        <v>0.75</v>
      </c>
      <c r="AA2268">
        <f>1</f>
        <v>1</v>
      </c>
      <c r="AB2268" s="1">
        <v>42833</v>
      </c>
      <c r="AC2268" s="13">
        <f t="shared" si="320"/>
        <v>42826</v>
      </c>
      <c r="AD2268" s="14">
        <f t="shared" si="321"/>
        <v>42833</v>
      </c>
      <c r="AE2268" s="1" t="str">
        <f t="shared" si="322"/>
        <v>Saturday</v>
      </c>
      <c r="AF2268" s="2">
        <v>0.78890046296296301</v>
      </c>
      <c r="AG2268" s="2">
        <f t="shared" si="323"/>
        <v>0.79166666666666663</v>
      </c>
      <c r="AH2268" t="s">
        <v>25</v>
      </c>
    </row>
    <row r="2269" spans="1:34" x14ac:dyDescent="0.25">
      <c r="A2269">
        <v>1570827</v>
      </c>
      <c r="B2269" t="s">
        <v>54</v>
      </c>
      <c r="E2269">
        <v>53220</v>
      </c>
      <c r="F2269" t="s">
        <v>20</v>
      </c>
      <c r="G2269" t="s">
        <v>55</v>
      </c>
      <c r="H2269">
        <v>5560</v>
      </c>
      <c r="I2269" t="s">
        <v>77</v>
      </c>
      <c r="J2269">
        <f>VLOOKUP(I2269,Key!$A$1:$C$73,2,FALSE)</f>
        <v>43.036900000000003</v>
      </c>
      <c r="K2269">
        <f>VLOOKUP(I2269,Key!$A$1:$C$73,3,FALSE)</f>
        <v>-87.89667</v>
      </c>
      <c r="L2269" t="s">
        <v>77</v>
      </c>
      <c r="M2269">
        <f>VLOOKUP(L2269,Key!$A$1:$C$73,2,FALSE)</f>
        <v>43.036900000000003</v>
      </c>
      <c r="N2269">
        <f>VLOOKUP(L2269,Key!$A$1:$C$73,3,FALSE)</f>
        <v>-87.89667</v>
      </c>
      <c r="O2269">
        <v>48</v>
      </c>
      <c r="P2269">
        <v>6</v>
      </c>
      <c r="Q2269">
        <v>7.2</v>
      </c>
      <c r="R2269">
        <v>6.8</v>
      </c>
      <c r="S2269">
        <v>288</v>
      </c>
      <c r="T2269">
        <f t="shared" si="315"/>
        <v>-1</v>
      </c>
      <c r="U2269" s="1">
        <v>42833</v>
      </c>
      <c r="V2269" s="13">
        <f t="shared" si="316"/>
        <v>42826</v>
      </c>
      <c r="W2269" s="14">
        <f t="shared" si="317"/>
        <v>42833</v>
      </c>
      <c r="X2269" s="1" t="str">
        <f t="shared" si="318"/>
        <v>Saturday</v>
      </c>
      <c r="Y2269" s="2">
        <v>0.79864583333333339</v>
      </c>
      <c r="Z2269" s="2">
        <f t="shared" si="319"/>
        <v>0.79166666666666663</v>
      </c>
      <c r="AA2269">
        <f>1</f>
        <v>1</v>
      </c>
      <c r="AB2269" s="1">
        <v>42833</v>
      </c>
      <c r="AC2269" s="13">
        <f t="shared" si="320"/>
        <v>42826</v>
      </c>
      <c r="AD2269" s="14">
        <f t="shared" si="321"/>
        <v>42833</v>
      </c>
      <c r="AE2269" s="1" t="str">
        <f t="shared" si="322"/>
        <v>Saturday</v>
      </c>
      <c r="AF2269" s="2">
        <v>0.83246527777777779</v>
      </c>
      <c r="AG2269" s="2">
        <f t="shared" si="323"/>
        <v>0.83333333333333326</v>
      </c>
      <c r="AH2269" t="s">
        <v>25</v>
      </c>
    </row>
    <row r="2270" spans="1:34" x14ac:dyDescent="0.25">
      <c r="A2270">
        <v>1569325</v>
      </c>
      <c r="B2270" t="s">
        <v>54</v>
      </c>
      <c r="E2270">
        <v>55013</v>
      </c>
      <c r="F2270" t="s">
        <v>20</v>
      </c>
      <c r="G2270" t="s">
        <v>55</v>
      </c>
      <c r="H2270">
        <v>3</v>
      </c>
      <c r="I2270" t="s">
        <v>36</v>
      </c>
      <c r="J2270">
        <f>VLOOKUP(I2270,Key!$A$1:$C$73,2,FALSE)</f>
        <v>43.03519</v>
      </c>
      <c r="K2270">
        <f>VLOOKUP(I2270,Key!$A$1:$C$73,3,FALSE)</f>
        <v>-87.907390000000007</v>
      </c>
      <c r="L2270" t="s">
        <v>52</v>
      </c>
      <c r="M2270">
        <f>VLOOKUP(L2270,Key!$A$1:$C$73,2,FALSE)</f>
        <v>43.042490000000001</v>
      </c>
      <c r="N2270">
        <f>VLOOKUP(L2270,Key!$A$1:$C$73,3,FALSE)</f>
        <v>-87.909959999999998</v>
      </c>
      <c r="O2270">
        <v>7</v>
      </c>
      <c r="P2270">
        <v>3</v>
      </c>
      <c r="Q2270">
        <v>1.1000000000000001</v>
      </c>
      <c r="R2270">
        <v>1</v>
      </c>
      <c r="S2270">
        <v>42</v>
      </c>
      <c r="T2270">
        <f t="shared" si="315"/>
        <v>-1</v>
      </c>
      <c r="U2270" s="1">
        <v>42833</v>
      </c>
      <c r="V2270" s="13">
        <f t="shared" si="316"/>
        <v>42826</v>
      </c>
      <c r="W2270" s="14">
        <f t="shared" si="317"/>
        <v>42833</v>
      </c>
      <c r="X2270" s="1" t="str">
        <f t="shared" si="318"/>
        <v>Saturday</v>
      </c>
      <c r="Y2270" s="2">
        <v>0.80121527777777779</v>
      </c>
      <c r="Z2270" s="2">
        <f t="shared" si="319"/>
        <v>0.79166666666666663</v>
      </c>
      <c r="AA2270">
        <f>1</f>
        <v>1</v>
      </c>
      <c r="AB2270" s="1">
        <v>42833</v>
      </c>
      <c r="AC2270" s="13">
        <f t="shared" si="320"/>
        <v>42826</v>
      </c>
      <c r="AD2270" s="14">
        <f t="shared" si="321"/>
        <v>42833</v>
      </c>
      <c r="AE2270" s="1" t="str">
        <f t="shared" si="322"/>
        <v>Saturday</v>
      </c>
      <c r="AF2270" s="2">
        <v>0.80621527777777768</v>
      </c>
      <c r="AG2270" s="2">
        <f t="shared" si="323"/>
        <v>0.79166666666666663</v>
      </c>
      <c r="AH2270" t="s">
        <v>23</v>
      </c>
    </row>
    <row r="2271" spans="1:34" x14ac:dyDescent="0.25">
      <c r="A2271">
        <v>1567658</v>
      </c>
      <c r="B2271" t="s">
        <v>54</v>
      </c>
      <c r="E2271">
        <v>53214</v>
      </c>
      <c r="F2271" t="s">
        <v>20</v>
      </c>
      <c r="G2271" t="s">
        <v>55</v>
      </c>
      <c r="H2271">
        <v>11075</v>
      </c>
      <c r="I2271" t="s">
        <v>44</v>
      </c>
      <c r="J2271">
        <f>VLOOKUP(I2271,Key!$A$1:$C$73,2,FALSE)</f>
        <v>43.03886</v>
      </c>
      <c r="K2271">
        <f>VLOOKUP(I2271,Key!$A$1:$C$73,3,FALSE)</f>
        <v>-87.902720000000002</v>
      </c>
      <c r="L2271" t="s">
        <v>44</v>
      </c>
      <c r="M2271">
        <f>VLOOKUP(L2271,Key!$A$1:$C$73,2,FALSE)</f>
        <v>43.03886</v>
      </c>
      <c r="N2271">
        <f>VLOOKUP(L2271,Key!$A$1:$C$73,3,FALSE)</f>
        <v>-87.902720000000002</v>
      </c>
      <c r="O2271">
        <v>146</v>
      </c>
      <c r="P2271">
        <v>15</v>
      </c>
      <c r="Q2271">
        <v>18</v>
      </c>
      <c r="R2271">
        <v>17.100000000000001</v>
      </c>
      <c r="S2271">
        <v>720</v>
      </c>
      <c r="T2271">
        <f t="shared" si="315"/>
        <v>-1</v>
      </c>
      <c r="U2271" s="1">
        <v>42833</v>
      </c>
      <c r="V2271" s="13">
        <f t="shared" si="316"/>
        <v>42826</v>
      </c>
      <c r="W2271" s="14">
        <f t="shared" si="317"/>
        <v>42833</v>
      </c>
      <c r="X2271" s="1" t="str">
        <f t="shared" si="318"/>
        <v>Saturday</v>
      </c>
      <c r="Y2271" s="2">
        <v>0.93231481481481471</v>
      </c>
      <c r="Z2271" s="2">
        <f t="shared" si="319"/>
        <v>0.91666666666666663</v>
      </c>
      <c r="AA2271">
        <f>1</f>
        <v>1</v>
      </c>
      <c r="AB2271" s="1">
        <v>42834</v>
      </c>
      <c r="AC2271" s="13">
        <f t="shared" si="320"/>
        <v>42826</v>
      </c>
      <c r="AD2271" s="14">
        <f t="shared" si="321"/>
        <v>42834</v>
      </c>
      <c r="AE2271" s="1" t="str">
        <f t="shared" si="322"/>
        <v>Sunday</v>
      </c>
      <c r="AF2271" s="2">
        <v>3.3750000000000002E-2</v>
      </c>
      <c r="AG2271" s="2">
        <f t="shared" si="323"/>
        <v>4.1666666666666664E-2</v>
      </c>
      <c r="AH2271" t="s">
        <v>25</v>
      </c>
    </row>
    <row r="2272" spans="1:34" x14ac:dyDescent="0.25">
      <c r="A2272">
        <v>1571310</v>
      </c>
      <c r="B2272" t="s">
        <v>54</v>
      </c>
      <c r="E2272">
        <v>53202</v>
      </c>
      <c r="F2272" t="s">
        <v>20</v>
      </c>
      <c r="G2272" t="s">
        <v>55</v>
      </c>
      <c r="H2272">
        <v>11056</v>
      </c>
      <c r="I2272" t="s">
        <v>86</v>
      </c>
      <c r="J2272">
        <f>VLOOKUP(I2272,Key!$A$1:$C$73,2,FALSE)</f>
        <v>43.052549999999997</v>
      </c>
      <c r="K2272">
        <f>VLOOKUP(I2272,Key!$A$1:$C$73,3,FALSE)</f>
        <v>-87.909329999999997</v>
      </c>
      <c r="L2272" t="s">
        <v>40</v>
      </c>
      <c r="M2272">
        <f>VLOOKUP(L2272,Key!$A$1:$C$73,2,FALSE)</f>
        <v>43.06033</v>
      </c>
      <c r="N2272">
        <f>VLOOKUP(L2272,Key!$A$1:$C$73,3,FALSE)</f>
        <v>-87.89546</v>
      </c>
      <c r="O2272">
        <v>10</v>
      </c>
      <c r="P2272">
        <v>3</v>
      </c>
      <c r="Q2272">
        <v>1.5</v>
      </c>
      <c r="R2272">
        <v>1.4</v>
      </c>
      <c r="S2272">
        <v>60</v>
      </c>
      <c r="T2272">
        <f t="shared" si="315"/>
        <v>-1</v>
      </c>
      <c r="U2272" s="1">
        <v>42834</v>
      </c>
      <c r="V2272" s="13">
        <f t="shared" si="316"/>
        <v>42826</v>
      </c>
      <c r="W2272" s="14">
        <f t="shared" si="317"/>
        <v>42834</v>
      </c>
      <c r="X2272" s="1" t="str">
        <f t="shared" si="318"/>
        <v>Sunday</v>
      </c>
      <c r="Y2272" s="2">
        <v>8.564814814814815E-3</v>
      </c>
      <c r="Z2272" s="2">
        <f t="shared" si="319"/>
        <v>0</v>
      </c>
      <c r="AA2272">
        <f>1</f>
        <v>1</v>
      </c>
      <c r="AB2272" s="1">
        <v>42834</v>
      </c>
      <c r="AC2272" s="13">
        <f t="shared" si="320"/>
        <v>42826</v>
      </c>
      <c r="AD2272" s="14">
        <f t="shared" si="321"/>
        <v>42834</v>
      </c>
      <c r="AE2272" s="1" t="str">
        <f t="shared" si="322"/>
        <v>Sunday</v>
      </c>
      <c r="AF2272" s="2">
        <v>1.5405092592592593E-2</v>
      </c>
      <c r="AG2272" s="2">
        <f t="shared" si="323"/>
        <v>0</v>
      </c>
      <c r="AH2272" t="s">
        <v>23</v>
      </c>
    </row>
    <row r="2273" spans="1:34" x14ac:dyDescent="0.25">
      <c r="A2273">
        <v>1571347</v>
      </c>
      <c r="B2273" t="s">
        <v>54</v>
      </c>
      <c r="E2273">
        <v>53072</v>
      </c>
      <c r="F2273" t="s">
        <v>20</v>
      </c>
      <c r="G2273" t="s">
        <v>55</v>
      </c>
      <c r="H2273">
        <v>128</v>
      </c>
      <c r="I2273" t="s">
        <v>22</v>
      </c>
      <c r="J2273">
        <f>VLOOKUP(I2273,Key!$A$1:$C$73,2,FALSE)</f>
        <v>43.058619999999998</v>
      </c>
      <c r="K2273">
        <f>VLOOKUP(I2273,Key!$A$1:$C$73,3,FALSE)</f>
        <v>-87.885319999999993</v>
      </c>
      <c r="L2273" t="s">
        <v>67</v>
      </c>
      <c r="M2273">
        <f>VLOOKUP(L2273,Key!$A$1:$C$73,2,FALSE)</f>
        <v>43.05847</v>
      </c>
      <c r="N2273">
        <f>VLOOKUP(L2273,Key!$A$1:$C$73,3,FALSE)</f>
        <v>-87.898079999999993</v>
      </c>
      <c r="O2273">
        <v>41</v>
      </c>
      <c r="P2273">
        <v>6</v>
      </c>
      <c r="Q2273">
        <v>6.2</v>
      </c>
      <c r="R2273">
        <v>5.8</v>
      </c>
      <c r="S2273">
        <v>246</v>
      </c>
      <c r="T2273">
        <f t="shared" si="315"/>
        <v>-1</v>
      </c>
      <c r="U2273" s="1">
        <v>42834</v>
      </c>
      <c r="V2273" s="13">
        <f t="shared" si="316"/>
        <v>42826</v>
      </c>
      <c r="W2273" s="14">
        <f t="shared" si="317"/>
        <v>42834</v>
      </c>
      <c r="X2273" s="1" t="str">
        <f t="shared" si="318"/>
        <v>Sunday</v>
      </c>
      <c r="Y2273" s="2">
        <v>0.1024537037037037</v>
      </c>
      <c r="Z2273" s="2">
        <f t="shared" si="319"/>
        <v>8.3333333333333329E-2</v>
      </c>
      <c r="AA2273">
        <f>1</f>
        <v>1</v>
      </c>
      <c r="AB2273" s="1">
        <v>42834</v>
      </c>
      <c r="AC2273" s="13">
        <f t="shared" si="320"/>
        <v>42826</v>
      </c>
      <c r="AD2273" s="14">
        <f t="shared" si="321"/>
        <v>42834</v>
      </c>
      <c r="AE2273" s="1" t="str">
        <f t="shared" si="322"/>
        <v>Sunday</v>
      </c>
      <c r="AF2273" s="2">
        <v>0.13112268518518519</v>
      </c>
      <c r="AG2273" s="2">
        <f t="shared" si="323"/>
        <v>0.125</v>
      </c>
      <c r="AH2273" t="s">
        <v>23</v>
      </c>
    </row>
    <row r="2274" spans="1:34" x14ac:dyDescent="0.25">
      <c r="A2274">
        <v>1146909</v>
      </c>
      <c r="B2274" t="s">
        <v>54</v>
      </c>
      <c r="E2274">
        <v>60646</v>
      </c>
      <c r="F2274" t="s">
        <v>20</v>
      </c>
      <c r="G2274" t="s">
        <v>55</v>
      </c>
      <c r="H2274">
        <v>5444</v>
      </c>
      <c r="I2274" t="s">
        <v>89</v>
      </c>
      <c r="J2274">
        <f>VLOOKUP(I2274,Key!$A$1:$C$73,2,FALSE)</f>
        <v>43.060155999999999</v>
      </c>
      <c r="K2274">
        <f>VLOOKUP(I2274,Key!$A$1:$C$73,3,FALSE)</f>
        <v>-87.881258000000003</v>
      </c>
      <c r="L2274" t="s">
        <v>82</v>
      </c>
      <c r="M2274">
        <f>VLOOKUP(L2274,Key!$A$1:$C$73,2,FALSE)</f>
        <v>43.040349999999997</v>
      </c>
      <c r="N2274">
        <f>VLOOKUP(L2274,Key!$A$1:$C$73,3,FALSE)</f>
        <v>-87.920760000000001</v>
      </c>
      <c r="O2274">
        <v>28</v>
      </c>
      <c r="P2274">
        <v>3</v>
      </c>
      <c r="Q2274">
        <v>4.2</v>
      </c>
      <c r="R2274">
        <v>4</v>
      </c>
      <c r="S2274">
        <v>168</v>
      </c>
      <c r="T2274">
        <f t="shared" si="315"/>
        <v>-1</v>
      </c>
      <c r="U2274" s="1">
        <v>42834</v>
      </c>
      <c r="V2274" s="13">
        <f t="shared" si="316"/>
        <v>42826</v>
      </c>
      <c r="W2274" s="14">
        <f t="shared" si="317"/>
        <v>42834</v>
      </c>
      <c r="X2274" s="1" t="str">
        <f t="shared" si="318"/>
        <v>Sunday</v>
      </c>
      <c r="Y2274" s="2">
        <v>0.14681712962962964</v>
      </c>
      <c r="Z2274" s="2">
        <f t="shared" si="319"/>
        <v>0.16666666666666666</v>
      </c>
      <c r="AA2274">
        <f>1</f>
        <v>1</v>
      </c>
      <c r="AB2274" s="1">
        <v>42834</v>
      </c>
      <c r="AC2274" s="13">
        <f t="shared" si="320"/>
        <v>42826</v>
      </c>
      <c r="AD2274" s="14">
        <f t="shared" si="321"/>
        <v>42834</v>
      </c>
      <c r="AE2274" s="1" t="str">
        <f t="shared" si="322"/>
        <v>Sunday</v>
      </c>
      <c r="AF2274" s="2">
        <v>0.16598379629629631</v>
      </c>
      <c r="AG2274" s="2">
        <f t="shared" si="323"/>
        <v>0.16666666666666666</v>
      </c>
      <c r="AH2274" t="s">
        <v>23</v>
      </c>
    </row>
    <row r="2275" spans="1:34" x14ac:dyDescent="0.25">
      <c r="A2275">
        <v>1571360</v>
      </c>
      <c r="B2275" t="s">
        <v>54</v>
      </c>
      <c r="E2275">
        <v>53221</v>
      </c>
      <c r="F2275" t="s">
        <v>20</v>
      </c>
      <c r="G2275" t="s">
        <v>55</v>
      </c>
      <c r="H2275">
        <v>5446</v>
      </c>
      <c r="I2275" t="s">
        <v>24</v>
      </c>
      <c r="J2275">
        <f>VLOOKUP(I2275,Key!$A$1:$C$73,2,FALSE)</f>
        <v>43.074655999999997</v>
      </c>
      <c r="K2275">
        <f>VLOOKUP(I2275,Key!$A$1:$C$73,3,FALSE)</f>
        <v>-87.889011999999994</v>
      </c>
      <c r="L2275" t="s">
        <v>24</v>
      </c>
      <c r="M2275">
        <f>VLOOKUP(L2275,Key!$A$1:$C$73,2,FALSE)</f>
        <v>43.074655999999997</v>
      </c>
      <c r="N2275">
        <f>VLOOKUP(L2275,Key!$A$1:$C$73,3,FALSE)</f>
        <v>-87.889011999999994</v>
      </c>
      <c r="O2275">
        <v>22</v>
      </c>
      <c r="P2275">
        <v>3</v>
      </c>
      <c r="Q2275">
        <v>3.3</v>
      </c>
      <c r="R2275">
        <v>3.1</v>
      </c>
      <c r="S2275">
        <v>132</v>
      </c>
      <c r="T2275">
        <f t="shared" si="315"/>
        <v>-1</v>
      </c>
      <c r="U2275" s="1">
        <v>42834</v>
      </c>
      <c r="V2275" s="13">
        <f t="shared" si="316"/>
        <v>42826</v>
      </c>
      <c r="W2275" s="14">
        <f t="shared" si="317"/>
        <v>42834</v>
      </c>
      <c r="X2275" s="1" t="str">
        <f t="shared" si="318"/>
        <v>Sunday</v>
      </c>
      <c r="Y2275" s="2">
        <v>0.1774189814814815</v>
      </c>
      <c r="Z2275" s="2">
        <f t="shared" si="319"/>
        <v>0.16666666666666666</v>
      </c>
      <c r="AA2275">
        <f>1</f>
        <v>1</v>
      </c>
      <c r="AB2275" s="1">
        <v>42834</v>
      </c>
      <c r="AC2275" s="13">
        <f t="shared" si="320"/>
        <v>42826</v>
      </c>
      <c r="AD2275" s="14">
        <f t="shared" si="321"/>
        <v>42834</v>
      </c>
      <c r="AE2275" s="1" t="str">
        <f t="shared" si="322"/>
        <v>Sunday</v>
      </c>
      <c r="AF2275" s="2">
        <v>0.19293981481481481</v>
      </c>
      <c r="AG2275" s="2">
        <f t="shared" si="323"/>
        <v>0.20833333333333331</v>
      </c>
      <c r="AH2275" t="s">
        <v>25</v>
      </c>
    </row>
    <row r="2276" spans="1:34" x14ac:dyDescent="0.25">
      <c r="A2276">
        <v>1238894</v>
      </c>
      <c r="B2276" t="s">
        <v>54</v>
      </c>
      <c r="E2276">
        <v>53233</v>
      </c>
      <c r="F2276" t="s">
        <v>20</v>
      </c>
      <c r="G2276" t="s">
        <v>55</v>
      </c>
      <c r="H2276">
        <v>11114</v>
      </c>
      <c r="I2276" t="s">
        <v>77</v>
      </c>
      <c r="J2276">
        <f>VLOOKUP(I2276,Key!$A$1:$C$73,2,FALSE)</f>
        <v>43.036900000000003</v>
      </c>
      <c r="K2276">
        <f>VLOOKUP(I2276,Key!$A$1:$C$73,3,FALSE)</f>
        <v>-87.89667</v>
      </c>
      <c r="L2276" t="s">
        <v>84</v>
      </c>
      <c r="M2276">
        <f>VLOOKUP(L2276,Key!$A$1:$C$73,2,FALSE)</f>
        <v>43.040154000000001</v>
      </c>
      <c r="N2276">
        <f>VLOOKUP(L2276,Key!$A$1:$C$73,3,FALSE)</f>
        <v>-87.932113000000001</v>
      </c>
      <c r="O2276">
        <v>23</v>
      </c>
      <c r="P2276">
        <v>3</v>
      </c>
      <c r="Q2276">
        <v>3.5</v>
      </c>
      <c r="R2276">
        <v>3.3</v>
      </c>
      <c r="S2276">
        <v>138</v>
      </c>
      <c r="T2276">
        <f t="shared" si="315"/>
        <v>-1</v>
      </c>
      <c r="U2276" s="1">
        <v>42834</v>
      </c>
      <c r="V2276" s="13">
        <f t="shared" si="316"/>
        <v>42826</v>
      </c>
      <c r="W2276" s="14">
        <f t="shared" si="317"/>
        <v>42834</v>
      </c>
      <c r="X2276" s="1" t="str">
        <f t="shared" si="318"/>
        <v>Sunday</v>
      </c>
      <c r="Y2276" s="2">
        <v>0.29711805555555554</v>
      </c>
      <c r="Z2276" s="2">
        <f t="shared" si="319"/>
        <v>0.29166666666666663</v>
      </c>
      <c r="AA2276">
        <f>1</f>
        <v>1</v>
      </c>
      <c r="AB2276" s="1">
        <v>42834</v>
      </c>
      <c r="AC2276" s="13">
        <f t="shared" si="320"/>
        <v>42826</v>
      </c>
      <c r="AD2276" s="14">
        <f t="shared" si="321"/>
        <v>42834</v>
      </c>
      <c r="AE2276" s="1" t="str">
        <f t="shared" si="322"/>
        <v>Sunday</v>
      </c>
      <c r="AF2276" s="2">
        <v>0.31259259259259259</v>
      </c>
      <c r="AG2276" s="2">
        <f t="shared" si="323"/>
        <v>0.33333333333333331</v>
      </c>
      <c r="AH2276" t="s">
        <v>23</v>
      </c>
    </row>
    <row r="2277" spans="1:34" x14ac:dyDescent="0.25">
      <c r="A2277">
        <v>1571376</v>
      </c>
      <c r="B2277" t="s">
        <v>54</v>
      </c>
      <c r="E2277">
        <v>53227</v>
      </c>
      <c r="F2277" t="s">
        <v>20</v>
      </c>
      <c r="G2277" t="s">
        <v>55</v>
      </c>
      <c r="H2277">
        <v>5552</v>
      </c>
      <c r="I2277" t="s">
        <v>77</v>
      </c>
      <c r="J2277">
        <f>VLOOKUP(I2277,Key!$A$1:$C$73,2,FALSE)</f>
        <v>43.036900000000003</v>
      </c>
      <c r="K2277">
        <f>VLOOKUP(I2277,Key!$A$1:$C$73,3,FALSE)</f>
        <v>-87.89667</v>
      </c>
      <c r="L2277" t="s">
        <v>77</v>
      </c>
      <c r="M2277">
        <f>VLOOKUP(L2277,Key!$A$1:$C$73,2,FALSE)</f>
        <v>43.036900000000003</v>
      </c>
      <c r="N2277">
        <f>VLOOKUP(L2277,Key!$A$1:$C$73,3,FALSE)</f>
        <v>-87.89667</v>
      </c>
      <c r="O2277">
        <v>27</v>
      </c>
      <c r="P2277">
        <v>3</v>
      </c>
      <c r="Q2277">
        <v>4.0999999999999996</v>
      </c>
      <c r="R2277">
        <v>3.8</v>
      </c>
      <c r="S2277">
        <v>162</v>
      </c>
      <c r="T2277">
        <f t="shared" si="315"/>
        <v>-1</v>
      </c>
      <c r="U2277" s="1">
        <v>42834</v>
      </c>
      <c r="V2277" s="13">
        <f t="shared" si="316"/>
        <v>42826</v>
      </c>
      <c r="W2277" s="14">
        <f t="shared" si="317"/>
        <v>42834</v>
      </c>
      <c r="X2277" s="1" t="str">
        <f t="shared" si="318"/>
        <v>Sunday</v>
      </c>
      <c r="Y2277" s="2">
        <v>0.30403935185185188</v>
      </c>
      <c r="Z2277" s="2">
        <f t="shared" si="319"/>
        <v>0.29166666666666663</v>
      </c>
      <c r="AA2277">
        <f>1</f>
        <v>1</v>
      </c>
      <c r="AB2277" s="1">
        <v>42834</v>
      </c>
      <c r="AC2277" s="13">
        <f t="shared" si="320"/>
        <v>42826</v>
      </c>
      <c r="AD2277" s="14">
        <f t="shared" si="321"/>
        <v>42834</v>
      </c>
      <c r="AE2277" s="1" t="str">
        <f t="shared" si="322"/>
        <v>Sunday</v>
      </c>
      <c r="AF2277" s="2">
        <v>0.32265046296296296</v>
      </c>
      <c r="AG2277" s="2">
        <f t="shared" si="323"/>
        <v>0.33333333333333331</v>
      </c>
      <c r="AH2277" t="s">
        <v>25</v>
      </c>
    </row>
    <row r="2278" spans="1:34" x14ac:dyDescent="0.25">
      <c r="A2278">
        <v>1571619</v>
      </c>
      <c r="B2278" t="s">
        <v>54</v>
      </c>
      <c r="E2278">
        <v>92014</v>
      </c>
      <c r="F2278" t="s">
        <v>20</v>
      </c>
      <c r="G2278" t="s">
        <v>55</v>
      </c>
      <c r="H2278">
        <v>168</v>
      </c>
      <c r="I2278" t="s">
        <v>91</v>
      </c>
      <c r="J2278">
        <f>VLOOKUP(I2278,Key!$A$1:$C$73,2,FALSE)</f>
        <v>43.048609999999996</v>
      </c>
      <c r="K2278">
        <f>VLOOKUP(I2278,Key!$A$1:$C$73,3,FALSE)</f>
        <v>-88.008480000000006</v>
      </c>
      <c r="L2278" t="s">
        <v>62</v>
      </c>
      <c r="M2278">
        <f>VLOOKUP(L2278,Key!$A$1:$C$73,2,FALSE)</f>
        <v>43.052460000000004</v>
      </c>
      <c r="N2278">
        <f>VLOOKUP(L2278,Key!$A$1:$C$73,3,FALSE)</f>
        <v>-87.891000000000005</v>
      </c>
      <c r="O2278">
        <v>62</v>
      </c>
      <c r="P2278">
        <v>6</v>
      </c>
      <c r="Q2278">
        <v>9.3000000000000007</v>
      </c>
      <c r="R2278">
        <v>8.8000000000000007</v>
      </c>
      <c r="S2278">
        <v>372</v>
      </c>
      <c r="T2278">
        <f t="shared" si="315"/>
        <v>-1</v>
      </c>
      <c r="U2278" s="1">
        <v>42834</v>
      </c>
      <c r="V2278" s="13">
        <f t="shared" si="316"/>
        <v>42826</v>
      </c>
      <c r="W2278" s="14">
        <f t="shared" si="317"/>
        <v>42834</v>
      </c>
      <c r="X2278" s="1" t="str">
        <f t="shared" si="318"/>
        <v>Sunday</v>
      </c>
      <c r="Y2278" s="2">
        <v>0.45497685185185183</v>
      </c>
      <c r="Z2278" s="2">
        <f t="shared" si="319"/>
        <v>0.45833333333333331</v>
      </c>
      <c r="AA2278">
        <f>1</f>
        <v>1</v>
      </c>
      <c r="AB2278" s="1">
        <v>42834</v>
      </c>
      <c r="AC2278" s="13">
        <f t="shared" si="320"/>
        <v>42826</v>
      </c>
      <c r="AD2278" s="14">
        <f t="shared" si="321"/>
        <v>42834</v>
      </c>
      <c r="AE2278" s="1" t="str">
        <f t="shared" si="322"/>
        <v>Sunday</v>
      </c>
      <c r="AF2278" s="2">
        <v>0.4979513888888889</v>
      </c>
      <c r="AG2278" s="2">
        <f t="shared" si="323"/>
        <v>0.5</v>
      </c>
      <c r="AH2278" t="s">
        <v>23</v>
      </c>
    </row>
    <row r="2279" spans="1:34" x14ac:dyDescent="0.25">
      <c r="A2279">
        <v>1570538</v>
      </c>
      <c r="B2279" t="s">
        <v>54</v>
      </c>
      <c r="E2279">
        <v>96765</v>
      </c>
      <c r="F2279" t="s">
        <v>20</v>
      </c>
      <c r="G2279" t="s">
        <v>55</v>
      </c>
      <c r="H2279">
        <v>5587</v>
      </c>
      <c r="I2279" t="s">
        <v>57</v>
      </c>
      <c r="J2279">
        <f>VLOOKUP(I2279,Key!$A$1:$C$73,2,FALSE)</f>
        <v>43.03913</v>
      </c>
      <c r="K2279">
        <f>VLOOKUP(I2279,Key!$A$1:$C$73,3,FALSE)</f>
        <v>-87.916150000000002</v>
      </c>
      <c r="L2279" t="s">
        <v>36</v>
      </c>
      <c r="M2279">
        <f>VLOOKUP(L2279,Key!$A$1:$C$73,2,FALSE)</f>
        <v>43.03519</v>
      </c>
      <c r="N2279">
        <f>VLOOKUP(L2279,Key!$A$1:$C$73,3,FALSE)</f>
        <v>-87.907390000000007</v>
      </c>
      <c r="O2279">
        <v>14</v>
      </c>
      <c r="P2279">
        <v>3</v>
      </c>
      <c r="Q2279">
        <v>2.1</v>
      </c>
      <c r="R2279">
        <v>2</v>
      </c>
      <c r="S2279">
        <v>84</v>
      </c>
      <c r="T2279">
        <f t="shared" si="315"/>
        <v>-1</v>
      </c>
      <c r="U2279" s="1">
        <v>42834</v>
      </c>
      <c r="V2279" s="13">
        <f t="shared" si="316"/>
        <v>42826</v>
      </c>
      <c r="W2279" s="14">
        <f t="shared" si="317"/>
        <v>42834</v>
      </c>
      <c r="X2279" s="1" t="str">
        <f t="shared" si="318"/>
        <v>Sunday</v>
      </c>
      <c r="Y2279" s="2">
        <v>0.46424768518518517</v>
      </c>
      <c r="Z2279" s="2">
        <f t="shared" si="319"/>
        <v>0.45833333333333331</v>
      </c>
      <c r="AA2279">
        <f>1</f>
        <v>1</v>
      </c>
      <c r="AB2279" s="1">
        <v>42834</v>
      </c>
      <c r="AC2279" s="13">
        <f t="shared" si="320"/>
        <v>42826</v>
      </c>
      <c r="AD2279" s="14">
        <f t="shared" si="321"/>
        <v>42834</v>
      </c>
      <c r="AE2279" s="1" t="str">
        <f t="shared" si="322"/>
        <v>Sunday</v>
      </c>
      <c r="AF2279" s="2">
        <v>0.47373842592592591</v>
      </c>
      <c r="AG2279" s="2">
        <f t="shared" si="323"/>
        <v>0.45833333333333331</v>
      </c>
      <c r="AH2279" t="s">
        <v>23</v>
      </c>
    </row>
    <row r="2280" spans="1:34" x14ac:dyDescent="0.25">
      <c r="A2280">
        <v>1570526</v>
      </c>
      <c r="B2280" t="s">
        <v>54</v>
      </c>
      <c r="E2280">
        <v>37803</v>
      </c>
      <c r="F2280" t="s">
        <v>20</v>
      </c>
      <c r="G2280" t="s">
        <v>55</v>
      </c>
      <c r="H2280">
        <v>204</v>
      </c>
      <c r="I2280" t="s">
        <v>57</v>
      </c>
      <c r="J2280">
        <f>VLOOKUP(I2280,Key!$A$1:$C$73,2,FALSE)</f>
        <v>43.03913</v>
      </c>
      <c r="K2280">
        <f>VLOOKUP(I2280,Key!$A$1:$C$73,3,FALSE)</f>
        <v>-87.916150000000002</v>
      </c>
      <c r="L2280" t="s">
        <v>36</v>
      </c>
      <c r="M2280">
        <f>VLOOKUP(L2280,Key!$A$1:$C$73,2,FALSE)</f>
        <v>43.03519</v>
      </c>
      <c r="N2280">
        <f>VLOOKUP(L2280,Key!$A$1:$C$73,3,FALSE)</f>
        <v>-87.907390000000007</v>
      </c>
      <c r="O2280">
        <v>11</v>
      </c>
      <c r="P2280">
        <v>3</v>
      </c>
      <c r="Q2280">
        <v>1.7</v>
      </c>
      <c r="R2280">
        <v>1.6</v>
      </c>
      <c r="S2280">
        <v>66</v>
      </c>
      <c r="T2280">
        <f t="shared" si="315"/>
        <v>-1</v>
      </c>
      <c r="U2280" s="1">
        <v>42834</v>
      </c>
      <c r="V2280" s="13">
        <f t="shared" si="316"/>
        <v>42826</v>
      </c>
      <c r="W2280" s="14">
        <f t="shared" si="317"/>
        <v>42834</v>
      </c>
      <c r="X2280" s="1" t="str">
        <f t="shared" si="318"/>
        <v>Sunday</v>
      </c>
      <c r="Y2280" s="2">
        <v>0.46615740740740735</v>
      </c>
      <c r="Z2280" s="2">
        <f t="shared" si="319"/>
        <v>0.45833333333333331</v>
      </c>
      <c r="AA2280">
        <f>1</f>
        <v>1</v>
      </c>
      <c r="AB2280" s="1">
        <v>42834</v>
      </c>
      <c r="AC2280" s="13">
        <f t="shared" si="320"/>
        <v>42826</v>
      </c>
      <c r="AD2280" s="14">
        <f t="shared" si="321"/>
        <v>42834</v>
      </c>
      <c r="AE2280" s="1" t="str">
        <f t="shared" si="322"/>
        <v>Sunday</v>
      </c>
      <c r="AF2280" s="2">
        <v>0.47372685185185182</v>
      </c>
      <c r="AG2280" s="2">
        <f t="shared" si="323"/>
        <v>0.45833333333333331</v>
      </c>
      <c r="AH2280" t="s">
        <v>23</v>
      </c>
    </row>
    <row r="2281" spans="1:34" x14ac:dyDescent="0.25">
      <c r="A2281">
        <v>1571691</v>
      </c>
      <c r="B2281" t="s">
        <v>54</v>
      </c>
      <c r="E2281">
        <v>60025</v>
      </c>
      <c r="F2281" t="s">
        <v>20</v>
      </c>
      <c r="G2281" t="s">
        <v>55</v>
      </c>
      <c r="H2281">
        <v>11162</v>
      </c>
      <c r="I2281" t="s">
        <v>95</v>
      </c>
      <c r="J2281">
        <f>VLOOKUP(I2281,Key!$A$1:$C$73,2,FALSE)</f>
        <v>43.054830000000003</v>
      </c>
      <c r="K2281">
        <f>VLOOKUP(I2281,Key!$A$1:$C$73,3,FALSE)</f>
        <v>-87.91874</v>
      </c>
      <c r="L2281" t="s">
        <v>74</v>
      </c>
      <c r="M2281">
        <f>VLOOKUP(L2281,Key!$A$1:$C$73,2,FALSE)</f>
        <v>43.05536</v>
      </c>
      <c r="N2281">
        <f>VLOOKUP(L2281,Key!$A$1:$C$73,3,FALSE)</f>
        <v>-87.90504</v>
      </c>
      <c r="O2281">
        <v>25</v>
      </c>
      <c r="P2281">
        <v>3</v>
      </c>
      <c r="Q2281">
        <v>3.8</v>
      </c>
      <c r="R2281">
        <v>3.6</v>
      </c>
      <c r="S2281">
        <v>150</v>
      </c>
      <c r="T2281">
        <f t="shared" si="315"/>
        <v>-1</v>
      </c>
      <c r="U2281" s="1">
        <v>42834</v>
      </c>
      <c r="V2281" s="13">
        <f t="shared" si="316"/>
        <v>42826</v>
      </c>
      <c r="W2281" s="14">
        <f t="shared" si="317"/>
        <v>42834</v>
      </c>
      <c r="X2281" s="1" t="str">
        <f t="shared" si="318"/>
        <v>Sunday</v>
      </c>
      <c r="Y2281" s="2">
        <v>0.47263888888888889</v>
      </c>
      <c r="Z2281" s="2">
        <f t="shared" si="319"/>
        <v>0.45833333333333331</v>
      </c>
      <c r="AA2281">
        <f>1</f>
        <v>1</v>
      </c>
      <c r="AB2281" s="1">
        <v>42834</v>
      </c>
      <c r="AC2281" s="13">
        <f t="shared" si="320"/>
        <v>42826</v>
      </c>
      <c r="AD2281" s="14">
        <f t="shared" si="321"/>
        <v>42834</v>
      </c>
      <c r="AE2281" s="1" t="str">
        <f t="shared" si="322"/>
        <v>Sunday</v>
      </c>
      <c r="AF2281" s="2">
        <v>0.48983796296296295</v>
      </c>
      <c r="AG2281" s="2">
        <f t="shared" si="323"/>
        <v>0.5</v>
      </c>
      <c r="AH2281" t="s">
        <v>23</v>
      </c>
    </row>
    <row r="2282" spans="1:34" x14ac:dyDescent="0.25">
      <c r="A2282">
        <v>1571729</v>
      </c>
      <c r="B2282" t="s">
        <v>54</v>
      </c>
      <c r="E2282">
        <v>53202</v>
      </c>
      <c r="F2282" t="s">
        <v>20</v>
      </c>
      <c r="G2282" t="s">
        <v>55</v>
      </c>
      <c r="H2282">
        <v>11086</v>
      </c>
      <c r="I2282" t="s">
        <v>67</v>
      </c>
      <c r="J2282">
        <f>VLOOKUP(I2282,Key!$A$1:$C$73,2,FALSE)</f>
        <v>43.05847</v>
      </c>
      <c r="K2282">
        <f>VLOOKUP(I2282,Key!$A$1:$C$73,3,FALSE)</f>
        <v>-87.898079999999993</v>
      </c>
      <c r="L2282" t="s">
        <v>36</v>
      </c>
      <c r="M2282">
        <f>VLOOKUP(L2282,Key!$A$1:$C$73,2,FALSE)</f>
        <v>43.03519</v>
      </c>
      <c r="N2282">
        <f>VLOOKUP(L2282,Key!$A$1:$C$73,3,FALSE)</f>
        <v>-87.907390000000007</v>
      </c>
      <c r="O2282">
        <v>65</v>
      </c>
      <c r="P2282">
        <v>9</v>
      </c>
      <c r="Q2282">
        <v>9.8000000000000007</v>
      </c>
      <c r="R2282">
        <v>9.3000000000000007</v>
      </c>
      <c r="S2282">
        <v>390</v>
      </c>
      <c r="T2282">
        <f t="shared" si="315"/>
        <v>-1</v>
      </c>
      <c r="U2282" s="1">
        <v>42834</v>
      </c>
      <c r="V2282" s="13">
        <f t="shared" si="316"/>
        <v>42826</v>
      </c>
      <c r="W2282" s="14">
        <f t="shared" si="317"/>
        <v>42834</v>
      </c>
      <c r="X2282" s="1" t="str">
        <f t="shared" si="318"/>
        <v>Sunday</v>
      </c>
      <c r="Y2282" s="2">
        <v>0.47969907407407408</v>
      </c>
      <c r="Z2282" s="2">
        <f t="shared" si="319"/>
        <v>0.5</v>
      </c>
      <c r="AA2282">
        <f>1</f>
        <v>1</v>
      </c>
      <c r="AB2282" s="1">
        <v>42834</v>
      </c>
      <c r="AC2282" s="13">
        <f t="shared" si="320"/>
        <v>42826</v>
      </c>
      <c r="AD2282" s="14">
        <f t="shared" si="321"/>
        <v>42834</v>
      </c>
      <c r="AE2282" s="1" t="str">
        <f t="shared" si="322"/>
        <v>Sunday</v>
      </c>
      <c r="AF2282" s="2">
        <v>0.52464120370370371</v>
      </c>
      <c r="AG2282" s="2">
        <f t="shared" si="323"/>
        <v>0.54166666666666663</v>
      </c>
      <c r="AH2282" t="s">
        <v>23</v>
      </c>
    </row>
    <row r="2283" spans="1:34" x14ac:dyDescent="0.25">
      <c r="A2283">
        <v>1571786</v>
      </c>
      <c r="B2283" t="s">
        <v>54</v>
      </c>
      <c r="E2283">
        <v>48661</v>
      </c>
      <c r="F2283" t="s">
        <v>20</v>
      </c>
      <c r="G2283" t="s">
        <v>55</v>
      </c>
      <c r="H2283">
        <v>5567</v>
      </c>
      <c r="I2283" t="s">
        <v>77</v>
      </c>
      <c r="J2283">
        <f>VLOOKUP(I2283,Key!$A$1:$C$73,2,FALSE)</f>
        <v>43.036900000000003</v>
      </c>
      <c r="K2283">
        <f>VLOOKUP(I2283,Key!$A$1:$C$73,3,FALSE)</f>
        <v>-87.89667</v>
      </c>
      <c r="L2283" t="s">
        <v>77</v>
      </c>
      <c r="M2283">
        <f>VLOOKUP(L2283,Key!$A$1:$C$73,2,FALSE)</f>
        <v>43.036900000000003</v>
      </c>
      <c r="N2283">
        <f>VLOOKUP(L2283,Key!$A$1:$C$73,3,FALSE)</f>
        <v>-87.89667</v>
      </c>
      <c r="O2283">
        <v>54</v>
      </c>
      <c r="P2283">
        <v>6</v>
      </c>
      <c r="Q2283">
        <v>8.1</v>
      </c>
      <c r="R2283">
        <v>7.7</v>
      </c>
      <c r="S2283">
        <v>324</v>
      </c>
      <c r="T2283">
        <f t="shared" si="315"/>
        <v>-1</v>
      </c>
      <c r="U2283" s="1">
        <v>42834</v>
      </c>
      <c r="V2283" s="13">
        <f t="shared" si="316"/>
        <v>42826</v>
      </c>
      <c r="W2283" s="14">
        <f t="shared" si="317"/>
        <v>42834</v>
      </c>
      <c r="X2283" s="1" t="str">
        <f t="shared" si="318"/>
        <v>Sunday</v>
      </c>
      <c r="Y2283" s="2">
        <v>0.4914930555555555</v>
      </c>
      <c r="Z2283" s="2">
        <f t="shared" si="319"/>
        <v>0.5</v>
      </c>
      <c r="AA2283">
        <f>1</f>
        <v>1</v>
      </c>
      <c r="AB2283" s="1">
        <v>42834</v>
      </c>
      <c r="AC2283" s="13">
        <f t="shared" si="320"/>
        <v>42826</v>
      </c>
      <c r="AD2283" s="14">
        <f t="shared" si="321"/>
        <v>42834</v>
      </c>
      <c r="AE2283" s="1" t="str">
        <f t="shared" si="322"/>
        <v>Sunday</v>
      </c>
      <c r="AF2283" s="2">
        <v>0.52888888888888885</v>
      </c>
      <c r="AG2283" s="2">
        <f t="shared" si="323"/>
        <v>0.54166666666666663</v>
      </c>
      <c r="AH2283" t="s">
        <v>25</v>
      </c>
    </row>
    <row r="2284" spans="1:34" x14ac:dyDescent="0.25">
      <c r="A2284">
        <v>1571796</v>
      </c>
      <c r="B2284" t="s">
        <v>54</v>
      </c>
      <c r="E2284">
        <v>53211</v>
      </c>
      <c r="F2284" t="s">
        <v>20</v>
      </c>
      <c r="G2284" t="s">
        <v>55</v>
      </c>
      <c r="H2284">
        <v>5506</v>
      </c>
      <c r="I2284" t="s">
        <v>87</v>
      </c>
      <c r="J2284">
        <f>VLOOKUP(I2284,Key!$A$1:$C$73,2,FALSE)</f>
        <v>43.063749000000001</v>
      </c>
      <c r="K2284">
        <f>VLOOKUP(I2284,Key!$A$1:$C$73,3,FALSE)</f>
        <v>-87.887962999999999</v>
      </c>
      <c r="L2284" t="s">
        <v>56</v>
      </c>
      <c r="M2284">
        <f>VLOOKUP(L2284,Key!$A$1:$C$73,2,FALSE)</f>
        <v>43.004728999999998</v>
      </c>
      <c r="N2284">
        <f>VLOOKUP(L2284,Key!$A$1:$C$73,3,FALSE)</f>
        <v>-87.905463999999995</v>
      </c>
      <c r="O2284">
        <v>48</v>
      </c>
      <c r="P2284">
        <v>6</v>
      </c>
      <c r="Q2284">
        <v>7.2</v>
      </c>
      <c r="R2284">
        <v>6.8</v>
      </c>
      <c r="S2284">
        <v>288</v>
      </c>
      <c r="T2284">
        <f t="shared" si="315"/>
        <v>-1</v>
      </c>
      <c r="U2284" s="1">
        <v>42834</v>
      </c>
      <c r="V2284" s="13">
        <f t="shared" si="316"/>
        <v>42826</v>
      </c>
      <c r="W2284" s="14">
        <f t="shared" si="317"/>
        <v>42834</v>
      </c>
      <c r="X2284" s="1" t="str">
        <f t="shared" si="318"/>
        <v>Sunday</v>
      </c>
      <c r="Y2284" s="2">
        <v>0.49283564814814818</v>
      </c>
      <c r="Z2284" s="2">
        <f t="shared" si="319"/>
        <v>0.5</v>
      </c>
      <c r="AA2284">
        <f>1</f>
        <v>1</v>
      </c>
      <c r="AB2284" s="1">
        <v>42834</v>
      </c>
      <c r="AC2284" s="13">
        <f t="shared" si="320"/>
        <v>42826</v>
      </c>
      <c r="AD2284" s="14">
        <f t="shared" si="321"/>
        <v>42834</v>
      </c>
      <c r="AE2284" s="1" t="str">
        <f t="shared" si="322"/>
        <v>Sunday</v>
      </c>
      <c r="AF2284" s="2">
        <v>0.52636574074074072</v>
      </c>
      <c r="AG2284" s="2">
        <f t="shared" si="323"/>
        <v>0.54166666666666663</v>
      </c>
      <c r="AH2284" t="s">
        <v>23</v>
      </c>
    </row>
    <row r="2285" spans="1:34" x14ac:dyDescent="0.25">
      <c r="A2285">
        <v>1383604</v>
      </c>
      <c r="B2285" t="s">
        <v>54</v>
      </c>
      <c r="E2285">
        <v>64114</v>
      </c>
      <c r="F2285" t="s">
        <v>20</v>
      </c>
      <c r="G2285" t="s">
        <v>55</v>
      </c>
      <c r="H2285">
        <v>5554</v>
      </c>
      <c r="I2285" t="s">
        <v>38</v>
      </c>
      <c r="J2285">
        <f>VLOOKUP(I2285,Key!$A$1:$C$73,2,FALSE)</f>
        <v>43.038649999999997</v>
      </c>
      <c r="K2285">
        <f>VLOOKUP(I2285,Key!$A$1:$C$73,3,FALSE)</f>
        <v>-87.921930000000003</v>
      </c>
      <c r="L2285" t="s">
        <v>64</v>
      </c>
      <c r="M2285">
        <f>VLOOKUP(L2285,Key!$A$1:$C$73,2,FALSE)</f>
        <v>43.069021999999997</v>
      </c>
      <c r="N2285">
        <f>VLOOKUP(L2285,Key!$A$1:$C$73,3,FALSE)</f>
        <v>-87.887940999999998</v>
      </c>
      <c r="O2285">
        <v>50</v>
      </c>
      <c r="P2285">
        <v>6</v>
      </c>
      <c r="Q2285">
        <v>7.5</v>
      </c>
      <c r="R2285">
        <v>7.1</v>
      </c>
      <c r="S2285">
        <v>300</v>
      </c>
      <c r="T2285">
        <f t="shared" si="315"/>
        <v>-1</v>
      </c>
      <c r="U2285" s="1">
        <v>42834</v>
      </c>
      <c r="V2285" s="13">
        <f t="shared" si="316"/>
        <v>42826</v>
      </c>
      <c r="W2285" s="14">
        <f t="shared" si="317"/>
        <v>42834</v>
      </c>
      <c r="X2285" s="1" t="str">
        <f t="shared" si="318"/>
        <v>Sunday</v>
      </c>
      <c r="Y2285" s="2">
        <v>0.4928819444444445</v>
      </c>
      <c r="Z2285" s="2">
        <f t="shared" si="319"/>
        <v>0.5</v>
      </c>
      <c r="AA2285">
        <f>1</f>
        <v>1</v>
      </c>
      <c r="AB2285" s="1">
        <v>42834</v>
      </c>
      <c r="AC2285" s="13">
        <f t="shared" si="320"/>
        <v>42826</v>
      </c>
      <c r="AD2285" s="14">
        <f t="shared" si="321"/>
        <v>42834</v>
      </c>
      <c r="AE2285" s="1" t="str">
        <f t="shared" si="322"/>
        <v>Sunday</v>
      </c>
      <c r="AF2285" s="2">
        <v>0.52743055555555551</v>
      </c>
      <c r="AG2285" s="2">
        <f t="shared" si="323"/>
        <v>0.54166666666666663</v>
      </c>
      <c r="AH2285" t="s">
        <v>23</v>
      </c>
    </row>
    <row r="2286" spans="1:34" x14ac:dyDescent="0.25">
      <c r="A2286">
        <v>1571799</v>
      </c>
      <c r="B2286" t="s">
        <v>54</v>
      </c>
      <c r="E2286">
        <v>60061</v>
      </c>
      <c r="F2286" t="s">
        <v>20</v>
      </c>
      <c r="G2286" t="s">
        <v>55</v>
      </c>
      <c r="H2286">
        <v>5438</v>
      </c>
      <c r="I2286" t="s">
        <v>38</v>
      </c>
      <c r="J2286">
        <f>VLOOKUP(I2286,Key!$A$1:$C$73,2,FALSE)</f>
        <v>43.038649999999997</v>
      </c>
      <c r="K2286">
        <f>VLOOKUP(I2286,Key!$A$1:$C$73,3,FALSE)</f>
        <v>-87.921930000000003</v>
      </c>
      <c r="L2286" t="s">
        <v>64</v>
      </c>
      <c r="M2286">
        <f>VLOOKUP(L2286,Key!$A$1:$C$73,2,FALSE)</f>
        <v>43.069021999999997</v>
      </c>
      <c r="N2286">
        <f>VLOOKUP(L2286,Key!$A$1:$C$73,3,FALSE)</f>
        <v>-87.887940999999998</v>
      </c>
      <c r="O2286">
        <v>48</v>
      </c>
      <c r="P2286">
        <v>6</v>
      </c>
      <c r="Q2286">
        <v>7.2</v>
      </c>
      <c r="R2286">
        <v>6.8</v>
      </c>
      <c r="S2286">
        <v>288</v>
      </c>
      <c r="T2286">
        <f t="shared" si="315"/>
        <v>-1</v>
      </c>
      <c r="U2286" s="1">
        <v>42834</v>
      </c>
      <c r="V2286" s="13">
        <f t="shared" si="316"/>
        <v>42826</v>
      </c>
      <c r="W2286" s="14">
        <f t="shared" si="317"/>
        <v>42834</v>
      </c>
      <c r="X2286" s="1" t="str">
        <f t="shared" si="318"/>
        <v>Sunday</v>
      </c>
      <c r="Y2286" s="2">
        <v>0.49366898148148147</v>
      </c>
      <c r="Z2286" s="2">
        <f t="shared" si="319"/>
        <v>0.5</v>
      </c>
      <c r="AA2286">
        <f>1</f>
        <v>1</v>
      </c>
      <c r="AB2286" s="1">
        <v>42834</v>
      </c>
      <c r="AC2286" s="13">
        <f t="shared" si="320"/>
        <v>42826</v>
      </c>
      <c r="AD2286" s="14">
        <f t="shared" si="321"/>
        <v>42834</v>
      </c>
      <c r="AE2286" s="1" t="str">
        <f t="shared" si="322"/>
        <v>Sunday</v>
      </c>
      <c r="AF2286" s="2">
        <v>0.5270717592592592</v>
      </c>
      <c r="AG2286" s="2">
        <f t="shared" si="323"/>
        <v>0.54166666666666663</v>
      </c>
      <c r="AH2286" t="s">
        <v>23</v>
      </c>
    </row>
    <row r="2287" spans="1:34" x14ac:dyDescent="0.25">
      <c r="A2287">
        <v>1571930</v>
      </c>
      <c r="B2287" t="s">
        <v>54</v>
      </c>
      <c r="E2287">
        <v>30326</v>
      </c>
      <c r="F2287" t="s">
        <v>20</v>
      </c>
      <c r="G2287" t="s">
        <v>55</v>
      </c>
      <c r="H2287">
        <v>32</v>
      </c>
      <c r="I2287" t="s">
        <v>28</v>
      </c>
      <c r="J2287">
        <f>VLOOKUP(I2287,Key!$A$1:$C$73,2,FALSE)</f>
        <v>43.038580000000003</v>
      </c>
      <c r="K2287">
        <f>VLOOKUP(I2287,Key!$A$1:$C$73,3,FALSE)</f>
        <v>-87.90934</v>
      </c>
      <c r="L2287" t="s">
        <v>28</v>
      </c>
      <c r="M2287">
        <f>VLOOKUP(L2287,Key!$A$1:$C$73,2,FALSE)</f>
        <v>43.038580000000003</v>
      </c>
      <c r="N2287">
        <f>VLOOKUP(L2287,Key!$A$1:$C$73,3,FALSE)</f>
        <v>-87.90934</v>
      </c>
      <c r="O2287">
        <v>64</v>
      </c>
      <c r="P2287">
        <v>6</v>
      </c>
      <c r="Q2287">
        <v>9.6</v>
      </c>
      <c r="R2287">
        <v>9.1</v>
      </c>
      <c r="S2287">
        <v>384</v>
      </c>
      <c r="T2287">
        <f t="shared" si="315"/>
        <v>-1</v>
      </c>
      <c r="U2287" s="1">
        <v>42834</v>
      </c>
      <c r="V2287" s="13">
        <f t="shared" si="316"/>
        <v>42826</v>
      </c>
      <c r="W2287" s="14">
        <f t="shared" si="317"/>
        <v>42834</v>
      </c>
      <c r="X2287" s="1" t="str">
        <f t="shared" si="318"/>
        <v>Sunday</v>
      </c>
      <c r="Y2287" s="2">
        <v>0.51822916666666663</v>
      </c>
      <c r="Z2287" s="2">
        <f t="shared" si="319"/>
        <v>0.5</v>
      </c>
      <c r="AA2287">
        <f>1</f>
        <v>1</v>
      </c>
      <c r="AB2287" s="1">
        <v>42834</v>
      </c>
      <c r="AC2287" s="13">
        <f t="shared" si="320"/>
        <v>42826</v>
      </c>
      <c r="AD2287" s="14">
        <f t="shared" si="321"/>
        <v>42834</v>
      </c>
      <c r="AE2287" s="1" t="str">
        <f t="shared" si="322"/>
        <v>Sunday</v>
      </c>
      <c r="AF2287" s="2">
        <v>0.56314814814814818</v>
      </c>
      <c r="AG2287" s="2">
        <f t="shared" si="323"/>
        <v>0.58333333333333326</v>
      </c>
      <c r="AH2287" t="s">
        <v>25</v>
      </c>
    </row>
    <row r="2288" spans="1:34" x14ac:dyDescent="0.25">
      <c r="A2288">
        <v>1570526</v>
      </c>
      <c r="B2288" t="s">
        <v>54</v>
      </c>
      <c r="E2288">
        <v>37803</v>
      </c>
      <c r="F2288" t="s">
        <v>20</v>
      </c>
      <c r="G2288" t="s">
        <v>55</v>
      </c>
      <c r="H2288">
        <v>5713</v>
      </c>
      <c r="I2288" t="s">
        <v>36</v>
      </c>
      <c r="J2288">
        <f>VLOOKUP(I2288,Key!$A$1:$C$73,2,FALSE)</f>
        <v>43.03519</v>
      </c>
      <c r="K2288">
        <f>VLOOKUP(I2288,Key!$A$1:$C$73,3,FALSE)</f>
        <v>-87.907390000000007</v>
      </c>
      <c r="L2288" t="s">
        <v>57</v>
      </c>
      <c r="M2288">
        <f>VLOOKUP(L2288,Key!$A$1:$C$73,2,FALSE)</f>
        <v>43.03913</v>
      </c>
      <c r="N2288">
        <f>VLOOKUP(L2288,Key!$A$1:$C$73,3,FALSE)</f>
        <v>-87.916150000000002</v>
      </c>
      <c r="O2288">
        <v>14</v>
      </c>
      <c r="P2288">
        <v>3</v>
      </c>
      <c r="Q2288">
        <v>2.1</v>
      </c>
      <c r="R2288">
        <v>2</v>
      </c>
      <c r="S2288">
        <v>84</v>
      </c>
      <c r="T2288">
        <f t="shared" si="315"/>
        <v>-1</v>
      </c>
      <c r="U2288" s="1">
        <v>42834</v>
      </c>
      <c r="V2288" s="13">
        <f t="shared" si="316"/>
        <v>42826</v>
      </c>
      <c r="W2288" s="14">
        <f t="shared" si="317"/>
        <v>42834</v>
      </c>
      <c r="X2288" s="1" t="str">
        <f t="shared" si="318"/>
        <v>Sunday</v>
      </c>
      <c r="Y2288" s="2">
        <v>0.52123842592592595</v>
      </c>
      <c r="Z2288" s="2">
        <f t="shared" si="319"/>
        <v>0.54166666666666663</v>
      </c>
      <c r="AA2288">
        <f>1</f>
        <v>1</v>
      </c>
      <c r="AB2288" s="1">
        <v>42834</v>
      </c>
      <c r="AC2288" s="13">
        <f t="shared" si="320"/>
        <v>42826</v>
      </c>
      <c r="AD2288" s="14">
        <f t="shared" si="321"/>
        <v>42834</v>
      </c>
      <c r="AE2288" s="1" t="str">
        <f t="shared" si="322"/>
        <v>Sunday</v>
      </c>
      <c r="AF2288" s="2">
        <v>0.53091435185185187</v>
      </c>
      <c r="AG2288" s="2">
        <f t="shared" si="323"/>
        <v>0.54166666666666663</v>
      </c>
      <c r="AH2288" t="s">
        <v>23</v>
      </c>
    </row>
    <row r="2289" spans="1:34" x14ac:dyDescent="0.25">
      <c r="A2289">
        <v>1571958</v>
      </c>
      <c r="B2289" t="s">
        <v>54</v>
      </c>
      <c r="E2289">
        <v>52101</v>
      </c>
      <c r="F2289" t="s">
        <v>20</v>
      </c>
      <c r="G2289" t="s">
        <v>55</v>
      </c>
      <c r="H2289">
        <v>5562</v>
      </c>
      <c r="I2289" t="s">
        <v>33</v>
      </c>
      <c r="J2289">
        <f>VLOOKUP(I2289,Key!$A$1:$C$73,2,FALSE)</f>
        <v>43.045712999999999</v>
      </c>
      <c r="K2289">
        <f>VLOOKUP(I2289,Key!$A$1:$C$73,3,FALSE)</f>
        <v>-87.899756999999994</v>
      </c>
      <c r="L2289" t="s">
        <v>33</v>
      </c>
      <c r="M2289">
        <f>VLOOKUP(L2289,Key!$A$1:$C$73,2,FALSE)</f>
        <v>43.045712999999999</v>
      </c>
      <c r="N2289">
        <f>VLOOKUP(L2289,Key!$A$1:$C$73,3,FALSE)</f>
        <v>-87.899756999999994</v>
      </c>
      <c r="O2289">
        <v>64</v>
      </c>
      <c r="P2289">
        <v>6</v>
      </c>
      <c r="Q2289">
        <v>9.6</v>
      </c>
      <c r="R2289">
        <v>9.1</v>
      </c>
      <c r="S2289">
        <v>384</v>
      </c>
      <c r="T2289">
        <f t="shared" si="315"/>
        <v>-1</v>
      </c>
      <c r="U2289" s="1">
        <v>42834</v>
      </c>
      <c r="V2289" s="13">
        <f t="shared" si="316"/>
        <v>42826</v>
      </c>
      <c r="W2289" s="14">
        <f t="shared" si="317"/>
        <v>42834</v>
      </c>
      <c r="X2289" s="1" t="str">
        <f t="shared" si="318"/>
        <v>Sunday</v>
      </c>
      <c r="Y2289" s="2">
        <v>0.52128472222222222</v>
      </c>
      <c r="Z2289" s="2">
        <f t="shared" si="319"/>
        <v>0.54166666666666663</v>
      </c>
      <c r="AA2289">
        <f>1</f>
        <v>1</v>
      </c>
      <c r="AB2289" s="1">
        <v>42834</v>
      </c>
      <c r="AC2289" s="13">
        <f t="shared" si="320"/>
        <v>42826</v>
      </c>
      <c r="AD2289" s="14">
        <f t="shared" si="321"/>
        <v>42834</v>
      </c>
      <c r="AE2289" s="1" t="str">
        <f t="shared" si="322"/>
        <v>Sunday</v>
      </c>
      <c r="AF2289" s="2">
        <v>0.56545138888888891</v>
      </c>
      <c r="AG2289" s="2">
        <f t="shared" si="323"/>
        <v>0.58333333333333326</v>
      </c>
      <c r="AH2289" t="s">
        <v>25</v>
      </c>
    </row>
    <row r="2290" spans="1:34" x14ac:dyDescent="0.25">
      <c r="A2290">
        <v>1571959</v>
      </c>
      <c r="B2290" t="s">
        <v>54</v>
      </c>
      <c r="E2290">
        <v>53208</v>
      </c>
      <c r="F2290" t="s">
        <v>20</v>
      </c>
      <c r="G2290" t="s">
        <v>55</v>
      </c>
      <c r="H2290">
        <v>11121</v>
      </c>
      <c r="I2290" t="s">
        <v>91</v>
      </c>
      <c r="J2290">
        <f>VLOOKUP(I2290,Key!$A$1:$C$73,2,FALSE)</f>
        <v>43.048609999999996</v>
      </c>
      <c r="K2290">
        <f>VLOOKUP(I2290,Key!$A$1:$C$73,3,FALSE)</f>
        <v>-88.008480000000006</v>
      </c>
      <c r="L2290" t="s">
        <v>91</v>
      </c>
      <c r="M2290">
        <f>VLOOKUP(L2290,Key!$A$1:$C$73,2,FALSE)</f>
        <v>43.048609999999996</v>
      </c>
      <c r="N2290">
        <f>VLOOKUP(L2290,Key!$A$1:$C$73,3,FALSE)</f>
        <v>-88.008480000000006</v>
      </c>
      <c r="O2290">
        <v>34</v>
      </c>
      <c r="P2290">
        <v>3</v>
      </c>
      <c r="Q2290">
        <v>5.0999999999999996</v>
      </c>
      <c r="R2290">
        <v>4.8</v>
      </c>
      <c r="S2290">
        <v>204</v>
      </c>
      <c r="T2290">
        <f t="shared" si="315"/>
        <v>-1</v>
      </c>
      <c r="U2290" s="1">
        <v>42834</v>
      </c>
      <c r="V2290" s="13">
        <f t="shared" si="316"/>
        <v>42826</v>
      </c>
      <c r="W2290" s="14">
        <f t="shared" si="317"/>
        <v>42834</v>
      </c>
      <c r="X2290" s="1" t="str">
        <f t="shared" si="318"/>
        <v>Sunday</v>
      </c>
      <c r="Y2290" s="2">
        <v>0.52180555555555552</v>
      </c>
      <c r="Z2290" s="2">
        <f t="shared" si="319"/>
        <v>0.54166666666666663</v>
      </c>
      <c r="AA2290">
        <f>1</f>
        <v>1</v>
      </c>
      <c r="AB2290" s="1">
        <v>42834</v>
      </c>
      <c r="AC2290" s="13">
        <f t="shared" si="320"/>
        <v>42826</v>
      </c>
      <c r="AD2290" s="14">
        <f t="shared" si="321"/>
        <v>42834</v>
      </c>
      <c r="AE2290" s="1" t="str">
        <f t="shared" si="322"/>
        <v>Sunday</v>
      </c>
      <c r="AF2290" s="2">
        <v>0.54541666666666666</v>
      </c>
      <c r="AG2290" s="2">
        <f t="shared" si="323"/>
        <v>0.54166666666666663</v>
      </c>
      <c r="AH2290" t="s">
        <v>25</v>
      </c>
    </row>
    <row r="2291" spans="1:34" x14ac:dyDescent="0.25">
      <c r="A2291">
        <v>1571979</v>
      </c>
      <c r="B2291" t="s">
        <v>54</v>
      </c>
      <c r="E2291">
        <v>53189</v>
      </c>
      <c r="F2291" t="s">
        <v>20</v>
      </c>
      <c r="G2291" t="s">
        <v>55</v>
      </c>
      <c r="H2291">
        <v>42</v>
      </c>
      <c r="I2291" t="s">
        <v>62</v>
      </c>
      <c r="J2291">
        <f>VLOOKUP(I2291,Key!$A$1:$C$73,2,FALSE)</f>
        <v>43.052460000000004</v>
      </c>
      <c r="K2291">
        <f>VLOOKUP(I2291,Key!$A$1:$C$73,3,FALSE)</f>
        <v>-87.891000000000005</v>
      </c>
      <c r="L2291" t="s">
        <v>62</v>
      </c>
      <c r="M2291">
        <f>VLOOKUP(L2291,Key!$A$1:$C$73,2,FALSE)</f>
        <v>43.052460000000004</v>
      </c>
      <c r="N2291">
        <f>VLOOKUP(L2291,Key!$A$1:$C$73,3,FALSE)</f>
        <v>-87.891000000000005</v>
      </c>
      <c r="O2291">
        <v>149</v>
      </c>
      <c r="P2291">
        <v>15</v>
      </c>
      <c r="Q2291">
        <v>18</v>
      </c>
      <c r="R2291">
        <v>17.100000000000001</v>
      </c>
      <c r="S2291">
        <v>720</v>
      </c>
      <c r="T2291">
        <f t="shared" si="315"/>
        <v>-1</v>
      </c>
      <c r="U2291" s="1">
        <v>42834</v>
      </c>
      <c r="V2291" s="13">
        <f t="shared" si="316"/>
        <v>42826</v>
      </c>
      <c r="W2291" s="14">
        <f t="shared" si="317"/>
        <v>42834</v>
      </c>
      <c r="X2291" s="1" t="str">
        <f t="shared" si="318"/>
        <v>Sunday</v>
      </c>
      <c r="Y2291" s="2">
        <v>0.52407407407407403</v>
      </c>
      <c r="Z2291" s="2">
        <f t="shared" si="319"/>
        <v>0.54166666666666663</v>
      </c>
      <c r="AA2291">
        <f>1</f>
        <v>1</v>
      </c>
      <c r="AB2291" s="1">
        <v>42834</v>
      </c>
      <c r="AC2291" s="13">
        <f t="shared" si="320"/>
        <v>42826</v>
      </c>
      <c r="AD2291" s="14">
        <f t="shared" si="321"/>
        <v>42834</v>
      </c>
      <c r="AE2291" s="1" t="str">
        <f t="shared" si="322"/>
        <v>Sunday</v>
      </c>
      <c r="AF2291" s="2">
        <v>0.62729166666666669</v>
      </c>
      <c r="AG2291" s="2">
        <f t="shared" si="323"/>
        <v>0.625</v>
      </c>
      <c r="AH2291" t="s">
        <v>25</v>
      </c>
    </row>
    <row r="2292" spans="1:34" x14ac:dyDescent="0.25">
      <c r="A2292">
        <v>1571987</v>
      </c>
      <c r="B2292" t="s">
        <v>54</v>
      </c>
      <c r="E2292">
        <v>30067</v>
      </c>
      <c r="F2292" t="s">
        <v>20</v>
      </c>
      <c r="G2292" t="s">
        <v>55</v>
      </c>
      <c r="H2292">
        <v>1000</v>
      </c>
      <c r="I2292" t="s">
        <v>77</v>
      </c>
      <c r="J2292">
        <f>VLOOKUP(I2292,Key!$A$1:$C$73,2,FALSE)</f>
        <v>43.036900000000003</v>
      </c>
      <c r="K2292">
        <f>VLOOKUP(I2292,Key!$A$1:$C$73,3,FALSE)</f>
        <v>-87.89667</v>
      </c>
      <c r="L2292" t="s">
        <v>52</v>
      </c>
      <c r="M2292">
        <f>VLOOKUP(L2292,Key!$A$1:$C$73,2,FALSE)</f>
        <v>43.042490000000001</v>
      </c>
      <c r="N2292">
        <f>VLOOKUP(L2292,Key!$A$1:$C$73,3,FALSE)</f>
        <v>-87.909959999999998</v>
      </c>
      <c r="O2292">
        <v>57</v>
      </c>
      <c r="P2292">
        <v>6</v>
      </c>
      <c r="Q2292">
        <v>8.6</v>
      </c>
      <c r="R2292">
        <v>8.1</v>
      </c>
      <c r="S2292">
        <v>342</v>
      </c>
      <c r="T2292">
        <f t="shared" si="315"/>
        <v>-1</v>
      </c>
      <c r="U2292" s="1">
        <v>42834</v>
      </c>
      <c r="V2292" s="13">
        <f t="shared" si="316"/>
        <v>42826</v>
      </c>
      <c r="W2292" s="14">
        <f t="shared" si="317"/>
        <v>42834</v>
      </c>
      <c r="X2292" s="1" t="str">
        <f t="shared" si="318"/>
        <v>Sunday</v>
      </c>
      <c r="Y2292" s="2">
        <v>0.5256481481481482</v>
      </c>
      <c r="Z2292" s="2">
        <f t="shared" si="319"/>
        <v>0.54166666666666663</v>
      </c>
      <c r="AA2292">
        <f>1</f>
        <v>1</v>
      </c>
      <c r="AB2292" s="1">
        <v>42834</v>
      </c>
      <c r="AC2292" s="13">
        <f t="shared" si="320"/>
        <v>42826</v>
      </c>
      <c r="AD2292" s="14">
        <f t="shared" si="321"/>
        <v>42834</v>
      </c>
      <c r="AE2292" s="1" t="str">
        <f t="shared" si="322"/>
        <v>Sunday</v>
      </c>
      <c r="AF2292" s="2">
        <v>0.56520833333333331</v>
      </c>
      <c r="AG2292" s="2">
        <f t="shared" si="323"/>
        <v>0.58333333333333326</v>
      </c>
      <c r="AH2292" t="s">
        <v>23</v>
      </c>
    </row>
    <row r="2293" spans="1:34" x14ac:dyDescent="0.25">
      <c r="A2293">
        <v>1572114</v>
      </c>
      <c r="B2293" t="s">
        <v>54</v>
      </c>
      <c r="E2293">
        <v>53233</v>
      </c>
      <c r="F2293" t="s">
        <v>20</v>
      </c>
      <c r="G2293" t="s">
        <v>55</v>
      </c>
      <c r="H2293">
        <v>11105</v>
      </c>
      <c r="I2293" t="s">
        <v>84</v>
      </c>
      <c r="J2293">
        <f>VLOOKUP(I2293,Key!$A$1:$C$73,2,FALSE)</f>
        <v>43.040154000000001</v>
      </c>
      <c r="K2293">
        <f>VLOOKUP(I2293,Key!$A$1:$C$73,3,FALSE)</f>
        <v>-87.932113000000001</v>
      </c>
      <c r="L2293" t="s">
        <v>36</v>
      </c>
      <c r="M2293">
        <f>VLOOKUP(L2293,Key!$A$1:$C$73,2,FALSE)</f>
        <v>43.03519</v>
      </c>
      <c r="N2293">
        <f>VLOOKUP(L2293,Key!$A$1:$C$73,3,FALSE)</f>
        <v>-87.907390000000007</v>
      </c>
      <c r="O2293">
        <v>50</v>
      </c>
      <c r="P2293">
        <v>6</v>
      </c>
      <c r="Q2293">
        <v>7.5</v>
      </c>
      <c r="R2293">
        <v>7.1</v>
      </c>
      <c r="S2293">
        <v>300</v>
      </c>
      <c r="T2293">
        <f t="shared" si="315"/>
        <v>-1</v>
      </c>
      <c r="U2293" s="1">
        <v>42834</v>
      </c>
      <c r="V2293" s="13">
        <f t="shared" si="316"/>
        <v>42826</v>
      </c>
      <c r="W2293" s="14">
        <f t="shared" si="317"/>
        <v>42834</v>
      </c>
      <c r="X2293" s="1" t="str">
        <f t="shared" si="318"/>
        <v>Sunday</v>
      </c>
      <c r="Y2293" s="2">
        <v>0.54501157407407408</v>
      </c>
      <c r="Z2293" s="2">
        <f t="shared" si="319"/>
        <v>0.54166666666666663</v>
      </c>
      <c r="AA2293">
        <f>1</f>
        <v>1</v>
      </c>
      <c r="AB2293" s="1">
        <v>42834</v>
      </c>
      <c r="AC2293" s="13">
        <f t="shared" si="320"/>
        <v>42826</v>
      </c>
      <c r="AD2293" s="14">
        <f t="shared" si="321"/>
        <v>42834</v>
      </c>
      <c r="AE2293" s="1" t="str">
        <f t="shared" si="322"/>
        <v>Sunday</v>
      </c>
      <c r="AF2293" s="2">
        <v>0.57960648148148153</v>
      </c>
      <c r="AG2293" s="2">
        <f t="shared" si="323"/>
        <v>0.58333333333333326</v>
      </c>
      <c r="AH2293" t="s">
        <v>23</v>
      </c>
    </row>
    <row r="2294" spans="1:34" x14ac:dyDescent="0.25">
      <c r="A2294">
        <v>1572152</v>
      </c>
      <c r="B2294" t="s">
        <v>54</v>
      </c>
      <c r="E2294">
        <v>53023</v>
      </c>
      <c r="F2294" t="s">
        <v>20</v>
      </c>
      <c r="G2294" t="s">
        <v>55</v>
      </c>
      <c r="H2294">
        <v>5567</v>
      </c>
      <c r="I2294" t="s">
        <v>77</v>
      </c>
      <c r="J2294">
        <f>VLOOKUP(I2294,Key!$A$1:$C$73,2,FALSE)</f>
        <v>43.036900000000003</v>
      </c>
      <c r="K2294">
        <f>VLOOKUP(I2294,Key!$A$1:$C$73,3,FALSE)</f>
        <v>-87.89667</v>
      </c>
      <c r="L2294" t="s">
        <v>36</v>
      </c>
      <c r="M2294">
        <f>VLOOKUP(L2294,Key!$A$1:$C$73,2,FALSE)</f>
        <v>43.03519</v>
      </c>
      <c r="N2294">
        <f>VLOOKUP(L2294,Key!$A$1:$C$73,3,FALSE)</f>
        <v>-87.907390000000007</v>
      </c>
      <c r="O2294">
        <v>28</v>
      </c>
      <c r="P2294">
        <v>3</v>
      </c>
      <c r="Q2294">
        <v>4.2</v>
      </c>
      <c r="R2294">
        <v>4</v>
      </c>
      <c r="S2294">
        <v>168</v>
      </c>
      <c r="T2294">
        <f t="shared" si="315"/>
        <v>-1</v>
      </c>
      <c r="U2294" s="1">
        <v>42834</v>
      </c>
      <c r="V2294" s="13">
        <f t="shared" si="316"/>
        <v>42826</v>
      </c>
      <c r="W2294" s="14">
        <f t="shared" si="317"/>
        <v>42834</v>
      </c>
      <c r="X2294" s="1" t="str">
        <f t="shared" si="318"/>
        <v>Sunday</v>
      </c>
      <c r="Y2294" s="2">
        <v>0.55049768518518516</v>
      </c>
      <c r="Z2294" s="2">
        <f t="shared" si="319"/>
        <v>0.54166666666666663</v>
      </c>
      <c r="AA2294">
        <f>1</f>
        <v>1</v>
      </c>
      <c r="AB2294" s="1">
        <v>42834</v>
      </c>
      <c r="AC2294" s="13">
        <f t="shared" si="320"/>
        <v>42826</v>
      </c>
      <c r="AD2294" s="14">
        <f t="shared" si="321"/>
        <v>42834</v>
      </c>
      <c r="AE2294" s="1" t="str">
        <f t="shared" si="322"/>
        <v>Sunday</v>
      </c>
      <c r="AF2294" s="2">
        <v>0.56983796296296296</v>
      </c>
      <c r="AG2294" s="2">
        <f t="shared" si="323"/>
        <v>0.58333333333333326</v>
      </c>
      <c r="AH2294" t="s">
        <v>23</v>
      </c>
    </row>
    <row r="2295" spans="1:34" x14ac:dyDescent="0.25">
      <c r="A2295">
        <v>1571746</v>
      </c>
      <c r="B2295" t="s">
        <v>54</v>
      </c>
      <c r="E2295">
        <v>53211</v>
      </c>
      <c r="F2295" t="s">
        <v>20</v>
      </c>
      <c r="G2295" t="s">
        <v>55</v>
      </c>
      <c r="H2295">
        <v>214</v>
      </c>
      <c r="I2295" t="s">
        <v>36</v>
      </c>
      <c r="J2295">
        <f>VLOOKUP(I2295,Key!$A$1:$C$73,2,FALSE)</f>
        <v>43.03519</v>
      </c>
      <c r="K2295">
        <f>VLOOKUP(I2295,Key!$A$1:$C$73,3,FALSE)</f>
        <v>-87.907390000000007</v>
      </c>
      <c r="L2295" t="s">
        <v>63</v>
      </c>
      <c r="M2295">
        <f>VLOOKUP(L2295,Key!$A$1:$C$73,2,FALSE)</f>
        <v>43.066893999999998</v>
      </c>
      <c r="N2295">
        <f>VLOOKUP(L2295,Key!$A$1:$C$73,3,FALSE)</f>
        <v>-87.877936000000005</v>
      </c>
      <c r="O2295">
        <v>33</v>
      </c>
      <c r="P2295">
        <v>3</v>
      </c>
      <c r="Q2295">
        <v>5</v>
      </c>
      <c r="R2295">
        <v>4.7</v>
      </c>
      <c r="S2295">
        <v>198</v>
      </c>
      <c r="T2295">
        <f t="shared" si="315"/>
        <v>-1</v>
      </c>
      <c r="U2295" s="1">
        <v>42834</v>
      </c>
      <c r="V2295" s="13">
        <f t="shared" si="316"/>
        <v>42826</v>
      </c>
      <c r="W2295" s="14">
        <f t="shared" si="317"/>
        <v>42834</v>
      </c>
      <c r="X2295" s="1" t="str">
        <f t="shared" si="318"/>
        <v>Sunday</v>
      </c>
      <c r="Y2295" s="2">
        <v>0.56413194444444448</v>
      </c>
      <c r="Z2295" s="2">
        <f t="shared" si="319"/>
        <v>0.58333333333333326</v>
      </c>
      <c r="AA2295">
        <f>1</f>
        <v>1</v>
      </c>
      <c r="AB2295" s="1">
        <v>42834</v>
      </c>
      <c r="AC2295" s="13">
        <f t="shared" si="320"/>
        <v>42826</v>
      </c>
      <c r="AD2295" s="14">
        <f t="shared" si="321"/>
        <v>42834</v>
      </c>
      <c r="AE2295" s="1" t="str">
        <f t="shared" si="322"/>
        <v>Sunday</v>
      </c>
      <c r="AF2295" s="2">
        <v>0.58737268518518515</v>
      </c>
      <c r="AG2295" s="2">
        <f t="shared" si="323"/>
        <v>0.58333333333333326</v>
      </c>
      <c r="AH2295" t="s">
        <v>23</v>
      </c>
    </row>
    <row r="2296" spans="1:34" x14ac:dyDescent="0.25">
      <c r="A2296">
        <v>1352162</v>
      </c>
      <c r="B2296" t="s">
        <v>54</v>
      </c>
      <c r="E2296">
        <v>56204</v>
      </c>
      <c r="F2296" t="s">
        <v>20</v>
      </c>
      <c r="G2296" t="s">
        <v>55</v>
      </c>
      <c r="H2296">
        <v>11104</v>
      </c>
      <c r="I2296" t="s">
        <v>40</v>
      </c>
      <c r="J2296">
        <f>VLOOKUP(I2296,Key!$A$1:$C$73,2,FALSE)</f>
        <v>43.06033</v>
      </c>
      <c r="K2296">
        <f>VLOOKUP(I2296,Key!$A$1:$C$73,3,FALSE)</f>
        <v>-87.89546</v>
      </c>
      <c r="L2296" t="s">
        <v>63</v>
      </c>
      <c r="M2296">
        <f>VLOOKUP(L2296,Key!$A$1:$C$73,2,FALSE)</f>
        <v>43.066893999999998</v>
      </c>
      <c r="N2296">
        <f>VLOOKUP(L2296,Key!$A$1:$C$73,3,FALSE)</f>
        <v>-87.877936000000005</v>
      </c>
      <c r="O2296">
        <v>29</v>
      </c>
      <c r="P2296">
        <v>3</v>
      </c>
      <c r="Q2296">
        <v>4.4000000000000004</v>
      </c>
      <c r="R2296">
        <v>4.0999999999999996</v>
      </c>
      <c r="S2296">
        <v>174</v>
      </c>
      <c r="T2296">
        <f t="shared" si="315"/>
        <v>-1</v>
      </c>
      <c r="U2296" s="1">
        <v>42834</v>
      </c>
      <c r="V2296" s="13">
        <f t="shared" si="316"/>
        <v>42826</v>
      </c>
      <c r="W2296" s="14">
        <f t="shared" si="317"/>
        <v>42834</v>
      </c>
      <c r="X2296" s="1" t="str">
        <f t="shared" si="318"/>
        <v>Sunday</v>
      </c>
      <c r="Y2296" s="2">
        <v>0.5730439814814815</v>
      </c>
      <c r="Z2296" s="2">
        <f t="shared" si="319"/>
        <v>0.58333333333333326</v>
      </c>
      <c r="AA2296">
        <f>1</f>
        <v>1</v>
      </c>
      <c r="AB2296" s="1">
        <v>42834</v>
      </c>
      <c r="AC2296" s="13">
        <f t="shared" si="320"/>
        <v>42826</v>
      </c>
      <c r="AD2296" s="14">
        <f t="shared" si="321"/>
        <v>42834</v>
      </c>
      <c r="AE2296" s="1" t="str">
        <f t="shared" si="322"/>
        <v>Sunday</v>
      </c>
      <c r="AF2296" s="2">
        <v>0.59334490740740742</v>
      </c>
      <c r="AG2296" s="2">
        <f t="shared" si="323"/>
        <v>0.58333333333333326</v>
      </c>
      <c r="AH2296" t="s">
        <v>23</v>
      </c>
    </row>
    <row r="2297" spans="1:34" x14ac:dyDescent="0.25">
      <c r="A2297">
        <v>1572327</v>
      </c>
      <c r="B2297" t="s">
        <v>54</v>
      </c>
      <c r="E2297">
        <v>53211</v>
      </c>
      <c r="F2297" t="s">
        <v>20</v>
      </c>
      <c r="G2297" t="s">
        <v>55</v>
      </c>
      <c r="H2297">
        <v>5447</v>
      </c>
      <c r="I2297" t="s">
        <v>21</v>
      </c>
      <c r="J2297">
        <f>VLOOKUP(I2297,Key!$A$1:$C$73,2,FALSE)</f>
        <v>43.074890000000003</v>
      </c>
      <c r="K2297">
        <f>VLOOKUP(I2297,Key!$A$1:$C$73,3,FALSE)</f>
        <v>-87.882810000000006</v>
      </c>
      <c r="L2297" t="s">
        <v>21</v>
      </c>
      <c r="M2297">
        <f>VLOOKUP(L2297,Key!$A$1:$C$73,2,FALSE)</f>
        <v>43.074890000000003</v>
      </c>
      <c r="N2297">
        <f>VLOOKUP(L2297,Key!$A$1:$C$73,3,FALSE)</f>
        <v>-87.882810000000006</v>
      </c>
      <c r="O2297">
        <v>87</v>
      </c>
      <c r="P2297">
        <v>9</v>
      </c>
      <c r="Q2297">
        <v>13.1</v>
      </c>
      <c r="R2297">
        <v>12.4</v>
      </c>
      <c r="S2297">
        <v>522</v>
      </c>
      <c r="T2297">
        <f t="shared" si="315"/>
        <v>-1</v>
      </c>
      <c r="U2297" s="1">
        <v>42834</v>
      </c>
      <c r="V2297" s="13">
        <f t="shared" si="316"/>
        <v>42826</v>
      </c>
      <c r="W2297" s="14">
        <f t="shared" si="317"/>
        <v>42834</v>
      </c>
      <c r="X2297" s="1" t="str">
        <f t="shared" si="318"/>
        <v>Sunday</v>
      </c>
      <c r="Y2297" s="2">
        <v>0.57452546296296292</v>
      </c>
      <c r="Z2297" s="2">
        <f t="shared" si="319"/>
        <v>0.58333333333333326</v>
      </c>
      <c r="AA2297">
        <f>1</f>
        <v>1</v>
      </c>
      <c r="AB2297" s="1">
        <v>42834</v>
      </c>
      <c r="AC2297" s="13">
        <f t="shared" si="320"/>
        <v>42826</v>
      </c>
      <c r="AD2297" s="14">
        <f t="shared" si="321"/>
        <v>42834</v>
      </c>
      <c r="AE2297" s="1" t="str">
        <f t="shared" si="322"/>
        <v>Sunday</v>
      </c>
      <c r="AF2297" s="2">
        <v>0.63483796296296291</v>
      </c>
      <c r="AG2297" s="2">
        <f t="shared" si="323"/>
        <v>0.625</v>
      </c>
      <c r="AH2297" t="s">
        <v>25</v>
      </c>
    </row>
    <row r="2298" spans="1:34" x14ac:dyDescent="0.25">
      <c r="A2298">
        <v>1571563</v>
      </c>
      <c r="B2298" t="s">
        <v>54</v>
      </c>
      <c r="E2298">
        <v>60514</v>
      </c>
      <c r="F2298" t="s">
        <v>20</v>
      </c>
      <c r="G2298" t="s">
        <v>55</v>
      </c>
      <c r="H2298">
        <v>5515</v>
      </c>
      <c r="I2298" t="s">
        <v>36</v>
      </c>
      <c r="J2298">
        <f>VLOOKUP(I2298,Key!$A$1:$C$73,2,FALSE)</f>
        <v>43.03519</v>
      </c>
      <c r="K2298">
        <f>VLOOKUP(I2298,Key!$A$1:$C$73,3,FALSE)</f>
        <v>-87.907390000000007</v>
      </c>
      <c r="L2298" t="s">
        <v>84</v>
      </c>
      <c r="M2298">
        <f>VLOOKUP(L2298,Key!$A$1:$C$73,2,FALSE)</f>
        <v>43.040154000000001</v>
      </c>
      <c r="N2298">
        <f>VLOOKUP(L2298,Key!$A$1:$C$73,3,FALSE)</f>
        <v>-87.932113000000001</v>
      </c>
      <c r="O2298">
        <v>12</v>
      </c>
      <c r="P2298">
        <v>3</v>
      </c>
      <c r="Q2298">
        <v>1.8</v>
      </c>
      <c r="R2298">
        <v>1.7</v>
      </c>
      <c r="S2298">
        <v>72</v>
      </c>
      <c r="T2298">
        <f t="shared" si="315"/>
        <v>-1</v>
      </c>
      <c r="U2298" s="1">
        <v>42834</v>
      </c>
      <c r="V2298" s="13">
        <f t="shared" si="316"/>
        <v>42826</v>
      </c>
      <c r="W2298" s="14">
        <f t="shared" si="317"/>
        <v>42834</v>
      </c>
      <c r="X2298" s="1" t="str">
        <f t="shared" si="318"/>
        <v>Sunday</v>
      </c>
      <c r="Y2298" s="2">
        <v>0.57638888888888895</v>
      </c>
      <c r="Z2298" s="2">
        <f t="shared" si="319"/>
        <v>0.58333333333333326</v>
      </c>
      <c r="AA2298">
        <f>1</f>
        <v>1</v>
      </c>
      <c r="AB2298" s="1">
        <v>42834</v>
      </c>
      <c r="AC2298" s="13">
        <f t="shared" si="320"/>
        <v>42826</v>
      </c>
      <c r="AD2298" s="14">
        <f t="shared" si="321"/>
        <v>42834</v>
      </c>
      <c r="AE2298" s="1" t="str">
        <f t="shared" si="322"/>
        <v>Sunday</v>
      </c>
      <c r="AF2298" s="2">
        <v>0.58479166666666671</v>
      </c>
      <c r="AG2298" s="2">
        <f t="shared" si="323"/>
        <v>0.58333333333333326</v>
      </c>
      <c r="AH2298" t="s">
        <v>23</v>
      </c>
    </row>
    <row r="2299" spans="1:34" x14ac:dyDescent="0.25">
      <c r="A2299">
        <v>1572347</v>
      </c>
      <c r="B2299" t="s">
        <v>54</v>
      </c>
      <c r="E2299">
        <v>53412</v>
      </c>
      <c r="F2299" t="s">
        <v>20</v>
      </c>
      <c r="G2299" t="s">
        <v>55</v>
      </c>
      <c r="H2299">
        <v>143</v>
      </c>
      <c r="I2299" t="s">
        <v>77</v>
      </c>
      <c r="J2299">
        <f>VLOOKUP(I2299,Key!$A$1:$C$73,2,FALSE)</f>
        <v>43.036900000000003</v>
      </c>
      <c r="K2299">
        <f>VLOOKUP(I2299,Key!$A$1:$C$73,3,FALSE)</f>
        <v>-87.89667</v>
      </c>
      <c r="L2299" t="s">
        <v>77</v>
      </c>
      <c r="M2299">
        <f>VLOOKUP(L2299,Key!$A$1:$C$73,2,FALSE)</f>
        <v>43.036900000000003</v>
      </c>
      <c r="N2299">
        <f>VLOOKUP(L2299,Key!$A$1:$C$73,3,FALSE)</f>
        <v>-87.89667</v>
      </c>
      <c r="O2299">
        <v>60</v>
      </c>
      <c r="P2299">
        <v>6</v>
      </c>
      <c r="Q2299">
        <v>9</v>
      </c>
      <c r="R2299">
        <v>8.6</v>
      </c>
      <c r="S2299">
        <v>360</v>
      </c>
      <c r="T2299">
        <f t="shared" si="315"/>
        <v>-1</v>
      </c>
      <c r="U2299" s="1">
        <v>42834</v>
      </c>
      <c r="V2299" s="13">
        <f t="shared" si="316"/>
        <v>42826</v>
      </c>
      <c r="W2299" s="14">
        <f t="shared" si="317"/>
        <v>42834</v>
      </c>
      <c r="X2299" s="1" t="str">
        <f t="shared" si="318"/>
        <v>Sunday</v>
      </c>
      <c r="Y2299" s="2">
        <v>0.57650462962962956</v>
      </c>
      <c r="Z2299" s="2">
        <f t="shared" si="319"/>
        <v>0.58333333333333326</v>
      </c>
      <c r="AA2299">
        <f>1</f>
        <v>1</v>
      </c>
      <c r="AB2299" s="1">
        <v>42834</v>
      </c>
      <c r="AC2299" s="13">
        <f t="shared" si="320"/>
        <v>42826</v>
      </c>
      <c r="AD2299" s="14">
        <f t="shared" si="321"/>
        <v>42834</v>
      </c>
      <c r="AE2299" s="1" t="str">
        <f t="shared" si="322"/>
        <v>Sunday</v>
      </c>
      <c r="AF2299" s="2">
        <v>0.61818287037037034</v>
      </c>
      <c r="AG2299" s="2">
        <f t="shared" si="323"/>
        <v>0.625</v>
      </c>
      <c r="AH2299" t="s">
        <v>25</v>
      </c>
    </row>
    <row r="2300" spans="1:34" x14ac:dyDescent="0.25">
      <c r="A2300">
        <v>1572377</v>
      </c>
      <c r="B2300" t="s">
        <v>54</v>
      </c>
      <c r="E2300">
        <v>53132</v>
      </c>
      <c r="F2300" t="s">
        <v>20</v>
      </c>
      <c r="G2300" t="s">
        <v>55</v>
      </c>
      <c r="H2300">
        <v>11162</v>
      </c>
      <c r="I2300" t="s">
        <v>74</v>
      </c>
      <c r="J2300">
        <f>VLOOKUP(I2300,Key!$A$1:$C$73,2,FALSE)</f>
        <v>43.05536</v>
      </c>
      <c r="K2300">
        <f>VLOOKUP(I2300,Key!$A$1:$C$73,3,FALSE)</f>
        <v>-87.90504</v>
      </c>
      <c r="L2300" t="s">
        <v>74</v>
      </c>
      <c r="M2300">
        <f>VLOOKUP(L2300,Key!$A$1:$C$73,2,FALSE)</f>
        <v>43.05536</v>
      </c>
      <c r="N2300">
        <f>VLOOKUP(L2300,Key!$A$1:$C$73,3,FALSE)</f>
        <v>-87.90504</v>
      </c>
      <c r="O2300">
        <v>49</v>
      </c>
      <c r="P2300">
        <v>6</v>
      </c>
      <c r="Q2300">
        <v>7.4</v>
      </c>
      <c r="R2300">
        <v>7</v>
      </c>
      <c r="S2300">
        <v>294</v>
      </c>
      <c r="T2300">
        <f t="shared" si="315"/>
        <v>-1</v>
      </c>
      <c r="U2300" s="1">
        <v>42834</v>
      </c>
      <c r="V2300" s="13">
        <f t="shared" si="316"/>
        <v>42826</v>
      </c>
      <c r="W2300" s="14">
        <f t="shared" si="317"/>
        <v>42834</v>
      </c>
      <c r="X2300" s="1" t="str">
        <f t="shared" si="318"/>
        <v>Sunday</v>
      </c>
      <c r="Y2300" s="2">
        <v>0.58072916666666663</v>
      </c>
      <c r="Z2300" s="2">
        <f t="shared" si="319"/>
        <v>0.58333333333333326</v>
      </c>
      <c r="AA2300">
        <f>1</f>
        <v>1</v>
      </c>
      <c r="AB2300" s="1">
        <v>42834</v>
      </c>
      <c r="AC2300" s="13">
        <f t="shared" si="320"/>
        <v>42826</v>
      </c>
      <c r="AD2300" s="14">
        <f t="shared" si="321"/>
        <v>42834</v>
      </c>
      <c r="AE2300" s="1" t="str">
        <f t="shared" si="322"/>
        <v>Sunday</v>
      </c>
      <c r="AF2300" s="2">
        <v>0.61466435185185186</v>
      </c>
      <c r="AG2300" s="2">
        <f t="shared" si="323"/>
        <v>0.625</v>
      </c>
      <c r="AH2300" t="s">
        <v>25</v>
      </c>
    </row>
    <row r="2301" spans="1:34" x14ac:dyDescent="0.25">
      <c r="A2301">
        <v>1572385</v>
      </c>
      <c r="B2301" t="s">
        <v>54</v>
      </c>
      <c r="E2301">
        <v>63119</v>
      </c>
      <c r="F2301" t="s">
        <v>20</v>
      </c>
      <c r="G2301" t="s">
        <v>55</v>
      </c>
      <c r="H2301">
        <v>5556</v>
      </c>
      <c r="I2301" t="s">
        <v>57</v>
      </c>
      <c r="J2301">
        <f>VLOOKUP(I2301,Key!$A$1:$C$73,2,FALSE)</f>
        <v>43.03913</v>
      </c>
      <c r="K2301">
        <f>VLOOKUP(I2301,Key!$A$1:$C$73,3,FALSE)</f>
        <v>-87.916150000000002</v>
      </c>
      <c r="L2301" t="s">
        <v>81</v>
      </c>
      <c r="M2301">
        <f>VLOOKUP(L2301,Key!$A$1:$C$73,2,FALSE)</f>
        <v>43.058010000000003</v>
      </c>
      <c r="N2301">
        <f>VLOOKUP(L2301,Key!$A$1:$C$73,3,FALSE)</f>
        <v>-87.877300000000005</v>
      </c>
      <c r="O2301">
        <v>65</v>
      </c>
      <c r="P2301">
        <v>9</v>
      </c>
      <c r="Q2301">
        <v>9.8000000000000007</v>
      </c>
      <c r="R2301">
        <v>9.3000000000000007</v>
      </c>
      <c r="S2301">
        <v>390</v>
      </c>
      <c r="T2301">
        <f t="shared" si="315"/>
        <v>-1</v>
      </c>
      <c r="U2301" s="1">
        <v>42834</v>
      </c>
      <c r="V2301" s="13">
        <f t="shared" si="316"/>
        <v>42826</v>
      </c>
      <c r="W2301" s="14">
        <f t="shared" si="317"/>
        <v>42834</v>
      </c>
      <c r="X2301" s="1" t="str">
        <f t="shared" si="318"/>
        <v>Sunday</v>
      </c>
      <c r="Y2301" s="2">
        <v>0.58224537037037039</v>
      </c>
      <c r="Z2301" s="2">
        <f t="shared" si="319"/>
        <v>0.58333333333333326</v>
      </c>
      <c r="AA2301">
        <f>1</f>
        <v>1</v>
      </c>
      <c r="AB2301" s="1">
        <v>42834</v>
      </c>
      <c r="AC2301" s="13">
        <f t="shared" si="320"/>
        <v>42826</v>
      </c>
      <c r="AD2301" s="14">
        <f t="shared" si="321"/>
        <v>42834</v>
      </c>
      <c r="AE2301" s="1" t="str">
        <f t="shared" si="322"/>
        <v>Sunday</v>
      </c>
      <c r="AF2301" s="2">
        <v>0.62744212962962964</v>
      </c>
      <c r="AG2301" s="2">
        <f t="shared" si="323"/>
        <v>0.625</v>
      </c>
      <c r="AH2301" t="s">
        <v>23</v>
      </c>
    </row>
    <row r="2302" spans="1:34" x14ac:dyDescent="0.25">
      <c r="A2302">
        <v>1572443</v>
      </c>
      <c r="B2302" t="s">
        <v>54</v>
      </c>
      <c r="E2302">
        <v>53211</v>
      </c>
      <c r="F2302" t="s">
        <v>20</v>
      </c>
      <c r="G2302" t="s">
        <v>55</v>
      </c>
      <c r="H2302">
        <v>214</v>
      </c>
      <c r="I2302" t="s">
        <v>63</v>
      </c>
      <c r="J2302">
        <f>VLOOKUP(I2302,Key!$A$1:$C$73,2,FALSE)</f>
        <v>43.066893999999998</v>
      </c>
      <c r="K2302">
        <f>VLOOKUP(I2302,Key!$A$1:$C$73,3,FALSE)</f>
        <v>-87.877936000000005</v>
      </c>
      <c r="L2302" t="s">
        <v>76</v>
      </c>
      <c r="M2302">
        <f>VLOOKUP(L2302,Key!$A$1:$C$73,2,FALSE)</f>
        <v>43.02948</v>
      </c>
      <c r="N2302">
        <f>VLOOKUP(L2302,Key!$A$1:$C$73,3,FALSE)</f>
        <v>-87.912819999999996</v>
      </c>
      <c r="O2302">
        <v>34</v>
      </c>
      <c r="P2302">
        <v>3</v>
      </c>
      <c r="Q2302">
        <v>5.0999999999999996</v>
      </c>
      <c r="R2302">
        <v>4.8</v>
      </c>
      <c r="S2302">
        <v>204</v>
      </c>
      <c r="T2302">
        <f t="shared" si="315"/>
        <v>-1</v>
      </c>
      <c r="U2302" s="1">
        <v>42834</v>
      </c>
      <c r="V2302" s="13">
        <f t="shared" si="316"/>
        <v>42826</v>
      </c>
      <c r="W2302" s="14">
        <f t="shared" si="317"/>
        <v>42834</v>
      </c>
      <c r="X2302" s="1" t="str">
        <f t="shared" si="318"/>
        <v>Sunday</v>
      </c>
      <c r="Y2302" s="2">
        <v>0.58854166666666663</v>
      </c>
      <c r="Z2302" s="2">
        <f t="shared" si="319"/>
        <v>0.58333333333333326</v>
      </c>
      <c r="AA2302">
        <f>1</f>
        <v>1</v>
      </c>
      <c r="AB2302" s="1">
        <v>42834</v>
      </c>
      <c r="AC2302" s="13">
        <f t="shared" si="320"/>
        <v>42826</v>
      </c>
      <c r="AD2302" s="14">
        <f t="shared" si="321"/>
        <v>42834</v>
      </c>
      <c r="AE2302" s="1" t="str">
        <f t="shared" si="322"/>
        <v>Sunday</v>
      </c>
      <c r="AF2302" s="2">
        <v>0.61186342592592591</v>
      </c>
      <c r="AG2302" s="2">
        <f t="shared" si="323"/>
        <v>0.625</v>
      </c>
      <c r="AH2302" t="s">
        <v>23</v>
      </c>
    </row>
    <row r="2303" spans="1:34" x14ac:dyDescent="0.25">
      <c r="A2303">
        <v>1572707</v>
      </c>
      <c r="B2303" t="s">
        <v>54</v>
      </c>
      <c r="E2303">
        <v>53821</v>
      </c>
      <c r="F2303" t="s">
        <v>20</v>
      </c>
      <c r="G2303" t="s">
        <v>55</v>
      </c>
      <c r="H2303">
        <v>11093</v>
      </c>
      <c r="I2303" t="s">
        <v>38</v>
      </c>
      <c r="J2303">
        <f>VLOOKUP(I2303,Key!$A$1:$C$73,2,FALSE)</f>
        <v>43.038649999999997</v>
      </c>
      <c r="K2303">
        <f>VLOOKUP(I2303,Key!$A$1:$C$73,3,FALSE)</f>
        <v>-87.921930000000003</v>
      </c>
      <c r="L2303" t="s">
        <v>38</v>
      </c>
      <c r="M2303">
        <f>VLOOKUP(L2303,Key!$A$1:$C$73,2,FALSE)</f>
        <v>43.038649999999997</v>
      </c>
      <c r="N2303">
        <f>VLOOKUP(L2303,Key!$A$1:$C$73,3,FALSE)</f>
        <v>-87.921930000000003</v>
      </c>
      <c r="O2303">
        <v>67</v>
      </c>
      <c r="P2303">
        <v>9</v>
      </c>
      <c r="Q2303">
        <v>10.1</v>
      </c>
      <c r="R2303">
        <v>9.5</v>
      </c>
      <c r="S2303">
        <v>402</v>
      </c>
      <c r="T2303">
        <f t="shared" si="315"/>
        <v>-1</v>
      </c>
      <c r="U2303" s="1">
        <v>42834</v>
      </c>
      <c r="V2303" s="13">
        <f t="shared" si="316"/>
        <v>42826</v>
      </c>
      <c r="W2303" s="14">
        <f t="shared" si="317"/>
        <v>42834</v>
      </c>
      <c r="X2303" s="1" t="str">
        <f t="shared" si="318"/>
        <v>Sunday</v>
      </c>
      <c r="Y2303" s="2">
        <v>0.61976851851851855</v>
      </c>
      <c r="Z2303" s="2">
        <f t="shared" si="319"/>
        <v>0.625</v>
      </c>
      <c r="AA2303">
        <f>1</f>
        <v>1</v>
      </c>
      <c r="AB2303" s="1">
        <v>42834</v>
      </c>
      <c r="AC2303" s="13">
        <f t="shared" si="320"/>
        <v>42826</v>
      </c>
      <c r="AD2303" s="14">
        <f t="shared" si="321"/>
        <v>42834</v>
      </c>
      <c r="AE2303" s="1" t="str">
        <f t="shared" si="322"/>
        <v>Sunday</v>
      </c>
      <c r="AF2303" s="2">
        <v>0.66645833333333326</v>
      </c>
      <c r="AG2303" s="2">
        <f t="shared" si="323"/>
        <v>0.66666666666666663</v>
      </c>
      <c r="AH2303" t="s">
        <v>25</v>
      </c>
    </row>
    <row r="2304" spans="1:34" x14ac:dyDescent="0.25">
      <c r="A2304">
        <v>1572725</v>
      </c>
      <c r="B2304" t="s">
        <v>54</v>
      </c>
      <c r="E2304">
        <v>53024</v>
      </c>
      <c r="F2304" t="s">
        <v>20</v>
      </c>
      <c r="G2304" t="s">
        <v>55</v>
      </c>
      <c r="H2304">
        <v>5481</v>
      </c>
      <c r="I2304" t="s">
        <v>62</v>
      </c>
      <c r="J2304">
        <f>VLOOKUP(I2304,Key!$A$1:$C$73,2,FALSE)</f>
        <v>43.052460000000004</v>
      </c>
      <c r="K2304">
        <f>VLOOKUP(I2304,Key!$A$1:$C$73,3,FALSE)</f>
        <v>-87.891000000000005</v>
      </c>
      <c r="L2304" t="s">
        <v>56</v>
      </c>
      <c r="M2304">
        <f>VLOOKUP(L2304,Key!$A$1:$C$73,2,FALSE)</f>
        <v>43.004728999999998</v>
      </c>
      <c r="N2304">
        <f>VLOOKUP(L2304,Key!$A$1:$C$73,3,FALSE)</f>
        <v>-87.905463999999995</v>
      </c>
      <c r="O2304">
        <v>30</v>
      </c>
      <c r="P2304">
        <v>3</v>
      </c>
      <c r="Q2304">
        <v>4.5</v>
      </c>
      <c r="R2304">
        <v>4.3</v>
      </c>
      <c r="S2304">
        <v>180</v>
      </c>
      <c r="T2304">
        <f t="shared" si="315"/>
        <v>-1</v>
      </c>
      <c r="U2304" s="1">
        <v>42834</v>
      </c>
      <c r="V2304" s="13">
        <f t="shared" si="316"/>
        <v>42826</v>
      </c>
      <c r="W2304" s="14">
        <f t="shared" si="317"/>
        <v>42834</v>
      </c>
      <c r="X2304" s="1" t="str">
        <f t="shared" si="318"/>
        <v>Sunday</v>
      </c>
      <c r="Y2304" s="2">
        <v>0.62178240740740742</v>
      </c>
      <c r="Z2304" s="2">
        <f t="shared" si="319"/>
        <v>0.625</v>
      </c>
      <c r="AA2304">
        <f>1</f>
        <v>1</v>
      </c>
      <c r="AB2304" s="1">
        <v>42834</v>
      </c>
      <c r="AC2304" s="13">
        <f t="shared" si="320"/>
        <v>42826</v>
      </c>
      <c r="AD2304" s="14">
        <f t="shared" si="321"/>
        <v>42834</v>
      </c>
      <c r="AE2304" s="1" t="str">
        <f t="shared" si="322"/>
        <v>Sunday</v>
      </c>
      <c r="AF2304" s="2">
        <v>0.64280092592592586</v>
      </c>
      <c r="AG2304" s="2">
        <f t="shared" si="323"/>
        <v>0.625</v>
      </c>
      <c r="AH2304" t="s">
        <v>23</v>
      </c>
    </row>
    <row r="2305" spans="1:34" x14ac:dyDescent="0.25">
      <c r="A2305">
        <v>1572796</v>
      </c>
      <c r="B2305" t="s">
        <v>54</v>
      </c>
      <c r="E2305">
        <v>53226</v>
      </c>
      <c r="F2305" t="s">
        <v>20</v>
      </c>
      <c r="G2305" t="s">
        <v>55</v>
      </c>
      <c r="H2305">
        <v>11164</v>
      </c>
      <c r="I2305" t="s">
        <v>70</v>
      </c>
      <c r="J2305">
        <f>VLOOKUP(I2305,Key!$A$1:$C$73,2,FALSE)</f>
        <v>43.052630000000001</v>
      </c>
      <c r="K2305">
        <f>VLOOKUP(I2305,Key!$A$1:$C$73,3,FALSE)</f>
        <v>-88.016319999999993</v>
      </c>
      <c r="L2305" t="s">
        <v>91</v>
      </c>
      <c r="M2305">
        <f>VLOOKUP(L2305,Key!$A$1:$C$73,2,FALSE)</f>
        <v>43.048609999999996</v>
      </c>
      <c r="N2305">
        <f>VLOOKUP(L2305,Key!$A$1:$C$73,3,FALSE)</f>
        <v>-88.008480000000006</v>
      </c>
      <c r="O2305">
        <v>14</v>
      </c>
      <c r="P2305">
        <v>3</v>
      </c>
      <c r="Q2305">
        <v>2.1</v>
      </c>
      <c r="R2305">
        <v>2</v>
      </c>
      <c r="S2305">
        <v>84</v>
      </c>
      <c r="T2305">
        <f t="shared" si="315"/>
        <v>-1</v>
      </c>
      <c r="U2305" s="1">
        <v>42834</v>
      </c>
      <c r="V2305" s="13">
        <f t="shared" si="316"/>
        <v>42826</v>
      </c>
      <c r="W2305" s="14">
        <f t="shared" si="317"/>
        <v>42834</v>
      </c>
      <c r="X2305" s="1" t="str">
        <f t="shared" si="318"/>
        <v>Sunday</v>
      </c>
      <c r="Y2305" s="2">
        <v>0.62922453703703707</v>
      </c>
      <c r="Z2305" s="2">
        <f t="shared" si="319"/>
        <v>0.625</v>
      </c>
      <c r="AA2305">
        <f>1</f>
        <v>1</v>
      </c>
      <c r="AB2305" s="1">
        <v>42834</v>
      </c>
      <c r="AC2305" s="13">
        <f t="shared" si="320"/>
        <v>42826</v>
      </c>
      <c r="AD2305" s="14">
        <f t="shared" si="321"/>
        <v>42834</v>
      </c>
      <c r="AE2305" s="1" t="str">
        <f t="shared" si="322"/>
        <v>Sunday</v>
      </c>
      <c r="AF2305" s="2">
        <v>0.63920138888888889</v>
      </c>
      <c r="AG2305" s="2">
        <f t="shared" si="323"/>
        <v>0.625</v>
      </c>
      <c r="AH2305" t="s">
        <v>23</v>
      </c>
    </row>
    <row r="2306" spans="1:34" x14ac:dyDescent="0.25">
      <c r="A2306">
        <v>1572818</v>
      </c>
      <c r="B2306" t="s">
        <v>54</v>
      </c>
      <c r="E2306">
        <v>53202</v>
      </c>
      <c r="F2306" t="s">
        <v>20</v>
      </c>
      <c r="G2306" t="s">
        <v>55</v>
      </c>
      <c r="H2306">
        <v>42</v>
      </c>
      <c r="I2306" t="s">
        <v>62</v>
      </c>
      <c r="J2306">
        <f>VLOOKUP(I2306,Key!$A$1:$C$73,2,FALSE)</f>
        <v>43.052460000000004</v>
      </c>
      <c r="K2306">
        <f>VLOOKUP(I2306,Key!$A$1:$C$73,3,FALSE)</f>
        <v>-87.891000000000005</v>
      </c>
      <c r="L2306" t="s">
        <v>62</v>
      </c>
      <c r="M2306">
        <f>VLOOKUP(L2306,Key!$A$1:$C$73,2,FALSE)</f>
        <v>43.052460000000004</v>
      </c>
      <c r="N2306">
        <f>VLOOKUP(L2306,Key!$A$1:$C$73,3,FALSE)</f>
        <v>-87.891000000000005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f t="shared" ref="T2306:T2369" si="324">-1</f>
        <v>-1</v>
      </c>
      <c r="U2306" s="1">
        <v>42834</v>
      </c>
      <c r="V2306" s="13">
        <f t="shared" ref="V2306:V2369" si="325">DATE(YEAR(U2306), MONTH(U2306), 1)</f>
        <v>42826</v>
      </c>
      <c r="W2306" s="14">
        <f t="shared" ref="W2306:W2369" si="326">U2306</f>
        <v>42834</v>
      </c>
      <c r="X2306" s="1" t="str">
        <f t="shared" ref="X2306:X2369" si="327">TEXT(W2306,"dddd")</f>
        <v>Sunday</v>
      </c>
      <c r="Y2306" s="2">
        <v>0.63201388888888888</v>
      </c>
      <c r="Z2306" s="2">
        <f t="shared" ref="Z2306:Z2369" si="328">MROUND(Y2306, "1:00")</f>
        <v>0.625</v>
      </c>
      <c r="AA2306">
        <f>1</f>
        <v>1</v>
      </c>
      <c r="AB2306" s="1">
        <v>42834</v>
      </c>
      <c r="AC2306" s="13">
        <f t="shared" ref="AC2306:AC2369" si="329">DATE(YEAR(AB2306), MONTH(AB2306), 1)</f>
        <v>42826</v>
      </c>
      <c r="AD2306" s="14">
        <f t="shared" ref="AD2306:AD2369" si="330">AB2306</f>
        <v>42834</v>
      </c>
      <c r="AE2306" s="1" t="str">
        <f t="shared" ref="AE2306:AE2369" si="331">TEXT(AD2306,"dddd")</f>
        <v>Sunday</v>
      </c>
      <c r="AF2306" s="2">
        <v>0.63228009259259255</v>
      </c>
      <c r="AG2306" s="2">
        <f t="shared" ref="AG2306:AG2369" si="332">MROUND(AF2306, "1:00")</f>
        <v>0.625</v>
      </c>
      <c r="AH2306" t="s">
        <v>25</v>
      </c>
    </row>
    <row r="2307" spans="1:34" x14ac:dyDescent="0.25">
      <c r="A2307">
        <v>1572818</v>
      </c>
      <c r="B2307" t="s">
        <v>54</v>
      </c>
      <c r="E2307">
        <v>53202</v>
      </c>
      <c r="F2307" t="s">
        <v>20</v>
      </c>
      <c r="G2307" t="s">
        <v>55</v>
      </c>
      <c r="H2307">
        <v>42</v>
      </c>
      <c r="I2307" t="s">
        <v>62</v>
      </c>
      <c r="J2307">
        <f>VLOOKUP(I2307,Key!$A$1:$C$73,2,FALSE)</f>
        <v>43.052460000000004</v>
      </c>
      <c r="K2307">
        <f>VLOOKUP(I2307,Key!$A$1:$C$73,3,FALSE)</f>
        <v>-87.891000000000005</v>
      </c>
      <c r="L2307" t="s">
        <v>62</v>
      </c>
      <c r="M2307">
        <f>VLOOKUP(L2307,Key!$A$1:$C$73,2,FALSE)</f>
        <v>43.052460000000004</v>
      </c>
      <c r="N2307">
        <f>VLOOKUP(L2307,Key!$A$1:$C$73,3,FALSE)</f>
        <v>-87.891000000000005</v>
      </c>
      <c r="O2307">
        <v>1</v>
      </c>
      <c r="P2307">
        <v>0</v>
      </c>
      <c r="Q2307">
        <v>0.2</v>
      </c>
      <c r="R2307">
        <v>0.1</v>
      </c>
      <c r="S2307">
        <v>6</v>
      </c>
      <c r="T2307">
        <f t="shared" si="324"/>
        <v>-1</v>
      </c>
      <c r="U2307" s="1">
        <v>42834</v>
      </c>
      <c r="V2307" s="13">
        <f t="shared" si="325"/>
        <v>42826</v>
      </c>
      <c r="W2307" s="14">
        <f t="shared" si="326"/>
        <v>42834</v>
      </c>
      <c r="X2307" s="1" t="str">
        <f t="shared" si="327"/>
        <v>Sunday</v>
      </c>
      <c r="Y2307" s="2">
        <v>0.63268518518518524</v>
      </c>
      <c r="Z2307" s="2">
        <f t="shared" si="328"/>
        <v>0.625</v>
      </c>
      <c r="AA2307">
        <f>1</f>
        <v>1</v>
      </c>
      <c r="AB2307" s="1">
        <v>42834</v>
      </c>
      <c r="AC2307" s="13">
        <f t="shared" si="329"/>
        <v>42826</v>
      </c>
      <c r="AD2307" s="14">
        <f t="shared" si="330"/>
        <v>42834</v>
      </c>
      <c r="AE2307" s="1" t="str">
        <f t="shared" si="331"/>
        <v>Sunday</v>
      </c>
      <c r="AF2307" s="2">
        <v>0.63342592592592595</v>
      </c>
      <c r="AG2307" s="2">
        <f t="shared" si="332"/>
        <v>0.625</v>
      </c>
      <c r="AH2307" t="s">
        <v>25</v>
      </c>
    </row>
    <row r="2308" spans="1:34" x14ac:dyDescent="0.25">
      <c r="A2308">
        <v>1572818</v>
      </c>
      <c r="B2308" t="s">
        <v>54</v>
      </c>
      <c r="E2308">
        <v>53202</v>
      </c>
      <c r="F2308" t="s">
        <v>20</v>
      </c>
      <c r="G2308" t="s">
        <v>55</v>
      </c>
      <c r="H2308">
        <v>22</v>
      </c>
      <c r="I2308" t="s">
        <v>62</v>
      </c>
      <c r="J2308">
        <f>VLOOKUP(I2308,Key!$A$1:$C$73,2,FALSE)</f>
        <v>43.052460000000004</v>
      </c>
      <c r="K2308">
        <f>VLOOKUP(I2308,Key!$A$1:$C$73,3,FALSE)</f>
        <v>-87.891000000000005</v>
      </c>
      <c r="L2308" t="s">
        <v>62</v>
      </c>
      <c r="M2308">
        <f>VLOOKUP(L2308,Key!$A$1:$C$73,2,FALSE)</f>
        <v>43.052460000000004</v>
      </c>
      <c r="N2308">
        <f>VLOOKUP(L2308,Key!$A$1:$C$73,3,FALSE)</f>
        <v>-87.891000000000005</v>
      </c>
      <c r="O2308">
        <v>50</v>
      </c>
      <c r="P2308">
        <v>6</v>
      </c>
      <c r="Q2308">
        <v>7.5</v>
      </c>
      <c r="R2308">
        <v>7.1</v>
      </c>
      <c r="S2308">
        <v>300</v>
      </c>
      <c r="T2308">
        <f t="shared" si="324"/>
        <v>-1</v>
      </c>
      <c r="U2308" s="1">
        <v>42834</v>
      </c>
      <c r="V2308" s="13">
        <f t="shared" si="325"/>
        <v>42826</v>
      </c>
      <c r="W2308" s="14">
        <f t="shared" si="326"/>
        <v>42834</v>
      </c>
      <c r="X2308" s="1" t="str">
        <f t="shared" si="327"/>
        <v>Sunday</v>
      </c>
      <c r="Y2308" s="2">
        <v>0.63322916666666662</v>
      </c>
      <c r="Z2308" s="2">
        <f t="shared" si="328"/>
        <v>0.625</v>
      </c>
      <c r="AA2308">
        <f>1</f>
        <v>1</v>
      </c>
      <c r="AB2308" s="1">
        <v>42834</v>
      </c>
      <c r="AC2308" s="13">
        <f t="shared" si="329"/>
        <v>42826</v>
      </c>
      <c r="AD2308" s="14">
        <f t="shared" si="330"/>
        <v>42834</v>
      </c>
      <c r="AE2308" s="1" t="str">
        <f t="shared" si="331"/>
        <v>Sunday</v>
      </c>
      <c r="AF2308" s="2">
        <v>0.66773148148148154</v>
      </c>
      <c r="AG2308" s="2">
        <f t="shared" si="332"/>
        <v>0.66666666666666663</v>
      </c>
      <c r="AH2308" t="s">
        <v>25</v>
      </c>
    </row>
    <row r="2309" spans="1:34" x14ac:dyDescent="0.25">
      <c r="A2309">
        <v>1572818</v>
      </c>
      <c r="B2309" t="s">
        <v>54</v>
      </c>
      <c r="E2309">
        <v>53202</v>
      </c>
      <c r="F2309" t="s">
        <v>20</v>
      </c>
      <c r="G2309" t="s">
        <v>55</v>
      </c>
      <c r="H2309">
        <v>5491</v>
      </c>
      <c r="I2309" t="s">
        <v>62</v>
      </c>
      <c r="J2309">
        <f>VLOOKUP(I2309,Key!$A$1:$C$73,2,FALSE)</f>
        <v>43.052460000000004</v>
      </c>
      <c r="K2309">
        <f>VLOOKUP(I2309,Key!$A$1:$C$73,3,FALSE)</f>
        <v>-87.891000000000005</v>
      </c>
      <c r="L2309" t="s">
        <v>62</v>
      </c>
      <c r="M2309">
        <f>VLOOKUP(L2309,Key!$A$1:$C$73,2,FALSE)</f>
        <v>43.052460000000004</v>
      </c>
      <c r="N2309">
        <f>VLOOKUP(L2309,Key!$A$1:$C$73,3,FALSE)</f>
        <v>-87.891000000000005</v>
      </c>
      <c r="O2309">
        <v>49</v>
      </c>
      <c r="P2309">
        <v>6</v>
      </c>
      <c r="Q2309">
        <v>7.4</v>
      </c>
      <c r="R2309">
        <v>7</v>
      </c>
      <c r="S2309">
        <v>294</v>
      </c>
      <c r="T2309">
        <f t="shared" si="324"/>
        <v>-1</v>
      </c>
      <c r="U2309" s="1">
        <v>42834</v>
      </c>
      <c r="V2309" s="13">
        <f t="shared" si="325"/>
        <v>42826</v>
      </c>
      <c r="W2309" s="14">
        <f t="shared" si="326"/>
        <v>42834</v>
      </c>
      <c r="X2309" s="1" t="str">
        <f t="shared" si="327"/>
        <v>Sunday</v>
      </c>
      <c r="Y2309" s="2">
        <v>0.63380787037037034</v>
      </c>
      <c r="Z2309" s="2">
        <f t="shared" si="328"/>
        <v>0.625</v>
      </c>
      <c r="AA2309">
        <f>1</f>
        <v>1</v>
      </c>
      <c r="AB2309" s="1">
        <v>42834</v>
      </c>
      <c r="AC2309" s="13">
        <f t="shared" si="329"/>
        <v>42826</v>
      </c>
      <c r="AD2309" s="14">
        <f t="shared" si="330"/>
        <v>42834</v>
      </c>
      <c r="AE2309" s="1" t="str">
        <f t="shared" si="331"/>
        <v>Sunday</v>
      </c>
      <c r="AF2309" s="2">
        <v>0.66784722222222215</v>
      </c>
      <c r="AG2309" s="2">
        <f t="shared" si="332"/>
        <v>0.66666666666666663</v>
      </c>
      <c r="AH2309" t="s">
        <v>25</v>
      </c>
    </row>
    <row r="2310" spans="1:34" x14ac:dyDescent="0.25">
      <c r="A2310">
        <v>1453872</v>
      </c>
      <c r="B2310" t="s">
        <v>54</v>
      </c>
      <c r="E2310">
        <v>41420</v>
      </c>
      <c r="F2310" t="s">
        <v>20</v>
      </c>
      <c r="G2310" t="s">
        <v>55</v>
      </c>
      <c r="H2310">
        <v>5537</v>
      </c>
      <c r="I2310" t="s">
        <v>74</v>
      </c>
      <c r="J2310">
        <f>VLOOKUP(I2310,Key!$A$1:$C$73,2,FALSE)</f>
        <v>43.05536</v>
      </c>
      <c r="K2310">
        <f>VLOOKUP(I2310,Key!$A$1:$C$73,3,FALSE)</f>
        <v>-87.90504</v>
      </c>
      <c r="L2310" t="s">
        <v>81</v>
      </c>
      <c r="M2310">
        <f>VLOOKUP(L2310,Key!$A$1:$C$73,2,FALSE)</f>
        <v>43.058010000000003</v>
      </c>
      <c r="N2310">
        <f>VLOOKUP(L2310,Key!$A$1:$C$73,3,FALSE)</f>
        <v>-87.877300000000005</v>
      </c>
      <c r="O2310">
        <v>39</v>
      </c>
      <c r="P2310">
        <v>6</v>
      </c>
      <c r="Q2310">
        <v>5.9</v>
      </c>
      <c r="R2310">
        <v>5.6</v>
      </c>
      <c r="S2310">
        <v>234</v>
      </c>
      <c r="T2310">
        <f t="shared" si="324"/>
        <v>-1</v>
      </c>
      <c r="U2310" s="1">
        <v>42834</v>
      </c>
      <c r="V2310" s="13">
        <f t="shared" si="325"/>
        <v>42826</v>
      </c>
      <c r="W2310" s="14">
        <f t="shared" si="326"/>
        <v>42834</v>
      </c>
      <c r="X2310" s="1" t="str">
        <f t="shared" si="327"/>
        <v>Sunday</v>
      </c>
      <c r="Y2310" s="2">
        <v>0.64151620370370377</v>
      </c>
      <c r="Z2310" s="2">
        <f t="shared" si="328"/>
        <v>0.625</v>
      </c>
      <c r="AA2310">
        <f>1</f>
        <v>1</v>
      </c>
      <c r="AB2310" s="1">
        <v>42834</v>
      </c>
      <c r="AC2310" s="13">
        <f t="shared" si="329"/>
        <v>42826</v>
      </c>
      <c r="AD2310" s="14">
        <f t="shared" si="330"/>
        <v>42834</v>
      </c>
      <c r="AE2310" s="1" t="str">
        <f t="shared" si="331"/>
        <v>Sunday</v>
      </c>
      <c r="AF2310" s="2">
        <v>0.66835648148148152</v>
      </c>
      <c r="AG2310" s="2">
        <f t="shared" si="332"/>
        <v>0.66666666666666663</v>
      </c>
      <c r="AH2310" t="s">
        <v>23</v>
      </c>
    </row>
    <row r="2311" spans="1:34" x14ac:dyDescent="0.25">
      <c r="A2311">
        <v>1572913</v>
      </c>
      <c r="B2311" t="s">
        <v>54</v>
      </c>
      <c r="E2311">
        <v>53218</v>
      </c>
      <c r="F2311" t="s">
        <v>20</v>
      </c>
      <c r="G2311" t="s">
        <v>55</v>
      </c>
      <c r="H2311">
        <v>11144</v>
      </c>
      <c r="I2311" t="s">
        <v>89</v>
      </c>
      <c r="J2311">
        <f>VLOOKUP(I2311,Key!$A$1:$C$73,2,FALSE)</f>
        <v>43.060155999999999</v>
      </c>
      <c r="K2311">
        <f>VLOOKUP(I2311,Key!$A$1:$C$73,3,FALSE)</f>
        <v>-87.881258000000003</v>
      </c>
      <c r="L2311" t="s">
        <v>89</v>
      </c>
      <c r="M2311">
        <f>VLOOKUP(L2311,Key!$A$1:$C$73,2,FALSE)</f>
        <v>43.060155999999999</v>
      </c>
      <c r="N2311">
        <f>VLOOKUP(L2311,Key!$A$1:$C$73,3,FALSE)</f>
        <v>-87.881258000000003</v>
      </c>
      <c r="O2311">
        <v>38</v>
      </c>
      <c r="P2311">
        <v>6</v>
      </c>
      <c r="Q2311">
        <v>5.7</v>
      </c>
      <c r="R2311">
        <v>5.4</v>
      </c>
      <c r="S2311">
        <v>228</v>
      </c>
      <c r="T2311">
        <f t="shared" si="324"/>
        <v>-1</v>
      </c>
      <c r="U2311" s="1">
        <v>42834</v>
      </c>
      <c r="V2311" s="13">
        <f t="shared" si="325"/>
        <v>42826</v>
      </c>
      <c r="W2311" s="14">
        <f t="shared" si="326"/>
        <v>42834</v>
      </c>
      <c r="X2311" s="1" t="str">
        <f t="shared" si="327"/>
        <v>Sunday</v>
      </c>
      <c r="Y2311" s="2">
        <v>0.64436342592592599</v>
      </c>
      <c r="Z2311" s="2">
        <f t="shared" si="328"/>
        <v>0.625</v>
      </c>
      <c r="AA2311">
        <f>1</f>
        <v>1</v>
      </c>
      <c r="AB2311" s="1">
        <v>42834</v>
      </c>
      <c r="AC2311" s="13">
        <f t="shared" si="329"/>
        <v>42826</v>
      </c>
      <c r="AD2311" s="14">
        <f t="shared" si="330"/>
        <v>42834</v>
      </c>
      <c r="AE2311" s="1" t="str">
        <f t="shared" si="331"/>
        <v>Sunday</v>
      </c>
      <c r="AF2311" s="2">
        <v>0.6705092592592593</v>
      </c>
      <c r="AG2311" s="2">
        <f t="shared" si="332"/>
        <v>0.66666666666666663</v>
      </c>
      <c r="AH2311" t="s">
        <v>25</v>
      </c>
    </row>
    <row r="2312" spans="1:34" x14ac:dyDescent="0.25">
      <c r="A2312">
        <v>1572925</v>
      </c>
      <c r="B2312" t="s">
        <v>54</v>
      </c>
      <c r="E2312">
        <v>60025</v>
      </c>
      <c r="F2312" t="s">
        <v>20</v>
      </c>
      <c r="G2312" t="s">
        <v>55</v>
      </c>
      <c r="H2312">
        <v>5551</v>
      </c>
      <c r="I2312" t="s">
        <v>84</v>
      </c>
      <c r="J2312">
        <f>VLOOKUP(I2312,Key!$A$1:$C$73,2,FALSE)</f>
        <v>43.040154000000001</v>
      </c>
      <c r="K2312">
        <f>VLOOKUP(I2312,Key!$A$1:$C$73,3,FALSE)</f>
        <v>-87.932113000000001</v>
      </c>
      <c r="L2312" t="s">
        <v>84</v>
      </c>
      <c r="M2312">
        <f>VLOOKUP(L2312,Key!$A$1:$C$73,2,FALSE)</f>
        <v>43.040154000000001</v>
      </c>
      <c r="N2312">
        <f>VLOOKUP(L2312,Key!$A$1:$C$73,3,FALSE)</f>
        <v>-87.932113000000001</v>
      </c>
      <c r="O2312">
        <v>48</v>
      </c>
      <c r="P2312">
        <v>6</v>
      </c>
      <c r="Q2312">
        <v>7.2</v>
      </c>
      <c r="R2312">
        <v>6.8</v>
      </c>
      <c r="S2312">
        <v>288</v>
      </c>
      <c r="T2312">
        <f t="shared" si="324"/>
        <v>-1</v>
      </c>
      <c r="U2312" s="1">
        <v>42834</v>
      </c>
      <c r="V2312" s="13">
        <f t="shared" si="325"/>
        <v>42826</v>
      </c>
      <c r="W2312" s="14">
        <f t="shared" si="326"/>
        <v>42834</v>
      </c>
      <c r="X2312" s="1" t="str">
        <f t="shared" si="327"/>
        <v>Sunday</v>
      </c>
      <c r="Y2312" s="2">
        <v>0.64482638888888888</v>
      </c>
      <c r="Z2312" s="2">
        <f t="shared" si="328"/>
        <v>0.625</v>
      </c>
      <c r="AA2312">
        <f>1</f>
        <v>1</v>
      </c>
      <c r="AB2312" s="1">
        <v>42834</v>
      </c>
      <c r="AC2312" s="13">
        <f t="shared" si="329"/>
        <v>42826</v>
      </c>
      <c r="AD2312" s="14">
        <f t="shared" si="330"/>
        <v>42834</v>
      </c>
      <c r="AE2312" s="1" t="str">
        <f t="shared" si="331"/>
        <v>Sunday</v>
      </c>
      <c r="AF2312" s="2">
        <v>0.67835648148148142</v>
      </c>
      <c r="AG2312" s="2">
        <f t="shared" si="332"/>
        <v>0.66666666666666663</v>
      </c>
      <c r="AH2312" t="s">
        <v>25</v>
      </c>
    </row>
    <row r="2313" spans="1:34" x14ac:dyDescent="0.25">
      <c r="A2313">
        <v>1573060</v>
      </c>
      <c r="B2313" t="s">
        <v>54</v>
      </c>
      <c r="E2313">
        <v>53233</v>
      </c>
      <c r="F2313" t="s">
        <v>20</v>
      </c>
      <c r="G2313" t="s">
        <v>55</v>
      </c>
      <c r="H2313">
        <v>11140</v>
      </c>
      <c r="I2313" t="s">
        <v>38</v>
      </c>
      <c r="J2313">
        <f>VLOOKUP(I2313,Key!$A$1:$C$73,2,FALSE)</f>
        <v>43.038649999999997</v>
      </c>
      <c r="K2313">
        <f>VLOOKUP(I2313,Key!$A$1:$C$73,3,FALSE)</f>
        <v>-87.921930000000003</v>
      </c>
      <c r="L2313" t="s">
        <v>53</v>
      </c>
      <c r="M2313">
        <f>VLOOKUP(L2313,Key!$A$1:$C$73,2,FALSE)</f>
        <v>43.04824</v>
      </c>
      <c r="N2313">
        <f>VLOOKUP(L2313,Key!$A$1:$C$73,3,FALSE)</f>
        <v>-87.904970000000006</v>
      </c>
      <c r="O2313">
        <v>59</v>
      </c>
      <c r="P2313">
        <v>6</v>
      </c>
      <c r="Q2313">
        <v>8.9</v>
      </c>
      <c r="R2313">
        <v>8.4</v>
      </c>
      <c r="S2313">
        <v>354</v>
      </c>
      <c r="T2313">
        <f t="shared" si="324"/>
        <v>-1</v>
      </c>
      <c r="U2313" s="1">
        <v>42834</v>
      </c>
      <c r="V2313" s="13">
        <f t="shared" si="325"/>
        <v>42826</v>
      </c>
      <c r="W2313" s="14">
        <f t="shared" si="326"/>
        <v>42834</v>
      </c>
      <c r="X2313" s="1" t="str">
        <f t="shared" si="327"/>
        <v>Sunday</v>
      </c>
      <c r="Y2313" s="2">
        <v>0.66362268518518519</v>
      </c>
      <c r="Z2313" s="2">
        <f t="shared" si="328"/>
        <v>0.66666666666666663</v>
      </c>
      <c r="AA2313">
        <f>1</f>
        <v>1</v>
      </c>
      <c r="AB2313" s="1">
        <v>42834</v>
      </c>
      <c r="AC2313" s="13">
        <f t="shared" si="329"/>
        <v>42826</v>
      </c>
      <c r="AD2313" s="14">
        <f t="shared" si="330"/>
        <v>42834</v>
      </c>
      <c r="AE2313" s="1" t="str">
        <f t="shared" si="331"/>
        <v>Sunday</v>
      </c>
      <c r="AF2313" s="2">
        <v>0.70427083333333329</v>
      </c>
      <c r="AG2313" s="2">
        <f t="shared" si="332"/>
        <v>0.70833333333333326</v>
      </c>
      <c r="AH2313" t="s">
        <v>23</v>
      </c>
    </row>
    <row r="2314" spans="1:34" x14ac:dyDescent="0.25">
      <c r="A2314">
        <v>1573068</v>
      </c>
      <c r="B2314" t="s">
        <v>54</v>
      </c>
      <c r="E2314">
        <v>90278</v>
      </c>
      <c r="F2314" t="s">
        <v>20</v>
      </c>
      <c r="G2314" t="s">
        <v>55</v>
      </c>
      <c r="H2314">
        <v>11169</v>
      </c>
      <c r="I2314" t="s">
        <v>38</v>
      </c>
      <c r="J2314">
        <f>VLOOKUP(I2314,Key!$A$1:$C$73,2,FALSE)</f>
        <v>43.038649999999997</v>
      </c>
      <c r="K2314">
        <f>VLOOKUP(I2314,Key!$A$1:$C$73,3,FALSE)</f>
        <v>-87.921930000000003</v>
      </c>
      <c r="L2314" t="s">
        <v>53</v>
      </c>
      <c r="M2314">
        <f>VLOOKUP(L2314,Key!$A$1:$C$73,2,FALSE)</f>
        <v>43.04824</v>
      </c>
      <c r="N2314">
        <f>VLOOKUP(L2314,Key!$A$1:$C$73,3,FALSE)</f>
        <v>-87.904970000000006</v>
      </c>
      <c r="O2314">
        <v>57</v>
      </c>
      <c r="P2314">
        <v>6</v>
      </c>
      <c r="Q2314">
        <v>8.6</v>
      </c>
      <c r="R2314">
        <v>8.1</v>
      </c>
      <c r="S2314">
        <v>342</v>
      </c>
      <c r="T2314">
        <f t="shared" si="324"/>
        <v>-1</v>
      </c>
      <c r="U2314" s="1">
        <v>42834</v>
      </c>
      <c r="V2314" s="13">
        <f t="shared" si="325"/>
        <v>42826</v>
      </c>
      <c r="W2314" s="14">
        <f t="shared" si="326"/>
        <v>42834</v>
      </c>
      <c r="X2314" s="1" t="str">
        <f t="shared" si="327"/>
        <v>Sunday</v>
      </c>
      <c r="Y2314" s="2">
        <v>0.66523148148148148</v>
      </c>
      <c r="Z2314" s="2">
        <f t="shared" si="328"/>
        <v>0.66666666666666663</v>
      </c>
      <c r="AA2314">
        <f>1</f>
        <v>1</v>
      </c>
      <c r="AB2314" s="1">
        <v>42834</v>
      </c>
      <c r="AC2314" s="13">
        <f t="shared" si="329"/>
        <v>42826</v>
      </c>
      <c r="AD2314" s="14">
        <f t="shared" si="330"/>
        <v>42834</v>
      </c>
      <c r="AE2314" s="1" t="str">
        <f t="shared" si="331"/>
        <v>Sunday</v>
      </c>
      <c r="AF2314" s="2">
        <v>0.70446759259259262</v>
      </c>
      <c r="AG2314" s="2">
        <f t="shared" si="332"/>
        <v>0.70833333333333326</v>
      </c>
      <c r="AH2314" t="s">
        <v>23</v>
      </c>
    </row>
    <row r="2315" spans="1:34" x14ac:dyDescent="0.25">
      <c r="A2315">
        <v>1573085</v>
      </c>
      <c r="B2315" t="s">
        <v>54</v>
      </c>
      <c r="E2315">
        <v>53215</v>
      </c>
      <c r="F2315" t="s">
        <v>20</v>
      </c>
      <c r="G2315" t="s">
        <v>55</v>
      </c>
      <c r="H2315">
        <v>168</v>
      </c>
      <c r="I2315" t="s">
        <v>85</v>
      </c>
      <c r="J2315">
        <f>VLOOKUP(I2315,Key!$A$1:$C$73,2,FALSE)</f>
        <v>43.053040000000003</v>
      </c>
      <c r="K2315">
        <f>VLOOKUP(I2315,Key!$A$1:$C$73,3,FALSE)</f>
        <v>-87.897660000000002</v>
      </c>
      <c r="L2315" t="s">
        <v>89</v>
      </c>
      <c r="M2315">
        <f>VLOOKUP(L2315,Key!$A$1:$C$73,2,FALSE)</f>
        <v>43.060155999999999</v>
      </c>
      <c r="N2315">
        <f>VLOOKUP(L2315,Key!$A$1:$C$73,3,FALSE)</f>
        <v>-87.881258000000003</v>
      </c>
      <c r="O2315">
        <v>49</v>
      </c>
      <c r="P2315">
        <v>6</v>
      </c>
      <c r="Q2315">
        <v>7.4</v>
      </c>
      <c r="R2315">
        <v>7</v>
      </c>
      <c r="S2315">
        <v>294</v>
      </c>
      <c r="T2315">
        <f t="shared" si="324"/>
        <v>-1</v>
      </c>
      <c r="U2315" s="1">
        <v>42834</v>
      </c>
      <c r="V2315" s="13">
        <f t="shared" si="325"/>
        <v>42826</v>
      </c>
      <c r="W2315" s="14">
        <f t="shared" si="326"/>
        <v>42834</v>
      </c>
      <c r="X2315" s="1" t="str">
        <f t="shared" si="327"/>
        <v>Sunday</v>
      </c>
      <c r="Y2315" s="2">
        <v>0.66894675925925917</v>
      </c>
      <c r="Z2315" s="2">
        <f t="shared" si="328"/>
        <v>0.66666666666666663</v>
      </c>
      <c r="AA2315">
        <f>1</f>
        <v>1</v>
      </c>
      <c r="AB2315" s="1">
        <v>42834</v>
      </c>
      <c r="AC2315" s="13">
        <f t="shared" si="329"/>
        <v>42826</v>
      </c>
      <c r="AD2315" s="14">
        <f t="shared" si="330"/>
        <v>42834</v>
      </c>
      <c r="AE2315" s="1" t="str">
        <f t="shared" si="331"/>
        <v>Sunday</v>
      </c>
      <c r="AF2315" s="2">
        <v>0.70289351851851845</v>
      </c>
      <c r="AG2315" s="2">
        <f t="shared" si="332"/>
        <v>0.70833333333333326</v>
      </c>
      <c r="AH2315" t="s">
        <v>23</v>
      </c>
    </row>
    <row r="2316" spans="1:34" x14ac:dyDescent="0.25">
      <c r="A2316">
        <v>1573150</v>
      </c>
      <c r="B2316" t="s">
        <v>54</v>
      </c>
      <c r="E2316">
        <v>60607</v>
      </c>
      <c r="F2316" t="s">
        <v>20</v>
      </c>
      <c r="G2316" t="s">
        <v>55</v>
      </c>
      <c r="H2316">
        <v>11136</v>
      </c>
      <c r="I2316" t="s">
        <v>36</v>
      </c>
      <c r="J2316">
        <f>VLOOKUP(I2316,Key!$A$1:$C$73,2,FALSE)</f>
        <v>43.03519</v>
      </c>
      <c r="K2316">
        <f>VLOOKUP(I2316,Key!$A$1:$C$73,3,FALSE)</f>
        <v>-87.907390000000007</v>
      </c>
      <c r="L2316" t="s">
        <v>84</v>
      </c>
      <c r="M2316">
        <f>VLOOKUP(L2316,Key!$A$1:$C$73,2,FALSE)</f>
        <v>43.040154000000001</v>
      </c>
      <c r="N2316">
        <f>VLOOKUP(L2316,Key!$A$1:$C$73,3,FALSE)</f>
        <v>-87.932113000000001</v>
      </c>
      <c r="O2316">
        <v>55</v>
      </c>
      <c r="P2316">
        <v>6</v>
      </c>
      <c r="Q2316">
        <v>8.3000000000000007</v>
      </c>
      <c r="R2316">
        <v>7.8</v>
      </c>
      <c r="S2316">
        <v>330</v>
      </c>
      <c r="T2316">
        <f t="shared" si="324"/>
        <v>-1</v>
      </c>
      <c r="U2316" s="1">
        <v>42834</v>
      </c>
      <c r="V2316" s="13">
        <f t="shared" si="325"/>
        <v>42826</v>
      </c>
      <c r="W2316" s="14">
        <f t="shared" si="326"/>
        <v>42834</v>
      </c>
      <c r="X2316" s="1" t="str">
        <f t="shared" si="327"/>
        <v>Sunday</v>
      </c>
      <c r="Y2316" s="2">
        <v>0.67956018518518524</v>
      </c>
      <c r="Z2316" s="2">
        <f t="shared" si="328"/>
        <v>0.66666666666666663</v>
      </c>
      <c r="AA2316">
        <f>1</f>
        <v>1</v>
      </c>
      <c r="AB2316" s="1">
        <v>42834</v>
      </c>
      <c r="AC2316" s="13">
        <f t="shared" si="329"/>
        <v>42826</v>
      </c>
      <c r="AD2316" s="14">
        <f t="shared" si="330"/>
        <v>42834</v>
      </c>
      <c r="AE2316" s="1" t="str">
        <f t="shared" si="331"/>
        <v>Sunday</v>
      </c>
      <c r="AF2316" s="2">
        <v>0.71766203703703713</v>
      </c>
      <c r="AG2316" s="2">
        <f t="shared" si="332"/>
        <v>0.70833333333333326</v>
      </c>
      <c r="AH2316" t="s">
        <v>23</v>
      </c>
    </row>
    <row r="2317" spans="1:34" x14ac:dyDescent="0.25">
      <c r="A2317">
        <v>1573155</v>
      </c>
      <c r="B2317" t="s">
        <v>54</v>
      </c>
      <c r="E2317">
        <v>60612</v>
      </c>
      <c r="F2317" t="s">
        <v>20</v>
      </c>
      <c r="G2317" t="s">
        <v>55</v>
      </c>
      <c r="H2317">
        <v>152</v>
      </c>
      <c r="I2317" t="s">
        <v>36</v>
      </c>
      <c r="J2317">
        <f>VLOOKUP(I2317,Key!$A$1:$C$73,2,FALSE)</f>
        <v>43.03519</v>
      </c>
      <c r="K2317">
        <f>VLOOKUP(I2317,Key!$A$1:$C$73,3,FALSE)</f>
        <v>-87.907390000000007</v>
      </c>
      <c r="L2317" t="s">
        <v>84</v>
      </c>
      <c r="M2317">
        <f>VLOOKUP(L2317,Key!$A$1:$C$73,2,FALSE)</f>
        <v>43.040154000000001</v>
      </c>
      <c r="N2317">
        <f>VLOOKUP(L2317,Key!$A$1:$C$73,3,FALSE)</f>
        <v>-87.932113000000001</v>
      </c>
      <c r="O2317">
        <v>54</v>
      </c>
      <c r="P2317">
        <v>6</v>
      </c>
      <c r="Q2317">
        <v>8.1</v>
      </c>
      <c r="R2317">
        <v>7.7</v>
      </c>
      <c r="S2317">
        <v>324</v>
      </c>
      <c r="T2317">
        <f t="shared" si="324"/>
        <v>-1</v>
      </c>
      <c r="U2317" s="1">
        <v>42834</v>
      </c>
      <c r="V2317" s="13">
        <f t="shared" si="325"/>
        <v>42826</v>
      </c>
      <c r="W2317" s="14">
        <f t="shared" si="326"/>
        <v>42834</v>
      </c>
      <c r="X2317" s="1" t="str">
        <f t="shared" si="327"/>
        <v>Sunday</v>
      </c>
      <c r="Y2317" s="2">
        <v>0.68026620370370372</v>
      </c>
      <c r="Z2317" s="2">
        <f t="shared" si="328"/>
        <v>0.66666666666666663</v>
      </c>
      <c r="AA2317">
        <f>1</f>
        <v>1</v>
      </c>
      <c r="AB2317" s="1">
        <v>42834</v>
      </c>
      <c r="AC2317" s="13">
        <f t="shared" si="329"/>
        <v>42826</v>
      </c>
      <c r="AD2317" s="14">
        <f t="shared" si="330"/>
        <v>42834</v>
      </c>
      <c r="AE2317" s="1" t="str">
        <f t="shared" si="331"/>
        <v>Sunday</v>
      </c>
      <c r="AF2317" s="2">
        <v>0.71769675925925924</v>
      </c>
      <c r="AG2317" s="2">
        <f t="shared" si="332"/>
        <v>0.70833333333333326</v>
      </c>
      <c r="AH2317" t="s">
        <v>23</v>
      </c>
    </row>
    <row r="2318" spans="1:34" x14ac:dyDescent="0.25">
      <c r="A2318">
        <v>1573185</v>
      </c>
      <c r="B2318" t="s">
        <v>54</v>
      </c>
      <c r="E2318">
        <v>53211</v>
      </c>
      <c r="F2318" t="s">
        <v>20</v>
      </c>
      <c r="G2318" t="s">
        <v>55</v>
      </c>
      <c r="H2318">
        <v>22</v>
      </c>
      <c r="I2318" t="s">
        <v>62</v>
      </c>
      <c r="J2318">
        <f>VLOOKUP(I2318,Key!$A$1:$C$73,2,FALSE)</f>
        <v>43.052460000000004</v>
      </c>
      <c r="K2318">
        <f>VLOOKUP(I2318,Key!$A$1:$C$73,3,FALSE)</f>
        <v>-87.891000000000005</v>
      </c>
      <c r="L2318" t="s">
        <v>62</v>
      </c>
      <c r="M2318">
        <f>VLOOKUP(L2318,Key!$A$1:$C$73,2,FALSE)</f>
        <v>43.052460000000004</v>
      </c>
      <c r="N2318">
        <f>VLOOKUP(L2318,Key!$A$1:$C$73,3,FALSE)</f>
        <v>-87.891000000000005</v>
      </c>
      <c r="O2318">
        <v>21</v>
      </c>
      <c r="P2318">
        <v>3</v>
      </c>
      <c r="Q2318">
        <v>3.2</v>
      </c>
      <c r="R2318">
        <v>3</v>
      </c>
      <c r="S2318">
        <v>126</v>
      </c>
      <c r="T2318">
        <f t="shared" si="324"/>
        <v>-1</v>
      </c>
      <c r="U2318" s="1">
        <v>42834</v>
      </c>
      <c r="V2318" s="13">
        <f t="shared" si="325"/>
        <v>42826</v>
      </c>
      <c r="W2318" s="14">
        <f t="shared" si="326"/>
        <v>42834</v>
      </c>
      <c r="X2318" s="1" t="str">
        <f t="shared" si="327"/>
        <v>Sunday</v>
      </c>
      <c r="Y2318" s="2">
        <v>0.6853703703703703</v>
      </c>
      <c r="Z2318" s="2">
        <f t="shared" si="328"/>
        <v>0.66666666666666663</v>
      </c>
      <c r="AA2318">
        <f>1</f>
        <v>1</v>
      </c>
      <c r="AB2318" s="1">
        <v>42834</v>
      </c>
      <c r="AC2318" s="13">
        <f t="shared" si="329"/>
        <v>42826</v>
      </c>
      <c r="AD2318" s="14">
        <f t="shared" si="330"/>
        <v>42834</v>
      </c>
      <c r="AE2318" s="1" t="str">
        <f t="shared" si="331"/>
        <v>Sunday</v>
      </c>
      <c r="AF2318" s="2">
        <v>0.69960648148148152</v>
      </c>
      <c r="AG2318" s="2">
        <f t="shared" si="332"/>
        <v>0.70833333333333326</v>
      </c>
      <c r="AH2318" t="s">
        <v>25</v>
      </c>
    </row>
    <row r="2319" spans="1:34" x14ac:dyDescent="0.25">
      <c r="A2319">
        <v>1573217</v>
      </c>
      <c r="B2319" t="s">
        <v>54</v>
      </c>
      <c r="E2319">
        <v>60632</v>
      </c>
      <c r="F2319" t="s">
        <v>20</v>
      </c>
      <c r="G2319" t="s">
        <v>55</v>
      </c>
      <c r="H2319">
        <v>5509</v>
      </c>
      <c r="I2319" t="s">
        <v>82</v>
      </c>
      <c r="J2319">
        <f>VLOOKUP(I2319,Key!$A$1:$C$73,2,FALSE)</f>
        <v>43.040349999999997</v>
      </c>
      <c r="K2319">
        <f>VLOOKUP(I2319,Key!$A$1:$C$73,3,FALSE)</f>
        <v>-87.920760000000001</v>
      </c>
      <c r="L2319" t="s">
        <v>84</v>
      </c>
      <c r="M2319">
        <f>VLOOKUP(L2319,Key!$A$1:$C$73,2,FALSE)</f>
        <v>43.040154000000001</v>
      </c>
      <c r="N2319">
        <f>VLOOKUP(L2319,Key!$A$1:$C$73,3,FALSE)</f>
        <v>-87.932113000000001</v>
      </c>
      <c r="O2319">
        <v>72</v>
      </c>
      <c r="P2319">
        <v>9</v>
      </c>
      <c r="Q2319">
        <v>10.8</v>
      </c>
      <c r="R2319">
        <v>10.3</v>
      </c>
      <c r="S2319">
        <v>432</v>
      </c>
      <c r="T2319">
        <f t="shared" si="324"/>
        <v>-1</v>
      </c>
      <c r="U2319" s="1">
        <v>42834</v>
      </c>
      <c r="V2319" s="13">
        <f t="shared" si="325"/>
        <v>42826</v>
      </c>
      <c r="W2319" s="14">
        <f t="shared" si="326"/>
        <v>42834</v>
      </c>
      <c r="X2319" s="1" t="str">
        <f t="shared" si="327"/>
        <v>Sunday</v>
      </c>
      <c r="Y2319" s="2">
        <v>0.69057870370370367</v>
      </c>
      <c r="Z2319" s="2">
        <f t="shared" si="328"/>
        <v>0.70833333333333326</v>
      </c>
      <c r="AA2319">
        <f>1</f>
        <v>1</v>
      </c>
      <c r="AB2319" s="1">
        <v>42834</v>
      </c>
      <c r="AC2319" s="13">
        <f t="shared" si="329"/>
        <v>42826</v>
      </c>
      <c r="AD2319" s="14">
        <f t="shared" si="330"/>
        <v>42834</v>
      </c>
      <c r="AE2319" s="1" t="str">
        <f t="shared" si="331"/>
        <v>Sunday</v>
      </c>
      <c r="AF2319" s="2">
        <v>0.74075231481481474</v>
      </c>
      <c r="AG2319" s="2">
        <f t="shared" si="332"/>
        <v>0.75</v>
      </c>
      <c r="AH2319" t="s">
        <v>23</v>
      </c>
    </row>
    <row r="2320" spans="1:34" x14ac:dyDescent="0.25">
      <c r="A2320">
        <v>1344291</v>
      </c>
      <c r="B2320" t="s">
        <v>54</v>
      </c>
      <c r="E2320">
        <v>54115</v>
      </c>
      <c r="F2320" t="s">
        <v>20</v>
      </c>
      <c r="G2320" t="s">
        <v>55</v>
      </c>
      <c r="H2320">
        <v>5542</v>
      </c>
      <c r="I2320" t="s">
        <v>22</v>
      </c>
      <c r="J2320">
        <f>VLOOKUP(I2320,Key!$A$1:$C$73,2,FALSE)</f>
        <v>43.058619999999998</v>
      </c>
      <c r="K2320">
        <f>VLOOKUP(I2320,Key!$A$1:$C$73,3,FALSE)</f>
        <v>-87.885319999999993</v>
      </c>
      <c r="L2320" t="s">
        <v>60</v>
      </c>
      <c r="M2320">
        <f>VLOOKUP(L2320,Key!$A$1:$C$73,2,FALSE)</f>
        <v>43.046570000000003</v>
      </c>
      <c r="N2320">
        <f>VLOOKUP(L2320,Key!$A$1:$C$73,3,FALSE)</f>
        <v>-87.908720000000002</v>
      </c>
      <c r="O2320">
        <v>11</v>
      </c>
      <c r="P2320">
        <v>3</v>
      </c>
      <c r="Q2320">
        <v>1.7</v>
      </c>
      <c r="R2320">
        <v>1.6</v>
      </c>
      <c r="S2320">
        <v>66</v>
      </c>
      <c r="T2320">
        <f t="shared" si="324"/>
        <v>-1</v>
      </c>
      <c r="U2320" s="1">
        <v>42834</v>
      </c>
      <c r="V2320" s="13">
        <f t="shared" si="325"/>
        <v>42826</v>
      </c>
      <c r="W2320" s="14">
        <f t="shared" si="326"/>
        <v>42834</v>
      </c>
      <c r="X2320" s="1" t="str">
        <f t="shared" si="327"/>
        <v>Sunday</v>
      </c>
      <c r="Y2320" s="2">
        <v>0.69587962962962957</v>
      </c>
      <c r="Z2320" s="2">
        <f t="shared" si="328"/>
        <v>0.70833333333333326</v>
      </c>
      <c r="AA2320">
        <f>1</f>
        <v>1</v>
      </c>
      <c r="AB2320" s="1">
        <v>42834</v>
      </c>
      <c r="AC2320" s="13">
        <f t="shared" si="329"/>
        <v>42826</v>
      </c>
      <c r="AD2320" s="14">
        <f t="shared" si="330"/>
        <v>42834</v>
      </c>
      <c r="AE2320" s="1" t="str">
        <f t="shared" si="331"/>
        <v>Sunday</v>
      </c>
      <c r="AF2320" s="2">
        <v>0.70414351851851853</v>
      </c>
      <c r="AG2320" s="2">
        <f t="shared" si="332"/>
        <v>0.70833333333333326</v>
      </c>
      <c r="AH2320" t="s">
        <v>23</v>
      </c>
    </row>
    <row r="2321" spans="1:34" x14ac:dyDescent="0.25">
      <c r="A2321">
        <v>1573338</v>
      </c>
      <c r="B2321" t="s">
        <v>54</v>
      </c>
      <c r="E2321">
        <v>53204</v>
      </c>
      <c r="F2321" t="s">
        <v>20</v>
      </c>
      <c r="G2321" t="s">
        <v>55</v>
      </c>
      <c r="H2321">
        <v>5458</v>
      </c>
      <c r="I2321" t="s">
        <v>81</v>
      </c>
      <c r="J2321">
        <f>VLOOKUP(I2321,Key!$A$1:$C$73,2,FALSE)</f>
        <v>43.058010000000003</v>
      </c>
      <c r="K2321">
        <f>VLOOKUP(I2321,Key!$A$1:$C$73,3,FALSE)</f>
        <v>-87.877300000000005</v>
      </c>
      <c r="L2321" t="s">
        <v>44</v>
      </c>
      <c r="M2321">
        <f>VLOOKUP(L2321,Key!$A$1:$C$73,2,FALSE)</f>
        <v>43.03886</v>
      </c>
      <c r="N2321">
        <f>VLOOKUP(L2321,Key!$A$1:$C$73,3,FALSE)</f>
        <v>-87.902720000000002</v>
      </c>
      <c r="O2321">
        <v>51</v>
      </c>
      <c r="P2321">
        <v>6</v>
      </c>
      <c r="Q2321">
        <v>7.7</v>
      </c>
      <c r="R2321">
        <v>7.3</v>
      </c>
      <c r="S2321">
        <v>306</v>
      </c>
      <c r="T2321">
        <f t="shared" si="324"/>
        <v>-1</v>
      </c>
      <c r="U2321" s="1">
        <v>42834</v>
      </c>
      <c r="V2321" s="13">
        <f t="shared" si="325"/>
        <v>42826</v>
      </c>
      <c r="W2321" s="14">
        <f t="shared" si="326"/>
        <v>42834</v>
      </c>
      <c r="X2321" s="1" t="str">
        <f t="shared" si="327"/>
        <v>Sunday</v>
      </c>
      <c r="Y2321" s="2">
        <v>0.70901620370370377</v>
      </c>
      <c r="Z2321" s="2">
        <f t="shared" si="328"/>
        <v>0.70833333333333326</v>
      </c>
      <c r="AA2321">
        <f>1</f>
        <v>1</v>
      </c>
      <c r="AB2321" s="1">
        <v>42834</v>
      </c>
      <c r="AC2321" s="13">
        <f t="shared" si="329"/>
        <v>42826</v>
      </c>
      <c r="AD2321" s="14">
        <f t="shared" si="330"/>
        <v>42834</v>
      </c>
      <c r="AE2321" s="1" t="str">
        <f t="shared" si="331"/>
        <v>Sunday</v>
      </c>
      <c r="AF2321" s="2">
        <v>0.74423611111111121</v>
      </c>
      <c r="AG2321" s="2">
        <f t="shared" si="332"/>
        <v>0.75</v>
      </c>
      <c r="AH2321" t="s">
        <v>23</v>
      </c>
    </row>
    <row r="2322" spans="1:34" x14ac:dyDescent="0.25">
      <c r="A2322">
        <v>1573339</v>
      </c>
      <c r="B2322" t="s">
        <v>54</v>
      </c>
      <c r="E2322">
        <v>60616</v>
      </c>
      <c r="F2322" t="s">
        <v>20</v>
      </c>
      <c r="G2322" t="s">
        <v>55</v>
      </c>
      <c r="H2322">
        <v>35</v>
      </c>
      <c r="I2322" t="s">
        <v>62</v>
      </c>
      <c r="J2322">
        <f>VLOOKUP(I2322,Key!$A$1:$C$73,2,FALSE)</f>
        <v>43.052460000000004</v>
      </c>
      <c r="K2322">
        <f>VLOOKUP(I2322,Key!$A$1:$C$73,3,FALSE)</f>
        <v>-87.891000000000005</v>
      </c>
      <c r="L2322" t="s">
        <v>62</v>
      </c>
      <c r="M2322">
        <f>VLOOKUP(L2322,Key!$A$1:$C$73,2,FALSE)</f>
        <v>43.052460000000004</v>
      </c>
      <c r="N2322">
        <f>VLOOKUP(L2322,Key!$A$1:$C$73,3,FALSE)</f>
        <v>-87.891000000000005</v>
      </c>
      <c r="O2322">
        <v>107</v>
      </c>
      <c r="P2322">
        <v>12</v>
      </c>
      <c r="Q2322">
        <v>16.100000000000001</v>
      </c>
      <c r="R2322">
        <v>15.2</v>
      </c>
      <c r="S2322">
        <v>642</v>
      </c>
      <c r="T2322">
        <f t="shared" si="324"/>
        <v>-1</v>
      </c>
      <c r="U2322" s="1">
        <v>42834</v>
      </c>
      <c r="V2322" s="13">
        <f t="shared" si="325"/>
        <v>42826</v>
      </c>
      <c r="W2322" s="14">
        <f t="shared" si="326"/>
        <v>42834</v>
      </c>
      <c r="X2322" s="1" t="str">
        <f t="shared" si="327"/>
        <v>Sunday</v>
      </c>
      <c r="Y2322" s="2">
        <v>0.709050925925926</v>
      </c>
      <c r="Z2322" s="2">
        <f t="shared" si="328"/>
        <v>0.70833333333333326</v>
      </c>
      <c r="AA2322">
        <f>1</f>
        <v>1</v>
      </c>
      <c r="AB2322" s="1">
        <v>42834</v>
      </c>
      <c r="AC2322" s="13">
        <f t="shared" si="329"/>
        <v>42826</v>
      </c>
      <c r="AD2322" s="14">
        <f t="shared" si="330"/>
        <v>42834</v>
      </c>
      <c r="AE2322" s="1" t="str">
        <f t="shared" si="331"/>
        <v>Sunday</v>
      </c>
      <c r="AF2322" s="2">
        <v>0.78350694444444446</v>
      </c>
      <c r="AG2322" s="2">
        <f t="shared" si="332"/>
        <v>0.79166666666666663</v>
      </c>
      <c r="AH2322" t="s">
        <v>25</v>
      </c>
    </row>
    <row r="2323" spans="1:34" x14ac:dyDescent="0.25">
      <c r="A2323">
        <v>1570520</v>
      </c>
      <c r="B2323" t="s">
        <v>54</v>
      </c>
      <c r="E2323">
        <v>55042</v>
      </c>
      <c r="F2323" t="s">
        <v>20</v>
      </c>
      <c r="G2323" t="s">
        <v>55</v>
      </c>
      <c r="H2323">
        <v>995</v>
      </c>
      <c r="I2323" t="s">
        <v>39</v>
      </c>
      <c r="J2323">
        <f>VLOOKUP(I2323,Key!$A$1:$C$73,2,FALSE)</f>
        <v>43.031480000000002</v>
      </c>
      <c r="K2323">
        <f>VLOOKUP(I2323,Key!$A$1:$C$73,3,FALSE)</f>
        <v>-87.908169999999998</v>
      </c>
      <c r="L2323" t="s">
        <v>84</v>
      </c>
      <c r="M2323">
        <f>VLOOKUP(L2323,Key!$A$1:$C$73,2,FALSE)</f>
        <v>43.040154000000001</v>
      </c>
      <c r="N2323">
        <f>VLOOKUP(L2323,Key!$A$1:$C$73,3,FALSE)</f>
        <v>-87.932113000000001</v>
      </c>
      <c r="O2323">
        <v>20</v>
      </c>
      <c r="P2323">
        <v>3</v>
      </c>
      <c r="Q2323">
        <v>3</v>
      </c>
      <c r="R2323">
        <v>2.9</v>
      </c>
      <c r="S2323">
        <v>120</v>
      </c>
      <c r="T2323">
        <f t="shared" si="324"/>
        <v>-1</v>
      </c>
      <c r="U2323" s="1">
        <v>42834</v>
      </c>
      <c r="V2323" s="13">
        <f t="shared" si="325"/>
        <v>42826</v>
      </c>
      <c r="W2323" s="14">
        <f t="shared" si="326"/>
        <v>42834</v>
      </c>
      <c r="X2323" s="1" t="str">
        <f t="shared" si="327"/>
        <v>Sunday</v>
      </c>
      <c r="Y2323" s="2">
        <v>0.71118055555555548</v>
      </c>
      <c r="Z2323" s="2">
        <f t="shared" si="328"/>
        <v>0.70833333333333326</v>
      </c>
      <c r="AA2323">
        <f>1</f>
        <v>1</v>
      </c>
      <c r="AB2323" s="1">
        <v>42834</v>
      </c>
      <c r="AC2323" s="13">
        <f t="shared" si="329"/>
        <v>42826</v>
      </c>
      <c r="AD2323" s="14">
        <f t="shared" si="330"/>
        <v>42834</v>
      </c>
      <c r="AE2323" s="1" t="str">
        <f t="shared" si="331"/>
        <v>Sunday</v>
      </c>
      <c r="AF2323" s="2">
        <v>0.72516203703703708</v>
      </c>
      <c r="AG2323" s="2">
        <f t="shared" si="332"/>
        <v>0.70833333333333326</v>
      </c>
      <c r="AH2323" t="s">
        <v>23</v>
      </c>
    </row>
    <row r="2324" spans="1:34" x14ac:dyDescent="0.25">
      <c r="A2324">
        <v>1573362</v>
      </c>
      <c r="B2324" t="s">
        <v>54</v>
      </c>
      <c r="E2324">
        <v>45011</v>
      </c>
      <c r="F2324" t="s">
        <v>20</v>
      </c>
      <c r="G2324" t="s">
        <v>55</v>
      </c>
      <c r="H2324">
        <v>43</v>
      </c>
      <c r="I2324" t="s">
        <v>57</v>
      </c>
      <c r="J2324">
        <f>VLOOKUP(I2324,Key!$A$1:$C$73,2,FALSE)</f>
        <v>43.03913</v>
      </c>
      <c r="K2324">
        <f>VLOOKUP(I2324,Key!$A$1:$C$73,3,FALSE)</f>
        <v>-87.916150000000002</v>
      </c>
      <c r="L2324" t="s">
        <v>81</v>
      </c>
      <c r="M2324">
        <f>VLOOKUP(L2324,Key!$A$1:$C$73,2,FALSE)</f>
        <v>43.058010000000003</v>
      </c>
      <c r="N2324">
        <f>VLOOKUP(L2324,Key!$A$1:$C$73,3,FALSE)</f>
        <v>-87.877300000000005</v>
      </c>
      <c r="O2324">
        <v>35</v>
      </c>
      <c r="P2324">
        <v>6</v>
      </c>
      <c r="Q2324">
        <v>5.3</v>
      </c>
      <c r="R2324">
        <v>5</v>
      </c>
      <c r="S2324">
        <v>210</v>
      </c>
      <c r="T2324">
        <f t="shared" si="324"/>
        <v>-1</v>
      </c>
      <c r="U2324" s="1">
        <v>42834</v>
      </c>
      <c r="V2324" s="13">
        <f t="shared" si="325"/>
        <v>42826</v>
      </c>
      <c r="W2324" s="14">
        <f t="shared" si="326"/>
        <v>42834</v>
      </c>
      <c r="X2324" s="1" t="str">
        <f t="shared" si="327"/>
        <v>Sunday</v>
      </c>
      <c r="Y2324" s="2">
        <v>0.71633101851851855</v>
      </c>
      <c r="Z2324" s="2">
        <f t="shared" si="328"/>
        <v>0.70833333333333326</v>
      </c>
      <c r="AA2324">
        <f>1</f>
        <v>1</v>
      </c>
      <c r="AB2324" s="1">
        <v>42834</v>
      </c>
      <c r="AC2324" s="13">
        <f t="shared" si="329"/>
        <v>42826</v>
      </c>
      <c r="AD2324" s="14">
        <f t="shared" si="330"/>
        <v>42834</v>
      </c>
      <c r="AE2324" s="1" t="str">
        <f t="shared" si="331"/>
        <v>Sunday</v>
      </c>
      <c r="AF2324" s="2">
        <v>0.74061342592592594</v>
      </c>
      <c r="AG2324" s="2">
        <f t="shared" si="332"/>
        <v>0.75</v>
      </c>
      <c r="AH2324" t="s">
        <v>23</v>
      </c>
    </row>
    <row r="2325" spans="1:34" x14ac:dyDescent="0.25">
      <c r="A2325">
        <v>1350651</v>
      </c>
      <c r="B2325" t="s">
        <v>54</v>
      </c>
      <c r="E2325">
        <v>53211</v>
      </c>
      <c r="F2325" t="s">
        <v>20</v>
      </c>
      <c r="G2325" t="s">
        <v>55</v>
      </c>
      <c r="H2325">
        <v>5532</v>
      </c>
      <c r="I2325" t="s">
        <v>66</v>
      </c>
      <c r="J2325">
        <f>VLOOKUP(I2325,Key!$A$1:$C$73,2,FALSE)</f>
        <v>43.078530000000001</v>
      </c>
      <c r="K2325">
        <f>VLOOKUP(I2325,Key!$A$1:$C$73,3,FALSE)</f>
        <v>-87.882620000000003</v>
      </c>
      <c r="L2325" t="s">
        <v>66</v>
      </c>
      <c r="M2325">
        <f>VLOOKUP(L2325,Key!$A$1:$C$73,2,FALSE)</f>
        <v>43.078530000000001</v>
      </c>
      <c r="N2325">
        <f>VLOOKUP(L2325,Key!$A$1:$C$73,3,FALSE)</f>
        <v>-87.882620000000003</v>
      </c>
      <c r="O2325">
        <v>88</v>
      </c>
      <c r="P2325">
        <v>9</v>
      </c>
      <c r="Q2325">
        <v>13.2</v>
      </c>
      <c r="R2325">
        <v>12.5</v>
      </c>
      <c r="S2325">
        <v>528</v>
      </c>
      <c r="T2325">
        <f t="shared" si="324"/>
        <v>-1</v>
      </c>
      <c r="U2325" s="1">
        <v>42834</v>
      </c>
      <c r="V2325" s="13">
        <f t="shared" si="325"/>
        <v>42826</v>
      </c>
      <c r="W2325" s="14">
        <f t="shared" si="326"/>
        <v>42834</v>
      </c>
      <c r="X2325" s="1" t="str">
        <f t="shared" si="327"/>
        <v>Sunday</v>
      </c>
      <c r="Y2325" s="2">
        <v>0.73807870370370365</v>
      </c>
      <c r="Z2325" s="2">
        <f t="shared" si="328"/>
        <v>0.75</v>
      </c>
      <c r="AA2325">
        <f>1</f>
        <v>1</v>
      </c>
      <c r="AB2325" s="1">
        <v>42834</v>
      </c>
      <c r="AC2325" s="13">
        <f t="shared" si="329"/>
        <v>42826</v>
      </c>
      <c r="AD2325" s="14">
        <f t="shared" si="330"/>
        <v>42834</v>
      </c>
      <c r="AE2325" s="1" t="str">
        <f t="shared" si="331"/>
        <v>Sunday</v>
      </c>
      <c r="AF2325" s="2">
        <v>0.79869212962962965</v>
      </c>
      <c r="AG2325" s="2">
        <f t="shared" si="332"/>
        <v>0.79166666666666663</v>
      </c>
      <c r="AH2325" t="s">
        <v>25</v>
      </c>
    </row>
    <row r="2326" spans="1:34" x14ac:dyDescent="0.25">
      <c r="A2326">
        <v>1573650</v>
      </c>
      <c r="B2326" t="s">
        <v>54</v>
      </c>
      <c r="E2326">
        <v>53221</v>
      </c>
      <c r="F2326" t="s">
        <v>20</v>
      </c>
      <c r="G2326" t="s">
        <v>55</v>
      </c>
      <c r="H2326">
        <v>5589</v>
      </c>
      <c r="I2326" t="s">
        <v>81</v>
      </c>
      <c r="J2326">
        <f>VLOOKUP(I2326,Key!$A$1:$C$73,2,FALSE)</f>
        <v>43.058010000000003</v>
      </c>
      <c r="K2326">
        <f>VLOOKUP(I2326,Key!$A$1:$C$73,3,FALSE)</f>
        <v>-87.877300000000005</v>
      </c>
      <c r="L2326" t="s">
        <v>81</v>
      </c>
      <c r="M2326">
        <f>VLOOKUP(L2326,Key!$A$1:$C$73,2,FALSE)</f>
        <v>43.058010000000003</v>
      </c>
      <c r="N2326">
        <f>VLOOKUP(L2326,Key!$A$1:$C$73,3,FALSE)</f>
        <v>-87.877300000000005</v>
      </c>
      <c r="O2326">
        <v>23</v>
      </c>
      <c r="P2326">
        <v>3</v>
      </c>
      <c r="Q2326">
        <v>3.5</v>
      </c>
      <c r="R2326">
        <v>3.3</v>
      </c>
      <c r="S2326">
        <v>138</v>
      </c>
      <c r="T2326">
        <f t="shared" si="324"/>
        <v>-1</v>
      </c>
      <c r="U2326" s="1">
        <v>42834</v>
      </c>
      <c r="V2326" s="13">
        <f t="shared" si="325"/>
        <v>42826</v>
      </c>
      <c r="W2326" s="14">
        <f t="shared" si="326"/>
        <v>42834</v>
      </c>
      <c r="X2326" s="1" t="str">
        <f t="shared" si="327"/>
        <v>Sunday</v>
      </c>
      <c r="Y2326" s="2">
        <v>0.7727546296296296</v>
      </c>
      <c r="Z2326" s="2">
        <f t="shared" si="328"/>
        <v>0.79166666666666663</v>
      </c>
      <c r="AA2326">
        <f>1</f>
        <v>1</v>
      </c>
      <c r="AB2326" s="1">
        <v>42834</v>
      </c>
      <c r="AC2326" s="13">
        <f t="shared" si="329"/>
        <v>42826</v>
      </c>
      <c r="AD2326" s="14">
        <f t="shared" si="330"/>
        <v>42834</v>
      </c>
      <c r="AE2326" s="1" t="str">
        <f t="shared" si="331"/>
        <v>Sunday</v>
      </c>
      <c r="AF2326" s="2">
        <v>0.78868055555555561</v>
      </c>
      <c r="AG2326" s="2">
        <f t="shared" si="332"/>
        <v>0.79166666666666663</v>
      </c>
      <c r="AH2326" t="s">
        <v>25</v>
      </c>
    </row>
    <row r="2327" spans="1:34" x14ac:dyDescent="0.25">
      <c r="A2327">
        <v>1325204</v>
      </c>
      <c r="B2327" t="s">
        <v>54</v>
      </c>
      <c r="E2327">
        <v>53202</v>
      </c>
      <c r="F2327" t="s">
        <v>20</v>
      </c>
      <c r="G2327" t="s">
        <v>55</v>
      </c>
      <c r="H2327">
        <v>11153</v>
      </c>
      <c r="I2327" t="s">
        <v>62</v>
      </c>
      <c r="J2327">
        <f>VLOOKUP(I2327,Key!$A$1:$C$73,2,FALSE)</f>
        <v>43.052460000000004</v>
      </c>
      <c r="K2327">
        <f>VLOOKUP(I2327,Key!$A$1:$C$73,3,FALSE)</f>
        <v>-87.891000000000005</v>
      </c>
      <c r="L2327" t="s">
        <v>76</v>
      </c>
      <c r="M2327">
        <f>VLOOKUP(L2327,Key!$A$1:$C$73,2,FALSE)</f>
        <v>43.02948</v>
      </c>
      <c r="N2327">
        <f>VLOOKUP(L2327,Key!$A$1:$C$73,3,FALSE)</f>
        <v>-87.912819999999996</v>
      </c>
      <c r="O2327">
        <v>32</v>
      </c>
      <c r="P2327">
        <v>3</v>
      </c>
      <c r="Q2327">
        <v>4.8</v>
      </c>
      <c r="R2327">
        <v>4.5999999999999996</v>
      </c>
      <c r="S2327">
        <v>192</v>
      </c>
      <c r="T2327">
        <f t="shared" si="324"/>
        <v>-1</v>
      </c>
      <c r="U2327" s="1">
        <v>42834</v>
      </c>
      <c r="V2327" s="13">
        <f t="shared" si="325"/>
        <v>42826</v>
      </c>
      <c r="W2327" s="14">
        <f t="shared" si="326"/>
        <v>42834</v>
      </c>
      <c r="X2327" s="1" t="str">
        <f t="shared" si="327"/>
        <v>Sunday</v>
      </c>
      <c r="Y2327" s="2">
        <v>0.77385416666666673</v>
      </c>
      <c r="Z2327" s="2">
        <f t="shared" si="328"/>
        <v>0.79166666666666663</v>
      </c>
      <c r="AA2327">
        <f>1</f>
        <v>1</v>
      </c>
      <c r="AB2327" s="1">
        <v>42834</v>
      </c>
      <c r="AC2327" s="13">
        <f t="shared" si="329"/>
        <v>42826</v>
      </c>
      <c r="AD2327" s="14">
        <f t="shared" si="330"/>
        <v>42834</v>
      </c>
      <c r="AE2327" s="1" t="str">
        <f t="shared" si="331"/>
        <v>Sunday</v>
      </c>
      <c r="AF2327" s="2">
        <v>0.79618055555555556</v>
      </c>
      <c r="AG2327" s="2">
        <f t="shared" si="332"/>
        <v>0.79166666666666663</v>
      </c>
      <c r="AH2327" t="s">
        <v>23</v>
      </c>
    </row>
    <row r="2328" spans="1:34" x14ac:dyDescent="0.25">
      <c r="A2328">
        <v>1573857</v>
      </c>
      <c r="B2328" t="s">
        <v>54</v>
      </c>
      <c r="E2328">
        <v>53206</v>
      </c>
      <c r="F2328" t="s">
        <v>20</v>
      </c>
      <c r="G2328" t="s">
        <v>55</v>
      </c>
      <c r="H2328">
        <v>336</v>
      </c>
      <c r="I2328" t="s">
        <v>40</v>
      </c>
      <c r="J2328">
        <f>VLOOKUP(I2328,Key!$A$1:$C$73,2,FALSE)</f>
        <v>43.06033</v>
      </c>
      <c r="K2328">
        <f>VLOOKUP(I2328,Key!$A$1:$C$73,3,FALSE)</f>
        <v>-87.89546</v>
      </c>
      <c r="L2328" t="s">
        <v>40</v>
      </c>
      <c r="M2328">
        <f>VLOOKUP(L2328,Key!$A$1:$C$73,2,FALSE)</f>
        <v>43.06033</v>
      </c>
      <c r="N2328">
        <f>VLOOKUP(L2328,Key!$A$1:$C$73,3,FALSE)</f>
        <v>-87.89546</v>
      </c>
      <c r="O2328">
        <v>66</v>
      </c>
      <c r="P2328">
        <v>9</v>
      </c>
      <c r="Q2328">
        <v>9.9</v>
      </c>
      <c r="R2328">
        <v>9.4</v>
      </c>
      <c r="S2328">
        <v>396</v>
      </c>
      <c r="T2328">
        <f t="shared" si="324"/>
        <v>-1</v>
      </c>
      <c r="U2328" s="1">
        <v>42834</v>
      </c>
      <c r="V2328" s="13">
        <f t="shared" si="325"/>
        <v>42826</v>
      </c>
      <c r="W2328" s="14">
        <f t="shared" si="326"/>
        <v>42834</v>
      </c>
      <c r="X2328" s="1" t="str">
        <f t="shared" si="327"/>
        <v>Sunday</v>
      </c>
      <c r="Y2328" s="2">
        <v>0.8184837962962962</v>
      </c>
      <c r="Z2328" s="2">
        <f t="shared" si="328"/>
        <v>0.83333333333333326</v>
      </c>
      <c r="AA2328">
        <f>1</f>
        <v>1</v>
      </c>
      <c r="AB2328" s="1">
        <v>42834</v>
      </c>
      <c r="AC2328" s="13">
        <f t="shared" si="329"/>
        <v>42826</v>
      </c>
      <c r="AD2328" s="14">
        <f t="shared" si="330"/>
        <v>42834</v>
      </c>
      <c r="AE2328" s="1" t="str">
        <f t="shared" si="331"/>
        <v>Sunday</v>
      </c>
      <c r="AF2328" s="2">
        <v>0.86410879629629633</v>
      </c>
      <c r="AG2328" s="2">
        <f t="shared" si="332"/>
        <v>0.875</v>
      </c>
      <c r="AH2328" t="s">
        <v>25</v>
      </c>
    </row>
    <row r="2329" spans="1:34" x14ac:dyDescent="0.25">
      <c r="A2329">
        <v>1573933</v>
      </c>
      <c r="B2329" t="s">
        <v>54</v>
      </c>
      <c r="E2329">
        <v>53215</v>
      </c>
      <c r="F2329" t="s">
        <v>20</v>
      </c>
      <c r="G2329" t="s">
        <v>55</v>
      </c>
      <c r="H2329">
        <v>5469</v>
      </c>
      <c r="I2329" t="s">
        <v>28</v>
      </c>
      <c r="J2329">
        <f>VLOOKUP(I2329,Key!$A$1:$C$73,2,FALSE)</f>
        <v>43.038580000000003</v>
      </c>
      <c r="K2329">
        <f>VLOOKUP(I2329,Key!$A$1:$C$73,3,FALSE)</f>
        <v>-87.90934</v>
      </c>
      <c r="L2329" t="s">
        <v>28</v>
      </c>
      <c r="M2329">
        <f>VLOOKUP(L2329,Key!$A$1:$C$73,2,FALSE)</f>
        <v>43.038580000000003</v>
      </c>
      <c r="N2329">
        <f>VLOOKUP(L2329,Key!$A$1:$C$73,3,FALSE)</f>
        <v>-87.90934</v>
      </c>
      <c r="O2329">
        <v>40</v>
      </c>
      <c r="P2329">
        <v>6</v>
      </c>
      <c r="Q2329">
        <v>6</v>
      </c>
      <c r="R2329">
        <v>5.7</v>
      </c>
      <c r="S2329">
        <v>240</v>
      </c>
      <c r="T2329">
        <f t="shared" si="324"/>
        <v>-1</v>
      </c>
      <c r="U2329" s="1">
        <v>42834</v>
      </c>
      <c r="V2329" s="13">
        <f t="shared" si="325"/>
        <v>42826</v>
      </c>
      <c r="W2329" s="14">
        <f t="shared" si="326"/>
        <v>42834</v>
      </c>
      <c r="X2329" s="1" t="str">
        <f t="shared" si="327"/>
        <v>Sunday</v>
      </c>
      <c r="Y2329" s="2">
        <v>0.85201388888888896</v>
      </c>
      <c r="Z2329" s="2">
        <f t="shared" si="328"/>
        <v>0.83333333333333326</v>
      </c>
      <c r="AA2329">
        <f>1</f>
        <v>1</v>
      </c>
      <c r="AB2329" s="1">
        <v>42834</v>
      </c>
      <c r="AC2329" s="13">
        <f t="shared" si="329"/>
        <v>42826</v>
      </c>
      <c r="AD2329" s="14">
        <f t="shared" si="330"/>
        <v>42834</v>
      </c>
      <c r="AE2329" s="1" t="str">
        <f t="shared" si="331"/>
        <v>Sunday</v>
      </c>
      <c r="AF2329" s="2">
        <v>0.87950231481481478</v>
      </c>
      <c r="AG2329" s="2">
        <f t="shared" si="332"/>
        <v>0.875</v>
      </c>
      <c r="AH2329" t="s">
        <v>25</v>
      </c>
    </row>
    <row r="2330" spans="1:34" x14ac:dyDescent="0.25">
      <c r="A2330">
        <v>1574014</v>
      </c>
      <c r="B2330" t="s">
        <v>54</v>
      </c>
      <c r="E2330">
        <v>53220</v>
      </c>
      <c r="F2330" t="s">
        <v>20</v>
      </c>
      <c r="G2330" t="s">
        <v>55</v>
      </c>
      <c r="H2330">
        <v>5588</v>
      </c>
      <c r="I2330" t="s">
        <v>77</v>
      </c>
      <c r="J2330">
        <f>VLOOKUP(I2330,Key!$A$1:$C$73,2,FALSE)</f>
        <v>43.036900000000003</v>
      </c>
      <c r="K2330">
        <f>VLOOKUP(I2330,Key!$A$1:$C$73,3,FALSE)</f>
        <v>-87.89667</v>
      </c>
      <c r="L2330" t="s">
        <v>77</v>
      </c>
      <c r="M2330">
        <f>VLOOKUP(L2330,Key!$A$1:$C$73,2,FALSE)</f>
        <v>43.036900000000003</v>
      </c>
      <c r="N2330">
        <f>VLOOKUP(L2330,Key!$A$1:$C$73,3,FALSE)</f>
        <v>-87.89667</v>
      </c>
      <c r="O2330">
        <v>25</v>
      </c>
      <c r="P2330">
        <v>3</v>
      </c>
      <c r="Q2330">
        <v>3.8</v>
      </c>
      <c r="R2330">
        <v>3.6</v>
      </c>
      <c r="S2330">
        <v>150</v>
      </c>
      <c r="T2330">
        <f t="shared" si="324"/>
        <v>-1</v>
      </c>
      <c r="U2330" s="1">
        <v>42834</v>
      </c>
      <c r="V2330" s="13">
        <f t="shared" si="325"/>
        <v>42826</v>
      </c>
      <c r="W2330" s="14">
        <f t="shared" si="326"/>
        <v>42834</v>
      </c>
      <c r="X2330" s="1" t="str">
        <f t="shared" si="327"/>
        <v>Sunday</v>
      </c>
      <c r="Y2330" s="2">
        <v>0.89811342592592591</v>
      </c>
      <c r="Z2330" s="2">
        <f t="shared" si="328"/>
        <v>0.91666666666666663</v>
      </c>
      <c r="AA2330">
        <f>1</f>
        <v>1</v>
      </c>
      <c r="AB2330" s="1">
        <v>42834</v>
      </c>
      <c r="AC2330" s="13">
        <f t="shared" si="329"/>
        <v>42826</v>
      </c>
      <c r="AD2330" s="14">
        <f t="shared" si="330"/>
        <v>42834</v>
      </c>
      <c r="AE2330" s="1" t="str">
        <f t="shared" si="331"/>
        <v>Sunday</v>
      </c>
      <c r="AF2330" s="2">
        <v>0.91561342592592598</v>
      </c>
      <c r="AG2330" s="2">
        <f t="shared" si="332"/>
        <v>0.91666666666666663</v>
      </c>
      <c r="AH2330" t="s">
        <v>25</v>
      </c>
    </row>
    <row r="2331" spans="1:34" x14ac:dyDescent="0.25">
      <c r="A2331">
        <v>1574076</v>
      </c>
      <c r="B2331" t="s">
        <v>54</v>
      </c>
      <c r="E2331">
        <v>53211</v>
      </c>
      <c r="F2331" t="s">
        <v>20</v>
      </c>
      <c r="G2331" t="s">
        <v>55</v>
      </c>
      <c r="H2331">
        <v>11101</v>
      </c>
      <c r="I2331" t="s">
        <v>42</v>
      </c>
      <c r="J2331">
        <f>VLOOKUP(I2331,Key!$A$1:$C$73,2,FALSE)</f>
        <v>43.038719999999998</v>
      </c>
      <c r="K2331">
        <f>VLOOKUP(I2331,Key!$A$1:$C$73,3,FALSE)</f>
        <v>-87.905339999999995</v>
      </c>
      <c r="L2331" t="s">
        <v>42</v>
      </c>
      <c r="M2331">
        <f>VLOOKUP(L2331,Key!$A$1:$C$73,2,FALSE)</f>
        <v>43.038719999999998</v>
      </c>
      <c r="N2331">
        <f>VLOOKUP(L2331,Key!$A$1:$C$73,3,FALSE)</f>
        <v>-87.905339999999995</v>
      </c>
      <c r="O2331">
        <v>38</v>
      </c>
      <c r="P2331">
        <v>6</v>
      </c>
      <c r="Q2331">
        <v>5.7</v>
      </c>
      <c r="R2331">
        <v>5.4</v>
      </c>
      <c r="S2331">
        <v>228</v>
      </c>
      <c r="T2331">
        <f t="shared" si="324"/>
        <v>-1</v>
      </c>
      <c r="U2331" s="1">
        <v>42834</v>
      </c>
      <c r="V2331" s="13">
        <f t="shared" si="325"/>
        <v>42826</v>
      </c>
      <c r="W2331" s="14">
        <f t="shared" si="326"/>
        <v>42834</v>
      </c>
      <c r="X2331" s="1" t="str">
        <f t="shared" si="327"/>
        <v>Sunday</v>
      </c>
      <c r="Y2331" s="2">
        <v>0.9569212962962963</v>
      </c>
      <c r="Z2331" s="2">
        <f t="shared" si="328"/>
        <v>0.95833333333333326</v>
      </c>
      <c r="AA2331">
        <f>1</f>
        <v>1</v>
      </c>
      <c r="AB2331" s="1">
        <v>42834</v>
      </c>
      <c r="AC2331" s="13">
        <f t="shared" si="329"/>
        <v>42826</v>
      </c>
      <c r="AD2331" s="14">
        <f t="shared" si="330"/>
        <v>42834</v>
      </c>
      <c r="AE2331" s="1" t="str">
        <f t="shared" si="331"/>
        <v>Sunday</v>
      </c>
      <c r="AF2331" s="2">
        <v>0.98282407407407402</v>
      </c>
      <c r="AG2331" s="2">
        <f t="shared" si="332"/>
        <v>1</v>
      </c>
      <c r="AH2331" t="s">
        <v>25</v>
      </c>
    </row>
    <row r="2332" spans="1:34" x14ac:dyDescent="0.25">
      <c r="A2332">
        <v>1567979</v>
      </c>
      <c r="B2332" t="s">
        <v>54</v>
      </c>
      <c r="E2332">
        <v>53205</v>
      </c>
      <c r="F2332" t="s">
        <v>20</v>
      </c>
      <c r="G2332" t="s">
        <v>55</v>
      </c>
      <c r="H2332">
        <v>5510</v>
      </c>
      <c r="I2332" t="s">
        <v>96</v>
      </c>
      <c r="J2332">
        <f>VLOOKUP(I2332,Key!$A$1:$C$73,2,FALSE)</f>
        <v>43.051119999999997</v>
      </c>
      <c r="K2332">
        <f>VLOOKUP(I2332,Key!$A$1:$C$73,3,FALSE)</f>
        <v>-87.918819999999997</v>
      </c>
      <c r="L2332" t="s">
        <v>59</v>
      </c>
      <c r="M2332">
        <f>VLOOKUP(L2332,Key!$A$1:$C$73,2,FALSE)</f>
        <v>43.056539999999998</v>
      </c>
      <c r="N2332">
        <f>VLOOKUP(L2332,Key!$A$1:$C$73,3,FALSE)</f>
        <v>-87.914370000000005</v>
      </c>
      <c r="O2332">
        <v>98</v>
      </c>
      <c r="P2332">
        <v>12</v>
      </c>
      <c r="Q2332">
        <v>14.7</v>
      </c>
      <c r="R2332">
        <v>14</v>
      </c>
      <c r="S2332">
        <v>588</v>
      </c>
      <c r="T2332">
        <f t="shared" si="324"/>
        <v>-1</v>
      </c>
      <c r="U2332" s="1">
        <v>42834</v>
      </c>
      <c r="V2332" s="13">
        <f t="shared" si="325"/>
        <v>42826</v>
      </c>
      <c r="W2332" s="14">
        <f t="shared" si="326"/>
        <v>42834</v>
      </c>
      <c r="X2332" s="1" t="str">
        <f t="shared" si="327"/>
        <v>Sunday</v>
      </c>
      <c r="Y2332" s="2">
        <v>0.96269675925925924</v>
      </c>
      <c r="Z2332" s="2">
        <f t="shared" si="328"/>
        <v>0.95833333333333326</v>
      </c>
      <c r="AA2332">
        <f>1</f>
        <v>1</v>
      </c>
      <c r="AB2332" s="1">
        <v>42835</v>
      </c>
      <c r="AC2332" s="13">
        <f t="shared" si="329"/>
        <v>42826</v>
      </c>
      <c r="AD2332" s="14">
        <f t="shared" si="330"/>
        <v>42835</v>
      </c>
      <c r="AE2332" s="1" t="str">
        <f t="shared" si="331"/>
        <v>Monday</v>
      </c>
      <c r="AF2332" s="2">
        <v>3.0879629629629632E-2</v>
      </c>
      <c r="AG2332" s="2">
        <f t="shared" si="332"/>
        <v>4.1666666666666664E-2</v>
      </c>
      <c r="AH2332" t="s">
        <v>23</v>
      </c>
    </row>
    <row r="2333" spans="1:34" x14ac:dyDescent="0.25">
      <c r="A2333">
        <v>1574333</v>
      </c>
      <c r="B2333" t="s">
        <v>54</v>
      </c>
      <c r="E2333">
        <v>48815</v>
      </c>
      <c r="F2333" t="s">
        <v>20</v>
      </c>
      <c r="G2333" t="s">
        <v>55</v>
      </c>
      <c r="H2333">
        <v>178</v>
      </c>
      <c r="I2333" t="s">
        <v>77</v>
      </c>
      <c r="J2333">
        <f>VLOOKUP(I2333,Key!$A$1:$C$73,2,FALSE)</f>
        <v>43.036900000000003</v>
      </c>
      <c r="K2333">
        <f>VLOOKUP(I2333,Key!$A$1:$C$73,3,FALSE)</f>
        <v>-87.89667</v>
      </c>
      <c r="L2333" t="s">
        <v>77</v>
      </c>
      <c r="M2333">
        <f>VLOOKUP(L2333,Key!$A$1:$C$73,2,FALSE)</f>
        <v>43.036900000000003</v>
      </c>
      <c r="N2333">
        <f>VLOOKUP(L2333,Key!$A$1:$C$73,3,FALSE)</f>
        <v>-87.89667</v>
      </c>
      <c r="O2333">
        <v>63</v>
      </c>
      <c r="P2333">
        <v>6</v>
      </c>
      <c r="Q2333">
        <v>9.5</v>
      </c>
      <c r="R2333">
        <v>9</v>
      </c>
      <c r="S2333">
        <v>378</v>
      </c>
      <c r="T2333">
        <f t="shared" si="324"/>
        <v>-1</v>
      </c>
      <c r="U2333" s="1">
        <v>42835</v>
      </c>
      <c r="V2333" s="13">
        <f t="shared" si="325"/>
        <v>42826</v>
      </c>
      <c r="W2333" s="14">
        <f t="shared" si="326"/>
        <v>42835</v>
      </c>
      <c r="X2333" s="1" t="str">
        <f t="shared" si="327"/>
        <v>Monday</v>
      </c>
      <c r="Y2333" s="2">
        <v>0.48055555555555557</v>
      </c>
      <c r="Z2333" s="2">
        <f t="shared" si="328"/>
        <v>0.5</v>
      </c>
      <c r="AA2333">
        <f>1</f>
        <v>1</v>
      </c>
      <c r="AB2333" s="1">
        <v>42835</v>
      </c>
      <c r="AC2333" s="13">
        <f t="shared" si="329"/>
        <v>42826</v>
      </c>
      <c r="AD2333" s="14">
        <f t="shared" si="330"/>
        <v>42835</v>
      </c>
      <c r="AE2333" s="1" t="str">
        <f t="shared" si="331"/>
        <v>Monday</v>
      </c>
      <c r="AF2333" s="2">
        <v>0.52440972222222226</v>
      </c>
      <c r="AG2333" s="2">
        <f t="shared" si="332"/>
        <v>0.54166666666666663</v>
      </c>
      <c r="AH2333" t="s">
        <v>25</v>
      </c>
    </row>
    <row r="2334" spans="1:34" x14ac:dyDescent="0.25">
      <c r="A2334">
        <v>1575191</v>
      </c>
      <c r="B2334" t="s">
        <v>54</v>
      </c>
      <c r="E2334">
        <v>53202</v>
      </c>
      <c r="F2334" t="s">
        <v>20</v>
      </c>
      <c r="G2334" t="s">
        <v>55</v>
      </c>
      <c r="H2334">
        <v>5545</v>
      </c>
      <c r="I2334" t="s">
        <v>61</v>
      </c>
      <c r="J2334">
        <f>VLOOKUP(I2334,Key!$A$1:$C$73,2,FALSE)</f>
        <v>43.060786</v>
      </c>
      <c r="K2334">
        <f>VLOOKUP(I2334,Key!$A$1:$C$73,3,FALSE)</f>
        <v>-87.883825999999999</v>
      </c>
      <c r="L2334" t="s">
        <v>66</v>
      </c>
      <c r="M2334">
        <f>VLOOKUP(L2334,Key!$A$1:$C$73,2,FALSE)</f>
        <v>43.078530000000001</v>
      </c>
      <c r="N2334">
        <f>VLOOKUP(L2334,Key!$A$1:$C$73,3,FALSE)</f>
        <v>-87.882620000000003</v>
      </c>
      <c r="O2334">
        <v>41</v>
      </c>
      <c r="P2334">
        <v>6</v>
      </c>
      <c r="Q2334">
        <v>6.2</v>
      </c>
      <c r="R2334">
        <v>5.8</v>
      </c>
      <c r="S2334">
        <v>246</v>
      </c>
      <c r="T2334">
        <f t="shared" si="324"/>
        <v>-1</v>
      </c>
      <c r="U2334" s="1">
        <v>42836</v>
      </c>
      <c r="V2334" s="13">
        <f t="shared" si="325"/>
        <v>42826</v>
      </c>
      <c r="W2334" s="14">
        <f t="shared" si="326"/>
        <v>42836</v>
      </c>
      <c r="X2334" s="1" t="str">
        <f t="shared" si="327"/>
        <v>Tuesday</v>
      </c>
      <c r="Y2334" s="2">
        <v>0.18377314814814816</v>
      </c>
      <c r="Z2334" s="2">
        <f t="shared" si="328"/>
        <v>0.16666666666666666</v>
      </c>
      <c r="AA2334">
        <f>1</f>
        <v>1</v>
      </c>
      <c r="AB2334" s="1">
        <v>42836</v>
      </c>
      <c r="AC2334" s="13">
        <f t="shared" si="329"/>
        <v>42826</v>
      </c>
      <c r="AD2334" s="14">
        <f t="shared" si="330"/>
        <v>42836</v>
      </c>
      <c r="AE2334" s="1" t="str">
        <f t="shared" si="331"/>
        <v>Tuesday</v>
      </c>
      <c r="AF2334" s="2">
        <v>0.21212962962962964</v>
      </c>
      <c r="AG2334" s="2">
        <f t="shared" si="332"/>
        <v>0.20833333333333331</v>
      </c>
      <c r="AH2334" t="s">
        <v>23</v>
      </c>
    </row>
    <row r="2335" spans="1:34" x14ac:dyDescent="0.25">
      <c r="A2335">
        <v>1575377</v>
      </c>
      <c r="B2335" t="s">
        <v>54</v>
      </c>
      <c r="E2335">
        <v>53202</v>
      </c>
      <c r="F2335" t="s">
        <v>20</v>
      </c>
      <c r="G2335" t="s">
        <v>55</v>
      </c>
      <c r="H2335">
        <v>108</v>
      </c>
      <c r="I2335" t="s">
        <v>61</v>
      </c>
      <c r="J2335">
        <f>VLOOKUP(I2335,Key!$A$1:$C$73,2,FALSE)</f>
        <v>43.060786</v>
      </c>
      <c r="K2335">
        <f>VLOOKUP(I2335,Key!$A$1:$C$73,3,FALSE)</f>
        <v>-87.883825999999999</v>
      </c>
      <c r="L2335" t="s">
        <v>61</v>
      </c>
      <c r="M2335">
        <f>VLOOKUP(L2335,Key!$A$1:$C$73,2,FALSE)</f>
        <v>43.060786</v>
      </c>
      <c r="N2335">
        <f>VLOOKUP(L2335,Key!$A$1:$C$73,3,FALSE)</f>
        <v>-87.883825999999999</v>
      </c>
      <c r="O2335">
        <v>23</v>
      </c>
      <c r="P2335">
        <v>3</v>
      </c>
      <c r="Q2335">
        <v>3.5</v>
      </c>
      <c r="R2335">
        <v>3.3</v>
      </c>
      <c r="S2335">
        <v>138</v>
      </c>
      <c r="T2335">
        <f t="shared" si="324"/>
        <v>-1</v>
      </c>
      <c r="U2335" s="1">
        <v>42836</v>
      </c>
      <c r="V2335" s="13">
        <f t="shared" si="325"/>
        <v>42826</v>
      </c>
      <c r="W2335" s="14">
        <f t="shared" si="326"/>
        <v>42836</v>
      </c>
      <c r="X2335" s="1" t="str">
        <f t="shared" si="327"/>
        <v>Tuesday</v>
      </c>
      <c r="Y2335" s="2">
        <v>0.51336805555555554</v>
      </c>
      <c r="Z2335" s="2">
        <f t="shared" si="328"/>
        <v>0.5</v>
      </c>
      <c r="AA2335">
        <f>1</f>
        <v>1</v>
      </c>
      <c r="AB2335" s="1">
        <v>42836</v>
      </c>
      <c r="AC2335" s="13">
        <f t="shared" si="329"/>
        <v>42826</v>
      </c>
      <c r="AD2335" s="14">
        <f t="shared" si="330"/>
        <v>42836</v>
      </c>
      <c r="AE2335" s="1" t="str">
        <f t="shared" si="331"/>
        <v>Tuesday</v>
      </c>
      <c r="AF2335" s="2">
        <v>0.52976851851851847</v>
      </c>
      <c r="AG2335" s="2">
        <f t="shared" si="332"/>
        <v>0.54166666666666663</v>
      </c>
      <c r="AH2335" t="s">
        <v>25</v>
      </c>
    </row>
    <row r="2336" spans="1:34" x14ac:dyDescent="0.25">
      <c r="A2336">
        <v>1575653</v>
      </c>
      <c r="B2336" t="s">
        <v>54</v>
      </c>
      <c r="E2336">
        <v>53207</v>
      </c>
      <c r="F2336" t="s">
        <v>20</v>
      </c>
      <c r="G2336" t="s">
        <v>55</v>
      </c>
      <c r="H2336">
        <v>961</v>
      </c>
      <c r="I2336" t="s">
        <v>38</v>
      </c>
      <c r="J2336">
        <f>VLOOKUP(I2336,Key!$A$1:$C$73,2,FALSE)</f>
        <v>43.038649999999997</v>
      </c>
      <c r="K2336">
        <f>VLOOKUP(I2336,Key!$A$1:$C$73,3,FALSE)</f>
        <v>-87.921930000000003</v>
      </c>
      <c r="L2336" t="s">
        <v>56</v>
      </c>
      <c r="M2336">
        <f>VLOOKUP(L2336,Key!$A$1:$C$73,2,FALSE)</f>
        <v>43.004728999999998</v>
      </c>
      <c r="N2336">
        <f>VLOOKUP(L2336,Key!$A$1:$C$73,3,FALSE)</f>
        <v>-87.905463999999995</v>
      </c>
      <c r="O2336">
        <v>20</v>
      </c>
      <c r="P2336">
        <v>3</v>
      </c>
      <c r="Q2336">
        <v>3</v>
      </c>
      <c r="R2336">
        <v>2.9</v>
      </c>
      <c r="S2336">
        <v>120</v>
      </c>
      <c r="T2336">
        <f t="shared" si="324"/>
        <v>-1</v>
      </c>
      <c r="U2336" s="1">
        <v>42836</v>
      </c>
      <c r="V2336" s="13">
        <f t="shared" si="325"/>
        <v>42826</v>
      </c>
      <c r="W2336" s="14">
        <f t="shared" si="326"/>
        <v>42836</v>
      </c>
      <c r="X2336" s="1" t="str">
        <f t="shared" si="327"/>
        <v>Tuesday</v>
      </c>
      <c r="Y2336" s="2">
        <v>0.74339120370370371</v>
      </c>
      <c r="Z2336" s="2">
        <f t="shared" si="328"/>
        <v>0.75</v>
      </c>
      <c r="AA2336">
        <f>1</f>
        <v>1</v>
      </c>
      <c r="AB2336" s="1">
        <v>42836</v>
      </c>
      <c r="AC2336" s="13">
        <f t="shared" si="329"/>
        <v>42826</v>
      </c>
      <c r="AD2336" s="14">
        <f t="shared" si="330"/>
        <v>42836</v>
      </c>
      <c r="AE2336" s="1" t="str">
        <f t="shared" si="331"/>
        <v>Tuesday</v>
      </c>
      <c r="AF2336" s="2">
        <v>0.75716435185185194</v>
      </c>
      <c r="AG2336" s="2">
        <f t="shared" si="332"/>
        <v>0.75</v>
      </c>
      <c r="AH2336" t="s">
        <v>23</v>
      </c>
    </row>
    <row r="2337" spans="1:34" x14ac:dyDescent="0.25">
      <c r="A2337">
        <v>1575691</v>
      </c>
      <c r="B2337" t="s">
        <v>54</v>
      </c>
      <c r="E2337">
        <v>53204</v>
      </c>
      <c r="F2337" t="s">
        <v>20</v>
      </c>
      <c r="G2337" t="s">
        <v>55</v>
      </c>
      <c r="H2337">
        <v>173</v>
      </c>
      <c r="I2337" t="s">
        <v>81</v>
      </c>
      <c r="J2337">
        <f>VLOOKUP(I2337,Key!$A$1:$C$73,2,FALSE)</f>
        <v>43.058010000000003</v>
      </c>
      <c r="K2337">
        <f>VLOOKUP(I2337,Key!$A$1:$C$73,3,FALSE)</f>
        <v>-87.877300000000005</v>
      </c>
      <c r="L2337" t="s">
        <v>81</v>
      </c>
      <c r="M2337">
        <f>VLOOKUP(L2337,Key!$A$1:$C$73,2,FALSE)</f>
        <v>43.058010000000003</v>
      </c>
      <c r="N2337">
        <f>VLOOKUP(L2337,Key!$A$1:$C$73,3,FALSE)</f>
        <v>-87.877300000000005</v>
      </c>
      <c r="O2337">
        <v>33</v>
      </c>
      <c r="P2337">
        <v>3</v>
      </c>
      <c r="Q2337">
        <v>5</v>
      </c>
      <c r="R2337">
        <v>4.7</v>
      </c>
      <c r="S2337">
        <v>198</v>
      </c>
      <c r="T2337">
        <f t="shared" si="324"/>
        <v>-1</v>
      </c>
      <c r="U2337" s="1">
        <v>42836</v>
      </c>
      <c r="V2337" s="13">
        <f t="shared" si="325"/>
        <v>42826</v>
      </c>
      <c r="W2337" s="14">
        <f t="shared" si="326"/>
        <v>42836</v>
      </c>
      <c r="X2337" s="1" t="str">
        <f t="shared" si="327"/>
        <v>Tuesday</v>
      </c>
      <c r="Y2337" s="2">
        <v>0.77295138888888892</v>
      </c>
      <c r="Z2337" s="2">
        <f t="shared" si="328"/>
        <v>0.79166666666666663</v>
      </c>
      <c r="AA2337">
        <f>1</f>
        <v>1</v>
      </c>
      <c r="AB2337" s="1">
        <v>42836</v>
      </c>
      <c r="AC2337" s="13">
        <f t="shared" si="329"/>
        <v>42826</v>
      </c>
      <c r="AD2337" s="14">
        <f t="shared" si="330"/>
        <v>42836</v>
      </c>
      <c r="AE2337" s="1" t="str">
        <f t="shared" si="331"/>
        <v>Tuesday</v>
      </c>
      <c r="AF2337" s="2">
        <v>0.79631944444444447</v>
      </c>
      <c r="AG2337" s="2">
        <f t="shared" si="332"/>
        <v>0.79166666666666663</v>
      </c>
      <c r="AH2337" t="s">
        <v>25</v>
      </c>
    </row>
    <row r="2338" spans="1:34" x14ac:dyDescent="0.25">
      <c r="A2338">
        <v>1575816</v>
      </c>
      <c r="B2338" t="s">
        <v>54</v>
      </c>
      <c r="E2338">
        <v>53207</v>
      </c>
      <c r="F2338" t="s">
        <v>20</v>
      </c>
      <c r="G2338" t="s">
        <v>55</v>
      </c>
      <c r="H2338">
        <v>109</v>
      </c>
      <c r="I2338" t="s">
        <v>48</v>
      </c>
      <c r="J2338">
        <f>VLOOKUP(I2338,Key!$A$1:$C$73,2,FALSE)</f>
        <v>43.031320000000001</v>
      </c>
      <c r="K2338">
        <f>VLOOKUP(I2338,Key!$A$1:$C$73,3,FALSE)</f>
        <v>-87.904259999999994</v>
      </c>
      <c r="L2338" t="s">
        <v>56</v>
      </c>
      <c r="M2338">
        <f>VLOOKUP(L2338,Key!$A$1:$C$73,2,FALSE)</f>
        <v>43.004728999999998</v>
      </c>
      <c r="N2338">
        <f>VLOOKUP(L2338,Key!$A$1:$C$73,3,FALSE)</f>
        <v>-87.905463999999995</v>
      </c>
      <c r="O2338">
        <v>15</v>
      </c>
      <c r="P2338">
        <v>3</v>
      </c>
      <c r="Q2338">
        <v>2.2999999999999998</v>
      </c>
      <c r="R2338">
        <v>2.1</v>
      </c>
      <c r="S2338">
        <v>90</v>
      </c>
      <c r="T2338">
        <f t="shared" si="324"/>
        <v>-1</v>
      </c>
      <c r="U2338" s="1">
        <v>42836</v>
      </c>
      <c r="V2338" s="13">
        <f t="shared" si="325"/>
        <v>42826</v>
      </c>
      <c r="W2338" s="14">
        <f t="shared" si="326"/>
        <v>42836</v>
      </c>
      <c r="X2338" s="1" t="str">
        <f t="shared" si="327"/>
        <v>Tuesday</v>
      </c>
      <c r="Y2338" s="2">
        <v>0.98613425925925924</v>
      </c>
      <c r="Z2338" s="2">
        <f t="shared" si="328"/>
        <v>1</v>
      </c>
      <c r="AA2338">
        <f>1</f>
        <v>1</v>
      </c>
      <c r="AB2338" s="1">
        <v>42836</v>
      </c>
      <c r="AC2338" s="13">
        <f t="shared" si="329"/>
        <v>42826</v>
      </c>
      <c r="AD2338" s="14">
        <f t="shared" si="330"/>
        <v>42836</v>
      </c>
      <c r="AE2338" s="1" t="str">
        <f t="shared" si="331"/>
        <v>Tuesday</v>
      </c>
      <c r="AF2338" s="2">
        <v>0.99690972222222218</v>
      </c>
      <c r="AG2338" s="2">
        <f t="shared" si="332"/>
        <v>1</v>
      </c>
      <c r="AH2338" t="s">
        <v>23</v>
      </c>
    </row>
    <row r="2339" spans="1:34" x14ac:dyDescent="0.25">
      <c r="A2339">
        <v>1572667</v>
      </c>
      <c r="B2339" t="s">
        <v>54</v>
      </c>
      <c r="E2339">
        <v>53211</v>
      </c>
      <c r="F2339" t="s">
        <v>20</v>
      </c>
      <c r="G2339" t="s">
        <v>55</v>
      </c>
      <c r="H2339">
        <v>251</v>
      </c>
      <c r="I2339" t="s">
        <v>85</v>
      </c>
      <c r="J2339">
        <f>VLOOKUP(I2339,Key!$A$1:$C$73,2,FALSE)</f>
        <v>43.053040000000003</v>
      </c>
      <c r="K2339">
        <f>VLOOKUP(I2339,Key!$A$1:$C$73,3,FALSE)</f>
        <v>-87.897660000000002</v>
      </c>
      <c r="L2339" t="s">
        <v>26</v>
      </c>
      <c r="M2339">
        <f>VLOOKUP(L2339,Key!$A$1:$C$73,2,FALSE)</f>
        <v>43.034619999999997</v>
      </c>
      <c r="N2339">
        <f>VLOOKUP(L2339,Key!$A$1:$C$73,3,FALSE)</f>
        <v>-87.917500000000004</v>
      </c>
      <c r="O2339">
        <v>76</v>
      </c>
      <c r="P2339">
        <v>9</v>
      </c>
      <c r="Q2339">
        <v>11.4</v>
      </c>
      <c r="R2339">
        <v>10.8</v>
      </c>
      <c r="S2339">
        <v>456</v>
      </c>
      <c r="T2339">
        <f t="shared" si="324"/>
        <v>-1</v>
      </c>
      <c r="U2339" s="1">
        <v>42837</v>
      </c>
      <c r="V2339" s="13">
        <f t="shared" si="325"/>
        <v>42826</v>
      </c>
      <c r="W2339" s="14">
        <f t="shared" si="326"/>
        <v>42837</v>
      </c>
      <c r="X2339" s="1" t="str">
        <f t="shared" si="327"/>
        <v>Wednesday</v>
      </c>
      <c r="Y2339" s="2">
        <v>7.1134259259259258E-2</v>
      </c>
      <c r="Z2339" s="2">
        <f t="shared" si="328"/>
        <v>8.3333333333333329E-2</v>
      </c>
      <c r="AA2339">
        <f>1</f>
        <v>1</v>
      </c>
      <c r="AB2339" s="1">
        <v>42837</v>
      </c>
      <c r="AC2339" s="13">
        <f t="shared" si="329"/>
        <v>42826</v>
      </c>
      <c r="AD2339" s="14">
        <f t="shared" si="330"/>
        <v>42837</v>
      </c>
      <c r="AE2339" s="1" t="str">
        <f t="shared" si="331"/>
        <v>Wednesday</v>
      </c>
      <c r="AF2339" s="2">
        <v>0.12396990740740742</v>
      </c>
      <c r="AG2339" s="2">
        <f t="shared" si="332"/>
        <v>0.125</v>
      </c>
      <c r="AH2339" t="s">
        <v>23</v>
      </c>
    </row>
    <row r="2340" spans="1:34" x14ac:dyDescent="0.25">
      <c r="A2340">
        <v>1575864</v>
      </c>
      <c r="B2340" t="s">
        <v>54</v>
      </c>
      <c r="E2340">
        <v>98607</v>
      </c>
      <c r="F2340" t="s">
        <v>20</v>
      </c>
      <c r="G2340" t="s">
        <v>55</v>
      </c>
      <c r="H2340">
        <v>319</v>
      </c>
      <c r="I2340" t="s">
        <v>33</v>
      </c>
      <c r="J2340">
        <f>VLOOKUP(I2340,Key!$A$1:$C$73,2,FALSE)</f>
        <v>43.045712999999999</v>
      </c>
      <c r="K2340">
        <f>VLOOKUP(I2340,Key!$A$1:$C$73,3,FALSE)</f>
        <v>-87.899756999999994</v>
      </c>
      <c r="L2340" t="s">
        <v>89</v>
      </c>
      <c r="M2340">
        <f>VLOOKUP(L2340,Key!$A$1:$C$73,2,FALSE)</f>
        <v>43.060155999999999</v>
      </c>
      <c r="N2340">
        <f>VLOOKUP(L2340,Key!$A$1:$C$73,3,FALSE)</f>
        <v>-87.881258000000003</v>
      </c>
      <c r="O2340">
        <v>15</v>
      </c>
      <c r="P2340">
        <v>3</v>
      </c>
      <c r="Q2340">
        <v>2.2999999999999998</v>
      </c>
      <c r="R2340">
        <v>2.1</v>
      </c>
      <c r="S2340">
        <v>90</v>
      </c>
      <c r="T2340">
        <f t="shared" si="324"/>
        <v>-1</v>
      </c>
      <c r="U2340" s="1">
        <v>42837</v>
      </c>
      <c r="V2340" s="13">
        <f t="shared" si="325"/>
        <v>42826</v>
      </c>
      <c r="W2340" s="14">
        <f t="shared" si="326"/>
        <v>42837</v>
      </c>
      <c r="X2340" s="1" t="str">
        <f t="shared" si="327"/>
        <v>Wednesday</v>
      </c>
      <c r="Y2340" s="2">
        <v>0.24637731481481481</v>
      </c>
      <c r="Z2340" s="2">
        <f t="shared" si="328"/>
        <v>0.25</v>
      </c>
      <c r="AA2340">
        <f>1</f>
        <v>1</v>
      </c>
      <c r="AB2340" s="1">
        <v>42837</v>
      </c>
      <c r="AC2340" s="13">
        <f t="shared" si="329"/>
        <v>42826</v>
      </c>
      <c r="AD2340" s="14">
        <f t="shared" si="330"/>
        <v>42837</v>
      </c>
      <c r="AE2340" s="1" t="str">
        <f t="shared" si="331"/>
        <v>Wednesday</v>
      </c>
      <c r="AF2340" s="2">
        <v>0.25631944444444443</v>
      </c>
      <c r="AG2340" s="2">
        <f t="shared" si="332"/>
        <v>0.25</v>
      </c>
      <c r="AH2340" t="s">
        <v>23</v>
      </c>
    </row>
    <row r="2341" spans="1:34" x14ac:dyDescent="0.25">
      <c r="A2341">
        <v>1559904</v>
      </c>
      <c r="B2341" t="s">
        <v>54</v>
      </c>
      <c r="E2341">
        <v>53226</v>
      </c>
      <c r="F2341" t="s">
        <v>20</v>
      </c>
      <c r="G2341" t="s">
        <v>55</v>
      </c>
      <c r="H2341">
        <v>332</v>
      </c>
      <c r="I2341" t="s">
        <v>70</v>
      </c>
      <c r="J2341">
        <f>VLOOKUP(I2341,Key!$A$1:$C$73,2,FALSE)</f>
        <v>43.052630000000001</v>
      </c>
      <c r="K2341">
        <f>VLOOKUP(I2341,Key!$A$1:$C$73,3,FALSE)</f>
        <v>-88.016319999999993</v>
      </c>
      <c r="L2341" t="s">
        <v>70</v>
      </c>
      <c r="M2341">
        <f>VLOOKUP(L2341,Key!$A$1:$C$73,2,FALSE)</f>
        <v>43.052630000000001</v>
      </c>
      <c r="N2341">
        <f>VLOOKUP(L2341,Key!$A$1:$C$73,3,FALSE)</f>
        <v>-88.016319999999993</v>
      </c>
      <c r="O2341">
        <v>24</v>
      </c>
      <c r="P2341">
        <v>3</v>
      </c>
      <c r="Q2341">
        <v>3.6</v>
      </c>
      <c r="R2341">
        <v>3.4</v>
      </c>
      <c r="S2341">
        <v>144</v>
      </c>
      <c r="T2341">
        <f t="shared" si="324"/>
        <v>-1</v>
      </c>
      <c r="U2341" s="1">
        <v>42837</v>
      </c>
      <c r="V2341" s="13">
        <f t="shared" si="325"/>
        <v>42826</v>
      </c>
      <c r="W2341" s="14">
        <f t="shared" si="326"/>
        <v>42837</v>
      </c>
      <c r="X2341" s="1" t="str">
        <f t="shared" si="327"/>
        <v>Wednesday</v>
      </c>
      <c r="Y2341" s="2">
        <v>0.56034722222222222</v>
      </c>
      <c r="Z2341" s="2">
        <f t="shared" si="328"/>
        <v>0.54166666666666663</v>
      </c>
      <c r="AA2341">
        <f>1</f>
        <v>1</v>
      </c>
      <c r="AB2341" s="1">
        <v>42837</v>
      </c>
      <c r="AC2341" s="13">
        <f t="shared" si="329"/>
        <v>42826</v>
      </c>
      <c r="AD2341" s="14">
        <f t="shared" si="330"/>
        <v>42837</v>
      </c>
      <c r="AE2341" s="1" t="str">
        <f t="shared" si="331"/>
        <v>Wednesday</v>
      </c>
      <c r="AF2341" s="2">
        <v>0.57678240740740738</v>
      </c>
      <c r="AG2341" s="2">
        <f t="shared" si="332"/>
        <v>0.58333333333333326</v>
      </c>
      <c r="AH2341" t="s">
        <v>25</v>
      </c>
    </row>
    <row r="2342" spans="1:34" x14ac:dyDescent="0.25">
      <c r="A2342">
        <v>1576468</v>
      </c>
      <c r="B2342" t="s">
        <v>54</v>
      </c>
      <c r="E2342">
        <v>53205</v>
      </c>
      <c r="F2342" t="s">
        <v>20</v>
      </c>
      <c r="G2342" t="s">
        <v>55</v>
      </c>
      <c r="H2342">
        <v>82</v>
      </c>
      <c r="I2342" t="s">
        <v>86</v>
      </c>
      <c r="J2342">
        <f>VLOOKUP(I2342,Key!$A$1:$C$73,2,FALSE)</f>
        <v>43.052549999999997</v>
      </c>
      <c r="K2342">
        <f>VLOOKUP(I2342,Key!$A$1:$C$73,3,FALSE)</f>
        <v>-87.909329999999997</v>
      </c>
      <c r="L2342" t="s">
        <v>86</v>
      </c>
      <c r="M2342">
        <f>VLOOKUP(L2342,Key!$A$1:$C$73,2,FALSE)</f>
        <v>43.052549999999997</v>
      </c>
      <c r="N2342">
        <f>VLOOKUP(L2342,Key!$A$1:$C$73,3,FALSE)</f>
        <v>-87.909329999999997</v>
      </c>
      <c r="O2342">
        <v>27</v>
      </c>
      <c r="P2342">
        <v>3</v>
      </c>
      <c r="Q2342">
        <v>4.0999999999999996</v>
      </c>
      <c r="R2342">
        <v>3.8</v>
      </c>
      <c r="S2342">
        <v>162</v>
      </c>
      <c r="T2342">
        <f t="shared" si="324"/>
        <v>-1</v>
      </c>
      <c r="U2342" s="1">
        <v>42837</v>
      </c>
      <c r="V2342" s="13">
        <f t="shared" si="325"/>
        <v>42826</v>
      </c>
      <c r="W2342" s="14">
        <f t="shared" si="326"/>
        <v>42837</v>
      </c>
      <c r="X2342" s="1" t="str">
        <f t="shared" si="327"/>
        <v>Wednesday</v>
      </c>
      <c r="Y2342" s="2">
        <v>0.66716435185185186</v>
      </c>
      <c r="Z2342" s="2">
        <f t="shared" si="328"/>
        <v>0.66666666666666663</v>
      </c>
      <c r="AA2342">
        <f>1</f>
        <v>1</v>
      </c>
      <c r="AB2342" s="1">
        <v>42837</v>
      </c>
      <c r="AC2342" s="13">
        <f t="shared" si="329"/>
        <v>42826</v>
      </c>
      <c r="AD2342" s="14">
        <f t="shared" si="330"/>
        <v>42837</v>
      </c>
      <c r="AE2342" s="1" t="str">
        <f t="shared" si="331"/>
        <v>Wednesday</v>
      </c>
      <c r="AF2342" s="2">
        <v>0.68575231481481491</v>
      </c>
      <c r="AG2342" s="2">
        <f t="shared" si="332"/>
        <v>0.66666666666666663</v>
      </c>
      <c r="AH2342" t="s">
        <v>25</v>
      </c>
    </row>
    <row r="2343" spans="1:34" x14ac:dyDescent="0.25">
      <c r="A2343">
        <v>1484231</v>
      </c>
      <c r="B2343" t="s">
        <v>54</v>
      </c>
      <c r="E2343">
        <v>53233</v>
      </c>
      <c r="F2343" t="s">
        <v>20</v>
      </c>
      <c r="G2343" t="s">
        <v>55</v>
      </c>
      <c r="H2343">
        <v>5501</v>
      </c>
      <c r="I2343" t="s">
        <v>85</v>
      </c>
      <c r="J2343">
        <f>VLOOKUP(I2343,Key!$A$1:$C$73,2,FALSE)</f>
        <v>43.053040000000003</v>
      </c>
      <c r="K2343">
        <f>VLOOKUP(I2343,Key!$A$1:$C$73,3,FALSE)</f>
        <v>-87.897660000000002</v>
      </c>
      <c r="L2343" t="s">
        <v>82</v>
      </c>
      <c r="M2343">
        <f>VLOOKUP(L2343,Key!$A$1:$C$73,2,FALSE)</f>
        <v>43.040349999999997</v>
      </c>
      <c r="N2343">
        <f>VLOOKUP(L2343,Key!$A$1:$C$73,3,FALSE)</f>
        <v>-87.920760000000001</v>
      </c>
      <c r="O2343">
        <v>11</v>
      </c>
      <c r="P2343">
        <v>3</v>
      </c>
      <c r="Q2343">
        <v>1.7</v>
      </c>
      <c r="R2343">
        <v>1.6</v>
      </c>
      <c r="S2343">
        <v>66</v>
      </c>
      <c r="T2343">
        <f t="shared" si="324"/>
        <v>-1</v>
      </c>
      <c r="U2343" s="1">
        <v>42837</v>
      </c>
      <c r="V2343" s="13">
        <f t="shared" si="325"/>
        <v>42826</v>
      </c>
      <c r="W2343" s="14">
        <f t="shared" si="326"/>
        <v>42837</v>
      </c>
      <c r="X2343" s="1" t="str">
        <f t="shared" si="327"/>
        <v>Wednesday</v>
      </c>
      <c r="Y2343" s="2">
        <v>0.68374999999999997</v>
      </c>
      <c r="Z2343" s="2">
        <f t="shared" si="328"/>
        <v>0.66666666666666663</v>
      </c>
      <c r="AA2343">
        <f>1</f>
        <v>1</v>
      </c>
      <c r="AB2343" s="1">
        <v>42837</v>
      </c>
      <c r="AC2343" s="13">
        <f t="shared" si="329"/>
        <v>42826</v>
      </c>
      <c r="AD2343" s="14">
        <f t="shared" si="330"/>
        <v>42837</v>
      </c>
      <c r="AE2343" s="1" t="str">
        <f t="shared" si="331"/>
        <v>Wednesday</v>
      </c>
      <c r="AF2343" s="2">
        <v>0.69135416666666671</v>
      </c>
      <c r="AG2343" s="2">
        <f t="shared" si="332"/>
        <v>0.70833333333333326</v>
      </c>
      <c r="AH2343" t="s">
        <v>23</v>
      </c>
    </row>
    <row r="2344" spans="1:34" x14ac:dyDescent="0.25">
      <c r="A2344">
        <v>1576517</v>
      </c>
      <c r="B2344" t="s">
        <v>54</v>
      </c>
      <c r="E2344">
        <v>53045</v>
      </c>
      <c r="F2344" t="s">
        <v>20</v>
      </c>
      <c r="G2344" t="s">
        <v>55</v>
      </c>
      <c r="H2344">
        <v>11146</v>
      </c>
      <c r="I2344" t="s">
        <v>80</v>
      </c>
      <c r="J2344">
        <f>VLOOKUP(I2344,Key!$A$1:$C$73,2,FALSE)</f>
        <v>43.060250000000003</v>
      </c>
      <c r="K2344">
        <f>VLOOKUP(I2344,Key!$A$1:$C$73,3,FALSE)</f>
        <v>-87.892169999999993</v>
      </c>
      <c r="L2344" t="s">
        <v>80</v>
      </c>
      <c r="M2344">
        <f>VLOOKUP(L2344,Key!$A$1:$C$73,2,FALSE)</f>
        <v>43.060250000000003</v>
      </c>
      <c r="N2344">
        <f>VLOOKUP(L2344,Key!$A$1:$C$73,3,FALSE)</f>
        <v>-87.892169999999993</v>
      </c>
      <c r="O2344">
        <v>23</v>
      </c>
      <c r="P2344">
        <v>3</v>
      </c>
      <c r="Q2344">
        <v>3.5</v>
      </c>
      <c r="R2344">
        <v>3.3</v>
      </c>
      <c r="S2344">
        <v>138</v>
      </c>
      <c r="T2344">
        <f t="shared" si="324"/>
        <v>-1</v>
      </c>
      <c r="U2344" s="1">
        <v>42837</v>
      </c>
      <c r="V2344" s="13">
        <f t="shared" si="325"/>
        <v>42826</v>
      </c>
      <c r="W2344" s="14">
        <f t="shared" si="326"/>
        <v>42837</v>
      </c>
      <c r="X2344" s="1" t="str">
        <f t="shared" si="327"/>
        <v>Wednesday</v>
      </c>
      <c r="Y2344" s="2">
        <v>0.69135416666666671</v>
      </c>
      <c r="Z2344" s="2">
        <f t="shared" si="328"/>
        <v>0.70833333333333326</v>
      </c>
      <c r="AA2344">
        <f>1</f>
        <v>1</v>
      </c>
      <c r="AB2344" s="1">
        <v>42837</v>
      </c>
      <c r="AC2344" s="13">
        <f t="shared" si="329"/>
        <v>42826</v>
      </c>
      <c r="AD2344" s="14">
        <f t="shared" si="330"/>
        <v>42837</v>
      </c>
      <c r="AE2344" s="1" t="str">
        <f t="shared" si="331"/>
        <v>Wednesday</v>
      </c>
      <c r="AF2344" s="2">
        <v>0.70745370370370375</v>
      </c>
      <c r="AG2344" s="2">
        <f t="shared" si="332"/>
        <v>0.70833333333333326</v>
      </c>
      <c r="AH2344" t="s">
        <v>25</v>
      </c>
    </row>
    <row r="2345" spans="1:34" x14ac:dyDescent="0.25">
      <c r="A2345">
        <v>1576633</v>
      </c>
      <c r="B2345" t="s">
        <v>54</v>
      </c>
      <c r="F2345" t="s">
        <v>20</v>
      </c>
      <c r="G2345" t="s">
        <v>55</v>
      </c>
      <c r="H2345">
        <v>983</v>
      </c>
      <c r="I2345" t="s">
        <v>39</v>
      </c>
      <c r="J2345">
        <f>VLOOKUP(I2345,Key!$A$1:$C$73,2,FALSE)</f>
        <v>43.031480000000002</v>
      </c>
      <c r="K2345">
        <f>VLOOKUP(I2345,Key!$A$1:$C$73,3,FALSE)</f>
        <v>-87.908169999999998</v>
      </c>
      <c r="L2345" t="s">
        <v>39</v>
      </c>
      <c r="M2345">
        <f>VLOOKUP(L2345,Key!$A$1:$C$73,2,FALSE)</f>
        <v>43.031480000000002</v>
      </c>
      <c r="N2345">
        <f>VLOOKUP(L2345,Key!$A$1:$C$73,3,FALSE)</f>
        <v>-87.908169999999998</v>
      </c>
      <c r="O2345">
        <v>188</v>
      </c>
      <c r="P2345">
        <v>21</v>
      </c>
      <c r="Q2345">
        <v>18</v>
      </c>
      <c r="R2345">
        <v>17.100000000000001</v>
      </c>
      <c r="S2345">
        <v>720</v>
      </c>
      <c r="T2345">
        <f t="shared" si="324"/>
        <v>-1</v>
      </c>
      <c r="U2345" s="1">
        <v>42837</v>
      </c>
      <c r="V2345" s="13">
        <f t="shared" si="325"/>
        <v>42826</v>
      </c>
      <c r="W2345" s="14">
        <f t="shared" si="326"/>
        <v>42837</v>
      </c>
      <c r="X2345" s="1" t="str">
        <f t="shared" si="327"/>
        <v>Wednesday</v>
      </c>
      <c r="Y2345" s="2">
        <v>0.73346064814814815</v>
      </c>
      <c r="Z2345" s="2">
        <f t="shared" si="328"/>
        <v>0.75</v>
      </c>
      <c r="AA2345">
        <f>1</f>
        <v>1</v>
      </c>
      <c r="AB2345" s="1">
        <v>42837</v>
      </c>
      <c r="AC2345" s="13">
        <f t="shared" si="329"/>
        <v>42826</v>
      </c>
      <c r="AD2345" s="14">
        <f t="shared" si="330"/>
        <v>42837</v>
      </c>
      <c r="AE2345" s="1" t="str">
        <f t="shared" si="331"/>
        <v>Wednesday</v>
      </c>
      <c r="AF2345" s="2">
        <v>0.8644560185185185</v>
      </c>
      <c r="AG2345" s="2">
        <f t="shared" si="332"/>
        <v>0.875</v>
      </c>
      <c r="AH2345" t="s">
        <v>25</v>
      </c>
    </row>
    <row r="2346" spans="1:34" x14ac:dyDescent="0.25">
      <c r="A2346">
        <v>1576640</v>
      </c>
      <c r="B2346" t="s">
        <v>54</v>
      </c>
      <c r="E2346">
        <v>53154</v>
      </c>
      <c r="F2346" t="s">
        <v>20</v>
      </c>
      <c r="G2346" t="s">
        <v>55</v>
      </c>
      <c r="H2346">
        <v>11</v>
      </c>
      <c r="I2346" t="s">
        <v>39</v>
      </c>
      <c r="J2346">
        <f>VLOOKUP(I2346,Key!$A$1:$C$73,2,FALSE)</f>
        <v>43.031480000000002</v>
      </c>
      <c r="K2346">
        <f>VLOOKUP(I2346,Key!$A$1:$C$73,3,FALSE)</f>
        <v>-87.908169999999998</v>
      </c>
      <c r="L2346" t="s">
        <v>39</v>
      </c>
      <c r="M2346">
        <f>VLOOKUP(L2346,Key!$A$1:$C$73,2,FALSE)</f>
        <v>43.031480000000002</v>
      </c>
      <c r="N2346">
        <f>VLOOKUP(L2346,Key!$A$1:$C$73,3,FALSE)</f>
        <v>-87.908169999999998</v>
      </c>
      <c r="O2346">
        <v>186</v>
      </c>
      <c r="P2346">
        <v>21</v>
      </c>
      <c r="Q2346">
        <v>18</v>
      </c>
      <c r="R2346">
        <v>17.100000000000001</v>
      </c>
      <c r="S2346">
        <v>720</v>
      </c>
      <c r="T2346">
        <f t="shared" si="324"/>
        <v>-1</v>
      </c>
      <c r="U2346" s="1">
        <v>42837</v>
      </c>
      <c r="V2346" s="13">
        <f t="shared" si="325"/>
        <v>42826</v>
      </c>
      <c r="W2346" s="14">
        <f t="shared" si="326"/>
        <v>42837</v>
      </c>
      <c r="X2346" s="1" t="str">
        <f t="shared" si="327"/>
        <v>Wednesday</v>
      </c>
      <c r="Y2346" s="2">
        <v>0.73530092592592589</v>
      </c>
      <c r="Z2346" s="2">
        <f t="shared" si="328"/>
        <v>0.75</v>
      </c>
      <c r="AA2346">
        <f>1</f>
        <v>1</v>
      </c>
      <c r="AB2346" s="1">
        <v>42837</v>
      </c>
      <c r="AC2346" s="13">
        <f t="shared" si="329"/>
        <v>42826</v>
      </c>
      <c r="AD2346" s="14">
        <f t="shared" si="330"/>
        <v>42837</v>
      </c>
      <c r="AE2346" s="1" t="str">
        <f t="shared" si="331"/>
        <v>Wednesday</v>
      </c>
      <c r="AF2346" s="2">
        <v>0.86456018518518529</v>
      </c>
      <c r="AG2346" s="2">
        <f t="shared" si="332"/>
        <v>0.875</v>
      </c>
      <c r="AH2346" t="s">
        <v>25</v>
      </c>
    </row>
    <row r="2347" spans="1:34" x14ac:dyDescent="0.25">
      <c r="A2347">
        <v>1576917</v>
      </c>
      <c r="B2347" t="s">
        <v>54</v>
      </c>
      <c r="E2347">
        <v>60714</v>
      </c>
      <c r="F2347" t="s">
        <v>20</v>
      </c>
      <c r="G2347" t="s">
        <v>55</v>
      </c>
      <c r="H2347">
        <v>5502</v>
      </c>
      <c r="I2347" t="s">
        <v>68</v>
      </c>
      <c r="J2347">
        <f>VLOOKUP(I2347,Key!$A$1:$C$73,2,FALSE)</f>
        <v>43.026470000000003</v>
      </c>
      <c r="K2347">
        <f>VLOOKUP(I2347,Key!$A$1:$C$73,3,FALSE)</f>
        <v>-87.918040000000005</v>
      </c>
      <c r="L2347" t="s">
        <v>84</v>
      </c>
      <c r="M2347">
        <f>VLOOKUP(L2347,Key!$A$1:$C$73,2,FALSE)</f>
        <v>43.040154000000001</v>
      </c>
      <c r="N2347">
        <f>VLOOKUP(L2347,Key!$A$1:$C$73,3,FALSE)</f>
        <v>-87.932113000000001</v>
      </c>
      <c r="O2347">
        <v>19</v>
      </c>
      <c r="P2347">
        <v>3</v>
      </c>
      <c r="Q2347">
        <v>2.9</v>
      </c>
      <c r="R2347">
        <v>2.7</v>
      </c>
      <c r="S2347">
        <v>114</v>
      </c>
      <c r="T2347">
        <f t="shared" si="324"/>
        <v>-1</v>
      </c>
      <c r="U2347" s="1">
        <v>42837</v>
      </c>
      <c r="V2347" s="13">
        <f t="shared" si="325"/>
        <v>42826</v>
      </c>
      <c r="W2347" s="14">
        <f t="shared" si="326"/>
        <v>42837</v>
      </c>
      <c r="X2347" s="1" t="str">
        <f t="shared" si="327"/>
        <v>Wednesday</v>
      </c>
      <c r="Y2347" s="2">
        <v>0.91984953703703709</v>
      </c>
      <c r="Z2347" s="2">
        <f t="shared" si="328"/>
        <v>0.91666666666666663</v>
      </c>
      <c r="AA2347">
        <f>1</f>
        <v>1</v>
      </c>
      <c r="AB2347" s="1">
        <v>42837</v>
      </c>
      <c r="AC2347" s="13">
        <f t="shared" si="329"/>
        <v>42826</v>
      </c>
      <c r="AD2347" s="14">
        <f t="shared" si="330"/>
        <v>42837</v>
      </c>
      <c r="AE2347" s="1" t="str">
        <f t="shared" si="331"/>
        <v>Wednesday</v>
      </c>
      <c r="AF2347" s="2">
        <v>0.93267361111111102</v>
      </c>
      <c r="AG2347" s="2">
        <f t="shared" si="332"/>
        <v>0.91666666666666663</v>
      </c>
      <c r="AH2347" t="s">
        <v>23</v>
      </c>
    </row>
    <row r="2348" spans="1:34" x14ac:dyDescent="0.25">
      <c r="A2348">
        <v>1569430</v>
      </c>
      <c r="B2348" t="s">
        <v>54</v>
      </c>
      <c r="E2348">
        <v>80465</v>
      </c>
      <c r="F2348" t="s">
        <v>20</v>
      </c>
      <c r="G2348" t="s">
        <v>55</v>
      </c>
      <c r="H2348">
        <v>11131</v>
      </c>
      <c r="I2348" t="s">
        <v>33</v>
      </c>
      <c r="J2348">
        <f>VLOOKUP(I2348,Key!$A$1:$C$73,2,FALSE)</f>
        <v>43.045712999999999</v>
      </c>
      <c r="K2348">
        <f>VLOOKUP(I2348,Key!$A$1:$C$73,3,FALSE)</f>
        <v>-87.899756999999994</v>
      </c>
      <c r="L2348" t="s">
        <v>33</v>
      </c>
      <c r="M2348">
        <f>VLOOKUP(L2348,Key!$A$1:$C$73,2,FALSE)</f>
        <v>43.045712999999999</v>
      </c>
      <c r="N2348">
        <f>VLOOKUP(L2348,Key!$A$1:$C$73,3,FALSE)</f>
        <v>-87.899756999999994</v>
      </c>
      <c r="O2348">
        <v>51</v>
      </c>
      <c r="P2348">
        <v>3</v>
      </c>
      <c r="Q2348">
        <v>7.7</v>
      </c>
      <c r="R2348">
        <v>7.3</v>
      </c>
      <c r="S2348">
        <v>306</v>
      </c>
      <c r="T2348">
        <f t="shared" si="324"/>
        <v>-1</v>
      </c>
      <c r="U2348" s="1">
        <v>42838</v>
      </c>
      <c r="V2348" s="13">
        <f t="shared" si="325"/>
        <v>42826</v>
      </c>
      <c r="W2348" s="14">
        <f t="shared" si="326"/>
        <v>42838</v>
      </c>
      <c r="X2348" s="1" t="str">
        <f t="shared" si="327"/>
        <v>Thursday</v>
      </c>
      <c r="Y2348" s="2">
        <v>0.5543055555555555</v>
      </c>
      <c r="Z2348" s="2">
        <f t="shared" si="328"/>
        <v>0.54166666666666663</v>
      </c>
      <c r="AA2348">
        <f>1</f>
        <v>1</v>
      </c>
      <c r="AB2348" s="1">
        <v>42838</v>
      </c>
      <c r="AC2348" s="13">
        <f t="shared" si="329"/>
        <v>42826</v>
      </c>
      <c r="AD2348" s="14">
        <f t="shared" si="330"/>
        <v>42838</v>
      </c>
      <c r="AE2348" s="1" t="str">
        <f t="shared" si="331"/>
        <v>Thursday</v>
      </c>
      <c r="AF2348" s="2">
        <v>0.59017361111111111</v>
      </c>
      <c r="AG2348" s="2">
        <f t="shared" si="332"/>
        <v>0.58333333333333326</v>
      </c>
      <c r="AH2348" t="s">
        <v>25</v>
      </c>
    </row>
    <row r="2349" spans="1:34" x14ac:dyDescent="0.25">
      <c r="A2349">
        <v>1577904</v>
      </c>
      <c r="B2349" t="s">
        <v>54</v>
      </c>
      <c r="E2349">
        <v>53149</v>
      </c>
      <c r="F2349" t="s">
        <v>20</v>
      </c>
      <c r="G2349" t="s">
        <v>55</v>
      </c>
      <c r="H2349">
        <v>5497</v>
      </c>
      <c r="I2349" t="s">
        <v>79</v>
      </c>
      <c r="J2349">
        <f>VLOOKUP(I2349,Key!$A$1:$C$73,2,FALSE)</f>
        <v>43.04804</v>
      </c>
      <c r="K2349">
        <f>VLOOKUP(I2349,Key!$A$1:$C$73,3,FALSE)</f>
        <v>-87.896720000000002</v>
      </c>
      <c r="L2349" t="s">
        <v>79</v>
      </c>
      <c r="M2349">
        <f>VLOOKUP(L2349,Key!$A$1:$C$73,2,FALSE)</f>
        <v>43.04804</v>
      </c>
      <c r="N2349">
        <f>VLOOKUP(L2349,Key!$A$1:$C$73,3,FALSE)</f>
        <v>-87.896720000000002</v>
      </c>
      <c r="O2349">
        <v>105</v>
      </c>
      <c r="P2349">
        <v>9</v>
      </c>
      <c r="Q2349">
        <v>15.8</v>
      </c>
      <c r="R2349">
        <v>15</v>
      </c>
      <c r="S2349">
        <v>630</v>
      </c>
      <c r="T2349">
        <f t="shared" si="324"/>
        <v>-1</v>
      </c>
      <c r="U2349" s="1">
        <v>42838</v>
      </c>
      <c r="V2349" s="13">
        <f t="shared" si="325"/>
        <v>42826</v>
      </c>
      <c r="W2349" s="14">
        <f t="shared" si="326"/>
        <v>42838</v>
      </c>
      <c r="X2349" s="1" t="str">
        <f t="shared" si="327"/>
        <v>Thursday</v>
      </c>
      <c r="Y2349" s="2">
        <v>0.76788194444444446</v>
      </c>
      <c r="Z2349" s="2">
        <f t="shared" si="328"/>
        <v>0.75</v>
      </c>
      <c r="AA2349">
        <f>1</f>
        <v>1</v>
      </c>
      <c r="AB2349" s="1">
        <v>42838</v>
      </c>
      <c r="AC2349" s="13">
        <f t="shared" si="329"/>
        <v>42826</v>
      </c>
      <c r="AD2349" s="14">
        <f t="shared" si="330"/>
        <v>42838</v>
      </c>
      <c r="AE2349" s="1" t="str">
        <f t="shared" si="331"/>
        <v>Thursday</v>
      </c>
      <c r="AF2349" s="2">
        <v>0.84034722222222225</v>
      </c>
      <c r="AG2349" s="2">
        <f t="shared" si="332"/>
        <v>0.83333333333333326</v>
      </c>
      <c r="AH2349" t="s">
        <v>25</v>
      </c>
    </row>
    <row r="2350" spans="1:34" x14ac:dyDescent="0.25">
      <c r="A2350">
        <v>1342110</v>
      </c>
      <c r="B2350" t="s">
        <v>54</v>
      </c>
      <c r="E2350">
        <v>53226</v>
      </c>
      <c r="F2350" t="s">
        <v>20</v>
      </c>
      <c r="G2350" t="s">
        <v>55</v>
      </c>
      <c r="H2350">
        <v>338</v>
      </c>
      <c r="I2350" t="s">
        <v>52</v>
      </c>
      <c r="J2350">
        <f>VLOOKUP(I2350,Key!$A$1:$C$73,2,FALSE)</f>
        <v>43.042490000000001</v>
      </c>
      <c r="K2350">
        <f>VLOOKUP(I2350,Key!$A$1:$C$73,3,FALSE)</f>
        <v>-87.909959999999998</v>
      </c>
      <c r="L2350" t="s">
        <v>36</v>
      </c>
      <c r="M2350">
        <f>VLOOKUP(L2350,Key!$A$1:$C$73,2,FALSE)</f>
        <v>43.03519</v>
      </c>
      <c r="N2350">
        <f>VLOOKUP(L2350,Key!$A$1:$C$73,3,FALSE)</f>
        <v>-87.907390000000007</v>
      </c>
      <c r="O2350">
        <v>9</v>
      </c>
      <c r="P2350">
        <v>0</v>
      </c>
      <c r="Q2350">
        <v>1.4</v>
      </c>
      <c r="R2350">
        <v>1.3</v>
      </c>
      <c r="S2350">
        <v>54</v>
      </c>
      <c r="T2350">
        <f t="shared" si="324"/>
        <v>-1</v>
      </c>
      <c r="U2350" s="1">
        <v>42838</v>
      </c>
      <c r="V2350" s="13">
        <f t="shared" si="325"/>
        <v>42826</v>
      </c>
      <c r="W2350" s="14">
        <f t="shared" si="326"/>
        <v>42838</v>
      </c>
      <c r="X2350" s="1" t="str">
        <f t="shared" si="327"/>
        <v>Thursday</v>
      </c>
      <c r="Y2350" s="2">
        <v>0.78427083333333336</v>
      </c>
      <c r="Z2350" s="2">
        <f t="shared" si="328"/>
        <v>0.79166666666666663</v>
      </c>
      <c r="AA2350">
        <f>1</f>
        <v>1</v>
      </c>
      <c r="AB2350" s="1">
        <v>42838</v>
      </c>
      <c r="AC2350" s="13">
        <f t="shared" si="329"/>
        <v>42826</v>
      </c>
      <c r="AD2350" s="14">
        <f t="shared" si="330"/>
        <v>42838</v>
      </c>
      <c r="AE2350" s="1" t="str">
        <f t="shared" si="331"/>
        <v>Thursday</v>
      </c>
      <c r="AF2350" s="2">
        <v>0.79078703703703701</v>
      </c>
      <c r="AG2350" s="2">
        <f t="shared" si="332"/>
        <v>0.79166666666666663</v>
      </c>
      <c r="AH2350" t="s">
        <v>23</v>
      </c>
    </row>
    <row r="2351" spans="1:34" x14ac:dyDescent="0.25">
      <c r="A2351">
        <v>1577962</v>
      </c>
      <c r="B2351" t="s">
        <v>54</v>
      </c>
      <c r="E2351">
        <v>60517</v>
      </c>
      <c r="F2351" t="s">
        <v>20</v>
      </c>
      <c r="G2351" t="s">
        <v>55</v>
      </c>
      <c r="H2351">
        <v>11072</v>
      </c>
      <c r="I2351" t="s">
        <v>84</v>
      </c>
      <c r="J2351">
        <f>VLOOKUP(I2351,Key!$A$1:$C$73,2,FALSE)</f>
        <v>43.040154000000001</v>
      </c>
      <c r="K2351">
        <f>VLOOKUP(I2351,Key!$A$1:$C$73,3,FALSE)</f>
        <v>-87.932113000000001</v>
      </c>
      <c r="L2351" t="s">
        <v>36</v>
      </c>
      <c r="M2351">
        <f>VLOOKUP(L2351,Key!$A$1:$C$73,2,FALSE)</f>
        <v>43.03519</v>
      </c>
      <c r="N2351">
        <f>VLOOKUP(L2351,Key!$A$1:$C$73,3,FALSE)</f>
        <v>-87.907390000000007</v>
      </c>
      <c r="O2351">
        <v>11</v>
      </c>
      <c r="P2351">
        <v>0</v>
      </c>
      <c r="Q2351">
        <v>1.7</v>
      </c>
      <c r="R2351">
        <v>1.6</v>
      </c>
      <c r="S2351">
        <v>66</v>
      </c>
      <c r="T2351">
        <f t="shared" si="324"/>
        <v>-1</v>
      </c>
      <c r="U2351" s="1">
        <v>42838</v>
      </c>
      <c r="V2351" s="13">
        <f t="shared" si="325"/>
        <v>42826</v>
      </c>
      <c r="W2351" s="14">
        <f t="shared" si="326"/>
        <v>42838</v>
      </c>
      <c r="X2351" s="1" t="str">
        <f t="shared" si="327"/>
        <v>Thursday</v>
      </c>
      <c r="Y2351" s="2">
        <v>0.79170138888888886</v>
      </c>
      <c r="Z2351" s="2">
        <f t="shared" si="328"/>
        <v>0.79166666666666663</v>
      </c>
      <c r="AA2351">
        <f>1</f>
        <v>1</v>
      </c>
      <c r="AB2351" s="1">
        <v>42838</v>
      </c>
      <c r="AC2351" s="13">
        <f t="shared" si="329"/>
        <v>42826</v>
      </c>
      <c r="AD2351" s="14">
        <f t="shared" si="330"/>
        <v>42838</v>
      </c>
      <c r="AE2351" s="1" t="str">
        <f t="shared" si="331"/>
        <v>Thursday</v>
      </c>
      <c r="AF2351" s="2">
        <v>0.79940972222222229</v>
      </c>
      <c r="AG2351" s="2">
        <f t="shared" si="332"/>
        <v>0.79166666666666663</v>
      </c>
      <c r="AH2351" t="s">
        <v>23</v>
      </c>
    </row>
    <row r="2352" spans="1:34" x14ac:dyDescent="0.25">
      <c r="A2352">
        <v>1578707</v>
      </c>
      <c r="B2352" t="s">
        <v>54</v>
      </c>
      <c r="E2352">
        <v>53202</v>
      </c>
      <c r="F2352" t="s">
        <v>20</v>
      </c>
      <c r="G2352" t="s">
        <v>55</v>
      </c>
      <c r="H2352">
        <v>1000</v>
      </c>
      <c r="I2352" t="s">
        <v>44</v>
      </c>
      <c r="J2352">
        <f>VLOOKUP(I2352,Key!$A$1:$C$73,2,FALSE)</f>
        <v>43.03886</v>
      </c>
      <c r="K2352">
        <f>VLOOKUP(I2352,Key!$A$1:$C$73,3,FALSE)</f>
        <v>-87.902720000000002</v>
      </c>
      <c r="L2352" t="s">
        <v>42</v>
      </c>
      <c r="M2352">
        <f>VLOOKUP(L2352,Key!$A$1:$C$73,2,FALSE)</f>
        <v>43.038719999999998</v>
      </c>
      <c r="N2352">
        <f>VLOOKUP(L2352,Key!$A$1:$C$73,3,FALSE)</f>
        <v>-87.905339999999995</v>
      </c>
      <c r="O2352">
        <v>20</v>
      </c>
      <c r="P2352">
        <v>0</v>
      </c>
      <c r="Q2352">
        <v>3</v>
      </c>
      <c r="R2352">
        <v>2.9</v>
      </c>
      <c r="S2352">
        <v>120</v>
      </c>
      <c r="T2352">
        <f t="shared" si="324"/>
        <v>-1</v>
      </c>
      <c r="U2352" s="1">
        <v>42839</v>
      </c>
      <c r="V2352" s="13">
        <f t="shared" si="325"/>
        <v>42826</v>
      </c>
      <c r="W2352" s="14">
        <f t="shared" si="326"/>
        <v>42839</v>
      </c>
      <c r="X2352" s="1" t="str">
        <f t="shared" si="327"/>
        <v>Friday</v>
      </c>
      <c r="Y2352" s="2">
        <v>0.51414351851851847</v>
      </c>
      <c r="Z2352" s="2">
        <f t="shared" si="328"/>
        <v>0.5</v>
      </c>
      <c r="AA2352">
        <f>1</f>
        <v>1</v>
      </c>
      <c r="AB2352" s="1">
        <v>42839</v>
      </c>
      <c r="AC2352" s="13">
        <f t="shared" si="329"/>
        <v>42826</v>
      </c>
      <c r="AD2352" s="14">
        <f t="shared" si="330"/>
        <v>42839</v>
      </c>
      <c r="AE2352" s="1" t="str">
        <f t="shared" si="331"/>
        <v>Friday</v>
      </c>
      <c r="AF2352" s="2">
        <v>0.52822916666666664</v>
      </c>
      <c r="AG2352" s="2">
        <f t="shared" si="332"/>
        <v>0.54166666666666663</v>
      </c>
      <c r="AH2352" t="s">
        <v>23</v>
      </c>
    </row>
    <row r="2353" spans="1:34" x14ac:dyDescent="0.25">
      <c r="A2353">
        <v>1578460</v>
      </c>
      <c r="B2353" t="s">
        <v>54</v>
      </c>
      <c r="E2353">
        <v>53212</v>
      </c>
      <c r="F2353" t="s">
        <v>20</v>
      </c>
      <c r="G2353" t="s">
        <v>55</v>
      </c>
      <c r="H2353">
        <v>5474</v>
      </c>
      <c r="I2353" t="s">
        <v>92</v>
      </c>
      <c r="J2353">
        <f>VLOOKUP(I2353,Key!$A$1:$C$73,2,FALSE)</f>
        <v>43.038245000000003</v>
      </c>
      <c r="K2353">
        <f>VLOOKUP(I2353,Key!$A$1:$C$73,3,FALSE)</f>
        <v>-87.914811999999998</v>
      </c>
      <c r="L2353" t="s">
        <v>37</v>
      </c>
      <c r="M2353">
        <f>VLOOKUP(L2353,Key!$A$1:$C$73,2,FALSE)</f>
        <v>43.049230000000001</v>
      </c>
      <c r="N2353">
        <f>VLOOKUP(L2353,Key!$A$1:$C$73,3,FALSE)</f>
        <v>-87.911940000000001</v>
      </c>
      <c r="O2353">
        <v>21</v>
      </c>
      <c r="P2353">
        <v>0</v>
      </c>
      <c r="Q2353">
        <v>3.2</v>
      </c>
      <c r="R2353">
        <v>3</v>
      </c>
      <c r="S2353">
        <v>126</v>
      </c>
      <c r="T2353">
        <f t="shared" si="324"/>
        <v>-1</v>
      </c>
      <c r="U2353" s="1">
        <v>42839</v>
      </c>
      <c r="V2353" s="13">
        <f t="shared" si="325"/>
        <v>42826</v>
      </c>
      <c r="W2353" s="14">
        <f t="shared" si="326"/>
        <v>42839</v>
      </c>
      <c r="X2353" s="1" t="str">
        <f t="shared" si="327"/>
        <v>Friday</v>
      </c>
      <c r="Y2353" s="2">
        <v>0.51799768518518519</v>
      </c>
      <c r="Z2353" s="2">
        <f t="shared" si="328"/>
        <v>0.5</v>
      </c>
      <c r="AA2353">
        <f>1</f>
        <v>1</v>
      </c>
      <c r="AB2353" s="1">
        <v>42839</v>
      </c>
      <c r="AC2353" s="13">
        <f t="shared" si="329"/>
        <v>42826</v>
      </c>
      <c r="AD2353" s="14">
        <f t="shared" si="330"/>
        <v>42839</v>
      </c>
      <c r="AE2353" s="1" t="str">
        <f t="shared" si="331"/>
        <v>Friday</v>
      </c>
      <c r="AF2353" s="2">
        <v>0.53215277777777781</v>
      </c>
      <c r="AG2353" s="2">
        <f t="shared" si="332"/>
        <v>0.54166666666666663</v>
      </c>
      <c r="AH2353" t="s">
        <v>23</v>
      </c>
    </row>
    <row r="2354" spans="1:34" x14ac:dyDescent="0.25">
      <c r="A2354">
        <v>1578886</v>
      </c>
      <c r="B2354" t="s">
        <v>54</v>
      </c>
      <c r="E2354">
        <v>53149</v>
      </c>
      <c r="F2354" t="s">
        <v>20</v>
      </c>
      <c r="G2354" t="s">
        <v>55</v>
      </c>
      <c r="H2354">
        <v>5442</v>
      </c>
      <c r="I2354" t="s">
        <v>21</v>
      </c>
      <c r="J2354">
        <f>VLOOKUP(I2354,Key!$A$1:$C$73,2,FALSE)</f>
        <v>43.074890000000003</v>
      </c>
      <c r="K2354">
        <f>VLOOKUP(I2354,Key!$A$1:$C$73,3,FALSE)</f>
        <v>-87.882810000000006</v>
      </c>
      <c r="L2354" t="s">
        <v>22</v>
      </c>
      <c r="M2354">
        <f>VLOOKUP(L2354,Key!$A$1:$C$73,2,FALSE)</f>
        <v>43.058619999999998</v>
      </c>
      <c r="N2354">
        <f>VLOOKUP(L2354,Key!$A$1:$C$73,3,FALSE)</f>
        <v>-87.885319999999993</v>
      </c>
      <c r="O2354">
        <v>26</v>
      </c>
      <c r="P2354">
        <v>0</v>
      </c>
      <c r="Q2354">
        <v>3.9</v>
      </c>
      <c r="R2354">
        <v>3.7</v>
      </c>
      <c r="S2354">
        <v>156</v>
      </c>
      <c r="T2354">
        <f t="shared" si="324"/>
        <v>-1</v>
      </c>
      <c r="U2354" s="1">
        <v>42839</v>
      </c>
      <c r="V2354" s="13">
        <f t="shared" si="325"/>
        <v>42826</v>
      </c>
      <c r="W2354" s="14">
        <f t="shared" si="326"/>
        <v>42839</v>
      </c>
      <c r="X2354" s="1" t="str">
        <f t="shared" si="327"/>
        <v>Friday</v>
      </c>
      <c r="Y2354" s="2">
        <v>0.55335648148148142</v>
      </c>
      <c r="Z2354" s="2">
        <f t="shared" si="328"/>
        <v>0.54166666666666663</v>
      </c>
      <c r="AA2354">
        <f>1</f>
        <v>1</v>
      </c>
      <c r="AB2354" s="1">
        <v>42839</v>
      </c>
      <c r="AC2354" s="13">
        <f t="shared" si="329"/>
        <v>42826</v>
      </c>
      <c r="AD2354" s="14">
        <f t="shared" si="330"/>
        <v>42839</v>
      </c>
      <c r="AE2354" s="1" t="str">
        <f t="shared" si="331"/>
        <v>Friday</v>
      </c>
      <c r="AF2354" s="2">
        <v>0.57149305555555563</v>
      </c>
      <c r="AG2354" s="2">
        <f t="shared" si="332"/>
        <v>0.58333333333333326</v>
      </c>
      <c r="AH2354" t="s">
        <v>23</v>
      </c>
    </row>
    <row r="2355" spans="1:34" x14ac:dyDescent="0.25">
      <c r="A2355">
        <v>1579061</v>
      </c>
      <c r="B2355" t="s">
        <v>54</v>
      </c>
      <c r="E2355">
        <v>53207</v>
      </c>
      <c r="F2355" t="s">
        <v>20</v>
      </c>
      <c r="G2355" t="s">
        <v>55</v>
      </c>
      <c r="H2355">
        <v>269</v>
      </c>
      <c r="I2355" t="s">
        <v>56</v>
      </c>
      <c r="J2355">
        <f>VLOOKUP(I2355,Key!$A$1:$C$73,2,FALSE)</f>
        <v>43.004728999999998</v>
      </c>
      <c r="K2355">
        <f>VLOOKUP(I2355,Key!$A$1:$C$73,3,FALSE)</f>
        <v>-87.905463999999995</v>
      </c>
      <c r="L2355" t="s">
        <v>56</v>
      </c>
      <c r="M2355">
        <f>VLOOKUP(L2355,Key!$A$1:$C$73,2,FALSE)</f>
        <v>43.004728999999998</v>
      </c>
      <c r="N2355">
        <f>VLOOKUP(L2355,Key!$A$1:$C$73,3,FALSE)</f>
        <v>-87.905463999999995</v>
      </c>
      <c r="O2355">
        <v>31</v>
      </c>
      <c r="P2355">
        <v>0</v>
      </c>
      <c r="Q2355">
        <v>4.7</v>
      </c>
      <c r="R2355">
        <v>4.4000000000000004</v>
      </c>
      <c r="S2355">
        <v>186</v>
      </c>
      <c r="T2355">
        <f t="shared" si="324"/>
        <v>-1</v>
      </c>
      <c r="U2355" s="1">
        <v>42839</v>
      </c>
      <c r="V2355" s="13">
        <f t="shared" si="325"/>
        <v>42826</v>
      </c>
      <c r="W2355" s="14">
        <f t="shared" si="326"/>
        <v>42839</v>
      </c>
      <c r="X2355" s="1" t="str">
        <f t="shared" si="327"/>
        <v>Friday</v>
      </c>
      <c r="Y2355" s="2">
        <v>0.59394675925925922</v>
      </c>
      <c r="Z2355" s="2">
        <f t="shared" si="328"/>
        <v>0.58333333333333326</v>
      </c>
      <c r="AA2355">
        <f>1</f>
        <v>1</v>
      </c>
      <c r="AB2355" s="1">
        <v>42839</v>
      </c>
      <c r="AC2355" s="13">
        <f t="shared" si="329"/>
        <v>42826</v>
      </c>
      <c r="AD2355" s="14">
        <f t="shared" si="330"/>
        <v>42839</v>
      </c>
      <c r="AE2355" s="1" t="str">
        <f t="shared" si="331"/>
        <v>Friday</v>
      </c>
      <c r="AF2355" s="2">
        <v>0.61586805555555557</v>
      </c>
      <c r="AG2355" s="2">
        <f t="shared" si="332"/>
        <v>0.625</v>
      </c>
      <c r="AH2355" t="s">
        <v>25</v>
      </c>
    </row>
    <row r="2356" spans="1:34" x14ac:dyDescent="0.25">
      <c r="A2356">
        <v>1579178</v>
      </c>
      <c r="B2356" t="s">
        <v>54</v>
      </c>
      <c r="E2356">
        <v>32819</v>
      </c>
      <c r="F2356" t="s">
        <v>20</v>
      </c>
      <c r="G2356" t="s">
        <v>55</v>
      </c>
      <c r="H2356">
        <v>21</v>
      </c>
      <c r="I2356" t="s">
        <v>81</v>
      </c>
      <c r="J2356">
        <f>VLOOKUP(I2356,Key!$A$1:$C$73,2,FALSE)</f>
        <v>43.058010000000003</v>
      </c>
      <c r="K2356">
        <f>VLOOKUP(I2356,Key!$A$1:$C$73,3,FALSE)</f>
        <v>-87.877300000000005</v>
      </c>
      <c r="L2356" t="s">
        <v>81</v>
      </c>
      <c r="M2356">
        <f>VLOOKUP(L2356,Key!$A$1:$C$73,2,FALSE)</f>
        <v>43.058010000000003</v>
      </c>
      <c r="N2356">
        <f>VLOOKUP(L2356,Key!$A$1:$C$73,3,FALSE)</f>
        <v>-87.877300000000005</v>
      </c>
      <c r="O2356">
        <v>95</v>
      </c>
      <c r="P2356">
        <v>9</v>
      </c>
      <c r="Q2356">
        <v>14.3</v>
      </c>
      <c r="R2356">
        <v>13.5</v>
      </c>
      <c r="S2356">
        <v>570</v>
      </c>
      <c r="T2356">
        <f t="shared" si="324"/>
        <v>-1</v>
      </c>
      <c r="U2356" s="1">
        <v>42839</v>
      </c>
      <c r="V2356" s="13">
        <f t="shared" si="325"/>
        <v>42826</v>
      </c>
      <c r="W2356" s="14">
        <f t="shared" si="326"/>
        <v>42839</v>
      </c>
      <c r="X2356" s="1" t="str">
        <f t="shared" si="327"/>
        <v>Friday</v>
      </c>
      <c r="Y2356" s="2">
        <v>0.61927083333333333</v>
      </c>
      <c r="Z2356" s="2">
        <f t="shared" si="328"/>
        <v>0.625</v>
      </c>
      <c r="AA2356">
        <f>1</f>
        <v>1</v>
      </c>
      <c r="AB2356" s="1">
        <v>42839</v>
      </c>
      <c r="AC2356" s="13">
        <f t="shared" si="329"/>
        <v>42826</v>
      </c>
      <c r="AD2356" s="14">
        <f t="shared" si="330"/>
        <v>42839</v>
      </c>
      <c r="AE2356" s="1" t="str">
        <f t="shared" si="331"/>
        <v>Friday</v>
      </c>
      <c r="AF2356" s="2">
        <v>0.68483796296296295</v>
      </c>
      <c r="AG2356" s="2">
        <f t="shared" si="332"/>
        <v>0.66666666666666663</v>
      </c>
      <c r="AH2356" t="s">
        <v>25</v>
      </c>
    </row>
    <row r="2357" spans="1:34" x14ac:dyDescent="0.25">
      <c r="A2357">
        <v>1578835</v>
      </c>
      <c r="B2357" t="s">
        <v>54</v>
      </c>
      <c r="E2357">
        <v>15241</v>
      </c>
      <c r="F2357" t="s">
        <v>20</v>
      </c>
      <c r="G2357" t="s">
        <v>55</v>
      </c>
      <c r="H2357">
        <v>11124</v>
      </c>
      <c r="I2357" t="s">
        <v>48</v>
      </c>
      <c r="J2357">
        <f>VLOOKUP(I2357,Key!$A$1:$C$73,2,FALSE)</f>
        <v>43.031320000000001</v>
      </c>
      <c r="K2357">
        <f>VLOOKUP(I2357,Key!$A$1:$C$73,3,FALSE)</f>
        <v>-87.904259999999994</v>
      </c>
      <c r="L2357" t="s">
        <v>84</v>
      </c>
      <c r="M2357">
        <f>VLOOKUP(L2357,Key!$A$1:$C$73,2,FALSE)</f>
        <v>43.040154000000001</v>
      </c>
      <c r="N2357">
        <f>VLOOKUP(L2357,Key!$A$1:$C$73,3,FALSE)</f>
        <v>-87.932113000000001</v>
      </c>
      <c r="O2357">
        <v>104</v>
      </c>
      <c r="P2357">
        <v>9</v>
      </c>
      <c r="Q2357">
        <v>15.6</v>
      </c>
      <c r="R2357">
        <v>14.8</v>
      </c>
      <c r="S2357">
        <v>624</v>
      </c>
      <c r="T2357">
        <f t="shared" si="324"/>
        <v>-1</v>
      </c>
      <c r="U2357" s="1">
        <v>42839</v>
      </c>
      <c r="V2357" s="13">
        <f t="shared" si="325"/>
        <v>42826</v>
      </c>
      <c r="W2357" s="14">
        <f t="shared" si="326"/>
        <v>42839</v>
      </c>
      <c r="X2357" s="1" t="str">
        <f t="shared" si="327"/>
        <v>Friday</v>
      </c>
      <c r="Y2357" s="2">
        <v>0.62421296296296302</v>
      </c>
      <c r="Z2357" s="2">
        <f t="shared" si="328"/>
        <v>0.625</v>
      </c>
      <c r="AA2357">
        <f>1</f>
        <v>1</v>
      </c>
      <c r="AB2357" s="1">
        <v>42839</v>
      </c>
      <c r="AC2357" s="13">
        <f t="shared" si="329"/>
        <v>42826</v>
      </c>
      <c r="AD2357" s="14">
        <f t="shared" si="330"/>
        <v>42839</v>
      </c>
      <c r="AE2357" s="1" t="str">
        <f t="shared" si="331"/>
        <v>Friday</v>
      </c>
      <c r="AF2357" s="2">
        <v>0.69623842592592589</v>
      </c>
      <c r="AG2357" s="2">
        <f t="shared" si="332"/>
        <v>0.70833333333333326</v>
      </c>
      <c r="AH2357" t="s">
        <v>23</v>
      </c>
    </row>
    <row r="2358" spans="1:34" x14ac:dyDescent="0.25">
      <c r="A2358">
        <v>1350828</v>
      </c>
      <c r="B2358" t="s">
        <v>54</v>
      </c>
      <c r="E2358">
        <v>53207</v>
      </c>
      <c r="F2358" t="s">
        <v>20</v>
      </c>
      <c r="G2358" t="s">
        <v>55</v>
      </c>
      <c r="H2358">
        <v>204</v>
      </c>
      <c r="I2358" t="s">
        <v>36</v>
      </c>
      <c r="J2358">
        <f>VLOOKUP(I2358,Key!$A$1:$C$73,2,FALSE)</f>
        <v>43.03519</v>
      </c>
      <c r="K2358">
        <f>VLOOKUP(I2358,Key!$A$1:$C$73,3,FALSE)</f>
        <v>-87.907390000000007</v>
      </c>
      <c r="L2358" t="s">
        <v>56</v>
      </c>
      <c r="M2358">
        <f>VLOOKUP(L2358,Key!$A$1:$C$73,2,FALSE)</f>
        <v>43.004728999999998</v>
      </c>
      <c r="N2358">
        <f>VLOOKUP(L2358,Key!$A$1:$C$73,3,FALSE)</f>
        <v>-87.905463999999995</v>
      </c>
      <c r="O2358">
        <v>12</v>
      </c>
      <c r="P2358">
        <v>0</v>
      </c>
      <c r="Q2358">
        <v>1.8</v>
      </c>
      <c r="R2358">
        <v>1.7</v>
      </c>
      <c r="S2358">
        <v>72</v>
      </c>
      <c r="T2358">
        <f t="shared" si="324"/>
        <v>-1</v>
      </c>
      <c r="U2358" s="1">
        <v>42839</v>
      </c>
      <c r="V2358" s="13">
        <f t="shared" si="325"/>
        <v>42826</v>
      </c>
      <c r="W2358" s="14">
        <f t="shared" si="326"/>
        <v>42839</v>
      </c>
      <c r="X2358" s="1" t="str">
        <f t="shared" si="327"/>
        <v>Friday</v>
      </c>
      <c r="Y2358" s="2">
        <v>0.63831018518518523</v>
      </c>
      <c r="Z2358" s="2">
        <f t="shared" si="328"/>
        <v>0.625</v>
      </c>
      <c r="AA2358">
        <f>1</f>
        <v>1</v>
      </c>
      <c r="AB2358" s="1">
        <v>42839</v>
      </c>
      <c r="AC2358" s="13">
        <f t="shared" si="329"/>
        <v>42826</v>
      </c>
      <c r="AD2358" s="14">
        <f t="shared" si="330"/>
        <v>42839</v>
      </c>
      <c r="AE2358" s="1" t="str">
        <f t="shared" si="331"/>
        <v>Friday</v>
      </c>
      <c r="AF2358" s="2">
        <v>0.64680555555555552</v>
      </c>
      <c r="AG2358" s="2">
        <f t="shared" si="332"/>
        <v>0.66666666666666663</v>
      </c>
      <c r="AH2358" t="s">
        <v>23</v>
      </c>
    </row>
    <row r="2359" spans="1:34" x14ac:dyDescent="0.25">
      <c r="A2359">
        <v>1579354</v>
      </c>
      <c r="B2359" t="s">
        <v>54</v>
      </c>
      <c r="E2359">
        <v>53189</v>
      </c>
      <c r="F2359" t="s">
        <v>20</v>
      </c>
      <c r="G2359" t="s">
        <v>55</v>
      </c>
      <c r="H2359">
        <v>78</v>
      </c>
      <c r="I2359" t="s">
        <v>81</v>
      </c>
      <c r="J2359">
        <f>VLOOKUP(I2359,Key!$A$1:$C$73,2,FALSE)</f>
        <v>43.058010000000003</v>
      </c>
      <c r="K2359">
        <f>VLOOKUP(I2359,Key!$A$1:$C$73,3,FALSE)</f>
        <v>-87.877300000000005</v>
      </c>
      <c r="L2359" t="s">
        <v>81</v>
      </c>
      <c r="M2359">
        <f>VLOOKUP(L2359,Key!$A$1:$C$73,2,FALSE)</f>
        <v>43.058010000000003</v>
      </c>
      <c r="N2359">
        <f>VLOOKUP(L2359,Key!$A$1:$C$73,3,FALSE)</f>
        <v>-87.877300000000005</v>
      </c>
      <c r="O2359">
        <v>49</v>
      </c>
      <c r="P2359">
        <v>3</v>
      </c>
      <c r="Q2359">
        <v>7.4</v>
      </c>
      <c r="R2359">
        <v>7</v>
      </c>
      <c r="S2359">
        <v>294</v>
      </c>
      <c r="T2359">
        <f t="shared" si="324"/>
        <v>-1</v>
      </c>
      <c r="U2359" s="1">
        <v>42839</v>
      </c>
      <c r="V2359" s="13">
        <f t="shared" si="325"/>
        <v>42826</v>
      </c>
      <c r="W2359" s="14">
        <f t="shared" si="326"/>
        <v>42839</v>
      </c>
      <c r="X2359" s="1" t="str">
        <f t="shared" si="327"/>
        <v>Friday</v>
      </c>
      <c r="Y2359" s="2">
        <v>0.67371527777777773</v>
      </c>
      <c r="Z2359" s="2">
        <f t="shared" si="328"/>
        <v>0.66666666666666663</v>
      </c>
      <c r="AA2359">
        <f>1</f>
        <v>1</v>
      </c>
      <c r="AB2359" s="1">
        <v>42839</v>
      </c>
      <c r="AC2359" s="13">
        <f t="shared" si="329"/>
        <v>42826</v>
      </c>
      <c r="AD2359" s="14">
        <f t="shared" si="330"/>
        <v>42839</v>
      </c>
      <c r="AE2359" s="1" t="str">
        <f t="shared" si="331"/>
        <v>Friday</v>
      </c>
      <c r="AF2359" s="2">
        <v>0.70787037037037026</v>
      </c>
      <c r="AG2359" s="2">
        <f t="shared" si="332"/>
        <v>0.70833333333333326</v>
      </c>
      <c r="AH2359" t="s">
        <v>25</v>
      </c>
    </row>
    <row r="2360" spans="1:34" x14ac:dyDescent="0.25">
      <c r="A2360">
        <v>1306778</v>
      </c>
      <c r="B2360" t="s">
        <v>54</v>
      </c>
      <c r="E2360">
        <v>53204</v>
      </c>
      <c r="F2360" t="s">
        <v>20</v>
      </c>
      <c r="G2360" t="s">
        <v>55</v>
      </c>
      <c r="H2360">
        <v>269</v>
      </c>
      <c r="I2360" t="s">
        <v>56</v>
      </c>
      <c r="J2360">
        <f>VLOOKUP(I2360,Key!$A$1:$C$73,2,FALSE)</f>
        <v>43.004728999999998</v>
      </c>
      <c r="K2360">
        <f>VLOOKUP(I2360,Key!$A$1:$C$73,3,FALSE)</f>
        <v>-87.905463999999995</v>
      </c>
      <c r="L2360" t="s">
        <v>94</v>
      </c>
      <c r="M2360">
        <f>VLOOKUP(L2360,Key!$A$1:$C$73,2,FALSE)</f>
        <v>43.020020000000002</v>
      </c>
      <c r="N2360">
        <f>VLOOKUP(L2360,Key!$A$1:$C$73,3,FALSE)</f>
        <v>-87.912540000000007</v>
      </c>
      <c r="O2360">
        <v>9</v>
      </c>
      <c r="P2360">
        <v>0</v>
      </c>
      <c r="Q2360">
        <v>1.4</v>
      </c>
      <c r="R2360">
        <v>1.3</v>
      </c>
      <c r="S2360">
        <v>54</v>
      </c>
      <c r="T2360">
        <f t="shared" si="324"/>
        <v>-1</v>
      </c>
      <c r="U2360" s="1">
        <v>42839</v>
      </c>
      <c r="V2360" s="13">
        <f t="shared" si="325"/>
        <v>42826</v>
      </c>
      <c r="W2360" s="14">
        <f t="shared" si="326"/>
        <v>42839</v>
      </c>
      <c r="X2360" s="1" t="str">
        <f t="shared" si="327"/>
        <v>Friday</v>
      </c>
      <c r="Y2360" s="2">
        <v>0.68113425925925919</v>
      </c>
      <c r="Z2360" s="2">
        <f t="shared" si="328"/>
        <v>0.66666666666666663</v>
      </c>
      <c r="AA2360">
        <f>1</f>
        <v>1</v>
      </c>
      <c r="AB2360" s="1">
        <v>42839</v>
      </c>
      <c r="AC2360" s="13">
        <f t="shared" si="329"/>
        <v>42826</v>
      </c>
      <c r="AD2360" s="14">
        <f t="shared" si="330"/>
        <v>42839</v>
      </c>
      <c r="AE2360" s="1" t="str">
        <f t="shared" si="331"/>
        <v>Friday</v>
      </c>
      <c r="AF2360" s="2">
        <v>0.68690972222222213</v>
      </c>
      <c r="AG2360" s="2">
        <f t="shared" si="332"/>
        <v>0.66666666666666663</v>
      </c>
      <c r="AH2360" t="s">
        <v>23</v>
      </c>
    </row>
    <row r="2361" spans="1:34" x14ac:dyDescent="0.25">
      <c r="A2361">
        <v>1579566</v>
      </c>
      <c r="B2361" t="s">
        <v>54</v>
      </c>
      <c r="E2361">
        <v>53208</v>
      </c>
      <c r="F2361" t="s">
        <v>20</v>
      </c>
      <c r="G2361" t="s">
        <v>55</v>
      </c>
      <c r="H2361">
        <v>2</v>
      </c>
      <c r="I2361" t="s">
        <v>61</v>
      </c>
      <c r="J2361">
        <f>VLOOKUP(I2361,Key!$A$1:$C$73,2,FALSE)</f>
        <v>43.060786</v>
      </c>
      <c r="K2361">
        <f>VLOOKUP(I2361,Key!$A$1:$C$73,3,FALSE)</f>
        <v>-87.883825999999999</v>
      </c>
      <c r="L2361" t="s">
        <v>36</v>
      </c>
      <c r="M2361">
        <f>VLOOKUP(L2361,Key!$A$1:$C$73,2,FALSE)</f>
        <v>43.03519</v>
      </c>
      <c r="N2361">
        <f>VLOOKUP(L2361,Key!$A$1:$C$73,3,FALSE)</f>
        <v>-87.907390000000007</v>
      </c>
      <c r="O2361">
        <v>31</v>
      </c>
      <c r="P2361">
        <v>0</v>
      </c>
      <c r="Q2361">
        <v>4.7</v>
      </c>
      <c r="R2361">
        <v>4.4000000000000004</v>
      </c>
      <c r="S2361">
        <v>186</v>
      </c>
      <c r="T2361">
        <f t="shared" si="324"/>
        <v>-1</v>
      </c>
      <c r="U2361" s="1">
        <v>42839</v>
      </c>
      <c r="V2361" s="13">
        <f t="shared" si="325"/>
        <v>42826</v>
      </c>
      <c r="W2361" s="14">
        <f t="shared" si="326"/>
        <v>42839</v>
      </c>
      <c r="X2361" s="1" t="str">
        <f t="shared" si="327"/>
        <v>Friday</v>
      </c>
      <c r="Y2361" s="2">
        <v>0.7424884259259259</v>
      </c>
      <c r="Z2361" s="2">
        <f t="shared" si="328"/>
        <v>0.75</v>
      </c>
      <c r="AA2361">
        <f>1</f>
        <v>1</v>
      </c>
      <c r="AB2361" s="1">
        <v>42839</v>
      </c>
      <c r="AC2361" s="13">
        <f t="shared" si="329"/>
        <v>42826</v>
      </c>
      <c r="AD2361" s="14">
        <f t="shared" si="330"/>
        <v>42839</v>
      </c>
      <c r="AE2361" s="1" t="str">
        <f t="shared" si="331"/>
        <v>Friday</v>
      </c>
      <c r="AF2361" s="2">
        <v>0.76443287037037033</v>
      </c>
      <c r="AG2361" s="2">
        <f t="shared" si="332"/>
        <v>0.75</v>
      </c>
      <c r="AH2361" t="s">
        <v>23</v>
      </c>
    </row>
    <row r="2362" spans="1:34" x14ac:dyDescent="0.25">
      <c r="A2362">
        <v>1579672</v>
      </c>
      <c r="B2362" t="s">
        <v>54</v>
      </c>
      <c r="F2362" t="s">
        <v>20</v>
      </c>
      <c r="G2362" t="s">
        <v>55</v>
      </c>
      <c r="H2362">
        <v>11144</v>
      </c>
      <c r="I2362" t="s">
        <v>33</v>
      </c>
      <c r="J2362">
        <f>VLOOKUP(I2362,Key!$A$1:$C$73,2,FALSE)</f>
        <v>43.045712999999999</v>
      </c>
      <c r="K2362">
        <f>VLOOKUP(I2362,Key!$A$1:$C$73,3,FALSE)</f>
        <v>-87.899756999999994</v>
      </c>
      <c r="L2362" t="s">
        <v>83</v>
      </c>
      <c r="M2362">
        <f>VLOOKUP(L2362,Key!$A$1:$C$73,2,FALSE)</f>
        <v>43.026229999999998</v>
      </c>
      <c r="N2362">
        <f>VLOOKUP(L2362,Key!$A$1:$C$73,3,FALSE)</f>
        <v>-87.912809999999993</v>
      </c>
      <c r="O2362">
        <v>22</v>
      </c>
      <c r="P2362">
        <v>0</v>
      </c>
      <c r="Q2362">
        <v>3.3</v>
      </c>
      <c r="R2362">
        <v>3.1</v>
      </c>
      <c r="S2362">
        <v>132</v>
      </c>
      <c r="T2362">
        <f t="shared" si="324"/>
        <v>-1</v>
      </c>
      <c r="U2362" s="1">
        <v>42839</v>
      </c>
      <c r="V2362" s="13">
        <f t="shared" si="325"/>
        <v>42826</v>
      </c>
      <c r="W2362" s="14">
        <f t="shared" si="326"/>
        <v>42839</v>
      </c>
      <c r="X2362" s="1" t="str">
        <f t="shared" si="327"/>
        <v>Friday</v>
      </c>
      <c r="Y2362" s="2">
        <v>0.77375000000000005</v>
      </c>
      <c r="Z2362" s="2">
        <f t="shared" si="328"/>
        <v>0.79166666666666663</v>
      </c>
      <c r="AA2362">
        <f>1</f>
        <v>1</v>
      </c>
      <c r="AB2362" s="1">
        <v>42839</v>
      </c>
      <c r="AC2362" s="13">
        <f t="shared" si="329"/>
        <v>42826</v>
      </c>
      <c r="AD2362" s="14">
        <f t="shared" si="330"/>
        <v>42839</v>
      </c>
      <c r="AE2362" s="1" t="str">
        <f t="shared" si="331"/>
        <v>Friday</v>
      </c>
      <c r="AF2362" s="2">
        <v>0.78956018518518523</v>
      </c>
      <c r="AG2362" s="2">
        <f t="shared" si="332"/>
        <v>0.79166666666666663</v>
      </c>
      <c r="AH2362" t="s">
        <v>23</v>
      </c>
    </row>
    <row r="2363" spans="1:34" x14ac:dyDescent="0.25">
      <c r="A2363">
        <v>1579818</v>
      </c>
      <c r="B2363" t="s">
        <v>54</v>
      </c>
      <c r="E2363">
        <v>53212</v>
      </c>
      <c r="F2363" t="s">
        <v>20</v>
      </c>
      <c r="G2363" t="s">
        <v>55</v>
      </c>
      <c r="H2363">
        <v>11168</v>
      </c>
      <c r="I2363" t="s">
        <v>22</v>
      </c>
      <c r="J2363">
        <f>VLOOKUP(I2363,Key!$A$1:$C$73,2,FALSE)</f>
        <v>43.058619999999998</v>
      </c>
      <c r="K2363">
        <f>VLOOKUP(I2363,Key!$A$1:$C$73,3,FALSE)</f>
        <v>-87.885319999999993</v>
      </c>
      <c r="L2363" t="s">
        <v>67</v>
      </c>
      <c r="M2363">
        <f>VLOOKUP(L2363,Key!$A$1:$C$73,2,FALSE)</f>
        <v>43.05847</v>
      </c>
      <c r="N2363">
        <f>VLOOKUP(L2363,Key!$A$1:$C$73,3,FALSE)</f>
        <v>-87.898079999999993</v>
      </c>
      <c r="O2363">
        <v>7</v>
      </c>
      <c r="P2363">
        <v>0</v>
      </c>
      <c r="Q2363">
        <v>1.1000000000000001</v>
      </c>
      <c r="R2363">
        <v>1</v>
      </c>
      <c r="S2363">
        <v>42</v>
      </c>
      <c r="T2363">
        <f t="shared" si="324"/>
        <v>-1</v>
      </c>
      <c r="U2363" s="1">
        <v>42839</v>
      </c>
      <c r="V2363" s="13">
        <f t="shared" si="325"/>
        <v>42826</v>
      </c>
      <c r="W2363" s="14">
        <f t="shared" si="326"/>
        <v>42839</v>
      </c>
      <c r="X2363" s="1" t="str">
        <f t="shared" si="327"/>
        <v>Friday</v>
      </c>
      <c r="Y2363" s="2">
        <v>0.81685185185185183</v>
      </c>
      <c r="Z2363" s="2">
        <f t="shared" si="328"/>
        <v>0.83333333333333326</v>
      </c>
      <c r="AA2363">
        <f>1</f>
        <v>1</v>
      </c>
      <c r="AB2363" s="1">
        <v>42839</v>
      </c>
      <c r="AC2363" s="13">
        <f t="shared" si="329"/>
        <v>42826</v>
      </c>
      <c r="AD2363" s="14">
        <f t="shared" si="330"/>
        <v>42839</v>
      </c>
      <c r="AE2363" s="1" t="str">
        <f t="shared" si="331"/>
        <v>Friday</v>
      </c>
      <c r="AF2363" s="2">
        <v>0.8216782407407407</v>
      </c>
      <c r="AG2363" s="2">
        <f t="shared" si="332"/>
        <v>0.83333333333333326</v>
      </c>
      <c r="AH2363" t="s">
        <v>23</v>
      </c>
    </row>
    <row r="2364" spans="1:34" x14ac:dyDescent="0.25">
      <c r="A2364">
        <v>1580161</v>
      </c>
      <c r="B2364" t="s">
        <v>54</v>
      </c>
      <c r="E2364">
        <v>53202</v>
      </c>
      <c r="F2364" t="s">
        <v>20</v>
      </c>
      <c r="G2364" t="s">
        <v>55</v>
      </c>
      <c r="H2364">
        <v>5568</v>
      </c>
      <c r="I2364" t="s">
        <v>37</v>
      </c>
      <c r="J2364">
        <f>VLOOKUP(I2364,Key!$A$1:$C$73,2,FALSE)</f>
        <v>43.049230000000001</v>
      </c>
      <c r="K2364">
        <f>VLOOKUP(I2364,Key!$A$1:$C$73,3,FALSE)</f>
        <v>-87.911940000000001</v>
      </c>
      <c r="L2364" t="s">
        <v>34</v>
      </c>
      <c r="M2364">
        <f>VLOOKUP(L2364,Key!$A$1:$C$73,2,FALSE)</f>
        <v>43.05097</v>
      </c>
      <c r="N2364">
        <f>VLOOKUP(L2364,Key!$A$1:$C$73,3,FALSE)</f>
        <v>-87.906440000000003</v>
      </c>
      <c r="O2364">
        <v>8</v>
      </c>
      <c r="P2364">
        <v>0</v>
      </c>
      <c r="Q2364">
        <v>1.2</v>
      </c>
      <c r="R2364">
        <v>1.1000000000000001</v>
      </c>
      <c r="S2364">
        <v>48</v>
      </c>
      <c r="T2364">
        <f t="shared" si="324"/>
        <v>-1</v>
      </c>
      <c r="U2364" s="1">
        <v>42840</v>
      </c>
      <c r="V2364" s="13">
        <f t="shared" si="325"/>
        <v>42826</v>
      </c>
      <c r="W2364" s="14">
        <f t="shared" si="326"/>
        <v>42840</v>
      </c>
      <c r="X2364" s="1" t="str">
        <f t="shared" si="327"/>
        <v>Saturday</v>
      </c>
      <c r="Y2364" s="2">
        <v>1.9861111111111111E-2</v>
      </c>
      <c r="Z2364" s="2">
        <f t="shared" si="328"/>
        <v>0</v>
      </c>
      <c r="AA2364">
        <f>1</f>
        <v>1</v>
      </c>
      <c r="AB2364" s="1">
        <v>42840</v>
      </c>
      <c r="AC2364" s="13">
        <f t="shared" si="329"/>
        <v>42826</v>
      </c>
      <c r="AD2364" s="14">
        <f t="shared" si="330"/>
        <v>42840</v>
      </c>
      <c r="AE2364" s="1" t="str">
        <f t="shared" si="331"/>
        <v>Saturday</v>
      </c>
      <c r="AF2364" s="2">
        <v>2.5312500000000002E-2</v>
      </c>
      <c r="AG2364" s="2">
        <f t="shared" si="332"/>
        <v>4.1666666666666664E-2</v>
      </c>
      <c r="AH2364" t="s">
        <v>23</v>
      </c>
    </row>
    <row r="2365" spans="1:34" x14ac:dyDescent="0.25">
      <c r="A2365">
        <v>1559888</v>
      </c>
      <c r="B2365" t="s">
        <v>54</v>
      </c>
      <c r="E2365">
        <v>53202</v>
      </c>
      <c r="F2365" t="s">
        <v>20</v>
      </c>
      <c r="G2365" t="s">
        <v>55</v>
      </c>
      <c r="H2365">
        <v>11108</v>
      </c>
      <c r="I2365" t="s">
        <v>42</v>
      </c>
      <c r="J2365">
        <f>VLOOKUP(I2365,Key!$A$1:$C$73,2,FALSE)</f>
        <v>43.038719999999998</v>
      </c>
      <c r="K2365">
        <f>VLOOKUP(I2365,Key!$A$1:$C$73,3,FALSE)</f>
        <v>-87.905339999999995</v>
      </c>
      <c r="L2365" t="s">
        <v>48</v>
      </c>
      <c r="M2365">
        <f>VLOOKUP(L2365,Key!$A$1:$C$73,2,FALSE)</f>
        <v>43.031320000000001</v>
      </c>
      <c r="N2365">
        <f>VLOOKUP(L2365,Key!$A$1:$C$73,3,FALSE)</f>
        <v>-87.904259999999994</v>
      </c>
      <c r="O2365">
        <v>4</v>
      </c>
      <c r="P2365">
        <v>0</v>
      </c>
      <c r="Q2365">
        <v>0.6</v>
      </c>
      <c r="R2365">
        <v>0.6</v>
      </c>
      <c r="S2365">
        <v>24</v>
      </c>
      <c r="T2365">
        <f t="shared" si="324"/>
        <v>-1</v>
      </c>
      <c r="U2365" s="1">
        <v>42840</v>
      </c>
      <c r="V2365" s="13">
        <f t="shared" si="325"/>
        <v>42826</v>
      </c>
      <c r="W2365" s="14">
        <f t="shared" si="326"/>
        <v>42840</v>
      </c>
      <c r="X2365" s="1" t="str">
        <f t="shared" si="327"/>
        <v>Saturday</v>
      </c>
      <c r="Y2365" s="2">
        <v>4.6458333333333331E-2</v>
      </c>
      <c r="Z2365" s="2">
        <f t="shared" si="328"/>
        <v>4.1666666666666664E-2</v>
      </c>
      <c r="AA2365">
        <f>1</f>
        <v>1</v>
      </c>
      <c r="AB2365" s="1">
        <v>42840</v>
      </c>
      <c r="AC2365" s="13">
        <f t="shared" si="329"/>
        <v>42826</v>
      </c>
      <c r="AD2365" s="14">
        <f t="shared" si="330"/>
        <v>42840</v>
      </c>
      <c r="AE2365" s="1" t="str">
        <f t="shared" si="331"/>
        <v>Saturday</v>
      </c>
      <c r="AF2365" s="2">
        <v>4.8715277777777781E-2</v>
      </c>
      <c r="AG2365" s="2">
        <f t="shared" si="332"/>
        <v>4.1666666666666664E-2</v>
      </c>
      <c r="AH2365" t="s">
        <v>23</v>
      </c>
    </row>
    <row r="2366" spans="1:34" x14ac:dyDescent="0.25">
      <c r="A2366">
        <v>1571598</v>
      </c>
      <c r="B2366" t="s">
        <v>54</v>
      </c>
      <c r="E2366">
        <v>53206</v>
      </c>
      <c r="F2366" t="s">
        <v>20</v>
      </c>
      <c r="G2366" t="s">
        <v>55</v>
      </c>
      <c r="H2366">
        <v>5576</v>
      </c>
      <c r="I2366" t="s">
        <v>89</v>
      </c>
      <c r="J2366">
        <f>VLOOKUP(I2366,Key!$A$1:$C$73,2,FALSE)</f>
        <v>43.060155999999999</v>
      </c>
      <c r="K2366">
        <f>VLOOKUP(I2366,Key!$A$1:$C$73,3,FALSE)</f>
        <v>-87.881258000000003</v>
      </c>
      <c r="L2366" t="s">
        <v>81</v>
      </c>
      <c r="M2366">
        <f>VLOOKUP(L2366,Key!$A$1:$C$73,2,FALSE)</f>
        <v>43.058010000000003</v>
      </c>
      <c r="N2366">
        <f>VLOOKUP(L2366,Key!$A$1:$C$73,3,FALSE)</f>
        <v>-87.877300000000005</v>
      </c>
      <c r="O2366">
        <v>78</v>
      </c>
      <c r="P2366">
        <v>6</v>
      </c>
      <c r="Q2366">
        <v>11.7</v>
      </c>
      <c r="R2366">
        <v>11.1</v>
      </c>
      <c r="S2366">
        <v>468</v>
      </c>
      <c r="T2366">
        <f t="shared" si="324"/>
        <v>-1</v>
      </c>
      <c r="U2366" s="1">
        <v>42840</v>
      </c>
      <c r="V2366" s="13">
        <f t="shared" si="325"/>
        <v>42826</v>
      </c>
      <c r="W2366" s="14">
        <f t="shared" si="326"/>
        <v>42840</v>
      </c>
      <c r="X2366" s="1" t="str">
        <f t="shared" si="327"/>
        <v>Saturday</v>
      </c>
      <c r="Y2366" s="2">
        <v>0.36181712962962959</v>
      </c>
      <c r="Z2366" s="2">
        <f t="shared" si="328"/>
        <v>0.375</v>
      </c>
      <c r="AA2366">
        <f>1</f>
        <v>1</v>
      </c>
      <c r="AB2366" s="1">
        <v>42840</v>
      </c>
      <c r="AC2366" s="13">
        <f t="shared" si="329"/>
        <v>42826</v>
      </c>
      <c r="AD2366" s="14">
        <f t="shared" si="330"/>
        <v>42840</v>
      </c>
      <c r="AE2366" s="1" t="str">
        <f t="shared" si="331"/>
        <v>Saturday</v>
      </c>
      <c r="AF2366" s="2">
        <v>0.41629629629629633</v>
      </c>
      <c r="AG2366" s="2">
        <f t="shared" si="332"/>
        <v>0.41666666666666663</v>
      </c>
      <c r="AH2366" t="s">
        <v>23</v>
      </c>
    </row>
    <row r="2367" spans="1:34" x14ac:dyDescent="0.25">
      <c r="A2367">
        <v>1580344</v>
      </c>
      <c r="B2367" t="s">
        <v>54</v>
      </c>
      <c r="E2367">
        <v>53226</v>
      </c>
      <c r="F2367" t="s">
        <v>20</v>
      </c>
      <c r="G2367" t="s">
        <v>55</v>
      </c>
      <c r="H2367">
        <v>5416</v>
      </c>
      <c r="I2367" t="s">
        <v>72</v>
      </c>
      <c r="J2367">
        <f>VLOOKUP(I2367,Key!$A$1:$C$73,2,FALSE)</f>
        <v>43.060839999999999</v>
      </c>
      <c r="K2367">
        <f>VLOOKUP(I2367,Key!$A$1:$C$73,3,FALSE)</f>
        <v>-88.001940000000005</v>
      </c>
      <c r="L2367" t="s">
        <v>71</v>
      </c>
      <c r="M2367">
        <f>VLOOKUP(L2367,Key!$A$1:$C$73,2,FALSE)</f>
        <v>43.060079999999999</v>
      </c>
      <c r="N2367">
        <f>VLOOKUP(L2367,Key!$A$1:$C$73,3,FALSE)</f>
        <v>-88.027349999999998</v>
      </c>
      <c r="O2367">
        <v>21</v>
      </c>
      <c r="P2367">
        <v>0</v>
      </c>
      <c r="Q2367">
        <v>3.2</v>
      </c>
      <c r="R2367">
        <v>3</v>
      </c>
      <c r="S2367">
        <v>126</v>
      </c>
      <c r="T2367">
        <f t="shared" si="324"/>
        <v>-1</v>
      </c>
      <c r="U2367" s="1">
        <v>42840</v>
      </c>
      <c r="V2367" s="13">
        <f t="shared" si="325"/>
        <v>42826</v>
      </c>
      <c r="W2367" s="14">
        <f t="shared" si="326"/>
        <v>42840</v>
      </c>
      <c r="X2367" s="1" t="str">
        <f t="shared" si="327"/>
        <v>Saturday</v>
      </c>
      <c r="Y2367" s="2">
        <v>0.38532407407407404</v>
      </c>
      <c r="Z2367" s="2">
        <f t="shared" si="328"/>
        <v>0.375</v>
      </c>
      <c r="AA2367">
        <f>1</f>
        <v>1</v>
      </c>
      <c r="AB2367" s="1">
        <v>42840</v>
      </c>
      <c r="AC2367" s="13">
        <f t="shared" si="329"/>
        <v>42826</v>
      </c>
      <c r="AD2367" s="14">
        <f t="shared" si="330"/>
        <v>42840</v>
      </c>
      <c r="AE2367" s="1" t="str">
        <f t="shared" si="331"/>
        <v>Saturday</v>
      </c>
      <c r="AF2367" s="2">
        <v>0.39982638888888888</v>
      </c>
      <c r="AG2367" s="2">
        <f t="shared" si="332"/>
        <v>0.41666666666666663</v>
      </c>
      <c r="AH2367" t="s">
        <v>23</v>
      </c>
    </row>
    <row r="2368" spans="1:34" x14ac:dyDescent="0.25">
      <c r="A2368">
        <v>1580430</v>
      </c>
      <c r="B2368" t="s">
        <v>54</v>
      </c>
      <c r="E2368">
        <v>53208</v>
      </c>
      <c r="F2368" t="s">
        <v>20</v>
      </c>
      <c r="G2368" t="s">
        <v>55</v>
      </c>
      <c r="H2368">
        <v>5442</v>
      </c>
      <c r="I2368" t="s">
        <v>86</v>
      </c>
      <c r="J2368">
        <f>VLOOKUP(I2368,Key!$A$1:$C$73,2,FALSE)</f>
        <v>43.052549999999997</v>
      </c>
      <c r="K2368">
        <f>VLOOKUP(I2368,Key!$A$1:$C$73,3,FALSE)</f>
        <v>-87.909329999999997</v>
      </c>
      <c r="L2368" t="s">
        <v>86</v>
      </c>
      <c r="M2368">
        <f>VLOOKUP(L2368,Key!$A$1:$C$73,2,FALSE)</f>
        <v>43.052549999999997</v>
      </c>
      <c r="N2368">
        <f>VLOOKUP(L2368,Key!$A$1:$C$73,3,FALSE)</f>
        <v>-87.909329999999997</v>
      </c>
      <c r="O2368">
        <v>58</v>
      </c>
      <c r="P2368">
        <v>3</v>
      </c>
      <c r="Q2368">
        <v>8.6999999999999993</v>
      </c>
      <c r="R2368">
        <v>8.3000000000000007</v>
      </c>
      <c r="S2368">
        <v>348</v>
      </c>
      <c r="T2368">
        <f t="shared" si="324"/>
        <v>-1</v>
      </c>
      <c r="U2368" s="1">
        <v>42840</v>
      </c>
      <c r="V2368" s="13">
        <f t="shared" si="325"/>
        <v>42826</v>
      </c>
      <c r="W2368" s="14">
        <f t="shared" si="326"/>
        <v>42840</v>
      </c>
      <c r="X2368" s="1" t="str">
        <f t="shared" si="327"/>
        <v>Saturday</v>
      </c>
      <c r="Y2368" s="2">
        <v>0.41590277777777779</v>
      </c>
      <c r="Z2368" s="2">
        <f t="shared" si="328"/>
        <v>0.41666666666666663</v>
      </c>
      <c r="AA2368">
        <f>1</f>
        <v>1</v>
      </c>
      <c r="AB2368" s="1">
        <v>42840</v>
      </c>
      <c r="AC2368" s="13">
        <f t="shared" si="329"/>
        <v>42826</v>
      </c>
      <c r="AD2368" s="14">
        <f t="shared" si="330"/>
        <v>42840</v>
      </c>
      <c r="AE2368" s="1" t="str">
        <f t="shared" si="331"/>
        <v>Saturday</v>
      </c>
      <c r="AF2368" s="2">
        <v>0.45593750000000005</v>
      </c>
      <c r="AG2368" s="2">
        <f t="shared" si="332"/>
        <v>0.45833333333333331</v>
      </c>
      <c r="AH2368" t="s">
        <v>25</v>
      </c>
    </row>
    <row r="2369" spans="1:34" x14ac:dyDescent="0.25">
      <c r="A2369">
        <v>1340900</v>
      </c>
      <c r="B2369" t="s">
        <v>54</v>
      </c>
      <c r="E2369">
        <v>53213</v>
      </c>
      <c r="F2369" t="s">
        <v>20</v>
      </c>
      <c r="G2369" t="s">
        <v>55</v>
      </c>
      <c r="H2369">
        <v>11061</v>
      </c>
      <c r="I2369" t="s">
        <v>81</v>
      </c>
      <c r="J2369">
        <f>VLOOKUP(I2369,Key!$A$1:$C$73,2,FALSE)</f>
        <v>43.058010000000003</v>
      </c>
      <c r="K2369">
        <f>VLOOKUP(I2369,Key!$A$1:$C$73,3,FALSE)</f>
        <v>-87.877300000000005</v>
      </c>
      <c r="L2369" t="s">
        <v>81</v>
      </c>
      <c r="M2369">
        <f>VLOOKUP(L2369,Key!$A$1:$C$73,2,FALSE)</f>
        <v>43.058010000000003</v>
      </c>
      <c r="N2369">
        <f>VLOOKUP(L2369,Key!$A$1:$C$73,3,FALSE)</f>
        <v>-87.877300000000005</v>
      </c>
      <c r="O2369">
        <v>129</v>
      </c>
      <c r="P2369">
        <v>12</v>
      </c>
      <c r="Q2369">
        <v>18</v>
      </c>
      <c r="R2369">
        <v>17.100000000000001</v>
      </c>
      <c r="S2369">
        <v>720</v>
      </c>
      <c r="T2369">
        <f t="shared" si="324"/>
        <v>-1</v>
      </c>
      <c r="U2369" s="1">
        <v>42840</v>
      </c>
      <c r="V2369" s="13">
        <f t="shared" si="325"/>
        <v>42826</v>
      </c>
      <c r="W2369" s="14">
        <f t="shared" si="326"/>
        <v>42840</v>
      </c>
      <c r="X2369" s="1" t="str">
        <f t="shared" si="327"/>
        <v>Saturday</v>
      </c>
      <c r="Y2369" s="2">
        <v>0.43127314814814816</v>
      </c>
      <c r="Z2369" s="2">
        <f t="shared" si="328"/>
        <v>0.41666666666666663</v>
      </c>
      <c r="AA2369">
        <f>1</f>
        <v>1</v>
      </c>
      <c r="AB2369" s="1">
        <v>42840</v>
      </c>
      <c r="AC2369" s="13">
        <f t="shared" si="329"/>
        <v>42826</v>
      </c>
      <c r="AD2369" s="14">
        <f t="shared" si="330"/>
        <v>42840</v>
      </c>
      <c r="AE2369" s="1" t="str">
        <f t="shared" si="331"/>
        <v>Saturday</v>
      </c>
      <c r="AF2369" s="2">
        <v>0.5214699074074074</v>
      </c>
      <c r="AG2369" s="2">
        <f t="shared" si="332"/>
        <v>0.54166666666666663</v>
      </c>
      <c r="AH2369" t="s">
        <v>25</v>
      </c>
    </row>
    <row r="2370" spans="1:34" x14ac:dyDescent="0.25">
      <c r="A2370">
        <v>1580727</v>
      </c>
      <c r="B2370" t="s">
        <v>54</v>
      </c>
      <c r="E2370">
        <v>52722</v>
      </c>
      <c r="F2370" t="s">
        <v>20</v>
      </c>
      <c r="G2370" t="s">
        <v>55</v>
      </c>
      <c r="H2370">
        <v>251</v>
      </c>
      <c r="I2370" t="s">
        <v>57</v>
      </c>
      <c r="J2370">
        <f>VLOOKUP(I2370,Key!$A$1:$C$73,2,FALSE)</f>
        <v>43.03913</v>
      </c>
      <c r="K2370">
        <f>VLOOKUP(I2370,Key!$A$1:$C$73,3,FALSE)</f>
        <v>-87.916150000000002</v>
      </c>
      <c r="L2370" t="s">
        <v>36</v>
      </c>
      <c r="M2370">
        <f>VLOOKUP(L2370,Key!$A$1:$C$73,2,FALSE)</f>
        <v>43.03519</v>
      </c>
      <c r="N2370">
        <f>VLOOKUP(L2370,Key!$A$1:$C$73,3,FALSE)</f>
        <v>-87.907390000000007</v>
      </c>
      <c r="O2370">
        <v>13</v>
      </c>
      <c r="P2370">
        <v>0</v>
      </c>
      <c r="Q2370">
        <v>2</v>
      </c>
      <c r="R2370">
        <v>1.9</v>
      </c>
      <c r="S2370">
        <v>78</v>
      </c>
      <c r="T2370">
        <f t="shared" ref="T2370:T2433" si="333">-1</f>
        <v>-1</v>
      </c>
      <c r="U2370" s="1">
        <v>42840</v>
      </c>
      <c r="V2370" s="13">
        <f t="shared" ref="V2370:V2433" si="334">DATE(YEAR(U2370), MONTH(U2370), 1)</f>
        <v>42826</v>
      </c>
      <c r="W2370" s="14">
        <f t="shared" ref="W2370:W2433" si="335">U2370</f>
        <v>42840</v>
      </c>
      <c r="X2370" s="1" t="str">
        <f t="shared" ref="X2370:X2433" si="336">TEXT(W2370,"dddd")</f>
        <v>Saturday</v>
      </c>
      <c r="Y2370" s="2">
        <v>0.46436342592592594</v>
      </c>
      <c r="Z2370" s="2">
        <f t="shared" ref="Z2370:Z2433" si="337">MROUND(Y2370, "1:00")</f>
        <v>0.45833333333333331</v>
      </c>
      <c r="AA2370">
        <f>1</f>
        <v>1</v>
      </c>
      <c r="AB2370" s="1">
        <v>42840</v>
      </c>
      <c r="AC2370" s="13">
        <f t="shared" ref="AC2370:AC2433" si="338">DATE(YEAR(AB2370), MONTH(AB2370), 1)</f>
        <v>42826</v>
      </c>
      <c r="AD2370" s="14">
        <f t="shared" ref="AD2370:AD2433" si="339">AB2370</f>
        <v>42840</v>
      </c>
      <c r="AE2370" s="1" t="str">
        <f t="shared" ref="AE2370:AE2433" si="340">TEXT(AD2370,"dddd")</f>
        <v>Saturday</v>
      </c>
      <c r="AF2370" s="2">
        <v>0.4732986111111111</v>
      </c>
      <c r="AG2370" s="2">
        <f t="shared" ref="AG2370:AG2433" si="341">MROUND(AF2370, "1:00")</f>
        <v>0.45833333333333331</v>
      </c>
      <c r="AH2370" t="s">
        <v>23</v>
      </c>
    </row>
    <row r="2371" spans="1:34" x14ac:dyDescent="0.25">
      <c r="A2371">
        <v>1580781</v>
      </c>
      <c r="B2371" t="s">
        <v>54</v>
      </c>
      <c r="E2371">
        <v>53219</v>
      </c>
      <c r="F2371" t="s">
        <v>20</v>
      </c>
      <c r="G2371" t="s">
        <v>55</v>
      </c>
      <c r="H2371">
        <v>5542</v>
      </c>
      <c r="I2371" t="s">
        <v>79</v>
      </c>
      <c r="J2371">
        <f>VLOOKUP(I2371,Key!$A$1:$C$73,2,FALSE)</f>
        <v>43.04804</v>
      </c>
      <c r="K2371">
        <f>VLOOKUP(I2371,Key!$A$1:$C$73,3,FALSE)</f>
        <v>-87.896720000000002</v>
      </c>
      <c r="L2371" t="s">
        <v>79</v>
      </c>
      <c r="M2371">
        <f>VLOOKUP(L2371,Key!$A$1:$C$73,2,FALSE)</f>
        <v>43.04804</v>
      </c>
      <c r="N2371">
        <f>VLOOKUP(L2371,Key!$A$1:$C$73,3,FALSE)</f>
        <v>-87.896720000000002</v>
      </c>
      <c r="O2371">
        <v>76</v>
      </c>
      <c r="P2371">
        <v>6</v>
      </c>
      <c r="Q2371">
        <v>11.4</v>
      </c>
      <c r="R2371">
        <v>10.8</v>
      </c>
      <c r="S2371">
        <v>456</v>
      </c>
      <c r="T2371">
        <f t="shared" si="333"/>
        <v>-1</v>
      </c>
      <c r="U2371" s="1">
        <v>42840</v>
      </c>
      <c r="V2371" s="13">
        <f t="shared" si="334"/>
        <v>42826</v>
      </c>
      <c r="W2371" s="14">
        <f t="shared" si="335"/>
        <v>42840</v>
      </c>
      <c r="X2371" s="1" t="str">
        <f t="shared" si="336"/>
        <v>Saturday</v>
      </c>
      <c r="Y2371" s="2">
        <v>0.47060185185185183</v>
      </c>
      <c r="Z2371" s="2">
        <f t="shared" si="337"/>
        <v>0.45833333333333331</v>
      </c>
      <c r="AA2371">
        <f>1</f>
        <v>1</v>
      </c>
      <c r="AB2371" s="1">
        <v>42840</v>
      </c>
      <c r="AC2371" s="13">
        <f t="shared" si="338"/>
        <v>42826</v>
      </c>
      <c r="AD2371" s="14">
        <f t="shared" si="339"/>
        <v>42840</v>
      </c>
      <c r="AE2371" s="1" t="str">
        <f t="shared" si="340"/>
        <v>Saturday</v>
      </c>
      <c r="AF2371" s="2">
        <v>0.5230555555555555</v>
      </c>
      <c r="AG2371" s="2">
        <f t="shared" si="341"/>
        <v>0.54166666666666663</v>
      </c>
      <c r="AH2371" t="s">
        <v>25</v>
      </c>
    </row>
    <row r="2372" spans="1:34" x14ac:dyDescent="0.25">
      <c r="A2372">
        <v>1580948</v>
      </c>
      <c r="B2372" t="s">
        <v>54</v>
      </c>
      <c r="E2372">
        <v>53186</v>
      </c>
      <c r="F2372" t="s">
        <v>20</v>
      </c>
      <c r="G2372" t="s">
        <v>55</v>
      </c>
      <c r="H2372">
        <v>11080</v>
      </c>
      <c r="I2372" t="s">
        <v>42</v>
      </c>
      <c r="J2372">
        <f>VLOOKUP(I2372,Key!$A$1:$C$73,2,FALSE)</f>
        <v>43.038719999999998</v>
      </c>
      <c r="K2372">
        <f>VLOOKUP(I2372,Key!$A$1:$C$73,3,FALSE)</f>
        <v>-87.905339999999995</v>
      </c>
      <c r="L2372" t="s">
        <v>77</v>
      </c>
      <c r="M2372">
        <f>VLOOKUP(L2372,Key!$A$1:$C$73,2,FALSE)</f>
        <v>43.036900000000003</v>
      </c>
      <c r="N2372">
        <f>VLOOKUP(L2372,Key!$A$1:$C$73,3,FALSE)</f>
        <v>-87.89667</v>
      </c>
      <c r="O2372">
        <v>53</v>
      </c>
      <c r="P2372">
        <v>3</v>
      </c>
      <c r="Q2372">
        <v>8</v>
      </c>
      <c r="R2372">
        <v>7.6</v>
      </c>
      <c r="S2372">
        <v>318</v>
      </c>
      <c r="T2372">
        <f t="shared" si="333"/>
        <v>-1</v>
      </c>
      <c r="U2372" s="1">
        <v>42840</v>
      </c>
      <c r="V2372" s="13">
        <f t="shared" si="334"/>
        <v>42826</v>
      </c>
      <c r="W2372" s="14">
        <f t="shared" si="335"/>
        <v>42840</v>
      </c>
      <c r="X2372" s="1" t="str">
        <f t="shared" si="336"/>
        <v>Saturday</v>
      </c>
      <c r="Y2372" s="2">
        <v>0.49458333333333332</v>
      </c>
      <c r="Z2372" s="2">
        <f t="shared" si="337"/>
        <v>0.5</v>
      </c>
      <c r="AA2372">
        <f>1</f>
        <v>1</v>
      </c>
      <c r="AB2372" s="1">
        <v>42840</v>
      </c>
      <c r="AC2372" s="13">
        <f t="shared" si="338"/>
        <v>42826</v>
      </c>
      <c r="AD2372" s="14">
        <f t="shared" si="339"/>
        <v>42840</v>
      </c>
      <c r="AE2372" s="1" t="str">
        <f t="shared" si="340"/>
        <v>Saturday</v>
      </c>
      <c r="AF2372" s="2">
        <v>0.53168981481481481</v>
      </c>
      <c r="AG2372" s="2">
        <f t="shared" si="341"/>
        <v>0.54166666666666663</v>
      </c>
      <c r="AH2372" t="s">
        <v>23</v>
      </c>
    </row>
    <row r="2373" spans="1:34" x14ac:dyDescent="0.25">
      <c r="A2373">
        <v>1581047</v>
      </c>
      <c r="B2373" t="s">
        <v>54</v>
      </c>
      <c r="E2373">
        <v>53132</v>
      </c>
      <c r="F2373" t="s">
        <v>20</v>
      </c>
      <c r="G2373" t="s">
        <v>55</v>
      </c>
      <c r="H2373">
        <v>5585</v>
      </c>
      <c r="I2373" t="s">
        <v>77</v>
      </c>
      <c r="J2373">
        <f>VLOOKUP(I2373,Key!$A$1:$C$73,2,FALSE)</f>
        <v>43.036900000000003</v>
      </c>
      <c r="K2373">
        <f>VLOOKUP(I2373,Key!$A$1:$C$73,3,FALSE)</f>
        <v>-87.89667</v>
      </c>
      <c r="L2373" t="s">
        <v>77</v>
      </c>
      <c r="M2373">
        <f>VLOOKUP(L2373,Key!$A$1:$C$73,2,FALSE)</f>
        <v>43.036900000000003</v>
      </c>
      <c r="N2373">
        <f>VLOOKUP(L2373,Key!$A$1:$C$73,3,FALSE)</f>
        <v>-87.89667</v>
      </c>
      <c r="O2373">
        <v>94</v>
      </c>
      <c r="P2373">
        <v>6</v>
      </c>
      <c r="Q2373">
        <v>14.1</v>
      </c>
      <c r="R2373">
        <v>13.4</v>
      </c>
      <c r="S2373">
        <v>564</v>
      </c>
      <c r="T2373">
        <f t="shared" si="333"/>
        <v>-1</v>
      </c>
      <c r="U2373" s="1">
        <v>42840</v>
      </c>
      <c r="V2373" s="13">
        <f t="shared" si="334"/>
        <v>42826</v>
      </c>
      <c r="W2373" s="14">
        <f t="shared" si="335"/>
        <v>42840</v>
      </c>
      <c r="X2373" s="1" t="str">
        <f t="shared" si="336"/>
        <v>Saturday</v>
      </c>
      <c r="Y2373" s="2">
        <v>0.50993055555555555</v>
      </c>
      <c r="Z2373" s="2">
        <f t="shared" si="337"/>
        <v>0.5</v>
      </c>
      <c r="AA2373">
        <f>1</f>
        <v>1</v>
      </c>
      <c r="AB2373" s="1">
        <v>42840</v>
      </c>
      <c r="AC2373" s="13">
        <f t="shared" si="338"/>
        <v>42826</v>
      </c>
      <c r="AD2373" s="14">
        <f t="shared" si="339"/>
        <v>42840</v>
      </c>
      <c r="AE2373" s="1" t="str">
        <f t="shared" si="340"/>
        <v>Saturday</v>
      </c>
      <c r="AF2373" s="2">
        <v>0.57538194444444446</v>
      </c>
      <c r="AG2373" s="2">
        <f t="shared" si="341"/>
        <v>0.58333333333333326</v>
      </c>
      <c r="AH2373" t="s">
        <v>25</v>
      </c>
    </row>
    <row r="2374" spans="1:34" x14ac:dyDescent="0.25">
      <c r="A2374">
        <v>1581059</v>
      </c>
      <c r="B2374" t="s">
        <v>54</v>
      </c>
      <c r="E2374">
        <v>52722</v>
      </c>
      <c r="F2374" t="s">
        <v>20</v>
      </c>
      <c r="G2374" t="s">
        <v>55</v>
      </c>
      <c r="H2374">
        <v>204</v>
      </c>
      <c r="I2374" t="s">
        <v>39</v>
      </c>
      <c r="J2374">
        <f>VLOOKUP(I2374,Key!$A$1:$C$73,2,FALSE)</f>
        <v>43.031480000000002</v>
      </c>
      <c r="K2374">
        <f>VLOOKUP(I2374,Key!$A$1:$C$73,3,FALSE)</f>
        <v>-87.908169999999998</v>
      </c>
      <c r="L2374" t="s">
        <v>28</v>
      </c>
      <c r="M2374">
        <f>VLOOKUP(L2374,Key!$A$1:$C$73,2,FALSE)</f>
        <v>43.038580000000003</v>
      </c>
      <c r="N2374">
        <f>VLOOKUP(L2374,Key!$A$1:$C$73,3,FALSE)</f>
        <v>-87.90934</v>
      </c>
      <c r="O2374">
        <v>12</v>
      </c>
      <c r="P2374">
        <v>0</v>
      </c>
      <c r="Q2374">
        <v>1.8</v>
      </c>
      <c r="R2374">
        <v>1.7</v>
      </c>
      <c r="S2374">
        <v>72</v>
      </c>
      <c r="T2374">
        <f t="shared" si="333"/>
        <v>-1</v>
      </c>
      <c r="U2374" s="1">
        <v>42840</v>
      </c>
      <c r="V2374" s="13">
        <f t="shared" si="334"/>
        <v>42826</v>
      </c>
      <c r="W2374" s="14">
        <f t="shared" si="335"/>
        <v>42840</v>
      </c>
      <c r="X2374" s="1" t="str">
        <f t="shared" si="336"/>
        <v>Saturday</v>
      </c>
      <c r="Y2374" s="2">
        <v>0.51106481481481481</v>
      </c>
      <c r="Z2374" s="2">
        <f t="shared" si="337"/>
        <v>0.5</v>
      </c>
      <c r="AA2374">
        <f>1</f>
        <v>1</v>
      </c>
      <c r="AB2374" s="1">
        <v>42840</v>
      </c>
      <c r="AC2374" s="13">
        <f t="shared" si="338"/>
        <v>42826</v>
      </c>
      <c r="AD2374" s="14">
        <f t="shared" si="339"/>
        <v>42840</v>
      </c>
      <c r="AE2374" s="1" t="str">
        <f t="shared" si="340"/>
        <v>Saturday</v>
      </c>
      <c r="AF2374" s="2">
        <v>0.51874999999999993</v>
      </c>
      <c r="AG2374" s="2">
        <f t="shared" si="341"/>
        <v>0.5</v>
      </c>
      <c r="AH2374" t="s">
        <v>23</v>
      </c>
    </row>
    <row r="2375" spans="1:34" x14ac:dyDescent="0.25">
      <c r="A2375">
        <v>1581073</v>
      </c>
      <c r="B2375" t="s">
        <v>54</v>
      </c>
      <c r="E2375">
        <v>53203</v>
      </c>
      <c r="F2375" t="s">
        <v>20</v>
      </c>
      <c r="G2375" t="s">
        <v>55</v>
      </c>
      <c r="H2375">
        <v>5564</v>
      </c>
      <c r="I2375" t="s">
        <v>28</v>
      </c>
      <c r="J2375">
        <f>VLOOKUP(I2375,Key!$A$1:$C$73,2,FALSE)</f>
        <v>43.038580000000003</v>
      </c>
      <c r="K2375">
        <f>VLOOKUP(I2375,Key!$A$1:$C$73,3,FALSE)</f>
        <v>-87.90934</v>
      </c>
      <c r="L2375" t="s">
        <v>28</v>
      </c>
      <c r="M2375">
        <f>VLOOKUP(L2375,Key!$A$1:$C$73,2,FALSE)</f>
        <v>43.038580000000003</v>
      </c>
      <c r="N2375">
        <f>VLOOKUP(L2375,Key!$A$1:$C$73,3,FALSE)</f>
        <v>-87.90934</v>
      </c>
      <c r="O2375">
        <v>77</v>
      </c>
      <c r="P2375">
        <v>6</v>
      </c>
      <c r="Q2375">
        <v>11.6</v>
      </c>
      <c r="R2375">
        <v>11</v>
      </c>
      <c r="S2375">
        <v>462</v>
      </c>
      <c r="T2375">
        <f t="shared" si="333"/>
        <v>-1</v>
      </c>
      <c r="U2375" s="1">
        <v>42840</v>
      </c>
      <c r="V2375" s="13">
        <f t="shared" si="334"/>
        <v>42826</v>
      </c>
      <c r="W2375" s="14">
        <f t="shared" si="335"/>
        <v>42840</v>
      </c>
      <c r="X2375" s="1" t="str">
        <f t="shared" si="336"/>
        <v>Saturday</v>
      </c>
      <c r="Y2375" s="2">
        <v>0.51159722222222215</v>
      </c>
      <c r="Z2375" s="2">
        <f t="shared" si="337"/>
        <v>0.5</v>
      </c>
      <c r="AA2375">
        <f>1</f>
        <v>1</v>
      </c>
      <c r="AB2375" s="1">
        <v>42840</v>
      </c>
      <c r="AC2375" s="13">
        <f t="shared" si="338"/>
        <v>42826</v>
      </c>
      <c r="AD2375" s="14">
        <f t="shared" si="339"/>
        <v>42840</v>
      </c>
      <c r="AE2375" s="1" t="str">
        <f t="shared" si="340"/>
        <v>Saturday</v>
      </c>
      <c r="AF2375" s="2">
        <v>0.56495370370370368</v>
      </c>
      <c r="AG2375" s="2">
        <f t="shared" si="341"/>
        <v>0.58333333333333326</v>
      </c>
      <c r="AH2375" t="s">
        <v>25</v>
      </c>
    </row>
    <row r="2376" spans="1:34" x14ac:dyDescent="0.25">
      <c r="A2376">
        <v>1581070</v>
      </c>
      <c r="B2376" t="s">
        <v>54</v>
      </c>
      <c r="E2376">
        <v>81211</v>
      </c>
      <c r="F2376" t="s">
        <v>20</v>
      </c>
      <c r="G2376" t="s">
        <v>55</v>
      </c>
      <c r="H2376">
        <v>5588</v>
      </c>
      <c r="I2376" t="s">
        <v>77</v>
      </c>
      <c r="J2376">
        <f>VLOOKUP(I2376,Key!$A$1:$C$73,2,FALSE)</f>
        <v>43.036900000000003</v>
      </c>
      <c r="K2376">
        <f>VLOOKUP(I2376,Key!$A$1:$C$73,3,FALSE)</f>
        <v>-87.89667</v>
      </c>
      <c r="L2376" t="s">
        <v>77</v>
      </c>
      <c r="M2376">
        <f>VLOOKUP(L2376,Key!$A$1:$C$73,2,FALSE)</f>
        <v>43.036900000000003</v>
      </c>
      <c r="N2376">
        <f>VLOOKUP(L2376,Key!$A$1:$C$73,3,FALSE)</f>
        <v>-87.89667</v>
      </c>
      <c r="O2376">
        <v>91</v>
      </c>
      <c r="P2376">
        <v>6</v>
      </c>
      <c r="Q2376">
        <v>13.7</v>
      </c>
      <c r="R2376">
        <v>13</v>
      </c>
      <c r="S2376">
        <v>546</v>
      </c>
      <c r="T2376">
        <f t="shared" si="333"/>
        <v>-1</v>
      </c>
      <c r="U2376" s="1">
        <v>42840</v>
      </c>
      <c r="V2376" s="13">
        <f t="shared" si="334"/>
        <v>42826</v>
      </c>
      <c r="W2376" s="14">
        <f t="shared" si="335"/>
        <v>42840</v>
      </c>
      <c r="X2376" s="1" t="str">
        <f t="shared" si="336"/>
        <v>Saturday</v>
      </c>
      <c r="Y2376" s="2">
        <v>0.51204861111111111</v>
      </c>
      <c r="Z2376" s="2">
        <f t="shared" si="337"/>
        <v>0.5</v>
      </c>
      <c r="AA2376">
        <f>1</f>
        <v>1</v>
      </c>
      <c r="AB2376" s="1">
        <v>42840</v>
      </c>
      <c r="AC2376" s="13">
        <f t="shared" si="338"/>
        <v>42826</v>
      </c>
      <c r="AD2376" s="14">
        <f t="shared" si="339"/>
        <v>42840</v>
      </c>
      <c r="AE2376" s="1" t="str">
        <f t="shared" si="340"/>
        <v>Saturday</v>
      </c>
      <c r="AF2376" s="2">
        <v>0.57552083333333337</v>
      </c>
      <c r="AG2376" s="2">
        <f t="shared" si="341"/>
        <v>0.58333333333333326</v>
      </c>
      <c r="AH2376" t="s">
        <v>25</v>
      </c>
    </row>
    <row r="2377" spans="1:34" x14ac:dyDescent="0.25">
      <c r="A2377">
        <v>1581176</v>
      </c>
      <c r="B2377" t="s">
        <v>54</v>
      </c>
      <c r="E2377">
        <v>53051</v>
      </c>
      <c r="F2377" t="s">
        <v>20</v>
      </c>
      <c r="G2377" t="s">
        <v>55</v>
      </c>
      <c r="H2377">
        <v>11129</v>
      </c>
      <c r="I2377" t="s">
        <v>77</v>
      </c>
      <c r="J2377">
        <f>VLOOKUP(I2377,Key!$A$1:$C$73,2,FALSE)</f>
        <v>43.036900000000003</v>
      </c>
      <c r="K2377">
        <f>VLOOKUP(I2377,Key!$A$1:$C$73,3,FALSE)</f>
        <v>-87.89667</v>
      </c>
      <c r="L2377" t="s">
        <v>77</v>
      </c>
      <c r="M2377">
        <f>VLOOKUP(L2377,Key!$A$1:$C$73,2,FALSE)</f>
        <v>43.036900000000003</v>
      </c>
      <c r="N2377">
        <f>VLOOKUP(L2377,Key!$A$1:$C$73,3,FALSE)</f>
        <v>-87.89667</v>
      </c>
      <c r="O2377">
        <v>27</v>
      </c>
      <c r="P2377">
        <v>0</v>
      </c>
      <c r="Q2377">
        <v>4.0999999999999996</v>
      </c>
      <c r="R2377">
        <v>3.8</v>
      </c>
      <c r="S2377">
        <v>162</v>
      </c>
      <c r="T2377">
        <f t="shared" si="333"/>
        <v>-1</v>
      </c>
      <c r="U2377" s="1">
        <v>42840</v>
      </c>
      <c r="V2377" s="13">
        <f t="shared" si="334"/>
        <v>42826</v>
      </c>
      <c r="W2377" s="14">
        <f t="shared" si="335"/>
        <v>42840</v>
      </c>
      <c r="X2377" s="1" t="str">
        <f t="shared" si="336"/>
        <v>Saturday</v>
      </c>
      <c r="Y2377" s="2">
        <v>0.52490740740740738</v>
      </c>
      <c r="Z2377" s="2">
        <f t="shared" si="337"/>
        <v>0.54166666666666663</v>
      </c>
      <c r="AA2377">
        <f>1</f>
        <v>1</v>
      </c>
      <c r="AB2377" s="1">
        <v>42840</v>
      </c>
      <c r="AC2377" s="13">
        <f t="shared" si="338"/>
        <v>42826</v>
      </c>
      <c r="AD2377" s="14">
        <f t="shared" si="339"/>
        <v>42840</v>
      </c>
      <c r="AE2377" s="1" t="str">
        <f t="shared" si="340"/>
        <v>Saturday</v>
      </c>
      <c r="AF2377" s="2">
        <v>0.54349537037037032</v>
      </c>
      <c r="AG2377" s="2">
        <f t="shared" si="341"/>
        <v>0.54166666666666663</v>
      </c>
      <c r="AH2377" t="s">
        <v>25</v>
      </c>
    </row>
    <row r="2378" spans="1:34" x14ac:dyDescent="0.25">
      <c r="A2378">
        <v>1581198</v>
      </c>
      <c r="B2378" t="s">
        <v>54</v>
      </c>
      <c r="E2378">
        <v>53220</v>
      </c>
      <c r="F2378" t="s">
        <v>20</v>
      </c>
      <c r="G2378" t="s">
        <v>55</v>
      </c>
      <c r="H2378">
        <v>997</v>
      </c>
      <c r="I2378" t="s">
        <v>48</v>
      </c>
      <c r="J2378">
        <f>VLOOKUP(I2378,Key!$A$1:$C$73,2,FALSE)</f>
        <v>43.031320000000001</v>
      </c>
      <c r="K2378">
        <f>VLOOKUP(I2378,Key!$A$1:$C$73,3,FALSE)</f>
        <v>-87.904259999999994</v>
      </c>
      <c r="L2378" t="s">
        <v>48</v>
      </c>
      <c r="M2378">
        <f>VLOOKUP(L2378,Key!$A$1:$C$73,2,FALSE)</f>
        <v>43.031320000000001</v>
      </c>
      <c r="N2378">
        <f>VLOOKUP(L2378,Key!$A$1:$C$73,3,FALSE)</f>
        <v>-87.904259999999994</v>
      </c>
      <c r="O2378">
        <v>54</v>
      </c>
      <c r="P2378">
        <v>3</v>
      </c>
      <c r="Q2378">
        <v>8.1</v>
      </c>
      <c r="R2378">
        <v>7.7</v>
      </c>
      <c r="S2378">
        <v>324</v>
      </c>
      <c r="T2378">
        <f t="shared" si="333"/>
        <v>-1</v>
      </c>
      <c r="U2378" s="1">
        <v>42840</v>
      </c>
      <c r="V2378" s="13">
        <f t="shared" si="334"/>
        <v>42826</v>
      </c>
      <c r="W2378" s="14">
        <f t="shared" si="335"/>
        <v>42840</v>
      </c>
      <c r="X2378" s="1" t="str">
        <f t="shared" si="336"/>
        <v>Saturday</v>
      </c>
      <c r="Y2378" s="2">
        <v>0.52645833333333336</v>
      </c>
      <c r="Z2378" s="2">
        <f t="shared" si="337"/>
        <v>0.54166666666666663</v>
      </c>
      <c r="AA2378">
        <f>1</f>
        <v>1</v>
      </c>
      <c r="AB2378" s="1">
        <v>42840</v>
      </c>
      <c r="AC2378" s="13">
        <f t="shared" si="338"/>
        <v>42826</v>
      </c>
      <c r="AD2378" s="14">
        <f t="shared" si="339"/>
        <v>42840</v>
      </c>
      <c r="AE2378" s="1" t="str">
        <f t="shared" si="340"/>
        <v>Saturday</v>
      </c>
      <c r="AF2378" s="2">
        <v>0.56415509259259256</v>
      </c>
      <c r="AG2378" s="2">
        <f t="shared" si="341"/>
        <v>0.58333333333333326</v>
      </c>
      <c r="AH2378" t="s">
        <v>25</v>
      </c>
    </row>
    <row r="2379" spans="1:34" x14ac:dyDescent="0.25">
      <c r="A2379">
        <v>1581207</v>
      </c>
      <c r="B2379" t="s">
        <v>54</v>
      </c>
      <c r="E2379">
        <v>53202</v>
      </c>
      <c r="F2379" t="s">
        <v>20</v>
      </c>
      <c r="G2379" t="s">
        <v>55</v>
      </c>
      <c r="H2379">
        <v>11047</v>
      </c>
      <c r="I2379" t="s">
        <v>48</v>
      </c>
      <c r="J2379">
        <f>VLOOKUP(I2379,Key!$A$1:$C$73,2,FALSE)</f>
        <v>43.031320000000001</v>
      </c>
      <c r="K2379">
        <f>VLOOKUP(I2379,Key!$A$1:$C$73,3,FALSE)</f>
        <v>-87.904259999999994</v>
      </c>
      <c r="L2379" t="s">
        <v>48</v>
      </c>
      <c r="M2379">
        <f>VLOOKUP(L2379,Key!$A$1:$C$73,2,FALSE)</f>
        <v>43.031320000000001</v>
      </c>
      <c r="N2379">
        <f>VLOOKUP(L2379,Key!$A$1:$C$73,3,FALSE)</f>
        <v>-87.904259999999994</v>
      </c>
      <c r="O2379">
        <v>95</v>
      </c>
      <c r="P2379">
        <v>12</v>
      </c>
      <c r="Q2379">
        <v>14.3</v>
      </c>
      <c r="R2379">
        <v>13.5</v>
      </c>
      <c r="S2379">
        <v>570</v>
      </c>
      <c r="T2379">
        <f t="shared" si="333"/>
        <v>-1</v>
      </c>
      <c r="U2379" s="1">
        <v>42840</v>
      </c>
      <c r="V2379" s="13">
        <f t="shared" si="334"/>
        <v>42826</v>
      </c>
      <c r="W2379" s="14">
        <f t="shared" si="335"/>
        <v>42840</v>
      </c>
      <c r="X2379" s="1" t="str">
        <f t="shared" si="336"/>
        <v>Saturday</v>
      </c>
      <c r="Y2379" s="2">
        <v>0.5273958333333334</v>
      </c>
      <c r="Z2379" s="2">
        <f t="shared" si="337"/>
        <v>0.54166666666666663</v>
      </c>
      <c r="AA2379">
        <f>1</f>
        <v>1</v>
      </c>
      <c r="AB2379" s="1">
        <v>42840</v>
      </c>
      <c r="AC2379" s="13">
        <f t="shared" si="338"/>
        <v>42826</v>
      </c>
      <c r="AD2379" s="14">
        <f t="shared" si="339"/>
        <v>42840</v>
      </c>
      <c r="AE2379" s="1" t="str">
        <f t="shared" si="340"/>
        <v>Saturday</v>
      </c>
      <c r="AF2379" s="2">
        <v>0.59332175925925923</v>
      </c>
      <c r="AG2379" s="2">
        <f t="shared" si="341"/>
        <v>0.58333333333333326</v>
      </c>
      <c r="AH2379" t="s">
        <v>25</v>
      </c>
    </row>
    <row r="2380" spans="1:34" x14ac:dyDescent="0.25">
      <c r="A2380">
        <v>1276870</v>
      </c>
      <c r="B2380" t="s">
        <v>54</v>
      </c>
      <c r="E2380">
        <v>53072</v>
      </c>
      <c r="F2380" t="s">
        <v>20</v>
      </c>
      <c r="G2380" t="s">
        <v>55</v>
      </c>
      <c r="H2380">
        <v>5416</v>
      </c>
      <c r="I2380" t="s">
        <v>71</v>
      </c>
      <c r="J2380">
        <f>VLOOKUP(I2380,Key!$A$1:$C$73,2,FALSE)</f>
        <v>43.060079999999999</v>
      </c>
      <c r="K2380">
        <f>VLOOKUP(I2380,Key!$A$1:$C$73,3,FALSE)</f>
        <v>-88.027349999999998</v>
      </c>
      <c r="L2380" t="s">
        <v>71</v>
      </c>
      <c r="M2380">
        <f>VLOOKUP(L2380,Key!$A$1:$C$73,2,FALSE)</f>
        <v>43.060079999999999</v>
      </c>
      <c r="N2380">
        <f>VLOOKUP(L2380,Key!$A$1:$C$73,3,FALSE)</f>
        <v>-88.027349999999998</v>
      </c>
      <c r="O2380">
        <v>51</v>
      </c>
      <c r="P2380">
        <v>3</v>
      </c>
      <c r="Q2380">
        <v>7.7</v>
      </c>
      <c r="R2380">
        <v>7.3</v>
      </c>
      <c r="S2380">
        <v>306</v>
      </c>
      <c r="T2380">
        <f t="shared" si="333"/>
        <v>-1</v>
      </c>
      <c r="U2380" s="1">
        <v>42840</v>
      </c>
      <c r="V2380" s="13">
        <f t="shared" si="334"/>
        <v>42826</v>
      </c>
      <c r="W2380" s="14">
        <f t="shared" si="335"/>
        <v>42840</v>
      </c>
      <c r="X2380" s="1" t="str">
        <f t="shared" si="336"/>
        <v>Saturday</v>
      </c>
      <c r="Y2380" s="2">
        <v>0.53025462962962966</v>
      </c>
      <c r="Z2380" s="2">
        <f t="shared" si="337"/>
        <v>0.54166666666666663</v>
      </c>
      <c r="AA2380">
        <f>1</f>
        <v>1</v>
      </c>
      <c r="AB2380" s="1">
        <v>42840</v>
      </c>
      <c r="AC2380" s="13">
        <f t="shared" si="338"/>
        <v>42826</v>
      </c>
      <c r="AD2380" s="14">
        <f t="shared" si="339"/>
        <v>42840</v>
      </c>
      <c r="AE2380" s="1" t="str">
        <f t="shared" si="340"/>
        <v>Saturday</v>
      </c>
      <c r="AF2380" s="2">
        <v>0.56561342592592589</v>
      </c>
      <c r="AG2380" s="2">
        <f t="shared" si="341"/>
        <v>0.58333333333333326</v>
      </c>
      <c r="AH2380" t="s">
        <v>25</v>
      </c>
    </row>
    <row r="2381" spans="1:34" x14ac:dyDescent="0.25">
      <c r="A2381">
        <v>1581266</v>
      </c>
      <c r="B2381" t="s">
        <v>54</v>
      </c>
      <c r="E2381">
        <v>53132</v>
      </c>
      <c r="F2381" t="s">
        <v>20</v>
      </c>
      <c r="G2381" t="s">
        <v>55</v>
      </c>
      <c r="H2381">
        <v>5487</v>
      </c>
      <c r="I2381" t="s">
        <v>77</v>
      </c>
      <c r="J2381">
        <f>VLOOKUP(I2381,Key!$A$1:$C$73,2,FALSE)</f>
        <v>43.036900000000003</v>
      </c>
      <c r="K2381">
        <f>VLOOKUP(I2381,Key!$A$1:$C$73,3,FALSE)</f>
        <v>-87.89667</v>
      </c>
      <c r="L2381" t="s">
        <v>77</v>
      </c>
      <c r="M2381">
        <f>VLOOKUP(L2381,Key!$A$1:$C$73,2,FALSE)</f>
        <v>43.036900000000003</v>
      </c>
      <c r="N2381">
        <f>VLOOKUP(L2381,Key!$A$1:$C$73,3,FALSE)</f>
        <v>-87.89667</v>
      </c>
      <c r="O2381">
        <v>147</v>
      </c>
      <c r="P2381">
        <v>15</v>
      </c>
      <c r="Q2381">
        <v>18</v>
      </c>
      <c r="R2381">
        <v>17.100000000000001</v>
      </c>
      <c r="S2381">
        <v>720</v>
      </c>
      <c r="T2381">
        <f t="shared" si="333"/>
        <v>-1</v>
      </c>
      <c r="U2381" s="1">
        <v>42840</v>
      </c>
      <c r="V2381" s="13">
        <f t="shared" si="334"/>
        <v>42826</v>
      </c>
      <c r="W2381" s="14">
        <f t="shared" si="335"/>
        <v>42840</v>
      </c>
      <c r="X2381" s="1" t="str">
        <f t="shared" si="336"/>
        <v>Saturday</v>
      </c>
      <c r="Y2381" s="2">
        <v>0.53535879629629635</v>
      </c>
      <c r="Z2381" s="2">
        <f t="shared" si="337"/>
        <v>0.54166666666666663</v>
      </c>
      <c r="AA2381">
        <f>1</f>
        <v>1</v>
      </c>
      <c r="AB2381" s="1">
        <v>42840</v>
      </c>
      <c r="AC2381" s="13">
        <f t="shared" si="338"/>
        <v>42826</v>
      </c>
      <c r="AD2381" s="14">
        <f t="shared" si="339"/>
        <v>42840</v>
      </c>
      <c r="AE2381" s="1" t="str">
        <f t="shared" si="340"/>
        <v>Saturday</v>
      </c>
      <c r="AF2381" s="2">
        <v>0.63715277777777779</v>
      </c>
      <c r="AG2381" s="2">
        <f t="shared" si="341"/>
        <v>0.625</v>
      </c>
      <c r="AH2381" t="s">
        <v>25</v>
      </c>
    </row>
    <row r="2382" spans="1:34" x14ac:dyDescent="0.25">
      <c r="A2382">
        <v>1581322</v>
      </c>
      <c r="B2382" t="s">
        <v>54</v>
      </c>
      <c r="E2382">
        <v>53211</v>
      </c>
      <c r="F2382" t="s">
        <v>20</v>
      </c>
      <c r="G2382" t="s">
        <v>55</v>
      </c>
      <c r="H2382">
        <v>5548</v>
      </c>
      <c r="I2382" t="s">
        <v>63</v>
      </c>
      <c r="J2382">
        <f>VLOOKUP(I2382,Key!$A$1:$C$73,2,FALSE)</f>
        <v>43.066893999999998</v>
      </c>
      <c r="K2382">
        <f>VLOOKUP(I2382,Key!$A$1:$C$73,3,FALSE)</f>
        <v>-87.877936000000005</v>
      </c>
      <c r="L2382" t="s">
        <v>36</v>
      </c>
      <c r="M2382">
        <f>VLOOKUP(L2382,Key!$A$1:$C$73,2,FALSE)</f>
        <v>43.03519</v>
      </c>
      <c r="N2382">
        <f>VLOOKUP(L2382,Key!$A$1:$C$73,3,FALSE)</f>
        <v>-87.907390000000007</v>
      </c>
      <c r="O2382">
        <v>32</v>
      </c>
      <c r="P2382">
        <v>0</v>
      </c>
      <c r="Q2382">
        <v>4.8</v>
      </c>
      <c r="R2382">
        <v>4.5999999999999996</v>
      </c>
      <c r="S2382">
        <v>192</v>
      </c>
      <c r="T2382">
        <f t="shared" si="333"/>
        <v>-1</v>
      </c>
      <c r="U2382" s="1">
        <v>42840</v>
      </c>
      <c r="V2382" s="13">
        <f t="shared" si="334"/>
        <v>42826</v>
      </c>
      <c r="W2382" s="14">
        <f t="shared" si="335"/>
        <v>42840</v>
      </c>
      <c r="X2382" s="1" t="str">
        <f t="shared" si="336"/>
        <v>Saturday</v>
      </c>
      <c r="Y2382" s="2">
        <v>0.54289351851851853</v>
      </c>
      <c r="Z2382" s="2">
        <f t="shared" si="337"/>
        <v>0.54166666666666663</v>
      </c>
      <c r="AA2382">
        <f>1</f>
        <v>1</v>
      </c>
      <c r="AB2382" s="1">
        <v>42840</v>
      </c>
      <c r="AC2382" s="13">
        <f t="shared" si="338"/>
        <v>42826</v>
      </c>
      <c r="AD2382" s="14">
        <f t="shared" si="339"/>
        <v>42840</v>
      </c>
      <c r="AE2382" s="1" t="str">
        <f t="shared" si="340"/>
        <v>Saturday</v>
      </c>
      <c r="AF2382" s="2">
        <v>0.56513888888888886</v>
      </c>
      <c r="AG2382" s="2">
        <f t="shared" si="341"/>
        <v>0.58333333333333326</v>
      </c>
      <c r="AH2382" t="s">
        <v>23</v>
      </c>
    </row>
    <row r="2383" spans="1:34" x14ac:dyDescent="0.25">
      <c r="A2383">
        <v>1581427</v>
      </c>
      <c r="B2383" t="s">
        <v>54</v>
      </c>
      <c r="E2383">
        <v>53414</v>
      </c>
      <c r="F2383" t="s">
        <v>20</v>
      </c>
      <c r="G2383" t="s">
        <v>55</v>
      </c>
      <c r="H2383">
        <v>48</v>
      </c>
      <c r="I2383" t="s">
        <v>64</v>
      </c>
      <c r="J2383">
        <f>VLOOKUP(I2383,Key!$A$1:$C$73,2,FALSE)</f>
        <v>43.069021999999997</v>
      </c>
      <c r="K2383">
        <f>VLOOKUP(I2383,Key!$A$1:$C$73,3,FALSE)</f>
        <v>-87.887940999999998</v>
      </c>
      <c r="L2383" t="s">
        <v>63</v>
      </c>
      <c r="M2383">
        <f>VLOOKUP(L2383,Key!$A$1:$C$73,2,FALSE)</f>
        <v>43.066893999999998</v>
      </c>
      <c r="N2383">
        <f>VLOOKUP(L2383,Key!$A$1:$C$73,3,FALSE)</f>
        <v>-87.877936000000005</v>
      </c>
      <c r="O2383">
        <v>21</v>
      </c>
      <c r="P2383">
        <v>0</v>
      </c>
      <c r="Q2383">
        <v>3.2</v>
      </c>
      <c r="R2383">
        <v>3</v>
      </c>
      <c r="S2383">
        <v>126</v>
      </c>
      <c r="T2383">
        <f t="shared" si="333"/>
        <v>-1</v>
      </c>
      <c r="U2383" s="1">
        <v>42840</v>
      </c>
      <c r="V2383" s="13">
        <f t="shared" si="334"/>
        <v>42826</v>
      </c>
      <c r="W2383" s="14">
        <f t="shared" si="335"/>
        <v>42840</v>
      </c>
      <c r="X2383" s="1" t="str">
        <f t="shared" si="336"/>
        <v>Saturday</v>
      </c>
      <c r="Y2383" s="2">
        <v>0.55473379629629627</v>
      </c>
      <c r="Z2383" s="2">
        <f t="shared" si="337"/>
        <v>0.54166666666666663</v>
      </c>
      <c r="AA2383">
        <f>1</f>
        <v>1</v>
      </c>
      <c r="AB2383" s="1">
        <v>42840</v>
      </c>
      <c r="AC2383" s="13">
        <f t="shared" si="338"/>
        <v>42826</v>
      </c>
      <c r="AD2383" s="14">
        <f t="shared" si="339"/>
        <v>42840</v>
      </c>
      <c r="AE2383" s="1" t="str">
        <f t="shared" si="340"/>
        <v>Saturday</v>
      </c>
      <c r="AF2383" s="2">
        <v>0.56916666666666671</v>
      </c>
      <c r="AG2383" s="2">
        <f t="shared" si="341"/>
        <v>0.58333333333333326</v>
      </c>
      <c r="AH2383" t="s">
        <v>23</v>
      </c>
    </row>
    <row r="2384" spans="1:34" x14ac:dyDescent="0.25">
      <c r="A2384">
        <v>1581427</v>
      </c>
      <c r="B2384" t="s">
        <v>54</v>
      </c>
      <c r="E2384">
        <v>53414</v>
      </c>
      <c r="F2384" t="s">
        <v>20</v>
      </c>
      <c r="G2384" t="s">
        <v>55</v>
      </c>
      <c r="H2384">
        <v>5573</v>
      </c>
      <c r="I2384" t="s">
        <v>64</v>
      </c>
      <c r="J2384">
        <f>VLOOKUP(I2384,Key!$A$1:$C$73,2,FALSE)</f>
        <v>43.069021999999997</v>
      </c>
      <c r="K2384">
        <f>VLOOKUP(I2384,Key!$A$1:$C$73,3,FALSE)</f>
        <v>-87.887940999999998</v>
      </c>
      <c r="L2384" t="s">
        <v>63</v>
      </c>
      <c r="M2384">
        <f>VLOOKUP(L2384,Key!$A$1:$C$73,2,FALSE)</f>
        <v>43.066893999999998</v>
      </c>
      <c r="N2384">
        <f>VLOOKUP(L2384,Key!$A$1:$C$73,3,FALSE)</f>
        <v>-87.877936000000005</v>
      </c>
      <c r="O2384">
        <v>22</v>
      </c>
      <c r="P2384">
        <v>0</v>
      </c>
      <c r="Q2384">
        <v>3.3</v>
      </c>
      <c r="R2384">
        <v>3.1</v>
      </c>
      <c r="S2384">
        <v>132</v>
      </c>
      <c r="T2384">
        <f t="shared" si="333"/>
        <v>-1</v>
      </c>
      <c r="U2384" s="1">
        <v>42840</v>
      </c>
      <c r="V2384" s="13">
        <f t="shared" si="334"/>
        <v>42826</v>
      </c>
      <c r="W2384" s="14">
        <f t="shared" si="335"/>
        <v>42840</v>
      </c>
      <c r="X2384" s="1" t="str">
        <f t="shared" si="336"/>
        <v>Saturday</v>
      </c>
      <c r="Y2384" s="2">
        <v>0.55547453703703698</v>
      </c>
      <c r="Z2384" s="2">
        <f t="shared" si="337"/>
        <v>0.54166666666666663</v>
      </c>
      <c r="AA2384">
        <f>1</f>
        <v>1</v>
      </c>
      <c r="AB2384" s="1">
        <v>42840</v>
      </c>
      <c r="AC2384" s="13">
        <f t="shared" si="338"/>
        <v>42826</v>
      </c>
      <c r="AD2384" s="14">
        <f t="shared" si="339"/>
        <v>42840</v>
      </c>
      <c r="AE2384" s="1" t="str">
        <f t="shared" si="340"/>
        <v>Saturday</v>
      </c>
      <c r="AF2384" s="2">
        <v>0.57028935185185181</v>
      </c>
      <c r="AG2384" s="2">
        <f t="shared" si="341"/>
        <v>0.58333333333333326</v>
      </c>
      <c r="AH2384" t="s">
        <v>23</v>
      </c>
    </row>
    <row r="2385" spans="1:34" x14ac:dyDescent="0.25">
      <c r="A2385">
        <v>1581036</v>
      </c>
      <c r="B2385" t="s">
        <v>54</v>
      </c>
      <c r="E2385">
        <v>53110</v>
      </c>
      <c r="F2385" t="s">
        <v>20</v>
      </c>
      <c r="G2385" t="s">
        <v>55</v>
      </c>
      <c r="H2385">
        <v>5508</v>
      </c>
      <c r="I2385" t="s">
        <v>81</v>
      </c>
      <c r="J2385">
        <f>VLOOKUP(I2385,Key!$A$1:$C$73,2,FALSE)</f>
        <v>43.058010000000003</v>
      </c>
      <c r="K2385">
        <f>VLOOKUP(I2385,Key!$A$1:$C$73,3,FALSE)</f>
        <v>-87.877300000000005</v>
      </c>
      <c r="L2385" t="s">
        <v>76</v>
      </c>
      <c r="M2385">
        <f>VLOOKUP(L2385,Key!$A$1:$C$73,2,FALSE)</f>
        <v>43.02948</v>
      </c>
      <c r="N2385">
        <f>VLOOKUP(L2385,Key!$A$1:$C$73,3,FALSE)</f>
        <v>-87.912819999999996</v>
      </c>
      <c r="O2385">
        <v>28</v>
      </c>
      <c r="P2385">
        <v>0</v>
      </c>
      <c r="Q2385">
        <v>4.2</v>
      </c>
      <c r="R2385">
        <v>4</v>
      </c>
      <c r="S2385">
        <v>168</v>
      </c>
      <c r="T2385">
        <f t="shared" si="333"/>
        <v>-1</v>
      </c>
      <c r="U2385" s="1">
        <v>42840</v>
      </c>
      <c r="V2385" s="13">
        <f t="shared" si="334"/>
        <v>42826</v>
      </c>
      <c r="W2385" s="14">
        <f t="shared" si="335"/>
        <v>42840</v>
      </c>
      <c r="X2385" s="1" t="str">
        <f t="shared" si="336"/>
        <v>Saturday</v>
      </c>
      <c r="Y2385" s="2">
        <v>0.5599884259259259</v>
      </c>
      <c r="Z2385" s="2">
        <f t="shared" si="337"/>
        <v>0.54166666666666663</v>
      </c>
      <c r="AA2385">
        <f>1</f>
        <v>1</v>
      </c>
      <c r="AB2385" s="1">
        <v>42840</v>
      </c>
      <c r="AC2385" s="13">
        <f t="shared" si="338"/>
        <v>42826</v>
      </c>
      <c r="AD2385" s="14">
        <f t="shared" si="339"/>
        <v>42840</v>
      </c>
      <c r="AE2385" s="1" t="str">
        <f t="shared" si="340"/>
        <v>Saturday</v>
      </c>
      <c r="AF2385" s="2">
        <v>0.57953703703703707</v>
      </c>
      <c r="AG2385" s="2">
        <f t="shared" si="341"/>
        <v>0.58333333333333326</v>
      </c>
      <c r="AH2385" t="s">
        <v>23</v>
      </c>
    </row>
    <row r="2386" spans="1:34" x14ac:dyDescent="0.25">
      <c r="A2386">
        <v>1581577</v>
      </c>
      <c r="B2386" t="s">
        <v>54</v>
      </c>
      <c r="E2386">
        <v>7650</v>
      </c>
      <c r="F2386" t="s">
        <v>20</v>
      </c>
      <c r="G2386" t="s">
        <v>55</v>
      </c>
      <c r="H2386">
        <v>11063</v>
      </c>
      <c r="I2386" t="s">
        <v>36</v>
      </c>
      <c r="J2386">
        <f>VLOOKUP(I2386,Key!$A$1:$C$73,2,FALSE)</f>
        <v>43.03519</v>
      </c>
      <c r="K2386">
        <f>VLOOKUP(I2386,Key!$A$1:$C$73,3,FALSE)</f>
        <v>-87.907390000000007</v>
      </c>
      <c r="L2386" t="s">
        <v>36</v>
      </c>
      <c r="M2386">
        <f>VLOOKUP(L2386,Key!$A$1:$C$73,2,FALSE)</f>
        <v>43.03519</v>
      </c>
      <c r="N2386">
        <f>VLOOKUP(L2386,Key!$A$1:$C$73,3,FALSE)</f>
        <v>-87.907390000000007</v>
      </c>
      <c r="O2386">
        <v>110</v>
      </c>
      <c r="P2386">
        <v>12</v>
      </c>
      <c r="Q2386">
        <v>16.5</v>
      </c>
      <c r="R2386">
        <v>15.7</v>
      </c>
      <c r="S2386">
        <v>660</v>
      </c>
      <c r="T2386">
        <f t="shared" si="333"/>
        <v>-1</v>
      </c>
      <c r="U2386" s="1">
        <v>42840</v>
      </c>
      <c r="V2386" s="13">
        <f t="shared" si="334"/>
        <v>42826</v>
      </c>
      <c r="W2386" s="14">
        <f t="shared" si="335"/>
        <v>42840</v>
      </c>
      <c r="X2386" s="1" t="str">
        <f t="shared" si="336"/>
        <v>Saturday</v>
      </c>
      <c r="Y2386" s="2">
        <v>0.57307870370370373</v>
      </c>
      <c r="Z2386" s="2">
        <f t="shared" si="337"/>
        <v>0.58333333333333326</v>
      </c>
      <c r="AA2386">
        <f>1</f>
        <v>1</v>
      </c>
      <c r="AB2386" s="1">
        <v>42840</v>
      </c>
      <c r="AC2386" s="13">
        <f t="shared" si="338"/>
        <v>42826</v>
      </c>
      <c r="AD2386" s="14">
        <f t="shared" si="339"/>
        <v>42840</v>
      </c>
      <c r="AE2386" s="1" t="str">
        <f t="shared" si="340"/>
        <v>Saturday</v>
      </c>
      <c r="AF2386" s="2">
        <v>0.64976851851851858</v>
      </c>
      <c r="AG2386" s="2">
        <f t="shared" si="341"/>
        <v>0.66666666666666663</v>
      </c>
      <c r="AH2386" t="s">
        <v>25</v>
      </c>
    </row>
    <row r="2387" spans="1:34" x14ac:dyDescent="0.25">
      <c r="A2387">
        <v>1540774</v>
      </c>
      <c r="B2387" t="s">
        <v>54</v>
      </c>
      <c r="E2387">
        <v>53202</v>
      </c>
      <c r="F2387" t="s">
        <v>20</v>
      </c>
      <c r="G2387" t="s">
        <v>55</v>
      </c>
      <c r="H2387">
        <v>128</v>
      </c>
      <c r="I2387" t="s">
        <v>67</v>
      </c>
      <c r="J2387">
        <f>VLOOKUP(I2387,Key!$A$1:$C$73,2,FALSE)</f>
        <v>43.05847</v>
      </c>
      <c r="K2387">
        <f>VLOOKUP(I2387,Key!$A$1:$C$73,3,FALSE)</f>
        <v>-87.898079999999993</v>
      </c>
      <c r="L2387" t="s">
        <v>85</v>
      </c>
      <c r="M2387">
        <f>VLOOKUP(L2387,Key!$A$1:$C$73,2,FALSE)</f>
        <v>43.053040000000003</v>
      </c>
      <c r="N2387">
        <f>VLOOKUP(L2387,Key!$A$1:$C$73,3,FALSE)</f>
        <v>-87.897660000000002</v>
      </c>
      <c r="O2387">
        <v>20</v>
      </c>
      <c r="P2387">
        <v>3</v>
      </c>
      <c r="Q2387">
        <v>3</v>
      </c>
      <c r="R2387">
        <v>2.9</v>
      </c>
      <c r="S2387">
        <v>120</v>
      </c>
      <c r="T2387">
        <f t="shared" si="333"/>
        <v>-1</v>
      </c>
      <c r="U2387" s="1">
        <v>42840</v>
      </c>
      <c r="V2387" s="13">
        <f t="shared" si="334"/>
        <v>42826</v>
      </c>
      <c r="W2387" s="14">
        <f t="shared" si="335"/>
        <v>42840</v>
      </c>
      <c r="X2387" s="1" t="str">
        <f t="shared" si="336"/>
        <v>Saturday</v>
      </c>
      <c r="Y2387" s="2">
        <v>0.57357638888888884</v>
      </c>
      <c r="Z2387" s="2">
        <f t="shared" si="337"/>
        <v>0.58333333333333326</v>
      </c>
      <c r="AA2387">
        <f>1</f>
        <v>1</v>
      </c>
      <c r="AB2387" s="1">
        <v>42840</v>
      </c>
      <c r="AC2387" s="13">
        <f t="shared" si="338"/>
        <v>42826</v>
      </c>
      <c r="AD2387" s="14">
        <f t="shared" si="339"/>
        <v>42840</v>
      </c>
      <c r="AE2387" s="1" t="str">
        <f t="shared" si="340"/>
        <v>Saturday</v>
      </c>
      <c r="AF2387" s="2">
        <v>0.58709490740740744</v>
      </c>
      <c r="AG2387" s="2">
        <f t="shared" si="341"/>
        <v>0.58333333333333326</v>
      </c>
      <c r="AH2387" t="s">
        <v>23</v>
      </c>
    </row>
    <row r="2388" spans="1:34" x14ac:dyDescent="0.25">
      <c r="A2388">
        <v>1592529</v>
      </c>
      <c r="B2388" t="s">
        <v>54</v>
      </c>
      <c r="E2388">
        <v>49855</v>
      </c>
      <c r="F2388" t="s">
        <v>20</v>
      </c>
      <c r="G2388" t="s">
        <v>55</v>
      </c>
      <c r="H2388">
        <v>11074</v>
      </c>
      <c r="I2388" t="s">
        <v>33</v>
      </c>
      <c r="J2388">
        <f>VLOOKUP(I2388,Key!$A$1:$C$73,2,FALSE)</f>
        <v>43.045712999999999</v>
      </c>
      <c r="K2388">
        <f>VLOOKUP(I2388,Key!$A$1:$C$73,3,FALSE)</f>
        <v>-87.899756999999994</v>
      </c>
      <c r="L2388" t="s">
        <v>33</v>
      </c>
      <c r="M2388">
        <f>VLOOKUP(L2388,Key!$A$1:$C$73,2,FALSE)</f>
        <v>43.045712999999999</v>
      </c>
      <c r="N2388">
        <f>VLOOKUP(L2388,Key!$A$1:$C$73,3,FALSE)</f>
        <v>-87.899756999999994</v>
      </c>
      <c r="O2388">
        <v>112</v>
      </c>
      <c r="P2388">
        <v>12</v>
      </c>
      <c r="Q2388">
        <v>16.8</v>
      </c>
      <c r="R2388">
        <v>16</v>
      </c>
      <c r="S2388">
        <v>672</v>
      </c>
      <c r="T2388">
        <f t="shared" si="333"/>
        <v>-1</v>
      </c>
      <c r="U2388" s="1">
        <v>42846</v>
      </c>
      <c r="V2388" s="13">
        <f t="shared" si="334"/>
        <v>42826</v>
      </c>
      <c r="W2388" s="14">
        <f t="shared" si="335"/>
        <v>42846</v>
      </c>
      <c r="X2388" s="1" t="str">
        <f t="shared" si="336"/>
        <v>Friday</v>
      </c>
      <c r="Y2388" s="2">
        <v>0.62700231481481483</v>
      </c>
      <c r="Z2388" s="2">
        <f t="shared" si="337"/>
        <v>0.625</v>
      </c>
      <c r="AA2388">
        <f>1</f>
        <v>1</v>
      </c>
      <c r="AB2388" s="1">
        <v>42846</v>
      </c>
      <c r="AC2388" s="13">
        <f t="shared" si="338"/>
        <v>42826</v>
      </c>
      <c r="AD2388" s="14">
        <f t="shared" si="339"/>
        <v>42846</v>
      </c>
      <c r="AE2388" s="1" t="str">
        <f t="shared" si="340"/>
        <v>Friday</v>
      </c>
      <c r="AF2388" s="2">
        <v>0.70437500000000008</v>
      </c>
      <c r="AG2388" s="2">
        <f t="shared" si="341"/>
        <v>0.70833333333333326</v>
      </c>
      <c r="AH2388" t="s">
        <v>25</v>
      </c>
    </row>
    <row r="2389" spans="1:34" x14ac:dyDescent="0.25">
      <c r="A2389">
        <v>1517799</v>
      </c>
      <c r="B2389" t="s">
        <v>54</v>
      </c>
      <c r="E2389">
        <v>53916</v>
      </c>
      <c r="F2389" t="s">
        <v>20</v>
      </c>
      <c r="G2389" t="s">
        <v>55</v>
      </c>
      <c r="H2389">
        <v>202</v>
      </c>
      <c r="I2389" t="s">
        <v>62</v>
      </c>
      <c r="J2389">
        <f>VLOOKUP(I2389,Key!$A$1:$C$73,2,FALSE)</f>
        <v>43.052460000000004</v>
      </c>
      <c r="K2389">
        <f>VLOOKUP(I2389,Key!$A$1:$C$73,3,FALSE)</f>
        <v>-87.891000000000005</v>
      </c>
      <c r="L2389" t="s">
        <v>84</v>
      </c>
      <c r="M2389">
        <f>VLOOKUP(L2389,Key!$A$1:$C$73,2,FALSE)</f>
        <v>43.040154000000001</v>
      </c>
      <c r="N2389">
        <f>VLOOKUP(L2389,Key!$A$1:$C$73,3,FALSE)</f>
        <v>-87.932113000000001</v>
      </c>
      <c r="O2389">
        <v>35</v>
      </c>
      <c r="P2389">
        <v>6</v>
      </c>
      <c r="Q2389">
        <v>5.3</v>
      </c>
      <c r="R2389">
        <v>5</v>
      </c>
      <c r="S2389">
        <v>210</v>
      </c>
      <c r="T2389">
        <f t="shared" si="333"/>
        <v>-1</v>
      </c>
      <c r="U2389" s="1">
        <v>42846</v>
      </c>
      <c r="V2389" s="13">
        <f t="shared" si="334"/>
        <v>42826</v>
      </c>
      <c r="W2389" s="14">
        <f t="shared" si="335"/>
        <v>42846</v>
      </c>
      <c r="X2389" s="1" t="str">
        <f t="shared" si="336"/>
        <v>Friday</v>
      </c>
      <c r="Y2389" s="2">
        <v>0.64402777777777775</v>
      </c>
      <c r="Z2389" s="2">
        <f t="shared" si="337"/>
        <v>0.625</v>
      </c>
      <c r="AA2389">
        <f>1</f>
        <v>1</v>
      </c>
      <c r="AB2389" s="1">
        <v>42846</v>
      </c>
      <c r="AC2389" s="13">
        <f t="shared" si="338"/>
        <v>42826</v>
      </c>
      <c r="AD2389" s="14">
        <f t="shared" si="339"/>
        <v>42846</v>
      </c>
      <c r="AE2389" s="1" t="str">
        <f t="shared" si="340"/>
        <v>Friday</v>
      </c>
      <c r="AF2389" s="2">
        <v>0.66853009259259266</v>
      </c>
      <c r="AG2389" s="2">
        <f t="shared" si="341"/>
        <v>0.66666666666666663</v>
      </c>
      <c r="AH2389" t="s">
        <v>23</v>
      </c>
    </row>
    <row r="2390" spans="1:34" x14ac:dyDescent="0.25">
      <c r="A2390">
        <v>1591652</v>
      </c>
      <c r="B2390" t="s">
        <v>54</v>
      </c>
      <c r="E2390">
        <v>53151</v>
      </c>
      <c r="F2390" t="s">
        <v>20</v>
      </c>
      <c r="G2390" t="s">
        <v>55</v>
      </c>
      <c r="H2390">
        <v>153</v>
      </c>
      <c r="I2390" t="s">
        <v>66</v>
      </c>
      <c r="J2390">
        <f>VLOOKUP(I2390,Key!$A$1:$C$73,2,FALSE)</f>
        <v>43.078530000000001</v>
      </c>
      <c r="K2390">
        <f>VLOOKUP(I2390,Key!$A$1:$C$73,3,FALSE)</f>
        <v>-87.882620000000003</v>
      </c>
      <c r="L2390" t="s">
        <v>66</v>
      </c>
      <c r="M2390">
        <f>VLOOKUP(L2390,Key!$A$1:$C$73,2,FALSE)</f>
        <v>43.078530000000001</v>
      </c>
      <c r="N2390">
        <f>VLOOKUP(L2390,Key!$A$1:$C$73,3,FALSE)</f>
        <v>-87.882620000000003</v>
      </c>
      <c r="O2390">
        <v>121</v>
      </c>
      <c r="P2390">
        <v>12</v>
      </c>
      <c r="Q2390">
        <v>18</v>
      </c>
      <c r="R2390">
        <v>17.100000000000001</v>
      </c>
      <c r="S2390">
        <v>720</v>
      </c>
      <c r="T2390">
        <f t="shared" si="333"/>
        <v>-1</v>
      </c>
      <c r="U2390" s="1">
        <v>42846</v>
      </c>
      <c r="V2390" s="13">
        <f t="shared" si="334"/>
        <v>42826</v>
      </c>
      <c r="W2390" s="14">
        <f t="shared" si="335"/>
        <v>42846</v>
      </c>
      <c r="X2390" s="1" t="str">
        <f t="shared" si="336"/>
        <v>Friday</v>
      </c>
      <c r="Y2390" s="2">
        <v>0.65891203703703705</v>
      </c>
      <c r="Z2390" s="2">
        <f t="shared" si="337"/>
        <v>0.66666666666666663</v>
      </c>
      <c r="AA2390">
        <f>1</f>
        <v>1</v>
      </c>
      <c r="AB2390" s="1">
        <v>42846</v>
      </c>
      <c r="AC2390" s="13">
        <f t="shared" si="338"/>
        <v>42826</v>
      </c>
      <c r="AD2390" s="14">
        <f t="shared" si="339"/>
        <v>42846</v>
      </c>
      <c r="AE2390" s="1" t="str">
        <f t="shared" si="340"/>
        <v>Friday</v>
      </c>
      <c r="AF2390" s="2">
        <v>0.74293981481481486</v>
      </c>
      <c r="AG2390" s="2">
        <f t="shared" si="341"/>
        <v>0.75</v>
      </c>
      <c r="AH2390" t="s">
        <v>25</v>
      </c>
    </row>
    <row r="2391" spans="1:34" x14ac:dyDescent="0.25">
      <c r="A2391">
        <v>1592654</v>
      </c>
      <c r="B2391" t="s">
        <v>54</v>
      </c>
      <c r="E2391">
        <v>53151</v>
      </c>
      <c r="F2391" t="s">
        <v>20</v>
      </c>
      <c r="G2391" t="s">
        <v>55</v>
      </c>
      <c r="H2391">
        <v>317</v>
      </c>
      <c r="I2391" t="s">
        <v>77</v>
      </c>
      <c r="J2391">
        <f>VLOOKUP(I2391,Key!$A$1:$C$73,2,FALSE)</f>
        <v>43.036900000000003</v>
      </c>
      <c r="K2391">
        <f>VLOOKUP(I2391,Key!$A$1:$C$73,3,FALSE)</f>
        <v>-87.89667</v>
      </c>
      <c r="L2391" t="s">
        <v>77</v>
      </c>
      <c r="M2391">
        <f>VLOOKUP(L2391,Key!$A$1:$C$73,2,FALSE)</f>
        <v>43.036900000000003</v>
      </c>
      <c r="N2391">
        <f>VLOOKUP(L2391,Key!$A$1:$C$73,3,FALSE)</f>
        <v>-87.89667</v>
      </c>
      <c r="O2391">
        <v>26</v>
      </c>
      <c r="P2391">
        <v>3</v>
      </c>
      <c r="Q2391">
        <v>3.9</v>
      </c>
      <c r="R2391">
        <v>3.7</v>
      </c>
      <c r="S2391">
        <v>156</v>
      </c>
      <c r="T2391">
        <f t="shared" si="333"/>
        <v>-1</v>
      </c>
      <c r="U2391" s="1">
        <v>42846</v>
      </c>
      <c r="V2391" s="13">
        <f t="shared" si="334"/>
        <v>42826</v>
      </c>
      <c r="W2391" s="14">
        <f t="shared" si="335"/>
        <v>42846</v>
      </c>
      <c r="X2391" s="1" t="str">
        <f t="shared" si="336"/>
        <v>Friday</v>
      </c>
      <c r="Y2391" s="2">
        <v>0.69427083333333339</v>
      </c>
      <c r="Z2391" s="2">
        <f t="shared" si="337"/>
        <v>0.70833333333333326</v>
      </c>
      <c r="AA2391">
        <f>1</f>
        <v>1</v>
      </c>
      <c r="AB2391" s="1">
        <v>42846</v>
      </c>
      <c r="AC2391" s="13">
        <f t="shared" si="338"/>
        <v>42826</v>
      </c>
      <c r="AD2391" s="14">
        <f t="shared" si="339"/>
        <v>42846</v>
      </c>
      <c r="AE2391" s="1" t="str">
        <f t="shared" si="340"/>
        <v>Friday</v>
      </c>
      <c r="AF2391" s="2">
        <v>0.71197916666666661</v>
      </c>
      <c r="AG2391" s="2">
        <f t="shared" si="341"/>
        <v>0.70833333333333326</v>
      </c>
      <c r="AH2391" t="s">
        <v>25</v>
      </c>
    </row>
    <row r="2392" spans="1:34" x14ac:dyDescent="0.25">
      <c r="A2392">
        <v>1592668</v>
      </c>
      <c r="B2392" t="s">
        <v>54</v>
      </c>
      <c r="E2392">
        <v>53156</v>
      </c>
      <c r="F2392" t="s">
        <v>20</v>
      </c>
      <c r="G2392" t="s">
        <v>55</v>
      </c>
      <c r="H2392">
        <v>45</v>
      </c>
      <c r="I2392" t="s">
        <v>62</v>
      </c>
      <c r="J2392">
        <f>VLOOKUP(I2392,Key!$A$1:$C$73,2,FALSE)</f>
        <v>43.052460000000004</v>
      </c>
      <c r="K2392">
        <f>VLOOKUP(I2392,Key!$A$1:$C$73,3,FALSE)</f>
        <v>-87.891000000000005</v>
      </c>
      <c r="L2392" t="s">
        <v>62</v>
      </c>
      <c r="M2392">
        <f>VLOOKUP(L2392,Key!$A$1:$C$73,2,FALSE)</f>
        <v>43.052460000000004</v>
      </c>
      <c r="N2392">
        <f>VLOOKUP(L2392,Key!$A$1:$C$73,3,FALSE)</f>
        <v>-87.891000000000005</v>
      </c>
      <c r="O2392">
        <v>94</v>
      </c>
      <c r="P2392">
        <v>9</v>
      </c>
      <c r="Q2392">
        <v>14.1</v>
      </c>
      <c r="R2392">
        <v>13.4</v>
      </c>
      <c r="S2392">
        <v>564</v>
      </c>
      <c r="T2392">
        <f t="shared" si="333"/>
        <v>-1</v>
      </c>
      <c r="U2392" s="1">
        <v>42846</v>
      </c>
      <c r="V2392" s="13">
        <f t="shared" si="334"/>
        <v>42826</v>
      </c>
      <c r="W2392" s="14">
        <f t="shared" si="335"/>
        <v>42846</v>
      </c>
      <c r="X2392" s="1" t="str">
        <f t="shared" si="336"/>
        <v>Friday</v>
      </c>
      <c r="Y2392" s="2">
        <v>0.7003125</v>
      </c>
      <c r="Z2392" s="2">
        <f t="shared" si="337"/>
        <v>0.70833333333333326</v>
      </c>
      <c r="AA2392">
        <f>1</f>
        <v>1</v>
      </c>
      <c r="AB2392" s="1">
        <v>42846</v>
      </c>
      <c r="AC2392" s="13">
        <f t="shared" si="338"/>
        <v>42826</v>
      </c>
      <c r="AD2392" s="14">
        <f t="shared" si="339"/>
        <v>42846</v>
      </c>
      <c r="AE2392" s="1" t="str">
        <f t="shared" si="340"/>
        <v>Friday</v>
      </c>
      <c r="AF2392" s="2">
        <v>0.76546296296296301</v>
      </c>
      <c r="AG2392" s="2">
        <f t="shared" si="341"/>
        <v>0.75</v>
      </c>
      <c r="AH2392" t="s">
        <v>25</v>
      </c>
    </row>
    <row r="2393" spans="1:34" x14ac:dyDescent="0.25">
      <c r="A2393">
        <v>1592665</v>
      </c>
      <c r="B2393" t="s">
        <v>54</v>
      </c>
      <c r="E2393">
        <v>53211</v>
      </c>
      <c r="F2393" t="s">
        <v>20</v>
      </c>
      <c r="G2393" t="s">
        <v>55</v>
      </c>
      <c r="H2393">
        <v>5553</v>
      </c>
      <c r="I2393" t="s">
        <v>63</v>
      </c>
      <c r="J2393">
        <f>VLOOKUP(I2393,Key!$A$1:$C$73,2,FALSE)</f>
        <v>43.066893999999998</v>
      </c>
      <c r="K2393">
        <f>VLOOKUP(I2393,Key!$A$1:$C$73,3,FALSE)</f>
        <v>-87.877936000000005</v>
      </c>
      <c r="L2393" t="s">
        <v>77</v>
      </c>
      <c r="M2393">
        <f>VLOOKUP(L2393,Key!$A$1:$C$73,2,FALSE)</f>
        <v>43.036900000000003</v>
      </c>
      <c r="N2393">
        <f>VLOOKUP(L2393,Key!$A$1:$C$73,3,FALSE)</f>
        <v>-87.89667</v>
      </c>
      <c r="O2393">
        <v>33</v>
      </c>
      <c r="P2393">
        <v>3</v>
      </c>
      <c r="Q2393">
        <v>5</v>
      </c>
      <c r="R2393">
        <v>4.7</v>
      </c>
      <c r="S2393">
        <v>198</v>
      </c>
      <c r="T2393">
        <f t="shared" si="333"/>
        <v>-1</v>
      </c>
      <c r="U2393" s="1">
        <v>42846</v>
      </c>
      <c r="V2393" s="13">
        <f t="shared" si="334"/>
        <v>42826</v>
      </c>
      <c r="W2393" s="14">
        <f t="shared" si="335"/>
        <v>42846</v>
      </c>
      <c r="X2393" s="1" t="str">
        <f t="shared" si="336"/>
        <v>Friday</v>
      </c>
      <c r="Y2393" s="2">
        <v>0.70046296296296295</v>
      </c>
      <c r="Z2393" s="2">
        <f t="shared" si="337"/>
        <v>0.70833333333333326</v>
      </c>
      <c r="AA2393">
        <f>1</f>
        <v>1</v>
      </c>
      <c r="AB2393" s="1">
        <v>42846</v>
      </c>
      <c r="AC2393" s="13">
        <f t="shared" si="338"/>
        <v>42826</v>
      </c>
      <c r="AD2393" s="14">
        <f t="shared" si="339"/>
        <v>42846</v>
      </c>
      <c r="AE2393" s="1" t="str">
        <f t="shared" si="340"/>
        <v>Friday</v>
      </c>
      <c r="AF2393" s="2">
        <v>0.72298611111111111</v>
      </c>
      <c r="AG2393" s="2">
        <f t="shared" si="341"/>
        <v>0.70833333333333326</v>
      </c>
      <c r="AH2393" t="s">
        <v>23</v>
      </c>
    </row>
    <row r="2394" spans="1:34" x14ac:dyDescent="0.25">
      <c r="A2394">
        <v>1592668</v>
      </c>
      <c r="B2394" t="s">
        <v>54</v>
      </c>
      <c r="E2394">
        <v>53156</v>
      </c>
      <c r="F2394" t="s">
        <v>20</v>
      </c>
      <c r="G2394" t="s">
        <v>55</v>
      </c>
      <c r="H2394">
        <v>70</v>
      </c>
      <c r="I2394" t="s">
        <v>62</v>
      </c>
      <c r="J2394">
        <f>VLOOKUP(I2394,Key!$A$1:$C$73,2,FALSE)</f>
        <v>43.052460000000004</v>
      </c>
      <c r="K2394">
        <f>VLOOKUP(I2394,Key!$A$1:$C$73,3,FALSE)</f>
        <v>-87.891000000000005</v>
      </c>
      <c r="L2394" t="s">
        <v>62</v>
      </c>
      <c r="M2394">
        <f>VLOOKUP(L2394,Key!$A$1:$C$73,2,FALSE)</f>
        <v>43.052460000000004</v>
      </c>
      <c r="N2394">
        <f>VLOOKUP(L2394,Key!$A$1:$C$73,3,FALSE)</f>
        <v>-87.891000000000005</v>
      </c>
      <c r="O2394">
        <v>91</v>
      </c>
      <c r="P2394">
        <v>9</v>
      </c>
      <c r="Q2394">
        <v>13.7</v>
      </c>
      <c r="R2394">
        <v>13</v>
      </c>
      <c r="S2394">
        <v>546</v>
      </c>
      <c r="T2394">
        <f t="shared" si="333"/>
        <v>-1</v>
      </c>
      <c r="U2394" s="1">
        <v>42846</v>
      </c>
      <c r="V2394" s="13">
        <f t="shared" si="334"/>
        <v>42826</v>
      </c>
      <c r="W2394" s="14">
        <f t="shared" si="335"/>
        <v>42846</v>
      </c>
      <c r="X2394" s="1" t="str">
        <f t="shared" si="336"/>
        <v>Friday</v>
      </c>
      <c r="Y2394" s="2">
        <v>0.70078703703703704</v>
      </c>
      <c r="Z2394" s="2">
        <f t="shared" si="337"/>
        <v>0.70833333333333326</v>
      </c>
      <c r="AA2394">
        <f>1</f>
        <v>1</v>
      </c>
      <c r="AB2394" s="1">
        <v>42846</v>
      </c>
      <c r="AC2394" s="13">
        <f t="shared" si="338"/>
        <v>42826</v>
      </c>
      <c r="AD2394" s="14">
        <f t="shared" si="339"/>
        <v>42846</v>
      </c>
      <c r="AE2394" s="1" t="str">
        <f t="shared" si="340"/>
        <v>Friday</v>
      </c>
      <c r="AF2394" s="2">
        <v>0.76410879629629624</v>
      </c>
      <c r="AG2394" s="2">
        <f t="shared" si="341"/>
        <v>0.75</v>
      </c>
      <c r="AH2394" t="s">
        <v>25</v>
      </c>
    </row>
    <row r="2395" spans="1:34" x14ac:dyDescent="0.25">
      <c r="A2395">
        <v>1592738</v>
      </c>
      <c r="B2395" t="s">
        <v>54</v>
      </c>
      <c r="E2395">
        <v>53202</v>
      </c>
      <c r="F2395" t="s">
        <v>20</v>
      </c>
      <c r="G2395" t="s">
        <v>55</v>
      </c>
      <c r="H2395">
        <v>224</v>
      </c>
      <c r="I2395" t="s">
        <v>57</v>
      </c>
      <c r="J2395">
        <f>VLOOKUP(I2395,Key!$A$1:$C$73,2,FALSE)</f>
        <v>43.03913</v>
      </c>
      <c r="K2395">
        <f>VLOOKUP(I2395,Key!$A$1:$C$73,3,FALSE)</f>
        <v>-87.916150000000002</v>
      </c>
      <c r="L2395" t="s">
        <v>53</v>
      </c>
      <c r="M2395">
        <f>VLOOKUP(L2395,Key!$A$1:$C$73,2,FALSE)</f>
        <v>43.04824</v>
      </c>
      <c r="N2395">
        <f>VLOOKUP(L2395,Key!$A$1:$C$73,3,FALSE)</f>
        <v>-87.904970000000006</v>
      </c>
      <c r="O2395">
        <v>9</v>
      </c>
      <c r="P2395">
        <v>3</v>
      </c>
      <c r="Q2395">
        <v>1.4</v>
      </c>
      <c r="R2395">
        <v>1.3</v>
      </c>
      <c r="S2395">
        <v>54</v>
      </c>
      <c r="T2395">
        <f t="shared" si="333"/>
        <v>-1</v>
      </c>
      <c r="U2395" s="1">
        <v>42846</v>
      </c>
      <c r="V2395" s="13">
        <f t="shared" si="334"/>
        <v>42826</v>
      </c>
      <c r="W2395" s="14">
        <f t="shared" si="335"/>
        <v>42846</v>
      </c>
      <c r="X2395" s="1" t="str">
        <f t="shared" si="336"/>
        <v>Friday</v>
      </c>
      <c r="Y2395" s="2">
        <v>0.74394675925925924</v>
      </c>
      <c r="Z2395" s="2">
        <f t="shared" si="337"/>
        <v>0.75</v>
      </c>
      <c r="AA2395">
        <f>1</f>
        <v>1</v>
      </c>
      <c r="AB2395" s="1">
        <v>42846</v>
      </c>
      <c r="AC2395" s="13">
        <f t="shared" si="338"/>
        <v>42826</v>
      </c>
      <c r="AD2395" s="14">
        <f t="shared" si="339"/>
        <v>42846</v>
      </c>
      <c r="AE2395" s="1" t="str">
        <f t="shared" si="340"/>
        <v>Friday</v>
      </c>
      <c r="AF2395" s="2">
        <v>0.75053240740740745</v>
      </c>
      <c r="AG2395" s="2">
        <f t="shared" si="341"/>
        <v>0.75</v>
      </c>
      <c r="AH2395" t="s">
        <v>23</v>
      </c>
    </row>
    <row r="2396" spans="1:34" x14ac:dyDescent="0.25">
      <c r="A2396">
        <v>1514336</v>
      </c>
      <c r="B2396" t="s">
        <v>54</v>
      </c>
      <c r="E2396">
        <v>53074</v>
      </c>
      <c r="F2396" t="s">
        <v>20</v>
      </c>
      <c r="G2396" t="s">
        <v>55</v>
      </c>
      <c r="H2396">
        <v>5533</v>
      </c>
      <c r="I2396" t="s">
        <v>21</v>
      </c>
      <c r="J2396">
        <f>VLOOKUP(I2396,Key!$A$1:$C$73,2,FALSE)</f>
        <v>43.074890000000003</v>
      </c>
      <c r="K2396">
        <f>VLOOKUP(I2396,Key!$A$1:$C$73,3,FALSE)</f>
        <v>-87.882810000000006</v>
      </c>
      <c r="L2396" t="s">
        <v>21</v>
      </c>
      <c r="M2396">
        <f>VLOOKUP(L2396,Key!$A$1:$C$73,2,FALSE)</f>
        <v>43.074890000000003</v>
      </c>
      <c r="N2396">
        <f>VLOOKUP(L2396,Key!$A$1:$C$73,3,FALSE)</f>
        <v>-87.882810000000006</v>
      </c>
      <c r="O2396">
        <v>28</v>
      </c>
      <c r="P2396">
        <v>3</v>
      </c>
      <c r="Q2396">
        <v>4.2</v>
      </c>
      <c r="R2396">
        <v>4</v>
      </c>
      <c r="S2396">
        <v>168</v>
      </c>
      <c r="T2396">
        <f t="shared" si="333"/>
        <v>-1</v>
      </c>
      <c r="U2396" s="1">
        <v>42847</v>
      </c>
      <c r="V2396" s="13">
        <f t="shared" si="334"/>
        <v>42826</v>
      </c>
      <c r="W2396" s="14">
        <f t="shared" si="335"/>
        <v>42847</v>
      </c>
      <c r="X2396" s="1" t="str">
        <f t="shared" si="336"/>
        <v>Saturday</v>
      </c>
      <c r="Y2396" s="2">
        <v>0.43501157407407409</v>
      </c>
      <c r="Z2396" s="2">
        <f t="shared" si="337"/>
        <v>0.41666666666666663</v>
      </c>
      <c r="AA2396">
        <f>1</f>
        <v>1</v>
      </c>
      <c r="AB2396" s="1">
        <v>42847</v>
      </c>
      <c r="AC2396" s="13">
        <f t="shared" si="338"/>
        <v>42826</v>
      </c>
      <c r="AD2396" s="14">
        <f t="shared" si="339"/>
        <v>42847</v>
      </c>
      <c r="AE2396" s="1" t="str">
        <f t="shared" si="340"/>
        <v>Saturday</v>
      </c>
      <c r="AF2396" s="2">
        <v>0.45451388888888888</v>
      </c>
      <c r="AG2396" s="2">
        <f t="shared" si="341"/>
        <v>0.45833333333333331</v>
      </c>
      <c r="AH2396" t="s">
        <v>25</v>
      </c>
    </row>
    <row r="2397" spans="1:34" x14ac:dyDescent="0.25">
      <c r="A2397">
        <v>1593355</v>
      </c>
      <c r="B2397" t="s">
        <v>54</v>
      </c>
      <c r="F2397" t="s">
        <v>20</v>
      </c>
      <c r="G2397" t="s">
        <v>55</v>
      </c>
      <c r="H2397">
        <v>5480</v>
      </c>
      <c r="I2397" t="s">
        <v>71</v>
      </c>
      <c r="J2397">
        <f>VLOOKUP(I2397,Key!$A$1:$C$73,2,FALSE)</f>
        <v>43.060079999999999</v>
      </c>
      <c r="K2397">
        <f>VLOOKUP(I2397,Key!$A$1:$C$73,3,FALSE)</f>
        <v>-88.027349999999998</v>
      </c>
      <c r="L2397" t="s">
        <v>71</v>
      </c>
      <c r="M2397">
        <f>VLOOKUP(L2397,Key!$A$1:$C$73,2,FALSE)</f>
        <v>43.060079999999999</v>
      </c>
      <c r="N2397">
        <f>VLOOKUP(L2397,Key!$A$1:$C$73,3,FALSE)</f>
        <v>-88.027349999999998</v>
      </c>
      <c r="O2397">
        <v>61</v>
      </c>
      <c r="P2397">
        <v>6</v>
      </c>
      <c r="Q2397">
        <v>9.1999999999999993</v>
      </c>
      <c r="R2397">
        <v>8.6999999999999993</v>
      </c>
      <c r="S2397">
        <v>366</v>
      </c>
      <c r="T2397">
        <f t="shared" si="333"/>
        <v>-1</v>
      </c>
      <c r="U2397" s="1">
        <v>42847</v>
      </c>
      <c r="V2397" s="13">
        <f t="shared" si="334"/>
        <v>42826</v>
      </c>
      <c r="W2397" s="14">
        <f t="shared" si="335"/>
        <v>42847</v>
      </c>
      <c r="X2397" s="1" t="str">
        <f t="shared" si="336"/>
        <v>Saturday</v>
      </c>
      <c r="Y2397" s="2">
        <v>0.44062499999999999</v>
      </c>
      <c r="Z2397" s="2">
        <f t="shared" si="337"/>
        <v>0.45833333333333331</v>
      </c>
      <c r="AA2397">
        <f>1</f>
        <v>1</v>
      </c>
      <c r="AB2397" s="1">
        <v>42847</v>
      </c>
      <c r="AC2397" s="13">
        <f t="shared" si="338"/>
        <v>42826</v>
      </c>
      <c r="AD2397" s="14">
        <f t="shared" si="339"/>
        <v>42847</v>
      </c>
      <c r="AE2397" s="1" t="str">
        <f t="shared" si="340"/>
        <v>Saturday</v>
      </c>
      <c r="AF2397" s="2">
        <v>0.4828587962962963</v>
      </c>
      <c r="AG2397" s="2">
        <f t="shared" si="341"/>
        <v>0.5</v>
      </c>
      <c r="AH2397" t="s">
        <v>25</v>
      </c>
    </row>
    <row r="2398" spans="1:34" x14ac:dyDescent="0.25">
      <c r="A2398">
        <v>1593383</v>
      </c>
      <c r="B2398" t="s">
        <v>54</v>
      </c>
      <c r="E2398">
        <v>53211</v>
      </c>
      <c r="F2398" t="s">
        <v>20</v>
      </c>
      <c r="G2398" t="s">
        <v>55</v>
      </c>
      <c r="H2398">
        <v>6</v>
      </c>
      <c r="I2398" t="s">
        <v>81</v>
      </c>
      <c r="J2398">
        <f>VLOOKUP(I2398,Key!$A$1:$C$73,2,FALSE)</f>
        <v>43.058010000000003</v>
      </c>
      <c r="K2398">
        <f>VLOOKUP(I2398,Key!$A$1:$C$73,3,FALSE)</f>
        <v>-87.877300000000005</v>
      </c>
      <c r="L2398" t="s">
        <v>81</v>
      </c>
      <c r="M2398">
        <f>VLOOKUP(L2398,Key!$A$1:$C$73,2,FALSE)</f>
        <v>43.058010000000003</v>
      </c>
      <c r="N2398">
        <f>VLOOKUP(L2398,Key!$A$1:$C$73,3,FALSE)</f>
        <v>-87.877300000000005</v>
      </c>
      <c r="O2398">
        <v>77</v>
      </c>
      <c r="P2398">
        <v>3</v>
      </c>
      <c r="Q2398">
        <v>11.6</v>
      </c>
      <c r="R2398">
        <v>11</v>
      </c>
      <c r="S2398">
        <v>462</v>
      </c>
      <c r="T2398">
        <f t="shared" si="333"/>
        <v>-1</v>
      </c>
      <c r="U2398" s="1">
        <v>42847</v>
      </c>
      <c r="V2398" s="13">
        <f t="shared" si="334"/>
        <v>42826</v>
      </c>
      <c r="W2398" s="14">
        <f t="shared" si="335"/>
        <v>42847</v>
      </c>
      <c r="X2398" s="1" t="str">
        <f t="shared" si="336"/>
        <v>Saturday</v>
      </c>
      <c r="Y2398" s="2">
        <v>0.45096064814814812</v>
      </c>
      <c r="Z2398" s="2">
        <f t="shared" si="337"/>
        <v>0.45833333333333331</v>
      </c>
      <c r="AA2398">
        <f>1</f>
        <v>1</v>
      </c>
      <c r="AB2398" s="1">
        <v>42847</v>
      </c>
      <c r="AC2398" s="13">
        <f t="shared" si="338"/>
        <v>42826</v>
      </c>
      <c r="AD2398" s="14">
        <f t="shared" si="339"/>
        <v>42847</v>
      </c>
      <c r="AE2398" s="1" t="str">
        <f t="shared" si="340"/>
        <v>Saturday</v>
      </c>
      <c r="AF2398" s="2">
        <v>0.50453703703703701</v>
      </c>
      <c r="AG2398" s="2">
        <f t="shared" si="341"/>
        <v>0.5</v>
      </c>
      <c r="AH2398" t="s">
        <v>25</v>
      </c>
    </row>
    <row r="2399" spans="1:34" x14ac:dyDescent="0.25">
      <c r="A2399">
        <v>1593427</v>
      </c>
      <c r="B2399" t="s">
        <v>54</v>
      </c>
      <c r="E2399">
        <v>54494</v>
      </c>
      <c r="F2399" t="s">
        <v>20</v>
      </c>
      <c r="G2399" t="s">
        <v>55</v>
      </c>
      <c r="H2399">
        <v>5478</v>
      </c>
      <c r="I2399" t="s">
        <v>84</v>
      </c>
      <c r="J2399">
        <f>VLOOKUP(I2399,Key!$A$1:$C$73,2,FALSE)</f>
        <v>43.040154000000001</v>
      </c>
      <c r="K2399">
        <f>VLOOKUP(I2399,Key!$A$1:$C$73,3,FALSE)</f>
        <v>-87.932113000000001</v>
      </c>
      <c r="L2399" t="s">
        <v>84</v>
      </c>
      <c r="M2399">
        <f>VLOOKUP(L2399,Key!$A$1:$C$73,2,FALSE)</f>
        <v>43.040154000000001</v>
      </c>
      <c r="N2399">
        <f>VLOOKUP(L2399,Key!$A$1:$C$73,3,FALSE)</f>
        <v>-87.932113000000001</v>
      </c>
      <c r="O2399">
        <v>60</v>
      </c>
      <c r="P2399">
        <v>6</v>
      </c>
      <c r="Q2399">
        <v>9</v>
      </c>
      <c r="R2399">
        <v>8.6</v>
      </c>
      <c r="S2399">
        <v>360</v>
      </c>
      <c r="T2399">
        <f t="shared" si="333"/>
        <v>-1</v>
      </c>
      <c r="U2399" s="1">
        <v>42847</v>
      </c>
      <c r="V2399" s="13">
        <f t="shared" si="334"/>
        <v>42826</v>
      </c>
      <c r="W2399" s="14">
        <f t="shared" si="335"/>
        <v>42847</v>
      </c>
      <c r="X2399" s="1" t="str">
        <f t="shared" si="336"/>
        <v>Saturday</v>
      </c>
      <c r="Y2399" s="2">
        <v>0.46157407407407408</v>
      </c>
      <c r="Z2399" s="2">
        <f t="shared" si="337"/>
        <v>0.45833333333333331</v>
      </c>
      <c r="AA2399">
        <f>1</f>
        <v>1</v>
      </c>
      <c r="AB2399" s="1">
        <v>42847</v>
      </c>
      <c r="AC2399" s="13">
        <f t="shared" si="338"/>
        <v>42826</v>
      </c>
      <c r="AD2399" s="14">
        <f t="shared" si="339"/>
        <v>42847</v>
      </c>
      <c r="AE2399" s="1" t="str">
        <f t="shared" si="340"/>
        <v>Saturday</v>
      </c>
      <c r="AF2399" s="2">
        <v>0.50336805555555553</v>
      </c>
      <c r="AG2399" s="2">
        <f t="shared" si="341"/>
        <v>0.5</v>
      </c>
      <c r="AH2399" t="s">
        <v>25</v>
      </c>
    </row>
    <row r="2400" spans="1:34" x14ac:dyDescent="0.25">
      <c r="A2400">
        <v>1306778</v>
      </c>
      <c r="B2400" t="s">
        <v>54</v>
      </c>
      <c r="E2400">
        <v>53204</v>
      </c>
      <c r="F2400" t="s">
        <v>20</v>
      </c>
      <c r="G2400" t="s">
        <v>55</v>
      </c>
      <c r="H2400">
        <v>11115</v>
      </c>
      <c r="I2400" t="s">
        <v>94</v>
      </c>
      <c r="J2400">
        <f>VLOOKUP(I2400,Key!$A$1:$C$73,2,FALSE)</f>
        <v>43.020020000000002</v>
      </c>
      <c r="K2400">
        <f>VLOOKUP(I2400,Key!$A$1:$C$73,3,FALSE)</f>
        <v>-87.912540000000007</v>
      </c>
      <c r="L2400" t="s">
        <v>56</v>
      </c>
      <c r="M2400">
        <f>VLOOKUP(L2400,Key!$A$1:$C$73,2,FALSE)</f>
        <v>43.004728999999998</v>
      </c>
      <c r="N2400">
        <f>VLOOKUP(L2400,Key!$A$1:$C$73,3,FALSE)</f>
        <v>-87.905463999999995</v>
      </c>
      <c r="O2400">
        <v>9</v>
      </c>
      <c r="P2400">
        <v>3</v>
      </c>
      <c r="Q2400">
        <v>1.4</v>
      </c>
      <c r="R2400">
        <v>1.3</v>
      </c>
      <c r="S2400">
        <v>54</v>
      </c>
      <c r="T2400">
        <f t="shared" si="333"/>
        <v>-1</v>
      </c>
      <c r="U2400" s="1">
        <v>42847</v>
      </c>
      <c r="V2400" s="13">
        <f t="shared" si="334"/>
        <v>42826</v>
      </c>
      <c r="W2400" s="14">
        <f t="shared" si="335"/>
        <v>42847</v>
      </c>
      <c r="X2400" s="1" t="str">
        <f t="shared" si="336"/>
        <v>Saturday</v>
      </c>
      <c r="Y2400" s="2">
        <v>0.4644212962962963</v>
      </c>
      <c r="Z2400" s="2">
        <f t="shared" si="337"/>
        <v>0.45833333333333331</v>
      </c>
      <c r="AA2400">
        <f>1</f>
        <v>1</v>
      </c>
      <c r="AB2400" s="1">
        <v>42847</v>
      </c>
      <c r="AC2400" s="13">
        <f t="shared" si="338"/>
        <v>42826</v>
      </c>
      <c r="AD2400" s="14">
        <f t="shared" si="339"/>
        <v>42847</v>
      </c>
      <c r="AE2400" s="1" t="str">
        <f t="shared" si="340"/>
        <v>Saturday</v>
      </c>
      <c r="AF2400" s="2">
        <v>0.47067129629629628</v>
      </c>
      <c r="AG2400" s="2">
        <f t="shared" si="341"/>
        <v>0.45833333333333331</v>
      </c>
      <c r="AH2400" t="s">
        <v>23</v>
      </c>
    </row>
    <row r="2401" spans="1:34" x14ac:dyDescent="0.25">
      <c r="A2401">
        <v>1593529</v>
      </c>
      <c r="B2401" t="s">
        <v>54</v>
      </c>
      <c r="E2401">
        <v>60004</v>
      </c>
      <c r="F2401" t="s">
        <v>20</v>
      </c>
      <c r="G2401" t="s">
        <v>55</v>
      </c>
      <c r="H2401">
        <v>5534</v>
      </c>
      <c r="I2401" t="s">
        <v>84</v>
      </c>
      <c r="J2401">
        <f>VLOOKUP(I2401,Key!$A$1:$C$73,2,FALSE)</f>
        <v>43.040154000000001</v>
      </c>
      <c r="K2401">
        <f>VLOOKUP(I2401,Key!$A$1:$C$73,3,FALSE)</f>
        <v>-87.932113000000001</v>
      </c>
      <c r="L2401" t="s">
        <v>84</v>
      </c>
      <c r="M2401">
        <f>VLOOKUP(L2401,Key!$A$1:$C$73,2,FALSE)</f>
        <v>43.040154000000001</v>
      </c>
      <c r="N2401">
        <f>VLOOKUP(L2401,Key!$A$1:$C$73,3,FALSE)</f>
        <v>-87.932113000000001</v>
      </c>
      <c r="O2401">
        <v>66</v>
      </c>
      <c r="P2401">
        <v>9</v>
      </c>
      <c r="Q2401">
        <v>9.9</v>
      </c>
      <c r="R2401">
        <v>9.4</v>
      </c>
      <c r="S2401">
        <v>396</v>
      </c>
      <c r="T2401">
        <f t="shared" si="333"/>
        <v>-1</v>
      </c>
      <c r="U2401" s="1">
        <v>42847</v>
      </c>
      <c r="V2401" s="13">
        <f t="shared" si="334"/>
        <v>42826</v>
      </c>
      <c r="W2401" s="14">
        <f t="shared" si="335"/>
        <v>42847</v>
      </c>
      <c r="X2401" s="1" t="str">
        <f t="shared" si="336"/>
        <v>Saturday</v>
      </c>
      <c r="Y2401" s="2">
        <v>0.48502314814814818</v>
      </c>
      <c r="Z2401" s="2">
        <f t="shared" si="337"/>
        <v>0.5</v>
      </c>
      <c r="AA2401">
        <f>1</f>
        <v>1</v>
      </c>
      <c r="AB2401" s="1">
        <v>42847</v>
      </c>
      <c r="AC2401" s="13">
        <f t="shared" si="338"/>
        <v>42826</v>
      </c>
      <c r="AD2401" s="14">
        <f t="shared" si="339"/>
        <v>42847</v>
      </c>
      <c r="AE2401" s="1" t="str">
        <f t="shared" si="340"/>
        <v>Saturday</v>
      </c>
      <c r="AF2401" s="2">
        <v>0.53121527777777777</v>
      </c>
      <c r="AG2401" s="2">
        <f t="shared" si="341"/>
        <v>0.54166666666666663</v>
      </c>
      <c r="AH2401" t="s">
        <v>25</v>
      </c>
    </row>
    <row r="2402" spans="1:34" x14ac:dyDescent="0.25">
      <c r="A2402">
        <v>1593556</v>
      </c>
      <c r="B2402" t="s">
        <v>54</v>
      </c>
      <c r="E2402">
        <v>80371</v>
      </c>
      <c r="F2402" t="s">
        <v>20</v>
      </c>
      <c r="G2402" t="s">
        <v>55</v>
      </c>
      <c r="H2402">
        <v>11149</v>
      </c>
      <c r="I2402" t="s">
        <v>57</v>
      </c>
      <c r="J2402">
        <f>VLOOKUP(I2402,Key!$A$1:$C$73,2,FALSE)</f>
        <v>43.03913</v>
      </c>
      <c r="K2402">
        <f>VLOOKUP(I2402,Key!$A$1:$C$73,3,FALSE)</f>
        <v>-87.916150000000002</v>
      </c>
      <c r="L2402" t="s">
        <v>85</v>
      </c>
      <c r="M2402">
        <f>VLOOKUP(L2402,Key!$A$1:$C$73,2,FALSE)</f>
        <v>43.053040000000003</v>
      </c>
      <c r="N2402">
        <f>VLOOKUP(L2402,Key!$A$1:$C$73,3,FALSE)</f>
        <v>-87.897660000000002</v>
      </c>
      <c r="O2402">
        <v>17</v>
      </c>
      <c r="P2402">
        <v>3</v>
      </c>
      <c r="Q2402">
        <v>2.6</v>
      </c>
      <c r="R2402">
        <v>2.4</v>
      </c>
      <c r="S2402">
        <v>102</v>
      </c>
      <c r="T2402">
        <f t="shared" si="333"/>
        <v>-1</v>
      </c>
      <c r="U2402" s="1">
        <v>42847</v>
      </c>
      <c r="V2402" s="13">
        <f t="shared" si="334"/>
        <v>42826</v>
      </c>
      <c r="W2402" s="14">
        <f t="shared" si="335"/>
        <v>42847</v>
      </c>
      <c r="X2402" s="1" t="str">
        <f t="shared" si="336"/>
        <v>Saturday</v>
      </c>
      <c r="Y2402" s="2">
        <v>0.49111111111111111</v>
      </c>
      <c r="Z2402" s="2">
        <f t="shared" si="337"/>
        <v>0.5</v>
      </c>
      <c r="AA2402">
        <f>1</f>
        <v>1</v>
      </c>
      <c r="AB2402" s="1">
        <v>42847</v>
      </c>
      <c r="AC2402" s="13">
        <f t="shared" si="338"/>
        <v>42826</v>
      </c>
      <c r="AD2402" s="14">
        <f t="shared" si="339"/>
        <v>42847</v>
      </c>
      <c r="AE2402" s="1" t="str">
        <f t="shared" si="340"/>
        <v>Saturday</v>
      </c>
      <c r="AF2402" s="2">
        <v>0.50336805555555553</v>
      </c>
      <c r="AG2402" s="2">
        <f t="shared" si="341"/>
        <v>0.5</v>
      </c>
      <c r="AH2402" t="s">
        <v>23</v>
      </c>
    </row>
    <row r="2403" spans="1:34" x14ac:dyDescent="0.25">
      <c r="A2403">
        <v>1593634</v>
      </c>
      <c r="B2403" t="s">
        <v>54</v>
      </c>
      <c r="E2403">
        <v>57110</v>
      </c>
      <c r="F2403" t="s">
        <v>20</v>
      </c>
      <c r="G2403" t="s">
        <v>55</v>
      </c>
      <c r="H2403">
        <v>5450</v>
      </c>
      <c r="I2403" t="s">
        <v>28</v>
      </c>
      <c r="J2403">
        <f>VLOOKUP(I2403,Key!$A$1:$C$73,2,FALSE)</f>
        <v>43.038580000000003</v>
      </c>
      <c r="K2403">
        <f>VLOOKUP(I2403,Key!$A$1:$C$73,3,FALSE)</f>
        <v>-87.90934</v>
      </c>
      <c r="L2403" t="s">
        <v>68</v>
      </c>
      <c r="M2403">
        <f>VLOOKUP(L2403,Key!$A$1:$C$73,2,FALSE)</f>
        <v>43.026470000000003</v>
      </c>
      <c r="N2403">
        <f>VLOOKUP(L2403,Key!$A$1:$C$73,3,FALSE)</f>
        <v>-87.918040000000005</v>
      </c>
      <c r="O2403">
        <v>18</v>
      </c>
      <c r="P2403">
        <v>3</v>
      </c>
      <c r="Q2403">
        <v>2.7</v>
      </c>
      <c r="R2403">
        <v>2.6</v>
      </c>
      <c r="S2403">
        <v>108</v>
      </c>
      <c r="T2403">
        <f t="shared" si="333"/>
        <v>-1</v>
      </c>
      <c r="U2403" s="1">
        <v>42847</v>
      </c>
      <c r="V2403" s="13">
        <f t="shared" si="334"/>
        <v>42826</v>
      </c>
      <c r="W2403" s="14">
        <f t="shared" si="335"/>
        <v>42847</v>
      </c>
      <c r="X2403" s="1" t="str">
        <f t="shared" si="336"/>
        <v>Saturday</v>
      </c>
      <c r="Y2403" s="2">
        <v>0.50318287037037035</v>
      </c>
      <c r="Z2403" s="2">
        <f t="shared" si="337"/>
        <v>0.5</v>
      </c>
      <c r="AA2403">
        <f>1</f>
        <v>1</v>
      </c>
      <c r="AB2403" s="1">
        <v>42847</v>
      </c>
      <c r="AC2403" s="13">
        <f t="shared" si="338"/>
        <v>42826</v>
      </c>
      <c r="AD2403" s="14">
        <f t="shared" si="339"/>
        <v>42847</v>
      </c>
      <c r="AE2403" s="1" t="str">
        <f t="shared" si="340"/>
        <v>Saturday</v>
      </c>
      <c r="AF2403" s="2">
        <v>0.51571759259259264</v>
      </c>
      <c r="AG2403" s="2">
        <f t="shared" si="341"/>
        <v>0.5</v>
      </c>
      <c r="AH2403" t="s">
        <v>23</v>
      </c>
    </row>
    <row r="2404" spans="1:34" x14ac:dyDescent="0.25">
      <c r="A2404">
        <v>1232741</v>
      </c>
      <c r="B2404" t="s">
        <v>54</v>
      </c>
      <c r="E2404">
        <v>53202</v>
      </c>
      <c r="F2404" t="s">
        <v>20</v>
      </c>
      <c r="G2404" t="s">
        <v>55</v>
      </c>
      <c r="H2404">
        <v>11157</v>
      </c>
      <c r="I2404" t="s">
        <v>48</v>
      </c>
      <c r="J2404">
        <f>VLOOKUP(I2404,Key!$A$1:$C$73,2,FALSE)</f>
        <v>43.031320000000001</v>
      </c>
      <c r="K2404">
        <f>VLOOKUP(I2404,Key!$A$1:$C$73,3,FALSE)</f>
        <v>-87.904259999999994</v>
      </c>
      <c r="L2404" t="s">
        <v>48</v>
      </c>
      <c r="M2404">
        <f>VLOOKUP(L2404,Key!$A$1:$C$73,2,FALSE)</f>
        <v>43.031320000000001</v>
      </c>
      <c r="N2404">
        <f>VLOOKUP(L2404,Key!$A$1:$C$73,3,FALSE)</f>
        <v>-87.904259999999994</v>
      </c>
      <c r="O2404">
        <v>33</v>
      </c>
      <c r="P2404">
        <v>3</v>
      </c>
      <c r="Q2404">
        <v>5</v>
      </c>
      <c r="R2404">
        <v>4.7</v>
      </c>
      <c r="S2404">
        <v>198</v>
      </c>
      <c r="T2404">
        <f t="shared" si="333"/>
        <v>-1</v>
      </c>
      <c r="U2404" s="1">
        <v>42847</v>
      </c>
      <c r="V2404" s="13">
        <f t="shared" si="334"/>
        <v>42826</v>
      </c>
      <c r="W2404" s="14">
        <f t="shared" si="335"/>
        <v>42847</v>
      </c>
      <c r="X2404" s="1" t="str">
        <f t="shared" si="336"/>
        <v>Saturday</v>
      </c>
      <c r="Y2404" s="2">
        <v>0.50641203703703697</v>
      </c>
      <c r="Z2404" s="2">
        <f t="shared" si="337"/>
        <v>0.5</v>
      </c>
      <c r="AA2404">
        <f>1</f>
        <v>1</v>
      </c>
      <c r="AB2404" s="1">
        <v>42847</v>
      </c>
      <c r="AC2404" s="13">
        <f t="shared" si="338"/>
        <v>42826</v>
      </c>
      <c r="AD2404" s="14">
        <f t="shared" si="339"/>
        <v>42847</v>
      </c>
      <c r="AE2404" s="1" t="str">
        <f t="shared" si="340"/>
        <v>Saturday</v>
      </c>
      <c r="AF2404" s="2">
        <v>0.52930555555555558</v>
      </c>
      <c r="AG2404" s="2">
        <f t="shared" si="341"/>
        <v>0.54166666666666663</v>
      </c>
      <c r="AH2404" t="s">
        <v>25</v>
      </c>
    </row>
    <row r="2405" spans="1:34" x14ac:dyDescent="0.25">
      <c r="A2405">
        <v>1593667</v>
      </c>
      <c r="B2405" t="s">
        <v>54</v>
      </c>
      <c r="E2405">
        <v>54449</v>
      </c>
      <c r="F2405" t="s">
        <v>20</v>
      </c>
      <c r="G2405" t="s">
        <v>55</v>
      </c>
      <c r="H2405">
        <v>5454</v>
      </c>
      <c r="I2405" t="s">
        <v>36</v>
      </c>
      <c r="J2405">
        <f>VLOOKUP(I2405,Key!$A$1:$C$73,2,FALSE)</f>
        <v>43.03519</v>
      </c>
      <c r="K2405">
        <f>VLOOKUP(I2405,Key!$A$1:$C$73,3,FALSE)</f>
        <v>-87.907390000000007</v>
      </c>
      <c r="L2405" t="s">
        <v>22</v>
      </c>
      <c r="M2405">
        <f>VLOOKUP(L2405,Key!$A$1:$C$73,2,FALSE)</f>
        <v>43.058619999999998</v>
      </c>
      <c r="N2405">
        <f>VLOOKUP(L2405,Key!$A$1:$C$73,3,FALSE)</f>
        <v>-87.885319999999993</v>
      </c>
      <c r="O2405">
        <v>24</v>
      </c>
      <c r="P2405">
        <v>3</v>
      </c>
      <c r="Q2405">
        <v>3.6</v>
      </c>
      <c r="R2405">
        <v>3.4</v>
      </c>
      <c r="S2405">
        <v>144</v>
      </c>
      <c r="T2405">
        <f t="shared" si="333"/>
        <v>-1</v>
      </c>
      <c r="U2405" s="1">
        <v>42847</v>
      </c>
      <c r="V2405" s="13">
        <f t="shared" si="334"/>
        <v>42826</v>
      </c>
      <c r="W2405" s="14">
        <f t="shared" si="335"/>
        <v>42847</v>
      </c>
      <c r="X2405" s="1" t="str">
        <f t="shared" si="336"/>
        <v>Saturday</v>
      </c>
      <c r="Y2405" s="2">
        <v>0.51292824074074073</v>
      </c>
      <c r="Z2405" s="2">
        <f t="shared" si="337"/>
        <v>0.5</v>
      </c>
      <c r="AA2405">
        <f>1</f>
        <v>1</v>
      </c>
      <c r="AB2405" s="1">
        <v>42847</v>
      </c>
      <c r="AC2405" s="13">
        <f t="shared" si="338"/>
        <v>42826</v>
      </c>
      <c r="AD2405" s="14">
        <f t="shared" si="339"/>
        <v>42847</v>
      </c>
      <c r="AE2405" s="1" t="str">
        <f t="shared" si="340"/>
        <v>Saturday</v>
      </c>
      <c r="AF2405" s="2">
        <v>0.52930555555555558</v>
      </c>
      <c r="AG2405" s="2">
        <f t="shared" si="341"/>
        <v>0.54166666666666663</v>
      </c>
      <c r="AH2405" t="s">
        <v>23</v>
      </c>
    </row>
    <row r="2406" spans="1:34" x14ac:dyDescent="0.25">
      <c r="A2406">
        <v>1593556</v>
      </c>
      <c r="B2406" t="s">
        <v>54</v>
      </c>
      <c r="E2406">
        <v>80371</v>
      </c>
      <c r="F2406" t="s">
        <v>20</v>
      </c>
      <c r="G2406" t="s">
        <v>55</v>
      </c>
      <c r="H2406">
        <v>5523</v>
      </c>
      <c r="I2406" t="s">
        <v>85</v>
      </c>
      <c r="J2406">
        <f>VLOOKUP(I2406,Key!$A$1:$C$73,2,FALSE)</f>
        <v>43.053040000000003</v>
      </c>
      <c r="K2406">
        <f>VLOOKUP(I2406,Key!$A$1:$C$73,3,FALSE)</f>
        <v>-87.897660000000002</v>
      </c>
      <c r="L2406" t="s">
        <v>36</v>
      </c>
      <c r="M2406">
        <f>VLOOKUP(L2406,Key!$A$1:$C$73,2,FALSE)</f>
        <v>43.03519</v>
      </c>
      <c r="N2406">
        <f>VLOOKUP(L2406,Key!$A$1:$C$73,3,FALSE)</f>
        <v>-87.907390000000007</v>
      </c>
      <c r="O2406">
        <v>26</v>
      </c>
      <c r="P2406">
        <v>3</v>
      </c>
      <c r="Q2406">
        <v>3.9</v>
      </c>
      <c r="R2406">
        <v>3.7</v>
      </c>
      <c r="S2406">
        <v>156</v>
      </c>
      <c r="T2406">
        <f t="shared" si="333"/>
        <v>-1</v>
      </c>
      <c r="U2406" s="1">
        <v>42847</v>
      </c>
      <c r="V2406" s="13">
        <f t="shared" si="334"/>
        <v>42826</v>
      </c>
      <c r="W2406" s="14">
        <f t="shared" si="335"/>
        <v>42847</v>
      </c>
      <c r="X2406" s="1" t="str">
        <f t="shared" si="336"/>
        <v>Saturday</v>
      </c>
      <c r="Y2406" s="2">
        <v>0.54072916666666659</v>
      </c>
      <c r="Z2406" s="2">
        <f t="shared" si="337"/>
        <v>0.54166666666666663</v>
      </c>
      <c r="AA2406">
        <f>1</f>
        <v>1</v>
      </c>
      <c r="AB2406" s="1">
        <v>42847</v>
      </c>
      <c r="AC2406" s="13">
        <f t="shared" si="338"/>
        <v>42826</v>
      </c>
      <c r="AD2406" s="14">
        <f t="shared" si="339"/>
        <v>42847</v>
      </c>
      <c r="AE2406" s="1" t="str">
        <f t="shared" si="340"/>
        <v>Saturday</v>
      </c>
      <c r="AF2406" s="2">
        <v>0.5584027777777778</v>
      </c>
      <c r="AG2406" s="2">
        <f t="shared" si="341"/>
        <v>0.54166666666666663</v>
      </c>
      <c r="AH2406" t="s">
        <v>23</v>
      </c>
    </row>
    <row r="2407" spans="1:34" x14ac:dyDescent="0.25">
      <c r="A2407">
        <v>1593888</v>
      </c>
      <c r="B2407" t="s">
        <v>54</v>
      </c>
      <c r="E2407">
        <v>53204</v>
      </c>
      <c r="F2407" t="s">
        <v>20</v>
      </c>
      <c r="G2407" t="s">
        <v>55</v>
      </c>
      <c r="H2407">
        <v>5440</v>
      </c>
      <c r="I2407" t="s">
        <v>83</v>
      </c>
      <c r="J2407">
        <f>VLOOKUP(I2407,Key!$A$1:$C$73,2,FALSE)</f>
        <v>43.026229999999998</v>
      </c>
      <c r="K2407">
        <f>VLOOKUP(I2407,Key!$A$1:$C$73,3,FALSE)</f>
        <v>-87.912809999999993</v>
      </c>
      <c r="L2407" t="s">
        <v>82</v>
      </c>
      <c r="M2407">
        <f>VLOOKUP(L2407,Key!$A$1:$C$73,2,FALSE)</f>
        <v>43.040349999999997</v>
      </c>
      <c r="N2407">
        <f>VLOOKUP(L2407,Key!$A$1:$C$73,3,FALSE)</f>
        <v>-87.920760000000001</v>
      </c>
      <c r="O2407">
        <v>10</v>
      </c>
      <c r="P2407">
        <v>3</v>
      </c>
      <c r="Q2407">
        <v>1.5</v>
      </c>
      <c r="R2407">
        <v>1.4</v>
      </c>
      <c r="S2407">
        <v>60</v>
      </c>
      <c r="T2407">
        <f t="shared" si="333"/>
        <v>-1</v>
      </c>
      <c r="U2407" s="1">
        <v>42847</v>
      </c>
      <c r="V2407" s="13">
        <f t="shared" si="334"/>
        <v>42826</v>
      </c>
      <c r="W2407" s="14">
        <f t="shared" si="335"/>
        <v>42847</v>
      </c>
      <c r="X2407" s="1" t="str">
        <f t="shared" si="336"/>
        <v>Saturday</v>
      </c>
      <c r="Y2407" s="2">
        <v>0.56089120370370371</v>
      </c>
      <c r="Z2407" s="2">
        <f t="shared" si="337"/>
        <v>0.54166666666666663</v>
      </c>
      <c r="AA2407">
        <f>1</f>
        <v>1</v>
      </c>
      <c r="AB2407" s="1">
        <v>42847</v>
      </c>
      <c r="AC2407" s="13">
        <f t="shared" si="338"/>
        <v>42826</v>
      </c>
      <c r="AD2407" s="14">
        <f t="shared" si="339"/>
        <v>42847</v>
      </c>
      <c r="AE2407" s="1" t="str">
        <f t="shared" si="340"/>
        <v>Saturday</v>
      </c>
      <c r="AF2407" s="2">
        <v>0.56743055555555555</v>
      </c>
      <c r="AG2407" s="2">
        <f t="shared" si="341"/>
        <v>0.58333333333333326</v>
      </c>
      <c r="AH2407" t="s">
        <v>23</v>
      </c>
    </row>
    <row r="2408" spans="1:34" x14ac:dyDescent="0.25">
      <c r="A2408">
        <v>1582070</v>
      </c>
      <c r="B2408" t="s">
        <v>54</v>
      </c>
      <c r="E2408">
        <v>53211</v>
      </c>
      <c r="F2408" t="s">
        <v>20</v>
      </c>
      <c r="G2408" t="s">
        <v>55</v>
      </c>
      <c r="H2408">
        <v>997</v>
      </c>
      <c r="I2408" t="s">
        <v>81</v>
      </c>
      <c r="J2408">
        <f>VLOOKUP(I2408,Key!$A$1:$C$73,2,FALSE)</f>
        <v>43.058010000000003</v>
      </c>
      <c r="K2408">
        <f>VLOOKUP(I2408,Key!$A$1:$C$73,3,FALSE)</f>
        <v>-87.877300000000005</v>
      </c>
      <c r="L2408" t="s">
        <v>77</v>
      </c>
      <c r="M2408">
        <f>VLOOKUP(L2408,Key!$A$1:$C$73,2,FALSE)</f>
        <v>43.036900000000003</v>
      </c>
      <c r="N2408">
        <f>VLOOKUP(L2408,Key!$A$1:$C$73,3,FALSE)</f>
        <v>-87.89667</v>
      </c>
      <c r="O2408">
        <v>48</v>
      </c>
      <c r="P2408">
        <v>6</v>
      </c>
      <c r="Q2408">
        <v>7.2</v>
      </c>
      <c r="R2408">
        <v>6.8</v>
      </c>
      <c r="S2408">
        <v>288</v>
      </c>
      <c r="T2408">
        <f t="shared" si="333"/>
        <v>-1</v>
      </c>
      <c r="U2408" s="1">
        <v>42847</v>
      </c>
      <c r="V2408" s="13">
        <f t="shared" si="334"/>
        <v>42826</v>
      </c>
      <c r="W2408" s="14">
        <f t="shared" si="335"/>
        <v>42847</v>
      </c>
      <c r="X2408" s="1" t="str">
        <f t="shared" si="336"/>
        <v>Saturday</v>
      </c>
      <c r="Y2408" s="2">
        <v>0.57601851851851849</v>
      </c>
      <c r="Z2408" s="2">
        <f t="shared" si="337"/>
        <v>0.58333333333333326</v>
      </c>
      <c r="AA2408">
        <f>1</f>
        <v>1</v>
      </c>
      <c r="AB2408" s="1">
        <v>42847</v>
      </c>
      <c r="AC2408" s="13">
        <f t="shared" si="338"/>
        <v>42826</v>
      </c>
      <c r="AD2408" s="14">
        <f t="shared" si="339"/>
        <v>42847</v>
      </c>
      <c r="AE2408" s="1" t="str">
        <f t="shared" si="340"/>
        <v>Saturday</v>
      </c>
      <c r="AF2408" s="2">
        <v>0.60913194444444441</v>
      </c>
      <c r="AG2408" s="2">
        <f t="shared" si="341"/>
        <v>0.625</v>
      </c>
      <c r="AH2408" t="s">
        <v>23</v>
      </c>
    </row>
    <row r="2409" spans="1:34" x14ac:dyDescent="0.25">
      <c r="A2409">
        <v>1568947</v>
      </c>
      <c r="B2409" t="s">
        <v>54</v>
      </c>
      <c r="E2409">
        <v>53022</v>
      </c>
      <c r="F2409" t="s">
        <v>20</v>
      </c>
      <c r="G2409" t="s">
        <v>55</v>
      </c>
      <c r="H2409">
        <v>190</v>
      </c>
      <c r="I2409" t="s">
        <v>67</v>
      </c>
      <c r="J2409">
        <f>VLOOKUP(I2409,Key!$A$1:$C$73,2,FALSE)</f>
        <v>43.05847</v>
      </c>
      <c r="K2409">
        <f>VLOOKUP(I2409,Key!$A$1:$C$73,3,FALSE)</f>
        <v>-87.898079999999993</v>
      </c>
      <c r="L2409" t="s">
        <v>39</v>
      </c>
      <c r="M2409">
        <f>VLOOKUP(L2409,Key!$A$1:$C$73,2,FALSE)</f>
        <v>43.031480000000002</v>
      </c>
      <c r="N2409">
        <f>VLOOKUP(L2409,Key!$A$1:$C$73,3,FALSE)</f>
        <v>-87.908169999999998</v>
      </c>
      <c r="O2409">
        <v>24</v>
      </c>
      <c r="P2409">
        <v>3</v>
      </c>
      <c r="Q2409">
        <v>3.6</v>
      </c>
      <c r="R2409">
        <v>3.4</v>
      </c>
      <c r="S2409">
        <v>144</v>
      </c>
      <c r="T2409">
        <f t="shared" si="333"/>
        <v>-1</v>
      </c>
      <c r="U2409" s="1">
        <v>42847</v>
      </c>
      <c r="V2409" s="13">
        <f t="shared" si="334"/>
        <v>42826</v>
      </c>
      <c r="W2409" s="14">
        <f t="shared" si="335"/>
        <v>42847</v>
      </c>
      <c r="X2409" s="1" t="str">
        <f t="shared" si="336"/>
        <v>Saturday</v>
      </c>
      <c r="Y2409" s="2">
        <v>0.5797106481481481</v>
      </c>
      <c r="Z2409" s="2">
        <f t="shared" si="337"/>
        <v>0.58333333333333326</v>
      </c>
      <c r="AA2409">
        <f>1</f>
        <v>1</v>
      </c>
      <c r="AB2409" s="1">
        <v>42847</v>
      </c>
      <c r="AC2409" s="13">
        <f t="shared" si="338"/>
        <v>42826</v>
      </c>
      <c r="AD2409" s="14">
        <f t="shared" si="339"/>
        <v>42847</v>
      </c>
      <c r="AE2409" s="1" t="str">
        <f t="shared" si="340"/>
        <v>Saturday</v>
      </c>
      <c r="AF2409" s="2">
        <v>0.59586805555555555</v>
      </c>
      <c r="AG2409" s="2">
        <f t="shared" si="341"/>
        <v>0.58333333333333326</v>
      </c>
      <c r="AH2409" t="s">
        <v>23</v>
      </c>
    </row>
    <row r="2410" spans="1:34" x14ac:dyDescent="0.25">
      <c r="A2410">
        <v>1593629</v>
      </c>
      <c r="B2410" t="s">
        <v>54</v>
      </c>
      <c r="E2410">
        <v>22042</v>
      </c>
      <c r="F2410" t="s">
        <v>20</v>
      </c>
      <c r="G2410" t="s">
        <v>55</v>
      </c>
      <c r="H2410">
        <v>309</v>
      </c>
      <c r="I2410" t="s">
        <v>36</v>
      </c>
      <c r="J2410">
        <f>VLOOKUP(I2410,Key!$A$1:$C$73,2,FALSE)</f>
        <v>43.03519</v>
      </c>
      <c r="K2410">
        <f>VLOOKUP(I2410,Key!$A$1:$C$73,3,FALSE)</f>
        <v>-87.907390000000007</v>
      </c>
      <c r="L2410" t="s">
        <v>84</v>
      </c>
      <c r="M2410">
        <f>VLOOKUP(L2410,Key!$A$1:$C$73,2,FALSE)</f>
        <v>43.040154000000001</v>
      </c>
      <c r="N2410">
        <f>VLOOKUP(L2410,Key!$A$1:$C$73,3,FALSE)</f>
        <v>-87.932113000000001</v>
      </c>
      <c r="O2410">
        <v>13</v>
      </c>
      <c r="P2410">
        <v>3</v>
      </c>
      <c r="Q2410">
        <v>2</v>
      </c>
      <c r="R2410">
        <v>1.9</v>
      </c>
      <c r="S2410">
        <v>78</v>
      </c>
      <c r="T2410">
        <f t="shared" si="333"/>
        <v>-1</v>
      </c>
      <c r="U2410" s="1">
        <v>42847</v>
      </c>
      <c r="V2410" s="13">
        <f t="shared" si="334"/>
        <v>42826</v>
      </c>
      <c r="W2410" s="14">
        <f t="shared" si="335"/>
        <v>42847</v>
      </c>
      <c r="X2410" s="1" t="str">
        <f t="shared" si="336"/>
        <v>Saturday</v>
      </c>
      <c r="Y2410" s="2">
        <v>0.59192129629629631</v>
      </c>
      <c r="Z2410" s="2">
        <f t="shared" si="337"/>
        <v>0.58333333333333326</v>
      </c>
      <c r="AA2410">
        <f>1</f>
        <v>1</v>
      </c>
      <c r="AB2410" s="1">
        <v>42847</v>
      </c>
      <c r="AC2410" s="13">
        <f t="shared" si="338"/>
        <v>42826</v>
      </c>
      <c r="AD2410" s="14">
        <f t="shared" si="339"/>
        <v>42847</v>
      </c>
      <c r="AE2410" s="1" t="str">
        <f t="shared" si="340"/>
        <v>Saturday</v>
      </c>
      <c r="AF2410" s="2">
        <v>0.601099537037037</v>
      </c>
      <c r="AG2410" s="2">
        <f t="shared" si="341"/>
        <v>0.58333333333333326</v>
      </c>
      <c r="AH2410" t="s">
        <v>23</v>
      </c>
    </row>
    <row r="2411" spans="1:34" x14ac:dyDescent="0.25">
      <c r="A2411">
        <v>1593238</v>
      </c>
      <c r="B2411" t="s">
        <v>54</v>
      </c>
      <c r="E2411">
        <v>53212</v>
      </c>
      <c r="F2411" t="s">
        <v>20</v>
      </c>
      <c r="G2411" t="s">
        <v>55</v>
      </c>
      <c r="H2411">
        <v>5480</v>
      </c>
      <c r="I2411" t="s">
        <v>71</v>
      </c>
      <c r="J2411">
        <f>VLOOKUP(I2411,Key!$A$1:$C$73,2,FALSE)</f>
        <v>43.060079999999999</v>
      </c>
      <c r="K2411">
        <f>VLOOKUP(I2411,Key!$A$1:$C$73,3,FALSE)</f>
        <v>-88.027349999999998</v>
      </c>
      <c r="L2411" t="s">
        <v>70</v>
      </c>
      <c r="M2411">
        <f>VLOOKUP(L2411,Key!$A$1:$C$73,2,FALSE)</f>
        <v>43.052630000000001</v>
      </c>
      <c r="N2411">
        <f>VLOOKUP(L2411,Key!$A$1:$C$73,3,FALSE)</f>
        <v>-88.016319999999993</v>
      </c>
      <c r="O2411">
        <v>11</v>
      </c>
      <c r="P2411">
        <v>3</v>
      </c>
      <c r="Q2411">
        <v>1.7</v>
      </c>
      <c r="R2411">
        <v>1.6</v>
      </c>
      <c r="S2411">
        <v>66</v>
      </c>
      <c r="T2411">
        <f t="shared" si="333"/>
        <v>-1</v>
      </c>
      <c r="U2411" s="1">
        <v>42847</v>
      </c>
      <c r="V2411" s="13">
        <f t="shared" si="334"/>
        <v>42826</v>
      </c>
      <c r="W2411" s="14">
        <f t="shared" si="335"/>
        <v>42847</v>
      </c>
      <c r="X2411" s="1" t="str">
        <f t="shared" si="336"/>
        <v>Saturday</v>
      </c>
      <c r="Y2411" s="2">
        <v>0.59931712962962969</v>
      </c>
      <c r="Z2411" s="2">
        <f t="shared" si="337"/>
        <v>0.58333333333333326</v>
      </c>
      <c r="AA2411">
        <f>1</f>
        <v>1</v>
      </c>
      <c r="AB2411" s="1">
        <v>42847</v>
      </c>
      <c r="AC2411" s="13">
        <f t="shared" si="338"/>
        <v>42826</v>
      </c>
      <c r="AD2411" s="14">
        <f t="shared" si="339"/>
        <v>42847</v>
      </c>
      <c r="AE2411" s="1" t="str">
        <f t="shared" si="340"/>
        <v>Saturday</v>
      </c>
      <c r="AF2411" s="2">
        <v>0.60712962962962969</v>
      </c>
      <c r="AG2411" s="2">
        <f t="shared" si="341"/>
        <v>0.625</v>
      </c>
      <c r="AH2411" t="s">
        <v>23</v>
      </c>
    </row>
    <row r="2412" spans="1:34" x14ac:dyDescent="0.25">
      <c r="A2412">
        <v>1594119</v>
      </c>
      <c r="B2412" t="s">
        <v>54</v>
      </c>
      <c r="E2412">
        <v>46818</v>
      </c>
      <c r="F2412" t="s">
        <v>20</v>
      </c>
      <c r="G2412" t="s">
        <v>55</v>
      </c>
      <c r="H2412">
        <v>5443</v>
      </c>
      <c r="I2412" t="s">
        <v>79</v>
      </c>
      <c r="J2412">
        <f>VLOOKUP(I2412,Key!$A$1:$C$73,2,FALSE)</f>
        <v>43.04804</v>
      </c>
      <c r="K2412">
        <f>VLOOKUP(I2412,Key!$A$1:$C$73,3,FALSE)</f>
        <v>-87.896720000000002</v>
      </c>
      <c r="L2412" t="s">
        <v>79</v>
      </c>
      <c r="M2412">
        <f>VLOOKUP(L2412,Key!$A$1:$C$73,2,FALSE)</f>
        <v>43.04804</v>
      </c>
      <c r="N2412">
        <f>VLOOKUP(L2412,Key!$A$1:$C$73,3,FALSE)</f>
        <v>-87.896720000000002</v>
      </c>
      <c r="O2412">
        <v>32</v>
      </c>
      <c r="P2412">
        <v>3</v>
      </c>
      <c r="Q2412">
        <v>4.8</v>
      </c>
      <c r="R2412">
        <v>4.5999999999999996</v>
      </c>
      <c r="S2412">
        <v>192</v>
      </c>
      <c r="T2412">
        <f t="shared" si="333"/>
        <v>-1</v>
      </c>
      <c r="U2412" s="1">
        <v>42847</v>
      </c>
      <c r="V2412" s="13">
        <f t="shared" si="334"/>
        <v>42826</v>
      </c>
      <c r="W2412" s="14">
        <f t="shared" si="335"/>
        <v>42847</v>
      </c>
      <c r="X2412" s="1" t="str">
        <f t="shared" si="336"/>
        <v>Saturday</v>
      </c>
      <c r="Y2412" s="2">
        <v>0.60476851851851854</v>
      </c>
      <c r="Z2412" s="2">
        <f t="shared" si="337"/>
        <v>0.625</v>
      </c>
      <c r="AA2412">
        <f>1</f>
        <v>1</v>
      </c>
      <c r="AB2412" s="1">
        <v>42847</v>
      </c>
      <c r="AC2412" s="13">
        <f t="shared" si="338"/>
        <v>42826</v>
      </c>
      <c r="AD2412" s="14">
        <f t="shared" si="339"/>
        <v>42847</v>
      </c>
      <c r="AE2412" s="1" t="str">
        <f t="shared" si="340"/>
        <v>Saturday</v>
      </c>
      <c r="AF2412" s="2">
        <v>0.62645833333333334</v>
      </c>
      <c r="AG2412" s="2">
        <f t="shared" si="341"/>
        <v>0.625</v>
      </c>
      <c r="AH2412" t="s">
        <v>25</v>
      </c>
    </row>
    <row r="2413" spans="1:34" x14ac:dyDescent="0.25">
      <c r="A2413">
        <v>1594140</v>
      </c>
      <c r="B2413" t="s">
        <v>54</v>
      </c>
      <c r="E2413">
        <v>53217</v>
      </c>
      <c r="F2413" t="s">
        <v>20</v>
      </c>
      <c r="G2413" t="s">
        <v>55</v>
      </c>
      <c r="H2413">
        <v>5509</v>
      </c>
      <c r="I2413" t="s">
        <v>36</v>
      </c>
      <c r="J2413">
        <f>VLOOKUP(I2413,Key!$A$1:$C$73,2,FALSE)</f>
        <v>43.03519</v>
      </c>
      <c r="K2413">
        <f>VLOOKUP(I2413,Key!$A$1:$C$73,3,FALSE)</f>
        <v>-87.907390000000007</v>
      </c>
      <c r="L2413" t="s">
        <v>84</v>
      </c>
      <c r="M2413">
        <f>VLOOKUP(L2413,Key!$A$1:$C$73,2,FALSE)</f>
        <v>43.040154000000001</v>
      </c>
      <c r="N2413">
        <f>VLOOKUP(L2413,Key!$A$1:$C$73,3,FALSE)</f>
        <v>-87.932113000000001</v>
      </c>
      <c r="O2413">
        <v>27</v>
      </c>
      <c r="P2413">
        <v>3</v>
      </c>
      <c r="Q2413">
        <v>4.0999999999999996</v>
      </c>
      <c r="R2413">
        <v>3.8</v>
      </c>
      <c r="S2413">
        <v>162</v>
      </c>
      <c r="T2413">
        <f t="shared" si="333"/>
        <v>-1</v>
      </c>
      <c r="U2413" s="1">
        <v>42847</v>
      </c>
      <c r="V2413" s="13">
        <f t="shared" si="334"/>
        <v>42826</v>
      </c>
      <c r="W2413" s="14">
        <f t="shared" si="335"/>
        <v>42847</v>
      </c>
      <c r="X2413" s="1" t="str">
        <f t="shared" si="336"/>
        <v>Saturday</v>
      </c>
      <c r="Y2413" s="2">
        <v>0.60902777777777783</v>
      </c>
      <c r="Z2413" s="2">
        <f t="shared" si="337"/>
        <v>0.625</v>
      </c>
      <c r="AA2413">
        <f>1</f>
        <v>1</v>
      </c>
      <c r="AB2413" s="1">
        <v>42847</v>
      </c>
      <c r="AC2413" s="13">
        <f t="shared" si="338"/>
        <v>42826</v>
      </c>
      <c r="AD2413" s="14">
        <f t="shared" si="339"/>
        <v>42847</v>
      </c>
      <c r="AE2413" s="1" t="str">
        <f t="shared" si="340"/>
        <v>Saturday</v>
      </c>
      <c r="AF2413" s="2">
        <v>0.62837962962962968</v>
      </c>
      <c r="AG2413" s="2">
        <f t="shared" si="341"/>
        <v>0.625</v>
      </c>
      <c r="AH2413" t="s">
        <v>23</v>
      </c>
    </row>
    <row r="2414" spans="1:34" x14ac:dyDescent="0.25">
      <c r="A2414">
        <v>1456052</v>
      </c>
      <c r="B2414" t="s">
        <v>54</v>
      </c>
      <c r="E2414">
        <v>53202</v>
      </c>
      <c r="F2414" t="s">
        <v>20</v>
      </c>
      <c r="G2414" t="s">
        <v>55</v>
      </c>
      <c r="H2414">
        <v>5508</v>
      </c>
      <c r="I2414" t="s">
        <v>53</v>
      </c>
      <c r="J2414">
        <f>VLOOKUP(I2414,Key!$A$1:$C$73,2,FALSE)</f>
        <v>43.04824</v>
      </c>
      <c r="K2414">
        <f>VLOOKUP(I2414,Key!$A$1:$C$73,3,FALSE)</f>
        <v>-87.904970000000006</v>
      </c>
      <c r="L2414" t="s">
        <v>57</v>
      </c>
      <c r="M2414">
        <f>VLOOKUP(L2414,Key!$A$1:$C$73,2,FALSE)</f>
        <v>43.03913</v>
      </c>
      <c r="N2414">
        <f>VLOOKUP(L2414,Key!$A$1:$C$73,3,FALSE)</f>
        <v>-87.916150000000002</v>
      </c>
      <c r="O2414">
        <v>15</v>
      </c>
      <c r="P2414">
        <v>3</v>
      </c>
      <c r="Q2414">
        <v>2.2999999999999998</v>
      </c>
      <c r="R2414">
        <v>2.1</v>
      </c>
      <c r="S2414">
        <v>90</v>
      </c>
      <c r="T2414">
        <f t="shared" si="333"/>
        <v>-1</v>
      </c>
      <c r="U2414" s="1">
        <v>42847</v>
      </c>
      <c r="V2414" s="13">
        <f t="shared" si="334"/>
        <v>42826</v>
      </c>
      <c r="W2414" s="14">
        <f t="shared" si="335"/>
        <v>42847</v>
      </c>
      <c r="X2414" s="1" t="str">
        <f t="shared" si="336"/>
        <v>Saturday</v>
      </c>
      <c r="Y2414" s="2">
        <v>0.61162037037037031</v>
      </c>
      <c r="Z2414" s="2">
        <f t="shared" si="337"/>
        <v>0.625</v>
      </c>
      <c r="AA2414">
        <f>1</f>
        <v>1</v>
      </c>
      <c r="AB2414" s="1">
        <v>42847</v>
      </c>
      <c r="AC2414" s="13">
        <f t="shared" si="338"/>
        <v>42826</v>
      </c>
      <c r="AD2414" s="14">
        <f t="shared" si="339"/>
        <v>42847</v>
      </c>
      <c r="AE2414" s="1" t="str">
        <f t="shared" si="340"/>
        <v>Saturday</v>
      </c>
      <c r="AF2414" s="2">
        <v>0.62173611111111116</v>
      </c>
      <c r="AG2414" s="2">
        <f t="shared" si="341"/>
        <v>0.625</v>
      </c>
      <c r="AH2414" t="s">
        <v>23</v>
      </c>
    </row>
    <row r="2415" spans="1:34" x14ac:dyDescent="0.25">
      <c r="A2415">
        <v>1594200</v>
      </c>
      <c r="B2415" t="s">
        <v>54</v>
      </c>
      <c r="E2415">
        <v>53051</v>
      </c>
      <c r="F2415" t="s">
        <v>20</v>
      </c>
      <c r="G2415" t="s">
        <v>55</v>
      </c>
      <c r="H2415">
        <v>5489</v>
      </c>
      <c r="I2415" t="s">
        <v>81</v>
      </c>
      <c r="J2415">
        <f>VLOOKUP(I2415,Key!$A$1:$C$73,2,FALSE)</f>
        <v>43.058010000000003</v>
      </c>
      <c r="K2415">
        <f>VLOOKUP(I2415,Key!$A$1:$C$73,3,FALSE)</f>
        <v>-87.877300000000005</v>
      </c>
      <c r="L2415" t="s">
        <v>81</v>
      </c>
      <c r="M2415">
        <f>VLOOKUP(L2415,Key!$A$1:$C$73,2,FALSE)</f>
        <v>43.058010000000003</v>
      </c>
      <c r="N2415">
        <f>VLOOKUP(L2415,Key!$A$1:$C$73,3,FALSE)</f>
        <v>-87.877300000000005</v>
      </c>
      <c r="O2415">
        <v>16</v>
      </c>
      <c r="P2415">
        <v>3</v>
      </c>
      <c r="Q2415">
        <v>2.4</v>
      </c>
      <c r="R2415">
        <v>2.2999999999999998</v>
      </c>
      <c r="S2415">
        <v>96</v>
      </c>
      <c r="T2415">
        <f t="shared" si="333"/>
        <v>-1</v>
      </c>
      <c r="U2415" s="1">
        <v>42847</v>
      </c>
      <c r="V2415" s="13">
        <f t="shared" si="334"/>
        <v>42826</v>
      </c>
      <c r="W2415" s="14">
        <f t="shared" si="335"/>
        <v>42847</v>
      </c>
      <c r="X2415" s="1" t="str">
        <f t="shared" si="336"/>
        <v>Saturday</v>
      </c>
      <c r="Y2415" s="2">
        <v>0.61821759259259257</v>
      </c>
      <c r="Z2415" s="2">
        <f t="shared" si="337"/>
        <v>0.625</v>
      </c>
      <c r="AA2415">
        <f>1</f>
        <v>1</v>
      </c>
      <c r="AB2415" s="1">
        <v>42847</v>
      </c>
      <c r="AC2415" s="13">
        <f t="shared" si="338"/>
        <v>42826</v>
      </c>
      <c r="AD2415" s="14">
        <f t="shared" si="339"/>
        <v>42847</v>
      </c>
      <c r="AE2415" s="1" t="str">
        <f t="shared" si="340"/>
        <v>Saturday</v>
      </c>
      <c r="AF2415" s="2">
        <v>0.62953703703703701</v>
      </c>
      <c r="AG2415" s="2">
        <f t="shared" si="341"/>
        <v>0.625</v>
      </c>
      <c r="AH2415" t="s">
        <v>25</v>
      </c>
    </row>
    <row r="2416" spans="1:34" x14ac:dyDescent="0.25">
      <c r="A2416">
        <v>1593820</v>
      </c>
      <c r="B2416" t="s">
        <v>54</v>
      </c>
      <c r="E2416">
        <v>53233</v>
      </c>
      <c r="F2416" t="s">
        <v>20</v>
      </c>
      <c r="G2416" t="s">
        <v>55</v>
      </c>
      <c r="H2416">
        <v>286</v>
      </c>
      <c r="I2416" t="s">
        <v>62</v>
      </c>
      <c r="J2416">
        <f>VLOOKUP(I2416,Key!$A$1:$C$73,2,FALSE)</f>
        <v>43.052460000000004</v>
      </c>
      <c r="K2416">
        <f>VLOOKUP(I2416,Key!$A$1:$C$73,3,FALSE)</f>
        <v>-87.891000000000005</v>
      </c>
      <c r="L2416" t="s">
        <v>84</v>
      </c>
      <c r="M2416">
        <f>VLOOKUP(L2416,Key!$A$1:$C$73,2,FALSE)</f>
        <v>43.040154000000001</v>
      </c>
      <c r="N2416">
        <f>VLOOKUP(L2416,Key!$A$1:$C$73,3,FALSE)</f>
        <v>-87.932113000000001</v>
      </c>
      <c r="O2416">
        <v>20</v>
      </c>
      <c r="P2416">
        <v>3</v>
      </c>
      <c r="Q2416">
        <v>3</v>
      </c>
      <c r="R2416">
        <v>2.9</v>
      </c>
      <c r="S2416">
        <v>120</v>
      </c>
      <c r="T2416">
        <f t="shared" si="333"/>
        <v>-1</v>
      </c>
      <c r="U2416" s="1">
        <v>42847</v>
      </c>
      <c r="V2416" s="13">
        <f t="shared" si="334"/>
        <v>42826</v>
      </c>
      <c r="W2416" s="14">
        <f t="shared" si="335"/>
        <v>42847</v>
      </c>
      <c r="X2416" s="1" t="str">
        <f t="shared" si="336"/>
        <v>Saturday</v>
      </c>
      <c r="Y2416" s="2">
        <v>0.62854166666666667</v>
      </c>
      <c r="Z2416" s="2">
        <f t="shared" si="337"/>
        <v>0.625</v>
      </c>
      <c r="AA2416">
        <f>1</f>
        <v>1</v>
      </c>
      <c r="AB2416" s="1">
        <v>42847</v>
      </c>
      <c r="AC2416" s="13">
        <f t="shared" si="338"/>
        <v>42826</v>
      </c>
      <c r="AD2416" s="14">
        <f t="shared" si="339"/>
        <v>42847</v>
      </c>
      <c r="AE2416" s="1" t="str">
        <f t="shared" si="340"/>
        <v>Saturday</v>
      </c>
      <c r="AF2416" s="2">
        <v>0.64268518518518525</v>
      </c>
      <c r="AG2416" s="2">
        <f t="shared" si="341"/>
        <v>0.625</v>
      </c>
      <c r="AH2416" t="s">
        <v>23</v>
      </c>
    </row>
    <row r="2417" spans="1:34" x14ac:dyDescent="0.25">
      <c r="A2417">
        <v>1594287</v>
      </c>
      <c r="B2417" t="s">
        <v>54</v>
      </c>
      <c r="E2417">
        <v>55447</v>
      </c>
      <c r="F2417" t="s">
        <v>20</v>
      </c>
      <c r="G2417" t="s">
        <v>55</v>
      </c>
      <c r="H2417">
        <v>11049</v>
      </c>
      <c r="I2417" t="s">
        <v>77</v>
      </c>
      <c r="J2417">
        <f>VLOOKUP(I2417,Key!$A$1:$C$73,2,FALSE)</f>
        <v>43.036900000000003</v>
      </c>
      <c r="K2417">
        <f>VLOOKUP(I2417,Key!$A$1:$C$73,3,FALSE)</f>
        <v>-87.89667</v>
      </c>
      <c r="L2417" t="s">
        <v>77</v>
      </c>
      <c r="M2417">
        <f>VLOOKUP(L2417,Key!$A$1:$C$73,2,FALSE)</f>
        <v>43.036900000000003</v>
      </c>
      <c r="N2417">
        <f>VLOOKUP(L2417,Key!$A$1:$C$73,3,FALSE)</f>
        <v>-87.89667</v>
      </c>
      <c r="O2417">
        <v>67</v>
      </c>
      <c r="P2417">
        <v>9</v>
      </c>
      <c r="Q2417">
        <v>10.1</v>
      </c>
      <c r="R2417">
        <v>9.5</v>
      </c>
      <c r="S2417">
        <v>402</v>
      </c>
      <c r="T2417">
        <f t="shared" si="333"/>
        <v>-1</v>
      </c>
      <c r="U2417" s="1">
        <v>42847</v>
      </c>
      <c r="V2417" s="13">
        <f t="shared" si="334"/>
        <v>42826</v>
      </c>
      <c r="W2417" s="14">
        <f t="shared" si="335"/>
        <v>42847</v>
      </c>
      <c r="X2417" s="1" t="str">
        <f t="shared" si="336"/>
        <v>Saturday</v>
      </c>
      <c r="Y2417" s="2">
        <v>0.63364583333333335</v>
      </c>
      <c r="Z2417" s="2">
        <f t="shared" si="337"/>
        <v>0.625</v>
      </c>
      <c r="AA2417">
        <f>1</f>
        <v>1</v>
      </c>
      <c r="AB2417" s="1">
        <v>42847</v>
      </c>
      <c r="AC2417" s="13">
        <f t="shared" si="338"/>
        <v>42826</v>
      </c>
      <c r="AD2417" s="14">
        <f t="shared" si="339"/>
        <v>42847</v>
      </c>
      <c r="AE2417" s="1" t="str">
        <f t="shared" si="340"/>
        <v>Saturday</v>
      </c>
      <c r="AF2417" s="2">
        <v>0.6804513888888889</v>
      </c>
      <c r="AG2417" s="2">
        <f t="shared" si="341"/>
        <v>0.66666666666666663</v>
      </c>
      <c r="AH2417" t="s">
        <v>25</v>
      </c>
    </row>
    <row r="2418" spans="1:34" x14ac:dyDescent="0.25">
      <c r="A2418">
        <v>1591828</v>
      </c>
      <c r="B2418" t="s">
        <v>54</v>
      </c>
      <c r="E2418">
        <v>60515</v>
      </c>
      <c r="F2418" t="s">
        <v>20</v>
      </c>
      <c r="G2418" t="s">
        <v>55</v>
      </c>
      <c r="H2418">
        <v>11134</v>
      </c>
      <c r="I2418" t="s">
        <v>66</v>
      </c>
      <c r="J2418">
        <f>VLOOKUP(I2418,Key!$A$1:$C$73,2,FALSE)</f>
        <v>43.078530000000001</v>
      </c>
      <c r="K2418">
        <f>VLOOKUP(I2418,Key!$A$1:$C$73,3,FALSE)</f>
        <v>-87.882620000000003</v>
      </c>
      <c r="L2418" t="s">
        <v>81</v>
      </c>
      <c r="M2418">
        <f>VLOOKUP(L2418,Key!$A$1:$C$73,2,FALSE)</f>
        <v>43.058010000000003</v>
      </c>
      <c r="N2418">
        <f>VLOOKUP(L2418,Key!$A$1:$C$73,3,FALSE)</f>
        <v>-87.877300000000005</v>
      </c>
      <c r="O2418">
        <v>23</v>
      </c>
      <c r="P2418">
        <v>3</v>
      </c>
      <c r="Q2418">
        <v>3.5</v>
      </c>
      <c r="R2418">
        <v>3.3</v>
      </c>
      <c r="S2418">
        <v>138</v>
      </c>
      <c r="T2418">
        <f t="shared" si="333"/>
        <v>-1</v>
      </c>
      <c r="U2418" s="1">
        <v>42847</v>
      </c>
      <c r="V2418" s="13">
        <f t="shared" si="334"/>
        <v>42826</v>
      </c>
      <c r="W2418" s="14">
        <f t="shared" si="335"/>
        <v>42847</v>
      </c>
      <c r="X2418" s="1" t="str">
        <f t="shared" si="336"/>
        <v>Saturday</v>
      </c>
      <c r="Y2418" s="2">
        <v>0.64097222222222217</v>
      </c>
      <c r="Z2418" s="2">
        <f t="shared" si="337"/>
        <v>0.625</v>
      </c>
      <c r="AA2418">
        <f>1</f>
        <v>1</v>
      </c>
      <c r="AB2418" s="1">
        <v>42847</v>
      </c>
      <c r="AC2418" s="13">
        <f t="shared" si="338"/>
        <v>42826</v>
      </c>
      <c r="AD2418" s="14">
        <f t="shared" si="339"/>
        <v>42847</v>
      </c>
      <c r="AE2418" s="1" t="str">
        <f t="shared" si="340"/>
        <v>Saturday</v>
      </c>
      <c r="AF2418" s="2">
        <v>0.65703703703703698</v>
      </c>
      <c r="AG2418" s="2">
        <f t="shared" si="341"/>
        <v>0.66666666666666663</v>
      </c>
      <c r="AH2418" t="s">
        <v>23</v>
      </c>
    </row>
    <row r="2419" spans="1:34" x14ac:dyDescent="0.25">
      <c r="A2419">
        <v>1594428</v>
      </c>
      <c r="B2419" t="s">
        <v>54</v>
      </c>
      <c r="F2419" t="s">
        <v>20</v>
      </c>
      <c r="G2419" t="s">
        <v>55</v>
      </c>
      <c r="H2419">
        <v>152</v>
      </c>
      <c r="I2419" t="s">
        <v>86</v>
      </c>
      <c r="J2419">
        <f>VLOOKUP(I2419,Key!$A$1:$C$73,2,FALSE)</f>
        <v>43.052549999999997</v>
      </c>
      <c r="K2419">
        <f>VLOOKUP(I2419,Key!$A$1:$C$73,3,FALSE)</f>
        <v>-87.909329999999997</v>
      </c>
      <c r="L2419" t="s">
        <v>86</v>
      </c>
      <c r="M2419">
        <f>VLOOKUP(L2419,Key!$A$1:$C$73,2,FALSE)</f>
        <v>43.052549999999997</v>
      </c>
      <c r="N2419">
        <f>VLOOKUP(L2419,Key!$A$1:$C$73,3,FALSE)</f>
        <v>-87.909329999999997</v>
      </c>
      <c r="O2419">
        <v>32</v>
      </c>
      <c r="P2419">
        <v>3</v>
      </c>
      <c r="Q2419">
        <v>4.8</v>
      </c>
      <c r="R2419">
        <v>4.5999999999999996</v>
      </c>
      <c r="S2419">
        <v>192</v>
      </c>
      <c r="T2419">
        <f t="shared" si="333"/>
        <v>-1</v>
      </c>
      <c r="U2419" s="1">
        <v>42847</v>
      </c>
      <c r="V2419" s="13">
        <f t="shared" si="334"/>
        <v>42826</v>
      </c>
      <c r="W2419" s="14">
        <f t="shared" si="335"/>
        <v>42847</v>
      </c>
      <c r="X2419" s="1" t="str">
        <f t="shared" si="336"/>
        <v>Saturday</v>
      </c>
      <c r="Y2419" s="2">
        <v>0.65989583333333335</v>
      </c>
      <c r="Z2419" s="2">
        <f t="shared" si="337"/>
        <v>0.66666666666666663</v>
      </c>
      <c r="AA2419">
        <f>1</f>
        <v>1</v>
      </c>
      <c r="AB2419" s="1">
        <v>42847</v>
      </c>
      <c r="AC2419" s="13">
        <f t="shared" si="338"/>
        <v>42826</v>
      </c>
      <c r="AD2419" s="14">
        <f t="shared" si="339"/>
        <v>42847</v>
      </c>
      <c r="AE2419" s="1" t="str">
        <f t="shared" si="340"/>
        <v>Saturday</v>
      </c>
      <c r="AF2419" s="2">
        <v>0.68207175925925922</v>
      </c>
      <c r="AG2419" s="2">
        <f t="shared" si="341"/>
        <v>0.66666666666666663</v>
      </c>
      <c r="AH2419" t="s">
        <v>25</v>
      </c>
    </row>
    <row r="2420" spans="1:34" x14ac:dyDescent="0.25">
      <c r="A2420">
        <v>1594439</v>
      </c>
      <c r="B2420" t="s">
        <v>54</v>
      </c>
      <c r="E2420">
        <v>60614</v>
      </c>
      <c r="F2420" t="s">
        <v>20</v>
      </c>
      <c r="G2420" t="s">
        <v>55</v>
      </c>
      <c r="H2420">
        <v>11086</v>
      </c>
      <c r="I2420" t="s">
        <v>86</v>
      </c>
      <c r="J2420">
        <f>VLOOKUP(I2420,Key!$A$1:$C$73,2,FALSE)</f>
        <v>43.052549999999997</v>
      </c>
      <c r="K2420">
        <f>VLOOKUP(I2420,Key!$A$1:$C$73,3,FALSE)</f>
        <v>-87.909329999999997</v>
      </c>
      <c r="L2420" t="s">
        <v>86</v>
      </c>
      <c r="M2420">
        <f>VLOOKUP(L2420,Key!$A$1:$C$73,2,FALSE)</f>
        <v>43.052549999999997</v>
      </c>
      <c r="N2420">
        <f>VLOOKUP(L2420,Key!$A$1:$C$73,3,FALSE)</f>
        <v>-87.909329999999997</v>
      </c>
      <c r="O2420">
        <v>31</v>
      </c>
      <c r="P2420">
        <v>3</v>
      </c>
      <c r="Q2420">
        <v>4.7</v>
      </c>
      <c r="R2420">
        <v>4.4000000000000004</v>
      </c>
      <c r="S2420">
        <v>186</v>
      </c>
      <c r="T2420">
        <f t="shared" si="333"/>
        <v>-1</v>
      </c>
      <c r="U2420" s="1">
        <v>42847</v>
      </c>
      <c r="V2420" s="13">
        <f t="shared" si="334"/>
        <v>42826</v>
      </c>
      <c r="W2420" s="14">
        <f t="shared" si="335"/>
        <v>42847</v>
      </c>
      <c r="X2420" s="1" t="str">
        <f t="shared" si="336"/>
        <v>Saturday</v>
      </c>
      <c r="Y2420" s="2">
        <v>0.66108796296296302</v>
      </c>
      <c r="Z2420" s="2">
        <f t="shared" si="337"/>
        <v>0.66666666666666663</v>
      </c>
      <c r="AA2420">
        <f>1</f>
        <v>1</v>
      </c>
      <c r="AB2420" s="1">
        <v>42847</v>
      </c>
      <c r="AC2420" s="13">
        <f t="shared" si="338"/>
        <v>42826</v>
      </c>
      <c r="AD2420" s="14">
        <f t="shared" si="339"/>
        <v>42847</v>
      </c>
      <c r="AE2420" s="1" t="str">
        <f t="shared" si="340"/>
        <v>Saturday</v>
      </c>
      <c r="AF2420" s="2">
        <v>0.68231481481481471</v>
      </c>
      <c r="AG2420" s="2">
        <f t="shared" si="341"/>
        <v>0.66666666666666663</v>
      </c>
      <c r="AH2420" t="s">
        <v>25</v>
      </c>
    </row>
    <row r="2421" spans="1:34" x14ac:dyDescent="0.25">
      <c r="A2421">
        <v>1594444</v>
      </c>
      <c r="B2421" t="s">
        <v>54</v>
      </c>
      <c r="E2421">
        <v>60657</v>
      </c>
      <c r="F2421" t="s">
        <v>20</v>
      </c>
      <c r="G2421" t="s">
        <v>55</v>
      </c>
      <c r="H2421">
        <v>11099</v>
      </c>
      <c r="I2421" t="s">
        <v>86</v>
      </c>
      <c r="J2421">
        <f>VLOOKUP(I2421,Key!$A$1:$C$73,2,FALSE)</f>
        <v>43.052549999999997</v>
      </c>
      <c r="K2421">
        <f>VLOOKUP(I2421,Key!$A$1:$C$73,3,FALSE)</f>
        <v>-87.909329999999997</v>
      </c>
      <c r="L2421" t="s">
        <v>86</v>
      </c>
      <c r="M2421">
        <f>VLOOKUP(L2421,Key!$A$1:$C$73,2,FALSE)</f>
        <v>43.052549999999997</v>
      </c>
      <c r="N2421">
        <f>VLOOKUP(L2421,Key!$A$1:$C$73,3,FALSE)</f>
        <v>-87.909329999999997</v>
      </c>
      <c r="O2421">
        <v>29</v>
      </c>
      <c r="P2421">
        <v>3</v>
      </c>
      <c r="Q2421">
        <v>4.4000000000000004</v>
      </c>
      <c r="R2421">
        <v>4.0999999999999996</v>
      </c>
      <c r="S2421">
        <v>174</v>
      </c>
      <c r="T2421">
        <f t="shared" si="333"/>
        <v>-1</v>
      </c>
      <c r="U2421" s="1">
        <v>42847</v>
      </c>
      <c r="V2421" s="13">
        <f t="shared" si="334"/>
        <v>42826</v>
      </c>
      <c r="W2421" s="14">
        <f t="shared" si="335"/>
        <v>42847</v>
      </c>
      <c r="X2421" s="1" t="str">
        <f t="shared" si="336"/>
        <v>Saturday</v>
      </c>
      <c r="Y2421" s="2">
        <v>0.66200231481481475</v>
      </c>
      <c r="Z2421" s="2">
        <f t="shared" si="337"/>
        <v>0.66666666666666663</v>
      </c>
      <c r="AA2421">
        <f>1</f>
        <v>1</v>
      </c>
      <c r="AB2421" s="1">
        <v>42847</v>
      </c>
      <c r="AC2421" s="13">
        <f t="shared" si="338"/>
        <v>42826</v>
      </c>
      <c r="AD2421" s="14">
        <f t="shared" si="339"/>
        <v>42847</v>
      </c>
      <c r="AE2421" s="1" t="str">
        <f t="shared" si="340"/>
        <v>Saturday</v>
      </c>
      <c r="AF2421" s="2">
        <v>0.68221064814814814</v>
      </c>
      <c r="AG2421" s="2">
        <f t="shared" si="341"/>
        <v>0.66666666666666663</v>
      </c>
      <c r="AH2421" t="s">
        <v>25</v>
      </c>
    </row>
    <row r="2422" spans="1:34" x14ac:dyDescent="0.25">
      <c r="A2422">
        <v>1594477</v>
      </c>
      <c r="B2422" t="s">
        <v>54</v>
      </c>
      <c r="E2422">
        <v>53089</v>
      </c>
      <c r="F2422" t="s">
        <v>20</v>
      </c>
      <c r="G2422" t="s">
        <v>55</v>
      </c>
      <c r="H2422">
        <v>333</v>
      </c>
      <c r="I2422" t="s">
        <v>26</v>
      </c>
      <c r="J2422">
        <f>VLOOKUP(I2422,Key!$A$1:$C$73,2,FALSE)</f>
        <v>43.034619999999997</v>
      </c>
      <c r="K2422">
        <f>VLOOKUP(I2422,Key!$A$1:$C$73,3,FALSE)</f>
        <v>-87.917500000000004</v>
      </c>
      <c r="L2422" t="s">
        <v>36</v>
      </c>
      <c r="M2422">
        <f>VLOOKUP(L2422,Key!$A$1:$C$73,2,FALSE)</f>
        <v>43.03519</v>
      </c>
      <c r="N2422">
        <f>VLOOKUP(L2422,Key!$A$1:$C$73,3,FALSE)</f>
        <v>-87.907390000000007</v>
      </c>
      <c r="O2422">
        <v>107</v>
      </c>
      <c r="P2422">
        <v>12</v>
      </c>
      <c r="Q2422">
        <v>16.100000000000001</v>
      </c>
      <c r="R2422">
        <v>15.2</v>
      </c>
      <c r="S2422">
        <v>642</v>
      </c>
      <c r="T2422">
        <f t="shared" si="333"/>
        <v>-1</v>
      </c>
      <c r="U2422" s="1">
        <v>42847</v>
      </c>
      <c r="V2422" s="13">
        <f t="shared" si="334"/>
        <v>42826</v>
      </c>
      <c r="W2422" s="14">
        <f t="shared" si="335"/>
        <v>42847</v>
      </c>
      <c r="X2422" s="1" t="str">
        <f t="shared" si="336"/>
        <v>Saturday</v>
      </c>
      <c r="Y2422" s="2">
        <v>0.66831018518518526</v>
      </c>
      <c r="Z2422" s="2">
        <f t="shared" si="337"/>
        <v>0.66666666666666663</v>
      </c>
      <c r="AA2422">
        <f>1</f>
        <v>1</v>
      </c>
      <c r="AB2422" s="1">
        <v>42847</v>
      </c>
      <c r="AC2422" s="13">
        <f t="shared" si="338"/>
        <v>42826</v>
      </c>
      <c r="AD2422" s="14">
        <f t="shared" si="339"/>
        <v>42847</v>
      </c>
      <c r="AE2422" s="1" t="str">
        <f t="shared" si="340"/>
        <v>Saturday</v>
      </c>
      <c r="AF2422" s="2">
        <v>0.74237268518518518</v>
      </c>
      <c r="AG2422" s="2">
        <f t="shared" si="341"/>
        <v>0.75</v>
      </c>
      <c r="AH2422" t="s">
        <v>23</v>
      </c>
    </row>
    <row r="2423" spans="1:34" x14ac:dyDescent="0.25">
      <c r="A2423">
        <v>1594512</v>
      </c>
      <c r="B2423" t="s">
        <v>54</v>
      </c>
      <c r="E2423">
        <v>53222</v>
      </c>
      <c r="F2423" t="s">
        <v>20</v>
      </c>
      <c r="G2423" t="s">
        <v>55</v>
      </c>
      <c r="H2423">
        <v>11082</v>
      </c>
      <c r="I2423" t="s">
        <v>69</v>
      </c>
      <c r="J2423">
        <f>VLOOKUP(I2423,Key!$A$1:$C$73,2,FALSE)</f>
        <v>43.024340000000002</v>
      </c>
      <c r="K2423">
        <f>VLOOKUP(I2423,Key!$A$1:$C$73,3,FALSE)</f>
        <v>-87.916753</v>
      </c>
      <c r="L2423" t="s">
        <v>69</v>
      </c>
      <c r="M2423">
        <f>VLOOKUP(L2423,Key!$A$1:$C$73,2,FALSE)</f>
        <v>43.024340000000002</v>
      </c>
      <c r="N2423">
        <f>VLOOKUP(L2423,Key!$A$1:$C$73,3,FALSE)</f>
        <v>-87.916753</v>
      </c>
      <c r="O2423">
        <v>237</v>
      </c>
      <c r="P2423">
        <v>24</v>
      </c>
      <c r="Q2423">
        <v>18</v>
      </c>
      <c r="R2423">
        <v>17.100000000000001</v>
      </c>
      <c r="S2423">
        <v>720</v>
      </c>
      <c r="T2423">
        <f t="shared" si="333"/>
        <v>-1</v>
      </c>
      <c r="U2423" s="1">
        <v>42847</v>
      </c>
      <c r="V2423" s="13">
        <f t="shared" si="334"/>
        <v>42826</v>
      </c>
      <c r="W2423" s="14">
        <f t="shared" si="335"/>
        <v>42847</v>
      </c>
      <c r="X2423" s="1" t="str">
        <f t="shared" si="336"/>
        <v>Saturday</v>
      </c>
      <c r="Y2423" s="2">
        <v>0.67800925925925926</v>
      </c>
      <c r="Z2423" s="2">
        <f t="shared" si="337"/>
        <v>0.66666666666666663</v>
      </c>
      <c r="AA2423">
        <f>1</f>
        <v>1</v>
      </c>
      <c r="AB2423" s="1">
        <v>42847</v>
      </c>
      <c r="AC2423" s="13">
        <f t="shared" si="338"/>
        <v>42826</v>
      </c>
      <c r="AD2423" s="14">
        <f t="shared" si="339"/>
        <v>42847</v>
      </c>
      <c r="AE2423" s="1" t="str">
        <f t="shared" si="340"/>
        <v>Saturday</v>
      </c>
      <c r="AF2423" s="2">
        <v>0.8429282407407408</v>
      </c>
      <c r="AG2423" s="2">
        <f t="shared" si="341"/>
        <v>0.83333333333333326</v>
      </c>
      <c r="AH2423" t="s">
        <v>25</v>
      </c>
    </row>
    <row r="2424" spans="1:34" x14ac:dyDescent="0.25">
      <c r="A2424">
        <v>1594591</v>
      </c>
      <c r="B2424" t="s">
        <v>54</v>
      </c>
      <c r="E2424">
        <v>92119</v>
      </c>
      <c r="F2424" t="s">
        <v>20</v>
      </c>
      <c r="G2424" t="s">
        <v>55</v>
      </c>
      <c r="H2424">
        <v>5558</v>
      </c>
      <c r="I2424" t="s">
        <v>42</v>
      </c>
      <c r="J2424">
        <f>VLOOKUP(I2424,Key!$A$1:$C$73,2,FALSE)</f>
        <v>43.038719999999998</v>
      </c>
      <c r="K2424">
        <f>VLOOKUP(I2424,Key!$A$1:$C$73,3,FALSE)</f>
        <v>-87.905339999999995</v>
      </c>
      <c r="L2424" t="s">
        <v>84</v>
      </c>
      <c r="M2424">
        <f>VLOOKUP(L2424,Key!$A$1:$C$73,2,FALSE)</f>
        <v>43.040154000000001</v>
      </c>
      <c r="N2424">
        <f>VLOOKUP(L2424,Key!$A$1:$C$73,3,FALSE)</f>
        <v>-87.932113000000001</v>
      </c>
      <c r="O2424">
        <v>22</v>
      </c>
      <c r="P2424">
        <v>3</v>
      </c>
      <c r="Q2424">
        <v>3.3</v>
      </c>
      <c r="R2424">
        <v>3.1</v>
      </c>
      <c r="S2424">
        <v>132</v>
      </c>
      <c r="T2424">
        <f t="shared" si="333"/>
        <v>-1</v>
      </c>
      <c r="U2424" s="1">
        <v>42847</v>
      </c>
      <c r="V2424" s="13">
        <f t="shared" si="334"/>
        <v>42826</v>
      </c>
      <c r="W2424" s="14">
        <f t="shared" si="335"/>
        <v>42847</v>
      </c>
      <c r="X2424" s="1" t="str">
        <f t="shared" si="336"/>
        <v>Saturday</v>
      </c>
      <c r="Y2424" s="2">
        <v>0.69164351851851846</v>
      </c>
      <c r="Z2424" s="2">
        <f t="shared" si="337"/>
        <v>0.70833333333333326</v>
      </c>
      <c r="AA2424">
        <f>1</f>
        <v>1</v>
      </c>
      <c r="AB2424" s="1">
        <v>42847</v>
      </c>
      <c r="AC2424" s="13">
        <f t="shared" si="338"/>
        <v>42826</v>
      </c>
      <c r="AD2424" s="14">
        <f t="shared" si="339"/>
        <v>42847</v>
      </c>
      <c r="AE2424" s="1" t="str">
        <f t="shared" si="340"/>
        <v>Saturday</v>
      </c>
      <c r="AF2424" s="2">
        <v>0.70672453703703697</v>
      </c>
      <c r="AG2424" s="2">
        <f t="shared" si="341"/>
        <v>0.70833333333333326</v>
      </c>
      <c r="AH2424" t="s">
        <v>23</v>
      </c>
    </row>
    <row r="2425" spans="1:34" x14ac:dyDescent="0.25">
      <c r="A2425">
        <v>1594593</v>
      </c>
      <c r="B2425" t="s">
        <v>54</v>
      </c>
      <c r="E2425">
        <v>53212</v>
      </c>
      <c r="F2425" t="s">
        <v>20</v>
      </c>
      <c r="G2425" t="s">
        <v>55</v>
      </c>
      <c r="H2425">
        <v>5529</v>
      </c>
      <c r="I2425" t="s">
        <v>67</v>
      </c>
      <c r="J2425">
        <f>VLOOKUP(I2425,Key!$A$1:$C$73,2,FALSE)</f>
        <v>43.05847</v>
      </c>
      <c r="K2425">
        <f>VLOOKUP(I2425,Key!$A$1:$C$73,3,FALSE)</f>
        <v>-87.898079999999993</v>
      </c>
      <c r="L2425" t="s">
        <v>67</v>
      </c>
      <c r="M2425">
        <f>VLOOKUP(L2425,Key!$A$1:$C$73,2,FALSE)</f>
        <v>43.05847</v>
      </c>
      <c r="N2425">
        <f>VLOOKUP(L2425,Key!$A$1:$C$73,3,FALSE)</f>
        <v>-87.898079999999993</v>
      </c>
      <c r="O2425">
        <v>90</v>
      </c>
      <c r="P2425">
        <v>9</v>
      </c>
      <c r="Q2425">
        <v>13.5</v>
      </c>
      <c r="R2425">
        <v>12.8</v>
      </c>
      <c r="S2425">
        <v>540</v>
      </c>
      <c r="T2425">
        <f t="shared" si="333"/>
        <v>-1</v>
      </c>
      <c r="U2425" s="1">
        <v>42847</v>
      </c>
      <c r="V2425" s="13">
        <f t="shared" si="334"/>
        <v>42826</v>
      </c>
      <c r="W2425" s="14">
        <f t="shared" si="335"/>
        <v>42847</v>
      </c>
      <c r="X2425" s="1" t="str">
        <f t="shared" si="336"/>
        <v>Saturday</v>
      </c>
      <c r="Y2425" s="2">
        <v>0.69221064814814814</v>
      </c>
      <c r="Z2425" s="2">
        <f t="shared" si="337"/>
        <v>0.70833333333333326</v>
      </c>
      <c r="AA2425">
        <f>1</f>
        <v>1</v>
      </c>
      <c r="AB2425" s="1">
        <v>42847</v>
      </c>
      <c r="AC2425" s="13">
        <f t="shared" si="338"/>
        <v>42826</v>
      </c>
      <c r="AD2425" s="14">
        <f t="shared" si="339"/>
        <v>42847</v>
      </c>
      <c r="AE2425" s="1" t="str">
        <f t="shared" si="340"/>
        <v>Saturday</v>
      </c>
      <c r="AF2425" s="2">
        <v>0.75472222222222218</v>
      </c>
      <c r="AG2425" s="2">
        <f t="shared" si="341"/>
        <v>0.75</v>
      </c>
      <c r="AH2425" t="s">
        <v>25</v>
      </c>
    </row>
    <row r="2426" spans="1:34" x14ac:dyDescent="0.25">
      <c r="A2426">
        <v>1594682</v>
      </c>
      <c r="B2426" t="s">
        <v>54</v>
      </c>
      <c r="E2426">
        <v>53206</v>
      </c>
      <c r="F2426" t="s">
        <v>20</v>
      </c>
      <c r="G2426" t="s">
        <v>55</v>
      </c>
      <c r="H2426">
        <v>5528</v>
      </c>
      <c r="I2426" t="s">
        <v>71</v>
      </c>
      <c r="J2426">
        <f>VLOOKUP(I2426,Key!$A$1:$C$73,2,FALSE)</f>
        <v>43.060079999999999</v>
      </c>
      <c r="K2426">
        <f>VLOOKUP(I2426,Key!$A$1:$C$73,3,FALSE)</f>
        <v>-88.027349999999998</v>
      </c>
      <c r="L2426" t="s">
        <v>71</v>
      </c>
      <c r="M2426">
        <f>VLOOKUP(L2426,Key!$A$1:$C$73,2,FALSE)</f>
        <v>43.060079999999999</v>
      </c>
      <c r="N2426">
        <f>VLOOKUP(L2426,Key!$A$1:$C$73,3,FALSE)</f>
        <v>-88.027349999999998</v>
      </c>
      <c r="O2426">
        <v>42</v>
      </c>
      <c r="P2426">
        <v>6</v>
      </c>
      <c r="Q2426">
        <v>6.3</v>
      </c>
      <c r="R2426">
        <v>6</v>
      </c>
      <c r="S2426">
        <v>252</v>
      </c>
      <c r="T2426">
        <f t="shared" si="333"/>
        <v>-1</v>
      </c>
      <c r="U2426" s="1">
        <v>42847</v>
      </c>
      <c r="V2426" s="13">
        <f t="shared" si="334"/>
        <v>42826</v>
      </c>
      <c r="W2426" s="14">
        <f t="shared" si="335"/>
        <v>42847</v>
      </c>
      <c r="X2426" s="1" t="str">
        <f t="shared" si="336"/>
        <v>Saturday</v>
      </c>
      <c r="Y2426" s="2">
        <v>0.70952546296296293</v>
      </c>
      <c r="Z2426" s="2">
        <f t="shared" si="337"/>
        <v>0.70833333333333326</v>
      </c>
      <c r="AA2426">
        <f>1</f>
        <v>1</v>
      </c>
      <c r="AB2426" s="1">
        <v>42847</v>
      </c>
      <c r="AC2426" s="13">
        <f t="shared" si="338"/>
        <v>42826</v>
      </c>
      <c r="AD2426" s="14">
        <f t="shared" si="339"/>
        <v>42847</v>
      </c>
      <c r="AE2426" s="1" t="str">
        <f t="shared" si="340"/>
        <v>Saturday</v>
      </c>
      <c r="AF2426" s="2">
        <v>0.73820601851851853</v>
      </c>
      <c r="AG2426" s="2">
        <f t="shared" si="341"/>
        <v>0.75</v>
      </c>
      <c r="AH2426" t="s">
        <v>25</v>
      </c>
    </row>
    <row r="2427" spans="1:34" x14ac:dyDescent="0.25">
      <c r="A2427">
        <v>1594852</v>
      </c>
      <c r="B2427" t="s">
        <v>54</v>
      </c>
      <c r="E2427">
        <v>53147</v>
      </c>
      <c r="F2427" t="s">
        <v>20</v>
      </c>
      <c r="G2427" t="s">
        <v>55</v>
      </c>
      <c r="H2427">
        <v>35</v>
      </c>
      <c r="I2427" t="s">
        <v>81</v>
      </c>
      <c r="J2427">
        <f>VLOOKUP(I2427,Key!$A$1:$C$73,2,FALSE)</f>
        <v>43.058010000000003</v>
      </c>
      <c r="K2427">
        <f>VLOOKUP(I2427,Key!$A$1:$C$73,3,FALSE)</f>
        <v>-87.877300000000005</v>
      </c>
      <c r="L2427" t="s">
        <v>81</v>
      </c>
      <c r="M2427">
        <f>VLOOKUP(L2427,Key!$A$1:$C$73,2,FALSE)</f>
        <v>43.058010000000003</v>
      </c>
      <c r="N2427">
        <f>VLOOKUP(L2427,Key!$A$1:$C$73,3,FALSE)</f>
        <v>-87.877300000000005</v>
      </c>
      <c r="O2427">
        <v>62</v>
      </c>
      <c r="P2427">
        <v>6</v>
      </c>
      <c r="Q2427">
        <v>9.3000000000000007</v>
      </c>
      <c r="R2427">
        <v>8.8000000000000007</v>
      </c>
      <c r="S2427">
        <v>372</v>
      </c>
      <c r="T2427">
        <f t="shared" si="333"/>
        <v>-1</v>
      </c>
      <c r="U2427" s="1">
        <v>42847</v>
      </c>
      <c r="V2427" s="13">
        <f t="shared" si="334"/>
        <v>42826</v>
      </c>
      <c r="W2427" s="14">
        <f t="shared" si="335"/>
        <v>42847</v>
      </c>
      <c r="X2427" s="1" t="str">
        <f t="shared" si="336"/>
        <v>Saturday</v>
      </c>
      <c r="Y2427" s="2">
        <v>0.74405092592592592</v>
      </c>
      <c r="Z2427" s="2">
        <f t="shared" si="337"/>
        <v>0.75</v>
      </c>
      <c r="AA2427">
        <f>1</f>
        <v>1</v>
      </c>
      <c r="AB2427" s="1">
        <v>42847</v>
      </c>
      <c r="AC2427" s="13">
        <f t="shared" si="338"/>
        <v>42826</v>
      </c>
      <c r="AD2427" s="14">
        <f t="shared" si="339"/>
        <v>42847</v>
      </c>
      <c r="AE2427" s="1" t="str">
        <f t="shared" si="340"/>
        <v>Saturday</v>
      </c>
      <c r="AF2427" s="2">
        <v>0.78712962962962962</v>
      </c>
      <c r="AG2427" s="2">
        <f t="shared" si="341"/>
        <v>0.79166666666666663</v>
      </c>
      <c r="AH2427" t="s">
        <v>25</v>
      </c>
    </row>
    <row r="2428" spans="1:34" x14ac:dyDescent="0.25">
      <c r="A2428">
        <v>1437436</v>
      </c>
      <c r="B2428" t="s">
        <v>54</v>
      </c>
      <c r="E2428">
        <v>53042</v>
      </c>
      <c r="F2428" t="s">
        <v>20</v>
      </c>
      <c r="G2428" t="s">
        <v>55</v>
      </c>
      <c r="H2428">
        <v>5532</v>
      </c>
      <c r="I2428" t="s">
        <v>67</v>
      </c>
      <c r="J2428">
        <f>VLOOKUP(I2428,Key!$A$1:$C$73,2,FALSE)</f>
        <v>43.05847</v>
      </c>
      <c r="K2428">
        <f>VLOOKUP(I2428,Key!$A$1:$C$73,3,FALSE)</f>
        <v>-87.898079999999993</v>
      </c>
      <c r="L2428" t="s">
        <v>84</v>
      </c>
      <c r="M2428">
        <f>VLOOKUP(L2428,Key!$A$1:$C$73,2,FALSE)</f>
        <v>43.040154000000001</v>
      </c>
      <c r="N2428">
        <f>VLOOKUP(L2428,Key!$A$1:$C$73,3,FALSE)</f>
        <v>-87.932113000000001</v>
      </c>
      <c r="O2428">
        <v>42</v>
      </c>
      <c r="P2428">
        <v>6</v>
      </c>
      <c r="Q2428">
        <v>6.3</v>
      </c>
      <c r="R2428">
        <v>6</v>
      </c>
      <c r="S2428">
        <v>252</v>
      </c>
      <c r="T2428">
        <f t="shared" si="333"/>
        <v>-1</v>
      </c>
      <c r="U2428" s="1">
        <v>42847</v>
      </c>
      <c r="V2428" s="13">
        <f t="shared" si="334"/>
        <v>42826</v>
      </c>
      <c r="W2428" s="14">
        <f t="shared" si="335"/>
        <v>42847</v>
      </c>
      <c r="X2428" s="1" t="str">
        <f t="shared" si="336"/>
        <v>Saturday</v>
      </c>
      <c r="Y2428" s="2">
        <v>0.7509837962962963</v>
      </c>
      <c r="Z2428" s="2">
        <f t="shared" si="337"/>
        <v>0.75</v>
      </c>
      <c r="AA2428">
        <f>1</f>
        <v>1</v>
      </c>
      <c r="AB2428" s="1">
        <v>42847</v>
      </c>
      <c r="AC2428" s="13">
        <f t="shared" si="338"/>
        <v>42826</v>
      </c>
      <c r="AD2428" s="14">
        <f t="shared" si="339"/>
        <v>42847</v>
      </c>
      <c r="AE2428" s="1" t="str">
        <f t="shared" si="340"/>
        <v>Saturday</v>
      </c>
      <c r="AF2428" s="2">
        <v>0.77991898148148142</v>
      </c>
      <c r="AG2428" s="2">
        <f t="shared" si="341"/>
        <v>0.79166666666666663</v>
      </c>
      <c r="AH2428" t="s">
        <v>23</v>
      </c>
    </row>
    <row r="2429" spans="1:34" x14ac:dyDescent="0.25">
      <c r="A2429">
        <v>1594929</v>
      </c>
      <c r="B2429" t="s">
        <v>54</v>
      </c>
      <c r="E2429">
        <v>48374</v>
      </c>
      <c r="F2429" t="s">
        <v>20</v>
      </c>
      <c r="G2429" t="s">
        <v>55</v>
      </c>
      <c r="H2429">
        <v>42</v>
      </c>
      <c r="I2429" t="s">
        <v>91</v>
      </c>
      <c r="J2429">
        <f>VLOOKUP(I2429,Key!$A$1:$C$73,2,FALSE)</f>
        <v>43.048609999999996</v>
      </c>
      <c r="K2429">
        <f>VLOOKUP(I2429,Key!$A$1:$C$73,3,FALSE)</f>
        <v>-88.008480000000006</v>
      </c>
      <c r="L2429" t="s">
        <v>91</v>
      </c>
      <c r="M2429">
        <f>VLOOKUP(L2429,Key!$A$1:$C$73,2,FALSE)</f>
        <v>43.048609999999996</v>
      </c>
      <c r="N2429">
        <f>VLOOKUP(L2429,Key!$A$1:$C$73,3,FALSE)</f>
        <v>-88.008480000000006</v>
      </c>
      <c r="O2429">
        <v>41</v>
      </c>
      <c r="P2429">
        <v>6</v>
      </c>
      <c r="Q2429">
        <v>6.2</v>
      </c>
      <c r="R2429">
        <v>5.8</v>
      </c>
      <c r="S2429">
        <v>246</v>
      </c>
      <c r="T2429">
        <f t="shared" si="333"/>
        <v>-1</v>
      </c>
      <c r="U2429" s="1">
        <v>42847</v>
      </c>
      <c r="V2429" s="13">
        <f t="shared" si="334"/>
        <v>42826</v>
      </c>
      <c r="W2429" s="14">
        <f t="shared" si="335"/>
        <v>42847</v>
      </c>
      <c r="X2429" s="1" t="str">
        <f t="shared" si="336"/>
        <v>Saturday</v>
      </c>
      <c r="Y2429" s="2">
        <v>0.76068287037037041</v>
      </c>
      <c r="Z2429" s="2">
        <f t="shared" si="337"/>
        <v>0.75</v>
      </c>
      <c r="AA2429">
        <f>1</f>
        <v>1</v>
      </c>
      <c r="AB2429" s="1">
        <v>42847</v>
      </c>
      <c r="AC2429" s="13">
        <f t="shared" si="338"/>
        <v>42826</v>
      </c>
      <c r="AD2429" s="14">
        <f t="shared" si="339"/>
        <v>42847</v>
      </c>
      <c r="AE2429" s="1" t="str">
        <f t="shared" si="340"/>
        <v>Saturday</v>
      </c>
      <c r="AF2429" s="2">
        <v>0.78898148148148151</v>
      </c>
      <c r="AG2429" s="2">
        <f t="shared" si="341"/>
        <v>0.79166666666666663</v>
      </c>
      <c r="AH2429" t="s">
        <v>25</v>
      </c>
    </row>
    <row r="2430" spans="1:34" x14ac:dyDescent="0.25">
      <c r="A2430">
        <v>1594861</v>
      </c>
      <c r="B2430" t="s">
        <v>54</v>
      </c>
      <c r="E2430">
        <v>53211</v>
      </c>
      <c r="F2430" t="s">
        <v>20</v>
      </c>
      <c r="G2430" t="s">
        <v>55</v>
      </c>
      <c r="H2430">
        <v>103</v>
      </c>
      <c r="I2430" t="s">
        <v>64</v>
      </c>
      <c r="J2430">
        <f>VLOOKUP(I2430,Key!$A$1:$C$73,2,FALSE)</f>
        <v>43.069021999999997</v>
      </c>
      <c r="K2430">
        <f>VLOOKUP(I2430,Key!$A$1:$C$73,3,FALSE)</f>
        <v>-87.887940999999998</v>
      </c>
      <c r="L2430" t="s">
        <v>66</v>
      </c>
      <c r="M2430">
        <f>VLOOKUP(L2430,Key!$A$1:$C$73,2,FALSE)</f>
        <v>43.078530000000001</v>
      </c>
      <c r="N2430">
        <f>VLOOKUP(L2430,Key!$A$1:$C$73,3,FALSE)</f>
        <v>-87.882620000000003</v>
      </c>
      <c r="O2430">
        <v>91</v>
      </c>
      <c r="P2430">
        <v>9</v>
      </c>
      <c r="Q2430">
        <v>13.7</v>
      </c>
      <c r="R2430">
        <v>13</v>
      </c>
      <c r="S2430">
        <v>546</v>
      </c>
      <c r="T2430">
        <f t="shared" si="333"/>
        <v>-1</v>
      </c>
      <c r="U2430" s="1">
        <v>42847</v>
      </c>
      <c r="V2430" s="13">
        <f t="shared" si="334"/>
        <v>42826</v>
      </c>
      <c r="W2430" s="14">
        <f t="shared" si="335"/>
        <v>42847</v>
      </c>
      <c r="X2430" s="1" t="str">
        <f t="shared" si="336"/>
        <v>Saturday</v>
      </c>
      <c r="Y2430" s="2">
        <v>0.77193287037037039</v>
      </c>
      <c r="Z2430" s="2">
        <f t="shared" si="337"/>
        <v>0.79166666666666663</v>
      </c>
      <c r="AA2430">
        <f>1</f>
        <v>1</v>
      </c>
      <c r="AB2430" s="1">
        <v>42847</v>
      </c>
      <c r="AC2430" s="13">
        <f t="shared" si="338"/>
        <v>42826</v>
      </c>
      <c r="AD2430" s="14">
        <f t="shared" si="339"/>
        <v>42847</v>
      </c>
      <c r="AE2430" s="1" t="str">
        <f t="shared" si="340"/>
        <v>Saturday</v>
      </c>
      <c r="AF2430" s="2">
        <v>0.83489583333333339</v>
      </c>
      <c r="AG2430" s="2">
        <f t="shared" si="341"/>
        <v>0.83333333333333326</v>
      </c>
      <c r="AH2430" t="s">
        <v>23</v>
      </c>
    </row>
    <row r="2431" spans="1:34" x14ac:dyDescent="0.25">
      <c r="A2431">
        <v>1595012</v>
      </c>
      <c r="B2431" t="s">
        <v>54</v>
      </c>
      <c r="E2431">
        <v>55113</v>
      </c>
      <c r="F2431" t="s">
        <v>20</v>
      </c>
      <c r="G2431" t="s">
        <v>55</v>
      </c>
      <c r="H2431">
        <v>5502</v>
      </c>
      <c r="I2431" t="s">
        <v>57</v>
      </c>
      <c r="J2431">
        <f>VLOOKUP(I2431,Key!$A$1:$C$73,2,FALSE)</f>
        <v>43.03913</v>
      </c>
      <c r="K2431">
        <f>VLOOKUP(I2431,Key!$A$1:$C$73,3,FALSE)</f>
        <v>-87.916150000000002</v>
      </c>
      <c r="L2431" t="s">
        <v>36</v>
      </c>
      <c r="M2431">
        <f>VLOOKUP(L2431,Key!$A$1:$C$73,2,FALSE)</f>
        <v>43.03519</v>
      </c>
      <c r="N2431">
        <f>VLOOKUP(L2431,Key!$A$1:$C$73,3,FALSE)</f>
        <v>-87.907390000000007</v>
      </c>
      <c r="O2431">
        <v>23</v>
      </c>
      <c r="P2431">
        <v>3</v>
      </c>
      <c r="Q2431">
        <v>3.5</v>
      </c>
      <c r="R2431">
        <v>3.3</v>
      </c>
      <c r="S2431">
        <v>138</v>
      </c>
      <c r="T2431">
        <f t="shared" si="333"/>
        <v>-1</v>
      </c>
      <c r="U2431" s="1">
        <v>42847</v>
      </c>
      <c r="V2431" s="13">
        <f t="shared" si="334"/>
        <v>42826</v>
      </c>
      <c r="W2431" s="14">
        <f t="shared" si="335"/>
        <v>42847</v>
      </c>
      <c r="X2431" s="1" t="str">
        <f t="shared" si="336"/>
        <v>Saturday</v>
      </c>
      <c r="Y2431" s="2">
        <v>0.7853472222222222</v>
      </c>
      <c r="Z2431" s="2">
        <f t="shared" si="337"/>
        <v>0.79166666666666663</v>
      </c>
      <c r="AA2431">
        <f>1</f>
        <v>1</v>
      </c>
      <c r="AB2431" s="1">
        <v>42847</v>
      </c>
      <c r="AC2431" s="13">
        <f t="shared" si="338"/>
        <v>42826</v>
      </c>
      <c r="AD2431" s="14">
        <f t="shared" si="339"/>
        <v>42847</v>
      </c>
      <c r="AE2431" s="1" t="str">
        <f t="shared" si="340"/>
        <v>Saturday</v>
      </c>
      <c r="AF2431" s="2">
        <v>0.80109953703703696</v>
      </c>
      <c r="AG2431" s="2">
        <f t="shared" si="341"/>
        <v>0.79166666666666663</v>
      </c>
      <c r="AH2431" t="s">
        <v>23</v>
      </c>
    </row>
    <row r="2432" spans="1:34" x14ac:dyDescent="0.25">
      <c r="A2432">
        <v>1592786</v>
      </c>
      <c r="B2432" t="s">
        <v>54</v>
      </c>
      <c r="E2432">
        <v>53211</v>
      </c>
      <c r="F2432" t="s">
        <v>20</v>
      </c>
      <c r="G2432" t="s">
        <v>55</v>
      </c>
      <c r="H2432">
        <v>5435</v>
      </c>
      <c r="I2432" t="s">
        <v>24</v>
      </c>
      <c r="J2432">
        <f>VLOOKUP(I2432,Key!$A$1:$C$73,2,FALSE)</f>
        <v>43.074655999999997</v>
      </c>
      <c r="K2432">
        <f>VLOOKUP(I2432,Key!$A$1:$C$73,3,FALSE)</f>
        <v>-87.889011999999994</v>
      </c>
      <c r="L2432" t="s">
        <v>24</v>
      </c>
      <c r="M2432">
        <f>VLOOKUP(L2432,Key!$A$1:$C$73,2,FALSE)</f>
        <v>43.074655999999997</v>
      </c>
      <c r="N2432">
        <f>VLOOKUP(L2432,Key!$A$1:$C$73,3,FALSE)</f>
        <v>-87.889011999999994</v>
      </c>
      <c r="O2432">
        <v>102</v>
      </c>
      <c r="P2432">
        <v>12</v>
      </c>
      <c r="Q2432">
        <v>15.3</v>
      </c>
      <c r="R2432">
        <v>14.5</v>
      </c>
      <c r="S2432">
        <v>612</v>
      </c>
      <c r="T2432">
        <f t="shared" si="333"/>
        <v>-1</v>
      </c>
      <c r="U2432" s="1">
        <v>42847</v>
      </c>
      <c r="V2432" s="13">
        <f t="shared" si="334"/>
        <v>42826</v>
      </c>
      <c r="W2432" s="14">
        <f t="shared" si="335"/>
        <v>42847</v>
      </c>
      <c r="X2432" s="1" t="str">
        <f t="shared" si="336"/>
        <v>Saturday</v>
      </c>
      <c r="Y2432" s="2">
        <v>0.80177083333333332</v>
      </c>
      <c r="Z2432" s="2">
        <f t="shared" si="337"/>
        <v>0.79166666666666663</v>
      </c>
      <c r="AA2432">
        <f>1</f>
        <v>1</v>
      </c>
      <c r="AB2432" s="1">
        <v>42847</v>
      </c>
      <c r="AC2432" s="13">
        <f t="shared" si="338"/>
        <v>42826</v>
      </c>
      <c r="AD2432" s="14">
        <f t="shared" si="339"/>
        <v>42847</v>
      </c>
      <c r="AE2432" s="1" t="str">
        <f t="shared" si="340"/>
        <v>Saturday</v>
      </c>
      <c r="AF2432" s="2">
        <v>0.87246527777777771</v>
      </c>
      <c r="AG2432" s="2">
        <f t="shared" si="341"/>
        <v>0.875</v>
      </c>
      <c r="AH2432" t="s">
        <v>25</v>
      </c>
    </row>
    <row r="2433" spans="1:34" x14ac:dyDescent="0.25">
      <c r="A2433">
        <v>1595148</v>
      </c>
      <c r="B2433" t="s">
        <v>54</v>
      </c>
      <c r="E2433">
        <v>53202</v>
      </c>
      <c r="F2433" t="s">
        <v>20</v>
      </c>
      <c r="G2433" t="s">
        <v>55</v>
      </c>
      <c r="H2433">
        <v>5568</v>
      </c>
      <c r="I2433" t="s">
        <v>34</v>
      </c>
      <c r="J2433">
        <f>VLOOKUP(I2433,Key!$A$1:$C$73,2,FALSE)</f>
        <v>43.05097</v>
      </c>
      <c r="K2433">
        <f>VLOOKUP(I2433,Key!$A$1:$C$73,3,FALSE)</f>
        <v>-87.906440000000003</v>
      </c>
      <c r="L2433" t="s">
        <v>85</v>
      </c>
      <c r="M2433">
        <f>VLOOKUP(L2433,Key!$A$1:$C$73,2,FALSE)</f>
        <v>43.053040000000003</v>
      </c>
      <c r="N2433">
        <f>VLOOKUP(L2433,Key!$A$1:$C$73,3,FALSE)</f>
        <v>-87.897660000000002</v>
      </c>
      <c r="O2433">
        <v>11</v>
      </c>
      <c r="P2433">
        <v>3</v>
      </c>
      <c r="Q2433">
        <v>1.7</v>
      </c>
      <c r="R2433">
        <v>1.6</v>
      </c>
      <c r="S2433">
        <v>66</v>
      </c>
      <c r="T2433">
        <f t="shared" si="333"/>
        <v>-1</v>
      </c>
      <c r="U2433" s="1">
        <v>42847</v>
      </c>
      <c r="V2433" s="13">
        <f t="shared" si="334"/>
        <v>42826</v>
      </c>
      <c r="W2433" s="14">
        <f t="shared" si="335"/>
        <v>42847</v>
      </c>
      <c r="X2433" s="1" t="str">
        <f t="shared" si="336"/>
        <v>Saturday</v>
      </c>
      <c r="Y2433" s="2">
        <v>0.82836805555555559</v>
      </c>
      <c r="Z2433" s="2">
        <f t="shared" si="337"/>
        <v>0.83333333333333326</v>
      </c>
      <c r="AA2433">
        <f>1</f>
        <v>1</v>
      </c>
      <c r="AB2433" s="1">
        <v>42847</v>
      </c>
      <c r="AC2433" s="13">
        <f t="shared" si="338"/>
        <v>42826</v>
      </c>
      <c r="AD2433" s="14">
        <f t="shared" si="339"/>
        <v>42847</v>
      </c>
      <c r="AE2433" s="1" t="str">
        <f t="shared" si="340"/>
        <v>Saturday</v>
      </c>
      <c r="AF2433" s="2">
        <v>0.83567129629629633</v>
      </c>
      <c r="AG2433" s="2">
        <f t="shared" si="341"/>
        <v>0.83333333333333326</v>
      </c>
      <c r="AH2433" t="s">
        <v>23</v>
      </c>
    </row>
    <row r="2434" spans="1:34" x14ac:dyDescent="0.25">
      <c r="A2434">
        <v>1595261</v>
      </c>
      <c r="B2434" t="s">
        <v>54</v>
      </c>
      <c r="E2434">
        <v>53223</v>
      </c>
      <c r="F2434" t="s">
        <v>20</v>
      </c>
      <c r="G2434" t="s">
        <v>55</v>
      </c>
      <c r="H2434">
        <v>5512</v>
      </c>
      <c r="I2434" t="s">
        <v>68</v>
      </c>
      <c r="J2434">
        <f>VLOOKUP(I2434,Key!$A$1:$C$73,2,FALSE)</f>
        <v>43.026470000000003</v>
      </c>
      <c r="K2434">
        <f>VLOOKUP(I2434,Key!$A$1:$C$73,3,FALSE)</f>
        <v>-87.918040000000005</v>
      </c>
      <c r="L2434" t="s">
        <v>68</v>
      </c>
      <c r="M2434">
        <f>VLOOKUP(L2434,Key!$A$1:$C$73,2,FALSE)</f>
        <v>43.026470000000003</v>
      </c>
      <c r="N2434">
        <f>VLOOKUP(L2434,Key!$A$1:$C$73,3,FALSE)</f>
        <v>-87.918040000000005</v>
      </c>
      <c r="O2434">
        <v>26</v>
      </c>
      <c r="P2434">
        <v>3</v>
      </c>
      <c r="Q2434">
        <v>3.9</v>
      </c>
      <c r="R2434">
        <v>3.7</v>
      </c>
      <c r="S2434">
        <v>156</v>
      </c>
      <c r="T2434">
        <f t="shared" ref="T2434:T2497" si="342">-1</f>
        <v>-1</v>
      </c>
      <c r="U2434" s="1">
        <v>42847</v>
      </c>
      <c r="V2434" s="13">
        <f t="shared" ref="V2434:V2497" si="343">DATE(YEAR(U2434), MONTH(U2434), 1)</f>
        <v>42826</v>
      </c>
      <c r="W2434" s="14">
        <f t="shared" ref="W2434:W2497" si="344">U2434</f>
        <v>42847</v>
      </c>
      <c r="X2434" s="1" t="str">
        <f t="shared" ref="X2434:X2497" si="345">TEXT(W2434,"dddd")</f>
        <v>Saturday</v>
      </c>
      <c r="Y2434" s="2">
        <v>0.86995370370370362</v>
      </c>
      <c r="Z2434" s="2">
        <f t="shared" ref="Z2434:Z2497" si="346">MROUND(Y2434, "1:00")</f>
        <v>0.875</v>
      </c>
      <c r="AA2434">
        <f>1</f>
        <v>1</v>
      </c>
      <c r="AB2434" s="1">
        <v>42847</v>
      </c>
      <c r="AC2434" s="13">
        <f t="shared" ref="AC2434:AC2497" si="347">DATE(YEAR(AB2434), MONTH(AB2434), 1)</f>
        <v>42826</v>
      </c>
      <c r="AD2434" s="14">
        <f t="shared" ref="AD2434:AD2497" si="348">AB2434</f>
        <v>42847</v>
      </c>
      <c r="AE2434" s="1" t="str">
        <f t="shared" ref="AE2434:AE2497" si="349">TEXT(AD2434,"dddd")</f>
        <v>Saturday</v>
      </c>
      <c r="AF2434" s="2">
        <v>0.88755787037037026</v>
      </c>
      <c r="AG2434" s="2">
        <f t="shared" ref="AG2434:AG2497" si="350">MROUND(AF2434, "1:00")</f>
        <v>0.875</v>
      </c>
      <c r="AH2434" t="s">
        <v>25</v>
      </c>
    </row>
    <row r="2435" spans="1:34" x14ac:dyDescent="0.25">
      <c r="A2435">
        <v>1595304</v>
      </c>
      <c r="B2435" t="s">
        <v>54</v>
      </c>
      <c r="E2435">
        <v>53207</v>
      </c>
      <c r="F2435" t="s">
        <v>20</v>
      </c>
      <c r="G2435" t="s">
        <v>55</v>
      </c>
      <c r="H2435">
        <v>5459</v>
      </c>
      <c r="I2435" t="s">
        <v>52</v>
      </c>
      <c r="J2435">
        <f>VLOOKUP(I2435,Key!$A$1:$C$73,2,FALSE)</f>
        <v>43.042490000000001</v>
      </c>
      <c r="K2435">
        <f>VLOOKUP(I2435,Key!$A$1:$C$73,3,FALSE)</f>
        <v>-87.909959999999998</v>
      </c>
      <c r="L2435" t="s">
        <v>83</v>
      </c>
      <c r="M2435">
        <f>VLOOKUP(L2435,Key!$A$1:$C$73,2,FALSE)</f>
        <v>43.026229999999998</v>
      </c>
      <c r="N2435">
        <f>VLOOKUP(L2435,Key!$A$1:$C$73,3,FALSE)</f>
        <v>-87.912809999999993</v>
      </c>
      <c r="O2435">
        <v>11</v>
      </c>
      <c r="P2435">
        <v>3</v>
      </c>
      <c r="Q2435">
        <v>1.7</v>
      </c>
      <c r="R2435">
        <v>1.6</v>
      </c>
      <c r="S2435">
        <v>66</v>
      </c>
      <c r="T2435">
        <f t="shared" si="342"/>
        <v>-1</v>
      </c>
      <c r="U2435" s="1">
        <v>42847</v>
      </c>
      <c r="V2435" s="13">
        <f t="shared" si="343"/>
        <v>42826</v>
      </c>
      <c r="W2435" s="14">
        <f t="shared" si="344"/>
        <v>42847</v>
      </c>
      <c r="X2435" s="1" t="str">
        <f t="shared" si="345"/>
        <v>Saturday</v>
      </c>
      <c r="Y2435" s="2">
        <v>0.89312499999999995</v>
      </c>
      <c r="Z2435" s="2">
        <f t="shared" si="346"/>
        <v>0.875</v>
      </c>
      <c r="AA2435">
        <f>1</f>
        <v>1</v>
      </c>
      <c r="AB2435" s="1">
        <v>42847</v>
      </c>
      <c r="AC2435" s="13">
        <f t="shared" si="347"/>
        <v>42826</v>
      </c>
      <c r="AD2435" s="14">
        <f t="shared" si="348"/>
        <v>42847</v>
      </c>
      <c r="AE2435" s="1" t="str">
        <f t="shared" si="349"/>
        <v>Saturday</v>
      </c>
      <c r="AF2435" s="2">
        <v>0.90125</v>
      </c>
      <c r="AG2435" s="2">
        <f t="shared" si="350"/>
        <v>0.91666666666666663</v>
      </c>
      <c r="AH2435" t="s">
        <v>23</v>
      </c>
    </row>
    <row r="2436" spans="1:34" x14ac:dyDescent="0.25">
      <c r="A2436">
        <v>1595385</v>
      </c>
      <c r="B2436" t="s">
        <v>54</v>
      </c>
      <c r="E2436">
        <v>53222</v>
      </c>
      <c r="F2436" t="s">
        <v>20</v>
      </c>
      <c r="G2436" t="s">
        <v>55</v>
      </c>
      <c r="H2436">
        <v>5562</v>
      </c>
      <c r="I2436" t="s">
        <v>38</v>
      </c>
      <c r="J2436">
        <f>VLOOKUP(I2436,Key!$A$1:$C$73,2,FALSE)</f>
        <v>43.038649999999997</v>
      </c>
      <c r="K2436">
        <f>VLOOKUP(I2436,Key!$A$1:$C$73,3,FALSE)</f>
        <v>-87.921930000000003</v>
      </c>
      <c r="L2436" t="s">
        <v>38</v>
      </c>
      <c r="M2436">
        <f>VLOOKUP(L2436,Key!$A$1:$C$73,2,FALSE)</f>
        <v>43.038649999999997</v>
      </c>
      <c r="N2436">
        <f>VLOOKUP(L2436,Key!$A$1:$C$73,3,FALSE)</f>
        <v>-87.921930000000003</v>
      </c>
      <c r="O2436">
        <v>25</v>
      </c>
      <c r="P2436">
        <v>3</v>
      </c>
      <c r="Q2436">
        <v>3.8</v>
      </c>
      <c r="R2436">
        <v>3.6</v>
      </c>
      <c r="S2436">
        <v>150</v>
      </c>
      <c r="T2436">
        <f t="shared" si="342"/>
        <v>-1</v>
      </c>
      <c r="U2436" s="1">
        <v>42847</v>
      </c>
      <c r="V2436" s="13">
        <f t="shared" si="343"/>
        <v>42826</v>
      </c>
      <c r="W2436" s="14">
        <f t="shared" si="344"/>
        <v>42847</v>
      </c>
      <c r="X2436" s="1" t="str">
        <f t="shared" si="345"/>
        <v>Saturday</v>
      </c>
      <c r="Y2436" s="2">
        <v>0.94822916666666668</v>
      </c>
      <c r="Z2436" s="2">
        <f t="shared" si="346"/>
        <v>0.95833333333333326</v>
      </c>
      <c r="AA2436">
        <f>1</f>
        <v>1</v>
      </c>
      <c r="AB2436" s="1">
        <v>42847</v>
      </c>
      <c r="AC2436" s="13">
        <f t="shared" si="347"/>
        <v>42826</v>
      </c>
      <c r="AD2436" s="14">
        <f t="shared" si="348"/>
        <v>42847</v>
      </c>
      <c r="AE2436" s="1" t="str">
        <f t="shared" si="349"/>
        <v>Saturday</v>
      </c>
      <c r="AF2436" s="2">
        <v>0.96537037037037043</v>
      </c>
      <c r="AG2436" s="2">
        <f t="shared" si="350"/>
        <v>0.95833333333333326</v>
      </c>
      <c r="AH2436" t="s">
        <v>25</v>
      </c>
    </row>
    <row r="2437" spans="1:34" x14ac:dyDescent="0.25">
      <c r="A2437">
        <v>1595283</v>
      </c>
      <c r="B2437" t="s">
        <v>54</v>
      </c>
      <c r="E2437">
        <v>63011</v>
      </c>
      <c r="F2437" t="s">
        <v>20</v>
      </c>
      <c r="G2437" t="s">
        <v>55</v>
      </c>
      <c r="H2437">
        <v>5588</v>
      </c>
      <c r="I2437" t="s">
        <v>61</v>
      </c>
      <c r="J2437">
        <f>VLOOKUP(I2437,Key!$A$1:$C$73,2,FALSE)</f>
        <v>43.060786</v>
      </c>
      <c r="K2437">
        <f>VLOOKUP(I2437,Key!$A$1:$C$73,3,FALSE)</f>
        <v>-87.883825999999999</v>
      </c>
      <c r="L2437" t="s">
        <v>84</v>
      </c>
      <c r="M2437">
        <f>VLOOKUP(L2437,Key!$A$1:$C$73,2,FALSE)</f>
        <v>43.040154000000001</v>
      </c>
      <c r="N2437">
        <f>VLOOKUP(L2437,Key!$A$1:$C$73,3,FALSE)</f>
        <v>-87.932113000000001</v>
      </c>
      <c r="O2437">
        <v>47</v>
      </c>
      <c r="P2437">
        <v>6</v>
      </c>
      <c r="Q2437">
        <v>7.1</v>
      </c>
      <c r="R2437">
        <v>6.7</v>
      </c>
      <c r="S2437">
        <v>282</v>
      </c>
      <c r="T2437">
        <f t="shared" si="342"/>
        <v>-1</v>
      </c>
      <c r="U2437" s="1">
        <v>42847</v>
      </c>
      <c r="V2437" s="13">
        <f t="shared" si="343"/>
        <v>42826</v>
      </c>
      <c r="W2437" s="14">
        <f t="shared" si="344"/>
        <v>42847</v>
      </c>
      <c r="X2437" s="1" t="str">
        <f t="shared" si="345"/>
        <v>Saturday</v>
      </c>
      <c r="Y2437" s="2">
        <v>0.96939814814814806</v>
      </c>
      <c r="Z2437" s="2">
        <f t="shared" si="346"/>
        <v>0.95833333333333326</v>
      </c>
      <c r="AA2437">
        <f>1</f>
        <v>1</v>
      </c>
      <c r="AB2437" s="1">
        <v>42848</v>
      </c>
      <c r="AC2437" s="13">
        <f t="shared" si="347"/>
        <v>42826</v>
      </c>
      <c r="AD2437" s="14">
        <f t="shared" si="348"/>
        <v>42848</v>
      </c>
      <c r="AE2437" s="1" t="str">
        <f t="shared" si="349"/>
        <v>Sunday</v>
      </c>
      <c r="AF2437" s="2">
        <v>2.0370370370370373E-3</v>
      </c>
      <c r="AG2437" s="2">
        <f t="shared" si="350"/>
        <v>0</v>
      </c>
      <c r="AH2437" t="s">
        <v>23</v>
      </c>
    </row>
    <row r="2438" spans="1:34" x14ac:dyDescent="0.25">
      <c r="A2438">
        <v>1595422</v>
      </c>
      <c r="B2438" t="s">
        <v>54</v>
      </c>
      <c r="E2438">
        <v>53217</v>
      </c>
      <c r="F2438" t="s">
        <v>20</v>
      </c>
      <c r="G2438" t="s">
        <v>55</v>
      </c>
      <c r="H2438">
        <v>43</v>
      </c>
      <c r="I2438" t="s">
        <v>83</v>
      </c>
      <c r="J2438">
        <f>VLOOKUP(I2438,Key!$A$1:$C$73,2,FALSE)</f>
        <v>43.026229999999998</v>
      </c>
      <c r="K2438">
        <f>VLOOKUP(I2438,Key!$A$1:$C$73,3,FALSE)</f>
        <v>-87.912809999999993</v>
      </c>
      <c r="L2438" t="s">
        <v>83</v>
      </c>
      <c r="M2438">
        <f>VLOOKUP(L2438,Key!$A$1:$C$73,2,FALSE)</f>
        <v>43.026229999999998</v>
      </c>
      <c r="N2438">
        <f>VLOOKUP(L2438,Key!$A$1:$C$73,3,FALSE)</f>
        <v>-87.912809999999993</v>
      </c>
      <c r="O2438">
        <v>7</v>
      </c>
      <c r="P2438">
        <v>3</v>
      </c>
      <c r="Q2438">
        <v>1.1000000000000001</v>
      </c>
      <c r="R2438">
        <v>1</v>
      </c>
      <c r="S2438">
        <v>42</v>
      </c>
      <c r="T2438">
        <f t="shared" si="342"/>
        <v>-1</v>
      </c>
      <c r="U2438" s="1">
        <v>42847</v>
      </c>
      <c r="V2438" s="13">
        <f t="shared" si="343"/>
        <v>42826</v>
      </c>
      <c r="W2438" s="14">
        <f t="shared" si="344"/>
        <v>42847</v>
      </c>
      <c r="X2438" s="1" t="str">
        <f t="shared" si="345"/>
        <v>Saturday</v>
      </c>
      <c r="Y2438" s="2">
        <v>0.98833333333333329</v>
      </c>
      <c r="Z2438" s="2">
        <f t="shared" si="346"/>
        <v>1</v>
      </c>
      <c r="AA2438">
        <f>1</f>
        <v>1</v>
      </c>
      <c r="AB2438" s="1">
        <v>42847</v>
      </c>
      <c r="AC2438" s="13">
        <f t="shared" si="347"/>
        <v>42826</v>
      </c>
      <c r="AD2438" s="14">
        <f t="shared" si="348"/>
        <v>42847</v>
      </c>
      <c r="AE2438" s="1" t="str">
        <f t="shared" si="349"/>
        <v>Saturday</v>
      </c>
      <c r="AF2438" s="2">
        <v>0.99354166666666666</v>
      </c>
      <c r="AG2438" s="2">
        <f t="shared" si="350"/>
        <v>1</v>
      </c>
      <c r="AH2438" t="s">
        <v>25</v>
      </c>
    </row>
    <row r="2439" spans="1:34" x14ac:dyDescent="0.25">
      <c r="A2439">
        <v>1595422</v>
      </c>
      <c r="B2439" t="s">
        <v>54</v>
      </c>
      <c r="E2439">
        <v>53217</v>
      </c>
      <c r="F2439" t="s">
        <v>20</v>
      </c>
      <c r="G2439" t="s">
        <v>55</v>
      </c>
      <c r="H2439">
        <v>11093</v>
      </c>
      <c r="I2439" t="s">
        <v>83</v>
      </c>
      <c r="J2439">
        <f>VLOOKUP(I2439,Key!$A$1:$C$73,2,FALSE)</f>
        <v>43.026229999999998</v>
      </c>
      <c r="K2439">
        <f>VLOOKUP(I2439,Key!$A$1:$C$73,3,FALSE)</f>
        <v>-87.912809999999993</v>
      </c>
      <c r="L2439" t="s">
        <v>83</v>
      </c>
      <c r="M2439">
        <f>VLOOKUP(L2439,Key!$A$1:$C$73,2,FALSE)</f>
        <v>43.026229999999998</v>
      </c>
      <c r="N2439">
        <f>VLOOKUP(L2439,Key!$A$1:$C$73,3,FALSE)</f>
        <v>-87.912809999999993</v>
      </c>
      <c r="O2439">
        <v>6</v>
      </c>
      <c r="P2439">
        <v>3</v>
      </c>
      <c r="Q2439">
        <v>0.9</v>
      </c>
      <c r="R2439">
        <v>0.9</v>
      </c>
      <c r="S2439">
        <v>36</v>
      </c>
      <c r="T2439">
        <f t="shared" si="342"/>
        <v>-1</v>
      </c>
      <c r="U2439" s="1">
        <v>42847</v>
      </c>
      <c r="V2439" s="13">
        <f t="shared" si="343"/>
        <v>42826</v>
      </c>
      <c r="W2439" s="14">
        <f t="shared" si="344"/>
        <v>42847</v>
      </c>
      <c r="X2439" s="1" t="str">
        <f t="shared" si="345"/>
        <v>Saturday</v>
      </c>
      <c r="Y2439" s="2">
        <v>0.98920138888888898</v>
      </c>
      <c r="Z2439" s="2">
        <f t="shared" si="346"/>
        <v>1</v>
      </c>
      <c r="AA2439">
        <f>1</f>
        <v>1</v>
      </c>
      <c r="AB2439" s="1">
        <v>42847</v>
      </c>
      <c r="AC2439" s="13">
        <f t="shared" si="347"/>
        <v>42826</v>
      </c>
      <c r="AD2439" s="14">
        <f t="shared" si="348"/>
        <v>42847</v>
      </c>
      <c r="AE2439" s="1" t="str">
        <f t="shared" si="349"/>
        <v>Saturday</v>
      </c>
      <c r="AF2439" s="2">
        <v>0.99344907407407401</v>
      </c>
      <c r="AG2439" s="2">
        <f t="shared" si="350"/>
        <v>1</v>
      </c>
      <c r="AH2439" t="s">
        <v>25</v>
      </c>
    </row>
    <row r="2440" spans="1:34" x14ac:dyDescent="0.25">
      <c r="A2440">
        <v>1595491</v>
      </c>
      <c r="B2440" t="s">
        <v>54</v>
      </c>
      <c r="F2440" t="s">
        <v>20</v>
      </c>
      <c r="G2440" t="s">
        <v>55</v>
      </c>
      <c r="H2440">
        <v>5584</v>
      </c>
      <c r="I2440" t="s">
        <v>52</v>
      </c>
      <c r="J2440">
        <f>VLOOKUP(I2440,Key!$A$1:$C$73,2,FALSE)</f>
        <v>43.042490000000001</v>
      </c>
      <c r="K2440">
        <f>VLOOKUP(I2440,Key!$A$1:$C$73,3,FALSE)</f>
        <v>-87.909959999999998</v>
      </c>
      <c r="L2440" t="s">
        <v>52</v>
      </c>
      <c r="M2440">
        <f>VLOOKUP(L2440,Key!$A$1:$C$73,2,FALSE)</f>
        <v>43.042490000000001</v>
      </c>
      <c r="N2440">
        <f>VLOOKUP(L2440,Key!$A$1:$C$73,3,FALSE)</f>
        <v>-87.909959999999998</v>
      </c>
      <c r="O2440">
        <v>56</v>
      </c>
      <c r="P2440">
        <v>6</v>
      </c>
      <c r="Q2440">
        <v>8.4</v>
      </c>
      <c r="R2440">
        <v>8</v>
      </c>
      <c r="S2440">
        <v>336</v>
      </c>
      <c r="T2440">
        <f t="shared" si="342"/>
        <v>-1</v>
      </c>
      <c r="U2440" s="1">
        <v>42848</v>
      </c>
      <c r="V2440" s="13">
        <f t="shared" si="343"/>
        <v>42826</v>
      </c>
      <c r="W2440" s="14">
        <f t="shared" si="344"/>
        <v>42848</v>
      </c>
      <c r="X2440" s="1" t="str">
        <f t="shared" si="345"/>
        <v>Sunday</v>
      </c>
      <c r="Y2440" s="2">
        <v>0.2747337962962963</v>
      </c>
      <c r="Z2440" s="2">
        <f t="shared" si="346"/>
        <v>0.29166666666666663</v>
      </c>
      <c r="AA2440">
        <f>1</f>
        <v>1</v>
      </c>
      <c r="AB2440" s="1">
        <v>42848</v>
      </c>
      <c r="AC2440" s="13">
        <f t="shared" si="347"/>
        <v>42826</v>
      </c>
      <c r="AD2440" s="14">
        <f t="shared" si="348"/>
        <v>42848</v>
      </c>
      <c r="AE2440" s="1" t="str">
        <f t="shared" si="349"/>
        <v>Sunday</v>
      </c>
      <c r="AF2440" s="2">
        <v>0.31373842592592593</v>
      </c>
      <c r="AG2440" s="2">
        <f t="shared" si="350"/>
        <v>0.33333333333333331</v>
      </c>
      <c r="AH2440" t="s">
        <v>25</v>
      </c>
    </row>
    <row r="2441" spans="1:34" x14ac:dyDescent="0.25">
      <c r="A2441">
        <v>1595563</v>
      </c>
      <c r="B2441" t="s">
        <v>54</v>
      </c>
      <c r="E2441">
        <v>53177</v>
      </c>
      <c r="F2441" t="s">
        <v>20</v>
      </c>
      <c r="G2441" t="s">
        <v>55</v>
      </c>
      <c r="H2441">
        <v>5491</v>
      </c>
      <c r="I2441" t="s">
        <v>77</v>
      </c>
      <c r="J2441">
        <f>VLOOKUP(I2441,Key!$A$1:$C$73,2,FALSE)</f>
        <v>43.036900000000003</v>
      </c>
      <c r="K2441">
        <f>VLOOKUP(I2441,Key!$A$1:$C$73,3,FALSE)</f>
        <v>-87.89667</v>
      </c>
      <c r="L2441" t="s">
        <v>77</v>
      </c>
      <c r="M2441">
        <f>VLOOKUP(L2441,Key!$A$1:$C$73,2,FALSE)</f>
        <v>43.036900000000003</v>
      </c>
      <c r="N2441">
        <f>VLOOKUP(L2441,Key!$A$1:$C$73,3,FALSE)</f>
        <v>-87.89667</v>
      </c>
      <c r="O2441">
        <v>21</v>
      </c>
      <c r="P2441">
        <v>3</v>
      </c>
      <c r="Q2441">
        <v>3.2</v>
      </c>
      <c r="R2441">
        <v>3</v>
      </c>
      <c r="S2441">
        <v>126</v>
      </c>
      <c r="T2441">
        <f t="shared" si="342"/>
        <v>-1</v>
      </c>
      <c r="U2441" s="1">
        <v>42848</v>
      </c>
      <c r="V2441" s="13">
        <f t="shared" si="343"/>
        <v>42826</v>
      </c>
      <c r="W2441" s="14">
        <f t="shared" si="344"/>
        <v>42848</v>
      </c>
      <c r="X2441" s="1" t="str">
        <f t="shared" si="345"/>
        <v>Sunday</v>
      </c>
      <c r="Y2441" s="2">
        <v>0.39076388888888891</v>
      </c>
      <c r="Z2441" s="2">
        <f t="shared" si="346"/>
        <v>0.375</v>
      </c>
      <c r="AA2441">
        <f>1</f>
        <v>1</v>
      </c>
      <c r="AB2441" s="1">
        <v>42848</v>
      </c>
      <c r="AC2441" s="13">
        <f t="shared" si="347"/>
        <v>42826</v>
      </c>
      <c r="AD2441" s="14">
        <f t="shared" si="348"/>
        <v>42848</v>
      </c>
      <c r="AE2441" s="1" t="str">
        <f t="shared" si="349"/>
        <v>Sunday</v>
      </c>
      <c r="AF2441" s="2">
        <v>0.40500000000000003</v>
      </c>
      <c r="AG2441" s="2">
        <f t="shared" si="350"/>
        <v>0.41666666666666663</v>
      </c>
      <c r="AH2441" t="s">
        <v>25</v>
      </c>
    </row>
    <row r="2442" spans="1:34" x14ac:dyDescent="0.25">
      <c r="A2442">
        <v>1595576</v>
      </c>
      <c r="B2442" t="s">
        <v>54</v>
      </c>
      <c r="E2442">
        <v>53222</v>
      </c>
      <c r="F2442" t="s">
        <v>20</v>
      </c>
      <c r="G2442" t="s">
        <v>55</v>
      </c>
      <c r="H2442">
        <v>183</v>
      </c>
      <c r="I2442" t="s">
        <v>71</v>
      </c>
      <c r="J2442">
        <f>VLOOKUP(I2442,Key!$A$1:$C$73,2,FALSE)</f>
        <v>43.060079999999999</v>
      </c>
      <c r="K2442">
        <f>VLOOKUP(I2442,Key!$A$1:$C$73,3,FALSE)</f>
        <v>-88.027349999999998</v>
      </c>
      <c r="L2442" t="s">
        <v>73</v>
      </c>
      <c r="M2442">
        <f>VLOOKUP(L2442,Key!$A$1:$C$73,2,FALSE)</f>
        <v>43.060580000000002</v>
      </c>
      <c r="N2442">
        <f>VLOOKUP(L2442,Key!$A$1:$C$73,3,FALSE)</f>
        <v>-87.998589999999993</v>
      </c>
      <c r="O2442">
        <v>15</v>
      </c>
      <c r="P2442">
        <v>3</v>
      </c>
      <c r="Q2442">
        <v>2.2999999999999998</v>
      </c>
      <c r="R2442">
        <v>2.1</v>
      </c>
      <c r="S2442">
        <v>90</v>
      </c>
      <c r="T2442">
        <f t="shared" si="342"/>
        <v>-1</v>
      </c>
      <c r="U2442" s="1">
        <v>42848</v>
      </c>
      <c r="V2442" s="13">
        <f t="shared" si="343"/>
        <v>42826</v>
      </c>
      <c r="W2442" s="14">
        <f t="shared" si="344"/>
        <v>42848</v>
      </c>
      <c r="X2442" s="1" t="str">
        <f t="shared" si="345"/>
        <v>Sunday</v>
      </c>
      <c r="Y2442" s="2">
        <v>0.40113425925925927</v>
      </c>
      <c r="Z2442" s="2">
        <f t="shared" si="346"/>
        <v>0.41666666666666663</v>
      </c>
      <c r="AA2442">
        <f>1</f>
        <v>1</v>
      </c>
      <c r="AB2442" s="1">
        <v>42848</v>
      </c>
      <c r="AC2442" s="13">
        <f t="shared" si="347"/>
        <v>42826</v>
      </c>
      <c r="AD2442" s="14">
        <f t="shared" si="348"/>
        <v>42848</v>
      </c>
      <c r="AE2442" s="1" t="str">
        <f t="shared" si="349"/>
        <v>Sunday</v>
      </c>
      <c r="AF2442" s="2">
        <v>0.41160879629629626</v>
      </c>
      <c r="AG2442" s="2">
        <f t="shared" si="350"/>
        <v>0.41666666666666663</v>
      </c>
      <c r="AH2442" t="s">
        <v>23</v>
      </c>
    </row>
    <row r="2443" spans="1:34" x14ac:dyDescent="0.25">
      <c r="A2443">
        <v>1306778</v>
      </c>
      <c r="B2443" t="s">
        <v>54</v>
      </c>
      <c r="E2443">
        <v>53204</v>
      </c>
      <c r="F2443" t="s">
        <v>20</v>
      </c>
      <c r="G2443" t="s">
        <v>55</v>
      </c>
      <c r="H2443">
        <v>5585</v>
      </c>
      <c r="I2443" t="s">
        <v>56</v>
      </c>
      <c r="J2443">
        <f>VLOOKUP(I2443,Key!$A$1:$C$73,2,FALSE)</f>
        <v>43.004728999999998</v>
      </c>
      <c r="K2443">
        <f>VLOOKUP(I2443,Key!$A$1:$C$73,3,FALSE)</f>
        <v>-87.905463999999995</v>
      </c>
      <c r="L2443" t="s">
        <v>39</v>
      </c>
      <c r="M2443">
        <f>VLOOKUP(L2443,Key!$A$1:$C$73,2,FALSE)</f>
        <v>43.031480000000002</v>
      </c>
      <c r="N2443">
        <f>VLOOKUP(L2443,Key!$A$1:$C$73,3,FALSE)</f>
        <v>-87.908169999999998</v>
      </c>
      <c r="O2443">
        <v>15</v>
      </c>
      <c r="P2443">
        <v>3</v>
      </c>
      <c r="Q2443">
        <v>2.2999999999999998</v>
      </c>
      <c r="R2443">
        <v>2.1</v>
      </c>
      <c r="S2443">
        <v>90</v>
      </c>
      <c r="T2443">
        <f t="shared" si="342"/>
        <v>-1</v>
      </c>
      <c r="U2443" s="1">
        <v>42848</v>
      </c>
      <c r="V2443" s="13">
        <f t="shared" si="343"/>
        <v>42826</v>
      </c>
      <c r="W2443" s="14">
        <f t="shared" si="344"/>
        <v>42848</v>
      </c>
      <c r="X2443" s="1" t="str">
        <f t="shared" si="345"/>
        <v>Sunday</v>
      </c>
      <c r="Y2443" s="2">
        <v>0.411099537037037</v>
      </c>
      <c r="Z2443" s="2">
        <f t="shared" si="346"/>
        <v>0.41666666666666663</v>
      </c>
      <c r="AA2443">
        <f>1</f>
        <v>1</v>
      </c>
      <c r="AB2443" s="1">
        <v>42848</v>
      </c>
      <c r="AC2443" s="13">
        <f t="shared" si="347"/>
        <v>42826</v>
      </c>
      <c r="AD2443" s="14">
        <f t="shared" si="348"/>
        <v>42848</v>
      </c>
      <c r="AE2443" s="1" t="str">
        <f t="shared" si="349"/>
        <v>Sunday</v>
      </c>
      <c r="AF2443" s="2">
        <v>0.42100694444444442</v>
      </c>
      <c r="AG2443" s="2">
        <f t="shared" si="350"/>
        <v>0.41666666666666663</v>
      </c>
      <c r="AH2443" t="s">
        <v>23</v>
      </c>
    </row>
    <row r="2444" spans="1:34" x14ac:dyDescent="0.25">
      <c r="A2444">
        <v>1595680</v>
      </c>
      <c r="B2444" t="s">
        <v>54</v>
      </c>
      <c r="E2444">
        <v>43026</v>
      </c>
      <c r="F2444" t="s">
        <v>20</v>
      </c>
      <c r="G2444" t="s">
        <v>55</v>
      </c>
      <c r="H2444">
        <v>5443</v>
      </c>
      <c r="I2444" t="s">
        <v>48</v>
      </c>
      <c r="J2444">
        <f>VLOOKUP(I2444,Key!$A$1:$C$73,2,FALSE)</f>
        <v>43.031320000000001</v>
      </c>
      <c r="K2444">
        <f>VLOOKUP(I2444,Key!$A$1:$C$73,3,FALSE)</f>
        <v>-87.904259999999994</v>
      </c>
      <c r="L2444" t="s">
        <v>81</v>
      </c>
      <c r="M2444">
        <f>VLOOKUP(L2444,Key!$A$1:$C$73,2,FALSE)</f>
        <v>43.058010000000003</v>
      </c>
      <c r="N2444">
        <f>VLOOKUP(L2444,Key!$A$1:$C$73,3,FALSE)</f>
        <v>-87.877300000000005</v>
      </c>
      <c r="O2444">
        <v>148</v>
      </c>
      <c r="P2444">
        <v>15</v>
      </c>
      <c r="Q2444">
        <v>18</v>
      </c>
      <c r="R2444">
        <v>17.100000000000001</v>
      </c>
      <c r="S2444">
        <v>720</v>
      </c>
      <c r="T2444">
        <f t="shared" si="342"/>
        <v>-1</v>
      </c>
      <c r="U2444" s="1">
        <v>42848</v>
      </c>
      <c r="V2444" s="13">
        <f t="shared" si="343"/>
        <v>42826</v>
      </c>
      <c r="W2444" s="14">
        <f t="shared" si="344"/>
        <v>42848</v>
      </c>
      <c r="X2444" s="1" t="str">
        <f t="shared" si="345"/>
        <v>Sunday</v>
      </c>
      <c r="Y2444" s="2">
        <v>0.44840277777777776</v>
      </c>
      <c r="Z2444" s="2">
        <f t="shared" si="346"/>
        <v>0.45833333333333331</v>
      </c>
      <c r="AA2444">
        <f>1</f>
        <v>1</v>
      </c>
      <c r="AB2444" s="1">
        <v>42848</v>
      </c>
      <c r="AC2444" s="13">
        <f t="shared" si="347"/>
        <v>42826</v>
      </c>
      <c r="AD2444" s="14">
        <f t="shared" si="348"/>
        <v>42848</v>
      </c>
      <c r="AE2444" s="1" t="str">
        <f t="shared" si="349"/>
        <v>Sunday</v>
      </c>
      <c r="AF2444" s="2">
        <v>0.55100694444444442</v>
      </c>
      <c r="AG2444" s="2">
        <f t="shared" si="350"/>
        <v>0.54166666666666663</v>
      </c>
      <c r="AH2444" t="s">
        <v>23</v>
      </c>
    </row>
    <row r="2445" spans="1:34" x14ac:dyDescent="0.25">
      <c r="A2445">
        <v>1595688</v>
      </c>
      <c r="B2445" t="s">
        <v>54</v>
      </c>
      <c r="E2445">
        <v>60074</v>
      </c>
      <c r="F2445" t="s">
        <v>20</v>
      </c>
      <c r="G2445" t="s">
        <v>55</v>
      </c>
      <c r="H2445">
        <v>5</v>
      </c>
      <c r="I2445" t="s">
        <v>84</v>
      </c>
      <c r="J2445">
        <f>VLOOKUP(I2445,Key!$A$1:$C$73,2,FALSE)</f>
        <v>43.040154000000001</v>
      </c>
      <c r="K2445">
        <f>VLOOKUP(I2445,Key!$A$1:$C$73,3,FALSE)</f>
        <v>-87.932113000000001</v>
      </c>
      <c r="L2445" t="s">
        <v>84</v>
      </c>
      <c r="M2445">
        <f>VLOOKUP(L2445,Key!$A$1:$C$73,2,FALSE)</f>
        <v>43.040154000000001</v>
      </c>
      <c r="N2445">
        <f>VLOOKUP(L2445,Key!$A$1:$C$73,3,FALSE)</f>
        <v>-87.932113000000001</v>
      </c>
      <c r="O2445">
        <v>88</v>
      </c>
      <c r="P2445">
        <v>9</v>
      </c>
      <c r="Q2445">
        <v>13.2</v>
      </c>
      <c r="R2445">
        <v>12.5</v>
      </c>
      <c r="S2445">
        <v>528</v>
      </c>
      <c r="T2445">
        <f t="shared" si="342"/>
        <v>-1</v>
      </c>
      <c r="U2445" s="1">
        <v>42848</v>
      </c>
      <c r="V2445" s="13">
        <f t="shared" si="343"/>
        <v>42826</v>
      </c>
      <c r="W2445" s="14">
        <f t="shared" si="344"/>
        <v>42848</v>
      </c>
      <c r="X2445" s="1" t="str">
        <f t="shared" si="345"/>
        <v>Sunday</v>
      </c>
      <c r="Y2445" s="2">
        <v>0.45163194444444449</v>
      </c>
      <c r="Z2445" s="2">
        <f t="shared" si="346"/>
        <v>0.45833333333333331</v>
      </c>
      <c r="AA2445">
        <f>1</f>
        <v>1</v>
      </c>
      <c r="AB2445" s="1">
        <v>42848</v>
      </c>
      <c r="AC2445" s="13">
        <f t="shared" si="347"/>
        <v>42826</v>
      </c>
      <c r="AD2445" s="14">
        <f t="shared" si="348"/>
        <v>42848</v>
      </c>
      <c r="AE2445" s="1" t="str">
        <f t="shared" si="349"/>
        <v>Sunday</v>
      </c>
      <c r="AF2445" s="2">
        <v>0.51268518518518513</v>
      </c>
      <c r="AG2445" s="2">
        <f t="shared" si="350"/>
        <v>0.5</v>
      </c>
      <c r="AH2445" t="s">
        <v>25</v>
      </c>
    </row>
    <row r="2446" spans="1:34" x14ac:dyDescent="0.25">
      <c r="A2446">
        <v>1595734</v>
      </c>
      <c r="B2446" t="s">
        <v>54</v>
      </c>
      <c r="E2446">
        <v>61342</v>
      </c>
      <c r="F2446" t="s">
        <v>20</v>
      </c>
      <c r="G2446" t="s">
        <v>55</v>
      </c>
      <c r="H2446">
        <v>11152</v>
      </c>
      <c r="I2446" t="s">
        <v>21</v>
      </c>
      <c r="J2446">
        <f>VLOOKUP(I2446,Key!$A$1:$C$73,2,FALSE)</f>
        <v>43.074890000000003</v>
      </c>
      <c r="K2446">
        <f>VLOOKUP(I2446,Key!$A$1:$C$73,3,FALSE)</f>
        <v>-87.882810000000006</v>
      </c>
      <c r="L2446" t="s">
        <v>21</v>
      </c>
      <c r="M2446">
        <f>VLOOKUP(L2446,Key!$A$1:$C$73,2,FALSE)</f>
        <v>43.074890000000003</v>
      </c>
      <c r="N2446">
        <f>VLOOKUP(L2446,Key!$A$1:$C$73,3,FALSE)</f>
        <v>-87.882810000000006</v>
      </c>
      <c r="O2446">
        <v>59</v>
      </c>
      <c r="P2446">
        <v>6</v>
      </c>
      <c r="Q2446">
        <v>8.9</v>
      </c>
      <c r="R2446">
        <v>8.4</v>
      </c>
      <c r="S2446">
        <v>354</v>
      </c>
      <c r="T2446">
        <f t="shared" si="342"/>
        <v>-1</v>
      </c>
      <c r="U2446" s="1">
        <v>42848</v>
      </c>
      <c r="V2446" s="13">
        <f t="shared" si="343"/>
        <v>42826</v>
      </c>
      <c r="W2446" s="14">
        <f t="shared" si="344"/>
        <v>42848</v>
      </c>
      <c r="X2446" s="1" t="str">
        <f t="shared" si="345"/>
        <v>Sunday</v>
      </c>
      <c r="Y2446" s="2">
        <v>0.46572916666666669</v>
      </c>
      <c r="Z2446" s="2">
        <f t="shared" si="346"/>
        <v>0.45833333333333331</v>
      </c>
      <c r="AA2446">
        <f>1</f>
        <v>1</v>
      </c>
      <c r="AB2446" s="1">
        <v>42848</v>
      </c>
      <c r="AC2446" s="13">
        <f t="shared" si="347"/>
        <v>42826</v>
      </c>
      <c r="AD2446" s="14">
        <f t="shared" si="348"/>
        <v>42848</v>
      </c>
      <c r="AE2446" s="1" t="str">
        <f t="shared" si="349"/>
        <v>Sunday</v>
      </c>
      <c r="AF2446" s="2">
        <v>0.50631944444444443</v>
      </c>
      <c r="AG2446" s="2">
        <f t="shared" si="350"/>
        <v>0.5</v>
      </c>
      <c r="AH2446" t="s">
        <v>25</v>
      </c>
    </row>
    <row r="2447" spans="1:34" x14ac:dyDescent="0.25">
      <c r="A2447">
        <v>1595784</v>
      </c>
      <c r="B2447" t="s">
        <v>54</v>
      </c>
      <c r="E2447">
        <v>53716</v>
      </c>
      <c r="F2447" t="s">
        <v>20</v>
      </c>
      <c r="G2447" t="s">
        <v>55</v>
      </c>
      <c r="H2447">
        <v>5418</v>
      </c>
      <c r="I2447" t="s">
        <v>78</v>
      </c>
      <c r="J2447">
        <f>VLOOKUP(I2447,Key!$A$1:$C$73,2,FALSE)</f>
        <v>43.048200000000001</v>
      </c>
      <c r="K2447">
        <f>VLOOKUP(I2447,Key!$A$1:$C$73,3,FALSE)</f>
        <v>-87.900859999999994</v>
      </c>
      <c r="L2447" t="s">
        <v>62</v>
      </c>
      <c r="M2447">
        <f>VLOOKUP(L2447,Key!$A$1:$C$73,2,FALSE)</f>
        <v>43.052460000000004</v>
      </c>
      <c r="N2447">
        <f>VLOOKUP(L2447,Key!$A$1:$C$73,3,FALSE)</f>
        <v>-87.891000000000005</v>
      </c>
      <c r="O2447">
        <v>85</v>
      </c>
      <c r="P2447">
        <v>9</v>
      </c>
      <c r="Q2447">
        <v>12.8</v>
      </c>
      <c r="R2447">
        <v>12.1</v>
      </c>
      <c r="S2447">
        <v>510</v>
      </c>
      <c r="T2447">
        <f t="shared" si="342"/>
        <v>-1</v>
      </c>
      <c r="U2447" s="1">
        <v>42848</v>
      </c>
      <c r="V2447" s="13">
        <f t="shared" si="343"/>
        <v>42826</v>
      </c>
      <c r="W2447" s="14">
        <f t="shared" si="344"/>
        <v>42848</v>
      </c>
      <c r="X2447" s="1" t="str">
        <f t="shared" si="345"/>
        <v>Sunday</v>
      </c>
      <c r="Y2447" s="2">
        <v>0.48018518518518521</v>
      </c>
      <c r="Z2447" s="2">
        <f t="shared" si="346"/>
        <v>0.5</v>
      </c>
      <c r="AA2447">
        <f>1</f>
        <v>1</v>
      </c>
      <c r="AB2447" s="1">
        <v>42848</v>
      </c>
      <c r="AC2447" s="13">
        <f t="shared" si="347"/>
        <v>42826</v>
      </c>
      <c r="AD2447" s="14">
        <f t="shared" si="348"/>
        <v>42848</v>
      </c>
      <c r="AE2447" s="1" t="str">
        <f t="shared" si="349"/>
        <v>Sunday</v>
      </c>
      <c r="AF2447" s="2">
        <v>0.53937500000000005</v>
      </c>
      <c r="AG2447" s="2">
        <f t="shared" si="350"/>
        <v>0.54166666666666663</v>
      </c>
      <c r="AH2447" t="s">
        <v>23</v>
      </c>
    </row>
    <row r="2448" spans="1:34" x14ac:dyDescent="0.25">
      <c r="A2448">
        <v>1595866</v>
      </c>
      <c r="B2448" t="s">
        <v>54</v>
      </c>
      <c r="E2448">
        <v>53202</v>
      </c>
      <c r="F2448" t="s">
        <v>20</v>
      </c>
      <c r="G2448" t="s">
        <v>55</v>
      </c>
      <c r="H2448">
        <v>5577</v>
      </c>
      <c r="I2448" t="s">
        <v>67</v>
      </c>
      <c r="J2448">
        <f>VLOOKUP(I2448,Key!$A$1:$C$73,2,FALSE)</f>
        <v>43.05847</v>
      </c>
      <c r="K2448">
        <f>VLOOKUP(I2448,Key!$A$1:$C$73,3,FALSE)</f>
        <v>-87.898079999999993</v>
      </c>
      <c r="L2448" t="s">
        <v>36</v>
      </c>
      <c r="M2448">
        <f>VLOOKUP(L2448,Key!$A$1:$C$73,2,FALSE)</f>
        <v>43.03519</v>
      </c>
      <c r="N2448">
        <f>VLOOKUP(L2448,Key!$A$1:$C$73,3,FALSE)</f>
        <v>-87.907390000000007</v>
      </c>
      <c r="O2448">
        <v>30</v>
      </c>
      <c r="P2448">
        <v>3</v>
      </c>
      <c r="Q2448">
        <v>4.5</v>
      </c>
      <c r="R2448">
        <v>4.3</v>
      </c>
      <c r="S2448">
        <v>180</v>
      </c>
      <c r="T2448">
        <f t="shared" si="342"/>
        <v>-1</v>
      </c>
      <c r="U2448" s="1">
        <v>42848</v>
      </c>
      <c r="V2448" s="13">
        <f t="shared" si="343"/>
        <v>42826</v>
      </c>
      <c r="W2448" s="14">
        <f t="shared" si="344"/>
        <v>42848</v>
      </c>
      <c r="X2448" s="1" t="str">
        <f t="shared" si="345"/>
        <v>Sunday</v>
      </c>
      <c r="Y2448" s="2">
        <v>0.50306712962962963</v>
      </c>
      <c r="Z2448" s="2">
        <f t="shared" si="346"/>
        <v>0.5</v>
      </c>
      <c r="AA2448">
        <f>1</f>
        <v>1</v>
      </c>
      <c r="AB2448" s="1">
        <v>42848</v>
      </c>
      <c r="AC2448" s="13">
        <f t="shared" si="347"/>
        <v>42826</v>
      </c>
      <c r="AD2448" s="14">
        <f t="shared" si="348"/>
        <v>42848</v>
      </c>
      <c r="AE2448" s="1" t="str">
        <f t="shared" si="349"/>
        <v>Sunday</v>
      </c>
      <c r="AF2448" s="2">
        <v>0.52400462962962957</v>
      </c>
      <c r="AG2448" s="2">
        <f t="shared" si="350"/>
        <v>0.54166666666666663</v>
      </c>
      <c r="AH2448" t="s">
        <v>23</v>
      </c>
    </row>
    <row r="2449" spans="1:34" x14ac:dyDescent="0.25">
      <c r="A2449">
        <v>1512097</v>
      </c>
      <c r="B2449" t="s">
        <v>54</v>
      </c>
      <c r="E2449">
        <v>53203</v>
      </c>
      <c r="F2449" t="s">
        <v>20</v>
      </c>
      <c r="G2449" t="s">
        <v>55</v>
      </c>
      <c r="H2449">
        <v>5464</v>
      </c>
      <c r="I2449" t="s">
        <v>57</v>
      </c>
      <c r="J2449">
        <f>VLOOKUP(I2449,Key!$A$1:$C$73,2,FALSE)</f>
        <v>43.03913</v>
      </c>
      <c r="K2449">
        <f>VLOOKUP(I2449,Key!$A$1:$C$73,3,FALSE)</f>
        <v>-87.916150000000002</v>
      </c>
      <c r="L2449" t="s">
        <v>57</v>
      </c>
      <c r="M2449">
        <f>VLOOKUP(L2449,Key!$A$1:$C$73,2,FALSE)</f>
        <v>43.03913</v>
      </c>
      <c r="N2449">
        <f>VLOOKUP(L2449,Key!$A$1:$C$73,3,FALSE)</f>
        <v>-87.916150000000002</v>
      </c>
      <c r="O2449">
        <v>82</v>
      </c>
      <c r="P2449">
        <v>9</v>
      </c>
      <c r="Q2449">
        <v>12.3</v>
      </c>
      <c r="R2449">
        <v>11.7</v>
      </c>
      <c r="S2449">
        <v>492</v>
      </c>
      <c r="T2449">
        <f t="shared" si="342"/>
        <v>-1</v>
      </c>
      <c r="U2449" s="1">
        <v>42848</v>
      </c>
      <c r="V2449" s="13">
        <f t="shared" si="343"/>
        <v>42826</v>
      </c>
      <c r="W2449" s="14">
        <f t="shared" si="344"/>
        <v>42848</v>
      </c>
      <c r="X2449" s="1" t="str">
        <f t="shared" si="345"/>
        <v>Sunday</v>
      </c>
      <c r="Y2449" s="2">
        <v>0.50520833333333337</v>
      </c>
      <c r="Z2449" s="2">
        <f t="shared" si="346"/>
        <v>0.5</v>
      </c>
      <c r="AA2449">
        <f>1</f>
        <v>1</v>
      </c>
      <c r="AB2449" s="1">
        <v>42848</v>
      </c>
      <c r="AC2449" s="13">
        <f t="shared" si="347"/>
        <v>42826</v>
      </c>
      <c r="AD2449" s="14">
        <f t="shared" si="348"/>
        <v>42848</v>
      </c>
      <c r="AE2449" s="1" t="str">
        <f t="shared" si="349"/>
        <v>Sunday</v>
      </c>
      <c r="AF2449" s="2">
        <v>0.56237268518518524</v>
      </c>
      <c r="AG2449" s="2">
        <f t="shared" si="350"/>
        <v>0.54166666666666663</v>
      </c>
      <c r="AH2449" t="s">
        <v>25</v>
      </c>
    </row>
    <row r="2450" spans="1:34" x14ac:dyDescent="0.25">
      <c r="A2450">
        <v>1595907</v>
      </c>
      <c r="B2450" t="s">
        <v>54</v>
      </c>
      <c r="E2450">
        <v>53211</v>
      </c>
      <c r="F2450" t="s">
        <v>20</v>
      </c>
      <c r="G2450" t="s">
        <v>55</v>
      </c>
      <c r="H2450">
        <v>5519</v>
      </c>
      <c r="I2450" t="s">
        <v>63</v>
      </c>
      <c r="J2450">
        <f>VLOOKUP(I2450,Key!$A$1:$C$73,2,FALSE)</f>
        <v>43.066893999999998</v>
      </c>
      <c r="K2450">
        <f>VLOOKUP(I2450,Key!$A$1:$C$73,3,FALSE)</f>
        <v>-87.877936000000005</v>
      </c>
      <c r="L2450" t="s">
        <v>63</v>
      </c>
      <c r="M2450">
        <f>VLOOKUP(L2450,Key!$A$1:$C$73,2,FALSE)</f>
        <v>43.066893999999998</v>
      </c>
      <c r="N2450">
        <f>VLOOKUP(L2450,Key!$A$1:$C$73,3,FALSE)</f>
        <v>-87.877936000000005</v>
      </c>
      <c r="O2450">
        <v>80</v>
      </c>
      <c r="P2450">
        <v>9</v>
      </c>
      <c r="Q2450">
        <v>12</v>
      </c>
      <c r="R2450">
        <v>11.4</v>
      </c>
      <c r="S2450">
        <v>480</v>
      </c>
      <c r="T2450">
        <f t="shared" si="342"/>
        <v>-1</v>
      </c>
      <c r="U2450" s="1">
        <v>42848</v>
      </c>
      <c r="V2450" s="13">
        <f t="shared" si="343"/>
        <v>42826</v>
      </c>
      <c r="W2450" s="14">
        <f t="shared" si="344"/>
        <v>42848</v>
      </c>
      <c r="X2450" s="1" t="str">
        <f t="shared" si="345"/>
        <v>Sunday</v>
      </c>
      <c r="Y2450" s="2">
        <v>0.51273148148148151</v>
      </c>
      <c r="Z2450" s="2">
        <f t="shared" si="346"/>
        <v>0.5</v>
      </c>
      <c r="AA2450">
        <f>1</f>
        <v>1</v>
      </c>
      <c r="AB2450" s="1">
        <v>42848</v>
      </c>
      <c r="AC2450" s="13">
        <f t="shared" si="347"/>
        <v>42826</v>
      </c>
      <c r="AD2450" s="14">
        <f t="shared" si="348"/>
        <v>42848</v>
      </c>
      <c r="AE2450" s="1" t="str">
        <f t="shared" si="349"/>
        <v>Sunday</v>
      </c>
      <c r="AF2450" s="2">
        <v>0.56861111111111107</v>
      </c>
      <c r="AG2450" s="2">
        <f t="shared" si="350"/>
        <v>0.58333333333333326</v>
      </c>
      <c r="AH2450" t="s">
        <v>25</v>
      </c>
    </row>
    <row r="2451" spans="1:34" x14ac:dyDescent="0.25">
      <c r="A2451">
        <v>1512097</v>
      </c>
      <c r="B2451" t="s">
        <v>54</v>
      </c>
      <c r="E2451">
        <v>53203</v>
      </c>
      <c r="F2451" t="s">
        <v>20</v>
      </c>
      <c r="G2451" t="s">
        <v>55</v>
      </c>
      <c r="H2451">
        <v>5428</v>
      </c>
      <c r="I2451" t="s">
        <v>77</v>
      </c>
      <c r="J2451">
        <f>VLOOKUP(I2451,Key!$A$1:$C$73,2,FALSE)</f>
        <v>43.036900000000003</v>
      </c>
      <c r="K2451">
        <f>VLOOKUP(I2451,Key!$A$1:$C$73,3,FALSE)</f>
        <v>-87.89667</v>
      </c>
      <c r="L2451" t="s">
        <v>57</v>
      </c>
      <c r="M2451">
        <f>VLOOKUP(L2451,Key!$A$1:$C$73,2,FALSE)</f>
        <v>43.03913</v>
      </c>
      <c r="N2451">
        <f>VLOOKUP(L2451,Key!$A$1:$C$73,3,FALSE)</f>
        <v>-87.916150000000002</v>
      </c>
      <c r="O2451">
        <v>69</v>
      </c>
      <c r="P2451">
        <v>9</v>
      </c>
      <c r="Q2451">
        <v>10.4</v>
      </c>
      <c r="R2451">
        <v>9.8000000000000007</v>
      </c>
      <c r="S2451">
        <v>414</v>
      </c>
      <c r="T2451">
        <f t="shared" si="342"/>
        <v>-1</v>
      </c>
      <c r="U2451" s="1">
        <v>42848</v>
      </c>
      <c r="V2451" s="13">
        <f t="shared" si="343"/>
        <v>42826</v>
      </c>
      <c r="W2451" s="14">
        <f t="shared" si="344"/>
        <v>42848</v>
      </c>
      <c r="X2451" s="1" t="str">
        <f t="shared" si="345"/>
        <v>Sunday</v>
      </c>
      <c r="Y2451" s="2">
        <v>0.51396990740740744</v>
      </c>
      <c r="Z2451" s="2">
        <f t="shared" si="346"/>
        <v>0.5</v>
      </c>
      <c r="AA2451">
        <f>1</f>
        <v>1</v>
      </c>
      <c r="AB2451" s="1">
        <v>42848</v>
      </c>
      <c r="AC2451" s="13">
        <f t="shared" si="347"/>
        <v>42826</v>
      </c>
      <c r="AD2451" s="14">
        <f t="shared" si="348"/>
        <v>42848</v>
      </c>
      <c r="AE2451" s="1" t="str">
        <f t="shared" si="349"/>
        <v>Sunday</v>
      </c>
      <c r="AF2451" s="2">
        <v>0.56239583333333332</v>
      </c>
      <c r="AG2451" s="2">
        <f t="shared" si="350"/>
        <v>0.54166666666666663</v>
      </c>
      <c r="AH2451" t="s">
        <v>23</v>
      </c>
    </row>
    <row r="2452" spans="1:34" x14ac:dyDescent="0.25">
      <c r="A2452">
        <v>1595925</v>
      </c>
      <c r="B2452" t="s">
        <v>54</v>
      </c>
      <c r="E2452">
        <v>99004</v>
      </c>
      <c r="F2452" t="s">
        <v>20</v>
      </c>
      <c r="G2452" t="s">
        <v>55</v>
      </c>
      <c r="H2452">
        <v>5581</v>
      </c>
      <c r="I2452" t="s">
        <v>36</v>
      </c>
      <c r="J2452">
        <f>VLOOKUP(I2452,Key!$A$1:$C$73,2,FALSE)</f>
        <v>43.03519</v>
      </c>
      <c r="K2452">
        <f>VLOOKUP(I2452,Key!$A$1:$C$73,3,FALSE)</f>
        <v>-87.907390000000007</v>
      </c>
      <c r="L2452" t="s">
        <v>36</v>
      </c>
      <c r="M2452">
        <f>VLOOKUP(L2452,Key!$A$1:$C$73,2,FALSE)</f>
        <v>43.03519</v>
      </c>
      <c r="N2452">
        <f>VLOOKUP(L2452,Key!$A$1:$C$73,3,FALSE)</f>
        <v>-87.907390000000007</v>
      </c>
      <c r="O2452">
        <v>27</v>
      </c>
      <c r="P2452">
        <v>3</v>
      </c>
      <c r="Q2452">
        <v>4.0999999999999996</v>
      </c>
      <c r="R2452">
        <v>3.8</v>
      </c>
      <c r="S2452">
        <v>162</v>
      </c>
      <c r="T2452">
        <f t="shared" si="342"/>
        <v>-1</v>
      </c>
      <c r="U2452" s="1">
        <v>42848</v>
      </c>
      <c r="V2452" s="13">
        <f t="shared" si="343"/>
        <v>42826</v>
      </c>
      <c r="W2452" s="14">
        <f t="shared" si="344"/>
        <v>42848</v>
      </c>
      <c r="X2452" s="1" t="str">
        <f t="shared" si="345"/>
        <v>Sunday</v>
      </c>
      <c r="Y2452" s="2">
        <v>0.51666666666666672</v>
      </c>
      <c r="Z2452" s="2">
        <f t="shared" si="346"/>
        <v>0.5</v>
      </c>
      <c r="AA2452">
        <f>1</f>
        <v>1</v>
      </c>
      <c r="AB2452" s="1">
        <v>42848</v>
      </c>
      <c r="AC2452" s="13">
        <f t="shared" si="347"/>
        <v>42826</v>
      </c>
      <c r="AD2452" s="14">
        <f t="shared" si="348"/>
        <v>42848</v>
      </c>
      <c r="AE2452" s="1" t="str">
        <f t="shared" si="349"/>
        <v>Sunday</v>
      </c>
      <c r="AF2452" s="2">
        <v>0.53586805555555561</v>
      </c>
      <c r="AG2452" s="2">
        <f t="shared" si="350"/>
        <v>0.54166666666666663</v>
      </c>
      <c r="AH2452" t="s">
        <v>25</v>
      </c>
    </row>
    <row r="2453" spans="1:34" x14ac:dyDescent="0.25">
      <c r="A2453">
        <v>1596008</v>
      </c>
      <c r="B2453" t="s">
        <v>54</v>
      </c>
      <c r="E2453">
        <v>60025</v>
      </c>
      <c r="F2453" t="s">
        <v>20</v>
      </c>
      <c r="G2453" t="s">
        <v>55</v>
      </c>
      <c r="H2453">
        <v>11065</v>
      </c>
      <c r="I2453" t="s">
        <v>84</v>
      </c>
      <c r="J2453">
        <f>VLOOKUP(I2453,Key!$A$1:$C$73,2,FALSE)</f>
        <v>43.040154000000001</v>
      </c>
      <c r="K2453">
        <f>VLOOKUP(I2453,Key!$A$1:$C$73,3,FALSE)</f>
        <v>-87.932113000000001</v>
      </c>
      <c r="L2453" t="s">
        <v>84</v>
      </c>
      <c r="M2453">
        <f>VLOOKUP(L2453,Key!$A$1:$C$73,2,FALSE)</f>
        <v>43.040154000000001</v>
      </c>
      <c r="N2453">
        <f>VLOOKUP(L2453,Key!$A$1:$C$73,3,FALSE)</f>
        <v>-87.932113000000001</v>
      </c>
      <c r="O2453">
        <v>67</v>
      </c>
      <c r="P2453">
        <v>9</v>
      </c>
      <c r="Q2453">
        <v>10.1</v>
      </c>
      <c r="R2453">
        <v>9.5</v>
      </c>
      <c r="S2453">
        <v>402</v>
      </c>
      <c r="T2453">
        <f t="shared" si="342"/>
        <v>-1</v>
      </c>
      <c r="U2453" s="1">
        <v>42848</v>
      </c>
      <c r="V2453" s="13">
        <f t="shared" si="343"/>
        <v>42826</v>
      </c>
      <c r="W2453" s="14">
        <f t="shared" si="344"/>
        <v>42848</v>
      </c>
      <c r="X2453" s="1" t="str">
        <f t="shared" si="345"/>
        <v>Sunday</v>
      </c>
      <c r="Y2453" s="2">
        <v>0.52874999999999994</v>
      </c>
      <c r="Z2453" s="2">
        <f t="shared" si="346"/>
        <v>0.54166666666666663</v>
      </c>
      <c r="AA2453">
        <f>1</f>
        <v>1</v>
      </c>
      <c r="AB2453" s="1">
        <v>42848</v>
      </c>
      <c r="AC2453" s="13">
        <f t="shared" si="347"/>
        <v>42826</v>
      </c>
      <c r="AD2453" s="14">
        <f t="shared" si="348"/>
        <v>42848</v>
      </c>
      <c r="AE2453" s="1" t="str">
        <f t="shared" si="349"/>
        <v>Sunday</v>
      </c>
      <c r="AF2453" s="2">
        <v>0.57547453703703699</v>
      </c>
      <c r="AG2453" s="2">
        <f t="shared" si="350"/>
        <v>0.58333333333333326</v>
      </c>
      <c r="AH2453" t="s">
        <v>25</v>
      </c>
    </row>
    <row r="2454" spans="1:34" x14ac:dyDescent="0.25">
      <c r="A2454">
        <v>1596020</v>
      </c>
      <c r="B2454" t="s">
        <v>54</v>
      </c>
      <c r="E2454">
        <v>53022</v>
      </c>
      <c r="F2454" t="s">
        <v>20</v>
      </c>
      <c r="G2454" t="s">
        <v>55</v>
      </c>
      <c r="H2454">
        <v>11164</v>
      </c>
      <c r="I2454" t="s">
        <v>91</v>
      </c>
      <c r="J2454">
        <f>VLOOKUP(I2454,Key!$A$1:$C$73,2,FALSE)</f>
        <v>43.048609999999996</v>
      </c>
      <c r="K2454">
        <f>VLOOKUP(I2454,Key!$A$1:$C$73,3,FALSE)</f>
        <v>-88.008480000000006</v>
      </c>
      <c r="L2454" t="s">
        <v>91</v>
      </c>
      <c r="M2454">
        <f>VLOOKUP(L2454,Key!$A$1:$C$73,2,FALSE)</f>
        <v>43.048609999999996</v>
      </c>
      <c r="N2454">
        <f>VLOOKUP(L2454,Key!$A$1:$C$73,3,FALSE)</f>
        <v>-88.008480000000006</v>
      </c>
      <c r="O2454">
        <v>37</v>
      </c>
      <c r="P2454">
        <v>6</v>
      </c>
      <c r="Q2454">
        <v>5.6</v>
      </c>
      <c r="R2454">
        <v>5.3</v>
      </c>
      <c r="S2454">
        <v>222</v>
      </c>
      <c r="T2454">
        <f t="shared" si="342"/>
        <v>-1</v>
      </c>
      <c r="U2454" s="1">
        <v>42848</v>
      </c>
      <c r="V2454" s="13">
        <f t="shared" si="343"/>
        <v>42826</v>
      </c>
      <c r="W2454" s="14">
        <f t="shared" si="344"/>
        <v>42848</v>
      </c>
      <c r="X2454" s="1" t="str">
        <f t="shared" si="345"/>
        <v>Sunday</v>
      </c>
      <c r="Y2454" s="2">
        <v>0.53034722222222219</v>
      </c>
      <c r="Z2454" s="2">
        <f t="shared" si="346"/>
        <v>0.54166666666666663</v>
      </c>
      <c r="AA2454">
        <f>1</f>
        <v>1</v>
      </c>
      <c r="AB2454" s="1">
        <v>42848</v>
      </c>
      <c r="AC2454" s="13">
        <f t="shared" si="347"/>
        <v>42826</v>
      </c>
      <c r="AD2454" s="14">
        <f t="shared" si="348"/>
        <v>42848</v>
      </c>
      <c r="AE2454" s="1" t="str">
        <f t="shared" si="349"/>
        <v>Sunday</v>
      </c>
      <c r="AF2454" s="2">
        <v>0.55601851851851858</v>
      </c>
      <c r="AG2454" s="2">
        <f t="shared" si="350"/>
        <v>0.54166666666666663</v>
      </c>
      <c r="AH2454" t="s">
        <v>25</v>
      </c>
    </row>
    <row r="2455" spans="1:34" x14ac:dyDescent="0.25">
      <c r="A2455">
        <v>1596028</v>
      </c>
      <c r="B2455" t="s">
        <v>54</v>
      </c>
      <c r="E2455">
        <v>55407</v>
      </c>
      <c r="F2455" t="s">
        <v>20</v>
      </c>
      <c r="G2455" t="s">
        <v>55</v>
      </c>
      <c r="H2455">
        <v>5507</v>
      </c>
      <c r="I2455" t="s">
        <v>77</v>
      </c>
      <c r="J2455">
        <f>VLOOKUP(I2455,Key!$A$1:$C$73,2,FALSE)</f>
        <v>43.036900000000003</v>
      </c>
      <c r="K2455">
        <f>VLOOKUP(I2455,Key!$A$1:$C$73,3,FALSE)</f>
        <v>-87.89667</v>
      </c>
      <c r="L2455" t="s">
        <v>77</v>
      </c>
      <c r="M2455">
        <f>VLOOKUP(L2455,Key!$A$1:$C$73,2,FALSE)</f>
        <v>43.036900000000003</v>
      </c>
      <c r="N2455">
        <f>VLOOKUP(L2455,Key!$A$1:$C$73,3,FALSE)</f>
        <v>-87.89667</v>
      </c>
      <c r="O2455">
        <v>51</v>
      </c>
      <c r="P2455">
        <v>6</v>
      </c>
      <c r="Q2455">
        <v>7.7</v>
      </c>
      <c r="R2455">
        <v>7.3</v>
      </c>
      <c r="S2455">
        <v>306</v>
      </c>
      <c r="T2455">
        <f t="shared" si="342"/>
        <v>-1</v>
      </c>
      <c r="U2455" s="1">
        <v>42848</v>
      </c>
      <c r="V2455" s="13">
        <f t="shared" si="343"/>
        <v>42826</v>
      </c>
      <c r="W2455" s="14">
        <f t="shared" si="344"/>
        <v>42848</v>
      </c>
      <c r="X2455" s="1" t="str">
        <f t="shared" si="345"/>
        <v>Sunday</v>
      </c>
      <c r="Y2455" s="2">
        <v>0.53219907407407407</v>
      </c>
      <c r="Z2455" s="2">
        <f t="shared" si="346"/>
        <v>0.54166666666666663</v>
      </c>
      <c r="AA2455">
        <f>1</f>
        <v>1</v>
      </c>
      <c r="AB2455" s="1">
        <v>42848</v>
      </c>
      <c r="AC2455" s="13">
        <f t="shared" si="347"/>
        <v>42826</v>
      </c>
      <c r="AD2455" s="14">
        <f t="shared" si="348"/>
        <v>42848</v>
      </c>
      <c r="AE2455" s="1" t="str">
        <f t="shared" si="349"/>
        <v>Sunday</v>
      </c>
      <c r="AF2455" s="2">
        <v>0.5675</v>
      </c>
      <c r="AG2455" s="2">
        <f t="shared" si="350"/>
        <v>0.58333333333333326</v>
      </c>
      <c r="AH2455" t="s">
        <v>25</v>
      </c>
    </row>
    <row r="2456" spans="1:34" x14ac:dyDescent="0.25">
      <c r="A2456">
        <v>1596056</v>
      </c>
      <c r="B2456" t="s">
        <v>54</v>
      </c>
      <c r="E2456">
        <v>53222</v>
      </c>
      <c r="F2456" t="s">
        <v>20</v>
      </c>
      <c r="G2456" t="s">
        <v>55</v>
      </c>
      <c r="H2456">
        <v>5504</v>
      </c>
      <c r="I2456" t="s">
        <v>86</v>
      </c>
      <c r="J2456">
        <f>VLOOKUP(I2456,Key!$A$1:$C$73,2,FALSE)</f>
        <v>43.052549999999997</v>
      </c>
      <c r="K2456">
        <f>VLOOKUP(I2456,Key!$A$1:$C$73,3,FALSE)</f>
        <v>-87.909329999999997</v>
      </c>
      <c r="L2456" t="s">
        <v>86</v>
      </c>
      <c r="M2456">
        <f>VLOOKUP(L2456,Key!$A$1:$C$73,2,FALSE)</f>
        <v>43.052549999999997</v>
      </c>
      <c r="N2456">
        <f>VLOOKUP(L2456,Key!$A$1:$C$73,3,FALSE)</f>
        <v>-87.909329999999997</v>
      </c>
      <c r="O2456">
        <v>94</v>
      </c>
      <c r="P2456">
        <v>9</v>
      </c>
      <c r="Q2456">
        <v>14.1</v>
      </c>
      <c r="R2456">
        <v>13.4</v>
      </c>
      <c r="S2456">
        <v>564</v>
      </c>
      <c r="T2456">
        <f t="shared" si="342"/>
        <v>-1</v>
      </c>
      <c r="U2456" s="1">
        <v>42848</v>
      </c>
      <c r="V2456" s="13">
        <f t="shared" si="343"/>
        <v>42826</v>
      </c>
      <c r="W2456" s="14">
        <f t="shared" si="344"/>
        <v>42848</v>
      </c>
      <c r="X2456" s="1" t="str">
        <f t="shared" si="345"/>
        <v>Sunday</v>
      </c>
      <c r="Y2456" s="2">
        <v>0.53803240740740743</v>
      </c>
      <c r="Z2456" s="2">
        <f t="shared" si="346"/>
        <v>0.54166666666666663</v>
      </c>
      <c r="AA2456">
        <f>1</f>
        <v>1</v>
      </c>
      <c r="AB2456" s="1">
        <v>42848</v>
      </c>
      <c r="AC2456" s="13">
        <f t="shared" si="347"/>
        <v>42826</v>
      </c>
      <c r="AD2456" s="14">
        <f t="shared" si="348"/>
        <v>42848</v>
      </c>
      <c r="AE2456" s="1" t="str">
        <f t="shared" si="349"/>
        <v>Sunday</v>
      </c>
      <c r="AF2456" s="2">
        <v>0.60325231481481478</v>
      </c>
      <c r="AG2456" s="2">
        <f t="shared" si="350"/>
        <v>0.58333333333333326</v>
      </c>
      <c r="AH2456" t="s">
        <v>25</v>
      </c>
    </row>
    <row r="2457" spans="1:34" x14ac:dyDescent="0.25">
      <c r="A2457">
        <v>1336822</v>
      </c>
      <c r="B2457" t="s">
        <v>54</v>
      </c>
      <c r="E2457">
        <v>53204</v>
      </c>
      <c r="F2457" t="s">
        <v>20</v>
      </c>
      <c r="G2457" t="s">
        <v>55</v>
      </c>
      <c r="H2457">
        <v>5586</v>
      </c>
      <c r="I2457" t="s">
        <v>76</v>
      </c>
      <c r="J2457">
        <f>VLOOKUP(I2457,Key!$A$1:$C$73,2,FALSE)</f>
        <v>43.02948</v>
      </c>
      <c r="K2457">
        <f>VLOOKUP(I2457,Key!$A$1:$C$73,3,FALSE)</f>
        <v>-87.912819999999996</v>
      </c>
      <c r="L2457" t="s">
        <v>76</v>
      </c>
      <c r="M2457">
        <f>VLOOKUP(L2457,Key!$A$1:$C$73,2,FALSE)</f>
        <v>43.02948</v>
      </c>
      <c r="N2457">
        <f>VLOOKUP(L2457,Key!$A$1:$C$73,3,FALSE)</f>
        <v>-87.912819999999996</v>
      </c>
      <c r="O2457">
        <v>107</v>
      </c>
      <c r="P2457">
        <v>12</v>
      </c>
      <c r="Q2457">
        <v>16.100000000000001</v>
      </c>
      <c r="R2457">
        <v>15.2</v>
      </c>
      <c r="S2457">
        <v>642</v>
      </c>
      <c r="T2457">
        <f t="shared" si="342"/>
        <v>-1</v>
      </c>
      <c r="U2457" s="1">
        <v>42848</v>
      </c>
      <c r="V2457" s="13">
        <f t="shared" si="343"/>
        <v>42826</v>
      </c>
      <c r="W2457" s="14">
        <f t="shared" si="344"/>
        <v>42848</v>
      </c>
      <c r="X2457" s="1" t="str">
        <f t="shared" si="345"/>
        <v>Sunday</v>
      </c>
      <c r="Y2457" s="2">
        <v>0.54363425925925923</v>
      </c>
      <c r="Z2457" s="2">
        <f t="shared" si="346"/>
        <v>0.54166666666666663</v>
      </c>
      <c r="AA2457">
        <f>1</f>
        <v>1</v>
      </c>
      <c r="AB2457" s="1">
        <v>42848</v>
      </c>
      <c r="AC2457" s="13">
        <f t="shared" si="347"/>
        <v>42826</v>
      </c>
      <c r="AD2457" s="14">
        <f t="shared" si="348"/>
        <v>42848</v>
      </c>
      <c r="AE2457" s="1" t="str">
        <f t="shared" si="349"/>
        <v>Sunday</v>
      </c>
      <c r="AF2457" s="2">
        <v>0.61800925925925931</v>
      </c>
      <c r="AG2457" s="2">
        <f t="shared" si="350"/>
        <v>0.625</v>
      </c>
      <c r="AH2457" t="s">
        <v>25</v>
      </c>
    </row>
    <row r="2458" spans="1:34" x14ac:dyDescent="0.25">
      <c r="A2458">
        <v>1596107</v>
      </c>
      <c r="B2458" t="s">
        <v>54</v>
      </c>
      <c r="E2458">
        <v>53129</v>
      </c>
      <c r="F2458" t="s">
        <v>20</v>
      </c>
      <c r="G2458" t="s">
        <v>55</v>
      </c>
      <c r="H2458">
        <v>11157</v>
      </c>
      <c r="I2458" t="s">
        <v>76</v>
      </c>
      <c r="J2458">
        <f>VLOOKUP(I2458,Key!$A$1:$C$73,2,FALSE)</f>
        <v>43.02948</v>
      </c>
      <c r="K2458">
        <f>VLOOKUP(I2458,Key!$A$1:$C$73,3,FALSE)</f>
        <v>-87.912819999999996</v>
      </c>
      <c r="L2458" t="s">
        <v>76</v>
      </c>
      <c r="M2458">
        <f>VLOOKUP(L2458,Key!$A$1:$C$73,2,FALSE)</f>
        <v>43.02948</v>
      </c>
      <c r="N2458">
        <f>VLOOKUP(L2458,Key!$A$1:$C$73,3,FALSE)</f>
        <v>-87.912819999999996</v>
      </c>
      <c r="O2458">
        <v>15</v>
      </c>
      <c r="P2458">
        <v>3</v>
      </c>
      <c r="Q2458">
        <v>2.2999999999999998</v>
      </c>
      <c r="R2458">
        <v>2.1</v>
      </c>
      <c r="S2458">
        <v>90</v>
      </c>
      <c r="T2458">
        <f t="shared" si="342"/>
        <v>-1</v>
      </c>
      <c r="U2458" s="1">
        <v>42848</v>
      </c>
      <c r="V2458" s="13">
        <f t="shared" si="343"/>
        <v>42826</v>
      </c>
      <c r="W2458" s="14">
        <f t="shared" si="344"/>
        <v>42848</v>
      </c>
      <c r="X2458" s="1" t="str">
        <f t="shared" si="345"/>
        <v>Sunday</v>
      </c>
      <c r="Y2458" s="2">
        <v>0.54783564814814811</v>
      </c>
      <c r="Z2458" s="2">
        <f t="shared" si="346"/>
        <v>0.54166666666666663</v>
      </c>
      <c r="AA2458">
        <f>1</f>
        <v>1</v>
      </c>
      <c r="AB2458" s="1">
        <v>42848</v>
      </c>
      <c r="AC2458" s="13">
        <f t="shared" si="347"/>
        <v>42826</v>
      </c>
      <c r="AD2458" s="14">
        <f t="shared" si="348"/>
        <v>42848</v>
      </c>
      <c r="AE2458" s="1" t="str">
        <f t="shared" si="349"/>
        <v>Sunday</v>
      </c>
      <c r="AF2458" s="2">
        <v>0.55766203703703698</v>
      </c>
      <c r="AG2458" s="2">
        <f t="shared" si="350"/>
        <v>0.54166666666666663</v>
      </c>
      <c r="AH2458" t="s">
        <v>25</v>
      </c>
    </row>
    <row r="2459" spans="1:34" x14ac:dyDescent="0.25">
      <c r="A2459">
        <v>1231206</v>
      </c>
      <c r="B2459" t="s">
        <v>54</v>
      </c>
      <c r="E2459">
        <v>7059</v>
      </c>
      <c r="F2459" t="s">
        <v>20</v>
      </c>
      <c r="G2459" t="s">
        <v>55</v>
      </c>
      <c r="H2459">
        <v>5556</v>
      </c>
      <c r="I2459" t="s">
        <v>84</v>
      </c>
      <c r="J2459">
        <f>VLOOKUP(I2459,Key!$A$1:$C$73,2,FALSE)</f>
        <v>43.040154000000001</v>
      </c>
      <c r="K2459">
        <f>VLOOKUP(I2459,Key!$A$1:$C$73,3,FALSE)</f>
        <v>-87.932113000000001</v>
      </c>
      <c r="L2459" t="s">
        <v>77</v>
      </c>
      <c r="M2459">
        <f>VLOOKUP(L2459,Key!$A$1:$C$73,2,FALSE)</f>
        <v>43.036900000000003</v>
      </c>
      <c r="N2459">
        <f>VLOOKUP(L2459,Key!$A$1:$C$73,3,FALSE)</f>
        <v>-87.89667</v>
      </c>
      <c r="O2459">
        <v>31</v>
      </c>
      <c r="P2459">
        <v>3</v>
      </c>
      <c r="Q2459">
        <v>4.7</v>
      </c>
      <c r="R2459">
        <v>4.4000000000000004</v>
      </c>
      <c r="S2459">
        <v>186</v>
      </c>
      <c r="T2459">
        <f t="shared" si="342"/>
        <v>-1</v>
      </c>
      <c r="U2459" s="1">
        <v>42848</v>
      </c>
      <c r="V2459" s="13">
        <f t="shared" si="343"/>
        <v>42826</v>
      </c>
      <c r="W2459" s="14">
        <f t="shared" si="344"/>
        <v>42848</v>
      </c>
      <c r="X2459" s="1" t="str">
        <f t="shared" si="345"/>
        <v>Sunday</v>
      </c>
      <c r="Y2459" s="2">
        <v>0.54928240740740741</v>
      </c>
      <c r="Z2459" s="2">
        <f t="shared" si="346"/>
        <v>0.54166666666666663</v>
      </c>
      <c r="AA2459">
        <f>1</f>
        <v>1</v>
      </c>
      <c r="AB2459" s="1">
        <v>42848</v>
      </c>
      <c r="AC2459" s="13">
        <f t="shared" si="347"/>
        <v>42826</v>
      </c>
      <c r="AD2459" s="14">
        <f t="shared" si="348"/>
        <v>42848</v>
      </c>
      <c r="AE2459" s="1" t="str">
        <f t="shared" si="349"/>
        <v>Sunday</v>
      </c>
      <c r="AF2459" s="2">
        <v>0.57060185185185186</v>
      </c>
      <c r="AG2459" s="2">
        <f t="shared" si="350"/>
        <v>0.58333333333333326</v>
      </c>
      <c r="AH2459" t="s">
        <v>23</v>
      </c>
    </row>
    <row r="2460" spans="1:34" x14ac:dyDescent="0.25">
      <c r="A2460">
        <v>1595680</v>
      </c>
      <c r="B2460" t="s">
        <v>54</v>
      </c>
      <c r="E2460">
        <v>43026</v>
      </c>
      <c r="F2460" t="s">
        <v>20</v>
      </c>
      <c r="G2460" t="s">
        <v>55</v>
      </c>
      <c r="H2460">
        <v>5433</v>
      </c>
      <c r="I2460" t="s">
        <v>81</v>
      </c>
      <c r="J2460">
        <f>VLOOKUP(I2460,Key!$A$1:$C$73,2,FALSE)</f>
        <v>43.058010000000003</v>
      </c>
      <c r="K2460">
        <f>VLOOKUP(I2460,Key!$A$1:$C$73,3,FALSE)</f>
        <v>-87.877300000000005</v>
      </c>
      <c r="L2460" t="s">
        <v>48</v>
      </c>
      <c r="M2460">
        <f>VLOOKUP(L2460,Key!$A$1:$C$73,2,FALSE)</f>
        <v>43.031320000000001</v>
      </c>
      <c r="N2460">
        <f>VLOOKUP(L2460,Key!$A$1:$C$73,3,FALSE)</f>
        <v>-87.904259999999994</v>
      </c>
      <c r="O2460">
        <v>18</v>
      </c>
      <c r="P2460">
        <v>3</v>
      </c>
      <c r="Q2460">
        <v>2.7</v>
      </c>
      <c r="R2460">
        <v>2.6</v>
      </c>
      <c r="S2460">
        <v>108</v>
      </c>
      <c r="T2460">
        <f t="shared" si="342"/>
        <v>-1</v>
      </c>
      <c r="U2460" s="1">
        <v>42848</v>
      </c>
      <c r="V2460" s="13">
        <f t="shared" si="343"/>
        <v>42826</v>
      </c>
      <c r="W2460" s="14">
        <f t="shared" si="344"/>
        <v>42848</v>
      </c>
      <c r="X2460" s="1" t="str">
        <f t="shared" si="345"/>
        <v>Sunday</v>
      </c>
      <c r="Y2460" s="2">
        <v>0.55228009259259259</v>
      </c>
      <c r="Z2460" s="2">
        <f t="shared" si="346"/>
        <v>0.54166666666666663</v>
      </c>
      <c r="AA2460">
        <f>1</f>
        <v>1</v>
      </c>
      <c r="AB2460" s="1">
        <v>42848</v>
      </c>
      <c r="AC2460" s="13">
        <f t="shared" si="347"/>
        <v>42826</v>
      </c>
      <c r="AD2460" s="14">
        <f t="shared" si="348"/>
        <v>42848</v>
      </c>
      <c r="AE2460" s="1" t="str">
        <f t="shared" si="349"/>
        <v>Sunday</v>
      </c>
      <c r="AF2460" s="2">
        <v>0.56520833333333331</v>
      </c>
      <c r="AG2460" s="2">
        <f t="shared" si="350"/>
        <v>0.58333333333333326</v>
      </c>
      <c r="AH2460" t="s">
        <v>23</v>
      </c>
    </row>
    <row r="2461" spans="1:34" x14ac:dyDescent="0.25">
      <c r="A2461">
        <v>1596126</v>
      </c>
      <c r="B2461" t="s">
        <v>54</v>
      </c>
      <c r="E2461">
        <v>53132</v>
      </c>
      <c r="F2461" t="s">
        <v>20</v>
      </c>
      <c r="G2461" t="s">
        <v>55</v>
      </c>
      <c r="H2461">
        <v>11135</v>
      </c>
      <c r="I2461" t="s">
        <v>77</v>
      </c>
      <c r="J2461">
        <f>VLOOKUP(I2461,Key!$A$1:$C$73,2,FALSE)</f>
        <v>43.036900000000003</v>
      </c>
      <c r="K2461">
        <f>VLOOKUP(I2461,Key!$A$1:$C$73,3,FALSE)</f>
        <v>-87.89667</v>
      </c>
      <c r="L2461" t="s">
        <v>77</v>
      </c>
      <c r="M2461">
        <f>VLOOKUP(L2461,Key!$A$1:$C$73,2,FALSE)</f>
        <v>43.036900000000003</v>
      </c>
      <c r="N2461">
        <f>VLOOKUP(L2461,Key!$A$1:$C$73,3,FALSE)</f>
        <v>-87.89667</v>
      </c>
      <c r="O2461">
        <v>29</v>
      </c>
      <c r="P2461">
        <v>3</v>
      </c>
      <c r="Q2461">
        <v>4.4000000000000004</v>
      </c>
      <c r="R2461">
        <v>4.0999999999999996</v>
      </c>
      <c r="S2461">
        <v>174</v>
      </c>
      <c r="T2461">
        <f t="shared" si="342"/>
        <v>-1</v>
      </c>
      <c r="U2461" s="1">
        <v>42848</v>
      </c>
      <c r="V2461" s="13">
        <f t="shared" si="343"/>
        <v>42826</v>
      </c>
      <c r="W2461" s="14">
        <f t="shared" si="344"/>
        <v>42848</v>
      </c>
      <c r="X2461" s="1" t="str">
        <f t="shared" si="345"/>
        <v>Sunday</v>
      </c>
      <c r="Y2461" s="2">
        <v>0.55418981481481489</v>
      </c>
      <c r="Z2461" s="2">
        <f t="shared" si="346"/>
        <v>0.54166666666666663</v>
      </c>
      <c r="AA2461">
        <f>1</f>
        <v>1</v>
      </c>
      <c r="AB2461" s="1">
        <v>42848</v>
      </c>
      <c r="AC2461" s="13">
        <f t="shared" si="347"/>
        <v>42826</v>
      </c>
      <c r="AD2461" s="14">
        <f t="shared" si="348"/>
        <v>42848</v>
      </c>
      <c r="AE2461" s="1" t="str">
        <f t="shared" si="349"/>
        <v>Sunday</v>
      </c>
      <c r="AF2461" s="2">
        <v>0.57486111111111116</v>
      </c>
      <c r="AG2461" s="2">
        <f t="shared" si="350"/>
        <v>0.58333333333333326</v>
      </c>
      <c r="AH2461" t="s">
        <v>25</v>
      </c>
    </row>
    <row r="2462" spans="1:34" x14ac:dyDescent="0.25">
      <c r="A2462">
        <v>1596157</v>
      </c>
      <c r="B2462" t="s">
        <v>54</v>
      </c>
      <c r="E2462">
        <v>53226</v>
      </c>
      <c r="F2462" t="s">
        <v>20</v>
      </c>
      <c r="G2462" t="s">
        <v>55</v>
      </c>
      <c r="H2462">
        <v>11067</v>
      </c>
      <c r="I2462" t="s">
        <v>90</v>
      </c>
      <c r="J2462">
        <f>VLOOKUP(I2462,Key!$A$1:$C$73,2,FALSE)</f>
        <v>43.06044</v>
      </c>
      <c r="K2462">
        <f>VLOOKUP(I2462,Key!$A$1:$C$73,3,FALSE)</f>
        <v>-88.016239999999996</v>
      </c>
      <c r="L2462" t="s">
        <v>90</v>
      </c>
      <c r="M2462">
        <f>VLOOKUP(L2462,Key!$A$1:$C$73,2,FALSE)</f>
        <v>43.06044</v>
      </c>
      <c r="N2462">
        <f>VLOOKUP(L2462,Key!$A$1:$C$73,3,FALSE)</f>
        <v>-88.016239999999996</v>
      </c>
      <c r="O2462">
        <v>123</v>
      </c>
      <c r="P2462">
        <v>12</v>
      </c>
      <c r="Q2462">
        <v>18</v>
      </c>
      <c r="R2462">
        <v>17.100000000000001</v>
      </c>
      <c r="S2462">
        <v>720</v>
      </c>
      <c r="T2462">
        <f t="shared" si="342"/>
        <v>-1</v>
      </c>
      <c r="U2462" s="1">
        <v>42848</v>
      </c>
      <c r="V2462" s="13">
        <f t="shared" si="343"/>
        <v>42826</v>
      </c>
      <c r="W2462" s="14">
        <f t="shared" si="344"/>
        <v>42848</v>
      </c>
      <c r="X2462" s="1" t="str">
        <f t="shared" si="345"/>
        <v>Sunday</v>
      </c>
      <c r="Y2462" s="2">
        <v>0.55865740740740744</v>
      </c>
      <c r="Z2462" s="2">
        <f t="shared" si="346"/>
        <v>0.54166666666666663</v>
      </c>
      <c r="AA2462">
        <f>1</f>
        <v>1</v>
      </c>
      <c r="AB2462" s="1">
        <v>42848</v>
      </c>
      <c r="AC2462" s="13">
        <f t="shared" si="347"/>
        <v>42826</v>
      </c>
      <c r="AD2462" s="14">
        <f t="shared" si="348"/>
        <v>42848</v>
      </c>
      <c r="AE2462" s="1" t="str">
        <f t="shared" si="349"/>
        <v>Sunday</v>
      </c>
      <c r="AF2462" s="2">
        <v>0.64399305555555553</v>
      </c>
      <c r="AG2462" s="2">
        <f t="shared" si="350"/>
        <v>0.625</v>
      </c>
      <c r="AH2462" t="s">
        <v>25</v>
      </c>
    </row>
    <row r="2463" spans="1:34" x14ac:dyDescent="0.25">
      <c r="A2463">
        <v>1596249</v>
      </c>
      <c r="B2463" t="s">
        <v>54</v>
      </c>
      <c r="E2463">
        <v>60099</v>
      </c>
      <c r="F2463" t="s">
        <v>20</v>
      </c>
      <c r="G2463" t="s">
        <v>55</v>
      </c>
      <c r="H2463">
        <v>5525</v>
      </c>
      <c r="I2463" t="s">
        <v>77</v>
      </c>
      <c r="J2463">
        <f>VLOOKUP(I2463,Key!$A$1:$C$73,2,FALSE)</f>
        <v>43.036900000000003</v>
      </c>
      <c r="K2463">
        <f>VLOOKUP(I2463,Key!$A$1:$C$73,3,FALSE)</f>
        <v>-87.89667</v>
      </c>
      <c r="L2463" t="s">
        <v>77</v>
      </c>
      <c r="M2463">
        <f>VLOOKUP(L2463,Key!$A$1:$C$73,2,FALSE)</f>
        <v>43.036900000000003</v>
      </c>
      <c r="N2463">
        <f>VLOOKUP(L2463,Key!$A$1:$C$73,3,FALSE)</f>
        <v>-87.89667</v>
      </c>
      <c r="O2463">
        <v>31</v>
      </c>
      <c r="P2463">
        <v>3</v>
      </c>
      <c r="Q2463">
        <v>4.7</v>
      </c>
      <c r="R2463">
        <v>4.4000000000000004</v>
      </c>
      <c r="S2463">
        <v>186</v>
      </c>
      <c r="T2463">
        <f t="shared" si="342"/>
        <v>-1</v>
      </c>
      <c r="U2463" s="1">
        <v>42848</v>
      </c>
      <c r="V2463" s="13">
        <f t="shared" si="343"/>
        <v>42826</v>
      </c>
      <c r="W2463" s="14">
        <f t="shared" si="344"/>
        <v>42848</v>
      </c>
      <c r="X2463" s="1" t="str">
        <f t="shared" si="345"/>
        <v>Sunday</v>
      </c>
      <c r="Y2463" s="2">
        <v>0.57565972222222228</v>
      </c>
      <c r="Z2463" s="2">
        <f t="shared" si="346"/>
        <v>0.58333333333333326</v>
      </c>
      <c r="AA2463">
        <f>1</f>
        <v>1</v>
      </c>
      <c r="AB2463" s="1">
        <v>42848</v>
      </c>
      <c r="AC2463" s="13">
        <f t="shared" si="347"/>
        <v>42826</v>
      </c>
      <c r="AD2463" s="14">
        <f t="shared" si="348"/>
        <v>42848</v>
      </c>
      <c r="AE2463" s="1" t="str">
        <f t="shared" si="349"/>
        <v>Sunday</v>
      </c>
      <c r="AF2463" s="2">
        <v>0.59675925925925932</v>
      </c>
      <c r="AG2463" s="2">
        <f t="shared" si="350"/>
        <v>0.58333333333333326</v>
      </c>
      <c r="AH2463" t="s">
        <v>25</v>
      </c>
    </row>
    <row r="2464" spans="1:34" x14ac:dyDescent="0.25">
      <c r="A2464">
        <v>1596306</v>
      </c>
      <c r="B2464" t="s">
        <v>54</v>
      </c>
      <c r="E2464">
        <v>19143</v>
      </c>
      <c r="F2464" t="s">
        <v>20</v>
      </c>
      <c r="G2464" t="s">
        <v>55</v>
      </c>
      <c r="H2464">
        <v>70</v>
      </c>
      <c r="I2464" t="s">
        <v>62</v>
      </c>
      <c r="J2464">
        <f>VLOOKUP(I2464,Key!$A$1:$C$73,2,FALSE)</f>
        <v>43.052460000000004</v>
      </c>
      <c r="K2464">
        <f>VLOOKUP(I2464,Key!$A$1:$C$73,3,FALSE)</f>
        <v>-87.891000000000005</v>
      </c>
      <c r="L2464" t="s">
        <v>77</v>
      </c>
      <c r="M2464">
        <f>VLOOKUP(L2464,Key!$A$1:$C$73,2,FALSE)</f>
        <v>43.036900000000003</v>
      </c>
      <c r="N2464">
        <f>VLOOKUP(L2464,Key!$A$1:$C$73,3,FALSE)</f>
        <v>-87.89667</v>
      </c>
      <c r="O2464">
        <v>18</v>
      </c>
      <c r="P2464">
        <v>3</v>
      </c>
      <c r="Q2464">
        <v>2.7</v>
      </c>
      <c r="R2464">
        <v>2.6</v>
      </c>
      <c r="S2464">
        <v>108</v>
      </c>
      <c r="T2464">
        <f t="shared" si="342"/>
        <v>-1</v>
      </c>
      <c r="U2464" s="1">
        <v>42848</v>
      </c>
      <c r="V2464" s="13">
        <f t="shared" si="343"/>
        <v>42826</v>
      </c>
      <c r="W2464" s="14">
        <f t="shared" si="344"/>
        <v>42848</v>
      </c>
      <c r="X2464" s="1" t="str">
        <f t="shared" si="345"/>
        <v>Sunday</v>
      </c>
      <c r="Y2464" s="2">
        <v>0.58642361111111108</v>
      </c>
      <c r="Z2464" s="2">
        <f t="shared" si="346"/>
        <v>0.58333333333333326</v>
      </c>
      <c r="AA2464">
        <f>1</f>
        <v>1</v>
      </c>
      <c r="AB2464" s="1">
        <v>42848</v>
      </c>
      <c r="AC2464" s="13">
        <f t="shared" si="347"/>
        <v>42826</v>
      </c>
      <c r="AD2464" s="14">
        <f t="shared" si="348"/>
        <v>42848</v>
      </c>
      <c r="AE2464" s="1" t="str">
        <f t="shared" si="349"/>
        <v>Sunday</v>
      </c>
      <c r="AF2464" s="2">
        <v>0.5992939814814815</v>
      </c>
      <c r="AG2464" s="2">
        <f t="shared" si="350"/>
        <v>0.58333333333333326</v>
      </c>
      <c r="AH2464" t="s">
        <v>23</v>
      </c>
    </row>
    <row r="2465" spans="1:34" x14ac:dyDescent="0.25">
      <c r="A2465">
        <v>1596193</v>
      </c>
      <c r="B2465" t="s">
        <v>54</v>
      </c>
      <c r="E2465">
        <v>7302</v>
      </c>
      <c r="F2465" t="s">
        <v>20</v>
      </c>
      <c r="G2465" t="s">
        <v>55</v>
      </c>
      <c r="H2465">
        <v>11046</v>
      </c>
      <c r="I2465" t="s">
        <v>22</v>
      </c>
      <c r="J2465">
        <f>VLOOKUP(I2465,Key!$A$1:$C$73,2,FALSE)</f>
        <v>43.058619999999998</v>
      </c>
      <c r="K2465">
        <f>VLOOKUP(I2465,Key!$A$1:$C$73,3,FALSE)</f>
        <v>-87.885319999999993</v>
      </c>
      <c r="L2465" t="s">
        <v>44</v>
      </c>
      <c r="M2465">
        <f>VLOOKUP(L2465,Key!$A$1:$C$73,2,FALSE)</f>
        <v>43.03886</v>
      </c>
      <c r="N2465">
        <f>VLOOKUP(L2465,Key!$A$1:$C$73,3,FALSE)</f>
        <v>-87.902720000000002</v>
      </c>
      <c r="O2465">
        <v>72</v>
      </c>
      <c r="P2465">
        <v>9</v>
      </c>
      <c r="Q2465">
        <v>10.8</v>
      </c>
      <c r="R2465">
        <v>10.3</v>
      </c>
      <c r="S2465">
        <v>432</v>
      </c>
      <c r="T2465">
        <f t="shared" si="342"/>
        <v>-1</v>
      </c>
      <c r="U2465" s="1">
        <v>42848</v>
      </c>
      <c r="V2465" s="13">
        <f t="shared" si="343"/>
        <v>42826</v>
      </c>
      <c r="W2465" s="14">
        <f t="shared" si="344"/>
        <v>42848</v>
      </c>
      <c r="X2465" s="1" t="str">
        <f t="shared" si="345"/>
        <v>Sunday</v>
      </c>
      <c r="Y2465" s="2">
        <v>0.59509259259259262</v>
      </c>
      <c r="Z2465" s="2">
        <f t="shared" si="346"/>
        <v>0.58333333333333326</v>
      </c>
      <c r="AA2465">
        <f>1</f>
        <v>1</v>
      </c>
      <c r="AB2465" s="1">
        <v>42848</v>
      </c>
      <c r="AC2465" s="13">
        <f t="shared" si="347"/>
        <v>42826</v>
      </c>
      <c r="AD2465" s="14">
        <f t="shared" si="348"/>
        <v>42848</v>
      </c>
      <c r="AE2465" s="1" t="str">
        <f t="shared" si="349"/>
        <v>Sunday</v>
      </c>
      <c r="AF2465" s="2">
        <v>0.64497685185185183</v>
      </c>
      <c r="AG2465" s="2">
        <f t="shared" si="350"/>
        <v>0.625</v>
      </c>
      <c r="AH2465" t="s">
        <v>23</v>
      </c>
    </row>
    <row r="2466" spans="1:34" x14ac:dyDescent="0.25">
      <c r="A2466">
        <v>1596400</v>
      </c>
      <c r="B2466" t="s">
        <v>54</v>
      </c>
      <c r="E2466">
        <v>60025</v>
      </c>
      <c r="F2466" t="s">
        <v>20</v>
      </c>
      <c r="G2466" t="s">
        <v>55</v>
      </c>
      <c r="H2466">
        <v>5588</v>
      </c>
      <c r="I2466" t="s">
        <v>84</v>
      </c>
      <c r="J2466">
        <f>VLOOKUP(I2466,Key!$A$1:$C$73,2,FALSE)</f>
        <v>43.040154000000001</v>
      </c>
      <c r="K2466">
        <f>VLOOKUP(I2466,Key!$A$1:$C$73,3,FALSE)</f>
        <v>-87.932113000000001</v>
      </c>
      <c r="L2466" t="s">
        <v>62</v>
      </c>
      <c r="M2466">
        <f>VLOOKUP(L2466,Key!$A$1:$C$73,2,FALSE)</f>
        <v>43.052460000000004</v>
      </c>
      <c r="N2466">
        <f>VLOOKUP(L2466,Key!$A$1:$C$73,3,FALSE)</f>
        <v>-87.891000000000005</v>
      </c>
      <c r="O2466">
        <v>74</v>
      </c>
      <c r="P2466">
        <v>9</v>
      </c>
      <c r="Q2466">
        <v>11.1</v>
      </c>
      <c r="R2466">
        <v>10.5</v>
      </c>
      <c r="S2466">
        <v>444</v>
      </c>
      <c r="T2466">
        <f t="shared" si="342"/>
        <v>-1</v>
      </c>
      <c r="U2466" s="1">
        <v>42848</v>
      </c>
      <c r="V2466" s="13">
        <f t="shared" si="343"/>
        <v>42826</v>
      </c>
      <c r="W2466" s="14">
        <f t="shared" si="344"/>
        <v>42848</v>
      </c>
      <c r="X2466" s="1" t="str">
        <f t="shared" si="345"/>
        <v>Sunday</v>
      </c>
      <c r="Y2466" s="2">
        <v>0.59858796296296302</v>
      </c>
      <c r="Z2466" s="2">
        <f t="shared" si="346"/>
        <v>0.58333333333333326</v>
      </c>
      <c r="AA2466">
        <f>1</f>
        <v>1</v>
      </c>
      <c r="AB2466" s="1">
        <v>42848</v>
      </c>
      <c r="AC2466" s="13">
        <f t="shared" si="347"/>
        <v>42826</v>
      </c>
      <c r="AD2466" s="14">
        <f t="shared" si="348"/>
        <v>42848</v>
      </c>
      <c r="AE2466" s="1" t="str">
        <f t="shared" si="349"/>
        <v>Sunday</v>
      </c>
      <c r="AF2466" s="2">
        <v>0.64983796296296303</v>
      </c>
      <c r="AG2466" s="2">
        <f t="shared" si="350"/>
        <v>0.66666666666666663</v>
      </c>
      <c r="AH2466" t="s">
        <v>23</v>
      </c>
    </row>
    <row r="2467" spans="1:34" x14ac:dyDescent="0.25">
      <c r="A2467">
        <v>1596413</v>
      </c>
      <c r="B2467" t="s">
        <v>54</v>
      </c>
      <c r="E2467">
        <v>46356</v>
      </c>
      <c r="F2467" t="s">
        <v>20</v>
      </c>
      <c r="G2467" t="s">
        <v>55</v>
      </c>
      <c r="H2467">
        <v>11143</v>
      </c>
      <c r="I2467" t="s">
        <v>84</v>
      </c>
      <c r="J2467">
        <f>VLOOKUP(I2467,Key!$A$1:$C$73,2,FALSE)</f>
        <v>43.040154000000001</v>
      </c>
      <c r="K2467">
        <f>VLOOKUP(I2467,Key!$A$1:$C$73,3,FALSE)</f>
        <v>-87.932113000000001</v>
      </c>
      <c r="L2467" t="s">
        <v>62</v>
      </c>
      <c r="M2467">
        <f>VLOOKUP(L2467,Key!$A$1:$C$73,2,FALSE)</f>
        <v>43.052460000000004</v>
      </c>
      <c r="N2467">
        <f>VLOOKUP(L2467,Key!$A$1:$C$73,3,FALSE)</f>
        <v>-87.891000000000005</v>
      </c>
      <c r="O2467">
        <v>73</v>
      </c>
      <c r="P2467">
        <v>9</v>
      </c>
      <c r="Q2467">
        <v>11</v>
      </c>
      <c r="R2467">
        <v>10.4</v>
      </c>
      <c r="S2467">
        <v>438</v>
      </c>
      <c r="T2467">
        <f t="shared" si="342"/>
        <v>-1</v>
      </c>
      <c r="U2467" s="1">
        <v>42848</v>
      </c>
      <c r="V2467" s="13">
        <f t="shared" si="343"/>
        <v>42826</v>
      </c>
      <c r="W2467" s="14">
        <f t="shared" si="344"/>
        <v>42848</v>
      </c>
      <c r="X2467" s="1" t="str">
        <f t="shared" si="345"/>
        <v>Sunday</v>
      </c>
      <c r="Y2467" s="2">
        <v>0.59915509259259259</v>
      </c>
      <c r="Z2467" s="2">
        <f t="shared" si="346"/>
        <v>0.58333333333333326</v>
      </c>
      <c r="AA2467">
        <f>1</f>
        <v>1</v>
      </c>
      <c r="AB2467" s="1">
        <v>42848</v>
      </c>
      <c r="AC2467" s="13">
        <f t="shared" si="347"/>
        <v>42826</v>
      </c>
      <c r="AD2467" s="14">
        <f t="shared" si="348"/>
        <v>42848</v>
      </c>
      <c r="AE2467" s="1" t="str">
        <f t="shared" si="349"/>
        <v>Sunday</v>
      </c>
      <c r="AF2467" s="2">
        <v>0.64994212962962961</v>
      </c>
      <c r="AG2467" s="2">
        <f t="shared" si="350"/>
        <v>0.66666666666666663</v>
      </c>
      <c r="AH2467" t="s">
        <v>23</v>
      </c>
    </row>
    <row r="2468" spans="1:34" x14ac:dyDescent="0.25">
      <c r="A2468">
        <v>1222400</v>
      </c>
      <c r="B2468" t="s">
        <v>54</v>
      </c>
      <c r="E2468">
        <v>53202</v>
      </c>
      <c r="F2468" t="s">
        <v>20</v>
      </c>
      <c r="G2468" t="s">
        <v>55</v>
      </c>
      <c r="H2468">
        <v>5442</v>
      </c>
      <c r="I2468" t="s">
        <v>33</v>
      </c>
      <c r="J2468">
        <f>VLOOKUP(I2468,Key!$A$1:$C$73,2,FALSE)</f>
        <v>43.045712999999999</v>
      </c>
      <c r="K2468">
        <f>VLOOKUP(I2468,Key!$A$1:$C$73,3,FALSE)</f>
        <v>-87.899756999999994</v>
      </c>
      <c r="L2468" t="s">
        <v>22</v>
      </c>
      <c r="M2468">
        <f>VLOOKUP(L2468,Key!$A$1:$C$73,2,FALSE)</f>
        <v>43.058619999999998</v>
      </c>
      <c r="N2468">
        <f>VLOOKUP(L2468,Key!$A$1:$C$73,3,FALSE)</f>
        <v>-87.885319999999993</v>
      </c>
      <c r="O2468">
        <v>12</v>
      </c>
      <c r="P2468">
        <v>3</v>
      </c>
      <c r="Q2468">
        <v>1.8</v>
      </c>
      <c r="R2468">
        <v>1.7</v>
      </c>
      <c r="S2468">
        <v>72</v>
      </c>
      <c r="T2468">
        <f t="shared" si="342"/>
        <v>-1</v>
      </c>
      <c r="U2468" s="1">
        <v>42848</v>
      </c>
      <c r="V2468" s="13">
        <f t="shared" si="343"/>
        <v>42826</v>
      </c>
      <c r="W2468" s="14">
        <f t="shared" si="344"/>
        <v>42848</v>
      </c>
      <c r="X2468" s="1" t="str">
        <f t="shared" si="345"/>
        <v>Sunday</v>
      </c>
      <c r="Y2468" s="2">
        <v>0.60903935185185187</v>
      </c>
      <c r="Z2468" s="2">
        <f t="shared" si="346"/>
        <v>0.625</v>
      </c>
      <c r="AA2468">
        <f>1</f>
        <v>1</v>
      </c>
      <c r="AB2468" s="1">
        <v>42848</v>
      </c>
      <c r="AC2468" s="13">
        <f t="shared" si="347"/>
        <v>42826</v>
      </c>
      <c r="AD2468" s="14">
        <f t="shared" si="348"/>
        <v>42848</v>
      </c>
      <c r="AE2468" s="1" t="str">
        <f t="shared" si="349"/>
        <v>Sunday</v>
      </c>
      <c r="AF2468" s="2">
        <v>0.61804398148148143</v>
      </c>
      <c r="AG2468" s="2">
        <f t="shared" si="350"/>
        <v>0.625</v>
      </c>
      <c r="AH2468" t="s">
        <v>23</v>
      </c>
    </row>
    <row r="2469" spans="1:34" x14ac:dyDescent="0.25">
      <c r="A2469">
        <v>1596698</v>
      </c>
      <c r="B2469" t="s">
        <v>54</v>
      </c>
      <c r="E2469">
        <v>53202</v>
      </c>
      <c r="F2469" t="s">
        <v>20</v>
      </c>
      <c r="G2469" t="s">
        <v>55</v>
      </c>
      <c r="H2469">
        <v>5454</v>
      </c>
      <c r="I2469" t="s">
        <v>80</v>
      </c>
      <c r="J2469">
        <f>VLOOKUP(I2469,Key!$A$1:$C$73,2,FALSE)</f>
        <v>43.060250000000003</v>
      </c>
      <c r="K2469">
        <f>VLOOKUP(I2469,Key!$A$1:$C$73,3,FALSE)</f>
        <v>-87.892169999999993</v>
      </c>
      <c r="L2469" t="s">
        <v>67</v>
      </c>
      <c r="M2469">
        <f>VLOOKUP(L2469,Key!$A$1:$C$73,2,FALSE)</f>
        <v>43.05847</v>
      </c>
      <c r="N2469">
        <f>VLOOKUP(L2469,Key!$A$1:$C$73,3,FALSE)</f>
        <v>-87.898079999999993</v>
      </c>
      <c r="O2469">
        <v>30</v>
      </c>
      <c r="P2469">
        <v>3</v>
      </c>
      <c r="Q2469">
        <v>4.5</v>
      </c>
      <c r="R2469">
        <v>4.3</v>
      </c>
      <c r="S2469">
        <v>180</v>
      </c>
      <c r="T2469">
        <f t="shared" si="342"/>
        <v>-1</v>
      </c>
      <c r="U2469" s="1">
        <v>42848</v>
      </c>
      <c r="V2469" s="13">
        <f t="shared" si="343"/>
        <v>42826</v>
      </c>
      <c r="W2469" s="14">
        <f t="shared" si="344"/>
        <v>42848</v>
      </c>
      <c r="X2469" s="1" t="str">
        <f t="shared" si="345"/>
        <v>Sunday</v>
      </c>
      <c r="Y2469" s="2">
        <v>0.65041666666666664</v>
      </c>
      <c r="Z2469" s="2">
        <f t="shared" si="346"/>
        <v>0.66666666666666663</v>
      </c>
      <c r="AA2469">
        <f>1</f>
        <v>1</v>
      </c>
      <c r="AB2469" s="1">
        <v>42848</v>
      </c>
      <c r="AC2469" s="13">
        <f t="shared" si="347"/>
        <v>42826</v>
      </c>
      <c r="AD2469" s="14">
        <f t="shared" si="348"/>
        <v>42848</v>
      </c>
      <c r="AE2469" s="1" t="str">
        <f t="shared" si="349"/>
        <v>Sunday</v>
      </c>
      <c r="AF2469" s="2">
        <v>0.67144675925925934</v>
      </c>
      <c r="AG2469" s="2">
        <f t="shared" si="350"/>
        <v>0.66666666666666663</v>
      </c>
      <c r="AH2469" t="s">
        <v>23</v>
      </c>
    </row>
    <row r="2470" spans="1:34" x14ac:dyDescent="0.25">
      <c r="A2470">
        <v>1596703</v>
      </c>
      <c r="B2470" t="s">
        <v>54</v>
      </c>
      <c r="F2470" t="s">
        <v>20</v>
      </c>
      <c r="G2470" t="s">
        <v>55</v>
      </c>
      <c r="H2470">
        <v>5536</v>
      </c>
      <c r="I2470" t="s">
        <v>72</v>
      </c>
      <c r="J2470">
        <f>VLOOKUP(I2470,Key!$A$1:$C$73,2,FALSE)</f>
        <v>43.060839999999999</v>
      </c>
      <c r="K2470">
        <f>VLOOKUP(I2470,Key!$A$1:$C$73,3,FALSE)</f>
        <v>-88.001940000000005</v>
      </c>
      <c r="L2470" t="s">
        <v>91</v>
      </c>
      <c r="M2470">
        <f>VLOOKUP(L2470,Key!$A$1:$C$73,2,FALSE)</f>
        <v>43.048609999999996</v>
      </c>
      <c r="N2470">
        <f>VLOOKUP(L2470,Key!$A$1:$C$73,3,FALSE)</f>
        <v>-88.008480000000006</v>
      </c>
      <c r="O2470">
        <v>37</v>
      </c>
      <c r="P2470">
        <v>6</v>
      </c>
      <c r="Q2470">
        <v>5.6</v>
      </c>
      <c r="R2470">
        <v>5.3</v>
      </c>
      <c r="S2470">
        <v>222</v>
      </c>
      <c r="T2470">
        <f t="shared" si="342"/>
        <v>-1</v>
      </c>
      <c r="U2470" s="1">
        <v>42848</v>
      </c>
      <c r="V2470" s="13">
        <f t="shared" si="343"/>
        <v>42826</v>
      </c>
      <c r="W2470" s="14">
        <f t="shared" si="344"/>
        <v>42848</v>
      </c>
      <c r="X2470" s="1" t="str">
        <f t="shared" si="345"/>
        <v>Sunday</v>
      </c>
      <c r="Y2470" s="2">
        <v>0.65118055555555554</v>
      </c>
      <c r="Z2470" s="2">
        <f t="shared" si="346"/>
        <v>0.66666666666666663</v>
      </c>
      <c r="AA2470">
        <f>1</f>
        <v>1</v>
      </c>
      <c r="AB2470" s="1">
        <v>42848</v>
      </c>
      <c r="AC2470" s="13">
        <f t="shared" si="347"/>
        <v>42826</v>
      </c>
      <c r="AD2470" s="14">
        <f t="shared" si="348"/>
        <v>42848</v>
      </c>
      <c r="AE2470" s="1" t="str">
        <f t="shared" si="349"/>
        <v>Sunday</v>
      </c>
      <c r="AF2470" s="2">
        <v>0.67678240740740747</v>
      </c>
      <c r="AG2470" s="2">
        <f t="shared" si="350"/>
        <v>0.66666666666666663</v>
      </c>
      <c r="AH2470" t="s">
        <v>23</v>
      </c>
    </row>
    <row r="2471" spans="1:34" x14ac:dyDescent="0.25">
      <c r="A2471">
        <v>1596705</v>
      </c>
      <c r="B2471" t="s">
        <v>54</v>
      </c>
      <c r="F2471" t="s">
        <v>20</v>
      </c>
      <c r="G2471" t="s">
        <v>55</v>
      </c>
      <c r="H2471">
        <v>5567</v>
      </c>
      <c r="I2471" t="s">
        <v>52</v>
      </c>
      <c r="J2471">
        <f>VLOOKUP(I2471,Key!$A$1:$C$73,2,FALSE)</f>
        <v>43.042490000000001</v>
      </c>
      <c r="K2471">
        <f>VLOOKUP(I2471,Key!$A$1:$C$73,3,FALSE)</f>
        <v>-87.909959999999998</v>
      </c>
      <c r="L2471" t="s">
        <v>44</v>
      </c>
      <c r="M2471">
        <f>VLOOKUP(L2471,Key!$A$1:$C$73,2,FALSE)</f>
        <v>43.03886</v>
      </c>
      <c r="N2471">
        <f>VLOOKUP(L2471,Key!$A$1:$C$73,3,FALSE)</f>
        <v>-87.902720000000002</v>
      </c>
      <c r="O2471">
        <v>56</v>
      </c>
      <c r="P2471">
        <v>6</v>
      </c>
      <c r="Q2471">
        <v>8.4</v>
      </c>
      <c r="R2471">
        <v>8</v>
      </c>
      <c r="S2471">
        <v>336</v>
      </c>
      <c r="T2471">
        <f t="shared" si="342"/>
        <v>-1</v>
      </c>
      <c r="U2471" s="1">
        <v>42848</v>
      </c>
      <c r="V2471" s="13">
        <f t="shared" si="343"/>
        <v>42826</v>
      </c>
      <c r="W2471" s="14">
        <f t="shared" si="344"/>
        <v>42848</v>
      </c>
      <c r="X2471" s="1" t="str">
        <f t="shared" si="345"/>
        <v>Sunday</v>
      </c>
      <c r="Y2471" s="2">
        <v>0.65127314814814818</v>
      </c>
      <c r="Z2471" s="2">
        <f t="shared" si="346"/>
        <v>0.66666666666666663</v>
      </c>
      <c r="AA2471">
        <f>1</f>
        <v>1</v>
      </c>
      <c r="AB2471" s="1">
        <v>42848</v>
      </c>
      <c r="AC2471" s="13">
        <f t="shared" si="347"/>
        <v>42826</v>
      </c>
      <c r="AD2471" s="14">
        <f t="shared" si="348"/>
        <v>42848</v>
      </c>
      <c r="AE2471" s="1" t="str">
        <f t="shared" si="349"/>
        <v>Sunday</v>
      </c>
      <c r="AF2471" s="2">
        <v>0.6900115740740741</v>
      </c>
      <c r="AG2471" s="2">
        <f t="shared" si="350"/>
        <v>0.70833333333333326</v>
      </c>
      <c r="AH2471" t="s">
        <v>23</v>
      </c>
    </row>
    <row r="2472" spans="1:34" x14ac:dyDescent="0.25">
      <c r="A2472">
        <v>1596687</v>
      </c>
      <c r="B2472" t="s">
        <v>54</v>
      </c>
      <c r="E2472">
        <v>54173</v>
      </c>
      <c r="F2472" t="s">
        <v>20</v>
      </c>
      <c r="G2472" t="s">
        <v>55</v>
      </c>
      <c r="H2472">
        <v>11147</v>
      </c>
      <c r="I2472" t="s">
        <v>79</v>
      </c>
      <c r="J2472">
        <f>VLOOKUP(I2472,Key!$A$1:$C$73,2,FALSE)</f>
        <v>43.04804</v>
      </c>
      <c r="K2472">
        <f>VLOOKUP(I2472,Key!$A$1:$C$73,3,FALSE)</f>
        <v>-87.896720000000002</v>
      </c>
      <c r="L2472" t="s">
        <v>36</v>
      </c>
      <c r="M2472">
        <f>VLOOKUP(L2472,Key!$A$1:$C$73,2,FALSE)</f>
        <v>43.03519</v>
      </c>
      <c r="N2472">
        <f>VLOOKUP(L2472,Key!$A$1:$C$73,3,FALSE)</f>
        <v>-87.907390000000007</v>
      </c>
      <c r="O2472">
        <v>26</v>
      </c>
      <c r="P2472">
        <v>3</v>
      </c>
      <c r="Q2472">
        <v>3.9</v>
      </c>
      <c r="R2472">
        <v>3.7</v>
      </c>
      <c r="S2472">
        <v>156</v>
      </c>
      <c r="T2472">
        <f t="shared" si="342"/>
        <v>-1</v>
      </c>
      <c r="U2472" s="1">
        <v>42848</v>
      </c>
      <c r="V2472" s="13">
        <f t="shared" si="343"/>
        <v>42826</v>
      </c>
      <c r="W2472" s="14">
        <f t="shared" si="344"/>
        <v>42848</v>
      </c>
      <c r="X2472" s="1" t="str">
        <f t="shared" si="345"/>
        <v>Sunday</v>
      </c>
      <c r="Y2472" s="2">
        <v>0.65283564814814821</v>
      </c>
      <c r="Z2472" s="2">
        <f t="shared" si="346"/>
        <v>0.66666666666666663</v>
      </c>
      <c r="AA2472">
        <f>1</f>
        <v>1</v>
      </c>
      <c r="AB2472" s="1">
        <v>42848</v>
      </c>
      <c r="AC2472" s="13">
        <f t="shared" si="347"/>
        <v>42826</v>
      </c>
      <c r="AD2472" s="14">
        <f t="shared" si="348"/>
        <v>42848</v>
      </c>
      <c r="AE2472" s="1" t="str">
        <f t="shared" si="349"/>
        <v>Sunday</v>
      </c>
      <c r="AF2472" s="2">
        <v>0.67108796296296302</v>
      </c>
      <c r="AG2472" s="2">
        <f t="shared" si="350"/>
        <v>0.66666666666666663</v>
      </c>
      <c r="AH2472" t="s">
        <v>23</v>
      </c>
    </row>
    <row r="2473" spans="1:34" x14ac:dyDescent="0.25">
      <c r="A2473">
        <v>1596788</v>
      </c>
      <c r="B2473" t="s">
        <v>54</v>
      </c>
      <c r="E2473">
        <v>77345</v>
      </c>
      <c r="F2473" t="s">
        <v>20</v>
      </c>
      <c r="G2473" t="s">
        <v>55</v>
      </c>
      <c r="H2473">
        <v>11126</v>
      </c>
      <c r="I2473" t="s">
        <v>26</v>
      </c>
      <c r="J2473">
        <f>VLOOKUP(I2473,Key!$A$1:$C$73,2,FALSE)</f>
        <v>43.034619999999997</v>
      </c>
      <c r="K2473">
        <f>VLOOKUP(I2473,Key!$A$1:$C$73,3,FALSE)</f>
        <v>-87.917500000000004</v>
      </c>
      <c r="L2473" t="s">
        <v>81</v>
      </c>
      <c r="M2473">
        <f>VLOOKUP(L2473,Key!$A$1:$C$73,2,FALSE)</f>
        <v>43.058010000000003</v>
      </c>
      <c r="N2473">
        <f>VLOOKUP(L2473,Key!$A$1:$C$73,3,FALSE)</f>
        <v>-87.877300000000005</v>
      </c>
      <c r="O2473">
        <v>66</v>
      </c>
      <c r="P2473">
        <v>9</v>
      </c>
      <c r="Q2473">
        <v>9.9</v>
      </c>
      <c r="R2473">
        <v>9.4</v>
      </c>
      <c r="S2473">
        <v>396</v>
      </c>
      <c r="T2473">
        <f t="shared" si="342"/>
        <v>-1</v>
      </c>
      <c r="U2473" s="1">
        <v>42848</v>
      </c>
      <c r="V2473" s="13">
        <f t="shared" si="343"/>
        <v>42826</v>
      </c>
      <c r="W2473" s="14">
        <f t="shared" si="344"/>
        <v>42848</v>
      </c>
      <c r="X2473" s="1" t="str">
        <f t="shared" si="345"/>
        <v>Sunday</v>
      </c>
      <c r="Y2473" s="2">
        <v>0.65947916666666673</v>
      </c>
      <c r="Z2473" s="2">
        <f t="shared" si="346"/>
        <v>0.66666666666666663</v>
      </c>
      <c r="AA2473">
        <f>1</f>
        <v>1</v>
      </c>
      <c r="AB2473" s="1">
        <v>42848</v>
      </c>
      <c r="AC2473" s="13">
        <f t="shared" si="347"/>
        <v>42826</v>
      </c>
      <c r="AD2473" s="14">
        <f t="shared" si="348"/>
        <v>42848</v>
      </c>
      <c r="AE2473" s="1" t="str">
        <f t="shared" si="349"/>
        <v>Sunday</v>
      </c>
      <c r="AF2473" s="2">
        <v>0.70486111111111116</v>
      </c>
      <c r="AG2473" s="2">
        <f t="shared" si="350"/>
        <v>0.70833333333333326</v>
      </c>
      <c r="AH2473" t="s">
        <v>23</v>
      </c>
    </row>
    <row r="2474" spans="1:34" x14ac:dyDescent="0.25">
      <c r="A2474">
        <v>1597122</v>
      </c>
      <c r="B2474" t="s">
        <v>54</v>
      </c>
      <c r="E2474">
        <v>53202</v>
      </c>
      <c r="F2474" t="s">
        <v>20</v>
      </c>
      <c r="G2474" t="s">
        <v>55</v>
      </c>
      <c r="H2474">
        <v>255</v>
      </c>
      <c r="I2474" t="s">
        <v>82</v>
      </c>
      <c r="J2474">
        <f>VLOOKUP(I2474,Key!$A$1:$C$73,2,FALSE)</f>
        <v>43.040349999999997</v>
      </c>
      <c r="K2474">
        <f>VLOOKUP(I2474,Key!$A$1:$C$73,3,FALSE)</f>
        <v>-87.920760000000001</v>
      </c>
      <c r="L2474" t="s">
        <v>82</v>
      </c>
      <c r="M2474">
        <f>VLOOKUP(L2474,Key!$A$1:$C$73,2,FALSE)</f>
        <v>43.040349999999997</v>
      </c>
      <c r="N2474">
        <f>VLOOKUP(L2474,Key!$A$1:$C$73,3,FALSE)</f>
        <v>-87.920760000000001</v>
      </c>
      <c r="O2474">
        <v>5</v>
      </c>
      <c r="P2474">
        <v>3</v>
      </c>
      <c r="Q2474">
        <v>0.8</v>
      </c>
      <c r="R2474">
        <v>0.7</v>
      </c>
      <c r="S2474">
        <v>30</v>
      </c>
      <c r="T2474">
        <f t="shared" si="342"/>
        <v>-1</v>
      </c>
      <c r="U2474" s="1">
        <v>42848</v>
      </c>
      <c r="V2474" s="13">
        <f t="shared" si="343"/>
        <v>42826</v>
      </c>
      <c r="W2474" s="14">
        <f t="shared" si="344"/>
        <v>42848</v>
      </c>
      <c r="X2474" s="1" t="str">
        <f t="shared" si="345"/>
        <v>Sunday</v>
      </c>
      <c r="Y2474" s="2">
        <v>0.72287037037037039</v>
      </c>
      <c r="Z2474" s="2">
        <f t="shared" si="346"/>
        <v>0.70833333333333326</v>
      </c>
      <c r="AA2474">
        <f>1</f>
        <v>1</v>
      </c>
      <c r="AB2474" s="1">
        <v>42848</v>
      </c>
      <c r="AC2474" s="13">
        <f t="shared" si="347"/>
        <v>42826</v>
      </c>
      <c r="AD2474" s="14">
        <f t="shared" si="348"/>
        <v>42848</v>
      </c>
      <c r="AE2474" s="1" t="str">
        <f t="shared" si="349"/>
        <v>Sunday</v>
      </c>
      <c r="AF2474" s="2">
        <v>0.72571759259259261</v>
      </c>
      <c r="AG2474" s="2">
        <f t="shared" si="350"/>
        <v>0.70833333333333326</v>
      </c>
      <c r="AH2474" t="s">
        <v>25</v>
      </c>
    </row>
    <row r="2475" spans="1:34" x14ac:dyDescent="0.25">
      <c r="A2475">
        <v>1597186</v>
      </c>
      <c r="B2475" t="s">
        <v>54</v>
      </c>
      <c r="E2475">
        <v>53045</v>
      </c>
      <c r="F2475" t="s">
        <v>20</v>
      </c>
      <c r="G2475" t="s">
        <v>55</v>
      </c>
      <c r="H2475">
        <v>9</v>
      </c>
      <c r="I2475" t="s">
        <v>48</v>
      </c>
      <c r="J2475">
        <f>VLOOKUP(I2475,Key!$A$1:$C$73,2,FALSE)</f>
        <v>43.031320000000001</v>
      </c>
      <c r="K2475">
        <f>VLOOKUP(I2475,Key!$A$1:$C$73,3,FALSE)</f>
        <v>-87.904259999999994</v>
      </c>
      <c r="L2475" t="s">
        <v>48</v>
      </c>
      <c r="M2475">
        <f>VLOOKUP(L2475,Key!$A$1:$C$73,2,FALSE)</f>
        <v>43.031320000000001</v>
      </c>
      <c r="N2475">
        <f>VLOOKUP(L2475,Key!$A$1:$C$73,3,FALSE)</f>
        <v>-87.904259999999994</v>
      </c>
      <c r="O2475">
        <v>39</v>
      </c>
      <c r="P2475">
        <v>6</v>
      </c>
      <c r="Q2475">
        <v>5.9</v>
      </c>
      <c r="R2475">
        <v>5.6</v>
      </c>
      <c r="S2475">
        <v>234</v>
      </c>
      <c r="T2475">
        <f t="shared" si="342"/>
        <v>-1</v>
      </c>
      <c r="U2475" s="1">
        <v>42848</v>
      </c>
      <c r="V2475" s="13">
        <f t="shared" si="343"/>
        <v>42826</v>
      </c>
      <c r="W2475" s="14">
        <f t="shared" si="344"/>
        <v>42848</v>
      </c>
      <c r="X2475" s="1" t="str">
        <f t="shared" si="345"/>
        <v>Sunday</v>
      </c>
      <c r="Y2475" s="2">
        <v>0.73365740740740737</v>
      </c>
      <c r="Z2475" s="2">
        <f t="shared" si="346"/>
        <v>0.75</v>
      </c>
      <c r="AA2475">
        <f>1</f>
        <v>1</v>
      </c>
      <c r="AB2475" s="1">
        <v>42848</v>
      </c>
      <c r="AC2475" s="13">
        <f t="shared" si="347"/>
        <v>42826</v>
      </c>
      <c r="AD2475" s="14">
        <f t="shared" si="348"/>
        <v>42848</v>
      </c>
      <c r="AE2475" s="1" t="str">
        <f t="shared" si="349"/>
        <v>Sunday</v>
      </c>
      <c r="AF2475" s="2">
        <v>0.76083333333333336</v>
      </c>
      <c r="AG2475" s="2">
        <f t="shared" si="350"/>
        <v>0.75</v>
      </c>
      <c r="AH2475" t="s">
        <v>25</v>
      </c>
    </row>
    <row r="2476" spans="1:34" x14ac:dyDescent="0.25">
      <c r="A2476">
        <v>1597538</v>
      </c>
      <c r="B2476" t="s">
        <v>54</v>
      </c>
      <c r="E2476">
        <v>12345</v>
      </c>
      <c r="F2476" t="s">
        <v>20</v>
      </c>
      <c r="G2476" t="s">
        <v>55</v>
      </c>
      <c r="H2476">
        <v>11120</v>
      </c>
      <c r="I2476" t="s">
        <v>77</v>
      </c>
      <c r="J2476">
        <f>VLOOKUP(I2476,Key!$A$1:$C$73,2,FALSE)</f>
        <v>43.036900000000003</v>
      </c>
      <c r="K2476">
        <f>VLOOKUP(I2476,Key!$A$1:$C$73,3,FALSE)</f>
        <v>-87.89667</v>
      </c>
      <c r="L2476" t="s">
        <v>34</v>
      </c>
      <c r="M2476">
        <f>VLOOKUP(L2476,Key!$A$1:$C$73,2,FALSE)</f>
        <v>43.05097</v>
      </c>
      <c r="N2476">
        <f>VLOOKUP(L2476,Key!$A$1:$C$73,3,FALSE)</f>
        <v>-87.906440000000003</v>
      </c>
      <c r="O2476">
        <v>24</v>
      </c>
      <c r="P2476">
        <v>3</v>
      </c>
      <c r="Q2476">
        <v>3.6</v>
      </c>
      <c r="R2476">
        <v>3.4</v>
      </c>
      <c r="S2476">
        <v>144</v>
      </c>
      <c r="T2476">
        <f t="shared" si="342"/>
        <v>-1</v>
      </c>
      <c r="U2476" s="1">
        <v>42848</v>
      </c>
      <c r="V2476" s="13">
        <f t="shared" si="343"/>
        <v>42826</v>
      </c>
      <c r="W2476" s="14">
        <f t="shared" si="344"/>
        <v>42848</v>
      </c>
      <c r="X2476" s="1" t="str">
        <f t="shared" si="345"/>
        <v>Sunday</v>
      </c>
      <c r="Y2476" s="2">
        <v>0.89547453703703705</v>
      </c>
      <c r="Z2476" s="2">
        <f t="shared" si="346"/>
        <v>0.875</v>
      </c>
      <c r="AA2476">
        <f>1</f>
        <v>1</v>
      </c>
      <c r="AB2476" s="1">
        <v>42848</v>
      </c>
      <c r="AC2476" s="13">
        <f t="shared" si="347"/>
        <v>42826</v>
      </c>
      <c r="AD2476" s="14">
        <f t="shared" si="348"/>
        <v>42848</v>
      </c>
      <c r="AE2476" s="1" t="str">
        <f t="shared" si="349"/>
        <v>Sunday</v>
      </c>
      <c r="AF2476" s="2">
        <v>0.91196759259259252</v>
      </c>
      <c r="AG2476" s="2">
        <f t="shared" si="350"/>
        <v>0.91666666666666663</v>
      </c>
      <c r="AH2476" t="s">
        <v>23</v>
      </c>
    </row>
    <row r="2477" spans="1:34" x14ac:dyDescent="0.25">
      <c r="A2477">
        <v>1597792</v>
      </c>
      <c r="B2477" t="s">
        <v>54</v>
      </c>
      <c r="E2477">
        <v>53202</v>
      </c>
      <c r="F2477" t="s">
        <v>20</v>
      </c>
      <c r="G2477" t="s">
        <v>55</v>
      </c>
      <c r="H2477">
        <v>31</v>
      </c>
      <c r="I2477" t="s">
        <v>22</v>
      </c>
      <c r="J2477">
        <f>VLOOKUP(I2477,Key!$A$1:$C$73,2,FALSE)</f>
        <v>43.058619999999998</v>
      </c>
      <c r="K2477">
        <f>VLOOKUP(I2477,Key!$A$1:$C$73,3,FALSE)</f>
        <v>-87.885319999999993</v>
      </c>
      <c r="L2477" t="s">
        <v>66</v>
      </c>
      <c r="M2477">
        <f>VLOOKUP(L2477,Key!$A$1:$C$73,2,FALSE)</f>
        <v>43.078530000000001</v>
      </c>
      <c r="N2477">
        <f>VLOOKUP(L2477,Key!$A$1:$C$73,3,FALSE)</f>
        <v>-87.882620000000003</v>
      </c>
      <c r="O2477">
        <v>14</v>
      </c>
      <c r="P2477">
        <v>3</v>
      </c>
      <c r="Q2477">
        <v>2.1</v>
      </c>
      <c r="R2477">
        <v>2</v>
      </c>
      <c r="S2477">
        <v>84</v>
      </c>
      <c r="T2477">
        <f t="shared" si="342"/>
        <v>-1</v>
      </c>
      <c r="U2477" s="1">
        <v>42849</v>
      </c>
      <c r="V2477" s="13">
        <f t="shared" si="343"/>
        <v>42826</v>
      </c>
      <c r="W2477" s="14">
        <f t="shared" si="344"/>
        <v>42849</v>
      </c>
      <c r="X2477" s="1" t="str">
        <f t="shared" si="345"/>
        <v>Monday</v>
      </c>
      <c r="Y2477" s="2">
        <v>0.41590277777777779</v>
      </c>
      <c r="Z2477" s="2">
        <f t="shared" si="346"/>
        <v>0.41666666666666663</v>
      </c>
      <c r="AA2477">
        <f>1</f>
        <v>1</v>
      </c>
      <c r="AB2477" s="1">
        <v>42849</v>
      </c>
      <c r="AC2477" s="13">
        <f t="shared" si="347"/>
        <v>42826</v>
      </c>
      <c r="AD2477" s="14">
        <f t="shared" si="348"/>
        <v>42849</v>
      </c>
      <c r="AE2477" s="1" t="str">
        <f t="shared" si="349"/>
        <v>Monday</v>
      </c>
      <c r="AF2477" s="2">
        <v>0.42539351851851853</v>
      </c>
      <c r="AG2477" s="2">
        <f t="shared" si="350"/>
        <v>0.41666666666666663</v>
      </c>
      <c r="AH2477" t="s">
        <v>23</v>
      </c>
    </row>
    <row r="2478" spans="1:34" x14ac:dyDescent="0.25">
      <c r="A2478">
        <v>1586923</v>
      </c>
      <c r="B2478" t="s">
        <v>54</v>
      </c>
      <c r="E2478">
        <v>53204</v>
      </c>
      <c r="F2478" t="s">
        <v>20</v>
      </c>
      <c r="G2478" t="s">
        <v>55</v>
      </c>
      <c r="H2478">
        <v>5586</v>
      </c>
      <c r="I2478" t="s">
        <v>62</v>
      </c>
      <c r="J2478">
        <f>VLOOKUP(I2478,Key!$A$1:$C$73,2,FALSE)</f>
        <v>43.052460000000004</v>
      </c>
      <c r="K2478">
        <f>VLOOKUP(I2478,Key!$A$1:$C$73,3,FALSE)</f>
        <v>-87.891000000000005</v>
      </c>
      <c r="L2478" t="s">
        <v>62</v>
      </c>
      <c r="M2478">
        <f>VLOOKUP(L2478,Key!$A$1:$C$73,2,FALSE)</f>
        <v>43.052460000000004</v>
      </c>
      <c r="N2478">
        <f>VLOOKUP(L2478,Key!$A$1:$C$73,3,FALSE)</f>
        <v>-87.891000000000005</v>
      </c>
      <c r="O2478">
        <v>2</v>
      </c>
      <c r="P2478">
        <v>0</v>
      </c>
      <c r="Q2478">
        <v>0.3</v>
      </c>
      <c r="R2478">
        <v>0.3</v>
      </c>
      <c r="S2478">
        <v>12</v>
      </c>
      <c r="T2478">
        <f t="shared" si="342"/>
        <v>-1</v>
      </c>
      <c r="U2478" s="1">
        <v>42842</v>
      </c>
      <c r="V2478" s="13">
        <f t="shared" si="343"/>
        <v>42826</v>
      </c>
      <c r="W2478" s="14">
        <f t="shared" si="344"/>
        <v>42842</v>
      </c>
      <c r="X2478" s="1" t="str">
        <f t="shared" si="345"/>
        <v>Monday</v>
      </c>
      <c r="Y2478" s="2">
        <v>0.84280092592592604</v>
      </c>
      <c r="Z2478" s="2">
        <f t="shared" si="346"/>
        <v>0.83333333333333326</v>
      </c>
      <c r="AA2478">
        <f>1</f>
        <v>1</v>
      </c>
      <c r="AB2478" s="1">
        <v>42842</v>
      </c>
      <c r="AC2478" s="13">
        <f t="shared" si="347"/>
        <v>42826</v>
      </c>
      <c r="AD2478" s="14">
        <f t="shared" si="348"/>
        <v>42842</v>
      </c>
      <c r="AE2478" s="1" t="str">
        <f t="shared" si="349"/>
        <v>Monday</v>
      </c>
      <c r="AF2478" s="2">
        <v>0.84393518518518518</v>
      </c>
      <c r="AG2478" s="2">
        <f t="shared" si="350"/>
        <v>0.83333333333333326</v>
      </c>
      <c r="AH2478" t="s">
        <v>25</v>
      </c>
    </row>
    <row r="2479" spans="1:34" x14ac:dyDescent="0.25">
      <c r="A2479">
        <v>1588161</v>
      </c>
      <c r="B2479" t="s">
        <v>54</v>
      </c>
      <c r="E2479">
        <v>53207</v>
      </c>
      <c r="F2479" t="s">
        <v>20</v>
      </c>
      <c r="G2479" t="s">
        <v>55</v>
      </c>
      <c r="H2479">
        <v>136</v>
      </c>
      <c r="I2479" t="s">
        <v>56</v>
      </c>
      <c r="J2479">
        <f>VLOOKUP(I2479,Key!$A$1:$C$73,2,FALSE)</f>
        <v>43.004728999999998</v>
      </c>
      <c r="K2479">
        <f>VLOOKUP(I2479,Key!$A$1:$C$73,3,FALSE)</f>
        <v>-87.905463999999995</v>
      </c>
      <c r="L2479" t="s">
        <v>56</v>
      </c>
      <c r="M2479">
        <f>VLOOKUP(L2479,Key!$A$1:$C$73,2,FALSE)</f>
        <v>43.004728999999998</v>
      </c>
      <c r="N2479">
        <f>VLOOKUP(L2479,Key!$A$1:$C$73,3,FALSE)</f>
        <v>-87.905463999999995</v>
      </c>
      <c r="O2479">
        <v>48</v>
      </c>
      <c r="P2479">
        <v>6</v>
      </c>
      <c r="Q2479">
        <v>7.2</v>
      </c>
      <c r="R2479">
        <v>6.8</v>
      </c>
      <c r="S2479">
        <v>288</v>
      </c>
      <c r="T2479">
        <f t="shared" si="342"/>
        <v>-1</v>
      </c>
      <c r="U2479" s="1">
        <v>42843</v>
      </c>
      <c r="V2479" s="13">
        <f t="shared" si="343"/>
        <v>42826</v>
      </c>
      <c r="W2479" s="14">
        <f t="shared" si="344"/>
        <v>42843</v>
      </c>
      <c r="X2479" s="1" t="str">
        <f t="shared" si="345"/>
        <v>Tuesday</v>
      </c>
      <c r="Y2479" s="2">
        <v>0.44908564814814816</v>
      </c>
      <c r="Z2479" s="2">
        <f t="shared" si="346"/>
        <v>0.45833333333333331</v>
      </c>
      <c r="AA2479">
        <f>1</f>
        <v>1</v>
      </c>
      <c r="AB2479" s="1">
        <v>42843</v>
      </c>
      <c r="AC2479" s="13">
        <f t="shared" si="347"/>
        <v>42826</v>
      </c>
      <c r="AD2479" s="14">
        <f t="shared" si="348"/>
        <v>42843</v>
      </c>
      <c r="AE2479" s="1" t="str">
        <f t="shared" si="349"/>
        <v>Tuesday</v>
      </c>
      <c r="AF2479" s="2">
        <v>0.48246527777777781</v>
      </c>
      <c r="AG2479" s="2">
        <f t="shared" si="350"/>
        <v>0.5</v>
      </c>
      <c r="AH2479" t="s">
        <v>25</v>
      </c>
    </row>
    <row r="2480" spans="1:34" x14ac:dyDescent="0.25">
      <c r="A2480">
        <v>1371452</v>
      </c>
      <c r="B2480" t="s">
        <v>54</v>
      </c>
      <c r="E2480">
        <v>53202</v>
      </c>
      <c r="F2480" t="s">
        <v>20</v>
      </c>
      <c r="G2480" t="s">
        <v>55</v>
      </c>
      <c r="H2480">
        <v>5479</v>
      </c>
      <c r="I2480" t="s">
        <v>87</v>
      </c>
      <c r="J2480">
        <f>VLOOKUP(I2480,Key!$A$1:$C$73,2,FALSE)</f>
        <v>43.063749000000001</v>
      </c>
      <c r="K2480">
        <f>VLOOKUP(I2480,Key!$A$1:$C$73,3,FALSE)</f>
        <v>-87.887962999999999</v>
      </c>
      <c r="L2480" t="s">
        <v>24</v>
      </c>
      <c r="M2480">
        <f>VLOOKUP(L2480,Key!$A$1:$C$73,2,FALSE)</f>
        <v>43.074655999999997</v>
      </c>
      <c r="N2480">
        <f>VLOOKUP(L2480,Key!$A$1:$C$73,3,FALSE)</f>
        <v>-87.889011999999994</v>
      </c>
      <c r="O2480">
        <v>7</v>
      </c>
      <c r="P2480">
        <v>3</v>
      </c>
      <c r="Q2480">
        <v>1.1000000000000001</v>
      </c>
      <c r="R2480">
        <v>1</v>
      </c>
      <c r="S2480">
        <v>42</v>
      </c>
      <c r="T2480">
        <f t="shared" si="342"/>
        <v>-1</v>
      </c>
      <c r="U2480" s="1">
        <v>42843</v>
      </c>
      <c r="V2480" s="13">
        <f t="shared" si="343"/>
        <v>42826</v>
      </c>
      <c r="W2480" s="14">
        <f t="shared" si="344"/>
        <v>42843</v>
      </c>
      <c r="X2480" s="1" t="str">
        <f t="shared" si="345"/>
        <v>Tuesday</v>
      </c>
      <c r="Y2480" s="2">
        <v>0.54156250000000006</v>
      </c>
      <c r="Z2480" s="2">
        <f t="shared" si="346"/>
        <v>0.54166666666666663</v>
      </c>
      <c r="AA2480">
        <f>1</f>
        <v>1</v>
      </c>
      <c r="AB2480" s="1">
        <v>42843</v>
      </c>
      <c r="AC2480" s="13">
        <f t="shared" si="347"/>
        <v>42826</v>
      </c>
      <c r="AD2480" s="14">
        <f t="shared" si="348"/>
        <v>42843</v>
      </c>
      <c r="AE2480" s="1" t="str">
        <f t="shared" si="349"/>
        <v>Tuesday</v>
      </c>
      <c r="AF2480" s="2">
        <v>0.546412037037037</v>
      </c>
      <c r="AG2480" s="2">
        <f t="shared" si="350"/>
        <v>0.54166666666666663</v>
      </c>
      <c r="AH2480" t="s">
        <v>23</v>
      </c>
    </row>
    <row r="2481" spans="1:34" x14ac:dyDescent="0.25">
      <c r="A2481">
        <v>1588504</v>
      </c>
      <c r="B2481" t="s">
        <v>54</v>
      </c>
      <c r="E2481">
        <v>53227</v>
      </c>
      <c r="F2481" t="s">
        <v>20</v>
      </c>
      <c r="G2481" t="s">
        <v>55</v>
      </c>
      <c r="H2481">
        <v>338</v>
      </c>
      <c r="I2481" t="s">
        <v>77</v>
      </c>
      <c r="J2481">
        <f>VLOOKUP(I2481,Key!$A$1:$C$73,2,FALSE)</f>
        <v>43.036900000000003</v>
      </c>
      <c r="K2481">
        <f>VLOOKUP(I2481,Key!$A$1:$C$73,3,FALSE)</f>
        <v>-87.89667</v>
      </c>
      <c r="L2481" t="s">
        <v>57</v>
      </c>
      <c r="M2481">
        <f>VLOOKUP(L2481,Key!$A$1:$C$73,2,FALSE)</f>
        <v>43.03913</v>
      </c>
      <c r="N2481">
        <f>VLOOKUP(L2481,Key!$A$1:$C$73,3,FALSE)</f>
        <v>-87.916150000000002</v>
      </c>
      <c r="O2481">
        <v>23</v>
      </c>
      <c r="P2481">
        <v>3</v>
      </c>
      <c r="Q2481">
        <v>3.5</v>
      </c>
      <c r="R2481">
        <v>3.3</v>
      </c>
      <c r="S2481">
        <v>138</v>
      </c>
      <c r="T2481">
        <f t="shared" si="342"/>
        <v>-1</v>
      </c>
      <c r="U2481" s="1">
        <v>42843</v>
      </c>
      <c r="V2481" s="13">
        <f t="shared" si="343"/>
        <v>42826</v>
      </c>
      <c r="W2481" s="14">
        <f t="shared" si="344"/>
        <v>42843</v>
      </c>
      <c r="X2481" s="1" t="str">
        <f t="shared" si="345"/>
        <v>Tuesday</v>
      </c>
      <c r="Y2481" s="2">
        <v>0.6750694444444445</v>
      </c>
      <c r="Z2481" s="2">
        <f t="shared" si="346"/>
        <v>0.66666666666666663</v>
      </c>
      <c r="AA2481">
        <f>1</f>
        <v>1</v>
      </c>
      <c r="AB2481" s="1">
        <v>42843</v>
      </c>
      <c r="AC2481" s="13">
        <f t="shared" si="347"/>
        <v>42826</v>
      </c>
      <c r="AD2481" s="14">
        <f t="shared" si="348"/>
        <v>42843</v>
      </c>
      <c r="AE2481" s="1" t="str">
        <f t="shared" si="349"/>
        <v>Tuesday</v>
      </c>
      <c r="AF2481" s="2">
        <v>0.69111111111111112</v>
      </c>
      <c r="AG2481" s="2">
        <f t="shared" si="350"/>
        <v>0.70833333333333326</v>
      </c>
      <c r="AH2481" t="s">
        <v>23</v>
      </c>
    </row>
    <row r="2482" spans="1:34" x14ac:dyDescent="0.25">
      <c r="A2482">
        <v>1511504</v>
      </c>
      <c r="B2482" t="s">
        <v>54</v>
      </c>
      <c r="E2482">
        <v>53404</v>
      </c>
      <c r="F2482" t="s">
        <v>20</v>
      </c>
      <c r="G2482" t="s">
        <v>55</v>
      </c>
      <c r="H2482">
        <v>5466</v>
      </c>
      <c r="I2482" t="s">
        <v>33</v>
      </c>
      <c r="J2482">
        <f>VLOOKUP(I2482,Key!$A$1:$C$73,2,FALSE)</f>
        <v>43.045712999999999</v>
      </c>
      <c r="K2482">
        <f>VLOOKUP(I2482,Key!$A$1:$C$73,3,FALSE)</f>
        <v>-87.899756999999994</v>
      </c>
      <c r="L2482" t="s">
        <v>62</v>
      </c>
      <c r="M2482">
        <f>VLOOKUP(L2482,Key!$A$1:$C$73,2,FALSE)</f>
        <v>43.052460000000004</v>
      </c>
      <c r="N2482">
        <f>VLOOKUP(L2482,Key!$A$1:$C$73,3,FALSE)</f>
        <v>-87.891000000000005</v>
      </c>
      <c r="O2482">
        <v>21</v>
      </c>
      <c r="P2482">
        <v>3</v>
      </c>
      <c r="Q2482">
        <v>3.2</v>
      </c>
      <c r="R2482">
        <v>3</v>
      </c>
      <c r="S2482">
        <v>126</v>
      </c>
      <c r="T2482">
        <f t="shared" si="342"/>
        <v>-1</v>
      </c>
      <c r="U2482" s="1">
        <v>42843</v>
      </c>
      <c r="V2482" s="13">
        <f t="shared" si="343"/>
        <v>42826</v>
      </c>
      <c r="W2482" s="14">
        <f t="shared" si="344"/>
        <v>42843</v>
      </c>
      <c r="X2482" s="1" t="str">
        <f t="shared" si="345"/>
        <v>Tuesday</v>
      </c>
      <c r="Y2482" s="2">
        <v>0.6909953703703704</v>
      </c>
      <c r="Z2482" s="2">
        <f t="shared" si="346"/>
        <v>0.70833333333333326</v>
      </c>
      <c r="AA2482">
        <f>1</f>
        <v>1</v>
      </c>
      <c r="AB2482" s="1">
        <v>42843</v>
      </c>
      <c r="AC2482" s="13">
        <f t="shared" si="347"/>
        <v>42826</v>
      </c>
      <c r="AD2482" s="14">
        <f t="shared" si="348"/>
        <v>42843</v>
      </c>
      <c r="AE2482" s="1" t="str">
        <f t="shared" si="349"/>
        <v>Tuesday</v>
      </c>
      <c r="AF2482" s="2">
        <v>0.70567129629629621</v>
      </c>
      <c r="AG2482" s="2">
        <f t="shared" si="350"/>
        <v>0.70833333333333326</v>
      </c>
      <c r="AH2482" t="s">
        <v>23</v>
      </c>
    </row>
    <row r="2483" spans="1:34" x14ac:dyDescent="0.25">
      <c r="A2483">
        <v>1511504</v>
      </c>
      <c r="B2483" t="s">
        <v>54</v>
      </c>
      <c r="E2483">
        <v>53404</v>
      </c>
      <c r="F2483" t="s">
        <v>20</v>
      </c>
      <c r="G2483" t="s">
        <v>55</v>
      </c>
      <c r="H2483">
        <v>216</v>
      </c>
      <c r="I2483" t="s">
        <v>33</v>
      </c>
      <c r="J2483">
        <f>VLOOKUP(I2483,Key!$A$1:$C$73,2,FALSE)</f>
        <v>43.045712999999999</v>
      </c>
      <c r="K2483">
        <f>VLOOKUP(I2483,Key!$A$1:$C$73,3,FALSE)</f>
        <v>-87.899756999999994</v>
      </c>
      <c r="L2483" t="s">
        <v>62</v>
      </c>
      <c r="M2483">
        <f>VLOOKUP(L2483,Key!$A$1:$C$73,2,FALSE)</f>
        <v>43.052460000000004</v>
      </c>
      <c r="N2483">
        <f>VLOOKUP(L2483,Key!$A$1:$C$73,3,FALSE)</f>
        <v>-87.891000000000005</v>
      </c>
      <c r="O2483">
        <v>21</v>
      </c>
      <c r="P2483">
        <v>3</v>
      </c>
      <c r="Q2483">
        <v>3.2</v>
      </c>
      <c r="R2483">
        <v>3</v>
      </c>
      <c r="S2483">
        <v>126</v>
      </c>
      <c r="T2483">
        <f t="shared" si="342"/>
        <v>-1</v>
      </c>
      <c r="U2483" s="1">
        <v>42843</v>
      </c>
      <c r="V2483" s="13">
        <f t="shared" si="343"/>
        <v>42826</v>
      </c>
      <c r="W2483" s="14">
        <f t="shared" si="344"/>
        <v>42843</v>
      </c>
      <c r="X2483" s="1" t="str">
        <f t="shared" si="345"/>
        <v>Tuesday</v>
      </c>
      <c r="Y2483" s="2">
        <v>0.6915162037037037</v>
      </c>
      <c r="Z2483" s="2">
        <f t="shared" si="346"/>
        <v>0.70833333333333326</v>
      </c>
      <c r="AA2483">
        <f>1</f>
        <v>1</v>
      </c>
      <c r="AB2483" s="1">
        <v>42843</v>
      </c>
      <c r="AC2483" s="13">
        <f t="shared" si="347"/>
        <v>42826</v>
      </c>
      <c r="AD2483" s="14">
        <f t="shared" si="348"/>
        <v>42843</v>
      </c>
      <c r="AE2483" s="1" t="str">
        <f t="shared" si="349"/>
        <v>Tuesday</v>
      </c>
      <c r="AF2483" s="2">
        <v>0.70564814814814814</v>
      </c>
      <c r="AG2483" s="2">
        <f t="shared" si="350"/>
        <v>0.70833333333333326</v>
      </c>
      <c r="AH2483" t="s">
        <v>23</v>
      </c>
    </row>
    <row r="2484" spans="1:34" x14ac:dyDescent="0.25">
      <c r="A2484">
        <v>1588566</v>
      </c>
      <c r="B2484" t="s">
        <v>54</v>
      </c>
      <c r="E2484">
        <v>8023</v>
      </c>
      <c r="F2484" t="s">
        <v>20</v>
      </c>
      <c r="G2484" t="s">
        <v>55</v>
      </c>
      <c r="H2484">
        <v>5573</v>
      </c>
      <c r="I2484" t="s">
        <v>63</v>
      </c>
      <c r="J2484">
        <f>VLOOKUP(I2484,Key!$A$1:$C$73,2,FALSE)</f>
        <v>43.066893999999998</v>
      </c>
      <c r="K2484">
        <f>VLOOKUP(I2484,Key!$A$1:$C$73,3,FALSE)</f>
        <v>-87.877936000000005</v>
      </c>
      <c r="L2484" t="s">
        <v>63</v>
      </c>
      <c r="M2484">
        <f>VLOOKUP(L2484,Key!$A$1:$C$73,2,FALSE)</f>
        <v>43.066893999999998</v>
      </c>
      <c r="N2484">
        <f>VLOOKUP(L2484,Key!$A$1:$C$73,3,FALSE)</f>
        <v>-87.877936000000005</v>
      </c>
      <c r="O2484">
        <v>121</v>
      </c>
      <c r="P2484">
        <v>12</v>
      </c>
      <c r="Q2484">
        <v>18</v>
      </c>
      <c r="R2484">
        <v>17.100000000000001</v>
      </c>
      <c r="S2484">
        <v>720</v>
      </c>
      <c r="T2484">
        <f t="shared" si="342"/>
        <v>-1</v>
      </c>
      <c r="U2484" s="1">
        <v>42843</v>
      </c>
      <c r="V2484" s="13">
        <f t="shared" si="343"/>
        <v>42826</v>
      </c>
      <c r="W2484" s="14">
        <f t="shared" si="344"/>
        <v>42843</v>
      </c>
      <c r="X2484" s="1" t="str">
        <f t="shared" si="345"/>
        <v>Tuesday</v>
      </c>
      <c r="Y2484" s="2">
        <v>0.71</v>
      </c>
      <c r="Z2484" s="2">
        <f t="shared" si="346"/>
        <v>0.70833333333333326</v>
      </c>
      <c r="AA2484">
        <f>1</f>
        <v>1</v>
      </c>
      <c r="AB2484" s="1">
        <v>42843</v>
      </c>
      <c r="AC2484" s="13">
        <f t="shared" si="347"/>
        <v>42826</v>
      </c>
      <c r="AD2484" s="14">
        <f t="shared" si="348"/>
        <v>42843</v>
      </c>
      <c r="AE2484" s="1" t="str">
        <f t="shared" si="349"/>
        <v>Tuesday</v>
      </c>
      <c r="AF2484" s="2">
        <v>0.79429398148148145</v>
      </c>
      <c r="AG2484" s="2">
        <f t="shared" si="350"/>
        <v>0.79166666666666663</v>
      </c>
      <c r="AH2484" t="s">
        <v>25</v>
      </c>
    </row>
    <row r="2485" spans="1:34" x14ac:dyDescent="0.25">
      <c r="A2485">
        <v>1588657</v>
      </c>
      <c r="B2485" t="s">
        <v>54</v>
      </c>
      <c r="E2485">
        <v>53226</v>
      </c>
      <c r="F2485" t="s">
        <v>20</v>
      </c>
      <c r="G2485" t="s">
        <v>55</v>
      </c>
      <c r="H2485">
        <v>5467</v>
      </c>
      <c r="I2485" t="s">
        <v>71</v>
      </c>
      <c r="J2485">
        <f>VLOOKUP(I2485,Key!$A$1:$C$73,2,FALSE)</f>
        <v>43.060079999999999</v>
      </c>
      <c r="K2485">
        <f>VLOOKUP(I2485,Key!$A$1:$C$73,3,FALSE)</f>
        <v>-88.027349999999998</v>
      </c>
      <c r="L2485" t="s">
        <v>71</v>
      </c>
      <c r="M2485">
        <f>VLOOKUP(L2485,Key!$A$1:$C$73,2,FALSE)</f>
        <v>43.060079999999999</v>
      </c>
      <c r="N2485">
        <f>VLOOKUP(L2485,Key!$A$1:$C$73,3,FALSE)</f>
        <v>-88.027349999999998</v>
      </c>
      <c r="O2485">
        <v>41</v>
      </c>
      <c r="P2485">
        <v>6</v>
      </c>
      <c r="Q2485">
        <v>6.2</v>
      </c>
      <c r="R2485">
        <v>5.8</v>
      </c>
      <c r="S2485">
        <v>246</v>
      </c>
      <c r="T2485">
        <f t="shared" si="342"/>
        <v>-1</v>
      </c>
      <c r="U2485" s="1">
        <v>42843</v>
      </c>
      <c r="V2485" s="13">
        <f t="shared" si="343"/>
        <v>42826</v>
      </c>
      <c r="W2485" s="14">
        <f t="shared" si="344"/>
        <v>42843</v>
      </c>
      <c r="X2485" s="1" t="str">
        <f t="shared" si="345"/>
        <v>Tuesday</v>
      </c>
      <c r="Y2485" s="2">
        <v>0.75878472222222226</v>
      </c>
      <c r="Z2485" s="2">
        <f t="shared" si="346"/>
        <v>0.75</v>
      </c>
      <c r="AA2485">
        <f>1</f>
        <v>1</v>
      </c>
      <c r="AB2485" s="1">
        <v>42843</v>
      </c>
      <c r="AC2485" s="13">
        <f t="shared" si="347"/>
        <v>42826</v>
      </c>
      <c r="AD2485" s="14">
        <f t="shared" si="348"/>
        <v>42843</v>
      </c>
      <c r="AE2485" s="1" t="str">
        <f t="shared" si="349"/>
        <v>Tuesday</v>
      </c>
      <c r="AF2485" s="2">
        <v>0.78688657407407403</v>
      </c>
      <c r="AG2485" s="2">
        <f t="shared" si="350"/>
        <v>0.79166666666666663</v>
      </c>
      <c r="AH2485" t="s">
        <v>25</v>
      </c>
    </row>
    <row r="2486" spans="1:34" x14ac:dyDescent="0.25">
      <c r="A2486">
        <v>1517809</v>
      </c>
      <c r="B2486" t="s">
        <v>54</v>
      </c>
      <c r="E2486">
        <v>53146</v>
      </c>
      <c r="F2486" t="s">
        <v>20</v>
      </c>
      <c r="G2486" t="s">
        <v>55</v>
      </c>
      <c r="H2486">
        <v>5444</v>
      </c>
      <c r="I2486" t="s">
        <v>66</v>
      </c>
      <c r="J2486">
        <f>VLOOKUP(I2486,Key!$A$1:$C$73,2,FALSE)</f>
        <v>43.078530000000001</v>
      </c>
      <c r="K2486">
        <f>VLOOKUP(I2486,Key!$A$1:$C$73,3,FALSE)</f>
        <v>-87.882620000000003</v>
      </c>
      <c r="L2486" t="s">
        <v>24</v>
      </c>
      <c r="M2486">
        <f>VLOOKUP(L2486,Key!$A$1:$C$73,2,FALSE)</f>
        <v>43.074655999999997</v>
      </c>
      <c r="N2486">
        <f>VLOOKUP(L2486,Key!$A$1:$C$73,3,FALSE)</f>
        <v>-87.889011999999994</v>
      </c>
      <c r="O2486">
        <v>7</v>
      </c>
      <c r="P2486">
        <v>3</v>
      </c>
      <c r="Q2486">
        <v>1.1000000000000001</v>
      </c>
      <c r="R2486">
        <v>1</v>
      </c>
      <c r="S2486">
        <v>42</v>
      </c>
      <c r="T2486">
        <f t="shared" si="342"/>
        <v>-1</v>
      </c>
      <c r="U2486" s="1">
        <v>42843</v>
      </c>
      <c r="V2486" s="13">
        <f t="shared" si="343"/>
        <v>42826</v>
      </c>
      <c r="W2486" s="14">
        <f t="shared" si="344"/>
        <v>42843</v>
      </c>
      <c r="X2486" s="1" t="str">
        <f t="shared" si="345"/>
        <v>Tuesday</v>
      </c>
      <c r="Y2486" s="2">
        <v>0.76288194444444446</v>
      </c>
      <c r="Z2486" s="2">
        <f t="shared" si="346"/>
        <v>0.75</v>
      </c>
      <c r="AA2486">
        <f>1</f>
        <v>1</v>
      </c>
      <c r="AB2486" s="1">
        <v>42843</v>
      </c>
      <c r="AC2486" s="13">
        <f t="shared" si="347"/>
        <v>42826</v>
      </c>
      <c r="AD2486" s="14">
        <f t="shared" si="348"/>
        <v>42843</v>
      </c>
      <c r="AE2486" s="1" t="str">
        <f t="shared" si="349"/>
        <v>Tuesday</v>
      </c>
      <c r="AF2486" s="2">
        <v>0.7677314814814814</v>
      </c>
      <c r="AG2486" s="2">
        <f t="shared" si="350"/>
        <v>0.75</v>
      </c>
      <c r="AH2486" t="s">
        <v>23</v>
      </c>
    </row>
    <row r="2487" spans="1:34" x14ac:dyDescent="0.25">
      <c r="A2487">
        <v>1588878</v>
      </c>
      <c r="B2487" t="s">
        <v>54</v>
      </c>
      <c r="E2487">
        <v>53005</v>
      </c>
      <c r="F2487" t="s">
        <v>20</v>
      </c>
      <c r="G2487" t="s">
        <v>55</v>
      </c>
      <c r="H2487">
        <v>5511</v>
      </c>
      <c r="I2487" t="s">
        <v>84</v>
      </c>
      <c r="J2487">
        <f>VLOOKUP(I2487,Key!$A$1:$C$73,2,FALSE)</f>
        <v>43.040154000000001</v>
      </c>
      <c r="K2487">
        <f>VLOOKUP(I2487,Key!$A$1:$C$73,3,FALSE)</f>
        <v>-87.932113000000001</v>
      </c>
      <c r="L2487" t="s">
        <v>84</v>
      </c>
      <c r="M2487">
        <f>VLOOKUP(L2487,Key!$A$1:$C$73,2,FALSE)</f>
        <v>43.040154000000001</v>
      </c>
      <c r="N2487">
        <f>VLOOKUP(L2487,Key!$A$1:$C$73,3,FALSE)</f>
        <v>-87.932113000000001</v>
      </c>
      <c r="O2487">
        <v>97</v>
      </c>
      <c r="P2487">
        <v>12</v>
      </c>
      <c r="Q2487">
        <v>14.6</v>
      </c>
      <c r="R2487">
        <v>13.8</v>
      </c>
      <c r="S2487">
        <v>582</v>
      </c>
      <c r="T2487">
        <f t="shared" si="342"/>
        <v>-1</v>
      </c>
      <c r="U2487" s="1">
        <v>42843</v>
      </c>
      <c r="V2487" s="13">
        <f t="shared" si="343"/>
        <v>42826</v>
      </c>
      <c r="W2487" s="14">
        <f t="shared" si="344"/>
        <v>42843</v>
      </c>
      <c r="X2487" s="1" t="str">
        <f t="shared" si="345"/>
        <v>Tuesday</v>
      </c>
      <c r="Y2487" s="2">
        <v>0.91413194444444434</v>
      </c>
      <c r="Z2487" s="2">
        <f t="shared" si="346"/>
        <v>0.91666666666666663</v>
      </c>
      <c r="AA2487">
        <f>1</f>
        <v>1</v>
      </c>
      <c r="AB2487" s="1">
        <v>42843</v>
      </c>
      <c r="AC2487" s="13">
        <f t="shared" si="347"/>
        <v>42826</v>
      </c>
      <c r="AD2487" s="14">
        <f t="shared" si="348"/>
        <v>42843</v>
      </c>
      <c r="AE2487" s="1" t="str">
        <f t="shared" si="349"/>
        <v>Tuesday</v>
      </c>
      <c r="AF2487" s="2">
        <v>0.98171296296296295</v>
      </c>
      <c r="AG2487" s="2">
        <f t="shared" si="350"/>
        <v>1</v>
      </c>
      <c r="AH2487" t="s">
        <v>25</v>
      </c>
    </row>
    <row r="2488" spans="1:34" x14ac:dyDescent="0.25">
      <c r="A2488">
        <v>1588883</v>
      </c>
      <c r="B2488" t="s">
        <v>54</v>
      </c>
      <c r="E2488">
        <v>53143</v>
      </c>
      <c r="F2488" t="s">
        <v>20</v>
      </c>
      <c r="G2488" t="s">
        <v>55</v>
      </c>
      <c r="H2488">
        <v>5424</v>
      </c>
      <c r="I2488" t="s">
        <v>34</v>
      </c>
      <c r="J2488">
        <f>VLOOKUP(I2488,Key!$A$1:$C$73,2,FALSE)</f>
        <v>43.05097</v>
      </c>
      <c r="K2488">
        <f>VLOOKUP(I2488,Key!$A$1:$C$73,3,FALSE)</f>
        <v>-87.906440000000003</v>
      </c>
      <c r="L2488" t="s">
        <v>34</v>
      </c>
      <c r="M2488">
        <f>VLOOKUP(L2488,Key!$A$1:$C$73,2,FALSE)</f>
        <v>43.05097</v>
      </c>
      <c r="N2488">
        <f>VLOOKUP(L2488,Key!$A$1:$C$73,3,FALSE)</f>
        <v>-87.906440000000003</v>
      </c>
      <c r="O2488">
        <v>51</v>
      </c>
      <c r="P2488">
        <v>6</v>
      </c>
      <c r="Q2488">
        <v>7.7</v>
      </c>
      <c r="R2488">
        <v>7.3</v>
      </c>
      <c r="S2488">
        <v>306</v>
      </c>
      <c r="T2488">
        <f t="shared" si="342"/>
        <v>-1</v>
      </c>
      <c r="U2488" s="1">
        <v>42843</v>
      </c>
      <c r="V2488" s="13">
        <f t="shared" si="343"/>
        <v>42826</v>
      </c>
      <c r="W2488" s="14">
        <f t="shared" si="344"/>
        <v>42843</v>
      </c>
      <c r="X2488" s="1" t="str">
        <f t="shared" si="345"/>
        <v>Tuesday</v>
      </c>
      <c r="Y2488" s="2">
        <v>0.9162499999999999</v>
      </c>
      <c r="Z2488" s="2">
        <f t="shared" si="346"/>
        <v>0.91666666666666663</v>
      </c>
      <c r="AA2488">
        <f>1</f>
        <v>1</v>
      </c>
      <c r="AB2488" s="1">
        <v>42843</v>
      </c>
      <c r="AC2488" s="13">
        <f t="shared" si="347"/>
        <v>42826</v>
      </c>
      <c r="AD2488" s="14">
        <f t="shared" si="348"/>
        <v>42843</v>
      </c>
      <c r="AE2488" s="1" t="str">
        <f t="shared" si="349"/>
        <v>Tuesday</v>
      </c>
      <c r="AF2488" s="2">
        <v>0.95196759259259256</v>
      </c>
      <c r="AG2488" s="2">
        <f t="shared" si="350"/>
        <v>0.95833333333333326</v>
      </c>
      <c r="AH2488" t="s">
        <v>25</v>
      </c>
    </row>
    <row r="2489" spans="1:34" x14ac:dyDescent="0.25">
      <c r="A2489">
        <v>1588883</v>
      </c>
      <c r="B2489" t="s">
        <v>54</v>
      </c>
      <c r="E2489">
        <v>53143</v>
      </c>
      <c r="F2489" t="s">
        <v>20</v>
      </c>
      <c r="G2489" t="s">
        <v>55</v>
      </c>
      <c r="H2489">
        <v>11140</v>
      </c>
      <c r="I2489" t="s">
        <v>34</v>
      </c>
      <c r="J2489">
        <f>VLOOKUP(I2489,Key!$A$1:$C$73,2,FALSE)</f>
        <v>43.05097</v>
      </c>
      <c r="K2489">
        <f>VLOOKUP(I2489,Key!$A$1:$C$73,3,FALSE)</f>
        <v>-87.906440000000003</v>
      </c>
      <c r="L2489" t="s">
        <v>34</v>
      </c>
      <c r="M2489">
        <f>VLOOKUP(L2489,Key!$A$1:$C$73,2,FALSE)</f>
        <v>43.05097</v>
      </c>
      <c r="N2489">
        <f>VLOOKUP(L2489,Key!$A$1:$C$73,3,FALSE)</f>
        <v>-87.906440000000003</v>
      </c>
      <c r="O2489">
        <v>50</v>
      </c>
      <c r="P2489">
        <v>6</v>
      </c>
      <c r="Q2489">
        <v>7.5</v>
      </c>
      <c r="R2489">
        <v>7.1</v>
      </c>
      <c r="S2489">
        <v>300</v>
      </c>
      <c r="T2489">
        <f t="shared" si="342"/>
        <v>-1</v>
      </c>
      <c r="U2489" s="1">
        <v>42843</v>
      </c>
      <c r="V2489" s="13">
        <f t="shared" si="343"/>
        <v>42826</v>
      </c>
      <c r="W2489" s="14">
        <f t="shared" si="344"/>
        <v>42843</v>
      </c>
      <c r="X2489" s="1" t="str">
        <f t="shared" si="345"/>
        <v>Tuesday</v>
      </c>
      <c r="Y2489" s="2">
        <v>0.91678240740740735</v>
      </c>
      <c r="Z2489" s="2">
        <f t="shared" si="346"/>
        <v>0.91666666666666663</v>
      </c>
      <c r="AA2489">
        <f>1</f>
        <v>1</v>
      </c>
      <c r="AB2489" s="1">
        <v>42843</v>
      </c>
      <c r="AC2489" s="13">
        <f t="shared" si="347"/>
        <v>42826</v>
      </c>
      <c r="AD2489" s="14">
        <f t="shared" si="348"/>
        <v>42843</v>
      </c>
      <c r="AE2489" s="1" t="str">
        <f t="shared" si="349"/>
        <v>Tuesday</v>
      </c>
      <c r="AF2489" s="2">
        <v>0.95204861111111105</v>
      </c>
      <c r="AG2489" s="2">
        <f t="shared" si="350"/>
        <v>0.95833333333333326</v>
      </c>
      <c r="AH2489" t="s">
        <v>25</v>
      </c>
    </row>
    <row r="2490" spans="1:34" x14ac:dyDescent="0.25">
      <c r="A2490">
        <v>1581226</v>
      </c>
      <c r="B2490" t="s">
        <v>54</v>
      </c>
      <c r="E2490">
        <v>53202</v>
      </c>
      <c r="F2490" t="s">
        <v>20</v>
      </c>
      <c r="G2490" t="s">
        <v>55</v>
      </c>
      <c r="H2490">
        <v>5424</v>
      </c>
      <c r="I2490" t="s">
        <v>34</v>
      </c>
      <c r="J2490">
        <f>VLOOKUP(I2490,Key!$A$1:$C$73,2,FALSE)</f>
        <v>43.05097</v>
      </c>
      <c r="K2490">
        <f>VLOOKUP(I2490,Key!$A$1:$C$73,3,FALSE)</f>
        <v>-87.906440000000003</v>
      </c>
      <c r="L2490" t="s">
        <v>57</v>
      </c>
      <c r="M2490">
        <f>VLOOKUP(L2490,Key!$A$1:$C$73,2,FALSE)</f>
        <v>43.03913</v>
      </c>
      <c r="N2490">
        <f>VLOOKUP(L2490,Key!$A$1:$C$73,3,FALSE)</f>
        <v>-87.916150000000002</v>
      </c>
      <c r="O2490">
        <v>7</v>
      </c>
      <c r="P2490">
        <v>3</v>
      </c>
      <c r="Q2490">
        <v>1.1000000000000001</v>
      </c>
      <c r="R2490">
        <v>1</v>
      </c>
      <c r="S2490">
        <v>42</v>
      </c>
      <c r="T2490">
        <f t="shared" si="342"/>
        <v>-1</v>
      </c>
      <c r="U2490" s="1">
        <v>42844</v>
      </c>
      <c r="V2490" s="13">
        <f t="shared" si="343"/>
        <v>42826</v>
      </c>
      <c r="W2490" s="14">
        <f t="shared" si="344"/>
        <v>42844</v>
      </c>
      <c r="X2490" s="1" t="str">
        <f t="shared" si="345"/>
        <v>Wednesday</v>
      </c>
      <c r="Y2490" s="2">
        <v>0.45104166666666662</v>
      </c>
      <c r="Z2490" s="2">
        <f t="shared" si="346"/>
        <v>0.45833333333333331</v>
      </c>
      <c r="AA2490">
        <f>1</f>
        <v>1</v>
      </c>
      <c r="AB2490" s="1">
        <v>42844</v>
      </c>
      <c r="AC2490" s="13">
        <f t="shared" si="347"/>
        <v>42826</v>
      </c>
      <c r="AD2490" s="14">
        <f t="shared" si="348"/>
        <v>42844</v>
      </c>
      <c r="AE2490" s="1" t="str">
        <f t="shared" si="349"/>
        <v>Wednesday</v>
      </c>
      <c r="AF2490" s="2">
        <v>0.45619212962962963</v>
      </c>
      <c r="AG2490" s="2">
        <f t="shared" si="350"/>
        <v>0.45833333333333331</v>
      </c>
      <c r="AH2490" t="s">
        <v>23</v>
      </c>
    </row>
    <row r="2491" spans="1:34" x14ac:dyDescent="0.25">
      <c r="A2491">
        <v>1590124</v>
      </c>
      <c r="B2491" t="s">
        <v>54</v>
      </c>
      <c r="E2491">
        <v>60503</v>
      </c>
      <c r="F2491" t="s">
        <v>20</v>
      </c>
      <c r="G2491" t="s">
        <v>55</v>
      </c>
      <c r="H2491">
        <v>11089</v>
      </c>
      <c r="I2491" t="s">
        <v>77</v>
      </c>
      <c r="J2491">
        <f>VLOOKUP(I2491,Key!$A$1:$C$73,2,FALSE)</f>
        <v>43.036900000000003</v>
      </c>
      <c r="K2491">
        <f>VLOOKUP(I2491,Key!$A$1:$C$73,3,FALSE)</f>
        <v>-87.89667</v>
      </c>
      <c r="L2491" t="s">
        <v>77</v>
      </c>
      <c r="M2491">
        <f>VLOOKUP(L2491,Key!$A$1:$C$73,2,FALSE)</f>
        <v>43.036900000000003</v>
      </c>
      <c r="N2491">
        <f>VLOOKUP(L2491,Key!$A$1:$C$73,3,FALSE)</f>
        <v>-87.89667</v>
      </c>
      <c r="O2491">
        <v>16</v>
      </c>
      <c r="P2491">
        <v>3</v>
      </c>
      <c r="Q2491">
        <v>2.4</v>
      </c>
      <c r="R2491">
        <v>2.2999999999999998</v>
      </c>
      <c r="S2491">
        <v>96</v>
      </c>
      <c r="T2491">
        <f t="shared" si="342"/>
        <v>-1</v>
      </c>
      <c r="U2491" s="1">
        <v>42844</v>
      </c>
      <c r="V2491" s="13">
        <f t="shared" si="343"/>
        <v>42826</v>
      </c>
      <c r="W2491" s="14">
        <f t="shared" si="344"/>
        <v>42844</v>
      </c>
      <c r="X2491" s="1" t="str">
        <f t="shared" si="345"/>
        <v>Wednesday</v>
      </c>
      <c r="Y2491" s="2">
        <v>0.49782407407407409</v>
      </c>
      <c r="Z2491" s="2">
        <f t="shared" si="346"/>
        <v>0.5</v>
      </c>
      <c r="AA2491">
        <f>1</f>
        <v>1</v>
      </c>
      <c r="AB2491" s="1">
        <v>42844</v>
      </c>
      <c r="AC2491" s="13">
        <f t="shared" si="347"/>
        <v>42826</v>
      </c>
      <c r="AD2491" s="14">
        <f t="shared" si="348"/>
        <v>42844</v>
      </c>
      <c r="AE2491" s="1" t="str">
        <f t="shared" si="349"/>
        <v>Wednesday</v>
      </c>
      <c r="AF2491" s="2">
        <v>0.5085763888888889</v>
      </c>
      <c r="AG2491" s="2">
        <f t="shared" si="350"/>
        <v>0.5</v>
      </c>
      <c r="AH2491" t="s">
        <v>25</v>
      </c>
    </row>
    <row r="2492" spans="1:34" x14ac:dyDescent="0.25">
      <c r="A2492">
        <v>1440448</v>
      </c>
      <c r="B2492" t="s">
        <v>54</v>
      </c>
      <c r="E2492">
        <v>53209</v>
      </c>
      <c r="F2492" t="s">
        <v>20</v>
      </c>
      <c r="G2492" t="s">
        <v>55</v>
      </c>
      <c r="H2492">
        <v>11054</v>
      </c>
      <c r="I2492" t="s">
        <v>48</v>
      </c>
      <c r="J2492">
        <f>VLOOKUP(I2492,Key!$A$1:$C$73,2,FALSE)</f>
        <v>43.031320000000001</v>
      </c>
      <c r="K2492">
        <f>VLOOKUP(I2492,Key!$A$1:$C$73,3,FALSE)</f>
        <v>-87.904259999999994</v>
      </c>
      <c r="L2492" t="s">
        <v>48</v>
      </c>
      <c r="M2492">
        <f>VLOOKUP(L2492,Key!$A$1:$C$73,2,FALSE)</f>
        <v>43.031320000000001</v>
      </c>
      <c r="N2492">
        <f>VLOOKUP(L2492,Key!$A$1:$C$73,3,FALSE)</f>
        <v>-87.904259999999994</v>
      </c>
      <c r="O2492">
        <v>29</v>
      </c>
      <c r="P2492">
        <v>3</v>
      </c>
      <c r="Q2492">
        <v>4.4000000000000004</v>
      </c>
      <c r="R2492">
        <v>4.0999999999999996</v>
      </c>
      <c r="S2492">
        <v>174</v>
      </c>
      <c r="T2492">
        <f t="shared" si="342"/>
        <v>-1</v>
      </c>
      <c r="U2492" s="1">
        <v>42845</v>
      </c>
      <c r="V2492" s="13">
        <f t="shared" si="343"/>
        <v>42826</v>
      </c>
      <c r="W2492" s="14">
        <f t="shared" si="344"/>
        <v>42845</v>
      </c>
      <c r="X2492" s="1" t="str">
        <f t="shared" si="345"/>
        <v>Thursday</v>
      </c>
      <c r="Y2492" s="2">
        <v>0.50611111111111107</v>
      </c>
      <c r="Z2492" s="2">
        <f t="shared" si="346"/>
        <v>0.5</v>
      </c>
      <c r="AA2492">
        <f>1</f>
        <v>1</v>
      </c>
      <c r="AB2492" s="1">
        <v>42845</v>
      </c>
      <c r="AC2492" s="13">
        <f t="shared" si="347"/>
        <v>42826</v>
      </c>
      <c r="AD2492" s="14">
        <f t="shared" si="348"/>
        <v>42845</v>
      </c>
      <c r="AE2492" s="1" t="str">
        <f t="shared" si="349"/>
        <v>Thursday</v>
      </c>
      <c r="AF2492" s="2">
        <v>0.52577546296296296</v>
      </c>
      <c r="AG2492" s="2">
        <f t="shared" si="350"/>
        <v>0.54166666666666663</v>
      </c>
      <c r="AH2492" t="s">
        <v>25</v>
      </c>
    </row>
    <row r="2493" spans="1:34" x14ac:dyDescent="0.25">
      <c r="A2493">
        <v>1527240</v>
      </c>
      <c r="B2493" t="s">
        <v>54</v>
      </c>
      <c r="E2493">
        <v>53211</v>
      </c>
      <c r="F2493" t="s">
        <v>20</v>
      </c>
      <c r="G2493" t="s">
        <v>55</v>
      </c>
      <c r="H2493">
        <v>316</v>
      </c>
      <c r="I2493" t="s">
        <v>66</v>
      </c>
      <c r="J2493">
        <f>VLOOKUP(I2493,Key!$A$1:$C$73,2,FALSE)</f>
        <v>43.078530000000001</v>
      </c>
      <c r="K2493">
        <f>VLOOKUP(I2493,Key!$A$1:$C$73,3,FALSE)</f>
        <v>-87.882620000000003</v>
      </c>
      <c r="L2493" t="s">
        <v>21</v>
      </c>
      <c r="M2493">
        <f>VLOOKUP(L2493,Key!$A$1:$C$73,2,FALSE)</f>
        <v>43.074890000000003</v>
      </c>
      <c r="N2493">
        <f>VLOOKUP(L2493,Key!$A$1:$C$73,3,FALSE)</f>
        <v>-87.882810000000006</v>
      </c>
      <c r="O2493">
        <v>51</v>
      </c>
      <c r="P2493">
        <v>6</v>
      </c>
      <c r="Q2493">
        <v>7.7</v>
      </c>
      <c r="R2493">
        <v>7.3</v>
      </c>
      <c r="S2493">
        <v>306</v>
      </c>
      <c r="T2493">
        <f t="shared" si="342"/>
        <v>-1</v>
      </c>
      <c r="U2493" s="1">
        <v>42845</v>
      </c>
      <c r="V2493" s="13">
        <f t="shared" si="343"/>
        <v>42826</v>
      </c>
      <c r="W2493" s="14">
        <f t="shared" si="344"/>
        <v>42845</v>
      </c>
      <c r="X2493" s="1" t="str">
        <f t="shared" si="345"/>
        <v>Thursday</v>
      </c>
      <c r="Y2493" s="2">
        <v>0.5930671296296296</v>
      </c>
      <c r="Z2493" s="2">
        <f t="shared" si="346"/>
        <v>0.58333333333333326</v>
      </c>
      <c r="AA2493">
        <f>1</f>
        <v>1</v>
      </c>
      <c r="AB2493" s="1">
        <v>42845</v>
      </c>
      <c r="AC2493" s="13">
        <f t="shared" si="347"/>
        <v>42826</v>
      </c>
      <c r="AD2493" s="14">
        <f t="shared" si="348"/>
        <v>42845</v>
      </c>
      <c r="AE2493" s="1" t="str">
        <f t="shared" si="349"/>
        <v>Thursday</v>
      </c>
      <c r="AF2493" s="2">
        <v>0.6285532407407407</v>
      </c>
      <c r="AG2493" s="2">
        <f t="shared" si="350"/>
        <v>0.625</v>
      </c>
      <c r="AH2493" t="s">
        <v>23</v>
      </c>
    </row>
    <row r="2494" spans="1:34" x14ac:dyDescent="0.25">
      <c r="A2494">
        <v>1590489</v>
      </c>
      <c r="B2494" t="s">
        <v>54</v>
      </c>
      <c r="E2494">
        <v>53081</v>
      </c>
      <c r="F2494" t="s">
        <v>20</v>
      </c>
      <c r="G2494" t="s">
        <v>55</v>
      </c>
      <c r="H2494">
        <v>5576</v>
      </c>
      <c r="I2494" t="s">
        <v>24</v>
      </c>
      <c r="J2494">
        <f>VLOOKUP(I2494,Key!$A$1:$C$73,2,FALSE)</f>
        <v>43.074655999999997</v>
      </c>
      <c r="K2494">
        <f>VLOOKUP(I2494,Key!$A$1:$C$73,3,FALSE)</f>
        <v>-87.889011999999994</v>
      </c>
      <c r="L2494" t="s">
        <v>66</v>
      </c>
      <c r="M2494">
        <f>VLOOKUP(L2494,Key!$A$1:$C$73,2,FALSE)</f>
        <v>43.078530000000001</v>
      </c>
      <c r="N2494">
        <f>VLOOKUP(L2494,Key!$A$1:$C$73,3,FALSE)</f>
        <v>-87.882620000000003</v>
      </c>
      <c r="O2494">
        <v>8</v>
      </c>
      <c r="P2494">
        <v>3</v>
      </c>
      <c r="Q2494">
        <v>1.2</v>
      </c>
      <c r="R2494">
        <v>1.1000000000000001</v>
      </c>
      <c r="S2494">
        <v>48</v>
      </c>
      <c r="T2494">
        <f t="shared" si="342"/>
        <v>-1</v>
      </c>
      <c r="U2494" s="1">
        <v>42845</v>
      </c>
      <c r="V2494" s="13">
        <f t="shared" si="343"/>
        <v>42826</v>
      </c>
      <c r="W2494" s="14">
        <f t="shared" si="344"/>
        <v>42845</v>
      </c>
      <c r="X2494" s="1" t="str">
        <f t="shared" si="345"/>
        <v>Thursday</v>
      </c>
      <c r="Y2494" s="2">
        <v>0.71341435185185187</v>
      </c>
      <c r="Z2494" s="2">
        <f t="shared" si="346"/>
        <v>0.70833333333333326</v>
      </c>
      <c r="AA2494">
        <f>1</f>
        <v>1</v>
      </c>
      <c r="AB2494" s="1">
        <v>42845</v>
      </c>
      <c r="AC2494" s="13">
        <f t="shared" si="347"/>
        <v>42826</v>
      </c>
      <c r="AD2494" s="14">
        <f t="shared" si="348"/>
        <v>42845</v>
      </c>
      <c r="AE2494" s="1" t="str">
        <f t="shared" si="349"/>
        <v>Thursday</v>
      </c>
      <c r="AF2494" s="2">
        <v>0.71877314814814808</v>
      </c>
      <c r="AG2494" s="2">
        <f t="shared" si="350"/>
        <v>0.70833333333333326</v>
      </c>
      <c r="AH2494" t="s">
        <v>23</v>
      </c>
    </row>
    <row r="2495" spans="1:34" x14ac:dyDescent="0.25">
      <c r="A2495">
        <v>1591591</v>
      </c>
      <c r="B2495" t="s">
        <v>54</v>
      </c>
      <c r="E2495">
        <v>6511</v>
      </c>
      <c r="F2495" t="s">
        <v>20</v>
      </c>
      <c r="G2495" t="s">
        <v>55</v>
      </c>
      <c r="H2495">
        <v>5</v>
      </c>
      <c r="I2495" t="s">
        <v>76</v>
      </c>
      <c r="J2495">
        <f>VLOOKUP(I2495,Key!$A$1:$C$73,2,FALSE)</f>
        <v>43.02948</v>
      </c>
      <c r="K2495">
        <f>VLOOKUP(I2495,Key!$A$1:$C$73,3,FALSE)</f>
        <v>-87.912819999999996</v>
      </c>
      <c r="L2495" t="s">
        <v>83</v>
      </c>
      <c r="M2495">
        <f>VLOOKUP(L2495,Key!$A$1:$C$73,2,FALSE)</f>
        <v>43.026229999999998</v>
      </c>
      <c r="N2495">
        <f>VLOOKUP(L2495,Key!$A$1:$C$73,3,FALSE)</f>
        <v>-87.912809999999993</v>
      </c>
      <c r="O2495">
        <v>3</v>
      </c>
      <c r="P2495">
        <v>0</v>
      </c>
      <c r="Q2495">
        <v>0.5</v>
      </c>
      <c r="R2495">
        <v>0.4</v>
      </c>
      <c r="S2495">
        <v>18</v>
      </c>
      <c r="T2495">
        <f t="shared" si="342"/>
        <v>-1</v>
      </c>
      <c r="U2495" s="1">
        <v>42845</v>
      </c>
      <c r="V2495" s="13">
        <f t="shared" si="343"/>
        <v>42826</v>
      </c>
      <c r="W2495" s="14">
        <f t="shared" si="344"/>
        <v>42845</v>
      </c>
      <c r="X2495" s="1" t="str">
        <f t="shared" si="345"/>
        <v>Thursday</v>
      </c>
      <c r="Y2495" s="2">
        <v>0.77466435185185178</v>
      </c>
      <c r="Z2495" s="2">
        <f t="shared" si="346"/>
        <v>0.79166666666666663</v>
      </c>
      <c r="AA2495">
        <f>1</f>
        <v>1</v>
      </c>
      <c r="AB2495" s="1">
        <v>42845</v>
      </c>
      <c r="AC2495" s="13">
        <f t="shared" si="347"/>
        <v>42826</v>
      </c>
      <c r="AD2495" s="14">
        <f t="shared" si="348"/>
        <v>42845</v>
      </c>
      <c r="AE2495" s="1" t="str">
        <f t="shared" si="349"/>
        <v>Thursday</v>
      </c>
      <c r="AF2495" s="2">
        <v>0.77697916666666667</v>
      </c>
      <c r="AG2495" s="2">
        <f t="shared" si="350"/>
        <v>0.79166666666666663</v>
      </c>
      <c r="AH2495" t="s">
        <v>23</v>
      </c>
    </row>
    <row r="2496" spans="1:34" x14ac:dyDescent="0.25">
      <c r="A2496">
        <v>1591740</v>
      </c>
      <c r="B2496" t="s">
        <v>54</v>
      </c>
      <c r="E2496">
        <v>60014</v>
      </c>
      <c r="F2496" t="s">
        <v>20</v>
      </c>
      <c r="G2496" t="s">
        <v>55</v>
      </c>
      <c r="H2496">
        <v>36</v>
      </c>
      <c r="I2496" t="s">
        <v>57</v>
      </c>
      <c r="J2496">
        <f>VLOOKUP(I2496,Key!$A$1:$C$73,2,FALSE)</f>
        <v>43.03913</v>
      </c>
      <c r="K2496">
        <f>VLOOKUP(I2496,Key!$A$1:$C$73,3,FALSE)</f>
        <v>-87.916150000000002</v>
      </c>
      <c r="L2496" t="s">
        <v>62</v>
      </c>
      <c r="M2496">
        <f>VLOOKUP(L2496,Key!$A$1:$C$73,2,FALSE)</f>
        <v>43.052460000000004</v>
      </c>
      <c r="N2496">
        <f>VLOOKUP(L2496,Key!$A$1:$C$73,3,FALSE)</f>
        <v>-87.891000000000005</v>
      </c>
      <c r="O2496">
        <v>25</v>
      </c>
      <c r="P2496">
        <v>3</v>
      </c>
      <c r="Q2496">
        <v>3.8</v>
      </c>
      <c r="R2496">
        <v>3.6</v>
      </c>
      <c r="S2496">
        <v>150</v>
      </c>
      <c r="T2496">
        <f t="shared" si="342"/>
        <v>-1</v>
      </c>
      <c r="U2496" s="1">
        <v>42845</v>
      </c>
      <c r="V2496" s="13">
        <f t="shared" si="343"/>
        <v>42826</v>
      </c>
      <c r="W2496" s="14">
        <f t="shared" si="344"/>
        <v>42845</v>
      </c>
      <c r="X2496" s="1" t="str">
        <f t="shared" si="345"/>
        <v>Thursday</v>
      </c>
      <c r="Y2496" s="2">
        <v>0.85666666666666658</v>
      </c>
      <c r="Z2496" s="2">
        <f t="shared" si="346"/>
        <v>0.875</v>
      </c>
      <c r="AA2496">
        <f>1</f>
        <v>1</v>
      </c>
      <c r="AB2496" s="1">
        <v>42845</v>
      </c>
      <c r="AC2496" s="13">
        <f t="shared" si="347"/>
        <v>42826</v>
      </c>
      <c r="AD2496" s="14">
        <f t="shared" si="348"/>
        <v>42845</v>
      </c>
      <c r="AE2496" s="1" t="str">
        <f t="shared" si="349"/>
        <v>Thursday</v>
      </c>
      <c r="AF2496" s="2">
        <v>0.87372685185185184</v>
      </c>
      <c r="AG2496" s="2">
        <f t="shared" si="350"/>
        <v>0.875</v>
      </c>
      <c r="AH2496" t="s">
        <v>23</v>
      </c>
    </row>
    <row r="2497" spans="1:34" x14ac:dyDescent="0.25">
      <c r="A2497">
        <v>1591764</v>
      </c>
      <c r="B2497" t="s">
        <v>54</v>
      </c>
      <c r="E2497">
        <v>53215</v>
      </c>
      <c r="F2497" t="s">
        <v>20</v>
      </c>
      <c r="G2497" t="s">
        <v>55</v>
      </c>
      <c r="H2497">
        <v>5489</v>
      </c>
      <c r="I2497" t="s">
        <v>81</v>
      </c>
      <c r="J2497">
        <f>VLOOKUP(I2497,Key!$A$1:$C$73,2,FALSE)</f>
        <v>43.058010000000003</v>
      </c>
      <c r="K2497">
        <f>VLOOKUP(I2497,Key!$A$1:$C$73,3,FALSE)</f>
        <v>-87.877300000000005</v>
      </c>
      <c r="L2497" t="s">
        <v>81</v>
      </c>
      <c r="M2497">
        <f>VLOOKUP(L2497,Key!$A$1:$C$73,2,FALSE)</f>
        <v>43.058010000000003</v>
      </c>
      <c r="N2497">
        <f>VLOOKUP(L2497,Key!$A$1:$C$73,3,FALSE)</f>
        <v>-87.877300000000005</v>
      </c>
      <c r="O2497">
        <v>38</v>
      </c>
      <c r="P2497">
        <v>6</v>
      </c>
      <c r="Q2497">
        <v>5.7</v>
      </c>
      <c r="R2497">
        <v>5.4</v>
      </c>
      <c r="S2497">
        <v>228</v>
      </c>
      <c r="T2497">
        <f t="shared" si="342"/>
        <v>-1</v>
      </c>
      <c r="U2497" s="1">
        <v>42845</v>
      </c>
      <c r="V2497" s="13">
        <f t="shared" si="343"/>
        <v>42826</v>
      </c>
      <c r="W2497" s="14">
        <f t="shared" si="344"/>
        <v>42845</v>
      </c>
      <c r="X2497" s="1" t="str">
        <f t="shared" si="345"/>
        <v>Thursday</v>
      </c>
      <c r="Y2497" s="2">
        <v>0.885625</v>
      </c>
      <c r="Z2497" s="2">
        <f t="shared" si="346"/>
        <v>0.875</v>
      </c>
      <c r="AA2497">
        <f>1</f>
        <v>1</v>
      </c>
      <c r="AB2497" s="1">
        <v>42845</v>
      </c>
      <c r="AC2497" s="13">
        <f t="shared" si="347"/>
        <v>42826</v>
      </c>
      <c r="AD2497" s="14">
        <f t="shared" si="348"/>
        <v>42845</v>
      </c>
      <c r="AE2497" s="1" t="str">
        <f t="shared" si="349"/>
        <v>Thursday</v>
      </c>
      <c r="AF2497" s="2">
        <v>0.91204861111111113</v>
      </c>
      <c r="AG2497" s="2">
        <f t="shared" si="350"/>
        <v>0.91666666666666663</v>
      </c>
      <c r="AH2497" t="s">
        <v>25</v>
      </c>
    </row>
    <row r="2498" spans="1:34" x14ac:dyDescent="0.25">
      <c r="A2498">
        <v>1591961</v>
      </c>
      <c r="B2498" t="s">
        <v>54</v>
      </c>
      <c r="E2498">
        <v>78130</v>
      </c>
      <c r="F2498" t="s">
        <v>20</v>
      </c>
      <c r="G2498" t="s">
        <v>55</v>
      </c>
      <c r="H2498">
        <v>978</v>
      </c>
      <c r="I2498" t="s">
        <v>69</v>
      </c>
      <c r="J2498">
        <f>VLOOKUP(I2498,Key!$A$1:$C$73,2,FALSE)</f>
        <v>43.024340000000002</v>
      </c>
      <c r="K2498">
        <f>VLOOKUP(I2498,Key!$A$1:$C$73,3,FALSE)</f>
        <v>-87.916753</v>
      </c>
      <c r="L2498" t="s">
        <v>26</v>
      </c>
      <c r="M2498">
        <f>VLOOKUP(L2498,Key!$A$1:$C$73,2,FALSE)</f>
        <v>43.034619999999997</v>
      </c>
      <c r="N2498">
        <f>VLOOKUP(L2498,Key!$A$1:$C$73,3,FALSE)</f>
        <v>-87.917500000000004</v>
      </c>
      <c r="O2498">
        <v>13</v>
      </c>
      <c r="P2498">
        <v>3</v>
      </c>
      <c r="Q2498">
        <v>2</v>
      </c>
      <c r="R2498">
        <v>1.9</v>
      </c>
      <c r="S2498">
        <v>78</v>
      </c>
      <c r="T2498">
        <f t="shared" ref="T2498:T2561" si="351">-1</f>
        <v>-1</v>
      </c>
      <c r="U2498" s="1">
        <v>42846</v>
      </c>
      <c r="V2498" s="13">
        <f t="shared" ref="V2498:V2561" si="352">DATE(YEAR(U2498), MONTH(U2498), 1)</f>
        <v>42826</v>
      </c>
      <c r="W2498" s="14">
        <f t="shared" ref="W2498:W2561" si="353">U2498</f>
        <v>42846</v>
      </c>
      <c r="X2498" s="1" t="str">
        <f t="shared" ref="X2498:X2561" si="354">TEXT(W2498,"dddd")</f>
        <v>Friday</v>
      </c>
      <c r="Y2498" s="2">
        <v>0.4100462962962963</v>
      </c>
      <c r="Z2498" s="2">
        <f t="shared" ref="Z2498:Z2561" si="355">MROUND(Y2498, "1:00")</f>
        <v>0.41666666666666663</v>
      </c>
      <c r="AA2498">
        <f>1</f>
        <v>1</v>
      </c>
      <c r="AB2498" s="1">
        <v>42846</v>
      </c>
      <c r="AC2498" s="13">
        <f t="shared" ref="AC2498:AC2561" si="356">DATE(YEAR(AB2498), MONTH(AB2498), 1)</f>
        <v>42826</v>
      </c>
      <c r="AD2498" s="14">
        <f t="shared" ref="AD2498:AD2561" si="357">AB2498</f>
        <v>42846</v>
      </c>
      <c r="AE2498" s="1" t="str">
        <f t="shared" ref="AE2498:AE2561" si="358">TEXT(AD2498,"dddd")</f>
        <v>Friday</v>
      </c>
      <c r="AF2498" s="2">
        <v>0.41938657407407409</v>
      </c>
      <c r="AG2498" s="2">
        <f t="shared" ref="AG2498:AG2561" si="359">MROUND(AF2498, "1:00")</f>
        <v>0.41666666666666663</v>
      </c>
      <c r="AH2498" t="s">
        <v>23</v>
      </c>
    </row>
    <row r="2499" spans="1:34" x14ac:dyDescent="0.25">
      <c r="A2499">
        <v>1592109</v>
      </c>
      <c r="B2499" t="s">
        <v>54</v>
      </c>
      <c r="F2499" t="s">
        <v>20</v>
      </c>
      <c r="G2499" t="s">
        <v>55</v>
      </c>
      <c r="H2499">
        <v>332</v>
      </c>
      <c r="I2499" t="s">
        <v>70</v>
      </c>
      <c r="J2499">
        <f>VLOOKUP(I2499,Key!$A$1:$C$73,2,FALSE)</f>
        <v>43.052630000000001</v>
      </c>
      <c r="K2499">
        <f>VLOOKUP(I2499,Key!$A$1:$C$73,3,FALSE)</f>
        <v>-88.016319999999993</v>
      </c>
      <c r="L2499" t="s">
        <v>70</v>
      </c>
      <c r="M2499">
        <f>VLOOKUP(L2499,Key!$A$1:$C$73,2,FALSE)</f>
        <v>43.052630000000001</v>
      </c>
      <c r="N2499">
        <f>VLOOKUP(L2499,Key!$A$1:$C$73,3,FALSE)</f>
        <v>-88.016319999999993</v>
      </c>
      <c r="O2499">
        <v>38</v>
      </c>
      <c r="P2499">
        <v>6</v>
      </c>
      <c r="Q2499">
        <v>5.7</v>
      </c>
      <c r="R2499">
        <v>5.4</v>
      </c>
      <c r="S2499">
        <v>228</v>
      </c>
      <c r="T2499">
        <f t="shared" si="351"/>
        <v>-1</v>
      </c>
      <c r="U2499" s="1">
        <v>42846</v>
      </c>
      <c r="V2499" s="13">
        <f t="shared" si="352"/>
        <v>42826</v>
      </c>
      <c r="W2499" s="14">
        <f t="shared" si="353"/>
        <v>42846</v>
      </c>
      <c r="X2499" s="1" t="str">
        <f t="shared" si="354"/>
        <v>Friday</v>
      </c>
      <c r="Y2499" s="2">
        <v>0.46521990740740743</v>
      </c>
      <c r="Z2499" s="2">
        <f t="shared" si="355"/>
        <v>0.45833333333333331</v>
      </c>
      <c r="AA2499">
        <f>1</f>
        <v>1</v>
      </c>
      <c r="AB2499" s="1">
        <v>42846</v>
      </c>
      <c r="AC2499" s="13">
        <f t="shared" si="356"/>
        <v>42826</v>
      </c>
      <c r="AD2499" s="14">
        <f t="shared" si="357"/>
        <v>42846</v>
      </c>
      <c r="AE2499" s="1" t="str">
        <f t="shared" si="358"/>
        <v>Friday</v>
      </c>
      <c r="AF2499" s="2">
        <v>0.49122685185185189</v>
      </c>
      <c r="AG2499" s="2">
        <f t="shared" si="359"/>
        <v>0.5</v>
      </c>
      <c r="AH2499" t="s">
        <v>25</v>
      </c>
    </row>
    <row r="2500" spans="1:34" x14ac:dyDescent="0.25">
      <c r="A2500">
        <v>1598014</v>
      </c>
      <c r="B2500" t="s">
        <v>54</v>
      </c>
      <c r="E2500">
        <v>53218</v>
      </c>
      <c r="F2500" t="s">
        <v>20</v>
      </c>
      <c r="G2500" t="s">
        <v>55</v>
      </c>
      <c r="H2500">
        <v>11062</v>
      </c>
      <c r="I2500" t="s">
        <v>48</v>
      </c>
      <c r="J2500">
        <f>VLOOKUP(I2500,Key!$A$1:$C$73,2,FALSE)</f>
        <v>43.031320000000001</v>
      </c>
      <c r="K2500">
        <f>VLOOKUP(I2500,Key!$A$1:$C$73,3,FALSE)</f>
        <v>-87.904259999999994</v>
      </c>
      <c r="L2500" t="s">
        <v>48</v>
      </c>
      <c r="M2500">
        <f>VLOOKUP(L2500,Key!$A$1:$C$73,2,FALSE)</f>
        <v>43.031320000000001</v>
      </c>
      <c r="N2500">
        <f>VLOOKUP(L2500,Key!$A$1:$C$73,3,FALSE)</f>
        <v>-87.904259999999994</v>
      </c>
      <c r="O2500">
        <v>33</v>
      </c>
      <c r="P2500">
        <v>3</v>
      </c>
      <c r="Q2500">
        <v>5</v>
      </c>
      <c r="R2500">
        <v>4.7</v>
      </c>
      <c r="S2500">
        <v>198</v>
      </c>
      <c r="T2500">
        <f t="shared" si="351"/>
        <v>-1</v>
      </c>
      <c r="U2500" s="1">
        <v>42849</v>
      </c>
      <c r="V2500" s="13">
        <f t="shared" si="352"/>
        <v>42826</v>
      </c>
      <c r="W2500" s="14">
        <f t="shared" si="353"/>
        <v>42849</v>
      </c>
      <c r="X2500" s="1" t="str">
        <f t="shared" si="354"/>
        <v>Monday</v>
      </c>
      <c r="Y2500" s="2">
        <v>0.51151620370370365</v>
      </c>
      <c r="Z2500" s="2">
        <f t="shared" si="355"/>
        <v>0.5</v>
      </c>
      <c r="AA2500">
        <f>1</f>
        <v>1</v>
      </c>
      <c r="AB2500" s="1">
        <v>42849</v>
      </c>
      <c r="AC2500" s="13">
        <f t="shared" si="356"/>
        <v>42826</v>
      </c>
      <c r="AD2500" s="14">
        <f t="shared" si="357"/>
        <v>42849</v>
      </c>
      <c r="AE2500" s="1" t="str">
        <f t="shared" si="358"/>
        <v>Monday</v>
      </c>
      <c r="AF2500" s="2">
        <v>0.53413194444444445</v>
      </c>
      <c r="AG2500" s="2">
        <f t="shared" si="359"/>
        <v>0.54166666666666663</v>
      </c>
      <c r="AH2500" t="s">
        <v>25</v>
      </c>
    </row>
    <row r="2501" spans="1:34" x14ac:dyDescent="0.25">
      <c r="A2501">
        <v>1517809</v>
      </c>
      <c r="B2501" t="s">
        <v>54</v>
      </c>
      <c r="E2501">
        <v>53146</v>
      </c>
      <c r="F2501" t="s">
        <v>20</v>
      </c>
      <c r="G2501" t="s">
        <v>55</v>
      </c>
      <c r="H2501">
        <v>168</v>
      </c>
      <c r="I2501" t="s">
        <v>66</v>
      </c>
      <c r="J2501">
        <f>VLOOKUP(I2501,Key!$A$1:$C$73,2,FALSE)</f>
        <v>43.078530000000001</v>
      </c>
      <c r="K2501">
        <f>VLOOKUP(I2501,Key!$A$1:$C$73,3,FALSE)</f>
        <v>-87.882620000000003</v>
      </c>
      <c r="L2501" t="s">
        <v>66</v>
      </c>
      <c r="M2501">
        <f>VLOOKUP(L2501,Key!$A$1:$C$73,2,FALSE)</f>
        <v>43.078530000000001</v>
      </c>
      <c r="N2501">
        <f>VLOOKUP(L2501,Key!$A$1:$C$73,3,FALSE)</f>
        <v>-87.882620000000003</v>
      </c>
      <c r="O2501">
        <v>20</v>
      </c>
      <c r="P2501">
        <v>3</v>
      </c>
      <c r="Q2501">
        <v>3</v>
      </c>
      <c r="R2501">
        <v>2.9</v>
      </c>
      <c r="S2501">
        <v>120</v>
      </c>
      <c r="T2501">
        <f t="shared" si="351"/>
        <v>-1</v>
      </c>
      <c r="U2501" s="1">
        <v>42849</v>
      </c>
      <c r="V2501" s="13">
        <f t="shared" si="352"/>
        <v>42826</v>
      </c>
      <c r="W2501" s="14">
        <f t="shared" si="353"/>
        <v>42849</v>
      </c>
      <c r="X2501" s="1" t="str">
        <f t="shared" si="354"/>
        <v>Monday</v>
      </c>
      <c r="Y2501" s="2">
        <v>0.54677083333333332</v>
      </c>
      <c r="Z2501" s="2">
        <f t="shared" si="355"/>
        <v>0.54166666666666663</v>
      </c>
      <c r="AA2501">
        <f>1</f>
        <v>1</v>
      </c>
      <c r="AB2501" s="1">
        <v>42849</v>
      </c>
      <c r="AC2501" s="13">
        <f t="shared" si="356"/>
        <v>42826</v>
      </c>
      <c r="AD2501" s="14">
        <f t="shared" si="357"/>
        <v>42849</v>
      </c>
      <c r="AE2501" s="1" t="str">
        <f t="shared" si="358"/>
        <v>Monday</v>
      </c>
      <c r="AF2501" s="2">
        <v>0.56089120370370371</v>
      </c>
      <c r="AG2501" s="2">
        <f t="shared" si="359"/>
        <v>0.54166666666666663</v>
      </c>
      <c r="AH2501" t="s">
        <v>25</v>
      </c>
    </row>
    <row r="2502" spans="1:34" x14ac:dyDescent="0.25">
      <c r="A2502">
        <v>1598192</v>
      </c>
      <c r="B2502" t="s">
        <v>54</v>
      </c>
      <c r="E2502">
        <v>53202</v>
      </c>
      <c r="F2502" t="s">
        <v>20</v>
      </c>
      <c r="G2502" t="s">
        <v>55</v>
      </c>
      <c r="H2502">
        <v>11089</v>
      </c>
      <c r="I2502" t="s">
        <v>65</v>
      </c>
      <c r="J2502">
        <f>VLOOKUP(I2502,Key!$A$1:$C$73,2,FALSE)</f>
        <v>43.077359999999999</v>
      </c>
      <c r="K2502">
        <f>VLOOKUP(I2502,Key!$A$1:$C$73,3,FALSE)</f>
        <v>-87.880769999999998</v>
      </c>
      <c r="L2502" t="s">
        <v>61</v>
      </c>
      <c r="M2502">
        <f>VLOOKUP(L2502,Key!$A$1:$C$73,2,FALSE)</f>
        <v>43.060786</v>
      </c>
      <c r="N2502">
        <f>VLOOKUP(L2502,Key!$A$1:$C$73,3,FALSE)</f>
        <v>-87.883825999999999</v>
      </c>
      <c r="O2502">
        <v>20</v>
      </c>
      <c r="P2502">
        <v>3</v>
      </c>
      <c r="Q2502">
        <v>3</v>
      </c>
      <c r="R2502">
        <v>2.9</v>
      </c>
      <c r="S2502">
        <v>120</v>
      </c>
      <c r="T2502">
        <f t="shared" si="351"/>
        <v>-1</v>
      </c>
      <c r="U2502" s="1">
        <v>42849</v>
      </c>
      <c r="V2502" s="13">
        <f t="shared" si="352"/>
        <v>42826</v>
      </c>
      <c r="W2502" s="14">
        <f t="shared" si="353"/>
        <v>42849</v>
      </c>
      <c r="X2502" s="1" t="str">
        <f t="shared" si="354"/>
        <v>Monday</v>
      </c>
      <c r="Y2502" s="2">
        <v>0.58666666666666667</v>
      </c>
      <c r="Z2502" s="2">
        <f t="shared" si="355"/>
        <v>0.58333333333333326</v>
      </c>
      <c r="AA2502">
        <f>1</f>
        <v>1</v>
      </c>
      <c r="AB2502" s="1">
        <v>42849</v>
      </c>
      <c r="AC2502" s="13">
        <f t="shared" si="356"/>
        <v>42826</v>
      </c>
      <c r="AD2502" s="14">
        <f t="shared" si="357"/>
        <v>42849</v>
      </c>
      <c r="AE2502" s="1" t="str">
        <f t="shared" si="358"/>
        <v>Monday</v>
      </c>
      <c r="AF2502" s="2">
        <v>0.60046296296296298</v>
      </c>
      <c r="AG2502" s="2">
        <f t="shared" si="359"/>
        <v>0.58333333333333326</v>
      </c>
      <c r="AH2502" t="s">
        <v>23</v>
      </c>
    </row>
    <row r="2503" spans="1:34" x14ac:dyDescent="0.25">
      <c r="A2503">
        <v>1598208</v>
      </c>
      <c r="B2503" t="s">
        <v>54</v>
      </c>
      <c r="E2503">
        <v>98034</v>
      </c>
      <c r="F2503" t="s">
        <v>20</v>
      </c>
      <c r="G2503" t="s">
        <v>55</v>
      </c>
      <c r="H2503">
        <v>11077</v>
      </c>
      <c r="I2503" t="s">
        <v>84</v>
      </c>
      <c r="J2503">
        <f>VLOOKUP(I2503,Key!$A$1:$C$73,2,FALSE)</f>
        <v>43.040154000000001</v>
      </c>
      <c r="K2503">
        <f>VLOOKUP(I2503,Key!$A$1:$C$73,3,FALSE)</f>
        <v>-87.932113000000001</v>
      </c>
      <c r="L2503" t="s">
        <v>36</v>
      </c>
      <c r="M2503">
        <f>VLOOKUP(L2503,Key!$A$1:$C$73,2,FALSE)</f>
        <v>43.03519</v>
      </c>
      <c r="N2503">
        <f>VLOOKUP(L2503,Key!$A$1:$C$73,3,FALSE)</f>
        <v>-87.907390000000007</v>
      </c>
      <c r="O2503">
        <v>12</v>
      </c>
      <c r="P2503">
        <v>3</v>
      </c>
      <c r="Q2503">
        <v>1.8</v>
      </c>
      <c r="R2503">
        <v>1.7</v>
      </c>
      <c r="S2503">
        <v>72</v>
      </c>
      <c r="T2503">
        <f t="shared" si="351"/>
        <v>-1</v>
      </c>
      <c r="U2503" s="1">
        <v>42849</v>
      </c>
      <c r="V2503" s="13">
        <f t="shared" si="352"/>
        <v>42826</v>
      </c>
      <c r="W2503" s="14">
        <f t="shared" si="353"/>
        <v>42849</v>
      </c>
      <c r="X2503" s="1" t="str">
        <f t="shared" si="354"/>
        <v>Monday</v>
      </c>
      <c r="Y2503" s="2">
        <v>0.59584490740740736</v>
      </c>
      <c r="Z2503" s="2">
        <f t="shared" si="355"/>
        <v>0.58333333333333326</v>
      </c>
      <c r="AA2503">
        <f>1</f>
        <v>1</v>
      </c>
      <c r="AB2503" s="1">
        <v>42849</v>
      </c>
      <c r="AC2503" s="13">
        <f t="shared" si="356"/>
        <v>42826</v>
      </c>
      <c r="AD2503" s="14">
        <f t="shared" si="357"/>
        <v>42849</v>
      </c>
      <c r="AE2503" s="1" t="str">
        <f t="shared" si="358"/>
        <v>Monday</v>
      </c>
      <c r="AF2503" s="2">
        <v>0.60475694444444439</v>
      </c>
      <c r="AG2503" s="2">
        <f t="shared" si="359"/>
        <v>0.625</v>
      </c>
      <c r="AH2503" t="s">
        <v>23</v>
      </c>
    </row>
    <row r="2504" spans="1:34" x14ac:dyDescent="0.25">
      <c r="A2504">
        <v>1598297</v>
      </c>
      <c r="B2504" t="s">
        <v>54</v>
      </c>
      <c r="E2504">
        <v>53211</v>
      </c>
      <c r="F2504" t="s">
        <v>20</v>
      </c>
      <c r="G2504" t="s">
        <v>55</v>
      </c>
      <c r="H2504">
        <v>11168</v>
      </c>
      <c r="I2504" t="s">
        <v>65</v>
      </c>
      <c r="J2504">
        <f>VLOOKUP(I2504,Key!$A$1:$C$73,2,FALSE)</f>
        <v>43.077359999999999</v>
      </c>
      <c r="K2504">
        <f>VLOOKUP(I2504,Key!$A$1:$C$73,3,FALSE)</f>
        <v>-87.880769999999998</v>
      </c>
      <c r="L2504" t="s">
        <v>65</v>
      </c>
      <c r="M2504">
        <f>VLOOKUP(L2504,Key!$A$1:$C$73,2,FALSE)</f>
        <v>43.077359999999999</v>
      </c>
      <c r="N2504">
        <f>VLOOKUP(L2504,Key!$A$1:$C$73,3,FALSE)</f>
        <v>-87.880769999999998</v>
      </c>
      <c r="O2504">
        <v>80</v>
      </c>
      <c r="P2504">
        <v>9</v>
      </c>
      <c r="Q2504">
        <v>12</v>
      </c>
      <c r="R2504">
        <v>11.4</v>
      </c>
      <c r="S2504">
        <v>480</v>
      </c>
      <c r="T2504">
        <f t="shared" si="351"/>
        <v>-1</v>
      </c>
      <c r="U2504" s="1">
        <v>42849</v>
      </c>
      <c r="V2504" s="13">
        <f t="shared" si="352"/>
        <v>42826</v>
      </c>
      <c r="W2504" s="14">
        <f t="shared" si="353"/>
        <v>42849</v>
      </c>
      <c r="X2504" s="1" t="str">
        <f t="shared" si="354"/>
        <v>Monday</v>
      </c>
      <c r="Y2504" s="2">
        <v>0.63424768518518515</v>
      </c>
      <c r="Z2504" s="2">
        <f t="shared" si="355"/>
        <v>0.625</v>
      </c>
      <c r="AA2504">
        <f>1</f>
        <v>1</v>
      </c>
      <c r="AB2504" s="1">
        <v>42849</v>
      </c>
      <c r="AC2504" s="13">
        <f t="shared" si="356"/>
        <v>42826</v>
      </c>
      <c r="AD2504" s="14">
        <f t="shared" si="357"/>
        <v>42849</v>
      </c>
      <c r="AE2504" s="1" t="str">
        <f t="shared" si="358"/>
        <v>Monday</v>
      </c>
      <c r="AF2504" s="2">
        <v>0.68959490740740748</v>
      </c>
      <c r="AG2504" s="2">
        <f t="shared" si="359"/>
        <v>0.70833333333333326</v>
      </c>
      <c r="AH2504" t="s">
        <v>25</v>
      </c>
    </row>
    <row r="2505" spans="1:34" x14ac:dyDescent="0.25">
      <c r="A2505">
        <v>1598208</v>
      </c>
      <c r="B2505" t="s">
        <v>54</v>
      </c>
      <c r="E2505">
        <v>98034</v>
      </c>
      <c r="F2505" t="s">
        <v>20</v>
      </c>
      <c r="G2505" t="s">
        <v>55</v>
      </c>
      <c r="H2505">
        <v>11142</v>
      </c>
      <c r="I2505" t="s">
        <v>39</v>
      </c>
      <c r="J2505">
        <f>VLOOKUP(I2505,Key!$A$1:$C$73,2,FALSE)</f>
        <v>43.031480000000002</v>
      </c>
      <c r="K2505">
        <f>VLOOKUP(I2505,Key!$A$1:$C$73,3,FALSE)</f>
        <v>-87.908169999999998</v>
      </c>
      <c r="L2505" t="s">
        <v>84</v>
      </c>
      <c r="M2505">
        <f>VLOOKUP(L2505,Key!$A$1:$C$73,2,FALSE)</f>
        <v>43.040154000000001</v>
      </c>
      <c r="N2505">
        <f>VLOOKUP(L2505,Key!$A$1:$C$73,3,FALSE)</f>
        <v>-87.932113000000001</v>
      </c>
      <c r="O2505">
        <v>58</v>
      </c>
      <c r="P2505">
        <v>6</v>
      </c>
      <c r="Q2505">
        <v>8.6999999999999993</v>
      </c>
      <c r="R2505">
        <v>8.3000000000000007</v>
      </c>
      <c r="S2505">
        <v>348</v>
      </c>
      <c r="T2505">
        <f t="shared" si="351"/>
        <v>-1</v>
      </c>
      <c r="U2505" s="1">
        <v>42849</v>
      </c>
      <c r="V2505" s="13">
        <f t="shared" si="352"/>
        <v>42826</v>
      </c>
      <c r="W2505" s="14">
        <f t="shared" si="353"/>
        <v>42849</v>
      </c>
      <c r="X2505" s="1" t="str">
        <f t="shared" si="354"/>
        <v>Monday</v>
      </c>
      <c r="Y2505" s="2">
        <v>0.63616898148148149</v>
      </c>
      <c r="Z2505" s="2">
        <f t="shared" si="355"/>
        <v>0.625</v>
      </c>
      <c r="AA2505">
        <f>1</f>
        <v>1</v>
      </c>
      <c r="AB2505" s="1">
        <v>42849</v>
      </c>
      <c r="AC2505" s="13">
        <f t="shared" si="356"/>
        <v>42826</v>
      </c>
      <c r="AD2505" s="14">
        <f t="shared" si="357"/>
        <v>42849</v>
      </c>
      <c r="AE2505" s="1" t="str">
        <f t="shared" si="358"/>
        <v>Monday</v>
      </c>
      <c r="AF2505" s="2">
        <v>0.67697916666666658</v>
      </c>
      <c r="AG2505" s="2">
        <f t="shared" si="359"/>
        <v>0.66666666666666663</v>
      </c>
      <c r="AH2505" t="s">
        <v>23</v>
      </c>
    </row>
    <row r="2506" spans="1:34" x14ac:dyDescent="0.25">
      <c r="A2506">
        <v>1598320</v>
      </c>
      <c r="B2506" t="s">
        <v>54</v>
      </c>
      <c r="E2506">
        <v>19139</v>
      </c>
      <c r="F2506" t="s">
        <v>20</v>
      </c>
      <c r="G2506" t="s">
        <v>55</v>
      </c>
      <c r="H2506">
        <v>11125</v>
      </c>
      <c r="I2506" t="s">
        <v>28</v>
      </c>
      <c r="J2506">
        <f>VLOOKUP(I2506,Key!$A$1:$C$73,2,FALSE)</f>
        <v>43.038580000000003</v>
      </c>
      <c r="K2506">
        <f>VLOOKUP(I2506,Key!$A$1:$C$73,3,FALSE)</f>
        <v>-87.90934</v>
      </c>
      <c r="L2506" t="s">
        <v>28</v>
      </c>
      <c r="M2506">
        <f>VLOOKUP(L2506,Key!$A$1:$C$73,2,FALSE)</f>
        <v>43.038580000000003</v>
      </c>
      <c r="N2506">
        <f>VLOOKUP(L2506,Key!$A$1:$C$73,3,FALSE)</f>
        <v>-87.90934</v>
      </c>
      <c r="O2506">
        <v>11</v>
      </c>
      <c r="P2506">
        <v>3</v>
      </c>
      <c r="Q2506">
        <v>1.7</v>
      </c>
      <c r="R2506">
        <v>1.6</v>
      </c>
      <c r="S2506">
        <v>66</v>
      </c>
      <c r="T2506">
        <f t="shared" si="351"/>
        <v>-1</v>
      </c>
      <c r="U2506" s="1">
        <v>42849</v>
      </c>
      <c r="V2506" s="13">
        <f t="shared" si="352"/>
        <v>42826</v>
      </c>
      <c r="W2506" s="14">
        <f t="shared" si="353"/>
        <v>42849</v>
      </c>
      <c r="X2506" s="1" t="str">
        <f t="shared" si="354"/>
        <v>Monday</v>
      </c>
      <c r="Y2506" s="2">
        <v>0.64782407407407405</v>
      </c>
      <c r="Z2506" s="2">
        <f t="shared" si="355"/>
        <v>0.66666666666666663</v>
      </c>
      <c r="AA2506">
        <f>1</f>
        <v>1</v>
      </c>
      <c r="AB2506" s="1">
        <v>42849</v>
      </c>
      <c r="AC2506" s="13">
        <f t="shared" si="356"/>
        <v>42826</v>
      </c>
      <c r="AD2506" s="14">
        <f t="shared" si="357"/>
        <v>42849</v>
      </c>
      <c r="AE2506" s="1" t="str">
        <f t="shared" si="358"/>
        <v>Monday</v>
      </c>
      <c r="AF2506" s="2">
        <v>0.65510416666666671</v>
      </c>
      <c r="AG2506" s="2">
        <f t="shared" si="359"/>
        <v>0.66666666666666663</v>
      </c>
      <c r="AH2506" t="s">
        <v>25</v>
      </c>
    </row>
    <row r="2507" spans="1:34" x14ac:dyDescent="0.25">
      <c r="A2507">
        <v>1598389</v>
      </c>
      <c r="B2507" t="s">
        <v>54</v>
      </c>
      <c r="E2507">
        <v>53202</v>
      </c>
      <c r="F2507" t="s">
        <v>20</v>
      </c>
      <c r="G2507" t="s">
        <v>55</v>
      </c>
      <c r="H2507">
        <v>5440</v>
      </c>
      <c r="I2507" t="s">
        <v>82</v>
      </c>
      <c r="J2507">
        <f>VLOOKUP(I2507,Key!$A$1:$C$73,2,FALSE)</f>
        <v>43.040349999999997</v>
      </c>
      <c r="K2507">
        <f>VLOOKUP(I2507,Key!$A$1:$C$73,3,FALSE)</f>
        <v>-87.920760000000001</v>
      </c>
      <c r="L2507" t="s">
        <v>79</v>
      </c>
      <c r="M2507">
        <f>VLOOKUP(L2507,Key!$A$1:$C$73,2,FALSE)</f>
        <v>43.04804</v>
      </c>
      <c r="N2507">
        <f>VLOOKUP(L2507,Key!$A$1:$C$73,3,FALSE)</f>
        <v>-87.896720000000002</v>
      </c>
      <c r="O2507">
        <v>32</v>
      </c>
      <c r="P2507">
        <v>3</v>
      </c>
      <c r="Q2507">
        <v>4.8</v>
      </c>
      <c r="R2507">
        <v>4.5999999999999996</v>
      </c>
      <c r="S2507">
        <v>192</v>
      </c>
      <c r="T2507">
        <f t="shared" si="351"/>
        <v>-1</v>
      </c>
      <c r="U2507" s="1">
        <v>42849</v>
      </c>
      <c r="V2507" s="13">
        <f t="shared" si="352"/>
        <v>42826</v>
      </c>
      <c r="W2507" s="14">
        <f t="shared" si="353"/>
        <v>42849</v>
      </c>
      <c r="X2507" s="1" t="str">
        <f t="shared" si="354"/>
        <v>Monday</v>
      </c>
      <c r="Y2507" s="2">
        <v>0.68575231481481491</v>
      </c>
      <c r="Z2507" s="2">
        <f t="shared" si="355"/>
        <v>0.66666666666666663</v>
      </c>
      <c r="AA2507">
        <f>1</f>
        <v>1</v>
      </c>
      <c r="AB2507" s="1">
        <v>42849</v>
      </c>
      <c r="AC2507" s="13">
        <f t="shared" si="356"/>
        <v>42826</v>
      </c>
      <c r="AD2507" s="14">
        <f t="shared" si="357"/>
        <v>42849</v>
      </c>
      <c r="AE2507" s="1" t="str">
        <f t="shared" si="358"/>
        <v>Monday</v>
      </c>
      <c r="AF2507" s="2">
        <v>0.70765046296296286</v>
      </c>
      <c r="AG2507" s="2">
        <f t="shared" si="359"/>
        <v>0.70833333333333326</v>
      </c>
      <c r="AH2507" t="s">
        <v>23</v>
      </c>
    </row>
    <row r="2508" spans="1:34" x14ac:dyDescent="0.25">
      <c r="A2508">
        <v>1598494</v>
      </c>
      <c r="B2508" t="s">
        <v>54</v>
      </c>
      <c r="E2508">
        <v>53716</v>
      </c>
      <c r="F2508" t="s">
        <v>20</v>
      </c>
      <c r="G2508" t="s">
        <v>55</v>
      </c>
      <c r="H2508">
        <v>346</v>
      </c>
      <c r="I2508" t="s">
        <v>24</v>
      </c>
      <c r="J2508">
        <f>VLOOKUP(I2508,Key!$A$1:$C$73,2,FALSE)</f>
        <v>43.074655999999997</v>
      </c>
      <c r="K2508">
        <f>VLOOKUP(I2508,Key!$A$1:$C$73,3,FALSE)</f>
        <v>-87.889011999999994</v>
      </c>
      <c r="L2508" t="s">
        <v>24</v>
      </c>
      <c r="M2508">
        <f>VLOOKUP(L2508,Key!$A$1:$C$73,2,FALSE)</f>
        <v>43.074655999999997</v>
      </c>
      <c r="N2508">
        <f>VLOOKUP(L2508,Key!$A$1:$C$73,3,FALSE)</f>
        <v>-87.889011999999994</v>
      </c>
      <c r="O2508">
        <v>1</v>
      </c>
      <c r="P2508">
        <v>0</v>
      </c>
      <c r="Q2508">
        <v>0.2</v>
      </c>
      <c r="R2508">
        <v>0.1</v>
      </c>
      <c r="S2508">
        <v>6</v>
      </c>
      <c r="T2508">
        <f t="shared" si="351"/>
        <v>-1</v>
      </c>
      <c r="U2508" s="1">
        <v>42849</v>
      </c>
      <c r="V2508" s="13">
        <f t="shared" si="352"/>
        <v>42826</v>
      </c>
      <c r="W2508" s="14">
        <f t="shared" si="353"/>
        <v>42849</v>
      </c>
      <c r="X2508" s="1" t="str">
        <f t="shared" si="354"/>
        <v>Monday</v>
      </c>
      <c r="Y2508" s="2">
        <v>0.73942129629629638</v>
      </c>
      <c r="Z2508" s="2">
        <f t="shared" si="355"/>
        <v>0.75</v>
      </c>
      <c r="AA2508">
        <f>1</f>
        <v>1</v>
      </c>
      <c r="AB2508" s="1">
        <v>42849</v>
      </c>
      <c r="AC2508" s="13">
        <f t="shared" si="356"/>
        <v>42826</v>
      </c>
      <c r="AD2508" s="14">
        <f t="shared" si="357"/>
        <v>42849</v>
      </c>
      <c r="AE2508" s="1" t="str">
        <f t="shared" si="358"/>
        <v>Monday</v>
      </c>
      <c r="AF2508" s="2">
        <v>0.7397569444444444</v>
      </c>
      <c r="AG2508" s="2">
        <f t="shared" si="359"/>
        <v>0.75</v>
      </c>
      <c r="AH2508" t="s">
        <v>25</v>
      </c>
    </row>
    <row r="2509" spans="1:34" x14ac:dyDescent="0.25">
      <c r="A2509">
        <v>1598519</v>
      </c>
      <c r="B2509" t="s">
        <v>54</v>
      </c>
      <c r="E2509">
        <v>53221</v>
      </c>
      <c r="F2509" t="s">
        <v>20</v>
      </c>
      <c r="G2509" t="s">
        <v>55</v>
      </c>
      <c r="H2509">
        <v>11108</v>
      </c>
      <c r="I2509" t="s">
        <v>81</v>
      </c>
      <c r="J2509">
        <f>VLOOKUP(I2509,Key!$A$1:$C$73,2,FALSE)</f>
        <v>43.058010000000003</v>
      </c>
      <c r="K2509">
        <f>VLOOKUP(I2509,Key!$A$1:$C$73,3,FALSE)</f>
        <v>-87.877300000000005</v>
      </c>
      <c r="L2509" t="s">
        <v>81</v>
      </c>
      <c r="M2509">
        <f>VLOOKUP(L2509,Key!$A$1:$C$73,2,FALSE)</f>
        <v>43.058010000000003</v>
      </c>
      <c r="N2509">
        <f>VLOOKUP(L2509,Key!$A$1:$C$73,3,FALSE)</f>
        <v>-87.877300000000005</v>
      </c>
      <c r="O2509">
        <v>21</v>
      </c>
      <c r="P2509">
        <v>3</v>
      </c>
      <c r="Q2509">
        <v>3.2</v>
      </c>
      <c r="R2509">
        <v>3</v>
      </c>
      <c r="S2509">
        <v>126</v>
      </c>
      <c r="T2509">
        <f t="shared" si="351"/>
        <v>-1</v>
      </c>
      <c r="U2509" s="1">
        <v>42849</v>
      </c>
      <c r="V2509" s="13">
        <f t="shared" si="352"/>
        <v>42826</v>
      </c>
      <c r="W2509" s="14">
        <f t="shared" si="353"/>
        <v>42849</v>
      </c>
      <c r="X2509" s="1" t="str">
        <f t="shared" si="354"/>
        <v>Monday</v>
      </c>
      <c r="Y2509" s="2">
        <v>0.75296296296296295</v>
      </c>
      <c r="Z2509" s="2">
        <f t="shared" si="355"/>
        <v>0.75</v>
      </c>
      <c r="AA2509">
        <f>1</f>
        <v>1</v>
      </c>
      <c r="AB2509" s="1">
        <v>42849</v>
      </c>
      <c r="AC2509" s="13">
        <f t="shared" si="356"/>
        <v>42826</v>
      </c>
      <c r="AD2509" s="14">
        <f t="shared" si="357"/>
        <v>42849</v>
      </c>
      <c r="AE2509" s="1" t="str">
        <f t="shared" si="358"/>
        <v>Monday</v>
      </c>
      <c r="AF2509" s="2">
        <v>0.76765046296296291</v>
      </c>
      <c r="AG2509" s="2">
        <f t="shared" si="359"/>
        <v>0.75</v>
      </c>
      <c r="AH2509" t="s">
        <v>25</v>
      </c>
    </row>
    <row r="2510" spans="1:34" x14ac:dyDescent="0.25">
      <c r="A2510">
        <v>1511696</v>
      </c>
      <c r="B2510" t="s">
        <v>54</v>
      </c>
      <c r="E2510">
        <v>53202</v>
      </c>
      <c r="F2510" t="s">
        <v>20</v>
      </c>
      <c r="G2510" t="s">
        <v>55</v>
      </c>
      <c r="H2510">
        <v>152</v>
      </c>
      <c r="I2510" t="s">
        <v>62</v>
      </c>
      <c r="J2510">
        <f>VLOOKUP(I2510,Key!$A$1:$C$73,2,FALSE)</f>
        <v>43.052460000000004</v>
      </c>
      <c r="K2510">
        <f>VLOOKUP(I2510,Key!$A$1:$C$73,3,FALSE)</f>
        <v>-87.891000000000005</v>
      </c>
      <c r="L2510" t="s">
        <v>22</v>
      </c>
      <c r="M2510">
        <f>VLOOKUP(L2510,Key!$A$1:$C$73,2,FALSE)</f>
        <v>43.058619999999998</v>
      </c>
      <c r="N2510">
        <f>VLOOKUP(L2510,Key!$A$1:$C$73,3,FALSE)</f>
        <v>-87.885319999999993</v>
      </c>
      <c r="O2510">
        <v>70</v>
      </c>
      <c r="P2510">
        <v>9</v>
      </c>
      <c r="Q2510">
        <v>10.5</v>
      </c>
      <c r="R2510">
        <v>10</v>
      </c>
      <c r="S2510">
        <v>420</v>
      </c>
      <c r="T2510">
        <f t="shared" si="351"/>
        <v>-1</v>
      </c>
      <c r="U2510" s="1">
        <v>42849</v>
      </c>
      <c r="V2510" s="13">
        <f t="shared" si="352"/>
        <v>42826</v>
      </c>
      <c r="W2510" s="14">
        <f t="shared" si="353"/>
        <v>42849</v>
      </c>
      <c r="X2510" s="1" t="str">
        <f t="shared" si="354"/>
        <v>Monday</v>
      </c>
      <c r="Y2510" s="2">
        <v>0.7724537037037037</v>
      </c>
      <c r="Z2510" s="2">
        <f t="shared" si="355"/>
        <v>0.79166666666666663</v>
      </c>
      <c r="AA2510">
        <f>1</f>
        <v>1</v>
      </c>
      <c r="AB2510" s="1">
        <v>42849</v>
      </c>
      <c r="AC2510" s="13">
        <f t="shared" si="356"/>
        <v>42826</v>
      </c>
      <c r="AD2510" s="14">
        <f t="shared" si="357"/>
        <v>42849</v>
      </c>
      <c r="AE2510" s="1" t="str">
        <f t="shared" si="358"/>
        <v>Monday</v>
      </c>
      <c r="AF2510" s="2">
        <v>0.82094907407407414</v>
      </c>
      <c r="AG2510" s="2">
        <f t="shared" si="359"/>
        <v>0.83333333333333326</v>
      </c>
      <c r="AH2510" t="s">
        <v>23</v>
      </c>
    </row>
    <row r="2511" spans="1:34" x14ac:dyDescent="0.25">
      <c r="A2511">
        <v>1259684</v>
      </c>
      <c r="B2511" t="s">
        <v>54</v>
      </c>
      <c r="E2511">
        <v>53202</v>
      </c>
      <c r="F2511" t="s">
        <v>20</v>
      </c>
      <c r="G2511" t="s">
        <v>55</v>
      </c>
      <c r="H2511">
        <v>11102</v>
      </c>
      <c r="I2511" t="s">
        <v>78</v>
      </c>
      <c r="J2511">
        <f>VLOOKUP(I2511,Key!$A$1:$C$73,2,FALSE)</f>
        <v>43.048200000000001</v>
      </c>
      <c r="K2511">
        <f>VLOOKUP(I2511,Key!$A$1:$C$73,3,FALSE)</f>
        <v>-87.900859999999994</v>
      </c>
      <c r="L2511" t="s">
        <v>83</v>
      </c>
      <c r="M2511">
        <f>VLOOKUP(L2511,Key!$A$1:$C$73,2,FALSE)</f>
        <v>43.026229999999998</v>
      </c>
      <c r="N2511">
        <f>VLOOKUP(L2511,Key!$A$1:$C$73,3,FALSE)</f>
        <v>-87.912809999999993</v>
      </c>
      <c r="O2511">
        <v>20</v>
      </c>
      <c r="P2511">
        <v>3</v>
      </c>
      <c r="Q2511">
        <v>3</v>
      </c>
      <c r="R2511">
        <v>2.9</v>
      </c>
      <c r="S2511">
        <v>120</v>
      </c>
      <c r="T2511">
        <f t="shared" si="351"/>
        <v>-1</v>
      </c>
      <c r="U2511" s="1">
        <v>42849</v>
      </c>
      <c r="V2511" s="13">
        <f t="shared" si="352"/>
        <v>42826</v>
      </c>
      <c r="W2511" s="14">
        <f t="shared" si="353"/>
        <v>42849</v>
      </c>
      <c r="X2511" s="1" t="str">
        <f t="shared" si="354"/>
        <v>Monday</v>
      </c>
      <c r="Y2511" s="2">
        <v>0.77408564814814806</v>
      </c>
      <c r="Z2511" s="2">
        <f t="shared" si="355"/>
        <v>0.79166666666666663</v>
      </c>
      <c r="AA2511">
        <f>1</f>
        <v>1</v>
      </c>
      <c r="AB2511" s="1">
        <v>42849</v>
      </c>
      <c r="AC2511" s="13">
        <f t="shared" si="356"/>
        <v>42826</v>
      </c>
      <c r="AD2511" s="14">
        <f t="shared" si="357"/>
        <v>42849</v>
      </c>
      <c r="AE2511" s="1" t="str">
        <f t="shared" si="358"/>
        <v>Monday</v>
      </c>
      <c r="AF2511" s="2">
        <v>0.78753472222222232</v>
      </c>
      <c r="AG2511" s="2">
        <f t="shared" si="359"/>
        <v>0.79166666666666663</v>
      </c>
      <c r="AH2511" t="s">
        <v>23</v>
      </c>
    </row>
    <row r="2512" spans="1:34" x14ac:dyDescent="0.25">
      <c r="A2512">
        <v>1598677</v>
      </c>
      <c r="B2512" t="s">
        <v>54</v>
      </c>
      <c r="E2512">
        <v>53217</v>
      </c>
      <c r="F2512" t="s">
        <v>20</v>
      </c>
      <c r="G2512" t="s">
        <v>55</v>
      </c>
      <c r="H2512">
        <v>5439</v>
      </c>
      <c r="I2512" t="s">
        <v>77</v>
      </c>
      <c r="J2512">
        <f>VLOOKUP(I2512,Key!$A$1:$C$73,2,FALSE)</f>
        <v>43.036900000000003</v>
      </c>
      <c r="K2512">
        <f>VLOOKUP(I2512,Key!$A$1:$C$73,3,FALSE)</f>
        <v>-87.89667</v>
      </c>
      <c r="L2512" t="s">
        <v>77</v>
      </c>
      <c r="M2512">
        <f>VLOOKUP(L2512,Key!$A$1:$C$73,2,FALSE)</f>
        <v>43.036900000000003</v>
      </c>
      <c r="N2512">
        <f>VLOOKUP(L2512,Key!$A$1:$C$73,3,FALSE)</f>
        <v>-87.89667</v>
      </c>
      <c r="O2512">
        <v>50</v>
      </c>
      <c r="P2512">
        <v>6</v>
      </c>
      <c r="Q2512">
        <v>7.5</v>
      </c>
      <c r="R2512">
        <v>7.1</v>
      </c>
      <c r="S2512">
        <v>300</v>
      </c>
      <c r="T2512">
        <f t="shared" si="351"/>
        <v>-1</v>
      </c>
      <c r="U2512" s="1">
        <v>42849</v>
      </c>
      <c r="V2512" s="13">
        <f t="shared" si="352"/>
        <v>42826</v>
      </c>
      <c r="W2512" s="14">
        <f t="shared" si="353"/>
        <v>42849</v>
      </c>
      <c r="X2512" s="1" t="str">
        <f t="shared" si="354"/>
        <v>Monday</v>
      </c>
      <c r="Y2512" s="2">
        <v>0.8369212962962963</v>
      </c>
      <c r="Z2512" s="2">
        <f t="shared" si="355"/>
        <v>0.83333333333333326</v>
      </c>
      <c r="AA2512">
        <f>1</f>
        <v>1</v>
      </c>
      <c r="AB2512" s="1">
        <v>42849</v>
      </c>
      <c r="AC2512" s="13">
        <f t="shared" si="356"/>
        <v>42826</v>
      </c>
      <c r="AD2512" s="14">
        <f t="shared" si="357"/>
        <v>42849</v>
      </c>
      <c r="AE2512" s="1" t="str">
        <f t="shared" si="358"/>
        <v>Monday</v>
      </c>
      <c r="AF2512" s="2">
        <v>0.87188657407407411</v>
      </c>
      <c r="AG2512" s="2">
        <f t="shared" si="359"/>
        <v>0.875</v>
      </c>
      <c r="AH2512" t="s">
        <v>25</v>
      </c>
    </row>
    <row r="2513" spans="1:34" x14ac:dyDescent="0.25">
      <c r="A2513">
        <v>1598796</v>
      </c>
      <c r="B2513" t="s">
        <v>54</v>
      </c>
      <c r="E2513">
        <v>33761</v>
      </c>
      <c r="F2513" t="s">
        <v>20</v>
      </c>
      <c r="G2513" t="s">
        <v>55</v>
      </c>
      <c r="H2513">
        <v>11125</v>
      </c>
      <c r="I2513" t="s">
        <v>28</v>
      </c>
      <c r="J2513">
        <f>VLOOKUP(I2513,Key!$A$1:$C$73,2,FALSE)</f>
        <v>43.038580000000003</v>
      </c>
      <c r="K2513">
        <f>VLOOKUP(I2513,Key!$A$1:$C$73,3,FALSE)</f>
        <v>-87.90934</v>
      </c>
      <c r="L2513" t="s">
        <v>28</v>
      </c>
      <c r="M2513">
        <f>VLOOKUP(L2513,Key!$A$1:$C$73,2,FALSE)</f>
        <v>43.038580000000003</v>
      </c>
      <c r="N2513">
        <f>VLOOKUP(L2513,Key!$A$1:$C$73,3,FALSE)</f>
        <v>-87.90934</v>
      </c>
      <c r="O2513">
        <v>18</v>
      </c>
      <c r="P2513">
        <v>3</v>
      </c>
      <c r="Q2513">
        <v>2.7</v>
      </c>
      <c r="R2513">
        <v>2.6</v>
      </c>
      <c r="S2513">
        <v>108</v>
      </c>
      <c r="T2513">
        <f t="shared" si="351"/>
        <v>-1</v>
      </c>
      <c r="U2513" s="1">
        <v>42850</v>
      </c>
      <c r="V2513" s="13">
        <f t="shared" si="352"/>
        <v>42826</v>
      </c>
      <c r="W2513" s="14">
        <f t="shared" si="353"/>
        <v>42850</v>
      </c>
      <c r="X2513" s="1" t="str">
        <f t="shared" si="354"/>
        <v>Tuesday</v>
      </c>
      <c r="Y2513" s="2">
        <v>3.5879629629629629E-3</v>
      </c>
      <c r="Z2513" s="2">
        <f t="shared" si="355"/>
        <v>0</v>
      </c>
      <c r="AA2513">
        <f>1</f>
        <v>1</v>
      </c>
      <c r="AB2513" s="1">
        <v>42850</v>
      </c>
      <c r="AC2513" s="13">
        <f t="shared" si="356"/>
        <v>42826</v>
      </c>
      <c r="AD2513" s="14">
        <f t="shared" si="357"/>
        <v>42850</v>
      </c>
      <c r="AE2513" s="1" t="str">
        <f t="shared" si="358"/>
        <v>Tuesday</v>
      </c>
      <c r="AF2513" s="2">
        <v>1.6550925925925924E-2</v>
      </c>
      <c r="AG2513" s="2">
        <f t="shared" si="359"/>
        <v>0</v>
      </c>
      <c r="AH2513" t="s">
        <v>25</v>
      </c>
    </row>
    <row r="2514" spans="1:34" x14ac:dyDescent="0.25">
      <c r="A2514">
        <v>1598797</v>
      </c>
      <c r="B2514" t="s">
        <v>54</v>
      </c>
      <c r="E2514">
        <v>60914</v>
      </c>
      <c r="F2514" t="s">
        <v>20</v>
      </c>
      <c r="G2514" t="s">
        <v>55</v>
      </c>
      <c r="H2514">
        <v>231</v>
      </c>
      <c r="I2514" t="s">
        <v>28</v>
      </c>
      <c r="J2514">
        <f>VLOOKUP(I2514,Key!$A$1:$C$73,2,FALSE)</f>
        <v>43.038580000000003</v>
      </c>
      <c r="K2514">
        <f>VLOOKUP(I2514,Key!$A$1:$C$73,3,FALSE)</f>
        <v>-87.90934</v>
      </c>
      <c r="L2514" t="s">
        <v>28</v>
      </c>
      <c r="M2514">
        <f>VLOOKUP(L2514,Key!$A$1:$C$73,2,FALSE)</f>
        <v>43.038580000000003</v>
      </c>
      <c r="N2514">
        <f>VLOOKUP(L2514,Key!$A$1:$C$73,3,FALSE)</f>
        <v>-87.90934</v>
      </c>
      <c r="O2514">
        <v>17</v>
      </c>
      <c r="P2514">
        <v>3</v>
      </c>
      <c r="Q2514">
        <v>2.6</v>
      </c>
      <c r="R2514">
        <v>2.4</v>
      </c>
      <c r="S2514">
        <v>102</v>
      </c>
      <c r="T2514">
        <f t="shared" si="351"/>
        <v>-1</v>
      </c>
      <c r="U2514" s="1">
        <v>42850</v>
      </c>
      <c r="V2514" s="13">
        <f t="shared" si="352"/>
        <v>42826</v>
      </c>
      <c r="W2514" s="14">
        <f t="shared" si="353"/>
        <v>42850</v>
      </c>
      <c r="X2514" s="1" t="str">
        <f t="shared" si="354"/>
        <v>Tuesday</v>
      </c>
      <c r="Y2514" s="2">
        <v>4.7106481481481478E-3</v>
      </c>
      <c r="Z2514" s="2">
        <f t="shared" si="355"/>
        <v>0</v>
      </c>
      <c r="AA2514">
        <f>1</f>
        <v>1</v>
      </c>
      <c r="AB2514" s="1">
        <v>42850</v>
      </c>
      <c r="AC2514" s="13">
        <f t="shared" si="356"/>
        <v>42826</v>
      </c>
      <c r="AD2514" s="14">
        <f t="shared" si="357"/>
        <v>42850</v>
      </c>
      <c r="AE2514" s="1" t="str">
        <f t="shared" si="358"/>
        <v>Tuesday</v>
      </c>
      <c r="AF2514" s="2">
        <v>1.6620370370370372E-2</v>
      </c>
      <c r="AG2514" s="2">
        <f t="shared" si="359"/>
        <v>0</v>
      </c>
      <c r="AH2514" t="s">
        <v>25</v>
      </c>
    </row>
    <row r="2515" spans="1:34" x14ac:dyDescent="0.25">
      <c r="A2515">
        <v>1599034</v>
      </c>
      <c r="B2515" t="s">
        <v>54</v>
      </c>
      <c r="E2515">
        <v>53210</v>
      </c>
      <c r="F2515" t="s">
        <v>20</v>
      </c>
      <c r="G2515" t="s">
        <v>55</v>
      </c>
      <c r="H2515">
        <v>5471</v>
      </c>
      <c r="I2515" t="s">
        <v>81</v>
      </c>
      <c r="J2515">
        <f>VLOOKUP(I2515,Key!$A$1:$C$73,2,FALSE)</f>
        <v>43.058010000000003</v>
      </c>
      <c r="K2515">
        <f>VLOOKUP(I2515,Key!$A$1:$C$73,3,FALSE)</f>
        <v>-87.877300000000005</v>
      </c>
      <c r="L2515" t="s">
        <v>81</v>
      </c>
      <c r="M2515">
        <f>VLOOKUP(L2515,Key!$A$1:$C$73,2,FALSE)</f>
        <v>43.058010000000003</v>
      </c>
      <c r="N2515">
        <f>VLOOKUP(L2515,Key!$A$1:$C$73,3,FALSE)</f>
        <v>-87.877300000000005</v>
      </c>
      <c r="O2515">
        <v>20</v>
      </c>
      <c r="P2515">
        <v>3</v>
      </c>
      <c r="Q2515">
        <v>3</v>
      </c>
      <c r="R2515">
        <v>2.9</v>
      </c>
      <c r="S2515">
        <v>120</v>
      </c>
      <c r="T2515">
        <f t="shared" si="351"/>
        <v>-1</v>
      </c>
      <c r="U2515" s="1">
        <v>42850</v>
      </c>
      <c r="V2515" s="13">
        <f t="shared" si="352"/>
        <v>42826</v>
      </c>
      <c r="W2515" s="14">
        <f t="shared" si="353"/>
        <v>42850</v>
      </c>
      <c r="X2515" s="1" t="str">
        <f t="shared" si="354"/>
        <v>Tuesday</v>
      </c>
      <c r="Y2515" s="2">
        <v>0.50944444444444448</v>
      </c>
      <c r="Z2515" s="2">
        <f t="shared" si="355"/>
        <v>0.5</v>
      </c>
      <c r="AA2515">
        <f>1</f>
        <v>1</v>
      </c>
      <c r="AB2515" s="1">
        <v>42850</v>
      </c>
      <c r="AC2515" s="13">
        <f t="shared" si="356"/>
        <v>42826</v>
      </c>
      <c r="AD2515" s="14">
        <f t="shared" si="357"/>
        <v>42850</v>
      </c>
      <c r="AE2515" s="1" t="str">
        <f t="shared" si="358"/>
        <v>Tuesday</v>
      </c>
      <c r="AF2515" s="2">
        <v>0.52324074074074078</v>
      </c>
      <c r="AG2515" s="2">
        <f t="shared" si="359"/>
        <v>0.54166666666666663</v>
      </c>
      <c r="AH2515" t="s">
        <v>25</v>
      </c>
    </row>
    <row r="2516" spans="1:34" x14ac:dyDescent="0.25">
      <c r="A2516">
        <v>1599355</v>
      </c>
      <c r="B2516" t="s">
        <v>54</v>
      </c>
      <c r="E2516">
        <v>46321</v>
      </c>
      <c r="F2516" t="s">
        <v>20</v>
      </c>
      <c r="G2516" t="s">
        <v>55</v>
      </c>
      <c r="H2516">
        <v>5534</v>
      </c>
      <c r="I2516" t="s">
        <v>74</v>
      </c>
      <c r="J2516">
        <f>VLOOKUP(I2516,Key!$A$1:$C$73,2,FALSE)</f>
        <v>43.05536</v>
      </c>
      <c r="K2516">
        <f>VLOOKUP(I2516,Key!$A$1:$C$73,3,FALSE)</f>
        <v>-87.90504</v>
      </c>
      <c r="L2516" t="s">
        <v>22</v>
      </c>
      <c r="M2516">
        <f>VLOOKUP(L2516,Key!$A$1:$C$73,2,FALSE)</f>
        <v>43.058619999999998</v>
      </c>
      <c r="N2516">
        <f>VLOOKUP(L2516,Key!$A$1:$C$73,3,FALSE)</f>
        <v>-87.885319999999993</v>
      </c>
      <c r="O2516">
        <v>15</v>
      </c>
      <c r="P2516">
        <v>3</v>
      </c>
      <c r="Q2516">
        <v>2.2999999999999998</v>
      </c>
      <c r="R2516">
        <v>2.1</v>
      </c>
      <c r="S2516">
        <v>90</v>
      </c>
      <c r="T2516">
        <f t="shared" si="351"/>
        <v>-1</v>
      </c>
      <c r="U2516" s="1">
        <v>42850</v>
      </c>
      <c r="V2516" s="13">
        <f t="shared" si="352"/>
        <v>42826</v>
      </c>
      <c r="W2516" s="14">
        <f t="shared" si="353"/>
        <v>42850</v>
      </c>
      <c r="X2516" s="1" t="str">
        <f t="shared" si="354"/>
        <v>Tuesday</v>
      </c>
      <c r="Y2516" s="2">
        <v>0.7101736111111111</v>
      </c>
      <c r="Z2516" s="2">
        <f t="shared" si="355"/>
        <v>0.70833333333333326</v>
      </c>
      <c r="AA2516">
        <f>1</f>
        <v>1</v>
      </c>
      <c r="AB2516" s="1">
        <v>42850</v>
      </c>
      <c r="AC2516" s="13">
        <f t="shared" si="356"/>
        <v>42826</v>
      </c>
      <c r="AD2516" s="14">
        <f t="shared" si="357"/>
        <v>42850</v>
      </c>
      <c r="AE2516" s="1" t="str">
        <f t="shared" si="358"/>
        <v>Tuesday</v>
      </c>
      <c r="AF2516" s="2">
        <v>0.72081018518518514</v>
      </c>
      <c r="AG2516" s="2">
        <f t="shared" si="359"/>
        <v>0.70833333333333326</v>
      </c>
      <c r="AH2516" t="s">
        <v>23</v>
      </c>
    </row>
    <row r="2517" spans="1:34" x14ac:dyDescent="0.25">
      <c r="A2517">
        <v>1599377</v>
      </c>
      <c r="B2517" t="s">
        <v>54</v>
      </c>
      <c r="E2517">
        <v>53222</v>
      </c>
      <c r="F2517" t="s">
        <v>20</v>
      </c>
      <c r="G2517" t="s">
        <v>55</v>
      </c>
      <c r="H2517">
        <v>309</v>
      </c>
      <c r="I2517" t="s">
        <v>81</v>
      </c>
      <c r="J2517">
        <f>VLOOKUP(I2517,Key!$A$1:$C$73,2,FALSE)</f>
        <v>43.058010000000003</v>
      </c>
      <c r="K2517">
        <f>VLOOKUP(I2517,Key!$A$1:$C$73,3,FALSE)</f>
        <v>-87.877300000000005</v>
      </c>
      <c r="L2517" t="s">
        <v>39</v>
      </c>
      <c r="M2517">
        <f>VLOOKUP(L2517,Key!$A$1:$C$73,2,FALSE)</f>
        <v>43.031480000000002</v>
      </c>
      <c r="N2517">
        <f>VLOOKUP(L2517,Key!$A$1:$C$73,3,FALSE)</f>
        <v>-87.908169999999998</v>
      </c>
      <c r="O2517">
        <v>27</v>
      </c>
      <c r="P2517">
        <v>3</v>
      </c>
      <c r="Q2517">
        <v>4.0999999999999996</v>
      </c>
      <c r="R2517">
        <v>3.8</v>
      </c>
      <c r="S2517">
        <v>162</v>
      </c>
      <c r="T2517">
        <f t="shared" si="351"/>
        <v>-1</v>
      </c>
      <c r="U2517" s="1">
        <v>42850</v>
      </c>
      <c r="V2517" s="13">
        <f t="shared" si="352"/>
        <v>42826</v>
      </c>
      <c r="W2517" s="14">
        <f t="shared" si="353"/>
        <v>42850</v>
      </c>
      <c r="X2517" s="1" t="str">
        <f t="shared" si="354"/>
        <v>Tuesday</v>
      </c>
      <c r="Y2517" s="2">
        <v>0.72175925925925932</v>
      </c>
      <c r="Z2517" s="2">
        <f t="shared" si="355"/>
        <v>0.70833333333333326</v>
      </c>
      <c r="AA2517">
        <f>1</f>
        <v>1</v>
      </c>
      <c r="AB2517" s="1">
        <v>42850</v>
      </c>
      <c r="AC2517" s="13">
        <f t="shared" si="356"/>
        <v>42826</v>
      </c>
      <c r="AD2517" s="14">
        <f t="shared" si="357"/>
        <v>42850</v>
      </c>
      <c r="AE2517" s="1" t="str">
        <f t="shared" si="358"/>
        <v>Tuesday</v>
      </c>
      <c r="AF2517" s="2">
        <v>0.74086805555555557</v>
      </c>
      <c r="AG2517" s="2">
        <f t="shared" si="359"/>
        <v>0.75</v>
      </c>
      <c r="AH2517" t="s">
        <v>23</v>
      </c>
    </row>
    <row r="2518" spans="1:34" x14ac:dyDescent="0.25">
      <c r="A2518">
        <v>1599377</v>
      </c>
      <c r="B2518" t="s">
        <v>54</v>
      </c>
      <c r="E2518">
        <v>53222</v>
      </c>
      <c r="F2518" t="s">
        <v>20</v>
      </c>
      <c r="G2518" t="s">
        <v>55</v>
      </c>
      <c r="H2518">
        <v>136</v>
      </c>
      <c r="I2518" t="s">
        <v>36</v>
      </c>
      <c r="J2518">
        <f>VLOOKUP(I2518,Key!$A$1:$C$73,2,FALSE)</f>
        <v>43.03519</v>
      </c>
      <c r="K2518">
        <f>VLOOKUP(I2518,Key!$A$1:$C$73,3,FALSE)</f>
        <v>-87.907390000000007</v>
      </c>
      <c r="L2518" t="s">
        <v>81</v>
      </c>
      <c r="M2518">
        <f>VLOOKUP(L2518,Key!$A$1:$C$73,2,FALSE)</f>
        <v>43.058010000000003</v>
      </c>
      <c r="N2518">
        <f>VLOOKUP(L2518,Key!$A$1:$C$73,3,FALSE)</f>
        <v>-87.877300000000005</v>
      </c>
      <c r="O2518">
        <v>19</v>
      </c>
      <c r="P2518">
        <v>3</v>
      </c>
      <c r="Q2518">
        <v>2.9</v>
      </c>
      <c r="R2518">
        <v>2.7</v>
      </c>
      <c r="S2518">
        <v>114</v>
      </c>
      <c r="T2518">
        <f t="shared" si="351"/>
        <v>-1</v>
      </c>
      <c r="U2518" s="1">
        <v>42850</v>
      </c>
      <c r="V2518" s="13">
        <f t="shared" si="352"/>
        <v>42826</v>
      </c>
      <c r="W2518" s="14">
        <f t="shared" si="353"/>
        <v>42850</v>
      </c>
      <c r="X2518" s="1" t="str">
        <f t="shared" si="354"/>
        <v>Tuesday</v>
      </c>
      <c r="Y2518" s="2">
        <v>0.78987268518518527</v>
      </c>
      <c r="Z2518" s="2">
        <f t="shared" si="355"/>
        <v>0.79166666666666663</v>
      </c>
      <c r="AA2518">
        <f>1</f>
        <v>1</v>
      </c>
      <c r="AB2518" s="1">
        <v>42850</v>
      </c>
      <c r="AC2518" s="13">
        <f t="shared" si="356"/>
        <v>42826</v>
      </c>
      <c r="AD2518" s="14">
        <f t="shared" si="357"/>
        <v>42850</v>
      </c>
      <c r="AE2518" s="1" t="str">
        <f t="shared" si="358"/>
        <v>Tuesday</v>
      </c>
      <c r="AF2518" s="2">
        <v>0.80290509259259257</v>
      </c>
      <c r="AG2518" s="2">
        <f t="shared" si="359"/>
        <v>0.79166666666666663</v>
      </c>
      <c r="AH2518" t="s">
        <v>23</v>
      </c>
    </row>
    <row r="2519" spans="1:34" x14ac:dyDescent="0.25">
      <c r="A2519">
        <v>1595444</v>
      </c>
      <c r="B2519" t="s">
        <v>54</v>
      </c>
      <c r="E2519">
        <v>53202</v>
      </c>
      <c r="F2519" t="s">
        <v>20</v>
      </c>
      <c r="G2519" t="s">
        <v>55</v>
      </c>
      <c r="H2519">
        <v>5479</v>
      </c>
      <c r="I2519" t="s">
        <v>62</v>
      </c>
      <c r="J2519">
        <f>VLOOKUP(I2519,Key!$A$1:$C$73,2,FALSE)</f>
        <v>43.052460000000004</v>
      </c>
      <c r="K2519">
        <f>VLOOKUP(I2519,Key!$A$1:$C$73,3,FALSE)</f>
        <v>-87.891000000000005</v>
      </c>
      <c r="L2519" t="s">
        <v>79</v>
      </c>
      <c r="M2519">
        <f>VLOOKUP(L2519,Key!$A$1:$C$73,2,FALSE)</f>
        <v>43.04804</v>
      </c>
      <c r="N2519">
        <f>VLOOKUP(L2519,Key!$A$1:$C$73,3,FALSE)</f>
        <v>-87.896720000000002</v>
      </c>
      <c r="O2519">
        <v>3</v>
      </c>
      <c r="P2519">
        <v>0</v>
      </c>
      <c r="Q2519">
        <v>0.5</v>
      </c>
      <c r="R2519">
        <v>0.4</v>
      </c>
      <c r="S2519">
        <v>18</v>
      </c>
      <c r="T2519">
        <f t="shared" si="351"/>
        <v>-1</v>
      </c>
      <c r="U2519" s="1">
        <v>42850</v>
      </c>
      <c r="V2519" s="13">
        <f t="shared" si="352"/>
        <v>42826</v>
      </c>
      <c r="W2519" s="14">
        <f t="shared" si="353"/>
        <v>42850</v>
      </c>
      <c r="X2519" s="1" t="str">
        <f t="shared" si="354"/>
        <v>Tuesday</v>
      </c>
      <c r="Y2519" s="2">
        <v>0.79269675925925931</v>
      </c>
      <c r="Z2519" s="2">
        <f t="shared" si="355"/>
        <v>0.79166666666666663</v>
      </c>
      <c r="AA2519">
        <f>1</f>
        <v>1</v>
      </c>
      <c r="AB2519" s="1">
        <v>42850</v>
      </c>
      <c r="AC2519" s="13">
        <f t="shared" si="356"/>
        <v>42826</v>
      </c>
      <c r="AD2519" s="14">
        <f t="shared" si="357"/>
        <v>42850</v>
      </c>
      <c r="AE2519" s="1" t="str">
        <f t="shared" si="358"/>
        <v>Tuesday</v>
      </c>
      <c r="AF2519" s="2">
        <v>0.79459490740740746</v>
      </c>
      <c r="AG2519" s="2">
        <f t="shared" si="359"/>
        <v>0.79166666666666663</v>
      </c>
      <c r="AH2519" t="s">
        <v>23</v>
      </c>
    </row>
    <row r="2520" spans="1:34" x14ac:dyDescent="0.25">
      <c r="A2520">
        <v>1599486</v>
      </c>
      <c r="B2520" t="s">
        <v>54</v>
      </c>
      <c r="E2520">
        <v>53212</v>
      </c>
      <c r="F2520" t="s">
        <v>20</v>
      </c>
      <c r="G2520" t="s">
        <v>55</v>
      </c>
      <c r="H2520">
        <v>5445</v>
      </c>
      <c r="I2520" t="s">
        <v>33</v>
      </c>
      <c r="J2520">
        <f>VLOOKUP(I2520,Key!$A$1:$C$73,2,FALSE)</f>
        <v>43.045712999999999</v>
      </c>
      <c r="K2520">
        <f>VLOOKUP(I2520,Key!$A$1:$C$73,3,FALSE)</f>
        <v>-87.899756999999994</v>
      </c>
      <c r="L2520" t="s">
        <v>33</v>
      </c>
      <c r="M2520">
        <f>VLOOKUP(L2520,Key!$A$1:$C$73,2,FALSE)</f>
        <v>43.045712999999999</v>
      </c>
      <c r="N2520">
        <f>VLOOKUP(L2520,Key!$A$1:$C$73,3,FALSE)</f>
        <v>-87.899756999999994</v>
      </c>
      <c r="O2520">
        <v>60</v>
      </c>
      <c r="P2520">
        <v>6</v>
      </c>
      <c r="Q2520">
        <v>9</v>
      </c>
      <c r="R2520">
        <v>8.6</v>
      </c>
      <c r="S2520">
        <v>360</v>
      </c>
      <c r="T2520">
        <f t="shared" si="351"/>
        <v>-1</v>
      </c>
      <c r="U2520" s="1">
        <v>42850</v>
      </c>
      <c r="V2520" s="13">
        <f t="shared" si="352"/>
        <v>42826</v>
      </c>
      <c r="W2520" s="14">
        <f t="shared" si="353"/>
        <v>42850</v>
      </c>
      <c r="X2520" s="1" t="str">
        <f t="shared" si="354"/>
        <v>Tuesday</v>
      </c>
      <c r="Y2520" s="2">
        <v>0.79854166666666659</v>
      </c>
      <c r="Z2520" s="2">
        <f t="shared" si="355"/>
        <v>0.79166666666666663</v>
      </c>
      <c r="AA2520">
        <f>1</f>
        <v>1</v>
      </c>
      <c r="AB2520" s="1">
        <v>42850</v>
      </c>
      <c r="AC2520" s="13">
        <f t="shared" si="356"/>
        <v>42826</v>
      </c>
      <c r="AD2520" s="14">
        <f t="shared" si="357"/>
        <v>42850</v>
      </c>
      <c r="AE2520" s="1" t="str">
        <f t="shared" si="358"/>
        <v>Tuesday</v>
      </c>
      <c r="AF2520" s="2">
        <v>0.83967592592592588</v>
      </c>
      <c r="AG2520" s="2">
        <f t="shared" si="359"/>
        <v>0.83333333333333326</v>
      </c>
      <c r="AH2520" t="s">
        <v>25</v>
      </c>
    </row>
    <row r="2521" spans="1:34" x14ac:dyDescent="0.25">
      <c r="A2521">
        <v>1599507</v>
      </c>
      <c r="B2521" t="s">
        <v>54</v>
      </c>
      <c r="E2521">
        <v>53222</v>
      </c>
      <c r="F2521" t="s">
        <v>20</v>
      </c>
      <c r="G2521" t="s">
        <v>55</v>
      </c>
      <c r="H2521">
        <v>11117</v>
      </c>
      <c r="I2521" t="s">
        <v>90</v>
      </c>
      <c r="J2521">
        <f>VLOOKUP(I2521,Key!$A$1:$C$73,2,FALSE)</f>
        <v>43.06044</v>
      </c>
      <c r="K2521">
        <f>VLOOKUP(I2521,Key!$A$1:$C$73,3,FALSE)</f>
        <v>-88.016239999999996</v>
      </c>
      <c r="L2521" t="s">
        <v>90</v>
      </c>
      <c r="M2521">
        <f>VLOOKUP(L2521,Key!$A$1:$C$73,2,FALSE)</f>
        <v>43.06044</v>
      </c>
      <c r="N2521">
        <f>VLOOKUP(L2521,Key!$A$1:$C$73,3,FALSE)</f>
        <v>-88.016239999999996</v>
      </c>
      <c r="O2521">
        <v>23</v>
      </c>
      <c r="P2521">
        <v>3</v>
      </c>
      <c r="Q2521">
        <v>3.5</v>
      </c>
      <c r="R2521">
        <v>3.3</v>
      </c>
      <c r="S2521">
        <v>138</v>
      </c>
      <c r="T2521">
        <f t="shared" si="351"/>
        <v>-1</v>
      </c>
      <c r="U2521" s="1">
        <v>42850</v>
      </c>
      <c r="V2521" s="13">
        <f t="shared" si="352"/>
        <v>42826</v>
      </c>
      <c r="W2521" s="14">
        <f t="shared" si="353"/>
        <v>42850</v>
      </c>
      <c r="X2521" s="1" t="str">
        <f t="shared" si="354"/>
        <v>Tuesday</v>
      </c>
      <c r="Y2521" s="2">
        <v>0.80952546296296291</v>
      </c>
      <c r="Z2521" s="2">
        <f t="shared" si="355"/>
        <v>0.79166666666666663</v>
      </c>
      <c r="AA2521">
        <f>1</f>
        <v>1</v>
      </c>
      <c r="AB2521" s="1">
        <v>42850</v>
      </c>
      <c r="AC2521" s="13">
        <f t="shared" si="356"/>
        <v>42826</v>
      </c>
      <c r="AD2521" s="14">
        <f t="shared" si="357"/>
        <v>42850</v>
      </c>
      <c r="AE2521" s="1" t="str">
        <f t="shared" si="358"/>
        <v>Tuesday</v>
      </c>
      <c r="AF2521" s="2">
        <v>0.82518518518518524</v>
      </c>
      <c r="AG2521" s="2">
        <f t="shared" si="359"/>
        <v>0.83333333333333326</v>
      </c>
      <c r="AH2521" t="s">
        <v>25</v>
      </c>
    </row>
    <row r="2522" spans="1:34" x14ac:dyDescent="0.25">
      <c r="A2522">
        <v>1600278</v>
      </c>
      <c r="B2522" t="s">
        <v>54</v>
      </c>
      <c r="E2522">
        <v>53597</v>
      </c>
      <c r="F2522" t="s">
        <v>20</v>
      </c>
      <c r="G2522" t="s">
        <v>55</v>
      </c>
      <c r="H2522">
        <v>5497</v>
      </c>
      <c r="I2522" t="s">
        <v>80</v>
      </c>
      <c r="J2522">
        <f>VLOOKUP(I2522,Key!$A$1:$C$73,2,FALSE)</f>
        <v>43.060250000000003</v>
      </c>
      <c r="K2522">
        <f>VLOOKUP(I2522,Key!$A$1:$C$73,3,FALSE)</f>
        <v>-87.892169999999993</v>
      </c>
      <c r="L2522" t="s">
        <v>80</v>
      </c>
      <c r="M2522">
        <f>VLOOKUP(L2522,Key!$A$1:$C$73,2,FALSE)</f>
        <v>43.060250000000003</v>
      </c>
      <c r="N2522">
        <f>VLOOKUP(L2522,Key!$A$1:$C$73,3,FALSE)</f>
        <v>-87.892169999999993</v>
      </c>
      <c r="O2522">
        <v>33</v>
      </c>
      <c r="P2522">
        <v>3</v>
      </c>
      <c r="Q2522">
        <v>5</v>
      </c>
      <c r="R2522">
        <v>4.7</v>
      </c>
      <c r="S2522">
        <v>198</v>
      </c>
      <c r="T2522">
        <f t="shared" si="351"/>
        <v>-1</v>
      </c>
      <c r="U2522" s="1">
        <v>42851</v>
      </c>
      <c r="V2522" s="13">
        <f t="shared" si="352"/>
        <v>42826</v>
      </c>
      <c r="W2522" s="14">
        <f t="shared" si="353"/>
        <v>42851</v>
      </c>
      <c r="X2522" s="1" t="str">
        <f t="shared" si="354"/>
        <v>Wednesday</v>
      </c>
      <c r="Y2522" s="2">
        <v>0.72135416666666663</v>
      </c>
      <c r="Z2522" s="2">
        <f t="shared" si="355"/>
        <v>0.70833333333333326</v>
      </c>
      <c r="AA2522">
        <f>1</f>
        <v>1</v>
      </c>
      <c r="AB2522" s="1">
        <v>42851</v>
      </c>
      <c r="AC2522" s="13">
        <f t="shared" si="356"/>
        <v>42826</v>
      </c>
      <c r="AD2522" s="14">
        <f t="shared" si="357"/>
        <v>42851</v>
      </c>
      <c r="AE2522" s="1" t="str">
        <f t="shared" si="358"/>
        <v>Wednesday</v>
      </c>
      <c r="AF2522" s="2">
        <v>0.74396990740740743</v>
      </c>
      <c r="AG2522" s="2">
        <f t="shared" si="359"/>
        <v>0.75</v>
      </c>
      <c r="AH2522" t="s">
        <v>25</v>
      </c>
    </row>
    <row r="2523" spans="1:34" x14ac:dyDescent="0.25">
      <c r="A2523">
        <v>1229920</v>
      </c>
      <c r="B2523" t="s">
        <v>54</v>
      </c>
      <c r="E2523">
        <v>53204</v>
      </c>
      <c r="F2523" t="s">
        <v>20</v>
      </c>
      <c r="G2523" t="s">
        <v>55</v>
      </c>
      <c r="H2523">
        <v>5576</v>
      </c>
      <c r="I2523" t="s">
        <v>62</v>
      </c>
      <c r="J2523">
        <f>VLOOKUP(I2523,Key!$A$1:$C$73,2,FALSE)</f>
        <v>43.052460000000004</v>
      </c>
      <c r="K2523">
        <f>VLOOKUP(I2523,Key!$A$1:$C$73,3,FALSE)</f>
        <v>-87.891000000000005</v>
      </c>
      <c r="L2523" t="s">
        <v>62</v>
      </c>
      <c r="M2523">
        <f>VLOOKUP(L2523,Key!$A$1:$C$73,2,FALSE)</f>
        <v>43.052460000000004</v>
      </c>
      <c r="N2523">
        <f>VLOOKUP(L2523,Key!$A$1:$C$73,3,FALSE)</f>
        <v>-87.891000000000005</v>
      </c>
      <c r="O2523">
        <v>47</v>
      </c>
      <c r="P2523">
        <v>6</v>
      </c>
      <c r="Q2523">
        <v>7.1</v>
      </c>
      <c r="R2523">
        <v>6.7</v>
      </c>
      <c r="S2523">
        <v>282</v>
      </c>
      <c r="T2523">
        <f t="shared" si="351"/>
        <v>-1</v>
      </c>
      <c r="U2523" s="1">
        <v>42851</v>
      </c>
      <c r="V2523" s="13">
        <f t="shared" si="352"/>
        <v>42826</v>
      </c>
      <c r="W2523" s="14">
        <f t="shared" si="353"/>
        <v>42851</v>
      </c>
      <c r="X2523" s="1" t="str">
        <f t="shared" si="354"/>
        <v>Wednesday</v>
      </c>
      <c r="Y2523" s="2">
        <v>0.75597222222222227</v>
      </c>
      <c r="Z2523" s="2">
        <f t="shared" si="355"/>
        <v>0.75</v>
      </c>
      <c r="AA2523">
        <f>1</f>
        <v>1</v>
      </c>
      <c r="AB2523" s="1">
        <v>42851</v>
      </c>
      <c r="AC2523" s="13">
        <f t="shared" si="356"/>
        <v>42826</v>
      </c>
      <c r="AD2523" s="14">
        <f t="shared" si="357"/>
        <v>42851</v>
      </c>
      <c r="AE2523" s="1" t="str">
        <f t="shared" si="358"/>
        <v>Wednesday</v>
      </c>
      <c r="AF2523" s="2">
        <v>0.7884606481481482</v>
      </c>
      <c r="AG2523" s="2">
        <f t="shared" si="359"/>
        <v>0.79166666666666663</v>
      </c>
      <c r="AH2523" t="s">
        <v>25</v>
      </c>
    </row>
    <row r="2524" spans="1:34" x14ac:dyDescent="0.25">
      <c r="A2524">
        <v>1379277</v>
      </c>
      <c r="B2524" t="s">
        <v>54</v>
      </c>
      <c r="E2524">
        <v>53204</v>
      </c>
      <c r="F2524" t="s">
        <v>20</v>
      </c>
      <c r="G2524" t="s">
        <v>55</v>
      </c>
      <c r="H2524">
        <v>5421</v>
      </c>
      <c r="I2524" t="s">
        <v>62</v>
      </c>
      <c r="J2524">
        <f>VLOOKUP(I2524,Key!$A$1:$C$73,2,FALSE)</f>
        <v>43.052460000000004</v>
      </c>
      <c r="K2524">
        <f>VLOOKUP(I2524,Key!$A$1:$C$73,3,FALSE)</f>
        <v>-87.891000000000005</v>
      </c>
      <c r="L2524" t="s">
        <v>62</v>
      </c>
      <c r="M2524">
        <f>VLOOKUP(L2524,Key!$A$1:$C$73,2,FALSE)</f>
        <v>43.052460000000004</v>
      </c>
      <c r="N2524">
        <f>VLOOKUP(L2524,Key!$A$1:$C$73,3,FALSE)</f>
        <v>-87.891000000000005</v>
      </c>
      <c r="O2524">
        <v>46</v>
      </c>
      <c r="P2524">
        <v>6</v>
      </c>
      <c r="Q2524">
        <v>6.9</v>
      </c>
      <c r="R2524">
        <v>6.6</v>
      </c>
      <c r="S2524">
        <v>276</v>
      </c>
      <c r="T2524">
        <f t="shared" si="351"/>
        <v>-1</v>
      </c>
      <c r="U2524" s="1">
        <v>42851</v>
      </c>
      <c r="V2524" s="13">
        <f t="shared" si="352"/>
        <v>42826</v>
      </c>
      <c r="W2524" s="14">
        <f t="shared" si="353"/>
        <v>42851</v>
      </c>
      <c r="X2524" s="1" t="str">
        <f t="shared" si="354"/>
        <v>Wednesday</v>
      </c>
      <c r="Y2524" s="2">
        <v>0.75680555555555562</v>
      </c>
      <c r="Z2524" s="2">
        <f t="shared" si="355"/>
        <v>0.75</v>
      </c>
      <c r="AA2524">
        <f>1</f>
        <v>1</v>
      </c>
      <c r="AB2524" s="1">
        <v>42851</v>
      </c>
      <c r="AC2524" s="13">
        <f t="shared" si="356"/>
        <v>42826</v>
      </c>
      <c r="AD2524" s="14">
        <f t="shared" si="357"/>
        <v>42851</v>
      </c>
      <c r="AE2524" s="1" t="str">
        <f t="shared" si="358"/>
        <v>Wednesday</v>
      </c>
      <c r="AF2524" s="2">
        <v>0.7883796296296296</v>
      </c>
      <c r="AG2524" s="2">
        <f t="shared" si="359"/>
        <v>0.79166666666666663</v>
      </c>
      <c r="AH2524" t="s">
        <v>25</v>
      </c>
    </row>
    <row r="2525" spans="1:34" x14ac:dyDescent="0.25">
      <c r="A2525">
        <v>1585855</v>
      </c>
      <c r="B2525" t="s">
        <v>54</v>
      </c>
      <c r="E2525">
        <v>53122</v>
      </c>
      <c r="F2525" t="s">
        <v>20</v>
      </c>
      <c r="G2525" t="s">
        <v>55</v>
      </c>
      <c r="H2525">
        <v>11162</v>
      </c>
      <c r="I2525" t="s">
        <v>87</v>
      </c>
      <c r="J2525">
        <f>VLOOKUP(I2525,Key!$A$1:$C$73,2,FALSE)</f>
        <v>43.063749000000001</v>
      </c>
      <c r="K2525">
        <f>VLOOKUP(I2525,Key!$A$1:$C$73,3,FALSE)</f>
        <v>-87.887962999999999</v>
      </c>
      <c r="L2525" t="s">
        <v>80</v>
      </c>
      <c r="M2525">
        <f>VLOOKUP(L2525,Key!$A$1:$C$73,2,FALSE)</f>
        <v>43.060250000000003</v>
      </c>
      <c r="N2525">
        <f>VLOOKUP(L2525,Key!$A$1:$C$73,3,FALSE)</f>
        <v>-87.892169999999993</v>
      </c>
      <c r="O2525">
        <v>24</v>
      </c>
      <c r="P2525">
        <v>3</v>
      </c>
      <c r="Q2525">
        <v>3.6</v>
      </c>
      <c r="R2525">
        <v>3.4</v>
      </c>
      <c r="S2525">
        <v>144</v>
      </c>
      <c r="T2525">
        <f t="shared" si="351"/>
        <v>-1</v>
      </c>
      <c r="U2525" s="1">
        <v>42851</v>
      </c>
      <c r="V2525" s="13">
        <f t="shared" si="352"/>
        <v>42826</v>
      </c>
      <c r="W2525" s="14">
        <f t="shared" si="353"/>
        <v>42851</v>
      </c>
      <c r="X2525" s="1" t="str">
        <f t="shared" si="354"/>
        <v>Wednesday</v>
      </c>
      <c r="Y2525" s="2">
        <v>0.84195601851851853</v>
      </c>
      <c r="Z2525" s="2">
        <f t="shared" si="355"/>
        <v>0.83333333333333326</v>
      </c>
      <c r="AA2525">
        <f>1</f>
        <v>1</v>
      </c>
      <c r="AB2525" s="1">
        <v>42851</v>
      </c>
      <c r="AC2525" s="13">
        <f t="shared" si="356"/>
        <v>42826</v>
      </c>
      <c r="AD2525" s="14">
        <f t="shared" si="357"/>
        <v>42851</v>
      </c>
      <c r="AE2525" s="1" t="str">
        <f t="shared" si="358"/>
        <v>Wednesday</v>
      </c>
      <c r="AF2525" s="2">
        <v>0.85886574074074085</v>
      </c>
      <c r="AG2525" s="2">
        <f t="shared" si="359"/>
        <v>0.875</v>
      </c>
      <c r="AH2525" t="s">
        <v>23</v>
      </c>
    </row>
    <row r="2526" spans="1:34" x14ac:dyDescent="0.25">
      <c r="A2526">
        <v>1601432</v>
      </c>
      <c r="B2526" t="s">
        <v>54</v>
      </c>
      <c r="F2526" t="s">
        <v>20</v>
      </c>
      <c r="G2526" t="s">
        <v>55</v>
      </c>
      <c r="H2526">
        <v>11099</v>
      </c>
      <c r="I2526" t="s">
        <v>74</v>
      </c>
      <c r="J2526">
        <f>VLOOKUP(I2526,Key!$A$1:$C$73,2,FALSE)</f>
        <v>43.05536</v>
      </c>
      <c r="K2526">
        <f>VLOOKUP(I2526,Key!$A$1:$C$73,3,FALSE)</f>
        <v>-87.90504</v>
      </c>
      <c r="L2526" t="s">
        <v>21</v>
      </c>
      <c r="M2526">
        <f>VLOOKUP(L2526,Key!$A$1:$C$73,2,FALSE)</f>
        <v>43.074890000000003</v>
      </c>
      <c r="N2526">
        <f>VLOOKUP(L2526,Key!$A$1:$C$73,3,FALSE)</f>
        <v>-87.882810000000006</v>
      </c>
      <c r="O2526">
        <v>14</v>
      </c>
      <c r="P2526">
        <v>3</v>
      </c>
      <c r="Q2526">
        <v>2.1</v>
      </c>
      <c r="R2526">
        <v>2</v>
      </c>
      <c r="S2526">
        <v>84</v>
      </c>
      <c r="T2526">
        <f t="shared" si="351"/>
        <v>-1</v>
      </c>
      <c r="U2526" s="1">
        <v>42853</v>
      </c>
      <c r="V2526" s="13">
        <f t="shared" si="352"/>
        <v>42826</v>
      </c>
      <c r="W2526" s="14">
        <f t="shared" si="353"/>
        <v>42853</v>
      </c>
      <c r="X2526" s="1" t="str">
        <f t="shared" si="354"/>
        <v>Friday</v>
      </c>
      <c r="Y2526" s="2">
        <v>9.0706018518518519E-2</v>
      </c>
      <c r="Z2526" s="2">
        <f t="shared" si="355"/>
        <v>8.3333333333333329E-2</v>
      </c>
      <c r="AA2526">
        <f>1</f>
        <v>1</v>
      </c>
      <c r="AB2526" s="1">
        <v>42853</v>
      </c>
      <c r="AC2526" s="13">
        <f t="shared" si="356"/>
        <v>42826</v>
      </c>
      <c r="AD2526" s="14">
        <f t="shared" si="357"/>
        <v>42853</v>
      </c>
      <c r="AE2526" s="1" t="str">
        <f t="shared" si="358"/>
        <v>Friday</v>
      </c>
      <c r="AF2526" s="2">
        <v>0.10061342592592593</v>
      </c>
      <c r="AG2526" s="2">
        <f t="shared" si="359"/>
        <v>8.3333333333333329E-2</v>
      </c>
      <c r="AH2526" t="s">
        <v>23</v>
      </c>
    </row>
    <row r="2527" spans="1:34" x14ac:dyDescent="0.25">
      <c r="A2527">
        <v>1601764</v>
      </c>
      <c r="B2527" t="s">
        <v>54</v>
      </c>
      <c r="F2527" t="s">
        <v>20</v>
      </c>
      <c r="G2527" t="s">
        <v>55</v>
      </c>
      <c r="H2527">
        <v>5554</v>
      </c>
      <c r="I2527" t="s">
        <v>56</v>
      </c>
      <c r="J2527">
        <f>VLOOKUP(I2527,Key!$A$1:$C$73,2,FALSE)</f>
        <v>43.004728999999998</v>
      </c>
      <c r="K2527">
        <f>VLOOKUP(I2527,Key!$A$1:$C$73,3,FALSE)</f>
        <v>-87.905463999999995</v>
      </c>
      <c r="L2527" t="s">
        <v>56</v>
      </c>
      <c r="M2527">
        <f>VLOOKUP(L2527,Key!$A$1:$C$73,2,FALSE)</f>
        <v>43.004728999999998</v>
      </c>
      <c r="N2527">
        <f>VLOOKUP(L2527,Key!$A$1:$C$73,3,FALSE)</f>
        <v>-87.905463999999995</v>
      </c>
      <c r="O2527">
        <v>33</v>
      </c>
      <c r="P2527">
        <v>3</v>
      </c>
      <c r="Q2527">
        <v>5</v>
      </c>
      <c r="R2527">
        <v>4.7</v>
      </c>
      <c r="S2527">
        <v>198</v>
      </c>
      <c r="T2527">
        <f t="shared" si="351"/>
        <v>-1</v>
      </c>
      <c r="U2527" s="1">
        <v>42853</v>
      </c>
      <c r="V2527" s="13">
        <f t="shared" si="352"/>
        <v>42826</v>
      </c>
      <c r="W2527" s="14">
        <f t="shared" si="353"/>
        <v>42853</v>
      </c>
      <c r="X2527" s="1" t="str">
        <f t="shared" si="354"/>
        <v>Friday</v>
      </c>
      <c r="Y2527" s="2">
        <v>0.49721064814814814</v>
      </c>
      <c r="Z2527" s="2">
        <f t="shared" si="355"/>
        <v>0.5</v>
      </c>
      <c r="AA2527">
        <f>1</f>
        <v>1</v>
      </c>
      <c r="AB2527" s="1">
        <v>42853</v>
      </c>
      <c r="AC2527" s="13">
        <f t="shared" si="356"/>
        <v>42826</v>
      </c>
      <c r="AD2527" s="14">
        <f t="shared" si="357"/>
        <v>42853</v>
      </c>
      <c r="AE2527" s="1" t="str">
        <f t="shared" si="358"/>
        <v>Friday</v>
      </c>
      <c r="AF2527" s="2">
        <v>0.51995370370370375</v>
      </c>
      <c r="AG2527" s="2">
        <f t="shared" si="359"/>
        <v>0.5</v>
      </c>
      <c r="AH2527" t="s">
        <v>25</v>
      </c>
    </row>
    <row r="2528" spans="1:34" x14ac:dyDescent="0.25">
      <c r="A2528">
        <v>1575191</v>
      </c>
      <c r="B2528" t="s">
        <v>54</v>
      </c>
      <c r="E2528">
        <v>53202</v>
      </c>
      <c r="F2528" t="s">
        <v>20</v>
      </c>
      <c r="G2528" t="s">
        <v>55</v>
      </c>
      <c r="H2528">
        <v>11167</v>
      </c>
      <c r="I2528" t="s">
        <v>66</v>
      </c>
      <c r="J2528">
        <f>VLOOKUP(I2528,Key!$A$1:$C$73,2,FALSE)</f>
        <v>43.078530000000001</v>
      </c>
      <c r="K2528">
        <f>VLOOKUP(I2528,Key!$A$1:$C$73,3,FALSE)</f>
        <v>-87.882620000000003</v>
      </c>
      <c r="L2528" t="s">
        <v>61</v>
      </c>
      <c r="M2528">
        <f>VLOOKUP(L2528,Key!$A$1:$C$73,2,FALSE)</f>
        <v>43.060786</v>
      </c>
      <c r="N2528">
        <f>VLOOKUP(L2528,Key!$A$1:$C$73,3,FALSE)</f>
        <v>-87.883825999999999</v>
      </c>
      <c r="O2528">
        <v>12</v>
      </c>
      <c r="P2528">
        <v>3</v>
      </c>
      <c r="Q2528">
        <v>1.8</v>
      </c>
      <c r="R2528">
        <v>1.7</v>
      </c>
      <c r="S2528">
        <v>72</v>
      </c>
      <c r="T2528">
        <f t="shared" si="351"/>
        <v>-1</v>
      </c>
      <c r="U2528" s="1">
        <v>42854</v>
      </c>
      <c r="V2528" s="13">
        <f t="shared" si="352"/>
        <v>42826</v>
      </c>
      <c r="W2528" s="14">
        <f t="shared" si="353"/>
        <v>42854</v>
      </c>
      <c r="X2528" s="1" t="str">
        <f t="shared" si="354"/>
        <v>Saturday</v>
      </c>
      <c r="Y2528" s="2">
        <v>0.10478009259259259</v>
      </c>
      <c r="Z2528" s="2">
        <f t="shared" si="355"/>
        <v>0.125</v>
      </c>
      <c r="AA2528">
        <f>1</f>
        <v>1</v>
      </c>
      <c r="AB2528" s="1">
        <v>42854</v>
      </c>
      <c r="AC2528" s="13">
        <f t="shared" si="356"/>
        <v>42826</v>
      </c>
      <c r="AD2528" s="14">
        <f t="shared" si="357"/>
        <v>42854</v>
      </c>
      <c r="AE2528" s="1" t="str">
        <f t="shared" si="358"/>
        <v>Saturday</v>
      </c>
      <c r="AF2528" s="2">
        <v>0.11265046296296295</v>
      </c>
      <c r="AG2528" s="2">
        <f t="shared" si="359"/>
        <v>0.125</v>
      </c>
      <c r="AH2528" t="s">
        <v>23</v>
      </c>
    </row>
    <row r="2529" spans="1:34" x14ac:dyDescent="0.25">
      <c r="A2529">
        <v>1605646</v>
      </c>
      <c r="B2529" t="s">
        <v>54</v>
      </c>
      <c r="E2529">
        <v>53097</v>
      </c>
      <c r="F2529" t="s">
        <v>20</v>
      </c>
      <c r="G2529" t="s">
        <v>55</v>
      </c>
      <c r="H2529">
        <v>957</v>
      </c>
      <c r="I2529" t="s">
        <v>68</v>
      </c>
      <c r="J2529">
        <f>VLOOKUP(I2529,Key!$A$1:$C$73,2,FALSE)</f>
        <v>43.026470000000003</v>
      </c>
      <c r="K2529">
        <f>VLOOKUP(I2529,Key!$A$1:$C$73,3,FALSE)</f>
        <v>-87.918040000000005</v>
      </c>
      <c r="L2529" t="s">
        <v>68</v>
      </c>
      <c r="M2529">
        <f>VLOOKUP(L2529,Key!$A$1:$C$73,2,FALSE)</f>
        <v>43.026470000000003</v>
      </c>
      <c r="N2529">
        <f>VLOOKUP(L2529,Key!$A$1:$C$73,3,FALSE)</f>
        <v>-87.918040000000005</v>
      </c>
      <c r="O2529">
        <v>100</v>
      </c>
      <c r="P2529">
        <v>12</v>
      </c>
      <c r="Q2529">
        <v>15</v>
      </c>
      <c r="R2529">
        <v>14.3</v>
      </c>
      <c r="S2529">
        <v>600</v>
      </c>
      <c r="T2529">
        <f t="shared" si="351"/>
        <v>-1</v>
      </c>
      <c r="U2529" s="1">
        <v>42855</v>
      </c>
      <c r="V2529" s="13">
        <f t="shared" si="352"/>
        <v>42826</v>
      </c>
      <c r="W2529" s="14">
        <f t="shared" si="353"/>
        <v>42855</v>
      </c>
      <c r="X2529" s="1" t="str">
        <f t="shared" si="354"/>
        <v>Sunday</v>
      </c>
      <c r="Y2529" s="2">
        <v>0.73072916666666676</v>
      </c>
      <c r="Z2529" s="2">
        <f t="shared" si="355"/>
        <v>0.75</v>
      </c>
      <c r="AA2529">
        <f>1</f>
        <v>1</v>
      </c>
      <c r="AB2529" s="1">
        <v>42855</v>
      </c>
      <c r="AC2529" s="13">
        <f t="shared" si="356"/>
        <v>42826</v>
      </c>
      <c r="AD2529" s="14">
        <f t="shared" si="357"/>
        <v>42855</v>
      </c>
      <c r="AE2529" s="1" t="str">
        <f t="shared" si="358"/>
        <v>Sunday</v>
      </c>
      <c r="AF2529" s="2">
        <v>0.80050925925925931</v>
      </c>
      <c r="AG2529" s="2">
        <f t="shared" si="359"/>
        <v>0.79166666666666663</v>
      </c>
      <c r="AH2529" t="s">
        <v>25</v>
      </c>
    </row>
    <row r="2530" spans="1:34" x14ac:dyDescent="0.25">
      <c r="A2530">
        <v>1581600</v>
      </c>
      <c r="B2530" t="s">
        <v>54</v>
      </c>
      <c r="E2530">
        <v>921</v>
      </c>
      <c r="F2530" t="s">
        <v>20</v>
      </c>
      <c r="G2530" t="s">
        <v>55</v>
      </c>
      <c r="H2530">
        <v>5449</v>
      </c>
      <c r="I2530" t="s">
        <v>66</v>
      </c>
      <c r="J2530">
        <f>VLOOKUP(I2530,Key!$A$1:$C$73,2,FALSE)</f>
        <v>43.078530000000001</v>
      </c>
      <c r="K2530">
        <f>VLOOKUP(I2530,Key!$A$1:$C$73,3,FALSE)</f>
        <v>-87.882620000000003</v>
      </c>
      <c r="L2530" t="s">
        <v>81</v>
      </c>
      <c r="M2530">
        <f>VLOOKUP(L2530,Key!$A$1:$C$73,2,FALSE)</f>
        <v>43.058010000000003</v>
      </c>
      <c r="N2530">
        <f>VLOOKUP(L2530,Key!$A$1:$C$73,3,FALSE)</f>
        <v>-87.877300000000005</v>
      </c>
      <c r="O2530">
        <v>75</v>
      </c>
      <c r="P2530">
        <v>9</v>
      </c>
      <c r="Q2530">
        <v>11.3</v>
      </c>
      <c r="R2530">
        <v>10.7</v>
      </c>
      <c r="S2530">
        <v>450</v>
      </c>
      <c r="T2530">
        <f t="shared" si="351"/>
        <v>-1</v>
      </c>
      <c r="U2530" s="1">
        <v>42840</v>
      </c>
      <c r="V2530" s="13">
        <f t="shared" si="352"/>
        <v>42826</v>
      </c>
      <c r="W2530" s="14">
        <f t="shared" si="353"/>
        <v>42840</v>
      </c>
      <c r="X2530" s="1" t="str">
        <f t="shared" si="354"/>
        <v>Saturday</v>
      </c>
      <c r="Y2530" s="2">
        <v>0.57605324074074071</v>
      </c>
      <c r="Z2530" s="2">
        <f t="shared" si="355"/>
        <v>0.58333333333333326</v>
      </c>
      <c r="AA2530">
        <f>1</f>
        <v>1</v>
      </c>
      <c r="AB2530" s="1">
        <v>42840</v>
      </c>
      <c r="AC2530" s="13">
        <f t="shared" si="356"/>
        <v>42826</v>
      </c>
      <c r="AD2530" s="14">
        <f t="shared" si="357"/>
        <v>42840</v>
      </c>
      <c r="AE2530" s="1" t="str">
        <f t="shared" si="358"/>
        <v>Saturday</v>
      </c>
      <c r="AF2530" s="2">
        <v>0.62839120370370372</v>
      </c>
      <c r="AG2530" s="2">
        <f t="shared" si="359"/>
        <v>0.625</v>
      </c>
      <c r="AH2530" t="s">
        <v>23</v>
      </c>
    </row>
    <row r="2531" spans="1:34" x14ac:dyDescent="0.25">
      <c r="A2531">
        <v>1581721</v>
      </c>
      <c r="B2531" t="s">
        <v>54</v>
      </c>
      <c r="E2531">
        <v>53219</v>
      </c>
      <c r="F2531" t="s">
        <v>20</v>
      </c>
      <c r="G2531" t="s">
        <v>55</v>
      </c>
      <c r="H2531">
        <v>11120</v>
      </c>
      <c r="I2531" t="s">
        <v>68</v>
      </c>
      <c r="J2531">
        <f>VLOOKUP(I2531,Key!$A$1:$C$73,2,FALSE)</f>
        <v>43.026470000000003</v>
      </c>
      <c r="K2531">
        <f>VLOOKUP(I2531,Key!$A$1:$C$73,3,FALSE)</f>
        <v>-87.918040000000005</v>
      </c>
      <c r="L2531" t="s">
        <v>85</v>
      </c>
      <c r="M2531">
        <f>VLOOKUP(L2531,Key!$A$1:$C$73,2,FALSE)</f>
        <v>43.053040000000003</v>
      </c>
      <c r="N2531">
        <f>VLOOKUP(L2531,Key!$A$1:$C$73,3,FALSE)</f>
        <v>-87.897660000000002</v>
      </c>
      <c r="O2531">
        <v>22</v>
      </c>
      <c r="P2531">
        <v>3</v>
      </c>
      <c r="Q2531">
        <v>3.3</v>
      </c>
      <c r="R2531">
        <v>3.1</v>
      </c>
      <c r="S2531">
        <v>132</v>
      </c>
      <c r="T2531">
        <f t="shared" si="351"/>
        <v>-1</v>
      </c>
      <c r="U2531" s="1">
        <v>42840</v>
      </c>
      <c r="V2531" s="13">
        <f t="shared" si="352"/>
        <v>42826</v>
      </c>
      <c r="W2531" s="14">
        <f t="shared" si="353"/>
        <v>42840</v>
      </c>
      <c r="X2531" s="1" t="str">
        <f t="shared" si="354"/>
        <v>Saturday</v>
      </c>
      <c r="Y2531" s="2">
        <v>0.58938657407407413</v>
      </c>
      <c r="Z2531" s="2">
        <f t="shared" si="355"/>
        <v>0.58333333333333326</v>
      </c>
      <c r="AA2531">
        <f>1</f>
        <v>1</v>
      </c>
      <c r="AB2531" s="1">
        <v>42840</v>
      </c>
      <c r="AC2531" s="13">
        <f t="shared" si="356"/>
        <v>42826</v>
      </c>
      <c r="AD2531" s="14">
        <f t="shared" si="357"/>
        <v>42840</v>
      </c>
      <c r="AE2531" s="1" t="str">
        <f t="shared" si="358"/>
        <v>Saturday</v>
      </c>
      <c r="AF2531" s="2">
        <v>0.60469907407407408</v>
      </c>
      <c r="AG2531" s="2">
        <f t="shared" si="359"/>
        <v>0.625</v>
      </c>
      <c r="AH2531" t="s">
        <v>23</v>
      </c>
    </row>
    <row r="2532" spans="1:34" x14ac:dyDescent="0.25">
      <c r="A2532">
        <v>1581796</v>
      </c>
      <c r="B2532" t="s">
        <v>54</v>
      </c>
      <c r="E2532">
        <v>53202</v>
      </c>
      <c r="F2532" t="s">
        <v>20</v>
      </c>
      <c r="G2532" t="s">
        <v>55</v>
      </c>
      <c r="H2532">
        <v>111</v>
      </c>
      <c r="I2532" t="s">
        <v>62</v>
      </c>
      <c r="J2532">
        <f>VLOOKUP(I2532,Key!$A$1:$C$73,2,FALSE)</f>
        <v>43.052460000000004</v>
      </c>
      <c r="K2532">
        <f>VLOOKUP(I2532,Key!$A$1:$C$73,3,FALSE)</f>
        <v>-87.891000000000005</v>
      </c>
      <c r="L2532" t="s">
        <v>77</v>
      </c>
      <c r="M2532">
        <f>VLOOKUP(L2532,Key!$A$1:$C$73,2,FALSE)</f>
        <v>43.036900000000003</v>
      </c>
      <c r="N2532">
        <f>VLOOKUP(L2532,Key!$A$1:$C$73,3,FALSE)</f>
        <v>-87.89667</v>
      </c>
      <c r="O2532">
        <v>28</v>
      </c>
      <c r="P2532">
        <v>3</v>
      </c>
      <c r="Q2532">
        <v>4.2</v>
      </c>
      <c r="R2532">
        <v>4</v>
      </c>
      <c r="S2532">
        <v>168</v>
      </c>
      <c r="T2532">
        <f t="shared" si="351"/>
        <v>-1</v>
      </c>
      <c r="U2532" s="1">
        <v>42840</v>
      </c>
      <c r="V2532" s="13">
        <f t="shared" si="352"/>
        <v>42826</v>
      </c>
      <c r="W2532" s="14">
        <f t="shared" si="353"/>
        <v>42840</v>
      </c>
      <c r="X2532" s="1" t="str">
        <f t="shared" si="354"/>
        <v>Saturday</v>
      </c>
      <c r="Y2532" s="2">
        <v>0.59835648148148146</v>
      </c>
      <c r="Z2532" s="2">
        <f t="shared" si="355"/>
        <v>0.58333333333333326</v>
      </c>
      <c r="AA2532">
        <f>1</f>
        <v>1</v>
      </c>
      <c r="AB2532" s="1">
        <v>42840</v>
      </c>
      <c r="AC2532" s="13">
        <f t="shared" si="356"/>
        <v>42826</v>
      </c>
      <c r="AD2532" s="14">
        <f t="shared" si="357"/>
        <v>42840</v>
      </c>
      <c r="AE2532" s="1" t="str">
        <f t="shared" si="358"/>
        <v>Saturday</v>
      </c>
      <c r="AF2532" s="2">
        <v>0.6174074074074074</v>
      </c>
      <c r="AG2532" s="2">
        <f t="shared" si="359"/>
        <v>0.625</v>
      </c>
      <c r="AH2532" t="s">
        <v>23</v>
      </c>
    </row>
    <row r="2533" spans="1:34" x14ac:dyDescent="0.25">
      <c r="A2533">
        <v>1581822</v>
      </c>
      <c r="B2533" t="s">
        <v>54</v>
      </c>
      <c r="E2533">
        <v>53213</v>
      </c>
      <c r="F2533" t="s">
        <v>20</v>
      </c>
      <c r="G2533" t="s">
        <v>55</v>
      </c>
      <c r="H2533">
        <v>2</v>
      </c>
      <c r="I2533" t="s">
        <v>36</v>
      </c>
      <c r="J2533">
        <f>VLOOKUP(I2533,Key!$A$1:$C$73,2,FALSE)</f>
        <v>43.03519</v>
      </c>
      <c r="K2533">
        <f>VLOOKUP(I2533,Key!$A$1:$C$73,3,FALSE)</f>
        <v>-87.907390000000007</v>
      </c>
      <c r="L2533" t="s">
        <v>62</v>
      </c>
      <c r="M2533">
        <f>VLOOKUP(L2533,Key!$A$1:$C$73,2,FALSE)</f>
        <v>43.052460000000004</v>
      </c>
      <c r="N2533">
        <f>VLOOKUP(L2533,Key!$A$1:$C$73,3,FALSE)</f>
        <v>-87.891000000000005</v>
      </c>
      <c r="O2533">
        <v>28</v>
      </c>
      <c r="P2533">
        <v>3</v>
      </c>
      <c r="Q2533">
        <v>4.2</v>
      </c>
      <c r="R2533">
        <v>4</v>
      </c>
      <c r="S2533">
        <v>168</v>
      </c>
      <c r="T2533">
        <f t="shared" si="351"/>
        <v>-1</v>
      </c>
      <c r="U2533" s="1">
        <v>42840</v>
      </c>
      <c r="V2533" s="13">
        <f t="shared" si="352"/>
        <v>42826</v>
      </c>
      <c r="W2533" s="14">
        <f t="shared" si="353"/>
        <v>42840</v>
      </c>
      <c r="X2533" s="1" t="str">
        <f t="shared" si="354"/>
        <v>Saturday</v>
      </c>
      <c r="Y2533" s="2">
        <v>0.60285879629629624</v>
      </c>
      <c r="Z2533" s="2">
        <f t="shared" si="355"/>
        <v>0.58333333333333326</v>
      </c>
      <c r="AA2533">
        <f>1</f>
        <v>1</v>
      </c>
      <c r="AB2533" s="1">
        <v>42840</v>
      </c>
      <c r="AC2533" s="13">
        <f t="shared" si="356"/>
        <v>42826</v>
      </c>
      <c r="AD2533" s="14">
        <f t="shared" si="357"/>
        <v>42840</v>
      </c>
      <c r="AE2533" s="1" t="str">
        <f t="shared" si="358"/>
        <v>Saturday</v>
      </c>
      <c r="AF2533" s="2">
        <v>0.62239583333333337</v>
      </c>
      <c r="AG2533" s="2">
        <f t="shared" si="359"/>
        <v>0.625</v>
      </c>
      <c r="AH2533" t="s">
        <v>23</v>
      </c>
    </row>
    <row r="2534" spans="1:34" x14ac:dyDescent="0.25">
      <c r="A2534">
        <v>1581826</v>
      </c>
      <c r="B2534" t="s">
        <v>54</v>
      </c>
      <c r="E2534">
        <v>53045</v>
      </c>
      <c r="F2534" t="s">
        <v>20</v>
      </c>
      <c r="G2534" t="s">
        <v>55</v>
      </c>
      <c r="H2534">
        <v>19</v>
      </c>
      <c r="I2534" t="s">
        <v>36</v>
      </c>
      <c r="J2534">
        <f>VLOOKUP(I2534,Key!$A$1:$C$73,2,FALSE)</f>
        <v>43.03519</v>
      </c>
      <c r="K2534">
        <f>VLOOKUP(I2534,Key!$A$1:$C$73,3,FALSE)</f>
        <v>-87.907390000000007</v>
      </c>
      <c r="L2534" t="s">
        <v>36</v>
      </c>
      <c r="M2534">
        <f>VLOOKUP(L2534,Key!$A$1:$C$73,2,FALSE)</f>
        <v>43.03519</v>
      </c>
      <c r="N2534">
        <f>VLOOKUP(L2534,Key!$A$1:$C$73,3,FALSE)</f>
        <v>-87.907390000000007</v>
      </c>
      <c r="O2534">
        <v>40</v>
      </c>
      <c r="P2534">
        <v>6</v>
      </c>
      <c r="Q2534">
        <v>6</v>
      </c>
      <c r="R2534">
        <v>5.7</v>
      </c>
      <c r="S2534">
        <v>240</v>
      </c>
      <c r="T2534">
        <f t="shared" si="351"/>
        <v>-1</v>
      </c>
      <c r="U2534" s="1">
        <v>42840</v>
      </c>
      <c r="V2534" s="13">
        <f t="shared" si="352"/>
        <v>42826</v>
      </c>
      <c r="W2534" s="14">
        <f t="shared" si="353"/>
        <v>42840</v>
      </c>
      <c r="X2534" s="1" t="str">
        <f t="shared" si="354"/>
        <v>Saturday</v>
      </c>
      <c r="Y2534" s="2">
        <v>0.60403935185185187</v>
      </c>
      <c r="Z2534" s="2">
        <f t="shared" si="355"/>
        <v>0.58333333333333326</v>
      </c>
      <c r="AA2534">
        <f>1</f>
        <v>1</v>
      </c>
      <c r="AB2534" s="1">
        <v>42840</v>
      </c>
      <c r="AC2534" s="13">
        <f t="shared" si="356"/>
        <v>42826</v>
      </c>
      <c r="AD2534" s="14">
        <f t="shared" si="357"/>
        <v>42840</v>
      </c>
      <c r="AE2534" s="1" t="str">
        <f t="shared" si="358"/>
        <v>Saturday</v>
      </c>
      <c r="AF2534" s="2">
        <v>0.63124999999999998</v>
      </c>
      <c r="AG2534" s="2">
        <f t="shared" si="359"/>
        <v>0.625</v>
      </c>
      <c r="AH2534" t="s">
        <v>25</v>
      </c>
    </row>
    <row r="2535" spans="1:34" x14ac:dyDescent="0.25">
      <c r="A2535">
        <v>1581866</v>
      </c>
      <c r="B2535" t="s">
        <v>54</v>
      </c>
      <c r="E2535">
        <v>53219</v>
      </c>
      <c r="F2535" t="s">
        <v>20</v>
      </c>
      <c r="G2535" t="s">
        <v>55</v>
      </c>
      <c r="H2535">
        <v>5554</v>
      </c>
      <c r="I2535" t="s">
        <v>56</v>
      </c>
      <c r="J2535">
        <f>VLOOKUP(I2535,Key!$A$1:$C$73,2,FALSE)</f>
        <v>43.004728999999998</v>
      </c>
      <c r="K2535">
        <f>VLOOKUP(I2535,Key!$A$1:$C$73,3,FALSE)</f>
        <v>-87.905463999999995</v>
      </c>
      <c r="L2535" t="s">
        <v>56</v>
      </c>
      <c r="M2535">
        <f>VLOOKUP(L2535,Key!$A$1:$C$73,2,FALSE)</f>
        <v>43.004728999999998</v>
      </c>
      <c r="N2535">
        <f>VLOOKUP(L2535,Key!$A$1:$C$73,3,FALSE)</f>
        <v>-87.905463999999995</v>
      </c>
      <c r="O2535">
        <v>32</v>
      </c>
      <c r="P2535">
        <v>3</v>
      </c>
      <c r="Q2535">
        <v>4.8</v>
      </c>
      <c r="R2535">
        <v>4.5999999999999996</v>
      </c>
      <c r="S2535">
        <v>192</v>
      </c>
      <c r="T2535">
        <f t="shared" si="351"/>
        <v>-1</v>
      </c>
      <c r="U2535" s="1">
        <v>42840</v>
      </c>
      <c r="V2535" s="13">
        <f t="shared" si="352"/>
        <v>42826</v>
      </c>
      <c r="W2535" s="14">
        <f t="shared" si="353"/>
        <v>42840</v>
      </c>
      <c r="X2535" s="1" t="str">
        <f t="shared" si="354"/>
        <v>Saturday</v>
      </c>
      <c r="Y2535" s="2">
        <v>0.60851851851851857</v>
      </c>
      <c r="Z2535" s="2">
        <f t="shared" si="355"/>
        <v>0.625</v>
      </c>
      <c r="AA2535">
        <f>1</f>
        <v>1</v>
      </c>
      <c r="AB2535" s="1">
        <v>42840</v>
      </c>
      <c r="AC2535" s="13">
        <f t="shared" si="356"/>
        <v>42826</v>
      </c>
      <c r="AD2535" s="14">
        <f t="shared" si="357"/>
        <v>42840</v>
      </c>
      <c r="AE2535" s="1" t="str">
        <f t="shared" si="358"/>
        <v>Saturday</v>
      </c>
      <c r="AF2535" s="2">
        <v>0.63071759259259264</v>
      </c>
      <c r="AG2535" s="2">
        <f t="shared" si="359"/>
        <v>0.625</v>
      </c>
      <c r="AH2535" t="s">
        <v>25</v>
      </c>
    </row>
    <row r="2536" spans="1:34" x14ac:dyDescent="0.25">
      <c r="A2536">
        <v>1580865</v>
      </c>
      <c r="B2536" t="s">
        <v>54</v>
      </c>
      <c r="E2536">
        <v>63128</v>
      </c>
      <c r="F2536" t="s">
        <v>20</v>
      </c>
      <c r="G2536" t="s">
        <v>55</v>
      </c>
      <c r="H2536">
        <v>291</v>
      </c>
      <c r="I2536" t="s">
        <v>44</v>
      </c>
      <c r="J2536">
        <f>VLOOKUP(I2536,Key!$A$1:$C$73,2,FALSE)</f>
        <v>43.03886</v>
      </c>
      <c r="K2536">
        <f>VLOOKUP(I2536,Key!$A$1:$C$73,3,FALSE)</f>
        <v>-87.902720000000002</v>
      </c>
      <c r="L2536" t="s">
        <v>52</v>
      </c>
      <c r="M2536">
        <f>VLOOKUP(L2536,Key!$A$1:$C$73,2,FALSE)</f>
        <v>43.042490000000001</v>
      </c>
      <c r="N2536">
        <f>VLOOKUP(L2536,Key!$A$1:$C$73,3,FALSE)</f>
        <v>-87.909959999999998</v>
      </c>
      <c r="O2536">
        <v>12</v>
      </c>
      <c r="P2536">
        <v>3</v>
      </c>
      <c r="Q2536">
        <v>1.8</v>
      </c>
      <c r="R2536">
        <v>1.7</v>
      </c>
      <c r="S2536">
        <v>72</v>
      </c>
      <c r="T2536">
        <f t="shared" si="351"/>
        <v>-1</v>
      </c>
      <c r="U2536" s="1">
        <v>42840</v>
      </c>
      <c r="V2536" s="13">
        <f t="shared" si="352"/>
        <v>42826</v>
      </c>
      <c r="W2536" s="14">
        <f t="shared" si="353"/>
        <v>42840</v>
      </c>
      <c r="X2536" s="1" t="str">
        <f t="shared" si="354"/>
        <v>Saturday</v>
      </c>
      <c r="Y2536" s="2">
        <v>0.6224884259259259</v>
      </c>
      <c r="Z2536" s="2">
        <f t="shared" si="355"/>
        <v>0.625</v>
      </c>
      <c r="AA2536">
        <f>1</f>
        <v>1</v>
      </c>
      <c r="AB2536" s="1">
        <v>42840</v>
      </c>
      <c r="AC2536" s="13">
        <f t="shared" si="356"/>
        <v>42826</v>
      </c>
      <c r="AD2536" s="14">
        <f t="shared" si="357"/>
        <v>42840</v>
      </c>
      <c r="AE2536" s="1" t="str">
        <f t="shared" si="358"/>
        <v>Saturday</v>
      </c>
      <c r="AF2536" s="2">
        <v>0.63089120370370366</v>
      </c>
      <c r="AG2536" s="2">
        <f t="shared" si="359"/>
        <v>0.625</v>
      </c>
      <c r="AH2536" t="s">
        <v>23</v>
      </c>
    </row>
    <row r="2537" spans="1:34" x14ac:dyDescent="0.25">
      <c r="A2537">
        <v>1581986</v>
      </c>
      <c r="B2537" t="s">
        <v>54</v>
      </c>
      <c r="E2537">
        <v>53211</v>
      </c>
      <c r="F2537" t="s">
        <v>20</v>
      </c>
      <c r="G2537" t="s">
        <v>55</v>
      </c>
      <c r="H2537">
        <v>11119</v>
      </c>
      <c r="I2537" t="s">
        <v>40</v>
      </c>
      <c r="J2537">
        <f>VLOOKUP(I2537,Key!$A$1:$C$73,2,FALSE)</f>
        <v>43.06033</v>
      </c>
      <c r="K2537">
        <f>VLOOKUP(I2537,Key!$A$1:$C$73,3,FALSE)</f>
        <v>-87.89546</v>
      </c>
      <c r="L2537" t="s">
        <v>81</v>
      </c>
      <c r="M2537">
        <f>VLOOKUP(L2537,Key!$A$1:$C$73,2,FALSE)</f>
        <v>43.058010000000003</v>
      </c>
      <c r="N2537">
        <f>VLOOKUP(L2537,Key!$A$1:$C$73,3,FALSE)</f>
        <v>-87.877300000000005</v>
      </c>
      <c r="O2537">
        <v>50</v>
      </c>
      <c r="P2537">
        <v>6</v>
      </c>
      <c r="Q2537">
        <v>7.5</v>
      </c>
      <c r="R2537">
        <v>7.1</v>
      </c>
      <c r="S2537">
        <v>300</v>
      </c>
      <c r="T2537">
        <f t="shared" si="351"/>
        <v>-1</v>
      </c>
      <c r="U2537" s="1">
        <v>42840</v>
      </c>
      <c r="V2537" s="13">
        <f t="shared" si="352"/>
        <v>42826</v>
      </c>
      <c r="W2537" s="14">
        <f t="shared" si="353"/>
        <v>42840</v>
      </c>
      <c r="X2537" s="1" t="str">
        <f t="shared" si="354"/>
        <v>Saturday</v>
      </c>
      <c r="Y2537" s="2">
        <v>0.62476851851851845</v>
      </c>
      <c r="Z2537" s="2">
        <f t="shared" si="355"/>
        <v>0.625</v>
      </c>
      <c r="AA2537">
        <f>1</f>
        <v>1</v>
      </c>
      <c r="AB2537" s="1">
        <v>42840</v>
      </c>
      <c r="AC2537" s="13">
        <f t="shared" si="356"/>
        <v>42826</v>
      </c>
      <c r="AD2537" s="14">
        <f t="shared" si="357"/>
        <v>42840</v>
      </c>
      <c r="AE2537" s="1" t="str">
        <f t="shared" si="358"/>
        <v>Saturday</v>
      </c>
      <c r="AF2537" s="2">
        <v>0.65929398148148144</v>
      </c>
      <c r="AG2537" s="2">
        <f t="shared" si="359"/>
        <v>0.66666666666666663</v>
      </c>
      <c r="AH2537" t="s">
        <v>23</v>
      </c>
    </row>
    <row r="2538" spans="1:34" x14ac:dyDescent="0.25">
      <c r="A2538">
        <v>1243176</v>
      </c>
      <c r="B2538" t="s">
        <v>54</v>
      </c>
      <c r="E2538">
        <v>54956</v>
      </c>
      <c r="F2538" t="s">
        <v>20</v>
      </c>
      <c r="G2538" t="s">
        <v>55</v>
      </c>
      <c r="H2538">
        <v>11096</v>
      </c>
      <c r="I2538" t="s">
        <v>68</v>
      </c>
      <c r="J2538">
        <f>VLOOKUP(I2538,Key!$A$1:$C$73,2,FALSE)</f>
        <v>43.026470000000003</v>
      </c>
      <c r="K2538">
        <f>VLOOKUP(I2538,Key!$A$1:$C$73,3,FALSE)</f>
        <v>-87.918040000000005</v>
      </c>
      <c r="L2538" t="s">
        <v>36</v>
      </c>
      <c r="M2538">
        <f>VLOOKUP(L2538,Key!$A$1:$C$73,2,FALSE)</f>
        <v>43.03519</v>
      </c>
      <c r="N2538">
        <f>VLOOKUP(L2538,Key!$A$1:$C$73,3,FALSE)</f>
        <v>-87.907390000000007</v>
      </c>
      <c r="O2538">
        <v>38</v>
      </c>
      <c r="P2538">
        <v>6</v>
      </c>
      <c r="Q2538">
        <v>5.7</v>
      </c>
      <c r="R2538">
        <v>5.4</v>
      </c>
      <c r="S2538">
        <v>228</v>
      </c>
      <c r="T2538">
        <f t="shared" si="351"/>
        <v>-1</v>
      </c>
      <c r="U2538" s="1">
        <v>42840</v>
      </c>
      <c r="V2538" s="13">
        <f t="shared" si="352"/>
        <v>42826</v>
      </c>
      <c r="W2538" s="14">
        <f t="shared" si="353"/>
        <v>42840</v>
      </c>
      <c r="X2538" s="1" t="str">
        <f t="shared" si="354"/>
        <v>Saturday</v>
      </c>
      <c r="Y2538" s="2">
        <v>0.62804398148148144</v>
      </c>
      <c r="Z2538" s="2">
        <f t="shared" si="355"/>
        <v>0.625</v>
      </c>
      <c r="AA2538">
        <f>1</f>
        <v>1</v>
      </c>
      <c r="AB2538" s="1">
        <v>42840</v>
      </c>
      <c r="AC2538" s="13">
        <f t="shared" si="356"/>
        <v>42826</v>
      </c>
      <c r="AD2538" s="14">
        <f t="shared" si="357"/>
        <v>42840</v>
      </c>
      <c r="AE2538" s="1" t="str">
        <f t="shared" si="358"/>
        <v>Saturday</v>
      </c>
      <c r="AF2538" s="2">
        <v>0.65436342592592589</v>
      </c>
      <c r="AG2538" s="2">
        <f t="shared" si="359"/>
        <v>0.66666666666666663</v>
      </c>
      <c r="AH2538" t="s">
        <v>23</v>
      </c>
    </row>
    <row r="2539" spans="1:34" x14ac:dyDescent="0.25">
      <c r="A2539">
        <v>1582092</v>
      </c>
      <c r="B2539" t="s">
        <v>54</v>
      </c>
      <c r="F2539" t="s">
        <v>20</v>
      </c>
      <c r="G2539" t="s">
        <v>55</v>
      </c>
      <c r="H2539">
        <v>19</v>
      </c>
      <c r="I2539" t="s">
        <v>36</v>
      </c>
      <c r="J2539">
        <f>VLOOKUP(I2539,Key!$A$1:$C$73,2,FALSE)</f>
        <v>43.03519</v>
      </c>
      <c r="K2539">
        <f>VLOOKUP(I2539,Key!$A$1:$C$73,3,FALSE)</f>
        <v>-87.907390000000007</v>
      </c>
      <c r="L2539" t="s">
        <v>36</v>
      </c>
      <c r="M2539">
        <f>VLOOKUP(L2539,Key!$A$1:$C$73,2,FALSE)</f>
        <v>43.03519</v>
      </c>
      <c r="N2539">
        <f>VLOOKUP(L2539,Key!$A$1:$C$73,3,FALSE)</f>
        <v>-87.907390000000007</v>
      </c>
      <c r="O2539">
        <v>63</v>
      </c>
      <c r="P2539">
        <v>6</v>
      </c>
      <c r="Q2539">
        <v>9.5</v>
      </c>
      <c r="R2539">
        <v>9</v>
      </c>
      <c r="S2539">
        <v>378</v>
      </c>
      <c r="T2539">
        <f t="shared" si="351"/>
        <v>-1</v>
      </c>
      <c r="U2539" s="1">
        <v>42840</v>
      </c>
      <c r="V2539" s="13">
        <f t="shared" si="352"/>
        <v>42826</v>
      </c>
      <c r="W2539" s="14">
        <f t="shared" si="353"/>
        <v>42840</v>
      </c>
      <c r="X2539" s="1" t="str">
        <f t="shared" si="354"/>
        <v>Saturday</v>
      </c>
      <c r="Y2539" s="2">
        <v>0.63847222222222222</v>
      </c>
      <c r="Z2539" s="2">
        <f t="shared" si="355"/>
        <v>0.625</v>
      </c>
      <c r="AA2539">
        <f>1</f>
        <v>1</v>
      </c>
      <c r="AB2539" s="1">
        <v>42840</v>
      </c>
      <c r="AC2539" s="13">
        <f t="shared" si="356"/>
        <v>42826</v>
      </c>
      <c r="AD2539" s="14">
        <f t="shared" si="357"/>
        <v>42840</v>
      </c>
      <c r="AE2539" s="1" t="str">
        <f t="shared" si="358"/>
        <v>Saturday</v>
      </c>
      <c r="AF2539" s="2">
        <v>0.68245370370370362</v>
      </c>
      <c r="AG2539" s="2">
        <f t="shared" si="359"/>
        <v>0.66666666666666663</v>
      </c>
      <c r="AH2539" t="s">
        <v>25</v>
      </c>
    </row>
    <row r="2540" spans="1:34" x14ac:dyDescent="0.25">
      <c r="A2540">
        <v>1582119</v>
      </c>
      <c r="B2540" t="s">
        <v>54</v>
      </c>
      <c r="E2540">
        <v>53225</v>
      </c>
      <c r="F2540" t="s">
        <v>20</v>
      </c>
      <c r="G2540" t="s">
        <v>55</v>
      </c>
      <c r="H2540">
        <v>5584</v>
      </c>
      <c r="I2540" t="s">
        <v>74</v>
      </c>
      <c r="J2540">
        <f>VLOOKUP(I2540,Key!$A$1:$C$73,2,FALSE)</f>
        <v>43.05536</v>
      </c>
      <c r="K2540">
        <f>VLOOKUP(I2540,Key!$A$1:$C$73,3,FALSE)</f>
        <v>-87.90504</v>
      </c>
      <c r="L2540" t="s">
        <v>74</v>
      </c>
      <c r="M2540">
        <f>VLOOKUP(L2540,Key!$A$1:$C$73,2,FALSE)</f>
        <v>43.05536</v>
      </c>
      <c r="N2540">
        <f>VLOOKUP(L2540,Key!$A$1:$C$73,3,FALSE)</f>
        <v>-87.90504</v>
      </c>
      <c r="O2540">
        <v>17</v>
      </c>
      <c r="P2540">
        <v>3</v>
      </c>
      <c r="Q2540">
        <v>2.6</v>
      </c>
      <c r="R2540">
        <v>2.4</v>
      </c>
      <c r="S2540">
        <v>102</v>
      </c>
      <c r="T2540">
        <f t="shared" si="351"/>
        <v>-1</v>
      </c>
      <c r="U2540" s="1">
        <v>42840</v>
      </c>
      <c r="V2540" s="13">
        <f t="shared" si="352"/>
        <v>42826</v>
      </c>
      <c r="W2540" s="14">
        <f t="shared" si="353"/>
        <v>42840</v>
      </c>
      <c r="X2540" s="1" t="str">
        <f t="shared" si="354"/>
        <v>Saturday</v>
      </c>
      <c r="Y2540" s="2">
        <v>0.64089120370370367</v>
      </c>
      <c r="Z2540" s="2">
        <f t="shared" si="355"/>
        <v>0.625</v>
      </c>
      <c r="AA2540">
        <f>1</f>
        <v>1</v>
      </c>
      <c r="AB2540" s="1">
        <v>42840</v>
      </c>
      <c r="AC2540" s="13">
        <f t="shared" si="356"/>
        <v>42826</v>
      </c>
      <c r="AD2540" s="14">
        <f t="shared" si="357"/>
        <v>42840</v>
      </c>
      <c r="AE2540" s="1" t="str">
        <f t="shared" si="358"/>
        <v>Saturday</v>
      </c>
      <c r="AF2540" s="2">
        <v>0.65234953703703702</v>
      </c>
      <c r="AG2540" s="2">
        <f t="shared" si="359"/>
        <v>0.66666666666666663</v>
      </c>
      <c r="AH2540" t="s">
        <v>25</v>
      </c>
    </row>
    <row r="2541" spans="1:34" x14ac:dyDescent="0.25">
      <c r="A2541">
        <v>1581024</v>
      </c>
      <c r="B2541" t="s">
        <v>54</v>
      </c>
      <c r="E2541">
        <v>11746</v>
      </c>
      <c r="F2541" t="s">
        <v>20</v>
      </c>
      <c r="G2541" t="s">
        <v>55</v>
      </c>
      <c r="H2541">
        <v>5418</v>
      </c>
      <c r="I2541" t="s">
        <v>36</v>
      </c>
      <c r="J2541">
        <f>VLOOKUP(I2541,Key!$A$1:$C$73,2,FALSE)</f>
        <v>43.03519</v>
      </c>
      <c r="K2541">
        <f>VLOOKUP(I2541,Key!$A$1:$C$73,3,FALSE)</f>
        <v>-87.907390000000007</v>
      </c>
      <c r="L2541" t="s">
        <v>81</v>
      </c>
      <c r="M2541">
        <f>VLOOKUP(L2541,Key!$A$1:$C$73,2,FALSE)</f>
        <v>43.058010000000003</v>
      </c>
      <c r="N2541">
        <f>VLOOKUP(L2541,Key!$A$1:$C$73,3,FALSE)</f>
        <v>-87.877300000000005</v>
      </c>
      <c r="O2541">
        <v>67</v>
      </c>
      <c r="P2541">
        <v>9</v>
      </c>
      <c r="Q2541">
        <v>10.1</v>
      </c>
      <c r="R2541">
        <v>9.5</v>
      </c>
      <c r="S2541">
        <v>402</v>
      </c>
      <c r="T2541">
        <f t="shared" si="351"/>
        <v>-1</v>
      </c>
      <c r="U2541" s="1">
        <v>42840</v>
      </c>
      <c r="V2541" s="13">
        <f t="shared" si="352"/>
        <v>42826</v>
      </c>
      <c r="W2541" s="14">
        <f t="shared" si="353"/>
        <v>42840</v>
      </c>
      <c r="X2541" s="1" t="str">
        <f t="shared" si="354"/>
        <v>Saturday</v>
      </c>
      <c r="Y2541" s="2">
        <v>0.64124999999999999</v>
      </c>
      <c r="Z2541" s="2">
        <f t="shared" si="355"/>
        <v>0.625</v>
      </c>
      <c r="AA2541">
        <f>1</f>
        <v>1</v>
      </c>
      <c r="AB2541" s="1">
        <v>42840</v>
      </c>
      <c r="AC2541" s="13">
        <f t="shared" si="356"/>
        <v>42826</v>
      </c>
      <c r="AD2541" s="14">
        <f t="shared" si="357"/>
        <v>42840</v>
      </c>
      <c r="AE2541" s="1" t="str">
        <f t="shared" si="358"/>
        <v>Saturday</v>
      </c>
      <c r="AF2541" s="2">
        <v>0.68809027777777787</v>
      </c>
      <c r="AG2541" s="2">
        <f t="shared" si="359"/>
        <v>0.70833333333333326</v>
      </c>
      <c r="AH2541" t="s">
        <v>23</v>
      </c>
    </row>
    <row r="2542" spans="1:34" x14ac:dyDescent="0.25">
      <c r="A2542">
        <v>1582137</v>
      </c>
      <c r="B2542" t="s">
        <v>54</v>
      </c>
      <c r="E2542">
        <v>53202</v>
      </c>
      <c r="F2542" t="s">
        <v>20</v>
      </c>
      <c r="G2542" t="s">
        <v>55</v>
      </c>
      <c r="H2542">
        <v>132</v>
      </c>
      <c r="I2542" t="s">
        <v>79</v>
      </c>
      <c r="J2542">
        <f>VLOOKUP(I2542,Key!$A$1:$C$73,2,FALSE)</f>
        <v>43.04804</v>
      </c>
      <c r="K2542">
        <f>VLOOKUP(I2542,Key!$A$1:$C$73,3,FALSE)</f>
        <v>-87.896720000000002</v>
      </c>
      <c r="L2542" t="s">
        <v>77</v>
      </c>
      <c r="M2542">
        <f>VLOOKUP(L2542,Key!$A$1:$C$73,2,FALSE)</f>
        <v>43.036900000000003</v>
      </c>
      <c r="N2542">
        <f>VLOOKUP(L2542,Key!$A$1:$C$73,3,FALSE)</f>
        <v>-87.89667</v>
      </c>
      <c r="O2542">
        <v>24</v>
      </c>
      <c r="P2542">
        <v>3</v>
      </c>
      <c r="Q2542">
        <v>3.6</v>
      </c>
      <c r="R2542">
        <v>3.4</v>
      </c>
      <c r="S2542">
        <v>144</v>
      </c>
      <c r="T2542">
        <f t="shared" si="351"/>
        <v>-1</v>
      </c>
      <c r="U2542" s="1">
        <v>42840</v>
      </c>
      <c r="V2542" s="13">
        <f t="shared" si="352"/>
        <v>42826</v>
      </c>
      <c r="W2542" s="14">
        <f t="shared" si="353"/>
        <v>42840</v>
      </c>
      <c r="X2542" s="1" t="str">
        <f t="shared" si="354"/>
        <v>Saturday</v>
      </c>
      <c r="Y2542" s="2">
        <v>0.6430555555555556</v>
      </c>
      <c r="Z2542" s="2">
        <f t="shared" si="355"/>
        <v>0.625</v>
      </c>
      <c r="AA2542">
        <f>1</f>
        <v>1</v>
      </c>
      <c r="AB2542" s="1">
        <v>42840</v>
      </c>
      <c r="AC2542" s="13">
        <f t="shared" si="356"/>
        <v>42826</v>
      </c>
      <c r="AD2542" s="14">
        <f t="shared" si="357"/>
        <v>42840</v>
      </c>
      <c r="AE2542" s="1" t="str">
        <f t="shared" si="358"/>
        <v>Saturday</v>
      </c>
      <c r="AF2542" s="2">
        <v>0.65981481481481474</v>
      </c>
      <c r="AG2542" s="2">
        <f t="shared" si="359"/>
        <v>0.66666666666666663</v>
      </c>
      <c r="AH2542" t="s">
        <v>23</v>
      </c>
    </row>
    <row r="2543" spans="1:34" x14ac:dyDescent="0.25">
      <c r="A2543">
        <v>1582213</v>
      </c>
      <c r="B2543" t="s">
        <v>54</v>
      </c>
      <c r="E2543">
        <v>53211</v>
      </c>
      <c r="F2543" t="s">
        <v>20</v>
      </c>
      <c r="G2543" t="s">
        <v>55</v>
      </c>
      <c r="H2543">
        <v>333</v>
      </c>
      <c r="I2543" t="s">
        <v>67</v>
      </c>
      <c r="J2543">
        <f>VLOOKUP(I2543,Key!$A$1:$C$73,2,FALSE)</f>
        <v>43.05847</v>
      </c>
      <c r="K2543">
        <f>VLOOKUP(I2543,Key!$A$1:$C$73,3,FALSE)</f>
        <v>-87.898079999999993</v>
      </c>
      <c r="L2543" t="s">
        <v>37</v>
      </c>
      <c r="M2543">
        <f>VLOOKUP(L2543,Key!$A$1:$C$73,2,FALSE)</f>
        <v>43.049230000000001</v>
      </c>
      <c r="N2543">
        <f>VLOOKUP(L2543,Key!$A$1:$C$73,3,FALSE)</f>
        <v>-87.911940000000001</v>
      </c>
      <c r="O2543">
        <v>8</v>
      </c>
      <c r="P2543">
        <v>3</v>
      </c>
      <c r="Q2543">
        <v>1.2</v>
      </c>
      <c r="R2543">
        <v>1.1000000000000001</v>
      </c>
      <c r="S2543">
        <v>48</v>
      </c>
      <c r="T2543">
        <f t="shared" si="351"/>
        <v>-1</v>
      </c>
      <c r="U2543" s="1">
        <v>42840</v>
      </c>
      <c r="V2543" s="13">
        <f t="shared" si="352"/>
        <v>42826</v>
      </c>
      <c r="W2543" s="14">
        <f t="shared" si="353"/>
        <v>42840</v>
      </c>
      <c r="X2543" s="1" t="str">
        <f t="shared" si="354"/>
        <v>Saturday</v>
      </c>
      <c r="Y2543" s="2">
        <v>0.65078703703703711</v>
      </c>
      <c r="Z2543" s="2">
        <f t="shared" si="355"/>
        <v>0.66666666666666663</v>
      </c>
      <c r="AA2543">
        <f>1</f>
        <v>1</v>
      </c>
      <c r="AB2543" s="1">
        <v>42840</v>
      </c>
      <c r="AC2543" s="13">
        <f t="shared" si="356"/>
        <v>42826</v>
      </c>
      <c r="AD2543" s="14">
        <f t="shared" si="357"/>
        <v>42840</v>
      </c>
      <c r="AE2543" s="1" t="str">
        <f t="shared" si="358"/>
        <v>Saturday</v>
      </c>
      <c r="AF2543" s="2">
        <v>0.65636574074074072</v>
      </c>
      <c r="AG2543" s="2">
        <f t="shared" si="359"/>
        <v>0.66666666666666663</v>
      </c>
      <c r="AH2543" t="s">
        <v>23</v>
      </c>
    </row>
    <row r="2544" spans="1:34" x14ac:dyDescent="0.25">
      <c r="A2544">
        <v>1582289</v>
      </c>
      <c r="B2544" t="s">
        <v>54</v>
      </c>
      <c r="E2544">
        <v>53220</v>
      </c>
      <c r="F2544" t="s">
        <v>20</v>
      </c>
      <c r="G2544" t="s">
        <v>55</v>
      </c>
      <c r="H2544">
        <v>5489</v>
      </c>
      <c r="I2544" t="s">
        <v>81</v>
      </c>
      <c r="J2544">
        <f>VLOOKUP(I2544,Key!$A$1:$C$73,2,FALSE)</f>
        <v>43.058010000000003</v>
      </c>
      <c r="K2544">
        <f>VLOOKUP(I2544,Key!$A$1:$C$73,3,FALSE)</f>
        <v>-87.877300000000005</v>
      </c>
      <c r="L2544" t="s">
        <v>81</v>
      </c>
      <c r="M2544">
        <f>VLOOKUP(L2544,Key!$A$1:$C$73,2,FALSE)</f>
        <v>43.058010000000003</v>
      </c>
      <c r="N2544">
        <f>VLOOKUP(L2544,Key!$A$1:$C$73,3,FALSE)</f>
        <v>-87.877300000000005</v>
      </c>
      <c r="O2544">
        <v>17</v>
      </c>
      <c r="P2544">
        <v>3</v>
      </c>
      <c r="Q2544">
        <v>2.6</v>
      </c>
      <c r="R2544">
        <v>2.4</v>
      </c>
      <c r="S2544">
        <v>102</v>
      </c>
      <c r="T2544">
        <f t="shared" si="351"/>
        <v>-1</v>
      </c>
      <c r="U2544" s="1">
        <v>42840</v>
      </c>
      <c r="V2544" s="13">
        <f t="shared" si="352"/>
        <v>42826</v>
      </c>
      <c r="W2544" s="14">
        <f t="shared" si="353"/>
        <v>42840</v>
      </c>
      <c r="X2544" s="1" t="str">
        <f t="shared" si="354"/>
        <v>Saturday</v>
      </c>
      <c r="Y2544" s="2">
        <v>0.65983796296296293</v>
      </c>
      <c r="Z2544" s="2">
        <f t="shared" si="355"/>
        <v>0.66666666666666663</v>
      </c>
      <c r="AA2544">
        <f>1</f>
        <v>1</v>
      </c>
      <c r="AB2544" s="1">
        <v>42840</v>
      </c>
      <c r="AC2544" s="13">
        <f t="shared" si="356"/>
        <v>42826</v>
      </c>
      <c r="AD2544" s="14">
        <f t="shared" si="357"/>
        <v>42840</v>
      </c>
      <c r="AE2544" s="1" t="str">
        <f t="shared" si="358"/>
        <v>Saturday</v>
      </c>
      <c r="AF2544" s="2">
        <v>0.67175925925925928</v>
      </c>
      <c r="AG2544" s="2">
        <f t="shared" si="359"/>
        <v>0.66666666666666663</v>
      </c>
      <c r="AH2544" t="s">
        <v>25</v>
      </c>
    </row>
    <row r="2545" spans="1:34" x14ac:dyDescent="0.25">
      <c r="A2545">
        <v>1234319</v>
      </c>
      <c r="B2545" t="s">
        <v>54</v>
      </c>
      <c r="E2545">
        <v>53235</v>
      </c>
      <c r="F2545" t="s">
        <v>20</v>
      </c>
      <c r="G2545" t="s">
        <v>55</v>
      </c>
      <c r="H2545">
        <v>76</v>
      </c>
      <c r="I2545" t="s">
        <v>85</v>
      </c>
      <c r="J2545">
        <f>VLOOKUP(I2545,Key!$A$1:$C$73,2,FALSE)</f>
        <v>43.053040000000003</v>
      </c>
      <c r="K2545">
        <f>VLOOKUP(I2545,Key!$A$1:$C$73,3,FALSE)</f>
        <v>-87.897660000000002</v>
      </c>
      <c r="L2545" t="s">
        <v>74</v>
      </c>
      <c r="M2545">
        <f>VLOOKUP(L2545,Key!$A$1:$C$73,2,FALSE)</f>
        <v>43.05536</v>
      </c>
      <c r="N2545">
        <f>VLOOKUP(L2545,Key!$A$1:$C$73,3,FALSE)</f>
        <v>-87.90504</v>
      </c>
      <c r="O2545">
        <v>11</v>
      </c>
      <c r="P2545">
        <v>3</v>
      </c>
      <c r="Q2545">
        <v>1.7</v>
      </c>
      <c r="R2545">
        <v>1.6</v>
      </c>
      <c r="S2545">
        <v>66</v>
      </c>
      <c r="T2545">
        <f t="shared" si="351"/>
        <v>-1</v>
      </c>
      <c r="U2545" s="1">
        <v>42840</v>
      </c>
      <c r="V2545" s="13">
        <f t="shared" si="352"/>
        <v>42826</v>
      </c>
      <c r="W2545" s="14">
        <f t="shared" si="353"/>
        <v>42840</v>
      </c>
      <c r="X2545" s="1" t="str">
        <f t="shared" si="354"/>
        <v>Saturday</v>
      </c>
      <c r="Y2545" s="2">
        <v>0.66153935185185186</v>
      </c>
      <c r="Z2545" s="2">
        <f t="shared" si="355"/>
        <v>0.66666666666666663</v>
      </c>
      <c r="AA2545">
        <f>1</f>
        <v>1</v>
      </c>
      <c r="AB2545" s="1">
        <v>42840</v>
      </c>
      <c r="AC2545" s="13">
        <f t="shared" si="356"/>
        <v>42826</v>
      </c>
      <c r="AD2545" s="14">
        <f t="shared" si="357"/>
        <v>42840</v>
      </c>
      <c r="AE2545" s="1" t="str">
        <f t="shared" si="358"/>
        <v>Saturday</v>
      </c>
      <c r="AF2545" s="2">
        <v>0.66932870370370379</v>
      </c>
      <c r="AG2545" s="2">
        <f t="shared" si="359"/>
        <v>0.66666666666666663</v>
      </c>
      <c r="AH2545" t="s">
        <v>23</v>
      </c>
    </row>
    <row r="2546" spans="1:34" x14ac:dyDescent="0.25">
      <c r="A2546">
        <v>1581823</v>
      </c>
      <c r="B2546" t="s">
        <v>54</v>
      </c>
      <c r="E2546">
        <v>7031</v>
      </c>
      <c r="F2546" t="s">
        <v>20</v>
      </c>
      <c r="G2546" t="s">
        <v>55</v>
      </c>
      <c r="H2546">
        <v>132</v>
      </c>
      <c r="I2546" t="s">
        <v>77</v>
      </c>
      <c r="J2546">
        <f>VLOOKUP(I2546,Key!$A$1:$C$73,2,FALSE)</f>
        <v>43.036900000000003</v>
      </c>
      <c r="K2546">
        <f>VLOOKUP(I2546,Key!$A$1:$C$73,3,FALSE)</f>
        <v>-87.89667</v>
      </c>
      <c r="L2546" t="s">
        <v>85</v>
      </c>
      <c r="M2546">
        <f>VLOOKUP(L2546,Key!$A$1:$C$73,2,FALSE)</f>
        <v>43.053040000000003</v>
      </c>
      <c r="N2546">
        <f>VLOOKUP(L2546,Key!$A$1:$C$73,3,FALSE)</f>
        <v>-87.897660000000002</v>
      </c>
      <c r="O2546">
        <v>28</v>
      </c>
      <c r="P2546">
        <v>3</v>
      </c>
      <c r="Q2546">
        <v>4.2</v>
      </c>
      <c r="R2546">
        <v>4</v>
      </c>
      <c r="S2546">
        <v>168</v>
      </c>
      <c r="T2546">
        <f t="shared" si="351"/>
        <v>-1</v>
      </c>
      <c r="U2546" s="1">
        <v>42840</v>
      </c>
      <c r="V2546" s="13">
        <f t="shared" si="352"/>
        <v>42826</v>
      </c>
      <c r="W2546" s="14">
        <f t="shared" si="353"/>
        <v>42840</v>
      </c>
      <c r="X2546" s="1" t="str">
        <f t="shared" si="354"/>
        <v>Saturday</v>
      </c>
      <c r="Y2546" s="2">
        <v>0.66511574074074076</v>
      </c>
      <c r="Z2546" s="2">
        <f t="shared" si="355"/>
        <v>0.66666666666666663</v>
      </c>
      <c r="AA2546">
        <f>1</f>
        <v>1</v>
      </c>
      <c r="AB2546" s="1">
        <v>42840</v>
      </c>
      <c r="AC2546" s="13">
        <f t="shared" si="356"/>
        <v>42826</v>
      </c>
      <c r="AD2546" s="14">
        <f t="shared" si="357"/>
        <v>42840</v>
      </c>
      <c r="AE2546" s="1" t="str">
        <f t="shared" si="358"/>
        <v>Saturday</v>
      </c>
      <c r="AF2546" s="2">
        <v>0.68415509259259266</v>
      </c>
      <c r="AG2546" s="2">
        <f t="shared" si="359"/>
        <v>0.66666666666666663</v>
      </c>
      <c r="AH2546" t="s">
        <v>23</v>
      </c>
    </row>
    <row r="2547" spans="1:34" x14ac:dyDescent="0.25">
      <c r="A2547">
        <v>1516552</v>
      </c>
      <c r="B2547" t="s">
        <v>54</v>
      </c>
      <c r="E2547">
        <v>53202</v>
      </c>
      <c r="F2547" t="s">
        <v>20</v>
      </c>
      <c r="G2547" t="s">
        <v>55</v>
      </c>
      <c r="H2547">
        <v>5448</v>
      </c>
      <c r="I2547" t="s">
        <v>62</v>
      </c>
      <c r="J2547">
        <f>VLOOKUP(I2547,Key!$A$1:$C$73,2,FALSE)</f>
        <v>43.052460000000004</v>
      </c>
      <c r="K2547">
        <f>VLOOKUP(I2547,Key!$A$1:$C$73,3,FALSE)</f>
        <v>-87.891000000000005</v>
      </c>
      <c r="L2547" t="s">
        <v>74</v>
      </c>
      <c r="M2547">
        <f>VLOOKUP(L2547,Key!$A$1:$C$73,2,FALSE)</f>
        <v>43.05536</v>
      </c>
      <c r="N2547">
        <f>VLOOKUP(L2547,Key!$A$1:$C$73,3,FALSE)</f>
        <v>-87.90504</v>
      </c>
      <c r="O2547">
        <v>11</v>
      </c>
      <c r="P2547">
        <v>3</v>
      </c>
      <c r="Q2547">
        <v>1.7</v>
      </c>
      <c r="R2547">
        <v>1.6</v>
      </c>
      <c r="S2547">
        <v>66</v>
      </c>
      <c r="T2547">
        <f t="shared" si="351"/>
        <v>-1</v>
      </c>
      <c r="U2547" s="1">
        <v>42840</v>
      </c>
      <c r="V2547" s="13">
        <f t="shared" si="352"/>
        <v>42826</v>
      </c>
      <c r="W2547" s="14">
        <f t="shared" si="353"/>
        <v>42840</v>
      </c>
      <c r="X2547" s="1" t="str">
        <f t="shared" si="354"/>
        <v>Saturday</v>
      </c>
      <c r="Y2547" s="2">
        <v>0.6711921296296296</v>
      </c>
      <c r="Z2547" s="2">
        <f t="shared" si="355"/>
        <v>0.66666666666666663</v>
      </c>
      <c r="AA2547">
        <f>1</f>
        <v>1</v>
      </c>
      <c r="AB2547" s="1">
        <v>42840</v>
      </c>
      <c r="AC2547" s="13">
        <f t="shared" si="356"/>
        <v>42826</v>
      </c>
      <c r="AD2547" s="14">
        <f t="shared" si="357"/>
        <v>42840</v>
      </c>
      <c r="AE2547" s="1" t="str">
        <f t="shared" si="358"/>
        <v>Saturday</v>
      </c>
      <c r="AF2547" s="2">
        <v>0.67906250000000001</v>
      </c>
      <c r="AG2547" s="2">
        <f t="shared" si="359"/>
        <v>0.66666666666666663</v>
      </c>
      <c r="AH2547" t="s">
        <v>23</v>
      </c>
    </row>
    <row r="2548" spans="1:34" x14ac:dyDescent="0.25">
      <c r="A2548">
        <v>1580865</v>
      </c>
      <c r="B2548" t="s">
        <v>54</v>
      </c>
      <c r="E2548">
        <v>63128</v>
      </c>
      <c r="F2548" t="s">
        <v>20</v>
      </c>
      <c r="G2548" t="s">
        <v>55</v>
      </c>
      <c r="H2548">
        <v>291</v>
      </c>
      <c r="I2548" t="s">
        <v>52</v>
      </c>
      <c r="J2548">
        <f>VLOOKUP(I2548,Key!$A$1:$C$73,2,FALSE)</f>
        <v>43.042490000000001</v>
      </c>
      <c r="K2548">
        <f>VLOOKUP(I2548,Key!$A$1:$C$73,3,FALSE)</f>
        <v>-87.909959999999998</v>
      </c>
      <c r="L2548" t="s">
        <v>84</v>
      </c>
      <c r="M2548">
        <f>VLOOKUP(L2548,Key!$A$1:$C$73,2,FALSE)</f>
        <v>43.040154000000001</v>
      </c>
      <c r="N2548">
        <f>VLOOKUP(L2548,Key!$A$1:$C$73,3,FALSE)</f>
        <v>-87.932113000000001</v>
      </c>
      <c r="O2548">
        <v>17</v>
      </c>
      <c r="P2548">
        <v>3</v>
      </c>
      <c r="Q2548">
        <v>2.6</v>
      </c>
      <c r="R2548">
        <v>2.4</v>
      </c>
      <c r="S2548">
        <v>102</v>
      </c>
      <c r="T2548">
        <f t="shared" si="351"/>
        <v>-1</v>
      </c>
      <c r="U2548" s="1">
        <v>42840</v>
      </c>
      <c r="V2548" s="13">
        <f t="shared" si="352"/>
        <v>42826</v>
      </c>
      <c r="W2548" s="14">
        <f t="shared" si="353"/>
        <v>42840</v>
      </c>
      <c r="X2548" s="1" t="str">
        <f t="shared" si="354"/>
        <v>Saturday</v>
      </c>
      <c r="Y2548" s="2">
        <v>0.67128472222222213</v>
      </c>
      <c r="Z2548" s="2">
        <f t="shared" si="355"/>
        <v>0.66666666666666663</v>
      </c>
      <c r="AA2548">
        <f>1</f>
        <v>1</v>
      </c>
      <c r="AB2548" s="1">
        <v>42840</v>
      </c>
      <c r="AC2548" s="13">
        <f t="shared" si="356"/>
        <v>42826</v>
      </c>
      <c r="AD2548" s="14">
        <f t="shared" si="357"/>
        <v>42840</v>
      </c>
      <c r="AE2548" s="1" t="str">
        <f t="shared" si="358"/>
        <v>Saturday</v>
      </c>
      <c r="AF2548" s="2">
        <v>0.68312499999999998</v>
      </c>
      <c r="AG2548" s="2">
        <f t="shared" si="359"/>
        <v>0.66666666666666663</v>
      </c>
      <c r="AH2548" t="s">
        <v>23</v>
      </c>
    </row>
    <row r="2549" spans="1:34" x14ac:dyDescent="0.25">
      <c r="A2549">
        <v>1516552</v>
      </c>
      <c r="B2549" t="s">
        <v>54</v>
      </c>
      <c r="E2549">
        <v>53202</v>
      </c>
      <c r="F2549" t="s">
        <v>20</v>
      </c>
      <c r="G2549" t="s">
        <v>55</v>
      </c>
      <c r="H2549">
        <v>34</v>
      </c>
      <c r="I2549" t="s">
        <v>62</v>
      </c>
      <c r="J2549">
        <f>VLOOKUP(I2549,Key!$A$1:$C$73,2,FALSE)</f>
        <v>43.052460000000004</v>
      </c>
      <c r="K2549">
        <f>VLOOKUP(I2549,Key!$A$1:$C$73,3,FALSE)</f>
        <v>-87.891000000000005</v>
      </c>
      <c r="L2549" t="s">
        <v>74</v>
      </c>
      <c r="M2549">
        <f>VLOOKUP(L2549,Key!$A$1:$C$73,2,FALSE)</f>
        <v>43.05536</v>
      </c>
      <c r="N2549">
        <f>VLOOKUP(L2549,Key!$A$1:$C$73,3,FALSE)</f>
        <v>-87.90504</v>
      </c>
      <c r="O2549">
        <v>11</v>
      </c>
      <c r="P2549">
        <v>3</v>
      </c>
      <c r="Q2549">
        <v>1.7</v>
      </c>
      <c r="R2549">
        <v>1.6</v>
      </c>
      <c r="S2549">
        <v>66</v>
      </c>
      <c r="T2549">
        <f t="shared" si="351"/>
        <v>-1</v>
      </c>
      <c r="U2549" s="1">
        <v>42840</v>
      </c>
      <c r="V2549" s="13">
        <f t="shared" si="352"/>
        <v>42826</v>
      </c>
      <c r="W2549" s="14">
        <f t="shared" si="353"/>
        <v>42840</v>
      </c>
      <c r="X2549" s="1" t="str">
        <f t="shared" si="354"/>
        <v>Saturday</v>
      </c>
      <c r="Y2549" s="2">
        <v>0.67185185185185192</v>
      </c>
      <c r="Z2549" s="2">
        <f t="shared" si="355"/>
        <v>0.66666666666666663</v>
      </c>
      <c r="AA2549">
        <f>1</f>
        <v>1</v>
      </c>
      <c r="AB2549" s="1">
        <v>42840</v>
      </c>
      <c r="AC2549" s="13">
        <f t="shared" si="356"/>
        <v>42826</v>
      </c>
      <c r="AD2549" s="14">
        <f t="shared" si="357"/>
        <v>42840</v>
      </c>
      <c r="AE2549" s="1" t="str">
        <f t="shared" si="358"/>
        <v>Saturday</v>
      </c>
      <c r="AF2549" s="2">
        <v>0.67954861111111109</v>
      </c>
      <c r="AG2549" s="2">
        <f t="shared" si="359"/>
        <v>0.66666666666666663</v>
      </c>
      <c r="AH2549" t="s">
        <v>23</v>
      </c>
    </row>
    <row r="2550" spans="1:34" x14ac:dyDescent="0.25">
      <c r="A2550">
        <v>1582412</v>
      </c>
      <c r="B2550" t="s">
        <v>54</v>
      </c>
      <c r="E2550">
        <v>53051</v>
      </c>
      <c r="F2550" t="s">
        <v>20</v>
      </c>
      <c r="G2550" t="s">
        <v>55</v>
      </c>
      <c r="H2550">
        <v>5484</v>
      </c>
      <c r="I2550" t="s">
        <v>72</v>
      </c>
      <c r="J2550">
        <f>VLOOKUP(I2550,Key!$A$1:$C$73,2,FALSE)</f>
        <v>43.060839999999999</v>
      </c>
      <c r="K2550">
        <f>VLOOKUP(I2550,Key!$A$1:$C$73,3,FALSE)</f>
        <v>-88.001940000000005</v>
      </c>
      <c r="L2550" t="s">
        <v>72</v>
      </c>
      <c r="M2550">
        <f>VLOOKUP(L2550,Key!$A$1:$C$73,2,FALSE)</f>
        <v>43.060839999999999</v>
      </c>
      <c r="N2550">
        <f>VLOOKUP(L2550,Key!$A$1:$C$73,3,FALSE)</f>
        <v>-88.001940000000005</v>
      </c>
      <c r="O2550">
        <v>49</v>
      </c>
      <c r="P2550">
        <v>6</v>
      </c>
      <c r="Q2550">
        <v>7.4</v>
      </c>
      <c r="R2550">
        <v>7</v>
      </c>
      <c r="S2550">
        <v>294</v>
      </c>
      <c r="T2550">
        <f t="shared" si="351"/>
        <v>-1</v>
      </c>
      <c r="U2550" s="1">
        <v>42840</v>
      </c>
      <c r="V2550" s="13">
        <f t="shared" si="352"/>
        <v>42826</v>
      </c>
      <c r="W2550" s="14">
        <f t="shared" si="353"/>
        <v>42840</v>
      </c>
      <c r="X2550" s="1" t="str">
        <f t="shared" si="354"/>
        <v>Saturday</v>
      </c>
      <c r="Y2550" s="2">
        <v>0.67719907407407398</v>
      </c>
      <c r="Z2550" s="2">
        <f t="shared" si="355"/>
        <v>0.66666666666666663</v>
      </c>
      <c r="AA2550">
        <f>1</f>
        <v>1</v>
      </c>
      <c r="AB2550" s="1">
        <v>42840</v>
      </c>
      <c r="AC2550" s="13">
        <f t="shared" si="356"/>
        <v>42826</v>
      </c>
      <c r="AD2550" s="14">
        <f t="shared" si="357"/>
        <v>42840</v>
      </c>
      <c r="AE2550" s="1" t="str">
        <f t="shared" si="358"/>
        <v>Saturday</v>
      </c>
      <c r="AF2550" s="2">
        <v>0.71144675925925915</v>
      </c>
      <c r="AG2550" s="2">
        <f t="shared" si="359"/>
        <v>0.70833333333333326</v>
      </c>
      <c r="AH2550" t="s">
        <v>25</v>
      </c>
    </row>
    <row r="2551" spans="1:34" x14ac:dyDescent="0.25">
      <c r="A2551">
        <v>1582426</v>
      </c>
      <c r="B2551" t="s">
        <v>54</v>
      </c>
      <c r="E2551">
        <v>53223</v>
      </c>
      <c r="F2551" t="s">
        <v>20</v>
      </c>
      <c r="G2551" t="s">
        <v>55</v>
      </c>
      <c r="H2551">
        <v>5544</v>
      </c>
      <c r="I2551" t="s">
        <v>33</v>
      </c>
      <c r="J2551">
        <f>VLOOKUP(I2551,Key!$A$1:$C$73,2,FALSE)</f>
        <v>43.045712999999999</v>
      </c>
      <c r="K2551">
        <f>VLOOKUP(I2551,Key!$A$1:$C$73,3,FALSE)</f>
        <v>-87.899756999999994</v>
      </c>
      <c r="L2551" t="s">
        <v>33</v>
      </c>
      <c r="M2551">
        <f>VLOOKUP(L2551,Key!$A$1:$C$73,2,FALSE)</f>
        <v>43.045712999999999</v>
      </c>
      <c r="N2551">
        <f>VLOOKUP(L2551,Key!$A$1:$C$73,3,FALSE)</f>
        <v>-87.899756999999994</v>
      </c>
      <c r="O2551">
        <v>59</v>
      </c>
      <c r="P2551">
        <v>6</v>
      </c>
      <c r="Q2551">
        <v>8.9</v>
      </c>
      <c r="R2551">
        <v>8.4</v>
      </c>
      <c r="S2551">
        <v>354</v>
      </c>
      <c r="T2551">
        <f t="shared" si="351"/>
        <v>-1</v>
      </c>
      <c r="U2551" s="1">
        <v>42840</v>
      </c>
      <c r="V2551" s="13">
        <f t="shared" si="352"/>
        <v>42826</v>
      </c>
      <c r="W2551" s="14">
        <f t="shared" si="353"/>
        <v>42840</v>
      </c>
      <c r="X2551" s="1" t="str">
        <f t="shared" si="354"/>
        <v>Saturday</v>
      </c>
      <c r="Y2551" s="2">
        <v>0.67878472222222219</v>
      </c>
      <c r="Z2551" s="2">
        <f t="shared" si="355"/>
        <v>0.66666666666666663</v>
      </c>
      <c r="AA2551">
        <f>1</f>
        <v>1</v>
      </c>
      <c r="AB2551" s="1">
        <v>42840</v>
      </c>
      <c r="AC2551" s="13">
        <f t="shared" si="356"/>
        <v>42826</v>
      </c>
      <c r="AD2551" s="14">
        <f t="shared" si="357"/>
        <v>42840</v>
      </c>
      <c r="AE2551" s="1" t="str">
        <f t="shared" si="358"/>
        <v>Saturday</v>
      </c>
      <c r="AF2551" s="2">
        <v>0.71952546296296294</v>
      </c>
      <c r="AG2551" s="2">
        <f t="shared" si="359"/>
        <v>0.70833333333333326</v>
      </c>
      <c r="AH2551" t="s">
        <v>25</v>
      </c>
    </row>
    <row r="2552" spans="1:34" x14ac:dyDescent="0.25">
      <c r="A2552">
        <v>1582430</v>
      </c>
      <c r="B2552" t="s">
        <v>54</v>
      </c>
      <c r="E2552">
        <v>53120</v>
      </c>
      <c r="F2552" t="s">
        <v>20</v>
      </c>
      <c r="G2552" t="s">
        <v>55</v>
      </c>
      <c r="H2552">
        <v>267</v>
      </c>
      <c r="I2552" t="s">
        <v>33</v>
      </c>
      <c r="J2552">
        <f>VLOOKUP(I2552,Key!$A$1:$C$73,2,FALSE)</f>
        <v>43.045712999999999</v>
      </c>
      <c r="K2552">
        <f>VLOOKUP(I2552,Key!$A$1:$C$73,3,FALSE)</f>
        <v>-87.899756999999994</v>
      </c>
      <c r="L2552" t="s">
        <v>33</v>
      </c>
      <c r="M2552">
        <f>VLOOKUP(L2552,Key!$A$1:$C$73,2,FALSE)</f>
        <v>43.045712999999999</v>
      </c>
      <c r="N2552">
        <f>VLOOKUP(L2552,Key!$A$1:$C$73,3,FALSE)</f>
        <v>-87.899756999999994</v>
      </c>
      <c r="O2552">
        <v>58</v>
      </c>
      <c r="P2552">
        <v>6</v>
      </c>
      <c r="Q2552">
        <v>8.6999999999999993</v>
      </c>
      <c r="R2552">
        <v>8.3000000000000007</v>
      </c>
      <c r="S2552">
        <v>348</v>
      </c>
      <c r="T2552">
        <f t="shared" si="351"/>
        <v>-1</v>
      </c>
      <c r="U2552" s="1">
        <v>42840</v>
      </c>
      <c r="V2552" s="13">
        <f t="shared" si="352"/>
        <v>42826</v>
      </c>
      <c r="W2552" s="14">
        <f t="shared" si="353"/>
        <v>42840</v>
      </c>
      <c r="X2552" s="1" t="str">
        <f t="shared" si="354"/>
        <v>Saturday</v>
      </c>
      <c r="Y2552" s="2">
        <v>0.67950231481481482</v>
      </c>
      <c r="Z2552" s="2">
        <f t="shared" si="355"/>
        <v>0.66666666666666663</v>
      </c>
      <c r="AA2552">
        <f>1</f>
        <v>1</v>
      </c>
      <c r="AB2552" s="1">
        <v>42840</v>
      </c>
      <c r="AC2552" s="13">
        <f t="shared" si="356"/>
        <v>42826</v>
      </c>
      <c r="AD2552" s="14">
        <f t="shared" si="357"/>
        <v>42840</v>
      </c>
      <c r="AE2552" s="1" t="str">
        <f t="shared" si="358"/>
        <v>Saturday</v>
      </c>
      <c r="AF2552" s="2">
        <v>0.7197337962962963</v>
      </c>
      <c r="AG2552" s="2">
        <f t="shared" si="359"/>
        <v>0.70833333333333326</v>
      </c>
      <c r="AH2552" t="s">
        <v>25</v>
      </c>
    </row>
    <row r="2553" spans="1:34" x14ac:dyDescent="0.25">
      <c r="A2553">
        <v>1582575</v>
      </c>
      <c r="B2553" t="s">
        <v>54</v>
      </c>
      <c r="E2553">
        <v>53211</v>
      </c>
      <c r="F2553" t="s">
        <v>20</v>
      </c>
      <c r="G2553" t="s">
        <v>55</v>
      </c>
      <c r="H2553">
        <v>5587</v>
      </c>
      <c r="I2553" t="s">
        <v>87</v>
      </c>
      <c r="J2553">
        <f>VLOOKUP(I2553,Key!$A$1:$C$73,2,FALSE)</f>
        <v>43.063749000000001</v>
      </c>
      <c r="K2553">
        <f>VLOOKUP(I2553,Key!$A$1:$C$73,3,FALSE)</f>
        <v>-87.887962999999999</v>
      </c>
      <c r="L2553" t="s">
        <v>87</v>
      </c>
      <c r="M2553">
        <f>VLOOKUP(L2553,Key!$A$1:$C$73,2,FALSE)</f>
        <v>43.063749000000001</v>
      </c>
      <c r="N2553">
        <f>VLOOKUP(L2553,Key!$A$1:$C$73,3,FALSE)</f>
        <v>-87.887962999999999</v>
      </c>
      <c r="O2553">
        <v>61</v>
      </c>
      <c r="P2553">
        <v>6</v>
      </c>
      <c r="Q2553">
        <v>9.1999999999999993</v>
      </c>
      <c r="R2553">
        <v>8.6999999999999993</v>
      </c>
      <c r="S2553">
        <v>366</v>
      </c>
      <c r="T2553">
        <f t="shared" si="351"/>
        <v>-1</v>
      </c>
      <c r="U2553" s="1">
        <v>42840</v>
      </c>
      <c r="V2553" s="13">
        <f t="shared" si="352"/>
        <v>42826</v>
      </c>
      <c r="W2553" s="14">
        <f t="shared" si="353"/>
        <v>42840</v>
      </c>
      <c r="X2553" s="1" t="str">
        <f t="shared" si="354"/>
        <v>Saturday</v>
      </c>
      <c r="Y2553" s="2">
        <v>0.69820601851851849</v>
      </c>
      <c r="Z2553" s="2">
        <f t="shared" si="355"/>
        <v>0.70833333333333326</v>
      </c>
      <c r="AA2553">
        <f>1</f>
        <v>1</v>
      </c>
      <c r="AB2553" s="1">
        <v>42840</v>
      </c>
      <c r="AC2553" s="13">
        <f t="shared" si="356"/>
        <v>42826</v>
      </c>
      <c r="AD2553" s="14">
        <f t="shared" si="357"/>
        <v>42840</v>
      </c>
      <c r="AE2553" s="1" t="str">
        <f t="shared" si="358"/>
        <v>Saturday</v>
      </c>
      <c r="AF2553" s="2">
        <v>0.74045138888888884</v>
      </c>
      <c r="AG2553" s="2">
        <f t="shared" si="359"/>
        <v>0.75</v>
      </c>
      <c r="AH2553" t="s">
        <v>25</v>
      </c>
    </row>
    <row r="2554" spans="1:34" x14ac:dyDescent="0.25">
      <c r="A2554">
        <v>1574256</v>
      </c>
      <c r="B2554" t="s">
        <v>54</v>
      </c>
      <c r="E2554">
        <v>53211</v>
      </c>
      <c r="F2554" t="s">
        <v>20</v>
      </c>
      <c r="G2554" t="s">
        <v>55</v>
      </c>
      <c r="H2554">
        <v>5573</v>
      </c>
      <c r="I2554" t="s">
        <v>63</v>
      </c>
      <c r="J2554">
        <f>VLOOKUP(I2554,Key!$A$1:$C$73,2,FALSE)</f>
        <v>43.066893999999998</v>
      </c>
      <c r="K2554">
        <f>VLOOKUP(I2554,Key!$A$1:$C$73,3,FALSE)</f>
        <v>-87.877936000000005</v>
      </c>
      <c r="L2554" t="s">
        <v>63</v>
      </c>
      <c r="M2554">
        <f>VLOOKUP(L2554,Key!$A$1:$C$73,2,FALSE)</f>
        <v>43.066893999999998</v>
      </c>
      <c r="N2554">
        <f>VLOOKUP(L2554,Key!$A$1:$C$73,3,FALSE)</f>
        <v>-87.877936000000005</v>
      </c>
      <c r="O2554">
        <v>19</v>
      </c>
      <c r="P2554">
        <v>3</v>
      </c>
      <c r="Q2554">
        <v>2.9</v>
      </c>
      <c r="R2554">
        <v>2.7</v>
      </c>
      <c r="S2554">
        <v>114</v>
      </c>
      <c r="T2554">
        <f t="shared" si="351"/>
        <v>-1</v>
      </c>
      <c r="U2554" s="1">
        <v>42840</v>
      </c>
      <c r="V2554" s="13">
        <f t="shared" si="352"/>
        <v>42826</v>
      </c>
      <c r="W2554" s="14">
        <f t="shared" si="353"/>
        <v>42840</v>
      </c>
      <c r="X2554" s="1" t="str">
        <f t="shared" si="354"/>
        <v>Saturday</v>
      </c>
      <c r="Y2554" s="2">
        <v>0.69994212962962965</v>
      </c>
      <c r="Z2554" s="2">
        <f t="shared" si="355"/>
        <v>0.70833333333333326</v>
      </c>
      <c r="AA2554">
        <f>1</f>
        <v>1</v>
      </c>
      <c r="AB2554" s="1">
        <v>42840</v>
      </c>
      <c r="AC2554" s="13">
        <f t="shared" si="356"/>
        <v>42826</v>
      </c>
      <c r="AD2554" s="14">
        <f t="shared" si="357"/>
        <v>42840</v>
      </c>
      <c r="AE2554" s="1" t="str">
        <f t="shared" si="358"/>
        <v>Saturday</v>
      </c>
      <c r="AF2554" s="2">
        <v>0.71302083333333333</v>
      </c>
      <c r="AG2554" s="2">
        <f t="shared" si="359"/>
        <v>0.70833333333333326</v>
      </c>
      <c r="AH2554" t="s">
        <v>25</v>
      </c>
    </row>
    <row r="2555" spans="1:34" x14ac:dyDescent="0.25">
      <c r="A2555">
        <v>1517713</v>
      </c>
      <c r="B2555" t="s">
        <v>54</v>
      </c>
      <c r="E2555">
        <v>53211</v>
      </c>
      <c r="F2555" t="s">
        <v>20</v>
      </c>
      <c r="G2555" t="s">
        <v>55</v>
      </c>
      <c r="H2555">
        <v>48</v>
      </c>
      <c r="I2555" t="s">
        <v>63</v>
      </c>
      <c r="J2555">
        <f>VLOOKUP(I2555,Key!$A$1:$C$73,2,FALSE)</f>
        <v>43.066893999999998</v>
      </c>
      <c r="K2555">
        <f>VLOOKUP(I2555,Key!$A$1:$C$73,3,FALSE)</f>
        <v>-87.877936000000005</v>
      </c>
      <c r="L2555" t="s">
        <v>63</v>
      </c>
      <c r="M2555">
        <f>VLOOKUP(L2555,Key!$A$1:$C$73,2,FALSE)</f>
        <v>43.066893999999998</v>
      </c>
      <c r="N2555">
        <f>VLOOKUP(L2555,Key!$A$1:$C$73,3,FALSE)</f>
        <v>-87.877936000000005</v>
      </c>
      <c r="O2555">
        <v>34</v>
      </c>
      <c r="P2555">
        <v>3</v>
      </c>
      <c r="Q2555">
        <v>5.0999999999999996</v>
      </c>
      <c r="R2555">
        <v>4.8</v>
      </c>
      <c r="S2555">
        <v>204</v>
      </c>
      <c r="T2555">
        <f t="shared" si="351"/>
        <v>-1</v>
      </c>
      <c r="U2555" s="1">
        <v>42840</v>
      </c>
      <c r="V2555" s="13">
        <f t="shared" si="352"/>
        <v>42826</v>
      </c>
      <c r="W2555" s="14">
        <f t="shared" si="353"/>
        <v>42840</v>
      </c>
      <c r="X2555" s="1" t="str">
        <f t="shared" si="354"/>
        <v>Saturday</v>
      </c>
      <c r="Y2555" s="2">
        <v>0.71010416666666665</v>
      </c>
      <c r="Z2555" s="2">
        <f t="shared" si="355"/>
        <v>0.70833333333333326</v>
      </c>
      <c r="AA2555">
        <f>1</f>
        <v>1</v>
      </c>
      <c r="AB2555" s="1">
        <v>42840</v>
      </c>
      <c r="AC2555" s="13">
        <f t="shared" si="356"/>
        <v>42826</v>
      </c>
      <c r="AD2555" s="14">
        <f t="shared" si="357"/>
        <v>42840</v>
      </c>
      <c r="AE2555" s="1" t="str">
        <f t="shared" si="358"/>
        <v>Saturday</v>
      </c>
      <c r="AF2555" s="2">
        <v>0.7336111111111111</v>
      </c>
      <c r="AG2555" s="2">
        <f t="shared" si="359"/>
        <v>0.75</v>
      </c>
      <c r="AH2555" t="s">
        <v>25</v>
      </c>
    </row>
    <row r="2556" spans="1:34" x14ac:dyDescent="0.25">
      <c r="A2556">
        <v>1582693</v>
      </c>
      <c r="B2556" t="s">
        <v>54</v>
      </c>
      <c r="E2556">
        <v>61072</v>
      </c>
      <c r="F2556" t="s">
        <v>20</v>
      </c>
      <c r="G2556" t="s">
        <v>55</v>
      </c>
      <c r="H2556">
        <v>11131</v>
      </c>
      <c r="I2556" t="s">
        <v>52</v>
      </c>
      <c r="J2556">
        <f>VLOOKUP(I2556,Key!$A$1:$C$73,2,FALSE)</f>
        <v>43.042490000000001</v>
      </c>
      <c r="K2556">
        <f>VLOOKUP(I2556,Key!$A$1:$C$73,3,FALSE)</f>
        <v>-87.909959999999998</v>
      </c>
      <c r="L2556" t="s">
        <v>36</v>
      </c>
      <c r="M2556">
        <f>VLOOKUP(L2556,Key!$A$1:$C$73,2,FALSE)</f>
        <v>43.03519</v>
      </c>
      <c r="N2556">
        <f>VLOOKUP(L2556,Key!$A$1:$C$73,3,FALSE)</f>
        <v>-87.907390000000007</v>
      </c>
      <c r="O2556">
        <v>13</v>
      </c>
      <c r="P2556">
        <v>3</v>
      </c>
      <c r="Q2556">
        <v>2</v>
      </c>
      <c r="R2556">
        <v>1.9</v>
      </c>
      <c r="S2556">
        <v>78</v>
      </c>
      <c r="T2556">
        <f t="shared" si="351"/>
        <v>-1</v>
      </c>
      <c r="U2556" s="1">
        <v>42840</v>
      </c>
      <c r="V2556" s="13">
        <f t="shared" si="352"/>
        <v>42826</v>
      </c>
      <c r="W2556" s="14">
        <f t="shared" si="353"/>
        <v>42840</v>
      </c>
      <c r="X2556" s="1" t="str">
        <f t="shared" si="354"/>
        <v>Saturday</v>
      </c>
      <c r="Y2556" s="2">
        <v>0.7200347222222222</v>
      </c>
      <c r="Z2556" s="2">
        <f t="shared" si="355"/>
        <v>0.70833333333333326</v>
      </c>
      <c r="AA2556">
        <f>1</f>
        <v>1</v>
      </c>
      <c r="AB2556" s="1">
        <v>42840</v>
      </c>
      <c r="AC2556" s="13">
        <f t="shared" si="356"/>
        <v>42826</v>
      </c>
      <c r="AD2556" s="14">
        <f t="shared" si="357"/>
        <v>42840</v>
      </c>
      <c r="AE2556" s="1" t="str">
        <f t="shared" si="358"/>
        <v>Saturday</v>
      </c>
      <c r="AF2556" s="2">
        <v>0.72861111111111121</v>
      </c>
      <c r="AG2556" s="2">
        <f t="shared" si="359"/>
        <v>0.70833333333333326</v>
      </c>
      <c r="AH2556" t="s">
        <v>23</v>
      </c>
    </row>
    <row r="2557" spans="1:34" x14ac:dyDescent="0.25">
      <c r="A2557">
        <v>1582818</v>
      </c>
      <c r="B2557" t="s">
        <v>54</v>
      </c>
      <c r="E2557">
        <v>19010</v>
      </c>
      <c r="F2557" t="s">
        <v>20</v>
      </c>
      <c r="G2557" t="s">
        <v>55</v>
      </c>
      <c r="H2557">
        <v>5429</v>
      </c>
      <c r="I2557" t="s">
        <v>77</v>
      </c>
      <c r="J2557">
        <f>VLOOKUP(I2557,Key!$A$1:$C$73,2,FALSE)</f>
        <v>43.036900000000003</v>
      </c>
      <c r="K2557">
        <f>VLOOKUP(I2557,Key!$A$1:$C$73,3,FALSE)</f>
        <v>-87.89667</v>
      </c>
      <c r="L2557" t="s">
        <v>81</v>
      </c>
      <c r="M2557">
        <f>VLOOKUP(L2557,Key!$A$1:$C$73,2,FALSE)</f>
        <v>43.058010000000003</v>
      </c>
      <c r="N2557">
        <f>VLOOKUP(L2557,Key!$A$1:$C$73,3,FALSE)</f>
        <v>-87.877300000000005</v>
      </c>
      <c r="O2557">
        <v>39</v>
      </c>
      <c r="P2557">
        <v>6</v>
      </c>
      <c r="Q2557">
        <v>5.9</v>
      </c>
      <c r="R2557">
        <v>5.6</v>
      </c>
      <c r="S2557">
        <v>234</v>
      </c>
      <c r="T2557">
        <f t="shared" si="351"/>
        <v>-1</v>
      </c>
      <c r="U2557" s="1">
        <v>42840</v>
      </c>
      <c r="V2557" s="13">
        <f t="shared" si="352"/>
        <v>42826</v>
      </c>
      <c r="W2557" s="14">
        <f t="shared" si="353"/>
        <v>42840</v>
      </c>
      <c r="X2557" s="1" t="str">
        <f t="shared" si="354"/>
        <v>Saturday</v>
      </c>
      <c r="Y2557" s="2">
        <v>0.7359837962962964</v>
      </c>
      <c r="Z2557" s="2">
        <f t="shared" si="355"/>
        <v>0.75</v>
      </c>
      <c r="AA2557">
        <f>1</f>
        <v>1</v>
      </c>
      <c r="AB2557" s="1">
        <v>42840</v>
      </c>
      <c r="AC2557" s="13">
        <f t="shared" si="356"/>
        <v>42826</v>
      </c>
      <c r="AD2557" s="14">
        <f t="shared" si="357"/>
        <v>42840</v>
      </c>
      <c r="AE2557" s="1" t="str">
        <f t="shared" si="358"/>
        <v>Saturday</v>
      </c>
      <c r="AF2557" s="2">
        <v>0.7625925925925926</v>
      </c>
      <c r="AG2557" s="2">
        <f t="shared" si="359"/>
        <v>0.75</v>
      </c>
      <c r="AH2557" t="s">
        <v>23</v>
      </c>
    </row>
    <row r="2558" spans="1:34" x14ac:dyDescent="0.25">
      <c r="A2558">
        <v>1582829</v>
      </c>
      <c r="B2558" t="s">
        <v>54</v>
      </c>
      <c r="E2558">
        <v>85004</v>
      </c>
      <c r="F2558" t="s">
        <v>20</v>
      </c>
      <c r="G2558" t="s">
        <v>55</v>
      </c>
      <c r="H2558">
        <v>5509</v>
      </c>
      <c r="I2558" t="s">
        <v>81</v>
      </c>
      <c r="J2558">
        <f>VLOOKUP(I2558,Key!$A$1:$C$73,2,FALSE)</f>
        <v>43.058010000000003</v>
      </c>
      <c r="K2558">
        <f>VLOOKUP(I2558,Key!$A$1:$C$73,3,FALSE)</f>
        <v>-87.877300000000005</v>
      </c>
      <c r="L2558" t="s">
        <v>81</v>
      </c>
      <c r="M2558">
        <f>VLOOKUP(L2558,Key!$A$1:$C$73,2,FALSE)</f>
        <v>43.058010000000003</v>
      </c>
      <c r="N2558">
        <f>VLOOKUP(L2558,Key!$A$1:$C$73,3,FALSE)</f>
        <v>-87.877300000000005</v>
      </c>
      <c r="O2558">
        <v>81</v>
      </c>
      <c r="P2558">
        <v>9</v>
      </c>
      <c r="Q2558">
        <v>12.2</v>
      </c>
      <c r="R2558">
        <v>11.5</v>
      </c>
      <c r="S2558">
        <v>486</v>
      </c>
      <c r="T2558">
        <f t="shared" si="351"/>
        <v>-1</v>
      </c>
      <c r="U2558" s="1">
        <v>42840</v>
      </c>
      <c r="V2558" s="13">
        <f t="shared" si="352"/>
        <v>42826</v>
      </c>
      <c r="W2558" s="14">
        <f t="shared" si="353"/>
        <v>42840</v>
      </c>
      <c r="X2558" s="1" t="str">
        <f t="shared" si="354"/>
        <v>Saturday</v>
      </c>
      <c r="Y2558" s="2">
        <v>0.73803240740740739</v>
      </c>
      <c r="Z2558" s="2">
        <f t="shared" si="355"/>
        <v>0.75</v>
      </c>
      <c r="AA2558">
        <f>1</f>
        <v>1</v>
      </c>
      <c r="AB2558" s="1">
        <v>42840</v>
      </c>
      <c r="AC2558" s="13">
        <f t="shared" si="356"/>
        <v>42826</v>
      </c>
      <c r="AD2558" s="14">
        <f t="shared" si="357"/>
        <v>42840</v>
      </c>
      <c r="AE2558" s="1" t="str">
        <f t="shared" si="358"/>
        <v>Saturday</v>
      </c>
      <c r="AF2558" s="2">
        <v>0.79402777777777789</v>
      </c>
      <c r="AG2558" s="2">
        <f t="shared" si="359"/>
        <v>0.79166666666666663</v>
      </c>
      <c r="AH2558" t="s">
        <v>25</v>
      </c>
    </row>
    <row r="2559" spans="1:34" x14ac:dyDescent="0.25">
      <c r="A2559">
        <v>1582865</v>
      </c>
      <c r="B2559" t="s">
        <v>54</v>
      </c>
      <c r="E2559">
        <v>53222</v>
      </c>
      <c r="F2559" t="s">
        <v>20</v>
      </c>
      <c r="G2559" t="s">
        <v>55</v>
      </c>
      <c r="H2559">
        <v>5433</v>
      </c>
      <c r="I2559" t="s">
        <v>81</v>
      </c>
      <c r="J2559">
        <f>VLOOKUP(I2559,Key!$A$1:$C$73,2,FALSE)</f>
        <v>43.058010000000003</v>
      </c>
      <c r="K2559">
        <f>VLOOKUP(I2559,Key!$A$1:$C$73,3,FALSE)</f>
        <v>-87.877300000000005</v>
      </c>
      <c r="L2559" t="s">
        <v>81</v>
      </c>
      <c r="M2559">
        <f>VLOOKUP(L2559,Key!$A$1:$C$73,2,FALSE)</f>
        <v>43.058010000000003</v>
      </c>
      <c r="N2559">
        <f>VLOOKUP(L2559,Key!$A$1:$C$73,3,FALSE)</f>
        <v>-87.877300000000005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f t="shared" si="351"/>
        <v>-1</v>
      </c>
      <c r="U2559" s="1">
        <v>42840</v>
      </c>
      <c r="V2559" s="13">
        <f t="shared" si="352"/>
        <v>42826</v>
      </c>
      <c r="W2559" s="14">
        <f t="shared" si="353"/>
        <v>42840</v>
      </c>
      <c r="X2559" s="1" t="str">
        <f t="shared" si="354"/>
        <v>Saturday</v>
      </c>
      <c r="Y2559" s="2">
        <v>0.74546296296296299</v>
      </c>
      <c r="Z2559" s="2">
        <f t="shared" si="355"/>
        <v>0.75</v>
      </c>
      <c r="AA2559">
        <f>1</f>
        <v>1</v>
      </c>
      <c r="AB2559" s="1">
        <v>42840</v>
      </c>
      <c r="AC2559" s="13">
        <f t="shared" si="356"/>
        <v>42826</v>
      </c>
      <c r="AD2559" s="14">
        <f t="shared" si="357"/>
        <v>42840</v>
      </c>
      <c r="AE2559" s="1" t="str">
        <f t="shared" si="358"/>
        <v>Saturday</v>
      </c>
      <c r="AF2559" s="2">
        <v>0.74576388888888889</v>
      </c>
      <c r="AG2559" s="2">
        <f t="shared" si="359"/>
        <v>0.75</v>
      </c>
      <c r="AH2559" t="s">
        <v>25</v>
      </c>
    </row>
    <row r="2560" spans="1:34" x14ac:dyDescent="0.25">
      <c r="A2560">
        <v>1582879</v>
      </c>
      <c r="B2560" t="s">
        <v>54</v>
      </c>
      <c r="E2560">
        <v>60098</v>
      </c>
      <c r="F2560" t="s">
        <v>20</v>
      </c>
      <c r="G2560" t="s">
        <v>55</v>
      </c>
      <c r="H2560">
        <v>11066</v>
      </c>
      <c r="I2560" t="s">
        <v>74</v>
      </c>
      <c r="J2560">
        <f>VLOOKUP(I2560,Key!$A$1:$C$73,2,FALSE)</f>
        <v>43.05536</v>
      </c>
      <c r="K2560">
        <f>VLOOKUP(I2560,Key!$A$1:$C$73,3,FALSE)</f>
        <v>-87.90504</v>
      </c>
      <c r="L2560" t="s">
        <v>57</v>
      </c>
      <c r="M2560">
        <f>VLOOKUP(L2560,Key!$A$1:$C$73,2,FALSE)</f>
        <v>43.03913</v>
      </c>
      <c r="N2560">
        <f>VLOOKUP(L2560,Key!$A$1:$C$73,3,FALSE)</f>
        <v>-87.916150000000002</v>
      </c>
      <c r="O2560">
        <v>35</v>
      </c>
      <c r="P2560">
        <v>6</v>
      </c>
      <c r="Q2560">
        <v>5.3</v>
      </c>
      <c r="R2560">
        <v>5</v>
      </c>
      <c r="S2560">
        <v>210</v>
      </c>
      <c r="T2560">
        <f t="shared" si="351"/>
        <v>-1</v>
      </c>
      <c r="U2560" s="1">
        <v>42840</v>
      </c>
      <c r="V2560" s="13">
        <f t="shared" si="352"/>
        <v>42826</v>
      </c>
      <c r="W2560" s="14">
        <f t="shared" si="353"/>
        <v>42840</v>
      </c>
      <c r="X2560" s="1" t="str">
        <f t="shared" si="354"/>
        <v>Saturday</v>
      </c>
      <c r="Y2560" s="2">
        <v>0.74672453703703701</v>
      </c>
      <c r="Z2560" s="2">
        <f t="shared" si="355"/>
        <v>0.75</v>
      </c>
      <c r="AA2560">
        <f>1</f>
        <v>1</v>
      </c>
      <c r="AB2560" s="1">
        <v>42840</v>
      </c>
      <c r="AC2560" s="13">
        <f t="shared" si="356"/>
        <v>42826</v>
      </c>
      <c r="AD2560" s="14">
        <f t="shared" si="357"/>
        <v>42840</v>
      </c>
      <c r="AE2560" s="1" t="str">
        <f t="shared" si="358"/>
        <v>Saturday</v>
      </c>
      <c r="AF2560" s="2">
        <v>0.77126157407407403</v>
      </c>
      <c r="AG2560" s="2">
        <f t="shared" si="359"/>
        <v>0.79166666666666663</v>
      </c>
      <c r="AH2560" t="s">
        <v>23</v>
      </c>
    </row>
    <row r="2561" spans="1:34" x14ac:dyDescent="0.25">
      <c r="A2561">
        <v>1582885</v>
      </c>
      <c r="B2561" t="s">
        <v>54</v>
      </c>
      <c r="E2561">
        <v>60098</v>
      </c>
      <c r="F2561" t="s">
        <v>20</v>
      </c>
      <c r="G2561" t="s">
        <v>55</v>
      </c>
      <c r="H2561">
        <v>5448</v>
      </c>
      <c r="I2561" t="s">
        <v>74</v>
      </c>
      <c r="J2561">
        <f>VLOOKUP(I2561,Key!$A$1:$C$73,2,FALSE)</f>
        <v>43.05536</v>
      </c>
      <c r="K2561">
        <f>VLOOKUP(I2561,Key!$A$1:$C$73,3,FALSE)</f>
        <v>-87.90504</v>
      </c>
      <c r="L2561" t="s">
        <v>57</v>
      </c>
      <c r="M2561">
        <f>VLOOKUP(L2561,Key!$A$1:$C$73,2,FALSE)</f>
        <v>43.03913</v>
      </c>
      <c r="N2561">
        <f>VLOOKUP(L2561,Key!$A$1:$C$73,3,FALSE)</f>
        <v>-87.916150000000002</v>
      </c>
      <c r="O2561">
        <v>33</v>
      </c>
      <c r="P2561">
        <v>3</v>
      </c>
      <c r="Q2561">
        <v>5</v>
      </c>
      <c r="R2561">
        <v>4.7</v>
      </c>
      <c r="S2561">
        <v>198</v>
      </c>
      <c r="T2561">
        <f t="shared" si="351"/>
        <v>-1</v>
      </c>
      <c r="U2561" s="1">
        <v>42840</v>
      </c>
      <c r="V2561" s="13">
        <f t="shared" si="352"/>
        <v>42826</v>
      </c>
      <c r="W2561" s="14">
        <f t="shared" si="353"/>
        <v>42840</v>
      </c>
      <c r="X2561" s="1" t="str">
        <f t="shared" si="354"/>
        <v>Saturday</v>
      </c>
      <c r="Y2561" s="2">
        <v>0.74821759259259257</v>
      </c>
      <c r="Z2561" s="2">
        <f t="shared" si="355"/>
        <v>0.75</v>
      </c>
      <c r="AA2561">
        <f>1</f>
        <v>1</v>
      </c>
      <c r="AB2561" s="1">
        <v>42840</v>
      </c>
      <c r="AC2561" s="13">
        <f t="shared" si="356"/>
        <v>42826</v>
      </c>
      <c r="AD2561" s="14">
        <f t="shared" si="357"/>
        <v>42840</v>
      </c>
      <c r="AE2561" s="1" t="str">
        <f t="shared" si="358"/>
        <v>Saturday</v>
      </c>
      <c r="AF2561" s="2">
        <v>0.77116898148148139</v>
      </c>
      <c r="AG2561" s="2">
        <f t="shared" si="359"/>
        <v>0.79166666666666663</v>
      </c>
      <c r="AH2561" t="s">
        <v>23</v>
      </c>
    </row>
    <row r="2562" spans="1:34" x14ac:dyDescent="0.25">
      <c r="A2562">
        <v>1582975</v>
      </c>
      <c r="B2562" t="s">
        <v>54</v>
      </c>
      <c r="E2562">
        <v>53222</v>
      </c>
      <c r="F2562" t="s">
        <v>20</v>
      </c>
      <c r="G2562" t="s">
        <v>55</v>
      </c>
      <c r="H2562">
        <v>24</v>
      </c>
      <c r="I2562" t="s">
        <v>36</v>
      </c>
      <c r="J2562">
        <f>VLOOKUP(I2562,Key!$A$1:$C$73,2,FALSE)</f>
        <v>43.03519</v>
      </c>
      <c r="K2562">
        <f>VLOOKUP(I2562,Key!$A$1:$C$73,3,FALSE)</f>
        <v>-87.907390000000007</v>
      </c>
      <c r="L2562" t="s">
        <v>52</v>
      </c>
      <c r="M2562">
        <f>VLOOKUP(L2562,Key!$A$1:$C$73,2,FALSE)</f>
        <v>43.042490000000001</v>
      </c>
      <c r="N2562">
        <f>VLOOKUP(L2562,Key!$A$1:$C$73,3,FALSE)</f>
        <v>-87.909959999999998</v>
      </c>
      <c r="O2562">
        <v>16</v>
      </c>
      <c r="P2562">
        <v>3</v>
      </c>
      <c r="Q2562">
        <v>2.4</v>
      </c>
      <c r="R2562">
        <v>2.2999999999999998</v>
      </c>
      <c r="S2562">
        <v>96</v>
      </c>
      <c r="T2562">
        <f t="shared" ref="T2562:T2625" si="360">-1</f>
        <v>-1</v>
      </c>
      <c r="U2562" s="1">
        <v>42840</v>
      </c>
      <c r="V2562" s="13">
        <f t="shared" ref="V2562:V2625" si="361">DATE(YEAR(U2562), MONTH(U2562), 1)</f>
        <v>42826</v>
      </c>
      <c r="W2562" s="14">
        <f t="shared" ref="W2562:W2625" si="362">U2562</f>
        <v>42840</v>
      </c>
      <c r="X2562" s="1" t="str">
        <f t="shared" ref="X2562:X2625" si="363">TEXT(W2562,"dddd")</f>
        <v>Saturday</v>
      </c>
      <c r="Y2562" s="2">
        <v>0.76331018518518512</v>
      </c>
      <c r="Z2562" s="2">
        <f t="shared" ref="Z2562:Z2625" si="364">MROUND(Y2562, "1:00")</f>
        <v>0.75</v>
      </c>
      <c r="AA2562">
        <f>1</f>
        <v>1</v>
      </c>
      <c r="AB2562" s="1">
        <v>42840</v>
      </c>
      <c r="AC2562" s="13">
        <f t="shared" ref="AC2562:AC2625" si="365">DATE(YEAR(AB2562), MONTH(AB2562), 1)</f>
        <v>42826</v>
      </c>
      <c r="AD2562" s="14">
        <f t="shared" ref="AD2562:AD2625" si="366">AB2562</f>
        <v>42840</v>
      </c>
      <c r="AE2562" s="1" t="str">
        <f t="shared" ref="AE2562:AE2625" si="367">TEXT(AD2562,"dddd")</f>
        <v>Saturday</v>
      </c>
      <c r="AF2562" s="2">
        <v>0.77460648148148137</v>
      </c>
      <c r="AG2562" s="2">
        <f t="shared" ref="AG2562:AG2625" si="368">MROUND(AF2562, "1:00")</f>
        <v>0.79166666666666663</v>
      </c>
      <c r="AH2562" t="s">
        <v>23</v>
      </c>
    </row>
    <row r="2563" spans="1:34" x14ac:dyDescent="0.25">
      <c r="A2563">
        <v>1583051</v>
      </c>
      <c r="B2563" t="s">
        <v>54</v>
      </c>
      <c r="E2563">
        <v>67203</v>
      </c>
      <c r="F2563" t="s">
        <v>20</v>
      </c>
      <c r="G2563" t="s">
        <v>55</v>
      </c>
      <c r="H2563">
        <v>172</v>
      </c>
      <c r="I2563" t="s">
        <v>62</v>
      </c>
      <c r="J2563">
        <f>VLOOKUP(I2563,Key!$A$1:$C$73,2,FALSE)</f>
        <v>43.052460000000004</v>
      </c>
      <c r="K2563">
        <f>VLOOKUP(I2563,Key!$A$1:$C$73,3,FALSE)</f>
        <v>-87.891000000000005</v>
      </c>
      <c r="L2563" t="s">
        <v>44</v>
      </c>
      <c r="M2563">
        <f>VLOOKUP(L2563,Key!$A$1:$C$73,2,FALSE)</f>
        <v>43.03886</v>
      </c>
      <c r="N2563">
        <f>VLOOKUP(L2563,Key!$A$1:$C$73,3,FALSE)</f>
        <v>-87.902720000000002</v>
      </c>
      <c r="O2563">
        <v>35</v>
      </c>
      <c r="P2563">
        <v>6</v>
      </c>
      <c r="Q2563">
        <v>5.3</v>
      </c>
      <c r="R2563">
        <v>5</v>
      </c>
      <c r="S2563">
        <v>210</v>
      </c>
      <c r="T2563">
        <f t="shared" si="360"/>
        <v>-1</v>
      </c>
      <c r="U2563" s="1">
        <v>42840</v>
      </c>
      <c r="V2563" s="13">
        <f t="shared" si="361"/>
        <v>42826</v>
      </c>
      <c r="W2563" s="14">
        <f t="shared" si="362"/>
        <v>42840</v>
      </c>
      <c r="X2563" s="1" t="str">
        <f t="shared" si="363"/>
        <v>Saturday</v>
      </c>
      <c r="Y2563" s="2">
        <v>0.77739583333333329</v>
      </c>
      <c r="Z2563" s="2">
        <f t="shared" si="364"/>
        <v>0.79166666666666663</v>
      </c>
      <c r="AA2563">
        <f>1</f>
        <v>1</v>
      </c>
      <c r="AB2563" s="1">
        <v>42840</v>
      </c>
      <c r="AC2563" s="13">
        <f t="shared" si="365"/>
        <v>42826</v>
      </c>
      <c r="AD2563" s="14">
        <f t="shared" si="366"/>
        <v>42840</v>
      </c>
      <c r="AE2563" s="1" t="str">
        <f t="shared" si="367"/>
        <v>Saturday</v>
      </c>
      <c r="AF2563" s="2">
        <v>0.80201388888888892</v>
      </c>
      <c r="AG2563" s="2">
        <f t="shared" si="368"/>
        <v>0.79166666666666663</v>
      </c>
      <c r="AH2563" t="s">
        <v>23</v>
      </c>
    </row>
    <row r="2564" spans="1:34" x14ac:dyDescent="0.25">
      <c r="A2564">
        <v>1583084</v>
      </c>
      <c r="B2564" t="s">
        <v>54</v>
      </c>
      <c r="E2564">
        <v>61072</v>
      </c>
      <c r="F2564" t="s">
        <v>20</v>
      </c>
      <c r="G2564" t="s">
        <v>55</v>
      </c>
      <c r="H2564">
        <v>19</v>
      </c>
      <c r="I2564" t="s">
        <v>36</v>
      </c>
      <c r="J2564">
        <f>VLOOKUP(I2564,Key!$A$1:$C$73,2,FALSE)</f>
        <v>43.03519</v>
      </c>
      <c r="K2564">
        <f>VLOOKUP(I2564,Key!$A$1:$C$73,3,FALSE)</f>
        <v>-87.907390000000007</v>
      </c>
      <c r="L2564" t="s">
        <v>86</v>
      </c>
      <c r="M2564">
        <f>VLOOKUP(L2564,Key!$A$1:$C$73,2,FALSE)</f>
        <v>43.052549999999997</v>
      </c>
      <c r="N2564">
        <f>VLOOKUP(L2564,Key!$A$1:$C$73,3,FALSE)</f>
        <v>-87.909329999999997</v>
      </c>
      <c r="O2564">
        <v>27</v>
      </c>
      <c r="P2564">
        <v>3</v>
      </c>
      <c r="Q2564">
        <v>4.0999999999999996</v>
      </c>
      <c r="R2564">
        <v>3.8</v>
      </c>
      <c r="S2564">
        <v>162</v>
      </c>
      <c r="T2564">
        <f t="shared" si="360"/>
        <v>-1</v>
      </c>
      <c r="U2564" s="1">
        <v>42840</v>
      </c>
      <c r="V2564" s="13">
        <f t="shared" si="361"/>
        <v>42826</v>
      </c>
      <c r="W2564" s="14">
        <f t="shared" si="362"/>
        <v>42840</v>
      </c>
      <c r="X2564" s="1" t="str">
        <f t="shared" si="363"/>
        <v>Saturday</v>
      </c>
      <c r="Y2564" s="2">
        <v>0.78497685185185195</v>
      </c>
      <c r="Z2564" s="2">
        <f t="shared" si="364"/>
        <v>0.79166666666666663</v>
      </c>
      <c r="AA2564">
        <f>1</f>
        <v>1</v>
      </c>
      <c r="AB2564" s="1">
        <v>42840</v>
      </c>
      <c r="AC2564" s="13">
        <f t="shared" si="365"/>
        <v>42826</v>
      </c>
      <c r="AD2564" s="14">
        <f t="shared" si="366"/>
        <v>42840</v>
      </c>
      <c r="AE2564" s="1" t="str">
        <f t="shared" si="367"/>
        <v>Saturday</v>
      </c>
      <c r="AF2564" s="2">
        <v>0.80356481481481479</v>
      </c>
      <c r="AG2564" s="2">
        <f t="shared" si="368"/>
        <v>0.79166666666666663</v>
      </c>
      <c r="AH2564" t="s">
        <v>23</v>
      </c>
    </row>
    <row r="2565" spans="1:34" x14ac:dyDescent="0.25">
      <c r="A2565">
        <v>1583089</v>
      </c>
      <c r="B2565" t="s">
        <v>54</v>
      </c>
      <c r="E2565">
        <v>60133</v>
      </c>
      <c r="F2565" t="s">
        <v>20</v>
      </c>
      <c r="G2565" t="s">
        <v>55</v>
      </c>
      <c r="H2565">
        <v>338</v>
      </c>
      <c r="I2565" t="s">
        <v>36</v>
      </c>
      <c r="J2565">
        <f>VLOOKUP(I2565,Key!$A$1:$C$73,2,FALSE)</f>
        <v>43.03519</v>
      </c>
      <c r="K2565">
        <f>VLOOKUP(I2565,Key!$A$1:$C$73,3,FALSE)</f>
        <v>-87.907390000000007</v>
      </c>
      <c r="L2565" t="s">
        <v>86</v>
      </c>
      <c r="M2565">
        <f>VLOOKUP(L2565,Key!$A$1:$C$73,2,FALSE)</f>
        <v>43.052549999999997</v>
      </c>
      <c r="N2565">
        <f>VLOOKUP(L2565,Key!$A$1:$C$73,3,FALSE)</f>
        <v>-87.909329999999997</v>
      </c>
      <c r="O2565">
        <v>26</v>
      </c>
      <c r="P2565">
        <v>3</v>
      </c>
      <c r="Q2565">
        <v>3.9</v>
      </c>
      <c r="R2565">
        <v>3.7</v>
      </c>
      <c r="S2565">
        <v>156</v>
      </c>
      <c r="T2565">
        <f t="shared" si="360"/>
        <v>-1</v>
      </c>
      <c r="U2565" s="1">
        <v>42840</v>
      </c>
      <c r="V2565" s="13">
        <f t="shared" si="361"/>
        <v>42826</v>
      </c>
      <c r="W2565" s="14">
        <f t="shared" si="362"/>
        <v>42840</v>
      </c>
      <c r="X2565" s="1" t="str">
        <f t="shared" si="363"/>
        <v>Saturday</v>
      </c>
      <c r="Y2565" s="2">
        <v>0.7858680555555555</v>
      </c>
      <c r="Z2565" s="2">
        <f t="shared" si="364"/>
        <v>0.79166666666666663</v>
      </c>
      <c r="AA2565">
        <f>1</f>
        <v>1</v>
      </c>
      <c r="AB2565" s="1">
        <v>42840</v>
      </c>
      <c r="AC2565" s="13">
        <f t="shared" si="365"/>
        <v>42826</v>
      </c>
      <c r="AD2565" s="14">
        <f t="shared" si="366"/>
        <v>42840</v>
      </c>
      <c r="AE2565" s="1" t="str">
        <f t="shared" si="367"/>
        <v>Saturday</v>
      </c>
      <c r="AF2565" s="2">
        <v>0.80355324074074075</v>
      </c>
      <c r="AG2565" s="2">
        <f t="shared" si="368"/>
        <v>0.79166666666666663</v>
      </c>
      <c r="AH2565" t="s">
        <v>23</v>
      </c>
    </row>
    <row r="2566" spans="1:34" x14ac:dyDescent="0.25">
      <c r="A2566">
        <v>1273280</v>
      </c>
      <c r="B2566" t="s">
        <v>54</v>
      </c>
      <c r="E2566">
        <v>53211</v>
      </c>
      <c r="F2566" t="s">
        <v>20</v>
      </c>
      <c r="G2566" t="s">
        <v>55</v>
      </c>
      <c r="H2566">
        <v>11056</v>
      </c>
      <c r="I2566" t="s">
        <v>65</v>
      </c>
      <c r="J2566">
        <f>VLOOKUP(I2566,Key!$A$1:$C$73,2,FALSE)</f>
        <v>43.077359999999999</v>
      </c>
      <c r="K2566">
        <f>VLOOKUP(I2566,Key!$A$1:$C$73,3,FALSE)</f>
        <v>-87.880769999999998</v>
      </c>
      <c r="L2566" t="s">
        <v>65</v>
      </c>
      <c r="M2566">
        <f>VLOOKUP(L2566,Key!$A$1:$C$73,2,FALSE)</f>
        <v>43.077359999999999</v>
      </c>
      <c r="N2566">
        <f>VLOOKUP(L2566,Key!$A$1:$C$73,3,FALSE)</f>
        <v>-87.880769999999998</v>
      </c>
      <c r="O2566">
        <v>28</v>
      </c>
      <c r="P2566">
        <v>3</v>
      </c>
      <c r="Q2566">
        <v>4.2</v>
      </c>
      <c r="R2566">
        <v>4</v>
      </c>
      <c r="S2566">
        <v>168</v>
      </c>
      <c r="T2566">
        <f t="shared" si="360"/>
        <v>-1</v>
      </c>
      <c r="U2566" s="1">
        <v>42840</v>
      </c>
      <c r="V2566" s="13">
        <f t="shared" si="361"/>
        <v>42826</v>
      </c>
      <c r="W2566" s="14">
        <f t="shared" si="362"/>
        <v>42840</v>
      </c>
      <c r="X2566" s="1" t="str">
        <f t="shared" si="363"/>
        <v>Saturday</v>
      </c>
      <c r="Y2566" s="2">
        <v>0.78649305555555549</v>
      </c>
      <c r="Z2566" s="2">
        <f t="shared" si="364"/>
        <v>0.79166666666666663</v>
      </c>
      <c r="AA2566">
        <f>1</f>
        <v>1</v>
      </c>
      <c r="AB2566" s="1">
        <v>42840</v>
      </c>
      <c r="AC2566" s="13">
        <f t="shared" si="365"/>
        <v>42826</v>
      </c>
      <c r="AD2566" s="14">
        <f t="shared" si="366"/>
        <v>42840</v>
      </c>
      <c r="AE2566" s="1" t="str">
        <f t="shared" si="367"/>
        <v>Saturday</v>
      </c>
      <c r="AF2566" s="2">
        <v>0.80561342592592589</v>
      </c>
      <c r="AG2566" s="2">
        <f t="shared" si="368"/>
        <v>0.79166666666666663</v>
      </c>
      <c r="AH2566" t="s">
        <v>25</v>
      </c>
    </row>
    <row r="2567" spans="1:34" x14ac:dyDescent="0.25">
      <c r="A2567">
        <v>1583107</v>
      </c>
      <c r="B2567" t="s">
        <v>54</v>
      </c>
      <c r="E2567">
        <v>53221</v>
      </c>
      <c r="F2567" t="s">
        <v>20</v>
      </c>
      <c r="G2567" t="s">
        <v>55</v>
      </c>
      <c r="H2567">
        <v>5497</v>
      </c>
      <c r="I2567" t="s">
        <v>79</v>
      </c>
      <c r="J2567">
        <f>VLOOKUP(I2567,Key!$A$1:$C$73,2,FALSE)</f>
        <v>43.04804</v>
      </c>
      <c r="K2567">
        <f>VLOOKUP(I2567,Key!$A$1:$C$73,3,FALSE)</f>
        <v>-87.896720000000002</v>
      </c>
      <c r="L2567" t="s">
        <v>62</v>
      </c>
      <c r="M2567">
        <f>VLOOKUP(L2567,Key!$A$1:$C$73,2,FALSE)</f>
        <v>43.052460000000004</v>
      </c>
      <c r="N2567">
        <f>VLOOKUP(L2567,Key!$A$1:$C$73,3,FALSE)</f>
        <v>-87.891000000000005</v>
      </c>
      <c r="O2567">
        <v>45</v>
      </c>
      <c r="P2567">
        <v>6</v>
      </c>
      <c r="Q2567">
        <v>6.8</v>
      </c>
      <c r="R2567">
        <v>6.4</v>
      </c>
      <c r="S2567">
        <v>270</v>
      </c>
      <c r="T2567">
        <f t="shared" si="360"/>
        <v>-1</v>
      </c>
      <c r="U2567" s="1">
        <v>42840</v>
      </c>
      <c r="V2567" s="13">
        <f t="shared" si="361"/>
        <v>42826</v>
      </c>
      <c r="W2567" s="14">
        <f t="shared" si="362"/>
        <v>42840</v>
      </c>
      <c r="X2567" s="1" t="str">
        <f t="shared" si="363"/>
        <v>Saturday</v>
      </c>
      <c r="Y2567" s="2">
        <v>0.78825231481481473</v>
      </c>
      <c r="Z2567" s="2">
        <f t="shared" si="364"/>
        <v>0.79166666666666663</v>
      </c>
      <c r="AA2567">
        <f>1</f>
        <v>1</v>
      </c>
      <c r="AB2567" s="1">
        <v>42840</v>
      </c>
      <c r="AC2567" s="13">
        <f t="shared" si="365"/>
        <v>42826</v>
      </c>
      <c r="AD2567" s="14">
        <f t="shared" si="366"/>
        <v>42840</v>
      </c>
      <c r="AE2567" s="1" t="str">
        <f t="shared" si="367"/>
        <v>Saturday</v>
      </c>
      <c r="AF2567" s="2">
        <v>0.81998842592592591</v>
      </c>
      <c r="AG2567" s="2">
        <f t="shared" si="368"/>
        <v>0.83333333333333326</v>
      </c>
      <c r="AH2567" t="s">
        <v>23</v>
      </c>
    </row>
    <row r="2568" spans="1:34" x14ac:dyDescent="0.25">
      <c r="A2568">
        <v>1583143</v>
      </c>
      <c r="B2568" t="s">
        <v>54</v>
      </c>
      <c r="E2568">
        <v>53221</v>
      </c>
      <c r="F2568" t="s">
        <v>20</v>
      </c>
      <c r="G2568" t="s">
        <v>55</v>
      </c>
      <c r="H2568">
        <v>11148</v>
      </c>
      <c r="I2568" t="s">
        <v>77</v>
      </c>
      <c r="J2568">
        <f>VLOOKUP(I2568,Key!$A$1:$C$73,2,FALSE)</f>
        <v>43.036900000000003</v>
      </c>
      <c r="K2568">
        <f>VLOOKUP(I2568,Key!$A$1:$C$73,3,FALSE)</f>
        <v>-87.89667</v>
      </c>
      <c r="L2568" t="s">
        <v>77</v>
      </c>
      <c r="M2568">
        <f>VLOOKUP(L2568,Key!$A$1:$C$73,2,FALSE)</f>
        <v>43.036900000000003</v>
      </c>
      <c r="N2568">
        <f>VLOOKUP(L2568,Key!$A$1:$C$73,3,FALSE)</f>
        <v>-87.89667</v>
      </c>
      <c r="O2568">
        <v>57</v>
      </c>
      <c r="P2568">
        <v>6</v>
      </c>
      <c r="Q2568">
        <v>8.6</v>
      </c>
      <c r="R2568">
        <v>8.1</v>
      </c>
      <c r="S2568">
        <v>342</v>
      </c>
      <c r="T2568">
        <f t="shared" si="360"/>
        <v>-1</v>
      </c>
      <c r="U2568" s="1">
        <v>42840</v>
      </c>
      <c r="V2568" s="13">
        <f t="shared" si="361"/>
        <v>42826</v>
      </c>
      <c r="W2568" s="14">
        <f t="shared" si="362"/>
        <v>42840</v>
      </c>
      <c r="X2568" s="1" t="str">
        <f t="shared" si="363"/>
        <v>Saturday</v>
      </c>
      <c r="Y2568" s="2">
        <v>0.79578703703703713</v>
      </c>
      <c r="Z2568" s="2">
        <f t="shared" si="364"/>
        <v>0.79166666666666663</v>
      </c>
      <c r="AA2568">
        <f>1</f>
        <v>1</v>
      </c>
      <c r="AB2568" s="1">
        <v>42840</v>
      </c>
      <c r="AC2568" s="13">
        <f t="shared" si="365"/>
        <v>42826</v>
      </c>
      <c r="AD2568" s="14">
        <f t="shared" si="366"/>
        <v>42840</v>
      </c>
      <c r="AE2568" s="1" t="str">
        <f t="shared" si="367"/>
        <v>Saturday</v>
      </c>
      <c r="AF2568" s="2">
        <v>0.83473379629629629</v>
      </c>
      <c r="AG2568" s="2">
        <f t="shared" si="368"/>
        <v>0.83333333333333326</v>
      </c>
      <c r="AH2568" t="s">
        <v>25</v>
      </c>
    </row>
    <row r="2569" spans="1:34" x14ac:dyDescent="0.25">
      <c r="A2569">
        <v>1583221</v>
      </c>
      <c r="B2569" t="s">
        <v>54</v>
      </c>
      <c r="E2569">
        <v>53150</v>
      </c>
      <c r="F2569" t="s">
        <v>20</v>
      </c>
      <c r="G2569" t="s">
        <v>55</v>
      </c>
      <c r="H2569">
        <v>5487</v>
      </c>
      <c r="I2569" t="s">
        <v>77</v>
      </c>
      <c r="J2569">
        <f>VLOOKUP(I2569,Key!$A$1:$C$73,2,FALSE)</f>
        <v>43.036900000000003</v>
      </c>
      <c r="K2569">
        <f>VLOOKUP(I2569,Key!$A$1:$C$73,3,FALSE)</f>
        <v>-87.89667</v>
      </c>
      <c r="L2569" t="s">
        <v>77</v>
      </c>
      <c r="M2569">
        <f>VLOOKUP(L2569,Key!$A$1:$C$73,2,FALSE)</f>
        <v>43.036900000000003</v>
      </c>
      <c r="N2569">
        <f>VLOOKUP(L2569,Key!$A$1:$C$73,3,FALSE)</f>
        <v>-87.89667</v>
      </c>
      <c r="O2569">
        <v>71</v>
      </c>
      <c r="P2569">
        <v>9</v>
      </c>
      <c r="Q2569">
        <v>10.7</v>
      </c>
      <c r="R2569">
        <v>10.1</v>
      </c>
      <c r="S2569">
        <v>426</v>
      </c>
      <c r="T2569">
        <f t="shared" si="360"/>
        <v>-1</v>
      </c>
      <c r="U2569" s="1">
        <v>42840</v>
      </c>
      <c r="V2569" s="13">
        <f t="shared" si="361"/>
        <v>42826</v>
      </c>
      <c r="W2569" s="14">
        <f t="shared" si="362"/>
        <v>42840</v>
      </c>
      <c r="X2569" s="1" t="str">
        <f t="shared" si="363"/>
        <v>Saturday</v>
      </c>
      <c r="Y2569" s="2">
        <v>0.81019675925925927</v>
      </c>
      <c r="Z2569" s="2">
        <f t="shared" si="364"/>
        <v>0.79166666666666663</v>
      </c>
      <c r="AA2569">
        <f>1</f>
        <v>1</v>
      </c>
      <c r="AB2569" s="1">
        <v>42840</v>
      </c>
      <c r="AC2569" s="13">
        <f t="shared" si="365"/>
        <v>42826</v>
      </c>
      <c r="AD2569" s="14">
        <f t="shared" si="366"/>
        <v>42840</v>
      </c>
      <c r="AE2569" s="1" t="str">
        <f t="shared" si="367"/>
        <v>Saturday</v>
      </c>
      <c r="AF2569" s="2">
        <v>0.85960648148148155</v>
      </c>
      <c r="AG2569" s="2">
        <f t="shared" si="368"/>
        <v>0.875</v>
      </c>
      <c r="AH2569" t="s">
        <v>25</v>
      </c>
    </row>
    <row r="2570" spans="1:34" x14ac:dyDescent="0.25">
      <c r="A2570">
        <v>1583223</v>
      </c>
      <c r="B2570" t="s">
        <v>54</v>
      </c>
      <c r="E2570">
        <v>53202</v>
      </c>
      <c r="F2570" t="s">
        <v>20</v>
      </c>
      <c r="G2570" t="s">
        <v>55</v>
      </c>
      <c r="H2570">
        <v>274</v>
      </c>
      <c r="I2570" t="s">
        <v>62</v>
      </c>
      <c r="J2570">
        <f>VLOOKUP(I2570,Key!$A$1:$C$73,2,FALSE)</f>
        <v>43.052460000000004</v>
      </c>
      <c r="K2570">
        <f>VLOOKUP(I2570,Key!$A$1:$C$73,3,FALSE)</f>
        <v>-87.891000000000005</v>
      </c>
      <c r="L2570" t="s">
        <v>62</v>
      </c>
      <c r="M2570">
        <f>VLOOKUP(L2570,Key!$A$1:$C$73,2,FALSE)</f>
        <v>43.052460000000004</v>
      </c>
      <c r="N2570">
        <f>VLOOKUP(L2570,Key!$A$1:$C$73,3,FALSE)</f>
        <v>-87.891000000000005</v>
      </c>
      <c r="O2570">
        <v>109</v>
      </c>
      <c r="P2570">
        <v>12</v>
      </c>
      <c r="Q2570">
        <v>16.399999999999999</v>
      </c>
      <c r="R2570">
        <v>15.5</v>
      </c>
      <c r="S2570">
        <v>654</v>
      </c>
      <c r="T2570">
        <f t="shared" si="360"/>
        <v>-1</v>
      </c>
      <c r="U2570" s="1">
        <v>42840</v>
      </c>
      <c r="V2570" s="13">
        <f t="shared" si="361"/>
        <v>42826</v>
      </c>
      <c r="W2570" s="14">
        <f t="shared" si="362"/>
        <v>42840</v>
      </c>
      <c r="X2570" s="1" t="str">
        <f t="shared" si="363"/>
        <v>Saturday</v>
      </c>
      <c r="Y2570" s="2">
        <v>0.81120370370370365</v>
      </c>
      <c r="Z2570" s="2">
        <f t="shared" si="364"/>
        <v>0.79166666666666663</v>
      </c>
      <c r="AA2570">
        <f>1</f>
        <v>1</v>
      </c>
      <c r="AB2570" s="1">
        <v>42840</v>
      </c>
      <c r="AC2570" s="13">
        <f t="shared" si="365"/>
        <v>42826</v>
      </c>
      <c r="AD2570" s="14">
        <f t="shared" si="366"/>
        <v>42840</v>
      </c>
      <c r="AE2570" s="1" t="str">
        <f t="shared" si="367"/>
        <v>Saturday</v>
      </c>
      <c r="AF2570" s="2">
        <v>0.88725694444444436</v>
      </c>
      <c r="AG2570" s="2">
        <f t="shared" si="368"/>
        <v>0.875</v>
      </c>
      <c r="AH2570" t="s">
        <v>25</v>
      </c>
    </row>
    <row r="2571" spans="1:34" x14ac:dyDescent="0.25">
      <c r="A2571">
        <v>1583226</v>
      </c>
      <c r="B2571" t="s">
        <v>54</v>
      </c>
      <c r="E2571">
        <v>10065</v>
      </c>
      <c r="F2571" t="s">
        <v>20</v>
      </c>
      <c r="G2571" t="s">
        <v>55</v>
      </c>
      <c r="H2571">
        <v>5481</v>
      </c>
      <c r="I2571" t="s">
        <v>94</v>
      </c>
      <c r="J2571">
        <f>VLOOKUP(I2571,Key!$A$1:$C$73,2,FALSE)</f>
        <v>43.020020000000002</v>
      </c>
      <c r="K2571">
        <f>VLOOKUP(I2571,Key!$A$1:$C$73,3,FALSE)</f>
        <v>-87.912540000000007</v>
      </c>
      <c r="L2571" t="s">
        <v>63</v>
      </c>
      <c r="M2571">
        <f>VLOOKUP(L2571,Key!$A$1:$C$73,2,FALSE)</f>
        <v>43.066893999999998</v>
      </c>
      <c r="N2571">
        <f>VLOOKUP(L2571,Key!$A$1:$C$73,3,FALSE)</f>
        <v>-87.877936000000005</v>
      </c>
      <c r="O2571">
        <v>48</v>
      </c>
      <c r="P2571">
        <v>6</v>
      </c>
      <c r="Q2571">
        <v>7.2</v>
      </c>
      <c r="R2571">
        <v>6.8</v>
      </c>
      <c r="S2571">
        <v>288</v>
      </c>
      <c r="T2571">
        <f t="shared" si="360"/>
        <v>-1</v>
      </c>
      <c r="U2571" s="1">
        <v>42840</v>
      </c>
      <c r="V2571" s="13">
        <f t="shared" si="361"/>
        <v>42826</v>
      </c>
      <c r="W2571" s="14">
        <f t="shared" si="362"/>
        <v>42840</v>
      </c>
      <c r="X2571" s="1" t="str">
        <f t="shared" si="363"/>
        <v>Saturday</v>
      </c>
      <c r="Y2571" s="2">
        <v>0.81261574074074072</v>
      </c>
      <c r="Z2571" s="2">
        <f t="shared" si="364"/>
        <v>0.83333333333333326</v>
      </c>
      <c r="AA2571">
        <f>1</f>
        <v>1</v>
      </c>
      <c r="AB2571" s="1">
        <v>42840</v>
      </c>
      <c r="AC2571" s="13">
        <f t="shared" si="365"/>
        <v>42826</v>
      </c>
      <c r="AD2571" s="14">
        <f t="shared" si="366"/>
        <v>42840</v>
      </c>
      <c r="AE2571" s="1" t="str">
        <f t="shared" si="367"/>
        <v>Saturday</v>
      </c>
      <c r="AF2571" s="2">
        <v>0.84634259259259259</v>
      </c>
      <c r="AG2571" s="2">
        <f t="shared" si="368"/>
        <v>0.83333333333333326</v>
      </c>
      <c r="AH2571" t="s">
        <v>23</v>
      </c>
    </row>
    <row r="2572" spans="1:34" x14ac:dyDescent="0.25">
      <c r="A2572">
        <v>1583225</v>
      </c>
      <c r="B2572" t="s">
        <v>54</v>
      </c>
      <c r="E2572">
        <v>53225</v>
      </c>
      <c r="F2572" t="s">
        <v>20</v>
      </c>
      <c r="G2572" t="s">
        <v>55</v>
      </c>
      <c r="H2572">
        <v>5480</v>
      </c>
      <c r="I2572" t="s">
        <v>70</v>
      </c>
      <c r="J2572">
        <f>VLOOKUP(I2572,Key!$A$1:$C$73,2,FALSE)</f>
        <v>43.052630000000001</v>
      </c>
      <c r="K2572">
        <f>VLOOKUP(I2572,Key!$A$1:$C$73,3,FALSE)</f>
        <v>-88.016319999999993</v>
      </c>
      <c r="L2572" t="s">
        <v>70</v>
      </c>
      <c r="M2572">
        <f>VLOOKUP(L2572,Key!$A$1:$C$73,2,FALSE)</f>
        <v>43.052630000000001</v>
      </c>
      <c r="N2572">
        <f>VLOOKUP(L2572,Key!$A$1:$C$73,3,FALSE)</f>
        <v>-88.016319999999993</v>
      </c>
      <c r="O2572">
        <v>27</v>
      </c>
      <c r="P2572">
        <v>3</v>
      </c>
      <c r="Q2572">
        <v>4.0999999999999996</v>
      </c>
      <c r="R2572">
        <v>3.8</v>
      </c>
      <c r="S2572">
        <v>162</v>
      </c>
      <c r="T2572">
        <f t="shared" si="360"/>
        <v>-1</v>
      </c>
      <c r="U2572" s="1">
        <v>42840</v>
      </c>
      <c r="V2572" s="13">
        <f t="shared" si="361"/>
        <v>42826</v>
      </c>
      <c r="W2572" s="14">
        <f t="shared" si="362"/>
        <v>42840</v>
      </c>
      <c r="X2572" s="1" t="str">
        <f t="shared" si="363"/>
        <v>Saturday</v>
      </c>
      <c r="Y2572" s="2">
        <v>0.81324074074074071</v>
      </c>
      <c r="Z2572" s="2">
        <f t="shared" si="364"/>
        <v>0.83333333333333326</v>
      </c>
      <c r="AA2572">
        <f>1</f>
        <v>1</v>
      </c>
      <c r="AB2572" s="1">
        <v>42840</v>
      </c>
      <c r="AC2572" s="13">
        <f t="shared" si="365"/>
        <v>42826</v>
      </c>
      <c r="AD2572" s="14">
        <f t="shared" si="366"/>
        <v>42840</v>
      </c>
      <c r="AE2572" s="1" t="str">
        <f t="shared" si="367"/>
        <v>Saturday</v>
      </c>
      <c r="AF2572" s="2">
        <v>0.83207175925925936</v>
      </c>
      <c r="AG2572" s="2">
        <f t="shared" si="368"/>
        <v>0.83333333333333326</v>
      </c>
      <c r="AH2572" t="s">
        <v>25</v>
      </c>
    </row>
    <row r="2573" spans="1:34" x14ac:dyDescent="0.25">
      <c r="A2573">
        <v>1583281</v>
      </c>
      <c r="B2573" t="s">
        <v>54</v>
      </c>
      <c r="E2573">
        <v>53222</v>
      </c>
      <c r="F2573" t="s">
        <v>20</v>
      </c>
      <c r="G2573" t="s">
        <v>55</v>
      </c>
      <c r="H2573">
        <v>156</v>
      </c>
      <c r="I2573" t="s">
        <v>28</v>
      </c>
      <c r="J2573">
        <f>VLOOKUP(I2573,Key!$A$1:$C$73,2,FALSE)</f>
        <v>43.038580000000003</v>
      </c>
      <c r="K2573">
        <f>VLOOKUP(I2573,Key!$A$1:$C$73,3,FALSE)</f>
        <v>-87.90934</v>
      </c>
      <c r="L2573" t="s">
        <v>68</v>
      </c>
      <c r="M2573">
        <f>VLOOKUP(L2573,Key!$A$1:$C$73,2,FALSE)</f>
        <v>43.026470000000003</v>
      </c>
      <c r="N2573">
        <f>VLOOKUP(L2573,Key!$A$1:$C$73,3,FALSE)</f>
        <v>-87.918040000000005</v>
      </c>
      <c r="O2573">
        <v>24</v>
      </c>
      <c r="P2573">
        <v>3</v>
      </c>
      <c r="Q2573">
        <v>3.6</v>
      </c>
      <c r="R2573">
        <v>3.4</v>
      </c>
      <c r="S2573">
        <v>144</v>
      </c>
      <c r="T2573">
        <f t="shared" si="360"/>
        <v>-1</v>
      </c>
      <c r="U2573" s="1">
        <v>42840</v>
      </c>
      <c r="V2573" s="13">
        <f t="shared" si="361"/>
        <v>42826</v>
      </c>
      <c r="W2573" s="14">
        <f t="shared" si="362"/>
        <v>42840</v>
      </c>
      <c r="X2573" s="1" t="str">
        <f t="shared" si="363"/>
        <v>Saturday</v>
      </c>
      <c r="Y2573" s="2">
        <v>0.82807870370370373</v>
      </c>
      <c r="Z2573" s="2">
        <f t="shared" si="364"/>
        <v>0.83333333333333326</v>
      </c>
      <c r="AA2573">
        <f>1</f>
        <v>1</v>
      </c>
      <c r="AB2573" s="1">
        <v>42840</v>
      </c>
      <c r="AC2573" s="13">
        <f t="shared" si="365"/>
        <v>42826</v>
      </c>
      <c r="AD2573" s="14">
        <f t="shared" si="366"/>
        <v>42840</v>
      </c>
      <c r="AE2573" s="1" t="str">
        <f t="shared" si="367"/>
        <v>Saturday</v>
      </c>
      <c r="AF2573" s="2">
        <v>0.84461805555555547</v>
      </c>
      <c r="AG2573" s="2">
        <f t="shared" si="368"/>
        <v>0.83333333333333326</v>
      </c>
      <c r="AH2573" t="s">
        <v>23</v>
      </c>
    </row>
    <row r="2574" spans="1:34" x14ac:dyDescent="0.25">
      <c r="A2574">
        <v>1583299</v>
      </c>
      <c r="B2574" t="s">
        <v>54</v>
      </c>
      <c r="E2574">
        <v>53212</v>
      </c>
      <c r="F2574" t="s">
        <v>20</v>
      </c>
      <c r="G2574" t="s">
        <v>55</v>
      </c>
      <c r="H2574">
        <v>34</v>
      </c>
      <c r="I2574" t="s">
        <v>74</v>
      </c>
      <c r="J2574">
        <f>VLOOKUP(I2574,Key!$A$1:$C$73,2,FALSE)</f>
        <v>43.05536</v>
      </c>
      <c r="K2574">
        <f>VLOOKUP(I2574,Key!$A$1:$C$73,3,FALSE)</f>
        <v>-87.90504</v>
      </c>
      <c r="L2574" t="s">
        <v>74</v>
      </c>
      <c r="M2574">
        <f>VLOOKUP(L2574,Key!$A$1:$C$73,2,FALSE)</f>
        <v>43.05536</v>
      </c>
      <c r="N2574">
        <f>VLOOKUP(L2574,Key!$A$1:$C$73,3,FALSE)</f>
        <v>-87.90504</v>
      </c>
      <c r="O2574">
        <v>26</v>
      </c>
      <c r="P2574">
        <v>3</v>
      </c>
      <c r="Q2574">
        <v>3.9</v>
      </c>
      <c r="R2574">
        <v>3.7</v>
      </c>
      <c r="S2574">
        <v>156</v>
      </c>
      <c r="T2574">
        <f t="shared" si="360"/>
        <v>-1</v>
      </c>
      <c r="U2574" s="1">
        <v>42840</v>
      </c>
      <c r="V2574" s="13">
        <f t="shared" si="361"/>
        <v>42826</v>
      </c>
      <c r="W2574" s="14">
        <f t="shared" si="362"/>
        <v>42840</v>
      </c>
      <c r="X2574" s="1" t="str">
        <f t="shared" si="363"/>
        <v>Saturday</v>
      </c>
      <c r="Y2574" s="2">
        <v>0.83471064814814822</v>
      </c>
      <c r="Z2574" s="2">
        <f t="shared" si="364"/>
        <v>0.83333333333333326</v>
      </c>
      <c r="AA2574">
        <f>1</f>
        <v>1</v>
      </c>
      <c r="AB2574" s="1">
        <v>42840</v>
      </c>
      <c r="AC2574" s="13">
        <f t="shared" si="365"/>
        <v>42826</v>
      </c>
      <c r="AD2574" s="14">
        <f t="shared" si="366"/>
        <v>42840</v>
      </c>
      <c r="AE2574" s="1" t="str">
        <f t="shared" si="367"/>
        <v>Saturday</v>
      </c>
      <c r="AF2574" s="2">
        <v>0.8526273148148148</v>
      </c>
      <c r="AG2574" s="2">
        <f t="shared" si="368"/>
        <v>0.83333333333333326</v>
      </c>
      <c r="AH2574" t="s">
        <v>25</v>
      </c>
    </row>
    <row r="2575" spans="1:34" x14ac:dyDescent="0.25">
      <c r="A2575">
        <v>1583302</v>
      </c>
      <c r="B2575" t="s">
        <v>54</v>
      </c>
      <c r="E2575">
        <v>53210</v>
      </c>
      <c r="F2575" t="s">
        <v>20</v>
      </c>
      <c r="G2575" t="s">
        <v>55</v>
      </c>
      <c r="H2575">
        <v>143</v>
      </c>
      <c r="I2575" t="s">
        <v>81</v>
      </c>
      <c r="J2575">
        <f>VLOOKUP(I2575,Key!$A$1:$C$73,2,FALSE)</f>
        <v>43.058010000000003</v>
      </c>
      <c r="K2575">
        <f>VLOOKUP(I2575,Key!$A$1:$C$73,3,FALSE)</f>
        <v>-87.877300000000005</v>
      </c>
      <c r="L2575" t="s">
        <v>81</v>
      </c>
      <c r="M2575">
        <f>VLOOKUP(L2575,Key!$A$1:$C$73,2,FALSE)</f>
        <v>43.058010000000003</v>
      </c>
      <c r="N2575">
        <f>VLOOKUP(L2575,Key!$A$1:$C$73,3,FALSE)</f>
        <v>-87.877300000000005</v>
      </c>
      <c r="O2575">
        <v>28</v>
      </c>
      <c r="P2575">
        <v>3</v>
      </c>
      <c r="Q2575">
        <v>4.2</v>
      </c>
      <c r="R2575">
        <v>4</v>
      </c>
      <c r="S2575">
        <v>168</v>
      </c>
      <c r="T2575">
        <f t="shared" si="360"/>
        <v>-1</v>
      </c>
      <c r="U2575" s="1">
        <v>42840</v>
      </c>
      <c r="V2575" s="13">
        <f t="shared" si="361"/>
        <v>42826</v>
      </c>
      <c r="W2575" s="14">
        <f t="shared" si="362"/>
        <v>42840</v>
      </c>
      <c r="X2575" s="1" t="str">
        <f t="shared" si="363"/>
        <v>Saturday</v>
      </c>
      <c r="Y2575" s="2">
        <v>0.83577546296296301</v>
      </c>
      <c r="Z2575" s="2">
        <f t="shared" si="364"/>
        <v>0.83333333333333326</v>
      </c>
      <c r="AA2575">
        <f>1</f>
        <v>1</v>
      </c>
      <c r="AB2575" s="1">
        <v>42840</v>
      </c>
      <c r="AC2575" s="13">
        <f t="shared" si="365"/>
        <v>42826</v>
      </c>
      <c r="AD2575" s="14">
        <f t="shared" si="366"/>
        <v>42840</v>
      </c>
      <c r="AE2575" s="1" t="str">
        <f t="shared" si="367"/>
        <v>Saturday</v>
      </c>
      <c r="AF2575" s="2">
        <v>0.85547453703703702</v>
      </c>
      <c r="AG2575" s="2">
        <f t="shared" si="368"/>
        <v>0.875</v>
      </c>
      <c r="AH2575" t="s">
        <v>25</v>
      </c>
    </row>
    <row r="2576" spans="1:34" x14ac:dyDescent="0.25">
      <c r="A2576">
        <v>1583412</v>
      </c>
      <c r="B2576" t="s">
        <v>54</v>
      </c>
      <c r="E2576">
        <v>53211</v>
      </c>
      <c r="F2576" t="s">
        <v>20</v>
      </c>
      <c r="G2576" t="s">
        <v>55</v>
      </c>
      <c r="H2576">
        <v>5426</v>
      </c>
      <c r="I2576" t="s">
        <v>63</v>
      </c>
      <c r="J2576">
        <f>VLOOKUP(I2576,Key!$A$1:$C$73,2,FALSE)</f>
        <v>43.066893999999998</v>
      </c>
      <c r="K2576">
        <f>VLOOKUP(I2576,Key!$A$1:$C$73,3,FALSE)</f>
        <v>-87.877936000000005</v>
      </c>
      <c r="L2576" t="s">
        <v>85</v>
      </c>
      <c r="M2576">
        <f>VLOOKUP(L2576,Key!$A$1:$C$73,2,FALSE)</f>
        <v>43.053040000000003</v>
      </c>
      <c r="N2576">
        <f>VLOOKUP(L2576,Key!$A$1:$C$73,3,FALSE)</f>
        <v>-87.897660000000002</v>
      </c>
      <c r="O2576">
        <v>98</v>
      </c>
      <c r="P2576">
        <v>12</v>
      </c>
      <c r="Q2576">
        <v>14.7</v>
      </c>
      <c r="R2576">
        <v>14</v>
      </c>
      <c r="S2576">
        <v>588</v>
      </c>
      <c r="T2576">
        <f t="shared" si="360"/>
        <v>-1</v>
      </c>
      <c r="U2576" s="1">
        <v>42840</v>
      </c>
      <c r="V2576" s="13">
        <f t="shared" si="361"/>
        <v>42826</v>
      </c>
      <c r="W2576" s="14">
        <f t="shared" si="362"/>
        <v>42840</v>
      </c>
      <c r="X2576" s="1" t="str">
        <f t="shared" si="363"/>
        <v>Saturday</v>
      </c>
      <c r="Y2576" s="2">
        <v>0.87222222222222223</v>
      </c>
      <c r="Z2576" s="2">
        <f t="shared" si="364"/>
        <v>0.875</v>
      </c>
      <c r="AA2576">
        <f>1</f>
        <v>1</v>
      </c>
      <c r="AB2576" s="1">
        <v>42840</v>
      </c>
      <c r="AC2576" s="13">
        <f t="shared" si="365"/>
        <v>42826</v>
      </c>
      <c r="AD2576" s="14">
        <f t="shared" si="366"/>
        <v>42840</v>
      </c>
      <c r="AE2576" s="1" t="str">
        <f t="shared" si="367"/>
        <v>Saturday</v>
      </c>
      <c r="AF2576" s="2">
        <v>0.94087962962962957</v>
      </c>
      <c r="AG2576" s="2">
        <f t="shared" si="368"/>
        <v>0.95833333333333326</v>
      </c>
      <c r="AH2576" t="s">
        <v>23</v>
      </c>
    </row>
    <row r="2577" spans="1:34" x14ac:dyDescent="0.25">
      <c r="A2577">
        <v>1583432</v>
      </c>
      <c r="B2577" t="s">
        <v>54</v>
      </c>
      <c r="E2577">
        <v>41423</v>
      </c>
      <c r="F2577" t="s">
        <v>20</v>
      </c>
      <c r="G2577" t="s">
        <v>55</v>
      </c>
      <c r="H2577">
        <v>152</v>
      </c>
      <c r="I2577" t="s">
        <v>42</v>
      </c>
      <c r="J2577">
        <f>VLOOKUP(I2577,Key!$A$1:$C$73,2,FALSE)</f>
        <v>43.038719999999998</v>
      </c>
      <c r="K2577">
        <f>VLOOKUP(I2577,Key!$A$1:$C$73,3,FALSE)</f>
        <v>-87.905339999999995</v>
      </c>
      <c r="L2577" t="s">
        <v>42</v>
      </c>
      <c r="M2577">
        <f>VLOOKUP(L2577,Key!$A$1:$C$73,2,FALSE)</f>
        <v>43.038719999999998</v>
      </c>
      <c r="N2577">
        <f>VLOOKUP(L2577,Key!$A$1:$C$73,3,FALSE)</f>
        <v>-87.905339999999995</v>
      </c>
      <c r="O2577">
        <v>54</v>
      </c>
      <c r="P2577">
        <v>6</v>
      </c>
      <c r="Q2577">
        <v>8.1</v>
      </c>
      <c r="R2577">
        <v>7.7</v>
      </c>
      <c r="S2577">
        <v>324</v>
      </c>
      <c r="T2577">
        <f t="shared" si="360"/>
        <v>-1</v>
      </c>
      <c r="U2577" s="1">
        <v>42840</v>
      </c>
      <c r="V2577" s="13">
        <f t="shared" si="361"/>
        <v>42826</v>
      </c>
      <c r="W2577" s="14">
        <f t="shared" si="362"/>
        <v>42840</v>
      </c>
      <c r="X2577" s="1" t="str">
        <f t="shared" si="363"/>
        <v>Saturday</v>
      </c>
      <c r="Y2577" s="2">
        <v>0.8841782407407407</v>
      </c>
      <c r="Z2577" s="2">
        <f t="shared" si="364"/>
        <v>0.875</v>
      </c>
      <c r="AA2577">
        <f>1</f>
        <v>1</v>
      </c>
      <c r="AB2577" s="1">
        <v>42840</v>
      </c>
      <c r="AC2577" s="13">
        <f t="shared" si="365"/>
        <v>42826</v>
      </c>
      <c r="AD2577" s="14">
        <f t="shared" si="366"/>
        <v>42840</v>
      </c>
      <c r="AE2577" s="1" t="str">
        <f t="shared" si="367"/>
        <v>Saturday</v>
      </c>
      <c r="AF2577" s="2">
        <v>0.92153935185185187</v>
      </c>
      <c r="AG2577" s="2">
        <f t="shared" si="368"/>
        <v>0.91666666666666663</v>
      </c>
      <c r="AH2577" t="s">
        <v>25</v>
      </c>
    </row>
    <row r="2578" spans="1:34" x14ac:dyDescent="0.25">
      <c r="A2578">
        <v>1583540</v>
      </c>
      <c r="B2578" t="s">
        <v>54</v>
      </c>
      <c r="E2578">
        <v>53202</v>
      </c>
      <c r="F2578" t="s">
        <v>20</v>
      </c>
      <c r="G2578" t="s">
        <v>55</v>
      </c>
      <c r="H2578">
        <v>5584</v>
      </c>
      <c r="I2578" t="s">
        <v>39</v>
      </c>
      <c r="J2578">
        <f>VLOOKUP(I2578,Key!$A$1:$C$73,2,FALSE)</f>
        <v>43.031480000000002</v>
      </c>
      <c r="K2578">
        <f>VLOOKUP(I2578,Key!$A$1:$C$73,3,FALSE)</f>
        <v>-87.908169999999998</v>
      </c>
      <c r="L2578" t="s">
        <v>42</v>
      </c>
      <c r="M2578">
        <f>VLOOKUP(L2578,Key!$A$1:$C$73,2,FALSE)</f>
        <v>43.038719999999998</v>
      </c>
      <c r="N2578">
        <f>VLOOKUP(L2578,Key!$A$1:$C$73,3,FALSE)</f>
        <v>-87.905339999999995</v>
      </c>
      <c r="O2578">
        <v>13</v>
      </c>
      <c r="P2578">
        <v>3</v>
      </c>
      <c r="Q2578">
        <v>2</v>
      </c>
      <c r="R2578">
        <v>1.9</v>
      </c>
      <c r="S2578">
        <v>78</v>
      </c>
      <c r="T2578">
        <f t="shared" si="360"/>
        <v>-1</v>
      </c>
      <c r="U2578" s="1">
        <v>42840</v>
      </c>
      <c r="V2578" s="13">
        <f t="shared" si="361"/>
        <v>42826</v>
      </c>
      <c r="W2578" s="14">
        <f t="shared" si="362"/>
        <v>42840</v>
      </c>
      <c r="X2578" s="1" t="str">
        <f t="shared" si="363"/>
        <v>Saturday</v>
      </c>
      <c r="Y2578" s="2">
        <v>0.92413194444444446</v>
      </c>
      <c r="Z2578" s="2">
        <f t="shared" si="364"/>
        <v>0.91666666666666663</v>
      </c>
      <c r="AA2578">
        <f>1</f>
        <v>1</v>
      </c>
      <c r="AB2578" s="1">
        <v>42840</v>
      </c>
      <c r="AC2578" s="13">
        <f t="shared" si="365"/>
        <v>42826</v>
      </c>
      <c r="AD2578" s="14">
        <f t="shared" si="366"/>
        <v>42840</v>
      </c>
      <c r="AE2578" s="1" t="str">
        <f t="shared" si="367"/>
        <v>Saturday</v>
      </c>
      <c r="AF2578" s="2">
        <v>0.93283564814814823</v>
      </c>
      <c r="AG2578" s="2">
        <f t="shared" si="368"/>
        <v>0.91666666666666663</v>
      </c>
      <c r="AH2578" t="s">
        <v>23</v>
      </c>
    </row>
    <row r="2579" spans="1:34" x14ac:dyDescent="0.25">
      <c r="A2579">
        <v>1583897</v>
      </c>
      <c r="B2579" t="s">
        <v>54</v>
      </c>
      <c r="E2579">
        <v>60618</v>
      </c>
      <c r="F2579" t="s">
        <v>20</v>
      </c>
      <c r="G2579" t="s">
        <v>55</v>
      </c>
      <c r="H2579">
        <v>11079</v>
      </c>
      <c r="I2579" t="s">
        <v>22</v>
      </c>
      <c r="J2579">
        <f>VLOOKUP(I2579,Key!$A$1:$C$73,2,FALSE)</f>
        <v>43.058619999999998</v>
      </c>
      <c r="K2579">
        <f>VLOOKUP(I2579,Key!$A$1:$C$73,3,FALSE)</f>
        <v>-87.885319999999993</v>
      </c>
      <c r="L2579" t="s">
        <v>44</v>
      </c>
      <c r="M2579">
        <f>VLOOKUP(L2579,Key!$A$1:$C$73,2,FALSE)</f>
        <v>43.03886</v>
      </c>
      <c r="N2579">
        <f>VLOOKUP(L2579,Key!$A$1:$C$73,3,FALSE)</f>
        <v>-87.902720000000002</v>
      </c>
      <c r="O2579">
        <v>21</v>
      </c>
      <c r="P2579">
        <v>3</v>
      </c>
      <c r="Q2579">
        <v>3.2</v>
      </c>
      <c r="R2579">
        <v>3</v>
      </c>
      <c r="S2579">
        <v>126</v>
      </c>
      <c r="T2579">
        <f t="shared" si="360"/>
        <v>-1</v>
      </c>
      <c r="U2579" s="1">
        <v>42841</v>
      </c>
      <c r="V2579" s="13">
        <f t="shared" si="361"/>
        <v>42826</v>
      </c>
      <c r="W2579" s="14">
        <f t="shared" si="362"/>
        <v>42841</v>
      </c>
      <c r="X2579" s="1" t="str">
        <f t="shared" si="363"/>
        <v>Sunday</v>
      </c>
      <c r="Y2579" s="2">
        <v>0.43011574074074077</v>
      </c>
      <c r="Z2579" s="2">
        <f t="shared" si="364"/>
        <v>0.41666666666666663</v>
      </c>
      <c r="AA2579">
        <f>1</f>
        <v>1</v>
      </c>
      <c r="AB2579" s="1">
        <v>42841</v>
      </c>
      <c r="AC2579" s="13">
        <f t="shared" si="365"/>
        <v>42826</v>
      </c>
      <c r="AD2579" s="14">
        <f t="shared" si="366"/>
        <v>42841</v>
      </c>
      <c r="AE2579" s="1" t="str">
        <f t="shared" si="367"/>
        <v>Sunday</v>
      </c>
      <c r="AF2579" s="2">
        <v>0.44502314814814814</v>
      </c>
      <c r="AG2579" s="2">
        <f t="shared" si="368"/>
        <v>0.45833333333333331</v>
      </c>
      <c r="AH2579" t="s">
        <v>23</v>
      </c>
    </row>
    <row r="2580" spans="1:34" x14ac:dyDescent="0.25">
      <c r="A2580">
        <v>1583943</v>
      </c>
      <c r="B2580" t="s">
        <v>54</v>
      </c>
      <c r="E2580">
        <v>53208</v>
      </c>
      <c r="F2580" t="s">
        <v>20</v>
      </c>
      <c r="G2580" t="s">
        <v>55</v>
      </c>
      <c r="H2580">
        <v>11113</v>
      </c>
      <c r="I2580" t="s">
        <v>91</v>
      </c>
      <c r="J2580">
        <f>VLOOKUP(I2580,Key!$A$1:$C$73,2,FALSE)</f>
        <v>43.048609999999996</v>
      </c>
      <c r="K2580">
        <f>VLOOKUP(I2580,Key!$A$1:$C$73,3,FALSE)</f>
        <v>-88.008480000000006</v>
      </c>
      <c r="L2580" t="s">
        <v>91</v>
      </c>
      <c r="M2580">
        <f>VLOOKUP(L2580,Key!$A$1:$C$73,2,FALSE)</f>
        <v>43.048609999999996</v>
      </c>
      <c r="N2580">
        <f>VLOOKUP(L2580,Key!$A$1:$C$73,3,FALSE)</f>
        <v>-88.008480000000006</v>
      </c>
      <c r="O2580">
        <v>38</v>
      </c>
      <c r="P2580">
        <v>6</v>
      </c>
      <c r="Q2580">
        <v>5.7</v>
      </c>
      <c r="R2580">
        <v>5.4</v>
      </c>
      <c r="S2580">
        <v>228</v>
      </c>
      <c r="T2580">
        <f t="shared" si="360"/>
        <v>-1</v>
      </c>
      <c r="U2580" s="1">
        <v>42841</v>
      </c>
      <c r="V2580" s="13">
        <f t="shared" si="361"/>
        <v>42826</v>
      </c>
      <c r="W2580" s="14">
        <f t="shared" si="362"/>
        <v>42841</v>
      </c>
      <c r="X2580" s="1" t="str">
        <f t="shared" si="363"/>
        <v>Sunday</v>
      </c>
      <c r="Y2580" s="2">
        <v>0.44667824074074075</v>
      </c>
      <c r="Z2580" s="2">
        <f t="shared" si="364"/>
        <v>0.45833333333333331</v>
      </c>
      <c r="AA2580">
        <f>1</f>
        <v>1</v>
      </c>
      <c r="AB2580" s="1">
        <v>42841</v>
      </c>
      <c r="AC2580" s="13">
        <f t="shared" si="365"/>
        <v>42826</v>
      </c>
      <c r="AD2580" s="14">
        <f t="shared" si="366"/>
        <v>42841</v>
      </c>
      <c r="AE2580" s="1" t="str">
        <f t="shared" si="367"/>
        <v>Sunday</v>
      </c>
      <c r="AF2580" s="2">
        <v>0.47326388888888887</v>
      </c>
      <c r="AG2580" s="2">
        <f t="shared" si="368"/>
        <v>0.45833333333333331</v>
      </c>
      <c r="AH2580" t="s">
        <v>25</v>
      </c>
    </row>
    <row r="2581" spans="1:34" x14ac:dyDescent="0.25">
      <c r="A2581">
        <v>1584009</v>
      </c>
      <c r="B2581" t="s">
        <v>54</v>
      </c>
      <c r="E2581">
        <v>10463</v>
      </c>
      <c r="F2581" t="s">
        <v>20</v>
      </c>
      <c r="G2581" t="s">
        <v>55</v>
      </c>
      <c r="H2581">
        <v>5554</v>
      </c>
      <c r="I2581" t="s">
        <v>56</v>
      </c>
      <c r="J2581">
        <f>VLOOKUP(I2581,Key!$A$1:$C$73,2,FALSE)</f>
        <v>43.004728999999998</v>
      </c>
      <c r="K2581">
        <f>VLOOKUP(I2581,Key!$A$1:$C$73,3,FALSE)</f>
        <v>-87.905463999999995</v>
      </c>
      <c r="L2581" t="s">
        <v>56</v>
      </c>
      <c r="M2581">
        <f>VLOOKUP(L2581,Key!$A$1:$C$73,2,FALSE)</f>
        <v>43.004728999999998</v>
      </c>
      <c r="N2581">
        <f>VLOOKUP(L2581,Key!$A$1:$C$73,3,FALSE)</f>
        <v>-87.905463999999995</v>
      </c>
      <c r="O2581">
        <v>75</v>
      </c>
      <c r="P2581">
        <v>9</v>
      </c>
      <c r="Q2581">
        <v>11.3</v>
      </c>
      <c r="R2581">
        <v>10.7</v>
      </c>
      <c r="S2581">
        <v>450</v>
      </c>
      <c r="T2581">
        <f t="shared" si="360"/>
        <v>-1</v>
      </c>
      <c r="U2581" s="1">
        <v>42841</v>
      </c>
      <c r="V2581" s="13">
        <f t="shared" si="361"/>
        <v>42826</v>
      </c>
      <c r="W2581" s="14">
        <f t="shared" si="362"/>
        <v>42841</v>
      </c>
      <c r="X2581" s="1" t="str">
        <f t="shared" si="363"/>
        <v>Sunday</v>
      </c>
      <c r="Y2581" s="2">
        <v>0.46894675925925927</v>
      </c>
      <c r="Z2581" s="2">
        <f t="shared" si="364"/>
        <v>0.45833333333333331</v>
      </c>
      <c r="AA2581">
        <f>1</f>
        <v>1</v>
      </c>
      <c r="AB2581" s="1">
        <v>42841</v>
      </c>
      <c r="AC2581" s="13">
        <f t="shared" si="365"/>
        <v>42826</v>
      </c>
      <c r="AD2581" s="14">
        <f t="shared" si="366"/>
        <v>42841</v>
      </c>
      <c r="AE2581" s="1" t="str">
        <f t="shared" si="367"/>
        <v>Sunday</v>
      </c>
      <c r="AF2581" s="2">
        <v>0.5210069444444444</v>
      </c>
      <c r="AG2581" s="2">
        <f t="shared" si="368"/>
        <v>0.54166666666666663</v>
      </c>
      <c r="AH2581" t="s">
        <v>25</v>
      </c>
    </row>
    <row r="2582" spans="1:34" x14ac:dyDescent="0.25">
      <c r="A2582">
        <v>1580597</v>
      </c>
      <c r="B2582" t="s">
        <v>54</v>
      </c>
      <c r="E2582">
        <v>60654</v>
      </c>
      <c r="F2582" t="s">
        <v>20</v>
      </c>
      <c r="G2582" t="s">
        <v>55</v>
      </c>
      <c r="H2582">
        <v>199</v>
      </c>
      <c r="I2582" t="s">
        <v>22</v>
      </c>
      <c r="J2582">
        <f>VLOOKUP(I2582,Key!$A$1:$C$73,2,FALSE)</f>
        <v>43.058619999999998</v>
      </c>
      <c r="K2582">
        <f>VLOOKUP(I2582,Key!$A$1:$C$73,3,FALSE)</f>
        <v>-87.885319999999993</v>
      </c>
      <c r="L2582" t="s">
        <v>22</v>
      </c>
      <c r="M2582">
        <f>VLOOKUP(L2582,Key!$A$1:$C$73,2,FALSE)</f>
        <v>43.058619999999998</v>
      </c>
      <c r="N2582">
        <f>VLOOKUP(L2582,Key!$A$1:$C$73,3,FALSE)</f>
        <v>-87.885319999999993</v>
      </c>
      <c r="O2582">
        <v>103</v>
      </c>
      <c r="P2582">
        <v>12</v>
      </c>
      <c r="Q2582">
        <v>15.5</v>
      </c>
      <c r="R2582">
        <v>14.7</v>
      </c>
      <c r="S2582">
        <v>618</v>
      </c>
      <c r="T2582">
        <f t="shared" si="360"/>
        <v>-1</v>
      </c>
      <c r="U2582" s="1">
        <v>42841</v>
      </c>
      <c r="V2582" s="13">
        <f t="shared" si="361"/>
        <v>42826</v>
      </c>
      <c r="W2582" s="14">
        <f t="shared" si="362"/>
        <v>42841</v>
      </c>
      <c r="X2582" s="1" t="str">
        <f t="shared" si="363"/>
        <v>Sunday</v>
      </c>
      <c r="Y2582" s="2">
        <v>0.46981481481481485</v>
      </c>
      <c r="Z2582" s="2">
        <f t="shared" si="364"/>
        <v>0.45833333333333331</v>
      </c>
      <c r="AA2582">
        <f>1</f>
        <v>1</v>
      </c>
      <c r="AB2582" s="1">
        <v>42841</v>
      </c>
      <c r="AC2582" s="13">
        <f t="shared" si="365"/>
        <v>42826</v>
      </c>
      <c r="AD2582" s="14">
        <f t="shared" si="366"/>
        <v>42841</v>
      </c>
      <c r="AE2582" s="1" t="str">
        <f t="shared" si="367"/>
        <v>Sunday</v>
      </c>
      <c r="AF2582" s="2">
        <v>0.54104166666666664</v>
      </c>
      <c r="AG2582" s="2">
        <f t="shared" si="368"/>
        <v>0.54166666666666663</v>
      </c>
      <c r="AH2582" t="s">
        <v>25</v>
      </c>
    </row>
    <row r="2583" spans="1:34" x14ac:dyDescent="0.25">
      <c r="A2583">
        <v>1584028</v>
      </c>
      <c r="B2583" t="s">
        <v>54</v>
      </c>
      <c r="E2583">
        <v>53213</v>
      </c>
      <c r="F2583" t="s">
        <v>20</v>
      </c>
      <c r="G2583" t="s">
        <v>55</v>
      </c>
      <c r="H2583">
        <v>5560</v>
      </c>
      <c r="I2583" t="s">
        <v>89</v>
      </c>
      <c r="J2583">
        <f>VLOOKUP(I2583,Key!$A$1:$C$73,2,FALSE)</f>
        <v>43.060155999999999</v>
      </c>
      <c r="K2583">
        <f>VLOOKUP(I2583,Key!$A$1:$C$73,3,FALSE)</f>
        <v>-87.881258000000003</v>
      </c>
      <c r="L2583" t="s">
        <v>89</v>
      </c>
      <c r="M2583">
        <f>VLOOKUP(L2583,Key!$A$1:$C$73,2,FALSE)</f>
        <v>43.060155999999999</v>
      </c>
      <c r="N2583">
        <f>VLOOKUP(L2583,Key!$A$1:$C$73,3,FALSE)</f>
        <v>-87.881258000000003</v>
      </c>
      <c r="O2583">
        <v>54</v>
      </c>
      <c r="P2583">
        <v>6</v>
      </c>
      <c r="Q2583">
        <v>8.1</v>
      </c>
      <c r="R2583">
        <v>7.7</v>
      </c>
      <c r="S2583">
        <v>324</v>
      </c>
      <c r="T2583">
        <f t="shared" si="360"/>
        <v>-1</v>
      </c>
      <c r="U2583" s="1">
        <v>42841</v>
      </c>
      <c r="V2583" s="13">
        <f t="shared" si="361"/>
        <v>42826</v>
      </c>
      <c r="W2583" s="14">
        <f t="shared" si="362"/>
        <v>42841</v>
      </c>
      <c r="X2583" s="1" t="str">
        <f t="shared" si="363"/>
        <v>Sunday</v>
      </c>
      <c r="Y2583" s="2">
        <v>0.47800925925925924</v>
      </c>
      <c r="Z2583" s="2">
        <f t="shared" si="364"/>
        <v>0.45833333333333331</v>
      </c>
      <c r="AA2583">
        <f>1</f>
        <v>1</v>
      </c>
      <c r="AB2583" s="1">
        <v>42841</v>
      </c>
      <c r="AC2583" s="13">
        <f t="shared" si="365"/>
        <v>42826</v>
      </c>
      <c r="AD2583" s="14">
        <f t="shared" si="366"/>
        <v>42841</v>
      </c>
      <c r="AE2583" s="1" t="str">
        <f t="shared" si="367"/>
        <v>Sunday</v>
      </c>
      <c r="AF2583" s="2">
        <v>0.51582175925925922</v>
      </c>
      <c r="AG2583" s="2">
        <f t="shared" si="368"/>
        <v>0.5</v>
      </c>
      <c r="AH2583" t="s">
        <v>25</v>
      </c>
    </row>
    <row r="2584" spans="1:34" x14ac:dyDescent="0.25">
      <c r="A2584">
        <v>1408228</v>
      </c>
      <c r="B2584" t="s">
        <v>54</v>
      </c>
      <c r="E2584">
        <v>53202</v>
      </c>
      <c r="F2584" t="s">
        <v>20</v>
      </c>
      <c r="G2584" t="s">
        <v>55</v>
      </c>
      <c r="H2584">
        <v>5497</v>
      </c>
      <c r="I2584" t="s">
        <v>62</v>
      </c>
      <c r="J2584">
        <f>VLOOKUP(I2584,Key!$A$1:$C$73,2,FALSE)</f>
        <v>43.052460000000004</v>
      </c>
      <c r="K2584">
        <f>VLOOKUP(I2584,Key!$A$1:$C$73,3,FALSE)</f>
        <v>-87.891000000000005</v>
      </c>
      <c r="L2584" t="s">
        <v>74</v>
      </c>
      <c r="M2584">
        <f>VLOOKUP(L2584,Key!$A$1:$C$73,2,FALSE)</f>
        <v>43.05536</v>
      </c>
      <c r="N2584">
        <f>VLOOKUP(L2584,Key!$A$1:$C$73,3,FALSE)</f>
        <v>-87.90504</v>
      </c>
      <c r="O2584">
        <v>38</v>
      </c>
      <c r="P2584">
        <v>6</v>
      </c>
      <c r="Q2584">
        <v>5.7</v>
      </c>
      <c r="R2584">
        <v>5.4</v>
      </c>
      <c r="S2584">
        <v>228</v>
      </c>
      <c r="T2584">
        <f t="shared" si="360"/>
        <v>-1</v>
      </c>
      <c r="U2584" s="1">
        <v>42841</v>
      </c>
      <c r="V2584" s="13">
        <f t="shared" si="361"/>
        <v>42826</v>
      </c>
      <c r="W2584" s="14">
        <f t="shared" si="362"/>
        <v>42841</v>
      </c>
      <c r="X2584" s="1" t="str">
        <f t="shared" si="363"/>
        <v>Sunday</v>
      </c>
      <c r="Y2584" s="2">
        <v>0.48939814814814814</v>
      </c>
      <c r="Z2584" s="2">
        <f t="shared" si="364"/>
        <v>0.5</v>
      </c>
      <c r="AA2584">
        <f>1</f>
        <v>1</v>
      </c>
      <c r="AB2584" s="1">
        <v>42841</v>
      </c>
      <c r="AC2584" s="13">
        <f t="shared" si="365"/>
        <v>42826</v>
      </c>
      <c r="AD2584" s="14">
        <f t="shared" si="366"/>
        <v>42841</v>
      </c>
      <c r="AE2584" s="1" t="str">
        <f t="shared" si="367"/>
        <v>Sunday</v>
      </c>
      <c r="AF2584" s="2">
        <v>0.51534722222222229</v>
      </c>
      <c r="AG2584" s="2">
        <f t="shared" si="368"/>
        <v>0.5</v>
      </c>
      <c r="AH2584" t="s">
        <v>23</v>
      </c>
    </row>
    <row r="2585" spans="1:34" x14ac:dyDescent="0.25">
      <c r="A2585">
        <v>1584321</v>
      </c>
      <c r="B2585" t="s">
        <v>54</v>
      </c>
      <c r="E2585">
        <v>10025</v>
      </c>
      <c r="F2585" t="s">
        <v>20</v>
      </c>
      <c r="G2585" t="s">
        <v>55</v>
      </c>
      <c r="H2585">
        <v>11118</v>
      </c>
      <c r="I2585" t="s">
        <v>65</v>
      </c>
      <c r="J2585">
        <f>VLOOKUP(I2585,Key!$A$1:$C$73,2,FALSE)</f>
        <v>43.077359999999999</v>
      </c>
      <c r="K2585">
        <f>VLOOKUP(I2585,Key!$A$1:$C$73,3,FALSE)</f>
        <v>-87.880769999999998</v>
      </c>
      <c r="L2585" t="s">
        <v>65</v>
      </c>
      <c r="M2585">
        <f>VLOOKUP(L2585,Key!$A$1:$C$73,2,FALSE)</f>
        <v>43.077359999999999</v>
      </c>
      <c r="N2585">
        <f>VLOOKUP(L2585,Key!$A$1:$C$73,3,FALSE)</f>
        <v>-87.880769999999998</v>
      </c>
      <c r="O2585">
        <v>98</v>
      </c>
      <c r="P2585">
        <v>12</v>
      </c>
      <c r="Q2585">
        <v>14.7</v>
      </c>
      <c r="R2585">
        <v>14</v>
      </c>
      <c r="S2585">
        <v>588</v>
      </c>
      <c r="T2585">
        <f t="shared" si="360"/>
        <v>-1</v>
      </c>
      <c r="U2585" s="1">
        <v>42841</v>
      </c>
      <c r="V2585" s="13">
        <f t="shared" si="361"/>
        <v>42826</v>
      </c>
      <c r="W2585" s="14">
        <f t="shared" si="362"/>
        <v>42841</v>
      </c>
      <c r="X2585" s="1" t="str">
        <f t="shared" si="363"/>
        <v>Sunday</v>
      </c>
      <c r="Y2585" s="2">
        <v>0.53783564814814822</v>
      </c>
      <c r="Z2585" s="2">
        <f t="shared" si="364"/>
        <v>0.54166666666666663</v>
      </c>
      <c r="AA2585">
        <f>1</f>
        <v>1</v>
      </c>
      <c r="AB2585" s="1">
        <v>42841</v>
      </c>
      <c r="AC2585" s="13">
        <f t="shared" si="365"/>
        <v>42826</v>
      </c>
      <c r="AD2585" s="14">
        <f t="shared" si="366"/>
        <v>42841</v>
      </c>
      <c r="AE2585" s="1" t="str">
        <f t="shared" si="367"/>
        <v>Sunday</v>
      </c>
      <c r="AF2585" s="2">
        <v>0.60618055555555561</v>
      </c>
      <c r="AG2585" s="2">
        <f t="shared" si="368"/>
        <v>0.625</v>
      </c>
      <c r="AH2585" t="s">
        <v>25</v>
      </c>
    </row>
    <row r="2586" spans="1:34" x14ac:dyDescent="0.25">
      <c r="A2586">
        <v>1584356</v>
      </c>
      <c r="B2586" t="s">
        <v>54</v>
      </c>
      <c r="E2586">
        <v>53215</v>
      </c>
      <c r="F2586" t="s">
        <v>20</v>
      </c>
      <c r="G2586" t="s">
        <v>55</v>
      </c>
      <c r="H2586">
        <v>136</v>
      </c>
      <c r="I2586" t="s">
        <v>56</v>
      </c>
      <c r="J2586">
        <f>VLOOKUP(I2586,Key!$A$1:$C$73,2,FALSE)</f>
        <v>43.004728999999998</v>
      </c>
      <c r="K2586">
        <f>VLOOKUP(I2586,Key!$A$1:$C$73,3,FALSE)</f>
        <v>-87.905463999999995</v>
      </c>
      <c r="L2586" t="s">
        <v>56</v>
      </c>
      <c r="M2586">
        <f>VLOOKUP(L2586,Key!$A$1:$C$73,2,FALSE)</f>
        <v>43.004728999999998</v>
      </c>
      <c r="N2586">
        <f>VLOOKUP(L2586,Key!$A$1:$C$73,3,FALSE)</f>
        <v>-87.905463999999995</v>
      </c>
      <c r="O2586">
        <v>85</v>
      </c>
      <c r="P2586">
        <v>9</v>
      </c>
      <c r="Q2586">
        <v>12.8</v>
      </c>
      <c r="R2586">
        <v>12.1</v>
      </c>
      <c r="S2586">
        <v>510</v>
      </c>
      <c r="T2586">
        <f t="shared" si="360"/>
        <v>-1</v>
      </c>
      <c r="U2586" s="1">
        <v>42841</v>
      </c>
      <c r="V2586" s="13">
        <f t="shared" si="361"/>
        <v>42826</v>
      </c>
      <c r="W2586" s="14">
        <f t="shared" si="362"/>
        <v>42841</v>
      </c>
      <c r="X2586" s="1" t="str">
        <f t="shared" si="363"/>
        <v>Sunday</v>
      </c>
      <c r="Y2586" s="2">
        <v>0.54265046296296293</v>
      </c>
      <c r="Z2586" s="2">
        <f t="shared" si="364"/>
        <v>0.54166666666666663</v>
      </c>
      <c r="AA2586">
        <f>1</f>
        <v>1</v>
      </c>
      <c r="AB2586" s="1">
        <v>42841</v>
      </c>
      <c r="AC2586" s="13">
        <f t="shared" si="365"/>
        <v>42826</v>
      </c>
      <c r="AD2586" s="14">
        <f t="shared" si="366"/>
        <v>42841</v>
      </c>
      <c r="AE2586" s="1" t="str">
        <f t="shared" si="367"/>
        <v>Sunday</v>
      </c>
      <c r="AF2586" s="2">
        <v>0.60148148148148151</v>
      </c>
      <c r="AG2586" s="2">
        <f t="shared" si="368"/>
        <v>0.58333333333333326</v>
      </c>
      <c r="AH2586" t="s">
        <v>25</v>
      </c>
    </row>
    <row r="2587" spans="1:34" x14ac:dyDescent="0.25">
      <c r="A2587">
        <v>1584391</v>
      </c>
      <c r="B2587" t="s">
        <v>54</v>
      </c>
      <c r="E2587">
        <v>53213</v>
      </c>
      <c r="F2587" t="s">
        <v>20</v>
      </c>
      <c r="G2587" t="s">
        <v>55</v>
      </c>
      <c r="H2587">
        <v>5429</v>
      </c>
      <c r="I2587" t="s">
        <v>81</v>
      </c>
      <c r="J2587">
        <f>VLOOKUP(I2587,Key!$A$1:$C$73,2,FALSE)</f>
        <v>43.058010000000003</v>
      </c>
      <c r="K2587">
        <f>VLOOKUP(I2587,Key!$A$1:$C$73,3,FALSE)</f>
        <v>-87.877300000000005</v>
      </c>
      <c r="L2587" t="s">
        <v>81</v>
      </c>
      <c r="M2587">
        <f>VLOOKUP(L2587,Key!$A$1:$C$73,2,FALSE)</f>
        <v>43.058010000000003</v>
      </c>
      <c r="N2587">
        <f>VLOOKUP(L2587,Key!$A$1:$C$73,3,FALSE)</f>
        <v>-87.877300000000005</v>
      </c>
      <c r="O2587">
        <v>43</v>
      </c>
      <c r="P2587">
        <v>6</v>
      </c>
      <c r="Q2587">
        <v>6.5</v>
      </c>
      <c r="R2587">
        <v>6.1</v>
      </c>
      <c r="S2587">
        <v>258</v>
      </c>
      <c r="T2587">
        <f t="shared" si="360"/>
        <v>-1</v>
      </c>
      <c r="U2587" s="1">
        <v>42841</v>
      </c>
      <c r="V2587" s="13">
        <f t="shared" si="361"/>
        <v>42826</v>
      </c>
      <c r="W2587" s="14">
        <f t="shared" si="362"/>
        <v>42841</v>
      </c>
      <c r="X2587" s="1" t="str">
        <f t="shared" si="363"/>
        <v>Sunday</v>
      </c>
      <c r="Y2587" s="2">
        <v>0.55174768518518513</v>
      </c>
      <c r="Z2587" s="2">
        <f t="shared" si="364"/>
        <v>0.54166666666666663</v>
      </c>
      <c r="AA2587">
        <f>1</f>
        <v>1</v>
      </c>
      <c r="AB2587" s="1">
        <v>42841</v>
      </c>
      <c r="AC2587" s="13">
        <f t="shared" si="365"/>
        <v>42826</v>
      </c>
      <c r="AD2587" s="14">
        <f t="shared" si="366"/>
        <v>42841</v>
      </c>
      <c r="AE2587" s="1" t="str">
        <f t="shared" si="367"/>
        <v>Sunday</v>
      </c>
      <c r="AF2587" s="2">
        <v>0.58160879629629625</v>
      </c>
      <c r="AG2587" s="2">
        <f t="shared" si="368"/>
        <v>0.58333333333333326</v>
      </c>
      <c r="AH2587" t="s">
        <v>25</v>
      </c>
    </row>
    <row r="2588" spans="1:34" x14ac:dyDescent="0.25">
      <c r="A2588">
        <v>1584433</v>
      </c>
      <c r="B2588" t="s">
        <v>54</v>
      </c>
      <c r="E2588">
        <v>60404</v>
      </c>
      <c r="F2588" t="s">
        <v>20</v>
      </c>
      <c r="G2588" t="s">
        <v>55</v>
      </c>
      <c r="H2588">
        <v>5433</v>
      </c>
      <c r="I2588" t="s">
        <v>81</v>
      </c>
      <c r="J2588">
        <f>VLOOKUP(I2588,Key!$A$1:$C$73,2,FALSE)</f>
        <v>43.058010000000003</v>
      </c>
      <c r="K2588">
        <f>VLOOKUP(I2588,Key!$A$1:$C$73,3,FALSE)</f>
        <v>-87.877300000000005</v>
      </c>
      <c r="L2588" t="s">
        <v>81</v>
      </c>
      <c r="M2588">
        <f>VLOOKUP(L2588,Key!$A$1:$C$73,2,FALSE)</f>
        <v>43.058010000000003</v>
      </c>
      <c r="N2588">
        <f>VLOOKUP(L2588,Key!$A$1:$C$73,3,FALSE)</f>
        <v>-87.877300000000005</v>
      </c>
      <c r="O2588">
        <v>59</v>
      </c>
      <c r="P2588">
        <v>6</v>
      </c>
      <c r="Q2588">
        <v>8.9</v>
      </c>
      <c r="R2588">
        <v>8.4</v>
      </c>
      <c r="S2588">
        <v>354</v>
      </c>
      <c r="T2588">
        <f t="shared" si="360"/>
        <v>-1</v>
      </c>
      <c r="U2588" s="1">
        <v>42841</v>
      </c>
      <c r="V2588" s="13">
        <f t="shared" si="361"/>
        <v>42826</v>
      </c>
      <c r="W2588" s="14">
        <f t="shared" si="362"/>
        <v>42841</v>
      </c>
      <c r="X2588" s="1" t="str">
        <f t="shared" si="363"/>
        <v>Sunday</v>
      </c>
      <c r="Y2588" s="2">
        <v>0.56295138888888896</v>
      </c>
      <c r="Z2588" s="2">
        <f t="shared" si="364"/>
        <v>0.58333333333333326</v>
      </c>
      <c r="AA2588">
        <f>1</f>
        <v>1</v>
      </c>
      <c r="AB2588" s="1">
        <v>42841</v>
      </c>
      <c r="AC2588" s="13">
        <f t="shared" si="365"/>
        <v>42826</v>
      </c>
      <c r="AD2588" s="14">
        <f t="shared" si="366"/>
        <v>42841</v>
      </c>
      <c r="AE2588" s="1" t="str">
        <f t="shared" si="367"/>
        <v>Sunday</v>
      </c>
      <c r="AF2588" s="2">
        <v>0.60380787037037031</v>
      </c>
      <c r="AG2588" s="2">
        <f t="shared" si="368"/>
        <v>0.58333333333333326</v>
      </c>
      <c r="AH2588" t="s">
        <v>25</v>
      </c>
    </row>
    <row r="2589" spans="1:34" x14ac:dyDescent="0.25">
      <c r="A2589">
        <v>1584547</v>
      </c>
      <c r="B2589" t="s">
        <v>54</v>
      </c>
      <c r="E2589">
        <v>26452</v>
      </c>
      <c r="F2589" t="s">
        <v>20</v>
      </c>
      <c r="G2589" t="s">
        <v>55</v>
      </c>
      <c r="H2589">
        <v>5473</v>
      </c>
      <c r="I2589" t="s">
        <v>48</v>
      </c>
      <c r="J2589">
        <f>VLOOKUP(I2589,Key!$A$1:$C$73,2,FALSE)</f>
        <v>43.031320000000001</v>
      </c>
      <c r="K2589">
        <f>VLOOKUP(I2589,Key!$A$1:$C$73,3,FALSE)</f>
        <v>-87.904259999999994</v>
      </c>
      <c r="L2589" t="s">
        <v>85</v>
      </c>
      <c r="M2589">
        <f>VLOOKUP(L2589,Key!$A$1:$C$73,2,FALSE)</f>
        <v>43.053040000000003</v>
      </c>
      <c r="N2589">
        <f>VLOOKUP(L2589,Key!$A$1:$C$73,3,FALSE)</f>
        <v>-87.897660000000002</v>
      </c>
      <c r="O2589">
        <v>48</v>
      </c>
      <c r="P2589">
        <v>6</v>
      </c>
      <c r="Q2589">
        <v>7.2</v>
      </c>
      <c r="R2589">
        <v>6.8</v>
      </c>
      <c r="S2589">
        <v>288</v>
      </c>
      <c r="T2589">
        <f t="shared" si="360"/>
        <v>-1</v>
      </c>
      <c r="U2589" s="1">
        <v>42841</v>
      </c>
      <c r="V2589" s="13">
        <f t="shared" si="361"/>
        <v>42826</v>
      </c>
      <c r="W2589" s="14">
        <f t="shared" si="362"/>
        <v>42841</v>
      </c>
      <c r="X2589" s="1" t="str">
        <f t="shared" si="363"/>
        <v>Sunday</v>
      </c>
      <c r="Y2589" s="2">
        <v>0.58538194444444447</v>
      </c>
      <c r="Z2589" s="2">
        <f t="shared" si="364"/>
        <v>0.58333333333333326</v>
      </c>
      <c r="AA2589">
        <f>1</f>
        <v>1</v>
      </c>
      <c r="AB2589" s="1">
        <v>42841</v>
      </c>
      <c r="AC2589" s="13">
        <f t="shared" si="365"/>
        <v>42826</v>
      </c>
      <c r="AD2589" s="14">
        <f t="shared" si="366"/>
        <v>42841</v>
      </c>
      <c r="AE2589" s="1" t="str">
        <f t="shared" si="367"/>
        <v>Sunday</v>
      </c>
      <c r="AF2589" s="2">
        <v>0.61873842592592598</v>
      </c>
      <c r="AG2589" s="2">
        <f t="shared" si="368"/>
        <v>0.625</v>
      </c>
      <c r="AH2589" t="s">
        <v>23</v>
      </c>
    </row>
    <row r="2590" spans="1:34" x14ac:dyDescent="0.25">
      <c r="A2590">
        <v>1584574</v>
      </c>
      <c r="B2590" t="s">
        <v>54</v>
      </c>
      <c r="E2590">
        <v>53222</v>
      </c>
      <c r="F2590" t="s">
        <v>20</v>
      </c>
      <c r="G2590" t="s">
        <v>55</v>
      </c>
      <c r="H2590">
        <v>114</v>
      </c>
      <c r="I2590" t="s">
        <v>71</v>
      </c>
      <c r="J2590">
        <f>VLOOKUP(I2590,Key!$A$1:$C$73,2,FALSE)</f>
        <v>43.060079999999999</v>
      </c>
      <c r="K2590">
        <f>VLOOKUP(I2590,Key!$A$1:$C$73,3,FALSE)</f>
        <v>-88.027349999999998</v>
      </c>
      <c r="L2590" t="s">
        <v>71</v>
      </c>
      <c r="M2590">
        <f>VLOOKUP(L2590,Key!$A$1:$C$73,2,FALSE)</f>
        <v>43.060079999999999</v>
      </c>
      <c r="N2590">
        <f>VLOOKUP(L2590,Key!$A$1:$C$73,3,FALSE)</f>
        <v>-88.027349999999998</v>
      </c>
      <c r="O2590">
        <v>79</v>
      </c>
      <c r="P2590">
        <v>9</v>
      </c>
      <c r="Q2590">
        <v>11.9</v>
      </c>
      <c r="R2590">
        <v>11.3</v>
      </c>
      <c r="S2590">
        <v>474</v>
      </c>
      <c r="T2590">
        <f t="shared" si="360"/>
        <v>-1</v>
      </c>
      <c r="U2590" s="1">
        <v>42841</v>
      </c>
      <c r="V2590" s="13">
        <f t="shared" si="361"/>
        <v>42826</v>
      </c>
      <c r="W2590" s="14">
        <f t="shared" si="362"/>
        <v>42841</v>
      </c>
      <c r="X2590" s="1" t="str">
        <f t="shared" si="363"/>
        <v>Sunday</v>
      </c>
      <c r="Y2590" s="2">
        <v>0.59100694444444446</v>
      </c>
      <c r="Z2590" s="2">
        <f t="shared" si="364"/>
        <v>0.58333333333333326</v>
      </c>
      <c r="AA2590">
        <f>1</f>
        <v>1</v>
      </c>
      <c r="AB2590" s="1">
        <v>42841</v>
      </c>
      <c r="AC2590" s="13">
        <f t="shared" si="365"/>
        <v>42826</v>
      </c>
      <c r="AD2590" s="14">
        <f t="shared" si="366"/>
        <v>42841</v>
      </c>
      <c r="AE2590" s="1" t="str">
        <f t="shared" si="367"/>
        <v>Sunday</v>
      </c>
      <c r="AF2590" s="2">
        <v>0.64587962962962964</v>
      </c>
      <c r="AG2590" s="2">
        <f t="shared" si="368"/>
        <v>0.66666666666666663</v>
      </c>
      <c r="AH2590" t="s">
        <v>25</v>
      </c>
    </row>
    <row r="2591" spans="1:34" x14ac:dyDescent="0.25">
      <c r="A2591">
        <v>1584789</v>
      </c>
      <c r="B2591" t="s">
        <v>54</v>
      </c>
      <c r="E2591">
        <v>53217</v>
      </c>
      <c r="F2591" t="s">
        <v>20</v>
      </c>
      <c r="G2591" t="s">
        <v>55</v>
      </c>
      <c r="H2591">
        <v>5440</v>
      </c>
      <c r="I2591" t="s">
        <v>22</v>
      </c>
      <c r="J2591">
        <f>VLOOKUP(I2591,Key!$A$1:$C$73,2,FALSE)</f>
        <v>43.058619999999998</v>
      </c>
      <c r="K2591">
        <f>VLOOKUP(I2591,Key!$A$1:$C$73,3,FALSE)</f>
        <v>-87.885319999999993</v>
      </c>
      <c r="L2591" t="s">
        <v>22</v>
      </c>
      <c r="M2591">
        <f>VLOOKUP(L2591,Key!$A$1:$C$73,2,FALSE)</f>
        <v>43.058619999999998</v>
      </c>
      <c r="N2591">
        <f>VLOOKUP(L2591,Key!$A$1:$C$73,3,FALSE)</f>
        <v>-87.885319999999993</v>
      </c>
      <c r="O2591">
        <v>29</v>
      </c>
      <c r="P2591">
        <v>3</v>
      </c>
      <c r="Q2591">
        <v>4.4000000000000004</v>
      </c>
      <c r="R2591">
        <v>4.0999999999999996</v>
      </c>
      <c r="S2591">
        <v>174</v>
      </c>
      <c r="T2591">
        <f t="shared" si="360"/>
        <v>-1</v>
      </c>
      <c r="U2591" s="1">
        <v>42841</v>
      </c>
      <c r="V2591" s="13">
        <f t="shared" si="361"/>
        <v>42826</v>
      </c>
      <c r="W2591" s="14">
        <f t="shared" si="362"/>
        <v>42841</v>
      </c>
      <c r="X2591" s="1" t="str">
        <f t="shared" si="363"/>
        <v>Sunday</v>
      </c>
      <c r="Y2591" s="2">
        <v>0.62736111111111115</v>
      </c>
      <c r="Z2591" s="2">
        <f t="shared" si="364"/>
        <v>0.625</v>
      </c>
      <c r="AA2591">
        <f>1</f>
        <v>1</v>
      </c>
      <c r="AB2591" s="1">
        <v>42841</v>
      </c>
      <c r="AC2591" s="13">
        <f t="shared" si="365"/>
        <v>42826</v>
      </c>
      <c r="AD2591" s="14">
        <f t="shared" si="366"/>
        <v>42841</v>
      </c>
      <c r="AE2591" s="1" t="str">
        <f t="shared" si="367"/>
        <v>Sunday</v>
      </c>
      <c r="AF2591" s="2">
        <v>0.64789351851851851</v>
      </c>
      <c r="AG2591" s="2">
        <f t="shared" si="368"/>
        <v>0.66666666666666663</v>
      </c>
      <c r="AH2591" t="s">
        <v>25</v>
      </c>
    </row>
    <row r="2592" spans="1:34" x14ac:dyDescent="0.25">
      <c r="A2592">
        <v>1584844</v>
      </c>
      <c r="B2592" t="s">
        <v>54</v>
      </c>
      <c r="E2592">
        <v>53202</v>
      </c>
      <c r="F2592" t="s">
        <v>20</v>
      </c>
      <c r="G2592" t="s">
        <v>55</v>
      </c>
      <c r="H2592">
        <v>11074</v>
      </c>
      <c r="I2592" t="s">
        <v>33</v>
      </c>
      <c r="J2592">
        <f>VLOOKUP(I2592,Key!$A$1:$C$73,2,FALSE)</f>
        <v>43.045712999999999</v>
      </c>
      <c r="K2592">
        <f>VLOOKUP(I2592,Key!$A$1:$C$73,3,FALSE)</f>
        <v>-87.899756999999994</v>
      </c>
      <c r="L2592" t="s">
        <v>64</v>
      </c>
      <c r="M2592">
        <f>VLOOKUP(L2592,Key!$A$1:$C$73,2,FALSE)</f>
        <v>43.069021999999997</v>
      </c>
      <c r="N2592">
        <f>VLOOKUP(L2592,Key!$A$1:$C$73,3,FALSE)</f>
        <v>-87.887940999999998</v>
      </c>
      <c r="O2592">
        <v>108</v>
      </c>
      <c r="P2592">
        <v>12</v>
      </c>
      <c r="Q2592">
        <v>16.2</v>
      </c>
      <c r="R2592">
        <v>15.4</v>
      </c>
      <c r="S2592">
        <v>648</v>
      </c>
      <c r="T2592">
        <f t="shared" si="360"/>
        <v>-1</v>
      </c>
      <c r="U2592" s="1">
        <v>42841</v>
      </c>
      <c r="V2592" s="13">
        <f t="shared" si="361"/>
        <v>42826</v>
      </c>
      <c r="W2592" s="14">
        <f t="shared" si="362"/>
        <v>42841</v>
      </c>
      <c r="X2592" s="1" t="str">
        <f t="shared" si="363"/>
        <v>Sunday</v>
      </c>
      <c r="Y2592" s="2">
        <v>0.63603009259259258</v>
      </c>
      <c r="Z2592" s="2">
        <f t="shared" si="364"/>
        <v>0.625</v>
      </c>
      <c r="AA2592">
        <f>1</f>
        <v>1</v>
      </c>
      <c r="AB2592" s="1">
        <v>42841</v>
      </c>
      <c r="AC2592" s="13">
        <f t="shared" si="365"/>
        <v>42826</v>
      </c>
      <c r="AD2592" s="14">
        <f t="shared" si="366"/>
        <v>42841</v>
      </c>
      <c r="AE2592" s="1" t="str">
        <f t="shared" si="367"/>
        <v>Sunday</v>
      </c>
      <c r="AF2592" s="2">
        <v>0.71053240740740742</v>
      </c>
      <c r="AG2592" s="2">
        <f t="shared" si="368"/>
        <v>0.70833333333333326</v>
      </c>
      <c r="AH2592" t="s">
        <v>23</v>
      </c>
    </row>
    <row r="2593" spans="1:34" x14ac:dyDescent="0.25">
      <c r="A2593">
        <v>1584715</v>
      </c>
      <c r="B2593" t="s">
        <v>54</v>
      </c>
      <c r="E2593">
        <v>53216</v>
      </c>
      <c r="F2593" t="s">
        <v>20</v>
      </c>
      <c r="G2593" t="s">
        <v>55</v>
      </c>
      <c r="H2593">
        <v>255</v>
      </c>
      <c r="I2593" t="s">
        <v>81</v>
      </c>
      <c r="J2593">
        <f>VLOOKUP(I2593,Key!$A$1:$C$73,2,FALSE)</f>
        <v>43.058010000000003</v>
      </c>
      <c r="K2593">
        <f>VLOOKUP(I2593,Key!$A$1:$C$73,3,FALSE)</f>
        <v>-87.877300000000005</v>
      </c>
      <c r="L2593" t="s">
        <v>81</v>
      </c>
      <c r="M2593">
        <f>VLOOKUP(L2593,Key!$A$1:$C$73,2,FALSE)</f>
        <v>43.058010000000003</v>
      </c>
      <c r="N2593">
        <f>VLOOKUP(L2593,Key!$A$1:$C$73,3,FALSE)</f>
        <v>-87.877300000000005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f t="shared" si="360"/>
        <v>-1</v>
      </c>
      <c r="U2593" s="1">
        <v>42841</v>
      </c>
      <c r="V2593" s="13">
        <f t="shared" si="361"/>
        <v>42826</v>
      </c>
      <c r="W2593" s="14">
        <f t="shared" si="362"/>
        <v>42841</v>
      </c>
      <c r="X2593" s="1" t="str">
        <f t="shared" si="363"/>
        <v>Sunday</v>
      </c>
      <c r="Y2593" s="2">
        <v>0.66754629629629625</v>
      </c>
      <c r="Z2593" s="2">
        <f t="shared" si="364"/>
        <v>0.66666666666666663</v>
      </c>
      <c r="AA2593">
        <f>1</f>
        <v>1</v>
      </c>
      <c r="AB2593" s="1">
        <v>42841</v>
      </c>
      <c r="AC2593" s="13">
        <f t="shared" si="365"/>
        <v>42826</v>
      </c>
      <c r="AD2593" s="14">
        <f t="shared" si="366"/>
        <v>42841</v>
      </c>
      <c r="AE2593" s="1" t="str">
        <f t="shared" si="367"/>
        <v>Sunday</v>
      </c>
      <c r="AF2593" s="2">
        <v>0.66800925925925936</v>
      </c>
      <c r="AG2593" s="2">
        <f t="shared" si="368"/>
        <v>0.66666666666666663</v>
      </c>
      <c r="AH2593" t="s">
        <v>25</v>
      </c>
    </row>
    <row r="2594" spans="1:34" x14ac:dyDescent="0.25">
      <c r="A2594">
        <v>1561800</v>
      </c>
      <c r="B2594" t="s">
        <v>54</v>
      </c>
      <c r="E2594">
        <v>53217</v>
      </c>
      <c r="F2594" t="s">
        <v>20</v>
      </c>
      <c r="G2594" t="s">
        <v>55</v>
      </c>
      <c r="H2594">
        <v>46</v>
      </c>
      <c r="I2594" t="s">
        <v>21</v>
      </c>
      <c r="J2594">
        <f>VLOOKUP(I2594,Key!$A$1:$C$73,2,FALSE)</f>
        <v>43.074890000000003</v>
      </c>
      <c r="K2594">
        <f>VLOOKUP(I2594,Key!$A$1:$C$73,3,FALSE)</f>
        <v>-87.882810000000006</v>
      </c>
      <c r="L2594" t="s">
        <v>21</v>
      </c>
      <c r="M2594">
        <f>VLOOKUP(L2594,Key!$A$1:$C$73,2,FALSE)</f>
        <v>43.074890000000003</v>
      </c>
      <c r="N2594">
        <f>VLOOKUP(L2594,Key!$A$1:$C$73,3,FALSE)</f>
        <v>-87.882810000000006</v>
      </c>
      <c r="O2594">
        <v>104</v>
      </c>
      <c r="P2594">
        <v>12</v>
      </c>
      <c r="Q2594">
        <v>15.6</v>
      </c>
      <c r="R2594">
        <v>14.8</v>
      </c>
      <c r="S2594">
        <v>624</v>
      </c>
      <c r="T2594">
        <f t="shared" si="360"/>
        <v>-1</v>
      </c>
      <c r="U2594" s="1">
        <v>42841</v>
      </c>
      <c r="V2594" s="13">
        <f t="shared" si="361"/>
        <v>42826</v>
      </c>
      <c r="W2594" s="14">
        <f t="shared" si="362"/>
        <v>42841</v>
      </c>
      <c r="X2594" s="1" t="str">
        <f t="shared" si="363"/>
        <v>Sunday</v>
      </c>
      <c r="Y2594" s="2">
        <v>0.6756712962962963</v>
      </c>
      <c r="Z2594" s="2">
        <f t="shared" si="364"/>
        <v>0.66666666666666663</v>
      </c>
      <c r="AA2594">
        <f>1</f>
        <v>1</v>
      </c>
      <c r="AB2594" s="1">
        <v>42841</v>
      </c>
      <c r="AC2594" s="13">
        <f t="shared" si="365"/>
        <v>42826</v>
      </c>
      <c r="AD2594" s="14">
        <f t="shared" si="366"/>
        <v>42841</v>
      </c>
      <c r="AE2594" s="1" t="str">
        <f t="shared" si="367"/>
        <v>Sunday</v>
      </c>
      <c r="AF2594" s="2">
        <v>0.74790509259259252</v>
      </c>
      <c r="AG2594" s="2">
        <f t="shared" si="368"/>
        <v>0.75</v>
      </c>
      <c r="AH2594" t="s">
        <v>25</v>
      </c>
    </row>
    <row r="2595" spans="1:34" x14ac:dyDescent="0.25">
      <c r="A2595">
        <v>1584770</v>
      </c>
      <c r="B2595" t="s">
        <v>54</v>
      </c>
      <c r="E2595">
        <v>92118</v>
      </c>
      <c r="F2595" t="s">
        <v>20</v>
      </c>
      <c r="G2595" t="s">
        <v>55</v>
      </c>
      <c r="H2595">
        <v>5556</v>
      </c>
      <c r="I2595" t="s">
        <v>36</v>
      </c>
      <c r="J2595">
        <f>VLOOKUP(I2595,Key!$A$1:$C$73,2,FALSE)</f>
        <v>43.03519</v>
      </c>
      <c r="K2595">
        <f>VLOOKUP(I2595,Key!$A$1:$C$73,3,FALSE)</f>
        <v>-87.907390000000007</v>
      </c>
      <c r="L2595" t="s">
        <v>84</v>
      </c>
      <c r="M2595">
        <f>VLOOKUP(L2595,Key!$A$1:$C$73,2,FALSE)</f>
        <v>43.040154000000001</v>
      </c>
      <c r="N2595">
        <f>VLOOKUP(L2595,Key!$A$1:$C$73,3,FALSE)</f>
        <v>-87.932113000000001</v>
      </c>
      <c r="O2595">
        <v>14</v>
      </c>
      <c r="P2595">
        <v>3</v>
      </c>
      <c r="Q2595">
        <v>2.1</v>
      </c>
      <c r="R2595">
        <v>2</v>
      </c>
      <c r="S2595">
        <v>84</v>
      </c>
      <c r="T2595">
        <f t="shared" si="360"/>
        <v>-1</v>
      </c>
      <c r="U2595" s="1">
        <v>42841</v>
      </c>
      <c r="V2595" s="13">
        <f t="shared" si="361"/>
        <v>42826</v>
      </c>
      <c r="W2595" s="14">
        <f t="shared" si="362"/>
        <v>42841</v>
      </c>
      <c r="X2595" s="1" t="str">
        <f t="shared" si="363"/>
        <v>Sunday</v>
      </c>
      <c r="Y2595" s="2">
        <v>0.68829861111111112</v>
      </c>
      <c r="Z2595" s="2">
        <f t="shared" si="364"/>
        <v>0.70833333333333326</v>
      </c>
      <c r="AA2595">
        <f>1</f>
        <v>1</v>
      </c>
      <c r="AB2595" s="1">
        <v>42841</v>
      </c>
      <c r="AC2595" s="13">
        <f t="shared" si="365"/>
        <v>42826</v>
      </c>
      <c r="AD2595" s="14">
        <f t="shared" si="366"/>
        <v>42841</v>
      </c>
      <c r="AE2595" s="1" t="str">
        <f t="shared" si="367"/>
        <v>Sunday</v>
      </c>
      <c r="AF2595" s="2">
        <v>0.69805555555555554</v>
      </c>
      <c r="AG2595" s="2">
        <f t="shared" si="368"/>
        <v>0.70833333333333326</v>
      </c>
      <c r="AH2595" t="s">
        <v>23</v>
      </c>
    </row>
    <row r="2596" spans="1:34" x14ac:dyDescent="0.25">
      <c r="A2596">
        <v>1174784</v>
      </c>
      <c r="B2596" t="s">
        <v>54</v>
      </c>
      <c r="E2596">
        <v>14086</v>
      </c>
      <c r="F2596" t="s">
        <v>20</v>
      </c>
      <c r="G2596" t="s">
        <v>55</v>
      </c>
      <c r="H2596">
        <v>5532</v>
      </c>
      <c r="I2596" t="s">
        <v>84</v>
      </c>
      <c r="J2596">
        <f>VLOOKUP(I2596,Key!$A$1:$C$73,2,FALSE)</f>
        <v>43.040154000000001</v>
      </c>
      <c r="K2596">
        <f>VLOOKUP(I2596,Key!$A$1:$C$73,3,FALSE)</f>
        <v>-87.932113000000001</v>
      </c>
      <c r="L2596" t="s">
        <v>84</v>
      </c>
      <c r="M2596">
        <f>VLOOKUP(L2596,Key!$A$1:$C$73,2,FALSE)</f>
        <v>43.040154000000001</v>
      </c>
      <c r="N2596">
        <f>VLOOKUP(L2596,Key!$A$1:$C$73,3,FALSE)</f>
        <v>-87.932113000000001</v>
      </c>
      <c r="O2596">
        <v>61</v>
      </c>
      <c r="P2596">
        <v>6</v>
      </c>
      <c r="Q2596">
        <v>9.1999999999999993</v>
      </c>
      <c r="R2596">
        <v>8.6999999999999993</v>
      </c>
      <c r="S2596">
        <v>366</v>
      </c>
      <c r="T2596">
        <f t="shared" si="360"/>
        <v>-1</v>
      </c>
      <c r="U2596" s="1">
        <v>42841</v>
      </c>
      <c r="V2596" s="13">
        <f t="shared" si="361"/>
        <v>42826</v>
      </c>
      <c r="W2596" s="14">
        <f t="shared" si="362"/>
        <v>42841</v>
      </c>
      <c r="X2596" s="1" t="str">
        <f t="shared" si="363"/>
        <v>Sunday</v>
      </c>
      <c r="Y2596" s="2">
        <v>0.69621527777777781</v>
      </c>
      <c r="Z2596" s="2">
        <f t="shared" si="364"/>
        <v>0.70833333333333326</v>
      </c>
      <c r="AA2596">
        <f>1</f>
        <v>1</v>
      </c>
      <c r="AB2596" s="1">
        <v>42841</v>
      </c>
      <c r="AC2596" s="13">
        <f t="shared" si="365"/>
        <v>42826</v>
      </c>
      <c r="AD2596" s="14">
        <f t="shared" si="366"/>
        <v>42841</v>
      </c>
      <c r="AE2596" s="1" t="str">
        <f t="shared" si="367"/>
        <v>Sunday</v>
      </c>
      <c r="AF2596" s="2">
        <v>0.73887731481481478</v>
      </c>
      <c r="AG2596" s="2">
        <f t="shared" si="368"/>
        <v>0.75</v>
      </c>
      <c r="AH2596" t="s">
        <v>25</v>
      </c>
    </row>
    <row r="2597" spans="1:34" x14ac:dyDescent="0.25">
      <c r="A2597">
        <v>1585188</v>
      </c>
      <c r="B2597" t="s">
        <v>54</v>
      </c>
      <c r="E2597">
        <v>28451</v>
      </c>
      <c r="F2597" t="s">
        <v>20</v>
      </c>
      <c r="G2597" t="s">
        <v>55</v>
      </c>
      <c r="H2597">
        <v>5444</v>
      </c>
      <c r="I2597" t="s">
        <v>36</v>
      </c>
      <c r="J2597">
        <f>VLOOKUP(I2597,Key!$A$1:$C$73,2,FALSE)</f>
        <v>43.03519</v>
      </c>
      <c r="K2597">
        <f>VLOOKUP(I2597,Key!$A$1:$C$73,3,FALSE)</f>
        <v>-87.907390000000007</v>
      </c>
      <c r="L2597" t="s">
        <v>22</v>
      </c>
      <c r="M2597">
        <f>VLOOKUP(L2597,Key!$A$1:$C$73,2,FALSE)</f>
        <v>43.058619999999998</v>
      </c>
      <c r="N2597">
        <f>VLOOKUP(L2597,Key!$A$1:$C$73,3,FALSE)</f>
        <v>-87.885319999999993</v>
      </c>
      <c r="O2597">
        <v>22</v>
      </c>
      <c r="P2597">
        <v>3</v>
      </c>
      <c r="Q2597">
        <v>3.3</v>
      </c>
      <c r="R2597">
        <v>3.1</v>
      </c>
      <c r="S2597">
        <v>132</v>
      </c>
      <c r="T2597">
        <f t="shared" si="360"/>
        <v>-1</v>
      </c>
      <c r="U2597" s="1">
        <v>42841</v>
      </c>
      <c r="V2597" s="13">
        <f t="shared" si="361"/>
        <v>42826</v>
      </c>
      <c r="W2597" s="14">
        <f t="shared" si="362"/>
        <v>42841</v>
      </c>
      <c r="X2597" s="1" t="str">
        <f t="shared" si="363"/>
        <v>Sunday</v>
      </c>
      <c r="Y2597" s="2">
        <v>0.69633101851851853</v>
      </c>
      <c r="Z2597" s="2">
        <f t="shared" si="364"/>
        <v>0.70833333333333326</v>
      </c>
      <c r="AA2597">
        <f>1</f>
        <v>1</v>
      </c>
      <c r="AB2597" s="1">
        <v>42841</v>
      </c>
      <c r="AC2597" s="13">
        <f t="shared" si="365"/>
        <v>42826</v>
      </c>
      <c r="AD2597" s="14">
        <f t="shared" si="366"/>
        <v>42841</v>
      </c>
      <c r="AE2597" s="1" t="str">
        <f t="shared" si="367"/>
        <v>Sunday</v>
      </c>
      <c r="AF2597" s="2">
        <v>0.71172453703703698</v>
      </c>
      <c r="AG2597" s="2">
        <f t="shared" si="368"/>
        <v>0.70833333333333326</v>
      </c>
      <c r="AH2597" t="s">
        <v>23</v>
      </c>
    </row>
    <row r="2598" spans="1:34" x14ac:dyDescent="0.25">
      <c r="A2598">
        <v>1583533</v>
      </c>
      <c r="B2598" t="s">
        <v>54</v>
      </c>
      <c r="E2598">
        <v>53012</v>
      </c>
      <c r="F2598" t="s">
        <v>20</v>
      </c>
      <c r="G2598" t="s">
        <v>55</v>
      </c>
      <c r="H2598">
        <v>103</v>
      </c>
      <c r="I2598" t="s">
        <v>24</v>
      </c>
      <c r="J2598">
        <f>VLOOKUP(I2598,Key!$A$1:$C$73,2,FALSE)</f>
        <v>43.074655999999997</v>
      </c>
      <c r="K2598">
        <f>VLOOKUP(I2598,Key!$A$1:$C$73,3,FALSE)</f>
        <v>-87.889011999999994</v>
      </c>
      <c r="L2598" t="s">
        <v>24</v>
      </c>
      <c r="M2598">
        <f>VLOOKUP(L2598,Key!$A$1:$C$73,2,FALSE)</f>
        <v>43.074655999999997</v>
      </c>
      <c r="N2598">
        <f>VLOOKUP(L2598,Key!$A$1:$C$73,3,FALSE)</f>
        <v>-87.889011999999994</v>
      </c>
      <c r="O2598">
        <v>133</v>
      </c>
      <c r="P2598">
        <v>15</v>
      </c>
      <c r="Q2598">
        <v>18</v>
      </c>
      <c r="R2598">
        <v>17.100000000000001</v>
      </c>
      <c r="S2598">
        <v>720</v>
      </c>
      <c r="T2598">
        <f t="shared" si="360"/>
        <v>-1</v>
      </c>
      <c r="U2598" s="1">
        <v>42841</v>
      </c>
      <c r="V2598" s="13">
        <f t="shared" si="361"/>
        <v>42826</v>
      </c>
      <c r="W2598" s="14">
        <f t="shared" si="362"/>
        <v>42841</v>
      </c>
      <c r="X2598" s="1" t="str">
        <f t="shared" si="363"/>
        <v>Sunday</v>
      </c>
      <c r="Y2598" s="2">
        <v>0.70414351851851853</v>
      </c>
      <c r="Z2598" s="2">
        <f t="shared" si="364"/>
        <v>0.70833333333333326</v>
      </c>
      <c r="AA2598">
        <f>1</f>
        <v>1</v>
      </c>
      <c r="AB2598" s="1">
        <v>42841</v>
      </c>
      <c r="AC2598" s="13">
        <f t="shared" si="365"/>
        <v>42826</v>
      </c>
      <c r="AD2598" s="14">
        <f t="shared" si="366"/>
        <v>42841</v>
      </c>
      <c r="AE2598" s="1" t="str">
        <f t="shared" si="367"/>
        <v>Sunday</v>
      </c>
      <c r="AF2598" s="2">
        <v>0.79622685185185194</v>
      </c>
      <c r="AG2598" s="2">
        <f t="shared" si="368"/>
        <v>0.79166666666666663</v>
      </c>
      <c r="AH2598" t="s">
        <v>25</v>
      </c>
    </row>
    <row r="2599" spans="1:34" x14ac:dyDescent="0.25">
      <c r="A2599">
        <v>1585266</v>
      </c>
      <c r="B2599" t="s">
        <v>54</v>
      </c>
      <c r="E2599">
        <v>53220</v>
      </c>
      <c r="F2599" t="s">
        <v>20</v>
      </c>
      <c r="G2599" t="s">
        <v>55</v>
      </c>
      <c r="H2599">
        <v>22</v>
      </c>
      <c r="I2599" t="s">
        <v>44</v>
      </c>
      <c r="J2599">
        <f>VLOOKUP(I2599,Key!$A$1:$C$73,2,FALSE)</f>
        <v>43.03886</v>
      </c>
      <c r="K2599">
        <f>VLOOKUP(I2599,Key!$A$1:$C$73,3,FALSE)</f>
        <v>-87.902720000000002</v>
      </c>
      <c r="L2599" t="s">
        <v>44</v>
      </c>
      <c r="M2599">
        <f>VLOOKUP(L2599,Key!$A$1:$C$73,2,FALSE)</f>
        <v>43.03886</v>
      </c>
      <c r="N2599">
        <f>VLOOKUP(L2599,Key!$A$1:$C$73,3,FALSE)</f>
        <v>-87.902720000000002</v>
      </c>
      <c r="O2599">
        <v>56</v>
      </c>
      <c r="P2599">
        <v>6</v>
      </c>
      <c r="Q2599">
        <v>8.4</v>
      </c>
      <c r="R2599">
        <v>8</v>
      </c>
      <c r="S2599">
        <v>336</v>
      </c>
      <c r="T2599">
        <f t="shared" si="360"/>
        <v>-1</v>
      </c>
      <c r="U2599" s="1">
        <v>42841</v>
      </c>
      <c r="V2599" s="13">
        <f t="shared" si="361"/>
        <v>42826</v>
      </c>
      <c r="W2599" s="14">
        <f t="shared" si="362"/>
        <v>42841</v>
      </c>
      <c r="X2599" s="1" t="str">
        <f t="shared" si="363"/>
        <v>Sunday</v>
      </c>
      <c r="Y2599" s="2">
        <v>0.71287037037037038</v>
      </c>
      <c r="Z2599" s="2">
        <f t="shared" si="364"/>
        <v>0.70833333333333326</v>
      </c>
      <c r="AA2599">
        <f>1</f>
        <v>1</v>
      </c>
      <c r="AB2599" s="1">
        <v>42841</v>
      </c>
      <c r="AC2599" s="13">
        <f t="shared" si="365"/>
        <v>42826</v>
      </c>
      <c r="AD2599" s="14">
        <f t="shared" si="366"/>
        <v>42841</v>
      </c>
      <c r="AE2599" s="1" t="str">
        <f t="shared" si="367"/>
        <v>Sunday</v>
      </c>
      <c r="AF2599" s="2">
        <v>0.75189814814814815</v>
      </c>
      <c r="AG2599" s="2">
        <f t="shared" si="368"/>
        <v>0.75</v>
      </c>
      <c r="AH2599" t="s">
        <v>25</v>
      </c>
    </row>
    <row r="2600" spans="1:34" x14ac:dyDescent="0.25">
      <c r="A2600">
        <v>1585586</v>
      </c>
      <c r="B2600" t="s">
        <v>54</v>
      </c>
      <c r="E2600">
        <v>53219</v>
      </c>
      <c r="F2600" t="s">
        <v>20</v>
      </c>
      <c r="G2600" t="s">
        <v>55</v>
      </c>
      <c r="H2600">
        <v>5428</v>
      </c>
      <c r="I2600" t="s">
        <v>83</v>
      </c>
      <c r="J2600">
        <f>VLOOKUP(I2600,Key!$A$1:$C$73,2,FALSE)</f>
        <v>43.026229999999998</v>
      </c>
      <c r="K2600">
        <f>VLOOKUP(I2600,Key!$A$1:$C$73,3,FALSE)</f>
        <v>-87.912809999999993</v>
      </c>
      <c r="L2600" t="s">
        <v>78</v>
      </c>
      <c r="M2600">
        <f>VLOOKUP(L2600,Key!$A$1:$C$73,2,FALSE)</f>
        <v>43.048200000000001</v>
      </c>
      <c r="N2600">
        <f>VLOOKUP(L2600,Key!$A$1:$C$73,3,FALSE)</f>
        <v>-87.900859999999994</v>
      </c>
      <c r="O2600">
        <v>40</v>
      </c>
      <c r="P2600">
        <v>6</v>
      </c>
      <c r="Q2600">
        <v>6</v>
      </c>
      <c r="R2600">
        <v>5.7</v>
      </c>
      <c r="S2600">
        <v>240</v>
      </c>
      <c r="T2600">
        <f t="shared" si="360"/>
        <v>-1</v>
      </c>
      <c r="U2600" s="1">
        <v>42841</v>
      </c>
      <c r="V2600" s="13">
        <f t="shared" si="361"/>
        <v>42826</v>
      </c>
      <c r="W2600" s="14">
        <f t="shared" si="362"/>
        <v>42841</v>
      </c>
      <c r="X2600" s="1" t="str">
        <f t="shared" si="363"/>
        <v>Sunday</v>
      </c>
      <c r="Y2600" s="2">
        <v>0.76438657407407407</v>
      </c>
      <c r="Z2600" s="2">
        <f t="shared" si="364"/>
        <v>0.75</v>
      </c>
      <c r="AA2600">
        <f>1</f>
        <v>1</v>
      </c>
      <c r="AB2600" s="1">
        <v>42841</v>
      </c>
      <c r="AC2600" s="13">
        <f t="shared" si="365"/>
        <v>42826</v>
      </c>
      <c r="AD2600" s="14">
        <f t="shared" si="366"/>
        <v>42841</v>
      </c>
      <c r="AE2600" s="1" t="str">
        <f t="shared" si="367"/>
        <v>Sunday</v>
      </c>
      <c r="AF2600" s="2">
        <v>0.79185185185185192</v>
      </c>
      <c r="AG2600" s="2">
        <f t="shared" si="368"/>
        <v>0.79166666666666663</v>
      </c>
      <c r="AH2600" t="s">
        <v>23</v>
      </c>
    </row>
    <row r="2601" spans="1:34" x14ac:dyDescent="0.25">
      <c r="A2601">
        <v>1585154</v>
      </c>
      <c r="B2601" t="s">
        <v>54</v>
      </c>
      <c r="E2601">
        <v>53215</v>
      </c>
      <c r="F2601" t="s">
        <v>20</v>
      </c>
      <c r="G2601" t="s">
        <v>55</v>
      </c>
      <c r="H2601">
        <v>11047</v>
      </c>
      <c r="I2601" t="s">
        <v>83</v>
      </c>
      <c r="J2601">
        <f>VLOOKUP(I2601,Key!$A$1:$C$73,2,FALSE)</f>
        <v>43.026229999999998</v>
      </c>
      <c r="K2601">
        <f>VLOOKUP(I2601,Key!$A$1:$C$73,3,FALSE)</f>
        <v>-87.912809999999993</v>
      </c>
      <c r="L2601" t="s">
        <v>78</v>
      </c>
      <c r="M2601">
        <f>VLOOKUP(L2601,Key!$A$1:$C$73,2,FALSE)</f>
        <v>43.048200000000001</v>
      </c>
      <c r="N2601">
        <f>VLOOKUP(L2601,Key!$A$1:$C$73,3,FALSE)</f>
        <v>-87.900859999999994</v>
      </c>
      <c r="O2601">
        <v>39</v>
      </c>
      <c r="P2601">
        <v>6</v>
      </c>
      <c r="Q2601">
        <v>5.9</v>
      </c>
      <c r="R2601">
        <v>5.6</v>
      </c>
      <c r="S2601">
        <v>234</v>
      </c>
      <c r="T2601">
        <f t="shared" si="360"/>
        <v>-1</v>
      </c>
      <c r="U2601" s="1">
        <v>42841</v>
      </c>
      <c r="V2601" s="13">
        <f t="shared" si="361"/>
        <v>42826</v>
      </c>
      <c r="W2601" s="14">
        <f t="shared" si="362"/>
        <v>42841</v>
      </c>
      <c r="X2601" s="1" t="str">
        <f t="shared" si="363"/>
        <v>Sunday</v>
      </c>
      <c r="Y2601" s="2">
        <v>0.76490740740740737</v>
      </c>
      <c r="Z2601" s="2">
        <f t="shared" si="364"/>
        <v>0.75</v>
      </c>
      <c r="AA2601">
        <f>1</f>
        <v>1</v>
      </c>
      <c r="AB2601" s="1">
        <v>42841</v>
      </c>
      <c r="AC2601" s="13">
        <f t="shared" si="365"/>
        <v>42826</v>
      </c>
      <c r="AD2601" s="14">
        <f t="shared" si="366"/>
        <v>42841</v>
      </c>
      <c r="AE2601" s="1" t="str">
        <f t="shared" si="367"/>
        <v>Sunday</v>
      </c>
      <c r="AF2601" s="2">
        <v>0.79192129629629626</v>
      </c>
      <c r="AG2601" s="2">
        <f t="shared" si="368"/>
        <v>0.79166666666666663</v>
      </c>
      <c r="AH2601" t="s">
        <v>23</v>
      </c>
    </row>
    <row r="2602" spans="1:34" x14ac:dyDescent="0.25">
      <c r="A2602">
        <v>1585601</v>
      </c>
      <c r="B2602" t="s">
        <v>54</v>
      </c>
      <c r="E2602">
        <v>53204</v>
      </c>
      <c r="F2602" t="s">
        <v>20</v>
      </c>
      <c r="G2602" t="s">
        <v>55</v>
      </c>
      <c r="H2602">
        <v>5487</v>
      </c>
      <c r="I2602" t="s">
        <v>77</v>
      </c>
      <c r="J2602">
        <f>VLOOKUP(I2602,Key!$A$1:$C$73,2,FALSE)</f>
        <v>43.036900000000003</v>
      </c>
      <c r="K2602">
        <f>VLOOKUP(I2602,Key!$A$1:$C$73,3,FALSE)</f>
        <v>-87.89667</v>
      </c>
      <c r="L2602" t="s">
        <v>77</v>
      </c>
      <c r="M2602">
        <f>VLOOKUP(L2602,Key!$A$1:$C$73,2,FALSE)</f>
        <v>43.036900000000003</v>
      </c>
      <c r="N2602">
        <f>VLOOKUP(L2602,Key!$A$1:$C$73,3,FALSE)</f>
        <v>-87.89667</v>
      </c>
      <c r="O2602">
        <v>17</v>
      </c>
      <c r="P2602">
        <v>3</v>
      </c>
      <c r="Q2602">
        <v>2.6</v>
      </c>
      <c r="R2602">
        <v>2.4</v>
      </c>
      <c r="S2602">
        <v>102</v>
      </c>
      <c r="T2602">
        <f t="shared" si="360"/>
        <v>-1</v>
      </c>
      <c r="U2602" s="1">
        <v>42841</v>
      </c>
      <c r="V2602" s="13">
        <f t="shared" si="361"/>
        <v>42826</v>
      </c>
      <c r="W2602" s="14">
        <f t="shared" si="362"/>
        <v>42841</v>
      </c>
      <c r="X2602" s="1" t="str">
        <f t="shared" si="363"/>
        <v>Sunday</v>
      </c>
      <c r="Y2602" s="2">
        <v>0.76641203703703698</v>
      </c>
      <c r="Z2602" s="2">
        <f t="shared" si="364"/>
        <v>0.75</v>
      </c>
      <c r="AA2602">
        <f>1</f>
        <v>1</v>
      </c>
      <c r="AB2602" s="1">
        <v>42841</v>
      </c>
      <c r="AC2602" s="13">
        <f t="shared" si="365"/>
        <v>42826</v>
      </c>
      <c r="AD2602" s="14">
        <f t="shared" si="366"/>
        <v>42841</v>
      </c>
      <c r="AE2602" s="1" t="str">
        <f t="shared" si="367"/>
        <v>Sunday</v>
      </c>
      <c r="AF2602" s="2">
        <v>0.77814814814814814</v>
      </c>
      <c r="AG2602" s="2">
        <f t="shared" si="368"/>
        <v>0.79166666666666663</v>
      </c>
      <c r="AH2602" t="s">
        <v>25</v>
      </c>
    </row>
    <row r="2603" spans="1:34" x14ac:dyDescent="0.25">
      <c r="A2603">
        <v>1585676</v>
      </c>
      <c r="B2603" t="s">
        <v>54</v>
      </c>
      <c r="E2603">
        <v>53208</v>
      </c>
      <c r="F2603" t="s">
        <v>20</v>
      </c>
      <c r="G2603" t="s">
        <v>55</v>
      </c>
      <c r="H2603">
        <v>237</v>
      </c>
      <c r="I2603" t="s">
        <v>76</v>
      </c>
      <c r="J2603">
        <f>VLOOKUP(I2603,Key!$A$1:$C$73,2,FALSE)</f>
        <v>43.02948</v>
      </c>
      <c r="K2603">
        <f>VLOOKUP(I2603,Key!$A$1:$C$73,3,FALSE)</f>
        <v>-87.912819999999996</v>
      </c>
      <c r="L2603" t="s">
        <v>76</v>
      </c>
      <c r="M2603">
        <f>VLOOKUP(L2603,Key!$A$1:$C$73,2,FALSE)</f>
        <v>43.02948</v>
      </c>
      <c r="N2603">
        <f>VLOOKUP(L2603,Key!$A$1:$C$73,3,FALSE)</f>
        <v>-87.912819999999996</v>
      </c>
      <c r="O2603">
        <v>25</v>
      </c>
      <c r="P2603">
        <v>3</v>
      </c>
      <c r="Q2603">
        <v>3.8</v>
      </c>
      <c r="R2603">
        <v>3.6</v>
      </c>
      <c r="S2603">
        <v>150</v>
      </c>
      <c r="T2603">
        <f t="shared" si="360"/>
        <v>-1</v>
      </c>
      <c r="U2603" s="1">
        <v>42841</v>
      </c>
      <c r="V2603" s="13">
        <f t="shared" si="361"/>
        <v>42826</v>
      </c>
      <c r="W2603" s="14">
        <f t="shared" si="362"/>
        <v>42841</v>
      </c>
      <c r="X2603" s="1" t="str">
        <f t="shared" si="363"/>
        <v>Sunday</v>
      </c>
      <c r="Y2603" s="2">
        <v>0.78710648148148143</v>
      </c>
      <c r="Z2603" s="2">
        <f t="shared" si="364"/>
        <v>0.79166666666666663</v>
      </c>
      <c r="AA2603">
        <f>1</f>
        <v>1</v>
      </c>
      <c r="AB2603" s="1">
        <v>42841</v>
      </c>
      <c r="AC2603" s="13">
        <f t="shared" si="365"/>
        <v>42826</v>
      </c>
      <c r="AD2603" s="14">
        <f t="shared" si="366"/>
        <v>42841</v>
      </c>
      <c r="AE2603" s="1" t="str">
        <f t="shared" si="367"/>
        <v>Sunday</v>
      </c>
      <c r="AF2603" s="2">
        <v>0.80459490740740736</v>
      </c>
      <c r="AG2603" s="2">
        <f t="shared" si="368"/>
        <v>0.79166666666666663</v>
      </c>
      <c r="AH2603" t="s">
        <v>25</v>
      </c>
    </row>
    <row r="2604" spans="1:34" x14ac:dyDescent="0.25">
      <c r="A2604">
        <v>1585762</v>
      </c>
      <c r="B2604" t="s">
        <v>54</v>
      </c>
      <c r="E2604">
        <v>53210</v>
      </c>
      <c r="F2604" t="s">
        <v>20</v>
      </c>
      <c r="G2604" t="s">
        <v>55</v>
      </c>
      <c r="H2604">
        <v>11141</v>
      </c>
      <c r="I2604" t="s">
        <v>73</v>
      </c>
      <c r="J2604">
        <f>VLOOKUP(I2604,Key!$A$1:$C$73,2,FALSE)</f>
        <v>43.060580000000002</v>
      </c>
      <c r="K2604">
        <f>VLOOKUP(I2604,Key!$A$1:$C$73,3,FALSE)</f>
        <v>-87.998589999999993</v>
      </c>
      <c r="L2604" t="s">
        <v>73</v>
      </c>
      <c r="M2604">
        <f>VLOOKUP(L2604,Key!$A$1:$C$73,2,FALSE)</f>
        <v>43.060580000000002</v>
      </c>
      <c r="N2604">
        <f>VLOOKUP(L2604,Key!$A$1:$C$73,3,FALSE)</f>
        <v>-87.998589999999993</v>
      </c>
      <c r="O2604">
        <v>35</v>
      </c>
      <c r="P2604">
        <v>6</v>
      </c>
      <c r="Q2604">
        <v>5.3</v>
      </c>
      <c r="R2604">
        <v>5</v>
      </c>
      <c r="S2604">
        <v>210</v>
      </c>
      <c r="T2604">
        <f t="shared" si="360"/>
        <v>-1</v>
      </c>
      <c r="U2604" s="1">
        <v>42841</v>
      </c>
      <c r="V2604" s="13">
        <f t="shared" si="361"/>
        <v>42826</v>
      </c>
      <c r="W2604" s="14">
        <f t="shared" si="362"/>
        <v>42841</v>
      </c>
      <c r="X2604" s="1" t="str">
        <f t="shared" si="363"/>
        <v>Sunday</v>
      </c>
      <c r="Y2604" s="2">
        <v>0.81119212962962972</v>
      </c>
      <c r="Z2604" s="2">
        <f t="shared" si="364"/>
        <v>0.79166666666666663</v>
      </c>
      <c r="AA2604">
        <f>1</f>
        <v>1</v>
      </c>
      <c r="AB2604" s="1">
        <v>42841</v>
      </c>
      <c r="AC2604" s="13">
        <f t="shared" si="365"/>
        <v>42826</v>
      </c>
      <c r="AD2604" s="14">
        <f t="shared" si="366"/>
        <v>42841</v>
      </c>
      <c r="AE2604" s="1" t="str">
        <f t="shared" si="367"/>
        <v>Sunday</v>
      </c>
      <c r="AF2604" s="2">
        <v>0.83567129629629633</v>
      </c>
      <c r="AG2604" s="2">
        <f t="shared" si="368"/>
        <v>0.83333333333333326</v>
      </c>
      <c r="AH2604" t="s">
        <v>25</v>
      </c>
    </row>
    <row r="2605" spans="1:34" x14ac:dyDescent="0.25">
      <c r="A2605">
        <v>1586012</v>
      </c>
      <c r="B2605" t="s">
        <v>54</v>
      </c>
      <c r="E2605">
        <v>53211</v>
      </c>
      <c r="F2605" t="s">
        <v>20</v>
      </c>
      <c r="G2605" t="s">
        <v>55</v>
      </c>
      <c r="H2605">
        <v>11049</v>
      </c>
      <c r="I2605" t="s">
        <v>42</v>
      </c>
      <c r="J2605">
        <f>VLOOKUP(I2605,Key!$A$1:$C$73,2,FALSE)</f>
        <v>43.038719999999998</v>
      </c>
      <c r="K2605">
        <f>VLOOKUP(I2605,Key!$A$1:$C$73,3,FALSE)</f>
        <v>-87.905339999999995</v>
      </c>
      <c r="L2605" t="s">
        <v>42</v>
      </c>
      <c r="M2605">
        <f>VLOOKUP(L2605,Key!$A$1:$C$73,2,FALSE)</f>
        <v>43.038719999999998</v>
      </c>
      <c r="N2605">
        <f>VLOOKUP(L2605,Key!$A$1:$C$73,3,FALSE)</f>
        <v>-87.905339999999995</v>
      </c>
      <c r="O2605">
        <v>76</v>
      </c>
      <c r="P2605">
        <v>9</v>
      </c>
      <c r="Q2605">
        <v>11.4</v>
      </c>
      <c r="R2605">
        <v>10.8</v>
      </c>
      <c r="S2605">
        <v>456</v>
      </c>
      <c r="T2605">
        <f t="shared" si="360"/>
        <v>-1</v>
      </c>
      <c r="U2605" s="1">
        <v>42841</v>
      </c>
      <c r="V2605" s="13">
        <f t="shared" si="361"/>
        <v>42826</v>
      </c>
      <c r="W2605" s="14">
        <f t="shared" si="362"/>
        <v>42841</v>
      </c>
      <c r="X2605" s="1" t="str">
        <f t="shared" si="363"/>
        <v>Sunday</v>
      </c>
      <c r="Y2605" s="2">
        <v>0.97539351851851841</v>
      </c>
      <c r="Z2605" s="2">
        <f t="shared" si="364"/>
        <v>0.95833333333333326</v>
      </c>
      <c r="AA2605">
        <f>1</f>
        <v>1</v>
      </c>
      <c r="AB2605" s="1">
        <v>42842</v>
      </c>
      <c r="AC2605" s="13">
        <f t="shared" si="365"/>
        <v>42826</v>
      </c>
      <c r="AD2605" s="14">
        <f t="shared" si="366"/>
        <v>42842</v>
      </c>
      <c r="AE2605" s="1" t="str">
        <f t="shared" si="367"/>
        <v>Monday</v>
      </c>
      <c r="AF2605" s="2">
        <v>2.8078703703703703E-2</v>
      </c>
      <c r="AG2605" s="2">
        <f t="shared" si="368"/>
        <v>4.1666666666666664E-2</v>
      </c>
      <c r="AH2605" t="s">
        <v>25</v>
      </c>
    </row>
    <row r="2606" spans="1:34" x14ac:dyDescent="0.25">
      <c r="A2606">
        <v>1586181</v>
      </c>
      <c r="B2606" t="s">
        <v>54</v>
      </c>
      <c r="E2606">
        <v>33071</v>
      </c>
      <c r="F2606" t="s">
        <v>20</v>
      </c>
      <c r="G2606" t="s">
        <v>55</v>
      </c>
      <c r="H2606">
        <v>271</v>
      </c>
      <c r="I2606" t="s">
        <v>85</v>
      </c>
      <c r="J2606">
        <f>VLOOKUP(I2606,Key!$A$1:$C$73,2,FALSE)</f>
        <v>43.053040000000003</v>
      </c>
      <c r="K2606">
        <f>VLOOKUP(I2606,Key!$A$1:$C$73,3,FALSE)</f>
        <v>-87.897660000000002</v>
      </c>
      <c r="L2606" t="s">
        <v>37</v>
      </c>
      <c r="M2606">
        <f>VLOOKUP(L2606,Key!$A$1:$C$73,2,FALSE)</f>
        <v>43.049230000000001</v>
      </c>
      <c r="N2606">
        <f>VLOOKUP(L2606,Key!$A$1:$C$73,3,FALSE)</f>
        <v>-87.911940000000001</v>
      </c>
      <c r="O2606">
        <v>52</v>
      </c>
      <c r="P2606">
        <v>6</v>
      </c>
      <c r="Q2606">
        <v>7.8</v>
      </c>
      <c r="R2606">
        <v>7.4</v>
      </c>
      <c r="S2606">
        <v>312</v>
      </c>
      <c r="T2606">
        <f t="shared" si="360"/>
        <v>-1</v>
      </c>
      <c r="U2606" s="1">
        <v>42842</v>
      </c>
      <c r="V2606" s="13">
        <f t="shared" si="361"/>
        <v>42826</v>
      </c>
      <c r="W2606" s="14">
        <f t="shared" si="362"/>
        <v>42842</v>
      </c>
      <c r="X2606" s="1" t="str">
        <f t="shared" si="363"/>
        <v>Monday</v>
      </c>
      <c r="Y2606" s="2">
        <v>0.4387152777777778</v>
      </c>
      <c r="Z2606" s="2">
        <f t="shared" si="364"/>
        <v>0.45833333333333331</v>
      </c>
      <c r="AA2606">
        <f>1</f>
        <v>1</v>
      </c>
      <c r="AB2606" s="1">
        <v>42842</v>
      </c>
      <c r="AC2606" s="13">
        <f t="shared" si="365"/>
        <v>42826</v>
      </c>
      <c r="AD2606" s="14">
        <f t="shared" si="366"/>
        <v>42842</v>
      </c>
      <c r="AE2606" s="1" t="str">
        <f t="shared" si="367"/>
        <v>Monday</v>
      </c>
      <c r="AF2606" s="2">
        <v>0.47497685185185184</v>
      </c>
      <c r="AG2606" s="2">
        <f t="shared" si="368"/>
        <v>0.45833333333333331</v>
      </c>
      <c r="AH2606" t="s">
        <v>23</v>
      </c>
    </row>
    <row r="2607" spans="1:34" x14ac:dyDescent="0.25">
      <c r="A2607">
        <v>1567461</v>
      </c>
      <c r="B2607" t="s">
        <v>54</v>
      </c>
      <c r="E2607">
        <v>53233</v>
      </c>
      <c r="F2607" t="s">
        <v>20</v>
      </c>
      <c r="G2607" t="s">
        <v>55</v>
      </c>
      <c r="H2607">
        <v>11101</v>
      </c>
      <c r="I2607" t="s">
        <v>38</v>
      </c>
      <c r="J2607">
        <f>VLOOKUP(I2607,Key!$A$1:$C$73,2,FALSE)</f>
        <v>43.038649999999997</v>
      </c>
      <c r="K2607">
        <f>VLOOKUP(I2607,Key!$A$1:$C$73,3,FALSE)</f>
        <v>-87.921930000000003</v>
      </c>
      <c r="L2607" t="s">
        <v>38</v>
      </c>
      <c r="M2607">
        <f>VLOOKUP(L2607,Key!$A$1:$C$73,2,FALSE)</f>
        <v>43.038649999999997</v>
      </c>
      <c r="N2607">
        <f>VLOOKUP(L2607,Key!$A$1:$C$73,3,FALSE)</f>
        <v>-87.921930000000003</v>
      </c>
      <c r="O2607">
        <v>15</v>
      </c>
      <c r="P2607">
        <v>3</v>
      </c>
      <c r="Q2607">
        <v>2.2999999999999998</v>
      </c>
      <c r="R2607">
        <v>2.1</v>
      </c>
      <c r="S2607">
        <v>90</v>
      </c>
      <c r="T2607">
        <f t="shared" si="360"/>
        <v>-1</v>
      </c>
      <c r="U2607" s="1">
        <v>42842</v>
      </c>
      <c r="V2607" s="13">
        <f t="shared" si="361"/>
        <v>42826</v>
      </c>
      <c r="W2607" s="14">
        <f t="shared" si="362"/>
        <v>42842</v>
      </c>
      <c r="X2607" s="1" t="str">
        <f t="shared" si="363"/>
        <v>Monday</v>
      </c>
      <c r="Y2607" s="2">
        <v>0.54281250000000003</v>
      </c>
      <c r="Z2607" s="2">
        <f t="shared" si="364"/>
        <v>0.54166666666666663</v>
      </c>
      <c r="AA2607">
        <f>1</f>
        <v>1</v>
      </c>
      <c r="AB2607" s="1">
        <v>42842</v>
      </c>
      <c r="AC2607" s="13">
        <f t="shared" si="365"/>
        <v>42826</v>
      </c>
      <c r="AD2607" s="14">
        <f t="shared" si="366"/>
        <v>42842</v>
      </c>
      <c r="AE2607" s="1" t="str">
        <f t="shared" si="367"/>
        <v>Monday</v>
      </c>
      <c r="AF2607" s="2">
        <v>0.55298611111111107</v>
      </c>
      <c r="AG2607" s="2">
        <f t="shared" si="368"/>
        <v>0.54166666666666663</v>
      </c>
      <c r="AH2607" t="s">
        <v>25</v>
      </c>
    </row>
    <row r="2608" spans="1:34" x14ac:dyDescent="0.25">
      <c r="A2608">
        <v>1581014</v>
      </c>
      <c r="B2608" t="s">
        <v>54</v>
      </c>
      <c r="E2608">
        <v>2130</v>
      </c>
      <c r="F2608" t="s">
        <v>20</v>
      </c>
      <c r="G2608" t="s">
        <v>55</v>
      </c>
      <c r="H2608">
        <v>11050</v>
      </c>
      <c r="I2608" t="s">
        <v>62</v>
      </c>
      <c r="J2608">
        <f>VLOOKUP(I2608,Key!$A$1:$C$73,2,FALSE)</f>
        <v>43.052460000000004</v>
      </c>
      <c r="K2608">
        <f>VLOOKUP(I2608,Key!$A$1:$C$73,3,FALSE)</f>
        <v>-87.891000000000005</v>
      </c>
      <c r="L2608" t="s">
        <v>77</v>
      </c>
      <c r="M2608">
        <f>VLOOKUP(L2608,Key!$A$1:$C$73,2,FALSE)</f>
        <v>43.036900000000003</v>
      </c>
      <c r="N2608">
        <f>VLOOKUP(L2608,Key!$A$1:$C$73,3,FALSE)</f>
        <v>-87.89667</v>
      </c>
      <c r="O2608">
        <v>26</v>
      </c>
      <c r="P2608">
        <v>3</v>
      </c>
      <c r="Q2608">
        <v>3.9</v>
      </c>
      <c r="R2608">
        <v>3.7</v>
      </c>
      <c r="S2608">
        <v>156</v>
      </c>
      <c r="T2608">
        <f t="shared" si="360"/>
        <v>-1</v>
      </c>
      <c r="U2608" s="1">
        <v>42842</v>
      </c>
      <c r="V2608" s="13">
        <f t="shared" si="361"/>
        <v>42826</v>
      </c>
      <c r="W2608" s="14">
        <f t="shared" si="362"/>
        <v>42842</v>
      </c>
      <c r="X2608" s="1" t="str">
        <f t="shared" si="363"/>
        <v>Monday</v>
      </c>
      <c r="Y2608" s="2">
        <v>0.7003935185185185</v>
      </c>
      <c r="Z2608" s="2">
        <f t="shared" si="364"/>
        <v>0.70833333333333326</v>
      </c>
      <c r="AA2608">
        <f>1</f>
        <v>1</v>
      </c>
      <c r="AB2608" s="1">
        <v>42842</v>
      </c>
      <c r="AC2608" s="13">
        <f t="shared" si="365"/>
        <v>42826</v>
      </c>
      <c r="AD2608" s="14">
        <f t="shared" si="366"/>
        <v>42842</v>
      </c>
      <c r="AE2608" s="1" t="str">
        <f t="shared" si="367"/>
        <v>Monday</v>
      </c>
      <c r="AF2608" s="2">
        <v>0.71827546296296296</v>
      </c>
      <c r="AG2608" s="2">
        <f t="shared" si="368"/>
        <v>0.70833333333333326</v>
      </c>
      <c r="AH2608" t="s">
        <v>23</v>
      </c>
    </row>
    <row r="2609" spans="1:34" x14ac:dyDescent="0.25">
      <c r="A2609">
        <v>1600484</v>
      </c>
      <c r="B2609" t="s">
        <v>54</v>
      </c>
      <c r="E2609">
        <v>53017</v>
      </c>
      <c r="F2609" t="s">
        <v>20</v>
      </c>
      <c r="G2609" t="s">
        <v>55</v>
      </c>
      <c r="H2609">
        <v>5712</v>
      </c>
      <c r="I2609" t="s">
        <v>62</v>
      </c>
      <c r="J2609">
        <f>VLOOKUP(I2609,Key!$A$1:$C$73,2,FALSE)</f>
        <v>43.052460000000004</v>
      </c>
      <c r="K2609">
        <f>VLOOKUP(I2609,Key!$A$1:$C$73,3,FALSE)</f>
        <v>-87.891000000000005</v>
      </c>
      <c r="L2609" t="s">
        <v>62</v>
      </c>
      <c r="M2609">
        <f>VLOOKUP(L2609,Key!$A$1:$C$73,2,FALSE)</f>
        <v>43.052460000000004</v>
      </c>
      <c r="N2609">
        <f>VLOOKUP(L2609,Key!$A$1:$C$73,3,FALSE)</f>
        <v>-87.891000000000005</v>
      </c>
      <c r="O2609">
        <v>40</v>
      </c>
      <c r="P2609">
        <v>0</v>
      </c>
      <c r="Q2609">
        <v>6</v>
      </c>
      <c r="R2609">
        <v>5.7</v>
      </c>
      <c r="S2609">
        <v>240</v>
      </c>
      <c r="T2609">
        <f t="shared" si="360"/>
        <v>-1</v>
      </c>
      <c r="U2609" s="1">
        <v>42851</v>
      </c>
      <c r="V2609" s="13">
        <f t="shared" si="361"/>
        <v>42826</v>
      </c>
      <c r="W2609" s="14">
        <f t="shared" si="362"/>
        <v>42851</v>
      </c>
      <c r="X2609" s="1" t="str">
        <f t="shared" si="363"/>
        <v>Wednesday</v>
      </c>
      <c r="Y2609" s="2">
        <v>0.86709490740740736</v>
      </c>
      <c r="Z2609" s="2">
        <f t="shared" si="364"/>
        <v>0.875</v>
      </c>
      <c r="AA2609">
        <f>1</f>
        <v>1</v>
      </c>
      <c r="AB2609" s="1">
        <v>42851</v>
      </c>
      <c r="AC2609" s="13">
        <f t="shared" si="365"/>
        <v>42826</v>
      </c>
      <c r="AD2609" s="14">
        <f t="shared" si="366"/>
        <v>42851</v>
      </c>
      <c r="AE2609" s="1" t="str">
        <f t="shared" si="367"/>
        <v>Wednesday</v>
      </c>
      <c r="AF2609" s="2">
        <v>0.89457175925925936</v>
      </c>
      <c r="AG2609" s="2">
        <f t="shared" si="368"/>
        <v>0.875</v>
      </c>
      <c r="AH2609" t="s">
        <v>25</v>
      </c>
    </row>
    <row r="2610" spans="1:34" x14ac:dyDescent="0.25">
      <c r="A2610">
        <v>1584648</v>
      </c>
      <c r="B2610" t="s">
        <v>54</v>
      </c>
      <c r="E2610">
        <v>53714</v>
      </c>
      <c r="F2610" t="s">
        <v>20</v>
      </c>
      <c r="G2610" t="s">
        <v>55</v>
      </c>
      <c r="H2610">
        <v>146</v>
      </c>
      <c r="I2610" t="s">
        <v>62</v>
      </c>
      <c r="J2610">
        <f>VLOOKUP(I2610,Key!$A$1:$C$73,2,FALSE)</f>
        <v>43.052460000000004</v>
      </c>
      <c r="K2610">
        <f>VLOOKUP(I2610,Key!$A$1:$C$73,3,FALSE)</f>
        <v>-87.891000000000005</v>
      </c>
      <c r="L2610" t="s">
        <v>81</v>
      </c>
      <c r="M2610">
        <f>VLOOKUP(L2610,Key!$A$1:$C$73,2,FALSE)</f>
        <v>43.058010000000003</v>
      </c>
      <c r="N2610">
        <f>VLOOKUP(L2610,Key!$A$1:$C$73,3,FALSE)</f>
        <v>-87.877300000000005</v>
      </c>
      <c r="O2610">
        <v>46</v>
      </c>
      <c r="P2610">
        <v>0</v>
      </c>
      <c r="Q2610">
        <v>6.9</v>
      </c>
      <c r="R2610">
        <v>6.6</v>
      </c>
      <c r="S2610">
        <v>276</v>
      </c>
      <c r="T2610">
        <f t="shared" si="360"/>
        <v>-1</v>
      </c>
      <c r="U2610" s="1">
        <v>42841</v>
      </c>
      <c r="V2610" s="13">
        <f t="shared" si="361"/>
        <v>42826</v>
      </c>
      <c r="W2610" s="14">
        <f t="shared" si="362"/>
        <v>42841</v>
      </c>
      <c r="X2610" s="1" t="str">
        <f t="shared" si="363"/>
        <v>Sunday</v>
      </c>
      <c r="Y2610" s="2">
        <v>0.60385416666666669</v>
      </c>
      <c r="Z2610" s="2">
        <f t="shared" si="364"/>
        <v>0.58333333333333326</v>
      </c>
      <c r="AA2610">
        <f>1</f>
        <v>1</v>
      </c>
      <c r="AB2610" s="1">
        <v>42841</v>
      </c>
      <c r="AC2610" s="13">
        <f t="shared" si="365"/>
        <v>42826</v>
      </c>
      <c r="AD2610" s="14">
        <f t="shared" si="366"/>
        <v>42841</v>
      </c>
      <c r="AE2610" s="1" t="str">
        <f t="shared" si="367"/>
        <v>Sunday</v>
      </c>
      <c r="AF2610" s="2">
        <v>0.63577546296296295</v>
      </c>
      <c r="AG2610" s="2">
        <f t="shared" si="368"/>
        <v>0.625</v>
      </c>
      <c r="AH2610" t="s">
        <v>23</v>
      </c>
    </row>
    <row r="2611" spans="1:34" x14ac:dyDescent="0.25">
      <c r="A2611">
        <v>1574269</v>
      </c>
      <c r="B2611" t="s">
        <v>54</v>
      </c>
      <c r="E2611">
        <v>53233</v>
      </c>
      <c r="F2611" t="s">
        <v>20</v>
      </c>
      <c r="G2611" t="s">
        <v>55</v>
      </c>
      <c r="H2611">
        <v>231</v>
      </c>
      <c r="I2611" t="s">
        <v>84</v>
      </c>
      <c r="J2611">
        <f>VLOOKUP(I2611,Key!$A$1:$C$73,2,FALSE)</f>
        <v>43.040154000000001</v>
      </c>
      <c r="K2611">
        <f>VLOOKUP(I2611,Key!$A$1:$C$73,3,FALSE)</f>
        <v>-87.932113000000001</v>
      </c>
      <c r="L2611" t="s">
        <v>52</v>
      </c>
      <c r="M2611">
        <f>VLOOKUP(L2611,Key!$A$1:$C$73,2,FALSE)</f>
        <v>43.042490000000001</v>
      </c>
      <c r="N2611">
        <f>VLOOKUP(L2611,Key!$A$1:$C$73,3,FALSE)</f>
        <v>-87.909959999999998</v>
      </c>
      <c r="O2611">
        <v>8</v>
      </c>
      <c r="P2611">
        <v>0</v>
      </c>
      <c r="Q2611">
        <v>1.2</v>
      </c>
      <c r="R2611">
        <v>1.1000000000000001</v>
      </c>
      <c r="S2611">
        <v>48</v>
      </c>
      <c r="T2611">
        <f t="shared" si="360"/>
        <v>-1</v>
      </c>
      <c r="U2611" s="1">
        <v>42835</v>
      </c>
      <c r="V2611" s="13">
        <f t="shared" si="361"/>
        <v>42826</v>
      </c>
      <c r="W2611" s="14">
        <f t="shared" si="362"/>
        <v>42835</v>
      </c>
      <c r="X2611" s="1" t="str">
        <f t="shared" si="363"/>
        <v>Monday</v>
      </c>
      <c r="Y2611" s="2">
        <v>0.45781250000000001</v>
      </c>
      <c r="Z2611" s="2">
        <f t="shared" si="364"/>
        <v>0.45833333333333331</v>
      </c>
      <c r="AA2611">
        <f>1</f>
        <v>1</v>
      </c>
      <c r="AB2611" s="1">
        <v>42835</v>
      </c>
      <c r="AC2611" s="13">
        <f t="shared" si="365"/>
        <v>42826</v>
      </c>
      <c r="AD2611" s="14">
        <f t="shared" si="366"/>
        <v>42835</v>
      </c>
      <c r="AE2611" s="1" t="str">
        <f t="shared" si="367"/>
        <v>Monday</v>
      </c>
      <c r="AF2611" s="2">
        <v>0.46380787037037036</v>
      </c>
      <c r="AG2611" s="2">
        <f t="shared" si="368"/>
        <v>0.45833333333333331</v>
      </c>
      <c r="AH2611" t="s">
        <v>23</v>
      </c>
    </row>
    <row r="2612" spans="1:34" x14ac:dyDescent="0.25">
      <c r="A2612">
        <v>1574075</v>
      </c>
      <c r="B2612" t="s">
        <v>54</v>
      </c>
      <c r="E2612">
        <v>53211</v>
      </c>
      <c r="F2612" t="s">
        <v>20</v>
      </c>
      <c r="G2612" t="s">
        <v>55</v>
      </c>
      <c r="H2612">
        <v>5418</v>
      </c>
      <c r="I2612" t="s">
        <v>42</v>
      </c>
      <c r="J2612">
        <f>VLOOKUP(I2612,Key!$A$1:$C$73,2,FALSE)</f>
        <v>43.038719999999998</v>
      </c>
      <c r="K2612">
        <f>VLOOKUP(I2612,Key!$A$1:$C$73,3,FALSE)</f>
        <v>-87.905339999999995</v>
      </c>
      <c r="L2612" t="s">
        <v>42</v>
      </c>
      <c r="M2612">
        <f>VLOOKUP(L2612,Key!$A$1:$C$73,2,FALSE)</f>
        <v>43.038719999999998</v>
      </c>
      <c r="N2612">
        <f>VLOOKUP(L2612,Key!$A$1:$C$73,3,FALSE)</f>
        <v>-87.905339999999995</v>
      </c>
      <c r="O2612">
        <v>38</v>
      </c>
      <c r="P2612">
        <v>0</v>
      </c>
      <c r="Q2612">
        <v>5.7</v>
      </c>
      <c r="R2612">
        <v>5.4</v>
      </c>
      <c r="S2612">
        <v>228</v>
      </c>
      <c r="T2612">
        <f t="shared" si="360"/>
        <v>-1</v>
      </c>
      <c r="U2612" s="1">
        <v>42834</v>
      </c>
      <c r="V2612" s="13">
        <f t="shared" si="361"/>
        <v>42826</v>
      </c>
      <c r="W2612" s="14">
        <f t="shared" si="362"/>
        <v>42834</v>
      </c>
      <c r="X2612" s="1" t="str">
        <f t="shared" si="363"/>
        <v>Sunday</v>
      </c>
      <c r="Y2612" s="2">
        <v>0.95641203703703714</v>
      </c>
      <c r="Z2612" s="2">
        <f t="shared" si="364"/>
        <v>0.95833333333333326</v>
      </c>
      <c r="AA2612">
        <f>1</f>
        <v>1</v>
      </c>
      <c r="AB2612" s="1">
        <v>42834</v>
      </c>
      <c r="AC2612" s="13">
        <f t="shared" si="365"/>
        <v>42826</v>
      </c>
      <c r="AD2612" s="14">
        <f t="shared" si="366"/>
        <v>42834</v>
      </c>
      <c r="AE2612" s="1" t="str">
        <f t="shared" si="367"/>
        <v>Sunday</v>
      </c>
      <c r="AF2612" s="2">
        <v>0.98295138888888889</v>
      </c>
      <c r="AG2612" s="2">
        <f t="shared" si="368"/>
        <v>1</v>
      </c>
      <c r="AH2612" t="s">
        <v>25</v>
      </c>
    </row>
    <row r="2613" spans="1:34" x14ac:dyDescent="0.25">
      <c r="A2613">
        <v>1559503</v>
      </c>
      <c r="B2613" t="s">
        <v>54</v>
      </c>
      <c r="E2613">
        <v>54476</v>
      </c>
      <c r="F2613" t="s">
        <v>20</v>
      </c>
      <c r="G2613" t="s">
        <v>55</v>
      </c>
      <c r="H2613">
        <v>11114</v>
      </c>
      <c r="I2613" t="s">
        <v>53</v>
      </c>
      <c r="J2613">
        <f>VLOOKUP(I2613,Key!$A$1:$C$73,2,FALSE)</f>
        <v>43.04824</v>
      </c>
      <c r="K2613">
        <f>VLOOKUP(I2613,Key!$A$1:$C$73,3,FALSE)</f>
        <v>-87.904970000000006</v>
      </c>
      <c r="L2613" t="s">
        <v>80</v>
      </c>
      <c r="M2613">
        <f>VLOOKUP(L2613,Key!$A$1:$C$73,2,FALSE)</f>
        <v>43.060250000000003</v>
      </c>
      <c r="N2613">
        <f>VLOOKUP(L2613,Key!$A$1:$C$73,3,FALSE)</f>
        <v>-87.892169999999993</v>
      </c>
      <c r="O2613">
        <v>16</v>
      </c>
      <c r="P2613">
        <v>0</v>
      </c>
      <c r="Q2613">
        <v>2.4</v>
      </c>
      <c r="R2613">
        <v>2.2999999999999998</v>
      </c>
      <c r="S2613">
        <v>96</v>
      </c>
      <c r="T2613">
        <f t="shared" si="360"/>
        <v>-1</v>
      </c>
      <c r="U2613" s="1">
        <v>42826</v>
      </c>
      <c r="V2613" s="13">
        <f t="shared" si="361"/>
        <v>42826</v>
      </c>
      <c r="W2613" s="14">
        <f t="shared" si="362"/>
        <v>42826</v>
      </c>
      <c r="X2613" s="1" t="str">
        <f t="shared" si="363"/>
        <v>Saturday</v>
      </c>
      <c r="Y2613" s="2">
        <v>0.11061342592592593</v>
      </c>
      <c r="Z2613" s="2">
        <f t="shared" si="364"/>
        <v>0.125</v>
      </c>
      <c r="AA2613">
        <f>1</f>
        <v>1</v>
      </c>
      <c r="AB2613" s="1">
        <v>42826</v>
      </c>
      <c r="AC2613" s="13">
        <f t="shared" si="365"/>
        <v>42826</v>
      </c>
      <c r="AD2613" s="14">
        <f t="shared" si="366"/>
        <v>42826</v>
      </c>
      <c r="AE2613" s="1" t="str">
        <f t="shared" si="367"/>
        <v>Saturday</v>
      </c>
      <c r="AF2613" s="2">
        <v>0.12193287037037037</v>
      </c>
      <c r="AG2613" s="2">
        <f t="shared" si="368"/>
        <v>0.125</v>
      </c>
      <c r="AH2613" t="s">
        <v>23</v>
      </c>
    </row>
    <row r="2614" spans="1:34" x14ac:dyDescent="0.25">
      <c r="A2614">
        <v>1456239</v>
      </c>
      <c r="B2614" t="s">
        <v>54</v>
      </c>
      <c r="E2614">
        <v>53202</v>
      </c>
      <c r="F2614" t="s">
        <v>20</v>
      </c>
      <c r="G2614" t="s">
        <v>55</v>
      </c>
      <c r="H2614">
        <v>11059</v>
      </c>
      <c r="I2614" t="s">
        <v>78</v>
      </c>
      <c r="J2614">
        <f>VLOOKUP(I2614,Key!$A$1:$C$73,2,FALSE)</f>
        <v>43.048200000000001</v>
      </c>
      <c r="K2614">
        <f>VLOOKUP(I2614,Key!$A$1:$C$73,3,FALSE)</f>
        <v>-87.900859999999994</v>
      </c>
      <c r="L2614" t="s">
        <v>82</v>
      </c>
      <c r="M2614">
        <f>VLOOKUP(L2614,Key!$A$1:$C$73,2,FALSE)</f>
        <v>43.040349999999997</v>
      </c>
      <c r="N2614">
        <f>VLOOKUP(L2614,Key!$A$1:$C$73,3,FALSE)</f>
        <v>-87.920760000000001</v>
      </c>
      <c r="O2614">
        <v>9</v>
      </c>
      <c r="P2614">
        <v>0</v>
      </c>
      <c r="Q2614">
        <v>1.4</v>
      </c>
      <c r="R2614">
        <v>1.3</v>
      </c>
      <c r="S2614">
        <v>54</v>
      </c>
      <c r="T2614">
        <f t="shared" si="360"/>
        <v>-1</v>
      </c>
      <c r="U2614" s="1">
        <v>42826</v>
      </c>
      <c r="V2614" s="13">
        <f t="shared" si="361"/>
        <v>42826</v>
      </c>
      <c r="W2614" s="14">
        <f t="shared" si="362"/>
        <v>42826</v>
      </c>
      <c r="X2614" s="1" t="str">
        <f t="shared" si="363"/>
        <v>Saturday</v>
      </c>
      <c r="Y2614" s="2">
        <v>0.36902777777777779</v>
      </c>
      <c r="Z2614" s="2">
        <f t="shared" si="364"/>
        <v>0.375</v>
      </c>
      <c r="AA2614">
        <f>1</f>
        <v>1</v>
      </c>
      <c r="AB2614" s="1">
        <v>42826</v>
      </c>
      <c r="AC2614" s="13">
        <f t="shared" si="365"/>
        <v>42826</v>
      </c>
      <c r="AD2614" s="14">
        <f t="shared" si="366"/>
        <v>42826</v>
      </c>
      <c r="AE2614" s="1" t="str">
        <f t="shared" si="367"/>
        <v>Saturday</v>
      </c>
      <c r="AF2614" s="2">
        <v>0.3752199074074074</v>
      </c>
      <c r="AG2614" s="2">
        <f t="shared" si="368"/>
        <v>0.375</v>
      </c>
      <c r="AH2614" t="s">
        <v>23</v>
      </c>
    </row>
    <row r="2615" spans="1:34" x14ac:dyDescent="0.25">
      <c r="A2615">
        <v>1559665</v>
      </c>
      <c r="B2615" t="s">
        <v>54</v>
      </c>
      <c r="E2615">
        <v>6426</v>
      </c>
      <c r="F2615" t="s">
        <v>20</v>
      </c>
      <c r="G2615" t="s">
        <v>55</v>
      </c>
      <c r="H2615">
        <v>5479</v>
      </c>
      <c r="I2615" t="s">
        <v>62</v>
      </c>
      <c r="J2615">
        <f>VLOOKUP(I2615,Key!$A$1:$C$73,2,FALSE)</f>
        <v>43.052460000000004</v>
      </c>
      <c r="K2615">
        <f>VLOOKUP(I2615,Key!$A$1:$C$73,3,FALSE)</f>
        <v>-87.891000000000005</v>
      </c>
      <c r="L2615" t="s">
        <v>62</v>
      </c>
      <c r="M2615">
        <f>VLOOKUP(L2615,Key!$A$1:$C$73,2,FALSE)</f>
        <v>43.052460000000004</v>
      </c>
      <c r="N2615">
        <f>VLOOKUP(L2615,Key!$A$1:$C$73,3,FALSE)</f>
        <v>-87.891000000000005</v>
      </c>
      <c r="O2615">
        <v>51</v>
      </c>
      <c r="P2615">
        <v>3</v>
      </c>
      <c r="Q2615">
        <v>7.7</v>
      </c>
      <c r="R2615">
        <v>7.3</v>
      </c>
      <c r="S2615">
        <v>306</v>
      </c>
      <c r="T2615">
        <f t="shared" si="360"/>
        <v>-1</v>
      </c>
      <c r="U2615" s="1">
        <v>42826</v>
      </c>
      <c r="V2615" s="13">
        <f t="shared" si="361"/>
        <v>42826</v>
      </c>
      <c r="W2615" s="14">
        <f t="shared" si="362"/>
        <v>42826</v>
      </c>
      <c r="X2615" s="1" t="str">
        <f t="shared" si="363"/>
        <v>Saturday</v>
      </c>
      <c r="Y2615" s="2">
        <v>0.43130787037037038</v>
      </c>
      <c r="Z2615" s="2">
        <f t="shared" si="364"/>
        <v>0.41666666666666663</v>
      </c>
      <c r="AA2615">
        <f>1</f>
        <v>1</v>
      </c>
      <c r="AB2615" s="1">
        <v>42826</v>
      </c>
      <c r="AC2615" s="13">
        <f t="shared" si="365"/>
        <v>42826</v>
      </c>
      <c r="AD2615" s="14">
        <f t="shared" si="366"/>
        <v>42826</v>
      </c>
      <c r="AE2615" s="1" t="str">
        <f t="shared" si="367"/>
        <v>Saturday</v>
      </c>
      <c r="AF2615" s="2">
        <v>0.46731481481481479</v>
      </c>
      <c r="AG2615" s="2">
        <f t="shared" si="368"/>
        <v>0.45833333333333331</v>
      </c>
      <c r="AH2615" t="s">
        <v>25</v>
      </c>
    </row>
    <row r="2616" spans="1:34" x14ac:dyDescent="0.25">
      <c r="A2616">
        <v>1559704</v>
      </c>
      <c r="B2616" t="s">
        <v>54</v>
      </c>
      <c r="E2616">
        <v>60085</v>
      </c>
      <c r="F2616" t="s">
        <v>20</v>
      </c>
      <c r="G2616" t="s">
        <v>55</v>
      </c>
      <c r="H2616">
        <v>128</v>
      </c>
      <c r="I2616" t="s">
        <v>81</v>
      </c>
      <c r="J2616">
        <f>VLOOKUP(I2616,Key!$A$1:$C$73,2,FALSE)</f>
        <v>43.058010000000003</v>
      </c>
      <c r="K2616">
        <f>VLOOKUP(I2616,Key!$A$1:$C$73,3,FALSE)</f>
        <v>-87.877300000000005</v>
      </c>
      <c r="L2616" t="s">
        <v>81</v>
      </c>
      <c r="M2616">
        <f>VLOOKUP(L2616,Key!$A$1:$C$73,2,FALSE)</f>
        <v>43.058010000000003</v>
      </c>
      <c r="N2616">
        <f>VLOOKUP(L2616,Key!$A$1:$C$73,3,FALSE)</f>
        <v>-87.877300000000005</v>
      </c>
      <c r="O2616">
        <v>60</v>
      </c>
      <c r="P2616">
        <v>3</v>
      </c>
      <c r="Q2616">
        <v>9</v>
      </c>
      <c r="R2616">
        <v>8.6</v>
      </c>
      <c r="S2616">
        <v>360</v>
      </c>
      <c r="T2616">
        <f t="shared" si="360"/>
        <v>-1</v>
      </c>
      <c r="U2616" s="1">
        <v>42826</v>
      </c>
      <c r="V2616" s="13">
        <f t="shared" si="361"/>
        <v>42826</v>
      </c>
      <c r="W2616" s="14">
        <f t="shared" si="362"/>
        <v>42826</v>
      </c>
      <c r="X2616" s="1" t="str">
        <f t="shared" si="363"/>
        <v>Saturday</v>
      </c>
      <c r="Y2616" s="2">
        <v>0.44503472222222223</v>
      </c>
      <c r="Z2616" s="2">
        <f t="shared" si="364"/>
        <v>0.45833333333333331</v>
      </c>
      <c r="AA2616">
        <f>1</f>
        <v>1</v>
      </c>
      <c r="AB2616" s="1">
        <v>42826</v>
      </c>
      <c r="AC2616" s="13">
        <f t="shared" si="365"/>
        <v>42826</v>
      </c>
      <c r="AD2616" s="14">
        <f t="shared" si="366"/>
        <v>42826</v>
      </c>
      <c r="AE2616" s="1" t="str">
        <f t="shared" si="367"/>
        <v>Saturday</v>
      </c>
      <c r="AF2616" s="2">
        <v>0.48622685185185183</v>
      </c>
      <c r="AG2616" s="2">
        <f t="shared" si="368"/>
        <v>0.5</v>
      </c>
      <c r="AH2616" t="s">
        <v>25</v>
      </c>
    </row>
    <row r="2617" spans="1:34" x14ac:dyDescent="0.25">
      <c r="A2617">
        <v>1559782</v>
      </c>
      <c r="B2617" t="s">
        <v>54</v>
      </c>
      <c r="E2617">
        <v>14472</v>
      </c>
      <c r="F2617" t="s">
        <v>20</v>
      </c>
      <c r="G2617" t="s">
        <v>55</v>
      </c>
      <c r="H2617">
        <v>11126</v>
      </c>
      <c r="I2617" t="s">
        <v>34</v>
      </c>
      <c r="J2617">
        <f>VLOOKUP(I2617,Key!$A$1:$C$73,2,FALSE)</f>
        <v>43.05097</v>
      </c>
      <c r="K2617">
        <f>VLOOKUP(I2617,Key!$A$1:$C$73,3,FALSE)</f>
        <v>-87.906440000000003</v>
      </c>
      <c r="L2617" t="s">
        <v>81</v>
      </c>
      <c r="M2617">
        <f>VLOOKUP(L2617,Key!$A$1:$C$73,2,FALSE)</f>
        <v>43.058010000000003</v>
      </c>
      <c r="N2617">
        <f>VLOOKUP(L2617,Key!$A$1:$C$73,3,FALSE)</f>
        <v>-87.877300000000005</v>
      </c>
      <c r="O2617">
        <v>29</v>
      </c>
      <c r="P2617">
        <v>0</v>
      </c>
      <c r="Q2617">
        <v>4.4000000000000004</v>
      </c>
      <c r="R2617">
        <v>4.0999999999999996</v>
      </c>
      <c r="S2617">
        <v>174</v>
      </c>
      <c r="T2617">
        <f t="shared" si="360"/>
        <v>-1</v>
      </c>
      <c r="U2617" s="1">
        <v>42826</v>
      </c>
      <c r="V2617" s="13">
        <f t="shared" si="361"/>
        <v>42826</v>
      </c>
      <c r="W2617" s="14">
        <f t="shared" si="362"/>
        <v>42826</v>
      </c>
      <c r="X2617" s="1" t="str">
        <f t="shared" si="363"/>
        <v>Saturday</v>
      </c>
      <c r="Y2617" s="2">
        <v>0.47343750000000001</v>
      </c>
      <c r="Z2617" s="2">
        <f t="shared" si="364"/>
        <v>0.45833333333333331</v>
      </c>
      <c r="AA2617">
        <f>1</f>
        <v>1</v>
      </c>
      <c r="AB2617" s="1">
        <v>42826</v>
      </c>
      <c r="AC2617" s="13">
        <f t="shared" si="365"/>
        <v>42826</v>
      </c>
      <c r="AD2617" s="14">
        <f t="shared" si="366"/>
        <v>42826</v>
      </c>
      <c r="AE2617" s="1" t="str">
        <f t="shared" si="367"/>
        <v>Saturday</v>
      </c>
      <c r="AF2617" s="2">
        <v>0.49354166666666671</v>
      </c>
      <c r="AG2617" s="2">
        <f t="shared" si="368"/>
        <v>0.5</v>
      </c>
      <c r="AH2617" t="s">
        <v>23</v>
      </c>
    </row>
    <row r="2618" spans="1:34" x14ac:dyDescent="0.25">
      <c r="A2618">
        <v>1559784</v>
      </c>
      <c r="B2618" t="s">
        <v>54</v>
      </c>
      <c r="E2618">
        <v>14543</v>
      </c>
      <c r="F2618" t="s">
        <v>20</v>
      </c>
      <c r="G2618" t="s">
        <v>55</v>
      </c>
      <c r="H2618">
        <v>5553</v>
      </c>
      <c r="I2618" t="s">
        <v>34</v>
      </c>
      <c r="J2618">
        <f>VLOOKUP(I2618,Key!$A$1:$C$73,2,FALSE)</f>
        <v>43.05097</v>
      </c>
      <c r="K2618">
        <f>VLOOKUP(I2618,Key!$A$1:$C$73,3,FALSE)</f>
        <v>-87.906440000000003</v>
      </c>
      <c r="L2618" t="s">
        <v>81</v>
      </c>
      <c r="M2618">
        <f>VLOOKUP(L2618,Key!$A$1:$C$73,2,FALSE)</f>
        <v>43.058010000000003</v>
      </c>
      <c r="N2618">
        <f>VLOOKUP(L2618,Key!$A$1:$C$73,3,FALSE)</f>
        <v>-87.877300000000005</v>
      </c>
      <c r="O2618">
        <v>27</v>
      </c>
      <c r="P2618">
        <v>0</v>
      </c>
      <c r="Q2618">
        <v>4.0999999999999996</v>
      </c>
      <c r="R2618">
        <v>3.8</v>
      </c>
      <c r="S2618">
        <v>162</v>
      </c>
      <c r="T2618">
        <f t="shared" si="360"/>
        <v>-1</v>
      </c>
      <c r="U2618" s="1">
        <v>42826</v>
      </c>
      <c r="V2618" s="13">
        <f t="shared" si="361"/>
        <v>42826</v>
      </c>
      <c r="W2618" s="14">
        <f t="shared" si="362"/>
        <v>42826</v>
      </c>
      <c r="X2618" s="1" t="str">
        <f t="shared" si="363"/>
        <v>Saturday</v>
      </c>
      <c r="Y2618" s="2">
        <v>0.47469907407407402</v>
      </c>
      <c r="Z2618" s="2">
        <f t="shared" si="364"/>
        <v>0.45833333333333331</v>
      </c>
      <c r="AA2618">
        <f>1</f>
        <v>1</v>
      </c>
      <c r="AB2618" s="1">
        <v>42826</v>
      </c>
      <c r="AC2618" s="13">
        <f t="shared" si="365"/>
        <v>42826</v>
      </c>
      <c r="AD2618" s="14">
        <f t="shared" si="366"/>
        <v>42826</v>
      </c>
      <c r="AE2618" s="1" t="str">
        <f t="shared" si="367"/>
        <v>Saturday</v>
      </c>
      <c r="AF2618" s="2">
        <v>0.49353009259259256</v>
      </c>
      <c r="AG2618" s="2">
        <f t="shared" si="368"/>
        <v>0.5</v>
      </c>
      <c r="AH2618" t="s">
        <v>23</v>
      </c>
    </row>
    <row r="2619" spans="1:34" x14ac:dyDescent="0.25">
      <c r="A2619">
        <v>1560188</v>
      </c>
      <c r="B2619" t="s">
        <v>54</v>
      </c>
      <c r="E2619">
        <v>54601</v>
      </c>
      <c r="F2619" t="s">
        <v>20</v>
      </c>
      <c r="G2619" t="s">
        <v>55</v>
      </c>
      <c r="H2619">
        <v>5460</v>
      </c>
      <c r="I2619" t="s">
        <v>82</v>
      </c>
      <c r="J2619">
        <f>VLOOKUP(I2619,Key!$A$1:$C$73,2,FALSE)</f>
        <v>43.040349999999997</v>
      </c>
      <c r="K2619">
        <f>VLOOKUP(I2619,Key!$A$1:$C$73,3,FALSE)</f>
        <v>-87.920760000000001</v>
      </c>
      <c r="L2619" t="s">
        <v>52</v>
      </c>
      <c r="M2619">
        <f>VLOOKUP(L2619,Key!$A$1:$C$73,2,FALSE)</f>
        <v>43.042490000000001</v>
      </c>
      <c r="N2619">
        <f>VLOOKUP(L2619,Key!$A$1:$C$73,3,FALSE)</f>
        <v>-87.909959999999998</v>
      </c>
      <c r="O2619">
        <v>16</v>
      </c>
      <c r="P2619">
        <v>0</v>
      </c>
      <c r="Q2619">
        <v>2.4</v>
      </c>
      <c r="R2619">
        <v>2.2999999999999998</v>
      </c>
      <c r="S2619">
        <v>96</v>
      </c>
      <c r="T2619">
        <f t="shared" si="360"/>
        <v>-1</v>
      </c>
      <c r="U2619" s="1">
        <v>42826</v>
      </c>
      <c r="V2619" s="13">
        <f t="shared" si="361"/>
        <v>42826</v>
      </c>
      <c r="W2619" s="14">
        <f t="shared" si="362"/>
        <v>42826</v>
      </c>
      <c r="X2619" s="1" t="str">
        <f t="shared" si="363"/>
        <v>Saturday</v>
      </c>
      <c r="Y2619" s="2">
        <v>0.56343750000000004</v>
      </c>
      <c r="Z2619" s="2">
        <f t="shared" si="364"/>
        <v>0.58333333333333326</v>
      </c>
      <c r="AA2619">
        <f>1</f>
        <v>1</v>
      </c>
      <c r="AB2619" s="1">
        <v>42826</v>
      </c>
      <c r="AC2619" s="13">
        <f t="shared" si="365"/>
        <v>42826</v>
      </c>
      <c r="AD2619" s="14">
        <f t="shared" si="366"/>
        <v>42826</v>
      </c>
      <c r="AE2619" s="1" t="str">
        <f t="shared" si="367"/>
        <v>Saturday</v>
      </c>
      <c r="AF2619" s="2">
        <v>0.57471064814814821</v>
      </c>
      <c r="AG2619" s="2">
        <f t="shared" si="368"/>
        <v>0.58333333333333326</v>
      </c>
      <c r="AH2619" t="s">
        <v>23</v>
      </c>
    </row>
    <row r="2620" spans="1:34" x14ac:dyDescent="0.25">
      <c r="A2620">
        <v>1560220</v>
      </c>
      <c r="B2620" t="s">
        <v>54</v>
      </c>
      <c r="E2620">
        <v>53202</v>
      </c>
      <c r="F2620" t="s">
        <v>20</v>
      </c>
      <c r="G2620" t="s">
        <v>55</v>
      </c>
      <c r="H2620">
        <v>5494</v>
      </c>
      <c r="I2620" t="s">
        <v>78</v>
      </c>
      <c r="J2620">
        <f>VLOOKUP(I2620,Key!$A$1:$C$73,2,FALSE)</f>
        <v>43.048200000000001</v>
      </c>
      <c r="K2620">
        <f>VLOOKUP(I2620,Key!$A$1:$C$73,3,FALSE)</f>
        <v>-87.900859999999994</v>
      </c>
      <c r="L2620" t="s">
        <v>36</v>
      </c>
      <c r="M2620">
        <f>VLOOKUP(L2620,Key!$A$1:$C$73,2,FALSE)</f>
        <v>43.03519</v>
      </c>
      <c r="N2620">
        <f>VLOOKUP(L2620,Key!$A$1:$C$73,3,FALSE)</f>
        <v>-87.907390000000007</v>
      </c>
      <c r="O2620">
        <v>16</v>
      </c>
      <c r="P2620">
        <v>0</v>
      </c>
      <c r="Q2620">
        <v>2.4</v>
      </c>
      <c r="R2620">
        <v>2.2999999999999998</v>
      </c>
      <c r="S2620">
        <v>96</v>
      </c>
      <c r="T2620">
        <f t="shared" si="360"/>
        <v>-1</v>
      </c>
      <c r="U2620" s="1">
        <v>42826</v>
      </c>
      <c r="V2620" s="13">
        <f t="shared" si="361"/>
        <v>42826</v>
      </c>
      <c r="W2620" s="14">
        <f t="shared" si="362"/>
        <v>42826</v>
      </c>
      <c r="X2620" s="1" t="str">
        <f t="shared" si="363"/>
        <v>Saturday</v>
      </c>
      <c r="Y2620" s="2">
        <v>0.5720601851851852</v>
      </c>
      <c r="Z2620" s="2">
        <f t="shared" si="364"/>
        <v>0.58333333333333326</v>
      </c>
      <c r="AA2620">
        <f>1</f>
        <v>1</v>
      </c>
      <c r="AB2620" s="1">
        <v>42826</v>
      </c>
      <c r="AC2620" s="13">
        <f t="shared" si="365"/>
        <v>42826</v>
      </c>
      <c r="AD2620" s="14">
        <f t="shared" si="366"/>
        <v>42826</v>
      </c>
      <c r="AE2620" s="1" t="str">
        <f t="shared" si="367"/>
        <v>Saturday</v>
      </c>
      <c r="AF2620" s="2">
        <v>0.58285879629629633</v>
      </c>
      <c r="AG2620" s="2">
        <f t="shared" si="368"/>
        <v>0.58333333333333326</v>
      </c>
      <c r="AH2620" t="s">
        <v>23</v>
      </c>
    </row>
    <row r="2621" spans="1:34" x14ac:dyDescent="0.25">
      <c r="A2621">
        <v>1560230</v>
      </c>
      <c r="B2621" t="s">
        <v>54</v>
      </c>
      <c r="E2621">
        <v>53220</v>
      </c>
      <c r="F2621" t="s">
        <v>20</v>
      </c>
      <c r="G2621" t="s">
        <v>55</v>
      </c>
      <c r="H2621">
        <v>983</v>
      </c>
      <c r="I2621" t="s">
        <v>33</v>
      </c>
      <c r="J2621">
        <f>VLOOKUP(I2621,Key!$A$1:$C$73,2,FALSE)</f>
        <v>43.045712999999999</v>
      </c>
      <c r="K2621">
        <f>VLOOKUP(I2621,Key!$A$1:$C$73,3,FALSE)</f>
        <v>-87.899756999999994</v>
      </c>
      <c r="L2621" t="s">
        <v>26</v>
      </c>
      <c r="M2621">
        <f>VLOOKUP(L2621,Key!$A$1:$C$73,2,FALSE)</f>
        <v>43.034619999999997</v>
      </c>
      <c r="N2621">
        <f>VLOOKUP(L2621,Key!$A$1:$C$73,3,FALSE)</f>
        <v>-87.917500000000004</v>
      </c>
      <c r="O2621">
        <v>36</v>
      </c>
      <c r="P2621">
        <v>3</v>
      </c>
      <c r="Q2621">
        <v>5.4</v>
      </c>
      <c r="R2621">
        <v>5.0999999999999996</v>
      </c>
      <c r="S2621">
        <v>216</v>
      </c>
      <c r="T2621">
        <f t="shared" si="360"/>
        <v>-1</v>
      </c>
      <c r="U2621" s="1">
        <v>42826</v>
      </c>
      <c r="V2621" s="13">
        <f t="shared" si="361"/>
        <v>42826</v>
      </c>
      <c r="W2621" s="14">
        <f t="shared" si="362"/>
        <v>42826</v>
      </c>
      <c r="X2621" s="1" t="str">
        <f t="shared" si="363"/>
        <v>Saturday</v>
      </c>
      <c r="Y2621" s="2">
        <v>0.57420138888888894</v>
      </c>
      <c r="Z2621" s="2">
        <f t="shared" si="364"/>
        <v>0.58333333333333326</v>
      </c>
      <c r="AA2621">
        <f>1</f>
        <v>1</v>
      </c>
      <c r="AB2621" s="1">
        <v>42826</v>
      </c>
      <c r="AC2621" s="13">
        <f t="shared" si="365"/>
        <v>42826</v>
      </c>
      <c r="AD2621" s="14">
        <f t="shared" si="366"/>
        <v>42826</v>
      </c>
      <c r="AE2621" s="1" t="str">
        <f t="shared" si="367"/>
        <v>Saturday</v>
      </c>
      <c r="AF2621" s="2">
        <v>0.59888888888888892</v>
      </c>
      <c r="AG2621" s="2">
        <f t="shared" si="368"/>
        <v>0.58333333333333326</v>
      </c>
      <c r="AH2621" t="s">
        <v>23</v>
      </c>
    </row>
    <row r="2622" spans="1:34" x14ac:dyDescent="0.25">
      <c r="A2622">
        <v>1560269</v>
      </c>
      <c r="B2622" t="s">
        <v>54</v>
      </c>
      <c r="E2622">
        <v>53202</v>
      </c>
      <c r="F2622" t="s">
        <v>20</v>
      </c>
      <c r="G2622" t="s">
        <v>55</v>
      </c>
      <c r="H2622">
        <v>183</v>
      </c>
      <c r="I2622" t="s">
        <v>44</v>
      </c>
      <c r="J2622">
        <f>VLOOKUP(I2622,Key!$A$1:$C$73,2,FALSE)</f>
        <v>43.03886</v>
      </c>
      <c r="K2622">
        <f>VLOOKUP(I2622,Key!$A$1:$C$73,3,FALSE)</f>
        <v>-87.902720000000002</v>
      </c>
      <c r="L2622" t="s">
        <v>48</v>
      </c>
      <c r="M2622">
        <f>VLOOKUP(L2622,Key!$A$1:$C$73,2,FALSE)</f>
        <v>43.031320000000001</v>
      </c>
      <c r="N2622">
        <f>VLOOKUP(L2622,Key!$A$1:$C$73,3,FALSE)</f>
        <v>-87.904259999999994</v>
      </c>
      <c r="O2622">
        <v>7</v>
      </c>
      <c r="P2622">
        <v>0</v>
      </c>
      <c r="Q2622">
        <v>1.1000000000000001</v>
      </c>
      <c r="R2622">
        <v>1</v>
      </c>
      <c r="S2622">
        <v>42</v>
      </c>
      <c r="T2622">
        <f t="shared" si="360"/>
        <v>-1</v>
      </c>
      <c r="U2622" s="1">
        <v>42826</v>
      </c>
      <c r="V2622" s="13">
        <f t="shared" si="361"/>
        <v>42826</v>
      </c>
      <c r="W2622" s="14">
        <f t="shared" si="362"/>
        <v>42826</v>
      </c>
      <c r="X2622" s="1" t="str">
        <f t="shared" si="363"/>
        <v>Saturday</v>
      </c>
      <c r="Y2622" s="2">
        <v>0.58160879629629625</v>
      </c>
      <c r="Z2622" s="2">
        <f t="shared" si="364"/>
        <v>0.58333333333333326</v>
      </c>
      <c r="AA2622">
        <f>1</f>
        <v>1</v>
      </c>
      <c r="AB2622" s="1">
        <v>42826</v>
      </c>
      <c r="AC2622" s="13">
        <f t="shared" si="365"/>
        <v>42826</v>
      </c>
      <c r="AD2622" s="14">
        <f t="shared" si="366"/>
        <v>42826</v>
      </c>
      <c r="AE2622" s="1" t="str">
        <f t="shared" si="367"/>
        <v>Saturday</v>
      </c>
      <c r="AF2622" s="2">
        <v>0.58642361111111108</v>
      </c>
      <c r="AG2622" s="2">
        <f t="shared" si="368"/>
        <v>0.58333333333333326</v>
      </c>
      <c r="AH2622" t="s">
        <v>23</v>
      </c>
    </row>
    <row r="2623" spans="1:34" x14ac:dyDescent="0.25">
      <c r="A2623">
        <v>1560280</v>
      </c>
      <c r="B2623" t="s">
        <v>54</v>
      </c>
      <c r="F2623" t="s">
        <v>20</v>
      </c>
      <c r="G2623" t="s">
        <v>55</v>
      </c>
      <c r="H2623">
        <v>5589</v>
      </c>
      <c r="I2623" t="s">
        <v>81</v>
      </c>
      <c r="J2623">
        <f>VLOOKUP(I2623,Key!$A$1:$C$73,2,FALSE)</f>
        <v>43.058010000000003</v>
      </c>
      <c r="K2623">
        <f>VLOOKUP(I2623,Key!$A$1:$C$73,3,FALSE)</f>
        <v>-87.877300000000005</v>
      </c>
      <c r="L2623" t="s">
        <v>62</v>
      </c>
      <c r="M2623">
        <f>VLOOKUP(L2623,Key!$A$1:$C$73,2,FALSE)</f>
        <v>43.052460000000004</v>
      </c>
      <c r="N2623">
        <f>VLOOKUP(L2623,Key!$A$1:$C$73,3,FALSE)</f>
        <v>-87.891000000000005</v>
      </c>
      <c r="O2623">
        <v>46</v>
      </c>
      <c r="P2623">
        <v>3</v>
      </c>
      <c r="Q2623">
        <v>6.9</v>
      </c>
      <c r="R2623">
        <v>6.6</v>
      </c>
      <c r="S2623">
        <v>276</v>
      </c>
      <c r="T2623">
        <f t="shared" si="360"/>
        <v>-1</v>
      </c>
      <c r="U2623" s="1">
        <v>42826</v>
      </c>
      <c r="V2623" s="13">
        <f t="shared" si="361"/>
        <v>42826</v>
      </c>
      <c r="W2623" s="14">
        <f t="shared" si="362"/>
        <v>42826</v>
      </c>
      <c r="X2623" s="1" t="str">
        <f t="shared" si="363"/>
        <v>Saturday</v>
      </c>
      <c r="Y2623" s="2">
        <v>0.58499999999999996</v>
      </c>
      <c r="Z2623" s="2">
        <f t="shared" si="364"/>
        <v>0.58333333333333326</v>
      </c>
      <c r="AA2623">
        <f>1</f>
        <v>1</v>
      </c>
      <c r="AB2623" s="1">
        <v>42826</v>
      </c>
      <c r="AC2623" s="13">
        <f t="shared" si="365"/>
        <v>42826</v>
      </c>
      <c r="AD2623" s="14">
        <f t="shared" si="366"/>
        <v>42826</v>
      </c>
      <c r="AE2623" s="1" t="str">
        <f t="shared" si="367"/>
        <v>Saturday</v>
      </c>
      <c r="AF2623" s="2">
        <v>0.61704861111111109</v>
      </c>
      <c r="AG2623" s="2">
        <f t="shared" si="368"/>
        <v>0.625</v>
      </c>
      <c r="AH2623" t="s">
        <v>23</v>
      </c>
    </row>
    <row r="2624" spans="1:34" x14ac:dyDescent="0.25">
      <c r="A2624">
        <v>1277429</v>
      </c>
      <c r="B2624" t="s">
        <v>54</v>
      </c>
      <c r="E2624">
        <v>53202</v>
      </c>
      <c r="F2624" t="s">
        <v>20</v>
      </c>
      <c r="G2624" t="s">
        <v>55</v>
      </c>
      <c r="H2624">
        <v>146</v>
      </c>
      <c r="I2624" t="s">
        <v>62</v>
      </c>
      <c r="J2624">
        <f>VLOOKUP(I2624,Key!$A$1:$C$73,2,FALSE)</f>
        <v>43.052460000000004</v>
      </c>
      <c r="K2624">
        <f>VLOOKUP(I2624,Key!$A$1:$C$73,3,FALSE)</f>
        <v>-87.891000000000005</v>
      </c>
      <c r="L2624" t="s">
        <v>62</v>
      </c>
      <c r="M2624">
        <f>VLOOKUP(L2624,Key!$A$1:$C$73,2,FALSE)</f>
        <v>43.052460000000004</v>
      </c>
      <c r="N2624">
        <f>VLOOKUP(L2624,Key!$A$1:$C$73,3,FALSE)</f>
        <v>-87.891000000000005</v>
      </c>
      <c r="O2624">
        <v>59</v>
      </c>
      <c r="P2624">
        <v>3</v>
      </c>
      <c r="Q2624">
        <v>8.9</v>
      </c>
      <c r="R2624">
        <v>8.4</v>
      </c>
      <c r="S2624">
        <v>354</v>
      </c>
      <c r="T2624">
        <f t="shared" si="360"/>
        <v>-1</v>
      </c>
      <c r="U2624" s="1">
        <v>42826</v>
      </c>
      <c r="V2624" s="13">
        <f t="shared" si="361"/>
        <v>42826</v>
      </c>
      <c r="W2624" s="14">
        <f t="shared" si="362"/>
        <v>42826</v>
      </c>
      <c r="X2624" s="1" t="str">
        <f t="shared" si="363"/>
        <v>Saturday</v>
      </c>
      <c r="Y2624" s="2">
        <v>0.59939814814814818</v>
      </c>
      <c r="Z2624" s="2">
        <f t="shared" si="364"/>
        <v>0.58333333333333326</v>
      </c>
      <c r="AA2624">
        <f>1</f>
        <v>1</v>
      </c>
      <c r="AB2624" s="1">
        <v>42826</v>
      </c>
      <c r="AC2624" s="13">
        <f t="shared" si="365"/>
        <v>42826</v>
      </c>
      <c r="AD2624" s="14">
        <f t="shared" si="366"/>
        <v>42826</v>
      </c>
      <c r="AE2624" s="1" t="str">
        <f t="shared" si="367"/>
        <v>Saturday</v>
      </c>
      <c r="AF2624" s="2">
        <v>0.64045138888888886</v>
      </c>
      <c r="AG2624" s="2">
        <f t="shared" si="368"/>
        <v>0.625</v>
      </c>
      <c r="AH2624" t="s">
        <v>25</v>
      </c>
    </row>
    <row r="2625" spans="1:34" x14ac:dyDescent="0.25">
      <c r="A2625">
        <v>1560352</v>
      </c>
      <c r="B2625" t="s">
        <v>54</v>
      </c>
      <c r="E2625">
        <v>51301</v>
      </c>
      <c r="F2625" t="s">
        <v>20</v>
      </c>
      <c r="G2625" t="s">
        <v>55</v>
      </c>
      <c r="H2625">
        <v>186</v>
      </c>
      <c r="I2625" t="s">
        <v>36</v>
      </c>
      <c r="J2625">
        <f>VLOOKUP(I2625,Key!$A$1:$C$73,2,FALSE)</f>
        <v>43.03519</v>
      </c>
      <c r="K2625">
        <f>VLOOKUP(I2625,Key!$A$1:$C$73,3,FALSE)</f>
        <v>-87.907390000000007</v>
      </c>
      <c r="L2625" t="s">
        <v>36</v>
      </c>
      <c r="M2625">
        <f>VLOOKUP(L2625,Key!$A$1:$C$73,2,FALSE)</f>
        <v>43.03519</v>
      </c>
      <c r="N2625">
        <f>VLOOKUP(L2625,Key!$A$1:$C$73,3,FALSE)</f>
        <v>-87.907390000000007</v>
      </c>
      <c r="O2625">
        <v>34</v>
      </c>
      <c r="P2625">
        <v>0</v>
      </c>
      <c r="Q2625">
        <v>5.0999999999999996</v>
      </c>
      <c r="R2625">
        <v>4.8</v>
      </c>
      <c r="S2625">
        <v>204</v>
      </c>
      <c r="T2625">
        <f t="shared" si="360"/>
        <v>-1</v>
      </c>
      <c r="U2625" s="1">
        <v>42826</v>
      </c>
      <c r="V2625" s="13">
        <f t="shared" si="361"/>
        <v>42826</v>
      </c>
      <c r="W2625" s="14">
        <f t="shared" si="362"/>
        <v>42826</v>
      </c>
      <c r="X2625" s="1" t="str">
        <f t="shared" si="363"/>
        <v>Saturday</v>
      </c>
      <c r="Y2625" s="2">
        <v>0.60061342592592593</v>
      </c>
      <c r="Z2625" s="2">
        <f t="shared" si="364"/>
        <v>0.58333333333333326</v>
      </c>
      <c r="AA2625">
        <f>1</f>
        <v>1</v>
      </c>
      <c r="AB2625" s="1">
        <v>42826</v>
      </c>
      <c r="AC2625" s="13">
        <f t="shared" si="365"/>
        <v>42826</v>
      </c>
      <c r="AD2625" s="14">
        <f t="shared" si="366"/>
        <v>42826</v>
      </c>
      <c r="AE2625" s="1" t="str">
        <f t="shared" si="367"/>
        <v>Saturday</v>
      </c>
      <c r="AF2625" s="2">
        <v>0.62368055555555557</v>
      </c>
      <c r="AG2625" s="2">
        <f t="shared" si="368"/>
        <v>0.625</v>
      </c>
      <c r="AH2625" t="s">
        <v>25</v>
      </c>
    </row>
    <row r="2626" spans="1:34" x14ac:dyDescent="0.25">
      <c r="A2626">
        <v>1560442</v>
      </c>
      <c r="B2626" t="s">
        <v>54</v>
      </c>
      <c r="E2626">
        <v>48176</v>
      </c>
      <c r="F2626" t="s">
        <v>20</v>
      </c>
      <c r="G2626" t="s">
        <v>55</v>
      </c>
      <c r="H2626">
        <v>5446</v>
      </c>
      <c r="I2626" t="s">
        <v>77</v>
      </c>
      <c r="J2626">
        <f>VLOOKUP(I2626,Key!$A$1:$C$73,2,FALSE)</f>
        <v>43.036900000000003</v>
      </c>
      <c r="K2626">
        <f>VLOOKUP(I2626,Key!$A$1:$C$73,3,FALSE)</f>
        <v>-87.89667</v>
      </c>
      <c r="L2626" t="s">
        <v>48</v>
      </c>
      <c r="M2626">
        <f>VLOOKUP(L2626,Key!$A$1:$C$73,2,FALSE)</f>
        <v>43.031320000000001</v>
      </c>
      <c r="N2626">
        <f>VLOOKUP(L2626,Key!$A$1:$C$73,3,FALSE)</f>
        <v>-87.904259999999994</v>
      </c>
      <c r="O2626">
        <v>31</v>
      </c>
      <c r="P2626">
        <v>0</v>
      </c>
      <c r="Q2626">
        <v>4.7</v>
      </c>
      <c r="R2626">
        <v>4.4000000000000004</v>
      </c>
      <c r="S2626">
        <v>186</v>
      </c>
      <c r="T2626">
        <f t="shared" ref="T2626:T2689" si="369">-1</f>
        <v>-1</v>
      </c>
      <c r="U2626" s="1">
        <v>42826</v>
      </c>
      <c r="V2626" s="13">
        <f t="shared" ref="V2626:V2689" si="370">DATE(YEAR(U2626), MONTH(U2626), 1)</f>
        <v>42826</v>
      </c>
      <c r="W2626" s="14">
        <f t="shared" ref="W2626:W2689" si="371">U2626</f>
        <v>42826</v>
      </c>
      <c r="X2626" s="1" t="str">
        <f t="shared" ref="X2626:X2689" si="372">TEXT(W2626,"dddd")</f>
        <v>Saturday</v>
      </c>
      <c r="Y2626" s="2">
        <v>0.61892361111111105</v>
      </c>
      <c r="Z2626" s="2">
        <f t="shared" ref="Z2626:Z2689" si="373">MROUND(Y2626, "1:00")</f>
        <v>0.625</v>
      </c>
      <c r="AA2626">
        <f>1</f>
        <v>1</v>
      </c>
      <c r="AB2626" s="1">
        <v>42826</v>
      </c>
      <c r="AC2626" s="13">
        <f t="shared" ref="AC2626:AC2689" si="374">DATE(YEAR(AB2626), MONTH(AB2626), 1)</f>
        <v>42826</v>
      </c>
      <c r="AD2626" s="14">
        <f t="shared" ref="AD2626:AD2689" si="375">AB2626</f>
        <v>42826</v>
      </c>
      <c r="AE2626" s="1" t="str">
        <f t="shared" ref="AE2626:AE2689" si="376">TEXT(AD2626,"dddd")</f>
        <v>Saturday</v>
      </c>
      <c r="AF2626" s="2">
        <v>0.64087962962962963</v>
      </c>
      <c r="AG2626" s="2">
        <f t="shared" ref="AG2626:AG2689" si="377">MROUND(AF2626, "1:00")</f>
        <v>0.625</v>
      </c>
      <c r="AH2626" t="s">
        <v>23</v>
      </c>
    </row>
    <row r="2627" spans="1:34" x14ac:dyDescent="0.25">
      <c r="A2627">
        <v>1513373</v>
      </c>
      <c r="B2627" t="s">
        <v>54</v>
      </c>
      <c r="E2627">
        <v>48116</v>
      </c>
      <c r="F2627" t="s">
        <v>20</v>
      </c>
      <c r="G2627" t="s">
        <v>55</v>
      </c>
      <c r="H2627">
        <v>5574</v>
      </c>
      <c r="I2627" t="s">
        <v>57</v>
      </c>
      <c r="J2627">
        <f>VLOOKUP(I2627,Key!$A$1:$C$73,2,FALSE)</f>
        <v>43.03913</v>
      </c>
      <c r="K2627">
        <f>VLOOKUP(I2627,Key!$A$1:$C$73,3,FALSE)</f>
        <v>-87.916150000000002</v>
      </c>
      <c r="L2627" t="s">
        <v>57</v>
      </c>
      <c r="M2627">
        <f>VLOOKUP(L2627,Key!$A$1:$C$73,2,FALSE)</f>
        <v>43.03913</v>
      </c>
      <c r="N2627">
        <f>VLOOKUP(L2627,Key!$A$1:$C$73,3,FALSE)</f>
        <v>-87.916150000000002</v>
      </c>
      <c r="O2627">
        <v>65</v>
      </c>
      <c r="P2627">
        <v>6</v>
      </c>
      <c r="Q2627">
        <v>9.8000000000000007</v>
      </c>
      <c r="R2627">
        <v>9.3000000000000007</v>
      </c>
      <c r="S2627">
        <v>390</v>
      </c>
      <c r="T2627">
        <f t="shared" si="369"/>
        <v>-1</v>
      </c>
      <c r="U2627" s="1">
        <v>42826</v>
      </c>
      <c r="V2627" s="13">
        <f t="shared" si="370"/>
        <v>42826</v>
      </c>
      <c r="W2627" s="14">
        <f t="shared" si="371"/>
        <v>42826</v>
      </c>
      <c r="X2627" s="1" t="str">
        <f t="shared" si="372"/>
        <v>Saturday</v>
      </c>
      <c r="Y2627" s="2">
        <v>0.62181712962962965</v>
      </c>
      <c r="Z2627" s="2">
        <f t="shared" si="373"/>
        <v>0.625</v>
      </c>
      <c r="AA2627">
        <f>1</f>
        <v>1</v>
      </c>
      <c r="AB2627" s="1">
        <v>42826</v>
      </c>
      <c r="AC2627" s="13">
        <f t="shared" si="374"/>
        <v>42826</v>
      </c>
      <c r="AD2627" s="14">
        <f t="shared" si="375"/>
        <v>42826</v>
      </c>
      <c r="AE2627" s="1" t="str">
        <f t="shared" si="376"/>
        <v>Saturday</v>
      </c>
      <c r="AF2627" s="2">
        <v>0.66677083333333342</v>
      </c>
      <c r="AG2627" s="2">
        <f t="shared" si="377"/>
        <v>0.66666666666666663</v>
      </c>
      <c r="AH2627" t="s">
        <v>25</v>
      </c>
    </row>
    <row r="2628" spans="1:34" x14ac:dyDescent="0.25">
      <c r="A2628">
        <v>1560538</v>
      </c>
      <c r="B2628" t="s">
        <v>54</v>
      </c>
      <c r="E2628">
        <v>60025</v>
      </c>
      <c r="F2628" t="s">
        <v>20</v>
      </c>
      <c r="G2628" t="s">
        <v>55</v>
      </c>
      <c r="H2628">
        <v>5581</v>
      </c>
      <c r="I2628" t="s">
        <v>60</v>
      </c>
      <c r="J2628">
        <f>VLOOKUP(I2628,Key!$A$1:$C$73,2,FALSE)</f>
        <v>43.046570000000003</v>
      </c>
      <c r="K2628">
        <f>VLOOKUP(I2628,Key!$A$1:$C$73,3,FALSE)</f>
        <v>-87.908720000000002</v>
      </c>
      <c r="L2628" t="s">
        <v>84</v>
      </c>
      <c r="M2628">
        <f>VLOOKUP(L2628,Key!$A$1:$C$73,2,FALSE)</f>
        <v>43.040154000000001</v>
      </c>
      <c r="N2628">
        <f>VLOOKUP(L2628,Key!$A$1:$C$73,3,FALSE)</f>
        <v>-87.932113000000001</v>
      </c>
      <c r="O2628">
        <v>14</v>
      </c>
      <c r="P2628">
        <v>0</v>
      </c>
      <c r="Q2628">
        <v>2.1</v>
      </c>
      <c r="R2628">
        <v>2</v>
      </c>
      <c r="S2628">
        <v>84</v>
      </c>
      <c r="T2628">
        <f t="shared" si="369"/>
        <v>-1</v>
      </c>
      <c r="U2628" s="1">
        <v>42826</v>
      </c>
      <c r="V2628" s="13">
        <f t="shared" si="370"/>
        <v>42826</v>
      </c>
      <c r="W2628" s="14">
        <f t="shared" si="371"/>
        <v>42826</v>
      </c>
      <c r="X2628" s="1" t="str">
        <f t="shared" si="372"/>
        <v>Saturday</v>
      </c>
      <c r="Y2628" s="2">
        <v>0.63680555555555551</v>
      </c>
      <c r="Z2628" s="2">
        <f t="shared" si="373"/>
        <v>0.625</v>
      </c>
      <c r="AA2628">
        <f>1</f>
        <v>1</v>
      </c>
      <c r="AB2628" s="1">
        <v>42826</v>
      </c>
      <c r="AC2628" s="13">
        <f t="shared" si="374"/>
        <v>42826</v>
      </c>
      <c r="AD2628" s="14">
        <f t="shared" si="375"/>
        <v>42826</v>
      </c>
      <c r="AE2628" s="1" t="str">
        <f t="shared" si="376"/>
        <v>Saturday</v>
      </c>
      <c r="AF2628" s="2">
        <v>0.64680555555555552</v>
      </c>
      <c r="AG2628" s="2">
        <f t="shared" si="377"/>
        <v>0.66666666666666663</v>
      </c>
      <c r="AH2628" t="s">
        <v>23</v>
      </c>
    </row>
    <row r="2629" spans="1:34" x14ac:dyDescent="0.25">
      <c r="A2629">
        <v>1560596</v>
      </c>
      <c r="B2629" t="s">
        <v>54</v>
      </c>
      <c r="E2629">
        <v>28001</v>
      </c>
      <c r="F2629" t="s">
        <v>20</v>
      </c>
      <c r="G2629" t="s">
        <v>55</v>
      </c>
      <c r="H2629">
        <v>5450</v>
      </c>
      <c r="I2629" t="s">
        <v>84</v>
      </c>
      <c r="J2629">
        <f>VLOOKUP(I2629,Key!$A$1:$C$73,2,FALSE)</f>
        <v>43.040154000000001</v>
      </c>
      <c r="K2629">
        <f>VLOOKUP(I2629,Key!$A$1:$C$73,3,FALSE)</f>
        <v>-87.932113000000001</v>
      </c>
      <c r="L2629" t="s">
        <v>81</v>
      </c>
      <c r="M2629">
        <f>VLOOKUP(L2629,Key!$A$1:$C$73,2,FALSE)</f>
        <v>43.058010000000003</v>
      </c>
      <c r="N2629">
        <f>VLOOKUP(L2629,Key!$A$1:$C$73,3,FALSE)</f>
        <v>-87.877300000000005</v>
      </c>
      <c r="O2629">
        <v>34</v>
      </c>
      <c r="P2629">
        <v>0</v>
      </c>
      <c r="Q2629">
        <v>5.0999999999999996</v>
      </c>
      <c r="R2629">
        <v>4.8</v>
      </c>
      <c r="S2629">
        <v>204</v>
      </c>
      <c r="T2629">
        <f t="shared" si="369"/>
        <v>-1</v>
      </c>
      <c r="U2629" s="1">
        <v>42826</v>
      </c>
      <c r="V2629" s="13">
        <f t="shared" si="370"/>
        <v>42826</v>
      </c>
      <c r="W2629" s="14">
        <f t="shared" si="371"/>
        <v>42826</v>
      </c>
      <c r="X2629" s="1" t="str">
        <f t="shared" si="372"/>
        <v>Saturday</v>
      </c>
      <c r="Y2629" s="2">
        <v>0.64319444444444451</v>
      </c>
      <c r="Z2629" s="2">
        <f t="shared" si="373"/>
        <v>0.625</v>
      </c>
      <c r="AA2629">
        <f>1</f>
        <v>1</v>
      </c>
      <c r="AB2629" s="1">
        <v>42826</v>
      </c>
      <c r="AC2629" s="13">
        <f t="shared" si="374"/>
        <v>42826</v>
      </c>
      <c r="AD2629" s="14">
        <f t="shared" si="375"/>
        <v>42826</v>
      </c>
      <c r="AE2629" s="1" t="str">
        <f t="shared" si="376"/>
        <v>Saturday</v>
      </c>
      <c r="AF2629" s="2">
        <v>0.66710648148148144</v>
      </c>
      <c r="AG2629" s="2">
        <f t="shared" si="377"/>
        <v>0.66666666666666663</v>
      </c>
      <c r="AH2629" t="s">
        <v>23</v>
      </c>
    </row>
    <row r="2630" spans="1:34" x14ac:dyDescent="0.25">
      <c r="A2630">
        <v>1560608</v>
      </c>
      <c r="B2630" t="s">
        <v>54</v>
      </c>
      <c r="E2630">
        <v>53097</v>
      </c>
      <c r="F2630" t="s">
        <v>20</v>
      </c>
      <c r="G2630" t="s">
        <v>55</v>
      </c>
      <c r="H2630">
        <v>291</v>
      </c>
      <c r="I2630" t="s">
        <v>84</v>
      </c>
      <c r="J2630">
        <f>VLOOKUP(I2630,Key!$A$1:$C$73,2,FALSE)</f>
        <v>43.040154000000001</v>
      </c>
      <c r="K2630">
        <f>VLOOKUP(I2630,Key!$A$1:$C$73,3,FALSE)</f>
        <v>-87.932113000000001</v>
      </c>
      <c r="L2630" t="s">
        <v>84</v>
      </c>
      <c r="M2630">
        <f>VLOOKUP(L2630,Key!$A$1:$C$73,2,FALSE)</f>
        <v>43.040154000000001</v>
      </c>
      <c r="N2630">
        <f>VLOOKUP(L2630,Key!$A$1:$C$73,3,FALSE)</f>
        <v>-87.932113000000001</v>
      </c>
      <c r="O2630">
        <v>77</v>
      </c>
      <c r="P2630">
        <v>6</v>
      </c>
      <c r="Q2630">
        <v>11.6</v>
      </c>
      <c r="R2630">
        <v>11</v>
      </c>
      <c r="S2630">
        <v>462</v>
      </c>
      <c r="T2630">
        <f t="shared" si="369"/>
        <v>-1</v>
      </c>
      <c r="U2630" s="1">
        <v>42826</v>
      </c>
      <c r="V2630" s="13">
        <f t="shared" si="370"/>
        <v>42826</v>
      </c>
      <c r="W2630" s="14">
        <f t="shared" si="371"/>
        <v>42826</v>
      </c>
      <c r="X2630" s="1" t="str">
        <f t="shared" si="372"/>
        <v>Saturday</v>
      </c>
      <c r="Y2630" s="2">
        <v>0.64581018518518518</v>
      </c>
      <c r="Z2630" s="2">
        <f t="shared" si="373"/>
        <v>0.625</v>
      </c>
      <c r="AA2630">
        <f>1</f>
        <v>1</v>
      </c>
      <c r="AB2630" s="1">
        <v>42826</v>
      </c>
      <c r="AC2630" s="13">
        <f t="shared" si="374"/>
        <v>42826</v>
      </c>
      <c r="AD2630" s="14">
        <f t="shared" si="375"/>
        <v>42826</v>
      </c>
      <c r="AE2630" s="1" t="str">
        <f t="shared" si="376"/>
        <v>Saturday</v>
      </c>
      <c r="AF2630" s="2">
        <v>0.69862268518518522</v>
      </c>
      <c r="AG2630" s="2">
        <f t="shared" si="377"/>
        <v>0.70833333333333326</v>
      </c>
      <c r="AH2630" t="s">
        <v>25</v>
      </c>
    </row>
    <row r="2631" spans="1:34" x14ac:dyDescent="0.25">
      <c r="A2631">
        <v>1560657</v>
      </c>
      <c r="B2631" t="s">
        <v>54</v>
      </c>
      <c r="E2631">
        <v>53081</v>
      </c>
      <c r="F2631" t="s">
        <v>20</v>
      </c>
      <c r="G2631" t="s">
        <v>55</v>
      </c>
      <c r="H2631">
        <v>11116</v>
      </c>
      <c r="I2631" t="s">
        <v>62</v>
      </c>
      <c r="J2631">
        <f>VLOOKUP(I2631,Key!$A$1:$C$73,2,FALSE)</f>
        <v>43.052460000000004</v>
      </c>
      <c r="K2631">
        <f>VLOOKUP(I2631,Key!$A$1:$C$73,3,FALSE)</f>
        <v>-87.891000000000005</v>
      </c>
      <c r="L2631" t="s">
        <v>62</v>
      </c>
      <c r="M2631">
        <f>VLOOKUP(L2631,Key!$A$1:$C$73,2,FALSE)</f>
        <v>43.052460000000004</v>
      </c>
      <c r="N2631">
        <f>VLOOKUP(L2631,Key!$A$1:$C$73,3,FALSE)</f>
        <v>-87.891000000000005</v>
      </c>
      <c r="O2631">
        <v>36</v>
      </c>
      <c r="P2631">
        <v>3</v>
      </c>
      <c r="Q2631">
        <v>5.4</v>
      </c>
      <c r="R2631">
        <v>5.0999999999999996</v>
      </c>
      <c r="S2631">
        <v>216</v>
      </c>
      <c r="T2631">
        <f t="shared" si="369"/>
        <v>-1</v>
      </c>
      <c r="U2631" s="1">
        <v>42826</v>
      </c>
      <c r="V2631" s="13">
        <f t="shared" si="370"/>
        <v>42826</v>
      </c>
      <c r="W2631" s="14">
        <f t="shared" si="371"/>
        <v>42826</v>
      </c>
      <c r="X2631" s="1" t="str">
        <f t="shared" si="372"/>
        <v>Saturday</v>
      </c>
      <c r="Y2631" s="2">
        <v>0.65615740740740736</v>
      </c>
      <c r="Z2631" s="2">
        <f t="shared" si="373"/>
        <v>0.66666666666666663</v>
      </c>
      <c r="AA2631">
        <f>1</f>
        <v>1</v>
      </c>
      <c r="AB2631" s="1">
        <v>42826</v>
      </c>
      <c r="AC2631" s="13">
        <f t="shared" si="374"/>
        <v>42826</v>
      </c>
      <c r="AD2631" s="14">
        <f t="shared" si="375"/>
        <v>42826</v>
      </c>
      <c r="AE2631" s="1" t="str">
        <f t="shared" si="376"/>
        <v>Saturday</v>
      </c>
      <c r="AF2631" s="2">
        <v>0.68061342592592589</v>
      </c>
      <c r="AG2631" s="2">
        <f t="shared" si="377"/>
        <v>0.66666666666666663</v>
      </c>
      <c r="AH2631" t="s">
        <v>25</v>
      </c>
    </row>
    <row r="2632" spans="1:34" x14ac:dyDescent="0.25">
      <c r="A2632">
        <v>1560714</v>
      </c>
      <c r="B2632" t="s">
        <v>54</v>
      </c>
      <c r="E2632">
        <v>53207</v>
      </c>
      <c r="F2632" t="s">
        <v>20</v>
      </c>
      <c r="G2632" t="s">
        <v>55</v>
      </c>
      <c r="H2632">
        <v>307</v>
      </c>
      <c r="I2632" t="s">
        <v>81</v>
      </c>
      <c r="J2632">
        <f>VLOOKUP(I2632,Key!$A$1:$C$73,2,FALSE)</f>
        <v>43.058010000000003</v>
      </c>
      <c r="K2632">
        <f>VLOOKUP(I2632,Key!$A$1:$C$73,3,FALSE)</f>
        <v>-87.877300000000005</v>
      </c>
      <c r="L2632" t="s">
        <v>81</v>
      </c>
      <c r="M2632">
        <f>VLOOKUP(L2632,Key!$A$1:$C$73,2,FALSE)</f>
        <v>43.058010000000003</v>
      </c>
      <c r="N2632">
        <f>VLOOKUP(L2632,Key!$A$1:$C$73,3,FALSE)</f>
        <v>-87.877300000000005</v>
      </c>
      <c r="O2632">
        <v>36</v>
      </c>
      <c r="P2632">
        <v>3</v>
      </c>
      <c r="Q2632">
        <v>5.4</v>
      </c>
      <c r="R2632">
        <v>5.0999999999999996</v>
      </c>
      <c r="S2632">
        <v>216</v>
      </c>
      <c r="T2632">
        <f t="shared" si="369"/>
        <v>-1</v>
      </c>
      <c r="U2632" s="1">
        <v>42826</v>
      </c>
      <c r="V2632" s="13">
        <f t="shared" si="370"/>
        <v>42826</v>
      </c>
      <c r="W2632" s="14">
        <f t="shared" si="371"/>
        <v>42826</v>
      </c>
      <c r="X2632" s="1" t="str">
        <f t="shared" si="372"/>
        <v>Saturday</v>
      </c>
      <c r="Y2632" s="2">
        <v>0.66825231481481484</v>
      </c>
      <c r="Z2632" s="2">
        <f t="shared" si="373"/>
        <v>0.66666666666666663</v>
      </c>
      <c r="AA2632">
        <f>1</f>
        <v>1</v>
      </c>
      <c r="AB2632" s="1">
        <v>42826</v>
      </c>
      <c r="AC2632" s="13">
        <f t="shared" si="374"/>
        <v>42826</v>
      </c>
      <c r="AD2632" s="14">
        <f t="shared" si="375"/>
        <v>42826</v>
      </c>
      <c r="AE2632" s="1" t="str">
        <f t="shared" si="376"/>
        <v>Saturday</v>
      </c>
      <c r="AF2632" s="2">
        <v>0.69349537037037035</v>
      </c>
      <c r="AG2632" s="2">
        <f t="shared" si="377"/>
        <v>0.70833333333333326</v>
      </c>
      <c r="AH2632" t="s">
        <v>25</v>
      </c>
    </row>
    <row r="2633" spans="1:34" x14ac:dyDescent="0.25">
      <c r="A2633">
        <v>1560733</v>
      </c>
      <c r="B2633" t="s">
        <v>54</v>
      </c>
      <c r="E2633">
        <v>53228</v>
      </c>
      <c r="F2633" t="s">
        <v>20</v>
      </c>
      <c r="G2633" t="s">
        <v>55</v>
      </c>
      <c r="H2633">
        <v>5522</v>
      </c>
      <c r="I2633" t="s">
        <v>81</v>
      </c>
      <c r="J2633">
        <f>VLOOKUP(I2633,Key!$A$1:$C$73,2,FALSE)</f>
        <v>43.058010000000003</v>
      </c>
      <c r="K2633">
        <f>VLOOKUP(I2633,Key!$A$1:$C$73,3,FALSE)</f>
        <v>-87.877300000000005</v>
      </c>
      <c r="L2633" t="s">
        <v>81</v>
      </c>
      <c r="M2633">
        <f>VLOOKUP(L2633,Key!$A$1:$C$73,2,FALSE)</f>
        <v>43.058010000000003</v>
      </c>
      <c r="N2633">
        <f>VLOOKUP(L2633,Key!$A$1:$C$73,3,FALSE)</f>
        <v>-87.877300000000005</v>
      </c>
      <c r="O2633">
        <v>33</v>
      </c>
      <c r="P2633">
        <v>0</v>
      </c>
      <c r="Q2633">
        <v>5</v>
      </c>
      <c r="R2633">
        <v>4.7</v>
      </c>
      <c r="S2633">
        <v>198</v>
      </c>
      <c r="T2633">
        <f t="shared" si="369"/>
        <v>-1</v>
      </c>
      <c r="U2633" s="1">
        <v>42826</v>
      </c>
      <c r="V2633" s="13">
        <f t="shared" si="370"/>
        <v>42826</v>
      </c>
      <c r="W2633" s="14">
        <f t="shared" si="371"/>
        <v>42826</v>
      </c>
      <c r="X2633" s="1" t="str">
        <f t="shared" si="372"/>
        <v>Saturday</v>
      </c>
      <c r="Y2633" s="2">
        <v>0.67061342592592599</v>
      </c>
      <c r="Z2633" s="2">
        <f t="shared" si="373"/>
        <v>0.66666666666666663</v>
      </c>
      <c r="AA2633">
        <f>1</f>
        <v>1</v>
      </c>
      <c r="AB2633" s="1">
        <v>42826</v>
      </c>
      <c r="AC2633" s="13">
        <f t="shared" si="374"/>
        <v>42826</v>
      </c>
      <c r="AD2633" s="14">
        <f t="shared" si="375"/>
        <v>42826</v>
      </c>
      <c r="AE2633" s="1" t="str">
        <f t="shared" si="376"/>
        <v>Saturday</v>
      </c>
      <c r="AF2633" s="2">
        <v>0.69331018518518517</v>
      </c>
      <c r="AG2633" s="2">
        <f t="shared" si="377"/>
        <v>0.70833333333333326</v>
      </c>
      <c r="AH2633" t="s">
        <v>25</v>
      </c>
    </row>
    <row r="2634" spans="1:34" x14ac:dyDescent="0.25">
      <c r="A2634">
        <v>1560741</v>
      </c>
      <c r="B2634" t="s">
        <v>54</v>
      </c>
      <c r="E2634">
        <v>60048</v>
      </c>
      <c r="F2634" t="s">
        <v>20</v>
      </c>
      <c r="G2634" t="s">
        <v>55</v>
      </c>
      <c r="H2634">
        <v>11076</v>
      </c>
      <c r="I2634" t="s">
        <v>77</v>
      </c>
      <c r="J2634">
        <f>VLOOKUP(I2634,Key!$A$1:$C$73,2,FALSE)</f>
        <v>43.036900000000003</v>
      </c>
      <c r="K2634">
        <f>VLOOKUP(I2634,Key!$A$1:$C$73,3,FALSE)</f>
        <v>-87.89667</v>
      </c>
      <c r="L2634" t="s">
        <v>84</v>
      </c>
      <c r="M2634">
        <f>VLOOKUP(L2634,Key!$A$1:$C$73,2,FALSE)</f>
        <v>43.040154000000001</v>
      </c>
      <c r="N2634">
        <f>VLOOKUP(L2634,Key!$A$1:$C$73,3,FALSE)</f>
        <v>-87.932113000000001</v>
      </c>
      <c r="O2634">
        <v>37</v>
      </c>
      <c r="P2634">
        <v>3</v>
      </c>
      <c r="Q2634">
        <v>5.6</v>
      </c>
      <c r="R2634">
        <v>5.3</v>
      </c>
      <c r="S2634">
        <v>222</v>
      </c>
      <c r="T2634">
        <f t="shared" si="369"/>
        <v>-1</v>
      </c>
      <c r="U2634" s="1">
        <v>42826</v>
      </c>
      <c r="V2634" s="13">
        <f t="shared" si="370"/>
        <v>42826</v>
      </c>
      <c r="W2634" s="14">
        <f t="shared" si="371"/>
        <v>42826</v>
      </c>
      <c r="X2634" s="1" t="str">
        <f t="shared" si="372"/>
        <v>Saturday</v>
      </c>
      <c r="Y2634" s="2">
        <v>0.67186342592592585</v>
      </c>
      <c r="Z2634" s="2">
        <f t="shared" si="373"/>
        <v>0.66666666666666663</v>
      </c>
      <c r="AA2634">
        <f>1</f>
        <v>1</v>
      </c>
      <c r="AB2634" s="1">
        <v>42826</v>
      </c>
      <c r="AC2634" s="13">
        <f t="shared" si="374"/>
        <v>42826</v>
      </c>
      <c r="AD2634" s="14">
        <f t="shared" si="375"/>
        <v>42826</v>
      </c>
      <c r="AE2634" s="1" t="str">
        <f t="shared" si="376"/>
        <v>Saturday</v>
      </c>
      <c r="AF2634" s="2">
        <v>0.69723379629629623</v>
      </c>
      <c r="AG2634" s="2">
        <f t="shared" si="377"/>
        <v>0.70833333333333326</v>
      </c>
      <c r="AH2634" t="s">
        <v>23</v>
      </c>
    </row>
    <row r="2635" spans="1:34" x14ac:dyDescent="0.25">
      <c r="A2635">
        <v>1256038</v>
      </c>
      <c r="B2635" t="s">
        <v>54</v>
      </c>
      <c r="E2635">
        <v>53151</v>
      </c>
      <c r="F2635" t="s">
        <v>20</v>
      </c>
      <c r="G2635" t="s">
        <v>55</v>
      </c>
      <c r="H2635">
        <v>5529</v>
      </c>
      <c r="I2635" t="s">
        <v>74</v>
      </c>
      <c r="J2635">
        <f>VLOOKUP(I2635,Key!$A$1:$C$73,2,FALSE)</f>
        <v>43.05536</v>
      </c>
      <c r="K2635">
        <f>VLOOKUP(I2635,Key!$A$1:$C$73,3,FALSE)</f>
        <v>-87.90504</v>
      </c>
      <c r="L2635" t="s">
        <v>74</v>
      </c>
      <c r="M2635">
        <f>VLOOKUP(L2635,Key!$A$1:$C$73,2,FALSE)</f>
        <v>43.05536</v>
      </c>
      <c r="N2635">
        <f>VLOOKUP(L2635,Key!$A$1:$C$73,3,FALSE)</f>
        <v>-87.90504</v>
      </c>
      <c r="O2635">
        <v>22</v>
      </c>
      <c r="P2635">
        <v>0</v>
      </c>
      <c r="Q2635">
        <v>3.3</v>
      </c>
      <c r="R2635">
        <v>3.1</v>
      </c>
      <c r="S2635">
        <v>132</v>
      </c>
      <c r="T2635">
        <f t="shared" si="369"/>
        <v>-1</v>
      </c>
      <c r="U2635" s="1">
        <v>42826</v>
      </c>
      <c r="V2635" s="13">
        <f t="shared" si="370"/>
        <v>42826</v>
      </c>
      <c r="W2635" s="14">
        <f t="shared" si="371"/>
        <v>42826</v>
      </c>
      <c r="X2635" s="1" t="str">
        <f t="shared" si="372"/>
        <v>Saturday</v>
      </c>
      <c r="Y2635" s="2">
        <v>0.67733796296296289</v>
      </c>
      <c r="Z2635" s="2">
        <f t="shared" si="373"/>
        <v>0.66666666666666663</v>
      </c>
      <c r="AA2635">
        <f>1</f>
        <v>1</v>
      </c>
      <c r="AB2635" s="1">
        <v>42826</v>
      </c>
      <c r="AC2635" s="13">
        <f t="shared" si="374"/>
        <v>42826</v>
      </c>
      <c r="AD2635" s="14">
        <f t="shared" si="375"/>
        <v>42826</v>
      </c>
      <c r="AE2635" s="1" t="str">
        <f t="shared" si="376"/>
        <v>Saturday</v>
      </c>
      <c r="AF2635" s="2">
        <v>0.69244212962962959</v>
      </c>
      <c r="AG2635" s="2">
        <f t="shared" si="377"/>
        <v>0.70833333333333326</v>
      </c>
      <c r="AH2635" t="s">
        <v>25</v>
      </c>
    </row>
    <row r="2636" spans="1:34" x14ac:dyDescent="0.25">
      <c r="A2636">
        <v>1560778</v>
      </c>
      <c r="B2636" t="s">
        <v>54</v>
      </c>
      <c r="E2636">
        <v>50309</v>
      </c>
      <c r="F2636" t="s">
        <v>20</v>
      </c>
      <c r="G2636" t="s">
        <v>55</v>
      </c>
      <c r="H2636">
        <v>5544</v>
      </c>
      <c r="I2636" t="s">
        <v>76</v>
      </c>
      <c r="J2636">
        <f>VLOOKUP(I2636,Key!$A$1:$C$73,2,FALSE)</f>
        <v>43.02948</v>
      </c>
      <c r="K2636">
        <f>VLOOKUP(I2636,Key!$A$1:$C$73,3,FALSE)</f>
        <v>-87.912819999999996</v>
      </c>
      <c r="L2636" t="s">
        <v>62</v>
      </c>
      <c r="M2636">
        <f>VLOOKUP(L2636,Key!$A$1:$C$73,2,FALSE)</f>
        <v>43.052460000000004</v>
      </c>
      <c r="N2636">
        <f>VLOOKUP(L2636,Key!$A$1:$C$73,3,FALSE)</f>
        <v>-87.891000000000005</v>
      </c>
      <c r="O2636">
        <v>22</v>
      </c>
      <c r="P2636">
        <v>0</v>
      </c>
      <c r="Q2636">
        <v>3.3</v>
      </c>
      <c r="R2636">
        <v>3.1</v>
      </c>
      <c r="S2636">
        <v>132</v>
      </c>
      <c r="T2636">
        <f t="shared" si="369"/>
        <v>-1</v>
      </c>
      <c r="U2636" s="1">
        <v>42826</v>
      </c>
      <c r="V2636" s="13">
        <f t="shared" si="370"/>
        <v>42826</v>
      </c>
      <c r="W2636" s="14">
        <f t="shared" si="371"/>
        <v>42826</v>
      </c>
      <c r="X2636" s="1" t="str">
        <f t="shared" si="372"/>
        <v>Saturday</v>
      </c>
      <c r="Y2636" s="2">
        <v>0.67793981481481491</v>
      </c>
      <c r="Z2636" s="2">
        <f t="shared" si="373"/>
        <v>0.66666666666666663</v>
      </c>
      <c r="AA2636">
        <f>1</f>
        <v>1</v>
      </c>
      <c r="AB2636" s="1">
        <v>42826</v>
      </c>
      <c r="AC2636" s="13">
        <f t="shared" si="374"/>
        <v>42826</v>
      </c>
      <c r="AD2636" s="14">
        <f t="shared" si="375"/>
        <v>42826</v>
      </c>
      <c r="AE2636" s="1" t="str">
        <f t="shared" si="376"/>
        <v>Saturday</v>
      </c>
      <c r="AF2636" s="2">
        <v>0.69353009259259257</v>
      </c>
      <c r="AG2636" s="2">
        <f t="shared" si="377"/>
        <v>0.70833333333333326</v>
      </c>
      <c r="AH2636" t="s">
        <v>23</v>
      </c>
    </row>
    <row r="2637" spans="1:34" x14ac:dyDescent="0.25">
      <c r="A2637">
        <v>1445966</v>
      </c>
      <c r="B2637" t="s">
        <v>54</v>
      </c>
      <c r="E2637">
        <v>60423</v>
      </c>
      <c r="F2637" t="s">
        <v>20</v>
      </c>
      <c r="G2637" t="s">
        <v>55</v>
      </c>
      <c r="H2637">
        <v>11147</v>
      </c>
      <c r="I2637" t="s">
        <v>38</v>
      </c>
      <c r="J2637">
        <f>VLOOKUP(I2637,Key!$A$1:$C$73,2,FALSE)</f>
        <v>43.038649999999997</v>
      </c>
      <c r="K2637">
        <f>VLOOKUP(I2637,Key!$A$1:$C$73,3,FALSE)</f>
        <v>-87.921930000000003</v>
      </c>
      <c r="L2637" t="s">
        <v>38</v>
      </c>
      <c r="M2637">
        <f>VLOOKUP(L2637,Key!$A$1:$C$73,2,FALSE)</f>
        <v>43.038649999999997</v>
      </c>
      <c r="N2637">
        <f>VLOOKUP(L2637,Key!$A$1:$C$73,3,FALSE)</f>
        <v>-87.921930000000003</v>
      </c>
      <c r="O2637">
        <v>81</v>
      </c>
      <c r="P2637">
        <v>6</v>
      </c>
      <c r="Q2637">
        <v>12.2</v>
      </c>
      <c r="R2637">
        <v>11.5</v>
      </c>
      <c r="S2637">
        <v>486</v>
      </c>
      <c r="T2637">
        <f t="shared" si="369"/>
        <v>-1</v>
      </c>
      <c r="U2637" s="1">
        <v>42826</v>
      </c>
      <c r="V2637" s="13">
        <f t="shared" si="370"/>
        <v>42826</v>
      </c>
      <c r="W2637" s="14">
        <f t="shared" si="371"/>
        <v>42826</v>
      </c>
      <c r="X2637" s="1" t="str">
        <f t="shared" si="372"/>
        <v>Saturday</v>
      </c>
      <c r="Y2637" s="2">
        <v>0.68800925925925915</v>
      </c>
      <c r="Z2637" s="2">
        <f t="shared" si="373"/>
        <v>0.70833333333333326</v>
      </c>
      <c r="AA2637">
        <f>1</f>
        <v>1</v>
      </c>
      <c r="AB2637" s="1">
        <v>42826</v>
      </c>
      <c r="AC2637" s="13">
        <f t="shared" si="374"/>
        <v>42826</v>
      </c>
      <c r="AD2637" s="14">
        <f t="shared" si="375"/>
        <v>42826</v>
      </c>
      <c r="AE2637" s="1" t="str">
        <f t="shared" si="376"/>
        <v>Saturday</v>
      </c>
      <c r="AF2637" s="2">
        <v>0.74424768518518514</v>
      </c>
      <c r="AG2637" s="2">
        <f t="shared" si="377"/>
        <v>0.75</v>
      </c>
      <c r="AH2637" t="s">
        <v>25</v>
      </c>
    </row>
    <row r="2638" spans="1:34" x14ac:dyDescent="0.25">
      <c r="A2638">
        <v>1445958</v>
      </c>
      <c r="B2638" t="s">
        <v>54</v>
      </c>
      <c r="E2638">
        <v>53150</v>
      </c>
      <c r="F2638" t="s">
        <v>20</v>
      </c>
      <c r="G2638" t="s">
        <v>55</v>
      </c>
      <c r="H2638">
        <v>5489</v>
      </c>
      <c r="I2638" t="s">
        <v>38</v>
      </c>
      <c r="J2638">
        <f>VLOOKUP(I2638,Key!$A$1:$C$73,2,FALSE)</f>
        <v>43.038649999999997</v>
      </c>
      <c r="K2638">
        <f>VLOOKUP(I2638,Key!$A$1:$C$73,3,FALSE)</f>
        <v>-87.921930000000003</v>
      </c>
      <c r="L2638" t="s">
        <v>38</v>
      </c>
      <c r="M2638">
        <f>VLOOKUP(L2638,Key!$A$1:$C$73,2,FALSE)</f>
        <v>43.038649999999997</v>
      </c>
      <c r="N2638">
        <f>VLOOKUP(L2638,Key!$A$1:$C$73,3,FALSE)</f>
        <v>-87.921930000000003</v>
      </c>
      <c r="O2638">
        <v>79</v>
      </c>
      <c r="P2638">
        <v>6</v>
      </c>
      <c r="Q2638">
        <v>11.9</v>
      </c>
      <c r="R2638">
        <v>11.3</v>
      </c>
      <c r="S2638">
        <v>474</v>
      </c>
      <c r="T2638">
        <f t="shared" si="369"/>
        <v>-1</v>
      </c>
      <c r="U2638" s="1">
        <v>42826</v>
      </c>
      <c r="V2638" s="13">
        <f t="shared" si="370"/>
        <v>42826</v>
      </c>
      <c r="W2638" s="14">
        <f t="shared" si="371"/>
        <v>42826</v>
      </c>
      <c r="X2638" s="1" t="str">
        <f t="shared" si="372"/>
        <v>Saturday</v>
      </c>
      <c r="Y2638" s="2">
        <v>0.68915509259259267</v>
      </c>
      <c r="Z2638" s="2">
        <f t="shared" si="373"/>
        <v>0.70833333333333326</v>
      </c>
      <c r="AA2638">
        <f>1</f>
        <v>1</v>
      </c>
      <c r="AB2638" s="1">
        <v>42826</v>
      </c>
      <c r="AC2638" s="13">
        <f t="shared" si="374"/>
        <v>42826</v>
      </c>
      <c r="AD2638" s="14">
        <f t="shared" si="375"/>
        <v>42826</v>
      </c>
      <c r="AE2638" s="1" t="str">
        <f t="shared" si="376"/>
        <v>Saturday</v>
      </c>
      <c r="AF2638" s="2">
        <v>0.74412037037037038</v>
      </c>
      <c r="AG2638" s="2">
        <f t="shared" si="377"/>
        <v>0.75</v>
      </c>
      <c r="AH2638" t="s">
        <v>25</v>
      </c>
    </row>
    <row r="2639" spans="1:34" x14ac:dyDescent="0.25">
      <c r="A2639">
        <v>1560853</v>
      </c>
      <c r="B2639" t="s">
        <v>54</v>
      </c>
      <c r="E2639">
        <v>53210</v>
      </c>
      <c r="F2639" t="s">
        <v>20</v>
      </c>
      <c r="G2639" t="s">
        <v>55</v>
      </c>
      <c r="H2639">
        <v>185</v>
      </c>
      <c r="I2639" t="s">
        <v>81</v>
      </c>
      <c r="J2639">
        <f>VLOOKUP(I2639,Key!$A$1:$C$73,2,FALSE)</f>
        <v>43.058010000000003</v>
      </c>
      <c r="K2639">
        <f>VLOOKUP(I2639,Key!$A$1:$C$73,3,FALSE)</f>
        <v>-87.877300000000005</v>
      </c>
      <c r="L2639" t="s">
        <v>81</v>
      </c>
      <c r="M2639">
        <f>VLOOKUP(L2639,Key!$A$1:$C$73,2,FALSE)</f>
        <v>43.058010000000003</v>
      </c>
      <c r="N2639">
        <f>VLOOKUP(L2639,Key!$A$1:$C$73,3,FALSE)</f>
        <v>-87.877300000000005</v>
      </c>
      <c r="O2639">
        <v>32</v>
      </c>
      <c r="P2639">
        <v>0</v>
      </c>
      <c r="Q2639">
        <v>4.8</v>
      </c>
      <c r="R2639">
        <v>4.5999999999999996</v>
      </c>
      <c r="S2639">
        <v>192</v>
      </c>
      <c r="T2639">
        <f t="shared" si="369"/>
        <v>-1</v>
      </c>
      <c r="U2639" s="1">
        <v>42826</v>
      </c>
      <c r="V2639" s="13">
        <f t="shared" si="370"/>
        <v>42826</v>
      </c>
      <c r="W2639" s="14">
        <f t="shared" si="371"/>
        <v>42826</v>
      </c>
      <c r="X2639" s="1" t="str">
        <f t="shared" si="372"/>
        <v>Saturday</v>
      </c>
      <c r="Y2639" s="2">
        <v>0.69336805555555558</v>
      </c>
      <c r="Z2639" s="2">
        <f t="shared" si="373"/>
        <v>0.70833333333333326</v>
      </c>
      <c r="AA2639">
        <f>1</f>
        <v>1</v>
      </c>
      <c r="AB2639" s="1">
        <v>42826</v>
      </c>
      <c r="AC2639" s="13">
        <f t="shared" si="374"/>
        <v>42826</v>
      </c>
      <c r="AD2639" s="14">
        <f t="shared" si="375"/>
        <v>42826</v>
      </c>
      <c r="AE2639" s="1" t="str">
        <f t="shared" si="376"/>
        <v>Saturday</v>
      </c>
      <c r="AF2639" s="2">
        <v>0.71556712962962965</v>
      </c>
      <c r="AG2639" s="2">
        <f t="shared" si="377"/>
        <v>0.70833333333333326</v>
      </c>
      <c r="AH2639" t="s">
        <v>25</v>
      </c>
    </row>
    <row r="2640" spans="1:34" x14ac:dyDescent="0.25">
      <c r="A2640">
        <v>1516721</v>
      </c>
      <c r="B2640" t="s">
        <v>54</v>
      </c>
      <c r="E2640">
        <v>53211</v>
      </c>
      <c r="F2640" t="s">
        <v>20</v>
      </c>
      <c r="G2640" t="s">
        <v>55</v>
      </c>
      <c r="H2640">
        <v>5540</v>
      </c>
      <c r="I2640" t="s">
        <v>64</v>
      </c>
      <c r="J2640">
        <f>VLOOKUP(I2640,Key!$A$1:$C$73,2,FALSE)</f>
        <v>43.069021999999997</v>
      </c>
      <c r="K2640">
        <f>VLOOKUP(I2640,Key!$A$1:$C$73,3,FALSE)</f>
        <v>-87.887940999999998</v>
      </c>
      <c r="L2640" t="s">
        <v>65</v>
      </c>
      <c r="M2640">
        <f>VLOOKUP(L2640,Key!$A$1:$C$73,2,FALSE)</f>
        <v>43.077359999999999</v>
      </c>
      <c r="N2640">
        <f>VLOOKUP(L2640,Key!$A$1:$C$73,3,FALSE)</f>
        <v>-87.880769999999998</v>
      </c>
      <c r="O2640">
        <v>18</v>
      </c>
      <c r="P2640">
        <v>0</v>
      </c>
      <c r="Q2640">
        <v>2.7</v>
      </c>
      <c r="R2640">
        <v>2.6</v>
      </c>
      <c r="S2640">
        <v>108</v>
      </c>
      <c r="T2640">
        <f t="shared" si="369"/>
        <v>-1</v>
      </c>
      <c r="U2640" s="1">
        <v>42826</v>
      </c>
      <c r="V2640" s="13">
        <f t="shared" si="370"/>
        <v>42826</v>
      </c>
      <c r="W2640" s="14">
        <f t="shared" si="371"/>
        <v>42826</v>
      </c>
      <c r="X2640" s="1" t="str">
        <f t="shared" si="372"/>
        <v>Saturday</v>
      </c>
      <c r="Y2640" s="2">
        <v>0.70231481481481473</v>
      </c>
      <c r="Z2640" s="2">
        <f t="shared" si="373"/>
        <v>0.70833333333333326</v>
      </c>
      <c r="AA2640">
        <f>1</f>
        <v>1</v>
      </c>
      <c r="AB2640" s="1">
        <v>42826</v>
      </c>
      <c r="AC2640" s="13">
        <f t="shared" si="374"/>
        <v>42826</v>
      </c>
      <c r="AD2640" s="14">
        <f t="shared" si="375"/>
        <v>42826</v>
      </c>
      <c r="AE2640" s="1" t="str">
        <f t="shared" si="376"/>
        <v>Saturday</v>
      </c>
      <c r="AF2640" s="2">
        <v>0.71508101851851846</v>
      </c>
      <c r="AG2640" s="2">
        <f t="shared" si="377"/>
        <v>0.70833333333333326</v>
      </c>
      <c r="AH2640" t="s">
        <v>23</v>
      </c>
    </row>
    <row r="2641" spans="1:34" x14ac:dyDescent="0.25">
      <c r="A2641">
        <v>1373217</v>
      </c>
      <c r="B2641" t="s">
        <v>54</v>
      </c>
      <c r="E2641">
        <v>55412</v>
      </c>
      <c r="F2641" t="s">
        <v>20</v>
      </c>
      <c r="G2641" t="s">
        <v>55</v>
      </c>
      <c r="H2641">
        <v>145</v>
      </c>
      <c r="I2641" t="s">
        <v>22</v>
      </c>
      <c r="J2641">
        <f>VLOOKUP(I2641,Key!$A$1:$C$73,2,FALSE)</f>
        <v>43.058619999999998</v>
      </c>
      <c r="K2641">
        <f>VLOOKUP(I2641,Key!$A$1:$C$73,3,FALSE)</f>
        <v>-87.885319999999993</v>
      </c>
      <c r="L2641" t="s">
        <v>40</v>
      </c>
      <c r="M2641">
        <f>VLOOKUP(L2641,Key!$A$1:$C$73,2,FALSE)</f>
        <v>43.06033</v>
      </c>
      <c r="N2641">
        <f>VLOOKUP(L2641,Key!$A$1:$C$73,3,FALSE)</f>
        <v>-87.89546</v>
      </c>
      <c r="O2641">
        <v>5</v>
      </c>
      <c r="P2641">
        <v>0</v>
      </c>
      <c r="Q2641">
        <v>0.8</v>
      </c>
      <c r="R2641">
        <v>0.7</v>
      </c>
      <c r="S2641">
        <v>30</v>
      </c>
      <c r="T2641">
        <f t="shared" si="369"/>
        <v>-1</v>
      </c>
      <c r="U2641" s="1">
        <v>42826</v>
      </c>
      <c r="V2641" s="13">
        <f t="shared" si="370"/>
        <v>42826</v>
      </c>
      <c r="W2641" s="14">
        <f t="shared" si="371"/>
        <v>42826</v>
      </c>
      <c r="X2641" s="1" t="str">
        <f t="shared" si="372"/>
        <v>Saturday</v>
      </c>
      <c r="Y2641" s="2">
        <v>0.70599537037037041</v>
      </c>
      <c r="Z2641" s="2">
        <f t="shared" si="373"/>
        <v>0.70833333333333326</v>
      </c>
      <c r="AA2641">
        <f>1</f>
        <v>1</v>
      </c>
      <c r="AB2641" s="1">
        <v>42826</v>
      </c>
      <c r="AC2641" s="13">
        <f t="shared" si="374"/>
        <v>42826</v>
      </c>
      <c r="AD2641" s="14">
        <f t="shared" si="375"/>
        <v>42826</v>
      </c>
      <c r="AE2641" s="1" t="str">
        <f t="shared" si="376"/>
        <v>Saturday</v>
      </c>
      <c r="AF2641" s="2">
        <v>0.70916666666666661</v>
      </c>
      <c r="AG2641" s="2">
        <f t="shared" si="377"/>
        <v>0.70833333333333326</v>
      </c>
      <c r="AH2641" t="s">
        <v>23</v>
      </c>
    </row>
    <row r="2642" spans="1:34" x14ac:dyDescent="0.25">
      <c r="A2642">
        <v>1560954</v>
      </c>
      <c r="B2642" t="s">
        <v>54</v>
      </c>
      <c r="E2642">
        <v>53223</v>
      </c>
      <c r="F2642" t="s">
        <v>20</v>
      </c>
      <c r="G2642" t="s">
        <v>55</v>
      </c>
      <c r="H2642">
        <v>11159</v>
      </c>
      <c r="I2642" t="s">
        <v>81</v>
      </c>
      <c r="J2642">
        <f>VLOOKUP(I2642,Key!$A$1:$C$73,2,FALSE)</f>
        <v>43.058010000000003</v>
      </c>
      <c r="K2642">
        <f>VLOOKUP(I2642,Key!$A$1:$C$73,3,FALSE)</f>
        <v>-87.877300000000005</v>
      </c>
      <c r="L2642" t="s">
        <v>81</v>
      </c>
      <c r="M2642">
        <f>VLOOKUP(L2642,Key!$A$1:$C$73,2,FALSE)</f>
        <v>43.058010000000003</v>
      </c>
      <c r="N2642">
        <f>VLOOKUP(L2642,Key!$A$1:$C$73,3,FALSE)</f>
        <v>-87.877300000000005</v>
      </c>
      <c r="O2642">
        <v>34</v>
      </c>
      <c r="P2642">
        <v>0</v>
      </c>
      <c r="Q2642">
        <v>5.0999999999999996</v>
      </c>
      <c r="R2642">
        <v>4.8</v>
      </c>
      <c r="S2642">
        <v>204</v>
      </c>
      <c r="T2642">
        <f t="shared" si="369"/>
        <v>-1</v>
      </c>
      <c r="U2642" s="1">
        <v>42826</v>
      </c>
      <c r="V2642" s="13">
        <f t="shared" si="370"/>
        <v>42826</v>
      </c>
      <c r="W2642" s="14">
        <f t="shared" si="371"/>
        <v>42826</v>
      </c>
      <c r="X2642" s="1" t="str">
        <f t="shared" si="372"/>
        <v>Saturday</v>
      </c>
      <c r="Y2642" s="2">
        <v>0.71281250000000007</v>
      </c>
      <c r="Z2642" s="2">
        <f t="shared" si="373"/>
        <v>0.70833333333333326</v>
      </c>
      <c r="AA2642">
        <f>1</f>
        <v>1</v>
      </c>
      <c r="AB2642" s="1">
        <v>42826</v>
      </c>
      <c r="AC2642" s="13">
        <f t="shared" si="374"/>
        <v>42826</v>
      </c>
      <c r="AD2642" s="14">
        <f t="shared" si="375"/>
        <v>42826</v>
      </c>
      <c r="AE2642" s="1" t="str">
        <f t="shared" si="376"/>
        <v>Saturday</v>
      </c>
      <c r="AF2642" s="2">
        <v>0.73614583333333339</v>
      </c>
      <c r="AG2642" s="2">
        <f t="shared" si="377"/>
        <v>0.75</v>
      </c>
      <c r="AH2642" t="s">
        <v>25</v>
      </c>
    </row>
    <row r="2643" spans="1:34" x14ac:dyDescent="0.25">
      <c r="A2643">
        <v>1560943</v>
      </c>
      <c r="B2643" t="s">
        <v>54</v>
      </c>
      <c r="E2643">
        <v>54935</v>
      </c>
      <c r="F2643" t="s">
        <v>20</v>
      </c>
      <c r="G2643" t="s">
        <v>55</v>
      </c>
      <c r="H2643">
        <v>5712</v>
      </c>
      <c r="I2643" t="s">
        <v>56</v>
      </c>
      <c r="J2643">
        <f>VLOOKUP(I2643,Key!$A$1:$C$73,2,FALSE)</f>
        <v>43.004728999999998</v>
      </c>
      <c r="K2643">
        <f>VLOOKUP(I2643,Key!$A$1:$C$73,3,FALSE)</f>
        <v>-87.905463999999995</v>
      </c>
      <c r="L2643" t="s">
        <v>56</v>
      </c>
      <c r="M2643">
        <f>VLOOKUP(L2643,Key!$A$1:$C$73,2,FALSE)</f>
        <v>43.004728999999998</v>
      </c>
      <c r="N2643">
        <f>VLOOKUP(L2643,Key!$A$1:$C$73,3,FALSE)</f>
        <v>-87.905463999999995</v>
      </c>
      <c r="O2643">
        <v>29</v>
      </c>
      <c r="P2643">
        <v>0</v>
      </c>
      <c r="Q2643">
        <v>4.4000000000000004</v>
      </c>
      <c r="R2643">
        <v>4.0999999999999996</v>
      </c>
      <c r="S2643">
        <v>174</v>
      </c>
      <c r="T2643">
        <f t="shared" si="369"/>
        <v>-1</v>
      </c>
      <c r="U2643" s="1">
        <v>42826</v>
      </c>
      <c r="V2643" s="13">
        <f t="shared" si="370"/>
        <v>42826</v>
      </c>
      <c r="W2643" s="14">
        <f t="shared" si="371"/>
        <v>42826</v>
      </c>
      <c r="X2643" s="1" t="str">
        <f t="shared" si="372"/>
        <v>Saturday</v>
      </c>
      <c r="Y2643" s="2">
        <v>0.71609953703703699</v>
      </c>
      <c r="Z2643" s="2">
        <f t="shared" si="373"/>
        <v>0.70833333333333326</v>
      </c>
      <c r="AA2643">
        <f>1</f>
        <v>1</v>
      </c>
      <c r="AB2643" s="1">
        <v>42826</v>
      </c>
      <c r="AC2643" s="13">
        <f t="shared" si="374"/>
        <v>42826</v>
      </c>
      <c r="AD2643" s="14">
        <f t="shared" si="375"/>
        <v>42826</v>
      </c>
      <c r="AE2643" s="1" t="str">
        <f t="shared" si="376"/>
        <v>Saturday</v>
      </c>
      <c r="AF2643" s="2">
        <v>0.73645833333333333</v>
      </c>
      <c r="AG2643" s="2">
        <f t="shared" si="377"/>
        <v>0.75</v>
      </c>
      <c r="AH2643" t="s">
        <v>25</v>
      </c>
    </row>
    <row r="2644" spans="1:34" x14ac:dyDescent="0.25">
      <c r="A2644">
        <v>1560974</v>
      </c>
      <c r="B2644" t="s">
        <v>54</v>
      </c>
      <c r="E2644">
        <v>60108</v>
      </c>
      <c r="F2644" t="s">
        <v>20</v>
      </c>
      <c r="G2644" t="s">
        <v>55</v>
      </c>
      <c r="H2644">
        <v>5479</v>
      </c>
      <c r="I2644" t="s">
        <v>36</v>
      </c>
      <c r="J2644">
        <f>VLOOKUP(I2644,Key!$A$1:$C$73,2,FALSE)</f>
        <v>43.03519</v>
      </c>
      <c r="K2644">
        <f>VLOOKUP(I2644,Key!$A$1:$C$73,3,FALSE)</f>
        <v>-87.907390000000007</v>
      </c>
      <c r="L2644" t="s">
        <v>52</v>
      </c>
      <c r="M2644">
        <f>VLOOKUP(L2644,Key!$A$1:$C$73,2,FALSE)</f>
        <v>43.042490000000001</v>
      </c>
      <c r="N2644">
        <f>VLOOKUP(L2644,Key!$A$1:$C$73,3,FALSE)</f>
        <v>-87.909959999999998</v>
      </c>
      <c r="O2644">
        <v>6</v>
      </c>
      <c r="P2644">
        <v>0</v>
      </c>
      <c r="Q2644">
        <v>0.9</v>
      </c>
      <c r="R2644">
        <v>0.9</v>
      </c>
      <c r="S2644">
        <v>36</v>
      </c>
      <c r="T2644">
        <f t="shared" si="369"/>
        <v>-1</v>
      </c>
      <c r="U2644" s="1">
        <v>42826</v>
      </c>
      <c r="V2644" s="13">
        <f t="shared" si="370"/>
        <v>42826</v>
      </c>
      <c r="W2644" s="14">
        <f t="shared" si="371"/>
        <v>42826</v>
      </c>
      <c r="X2644" s="1" t="str">
        <f t="shared" si="372"/>
        <v>Saturday</v>
      </c>
      <c r="Y2644" s="2">
        <v>0.71615740740740741</v>
      </c>
      <c r="Z2644" s="2">
        <f t="shared" si="373"/>
        <v>0.70833333333333326</v>
      </c>
      <c r="AA2644">
        <f>1</f>
        <v>1</v>
      </c>
      <c r="AB2644" s="1">
        <v>42826</v>
      </c>
      <c r="AC2644" s="13">
        <f t="shared" si="374"/>
        <v>42826</v>
      </c>
      <c r="AD2644" s="14">
        <f t="shared" si="375"/>
        <v>42826</v>
      </c>
      <c r="AE2644" s="1" t="str">
        <f t="shared" si="376"/>
        <v>Saturday</v>
      </c>
      <c r="AF2644" s="2">
        <v>0.7205787037037038</v>
      </c>
      <c r="AG2644" s="2">
        <f t="shared" si="377"/>
        <v>0.70833333333333326</v>
      </c>
      <c r="AH2644" t="s">
        <v>23</v>
      </c>
    </row>
    <row r="2645" spans="1:34" x14ac:dyDescent="0.25">
      <c r="A2645">
        <v>1560979</v>
      </c>
      <c r="B2645" t="s">
        <v>54</v>
      </c>
      <c r="E2645">
        <v>53233</v>
      </c>
      <c r="F2645" t="s">
        <v>20</v>
      </c>
      <c r="G2645" t="s">
        <v>55</v>
      </c>
      <c r="H2645">
        <v>5460</v>
      </c>
      <c r="I2645" t="s">
        <v>36</v>
      </c>
      <c r="J2645">
        <f>VLOOKUP(I2645,Key!$A$1:$C$73,2,FALSE)</f>
        <v>43.03519</v>
      </c>
      <c r="K2645">
        <f>VLOOKUP(I2645,Key!$A$1:$C$73,3,FALSE)</f>
        <v>-87.907390000000007</v>
      </c>
      <c r="L2645" t="s">
        <v>52</v>
      </c>
      <c r="M2645">
        <f>VLOOKUP(L2645,Key!$A$1:$C$73,2,FALSE)</f>
        <v>43.042490000000001</v>
      </c>
      <c r="N2645">
        <f>VLOOKUP(L2645,Key!$A$1:$C$73,3,FALSE)</f>
        <v>-87.909959999999998</v>
      </c>
      <c r="O2645">
        <v>5</v>
      </c>
      <c r="P2645">
        <v>0</v>
      </c>
      <c r="Q2645">
        <v>0.8</v>
      </c>
      <c r="R2645">
        <v>0.7</v>
      </c>
      <c r="S2645">
        <v>30</v>
      </c>
      <c r="T2645">
        <f t="shared" si="369"/>
        <v>-1</v>
      </c>
      <c r="U2645" s="1">
        <v>42826</v>
      </c>
      <c r="V2645" s="13">
        <f t="shared" si="370"/>
        <v>42826</v>
      </c>
      <c r="W2645" s="14">
        <f t="shared" si="371"/>
        <v>42826</v>
      </c>
      <c r="X2645" s="1" t="str">
        <f t="shared" si="372"/>
        <v>Saturday</v>
      </c>
      <c r="Y2645" s="2">
        <v>0.71702546296296299</v>
      </c>
      <c r="Z2645" s="2">
        <f t="shared" si="373"/>
        <v>0.70833333333333326</v>
      </c>
      <c r="AA2645">
        <f>1</f>
        <v>1</v>
      </c>
      <c r="AB2645" s="1">
        <v>42826</v>
      </c>
      <c r="AC2645" s="13">
        <f t="shared" si="374"/>
        <v>42826</v>
      </c>
      <c r="AD2645" s="14">
        <f t="shared" si="375"/>
        <v>42826</v>
      </c>
      <c r="AE2645" s="1" t="str">
        <f t="shared" si="376"/>
        <v>Saturday</v>
      </c>
      <c r="AF2645" s="2">
        <v>0.72041666666666659</v>
      </c>
      <c r="AG2645" s="2">
        <f t="shared" si="377"/>
        <v>0.70833333333333326</v>
      </c>
      <c r="AH2645" t="s">
        <v>23</v>
      </c>
    </row>
    <row r="2646" spans="1:34" x14ac:dyDescent="0.25">
      <c r="A2646">
        <v>1560983</v>
      </c>
      <c r="B2646" t="s">
        <v>54</v>
      </c>
      <c r="E2646">
        <v>53204</v>
      </c>
      <c r="F2646" t="s">
        <v>20</v>
      </c>
      <c r="G2646" t="s">
        <v>55</v>
      </c>
      <c r="H2646">
        <v>44</v>
      </c>
      <c r="I2646" t="s">
        <v>68</v>
      </c>
      <c r="J2646">
        <f>VLOOKUP(I2646,Key!$A$1:$C$73,2,FALSE)</f>
        <v>43.026470000000003</v>
      </c>
      <c r="K2646">
        <f>VLOOKUP(I2646,Key!$A$1:$C$73,3,FALSE)</f>
        <v>-87.918040000000005</v>
      </c>
      <c r="L2646" t="s">
        <v>68</v>
      </c>
      <c r="M2646">
        <f>VLOOKUP(L2646,Key!$A$1:$C$73,2,FALSE)</f>
        <v>43.026470000000003</v>
      </c>
      <c r="N2646">
        <f>VLOOKUP(L2646,Key!$A$1:$C$73,3,FALSE)</f>
        <v>-87.918040000000005</v>
      </c>
      <c r="O2646">
        <v>31</v>
      </c>
      <c r="P2646">
        <v>0</v>
      </c>
      <c r="Q2646">
        <v>4.7</v>
      </c>
      <c r="R2646">
        <v>4.4000000000000004</v>
      </c>
      <c r="S2646">
        <v>186</v>
      </c>
      <c r="T2646">
        <f t="shared" si="369"/>
        <v>-1</v>
      </c>
      <c r="U2646" s="1">
        <v>42826</v>
      </c>
      <c r="V2646" s="13">
        <f t="shared" si="370"/>
        <v>42826</v>
      </c>
      <c r="W2646" s="14">
        <f t="shared" si="371"/>
        <v>42826</v>
      </c>
      <c r="X2646" s="1" t="str">
        <f t="shared" si="372"/>
        <v>Saturday</v>
      </c>
      <c r="Y2646" s="2">
        <v>0.71810185185185194</v>
      </c>
      <c r="Z2646" s="2">
        <f t="shared" si="373"/>
        <v>0.70833333333333326</v>
      </c>
      <c r="AA2646">
        <f>1</f>
        <v>1</v>
      </c>
      <c r="AB2646" s="1">
        <v>42826</v>
      </c>
      <c r="AC2646" s="13">
        <f t="shared" si="374"/>
        <v>42826</v>
      </c>
      <c r="AD2646" s="14">
        <f t="shared" si="375"/>
        <v>42826</v>
      </c>
      <c r="AE2646" s="1" t="str">
        <f t="shared" si="376"/>
        <v>Saturday</v>
      </c>
      <c r="AF2646" s="2">
        <v>0.74024305555555558</v>
      </c>
      <c r="AG2646" s="2">
        <f t="shared" si="377"/>
        <v>0.75</v>
      </c>
      <c r="AH2646" t="s">
        <v>25</v>
      </c>
    </row>
    <row r="2647" spans="1:34" x14ac:dyDescent="0.25">
      <c r="A2647">
        <v>1561005</v>
      </c>
      <c r="B2647" t="s">
        <v>54</v>
      </c>
      <c r="E2647">
        <v>53208</v>
      </c>
      <c r="F2647" t="s">
        <v>20</v>
      </c>
      <c r="G2647" t="s">
        <v>55</v>
      </c>
      <c r="H2647">
        <v>5449</v>
      </c>
      <c r="I2647" t="s">
        <v>39</v>
      </c>
      <c r="J2647">
        <f>VLOOKUP(I2647,Key!$A$1:$C$73,2,FALSE)</f>
        <v>43.031480000000002</v>
      </c>
      <c r="K2647">
        <f>VLOOKUP(I2647,Key!$A$1:$C$73,3,FALSE)</f>
        <v>-87.908169999999998</v>
      </c>
      <c r="L2647" t="s">
        <v>39</v>
      </c>
      <c r="M2647">
        <f>VLOOKUP(L2647,Key!$A$1:$C$73,2,FALSE)</f>
        <v>43.031480000000002</v>
      </c>
      <c r="N2647">
        <f>VLOOKUP(L2647,Key!$A$1:$C$73,3,FALSE)</f>
        <v>-87.908169999999998</v>
      </c>
      <c r="O2647">
        <v>52</v>
      </c>
      <c r="P2647">
        <v>3</v>
      </c>
      <c r="Q2647">
        <v>7.8</v>
      </c>
      <c r="R2647">
        <v>7.4</v>
      </c>
      <c r="S2647">
        <v>312</v>
      </c>
      <c r="T2647">
        <f t="shared" si="369"/>
        <v>-1</v>
      </c>
      <c r="U2647" s="1">
        <v>42826</v>
      </c>
      <c r="V2647" s="13">
        <f t="shared" si="370"/>
        <v>42826</v>
      </c>
      <c r="W2647" s="14">
        <f t="shared" si="371"/>
        <v>42826</v>
      </c>
      <c r="X2647" s="1" t="str">
        <f t="shared" si="372"/>
        <v>Saturday</v>
      </c>
      <c r="Y2647" s="2">
        <v>0.7222453703703704</v>
      </c>
      <c r="Z2647" s="2">
        <f t="shared" si="373"/>
        <v>0.70833333333333326</v>
      </c>
      <c r="AA2647">
        <f>1</f>
        <v>1</v>
      </c>
      <c r="AB2647" s="1">
        <v>42826</v>
      </c>
      <c r="AC2647" s="13">
        <f t="shared" si="374"/>
        <v>42826</v>
      </c>
      <c r="AD2647" s="14">
        <f t="shared" si="375"/>
        <v>42826</v>
      </c>
      <c r="AE2647" s="1" t="str">
        <f t="shared" si="376"/>
        <v>Saturday</v>
      </c>
      <c r="AF2647" s="2">
        <v>0.75861111111111112</v>
      </c>
      <c r="AG2647" s="2">
        <f t="shared" si="377"/>
        <v>0.75</v>
      </c>
      <c r="AH2647" t="s">
        <v>25</v>
      </c>
    </row>
    <row r="2648" spans="1:34" x14ac:dyDescent="0.25">
      <c r="A2648">
        <v>1561041</v>
      </c>
      <c r="B2648" t="s">
        <v>54</v>
      </c>
      <c r="E2648">
        <v>53045</v>
      </c>
      <c r="F2648" t="s">
        <v>20</v>
      </c>
      <c r="G2648" t="s">
        <v>55</v>
      </c>
      <c r="H2648">
        <v>5564</v>
      </c>
      <c r="I2648" t="s">
        <v>81</v>
      </c>
      <c r="J2648">
        <f>VLOOKUP(I2648,Key!$A$1:$C$73,2,FALSE)</f>
        <v>43.058010000000003</v>
      </c>
      <c r="K2648">
        <f>VLOOKUP(I2648,Key!$A$1:$C$73,3,FALSE)</f>
        <v>-87.877300000000005</v>
      </c>
      <c r="L2648" t="s">
        <v>81</v>
      </c>
      <c r="M2648">
        <f>VLOOKUP(L2648,Key!$A$1:$C$73,2,FALSE)</f>
        <v>43.058010000000003</v>
      </c>
      <c r="N2648">
        <f>VLOOKUP(L2648,Key!$A$1:$C$73,3,FALSE)</f>
        <v>-87.877300000000005</v>
      </c>
      <c r="O2648">
        <v>62</v>
      </c>
      <c r="P2648">
        <v>3</v>
      </c>
      <c r="Q2648">
        <v>9.3000000000000007</v>
      </c>
      <c r="R2648">
        <v>8.8000000000000007</v>
      </c>
      <c r="S2648">
        <v>372</v>
      </c>
      <c r="T2648">
        <f t="shared" si="369"/>
        <v>-1</v>
      </c>
      <c r="U2648" s="1">
        <v>42826</v>
      </c>
      <c r="V2648" s="13">
        <f t="shared" si="370"/>
        <v>42826</v>
      </c>
      <c r="W2648" s="14">
        <f t="shared" si="371"/>
        <v>42826</v>
      </c>
      <c r="X2648" s="1" t="str">
        <f t="shared" si="372"/>
        <v>Saturday</v>
      </c>
      <c r="Y2648" s="2">
        <v>0.72776620370370371</v>
      </c>
      <c r="Z2648" s="2">
        <f t="shared" si="373"/>
        <v>0.70833333333333326</v>
      </c>
      <c r="AA2648">
        <f>1</f>
        <v>1</v>
      </c>
      <c r="AB2648" s="1">
        <v>42826</v>
      </c>
      <c r="AC2648" s="13">
        <f t="shared" si="374"/>
        <v>42826</v>
      </c>
      <c r="AD2648" s="14">
        <f t="shared" si="375"/>
        <v>42826</v>
      </c>
      <c r="AE2648" s="1" t="str">
        <f t="shared" si="376"/>
        <v>Saturday</v>
      </c>
      <c r="AF2648" s="2">
        <v>0.7702430555555555</v>
      </c>
      <c r="AG2648" s="2">
        <f t="shared" si="377"/>
        <v>0.75</v>
      </c>
      <c r="AH2648" t="s">
        <v>25</v>
      </c>
    </row>
    <row r="2649" spans="1:34" x14ac:dyDescent="0.25">
      <c r="A2649">
        <v>1561052</v>
      </c>
      <c r="B2649" t="s">
        <v>54</v>
      </c>
      <c r="E2649">
        <v>53045</v>
      </c>
      <c r="F2649" t="s">
        <v>20</v>
      </c>
      <c r="G2649" t="s">
        <v>55</v>
      </c>
      <c r="H2649">
        <v>5558</v>
      </c>
      <c r="I2649" t="s">
        <v>81</v>
      </c>
      <c r="J2649">
        <f>VLOOKUP(I2649,Key!$A$1:$C$73,2,FALSE)</f>
        <v>43.058010000000003</v>
      </c>
      <c r="K2649">
        <f>VLOOKUP(I2649,Key!$A$1:$C$73,3,FALSE)</f>
        <v>-87.877300000000005</v>
      </c>
      <c r="L2649" t="s">
        <v>81</v>
      </c>
      <c r="M2649">
        <f>VLOOKUP(L2649,Key!$A$1:$C$73,2,FALSE)</f>
        <v>43.058010000000003</v>
      </c>
      <c r="N2649">
        <f>VLOOKUP(L2649,Key!$A$1:$C$73,3,FALSE)</f>
        <v>-87.877300000000005</v>
      </c>
      <c r="O2649">
        <v>59</v>
      </c>
      <c r="P2649">
        <v>3</v>
      </c>
      <c r="Q2649">
        <v>8.9</v>
      </c>
      <c r="R2649">
        <v>8.4</v>
      </c>
      <c r="S2649">
        <v>354</v>
      </c>
      <c r="T2649">
        <f t="shared" si="369"/>
        <v>-1</v>
      </c>
      <c r="U2649" s="1">
        <v>42826</v>
      </c>
      <c r="V2649" s="13">
        <f t="shared" si="370"/>
        <v>42826</v>
      </c>
      <c r="W2649" s="14">
        <f t="shared" si="371"/>
        <v>42826</v>
      </c>
      <c r="X2649" s="1" t="str">
        <f t="shared" si="372"/>
        <v>Saturday</v>
      </c>
      <c r="Y2649" s="2">
        <v>0.72888888888888881</v>
      </c>
      <c r="Z2649" s="2">
        <f t="shared" si="373"/>
        <v>0.70833333333333326</v>
      </c>
      <c r="AA2649">
        <f>1</f>
        <v>1</v>
      </c>
      <c r="AB2649" s="1">
        <v>42826</v>
      </c>
      <c r="AC2649" s="13">
        <f t="shared" si="374"/>
        <v>42826</v>
      </c>
      <c r="AD2649" s="14">
        <f t="shared" si="375"/>
        <v>42826</v>
      </c>
      <c r="AE2649" s="1" t="str">
        <f t="shared" si="376"/>
        <v>Saturday</v>
      </c>
      <c r="AF2649" s="2">
        <v>0.76984953703703696</v>
      </c>
      <c r="AG2649" s="2">
        <f t="shared" si="377"/>
        <v>0.75</v>
      </c>
      <c r="AH2649" t="s">
        <v>25</v>
      </c>
    </row>
    <row r="2650" spans="1:34" x14ac:dyDescent="0.25">
      <c r="A2650">
        <v>1291462</v>
      </c>
      <c r="B2650" t="s">
        <v>54</v>
      </c>
      <c r="E2650">
        <v>53150</v>
      </c>
      <c r="F2650" t="s">
        <v>20</v>
      </c>
      <c r="G2650" t="s">
        <v>55</v>
      </c>
      <c r="H2650">
        <v>27</v>
      </c>
      <c r="I2650" t="s">
        <v>39</v>
      </c>
      <c r="J2650">
        <f>VLOOKUP(I2650,Key!$A$1:$C$73,2,FALSE)</f>
        <v>43.031480000000002</v>
      </c>
      <c r="K2650">
        <f>VLOOKUP(I2650,Key!$A$1:$C$73,3,FALSE)</f>
        <v>-87.908169999999998</v>
      </c>
      <c r="L2650" t="s">
        <v>39</v>
      </c>
      <c r="M2650">
        <f>VLOOKUP(L2650,Key!$A$1:$C$73,2,FALSE)</f>
        <v>43.031480000000002</v>
      </c>
      <c r="N2650">
        <f>VLOOKUP(L2650,Key!$A$1:$C$73,3,FALSE)</f>
        <v>-87.908169999999998</v>
      </c>
      <c r="O2650">
        <v>41</v>
      </c>
      <c r="P2650">
        <v>3</v>
      </c>
      <c r="Q2650">
        <v>6.2</v>
      </c>
      <c r="R2650">
        <v>5.8</v>
      </c>
      <c r="S2650">
        <v>246</v>
      </c>
      <c r="T2650">
        <f t="shared" si="369"/>
        <v>-1</v>
      </c>
      <c r="U2650" s="1">
        <v>42826</v>
      </c>
      <c r="V2650" s="13">
        <f t="shared" si="370"/>
        <v>42826</v>
      </c>
      <c r="W2650" s="14">
        <f t="shared" si="371"/>
        <v>42826</v>
      </c>
      <c r="X2650" s="1" t="str">
        <f t="shared" si="372"/>
        <v>Saturday</v>
      </c>
      <c r="Y2650" s="2">
        <v>0.72996527777777775</v>
      </c>
      <c r="Z2650" s="2">
        <f t="shared" si="373"/>
        <v>0.75</v>
      </c>
      <c r="AA2650">
        <f>1</f>
        <v>1</v>
      </c>
      <c r="AB2650" s="1">
        <v>42826</v>
      </c>
      <c r="AC2650" s="13">
        <f t="shared" si="374"/>
        <v>42826</v>
      </c>
      <c r="AD2650" s="14">
        <f t="shared" si="375"/>
        <v>42826</v>
      </c>
      <c r="AE2650" s="1" t="str">
        <f t="shared" si="376"/>
        <v>Saturday</v>
      </c>
      <c r="AF2650" s="2">
        <v>0.75843749999999999</v>
      </c>
      <c r="AG2650" s="2">
        <f t="shared" si="377"/>
        <v>0.75</v>
      </c>
      <c r="AH2650" t="s">
        <v>25</v>
      </c>
    </row>
    <row r="2651" spans="1:34" x14ac:dyDescent="0.25">
      <c r="A2651">
        <v>1559092</v>
      </c>
      <c r="B2651" t="s">
        <v>54</v>
      </c>
      <c r="E2651">
        <v>55369</v>
      </c>
      <c r="F2651" t="s">
        <v>20</v>
      </c>
      <c r="G2651" t="s">
        <v>55</v>
      </c>
      <c r="H2651">
        <v>11097</v>
      </c>
      <c r="I2651" t="s">
        <v>48</v>
      </c>
      <c r="J2651">
        <f>VLOOKUP(I2651,Key!$A$1:$C$73,2,FALSE)</f>
        <v>43.031320000000001</v>
      </c>
      <c r="K2651">
        <f>VLOOKUP(I2651,Key!$A$1:$C$73,3,FALSE)</f>
        <v>-87.904259999999994</v>
      </c>
      <c r="L2651" t="s">
        <v>52</v>
      </c>
      <c r="M2651">
        <f>VLOOKUP(L2651,Key!$A$1:$C$73,2,FALSE)</f>
        <v>43.042490000000001</v>
      </c>
      <c r="N2651">
        <f>VLOOKUP(L2651,Key!$A$1:$C$73,3,FALSE)</f>
        <v>-87.909959999999998</v>
      </c>
      <c r="O2651">
        <v>10</v>
      </c>
      <c r="P2651">
        <v>0</v>
      </c>
      <c r="Q2651">
        <v>1.5</v>
      </c>
      <c r="R2651">
        <v>1.4</v>
      </c>
      <c r="S2651">
        <v>60</v>
      </c>
      <c r="T2651">
        <f t="shared" si="369"/>
        <v>-1</v>
      </c>
      <c r="U2651" s="1">
        <v>42826</v>
      </c>
      <c r="V2651" s="13">
        <f t="shared" si="370"/>
        <v>42826</v>
      </c>
      <c r="W2651" s="14">
        <f t="shared" si="371"/>
        <v>42826</v>
      </c>
      <c r="X2651" s="1" t="str">
        <f t="shared" si="372"/>
        <v>Saturday</v>
      </c>
      <c r="Y2651" s="2">
        <v>0.73365740740740737</v>
      </c>
      <c r="Z2651" s="2">
        <f t="shared" si="373"/>
        <v>0.75</v>
      </c>
      <c r="AA2651">
        <f>1</f>
        <v>1</v>
      </c>
      <c r="AB2651" s="1">
        <v>42826</v>
      </c>
      <c r="AC2651" s="13">
        <f t="shared" si="374"/>
        <v>42826</v>
      </c>
      <c r="AD2651" s="14">
        <f t="shared" si="375"/>
        <v>42826</v>
      </c>
      <c r="AE2651" s="1" t="str">
        <f t="shared" si="376"/>
        <v>Saturday</v>
      </c>
      <c r="AF2651" s="2">
        <v>0.74031249999999993</v>
      </c>
      <c r="AG2651" s="2">
        <f t="shared" si="377"/>
        <v>0.75</v>
      </c>
      <c r="AH2651" t="s">
        <v>23</v>
      </c>
    </row>
    <row r="2652" spans="1:34" x14ac:dyDescent="0.25">
      <c r="A2652">
        <v>1561129</v>
      </c>
      <c r="B2652" t="s">
        <v>54</v>
      </c>
      <c r="E2652">
        <v>54241</v>
      </c>
      <c r="F2652" t="s">
        <v>20</v>
      </c>
      <c r="G2652" t="s">
        <v>55</v>
      </c>
      <c r="H2652">
        <v>11056</v>
      </c>
      <c r="I2652" t="s">
        <v>38</v>
      </c>
      <c r="J2652">
        <f>VLOOKUP(I2652,Key!$A$1:$C$73,2,FALSE)</f>
        <v>43.038649999999997</v>
      </c>
      <c r="K2652">
        <f>VLOOKUP(I2652,Key!$A$1:$C$73,3,FALSE)</f>
        <v>-87.921930000000003</v>
      </c>
      <c r="L2652" t="s">
        <v>61</v>
      </c>
      <c r="M2652">
        <f>VLOOKUP(L2652,Key!$A$1:$C$73,2,FALSE)</f>
        <v>43.060786</v>
      </c>
      <c r="N2652">
        <f>VLOOKUP(L2652,Key!$A$1:$C$73,3,FALSE)</f>
        <v>-87.883825999999999</v>
      </c>
      <c r="O2652">
        <v>46</v>
      </c>
      <c r="P2652">
        <v>3</v>
      </c>
      <c r="Q2652">
        <v>6.9</v>
      </c>
      <c r="R2652">
        <v>6.6</v>
      </c>
      <c r="S2652">
        <v>276</v>
      </c>
      <c r="T2652">
        <f t="shared" si="369"/>
        <v>-1</v>
      </c>
      <c r="U2652" s="1">
        <v>42826</v>
      </c>
      <c r="V2652" s="13">
        <f t="shared" si="370"/>
        <v>42826</v>
      </c>
      <c r="W2652" s="14">
        <f t="shared" si="371"/>
        <v>42826</v>
      </c>
      <c r="X2652" s="1" t="str">
        <f t="shared" si="372"/>
        <v>Saturday</v>
      </c>
      <c r="Y2652" s="2">
        <v>0.75232638888888881</v>
      </c>
      <c r="Z2652" s="2">
        <f t="shared" si="373"/>
        <v>0.75</v>
      </c>
      <c r="AA2652">
        <f>1</f>
        <v>1</v>
      </c>
      <c r="AB2652" s="1">
        <v>42826</v>
      </c>
      <c r="AC2652" s="13">
        <f t="shared" si="374"/>
        <v>42826</v>
      </c>
      <c r="AD2652" s="14">
        <f t="shared" si="375"/>
        <v>42826</v>
      </c>
      <c r="AE2652" s="1" t="str">
        <f t="shared" si="376"/>
        <v>Saturday</v>
      </c>
      <c r="AF2652" s="2">
        <v>0.7845833333333333</v>
      </c>
      <c r="AG2652" s="2">
        <f t="shared" si="377"/>
        <v>0.79166666666666663</v>
      </c>
      <c r="AH2652" t="s">
        <v>23</v>
      </c>
    </row>
    <row r="2653" spans="1:34" x14ac:dyDescent="0.25">
      <c r="A2653">
        <v>1561132</v>
      </c>
      <c r="B2653" t="s">
        <v>54</v>
      </c>
      <c r="E2653">
        <v>54303</v>
      </c>
      <c r="F2653" t="s">
        <v>20</v>
      </c>
      <c r="G2653" t="s">
        <v>55</v>
      </c>
      <c r="H2653">
        <v>11095</v>
      </c>
      <c r="I2653" t="s">
        <v>39</v>
      </c>
      <c r="J2653">
        <f>VLOOKUP(I2653,Key!$A$1:$C$73,2,FALSE)</f>
        <v>43.031480000000002</v>
      </c>
      <c r="K2653">
        <f>VLOOKUP(I2653,Key!$A$1:$C$73,3,FALSE)</f>
        <v>-87.908169999999998</v>
      </c>
      <c r="L2653" t="s">
        <v>36</v>
      </c>
      <c r="M2653">
        <f>VLOOKUP(L2653,Key!$A$1:$C$73,2,FALSE)</f>
        <v>43.03519</v>
      </c>
      <c r="N2653">
        <f>VLOOKUP(L2653,Key!$A$1:$C$73,3,FALSE)</f>
        <v>-87.907390000000007</v>
      </c>
      <c r="O2653">
        <v>21</v>
      </c>
      <c r="P2653">
        <v>0</v>
      </c>
      <c r="Q2653">
        <v>3.2</v>
      </c>
      <c r="R2653">
        <v>3</v>
      </c>
      <c r="S2653">
        <v>126</v>
      </c>
      <c r="T2653">
        <f t="shared" si="369"/>
        <v>-1</v>
      </c>
      <c r="U2653" s="1">
        <v>42826</v>
      </c>
      <c r="V2653" s="13">
        <f t="shared" si="370"/>
        <v>42826</v>
      </c>
      <c r="W2653" s="14">
        <f t="shared" si="371"/>
        <v>42826</v>
      </c>
      <c r="X2653" s="1" t="str">
        <f t="shared" si="372"/>
        <v>Saturday</v>
      </c>
      <c r="Y2653" s="2">
        <v>0.7544791666666667</v>
      </c>
      <c r="Z2653" s="2">
        <f t="shared" si="373"/>
        <v>0.75</v>
      </c>
      <c r="AA2653">
        <f>1</f>
        <v>1</v>
      </c>
      <c r="AB2653" s="1">
        <v>42826</v>
      </c>
      <c r="AC2653" s="13">
        <f t="shared" si="374"/>
        <v>42826</v>
      </c>
      <c r="AD2653" s="14">
        <f t="shared" si="375"/>
        <v>42826</v>
      </c>
      <c r="AE2653" s="1" t="str">
        <f t="shared" si="376"/>
        <v>Saturday</v>
      </c>
      <c r="AF2653" s="2">
        <v>0.7691203703703704</v>
      </c>
      <c r="AG2653" s="2">
        <f t="shared" si="377"/>
        <v>0.75</v>
      </c>
      <c r="AH2653" t="s">
        <v>23</v>
      </c>
    </row>
    <row r="2654" spans="1:34" x14ac:dyDescent="0.25">
      <c r="A2654">
        <v>1561171</v>
      </c>
      <c r="B2654" t="s">
        <v>54</v>
      </c>
      <c r="E2654">
        <v>55439</v>
      </c>
      <c r="F2654" t="s">
        <v>20</v>
      </c>
      <c r="G2654" t="s">
        <v>55</v>
      </c>
      <c r="H2654">
        <v>11054</v>
      </c>
      <c r="I2654" t="s">
        <v>34</v>
      </c>
      <c r="J2654">
        <f>VLOOKUP(I2654,Key!$A$1:$C$73,2,FALSE)</f>
        <v>43.05097</v>
      </c>
      <c r="K2654">
        <f>VLOOKUP(I2654,Key!$A$1:$C$73,3,FALSE)</f>
        <v>-87.906440000000003</v>
      </c>
      <c r="L2654" t="s">
        <v>28</v>
      </c>
      <c r="M2654">
        <f>VLOOKUP(L2654,Key!$A$1:$C$73,2,FALSE)</f>
        <v>43.038580000000003</v>
      </c>
      <c r="N2654">
        <f>VLOOKUP(L2654,Key!$A$1:$C$73,3,FALSE)</f>
        <v>-87.90934</v>
      </c>
      <c r="O2654">
        <v>13</v>
      </c>
      <c r="P2654">
        <v>0</v>
      </c>
      <c r="Q2654">
        <v>2</v>
      </c>
      <c r="R2654">
        <v>1.9</v>
      </c>
      <c r="S2654">
        <v>78</v>
      </c>
      <c r="T2654">
        <f t="shared" si="369"/>
        <v>-1</v>
      </c>
      <c r="U2654" s="1">
        <v>42826</v>
      </c>
      <c r="V2654" s="13">
        <f t="shared" si="370"/>
        <v>42826</v>
      </c>
      <c r="W2654" s="14">
        <f t="shared" si="371"/>
        <v>42826</v>
      </c>
      <c r="X2654" s="1" t="str">
        <f t="shared" si="372"/>
        <v>Saturday</v>
      </c>
      <c r="Y2654" s="2">
        <v>0.76057870370370362</v>
      </c>
      <c r="Z2654" s="2">
        <f t="shared" si="373"/>
        <v>0.75</v>
      </c>
      <c r="AA2654">
        <f>1</f>
        <v>1</v>
      </c>
      <c r="AB2654" s="1">
        <v>42826</v>
      </c>
      <c r="AC2654" s="13">
        <f t="shared" si="374"/>
        <v>42826</v>
      </c>
      <c r="AD2654" s="14">
        <f t="shared" si="375"/>
        <v>42826</v>
      </c>
      <c r="AE2654" s="1" t="str">
        <f t="shared" si="376"/>
        <v>Saturday</v>
      </c>
      <c r="AF2654" s="2">
        <v>0.7697222222222222</v>
      </c>
      <c r="AG2654" s="2">
        <f t="shared" si="377"/>
        <v>0.75</v>
      </c>
      <c r="AH2654" t="s">
        <v>23</v>
      </c>
    </row>
    <row r="2655" spans="1:34" x14ac:dyDescent="0.25">
      <c r="A2655">
        <v>1561193</v>
      </c>
      <c r="B2655" t="s">
        <v>54</v>
      </c>
      <c r="E2655">
        <v>54914</v>
      </c>
      <c r="F2655" t="s">
        <v>20</v>
      </c>
      <c r="G2655" t="s">
        <v>55</v>
      </c>
      <c r="H2655">
        <v>5417</v>
      </c>
      <c r="I2655" t="s">
        <v>57</v>
      </c>
      <c r="J2655">
        <f>VLOOKUP(I2655,Key!$A$1:$C$73,2,FALSE)</f>
        <v>43.03913</v>
      </c>
      <c r="K2655">
        <f>VLOOKUP(I2655,Key!$A$1:$C$73,3,FALSE)</f>
        <v>-87.916150000000002</v>
      </c>
      <c r="L2655" t="s">
        <v>57</v>
      </c>
      <c r="M2655">
        <f>VLOOKUP(L2655,Key!$A$1:$C$73,2,FALSE)</f>
        <v>43.03913</v>
      </c>
      <c r="N2655">
        <f>VLOOKUP(L2655,Key!$A$1:$C$73,3,FALSE)</f>
        <v>-87.916150000000002</v>
      </c>
      <c r="O2655">
        <v>53</v>
      </c>
      <c r="P2655">
        <v>3</v>
      </c>
      <c r="Q2655">
        <v>8</v>
      </c>
      <c r="R2655">
        <v>7.6</v>
      </c>
      <c r="S2655">
        <v>318</v>
      </c>
      <c r="T2655">
        <f t="shared" si="369"/>
        <v>-1</v>
      </c>
      <c r="U2655" s="1">
        <v>42826</v>
      </c>
      <c r="V2655" s="13">
        <f t="shared" si="370"/>
        <v>42826</v>
      </c>
      <c r="W2655" s="14">
        <f t="shared" si="371"/>
        <v>42826</v>
      </c>
      <c r="X2655" s="1" t="str">
        <f t="shared" si="372"/>
        <v>Saturday</v>
      </c>
      <c r="Y2655" s="2">
        <v>0.76777777777777778</v>
      </c>
      <c r="Z2655" s="2">
        <f t="shared" si="373"/>
        <v>0.75</v>
      </c>
      <c r="AA2655">
        <f>1</f>
        <v>1</v>
      </c>
      <c r="AB2655" s="1">
        <v>42826</v>
      </c>
      <c r="AC2655" s="13">
        <f t="shared" si="374"/>
        <v>42826</v>
      </c>
      <c r="AD2655" s="14">
        <f t="shared" si="375"/>
        <v>42826</v>
      </c>
      <c r="AE2655" s="1" t="str">
        <f t="shared" si="376"/>
        <v>Saturday</v>
      </c>
      <c r="AF2655" s="2">
        <v>0.80469907407407415</v>
      </c>
      <c r="AG2655" s="2">
        <f t="shared" si="377"/>
        <v>0.79166666666666663</v>
      </c>
      <c r="AH2655" t="s">
        <v>25</v>
      </c>
    </row>
    <row r="2656" spans="1:34" x14ac:dyDescent="0.25">
      <c r="A2656">
        <v>1561254</v>
      </c>
      <c r="B2656" t="s">
        <v>54</v>
      </c>
      <c r="E2656">
        <v>53086</v>
      </c>
      <c r="F2656" t="s">
        <v>20</v>
      </c>
      <c r="G2656" t="s">
        <v>55</v>
      </c>
      <c r="H2656">
        <v>5455</v>
      </c>
      <c r="I2656" t="s">
        <v>21</v>
      </c>
      <c r="J2656">
        <f>VLOOKUP(I2656,Key!$A$1:$C$73,2,FALSE)</f>
        <v>43.074890000000003</v>
      </c>
      <c r="K2656">
        <f>VLOOKUP(I2656,Key!$A$1:$C$73,3,FALSE)</f>
        <v>-87.882810000000006</v>
      </c>
      <c r="L2656" t="s">
        <v>21</v>
      </c>
      <c r="M2656">
        <f>VLOOKUP(L2656,Key!$A$1:$C$73,2,FALSE)</f>
        <v>43.074890000000003</v>
      </c>
      <c r="N2656">
        <f>VLOOKUP(L2656,Key!$A$1:$C$73,3,FALSE)</f>
        <v>-87.882810000000006</v>
      </c>
      <c r="O2656">
        <v>14</v>
      </c>
      <c r="P2656">
        <v>0</v>
      </c>
      <c r="Q2656">
        <v>2.1</v>
      </c>
      <c r="R2656">
        <v>2</v>
      </c>
      <c r="S2656">
        <v>84</v>
      </c>
      <c r="T2656">
        <f t="shared" si="369"/>
        <v>-1</v>
      </c>
      <c r="U2656" s="1">
        <v>42826</v>
      </c>
      <c r="V2656" s="13">
        <f t="shared" si="370"/>
        <v>42826</v>
      </c>
      <c r="W2656" s="14">
        <f t="shared" si="371"/>
        <v>42826</v>
      </c>
      <c r="X2656" s="1" t="str">
        <f t="shared" si="372"/>
        <v>Saturday</v>
      </c>
      <c r="Y2656" s="2">
        <v>0.78432870370370367</v>
      </c>
      <c r="Z2656" s="2">
        <f t="shared" si="373"/>
        <v>0.79166666666666663</v>
      </c>
      <c r="AA2656">
        <f>1</f>
        <v>1</v>
      </c>
      <c r="AB2656" s="1">
        <v>42826</v>
      </c>
      <c r="AC2656" s="13">
        <f t="shared" si="374"/>
        <v>42826</v>
      </c>
      <c r="AD2656" s="14">
        <f t="shared" si="375"/>
        <v>42826</v>
      </c>
      <c r="AE2656" s="1" t="str">
        <f t="shared" si="376"/>
        <v>Saturday</v>
      </c>
      <c r="AF2656" s="2">
        <v>0.79438657407407398</v>
      </c>
      <c r="AG2656" s="2">
        <f t="shared" si="377"/>
        <v>0.79166666666666663</v>
      </c>
      <c r="AH2656" t="s">
        <v>25</v>
      </c>
    </row>
    <row r="2657" spans="1:34" x14ac:dyDescent="0.25">
      <c r="A2657">
        <v>1287558</v>
      </c>
      <c r="B2657" t="s">
        <v>54</v>
      </c>
      <c r="E2657">
        <v>53128</v>
      </c>
      <c r="F2657" t="s">
        <v>20</v>
      </c>
      <c r="G2657" t="s">
        <v>55</v>
      </c>
      <c r="H2657">
        <v>11050</v>
      </c>
      <c r="I2657" t="s">
        <v>76</v>
      </c>
      <c r="J2657">
        <f>VLOOKUP(I2657,Key!$A$1:$C$73,2,FALSE)</f>
        <v>43.02948</v>
      </c>
      <c r="K2657">
        <f>VLOOKUP(I2657,Key!$A$1:$C$73,3,FALSE)</f>
        <v>-87.912819999999996</v>
      </c>
      <c r="L2657" t="s">
        <v>76</v>
      </c>
      <c r="M2657">
        <f>VLOOKUP(L2657,Key!$A$1:$C$73,2,FALSE)</f>
        <v>43.02948</v>
      </c>
      <c r="N2657">
        <f>VLOOKUP(L2657,Key!$A$1:$C$73,3,FALSE)</f>
        <v>-87.912819999999996</v>
      </c>
      <c r="O2657">
        <v>46</v>
      </c>
      <c r="P2657">
        <v>3</v>
      </c>
      <c r="Q2657">
        <v>6.9</v>
      </c>
      <c r="R2657">
        <v>6.6</v>
      </c>
      <c r="S2657">
        <v>276</v>
      </c>
      <c r="T2657">
        <f t="shared" si="369"/>
        <v>-1</v>
      </c>
      <c r="U2657" s="1">
        <v>42826</v>
      </c>
      <c r="V2657" s="13">
        <f t="shared" si="370"/>
        <v>42826</v>
      </c>
      <c r="W2657" s="14">
        <f t="shared" si="371"/>
        <v>42826</v>
      </c>
      <c r="X2657" s="1" t="str">
        <f t="shared" si="372"/>
        <v>Saturday</v>
      </c>
      <c r="Y2657" s="2">
        <v>0.78923611111111114</v>
      </c>
      <c r="Z2657" s="2">
        <f t="shared" si="373"/>
        <v>0.79166666666666663</v>
      </c>
      <c r="AA2657">
        <f>1</f>
        <v>1</v>
      </c>
      <c r="AB2657" s="1">
        <v>42826</v>
      </c>
      <c r="AC2657" s="13">
        <f t="shared" si="374"/>
        <v>42826</v>
      </c>
      <c r="AD2657" s="14">
        <f t="shared" si="375"/>
        <v>42826</v>
      </c>
      <c r="AE2657" s="1" t="str">
        <f t="shared" si="376"/>
        <v>Saturday</v>
      </c>
      <c r="AF2657" s="2">
        <v>0.82101851851851848</v>
      </c>
      <c r="AG2657" s="2">
        <f t="shared" si="377"/>
        <v>0.83333333333333326</v>
      </c>
      <c r="AH2657" t="s">
        <v>25</v>
      </c>
    </row>
    <row r="2658" spans="1:34" x14ac:dyDescent="0.25">
      <c r="A2658">
        <v>1561490</v>
      </c>
      <c r="B2658" t="s">
        <v>54</v>
      </c>
      <c r="F2658" t="s">
        <v>20</v>
      </c>
      <c r="G2658" t="s">
        <v>55</v>
      </c>
      <c r="H2658">
        <v>11059</v>
      </c>
      <c r="I2658" t="s">
        <v>82</v>
      </c>
      <c r="J2658">
        <f>VLOOKUP(I2658,Key!$A$1:$C$73,2,FALSE)</f>
        <v>43.040349999999997</v>
      </c>
      <c r="K2658">
        <f>VLOOKUP(I2658,Key!$A$1:$C$73,3,FALSE)</f>
        <v>-87.920760000000001</v>
      </c>
      <c r="L2658" t="s">
        <v>84</v>
      </c>
      <c r="M2658">
        <f>VLOOKUP(L2658,Key!$A$1:$C$73,2,FALSE)</f>
        <v>43.040154000000001</v>
      </c>
      <c r="N2658">
        <f>VLOOKUP(L2658,Key!$A$1:$C$73,3,FALSE)</f>
        <v>-87.932113000000001</v>
      </c>
      <c r="O2658">
        <v>9</v>
      </c>
      <c r="P2658">
        <v>0</v>
      </c>
      <c r="Q2658">
        <v>1.4</v>
      </c>
      <c r="R2658">
        <v>1.3</v>
      </c>
      <c r="S2658">
        <v>54</v>
      </c>
      <c r="T2658">
        <f t="shared" si="369"/>
        <v>-1</v>
      </c>
      <c r="U2658" s="1">
        <v>42826</v>
      </c>
      <c r="V2658" s="13">
        <f t="shared" si="370"/>
        <v>42826</v>
      </c>
      <c r="W2658" s="14">
        <f t="shared" si="371"/>
        <v>42826</v>
      </c>
      <c r="X2658" s="1" t="str">
        <f t="shared" si="372"/>
        <v>Saturday</v>
      </c>
      <c r="Y2658" s="2">
        <v>0.96594907407407404</v>
      </c>
      <c r="Z2658" s="2">
        <f t="shared" si="373"/>
        <v>0.95833333333333326</v>
      </c>
      <c r="AA2658">
        <f>1</f>
        <v>1</v>
      </c>
      <c r="AB2658" s="1">
        <v>42826</v>
      </c>
      <c r="AC2658" s="13">
        <f t="shared" si="374"/>
        <v>42826</v>
      </c>
      <c r="AD2658" s="14">
        <f t="shared" si="375"/>
        <v>42826</v>
      </c>
      <c r="AE2658" s="1" t="str">
        <f t="shared" si="376"/>
        <v>Saturday</v>
      </c>
      <c r="AF2658" s="2">
        <v>0.97172453703703709</v>
      </c>
      <c r="AG2658" s="2">
        <f t="shared" si="377"/>
        <v>0.95833333333333326</v>
      </c>
      <c r="AH2658" t="s">
        <v>23</v>
      </c>
    </row>
    <row r="2659" spans="1:34" x14ac:dyDescent="0.25">
      <c r="A2659">
        <v>1450418</v>
      </c>
      <c r="B2659" t="s">
        <v>54</v>
      </c>
      <c r="F2659" t="s">
        <v>20</v>
      </c>
      <c r="G2659" t="s">
        <v>55</v>
      </c>
      <c r="H2659">
        <v>11140</v>
      </c>
      <c r="I2659" t="s">
        <v>39</v>
      </c>
      <c r="J2659">
        <f>VLOOKUP(I2659,Key!$A$1:$C$73,2,FALSE)</f>
        <v>43.031480000000002</v>
      </c>
      <c r="K2659">
        <f>VLOOKUP(I2659,Key!$A$1:$C$73,3,FALSE)</f>
        <v>-87.908169999999998</v>
      </c>
      <c r="L2659" t="s">
        <v>61</v>
      </c>
      <c r="M2659">
        <f>VLOOKUP(L2659,Key!$A$1:$C$73,2,FALSE)</f>
        <v>43.060786</v>
      </c>
      <c r="N2659">
        <f>VLOOKUP(L2659,Key!$A$1:$C$73,3,FALSE)</f>
        <v>-87.883825999999999</v>
      </c>
      <c r="O2659">
        <v>20</v>
      </c>
      <c r="P2659">
        <v>0</v>
      </c>
      <c r="Q2659">
        <v>3</v>
      </c>
      <c r="R2659">
        <v>2.9</v>
      </c>
      <c r="S2659">
        <v>120</v>
      </c>
      <c r="T2659">
        <f t="shared" si="369"/>
        <v>-1</v>
      </c>
      <c r="U2659" s="1">
        <v>42827</v>
      </c>
      <c r="V2659" s="13">
        <f t="shared" si="370"/>
        <v>42826</v>
      </c>
      <c r="W2659" s="14">
        <f t="shared" si="371"/>
        <v>42827</v>
      </c>
      <c r="X2659" s="1" t="str">
        <f t="shared" si="372"/>
        <v>Sunday</v>
      </c>
      <c r="Y2659" s="2">
        <v>0.42018518518518522</v>
      </c>
      <c r="Z2659" s="2">
        <f t="shared" si="373"/>
        <v>0.41666666666666663</v>
      </c>
      <c r="AA2659">
        <f>1</f>
        <v>1</v>
      </c>
      <c r="AB2659" s="1">
        <v>42827</v>
      </c>
      <c r="AC2659" s="13">
        <f t="shared" si="374"/>
        <v>42826</v>
      </c>
      <c r="AD2659" s="14">
        <f t="shared" si="375"/>
        <v>42827</v>
      </c>
      <c r="AE2659" s="1" t="str">
        <f t="shared" si="376"/>
        <v>Sunday</v>
      </c>
      <c r="AF2659" s="2">
        <v>0.43409722222222219</v>
      </c>
      <c r="AG2659" s="2">
        <f t="shared" si="377"/>
        <v>0.41666666666666663</v>
      </c>
      <c r="AH2659" t="s">
        <v>23</v>
      </c>
    </row>
    <row r="2660" spans="1:34" x14ac:dyDescent="0.25">
      <c r="A2660">
        <v>1465953</v>
      </c>
      <c r="B2660" t="s">
        <v>54</v>
      </c>
      <c r="E2660">
        <v>53202</v>
      </c>
      <c r="F2660" t="s">
        <v>20</v>
      </c>
      <c r="G2660" t="s">
        <v>55</v>
      </c>
      <c r="H2660">
        <v>5570</v>
      </c>
      <c r="I2660" t="s">
        <v>28</v>
      </c>
      <c r="J2660">
        <f>VLOOKUP(I2660,Key!$A$1:$C$73,2,FALSE)</f>
        <v>43.038580000000003</v>
      </c>
      <c r="K2660">
        <f>VLOOKUP(I2660,Key!$A$1:$C$73,3,FALSE)</f>
        <v>-87.90934</v>
      </c>
      <c r="L2660" t="s">
        <v>85</v>
      </c>
      <c r="M2660">
        <f>VLOOKUP(L2660,Key!$A$1:$C$73,2,FALSE)</f>
        <v>43.053040000000003</v>
      </c>
      <c r="N2660">
        <f>VLOOKUP(L2660,Key!$A$1:$C$73,3,FALSE)</f>
        <v>-87.897660000000002</v>
      </c>
      <c r="O2660">
        <v>15</v>
      </c>
      <c r="P2660">
        <v>0</v>
      </c>
      <c r="Q2660">
        <v>2.2999999999999998</v>
      </c>
      <c r="R2660">
        <v>2.1</v>
      </c>
      <c r="S2660">
        <v>90</v>
      </c>
      <c r="T2660">
        <f t="shared" si="369"/>
        <v>-1</v>
      </c>
      <c r="U2660" s="1">
        <v>42827</v>
      </c>
      <c r="V2660" s="13">
        <f t="shared" si="370"/>
        <v>42826</v>
      </c>
      <c r="W2660" s="14">
        <f t="shared" si="371"/>
        <v>42827</v>
      </c>
      <c r="X2660" s="1" t="str">
        <f t="shared" si="372"/>
        <v>Sunday</v>
      </c>
      <c r="Y2660" s="2">
        <v>0.46307870370370369</v>
      </c>
      <c r="Z2660" s="2">
        <f t="shared" si="373"/>
        <v>0.45833333333333331</v>
      </c>
      <c r="AA2660">
        <f>1</f>
        <v>1</v>
      </c>
      <c r="AB2660" s="1">
        <v>42827</v>
      </c>
      <c r="AC2660" s="13">
        <f t="shared" si="374"/>
        <v>42826</v>
      </c>
      <c r="AD2660" s="14">
        <f t="shared" si="375"/>
        <v>42827</v>
      </c>
      <c r="AE2660" s="1" t="str">
        <f t="shared" si="376"/>
        <v>Sunday</v>
      </c>
      <c r="AF2660" s="2">
        <v>0.47304398148148147</v>
      </c>
      <c r="AG2660" s="2">
        <f t="shared" si="377"/>
        <v>0.45833333333333331</v>
      </c>
      <c r="AH2660" t="s">
        <v>23</v>
      </c>
    </row>
    <row r="2661" spans="1:34" x14ac:dyDescent="0.25">
      <c r="A2661">
        <v>1561771</v>
      </c>
      <c r="B2661" t="s">
        <v>54</v>
      </c>
      <c r="E2661">
        <v>2631</v>
      </c>
      <c r="F2661" t="s">
        <v>20</v>
      </c>
      <c r="G2661" t="s">
        <v>55</v>
      </c>
      <c r="H2661">
        <v>11114</v>
      </c>
      <c r="I2661" t="s">
        <v>62</v>
      </c>
      <c r="J2661">
        <f>VLOOKUP(I2661,Key!$A$1:$C$73,2,FALSE)</f>
        <v>43.052460000000004</v>
      </c>
      <c r="K2661">
        <f>VLOOKUP(I2661,Key!$A$1:$C$73,3,FALSE)</f>
        <v>-87.891000000000005</v>
      </c>
      <c r="L2661" t="s">
        <v>52</v>
      </c>
      <c r="M2661">
        <f>VLOOKUP(L2661,Key!$A$1:$C$73,2,FALSE)</f>
        <v>43.042490000000001</v>
      </c>
      <c r="N2661">
        <f>VLOOKUP(L2661,Key!$A$1:$C$73,3,FALSE)</f>
        <v>-87.909959999999998</v>
      </c>
      <c r="O2661">
        <v>16</v>
      </c>
      <c r="P2661">
        <v>0</v>
      </c>
      <c r="Q2661">
        <v>2.4</v>
      </c>
      <c r="R2661">
        <v>2.2999999999999998</v>
      </c>
      <c r="S2661">
        <v>96</v>
      </c>
      <c r="T2661">
        <f t="shared" si="369"/>
        <v>-1</v>
      </c>
      <c r="U2661" s="1">
        <v>42827</v>
      </c>
      <c r="V2661" s="13">
        <f t="shared" si="370"/>
        <v>42826</v>
      </c>
      <c r="W2661" s="14">
        <f t="shared" si="371"/>
        <v>42827</v>
      </c>
      <c r="X2661" s="1" t="str">
        <f t="shared" si="372"/>
        <v>Sunday</v>
      </c>
      <c r="Y2661" s="2">
        <v>0.47971064814814812</v>
      </c>
      <c r="Z2661" s="2">
        <f t="shared" si="373"/>
        <v>0.5</v>
      </c>
      <c r="AA2661">
        <f>1</f>
        <v>1</v>
      </c>
      <c r="AB2661" s="1">
        <v>42827</v>
      </c>
      <c r="AC2661" s="13">
        <f t="shared" si="374"/>
        <v>42826</v>
      </c>
      <c r="AD2661" s="14">
        <f t="shared" si="375"/>
        <v>42827</v>
      </c>
      <c r="AE2661" s="1" t="str">
        <f t="shared" si="376"/>
        <v>Sunday</v>
      </c>
      <c r="AF2661" s="2">
        <v>0.49094907407407407</v>
      </c>
      <c r="AG2661" s="2">
        <f t="shared" si="377"/>
        <v>0.5</v>
      </c>
      <c r="AH2661" t="s">
        <v>23</v>
      </c>
    </row>
    <row r="2662" spans="1:34" x14ac:dyDescent="0.25">
      <c r="A2662">
        <v>1561774</v>
      </c>
      <c r="B2662" t="s">
        <v>54</v>
      </c>
      <c r="E2662">
        <v>54407</v>
      </c>
      <c r="F2662" t="s">
        <v>20</v>
      </c>
      <c r="G2662" t="s">
        <v>55</v>
      </c>
      <c r="H2662">
        <v>993</v>
      </c>
      <c r="I2662" t="s">
        <v>79</v>
      </c>
      <c r="J2662">
        <f>VLOOKUP(I2662,Key!$A$1:$C$73,2,FALSE)</f>
        <v>43.04804</v>
      </c>
      <c r="K2662">
        <f>VLOOKUP(I2662,Key!$A$1:$C$73,3,FALSE)</f>
        <v>-87.896720000000002</v>
      </c>
      <c r="L2662" t="s">
        <v>39</v>
      </c>
      <c r="M2662">
        <f>VLOOKUP(L2662,Key!$A$1:$C$73,2,FALSE)</f>
        <v>43.031480000000002</v>
      </c>
      <c r="N2662">
        <f>VLOOKUP(L2662,Key!$A$1:$C$73,3,FALSE)</f>
        <v>-87.908169999999998</v>
      </c>
      <c r="O2662">
        <v>18</v>
      </c>
      <c r="P2662">
        <v>0</v>
      </c>
      <c r="Q2662">
        <v>2.7</v>
      </c>
      <c r="R2662">
        <v>2.6</v>
      </c>
      <c r="S2662">
        <v>108</v>
      </c>
      <c r="T2662">
        <f t="shared" si="369"/>
        <v>-1</v>
      </c>
      <c r="U2662" s="1">
        <v>42827</v>
      </c>
      <c r="V2662" s="13">
        <f t="shared" si="370"/>
        <v>42826</v>
      </c>
      <c r="W2662" s="14">
        <f t="shared" si="371"/>
        <v>42827</v>
      </c>
      <c r="X2662" s="1" t="str">
        <f t="shared" si="372"/>
        <v>Sunday</v>
      </c>
      <c r="Y2662" s="2">
        <v>0.48131944444444441</v>
      </c>
      <c r="Z2662" s="2">
        <f t="shared" si="373"/>
        <v>0.5</v>
      </c>
      <c r="AA2662">
        <f>1</f>
        <v>1</v>
      </c>
      <c r="AB2662" s="1">
        <v>42827</v>
      </c>
      <c r="AC2662" s="13">
        <f t="shared" si="374"/>
        <v>42826</v>
      </c>
      <c r="AD2662" s="14">
        <f t="shared" si="375"/>
        <v>42827</v>
      </c>
      <c r="AE2662" s="1" t="str">
        <f t="shared" si="376"/>
        <v>Sunday</v>
      </c>
      <c r="AF2662" s="2">
        <v>0.49417824074074074</v>
      </c>
      <c r="AG2662" s="2">
        <f t="shared" si="377"/>
        <v>0.5</v>
      </c>
      <c r="AH2662" t="s">
        <v>23</v>
      </c>
    </row>
    <row r="2663" spans="1:34" x14ac:dyDescent="0.25">
      <c r="A2663">
        <v>1561867</v>
      </c>
      <c r="B2663" t="s">
        <v>54</v>
      </c>
      <c r="E2663">
        <v>41075</v>
      </c>
      <c r="F2663" t="s">
        <v>20</v>
      </c>
      <c r="G2663" t="s">
        <v>55</v>
      </c>
      <c r="H2663">
        <v>5559</v>
      </c>
      <c r="I2663" t="s">
        <v>56</v>
      </c>
      <c r="J2663">
        <f>VLOOKUP(I2663,Key!$A$1:$C$73,2,FALSE)</f>
        <v>43.004728999999998</v>
      </c>
      <c r="K2663">
        <f>VLOOKUP(I2663,Key!$A$1:$C$73,3,FALSE)</f>
        <v>-87.905463999999995</v>
      </c>
      <c r="L2663" t="s">
        <v>86</v>
      </c>
      <c r="M2663">
        <f>VLOOKUP(L2663,Key!$A$1:$C$73,2,FALSE)</f>
        <v>43.052549999999997</v>
      </c>
      <c r="N2663">
        <f>VLOOKUP(L2663,Key!$A$1:$C$73,3,FALSE)</f>
        <v>-87.909329999999997</v>
      </c>
      <c r="O2663">
        <v>25</v>
      </c>
      <c r="P2663">
        <v>0</v>
      </c>
      <c r="Q2663">
        <v>3.8</v>
      </c>
      <c r="R2663">
        <v>3.6</v>
      </c>
      <c r="S2663">
        <v>150</v>
      </c>
      <c r="T2663">
        <f t="shared" si="369"/>
        <v>-1</v>
      </c>
      <c r="U2663" s="1">
        <v>42827</v>
      </c>
      <c r="V2663" s="13">
        <f t="shared" si="370"/>
        <v>42826</v>
      </c>
      <c r="W2663" s="14">
        <f t="shared" si="371"/>
        <v>42827</v>
      </c>
      <c r="X2663" s="1" t="str">
        <f t="shared" si="372"/>
        <v>Sunday</v>
      </c>
      <c r="Y2663" s="2">
        <v>0.50717592592592597</v>
      </c>
      <c r="Z2663" s="2">
        <f t="shared" si="373"/>
        <v>0.5</v>
      </c>
      <c r="AA2663">
        <f>1</f>
        <v>1</v>
      </c>
      <c r="AB2663" s="1">
        <v>42827</v>
      </c>
      <c r="AC2663" s="13">
        <f t="shared" si="374"/>
        <v>42826</v>
      </c>
      <c r="AD2663" s="14">
        <f t="shared" si="375"/>
        <v>42827</v>
      </c>
      <c r="AE2663" s="1" t="str">
        <f t="shared" si="376"/>
        <v>Sunday</v>
      </c>
      <c r="AF2663" s="2">
        <v>0.52490740740740738</v>
      </c>
      <c r="AG2663" s="2">
        <f t="shared" si="377"/>
        <v>0.54166666666666663</v>
      </c>
      <c r="AH2663" t="s">
        <v>23</v>
      </c>
    </row>
    <row r="2664" spans="1:34" x14ac:dyDescent="0.25">
      <c r="A2664">
        <v>1335443</v>
      </c>
      <c r="B2664" t="s">
        <v>54</v>
      </c>
      <c r="E2664">
        <v>53202</v>
      </c>
      <c r="F2664" t="s">
        <v>20</v>
      </c>
      <c r="G2664" t="s">
        <v>55</v>
      </c>
      <c r="H2664">
        <v>11115</v>
      </c>
      <c r="I2664" t="s">
        <v>62</v>
      </c>
      <c r="J2664">
        <f>VLOOKUP(I2664,Key!$A$1:$C$73,2,FALSE)</f>
        <v>43.052460000000004</v>
      </c>
      <c r="K2664">
        <f>VLOOKUP(I2664,Key!$A$1:$C$73,3,FALSE)</f>
        <v>-87.891000000000005</v>
      </c>
      <c r="L2664" t="s">
        <v>62</v>
      </c>
      <c r="M2664">
        <f>VLOOKUP(L2664,Key!$A$1:$C$73,2,FALSE)</f>
        <v>43.052460000000004</v>
      </c>
      <c r="N2664">
        <f>VLOOKUP(L2664,Key!$A$1:$C$73,3,FALSE)</f>
        <v>-87.891000000000005</v>
      </c>
      <c r="O2664">
        <v>89</v>
      </c>
      <c r="P2664">
        <v>6</v>
      </c>
      <c r="Q2664">
        <v>13.4</v>
      </c>
      <c r="R2664">
        <v>12.7</v>
      </c>
      <c r="S2664">
        <v>534</v>
      </c>
      <c r="T2664">
        <f t="shared" si="369"/>
        <v>-1</v>
      </c>
      <c r="U2664" s="1">
        <v>42827</v>
      </c>
      <c r="V2664" s="13">
        <f t="shared" si="370"/>
        <v>42826</v>
      </c>
      <c r="W2664" s="14">
        <f t="shared" si="371"/>
        <v>42827</v>
      </c>
      <c r="X2664" s="1" t="str">
        <f t="shared" si="372"/>
        <v>Sunday</v>
      </c>
      <c r="Y2664" s="2">
        <v>0.57934027777777775</v>
      </c>
      <c r="Z2664" s="2">
        <f t="shared" si="373"/>
        <v>0.58333333333333326</v>
      </c>
      <c r="AA2664">
        <f>1</f>
        <v>1</v>
      </c>
      <c r="AB2664" s="1">
        <v>42827</v>
      </c>
      <c r="AC2664" s="13">
        <f t="shared" si="374"/>
        <v>42826</v>
      </c>
      <c r="AD2664" s="14">
        <f t="shared" si="375"/>
        <v>42827</v>
      </c>
      <c r="AE2664" s="1" t="str">
        <f t="shared" si="376"/>
        <v>Sunday</v>
      </c>
      <c r="AF2664" s="2">
        <v>0.64124999999999999</v>
      </c>
      <c r="AG2664" s="2">
        <f t="shared" si="377"/>
        <v>0.625</v>
      </c>
      <c r="AH2664" t="s">
        <v>25</v>
      </c>
    </row>
    <row r="2665" spans="1:34" x14ac:dyDescent="0.25">
      <c r="A2665">
        <v>1562870</v>
      </c>
      <c r="B2665" t="s">
        <v>54</v>
      </c>
      <c r="E2665">
        <v>53108</v>
      </c>
      <c r="F2665" t="s">
        <v>20</v>
      </c>
      <c r="G2665" t="s">
        <v>55</v>
      </c>
      <c r="H2665">
        <v>333</v>
      </c>
      <c r="I2665" t="s">
        <v>86</v>
      </c>
      <c r="J2665">
        <f>VLOOKUP(I2665,Key!$A$1:$C$73,2,FALSE)</f>
        <v>43.052549999999997</v>
      </c>
      <c r="K2665">
        <f>VLOOKUP(I2665,Key!$A$1:$C$73,3,FALSE)</f>
        <v>-87.909329999999997</v>
      </c>
      <c r="L2665" t="s">
        <v>60</v>
      </c>
      <c r="M2665">
        <f>VLOOKUP(L2665,Key!$A$1:$C$73,2,FALSE)</f>
        <v>43.046570000000003</v>
      </c>
      <c r="N2665">
        <f>VLOOKUP(L2665,Key!$A$1:$C$73,3,FALSE)</f>
        <v>-87.908720000000002</v>
      </c>
      <c r="O2665">
        <v>6</v>
      </c>
      <c r="P2665">
        <v>0</v>
      </c>
      <c r="Q2665">
        <v>0.9</v>
      </c>
      <c r="R2665">
        <v>0.9</v>
      </c>
      <c r="S2665">
        <v>36</v>
      </c>
      <c r="T2665">
        <f t="shared" si="369"/>
        <v>-1</v>
      </c>
      <c r="U2665" s="1">
        <v>42827</v>
      </c>
      <c r="V2665" s="13">
        <f t="shared" si="370"/>
        <v>42826</v>
      </c>
      <c r="W2665" s="14">
        <f t="shared" si="371"/>
        <v>42827</v>
      </c>
      <c r="X2665" s="1" t="str">
        <f t="shared" si="372"/>
        <v>Sunday</v>
      </c>
      <c r="Y2665" s="2">
        <v>0.73561342592592593</v>
      </c>
      <c r="Z2665" s="2">
        <f t="shared" si="373"/>
        <v>0.75</v>
      </c>
      <c r="AA2665">
        <f>1</f>
        <v>1</v>
      </c>
      <c r="AB2665" s="1">
        <v>42827</v>
      </c>
      <c r="AC2665" s="13">
        <f t="shared" si="374"/>
        <v>42826</v>
      </c>
      <c r="AD2665" s="14">
        <f t="shared" si="375"/>
        <v>42827</v>
      </c>
      <c r="AE2665" s="1" t="str">
        <f t="shared" si="376"/>
        <v>Sunday</v>
      </c>
      <c r="AF2665" s="2">
        <v>0.7396759259259259</v>
      </c>
      <c r="AG2665" s="2">
        <f t="shared" si="377"/>
        <v>0.75</v>
      </c>
      <c r="AH2665" t="s">
        <v>23</v>
      </c>
    </row>
    <row r="2666" spans="1:34" x14ac:dyDescent="0.25">
      <c r="A2666">
        <v>1563358</v>
      </c>
      <c r="B2666" t="s">
        <v>54</v>
      </c>
      <c r="E2666">
        <v>53211</v>
      </c>
      <c r="F2666" t="s">
        <v>20</v>
      </c>
      <c r="G2666" t="s">
        <v>55</v>
      </c>
      <c r="H2666">
        <v>11136</v>
      </c>
      <c r="I2666" t="s">
        <v>28</v>
      </c>
      <c r="J2666">
        <f>VLOOKUP(I2666,Key!$A$1:$C$73,2,FALSE)</f>
        <v>43.038580000000003</v>
      </c>
      <c r="K2666">
        <f>VLOOKUP(I2666,Key!$A$1:$C$73,3,FALSE)</f>
        <v>-87.90934</v>
      </c>
      <c r="L2666" t="s">
        <v>94</v>
      </c>
      <c r="M2666">
        <f>VLOOKUP(L2666,Key!$A$1:$C$73,2,FALSE)</f>
        <v>43.020020000000002</v>
      </c>
      <c r="N2666">
        <f>VLOOKUP(L2666,Key!$A$1:$C$73,3,FALSE)</f>
        <v>-87.912540000000007</v>
      </c>
      <c r="O2666">
        <v>19</v>
      </c>
      <c r="P2666">
        <v>0</v>
      </c>
      <c r="Q2666">
        <v>2.9</v>
      </c>
      <c r="R2666">
        <v>2.7</v>
      </c>
      <c r="S2666">
        <v>114</v>
      </c>
      <c r="T2666">
        <f t="shared" si="369"/>
        <v>-1</v>
      </c>
      <c r="U2666" s="1">
        <v>42828</v>
      </c>
      <c r="V2666" s="13">
        <f t="shared" si="370"/>
        <v>42826</v>
      </c>
      <c r="W2666" s="14">
        <f t="shared" si="371"/>
        <v>42828</v>
      </c>
      <c r="X2666" s="1" t="str">
        <f t="shared" si="372"/>
        <v>Monday</v>
      </c>
      <c r="Y2666" s="2">
        <v>0.42089120370370375</v>
      </c>
      <c r="Z2666" s="2">
        <f t="shared" si="373"/>
        <v>0.41666666666666663</v>
      </c>
      <c r="AA2666">
        <f>1</f>
        <v>1</v>
      </c>
      <c r="AB2666" s="1">
        <v>42828</v>
      </c>
      <c r="AC2666" s="13">
        <f t="shared" si="374"/>
        <v>42826</v>
      </c>
      <c r="AD2666" s="14">
        <f t="shared" si="375"/>
        <v>42828</v>
      </c>
      <c r="AE2666" s="1" t="str">
        <f t="shared" si="376"/>
        <v>Monday</v>
      </c>
      <c r="AF2666" s="2">
        <v>0.43409722222222219</v>
      </c>
      <c r="AG2666" s="2">
        <f t="shared" si="377"/>
        <v>0.41666666666666663</v>
      </c>
      <c r="AH2666" t="s">
        <v>23</v>
      </c>
    </row>
    <row r="2667" spans="1:34" x14ac:dyDescent="0.25">
      <c r="A2667">
        <v>1563961</v>
      </c>
      <c r="B2667" t="s">
        <v>54</v>
      </c>
      <c r="E2667">
        <v>53215</v>
      </c>
      <c r="F2667" t="s">
        <v>20</v>
      </c>
      <c r="G2667" t="s">
        <v>55</v>
      </c>
      <c r="H2667">
        <v>36</v>
      </c>
      <c r="I2667" t="s">
        <v>85</v>
      </c>
      <c r="J2667">
        <f>VLOOKUP(I2667,Key!$A$1:$C$73,2,FALSE)</f>
        <v>43.053040000000003</v>
      </c>
      <c r="K2667">
        <f>VLOOKUP(I2667,Key!$A$1:$C$73,3,FALSE)</f>
        <v>-87.897660000000002</v>
      </c>
      <c r="L2667" t="s">
        <v>37</v>
      </c>
      <c r="M2667">
        <f>VLOOKUP(L2667,Key!$A$1:$C$73,2,FALSE)</f>
        <v>43.049230000000001</v>
      </c>
      <c r="N2667">
        <f>VLOOKUP(L2667,Key!$A$1:$C$73,3,FALSE)</f>
        <v>-87.911940000000001</v>
      </c>
      <c r="O2667">
        <v>11</v>
      </c>
      <c r="P2667">
        <v>0</v>
      </c>
      <c r="Q2667">
        <v>1.7</v>
      </c>
      <c r="R2667">
        <v>1.6</v>
      </c>
      <c r="S2667">
        <v>66</v>
      </c>
      <c r="T2667">
        <f t="shared" si="369"/>
        <v>-1</v>
      </c>
      <c r="U2667" s="1">
        <v>42828</v>
      </c>
      <c r="V2667" s="13">
        <f t="shared" si="370"/>
        <v>42826</v>
      </c>
      <c r="W2667" s="14">
        <f t="shared" si="371"/>
        <v>42828</v>
      </c>
      <c r="X2667" s="1" t="str">
        <f t="shared" si="372"/>
        <v>Monday</v>
      </c>
      <c r="Y2667" s="2">
        <v>0.7258796296296296</v>
      </c>
      <c r="Z2667" s="2">
        <f t="shared" si="373"/>
        <v>0.70833333333333326</v>
      </c>
      <c r="AA2667">
        <f>1</f>
        <v>1</v>
      </c>
      <c r="AB2667" s="1">
        <v>42828</v>
      </c>
      <c r="AC2667" s="13">
        <f t="shared" si="374"/>
        <v>42826</v>
      </c>
      <c r="AD2667" s="14">
        <f t="shared" si="375"/>
        <v>42828</v>
      </c>
      <c r="AE2667" s="1" t="str">
        <f t="shared" si="376"/>
        <v>Monday</v>
      </c>
      <c r="AF2667" s="2">
        <v>0.73337962962962966</v>
      </c>
      <c r="AG2667" s="2">
        <f t="shared" si="377"/>
        <v>0.75</v>
      </c>
      <c r="AH2667" t="s">
        <v>23</v>
      </c>
    </row>
    <row r="2668" spans="1:34" x14ac:dyDescent="0.25">
      <c r="A2668">
        <v>1563961</v>
      </c>
      <c r="B2668" t="s">
        <v>54</v>
      </c>
      <c r="E2668">
        <v>53215</v>
      </c>
      <c r="F2668" t="s">
        <v>20</v>
      </c>
      <c r="G2668" t="s">
        <v>55</v>
      </c>
      <c r="H2668">
        <v>224</v>
      </c>
      <c r="I2668" t="s">
        <v>85</v>
      </c>
      <c r="J2668">
        <f>VLOOKUP(I2668,Key!$A$1:$C$73,2,FALSE)</f>
        <v>43.053040000000003</v>
      </c>
      <c r="K2668">
        <f>VLOOKUP(I2668,Key!$A$1:$C$73,3,FALSE)</f>
        <v>-87.897660000000002</v>
      </c>
      <c r="L2668" t="s">
        <v>37</v>
      </c>
      <c r="M2668">
        <f>VLOOKUP(L2668,Key!$A$1:$C$73,2,FALSE)</f>
        <v>43.049230000000001</v>
      </c>
      <c r="N2668">
        <f>VLOOKUP(L2668,Key!$A$1:$C$73,3,FALSE)</f>
        <v>-87.911940000000001</v>
      </c>
      <c r="O2668">
        <v>10</v>
      </c>
      <c r="P2668">
        <v>0</v>
      </c>
      <c r="Q2668">
        <v>1.5</v>
      </c>
      <c r="R2668">
        <v>1.4</v>
      </c>
      <c r="S2668">
        <v>60</v>
      </c>
      <c r="T2668">
        <f t="shared" si="369"/>
        <v>-1</v>
      </c>
      <c r="U2668" s="1">
        <v>42828</v>
      </c>
      <c r="V2668" s="13">
        <f t="shared" si="370"/>
        <v>42826</v>
      </c>
      <c r="W2668" s="14">
        <f t="shared" si="371"/>
        <v>42828</v>
      </c>
      <c r="X2668" s="1" t="str">
        <f t="shared" si="372"/>
        <v>Monday</v>
      </c>
      <c r="Y2668" s="2">
        <v>0.72641203703703694</v>
      </c>
      <c r="Z2668" s="2">
        <f t="shared" si="373"/>
        <v>0.70833333333333326</v>
      </c>
      <c r="AA2668">
        <f>1</f>
        <v>1</v>
      </c>
      <c r="AB2668" s="1">
        <v>42828</v>
      </c>
      <c r="AC2668" s="13">
        <f t="shared" si="374"/>
        <v>42826</v>
      </c>
      <c r="AD2668" s="14">
        <f t="shared" si="375"/>
        <v>42828</v>
      </c>
      <c r="AE2668" s="1" t="str">
        <f t="shared" si="376"/>
        <v>Monday</v>
      </c>
      <c r="AF2668" s="2">
        <v>0.73349537037037038</v>
      </c>
      <c r="AG2668" s="2">
        <f t="shared" si="377"/>
        <v>0.75</v>
      </c>
      <c r="AH2668" t="s">
        <v>23</v>
      </c>
    </row>
    <row r="2669" spans="1:34" x14ac:dyDescent="0.25">
      <c r="A2669">
        <v>1564477</v>
      </c>
      <c r="B2669" t="s">
        <v>54</v>
      </c>
      <c r="E2669">
        <v>53233</v>
      </c>
      <c r="F2669" t="s">
        <v>20</v>
      </c>
      <c r="G2669" t="s">
        <v>55</v>
      </c>
      <c r="H2669">
        <v>214</v>
      </c>
      <c r="I2669" t="s">
        <v>81</v>
      </c>
      <c r="J2669">
        <f>VLOOKUP(I2669,Key!$A$1:$C$73,2,FALSE)</f>
        <v>43.058010000000003</v>
      </c>
      <c r="K2669">
        <f>VLOOKUP(I2669,Key!$A$1:$C$73,3,FALSE)</f>
        <v>-87.877300000000005</v>
      </c>
      <c r="L2669" t="s">
        <v>81</v>
      </c>
      <c r="M2669">
        <f>VLOOKUP(L2669,Key!$A$1:$C$73,2,FALSE)</f>
        <v>43.058010000000003</v>
      </c>
      <c r="N2669">
        <f>VLOOKUP(L2669,Key!$A$1:$C$73,3,FALSE)</f>
        <v>-87.877300000000005</v>
      </c>
      <c r="O2669">
        <v>60</v>
      </c>
      <c r="P2669">
        <v>3</v>
      </c>
      <c r="Q2669">
        <v>9</v>
      </c>
      <c r="R2669">
        <v>8.6</v>
      </c>
      <c r="S2669">
        <v>360</v>
      </c>
      <c r="T2669">
        <f t="shared" si="369"/>
        <v>-1</v>
      </c>
      <c r="U2669" s="1">
        <v>42829</v>
      </c>
      <c r="V2669" s="13">
        <f t="shared" si="370"/>
        <v>42826</v>
      </c>
      <c r="W2669" s="14">
        <f t="shared" si="371"/>
        <v>42829</v>
      </c>
      <c r="X2669" s="1" t="str">
        <f t="shared" si="372"/>
        <v>Tuesday</v>
      </c>
      <c r="Y2669" s="2">
        <v>0.53460648148148149</v>
      </c>
      <c r="Z2669" s="2">
        <f t="shared" si="373"/>
        <v>0.54166666666666663</v>
      </c>
      <c r="AA2669">
        <f>1</f>
        <v>1</v>
      </c>
      <c r="AB2669" s="1">
        <v>42829</v>
      </c>
      <c r="AC2669" s="13">
        <f t="shared" si="374"/>
        <v>42826</v>
      </c>
      <c r="AD2669" s="14">
        <f t="shared" si="375"/>
        <v>42829</v>
      </c>
      <c r="AE2669" s="1" t="str">
        <f t="shared" si="376"/>
        <v>Tuesday</v>
      </c>
      <c r="AF2669" s="2">
        <v>0.5761574074074074</v>
      </c>
      <c r="AG2669" s="2">
        <f t="shared" si="377"/>
        <v>0.58333333333333326</v>
      </c>
      <c r="AH2669" t="s">
        <v>25</v>
      </c>
    </row>
    <row r="2670" spans="1:34" x14ac:dyDescent="0.25">
      <c r="A2670">
        <v>1564477</v>
      </c>
      <c r="B2670" t="s">
        <v>54</v>
      </c>
      <c r="E2670">
        <v>53233</v>
      </c>
      <c r="F2670" t="s">
        <v>20</v>
      </c>
      <c r="G2670" t="s">
        <v>55</v>
      </c>
      <c r="H2670">
        <v>5444</v>
      </c>
      <c r="I2670" t="s">
        <v>81</v>
      </c>
      <c r="J2670">
        <f>VLOOKUP(I2670,Key!$A$1:$C$73,2,FALSE)</f>
        <v>43.058010000000003</v>
      </c>
      <c r="K2670">
        <f>VLOOKUP(I2670,Key!$A$1:$C$73,3,FALSE)</f>
        <v>-87.877300000000005</v>
      </c>
      <c r="L2670" t="s">
        <v>81</v>
      </c>
      <c r="M2670">
        <f>VLOOKUP(L2670,Key!$A$1:$C$73,2,FALSE)</f>
        <v>43.058010000000003</v>
      </c>
      <c r="N2670">
        <f>VLOOKUP(L2670,Key!$A$1:$C$73,3,FALSE)</f>
        <v>-87.877300000000005</v>
      </c>
      <c r="O2670">
        <v>59</v>
      </c>
      <c r="P2670">
        <v>3</v>
      </c>
      <c r="Q2670">
        <v>8.9</v>
      </c>
      <c r="R2670">
        <v>8.4</v>
      </c>
      <c r="S2670">
        <v>354</v>
      </c>
      <c r="T2670">
        <f t="shared" si="369"/>
        <v>-1</v>
      </c>
      <c r="U2670" s="1">
        <v>42829</v>
      </c>
      <c r="V2670" s="13">
        <f t="shared" si="370"/>
        <v>42826</v>
      </c>
      <c r="W2670" s="14">
        <f t="shared" si="371"/>
        <v>42829</v>
      </c>
      <c r="X2670" s="1" t="str">
        <f t="shared" si="372"/>
        <v>Tuesday</v>
      </c>
      <c r="Y2670" s="2">
        <v>0.53555555555555556</v>
      </c>
      <c r="Z2670" s="2">
        <f t="shared" si="373"/>
        <v>0.54166666666666663</v>
      </c>
      <c r="AA2670">
        <f>1</f>
        <v>1</v>
      </c>
      <c r="AB2670" s="1">
        <v>42829</v>
      </c>
      <c r="AC2670" s="13">
        <f t="shared" si="374"/>
        <v>42826</v>
      </c>
      <c r="AD2670" s="14">
        <f t="shared" si="375"/>
        <v>42829</v>
      </c>
      <c r="AE2670" s="1" t="str">
        <f t="shared" si="376"/>
        <v>Tuesday</v>
      </c>
      <c r="AF2670" s="2">
        <v>0.57649305555555552</v>
      </c>
      <c r="AG2670" s="2">
        <f t="shared" si="377"/>
        <v>0.58333333333333326</v>
      </c>
      <c r="AH2670" t="s">
        <v>25</v>
      </c>
    </row>
    <row r="2671" spans="1:34" x14ac:dyDescent="0.25">
      <c r="A2671">
        <v>1564741</v>
      </c>
      <c r="B2671" t="s">
        <v>54</v>
      </c>
      <c r="E2671">
        <v>55122</v>
      </c>
      <c r="F2671" t="s">
        <v>20</v>
      </c>
      <c r="G2671" t="s">
        <v>55</v>
      </c>
      <c r="H2671">
        <v>5419</v>
      </c>
      <c r="I2671" t="s">
        <v>38</v>
      </c>
      <c r="J2671">
        <f>VLOOKUP(I2671,Key!$A$1:$C$73,2,FALSE)</f>
        <v>43.038649999999997</v>
      </c>
      <c r="K2671">
        <f>VLOOKUP(I2671,Key!$A$1:$C$73,3,FALSE)</f>
        <v>-87.921930000000003</v>
      </c>
      <c r="L2671" t="s">
        <v>39</v>
      </c>
      <c r="M2671">
        <f>VLOOKUP(L2671,Key!$A$1:$C$73,2,FALSE)</f>
        <v>43.031480000000002</v>
      </c>
      <c r="N2671">
        <f>VLOOKUP(L2671,Key!$A$1:$C$73,3,FALSE)</f>
        <v>-87.908169999999998</v>
      </c>
      <c r="O2671">
        <v>17</v>
      </c>
      <c r="P2671">
        <v>0</v>
      </c>
      <c r="Q2671">
        <v>2.6</v>
      </c>
      <c r="R2671">
        <v>2.4</v>
      </c>
      <c r="S2671">
        <v>102</v>
      </c>
      <c r="T2671">
        <f t="shared" si="369"/>
        <v>-1</v>
      </c>
      <c r="U2671" s="1">
        <v>42829</v>
      </c>
      <c r="V2671" s="13">
        <f t="shared" si="370"/>
        <v>42826</v>
      </c>
      <c r="W2671" s="14">
        <f t="shared" si="371"/>
        <v>42829</v>
      </c>
      <c r="X2671" s="1" t="str">
        <f t="shared" si="372"/>
        <v>Tuesday</v>
      </c>
      <c r="Y2671" s="2">
        <v>0.71240740740740749</v>
      </c>
      <c r="Z2671" s="2">
        <f t="shared" si="373"/>
        <v>0.70833333333333326</v>
      </c>
      <c r="AA2671">
        <f>1</f>
        <v>1</v>
      </c>
      <c r="AB2671" s="1">
        <v>42829</v>
      </c>
      <c r="AC2671" s="13">
        <f t="shared" si="374"/>
        <v>42826</v>
      </c>
      <c r="AD2671" s="14">
        <f t="shared" si="375"/>
        <v>42829</v>
      </c>
      <c r="AE2671" s="1" t="str">
        <f t="shared" si="376"/>
        <v>Tuesday</v>
      </c>
      <c r="AF2671" s="2">
        <v>0.72385416666666658</v>
      </c>
      <c r="AG2671" s="2">
        <f t="shared" si="377"/>
        <v>0.70833333333333326</v>
      </c>
      <c r="AH2671" t="s">
        <v>23</v>
      </c>
    </row>
    <row r="2672" spans="1:34" x14ac:dyDescent="0.25">
      <c r="A2672">
        <v>1564796</v>
      </c>
      <c r="B2672" t="s">
        <v>54</v>
      </c>
      <c r="E2672">
        <v>61107</v>
      </c>
      <c r="F2672" t="s">
        <v>20</v>
      </c>
      <c r="G2672" t="s">
        <v>55</v>
      </c>
      <c r="H2672">
        <v>11109</v>
      </c>
      <c r="I2672" t="s">
        <v>22</v>
      </c>
      <c r="J2672">
        <f>VLOOKUP(I2672,Key!$A$1:$C$73,2,FALSE)</f>
        <v>43.058619999999998</v>
      </c>
      <c r="K2672">
        <f>VLOOKUP(I2672,Key!$A$1:$C$73,3,FALSE)</f>
        <v>-87.885319999999993</v>
      </c>
      <c r="L2672" t="s">
        <v>22</v>
      </c>
      <c r="M2672">
        <f>VLOOKUP(L2672,Key!$A$1:$C$73,2,FALSE)</f>
        <v>43.058619999999998</v>
      </c>
      <c r="N2672">
        <f>VLOOKUP(L2672,Key!$A$1:$C$73,3,FALSE)</f>
        <v>-87.885319999999993</v>
      </c>
      <c r="O2672">
        <v>33</v>
      </c>
      <c r="P2672">
        <v>3</v>
      </c>
      <c r="Q2672">
        <v>5</v>
      </c>
      <c r="R2672">
        <v>4.7</v>
      </c>
      <c r="S2672">
        <v>198</v>
      </c>
      <c r="T2672">
        <f t="shared" si="369"/>
        <v>-1</v>
      </c>
      <c r="U2672" s="1">
        <v>42829</v>
      </c>
      <c r="V2672" s="13">
        <f t="shared" si="370"/>
        <v>42826</v>
      </c>
      <c r="W2672" s="14">
        <f t="shared" si="371"/>
        <v>42829</v>
      </c>
      <c r="X2672" s="1" t="str">
        <f t="shared" si="372"/>
        <v>Tuesday</v>
      </c>
      <c r="Y2672" s="2">
        <v>0.7503009259259259</v>
      </c>
      <c r="Z2672" s="2">
        <f t="shared" si="373"/>
        <v>0.75</v>
      </c>
      <c r="AA2672">
        <f>1</f>
        <v>1</v>
      </c>
      <c r="AB2672" s="1">
        <v>42829</v>
      </c>
      <c r="AC2672" s="13">
        <f t="shared" si="374"/>
        <v>42826</v>
      </c>
      <c r="AD2672" s="14">
        <f t="shared" si="375"/>
        <v>42829</v>
      </c>
      <c r="AE2672" s="1" t="str">
        <f t="shared" si="376"/>
        <v>Tuesday</v>
      </c>
      <c r="AF2672" s="2">
        <v>0.77335648148148151</v>
      </c>
      <c r="AG2672" s="2">
        <f t="shared" si="377"/>
        <v>0.79166666666666663</v>
      </c>
      <c r="AH2672" t="s">
        <v>25</v>
      </c>
    </row>
    <row r="2673" spans="1:34" x14ac:dyDescent="0.25">
      <c r="A2673">
        <v>1513009</v>
      </c>
      <c r="B2673" t="s">
        <v>54</v>
      </c>
      <c r="E2673">
        <v>53202</v>
      </c>
      <c r="F2673" t="s">
        <v>20</v>
      </c>
      <c r="G2673" t="s">
        <v>55</v>
      </c>
      <c r="H2673">
        <v>5554</v>
      </c>
      <c r="I2673" t="s">
        <v>85</v>
      </c>
      <c r="J2673">
        <f>VLOOKUP(I2673,Key!$A$1:$C$73,2,FALSE)</f>
        <v>43.053040000000003</v>
      </c>
      <c r="K2673">
        <f>VLOOKUP(I2673,Key!$A$1:$C$73,3,FALSE)</f>
        <v>-87.897660000000002</v>
      </c>
      <c r="L2673" t="s">
        <v>85</v>
      </c>
      <c r="M2673">
        <f>VLOOKUP(L2673,Key!$A$1:$C$73,2,FALSE)</f>
        <v>43.053040000000003</v>
      </c>
      <c r="N2673">
        <f>VLOOKUP(L2673,Key!$A$1:$C$73,3,FALSE)</f>
        <v>-87.897660000000002</v>
      </c>
      <c r="O2673">
        <v>92</v>
      </c>
      <c r="P2673">
        <v>9</v>
      </c>
      <c r="Q2673">
        <v>13.8</v>
      </c>
      <c r="R2673">
        <v>13.1</v>
      </c>
      <c r="S2673">
        <v>552</v>
      </c>
      <c r="T2673">
        <f t="shared" si="369"/>
        <v>-1</v>
      </c>
      <c r="U2673" s="1">
        <v>42829</v>
      </c>
      <c r="V2673" s="13">
        <f t="shared" si="370"/>
        <v>42826</v>
      </c>
      <c r="W2673" s="14">
        <f t="shared" si="371"/>
        <v>42829</v>
      </c>
      <c r="X2673" s="1" t="str">
        <f t="shared" si="372"/>
        <v>Tuesday</v>
      </c>
      <c r="Y2673" s="2">
        <v>0.77828703703703705</v>
      </c>
      <c r="Z2673" s="2">
        <f t="shared" si="373"/>
        <v>0.79166666666666663</v>
      </c>
      <c r="AA2673">
        <f>1</f>
        <v>1</v>
      </c>
      <c r="AB2673" s="1">
        <v>42829</v>
      </c>
      <c r="AC2673" s="13">
        <f t="shared" si="374"/>
        <v>42826</v>
      </c>
      <c r="AD2673" s="14">
        <f t="shared" si="375"/>
        <v>42829</v>
      </c>
      <c r="AE2673" s="1" t="str">
        <f t="shared" si="376"/>
        <v>Tuesday</v>
      </c>
      <c r="AF2673" s="2">
        <v>0.84209490740740733</v>
      </c>
      <c r="AG2673" s="2">
        <f t="shared" si="377"/>
        <v>0.83333333333333326</v>
      </c>
      <c r="AH2673" t="s">
        <v>25</v>
      </c>
    </row>
    <row r="2674" spans="1:34" x14ac:dyDescent="0.25">
      <c r="A2674">
        <v>1564888</v>
      </c>
      <c r="B2674" t="s">
        <v>54</v>
      </c>
      <c r="E2674">
        <v>53202</v>
      </c>
      <c r="F2674" t="s">
        <v>20</v>
      </c>
      <c r="G2674" t="s">
        <v>55</v>
      </c>
      <c r="H2674">
        <v>982</v>
      </c>
      <c r="I2674" t="s">
        <v>36</v>
      </c>
      <c r="J2674">
        <f>VLOOKUP(I2674,Key!$A$1:$C$73,2,FALSE)</f>
        <v>43.03519</v>
      </c>
      <c r="K2674">
        <f>VLOOKUP(I2674,Key!$A$1:$C$73,3,FALSE)</f>
        <v>-87.907390000000007</v>
      </c>
      <c r="L2674" t="s">
        <v>22</v>
      </c>
      <c r="M2674">
        <f>VLOOKUP(L2674,Key!$A$1:$C$73,2,FALSE)</f>
        <v>43.058619999999998</v>
      </c>
      <c r="N2674">
        <f>VLOOKUP(L2674,Key!$A$1:$C$73,3,FALSE)</f>
        <v>-87.885319999999993</v>
      </c>
      <c r="O2674">
        <v>19</v>
      </c>
      <c r="P2674">
        <v>3</v>
      </c>
      <c r="Q2674">
        <v>2.9</v>
      </c>
      <c r="R2674">
        <v>2.7</v>
      </c>
      <c r="S2674">
        <v>114</v>
      </c>
      <c r="T2674">
        <f t="shared" si="369"/>
        <v>-1</v>
      </c>
      <c r="U2674" s="1">
        <v>42829</v>
      </c>
      <c r="V2674" s="13">
        <f t="shared" si="370"/>
        <v>42826</v>
      </c>
      <c r="W2674" s="14">
        <f t="shared" si="371"/>
        <v>42829</v>
      </c>
      <c r="X2674" s="1" t="str">
        <f t="shared" si="372"/>
        <v>Tuesday</v>
      </c>
      <c r="Y2674" s="2">
        <v>0.80304398148148148</v>
      </c>
      <c r="Z2674" s="2">
        <f t="shared" si="373"/>
        <v>0.79166666666666663</v>
      </c>
      <c r="AA2674">
        <f>1</f>
        <v>1</v>
      </c>
      <c r="AB2674" s="1">
        <v>42829</v>
      </c>
      <c r="AC2674" s="13">
        <f t="shared" si="374"/>
        <v>42826</v>
      </c>
      <c r="AD2674" s="14">
        <f t="shared" si="375"/>
        <v>42829</v>
      </c>
      <c r="AE2674" s="1" t="str">
        <f t="shared" si="376"/>
        <v>Tuesday</v>
      </c>
      <c r="AF2674" s="2">
        <v>0.81604166666666667</v>
      </c>
      <c r="AG2674" s="2">
        <f t="shared" si="377"/>
        <v>0.83333333333333326</v>
      </c>
      <c r="AH2674" t="s">
        <v>23</v>
      </c>
    </row>
    <row r="2675" spans="1:34" x14ac:dyDescent="0.25">
      <c r="A2675">
        <v>1370965</v>
      </c>
      <c r="B2675" t="s">
        <v>54</v>
      </c>
      <c r="E2675">
        <v>53202</v>
      </c>
      <c r="F2675" t="s">
        <v>20</v>
      </c>
      <c r="G2675" t="s">
        <v>55</v>
      </c>
      <c r="H2675">
        <v>11051</v>
      </c>
      <c r="I2675" t="s">
        <v>22</v>
      </c>
      <c r="J2675">
        <f>VLOOKUP(I2675,Key!$A$1:$C$73,2,FALSE)</f>
        <v>43.058619999999998</v>
      </c>
      <c r="K2675">
        <f>VLOOKUP(I2675,Key!$A$1:$C$73,3,FALSE)</f>
        <v>-87.885319999999993</v>
      </c>
      <c r="L2675" t="s">
        <v>22</v>
      </c>
      <c r="M2675">
        <f>VLOOKUP(L2675,Key!$A$1:$C$73,2,FALSE)</f>
        <v>43.058619999999998</v>
      </c>
      <c r="N2675">
        <f>VLOOKUP(L2675,Key!$A$1:$C$73,3,FALSE)</f>
        <v>-87.885319999999993</v>
      </c>
      <c r="O2675">
        <v>68</v>
      </c>
      <c r="P2675">
        <v>9</v>
      </c>
      <c r="Q2675">
        <v>10.199999999999999</v>
      </c>
      <c r="R2675">
        <v>9.6999999999999993</v>
      </c>
      <c r="S2675">
        <v>408</v>
      </c>
      <c r="T2675">
        <f t="shared" si="369"/>
        <v>-1</v>
      </c>
      <c r="U2675" s="1">
        <v>42829</v>
      </c>
      <c r="V2675" s="13">
        <f t="shared" si="370"/>
        <v>42826</v>
      </c>
      <c r="W2675" s="14">
        <f t="shared" si="371"/>
        <v>42829</v>
      </c>
      <c r="X2675" s="1" t="str">
        <f t="shared" si="372"/>
        <v>Tuesday</v>
      </c>
      <c r="Y2675" s="2">
        <v>0.89561342592592597</v>
      </c>
      <c r="Z2675" s="2">
        <f t="shared" si="373"/>
        <v>0.875</v>
      </c>
      <c r="AA2675">
        <f>1</f>
        <v>1</v>
      </c>
      <c r="AB2675" s="1">
        <v>42829</v>
      </c>
      <c r="AC2675" s="13">
        <f t="shared" si="374"/>
        <v>42826</v>
      </c>
      <c r="AD2675" s="14">
        <f t="shared" si="375"/>
        <v>42829</v>
      </c>
      <c r="AE2675" s="1" t="str">
        <f t="shared" si="376"/>
        <v>Tuesday</v>
      </c>
      <c r="AF2675" s="2">
        <v>0.94293981481481481</v>
      </c>
      <c r="AG2675" s="2">
        <f t="shared" si="377"/>
        <v>0.95833333333333326</v>
      </c>
      <c r="AH2675" t="s">
        <v>25</v>
      </c>
    </row>
    <row r="2676" spans="1:34" x14ac:dyDescent="0.25">
      <c r="A2676">
        <v>1198458</v>
      </c>
      <c r="B2676" t="s">
        <v>54</v>
      </c>
      <c r="E2676">
        <v>53207</v>
      </c>
      <c r="F2676" t="s">
        <v>20</v>
      </c>
      <c r="G2676" t="s">
        <v>55</v>
      </c>
      <c r="H2676">
        <v>11062</v>
      </c>
      <c r="I2676" t="s">
        <v>26</v>
      </c>
      <c r="J2676">
        <f>VLOOKUP(I2676,Key!$A$1:$C$73,2,FALSE)</f>
        <v>43.034619999999997</v>
      </c>
      <c r="K2676">
        <f>VLOOKUP(I2676,Key!$A$1:$C$73,3,FALSE)</f>
        <v>-87.917500000000004</v>
      </c>
      <c r="L2676" t="s">
        <v>26</v>
      </c>
      <c r="M2676">
        <f>VLOOKUP(L2676,Key!$A$1:$C$73,2,FALSE)</f>
        <v>43.034619999999997</v>
      </c>
      <c r="N2676">
        <f>VLOOKUP(L2676,Key!$A$1:$C$73,3,FALSE)</f>
        <v>-87.917500000000004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f t="shared" si="369"/>
        <v>-1</v>
      </c>
      <c r="U2676" s="1">
        <v>42830</v>
      </c>
      <c r="V2676" s="13">
        <f t="shared" si="370"/>
        <v>42826</v>
      </c>
      <c r="W2676" s="14">
        <f t="shared" si="371"/>
        <v>42830</v>
      </c>
      <c r="X2676" s="1" t="str">
        <f t="shared" si="372"/>
        <v>Wednesday</v>
      </c>
      <c r="Y2676" s="2">
        <v>0.6231944444444445</v>
      </c>
      <c r="Z2676" s="2">
        <f t="shared" si="373"/>
        <v>0.625</v>
      </c>
      <c r="AA2676">
        <f>1</f>
        <v>1</v>
      </c>
      <c r="AB2676" s="1">
        <v>42830</v>
      </c>
      <c r="AC2676" s="13">
        <f t="shared" si="374"/>
        <v>42826</v>
      </c>
      <c r="AD2676" s="14">
        <f t="shared" si="375"/>
        <v>42830</v>
      </c>
      <c r="AE2676" s="1" t="str">
        <f t="shared" si="376"/>
        <v>Wednesday</v>
      </c>
      <c r="AF2676" s="2">
        <v>0.62333333333333341</v>
      </c>
      <c r="AG2676" s="2">
        <f t="shared" si="377"/>
        <v>0.625</v>
      </c>
      <c r="AH2676" t="s">
        <v>25</v>
      </c>
    </row>
    <row r="2677" spans="1:34" x14ac:dyDescent="0.25">
      <c r="A2677">
        <v>1565806</v>
      </c>
      <c r="B2677" t="s">
        <v>54</v>
      </c>
      <c r="E2677">
        <v>53204</v>
      </c>
      <c r="F2677" t="s">
        <v>20</v>
      </c>
      <c r="G2677" t="s">
        <v>55</v>
      </c>
      <c r="H2677">
        <v>11159</v>
      </c>
      <c r="I2677" t="s">
        <v>136</v>
      </c>
      <c r="J2677">
        <f>VLOOKUP(I2677,Key!$A$1:$C$73,2,FALSE)</f>
        <v>43.02017</v>
      </c>
      <c r="K2677">
        <f>VLOOKUP(I2677,Key!$A$1:$C$73,3,FALSE)</f>
        <v>-87.933049999999994</v>
      </c>
      <c r="L2677" t="s">
        <v>136</v>
      </c>
      <c r="M2677">
        <f>VLOOKUP(L2677,Key!$A$1:$C$73,2,FALSE)</f>
        <v>43.02017</v>
      </c>
      <c r="N2677">
        <f>VLOOKUP(L2677,Key!$A$1:$C$73,3,FALSE)</f>
        <v>-87.933049999999994</v>
      </c>
      <c r="O2677">
        <v>13</v>
      </c>
      <c r="P2677">
        <v>3</v>
      </c>
      <c r="Q2677">
        <v>2</v>
      </c>
      <c r="R2677">
        <v>1.9</v>
      </c>
      <c r="S2677">
        <v>78</v>
      </c>
      <c r="T2677">
        <f t="shared" si="369"/>
        <v>-1</v>
      </c>
      <c r="U2677" s="1">
        <v>42831</v>
      </c>
      <c r="V2677" s="13">
        <f t="shared" si="370"/>
        <v>42826</v>
      </c>
      <c r="W2677" s="14">
        <f t="shared" si="371"/>
        <v>42831</v>
      </c>
      <c r="X2677" s="1" t="str">
        <f t="shared" si="372"/>
        <v>Thursday</v>
      </c>
      <c r="Y2677" s="2">
        <v>0.37697916666666664</v>
      </c>
      <c r="Z2677" s="2">
        <f t="shared" si="373"/>
        <v>0.375</v>
      </c>
      <c r="AA2677">
        <f>1</f>
        <v>1</v>
      </c>
      <c r="AB2677" s="1">
        <v>42831</v>
      </c>
      <c r="AC2677" s="13">
        <f t="shared" si="374"/>
        <v>42826</v>
      </c>
      <c r="AD2677" s="14">
        <f t="shared" si="375"/>
        <v>42831</v>
      </c>
      <c r="AE2677" s="1" t="str">
        <f t="shared" si="376"/>
        <v>Thursday</v>
      </c>
      <c r="AF2677" s="2">
        <v>0.38601851851851854</v>
      </c>
      <c r="AG2677" s="2">
        <f t="shared" si="377"/>
        <v>0.375</v>
      </c>
      <c r="AH2677" t="s">
        <v>25</v>
      </c>
    </row>
    <row r="2678" spans="1:34" x14ac:dyDescent="0.25">
      <c r="A2678">
        <v>1564408</v>
      </c>
      <c r="B2678" t="s">
        <v>54</v>
      </c>
      <c r="E2678">
        <v>55804</v>
      </c>
      <c r="F2678" t="s">
        <v>20</v>
      </c>
      <c r="G2678" t="s">
        <v>55</v>
      </c>
      <c r="H2678">
        <v>128</v>
      </c>
      <c r="I2678" t="s">
        <v>77</v>
      </c>
      <c r="J2678">
        <f>VLOOKUP(I2678,Key!$A$1:$C$73,2,FALSE)</f>
        <v>43.036900000000003</v>
      </c>
      <c r="K2678">
        <f>VLOOKUP(I2678,Key!$A$1:$C$73,3,FALSE)</f>
        <v>-87.89667</v>
      </c>
      <c r="L2678" t="s">
        <v>77</v>
      </c>
      <c r="M2678">
        <f>VLOOKUP(L2678,Key!$A$1:$C$73,2,FALSE)</f>
        <v>43.036900000000003</v>
      </c>
      <c r="N2678">
        <f>VLOOKUP(L2678,Key!$A$1:$C$73,3,FALSE)</f>
        <v>-87.89667</v>
      </c>
      <c r="O2678">
        <v>22</v>
      </c>
      <c r="P2678">
        <v>3</v>
      </c>
      <c r="Q2678">
        <v>3.3</v>
      </c>
      <c r="R2678">
        <v>3.1</v>
      </c>
      <c r="S2678">
        <v>132</v>
      </c>
      <c r="T2678">
        <f t="shared" si="369"/>
        <v>-1</v>
      </c>
      <c r="U2678" s="1">
        <v>42831</v>
      </c>
      <c r="V2678" s="13">
        <f t="shared" si="370"/>
        <v>42826</v>
      </c>
      <c r="W2678" s="14">
        <f t="shared" si="371"/>
        <v>42831</v>
      </c>
      <c r="X2678" s="1" t="str">
        <f t="shared" si="372"/>
        <v>Thursday</v>
      </c>
      <c r="Y2678" s="2">
        <v>0.4307407407407407</v>
      </c>
      <c r="Z2678" s="2">
        <f t="shared" si="373"/>
        <v>0.41666666666666663</v>
      </c>
      <c r="AA2678">
        <f>1</f>
        <v>1</v>
      </c>
      <c r="AB2678" s="1">
        <v>42831</v>
      </c>
      <c r="AC2678" s="13">
        <f t="shared" si="374"/>
        <v>42826</v>
      </c>
      <c r="AD2678" s="14">
        <f t="shared" si="375"/>
        <v>42831</v>
      </c>
      <c r="AE2678" s="1" t="str">
        <f t="shared" si="376"/>
        <v>Thursday</v>
      </c>
      <c r="AF2678" s="2">
        <v>0.4462268518518519</v>
      </c>
      <c r="AG2678" s="2">
        <f t="shared" si="377"/>
        <v>0.45833333333333331</v>
      </c>
      <c r="AH2678" t="s">
        <v>25</v>
      </c>
    </row>
    <row r="2679" spans="1:34" x14ac:dyDescent="0.25">
      <c r="A2679">
        <v>1566098</v>
      </c>
      <c r="B2679" t="s">
        <v>54</v>
      </c>
      <c r="E2679">
        <v>92612</v>
      </c>
      <c r="F2679" t="s">
        <v>20</v>
      </c>
      <c r="G2679" t="s">
        <v>55</v>
      </c>
      <c r="H2679">
        <v>5551</v>
      </c>
      <c r="I2679" t="s">
        <v>28</v>
      </c>
      <c r="J2679">
        <f>VLOOKUP(I2679,Key!$A$1:$C$73,2,FALSE)</f>
        <v>43.038580000000003</v>
      </c>
      <c r="K2679">
        <f>VLOOKUP(I2679,Key!$A$1:$C$73,3,FALSE)</f>
        <v>-87.90934</v>
      </c>
      <c r="L2679" t="s">
        <v>57</v>
      </c>
      <c r="M2679">
        <f>VLOOKUP(L2679,Key!$A$1:$C$73,2,FALSE)</f>
        <v>43.03913</v>
      </c>
      <c r="N2679">
        <f>VLOOKUP(L2679,Key!$A$1:$C$73,3,FALSE)</f>
        <v>-87.916150000000002</v>
      </c>
      <c r="O2679">
        <v>10</v>
      </c>
      <c r="P2679">
        <v>3</v>
      </c>
      <c r="Q2679">
        <v>1.5</v>
      </c>
      <c r="R2679">
        <v>1.4</v>
      </c>
      <c r="S2679">
        <v>60</v>
      </c>
      <c r="T2679">
        <f t="shared" si="369"/>
        <v>-1</v>
      </c>
      <c r="U2679" s="1">
        <v>42831</v>
      </c>
      <c r="V2679" s="13">
        <f t="shared" si="370"/>
        <v>42826</v>
      </c>
      <c r="W2679" s="14">
        <f t="shared" si="371"/>
        <v>42831</v>
      </c>
      <c r="X2679" s="1" t="str">
        <f t="shared" si="372"/>
        <v>Thursday</v>
      </c>
      <c r="Y2679" s="2">
        <v>0.60722222222222222</v>
      </c>
      <c r="Z2679" s="2">
        <f t="shared" si="373"/>
        <v>0.625</v>
      </c>
      <c r="AA2679">
        <f>1</f>
        <v>1</v>
      </c>
      <c r="AB2679" s="1">
        <v>42831</v>
      </c>
      <c r="AC2679" s="13">
        <f t="shared" si="374"/>
        <v>42826</v>
      </c>
      <c r="AD2679" s="14">
        <f t="shared" si="375"/>
        <v>42831</v>
      </c>
      <c r="AE2679" s="1" t="str">
        <f t="shared" si="376"/>
        <v>Thursday</v>
      </c>
      <c r="AF2679" s="2">
        <v>0.61457175925925933</v>
      </c>
      <c r="AG2679" s="2">
        <f t="shared" si="377"/>
        <v>0.625</v>
      </c>
      <c r="AH2679" t="s">
        <v>23</v>
      </c>
    </row>
    <row r="2680" spans="1:34" x14ac:dyDescent="0.25">
      <c r="A2680">
        <v>1566228</v>
      </c>
      <c r="B2680" t="s">
        <v>54</v>
      </c>
      <c r="E2680">
        <v>53140</v>
      </c>
      <c r="F2680" t="s">
        <v>20</v>
      </c>
      <c r="G2680" t="s">
        <v>55</v>
      </c>
      <c r="H2680">
        <v>5553</v>
      </c>
      <c r="I2680" t="s">
        <v>21</v>
      </c>
      <c r="J2680">
        <f>VLOOKUP(I2680,Key!$A$1:$C$73,2,FALSE)</f>
        <v>43.074890000000003</v>
      </c>
      <c r="K2680">
        <f>VLOOKUP(I2680,Key!$A$1:$C$73,3,FALSE)</f>
        <v>-87.882810000000006</v>
      </c>
      <c r="L2680" t="s">
        <v>21</v>
      </c>
      <c r="M2680">
        <f>VLOOKUP(L2680,Key!$A$1:$C$73,2,FALSE)</f>
        <v>43.074890000000003</v>
      </c>
      <c r="N2680">
        <f>VLOOKUP(L2680,Key!$A$1:$C$73,3,FALSE)</f>
        <v>-87.882810000000006</v>
      </c>
      <c r="O2680">
        <v>33</v>
      </c>
      <c r="P2680">
        <v>3</v>
      </c>
      <c r="Q2680">
        <v>5</v>
      </c>
      <c r="R2680">
        <v>4.7</v>
      </c>
      <c r="S2680">
        <v>198</v>
      </c>
      <c r="T2680">
        <f t="shared" si="369"/>
        <v>-1</v>
      </c>
      <c r="U2680" s="1">
        <v>42831</v>
      </c>
      <c r="V2680" s="13">
        <f t="shared" si="370"/>
        <v>42826</v>
      </c>
      <c r="W2680" s="14">
        <f t="shared" si="371"/>
        <v>42831</v>
      </c>
      <c r="X2680" s="1" t="str">
        <f t="shared" si="372"/>
        <v>Thursday</v>
      </c>
      <c r="Y2680" s="2">
        <v>0.70137731481481491</v>
      </c>
      <c r="Z2680" s="2">
        <f t="shared" si="373"/>
        <v>0.70833333333333326</v>
      </c>
      <c r="AA2680">
        <f>1</f>
        <v>1</v>
      </c>
      <c r="AB2680" s="1">
        <v>42831</v>
      </c>
      <c r="AC2680" s="13">
        <f t="shared" si="374"/>
        <v>42826</v>
      </c>
      <c r="AD2680" s="14">
        <f t="shared" si="375"/>
        <v>42831</v>
      </c>
      <c r="AE2680" s="1" t="str">
        <f t="shared" si="376"/>
        <v>Thursday</v>
      </c>
      <c r="AF2680" s="2">
        <v>0.72423611111111119</v>
      </c>
      <c r="AG2680" s="2">
        <f t="shared" si="377"/>
        <v>0.70833333333333326</v>
      </c>
      <c r="AH2680" t="s">
        <v>25</v>
      </c>
    </row>
    <row r="2681" spans="1:34" x14ac:dyDescent="0.25">
      <c r="A2681">
        <v>1564862</v>
      </c>
      <c r="B2681" t="s">
        <v>54</v>
      </c>
      <c r="E2681">
        <v>59601</v>
      </c>
      <c r="F2681" t="s">
        <v>20</v>
      </c>
      <c r="G2681" t="s">
        <v>55</v>
      </c>
      <c r="H2681">
        <v>11094</v>
      </c>
      <c r="I2681" t="s">
        <v>69</v>
      </c>
      <c r="J2681">
        <f>VLOOKUP(I2681,Key!$A$1:$C$73,2,FALSE)</f>
        <v>43.024340000000002</v>
      </c>
      <c r="K2681">
        <f>VLOOKUP(I2681,Key!$A$1:$C$73,3,FALSE)</f>
        <v>-87.916753</v>
      </c>
      <c r="L2681" t="s">
        <v>57</v>
      </c>
      <c r="M2681">
        <f>VLOOKUP(L2681,Key!$A$1:$C$73,2,FALSE)</f>
        <v>43.03913</v>
      </c>
      <c r="N2681">
        <f>VLOOKUP(L2681,Key!$A$1:$C$73,3,FALSE)</f>
        <v>-87.916150000000002</v>
      </c>
      <c r="O2681">
        <v>12</v>
      </c>
      <c r="P2681">
        <v>3</v>
      </c>
      <c r="Q2681">
        <v>1.8</v>
      </c>
      <c r="R2681">
        <v>1.7</v>
      </c>
      <c r="S2681">
        <v>72</v>
      </c>
      <c r="T2681">
        <f t="shared" si="369"/>
        <v>-1</v>
      </c>
      <c r="U2681" s="1">
        <v>42831</v>
      </c>
      <c r="V2681" s="13">
        <f t="shared" si="370"/>
        <v>42826</v>
      </c>
      <c r="W2681" s="14">
        <f t="shared" si="371"/>
        <v>42831</v>
      </c>
      <c r="X2681" s="1" t="str">
        <f t="shared" si="372"/>
        <v>Thursday</v>
      </c>
      <c r="Y2681" s="2">
        <v>0.88021990740740741</v>
      </c>
      <c r="Z2681" s="2">
        <f t="shared" si="373"/>
        <v>0.875</v>
      </c>
      <c r="AA2681">
        <f>1</f>
        <v>1</v>
      </c>
      <c r="AB2681" s="1">
        <v>42831</v>
      </c>
      <c r="AC2681" s="13">
        <f t="shared" si="374"/>
        <v>42826</v>
      </c>
      <c r="AD2681" s="14">
        <f t="shared" si="375"/>
        <v>42831</v>
      </c>
      <c r="AE2681" s="1" t="str">
        <f t="shared" si="376"/>
        <v>Thursday</v>
      </c>
      <c r="AF2681" s="2">
        <v>0.88832175925925927</v>
      </c>
      <c r="AG2681" s="2">
        <f t="shared" si="377"/>
        <v>0.875</v>
      </c>
      <c r="AH2681" t="s">
        <v>23</v>
      </c>
    </row>
    <row r="2682" spans="1:34" x14ac:dyDescent="0.25">
      <c r="A2682">
        <v>1566553</v>
      </c>
      <c r="B2682" t="s">
        <v>54</v>
      </c>
      <c r="E2682">
        <v>53186</v>
      </c>
      <c r="F2682" t="s">
        <v>20</v>
      </c>
      <c r="G2682" t="s">
        <v>55</v>
      </c>
      <c r="H2682">
        <v>5587</v>
      </c>
      <c r="I2682" t="s">
        <v>84</v>
      </c>
      <c r="J2682">
        <f>VLOOKUP(I2682,Key!$A$1:$C$73,2,FALSE)</f>
        <v>43.040154000000001</v>
      </c>
      <c r="K2682">
        <f>VLOOKUP(I2682,Key!$A$1:$C$73,3,FALSE)</f>
        <v>-87.932113000000001</v>
      </c>
      <c r="L2682" t="s">
        <v>57</v>
      </c>
      <c r="M2682">
        <f>VLOOKUP(L2682,Key!$A$1:$C$73,2,FALSE)</f>
        <v>43.03913</v>
      </c>
      <c r="N2682">
        <f>VLOOKUP(L2682,Key!$A$1:$C$73,3,FALSE)</f>
        <v>-87.916150000000002</v>
      </c>
      <c r="O2682">
        <v>11</v>
      </c>
      <c r="P2682">
        <v>3</v>
      </c>
      <c r="Q2682">
        <v>1.7</v>
      </c>
      <c r="R2682">
        <v>1.6</v>
      </c>
      <c r="S2682">
        <v>66</v>
      </c>
      <c r="T2682">
        <f t="shared" si="369"/>
        <v>-1</v>
      </c>
      <c r="U2682" s="1">
        <v>42832</v>
      </c>
      <c r="V2682" s="13">
        <f t="shared" si="370"/>
        <v>42826</v>
      </c>
      <c r="W2682" s="14">
        <f t="shared" si="371"/>
        <v>42832</v>
      </c>
      <c r="X2682" s="1" t="str">
        <f t="shared" si="372"/>
        <v>Friday</v>
      </c>
      <c r="Y2682" s="2">
        <v>3.0879629629629632E-2</v>
      </c>
      <c r="Z2682" s="2">
        <f t="shared" si="373"/>
        <v>4.1666666666666664E-2</v>
      </c>
      <c r="AA2682">
        <f>1</f>
        <v>1</v>
      </c>
      <c r="AB2682" s="1">
        <v>42832</v>
      </c>
      <c r="AC2682" s="13">
        <f t="shared" si="374"/>
        <v>42826</v>
      </c>
      <c r="AD2682" s="14">
        <f t="shared" si="375"/>
        <v>42832</v>
      </c>
      <c r="AE2682" s="1" t="str">
        <f t="shared" si="376"/>
        <v>Friday</v>
      </c>
      <c r="AF2682" s="2">
        <v>3.8865740740740742E-2</v>
      </c>
      <c r="AG2682" s="2">
        <f t="shared" si="377"/>
        <v>4.1666666666666664E-2</v>
      </c>
      <c r="AH2682" t="s">
        <v>23</v>
      </c>
    </row>
    <row r="2683" spans="1:34" x14ac:dyDescent="0.25">
      <c r="A2683">
        <v>1566866</v>
      </c>
      <c r="B2683" t="s">
        <v>54</v>
      </c>
      <c r="E2683">
        <v>53129</v>
      </c>
      <c r="F2683" t="s">
        <v>20</v>
      </c>
      <c r="G2683" t="s">
        <v>55</v>
      </c>
      <c r="H2683">
        <v>5574</v>
      </c>
      <c r="I2683" t="s">
        <v>76</v>
      </c>
      <c r="J2683">
        <f>VLOOKUP(I2683,Key!$A$1:$C$73,2,FALSE)</f>
        <v>43.02948</v>
      </c>
      <c r="K2683">
        <f>VLOOKUP(I2683,Key!$A$1:$C$73,3,FALSE)</f>
        <v>-87.912819999999996</v>
      </c>
      <c r="L2683" t="s">
        <v>69</v>
      </c>
      <c r="M2683">
        <f>VLOOKUP(L2683,Key!$A$1:$C$73,2,FALSE)</f>
        <v>43.024340000000002</v>
      </c>
      <c r="N2683">
        <f>VLOOKUP(L2683,Key!$A$1:$C$73,3,FALSE)</f>
        <v>-87.916753</v>
      </c>
      <c r="O2683">
        <v>4</v>
      </c>
      <c r="P2683">
        <v>0</v>
      </c>
      <c r="Q2683">
        <v>0.6</v>
      </c>
      <c r="R2683">
        <v>0.6</v>
      </c>
      <c r="S2683">
        <v>24</v>
      </c>
      <c r="T2683">
        <f t="shared" si="369"/>
        <v>-1</v>
      </c>
      <c r="U2683" s="1">
        <v>42832</v>
      </c>
      <c r="V2683" s="13">
        <f t="shared" si="370"/>
        <v>42826</v>
      </c>
      <c r="W2683" s="14">
        <f t="shared" si="371"/>
        <v>42832</v>
      </c>
      <c r="X2683" s="1" t="str">
        <f t="shared" si="372"/>
        <v>Friday</v>
      </c>
      <c r="Y2683" s="2">
        <v>0.4834606481481481</v>
      </c>
      <c r="Z2683" s="2">
        <f t="shared" si="373"/>
        <v>0.5</v>
      </c>
      <c r="AA2683">
        <f>1</f>
        <v>1</v>
      </c>
      <c r="AB2683" s="1">
        <v>42832</v>
      </c>
      <c r="AC2683" s="13">
        <f t="shared" si="374"/>
        <v>42826</v>
      </c>
      <c r="AD2683" s="14">
        <f t="shared" si="375"/>
        <v>42832</v>
      </c>
      <c r="AE2683" s="1" t="str">
        <f t="shared" si="376"/>
        <v>Friday</v>
      </c>
      <c r="AF2683" s="2">
        <v>0.48662037037037037</v>
      </c>
      <c r="AG2683" s="2">
        <f t="shared" si="377"/>
        <v>0.5</v>
      </c>
      <c r="AH2683" t="s">
        <v>23</v>
      </c>
    </row>
    <row r="2684" spans="1:34" x14ac:dyDescent="0.25">
      <c r="A2684">
        <v>1566884</v>
      </c>
      <c r="B2684" t="s">
        <v>54</v>
      </c>
      <c r="E2684">
        <v>2540</v>
      </c>
      <c r="F2684" t="s">
        <v>20</v>
      </c>
      <c r="G2684" t="s">
        <v>55</v>
      </c>
      <c r="H2684">
        <v>231</v>
      </c>
      <c r="I2684" t="s">
        <v>84</v>
      </c>
      <c r="J2684">
        <f>VLOOKUP(I2684,Key!$A$1:$C$73,2,FALSE)</f>
        <v>43.040154000000001</v>
      </c>
      <c r="K2684">
        <f>VLOOKUP(I2684,Key!$A$1:$C$73,3,FALSE)</f>
        <v>-87.932113000000001</v>
      </c>
      <c r="L2684" t="s">
        <v>62</v>
      </c>
      <c r="M2684">
        <f>VLOOKUP(L2684,Key!$A$1:$C$73,2,FALSE)</f>
        <v>43.052460000000004</v>
      </c>
      <c r="N2684">
        <f>VLOOKUP(L2684,Key!$A$1:$C$73,3,FALSE)</f>
        <v>-87.891000000000005</v>
      </c>
      <c r="O2684">
        <v>47</v>
      </c>
      <c r="P2684">
        <v>6</v>
      </c>
      <c r="Q2684">
        <v>7.1</v>
      </c>
      <c r="R2684">
        <v>6.7</v>
      </c>
      <c r="S2684">
        <v>282</v>
      </c>
      <c r="T2684">
        <f t="shared" si="369"/>
        <v>-1</v>
      </c>
      <c r="U2684" s="1">
        <v>42832</v>
      </c>
      <c r="V2684" s="13">
        <f t="shared" si="370"/>
        <v>42826</v>
      </c>
      <c r="W2684" s="14">
        <f t="shared" si="371"/>
        <v>42832</v>
      </c>
      <c r="X2684" s="1" t="str">
        <f t="shared" si="372"/>
        <v>Friday</v>
      </c>
      <c r="Y2684" s="2">
        <v>0.48946759259259259</v>
      </c>
      <c r="Z2684" s="2">
        <f t="shared" si="373"/>
        <v>0.5</v>
      </c>
      <c r="AA2684">
        <f>1</f>
        <v>1</v>
      </c>
      <c r="AB2684" s="1">
        <v>42832</v>
      </c>
      <c r="AC2684" s="13">
        <f t="shared" si="374"/>
        <v>42826</v>
      </c>
      <c r="AD2684" s="14">
        <f t="shared" si="375"/>
        <v>42832</v>
      </c>
      <c r="AE2684" s="1" t="str">
        <f t="shared" si="376"/>
        <v>Friday</v>
      </c>
      <c r="AF2684" s="2">
        <v>0.52218750000000003</v>
      </c>
      <c r="AG2684" s="2">
        <f t="shared" si="377"/>
        <v>0.54166666666666663</v>
      </c>
      <c r="AH2684" t="s">
        <v>23</v>
      </c>
    </row>
    <row r="2685" spans="1:34" x14ac:dyDescent="0.25">
      <c r="A2685">
        <v>1567048</v>
      </c>
      <c r="B2685" t="s">
        <v>54</v>
      </c>
      <c r="E2685">
        <v>34221</v>
      </c>
      <c r="F2685" t="s">
        <v>20</v>
      </c>
      <c r="G2685" t="s">
        <v>55</v>
      </c>
      <c r="H2685">
        <v>5458</v>
      </c>
      <c r="I2685" t="s">
        <v>76</v>
      </c>
      <c r="J2685">
        <f>VLOOKUP(I2685,Key!$A$1:$C$73,2,FALSE)</f>
        <v>43.02948</v>
      </c>
      <c r="K2685">
        <f>VLOOKUP(I2685,Key!$A$1:$C$73,3,FALSE)</f>
        <v>-87.912819999999996</v>
      </c>
      <c r="L2685" t="s">
        <v>52</v>
      </c>
      <c r="M2685">
        <f>VLOOKUP(L2685,Key!$A$1:$C$73,2,FALSE)</f>
        <v>43.042490000000001</v>
      </c>
      <c r="N2685">
        <f>VLOOKUP(L2685,Key!$A$1:$C$73,3,FALSE)</f>
        <v>-87.909959999999998</v>
      </c>
      <c r="O2685">
        <v>65</v>
      </c>
      <c r="P2685">
        <v>9</v>
      </c>
      <c r="Q2685">
        <v>9.8000000000000007</v>
      </c>
      <c r="R2685">
        <v>9.3000000000000007</v>
      </c>
      <c r="S2685">
        <v>390</v>
      </c>
      <c r="T2685">
        <f t="shared" si="369"/>
        <v>-1</v>
      </c>
      <c r="U2685" s="1">
        <v>42832</v>
      </c>
      <c r="V2685" s="13">
        <f t="shared" si="370"/>
        <v>42826</v>
      </c>
      <c r="W2685" s="14">
        <f t="shared" si="371"/>
        <v>42832</v>
      </c>
      <c r="X2685" s="1" t="str">
        <f t="shared" si="372"/>
        <v>Friday</v>
      </c>
      <c r="Y2685" s="2">
        <v>0.54932870370370368</v>
      </c>
      <c r="Z2685" s="2">
        <f t="shared" si="373"/>
        <v>0.54166666666666663</v>
      </c>
      <c r="AA2685">
        <f>1</f>
        <v>1</v>
      </c>
      <c r="AB2685" s="1">
        <v>42832</v>
      </c>
      <c r="AC2685" s="13">
        <f t="shared" si="374"/>
        <v>42826</v>
      </c>
      <c r="AD2685" s="14">
        <f t="shared" si="375"/>
        <v>42832</v>
      </c>
      <c r="AE2685" s="1" t="str">
        <f t="shared" si="376"/>
        <v>Friday</v>
      </c>
      <c r="AF2685" s="2">
        <v>0.59447916666666667</v>
      </c>
      <c r="AG2685" s="2">
        <f t="shared" si="377"/>
        <v>0.58333333333333326</v>
      </c>
      <c r="AH2685" t="s">
        <v>23</v>
      </c>
    </row>
    <row r="2686" spans="1:34" x14ac:dyDescent="0.25">
      <c r="A2686">
        <v>1558886</v>
      </c>
      <c r="B2686" t="s">
        <v>54</v>
      </c>
      <c r="E2686">
        <v>53211</v>
      </c>
      <c r="F2686" t="s">
        <v>20</v>
      </c>
      <c r="G2686" t="s">
        <v>55</v>
      </c>
      <c r="H2686">
        <v>5712</v>
      </c>
      <c r="I2686" t="s">
        <v>94</v>
      </c>
      <c r="J2686">
        <f>VLOOKUP(I2686,Key!$A$1:$C$73,2,FALSE)</f>
        <v>43.020020000000002</v>
      </c>
      <c r="K2686">
        <f>VLOOKUP(I2686,Key!$A$1:$C$73,3,FALSE)</f>
        <v>-87.912540000000007</v>
      </c>
      <c r="L2686" t="s">
        <v>26</v>
      </c>
      <c r="M2686">
        <f>VLOOKUP(L2686,Key!$A$1:$C$73,2,FALSE)</f>
        <v>43.034619999999997</v>
      </c>
      <c r="N2686">
        <f>VLOOKUP(L2686,Key!$A$1:$C$73,3,FALSE)</f>
        <v>-87.917500000000004</v>
      </c>
      <c r="O2686">
        <v>8</v>
      </c>
      <c r="P2686">
        <v>3</v>
      </c>
      <c r="Q2686">
        <v>1.2</v>
      </c>
      <c r="R2686">
        <v>1.1000000000000001</v>
      </c>
      <c r="S2686">
        <v>48</v>
      </c>
      <c r="T2686">
        <f t="shared" si="369"/>
        <v>-1</v>
      </c>
      <c r="U2686" s="1">
        <v>42832</v>
      </c>
      <c r="V2686" s="13">
        <f t="shared" si="370"/>
        <v>42826</v>
      </c>
      <c r="W2686" s="14">
        <f t="shared" si="371"/>
        <v>42832</v>
      </c>
      <c r="X2686" s="1" t="str">
        <f t="shared" si="372"/>
        <v>Friday</v>
      </c>
      <c r="Y2686" s="2">
        <v>0.60974537037037035</v>
      </c>
      <c r="Z2686" s="2">
        <f t="shared" si="373"/>
        <v>0.625</v>
      </c>
      <c r="AA2686">
        <f>1</f>
        <v>1</v>
      </c>
      <c r="AB2686" s="1">
        <v>42832</v>
      </c>
      <c r="AC2686" s="13">
        <f t="shared" si="374"/>
        <v>42826</v>
      </c>
      <c r="AD2686" s="14">
        <f t="shared" si="375"/>
        <v>42832</v>
      </c>
      <c r="AE2686" s="1" t="str">
        <f t="shared" si="376"/>
        <v>Friday</v>
      </c>
      <c r="AF2686" s="2">
        <v>0.61587962962962961</v>
      </c>
      <c r="AG2686" s="2">
        <f t="shared" si="377"/>
        <v>0.625</v>
      </c>
      <c r="AH2686" t="s">
        <v>23</v>
      </c>
    </row>
    <row r="2687" spans="1:34" x14ac:dyDescent="0.25">
      <c r="A2687">
        <v>1567307</v>
      </c>
      <c r="B2687" t="s">
        <v>54</v>
      </c>
      <c r="E2687">
        <v>53225</v>
      </c>
      <c r="F2687" t="s">
        <v>20</v>
      </c>
      <c r="G2687" t="s">
        <v>55</v>
      </c>
      <c r="H2687">
        <v>5422</v>
      </c>
      <c r="I2687" t="s">
        <v>37</v>
      </c>
      <c r="J2687">
        <f>VLOOKUP(I2687,Key!$A$1:$C$73,2,FALSE)</f>
        <v>43.049230000000001</v>
      </c>
      <c r="K2687">
        <f>VLOOKUP(I2687,Key!$A$1:$C$73,3,FALSE)</f>
        <v>-87.911940000000001</v>
      </c>
      <c r="L2687" t="s">
        <v>37</v>
      </c>
      <c r="M2687">
        <f>VLOOKUP(L2687,Key!$A$1:$C$73,2,FALSE)</f>
        <v>43.049230000000001</v>
      </c>
      <c r="N2687">
        <f>VLOOKUP(L2687,Key!$A$1:$C$73,3,FALSE)</f>
        <v>-87.911940000000001</v>
      </c>
      <c r="O2687">
        <v>148</v>
      </c>
      <c r="P2687">
        <v>15</v>
      </c>
      <c r="Q2687">
        <v>18</v>
      </c>
      <c r="R2687">
        <v>17.100000000000001</v>
      </c>
      <c r="S2687">
        <v>720</v>
      </c>
      <c r="T2687">
        <f t="shared" si="369"/>
        <v>-1</v>
      </c>
      <c r="U2687" s="1">
        <v>42832</v>
      </c>
      <c r="V2687" s="13">
        <f t="shared" si="370"/>
        <v>42826</v>
      </c>
      <c r="W2687" s="14">
        <f t="shared" si="371"/>
        <v>42832</v>
      </c>
      <c r="X2687" s="1" t="str">
        <f t="shared" si="372"/>
        <v>Friday</v>
      </c>
      <c r="Y2687" s="2">
        <v>0.63223379629629628</v>
      </c>
      <c r="Z2687" s="2">
        <f t="shared" si="373"/>
        <v>0.625</v>
      </c>
      <c r="AA2687">
        <f>1</f>
        <v>1</v>
      </c>
      <c r="AB2687" s="1">
        <v>42832</v>
      </c>
      <c r="AC2687" s="13">
        <f t="shared" si="374"/>
        <v>42826</v>
      </c>
      <c r="AD2687" s="14">
        <f t="shared" si="375"/>
        <v>42832</v>
      </c>
      <c r="AE2687" s="1" t="str">
        <f t="shared" si="376"/>
        <v>Friday</v>
      </c>
      <c r="AF2687" s="2">
        <v>0.73508101851851848</v>
      </c>
      <c r="AG2687" s="2">
        <f t="shared" si="377"/>
        <v>0.75</v>
      </c>
      <c r="AH2687" t="s">
        <v>25</v>
      </c>
    </row>
    <row r="2688" spans="1:34" x14ac:dyDescent="0.25">
      <c r="A2688">
        <v>1567485</v>
      </c>
      <c r="B2688" t="s">
        <v>54</v>
      </c>
      <c r="E2688">
        <v>54115</v>
      </c>
      <c r="F2688" t="s">
        <v>20</v>
      </c>
      <c r="G2688" t="s">
        <v>55</v>
      </c>
      <c r="H2688">
        <v>188</v>
      </c>
      <c r="I2688" t="s">
        <v>84</v>
      </c>
      <c r="J2688">
        <f>VLOOKUP(I2688,Key!$A$1:$C$73,2,FALSE)</f>
        <v>43.040154000000001</v>
      </c>
      <c r="K2688">
        <f>VLOOKUP(I2688,Key!$A$1:$C$73,3,FALSE)</f>
        <v>-87.932113000000001</v>
      </c>
      <c r="L2688" t="s">
        <v>84</v>
      </c>
      <c r="M2688">
        <f>VLOOKUP(L2688,Key!$A$1:$C$73,2,FALSE)</f>
        <v>43.040154000000001</v>
      </c>
      <c r="N2688">
        <f>VLOOKUP(L2688,Key!$A$1:$C$73,3,FALSE)</f>
        <v>-87.932113000000001</v>
      </c>
      <c r="O2688">
        <v>129</v>
      </c>
      <c r="P2688">
        <v>15</v>
      </c>
      <c r="Q2688">
        <v>18</v>
      </c>
      <c r="R2688">
        <v>17.100000000000001</v>
      </c>
      <c r="S2688">
        <v>720</v>
      </c>
      <c r="T2688">
        <f t="shared" si="369"/>
        <v>-1</v>
      </c>
      <c r="U2688" s="1">
        <v>42832</v>
      </c>
      <c r="V2688" s="13">
        <f t="shared" si="370"/>
        <v>42826</v>
      </c>
      <c r="W2688" s="14">
        <f t="shared" si="371"/>
        <v>42832</v>
      </c>
      <c r="X2688" s="1" t="str">
        <f t="shared" si="372"/>
        <v>Friday</v>
      </c>
      <c r="Y2688" s="2">
        <v>0.70665509259259263</v>
      </c>
      <c r="Z2688" s="2">
        <f t="shared" si="373"/>
        <v>0.70833333333333326</v>
      </c>
      <c r="AA2688">
        <f>1</f>
        <v>1</v>
      </c>
      <c r="AB2688" s="1">
        <v>42832</v>
      </c>
      <c r="AC2688" s="13">
        <f t="shared" si="374"/>
        <v>42826</v>
      </c>
      <c r="AD2688" s="14">
        <f t="shared" si="375"/>
        <v>42832</v>
      </c>
      <c r="AE2688" s="1" t="str">
        <f t="shared" si="376"/>
        <v>Friday</v>
      </c>
      <c r="AF2688" s="2">
        <v>0.79583333333333339</v>
      </c>
      <c r="AG2688" s="2">
        <f t="shared" si="377"/>
        <v>0.79166666666666663</v>
      </c>
      <c r="AH2688" t="s">
        <v>25</v>
      </c>
    </row>
    <row r="2689" spans="1:34" x14ac:dyDescent="0.25">
      <c r="A2689">
        <v>1567594</v>
      </c>
      <c r="B2689" t="s">
        <v>54</v>
      </c>
      <c r="E2689">
        <v>53202</v>
      </c>
      <c r="F2689" t="s">
        <v>20</v>
      </c>
      <c r="G2689" t="s">
        <v>55</v>
      </c>
      <c r="H2689">
        <v>5507</v>
      </c>
      <c r="I2689" t="s">
        <v>53</v>
      </c>
      <c r="J2689">
        <f>VLOOKUP(I2689,Key!$A$1:$C$73,2,FALSE)</f>
        <v>43.04824</v>
      </c>
      <c r="K2689">
        <f>VLOOKUP(I2689,Key!$A$1:$C$73,3,FALSE)</f>
        <v>-87.904970000000006</v>
      </c>
      <c r="L2689" t="s">
        <v>74</v>
      </c>
      <c r="M2689">
        <f>VLOOKUP(L2689,Key!$A$1:$C$73,2,FALSE)</f>
        <v>43.05536</v>
      </c>
      <c r="N2689">
        <f>VLOOKUP(L2689,Key!$A$1:$C$73,3,FALSE)</f>
        <v>-87.90504</v>
      </c>
      <c r="O2689">
        <v>6</v>
      </c>
      <c r="P2689">
        <v>3</v>
      </c>
      <c r="Q2689">
        <v>0.9</v>
      </c>
      <c r="R2689">
        <v>0.9</v>
      </c>
      <c r="S2689">
        <v>36</v>
      </c>
      <c r="T2689">
        <f t="shared" si="369"/>
        <v>-1</v>
      </c>
      <c r="U2689" s="1">
        <v>42832</v>
      </c>
      <c r="V2689" s="13">
        <f t="shared" si="370"/>
        <v>42826</v>
      </c>
      <c r="W2689" s="14">
        <f t="shared" si="371"/>
        <v>42832</v>
      </c>
      <c r="X2689" s="1" t="str">
        <f t="shared" si="372"/>
        <v>Friday</v>
      </c>
      <c r="Y2689" s="2">
        <v>0.75297453703703709</v>
      </c>
      <c r="Z2689" s="2">
        <f t="shared" si="373"/>
        <v>0.75</v>
      </c>
      <c r="AA2689">
        <f>1</f>
        <v>1</v>
      </c>
      <c r="AB2689" s="1">
        <v>42832</v>
      </c>
      <c r="AC2689" s="13">
        <f t="shared" si="374"/>
        <v>42826</v>
      </c>
      <c r="AD2689" s="14">
        <f t="shared" si="375"/>
        <v>42832</v>
      </c>
      <c r="AE2689" s="1" t="str">
        <f t="shared" si="376"/>
        <v>Friday</v>
      </c>
      <c r="AF2689" s="2">
        <v>0.75697916666666665</v>
      </c>
      <c r="AG2689" s="2">
        <f t="shared" si="377"/>
        <v>0.75</v>
      </c>
      <c r="AH2689" t="s">
        <v>23</v>
      </c>
    </row>
    <row r="2690" spans="1:34" x14ac:dyDescent="0.25">
      <c r="A2690">
        <v>1567606</v>
      </c>
      <c r="B2690" t="s">
        <v>54</v>
      </c>
      <c r="E2690">
        <v>95008</v>
      </c>
      <c r="F2690" t="s">
        <v>20</v>
      </c>
      <c r="G2690" t="s">
        <v>55</v>
      </c>
      <c r="H2690">
        <v>11151</v>
      </c>
      <c r="I2690" t="s">
        <v>38</v>
      </c>
      <c r="J2690">
        <f>VLOOKUP(I2690,Key!$A$1:$C$73,2,FALSE)</f>
        <v>43.038649999999997</v>
      </c>
      <c r="K2690">
        <f>VLOOKUP(I2690,Key!$A$1:$C$73,3,FALSE)</f>
        <v>-87.921930000000003</v>
      </c>
      <c r="L2690" t="s">
        <v>77</v>
      </c>
      <c r="M2690">
        <f>VLOOKUP(L2690,Key!$A$1:$C$73,2,FALSE)</f>
        <v>43.036900000000003</v>
      </c>
      <c r="N2690">
        <f>VLOOKUP(L2690,Key!$A$1:$C$73,3,FALSE)</f>
        <v>-87.89667</v>
      </c>
      <c r="O2690">
        <v>64</v>
      </c>
      <c r="P2690">
        <v>6</v>
      </c>
      <c r="Q2690">
        <v>9.6</v>
      </c>
      <c r="R2690">
        <v>9.1</v>
      </c>
      <c r="S2690">
        <v>384</v>
      </c>
      <c r="T2690">
        <f t="shared" ref="T2690:T2753" si="378">-1</f>
        <v>-1</v>
      </c>
      <c r="U2690" s="1">
        <v>42832</v>
      </c>
      <c r="V2690" s="13">
        <f t="shared" ref="V2690:V2753" si="379">DATE(YEAR(U2690), MONTH(U2690), 1)</f>
        <v>42826</v>
      </c>
      <c r="W2690" s="14">
        <f t="shared" ref="W2690:W2753" si="380">U2690</f>
        <v>42832</v>
      </c>
      <c r="X2690" s="1" t="str">
        <f t="shared" ref="X2690:X2753" si="381">TEXT(W2690,"dddd")</f>
        <v>Friday</v>
      </c>
      <c r="Y2690" s="2">
        <v>0.76197916666666676</v>
      </c>
      <c r="Z2690" s="2">
        <f t="shared" ref="Z2690:Z2753" si="382">MROUND(Y2690, "1:00")</f>
        <v>0.75</v>
      </c>
      <c r="AA2690">
        <f>1</f>
        <v>1</v>
      </c>
      <c r="AB2690" s="1">
        <v>42832</v>
      </c>
      <c r="AC2690" s="13">
        <f t="shared" ref="AC2690:AC2753" si="383">DATE(YEAR(AB2690), MONTH(AB2690), 1)</f>
        <v>42826</v>
      </c>
      <c r="AD2690" s="14">
        <f t="shared" ref="AD2690:AD2753" si="384">AB2690</f>
        <v>42832</v>
      </c>
      <c r="AE2690" s="1" t="str">
        <f t="shared" ref="AE2690:AE2753" si="385">TEXT(AD2690,"dddd")</f>
        <v>Friday</v>
      </c>
      <c r="AF2690" s="2">
        <v>0.80663194444444442</v>
      </c>
      <c r="AG2690" s="2">
        <f t="shared" ref="AG2690:AG2753" si="386">MROUND(AF2690, "1:00")</f>
        <v>0.79166666666666663</v>
      </c>
      <c r="AH2690" t="s">
        <v>23</v>
      </c>
    </row>
    <row r="2691" spans="1:34" x14ac:dyDescent="0.25">
      <c r="A2691">
        <v>1567669</v>
      </c>
      <c r="B2691" t="s">
        <v>54</v>
      </c>
      <c r="E2691">
        <v>53233</v>
      </c>
      <c r="F2691" t="s">
        <v>20</v>
      </c>
      <c r="G2691" t="s">
        <v>55</v>
      </c>
      <c r="H2691">
        <v>11112</v>
      </c>
      <c r="I2691" t="s">
        <v>84</v>
      </c>
      <c r="J2691">
        <f>VLOOKUP(I2691,Key!$A$1:$C$73,2,FALSE)</f>
        <v>43.040154000000001</v>
      </c>
      <c r="K2691">
        <f>VLOOKUP(I2691,Key!$A$1:$C$73,3,FALSE)</f>
        <v>-87.932113000000001</v>
      </c>
      <c r="L2691" t="s">
        <v>84</v>
      </c>
      <c r="M2691">
        <f>VLOOKUP(L2691,Key!$A$1:$C$73,2,FALSE)</f>
        <v>43.040154000000001</v>
      </c>
      <c r="N2691">
        <f>VLOOKUP(L2691,Key!$A$1:$C$73,3,FALSE)</f>
        <v>-87.932113000000001</v>
      </c>
      <c r="O2691">
        <v>88</v>
      </c>
      <c r="P2691">
        <v>9</v>
      </c>
      <c r="Q2691">
        <v>13.2</v>
      </c>
      <c r="R2691">
        <v>12.5</v>
      </c>
      <c r="S2691">
        <v>528</v>
      </c>
      <c r="T2691">
        <f t="shared" si="378"/>
        <v>-1</v>
      </c>
      <c r="U2691" s="1">
        <v>42832</v>
      </c>
      <c r="V2691" s="13">
        <f t="shared" si="379"/>
        <v>42826</v>
      </c>
      <c r="W2691" s="14">
        <f t="shared" si="380"/>
        <v>42832</v>
      </c>
      <c r="X2691" s="1" t="str">
        <f t="shared" si="381"/>
        <v>Friday</v>
      </c>
      <c r="Y2691" s="2">
        <v>0.78304398148148147</v>
      </c>
      <c r="Z2691" s="2">
        <f t="shared" si="382"/>
        <v>0.79166666666666663</v>
      </c>
      <c r="AA2691">
        <f>1</f>
        <v>1</v>
      </c>
      <c r="AB2691" s="1">
        <v>42832</v>
      </c>
      <c r="AC2691" s="13">
        <f t="shared" si="383"/>
        <v>42826</v>
      </c>
      <c r="AD2691" s="14">
        <f t="shared" si="384"/>
        <v>42832</v>
      </c>
      <c r="AE2691" s="1" t="str">
        <f t="shared" si="385"/>
        <v>Friday</v>
      </c>
      <c r="AF2691" s="2">
        <v>0.84409722222222217</v>
      </c>
      <c r="AG2691" s="2">
        <f t="shared" si="386"/>
        <v>0.83333333333333326</v>
      </c>
      <c r="AH2691" t="s">
        <v>25</v>
      </c>
    </row>
    <row r="2692" spans="1:34" x14ac:dyDescent="0.25">
      <c r="A2692">
        <v>1567909</v>
      </c>
      <c r="B2692" t="s">
        <v>54</v>
      </c>
      <c r="E2692">
        <v>53202</v>
      </c>
      <c r="F2692" t="s">
        <v>20</v>
      </c>
      <c r="G2692" t="s">
        <v>55</v>
      </c>
      <c r="H2692">
        <v>183</v>
      </c>
      <c r="I2692" t="s">
        <v>36</v>
      </c>
      <c r="J2692">
        <f>VLOOKUP(I2692,Key!$A$1:$C$73,2,FALSE)</f>
        <v>43.03519</v>
      </c>
      <c r="K2692">
        <f>VLOOKUP(I2692,Key!$A$1:$C$73,3,FALSE)</f>
        <v>-87.907390000000007</v>
      </c>
      <c r="L2692" t="s">
        <v>62</v>
      </c>
      <c r="M2692">
        <f>VLOOKUP(L2692,Key!$A$1:$C$73,2,FALSE)</f>
        <v>43.052460000000004</v>
      </c>
      <c r="N2692">
        <f>VLOOKUP(L2692,Key!$A$1:$C$73,3,FALSE)</f>
        <v>-87.891000000000005</v>
      </c>
      <c r="O2692">
        <v>14</v>
      </c>
      <c r="P2692">
        <v>3</v>
      </c>
      <c r="Q2692">
        <v>2.1</v>
      </c>
      <c r="R2692">
        <v>2</v>
      </c>
      <c r="S2692">
        <v>84</v>
      </c>
      <c r="T2692">
        <f t="shared" si="378"/>
        <v>-1</v>
      </c>
      <c r="U2692" s="1">
        <v>42832</v>
      </c>
      <c r="V2692" s="13">
        <f t="shared" si="379"/>
        <v>42826</v>
      </c>
      <c r="W2692" s="14">
        <f t="shared" si="380"/>
        <v>42832</v>
      </c>
      <c r="X2692" s="1" t="str">
        <f t="shared" si="381"/>
        <v>Friday</v>
      </c>
      <c r="Y2692" s="2">
        <v>0.91076388888888893</v>
      </c>
      <c r="Z2692" s="2">
        <f t="shared" si="382"/>
        <v>0.91666666666666663</v>
      </c>
      <c r="AA2692">
        <f>1</f>
        <v>1</v>
      </c>
      <c r="AB2692" s="1">
        <v>42832</v>
      </c>
      <c r="AC2692" s="13">
        <f t="shared" si="383"/>
        <v>42826</v>
      </c>
      <c r="AD2692" s="14">
        <f t="shared" si="384"/>
        <v>42832</v>
      </c>
      <c r="AE2692" s="1" t="str">
        <f t="shared" si="385"/>
        <v>Friday</v>
      </c>
      <c r="AF2692" s="2">
        <v>0.92053240740740738</v>
      </c>
      <c r="AG2692" s="2">
        <f t="shared" si="386"/>
        <v>0.91666666666666663</v>
      </c>
      <c r="AH2692" t="s">
        <v>23</v>
      </c>
    </row>
    <row r="2693" spans="1:34" x14ac:dyDescent="0.25">
      <c r="A2693">
        <v>1567979</v>
      </c>
      <c r="B2693" t="s">
        <v>54</v>
      </c>
      <c r="E2693">
        <v>53205</v>
      </c>
      <c r="F2693" t="s">
        <v>20</v>
      </c>
      <c r="G2693" t="s">
        <v>55</v>
      </c>
      <c r="H2693">
        <v>5497</v>
      </c>
      <c r="I2693" t="s">
        <v>96</v>
      </c>
      <c r="J2693">
        <f>VLOOKUP(I2693,Key!$A$1:$C$73,2,FALSE)</f>
        <v>43.051119999999997</v>
      </c>
      <c r="K2693">
        <f>VLOOKUP(I2693,Key!$A$1:$C$73,3,FALSE)</f>
        <v>-87.918819999999997</v>
      </c>
      <c r="L2693" t="s">
        <v>67</v>
      </c>
      <c r="M2693">
        <f>VLOOKUP(L2693,Key!$A$1:$C$73,2,FALSE)</f>
        <v>43.05847</v>
      </c>
      <c r="N2693">
        <f>VLOOKUP(L2693,Key!$A$1:$C$73,3,FALSE)</f>
        <v>-87.898079999999993</v>
      </c>
      <c r="O2693">
        <v>63</v>
      </c>
      <c r="P2693">
        <v>6</v>
      </c>
      <c r="Q2693">
        <v>9.5</v>
      </c>
      <c r="R2693">
        <v>9</v>
      </c>
      <c r="S2693">
        <v>378</v>
      </c>
      <c r="T2693">
        <f t="shared" si="378"/>
        <v>-1</v>
      </c>
      <c r="U2693" s="1">
        <v>42832</v>
      </c>
      <c r="V2693" s="13">
        <f t="shared" si="379"/>
        <v>42826</v>
      </c>
      <c r="W2693" s="14">
        <f t="shared" si="380"/>
        <v>42832</v>
      </c>
      <c r="X2693" s="1" t="str">
        <f t="shared" si="381"/>
        <v>Friday</v>
      </c>
      <c r="Y2693" s="2">
        <v>0.95672453703703697</v>
      </c>
      <c r="Z2693" s="2">
        <f t="shared" si="382"/>
        <v>0.95833333333333326</v>
      </c>
      <c r="AA2693">
        <f>1</f>
        <v>1</v>
      </c>
      <c r="AB2693" s="1">
        <v>42833</v>
      </c>
      <c r="AC2693" s="13">
        <f t="shared" si="383"/>
        <v>42826</v>
      </c>
      <c r="AD2693" s="14">
        <f t="shared" si="384"/>
        <v>42833</v>
      </c>
      <c r="AE2693" s="1" t="str">
        <f t="shared" si="385"/>
        <v>Saturday</v>
      </c>
      <c r="AF2693" s="2">
        <v>3.1250000000000001E-4</v>
      </c>
      <c r="AG2693" s="2">
        <f t="shared" si="386"/>
        <v>0</v>
      </c>
      <c r="AH2693" t="s">
        <v>23</v>
      </c>
    </row>
    <row r="2694" spans="1:34" x14ac:dyDescent="0.25">
      <c r="A2694">
        <v>1568275</v>
      </c>
      <c r="B2694" t="s">
        <v>54</v>
      </c>
      <c r="E2694">
        <v>52233</v>
      </c>
      <c r="F2694" t="s">
        <v>20</v>
      </c>
      <c r="G2694" t="s">
        <v>55</v>
      </c>
      <c r="H2694">
        <v>11129</v>
      </c>
      <c r="I2694" t="s">
        <v>28</v>
      </c>
      <c r="J2694">
        <f>VLOOKUP(I2694,Key!$A$1:$C$73,2,FALSE)</f>
        <v>43.038580000000003</v>
      </c>
      <c r="K2694">
        <f>VLOOKUP(I2694,Key!$A$1:$C$73,3,FALSE)</f>
        <v>-87.90934</v>
      </c>
      <c r="L2694" t="s">
        <v>74</v>
      </c>
      <c r="M2694">
        <f>VLOOKUP(L2694,Key!$A$1:$C$73,2,FALSE)</f>
        <v>43.05536</v>
      </c>
      <c r="N2694">
        <f>VLOOKUP(L2694,Key!$A$1:$C$73,3,FALSE)</f>
        <v>-87.90504</v>
      </c>
      <c r="O2694">
        <v>11</v>
      </c>
      <c r="P2694">
        <v>3</v>
      </c>
      <c r="Q2694">
        <v>1.7</v>
      </c>
      <c r="R2694">
        <v>1.6</v>
      </c>
      <c r="S2694">
        <v>66</v>
      </c>
      <c r="T2694">
        <f t="shared" si="378"/>
        <v>-1</v>
      </c>
      <c r="U2694" s="1">
        <v>42833</v>
      </c>
      <c r="V2694" s="13">
        <f t="shared" si="379"/>
        <v>42826</v>
      </c>
      <c r="W2694" s="14">
        <f t="shared" si="380"/>
        <v>42833</v>
      </c>
      <c r="X2694" s="1" t="str">
        <f t="shared" si="381"/>
        <v>Saturday</v>
      </c>
      <c r="Y2694" s="2">
        <v>0.43415509259259261</v>
      </c>
      <c r="Z2694" s="2">
        <f t="shared" si="382"/>
        <v>0.41666666666666663</v>
      </c>
      <c r="AA2694">
        <f>1</f>
        <v>1</v>
      </c>
      <c r="AB2694" s="1">
        <v>42833</v>
      </c>
      <c r="AC2694" s="13">
        <f t="shared" si="383"/>
        <v>42826</v>
      </c>
      <c r="AD2694" s="14">
        <f t="shared" si="384"/>
        <v>42833</v>
      </c>
      <c r="AE2694" s="1" t="str">
        <f t="shared" si="385"/>
        <v>Saturday</v>
      </c>
      <c r="AF2694" s="2">
        <v>0.44167824074074075</v>
      </c>
      <c r="AG2694" s="2">
        <f t="shared" si="386"/>
        <v>0.45833333333333331</v>
      </c>
      <c r="AH2694" t="s">
        <v>23</v>
      </c>
    </row>
    <row r="2695" spans="1:34" x14ac:dyDescent="0.25">
      <c r="A2695">
        <v>1568309</v>
      </c>
      <c r="B2695" t="s">
        <v>54</v>
      </c>
      <c r="E2695">
        <v>53222</v>
      </c>
      <c r="F2695" t="s">
        <v>20</v>
      </c>
      <c r="G2695" t="s">
        <v>55</v>
      </c>
      <c r="H2695">
        <v>184</v>
      </c>
      <c r="I2695" t="s">
        <v>71</v>
      </c>
      <c r="J2695">
        <f>VLOOKUP(I2695,Key!$A$1:$C$73,2,FALSE)</f>
        <v>43.060079999999999</v>
      </c>
      <c r="K2695">
        <f>VLOOKUP(I2695,Key!$A$1:$C$73,3,FALSE)</f>
        <v>-88.027349999999998</v>
      </c>
      <c r="L2695" t="s">
        <v>71</v>
      </c>
      <c r="M2695">
        <f>VLOOKUP(L2695,Key!$A$1:$C$73,2,FALSE)</f>
        <v>43.060079999999999</v>
      </c>
      <c r="N2695">
        <f>VLOOKUP(L2695,Key!$A$1:$C$73,3,FALSE)</f>
        <v>-88.027349999999998</v>
      </c>
      <c r="O2695">
        <v>44</v>
      </c>
      <c r="P2695">
        <v>6</v>
      </c>
      <c r="Q2695">
        <v>6.6</v>
      </c>
      <c r="R2695">
        <v>6.3</v>
      </c>
      <c r="S2695">
        <v>264</v>
      </c>
      <c r="T2695">
        <f t="shared" si="378"/>
        <v>-1</v>
      </c>
      <c r="U2695" s="1">
        <v>42833</v>
      </c>
      <c r="V2695" s="13">
        <f t="shared" si="379"/>
        <v>42826</v>
      </c>
      <c r="W2695" s="14">
        <f t="shared" si="380"/>
        <v>42833</v>
      </c>
      <c r="X2695" s="1" t="str">
        <f t="shared" si="381"/>
        <v>Saturday</v>
      </c>
      <c r="Y2695" s="2">
        <v>0.44438657407407406</v>
      </c>
      <c r="Z2695" s="2">
        <f t="shared" si="382"/>
        <v>0.45833333333333331</v>
      </c>
      <c r="AA2695">
        <f>1</f>
        <v>1</v>
      </c>
      <c r="AB2695" s="1">
        <v>42833</v>
      </c>
      <c r="AC2695" s="13">
        <f t="shared" si="383"/>
        <v>42826</v>
      </c>
      <c r="AD2695" s="14">
        <f t="shared" si="384"/>
        <v>42833</v>
      </c>
      <c r="AE2695" s="1" t="str">
        <f t="shared" si="385"/>
        <v>Saturday</v>
      </c>
      <c r="AF2695" s="2">
        <v>0.47457175925925926</v>
      </c>
      <c r="AG2695" s="2">
        <f t="shared" si="386"/>
        <v>0.45833333333333331</v>
      </c>
      <c r="AH2695" t="s">
        <v>25</v>
      </c>
    </row>
    <row r="2696" spans="1:34" x14ac:dyDescent="0.25">
      <c r="A2696">
        <v>1513370</v>
      </c>
      <c r="B2696" t="s">
        <v>54</v>
      </c>
      <c r="E2696">
        <v>53217</v>
      </c>
      <c r="F2696" t="s">
        <v>20</v>
      </c>
      <c r="G2696" t="s">
        <v>55</v>
      </c>
      <c r="H2696">
        <v>5576</v>
      </c>
      <c r="I2696" t="s">
        <v>27</v>
      </c>
      <c r="J2696">
        <f>VLOOKUP(I2696,Key!$A$1:$C$73,2,FALSE)</f>
        <v>43.041646999999998</v>
      </c>
      <c r="K2696">
        <f>VLOOKUP(I2696,Key!$A$1:$C$73,3,FALSE)</f>
        <v>-87.927257999999995</v>
      </c>
      <c r="L2696" t="s">
        <v>36</v>
      </c>
      <c r="M2696">
        <f>VLOOKUP(L2696,Key!$A$1:$C$73,2,FALSE)</f>
        <v>43.03519</v>
      </c>
      <c r="N2696">
        <f>VLOOKUP(L2696,Key!$A$1:$C$73,3,FALSE)</f>
        <v>-87.907390000000007</v>
      </c>
      <c r="O2696">
        <v>20</v>
      </c>
      <c r="P2696">
        <v>3</v>
      </c>
      <c r="Q2696">
        <v>3</v>
      </c>
      <c r="R2696">
        <v>2.9</v>
      </c>
      <c r="S2696">
        <v>120</v>
      </c>
      <c r="T2696">
        <f t="shared" si="378"/>
        <v>-1</v>
      </c>
      <c r="U2696" s="1">
        <v>42833</v>
      </c>
      <c r="V2696" s="13">
        <f t="shared" si="379"/>
        <v>42826</v>
      </c>
      <c r="W2696" s="14">
        <f t="shared" si="380"/>
        <v>42833</v>
      </c>
      <c r="X2696" s="1" t="str">
        <f t="shared" si="381"/>
        <v>Saturday</v>
      </c>
      <c r="Y2696" s="2">
        <v>0.44597222222222221</v>
      </c>
      <c r="Z2696" s="2">
        <f t="shared" si="382"/>
        <v>0.45833333333333331</v>
      </c>
      <c r="AA2696">
        <f>1</f>
        <v>1</v>
      </c>
      <c r="AB2696" s="1">
        <v>42833</v>
      </c>
      <c r="AC2696" s="13">
        <f t="shared" si="383"/>
        <v>42826</v>
      </c>
      <c r="AD2696" s="14">
        <f t="shared" si="384"/>
        <v>42833</v>
      </c>
      <c r="AE2696" s="1" t="str">
        <f t="shared" si="385"/>
        <v>Saturday</v>
      </c>
      <c r="AF2696" s="2">
        <v>0.46035879629629628</v>
      </c>
      <c r="AG2696" s="2">
        <f t="shared" si="386"/>
        <v>0.45833333333333331</v>
      </c>
      <c r="AH2696" t="s">
        <v>23</v>
      </c>
    </row>
    <row r="2697" spans="1:34" x14ac:dyDescent="0.25">
      <c r="A2697">
        <v>1568476</v>
      </c>
      <c r="B2697" t="s">
        <v>54</v>
      </c>
      <c r="E2697">
        <v>60517</v>
      </c>
      <c r="F2697" t="s">
        <v>20</v>
      </c>
      <c r="G2697" t="s">
        <v>55</v>
      </c>
      <c r="H2697">
        <v>5441</v>
      </c>
      <c r="I2697" t="s">
        <v>84</v>
      </c>
      <c r="J2697">
        <f>VLOOKUP(I2697,Key!$A$1:$C$73,2,FALSE)</f>
        <v>43.040154000000001</v>
      </c>
      <c r="K2697">
        <f>VLOOKUP(I2697,Key!$A$1:$C$73,3,FALSE)</f>
        <v>-87.932113000000001</v>
      </c>
      <c r="L2697" t="s">
        <v>36</v>
      </c>
      <c r="M2697">
        <f>VLOOKUP(L2697,Key!$A$1:$C$73,2,FALSE)</f>
        <v>43.03519</v>
      </c>
      <c r="N2697">
        <f>VLOOKUP(L2697,Key!$A$1:$C$73,3,FALSE)</f>
        <v>-87.907390000000007</v>
      </c>
      <c r="O2697">
        <v>23</v>
      </c>
      <c r="P2697">
        <v>3</v>
      </c>
      <c r="Q2697">
        <v>3.5</v>
      </c>
      <c r="R2697">
        <v>3.3</v>
      </c>
      <c r="S2697">
        <v>138</v>
      </c>
      <c r="T2697">
        <f t="shared" si="378"/>
        <v>-1</v>
      </c>
      <c r="U2697" s="1">
        <v>42833</v>
      </c>
      <c r="V2697" s="13">
        <f t="shared" si="379"/>
        <v>42826</v>
      </c>
      <c r="W2697" s="14">
        <f t="shared" si="380"/>
        <v>42833</v>
      </c>
      <c r="X2697" s="1" t="str">
        <f t="shared" si="381"/>
        <v>Saturday</v>
      </c>
      <c r="Y2697" s="2">
        <v>0.47538194444444448</v>
      </c>
      <c r="Z2697" s="2">
        <f t="shared" si="382"/>
        <v>0.45833333333333331</v>
      </c>
      <c r="AA2697">
        <f>1</f>
        <v>1</v>
      </c>
      <c r="AB2697" s="1">
        <v>42833</v>
      </c>
      <c r="AC2697" s="13">
        <f t="shared" si="383"/>
        <v>42826</v>
      </c>
      <c r="AD2697" s="14">
        <f t="shared" si="384"/>
        <v>42833</v>
      </c>
      <c r="AE2697" s="1" t="str">
        <f t="shared" si="385"/>
        <v>Saturday</v>
      </c>
      <c r="AF2697" s="2">
        <v>0.49136574074074074</v>
      </c>
      <c r="AG2697" s="2">
        <f t="shared" si="386"/>
        <v>0.5</v>
      </c>
      <c r="AH2697" t="s">
        <v>23</v>
      </c>
    </row>
    <row r="2698" spans="1:34" x14ac:dyDescent="0.25">
      <c r="A2698">
        <v>1559948</v>
      </c>
      <c r="B2698" t="s">
        <v>54</v>
      </c>
      <c r="E2698">
        <v>53202</v>
      </c>
      <c r="F2698" t="s">
        <v>20</v>
      </c>
      <c r="G2698" t="s">
        <v>55</v>
      </c>
      <c r="H2698">
        <v>286</v>
      </c>
      <c r="I2698" t="s">
        <v>62</v>
      </c>
      <c r="J2698">
        <f>VLOOKUP(I2698,Key!$A$1:$C$73,2,FALSE)</f>
        <v>43.052460000000004</v>
      </c>
      <c r="K2698">
        <f>VLOOKUP(I2698,Key!$A$1:$C$73,3,FALSE)</f>
        <v>-87.891000000000005</v>
      </c>
      <c r="L2698" t="s">
        <v>56</v>
      </c>
      <c r="M2698">
        <f>VLOOKUP(L2698,Key!$A$1:$C$73,2,FALSE)</f>
        <v>43.004728999999998</v>
      </c>
      <c r="N2698">
        <f>VLOOKUP(L2698,Key!$A$1:$C$73,3,FALSE)</f>
        <v>-87.905463999999995</v>
      </c>
      <c r="O2698">
        <v>61</v>
      </c>
      <c r="P2698">
        <v>6</v>
      </c>
      <c r="Q2698">
        <v>9.1999999999999993</v>
      </c>
      <c r="R2698">
        <v>8.6999999999999993</v>
      </c>
      <c r="S2698">
        <v>366</v>
      </c>
      <c r="T2698">
        <f t="shared" si="378"/>
        <v>-1</v>
      </c>
      <c r="U2698" s="1">
        <v>42833</v>
      </c>
      <c r="V2698" s="13">
        <f t="shared" si="379"/>
        <v>42826</v>
      </c>
      <c r="W2698" s="14">
        <f t="shared" si="380"/>
        <v>42833</v>
      </c>
      <c r="X2698" s="1" t="str">
        <f t="shared" si="381"/>
        <v>Saturday</v>
      </c>
      <c r="Y2698" s="2">
        <v>0.48458333333333337</v>
      </c>
      <c r="Z2698" s="2">
        <f t="shared" si="382"/>
        <v>0.5</v>
      </c>
      <c r="AA2698">
        <f>1</f>
        <v>1</v>
      </c>
      <c r="AB2698" s="1">
        <v>42833</v>
      </c>
      <c r="AC2698" s="13">
        <f t="shared" si="383"/>
        <v>42826</v>
      </c>
      <c r="AD2698" s="14">
        <f t="shared" si="384"/>
        <v>42833</v>
      </c>
      <c r="AE2698" s="1" t="str">
        <f t="shared" si="385"/>
        <v>Saturday</v>
      </c>
      <c r="AF2698" s="2">
        <v>0.52687499999999998</v>
      </c>
      <c r="AG2698" s="2">
        <f t="shared" si="386"/>
        <v>0.54166666666666663</v>
      </c>
      <c r="AH2698" t="s">
        <v>23</v>
      </c>
    </row>
    <row r="2699" spans="1:34" x14ac:dyDescent="0.25">
      <c r="A2699">
        <v>1524544</v>
      </c>
      <c r="B2699" t="s">
        <v>54</v>
      </c>
      <c r="E2699">
        <v>53233</v>
      </c>
      <c r="F2699" t="s">
        <v>20</v>
      </c>
      <c r="G2699" t="s">
        <v>55</v>
      </c>
      <c r="H2699">
        <v>11160</v>
      </c>
      <c r="I2699" t="s">
        <v>84</v>
      </c>
      <c r="J2699">
        <f>VLOOKUP(I2699,Key!$A$1:$C$73,2,FALSE)</f>
        <v>43.040154000000001</v>
      </c>
      <c r="K2699">
        <f>VLOOKUP(I2699,Key!$A$1:$C$73,3,FALSE)</f>
        <v>-87.932113000000001</v>
      </c>
      <c r="L2699" t="s">
        <v>44</v>
      </c>
      <c r="M2699">
        <f>VLOOKUP(L2699,Key!$A$1:$C$73,2,FALSE)</f>
        <v>43.03886</v>
      </c>
      <c r="N2699">
        <f>VLOOKUP(L2699,Key!$A$1:$C$73,3,FALSE)</f>
        <v>-87.902720000000002</v>
      </c>
      <c r="O2699">
        <v>45</v>
      </c>
      <c r="P2699">
        <v>6</v>
      </c>
      <c r="Q2699">
        <v>6.8</v>
      </c>
      <c r="R2699">
        <v>6.4</v>
      </c>
      <c r="S2699">
        <v>270</v>
      </c>
      <c r="T2699">
        <f t="shared" si="378"/>
        <v>-1</v>
      </c>
      <c r="U2699" s="1">
        <v>42833</v>
      </c>
      <c r="V2699" s="13">
        <f t="shared" si="379"/>
        <v>42826</v>
      </c>
      <c r="W2699" s="14">
        <f t="shared" si="380"/>
        <v>42833</v>
      </c>
      <c r="X2699" s="1" t="str">
        <f t="shared" si="381"/>
        <v>Saturday</v>
      </c>
      <c r="Y2699" s="2">
        <v>0.50118055555555563</v>
      </c>
      <c r="Z2699" s="2">
        <f t="shared" si="382"/>
        <v>0.5</v>
      </c>
      <c r="AA2699">
        <f>1</f>
        <v>1</v>
      </c>
      <c r="AB2699" s="1">
        <v>42833</v>
      </c>
      <c r="AC2699" s="13">
        <f t="shared" si="383"/>
        <v>42826</v>
      </c>
      <c r="AD2699" s="14">
        <f t="shared" si="384"/>
        <v>42833</v>
      </c>
      <c r="AE2699" s="1" t="str">
        <f t="shared" si="385"/>
        <v>Saturday</v>
      </c>
      <c r="AF2699" s="2">
        <v>0.53216435185185185</v>
      </c>
      <c r="AG2699" s="2">
        <f t="shared" si="386"/>
        <v>0.54166666666666663</v>
      </c>
      <c r="AH2699" t="s">
        <v>23</v>
      </c>
    </row>
    <row r="2700" spans="1:34" x14ac:dyDescent="0.25">
      <c r="A2700">
        <v>1306778</v>
      </c>
      <c r="B2700" t="s">
        <v>54</v>
      </c>
      <c r="E2700">
        <v>53204</v>
      </c>
      <c r="F2700" t="s">
        <v>20</v>
      </c>
      <c r="G2700" t="s">
        <v>55</v>
      </c>
      <c r="H2700">
        <v>19</v>
      </c>
      <c r="I2700" t="s">
        <v>56</v>
      </c>
      <c r="J2700">
        <f>VLOOKUP(I2700,Key!$A$1:$C$73,2,FALSE)</f>
        <v>43.004728999999998</v>
      </c>
      <c r="K2700">
        <f>VLOOKUP(I2700,Key!$A$1:$C$73,3,FALSE)</f>
        <v>-87.905463999999995</v>
      </c>
      <c r="L2700" t="s">
        <v>94</v>
      </c>
      <c r="M2700">
        <f>VLOOKUP(L2700,Key!$A$1:$C$73,2,FALSE)</f>
        <v>43.020020000000002</v>
      </c>
      <c r="N2700">
        <f>VLOOKUP(L2700,Key!$A$1:$C$73,3,FALSE)</f>
        <v>-87.912540000000007</v>
      </c>
      <c r="O2700">
        <v>7</v>
      </c>
      <c r="P2700">
        <v>3</v>
      </c>
      <c r="Q2700">
        <v>1.1000000000000001</v>
      </c>
      <c r="R2700">
        <v>1</v>
      </c>
      <c r="S2700">
        <v>42</v>
      </c>
      <c r="T2700">
        <f t="shared" si="378"/>
        <v>-1</v>
      </c>
      <c r="U2700" s="1">
        <v>42833</v>
      </c>
      <c r="V2700" s="13">
        <f t="shared" si="379"/>
        <v>42826</v>
      </c>
      <c r="W2700" s="14">
        <f t="shared" si="380"/>
        <v>42833</v>
      </c>
      <c r="X2700" s="1" t="str">
        <f t="shared" si="381"/>
        <v>Saturday</v>
      </c>
      <c r="Y2700" s="2">
        <v>0.50509259259259254</v>
      </c>
      <c r="Z2700" s="2">
        <f t="shared" si="382"/>
        <v>0.5</v>
      </c>
      <c r="AA2700">
        <f>1</f>
        <v>1</v>
      </c>
      <c r="AB2700" s="1">
        <v>42833</v>
      </c>
      <c r="AC2700" s="13">
        <f t="shared" si="383"/>
        <v>42826</v>
      </c>
      <c r="AD2700" s="14">
        <f t="shared" si="384"/>
        <v>42833</v>
      </c>
      <c r="AE2700" s="1" t="str">
        <f t="shared" si="385"/>
        <v>Saturday</v>
      </c>
      <c r="AF2700" s="2">
        <v>0.51019675925925922</v>
      </c>
      <c r="AG2700" s="2">
        <f t="shared" si="386"/>
        <v>0.5</v>
      </c>
      <c r="AH2700" t="s">
        <v>23</v>
      </c>
    </row>
    <row r="2701" spans="1:34" x14ac:dyDescent="0.25">
      <c r="A2701">
        <v>1568737</v>
      </c>
      <c r="B2701" t="s">
        <v>54</v>
      </c>
      <c r="E2701">
        <v>44121</v>
      </c>
      <c r="F2701" t="s">
        <v>20</v>
      </c>
      <c r="G2701" t="s">
        <v>55</v>
      </c>
      <c r="H2701">
        <v>983</v>
      </c>
      <c r="I2701" t="s">
        <v>84</v>
      </c>
      <c r="J2701">
        <f>VLOOKUP(I2701,Key!$A$1:$C$73,2,FALSE)</f>
        <v>43.040154000000001</v>
      </c>
      <c r="K2701">
        <f>VLOOKUP(I2701,Key!$A$1:$C$73,3,FALSE)</f>
        <v>-87.932113000000001</v>
      </c>
      <c r="L2701" t="s">
        <v>62</v>
      </c>
      <c r="M2701">
        <f>VLOOKUP(L2701,Key!$A$1:$C$73,2,FALSE)</f>
        <v>43.052460000000004</v>
      </c>
      <c r="N2701">
        <f>VLOOKUP(L2701,Key!$A$1:$C$73,3,FALSE)</f>
        <v>-87.891000000000005</v>
      </c>
      <c r="O2701">
        <v>31</v>
      </c>
      <c r="P2701">
        <v>3</v>
      </c>
      <c r="Q2701">
        <v>4.7</v>
      </c>
      <c r="R2701">
        <v>4.4000000000000004</v>
      </c>
      <c r="S2701">
        <v>186</v>
      </c>
      <c r="T2701">
        <f t="shared" si="378"/>
        <v>-1</v>
      </c>
      <c r="U2701" s="1">
        <v>42833</v>
      </c>
      <c r="V2701" s="13">
        <f t="shared" si="379"/>
        <v>42826</v>
      </c>
      <c r="W2701" s="14">
        <f t="shared" si="380"/>
        <v>42833</v>
      </c>
      <c r="X2701" s="1" t="str">
        <f t="shared" si="381"/>
        <v>Saturday</v>
      </c>
      <c r="Y2701" s="2">
        <v>0.50842592592592595</v>
      </c>
      <c r="Z2701" s="2">
        <f t="shared" si="382"/>
        <v>0.5</v>
      </c>
      <c r="AA2701">
        <f>1</f>
        <v>1</v>
      </c>
      <c r="AB2701" s="1">
        <v>42833</v>
      </c>
      <c r="AC2701" s="13">
        <f t="shared" si="383"/>
        <v>42826</v>
      </c>
      <c r="AD2701" s="14">
        <f t="shared" si="384"/>
        <v>42833</v>
      </c>
      <c r="AE2701" s="1" t="str">
        <f t="shared" si="385"/>
        <v>Saturday</v>
      </c>
      <c r="AF2701" s="2">
        <v>0.5302662037037037</v>
      </c>
      <c r="AG2701" s="2">
        <f t="shared" si="386"/>
        <v>0.54166666666666663</v>
      </c>
      <c r="AH2701" t="s">
        <v>23</v>
      </c>
    </row>
    <row r="2702" spans="1:34" x14ac:dyDescent="0.25">
      <c r="A2702">
        <v>1355749</v>
      </c>
      <c r="B2702" t="s">
        <v>54</v>
      </c>
      <c r="E2702">
        <v>53202</v>
      </c>
      <c r="F2702" t="s">
        <v>20</v>
      </c>
      <c r="G2702" t="s">
        <v>55</v>
      </c>
      <c r="H2702">
        <v>5471</v>
      </c>
      <c r="I2702" t="s">
        <v>79</v>
      </c>
      <c r="J2702">
        <f>VLOOKUP(I2702,Key!$A$1:$C$73,2,FALSE)</f>
        <v>43.04804</v>
      </c>
      <c r="K2702">
        <f>VLOOKUP(I2702,Key!$A$1:$C$73,3,FALSE)</f>
        <v>-87.896720000000002</v>
      </c>
      <c r="L2702" t="s">
        <v>79</v>
      </c>
      <c r="M2702">
        <f>VLOOKUP(L2702,Key!$A$1:$C$73,2,FALSE)</f>
        <v>43.04804</v>
      </c>
      <c r="N2702">
        <f>VLOOKUP(L2702,Key!$A$1:$C$73,3,FALSE)</f>
        <v>-87.896720000000002</v>
      </c>
      <c r="O2702">
        <v>107</v>
      </c>
      <c r="P2702">
        <v>12</v>
      </c>
      <c r="Q2702">
        <v>16.100000000000001</v>
      </c>
      <c r="R2702">
        <v>15.2</v>
      </c>
      <c r="S2702">
        <v>642</v>
      </c>
      <c r="T2702">
        <f t="shared" si="378"/>
        <v>-1</v>
      </c>
      <c r="U2702" s="1">
        <v>42833</v>
      </c>
      <c r="V2702" s="13">
        <f t="shared" si="379"/>
        <v>42826</v>
      </c>
      <c r="W2702" s="14">
        <f t="shared" si="380"/>
        <v>42833</v>
      </c>
      <c r="X2702" s="1" t="str">
        <f t="shared" si="381"/>
        <v>Saturday</v>
      </c>
      <c r="Y2702" s="2">
        <v>0.51128472222222221</v>
      </c>
      <c r="Z2702" s="2">
        <f t="shared" si="382"/>
        <v>0.5</v>
      </c>
      <c r="AA2702">
        <f>1</f>
        <v>1</v>
      </c>
      <c r="AB2702" s="1">
        <v>42833</v>
      </c>
      <c r="AC2702" s="13">
        <f t="shared" si="383"/>
        <v>42826</v>
      </c>
      <c r="AD2702" s="14">
        <f t="shared" si="384"/>
        <v>42833</v>
      </c>
      <c r="AE2702" s="1" t="str">
        <f t="shared" si="385"/>
        <v>Saturday</v>
      </c>
      <c r="AF2702" s="2">
        <v>0.58596064814814819</v>
      </c>
      <c r="AG2702" s="2">
        <f t="shared" si="386"/>
        <v>0.58333333333333326</v>
      </c>
      <c r="AH2702" t="s">
        <v>25</v>
      </c>
    </row>
    <row r="2703" spans="1:34" x14ac:dyDescent="0.25">
      <c r="A2703">
        <v>1568765</v>
      </c>
      <c r="B2703" t="s">
        <v>54</v>
      </c>
      <c r="E2703">
        <v>55042</v>
      </c>
      <c r="F2703" t="s">
        <v>20</v>
      </c>
      <c r="G2703" t="s">
        <v>55</v>
      </c>
      <c r="H2703">
        <v>5469</v>
      </c>
      <c r="I2703" t="s">
        <v>38</v>
      </c>
      <c r="J2703">
        <f>VLOOKUP(I2703,Key!$A$1:$C$73,2,FALSE)</f>
        <v>43.038649999999997</v>
      </c>
      <c r="K2703">
        <f>VLOOKUP(I2703,Key!$A$1:$C$73,3,FALSE)</f>
        <v>-87.921930000000003</v>
      </c>
      <c r="L2703" t="s">
        <v>81</v>
      </c>
      <c r="M2703">
        <f>VLOOKUP(L2703,Key!$A$1:$C$73,2,FALSE)</f>
        <v>43.058010000000003</v>
      </c>
      <c r="N2703">
        <f>VLOOKUP(L2703,Key!$A$1:$C$73,3,FALSE)</f>
        <v>-87.877300000000005</v>
      </c>
      <c r="O2703">
        <v>33</v>
      </c>
      <c r="P2703">
        <v>3</v>
      </c>
      <c r="Q2703">
        <v>5</v>
      </c>
      <c r="R2703">
        <v>4.7</v>
      </c>
      <c r="S2703">
        <v>198</v>
      </c>
      <c r="T2703">
        <f t="shared" si="378"/>
        <v>-1</v>
      </c>
      <c r="U2703" s="1">
        <v>42833</v>
      </c>
      <c r="V2703" s="13">
        <f t="shared" si="379"/>
        <v>42826</v>
      </c>
      <c r="W2703" s="14">
        <f t="shared" si="380"/>
        <v>42833</v>
      </c>
      <c r="X2703" s="1" t="str">
        <f t="shared" si="381"/>
        <v>Saturday</v>
      </c>
      <c r="Y2703" s="2">
        <v>0.51184027777777785</v>
      </c>
      <c r="Z2703" s="2">
        <f t="shared" si="382"/>
        <v>0.5</v>
      </c>
      <c r="AA2703">
        <f>1</f>
        <v>1</v>
      </c>
      <c r="AB2703" s="1">
        <v>42833</v>
      </c>
      <c r="AC2703" s="13">
        <f t="shared" si="383"/>
        <v>42826</v>
      </c>
      <c r="AD2703" s="14">
        <f t="shared" si="384"/>
        <v>42833</v>
      </c>
      <c r="AE2703" s="1" t="str">
        <f t="shared" si="385"/>
        <v>Saturday</v>
      </c>
      <c r="AF2703" s="2">
        <v>0.53537037037037039</v>
      </c>
      <c r="AG2703" s="2">
        <f t="shared" si="386"/>
        <v>0.54166666666666663</v>
      </c>
      <c r="AH2703" t="s">
        <v>23</v>
      </c>
    </row>
    <row r="2704" spans="1:34" x14ac:dyDescent="0.25">
      <c r="A2704">
        <v>1568830</v>
      </c>
      <c r="B2704" t="s">
        <v>54</v>
      </c>
      <c r="E2704">
        <v>33178</v>
      </c>
      <c r="F2704" t="s">
        <v>20</v>
      </c>
      <c r="G2704" t="s">
        <v>55</v>
      </c>
      <c r="H2704">
        <v>175</v>
      </c>
      <c r="I2704" t="s">
        <v>52</v>
      </c>
      <c r="J2704">
        <f>VLOOKUP(I2704,Key!$A$1:$C$73,2,FALSE)</f>
        <v>43.042490000000001</v>
      </c>
      <c r="K2704">
        <f>VLOOKUP(I2704,Key!$A$1:$C$73,3,FALSE)</f>
        <v>-87.909959999999998</v>
      </c>
      <c r="L2704" t="s">
        <v>28</v>
      </c>
      <c r="M2704">
        <f>VLOOKUP(L2704,Key!$A$1:$C$73,2,FALSE)</f>
        <v>43.038580000000003</v>
      </c>
      <c r="N2704">
        <f>VLOOKUP(L2704,Key!$A$1:$C$73,3,FALSE)</f>
        <v>-87.90934</v>
      </c>
      <c r="O2704">
        <v>144</v>
      </c>
      <c r="P2704">
        <v>15</v>
      </c>
      <c r="Q2704">
        <v>18</v>
      </c>
      <c r="R2704">
        <v>17.100000000000001</v>
      </c>
      <c r="S2704">
        <v>720</v>
      </c>
      <c r="T2704">
        <f t="shared" si="378"/>
        <v>-1</v>
      </c>
      <c r="U2704" s="1">
        <v>42833</v>
      </c>
      <c r="V2704" s="13">
        <f t="shared" si="379"/>
        <v>42826</v>
      </c>
      <c r="W2704" s="14">
        <f t="shared" si="380"/>
        <v>42833</v>
      </c>
      <c r="X2704" s="1" t="str">
        <f t="shared" si="381"/>
        <v>Saturday</v>
      </c>
      <c r="Y2704" s="2">
        <v>0.51866898148148144</v>
      </c>
      <c r="Z2704" s="2">
        <f t="shared" si="382"/>
        <v>0.5</v>
      </c>
      <c r="AA2704">
        <f>1</f>
        <v>1</v>
      </c>
      <c r="AB2704" s="1">
        <v>42833</v>
      </c>
      <c r="AC2704" s="13">
        <f t="shared" si="383"/>
        <v>42826</v>
      </c>
      <c r="AD2704" s="14">
        <f t="shared" si="384"/>
        <v>42833</v>
      </c>
      <c r="AE2704" s="1" t="str">
        <f t="shared" si="385"/>
        <v>Saturday</v>
      </c>
      <c r="AF2704" s="2">
        <v>0.61805555555555558</v>
      </c>
      <c r="AG2704" s="2">
        <f t="shared" si="386"/>
        <v>0.625</v>
      </c>
      <c r="AH2704" t="s">
        <v>23</v>
      </c>
    </row>
    <row r="2705" spans="1:34" x14ac:dyDescent="0.25">
      <c r="A2705">
        <v>1568837</v>
      </c>
      <c r="B2705" t="s">
        <v>54</v>
      </c>
      <c r="E2705">
        <v>33178</v>
      </c>
      <c r="F2705" t="s">
        <v>20</v>
      </c>
      <c r="G2705" t="s">
        <v>55</v>
      </c>
      <c r="H2705">
        <v>106</v>
      </c>
      <c r="I2705" t="s">
        <v>52</v>
      </c>
      <c r="J2705">
        <f>VLOOKUP(I2705,Key!$A$1:$C$73,2,FALSE)</f>
        <v>43.042490000000001</v>
      </c>
      <c r="K2705">
        <f>VLOOKUP(I2705,Key!$A$1:$C$73,3,FALSE)</f>
        <v>-87.909959999999998</v>
      </c>
      <c r="L2705" t="s">
        <v>28</v>
      </c>
      <c r="M2705">
        <f>VLOOKUP(L2705,Key!$A$1:$C$73,2,FALSE)</f>
        <v>43.038580000000003</v>
      </c>
      <c r="N2705">
        <f>VLOOKUP(L2705,Key!$A$1:$C$73,3,FALSE)</f>
        <v>-87.90934</v>
      </c>
      <c r="O2705">
        <v>143</v>
      </c>
      <c r="P2705">
        <v>15</v>
      </c>
      <c r="Q2705">
        <v>18</v>
      </c>
      <c r="R2705">
        <v>17.100000000000001</v>
      </c>
      <c r="S2705">
        <v>720</v>
      </c>
      <c r="T2705">
        <f t="shared" si="378"/>
        <v>-1</v>
      </c>
      <c r="U2705" s="1">
        <v>42833</v>
      </c>
      <c r="V2705" s="13">
        <f t="shared" si="379"/>
        <v>42826</v>
      </c>
      <c r="W2705" s="14">
        <f t="shared" si="380"/>
        <v>42833</v>
      </c>
      <c r="X2705" s="1" t="str">
        <f t="shared" si="381"/>
        <v>Saturday</v>
      </c>
      <c r="Y2705" s="2">
        <v>0.51907407407407413</v>
      </c>
      <c r="Z2705" s="2">
        <f t="shared" si="382"/>
        <v>0.5</v>
      </c>
      <c r="AA2705">
        <f>1</f>
        <v>1</v>
      </c>
      <c r="AB2705" s="1">
        <v>42833</v>
      </c>
      <c r="AC2705" s="13">
        <f t="shared" si="383"/>
        <v>42826</v>
      </c>
      <c r="AD2705" s="14">
        <f t="shared" si="384"/>
        <v>42833</v>
      </c>
      <c r="AE2705" s="1" t="str">
        <f t="shared" si="385"/>
        <v>Saturday</v>
      </c>
      <c r="AF2705" s="2">
        <v>0.61811342592592589</v>
      </c>
      <c r="AG2705" s="2">
        <f t="shared" si="386"/>
        <v>0.625</v>
      </c>
      <c r="AH2705" t="s">
        <v>23</v>
      </c>
    </row>
    <row r="2706" spans="1:34" x14ac:dyDescent="0.25">
      <c r="A2706">
        <v>1568851</v>
      </c>
      <c r="B2706" t="s">
        <v>54</v>
      </c>
      <c r="E2706">
        <v>97035</v>
      </c>
      <c r="F2706" t="s">
        <v>20</v>
      </c>
      <c r="G2706" t="s">
        <v>55</v>
      </c>
      <c r="H2706">
        <v>11151</v>
      </c>
      <c r="I2706" t="s">
        <v>39</v>
      </c>
      <c r="J2706">
        <f>VLOOKUP(I2706,Key!$A$1:$C$73,2,FALSE)</f>
        <v>43.031480000000002</v>
      </c>
      <c r="K2706">
        <f>VLOOKUP(I2706,Key!$A$1:$C$73,3,FALSE)</f>
        <v>-87.908169999999998</v>
      </c>
      <c r="L2706" t="s">
        <v>28</v>
      </c>
      <c r="M2706">
        <f>VLOOKUP(L2706,Key!$A$1:$C$73,2,FALSE)</f>
        <v>43.038580000000003</v>
      </c>
      <c r="N2706">
        <f>VLOOKUP(L2706,Key!$A$1:$C$73,3,FALSE)</f>
        <v>-87.90934</v>
      </c>
      <c r="O2706">
        <v>30</v>
      </c>
      <c r="P2706">
        <v>3</v>
      </c>
      <c r="Q2706">
        <v>4.5</v>
      </c>
      <c r="R2706">
        <v>4.3</v>
      </c>
      <c r="S2706">
        <v>180</v>
      </c>
      <c r="T2706">
        <f t="shared" si="378"/>
        <v>-1</v>
      </c>
      <c r="U2706" s="1">
        <v>42833</v>
      </c>
      <c r="V2706" s="13">
        <f t="shared" si="379"/>
        <v>42826</v>
      </c>
      <c r="W2706" s="14">
        <f t="shared" si="380"/>
        <v>42833</v>
      </c>
      <c r="X2706" s="1" t="str">
        <f t="shared" si="381"/>
        <v>Saturday</v>
      </c>
      <c r="Y2706" s="2">
        <v>0.52061342592592597</v>
      </c>
      <c r="Z2706" s="2">
        <f t="shared" si="382"/>
        <v>0.5</v>
      </c>
      <c r="AA2706">
        <f>1</f>
        <v>1</v>
      </c>
      <c r="AB2706" s="1">
        <v>42833</v>
      </c>
      <c r="AC2706" s="13">
        <f t="shared" si="383"/>
        <v>42826</v>
      </c>
      <c r="AD2706" s="14">
        <f t="shared" si="384"/>
        <v>42833</v>
      </c>
      <c r="AE2706" s="1" t="str">
        <f t="shared" si="385"/>
        <v>Saturday</v>
      </c>
      <c r="AF2706" s="2">
        <v>0.54140046296296296</v>
      </c>
      <c r="AG2706" s="2">
        <f t="shared" si="386"/>
        <v>0.54166666666666663</v>
      </c>
      <c r="AH2706" t="s">
        <v>23</v>
      </c>
    </row>
    <row r="2707" spans="1:34" x14ac:dyDescent="0.25">
      <c r="A2707">
        <v>1568277</v>
      </c>
      <c r="B2707" t="s">
        <v>54</v>
      </c>
      <c r="E2707">
        <v>52402</v>
      </c>
      <c r="F2707" t="s">
        <v>20</v>
      </c>
      <c r="G2707" t="s">
        <v>55</v>
      </c>
      <c r="H2707">
        <v>5566</v>
      </c>
      <c r="I2707" t="s">
        <v>74</v>
      </c>
      <c r="J2707">
        <f>VLOOKUP(I2707,Key!$A$1:$C$73,2,FALSE)</f>
        <v>43.05536</v>
      </c>
      <c r="K2707">
        <f>VLOOKUP(I2707,Key!$A$1:$C$73,3,FALSE)</f>
        <v>-87.90504</v>
      </c>
      <c r="L2707" t="s">
        <v>28</v>
      </c>
      <c r="M2707">
        <f>VLOOKUP(L2707,Key!$A$1:$C$73,2,FALSE)</f>
        <v>43.038580000000003</v>
      </c>
      <c r="N2707">
        <f>VLOOKUP(L2707,Key!$A$1:$C$73,3,FALSE)</f>
        <v>-87.90934</v>
      </c>
      <c r="O2707">
        <v>12</v>
      </c>
      <c r="P2707">
        <v>3</v>
      </c>
      <c r="Q2707">
        <v>1.8</v>
      </c>
      <c r="R2707">
        <v>1.7</v>
      </c>
      <c r="S2707">
        <v>72</v>
      </c>
      <c r="T2707">
        <f t="shared" si="378"/>
        <v>-1</v>
      </c>
      <c r="U2707" s="1">
        <v>42833</v>
      </c>
      <c r="V2707" s="13">
        <f t="shared" si="379"/>
        <v>42826</v>
      </c>
      <c r="W2707" s="14">
        <f t="shared" si="380"/>
        <v>42833</v>
      </c>
      <c r="X2707" s="1" t="str">
        <f t="shared" si="381"/>
        <v>Saturday</v>
      </c>
      <c r="Y2707" s="2">
        <v>0.52462962962962967</v>
      </c>
      <c r="Z2707" s="2">
        <f t="shared" si="382"/>
        <v>0.54166666666666663</v>
      </c>
      <c r="AA2707">
        <f>1</f>
        <v>1</v>
      </c>
      <c r="AB2707" s="1">
        <v>42833</v>
      </c>
      <c r="AC2707" s="13">
        <f t="shared" si="383"/>
        <v>42826</v>
      </c>
      <c r="AD2707" s="14">
        <f t="shared" si="384"/>
        <v>42833</v>
      </c>
      <c r="AE2707" s="1" t="str">
        <f t="shared" si="385"/>
        <v>Saturday</v>
      </c>
      <c r="AF2707" s="2">
        <v>0.53319444444444442</v>
      </c>
      <c r="AG2707" s="2">
        <f t="shared" si="386"/>
        <v>0.54166666666666663</v>
      </c>
      <c r="AH2707" t="s">
        <v>23</v>
      </c>
    </row>
    <row r="2708" spans="1:34" x14ac:dyDescent="0.25">
      <c r="A2708">
        <v>1568947</v>
      </c>
      <c r="B2708" t="s">
        <v>54</v>
      </c>
      <c r="E2708">
        <v>53022</v>
      </c>
      <c r="F2708" t="s">
        <v>20</v>
      </c>
      <c r="G2708" t="s">
        <v>55</v>
      </c>
      <c r="H2708">
        <v>202</v>
      </c>
      <c r="I2708" t="s">
        <v>67</v>
      </c>
      <c r="J2708">
        <f>VLOOKUP(I2708,Key!$A$1:$C$73,2,FALSE)</f>
        <v>43.05847</v>
      </c>
      <c r="K2708">
        <f>VLOOKUP(I2708,Key!$A$1:$C$73,3,FALSE)</f>
        <v>-87.898079999999993</v>
      </c>
      <c r="L2708" t="s">
        <v>39</v>
      </c>
      <c r="M2708">
        <f>VLOOKUP(L2708,Key!$A$1:$C$73,2,FALSE)</f>
        <v>43.031480000000002</v>
      </c>
      <c r="N2708">
        <f>VLOOKUP(L2708,Key!$A$1:$C$73,3,FALSE)</f>
        <v>-87.908169999999998</v>
      </c>
      <c r="O2708">
        <v>59</v>
      </c>
      <c r="P2708">
        <v>6</v>
      </c>
      <c r="Q2708">
        <v>8.9</v>
      </c>
      <c r="R2708">
        <v>8.4</v>
      </c>
      <c r="S2708">
        <v>354</v>
      </c>
      <c r="T2708">
        <f t="shared" si="378"/>
        <v>-1</v>
      </c>
      <c r="U2708" s="1">
        <v>42833</v>
      </c>
      <c r="V2708" s="13">
        <f t="shared" si="379"/>
        <v>42826</v>
      </c>
      <c r="W2708" s="14">
        <f t="shared" si="380"/>
        <v>42833</v>
      </c>
      <c r="X2708" s="1" t="str">
        <f t="shared" si="381"/>
        <v>Saturday</v>
      </c>
      <c r="Y2708" s="2">
        <v>0.53278935185185183</v>
      </c>
      <c r="Z2708" s="2">
        <f t="shared" si="382"/>
        <v>0.54166666666666663</v>
      </c>
      <c r="AA2708">
        <f>1</f>
        <v>1</v>
      </c>
      <c r="AB2708" s="1">
        <v>42833</v>
      </c>
      <c r="AC2708" s="13">
        <f t="shared" si="383"/>
        <v>42826</v>
      </c>
      <c r="AD2708" s="14">
        <f t="shared" si="384"/>
        <v>42833</v>
      </c>
      <c r="AE2708" s="1" t="str">
        <f t="shared" si="385"/>
        <v>Saturday</v>
      </c>
      <c r="AF2708" s="2">
        <v>0.57405092592592599</v>
      </c>
      <c r="AG2708" s="2">
        <f t="shared" si="386"/>
        <v>0.58333333333333326</v>
      </c>
      <c r="AH2708" t="s">
        <v>23</v>
      </c>
    </row>
    <row r="2709" spans="1:34" x14ac:dyDescent="0.25">
      <c r="A2709">
        <v>1568976</v>
      </c>
      <c r="B2709" t="s">
        <v>54</v>
      </c>
      <c r="E2709">
        <v>54872</v>
      </c>
      <c r="F2709" t="s">
        <v>20</v>
      </c>
      <c r="G2709" t="s">
        <v>55</v>
      </c>
      <c r="H2709">
        <v>5437</v>
      </c>
      <c r="I2709" t="s">
        <v>84</v>
      </c>
      <c r="J2709">
        <f>VLOOKUP(I2709,Key!$A$1:$C$73,2,FALSE)</f>
        <v>43.040154000000001</v>
      </c>
      <c r="K2709">
        <f>VLOOKUP(I2709,Key!$A$1:$C$73,3,FALSE)</f>
        <v>-87.932113000000001</v>
      </c>
      <c r="L2709" t="s">
        <v>79</v>
      </c>
      <c r="M2709">
        <f>VLOOKUP(L2709,Key!$A$1:$C$73,2,FALSE)</f>
        <v>43.04804</v>
      </c>
      <c r="N2709">
        <f>VLOOKUP(L2709,Key!$A$1:$C$73,3,FALSE)</f>
        <v>-87.896720000000002</v>
      </c>
      <c r="O2709">
        <v>29</v>
      </c>
      <c r="P2709">
        <v>3</v>
      </c>
      <c r="Q2709">
        <v>4.4000000000000004</v>
      </c>
      <c r="R2709">
        <v>4.0999999999999996</v>
      </c>
      <c r="S2709">
        <v>174</v>
      </c>
      <c r="T2709">
        <f t="shared" si="378"/>
        <v>-1</v>
      </c>
      <c r="U2709" s="1">
        <v>42833</v>
      </c>
      <c r="V2709" s="13">
        <f t="shared" si="379"/>
        <v>42826</v>
      </c>
      <c r="W2709" s="14">
        <f t="shared" si="380"/>
        <v>42833</v>
      </c>
      <c r="X2709" s="1" t="str">
        <f t="shared" si="381"/>
        <v>Saturday</v>
      </c>
      <c r="Y2709" s="2">
        <v>0.5366319444444444</v>
      </c>
      <c r="Z2709" s="2">
        <f t="shared" si="382"/>
        <v>0.54166666666666663</v>
      </c>
      <c r="AA2709">
        <f>1</f>
        <v>1</v>
      </c>
      <c r="AB2709" s="1">
        <v>42833</v>
      </c>
      <c r="AC2709" s="13">
        <f t="shared" si="383"/>
        <v>42826</v>
      </c>
      <c r="AD2709" s="14">
        <f t="shared" si="384"/>
        <v>42833</v>
      </c>
      <c r="AE2709" s="1" t="str">
        <f t="shared" si="385"/>
        <v>Saturday</v>
      </c>
      <c r="AF2709" s="2">
        <v>0.55652777777777784</v>
      </c>
      <c r="AG2709" s="2">
        <f t="shared" si="386"/>
        <v>0.54166666666666663</v>
      </c>
      <c r="AH2709" t="s">
        <v>23</v>
      </c>
    </row>
    <row r="2710" spans="1:34" x14ac:dyDescent="0.25">
      <c r="A2710">
        <v>1569000</v>
      </c>
      <c r="B2710" t="s">
        <v>54</v>
      </c>
      <c r="E2710">
        <v>53095</v>
      </c>
      <c r="F2710" t="s">
        <v>20</v>
      </c>
      <c r="G2710" t="s">
        <v>55</v>
      </c>
      <c r="H2710">
        <v>5422</v>
      </c>
      <c r="I2710" t="s">
        <v>37</v>
      </c>
      <c r="J2710">
        <f>VLOOKUP(I2710,Key!$A$1:$C$73,2,FALSE)</f>
        <v>43.049230000000001</v>
      </c>
      <c r="K2710">
        <f>VLOOKUP(I2710,Key!$A$1:$C$73,3,FALSE)</f>
        <v>-87.911940000000001</v>
      </c>
      <c r="L2710" t="s">
        <v>37</v>
      </c>
      <c r="M2710">
        <f>VLOOKUP(L2710,Key!$A$1:$C$73,2,FALSE)</f>
        <v>43.049230000000001</v>
      </c>
      <c r="N2710">
        <f>VLOOKUP(L2710,Key!$A$1:$C$73,3,FALSE)</f>
        <v>-87.911940000000001</v>
      </c>
      <c r="O2710">
        <v>51</v>
      </c>
      <c r="P2710">
        <v>6</v>
      </c>
      <c r="Q2710">
        <v>7.7</v>
      </c>
      <c r="R2710">
        <v>7.3</v>
      </c>
      <c r="S2710">
        <v>306</v>
      </c>
      <c r="T2710">
        <f t="shared" si="378"/>
        <v>-1</v>
      </c>
      <c r="U2710" s="1">
        <v>42833</v>
      </c>
      <c r="V2710" s="13">
        <f t="shared" si="379"/>
        <v>42826</v>
      </c>
      <c r="W2710" s="14">
        <f t="shared" si="380"/>
        <v>42833</v>
      </c>
      <c r="X2710" s="1" t="str">
        <f t="shared" si="381"/>
        <v>Saturday</v>
      </c>
      <c r="Y2710" s="2">
        <v>0.54037037037037039</v>
      </c>
      <c r="Z2710" s="2">
        <f t="shared" si="382"/>
        <v>0.54166666666666663</v>
      </c>
      <c r="AA2710">
        <f>1</f>
        <v>1</v>
      </c>
      <c r="AB2710" s="1">
        <v>42833</v>
      </c>
      <c r="AC2710" s="13">
        <f t="shared" si="383"/>
        <v>42826</v>
      </c>
      <c r="AD2710" s="14">
        <f t="shared" si="384"/>
        <v>42833</v>
      </c>
      <c r="AE2710" s="1" t="str">
        <f t="shared" si="385"/>
        <v>Saturday</v>
      </c>
      <c r="AF2710" s="2">
        <v>0.57633101851851853</v>
      </c>
      <c r="AG2710" s="2">
        <f t="shared" si="386"/>
        <v>0.58333333333333326</v>
      </c>
      <c r="AH2710" t="s">
        <v>25</v>
      </c>
    </row>
    <row r="2711" spans="1:34" x14ac:dyDescent="0.25">
      <c r="A2711">
        <v>1568922</v>
      </c>
      <c r="B2711" t="s">
        <v>54</v>
      </c>
      <c r="E2711">
        <v>53049</v>
      </c>
      <c r="F2711" t="s">
        <v>20</v>
      </c>
      <c r="G2711" t="s">
        <v>55</v>
      </c>
      <c r="H2711">
        <v>11081</v>
      </c>
      <c r="I2711" t="s">
        <v>62</v>
      </c>
      <c r="J2711">
        <f>VLOOKUP(I2711,Key!$A$1:$C$73,2,FALSE)</f>
        <v>43.052460000000004</v>
      </c>
      <c r="K2711">
        <f>VLOOKUP(I2711,Key!$A$1:$C$73,3,FALSE)</f>
        <v>-87.891000000000005</v>
      </c>
      <c r="L2711" t="s">
        <v>62</v>
      </c>
      <c r="M2711">
        <f>VLOOKUP(L2711,Key!$A$1:$C$73,2,FALSE)</f>
        <v>43.052460000000004</v>
      </c>
      <c r="N2711">
        <f>VLOOKUP(L2711,Key!$A$1:$C$73,3,FALSE)</f>
        <v>-87.891000000000005</v>
      </c>
      <c r="O2711">
        <v>21</v>
      </c>
      <c r="P2711">
        <v>3</v>
      </c>
      <c r="Q2711">
        <v>3.2</v>
      </c>
      <c r="R2711">
        <v>3</v>
      </c>
      <c r="S2711">
        <v>126</v>
      </c>
      <c r="T2711">
        <f t="shared" si="378"/>
        <v>-1</v>
      </c>
      <c r="U2711" s="1">
        <v>42833</v>
      </c>
      <c r="V2711" s="13">
        <f t="shared" si="379"/>
        <v>42826</v>
      </c>
      <c r="W2711" s="14">
        <f t="shared" si="380"/>
        <v>42833</v>
      </c>
      <c r="X2711" s="1" t="str">
        <f t="shared" si="381"/>
        <v>Saturday</v>
      </c>
      <c r="Y2711" s="2">
        <v>0.54866898148148147</v>
      </c>
      <c r="Z2711" s="2">
        <f t="shared" si="382"/>
        <v>0.54166666666666663</v>
      </c>
      <c r="AA2711">
        <f>1</f>
        <v>1</v>
      </c>
      <c r="AB2711" s="1">
        <v>42833</v>
      </c>
      <c r="AC2711" s="13">
        <f t="shared" si="383"/>
        <v>42826</v>
      </c>
      <c r="AD2711" s="14">
        <f t="shared" si="384"/>
        <v>42833</v>
      </c>
      <c r="AE2711" s="1" t="str">
        <f t="shared" si="385"/>
        <v>Saturday</v>
      </c>
      <c r="AF2711" s="2">
        <v>0.56341435185185185</v>
      </c>
      <c r="AG2711" s="2">
        <f t="shared" si="386"/>
        <v>0.58333333333333326</v>
      </c>
      <c r="AH2711" t="s">
        <v>25</v>
      </c>
    </row>
    <row r="2712" spans="1:34" x14ac:dyDescent="0.25">
      <c r="A2712">
        <v>1569133</v>
      </c>
      <c r="B2712" t="s">
        <v>54</v>
      </c>
      <c r="E2712">
        <v>53207</v>
      </c>
      <c r="F2712" t="s">
        <v>20</v>
      </c>
      <c r="G2712" t="s">
        <v>55</v>
      </c>
      <c r="H2712">
        <v>3</v>
      </c>
      <c r="I2712" t="s">
        <v>77</v>
      </c>
      <c r="J2712">
        <f>VLOOKUP(I2712,Key!$A$1:$C$73,2,FALSE)</f>
        <v>43.036900000000003</v>
      </c>
      <c r="K2712">
        <f>VLOOKUP(I2712,Key!$A$1:$C$73,3,FALSE)</f>
        <v>-87.89667</v>
      </c>
      <c r="L2712" t="s">
        <v>77</v>
      </c>
      <c r="M2712">
        <f>VLOOKUP(L2712,Key!$A$1:$C$73,2,FALSE)</f>
        <v>43.036900000000003</v>
      </c>
      <c r="N2712">
        <f>VLOOKUP(L2712,Key!$A$1:$C$73,3,FALSE)</f>
        <v>-87.89667</v>
      </c>
      <c r="O2712">
        <v>35</v>
      </c>
      <c r="P2712">
        <v>6</v>
      </c>
      <c r="Q2712">
        <v>5.3</v>
      </c>
      <c r="R2712">
        <v>5</v>
      </c>
      <c r="S2712">
        <v>210</v>
      </c>
      <c r="T2712">
        <f t="shared" si="378"/>
        <v>-1</v>
      </c>
      <c r="U2712" s="1">
        <v>42833</v>
      </c>
      <c r="V2712" s="13">
        <f t="shared" si="379"/>
        <v>42826</v>
      </c>
      <c r="W2712" s="14">
        <f t="shared" si="380"/>
        <v>42833</v>
      </c>
      <c r="X2712" s="1" t="str">
        <f t="shared" si="381"/>
        <v>Saturday</v>
      </c>
      <c r="Y2712" s="2">
        <v>0.55622685185185183</v>
      </c>
      <c r="Z2712" s="2">
        <f t="shared" si="382"/>
        <v>0.54166666666666663</v>
      </c>
      <c r="AA2712">
        <f>1</f>
        <v>1</v>
      </c>
      <c r="AB2712" s="1">
        <v>42833</v>
      </c>
      <c r="AC2712" s="13">
        <f t="shared" si="383"/>
        <v>42826</v>
      </c>
      <c r="AD2712" s="14">
        <f t="shared" si="384"/>
        <v>42833</v>
      </c>
      <c r="AE2712" s="1" t="str">
        <f t="shared" si="385"/>
        <v>Saturday</v>
      </c>
      <c r="AF2712" s="2">
        <v>0.58032407407407405</v>
      </c>
      <c r="AG2712" s="2">
        <f t="shared" si="386"/>
        <v>0.58333333333333326</v>
      </c>
      <c r="AH2712" t="s">
        <v>25</v>
      </c>
    </row>
    <row r="2713" spans="1:34" x14ac:dyDescent="0.25">
      <c r="A2713">
        <v>1569232</v>
      </c>
      <c r="B2713" t="s">
        <v>54</v>
      </c>
      <c r="E2713">
        <v>53233</v>
      </c>
      <c r="F2713" t="s">
        <v>20</v>
      </c>
      <c r="G2713" t="s">
        <v>55</v>
      </c>
      <c r="H2713">
        <v>5418</v>
      </c>
      <c r="I2713" t="s">
        <v>38</v>
      </c>
      <c r="J2713">
        <f>VLOOKUP(I2713,Key!$A$1:$C$73,2,FALSE)</f>
        <v>43.038649999999997</v>
      </c>
      <c r="K2713">
        <f>VLOOKUP(I2713,Key!$A$1:$C$73,3,FALSE)</f>
        <v>-87.921930000000003</v>
      </c>
      <c r="L2713" t="s">
        <v>77</v>
      </c>
      <c r="M2713">
        <f>VLOOKUP(L2713,Key!$A$1:$C$73,2,FALSE)</f>
        <v>43.036900000000003</v>
      </c>
      <c r="N2713">
        <f>VLOOKUP(L2713,Key!$A$1:$C$73,3,FALSE)</f>
        <v>-87.89667</v>
      </c>
      <c r="O2713">
        <v>59</v>
      </c>
      <c r="P2713">
        <v>6</v>
      </c>
      <c r="Q2713">
        <v>8.9</v>
      </c>
      <c r="R2713">
        <v>8.4</v>
      </c>
      <c r="S2713">
        <v>354</v>
      </c>
      <c r="T2713">
        <f t="shared" si="378"/>
        <v>-1</v>
      </c>
      <c r="U2713" s="1">
        <v>42833</v>
      </c>
      <c r="V2713" s="13">
        <f t="shared" si="379"/>
        <v>42826</v>
      </c>
      <c r="W2713" s="14">
        <f t="shared" si="380"/>
        <v>42833</v>
      </c>
      <c r="X2713" s="1" t="str">
        <f t="shared" si="381"/>
        <v>Saturday</v>
      </c>
      <c r="Y2713" s="2">
        <v>0.56831018518518517</v>
      </c>
      <c r="Z2713" s="2">
        <f t="shared" si="382"/>
        <v>0.58333333333333326</v>
      </c>
      <c r="AA2713">
        <f>1</f>
        <v>1</v>
      </c>
      <c r="AB2713" s="1">
        <v>42833</v>
      </c>
      <c r="AC2713" s="13">
        <f t="shared" si="383"/>
        <v>42826</v>
      </c>
      <c r="AD2713" s="14">
        <f t="shared" si="384"/>
        <v>42833</v>
      </c>
      <c r="AE2713" s="1" t="str">
        <f t="shared" si="385"/>
        <v>Saturday</v>
      </c>
      <c r="AF2713" s="2">
        <v>0.60947916666666668</v>
      </c>
      <c r="AG2713" s="2">
        <f t="shared" si="386"/>
        <v>0.625</v>
      </c>
      <c r="AH2713" t="s">
        <v>23</v>
      </c>
    </row>
    <row r="2714" spans="1:34" x14ac:dyDescent="0.25">
      <c r="A2714">
        <v>1330879</v>
      </c>
      <c r="B2714" t="s">
        <v>54</v>
      </c>
      <c r="E2714">
        <v>45212</v>
      </c>
      <c r="F2714" t="s">
        <v>20</v>
      </c>
      <c r="G2714" t="s">
        <v>55</v>
      </c>
      <c r="H2714">
        <v>5432</v>
      </c>
      <c r="I2714" t="s">
        <v>38</v>
      </c>
      <c r="J2714">
        <f>VLOOKUP(I2714,Key!$A$1:$C$73,2,FALSE)</f>
        <v>43.038649999999997</v>
      </c>
      <c r="K2714">
        <f>VLOOKUP(I2714,Key!$A$1:$C$73,3,FALSE)</f>
        <v>-87.921930000000003</v>
      </c>
      <c r="L2714" t="s">
        <v>39</v>
      </c>
      <c r="M2714">
        <f>VLOOKUP(L2714,Key!$A$1:$C$73,2,FALSE)</f>
        <v>43.031480000000002</v>
      </c>
      <c r="N2714">
        <f>VLOOKUP(L2714,Key!$A$1:$C$73,3,FALSE)</f>
        <v>-87.908169999999998</v>
      </c>
      <c r="O2714">
        <v>12</v>
      </c>
      <c r="P2714">
        <v>3</v>
      </c>
      <c r="Q2714">
        <v>1.8</v>
      </c>
      <c r="R2714">
        <v>1.7</v>
      </c>
      <c r="S2714">
        <v>72</v>
      </c>
      <c r="T2714">
        <f t="shared" si="378"/>
        <v>-1</v>
      </c>
      <c r="U2714" s="1">
        <v>42833</v>
      </c>
      <c r="V2714" s="13">
        <f t="shared" si="379"/>
        <v>42826</v>
      </c>
      <c r="W2714" s="14">
        <f t="shared" si="380"/>
        <v>42833</v>
      </c>
      <c r="X2714" s="1" t="str">
        <f t="shared" si="381"/>
        <v>Saturday</v>
      </c>
      <c r="Y2714" s="2">
        <v>0.5692476851851852</v>
      </c>
      <c r="Z2714" s="2">
        <f t="shared" si="382"/>
        <v>0.58333333333333326</v>
      </c>
      <c r="AA2714">
        <f>1</f>
        <v>1</v>
      </c>
      <c r="AB2714" s="1">
        <v>42833</v>
      </c>
      <c r="AC2714" s="13">
        <f t="shared" si="383"/>
        <v>42826</v>
      </c>
      <c r="AD2714" s="14">
        <f t="shared" si="384"/>
        <v>42833</v>
      </c>
      <c r="AE2714" s="1" t="str">
        <f t="shared" si="385"/>
        <v>Saturday</v>
      </c>
      <c r="AF2714" s="2">
        <v>0.57758101851851851</v>
      </c>
      <c r="AG2714" s="2">
        <f t="shared" si="386"/>
        <v>0.58333333333333326</v>
      </c>
      <c r="AH2714" t="s">
        <v>23</v>
      </c>
    </row>
    <row r="2715" spans="1:34" x14ac:dyDescent="0.25">
      <c r="A2715">
        <v>1511334</v>
      </c>
      <c r="B2715" t="s">
        <v>54</v>
      </c>
      <c r="F2715" t="s">
        <v>20</v>
      </c>
      <c r="G2715" t="s">
        <v>55</v>
      </c>
      <c r="H2715">
        <v>183</v>
      </c>
      <c r="I2715" t="s">
        <v>82</v>
      </c>
      <c r="J2715">
        <f>VLOOKUP(I2715,Key!$A$1:$C$73,2,FALSE)</f>
        <v>43.040349999999997</v>
      </c>
      <c r="K2715">
        <f>VLOOKUP(I2715,Key!$A$1:$C$73,3,FALSE)</f>
        <v>-87.920760000000001</v>
      </c>
      <c r="L2715" t="s">
        <v>76</v>
      </c>
      <c r="M2715">
        <f>VLOOKUP(L2715,Key!$A$1:$C$73,2,FALSE)</f>
        <v>43.02948</v>
      </c>
      <c r="N2715">
        <f>VLOOKUP(L2715,Key!$A$1:$C$73,3,FALSE)</f>
        <v>-87.912819999999996</v>
      </c>
      <c r="O2715">
        <v>77</v>
      </c>
      <c r="P2715">
        <v>9</v>
      </c>
      <c r="Q2715">
        <v>11.6</v>
      </c>
      <c r="R2715">
        <v>11</v>
      </c>
      <c r="S2715">
        <v>462</v>
      </c>
      <c r="T2715">
        <f t="shared" si="378"/>
        <v>-1</v>
      </c>
      <c r="U2715" s="1">
        <v>42833</v>
      </c>
      <c r="V2715" s="13">
        <f t="shared" si="379"/>
        <v>42826</v>
      </c>
      <c r="W2715" s="14">
        <f t="shared" si="380"/>
        <v>42833</v>
      </c>
      <c r="X2715" s="1" t="str">
        <f t="shared" si="381"/>
        <v>Saturday</v>
      </c>
      <c r="Y2715" s="2">
        <v>0.57193287037037044</v>
      </c>
      <c r="Z2715" s="2">
        <f t="shared" si="382"/>
        <v>0.58333333333333326</v>
      </c>
      <c r="AA2715">
        <f>1</f>
        <v>1</v>
      </c>
      <c r="AB2715" s="1">
        <v>42833</v>
      </c>
      <c r="AC2715" s="13">
        <f t="shared" si="383"/>
        <v>42826</v>
      </c>
      <c r="AD2715" s="14">
        <f t="shared" si="384"/>
        <v>42833</v>
      </c>
      <c r="AE2715" s="1" t="str">
        <f t="shared" si="385"/>
        <v>Saturday</v>
      </c>
      <c r="AF2715" s="2">
        <v>0.62561342592592595</v>
      </c>
      <c r="AG2715" s="2">
        <f t="shared" si="386"/>
        <v>0.625</v>
      </c>
      <c r="AH2715" t="s">
        <v>23</v>
      </c>
    </row>
    <row r="2716" spans="1:34" x14ac:dyDescent="0.25">
      <c r="A2716">
        <v>1415132</v>
      </c>
      <c r="B2716" t="s">
        <v>54</v>
      </c>
      <c r="E2716">
        <v>60646</v>
      </c>
      <c r="F2716" t="s">
        <v>20</v>
      </c>
      <c r="G2716" t="s">
        <v>55</v>
      </c>
      <c r="H2716">
        <v>5449</v>
      </c>
      <c r="I2716" t="s">
        <v>84</v>
      </c>
      <c r="J2716">
        <f>VLOOKUP(I2716,Key!$A$1:$C$73,2,FALSE)</f>
        <v>43.040154000000001</v>
      </c>
      <c r="K2716">
        <f>VLOOKUP(I2716,Key!$A$1:$C$73,3,FALSE)</f>
        <v>-87.932113000000001</v>
      </c>
      <c r="L2716" t="s">
        <v>79</v>
      </c>
      <c r="M2716">
        <f>VLOOKUP(L2716,Key!$A$1:$C$73,2,FALSE)</f>
        <v>43.04804</v>
      </c>
      <c r="N2716">
        <f>VLOOKUP(L2716,Key!$A$1:$C$73,3,FALSE)</f>
        <v>-87.896720000000002</v>
      </c>
      <c r="O2716">
        <v>30</v>
      </c>
      <c r="P2716">
        <v>3</v>
      </c>
      <c r="Q2716">
        <v>4.5</v>
      </c>
      <c r="R2716">
        <v>4.3</v>
      </c>
      <c r="S2716">
        <v>180</v>
      </c>
      <c r="T2716">
        <f t="shared" si="378"/>
        <v>-1</v>
      </c>
      <c r="U2716" s="1">
        <v>42833</v>
      </c>
      <c r="V2716" s="13">
        <f t="shared" si="379"/>
        <v>42826</v>
      </c>
      <c r="W2716" s="14">
        <f t="shared" si="380"/>
        <v>42833</v>
      </c>
      <c r="X2716" s="1" t="str">
        <f t="shared" si="381"/>
        <v>Saturday</v>
      </c>
      <c r="Y2716" s="2">
        <v>0.58020833333333333</v>
      </c>
      <c r="Z2716" s="2">
        <f t="shared" si="382"/>
        <v>0.58333333333333326</v>
      </c>
      <c r="AA2716">
        <f>1</f>
        <v>1</v>
      </c>
      <c r="AB2716" s="1">
        <v>42833</v>
      </c>
      <c r="AC2716" s="13">
        <f t="shared" si="383"/>
        <v>42826</v>
      </c>
      <c r="AD2716" s="14">
        <f t="shared" si="384"/>
        <v>42833</v>
      </c>
      <c r="AE2716" s="1" t="str">
        <f t="shared" si="385"/>
        <v>Saturday</v>
      </c>
      <c r="AF2716" s="2">
        <v>0.60129629629629633</v>
      </c>
      <c r="AG2716" s="2">
        <f t="shared" si="386"/>
        <v>0.58333333333333326</v>
      </c>
      <c r="AH2716" t="s">
        <v>23</v>
      </c>
    </row>
    <row r="2717" spans="1:34" x14ac:dyDescent="0.25">
      <c r="A2717">
        <v>1569414</v>
      </c>
      <c r="B2717" t="s">
        <v>54</v>
      </c>
      <c r="F2717" t="s">
        <v>20</v>
      </c>
      <c r="G2717" t="s">
        <v>55</v>
      </c>
      <c r="H2717">
        <v>11093</v>
      </c>
      <c r="I2717" t="s">
        <v>68</v>
      </c>
      <c r="J2717">
        <f>VLOOKUP(I2717,Key!$A$1:$C$73,2,FALSE)</f>
        <v>43.026470000000003</v>
      </c>
      <c r="K2717">
        <f>VLOOKUP(I2717,Key!$A$1:$C$73,3,FALSE)</f>
        <v>-87.918040000000005</v>
      </c>
      <c r="L2717" t="s">
        <v>38</v>
      </c>
      <c r="M2717">
        <f>VLOOKUP(L2717,Key!$A$1:$C$73,2,FALSE)</f>
        <v>43.038649999999997</v>
      </c>
      <c r="N2717">
        <f>VLOOKUP(L2717,Key!$A$1:$C$73,3,FALSE)</f>
        <v>-87.921930000000003</v>
      </c>
      <c r="O2717">
        <v>14</v>
      </c>
      <c r="P2717">
        <v>3</v>
      </c>
      <c r="Q2717">
        <v>2.1</v>
      </c>
      <c r="R2717">
        <v>2</v>
      </c>
      <c r="S2717">
        <v>84</v>
      </c>
      <c r="T2717">
        <f t="shared" si="378"/>
        <v>-1</v>
      </c>
      <c r="U2717" s="1">
        <v>42833</v>
      </c>
      <c r="V2717" s="13">
        <f t="shared" si="379"/>
        <v>42826</v>
      </c>
      <c r="W2717" s="14">
        <f t="shared" si="380"/>
        <v>42833</v>
      </c>
      <c r="X2717" s="1" t="str">
        <f t="shared" si="381"/>
        <v>Saturday</v>
      </c>
      <c r="Y2717" s="2">
        <v>0.5879050925925926</v>
      </c>
      <c r="Z2717" s="2">
        <f t="shared" si="382"/>
        <v>0.58333333333333326</v>
      </c>
      <c r="AA2717">
        <f>1</f>
        <v>1</v>
      </c>
      <c r="AB2717" s="1">
        <v>42833</v>
      </c>
      <c r="AC2717" s="13">
        <f t="shared" si="383"/>
        <v>42826</v>
      </c>
      <c r="AD2717" s="14">
        <f t="shared" si="384"/>
        <v>42833</v>
      </c>
      <c r="AE2717" s="1" t="str">
        <f t="shared" si="385"/>
        <v>Saturday</v>
      </c>
      <c r="AF2717" s="2">
        <v>0.59778935185185189</v>
      </c>
      <c r="AG2717" s="2">
        <f t="shared" si="386"/>
        <v>0.58333333333333326</v>
      </c>
      <c r="AH2717" t="s">
        <v>23</v>
      </c>
    </row>
    <row r="2718" spans="1:34" x14ac:dyDescent="0.25">
      <c r="A2718">
        <v>1569581</v>
      </c>
      <c r="B2718" t="s">
        <v>54</v>
      </c>
      <c r="E2718">
        <v>53202</v>
      </c>
      <c r="F2718" t="s">
        <v>20</v>
      </c>
      <c r="G2718" t="s">
        <v>55</v>
      </c>
      <c r="H2718">
        <v>994</v>
      </c>
      <c r="I2718" t="s">
        <v>77</v>
      </c>
      <c r="J2718">
        <f>VLOOKUP(I2718,Key!$A$1:$C$73,2,FALSE)</f>
        <v>43.036900000000003</v>
      </c>
      <c r="K2718">
        <f>VLOOKUP(I2718,Key!$A$1:$C$73,3,FALSE)</f>
        <v>-87.89667</v>
      </c>
      <c r="L2718" t="s">
        <v>48</v>
      </c>
      <c r="M2718">
        <f>VLOOKUP(L2718,Key!$A$1:$C$73,2,FALSE)</f>
        <v>43.031320000000001</v>
      </c>
      <c r="N2718">
        <f>VLOOKUP(L2718,Key!$A$1:$C$73,3,FALSE)</f>
        <v>-87.904259999999994</v>
      </c>
      <c r="O2718">
        <v>67</v>
      </c>
      <c r="P2718">
        <v>9</v>
      </c>
      <c r="Q2718">
        <v>10.1</v>
      </c>
      <c r="R2718">
        <v>9.5</v>
      </c>
      <c r="S2718">
        <v>402</v>
      </c>
      <c r="T2718">
        <f t="shared" si="378"/>
        <v>-1</v>
      </c>
      <c r="U2718" s="1">
        <v>42833</v>
      </c>
      <c r="V2718" s="13">
        <f t="shared" si="379"/>
        <v>42826</v>
      </c>
      <c r="W2718" s="14">
        <f t="shared" si="380"/>
        <v>42833</v>
      </c>
      <c r="X2718" s="1" t="str">
        <f t="shared" si="381"/>
        <v>Saturday</v>
      </c>
      <c r="Y2718" s="2">
        <v>0.60415509259259259</v>
      </c>
      <c r="Z2718" s="2">
        <f t="shared" si="382"/>
        <v>0.58333333333333326</v>
      </c>
      <c r="AA2718">
        <f>1</f>
        <v>1</v>
      </c>
      <c r="AB2718" s="1">
        <v>42833</v>
      </c>
      <c r="AC2718" s="13">
        <f t="shared" si="383"/>
        <v>42826</v>
      </c>
      <c r="AD2718" s="14">
        <f t="shared" si="384"/>
        <v>42833</v>
      </c>
      <c r="AE2718" s="1" t="str">
        <f t="shared" si="385"/>
        <v>Saturday</v>
      </c>
      <c r="AF2718" s="2">
        <v>0.65054398148148151</v>
      </c>
      <c r="AG2718" s="2">
        <f t="shared" si="386"/>
        <v>0.66666666666666663</v>
      </c>
      <c r="AH2718" t="s">
        <v>23</v>
      </c>
    </row>
    <row r="2719" spans="1:34" x14ac:dyDescent="0.25">
      <c r="A2719">
        <v>1569599</v>
      </c>
      <c r="B2719" t="s">
        <v>54</v>
      </c>
      <c r="E2719">
        <v>60085</v>
      </c>
      <c r="F2719" t="s">
        <v>20</v>
      </c>
      <c r="G2719" t="s">
        <v>55</v>
      </c>
      <c r="H2719">
        <v>5448</v>
      </c>
      <c r="I2719" t="s">
        <v>89</v>
      </c>
      <c r="J2719">
        <f>VLOOKUP(I2719,Key!$A$1:$C$73,2,FALSE)</f>
        <v>43.060155999999999</v>
      </c>
      <c r="K2719">
        <f>VLOOKUP(I2719,Key!$A$1:$C$73,3,FALSE)</f>
        <v>-87.881258000000003</v>
      </c>
      <c r="L2719" t="s">
        <v>89</v>
      </c>
      <c r="M2719">
        <f>VLOOKUP(L2719,Key!$A$1:$C$73,2,FALSE)</f>
        <v>43.060155999999999</v>
      </c>
      <c r="N2719">
        <f>VLOOKUP(L2719,Key!$A$1:$C$73,3,FALSE)</f>
        <v>-87.881258000000003</v>
      </c>
      <c r="O2719">
        <v>1</v>
      </c>
      <c r="P2719">
        <v>0</v>
      </c>
      <c r="Q2719">
        <v>0.2</v>
      </c>
      <c r="R2719">
        <v>0.1</v>
      </c>
      <c r="S2719">
        <v>6</v>
      </c>
      <c r="T2719">
        <f t="shared" si="378"/>
        <v>-1</v>
      </c>
      <c r="U2719" s="1">
        <v>42833</v>
      </c>
      <c r="V2719" s="13">
        <f t="shared" si="379"/>
        <v>42826</v>
      </c>
      <c r="W2719" s="14">
        <f t="shared" si="380"/>
        <v>42833</v>
      </c>
      <c r="X2719" s="1" t="str">
        <f t="shared" si="381"/>
        <v>Saturday</v>
      </c>
      <c r="Y2719" s="2">
        <v>0.60658564814814808</v>
      </c>
      <c r="Z2719" s="2">
        <f t="shared" si="382"/>
        <v>0.625</v>
      </c>
      <c r="AA2719">
        <f>1</f>
        <v>1</v>
      </c>
      <c r="AB2719" s="1">
        <v>42833</v>
      </c>
      <c r="AC2719" s="13">
        <f t="shared" si="383"/>
        <v>42826</v>
      </c>
      <c r="AD2719" s="14">
        <f t="shared" si="384"/>
        <v>42833</v>
      </c>
      <c r="AE2719" s="1" t="str">
        <f t="shared" si="385"/>
        <v>Saturday</v>
      </c>
      <c r="AF2719" s="2">
        <v>0.60702546296296289</v>
      </c>
      <c r="AG2719" s="2">
        <f t="shared" si="386"/>
        <v>0.625</v>
      </c>
      <c r="AH2719" t="s">
        <v>25</v>
      </c>
    </row>
    <row r="2720" spans="1:34" x14ac:dyDescent="0.25">
      <c r="A2720">
        <v>1569634</v>
      </c>
      <c r="B2720" t="s">
        <v>54</v>
      </c>
      <c r="E2720">
        <v>53208</v>
      </c>
      <c r="F2720" t="s">
        <v>20</v>
      </c>
      <c r="G2720" t="s">
        <v>55</v>
      </c>
      <c r="H2720">
        <v>88</v>
      </c>
      <c r="I2720" t="s">
        <v>44</v>
      </c>
      <c r="J2720">
        <f>VLOOKUP(I2720,Key!$A$1:$C$73,2,FALSE)</f>
        <v>43.03886</v>
      </c>
      <c r="K2720">
        <f>VLOOKUP(I2720,Key!$A$1:$C$73,3,FALSE)</f>
        <v>-87.902720000000002</v>
      </c>
      <c r="L2720" t="s">
        <v>77</v>
      </c>
      <c r="M2720">
        <f>VLOOKUP(L2720,Key!$A$1:$C$73,2,FALSE)</f>
        <v>43.036900000000003</v>
      </c>
      <c r="N2720">
        <f>VLOOKUP(L2720,Key!$A$1:$C$73,3,FALSE)</f>
        <v>-87.89667</v>
      </c>
      <c r="O2720">
        <v>56</v>
      </c>
      <c r="P2720">
        <v>6</v>
      </c>
      <c r="Q2720">
        <v>8.4</v>
      </c>
      <c r="R2720">
        <v>8</v>
      </c>
      <c r="S2720">
        <v>336</v>
      </c>
      <c r="T2720">
        <f t="shared" si="378"/>
        <v>-1</v>
      </c>
      <c r="U2720" s="1">
        <v>42833</v>
      </c>
      <c r="V2720" s="13">
        <f t="shared" si="379"/>
        <v>42826</v>
      </c>
      <c r="W2720" s="14">
        <f t="shared" si="380"/>
        <v>42833</v>
      </c>
      <c r="X2720" s="1" t="str">
        <f t="shared" si="381"/>
        <v>Saturday</v>
      </c>
      <c r="Y2720" s="2">
        <v>0.61269675925925926</v>
      </c>
      <c r="Z2720" s="2">
        <f t="shared" si="382"/>
        <v>0.625</v>
      </c>
      <c r="AA2720">
        <f>1</f>
        <v>1</v>
      </c>
      <c r="AB2720" s="1">
        <v>42833</v>
      </c>
      <c r="AC2720" s="13">
        <f t="shared" si="383"/>
        <v>42826</v>
      </c>
      <c r="AD2720" s="14">
        <f t="shared" si="384"/>
        <v>42833</v>
      </c>
      <c r="AE2720" s="1" t="str">
        <f t="shared" si="385"/>
        <v>Saturday</v>
      </c>
      <c r="AF2720" s="2">
        <v>0.65200231481481474</v>
      </c>
      <c r="AG2720" s="2">
        <f t="shared" si="386"/>
        <v>0.66666666666666663</v>
      </c>
      <c r="AH2720" t="s">
        <v>23</v>
      </c>
    </row>
    <row r="2721" spans="1:34" x14ac:dyDescent="0.25">
      <c r="A2721">
        <v>1569671</v>
      </c>
      <c r="B2721" t="s">
        <v>54</v>
      </c>
      <c r="E2721">
        <v>53122</v>
      </c>
      <c r="F2721" t="s">
        <v>20</v>
      </c>
      <c r="G2721" t="s">
        <v>55</v>
      </c>
      <c r="H2721">
        <v>116</v>
      </c>
      <c r="I2721" t="s">
        <v>84</v>
      </c>
      <c r="J2721">
        <f>VLOOKUP(I2721,Key!$A$1:$C$73,2,FALSE)</f>
        <v>43.040154000000001</v>
      </c>
      <c r="K2721">
        <f>VLOOKUP(I2721,Key!$A$1:$C$73,3,FALSE)</f>
        <v>-87.932113000000001</v>
      </c>
      <c r="L2721" t="s">
        <v>84</v>
      </c>
      <c r="M2721">
        <f>VLOOKUP(L2721,Key!$A$1:$C$73,2,FALSE)</f>
        <v>43.040154000000001</v>
      </c>
      <c r="N2721">
        <f>VLOOKUP(L2721,Key!$A$1:$C$73,3,FALSE)</f>
        <v>-87.932113000000001</v>
      </c>
      <c r="O2721">
        <v>100</v>
      </c>
      <c r="P2721">
        <v>12</v>
      </c>
      <c r="Q2721">
        <v>15</v>
      </c>
      <c r="R2721">
        <v>14.3</v>
      </c>
      <c r="S2721">
        <v>600</v>
      </c>
      <c r="T2721">
        <f t="shared" si="378"/>
        <v>-1</v>
      </c>
      <c r="U2721" s="1">
        <v>42833</v>
      </c>
      <c r="V2721" s="13">
        <f t="shared" si="379"/>
        <v>42826</v>
      </c>
      <c r="W2721" s="14">
        <f t="shared" si="380"/>
        <v>42833</v>
      </c>
      <c r="X2721" s="1" t="str">
        <f t="shared" si="381"/>
        <v>Saturday</v>
      </c>
      <c r="Y2721" s="2">
        <v>0.61848379629629624</v>
      </c>
      <c r="Z2721" s="2">
        <f t="shared" si="382"/>
        <v>0.625</v>
      </c>
      <c r="AA2721">
        <f>1</f>
        <v>1</v>
      </c>
      <c r="AB2721" s="1">
        <v>42833</v>
      </c>
      <c r="AC2721" s="13">
        <f t="shared" si="383"/>
        <v>42826</v>
      </c>
      <c r="AD2721" s="14">
        <f t="shared" si="384"/>
        <v>42833</v>
      </c>
      <c r="AE2721" s="1" t="str">
        <f t="shared" si="385"/>
        <v>Saturday</v>
      </c>
      <c r="AF2721" s="2">
        <v>0.68769675925925933</v>
      </c>
      <c r="AG2721" s="2">
        <f t="shared" si="386"/>
        <v>0.70833333333333326</v>
      </c>
      <c r="AH2721" t="s">
        <v>25</v>
      </c>
    </row>
    <row r="2722" spans="1:34" x14ac:dyDescent="0.25">
      <c r="A2722">
        <v>1356979</v>
      </c>
      <c r="B2722" t="s">
        <v>54</v>
      </c>
      <c r="E2722">
        <v>53711</v>
      </c>
      <c r="F2722" t="s">
        <v>20</v>
      </c>
      <c r="G2722" t="s">
        <v>55</v>
      </c>
      <c r="H2722">
        <v>5581</v>
      </c>
      <c r="I2722" t="s">
        <v>36</v>
      </c>
      <c r="J2722">
        <f>VLOOKUP(I2722,Key!$A$1:$C$73,2,FALSE)</f>
        <v>43.03519</v>
      </c>
      <c r="K2722">
        <f>VLOOKUP(I2722,Key!$A$1:$C$73,3,FALSE)</f>
        <v>-87.907390000000007</v>
      </c>
      <c r="L2722" t="s">
        <v>81</v>
      </c>
      <c r="M2722">
        <f>VLOOKUP(L2722,Key!$A$1:$C$73,2,FALSE)</f>
        <v>43.058010000000003</v>
      </c>
      <c r="N2722">
        <f>VLOOKUP(L2722,Key!$A$1:$C$73,3,FALSE)</f>
        <v>-87.877300000000005</v>
      </c>
      <c r="O2722">
        <v>26</v>
      </c>
      <c r="P2722">
        <v>3</v>
      </c>
      <c r="Q2722">
        <v>3.9</v>
      </c>
      <c r="R2722">
        <v>3.7</v>
      </c>
      <c r="S2722">
        <v>156</v>
      </c>
      <c r="T2722">
        <f t="shared" si="378"/>
        <v>-1</v>
      </c>
      <c r="U2722" s="1">
        <v>42833</v>
      </c>
      <c r="V2722" s="13">
        <f t="shared" si="379"/>
        <v>42826</v>
      </c>
      <c r="W2722" s="14">
        <f t="shared" si="380"/>
        <v>42833</v>
      </c>
      <c r="X2722" s="1" t="str">
        <f t="shared" si="381"/>
        <v>Saturday</v>
      </c>
      <c r="Y2722" s="2">
        <v>0.63156250000000003</v>
      </c>
      <c r="Z2722" s="2">
        <f t="shared" si="382"/>
        <v>0.625</v>
      </c>
      <c r="AA2722">
        <f>1</f>
        <v>1</v>
      </c>
      <c r="AB2722" s="1">
        <v>42833</v>
      </c>
      <c r="AC2722" s="13">
        <f t="shared" si="383"/>
        <v>42826</v>
      </c>
      <c r="AD2722" s="14">
        <f t="shared" si="384"/>
        <v>42833</v>
      </c>
      <c r="AE2722" s="1" t="str">
        <f t="shared" si="385"/>
        <v>Saturday</v>
      </c>
      <c r="AF2722" s="2">
        <v>0.64984953703703707</v>
      </c>
      <c r="AG2722" s="2">
        <f t="shared" si="386"/>
        <v>0.66666666666666663</v>
      </c>
      <c r="AH2722" t="s">
        <v>23</v>
      </c>
    </row>
    <row r="2723" spans="1:34" x14ac:dyDescent="0.25">
      <c r="A2723">
        <v>1437431</v>
      </c>
      <c r="B2723" t="s">
        <v>54</v>
      </c>
      <c r="E2723">
        <v>63131</v>
      </c>
      <c r="F2723" t="s">
        <v>20</v>
      </c>
      <c r="G2723" t="s">
        <v>55</v>
      </c>
      <c r="H2723">
        <v>11051</v>
      </c>
      <c r="I2723" t="s">
        <v>84</v>
      </c>
      <c r="J2723">
        <f>VLOOKUP(I2723,Key!$A$1:$C$73,2,FALSE)</f>
        <v>43.040154000000001</v>
      </c>
      <c r="K2723">
        <f>VLOOKUP(I2723,Key!$A$1:$C$73,3,FALSE)</f>
        <v>-87.932113000000001</v>
      </c>
      <c r="L2723" t="s">
        <v>36</v>
      </c>
      <c r="M2723">
        <f>VLOOKUP(L2723,Key!$A$1:$C$73,2,FALSE)</f>
        <v>43.03519</v>
      </c>
      <c r="N2723">
        <f>VLOOKUP(L2723,Key!$A$1:$C$73,3,FALSE)</f>
        <v>-87.907390000000007</v>
      </c>
      <c r="O2723">
        <v>21</v>
      </c>
      <c r="P2723">
        <v>3</v>
      </c>
      <c r="Q2723">
        <v>3.2</v>
      </c>
      <c r="R2723">
        <v>3</v>
      </c>
      <c r="S2723">
        <v>126</v>
      </c>
      <c r="T2723">
        <f t="shared" si="378"/>
        <v>-1</v>
      </c>
      <c r="U2723" s="1">
        <v>42833</v>
      </c>
      <c r="V2723" s="13">
        <f t="shared" si="379"/>
        <v>42826</v>
      </c>
      <c r="W2723" s="14">
        <f t="shared" si="380"/>
        <v>42833</v>
      </c>
      <c r="X2723" s="1" t="str">
        <f t="shared" si="381"/>
        <v>Saturday</v>
      </c>
      <c r="Y2723" s="2">
        <v>0.64291666666666669</v>
      </c>
      <c r="Z2723" s="2">
        <f t="shared" si="382"/>
        <v>0.625</v>
      </c>
      <c r="AA2723">
        <f>1</f>
        <v>1</v>
      </c>
      <c r="AB2723" s="1">
        <v>42833</v>
      </c>
      <c r="AC2723" s="13">
        <f t="shared" si="383"/>
        <v>42826</v>
      </c>
      <c r="AD2723" s="14">
        <f t="shared" si="384"/>
        <v>42833</v>
      </c>
      <c r="AE2723" s="1" t="str">
        <f t="shared" si="385"/>
        <v>Saturday</v>
      </c>
      <c r="AF2723" s="2">
        <v>0.65719907407407407</v>
      </c>
      <c r="AG2723" s="2">
        <f t="shared" si="386"/>
        <v>0.66666666666666663</v>
      </c>
      <c r="AH2723" t="s">
        <v>23</v>
      </c>
    </row>
    <row r="2724" spans="1:34" x14ac:dyDescent="0.25">
      <c r="A2724">
        <v>1569835</v>
      </c>
      <c r="B2724" t="s">
        <v>54</v>
      </c>
      <c r="E2724">
        <v>53094</v>
      </c>
      <c r="F2724" t="s">
        <v>20</v>
      </c>
      <c r="G2724" t="s">
        <v>55</v>
      </c>
      <c r="H2724">
        <v>114</v>
      </c>
      <c r="I2724" t="s">
        <v>76</v>
      </c>
      <c r="J2724">
        <f>VLOOKUP(I2724,Key!$A$1:$C$73,2,FALSE)</f>
        <v>43.02948</v>
      </c>
      <c r="K2724">
        <f>VLOOKUP(I2724,Key!$A$1:$C$73,3,FALSE)</f>
        <v>-87.912819999999996</v>
      </c>
      <c r="L2724" t="s">
        <v>28</v>
      </c>
      <c r="M2724">
        <f>VLOOKUP(L2724,Key!$A$1:$C$73,2,FALSE)</f>
        <v>43.038580000000003</v>
      </c>
      <c r="N2724">
        <f>VLOOKUP(L2724,Key!$A$1:$C$73,3,FALSE)</f>
        <v>-87.90934</v>
      </c>
      <c r="O2724">
        <v>19</v>
      </c>
      <c r="P2724">
        <v>3</v>
      </c>
      <c r="Q2724">
        <v>2.9</v>
      </c>
      <c r="R2724">
        <v>2.7</v>
      </c>
      <c r="S2724">
        <v>114</v>
      </c>
      <c r="T2724">
        <f t="shared" si="378"/>
        <v>-1</v>
      </c>
      <c r="U2724" s="1">
        <v>42833</v>
      </c>
      <c r="V2724" s="13">
        <f t="shared" si="379"/>
        <v>42826</v>
      </c>
      <c r="W2724" s="14">
        <f t="shared" si="380"/>
        <v>42833</v>
      </c>
      <c r="X2724" s="1" t="str">
        <f t="shared" si="381"/>
        <v>Saturday</v>
      </c>
      <c r="Y2724" s="2">
        <v>0.64467592592592593</v>
      </c>
      <c r="Z2724" s="2">
        <f t="shared" si="382"/>
        <v>0.625</v>
      </c>
      <c r="AA2724">
        <f>1</f>
        <v>1</v>
      </c>
      <c r="AB2724" s="1">
        <v>42833</v>
      </c>
      <c r="AC2724" s="13">
        <f t="shared" si="383"/>
        <v>42826</v>
      </c>
      <c r="AD2724" s="14">
        <f t="shared" si="384"/>
        <v>42833</v>
      </c>
      <c r="AE2724" s="1" t="str">
        <f t="shared" si="385"/>
        <v>Saturday</v>
      </c>
      <c r="AF2724" s="2">
        <v>0.65806712962962965</v>
      </c>
      <c r="AG2724" s="2">
        <f t="shared" si="386"/>
        <v>0.66666666666666663</v>
      </c>
      <c r="AH2724" t="s">
        <v>23</v>
      </c>
    </row>
    <row r="2725" spans="1:34" x14ac:dyDescent="0.25">
      <c r="A2725">
        <v>1569863</v>
      </c>
      <c r="B2725" t="s">
        <v>54</v>
      </c>
      <c r="E2725">
        <v>55446</v>
      </c>
      <c r="F2725" t="s">
        <v>20</v>
      </c>
      <c r="G2725" t="s">
        <v>55</v>
      </c>
      <c r="H2725">
        <v>5419</v>
      </c>
      <c r="I2725" t="s">
        <v>76</v>
      </c>
      <c r="J2725">
        <f>VLOOKUP(I2725,Key!$A$1:$C$73,2,FALSE)</f>
        <v>43.02948</v>
      </c>
      <c r="K2725">
        <f>VLOOKUP(I2725,Key!$A$1:$C$73,3,FALSE)</f>
        <v>-87.912819999999996</v>
      </c>
      <c r="L2725" t="s">
        <v>78</v>
      </c>
      <c r="M2725">
        <f>VLOOKUP(L2725,Key!$A$1:$C$73,2,FALSE)</f>
        <v>43.048200000000001</v>
      </c>
      <c r="N2725">
        <f>VLOOKUP(L2725,Key!$A$1:$C$73,3,FALSE)</f>
        <v>-87.900859999999994</v>
      </c>
      <c r="O2725">
        <v>57</v>
      </c>
      <c r="P2725">
        <v>6</v>
      </c>
      <c r="Q2725">
        <v>8.6</v>
      </c>
      <c r="R2725">
        <v>8.1</v>
      </c>
      <c r="S2725">
        <v>342</v>
      </c>
      <c r="T2725">
        <f t="shared" si="378"/>
        <v>-1</v>
      </c>
      <c r="U2725" s="1">
        <v>42833</v>
      </c>
      <c r="V2725" s="13">
        <f t="shared" si="379"/>
        <v>42826</v>
      </c>
      <c r="W2725" s="14">
        <f t="shared" si="380"/>
        <v>42833</v>
      </c>
      <c r="X2725" s="1" t="str">
        <f t="shared" si="381"/>
        <v>Saturday</v>
      </c>
      <c r="Y2725" s="2">
        <v>0.64689814814814817</v>
      </c>
      <c r="Z2725" s="2">
        <f t="shared" si="382"/>
        <v>0.66666666666666663</v>
      </c>
      <c r="AA2725">
        <f>1</f>
        <v>1</v>
      </c>
      <c r="AB2725" s="1">
        <v>42833</v>
      </c>
      <c r="AC2725" s="13">
        <f t="shared" si="383"/>
        <v>42826</v>
      </c>
      <c r="AD2725" s="14">
        <f t="shared" si="384"/>
        <v>42833</v>
      </c>
      <c r="AE2725" s="1" t="str">
        <f t="shared" si="385"/>
        <v>Saturday</v>
      </c>
      <c r="AF2725" s="2">
        <v>0.68663194444444453</v>
      </c>
      <c r="AG2725" s="2">
        <f t="shared" si="386"/>
        <v>0.66666666666666663</v>
      </c>
      <c r="AH2725" t="s">
        <v>23</v>
      </c>
    </row>
    <row r="2726" spans="1:34" x14ac:dyDescent="0.25">
      <c r="A2726">
        <v>1569868</v>
      </c>
      <c r="B2726" t="s">
        <v>54</v>
      </c>
      <c r="E2726">
        <v>12020</v>
      </c>
      <c r="F2726" t="s">
        <v>20</v>
      </c>
      <c r="G2726" t="s">
        <v>55</v>
      </c>
      <c r="H2726">
        <v>5539</v>
      </c>
      <c r="I2726" t="s">
        <v>76</v>
      </c>
      <c r="J2726">
        <f>VLOOKUP(I2726,Key!$A$1:$C$73,2,FALSE)</f>
        <v>43.02948</v>
      </c>
      <c r="K2726">
        <f>VLOOKUP(I2726,Key!$A$1:$C$73,3,FALSE)</f>
        <v>-87.912819999999996</v>
      </c>
      <c r="L2726" t="s">
        <v>78</v>
      </c>
      <c r="M2726">
        <f>VLOOKUP(L2726,Key!$A$1:$C$73,2,FALSE)</f>
        <v>43.048200000000001</v>
      </c>
      <c r="N2726">
        <f>VLOOKUP(L2726,Key!$A$1:$C$73,3,FALSE)</f>
        <v>-87.900859999999994</v>
      </c>
      <c r="O2726">
        <v>56</v>
      </c>
      <c r="P2726">
        <v>6</v>
      </c>
      <c r="Q2726">
        <v>8.4</v>
      </c>
      <c r="R2726">
        <v>8</v>
      </c>
      <c r="S2726">
        <v>336</v>
      </c>
      <c r="T2726">
        <f t="shared" si="378"/>
        <v>-1</v>
      </c>
      <c r="U2726" s="1">
        <v>42833</v>
      </c>
      <c r="V2726" s="13">
        <f t="shared" si="379"/>
        <v>42826</v>
      </c>
      <c r="W2726" s="14">
        <f t="shared" si="380"/>
        <v>42833</v>
      </c>
      <c r="X2726" s="1" t="str">
        <f t="shared" si="381"/>
        <v>Saturday</v>
      </c>
      <c r="Y2726" s="2">
        <v>0.64766203703703706</v>
      </c>
      <c r="Z2726" s="2">
        <f t="shared" si="382"/>
        <v>0.66666666666666663</v>
      </c>
      <c r="AA2726">
        <f>1</f>
        <v>1</v>
      </c>
      <c r="AB2726" s="1">
        <v>42833</v>
      </c>
      <c r="AC2726" s="13">
        <f t="shared" si="383"/>
        <v>42826</v>
      </c>
      <c r="AD2726" s="14">
        <f t="shared" si="384"/>
        <v>42833</v>
      </c>
      <c r="AE2726" s="1" t="str">
        <f t="shared" si="385"/>
        <v>Saturday</v>
      </c>
      <c r="AF2726" s="2">
        <v>0.68657407407407411</v>
      </c>
      <c r="AG2726" s="2">
        <f t="shared" si="386"/>
        <v>0.66666666666666663</v>
      </c>
      <c r="AH2726" t="s">
        <v>23</v>
      </c>
    </row>
    <row r="2727" spans="1:34" x14ac:dyDescent="0.25">
      <c r="A2727">
        <v>1569881</v>
      </c>
      <c r="B2727" t="s">
        <v>54</v>
      </c>
      <c r="E2727">
        <v>54913</v>
      </c>
      <c r="F2727" t="s">
        <v>20</v>
      </c>
      <c r="G2727" t="s">
        <v>55</v>
      </c>
      <c r="H2727">
        <v>3</v>
      </c>
      <c r="I2727" t="s">
        <v>77</v>
      </c>
      <c r="J2727">
        <f>VLOOKUP(I2727,Key!$A$1:$C$73,2,FALSE)</f>
        <v>43.036900000000003</v>
      </c>
      <c r="K2727">
        <f>VLOOKUP(I2727,Key!$A$1:$C$73,3,FALSE)</f>
        <v>-87.89667</v>
      </c>
      <c r="L2727" t="s">
        <v>84</v>
      </c>
      <c r="M2727">
        <f>VLOOKUP(L2727,Key!$A$1:$C$73,2,FALSE)</f>
        <v>43.040154000000001</v>
      </c>
      <c r="N2727">
        <f>VLOOKUP(L2727,Key!$A$1:$C$73,3,FALSE)</f>
        <v>-87.932113000000001</v>
      </c>
      <c r="O2727">
        <v>25</v>
      </c>
      <c r="P2727">
        <v>3</v>
      </c>
      <c r="Q2727">
        <v>3.8</v>
      </c>
      <c r="R2727">
        <v>3.6</v>
      </c>
      <c r="S2727">
        <v>150</v>
      </c>
      <c r="T2727">
        <f t="shared" si="378"/>
        <v>-1</v>
      </c>
      <c r="U2727" s="1">
        <v>42833</v>
      </c>
      <c r="V2727" s="13">
        <f t="shared" si="379"/>
        <v>42826</v>
      </c>
      <c r="W2727" s="14">
        <f t="shared" si="380"/>
        <v>42833</v>
      </c>
      <c r="X2727" s="1" t="str">
        <f t="shared" si="381"/>
        <v>Saturday</v>
      </c>
      <c r="Y2727" s="2">
        <v>0.64914351851851848</v>
      </c>
      <c r="Z2727" s="2">
        <f t="shared" si="382"/>
        <v>0.66666666666666663</v>
      </c>
      <c r="AA2727">
        <f>1</f>
        <v>1</v>
      </c>
      <c r="AB2727" s="1">
        <v>42833</v>
      </c>
      <c r="AC2727" s="13">
        <f t="shared" si="383"/>
        <v>42826</v>
      </c>
      <c r="AD2727" s="14">
        <f t="shared" si="384"/>
        <v>42833</v>
      </c>
      <c r="AE2727" s="1" t="str">
        <f t="shared" si="385"/>
        <v>Saturday</v>
      </c>
      <c r="AF2727" s="2">
        <v>0.66645833333333326</v>
      </c>
      <c r="AG2727" s="2">
        <f t="shared" si="386"/>
        <v>0.66666666666666663</v>
      </c>
      <c r="AH2727" t="s">
        <v>23</v>
      </c>
    </row>
    <row r="2728" spans="1:34" x14ac:dyDescent="0.25">
      <c r="A2728">
        <v>1569903</v>
      </c>
      <c r="B2728" t="s">
        <v>54</v>
      </c>
      <c r="E2728">
        <v>1085</v>
      </c>
      <c r="F2728" t="s">
        <v>20</v>
      </c>
      <c r="G2728" t="s">
        <v>55</v>
      </c>
      <c r="H2728">
        <v>1000</v>
      </c>
      <c r="I2728" t="s">
        <v>84</v>
      </c>
      <c r="J2728">
        <f>VLOOKUP(I2728,Key!$A$1:$C$73,2,FALSE)</f>
        <v>43.040154000000001</v>
      </c>
      <c r="K2728">
        <f>VLOOKUP(I2728,Key!$A$1:$C$73,3,FALSE)</f>
        <v>-87.932113000000001</v>
      </c>
      <c r="L2728" t="s">
        <v>77</v>
      </c>
      <c r="M2728">
        <f>VLOOKUP(L2728,Key!$A$1:$C$73,2,FALSE)</f>
        <v>43.036900000000003</v>
      </c>
      <c r="N2728">
        <f>VLOOKUP(L2728,Key!$A$1:$C$73,3,FALSE)</f>
        <v>-87.89667</v>
      </c>
      <c r="O2728">
        <v>26</v>
      </c>
      <c r="P2728">
        <v>3</v>
      </c>
      <c r="Q2728">
        <v>3.9</v>
      </c>
      <c r="R2728">
        <v>3.7</v>
      </c>
      <c r="S2728">
        <v>156</v>
      </c>
      <c r="T2728">
        <f t="shared" si="378"/>
        <v>-1</v>
      </c>
      <c r="U2728" s="1">
        <v>42833</v>
      </c>
      <c r="V2728" s="13">
        <f t="shared" si="379"/>
        <v>42826</v>
      </c>
      <c r="W2728" s="14">
        <f t="shared" si="380"/>
        <v>42833</v>
      </c>
      <c r="X2728" s="1" t="str">
        <f t="shared" si="381"/>
        <v>Saturday</v>
      </c>
      <c r="Y2728" s="2">
        <v>0.65206018518518516</v>
      </c>
      <c r="Z2728" s="2">
        <f t="shared" si="382"/>
        <v>0.66666666666666663</v>
      </c>
      <c r="AA2728">
        <f>1</f>
        <v>1</v>
      </c>
      <c r="AB2728" s="1">
        <v>42833</v>
      </c>
      <c r="AC2728" s="13">
        <f t="shared" si="383"/>
        <v>42826</v>
      </c>
      <c r="AD2728" s="14">
        <f t="shared" si="384"/>
        <v>42833</v>
      </c>
      <c r="AE2728" s="1" t="str">
        <f t="shared" si="385"/>
        <v>Saturday</v>
      </c>
      <c r="AF2728" s="2">
        <v>0.66951388888888885</v>
      </c>
      <c r="AG2728" s="2">
        <f t="shared" si="386"/>
        <v>0.66666666666666663</v>
      </c>
      <c r="AH2728" t="s">
        <v>23</v>
      </c>
    </row>
    <row r="2729" spans="1:34" x14ac:dyDescent="0.25">
      <c r="A2729">
        <v>1569909</v>
      </c>
      <c r="B2729" t="s">
        <v>54</v>
      </c>
      <c r="E2729">
        <v>53714</v>
      </c>
      <c r="F2729" t="s">
        <v>20</v>
      </c>
      <c r="G2729" t="s">
        <v>55</v>
      </c>
      <c r="H2729">
        <v>5518</v>
      </c>
      <c r="I2729" t="s">
        <v>94</v>
      </c>
      <c r="J2729">
        <f>VLOOKUP(I2729,Key!$A$1:$C$73,2,FALSE)</f>
        <v>43.020020000000002</v>
      </c>
      <c r="K2729">
        <f>VLOOKUP(I2729,Key!$A$1:$C$73,3,FALSE)</f>
        <v>-87.912540000000007</v>
      </c>
      <c r="L2729" t="s">
        <v>94</v>
      </c>
      <c r="M2729">
        <f>VLOOKUP(L2729,Key!$A$1:$C$73,2,FALSE)</f>
        <v>43.020020000000002</v>
      </c>
      <c r="N2729">
        <f>VLOOKUP(L2729,Key!$A$1:$C$73,3,FALSE)</f>
        <v>-87.912540000000007</v>
      </c>
      <c r="O2729">
        <v>55</v>
      </c>
      <c r="P2729">
        <v>6</v>
      </c>
      <c r="Q2729">
        <v>8.3000000000000007</v>
      </c>
      <c r="R2729">
        <v>7.8</v>
      </c>
      <c r="S2729">
        <v>330</v>
      </c>
      <c r="T2729">
        <f t="shared" si="378"/>
        <v>-1</v>
      </c>
      <c r="U2729" s="1">
        <v>42833</v>
      </c>
      <c r="V2729" s="13">
        <f t="shared" si="379"/>
        <v>42826</v>
      </c>
      <c r="W2729" s="14">
        <f t="shared" si="380"/>
        <v>42833</v>
      </c>
      <c r="X2729" s="1" t="str">
        <f t="shared" si="381"/>
        <v>Saturday</v>
      </c>
      <c r="Y2729" s="2">
        <v>0.65241898148148147</v>
      </c>
      <c r="Z2729" s="2">
        <f t="shared" si="382"/>
        <v>0.66666666666666663</v>
      </c>
      <c r="AA2729">
        <f>1</f>
        <v>1</v>
      </c>
      <c r="AB2729" s="1">
        <v>42833</v>
      </c>
      <c r="AC2729" s="13">
        <f t="shared" si="383"/>
        <v>42826</v>
      </c>
      <c r="AD2729" s="14">
        <f t="shared" si="384"/>
        <v>42833</v>
      </c>
      <c r="AE2729" s="1" t="str">
        <f t="shared" si="385"/>
        <v>Saturday</v>
      </c>
      <c r="AF2729" s="2">
        <v>0.69039351851851849</v>
      </c>
      <c r="AG2729" s="2">
        <f t="shared" si="386"/>
        <v>0.70833333333333326</v>
      </c>
      <c r="AH2729" t="s">
        <v>25</v>
      </c>
    </row>
    <row r="2730" spans="1:34" x14ac:dyDescent="0.25">
      <c r="A2730">
        <v>1570039</v>
      </c>
      <c r="B2730" t="s">
        <v>54</v>
      </c>
      <c r="E2730">
        <v>52404</v>
      </c>
      <c r="F2730" t="s">
        <v>20</v>
      </c>
      <c r="G2730" t="s">
        <v>55</v>
      </c>
      <c r="H2730">
        <v>5432</v>
      </c>
      <c r="I2730" t="s">
        <v>39</v>
      </c>
      <c r="J2730">
        <f>VLOOKUP(I2730,Key!$A$1:$C$73,2,FALSE)</f>
        <v>43.031480000000002</v>
      </c>
      <c r="K2730">
        <f>VLOOKUP(I2730,Key!$A$1:$C$73,3,FALSE)</f>
        <v>-87.908169999999998</v>
      </c>
      <c r="L2730" t="s">
        <v>39</v>
      </c>
      <c r="M2730">
        <f>VLOOKUP(L2730,Key!$A$1:$C$73,2,FALSE)</f>
        <v>43.031480000000002</v>
      </c>
      <c r="N2730">
        <f>VLOOKUP(L2730,Key!$A$1:$C$73,3,FALSE)</f>
        <v>-87.908169999999998</v>
      </c>
      <c r="O2730">
        <v>61</v>
      </c>
      <c r="P2730">
        <v>6</v>
      </c>
      <c r="Q2730">
        <v>9.1999999999999993</v>
      </c>
      <c r="R2730">
        <v>8.6999999999999993</v>
      </c>
      <c r="S2730">
        <v>366</v>
      </c>
      <c r="T2730">
        <f t="shared" si="378"/>
        <v>-1</v>
      </c>
      <c r="U2730" s="1">
        <v>42833</v>
      </c>
      <c r="V2730" s="13">
        <f t="shared" si="379"/>
        <v>42826</v>
      </c>
      <c r="W2730" s="14">
        <f t="shared" si="380"/>
        <v>42833</v>
      </c>
      <c r="X2730" s="1" t="str">
        <f t="shared" si="381"/>
        <v>Saturday</v>
      </c>
      <c r="Y2730" s="2">
        <v>0.66472222222222221</v>
      </c>
      <c r="Z2730" s="2">
        <f t="shared" si="382"/>
        <v>0.66666666666666663</v>
      </c>
      <c r="AA2730">
        <f>1</f>
        <v>1</v>
      </c>
      <c r="AB2730" s="1">
        <v>42833</v>
      </c>
      <c r="AC2730" s="13">
        <f t="shared" si="383"/>
        <v>42826</v>
      </c>
      <c r="AD2730" s="14">
        <f t="shared" si="384"/>
        <v>42833</v>
      </c>
      <c r="AE2730" s="1" t="str">
        <f t="shared" si="385"/>
        <v>Saturday</v>
      </c>
      <c r="AF2730" s="2">
        <v>0.7074421296296296</v>
      </c>
      <c r="AG2730" s="2">
        <f t="shared" si="386"/>
        <v>0.70833333333333326</v>
      </c>
      <c r="AH2730" t="s">
        <v>25</v>
      </c>
    </row>
    <row r="2731" spans="1:34" x14ac:dyDescent="0.25">
      <c r="A2731">
        <v>1570039</v>
      </c>
      <c r="B2731" t="s">
        <v>54</v>
      </c>
      <c r="E2731">
        <v>52404</v>
      </c>
      <c r="F2731" t="s">
        <v>20</v>
      </c>
      <c r="G2731" t="s">
        <v>55</v>
      </c>
      <c r="H2731">
        <v>202</v>
      </c>
      <c r="I2731" t="s">
        <v>39</v>
      </c>
      <c r="J2731">
        <f>VLOOKUP(I2731,Key!$A$1:$C$73,2,FALSE)</f>
        <v>43.031480000000002</v>
      </c>
      <c r="K2731">
        <f>VLOOKUP(I2731,Key!$A$1:$C$73,3,FALSE)</f>
        <v>-87.908169999999998</v>
      </c>
      <c r="L2731" t="s">
        <v>39</v>
      </c>
      <c r="M2731">
        <f>VLOOKUP(L2731,Key!$A$1:$C$73,2,FALSE)</f>
        <v>43.031480000000002</v>
      </c>
      <c r="N2731">
        <f>VLOOKUP(L2731,Key!$A$1:$C$73,3,FALSE)</f>
        <v>-87.908169999999998</v>
      </c>
      <c r="O2731">
        <v>59</v>
      </c>
      <c r="P2731">
        <v>6</v>
      </c>
      <c r="Q2731">
        <v>8.9</v>
      </c>
      <c r="R2731">
        <v>8.4</v>
      </c>
      <c r="S2731">
        <v>354</v>
      </c>
      <c r="T2731">
        <f t="shared" si="378"/>
        <v>-1</v>
      </c>
      <c r="U2731" s="1">
        <v>42833</v>
      </c>
      <c r="V2731" s="13">
        <f t="shared" si="379"/>
        <v>42826</v>
      </c>
      <c r="W2731" s="14">
        <f t="shared" si="380"/>
        <v>42833</v>
      </c>
      <c r="X2731" s="1" t="str">
        <f t="shared" si="381"/>
        <v>Saturday</v>
      </c>
      <c r="Y2731" s="2">
        <v>0.66645833333333326</v>
      </c>
      <c r="Z2731" s="2">
        <f t="shared" si="382"/>
        <v>0.66666666666666663</v>
      </c>
      <c r="AA2731">
        <f>1</f>
        <v>1</v>
      </c>
      <c r="AB2731" s="1">
        <v>42833</v>
      </c>
      <c r="AC2731" s="13">
        <f t="shared" si="383"/>
        <v>42826</v>
      </c>
      <c r="AD2731" s="14">
        <f t="shared" si="384"/>
        <v>42833</v>
      </c>
      <c r="AE2731" s="1" t="str">
        <f t="shared" si="385"/>
        <v>Saturday</v>
      </c>
      <c r="AF2731" s="2">
        <v>0.70716435185185189</v>
      </c>
      <c r="AG2731" s="2">
        <f t="shared" si="386"/>
        <v>0.70833333333333326</v>
      </c>
      <c r="AH2731" t="s">
        <v>25</v>
      </c>
    </row>
    <row r="2732" spans="1:34" x14ac:dyDescent="0.25">
      <c r="A2732">
        <v>1570143</v>
      </c>
      <c r="B2732" t="s">
        <v>54</v>
      </c>
      <c r="E2732">
        <v>55902</v>
      </c>
      <c r="F2732" t="s">
        <v>20</v>
      </c>
      <c r="G2732" t="s">
        <v>55</v>
      </c>
      <c r="H2732">
        <v>11098</v>
      </c>
      <c r="I2732" t="s">
        <v>62</v>
      </c>
      <c r="J2732">
        <f>VLOOKUP(I2732,Key!$A$1:$C$73,2,FALSE)</f>
        <v>43.052460000000004</v>
      </c>
      <c r="K2732">
        <f>VLOOKUP(I2732,Key!$A$1:$C$73,3,FALSE)</f>
        <v>-87.891000000000005</v>
      </c>
      <c r="L2732" t="s">
        <v>60</v>
      </c>
      <c r="M2732">
        <f>VLOOKUP(L2732,Key!$A$1:$C$73,2,FALSE)</f>
        <v>43.046570000000003</v>
      </c>
      <c r="N2732">
        <f>VLOOKUP(L2732,Key!$A$1:$C$73,3,FALSE)</f>
        <v>-87.908720000000002</v>
      </c>
      <c r="O2732">
        <v>37</v>
      </c>
      <c r="P2732">
        <v>6</v>
      </c>
      <c r="Q2732">
        <v>5.6</v>
      </c>
      <c r="R2732">
        <v>5.3</v>
      </c>
      <c r="S2732">
        <v>222</v>
      </c>
      <c r="T2732">
        <f t="shared" si="378"/>
        <v>-1</v>
      </c>
      <c r="U2732" s="1">
        <v>42833</v>
      </c>
      <c r="V2732" s="13">
        <f t="shared" si="379"/>
        <v>42826</v>
      </c>
      <c r="W2732" s="14">
        <f t="shared" si="380"/>
        <v>42833</v>
      </c>
      <c r="X2732" s="1" t="str">
        <f t="shared" si="381"/>
        <v>Saturday</v>
      </c>
      <c r="Y2732" s="2">
        <v>0.67680555555555555</v>
      </c>
      <c r="Z2732" s="2">
        <f t="shared" si="382"/>
        <v>0.66666666666666663</v>
      </c>
      <c r="AA2732">
        <f>1</f>
        <v>1</v>
      </c>
      <c r="AB2732" s="1">
        <v>42833</v>
      </c>
      <c r="AC2732" s="13">
        <f t="shared" si="383"/>
        <v>42826</v>
      </c>
      <c r="AD2732" s="14">
        <f t="shared" si="384"/>
        <v>42833</v>
      </c>
      <c r="AE2732" s="1" t="str">
        <f t="shared" si="385"/>
        <v>Saturday</v>
      </c>
      <c r="AF2732" s="2">
        <v>0.70276620370370368</v>
      </c>
      <c r="AG2732" s="2">
        <f t="shared" si="386"/>
        <v>0.70833333333333326</v>
      </c>
      <c r="AH2732" t="s">
        <v>23</v>
      </c>
    </row>
    <row r="2733" spans="1:34" x14ac:dyDescent="0.25">
      <c r="A2733">
        <v>1570178</v>
      </c>
      <c r="B2733" t="s">
        <v>54</v>
      </c>
      <c r="E2733">
        <v>60068</v>
      </c>
      <c r="F2733" t="s">
        <v>20</v>
      </c>
      <c r="G2733" t="s">
        <v>55</v>
      </c>
      <c r="H2733">
        <v>5522</v>
      </c>
      <c r="I2733" t="s">
        <v>34</v>
      </c>
      <c r="J2733">
        <f>VLOOKUP(I2733,Key!$A$1:$C$73,2,FALSE)</f>
        <v>43.05097</v>
      </c>
      <c r="K2733">
        <f>VLOOKUP(I2733,Key!$A$1:$C$73,3,FALSE)</f>
        <v>-87.906440000000003</v>
      </c>
      <c r="L2733" t="s">
        <v>52</v>
      </c>
      <c r="M2733">
        <f>VLOOKUP(L2733,Key!$A$1:$C$73,2,FALSE)</f>
        <v>43.042490000000001</v>
      </c>
      <c r="N2733">
        <f>VLOOKUP(L2733,Key!$A$1:$C$73,3,FALSE)</f>
        <v>-87.909959999999998</v>
      </c>
      <c r="O2733">
        <v>23</v>
      </c>
      <c r="P2733">
        <v>3</v>
      </c>
      <c r="Q2733">
        <v>3.5</v>
      </c>
      <c r="R2733">
        <v>3.3</v>
      </c>
      <c r="S2733">
        <v>138</v>
      </c>
      <c r="T2733">
        <f t="shared" si="378"/>
        <v>-1</v>
      </c>
      <c r="U2733" s="1">
        <v>42833</v>
      </c>
      <c r="V2733" s="13">
        <f t="shared" si="379"/>
        <v>42826</v>
      </c>
      <c r="W2733" s="14">
        <f t="shared" si="380"/>
        <v>42833</v>
      </c>
      <c r="X2733" s="1" t="str">
        <f t="shared" si="381"/>
        <v>Saturday</v>
      </c>
      <c r="Y2733" s="2">
        <v>0.68174768518518514</v>
      </c>
      <c r="Z2733" s="2">
        <f t="shared" si="382"/>
        <v>0.66666666666666663</v>
      </c>
      <c r="AA2733">
        <f>1</f>
        <v>1</v>
      </c>
      <c r="AB2733" s="1">
        <v>42833</v>
      </c>
      <c r="AC2733" s="13">
        <f t="shared" si="383"/>
        <v>42826</v>
      </c>
      <c r="AD2733" s="14">
        <f t="shared" si="384"/>
        <v>42833</v>
      </c>
      <c r="AE2733" s="1" t="str">
        <f t="shared" si="385"/>
        <v>Saturday</v>
      </c>
      <c r="AF2733" s="2">
        <v>0.69751157407407405</v>
      </c>
      <c r="AG2733" s="2">
        <f t="shared" si="386"/>
        <v>0.70833333333333326</v>
      </c>
      <c r="AH2733" t="s">
        <v>23</v>
      </c>
    </row>
    <row r="2734" spans="1:34" x14ac:dyDescent="0.25">
      <c r="A2734">
        <v>1570181</v>
      </c>
      <c r="B2734" t="s">
        <v>54</v>
      </c>
      <c r="E2734">
        <v>60068</v>
      </c>
      <c r="F2734" t="s">
        <v>20</v>
      </c>
      <c r="G2734" t="s">
        <v>55</v>
      </c>
      <c r="H2734">
        <v>5564</v>
      </c>
      <c r="I2734" t="s">
        <v>34</v>
      </c>
      <c r="J2734">
        <f>VLOOKUP(I2734,Key!$A$1:$C$73,2,FALSE)</f>
        <v>43.05097</v>
      </c>
      <c r="K2734">
        <f>VLOOKUP(I2734,Key!$A$1:$C$73,3,FALSE)</f>
        <v>-87.906440000000003</v>
      </c>
      <c r="L2734" t="s">
        <v>52</v>
      </c>
      <c r="M2734">
        <f>VLOOKUP(L2734,Key!$A$1:$C$73,2,FALSE)</f>
        <v>43.042490000000001</v>
      </c>
      <c r="N2734">
        <f>VLOOKUP(L2734,Key!$A$1:$C$73,3,FALSE)</f>
        <v>-87.909959999999998</v>
      </c>
      <c r="O2734">
        <v>22</v>
      </c>
      <c r="P2734">
        <v>3</v>
      </c>
      <c r="Q2734">
        <v>3.3</v>
      </c>
      <c r="R2734">
        <v>3.1</v>
      </c>
      <c r="S2734">
        <v>132</v>
      </c>
      <c r="T2734">
        <f t="shared" si="378"/>
        <v>-1</v>
      </c>
      <c r="U2734" s="1">
        <v>42833</v>
      </c>
      <c r="V2734" s="13">
        <f t="shared" si="379"/>
        <v>42826</v>
      </c>
      <c r="W2734" s="14">
        <f t="shared" si="380"/>
        <v>42833</v>
      </c>
      <c r="X2734" s="1" t="str">
        <f t="shared" si="381"/>
        <v>Saturday</v>
      </c>
      <c r="Y2734" s="2">
        <v>0.6821990740740741</v>
      </c>
      <c r="Z2734" s="2">
        <f t="shared" si="382"/>
        <v>0.66666666666666663</v>
      </c>
      <c r="AA2734">
        <f>1</f>
        <v>1</v>
      </c>
      <c r="AB2734" s="1">
        <v>42833</v>
      </c>
      <c r="AC2734" s="13">
        <f t="shared" si="383"/>
        <v>42826</v>
      </c>
      <c r="AD2734" s="14">
        <f t="shared" si="384"/>
        <v>42833</v>
      </c>
      <c r="AE2734" s="1" t="str">
        <f t="shared" si="385"/>
        <v>Saturday</v>
      </c>
      <c r="AF2734" s="2">
        <v>0.69754629629629628</v>
      </c>
      <c r="AG2734" s="2">
        <f t="shared" si="386"/>
        <v>0.70833333333333326</v>
      </c>
      <c r="AH2734" t="s">
        <v>23</v>
      </c>
    </row>
    <row r="2735" spans="1:34" x14ac:dyDescent="0.25">
      <c r="A2735">
        <v>1570201</v>
      </c>
      <c r="B2735" t="s">
        <v>54</v>
      </c>
      <c r="E2735">
        <v>92078</v>
      </c>
      <c r="F2735" t="s">
        <v>20</v>
      </c>
      <c r="G2735" t="s">
        <v>55</v>
      </c>
      <c r="H2735">
        <v>5575</v>
      </c>
      <c r="I2735" t="s">
        <v>28</v>
      </c>
      <c r="J2735">
        <f>VLOOKUP(I2735,Key!$A$1:$C$73,2,FALSE)</f>
        <v>43.038580000000003</v>
      </c>
      <c r="K2735">
        <f>VLOOKUP(I2735,Key!$A$1:$C$73,3,FALSE)</f>
        <v>-87.90934</v>
      </c>
      <c r="L2735" t="s">
        <v>71</v>
      </c>
      <c r="M2735">
        <f>VLOOKUP(L2735,Key!$A$1:$C$73,2,FALSE)</f>
        <v>43.060079999999999</v>
      </c>
      <c r="N2735">
        <f>VLOOKUP(L2735,Key!$A$1:$C$73,3,FALSE)</f>
        <v>-88.027349999999998</v>
      </c>
      <c r="O2735">
        <v>70</v>
      </c>
      <c r="P2735">
        <v>9</v>
      </c>
      <c r="Q2735">
        <v>10.5</v>
      </c>
      <c r="R2735">
        <v>10</v>
      </c>
      <c r="S2735">
        <v>420</v>
      </c>
      <c r="T2735">
        <f t="shared" si="378"/>
        <v>-1</v>
      </c>
      <c r="U2735" s="1">
        <v>42833</v>
      </c>
      <c r="V2735" s="13">
        <f t="shared" si="379"/>
        <v>42826</v>
      </c>
      <c r="W2735" s="14">
        <f t="shared" si="380"/>
        <v>42833</v>
      </c>
      <c r="X2735" s="1" t="str">
        <f t="shared" si="381"/>
        <v>Saturday</v>
      </c>
      <c r="Y2735" s="2">
        <v>0.68450231481481483</v>
      </c>
      <c r="Z2735" s="2">
        <f t="shared" si="382"/>
        <v>0.66666666666666663</v>
      </c>
      <c r="AA2735">
        <f>1</f>
        <v>1</v>
      </c>
      <c r="AB2735" s="1">
        <v>42833</v>
      </c>
      <c r="AC2735" s="13">
        <f t="shared" si="383"/>
        <v>42826</v>
      </c>
      <c r="AD2735" s="14">
        <f t="shared" si="384"/>
        <v>42833</v>
      </c>
      <c r="AE2735" s="1" t="str">
        <f t="shared" si="385"/>
        <v>Saturday</v>
      </c>
      <c r="AF2735" s="2">
        <v>0.73268518518518511</v>
      </c>
      <c r="AG2735" s="2">
        <f t="shared" si="386"/>
        <v>0.75</v>
      </c>
      <c r="AH2735" t="s">
        <v>23</v>
      </c>
    </row>
    <row r="2736" spans="1:34" x14ac:dyDescent="0.25">
      <c r="A2736">
        <v>1569518</v>
      </c>
      <c r="B2736" t="s">
        <v>54</v>
      </c>
      <c r="E2736">
        <v>55044</v>
      </c>
      <c r="F2736" t="s">
        <v>20</v>
      </c>
      <c r="G2736" t="s">
        <v>55</v>
      </c>
      <c r="H2736">
        <v>5433</v>
      </c>
      <c r="I2736" t="s">
        <v>36</v>
      </c>
      <c r="J2736">
        <f>VLOOKUP(I2736,Key!$A$1:$C$73,2,FALSE)</f>
        <v>43.03519</v>
      </c>
      <c r="K2736">
        <f>VLOOKUP(I2736,Key!$A$1:$C$73,3,FALSE)</f>
        <v>-87.907390000000007</v>
      </c>
      <c r="L2736" t="s">
        <v>84</v>
      </c>
      <c r="M2736">
        <f>VLOOKUP(L2736,Key!$A$1:$C$73,2,FALSE)</f>
        <v>43.040154000000001</v>
      </c>
      <c r="N2736">
        <f>VLOOKUP(L2736,Key!$A$1:$C$73,3,FALSE)</f>
        <v>-87.932113000000001</v>
      </c>
      <c r="O2736">
        <v>23</v>
      </c>
      <c r="P2736">
        <v>3</v>
      </c>
      <c r="Q2736">
        <v>3.5</v>
      </c>
      <c r="R2736">
        <v>3.3</v>
      </c>
      <c r="S2736">
        <v>138</v>
      </c>
      <c r="T2736">
        <f t="shared" si="378"/>
        <v>-1</v>
      </c>
      <c r="U2736" s="1">
        <v>42833</v>
      </c>
      <c r="V2736" s="13">
        <f t="shared" si="379"/>
        <v>42826</v>
      </c>
      <c r="W2736" s="14">
        <f t="shared" si="380"/>
        <v>42833</v>
      </c>
      <c r="X2736" s="1" t="str">
        <f t="shared" si="381"/>
        <v>Saturday</v>
      </c>
      <c r="Y2736" s="2">
        <v>0.68851851851851853</v>
      </c>
      <c r="Z2736" s="2">
        <f t="shared" si="382"/>
        <v>0.70833333333333326</v>
      </c>
      <c r="AA2736">
        <f>1</f>
        <v>1</v>
      </c>
      <c r="AB2736" s="1">
        <v>42833</v>
      </c>
      <c r="AC2736" s="13">
        <f t="shared" si="383"/>
        <v>42826</v>
      </c>
      <c r="AD2736" s="14">
        <f t="shared" si="384"/>
        <v>42833</v>
      </c>
      <c r="AE2736" s="1" t="str">
        <f t="shared" si="385"/>
        <v>Saturday</v>
      </c>
      <c r="AF2736" s="2">
        <v>0.70476851851851852</v>
      </c>
      <c r="AG2736" s="2">
        <f t="shared" si="386"/>
        <v>0.70833333333333326</v>
      </c>
      <c r="AH2736" t="s">
        <v>23</v>
      </c>
    </row>
    <row r="2737" spans="1:34" x14ac:dyDescent="0.25">
      <c r="A2737">
        <v>1512123</v>
      </c>
      <c r="B2737" t="s">
        <v>54</v>
      </c>
      <c r="E2737">
        <v>53204</v>
      </c>
      <c r="F2737" t="s">
        <v>20</v>
      </c>
      <c r="G2737" t="s">
        <v>55</v>
      </c>
      <c r="H2737">
        <v>108</v>
      </c>
      <c r="I2737" t="s">
        <v>86</v>
      </c>
      <c r="J2737">
        <f>VLOOKUP(I2737,Key!$A$1:$C$73,2,FALSE)</f>
        <v>43.052549999999997</v>
      </c>
      <c r="K2737">
        <f>VLOOKUP(I2737,Key!$A$1:$C$73,3,FALSE)</f>
        <v>-87.909329999999997</v>
      </c>
      <c r="L2737" t="s">
        <v>34</v>
      </c>
      <c r="M2737">
        <f>VLOOKUP(L2737,Key!$A$1:$C$73,2,FALSE)</f>
        <v>43.05097</v>
      </c>
      <c r="N2737">
        <f>VLOOKUP(L2737,Key!$A$1:$C$73,3,FALSE)</f>
        <v>-87.906440000000003</v>
      </c>
      <c r="O2737">
        <v>32</v>
      </c>
      <c r="P2737">
        <v>3</v>
      </c>
      <c r="Q2737">
        <v>4.8</v>
      </c>
      <c r="R2737">
        <v>4.5999999999999996</v>
      </c>
      <c r="S2737">
        <v>192</v>
      </c>
      <c r="T2737">
        <f t="shared" si="378"/>
        <v>-1</v>
      </c>
      <c r="U2737" s="1">
        <v>42833</v>
      </c>
      <c r="V2737" s="13">
        <f t="shared" si="379"/>
        <v>42826</v>
      </c>
      <c r="W2737" s="14">
        <f t="shared" si="380"/>
        <v>42833</v>
      </c>
      <c r="X2737" s="1" t="str">
        <f t="shared" si="381"/>
        <v>Saturday</v>
      </c>
      <c r="Y2737" s="2">
        <v>0.70072916666666663</v>
      </c>
      <c r="Z2737" s="2">
        <f t="shared" si="382"/>
        <v>0.70833333333333326</v>
      </c>
      <c r="AA2737">
        <f>1</f>
        <v>1</v>
      </c>
      <c r="AB2737" s="1">
        <v>42833</v>
      </c>
      <c r="AC2737" s="13">
        <f t="shared" si="383"/>
        <v>42826</v>
      </c>
      <c r="AD2737" s="14">
        <f t="shared" si="384"/>
        <v>42833</v>
      </c>
      <c r="AE2737" s="1" t="str">
        <f t="shared" si="385"/>
        <v>Saturday</v>
      </c>
      <c r="AF2737" s="2">
        <v>0.72320601851851851</v>
      </c>
      <c r="AG2737" s="2">
        <f t="shared" si="386"/>
        <v>0.70833333333333326</v>
      </c>
      <c r="AH2737" t="s">
        <v>23</v>
      </c>
    </row>
    <row r="2738" spans="1:34" x14ac:dyDescent="0.25">
      <c r="A2738">
        <v>1570404</v>
      </c>
      <c r="B2738" t="s">
        <v>54</v>
      </c>
      <c r="E2738">
        <v>53220</v>
      </c>
      <c r="F2738" t="s">
        <v>20</v>
      </c>
      <c r="G2738" t="s">
        <v>55</v>
      </c>
      <c r="H2738">
        <v>342</v>
      </c>
      <c r="I2738" t="s">
        <v>77</v>
      </c>
      <c r="J2738">
        <f>VLOOKUP(I2738,Key!$A$1:$C$73,2,FALSE)</f>
        <v>43.036900000000003</v>
      </c>
      <c r="K2738">
        <f>VLOOKUP(I2738,Key!$A$1:$C$73,3,FALSE)</f>
        <v>-87.89667</v>
      </c>
      <c r="L2738" t="s">
        <v>77</v>
      </c>
      <c r="M2738">
        <f>VLOOKUP(L2738,Key!$A$1:$C$73,2,FALSE)</f>
        <v>43.036900000000003</v>
      </c>
      <c r="N2738">
        <f>VLOOKUP(L2738,Key!$A$1:$C$73,3,FALSE)</f>
        <v>-87.89667</v>
      </c>
      <c r="O2738">
        <v>20</v>
      </c>
      <c r="P2738">
        <v>3</v>
      </c>
      <c r="Q2738">
        <v>3</v>
      </c>
      <c r="R2738">
        <v>2.9</v>
      </c>
      <c r="S2738">
        <v>120</v>
      </c>
      <c r="T2738">
        <f t="shared" si="378"/>
        <v>-1</v>
      </c>
      <c r="U2738" s="1">
        <v>42833</v>
      </c>
      <c r="V2738" s="13">
        <f t="shared" si="379"/>
        <v>42826</v>
      </c>
      <c r="W2738" s="14">
        <f t="shared" si="380"/>
        <v>42833</v>
      </c>
      <c r="X2738" s="1" t="str">
        <f t="shared" si="381"/>
        <v>Saturday</v>
      </c>
      <c r="Y2738" s="2">
        <v>0.71812500000000001</v>
      </c>
      <c r="Z2738" s="2">
        <f t="shared" si="382"/>
        <v>0.70833333333333326</v>
      </c>
      <c r="AA2738">
        <f>1</f>
        <v>1</v>
      </c>
      <c r="AB2738" s="1">
        <v>42833</v>
      </c>
      <c r="AC2738" s="13">
        <f t="shared" si="383"/>
        <v>42826</v>
      </c>
      <c r="AD2738" s="14">
        <f t="shared" si="384"/>
        <v>42833</v>
      </c>
      <c r="AE2738" s="1" t="str">
        <f t="shared" si="385"/>
        <v>Saturday</v>
      </c>
      <c r="AF2738" s="2">
        <v>0.73236111111111113</v>
      </c>
      <c r="AG2738" s="2">
        <f t="shared" si="386"/>
        <v>0.75</v>
      </c>
      <c r="AH2738" t="s">
        <v>25</v>
      </c>
    </row>
    <row r="2739" spans="1:34" x14ac:dyDescent="0.25">
      <c r="A2739">
        <v>1570424</v>
      </c>
      <c r="B2739" t="s">
        <v>54</v>
      </c>
      <c r="E2739">
        <v>53402</v>
      </c>
      <c r="F2739" t="s">
        <v>20</v>
      </c>
      <c r="G2739" t="s">
        <v>55</v>
      </c>
      <c r="H2739">
        <v>5418</v>
      </c>
      <c r="I2739" t="s">
        <v>84</v>
      </c>
      <c r="J2739">
        <f>VLOOKUP(I2739,Key!$A$1:$C$73,2,FALSE)</f>
        <v>43.040154000000001</v>
      </c>
      <c r="K2739">
        <f>VLOOKUP(I2739,Key!$A$1:$C$73,3,FALSE)</f>
        <v>-87.932113000000001</v>
      </c>
      <c r="L2739" t="s">
        <v>42</v>
      </c>
      <c r="M2739">
        <f>VLOOKUP(L2739,Key!$A$1:$C$73,2,FALSE)</f>
        <v>43.038719999999998</v>
      </c>
      <c r="N2739">
        <f>VLOOKUP(L2739,Key!$A$1:$C$73,3,FALSE)</f>
        <v>-87.905339999999995</v>
      </c>
      <c r="O2739">
        <v>25</v>
      </c>
      <c r="P2739">
        <v>3</v>
      </c>
      <c r="Q2739">
        <v>3.8</v>
      </c>
      <c r="R2739">
        <v>3.6</v>
      </c>
      <c r="S2739">
        <v>150</v>
      </c>
      <c r="T2739">
        <f t="shared" si="378"/>
        <v>-1</v>
      </c>
      <c r="U2739" s="1">
        <v>42833</v>
      </c>
      <c r="V2739" s="13">
        <f t="shared" si="379"/>
        <v>42826</v>
      </c>
      <c r="W2739" s="14">
        <f t="shared" si="380"/>
        <v>42833</v>
      </c>
      <c r="X2739" s="1" t="str">
        <f t="shared" si="381"/>
        <v>Saturday</v>
      </c>
      <c r="Y2739" s="2">
        <v>0.72053240740740743</v>
      </c>
      <c r="Z2739" s="2">
        <f t="shared" si="382"/>
        <v>0.70833333333333326</v>
      </c>
      <c r="AA2739">
        <f>1</f>
        <v>1</v>
      </c>
      <c r="AB2739" s="1">
        <v>42833</v>
      </c>
      <c r="AC2739" s="13">
        <f t="shared" si="383"/>
        <v>42826</v>
      </c>
      <c r="AD2739" s="14">
        <f t="shared" si="384"/>
        <v>42833</v>
      </c>
      <c r="AE2739" s="1" t="str">
        <f t="shared" si="385"/>
        <v>Saturday</v>
      </c>
      <c r="AF2739" s="2">
        <v>0.73768518518518522</v>
      </c>
      <c r="AG2739" s="2">
        <f t="shared" si="386"/>
        <v>0.75</v>
      </c>
      <c r="AH2739" t="s">
        <v>23</v>
      </c>
    </row>
    <row r="2740" spans="1:34" x14ac:dyDescent="0.25">
      <c r="A2740">
        <v>1570307</v>
      </c>
      <c r="B2740" t="s">
        <v>54</v>
      </c>
      <c r="E2740">
        <v>53154</v>
      </c>
      <c r="F2740" t="s">
        <v>20</v>
      </c>
      <c r="G2740" t="s">
        <v>55</v>
      </c>
      <c r="H2740">
        <v>11136</v>
      </c>
      <c r="I2740" t="s">
        <v>81</v>
      </c>
      <c r="J2740">
        <f>VLOOKUP(I2740,Key!$A$1:$C$73,2,FALSE)</f>
        <v>43.058010000000003</v>
      </c>
      <c r="K2740">
        <f>VLOOKUP(I2740,Key!$A$1:$C$73,3,FALSE)</f>
        <v>-87.877300000000005</v>
      </c>
      <c r="L2740" t="s">
        <v>44</v>
      </c>
      <c r="M2740">
        <f>VLOOKUP(L2740,Key!$A$1:$C$73,2,FALSE)</f>
        <v>43.03886</v>
      </c>
      <c r="N2740">
        <f>VLOOKUP(L2740,Key!$A$1:$C$73,3,FALSE)</f>
        <v>-87.902720000000002</v>
      </c>
      <c r="O2740">
        <v>23</v>
      </c>
      <c r="P2740">
        <v>3</v>
      </c>
      <c r="Q2740">
        <v>3.5</v>
      </c>
      <c r="R2740">
        <v>3.3</v>
      </c>
      <c r="S2740">
        <v>138</v>
      </c>
      <c r="T2740">
        <f t="shared" si="378"/>
        <v>-1</v>
      </c>
      <c r="U2740" s="1">
        <v>42833</v>
      </c>
      <c r="V2740" s="13">
        <f t="shared" si="379"/>
        <v>42826</v>
      </c>
      <c r="W2740" s="14">
        <f t="shared" si="380"/>
        <v>42833</v>
      </c>
      <c r="X2740" s="1" t="str">
        <f t="shared" si="381"/>
        <v>Saturday</v>
      </c>
      <c r="Y2740" s="2">
        <v>0.72719907407407414</v>
      </c>
      <c r="Z2740" s="2">
        <f t="shared" si="382"/>
        <v>0.70833333333333326</v>
      </c>
      <c r="AA2740">
        <f>1</f>
        <v>1</v>
      </c>
      <c r="AB2740" s="1">
        <v>42833</v>
      </c>
      <c r="AC2740" s="13">
        <f t="shared" si="383"/>
        <v>42826</v>
      </c>
      <c r="AD2740" s="14">
        <f t="shared" si="384"/>
        <v>42833</v>
      </c>
      <c r="AE2740" s="1" t="str">
        <f t="shared" si="385"/>
        <v>Saturday</v>
      </c>
      <c r="AF2740" s="2">
        <v>0.74368055555555557</v>
      </c>
      <c r="AG2740" s="2">
        <f t="shared" si="386"/>
        <v>0.75</v>
      </c>
      <c r="AH2740" t="s">
        <v>23</v>
      </c>
    </row>
    <row r="2741" spans="1:34" x14ac:dyDescent="0.25">
      <c r="A2741">
        <v>1570313</v>
      </c>
      <c r="B2741" t="s">
        <v>54</v>
      </c>
      <c r="E2741">
        <v>53217</v>
      </c>
      <c r="F2741" t="s">
        <v>20</v>
      </c>
      <c r="G2741" t="s">
        <v>55</v>
      </c>
      <c r="H2741">
        <v>11000</v>
      </c>
      <c r="I2741" t="s">
        <v>81</v>
      </c>
      <c r="J2741">
        <f>VLOOKUP(I2741,Key!$A$1:$C$73,2,FALSE)</f>
        <v>43.058010000000003</v>
      </c>
      <c r="K2741">
        <f>VLOOKUP(I2741,Key!$A$1:$C$73,3,FALSE)</f>
        <v>-87.877300000000005</v>
      </c>
      <c r="L2741" t="s">
        <v>44</v>
      </c>
      <c r="M2741">
        <f>VLOOKUP(L2741,Key!$A$1:$C$73,2,FALSE)</f>
        <v>43.03886</v>
      </c>
      <c r="N2741">
        <f>VLOOKUP(L2741,Key!$A$1:$C$73,3,FALSE)</f>
        <v>-87.902720000000002</v>
      </c>
      <c r="O2741">
        <v>22</v>
      </c>
      <c r="P2741">
        <v>3</v>
      </c>
      <c r="Q2741">
        <v>3.3</v>
      </c>
      <c r="R2741">
        <v>3.1</v>
      </c>
      <c r="S2741">
        <v>132</v>
      </c>
      <c r="T2741">
        <f t="shared" si="378"/>
        <v>-1</v>
      </c>
      <c r="U2741" s="1">
        <v>42833</v>
      </c>
      <c r="V2741" s="13">
        <f t="shared" si="379"/>
        <v>42826</v>
      </c>
      <c r="W2741" s="14">
        <f t="shared" si="380"/>
        <v>42833</v>
      </c>
      <c r="X2741" s="1" t="str">
        <f t="shared" si="381"/>
        <v>Saturday</v>
      </c>
      <c r="Y2741" s="2">
        <v>0.72777777777777775</v>
      </c>
      <c r="Z2741" s="2">
        <f t="shared" si="382"/>
        <v>0.70833333333333326</v>
      </c>
      <c r="AA2741">
        <f>1</f>
        <v>1</v>
      </c>
      <c r="AB2741" s="1">
        <v>42833</v>
      </c>
      <c r="AC2741" s="13">
        <f t="shared" si="383"/>
        <v>42826</v>
      </c>
      <c r="AD2741" s="14">
        <f t="shared" si="384"/>
        <v>42833</v>
      </c>
      <c r="AE2741" s="1" t="str">
        <f t="shared" si="385"/>
        <v>Saturday</v>
      </c>
      <c r="AF2741" s="2">
        <v>0.74358796296296292</v>
      </c>
      <c r="AG2741" s="2">
        <f t="shared" si="386"/>
        <v>0.75</v>
      </c>
      <c r="AH2741" t="s">
        <v>23</v>
      </c>
    </row>
    <row r="2742" spans="1:34" x14ac:dyDescent="0.25">
      <c r="A2742">
        <v>1570507</v>
      </c>
      <c r="B2742" t="s">
        <v>54</v>
      </c>
      <c r="E2742">
        <v>53202</v>
      </c>
      <c r="F2742" t="s">
        <v>20</v>
      </c>
      <c r="G2742" t="s">
        <v>55</v>
      </c>
      <c r="H2742">
        <v>5515</v>
      </c>
      <c r="I2742" t="s">
        <v>62</v>
      </c>
      <c r="J2742">
        <f>VLOOKUP(I2742,Key!$A$1:$C$73,2,FALSE)</f>
        <v>43.052460000000004</v>
      </c>
      <c r="K2742">
        <f>VLOOKUP(I2742,Key!$A$1:$C$73,3,FALSE)</f>
        <v>-87.891000000000005</v>
      </c>
      <c r="L2742" t="s">
        <v>36</v>
      </c>
      <c r="M2742">
        <f>VLOOKUP(L2742,Key!$A$1:$C$73,2,FALSE)</f>
        <v>43.03519</v>
      </c>
      <c r="N2742">
        <f>VLOOKUP(L2742,Key!$A$1:$C$73,3,FALSE)</f>
        <v>-87.907390000000007</v>
      </c>
      <c r="O2742">
        <v>25</v>
      </c>
      <c r="P2742">
        <v>3</v>
      </c>
      <c r="Q2742">
        <v>3.8</v>
      </c>
      <c r="R2742">
        <v>3.6</v>
      </c>
      <c r="S2742">
        <v>150</v>
      </c>
      <c r="T2742">
        <f t="shared" si="378"/>
        <v>-1</v>
      </c>
      <c r="U2742" s="1">
        <v>42833</v>
      </c>
      <c r="V2742" s="13">
        <f t="shared" si="379"/>
        <v>42826</v>
      </c>
      <c r="W2742" s="14">
        <f t="shared" si="380"/>
        <v>42833</v>
      </c>
      <c r="X2742" s="1" t="str">
        <f t="shared" si="381"/>
        <v>Saturday</v>
      </c>
      <c r="Y2742" s="2">
        <v>0.73701388888888886</v>
      </c>
      <c r="Z2742" s="2">
        <f t="shared" si="382"/>
        <v>0.75</v>
      </c>
      <c r="AA2742">
        <f>1</f>
        <v>1</v>
      </c>
      <c r="AB2742" s="1">
        <v>42833</v>
      </c>
      <c r="AC2742" s="13">
        <f t="shared" si="383"/>
        <v>42826</v>
      </c>
      <c r="AD2742" s="14">
        <f t="shared" si="384"/>
        <v>42833</v>
      </c>
      <c r="AE2742" s="1" t="str">
        <f t="shared" si="385"/>
        <v>Saturday</v>
      </c>
      <c r="AF2742" s="2">
        <v>0.75469907407407411</v>
      </c>
      <c r="AG2742" s="2">
        <f t="shared" si="386"/>
        <v>0.75</v>
      </c>
      <c r="AH2742" t="s">
        <v>23</v>
      </c>
    </row>
    <row r="2743" spans="1:34" x14ac:dyDescent="0.25">
      <c r="A2743">
        <v>1570516</v>
      </c>
      <c r="B2743" t="s">
        <v>54</v>
      </c>
      <c r="E2743">
        <v>60609</v>
      </c>
      <c r="F2743" t="s">
        <v>20</v>
      </c>
      <c r="G2743" t="s">
        <v>55</v>
      </c>
      <c r="H2743">
        <v>5560</v>
      </c>
      <c r="I2743" t="s">
        <v>77</v>
      </c>
      <c r="J2743">
        <f>VLOOKUP(I2743,Key!$A$1:$C$73,2,FALSE)</f>
        <v>43.036900000000003</v>
      </c>
      <c r="K2743">
        <f>VLOOKUP(I2743,Key!$A$1:$C$73,3,FALSE)</f>
        <v>-87.89667</v>
      </c>
      <c r="L2743" t="s">
        <v>77</v>
      </c>
      <c r="M2743">
        <f>VLOOKUP(L2743,Key!$A$1:$C$73,2,FALSE)</f>
        <v>43.036900000000003</v>
      </c>
      <c r="N2743">
        <f>VLOOKUP(L2743,Key!$A$1:$C$73,3,FALSE)</f>
        <v>-87.89667</v>
      </c>
      <c r="O2743">
        <v>23</v>
      </c>
      <c r="P2743">
        <v>3</v>
      </c>
      <c r="Q2743">
        <v>3.5</v>
      </c>
      <c r="R2743">
        <v>3.3</v>
      </c>
      <c r="S2743">
        <v>138</v>
      </c>
      <c r="T2743">
        <f t="shared" si="378"/>
        <v>-1</v>
      </c>
      <c r="U2743" s="1">
        <v>42833</v>
      </c>
      <c r="V2743" s="13">
        <f t="shared" si="379"/>
        <v>42826</v>
      </c>
      <c r="W2743" s="14">
        <f t="shared" si="380"/>
        <v>42833</v>
      </c>
      <c r="X2743" s="1" t="str">
        <f t="shared" si="381"/>
        <v>Saturday</v>
      </c>
      <c r="Y2743" s="2">
        <v>0.73824074074074064</v>
      </c>
      <c r="Z2743" s="2">
        <f t="shared" si="382"/>
        <v>0.75</v>
      </c>
      <c r="AA2743">
        <f>1</f>
        <v>1</v>
      </c>
      <c r="AB2743" s="1">
        <v>42833</v>
      </c>
      <c r="AC2743" s="13">
        <f t="shared" si="383"/>
        <v>42826</v>
      </c>
      <c r="AD2743" s="14">
        <f t="shared" si="384"/>
        <v>42833</v>
      </c>
      <c r="AE2743" s="1" t="str">
        <f t="shared" si="385"/>
        <v>Saturday</v>
      </c>
      <c r="AF2743" s="2">
        <v>0.75454861111111116</v>
      </c>
      <c r="AG2743" s="2">
        <f t="shared" si="386"/>
        <v>0.75</v>
      </c>
      <c r="AH2743" t="s">
        <v>25</v>
      </c>
    </row>
    <row r="2744" spans="1:34" x14ac:dyDescent="0.25">
      <c r="A2744">
        <v>1335443</v>
      </c>
      <c r="B2744" t="s">
        <v>54</v>
      </c>
      <c r="E2744">
        <v>53202</v>
      </c>
      <c r="F2744" t="s">
        <v>20</v>
      </c>
      <c r="G2744" t="s">
        <v>55</v>
      </c>
      <c r="H2744">
        <v>247</v>
      </c>
      <c r="I2744" t="s">
        <v>22</v>
      </c>
      <c r="J2744">
        <f>VLOOKUP(I2744,Key!$A$1:$C$73,2,FALSE)</f>
        <v>43.058619999999998</v>
      </c>
      <c r="K2744">
        <f>VLOOKUP(I2744,Key!$A$1:$C$73,3,FALSE)</f>
        <v>-87.885319999999993</v>
      </c>
      <c r="L2744" t="s">
        <v>62</v>
      </c>
      <c r="M2744">
        <f>VLOOKUP(L2744,Key!$A$1:$C$73,2,FALSE)</f>
        <v>43.052460000000004</v>
      </c>
      <c r="N2744">
        <f>VLOOKUP(L2744,Key!$A$1:$C$73,3,FALSE)</f>
        <v>-87.891000000000005</v>
      </c>
      <c r="O2744">
        <v>7</v>
      </c>
      <c r="P2744">
        <v>3</v>
      </c>
      <c r="Q2744">
        <v>1.1000000000000001</v>
      </c>
      <c r="R2744">
        <v>1</v>
      </c>
      <c r="S2744">
        <v>42</v>
      </c>
      <c r="T2744">
        <f t="shared" si="378"/>
        <v>-1</v>
      </c>
      <c r="U2744" s="1">
        <v>42833</v>
      </c>
      <c r="V2744" s="13">
        <f t="shared" si="379"/>
        <v>42826</v>
      </c>
      <c r="W2744" s="14">
        <f t="shared" si="380"/>
        <v>42833</v>
      </c>
      <c r="X2744" s="1" t="str">
        <f t="shared" si="381"/>
        <v>Saturday</v>
      </c>
      <c r="Y2744" s="2">
        <v>0.74828703703703703</v>
      </c>
      <c r="Z2744" s="2">
        <f t="shared" si="382"/>
        <v>0.75</v>
      </c>
      <c r="AA2744">
        <f>1</f>
        <v>1</v>
      </c>
      <c r="AB2744" s="1">
        <v>42833</v>
      </c>
      <c r="AC2744" s="13">
        <f t="shared" si="383"/>
        <v>42826</v>
      </c>
      <c r="AD2744" s="14">
        <f t="shared" si="384"/>
        <v>42833</v>
      </c>
      <c r="AE2744" s="1" t="str">
        <f t="shared" si="385"/>
        <v>Saturday</v>
      </c>
      <c r="AF2744" s="2">
        <v>0.75346064814814817</v>
      </c>
      <c r="AG2744" s="2">
        <f t="shared" si="386"/>
        <v>0.75</v>
      </c>
      <c r="AH2744" t="s">
        <v>23</v>
      </c>
    </row>
    <row r="2745" spans="1:34" x14ac:dyDescent="0.25">
      <c r="A2745">
        <v>1570593</v>
      </c>
      <c r="B2745" t="s">
        <v>54</v>
      </c>
      <c r="E2745">
        <v>60468</v>
      </c>
      <c r="F2745" t="s">
        <v>20</v>
      </c>
      <c r="G2745" t="s">
        <v>55</v>
      </c>
      <c r="H2745">
        <v>5433</v>
      </c>
      <c r="I2745" t="s">
        <v>84</v>
      </c>
      <c r="J2745">
        <f>VLOOKUP(I2745,Key!$A$1:$C$73,2,FALSE)</f>
        <v>43.040154000000001</v>
      </c>
      <c r="K2745">
        <f>VLOOKUP(I2745,Key!$A$1:$C$73,3,FALSE)</f>
        <v>-87.932113000000001</v>
      </c>
      <c r="L2745" t="s">
        <v>28</v>
      </c>
      <c r="M2745">
        <f>VLOOKUP(L2745,Key!$A$1:$C$73,2,FALSE)</f>
        <v>43.038580000000003</v>
      </c>
      <c r="N2745">
        <f>VLOOKUP(L2745,Key!$A$1:$C$73,3,FALSE)</f>
        <v>-87.90934</v>
      </c>
      <c r="O2745">
        <v>17</v>
      </c>
      <c r="P2745">
        <v>3</v>
      </c>
      <c r="Q2745">
        <v>2.6</v>
      </c>
      <c r="R2745">
        <v>2.4</v>
      </c>
      <c r="S2745">
        <v>102</v>
      </c>
      <c r="T2745">
        <f t="shared" si="378"/>
        <v>-1</v>
      </c>
      <c r="U2745" s="1">
        <v>42833</v>
      </c>
      <c r="V2745" s="13">
        <f t="shared" si="379"/>
        <v>42826</v>
      </c>
      <c r="W2745" s="14">
        <f t="shared" si="380"/>
        <v>42833</v>
      </c>
      <c r="X2745" s="1" t="str">
        <f t="shared" si="381"/>
        <v>Saturday</v>
      </c>
      <c r="Y2745" s="2">
        <v>0.7506828703703704</v>
      </c>
      <c r="Z2745" s="2">
        <f t="shared" si="382"/>
        <v>0.75</v>
      </c>
      <c r="AA2745">
        <f>1</f>
        <v>1</v>
      </c>
      <c r="AB2745" s="1">
        <v>42833</v>
      </c>
      <c r="AC2745" s="13">
        <f t="shared" si="383"/>
        <v>42826</v>
      </c>
      <c r="AD2745" s="14">
        <f t="shared" si="384"/>
        <v>42833</v>
      </c>
      <c r="AE2745" s="1" t="str">
        <f t="shared" si="385"/>
        <v>Saturday</v>
      </c>
      <c r="AF2745" s="2">
        <v>0.76199074074074069</v>
      </c>
      <c r="AG2745" s="2">
        <f t="shared" si="386"/>
        <v>0.75</v>
      </c>
      <c r="AH2745" t="s">
        <v>23</v>
      </c>
    </row>
    <row r="2746" spans="1:34" x14ac:dyDescent="0.25">
      <c r="A2746">
        <v>1570621</v>
      </c>
      <c r="B2746" t="s">
        <v>54</v>
      </c>
      <c r="E2746">
        <v>53208</v>
      </c>
      <c r="F2746" t="s">
        <v>20</v>
      </c>
      <c r="G2746" t="s">
        <v>55</v>
      </c>
      <c r="H2746">
        <v>11121</v>
      </c>
      <c r="I2746" t="s">
        <v>91</v>
      </c>
      <c r="J2746">
        <f>VLOOKUP(I2746,Key!$A$1:$C$73,2,FALSE)</f>
        <v>43.048609999999996</v>
      </c>
      <c r="K2746">
        <f>VLOOKUP(I2746,Key!$A$1:$C$73,3,FALSE)</f>
        <v>-88.008480000000006</v>
      </c>
      <c r="L2746" t="s">
        <v>91</v>
      </c>
      <c r="M2746">
        <f>VLOOKUP(L2746,Key!$A$1:$C$73,2,FALSE)</f>
        <v>43.048609999999996</v>
      </c>
      <c r="N2746">
        <f>VLOOKUP(L2746,Key!$A$1:$C$73,3,FALSE)</f>
        <v>-88.008480000000006</v>
      </c>
      <c r="O2746">
        <v>27</v>
      </c>
      <c r="P2746">
        <v>3</v>
      </c>
      <c r="Q2746">
        <v>4.0999999999999996</v>
      </c>
      <c r="R2746">
        <v>3.8</v>
      </c>
      <c r="S2746">
        <v>162</v>
      </c>
      <c r="T2746">
        <f t="shared" si="378"/>
        <v>-1</v>
      </c>
      <c r="U2746" s="1">
        <v>42833</v>
      </c>
      <c r="V2746" s="13">
        <f t="shared" si="379"/>
        <v>42826</v>
      </c>
      <c r="W2746" s="14">
        <f t="shared" si="380"/>
        <v>42833</v>
      </c>
      <c r="X2746" s="1" t="str">
        <f t="shared" si="381"/>
        <v>Saturday</v>
      </c>
      <c r="Y2746" s="2">
        <v>0.75937500000000002</v>
      </c>
      <c r="Z2746" s="2">
        <f t="shared" si="382"/>
        <v>0.75</v>
      </c>
      <c r="AA2746">
        <f>1</f>
        <v>1</v>
      </c>
      <c r="AB2746" s="1">
        <v>42833</v>
      </c>
      <c r="AC2746" s="13">
        <f t="shared" si="383"/>
        <v>42826</v>
      </c>
      <c r="AD2746" s="14">
        <f t="shared" si="384"/>
        <v>42833</v>
      </c>
      <c r="AE2746" s="1" t="str">
        <f t="shared" si="385"/>
        <v>Saturday</v>
      </c>
      <c r="AF2746" s="2">
        <v>0.77814814814814814</v>
      </c>
      <c r="AG2746" s="2">
        <f t="shared" si="386"/>
        <v>0.79166666666666663</v>
      </c>
      <c r="AH2746" t="s">
        <v>25</v>
      </c>
    </row>
    <row r="2747" spans="1:34" x14ac:dyDescent="0.25">
      <c r="A2747">
        <v>1570753</v>
      </c>
      <c r="B2747" t="s">
        <v>54</v>
      </c>
      <c r="E2747">
        <v>53105</v>
      </c>
      <c r="F2747" t="s">
        <v>20</v>
      </c>
      <c r="G2747" t="s">
        <v>55</v>
      </c>
      <c r="H2747">
        <v>318</v>
      </c>
      <c r="I2747" t="s">
        <v>85</v>
      </c>
      <c r="J2747">
        <f>VLOOKUP(I2747,Key!$A$1:$C$73,2,FALSE)</f>
        <v>43.053040000000003</v>
      </c>
      <c r="K2747">
        <f>VLOOKUP(I2747,Key!$A$1:$C$73,3,FALSE)</f>
        <v>-87.897660000000002</v>
      </c>
      <c r="L2747" t="s">
        <v>28</v>
      </c>
      <c r="M2747">
        <f>VLOOKUP(L2747,Key!$A$1:$C$73,2,FALSE)</f>
        <v>43.038580000000003</v>
      </c>
      <c r="N2747">
        <f>VLOOKUP(L2747,Key!$A$1:$C$73,3,FALSE)</f>
        <v>-87.90934</v>
      </c>
      <c r="O2747">
        <v>17</v>
      </c>
      <c r="P2747">
        <v>3</v>
      </c>
      <c r="Q2747">
        <v>2.6</v>
      </c>
      <c r="R2747">
        <v>2.4</v>
      </c>
      <c r="S2747">
        <v>102</v>
      </c>
      <c r="T2747">
        <f t="shared" si="378"/>
        <v>-1</v>
      </c>
      <c r="U2747" s="1">
        <v>42833</v>
      </c>
      <c r="V2747" s="13">
        <f t="shared" si="379"/>
        <v>42826</v>
      </c>
      <c r="W2747" s="14">
        <f t="shared" si="380"/>
        <v>42833</v>
      </c>
      <c r="X2747" s="1" t="str">
        <f t="shared" si="381"/>
        <v>Saturday</v>
      </c>
      <c r="Y2747" s="2">
        <v>0.78700231481481486</v>
      </c>
      <c r="Z2747" s="2">
        <f t="shared" si="382"/>
        <v>0.79166666666666663</v>
      </c>
      <c r="AA2747">
        <f>1</f>
        <v>1</v>
      </c>
      <c r="AB2747" s="1">
        <v>42833</v>
      </c>
      <c r="AC2747" s="13">
        <f t="shared" si="383"/>
        <v>42826</v>
      </c>
      <c r="AD2747" s="14">
        <f t="shared" si="384"/>
        <v>42833</v>
      </c>
      <c r="AE2747" s="1" t="str">
        <f t="shared" si="385"/>
        <v>Saturday</v>
      </c>
      <c r="AF2747" s="2">
        <v>0.7987037037037038</v>
      </c>
      <c r="AG2747" s="2">
        <f t="shared" si="386"/>
        <v>0.79166666666666663</v>
      </c>
      <c r="AH2747" t="s">
        <v>23</v>
      </c>
    </row>
    <row r="2748" spans="1:34" x14ac:dyDescent="0.25">
      <c r="A2748">
        <v>1505726</v>
      </c>
      <c r="B2748" t="s">
        <v>54</v>
      </c>
      <c r="E2748">
        <v>53204</v>
      </c>
      <c r="F2748" t="s">
        <v>20</v>
      </c>
      <c r="G2748" t="s">
        <v>55</v>
      </c>
      <c r="H2748">
        <v>8</v>
      </c>
      <c r="I2748" t="s">
        <v>76</v>
      </c>
      <c r="J2748">
        <f>VLOOKUP(I2748,Key!$A$1:$C$73,2,FALSE)</f>
        <v>43.02948</v>
      </c>
      <c r="K2748">
        <f>VLOOKUP(I2748,Key!$A$1:$C$73,3,FALSE)</f>
        <v>-87.912819999999996</v>
      </c>
      <c r="L2748" t="s">
        <v>53</v>
      </c>
      <c r="M2748">
        <f>VLOOKUP(L2748,Key!$A$1:$C$73,2,FALSE)</f>
        <v>43.04824</v>
      </c>
      <c r="N2748">
        <f>VLOOKUP(L2748,Key!$A$1:$C$73,3,FALSE)</f>
        <v>-87.904970000000006</v>
      </c>
      <c r="O2748">
        <v>18</v>
      </c>
      <c r="P2748">
        <v>3</v>
      </c>
      <c r="Q2748">
        <v>2.7</v>
      </c>
      <c r="R2748">
        <v>2.6</v>
      </c>
      <c r="S2748">
        <v>108</v>
      </c>
      <c r="T2748">
        <f t="shared" si="378"/>
        <v>-1</v>
      </c>
      <c r="U2748" s="1">
        <v>42833</v>
      </c>
      <c r="V2748" s="13">
        <f t="shared" si="379"/>
        <v>42826</v>
      </c>
      <c r="W2748" s="14">
        <f t="shared" si="380"/>
        <v>42833</v>
      </c>
      <c r="X2748" s="1" t="str">
        <f t="shared" si="381"/>
        <v>Saturday</v>
      </c>
      <c r="Y2748" s="2">
        <v>0.85736111111111113</v>
      </c>
      <c r="Z2748" s="2">
        <f t="shared" si="382"/>
        <v>0.875</v>
      </c>
      <c r="AA2748">
        <f>1</f>
        <v>1</v>
      </c>
      <c r="AB2748" s="1">
        <v>42833</v>
      </c>
      <c r="AC2748" s="13">
        <f t="shared" si="383"/>
        <v>42826</v>
      </c>
      <c r="AD2748" s="14">
        <f t="shared" si="384"/>
        <v>42833</v>
      </c>
      <c r="AE2748" s="1" t="str">
        <f t="shared" si="385"/>
        <v>Saturday</v>
      </c>
      <c r="AF2748" s="2">
        <v>0.87006944444444445</v>
      </c>
      <c r="AG2748" s="2">
        <f t="shared" si="386"/>
        <v>0.875</v>
      </c>
      <c r="AH2748" t="s">
        <v>23</v>
      </c>
    </row>
    <row r="2749" spans="1:34" x14ac:dyDescent="0.25">
      <c r="A2749">
        <v>1571129</v>
      </c>
      <c r="B2749" t="s">
        <v>54</v>
      </c>
      <c r="E2749">
        <v>53132</v>
      </c>
      <c r="F2749" t="s">
        <v>20</v>
      </c>
      <c r="G2749" t="s">
        <v>55</v>
      </c>
      <c r="H2749">
        <v>318</v>
      </c>
      <c r="I2749" t="s">
        <v>28</v>
      </c>
      <c r="J2749">
        <f>VLOOKUP(I2749,Key!$A$1:$C$73,2,FALSE)</f>
        <v>43.038580000000003</v>
      </c>
      <c r="K2749">
        <f>VLOOKUP(I2749,Key!$A$1:$C$73,3,FALSE)</f>
        <v>-87.90934</v>
      </c>
      <c r="L2749" t="s">
        <v>28</v>
      </c>
      <c r="M2749">
        <f>VLOOKUP(L2749,Key!$A$1:$C$73,2,FALSE)</f>
        <v>43.038580000000003</v>
      </c>
      <c r="N2749">
        <f>VLOOKUP(L2749,Key!$A$1:$C$73,3,FALSE)</f>
        <v>-87.90934</v>
      </c>
      <c r="O2749">
        <v>15</v>
      </c>
      <c r="P2749">
        <v>3</v>
      </c>
      <c r="Q2749">
        <v>2.2999999999999998</v>
      </c>
      <c r="R2749">
        <v>2.1</v>
      </c>
      <c r="S2749">
        <v>90</v>
      </c>
      <c r="T2749">
        <f t="shared" si="378"/>
        <v>-1</v>
      </c>
      <c r="U2749" s="1">
        <v>42833</v>
      </c>
      <c r="V2749" s="13">
        <f t="shared" si="379"/>
        <v>42826</v>
      </c>
      <c r="W2749" s="14">
        <f t="shared" si="380"/>
        <v>42833</v>
      </c>
      <c r="X2749" s="1" t="str">
        <f t="shared" si="381"/>
        <v>Saturday</v>
      </c>
      <c r="Y2749" s="2">
        <v>0.91284722222222225</v>
      </c>
      <c r="Z2749" s="2">
        <f t="shared" si="382"/>
        <v>0.91666666666666663</v>
      </c>
      <c r="AA2749">
        <f>1</f>
        <v>1</v>
      </c>
      <c r="AB2749" s="1">
        <v>42833</v>
      </c>
      <c r="AC2749" s="13">
        <f t="shared" si="383"/>
        <v>42826</v>
      </c>
      <c r="AD2749" s="14">
        <f t="shared" si="384"/>
        <v>42833</v>
      </c>
      <c r="AE2749" s="1" t="str">
        <f t="shared" si="385"/>
        <v>Saturday</v>
      </c>
      <c r="AF2749" s="2">
        <v>0.92299768518518521</v>
      </c>
      <c r="AG2749" s="2">
        <f t="shared" si="386"/>
        <v>0.91666666666666663</v>
      </c>
      <c r="AH2749" t="s">
        <v>25</v>
      </c>
    </row>
    <row r="2750" spans="1:34" x14ac:dyDescent="0.25">
      <c r="A2750">
        <v>1526093</v>
      </c>
      <c r="B2750" t="s">
        <v>54</v>
      </c>
      <c r="E2750">
        <v>53202</v>
      </c>
      <c r="F2750" t="s">
        <v>20</v>
      </c>
      <c r="G2750" t="s">
        <v>55</v>
      </c>
      <c r="H2750">
        <v>251</v>
      </c>
      <c r="I2750" t="s">
        <v>79</v>
      </c>
      <c r="J2750">
        <f>VLOOKUP(I2750,Key!$A$1:$C$73,2,FALSE)</f>
        <v>43.04804</v>
      </c>
      <c r="K2750">
        <f>VLOOKUP(I2750,Key!$A$1:$C$73,3,FALSE)</f>
        <v>-87.896720000000002</v>
      </c>
      <c r="L2750" t="s">
        <v>85</v>
      </c>
      <c r="M2750">
        <f>VLOOKUP(L2750,Key!$A$1:$C$73,2,FALSE)</f>
        <v>43.053040000000003</v>
      </c>
      <c r="N2750">
        <f>VLOOKUP(L2750,Key!$A$1:$C$73,3,FALSE)</f>
        <v>-87.897660000000002</v>
      </c>
      <c r="O2750">
        <v>6</v>
      </c>
      <c r="P2750">
        <v>3</v>
      </c>
      <c r="Q2750">
        <v>0.9</v>
      </c>
      <c r="R2750">
        <v>0.9</v>
      </c>
      <c r="S2750">
        <v>36</v>
      </c>
      <c r="T2750">
        <f t="shared" si="378"/>
        <v>-1</v>
      </c>
      <c r="U2750" s="1">
        <v>42833</v>
      </c>
      <c r="V2750" s="13">
        <f t="shared" si="379"/>
        <v>42826</v>
      </c>
      <c r="W2750" s="14">
        <f t="shared" si="380"/>
        <v>42833</v>
      </c>
      <c r="X2750" s="1" t="str">
        <f t="shared" si="381"/>
        <v>Saturday</v>
      </c>
      <c r="Y2750" s="2">
        <v>0.92641203703703701</v>
      </c>
      <c r="Z2750" s="2">
        <f t="shared" si="382"/>
        <v>0.91666666666666663</v>
      </c>
      <c r="AA2750">
        <f>1</f>
        <v>1</v>
      </c>
      <c r="AB2750" s="1">
        <v>42833</v>
      </c>
      <c r="AC2750" s="13">
        <f t="shared" si="383"/>
        <v>42826</v>
      </c>
      <c r="AD2750" s="14">
        <f t="shared" si="384"/>
        <v>42833</v>
      </c>
      <c r="AE2750" s="1" t="str">
        <f t="shared" si="385"/>
        <v>Saturday</v>
      </c>
      <c r="AF2750" s="2">
        <v>0.93078703703703702</v>
      </c>
      <c r="AG2750" s="2">
        <f t="shared" si="386"/>
        <v>0.91666666666666663</v>
      </c>
      <c r="AH2750" t="s">
        <v>23</v>
      </c>
    </row>
    <row r="2751" spans="1:34" x14ac:dyDescent="0.25">
      <c r="A2751">
        <v>1571166</v>
      </c>
      <c r="B2751" t="s">
        <v>54</v>
      </c>
      <c r="E2751">
        <v>53211</v>
      </c>
      <c r="F2751" t="s">
        <v>20</v>
      </c>
      <c r="G2751" t="s">
        <v>55</v>
      </c>
      <c r="H2751">
        <v>5470</v>
      </c>
      <c r="I2751" t="s">
        <v>34</v>
      </c>
      <c r="J2751">
        <f>VLOOKUP(I2751,Key!$A$1:$C$73,2,FALSE)</f>
        <v>43.05097</v>
      </c>
      <c r="K2751">
        <f>VLOOKUP(I2751,Key!$A$1:$C$73,3,FALSE)</f>
        <v>-87.906440000000003</v>
      </c>
      <c r="L2751" t="s">
        <v>67</v>
      </c>
      <c r="M2751">
        <f>VLOOKUP(L2751,Key!$A$1:$C$73,2,FALSE)</f>
        <v>43.05847</v>
      </c>
      <c r="N2751">
        <f>VLOOKUP(L2751,Key!$A$1:$C$73,3,FALSE)</f>
        <v>-87.898079999999993</v>
      </c>
      <c r="O2751">
        <v>8</v>
      </c>
      <c r="P2751">
        <v>3</v>
      </c>
      <c r="Q2751">
        <v>1.2</v>
      </c>
      <c r="R2751">
        <v>1.1000000000000001</v>
      </c>
      <c r="S2751">
        <v>48</v>
      </c>
      <c r="T2751">
        <f t="shared" si="378"/>
        <v>-1</v>
      </c>
      <c r="U2751" s="1">
        <v>42833</v>
      </c>
      <c r="V2751" s="13">
        <f t="shared" si="379"/>
        <v>42826</v>
      </c>
      <c r="W2751" s="14">
        <f t="shared" si="380"/>
        <v>42833</v>
      </c>
      <c r="X2751" s="1" t="str">
        <f t="shared" si="381"/>
        <v>Saturday</v>
      </c>
      <c r="Y2751" s="2">
        <v>0.93200231481481488</v>
      </c>
      <c r="Z2751" s="2">
        <f t="shared" si="382"/>
        <v>0.91666666666666663</v>
      </c>
      <c r="AA2751">
        <f>1</f>
        <v>1</v>
      </c>
      <c r="AB2751" s="1">
        <v>42833</v>
      </c>
      <c r="AC2751" s="13">
        <f t="shared" si="383"/>
        <v>42826</v>
      </c>
      <c r="AD2751" s="14">
        <f t="shared" si="384"/>
        <v>42833</v>
      </c>
      <c r="AE2751" s="1" t="str">
        <f t="shared" si="385"/>
        <v>Saturday</v>
      </c>
      <c r="AF2751" s="2">
        <v>0.93774305555555559</v>
      </c>
      <c r="AG2751" s="2">
        <f t="shared" si="386"/>
        <v>0.95833333333333326</v>
      </c>
      <c r="AH2751" t="s">
        <v>23</v>
      </c>
    </row>
    <row r="2752" spans="1:34" x14ac:dyDescent="0.25">
      <c r="A2752">
        <v>1571336</v>
      </c>
      <c r="B2752" t="s">
        <v>54</v>
      </c>
      <c r="E2752">
        <v>61103</v>
      </c>
      <c r="F2752" t="s">
        <v>20</v>
      </c>
      <c r="G2752" t="s">
        <v>55</v>
      </c>
      <c r="H2752">
        <v>5221</v>
      </c>
      <c r="I2752" t="s">
        <v>85</v>
      </c>
      <c r="J2752">
        <f>VLOOKUP(I2752,Key!$A$1:$C$73,2,FALSE)</f>
        <v>43.053040000000003</v>
      </c>
      <c r="K2752">
        <f>VLOOKUP(I2752,Key!$A$1:$C$73,3,FALSE)</f>
        <v>-87.897660000000002</v>
      </c>
      <c r="L2752" t="s">
        <v>52</v>
      </c>
      <c r="M2752">
        <f>VLOOKUP(L2752,Key!$A$1:$C$73,2,FALSE)</f>
        <v>43.042490000000001</v>
      </c>
      <c r="N2752">
        <f>VLOOKUP(L2752,Key!$A$1:$C$73,3,FALSE)</f>
        <v>-87.909959999999998</v>
      </c>
      <c r="O2752">
        <v>14</v>
      </c>
      <c r="P2752">
        <v>3</v>
      </c>
      <c r="Q2752">
        <v>2.1</v>
      </c>
      <c r="R2752">
        <v>2</v>
      </c>
      <c r="S2752">
        <v>84</v>
      </c>
      <c r="T2752">
        <f t="shared" si="378"/>
        <v>-1</v>
      </c>
      <c r="U2752" s="1">
        <v>42834</v>
      </c>
      <c r="V2752" s="13">
        <f t="shared" si="379"/>
        <v>42826</v>
      </c>
      <c r="W2752" s="14">
        <f t="shared" si="380"/>
        <v>42834</v>
      </c>
      <c r="X2752" s="1" t="str">
        <f t="shared" si="381"/>
        <v>Sunday</v>
      </c>
      <c r="Y2752" s="2">
        <v>5.9421296296296298E-2</v>
      </c>
      <c r="Z2752" s="2">
        <f t="shared" si="382"/>
        <v>4.1666666666666664E-2</v>
      </c>
      <c r="AA2752">
        <f>1</f>
        <v>1</v>
      </c>
      <c r="AB2752" s="1">
        <v>42834</v>
      </c>
      <c r="AC2752" s="13">
        <f t="shared" si="383"/>
        <v>42826</v>
      </c>
      <c r="AD2752" s="14">
        <f t="shared" si="384"/>
        <v>42834</v>
      </c>
      <c r="AE2752" s="1" t="str">
        <f t="shared" si="385"/>
        <v>Sunday</v>
      </c>
      <c r="AF2752" s="2">
        <v>6.94212962962963E-2</v>
      </c>
      <c r="AG2752" s="2">
        <f t="shared" si="386"/>
        <v>8.3333333333333329E-2</v>
      </c>
      <c r="AH2752" t="s">
        <v>23</v>
      </c>
    </row>
    <row r="2753" spans="1:34" x14ac:dyDescent="0.25">
      <c r="A2753">
        <v>1313920</v>
      </c>
      <c r="B2753" t="s">
        <v>54</v>
      </c>
      <c r="E2753">
        <v>53233</v>
      </c>
      <c r="F2753" t="s">
        <v>20</v>
      </c>
      <c r="G2753" t="s">
        <v>55</v>
      </c>
      <c r="H2753">
        <v>5567</v>
      </c>
      <c r="I2753" t="s">
        <v>84</v>
      </c>
      <c r="J2753">
        <f>VLOOKUP(I2753,Key!$A$1:$C$73,2,FALSE)</f>
        <v>43.040154000000001</v>
      </c>
      <c r="K2753">
        <f>VLOOKUP(I2753,Key!$A$1:$C$73,3,FALSE)</f>
        <v>-87.932113000000001</v>
      </c>
      <c r="L2753" t="s">
        <v>77</v>
      </c>
      <c r="M2753">
        <f>VLOOKUP(L2753,Key!$A$1:$C$73,2,FALSE)</f>
        <v>43.036900000000003</v>
      </c>
      <c r="N2753">
        <f>VLOOKUP(L2753,Key!$A$1:$C$73,3,FALSE)</f>
        <v>-87.89667</v>
      </c>
      <c r="O2753">
        <v>22</v>
      </c>
      <c r="P2753">
        <v>3</v>
      </c>
      <c r="Q2753">
        <v>3.3</v>
      </c>
      <c r="R2753">
        <v>3.1</v>
      </c>
      <c r="S2753">
        <v>132</v>
      </c>
      <c r="T2753">
        <f t="shared" si="378"/>
        <v>-1</v>
      </c>
      <c r="U2753" s="1">
        <v>42834</v>
      </c>
      <c r="V2753" s="13">
        <f t="shared" si="379"/>
        <v>42826</v>
      </c>
      <c r="W2753" s="14">
        <f t="shared" si="380"/>
        <v>42834</v>
      </c>
      <c r="X2753" s="1" t="str">
        <f t="shared" si="381"/>
        <v>Sunday</v>
      </c>
      <c r="Y2753" s="2">
        <v>0.23292824074074073</v>
      </c>
      <c r="Z2753" s="2">
        <f t="shared" si="382"/>
        <v>0.25</v>
      </c>
      <c r="AA2753">
        <f>1</f>
        <v>1</v>
      </c>
      <c r="AB2753" s="1">
        <v>42834</v>
      </c>
      <c r="AC2753" s="13">
        <f t="shared" si="383"/>
        <v>42826</v>
      </c>
      <c r="AD2753" s="14">
        <f t="shared" si="384"/>
        <v>42834</v>
      </c>
      <c r="AE2753" s="1" t="str">
        <f t="shared" si="385"/>
        <v>Sunday</v>
      </c>
      <c r="AF2753" s="2">
        <v>0.24793981481481484</v>
      </c>
      <c r="AG2753" s="2">
        <f t="shared" si="386"/>
        <v>0.25</v>
      </c>
      <c r="AH2753" t="s">
        <v>23</v>
      </c>
    </row>
    <row r="2754" spans="1:34" x14ac:dyDescent="0.25">
      <c r="A2754">
        <v>1571376</v>
      </c>
      <c r="B2754" t="s">
        <v>54</v>
      </c>
      <c r="E2754">
        <v>53227</v>
      </c>
      <c r="F2754" t="s">
        <v>20</v>
      </c>
      <c r="G2754" t="s">
        <v>55</v>
      </c>
      <c r="H2754">
        <v>5560</v>
      </c>
      <c r="I2754" t="s">
        <v>77</v>
      </c>
      <c r="J2754">
        <f>VLOOKUP(I2754,Key!$A$1:$C$73,2,FALSE)</f>
        <v>43.036900000000003</v>
      </c>
      <c r="K2754">
        <f>VLOOKUP(I2754,Key!$A$1:$C$73,3,FALSE)</f>
        <v>-87.89667</v>
      </c>
      <c r="L2754" t="s">
        <v>77</v>
      </c>
      <c r="M2754">
        <f>VLOOKUP(L2754,Key!$A$1:$C$73,2,FALSE)</f>
        <v>43.036900000000003</v>
      </c>
      <c r="N2754">
        <f>VLOOKUP(L2754,Key!$A$1:$C$73,3,FALSE)</f>
        <v>-87.89667</v>
      </c>
      <c r="O2754">
        <v>27</v>
      </c>
      <c r="P2754">
        <v>3</v>
      </c>
      <c r="Q2754">
        <v>4.0999999999999996</v>
      </c>
      <c r="R2754">
        <v>3.8</v>
      </c>
      <c r="S2754">
        <v>162</v>
      </c>
      <c r="T2754">
        <f t="shared" ref="T2754:T2817" si="387">-1</f>
        <v>-1</v>
      </c>
      <c r="U2754" s="1">
        <v>42834</v>
      </c>
      <c r="V2754" s="13">
        <f t="shared" ref="V2754:V2817" si="388">DATE(YEAR(U2754), MONTH(U2754), 1)</f>
        <v>42826</v>
      </c>
      <c r="W2754" s="14">
        <f t="shared" ref="W2754:W2817" si="389">U2754</f>
        <v>42834</v>
      </c>
      <c r="X2754" s="1" t="str">
        <f t="shared" ref="X2754:X2817" si="390">TEXT(W2754,"dddd")</f>
        <v>Sunday</v>
      </c>
      <c r="Y2754" s="2">
        <v>0.30357638888888888</v>
      </c>
      <c r="Z2754" s="2">
        <f t="shared" ref="Z2754:Z2817" si="391">MROUND(Y2754, "1:00")</f>
        <v>0.29166666666666663</v>
      </c>
      <c r="AA2754">
        <f>1</f>
        <v>1</v>
      </c>
      <c r="AB2754" s="1">
        <v>42834</v>
      </c>
      <c r="AC2754" s="13">
        <f t="shared" ref="AC2754:AC2817" si="392">DATE(YEAR(AB2754), MONTH(AB2754), 1)</f>
        <v>42826</v>
      </c>
      <c r="AD2754" s="14">
        <f t="shared" ref="AD2754:AD2817" si="393">AB2754</f>
        <v>42834</v>
      </c>
      <c r="AE2754" s="1" t="str">
        <f t="shared" ref="AE2754:AE2817" si="394">TEXT(AD2754,"dddd")</f>
        <v>Sunday</v>
      </c>
      <c r="AF2754" s="2">
        <v>0.32262731481481483</v>
      </c>
      <c r="AG2754" s="2">
        <f t="shared" ref="AG2754:AG2817" si="395">MROUND(AF2754, "1:00")</f>
        <v>0.33333333333333331</v>
      </c>
      <c r="AH2754" t="s">
        <v>25</v>
      </c>
    </row>
    <row r="2755" spans="1:34" x14ac:dyDescent="0.25">
      <c r="A2755">
        <v>1571528</v>
      </c>
      <c r="B2755" t="s">
        <v>54</v>
      </c>
      <c r="E2755">
        <v>53005</v>
      </c>
      <c r="F2755" t="s">
        <v>20</v>
      </c>
      <c r="G2755" t="s">
        <v>55</v>
      </c>
      <c r="H2755">
        <v>178</v>
      </c>
      <c r="I2755" t="s">
        <v>77</v>
      </c>
      <c r="J2755">
        <f>VLOOKUP(I2755,Key!$A$1:$C$73,2,FALSE)</f>
        <v>43.036900000000003</v>
      </c>
      <c r="K2755">
        <f>VLOOKUP(I2755,Key!$A$1:$C$73,3,FALSE)</f>
        <v>-87.89667</v>
      </c>
      <c r="L2755" t="s">
        <v>77</v>
      </c>
      <c r="M2755">
        <f>VLOOKUP(L2755,Key!$A$1:$C$73,2,FALSE)</f>
        <v>43.036900000000003</v>
      </c>
      <c r="N2755">
        <f>VLOOKUP(L2755,Key!$A$1:$C$73,3,FALSE)</f>
        <v>-87.89667</v>
      </c>
      <c r="O2755">
        <v>68</v>
      </c>
      <c r="P2755">
        <v>9</v>
      </c>
      <c r="Q2755">
        <v>10.199999999999999</v>
      </c>
      <c r="R2755">
        <v>9.6999999999999993</v>
      </c>
      <c r="S2755">
        <v>408</v>
      </c>
      <c r="T2755">
        <f t="shared" si="387"/>
        <v>-1</v>
      </c>
      <c r="U2755" s="1">
        <v>42834</v>
      </c>
      <c r="V2755" s="13">
        <f t="shared" si="388"/>
        <v>42826</v>
      </c>
      <c r="W2755" s="14">
        <f t="shared" si="389"/>
        <v>42834</v>
      </c>
      <c r="X2755" s="1" t="str">
        <f t="shared" si="390"/>
        <v>Sunday</v>
      </c>
      <c r="Y2755" s="2">
        <v>0.42265046296296299</v>
      </c>
      <c r="Z2755" s="2">
        <f t="shared" si="391"/>
        <v>0.41666666666666663</v>
      </c>
      <c r="AA2755">
        <f>1</f>
        <v>1</v>
      </c>
      <c r="AB2755" s="1">
        <v>42834</v>
      </c>
      <c r="AC2755" s="13">
        <f t="shared" si="392"/>
        <v>42826</v>
      </c>
      <c r="AD2755" s="14">
        <f t="shared" si="393"/>
        <v>42834</v>
      </c>
      <c r="AE2755" s="1" t="str">
        <f t="shared" si="394"/>
        <v>Sunday</v>
      </c>
      <c r="AF2755" s="2">
        <v>0.46978009259259257</v>
      </c>
      <c r="AG2755" s="2">
        <f t="shared" si="395"/>
        <v>0.45833333333333331</v>
      </c>
      <c r="AH2755" t="s">
        <v>25</v>
      </c>
    </row>
    <row r="2756" spans="1:34" x14ac:dyDescent="0.25">
      <c r="A2756">
        <v>1568947</v>
      </c>
      <c r="B2756" t="s">
        <v>54</v>
      </c>
      <c r="E2756">
        <v>53022</v>
      </c>
      <c r="F2756" t="s">
        <v>20</v>
      </c>
      <c r="G2756" t="s">
        <v>55</v>
      </c>
      <c r="H2756">
        <v>957</v>
      </c>
      <c r="I2756" t="s">
        <v>74</v>
      </c>
      <c r="J2756">
        <f>VLOOKUP(I2756,Key!$A$1:$C$73,2,FALSE)</f>
        <v>43.05536</v>
      </c>
      <c r="K2756">
        <f>VLOOKUP(I2756,Key!$A$1:$C$73,3,FALSE)</f>
        <v>-87.90504</v>
      </c>
      <c r="L2756" t="s">
        <v>22</v>
      </c>
      <c r="M2756">
        <f>VLOOKUP(L2756,Key!$A$1:$C$73,2,FALSE)</f>
        <v>43.058619999999998</v>
      </c>
      <c r="N2756">
        <f>VLOOKUP(L2756,Key!$A$1:$C$73,3,FALSE)</f>
        <v>-87.885319999999993</v>
      </c>
      <c r="O2756">
        <v>252</v>
      </c>
      <c r="P2756">
        <v>3</v>
      </c>
      <c r="Q2756">
        <v>18</v>
      </c>
      <c r="R2756">
        <v>17.100000000000001</v>
      </c>
      <c r="S2756">
        <v>720</v>
      </c>
      <c r="T2756">
        <f t="shared" si="387"/>
        <v>-1</v>
      </c>
      <c r="U2756" s="1">
        <v>42834</v>
      </c>
      <c r="V2756" s="13">
        <f t="shared" si="388"/>
        <v>42826</v>
      </c>
      <c r="W2756" s="14">
        <f t="shared" si="389"/>
        <v>42834</v>
      </c>
      <c r="X2756" s="1" t="str">
        <f t="shared" si="390"/>
        <v>Sunday</v>
      </c>
      <c r="Y2756" s="2">
        <v>0.45354166666666668</v>
      </c>
      <c r="Z2756" s="2">
        <f t="shared" si="391"/>
        <v>0.45833333333333331</v>
      </c>
      <c r="AA2756">
        <f>1</f>
        <v>1</v>
      </c>
      <c r="AB2756" s="1">
        <v>42834</v>
      </c>
      <c r="AC2756" s="13">
        <f t="shared" si="392"/>
        <v>42826</v>
      </c>
      <c r="AD2756" s="14">
        <f t="shared" si="393"/>
        <v>42834</v>
      </c>
      <c r="AE2756" s="1" t="str">
        <f t="shared" si="394"/>
        <v>Sunday</v>
      </c>
      <c r="AF2756" s="2">
        <v>0.62891203703703702</v>
      </c>
      <c r="AG2756" s="2">
        <f t="shared" si="395"/>
        <v>0.625</v>
      </c>
      <c r="AH2756" t="s">
        <v>23</v>
      </c>
    </row>
    <row r="2757" spans="1:34" x14ac:dyDescent="0.25">
      <c r="A2757">
        <v>1571725</v>
      </c>
      <c r="B2757" t="s">
        <v>54</v>
      </c>
      <c r="E2757">
        <v>53211</v>
      </c>
      <c r="F2757" t="s">
        <v>20</v>
      </c>
      <c r="G2757" t="s">
        <v>55</v>
      </c>
      <c r="H2757">
        <v>5525</v>
      </c>
      <c r="I2757" t="s">
        <v>81</v>
      </c>
      <c r="J2757">
        <f>VLOOKUP(I2757,Key!$A$1:$C$73,2,FALSE)</f>
        <v>43.058010000000003</v>
      </c>
      <c r="K2757">
        <f>VLOOKUP(I2757,Key!$A$1:$C$73,3,FALSE)</f>
        <v>-87.877300000000005</v>
      </c>
      <c r="L2757" t="s">
        <v>81</v>
      </c>
      <c r="M2757">
        <f>VLOOKUP(L2757,Key!$A$1:$C$73,2,FALSE)</f>
        <v>43.058010000000003</v>
      </c>
      <c r="N2757">
        <f>VLOOKUP(L2757,Key!$A$1:$C$73,3,FALSE)</f>
        <v>-87.877300000000005</v>
      </c>
      <c r="O2757">
        <v>59</v>
      </c>
      <c r="P2757">
        <v>6</v>
      </c>
      <c r="Q2757">
        <v>8.9</v>
      </c>
      <c r="R2757">
        <v>8.4</v>
      </c>
      <c r="S2757">
        <v>354</v>
      </c>
      <c r="T2757">
        <f t="shared" si="387"/>
        <v>-1</v>
      </c>
      <c r="U2757" s="1">
        <v>42834</v>
      </c>
      <c r="V2757" s="13">
        <f t="shared" si="388"/>
        <v>42826</v>
      </c>
      <c r="W2757" s="14">
        <f t="shared" si="389"/>
        <v>42834</v>
      </c>
      <c r="X2757" s="1" t="str">
        <f t="shared" si="390"/>
        <v>Sunday</v>
      </c>
      <c r="Y2757" s="2">
        <v>0.47864583333333338</v>
      </c>
      <c r="Z2757" s="2">
        <f t="shared" si="391"/>
        <v>0.45833333333333331</v>
      </c>
      <c r="AA2757">
        <f>1</f>
        <v>1</v>
      </c>
      <c r="AB2757" s="1">
        <v>42834</v>
      </c>
      <c r="AC2757" s="13">
        <f t="shared" si="392"/>
        <v>42826</v>
      </c>
      <c r="AD2757" s="14">
        <f t="shared" si="393"/>
        <v>42834</v>
      </c>
      <c r="AE2757" s="1" t="str">
        <f t="shared" si="394"/>
        <v>Sunday</v>
      </c>
      <c r="AF2757" s="2">
        <v>0.51971064814814816</v>
      </c>
      <c r="AG2757" s="2">
        <f t="shared" si="395"/>
        <v>0.5</v>
      </c>
      <c r="AH2757" t="s">
        <v>25</v>
      </c>
    </row>
    <row r="2758" spans="1:34" x14ac:dyDescent="0.25">
      <c r="A2758">
        <v>1571746</v>
      </c>
      <c r="B2758" t="s">
        <v>54</v>
      </c>
      <c r="E2758">
        <v>53211</v>
      </c>
      <c r="F2758" t="s">
        <v>20</v>
      </c>
      <c r="G2758" t="s">
        <v>55</v>
      </c>
      <c r="H2758">
        <v>5540</v>
      </c>
      <c r="I2758" t="s">
        <v>63</v>
      </c>
      <c r="J2758">
        <f>VLOOKUP(I2758,Key!$A$1:$C$73,2,FALSE)</f>
        <v>43.066893999999998</v>
      </c>
      <c r="K2758">
        <f>VLOOKUP(I2758,Key!$A$1:$C$73,3,FALSE)</f>
        <v>-87.877936000000005</v>
      </c>
      <c r="L2758" t="s">
        <v>36</v>
      </c>
      <c r="M2758">
        <f>VLOOKUP(L2758,Key!$A$1:$C$73,2,FALSE)</f>
        <v>43.03519</v>
      </c>
      <c r="N2758">
        <f>VLOOKUP(L2758,Key!$A$1:$C$73,3,FALSE)</f>
        <v>-87.907390000000007</v>
      </c>
      <c r="O2758">
        <v>31</v>
      </c>
      <c r="P2758">
        <v>3</v>
      </c>
      <c r="Q2758">
        <v>4.7</v>
      </c>
      <c r="R2758">
        <v>4.4000000000000004</v>
      </c>
      <c r="S2758">
        <v>186</v>
      </c>
      <c r="T2758">
        <f t="shared" si="387"/>
        <v>-1</v>
      </c>
      <c r="U2758" s="1">
        <v>42834</v>
      </c>
      <c r="V2758" s="13">
        <f t="shared" si="388"/>
        <v>42826</v>
      </c>
      <c r="W2758" s="14">
        <f t="shared" si="389"/>
        <v>42834</v>
      </c>
      <c r="X2758" s="1" t="str">
        <f t="shared" si="390"/>
        <v>Sunday</v>
      </c>
      <c r="Y2758" s="2">
        <v>0.48488425925925926</v>
      </c>
      <c r="Z2758" s="2">
        <f t="shared" si="391"/>
        <v>0.5</v>
      </c>
      <c r="AA2758">
        <f>1</f>
        <v>1</v>
      </c>
      <c r="AB2758" s="1">
        <v>42834</v>
      </c>
      <c r="AC2758" s="13">
        <f t="shared" si="392"/>
        <v>42826</v>
      </c>
      <c r="AD2758" s="14">
        <f t="shared" si="393"/>
        <v>42834</v>
      </c>
      <c r="AE2758" s="1" t="str">
        <f t="shared" si="394"/>
        <v>Sunday</v>
      </c>
      <c r="AF2758" s="2">
        <v>0.50671296296296298</v>
      </c>
      <c r="AG2758" s="2">
        <f t="shared" si="395"/>
        <v>0.5</v>
      </c>
      <c r="AH2758" t="s">
        <v>23</v>
      </c>
    </row>
    <row r="2759" spans="1:34" x14ac:dyDescent="0.25">
      <c r="A2759">
        <v>1162287</v>
      </c>
      <c r="B2759" t="s">
        <v>54</v>
      </c>
      <c r="E2759">
        <v>63040</v>
      </c>
      <c r="F2759" t="s">
        <v>20</v>
      </c>
      <c r="G2759" t="s">
        <v>55</v>
      </c>
      <c r="H2759">
        <v>214</v>
      </c>
      <c r="I2759" t="s">
        <v>84</v>
      </c>
      <c r="J2759">
        <f>VLOOKUP(I2759,Key!$A$1:$C$73,2,FALSE)</f>
        <v>43.040154000000001</v>
      </c>
      <c r="K2759">
        <f>VLOOKUP(I2759,Key!$A$1:$C$73,3,FALSE)</f>
        <v>-87.932113000000001</v>
      </c>
      <c r="L2759" t="s">
        <v>36</v>
      </c>
      <c r="M2759">
        <f>VLOOKUP(L2759,Key!$A$1:$C$73,2,FALSE)</f>
        <v>43.03519</v>
      </c>
      <c r="N2759">
        <f>VLOOKUP(L2759,Key!$A$1:$C$73,3,FALSE)</f>
        <v>-87.907390000000007</v>
      </c>
      <c r="O2759">
        <v>16</v>
      </c>
      <c r="P2759">
        <v>3</v>
      </c>
      <c r="Q2759">
        <v>2.4</v>
      </c>
      <c r="R2759">
        <v>2.2999999999999998</v>
      </c>
      <c r="S2759">
        <v>96</v>
      </c>
      <c r="T2759">
        <f t="shared" si="387"/>
        <v>-1</v>
      </c>
      <c r="U2759" s="1">
        <v>42834</v>
      </c>
      <c r="V2759" s="13">
        <f t="shared" si="388"/>
        <v>42826</v>
      </c>
      <c r="W2759" s="14">
        <f t="shared" si="389"/>
        <v>42834</v>
      </c>
      <c r="X2759" s="1" t="str">
        <f t="shared" si="390"/>
        <v>Sunday</v>
      </c>
      <c r="Y2759" s="2">
        <v>0.48597222222222225</v>
      </c>
      <c r="Z2759" s="2">
        <f t="shared" si="391"/>
        <v>0.5</v>
      </c>
      <c r="AA2759">
        <f>1</f>
        <v>1</v>
      </c>
      <c r="AB2759" s="1">
        <v>42834</v>
      </c>
      <c r="AC2759" s="13">
        <f t="shared" si="392"/>
        <v>42826</v>
      </c>
      <c r="AD2759" s="14">
        <f t="shared" si="393"/>
        <v>42834</v>
      </c>
      <c r="AE2759" s="1" t="str">
        <f t="shared" si="394"/>
        <v>Sunday</v>
      </c>
      <c r="AF2759" s="2">
        <v>0.49702546296296296</v>
      </c>
      <c r="AG2759" s="2">
        <f t="shared" si="395"/>
        <v>0.5</v>
      </c>
      <c r="AH2759" t="s">
        <v>23</v>
      </c>
    </row>
    <row r="2760" spans="1:34" x14ac:dyDescent="0.25">
      <c r="A2760">
        <v>1571773</v>
      </c>
      <c r="B2760" t="s">
        <v>54</v>
      </c>
      <c r="E2760">
        <v>53132</v>
      </c>
      <c r="F2760" t="s">
        <v>20</v>
      </c>
      <c r="G2760" t="s">
        <v>55</v>
      </c>
      <c r="H2760">
        <v>267</v>
      </c>
      <c r="I2760" t="s">
        <v>77</v>
      </c>
      <c r="J2760">
        <f>VLOOKUP(I2760,Key!$A$1:$C$73,2,FALSE)</f>
        <v>43.036900000000003</v>
      </c>
      <c r="K2760">
        <f>VLOOKUP(I2760,Key!$A$1:$C$73,3,FALSE)</f>
        <v>-87.89667</v>
      </c>
      <c r="L2760" t="s">
        <v>77</v>
      </c>
      <c r="M2760">
        <f>VLOOKUP(L2760,Key!$A$1:$C$73,2,FALSE)</f>
        <v>43.036900000000003</v>
      </c>
      <c r="N2760">
        <f>VLOOKUP(L2760,Key!$A$1:$C$73,3,FALSE)</f>
        <v>-87.89667</v>
      </c>
      <c r="O2760">
        <v>55</v>
      </c>
      <c r="P2760">
        <v>6</v>
      </c>
      <c r="Q2760">
        <v>8.3000000000000007</v>
      </c>
      <c r="R2760">
        <v>7.8</v>
      </c>
      <c r="S2760">
        <v>330</v>
      </c>
      <c r="T2760">
        <f t="shared" si="387"/>
        <v>-1</v>
      </c>
      <c r="U2760" s="1">
        <v>42834</v>
      </c>
      <c r="V2760" s="13">
        <f t="shared" si="388"/>
        <v>42826</v>
      </c>
      <c r="W2760" s="14">
        <f t="shared" si="389"/>
        <v>42834</v>
      </c>
      <c r="X2760" s="1" t="str">
        <f t="shared" si="390"/>
        <v>Sunday</v>
      </c>
      <c r="Y2760" s="2">
        <v>0.48959490740740735</v>
      </c>
      <c r="Z2760" s="2">
        <f t="shared" si="391"/>
        <v>0.5</v>
      </c>
      <c r="AA2760">
        <f>1</f>
        <v>1</v>
      </c>
      <c r="AB2760" s="1">
        <v>42834</v>
      </c>
      <c r="AC2760" s="13">
        <f t="shared" si="392"/>
        <v>42826</v>
      </c>
      <c r="AD2760" s="14">
        <f t="shared" si="393"/>
        <v>42834</v>
      </c>
      <c r="AE2760" s="1" t="str">
        <f t="shared" si="394"/>
        <v>Sunday</v>
      </c>
      <c r="AF2760" s="2">
        <v>0.52782407407407406</v>
      </c>
      <c r="AG2760" s="2">
        <f t="shared" si="395"/>
        <v>0.54166666666666663</v>
      </c>
      <c r="AH2760" t="s">
        <v>25</v>
      </c>
    </row>
    <row r="2761" spans="1:34" x14ac:dyDescent="0.25">
      <c r="A2761">
        <v>1571828</v>
      </c>
      <c r="B2761" t="s">
        <v>54</v>
      </c>
      <c r="E2761">
        <v>63119</v>
      </c>
      <c r="F2761" t="s">
        <v>20</v>
      </c>
      <c r="G2761" t="s">
        <v>55</v>
      </c>
      <c r="H2761">
        <v>5449</v>
      </c>
      <c r="I2761" t="s">
        <v>27</v>
      </c>
      <c r="J2761">
        <f>VLOOKUP(I2761,Key!$A$1:$C$73,2,FALSE)</f>
        <v>43.041646999999998</v>
      </c>
      <c r="K2761">
        <f>VLOOKUP(I2761,Key!$A$1:$C$73,3,FALSE)</f>
        <v>-87.927257999999995</v>
      </c>
      <c r="L2761" t="s">
        <v>28</v>
      </c>
      <c r="M2761">
        <f>VLOOKUP(L2761,Key!$A$1:$C$73,2,FALSE)</f>
        <v>43.038580000000003</v>
      </c>
      <c r="N2761">
        <f>VLOOKUP(L2761,Key!$A$1:$C$73,3,FALSE)</f>
        <v>-87.90934</v>
      </c>
      <c r="O2761">
        <v>48</v>
      </c>
      <c r="P2761">
        <v>6</v>
      </c>
      <c r="Q2761">
        <v>7.2</v>
      </c>
      <c r="R2761">
        <v>6.8</v>
      </c>
      <c r="S2761">
        <v>288</v>
      </c>
      <c r="T2761">
        <f t="shared" si="387"/>
        <v>-1</v>
      </c>
      <c r="U2761" s="1">
        <v>42834</v>
      </c>
      <c r="V2761" s="13">
        <f t="shared" si="388"/>
        <v>42826</v>
      </c>
      <c r="W2761" s="14">
        <f t="shared" si="389"/>
        <v>42834</v>
      </c>
      <c r="X2761" s="1" t="str">
        <f t="shared" si="390"/>
        <v>Sunday</v>
      </c>
      <c r="Y2761" s="2">
        <v>0.50133101851851858</v>
      </c>
      <c r="Z2761" s="2">
        <f t="shared" si="391"/>
        <v>0.5</v>
      </c>
      <c r="AA2761">
        <f>1</f>
        <v>1</v>
      </c>
      <c r="AB2761" s="1">
        <v>42834</v>
      </c>
      <c r="AC2761" s="13">
        <f t="shared" si="392"/>
        <v>42826</v>
      </c>
      <c r="AD2761" s="14">
        <f t="shared" si="393"/>
        <v>42834</v>
      </c>
      <c r="AE2761" s="1" t="str">
        <f t="shared" si="394"/>
        <v>Sunday</v>
      </c>
      <c r="AF2761" s="2">
        <v>0.53408564814814818</v>
      </c>
      <c r="AG2761" s="2">
        <f t="shared" si="395"/>
        <v>0.54166666666666663</v>
      </c>
      <c r="AH2761" t="s">
        <v>23</v>
      </c>
    </row>
    <row r="2762" spans="1:34" x14ac:dyDescent="0.25">
      <c r="A2762">
        <v>1571871</v>
      </c>
      <c r="B2762" t="s">
        <v>54</v>
      </c>
      <c r="E2762">
        <v>53213</v>
      </c>
      <c r="F2762" t="s">
        <v>20</v>
      </c>
      <c r="G2762" t="s">
        <v>55</v>
      </c>
      <c r="H2762">
        <v>263</v>
      </c>
      <c r="I2762" t="s">
        <v>28</v>
      </c>
      <c r="J2762">
        <f>VLOOKUP(I2762,Key!$A$1:$C$73,2,FALSE)</f>
        <v>43.038580000000003</v>
      </c>
      <c r="K2762">
        <f>VLOOKUP(I2762,Key!$A$1:$C$73,3,FALSE)</f>
        <v>-87.90934</v>
      </c>
      <c r="L2762" t="s">
        <v>36</v>
      </c>
      <c r="M2762">
        <f>VLOOKUP(L2762,Key!$A$1:$C$73,2,FALSE)</f>
        <v>43.03519</v>
      </c>
      <c r="N2762">
        <f>VLOOKUP(L2762,Key!$A$1:$C$73,3,FALSE)</f>
        <v>-87.907390000000007</v>
      </c>
      <c r="O2762">
        <v>86</v>
      </c>
      <c r="P2762">
        <v>9</v>
      </c>
      <c r="Q2762">
        <v>12.9</v>
      </c>
      <c r="R2762">
        <v>12.3</v>
      </c>
      <c r="S2762">
        <v>516</v>
      </c>
      <c r="T2762">
        <f t="shared" si="387"/>
        <v>-1</v>
      </c>
      <c r="U2762" s="1">
        <v>42834</v>
      </c>
      <c r="V2762" s="13">
        <f t="shared" si="388"/>
        <v>42826</v>
      </c>
      <c r="W2762" s="14">
        <f t="shared" si="389"/>
        <v>42834</v>
      </c>
      <c r="X2762" s="1" t="str">
        <f t="shared" si="390"/>
        <v>Sunday</v>
      </c>
      <c r="Y2762" s="2">
        <v>0.50902777777777775</v>
      </c>
      <c r="Z2762" s="2">
        <f t="shared" si="391"/>
        <v>0.5</v>
      </c>
      <c r="AA2762">
        <f>1</f>
        <v>1</v>
      </c>
      <c r="AB2762" s="1">
        <v>42834</v>
      </c>
      <c r="AC2762" s="13">
        <f t="shared" si="392"/>
        <v>42826</v>
      </c>
      <c r="AD2762" s="14">
        <f t="shared" si="393"/>
        <v>42834</v>
      </c>
      <c r="AE2762" s="1" t="str">
        <f t="shared" si="394"/>
        <v>Sunday</v>
      </c>
      <c r="AF2762" s="2">
        <v>0.56874999999999998</v>
      </c>
      <c r="AG2762" s="2">
        <f t="shared" si="395"/>
        <v>0.58333333333333326</v>
      </c>
      <c r="AH2762" t="s">
        <v>23</v>
      </c>
    </row>
    <row r="2763" spans="1:34" x14ac:dyDescent="0.25">
      <c r="A2763">
        <v>1571874</v>
      </c>
      <c r="B2763" t="s">
        <v>54</v>
      </c>
      <c r="E2763">
        <v>53212</v>
      </c>
      <c r="F2763" t="s">
        <v>20</v>
      </c>
      <c r="G2763" t="s">
        <v>55</v>
      </c>
      <c r="H2763">
        <v>5472</v>
      </c>
      <c r="I2763" t="s">
        <v>81</v>
      </c>
      <c r="J2763">
        <f>VLOOKUP(I2763,Key!$A$1:$C$73,2,FALSE)</f>
        <v>43.058010000000003</v>
      </c>
      <c r="K2763">
        <f>VLOOKUP(I2763,Key!$A$1:$C$73,3,FALSE)</f>
        <v>-87.877300000000005</v>
      </c>
      <c r="L2763" t="s">
        <v>81</v>
      </c>
      <c r="M2763">
        <f>VLOOKUP(L2763,Key!$A$1:$C$73,2,FALSE)</f>
        <v>43.058010000000003</v>
      </c>
      <c r="N2763">
        <f>VLOOKUP(L2763,Key!$A$1:$C$73,3,FALSE)</f>
        <v>-87.877300000000005</v>
      </c>
      <c r="O2763">
        <v>32</v>
      </c>
      <c r="P2763">
        <v>3</v>
      </c>
      <c r="Q2763">
        <v>4.8</v>
      </c>
      <c r="R2763">
        <v>4.5999999999999996</v>
      </c>
      <c r="S2763">
        <v>192</v>
      </c>
      <c r="T2763">
        <f t="shared" si="387"/>
        <v>-1</v>
      </c>
      <c r="U2763" s="1">
        <v>42834</v>
      </c>
      <c r="V2763" s="13">
        <f t="shared" si="388"/>
        <v>42826</v>
      </c>
      <c r="W2763" s="14">
        <f t="shared" si="389"/>
        <v>42834</v>
      </c>
      <c r="X2763" s="1" t="str">
        <f t="shared" si="390"/>
        <v>Sunday</v>
      </c>
      <c r="Y2763" s="2">
        <v>0.51005787037037031</v>
      </c>
      <c r="Z2763" s="2">
        <f t="shared" si="391"/>
        <v>0.5</v>
      </c>
      <c r="AA2763">
        <f>1</f>
        <v>1</v>
      </c>
      <c r="AB2763" s="1">
        <v>42834</v>
      </c>
      <c r="AC2763" s="13">
        <f t="shared" si="392"/>
        <v>42826</v>
      </c>
      <c r="AD2763" s="14">
        <f t="shared" si="393"/>
        <v>42834</v>
      </c>
      <c r="AE2763" s="1" t="str">
        <f t="shared" si="394"/>
        <v>Sunday</v>
      </c>
      <c r="AF2763" s="2">
        <v>0.5323148148148148</v>
      </c>
      <c r="AG2763" s="2">
        <f t="shared" si="395"/>
        <v>0.54166666666666663</v>
      </c>
      <c r="AH2763" t="s">
        <v>25</v>
      </c>
    </row>
    <row r="2764" spans="1:34" x14ac:dyDescent="0.25">
      <c r="A2764">
        <v>1221568</v>
      </c>
      <c r="B2764" t="s">
        <v>54</v>
      </c>
      <c r="E2764">
        <v>53202</v>
      </c>
      <c r="F2764" t="s">
        <v>20</v>
      </c>
      <c r="G2764" t="s">
        <v>55</v>
      </c>
      <c r="H2764">
        <v>11046</v>
      </c>
      <c r="I2764" t="s">
        <v>62</v>
      </c>
      <c r="J2764">
        <f>VLOOKUP(I2764,Key!$A$1:$C$73,2,FALSE)</f>
        <v>43.052460000000004</v>
      </c>
      <c r="K2764">
        <f>VLOOKUP(I2764,Key!$A$1:$C$73,3,FALSE)</f>
        <v>-87.891000000000005</v>
      </c>
      <c r="L2764" t="s">
        <v>62</v>
      </c>
      <c r="M2764">
        <f>VLOOKUP(L2764,Key!$A$1:$C$73,2,FALSE)</f>
        <v>43.052460000000004</v>
      </c>
      <c r="N2764">
        <f>VLOOKUP(L2764,Key!$A$1:$C$73,3,FALSE)</f>
        <v>-87.891000000000005</v>
      </c>
      <c r="O2764">
        <v>52</v>
      </c>
      <c r="P2764">
        <v>6</v>
      </c>
      <c r="Q2764">
        <v>7.8</v>
      </c>
      <c r="R2764">
        <v>7.4</v>
      </c>
      <c r="S2764">
        <v>312</v>
      </c>
      <c r="T2764">
        <f t="shared" si="387"/>
        <v>-1</v>
      </c>
      <c r="U2764" s="1">
        <v>42834</v>
      </c>
      <c r="V2764" s="13">
        <f t="shared" si="388"/>
        <v>42826</v>
      </c>
      <c r="W2764" s="14">
        <f t="shared" si="389"/>
        <v>42834</v>
      </c>
      <c r="X2764" s="1" t="str">
        <f t="shared" si="390"/>
        <v>Sunday</v>
      </c>
      <c r="Y2764" s="2">
        <v>0.51484953703703706</v>
      </c>
      <c r="Z2764" s="2">
        <f t="shared" si="391"/>
        <v>0.5</v>
      </c>
      <c r="AA2764">
        <f>1</f>
        <v>1</v>
      </c>
      <c r="AB2764" s="1">
        <v>42834</v>
      </c>
      <c r="AC2764" s="13">
        <f t="shared" si="392"/>
        <v>42826</v>
      </c>
      <c r="AD2764" s="14">
        <f t="shared" si="393"/>
        <v>42834</v>
      </c>
      <c r="AE2764" s="1" t="str">
        <f t="shared" si="394"/>
        <v>Sunday</v>
      </c>
      <c r="AF2764" s="2">
        <v>0.55084490740740744</v>
      </c>
      <c r="AG2764" s="2">
        <f t="shared" si="395"/>
        <v>0.54166666666666663</v>
      </c>
      <c r="AH2764" t="s">
        <v>25</v>
      </c>
    </row>
    <row r="2765" spans="1:34" x14ac:dyDescent="0.25">
      <c r="A2765">
        <v>1571943</v>
      </c>
      <c r="B2765" t="s">
        <v>54</v>
      </c>
      <c r="E2765">
        <v>53202</v>
      </c>
      <c r="F2765" t="s">
        <v>20</v>
      </c>
      <c r="G2765" t="s">
        <v>55</v>
      </c>
      <c r="H2765">
        <v>25</v>
      </c>
      <c r="I2765" t="s">
        <v>61</v>
      </c>
      <c r="J2765">
        <f>VLOOKUP(I2765,Key!$A$1:$C$73,2,FALSE)</f>
        <v>43.060786</v>
      </c>
      <c r="K2765">
        <f>VLOOKUP(I2765,Key!$A$1:$C$73,3,FALSE)</f>
        <v>-87.883825999999999</v>
      </c>
      <c r="L2765" t="s">
        <v>77</v>
      </c>
      <c r="M2765">
        <f>VLOOKUP(L2765,Key!$A$1:$C$73,2,FALSE)</f>
        <v>43.036900000000003</v>
      </c>
      <c r="N2765">
        <f>VLOOKUP(L2765,Key!$A$1:$C$73,3,FALSE)</f>
        <v>-87.89667</v>
      </c>
      <c r="O2765">
        <v>46</v>
      </c>
      <c r="P2765">
        <v>6</v>
      </c>
      <c r="Q2765">
        <v>6.9</v>
      </c>
      <c r="R2765">
        <v>6.6</v>
      </c>
      <c r="S2765">
        <v>276</v>
      </c>
      <c r="T2765">
        <f t="shared" si="387"/>
        <v>-1</v>
      </c>
      <c r="U2765" s="1">
        <v>42834</v>
      </c>
      <c r="V2765" s="13">
        <f t="shared" si="388"/>
        <v>42826</v>
      </c>
      <c r="W2765" s="14">
        <f t="shared" si="389"/>
        <v>42834</v>
      </c>
      <c r="X2765" s="1" t="str">
        <f t="shared" si="390"/>
        <v>Sunday</v>
      </c>
      <c r="Y2765" s="2">
        <v>0.51944444444444449</v>
      </c>
      <c r="Z2765" s="2">
        <f t="shared" si="391"/>
        <v>0.5</v>
      </c>
      <c r="AA2765">
        <f>1</f>
        <v>1</v>
      </c>
      <c r="AB2765" s="1">
        <v>42834</v>
      </c>
      <c r="AC2765" s="13">
        <f t="shared" si="392"/>
        <v>42826</v>
      </c>
      <c r="AD2765" s="14">
        <f t="shared" si="393"/>
        <v>42834</v>
      </c>
      <c r="AE2765" s="1" t="str">
        <f t="shared" si="394"/>
        <v>Sunday</v>
      </c>
      <c r="AF2765" s="2">
        <v>0.55145833333333327</v>
      </c>
      <c r="AG2765" s="2">
        <f t="shared" si="395"/>
        <v>0.54166666666666663</v>
      </c>
      <c r="AH2765" t="s">
        <v>23</v>
      </c>
    </row>
    <row r="2766" spans="1:34" x14ac:dyDescent="0.25">
      <c r="A2766">
        <v>1571987</v>
      </c>
      <c r="B2766" t="s">
        <v>54</v>
      </c>
      <c r="E2766">
        <v>30067</v>
      </c>
      <c r="F2766" t="s">
        <v>20</v>
      </c>
      <c r="G2766" t="s">
        <v>55</v>
      </c>
      <c r="H2766">
        <v>5448</v>
      </c>
      <c r="I2766" t="s">
        <v>77</v>
      </c>
      <c r="J2766">
        <f>VLOOKUP(I2766,Key!$A$1:$C$73,2,FALSE)</f>
        <v>43.036900000000003</v>
      </c>
      <c r="K2766">
        <f>VLOOKUP(I2766,Key!$A$1:$C$73,3,FALSE)</f>
        <v>-87.89667</v>
      </c>
      <c r="L2766" t="s">
        <v>52</v>
      </c>
      <c r="M2766">
        <f>VLOOKUP(L2766,Key!$A$1:$C$73,2,FALSE)</f>
        <v>43.042490000000001</v>
      </c>
      <c r="N2766">
        <f>VLOOKUP(L2766,Key!$A$1:$C$73,3,FALSE)</f>
        <v>-87.909959999999998</v>
      </c>
      <c r="O2766">
        <v>56</v>
      </c>
      <c r="P2766">
        <v>6</v>
      </c>
      <c r="Q2766">
        <v>8.4</v>
      </c>
      <c r="R2766">
        <v>8</v>
      </c>
      <c r="S2766">
        <v>336</v>
      </c>
      <c r="T2766">
        <f t="shared" si="387"/>
        <v>-1</v>
      </c>
      <c r="U2766" s="1">
        <v>42834</v>
      </c>
      <c r="V2766" s="13">
        <f t="shared" si="388"/>
        <v>42826</v>
      </c>
      <c r="W2766" s="14">
        <f t="shared" si="389"/>
        <v>42834</v>
      </c>
      <c r="X2766" s="1" t="str">
        <f t="shared" si="390"/>
        <v>Sunday</v>
      </c>
      <c r="Y2766" s="2">
        <v>0.52604166666666663</v>
      </c>
      <c r="Z2766" s="2">
        <f t="shared" si="391"/>
        <v>0.54166666666666663</v>
      </c>
      <c r="AA2766">
        <f>1</f>
        <v>1</v>
      </c>
      <c r="AB2766" s="1">
        <v>42834</v>
      </c>
      <c r="AC2766" s="13">
        <f t="shared" si="392"/>
        <v>42826</v>
      </c>
      <c r="AD2766" s="14">
        <f t="shared" si="393"/>
        <v>42834</v>
      </c>
      <c r="AE2766" s="1" t="str">
        <f t="shared" si="394"/>
        <v>Sunday</v>
      </c>
      <c r="AF2766" s="2">
        <v>0.56517361111111108</v>
      </c>
      <c r="AG2766" s="2">
        <f t="shared" si="395"/>
        <v>0.58333333333333326</v>
      </c>
      <c r="AH2766" t="s">
        <v>23</v>
      </c>
    </row>
    <row r="2767" spans="1:34" x14ac:dyDescent="0.25">
      <c r="A2767">
        <v>1572020</v>
      </c>
      <c r="B2767" t="s">
        <v>54</v>
      </c>
      <c r="E2767">
        <v>53151</v>
      </c>
      <c r="F2767" t="s">
        <v>20</v>
      </c>
      <c r="G2767" t="s">
        <v>55</v>
      </c>
      <c r="H2767">
        <v>11075</v>
      </c>
      <c r="I2767" t="s">
        <v>44</v>
      </c>
      <c r="J2767">
        <f>VLOOKUP(I2767,Key!$A$1:$C$73,2,FALSE)</f>
        <v>43.03886</v>
      </c>
      <c r="K2767">
        <f>VLOOKUP(I2767,Key!$A$1:$C$73,3,FALSE)</f>
        <v>-87.902720000000002</v>
      </c>
      <c r="L2767" t="s">
        <v>76</v>
      </c>
      <c r="M2767">
        <f>VLOOKUP(L2767,Key!$A$1:$C$73,2,FALSE)</f>
        <v>43.02948</v>
      </c>
      <c r="N2767">
        <f>VLOOKUP(L2767,Key!$A$1:$C$73,3,FALSE)</f>
        <v>-87.912819999999996</v>
      </c>
      <c r="O2767">
        <v>18</v>
      </c>
      <c r="P2767">
        <v>3</v>
      </c>
      <c r="Q2767">
        <v>2.7</v>
      </c>
      <c r="R2767">
        <v>2.6</v>
      </c>
      <c r="S2767">
        <v>108</v>
      </c>
      <c r="T2767">
        <f t="shared" si="387"/>
        <v>-1</v>
      </c>
      <c r="U2767" s="1">
        <v>42834</v>
      </c>
      <c r="V2767" s="13">
        <f t="shared" si="388"/>
        <v>42826</v>
      </c>
      <c r="W2767" s="14">
        <f t="shared" si="389"/>
        <v>42834</v>
      </c>
      <c r="X2767" s="1" t="str">
        <f t="shared" si="390"/>
        <v>Sunday</v>
      </c>
      <c r="Y2767" s="2">
        <v>0.53247685185185178</v>
      </c>
      <c r="Z2767" s="2">
        <f t="shared" si="391"/>
        <v>0.54166666666666663</v>
      </c>
      <c r="AA2767">
        <f>1</f>
        <v>1</v>
      </c>
      <c r="AB2767" s="1">
        <v>42834</v>
      </c>
      <c r="AC2767" s="13">
        <f t="shared" si="392"/>
        <v>42826</v>
      </c>
      <c r="AD2767" s="14">
        <f t="shared" si="393"/>
        <v>42834</v>
      </c>
      <c r="AE2767" s="1" t="str">
        <f t="shared" si="394"/>
        <v>Sunday</v>
      </c>
      <c r="AF2767" s="2">
        <v>0.54446759259259259</v>
      </c>
      <c r="AG2767" s="2">
        <f t="shared" si="395"/>
        <v>0.54166666666666663</v>
      </c>
      <c r="AH2767" t="s">
        <v>23</v>
      </c>
    </row>
    <row r="2768" spans="1:34" x14ac:dyDescent="0.25">
      <c r="A2768">
        <v>1572026</v>
      </c>
      <c r="B2768" t="s">
        <v>54</v>
      </c>
      <c r="E2768">
        <v>53146</v>
      </c>
      <c r="F2768" t="s">
        <v>20</v>
      </c>
      <c r="G2768" t="s">
        <v>55</v>
      </c>
      <c r="H2768">
        <v>5453</v>
      </c>
      <c r="I2768" t="s">
        <v>44</v>
      </c>
      <c r="J2768">
        <f>VLOOKUP(I2768,Key!$A$1:$C$73,2,FALSE)</f>
        <v>43.03886</v>
      </c>
      <c r="K2768">
        <f>VLOOKUP(I2768,Key!$A$1:$C$73,3,FALSE)</f>
        <v>-87.902720000000002</v>
      </c>
      <c r="L2768" t="s">
        <v>76</v>
      </c>
      <c r="M2768">
        <f>VLOOKUP(L2768,Key!$A$1:$C$73,2,FALSE)</f>
        <v>43.02948</v>
      </c>
      <c r="N2768">
        <f>VLOOKUP(L2768,Key!$A$1:$C$73,3,FALSE)</f>
        <v>-87.912819999999996</v>
      </c>
      <c r="O2768">
        <v>16</v>
      </c>
      <c r="P2768">
        <v>3</v>
      </c>
      <c r="Q2768">
        <v>2.4</v>
      </c>
      <c r="R2768">
        <v>2.2999999999999998</v>
      </c>
      <c r="S2768">
        <v>96</v>
      </c>
      <c r="T2768">
        <f t="shared" si="387"/>
        <v>-1</v>
      </c>
      <c r="U2768" s="1">
        <v>42834</v>
      </c>
      <c r="V2768" s="13">
        <f t="shared" si="388"/>
        <v>42826</v>
      </c>
      <c r="W2768" s="14">
        <f t="shared" si="389"/>
        <v>42834</v>
      </c>
      <c r="X2768" s="1" t="str">
        <f t="shared" si="390"/>
        <v>Sunday</v>
      </c>
      <c r="Y2768" s="2">
        <v>0.53375000000000006</v>
      </c>
      <c r="Z2768" s="2">
        <f t="shared" si="391"/>
        <v>0.54166666666666663</v>
      </c>
      <c r="AA2768">
        <f>1</f>
        <v>1</v>
      </c>
      <c r="AB2768" s="1">
        <v>42834</v>
      </c>
      <c r="AC2768" s="13">
        <f t="shared" si="392"/>
        <v>42826</v>
      </c>
      <c r="AD2768" s="14">
        <f t="shared" si="393"/>
        <v>42834</v>
      </c>
      <c r="AE2768" s="1" t="str">
        <f t="shared" si="394"/>
        <v>Sunday</v>
      </c>
      <c r="AF2768" s="2">
        <v>0.54452546296296289</v>
      </c>
      <c r="AG2768" s="2">
        <f t="shared" si="395"/>
        <v>0.54166666666666663</v>
      </c>
      <c r="AH2768" t="s">
        <v>23</v>
      </c>
    </row>
    <row r="2769" spans="1:34" x14ac:dyDescent="0.25">
      <c r="A2769">
        <v>1572080</v>
      </c>
      <c r="B2769" t="s">
        <v>54</v>
      </c>
      <c r="E2769">
        <v>53045</v>
      </c>
      <c r="F2769" t="s">
        <v>20</v>
      </c>
      <c r="G2769" t="s">
        <v>55</v>
      </c>
      <c r="H2769">
        <v>5547</v>
      </c>
      <c r="I2769" t="s">
        <v>91</v>
      </c>
      <c r="J2769">
        <f>VLOOKUP(I2769,Key!$A$1:$C$73,2,FALSE)</f>
        <v>43.048609999999996</v>
      </c>
      <c r="K2769">
        <f>VLOOKUP(I2769,Key!$A$1:$C$73,3,FALSE)</f>
        <v>-88.008480000000006</v>
      </c>
      <c r="L2769" t="s">
        <v>91</v>
      </c>
      <c r="M2769">
        <f>VLOOKUP(L2769,Key!$A$1:$C$73,2,FALSE)</f>
        <v>43.048609999999996</v>
      </c>
      <c r="N2769">
        <f>VLOOKUP(L2769,Key!$A$1:$C$73,3,FALSE)</f>
        <v>-88.008480000000006</v>
      </c>
      <c r="O2769">
        <v>55</v>
      </c>
      <c r="P2769">
        <v>6</v>
      </c>
      <c r="Q2769">
        <v>8.3000000000000007</v>
      </c>
      <c r="R2769">
        <v>7.8</v>
      </c>
      <c r="S2769">
        <v>330</v>
      </c>
      <c r="T2769">
        <f t="shared" si="387"/>
        <v>-1</v>
      </c>
      <c r="U2769" s="1">
        <v>42834</v>
      </c>
      <c r="V2769" s="13">
        <f t="shared" si="388"/>
        <v>42826</v>
      </c>
      <c r="W2769" s="14">
        <f t="shared" si="389"/>
        <v>42834</v>
      </c>
      <c r="X2769" s="1" t="str">
        <f t="shared" si="390"/>
        <v>Sunday</v>
      </c>
      <c r="Y2769" s="2">
        <v>0.5415740740740741</v>
      </c>
      <c r="Z2769" s="2">
        <f t="shared" si="391"/>
        <v>0.54166666666666663</v>
      </c>
      <c r="AA2769">
        <f>1</f>
        <v>1</v>
      </c>
      <c r="AB2769" s="1">
        <v>42834</v>
      </c>
      <c r="AC2769" s="13">
        <f t="shared" si="392"/>
        <v>42826</v>
      </c>
      <c r="AD2769" s="14">
        <f t="shared" si="393"/>
        <v>42834</v>
      </c>
      <c r="AE2769" s="1" t="str">
        <f t="shared" si="394"/>
        <v>Sunday</v>
      </c>
      <c r="AF2769" s="2">
        <v>0.57946759259259262</v>
      </c>
      <c r="AG2769" s="2">
        <f t="shared" si="395"/>
        <v>0.58333333333333326</v>
      </c>
      <c r="AH2769" t="s">
        <v>25</v>
      </c>
    </row>
    <row r="2770" spans="1:34" x14ac:dyDescent="0.25">
      <c r="A2770">
        <v>1442468</v>
      </c>
      <c r="B2770" t="s">
        <v>54</v>
      </c>
      <c r="E2770">
        <v>53210</v>
      </c>
      <c r="F2770" t="s">
        <v>20</v>
      </c>
      <c r="G2770" t="s">
        <v>55</v>
      </c>
      <c r="H2770">
        <v>5540</v>
      </c>
      <c r="I2770" t="s">
        <v>53</v>
      </c>
      <c r="J2770">
        <f>VLOOKUP(I2770,Key!$A$1:$C$73,2,FALSE)</f>
        <v>43.04824</v>
      </c>
      <c r="K2770">
        <f>VLOOKUP(I2770,Key!$A$1:$C$73,3,FALSE)</f>
        <v>-87.904970000000006</v>
      </c>
      <c r="L2770" t="s">
        <v>53</v>
      </c>
      <c r="M2770">
        <f>VLOOKUP(L2770,Key!$A$1:$C$73,2,FALSE)</f>
        <v>43.04824</v>
      </c>
      <c r="N2770">
        <f>VLOOKUP(L2770,Key!$A$1:$C$73,3,FALSE)</f>
        <v>-87.904970000000006</v>
      </c>
      <c r="O2770">
        <v>51</v>
      </c>
      <c r="P2770">
        <v>6</v>
      </c>
      <c r="Q2770">
        <v>7.7</v>
      </c>
      <c r="R2770">
        <v>7.3</v>
      </c>
      <c r="S2770">
        <v>306</v>
      </c>
      <c r="T2770">
        <f t="shared" si="387"/>
        <v>-1</v>
      </c>
      <c r="U2770" s="1">
        <v>42834</v>
      </c>
      <c r="V2770" s="13">
        <f t="shared" si="388"/>
        <v>42826</v>
      </c>
      <c r="W2770" s="14">
        <f t="shared" si="389"/>
        <v>42834</v>
      </c>
      <c r="X2770" s="1" t="str">
        <f t="shared" si="390"/>
        <v>Sunday</v>
      </c>
      <c r="Y2770" s="2">
        <v>0.5540046296296296</v>
      </c>
      <c r="Z2770" s="2">
        <f t="shared" si="391"/>
        <v>0.54166666666666663</v>
      </c>
      <c r="AA2770">
        <f>1</f>
        <v>1</v>
      </c>
      <c r="AB2770" s="1">
        <v>42834</v>
      </c>
      <c r="AC2770" s="13">
        <f t="shared" si="392"/>
        <v>42826</v>
      </c>
      <c r="AD2770" s="14">
        <f t="shared" si="393"/>
        <v>42834</v>
      </c>
      <c r="AE2770" s="1" t="str">
        <f t="shared" si="394"/>
        <v>Sunday</v>
      </c>
      <c r="AF2770" s="2">
        <v>0.5894328703703704</v>
      </c>
      <c r="AG2770" s="2">
        <f t="shared" si="395"/>
        <v>0.58333333333333326</v>
      </c>
      <c r="AH2770" t="s">
        <v>25</v>
      </c>
    </row>
    <row r="2771" spans="1:34" x14ac:dyDescent="0.25">
      <c r="A2771">
        <v>1572021</v>
      </c>
      <c r="B2771" t="s">
        <v>54</v>
      </c>
      <c r="E2771">
        <v>53151</v>
      </c>
      <c r="F2771" t="s">
        <v>20</v>
      </c>
      <c r="G2771" t="s">
        <v>55</v>
      </c>
      <c r="H2771">
        <v>11136</v>
      </c>
      <c r="I2771" t="s">
        <v>76</v>
      </c>
      <c r="J2771">
        <f>VLOOKUP(I2771,Key!$A$1:$C$73,2,FALSE)</f>
        <v>43.02948</v>
      </c>
      <c r="K2771">
        <f>VLOOKUP(I2771,Key!$A$1:$C$73,3,FALSE)</f>
        <v>-87.912819999999996</v>
      </c>
      <c r="L2771" t="s">
        <v>36</v>
      </c>
      <c r="M2771">
        <f>VLOOKUP(L2771,Key!$A$1:$C$73,2,FALSE)</f>
        <v>43.03519</v>
      </c>
      <c r="N2771">
        <f>VLOOKUP(L2771,Key!$A$1:$C$73,3,FALSE)</f>
        <v>-87.907390000000007</v>
      </c>
      <c r="O2771">
        <v>89</v>
      </c>
      <c r="P2771">
        <v>9</v>
      </c>
      <c r="Q2771">
        <v>13.4</v>
      </c>
      <c r="R2771">
        <v>12.7</v>
      </c>
      <c r="S2771">
        <v>534</v>
      </c>
      <c r="T2771">
        <f t="shared" si="387"/>
        <v>-1</v>
      </c>
      <c r="U2771" s="1">
        <v>42834</v>
      </c>
      <c r="V2771" s="13">
        <f t="shared" si="388"/>
        <v>42826</v>
      </c>
      <c r="W2771" s="14">
        <f t="shared" si="389"/>
        <v>42834</v>
      </c>
      <c r="X2771" s="1" t="str">
        <f t="shared" si="390"/>
        <v>Sunday</v>
      </c>
      <c r="Y2771" s="2">
        <v>0.56399305555555557</v>
      </c>
      <c r="Z2771" s="2">
        <f t="shared" si="391"/>
        <v>0.58333333333333326</v>
      </c>
      <c r="AA2771">
        <f>1</f>
        <v>1</v>
      </c>
      <c r="AB2771" s="1">
        <v>42834</v>
      </c>
      <c r="AC2771" s="13">
        <f t="shared" si="392"/>
        <v>42826</v>
      </c>
      <c r="AD2771" s="14">
        <f t="shared" si="393"/>
        <v>42834</v>
      </c>
      <c r="AE2771" s="1" t="str">
        <f t="shared" si="394"/>
        <v>Sunday</v>
      </c>
      <c r="AF2771" s="2">
        <v>0.62571759259259252</v>
      </c>
      <c r="AG2771" s="2">
        <f t="shared" si="395"/>
        <v>0.625</v>
      </c>
      <c r="AH2771" t="s">
        <v>23</v>
      </c>
    </row>
    <row r="2772" spans="1:34" x14ac:dyDescent="0.25">
      <c r="A2772">
        <v>1571746</v>
      </c>
      <c r="B2772" t="s">
        <v>54</v>
      </c>
      <c r="E2772">
        <v>53211</v>
      </c>
      <c r="F2772" t="s">
        <v>20</v>
      </c>
      <c r="G2772" t="s">
        <v>55</v>
      </c>
      <c r="H2772">
        <v>5583</v>
      </c>
      <c r="I2772" t="s">
        <v>36</v>
      </c>
      <c r="J2772">
        <f>VLOOKUP(I2772,Key!$A$1:$C$73,2,FALSE)</f>
        <v>43.03519</v>
      </c>
      <c r="K2772">
        <f>VLOOKUP(I2772,Key!$A$1:$C$73,3,FALSE)</f>
        <v>-87.907390000000007</v>
      </c>
      <c r="L2772" t="s">
        <v>63</v>
      </c>
      <c r="M2772">
        <f>VLOOKUP(L2772,Key!$A$1:$C$73,2,FALSE)</f>
        <v>43.066893999999998</v>
      </c>
      <c r="N2772">
        <f>VLOOKUP(L2772,Key!$A$1:$C$73,3,FALSE)</f>
        <v>-87.877936000000005</v>
      </c>
      <c r="O2772">
        <v>32</v>
      </c>
      <c r="P2772">
        <v>3</v>
      </c>
      <c r="Q2772">
        <v>4.8</v>
      </c>
      <c r="R2772">
        <v>4.5999999999999996</v>
      </c>
      <c r="S2772">
        <v>192</v>
      </c>
      <c r="T2772">
        <f t="shared" si="387"/>
        <v>-1</v>
      </c>
      <c r="U2772" s="1">
        <v>42834</v>
      </c>
      <c r="V2772" s="13">
        <f t="shared" si="388"/>
        <v>42826</v>
      </c>
      <c r="W2772" s="14">
        <f t="shared" si="389"/>
        <v>42834</v>
      </c>
      <c r="X2772" s="1" t="str">
        <f t="shared" si="390"/>
        <v>Sunday</v>
      </c>
      <c r="Y2772" s="2">
        <v>0.56464120370370374</v>
      </c>
      <c r="Z2772" s="2">
        <f t="shared" si="391"/>
        <v>0.58333333333333326</v>
      </c>
      <c r="AA2772">
        <f>1</f>
        <v>1</v>
      </c>
      <c r="AB2772" s="1">
        <v>42834</v>
      </c>
      <c r="AC2772" s="13">
        <f t="shared" si="392"/>
        <v>42826</v>
      </c>
      <c r="AD2772" s="14">
        <f t="shared" si="393"/>
        <v>42834</v>
      </c>
      <c r="AE2772" s="1" t="str">
        <f t="shared" si="394"/>
        <v>Sunday</v>
      </c>
      <c r="AF2772" s="2">
        <v>0.58748842592592598</v>
      </c>
      <c r="AG2772" s="2">
        <f t="shared" si="395"/>
        <v>0.58333333333333326</v>
      </c>
      <c r="AH2772" t="s">
        <v>23</v>
      </c>
    </row>
    <row r="2773" spans="1:34" x14ac:dyDescent="0.25">
      <c r="A2773">
        <v>1571746</v>
      </c>
      <c r="B2773" t="s">
        <v>54</v>
      </c>
      <c r="E2773">
        <v>53211</v>
      </c>
      <c r="F2773" t="s">
        <v>20</v>
      </c>
      <c r="G2773" t="s">
        <v>55</v>
      </c>
      <c r="H2773">
        <v>5520</v>
      </c>
      <c r="I2773" t="s">
        <v>36</v>
      </c>
      <c r="J2773">
        <f>VLOOKUP(I2773,Key!$A$1:$C$73,2,FALSE)</f>
        <v>43.03519</v>
      </c>
      <c r="K2773">
        <f>VLOOKUP(I2773,Key!$A$1:$C$73,3,FALSE)</f>
        <v>-87.907390000000007</v>
      </c>
      <c r="L2773" t="s">
        <v>63</v>
      </c>
      <c r="M2773">
        <f>VLOOKUP(L2773,Key!$A$1:$C$73,2,FALSE)</f>
        <v>43.066893999999998</v>
      </c>
      <c r="N2773">
        <f>VLOOKUP(L2773,Key!$A$1:$C$73,3,FALSE)</f>
        <v>-87.877936000000005</v>
      </c>
      <c r="O2773">
        <v>32</v>
      </c>
      <c r="P2773">
        <v>3</v>
      </c>
      <c r="Q2773">
        <v>4.8</v>
      </c>
      <c r="R2773">
        <v>4.5999999999999996</v>
      </c>
      <c r="S2773">
        <v>192</v>
      </c>
      <c r="T2773">
        <f t="shared" si="387"/>
        <v>-1</v>
      </c>
      <c r="U2773" s="1">
        <v>42834</v>
      </c>
      <c r="V2773" s="13">
        <f t="shared" si="388"/>
        <v>42826</v>
      </c>
      <c r="W2773" s="14">
        <f t="shared" si="389"/>
        <v>42834</v>
      </c>
      <c r="X2773" s="1" t="str">
        <f t="shared" si="390"/>
        <v>Sunday</v>
      </c>
      <c r="Y2773" s="2">
        <v>0.56532407407407403</v>
      </c>
      <c r="Z2773" s="2">
        <f t="shared" si="391"/>
        <v>0.58333333333333326</v>
      </c>
      <c r="AA2773">
        <f>1</f>
        <v>1</v>
      </c>
      <c r="AB2773" s="1">
        <v>42834</v>
      </c>
      <c r="AC2773" s="13">
        <f t="shared" si="392"/>
        <v>42826</v>
      </c>
      <c r="AD2773" s="14">
        <f t="shared" si="393"/>
        <v>42834</v>
      </c>
      <c r="AE2773" s="1" t="str">
        <f t="shared" si="394"/>
        <v>Sunday</v>
      </c>
      <c r="AF2773" s="2">
        <v>0.58785879629629634</v>
      </c>
      <c r="AG2773" s="2">
        <f t="shared" si="395"/>
        <v>0.58333333333333326</v>
      </c>
      <c r="AH2773" t="s">
        <v>23</v>
      </c>
    </row>
    <row r="2774" spans="1:34" x14ac:dyDescent="0.25">
      <c r="A2774">
        <v>1572269</v>
      </c>
      <c r="B2774" t="s">
        <v>54</v>
      </c>
      <c r="E2774">
        <v>53085</v>
      </c>
      <c r="F2774" t="s">
        <v>20</v>
      </c>
      <c r="G2774" t="s">
        <v>55</v>
      </c>
      <c r="H2774">
        <v>47</v>
      </c>
      <c r="I2774" t="s">
        <v>22</v>
      </c>
      <c r="J2774">
        <f>VLOOKUP(I2774,Key!$A$1:$C$73,2,FALSE)</f>
        <v>43.058619999999998</v>
      </c>
      <c r="K2774">
        <f>VLOOKUP(I2774,Key!$A$1:$C$73,3,FALSE)</f>
        <v>-87.885319999999993</v>
      </c>
      <c r="L2774" t="s">
        <v>22</v>
      </c>
      <c r="M2774">
        <f>VLOOKUP(L2774,Key!$A$1:$C$73,2,FALSE)</f>
        <v>43.058619999999998</v>
      </c>
      <c r="N2774">
        <f>VLOOKUP(L2774,Key!$A$1:$C$73,3,FALSE)</f>
        <v>-87.885319999999993</v>
      </c>
      <c r="O2774">
        <v>107</v>
      </c>
      <c r="P2774">
        <v>12</v>
      </c>
      <c r="Q2774">
        <v>16.100000000000001</v>
      </c>
      <c r="R2774">
        <v>15.2</v>
      </c>
      <c r="S2774">
        <v>642</v>
      </c>
      <c r="T2774">
        <f t="shared" si="387"/>
        <v>-1</v>
      </c>
      <c r="U2774" s="1">
        <v>42834</v>
      </c>
      <c r="V2774" s="13">
        <f t="shared" si="388"/>
        <v>42826</v>
      </c>
      <c r="W2774" s="14">
        <f t="shared" si="389"/>
        <v>42834</v>
      </c>
      <c r="X2774" s="1" t="str">
        <f t="shared" si="390"/>
        <v>Sunday</v>
      </c>
      <c r="Y2774" s="2">
        <v>0.56815972222222222</v>
      </c>
      <c r="Z2774" s="2">
        <f t="shared" si="391"/>
        <v>0.58333333333333326</v>
      </c>
      <c r="AA2774">
        <f>1</f>
        <v>1</v>
      </c>
      <c r="AB2774" s="1">
        <v>42834</v>
      </c>
      <c r="AC2774" s="13">
        <f t="shared" si="392"/>
        <v>42826</v>
      </c>
      <c r="AD2774" s="14">
        <f t="shared" si="393"/>
        <v>42834</v>
      </c>
      <c r="AE2774" s="1" t="str">
        <f t="shared" si="394"/>
        <v>Sunday</v>
      </c>
      <c r="AF2774" s="2">
        <v>0.64248842592592592</v>
      </c>
      <c r="AG2774" s="2">
        <f t="shared" si="395"/>
        <v>0.625</v>
      </c>
      <c r="AH2774" t="s">
        <v>25</v>
      </c>
    </row>
    <row r="2775" spans="1:34" x14ac:dyDescent="0.25">
      <c r="A2775">
        <v>1162287</v>
      </c>
      <c r="B2775" t="s">
        <v>54</v>
      </c>
      <c r="E2775">
        <v>63040</v>
      </c>
      <c r="F2775" t="s">
        <v>20</v>
      </c>
      <c r="G2775" t="s">
        <v>55</v>
      </c>
      <c r="H2775">
        <v>231</v>
      </c>
      <c r="I2775" t="s">
        <v>28</v>
      </c>
      <c r="J2775">
        <f>VLOOKUP(I2775,Key!$A$1:$C$73,2,FALSE)</f>
        <v>43.038580000000003</v>
      </c>
      <c r="K2775">
        <f>VLOOKUP(I2775,Key!$A$1:$C$73,3,FALSE)</f>
        <v>-87.90934</v>
      </c>
      <c r="L2775" t="s">
        <v>84</v>
      </c>
      <c r="M2775">
        <f>VLOOKUP(L2775,Key!$A$1:$C$73,2,FALSE)</f>
        <v>43.040154000000001</v>
      </c>
      <c r="N2775">
        <f>VLOOKUP(L2775,Key!$A$1:$C$73,3,FALSE)</f>
        <v>-87.932113000000001</v>
      </c>
      <c r="O2775">
        <v>38</v>
      </c>
      <c r="P2775">
        <v>6</v>
      </c>
      <c r="Q2775">
        <v>5.7</v>
      </c>
      <c r="R2775">
        <v>5.4</v>
      </c>
      <c r="S2775">
        <v>228</v>
      </c>
      <c r="T2775">
        <f t="shared" si="387"/>
        <v>-1</v>
      </c>
      <c r="U2775" s="1">
        <v>42834</v>
      </c>
      <c r="V2775" s="13">
        <f t="shared" si="388"/>
        <v>42826</v>
      </c>
      <c r="W2775" s="14">
        <f t="shared" si="389"/>
        <v>42834</v>
      </c>
      <c r="X2775" s="1" t="str">
        <f t="shared" si="390"/>
        <v>Sunday</v>
      </c>
      <c r="Y2775" s="2">
        <v>0.57336805555555559</v>
      </c>
      <c r="Z2775" s="2">
        <f t="shared" si="391"/>
        <v>0.58333333333333326</v>
      </c>
      <c r="AA2775">
        <f>1</f>
        <v>1</v>
      </c>
      <c r="AB2775" s="1">
        <v>42834</v>
      </c>
      <c r="AC2775" s="13">
        <f t="shared" si="392"/>
        <v>42826</v>
      </c>
      <c r="AD2775" s="14">
        <f t="shared" si="393"/>
        <v>42834</v>
      </c>
      <c r="AE2775" s="1" t="str">
        <f t="shared" si="394"/>
        <v>Sunday</v>
      </c>
      <c r="AF2775" s="2">
        <v>0.5994328703703703</v>
      </c>
      <c r="AG2775" s="2">
        <f t="shared" si="395"/>
        <v>0.58333333333333326</v>
      </c>
      <c r="AH2775" t="s">
        <v>23</v>
      </c>
    </row>
    <row r="2776" spans="1:34" x14ac:dyDescent="0.25">
      <c r="A2776">
        <v>1162287</v>
      </c>
      <c r="B2776" t="s">
        <v>54</v>
      </c>
      <c r="E2776">
        <v>63040</v>
      </c>
      <c r="F2776" t="s">
        <v>20</v>
      </c>
      <c r="G2776" t="s">
        <v>55</v>
      </c>
      <c r="H2776">
        <v>5449</v>
      </c>
      <c r="I2776" t="s">
        <v>28</v>
      </c>
      <c r="J2776">
        <f>VLOOKUP(I2776,Key!$A$1:$C$73,2,FALSE)</f>
        <v>43.038580000000003</v>
      </c>
      <c r="K2776">
        <f>VLOOKUP(I2776,Key!$A$1:$C$73,3,FALSE)</f>
        <v>-87.90934</v>
      </c>
      <c r="L2776" t="s">
        <v>84</v>
      </c>
      <c r="M2776">
        <f>VLOOKUP(L2776,Key!$A$1:$C$73,2,FALSE)</f>
        <v>43.040154000000001</v>
      </c>
      <c r="N2776">
        <f>VLOOKUP(L2776,Key!$A$1:$C$73,3,FALSE)</f>
        <v>-87.932113000000001</v>
      </c>
      <c r="O2776">
        <v>37</v>
      </c>
      <c r="P2776">
        <v>6</v>
      </c>
      <c r="Q2776">
        <v>5.6</v>
      </c>
      <c r="R2776">
        <v>5.3</v>
      </c>
      <c r="S2776">
        <v>222</v>
      </c>
      <c r="T2776">
        <f t="shared" si="387"/>
        <v>-1</v>
      </c>
      <c r="U2776" s="1">
        <v>42834</v>
      </c>
      <c r="V2776" s="13">
        <f t="shared" si="388"/>
        <v>42826</v>
      </c>
      <c r="W2776" s="14">
        <f t="shared" si="389"/>
        <v>42834</v>
      </c>
      <c r="X2776" s="1" t="str">
        <f t="shared" si="390"/>
        <v>Sunday</v>
      </c>
      <c r="Y2776" s="2">
        <v>0.57377314814814817</v>
      </c>
      <c r="Z2776" s="2">
        <f t="shared" si="391"/>
        <v>0.58333333333333326</v>
      </c>
      <c r="AA2776">
        <f>1</f>
        <v>1</v>
      </c>
      <c r="AB2776" s="1">
        <v>42834</v>
      </c>
      <c r="AC2776" s="13">
        <f t="shared" si="392"/>
        <v>42826</v>
      </c>
      <c r="AD2776" s="14">
        <f t="shared" si="393"/>
        <v>42834</v>
      </c>
      <c r="AE2776" s="1" t="str">
        <f t="shared" si="394"/>
        <v>Sunday</v>
      </c>
      <c r="AF2776" s="2">
        <v>0.59934027777777776</v>
      </c>
      <c r="AG2776" s="2">
        <f t="shared" si="395"/>
        <v>0.58333333333333326</v>
      </c>
      <c r="AH2776" t="s">
        <v>23</v>
      </c>
    </row>
    <row r="2777" spans="1:34" x14ac:dyDescent="0.25">
      <c r="A2777">
        <v>1572352</v>
      </c>
      <c r="B2777" t="s">
        <v>54</v>
      </c>
      <c r="E2777">
        <v>53005</v>
      </c>
      <c r="F2777" t="s">
        <v>20</v>
      </c>
      <c r="G2777" t="s">
        <v>55</v>
      </c>
      <c r="H2777">
        <v>46</v>
      </c>
      <c r="I2777" t="s">
        <v>39</v>
      </c>
      <c r="J2777">
        <f>VLOOKUP(I2777,Key!$A$1:$C$73,2,FALSE)</f>
        <v>43.031480000000002</v>
      </c>
      <c r="K2777">
        <f>VLOOKUP(I2777,Key!$A$1:$C$73,3,FALSE)</f>
        <v>-87.908169999999998</v>
      </c>
      <c r="L2777" t="s">
        <v>85</v>
      </c>
      <c r="M2777">
        <f>VLOOKUP(L2777,Key!$A$1:$C$73,2,FALSE)</f>
        <v>43.053040000000003</v>
      </c>
      <c r="N2777">
        <f>VLOOKUP(L2777,Key!$A$1:$C$73,3,FALSE)</f>
        <v>-87.897660000000002</v>
      </c>
      <c r="O2777">
        <v>23</v>
      </c>
      <c r="P2777">
        <v>3</v>
      </c>
      <c r="Q2777">
        <v>3.5</v>
      </c>
      <c r="R2777">
        <v>3.3</v>
      </c>
      <c r="S2777">
        <v>138</v>
      </c>
      <c r="T2777">
        <f t="shared" si="387"/>
        <v>-1</v>
      </c>
      <c r="U2777" s="1">
        <v>42834</v>
      </c>
      <c r="V2777" s="13">
        <f t="shared" si="388"/>
        <v>42826</v>
      </c>
      <c r="W2777" s="14">
        <f t="shared" si="389"/>
        <v>42834</v>
      </c>
      <c r="X2777" s="1" t="str">
        <f t="shared" si="390"/>
        <v>Sunday</v>
      </c>
      <c r="Y2777" s="2">
        <v>0.57769675925925923</v>
      </c>
      <c r="Z2777" s="2">
        <f t="shared" si="391"/>
        <v>0.58333333333333326</v>
      </c>
      <c r="AA2777">
        <f>1</f>
        <v>1</v>
      </c>
      <c r="AB2777" s="1">
        <v>42834</v>
      </c>
      <c r="AC2777" s="13">
        <f t="shared" si="392"/>
        <v>42826</v>
      </c>
      <c r="AD2777" s="14">
        <f t="shared" si="393"/>
        <v>42834</v>
      </c>
      <c r="AE2777" s="1" t="str">
        <f t="shared" si="394"/>
        <v>Sunday</v>
      </c>
      <c r="AF2777" s="2">
        <v>0.59365740740740736</v>
      </c>
      <c r="AG2777" s="2">
        <f t="shared" si="395"/>
        <v>0.58333333333333326</v>
      </c>
      <c r="AH2777" t="s">
        <v>23</v>
      </c>
    </row>
    <row r="2778" spans="1:34" x14ac:dyDescent="0.25">
      <c r="A2778">
        <v>1572365</v>
      </c>
      <c r="B2778" t="s">
        <v>54</v>
      </c>
      <c r="E2778">
        <v>53220</v>
      </c>
      <c r="F2778" t="s">
        <v>20</v>
      </c>
      <c r="G2778" t="s">
        <v>55</v>
      </c>
      <c r="H2778">
        <v>5539</v>
      </c>
      <c r="I2778" t="s">
        <v>34</v>
      </c>
      <c r="J2778">
        <f>VLOOKUP(I2778,Key!$A$1:$C$73,2,FALSE)</f>
        <v>43.05097</v>
      </c>
      <c r="K2778">
        <f>VLOOKUP(I2778,Key!$A$1:$C$73,3,FALSE)</f>
        <v>-87.906440000000003</v>
      </c>
      <c r="L2778" t="s">
        <v>34</v>
      </c>
      <c r="M2778">
        <f>VLOOKUP(L2778,Key!$A$1:$C$73,2,FALSE)</f>
        <v>43.05097</v>
      </c>
      <c r="N2778">
        <f>VLOOKUP(L2778,Key!$A$1:$C$73,3,FALSE)</f>
        <v>-87.906440000000003</v>
      </c>
      <c r="O2778">
        <v>53</v>
      </c>
      <c r="P2778">
        <v>6</v>
      </c>
      <c r="Q2778">
        <v>8</v>
      </c>
      <c r="R2778">
        <v>7.6</v>
      </c>
      <c r="S2778">
        <v>318</v>
      </c>
      <c r="T2778">
        <f t="shared" si="387"/>
        <v>-1</v>
      </c>
      <c r="U2778" s="1">
        <v>42834</v>
      </c>
      <c r="V2778" s="13">
        <f t="shared" si="388"/>
        <v>42826</v>
      </c>
      <c r="W2778" s="14">
        <f t="shared" si="389"/>
        <v>42834</v>
      </c>
      <c r="X2778" s="1" t="str">
        <f t="shared" si="390"/>
        <v>Sunday</v>
      </c>
      <c r="Y2778" s="2">
        <v>0.57898148148148143</v>
      </c>
      <c r="Z2778" s="2">
        <f t="shared" si="391"/>
        <v>0.58333333333333326</v>
      </c>
      <c r="AA2778">
        <f>1</f>
        <v>1</v>
      </c>
      <c r="AB2778" s="1">
        <v>42834</v>
      </c>
      <c r="AC2778" s="13">
        <f t="shared" si="392"/>
        <v>42826</v>
      </c>
      <c r="AD2778" s="14">
        <f t="shared" si="393"/>
        <v>42834</v>
      </c>
      <c r="AE2778" s="1" t="str">
        <f t="shared" si="394"/>
        <v>Sunday</v>
      </c>
      <c r="AF2778" s="2">
        <v>0.61591435185185184</v>
      </c>
      <c r="AG2778" s="2">
        <f t="shared" si="395"/>
        <v>0.625</v>
      </c>
      <c r="AH2778" t="s">
        <v>25</v>
      </c>
    </row>
    <row r="2779" spans="1:34" x14ac:dyDescent="0.25">
      <c r="A2779">
        <v>1433170</v>
      </c>
      <c r="B2779" t="s">
        <v>54</v>
      </c>
      <c r="E2779">
        <v>60008</v>
      </c>
      <c r="F2779" t="s">
        <v>20</v>
      </c>
      <c r="G2779" t="s">
        <v>55</v>
      </c>
      <c r="H2779">
        <v>5444</v>
      </c>
      <c r="I2779" t="s">
        <v>82</v>
      </c>
      <c r="J2779">
        <f>VLOOKUP(I2779,Key!$A$1:$C$73,2,FALSE)</f>
        <v>43.040349999999997</v>
      </c>
      <c r="K2779">
        <f>VLOOKUP(I2779,Key!$A$1:$C$73,3,FALSE)</f>
        <v>-87.920760000000001</v>
      </c>
      <c r="L2779" t="s">
        <v>81</v>
      </c>
      <c r="M2779">
        <f>VLOOKUP(L2779,Key!$A$1:$C$73,2,FALSE)</f>
        <v>43.058010000000003</v>
      </c>
      <c r="N2779">
        <f>VLOOKUP(L2779,Key!$A$1:$C$73,3,FALSE)</f>
        <v>-87.877300000000005</v>
      </c>
      <c r="O2779">
        <v>37</v>
      </c>
      <c r="P2779">
        <v>6</v>
      </c>
      <c r="Q2779">
        <v>5.6</v>
      </c>
      <c r="R2779">
        <v>5.3</v>
      </c>
      <c r="S2779">
        <v>222</v>
      </c>
      <c r="T2779">
        <f t="shared" si="387"/>
        <v>-1</v>
      </c>
      <c r="U2779" s="1">
        <v>42834</v>
      </c>
      <c r="V2779" s="13">
        <f t="shared" si="388"/>
        <v>42826</v>
      </c>
      <c r="W2779" s="14">
        <f t="shared" si="389"/>
        <v>42834</v>
      </c>
      <c r="X2779" s="1" t="str">
        <f t="shared" si="390"/>
        <v>Sunday</v>
      </c>
      <c r="Y2779" s="2">
        <v>0.58203703703703702</v>
      </c>
      <c r="Z2779" s="2">
        <f t="shared" si="391"/>
        <v>0.58333333333333326</v>
      </c>
      <c r="AA2779">
        <f>1</f>
        <v>1</v>
      </c>
      <c r="AB2779" s="1">
        <v>42834</v>
      </c>
      <c r="AC2779" s="13">
        <f t="shared" si="392"/>
        <v>42826</v>
      </c>
      <c r="AD2779" s="14">
        <f t="shared" si="393"/>
        <v>42834</v>
      </c>
      <c r="AE2779" s="1" t="str">
        <f t="shared" si="394"/>
        <v>Sunday</v>
      </c>
      <c r="AF2779" s="2">
        <v>0.60771990740740744</v>
      </c>
      <c r="AG2779" s="2">
        <f t="shared" si="395"/>
        <v>0.625</v>
      </c>
      <c r="AH2779" t="s">
        <v>23</v>
      </c>
    </row>
    <row r="2780" spans="1:34" x14ac:dyDescent="0.25">
      <c r="A2780">
        <v>1433170</v>
      </c>
      <c r="B2780" t="s">
        <v>54</v>
      </c>
      <c r="E2780">
        <v>60008</v>
      </c>
      <c r="F2780" t="s">
        <v>20</v>
      </c>
      <c r="G2780" t="s">
        <v>55</v>
      </c>
      <c r="H2780">
        <v>152</v>
      </c>
      <c r="I2780" t="s">
        <v>82</v>
      </c>
      <c r="J2780">
        <f>VLOOKUP(I2780,Key!$A$1:$C$73,2,FALSE)</f>
        <v>43.040349999999997</v>
      </c>
      <c r="K2780">
        <f>VLOOKUP(I2780,Key!$A$1:$C$73,3,FALSE)</f>
        <v>-87.920760000000001</v>
      </c>
      <c r="L2780" t="s">
        <v>81</v>
      </c>
      <c r="M2780">
        <f>VLOOKUP(L2780,Key!$A$1:$C$73,2,FALSE)</f>
        <v>43.058010000000003</v>
      </c>
      <c r="N2780">
        <f>VLOOKUP(L2780,Key!$A$1:$C$73,3,FALSE)</f>
        <v>-87.877300000000005</v>
      </c>
      <c r="O2780">
        <v>36</v>
      </c>
      <c r="P2780">
        <v>6</v>
      </c>
      <c r="Q2780">
        <v>5.4</v>
      </c>
      <c r="R2780">
        <v>5.0999999999999996</v>
      </c>
      <c r="S2780">
        <v>216</v>
      </c>
      <c r="T2780">
        <f t="shared" si="387"/>
        <v>-1</v>
      </c>
      <c r="U2780" s="1">
        <v>42834</v>
      </c>
      <c r="V2780" s="13">
        <f t="shared" si="388"/>
        <v>42826</v>
      </c>
      <c r="W2780" s="14">
        <f t="shared" si="389"/>
        <v>42834</v>
      </c>
      <c r="X2780" s="1" t="str">
        <f t="shared" si="390"/>
        <v>Sunday</v>
      </c>
      <c r="Y2780" s="2">
        <v>0.58285879629629633</v>
      </c>
      <c r="Z2780" s="2">
        <f t="shared" si="391"/>
        <v>0.58333333333333326</v>
      </c>
      <c r="AA2780">
        <f>1</f>
        <v>1</v>
      </c>
      <c r="AB2780" s="1">
        <v>42834</v>
      </c>
      <c r="AC2780" s="13">
        <f t="shared" si="392"/>
        <v>42826</v>
      </c>
      <c r="AD2780" s="14">
        <f t="shared" si="393"/>
        <v>42834</v>
      </c>
      <c r="AE2780" s="1" t="str">
        <f t="shared" si="394"/>
        <v>Sunday</v>
      </c>
      <c r="AF2780" s="2">
        <v>0.60770833333333341</v>
      </c>
      <c r="AG2780" s="2">
        <f t="shared" si="395"/>
        <v>0.625</v>
      </c>
      <c r="AH2780" t="s">
        <v>23</v>
      </c>
    </row>
    <row r="2781" spans="1:34" x14ac:dyDescent="0.25">
      <c r="A2781">
        <v>1572402</v>
      </c>
      <c r="B2781" t="s">
        <v>54</v>
      </c>
      <c r="E2781">
        <v>53122</v>
      </c>
      <c r="F2781" t="s">
        <v>20</v>
      </c>
      <c r="G2781" t="s">
        <v>55</v>
      </c>
      <c r="H2781">
        <v>5423</v>
      </c>
      <c r="I2781" t="s">
        <v>66</v>
      </c>
      <c r="J2781">
        <f>VLOOKUP(I2781,Key!$A$1:$C$73,2,FALSE)</f>
        <v>43.078530000000001</v>
      </c>
      <c r="K2781">
        <f>VLOOKUP(I2781,Key!$A$1:$C$73,3,FALSE)</f>
        <v>-87.882620000000003</v>
      </c>
      <c r="L2781" t="s">
        <v>66</v>
      </c>
      <c r="M2781">
        <f>VLOOKUP(L2781,Key!$A$1:$C$73,2,FALSE)</f>
        <v>43.078530000000001</v>
      </c>
      <c r="N2781">
        <f>VLOOKUP(L2781,Key!$A$1:$C$73,3,FALSE)</f>
        <v>-87.882620000000003</v>
      </c>
      <c r="O2781">
        <v>28</v>
      </c>
      <c r="P2781">
        <v>3</v>
      </c>
      <c r="Q2781">
        <v>4.2</v>
      </c>
      <c r="R2781">
        <v>4</v>
      </c>
      <c r="S2781">
        <v>168</v>
      </c>
      <c r="T2781">
        <f t="shared" si="387"/>
        <v>-1</v>
      </c>
      <c r="U2781" s="1">
        <v>42834</v>
      </c>
      <c r="V2781" s="13">
        <f t="shared" si="388"/>
        <v>42826</v>
      </c>
      <c r="W2781" s="14">
        <f t="shared" si="389"/>
        <v>42834</v>
      </c>
      <c r="X2781" s="1" t="str">
        <f t="shared" si="390"/>
        <v>Sunday</v>
      </c>
      <c r="Y2781" s="2">
        <v>0.5839699074074074</v>
      </c>
      <c r="Z2781" s="2">
        <f t="shared" si="391"/>
        <v>0.58333333333333326</v>
      </c>
      <c r="AA2781">
        <f>1</f>
        <v>1</v>
      </c>
      <c r="AB2781" s="1">
        <v>42834</v>
      </c>
      <c r="AC2781" s="13">
        <f t="shared" si="392"/>
        <v>42826</v>
      </c>
      <c r="AD2781" s="14">
        <f t="shared" si="393"/>
        <v>42834</v>
      </c>
      <c r="AE2781" s="1" t="str">
        <f t="shared" si="394"/>
        <v>Sunday</v>
      </c>
      <c r="AF2781" s="2">
        <v>0.6033101851851852</v>
      </c>
      <c r="AG2781" s="2">
        <f t="shared" si="395"/>
        <v>0.58333333333333326</v>
      </c>
      <c r="AH2781" t="s">
        <v>25</v>
      </c>
    </row>
    <row r="2782" spans="1:34" x14ac:dyDescent="0.25">
      <c r="A2782">
        <v>1572487</v>
      </c>
      <c r="B2782" t="s">
        <v>54</v>
      </c>
      <c r="E2782">
        <v>53223</v>
      </c>
      <c r="F2782" t="s">
        <v>20</v>
      </c>
      <c r="G2782" t="s">
        <v>55</v>
      </c>
      <c r="H2782">
        <v>5712</v>
      </c>
      <c r="I2782" t="s">
        <v>42</v>
      </c>
      <c r="J2782">
        <f>VLOOKUP(I2782,Key!$A$1:$C$73,2,FALSE)</f>
        <v>43.038719999999998</v>
      </c>
      <c r="K2782">
        <f>VLOOKUP(I2782,Key!$A$1:$C$73,3,FALSE)</f>
        <v>-87.905339999999995</v>
      </c>
      <c r="L2782" t="s">
        <v>42</v>
      </c>
      <c r="M2782">
        <f>VLOOKUP(L2782,Key!$A$1:$C$73,2,FALSE)</f>
        <v>43.038719999999998</v>
      </c>
      <c r="N2782">
        <f>VLOOKUP(L2782,Key!$A$1:$C$73,3,FALSE)</f>
        <v>-87.905339999999995</v>
      </c>
      <c r="O2782">
        <v>70</v>
      </c>
      <c r="P2782">
        <v>9</v>
      </c>
      <c r="Q2782">
        <v>10.5</v>
      </c>
      <c r="R2782">
        <v>10</v>
      </c>
      <c r="S2782">
        <v>420</v>
      </c>
      <c r="T2782">
        <f t="shared" si="387"/>
        <v>-1</v>
      </c>
      <c r="U2782" s="1">
        <v>42834</v>
      </c>
      <c r="V2782" s="13">
        <f t="shared" si="388"/>
        <v>42826</v>
      </c>
      <c r="W2782" s="14">
        <f t="shared" si="389"/>
        <v>42834</v>
      </c>
      <c r="X2782" s="1" t="str">
        <f t="shared" si="390"/>
        <v>Sunday</v>
      </c>
      <c r="Y2782" s="2">
        <v>0.59258101851851852</v>
      </c>
      <c r="Z2782" s="2">
        <f t="shared" si="391"/>
        <v>0.58333333333333326</v>
      </c>
      <c r="AA2782">
        <f>1</f>
        <v>1</v>
      </c>
      <c r="AB2782" s="1">
        <v>42834</v>
      </c>
      <c r="AC2782" s="13">
        <f t="shared" si="392"/>
        <v>42826</v>
      </c>
      <c r="AD2782" s="14">
        <f t="shared" si="393"/>
        <v>42834</v>
      </c>
      <c r="AE2782" s="1" t="str">
        <f t="shared" si="394"/>
        <v>Sunday</v>
      </c>
      <c r="AF2782" s="2">
        <v>0.64144675925925931</v>
      </c>
      <c r="AG2782" s="2">
        <f t="shared" si="395"/>
        <v>0.625</v>
      </c>
      <c r="AH2782" t="s">
        <v>25</v>
      </c>
    </row>
    <row r="2783" spans="1:34" x14ac:dyDescent="0.25">
      <c r="A2783">
        <v>1567646</v>
      </c>
      <c r="B2783" t="s">
        <v>54</v>
      </c>
      <c r="E2783">
        <v>53211</v>
      </c>
      <c r="F2783" t="s">
        <v>20</v>
      </c>
      <c r="G2783" t="s">
        <v>55</v>
      </c>
      <c r="H2783">
        <v>5446</v>
      </c>
      <c r="I2783" t="s">
        <v>24</v>
      </c>
      <c r="J2783">
        <f>VLOOKUP(I2783,Key!$A$1:$C$73,2,FALSE)</f>
        <v>43.074655999999997</v>
      </c>
      <c r="K2783">
        <f>VLOOKUP(I2783,Key!$A$1:$C$73,3,FALSE)</f>
        <v>-87.889011999999994</v>
      </c>
      <c r="L2783" t="s">
        <v>24</v>
      </c>
      <c r="M2783">
        <f>VLOOKUP(L2783,Key!$A$1:$C$73,2,FALSE)</f>
        <v>43.074655999999997</v>
      </c>
      <c r="N2783">
        <f>VLOOKUP(L2783,Key!$A$1:$C$73,3,FALSE)</f>
        <v>-87.889011999999994</v>
      </c>
      <c r="O2783">
        <v>74</v>
      </c>
      <c r="P2783">
        <v>9</v>
      </c>
      <c r="Q2783">
        <v>11.1</v>
      </c>
      <c r="R2783">
        <v>10.5</v>
      </c>
      <c r="S2783">
        <v>444</v>
      </c>
      <c r="T2783">
        <f t="shared" si="387"/>
        <v>-1</v>
      </c>
      <c r="U2783" s="1">
        <v>42834</v>
      </c>
      <c r="V2783" s="13">
        <f t="shared" si="388"/>
        <v>42826</v>
      </c>
      <c r="W2783" s="14">
        <f t="shared" si="389"/>
        <v>42834</v>
      </c>
      <c r="X2783" s="1" t="str">
        <f t="shared" si="390"/>
        <v>Sunday</v>
      </c>
      <c r="Y2783" s="2">
        <v>0.59339120370370368</v>
      </c>
      <c r="Z2783" s="2">
        <f t="shared" si="391"/>
        <v>0.58333333333333326</v>
      </c>
      <c r="AA2783">
        <f>1</f>
        <v>1</v>
      </c>
      <c r="AB2783" s="1">
        <v>42834</v>
      </c>
      <c r="AC2783" s="13">
        <f t="shared" si="392"/>
        <v>42826</v>
      </c>
      <c r="AD2783" s="14">
        <f t="shared" si="393"/>
        <v>42834</v>
      </c>
      <c r="AE2783" s="1" t="str">
        <f t="shared" si="394"/>
        <v>Sunday</v>
      </c>
      <c r="AF2783" s="2">
        <v>0.64508101851851851</v>
      </c>
      <c r="AG2783" s="2">
        <f t="shared" si="395"/>
        <v>0.625</v>
      </c>
      <c r="AH2783" t="s">
        <v>25</v>
      </c>
    </row>
    <row r="2784" spans="1:34" x14ac:dyDescent="0.25">
      <c r="A2784">
        <v>1572495</v>
      </c>
      <c r="B2784" t="s">
        <v>54</v>
      </c>
      <c r="E2784">
        <v>53081</v>
      </c>
      <c r="F2784" t="s">
        <v>20</v>
      </c>
      <c r="G2784" t="s">
        <v>55</v>
      </c>
      <c r="H2784">
        <v>185</v>
      </c>
      <c r="I2784" t="s">
        <v>81</v>
      </c>
      <c r="J2784">
        <f>VLOOKUP(I2784,Key!$A$1:$C$73,2,FALSE)</f>
        <v>43.058010000000003</v>
      </c>
      <c r="K2784">
        <f>VLOOKUP(I2784,Key!$A$1:$C$73,3,FALSE)</f>
        <v>-87.877300000000005</v>
      </c>
      <c r="L2784" t="s">
        <v>22</v>
      </c>
      <c r="M2784">
        <f>VLOOKUP(L2784,Key!$A$1:$C$73,2,FALSE)</f>
        <v>43.058619999999998</v>
      </c>
      <c r="N2784">
        <f>VLOOKUP(L2784,Key!$A$1:$C$73,3,FALSE)</f>
        <v>-87.885319999999993</v>
      </c>
      <c r="O2784">
        <v>35</v>
      </c>
      <c r="P2784">
        <v>6</v>
      </c>
      <c r="Q2784">
        <v>5.3</v>
      </c>
      <c r="R2784">
        <v>5</v>
      </c>
      <c r="S2784">
        <v>210</v>
      </c>
      <c r="T2784">
        <f t="shared" si="387"/>
        <v>-1</v>
      </c>
      <c r="U2784" s="1">
        <v>42834</v>
      </c>
      <c r="V2784" s="13">
        <f t="shared" si="388"/>
        <v>42826</v>
      </c>
      <c r="W2784" s="14">
        <f t="shared" si="389"/>
        <v>42834</v>
      </c>
      <c r="X2784" s="1" t="str">
        <f t="shared" si="390"/>
        <v>Sunday</v>
      </c>
      <c r="Y2784" s="2">
        <v>0.59348379629629633</v>
      </c>
      <c r="Z2784" s="2">
        <f t="shared" si="391"/>
        <v>0.58333333333333326</v>
      </c>
      <c r="AA2784">
        <f>1</f>
        <v>1</v>
      </c>
      <c r="AB2784" s="1">
        <v>42834</v>
      </c>
      <c r="AC2784" s="13">
        <f t="shared" si="392"/>
        <v>42826</v>
      </c>
      <c r="AD2784" s="14">
        <f t="shared" si="393"/>
        <v>42834</v>
      </c>
      <c r="AE2784" s="1" t="str">
        <f t="shared" si="394"/>
        <v>Sunday</v>
      </c>
      <c r="AF2784" s="2">
        <v>0.61747685185185186</v>
      </c>
      <c r="AG2784" s="2">
        <f t="shared" si="395"/>
        <v>0.625</v>
      </c>
      <c r="AH2784" t="s">
        <v>23</v>
      </c>
    </row>
    <row r="2785" spans="1:34" x14ac:dyDescent="0.25">
      <c r="A2785">
        <v>1572618</v>
      </c>
      <c r="B2785" t="s">
        <v>54</v>
      </c>
      <c r="E2785">
        <v>53207</v>
      </c>
      <c r="F2785" t="s">
        <v>20</v>
      </c>
      <c r="G2785" t="s">
        <v>55</v>
      </c>
      <c r="H2785">
        <v>5506</v>
      </c>
      <c r="I2785" t="s">
        <v>56</v>
      </c>
      <c r="J2785">
        <f>VLOOKUP(I2785,Key!$A$1:$C$73,2,FALSE)</f>
        <v>43.004728999999998</v>
      </c>
      <c r="K2785">
        <f>VLOOKUP(I2785,Key!$A$1:$C$73,3,FALSE)</f>
        <v>-87.905463999999995</v>
      </c>
      <c r="L2785" t="s">
        <v>56</v>
      </c>
      <c r="M2785">
        <f>VLOOKUP(L2785,Key!$A$1:$C$73,2,FALSE)</f>
        <v>43.004728999999998</v>
      </c>
      <c r="N2785">
        <f>VLOOKUP(L2785,Key!$A$1:$C$73,3,FALSE)</f>
        <v>-87.905463999999995</v>
      </c>
      <c r="O2785">
        <v>94</v>
      </c>
      <c r="P2785">
        <v>9</v>
      </c>
      <c r="Q2785">
        <v>14.1</v>
      </c>
      <c r="R2785">
        <v>13.4</v>
      </c>
      <c r="S2785">
        <v>564</v>
      </c>
      <c r="T2785">
        <f t="shared" si="387"/>
        <v>-1</v>
      </c>
      <c r="U2785" s="1">
        <v>42834</v>
      </c>
      <c r="V2785" s="13">
        <f t="shared" si="388"/>
        <v>42826</v>
      </c>
      <c r="W2785" s="14">
        <f t="shared" si="389"/>
        <v>42834</v>
      </c>
      <c r="X2785" s="1" t="str">
        <f t="shared" si="390"/>
        <v>Sunday</v>
      </c>
      <c r="Y2785" s="2">
        <v>0.61119212962962965</v>
      </c>
      <c r="Z2785" s="2">
        <f t="shared" si="391"/>
        <v>0.625</v>
      </c>
      <c r="AA2785">
        <f>1</f>
        <v>1</v>
      </c>
      <c r="AB2785" s="1">
        <v>42834</v>
      </c>
      <c r="AC2785" s="13">
        <f t="shared" si="392"/>
        <v>42826</v>
      </c>
      <c r="AD2785" s="14">
        <f t="shared" si="393"/>
        <v>42834</v>
      </c>
      <c r="AE2785" s="1" t="str">
        <f t="shared" si="394"/>
        <v>Sunday</v>
      </c>
      <c r="AF2785" s="2">
        <v>0.67704861111111114</v>
      </c>
      <c r="AG2785" s="2">
        <f t="shared" si="395"/>
        <v>0.66666666666666663</v>
      </c>
      <c r="AH2785" t="s">
        <v>25</v>
      </c>
    </row>
    <row r="2786" spans="1:34" x14ac:dyDescent="0.25">
      <c r="A2786">
        <v>1514634</v>
      </c>
      <c r="B2786" t="s">
        <v>54</v>
      </c>
      <c r="E2786">
        <v>53225</v>
      </c>
      <c r="F2786" t="s">
        <v>20</v>
      </c>
      <c r="G2786" t="s">
        <v>55</v>
      </c>
      <c r="H2786">
        <v>5</v>
      </c>
      <c r="I2786" t="s">
        <v>77</v>
      </c>
      <c r="J2786">
        <f>VLOOKUP(I2786,Key!$A$1:$C$73,2,FALSE)</f>
        <v>43.036900000000003</v>
      </c>
      <c r="K2786">
        <f>VLOOKUP(I2786,Key!$A$1:$C$73,3,FALSE)</f>
        <v>-87.89667</v>
      </c>
      <c r="L2786" t="s">
        <v>77</v>
      </c>
      <c r="M2786">
        <f>VLOOKUP(L2786,Key!$A$1:$C$73,2,FALSE)</f>
        <v>43.036900000000003</v>
      </c>
      <c r="N2786">
        <f>VLOOKUP(L2786,Key!$A$1:$C$73,3,FALSE)</f>
        <v>-87.89667</v>
      </c>
      <c r="O2786">
        <v>41</v>
      </c>
      <c r="P2786">
        <v>6</v>
      </c>
      <c r="Q2786">
        <v>6.2</v>
      </c>
      <c r="R2786">
        <v>5.8</v>
      </c>
      <c r="S2786">
        <v>246</v>
      </c>
      <c r="T2786">
        <f t="shared" si="387"/>
        <v>-1</v>
      </c>
      <c r="U2786" s="1">
        <v>42834</v>
      </c>
      <c r="V2786" s="13">
        <f t="shared" si="388"/>
        <v>42826</v>
      </c>
      <c r="W2786" s="14">
        <f t="shared" si="389"/>
        <v>42834</v>
      </c>
      <c r="X2786" s="1" t="str">
        <f t="shared" si="390"/>
        <v>Sunday</v>
      </c>
      <c r="Y2786" s="2">
        <v>0.61584490740740738</v>
      </c>
      <c r="Z2786" s="2">
        <f t="shared" si="391"/>
        <v>0.625</v>
      </c>
      <c r="AA2786">
        <f>1</f>
        <v>1</v>
      </c>
      <c r="AB2786" s="1">
        <v>42834</v>
      </c>
      <c r="AC2786" s="13">
        <f t="shared" si="392"/>
        <v>42826</v>
      </c>
      <c r="AD2786" s="14">
        <f t="shared" si="393"/>
        <v>42834</v>
      </c>
      <c r="AE2786" s="1" t="str">
        <f t="shared" si="394"/>
        <v>Sunday</v>
      </c>
      <c r="AF2786" s="2">
        <v>0.64379629629629631</v>
      </c>
      <c r="AG2786" s="2">
        <f t="shared" si="395"/>
        <v>0.625</v>
      </c>
      <c r="AH2786" t="s">
        <v>25</v>
      </c>
    </row>
    <row r="2787" spans="1:34" x14ac:dyDescent="0.25">
      <c r="A2787">
        <v>1572777</v>
      </c>
      <c r="B2787" t="s">
        <v>54</v>
      </c>
      <c r="E2787">
        <v>53171</v>
      </c>
      <c r="F2787" t="s">
        <v>20</v>
      </c>
      <c r="G2787" t="s">
        <v>55</v>
      </c>
      <c r="H2787">
        <v>11054</v>
      </c>
      <c r="I2787" t="s">
        <v>62</v>
      </c>
      <c r="J2787">
        <f>VLOOKUP(I2787,Key!$A$1:$C$73,2,FALSE)</f>
        <v>43.052460000000004</v>
      </c>
      <c r="K2787">
        <f>VLOOKUP(I2787,Key!$A$1:$C$73,3,FALSE)</f>
        <v>-87.891000000000005</v>
      </c>
      <c r="L2787" t="s">
        <v>60</v>
      </c>
      <c r="M2787">
        <f>VLOOKUP(L2787,Key!$A$1:$C$73,2,FALSE)</f>
        <v>43.046570000000003</v>
      </c>
      <c r="N2787">
        <f>VLOOKUP(L2787,Key!$A$1:$C$73,3,FALSE)</f>
        <v>-87.908720000000002</v>
      </c>
      <c r="O2787">
        <v>64</v>
      </c>
      <c r="P2787">
        <v>6</v>
      </c>
      <c r="Q2787">
        <v>9.6</v>
      </c>
      <c r="R2787">
        <v>9.1</v>
      </c>
      <c r="S2787">
        <v>384</v>
      </c>
      <c r="T2787">
        <f t="shared" si="387"/>
        <v>-1</v>
      </c>
      <c r="U2787" s="1">
        <v>42834</v>
      </c>
      <c r="V2787" s="13">
        <f t="shared" si="388"/>
        <v>42826</v>
      </c>
      <c r="W2787" s="14">
        <f t="shared" si="389"/>
        <v>42834</v>
      </c>
      <c r="X2787" s="1" t="str">
        <f t="shared" si="390"/>
        <v>Sunday</v>
      </c>
      <c r="Y2787" s="2">
        <v>0.62790509259259253</v>
      </c>
      <c r="Z2787" s="2">
        <f t="shared" si="391"/>
        <v>0.625</v>
      </c>
      <c r="AA2787">
        <f>1</f>
        <v>1</v>
      </c>
      <c r="AB2787" s="1">
        <v>42834</v>
      </c>
      <c r="AC2787" s="13">
        <f t="shared" si="392"/>
        <v>42826</v>
      </c>
      <c r="AD2787" s="14">
        <f t="shared" si="393"/>
        <v>42834</v>
      </c>
      <c r="AE2787" s="1" t="str">
        <f t="shared" si="394"/>
        <v>Sunday</v>
      </c>
      <c r="AF2787" s="2">
        <v>0.6728587962962963</v>
      </c>
      <c r="AG2787" s="2">
        <f t="shared" si="395"/>
        <v>0.66666666666666663</v>
      </c>
      <c r="AH2787" t="s">
        <v>23</v>
      </c>
    </row>
    <row r="2788" spans="1:34" x14ac:dyDescent="0.25">
      <c r="A2788">
        <v>1572815</v>
      </c>
      <c r="B2788" t="s">
        <v>54</v>
      </c>
      <c r="E2788">
        <v>53224</v>
      </c>
      <c r="F2788" t="s">
        <v>20</v>
      </c>
      <c r="G2788" t="s">
        <v>55</v>
      </c>
      <c r="H2788">
        <v>5461</v>
      </c>
      <c r="I2788" t="s">
        <v>36</v>
      </c>
      <c r="J2788">
        <f>VLOOKUP(I2788,Key!$A$1:$C$73,2,FALSE)</f>
        <v>43.03519</v>
      </c>
      <c r="K2788">
        <f>VLOOKUP(I2788,Key!$A$1:$C$73,3,FALSE)</f>
        <v>-87.907390000000007</v>
      </c>
      <c r="L2788" t="s">
        <v>36</v>
      </c>
      <c r="M2788">
        <f>VLOOKUP(L2788,Key!$A$1:$C$73,2,FALSE)</f>
        <v>43.03519</v>
      </c>
      <c r="N2788">
        <f>VLOOKUP(L2788,Key!$A$1:$C$73,3,FALSE)</f>
        <v>-87.907390000000007</v>
      </c>
      <c r="O2788">
        <v>142</v>
      </c>
      <c r="P2788">
        <v>15</v>
      </c>
      <c r="Q2788">
        <v>18</v>
      </c>
      <c r="R2788">
        <v>17.100000000000001</v>
      </c>
      <c r="S2788">
        <v>720</v>
      </c>
      <c r="T2788">
        <f t="shared" si="387"/>
        <v>-1</v>
      </c>
      <c r="U2788" s="1">
        <v>42834</v>
      </c>
      <c r="V2788" s="13">
        <f t="shared" si="388"/>
        <v>42826</v>
      </c>
      <c r="W2788" s="14">
        <f t="shared" si="389"/>
        <v>42834</v>
      </c>
      <c r="X2788" s="1" t="str">
        <f t="shared" si="390"/>
        <v>Sunday</v>
      </c>
      <c r="Y2788" s="2">
        <v>0.63173611111111116</v>
      </c>
      <c r="Z2788" s="2">
        <f t="shared" si="391"/>
        <v>0.625</v>
      </c>
      <c r="AA2788">
        <f>1</f>
        <v>1</v>
      </c>
      <c r="AB2788" s="1">
        <v>42834</v>
      </c>
      <c r="AC2788" s="13">
        <f t="shared" si="392"/>
        <v>42826</v>
      </c>
      <c r="AD2788" s="14">
        <f t="shared" si="393"/>
        <v>42834</v>
      </c>
      <c r="AE2788" s="1" t="str">
        <f t="shared" si="394"/>
        <v>Sunday</v>
      </c>
      <c r="AF2788" s="2">
        <v>0.73026620370370365</v>
      </c>
      <c r="AG2788" s="2">
        <f t="shared" si="395"/>
        <v>0.75</v>
      </c>
      <c r="AH2788" t="s">
        <v>25</v>
      </c>
    </row>
    <row r="2789" spans="1:34" x14ac:dyDescent="0.25">
      <c r="A2789">
        <v>1572815</v>
      </c>
      <c r="B2789" t="s">
        <v>54</v>
      </c>
      <c r="E2789">
        <v>53224</v>
      </c>
      <c r="F2789" t="s">
        <v>20</v>
      </c>
      <c r="G2789" t="s">
        <v>55</v>
      </c>
      <c r="H2789">
        <v>11075</v>
      </c>
      <c r="I2789" t="s">
        <v>36</v>
      </c>
      <c r="J2789">
        <f>VLOOKUP(I2789,Key!$A$1:$C$73,2,FALSE)</f>
        <v>43.03519</v>
      </c>
      <c r="K2789">
        <f>VLOOKUP(I2789,Key!$A$1:$C$73,3,FALSE)</f>
        <v>-87.907390000000007</v>
      </c>
      <c r="L2789" t="s">
        <v>36</v>
      </c>
      <c r="M2789">
        <f>VLOOKUP(L2789,Key!$A$1:$C$73,2,FALSE)</f>
        <v>43.03519</v>
      </c>
      <c r="N2789">
        <f>VLOOKUP(L2789,Key!$A$1:$C$73,3,FALSE)</f>
        <v>-87.907390000000007</v>
      </c>
      <c r="O2789">
        <v>141</v>
      </c>
      <c r="P2789">
        <v>15</v>
      </c>
      <c r="Q2789">
        <v>18</v>
      </c>
      <c r="R2789">
        <v>17.100000000000001</v>
      </c>
      <c r="S2789">
        <v>720</v>
      </c>
      <c r="T2789">
        <f t="shared" si="387"/>
        <v>-1</v>
      </c>
      <c r="U2789" s="1">
        <v>42834</v>
      </c>
      <c r="V2789" s="13">
        <f t="shared" si="388"/>
        <v>42826</v>
      </c>
      <c r="W2789" s="14">
        <f t="shared" si="389"/>
        <v>42834</v>
      </c>
      <c r="X2789" s="1" t="str">
        <f t="shared" si="390"/>
        <v>Sunday</v>
      </c>
      <c r="Y2789" s="2">
        <v>0.63238425925925923</v>
      </c>
      <c r="Z2789" s="2">
        <f t="shared" si="391"/>
        <v>0.625</v>
      </c>
      <c r="AA2789">
        <f>1</f>
        <v>1</v>
      </c>
      <c r="AB2789" s="1">
        <v>42834</v>
      </c>
      <c r="AC2789" s="13">
        <f t="shared" si="392"/>
        <v>42826</v>
      </c>
      <c r="AD2789" s="14">
        <f t="shared" si="393"/>
        <v>42834</v>
      </c>
      <c r="AE2789" s="1" t="str">
        <f t="shared" si="394"/>
        <v>Sunday</v>
      </c>
      <c r="AF2789" s="2">
        <v>0.73038194444444438</v>
      </c>
      <c r="AG2789" s="2">
        <f t="shared" si="395"/>
        <v>0.75</v>
      </c>
      <c r="AH2789" t="s">
        <v>25</v>
      </c>
    </row>
    <row r="2790" spans="1:34" x14ac:dyDescent="0.25">
      <c r="A2790">
        <v>1453872</v>
      </c>
      <c r="B2790" t="s">
        <v>54</v>
      </c>
      <c r="E2790">
        <v>41420</v>
      </c>
      <c r="F2790" t="s">
        <v>20</v>
      </c>
      <c r="G2790" t="s">
        <v>55</v>
      </c>
      <c r="H2790">
        <v>11098</v>
      </c>
      <c r="I2790" t="s">
        <v>74</v>
      </c>
      <c r="J2790">
        <f>VLOOKUP(I2790,Key!$A$1:$C$73,2,FALSE)</f>
        <v>43.05536</v>
      </c>
      <c r="K2790">
        <f>VLOOKUP(I2790,Key!$A$1:$C$73,3,FALSE)</f>
        <v>-87.90504</v>
      </c>
      <c r="L2790" t="s">
        <v>81</v>
      </c>
      <c r="M2790">
        <f>VLOOKUP(L2790,Key!$A$1:$C$73,2,FALSE)</f>
        <v>43.058010000000003</v>
      </c>
      <c r="N2790">
        <f>VLOOKUP(L2790,Key!$A$1:$C$73,3,FALSE)</f>
        <v>-87.877300000000005</v>
      </c>
      <c r="O2790">
        <v>40</v>
      </c>
      <c r="P2790">
        <v>6</v>
      </c>
      <c r="Q2790">
        <v>6</v>
      </c>
      <c r="R2790">
        <v>5.7</v>
      </c>
      <c r="S2790">
        <v>240</v>
      </c>
      <c r="T2790">
        <f t="shared" si="387"/>
        <v>-1</v>
      </c>
      <c r="U2790" s="1">
        <v>42834</v>
      </c>
      <c r="V2790" s="13">
        <f t="shared" si="388"/>
        <v>42826</v>
      </c>
      <c r="W2790" s="14">
        <f t="shared" si="389"/>
        <v>42834</v>
      </c>
      <c r="X2790" s="1" t="str">
        <f t="shared" si="390"/>
        <v>Sunday</v>
      </c>
      <c r="Y2790" s="2">
        <v>0.64068287037037031</v>
      </c>
      <c r="Z2790" s="2">
        <f t="shared" si="391"/>
        <v>0.625</v>
      </c>
      <c r="AA2790">
        <f>1</f>
        <v>1</v>
      </c>
      <c r="AB2790" s="1">
        <v>42834</v>
      </c>
      <c r="AC2790" s="13">
        <f t="shared" si="392"/>
        <v>42826</v>
      </c>
      <c r="AD2790" s="14">
        <f t="shared" si="393"/>
        <v>42834</v>
      </c>
      <c r="AE2790" s="1" t="str">
        <f t="shared" si="394"/>
        <v>Sunday</v>
      </c>
      <c r="AF2790" s="2">
        <v>0.66835648148148152</v>
      </c>
      <c r="AG2790" s="2">
        <f t="shared" si="395"/>
        <v>0.66666666666666663</v>
      </c>
      <c r="AH2790" t="s">
        <v>23</v>
      </c>
    </row>
    <row r="2791" spans="1:34" x14ac:dyDescent="0.25">
      <c r="A2791">
        <v>1572898</v>
      </c>
      <c r="B2791" t="s">
        <v>54</v>
      </c>
      <c r="E2791">
        <v>53202</v>
      </c>
      <c r="F2791" t="s">
        <v>20</v>
      </c>
      <c r="G2791" t="s">
        <v>55</v>
      </c>
      <c r="H2791">
        <v>5501</v>
      </c>
      <c r="I2791" t="s">
        <v>78</v>
      </c>
      <c r="J2791">
        <f>VLOOKUP(I2791,Key!$A$1:$C$73,2,FALSE)</f>
        <v>43.048200000000001</v>
      </c>
      <c r="K2791">
        <f>VLOOKUP(I2791,Key!$A$1:$C$73,3,FALSE)</f>
        <v>-87.900859999999994</v>
      </c>
      <c r="L2791" t="s">
        <v>85</v>
      </c>
      <c r="M2791">
        <f>VLOOKUP(L2791,Key!$A$1:$C$73,2,FALSE)</f>
        <v>43.053040000000003</v>
      </c>
      <c r="N2791">
        <f>VLOOKUP(L2791,Key!$A$1:$C$73,3,FALSE)</f>
        <v>-87.897660000000002</v>
      </c>
      <c r="O2791">
        <v>119</v>
      </c>
      <c r="P2791">
        <v>12</v>
      </c>
      <c r="Q2791">
        <v>17.899999999999999</v>
      </c>
      <c r="R2791">
        <v>17</v>
      </c>
      <c r="S2791">
        <v>714</v>
      </c>
      <c r="T2791">
        <f t="shared" si="387"/>
        <v>-1</v>
      </c>
      <c r="U2791" s="1">
        <v>42834</v>
      </c>
      <c r="V2791" s="13">
        <f t="shared" si="388"/>
        <v>42826</v>
      </c>
      <c r="W2791" s="14">
        <f t="shared" si="389"/>
        <v>42834</v>
      </c>
      <c r="X2791" s="1" t="str">
        <f t="shared" si="390"/>
        <v>Sunday</v>
      </c>
      <c r="Y2791" s="2">
        <v>0.64203703703703707</v>
      </c>
      <c r="Z2791" s="2">
        <f t="shared" si="391"/>
        <v>0.625</v>
      </c>
      <c r="AA2791">
        <f>1</f>
        <v>1</v>
      </c>
      <c r="AB2791" s="1">
        <v>42834</v>
      </c>
      <c r="AC2791" s="13">
        <f t="shared" si="392"/>
        <v>42826</v>
      </c>
      <c r="AD2791" s="14">
        <f t="shared" si="393"/>
        <v>42834</v>
      </c>
      <c r="AE2791" s="1" t="str">
        <f t="shared" si="394"/>
        <v>Sunday</v>
      </c>
      <c r="AF2791" s="2">
        <v>0.72430555555555554</v>
      </c>
      <c r="AG2791" s="2">
        <f t="shared" si="395"/>
        <v>0.70833333333333326</v>
      </c>
      <c r="AH2791" t="s">
        <v>23</v>
      </c>
    </row>
    <row r="2792" spans="1:34" x14ac:dyDescent="0.25">
      <c r="A2792">
        <v>1572937</v>
      </c>
      <c r="B2792" t="s">
        <v>54</v>
      </c>
      <c r="E2792">
        <v>53233</v>
      </c>
      <c r="F2792" t="s">
        <v>20</v>
      </c>
      <c r="G2792" t="s">
        <v>55</v>
      </c>
      <c r="H2792">
        <v>11072</v>
      </c>
      <c r="I2792" t="s">
        <v>84</v>
      </c>
      <c r="J2792">
        <f>VLOOKUP(I2792,Key!$A$1:$C$73,2,FALSE)</f>
        <v>43.040154000000001</v>
      </c>
      <c r="K2792">
        <f>VLOOKUP(I2792,Key!$A$1:$C$73,3,FALSE)</f>
        <v>-87.932113000000001</v>
      </c>
      <c r="L2792" t="s">
        <v>84</v>
      </c>
      <c r="M2792">
        <f>VLOOKUP(L2792,Key!$A$1:$C$73,2,FALSE)</f>
        <v>43.040154000000001</v>
      </c>
      <c r="N2792">
        <f>VLOOKUP(L2792,Key!$A$1:$C$73,3,FALSE)</f>
        <v>-87.932113000000001</v>
      </c>
      <c r="O2792">
        <v>46</v>
      </c>
      <c r="P2792">
        <v>6</v>
      </c>
      <c r="Q2792">
        <v>6.9</v>
      </c>
      <c r="R2792">
        <v>6.6</v>
      </c>
      <c r="S2792">
        <v>276</v>
      </c>
      <c r="T2792">
        <f t="shared" si="387"/>
        <v>-1</v>
      </c>
      <c r="U2792" s="1">
        <v>42834</v>
      </c>
      <c r="V2792" s="13">
        <f t="shared" si="388"/>
        <v>42826</v>
      </c>
      <c r="W2792" s="14">
        <f t="shared" si="389"/>
        <v>42834</v>
      </c>
      <c r="X2792" s="1" t="str">
        <f t="shared" si="390"/>
        <v>Sunday</v>
      </c>
      <c r="Y2792" s="2">
        <v>0.64620370370370372</v>
      </c>
      <c r="Z2792" s="2">
        <f t="shared" si="391"/>
        <v>0.66666666666666663</v>
      </c>
      <c r="AA2792">
        <f>1</f>
        <v>1</v>
      </c>
      <c r="AB2792" s="1">
        <v>42834</v>
      </c>
      <c r="AC2792" s="13">
        <f t="shared" si="392"/>
        <v>42826</v>
      </c>
      <c r="AD2792" s="14">
        <f t="shared" si="393"/>
        <v>42834</v>
      </c>
      <c r="AE2792" s="1" t="str">
        <f t="shared" si="394"/>
        <v>Sunday</v>
      </c>
      <c r="AF2792" s="2">
        <v>0.67815972222222232</v>
      </c>
      <c r="AG2792" s="2">
        <f t="shared" si="395"/>
        <v>0.66666666666666663</v>
      </c>
      <c r="AH2792" t="s">
        <v>25</v>
      </c>
    </row>
    <row r="2793" spans="1:34" x14ac:dyDescent="0.25">
      <c r="A2793">
        <v>1573041</v>
      </c>
      <c r="B2793" t="s">
        <v>54</v>
      </c>
      <c r="E2793">
        <v>53202</v>
      </c>
      <c r="F2793" t="s">
        <v>20</v>
      </c>
      <c r="G2793" t="s">
        <v>55</v>
      </c>
      <c r="H2793">
        <v>5540</v>
      </c>
      <c r="I2793" t="s">
        <v>53</v>
      </c>
      <c r="J2793">
        <f>VLOOKUP(I2793,Key!$A$1:$C$73,2,FALSE)</f>
        <v>43.04824</v>
      </c>
      <c r="K2793">
        <f>VLOOKUP(I2793,Key!$A$1:$C$73,3,FALSE)</f>
        <v>-87.904970000000006</v>
      </c>
      <c r="L2793" t="s">
        <v>78</v>
      </c>
      <c r="M2793">
        <f>VLOOKUP(L2793,Key!$A$1:$C$73,2,FALSE)</f>
        <v>43.048200000000001</v>
      </c>
      <c r="N2793">
        <f>VLOOKUP(L2793,Key!$A$1:$C$73,3,FALSE)</f>
        <v>-87.900859999999994</v>
      </c>
      <c r="O2793">
        <v>87</v>
      </c>
      <c r="P2793">
        <v>9</v>
      </c>
      <c r="Q2793">
        <v>13.1</v>
      </c>
      <c r="R2793">
        <v>12.4</v>
      </c>
      <c r="S2793">
        <v>522</v>
      </c>
      <c r="T2793">
        <f t="shared" si="387"/>
        <v>-1</v>
      </c>
      <c r="U2793" s="1">
        <v>42834</v>
      </c>
      <c r="V2793" s="13">
        <f t="shared" si="388"/>
        <v>42826</v>
      </c>
      <c r="W2793" s="14">
        <f t="shared" si="389"/>
        <v>42834</v>
      </c>
      <c r="X2793" s="1" t="str">
        <f t="shared" si="390"/>
        <v>Sunday</v>
      </c>
      <c r="Y2793" s="2">
        <v>0.65957175925925926</v>
      </c>
      <c r="Z2793" s="2">
        <f t="shared" si="391"/>
        <v>0.66666666666666663</v>
      </c>
      <c r="AA2793">
        <f>1</f>
        <v>1</v>
      </c>
      <c r="AB2793" s="1">
        <v>42834</v>
      </c>
      <c r="AC2793" s="13">
        <f t="shared" si="392"/>
        <v>42826</v>
      </c>
      <c r="AD2793" s="14">
        <f t="shared" si="393"/>
        <v>42834</v>
      </c>
      <c r="AE2793" s="1" t="str">
        <f t="shared" si="394"/>
        <v>Sunday</v>
      </c>
      <c r="AF2793" s="2">
        <v>0.71986111111111117</v>
      </c>
      <c r="AG2793" s="2">
        <f t="shared" si="395"/>
        <v>0.70833333333333326</v>
      </c>
      <c r="AH2793" t="s">
        <v>23</v>
      </c>
    </row>
    <row r="2794" spans="1:34" x14ac:dyDescent="0.25">
      <c r="A2794">
        <v>1382213</v>
      </c>
      <c r="B2794" t="s">
        <v>54</v>
      </c>
      <c r="E2794">
        <v>53211</v>
      </c>
      <c r="F2794" t="s">
        <v>20</v>
      </c>
      <c r="G2794" t="s">
        <v>55</v>
      </c>
      <c r="H2794">
        <v>5519</v>
      </c>
      <c r="I2794" t="s">
        <v>62</v>
      </c>
      <c r="J2794">
        <f>VLOOKUP(I2794,Key!$A$1:$C$73,2,FALSE)</f>
        <v>43.052460000000004</v>
      </c>
      <c r="K2794">
        <f>VLOOKUP(I2794,Key!$A$1:$C$73,3,FALSE)</f>
        <v>-87.891000000000005</v>
      </c>
      <c r="L2794" t="s">
        <v>52</v>
      </c>
      <c r="M2794">
        <f>VLOOKUP(L2794,Key!$A$1:$C$73,2,FALSE)</f>
        <v>43.042490000000001</v>
      </c>
      <c r="N2794">
        <f>VLOOKUP(L2794,Key!$A$1:$C$73,3,FALSE)</f>
        <v>-87.909959999999998</v>
      </c>
      <c r="O2794">
        <v>12</v>
      </c>
      <c r="P2794">
        <v>3</v>
      </c>
      <c r="Q2794">
        <v>1.8</v>
      </c>
      <c r="R2794">
        <v>1.7</v>
      </c>
      <c r="S2794">
        <v>72</v>
      </c>
      <c r="T2794">
        <f t="shared" si="387"/>
        <v>-1</v>
      </c>
      <c r="U2794" s="1">
        <v>42834</v>
      </c>
      <c r="V2794" s="13">
        <f t="shared" si="388"/>
        <v>42826</v>
      </c>
      <c r="W2794" s="14">
        <f t="shared" si="389"/>
        <v>42834</v>
      </c>
      <c r="X2794" s="1" t="str">
        <f t="shared" si="390"/>
        <v>Sunday</v>
      </c>
      <c r="Y2794" s="2">
        <v>0.66918981481481488</v>
      </c>
      <c r="Z2794" s="2">
        <f t="shared" si="391"/>
        <v>0.66666666666666663</v>
      </c>
      <c r="AA2794">
        <f>1</f>
        <v>1</v>
      </c>
      <c r="AB2794" s="1">
        <v>42834</v>
      </c>
      <c r="AC2794" s="13">
        <f t="shared" si="392"/>
        <v>42826</v>
      </c>
      <c r="AD2794" s="14">
        <f t="shared" si="393"/>
        <v>42834</v>
      </c>
      <c r="AE2794" s="1" t="str">
        <f t="shared" si="394"/>
        <v>Sunday</v>
      </c>
      <c r="AF2794" s="2">
        <v>0.67738425925925927</v>
      </c>
      <c r="AG2794" s="2">
        <f t="shared" si="395"/>
        <v>0.66666666666666663</v>
      </c>
      <c r="AH2794" t="s">
        <v>23</v>
      </c>
    </row>
    <row r="2795" spans="1:34" x14ac:dyDescent="0.25">
      <c r="A2795">
        <v>1573144</v>
      </c>
      <c r="B2795" t="s">
        <v>54</v>
      </c>
      <c r="E2795">
        <v>60563</v>
      </c>
      <c r="F2795" t="s">
        <v>20</v>
      </c>
      <c r="G2795" t="s">
        <v>55</v>
      </c>
      <c r="H2795">
        <v>32</v>
      </c>
      <c r="I2795" t="s">
        <v>84</v>
      </c>
      <c r="J2795">
        <f>VLOOKUP(I2795,Key!$A$1:$C$73,2,FALSE)</f>
        <v>43.040154000000001</v>
      </c>
      <c r="K2795">
        <f>VLOOKUP(I2795,Key!$A$1:$C$73,3,FALSE)</f>
        <v>-87.932113000000001</v>
      </c>
      <c r="L2795" t="s">
        <v>84</v>
      </c>
      <c r="M2795">
        <f>VLOOKUP(L2795,Key!$A$1:$C$73,2,FALSE)</f>
        <v>43.040154000000001</v>
      </c>
      <c r="N2795">
        <f>VLOOKUP(L2795,Key!$A$1:$C$73,3,FALSE)</f>
        <v>-87.932113000000001</v>
      </c>
      <c r="O2795">
        <v>69</v>
      </c>
      <c r="P2795">
        <v>9</v>
      </c>
      <c r="Q2795">
        <v>10.4</v>
      </c>
      <c r="R2795">
        <v>9.8000000000000007</v>
      </c>
      <c r="S2795">
        <v>414</v>
      </c>
      <c r="T2795">
        <f t="shared" si="387"/>
        <v>-1</v>
      </c>
      <c r="U2795" s="1">
        <v>42834</v>
      </c>
      <c r="V2795" s="13">
        <f t="shared" si="388"/>
        <v>42826</v>
      </c>
      <c r="W2795" s="14">
        <f t="shared" si="389"/>
        <v>42834</v>
      </c>
      <c r="X2795" s="1" t="str">
        <f t="shared" si="390"/>
        <v>Sunday</v>
      </c>
      <c r="Y2795" s="2">
        <v>0.67872685185185189</v>
      </c>
      <c r="Z2795" s="2">
        <f t="shared" si="391"/>
        <v>0.66666666666666663</v>
      </c>
      <c r="AA2795">
        <f>1</f>
        <v>1</v>
      </c>
      <c r="AB2795" s="1">
        <v>42834</v>
      </c>
      <c r="AC2795" s="13">
        <f t="shared" si="392"/>
        <v>42826</v>
      </c>
      <c r="AD2795" s="14">
        <f t="shared" si="393"/>
        <v>42834</v>
      </c>
      <c r="AE2795" s="1" t="str">
        <f t="shared" si="394"/>
        <v>Sunday</v>
      </c>
      <c r="AF2795" s="2">
        <v>0.72651620370370373</v>
      </c>
      <c r="AG2795" s="2">
        <f t="shared" si="395"/>
        <v>0.70833333333333326</v>
      </c>
      <c r="AH2795" t="s">
        <v>25</v>
      </c>
    </row>
    <row r="2796" spans="1:34" x14ac:dyDescent="0.25">
      <c r="A2796">
        <v>1573200</v>
      </c>
      <c r="B2796" t="s">
        <v>54</v>
      </c>
      <c r="E2796">
        <v>53202</v>
      </c>
      <c r="F2796" t="s">
        <v>20</v>
      </c>
      <c r="G2796" t="s">
        <v>55</v>
      </c>
      <c r="H2796">
        <v>5534</v>
      </c>
      <c r="I2796" t="s">
        <v>79</v>
      </c>
      <c r="J2796">
        <f>VLOOKUP(I2796,Key!$A$1:$C$73,2,FALSE)</f>
        <v>43.04804</v>
      </c>
      <c r="K2796">
        <f>VLOOKUP(I2796,Key!$A$1:$C$73,3,FALSE)</f>
        <v>-87.896720000000002</v>
      </c>
      <c r="L2796" t="s">
        <v>79</v>
      </c>
      <c r="M2796">
        <f>VLOOKUP(L2796,Key!$A$1:$C$73,2,FALSE)</f>
        <v>43.04804</v>
      </c>
      <c r="N2796">
        <f>VLOOKUP(L2796,Key!$A$1:$C$73,3,FALSE)</f>
        <v>-87.896720000000002</v>
      </c>
      <c r="O2796">
        <v>90</v>
      </c>
      <c r="P2796">
        <v>9</v>
      </c>
      <c r="Q2796">
        <v>13.5</v>
      </c>
      <c r="R2796">
        <v>12.8</v>
      </c>
      <c r="S2796">
        <v>540</v>
      </c>
      <c r="T2796">
        <f t="shared" si="387"/>
        <v>-1</v>
      </c>
      <c r="U2796" s="1">
        <v>42834</v>
      </c>
      <c r="V2796" s="13">
        <f t="shared" si="388"/>
        <v>42826</v>
      </c>
      <c r="W2796" s="14">
        <f t="shared" si="389"/>
        <v>42834</v>
      </c>
      <c r="X2796" s="1" t="str">
        <f t="shared" si="390"/>
        <v>Sunday</v>
      </c>
      <c r="Y2796" s="2">
        <v>0.68777777777777782</v>
      </c>
      <c r="Z2796" s="2">
        <f t="shared" si="391"/>
        <v>0.70833333333333326</v>
      </c>
      <c r="AA2796">
        <f>1</f>
        <v>1</v>
      </c>
      <c r="AB2796" s="1">
        <v>42834</v>
      </c>
      <c r="AC2796" s="13">
        <f t="shared" si="392"/>
        <v>42826</v>
      </c>
      <c r="AD2796" s="14">
        <f t="shared" si="393"/>
        <v>42834</v>
      </c>
      <c r="AE2796" s="1" t="str">
        <f t="shared" si="394"/>
        <v>Sunday</v>
      </c>
      <c r="AF2796" s="2">
        <v>0.75043981481481481</v>
      </c>
      <c r="AG2796" s="2">
        <f t="shared" si="395"/>
        <v>0.75</v>
      </c>
      <c r="AH2796" t="s">
        <v>25</v>
      </c>
    </row>
    <row r="2797" spans="1:34" x14ac:dyDescent="0.25">
      <c r="A2797">
        <v>1344291</v>
      </c>
      <c r="B2797" t="s">
        <v>54</v>
      </c>
      <c r="E2797">
        <v>54115</v>
      </c>
      <c r="F2797" t="s">
        <v>20</v>
      </c>
      <c r="G2797" t="s">
        <v>55</v>
      </c>
      <c r="H2797">
        <v>5497</v>
      </c>
      <c r="I2797" t="s">
        <v>22</v>
      </c>
      <c r="J2797">
        <f>VLOOKUP(I2797,Key!$A$1:$C$73,2,FALSE)</f>
        <v>43.058619999999998</v>
      </c>
      <c r="K2797">
        <f>VLOOKUP(I2797,Key!$A$1:$C$73,3,FALSE)</f>
        <v>-87.885319999999993</v>
      </c>
      <c r="L2797" t="s">
        <v>60</v>
      </c>
      <c r="M2797">
        <f>VLOOKUP(L2797,Key!$A$1:$C$73,2,FALSE)</f>
        <v>43.046570000000003</v>
      </c>
      <c r="N2797">
        <f>VLOOKUP(L2797,Key!$A$1:$C$73,3,FALSE)</f>
        <v>-87.908720000000002</v>
      </c>
      <c r="O2797">
        <v>12</v>
      </c>
      <c r="P2797">
        <v>3</v>
      </c>
      <c r="Q2797">
        <v>1.8</v>
      </c>
      <c r="R2797">
        <v>1.7</v>
      </c>
      <c r="S2797">
        <v>72</v>
      </c>
      <c r="T2797">
        <f t="shared" si="387"/>
        <v>-1</v>
      </c>
      <c r="U2797" s="1">
        <v>42834</v>
      </c>
      <c r="V2797" s="13">
        <f t="shared" si="388"/>
        <v>42826</v>
      </c>
      <c r="W2797" s="14">
        <f t="shared" si="389"/>
        <v>42834</v>
      </c>
      <c r="X2797" s="1" t="str">
        <f t="shared" si="390"/>
        <v>Sunday</v>
      </c>
      <c r="Y2797" s="2">
        <v>0.6955324074074074</v>
      </c>
      <c r="Z2797" s="2">
        <f t="shared" si="391"/>
        <v>0.70833333333333326</v>
      </c>
      <c r="AA2797">
        <f>1</f>
        <v>1</v>
      </c>
      <c r="AB2797" s="1">
        <v>42834</v>
      </c>
      <c r="AC2797" s="13">
        <f t="shared" si="392"/>
        <v>42826</v>
      </c>
      <c r="AD2797" s="14">
        <f t="shared" si="393"/>
        <v>42834</v>
      </c>
      <c r="AE2797" s="1" t="str">
        <f t="shared" si="394"/>
        <v>Sunday</v>
      </c>
      <c r="AF2797" s="2">
        <v>0.70413194444444438</v>
      </c>
      <c r="AG2797" s="2">
        <f t="shared" si="395"/>
        <v>0.70833333333333326</v>
      </c>
      <c r="AH2797" t="s">
        <v>23</v>
      </c>
    </row>
    <row r="2798" spans="1:34" x14ac:dyDescent="0.25">
      <c r="A2798">
        <v>1573304</v>
      </c>
      <c r="B2798" t="s">
        <v>54</v>
      </c>
      <c r="F2798" t="s">
        <v>20</v>
      </c>
      <c r="G2798" t="s">
        <v>55</v>
      </c>
      <c r="H2798">
        <v>5574</v>
      </c>
      <c r="I2798" t="s">
        <v>38</v>
      </c>
      <c r="J2798">
        <f>VLOOKUP(I2798,Key!$A$1:$C$73,2,FALSE)</f>
        <v>43.038649999999997</v>
      </c>
      <c r="K2798">
        <f>VLOOKUP(I2798,Key!$A$1:$C$73,3,FALSE)</f>
        <v>-87.921930000000003</v>
      </c>
      <c r="L2798" t="s">
        <v>77</v>
      </c>
      <c r="M2798">
        <f>VLOOKUP(L2798,Key!$A$1:$C$73,2,FALSE)</f>
        <v>43.036900000000003</v>
      </c>
      <c r="N2798">
        <f>VLOOKUP(L2798,Key!$A$1:$C$73,3,FALSE)</f>
        <v>-87.89667</v>
      </c>
      <c r="O2798">
        <v>32</v>
      </c>
      <c r="P2798">
        <v>3</v>
      </c>
      <c r="Q2798">
        <v>4.8</v>
      </c>
      <c r="R2798">
        <v>4.5999999999999996</v>
      </c>
      <c r="S2798">
        <v>192</v>
      </c>
      <c r="T2798">
        <f t="shared" si="387"/>
        <v>-1</v>
      </c>
      <c r="U2798" s="1">
        <v>42834</v>
      </c>
      <c r="V2798" s="13">
        <f t="shared" si="388"/>
        <v>42826</v>
      </c>
      <c r="W2798" s="14">
        <f t="shared" si="389"/>
        <v>42834</v>
      </c>
      <c r="X2798" s="1" t="str">
        <f t="shared" si="390"/>
        <v>Sunday</v>
      </c>
      <c r="Y2798" s="2">
        <v>0.70474537037037033</v>
      </c>
      <c r="Z2798" s="2">
        <f t="shared" si="391"/>
        <v>0.70833333333333326</v>
      </c>
      <c r="AA2798">
        <f>1</f>
        <v>1</v>
      </c>
      <c r="AB2798" s="1">
        <v>42834</v>
      </c>
      <c r="AC2798" s="13">
        <f t="shared" si="392"/>
        <v>42826</v>
      </c>
      <c r="AD2798" s="14">
        <f t="shared" si="393"/>
        <v>42834</v>
      </c>
      <c r="AE2798" s="1" t="str">
        <f t="shared" si="394"/>
        <v>Sunday</v>
      </c>
      <c r="AF2798" s="2">
        <v>0.72689814814814813</v>
      </c>
      <c r="AG2798" s="2">
        <f t="shared" si="395"/>
        <v>0.70833333333333326</v>
      </c>
      <c r="AH2798" t="s">
        <v>23</v>
      </c>
    </row>
    <row r="2799" spans="1:34" x14ac:dyDescent="0.25">
      <c r="A2799">
        <v>1573310</v>
      </c>
      <c r="B2799" t="s">
        <v>54</v>
      </c>
      <c r="E2799">
        <v>53105</v>
      </c>
      <c r="F2799" t="s">
        <v>20</v>
      </c>
      <c r="G2799" t="s">
        <v>55</v>
      </c>
      <c r="H2799">
        <v>319</v>
      </c>
      <c r="I2799" t="s">
        <v>38</v>
      </c>
      <c r="J2799">
        <f>VLOOKUP(I2799,Key!$A$1:$C$73,2,FALSE)</f>
        <v>43.038649999999997</v>
      </c>
      <c r="K2799">
        <f>VLOOKUP(I2799,Key!$A$1:$C$73,3,FALSE)</f>
        <v>-87.921930000000003</v>
      </c>
      <c r="L2799" t="s">
        <v>77</v>
      </c>
      <c r="M2799">
        <f>VLOOKUP(L2799,Key!$A$1:$C$73,2,FALSE)</f>
        <v>43.036900000000003</v>
      </c>
      <c r="N2799">
        <f>VLOOKUP(L2799,Key!$A$1:$C$73,3,FALSE)</f>
        <v>-87.89667</v>
      </c>
      <c r="O2799">
        <v>30</v>
      </c>
      <c r="P2799">
        <v>3</v>
      </c>
      <c r="Q2799">
        <v>4.5</v>
      </c>
      <c r="R2799">
        <v>4.3</v>
      </c>
      <c r="S2799">
        <v>180</v>
      </c>
      <c r="T2799">
        <f t="shared" si="387"/>
        <v>-1</v>
      </c>
      <c r="U2799" s="1">
        <v>42834</v>
      </c>
      <c r="V2799" s="13">
        <f t="shared" si="388"/>
        <v>42826</v>
      </c>
      <c r="W2799" s="14">
        <f t="shared" si="389"/>
        <v>42834</v>
      </c>
      <c r="X2799" s="1" t="str">
        <f t="shared" si="390"/>
        <v>Sunday</v>
      </c>
      <c r="Y2799" s="2">
        <v>0.70605324074074083</v>
      </c>
      <c r="Z2799" s="2">
        <f t="shared" si="391"/>
        <v>0.70833333333333326</v>
      </c>
      <c r="AA2799">
        <f>1</f>
        <v>1</v>
      </c>
      <c r="AB2799" s="1">
        <v>42834</v>
      </c>
      <c r="AC2799" s="13">
        <f t="shared" si="392"/>
        <v>42826</v>
      </c>
      <c r="AD2799" s="14">
        <f t="shared" si="393"/>
        <v>42834</v>
      </c>
      <c r="AE2799" s="1" t="str">
        <f t="shared" si="394"/>
        <v>Sunday</v>
      </c>
      <c r="AF2799" s="2">
        <v>0.72684027777777782</v>
      </c>
      <c r="AG2799" s="2">
        <f t="shared" si="395"/>
        <v>0.70833333333333326</v>
      </c>
      <c r="AH2799" t="s">
        <v>23</v>
      </c>
    </row>
    <row r="2800" spans="1:34" x14ac:dyDescent="0.25">
      <c r="A2800">
        <v>1573338</v>
      </c>
      <c r="B2800" t="s">
        <v>54</v>
      </c>
      <c r="E2800">
        <v>53204</v>
      </c>
      <c r="F2800" t="s">
        <v>20</v>
      </c>
      <c r="G2800" t="s">
        <v>55</v>
      </c>
      <c r="H2800">
        <v>11088</v>
      </c>
      <c r="I2800" t="s">
        <v>81</v>
      </c>
      <c r="J2800">
        <f>VLOOKUP(I2800,Key!$A$1:$C$73,2,FALSE)</f>
        <v>43.058010000000003</v>
      </c>
      <c r="K2800">
        <f>VLOOKUP(I2800,Key!$A$1:$C$73,3,FALSE)</f>
        <v>-87.877300000000005</v>
      </c>
      <c r="L2800" t="s">
        <v>81</v>
      </c>
      <c r="M2800">
        <f>VLOOKUP(L2800,Key!$A$1:$C$73,2,FALSE)</f>
        <v>43.058010000000003</v>
      </c>
      <c r="N2800">
        <f>VLOOKUP(L2800,Key!$A$1:$C$73,3,FALSE)</f>
        <v>-87.877300000000005</v>
      </c>
      <c r="O2800">
        <v>28</v>
      </c>
      <c r="P2800">
        <v>3</v>
      </c>
      <c r="Q2800">
        <v>4.2</v>
      </c>
      <c r="R2800">
        <v>4</v>
      </c>
      <c r="S2800">
        <v>168</v>
      </c>
      <c r="T2800">
        <f t="shared" si="387"/>
        <v>-1</v>
      </c>
      <c r="U2800" s="1">
        <v>42834</v>
      </c>
      <c r="V2800" s="13">
        <f t="shared" si="388"/>
        <v>42826</v>
      </c>
      <c r="W2800" s="14">
        <f t="shared" si="389"/>
        <v>42834</v>
      </c>
      <c r="X2800" s="1" t="str">
        <f t="shared" si="390"/>
        <v>Sunday</v>
      </c>
      <c r="Y2800" s="2">
        <v>0.70931712962962967</v>
      </c>
      <c r="Z2800" s="2">
        <f t="shared" si="391"/>
        <v>0.70833333333333326</v>
      </c>
      <c r="AA2800">
        <f>1</f>
        <v>1</v>
      </c>
      <c r="AB2800" s="1">
        <v>42834</v>
      </c>
      <c r="AC2800" s="13">
        <f t="shared" si="392"/>
        <v>42826</v>
      </c>
      <c r="AD2800" s="14">
        <f t="shared" si="393"/>
        <v>42834</v>
      </c>
      <c r="AE2800" s="1" t="str">
        <f t="shared" si="394"/>
        <v>Sunday</v>
      </c>
      <c r="AF2800" s="2">
        <v>0.72856481481481483</v>
      </c>
      <c r="AG2800" s="2">
        <f t="shared" si="395"/>
        <v>0.70833333333333326</v>
      </c>
      <c r="AH2800" t="s">
        <v>25</v>
      </c>
    </row>
    <row r="2801" spans="1:34" x14ac:dyDescent="0.25">
      <c r="A2801">
        <v>1573347</v>
      </c>
      <c r="B2801" t="s">
        <v>54</v>
      </c>
      <c r="E2801">
        <v>53089</v>
      </c>
      <c r="F2801" t="s">
        <v>20</v>
      </c>
      <c r="G2801" t="s">
        <v>55</v>
      </c>
      <c r="H2801">
        <v>5511</v>
      </c>
      <c r="I2801" t="s">
        <v>57</v>
      </c>
      <c r="J2801">
        <f>VLOOKUP(I2801,Key!$A$1:$C$73,2,FALSE)</f>
        <v>43.03913</v>
      </c>
      <c r="K2801">
        <f>VLOOKUP(I2801,Key!$A$1:$C$73,3,FALSE)</f>
        <v>-87.916150000000002</v>
      </c>
      <c r="L2801" t="s">
        <v>77</v>
      </c>
      <c r="M2801">
        <f>VLOOKUP(L2801,Key!$A$1:$C$73,2,FALSE)</f>
        <v>43.036900000000003</v>
      </c>
      <c r="N2801">
        <f>VLOOKUP(L2801,Key!$A$1:$C$73,3,FALSE)</f>
        <v>-87.89667</v>
      </c>
      <c r="O2801">
        <v>28</v>
      </c>
      <c r="P2801">
        <v>3</v>
      </c>
      <c r="Q2801">
        <v>4.2</v>
      </c>
      <c r="R2801">
        <v>4</v>
      </c>
      <c r="S2801">
        <v>168</v>
      </c>
      <c r="T2801">
        <f t="shared" si="387"/>
        <v>-1</v>
      </c>
      <c r="U2801" s="1">
        <v>42834</v>
      </c>
      <c r="V2801" s="13">
        <f t="shared" si="388"/>
        <v>42826</v>
      </c>
      <c r="W2801" s="14">
        <f t="shared" si="389"/>
        <v>42834</v>
      </c>
      <c r="X2801" s="1" t="str">
        <f t="shared" si="390"/>
        <v>Sunday</v>
      </c>
      <c r="Y2801" s="2">
        <v>0.70991898148148147</v>
      </c>
      <c r="Z2801" s="2">
        <f t="shared" si="391"/>
        <v>0.70833333333333326</v>
      </c>
      <c r="AA2801">
        <f>1</f>
        <v>1</v>
      </c>
      <c r="AB2801" s="1">
        <v>42834</v>
      </c>
      <c r="AC2801" s="13">
        <f t="shared" si="392"/>
        <v>42826</v>
      </c>
      <c r="AD2801" s="14">
        <f t="shared" si="393"/>
        <v>42834</v>
      </c>
      <c r="AE2801" s="1" t="str">
        <f t="shared" si="394"/>
        <v>Sunday</v>
      </c>
      <c r="AF2801" s="2">
        <v>0.7297569444444445</v>
      </c>
      <c r="AG2801" s="2">
        <f t="shared" si="395"/>
        <v>0.75</v>
      </c>
      <c r="AH2801" t="s">
        <v>23</v>
      </c>
    </row>
    <row r="2802" spans="1:34" x14ac:dyDescent="0.25">
      <c r="A2802">
        <v>1570520</v>
      </c>
      <c r="B2802" t="s">
        <v>54</v>
      </c>
      <c r="E2802">
        <v>55042</v>
      </c>
      <c r="F2802" t="s">
        <v>20</v>
      </c>
      <c r="G2802" t="s">
        <v>55</v>
      </c>
      <c r="H2802">
        <v>38</v>
      </c>
      <c r="I2802" t="s">
        <v>39</v>
      </c>
      <c r="J2802">
        <f>VLOOKUP(I2802,Key!$A$1:$C$73,2,FALSE)</f>
        <v>43.031480000000002</v>
      </c>
      <c r="K2802">
        <f>VLOOKUP(I2802,Key!$A$1:$C$73,3,FALSE)</f>
        <v>-87.908169999999998</v>
      </c>
      <c r="L2802" t="s">
        <v>84</v>
      </c>
      <c r="M2802">
        <f>VLOOKUP(L2802,Key!$A$1:$C$73,2,FALSE)</f>
        <v>43.040154000000001</v>
      </c>
      <c r="N2802">
        <f>VLOOKUP(L2802,Key!$A$1:$C$73,3,FALSE)</f>
        <v>-87.932113000000001</v>
      </c>
      <c r="O2802">
        <v>21</v>
      </c>
      <c r="P2802">
        <v>3</v>
      </c>
      <c r="Q2802">
        <v>3.2</v>
      </c>
      <c r="R2802">
        <v>3</v>
      </c>
      <c r="S2802">
        <v>126</v>
      </c>
      <c r="T2802">
        <f t="shared" si="387"/>
        <v>-1</v>
      </c>
      <c r="U2802" s="1">
        <v>42834</v>
      </c>
      <c r="V2802" s="13">
        <f t="shared" si="388"/>
        <v>42826</v>
      </c>
      <c r="W2802" s="14">
        <f t="shared" si="389"/>
        <v>42834</v>
      </c>
      <c r="X2802" s="1" t="str">
        <f t="shared" si="390"/>
        <v>Sunday</v>
      </c>
      <c r="Y2802" s="2">
        <v>0.71065972222222218</v>
      </c>
      <c r="Z2802" s="2">
        <f t="shared" si="391"/>
        <v>0.70833333333333326</v>
      </c>
      <c r="AA2802">
        <f>1</f>
        <v>1</v>
      </c>
      <c r="AB2802" s="1">
        <v>42834</v>
      </c>
      <c r="AC2802" s="13">
        <f t="shared" si="392"/>
        <v>42826</v>
      </c>
      <c r="AD2802" s="14">
        <f t="shared" si="393"/>
        <v>42834</v>
      </c>
      <c r="AE2802" s="1" t="str">
        <f t="shared" si="394"/>
        <v>Sunday</v>
      </c>
      <c r="AF2802" s="2">
        <v>0.72512731481481485</v>
      </c>
      <c r="AG2802" s="2">
        <f t="shared" si="395"/>
        <v>0.70833333333333326</v>
      </c>
      <c r="AH2802" t="s">
        <v>23</v>
      </c>
    </row>
    <row r="2803" spans="1:34" x14ac:dyDescent="0.25">
      <c r="A2803">
        <v>1566351</v>
      </c>
      <c r="B2803" t="s">
        <v>54</v>
      </c>
      <c r="E2803">
        <v>53202</v>
      </c>
      <c r="F2803" t="s">
        <v>20</v>
      </c>
      <c r="G2803" t="s">
        <v>55</v>
      </c>
      <c r="H2803">
        <v>11130</v>
      </c>
      <c r="I2803" t="s">
        <v>78</v>
      </c>
      <c r="J2803">
        <f>VLOOKUP(I2803,Key!$A$1:$C$73,2,FALSE)</f>
        <v>43.048200000000001</v>
      </c>
      <c r="K2803">
        <f>VLOOKUP(I2803,Key!$A$1:$C$73,3,FALSE)</f>
        <v>-87.900859999999994</v>
      </c>
      <c r="L2803" t="s">
        <v>60</v>
      </c>
      <c r="M2803">
        <f>VLOOKUP(L2803,Key!$A$1:$C$73,2,FALSE)</f>
        <v>43.046570000000003</v>
      </c>
      <c r="N2803">
        <f>VLOOKUP(L2803,Key!$A$1:$C$73,3,FALSE)</f>
        <v>-87.908720000000002</v>
      </c>
      <c r="O2803">
        <v>8</v>
      </c>
      <c r="P2803">
        <v>3</v>
      </c>
      <c r="Q2803">
        <v>1.2</v>
      </c>
      <c r="R2803">
        <v>1.1000000000000001</v>
      </c>
      <c r="S2803">
        <v>48</v>
      </c>
      <c r="T2803">
        <f t="shared" si="387"/>
        <v>-1</v>
      </c>
      <c r="U2803" s="1">
        <v>42834</v>
      </c>
      <c r="V2803" s="13">
        <f t="shared" si="388"/>
        <v>42826</v>
      </c>
      <c r="W2803" s="14">
        <f t="shared" si="389"/>
        <v>42834</v>
      </c>
      <c r="X2803" s="1" t="str">
        <f t="shared" si="390"/>
        <v>Sunday</v>
      </c>
      <c r="Y2803" s="2">
        <v>0.71172453703703698</v>
      </c>
      <c r="Z2803" s="2">
        <f t="shared" si="391"/>
        <v>0.70833333333333326</v>
      </c>
      <c r="AA2803">
        <f>1</f>
        <v>1</v>
      </c>
      <c r="AB2803" s="1">
        <v>42834</v>
      </c>
      <c r="AC2803" s="13">
        <f t="shared" si="392"/>
        <v>42826</v>
      </c>
      <c r="AD2803" s="14">
        <f t="shared" si="393"/>
        <v>42834</v>
      </c>
      <c r="AE2803" s="1" t="str">
        <f t="shared" si="394"/>
        <v>Sunday</v>
      </c>
      <c r="AF2803" s="2">
        <v>0.71674768518518517</v>
      </c>
      <c r="AG2803" s="2">
        <f t="shared" si="395"/>
        <v>0.70833333333333326</v>
      </c>
      <c r="AH2803" t="s">
        <v>23</v>
      </c>
    </row>
    <row r="2804" spans="1:34" x14ac:dyDescent="0.25">
      <c r="A2804">
        <v>1573540</v>
      </c>
      <c r="B2804" t="s">
        <v>54</v>
      </c>
      <c r="E2804">
        <v>53219</v>
      </c>
      <c r="F2804" t="s">
        <v>20</v>
      </c>
      <c r="G2804" t="s">
        <v>55</v>
      </c>
      <c r="H2804">
        <v>23</v>
      </c>
      <c r="I2804" t="s">
        <v>60</v>
      </c>
      <c r="J2804">
        <f>VLOOKUP(I2804,Key!$A$1:$C$73,2,FALSE)</f>
        <v>43.046570000000003</v>
      </c>
      <c r="K2804">
        <f>VLOOKUP(I2804,Key!$A$1:$C$73,3,FALSE)</f>
        <v>-87.908720000000002</v>
      </c>
      <c r="L2804" t="s">
        <v>60</v>
      </c>
      <c r="M2804">
        <f>VLOOKUP(L2804,Key!$A$1:$C$73,2,FALSE)</f>
        <v>43.046570000000003</v>
      </c>
      <c r="N2804">
        <f>VLOOKUP(L2804,Key!$A$1:$C$73,3,FALSE)</f>
        <v>-87.908720000000002</v>
      </c>
      <c r="O2804">
        <v>26</v>
      </c>
      <c r="P2804">
        <v>3</v>
      </c>
      <c r="Q2804">
        <v>3.9</v>
      </c>
      <c r="R2804">
        <v>3.7</v>
      </c>
      <c r="S2804">
        <v>156</v>
      </c>
      <c r="T2804">
        <f t="shared" si="387"/>
        <v>-1</v>
      </c>
      <c r="U2804" s="1">
        <v>42834</v>
      </c>
      <c r="V2804" s="13">
        <f t="shared" si="388"/>
        <v>42826</v>
      </c>
      <c r="W2804" s="14">
        <f t="shared" si="389"/>
        <v>42834</v>
      </c>
      <c r="X2804" s="1" t="str">
        <f t="shared" si="390"/>
        <v>Sunday</v>
      </c>
      <c r="Y2804" s="2">
        <v>0.74825231481481491</v>
      </c>
      <c r="Z2804" s="2">
        <f t="shared" si="391"/>
        <v>0.75</v>
      </c>
      <c r="AA2804">
        <f>1</f>
        <v>1</v>
      </c>
      <c r="AB2804" s="1">
        <v>42834</v>
      </c>
      <c r="AC2804" s="13">
        <f t="shared" si="392"/>
        <v>42826</v>
      </c>
      <c r="AD2804" s="14">
        <f t="shared" si="393"/>
        <v>42834</v>
      </c>
      <c r="AE2804" s="1" t="str">
        <f t="shared" si="394"/>
        <v>Sunday</v>
      </c>
      <c r="AF2804" s="2">
        <v>0.76629629629629636</v>
      </c>
      <c r="AG2804" s="2">
        <f t="shared" si="395"/>
        <v>0.75</v>
      </c>
      <c r="AH2804" t="s">
        <v>25</v>
      </c>
    </row>
    <row r="2805" spans="1:34" x14ac:dyDescent="0.25">
      <c r="A2805">
        <v>1573923</v>
      </c>
      <c r="B2805" t="s">
        <v>54</v>
      </c>
      <c r="F2805" t="s">
        <v>20</v>
      </c>
      <c r="G2805" t="s">
        <v>55</v>
      </c>
      <c r="H2805">
        <v>5564</v>
      </c>
      <c r="I2805" t="s">
        <v>76</v>
      </c>
      <c r="J2805">
        <f>VLOOKUP(I2805,Key!$A$1:$C$73,2,FALSE)</f>
        <v>43.02948</v>
      </c>
      <c r="K2805">
        <f>VLOOKUP(I2805,Key!$A$1:$C$73,3,FALSE)</f>
        <v>-87.912819999999996</v>
      </c>
      <c r="L2805" t="s">
        <v>57</v>
      </c>
      <c r="M2805">
        <f>VLOOKUP(L2805,Key!$A$1:$C$73,2,FALSE)</f>
        <v>43.03913</v>
      </c>
      <c r="N2805">
        <f>VLOOKUP(L2805,Key!$A$1:$C$73,3,FALSE)</f>
        <v>-87.916150000000002</v>
      </c>
      <c r="O2805">
        <v>25</v>
      </c>
      <c r="P2805">
        <v>3</v>
      </c>
      <c r="Q2805">
        <v>3.8</v>
      </c>
      <c r="R2805">
        <v>3.6</v>
      </c>
      <c r="S2805">
        <v>150</v>
      </c>
      <c r="T2805">
        <f t="shared" si="387"/>
        <v>-1</v>
      </c>
      <c r="U2805" s="1">
        <v>42834</v>
      </c>
      <c r="V2805" s="13">
        <f t="shared" si="388"/>
        <v>42826</v>
      </c>
      <c r="W2805" s="14">
        <f t="shared" si="389"/>
        <v>42834</v>
      </c>
      <c r="X2805" s="1" t="str">
        <f t="shared" si="390"/>
        <v>Sunday</v>
      </c>
      <c r="Y2805" s="2">
        <v>0.844212962962963</v>
      </c>
      <c r="Z2805" s="2">
        <f t="shared" si="391"/>
        <v>0.83333333333333326</v>
      </c>
      <c r="AA2805">
        <f>1</f>
        <v>1</v>
      </c>
      <c r="AB2805" s="1">
        <v>42834</v>
      </c>
      <c r="AC2805" s="13">
        <f t="shared" si="392"/>
        <v>42826</v>
      </c>
      <c r="AD2805" s="14">
        <f t="shared" si="393"/>
        <v>42834</v>
      </c>
      <c r="AE2805" s="1" t="str">
        <f t="shared" si="394"/>
        <v>Sunday</v>
      </c>
      <c r="AF2805" s="2">
        <v>0.86127314814814815</v>
      </c>
      <c r="AG2805" s="2">
        <f t="shared" si="395"/>
        <v>0.875</v>
      </c>
      <c r="AH2805" t="s">
        <v>23</v>
      </c>
    </row>
    <row r="2806" spans="1:34" x14ac:dyDescent="0.25">
      <c r="A2806">
        <v>1572421</v>
      </c>
      <c r="B2806" t="s">
        <v>54</v>
      </c>
      <c r="E2806">
        <v>45801</v>
      </c>
      <c r="F2806" t="s">
        <v>20</v>
      </c>
      <c r="G2806" t="s">
        <v>55</v>
      </c>
      <c r="H2806">
        <v>11153</v>
      </c>
      <c r="I2806" t="s">
        <v>76</v>
      </c>
      <c r="J2806">
        <f>VLOOKUP(I2806,Key!$A$1:$C$73,2,FALSE)</f>
        <v>43.02948</v>
      </c>
      <c r="K2806">
        <f>VLOOKUP(I2806,Key!$A$1:$C$73,3,FALSE)</f>
        <v>-87.912819999999996</v>
      </c>
      <c r="L2806" t="s">
        <v>57</v>
      </c>
      <c r="M2806">
        <f>VLOOKUP(L2806,Key!$A$1:$C$73,2,FALSE)</f>
        <v>43.03913</v>
      </c>
      <c r="N2806">
        <f>VLOOKUP(L2806,Key!$A$1:$C$73,3,FALSE)</f>
        <v>-87.916150000000002</v>
      </c>
      <c r="O2806">
        <v>23</v>
      </c>
      <c r="P2806">
        <v>3</v>
      </c>
      <c r="Q2806">
        <v>3.5</v>
      </c>
      <c r="R2806">
        <v>3.3</v>
      </c>
      <c r="S2806">
        <v>138</v>
      </c>
      <c r="T2806">
        <f t="shared" si="387"/>
        <v>-1</v>
      </c>
      <c r="U2806" s="1">
        <v>42834</v>
      </c>
      <c r="V2806" s="13">
        <f t="shared" si="388"/>
        <v>42826</v>
      </c>
      <c r="W2806" s="14">
        <f t="shared" si="389"/>
        <v>42834</v>
      </c>
      <c r="X2806" s="1" t="str">
        <f t="shared" si="390"/>
        <v>Sunday</v>
      </c>
      <c r="Y2806" s="2">
        <v>0.84575231481481483</v>
      </c>
      <c r="Z2806" s="2">
        <f t="shared" si="391"/>
        <v>0.83333333333333326</v>
      </c>
      <c r="AA2806">
        <f>1</f>
        <v>1</v>
      </c>
      <c r="AB2806" s="1">
        <v>42834</v>
      </c>
      <c r="AC2806" s="13">
        <f t="shared" si="392"/>
        <v>42826</v>
      </c>
      <c r="AD2806" s="14">
        <f t="shared" si="393"/>
        <v>42834</v>
      </c>
      <c r="AE2806" s="1" t="str">
        <f t="shared" si="394"/>
        <v>Sunday</v>
      </c>
      <c r="AF2806" s="2">
        <v>0.86146990740740748</v>
      </c>
      <c r="AG2806" s="2">
        <f t="shared" si="395"/>
        <v>0.875</v>
      </c>
      <c r="AH2806" t="s">
        <v>23</v>
      </c>
    </row>
    <row r="2807" spans="1:34" x14ac:dyDescent="0.25">
      <c r="A2807">
        <v>1573933</v>
      </c>
      <c r="B2807" t="s">
        <v>54</v>
      </c>
      <c r="E2807">
        <v>53215</v>
      </c>
      <c r="F2807" t="s">
        <v>20</v>
      </c>
      <c r="G2807" t="s">
        <v>55</v>
      </c>
      <c r="H2807">
        <v>5508</v>
      </c>
      <c r="I2807" t="s">
        <v>28</v>
      </c>
      <c r="J2807">
        <f>VLOOKUP(I2807,Key!$A$1:$C$73,2,FALSE)</f>
        <v>43.038580000000003</v>
      </c>
      <c r="K2807">
        <f>VLOOKUP(I2807,Key!$A$1:$C$73,3,FALSE)</f>
        <v>-87.90934</v>
      </c>
      <c r="L2807" t="s">
        <v>28</v>
      </c>
      <c r="M2807">
        <f>VLOOKUP(L2807,Key!$A$1:$C$73,2,FALSE)</f>
        <v>43.038580000000003</v>
      </c>
      <c r="N2807">
        <f>VLOOKUP(L2807,Key!$A$1:$C$73,3,FALSE)</f>
        <v>-87.90934</v>
      </c>
      <c r="O2807">
        <v>41</v>
      </c>
      <c r="P2807">
        <v>6</v>
      </c>
      <c r="Q2807">
        <v>6.2</v>
      </c>
      <c r="R2807">
        <v>5.8</v>
      </c>
      <c r="S2807">
        <v>246</v>
      </c>
      <c r="T2807">
        <f t="shared" si="387"/>
        <v>-1</v>
      </c>
      <c r="U2807" s="1">
        <v>42834</v>
      </c>
      <c r="V2807" s="13">
        <f t="shared" si="388"/>
        <v>42826</v>
      </c>
      <c r="W2807" s="14">
        <f t="shared" si="389"/>
        <v>42834</v>
      </c>
      <c r="X2807" s="1" t="str">
        <f t="shared" si="390"/>
        <v>Sunday</v>
      </c>
      <c r="Y2807" s="2">
        <v>0.85091435185185194</v>
      </c>
      <c r="Z2807" s="2">
        <f t="shared" si="391"/>
        <v>0.83333333333333326</v>
      </c>
      <c r="AA2807">
        <f>1</f>
        <v>1</v>
      </c>
      <c r="AB2807" s="1">
        <v>42834</v>
      </c>
      <c r="AC2807" s="13">
        <f t="shared" si="392"/>
        <v>42826</v>
      </c>
      <c r="AD2807" s="14">
        <f t="shared" si="393"/>
        <v>42834</v>
      </c>
      <c r="AE2807" s="1" t="str">
        <f t="shared" si="394"/>
        <v>Sunday</v>
      </c>
      <c r="AF2807" s="2">
        <v>0.8796180555555555</v>
      </c>
      <c r="AG2807" s="2">
        <f t="shared" si="395"/>
        <v>0.875</v>
      </c>
      <c r="AH2807" t="s">
        <v>25</v>
      </c>
    </row>
    <row r="2808" spans="1:34" x14ac:dyDescent="0.25">
      <c r="A2808">
        <v>1573943</v>
      </c>
      <c r="B2808" t="s">
        <v>54</v>
      </c>
      <c r="E2808">
        <v>53010</v>
      </c>
      <c r="F2808" t="s">
        <v>20</v>
      </c>
      <c r="G2808" t="s">
        <v>55</v>
      </c>
      <c r="H2808">
        <v>5483</v>
      </c>
      <c r="I2808" t="s">
        <v>85</v>
      </c>
      <c r="J2808">
        <f>VLOOKUP(I2808,Key!$A$1:$C$73,2,FALSE)</f>
        <v>43.053040000000003</v>
      </c>
      <c r="K2808">
        <f>VLOOKUP(I2808,Key!$A$1:$C$73,3,FALSE)</f>
        <v>-87.897660000000002</v>
      </c>
      <c r="L2808" t="s">
        <v>83</v>
      </c>
      <c r="M2808">
        <f>VLOOKUP(L2808,Key!$A$1:$C$73,2,FALSE)</f>
        <v>43.026229999999998</v>
      </c>
      <c r="N2808">
        <f>VLOOKUP(L2808,Key!$A$1:$C$73,3,FALSE)</f>
        <v>-87.912809999999993</v>
      </c>
      <c r="O2808">
        <v>27</v>
      </c>
      <c r="P2808">
        <v>3</v>
      </c>
      <c r="Q2808">
        <v>4.0999999999999996</v>
      </c>
      <c r="R2808">
        <v>3.8</v>
      </c>
      <c r="S2808">
        <v>162</v>
      </c>
      <c r="T2808">
        <f t="shared" si="387"/>
        <v>-1</v>
      </c>
      <c r="U2808" s="1">
        <v>42834</v>
      </c>
      <c r="V2808" s="13">
        <f t="shared" si="388"/>
        <v>42826</v>
      </c>
      <c r="W2808" s="14">
        <f t="shared" si="389"/>
        <v>42834</v>
      </c>
      <c r="X2808" s="1" t="str">
        <f t="shared" si="390"/>
        <v>Sunday</v>
      </c>
      <c r="Y2808" s="2">
        <v>0.85945601851851849</v>
      </c>
      <c r="Z2808" s="2">
        <f t="shared" si="391"/>
        <v>0.875</v>
      </c>
      <c r="AA2808">
        <f>1</f>
        <v>1</v>
      </c>
      <c r="AB2808" s="1">
        <v>42834</v>
      </c>
      <c r="AC2808" s="13">
        <f t="shared" si="392"/>
        <v>42826</v>
      </c>
      <c r="AD2808" s="14">
        <f t="shared" si="393"/>
        <v>42834</v>
      </c>
      <c r="AE2808" s="1" t="str">
        <f t="shared" si="394"/>
        <v>Sunday</v>
      </c>
      <c r="AF2808" s="2">
        <v>0.87815972222222216</v>
      </c>
      <c r="AG2808" s="2">
        <f t="shared" si="395"/>
        <v>0.875</v>
      </c>
      <c r="AH2808" t="s">
        <v>23</v>
      </c>
    </row>
    <row r="2809" spans="1:34" x14ac:dyDescent="0.25">
      <c r="A2809">
        <v>1262463</v>
      </c>
      <c r="B2809" t="s">
        <v>54</v>
      </c>
      <c r="E2809">
        <v>53212</v>
      </c>
      <c r="F2809" t="s">
        <v>20</v>
      </c>
      <c r="G2809" t="s">
        <v>55</v>
      </c>
      <c r="H2809">
        <v>5467</v>
      </c>
      <c r="I2809" t="s">
        <v>73</v>
      </c>
      <c r="J2809">
        <f>VLOOKUP(I2809,Key!$A$1:$C$73,2,FALSE)</f>
        <v>43.060580000000002</v>
      </c>
      <c r="K2809">
        <f>VLOOKUP(I2809,Key!$A$1:$C$73,3,FALSE)</f>
        <v>-87.998589999999993</v>
      </c>
      <c r="L2809" t="s">
        <v>70</v>
      </c>
      <c r="M2809">
        <f>VLOOKUP(L2809,Key!$A$1:$C$73,2,FALSE)</f>
        <v>43.052630000000001</v>
      </c>
      <c r="N2809">
        <f>VLOOKUP(L2809,Key!$A$1:$C$73,3,FALSE)</f>
        <v>-88.016319999999993</v>
      </c>
      <c r="O2809">
        <v>15</v>
      </c>
      <c r="P2809">
        <v>3</v>
      </c>
      <c r="Q2809">
        <v>2.2999999999999998</v>
      </c>
      <c r="R2809">
        <v>2.1</v>
      </c>
      <c r="S2809">
        <v>90</v>
      </c>
      <c r="T2809">
        <f t="shared" si="387"/>
        <v>-1</v>
      </c>
      <c r="U2809" s="1">
        <v>42834</v>
      </c>
      <c r="V2809" s="13">
        <f t="shared" si="388"/>
        <v>42826</v>
      </c>
      <c r="W2809" s="14">
        <f t="shared" si="389"/>
        <v>42834</v>
      </c>
      <c r="X2809" s="1" t="str">
        <f t="shared" si="390"/>
        <v>Sunday</v>
      </c>
      <c r="Y2809" s="2">
        <v>0.87162037037037043</v>
      </c>
      <c r="Z2809" s="2">
        <f t="shared" si="391"/>
        <v>0.875</v>
      </c>
      <c r="AA2809">
        <f>1</f>
        <v>1</v>
      </c>
      <c r="AB2809" s="1">
        <v>42834</v>
      </c>
      <c r="AC2809" s="13">
        <f t="shared" si="392"/>
        <v>42826</v>
      </c>
      <c r="AD2809" s="14">
        <f t="shared" si="393"/>
        <v>42834</v>
      </c>
      <c r="AE2809" s="1" t="str">
        <f t="shared" si="394"/>
        <v>Sunday</v>
      </c>
      <c r="AF2809" s="2">
        <v>0.88197916666666665</v>
      </c>
      <c r="AG2809" s="2">
        <f t="shared" si="395"/>
        <v>0.875</v>
      </c>
      <c r="AH2809" t="s">
        <v>23</v>
      </c>
    </row>
    <row r="2810" spans="1:34" x14ac:dyDescent="0.25">
      <c r="A2810">
        <v>1566351</v>
      </c>
      <c r="B2810" t="s">
        <v>54</v>
      </c>
      <c r="E2810">
        <v>53202</v>
      </c>
      <c r="F2810" t="s">
        <v>20</v>
      </c>
      <c r="G2810" t="s">
        <v>55</v>
      </c>
      <c r="H2810">
        <v>5540</v>
      </c>
      <c r="I2810" t="s">
        <v>78</v>
      </c>
      <c r="J2810">
        <f>VLOOKUP(I2810,Key!$A$1:$C$73,2,FALSE)</f>
        <v>43.048200000000001</v>
      </c>
      <c r="K2810">
        <f>VLOOKUP(I2810,Key!$A$1:$C$73,3,FALSE)</f>
        <v>-87.900859999999994</v>
      </c>
      <c r="L2810" t="s">
        <v>77</v>
      </c>
      <c r="M2810">
        <f>VLOOKUP(L2810,Key!$A$1:$C$73,2,FALSE)</f>
        <v>43.036900000000003</v>
      </c>
      <c r="N2810">
        <f>VLOOKUP(L2810,Key!$A$1:$C$73,3,FALSE)</f>
        <v>-87.89667</v>
      </c>
      <c r="O2810">
        <v>84</v>
      </c>
      <c r="P2810">
        <v>9</v>
      </c>
      <c r="Q2810">
        <v>12.6</v>
      </c>
      <c r="R2810">
        <v>12</v>
      </c>
      <c r="S2810">
        <v>504</v>
      </c>
      <c r="T2810">
        <f t="shared" si="387"/>
        <v>-1</v>
      </c>
      <c r="U2810" s="1">
        <v>42834</v>
      </c>
      <c r="V2810" s="13">
        <f t="shared" si="388"/>
        <v>42826</v>
      </c>
      <c r="W2810" s="14">
        <f t="shared" si="389"/>
        <v>42834</v>
      </c>
      <c r="X2810" s="1" t="str">
        <f t="shared" si="390"/>
        <v>Sunday</v>
      </c>
      <c r="Y2810" s="2">
        <v>0.8899421296296296</v>
      </c>
      <c r="Z2810" s="2">
        <f t="shared" si="391"/>
        <v>0.875</v>
      </c>
      <c r="AA2810">
        <f>1</f>
        <v>1</v>
      </c>
      <c r="AB2810" s="1">
        <v>42834</v>
      </c>
      <c r="AC2810" s="13">
        <f t="shared" si="392"/>
        <v>42826</v>
      </c>
      <c r="AD2810" s="14">
        <f t="shared" si="393"/>
        <v>42834</v>
      </c>
      <c r="AE2810" s="1" t="str">
        <f t="shared" si="394"/>
        <v>Sunday</v>
      </c>
      <c r="AF2810" s="2">
        <v>0.94825231481481476</v>
      </c>
      <c r="AG2810" s="2">
        <f t="shared" si="395"/>
        <v>0.95833333333333326</v>
      </c>
      <c r="AH2810" t="s">
        <v>23</v>
      </c>
    </row>
    <row r="2811" spans="1:34" x14ac:dyDescent="0.25">
      <c r="A2811">
        <v>1574002</v>
      </c>
      <c r="B2811" t="s">
        <v>54</v>
      </c>
      <c r="E2811">
        <v>53202</v>
      </c>
      <c r="F2811" t="s">
        <v>20</v>
      </c>
      <c r="G2811" t="s">
        <v>55</v>
      </c>
      <c r="H2811">
        <v>11050</v>
      </c>
      <c r="I2811" t="s">
        <v>78</v>
      </c>
      <c r="J2811">
        <f>VLOOKUP(I2811,Key!$A$1:$C$73,2,FALSE)</f>
        <v>43.048200000000001</v>
      </c>
      <c r="K2811">
        <f>VLOOKUP(I2811,Key!$A$1:$C$73,3,FALSE)</f>
        <v>-87.900859999999994</v>
      </c>
      <c r="L2811" t="s">
        <v>60</v>
      </c>
      <c r="M2811">
        <f>VLOOKUP(L2811,Key!$A$1:$C$73,2,FALSE)</f>
        <v>43.046570000000003</v>
      </c>
      <c r="N2811">
        <f>VLOOKUP(L2811,Key!$A$1:$C$73,3,FALSE)</f>
        <v>-87.908720000000002</v>
      </c>
      <c r="O2811">
        <v>111</v>
      </c>
      <c r="P2811">
        <v>12</v>
      </c>
      <c r="Q2811">
        <v>16.7</v>
      </c>
      <c r="R2811">
        <v>15.8</v>
      </c>
      <c r="S2811">
        <v>666</v>
      </c>
      <c r="T2811">
        <f t="shared" si="387"/>
        <v>-1</v>
      </c>
      <c r="U2811" s="1">
        <v>42834</v>
      </c>
      <c r="V2811" s="13">
        <f t="shared" si="388"/>
        <v>42826</v>
      </c>
      <c r="W2811" s="14">
        <f t="shared" si="389"/>
        <v>42834</v>
      </c>
      <c r="X2811" s="1" t="str">
        <f t="shared" si="390"/>
        <v>Sunday</v>
      </c>
      <c r="Y2811" s="2">
        <v>0.89039351851851845</v>
      </c>
      <c r="Z2811" s="2">
        <f t="shared" si="391"/>
        <v>0.875</v>
      </c>
      <c r="AA2811">
        <f>1</f>
        <v>1</v>
      </c>
      <c r="AB2811" s="1">
        <v>42834</v>
      </c>
      <c r="AC2811" s="13">
        <f t="shared" si="392"/>
        <v>42826</v>
      </c>
      <c r="AD2811" s="14">
        <f t="shared" si="393"/>
        <v>42834</v>
      </c>
      <c r="AE2811" s="1" t="str">
        <f t="shared" si="394"/>
        <v>Sunday</v>
      </c>
      <c r="AF2811" s="2">
        <v>0.96793981481481473</v>
      </c>
      <c r="AG2811" s="2">
        <f t="shared" si="395"/>
        <v>0.95833333333333326</v>
      </c>
      <c r="AH2811" t="s">
        <v>23</v>
      </c>
    </row>
    <row r="2812" spans="1:34" x14ac:dyDescent="0.25">
      <c r="A2812">
        <v>1441847</v>
      </c>
      <c r="B2812" t="s">
        <v>54</v>
      </c>
      <c r="E2812">
        <v>54902</v>
      </c>
      <c r="F2812" t="s">
        <v>20</v>
      </c>
      <c r="G2812" t="s">
        <v>55</v>
      </c>
      <c r="H2812">
        <v>27</v>
      </c>
      <c r="I2812" t="s">
        <v>84</v>
      </c>
      <c r="J2812">
        <f>VLOOKUP(I2812,Key!$A$1:$C$73,2,FALSE)</f>
        <v>43.040154000000001</v>
      </c>
      <c r="K2812">
        <f>VLOOKUP(I2812,Key!$A$1:$C$73,3,FALSE)</f>
        <v>-87.932113000000001</v>
      </c>
      <c r="L2812" t="s">
        <v>84</v>
      </c>
      <c r="M2812">
        <f>VLOOKUP(L2812,Key!$A$1:$C$73,2,FALSE)</f>
        <v>43.040154000000001</v>
      </c>
      <c r="N2812">
        <f>VLOOKUP(L2812,Key!$A$1:$C$73,3,FALSE)</f>
        <v>-87.932113000000001</v>
      </c>
      <c r="O2812">
        <v>86</v>
      </c>
      <c r="P2812">
        <v>9</v>
      </c>
      <c r="Q2812">
        <v>12.9</v>
      </c>
      <c r="R2812">
        <v>12.3</v>
      </c>
      <c r="S2812">
        <v>516</v>
      </c>
      <c r="T2812">
        <f t="shared" si="387"/>
        <v>-1</v>
      </c>
      <c r="U2812" s="1">
        <v>42834</v>
      </c>
      <c r="V2812" s="13">
        <f t="shared" si="388"/>
        <v>42826</v>
      </c>
      <c r="W2812" s="14">
        <f t="shared" si="389"/>
        <v>42834</v>
      </c>
      <c r="X2812" s="1" t="str">
        <f t="shared" si="390"/>
        <v>Sunday</v>
      </c>
      <c r="Y2812" s="2">
        <v>0.90759259259259262</v>
      </c>
      <c r="Z2812" s="2">
        <f t="shared" si="391"/>
        <v>0.91666666666666663</v>
      </c>
      <c r="AA2812">
        <f>1</f>
        <v>1</v>
      </c>
      <c r="AB2812" s="1">
        <v>42834</v>
      </c>
      <c r="AC2812" s="13">
        <f t="shared" si="392"/>
        <v>42826</v>
      </c>
      <c r="AD2812" s="14">
        <f t="shared" si="393"/>
        <v>42834</v>
      </c>
      <c r="AE2812" s="1" t="str">
        <f t="shared" si="394"/>
        <v>Sunday</v>
      </c>
      <c r="AF2812" s="2">
        <v>0.96724537037037039</v>
      </c>
      <c r="AG2812" s="2">
        <f t="shared" si="395"/>
        <v>0.95833333333333326</v>
      </c>
      <c r="AH2812" t="s">
        <v>25</v>
      </c>
    </row>
    <row r="2813" spans="1:34" x14ac:dyDescent="0.25">
      <c r="A2813">
        <v>1574056</v>
      </c>
      <c r="B2813" t="s">
        <v>54</v>
      </c>
      <c r="E2813">
        <v>53215</v>
      </c>
      <c r="F2813" t="s">
        <v>20</v>
      </c>
      <c r="G2813" t="s">
        <v>55</v>
      </c>
      <c r="H2813">
        <v>5542</v>
      </c>
      <c r="I2813" t="s">
        <v>79</v>
      </c>
      <c r="J2813">
        <f>VLOOKUP(I2813,Key!$A$1:$C$73,2,FALSE)</f>
        <v>43.04804</v>
      </c>
      <c r="K2813">
        <f>VLOOKUP(I2813,Key!$A$1:$C$73,3,FALSE)</f>
        <v>-87.896720000000002</v>
      </c>
      <c r="L2813" t="s">
        <v>79</v>
      </c>
      <c r="M2813">
        <f>VLOOKUP(L2813,Key!$A$1:$C$73,2,FALSE)</f>
        <v>43.04804</v>
      </c>
      <c r="N2813">
        <f>VLOOKUP(L2813,Key!$A$1:$C$73,3,FALSE)</f>
        <v>-87.896720000000002</v>
      </c>
      <c r="O2813">
        <v>59</v>
      </c>
      <c r="P2813">
        <v>6</v>
      </c>
      <c r="Q2813">
        <v>8.9</v>
      </c>
      <c r="R2813">
        <v>8.4</v>
      </c>
      <c r="S2813">
        <v>354</v>
      </c>
      <c r="T2813">
        <f t="shared" si="387"/>
        <v>-1</v>
      </c>
      <c r="U2813" s="1">
        <v>42834</v>
      </c>
      <c r="V2813" s="13">
        <f t="shared" si="388"/>
        <v>42826</v>
      </c>
      <c r="W2813" s="14">
        <f t="shared" si="389"/>
        <v>42834</v>
      </c>
      <c r="X2813" s="1" t="str">
        <f t="shared" si="390"/>
        <v>Sunday</v>
      </c>
      <c r="Y2813" s="2">
        <v>0.9417592592592593</v>
      </c>
      <c r="Z2813" s="2">
        <f t="shared" si="391"/>
        <v>0.95833333333333326</v>
      </c>
      <c r="AA2813">
        <f>1</f>
        <v>1</v>
      </c>
      <c r="AB2813" s="1">
        <v>42834</v>
      </c>
      <c r="AC2813" s="13">
        <f t="shared" si="392"/>
        <v>42826</v>
      </c>
      <c r="AD2813" s="14">
        <f t="shared" si="393"/>
        <v>42834</v>
      </c>
      <c r="AE2813" s="1" t="str">
        <f t="shared" si="394"/>
        <v>Sunday</v>
      </c>
      <c r="AF2813" s="2">
        <v>0.98269675925925926</v>
      </c>
      <c r="AG2813" s="2">
        <f t="shared" si="395"/>
        <v>1</v>
      </c>
      <c r="AH2813" t="s">
        <v>25</v>
      </c>
    </row>
    <row r="2814" spans="1:34" x14ac:dyDescent="0.25">
      <c r="A2814">
        <v>1574092</v>
      </c>
      <c r="B2814" t="s">
        <v>54</v>
      </c>
      <c r="E2814">
        <v>53095</v>
      </c>
      <c r="F2814" t="s">
        <v>20</v>
      </c>
      <c r="G2814" t="s">
        <v>55</v>
      </c>
      <c r="H2814">
        <v>5470</v>
      </c>
      <c r="I2814" t="s">
        <v>21</v>
      </c>
      <c r="J2814">
        <f>VLOOKUP(I2814,Key!$A$1:$C$73,2,FALSE)</f>
        <v>43.074890000000003</v>
      </c>
      <c r="K2814">
        <f>VLOOKUP(I2814,Key!$A$1:$C$73,3,FALSE)</f>
        <v>-87.882810000000006</v>
      </c>
      <c r="L2814" t="s">
        <v>21</v>
      </c>
      <c r="M2814">
        <f>VLOOKUP(L2814,Key!$A$1:$C$73,2,FALSE)</f>
        <v>43.074890000000003</v>
      </c>
      <c r="N2814">
        <f>VLOOKUP(L2814,Key!$A$1:$C$73,3,FALSE)</f>
        <v>-87.882810000000006</v>
      </c>
      <c r="O2814">
        <v>55</v>
      </c>
      <c r="P2814">
        <v>6</v>
      </c>
      <c r="Q2814">
        <v>8.3000000000000007</v>
      </c>
      <c r="R2814">
        <v>7.8</v>
      </c>
      <c r="S2814">
        <v>330</v>
      </c>
      <c r="T2814">
        <f t="shared" si="387"/>
        <v>-1</v>
      </c>
      <c r="U2814" s="1">
        <v>42835</v>
      </c>
      <c r="V2814" s="13">
        <f t="shared" si="388"/>
        <v>42826</v>
      </c>
      <c r="W2814" s="14">
        <f t="shared" si="389"/>
        <v>42835</v>
      </c>
      <c r="X2814" s="1" t="str">
        <f t="shared" si="390"/>
        <v>Monday</v>
      </c>
      <c r="Y2814" s="2">
        <v>0.10789351851851851</v>
      </c>
      <c r="Z2814" s="2">
        <f t="shared" si="391"/>
        <v>0.125</v>
      </c>
      <c r="AA2814">
        <f>1</f>
        <v>1</v>
      </c>
      <c r="AB2814" s="1">
        <v>42835</v>
      </c>
      <c r="AC2814" s="13">
        <f t="shared" si="392"/>
        <v>42826</v>
      </c>
      <c r="AD2814" s="14">
        <f t="shared" si="393"/>
        <v>42835</v>
      </c>
      <c r="AE2814" s="1" t="str">
        <f t="shared" si="394"/>
        <v>Monday</v>
      </c>
      <c r="AF2814" s="2">
        <v>0.14614583333333334</v>
      </c>
      <c r="AG2814" s="2">
        <f t="shared" si="395"/>
        <v>0.16666666666666666</v>
      </c>
      <c r="AH2814" t="s">
        <v>25</v>
      </c>
    </row>
    <row r="2815" spans="1:34" x14ac:dyDescent="0.25">
      <c r="A2815">
        <v>1395369</v>
      </c>
      <c r="B2815" t="s">
        <v>54</v>
      </c>
      <c r="E2815">
        <v>53575</v>
      </c>
      <c r="F2815" t="s">
        <v>20</v>
      </c>
      <c r="G2815" t="s">
        <v>55</v>
      </c>
      <c r="H2815">
        <v>5489</v>
      </c>
      <c r="I2815" t="s">
        <v>26</v>
      </c>
      <c r="J2815">
        <f>VLOOKUP(I2815,Key!$A$1:$C$73,2,FALSE)</f>
        <v>43.034619999999997</v>
      </c>
      <c r="K2815">
        <f>VLOOKUP(I2815,Key!$A$1:$C$73,3,FALSE)</f>
        <v>-87.917500000000004</v>
      </c>
      <c r="L2815" t="s">
        <v>89</v>
      </c>
      <c r="M2815">
        <f>VLOOKUP(L2815,Key!$A$1:$C$73,2,FALSE)</f>
        <v>43.060155999999999</v>
      </c>
      <c r="N2815">
        <f>VLOOKUP(L2815,Key!$A$1:$C$73,3,FALSE)</f>
        <v>-87.881258000000003</v>
      </c>
      <c r="O2815">
        <v>32</v>
      </c>
      <c r="P2815">
        <v>3</v>
      </c>
      <c r="Q2815">
        <v>4.8</v>
      </c>
      <c r="R2815">
        <v>4.5999999999999996</v>
      </c>
      <c r="S2815">
        <v>192</v>
      </c>
      <c r="T2815">
        <f t="shared" si="387"/>
        <v>-1</v>
      </c>
      <c r="U2815" s="1">
        <v>42835</v>
      </c>
      <c r="V2815" s="13">
        <f t="shared" si="388"/>
        <v>42826</v>
      </c>
      <c r="W2815" s="14">
        <f t="shared" si="389"/>
        <v>42835</v>
      </c>
      <c r="X2815" s="1" t="str">
        <f t="shared" si="390"/>
        <v>Monday</v>
      </c>
      <c r="Y2815" s="2">
        <v>0.3271296296296296</v>
      </c>
      <c r="Z2815" s="2">
        <f t="shared" si="391"/>
        <v>0.33333333333333331</v>
      </c>
      <c r="AA2815">
        <f>1</f>
        <v>1</v>
      </c>
      <c r="AB2815" s="1">
        <v>42835</v>
      </c>
      <c r="AC2815" s="13">
        <f t="shared" si="392"/>
        <v>42826</v>
      </c>
      <c r="AD2815" s="14">
        <f t="shared" si="393"/>
        <v>42835</v>
      </c>
      <c r="AE2815" s="1" t="str">
        <f t="shared" si="394"/>
        <v>Monday</v>
      </c>
      <c r="AF2815" s="2">
        <v>0.34960648148148149</v>
      </c>
      <c r="AG2815" s="2">
        <f t="shared" si="395"/>
        <v>0.33333333333333331</v>
      </c>
      <c r="AH2815" t="s">
        <v>23</v>
      </c>
    </row>
    <row r="2816" spans="1:34" x14ac:dyDescent="0.25">
      <c r="A2816">
        <v>1574256</v>
      </c>
      <c r="B2816" t="s">
        <v>54</v>
      </c>
      <c r="E2816">
        <v>53211</v>
      </c>
      <c r="F2816" t="s">
        <v>20</v>
      </c>
      <c r="G2816" t="s">
        <v>55</v>
      </c>
      <c r="H2816">
        <v>11168</v>
      </c>
      <c r="I2816" t="s">
        <v>63</v>
      </c>
      <c r="J2816">
        <f>VLOOKUP(I2816,Key!$A$1:$C$73,2,FALSE)</f>
        <v>43.066893999999998</v>
      </c>
      <c r="K2816">
        <f>VLOOKUP(I2816,Key!$A$1:$C$73,3,FALSE)</f>
        <v>-87.877936000000005</v>
      </c>
      <c r="L2816" t="s">
        <v>63</v>
      </c>
      <c r="M2816">
        <f>VLOOKUP(L2816,Key!$A$1:$C$73,2,FALSE)</f>
        <v>43.066893999999998</v>
      </c>
      <c r="N2816">
        <f>VLOOKUP(L2816,Key!$A$1:$C$73,3,FALSE)</f>
        <v>-87.877936000000005</v>
      </c>
      <c r="O2816">
        <v>35</v>
      </c>
      <c r="P2816">
        <v>6</v>
      </c>
      <c r="Q2816">
        <v>5.3</v>
      </c>
      <c r="R2816">
        <v>5</v>
      </c>
      <c r="S2816">
        <v>210</v>
      </c>
      <c r="T2816">
        <f t="shared" si="387"/>
        <v>-1</v>
      </c>
      <c r="U2816" s="1">
        <v>42835</v>
      </c>
      <c r="V2816" s="13">
        <f t="shared" si="388"/>
        <v>42826</v>
      </c>
      <c r="W2816" s="14">
        <f t="shared" si="389"/>
        <v>42835</v>
      </c>
      <c r="X2816" s="1" t="str">
        <f t="shared" si="390"/>
        <v>Monday</v>
      </c>
      <c r="Y2816" s="2">
        <v>0.45020833333333332</v>
      </c>
      <c r="Z2816" s="2">
        <f t="shared" si="391"/>
        <v>0.45833333333333331</v>
      </c>
      <c r="AA2816">
        <f>1</f>
        <v>1</v>
      </c>
      <c r="AB2816" s="1">
        <v>42835</v>
      </c>
      <c r="AC2816" s="13">
        <f t="shared" si="392"/>
        <v>42826</v>
      </c>
      <c r="AD2816" s="14">
        <f t="shared" si="393"/>
        <v>42835</v>
      </c>
      <c r="AE2816" s="1" t="str">
        <f t="shared" si="394"/>
        <v>Monday</v>
      </c>
      <c r="AF2816" s="2">
        <v>0.47484953703703708</v>
      </c>
      <c r="AG2816" s="2">
        <f t="shared" si="395"/>
        <v>0.45833333333333331</v>
      </c>
      <c r="AH2816" t="s">
        <v>25</v>
      </c>
    </row>
    <row r="2817" spans="1:34" x14ac:dyDescent="0.25">
      <c r="A2817">
        <v>1574301</v>
      </c>
      <c r="B2817" t="s">
        <v>54</v>
      </c>
      <c r="E2817">
        <v>60401</v>
      </c>
      <c r="F2817" t="s">
        <v>20</v>
      </c>
      <c r="G2817" t="s">
        <v>55</v>
      </c>
      <c r="H2817">
        <v>5544</v>
      </c>
      <c r="I2817" t="s">
        <v>81</v>
      </c>
      <c r="J2817">
        <f>VLOOKUP(I2817,Key!$A$1:$C$73,2,FALSE)</f>
        <v>43.058010000000003</v>
      </c>
      <c r="K2817">
        <f>VLOOKUP(I2817,Key!$A$1:$C$73,3,FALSE)</f>
        <v>-87.877300000000005</v>
      </c>
      <c r="L2817" t="s">
        <v>81</v>
      </c>
      <c r="M2817">
        <f>VLOOKUP(L2817,Key!$A$1:$C$73,2,FALSE)</f>
        <v>43.058010000000003</v>
      </c>
      <c r="N2817">
        <f>VLOOKUP(L2817,Key!$A$1:$C$73,3,FALSE)</f>
        <v>-87.877300000000005</v>
      </c>
      <c r="O2817">
        <v>78</v>
      </c>
      <c r="P2817">
        <v>9</v>
      </c>
      <c r="Q2817">
        <v>11.7</v>
      </c>
      <c r="R2817">
        <v>11.1</v>
      </c>
      <c r="S2817">
        <v>468</v>
      </c>
      <c r="T2817">
        <f t="shared" si="387"/>
        <v>-1</v>
      </c>
      <c r="U2817" s="1">
        <v>42835</v>
      </c>
      <c r="V2817" s="13">
        <f t="shared" si="388"/>
        <v>42826</v>
      </c>
      <c r="W2817" s="14">
        <f t="shared" si="389"/>
        <v>42835</v>
      </c>
      <c r="X2817" s="1" t="str">
        <f t="shared" si="390"/>
        <v>Monday</v>
      </c>
      <c r="Y2817" s="2">
        <v>0.47090277777777773</v>
      </c>
      <c r="Z2817" s="2">
        <f t="shared" si="391"/>
        <v>0.45833333333333331</v>
      </c>
      <c r="AA2817">
        <f>1</f>
        <v>1</v>
      </c>
      <c r="AB2817" s="1">
        <v>42835</v>
      </c>
      <c r="AC2817" s="13">
        <f t="shared" si="392"/>
        <v>42826</v>
      </c>
      <c r="AD2817" s="14">
        <f t="shared" si="393"/>
        <v>42835</v>
      </c>
      <c r="AE2817" s="1" t="str">
        <f t="shared" si="394"/>
        <v>Monday</v>
      </c>
      <c r="AF2817" s="2">
        <v>0.52552083333333333</v>
      </c>
      <c r="AG2817" s="2">
        <f t="shared" si="395"/>
        <v>0.54166666666666663</v>
      </c>
      <c r="AH2817" t="s">
        <v>25</v>
      </c>
    </row>
    <row r="2818" spans="1:34" x14ac:dyDescent="0.25">
      <c r="A2818">
        <v>1574436</v>
      </c>
      <c r="B2818" t="s">
        <v>54</v>
      </c>
      <c r="E2818">
        <v>53211</v>
      </c>
      <c r="F2818" t="s">
        <v>20</v>
      </c>
      <c r="G2818" t="s">
        <v>55</v>
      </c>
      <c r="H2818">
        <v>5587</v>
      </c>
      <c r="I2818" t="s">
        <v>87</v>
      </c>
      <c r="J2818">
        <f>VLOOKUP(I2818,Key!$A$1:$C$73,2,FALSE)</f>
        <v>43.063749000000001</v>
      </c>
      <c r="K2818">
        <f>VLOOKUP(I2818,Key!$A$1:$C$73,3,FALSE)</f>
        <v>-87.887962999999999</v>
      </c>
      <c r="L2818" t="s">
        <v>87</v>
      </c>
      <c r="M2818">
        <f>VLOOKUP(L2818,Key!$A$1:$C$73,2,FALSE)</f>
        <v>43.063749000000001</v>
      </c>
      <c r="N2818">
        <f>VLOOKUP(L2818,Key!$A$1:$C$73,3,FALSE)</f>
        <v>-87.887962999999999</v>
      </c>
      <c r="O2818">
        <v>64</v>
      </c>
      <c r="P2818">
        <v>6</v>
      </c>
      <c r="Q2818">
        <v>9.6</v>
      </c>
      <c r="R2818">
        <v>9.1</v>
      </c>
      <c r="S2818">
        <v>384</v>
      </c>
      <c r="T2818">
        <f t="shared" ref="T2818:T2881" si="396">-1</f>
        <v>-1</v>
      </c>
      <c r="U2818" s="1">
        <v>42835</v>
      </c>
      <c r="V2818" s="13">
        <f t="shared" ref="V2818:V2881" si="397">DATE(YEAR(U2818), MONTH(U2818), 1)</f>
        <v>42826</v>
      </c>
      <c r="W2818" s="14">
        <f t="shared" ref="W2818:W2881" si="398">U2818</f>
        <v>42835</v>
      </c>
      <c r="X2818" s="1" t="str">
        <f t="shared" ref="X2818:X2881" si="399">TEXT(W2818,"dddd")</f>
        <v>Monday</v>
      </c>
      <c r="Y2818" s="2">
        <v>0.53254629629629624</v>
      </c>
      <c r="Z2818" s="2">
        <f t="shared" ref="Z2818:Z2881" si="400">MROUND(Y2818, "1:00")</f>
        <v>0.54166666666666663</v>
      </c>
      <c r="AA2818">
        <f>1</f>
        <v>1</v>
      </c>
      <c r="AB2818" s="1">
        <v>42835</v>
      </c>
      <c r="AC2818" s="13">
        <f t="shared" ref="AC2818:AC2881" si="401">DATE(YEAR(AB2818), MONTH(AB2818), 1)</f>
        <v>42826</v>
      </c>
      <c r="AD2818" s="14">
        <f t="shared" ref="AD2818:AD2881" si="402">AB2818</f>
        <v>42835</v>
      </c>
      <c r="AE2818" s="1" t="str">
        <f t="shared" ref="AE2818:AE2881" si="403">TEXT(AD2818,"dddd")</f>
        <v>Monday</v>
      </c>
      <c r="AF2818" s="2">
        <v>0.57668981481481485</v>
      </c>
      <c r="AG2818" s="2">
        <f t="shared" ref="AG2818:AG2881" si="404">MROUND(AF2818, "1:00")</f>
        <v>0.58333333333333326</v>
      </c>
      <c r="AH2818" t="s">
        <v>25</v>
      </c>
    </row>
    <row r="2819" spans="1:34" x14ac:dyDescent="0.25">
      <c r="A2819">
        <v>1575193</v>
      </c>
      <c r="B2819" t="s">
        <v>54</v>
      </c>
      <c r="E2819">
        <v>53204</v>
      </c>
      <c r="F2819" t="s">
        <v>20</v>
      </c>
      <c r="G2819" t="s">
        <v>55</v>
      </c>
      <c r="H2819">
        <v>11120</v>
      </c>
      <c r="I2819" t="s">
        <v>85</v>
      </c>
      <c r="J2819">
        <f>VLOOKUP(I2819,Key!$A$1:$C$73,2,FALSE)</f>
        <v>43.053040000000003</v>
      </c>
      <c r="K2819">
        <f>VLOOKUP(I2819,Key!$A$1:$C$73,3,FALSE)</f>
        <v>-87.897660000000002</v>
      </c>
      <c r="L2819" t="s">
        <v>83</v>
      </c>
      <c r="M2819">
        <f>VLOOKUP(L2819,Key!$A$1:$C$73,2,FALSE)</f>
        <v>43.026229999999998</v>
      </c>
      <c r="N2819">
        <f>VLOOKUP(L2819,Key!$A$1:$C$73,3,FALSE)</f>
        <v>-87.912809999999993</v>
      </c>
      <c r="O2819">
        <v>15</v>
      </c>
      <c r="P2819">
        <v>3</v>
      </c>
      <c r="Q2819">
        <v>2.2999999999999998</v>
      </c>
      <c r="R2819">
        <v>2.1</v>
      </c>
      <c r="S2819">
        <v>90</v>
      </c>
      <c r="T2819">
        <f t="shared" si="396"/>
        <v>-1</v>
      </c>
      <c r="U2819" s="1">
        <v>42836</v>
      </c>
      <c r="V2819" s="13">
        <f t="shared" si="397"/>
        <v>42826</v>
      </c>
      <c r="W2819" s="14">
        <f t="shared" si="398"/>
        <v>42836</v>
      </c>
      <c r="X2819" s="1" t="str">
        <f t="shared" si="399"/>
        <v>Tuesday</v>
      </c>
      <c r="Y2819" s="2">
        <v>0.25961805555555556</v>
      </c>
      <c r="Z2819" s="2">
        <f t="shared" si="400"/>
        <v>0.25</v>
      </c>
      <c r="AA2819">
        <f>1</f>
        <v>1</v>
      </c>
      <c r="AB2819" s="1">
        <v>42836</v>
      </c>
      <c r="AC2819" s="13">
        <f t="shared" si="401"/>
        <v>42826</v>
      </c>
      <c r="AD2819" s="14">
        <f t="shared" si="402"/>
        <v>42836</v>
      </c>
      <c r="AE2819" s="1" t="str">
        <f t="shared" si="403"/>
        <v>Tuesday</v>
      </c>
      <c r="AF2819" s="2">
        <v>0.26998842592592592</v>
      </c>
      <c r="AG2819" s="2">
        <f t="shared" si="404"/>
        <v>0.25</v>
      </c>
      <c r="AH2819" t="s">
        <v>23</v>
      </c>
    </row>
    <row r="2820" spans="1:34" x14ac:dyDescent="0.25">
      <c r="A2820">
        <v>1513373</v>
      </c>
      <c r="B2820" t="s">
        <v>54</v>
      </c>
      <c r="E2820">
        <v>48116</v>
      </c>
      <c r="F2820" t="s">
        <v>20</v>
      </c>
      <c r="G2820" t="s">
        <v>55</v>
      </c>
      <c r="H2820">
        <v>5569</v>
      </c>
      <c r="I2820" t="s">
        <v>57</v>
      </c>
      <c r="J2820">
        <f>VLOOKUP(I2820,Key!$A$1:$C$73,2,FALSE)</f>
        <v>43.03913</v>
      </c>
      <c r="K2820">
        <f>VLOOKUP(I2820,Key!$A$1:$C$73,3,FALSE)</f>
        <v>-87.916150000000002</v>
      </c>
      <c r="L2820" t="s">
        <v>36</v>
      </c>
      <c r="M2820">
        <f>VLOOKUP(L2820,Key!$A$1:$C$73,2,FALSE)</f>
        <v>43.03519</v>
      </c>
      <c r="N2820">
        <f>VLOOKUP(L2820,Key!$A$1:$C$73,3,FALSE)</f>
        <v>-87.907390000000007</v>
      </c>
      <c r="O2820">
        <v>6</v>
      </c>
      <c r="P2820">
        <v>3</v>
      </c>
      <c r="Q2820">
        <v>0.9</v>
      </c>
      <c r="R2820">
        <v>0.9</v>
      </c>
      <c r="S2820">
        <v>36</v>
      </c>
      <c r="T2820">
        <f t="shared" si="396"/>
        <v>-1</v>
      </c>
      <c r="U2820" s="1">
        <v>42836</v>
      </c>
      <c r="V2820" s="13">
        <f t="shared" si="397"/>
        <v>42826</v>
      </c>
      <c r="W2820" s="14">
        <f t="shared" si="398"/>
        <v>42836</v>
      </c>
      <c r="X2820" s="1" t="str">
        <f t="shared" si="399"/>
        <v>Tuesday</v>
      </c>
      <c r="Y2820" s="2">
        <v>0.37964120370370374</v>
      </c>
      <c r="Z2820" s="2">
        <f t="shared" si="400"/>
        <v>0.375</v>
      </c>
      <c r="AA2820">
        <f>1</f>
        <v>1</v>
      </c>
      <c r="AB2820" s="1">
        <v>42836</v>
      </c>
      <c r="AC2820" s="13">
        <f t="shared" si="401"/>
        <v>42826</v>
      </c>
      <c r="AD2820" s="14">
        <f t="shared" si="402"/>
        <v>42836</v>
      </c>
      <c r="AE2820" s="1" t="str">
        <f t="shared" si="403"/>
        <v>Tuesday</v>
      </c>
      <c r="AF2820" s="2">
        <v>0.38394675925925931</v>
      </c>
      <c r="AG2820" s="2">
        <f t="shared" si="404"/>
        <v>0.375</v>
      </c>
      <c r="AH2820" t="s">
        <v>23</v>
      </c>
    </row>
    <row r="2821" spans="1:34" x14ac:dyDescent="0.25">
      <c r="A2821">
        <v>1391484</v>
      </c>
      <c r="B2821" t="s">
        <v>54</v>
      </c>
      <c r="E2821">
        <v>53224</v>
      </c>
      <c r="F2821" t="s">
        <v>20</v>
      </c>
      <c r="G2821" t="s">
        <v>55</v>
      </c>
      <c r="H2821">
        <v>5510</v>
      </c>
      <c r="I2821" t="s">
        <v>59</v>
      </c>
      <c r="J2821">
        <f>VLOOKUP(I2821,Key!$A$1:$C$73,2,FALSE)</f>
        <v>43.056539999999998</v>
      </c>
      <c r="K2821">
        <f>VLOOKUP(I2821,Key!$A$1:$C$73,3,FALSE)</f>
        <v>-87.914370000000005</v>
      </c>
      <c r="L2821" t="s">
        <v>59</v>
      </c>
      <c r="M2821">
        <f>VLOOKUP(L2821,Key!$A$1:$C$73,2,FALSE)</f>
        <v>43.056539999999998</v>
      </c>
      <c r="N2821">
        <f>VLOOKUP(L2821,Key!$A$1:$C$73,3,FALSE)</f>
        <v>-87.914370000000005</v>
      </c>
      <c r="O2821">
        <v>7</v>
      </c>
      <c r="P2821">
        <v>3</v>
      </c>
      <c r="Q2821">
        <v>1.1000000000000001</v>
      </c>
      <c r="R2821">
        <v>1</v>
      </c>
      <c r="S2821">
        <v>42</v>
      </c>
      <c r="T2821">
        <f t="shared" si="396"/>
        <v>-1</v>
      </c>
      <c r="U2821" s="1">
        <v>42836</v>
      </c>
      <c r="V2821" s="13">
        <f t="shared" si="397"/>
        <v>42826</v>
      </c>
      <c r="W2821" s="14">
        <f t="shared" si="398"/>
        <v>42836</v>
      </c>
      <c r="X2821" s="1" t="str">
        <f t="shared" si="399"/>
        <v>Tuesday</v>
      </c>
      <c r="Y2821" s="2">
        <v>0.64225694444444448</v>
      </c>
      <c r="Z2821" s="2">
        <f t="shared" si="400"/>
        <v>0.625</v>
      </c>
      <c r="AA2821">
        <f>1</f>
        <v>1</v>
      </c>
      <c r="AB2821" s="1">
        <v>42836</v>
      </c>
      <c r="AC2821" s="13">
        <f t="shared" si="401"/>
        <v>42826</v>
      </c>
      <c r="AD2821" s="14">
        <f t="shared" si="402"/>
        <v>42836</v>
      </c>
      <c r="AE2821" s="1" t="str">
        <f t="shared" si="403"/>
        <v>Tuesday</v>
      </c>
      <c r="AF2821" s="2">
        <v>0.6471527777777778</v>
      </c>
      <c r="AG2821" s="2">
        <f t="shared" si="404"/>
        <v>0.66666666666666663</v>
      </c>
      <c r="AH2821" t="s">
        <v>25</v>
      </c>
    </row>
    <row r="2822" spans="1:34" x14ac:dyDescent="0.25">
      <c r="A2822">
        <v>1575816</v>
      </c>
      <c r="B2822" t="s">
        <v>54</v>
      </c>
      <c r="E2822">
        <v>53207</v>
      </c>
      <c r="F2822" t="s">
        <v>20</v>
      </c>
      <c r="G2822" t="s">
        <v>55</v>
      </c>
      <c r="H2822">
        <v>11103</v>
      </c>
      <c r="I2822" t="s">
        <v>68</v>
      </c>
      <c r="J2822">
        <f>VLOOKUP(I2822,Key!$A$1:$C$73,2,FALSE)</f>
        <v>43.026470000000003</v>
      </c>
      <c r="K2822">
        <f>VLOOKUP(I2822,Key!$A$1:$C$73,3,FALSE)</f>
        <v>-87.918040000000005</v>
      </c>
      <c r="L2822" t="s">
        <v>39</v>
      </c>
      <c r="M2822">
        <f>VLOOKUP(L2822,Key!$A$1:$C$73,2,FALSE)</f>
        <v>43.031480000000002</v>
      </c>
      <c r="N2822">
        <f>VLOOKUP(L2822,Key!$A$1:$C$73,3,FALSE)</f>
        <v>-87.908169999999998</v>
      </c>
      <c r="O2822">
        <v>9</v>
      </c>
      <c r="P2822">
        <v>3</v>
      </c>
      <c r="Q2822">
        <v>1.4</v>
      </c>
      <c r="R2822">
        <v>1.3</v>
      </c>
      <c r="S2822">
        <v>54</v>
      </c>
      <c r="T2822">
        <f t="shared" si="396"/>
        <v>-1</v>
      </c>
      <c r="U2822" s="1">
        <v>42836</v>
      </c>
      <c r="V2822" s="13">
        <f t="shared" si="397"/>
        <v>42826</v>
      </c>
      <c r="W2822" s="14">
        <f t="shared" si="398"/>
        <v>42836</v>
      </c>
      <c r="X2822" s="1" t="str">
        <f t="shared" si="399"/>
        <v>Tuesday</v>
      </c>
      <c r="Y2822" s="2">
        <v>0.92265046296296294</v>
      </c>
      <c r="Z2822" s="2">
        <f t="shared" si="400"/>
        <v>0.91666666666666663</v>
      </c>
      <c r="AA2822">
        <f>1</f>
        <v>1</v>
      </c>
      <c r="AB2822" s="1">
        <v>42836</v>
      </c>
      <c r="AC2822" s="13">
        <f t="shared" si="401"/>
        <v>42826</v>
      </c>
      <c r="AD2822" s="14">
        <f t="shared" si="402"/>
        <v>42836</v>
      </c>
      <c r="AE2822" s="1" t="str">
        <f t="shared" si="403"/>
        <v>Tuesday</v>
      </c>
      <c r="AF2822" s="2">
        <v>0.92896990740740737</v>
      </c>
      <c r="AG2822" s="2">
        <f t="shared" si="404"/>
        <v>0.91666666666666663</v>
      </c>
      <c r="AH2822" t="s">
        <v>23</v>
      </c>
    </row>
    <row r="2823" spans="1:34" x14ac:dyDescent="0.25">
      <c r="A2823">
        <v>1575826</v>
      </c>
      <c r="B2823" t="s">
        <v>54</v>
      </c>
      <c r="E2823">
        <v>53208</v>
      </c>
      <c r="F2823" t="s">
        <v>20</v>
      </c>
      <c r="G2823" t="s">
        <v>55</v>
      </c>
      <c r="H2823">
        <v>11095</v>
      </c>
      <c r="I2823" t="s">
        <v>39</v>
      </c>
      <c r="J2823">
        <f>VLOOKUP(I2823,Key!$A$1:$C$73,2,FALSE)</f>
        <v>43.031480000000002</v>
      </c>
      <c r="K2823">
        <f>VLOOKUP(I2823,Key!$A$1:$C$73,3,FALSE)</f>
        <v>-87.908169999999998</v>
      </c>
      <c r="L2823" t="s">
        <v>39</v>
      </c>
      <c r="M2823">
        <f>VLOOKUP(L2823,Key!$A$1:$C$73,2,FALSE)</f>
        <v>43.031480000000002</v>
      </c>
      <c r="N2823">
        <f>VLOOKUP(L2823,Key!$A$1:$C$73,3,FALSE)</f>
        <v>-87.908169999999998</v>
      </c>
      <c r="O2823">
        <v>45</v>
      </c>
      <c r="P2823">
        <v>6</v>
      </c>
      <c r="Q2823">
        <v>6.8</v>
      </c>
      <c r="R2823">
        <v>6.4</v>
      </c>
      <c r="S2823">
        <v>270</v>
      </c>
      <c r="T2823">
        <f t="shared" si="396"/>
        <v>-1</v>
      </c>
      <c r="U2823" s="1">
        <v>42836</v>
      </c>
      <c r="V2823" s="13">
        <f t="shared" si="397"/>
        <v>42826</v>
      </c>
      <c r="W2823" s="14">
        <f t="shared" si="398"/>
        <v>42836</v>
      </c>
      <c r="X2823" s="1" t="str">
        <f t="shared" si="399"/>
        <v>Tuesday</v>
      </c>
      <c r="Y2823" s="2">
        <v>0.93844907407407396</v>
      </c>
      <c r="Z2823" s="2">
        <f t="shared" si="400"/>
        <v>0.95833333333333326</v>
      </c>
      <c r="AA2823">
        <f>1</f>
        <v>1</v>
      </c>
      <c r="AB2823" s="1">
        <v>42836</v>
      </c>
      <c r="AC2823" s="13">
        <f t="shared" si="401"/>
        <v>42826</v>
      </c>
      <c r="AD2823" s="14">
        <f t="shared" si="402"/>
        <v>42836</v>
      </c>
      <c r="AE2823" s="1" t="str">
        <f t="shared" si="403"/>
        <v>Tuesday</v>
      </c>
      <c r="AF2823" s="2">
        <v>0.97008101851851858</v>
      </c>
      <c r="AG2823" s="2">
        <f t="shared" si="404"/>
        <v>0.95833333333333326</v>
      </c>
      <c r="AH2823" t="s">
        <v>25</v>
      </c>
    </row>
    <row r="2824" spans="1:34" x14ac:dyDescent="0.25">
      <c r="A2824">
        <v>1575836</v>
      </c>
      <c r="B2824" t="s">
        <v>54</v>
      </c>
      <c r="E2824">
        <v>53204</v>
      </c>
      <c r="F2824" t="s">
        <v>20</v>
      </c>
      <c r="G2824" t="s">
        <v>55</v>
      </c>
      <c r="H2824">
        <v>11131</v>
      </c>
      <c r="I2824" t="s">
        <v>77</v>
      </c>
      <c r="J2824">
        <f>VLOOKUP(I2824,Key!$A$1:$C$73,2,FALSE)</f>
        <v>43.036900000000003</v>
      </c>
      <c r="K2824">
        <f>VLOOKUP(I2824,Key!$A$1:$C$73,3,FALSE)</f>
        <v>-87.89667</v>
      </c>
      <c r="L2824" t="s">
        <v>77</v>
      </c>
      <c r="M2824">
        <f>VLOOKUP(L2824,Key!$A$1:$C$73,2,FALSE)</f>
        <v>43.036900000000003</v>
      </c>
      <c r="N2824">
        <f>VLOOKUP(L2824,Key!$A$1:$C$73,3,FALSE)</f>
        <v>-87.89667</v>
      </c>
      <c r="O2824">
        <v>21</v>
      </c>
      <c r="P2824">
        <v>3</v>
      </c>
      <c r="Q2824">
        <v>3.2</v>
      </c>
      <c r="R2824">
        <v>3</v>
      </c>
      <c r="S2824">
        <v>126</v>
      </c>
      <c r="T2824">
        <f t="shared" si="396"/>
        <v>-1</v>
      </c>
      <c r="U2824" s="1">
        <v>42836</v>
      </c>
      <c r="V2824" s="13">
        <f t="shared" si="397"/>
        <v>42826</v>
      </c>
      <c r="W2824" s="14">
        <f t="shared" si="398"/>
        <v>42836</v>
      </c>
      <c r="X2824" s="1" t="str">
        <f t="shared" si="399"/>
        <v>Tuesday</v>
      </c>
      <c r="Y2824" s="2">
        <v>0.95670138888888889</v>
      </c>
      <c r="Z2824" s="2">
        <f t="shared" si="400"/>
        <v>0.95833333333333326</v>
      </c>
      <c r="AA2824">
        <f>1</f>
        <v>1</v>
      </c>
      <c r="AB2824" s="1">
        <v>42836</v>
      </c>
      <c r="AC2824" s="13">
        <f t="shared" si="401"/>
        <v>42826</v>
      </c>
      <c r="AD2824" s="14">
        <f t="shared" si="402"/>
        <v>42836</v>
      </c>
      <c r="AE2824" s="1" t="str">
        <f t="shared" si="403"/>
        <v>Tuesday</v>
      </c>
      <c r="AF2824" s="2">
        <v>0.97092592592592597</v>
      </c>
      <c r="AG2824" s="2">
        <f t="shared" si="404"/>
        <v>0.95833333333333326</v>
      </c>
      <c r="AH2824" t="s">
        <v>25</v>
      </c>
    </row>
    <row r="2825" spans="1:34" x14ac:dyDescent="0.25">
      <c r="A2825">
        <v>1575938</v>
      </c>
      <c r="B2825" t="s">
        <v>54</v>
      </c>
      <c r="F2825" t="s">
        <v>20</v>
      </c>
      <c r="G2825" t="s">
        <v>55</v>
      </c>
      <c r="H2825">
        <v>5542</v>
      </c>
      <c r="I2825" t="s">
        <v>79</v>
      </c>
      <c r="J2825">
        <f>VLOOKUP(I2825,Key!$A$1:$C$73,2,FALSE)</f>
        <v>43.04804</v>
      </c>
      <c r="K2825">
        <f>VLOOKUP(I2825,Key!$A$1:$C$73,3,FALSE)</f>
        <v>-87.896720000000002</v>
      </c>
      <c r="L2825" t="s">
        <v>79</v>
      </c>
      <c r="M2825">
        <f>VLOOKUP(L2825,Key!$A$1:$C$73,2,FALSE)</f>
        <v>43.04804</v>
      </c>
      <c r="N2825">
        <f>VLOOKUP(L2825,Key!$A$1:$C$73,3,FALSE)</f>
        <v>-87.896720000000002</v>
      </c>
      <c r="O2825">
        <v>31</v>
      </c>
      <c r="P2825">
        <v>3</v>
      </c>
      <c r="Q2825">
        <v>4.7</v>
      </c>
      <c r="R2825">
        <v>4.4000000000000004</v>
      </c>
      <c r="S2825">
        <v>186</v>
      </c>
      <c r="T2825">
        <f t="shared" si="396"/>
        <v>-1</v>
      </c>
      <c r="U2825" s="1">
        <v>42837</v>
      </c>
      <c r="V2825" s="13">
        <f t="shared" si="397"/>
        <v>42826</v>
      </c>
      <c r="W2825" s="14">
        <f t="shared" si="398"/>
        <v>42837</v>
      </c>
      <c r="X2825" s="1" t="str">
        <f t="shared" si="399"/>
        <v>Wednesday</v>
      </c>
      <c r="Y2825" s="2">
        <v>0.41613425925925923</v>
      </c>
      <c r="Z2825" s="2">
        <f t="shared" si="400"/>
        <v>0.41666666666666663</v>
      </c>
      <c r="AA2825">
        <f>1</f>
        <v>1</v>
      </c>
      <c r="AB2825" s="1">
        <v>42837</v>
      </c>
      <c r="AC2825" s="13">
        <f t="shared" si="401"/>
        <v>42826</v>
      </c>
      <c r="AD2825" s="14">
        <f t="shared" si="402"/>
        <v>42837</v>
      </c>
      <c r="AE2825" s="1" t="str">
        <f t="shared" si="403"/>
        <v>Wednesday</v>
      </c>
      <c r="AF2825" s="2">
        <v>0.43817129629629631</v>
      </c>
      <c r="AG2825" s="2">
        <f t="shared" si="404"/>
        <v>0.45833333333333331</v>
      </c>
      <c r="AH2825" t="s">
        <v>25</v>
      </c>
    </row>
    <row r="2826" spans="1:34" x14ac:dyDescent="0.25">
      <c r="A2826">
        <v>1571032</v>
      </c>
      <c r="B2826" t="s">
        <v>54</v>
      </c>
      <c r="E2826">
        <v>53005</v>
      </c>
      <c r="F2826" t="s">
        <v>20</v>
      </c>
      <c r="G2826" t="s">
        <v>55</v>
      </c>
      <c r="H2826">
        <v>5433</v>
      </c>
      <c r="I2826" t="s">
        <v>28</v>
      </c>
      <c r="J2826">
        <f>VLOOKUP(I2826,Key!$A$1:$C$73,2,FALSE)</f>
        <v>43.038580000000003</v>
      </c>
      <c r="K2826">
        <f>VLOOKUP(I2826,Key!$A$1:$C$73,3,FALSE)</f>
        <v>-87.90934</v>
      </c>
      <c r="L2826" t="s">
        <v>28</v>
      </c>
      <c r="M2826">
        <f>VLOOKUP(L2826,Key!$A$1:$C$73,2,FALSE)</f>
        <v>43.038580000000003</v>
      </c>
      <c r="N2826">
        <f>VLOOKUP(L2826,Key!$A$1:$C$73,3,FALSE)</f>
        <v>-87.90934</v>
      </c>
      <c r="O2826">
        <v>72</v>
      </c>
      <c r="P2826">
        <v>9</v>
      </c>
      <c r="Q2826">
        <v>10.8</v>
      </c>
      <c r="R2826">
        <v>10.3</v>
      </c>
      <c r="S2826">
        <v>432</v>
      </c>
      <c r="T2826">
        <f t="shared" si="396"/>
        <v>-1</v>
      </c>
      <c r="U2826" s="1">
        <v>42837</v>
      </c>
      <c r="V2826" s="13">
        <f t="shared" si="397"/>
        <v>42826</v>
      </c>
      <c r="W2826" s="14">
        <f t="shared" si="398"/>
        <v>42837</v>
      </c>
      <c r="X2826" s="1" t="str">
        <f t="shared" si="399"/>
        <v>Wednesday</v>
      </c>
      <c r="Y2826" s="2">
        <v>0.60734953703703709</v>
      </c>
      <c r="Z2826" s="2">
        <f t="shared" si="400"/>
        <v>0.625</v>
      </c>
      <c r="AA2826">
        <f>1</f>
        <v>1</v>
      </c>
      <c r="AB2826" s="1">
        <v>42837</v>
      </c>
      <c r="AC2826" s="13">
        <f t="shared" si="401"/>
        <v>42826</v>
      </c>
      <c r="AD2826" s="14">
        <f t="shared" si="402"/>
        <v>42837</v>
      </c>
      <c r="AE2826" s="1" t="str">
        <f t="shared" si="403"/>
        <v>Wednesday</v>
      </c>
      <c r="AF2826" s="2">
        <v>0.65695601851851848</v>
      </c>
      <c r="AG2826" s="2">
        <f t="shared" si="404"/>
        <v>0.66666666666666663</v>
      </c>
      <c r="AH2826" t="s">
        <v>25</v>
      </c>
    </row>
    <row r="2827" spans="1:34" x14ac:dyDescent="0.25">
      <c r="A2827">
        <v>1576415</v>
      </c>
      <c r="B2827" t="s">
        <v>54</v>
      </c>
      <c r="E2827">
        <v>54220</v>
      </c>
      <c r="F2827" t="s">
        <v>20</v>
      </c>
      <c r="G2827" t="s">
        <v>55</v>
      </c>
      <c r="H2827">
        <v>5545</v>
      </c>
      <c r="I2827" t="s">
        <v>66</v>
      </c>
      <c r="J2827">
        <f>VLOOKUP(I2827,Key!$A$1:$C$73,2,FALSE)</f>
        <v>43.078530000000001</v>
      </c>
      <c r="K2827">
        <f>VLOOKUP(I2827,Key!$A$1:$C$73,3,FALSE)</f>
        <v>-87.882620000000003</v>
      </c>
      <c r="L2827" t="s">
        <v>66</v>
      </c>
      <c r="M2827">
        <f>VLOOKUP(L2827,Key!$A$1:$C$73,2,FALSE)</f>
        <v>43.078530000000001</v>
      </c>
      <c r="N2827">
        <f>VLOOKUP(L2827,Key!$A$1:$C$73,3,FALSE)</f>
        <v>-87.882620000000003</v>
      </c>
      <c r="O2827">
        <v>38</v>
      </c>
      <c r="P2827">
        <v>6</v>
      </c>
      <c r="Q2827">
        <v>5.7</v>
      </c>
      <c r="R2827">
        <v>5.4</v>
      </c>
      <c r="S2827">
        <v>228</v>
      </c>
      <c r="T2827">
        <f t="shared" si="396"/>
        <v>-1</v>
      </c>
      <c r="U2827" s="1">
        <v>42837</v>
      </c>
      <c r="V2827" s="13">
        <f t="shared" si="397"/>
        <v>42826</v>
      </c>
      <c r="W2827" s="14">
        <f t="shared" si="398"/>
        <v>42837</v>
      </c>
      <c r="X2827" s="1" t="str">
        <f t="shared" si="399"/>
        <v>Wednesday</v>
      </c>
      <c r="Y2827" s="2">
        <v>0.63880787037037035</v>
      </c>
      <c r="Z2827" s="2">
        <f t="shared" si="400"/>
        <v>0.625</v>
      </c>
      <c r="AA2827">
        <f>1</f>
        <v>1</v>
      </c>
      <c r="AB2827" s="1">
        <v>42837</v>
      </c>
      <c r="AC2827" s="13">
        <f t="shared" si="401"/>
        <v>42826</v>
      </c>
      <c r="AD2827" s="14">
        <f t="shared" si="402"/>
        <v>42837</v>
      </c>
      <c r="AE2827" s="1" t="str">
        <f t="shared" si="403"/>
        <v>Wednesday</v>
      </c>
      <c r="AF2827" s="2">
        <v>0.66465277777777776</v>
      </c>
      <c r="AG2827" s="2">
        <f t="shared" si="404"/>
        <v>0.66666666666666663</v>
      </c>
      <c r="AH2827" t="s">
        <v>25</v>
      </c>
    </row>
    <row r="2828" spans="1:34" x14ac:dyDescent="0.25">
      <c r="A2828">
        <v>1576573</v>
      </c>
      <c r="B2828" t="s">
        <v>54</v>
      </c>
      <c r="F2828" t="s">
        <v>20</v>
      </c>
      <c r="G2828" t="s">
        <v>55</v>
      </c>
      <c r="H2828">
        <v>11084</v>
      </c>
      <c r="I2828" t="s">
        <v>88</v>
      </c>
      <c r="J2828">
        <f>VLOOKUP(I2828,Key!$A$1:$C$73,2,FALSE)</f>
        <v>43.059550000000002</v>
      </c>
      <c r="K2828">
        <f>VLOOKUP(I2828,Key!$A$1:$C$73,3,FALSE)</f>
        <v>-88.008840000000006</v>
      </c>
      <c r="L2828" t="s">
        <v>88</v>
      </c>
      <c r="M2828">
        <f>VLOOKUP(L2828,Key!$A$1:$C$73,2,FALSE)</f>
        <v>43.059550000000002</v>
      </c>
      <c r="N2828">
        <f>VLOOKUP(L2828,Key!$A$1:$C$73,3,FALSE)</f>
        <v>-88.008840000000006</v>
      </c>
      <c r="O2828">
        <v>10</v>
      </c>
      <c r="P2828">
        <v>3</v>
      </c>
      <c r="Q2828">
        <v>1.5</v>
      </c>
      <c r="R2828">
        <v>1.4</v>
      </c>
      <c r="S2828">
        <v>60</v>
      </c>
      <c r="T2828">
        <f t="shared" si="396"/>
        <v>-1</v>
      </c>
      <c r="U2828" s="1">
        <v>42837</v>
      </c>
      <c r="V2828" s="13">
        <f t="shared" si="397"/>
        <v>42826</v>
      </c>
      <c r="W2828" s="14">
        <f t="shared" si="398"/>
        <v>42837</v>
      </c>
      <c r="X2828" s="1" t="str">
        <f t="shared" si="399"/>
        <v>Wednesday</v>
      </c>
      <c r="Y2828" s="2">
        <v>0.70783564814814814</v>
      </c>
      <c r="Z2828" s="2">
        <f t="shared" si="400"/>
        <v>0.70833333333333326</v>
      </c>
      <c r="AA2828">
        <f>1</f>
        <v>1</v>
      </c>
      <c r="AB2828" s="1">
        <v>42837</v>
      </c>
      <c r="AC2828" s="13">
        <f t="shared" si="401"/>
        <v>42826</v>
      </c>
      <c r="AD2828" s="14">
        <f t="shared" si="402"/>
        <v>42837</v>
      </c>
      <c r="AE2828" s="1" t="str">
        <f t="shared" si="403"/>
        <v>Wednesday</v>
      </c>
      <c r="AF2828" s="2">
        <v>0.71510416666666676</v>
      </c>
      <c r="AG2828" s="2">
        <f t="shared" si="404"/>
        <v>0.70833333333333326</v>
      </c>
      <c r="AH2828" t="s">
        <v>25</v>
      </c>
    </row>
    <row r="2829" spans="1:34" x14ac:dyDescent="0.25">
      <c r="A2829">
        <v>1576585</v>
      </c>
      <c r="B2829" t="s">
        <v>54</v>
      </c>
      <c r="E2829">
        <v>54913</v>
      </c>
      <c r="F2829" t="s">
        <v>20</v>
      </c>
      <c r="G2829" t="s">
        <v>55</v>
      </c>
      <c r="H2829">
        <v>11149</v>
      </c>
      <c r="I2829" t="s">
        <v>84</v>
      </c>
      <c r="J2829">
        <f>VLOOKUP(I2829,Key!$A$1:$C$73,2,FALSE)</f>
        <v>43.040154000000001</v>
      </c>
      <c r="K2829">
        <f>VLOOKUP(I2829,Key!$A$1:$C$73,3,FALSE)</f>
        <v>-87.932113000000001</v>
      </c>
      <c r="L2829" t="s">
        <v>84</v>
      </c>
      <c r="M2829">
        <f>VLOOKUP(L2829,Key!$A$1:$C$73,2,FALSE)</f>
        <v>43.040154000000001</v>
      </c>
      <c r="N2829">
        <f>VLOOKUP(L2829,Key!$A$1:$C$73,3,FALSE)</f>
        <v>-87.932113000000001</v>
      </c>
      <c r="O2829">
        <v>1</v>
      </c>
      <c r="P2829">
        <v>0</v>
      </c>
      <c r="Q2829">
        <v>0.2</v>
      </c>
      <c r="R2829">
        <v>0.1</v>
      </c>
      <c r="S2829">
        <v>6</v>
      </c>
      <c r="T2829">
        <f t="shared" si="396"/>
        <v>-1</v>
      </c>
      <c r="U2829" s="1">
        <v>42837</v>
      </c>
      <c r="V2829" s="13">
        <f t="shared" si="397"/>
        <v>42826</v>
      </c>
      <c r="W2829" s="14">
        <f t="shared" si="398"/>
        <v>42837</v>
      </c>
      <c r="X2829" s="1" t="str">
        <f t="shared" si="399"/>
        <v>Wednesday</v>
      </c>
      <c r="Y2829" s="2">
        <v>0.71297453703703706</v>
      </c>
      <c r="Z2829" s="2">
        <f t="shared" si="400"/>
        <v>0.70833333333333326</v>
      </c>
      <c r="AA2829">
        <f>1</f>
        <v>1</v>
      </c>
      <c r="AB2829" s="1">
        <v>42837</v>
      </c>
      <c r="AC2829" s="13">
        <f t="shared" si="401"/>
        <v>42826</v>
      </c>
      <c r="AD2829" s="14">
        <f t="shared" si="402"/>
        <v>42837</v>
      </c>
      <c r="AE2829" s="1" t="str">
        <f t="shared" si="403"/>
        <v>Wednesday</v>
      </c>
      <c r="AF2829" s="2">
        <v>0.71376157407407403</v>
      </c>
      <c r="AG2829" s="2">
        <f t="shared" si="404"/>
        <v>0.70833333333333326</v>
      </c>
      <c r="AH2829" t="s">
        <v>25</v>
      </c>
    </row>
    <row r="2830" spans="1:34" x14ac:dyDescent="0.25">
      <c r="A2830">
        <v>1576814</v>
      </c>
      <c r="B2830" t="s">
        <v>54</v>
      </c>
      <c r="E2830">
        <v>53202</v>
      </c>
      <c r="F2830" t="s">
        <v>20</v>
      </c>
      <c r="G2830" t="s">
        <v>55</v>
      </c>
      <c r="H2830">
        <v>5712</v>
      </c>
      <c r="I2830" t="s">
        <v>53</v>
      </c>
      <c r="J2830">
        <f>VLOOKUP(I2830,Key!$A$1:$C$73,2,FALSE)</f>
        <v>43.04824</v>
      </c>
      <c r="K2830">
        <f>VLOOKUP(I2830,Key!$A$1:$C$73,3,FALSE)</f>
        <v>-87.904970000000006</v>
      </c>
      <c r="L2830" t="s">
        <v>22</v>
      </c>
      <c r="M2830">
        <f>VLOOKUP(L2830,Key!$A$1:$C$73,2,FALSE)</f>
        <v>43.058619999999998</v>
      </c>
      <c r="N2830">
        <f>VLOOKUP(L2830,Key!$A$1:$C$73,3,FALSE)</f>
        <v>-87.885319999999993</v>
      </c>
      <c r="O2830">
        <v>27</v>
      </c>
      <c r="P2830">
        <v>3</v>
      </c>
      <c r="Q2830">
        <v>4.0999999999999996</v>
      </c>
      <c r="R2830">
        <v>3.8</v>
      </c>
      <c r="S2830">
        <v>162</v>
      </c>
      <c r="T2830">
        <f t="shared" si="396"/>
        <v>-1</v>
      </c>
      <c r="U2830" s="1">
        <v>42837</v>
      </c>
      <c r="V2830" s="13">
        <f t="shared" si="397"/>
        <v>42826</v>
      </c>
      <c r="W2830" s="14">
        <f t="shared" si="398"/>
        <v>42837</v>
      </c>
      <c r="X2830" s="1" t="str">
        <f t="shared" si="399"/>
        <v>Wednesday</v>
      </c>
      <c r="Y2830" s="2">
        <v>0.80881944444444442</v>
      </c>
      <c r="Z2830" s="2">
        <f t="shared" si="400"/>
        <v>0.79166666666666663</v>
      </c>
      <c r="AA2830">
        <f>1</f>
        <v>1</v>
      </c>
      <c r="AB2830" s="1">
        <v>42837</v>
      </c>
      <c r="AC2830" s="13">
        <f t="shared" si="401"/>
        <v>42826</v>
      </c>
      <c r="AD2830" s="14">
        <f t="shared" si="402"/>
        <v>42837</v>
      </c>
      <c r="AE2830" s="1" t="str">
        <f t="shared" si="403"/>
        <v>Wednesday</v>
      </c>
      <c r="AF2830" s="2">
        <v>0.82728009259259261</v>
      </c>
      <c r="AG2830" s="2">
        <f t="shared" si="404"/>
        <v>0.83333333333333326</v>
      </c>
      <c r="AH2830" t="s">
        <v>23</v>
      </c>
    </row>
    <row r="2831" spans="1:34" x14ac:dyDescent="0.25">
      <c r="A2831">
        <v>1576916</v>
      </c>
      <c r="B2831" t="s">
        <v>54</v>
      </c>
      <c r="E2831">
        <v>53202</v>
      </c>
      <c r="F2831" t="s">
        <v>20</v>
      </c>
      <c r="G2831" t="s">
        <v>55</v>
      </c>
      <c r="H2831">
        <v>11094</v>
      </c>
      <c r="I2831" t="s">
        <v>34</v>
      </c>
      <c r="J2831">
        <f>VLOOKUP(I2831,Key!$A$1:$C$73,2,FALSE)</f>
        <v>43.05097</v>
      </c>
      <c r="K2831">
        <f>VLOOKUP(I2831,Key!$A$1:$C$73,3,FALSE)</f>
        <v>-87.906440000000003</v>
      </c>
      <c r="L2831" t="s">
        <v>85</v>
      </c>
      <c r="M2831">
        <f>VLOOKUP(L2831,Key!$A$1:$C$73,2,FALSE)</f>
        <v>43.053040000000003</v>
      </c>
      <c r="N2831">
        <f>VLOOKUP(L2831,Key!$A$1:$C$73,3,FALSE)</f>
        <v>-87.897660000000002</v>
      </c>
      <c r="O2831">
        <v>5</v>
      </c>
      <c r="P2831">
        <v>3</v>
      </c>
      <c r="Q2831">
        <v>0.8</v>
      </c>
      <c r="R2831">
        <v>0.7</v>
      </c>
      <c r="S2831">
        <v>30</v>
      </c>
      <c r="T2831">
        <f t="shared" si="396"/>
        <v>-1</v>
      </c>
      <c r="U2831" s="1">
        <v>42837</v>
      </c>
      <c r="V2831" s="13">
        <f t="shared" si="397"/>
        <v>42826</v>
      </c>
      <c r="W2831" s="14">
        <f t="shared" si="398"/>
        <v>42837</v>
      </c>
      <c r="X2831" s="1" t="str">
        <f t="shared" si="399"/>
        <v>Wednesday</v>
      </c>
      <c r="Y2831" s="2">
        <v>0.91908564814814808</v>
      </c>
      <c r="Z2831" s="2">
        <f t="shared" si="400"/>
        <v>0.91666666666666663</v>
      </c>
      <c r="AA2831">
        <f>1</f>
        <v>1</v>
      </c>
      <c r="AB2831" s="1">
        <v>42837</v>
      </c>
      <c r="AC2831" s="13">
        <f t="shared" si="401"/>
        <v>42826</v>
      </c>
      <c r="AD2831" s="14">
        <f t="shared" si="402"/>
        <v>42837</v>
      </c>
      <c r="AE2831" s="1" t="str">
        <f t="shared" si="403"/>
        <v>Wednesday</v>
      </c>
      <c r="AF2831" s="2">
        <v>0.92265046296296294</v>
      </c>
      <c r="AG2831" s="2">
        <f t="shared" si="404"/>
        <v>0.91666666666666663</v>
      </c>
      <c r="AH2831" t="s">
        <v>23</v>
      </c>
    </row>
    <row r="2832" spans="1:34" x14ac:dyDescent="0.25">
      <c r="A2832">
        <v>1364467</v>
      </c>
      <c r="B2832" t="s">
        <v>54</v>
      </c>
      <c r="E2832">
        <v>94558</v>
      </c>
      <c r="F2832" t="s">
        <v>20</v>
      </c>
      <c r="G2832" t="s">
        <v>55</v>
      </c>
      <c r="H2832">
        <v>5473</v>
      </c>
      <c r="I2832" t="s">
        <v>68</v>
      </c>
      <c r="J2832">
        <f>VLOOKUP(I2832,Key!$A$1:$C$73,2,FALSE)</f>
        <v>43.026470000000003</v>
      </c>
      <c r="K2832">
        <f>VLOOKUP(I2832,Key!$A$1:$C$73,3,FALSE)</f>
        <v>-87.918040000000005</v>
      </c>
      <c r="L2832" t="s">
        <v>38</v>
      </c>
      <c r="M2832">
        <f>VLOOKUP(L2832,Key!$A$1:$C$73,2,FALSE)</f>
        <v>43.038649999999997</v>
      </c>
      <c r="N2832">
        <f>VLOOKUP(L2832,Key!$A$1:$C$73,3,FALSE)</f>
        <v>-87.921930000000003</v>
      </c>
      <c r="O2832">
        <v>10</v>
      </c>
      <c r="P2832">
        <v>3</v>
      </c>
      <c r="Q2832">
        <v>1.5</v>
      </c>
      <c r="R2832">
        <v>1.4</v>
      </c>
      <c r="S2832">
        <v>60</v>
      </c>
      <c r="T2832">
        <f t="shared" si="396"/>
        <v>-1</v>
      </c>
      <c r="U2832" s="1">
        <v>42837</v>
      </c>
      <c r="V2832" s="13">
        <f t="shared" si="397"/>
        <v>42826</v>
      </c>
      <c r="W2832" s="14">
        <f t="shared" si="398"/>
        <v>42837</v>
      </c>
      <c r="X2832" s="1" t="str">
        <f t="shared" si="399"/>
        <v>Wednesday</v>
      </c>
      <c r="Y2832" s="2">
        <v>0.9210532407407408</v>
      </c>
      <c r="Z2832" s="2">
        <f t="shared" si="400"/>
        <v>0.91666666666666663</v>
      </c>
      <c r="AA2832">
        <f>1</f>
        <v>1</v>
      </c>
      <c r="AB2832" s="1">
        <v>42837</v>
      </c>
      <c r="AC2832" s="13">
        <f t="shared" si="401"/>
        <v>42826</v>
      </c>
      <c r="AD2832" s="14">
        <f t="shared" si="402"/>
        <v>42837</v>
      </c>
      <c r="AE2832" s="1" t="str">
        <f t="shared" si="403"/>
        <v>Wednesday</v>
      </c>
      <c r="AF2832" s="2">
        <v>0.92797453703703703</v>
      </c>
      <c r="AG2832" s="2">
        <f t="shared" si="404"/>
        <v>0.91666666666666663</v>
      </c>
      <c r="AH2832" t="s">
        <v>23</v>
      </c>
    </row>
    <row r="2833" spans="1:34" x14ac:dyDescent="0.25">
      <c r="A2833">
        <v>1408936</v>
      </c>
      <c r="B2833" t="s">
        <v>54</v>
      </c>
      <c r="E2833">
        <v>53095</v>
      </c>
      <c r="F2833" t="s">
        <v>20</v>
      </c>
      <c r="G2833" t="s">
        <v>55</v>
      </c>
      <c r="H2833">
        <v>994</v>
      </c>
      <c r="I2833" t="s">
        <v>48</v>
      </c>
      <c r="J2833">
        <f>VLOOKUP(I2833,Key!$A$1:$C$73,2,FALSE)</f>
        <v>43.031320000000001</v>
      </c>
      <c r="K2833">
        <f>VLOOKUP(I2833,Key!$A$1:$C$73,3,FALSE)</f>
        <v>-87.904259999999994</v>
      </c>
      <c r="L2833" t="s">
        <v>76</v>
      </c>
      <c r="M2833">
        <f>VLOOKUP(L2833,Key!$A$1:$C$73,2,FALSE)</f>
        <v>43.02948</v>
      </c>
      <c r="N2833">
        <f>VLOOKUP(L2833,Key!$A$1:$C$73,3,FALSE)</f>
        <v>-87.912819999999996</v>
      </c>
      <c r="O2833">
        <v>5</v>
      </c>
      <c r="P2833">
        <v>3</v>
      </c>
      <c r="Q2833">
        <v>0.8</v>
      </c>
      <c r="R2833">
        <v>0.7</v>
      </c>
      <c r="S2833">
        <v>30</v>
      </c>
      <c r="T2833">
        <f t="shared" si="396"/>
        <v>-1</v>
      </c>
      <c r="U2833" s="1">
        <v>42837</v>
      </c>
      <c r="V2833" s="13">
        <f t="shared" si="397"/>
        <v>42826</v>
      </c>
      <c r="W2833" s="14">
        <f t="shared" si="398"/>
        <v>42837</v>
      </c>
      <c r="X2833" s="1" t="str">
        <f t="shared" si="399"/>
        <v>Wednesday</v>
      </c>
      <c r="Y2833" s="2">
        <v>0.95578703703703705</v>
      </c>
      <c r="Z2833" s="2">
        <f t="shared" si="400"/>
        <v>0.95833333333333326</v>
      </c>
      <c r="AA2833">
        <f>1</f>
        <v>1</v>
      </c>
      <c r="AB2833" s="1">
        <v>42837</v>
      </c>
      <c r="AC2833" s="13">
        <f t="shared" si="401"/>
        <v>42826</v>
      </c>
      <c r="AD2833" s="14">
        <f t="shared" si="402"/>
        <v>42837</v>
      </c>
      <c r="AE2833" s="1" t="str">
        <f t="shared" si="403"/>
        <v>Wednesday</v>
      </c>
      <c r="AF2833" s="2">
        <v>0.9593287037037036</v>
      </c>
      <c r="AG2833" s="2">
        <f t="shared" si="404"/>
        <v>0.95833333333333326</v>
      </c>
      <c r="AH2833" t="s">
        <v>23</v>
      </c>
    </row>
    <row r="2834" spans="1:34" x14ac:dyDescent="0.25">
      <c r="A2834">
        <v>1577425</v>
      </c>
      <c r="B2834" t="s">
        <v>54</v>
      </c>
      <c r="E2834">
        <v>53211</v>
      </c>
      <c r="F2834" t="s">
        <v>20</v>
      </c>
      <c r="G2834" t="s">
        <v>55</v>
      </c>
      <c r="H2834">
        <v>19</v>
      </c>
      <c r="I2834" t="s">
        <v>66</v>
      </c>
      <c r="J2834">
        <f>VLOOKUP(I2834,Key!$A$1:$C$73,2,FALSE)</f>
        <v>43.078530000000001</v>
      </c>
      <c r="K2834">
        <f>VLOOKUP(I2834,Key!$A$1:$C$73,3,FALSE)</f>
        <v>-87.882620000000003</v>
      </c>
      <c r="L2834" t="s">
        <v>21</v>
      </c>
      <c r="M2834">
        <f>VLOOKUP(L2834,Key!$A$1:$C$73,2,FALSE)</f>
        <v>43.074890000000003</v>
      </c>
      <c r="N2834">
        <f>VLOOKUP(L2834,Key!$A$1:$C$73,3,FALSE)</f>
        <v>-87.882810000000006</v>
      </c>
      <c r="O2834">
        <v>62</v>
      </c>
      <c r="P2834">
        <v>3</v>
      </c>
      <c r="Q2834">
        <v>9.3000000000000007</v>
      </c>
      <c r="R2834">
        <v>8.8000000000000007</v>
      </c>
      <c r="S2834">
        <v>372</v>
      </c>
      <c r="T2834">
        <f t="shared" si="396"/>
        <v>-1</v>
      </c>
      <c r="U2834" s="1">
        <v>42838</v>
      </c>
      <c r="V2834" s="13">
        <f t="shared" si="397"/>
        <v>42826</v>
      </c>
      <c r="W2834" s="14">
        <f t="shared" si="398"/>
        <v>42838</v>
      </c>
      <c r="X2834" s="1" t="str">
        <f t="shared" si="399"/>
        <v>Thursday</v>
      </c>
      <c r="Y2834" s="2">
        <v>0.58189814814814811</v>
      </c>
      <c r="Z2834" s="2">
        <f t="shared" si="400"/>
        <v>0.58333333333333326</v>
      </c>
      <c r="AA2834">
        <f>1</f>
        <v>1</v>
      </c>
      <c r="AB2834" s="1">
        <v>42838</v>
      </c>
      <c r="AC2834" s="13">
        <f t="shared" si="401"/>
        <v>42826</v>
      </c>
      <c r="AD2834" s="14">
        <f t="shared" si="402"/>
        <v>42838</v>
      </c>
      <c r="AE2834" s="1" t="str">
        <f t="shared" si="403"/>
        <v>Thursday</v>
      </c>
      <c r="AF2834" s="2">
        <v>0.62467592592592591</v>
      </c>
      <c r="AG2834" s="2">
        <f t="shared" si="404"/>
        <v>0.625</v>
      </c>
      <c r="AH2834" t="s">
        <v>23</v>
      </c>
    </row>
    <row r="2835" spans="1:34" x14ac:dyDescent="0.25">
      <c r="A2835">
        <v>1577589</v>
      </c>
      <c r="B2835" t="s">
        <v>54</v>
      </c>
      <c r="E2835">
        <v>80124</v>
      </c>
      <c r="F2835" t="s">
        <v>20</v>
      </c>
      <c r="G2835" t="s">
        <v>55</v>
      </c>
      <c r="H2835">
        <v>11079</v>
      </c>
      <c r="I2835" t="s">
        <v>86</v>
      </c>
      <c r="J2835">
        <f>VLOOKUP(I2835,Key!$A$1:$C$73,2,FALSE)</f>
        <v>43.052549999999997</v>
      </c>
      <c r="K2835">
        <f>VLOOKUP(I2835,Key!$A$1:$C$73,3,FALSE)</f>
        <v>-87.909329999999997</v>
      </c>
      <c r="L2835" t="s">
        <v>77</v>
      </c>
      <c r="M2835">
        <f>VLOOKUP(L2835,Key!$A$1:$C$73,2,FALSE)</f>
        <v>43.036900000000003</v>
      </c>
      <c r="N2835">
        <f>VLOOKUP(L2835,Key!$A$1:$C$73,3,FALSE)</f>
        <v>-87.89667</v>
      </c>
      <c r="O2835">
        <v>30</v>
      </c>
      <c r="P2835">
        <v>0</v>
      </c>
      <c r="Q2835">
        <v>4.5</v>
      </c>
      <c r="R2835">
        <v>4.3</v>
      </c>
      <c r="S2835">
        <v>180</v>
      </c>
      <c r="T2835">
        <f t="shared" si="396"/>
        <v>-1</v>
      </c>
      <c r="U2835" s="1">
        <v>42838</v>
      </c>
      <c r="V2835" s="13">
        <f t="shared" si="397"/>
        <v>42826</v>
      </c>
      <c r="W2835" s="14">
        <f t="shared" si="398"/>
        <v>42838</v>
      </c>
      <c r="X2835" s="1" t="str">
        <f t="shared" si="399"/>
        <v>Thursday</v>
      </c>
      <c r="Y2835" s="2">
        <v>0.64017361111111104</v>
      </c>
      <c r="Z2835" s="2">
        <f t="shared" si="400"/>
        <v>0.625</v>
      </c>
      <c r="AA2835">
        <f>1</f>
        <v>1</v>
      </c>
      <c r="AB2835" s="1">
        <v>42838</v>
      </c>
      <c r="AC2835" s="13">
        <f t="shared" si="401"/>
        <v>42826</v>
      </c>
      <c r="AD2835" s="14">
        <f t="shared" si="402"/>
        <v>42838</v>
      </c>
      <c r="AE2835" s="1" t="str">
        <f t="shared" si="403"/>
        <v>Thursday</v>
      </c>
      <c r="AF2835" s="2">
        <v>0.66085648148148146</v>
      </c>
      <c r="AG2835" s="2">
        <f t="shared" si="404"/>
        <v>0.66666666666666663</v>
      </c>
      <c r="AH2835" t="s">
        <v>23</v>
      </c>
    </row>
    <row r="2836" spans="1:34" x14ac:dyDescent="0.25">
      <c r="A2836">
        <v>1577808</v>
      </c>
      <c r="B2836" t="s">
        <v>54</v>
      </c>
      <c r="E2836">
        <v>53402</v>
      </c>
      <c r="F2836" t="s">
        <v>20</v>
      </c>
      <c r="G2836" t="s">
        <v>55</v>
      </c>
      <c r="H2836">
        <v>5556</v>
      </c>
      <c r="I2836" t="s">
        <v>27</v>
      </c>
      <c r="J2836">
        <f>VLOOKUP(I2836,Key!$A$1:$C$73,2,FALSE)</f>
        <v>43.041646999999998</v>
      </c>
      <c r="K2836">
        <f>VLOOKUP(I2836,Key!$A$1:$C$73,3,FALSE)</f>
        <v>-87.927257999999995</v>
      </c>
      <c r="L2836" t="s">
        <v>57</v>
      </c>
      <c r="M2836">
        <f>VLOOKUP(L2836,Key!$A$1:$C$73,2,FALSE)</f>
        <v>43.03913</v>
      </c>
      <c r="N2836">
        <f>VLOOKUP(L2836,Key!$A$1:$C$73,3,FALSE)</f>
        <v>-87.916150000000002</v>
      </c>
      <c r="O2836">
        <v>7</v>
      </c>
      <c r="P2836">
        <v>0</v>
      </c>
      <c r="Q2836">
        <v>1.1000000000000001</v>
      </c>
      <c r="R2836">
        <v>1</v>
      </c>
      <c r="S2836">
        <v>42</v>
      </c>
      <c r="T2836">
        <f t="shared" si="396"/>
        <v>-1</v>
      </c>
      <c r="U2836" s="1">
        <v>42838</v>
      </c>
      <c r="V2836" s="13">
        <f t="shared" si="397"/>
        <v>42826</v>
      </c>
      <c r="W2836" s="14">
        <f t="shared" si="398"/>
        <v>42838</v>
      </c>
      <c r="X2836" s="1" t="str">
        <f t="shared" si="399"/>
        <v>Thursday</v>
      </c>
      <c r="Y2836" s="2">
        <v>0.71900462962962963</v>
      </c>
      <c r="Z2836" s="2">
        <f t="shared" si="400"/>
        <v>0.70833333333333326</v>
      </c>
      <c r="AA2836">
        <f>1</f>
        <v>1</v>
      </c>
      <c r="AB2836" s="1">
        <v>42838</v>
      </c>
      <c r="AC2836" s="13">
        <f t="shared" si="401"/>
        <v>42826</v>
      </c>
      <c r="AD2836" s="14">
        <f t="shared" si="402"/>
        <v>42838</v>
      </c>
      <c r="AE2836" s="1" t="str">
        <f t="shared" si="403"/>
        <v>Thursday</v>
      </c>
      <c r="AF2836" s="2">
        <v>0.72394675925925922</v>
      </c>
      <c r="AG2836" s="2">
        <f t="shared" si="404"/>
        <v>0.70833333333333326</v>
      </c>
      <c r="AH2836" t="s">
        <v>23</v>
      </c>
    </row>
    <row r="2837" spans="1:34" x14ac:dyDescent="0.25">
      <c r="A2837">
        <v>1573339</v>
      </c>
      <c r="B2837" t="s">
        <v>54</v>
      </c>
      <c r="E2837">
        <v>60616</v>
      </c>
      <c r="F2837" t="s">
        <v>20</v>
      </c>
      <c r="G2837" t="s">
        <v>55</v>
      </c>
      <c r="H2837">
        <v>28</v>
      </c>
      <c r="I2837" t="s">
        <v>77</v>
      </c>
      <c r="J2837">
        <f>VLOOKUP(I2837,Key!$A$1:$C$73,2,FALSE)</f>
        <v>43.036900000000003</v>
      </c>
      <c r="K2837">
        <f>VLOOKUP(I2837,Key!$A$1:$C$73,3,FALSE)</f>
        <v>-87.89667</v>
      </c>
      <c r="L2837" t="s">
        <v>62</v>
      </c>
      <c r="M2837">
        <f>VLOOKUP(L2837,Key!$A$1:$C$73,2,FALSE)</f>
        <v>43.052460000000004</v>
      </c>
      <c r="N2837">
        <f>VLOOKUP(L2837,Key!$A$1:$C$73,3,FALSE)</f>
        <v>-87.891000000000005</v>
      </c>
      <c r="O2837">
        <v>19</v>
      </c>
      <c r="P2837">
        <v>0</v>
      </c>
      <c r="Q2837">
        <v>2.9</v>
      </c>
      <c r="R2837">
        <v>2.7</v>
      </c>
      <c r="S2837">
        <v>114</v>
      </c>
      <c r="T2837">
        <f t="shared" si="396"/>
        <v>-1</v>
      </c>
      <c r="U2837" s="1">
        <v>42838</v>
      </c>
      <c r="V2837" s="13">
        <f t="shared" si="397"/>
        <v>42826</v>
      </c>
      <c r="W2837" s="14">
        <f t="shared" si="398"/>
        <v>42838</v>
      </c>
      <c r="X2837" s="1" t="str">
        <f t="shared" si="399"/>
        <v>Thursday</v>
      </c>
      <c r="Y2837" s="2">
        <v>0.73773148148148149</v>
      </c>
      <c r="Z2837" s="2">
        <f t="shared" si="400"/>
        <v>0.75</v>
      </c>
      <c r="AA2837">
        <f>1</f>
        <v>1</v>
      </c>
      <c r="AB2837" s="1">
        <v>42838</v>
      </c>
      <c r="AC2837" s="13">
        <f t="shared" si="401"/>
        <v>42826</v>
      </c>
      <c r="AD2837" s="14">
        <f t="shared" si="402"/>
        <v>42838</v>
      </c>
      <c r="AE2837" s="1" t="str">
        <f t="shared" si="403"/>
        <v>Thursday</v>
      </c>
      <c r="AF2837" s="2">
        <v>0.7512847222222222</v>
      </c>
      <c r="AG2837" s="2">
        <f t="shared" si="404"/>
        <v>0.75</v>
      </c>
      <c r="AH2837" t="s">
        <v>23</v>
      </c>
    </row>
    <row r="2838" spans="1:34" x14ac:dyDescent="0.25">
      <c r="A2838">
        <v>1517824</v>
      </c>
      <c r="B2838" t="s">
        <v>54</v>
      </c>
      <c r="E2838">
        <v>53559</v>
      </c>
      <c r="F2838" t="s">
        <v>20</v>
      </c>
      <c r="G2838" t="s">
        <v>55</v>
      </c>
      <c r="H2838">
        <v>5545</v>
      </c>
      <c r="I2838" t="s">
        <v>66</v>
      </c>
      <c r="J2838">
        <f>VLOOKUP(I2838,Key!$A$1:$C$73,2,FALSE)</f>
        <v>43.078530000000001</v>
      </c>
      <c r="K2838">
        <f>VLOOKUP(I2838,Key!$A$1:$C$73,3,FALSE)</f>
        <v>-87.882620000000003</v>
      </c>
      <c r="L2838" t="s">
        <v>21</v>
      </c>
      <c r="M2838">
        <f>VLOOKUP(L2838,Key!$A$1:$C$73,2,FALSE)</f>
        <v>43.074890000000003</v>
      </c>
      <c r="N2838">
        <f>VLOOKUP(L2838,Key!$A$1:$C$73,3,FALSE)</f>
        <v>-87.882810000000006</v>
      </c>
      <c r="O2838">
        <v>51</v>
      </c>
      <c r="P2838">
        <v>3</v>
      </c>
      <c r="Q2838">
        <v>7.7</v>
      </c>
      <c r="R2838">
        <v>7.3</v>
      </c>
      <c r="S2838">
        <v>306</v>
      </c>
      <c r="T2838">
        <f t="shared" si="396"/>
        <v>-1</v>
      </c>
      <c r="U2838" s="1">
        <v>42838</v>
      </c>
      <c r="V2838" s="13">
        <f t="shared" si="397"/>
        <v>42826</v>
      </c>
      <c r="W2838" s="14">
        <f t="shared" si="398"/>
        <v>42838</v>
      </c>
      <c r="X2838" s="1" t="str">
        <f t="shared" si="399"/>
        <v>Thursday</v>
      </c>
      <c r="Y2838" s="2">
        <v>0.74937500000000001</v>
      </c>
      <c r="Z2838" s="2">
        <f t="shared" si="400"/>
        <v>0.75</v>
      </c>
      <c r="AA2838">
        <f>1</f>
        <v>1</v>
      </c>
      <c r="AB2838" s="1">
        <v>42838</v>
      </c>
      <c r="AC2838" s="13">
        <f t="shared" si="401"/>
        <v>42826</v>
      </c>
      <c r="AD2838" s="14">
        <f t="shared" si="402"/>
        <v>42838</v>
      </c>
      <c r="AE2838" s="1" t="str">
        <f t="shared" si="403"/>
        <v>Thursday</v>
      </c>
      <c r="AF2838" s="2">
        <v>0.78503472222222215</v>
      </c>
      <c r="AG2838" s="2">
        <f t="shared" si="404"/>
        <v>0.79166666666666663</v>
      </c>
      <c r="AH2838" t="s">
        <v>23</v>
      </c>
    </row>
    <row r="2839" spans="1:34" x14ac:dyDescent="0.25">
      <c r="A2839">
        <v>1342110</v>
      </c>
      <c r="B2839" t="s">
        <v>54</v>
      </c>
      <c r="E2839">
        <v>53226</v>
      </c>
      <c r="F2839" t="s">
        <v>20</v>
      </c>
      <c r="G2839" t="s">
        <v>55</v>
      </c>
      <c r="H2839">
        <v>204</v>
      </c>
      <c r="I2839" t="s">
        <v>52</v>
      </c>
      <c r="J2839">
        <f>VLOOKUP(I2839,Key!$A$1:$C$73,2,FALSE)</f>
        <v>43.042490000000001</v>
      </c>
      <c r="K2839">
        <f>VLOOKUP(I2839,Key!$A$1:$C$73,3,FALSE)</f>
        <v>-87.909959999999998</v>
      </c>
      <c r="L2839" t="s">
        <v>36</v>
      </c>
      <c r="M2839">
        <f>VLOOKUP(L2839,Key!$A$1:$C$73,2,FALSE)</f>
        <v>43.03519</v>
      </c>
      <c r="N2839">
        <f>VLOOKUP(L2839,Key!$A$1:$C$73,3,FALSE)</f>
        <v>-87.907390000000007</v>
      </c>
      <c r="O2839">
        <v>10</v>
      </c>
      <c r="P2839">
        <v>0</v>
      </c>
      <c r="Q2839">
        <v>1.5</v>
      </c>
      <c r="R2839">
        <v>1.4</v>
      </c>
      <c r="S2839">
        <v>60</v>
      </c>
      <c r="T2839">
        <f t="shared" si="396"/>
        <v>-1</v>
      </c>
      <c r="U2839" s="1">
        <v>42838</v>
      </c>
      <c r="V2839" s="13">
        <f t="shared" si="397"/>
        <v>42826</v>
      </c>
      <c r="W2839" s="14">
        <f t="shared" si="398"/>
        <v>42838</v>
      </c>
      <c r="X2839" s="1" t="str">
        <f t="shared" si="399"/>
        <v>Thursday</v>
      </c>
      <c r="Y2839" s="2">
        <v>0.78377314814814814</v>
      </c>
      <c r="Z2839" s="2">
        <f t="shared" si="400"/>
        <v>0.79166666666666663</v>
      </c>
      <c r="AA2839">
        <f>1</f>
        <v>1</v>
      </c>
      <c r="AB2839" s="1">
        <v>42838</v>
      </c>
      <c r="AC2839" s="13">
        <f t="shared" si="401"/>
        <v>42826</v>
      </c>
      <c r="AD2839" s="14">
        <f t="shared" si="402"/>
        <v>42838</v>
      </c>
      <c r="AE2839" s="1" t="str">
        <f t="shared" si="403"/>
        <v>Thursday</v>
      </c>
      <c r="AF2839" s="2">
        <v>0.79074074074074074</v>
      </c>
      <c r="AG2839" s="2">
        <f t="shared" si="404"/>
        <v>0.79166666666666663</v>
      </c>
      <c r="AH2839" t="s">
        <v>23</v>
      </c>
    </row>
    <row r="2840" spans="1:34" x14ac:dyDescent="0.25">
      <c r="A2840">
        <v>1577967</v>
      </c>
      <c r="B2840" t="s">
        <v>54</v>
      </c>
      <c r="F2840" t="s">
        <v>20</v>
      </c>
      <c r="G2840" t="s">
        <v>55</v>
      </c>
      <c r="H2840">
        <v>5472</v>
      </c>
      <c r="I2840" t="s">
        <v>74</v>
      </c>
      <c r="J2840">
        <f>VLOOKUP(I2840,Key!$A$1:$C$73,2,FALSE)</f>
        <v>43.05536</v>
      </c>
      <c r="K2840">
        <f>VLOOKUP(I2840,Key!$A$1:$C$73,3,FALSE)</f>
        <v>-87.90504</v>
      </c>
      <c r="L2840" t="s">
        <v>34</v>
      </c>
      <c r="M2840">
        <f>VLOOKUP(L2840,Key!$A$1:$C$73,2,FALSE)</f>
        <v>43.05097</v>
      </c>
      <c r="N2840">
        <f>VLOOKUP(L2840,Key!$A$1:$C$73,3,FALSE)</f>
        <v>-87.906440000000003</v>
      </c>
      <c r="O2840">
        <v>16</v>
      </c>
      <c r="P2840">
        <v>0</v>
      </c>
      <c r="Q2840">
        <v>2.4</v>
      </c>
      <c r="R2840">
        <v>2.2999999999999998</v>
      </c>
      <c r="S2840">
        <v>96</v>
      </c>
      <c r="T2840">
        <f t="shared" si="396"/>
        <v>-1</v>
      </c>
      <c r="U2840" s="1">
        <v>42838</v>
      </c>
      <c r="V2840" s="13">
        <f t="shared" si="397"/>
        <v>42826</v>
      </c>
      <c r="W2840" s="14">
        <f t="shared" si="398"/>
        <v>42838</v>
      </c>
      <c r="X2840" s="1" t="str">
        <f t="shared" si="399"/>
        <v>Thursday</v>
      </c>
      <c r="Y2840" s="2">
        <v>0.79620370370370364</v>
      </c>
      <c r="Z2840" s="2">
        <f t="shared" si="400"/>
        <v>0.79166666666666663</v>
      </c>
      <c r="AA2840">
        <f>1</f>
        <v>1</v>
      </c>
      <c r="AB2840" s="1">
        <v>42838</v>
      </c>
      <c r="AC2840" s="13">
        <f t="shared" si="401"/>
        <v>42826</v>
      </c>
      <c r="AD2840" s="14">
        <f t="shared" si="402"/>
        <v>42838</v>
      </c>
      <c r="AE2840" s="1" t="str">
        <f t="shared" si="403"/>
        <v>Thursday</v>
      </c>
      <c r="AF2840" s="2">
        <v>0.80704861111111104</v>
      </c>
      <c r="AG2840" s="2">
        <f t="shared" si="404"/>
        <v>0.79166666666666663</v>
      </c>
      <c r="AH2840" t="s">
        <v>23</v>
      </c>
    </row>
    <row r="2841" spans="1:34" x14ac:dyDescent="0.25">
      <c r="A2841">
        <v>1573361</v>
      </c>
      <c r="B2841" t="s">
        <v>54</v>
      </c>
      <c r="E2841">
        <v>53212</v>
      </c>
      <c r="F2841" t="s">
        <v>20</v>
      </c>
      <c r="G2841" t="s">
        <v>55</v>
      </c>
      <c r="H2841">
        <v>274</v>
      </c>
      <c r="I2841" t="s">
        <v>37</v>
      </c>
      <c r="J2841">
        <f>VLOOKUP(I2841,Key!$A$1:$C$73,2,FALSE)</f>
        <v>43.049230000000001</v>
      </c>
      <c r="K2841">
        <f>VLOOKUP(I2841,Key!$A$1:$C$73,3,FALSE)</f>
        <v>-87.911940000000001</v>
      </c>
      <c r="L2841" t="s">
        <v>37</v>
      </c>
      <c r="M2841">
        <f>VLOOKUP(L2841,Key!$A$1:$C$73,2,FALSE)</f>
        <v>43.049230000000001</v>
      </c>
      <c r="N2841">
        <f>VLOOKUP(L2841,Key!$A$1:$C$73,3,FALSE)</f>
        <v>-87.911940000000001</v>
      </c>
      <c r="O2841">
        <v>24</v>
      </c>
      <c r="P2841">
        <v>0</v>
      </c>
      <c r="Q2841">
        <v>3.6</v>
      </c>
      <c r="R2841">
        <v>3.4</v>
      </c>
      <c r="S2841">
        <v>144</v>
      </c>
      <c r="T2841">
        <f t="shared" si="396"/>
        <v>-1</v>
      </c>
      <c r="U2841" s="1">
        <v>42838</v>
      </c>
      <c r="V2841" s="13">
        <f t="shared" si="397"/>
        <v>42826</v>
      </c>
      <c r="W2841" s="14">
        <f t="shared" si="398"/>
        <v>42838</v>
      </c>
      <c r="X2841" s="1" t="str">
        <f t="shared" si="399"/>
        <v>Thursday</v>
      </c>
      <c r="Y2841" s="2">
        <v>0.80077546296296298</v>
      </c>
      <c r="Z2841" s="2">
        <f t="shared" si="400"/>
        <v>0.79166666666666663</v>
      </c>
      <c r="AA2841">
        <f>1</f>
        <v>1</v>
      </c>
      <c r="AB2841" s="1">
        <v>42838</v>
      </c>
      <c r="AC2841" s="13">
        <f t="shared" si="401"/>
        <v>42826</v>
      </c>
      <c r="AD2841" s="14">
        <f t="shared" si="402"/>
        <v>42838</v>
      </c>
      <c r="AE2841" s="1" t="str">
        <f t="shared" si="403"/>
        <v>Thursday</v>
      </c>
      <c r="AF2841" s="2">
        <v>0.81781250000000005</v>
      </c>
      <c r="AG2841" s="2">
        <f t="shared" si="404"/>
        <v>0.83333333333333326</v>
      </c>
      <c r="AH2841" t="s">
        <v>25</v>
      </c>
    </row>
    <row r="2842" spans="1:34" x14ac:dyDescent="0.25">
      <c r="A2842">
        <v>1566419</v>
      </c>
      <c r="B2842" t="s">
        <v>54</v>
      </c>
      <c r="E2842">
        <v>53202</v>
      </c>
      <c r="F2842" t="s">
        <v>20</v>
      </c>
      <c r="G2842" t="s">
        <v>55</v>
      </c>
      <c r="H2842">
        <v>11130</v>
      </c>
      <c r="I2842" t="s">
        <v>39</v>
      </c>
      <c r="J2842">
        <f>VLOOKUP(I2842,Key!$A$1:$C$73,2,FALSE)</f>
        <v>43.031480000000002</v>
      </c>
      <c r="K2842">
        <f>VLOOKUP(I2842,Key!$A$1:$C$73,3,FALSE)</f>
        <v>-87.908169999999998</v>
      </c>
      <c r="L2842" t="s">
        <v>39</v>
      </c>
      <c r="M2842">
        <f>VLOOKUP(L2842,Key!$A$1:$C$73,2,FALSE)</f>
        <v>43.031480000000002</v>
      </c>
      <c r="N2842">
        <f>VLOOKUP(L2842,Key!$A$1:$C$73,3,FALSE)</f>
        <v>-87.908169999999998</v>
      </c>
      <c r="O2842">
        <v>24</v>
      </c>
      <c r="P2842">
        <v>0</v>
      </c>
      <c r="Q2842">
        <v>3.6</v>
      </c>
      <c r="R2842">
        <v>3.4</v>
      </c>
      <c r="S2842">
        <v>144</v>
      </c>
      <c r="T2842">
        <f t="shared" si="396"/>
        <v>-1</v>
      </c>
      <c r="U2842" s="1">
        <v>42839</v>
      </c>
      <c r="V2842" s="13">
        <f t="shared" si="397"/>
        <v>42826</v>
      </c>
      <c r="W2842" s="14">
        <f t="shared" si="398"/>
        <v>42839</v>
      </c>
      <c r="X2842" s="1" t="str">
        <f t="shared" si="399"/>
        <v>Friday</v>
      </c>
      <c r="Y2842" s="2">
        <v>0.10975694444444445</v>
      </c>
      <c r="Z2842" s="2">
        <f t="shared" si="400"/>
        <v>0.125</v>
      </c>
      <c r="AA2842">
        <f>1</f>
        <v>1</v>
      </c>
      <c r="AB2842" s="1">
        <v>42839</v>
      </c>
      <c r="AC2842" s="13">
        <f t="shared" si="401"/>
        <v>42826</v>
      </c>
      <c r="AD2842" s="14">
        <f t="shared" si="402"/>
        <v>42839</v>
      </c>
      <c r="AE2842" s="1" t="str">
        <f t="shared" si="403"/>
        <v>Friday</v>
      </c>
      <c r="AF2842" s="2">
        <v>0.12679398148148149</v>
      </c>
      <c r="AG2842" s="2">
        <f t="shared" si="404"/>
        <v>0.125</v>
      </c>
      <c r="AH2842" t="s">
        <v>25</v>
      </c>
    </row>
    <row r="2843" spans="1:34" x14ac:dyDescent="0.25">
      <c r="A2843">
        <v>1566614</v>
      </c>
      <c r="B2843" t="s">
        <v>54</v>
      </c>
      <c r="E2843">
        <v>53212</v>
      </c>
      <c r="F2843" t="s">
        <v>20</v>
      </c>
      <c r="G2843" t="s">
        <v>55</v>
      </c>
      <c r="H2843">
        <v>11152</v>
      </c>
      <c r="I2843" t="s">
        <v>63</v>
      </c>
      <c r="J2843">
        <f>VLOOKUP(I2843,Key!$A$1:$C$73,2,FALSE)</f>
        <v>43.066893999999998</v>
      </c>
      <c r="K2843">
        <f>VLOOKUP(I2843,Key!$A$1:$C$73,3,FALSE)</f>
        <v>-87.877936000000005</v>
      </c>
      <c r="L2843" t="s">
        <v>57</v>
      </c>
      <c r="M2843">
        <f>VLOOKUP(L2843,Key!$A$1:$C$73,2,FALSE)</f>
        <v>43.03913</v>
      </c>
      <c r="N2843">
        <f>VLOOKUP(L2843,Key!$A$1:$C$73,3,FALSE)</f>
        <v>-87.916150000000002</v>
      </c>
      <c r="O2843">
        <v>20</v>
      </c>
      <c r="P2843">
        <v>0</v>
      </c>
      <c r="Q2843">
        <v>3</v>
      </c>
      <c r="R2843">
        <v>2.9</v>
      </c>
      <c r="S2843">
        <v>120</v>
      </c>
      <c r="T2843">
        <f t="shared" si="396"/>
        <v>-1</v>
      </c>
      <c r="U2843" s="1">
        <v>42839</v>
      </c>
      <c r="V2843" s="13">
        <f t="shared" si="397"/>
        <v>42826</v>
      </c>
      <c r="W2843" s="14">
        <f t="shared" si="398"/>
        <v>42839</v>
      </c>
      <c r="X2843" s="1" t="str">
        <f t="shared" si="399"/>
        <v>Friday</v>
      </c>
      <c r="Y2843" s="2">
        <v>0.40402777777777782</v>
      </c>
      <c r="Z2843" s="2">
        <f t="shared" si="400"/>
        <v>0.41666666666666663</v>
      </c>
      <c r="AA2843">
        <f>1</f>
        <v>1</v>
      </c>
      <c r="AB2843" s="1">
        <v>42839</v>
      </c>
      <c r="AC2843" s="13">
        <f t="shared" si="401"/>
        <v>42826</v>
      </c>
      <c r="AD2843" s="14">
        <f t="shared" si="402"/>
        <v>42839</v>
      </c>
      <c r="AE2843" s="1" t="str">
        <f t="shared" si="403"/>
        <v>Friday</v>
      </c>
      <c r="AF2843" s="2">
        <v>0.41760416666666672</v>
      </c>
      <c r="AG2843" s="2">
        <f t="shared" si="404"/>
        <v>0.41666666666666663</v>
      </c>
      <c r="AH2843" t="s">
        <v>23</v>
      </c>
    </row>
    <row r="2844" spans="1:34" x14ac:dyDescent="0.25">
      <c r="A2844">
        <v>1578464</v>
      </c>
      <c r="B2844" t="s">
        <v>54</v>
      </c>
      <c r="E2844">
        <v>52172</v>
      </c>
      <c r="F2844" t="s">
        <v>20</v>
      </c>
      <c r="G2844" t="s">
        <v>55</v>
      </c>
      <c r="H2844">
        <v>11094</v>
      </c>
      <c r="I2844" t="s">
        <v>37</v>
      </c>
      <c r="J2844">
        <f>VLOOKUP(I2844,Key!$A$1:$C$73,2,FALSE)</f>
        <v>43.049230000000001</v>
      </c>
      <c r="K2844">
        <f>VLOOKUP(I2844,Key!$A$1:$C$73,3,FALSE)</f>
        <v>-87.911940000000001</v>
      </c>
      <c r="L2844" t="s">
        <v>92</v>
      </c>
      <c r="M2844">
        <f>VLOOKUP(L2844,Key!$A$1:$C$73,2,FALSE)</f>
        <v>43.038245000000003</v>
      </c>
      <c r="N2844">
        <f>VLOOKUP(L2844,Key!$A$1:$C$73,3,FALSE)</f>
        <v>-87.914811999999998</v>
      </c>
      <c r="O2844">
        <v>19</v>
      </c>
      <c r="P2844">
        <v>0</v>
      </c>
      <c r="Q2844">
        <v>2.9</v>
      </c>
      <c r="R2844">
        <v>2.7</v>
      </c>
      <c r="S2844">
        <v>114</v>
      </c>
      <c r="T2844">
        <f t="shared" si="396"/>
        <v>-1</v>
      </c>
      <c r="U2844" s="1">
        <v>42839</v>
      </c>
      <c r="V2844" s="13">
        <f t="shared" si="397"/>
        <v>42826</v>
      </c>
      <c r="W2844" s="14">
        <f t="shared" si="398"/>
        <v>42839</v>
      </c>
      <c r="X2844" s="1" t="str">
        <f t="shared" si="399"/>
        <v>Friday</v>
      </c>
      <c r="Y2844" s="2">
        <v>0.4505439814814815</v>
      </c>
      <c r="Z2844" s="2">
        <f t="shared" si="400"/>
        <v>0.45833333333333331</v>
      </c>
      <c r="AA2844">
        <f>1</f>
        <v>1</v>
      </c>
      <c r="AB2844" s="1">
        <v>42839</v>
      </c>
      <c r="AC2844" s="13">
        <f t="shared" si="401"/>
        <v>42826</v>
      </c>
      <c r="AD2844" s="14">
        <f t="shared" si="402"/>
        <v>42839</v>
      </c>
      <c r="AE2844" s="1" t="str">
        <f t="shared" si="403"/>
        <v>Friday</v>
      </c>
      <c r="AF2844" s="2">
        <v>0.46380787037037036</v>
      </c>
      <c r="AG2844" s="2">
        <f t="shared" si="404"/>
        <v>0.45833333333333331</v>
      </c>
      <c r="AH2844" t="s">
        <v>23</v>
      </c>
    </row>
    <row r="2845" spans="1:34" x14ac:dyDescent="0.25">
      <c r="A2845">
        <v>1578535</v>
      </c>
      <c r="B2845" t="s">
        <v>54</v>
      </c>
      <c r="E2845">
        <v>53221</v>
      </c>
      <c r="F2845" t="s">
        <v>20</v>
      </c>
      <c r="G2845" t="s">
        <v>55</v>
      </c>
      <c r="H2845">
        <v>5463</v>
      </c>
      <c r="I2845" t="s">
        <v>82</v>
      </c>
      <c r="J2845">
        <f>VLOOKUP(I2845,Key!$A$1:$C$73,2,FALSE)</f>
        <v>43.040349999999997</v>
      </c>
      <c r="K2845">
        <f>VLOOKUP(I2845,Key!$A$1:$C$73,3,FALSE)</f>
        <v>-87.920760000000001</v>
      </c>
      <c r="L2845" t="s">
        <v>82</v>
      </c>
      <c r="M2845">
        <f>VLOOKUP(L2845,Key!$A$1:$C$73,2,FALSE)</f>
        <v>43.040349999999997</v>
      </c>
      <c r="N2845">
        <f>VLOOKUP(L2845,Key!$A$1:$C$73,3,FALSE)</f>
        <v>-87.920760000000001</v>
      </c>
      <c r="O2845">
        <v>9</v>
      </c>
      <c r="P2845">
        <v>0</v>
      </c>
      <c r="Q2845">
        <v>1.4</v>
      </c>
      <c r="R2845">
        <v>1.3</v>
      </c>
      <c r="S2845">
        <v>54</v>
      </c>
      <c r="T2845">
        <f t="shared" si="396"/>
        <v>-1</v>
      </c>
      <c r="U2845" s="1">
        <v>42839</v>
      </c>
      <c r="V2845" s="13">
        <f t="shared" si="397"/>
        <v>42826</v>
      </c>
      <c r="W2845" s="14">
        <f t="shared" si="398"/>
        <v>42839</v>
      </c>
      <c r="X2845" s="1" t="str">
        <f t="shared" si="399"/>
        <v>Friday</v>
      </c>
      <c r="Y2845" s="2">
        <v>0.47159722222222222</v>
      </c>
      <c r="Z2845" s="2">
        <f t="shared" si="400"/>
        <v>0.45833333333333331</v>
      </c>
      <c r="AA2845">
        <f>1</f>
        <v>1</v>
      </c>
      <c r="AB2845" s="1">
        <v>42839</v>
      </c>
      <c r="AC2845" s="13">
        <f t="shared" si="401"/>
        <v>42826</v>
      </c>
      <c r="AD2845" s="14">
        <f t="shared" si="402"/>
        <v>42839</v>
      </c>
      <c r="AE2845" s="1" t="str">
        <f t="shared" si="403"/>
        <v>Friday</v>
      </c>
      <c r="AF2845" s="2">
        <v>0.47806712962962966</v>
      </c>
      <c r="AG2845" s="2">
        <f t="shared" si="404"/>
        <v>0.45833333333333331</v>
      </c>
      <c r="AH2845" t="s">
        <v>25</v>
      </c>
    </row>
    <row r="2846" spans="1:34" x14ac:dyDescent="0.25">
      <c r="A2846">
        <v>1578760</v>
      </c>
      <c r="B2846" t="s">
        <v>54</v>
      </c>
      <c r="E2846">
        <v>53207</v>
      </c>
      <c r="F2846" t="s">
        <v>20</v>
      </c>
      <c r="G2846" t="s">
        <v>55</v>
      </c>
      <c r="H2846">
        <v>11111</v>
      </c>
      <c r="I2846" t="s">
        <v>48</v>
      </c>
      <c r="J2846">
        <f>VLOOKUP(I2846,Key!$A$1:$C$73,2,FALSE)</f>
        <v>43.031320000000001</v>
      </c>
      <c r="K2846">
        <f>VLOOKUP(I2846,Key!$A$1:$C$73,3,FALSE)</f>
        <v>-87.904259999999994</v>
      </c>
      <c r="L2846" t="s">
        <v>36</v>
      </c>
      <c r="M2846">
        <f>VLOOKUP(L2846,Key!$A$1:$C$73,2,FALSE)</f>
        <v>43.03519</v>
      </c>
      <c r="N2846">
        <f>VLOOKUP(L2846,Key!$A$1:$C$73,3,FALSE)</f>
        <v>-87.907390000000007</v>
      </c>
      <c r="O2846">
        <v>5</v>
      </c>
      <c r="P2846">
        <v>0</v>
      </c>
      <c r="Q2846">
        <v>0.8</v>
      </c>
      <c r="R2846">
        <v>0.7</v>
      </c>
      <c r="S2846">
        <v>30</v>
      </c>
      <c r="T2846">
        <f t="shared" si="396"/>
        <v>-1</v>
      </c>
      <c r="U2846" s="1">
        <v>42839</v>
      </c>
      <c r="V2846" s="13">
        <f t="shared" si="397"/>
        <v>42826</v>
      </c>
      <c r="W2846" s="14">
        <f t="shared" si="398"/>
        <v>42839</v>
      </c>
      <c r="X2846" s="1" t="str">
        <f t="shared" si="399"/>
        <v>Friday</v>
      </c>
      <c r="Y2846" s="2">
        <v>0.52144675925925921</v>
      </c>
      <c r="Z2846" s="2">
        <f t="shared" si="400"/>
        <v>0.54166666666666663</v>
      </c>
      <c r="AA2846">
        <f>1</f>
        <v>1</v>
      </c>
      <c r="AB2846" s="1">
        <v>42839</v>
      </c>
      <c r="AC2846" s="13">
        <f t="shared" si="401"/>
        <v>42826</v>
      </c>
      <c r="AD2846" s="14">
        <f t="shared" si="402"/>
        <v>42839</v>
      </c>
      <c r="AE2846" s="1" t="str">
        <f t="shared" si="403"/>
        <v>Friday</v>
      </c>
      <c r="AF2846" s="2">
        <v>0.52473379629629624</v>
      </c>
      <c r="AG2846" s="2">
        <f t="shared" si="404"/>
        <v>0.54166666666666663</v>
      </c>
      <c r="AH2846" t="s">
        <v>23</v>
      </c>
    </row>
    <row r="2847" spans="1:34" x14ac:dyDescent="0.25">
      <c r="A2847">
        <v>1579001</v>
      </c>
      <c r="B2847" t="s">
        <v>54</v>
      </c>
      <c r="E2847">
        <v>53202</v>
      </c>
      <c r="F2847" t="s">
        <v>20</v>
      </c>
      <c r="G2847" t="s">
        <v>55</v>
      </c>
      <c r="H2847">
        <v>15</v>
      </c>
      <c r="I2847" t="s">
        <v>76</v>
      </c>
      <c r="J2847">
        <f>VLOOKUP(I2847,Key!$A$1:$C$73,2,FALSE)</f>
        <v>43.02948</v>
      </c>
      <c r="K2847">
        <f>VLOOKUP(I2847,Key!$A$1:$C$73,3,FALSE)</f>
        <v>-87.912819999999996</v>
      </c>
      <c r="L2847" t="s">
        <v>68</v>
      </c>
      <c r="M2847">
        <f>VLOOKUP(L2847,Key!$A$1:$C$73,2,FALSE)</f>
        <v>43.026470000000003</v>
      </c>
      <c r="N2847">
        <f>VLOOKUP(L2847,Key!$A$1:$C$73,3,FALSE)</f>
        <v>-87.918040000000005</v>
      </c>
      <c r="O2847">
        <v>18</v>
      </c>
      <c r="P2847">
        <v>0</v>
      </c>
      <c r="Q2847">
        <v>2.7</v>
      </c>
      <c r="R2847">
        <v>2.6</v>
      </c>
      <c r="S2847">
        <v>108</v>
      </c>
      <c r="T2847">
        <f t="shared" si="396"/>
        <v>-1</v>
      </c>
      <c r="U2847" s="1">
        <v>42839</v>
      </c>
      <c r="V2847" s="13">
        <f t="shared" si="397"/>
        <v>42826</v>
      </c>
      <c r="W2847" s="14">
        <f t="shared" si="398"/>
        <v>42839</v>
      </c>
      <c r="X2847" s="1" t="str">
        <f t="shared" si="399"/>
        <v>Friday</v>
      </c>
      <c r="Y2847" s="2">
        <v>0.58027777777777778</v>
      </c>
      <c r="Z2847" s="2">
        <f t="shared" si="400"/>
        <v>0.58333333333333326</v>
      </c>
      <c r="AA2847">
        <f>1</f>
        <v>1</v>
      </c>
      <c r="AB2847" s="1">
        <v>42839</v>
      </c>
      <c r="AC2847" s="13">
        <f t="shared" si="401"/>
        <v>42826</v>
      </c>
      <c r="AD2847" s="14">
        <f t="shared" si="402"/>
        <v>42839</v>
      </c>
      <c r="AE2847" s="1" t="str">
        <f t="shared" si="403"/>
        <v>Friday</v>
      </c>
      <c r="AF2847" s="2">
        <v>0.59240740740740738</v>
      </c>
      <c r="AG2847" s="2">
        <f t="shared" si="404"/>
        <v>0.58333333333333326</v>
      </c>
      <c r="AH2847" t="s">
        <v>23</v>
      </c>
    </row>
    <row r="2848" spans="1:34" x14ac:dyDescent="0.25">
      <c r="A2848">
        <v>1579061</v>
      </c>
      <c r="B2848" t="s">
        <v>54</v>
      </c>
      <c r="E2848">
        <v>53207</v>
      </c>
      <c r="F2848" t="s">
        <v>20</v>
      </c>
      <c r="G2848" t="s">
        <v>55</v>
      </c>
      <c r="H2848">
        <v>104</v>
      </c>
      <c r="I2848" t="s">
        <v>56</v>
      </c>
      <c r="J2848">
        <f>VLOOKUP(I2848,Key!$A$1:$C$73,2,FALSE)</f>
        <v>43.004728999999998</v>
      </c>
      <c r="K2848">
        <f>VLOOKUP(I2848,Key!$A$1:$C$73,3,FALSE)</f>
        <v>-87.905463999999995</v>
      </c>
      <c r="L2848" t="s">
        <v>56</v>
      </c>
      <c r="M2848">
        <f>VLOOKUP(L2848,Key!$A$1:$C$73,2,FALSE)</f>
        <v>43.004728999999998</v>
      </c>
      <c r="N2848">
        <f>VLOOKUP(L2848,Key!$A$1:$C$73,3,FALSE)</f>
        <v>-87.905463999999995</v>
      </c>
      <c r="O2848">
        <v>32</v>
      </c>
      <c r="P2848">
        <v>0</v>
      </c>
      <c r="Q2848">
        <v>4.8</v>
      </c>
      <c r="R2848">
        <v>4.5999999999999996</v>
      </c>
      <c r="S2848">
        <v>192</v>
      </c>
      <c r="T2848">
        <f t="shared" si="396"/>
        <v>-1</v>
      </c>
      <c r="U2848" s="1">
        <v>42839</v>
      </c>
      <c r="V2848" s="13">
        <f t="shared" si="397"/>
        <v>42826</v>
      </c>
      <c r="W2848" s="14">
        <f t="shared" si="398"/>
        <v>42839</v>
      </c>
      <c r="X2848" s="1" t="str">
        <f t="shared" si="399"/>
        <v>Friday</v>
      </c>
      <c r="Y2848" s="2">
        <v>0.5934490740740741</v>
      </c>
      <c r="Z2848" s="2">
        <f t="shared" si="400"/>
        <v>0.58333333333333326</v>
      </c>
      <c r="AA2848">
        <f>1</f>
        <v>1</v>
      </c>
      <c r="AB2848" s="1">
        <v>42839</v>
      </c>
      <c r="AC2848" s="13">
        <f t="shared" si="401"/>
        <v>42826</v>
      </c>
      <c r="AD2848" s="14">
        <f t="shared" si="402"/>
        <v>42839</v>
      </c>
      <c r="AE2848" s="1" t="str">
        <f t="shared" si="403"/>
        <v>Friday</v>
      </c>
      <c r="AF2848" s="2">
        <v>0.61585648148148142</v>
      </c>
      <c r="AG2848" s="2">
        <f t="shared" si="404"/>
        <v>0.625</v>
      </c>
      <c r="AH2848" t="s">
        <v>25</v>
      </c>
    </row>
    <row r="2849" spans="1:34" x14ac:dyDescent="0.25">
      <c r="A2849">
        <v>1578925</v>
      </c>
      <c r="B2849" t="s">
        <v>54</v>
      </c>
      <c r="E2849">
        <v>53132</v>
      </c>
      <c r="F2849" t="s">
        <v>20</v>
      </c>
      <c r="G2849" t="s">
        <v>55</v>
      </c>
      <c r="H2849">
        <v>5429</v>
      </c>
      <c r="I2849" t="s">
        <v>53</v>
      </c>
      <c r="J2849">
        <f>VLOOKUP(I2849,Key!$A$1:$C$73,2,FALSE)</f>
        <v>43.04824</v>
      </c>
      <c r="K2849">
        <f>VLOOKUP(I2849,Key!$A$1:$C$73,3,FALSE)</f>
        <v>-87.904970000000006</v>
      </c>
      <c r="L2849" t="s">
        <v>84</v>
      </c>
      <c r="M2849">
        <f>VLOOKUP(L2849,Key!$A$1:$C$73,2,FALSE)</f>
        <v>43.040154000000001</v>
      </c>
      <c r="N2849">
        <f>VLOOKUP(L2849,Key!$A$1:$C$73,3,FALSE)</f>
        <v>-87.932113000000001</v>
      </c>
      <c r="O2849">
        <v>58</v>
      </c>
      <c r="P2849">
        <v>3</v>
      </c>
      <c r="Q2849">
        <v>8.6999999999999993</v>
      </c>
      <c r="R2849">
        <v>8.3000000000000007</v>
      </c>
      <c r="S2849">
        <v>348</v>
      </c>
      <c r="T2849">
        <f t="shared" si="396"/>
        <v>-1</v>
      </c>
      <c r="U2849" s="1">
        <v>42839</v>
      </c>
      <c r="V2849" s="13">
        <f t="shared" si="397"/>
        <v>42826</v>
      </c>
      <c r="W2849" s="14">
        <f t="shared" si="398"/>
        <v>42839</v>
      </c>
      <c r="X2849" s="1" t="str">
        <f t="shared" si="399"/>
        <v>Friday</v>
      </c>
      <c r="Y2849" s="2">
        <v>0.60623842592592592</v>
      </c>
      <c r="Z2849" s="2">
        <f t="shared" si="400"/>
        <v>0.625</v>
      </c>
      <c r="AA2849">
        <f>1</f>
        <v>1</v>
      </c>
      <c r="AB2849" s="1">
        <v>42839</v>
      </c>
      <c r="AC2849" s="13">
        <f t="shared" si="401"/>
        <v>42826</v>
      </c>
      <c r="AD2849" s="14">
        <f t="shared" si="402"/>
        <v>42839</v>
      </c>
      <c r="AE2849" s="1" t="str">
        <f t="shared" si="403"/>
        <v>Friday</v>
      </c>
      <c r="AF2849" s="2">
        <v>0.64626157407407414</v>
      </c>
      <c r="AG2849" s="2">
        <f t="shared" si="404"/>
        <v>0.66666666666666663</v>
      </c>
      <c r="AH2849" t="s">
        <v>23</v>
      </c>
    </row>
    <row r="2850" spans="1:34" x14ac:dyDescent="0.25">
      <c r="A2850">
        <v>1578881</v>
      </c>
      <c r="B2850" t="s">
        <v>54</v>
      </c>
      <c r="E2850">
        <v>53024</v>
      </c>
      <c r="F2850" t="s">
        <v>20</v>
      </c>
      <c r="G2850" t="s">
        <v>55</v>
      </c>
      <c r="H2850">
        <v>11145</v>
      </c>
      <c r="I2850" t="s">
        <v>61</v>
      </c>
      <c r="J2850">
        <f>VLOOKUP(I2850,Key!$A$1:$C$73,2,FALSE)</f>
        <v>43.060786</v>
      </c>
      <c r="K2850">
        <f>VLOOKUP(I2850,Key!$A$1:$C$73,3,FALSE)</f>
        <v>-87.883825999999999</v>
      </c>
      <c r="L2850" t="s">
        <v>21</v>
      </c>
      <c r="M2850">
        <f>VLOOKUP(L2850,Key!$A$1:$C$73,2,FALSE)</f>
        <v>43.074890000000003</v>
      </c>
      <c r="N2850">
        <f>VLOOKUP(L2850,Key!$A$1:$C$73,3,FALSE)</f>
        <v>-87.882810000000006</v>
      </c>
      <c r="O2850">
        <v>11</v>
      </c>
      <c r="P2850">
        <v>0</v>
      </c>
      <c r="Q2850">
        <v>1.7</v>
      </c>
      <c r="R2850">
        <v>1.6</v>
      </c>
      <c r="S2850">
        <v>66</v>
      </c>
      <c r="T2850">
        <f t="shared" si="396"/>
        <v>-1</v>
      </c>
      <c r="U2850" s="1">
        <v>42839</v>
      </c>
      <c r="V2850" s="13">
        <f t="shared" si="397"/>
        <v>42826</v>
      </c>
      <c r="W2850" s="14">
        <f t="shared" si="398"/>
        <v>42839</v>
      </c>
      <c r="X2850" s="1" t="str">
        <f t="shared" si="399"/>
        <v>Friday</v>
      </c>
      <c r="Y2850" s="2">
        <v>0.61798611111111112</v>
      </c>
      <c r="Z2850" s="2">
        <f t="shared" si="400"/>
        <v>0.625</v>
      </c>
      <c r="AA2850">
        <f>1</f>
        <v>1</v>
      </c>
      <c r="AB2850" s="1">
        <v>42839</v>
      </c>
      <c r="AC2850" s="13">
        <f t="shared" si="401"/>
        <v>42826</v>
      </c>
      <c r="AD2850" s="14">
        <f t="shared" si="402"/>
        <v>42839</v>
      </c>
      <c r="AE2850" s="1" t="str">
        <f t="shared" si="403"/>
        <v>Friday</v>
      </c>
      <c r="AF2850" s="2">
        <v>0.62510416666666668</v>
      </c>
      <c r="AG2850" s="2">
        <f t="shared" si="404"/>
        <v>0.625</v>
      </c>
      <c r="AH2850" t="s">
        <v>23</v>
      </c>
    </row>
    <row r="2851" spans="1:34" x14ac:dyDescent="0.25">
      <c r="A2851">
        <v>1579178</v>
      </c>
      <c r="B2851" t="s">
        <v>54</v>
      </c>
      <c r="E2851">
        <v>32819</v>
      </c>
      <c r="F2851" t="s">
        <v>20</v>
      </c>
      <c r="G2851" t="s">
        <v>55</v>
      </c>
      <c r="H2851">
        <v>5586</v>
      </c>
      <c r="I2851" t="s">
        <v>81</v>
      </c>
      <c r="J2851">
        <f>VLOOKUP(I2851,Key!$A$1:$C$73,2,FALSE)</f>
        <v>43.058010000000003</v>
      </c>
      <c r="K2851">
        <f>VLOOKUP(I2851,Key!$A$1:$C$73,3,FALSE)</f>
        <v>-87.877300000000005</v>
      </c>
      <c r="L2851" t="s">
        <v>81</v>
      </c>
      <c r="M2851">
        <f>VLOOKUP(L2851,Key!$A$1:$C$73,2,FALSE)</f>
        <v>43.058010000000003</v>
      </c>
      <c r="N2851">
        <f>VLOOKUP(L2851,Key!$A$1:$C$73,3,FALSE)</f>
        <v>-87.877300000000005</v>
      </c>
      <c r="O2851">
        <v>93</v>
      </c>
      <c r="P2851">
        <v>6</v>
      </c>
      <c r="Q2851">
        <v>14</v>
      </c>
      <c r="R2851">
        <v>13.3</v>
      </c>
      <c r="S2851">
        <v>558</v>
      </c>
      <c r="T2851">
        <f t="shared" si="396"/>
        <v>-1</v>
      </c>
      <c r="U2851" s="1">
        <v>42839</v>
      </c>
      <c r="V2851" s="13">
        <f t="shared" si="397"/>
        <v>42826</v>
      </c>
      <c r="W2851" s="14">
        <f t="shared" si="398"/>
        <v>42839</v>
      </c>
      <c r="X2851" s="1" t="str">
        <f t="shared" si="399"/>
        <v>Friday</v>
      </c>
      <c r="Y2851" s="2">
        <v>0.62048611111111118</v>
      </c>
      <c r="Z2851" s="2">
        <f t="shared" si="400"/>
        <v>0.625</v>
      </c>
      <c r="AA2851">
        <f>1</f>
        <v>1</v>
      </c>
      <c r="AB2851" s="1">
        <v>42839</v>
      </c>
      <c r="AC2851" s="13">
        <f t="shared" si="401"/>
        <v>42826</v>
      </c>
      <c r="AD2851" s="14">
        <f t="shared" si="402"/>
        <v>42839</v>
      </c>
      <c r="AE2851" s="1" t="str">
        <f t="shared" si="403"/>
        <v>Friday</v>
      </c>
      <c r="AF2851" s="2">
        <v>0.68482638888888892</v>
      </c>
      <c r="AG2851" s="2">
        <f t="shared" si="404"/>
        <v>0.66666666666666663</v>
      </c>
      <c r="AH2851" t="s">
        <v>25</v>
      </c>
    </row>
    <row r="2852" spans="1:34" x14ac:dyDescent="0.25">
      <c r="A2852">
        <v>1578835</v>
      </c>
      <c r="B2852" t="s">
        <v>54</v>
      </c>
      <c r="E2852">
        <v>15241</v>
      </c>
      <c r="F2852" t="s">
        <v>20</v>
      </c>
      <c r="G2852" t="s">
        <v>55</v>
      </c>
      <c r="H2852">
        <v>5435</v>
      </c>
      <c r="I2852" t="s">
        <v>48</v>
      </c>
      <c r="J2852">
        <f>VLOOKUP(I2852,Key!$A$1:$C$73,2,FALSE)</f>
        <v>43.031320000000001</v>
      </c>
      <c r="K2852">
        <f>VLOOKUP(I2852,Key!$A$1:$C$73,3,FALSE)</f>
        <v>-87.904259999999994</v>
      </c>
      <c r="L2852" t="s">
        <v>84</v>
      </c>
      <c r="M2852">
        <f>VLOOKUP(L2852,Key!$A$1:$C$73,2,FALSE)</f>
        <v>43.040154000000001</v>
      </c>
      <c r="N2852">
        <f>VLOOKUP(L2852,Key!$A$1:$C$73,3,FALSE)</f>
        <v>-87.932113000000001</v>
      </c>
      <c r="O2852">
        <v>104</v>
      </c>
      <c r="P2852">
        <v>9</v>
      </c>
      <c r="Q2852">
        <v>15.6</v>
      </c>
      <c r="R2852">
        <v>14.8</v>
      </c>
      <c r="S2852">
        <v>624</v>
      </c>
      <c r="T2852">
        <f t="shared" si="396"/>
        <v>-1</v>
      </c>
      <c r="U2852" s="1">
        <v>42839</v>
      </c>
      <c r="V2852" s="13">
        <f t="shared" si="397"/>
        <v>42826</v>
      </c>
      <c r="W2852" s="14">
        <f t="shared" si="398"/>
        <v>42839</v>
      </c>
      <c r="X2852" s="1" t="str">
        <f t="shared" si="399"/>
        <v>Friday</v>
      </c>
      <c r="Y2852" s="2">
        <v>0.62387731481481479</v>
      </c>
      <c r="Z2852" s="2">
        <f t="shared" si="400"/>
        <v>0.625</v>
      </c>
      <c r="AA2852">
        <f>1</f>
        <v>1</v>
      </c>
      <c r="AB2852" s="1">
        <v>42839</v>
      </c>
      <c r="AC2852" s="13">
        <f t="shared" si="401"/>
        <v>42826</v>
      </c>
      <c r="AD2852" s="14">
        <f t="shared" si="402"/>
        <v>42839</v>
      </c>
      <c r="AE2852" s="1" t="str">
        <f t="shared" si="403"/>
        <v>Friday</v>
      </c>
      <c r="AF2852" s="2">
        <v>0.69627314814814811</v>
      </c>
      <c r="AG2852" s="2">
        <f t="shared" si="404"/>
        <v>0.70833333333333326</v>
      </c>
      <c r="AH2852" t="s">
        <v>23</v>
      </c>
    </row>
    <row r="2853" spans="1:34" x14ac:dyDescent="0.25">
      <c r="A2853">
        <v>1579262</v>
      </c>
      <c r="B2853" t="s">
        <v>54</v>
      </c>
      <c r="E2853">
        <v>53212</v>
      </c>
      <c r="F2853" t="s">
        <v>20</v>
      </c>
      <c r="G2853" t="s">
        <v>55</v>
      </c>
      <c r="H2853">
        <v>17</v>
      </c>
      <c r="I2853" t="s">
        <v>81</v>
      </c>
      <c r="J2853">
        <f>VLOOKUP(I2853,Key!$A$1:$C$73,2,FALSE)</f>
        <v>43.058010000000003</v>
      </c>
      <c r="K2853">
        <f>VLOOKUP(I2853,Key!$A$1:$C$73,3,FALSE)</f>
        <v>-87.877300000000005</v>
      </c>
      <c r="L2853" t="s">
        <v>59</v>
      </c>
      <c r="M2853">
        <f>VLOOKUP(L2853,Key!$A$1:$C$73,2,FALSE)</f>
        <v>43.056539999999998</v>
      </c>
      <c r="N2853">
        <f>VLOOKUP(L2853,Key!$A$1:$C$73,3,FALSE)</f>
        <v>-87.914370000000005</v>
      </c>
      <c r="O2853">
        <v>24</v>
      </c>
      <c r="P2853">
        <v>0</v>
      </c>
      <c r="Q2853">
        <v>3.6</v>
      </c>
      <c r="R2853">
        <v>3.4</v>
      </c>
      <c r="S2853">
        <v>144</v>
      </c>
      <c r="T2853">
        <f t="shared" si="396"/>
        <v>-1</v>
      </c>
      <c r="U2853" s="1">
        <v>42839</v>
      </c>
      <c r="V2853" s="13">
        <f t="shared" si="397"/>
        <v>42826</v>
      </c>
      <c r="W2853" s="14">
        <f t="shared" si="398"/>
        <v>42839</v>
      </c>
      <c r="X2853" s="1" t="str">
        <f t="shared" si="399"/>
        <v>Friday</v>
      </c>
      <c r="Y2853" s="2">
        <v>0.64001157407407405</v>
      </c>
      <c r="Z2853" s="2">
        <f t="shared" si="400"/>
        <v>0.625</v>
      </c>
      <c r="AA2853">
        <f>1</f>
        <v>1</v>
      </c>
      <c r="AB2853" s="1">
        <v>42839</v>
      </c>
      <c r="AC2853" s="13">
        <f t="shared" si="401"/>
        <v>42826</v>
      </c>
      <c r="AD2853" s="14">
        <f t="shared" si="402"/>
        <v>42839</v>
      </c>
      <c r="AE2853" s="1" t="str">
        <f t="shared" si="403"/>
        <v>Friday</v>
      </c>
      <c r="AF2853" s="2">
        <v>0.6566319444444445</v>
      </c>
      <c r="AG2853" s="2">
        <f t="shared" si="404"/>
        <v>0.66666666666666663</v>
      </c>
      <c r="AH2853" t="s">
        <v>23</v>
      </c>
    </row>
    <row r="2854" spans="1:34" x14ac:dyDescent="0.25">
      <c r="A2854">
        <v>1579001</v>
      </c>
      <c r="B2854" t="s">
        <v>54</v>
      </c>
      <c r="E2854">
        <v>53202</v>
      </c>
      <c r="F2854" t="s">
        <v>20</v>
      </c>
      <c r="G2854" t="s">
        <v>55</v>
      </c>
      <c r="H2854">
        <v>5568</v>
      </c>
      <c r="I2854" t="s">
        <v>68</v>
      </c>
      <c r="J2854">
        <f>VLOOKUP(I2854,Key!$A$1:$C$73,2,FALSE)</f>
        <v>43.026470000000003</v>
      </c>
      <c r="K2854">
        <f>VLOOKUP(I2854,Key!$A$1:$C$73,3,FALSE)</f>
        <v>-87.918040000000005</v>
      </c>
      <c r="L2854" t="s">
        <v>76</v>
      </c>
      <c r="M2854">
        <f>VLOOKUP(L2854,Key!$A$1:$C$73,2,FALSE)</f>
        <v>43.02948</v>
      </c>
      <c r="N2854">
        <f>VLOOKUP(L2854,Key!$A$1:$C$73,3,FALSE)</f>
        <v>-87.912819999999996</v>
      </c>
      <c r="O2854">
        <v>6</v>
      </c>
      <c r="P2854">
        <v>0</v>
      </c>
      <c r="Q2854">
        <v>0.9</v>
      </c>
      <c r="R2854">
        <v>0.9</v>
      </c>
      <c r="S2854">
        <v>36</v>
      </c>
      <c r="T2854">
        <f t="shared" si="396"/>
        <v>-1</v>
      </c>
      <c r="U2854" s="1">
        <v>42839</v>
      </c>
      <c r="V2854" s="13">
        <f t="shared" si="397"/>
        <v>42826</v>
      </c>
      <c r="W2854" s="14">
        <f t="shared" si="398"/>
        <v>42839</v>
      </c>
      <c r="X2854" s="1" t="str">
        <f t="shared" si="399"/>
        <v>Friday</v>
      </c>
      <c r="Y2854" s="2">
        <v>0.65202546296296293</v>
      </c>
      <c r="Z2854" s="2">
        <f t="shared" si="400"/>
        <v>0.66666666666666663</v>
      </c>
      <c r="AA2854">
        <f>1</f>
        <v>1</v>
      </c>
      <c r="AB2854" s="1">
        <v>42839</v>
      </c>
      <c r="AC2854" s="13">
        <f t="shared" si="401"/>
        <v>42826</v>
      </c>
      <c r="AD2854" s="14">
        <f t="shared" si="402"/>
        <v>42839</v>
      </c>
      <c r="AE2854" s="1" t="str">
        <f t="shared" si="403"/>
        <v>Friday</v>
      </c>
      <c r="AF2854" s="2">
        <v>0.65606481481481482</v>
      </c>
      <c r="AG2854" s="2">
        <f t="shared" si="404"/>
        <v>0.66666666666666663</v>
      </c>
      <c r="AH2854" t="s">
        <v>23</v>
      </c>
    </row>
    <row r="2855" spans="1:34" x14ac:dyDescent="0.25">
      <c r="A2855">
        <v>1579326</v>
      </c>
      <c r="B2855" t="s">
        <v>54</v>
      </c>
      <c r="F2855" t="s">
        <v>20</v>
      </c>
      <c r="G2855" t="s">
        <v>55</v>
      </c>
      <c r="H2855">
        <v>100</v>
      </c>
      <c r="I2855" t="s">
        <v>44</v>
      </c>
      <c r="J2855">
        <f>VLOOKUP(I2855,Key!$A$1:$C$73,2,FALSE)</f>
        <v>43.03886</v>
      </c>
      <c r="K2855">
        <f>VLOOKUP(I2855,Key!$A$1:$C$73,3,FALSE)</f>
        <v>-87.902720000000002</v>
      </c>
      <c r="L2855" t="s">
        <v>56</v>
      </c>
      <c r="M2855">
        <f>VLOOKUP(L2855,Key!$A$1:$C$73,2,FALSE)</f>
        <v>43.004728999999998</v>
      </c>
      <c r="N2855">
        <f>VLOOKUP(L2855,Key!$A$1:$C$73,3,FALSE)</f>
        <v>-87.905463999999995</v>
      </c>
      <c r="O2855">
        <v>17</v>
      </c>
      <c r="P2855">
        <v>0</v>
      </c>
      <c r="Q2855">
        <v>2.6</v>
      </c>
      <c r="R2855">
        <v>2.4</v>
      </c>
      <c r="S2855">
        <v>102</v>
      </c>
      <c r="T2855">
        <f t="shared" si="396"/>
        <v>-1</v>
      </c>
      <c r="U2855" s="1">
        <v>42839</v>
      </c>
      <c r="V2855" s="13">
        <f t="shared" si="397"/>
        <v>42826</v>
      </c>
      <c r="W2855" s="14">
        <f t="shared" si="398"/>
        <v>42839</v>
      </c>
      <c r="X2855" s="1" t="str">
        <f t="shared" si="399"/>
        <v>Friday</v>
      </c>
      <c r="Y2855" s="2">
        <v>0.66317129629629623</v>
      </c>
      <c r="Z2855" s="2">
        <f t="shared" si="400"/>
        <v>0.66666666666666663</v>
      </c>
      <c r="AA2855">
        <f>1</f>
        <v>1</v>
      </c>
      <c r="AB2855" s="1">
        <v>42839</v>
      </c>
      <c r="AC2855" s="13">
        <f t="shared" si="401"/>
        <v>42826</v>
      </c>
      <c r="AD2855" s="14">
        <f t="shared" si="402"/>
        <v>42839</v>
      </c>
      <c r="AE2855" s="1" t="str">
        <f t="shared" si="403"/>
        <v>Friday</v>
      </c>
      <c r="AF2855" s="2">
        <v>0.6746875</v>
      </c>
      <c r="AG2855" s="2">
        <f t="shared" si="404"/>
        <v>0.66666666666666663</v>
      </c>
      <c r="AH2855" t="s">
        <v>23</v>
      </c>
    </row>
    <row r="2856" spans="1:34" x14ac:dyDescent="0.25">
      <c r="A2856">
        <v>1579354</v>
      </c>
      <c r="B2856" t="s">
        <v>54</v>
      </c>
      <c r="E2856">
        <v>53189</v>
      </c>
      <c r="F2856" t="s">
        <v>20</v>
      </c>
      <c r="G2856" t="s">
        <v>55</v>
      </c>
      <c r="H2856">
        <v>237</v>
      </c>
      <c r="I2856" t="s">
        <v>81</v>
      </c>
      <c r="J2856">
        <f>VLOOKUP(I2856,Key!$A$1:$C$73,2,FALSE)</f>
        <v>43.058010000000003</v>
      </c>
      <c r="K2856">
        <f>VLOOKUP(I2856,Key!$A$1:$C$73,3,FALSE)</f>
        <v>-87.877300000000005</v>
      </c>
      <c r="L2856" t="s">
        <v>81</v>
      </c>
      <c r="M2856">
        <f>VLOOKUP(L2856,Key!$A$1:$C$73,2,FALSE)</f>
        <v>43.058010000000003</v>
      </c>
      <c r="N2856">
        <f>VLOOKUP(L2856,Key!$A$1:$C$73,3,FALSE)</f>
        <v>-87.877300000000005</v>
      </c>
      <c r="O2856">
        <v>49</v>
      </c>
      <c r="P2856">
        <v>3</v>
      </c>
      <c r="Q2856">
        <v>7.4</v>
      </c>
      <c r="R2856">
        <v>7</v>
      </c>
      <c r="S2856">
        <v>294</v>
      </c>
      <c r="T2856">
        <f t="shared" si="396"/>
        <v>-1</v>
      </c>
      <c r="U2856" s="1">
        <v>42839</v>
      </c>
      <c r="V2856" s="13">
        <f t="shared" si="397"/>
        <v>42826</v>
      </c>
      <c r="W2856" s="14">
        <f t="shared" si="398"/>
        <v>42839</v>
      </c>
      <c r="X2856" s="1" t="str">
        <f t="shared" si="399"/>
        <v>Friday</v>
      </c>
      <c r="Y2856" s="2">
        <v>0.67329861111111111</v>
      </c>
      <c r="Z2856" s="2">
        <f t="shared" si="400"/>
        <v>0.66666666666666663</v>
      </c>
      <c r="AA2856">
        <f>1</f>
        <v>1</v>
      </c>
      <c r="AB2856" s="1">
        <v>42839</v>
      </c>
      <c r="AC2856" s="13">
        <f t="shared" si="401"/>
        <v>42826</v>
      </c>
      <c r="AD2856" s="14">
        <f t="shared" si="402"/>
        <v>42839</v>
      </c>
      <c r="AE2856" s="1" t="str">
        <f t="shared" si="403"/>
        <v>Friday</v>
      </c>
      <c r="AF2856" s="2">
        <v>0.70747685185185183</v>
      </c>
      <c r="AG2856" s="2">
        <f t="shared" si="404"/>
        <v>0.70833333333333326</v>
      </c>
      <c r="AH2856" t="s">
        <v>25</v>
      </c>
    </row>
    <row r="2857" spans="1:34" x14ac:dyDescent="0.25">
      <c r="A2857">
        <v>1579354</v>
      </c>
      <c r="B2857" t="s">
        <v>54</v>
      </c>
      <c r="E2857">
        <v>53189</v>
      </c>
      <c r="F2857" t="s">
        <v>20</v>
      </c>
      <c r="G2857" t="s">
        <v>55</v>
      </c>
      <c r="H2857">
        <v>11134</v>
      </c>
      <c r="I2857" t="s">
        <v>81</v>
      </c>
      <c r="J2857">
        <f>VLOOKUP(I2857,Key!$A$1:$C$73,2,FALSE)</f>
        <v>43.058010000000003</v>
      </c>
      <c r="K2857">
        <f>VLOOKUP(I2857,Key!$A$1:$C$73,3,FALSE)</f>
        <v>-87.877300000000005</v>
      </c>
      <c r="L2857" t="s">
        <v>81</v>
      </c>
      <c r="M2857">
        <f>VLOOKUP(L2857,Key!$A$1:$C$73,2,FALSE)</f>
        <v>43.058010000000003</v>
      </c>
      <c r="N2857">
        <f>VLOOKUP(L2857,Key!$A$1:$C$73,3,FALSE)</f>
        <v>-87.877300000000005</v>
      </c>
      <c r="O2857">
        <v>48</v>
      </c>
      <c r="P2857">
        <v>3</v>
      </c>
      <c r="Q2857">
        <v>7.2</v>
      </c>
      <c r="R2857">
        <v>6.8</v>
      </c>
      <c r="S2857">
        <v>288</v>
      </c>
      <c r="T2857">
        <f t="shared" si="396"/>
        <v>-1</v>
      </c>
      <c r="U2857" s="1">
        <v>42839</v>
      </c>
      <c r="V2857" s="13">
        <f t="shared" si="397"/>
        <v>42826</v>
      </c>
      <c r="W2857" s="14">
        <f t="shared" si="398"/>
        <v>42839</v>
      </c>
      <c r="X2857" s="1" t="str">
        <f t="shared" si="399"/>
        <v>Friday</v>
      </c>
      <c r="Y2857" s="2">
        <v>0.67415509259259254</v>
      </c>
      <c r="Z2857" s="2">
        <f t="shared" si="400"/>
        <v>0.66666666666666663</v>
      </c>
      <c r="AA2857">
        <f>1</f>
        <v>1</v>
      </c>
      <c r="AB2857" s="1">
        <v>42839</v>
      </c>
      <c r="AC2857" s="13">
        <f t="shared" si="401"/>
        <v>42826</v>
      </c>
      <c r="AD2857" s="14">
        <f t="shared" si="402"/>
        <v>42839</v>
      </c>
      <c r="AE2857" s="1" t="str">
        <f t="shared" si="403"/>
        <v>Friday</v>
      </c>
      <c r="AF2857" s="2">
        <v>0.70718749999999997</v>
      </c>
      <c r="AG2857" s="2">
        <f t="shared" si="404"/>
        <v>0.70833333333333326</v>
      </c>
      <c r="AH2857" t="s">
        <v>25</v>
      </c>
    </row>
    <row r="2858" spans="1:34" x14ac:dyDescent="0.25">
      <c r="A2858">
        <v>1579371</v>
      </c>
      <c r="B2858" t="s">
        <v>54</v>
      </c>
      <c r="E2858">
        <v>53209</v>
      </c>
      <c r="F2858" t="s">
        <v>20</v>
      </c>
      <c r="G2858" t="s">
        <v>55</v>
      </c>
      <c r="H2858">
        <v>23</v>
      </c>
      <c r="I2858" t="s">
        <v>40</v>
      </c>
      <c r="J2858">
        <f>VLOOKUP(I2858,Key!$A$1:$C$73,2,FALSE)</f>
        <v>43.06033</v>
      </c>
      <c r="K2858">
        <f>VLOOKUP(I2858,Key!$A$1:$C$73,3,FALSE)</f>
        <v>-87.89546</v>
      </c>
      <c r="L2858" t="s">
        <v>40</v>
      </c>
      <c r="M2858">
        <f>VLOOKUP(L2858,Key!$A$1:$C$73,2,FALSE)</f>
        <v>43.06033</v>
      </c>
      <c r="N2858">
        <f>VLOOKUP(L2858,Key!$A$1:$C$73,3,FALSE)</f>
        <v>-87.89546</v>
      </c>
      <c r="O2858">
        <v>46</v>
      </c>
      <c r="P2858">
        <v>3</v>
      </c>
      <c r="Q2858">
        <v>6.9</v>
      </c>
      <c r="R2858">
        <v>6.6</v>
      </c>
      <c r="S2858">
        <v>276</v>
      </c>
      <c r="T2858">
        <f t="shared" si="396"/>
        <v>-1</v>
      </c>
      <c r="U2858" s="1">
        <v>42839</v>
      </c>
      <c r="V2858" s="13">
        <f t="shared" si="397"/>
        <v>42826</v>
      </c>
      <c r="W2858" s="14">
        <f t="shared" si="398"/>
        <v>42839</v>
      </c>
      <c r="X2858" s="1" t="str">
        <f t="shared" si="399"/>
        <v>Friday</v>
      </c>
      <c r="Y2858" s="2">
        <v>0.67969907407407415</v>
      </c>
      <c r="Z2858" s="2">
        <f t="shared" si="400"/>
        <v>0.66666666666666663</v>
      </c>
      <c r="AA2858">
        <f>1</f>
        <v>1</v>
      </c>
      <c r="AB2858" s="1">
        <v>42839</v>
      </c>
      <c r="AC2858" s="13">
        <f t="shared" si="401"/>
        <v>42826</v>
      </c>
      <c r="AD2858" s="14">
        <f t="shared" si="402"/>
        <v>42839</v>
      </c>
      <c r="AE2858" s="1" t="str">
        <f t="shared" si="403"/>
        <v>Friday</v>
      </c>
      <c r="AF2858" s="2">
        <v>0.71118055555555548</v>
      </c>
      <c r="AG2858" s="2">
        <f t="shared" si="404"/>
        <v>0.70833333333333326</v>
      </c>
      <c r="AH2858" t="s">
        <v>25</v>
      </c>
    </row>
    <row r="2859" spans="1:34" x14ac:dyDescent="0.25">
      <c r="A2859">
        <v>1579376</v>
      </c>
      <c r="B2859" t="s">
        <v>54</v>
      </c>
      <c r="E2859">
        <v>84770</v>
      </c>
      <c r="F2859" t="s">
        <v>20</v>
      </c>
      <c r="G2859" t="s">
        <v>55</v>
      </c>
      <c r="H2859">
        <v>13</v>
      </c>
      <c r="I2859" t="s">
        <v>57</v>
      </c>
      <c r="J2859">
        <f>VLOOKUP(I2859,Key!$A$1:$C$73,2,FALSE)</f>
        <v>43.03913</v>
      </c>
      <c r="K2859">
        <f>VLOOKUP(I2859,Key!$A$1:$C$73,3,FALSE)</f>
        <v>-87.916150000000002</v>
      </c>
      <c r="L2859" t="s">
        <v>57</v>
      </c>
      <c r="M2859">
        <f>VLOOKUP(L2859,Key!$A$1:$C$73,2,FALSE)</f>
        <v>43.03913</v>
      </c>
      <c r="N2859">
        <f>VLOOKUP(L2859,Key!$A$1:$C$73,3,FALSE)</f>
        <v>-87.916150000000002</v>
      </c>
      <c r="O2859">
        <v>27</v>
      </c>
      <c r="P2859">
        <v>0</v>
      </c>
      <c r="Q2859">
        <v>4.0999999999999996</v>
      </c>
      <c r="R2859">
        <v>3.8</v>
      </c>
      <c r="S2859">
        <v>162</v>
      </c>
      <c r="T2859">
        <f t="shared" si="396"/>
        <v>-1</v>
      </c>
      <c r="U2859" s="1">
        <v>42839</v>
      </c>
      <c r="V2859" s="13">
        <f t="shared" si="397"/>
        <v>42826</v>
      </c>
      <c r="W2859" s="14">
        <f t="shared" si="398"/>
        <v>42839</v>
      </c>
      <c r="X2859" s="1" t="str">
        <f t="shared" si="399"/>
        <v>Friday</v>
      </c>
      <c r="Y2859" s="2">
        <v>0.68076388888888895</v>
      </c>
      <c r="Z2859" s="2">
        <f t="shared" si="400"/>
        <v>0.66666666666666663</v>
      </c>
      <c r="AA2859">
        <f>1</f>
        <v>1</v>
      </c>
      <c r="AB2859" s="1">
        <v>42839</v>
      </c>
      <c r="AC2859" s="13">
        <f t="shared" si="401"/>
        <v>42826</v>
      </c>
      <c r="AD2859" s="14">
        <f t="shared" si="402"/>
        <v>42839</v>
      </c>
      <c r="AE2859" s="1" t="str">
        <f t="shared" si="403"/>
        <v>Friday</v>
      </c>
      <c r="AF2859" s="2">
        <v>0.6993287037037037</v>
      </c>
      <c r="AG2859" s="2">
        <f t="shared" si="404"/>
        <v>0.70833333333333326</v>
      </c>
      <c r="AH2859" t="s">
        <v>25</v>
      </c>
    </row>
    <row r="2860" spans="1:34" x14ac:dyDescent="0.25">
      <c r="A2860">
        <v>1579451</v>
      </c>
      <c r="B2860" t="s">
        <v>54</v>
      </c>
      <c r="F2860" t="s">
        <v>20</v>
      </c>
      <c r="G2860" t="s">
        <v>55</v>
      </c>
      <c r="H2860">
        <v>5572</v>
      </c>
      <c r="I2860" t="s">
        <v>61</v>
      </c>
      <c r="J2860">
        <f>VLOOKUP(I2860,Key!$A$1:$C$73,2,FALSE)</f>
        <v>43.060786</v>
      </c>
      <c r="K2860">
        <f>VLOOKUP(I2860,Key!$A$1:$C$73,3,FALSE)</f>
        <v>-87.883825999999999</v>
      </c>
      <c r="L2860" t="s">
        <v>64</v>
      </c>
      <c r="M2860">
        <f>VLOOKUP(L2860,Key!$A$1:$C$73,2,FALSE)</f>
        <v>43.069021999999997</v>
      </c>
      <c r="N2860">
        <f>VLOOKUP(L2860,Key!$A$1:$C$73,3,FALSE)</f>
        <v>-87.887940999999998</v>
      </c>
      <c r="O2860">
        <v>8</v>
      </c>
      <c r="P2860">
        <v>0</v>
      </c>
      <c r="Q2860">
        <v>1.2</v>
      </c>
      <c r="R2860">
        <v>1.1000000000000001</v>
      </c>
      <c r="S2860">
        <v>48</v>
      </c>
      <c r="T2860">
        <f t="shared" si="396"/>
        <v>-1</v>
      </c>
      <c r="U2860" s="1">
        <v>42839</v>
      </c>
      <c r="V2860" s="13">
        <f t="shared" si="397"/>
        <v>42826</v>
      </c>
      <c r="W2860" s="14">
        <f t="shared" si="398"/>
        <v>42839</v>
      </c>
      <c r="X2860" s="1" t="str">
        <f t="shared" si="399"/>
        <v>Friday</v>
      </c>
      <c r="Y2860" s="2">
        <v>0.70777777777777784</v>
      </c>
      <c r="Z2860" s="2">
        <f t="shared" si="400"/>
        <v>0.70833333333333326</v>
      </c>
      <c r="AA2860">
        <f>1</f>
        <v>1</v>
      </c>
      <c r="AB2860" s="1">
        <v>42839</v>
      </c>
      <c r="AC2860" s="13">
        <f t="shared" si="401"/>
        <v>42826</v>
      </c>
      <c r="AD2860" s="14">
        <f t="shared" si="402"/>
        <v>42839</v>
      </c>
      <c r="AE2860" s="1" t="str">
        <f t="shared" si="403"/>
        <v>Friday</v>
      </c>
      <c r="AF2860" s="2">
        <v>0.71324074074074073</v>
      </c>
      <c r="AG2860" s="2">
        <f t="shared" si="404"/>
        <v>0.70833333333333326</v>
      </c>
      <c r="AH2860" t="s">
        <v>23</v>
      </c>
    </row>
    <row r="2861" spans="1:34" x14ac:dyDescent="0.25">
      <c r="A2861">
        <v>1579491</v>
      </c>
      <c r="B2861" t="s">
        <v>54</v>
      </c>
      <c r="E2861">
        <v>53211</v>
      </c>
      <c r="F2861" t="s">
        <v>20</v>
      </c>
      <c r="G2861" t="s">
        <v>55</v>
      </c>
      <c r="H2861">
        <v>5491</v>
      </c>
      <c r="I2861" t="s">
        <v>77</v>
      </c>
      <c r="J2861">
        <f>VLOOKUP(I2861,Key!$A$1:$C$73,2,FALSE)</f>
        <v>43.036900000000003</v>
      </c>
      <c r="K2861">
        <f>VLOOKUP(I2861,Key!$A$1:$C$73,3,FALSE)</f>
        <v>-87.89667</v>
      </c>
      <c r="L2861" t="s">
        <v>21</v>
      </c>
      <c r="M2861">
        <f>VLOOKUP(L2861,Key!$A$1:$C$73,2,FALSE)</f>
        <v>43.074890000000003</v>
      </c>
      <c r="N2861">
        <f>VLOOKUP(L2861,Key!$A$1:$C$73,3,FALSE)</f>
        <v>-87.882810000000006</v>
      </c>
      <c r="O2861">
        <v>36</v>
      </c>
      <c r="P2861">
        <v>3</v>
      </c>
      <c r="Q2861">
        <v>5.4</v>
      </c>
      <c r="R2861">
        <v>5.0999999999999996</v>
      </c>
      <c r="S2861">
        <v>216</v>
      </c>
      <c r="T2861">
        <f t="shared" si="396"/>
        <v>-1</v>
      </c>
      <c r="U2861" s="1">
        <v>42839</v>
      </c>
      <c r="V2861" s="13">
        <f t="shared" si="397"/>
        <v>42826</v>
      </c>
      <c r="W2861" s="14">
        <f t="shared" si="398"/>
        <v>42839</v>
      </c>
      <c r="X2861" s="1" t="str">
        <f t="shared" si="399"/>
        <v>Friday</v>
      </c>
      <c r="Y2861" s="2">
        <v>0.72112268518518519</v>
      </c>
      <c r="Z2861" s="2">
        <f t="shared" si="400"/>
        <v>0.70833333333333326</v>
      </c>
      <c r="AA2861">
        <f>1</f>
        <v>1</v>
      </c>
      <c r="AB2861" s="1">
        <v>42839</v>
      </c>
      <c r="AC2861" s="13">
        <f t="shared" si="401"/>
        <v>42826</v>
      </c>
      <c r="AD2861" s="14">
        <f t="shared" si="402"/>
        <v>42839</v>
      </c>
      <c r="AE2861" s="1" t="str">
        <f t="shared" si="403"/>
        <v>Friday</v>
      </c>
      <c r="AF2861" s="2">
        <v>0.74616898148148147</v>
      </c>
      <c r="AG2861" s="2">
        <f t="shared" si="404"/>
        <v>0.75</v>
      </c>
      <c r="AH2861" t="s">
        <v>23</v>
      </c>
    </row>
    <row r="2862" spans="1:34" x14ac:dyDescent="0.25">
      <c r="A2862">
        <v>1579566</v>
      </c>
      <c r="B2862" t="s">
        <v>54</v>
      </c>
      <c r="E2862">
        <v>53208</v>
      </c>
      <c r="F2862" t="s">
        <v>20</v>
      </c>
      <c r="G2862" t="s">
        <v>55</v>
      </c>
      <c r="H2862">
        <v>291</v>
      </c>
      <c r="I2862" t="s">
        <v>61</v>
      </c>
      <c r="J2862">
        <f>VLOOKUP(I2862,Key!$A$1:$C$73,2,FALSE)</f>
        <v>43.060786</v>
      </c>
      <c r="K2862">
        <f>VLOOKUP(I2862,Key!$A$1:$C$73,3,FALSE)</f>
        <v>-87.883825999999999</v>
      </c>
      <c r="L2862" t="s">
        <v>36</v>
      </c>
      <c r="M2862">
        <f>VLOOKUP(L2862,Key!$A$1:$C$73,2,FALSE)</f>
        <v>43.03519</v>
      </c>
      <c r="N2862">
        <f>VLOOKUP(L2862,Key!$A$1:$C$73,3,FALSE)</f>
        <v>-87.907390000000007</v>
      </c>
      <c r="O2862">
        <v>30</v>
      </c>
      <c r="P2862">
        <v>0</v>
      </c>
      <c r="Q2862">
        <v>4.5</v>
      </c>
      <c r="R2862">
        <v>4.3</v>
      </c>
      <c r="S2862">
        <v>180</v>
      </c>
      <c r="T2862">
        <f t="shared" si="396"/>
        <v>-1</v>
      </c>
      <c r="U2862" s="1">
        <v>42839</v>
      </c>
      <c r="V2862" s="13">
        <f t="shared" si="397"/>
        <v>42826</v>
      </c>
      <c r="W2862" s="14">
        <f t="shared" si="398"/>
        <v>42839</v>
      </c>
      <c r="X2862" s="1" t="str">
        <f t="shared" si="399"/>
        <v>Friday</v>
      </c>
      <c r="Y2862" s="2">
        <v>0.74305555555555547</v>
      </c>
      <c r="Z2862" s="2">
        <f t="shared" si="400"/>
        <v>0.75</v>
      </c>
      <c r="AA2862">
        <f>1</f>
        <v>1</v>
      </c>
      <c r="AB2862" s="1">
        <v>42839</v>
      </c>
      <c r="AC2862" s="13">
        <f t="shared" si="401"/>
        <v>42826</v>
      </c>
      <c r="AD2862" s="14">
        <f t="shared" si="402"/>
        <v>42839</v>
      </c>
      <c r="AE2862" s="1" t="str">
        <f t="shared" si="403"/>
        <v>Friday</v>
      </c>
      <c r="AF2862" s="2">
        <v>0.76417824074074081</v>
      </c>
      <c r="AG2862" s="2">
        <f t="shared" si="404"/>
        <v>0.75</v>
      </c>
      <c r="AH2862" t="s">
        <v>23</v>
      </c>
    </row>
    <row r="2863" spans="1:34" x14ac:dyDescent="0.25">
      <c r="A2863">
        <v>1580262</v>
      </c>
      <c r="B2863" t="s">
        <v>54</v>
      </c>
      <c r="E2863">
        <v>53122</v>
      </c>
      <c r="F2863" t="s">
        <v>20</v>
      </c>
      <c r="G2863" t="s">
        <v>55</v>
      </c>
      <c r="H2863">
        <v>5504</v>
      </c>
      <c r="I2863" t="s">
        <v>91</v>
      </c>
      <c r="J2863">
        <f>VLOOKUP(I2863,Key!$A$1:$C$73,2,FALSE)</f>
        <v>43.048609999999996</v>
      </c>
      <c r="K2863">
        <f>VLOOKUP(I2863,Key!$A$1:$C$73,3,FALSE)</f>
        <v>-88.008480000000006</v>
      </c>
      <c r="L2863" t="s">
        <v>33</v>
      </c>
      <c r="M2863">
        <f>VLOOKUP(L2863,Key!$A$1:$C$73,2,FALSE)</f>
        <v>43.045712999999999</v>
      </c>
      <c r="N2863">
        <f>VLOOKUP(L2863,Key!$A$1:$C$73,3,FALSE)</f>
        <v>-87.899756999999994</v>
      </c>
      <c r="O2863">
        <v>108</v>
      </c>
      <c r="P2863">
        <v>9</v>
      </c>
      <c r="Q2863">
        <v>16.2</v>
      </c>
      <c r="R2863">
        <v>15.4</v>
      </c>
      <c r="S2863">
        <v>648</v>
      </c>
      <c r="T2863">
        <f t="shared" si="396"/>
        <v>-1</v>
      </c>
      <c r="U2863" s="1">
        <v>42840</v>
      </c>
      <c r="V2863" s="13">
        <f t="shared" si="397"/>
        <v>42826</v>
      </c>
      <c r="W2863" s="14">
        <f t="shared" si="398"/>
        <v>42840</v>
      </c>
      <c r="X2863" s="1" t="str">
        <f t="shared" si="399"/>
        <v>Saturday</v>
      </c>
      <c r="Y2863" s="2">
        <v>0.29554398148148148</v>
      </c>
      <c r="Z2863" s="2">
        <f t="shared" si="400"/>
        <v>0.29166666666666663</v>
      </c>
      <c r="AA2863">
        <f>1</f>
        <v>1</v>
      </c>
      <c r="AB2863" s="1">
        <v>42840</v>
      </c>
      <c r="AC2863" s="13">
        <f t="shared" si="401"/>
        <v>42826</v>
      </c>
      <c r="AD2863" s="14">
        <f t="shared" si="402"/>
        <v>42840</v>
      </c>
      <c r="AE2863" s="1" t="str">
        <f t="shared" si="403"/>
        <v>Saturday</v>
      </c>
      <c r="AF2863" s="2">
        <v>0.37016203703703704</v>
      </c>
      <c r="AG2863" s="2">
        <f t="shared" si="404"/>
        <v>0.375</v>
      </c>
      <c r="AH2863" t="s">
        <v>23</v>
      </c>
    </row>
    <row r="2864" spans="1:34" x14ac:dyDescent="0.25">
      <c r="A2864">
        <v>1371452</v>
      </c>
      <c r="B2864" t="s">
        <v>54</v>
      </c>
      <c r="E2864">
        <v>53202</v>
      </c>
      <c r="F2864" t="s">
        <v>20</v>
      </c>
      <c r="G2864" t="s">
        <v>55</v>
      </c>
      <c r="H2864">
        <v>5511</v>
      </c>
      <c r="I2864" t="s">
        <v>24</v>
      </c>
      <c r="J2864">
        <f>VLOOKUP(I2864,Key!$A$1:$C$73,2,FALSE)</f>
        <v>43.074655999999997</v>
      </c>
      <c r="K2864">
        <f>VLOOKUP(I2864,Key!$A$1:$C$73,3,FALSE)</f>
        <v>-87.889011999999994</v>
      </c>
      <c r="L2864" t="s">
        <v>22</v>
      </c>
      <c r="M2864">
        <f>VLOOKUP(L2864,Key!$A$1:$C$73,2,FALSE)</f>
        <v>43.058619999999998</v>
      </c>
      <c r="N2864">
        <f>VLOOKUP(L2864,Key!$A$1:$C$73,3,FALSE)</f>
        <v>-87.885319999999993</v>
      </c>
      <c r="O2864">
        <v>9</v>
      </c>
      <c r="P2864">
        <v>0</v>
      </c>
      <c r="Q2864">
        <v>1.4</v>
      </c>
      <c r="R2864">
        <v>1.3</v>
      </c>
      <c r="S2864">
        <v>54</v>
      </c>
      <c r="T2864">
        <f t="shared" si="396"/>
        <v>-1</v>
      </c>
      <c r="U2864" s="1">
        <v>42840</v>
      </c>
      <c r="V2864" s="13">
        <f t="shared" si="397"/>
        <v>42826</v>
      </c>
      <c r="W2864" s="14">
        <f t="shared" si="398"/>
        <v>42840</v>
      </c>
      <c r="X2864" s="1" t="str">
        <f t="shared" si="399"/>
        <v>Saturday</v>
      </c>
      <c r="Y2864" s="2">
        <v>0.31331018518518522</v>
      </c>
      <c r="Z2864" s="2">
        <f t="shared" si="400"/>
        <v>0.33333333333333331</v>
      </c>
      <c r="AA2864">
        <f>1</f>
        <v>1</v>
      </c>
      <c r="AB2864" s="1">
        <v>42840</v>
      </c>
      <c r="AC2864" s="13">
        <f t="shared" si="401"/>
        <v>42826</v>
      </c>
      <c r="AD2864" s="14">
        <f t="shared" si="402"/>
        <v>42840</v>
      </c>
      <c r="AE2864" s="1" t="str">
        <f t="shared" si="403"/>
        <v>Saturday</v>
      </c>
      <c r="AF2864" s="2">
        <v>0.31960648148148146</v>
      </c>
      <c r="AG2864" s="2">
        <f t="shared" si="404"/>
        <v>0.33333333333333331</v>
      </c>
      <c r="AH2864" t="s">
        <v>23</v>
      </c>
    </row>
    <row r="2865" spans="1:34" x14ac:dyDescent="0.25">
      <c r="A2865">
        <v>1571598</v>
      </c>
      <c r="B2865" t="s">
        <v>54</v>
      </c>
      <c r="E2865">
        <v>53206</v>
      </c>
      <c r="F2865" t="s">
        <v>20</v>
      </c>
      <c r="G2865" t="s">
        <v>55</v>
      </c>
      <c r="H2865">
        <v>316</v>
      </c>
      <c r="I2865" t="s">
        <v>89</v>
      </c>
      <c r="J2865">
        <f>VLOOKUP(I2865,Key!$A$1:$C$73,2,FALSE)</f>
        <v>43.060155999999999</v>
      </c>
      <c r="K2865">
        <f>VLOOKUP(I2865,Key!$A$1:$C$73,3,FALSE)</f>
        <v>-87.881258000000003</v>
      </c>
      <c r="L2865" t="s">
        <v>81</v>
      </c>
      <c r="M2865">
        <f>VLOOKUP(L2865,Key!$A$1:$C$73,2,FALSE)</f>
        <v>43.058010000000003</v>
      </c>
      <c r="N2865">
        <f>VLOOKUP(L2865,Key!$A$1:$C$73,3,FALSE)</f>
        <v>-87.877300000000005</v>
      </c>
      <c r="O2865">
        <v>77</v>
      </c>
      <c r="P2865">
        <v>6</v>
      </c>
      <c r="Q2865">
        <v>11.6</v>
      </c>
      <c r="R2865">
        <v>11</v>
      </c>
      <c r="S2865">
        <v>462</v>
      </c>
      <c r="T2865">
        <f t="shared" si="396"/>
        <v>-1</v>
      </c>
      <c r="U2865" s="1">
        <v>42840</v>
      </c>
      <c r="V2865" s="13">
        <f t="shared" si="397"/>
        <v>42826</v>
      </c>
      <c r="W2865" s="14">
        <f t="shared" si="398"/>
        <v>42840</v>
      </c>
      <c r="X2865" s="1" t="str">
        <f t="shared" si="399"/>
        <v>Saturday</v>
      </c>
      <c r="Y2865" s="2">
        <v>0.36258101851851854</v>
      </c>
      <c r="Z2865" s="2">
        <f t="shared" si="400"/>
        <v>0.375</v>
      </c>
      <c r="AA2865">
        <f>1</f>
        <v>1</v>
      </c>
      <c r="AB2865" s="1">
        <v>42840</v>
      </c>
      <c r="AC2865" s="13">
        <f t="shared" si="401"/>
        <v>42826</v>
      </c>
      <c r="AD2865" s="14">
        <f t="shared" si="402"/>
        <v>42840</v>
      </c>
      <c r="AE2865" s="1" t="str">
        <f t="shared" si="403"/>
        <v>Saturday</v>
      </c>
      <c r="AF2865" s="2">
        <v>0.41626157407407405</v>
      </c>
      <c r="AG2865" s="2">
        <f t="shared" si="404"/>
        <v>0.41666666666666663</v>
      </c>
      <c r="AH2865" t="s">
        <v>23</v>
      </c>
    </row>
    <row r="2866" spans="1:34" x14ac:dyDescent="0.25">
      <c r="A2866">
        <v>1580482</v>
      </c>
      <c r="B2866" t="s">
        <v>54</v>
      </c>
      <c r="E2866">
        <v>53043</v>
      </c>
      <c r="F2866" t="s">
        <v>20</v>
      </c>
      <c r="G2866" t="s">
        <v>55</v>
      </c>
      <c r="H2866">
        <v>5520</v>
      </c>
      <c r="I2866" t="s">
        <v>33</v>
      </c>
      <c r="J2866">
        <f>VLOOKUP(I2866,Key!$A$1:$C$73,2,FALSE)</f>
        <v>43.045712999999999</v>
      </c>
      <c r="K2866">
        <f>VLOOKUP(I2866,Key!$A$1:$C$73,3,FALSE)</f>
        <v>-87.899756999999994</v>
      </c>
      <c r="L2866" t="s">
        <v>36</v>
      </c>
      <c r="M2866">
        <f>VLOOKUP(L2866,Key!$A$1:$C$73,2,FALSE)</f>
        <v>43.03519</v>
      </c>
      <c r="N2866">
        <f>VLOOKUP(L2866,Key!$A$1:$C$73,3,FALSE)</f>
        <v>-87.907390000000007</v>
      </c>
      <c r="O2866">
        <v>121</v>
      </c>
      <c r="P2866">
        <v>9</v>
      </c>
      <c r="Q2866">
        <v>18</v>
      </c>
      <c r="R2866">
        <v>17.100000000000001</v>
      </c>
      <c r="S2866">
        <v>720</v>
      </c>
      <c r="T2866">
        <f t="shared" si="396"/>
        <v>-1</v>
      </c>
      <c r="U2866" s="1">
        <v>42840</v>
      </c>
      <c r="V2866" s="13">
        <f t="shared" si="397"/>
        <v>42826</v>
      </c>
      <c r="W2866" s="14">
        <f t="shared" si="398"/>
        <v>42840</v>
      </c>
      <c r="X2866" s="1" t="str">
        <f t="shared" si="399"/>
        <v>Saturday</v>
      </c>
      <c r="Y2866" s="2">
        <v>0.43023148148148144</v>
      </c>
      <c r="Z2866" s="2">
        <f t="shared" si="400"/>
        <v>0.41666666666666663</v>
      </c>
      <c r="AA2866">
        <f>1</f>
        <v>1</v>
      </c>
      <c r="AB2866" s="1">
        <v>42840</v>
      </c>
      <c r="AC2866" s="13">
        <f t="shared" si="401"/>
        <v>42826</v>
      </c>
      <c r="AD2866" s="14">
        <f t="shared" si="402"/>
        <v>42840</v>
      </c>
      <c r="AE2866" s="1" t="str">
        <f t="shared" si="403"/>
        <v>Saturday</v>
      </c>
      <c r="AF2866" s="2">
        <v>0.51422453703703697</v>
      </c>
      <c r="AG2866" s="2">
        <f t="shared" si="404"/>
        <v>0.5</v>
      </c>
      <c r="AH2866" t="s">
        <v>23</v>
      </c>
    </row>
    <row r="2867" spans="1:34" x14ac:dyDescent="0.25">
      <c r="A2867">
        <v>1580519</v>
      </c>
      <c r="B2867" t="s">
        <v>54</v>
      </c>
      <c r="E2867">
        <v>60035</v>
      </c>
      <c r="F2867" t="s">
        <v>20</v>
      </c>
      <c r="G2867" t="s">
        <v>55</v>
      </c>
      <c r="H2867">
        <v>274</v>
      </c>
      <c r="I2867" t="s">
        <v>67</v>
      </c>
      <c r="J2867">
        <f>VLOOKUP(I2867,Key!$A$1:$C$73,2,FALSE)</f>
        <v>43.05847</v>
      </c>
      <c r="K2867">
        <f>VLOOKUP(I2867,Key!$A$1:$C$73,3,FALSE)</f>
        <v>-87.898079999999993</v>
      </c>
      <c r="L2867" t="s">
        <v>77</v>
      </c>
      <c r="M2867">
        <f>VLOOKUP(L2867,Key!$A$1:$C$73,2,FALSE)</f>
        <v>43.036900000000003</v>
      </c>
      <c r="N2867">
        <f>VLOOKUP(L2867,Key!$A$1:$C$73,3,FALSE)</f>
        <v>-87.89667</v>
      </c>
      <c r="O2867">
        <v>24</v>
      </c>
      <c r="P2867">
        <v>0</v>
      </c>
      <c r="Q2867">
        <v>3.6</v>
      </c>
      <c r="R2867">
        <v>3.4</v>
      </c>
      <c r="S2867">
        <v>144</v>
      </c>
      <c r="T2867">
        <f t="shared" si="396"/>
        <v>-1</v>
      </c>
      <c r="U2867" s="1">
        <v>42840</v>
      </c>
      <c r="V2867" s="13">
        <f t="shared" si="397"/>
        <v>42826</v>
      </c>
      <c r="W2867" s="14">
        <f t="shared" si="398"/>
        <v>42840</v>
      </c>
      <c r="X2867" s="1" t="str">
        <f t="shared" si="399"/>
        <v>Saturday</v>
      </c>
      <c r="Y2867" s="2">
        <v>0.43555555555555553</v>
      </c>
      <c r="Z2867" s="2">
        <f t="shared" si="400"/>
        <v>0.41666666666666663</v>
      </c>
      <c r="AA2867">
        <f>1</f>
        <v>1</v>
      </c>
      <c r="AB2867" s="1">
        <v>42840</v>
      </c>
      <c r="AC2867" s="13">
        <f t="shared" si="401"/>
        <v>42826</v>
      </c>
      <c r="AD2867" s="14">
        <f t="shared" si="402"/>
        <v>42840</v>
      </c>
      <c r="AE2867" s="1" t="str">
        <f t="shared" si="403"/>
        <v>Saturday</v>
      </c>
      <c r="AF2867" s="2">
        <v>0.45261574074074074</v>
      </c>
      <c r="AG2867" s="2">
        <f t="shared" si="404"/>
        <v>0.45833333333333331</v>
      </c>
      <c r="AH2867" t="s">
        <v>23</v>
      </c>
    </row>
    <row r="2868" spans="1:34" x14ac:dyDescent="0.25">
      <c r="A2868">
        <v>1580562</v>
      </c>
      <c r="B2868" t="s">
        <v>54</v>
      </c>
      <c r="E2868">
        <v>51234</v>
      </c>
      <c r="F2868" t="s">
        <v>20</v>
      </c>
      <c r="G2868" t="s">
        <v>55</v>
      </c>
      <c r="H2868">
        <v>11049</v>
      </c>
      <c r="I2868" t="s">
        <v>85</v>
      </c>
      <c r="J2868">
        <f>VLOOKUP(I2868,Key!$A$1:$C$73,2,FALSE)</f>
        <v>43.053040000000003</v>
      </c>
      <c r="K2868">
        <f>VLOOKUP(I2868,Key!$A$1:$C$73,3,FALSE)</f>
        <v>-87.897660000000002</v>
      </c>
      <c r="L2868" t="s">
        <v>85</v>
      </c>
      <c r="M2868">
        <f>VLOOKUP(L2868,Key!$A$1:$C$73,2,FALSE)</f>
        <v>43.053040000000003</v>
      </c>
      <c r="N2868">
        <f>VLOOKUP(L2868,Key!$A$1:$C$73,3,FALSE)</f>
        <v>-87.897660000000002</v>
      </c>
      <c r="O2868">
        <v>259</v>
      </c>
      <c r="P2868">
        <v>27</v>
      </c>
      <c r="Q2868">
        <v>18</v>
      </c>
      <c r="R2868">
        <v>17.100000000000001</v>
      </c>
      <c r="S2868">
        <v>720</v>
      </c>
      <c r="T2868">
        <f t="shared" si="396"/>
        <v>-1</v>
      </c>
      <c r="U2868" s="1">
        <v>42840</v>
      </c>
      <c r="V2868" s="13">
        <f t="shared" si="397"/>
        <v>42826</v>
      </c>
      <c r="W2868" s="14">
        <f t="shared" si="398"/>
        <v>42840</v>
      </c>
      <c r="X2868" s="1" t="str">
        <f t="shared" si="399"/>
        <v>Saturday</v>
      </c>
      <c r="Y2868" s="2">
        <v>0.44368055555555558</v>
      </c>
      <c r="Z2868" s="2">
        <f t="shared" si="400"/>
        <v>0.45833333333333331</v>
      </c>
      <c r="AA2868">
        <f>1</f>
        <v>1</v>
      </c>
      <c r="AB2868" s="1">
        <v>42840</v>
      </c>
      <c r="AC2868" s="13">
        <f t="shared" si="401"/>
        <v>42826</v>
      </c>
      <c r="AD2868" s="14">
        <f t="shared" si="402"/>
        <v>42840</v>
      </c>
      <c r="AE2868" s="1" t="str">
        <f t="shared" si="403"/>
        <v>Saturday</v>
      </c>
      <c r="AF2868" s="2">
        <v>0.6232523148148148</v>
      </c>
      <c r="AG2868" s="2">
        <f t="shared" si="404"/>
        <v>0.625</v>
      </c>
      <c r="AH2868" t="s">
        <v>25</v>
      </c>
    </row>
    <row r="2869" spans="1:34" x14ac:dyDescent="0.25">
      <c r="A2869">
        <v>1580562</v>
      </c>
      <c r="B2869" t="s">
        <v>54</v>
      </c>
      <c r="E2869">
        <v>51234</v>
      </c>
      <c r="F2869" t="s">
        <v>20</v>
      </c>
      <c r="G2869" t="s">
        <v>55</v>
      </c>
      <c r="H2869">
        <v>5529</v>
      </c>
      <c r="I2869" t="s">
        <v>85</v>
      </c>
      <c r="J2869">
        <f>VLOOKUP(I2869,Key!$A$1:$C$73,2,FALSE)</f>
        <v>43.053040000000003</v>
      </c>
      <c r="K2869">
        <f>VLOOKUP(I2869,Key!$A$1:$C$73,3,FALSE)</f>
        <v>-87.897660000000002</v>
      </c>
      <c r="L2869" t="s">
        <v>77</v>
      </c>
      <c r="M2869">
        <f>VLOOKUP(L2869,Key!$A$1:$C$73,2,FALSE)</f>
        <v>43.036900000000003</v>
      </c>
      <c r="N2869">
        <f>VLOOKUP(L2869,Key!$A$1:$C$73,3,FALSE)</f>
        <v>-87.89667</v>
      </c>
      <c r="O2869">
        <v>24</v>
      </c>
      <c r="P2869">
        <v>0</v>
      </c>
      <c r="Q2869">
        <v>3.6</v>
      </c>
      <c r="R2869">
        <v>3.4</v>
      </c>
      <c r="S2869">
        <v>144</v>
      </c>
      <c r="T2869">
        <f t="shared" si="396"/>
        <v>-1</v>
      </c>
      <c r="U2869" s="1">
        <v>42840</v>
      </c>
      <c r="V2869" s="13">
        <f t="shared" si="397"/>
        <v>42826</v>
      </c>
      <c r="W2869" s="14">
        <f t="shared" si="398"/>
        <v>42840</v>
      </c>
      <c r="X2869" s="1" t="str">
        <f t="shared" si="399"/>
        <v>Saturday</v>
      </c>
      <c r="Y2869" s="2">
        <v>0.44435185185185189</v>
      </c>
      <c r="Z2869" s="2">
        <f t="shared" si="400"/>
        <v>0.45833333333333331</v>
      </c>
      <c r="AA2869">
        <f>1</f>
        <v>1</v>
      </c>
      <c r="AB2869" s="1">
        <v>42840</v>
      </c>
      <c r="AC2869" s="13">
        <f t="shared" si="401"/>
        <v>42826</v>
      </c>
      <c r="AD2869" s="14">
        <f t="shared" si="402"/>
        <v>42840</v>
      </c>
      <c r="AE2869" s="1" t="str">
        <f t="shared" si="403"/>
        <v>Saturday</v>
      </c>
      <c r="AF2869" s="2">
        <v>0.46097222222222217</v>
      </c>
      <c r="AG2869" s="2">
        <f t="shared" si="404"/>
        <v>0.45833333333333331</v>
      </c>
      <c r="AH2869" t="s">
        <v>23</v>
      </c>
    </row>
    <row r="2870" spans="1:34" x14ac:dyDescent="0.25">
      <c r="A2870">
        <v>1580578</v>
      </c>
      <c r="B2870" t="s">
        <v>54</v>
      </c>
      <c r="E2870">
        <v>53045</v>
      </c>
      <c r="F2870" t="s">
        <v>20</v>
      </c>
      <c r="G2870" t="s">
        <v>55</v>
      </c>
      <c r="H2870">
        <v>11079</v>
      </c>
      <c r="I2870" t="s">
        <v>77</v>
      </c>
      <c r="J2870">
        <f>VLOOKUP(I2870,Key!$A$1:$C$73,2,FALSE)</f>
        <v>43.036900000000003</v>
      </c>
      <c r="K2870">
        <f>VLOOKUP(I2870,Key!$A$1:$C$73,3,FALSE)</f>
        <v>-87.89667</v>
      </c>
      <c r="L2870" t="s">
        <v>77</v>
      </c>
      <c r="M2870">
        <f>VLOOKUP(L2870,Key!$A$1:$C$73,2,FALSE)</f>
        <v>43.036900000000003</v>
      </c>
      <c r="N2870">
        <f>VLOOKUP(L2870,Key!$A$1:$C$73,3,FALSE)</f>
        <v>-87.89667</v>
      </c>
      <c r="O2870">
        <v>51</v>
      </c>
      <c r="P2870">
        <v>3</v>
      </c>
      <c r="Q2870">
        <v>7.7</v>
      </c>
      <c r="R2870">
        <v>7.3</v>
      </c>
      <c r="S2870">
        <v>306</v>
      </c>
      <c r="T2870">
        <f t="shared" si="396"/>
        <v>-1</v>
      </c>
      <c r="U2870" s="1">
        <v>42840</v>
      </c>
      <c r="V2870" s="13">
        <f t="shared" si="397"/>
        <v>42826</v>
      </c>
      <c r="W2870" s="14">
        <f t="shared" si="398"/>
        <v>42840</v>
      </c>
      <c r="X2870" s="1" t="str">
        <f t="shared" si="399"/>
        <v>Saturday</v>
      </c>
      <c r="Y2870" s="2">
        <v>0.44449074074074074</v>
      </c>
      <c r="Z2870" s="2">
        <f t="shared" si="400"/>
        <v>0.45833333333333331</v>
      </c>
      <c r="AA2870">
        <f>1</f>
        <v>1</v>
      </c>
      <c r="AB2870" s="1">
        <v>42840</v>
      </c>
      <c r="AC2870" s="13">
        <f t="shared" si="401"/>
        <v>42826</v>
      </c>
      <c r="AD2870" s="14">
        <f t="shared" si="402"/>
        <v>42840</v>
      </c>
      <c r="AE2870" s="1" t="str">
        <f t="shared" si="403"/>
        <v>Saturday</v>
      </c>
      <c r="AF2870" s="2">
        <v>0.48031249999999998</v>
      </c>
      <c r="AG2870" s="2">
        <f t="shared" si="404"/>
        <v>0.5</v>
      </c>
      <c r="AH2870" t="s">
        <v>25</v>
      </c>
    </row>
    <row r="2871" spans="1:34" x14ac:dyDescent="0.25">
      <c r="A2871">
        <v>1580601</v>
      </c>
      <c r="B2871" t="s">
        <v>54</v>
      </c>
      <c r="E2871">
        <v>53207</v>
      </c>
      <c r="F2871" t="s">
        <v>20</v>
      </c>
      <c r="G2871" t="s">
        <v>55</v>
      </c>
      <c r="H2871">
        <v>100</v>
      </c>
      <c r="I2871" t="s">
        <v>56</v>
      </c>
      <c r="J2871">
        <f>VLOOKUP(I2871,Key!$A$1:$C$73,2,FALSE)</f>
        <v>43.004728999999998</v>
      </c>
      <c r="K2871">
        <f>VLOOKUP(I2871,Key!$A$1:$C$73,3,FALSE)</f>
        <v>-87.905463999999995</v>
      </c>
      <c r="L2871" t="s">
        <v>39</v>
      </c>
      <c r="M2871">
        <f>VLOOKUP(L2871,Key!$A$1:$C$73,2,FALSE)</f>
        <v>43.031480000000002</v>
      </c>
      <c r="N2871">
        <f>VLOOKUP(L2871,Key!$A$1:$C$73,3,FALSE)</f>
        <v>-87.908169999999998</v>
      </c>
      <c r="O2871">
        <v>15</v>
      </c>
      <c r="P2871">
        <v>0</v>
      </c>
      <c r="Q2871">
        <v>2.2999999999999998</v>
      </c>
      <c r="R2871">
        <v>2.1</v>
      </c>
      <c r="S2871">
        <v>90</v>
      </c>
      <c r="T2871">
        <f t="shared" si="396"/>
        <v>-1</v>
      </c>
      <c r="U2871" s="1">
        <v>42840</v>
      </c>
      <c r="V2871" s="13">
        <f t="shared" si="397"/>
        <v>42826</v>
      </c>
      <c r="W2871" s="14">
        <f t="shared" si="398"/>
        <v>42840</v>
      </c>
      <c r="X2871" s="1" t="str">
        <f t="shared" si="399"/>
        <v>Saturday</v>
      </c>
      <c r="Y2871" s="2">
        <v>0.44741898148148151</v>
      </c>
      <c r="Z2871" s="2">
        <f t="shared" si="400"/>
        <v>0.45833333333333331</v>
      </c>
      <c r="AA2871">
        <f>1</f>
        <v>1</v>
      </c>
      <c r="AB2871" s="1">
        <v>42840</v>
      </c>
      <c r="AC2871" s="13">
        <f t="shared" si="401"/>
        <v>42826</v>
      </c>
      <c r="AD2871" s="14">
        <f t="shared" si="402"/>
        <v>42840</v>
      </c>
      <c r="AE2871" s="1" t="str">
        <f t="shared" si="403"/>
        <v>Saturday</v>
      </c>
      <c r="AF2871" s="2">
        <v>0.45818287037037037</v>
      </c>
      <c r="AG2871" s="2">
        <f t="shared" si="404"/>
        <v>0.45833333333333331</v>
      </c>
      <c r="AH2871" t="s">
        <v>23</v>
      </c>
    </row>
    <row r="2872" spans="1:34" x14ac:dyDescent="0.25">
      <c r="A2872">
        <v>1580646</v>
      </c>
      <c r="B2872" t="s">
        <v>54</v>
      </c>
      <c r="F2872" t="s">
        <v>20</v>
      </c>
      <c r="G2872" t="s">
        <v>55</v>
      </c>
      <c r="H2872">
        <v>983</v>
      </c>
      <c r="I2872" t="s">
        <v>39</v>
      </c>
      <c r="J2872">
        <f>VLOOKUP(I2872,Key!$A$1:$C$73,2,FALSE)</f>
        <v>43.031480000000002</v>
      </c>
      <c r="K2872">
        <f>VLOOKUP(I2872,Key!$A$1:$C$73,3,FALSE)</f>
        <v>-87.908169999999998</v>
      </c>
      <c r="L2872" t="s">
        <v>39</v>
      </c>
      <c r="M2872">
        <f>VLOOKUP(L2872,Key!$A$1:$C$73,2,FALSE)</f>
        <v>43.031480000000002</v>
      </c>
      <c r="N2872">
        <f>VLOOKUP(L2872,Key!$A$1:$C$73,3,FALSE)</f>
        <v>-87.908169999999998</v>
      </c>
      <c r="O2872">
        <v>114</v>
      </c>
      <c r="P2872">
        <v>9</v>
      </c>
      <c r="Q2872">
        <v>17.100000000000001</v>
      </c>
      <c r="R2872">
        <v>16.2</v>
      </c>
      <c r="S2872">
        <v>684</v>
      </c>
      <c r="T2872">
        <f t="shared" si="396"/>
        <v>-1</v>
      </c>
      <c r="U2872" s="1">
        <v>42840</v>
      </c>
      <c r="V2872" s="13">
        <f t="shared" si="397"/>
        <v>42826</v>
      </c>
      <c r="W2872" s="14">
        <f t="shared" si="398"/>
        <v>42840</v>
      </c>
      <c r="X2872" s="1" t="str">
        <f t="shared" si="399"/>
        <v>Saturday</v>
      </c>
      <c r="Y2872" s="2">
        <v>0.45481481481481478</v>
      </c>
      <c r="Z2872" s="2">
        <f t="shared" si="400"/>
        <v>0.45833333333333331</v>
      </c>
      <c r="AA2872">
        <f>1</f>
        <v>1</v>
      </c>
      <c r="AB2872" s="1">
        <v>42840</v>
      </c>
      <c r="AC2872" s="13">
        <f t="shared" si="401"/>
        <v>42826</v>
      </c>
      <c r="AD2872" s="14">
        <f t="shared" si="402"/>
        <v>42840</v>
      </c>
      <c r="AE2872" s="1" t="str">
        <f t="shared" si="403"/>
        <v>Saturday</v>
      </c>
      <c r="AF2872" s="2">
        <v>0.53366898148148145</v>
      </c>
      <c r="AG2872" s="2">
        <f t="shared" si="404"/>
        <v>0.54166666666666663</v>
      </c>
      <c r="AH2872" t="s">
        <v>25</v>
      </c>
    </row>
    <row r="2873" spans="1:34" x14ac:dyDescent="0.25">
      <c r="A2873">
        <v>1580682</v>
      </c>
      <c r="B2873" t="s">
        <v>54</v>
      </c>
      <c r="E2873">
        <v>53211</v>
      </c>
      <c r="F2873" t="s">
        <v>20</v>
      </c>
      <c r="G2873" t="s">
        <v>55</v>
      </c>
      <c r="H2873">
        <v>139</v>
      </c>
      <c r="I2873" t="s">
        <v>87</v>
      </c>
      <c r="J2873">
        <f>VLOOKUP(I2873,Key!$A$1:$C$73,2,FALSE)</f>
        <v>43.063749000000001</v>
      </c>
      <c r="K2873">
        <f>VLOOKUP(I2873,Key!$A$1:$C$73,3,FALSE)</f>
        <v>-87.887962999999999</v>
      </c>
      <c r="L2873" t="s">
        <v>87</v>
      </c>
      <c r="M2873">
        <f>VLOOKUP(L2873,Key!$A$1:$C$73,2,FALSE)</f>
        <v>43.063749000000001</v>
      </c>
      <c r="N2873">
        <f>VLOOKUP(L2873,Key!$A$1:$C$73,3,FALSE)</f>
        <v>-87.887962999999999</v>
      </c>
      <c r="O2873">
        <v>112</v>
      </c>
      <c r="P2873">
        <v>9</v>
      </c>
      <c r="Q2873">
        <v>16.8</v>
      </c>
      <c r="R2873">
        <v>16</v>
      </c>
      <c r="S2873">
        <v>672</v>
      </c>
      <c r="T2873">
        <f t="shared" si="396"/>
        <v>-1</v>
      </c>
      <c r="U2873" s="1">
        <v>42840</v>
      </c>
      <c r="V2873" s="13">
        <f t="shared" si="397"/>
        <v>42826</v>
      </c>
      <c r="W2873" s="14">
        <f t="shared" si="398"/>
        <v>42840</v>
      </c>
      <c r="X2873" s="1" t="str">
        <f t="shared" si="399"/>
        <v>Saturday</v>
      </c>
      <c r="Y2873" s="2">
        <v>0.45914351851851848</v>
      </c>
      <c r="Z2873" s="2">
        <f t="shared" si="400"/>
        <v>0.45833333333333331</v>
      </c>
      <c r="AA2873">
        <f>1</f>
        <v>1</v>
      </c>
      <c r="AB2873" s="1">
        <v>42840</v>
      </c>
      <c r="AC2873" s="13">
        <f t="shared" si="401"/>
        <v>42826</v>
      </c>
      <c r="AD2873" s="14">
        <f t="shared" si="402"/>
        <v>42840</v>
      </c>
      <c r="AE2873" s="1" t="str">
        <f t="shared" si="403"/>
        <v>Saturday</v>
      </c>
      <c r="AF2873" s="2">
        <v>0.53696759259259264</v>
      </c>
      <c r="AG2873" s="2">
        <f t="shared" si="404"/>
        <v>0.54166666666666663</v>
      </c>
      <c r="AH2873" t="s">
        <v>25</v>
      </c>
    </row>
    <row r="2874" spans="1:34" x14ac:dyDescent="0.25">
      <c r="A2874">
        <v>1580592</v>
      </c>
      <c r="B2874" t="s">
        <v>54</v>
      </c>
      <c r="E2874">
        <v>54321</v>
      </c>
      <c r="F2874" t="s">
        <v>20</v>
      </c>
      <c r="G2874" t="s">
        <v>55</v>
      </c>
      <c r="H2874">
        <v>11105</v>
      </c>
      <c r="I2874" t="s">
        <v>77</v>
      </c>
      <c r="J2874">
        <f>VLOOKUP(I2874,Key!$A$1:$C$73,2,FALSE)</f>
        <v>43.036900000000003</v>
      </c>
      <c r="K2874">
        <f>VLOOKUP(I2874,Key!$A$1:$C$73,3,FALSE)</f>
        <v>-87.89667</v>
      </c>
      <c r="L2874" t="s">
        <v>85</v>
      </c>
      <c r="M2874">
        <f>VLOOKUP(L2874,Key!$A$1:$C$73,2,FALSE)</f>
        <v>43.053040000000003</v>
      </c>
      <c r="N2874">
        <f>VLOOKUP(L2874,Key!$A$1:$C$73,3,FALSE)</f>
        <v>-87.897660000000002</v>
      </c>
      <c r="O2874">
        <v>231</v>
      </c>
      <c r="P2874">
        <v>24</v>
      </c>
      <c r="Q2874">
        <v>18</v>
      </c>
      <c r="R2874">
        <v>17.100000000000001</v>
      </c>
      <c r="S2874">
        <v>720</v>
      </c>
      <c r="T2874">
        <f t="shared" si="396"/>
        <v>-1</v>
      </c>
      <c r="U2874" s="1">
        <v>42840</v>
      </c>
      <c r="V2874" s="13">
        <f t="shared" si="397"/>
        <v>42826</v>
      </c>
      <c r="W2874" s="14">
        <f t="shared" si="398"/>
        <v>42840</v>
      </c>
      <c r="X2874" s="1" t="str">
        <f t="shared" si="399"/>
        <v>Saturday</v>
      </c>
      <c r="Y2874" s="2">
        <v>0.46280092592592598</v>
      </c>
      <c r="Z2874" s="2">
        <f t="shared" si="400"/>
        <v>0.45833333333333331</v>
      </c>
      <c r="AA2874">
        <f>1</f>
        <v>1</v>
      </c>
      <c r="AB2874" s="1">
        <v>42840</v>
      </c>
      <c r="AC2874" s="13">
        <f t="shared" si="401"/>
        <v>42826</v>
      </c>
      <c r="AD2874" s="14">
        <f t="shared" si="402"/>
        <v>42840</v>
      </c>
      <c r="AE2874" s="1" t="str">
        <f t="shared" si="403"/>
        <v>Saturday</v>
      </c>
      <c r="AF2874" s="2">
        <v>0.62350694444444443</v>
      </c>
      <c r="AG2874" s="2">
        <f t="shared" si="404"/>
        <v>0.625</v>
      </c>
      <c r="AH2874" t="s">
        <v>23</v>
      </c>
    </row>
    <row r="2875" spans="1:34" x14ac:dyDescent="0.25">
      <c r="A2875">
        <v>1580768</v>
      </c>
      <c r="B2875" t="s">
        <v>54</v>
      </c>
      <c r="E2875">
        <v>60465</v>
      </c>
      <c r="F2875" t="s">
        <v>20</v>
      </c>
      <c r="G2875" t="s">
        <v>55</v>
      </c>
      <c r="H2875">
        <v>11046</v>
      </c>
      <c r="I2875" t="s">
        <v>62</v>
      </c>
      <c r="J2875">
        <f>VLOOKUP(I2875,Key!$A$1:$C$73,2,FALSE)</f>
        <v>43.052460000000004</v>
      </c>
      <c r="K2875">
        <f>VLOOKUP(I2875,Key!$A$1:$C$73,3,FALSE)</f>
        <v>-87.891000000000005</v>
      </c>
      <c r="L2875" t="s">
        <v>77</v>
      </c>
      <c r="M2875">
        <f>VLOOKUP(L2875,Key!$A$1:$C$73,2,FALSE)</f>
        <v>43.036900000000003</v>
      </c>
      <c r="N2875">
        <f>VLOOKUP(L2875,Key!$A$1:$C$73,3,FALSE)</f>
        <v>-87.89667</v>
      </c>
      <c r="O2875">
        <v>18</v>
      </c>
      <c r="P2875">
        <v>0</v>
      </c>
      <c r="Q2875">
        <v>2.7</v>
      </c>
      <c r="R2875">
        <v>2.6</v>
      </c>
      <c r="S2875">
        <v>108</v>
      </c>
      <c r="T2875">
        <f t="shared" si="396"/>
        <v>-1</v>
      </c>
      <c r="U2875" s="1">
        <v>42840</v>
      </c>
      <c r="V2875" s="13">
        <f t="shared" si="397"/>
        <v>42826</v>
      </c>
      <c r="W2875" s="14">
        <f t="shared" si="398"/>
        <v>42840</v>
      </c>
      <c r="X2875" s="1" t="str">
        <f t="shared" si="399"/>
        <v>Saturday</v>
      </c>
      <c r="Y2875" s="2">
        <v>0.46819444444444441</v>
      </c>
      <c r="Z2875" s="2">
        <f t="shared" si="400"/>
        <v>0.45833333333333331</v>
      </c>
      <c r="AA2875">
        <f>1</f>
        <v>1</v>
      </c>
      <c r="AB2875" s="1">
        <v>42840</v>
      </c>
      <c r="AC2875" s="13">
        <f t="shared" si="401"/>
        <v>42826</v>
      </c>
      <c r="AD2875" s="14">
        <f t="shared" si="402"/>
        <v>42840</v>
      </c>
      <c r="AE2875" s="1" t="str">
        <f t="shared" si="403"/>
        <v>Saturday</v>
      </c>
      <c r="AF2875" s="2">
        <v>0.48092592592592592</v>
      </c>
      <c r="AG2875" s="2">
        <f t="shared" si="404"/>
        <v>0.5</v>
      </c>
      <c r="AH2875" t="s">
        <v>23</v>
      </c>
    </row>
    <row r="2876" spans="1:34" x14ac:dyDescent="0.25">
      <c r="A2876">
        <v>1580806</v>
      </c>
      <c r="B2876" t="s">
        <v>54</v>
      </c>
      <c r="E2876">
        <v>53188</v>
      </c>
      <c r="F2876" t="s">
        <v>20</v>
      </c>
      <c r="G2876" t="s">
        <v>55</v>
      </c>
      <c r="H2876">
        <v>5525</v>
      </c>
      <c r="I2876" t="s">
        <v>48</v>
      </c>
      <c r="J2876">
        <f>VLOOKUP(I2876,Key!$A$1:$C$73,2,FALSE)</f>
        <v>43.031320000000001</v>
      </c>
      <c r="K2876">
        <f>VLOOKUP(I2876,Key!$A$1:$C$73,3,FALSE)</f>
        <v>-87.904259999999994</v>
      </c>
      <c r="L2876" t="s">
        <v>48</v>
      </c>
      <c r="M2876">
        <f>VLOOKUP(L2876,Key!$A$1:$C$73,2,FALSE)</f>
        <v>43.031320000000001</v>
      </c>
      <c r="N2876">
        <f>VLOOKUP(L2876,Key!$A$1:$C$73,3,FALSE)</f>
        <v>-87.904259999999994</v>
      </c>
      <c r="O2876">
        <v>73</v>
      </c>
      <c r="P2876">
        <v>6</v>
      </c>
      <c r="Q2876">
        <v>11</v>
      </c>
      <c r="R2876">
        <v>10.4</v>
      </c>
      <c r="S2876">
        <v>438</v>
      </c>
      <c r="T2876">
        <f t="shared" si="396"/>
        <v>-1</v>
      </c>
      <c r="U2876" s="1">
        <v>42840</v>
      </c>
      <c r="V2876" s="13">
        <f t="shared" si="397"/>
        <v>42826</v>
      </c>
      <c r="W2876" s="14">
        <f t="shared" si="398"/>
        <v>42840</v>
      </c>
      <c r="X2876" s="1" t="str">
        <f t="shared" si="399"/>
        <v>Saturday</v>
      </c>
      <c r="Y2876" s="2">
        <v>0.47380787037037037</v>
      </c>
      <c r="Z2876" s="2">
        <f t="shared" si="400"/>
        <v>0.45833333333333331</v>
      </c>
      <c r="AA2876">
        <f>1</f>
        <v>1</v>
      </c>
      <c r="AB2876" s="1">
        <v>42840</v>
      </c>
      <c r="AC2876" s="13">
        <f t="shared" si="401"/>
        <v>42826</v>
      </c>
      <c r="AD2876" s="14">
        <f t="shared" si="402"/>
        <v>42840</v>
      </c>
      <c r="AE2876" s="1" t="str">
        <f t="shared" si="403"/>
        <v>Saturday</v>
      </c>
      <c r="AF2876" s="2">
        <v>0.52487268518518515</v>
      </c>
      <c r="AG2876" s="2">
        <f t="shared" si="404"/>
        <v>0.54166666666666663</v>
      </c>
      <c r="AH2876" t="s">
        <v>25</v>
      </c>
    </row>
    <row r="2877" spans="1:34" x14ac:dyDescent="0.25">
      <c r="A2877">
        <v>1580882</v>
      </c>
      <c r="B2877" t="s">
        <v>54</v>
      </c>
      <c r="E2877">
        <v>53202</v>
      </c>
      <c r="F2877" t="s">
        <v>20</v>
      </c>
      <c r="G2877" t="s">
        <v>55</v>
      </c>
      <c r="H2877">
        <v>267</v>
      </c>
      <c r="I2877" t="s">
        <v>52</v>
      </c>
      <c r="J2877">
        <f>VLOOKUP(I2877,Key!$A$1:$C$73,2,FALSE)</f>
        <v>43.042490000000001</v>
      </c>
      <c r="K2877">
        <f>VLOOKUP(I2877,Key!$A$1:$C$73,3,FALSE)</f>
        <v>-87.909959999999998</v>
      </c>
      <c r="L2877" t="s">
        <v>33</v>
      </c>
      <c r="M2877">
        <f>VLOOKUP(L2877,Key!$A$1:$C$73,2,FALSE)</f>
        <v>43.045712999999999</v>
      </c>
      <c r="N2877">
        <f>VLOOKUP(L2877,Key!$A$1:$C$73,3,FALSE)</f>
        <v>-87.899756999999994</v>
      </c>
      <c r="O2877">
        <v>48</v>
      </c>
      <c r="P2877">
        <v>3</v>
      </c>
      <c r="Q2877">
        <v>7.2</v>
      </c>
      <c r="R2877">
        <v>6.8</v>
      </c>
      <c r="S2877">
        <v>288</v>
      </c>
      <c r="T2877">
        <f t="shared" si="396"/>
        <v>-1</v>
      </c>
      <c r="U2877" s="1">
        <v>42840</v>
      </c>
      <c r="V2877" s="13">
        <f t="shared" si="397"/>
        <v>42826</v>
      </c>
      <c r="W2877" s="14">
        <f t="shared" si="398"/>
        <v>42840</v>
      </c>
      <c r="X2877" s="1" t="str">
        <f t="shared" si="399"/>
        <v>Saturday</v>
      </c>
      <c r="Y2877" s="2">
        <v>0.48434027777777783</v>
      </c>
      <c r="Z2877" s="2">
        <f t="shared" si="400"/>
        <v>0.5</v>
      </c>
      <c r="AA2877">
        <f>1</f>
        <v>1</v>
      </c>
      <c r="AB2877" s="1">
        <v>42840</v>
      </c>
      <c r="AC2877" s="13">
        <f t="shared" si="401"/>
        <v>42826</v>
      </c>
      <c r="AD2877" s="14">
        <f t="shared" si="402"/>
        <v>42840</v>
      </c>
      <c r="AE2877" s="1" t="str">
        <f t="shared" si="403"/>
        <v>Saturday</v>
      </c>
      <c r="AF2877" s="2">
        <v>0.51760416666666664</v>
      </c>
      <c r="AG2877" s="2">
        <f t="shared" si="404"/>
        <v>0.5</v>
      </c>
      <c r="AH2877" t="s">
        <v>23</v>
      </c>
    </row>
    <row r="2878" spans="1:34" x14ac:dyDescent="0.25">
      <c r="A2878">
        <v>1580953</v>
      </c>
      <c r="B2878" t="s">
        <v>54</v>
      </c>
      <c r="E2878">
        <v>53202</v>
      </c>
      <c r="F2878" t="s">
        <v>20</v>
      </c>
      <c r="G2878" t="s">
        <v>55</v>
      </c>
      <c r="H2878">
        <v>11074</v>
      </c>
      <c r="I2878" t="s">
        <v>53</v>
      </c>
      <c r="J2878">
        <f>VLOOKUP(I2878,Key!$A$1:$C$73,2,FALSE)</f>
        <v>43.04824</v>
      </c>
      <c r="K2878">
        <f>VLOOKUP(I2878,Key!$A$1:$C$73,3,FALSE)</f>
        <v>-87.904970000000006</v>
      </c>
      <c r="L2878" t="s">
        <v>53</v>
      </c>
      <c r="M2878">
        <f>VLOOKUP(L2878,Key!$A$1:$C$73,2,FALSE)</f>
        <v>43.04824</v>
      </c>
      <c r="N2878">
        <f>VLOOKUP(L2878,Key!$A$1:$C$73,3,FALSE)</f>
        <v>-87.904970000000006</v>
      </c>
      <c r="O2878">
        <v>1</v>
      </c>
      <c r="P2878">
        <v>0</v>
      </c>
      <c r="Q2878">
        <v>0.2</v>
      </c>
      <c r="R2878">
        <v>0.1</v>
      </c>
      <c r="S2878">
        <v>6</v>
      </c>
      <c r="T2878">
        <f t="shared" si="396"/>
        <v>-1</v>
      </c>
      <c r="U2878" s="1">
        <v>42840</v>
      </c>
      <c r="V2878" s="13">
        <f t="shared" si="397"/>
        <v>42826</v>
      </c>
      <c r="W2878" s="14">
        <f t="shared" si="398"/>
        <v>42840</v>
      </c>
      <c r="X2878" s="1" t="str">
        <f t="shared" si="399"/>
        <v>Saturday</v>
      </c>
      <c r="Y2878" s="2">
        <v>0.49437500000000001</v>
      </c>
      <c r="Z2878" s="2">
        <f t="shared" si="400"/>
        <v>0.5</v>
      </c>
      <c r="AA2878">
        <f>1</f>
        <v>1</v>
      </c>
      <c r="AB2878" s="1">
        <v>42840</v>
      </c>
      <c r="AC2878" s="13">
        <f t="shared" si="401"/>
        <v>42826</v>
      </c>
      <c r="AD2878" s="14">
        <f t="shared" si="402"/>
        <v>42840</v>
      </c>
      <c r="AE2878" s="1" t="str">
        <f t="shared" si="403"/>
        <v>Saturday</v>
      </c>
      <c r="AF2878" s="2">
        <v>0.49467592592592591</v>
      </c>
      <c r="AG2878" s="2">
        <f t="shared" si="404"/>
        <v>0.5</v>
      </c>
      <c r="AH2878" t="s">
        <v>25</v>
      </c>
    </row>
    <row r="2879" spans="1:34" x14ac:dyDescent="0.25">
      <c r="A2879">
        <v>1580976</v>
      </c>
      <c r="B2879" t="s">
        <v>54</v>
      </c>
      <c r="E2879">
        <v>53202</v>
      </c>
      <c r="F2879" t="s">
        <v>20</v>
      </c>
      <c r="G2879" t="s">
        <v>55</v>
      </c>
      <c r="H2879">
        <v>976</v>
      </c>
      <c r="I2879" t="s">
        <v>44</v>
      </c>
      <c r="J2879">
        <f>VLOOKUP(I2879,Key!$A$1:$C$73,2,FALSE)</f>
        <v>43.03886</v>
      </c>
      <c r="K2879">
        <f>VLOOKUP(I2879,Key!$A$1:$C$73,3,FALSE)</f>
        <v>-87.902720000000002</v>
      </c>
      <c r="L2879" t="s">
        <v>22</v>
      </c>
      <c r="M2879">
        <f>VLOOKUP(L2879,Key!$A$1:$C$73,2,FALSE)</f>
        <v>43.058619999999998</v>
      </c>
      <c r="N2879">
        <f>VLOOKUP(L2879,Key!$A$1:$C$73,3,FALSE)</f>
        <v>-87.885319999999993</v>
      </c>
      <c r="O2879">
        <v>29</v>
      </c>
      <c r="P2879">
        <v>0</v>
      </c>
      <c r="Q2879">
        <v>4.4000000000000004</v>
      </c>
      <c r="R2879">
        <v>4.0999999999999996</v>
      </c>
      <c r="S2879">
        <v>174</v>
      </c>
      <c r="T2879">
        <f t="shared" si="396"/>
        <v>-1</v>
      </c>
      <c r="U2879" s="1">
        <v>42840</v>
      </c>
      <c r="V2879" s="13">
        <f t="shared" si="397"/>
        <v>42826</v>
      </c>
      <c r="W2879" s="14">
        <f t="shared" si="398"/>
        <v>42840</v>
      </c>
      <c r="X2879" s="1" t="str">
        <f t="shared" si="399"/>
        <v>Saturday</v>
      </c>
      <c r="Y2879" s="2">
        <v>0.49700231481481483</v>
      </c>
      <c r="Z2879" s="2">
        <f t="shared" si="400"/>
        <v>0.5</v>
      </c>
      <c r="AA2879">
        <f>1</f>
        <v>1</v>
      </c>
      <c r="AB2879" s="1">
        <v>42840</v>
      </c>
      <c r="AC2879" s="13">
        <f t="shared" si="401"/>
        <v>42826</v>
      </c>
      <c r="AD2879" s="14">
        <f t="shared" si="402"/>
        <v>42840</v>
      </c>
      <c r="AE2879" s="1" t="str">
        <f t="shared" si="403"/>
        <v>Saturday</v>
      </c>
      <c r="AF2879" s="2">
        <v>0.51732638888888893</v>
      </c>
      <c r="AG2879" s="2">
        <f t="shared" si="404"/>
        <v>0.5</v>
      </c>
      <c r="AH2879" t="s">
        <v>23</v>
      </c>
    </row>
    <row r="2880" spans="1:34" x14ac:dyDescent="0.25">
      <c r="A2880">
        <v>1510789</v>
      </c>
      <c r="B2880" t="s">
        <v>54</v>
      </c>
      <c r="E2880">
        <v>53221</v>
      </c>
      <c r="F2880" t="s">
        <v>20</v>
      </c>
      <c r="G2880" t="s">
        <v>55</v>
      </c>
      <c r="H2880">
        <v>315</v>
      </c>
      <c r="I2880" t="s">
        <v>77</v>
      </c>
      <c r="J2880">
        <f>VLOOKUP(I2880,Key!$A$1:$C$73,2,FALSE)</f>
        <v>43.036900000000003</v>
      </c>
      <c r="K2880">
        <f>VLOOKUP(I2880,Key!$A$1:$C$73,3,FALSE)</f>
        <v>-87.89667</v>
      </c>
      <c r="L2880" t="s">
        <v>77</v>
      </c>
      <c r="M2880">
        <f>VLOOKUP(L2880,Key!$A$1:$C$73,2,FALSE)</f>
        <v>43.036900000000003</v>
      </c>
      <c r="N2880">
        <f>VLOOKUP(L2880,Key!$A$1:$C$73,3,FALSE)</f>
        <v>-87.89667</v>
      </c>
      <c r="O2880">
        <v>81</v>
      </c>
      <c r="P2880">
        <v>6</v>
      </c>
      <c r="Q2880">
        <v>12.2</v>
      </c>
      <c r="R2880">
        <v>11.5</v>
      </c>
      <c r="S2880">
        <v>486</v>
      </c>
      <c r="T2880">
        <f t="shared" si="396"/>
        <v>-1</v>
      </c>
      <c r="U2880" s="1">
        <v>42840</v>
      </c>
      <c r="V2880" s="13">
        <f t="shared" si="397"/>
        <v>42826</v>
      </c>
      <c r="W2880" s="14">
        <f t="shared" si="398"/>
        <v>42840</v>
      </c>
      <c r="X2880" s="1" t="str">
        <f t="shared" si="399"/>
        <v>Saturday</v>
      </c>
      <c r="Y2880" s="2">
        <v>0.49892361111111111</v>
      </c>
      <c r="Z2880" s="2">
        <f t="shared" si="400"/>
        <v>0.5</v>
      </c>
      <c r="AA2880">
        <f>1</f>
        <v>1</v>
      </c>
      <c r="AB2880" s="1">
        <v>42840</v>
      </c>
      <c r="AC2880" s="13">
        <f t="shared" si="401"/>
        <v>42826</v>
      </c>
      <c r="AD2880" s="14">
        <f t="shared" si="402"/>
        <v>42840</v>
      </c>
      <c r="AE2880" s="1" t="str">
        <f t="shared" si="403"/>
        <v>Saturday</v>
      </c>
      <c r="AF2880" s="2">
        <v>0.55549768518518516</v>
      </c>
      <c r="AG2880" s="2">
        <f t="shared" si="404"/>
        <v>0.54166666666666663</v>
      </c>
      <c r="AH2880" t="s">
        <v>25</v>
      </c>
    </row>
    <row r="2881" spans="1:34" x14ac:dyDescent="0.25">
      <c r="A2881">
        <v>1581030</v>
      </c>
      <c r="B2881" t="s">
        <v>54</v>
      </c>
      <c r="E2881">
        <v>53202</v>
      </c>
      <c r="F2881" t="s">
        <v>20</v>
      </c>
      <c r="G2881" t="s">
        <v>55</v>
      </c>
      <c r="H2881">
        <v>145</v>
      </c>
      <c r="I2881" t="s">
        <v>62</v>
      </c>
      <c r="J2881">
        <f>VLOOKUP(I2881,Key!$A$1:$C$73,2,FALSE)</f>
        <v>43.052460000000004</v>
      </c>
      <c r="K2881">
        <f>VLOOKUP(I2881,Key!$A$1:$C$73,3,FALSE)</f>
        <v>-87.891000000000005</v>
      </c>
      <c r="L2881" t="s">
        <v>62</v>
      </c>
      <c r="M2881">
        <f>VLOOKUP(L2881,Key!$A$1:$C$73,2,FALSE)</f>
        <v>43.052460000000004</v>
      </c>
      <c r="N2881">
        <f>VLOOKUP(L2881,Key!$A$1:$C$73,3,FALSE)</f>
        <v>-87.891000000000005</v>
      </c>
      <c r="O2881">
        <v>111</v>
      </c>
      <c r="P2881">
        <v>12</v>
      </c>
      <c r="Q2881">
        <v>16.7</v>
      </c>
      <c r="R2881">
        <v>15.8</v>
      </c>
      <c r="S2881">
        <v>666</v>
      </c>
      <c r="T2881">
        <f t="shared" si="396"/>
        <v>-1</v>
      </c>
      <c r="U2881" s="1">
        <v>42840</v>
      </c>
      <c r="V2881" s="13">
        <f t="shared" si="397"/>
        <v>42826</v>
      </c>
      <c r="W2881" s="14">
        <f t="shared" si="398"/>
        <v>42840</v>
      </c>
      <c r="X2881" s="1" t="str">
        <f t="shared" si="399"/>
        <v>Saturday</v>
      </c>
      <c r="Y2881" s="2">
        <v>0.50468750000000007</v>
      </c>
      <c r="Z2881" s="2">
        <f t="shared" si="400"/>
        <v>0.5</v>
      </c>
      <c r="AA2881">
        <f>1</f>
        <v>1</v>
      </c>
      <c r="AB2881" s="1">
        <v>42840</v>
      </c>
      <c r="AC2881" s="13">
        <f t="shared" si="401"/>
        <v>42826</v>
      </c>
      <c r="AD2881" s="14">
        <f t="shared" si="402"/>
        <v>42840</v>
      </c>
      <c r="AE2881" s="1" t="str">
        <f t="shared" si="403"/>
        <v>Saturday</v>
      </c>
      <c r="AF2881" s="2">
        <v>0.58143518518518522</v>
      </c>
      <c r="AG2881" s="2">
        <f t="shared" si="404"/>
        <v>0.58333333333333326</v>
      </c>
      <c r="AH2881" t="s">
        <v>25</v>
      </c>
    </row>
    <row r="2882" spans="1:34" x14ac:dyDescent="0.25">
      <c r="A2882">
        <v>1581036</v>
      </c>
      <c r="B2882" t="s">
        <v>54</v>
      </c>
      <c r="E2882">
        <v>53110</v>
      </c>
      <c r="F2882" t="s">
        <v>20</v>
      </c>
      <c r="G2882" t="s">
        <v>55</v>
      </c>
      <c r="H2882">
        <v>5508</v>
      </c>
      <c r="I2882" t="s">
        <v>53</v>
      </c>
      <c r="J2882">
        <f>VLOOKUP(I2882,Key!$A$1:$C$73,2,FALSE)</f>
        <v>43.04824</v>
      </c>
      <c r="K2882">
        <f>VLOOKUP(I2882,Key!$A$1:$C$73,3,FALSE)</f>
        <v>-87.904970000000006</v>
      </c>
      <c r="L2882" t="s">
        <v>81</v>
      </c>
      <c r="M2882">
        <f>VLOOKUP(L2882,Key!$A$1:$C$73,2,FALSE)</f>
        <v>43.058010000000003</v>
      </c>
      <c r="N2882">
        <f>VLOOKUP(L2882,Key!$A$1:$C$73,3,FALSE)</f>
        <v>-87.877300000000005</v>
      </c>
      <c r="O2882">
        <v>29</v>
      </c>
      <c r="P2882">
        <v>0</v>
      </c>
      <c r="Q2882">
        <v>4.4000000000000004</v>
      </c>
      <c r="R2882">
        <v>4.0999999999999996</v>
      </c>
      <c r="S2882">
        <v>174</v>
      </c>
      <c r="T2882">
        <f t="shared" ref="T2882:T2945" si="405">-1</f>
        <v>-1</v>
      </c>
      <c r="U2882" s="1">
        <v>42840</v>
      </c>
      <c r="V2882" s="13">
        <f t="shared" ref="V2882:V2945" si="406">DATE(YEAR(U2882), MONTH(U2882), 1)</f>
        <v>42826</v>
      </c>
      <c r="W2882" s="14">
        <f t="shared" ref="W2882:W2945" si="407">U2882</f>
        <v>42840</v>
      </c>
      <c r="X2882" s="1" t="str">
        <f t="shared" ref="X2882:X2945" si="408">TEXT(W2882,"dddd")</f>
        <v>Saturday</v>
      </c>
      <c r="Y2882" s="2">
        <v>0.50574074074074071</v>
      </c>
      <c r="Z2882" s="2">
        <f t="shared" ref="Z2882:Z2945" si="409">MROUND(Y2882, "1:00")</f>
        <v>0.5</v>
      </c>
      <c r="AA2882">
        <f>1</f>
        <v>1</v>
      </c>
      <c r="AB2882" s="1">
        <v>42840</v>
      </c>
      <c r="AC2882" s="13">
        <f t="shared" ref="AC2882:AC2945" si="410">DATE(YEAR(AB2882), MONTH(AB2882), 1)</f>
        <v>42826</v>
      </c>
      <c r="AD2882" s="14">
        <f t="shared" ref="AD2882:AD2945" si="411">AB2882</f>
        <v>42840</v>
      </c>
      <c r="AE2882" s="1" t="str">
        <f t="shared" ref="AE2882:AE2945" si="412">TEXT(AD2882,"dddd")</f>
        <v>Saturday</v>
      </c>
      <c r="AF2882" s="2">
        <v>0.52628472222222222</v>
      </c>
      <c r="AG2882" s="2">
        <f t="shared" ref="AG2882:AG2945" si="413">MROUND(AF2882, "1:00")</f>
        <v>0.54166666666666663</v>
      </c>
      <c r="AH2882" t="s">
        <v>23</v>
      </c>
    </row>
    <row r="2883" spans="1:34" x14ac:dyDescent="0.25">
      <c r="A2883">
        <v>1581047</v>
      </c>
      <c r="B2883" t="s">
        <v>54</v>
      </c>
      <c r="E2883">
        <v>53132</v>
      </c>
      <c r="F2883" t="s">
        <v>20</v>
      </c>
      <c r="G2883" t="s">
        <v>55</v>
      </c>
      <c r="H2883">
        <v>11168</v>
      </c>
      <c r="I2883" t="s">
        <v>77</v>
      </c>
      <c r="J2883">
        <f>VLOOKUP(I2883,Key!$A$1:$C$73,2,FALSE)</f>
        <v>43.036900000000003</v>
      </c>
      <c r="K2883">
        <f>VLOOKUP(I2883,Key!$A$1:$C$73,3,FALSE)</f>
        <v>-87.89667</v>
      </c>
      <c r="L2883" t="s">
        <v>77</v>
      </c>
      <c r="M2883">
        <f>VLOOKUP(L2883,Key!$A$1:$C$73,2,FALSE)</f>
        <v>43.036900000000003</v>
      </c>
      <c r="N2883">
        <f>VLOOKUP(L2883,Key!$A$1:$C$73,3,FALSE)</f>
        <v>-87.89667</v>
      </c>
      <c r="O2883">
        <v>95</v>
      </c>
      <c r="P2883">
        <v>9</v>
      </c>
      <c r="Q2883">
        <v>14.3</v>
      </c>
      <c r="R2883">
        <v>13.5</v>
      </c>
      <c r="S2883">
        <v>570</v>
      </c>
      <c r="T2883">
        <f t="shared" si="405"/>
        <v>-1</v>
      </c>
      <c r="U2883" s="1">
        <v>42840</v>
      </c>
      <c r="V2883" s="13">
        <f t="shared" si="406"/>
        <v>42826</v>
      </c>
      <c r="W2883" s="14">
        <f t="shared" si="407"/>
        <v>42840</v>
      </c>
      <c r="X2883" s="1" t="str">
        <f t="shared" si="408"/>
        <v>Saturday</v>
      </c>
      <c r="Y2883" s="2">
        <v>0.50863425925925931</v>
      </c>
      <c r="Z2883" s="2">
        <f t="shared" si="409"/>
        <v>0.5</v>
      </c>
      <c r="AA2883">
        <f>1</f>
        <v>1</v>
      </c>
      <c r="AB2883" s="1">
        <v>42840</v>
      </c>
      <c r="AC2883" s="13">
        <f t="shared" si="410"/>
        <v>42826</v>
      </c>
      <c r="AD2883" s="14">
        <f t="shared" si="411"/>
        <v>42840</v>
      </c>
      <c r="AE2883" s="1" t="str">
        <f t="shared" si="412"/>
        <v>Saturday</v>
      </c>
      <c r="AF2883" s="2">
        <v>0.57474537037037032</v>
      </c>
      <c r="AG2883" s="2">
        <f t="shared" si="413"/>
        <v>0.58333333333333326</v>
      </c>
      <c r="AH2883" t="s">
        <v>25</v>
      </c>
    </row>
    <row r="2884" spans="1:34" x14ac:dyDescent="0.25">
      <c r="A2884">
        <v>1581167</v>
      </c>
      <c r="B2884" t="s">
        <v>54</v>
      </c>
      <c r="E2884">
        <v>60084</v>
      </c>
      <c r="F2884" t="s">
        <v>20</v>
      </c>
      <c r="G2884" t="s">
        <v>55</v>
      </c>
      <c r="H2884">
        <v>291</v>
      </c>
      <c r="I2884" t="s">
        <v>36</v>
      </c>
      <c r="J2884">
        <f>VLOOKUP(I2884,Key!$A$1:$C$73,2,FALSE)</f>
        <v>43.03519</v>
      </c>
      <c r="K2884">
        <f>VLOOKUP(I2884,Key!$A$1:$C$73,3,FALSE)</f>
        <v>-87.907390000000007</v>
      </c>
      <c r="L2884" t="s">
        <v>44</v>
      </c>
      <c r="M2884">
        <f>VLOOKUP(L2884,Key!$A$1:$C$73,2,FALSE)</f>
        <v>43.03886</v>
      </c>
      <c r="N2884">
        <f>VLOOKUP(L2884,Key!$A$1:$C$73,3,FALSE)</f>
        <v>-87.902720000000002</v>
      </c>
      <c r="O2884">
        <v>60</v>
      </c>
      <c r="P2884">
        <v>3</v>
      </c>
      <c r="Q2884">
        <v>9</v>
      </c>
      <c r="R2884">
        <v>8.6</v>
      </c>
      <c r="S2884">
        <v>360</v>
      </c>
      <c r="T2884">
        <f t="shared" si="405"/>
        <v>-1</v>
      </c>
      <c r="U2884" s="1">
        <v>42840</v>
      </c>
      <c r="V2884" s="13">
        <f t="shared" si="406"/>
        <v>42826</v>
      </c>
      <c r="W2884" s="14">
        <f t="shared" si="407"/>
        <v>42840</v>
      </c>
      <c r="X2884" s="1" t="str">
        <f t="shared" si="408"/>
        <v>Saturday</v>
      </c>
      <c r="Y2884" s="2">
        <v>0.52314814814814814</v>
      </c>
      <c r="Z2884" s="2">
        <f t="shared" si="409"/>
        <v>0.54166666666666663</v>
      </c>
      <c r="AA2884">
        <f>1</f>
        <v>1</v>
      </c>
      <c r="AB2884" s="1">
        <v>42840</v>
      </c>
      <c r="AC2884" s="13">
        <f t="shared" si="410"/>
        <v>42826</v>
      </c>
      <c r="AD2884" s="14">
        <f t="shared" si="411"/>
        <v>42840</v>
      </c>
      <c r="AE2884" s="1" t="str">
        <f t="shared" si="412"/>
        <v>Saturday</v>
      </c>
      <c r="AF2884" s="2">
        <v>0.5652314814814815</v>
      </c>
      <c r="AG2884" s="2">
        <f t="shared" si="413"/>
        <v>0.58333333333333326</v>
      </c>
      <c r="AH2884" t="s">
        <v>23</v>
      </c>
    </row>
    <row r="2885" spans="1:34" x14ac:dyDescent="0.25">
      <c r="A2885">
        <v>1580523</v>
      </c>
      <c r="B2885" t="s">
        <v>54</v>
      </c>
      <c r="E2885">
        <v>60030</v>
      </c>
      <c r="F2885" t="s">
        <v>20</v>
      </c>
      <c r="G2885" t="s">
        <v>55</v>
      </c>
      <c r="H2885">
        <v>362</v>
      </c>
      <c r="I2885" t="s">
        <v>22</v>
      </c>
      <c r="J2885">
        <f>VLOOKUP(I2885,Key!$A$1:$C$73,2,FALSE)</f>
        <v>43.058619999999998</v>
      </c>
      <c r="K2885">
        <f>VLOOKUP(I2885,Key!$A$1:$C$73,3,FALSE)</f>
        <v>-87.885319999999993</v>
      </c>
      <c r="L2885" t="s">
        <v>66</v>
      </c>
      <c r="M2885">
        <f>VLOOKUP(L2885,Key!$A$1:$C$73,2,FALSE)</f>
        <v>43.078530000000001</v>
      </c>
      <c r="N2885">
        <f>VLOOKUP(L2885,Key!$A$1:$C$73,3,FALSE)</f>
        <v>-87.882620000000003</v>
      </c>
      <c r="O2885">
        <v>159</v>
      </c>
      <c r="P2885">
        <v>18</v>
      </c>
      <c r="Q2885">
        <v>18</v>
      </c>
      <c r="R2885">
        <v>17.100000000000001</v>
      </c>
      <c r="S2885">
        <v>720</v>
      </c>
      <c r="T2885">
        <f t="shared" si="405"/>
        <v>-1</v>
      </c>
      <c r="U2885" s="1">
        <v>42840</v>
      </c>
      <c r="V2885" s="13">
        <f t="shared" si="406"/>
        <v>42826</v>
      </c>
      <c r="W2885" s="14">
        <f t="shared" si="407"/>
        <v>42840</v>
      </c>
      <c r="X2885" s="1" t="str">
        <f t="shared" si="408"/>
        <v>Saturday</v>
      </c>
      <c r="Y2885" s="2">
        <v>0.53515046296296298</v>
      </c>
      <c r="Z2885" s="2">
        <f t="shared" si="409"/>
        <v>0.54166666666666663</v>
      </c>
      <c r="AA2885">
        <f>1</f>
        <v>1</v>
      </c>
      <c r="AB2885" s="1">
        <v>42840</v>
      </c>
      <c r="AC2885" s="13">
        <f t="shared" si="410"/>
        <v>42826</v>
      </c>
      <c r="AD2885" s="14">
        <f t="shared" si="411"/>
        <v>42840</v>
      </c>
      <c r="AE2885" s="1" t="str">
        <f t="shared" si="412"/>
        <v>Saturday</v>
      </c>
      <c r="AF2885" s="2">
        <v>0.64525462962962965</v>
      </c>
      <c r="AG2885" s="2">
        <f t="shared" si="413"/>
        <v>0.625</v>
      </c>
      <c r="AH2885" t="s">
        <v>23</v>
      </c>
    </row>
    <row r="2886" spans="1:34" x14ac:dyDescent="0.25">
      <c r="A2886">
        <v>1581274</v>
      </c>
      <c r="B2886" t="s">
        <v>54</v>
      </c>
      <c r="E2886">
        <v>53218</v>
      </c>
      <c r="F2886" t="s">
        <v>20</v>
      </c>
      <c r="G2886" t="s">
        <v>55</v>
      </c>
      <c r="H2886">
        <v>11113</v>
      </c>
      <c r="I2886" t="s">
        <v>70</v>
      </c>
      <c r="J2886">
        <f>VLOOKUP(I2886,Key!$A$1:$C$73,2,FALSE)</f>
        <v>43.052630000000001</v>
      </c>
      <c r="K2886">
        <f>VLOOKUP(I2886,Key!$A$1:$C$73,3,FALSE)</f>
        <v>-88.016319999999993</v>
      </c>
      <c r="L2886" t="s">
        <v>91</v>
      </c>
      <c r="M2886">
        <f>VLOOKUP(L2886,Key!$A$1:$C$73,2,FALSE)</f>
        <v>43.048609999999996</v>
      </c>
      <c r="N2886">
        <f>VLOOKUP(L2886,Key!$A$1:$C$73,3,FALSE)</f>
        <v>-88.008480000000006</v>
      </c>
      <c r="O2886">
        <v>37</v>
      </c>
      <c r="P2886">
        <v>3</v>
      </c>
      <c r="Q2886">
        <v>5.6</v>
      </c>
      <c r="R2886">
        <v>5.3</v>
      </c>
      <c r="S2886">
        <v>222</v>
      </c>
      <c r="T2886">
        <f t="shared" si="405"/>
        <v>-1</v>
      </c>
      <c r="U2886" s="1">
        <v>42840</v>
      </c>
      <c r="V2886" s="13">
        <f t="shared" si="406"/>
        <v>42826</v>
      </c>
      <c r="W2886" s="14">
        <f t="shared" si="407"/>
        <v>42840</v>
      </c>
      <c r="X2886" s="1" t="str">
        <f t="shared" si="408"/>
        <v>Saturday</v>
      </c>
      <c r="Y2886" s="2">
        <v>0.53634259259259254</v>
      </c>
      <c r="Z2886" s="2">
        <f t="shared" si="409"/>
        <v>0.54166666666666663</v>
      </c>
      <c r="AA2886">
        <f>1</f>
        <v>1</v>
      </c>
      <c r="AB2886" s="1">
        <v>42840</v>
      </c>
      <c r="AC2886" s="13">
        <f t="shared" si="410"/>
        <v>42826</v>
      </c>
      <c r="AD2886" s="14">
        <f t="shared" si="411"/>
        <v>42840</v>
      </c>
      <c r="AE2886" s="1" t="str">
        <f t="shared" si="412"/>
        <v>Saturday</v>
      </c>
      <c r="AF2886" s="2">
        <v>0.56199074074074074</v>
      </c>
      <c r="AG2886" s="2">
        <f t="shared" si="413"/>
        <v>0.54166666666666663</v>
      </c>
      <c r="AH2886" t="s">
        <v>23</v>
      </c>
    </row>
    <row r="2887" spans="1:34" x14ac:dyDescent="0.25">
      <c r="A2887">
        <v>1581326</v>
      </c>
      <c r="B2887" t="s">
        <v>54</v>
      </c>
      <c r="E2887">
        <v>60126</v>
      </c>
      <c r="F2887" t="s">
        <v>20</v>
      </c>
      <c r="G2887" t="s">
        <v>55</v>
      </c>
      <c r="H2887">
        <v>5429</v>
      </c>
      <c r="I2887" t="s">
        <v>84</v>
      </c>
      <c r="J2887">
        <f>VLOOKUP(I2887,Key!$A$1:$C$73,2,FALSE)</f>
        <v>43.040154000000001</v>
      </c>
      <c r="K2887">
        <f>VLOOKUP(I2887,Key!$A$1:$C$73,3,FALSE)</f>
        <v>-87.932113000000001</v>
      </c>
      <c r="L2887" t="s">
        <v>81</v>
      </c>
      <c r="M2887">
        <f>VLOOKUP(L2887,Key!$A$1:$C$73,2,FALSE)</f>
        <v>43.058010000000003</v>
      </c>
      <c r="N2887">
        <f>VLOOKUP(L2887,Key!$A$1:$C$73,3,FALSE)</f>
        <v>-87.877300000000005</v>
      </c>
      <c r="O2887">
        <v>52</v>
      </c>
      <c r="P2887">
        <v>3</v>
      </c>
      <c r="Q2887">
        <v>7.8</v>
      </c>
      <c r="R2887">
        <v>7.4</v>
      </c>
      <c r="S2887">
        <v>312</v>
      </c>
      <c r="T2887">
        <f t="shared" si="405"/>
        <v>-1</v>
      </c>
      <c r="U2887" s="1">
        <v>42840</v>
      </c>
      <c r="V2887" s="13">
        <f t="shared" si="406"/>
        <v>42826</v>
      </c>
      <c r="W2887" s="14">
        <f t="shared" si="407"/>
        <v>42840</v>
      </c>
      <c r="X2887" s="1" t="str">
        <f t="shared" si="408"/>
        <v>Saturday</v>
      </c>
      <c r="Y2887" s="2">
        <v>0.54311342592592593</v>
      </c>
      <c r="Z2887" s="2">
        <f t="shared" si="409"/>
        <v>0.54166666666666663</v>
      </c>
      <c r="AA2887">
        <f>1</f>
        <v>1</v>
      </c>
      <c r="AB2887" s="1">
        <v>42840</v>
      </c>
      <c r="AC2887" s="13">
        <f t="shared" si="410"/>
        <v>42826</v>
      </c>
      <c r="AD2887" s="14">
        <f t="shared" si="411"/>
        <v>42840</v>
      </c>
      <c r="AE2887" s="1" t="str">
        <f t="shared" si="412"/>
        <v>Saturday</v>
      </c>
      <c r="AF2887" s="2">
        <v>0.57967592592592598</v>
      </c>
      <c r="AG2887" s="2">
        <f t="shared" si="413"/>
        <v>0.58333333333333326</v>
      </c>
      <c r="AH2887" t="s">
        <v>23</v>
      </c>
    </row>
    <row r="2888" spans="1:34" x14ac:dyDescent="0.25">
      <c r="A2888">
        <v>1335443</v>
      </c>
      <c r="B2888" t="s">
        <v>54</v>
      </c>
      <c r="E2888">
        <v>53202</v>
      </c>
      <c r="F2888" t="s">
        <v>20</v>
      </c>
      <c r="G2888" t="s">
        <v>55</v>
      </c>
      <c r="H2888">
        <v>5558</v>
      </c>
      <c r="I2888" t="s">
        <v>62</v>
      </c>
      <c r="J2888">
        <f>VLOOKUP(I2888,Key!$A$1:$C$73,2,FALSE)</f>
        <v>43.052460000000004</v>
      </c>
      <c r="K2888">
        <f>VLOOKUP(I2888,Key!$A$1:$C$73,3,FALSE)</f>
        <v>-87.891000000000005</v>
      </c>
      <c r="L2888" t="s">
        <v>22</v>
      </c>
      <c r="M2888">
        <f>VLOOKUP(L2888,Key!$A$1:$C$73,2,FALSE)</f>
        <v>43.058619999999998</v>
      </c>
      <c r="N2888">
        <f>VLOOKUP(L2888,Key!$A$1:$C$73,3,FALSE)</f>
        <v>-87.885319999999993</v>
      </c>
      <c r="O2888">
        <v>5</v>
      </c>
      <c r="P2888">
        <v>0</v>
      </c>
      <c r="Q2888">
        <v>0.8</v>
      </c>
      <c r="R2888">
        <v>0.7</v>
      </c>
      <c r="S2888">
        <v>30</v>
      </c>
      <c r="T2888">
        <f t="shared" si="405"/>
        <v>-1</v>
      </c>
      <c r="U2888" s="1">
        <v>42840</v>
      </c>
      <c r="V2888" s="13">
        <f t="shared" si="406"/>
        <v>42826</v>
      </c>
      <c r="W2888" s="14">
        <f t="shared" si="407"/>
        <v>42840</v>
      </c>
      <c r="X2888" s="1" t="str">
        <f t="shared" si="408"/>
        <v>Saturday</v>
      </c>
      <c r="Y2888" s="2">
        <v>0.54653935185185187</v>
      </c>
      <c r="Z2888" s="2">
        <f t="shared" si="409"/>
        <v>0.54166666666666663</v>
      </c>
      <c r="AA2888">
        <f>1</f>
        <v>1</v>
      </c>
      <c r="AB2888" s="1">
        <v>42840</v>
      </c>
      <c r="AC2888" s="13">
        <f t="shared" si="410"/>
        <v>42826</v>
      </c>
      <c r="AD2888" s="14">
        <f t="shared" si="411"/>
        <v>42840</v>
      </c>
      <c r="AE2888" s="1" t="str">
        <f t="shared" si="412"/>
        <v>Saturday</v>
      </c>
      <c r="AF2888" s="2">
        <v>0.55010416666666673</v>
      </c>
      <c r="AG2888" s="2">
        <f t="shared" si="413"/>
        <v>0.54166666666666663</v>
      </c>
      <c r="AH2888" t="s">
        <v>23</v>
      </c>
    </row>
    <row r="2889" spans="1:34" x14ac:dyDescent="0.25">
      <c r="A2889">
        <v>1581452</v>
      </c>
      <c r="B2889" t="s">
        <v>54</v>
      </c>
      <c r="E2889">
        <v>53211</v>
      </c>
      <c r="F2889" t="s">
        <v>20</v>
      </c>
      <c r="G2889" t="s">
        <v>55</v>
      </c>
      <c r="H2889">
        <v>3</v>
      </c>
      <c r="I2889" t="s">
        <v>64</v>
      </c>
      <c r="J2889">
        <f>VLOOKUP(I2889,Key!$A$1:$C$73,2,FALSE)</f>
        <v>43.069021999999997</v>
      </c>
      <c r="K2889">
        <f>VLOOKUP(I2889,Key!$A$1:$C$73,3,FALSE)</f>
        <v>-87.887940999999998</v>
      </c>
      <c r="L2889" t="s">
        <v>62</v>
      </c>
      <c r="M2889">
        <f>VLOOKUP(L2889,Key!$A$1:$C$73,2,FALSE)</f>
        <v>43.052460000000004</v>
      </c>
      <c r="N2889">
        <f>VLOOKUP(L2889,Key!$A$1:$C$73,3,FALSE)</f>
        <v>-87.891000000000005</v>
      </c>
      <c r="O2889">
        <v>73</v>
      </c>
      <c r="P2889">
        <v>9</v>
      </c>
      <c r="Q2889">
        <v>11</v>
      </c>
      <c r="R2889">
        <v>10.4</v>
      </c>
      <c r="S2889">
        <v>438</v>
      </c>
      <c r="T2889">
        <f t="shared" si="405"/>
        <v>-1</v>
      </c>
      <c r="U2889" s="1">
        <v>42840</v>
      </c>
      <c r="V2889" s="13">
        <f t="shared" si="406"/>
        <v>42826</v>
      </c>
      <c r="W2889" s="14">
        <f t="shared" si="407"/>
        <v>42840</v>
      </c>
      <c r="X2889" s="1" t="str">
        <f t="shared" si="408"/>
        <v>Saturday</v>
      </c>
      <c r="Y2889" s="2">
        <v>0.55721064814814814</v>
      </c>
      <c r="Z2889" s="2">
        <f t="shared" si="409"/>
        <v>0.54166666666666663</v>
      </c>
      <c r="AA2889">
        <f>1</f>
        <v>1</v>
      </c>
      <c r="AB2889" s="1">
        <v>42840</v>
      </c>
      <c r="AC2889" s="13">
        <f t="shared" si="410"/>
        <v>42826</v>
      </c>
      <c r="AD2889" s="14">
        <f t="shared" si="411"/>
        <v>42840</v>
      </c>
      <c r="AE2889" s="1" t="str">
        <f t="shared" si="412"/>
        <v>Saturday</v>
      </c>
      <c r="AF2889" s="2">
        <v>0.60795138888888889</v>
      </c>
      <c r="AG2889" s="2">
        <f t="shared" si="413"/>
        <v>0.625</v>
      </c>
      <c r="AH2889" t="s">
        <v>23</v>
      </c>
    </row>
    <row r="2890" spans="1:34" x14ac:dyDescent="0.25">
      <c r="A2890">
        <v>1581504</v>
      </c>
      <c r="B2890" t="s">
        <v>54</v>
      </c>
      <c r="E2890">
        <v>53151</v>
      </c>
      <c r="F2890" t="s">
        <v>20</v>
      </c>
      <c r="G2890" t="s">
        <v>55</v>
      </c>
      <c r="H2890">
        <v>5443</v>
      </c>
      <c r="I2890" t="s">
        <v>48</v>
      </c>
      <c r="J2890">
        <f>VLOOKUP(I2890,Key!$A$1:$C$73,2,FALSE)</f>
        <v>43.031320000000001</v>
      </c>
      <c r="K2890">
        <f>VLOOKUP(I2890,Key!$A$1:$C$73,3,FALSE)</f>
        <v>-87.904259999999994</v>
      </c>
      <c r="L2890" t="s">
        <v>48</v>
      </c>
      <c r="M2890">
        <f>VLOOKUP(L2890,Key!$A$1:$C$73,2,FALSE)</f>
        <v>43.031320000000001</v>
      </c>
      <c r="N2890">
        <f>VLOOKUP(L2890,Key!$A$1:$C$73,3,FALSE)</f>
        <v>-87.904259999999994</v>
      </c>
      <c r="O2890">
        <v>85</v>
      </c>
      <c r="P2890">
        <v>9</v>
      </c>
      <c r="Q2890">
        <v>12.8</v>
      </c>
      <c r="R2890">
        <v>12.1</v>
      </c>
      <c r="S2890">
        <v>510</v>
      </c>
      <c r="T2890">
        <f t="shared" si="405"/>
        <v>-1</v>
      </c>
      <c r="U2890" s="1">
        <v>42840</v>
      </c>
      <c r="V2890" s="13">
        <f t="shared" si="406"/>
        <v>42826</v>
      </c>
      <c r="W2890" s="14">
        <f t="shared" si="407"/>
        <v>42840</v>
      </c>
      <c r="X2890" s="1" t="str">
        <f t="shared" si="408"/>
        <v>Saturday</v>
      </c>
      <c r="Y2890" s="2">
        <v>0.56346064814814811</v>
      </c>
      <c r="Z2890" s="2">
        <f t="shared" si="409"/>
        <v>0.58333333333333326</v>
      </c>
      <c r="AA2890">
        <f>1</f>
        <v>1</v>
      </c>
      <c r="AB2890" s="1">
        <v>42840</v>
      </c>
      <c r="AC2890" s="13">
        <f t="shared" si="410"/>
        <v>42826</v>
      </c>
      <c r="AD2890" s="14">
        <f t="shared" si="411"/>
        <v>42840</v>
      </c>
      <c r="AE2890" s="1" t="str">
        <f t="shared" si="412"/>
        <v>Saturday</v>
      </c>
      <c r="AF2890" s="2">
        <v>0.62251157407407409</v>
      </c>
      <c r="AG2890" s="2">
        <f t="shared" si="413"/>
        <v>0.625</v>
      </c>
      <c r="AH2890" t="s">
        <v>25</v>
      </c>
    </row>
    <row r="2891" spans="1:34" x14ac:dyDescent="0.25">
      <c r="A2891">
        <v>1581452</v>
      </c>
      <c r="B2891" t="s">
        <v>54</v>
      </c>
      <c r="E2891">
        <v>53211</v>
      </c>
      <c r="F2891" t="s">
        <v>20</v>
      </c>
      <c r="G2891" t="s">
        <v>55</v>
      </c>
      <c r="H2891">
        <v>11162</v>
      </c>
      <c r="I2891" t="s">
        <v>63</v>
      </c>
      <c r="J2891">
        <f>VLOOKUP(I2891,Key!$A$1:$C$73,2,FALSE)</f>
        <v>43.066893999999998</v>
      </c>
      <c r="K2891">
        <f>VLOOKUP(I2891,Key!$A$1:$C$73,3,FALSE)</f>
        <v>-87.877936000000005</v>
      </c>
      <c r="L2891" t="s">
        <v>62</v>
      </c>
      <c r="M2891">
        <f>VLOOKUP(L2891,Key!$A$1:$C$73,2,FALSE)</f>
        <v>43.052460000000004</v>
      </c>
      <c r="N2891">
        <f>VLOOKUP(L2891,Key!$A$1:$C$73,3,FALSE)</f>
        <v>-87.891000000000005</v>
      </c>
      <c r="O2891">
        <v>54</v>
      </c>
      <c r="P2891">
        <v>6</v>
      </c>
      <c r="Q2891">
        <v>8.1</v>
      </c>
      <c r="R2891">
        <v>7.7</v>
      </c>
      <c r="S2891">
        <v>324</v>
      </c>
      <c r="T2891">
        <f t="shared" si="405"/>
        <v>-1</v>
      </c>
      <c r="U2891" s="1">
        <v>42840</v>
      </c>
      <c r="V2891" s="13">
        <f t="shared" si="406"/>
        <v>42826</v>
      </c>
      <c r="W2891" s="14">
        <f t="shared" si="407"/>
        <v>42840</v>
      </c>
      <c r="X2891" s="1" t="str">
        <f t="shared" si="408"/>
        <v>Saturday</v>
      </c>
      <c r="Y2891" s="2">
        <v>0.5699305555555555</v>
      </c>
      <c r="Z2891" s="2">
        <f t="shared" si="409"/>
        <v>0.58333333333333326</v>
      </c>
      <c r="AA2891">
        <f>1</f>
        <v>1</v>
      </c>
      <c r="AB2891" s="1">
        <v>42840</v>
      </c>
      <c r="AC2891" s="13">
        <f t="shared" si="410"/>
        <v>42826</v>
      </c>
      <c r="AD2891" s="14">
        <f t="shared" si="411"/>
        <v>42840</v>
      </c>
      <c r="AE2891" s="1" t="str">
        <f t="shared" si="412"/>
        <v>Saturday</v>
      </c>
      <c r="AF2891" s="2">
        <v>0.60761574074074076</v>
      </c>
      <c r="AG2891" s="2">
        <f t="shared" si="413"/>
        <v>0.625</v>
      </c>
      <c r="AH2891" t="s">
        <v>23</v>
      </c>
    </row>
    <row r="2892" spans="1:34" x14ac:dyDescent="0.25">
      <c r="A2892">
        <v>1581570</v>
      </c>
      <c r="B2892" t="s">
        <v>54</v>
      </c>
      <c r="E2892">
        <v>53217</v>
      </c>
      <c r="F2892" t="s">
        <v>20</v>
      </c>
      <c r="G2892" t="s">
        <v>55</v>
      </c>
      <c r="H2892">
        <v>11130</v>
      </c>
      <c r="I2892" t="s">
        <v>66</v>
      </c>
      <c r="J2892">
        <f>VLOOKUP(I2892,Key!$A$1:$C$73,2,FALSE)</f>
        <v>43.078530000000001</v>
      </c>
      <c r="K2892">
        <f>VLOOKUP(I2892,Key!$A$1:$C$73,3,FALSE)</f>
        <v>-87.882620000000003</v>
      </c>
      <c r="L2892" t="s">
        <v>81</v>
      </c>
      <c r="M2892">
        <f>VLOOKUP(L2892,Key!$A$1:$C$73,2,FALSE)</f>
        <v>43.058010000000003</v>
      </c>
      <c r="N2892">
        <f>VLOOKUP(L2892,Key!$A$1:$C$73,3,FALSE)</f>
        <v>-87.877300000000005</v>
      </c>
      <c r="O2892">
        <v>37</v>
      </c>
      <c r="P2892">
        <v>6</v>
      </c>
      <c r="Q2892">
        <v>5.6</v>
      </c>
      <c r="R2892">
        <v>5.3</v>
      </c>
      <c r="S2892">
        <v>222</v>
      </c>
      <c r="T2892">
        <f t="shared" si="405"/>
        <v>-1</v>
      </c>
      <c r="U2892" s="1">
        <v>42840</v>
      </c>
      <c r="V2892" s="13">
        <f t="shared" si="406"/>
        <v>42826</v>
      </c>
      <c r="W2892" s="14">
        <f t="shared" si="407"/>
        <v>42840</v>
      </c>
      <c r="X2892" s="1" t="str">
        <f t="shared" si="408"/>
        <v>Saturday</v>
      </c>
      <c r="Y2892" s="2">
        <v>0.57216435185185188</v>
      </c>
      <c r="Z2892" s="2">
        <f t="shared" si="409"/>
        <v>0.58333333333333326</v>
      </c>
      <c r="AA2892">
        <f>1</f>
        <v>1</v>
      </c>
      <c r="AB2892" s="1">
        <v>42840</v>
      </c>
      <c r="AC2892" s="13">
        <f t="shared" si="410"/>
        <v>42826</v>
      </c>
      <c r="AD2892" s="14">
        <f t="shared" si="411"/>
        <v>42840</v>
      </c>
      <c r="AE2892" s="1" t="str">
        <f t="shared" si="412"/>
        <v>Saturday</v>
      </c>
      <c r="AF2892" s="2">
        <v>0.5977662037037037</v>
      </c>
      <c r="AG2892" s="2">
        <f t="shared" si="413"/>
        <v>0.58333333333333326</v>
      </c>
      <c r="AH2892" t="s">
        <v>23</v>
      </c>
    </row>
    <row r="2893" spans="1:34" x14ac:dyDescent="0.25">
      <c r="A2893">
        <v>1581590</v>
      </c>
      <c r="B2893" t="s">
        <v>54</v>
      </c>
      <c r="F2893" t="s">
        <v>20</v>
      </c>
      <c r="G2893" t="s">
        <v>55</v>
      </c>
      <c r="H2893">
        <v>11114</v>
      </c>
      <c r="I2893" t="s">
        <v>33</v>
      </c>
      <c r="J2893">
        <f>VLOOKUP(I2893,Key!$A$1:$C$73,2,FALSE)</f>
        <v>43.045712999999999</v>
      </c>
      <c r="K2893">
        <f>VLOOKUP(I2893,Key!$A$1:$C$73,3,FALSE)</f>
        <v>-87.899756999999994</v>
      </c>
      <c r="L2893" t="s">
        <v>64</v>
      </c>
      <c r="M2893">
        <f>VLOOKUP(L2893,Key!$A$1:$C$73,2,FALSE)</f>
        <v>43.069021999999997</v>
      </c>
      <c r="N2893">
        <f>VLOOKUP(L2893,Key!$A$1:$C$73,3,FALSE)</f>
        <v>-87.887940999999998</v>
      </c>
      <c r="O2893">
        <v>25</v>
      </c>
      <c r="P2893">
        <v>3</v>
      </c>
      <c r="Q2893">
        <v>3.8</v>
      </c>
      <c r="R2893">
        <v>3.6</v>
      </c>
      <c r="S2893">
        <v>150</v>
      </c>
      <c r="T2893">
        <f t="shared" si="405"/>
        <v>-1</v>
      </c>
      <c r="U2893" s="1">
        <v>42840</v>
      </c>
      <c r="V2893" s="13">
        <f t="shared" si="406"/>
        <v>42826</v>
      </c>
      <c r="W2893" s="14">
        <f t="shared" si="407"/>
        <v>42840</v>
      </c>
      <c r="X2893" s="1" t="str">
        <f t="shared" si="408"/>
        <v>Saturday</v>
      </c>
      <c r="Y2893" s="2">
        <v>0.57392361111111112</v>
      </c>
      <c r="Z2893" s="2">
        <f t="shared" si="409"/>
        <v>0.58333333333333326</v>
      </c>
      <c r="AA2893">
        <f>1</f>
        <v>1</v>
      </c>
      <c r="AB2893" s="1">
        <v>42840</v>
      </c>
      <c r="AC2893" s="13">
        <f t="shared" si="410"/>
        <v>42826</v>
      </c>
      <c r="AD2893" s="14">
        <f t="shared" si="411"/>
        <v>42840</v>
      </c>
      <c r="AE2893" s="1" t="str">
        <f t="shared" si="412"/>
        <v>Saturday</v>
      </c>
      <c r="AF2893" s="2">
        <v>0.59142361111111108</v>
      </c>
      <c r="AG2893" s="2">
        <f t="shared" si="413"/>
        <v>0.58333333333333326</v>
      </c>
      <c r="AH2893" t="s">
        <v>23</v>
      </c>
    </row>
    <row r="2894" spans="1:34" x14ac:dyDescent="0.25">
      <c r="A2894">
        <v>1581591</v>
      </c>
      <c r="B2894" t="s">
        <v>54</v>
      </c>
      <c r="E2894">
        <v>70131</v>
      </c>
      <c r="F2894" t="s">
        <v>20</v>
      </c>
      <c r="G2894" t="s">
        <v>55</v>
      </c>
      <c r="H2894">
        <v>5567</v>
      </c>
      <c r="I2894" t="s">
        <v>66</v>
      </c>
      <c r="J2894">
        <f>VLOOKUP(I2894,Key!$A$1:$C$73,2,FALSE)</f>
        <v>43.078530000000001</v>
      </c>
      <c r="K2894">
        <f>VLOOKUP(I2894,Key!$A$1:$C$73,3,FALSE)</f>
        <v>-87.882620000000003</v>
      </c>
      <c r="L2894" t="s">
        <v>81</v>
      </c>
      <c r="M2894">
        <f>VLOOKUP(L2894,Key!$A$1:$C$73,2,FALSE)</f>
        <v>43.058010000000003</v>
      </c>
      <c r="N2894">
        <f>VLOOKUP(L2894,Key!$A$1:$C$73,3,FALSE)</f>
        <v>-87.877300000000005</v>
      </c>
      <c r="O2894">
        <v>34</v>
      </c>
      <c r="P2894">
        <v>3</v>
      </c>
      <c r="Q2894">
        <v>5.0999999999999996</v>
      </c>
      <c r="R2894">
        <v>4.8</v>
      </c>
      <c r="S2894">
        <v>204</v>
      </c>
      <c r="T2894">
        <f t="shared" si="405"/>
        <v>-1</v>
      </c>
      <c r="U2894" s="1">
        <v>42840</v>
      </c>
      <c r="V2894" s="13">
        <f t="shared" si="406"/>
        <v>42826</v>
      </c>
      <c r="W2894" s="14">
        <f t="shared" si="407"/>
        <v>42840</v>
      </c>
      <c r="X2894" s="1" t="str">
        <f t="shared" si="408"/>
        <v>Saturday</v>
      </c>
      <c r="Y2894" s="2">
        <v>0.57398148148148154</v>
      </c>
      <c r="Z2894" s="2">
        <f t="shared" si="409"/>
        <v>0.58333333333333326</v>
      </c>
      <c r="AA2894">
        <f>1</f>
        <v>1</v>
      </c>
      <c r="AB2894" s="1">
        <v>42840</v>
      </c>
      <c r="AC2894" s="13">
        <f t="shared" si="410"/>
        <v>42826</v>
      </c>
      <c r="AD2894" s="14">
        <f t="shared" si="411"/>
        <v>42840</v>
      </c>
      <c r="AE2894" s="1" t="str">
        <f t="shared" si="412"/>
        <v>Saturday</v>
      </c>
      <c r="AF2894" s="2">
        <v>0.59777777777777785</v>
      </c>
      <c r="AG2894" s="2">
        <f t="shared" si="413"/>
        <v>0.58333333333333326</v>
      </c>
      <c r="AH2894" t="s">
        <v>23</v>
      </c>
    </row>
    <row r="2895" spans="1:34" x14ac:dyDescent="0.25">
      <c r="A2895">
        <v>1581637</v>
      </c>
      <c r="B2895" t="s">
        <v>54</v>
      </c>
      <c r="E2895">
        <v>53202</v>
      </c>
      <c r="F2895" t="s">
        <v>20</v>
      </c>
      <c r="G2895" t="s">
        <v>55</v>
      </c>
      <c r="H2895">
        <v>2968</v>
      </c>
      <c r="I2895" t="s">
        <v>33</v>
      </c>
      <c r="J2895">
        <f>VLOOKUP(I2895,Key!$A$1:$C$73,2,FALSE)</f>
        <v>43.045712999999999</v>
      </c>
      <c r="K2895">
        <f>VLOOKUP(I2895,Key!$A$1:$C$73,3,FALSE)</f>
        <v>-87.899756999999994</v>
      </c>
      <c r="L2895" t="s">
        <v>22</v>
      </c>
      <c r="M2895">
        <f>VLOOKUP(L2895,Key!$A$1:$C$73,2,FALSE)</f>
        <v>43.058619999999998</v>
      </c>
      <c r="N2895">
        <f>VLOOKUP(L2895,Key!$A$1:$C$73,3,FALSE)</f>
        <v>-87.885319999999993</v>
      </c>
      <c r="O2895">
        <v>24</v>
      </c>
      <c r="P2895">
        <v>3</v>
      </c>
      <c r="Q2895">
        <v>3.6</v>
      </c>
      <c r="R2895">
        <v>3.4</v>
      </c>
      <c r="S2895">
        <v>144</v>
      </c>
      <c r="T2895">
        <f t="shared" si="405"/>
        <v>-1</v>
      </c>
      <c r="U2895" s="1">
        <v>42840</v>
      </c>
      <c r="V2895" s="13">
        <f t="shared" si="406"/>
        <v>42826</v>
      </c>
      <c r="W2895" s="14">
        <f t="shared" si="407"/>
        <v>42840</v>
      </c>
      <c r="X2895" s="1" t="str">
        <f t="shared" si="408"/>
        <v>Saturday</v>
      </c>
      <c r="Y2895" s="2">
        <v>0.57991898148148147</v>
      </c>
      <c r="Z2895" s="2">
        <f t="shared" si="409"/>
        <v>0.58333333333333326</v>
      </c>
      <c r="AA2895">
        <f>1</f>
        <v>1</v>
      </c>
      <c r="AB2895" s="1">
        <v>42840</v>
      </c>
      <c r="AC2895" s="13">
        <f t="shared" si="410"/>
        <v>42826</v>
      </c>
      <c r="AD2895" s="14">
        <f t="shared" si="411"/>
        <v>42840</v>
      </c>
      <c r="AE2895" s="1" t="str">
        <f t="shared" si="412"/>
        <v>Saturday</v>
      </c>
      <c r="AF2895" s="2">
        <v>0.59715277777777775</v>
      </c>
      <c r="AG2895" s="2">
        <f t="shared" si="413"/>
        <v>0.58333333333333326</v>
      </c>
      <c r="AH2895" t="s">
        <v>23</v>
      </c>
    </row>
    <row r="2896" spans="1:34" x14ac:dyDescent="0.25">
      <c r="A2896">
        <v>1581663</v>
      </c>
      <c r="B2896" t="s">
        <v>54</v>
      </c>
      <c r="E2896">
        <v>53211</v>
      </c>
      <c r="F2896" t="s">
        <v>20</v>
      </c>
      <c r="G2896" t="s">
        <v>55</v>
      </c>
      <c r="H2896">
        <v>223</v>
      </c>
      <c r="I2896" t="s">
        <v>80</v>
      </c>
      <c r="J2896">
        <f>VLOOKUP(I2896,Key!$A$1:$C$73,2,FALSE)</f>
        <v>43.060250000000003</v>
      </c>
      <c r="K2896">
        <f>VLOOKUP(I2896,Key!$A$1:$C$73,3,FALSE)</f>
        <v>-87.892169999999993</v>
      </c>
      <c r="L2896" t="s">
        <v>80</v>
      </c>
      <c r="M2896">
        <f>VLOOKUP(L2896,Key!$A$1:$C$73,2,FALSE)</f>
        <v>43.060250000000003</v>
      </c>
      <c r="N2896">
        <f>VLOOKUP(L2896,Key!$A$1:$C$73,3,FALSE)</f>
        <v>-87.892169999999993</v>
      </c>
      <c r="O2896">
        <v>88</v>
      </c>
      <c r="P2896">
        <v>9</v>
      </c>
      <c r="Q2896">
        <v>13.2</v>
      </c>
      <c r="R2896">
        <v>12.5</v>
      </c>
      <c r="S2896">
        <v>528</v>
      </c>
      <c r="T2896">
        <f t="shared" si="405"/>
        <v>-1</v>
      </c>
      <c r="U2896" s="1">
        <v>42840</v>
      </c>
      <c r="V2896" s="13">
        <f t="shared" si="406"/>
        <v>42826</v>
      </c>
      <c r="W2896" s="14">
        <f t="shared" si="407"/>
        <v>42840</v>
      </c>
      <c r="X2896" s="1" t="str">
        <f t="shared" si="408"/>
        <v>Saturday</v>
      </c>
      <c r="Y2896" s="2">
        <v>0.58306712962962959</v>
      </c>
      <c r="Z2896" s="2">
        <f t="shared" si="409"/>
        <v>0.58333333333333326</v>
      </c>
      <c r="AA2896">
        <f>1</f>
        <v>1</v>
      </c>
      <c r="AB2896" s="1">
        <v>42840</v>
      </c>
      <c r="AC2896" s="13">
        <f t="shared" si="410"/>
        <v>42826</v>
      </c>
      <c r="AD2896" s="14">
        <f t="shared" si="411"/>
        <v>42840</v>
      </c>
      <c r="AE2896" s="1" t="str">
        <f t="shared" si="412"/>
        <v>Saturday</v>
      </c>
      <c r="AF2896" s="2">
        <v>0.64410879629629625</v>
      </c>
      <c r="AG2896" s="2">
        <f t="shared" si="413"/>
        <v>0.625</v>
      </c>
      <c r="AH2896" t="s">
        <v>25</v>
      </c>
    </row>
    <row r="2897" spans="1:34" x14ac:dyDescent="0.25">
      <c r="A2897">
        <v>1581799</v>
      </c>
      <c r="B2897" t="s">
        <v>54</v>
      </c>
      <c r="E2897">
        <v>53202</v>
      </c>
      <c r="F2897" t="s">
        <v>20</v>
      </c>
      <c r="G2897" t="s">
        <v>55</v>
      </c>
      <c r="H2897">
        <v>280</v>
      </c>
      <c r="I2897" t="s">
        <v>62</v>
      </c>
      <c r="J2897">
        <f>VLOOKUP(I2897,Key!$A$1:$C$73,2,FALSE)</f>
        <v>43.052460000000004</v>
      </c>
      <c r="K2897">
        <f>VLOOKUP(I2897,Key!$A$1:$C$73,3,FALSE)</f>
        <v>-87.891000000000005</v>
      </c>
      <c r="L2897" t="s">
        <v>77</v>
      </c>
      <c r="M2897">
        <f>VLOOKUP(L2897,Key!$A$1:$C$73,2,FALSE)</f>
        <v>43.036900000000003</v>
      </c>
      <c r="N2897">
        <f>VLOOKUP(L2897,Key!$A$1:$C$73,3,FALSE)</f>
        <v>-87.89667</v>
      </c>
      <c r="O2897">
        <v>28</v>
      </c>
      <c r="P2897">
        <v>3</v>
      </c>
      <c r="Q2897">
        <v>4.2</v>
      </c>
      <c r="R2897">
        <v>4</v>
      </c>
      <c r="S2897">
        <v>168</v>
      </c>
      <c r="T2897">
        <f t="shared" si="405"/>
        <v>-1</v>
      </c>
      <c r="U2897" s="1">
        <v>42840</v>
      </c>
      <c r="V2897" s="13">
        <f t="shared" si="406"/>
        <v>42826</v>
      </c>
      <c r="W2897" s="14">
        <f t="shared" si="407"/>
        <v>42840</v>
      </c>
      <c r="X2897" s="1" t="str">
        <f t="shared" si="408"/>
        <v>Saturday</v>
      </c>
      <c r="Y2897" s="2">
        <v>0.59892361111111114</v>
      </c>
      <c r="Z2897" s="2">
        <f t="shared" si="409"/>
        <v>0.58333333333333326</v>
      </c>
      <c r="AA2897">
        <f>1</f>
        <v>1</v>
      </c>
      <c r="AB2897" s="1">
        <v>42840</v>
      </c>
      <c r="AC2897" s="13">
        <f t="shared" si="410"/>
        <v>42826</v>
      </c>
      <c r="AD2897" s="14">
        <f t="shared" si="411"/>
        <v>42840</v>
      </c>
      <c r="AE2897" s="1" t="str">
        <f t="shared" si="412"/>
        <v>Saturday</v>
      </c>
      <c r="AF2897" s="2">
        <v>0.61824074074074076</v>
      </c>
      <c r="AG2897" s="2">
        <f t="shared" si="413"/>
        <v>0.625</v>
      </c>
      <c r="AH2897" t="s">
        <v>23</v>
      </c>
    </row>
    <row r="2898" spans="1:34" x14ac:dyDescent="0.25">
      <c r="A2898">
        <v>1581823</v>
      </c>
      <c r="B2898" t="s">
        <v>54</v>
      </c>
      <c r="E2898">
        <v>7031</v>
      </c>
      <c r="F2898" t="s">
        <v>20</v>
      </c>
      <c r="G2898" t="s">
        <v>55</v>
      </c>
      <c r="H2898">
        <v>11062</v>
      </c>
      <c r="I2898" t="s">
        <v>39</v>
      </c>
      <c r="J2898">
        <f>VLOOKUP(I2898,Key!$A$1:$C$73,2,FALSE)</f>
        <v>43.031480000000002</v>
      </c>
      <c r="K2898">
        <f>VLOOKUP(I2898,Key!$A$1:$C$73,3,FALSE)</f>
        <v>-87.908169999999998</v>
      </c>
      <c r="L2898" t="s">
        <v>77</v>
      </c>
      <c r="M2898">
        <f>VLOOKUP(L2898,Key!$A$1:$C$73,2,FALSE)</f>
        <v>43.036900000000003</v>
      </c>
      <c r="N2898">
        <f>VLOOKUP(L2898,Key!$A$1:$C$73,3,FALSE)</f>
        <v>-87.89667</v>
      </c>
      <c r="O2898">
        <v>25</v>
      </c>
      <c r="P2898">
        <v>3</v>
      </c>
      <c r="Q2898">
        <v>3.8</v>
      </c>
      <c r="R2898">
        <v>3.6</v>
      </c>
      <c r="S2898">
        <v>150</v>
      </c>
      <c r="T2898">
        <f t="shared" si="405"/>
        <v>-1</v>
      </c>
      <c r="U2898" s="1">
        <v>42840</v>
      </c>
      <c r="V2898" s="13">
        <f t="shared" si="406"/>
        <v>42826</v>
      </c>
      <c r="W2898" s="14">
        <f t="shared" si="407"/>
        <v>42840</v>
      </c>
      <c r="X2898" s="1" t="str">
        <f t="shared" si="408"/>
        <v>Saturday</v>
      </c>
      <c r="Y2898" s="2">
        <v>0.60373842592592586</v>
      </c>
      <c r="Z2898" s="2">
        <f t="shared" si="409"/>
        <v>0.58333333333333326</v>
      </c>
      <c r="AA2898">
        <f>1</f>
        <v>1</v>
      </c>
      <c r="AB2898" s="1">
        <v>42840</v>
      </c>
      <c r="AC2898" s="13">
        <f t="shared" si="410"/>
        <v>42826</v>
      </c>
      <c r="AD2898" s="14">
        <f t="shared" si="411"/>
        <v>42840</v>
      </c>
      <c r="AE2898" s="1" t="str">
        <f t="shared" si="412"/>
        <v>Saturday</v>
      </c>
      <c r="AF2898" s="2">
        <v>0.62106481481481479</v>
      </c>
      <c r="AG2898" s="2">
        <f t="shared" si="413"/>
        <v>0.625</v>
      </c>
      <c r="AH2898" t="s">
        <v>23</v>
      </c>
    </row>
    <row r="2899" spans="1:34" x14ac:dyDescent="0.25">
      <c r="A2899">
        <v>1581866</v>
      </c>
      <c r="B2899" t="s">
        <v>54</v>
      </c>
      <c r="E2899">
        <v>53219</v>
      </c>
      <c r="F2899" t="s">
        <v>20</v>
      </c>
      <c r="G2899" t="s">
        <v>55</v>
      </c>
      <c r="H2899">
        <v>250</v>
      </c>
      <c r="I2899" t="s">
        <v>56</v>
      </c>
      <c r="J2899">
        <f>VLOOKUP(I2899,Key!$A$1:$C$73,2,FALSE)</f>
        <v>43.004728999999998</v>
      </c>
      <c r="K2899">
        <f>VLOOKUP(I2899,Key!$A$1:$C$73,3,FALSE)</f>
        <v>-87.905463999999995</v>
      </c>
      <c r="L2899" t="s">
        <v>56</v>
      </c>
      <c r="M2899">
        <f>VLOOKUP(L2899,Key!$A$1:$C$73,2,FALSE)</f>
        <v>43.004728999999998</v>
      </c>
      <c r="N2899">
        <f>VLOOKUP(L2899,Key!$A$1:$C$73,3,FALSE)</f>
        <v>-87.905463999999995</v>
      </c>
      <c r="O2899">
        <v>31</v>
      </c>
      <c r="P2899">
        <v>3</v>
      </c>
      <c r="Q2899">
        <v>4.7</v>
      </c>
      <c r="R2899">
        <v>4.4000000000000004</v>
      </c>
      <c r="S2899">
        <v>186</v>
      </c>
      <c r="T2899">
        <f t="shared" si="405"/>
        <v>-1</v>
      </c>
      <c r="U2899" s="1">
        <v>42840</v>
      </c>
      <c r="V2899" s="13">
        <f t="shared" si="406"/>
        <v>42826</v>
      </c>
      <c r="W2899" s="14">
        <f t="shared" si="407"/>
        <v>42840</v>
      </c>
      <c r="X2899" s="1" t="str">
        <f t="shared" si="408"/>
        <v>Saturday</v>
      </c>
      <c r="Y2899" s="2">
        <v>0.60918981481481482</v>
      </c>
      <c r="Z2899" s="2">
        <f t="shared" si="409"/>
        <v>0.625</v>
      </c>
      <c r="AA2899">
        <f>1</f>
        <v>1</v>
      </c>
      <c r="AB2899" s="1">
        <v>42840</v>
      </c>
      <c r="AC2899" s="13">
        <f t="shared" si="410"/>
        <v>42826</v>
      </c>
      <c r="AD2899" s="14">
        <f t="shared" si="411"/>
        <v>42840</v>
      </c>
      <c r="AE2899" s="1" t="str">
        <f t="shared" si="412"/>
        <v>Saturday</v>
      </c>
      <c r="AF2899" s="2">
        <v>0.63098379629629631</v>
      </c>
      <c r="AG2899" s="2">
        <f t="shared" si="413"/>
        <v>0.625</v>
      </c>
      <c r="AH2899" t="s">
        <v>25</v>
      </c>
    </row>
    <row r="2900" spans="1:34" x14ac:dyDescent="0.25">
      <c r="A2900">
        <v>1581877</v>
      </c>
      <c r="B2900" t="s">
        <v>54</v>
      </c>
      <c r="E2900">
        <v>53050</v>
      </c>
      <c r="F2900" t="s">
        <v>20</v>
      </c>
      <c r="G2900" t="s">
        <v>55</v>
      </c>
      <c r="H2900">
        <v>136</v>
      </c>
      <c r="I2900" t="s">
        <v>83</v>
      </c>
      <c r="J2900">
        <f>VLOOKUP(I2900,Key!$A$1:$C$73,2,FALSE)</f>
        <v>43.026229999999998</v>
      </c>
      <c r="K2900">
        <f>VLOOKUP(I2900,Key!$A$1:$C$73,3,FALSE)</f>
        <v>-87.912809999999993</v>
      </c>
      <c r="L2900" t="s">
        <v>77</v>
      </c>
      <c r="M2900">
        <f>VLOOKUP(L2900,Key!$A$1:$C$73,2,FALSE)</f>
        <v>43.036900000000003</v>
      </c>
      <c r="N2900">
        <f>VLOOKUP(L2900,Key!$A$1:$C$73,3,FALSE)</f>
        <v>-87.89667</v>
      </c>
      <c r="O2900">
        <v>46</v>
      </c>
      <c r="P2900">
        <v>6</v>
      </c>
      <c r="Q2900">
        <v>6.9</v>
      </c>
      <c r="R2900">
        <v>6.6</v>
      </c>
      <c r="S2900">
        <v>276</v>
      </c>
      <c r="T2900">
        <f t="shared" si="405"/>
        <v>-1</v>
      </c>
      <c r="U2900" s="1">
        <v>42840</v>
      </c>
      <c r="V2900" s="13">
        <f t="shared" si="406"/>
        <v>42826</v>
      </c>
      <c r="W2900" s="14">
        <f t="shared" si="407"/>
        <v>42840</v>
      </c>
      <c r="X2900" s="1" t="str">
        <f t="shared" si="408"/>
        <v>Saturday</v>
      </c>
      <c r="Y2900" s="2">
        <v>0.60961805555555559</v>
      </c>
      <c r="Z2900" s="2">
        <f t="shared" si="409"/>
        <v>0.625</v>
      </c>
      <c r="AA2900">
        <f>1</f>
        <v>1</v>
      </c>
      <c r="AB2900" s="1">
        <v>42840</v>
      </c>
      <c r="AC2900" s="13">
        <f t="shared" si="410"/>
        <v>42826</v>
      </c>
      <c r="AD2900" s="14">
        <f t="shared" si="411"/>
        <v>42840</v>
      </c>
      <c r="AE2900" s="1" t="str">
        <f t="shared" si="412"/>
        <v>Saturday</v>
      </c>
      <c r="AF2900" s="2">
        <v>0.64145833333333335</v>
      </c>
      <c r="AG2900" s="2">
        <f t="shared" si="413"/>
        <v>0.625</v>
      </c>
      <c r="AH2900" t="s">
        <v>23</v>
      </c>
    </row>
    <row r="2901" spans="1:34" x14ac:dyDescent="0.25">
      <c r="A2901">
        <v>1581036</v>
      </c>
      <c r="B2901" t="s">
        <v>54</v>
      </c>
      <c r="E2901">
        <v>53110</v>
      </c>
      <c r="F2901" t="s">
        <v>20</v>
      </c>
      <c r="G2901" t="s">
        <v>55</v>
      </c>
      <c r="H2901">
        <v>46</v>
      </c>
      <c r="I2901" t="s">
        <v>76</v>
      </c>
      <c r="J2901">
        <f>VLOOKUP(I2901,Key!$A$1:$C$73,2,FALSE)</f>
        <v>43.02948</v>
      </c>
      <c r="K2901">
        <f>VLOOKUP(I2901,Key!$A$1:$C$73,3,FALSE)</f>
        <v>-87.912819999999996</v>
      </c>
      <c r="L2901" t="s">
        <v>53</v>
      </c>
      <c r="M2901">
        <f>VLOOKUP(L2901,Key!$A$1:$C$73,2,FALSE)</f>
        <v>43.04824</v>
      </c>
      <c r="N2901">
        <f>VLOOKUP(L2901,Key!$A$1:$C$73,3,FALSE)</f>
        <v>-87.904970000000006</v>
      </c>
      <c r="O2901">
        <v>26</v>
      </c>
      <c r="P2901">
        <v>3</v>
      </c>
      <c r="Q2901">
        <v>3.9</v>
      </c>
      <c r="R2901">
        <v>3.7</v>
      </c>
      <c r="S2901">
        <v>156</v>
      </c>
      <c r="T2901">
        <f t="shared" si="405"/>
        <v>-1</v>
      </c>
      <c r="U2901" s="1">
        <v>42840</v>
      </c>
      <c r="V2901" s="13">
        <f t="shared" si="406"/>
        <v>42826</v>
      </c>
      <c r="W2901" s="14">
        <f t="shared" si="407"/>
        <v>42840</v>
      </c>
      <c r="X2901" s="1" t="str">
        <f t="shared" si="408"/>
        <v>Saturday</v>
      </c>
      <c r="Y2901" s="2">
        <v>0.61247685185185186</v>
      </c>
      <c r="Z2901" s="2">
        <f t="shared" si="409"/>
        <v>0.625</v>
      </c>
      <c r="AA2901">
        <f>1</f>
        <v>1</v>
      </c>
      <c r="AB2901" s="1">
        <v>42840</v>
      </c>
      <c r="AC2901" s="13">
        <f t="shared" si="410"/>
        <v>42826</v>
      </c>
      <c r="AD2901" s="14">
        <f t="shared" si="411"/>
        <v>42840</v>
      </c>
      <c r="AE2901" s="1" t="str">
        <f t="shared" si="412"/>
        <v>Saturday</v>
      </c>
      <c r="AF2901" s="2">
        <v>0.63032407407407409</v>
      </c>
      <c r="AG2901" s="2">
        <f t="shared" si="413"/>
        <v>0.625</v>
      </c>
      <c r="AH2901" t="s">
        <v>23</v>
      </c>
    </row>
    <row r="2902" spans="1:34" x14ac:dyDescent="0.25">
      <c r="A2902">
        <v>1581941</v>
      </c>
      <c r="B2902" t="s">
        <v>54</v>
      </c>
      <c r="E2902">
        <v>53713</v>
      </c>
      <c r="F2902" t="s">
        <v>20</v>
      </c>
      <c r="G2902" t="s">
        <v>55</v>
      </c>
      <c r="H2902">
        <v>5574</v>
      </c>
      <c r="I2902" t="s">
        <v>77</v>
      </c>
      <c r="J2902">
        <f>VLOOKUP(I2902,Key!$A$1:$C$73,2,FALSE)</f>
        <v>43.036900000000003</v>
      </c>
      <c r="K2902">
        <f>VLOOKUP(I2902,Key!$A$1:$C$73,3,FALSE)</f>
        <v>-87.89667</v>
      </c>
      <c r="L2902" t="s">
        <v>36</v>
      </c>
      <c r="M2902">
        <f>VLOOKUP(L2902,Key!$A$1:$C$73,2,FALSE)</f>
        <v>43.03519</v>
      </c>
      <c r="N2902">
        <f>VLOOKUP(L2902,Key!$A$1:$C$73,3,FALSE)</f>
        <v>-87.907390000000007</v>
      </c>
      <c r="O2902">
        <v>9</v>
      </c>
      <c r="P2902">
        <v>3</v>
      </c>
      <c r="Q2902">
        <v>1.4</v>
      </c>
      <c r="R2902">
        <v>1.3</v>
      </c>
      <c r="S2902">
        <v>54</v>
      </c>
      <c r="T2902">
        <f t="shared" si="405"/>
        <v>-1</v>
      </c>
      <c r="U2902" s="1">
        <v>42840</v>
      </c>
      <c r="V2902" s="13">
        <f t="shared" si="406"/>
        <v>42826</v>
      </c>
      <c r="W2902" s="14">
        <f t="shared" si="407"/>
        <v>42840</v>
      </c>
      <c r="X2902" s="1" t="str">
        <f t="shared" si="408"/>
        <v>Saturday</v>
      </c>
      <c r="Y2902" s="2">
        <v>0.61883101851851852</v>
      </c>
      <c r="Z2902" s="2">
        <f t="shared" si="409"/>
        <v>0.625</v>
      </c>
      <c r="AA2902">
        <f>1</f>
        <v>1</v>
      </c>
      <c r="AB2902" s="1">
        <v>42840</v>
      </c>
      <c r="AC2902" s="13">
        <f t="shared" si="410"/>
        <v>42826</v>
      </c>
      <c r="AD2902" s="14">
        <f t="shared" si="411"/>
        <v>42840</v>
      </c>
      <c r="AE2902" s="1" t="str">
        <f t="shared" si="412"/>
        <v>Saturday</v>
      </c>
      <c r="AF2902" s="2">
        <v>0.62532407407407409</v>
      </c>
      <c r="AG2902" s="2">
        <f t="shared" si="413"/>
        <v>0.625</v>
      </c>
      <c r="AH2902" t="s">
        <v>23</v>
      </c>
    </row>
    <row r="2903" spans="1:34" x14ac:dyDescent="0.25">
      <c r="A2903">
        <v>1243176</v>
      </c>
      <c r="B2903" t="s">
        <v>54</v>
      </c>
      <c r="E2903">
        <v>54956</v>
      </c>
      <c r="F2903" t="s">
        <v>20</v>
      </c>
      <c r="G2903" t="s">
        <v>55</v>
      </c>
      <c r="H2903">
        <v>24</v>
      </c>
      <c r="I2903" t="s">
        <v>83</v>
      </c>
      <c r="J2903">
        <f>VLOOKUP(I2903,Key!$A$1:$C$73,2,FALSE)</f>
        <v>43.026229999999998</v>
      </c>
      <c r="K2903">
        <f>VLOOKUP(I2903,Key!$A$1:$C$73,3,FALSE)</f>
        <v>-87.912809999999993</v>
      </c>
      <c r="L2903" t="s">
        <v>36</v>
      </c>
      <c r="M2903">
        <f>VLOOKUP(L2903,Key!$A$1:$C$73,2,FALSE)</f>
        <v>43.03519</v>
      </c>
      <c r="N2903">
        <f>VLOOKUP(L2903,Key!$A$1:$C$73,3,FALSE)</f>
        <v>-87.907390000000007</v>
      </c>
      <c r="O2903">
        <v>45</v>
      </c>
      <c r="P2903">
        <v>6</v>
      </c>
      <c r="Q2903">
        <v>6.8</v>
      </c>
      <c r="R2903">
        <v>6.4</v>
      </c>
      <c r="S2903">
        <v>270</v>
      </c>
      <c r="T2903">
        <f t="shared" si="405"/>
        <v>-1</v>
      </c>
      <c r="U2903" s="1">
        <v>42840</v>
      </c>
      <c r="V2903" s="13">
        <f t="shared" si="406"/>
        <v>42826</v>
      </c>
      <c r="W2903" s="14">
        <f t="shared" si="407"/>
        <v>42840</v>
      </c>
      <c r="X2903" s="1" t="str">
        <f t="shared" si="408"/>
        <v>Saturday</v>
      </c>
      <c r="Y2903" s="2">
        <v>0.62318287037037035</v>
      </c>
      <c r="Z2903" s="2">
        <f t="shared" si="409"/>
        <v>0.625</v>
      </c>
      <c r="AA2903">
        <f>1</f>
        <v>1</v>
      </c>
      <c r="AB2903" s="1">
        <v>42840</v>
      </c>
      <c r="AC2903" s="13">
        <f t="shared" si="410"/>
        <v>42826</v>
      </c>
      <c r="AD2903" s="14">
        <f t="shared" si="411"/>
        <v>42840</v>
      </c>
      <c r="AE2903" s="1" t="str">
        <f t="shared" si="412"/>
        <v>Saturday</v>
      </c>
      <c r="AF2903" s="2">
        <v>0.65436342592592589</v>
      </c>
      <c r="AG2903" s="2">
        <f t="shared" si="413"/>
        <v>0.66666666666666663</v>
      </c>
      <c r="AH2903" t="s">
        <v>23</v>
      </c>
    </row>
    <row r="2904" spans="1:34" x14ac:dyDescent="0.25">
      <c r="A2904">
        <v>1582019</v>
      </c>
      <c r="B2904" t="s">
        <v>54</v>
      </c>
      <c r="E2904">
        <v>53226</v>
      </c>
      <c r="F2904" t="s">
        <v>20</v>
      </c>
      <c r="G2904" t="s">
        <v>55</v>
      </c>
      <c r="H2904">
        <v>11048</v>
      </c>
      <c r="I2904" t="s">
        <v>71</v>
      </c>
      <c r="J2904">
        <f>VLOOKUP(I2904,Key!$A$1:$C$73,2,FALSE)</f>
        <v>43.060079999999999</v>
      </c>
      <c r="K2904">
        <f>VLOOKUP(I2904,Key!$A$1:$C$73,3,FALSE)</f>
        <v>-88.027349999999998</v>
      </c>
      <c r="L2904" t="s">
        <v>71</v>
      </c>
      <c r="M2904">
        <f>VLOOKUP(L2904,Key!$A$1:$C$73,2,FALSE)</f>
        <v>43.060079999999999</v>
      </c>
      <c r="N2904">
        <f>VLOOKUP(L2904,Key!$A$1:$C$73,3,FALSE)</f>
        <v>-88.027349999999998</v>
      </c>
      <c r="O2904">
        <v>198</v>
      </c>
      <c r="P2904">
        <v>21</v>
      </c>
      <c r="Q2904">
        <v>18</v>
      </c>
      <c r="R2904">
        <v>17.100000000000001</v>
      </c>
      <c r="S2904">
        <v>720</v>
      </c>
      <c r="T2904">
        <f t="shared" si="405"/>
        <v>-1</v>
      </c>
      <c r="U2904" s="1">
        <v>42840</v>
      </c>
      <c r="V2904" s="13">
        <f t="shared" si="406"/>
        <v>42826</v>
      </c>
      <c r="W2904" s="14">
        <f t="shared" si="407"/>
        <v>42840</v>
      </c>
      <c r="X2904" s="1" t="str">
        <f t="shared" si="408"/>
        <v>Saturday</v>
      </c>
      <c r="Y2904" s="2">
        <v>0.62817129629629631</v>
      </c>
      <c r="Z2904" s="2">
        <f t="shared" si="409"/>
        <v>0.625</v>
      </c>
      <c r="AA2904">
        <f>1</f>
        <v>1</v>
      </c>
      <c r="AB2904" s="1">
        <v>42840</v>
      </c>
      <c r="AC2904" s="13">
        <f t="shared" si="410"/>
        <v>42826</v>
      </c>
      <c r="AD2904" s="14">
        <f t="shared" si="411"/>
        <v>42840</v>
      </c>
      <c r="AE2904" s="1" t="str">
        <f t="shared" si="412"/>
        <v>Saturday</v>
      </c>
      <c r="AF2904" s="2">
        <v>0.76579861111111114</v>
      </c>
      <c r="AG2904" s="2">
        <f t="shared" si="413"/>
        <v>0.75</v>
      </c>
      <c r="AH2904" t="s">
        <v>25</v>
      </c>
    </row>
    <row r="2905" spans="1:34" x14ac:dyDescent="0.25">
      <c r="A2905">
        <v>1582101</v>
      </c>
      <c r="B2905" t="s">
        <v>54</v>
      </c>
      <c r="E2905">
        <v>53208</v>
      </c>
      <c r="F2905" t="s">
        <v>20</v>
      </c>
      <c r="G2905" t="s">
        <v>55</v>
      </c>
      <c r="H2905">
        <v>5577</v>
      </c>
      <c r="I2905" t="s">
        <v>77</v>
      </c>
      <c r="J2905">
        <f>VLOOKUP(I2905,Key!$A$1:$C$73,2,FALSE)</f>
        <v>43.036900000000003</v>
      </c>
      <c r="K2905">
        <f>VLOOKUP(I2905,Key!$A$1:$C$73,3,FALSE)</f>
        <v>-87.89667</v>
      </c>
      <c r="L2905" t="s">
        <v>81</v>
      </c>
      <c r="M2905">
        <f>VLOOKUP(L2905,Key!$A$1:$C$73,2,FALSE)</f>
        <v>43.058010000000003</v>
      </c>
      <c r="N2905">
        <f>VLOOKUP(L2905,Key!$A$1:$C$73,3,FALSE)</f>
        <v>-87.877300000000005</v>
      </c>
      <c r="O2905">
        <v>30</v>
      </c>
      <c r="P2905">
        <v>3</v>
      </c>
      <c r="Q2905">
        <v>4.5</v>
      </c>
      <c r="R2905">
        <v>4.3</v>
      </c>
      <c r="S2905">
        <v>180</v>
      </c>
      <c r="T2905">
        <f t="shared" si="405"/>
        <v>-1</v>
      </c>
      <c r="U2905" s="1">
        <v>42840</v>
      </c>
      <c r="V2905" s="13">
        <f t="shared" si="406"/>
        <v>42826</v>
      </c>
      <c r="W2905" s="14">
        <f t="shared" si="407"/>
        <v>42840</v>
      </c>
      <c r="X2905" s="1" t="str">
        <f t="shared" si="408"/>
        <v>Saturday</v>
      </c>
      <c r="Y2905" s="2">
        <v>0.63895833333333341</v>
      </c>
      <c r="Z2905" s="2">
        <f t="shared" si="409"/>
        <v>0.625</v>
      </c>
      <c r="AA2905">
        <f>1</f>
        <v>1</v>
      </c>
      <c r="AB2905" s="1">
        <v>42840</v>
      </c>
      <c r="AC2905" s="13">
        <f t="shared" si="410"/>
        <v>42826</v>
      </c>
      <c r="AD2905" s="14">
        <f t="shared" si="411"/>
        <v>42840</v>
      </c>
      <c r="AE2905" s="1" t="str">
        <f t="shared" si="412"/>
        <v>Saturday</v>
      </c>
      <c r="AF2905" s="2">
        <v>0.66025462962962966</v>
      </c>
      <c r="AG2905" s="2">
        <f t="shared" si="413"/>
        <v>0.66666666666666663</v>
      </c>
      <c r="AH2905" t="s">
        <v>23</v>
      </c>
    </row>
    <row r="2906" spans="1:34" x14ac:dyDescent="0.25">
      <c r="A2906">
        <v>1582124</v>
      </c>
      <c r="B2906" t="s">
        <v>54</v>
      </c>
      <c r="F2906" t="s">
        <v>20</v>
      </c>
      <c r="G2906" t="s">
        <v>55</v>
      </c>
      <c r="H2906">
        <v>5432</v>
      </c>
      <c r="I2906" t="s">
        <v>82</v>
      </c>
      <c r="J2906">
        <f>VLOOKUP(I2906,Key!$A$1:$C$73,2,FALSE)</f>
        <v>43.040349999999997</v>
      </c>
      <c r="K2906">
        <f>VLOOKUP(I2906,Key!$A$1:$C$73,3,FALSE)</f>
        <v>-87.920760000000001</v>
      </c>
      <c r="L2906" t="s">
        <v>36</v>
      </c>
      <c r="M2906">
        <f>VLOOKUP(L2906,Key!$A$1:$C$73,2,FALSE)</f>
        <v>43.03519</v>
      </c>
      <c r="N2906">
        <f>VLOOKUP(L2906,Key!$A$1:$C$73,3,FALSE)</f>
        <v>-87.907390000000007</v>
      </c>
      <c r="O2906">
        <v>29</v>
      </c>
      <c r="P2906">
        <v>3</v>
      </c>
      <c r="Q2906">
        <v>4.4000000000000004</v>
      </c>
      <c r="R2906">
        <v>4.0999999999999996</v>
      </c>
      <c r="S2906">
        <v>174</v>
      </c>
      <c r="T2906">
        <f t="shared" si="405"/>
        <v>-1</v>
      </c>
      <c r="U2906" s="1">
        <v>42840</v>
      </c>
      <c r="V2906" s="13">
        <f t="shared" si="406"/>
        <v>42826</v>
      </c>
      <c r="W2906" s="14">
        <f t="shared" si="407"/>
        <v>42840</v>
      </c>
      <c r="X2906" s="1" t="str">
        <f t="shared" si="408"/>
        <v>Saturday</v>
      </c>
      <c r="Y2906" s="2">
        <v>0.64105324074074077</v>
      </c>
      <c r="Z2906" s="2">
        <f t="shared" si="409"/>
        <v>0.625</v>
      </c>
      <c r="AA2906">
        <f>1</f>
        <v>1</v>
      </c>
      <c r="AB2906" s="1">
        <v>42840</v>
      </c>
      <c r="AC2906" s="13">
        <f t="shared" si="410"/>
        <v>42826</v>
      </c>
      <c r="AD2906" s="14">
        <f t="shared" si="411"/>
        <v>42840</v>
      </c>
      <c r="AE2906" s="1" t="str">
        <f t="shared" si="412"/>
        <v>Saturday</v>
      </c>
      <c r="AF2906" s="2">
        <v>0.66158564814814813</v>
      </c>
      <c r="AG2906" s="2">
        <f t="shared" si="413"/>
        <v>0.66666666666666663</v>
      </c>
      <c r="AH2906" t="s">
        <v>23</v>
      </c>
    </row>
    <row r="2907" spans="1:34" x14ac:dyDescent="0.25">
      <c r="A2907">
        <v>1527900</v>
      </c>
      <c r="B2907" t="s">
        <v>54</v>
      </c>
      <c r="E2907">
        <v>97005</v>
      </c>
      <c r="F2907" t="s">
        <v>20</v>
      </c>
      <c r="G2907" t="s">
        <v>55</v>
      </c>
      <c r="H2907">
        <v>5509</v>
      </c>
      <c r="I2907" t="s">
        <v>84</v>
      </c>
      <c r="J2907">
        <f>VLOOKUP(I2907,Key!$A$1:$C$73,2,FALSE)</f>
        <v>43.040154000000001</v>
      </c>
      <c r="K2907">
        <f>VLOOKUP(I2907,Key!$A$1:$C$73,3,FALSE)</f>
        <v>-87.932113000000001</v>
      </c>
      <c r="L2907" t="s">
        <v>81</v>
      </c>
      <c r="M2907">
        <f>VLOOKUP(L2907,Key!$A$1:$C$73,2,FALSE)</f>
        <v>43.058010000000003</v>
      </c>
      <c r="N2907">
        <f>VLOOKUP(L2907,Key!$A$1:$C$73,3,FALSE)</f>
        <v>-87.877300000000005</v>
      </c>
      <c r="O2907">
        <v>48</v>
      </c>
      <c r="P2907">
        <v>6</v>
      </c>
      <c r="Q2907">
        <v>7.2</v>
      </c>
      <c r="R2907">
        <v>6.8</v>
      </c>
      <c r="S2907">
        <v>288</v>
      </c>
      <c r="T2907">
        <f t="shared" si="405"/>
        <v>-1</v>
      </c>
      <c r="U2907" s="1">
        <v>42840</v>
      </c>
      <c r="V2907" s="13">
        <f t="shared" si="406"/>
        <v>42826</v>
      </c>
      <c r="W2907" s="14">
        <f t="shared" si="407"/>
        <v>42840</v>
      </c>
      <c r="X2907" s="1" t="str">
        <f t="shared" si="408"/>
        <v>Saturday</v>
      </c>
      <c r="Y2907" s="2">
        <v>0.66927083333333337</v>
      </c>
      <c r="Z2907" s="2">
        <f t="shared" si="409"/>
        <v>0.66666666666666663</v>
      </c>
      <c r="AA2907">
        <f>1</f>
        <v>1</v>
      </c>
      <c r="AB2907" s="1">
        <v>42840</v>
      </c>
      <c r="AC2907" s="13">
        <f t="shared" si="410"/>
        <v>42826</v>
      </c>
      <c r="AD2907" s="14">
        <f t="shared" si="411"/>
        <v>42840</v>
      </c>
      <c r="AE2907" s="1" t="str">
        <f t="shared" si="412"/>
        <v>Saturday</v>
      </c>
      <c r="AF2907" s="2">
        <v>0.70271990740740742</v>
      </c>
      <c r="AG2907" s="2">
        <f t="shared" si="413"/>
        <v>0.70833333333333326</v>
      </c>
      <c r="AH2907" t="s">
        <v>23</v>
      </c>
    </row>
    <row r="2908" spans="1:34" x14ac:dyDescent="0.25">
      <c r="A2908">
        <v>1561404</v>
      </c>
      <c r="B2908" t="s">
        <v>54</v>
      </c>
      <c r="E2908">
        <v>53209</v>
      </c>
      <c r="F2908" t="s">
        <v>20</v>
      </c>
      <c r="G2908" t="s">
        <v>55</v>
      </c>
      <c r="H2908">
        <v>21</v>
      </c>
      <c r="I2908" t="s">
        <v>81</v>
      </c>
      <c r="J2908">
        <f>VLOOKUP(I2908,Key!$A$1:$C$73,2,FALSE)</f>
        <v>43.058010000000003</v>
      </c>
      <c r="K2908">
        <f>VLOOKUP(I2908,Key!$A$1:$C$73,3,FALSE)</f>
        <v>-87.877300000000005</v>
      </c>
      <c r="L2908" t="s">
        <v>81</v>
      </c>
      <c r="M2908">
        <f>VLOOKUP(L2908,Key!$A$1:$C$73,2,FALSE)</f>
        <v>43.058010000000003</v>
      </c>
      <c r="N2908">
        <f>VLOOKUP(L2908,Key!$A$1:$C$73,3,FALSE)</f>
        <v>-87.877300000000005</v>
      </c>
      <c r="O2908">
        <v>25</v>
      </c>
      <c r="P2908">
        <v>3</v>
      </c>
      <c r="Q2908">
        <v>3.8</v>
      </c>
      <c r="R2908">
        <v>3.6</v>
      </c>
      <c r="S2908">
        <v>150</v>
      </c>
      <c r="T2908">
        <f t="shared" si="405"/>
        <v>-1</v>
      </c>
      <c r="U2908" s="1">
        <v>42840</v>
      </c>
      <c r="V2908" s="13">
        <f t="shared" si="406"/>
        <v>42826</v>
      </c>
      <c r="W2908" s="14">
        <f t="shared" si="407"/>
        <v>42840</v>
      </c>
      <c r="X2908" s="1" t="str">
        <f t="shared" si="408"/>
        <v>Saturday</v>
      </c>
      <c r="Y2908" s="2">
        <v>0.6715740740740741</v>
      </c>
      <c r="Z2908" s="2">
        <f t="shared" si="409"/>
        <v>0.66666666666666663</v>
      </c>
      <c r="AA2908">
        <f>1</f>
        <v>1</v>
      </c>
      <c r="AB2908" s="1">
        <v>42840</v>
      </c>
      <c r="AC2908" s="13">
        <f t="shared" si="410"/>
        <v>42826</v>
      </c>
      <c r="AD2908" s="14">
        <f t="shared" si="411"/>
        <v>42840</v>
      </c>
      <c r="AE2908" s="1" t="str">
        <f t="shared" si="412"/>
        <v>Saturday</v>
      </c>
      <c r="AF2908" s="2">
        <v>0.68956018518518514</v>
      </c>
      <c r="AG2908" s="2">
        <f t="shared" si="413"/>
        <v>0.70833333333333326</v>
      </c>
      <c r="AH2908" t="s">
        <v>25</v>
      </c>
    </row>
    <row r="2909" spans="1:34" x14ac:dyDescent="0.25">
      <c r="A2909">
        <v>1582465</v>
      </c>
      <c r="B2909" t="s">
        <v>54</v>
      </c>
      <c r="E2909">
        <v>44116</v>
      </c>
      <c r="F2909" t="s">
        <v>20</v>
      </c>
      <c r="G2909" t="s">
        <v>55</v>
      </c>
      <c r="H2909">
        <v>5466</v>
      </c>
      <c r="I2909" t="s">
        <v>81</v>
      </c>
      <c r="J2909">
        <f>VLOOKUP(I2909,Key!$A$1:$C$73,2,FALSE)</f>
        <v>43.058010000000003</v>
      </c>
      <c r="K2909">
        <f>VLOOKUP(I2909,Key!$A$1:$C$73,3,FALSE)</f>
        <v>-87.877300000000005</v>
      </c>
      <c r="L2909" t="s">
        <v>84</v>
      </c>
      <c r="M2909">
        <f>VLOOKUP(L2909,Key!$A$1:$C$73,2,FALSE)</f>
        <v>43.040154000000001</v>
      </c>
      <c r="N2909">
        <f>VLOOKUP(L2909,Key!$A$1:$C$73,3,FALSE)</f>
        <v>-87.932113000000001</v>
      </c>
      <c r="O2909">
        <v>30</v>
      </c>
      <c r="P2909">
        <v>3</v>
      </c>
      <c r="Q2909">
        <v>4.5</v>
      </c>
      <c r="R2909">
        <v>4.3</v>
      </c>
      <c r="S2909">
        <v>180</v>
      </c>
      <c r="T2909">
        <f t="shared" si="405"/>
        <v>-1</v>
      </c>
      <c r="U2909" s="1">
        <v>42840</v>
      </c>
      <c r="V2909" s="13">
        <f t="shared" si="406"/>
        <v>42826</v>
      </c>
      <c r="W2909" s="14">
        <f t="shared" si="407"/>
        <v>42840</v>
      </c>
      <c r="X2909" s="1" t="str">
        <f t="shared" si="408"/>
        <v>Saturday</v>
      </c>
      <c r="Y2909" s="2">
        <v>0.68517361111111119</v>
      </c>
      <c r="Z2909" s="2">
        <f t="shared" si="409"/>
        <v>0.66666666666666663</v>
      </c>
      <c r="AA2909">
        <f>1</f>
        <v>1</v>
      </c>
      <c r="AB2909" s="1">
        <v>42840</v>
      </c>
      <c r="AC2909" s="13">
        <f t="shared" si="410"/>
        <v>42826</v>
      </c>
      <c r="AD2909" s="14">
        <f t="shared" si="411"/>
        <v>42840</v>
      </c>
      <c r="AE2909" s="1" t="str">
        <f t="shared" si="412"/>
        <v>Saturday</v>
      </c>
      <c r="AF2909" s="2">
        <v>0.70601851851851849</v>
      </c>
      <c r="AG2909" s="2">
        <f t="shared" si="413"/>
        <v>0.70833333333333326</v>
      </c>
      <c r="AH2909" t="s">
        <v>23</v>
      </c>
    </row>
    <row r="2910" spans="1:34" x14ac:dyDescent="0.25">
      <c r="A2910">
        <v>1582498</v>
      </c>
      <c r="B2910" t="s">
        <v>54</v>
      </c>
      <c r="E2910">
        <v>53081</v>
      </c>
      <c r="F2910" t="s">
        <v>20</v>
      </c>
      <c r="G2910" t="s">
        <v>55</v>
      </c>
      <c r="H2910">
        <v>11111</v>
      </c>
      <c r="I2910" t="s">
        <v>34</v>
      </c>
      <c r="J2910">
        <f>VLOOKUP(I2910,Key!$A$1:$C$73,2,FALSE)</f>
        <v>43.05097</v>
      </c>
      <c r="K2910">
        <f>VLOOKUP(I2910,Key!$A$1:$C$73,3,FALSE)</f>
        <v>-87.906440000000003</v>
      </c>
      <c r="L2910" t="s">
        <v>62</v>
      </c>
      <c r="M2910">
        <f>VLOOKUP(L2910,Key!$A$1:$C$73,2,FALSE)</f>
        <v>43.052460000000004</v>
      </c>
      <c r="N2910">
        <f>VLOOKUP(L2910,Key!$A$1:$C$73,3,FALSE)</f>
        <v>-87.891000000000005</v>
      </c>
      <c r="O2910">
        <v>65</v>
      </c>
      <c r="P2910">
        <v>9</v>
      </c>
      <c r="Q2910">
        <v>9.8000000000000007</v>
      </c>
      <c r="R2910">
        <v>9.3000000000000007</v>
      </c>
      <c r="S2910">
        <v>390</v>
      </c>
      <c r="T2910">
        <f t="shared" si="405"/>
        <v>-1</v>
      </c>
      <c r="U2910" s="1">
        <v>42840</v>
      </c>
      <c r="V2910" s="13">
        <f t="shared" si="406"/>
        <v>42826</v>
      </c>
      <c r="W2910" s="14">
        <f t="shared" si="407"/>
        <v>42840</v>
      </c>
      <c r="X2910" s="1" t="str">
        <f t="shared" si="408"/>
        <v>Saturday</v>
      </c>
      <c r="Y2910" s="2">
        <v>0.68983796296296296</v>
      </c>
      <c r="Z2910" s="2">
        <f t="shared" si="409"/>
        <v>0.70833333333333326</v>
      </c>
      <c r="AA2910">
        <f>1</f>
        <v>1</v>
      </c>
      <c r="AB2910" s="1">
        <v>42840</v>
      </c>
      <c r="AC2910" s="13">
        <f t="shared" si="410"/>
        <v>42826</v>
      </c>
      <c r="AD2910" s="14">
        <f t="shared" si="411"/>
        <v>42840</v>
      </c>
      <c r="AE2910" s="1" t="str">
        <f t="shared" si="412"/>
        <v>Saturday</v>
      </c>
      <c r="AF2910" s="2">
        <v>0.73537037037037034</v>
      </c>
      <c r="AG2910" s="2">
        <f t="shared" si="413"/>
        <v>0.75</v>
      </c>
      <c r="AH2910" t="s">
        <v>23</v>
      </c>
    </row>
    <row r="2911" spans="1:34" x14ac:dyDescent="0.25">
      <c r="A2911">
        <v>1582643</v>
      </c>
      <c r="B2911" t="s">
        <v>54</v>
      </c>
      <c r="F2911" t="s">
        <v>20</v>
      </c>
      <c r="G2911" t="s">
        <v>55</v>
      </c>
      <c r="H2911">
        <v>82</v>
      </c>
      <c r="I2911" t="s">
        <v>66</v>
      </c>
      <c r="J2911">
        <f>VLOOKUP(I2911,Key!$A$1:$C$73,2,FALSE)</f>
        <v>43.078530000000001</v>
      </c>
      <c r="K2911">
        <f>VLOOKUP(I2911,Key!$A$1:$C$73,3,FALSE)</f>
        <v>-87.882620000000003</v>
      </c>
      <c r="L2911" t="s">
        <v>66</v>
      </c>
      <c r="M2911">
        <f>VLOOKUP(L2911,Key!$A$1:$C$73,2,FALSE)</f>
        <v>43.078530000000001</v>
      </c>
      <c r="N2911">
        <f>VLOOKUP(L2911,Key!$A$1:$C$73,3,FALSE)</f>
        <v>-87.882620000000003</v>
      </c>
      <c r="O2911">
        <v>68</v>
      </c>
      <c r="P2911">
        <v>9</v>
      </c>
      <c r="Q2911">
        <v>10.199999999999999</v>
      </c>
      <c r="R2911">
        <v>9.6999999999999993</v>
      </c>
      <c r="S2911">
        <v>408</v>
      </c>
      <c r="T2911">
        <f t="shared" si="405"/>
        <v>-1</v>
      </c>
      <c r="U2911" s="1">
        <v>42840</v>
      </c>
      <c r="V2911" s="13">
        <f t="shared" si="406"/>
        <v>42826</v>
      </c>
      <c r="W2911" s="14">
        <f t="shared" si="407"/>
        <v>42840</v>
      </c>
      <c r="X2911" s="1" t="str">
        <f t="shared" si="408"/>
        <v>Saturday</v>
      </c>
      <c r="Y2911" s="2">
        <v>0.70974537037037033</v>
      </c>
      <c r="Z2911" s="2">
        <f t="shared" si="409"/>
        <v>0.70833333333333326</v>
      </c>
      <c r="AA2911">
        <f>1</f>
        <v>1</v>
      </c>
      <c r="AB2911" s="1">
        <v>42840</v>
      </c>
      <c r="AC2911" s="13">
        <f t="shared" si="410"/>
        <v>42826</v>
      </c>
      <c r="AD2911" s="14">
        <f t="shared" si="411"/>
        <v>42840</v>
      </c>
      <c r="AE2911" s="1" t="str">
        <f t="shared" si="412"/>
        <v>Saturday</v>
      </c>
      <c r="AF2911" s="2">
        <v>0.75710648148148152</v>
      </c>
      <c r="AG2911" s="2">
        <f t="shared" si="413"/>
        <v>0.75</v>
      </c>
      <c r="AH2911" t="s">
        <v>25</v>
      </c>
    </row>
    <row r="2912" spans="1:34" x14ac:dyDescent="0.25">
      <c r="A2912">
        <v>1582694</v>
      </c>
      <c r="B2912" t="s">
        <v>54</v>
      </c>
      <c r="E2912">
        <v>53213</v>
      </c>
      <c r="F2912" t="s">
        <v>20</v>
      </c>
      <c r="G2912" t="s">
        <v>55</v>
      </c>
      <c r="H2912">
        <v>5466</v>
      </c>
      <c r="I2912" t="s">
        <v>84</v>
      </c>
      <c r="J2912">
        <f>VLOOKUP(I2912,Key!$A$1:$C$73,2,FALSE)</f>
        <v>43.040154000000001</v>
      </c>
      <c r="K2912">
        <f>VLOOKUP(I2912,Key!$A$1:$C$73,3,FALSE)</f>
        <v>-87.932113000000001</v>
      </c>
      <c r="L2912" t="s">
        <v>22</v>
      </c>
      <c r="M2912">
        <f>VLOOKUP(L2912,Key!$A$1:$C$73,2,FALSE)</f>
        <v>43.058619999999998</v>
      </c>
      <c r="N2912">
        <f>VLOOKUP(L2912,Key!$A$1:$C$73,3,FALSE)</f>
        <v>-87.885319999999993</v>
      </c>
      <c r="O2912">
        <v>23</v>
      </c>
      <c r="P2912">
        <v>3</v>
      </c>
      <c r="Q2912">
        <v>3.5</v>
      </c>
      <c r="R2912">
        <v>3.3</v>
      </c>
      <c r="S2912">
        <v>138</v>
      </c>
      <c r="T2912">
        <f t="shared" si="405"/>
        <v>-1</v>
      </c>
      <c r="U2912" s="1">
        <v>42840</v>
      </c>
      <c r="V2912" s="13">
        <f t="shared" si="406"/>
        <v>42826</v>
      </c>
      <c r="W2912" s="14">
        <f t="shared" si="407"/>
        <v>42840</v>
      </c>
      <c r="X2912" s="1" t="str">
        <f t="shared" si="408"/>
        <v>Saturday</v>
      </c>
      <c r="Y2912" s="2">
        <v>0.71971064814814811</v>
      </c>
      <c r="Z2912" s="2">
        <f t="shared" si="409"/>
        <v>0.70833333333333326</v>
      </c>
      <c r="AA2912">
        <f>1</f>
        <v>1</v>
      </c>
      <c r="AB2912" s="1">
        <v>42840</v>
      </c>
      <c r="AC2912" s="13">
        <f t="shared" si="410"/>
        <v>42826</v>
      </c>
      <c r="AD2912" s="14">
        <f t="shared" si="411"/>
        <v>42840</v>
      </c>
      <c r="AE2912" s="1" t="str">
        <f t="shared" si="412"/>
        <v>Saturday</v>
      </c>
      <c r="AF2912" s="2">
        <v>0.73581018518518526</v>
      </c>
      <c r="AG2912" s="2">
        <f t="shared" si="413"/>
        <v>0.75</v>
      </c>
      <c r="AH2912" t="s">
        <v>23</v>
      </c>
    </row>
    <row r="2913" spans="1:34" x14ac:dyDescent="0.25">
      <c r="A2913">
        <v>1582394</v>
      </c>
      <c r="B2913" t="s">
        <v>54</v>
      </c>
      <c r="E2913">
        <v>53150</v>
      </c>
      <c r="F2913" t="s">
        <v>20</v>
      </c>
      <c r="G2913" t="s">
        <v>55</v>
      </c>
      <c r="H2913">
        <v>5573</v>
      </c>
      <c r="I2913" t="s">
        <v>63</v>
      </c>
      <c r="J2913">
        <f>VLOOKUP(I2913,Key!$A$1:$C$73,2,FALSE)</f>
        <v>43.066893999999998</v>
      </c>
      <c r="K2913">
        <f>VLOOKUP(I2913,Key!$A$1:$C$73,3,FALSE)</f>
        <v>-87.877936000000005</v>
      </c>
      <c r="L2913" t="s">
        <v>81</v>
      </c>
      <c r="M2913">
        <f>VLOOKUP(L2913,Key!$A$1:$C$73,2,FALSE)</f>
        <v>43.058010000000003</v>
      </c>
      <c r="N2913">
        <f>VLOOKUP(L2913,Key!$A$1:$C$73,3,FALSE)</f>
        <v>-87.877300000000005</v>
      </c>
      <c r="O2913">
        <v>25</v>
      </c>
      <c r="P2913">
        <v>3</v>
      </c>
      <c r="Q2913">
        <v>3.8</v>
      </c>
      <c r="R2913">
        <v>3.6</v>
      </c>
      <c r="S2913">
        <v>150</v>
      </c>
      <c r="T2913">
        <f t="shared" si="405"/>
        <v>-1</v>
      </c>
      <c r="U2913" s="1">
        <v>42840</v>
      </c>
      <c r="V2913" s="13">
        <f t="shared" si="406"/>
        <v>42826</v>
      </c>
      <c r="W2913" s="14">
        <f t="shared" si="407"/>
        <v>42840</v>
      </c>
      <c r="X2913" s="1" t="str">
        <f t="shared" si="408"/>
        <v>Saturday</v>
      </c>
      <c r="Y2913" s="2">
        <v>0.72239583333333324</v>
      </c>
      <c r="Z2913" s="2">
        <f t="shared" si="409"/>
        <v>0.70833333333333326</v>
      </c>
      <c r="AA2913">
        <f>1</f>
        <v>1</v>
      </c>
      <c r="AB2913" s="1">
        <v>42840</v>
      </c>
      <c r="AC2913" s="13">
        <f t="shared" si="410"/>
        <v>42826</v>
      </c>
      <c r="AD2913" s="14">
        <f t="shared" si="411"/>
        <v>42840</v>
      </c>
      <c r="AE2913" s="1" t="str">
        <f t="shared" si="412"/>
        <v>Saturday</v>
      </c>
      <c r="AF2913" s="2">
        <v>0.74019675925925921</v>
      </c>
      <c r="AG2913" s="2">
        <f t="shared" si="413"/>
        <v>0.75</v>
      </c>
      <c r="AH2913" t="s">
        <v>23</v>
      </c>
    </row>
    <row r="2914" spans="1:34" x14ac:dyDescent="0.25">
      <c r="A2914">
        <v>1582696</v>
      </c>
      <c r="B2914" t="s">
        <v>54</v>
      </c>
      <c r="E2914">
        <v>53209</v>
      </c>
      <c r="F2914" t="s">
        <v>20</v>
      </c>
      <c r="G2914" t="s">
        <v>55</v>
      </c>
      <c r="H2914">
        <v>32</v>
      </c>
      <c r="I2914" t="s">
        <v>81</v>
      </c>
      <c r="J2914">
        <f>VLOOKUP(I2914,Key!$A$1:$C$73,2,FALSE)</f>
        <v>43.058010000000003</v>
      </c>
      <c r="K2914">
        <f>VLOOKUP(I2914,Key!$A$1:$C$73,3,FALSE)</f>
        <v>-87.877300000000005</v>
      </c>
      <c r="L2914" t="s">
        <v>81</v>
      </c>
      <c r="M2914">
        <f>VLOOKUP(L2914,Key!$A$1:$C$73,2,FALSE)</f>
        <v>43.058010000000003</v>
      </c>
      <c r="N2914">
        <f>VLOOKUP(L2914,Key!$A$1:$C$73,3,FALSE)</f>
        <v>-87.877300000000005</v>
      </c>
      <c r="O2914">
        <v>52</v>
      </c>
      <c r="P2914">
        <v>6</v>
      </c>
      <c r="Q2914">
        <v>7.8</v>
      </c>
      <c r="R2914">
        <v>7.4</v>
      </c>
      <c r="S2914">
        <v>312</v>
      </c>
      <c r="T2914">
        <f t="shared" si="405"/>
        <v>-1</v>
      </c>
      <c r="U2914" s="1">
        <v>42840</v>
      </c>
      <c r="V2914" s="13">
        <f t="shared" si="406"/>
        <v>42826</v>
      </c>
      <c r="W2914" s="14">
        <f t="shared" si="407"/>
        <v>42840</v>
      </c>
      <c r="X2914" s="1" t="str">
        <f t="shared" si="408"/>
        <v>Saturday</v>
      </c>
      <c r="Y2914" s="2">
        <v>0.72703703703703704</v>
      </c>
      <c r="Z2914" s="2">
        <f t="shared" si="409"/>
        <v>0.70833333333333326</v>
      </c>
      <c r="AA2914">
        <f>1</f>
        <v>1</v>
      </c>
      <c r="AB2914" s="1">
        <v>42840</v>
      </c>
      <c r="AC2914" s="13">
        <f t="shared" si="410"/>
        <v>42826</v>
      </c>
      <c r="AD2914" s="14">
        <f t="shared" si="411"/>
        <v>42840</v>
      </c>
      <c r="AE2914" s="1" t="str">
        <f t="shared" si="412"/>
        <v>Saturday</v>
      </c>
      <c r="AF2914" s="2">
        <v>0.76317129629629632</v>
      </c>
      <c r="AG2914" s="2">
        <f t="shared" si="413"/>
        <v>0.75</v>
      </c>
      <c r="AH2914" t="s">
        <v>25</v>
      </c>
    </row>
    <row r="2915" spans="1:34" x14ac:dyDescent="0.25">
      <c r="A2915">
        <v>1556026</v>
      </c>
      <c r="B2915" t="s">
        <v>54</v>
      </c>
      <c r="E2915">
        <v>53208</v>
      </c>
      <c r="F2915" t="s">
        <v>20</v>
      </c>
      <c r="G2915" t="s">
        <v>55</v>
      </c>
      <c r="H2915">
        <v>5449</v>
      </c>
      <c r="I2915" t="s">
        <v>81</v>
      </c>
      <c r="J2915">
        <f>VLOOKUP(I2915,Key!$A$1:$C$73,2,FALSE)</f>
        <v>43.058010000000003</v>
      </c>
      <c r="K2915">
        <f>VLOOKUP(I2915,Key!$A$1:$C$73,3,FALSE)</f>
        <v>-87.877300000000005</v>
      </c>
      <c r="L2915" t="s">
        <v>81</v>
      </c>
      <c r="M2915">
        <f>VLOOKUP(L2915,Key!$A$1:$C$73,2,FALSE)</f>
        <v>43.058010000000003</v>
      </c>
      <c r="N2915">
        <f>VLOOKUP(L2915,Key!$A$1:$C$73,3,FALSE)</f>
        <v>-87.877300000000005</v>
      </c>
      <c r="O2915">
        <v>79</v>
      </c>
      <c r="P2915">
        <v>9</v>
      </c>
      <c r="Q2915">
        <v>11.9</v>
      </c>
      <c r="R2915">
        <v>11.3</v>
      </c>
      <c r="S2915">
        <v>474</v>
      </c>
      <c r="T2915">
        <f t="shared" si="405"/>
        <v>-1</v>
      </c>
      <c r="U2915" s="1">
        <v>42840</v>
      </c>
      <c r="V2915" s="13">
        <f t="shared" si="406"/>
        <v>42826</v>
      </c>
      <c r="W2915" s="14">
        <f t="shared" si="407"/>
        <v>42840</v>
      </c>
      <c r="X2915" s="1" t="str">
        <f t="shared" si="408"/>
        <v>Saturday</v>
      </c>
      <c r="Y2915" s="2">
        <v>0.73699074074074078</v>
      </c>
      <c r="Z2915" s="2">
        <f t="shared" si="409"/>
        <v>0.75</v>
      </c>
      <c r="AA2915">
        <f>1</f>
        <v>1</v>
      </c>
      <c r="AB2915" s="1">
        <v>42840</v>
      </c>
      <c r="AC2915" s="13">
        <f t="shared" si="410"/>
        <v>42826</v>
      </c>
      <c r="AD2915" s="14">
        <f t="shared" si="411"/>
        <v>42840</v>
      </c>
      <c r="AE2915" s="1" t="str">
        <f t="shared" si="412"/>
        <v>Saturday</v>
      </c>
      <c r="AF2915" s="2">
        <v>0.79177083333333342</v>
      </c>
      <c r="AG2915" s="2">
        <f t="shared" si="413"/>
        <v>0.79166666666666663</v>
      </c>
      <c r="AH2915" t="s">
        <v>25</v>
      </c>
    </row>
    <row r="2916" spans="1:34" x14ac:dyDescent="0.25">
      <c r="A2916">
        <v>1582863</v>
      </c>
      <c r="B2916" t="s">
        <v>54</v>
      </c>
      <c r="E2916">
        <v>61081</v>
      </c>
      <c r="F2916" t="s">
        <v>20</v>
      </c>
      <c r="G2916" t="s">
        <v>55</v>
      </c>
      <c r="H2916">
        <v>307</v>
      </c>
      <c r="I2916" t="s">
        <v>37</v>
      </c>
      <c r="J2916">
        <f>VLOOKUP(I2916,Key!$A$1:$C$73,2,FALSE)</f>
        <v>43.049230000000001</v>
      </c>
      <c r="K2916">
        <f>VLOOKUP(I2916,Key!$A$1:$C$73,3,FALSE)</f>
        <v>-87.911940000000001</v>
      </c>
      <c r="L2916" t="s">
        <v>57</v>
      </c>
      <c r="M2916">
        <f>VLOOKUP(L2916,Key!$A$1:$C$73,2,FALSE)</f>
        <v>43.03913</v>
      </c>
      <c r="N2916">
        <f>VLOOKUP(L2916,Key!$A$1:$C$73,3,FALSE)</f>
        <v>-87.916150000000002</v>
      </c>
      <c r="O2916">
        <v>11</v>
      </c>
      <c r="P2916">
        <v>3</v>
      </c>
      <c r="Q2916">
        <v>1.7</v>
      </c>
      <c r="R2916">
        <v>1.6</v>
      </c>
      <c r="S2916">
        <v>66</v>
      </c>
      <c r="T2916">
        <f t="shared" si="405"/>
        <v>-1</v>
      </c>
      <c r="U2916" s="1">
        <v>42840</v>
      </c>
      <c r="V2916" s="13">
        <f t="shared" si="406"/>
        <v>42826</v>
      </c>
      <c r="W2916" s="14">
        <f t="shared" si="407"/>
        <v>42840</v>
      </c>
      <c r="X2916" s="1" t="str">
        <f t="shared" si="408"/>
        <v>Saturday</v>
      </c>
      <c r="Y2916" s="2">
        <v>0.74494212962962969</v>
      </c>
      <c r="Z2916" s="2">
        <f t="shared" si="409"/>
        <v>0.75</v>
      </c>
      <c r="AA2916">
        <f>1</f>
        <v>1</v>
      </c>
      <c r="AB2916" s="1">
        <v>42840</v>
      </c>
      <c r="AC2916" s="13">
        <f t="shared" si="410"/>
        <v>42826</v>
      </c>
      <c r="AD2916" s="14">
        <f t="shared" si="411"/>
        <v>42840</v>
      </c>
      <c r="AE2916" s="1" t="str">
        <f t="shared" si="412"/>
        <v>Saturday</v>
      </c>
      <c r="AF2916" s="2">
        <v>0.75237268518518519</v>
      </c>
      <c r="AG2916" s="2">
        <f t="shared" si="413"/>
        <v>0.75</v>
      </c>
      <c r="AH2916" t="s">
        <v>23</v>
      </c>
    </row>
    <row r="2917" spans="1:34" x14ac:dyDescent="0.25">
      <c r="A2917">
        <v>1582881</v>
      </c>
      <c r="B2917" t="s">
        <v>54</v>
      </c>
      <c r="E2917">
        <v>60098</v>
      </c>
      <c r="F2917" t="s">
        <v>20</v>
      </c>
      <c r="G2917" t="s">
        <v>55</v>
      </c>
      <c r="H2917">
        <v>112</v>
      </c>
      <c r="I2917" t="s">
        <v>74</v>
      </c>
      <c r="J2917">
        <f>VLOOKUP(I2917,Key!$A$1:$C$73,2,FALSE)</f>
        <v>43.05536</v>
      </c>
      <c r="K2917">
        <f>VLOOKUP(I2917,Key!$A$1:$C$73,3,FALSE)</f>
        <v>-87.90504</v>
      </c>
      <c r="L2917" t="s">
        <v>28</v>
      </c>
      <c r="M2917">
        <f>VLOOKUP(L2917,Key!$A$1:$C$73,2,FALSE)</f>
        <v>43.038580000000003</v>
      </c>
      <c r="N2917">
        <f>VLOOKUP(L2917,Key!$A$1:$C$73,3,FALSE)</f>
        <v>-87.90934</v>
      </c>
      <c r="O2917">
        <v>30</v>
      </c>
      <c r="P2917">
        <v>3</v>
      </c>
      <c r="Q2917">
        <v>4.5</v>
      </c>
      <c r="R2917">
        <v>4.3</v>
      </c>
      <c r="S2917">
        <v>180</v>
      </c>
      <c r="T2917">
        <f t="shared" si="405"/>
        <v>-1</v>
      </c>
      <c r="U2917" s="1">
        <v>42840</v>
      </c>
      <c r="V2917" s="13">
        <f t="shared" si="406"/>
        <v>42826</v>
      </c>
      <c r="W2917" s="14">
        <f t="shared" si="407"/>
        <v>42840</v>
      </c>
      <c r="X2917" s="1" t="str">
        <f t="shared" si="408"/>
        <v>Saturday</v>
      </c>
      <c r="Y2917" s="2">
        <v>0.74717592592592597</v>
      </c>
      <c r="Z2917" s="2">
        <f t="shared" si="409"/>
        <v>0.75</v>
      </c>
      <c r="AA2917">
        <f>1</f>
        <v>1</v>
      </c>
      <c r="AB2917" s="1">
        <v>42840</v>
      </c>
      <c r="AC2917" s="13">
        <f t="shared" si="410"/>
        <v>42826</v>
      </c>
      <c r="AD2917" s="14">
        <f t="shared" si="411"/>
        <v>42840</v>
      </c>
      <c r="AE2917" s="1" t="str">
        <f t="shared" si="412"/>
        <v>Saturday</v>
      </c>
      <c r="AF2917" s="2">
        <v>0.76748842592592592</v>
      </c>
      <c r="AG2917" s="2">
        <f t="shared" si="413"/>
        <v>0.75</v>
      </c>
      <c r="AH2917" t="s">
        <v>23</v>
      </c>
    </row>
    <row r="2918" spans="1:34" x14ac:dyDescent="0.25">
      <c r="A2918">
        <v>1582829</v>
      </c>
      <c r="B2918" t="s">
        <v>54</v>
      </c>
      <c r="E2918">
        <v>85004</v>
      </c>
      <c r="F2918" t="s">
        <v>20</v>
      </c>
      <c r="G2918" t="s">
        <v>55</v>
      </c>
      <c r="H2918">
        <v>143</v>
      </c>
      <c r="I2918" t="s">
        <v>81</v>
      </c>
      <c r="J2918">
        <f>VLOOKUP(I2918,Key!$A$1:$C$73,2,FALSE)</f>
        <v>43.058010000000003</v>
      </c>
      <c r="K2918">
        <f>VLOOKUP(I2918,Key!$A$1:$C$73,3,FALSE)</f>
        <v>-87.877300000000005</v>
      </c>
      <c r="L2918" t="s">
        <v>81</v>
      </c>
      <c r="M2918">
        <f>VLOOKUP(L2918,Key!$A$1:$C$73,2,FALSE)</f>
        <v>43.058010000000003</v>
      </c>
      <c r="N2918">
        <f>VLOOKUP(L2918,Key!$A$1:$C$73,3,FALSE)</f>
        <v>-87.877300000000005</v>
      </c>
      <c r="O2918">
        <v>66</v>
      </c>
      <c r="P2918">
        <v>9</v>
      </c>
      <c r="Q2918">
        <v>9.9</v>
      </c>
      <c r="R2918">
        <v>9.4</v>
      </c>
      <c r="S2918">
        <v>396</v>
      </c>
      <c r="T2918">
        <f t="shared" si="405"/>
        <v>-1</v>
      </c>
      <c r="U2918" s="1">
        <v>42840</v>
      </c>
      <c r="V2918" s="13">
        <f t="shared" si="406"/>
        <v>42826</v>
      </c>
      <c r="W2918" s="14">
        <f t="shared" si="407"/>
        <v>42840</v>
      </c>
      <c r="X2918" s="1" t="str">
        <f t="shared" si="408"/>
        <v>Saturday</v>
      </c>
      <c r="Y2918" s="2">
        <v>0.7478125000000001</v>
      </c>
      <c r="Z2918" s="2">
        <f t="shared" si="409"/>
        <v>0.75</v>
      </c>
      <c r="AA2918">
        <f>1</f>
        <v>1</v>
      </c>
      <c r="AB2918" s="1">
        <v>42840</v>
      </c>
      <c r="AC2918" s="13">
        <f t="shared" si="410"/>
        <v>42826</v>
      </c>
      <c r="AD2918" s="14">
        <f t="shared" si="411"/>
        <v>42840</v>
      </c>
      <c r="AE2918" s="1" t="str">
        <f t="shared" si="412"/>
        <v>Saturday</v>
      </c>
      <c r="AF2918" s="2">
        <v>0.7935416666666667</v>
      </c>
      <c r="AG2918" s="2">
        <f t="shared" si="413"/>
        <v>0.79166666666666663</v>
      </c>
      <c r="AH2918" t="s">
        <v>25</v>
      </c>
    </row>
    <row r="2919" spans="1:34" x14ac:dyDescent="0.25">
      <c r="A2919">
        <v>1510760</v>
      </c>
      <c r="B2919" t="s">
        <v>54</v>
      </c>
      <c r="E2919">
        <v>53211</v>
      </c>
      <c r="F2919" t="s">
        <v>20</v>
      </c>
      <c r="G2919" t="s">
        <v>55</v>
      </c>
      <c r="H2919">
        <v>5587</v>
      </c>
      <c r="I2919" t="s">
        <v>87</v>
      </c>
      <c r="J2919">
        <f>VLOOKUP(I2919,Key!$A$1:$C$73,2,FALSE)</f>
        <v>43.063749000000001</v>
      </c>
      <c r="K2919">
        <f>VLOOKUP(I2919,Key!$A$1:$C$73,3,FALSE)</f>
        <v>-87.887962999999999</v>
      </c>
      <c r="L2919" t="s">
        <v>87</v>
      </c>
      <c r="M2919">
        <f>VLOOKUP(L2919,Key!$A$1:$C$73,2,FALSE)</f>
        <v>43.063749000000001</v>
      </c>
      <c r="N2919">
        <f>VLOOKUP(L2919,Key!$A$1:$C$73,3,FALSE)</f>
        <v>-87.887962999999999</v>
      </c>
      <c r="O2919">
        <v>98</v>
      </c>
      <c r="P2919">
        <v>12</v>
      </c>
      <c r="Q2919">
        <v>14.7</v>
      </c>
      <c r="R2919">
        <v>14</v>
      </c>
      <c r="S2919">
        <v>588</v>
      </c>
      <c r="T2919">
        <f t="shared" si="405"/>
        <v>-1</v>
      </c>
      <c r="U2919" s="1">
        <v>42840</v>
      </c>
      <c r="V2919" s="13">
        <f t="shared" si="406"/>
        <v>42826</v>
      </c>
      <c r="W2919" s="14">
        <f t="shared" si="407"/>
        <v>42840</v>
      </c>
      <c r="X2919" s="1" t="str">
        <f t="shared" si="408"/>
        <v>Saturday</v>
      </c>
      <c r="Y2919" s="2">
        <v>0.75358796296296304</v>
      </c>
      <c r="Z2919" s="2">
        <f t="shared" si="409"/>
        <v>0.75</v>
      </c>
      <c r="AA2919">
        <f>1</f>
        <v>1</v>
      </c>
      <c r="AB2919" s="1">
        <v>42840</v>
      </c>
      <c r="AC2919" s="13">
        <f t="shared" si="410"/>
        <v>42826</v>
      </c>
      <c r="AD2919" s="14">
        <f t="shared" si="411"/>
        <v>42840</v>
      </c>
      <c r="AE2919" s="1" t="str">
        <f t="shared" si="412"/>
        <v>Saturday</v>
      </c>
      <c r="AF2919" s="2">
        <v>0.82175925925925919</v>
      </c>
      <c r="AG2919" s="2">
        <f t="shared" si="413"/>
        <v>0.83333333333333326</v>
      </c>
      <c r="AH2919" t="s">
        <v>25</v>
      </c>
    </row>
    <row r="2920" spans="1:34" x14ac:dyDescent="0.25">
      <c r="A2920">
        <v>1593158</v>
      </c>
      <c r="B2920" t="s">
        <v>54</v>
      </c>
      <c r="E2920">
        <v>53081</v>
      </c>
      <c r="F2920" t="s">
        <v>20</v>
      </c>
      <c r="G2920" t="s">
        <v>55</v>
      </c>
      <c r="H2920">
        <v>5533</v>
      </c>
      <c r="I2920" t="s">
        <v>40</v>
      </c>
      <c r="J2920">
        <f>VLOOKUP(I2920,Key!$A$1:$C$73,2,FALSE)</f>
        <v>43.06033</v>
      </c>
      <c r="K2920">
        <f>VLOOKUP(I2920,Key!$A$1:$C$73,3,FALSE)</f>
        <v>-87.89546</v>
      </c>
      <c r="L2920" t="s">
        <v>21</v>
      </c>
      <c r="M2920">
        <f>VLOOKUP(L2920,Key!$A$1:$C$73,2,FALSE)</f>
        <v>43.074890000000003</v>
      </c>
      <c r="N2920">
        <f>VLOOKUP(L2920,Key!$A$1:$C$73,3,FALSE)</f>
        <v>-87.882810000000006</v>
      </c>
      <c r="O2920">
        <v>36</v>
      </c>
      <c r="P2920">
        <v>6</v>
      </c>
      <c r="Q2920">
        <v>5.4</v>
      </c>
      <c r="R2920">
        <v>5.0999999999999996</v>
      </c>
      <c r="S2920">
        <v>216</v>
      </c>
      <c r="T2920">
        <f t="shared" si="405"/>
        <v>-1</v>
      </c>
      <c r="U2920" s="1">
        <v>42847</v>
      </c>
      <c r="V2920" s="13">
        <f t="shared" si="406"/>
        <v>42826</v>
      </c>
      <c r="W2920" s="14">
        <f t="shared" si="407"/>
        <v>42847</v>
      </c>
      <c r="X2920" s="1" t="str">
        <f t="shared" si="408"/>
        <v>Saturday</v>
      </c>
      <c r="Y2920" s="2">
        <v>0.1130324074074074</v>
      </c>
      <c r="Z2920" s="2">
        <f t="shared" si="409"/>
        <v>0.125</v>
      </c>
      <c r="AA2920">
        <f>1</f>
        <v>1</v>
      </c>
      <c r="AB2920" s="1">
        <v>42847</v>
      </c>
      <c r="AC2920" s="13">
        <f t="shared" si="410"/>
        <v>42826</v>
      </c>
      <c r="AD2920" s="14">
        <f t="shared" si="411"/>
        <v>42847</v>
      </c>
      <c r="AE2920" s="1" t="str">
        <f t="shared" si="412"/>
        <v>Saturday</v>
      </c>
      <c r="AF2920" s="2">
        <v>0.1376273148148148</v>
      </c>
      <c r="AG2920" s="2">
        <f t="shared" si="413"/>
        <v>0.125</v>
      </c>
      <c r="AH2920" t="s">
        <v>23</v>
      </c>
    </row>
    <row r="2921" spans="1:34" x14ac:dyDescent="0.25">
      <c r="A2921">
        <v>1593237</v>
      </c>
      <c r="B2921" t="s">
        <v>54</v>
      </c>
      <c r="E2921">
        <v>53045</v>
      </c>
      <c r="F2921" t="s">
        <v>20</v>
      </c>
      <c r="G2921" t="s">
        <v>55</v>
      </c>
      <c r="H2921">
        <v>286</v>
      </c>
      <c r="I2921" t="s">
        <v>33</v>
      </c>
      <c r="J2921">
        <f>VLOOKUP(I2921,Key!$A$1:$C$73,2,FALSE)</f>
        <v>43.045712999999999</v>
      </c>
      <c r="K2921">
        <f>VLOOKUP(I2921,Key!$A$1:$C$73,3,FALSE)</f>
        <v>-87.899756999999994</v>
      </c>
      <c r="L2921" t="s">
        <v>62</v>
      </c>
      <c r="M2921">
        <f>VLOOKUP(L2921,Key!$A$1:$C$73,2,FALSE)</f>
        <v>43.052460000000004</v>
      </c>
      <c r="N2921">
        <f>VLOOKUP(L2921,Key!$A$1:$C$73,3,FALSE)</f>
        <v>-87.891000000000005</v>
      </c>
      <c r="O2921">
        <v>129</v>
      </c>
      <c r="P2921">
        <v>15</v>
      </c>
      <c r="Q2921">
        <v>18</v>
      </c>
      <c r="R2921">
        <v>17.100000000000001</v>
      </c>
      <c r="S2921">
        <v>720</v>
      </c>
      <c r="T2921">
        <f t="shared" si="405"/>
        <v>-1</v>
      </c>
      <c r="U2921" s="1">
        <v>42847</v>
      </c>
      <c r="V2921" s="13">
        <f t="shared" si="406"/>
        <v>42826</v>
      </c>
      <c r="W2921" s="14">
        <f t="shared" si="407"/>
        <v>42847</v>
      </c>
      <c r="X2921" s="1" t="str">
        <f t="shared" si="408"/>
        <v>Saturday</v>
      </c>
      <c r="Y2921" s="2">
        <v>0.38167824074074069</v>
      </c>
      <c r="Z2921" s="2">
        <f t="shared" si="409"/>
        <v>0.375</v>
      </c>
      <c r="AA2921">
        <f>1</f>
        <v>1</v>
      </c>
      <c r="AB2921" s="1">
        <v>42847</v>
      </c>
      <c r="AC2921" s="13">
        <f t="shared" si="410"/>
        <v>42826</v>
      </c>
      <c r="AD2921" s="14">
        <f t="shared" si="411"/>
        <v>42847</v>
      </c>
      <c r="AE2921" s="1" t="str">
        <f t="shared" si="412"/>
        <v>Saturday</v>
      </c>
      <c r="AF2921" s="2">
        <v>0.4714930555555556</v>
      </c>
      <c r="AG2921" s="2">
        <f t="shared" si="413"/>
        <v>0.45833333333333331</v>
      </c>
      <c r="AH2921" t="s">
        <v>23</v>
      </c>
    </row>
    <row r="2922" spans="1:34" x14ac:dyDescent="0.25">
      <c r="A2922">
        <v>1242812</v>
      </c>
      <c r="B2922" t="s">
        <v>54</v>
      </c>
      <c r="E2922">
        <v>85248</v>
      </c>
      <c r="F2922" t="s">
        <v>20</v>
      </c>
      <c r="G2922" t="s">
        <v>55</v>
      </c>
      <c r="H2922">
        <v>143</v>
      </c>
      <c r="I2922" t="s">
        <v>61</v>
      </c>
      <c r="J2922">
        <f>VLOOKUP(I2922,Key!$A$1:$C$73,2,FALSE)</f>
        <v>43.060786</v>
      </c>
      <c r="K2922">
        <f>VLOOKUP(I2922,Key!$A$1:$C$73,3,FALSE)</f>
        <v>-87.883825999999999</v>
      </c>
      <c r="L2922" t="s">
        <v>62</v>
      </c>
      <c r="M2922">
        <f>VLOOKUP(L2922,Key!$A$1:$C$73,2,FALSE)</f>
        <v>43.052460000000004</v>
      </c>
      <c r="N2922">
        <f>VLOOKUP(L2922,Key!$A$1:$C$73,3,FALSE)</f>
        <v>-87.891000000000005</v>
      </c>
      <c r="O2922">
        <v>9</v>
      </c>
      <c r="P2922">
        <v>3</v>
      </c>
      <c r="Q2922">
        <v>1.4</v>
      </c>
      <c r="R2922">
        <v>1.3</v>
      </c>
      <c r="S2922">
        <v>54</v>
      </c>
      <c r="T2922">
        <f t="shared" si="405"/>
        <v>-1</v>
      </c>
      <c r="U2922" s="1">
        <v>42847</v>
      </c>
      <c r="V2922" s="13">
        <f t="shared" si="406"/>
        <v>42826</v>
      </c>
      <c r="W2922" s="14">
        <f t="shared" si="407"/>
        <v>42847</v>
      </c>
      <c r="X2922" s="1" t="str">
        <f t="shared" si="408"/>
        <v>Saturday</v>
      </c>
      <c r="Y2922" s="2">
        <v>0.44589120370370372</v>
      </c>
      <c r="Z2922" s="2">
        <f t="shared" si="409"/>
        <v>0.45833333333333331</v>
      </c>
      <c r="AA2922">
        <f>1</f>
        <v>1</v>
      </c>
      <c r="AB2922" s="1">
        <v>42847</v>
      </c>
      <c r="AC2922" s="13">
        <f t="shared" si="410"/>
        <v>42826</v>
      </c>
      <c r="AD2922" s="14">
        <f t="shared" si="411"/>
        <v>42847</v>
      </c>
      <c r="AE2922" s="1" t="str">
        <f t="shared" si="412"/>
        <v>Saturday</v>
      </c>
      <c r="AF2922" s="2">
        <v>0.45208333333333334</v>
      </c>
      <c r="AG2922" s="2">
        <f t="shared" si="413"/>
        <v>0.45833333333333331</v>
      </c>
      <c r="AH2922" t="s">
        <v>23</v>
      </c>
    </row>
    <row r="2923" spans="1:34" x14ac:dyDescent="0.25">
      <c r="A2923">
        <v>1434632</v>
      </c>
      <c r="B2923" t="s">
        <v>54</v>
      </c>
      <c r="E2923">
        <v>48655</v>
      </c>
      <c r="F2923" t="s">
        <v>20</v>
      </c>
      <c r="G2923" t="s">
        <v>55</v>
      </c>
      <c r="H2923">
        <v>5575</v>
      </c>
      <c r="I2923" t="s">
        <v>36</v>
      </c>
      <c r="J2923">
        <f>VLOOKUP(I2923,Key!$A$1:$C$73,2,FALSE)</f>
        <v>43.03519</v>
      </c>
      <c r="K2923">
        <f>VLOOKUP(I2923,Key!$A$1:$C$73,3,FALSE)</f>
        <v>-87.907390000000007</v>
      </c>
      <c r="L2923" t="s">
        <v>22</v>
      </c>
      <c r="M2923">
        <f>VLOOKUP(L2923,Key!$A$1:$C$73,2,FALSE)</f>
        <v>43.058619999999998</v>
      </c>
      <c r="N2923">
        <f>VLOOKUP(L2923,Key!$A$1:$C$73,3,FALSE)</f>
        <v>-87.885319999999993</v>
      </c>
      <c r="O2923">
        <v>25</v>
      </c>
      <c r="P2923">
        <v>3</v>
      </c>
      <c r="Q2923">
        <v>3.8</v>
      </c>
      <c r="R2923">
        <v>3.6</v>
      </c>
      <c r="S2923">
        <v>150</v>
      </c>
      <c r="T2923">
        <f t="shared" si="405"/>
        <v>-1</v>
      </c>
      <c r="U2923" s="1">
        <v>42847</v>
      </c>
      <c r="V2923" s="13">
        <f t="shared" si="406"/>
        <v>42826</v>
      </c>
      <c r="W2923" s="14">
        <f t="shared" si="407"/>
        <v>42847</v>
      </c>
      <c r="X2923" s="1" t="str">
        <f t="shared" si="408"/>
        <v>Saturday</v>
      </c>
      <c r="Y2923" s="2">
        <v>0.51237268518518519</v>
      </c>
      <c r="Z2923" s="2">
        <f t="shared" si="409"/>
        <v>0.5</v>
      </c>
      <c r="AA2923">
        <f>1</f>
        <v>1</v>
      </c>
      <c r="AB2923" s="1">
        <v>42847</v>
      </c>
      <c r="AC2923" s="13">
        <f t="shared" si="410"/>
        <v>42826</v>
      </c>
      <c r="AD2923" s="14">
        <f t="shared" si="411"/>
        <v>42847</v>
      </c>
      <c r="AE2923" s="1" t="str">
        <f t="shared" si="412"/>
        <v>Saturday</v>
      </c>
      <c r="AF2923" s="2">
        <v>0.52924768518518517</v>
      </c>
      <c r="AG2923" s="2">
        <f t="shared" si="413"/>
        <v>0.54166666666666663</v>
      </c>
      <c r="AH2923" t="s">
        <v>23</v>
      </c>
    </row>
    <row r="2924" spans="1:34" x14ac:dyDescent="0.25">
      <c r="A2924">
        <v>1593724</v>
      </c>
      <c r="B2924" t="s">
        <v>54</v>
      </c>
      <c r="E2924">
        <v>53211</v>
      </c>
      <c r="F2924" t="s">
        <v>20</v>
      </c>
      <c r="G2924" t="s">
        <v>55</v>
      </c>
      <c r="H2924">
        <v>11144</v>
      </c>
      <c r="I2924" t="s">
        <v>64</v>
      </c>
      <c r="J2924">
        <f>VLOOKUP(I2924,Key!$A$1:$C$73,2,FALSE)</f>
        <v>43.069021999999997</v>
      </c>
      <c r="K2924">
        <f>VLOOKUP(I2924,Key!$A$1:$C$73,3,FALSE)</f>
        <v>-87.887940999999998</v>
      </c>
      <c r="L2924" t="s">
        <v>64</v>
      </c>
      <c r="M2924">
        <f>VLOOKUP(L2924,Key!$A$1:$C$73,2,FALSE)</f>
        <v>43.069021999999997</v>
      </c>
      <c r="N2924">
        <f>VLOOKUP(L2924,Key!$A$1:$C$73,3,FALSE)</f>
        <v>-87.887940999999998</v>
      </c>
      <c r="O2924">
        <v>44</v>
      </c>
      <c r="P2924">
        <v>6</v>
      </c>
      <c r="Q2924">
        <v>6.6</v>
      </c>
      <c r="R2924">
        <v>6.3</v>
      </c>
      <c r="S2924">
        <v>264</v>
      </c>
      <c r="T2924">
        <f t="shared" si="405"/>
        <v>-1</v>
      </c>
      <c r="U2924" s="1">
        <v>42847</v>
      </c>
      <c r="V2924" s="13">
        <f t="shared" si="406"/>
        <v>42826</v>
      </c>
      <c r="W2924" s="14">
        <f t="shared" si="407"/>
        <v>42847</v>
      </c>
      <c r="X2924" s="1" t="str">
        <f t="shared" si="408"/>
        <v>Saturday</v>
      </c>
      <c r="Y2924" s="2">
        <v>0.52803240740740742</v>
      </c>
      <c r="Z2924" s="2">
        <f t="shared" si="409"/>
        <v>0.54166666666666663</v>
      </c>
      <c r="AA2924">
        <f>1</f>
        <v>1</v>
      </c>
      <c r="AB2924" s="1">
        <v>42847</v>
      </c>
      <c r="AC2924" s="13">
        <f t="shared" si="410"/>
        <v>42826</v>
      </c>
      <c r="AD2924" s="14">
        <f t="shared" si="411"/>
        <v>42847</v>
      </c>
      <c r="AE2924" s="1" t="str">
        <f t="shared" si="412"/>
        <v>Saturday</v>
      </c>
      <c r="AF2924" s="2">
        <v>0.55836805555555558</v>
      </c>
      <c r="AG2924" s="2">
        <f t="shared" si="413"/>
        <v>0.54166666666666663</v>
      </c>
      <c r="AH2924" t="s">
        <v>25</v>
      </c>
    </row>
    <row r="2925" spans="1:34" x14ac:dyDescent="0.25">
      <c r="A2925">
        <v>1593758</v>
      </c>
      <c r="B2925" t="s">
        <v>54</v>
      </c>
      <c r="E2925">
        <v>52340</v>
      </c>
      <c r="F2925" t="s">
        <v>20</v>
      </c>
      <c r="G2925" t="s">
        <v>55</v>
      </c>
      <c r="H2925">
        <v>5566</v>
      </c>
      <c r="I2925" t="s">
        <v>36</v>
      </c>
      <c r="J2925">
        <f>VLOOKUP(I2925,Key!$A$1:$C$73,2,FALSE)</f>
        <v>43.03519</v>
      </c>
      <c r="K2925">
        <f>VLOOKUP(I2925,Key!$A$1:$C$73,3,FALSE)</f>
        <v>-87.907390000000007</v>
      </c>
      <c r="L2925" t="s">
        <v>28</v>
      </c>
      <c r="M2925">
        <f>VLOOKUP(L2925,Key!$A$1:$C$73,2,FALSE)</f>
        <v>43.038580000000003</v>
      </c>
      <c r="N2925">
        <f>VLOOKUP(L2925,Key!$A$1:$C$73,3,FALSE)</f>
        <v>-87.90934</v>
      </c>
      <c r="O2925">
        <v>22</v>
      </c>
      <c r="P2925">
        <v>3</v>
      </c>
      <c r="Q2925">
        <v>3.3</v>
      </c>
      <c r="R2925">
        <v>3.1</v>
      </c>
      <c r="S2925">
        <v>132</v>
      </c>
      <c r="T2925">
        <f t="shared" si="405"/>
        <v>-1</v>
      </c>
      <c r="U2925" s="1">
        <v>42847</v>
      </c>
      <c r="V2925" s="13">
        <f t="shared" si="406"/>
        <v>42826</v>
      </c>
      <c r="W2925" s="14">
        <f t="shared" si="407"/>
        <v>42847</v>
      </c>
      <c r="X2925" s="1" t="str">
        <f t="shared" si="408"/>
        <v>Saturday</v>
      </c>
      <c r="Y2925" s="2">
        <v>0.53564814814814821</v>
      </c>
      <c r="Z2925" s="2">
        <f t="shared" si="409"/>
        <v>0.54166666666666663</v>
      </c>
      <c r="AA2925">
        <f>1</f>
        <v>1</v>
      </c>
      <c r="AB2925" s="1">
        <v>42847</v>
      </c>
      <c r="AC2925" s="13">
        <f t="shared" si="410"/>
        <v>42826</v>
      </c>
      <c r="AD2925" s="14">
        <f t="shared" si="411"/>
        <v>42847</v>
      </c>
      <c r="AE2925" s="1" t="str">
        <f t="shared" si="412"/>
        <v>Saturday</v>
      </c>
      <c r="AF2925" s="2">
        <v>0.55099537037037039</v>
      </c>
      <c r="AG2925" s="2">
        <f t="shared" si="413"/>
        <v>0.54166666666666663</v>
      </c>
      <c r="AH2925" t="s">
        <v>23</v>
      </c>
    </row>
    <row r="2926" spans="1:34" x14ac:dyDescent="0.25">
      <c r="A2926">
        <v>1593763</v>
      </c>
      <c r="B2926" t="s">
        <v>54</v>
      </c>
      <c r="E2926">
        <v>53089</v>
      </c>
      <c r="F2926" t="s">
        <v>20</v>
      </c>
      <c r="G2926" t="s">
        <v>55</v>
      </c>
      <c r="H2926">
        <v>5479</v>
      </c>
      <c r="I2926" t="s">
        <v>77</v>
      </c>
      <c r="J2926">
        <f>VLOOKUP(I2926,Key!$A$1:$C$73,2,FALSE)</f>
        <v>43.036900000000003</v>
      </c>
      <c r="K2926">
        <f>VLOOKUP(I2926,Key!$A$1:$C$73,3,FALSE)</f>
        <v>-87.89667</v>
      </c>
      <c r="L2926" t="s">
        <v>77</v>
      </c>
      <c r="M2926">
        <f>VLOOKUP(L2926,Key!$A$1:$C$73,2,FALSE)</f>
        <v>43.036900000000003</v>
      </c>
      <c r="N2926">
        <f>VLOOKUP(L2926,Key!$A$1:$C$73,3,FALSE)</f>
        <v>-87.89667</v>
      </c>
      <c r="O2926">
        <v>29</v>
      </c>
      <c r="P2926">
        <v>3</v>
      </c>
      <c r="Q2926">
        <v>4.4000000000000004</v>
      </c>
      <c r="R2926">
        <v>4.0999999999999996</v>
      </c>
      <c r="S2926">
        <v>174</v>
      </c>
      <c r="T2926">
        <f t="shared" si="405"/>
        <v>-1</v>
      </c>
      <c r="U2926" s="1">
        <v>42847</v>
      </c>
      <c r="V2926" s="13">
        <f t="shared" si="406"/>
        <v>42826</v>
      </c>
      <c r="W2926" s="14">
        <f t="shared" si="407"/>
        <v>42847</v>
      </c>
      <c r="X2926" s="1" t="str">
        <f t="shared" si="408"/>
        <v>Saturday</v>
      </c>
      <c r="Y2926" s="2">
        <v>0.53652777777777783</v>
      </c>
      <c r="Z2926" s="2">
        <f t="shared" si="409"/>
        <v>0.54166666666666663</v>
      </c>
      <c r="AA2926">
        <f>1</f>
        <v>1</v>
      </c>
      <c r="AB2926" s="1">
        <v>42847</v>
      </c>
      <c r="AC2926" s="13">
        <f t="shared" si="410"/>
        <v>42826</v>
      </c>
      <c r="AD2926" s="14">
        <f t="shared" si="411"/>
        <v>42847</v>
      </c>
      <c r="AE2926" s="1" t="str">
        <f t="shared" si="412"/>
        <v>Saturday</v>
      </c>
      <c r="AF2926" s="2">
        <v>0.55658564814814815</v>
      </c>
      <c r="AG2926" s="2">
        <f t="shared" si="413"/>
        <v>0.54166666666666663</v>
      </c>
      <c r="AH2926" t="s">
        <v>25</v>
      </c>
    </row>
    <row r="2927" spans="1:34" x14ac:dyDescent="0.25">
      <c r="A2927">
        <v>1591506</v>
      </c>
      <c r="B2927" t="s">
        <v>54</v>
      </c>
      <c r="E2927">
        <v>61801</v>
      </c>
      <c r="F2927" t="s">
        <v>20</v>
      </c>
      <c r="G2927" t="s">
        <v>55</v>
      </c>
      <c r="H2927">
        <v>11103</v>
      </c>
      <c r="I2927" t="s">
        <v>66</v>
      </c>
      <c r="J2927">
        <f>VLOOKUP(I2927,Key!$A$1:$C$73,2,FALSE)</f>
        <v>43.078530000000001</v>
      </c>
      <c r="K2927">
        <f>VLOOKUP(I2927,Key!$A$1:$C$73,3,FALSE)</f>
        <v>-87.882620000000003</v>
      </c>
      <c r="L2927" t="s">
        <v>26</v>
      </c>
      <c r="M2927">
        <f>VLOOKUP(L2927,Key!$A$1:$C$73,2,FALSE)</f>
        <v>43.034619999999997</v>
      </c>
      <c r="N2927">
        <f>VLOOKUP(L2927,Key!$A$1:$C$73,3,FALSE)</f>
        <v>-87.917500000000004</v>
      </c>
      <c r="O2927">
        <v>49</v>
      </c>
      <c r="P2927">
        <v>6</v>
      </c>
      <c r="Q2927">
        <v>7.4</v>
      </c>
      <c r="R2927">
        <v>7</v>
      </c>
      <c r="S2927">
        <v>294</v>
      </c>
      <c r="T2927">
        <f t="shared" si="405"/>
        <v>-1</v>
      </c>
      <c r="U2927" s="1">
        <v>42847</v>
      </c>
      <c r="V2927" s="13">
        <f t="shared" si="406"/>
        <v>42826</v>
      </c>
      <c r="W2927" s="14">
        <f t="shared" si="407"/>
        <v>42847</v>
      </c>
      <c r="X2927" s="1" t="str">
        <f t="shared" si="408"/>
        <v>Saturday</v>
      </c>
      <c r="Y2927" s="2">
        <v>0.55170138888888887</v>
      </c>
      <c r="Z2927" s="2">
        <f t="shared" si="409"/>
        <v>0.54166666666666663</v>
      </c>
      <c r="AA2927">
        <f>1</f>
        <v>1</v>
      </c>
      <c r="AB2927" s="1">
        <v>42847</v>
      </c>
      <c r="AC2927" s="13">
        <f t="shared" si="410"/>
        <v>42826</v>
      </c>
      <c r="AD2927" s="14">
        <f t="shared" si="411"/>
        <v>42847</v>
      </c>
      <c r="AE2927" s="1" t="str">
        <f t="shared" si="412"/>
        <v>Saturday</v>
      </c>
      <c r="AF2927" s="2">
        <v>0.58560185185185187</v>
      </c>
      <c r="AG2927" s="2">
        <f t="shared" si="413"/>
        <v>0.58333333333333326</v>
      </c>
      <c r="AH2927" t="s">
        <v>23</v>
      </c>
    </row>
    <row r="2928" spans="1:34" x14ac:dyDescent="0.25">
      <c r="A2928">
        <v>1593624</v>
      </c>
      <c r="B2928" t="s">
        <v>54</v>
      </c>
      <c r="E2928">
        <v>85306</v>
      </c>
      <c r="F2928" t="s">
        <v>20</v>
      </c>
      <c r="G2928" t="s">
        <v>55</v>
      </c>
      <c r="H2928">
        <v>11102</v>
      </c>
      <c r="I2928" t="s">
        <v>36</v>
      </c>
      <c r="J2928">
        <f>VLOOKUP(I2928,Key!$A$1:$C$73,2,FALSE)</f>
        <v>43.03519</v>
      </c>
      <c r="K2928">
        <f>VLOOKUP(I2928,Key!$A$1:$C$73,3,FALSE)</f>
        <v>-87.907390000000007</v>
      </c>
      <c r="L2928" t="s">
        <v>84</v>
      </c>
      <c r="M2928">
        <f>VLOOKUP(L2928,Key!$A$1:$C$73,2,FALSE)</f>
        <v>43.040154000000001</v>
      </c>
      <c r="N2928">
        <f>VLOOKUP(L2928,Key!$A$1:$C$73,3,FALSE)</f>
        <v>-87.932113000000001</v>
      </c>
      <c r="O2928">
        <v>114</v>
      </c>
      <c r="P2928">
        <v>12</v>
      </c>
      <c r="Q2928">
        <v>17.100000000000001</v>
      </c>
      <c r="R2928">
        <v>16.2</v>
      </c>
      <c r="S2928">
        <v>684</v>
      </c>
      <c r="T2928">
        <f t="shared" si="405"/>
        <v>-1</v>
      </c>
      <c r="U2928" s="1">
        <v>42847</v>
      </c>
      <c r="V2928" s="13">
        <f t="shared" si="406"/>
        <v>42826</v>
      </c>
      <c r="W2928" s="14">
        <f t="shared" si="407"/>
        <v>42847</v>
      </c>
      <c r="X2928" s="1" t="str">
        <f t="shared" si="408"/>
        <v>Saturday</v>
      </c>
      <c r="Y2928" s="2">
        <v>0.55844907407407407</v>
      </c>
      <c r="Z2928" s="2">
        <f t="shared" si="409"/>
        <v>0.54166666666666663</v>
      </c>
      <c r="AA2928">
        <f>1</f>
        <v>1</v>
      </c>
      <c r="AB2928" s="1">
        <v>42847</v>
      </c>
      <c r="AC2928" s="13">
        <f t="shared" si="410"/>
        <v>42826</v>
      </c>
      <c r="AD2928" s="14">
        <f t="shared" si="411"/>
        <v>42847</v>
      </c>
      <c r="AE2928" s="1" t="str">
        <f t="shared" si="412"/>
        <v>Saturday</v>
      </c>
      <c r="AF2928" s="2">
        <v>0.63758101851851856</v>
      </c>
      <c r="AG2928" s="2">
        <f t="shared" si="413"/>
        <v>0.625</v>
      </c>
      <c r="AH2928" t="s">
        <v>23</v>
      </c>
    </row>
    <row r="2929" spans="1:34" x14ac:dyDescent="0.25">
      <c r="A2929">
        <v>1592665</v>
      </c>
      <c r="B2929" t="s">
        <v>54</v>
      </c>
      <c r="E2929">
        <v>53211</v>
      </c>
      <c r="F2929" t="s">
        <v>20</v>
      </c>
      <c r="G2929" t="s">
        <v>55</v>
      </c>
      <c r="H2929">
        <v>5491</v>
      </c>
      <c r="I2929" t="s">
        <v>63</v>
      </c>
      <c r="J2929">
        <f>VLOOKUP(I2929,Key!$A$1:$C$73,2,FALSE)</f>
        <v>43.066893999999998</v>
      </c>
      <c r="K2929">
        <f>VLOOKUP(I2929,Key!$A$1:$C$73,3,FALSE)</f>
        <v>-87.877936000000005</v>
      </c>
      <c r="L2929" t="s">
        <v>77</v>
      </c>
      <c r="M2929">
        <f>VLOOKUP(L2929,Key!$A$1:$C$73,2,FALSE)</f>
        <v>43.036900000000003</v>
      </c>
      <c r="N2929">
        <f>VLOOKUP(L2929,Key!$A$1:$C$73,3,FALSE)</f>
        <v>-87.89667</v>
      </c>
      <c r="O2929">
        <v>27</v>
      </c>
      <c r="P2929">
        <v>3</v>
      </c>
      <c r="Q2929">
        <v>4.0999999999999996</v>
      </c>
      <c r="R2929">
        <v>3.8</v>
      </c>
      <c r="S2929">
        <v>162</v>
      </c>
      <c r="T2929">
        <f t="shared" si="405"/>
        <v>-1</v>
      </c>
      <c r="U2929" s="1">
        <v>42847</v>
      </c>
      <c r="V2929" s="13">
        <f t="shared" si="406"/>
        <v>42826</v>
      </c>
      <c r="W2929" s="14">
        <f t="shared" si="407"/>
        <v>42847</v>
      </c>
      <c r="X2929" s="1" t="str">
        <f t="shared" si="408"/>
        <v>Saturday</v>
      </c>
      <c r="Y2929" s="2">
        <v>0.59401620370370367</v>
      </c>
      <c r="Z2929" s="2">
        <f t="shared" si="409"/>
        <v>0.58333333333333326</v>
      </c>
      <c r="AA2929">
        <f>1</f>
        <v>1</v>
      </c>
      <c r="AB2929" s="1">
        <v>42847</v>
      </c>
      <c r="AC2929" s="13">
        <f t="shared" si="410"/>
        <v>42826</v>
      </c>
      <c r="AD2929" s="14">
        <f t="shared" si="411"/>
        <v>42847</v>
      </c>
      <c r="AE2929" s="1" t="str">
        <f t="shared" si="412"/>
        <v>Saturday</v>
      </c>
      <c r="AF2929" s="2">
        <v>0.61307870370370365</v>
      </c>
      <c r="AG2929" s="2">
        <f t="shared" si="413"/>
        <v>0.625</v>
      </c>
      <c r="AH2929" t="s">
        <v>23</v>
      </c>
    </row>
    <row r="2930" spans="1:34" x14ac:dyDescent="0.25">
      <c r="A2930">
        <v>1594060</v>
      </c>
      <c r="B2930" t="s">
        <v>54</v>
      </c>
      <c r="E2930">
        <v>53045</v>
      </c>
      <c r="F2930" t="s">
        <v>20</v>
      </c>
      <c r="G2930" t="s">
        <v>55</v>
      </c>
      <c r="H2930">
        <v>11151</v>
      </c>
      <c r="I2930" t="s">
        <v>52</v>
      </c>
      <c r="J2930">
        <f>VLOOKUP(I2930,Key!$A$1:$C$73,2,FALSE)</f>
        <v>43.042490000000001</v>
      </c>
      <c r="K2930">
        <f>VLOOKUP(I2930,Key!$A$1:$C$73,3,FALSE)</f>
        <v>-87.909959999999998</v>
      </c>
      <c r="L2930" t="s">
        <v>52</v>
      </c>
      <c r="M2930">
        <f>VLOOKUP(L2930,Key!$A$1:$C$73,2,FALSE)</f>
        <v>43.042490000000001</v>
      </c>
      <c r="N2930">
        <f>VLOOKUP(L2930,Key!$A$1:$C$73,3,FALSE)</f>
        <v>-87.909959999999998</v>
      </c>
      <c r="O2930">
        <v>5</v>
      </c>
      <c r="P2930">
        <v>3</v>
      </c>
      <c r="Q2930">
        <v>0.8</v>
      </c>
      <c r="R2930">
        <v>0.7</v>
      </c>
      <c r="S2930">
        <v>30</v>
      </c>
      <c r="T2930">
        <f t="shared" si="405"/>
        <v>-1</v>
      </c>
      <c r="U2930" s="1">
        <v>42847</v>
      </c>
      <c r="V2930" s="13">
        <f t="shared" si="406"/>
        <v>42826</v>
      </c>
      <c r="W2930" s="14">
        <f t="shared" si="407"/>
        <v>42847</v>
      </c>
      <c r="X2930" s="1" t="str">
        <f t="shared" si="408"/>
        <v>Saturday</v>
      </c>
      <c r="Y2930" s="2">
        <v>0.59499999999999997</v>
      </c>
      <c r="Z2930" s="2">
        <f t="shared" si="409"/>
        <v>0.58333333333333326</v>
      </c>
      <c r="AA2930">
        <f>1</f>
        <v>1</v>
      </c>
      <c r="AB2930" s="1">
        <v>42847</v>
      </c>
      <c r="AC2930" s="13">
        <f t="shared" si="410"/>
        <v>42826</v>
      </c>
      <c r="AD2930" s="14">
        <f t="shared" si="411"/>
        <v>42847</v>
      </c>
      <c r="AE2930" s="1" t="str">
        <f t="shared" si="412"/>
        <v>Saturday</v>
      </c>
      <c r="AF2930" s="2">
        <v>0.59791666666666665</v>
      </c>
      <c r="AG2930" s="2">
        <f t="shared" si="413"/>
        <v>0.58333333333333326</v>
      </c>
      <c r="AH2930" t="s">
        <v>25</v>
      </c>
    </row>
    <row r="2931" spans="1:34" x14ac:dyDescent="0.25">
      <c r="A2931">
        <v>1594147</v>
      </c>
      <c r="B2931" t="s">
        <v>54</v>
      </c>
      <c r="E2931">
        <v>61370</v>
      </c>
      <c r="F2931" t="s">
        <v>20</v>
      </c>
      <c r="G2931" t="s">
        <v>55</v>
      </c>
      <c r="H2931">
        <v>997</v>
      </c>
      <c r="I2931" t="s">
        <v>77</v>
      </c>
      <c r="J2931">
        <f>VLOOKUP(I2931,Key!$A$1:$C$73,2,FALSE)</f>
        <v>43.036900000000003</v>
      </c>
      <c r="K2931">
        <f>VLOOKUP(I2931,Key!$A$1:$C$73,3,FALSE)</f>
        <v>-87.89667</v>
      </c>
      <c r="L2931" t="s">
        <v>48</v>
      </c>
      <c r="M2931">
        <f>VLOOKUP(L2931,Key!$A$1:$C$73,2,FALSE)</f>
        <v>43.031320000000001</v>
      </c>
      <c r="N2931">
        <f>VLOOKUP(L2931,Key!$A$1:$C$73,3,FALSE)</f>
        <v>-87.904259999999994</v>
      </c>
      <c r="O2931">
        <v>17</v>
      </c>
      <c r="P2931">
        <v>3</v>
      </c>
      <c r="Q2931">
        <v>2.6</v>
      </c>
      <c r="R2931">
        <v>2.4</v>
      </c>
      <c r="S2931">
        <v>102</v>
      </c>
      <c r="T2931">
        <f t="shared" si="405"/>
        <v>-1</v>
      </c>
      <c r="U2931" s="1">
        <v>42847</v>
      </c>
      <c r="V2931" s="13">
        <f t="shared" si="406"/>
        <v>42826</v>
      </c>
      <c r="W2931" s="14">
        <f t="shared" si="407"/>
        <v>42847</v>
      </c>
      <c r="X2931" s="1" t="str">
        <f t="shared" si="408"/>
        <v>Saturday</v>
      </c>
      <c r="Y2931" s="2">
        <v>0.61046296296296299</v>
      </c>
      <c r="Z2931" s="2">
        <f t="shared" si="409"/>
        <v>0.625</v>
      </c>
      <c r="AA2931">
        <f>1</f>
        <v>1</v>
      </c>
      <c r="AB2931" s="1">
        <v>42847</v>
      </c>
      <c r="AC2931" s="13">
        <f t="shared" si="410"/>
        <v>42826</v>
      </c>
      <c r="AD2931" s="14">
        <f t="shared" si="411"/>
        <v>42847</v>
      </c>
      <c r="AE2931" s="1" t="str">
        <f t="shared" si="412"/>
        <v>Saturday</v>
      </c>
      <c r="AF2931" s="2">
        <v>0.62277777777777776</v>
      </c>
      <c r="AG2931" s="2">
        <f t="shared" si="413"/>
        <v>0.625</v>
      </c>
      <c r="AH2931" t="s">
        <v>23</v>
      </c>
    </row>
    <row r="2932" spans="1:34" x14ac:dyDescent="0.25">
      <c r="A2932">
        <v>1434632</v>
      </c>
      <c r="B2932" t="s">
        <v>54</v>
      </c>
      <c r="E2932">
        <v>48655</v>
      </c>
      <c r="F2932" t="s">
        <v>20</v>
      </c>
      <c r="G2932" t="s">
        <v>55</v>
      </c>
      <c r="H2932">
        <v>5575</v>
      </c>
      <c r="I2932" t="s">
        <v>22</v>
      </c>
      <c r="J2932">
        <f>VLOOKUP(I2932,Key!$A$1:$C$73,2,FALSE)</f>
        <v>43.058619999999998</v>
      </c>
      <c r="K2932">
        <f>VLOOKUP(I2932,Key!$A$1:$C$73,3,FALSE)</f>
        <v>-87.885319999999993</v>
      </c>
      <c r="L2932" t="s">
        <v>38</v>
      </c>
      <c r="M2932">
        <f>VLOOKUP(L2932,Key!$A$1:$C$73,2,FALSE)</f>
        <v>43.038649999999997</v>
      </c>
      <c r="N2932">
        <f>VLOOKUP(L2932,Key!$A$1:$C$73,3,FALSE)</f>
        <v>-87.921930000000003</v>
      </c>
      <c r="O2932">
        <v>33</v>
      </c>
      <c r="P2932">
        <v>3</v>
      </c>
      <c r="Q2932">
        <v>5</v>
      </c>
      <c r="R2932">
        <v>4.7</v>
      </c>
      <c r="S2932">
        <v>198</v>
      </c>
      <c r="T2932">
        <f t="shared" si="405"/>
        <v>-1</v>
      </c>
      <c r="U2932" s="1">
        <v>42847</v>
      </c>
      <c r="V2932" s="13">
        <f t="shared" si="406"/>
        <v>42826</v>
      </c>
      <c r="W2932" s="14">
        <f t="shared" si="407"/>
        <v>42847</v>
      </c>
      <c r="X2932" s="1" t="str">
        <f t="shared" si="408"/>
        <v>Saturday</v>
      </c>
      <c r="Y2932" s="2">
        <v>0.61209490740740746</v>
      </c>
      <c r="Z2932" s="2">
        <f t="shared" si="409"/>
        <v>0.625</v>
      </c>
      <c r="AA2932">
        <f>1</f>
        <v>1</v>
      </c>
      <c r="AB2932" s="1">
        <v>42847</v>
      </c>
      <c r="AC2932" s="13">
        <f t="shared" si="410"/>
        <v>42826</v>
      </c>
      <c r="AD2932" s="14">
        <f t="shared" si="411"/>
        <v>42847</v>
      </c>
      <c r="AE2932" s="1" t="str">
        <f t="shared" si="412"/>
        <v>Saturday</v>
      </c>
      <c r="AF2932" s="2">
        <v>0.63505787037037031</v>
      </c>
      <c r="AG2932" s="2">
        <f t="shared" si="413"/>
        <v>0.625</v>
      </c>
      <c r="AH2932" t="s">
        <v>23</v>
      </c>
    </row>
    <row r="2933" spans="1:34" x14ac:dyDescent="0.25">
      <c r="A2933">
        <v>1594163</v>
      </c>
      <c r="B2933" t="s">
        <v>54</v>
      </c>
      <c r="E2933">
        <v>53211</v>
      </c>
      <c r="F2933" t="s">
        <v>20</v>
      </c>
      <c r="G2933" t="s">
        <v>55</v>
      </c>
      <c r="H2933">
        <v>104</v>
      </c>
      <c r="I2933" t="s">
        <v>53</v>
      </c>
      <c r="J2933">
        <f>VLOOKUP(I2933,Key!$A$1:$C$73,2,FALSE)</f>
        <v>43.04824</v>
      </c>
      <c r="K2933">
        <f>VLOOKUP(I2933,Key!$A$1:$C$73,3,FALSE)</f>
        <v>-87.904970000000006</v>
      </c>
      <c r="L2933" t="s">
        <v>57</v>
      </c>
      <c r="M2933">
        <f>VLOOKUP(L2933,Key!$A$1:$C$73,2,FALSE)</f>
        <v>43.03913</v>
      </c>
      <c r="N2933">
        <f>VLOOKUP(L2933,Key!$A$1:$C$73,3,FALSE)</f>
        <v>-87.916150000000002</v>
      </c>
      <c r="O2933">
        <v>559</v>
      </c>
      <c r="P2933">
        <v>3</v>
      </c>
      <c r="Q2933">
        <v>18</v>
      </c>
      <c r="R2933">
        <v>17.100000000000001</v>
      </c>
      <c r="S2933">
        <v>720</v>
      </c>
      <c r="T2933">
        <f t="shared" si="405"/>
        <v>-1</v>
      </c>
      <c r="U2933" s="1">
        <v>42847</v>
      </c>
      <c r="V2933" s="13">
        <f t="shared" si="406"/>
        <v>42826</v>
      </c>
      <c r="W2933" s="14">
        <f t="shared" si="407"/>
        <v>42847</v>
      </c>
      <c r="X2933" s="1" t="str">
        <f t="shared" si="408"/>
        <v>Saturday</v>
      </c>
      <c r="Y2933" s="2">
        <v>0.61212962962962958</v>
      </c>
      <c r="Z2933" s="2">
        <f t="shared" si="409"/>
        <v>0.625</v>
      </c>
      <c r="AA2933">
        <f>1</f>
        <v>1</v>
      </c>
      <c r="AB2933" s="1">
        <v>42848</v>
      </c>
      <c r="AC2933" s="13">
        <f t="shared" si="410"/>
        <v>42826</v>
      </c>
      <c r="AD2933" s="14">
        <f t="shared" si="411"/>
        <v>42848</v>
      </c>
      <c r="AE2933" s="1" t="str">
        <f t="shared" si="412"/>
        <v>Sunday</v>
      </c>
      <c r="AF2933" s="2">
        <v>6.134259259259259E-4</v>
      </c>
      <c r="AG2933" s="2">
        <f t="shared" si="413"/>
        <v>0</v>
      </c>
      <c r="AH2933" t="s">
        <v>23</v>
      </c>
    </row>
    <row r="2934" spans="1:34" x14ac:dyDescent="0.25">
      <c r="A2934">
        <v>1593667</v>
      </c>
      <c r="B2934" t="s">
        <v>54</v>
      </c>
      <c r="E2934">
        <v>54449</v>
      </c>
      <c r="F2934" t="s">
        <v>20</v>
      </c>
      <c r="G2934" t="s">
        <v>55</v>
      </c>
      <c r="H2934">
        <v>11074</v>
      </c>
      <c r="I2934" t="s">
        <v>22</v>
      </c>
      <c r="J2934">
        <f>VLOOKUP(I2934,Key!$A$1:$C$73,2,FALSE)</f>
        <v>43.058619999999998</v>
      </c>
      <c r="K2934">
        <f>VLOOKUP(I2934,Key!$A$1:$C$73,3,FALSE)</f>
        <v>-87.885319999999993</v>
      </c>
      <c r="L2934" t="s">
        <v>38</v>
      </c>
      <c r="M2934">
        <f>VLOOKUP(L2934,Key!$A$1:$C$73,2,FALSE)</f>
        <v>43.038649999999997</v>
      </c>
      <c r="N2934">
        <f>VLOOKUP(L2934,Key!$A$1:$C$73,3,FALSE)</f>
        <v>-87.921930000000003</v>
      </c>
      <c r="O2934">
        <v>32</v>
      </c>
      <c r="P2934">
        <v>3</v>
      </c>
      <c r="Q2934">
        <v>4.8</v>
      </c>
      <c r="R2934">
        <v>4.5999999999999996</v>
      </c>
      <c r="S2934">
        <v>192</v>
      </c>
      <c r="T2934">
        <f t="shared" si="405"/>
        <v>-1</v>
      </c>
      <c r="U2934" s="1">
        <v>42847</v>
      </c>
      <c r="V2934" s="13">
        <f t="shared" si="406"/>
        <v>42826</v>
      </c>
      <c r="W2934" s="14">
        <f t="shared" si="407"/>
        <v>42847</v>
      </c>
      <c r="X2934" s="1" t="str">
        <f t="shared" si="408"/>
        <v>Saturday</v>
      </c>
      <c r="Y2934" s="2">
        <v>0.61284722222222221</v>
      </c>
      <c r="Z2934" s="2">
        <f t="shared" si="409"/>
        <v>0.625</v>
      </c>
      <c r="AA2934">
        <f>1</f>
        <v>1</v>
      </c>
      <c r="AB2934" s="1">
        <v>42847</v>
      </c>
      <c r="AC2934" s="13">
        <f t="shared" si="410"/>
        <v>42826</v>
      </c>
      <c r="AD2934" s="14">
        <f t="shared" si="411"/>
        <v>42847</v>
      </c>
      <c r="AE2934" s="1" t="str">
        <f t="shared" si="412"/>
        <v>Saturday</v>
      </c>
      <c r="AF2934" s="2">
        <v>0.6350231481481482</v>
      </c>
      <c r="AG2934" s="2">
        <f t="shared" si="413"/>
        <v>0.625</v>
      </c>
      <c r="AH2934" t="s">
        <v>23</v>
      </c>
    </row>
    <row r="2935" spans="1:34" x14ac:dyDescent="0.25">
      <c r="A2935">
        <v>1593629</v>
      </c>
      <c r="B2935" t="s">
        <v>54</v>
      </c>
      <c r="E2935">
        <v>22042</v>
      </c>
      <c r="F2935" t="s">
        <v>20</v>
      </c>
      <c r="G2935" t="s">
        <v>55</v>
      </c>
      <c r="H2935">
        <v>5428</v>
      </c>
      <c r="I2935" t="s">
        <v>84</v>
      </c>
      <c r="J2935">
        <f>VLOOKUP(I2935,Key!$A$1:$C$73,2,FALSE)</f>
        <v>43.040154000000001</v>
      </c>
      <c r="K2935">
        <f>VLOOKUP(I2935,Key!$A$1:$C$73,3,FALSE)</f>
        <v>-87.932113000000001</v>
      </c>
      <c r="L2935" t="s">
        <v>84</v>
      </c>
      <c r="M2935">
        <f>VLOOKUP(L2935,Key!$A$1:$C$73,2,FALSE)</f>
        <v>43.040154000000001</v>
      </c>
      <c r="N2935">
        <f>VLOOKUP(L2935,Key!$A$1:$C$73,3,FALSE)</f>
        <v>-87.932113000000001</v>
      </c>
      <c r="O2935">
        <v>14</v>
      </c>
      <c r="P2935">
        <v>3</v>
      </c>
      <c r="Q2935">
        <v>2.1</v>
      </c>
      <c r="R2935">
        <v>2</v>
      </c>
      <c r="S2935">
        <v>84</v>
      </c>
      <c r="T2935">
        <f t="shared" si="405"/>
        <v>-1</v>
      </c>
      <c r="U2935" s="1">
        <v>42847</v>
      </c>
      <c r="V2935" s="13">
        <f t="shared" si="406"/>
        <v>42826</v>
      </c>
      <c r="W2935" s="14">
        <f t="shared" si="407"/>
        <v>42847</v>
      </c>
      <c r="X2935" s="1" t="str">
        <f t="shared" si="408"/>
        <v>Saturday</v>
      </c>
      <c r="Y2935" s="2">
        <v>0.6130902777777778</v>
      </c>
      <c r="Z2935" s="2">
        <f t="shared" si="409"/>
        <v>0.625</v>
      </c>
      <c r="AA2935">
        <f>1</f>
        <v>1</v>
      </c>
      <c r="AB2935" s="1">
        <v>42847</v>
      </c>
      <c r="AC2935" s="13">
        <f t="shared" si="410"/>
        <v>42826</v>
      </c>
      <c r="AD2935" s="14">
        <f t="shared" si="411"/>
        <v>42847</v>
      </c>
      <c r="AE2935" s="1" t="str">
        <f t="shared" si="412"/>
        <v>Saturday</v>
      </c>
      <c r="AF2935" s="2">
        <v>0.62231481481481488</v>
      </c>
      <c r="AG2935" s="2">
        <f t="shared" si="413"/>
        <v>0.625</v>
      </c>
      <c r="AH2935" t="s">
        <v>25</v>
      </c>
    </row>
    <row r="2936" spans="1:34" x14ac:dyDescent="0.25">
      <c r="A2936">
        <v>1594240</v>
      </c>
      <c r="B2936" t="s">
        <v>54</v>
      </c>
      <c r="E2936">
        <v>60091</v>
      </c>
      <c r="F2936" t="s">
        <v>20</v>
      </c>
      <c r="G2936" t="s">
        <v>55</v>
      </c>
      <c r="H2936">
        <v>5562</v>
      </c>
      <c r="I2936" t="s">
        <v>27</v>
      </c>
      <c r="J2936">
        <f>VLOOKUP(I2936,Key!$A$1:$C$73,2,FALSE)</f>
        <v>43.041646999999998</v>
      </c>
      <c r="K2936">
        <f>VLOOKUP(I2936,Key!$A$1:$C$73,3,FALSE)</f>
        <v>-87.927257999999995</v>
      </c>
      <c r="L2936" t="s">
        <v>36</v>
      </c>
      <c r="M2936">
        <f>VLOOKUP(L2936,Key!$A$1:$C$73,2,FALSE)</f>
        <v>43.03519</v>
      </c>
      <c r="N2936">
        <f>VLOOKUP(L2936,Key!$A$1:$C$73,3,FALSE)</f>
        <v>-87.907390000000007</v>
      </c>
      <c r="O2936">
        <v>17</v>
      </c>
      <c r="P2936">
        <v>3</v>
      </c>
      <c r="Q2936">
        <v>2.6</v>
      </c>
      <c r="R2936">
        <v>2.4</v>
      </c>
      <c r="S2936">
        <v>102</v>
      </c>
      <c r="T2936">
        <f t="shared" si="405"/>
        <v>-1</v>
      </c>
      <c r="U2936" s="1">
        <v>42847</v>
      </c>
      <c r="V2936" s="13">
        <f t="shared" si="406"/>
        <v>42826</v>
      </c>
      <c r="W2936" s="14">
        <f t="shared" si="407"/>
        <v>42847</v>
      </c>
      <c r="X2936" s="1" t="str">
        <f t="shared" si="408"/>
        <v>Saturday</v>
      </c>
      <c r="Y2936" s="2">
        <v>0.62233796296296295</v>
      </c>
      <c r="Z2936" s="2">
        <f t="shared" si="409"/>
        <v>0.625</v>
      </c>
      <c r="AA2936">
        <f>1</f>
        <v>1</v>
      </c>
      <c r="AB2936" s="1">
        <v>42847</v>
      </c>
      <c r="AC2936" s="13">
        <f t="shared" si="410"/>
        <v>42826</v>
      </c>
      <c r="AD2936" s="14">
        <f t="shared" si="411"/>
        <v>42847</v>
      </c>
      <c r="AE2936" s="1" t="str">
        <f t="shared" si="412"/>
        <v>Saturday</v>
      </c>
      <c r="AF2936" s="2">
        <v>0.63424768518518515</v>
      </c>
      <c r="AG2936" s="2">
        <f t="shared" si="413"/>
        <v>0.625</v>
      </c>
      <c r="AH2936" t="s">
        <v>23</v>
      </c>
    </row>
    <row r="2937" spans="1:34" x14ac:dyDescent="0.25">
      <c r="A2937">
        <v>1593815</v>
      </c>
      <c r="B2937" t="s">
        <v>54</v>
      </c>
      <c r="E2937">
        <v>53233</v>
      </c>
      <c r="F2937" t="s">
        <v>20</v>
      </c>
      <c r="G2937" t="s">
        <v>55</v>
      </c>
      <c r="H2937">
        <v>45</v>
      </c>
      <c r="I2937" t="s">
        <v>62</v>
      </c>
      <c r="J2937">
        <f>VLOOKUP(I2937,Key!$A$1:$C$73,2,FALSE)</f>
        <v>43.052460000000004</v>
      </c>
      <c r="K2937">
        <f>VLOOKUP(I2937,Key!$A$1:$C$73,3,FALSE)</f>
        <v>-87.891000000000005</v>
      </c>
      <c r="L2937" t="s">
        <v>84</v>
      </c>
      <c r="M2937">
        <f>VLOOKUP(L2937,Key!$A$1:$C$73,2,FALSE)</f>
        <v>43.040154000000001</v>
      </c>
      <c r="N2937">
        <f>VLOOKUP(L2937,Key!$A$1:$C$73,3,FALSE)</f>
        <v>-87.932113000000001</v>
      </c>
      <c r="O2937">
        <v>21</v>
      </c>
      <c r="P2937">
        <v>3</v>
      </c>
      <c r="Q2937">
        <v>3.2</v>
      </c>
      <c r="R2937">
        <v>3</v>
      </c>
      <c r="S2937">
        <v>126</v>
      </c>
      <c r="T2937">
        <f t="shared" si="405"/>
        <v>-1</v>
      </c>
      <c r="U2937" s="1">
        <v>42847</v>
      </c>
      <c r="V2937" s="13">
        <f t="shared" si="406"/>
        <v>42826</v>
      </c>
      <c r="W2937" s="14">
        <f t="shared" si="407"/>
        <v>42847</v>
      </c>
      <c r="X2937" s="1" t="str">
        <f t="shared" si="408"/>
        <v>Saturday</v>
      </c>
      <c r="Y2937" s="2">
        <v>0.62812499999999993</v>
      </c>
      <c r="Z2937" s="2">
        <f t="shared" si="409"/>
        <v>0.625</v>
      </c>
      <c r="AA2937">
        <f>1</f>
        <v>1</v>
      </c>
      <c r="AB2937" s="1">
        <v>42847</v>
      </c>
      <c r="AC2937" s="13">
        <f t="shared" si="410"/>
        <v>42826</v>
      </c>
      <c r="AD2937" s="14">
        <f t="shared" si="411"/>
        <v>42847</v>
      </c>
      <c r="AE2937" s="1" t="str">
        <f t="shared" si="412"/>
        <v>Saturday</v>
      </c>
      <c r="AF2937" s="2">
        <v>0.6427546296296297</v>
      </c>
      <c r="AG2937" s="2">
        <f t="shared" si="413"/>
        <v>0.625</v>
      </c>
      <c r="AH2937" t="s">
        <v>23</v>
      </c>
    </row>
    <row r="2938" spans="1:34" x14ac:dyDescent="0.25">
      <c r="A2938">
        <v>1569377</v>
      </c>
      <c r="B2938" t="s">
        <v>54</v>
      </c>
      <c r="E2938">
        <v>53202</v>
      </c>
      <c r="F2938" t="s">
        <v>20</v>
      </c>
      <c r="G2938" t="s">
        <v>55</v>
      </c>
      <c r="H2938">
        <v>13</v>
      </c>
      <c r="I2938" t="s">
        <v>22</v>
      </c>
      <c r="J2938">
        <f>VLOOKUP(I2938,Key!$A$1:$C$73,2,FALSE)</f>
        <v>43.058619999999998</v>
      </c>
      <c r="K2938">
        <f>VLOOKUP(I2938,Key!$A$1:$C$73,3,FALSE)</f>
        <v>-87.885319999999993</v>
      </c>
      <c r="L2938" t="s">
        <v>22</v>
      </c>
      <c r="M2938">
        <f>VLOOKUP(L2938,Key!$A$1:$C$73,2,FALSE)</f>
        <v>43.058619999999998</v>
      </c>
      <c r="N2938">
        <f>VLOOKUP(L2938,Key!$A$1:$C$73,3,FALSE)</f>
        <v>-87.885319999999993</v>
      </c>
      <c r="O2938">
        <v>52</v>
      </c>
      <c r="P2938">
        <v>6</v>
      </c>
      <c r="Q2938">
        <v>7.8</v>
      </c>
      <c r="R2938">
        <v>7.4</v>
      </c>
      <c r="S2938">
        <v>312</v>
      </c>
      <c r="T2938">
        <f t="shared" si="405"/>
        <v>-1</v>
      </c>
      <c r="U2938" s="1">
        <v>42847</v>
      </c>
      <c r="V2938" s="13">
        <f t="shared" si="406"/>
        <v>42826</v>
      </c>
      <c r="W2938" s="14">
        <f t="shared" si="407"/>
        <v>42847</v>
      </c>
      <c r="X2938" s="1" t="str">
        <f t="shared" si="408"/>
        <v>Saturday</v>
      </c>
      <c r="Y2938" s="2">
        <v>0.63011574074074073</v>
      </c>
      <c r="Z2938" s="2">
        <f t="shared" si="409"/>
        <v>0.625</v>
      </c>
      <c r="AA2938">
        <f>1</f>
        <v>1</v>
      </c>
      <c r="AB2938" s="1">
        <v>42847</v>
      </c>
      <c r="AC2938" s="13">
        <f t="shared" si="410"/>
        <v>42826</v>
      </c>
      <c r="AD2938" s="14">
        <f t="shared" si="411"/>
        <v>42847</v>
      </c>
      <c r="AE2938" s="1" t="str">
        <f t="shared" si="412"/>
        <v>Saturday</v>
      </c>
      <c r="AF2938" s="2">
        <v>0.66613425925925929</v>
      </c>
      <c r="AG2938" s="2">
        <f t="shared" si="413"/>
        <v>0.66666666666666663</v>
      </c>
      <c r="AH2938" t="s">
        <v>25</v>
      </c>
    </row>
    <row r="2939" spans="1:34" x14ac:dyDescent="0.25">
      <c r="A2939">
        <v>1594287</v>
      </c>
      <c r="B2939" t="s">
        <v>54</v>
      </c>
      <c r="E2939">
        <v>55447</v>
      </c>
      <c r="F2939" t="s">
        <v>20</v>
      </c>
      <c r="G2939" t="s">
        <v>55</v>
      </c>
      <c r="H2939">
        <v>37</v>
      </c>
      <c r="I2939" t="s">
        <v>77</v>
      </c>
      <c r="J2939">
        <f>VLOOKUP(I2939,Key!$A$1:$C$73,2,FALSE)</f>
        <v>43.036900000000003</v>
      </c>
      <c r="K2939">
        <f>VLOOKUP(I2939,Key!$A$1:$C$73,3,FALSE)</f>
        <v>-87.89667</v>
      </c>
      <c r="L2939" t="s">
        <v>77</v>
      </c>
      <c r="M2939">
        <f>VLOOKUP(L2939,Key!$A$1:$C$73,2,FALSE)</f>
        <v>43.036900000000003</v>
      </c>
      <c r="N2939">
        <f>VLOOKUP(L2939,Key!$A$1:$C$73,3,FALSE)</f>
        <v>-87.89667</v>
      </c>
      <c r="O2939">
        <v>67</v>
      </c>
      <c r="P2939">
        <v>9</v>
      </c>
      <c r="Q2939">
        <v>10.1</v>
      </c>
      <c r="R2939">
        <v>9.5</v>
      </c>
      <c r="S2939">
        <v>402</v>
      </c>
      <c r="T2939">
        <f t="shared" si="405"/>
        <v>-1</v>
      </c>
      <c r="U2939" s="1">
        <v>42847</v>
      </c>
      <c r="V2939" s="13">
        <f t="shared" si="406"/>
        <v>42826</v>
      </c>
      <c r="W2939" s="14">
        <f t="shared" si="407"/>
        <v>42847</v>
      </c>
      <c r="X2939" s="1" t="str">
        <f t="shared" si="408"/>
        <v>Saturday</v>
      </c>
      <c r="Y2939" s="2">
        <v>0.6331944444444445</v>
      </c>
      <c r="Z2939" s="2">
        <f t="shared" si="409"/>
        <v>0.625</v>
      </c>
      <c r="AA2939">
        <f>1</f>
        <v>1</v>
      </c>
      <c r="AB2939" s="1">
        <v>42847</v>
      </c>
      <c r="AC2939" s="13">
        <f t="shared" si="410"/>
        <v>42826</v>
      </c>
      <c r="AD2939" s="14">
        <f t="shared" si="411"/>
        <v>42847</v>
      </c>
      <c r="AE2939" s="1" t="str">
        <f t="shared" si="412"/>
        <v>Saturday</v>
      </c>
      <c r="AF2939" s="2">
        <v>0.67976851851851849</v>
      </c>
      <c r="AG2939" s="2">
        <f t="shared" si="413"/>
        <v>0.66666666666666663</v>
      </c>
      <c r="AH2939" t="s">
        <v>25</v>
      </c>
    </row>
    <row r="2940" spans="1:34" x14ac:dyDescent="0.25">
      <c r="A2940">
        <v>1594297</v>
      </c>
      <c r="B2940" t="s">
        <v>54</v>
      </c>
      <c r="E2940">
        <v>53211</v>
      </c>
      <c r="F2940" t="s">
        <v>20</v>
      </c>
      <c r="G2940" t="s">
        <v>55</v>
      </c>
      <c r="H2940">
        <v>5516</v>
      </c>
      <c r="I2940" t="s">
        <v>22</v>
      </c>
      <c r="J2940">
        <f>VLOOKUP(I2940,Key!$A$1:$C$73,2,FALSE)</f>
        <v>43.058619999999998</v>
      </c>
      <c r="K2940">
        <f>VLOOKUP(I2940,Key!$A$1:$C$73,3,FALSE)</f>
        <v>-87.885319999999993</v>
      </c>
      <c r="L2940" t="s">
        <v>87</v>
      </c>
      <c r="M2940">
        <f>VLOOKUP(L2940,Key!$A$1:$C$73,2,FALSE)</f>
        <v>43.063749000000001</v>
      </c>
      <c r="N2940">
        <f>VLOOKUP(L2940,Key!$A$1:$C$73,3,FALSE)</f>
        <v>-87.887962999999999</v>
      </c>
      <c r="O2940">
        <v>41</v>
      </c>
      <c r="P2940">
        <v>6</v>
      </c>
      <c r="Q2940">
        <v>6.2</v>
      </c>
      <c r="R2940">
        <v>5.8</v>
      </c>
      <c r="S2940">
        <v>246</v>
      </c>
      <c r="T2940">
        <f t="shared" si="405"/>
        <v>-1</v>
      </c>
      <c r="U2940" s="1">
        <v>42847</v>
      </c>
      <c r="V2940" s="13">
        <f t="shared" si="406"/>
        <v>42826</v>
      </c>
      <c r="W2940" s="14">
        <f t="shared" si="407"/>
        <v>42847</v>
      </c>
      <c r="X2940" s="1" t="str">
        <f t="shared" si="408"/>
        <v>Saturday</v>
      </c>
      <c r="Y2940" s="2">
        <v>0.63577546296296295</v>
      </c>
      <c r="Z2940" s="2">
        <f t="shared" si="409"/>
        <v>0.625</v>
      </c>
      <c r="AA2940">
        <f>1</f>
        <v>1</v>
      </c>
      <c r="AB2940" s="1">
        <v>42847</v>
      </c>
      <c r="AC2940" s="13">
        <f t="shared" si="410"/>
        <v>42826</v>
      </c>
      <c r="AD2940" s="14">
        <f t="shared" si="411"/>
        <v>42847</v>
      </c>
      <c r="AE2940" s="1" t="str">
        <f t="shared" si="412"/>
        <v>Saturday</v>
      </c>
      <c r="AF2940" s="2">
        <v>0.66393518518518524</v>
      </c>
      <c r="AG2940" s="2">
        <f t="shared" si="413"/>
        <v>0.66666666666666663</v>
      </c>
      <c r="AH2940" t="s">
        <v>23</v>
      </c>
    </row>
    <row r="2941" spans="1:34" x14ac:dyDescent="0.25">
      <c r="A2941">
        <v>1593753</v>
      </c>
      <c r="B2941" t="s">
        <v>54</v>
      </c>
      <c r="E2941">
        <v>60124</v>
      </c>
      <c r="F2941" t="s">
        <v>20</v>
      </c>
      <c r="G2941" t="s">
        <v>55</v>
      </c>
      <c r="H2941">
        <v>11120</v>
      </c>
      <c r="I2941" t="s">
        <v>62</v>
      </c>
      <c r="J2941">
        <f>VLOOKUP(I2941,Key!$A$1:$C$73,2,FALSE)</f>
        <v>43.052460000000004</v>
      </c>
      <c r="K2941">
        <f>VLOOKUP(I2941,Key!$A$1:$C$73,3,FALSE)</f>
        <v>-87.891000000000005</v>
      </c>
      <c r="L2941" t="s">
        <v>84</v>
      </c>
      <c r="M2941">
        <f>VLOOKUP(L2941,Key!$A$1:$C$73,2,FALSE)</f>
        <v>43.040154000000001</v>
      </c>
      <c r="N2941">
        <f>VLOOKUP(L2941,Key!$A$1:$C$73,3,FALSE)</f>
        <v>-87.932113000000001</v>
      </c>
      <c r="O2941">
        <v>21</v>
      </c>
      <c r="P2941">
        <v>3</v>
      </c>
      <c r="Q2941">
        <v>3.2</v>
      </c>
      <c r="R2941">
        <v>3</v>
      </c>
      <c r="S2941">
        <v>126</v>
      </c>
      <c r="T2941">
        <f t="shared" si="405"/>
        <v>-1</v>
      </c>
      <c r="U2941" s="1">
        <v>42847</v>
      </c>
      <c r="V2941" s="13">
        <f t="shared" si="406"/>
        <v>42826</v>
      </c>
      <c r="W2941" s="14">
        <f t="shared" si="407"/>
        <v>42847</v>
      </c>
      <c r="X2941" s="1" t="str">
        <f t="shared" si="408"/>
        <v>Saturday</v>
      </c>
      <c r="Y2941" s="2">
        <v>0.64423611111111112</v>
      </c>
      <c r="Z2941" s="2">
        <f t="shared" si="409"/>
        <v>0.625</v>
      </c>
      <c r="AA2941">
        <f>1</f>
        <v>1</v>
      </c>
      <c r="AB2941" s="1">
        <v>42847</v>
      </c>
      <c r="AC2941" s="13">
        <f t="shared" si="410"/>
        <v>42826</v>
      </c>
      <c r="AD2941" s="14">
        <f t="shared" si="411"/>
        <v>42847</v>
      </c>
      <c r="AE2941" s="1" t="str">
        <f t="shared" si="412"/>
        <v>Saturday</v>
      </c>
      <c r="AF2941" s="2">
        <v>0.65881944444444451</v>
      </c>
      <c r="AG2941" s="2">
        <f t="shared" si="413"/>
        <v>0.66666666666666663</v>
      </c>
      <c r="AH2941" t="s">
        <v>23</v>
      </c>
    </row>
    <row r="2942" spans="1:34" x14ac:dyDescent="0.25">
      <c r="A2942">
        <v>1594354</v>
      </c>
      <c r="B2942" t="s">
        <v>54</v>
      </c>
      <c r="E2942">
        <v>53211</v>
      </c>
      <c r="F2942" t="s">
        <v>20</v>
      </c>
      <c r="G2942" t="s">
        <v>55</v>
      </c>
      <c r="H2942">
        <v>5443</v>
      </c>
      <c r="I2942" t="s">
        <v>79</v>
      </c>
      <c r="J2942">
        <f>VLOOKUP(I2942,Key!$A$1:$C$73,2,FALSE)</f>
        <v>43.04804</v>
      </c>
      <c r="K2942">
        <f>VLOOKUP(I2942,Key!$A$1:$C$73,3,FALSE)</f>
        <v>-87.896720000000002</v>
      </c>
      <c r="L2942" t="s">
        <v>77</v>
      </c>
      <c r="M2942">
        <f>VLOOKUP(L2942,Key!$A$1:$C$73,2,FALSE)</f>
        <v>43.036900000000003</v>
      </c>
      <c r="N2942">
        <f>VLOOKUP(L2942,Key!$A$1:$C$73,3,FALSE)</f>
        <v>-87.89667</v>
      </c>
      <c r="O2942">
        <v>26</v>
      </c>
      <c r="P2942">
        <v>3</v>
      </c>
      <c r="Q2942">
        <v>3.9</v>
      </c>
      <c r="R2942">
        <v>3.7</v>
      </c>
      <c r="S2942">
        <v>156</v>
      </c>
      <c r="T2942">
        <f t="shared" si="405"/>
        <v>-1</v>
      </c>
      <c r="U2942" s="1">
        <v>42847</v>
      </c>
      <c r="V2942" s="13">
        <f t="shared" si="406"/>
        <v>42826</v>
      </c>
      <c r="W2942" s="14">
        <f t="shared" si="407"/>
        <v>42847</v>
      </c>
      <c r="X2942" s="1" t="str">
        <f t="shared" si="408"/>
        <v>Saturday</v>
      </c>
      <c r="Y2942" s="2">
        <v>0.64513888888888882</v>
      </c>
      <c r="Z2942" s="2">
        <f t="shared" si="409"/>
        <v>0.625</v>
      </c>
      <c r="AA2942">
        <f>1</f>
        <v>1</v>
      </c>
      <c r="AB2942" s="1">
        <v>42847</v>
      </c>
      <c r="AC2942" s="13">
        <f t="shared" si="410"/>
        <v>42826</v>
      </c>
      <c r="AD2942" s="14">
        <f t="shared" si="411"/>
        <v>42847</v>
      </c>
      <c r="AE2942" s="1" t="str">
        <f t="shared" si="412"/>
        <v>Saturday</v>
      </c>
      <c r="AF2942" s="2">
        <v>0.66333333333333333</v>
      </c>
      <c r="AG2942" s="2">
        <f t="shared" si="413"/>
        <v>0.66666666666666663</v>
      </c>
      <c r="AH2942" t="s">
        <v>23</v>
      </c>
    </row>
    <row r="2943" spans="1:34" x14ac:dyDescent="0.25">
      <c r="A2943">
        <v>1593810</v>
      </c>
      <c r="B2943" t="s">
        <v>54</v>
      </c>
      <c r="E2943">
        <v>53212</v>
      </c>
      <c r="F2943" t="s">
        <v>20</v>
      </c>
      <c r="G2943" t="s">
        <v>55</v>
      </c>
      <c r="H2943">
        <v>5432</v>
      </c>
      <c r="I2943" t="s">
        <v>77</v>
      </c>
      <c r="J2943">
        <f>VLOOKUP(I2943,Key!$A$1:$C$73,2,FALSE)</f>
        <v>43.036900000000003</v>
      </c>
      <c r="K2943">
        <f>VLOOKUP(I2943,Key!$A$1:$C$73,3,FALSE)</f>
        <v>-87.89667</v>
      </c>
      <c r="L2943" t="s">
        <v>74</v>
      </c>
      <c r="M2943">
        <f>VLOOKUP(L2943,Key!$A$1:$C$73,2,FALSE)</f>
        <v>43.05536</v>
      </c>
      <c r="N2943">
        <f>VLOOKUP(L2943,Key!$A$1:$C$73,3,FALSE)</f>
        <v>-87.90504</v>
      </c>
      <c r="O2943">
        <v>24</v>
      </c>
      <c r="P2943">
        <v>3</v>
      </c>
      <c r="Q2943">
        <v>3.6</v>
      </c>
      <c r="R2943">
        <v>3.4</v>
      </c>
      <c r="S2943">
        <v>144</v>
      </c>
      <c r="T2943">
        <f t="shared" si="405"/>
        <v>-1</v>
      </c>
      <c r="U2943" s="1">
        <v>42847</v>
      </c>
      <c r="V2943" s="13">
        <f t="shared" si="406"/>
        <v>42826</v>
      </c>
      <c r="W2943" s="14">
        <f t="shared" si="407"/>
        <v>42847</v>
      </c>
      <c r="X2943" s="1" t="str">
        <f t="shared" si="408"/>
        <v>Saturday</v>
      </c>
      <c r="Y2943" s="2">
        <v>0.6517708333333333</v>
      </c>
      <c r="Z2943" s="2">
        <f t="shared" si="409"/>
        <v>0.66666666666666663</v>
      </c>
      <c r="AA2943">
        <f>1</f>
        <v>1</v>
      </c>
      <c r="AB2943" s="1">
        <v>42847</v>
      </c>
      <c r="AC2943" s="13">
        <f t="shared" si="410"/>
        <v>42826</v>
      </c>
      <c r="AD2943" s="14">
        <f t="shared" si="411"/>
        <v>42847</v>
      </c>
      <c r="AE2943" s="1" t="str">
        <f t="shared" si="412"/>
        <v>Saturday</v>
      </c>
      <c r="AF2943" s="2">
        <v>0.66814814814814805</v>
      </c>
      <c r="AG2943" s="2">
        <f t="shared" si="413"/>
        <v>0.66666666666666663</v>
      </c>
      <c r="AH2943" t="s">
        <v>23</v>
      </c>
    </row>
    <row r="2944" spans="1:34" x14ac:dyDescent="0.25">
      <c r="A2944">
        <v>1593816</v>
      </c>
      <c r="B2944" t="s">
        <v>54</v>
      </c>
      <c r="E2944">
        <v>3801</v>
      </c>
      <c r="F2944" t="s">
        <v>20</v>
      </c>
      <c r="G2944" t="s">
        <v>55</v>
      </c>
      <c r="H2944">
        <v>189</v>
      </c>
      <c r="I2944" t="s">
        <v>77</v>
      </c>
      <c r="J2944">
        <f>VLOOKUP(I2944,Key!$A$1:$C$73,2,FALSE)</f>
        <v>43.036900000000003</v>
      </c>
      <c r="K2944">
        <f>VLOOKUP(I2944,Key!$A$1:$C$73,3,FALSE)</f>
        <v>-87.89667</v>
      </c>
      <c r="L2944" t="s">
        <v>74</v>
      </c>
      <c r="M2944">
        <f>VLOOKUP(L2944,Key!$A$1:$C$73,2,FALSE)</f>
        <v>43.05536</v>
      </c>
      <c r="N2944">
        <f>VLOOKUP(L2944,Key!$A$1:$C$73,3,FALSE)</f>
        <v>-87.90504</v>
      </c>
      <c r="O2944">
        <v>23</v>
      </c>
      <c r="P2944">
        <v>3</v>
      </c>
      <c r="Q2944">
        <v>3.5</v>
      </c>
      <c r="R2944">
        <v>3.3</v>
      </c>
      <c r="S2944">
        <v>138</v>
      </c>
      <c r="T2944">
        <f t="shared" si="405"/>
        <v>-1</v>
      </c>
      <c r="U2944" s="1">
        <v>42847</v>
      </c>
      <c r="V2944" s="13">
        <f t="shared" si="406"/>
        <v>42826</v>
      </c>
      <c r="W2944" s="14">
        <f t="shared" si="407"/>
        <v>42847</v>
      </c>
      <c r="X2944" s="1" t="str">
        <f t="shared" si="408"/>
        <v>Saturday</v>
      </c>
      <c r="Y2944" s="2">
        <v>0.65228009259259256</v>
      </c>
      <c r="Z2944" s="2">
        <f t="shared" si="409"/>
        <v>0.66666666666666663</v>
      </c>
      <c r="AA2944">
        <f>1</f>
        <v>1</v>
      </c>
      <c r="AB2944" s="1">
        <v>42847</v>
      </c>
      <c r="AC2944" s="13">
        <f t="shared" si="410"/>
        <v>42826</v>
      </c>
      <c r="AD2944" s="14">
        <f t="shared" si="411"/>
        <v>42847</v>
      </c>
      <c r="AE2944" s="1" t="str">
        <f t="shared" si="412"/>
        <v>Saturday</v>
      </c>
      <c r="AF2944" s="2">
        <v>0.66822916666666676</v>
      </c>
      <c r="AG2944" s="2">
        <f t="shared" si="413"/>
        <v>0.66666666666666663</v>
      </c>
      <c r="AH2944" t="s">
        <v>23</v>
      </c>
    </row>
    <row r="2945" spans="1:34" x14ac:dyDescent="0.25">
      <c r="A2945">
        <v>1594402</v>
      </c>
      <c r="B2945" t="s">
        <v>54</v>
      </c>
      <c r="E2945">
        <v>54476</v>
      </c>
      <c r="F2945" t="s">
        <v>20</v>
      </c>
      <c r="G2945" t="s">
        <v>55</v>
      </c>
      <c r="H2945">
        <v>5442</v>
      </c>
      <c r="I2945" t="s">
        <v>81</v>
      </c>
      <c r="J2945">
        <f>VLOOKUP(I2945,Key!$A$1:$C$73,2,FALSE)</f>
        <v>43.058010000000003</v>
      </c>
      <c r="K2945">
        <f>VLOOKUP(I2945,Key!$A$1:$C$73,3,FALSE)</f>
        <v>-87.877300000000005</v>
      </c>
      <c r="L2945" t="s">
        <v>81</v>
      </c>
      <c r="M2945">
        <f>VLOOKUP(L2945,Key!$A$1:$C$73,2,FALSE)</f>
        <v>43.058010000000003</v>
      </c>
      <c r="N2945">
        <f>VLOOKUP(L2945,Key!$A$1:$C$73,3,FALSE)</f>
        <v>-87.877300000000005</v>
      </c>
      <c r="O2945">
        <v>16</v>
      </c>
      <c r="P2945">
        <v>3</v>
      </c>
      <c r="Q2945">
        <v>2.4</v>
      </c>
      <c r="R2945">
        <v>2.2999999999999998</v>
      </c>
      <c r="S2945">
        <v>96</v>
      </c>
      <c r="T2945">
        <f t="shared" si="405"/>
        <v>-1</v>
      </c>
      <c r="U2945" s="1">
        <v>42847</v>
      </c>
      <c r="V2945" s="13">
        <f t="shared" si="406"/>
        <v>42826</v>
      </c>
      <c r="W2945" s="14">
        <f t="shared" si="407"/>
        <v>42847</v>
      </c>
      <c r="X2945" s="1" t="str">
        <f t="shared" si="408"/>
        <v>Saturday</v>
      </c>
      <c r="Y2945" s="2">
        <v>0.65549768518518514</v>
      </c>
      <c r="Z2945" s="2">
        <f t="shared" si="409"/>
        <v>0.66666666666666663</v>
      </c>
      <c r="AA2945">
        <f>1</f>
        <v>1</v>
      </c>
      <c r="AB2945" s="1">
        <v>42847</v>
      </c>
      <c r="AC2945" s="13">
        <f t="shared" si="410"/>
        <v>42826</v>
      </c>
      <c r="AD2945" s="14">
        <f t="shared" si="411"/>
        <v>42847</v>
      </c>
      <c r="AE2945" s="1" t="str">
        <f t="shared" si="412"/>
        <v>Saturday</v>
      </c>
      <c r="AF2945" s="2">
        <v>0.66634259259259265</v>
      </c>
      <c r="AG2945" s="2">
        <f t="shared" si="413"/>
        <v>0.66666666666666663</v>
      </c>
      <c r="AH2945" t="s">
        <v>25</v>
      </c>
    </row>
    <row r="2946" spans="1:34" x14ac:dyDescent="0.25">
      <c r="A2946">
        <v>1594434</v>
      </c>
      <c r="B2946" t="s">
        <v>54</v>
      </c>
      <c r="F2946" t="s">
        <v>20</v>
      </c>
      <c r="G2946" t="s">
        <v>55</v>
      </c>
      <c r="H2946">
        <v>234</v>
      </c>
      <c r="I2946" t="s">
        <v>86</v>
      </c>
      <c r="J2946">
        <f>VLOOKUP(I2946,Key!$A$1:$C$73,2,FALSE)</f>
        <v>43.052549999999997</v>
      </c>
      <c r="K2946">
        <f>VLOOKUP(I2946,Key!$A$1:$C$73,3,FALSE)</f>
        <v>-87.909329999999997</v>
      </c>
      <c r="L2946" t="s">
        <v>86</v>
      </c>
      <c r="M2946">
        <f>VLOOKUP(L2946,Key!$A$1:$C$73,2,FALSE)</f>
        <v>43.052549999999997</v>
      </c>
      <c r="N2946">
        <f>VLOOKUP(L2946,Key!$A$1:$C$73,3,FALSE)</f>
        <v>-87.909329999999997</v>
      </c>
      <c r="O2946">
        <v>31</v>
      </c>
      <c r="P2946">
        <v>3</v>
      </c>
      <c r="Q2946">
        <v>4.7</v>
      </c>
      <c r="R2946">
        <v>4.4000000000000004</v>
      </c>
      <c r="S2946">
        <v>186</v>
      </c>
      <c r="T2946">
        <f t="shared" ref="T2946:T3009" si="414">-1</f>
        <v>-1</v>
      </c>
      <c r="U2946" s="1">
        <v>42847</v>
      </c>
      <c r="V2946" s="13">
        <f t="shared" ref="V2946:V3009" si="415">DATE(YEAR(U2946), MONTH(U2946), 1)</f>
        <v>42826</v>
      </c>
      <c r="W2946" s="14">
        <f t="shared" ref="W2946:W3009" si="416">U2946</f>
        <v>42847</v>
      </c>
      <c r="X2946" s="1" t="str">
        <f t="shared" ref="X2946:X3009" si="417">TEXT(W2946,"dddd")</f>
        <v>Saturday</v>
      </c>
      <c r="Y2946" s="2">
        <v>0.66055555555555556</v>
      </c>
      <c r="Z2946" s="2">
        <f t="shared" ref="Z2946:Z3009" si="418">MROUND(Y2946, "1:00")</f>
        <v>0.66666666666666663</v>
      </c>
      <c r="AA2946">
        <f>1</f>
        <v>1</v>
      </c>
      <c r="AB2946" s="1">
        <v>42847</v>
      </c>
      <c r="AC2946" s="13">
        <f t="shared" ref="AC2946:AC3009" si="419">DATE(YEAR(AB2946), MONTH(AB2946), 1)</f>
        <v>42826</v>
      </c>
      <c r="AD2946" s="14">
        <f t="shared" ref="AD2946:AD3009" si="420">AB2946</f>
        <v>42847</v>
      </c>
      <c r="AE2946" s="1" t="str">
        <f t="shared" ref="AE2946:AE3009" si="421">TEXT(AD2946,"dddd")</f>
        <v>Saturday</v>
      </c>
      <c r="AF2946" s="2">
        <v>0.68239583333333342</v>
      </c>
      <c r="AG2946" s="2">
        <f t="shared" ref="AG2946:AG3009" si="422">MROUND(AF2946, "1:00")</f>
        <v>0.66666666666666663</v>
      </c>
      <c r="AH2946" t="s">
        <v>25</v>
      </c>
    </row>
    <row r="2947" spans="1:34" x14ac:dyDescent="0.25">
      <c r="A2947">
        <v>1594443</v>
      </c>
      <c r="B2947" t="s">
        <v>54</v>
      </c>
      <c r="E2947">
        <v>60657</v>
      </c>
      <c r="F2947" t="s">
        <v>20</v>
      </c>
      <c r="G2947" t="s">
        <v>55</v>
      </c>
      <c r="H2947">
        <v>5</v>
      </c>
      <c r="I2947" t="s">
        <v>86</v>
      </c>
      <c r="J2947">
        <f>VLOOKUP(I2947,Key!$A$1:$C$73,2,FALSE)</f>
        <v>43.052549999999997</v>
      </c>
      <c r="K2947">
        <f>VLOOKUP(I2947,Key!$A$1:$C$73,3,FALSE)</f>
        <v>-87.909329999999997</v>
      </c>
      <c r="L2947" t="s">
        <v>86</v>
      </c>
      <c r="M2947">
        <f>VLOOKUP(L2947,Key!$A$1:$C$73,2,FALSE)</f>
        <v>43.052549999999997</v>
      </c>
      <c r="N2947">
        <f>VLOOKUP(L2947,Key!$A$1:$C$73,3,FALSE)</f>
        <v>-87.909329999999997</v>
      </c>
      <c r="O2947">
        <v>30</v>
      </c>
      <c r="P2947">
        <v>3</v>
      </c>
      <c r="Q2947">
        <v>4.5</v>
      </c>
      <c r="R2947">
        <v>4.3</v>
      </c>
      <c r="S2947">
        <v>180</v>
      </c>
      <c r="T2947">
        <f t="shared" si="414"/>
        <v>-1</v>
      </c>
      <c r="U2947" s="1">
        <v>42847</v>
      </c>
      <c r="V2947" s="13">
        <f t="shared" si="415"/>
        <v>42826</v>
      </c>
      <c r="W2947" s="14">
        <f t="shared" si="416"/>
        <v>42847</v>
      </c>
      <c r="X2947" s="1" t="str">
        <f t="shared" si="417"/>
        <v>Saturday</v>
      </c>
      <c r="Y2947" s="2">
        <v>0.66152777777777783</v>
      </c>
      <c r="Z2947" s="2">
        <f t="shared" si="418"/>
        <v>0.66666666666666663</v>
      </c>
      <c r="AA2947">
        <f>1</f>
        <v>1</v>
      </c>
      <c r="AB2947" s="1">
        <v>42847</v>
      </c>
      <c r="AC2947" s="13">
        <f t="shared" si="419"/>
        <v>42826</v>
      </c>
      <c r="AD2947" s="14">
        <f t="shared" si="420"/>
        <v>42847</v>
      </c>
      <c r="AE2947" s="1" t="str">
        <f t="shared" si="421"/>
        <v>Saturday</v>
      </c>
      <c r="AF2947" s="2">
        <v>0.6824189814814815</v>
      </c>
      <c r="AG2947" s="2">
        <f t="shared" si="422"/>
        <v>0.66666666666666663</v>
      </c>
      <c r="AH2947" t="s">
        <v>25</v>
      </c>
    </row>
    <row r="2948" spans="1:34" x14ac:dyDescent="0.25">
      <c r="A2948">
        <v>1594472</v>
      </c>
      <c r="B2948" t="s">
        <v>54</v>
      </c>
      <c r="E2948">
        <v>53220</v>
      </c>
      <c r="F2948" t="s">
        <v>20</v>
      </c>
      <c r="G2948" t="s">
        <v>55</v>
      </c>
      <c r="H2948">
        <v>5581</v>
      </c>
      <c r="I2948" t="s">
        <v>44</v>
      </c>
      <c r="J2948">
        <f>VLOOKUP(I2948,Key!$A$1:$C$73,2,FALSE)</f>
        <v>43.03886</v>
      </c>
      <c r="K2948">
        <f>VLOOKUP(I2948,Key!$A$1:$C$73,3,FALSE)</f>
        <v>-87.902720000000002</v>
      </c>
      <c r="L2948" t="s">
        <v>44</v>
      </c>
      <c r="M2948">
        <f>VLOOKUP(L2948,Key!$A$1:$C$73,2,FALSE)</f>
        <v>43.03886</v>
      </c>
      <c r="N2948">
        <f>VLOOKUP(L2948,Key!$A$1:$C$73,3,FALSE)</f>
        <v>-87.902720000000002</v>
      </c>
      <c r="O2948">
        <v>56</v>
      </c>
      <c r="P2948">
        <v>6</v>
      </c>
      <c r="Q2948">
        <v>8.4</v>
      </c>
      <c r="R2948">
        <v>8</v>
      </c>
      <c r="S2948">
        <v>336</v>
      </c>
      <c r="T2948">
        <f t="shared" si="414"/>
        <v>-1</v>
      </c>
      <c r="U2948" s="1">
        <v>42847</v>
      </c>
      <c r="V2948" s="13">
        <f t="shared" si="415"/>
        <v>42826</v>
      </c>
      <c r="W2948" s="14">
        <f t="shared" si="416"/>
        <v>42847</v>
      </c>
      <c r="X2948" s="1" t="str">
        <f t="shared" si="417"/>
        <v>Saturday</v>
      </c>
      <c r="Y2948" s="2">
        <v>0.6673958333333333</v>
      </c>
      <c r="Z2948" s="2">
        <f t="shared" si="418"/>
        <v>0.66666666666666663</v>
      </c>
      <c r="AA2948">
        <f>1</f>
        <v>1</v>
      </c>
      <c r="AB2948" s="1">
        <v>42847</v>
      </c>
      <c r="AC2948" s="13">
        <f t="shared" si="419"/>
        <v>42826</v>
      </c>
      <c r="AD2948" s="14">
        <f t="shared" si="420"/>
        <v>42847</v>
      </c>
      <c r="AE2948" s="1" t="str">
        <f t="shared" si="421"/>
        <v>Saturday</v>
      </c>
      <c r="AF2948" s="2">
        <v>0.70638888888888884</v>
      </c>
      <c r="AG2948" s="2">
        <f t="shared" si="422"/>
        <v>0.70833333333333326</v>
      </c>
      <c r="AH2948" t="s">
        <v>25</v>
      </c>
    </row>
    <row r="2949" spans="1:34" x14ac:dyDescent="0.25">
      <c r="A2949">
        <v>1594479</v>
      </c>
      <c r="B2949" t="s">
        <v>54</v>
      </c>
      <c r="E2949">
        <v>53222</v>
      </c>
      <c r="F2949" t="s">
        <v>20</v>
      </c>
      <c r="G2949" t="s">
        <v>55</v>
      </c>
      <c r="H2949">
        <v>204</v>
      </c>
      <c r="I2949" t="s">
        <v>26</v>
      </c>
      <c r="J2949">
        <f>VLOOKUP(I2949,Key!$A$1:$C$73,2,FALSE)</f>
        <v>43.034619999999997</v>
      </c>
      <c r="K2949">
        <f>VLOOKUP(I2949,Key!$A$1:$C$73,3,FALSE)</f>
        <v>-87.917500000000004</v>
      </c>
      <c r="L2949" t="s">
        <v>36</v>
      </c>
      <c r="M2949">
        <f>VLOOKUP(L2949,Key!$A$1:$C$73,2,FALSE)</f>
        <v>43.03519</v>
      </c>
      <c r="N2949">
        <f>VLOOKUP(L2949,Key!$A$1:$C$73,3,FALSE)</f>
        <v>-87.907390000000007</v>
      </c>
      <c r="O2949">
        <v>106</v>
      </c>
      <c r="P2949">
        <v>12</v>
      </c>
      <c r="Q2949">
        <v>15.9</v>
      </c>
      <c r="R2949">
        <v>15.1</v>
      </c>
      <c r="S2949">
        <v>636</v>
      </c>
      <c r="T2949">
        <f t="shared" si="414"/>
        <v>-1</v>
      </c>
      <c r="U2949" s="1">
        <v>42847</v>
      </c>
      <c r="V2949" s="13">
        <f t="shared" si="415"/>
        <v>42826</v>
      </c>
      <c r="W2949" s="14">
        <f t="shared" si="416"/>
        <v>42847</v>
      </c>
      <c r="X2949" s="1" t="str">
        <f t="shared" si="417"/>
        <v>Saturday</v>
      </c>
      <c r="Y2949" s="2">
        <v>0.66886574074074068</v>
      </c>
      <c r="Z2949" s="2">
        <f t="shared" si="418"/>
        <v>0.66666666666666663</v>
      </c>
      <c r="AA2949">
        <f>1</f>
        <v>1</v>
      </c>
      <c r="AB2949" s="1">
        <v>42847</v>
      </c>
      <c r="AC2949" s="13">
        <f t="shared" si="419"/>
        <v>42826</v>
      </c>
      <c r="AD2949" s="14">
        <f t="shared" si="420"/>
        <v>42847</v>
      </c>
      <c r="AE2949" s="1" t="str">
        <f t="shared" si="421"/>
        <v>Saturday</v>
      </c>
      <c r="AF2949" s="2">
        <v>0.7424074074074074</v>
      </c>
      <c r="AG2949" s="2">
        <f t="shared" si="422"/>
        <v>0.75</v>
      </c>
      <c r="AH2949" t="s">
        <v>23</v>
      </c>
    </row>
    <row r="2950" spans="1:34" x14ac:dyDescent="0.25">
      <c r="A2950">
        <v>1594510</v>
      </c>
      <c r="B2950" t="s">
        <v>54</v>
      </c>
      <c r="E2950">
        <v>60661</v>
      </c>
      <c r="F2950" t="s">
        <v>20</v>
      </c>
      <c r="G2950" t="s">
        <v>55</v>
      </c>
      <c r="H2950">
        <v>5418</v>
      </c>
      <c r="I2950" t="s">
        <v>74</v>
      </c>
      <c r="J2950">
        <f>VLOOKUP(I2950,Key!$A$1:$C$73,2,FALSE)</f>
        <v>43.05536</v>
      </c>
      <c r="K2950">
        <f>VLOOKUP(I2950,Key!$A$1:$C$73,3,FALSE)</f>
        <v>-87.90504</v>
      </c>
      <c r="L2950" t="s">
        <v>36</v>
      </c>
      <c r="M2950">
        <f>VLOOKUP(L2950,Key!$A$1:$C$73,2,FALSE)</f>
        <v>43.03519</v>
      </c>
      <c r="N2950">
        <f>VLOOKUP(L2950,Key!$A$1:$C$73,3,FALSE)</f>
        <v>-87.907390000000007</v>
      </c>
      <c r="O2950">
        <v>49</v>
      </c>
      <c r="P2950">
        <v>6</v>
      </c>
      <c r="Q2950">
        <v>7.4</v>
      </c>
      <c r="R2950">
        <v>7</v>
      </c>
      <c r="S2950">
        <v>294</v>
      </c>
      <c r="T2950">
        <f t="shared" si="414"/>
        <v>-1</v>
      </c>
      <c r="U2950" s="1">
        <v>42847</v>
      </c>
      <c r="V2950" s="13">
        <f t="shared" si="415"/>
        <v>42826</v>
      </c>
      <c r="W2950" s="14">
        <f t="shared" si="416"/>
        <v>42847</v>
      </c>
      <c r="X2950" s="1" t="str">
        <f t="shared" si="417"/>
        <v>Saturday</v>
      </c>
      <c r="Y2950" s="2">
        <v>0.67745370370370372</v>
      </c>
      <c r="Z2950" s="2">
        <f t="shared" si="418"/>
        <v>0.66666666666666663</v>
      </c>
      <c r="AA2950">
        <f>1</f>
        <v>1</v>
      </c>
      <c r="AB2950" s="1">
        <v>42847</v>
      </c>
      <c r="AC2950" s="13">
        <f t="shared" si="419"/>
        <v>42826</v>
      </c>
      <c r="AD2950" s="14">
        <f t="shared" si="420"/>
        <v>42847</v>
      </c>
      <c r="AE2950" s="1" t="str">
        <f t="shared" si="421"/>
        <v>Saturday</v>
      </c>
      <c r="AF2950" s="2">
        <v>0.71137731481481481</v>
      </c>
      <c r="AG2950" s="2">
        <f t="shared" si="422"/>
        <v>0.70833333333333326</v>
      </c>
      <c r="AH2950" t="s">
        <v>23</v>
      </c>
    </row>
    <row r="2951" spans="1:34" x14ac:dyDescent="0.25">
      <c r="A2951">
        <v>1593888</v>
      </c>
      <c r="B2951" t="s">
        <v>54</v>
      </c>
      <c r="E2951">
        <v>53204</v>
      </c>
      <c r="F2951" t="s">
        <v>20</v>
      </c>
      <c r="G2951" t="s">
        <v>55</v>
      </c>
      <c r="H2951">
        <v>11142</v>
      </c>
      <c r="I2951" t="s">
        <v>57</v>
      </c>
      <c r="J2951">
        <f>VLOOKUP(I2951,Key!$A$1:$C$73,2,FALSE)</f>
        <v>43.03913</v>
      </c>
      <c r="K2951">
        <f>VLOOKUP(I2951,Key!$A$1:$C$73,3,FALSE)</f>
        <v>-87.916150000000002</v>
      </c>
      <c r="L2951" t="s">
        <v>83</v>
      </c>
      <c r="M2951">
        <f>VLOOKUP(L2951,Key!$A$1:$C$73,2,FALSE)</f>
        <v>43.026229999999998</v>
      </c>
      <c r="N2951">
        <f>VLOOKUP(L2951,Key!$A$1:$C$73,3,FALSE)</f>
        <v>-87.912809999999993</v>
      </c>
      <c r="O2951">
        <v>9</v>
      </c>
      <c r="P2951">
        <v>3</v>
      </c>
      <c r="Q2951">
        <v>1.4</v>
      </c>
      <c r="R2951">
        <v>1.3</v>
      </c>
      <c r="S2951">
        <v>54</v>
      </c>
      <c r="T2951">
        <f t="shared" si="414"/>
        <v>-1</v>
      </c>
      <c r="U2951" s="1">
        <v>42847</v>
      </c>
      <c r="V2951" s="13">
        <f t="shared" si="415"/>
        <v>42826</v>
      </c>
      <c r="W2951" s="14">
        <f t="shared" si="416"/>
        <v>42847</v>
      </c>
      <c r="X2951" s="1" t="str">
        <f t="shared" si="417"/>
        <v>Saturday</v>
      </c>
      <c r="Y2951" s="2">
        <v>0.69688657407407406</v>
      </c>
      <c r="Z2951" s="2">
        <f t="shared" si="418"/>
        <v>0.70833333333333326</v>
      </c>
      <c r="AA2951">
        <f>1</f>
        <v>1</v>
      </c>
      <c r="AB2951" s="1">
        <v>42847</v>
      </c>
      <c r="AC2951" s="13">
        <f t="shared" si="419"/>
        <v>42826</v>
      </c>
      <c r="AD2951" s="14">
        <f t="shared" si="420"/>
        <v>42847</v>
      </c>
      <c r="AE2951" s="1" t="str">
        <f t="shared" si="421"/>
        <v>Saturday</v>
      </c>
      <c r="AF2951" s="2">
        <v>0.70300925925925928</v>
      </c>
      <c r="AG2951" s="2">
        <f t="shared" si="422"/>
        <v>0.70833333333333326</v>
      </c>
      <c r="AH2951" t="s">
        <v>23</v>
      </c>
    </row>
    <row r="2952" spans="1:34" x14ac:dyDescent="0.25">
      <c r="A2952">
        <v>1546845</v>
      </c>
      <c r="B2952" t="s">
        <v>54</v>
      </c>
      <c r="E2952">
        <v>53202</v>
      </c>
      <c r="F2952" t="s">
        <v>20</v>
      </c>
      <c r="G2952" t="s">
        <v>55</v>
      </c>
      <c r="H2952">
        <v>11090</v>
      </c>
      <c r="I2952" t="s">
        <v>22</v>
      </c>
      <c r="J2952">
        <f>VLOOKUP(I2952,Key!$A$1:$C$73,2,FALSE)</f>
        <v>43.058619999999998</v>
      </c>
      <c r="K2952">
        <f>VLOOKUP(I2952,Key!$A$1:$C$73,3,FALSE)</f>
        <v>-87.885319999999993</v>
      </c>
      <c r="L2952" t="s">
        <v>36</v>
      </c>
      <c r="M2952">
        <f>VLOOKUP(L2952,Key!$A$1:$C$73,2,FALSE)</f>
        <v>43.03519</v>
      </c>
      <c r="N2952">
        <f>VLOOKUP(L2952,Key!$A$1:$C$73,3,FALSE)</f>
        <v>-87.907390000000007</v>
      </c>
      <c r="O2952">
        <v>28</v>
      </c>
      <c r="P2952">
        <v>3</v>
      </c>
      <c r="Q2952">
        <v>4.2</v>
      </c>
      <c r="R2952">
        <v>4</v>
      </c>
      <c r="S2952">
        <v>168</v>
      </c>
      <c r="T2952">
        <f t="shared" si="414"/>
        <v>-1</v>
      </c>
      <c r="U2952" s="1">
        <v>42847</v>
      </c>
      <c r="V2952" s="13">
        <f t="shared" si="415"/>
        <v>42826</v>
      </c>
      <c r="W2952" s="14">
        <f t="shared" si="416"/>
        <v>42847</v>
      </c>
      <c r="X2952" s="1" t="str">
        <f t="shared" si="417"/>
        <v>Saturday</v>
      </c>
      <c r="Y2952" s="2">
        <v>0.70119212962962962</v>
      </c>
      <c r="Z2952" s="2">
        <f t="shared" si="418"/>
        <v>0.70833333333333326</v>
      </c>
      <c r="AA2952">
        <f>1</f>
        <v>1</v>
      </c>
      <c r="AB2952" s="1">
        <v>42847</v>
      </c>
      <c r="AC2952" s="13">
        <f t="shared" si="419"/>
        <v>42826</v>
      </c>
      <c r="AD2952" s="14">
        <f t="shared" si="420"/>
        <v>42847</v>
      </c>
      <c r="AE2952" s="1" t="str">
        <f t="shared" si="421"/>
        <v>Saturday</v>
      </c>
      <c r="AF2952" s="2">
        <v>0.72059027777777773</v>
      </c>
      <c r="AG2952" s="2">
        <f t="shared" si="422"/>
        <v>0.70833333333333326</v>
      </c>
      <c r="AH2952" t="s">
        <v>23</v>
      </c>
    </row>
    <row r="2953" spans="1:34" x14ac:dyDescent="0.25">
      <c r="A2953">
        <v>1583184</v>
      </c>
      <c r="B2953" t="s">
        <v>54</v>
      </c>
      <c r="E2953">
        <v>53233</v>
      </c>
      <c r="F2953" t="s">
        <v>20</v>
      </c>
      <c r="G2953" t="s">
        <v>55</v>
      </c>
      <c r="H2953">
        <v>11101</v>
      </c>
      <c r="I2953" t="s">
        <v>84</v>
      </c>
      <c r="J2953">
        <f>VLOOKUP(I2953,Key!$A$1:$C$73,2,FALSE)</f>
        <v>43.040154000000001</v>
      </c>
      <c r="K2953">
        <f>VLOOKUP(I2953,Key!$A$1:$C$73,3,FALSE)</f>
        <v>-87.932113000000001</v>
      </c>
      <c r="L2953" t="s">
        <v>81</v>
      </c>
      <c r="M2953">
        <f>VLOOKUP(L2953,Key!$A$1:$C$73,2,FALSE)</f>
        <v>43.058010000000003</v>
      </c>
      <c r="N2953">
        <f>VLOOKUP(L2953,Key!$A$1:$C$73,3,FALSE)</f>
        <v>-87.877300000000005</v>
      </c>
      <c r="O2953">
        <v>56</v>
      </c>
      <c r="P2953">
        <v>6</v>
      </c>
      <c r="Q2953">
        <v>8.4</v>
      </c>
      <c r="R2953">
        <v>8</v>
      </c>
      <c r="S2953">
        <v>336</v>
      </c>
      <c r="T2953">
        <f t="shared" si="414"/>
        <v>-1</v>
      </c>
      <c r="U2953" s="1">
        <v>42847</v>
      </c>
      <c r="V2953" s="13">
        <f t="shared" si="415"/>
        <v>42826</v>
      </c>
      <c r="W2953" s="14">
        <f t="shared" si="416"/>
        <v>42847</v>
      </c>
      <c r="X2953" s="1" t="str">
        <f t="shared" si="417"/>
        <v>Saturday</v>
      </c>
      <c r="Y2953" s="2">
        <v>0.74857638888888889</v>
      </c>
      <c r="Z2953" s="2">
        <f t="shared" si="418"/>
        <v>0.75</v>
      </c>
      <c r="AA2953">
        <f>1</f>
        <v>1</v>
      </c>
      <c r="AB2953" s="1">
        <v>42847</v>
      </c>
      <c r="AC2953" s="13">
        <f t="shared" si="419"/>
        <v>42826</v>
      </c>
      <c r="AD2953" s="14">
        <f t="shared" si="420"/>
        <v>42847</v>
      </c>
      <c r="AE2953" s="1" t="str">
        <f t="shared" si="421"/>
        <v>Saturday</v>
      </c>
      <c r="AF2953" s="2">
        <v>0.7872337962962962</v>
      </c>
      <c r="AG2953" s="2">
        <f t="shared" si="422"/>
        <v>0.79166666666666663</v>
      </c>
      <c r="AH2953" t="s">
        <v>23</v>
      </c>
    </row>
    <row r="2954" spans="1:34" x14ac:dyDescent="0.25">
      <c r="A2954">
        <v>1582827</v>
      </c>
      <c r="B2954" t="s">
        <v>54</v>
      </c>
      <c r="E2954">
        <v>53210</v>
      </c>
      <c r="F2954" t="s">
        <v>20</v>
      </c>
      <c r="G2954" t="s">
        <v>55</v>
      </c>
      <c r="H2954">
        <v>5535</v>
      </c>
      <c r="I2954" t="s">
        <v>91</v>
      </c>
      <c r="J2954">
        <f>VLOOKUP(I2954,Key!$A$1:$C$73,2,FALSE)</f>
        <v>43.048609999999996</v>
      </c>
      <c r="K2954">
        <f>VLOOKUP(I2954,Key!$A$1:$C$73,3,FALSE)</f>
        <v>-88.008480000000006</v>
      </c>
      <c r="L2954" t="s">
        <v>91</v>
      </c>
      <c r="M2954">
        <f>VLOOKUP(L2954,Key!$A$1:$C$73,2,FALSE)</f>
        <v>43.048609999999996</v>
      </c>
      <c r="N2954">
        <f>VLOOKUP(L2954,Key!$A$1:$C$73,3,FALSE)</f>
        <v>-88.008480000000006</v>
      </c>
      <c r="O2954">
        <v>39</v>
      </c>
      <c r="P2954">
        <v>6</v>
      </c>
      <c r="Q2954">
        <v>5.9</v>
      </c>
      <c r="R2954">
        <v>5.6</v>
      </c>
      <c r="S2954">
        <v>234</v>
      </c>
      <c r="T2954">
        <f t="shared" si="414"/>
        <v>-1</v>
      </c>
      <c r="U2954" s="1">
        <v>42847</v>
      </c>
      <c r="V2954" s="13">
        <f t="shared" si="415"/>
        <v>42826</v>
      </c>
      <c r="W2954" s="14">
        <f t="shared" si="416"/>
        <v>42847</v>
      </c>
      <c r="X2954" s="1" t="str">
        <f t="shared" si="417"/>
        <v>Saturday</v>
      </c>
      <c r="Y2954" s="2">
        <v>0.74934027777777779</v>
      </c>
      <c r="Z2954" s="2">
        <f t="shared" si="418"/>
        <v>0.75</v>
      </c>
      <c r="AA2954">
        <f>1</f>
        <v>1</v>
      </c>
      <c r="AB2954" s="1">
        <v>42847</v>
      </c>
      <c r="AC2954" s="13">
        <f t="shared" si="419"/>
        <v>42826</v>
      </c>
      <c r="AD2954" s="14">
        <f t="shared" si="420"/>
        <v>42847</v>
      </c>
      <c r="AE2954" s="1" t="str">
        <f t="shared" si="421"/>
        <v>Saturday</v>
      </c>
      <c r="AF2954" s="2">
        <v>0.77641203703703709</v>
      </c>
      <c r="AG2954" s="2">
        <f t="shared" si="422"/>
        <v>0.79166666666666663</v>
      </c>
      <c r="AH2954" t="s">
        <v>25</v>
      </c>
    </row>
    <row r="2955" spans="1:34" x14ac:dyDescent="0.25">
      <c r="A2955">
        <v>1594887</v>
      </c>
      <c r="B2955" t="s">
        <v>54</v>
      </c>
      <c r="E2955">
        <v>64112</v>
      </c>
      <c r="F2955" t="s">
        <v>20</v>
      </c>
      <c r="G2955" t="s">
        <v>55</v>
      </c>
      <c r="H2955">
        <v>37</v>
      </c>
      <c r="I2955" t="s">
        <v>77</v>
      </c>
      <c r="J2955">
        <f>VLOOKUP(I2955,Key!$A$1:$C$73,2,FALSE)</f>
        <v>43.036900000000003</v>
      </c>
      <c r="K2955">
        <f>VLOOKUP(I2955,Key!$A$1:$C$73,3,FALSE)</f>
        <v>-87.89667</v>
      </c>
      <c r="L2955" t="s">
        <v>84</v>
      </c>
      <c r="M2955">
        <f>VLOOKUP(L2955,Key!$A$1:$C$73,2,FALSE)</f>
        <v>43.040154000000001</v>
      </c>
      <c r="N2955">
        <f>VLOOKUP(L2955,Key!$A$1:$C$73,3,FALSE)</f>
        <v>-87.932113000000001</v>
      </c>
      <c r="O2955">
        <v>32</v>
      </c>
      <c r="P2955">
        <v>3</v>
      </c>
      <c r="Q2955">
        <v>4.8</v>
      </c>
      <c r="R2955">
        <v>4.5999999999999996</v>
      </c>
      <c r="S2955">
        <v>192</v>
      </c>
      <c r="T2955">
        <f t="shared" si="414"/>
        <v>-1</v>
      </c>
      <c r="U2955" s="1">
        <v>42847</v>
      </c>
      <c r="V2955" s="13">
        <f t="shared" si="415"/>
        <v>42826</v>
      </c>
      <c r="W2955" s="14">
        <f t="shared" si="416"/>
        <v>42847</v>
      </c>
      <c r="X2955" s="1" t="str">
        <f t="shared" si="417"/>
        <v>Saturday</v>
      </c>
      <c r="Y2955" s="2">
        <v>0.75369212962962961</v>
      </c>
      <c r="Z2955" s="2">
        <f t="shared" si="418"/>
        <v>0.75</v>
      </c>
      <c r="AA2955">
        <f>1</f>
        <v>1</v>
      </c>
      <c r="AB2955" s="1">
        <v>42847</v>
      </c>
      <c r="AC2955" s="13">
        <f t="shared" si="419"/>
        <v>42826</v>
      </c>
      <c r="AD2955" s="14">
        <f t="shared" si="420"/>
        <v>42847</v>
      </c>
      <c r="AE2955" s="1" t="str">
        <f t="shared" si="421"/>
        <v>Saturday</v>
      </c>
      <c r="AF2955" s="2">
        <v>0.77634259259259253</v>
      </c>
      <c r="AG2955" s="2">
        <f t="shared" si="422"/>
        <v>0.79166666666666663</v>
      </c>
      <c r="AH2955" t="s">
        <v>23</v>
      </c>
    </row>
    <row r="2956" spans="1:34" x14ac:dyDescent="0.25">
      <c r="A2956">
        <v>1359142</v>
      </c>
      <c r="B2956" t="s">
        <v>54</v>
      </c>
      <c r="E2956">
        <v>53158</v>
      </c>
      <c r="F2956" t="s">
        <v>20</v>
      </c>
      <c r="G2956" t="s">
        <v>55</v>
      </c>
      <c r="H2956">
        <v>307</v>
      </c>
      <c r="I2956" t="s">
        <v>65</v>
      </c>
      <c r="J2956">
        <f>VLOOKUP(I2956,Key!$A$1:$C$73,2,FALSE)</f>
        <v>43.077359999999999</v>
      </c>
      <c r="K2956">
        <f>VLOOKUP(I2956,Key!$A$1:$C$73,3,FALSE)</f>
        <v>-87.880769999999998</v>
      </c>
      <c r="L2956" t="s">
        <v>44</v>
      </c>
      <c r="M2956">
        <f>VLOOKUP(L2956,Key!$A$1:$C$73,2,FALSE)</f>
        <v>43.03886</v>
      </c>
      <c r="N2956">
        <f>VLOOKUP(L2956,Key!$A$1:$C$73,3,FALSE)</f>
        <v>-87.902720000000002</v>
      </c>
      <c r="O2956">
        <v>26</v>
      </c>
      <c r="P2956">
        <v>3</v>
      </c>
      <c r="Q2956">
        <v>3.9</v>
      </c>
      <c r="R2956">
        <v>3.7</v>
      </c>
      <c r="S2956">
        <v>156</v>
      </c>
      <c r="T2956">
        <f t="shared" si="414"/>
        <v>-1</v>
      </c>
      <c r="U2956" s="1">
        <v>42847</v>
      </c>
      <c r="V2956" s="13">
        <f t="shared" si="415"/>
        <v>42826</v>
      </c>
      <c r="W2956" s="14">
        <f t="shared" si="416"/>
        <v>42847</v>
      </c>
      <c r="X2956" s="1" t="str">
        <f t="shared" si="417"/>
        <v>Saturday</v>
      </c>
      <c r="Y2956" s="2">
        <v>0.76976851851851846</v>
      </c>
      <c r="Z2956" s="2">
        <f t="shared" si="418"/>
        <v>0.75</v>
      </c>
      <c r="AA2956">
        <f>1</f>
        <v>1</v>
      </c>
      <c r="AB2956" s="1">
        <v>42847</v>
      </c>
      <c r="AC2956" s="13">
        <f t="shared" si="419"/>
        <v>42826</v>
      </c>
      <c r="AD2956" s="14">
        <f t="shared" si="420"/>
        <v>42847</v>
      </c>
      <c r="AE2956" s="1" t="str">
        <f t="shared" si="421"/>
        <v>Saturday</v>
      </c>
      <c r="AF2956" s="2">
        <v>0.78791666666666671</v>
      </c>
      <c r="AG2956" s="2">
        <f t="shared" si="422"/>
        <v>0.79166666666666663</v>
      </c>
      <c r="AH2956" t="s">
        <v>23</v>
      </c>
    </row>
    <row r="2957" spans="1:34" x14ac:dyDescent="0.25">
      <c r="A2957">
        <v>1594974</v>
      </c>
      <c r="B2957" t="s">
        <v>54</v>
      </c>
      <c r="E2957">
        <v>30126</v>
      </c>
      <c r="F2957" t="s">
        <v>20</v>
      </c>
      <c r="G2957" t="s">
        <v>55</v>
      </c>
      <c r="H2957">
        <v>11129</v>
      </c>
      <c r="I2957" t="s">
        <v>48</v>
      </c>
      <c r="J2957">
        <f>VLOOKUP(I2957,Key!$A$1:$C$73,2,FALSE)</f>
        <v>43.031320000000001</v>
      </c>
      <c r="K2957">
        <f>VLOOKUP(I2957,Key!$A$1:$C$73,3,FALSE)</f>
        <v>-87.904259999999994</v>
      </c>
      <c r="L2957" t="s">
        <v>85</v>
      </c>
      <c r="M2957">
        <f>VLOOKUP(L2957,Key!$A$1:$C$73,2,FALSE)</f>
        <v>43.053040000000003</v>
      </c>
      <c r="N2957">
        <f>VLOOKUP(L2957,Key!$A$1:$C$73,3,FALSE)</f>
        <v>-87.897660000000002</v>
      </c>
      <c r="O2957">
        <v>49</v>
      </c>
      <c r="P2957">
        <v>6</v>
      </c>
      <c r="Q2957">
        <v>7.4</v>
      </c>
      <c r="R2957">
        <v>7</v>
      </c>
      <c r="S2957">
        <v>294</v>
      </c>
      <c r="T2957">
        <f t="shared" si="414"/>
        <v>-1</v>
      </c>
      <c r="U2957" s="1">
        <v>42847</v>
      </c>
      <c r="V2957" s="13">
        <f t="shared" si="415"/>
        <v>42826</v>
      </c>
      <c r="W2957" s="14">
        <f t="shared" si="416"/>
        <v>42847</v>
      </c>
      <c r="X2957" s="1" t="str">
        <f t="shared" si="417"/>
        <v>Saturday</v>
      </c>
      <c r="Y2957" s="2">
        <v>0.7718287037037036</v>
      </c>
      <c r="Z2957" s="2">
        <f t="shared" si="418"/>
        <v>0.79166666666666663</v>
      </c>
      <c r="AA2957">
        <f>1</f>
        <v>1</v>
      </c>
      <c r="AB2957" s="1">
        <v>42847</v>
      </c>
      <c r="AC2957" s="13">
        <f t="shared" si="419"/>
        <v>42826</v>
      </c>
      <c r="AD2957" s="14">
        <f t="shared" si="420"/>
        <v>42847</v>
      </c>
      <c r="AE2957" s="1" t="str">
        <f t="shared" si="421"/>
        <v>Saturday</v>
      </c>
      <c r="AF2957" s="2">
        <v>0.80606481481481485</v>
      </c>
      <c r="AG2957" s="2">
        <f t="shared" si="422"/>
        <v>0.79166666666666663</v>
      </c>
      <c r="AH2957" t="s">
        <v>23</v>
      </c>
    </row>
    <row r="2958" spans="1:34" x14ac:dyDescent="0.25">
      <c r="A2958">
        <v>1436591</v>
      </c>
      <c r="B2958" t="s">
        <v>54</v>
      </c>
      <c r="E2958">
        <v>53226</v>
      </c>
      <c r="F2958" t="s">
        <v>20</v>
      </c>
      <c r="G2958" t="s">
        <v>55</v>
      </c>
      <c r="H2958">
        <v>11164</v>
      </c>
      <c r="I2958" t="s">
        <v>90</v>
      </c>
      <c r="J2958">
        <f>VLOOKUP(I2958,Key!$A$1:$C$73,2,FALSE)</f>
        <v>43.06044</v>
      </c>
      <c r="K2958">
        <f>VLOOKUP(I2958,Key!$A$1:$C$73,3,FALSE)</f>
        <v>-88.016239999999996</v>
      </c>
      <c r="L2958" t="s">
        <v>91</v>
      </c>
      <c r="M2958">
        <f>VLOOKUP(L2958,Key!$A$1:$C$73,2,FALSE)</f>
        <v>43.048609999999996</v>
      </c>
      <c r="N2958">
        <f>VLOOKUP(L2958,Key!$A$1:$C$73,3,FALSE)</f>
        <v>-88.008480000000006</v>
      </c>
      <c r="O2958">
        <v>11</v>
      </c>
      <c r="P2958">
        <v>3</v>
      </c>
      <c r="Q2958">
        <v>1.7</v>
      </c>
      <c r="R2958">
        <v>1.6</v>
      </c>
      <c r="S2958">
        <v>66</v>
      </c>
      <c r="T2958">
        <f t="shared" si="414"/>
        <v>-1</v>
      </c>
      <c r="U2958" s="1">
        <v>42847</v>
      </c>
      <c r="V2958" s="13">
        <f t="shared" si="415"/>
        <v>42826</v>
      </c>
      <c r="W2958" s="14">
        <f t="shared" si="416"/>
        <v>42847</v>
      </c>
      <c r="X2958" s="1" t="str">
        <f t="shared" si="417"/>
        <v>Saturday</v>
      </c>
      <c r="Y2958" s="2">
        <v>0.77409722222222221</v>
      </c>
      <c r="Z2958" s="2">
        <f t="shared" si="418"/>
        <v>0.79166666666666663</v>
      </c>
      <c r="AA2958">
        <f>1</f>
        <v>1</v>
      </c>
      <c r="AB2958" s="1">
        <v>42847</v>
      </c>
      <c r="AC2958" s="13">
        <f t="shared" si="419"/>
        <v>42826</v>
      </c>
      <c r="AD2958" s="14">
        <f t="shared" si="420"/>
        <v>42847</v>
      </c>
      <c r="AE2958" s="1" t="str">
        <f t="shared" si="421"/>
        <v>Saturday</v>
      </c>
      <c r="AF2958" s="2">
        <v>0.78179398148148149</v>
      </c>
      <c r="AG2958" s="2">
        <f t="shared" si="422"/>
        <v>0.79166666666666663</v>
      </c>
      <c r="AH2958" t="s">
        <v>23</v>
      </c>
    </row>
    <row r="2959" spans="1:34" x14ac:dyDescent="0.25">
      <c r="A2959">
        <v>1595150</v>
      </c>
      <c r="B2959" t="s">
        <v>54</v>
      </c>
      <c r="E2959">
        <v>55805</v>
      </c>
      <c r="F2959" t="s">
        <v>20</v>
      </c>
      <c r="G2959" t="s">
        <v>55</v>
      </c>
      <c r="H2959">
        <v>13</v>
      </c>
      <c r="I2959" t="s">
        <v>22</v>
      </c>
      <c r="J2959">
        <f>VLOOKUP(I2959,Key!$A$1:$C$73,2,FALSE)</f>
        <v>43.058619999999998</v>
      </c>
      <c r="K2959">
        <f>VLOOKUP(I2959,Key!$A$1:$C$73,3,FALSE)</f>
        <v>-87.885319999999993</v>
      </c>
      <c r="L2959" t="s">
        <v>79</v>
      </c>
      <c r="M2959">
        <f>VLOOKUP(L2959,Key!$A$1:$C$73,2,FALSE)</f>
        <v>43.04804</v>
      </c>
      <c r="N2959">
        <f>VLOOKUP(L2959,Key!$A$1:$C$73,3,FALSE)</f>
        <v>-87.896720000000002</v>
      </c>
      <c r="O2959">
        <v>28</v>
      </c>
      <c r="P2959">
        <v>3</v>
      </c>
      <c r="Q2959">
        <v>4.2</v>
      </c>
      <c r="R2959">
        <v>4</v>
      </c>
      <c r="S2959">
        <v>168</v>
      </c>
      <c r="T2959">
        <f t="shared" si="414"/>
        <v>-1</v>
      </c>
      <c r="U2959" s="1">
        <v>42847</v>
      </c>
      <c r="V2959" s="13">
        <f t="shared" si="415"/>
        <v>42826</v>
      </c>
      <c r="W2959" s="14">
        <f t="shared" si="416"/>
        <v>42847</v>
      </c>
      <c r="X2959" s="1" t="str">
        <f t="shared" si="417"/>
        <v>Saturday</v>
      </c>
      <c r="Y2959" s="2">
        <v>0.82787037037037037</v>
      </c>
      <c r="Z2959" s="2">
        <f t="shared" si="418"/>
        <v>0.83333333333333326</v>
      </c>
      <c r="AA2959">
        <f>1</f>
        <v>1</v>
      </c>
      <c r="AB2959" s="1">
        <v>42847</v>
      </c>
      <c r="AC2959" s="13">
        <f t="shared" si="419"/>
        <v>42826</v>
      </c>
      <c r="AD2959" s="14">
        <f t="shared" si="420"/>
        <v>42847</v>
      </c>
      <c r="AE2959" s="1" t="str">
        <f t="shared" si="421"/>
        <v>Saturday</v>
      </c>
      <c r="AF2959" s="2">
        <v>0.84783564814814805</v>
      </c>
      <c r="AG2959" s="2">
        <f t="shared" si="422"/>
        <v>0.83333333333333326</v>
      </c>
      <c r="AH2959" t="s">
        <v>23</v>
      </c>
    </row>
    <row r="2960" spans="1:34" x14ac:dyDescent="0.25">
      <c r="A2960">
        <v>1595319</v>
      </c>
      <c r="B2960" t="s">
        <v>54</v>
      </c>
      <c r="E2960">
        <v>54121</v>
      </c>
      <c r="F2960" t="s">
        <v>20</v>
      </c>
      <c r="G2960" t="s">
        <v>55</v>
      </c>
      <c r="H2960">
        <v>5565</v>
      </c>
      <c r="I2960" t="s">
        <v>85</v>
      </c>
      <c r="J2960">
        <f>VLOOKUP(I2960,Key!$A$1:$C$73,2,FALSE)</f>
        <v>43.053040000000003</v>
      </c>
      <c r="K2960">
        <f>VLOOKUP(I2960,Key!$A$1:$C$73,3,FALSE)</f>
        <v>-87.897660000000002</v>
      </c>
      <c r="L2960" t="s">
        <v>85</v>
      </c>
      <c r="M2960">
        <f>VLOOKUP(L2960,Key!$A$1:$C$73,2,FALSE)</f>
        <v>43.053040000000003</v>
      </c>
      <c r="N2960">
        <f>VLOOKUP(L2960,Key!$A$1:$C$73,3,FALSE)</f>
        <v>-87.897660000000002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f t="shared" si="414"/>
        <v>-1</v>
      </c>
      <c r="U2960" s="1">
        <v>42847</v>
      </c>
      <c r="V2960" s="13">
        <f t="shared" si="415"/>
        <v>42826</v>
      </c>
      <c r="W2960" s="14">
        <f t="shared" si="416"/>
        <v>42847</v>
      </c>
      <c r="X2960" s="1" t="str">
        <f t="shared" si="417"/>
        <v>Saturday</v>
      </c>
      <c r="Y2960" s="2">
        <v>0.90457175925925926</v>
      </c>
      <c r="Z2960" s="2">
        <f t="shared" si="418"/>
        <v>0.91666666666666663</v>
      </c>
      <c r="AA2960">
        <f>1</f>
        <v>1</v>
      </c>
      <c r="AB2960" s="1">
        <v>42847</v>
      </c>
      <c r="AC2960" s="13">
        <f t="shared" si="419"/>
        <v>42826</v>
      </c>
      <c r="AD2960" s="14">
        <f t="shared" si="420"/>
        <v>42847</v>
      </c>
      <c r="AE2960" s="1" t="str">
        <f t="shared" si="421"/>
        <v>Saturday</v>
      </c>
      <c r="AF2960" s="2">
        <v>0.90484953703703708</v>
      </c>
      <c r="AG2960" s="2">
        <f t="shared" si="422"/>
        <v>0.91666666666666663</v>
      </c>
      <c r="AH2960" t="s">
        <v>25</v>
      </c>
    </row>
    <row r="2961" spans="1:34" x14ac:dyDescent="0.25">
      <c r="A2961">
        <v>1595325</v>
      </c>
      <c r="B2961" t="s">
        <v>54</v>
      </c>
      <c r="E2961">
        <v>53012</v>
      </c>
      <c r="F2961" t="s">
        <v>20</v>
      </c>
      <c r="G2961" t="s">
        <v>55</v>
      </c>
      <c r="H2961">
        <v>5577</v>
      </c>
      <c r="I2961" t="s">
        <v>85</v>
      </c>
      <c r="J2961">
        <f>VLOOKUP(I2961,Key!$A$1:$C$73,2,FALSE)</f>
        <v>43.053040000000003</v>
      </c>
      <c r="K2961">
        <f>VLOOKUP(I2961,Key!$A$1:$C$73,3,FALSE)</f>
        <v>-87.897660000000002</v>
      </c>
      <c r="L2961" t="s">
        <v>67</v>
      </c>
      <c r="M2961">
        <f>VLOOKUP(L2961,Key!$A$1:$C$73,2,FALSE)</f>
        <v>43.05847</v>
      </c>
      <c r="N2961">
        <f>VLOOKUP(L2961,Key!$A$1:$C$73,3,FALSE)</f>
        <v>-87.898079999999993</v>
      </c>
      <c r="O2961">
        <v>6</v>
      </c>
      <c r="P2961">
        <v>3</v>
      </c>
      <c r="Q2961">
        <v>0.9</v>
      </c>
      <c r="R2961">
        <v>0.9</v>
      </c>
      <c r="S2961">
        <v>36</v>
      </c>
      <c r="T2961">
        <f t="shared" si="414"/>
        <v>-1</v>
      </c>
      <c r="U2961" s="1">
        <v>42847</v>
      </c>
      <c r="V2961" s="13">
        <f t="shared" si="415"/>
        <v>42826</v>
      </c>
      <c r="W2961" s="14">
        <f t="shared" si="416"/>
        <v>42847</v>
      </c>
      <c r="X2961" s="1" t="str">
        <f t="shared" si="417"/>
        <v>Saturday</v>
      </c>
      <c r="Y2961" s="2">
        <v>0.90547453703703706</v>
      </c>
      <c r="Z2961" s="2">
        <f t="shared" si="418"/>
        <v>0.91666666666666663</v>
      </c>
      <c r="AA2961">
        <f>1</f>
        <v>1</v>
      </c>
      <c r="AB2961" s="1">
        <v>42847</v>
      </c>
      <c r="AC2961" s="13">
        <f t="shared" si="419"/>
        <v>42826</v>
      </c>
      <c r="AD2961" s="14">
        <f t="shared" si="420"/>
        <v>42847</v>
      </c>
      <c r="AE2961" s="1" t="str">
        <f t="shared" si="421"/>
        <v>Saturday</v>
      </c>
      <c r="AF2961" s="2">
        <v>0.90908564814814818</v>
      </c>
      <c r="AG2961" s="2">
        <f t="shared" si="422"/>
        <v>0.91666666666666663</v>
      </c>
      <c r="AH2961" t="s">
        <v>23</v>
      </c>
    </row>
    <row r="2962" spans="1:34" x14ac:dyDescent="0.25">
      <c r="A2962">
        <v>1595378</v>
      </c>
      <c r="B2962" t="s">
        <v>54</v>
      </c>
      <c r="E2962">
        <v>53218</v>
      </c>
      <c r="F2962" t="s">
        <v>20</v>
      </c>
      <c r="G2962" t="s">
        <v>55</v>
      </c>
      <c r="H2962">
        <v>11119</v>
      </c>
      <c r="I2962" t="s">
        <v>38</v>
      </c>
      <c r="J2962">
        <f>VLOOKUP(I2962,Key!$A$1:$C$73,2,FALSE)</f>
        <v>43.038649999999997</v>
      </c>
      <c r="K2962">
        <f>VLOOKUP(I2962,Key!$A$1:$C$73,3,FALSE)</f>
        <v>-87.921930000000003</v>
      </c>
      <c r="L2962" t="s">
        <v>38</v>
      </c>
      <c r="M2962">
        <f>VLOOKUP(L2962,Key!$A$1:$C$73,2,FALSE)</f>
        <v>43.038649999999997</v>
      </c>
      <c r="N2962">
        <f>VLOOKUP(L2962,Key!$A$1:$C$73,3,FALSE)</f>
        <v>-87.921930000000003</v>
      </c>
      <c r="O2962">
        <v>166</v>
      </c>
      <c r="P2962">
        <v>18</v>
      </c>
      <c r="Q2962">
        <v>18</v>
      </c>
      <c r="R2962">
        <v>17.100000000000001</v>
      </c>
      <c r="S2962">
        <v>720</v>
      </c>
      <c r="T2962">
        <f t="shared" si="414"/>
        <v>-1</v>
      </c>
      <c r="U2962" s="1">
        <v>42847</v>
      </c>
      <c r="V2962" s="13">
        <f t="shared" si="415"/>
        <v>42826</v>
      </c>
      <c r="W2962" s="14">
        <f t="shared" si="416"/>
        <v>42847</v>
      </c>
      <c r="X2962" s="1" t="str">
        <f t="shared" si="417"/>
        <v>Saturday</v>
      </c>
      <c r="Y2962" s="2">
        <v>0.94724537037037038</v>
      </c>
      <c r="Z2962" s="2">
        <f t="shared" si="418"/>
        <v>0.95833333333333326</v>
      </c>
      <c r="AA2962">
        <f>1</f>
        <v>1</v>
      </c>
      <c r="AB2962" s="1">
        <v>42848</v>
      </c>
      <c r="AC2962" s="13">
        <f t="shared" si="419"/>
        <v>42826</v>
      </c>
      <c r="AD2962" s="14">
        <f t="shared" si="420"/>
        <v>42848</v>
      </c>
      <c r="AE2962" s="1" t="str">
        <f t="shared" si="421"/>
        <v>Sunday</v>
      </c>
      <c r="AF2962" s="2">
        <v>6.2800925925925927E-2</v>
      </c>
      <c r="AG2962" s="2">
        <f t="shared" si="422"/>
        <v>8.3333333333333329E-2</v>
      </c>
      <c r="AH2962" t="s">
        <v>25</v>
      </c>
    </row>
    <row r="2963" spans="1:34" x14ac:dyDescent="0.25">
      <c r="A2963">
        <v>1595477</v>
      </c>
      <c r="B2963" t="s">
        <v>54</v>
      </c>
      <c r="E2963">
        <v>53051</v>
      </c>
      <c r="F2963" t="s">
        <v>20</v>
      </c>
      <c r="G2963" t="s">
        <v>55</v>
      </c>
      <c r="H2963">
        <v>11135</v>
      </c>
      <c r="I2963" t="s">
        <v>60</v>
      </c>
      <c r="J2963">
        <f>VLOOKUP(I2963,Key!$A$1:$C$73,2,FALSE)</f>
        <v>43.046570000000003</v>
      </c>
      <c r="K2963">
        <f>VLOOKUP(I2963,Key!$A$1:$C$73,3,FALSE)</f>
        <v>-87.908720000000002</v>
      </c>
      <c r="L2963" t="s">
        <v>22</v>
      </c>
      <c r="M2963">
        <f>VLOOKUP(L2963,Key!$A$1:$C$73,2,FALSE)</f>
        <v>43.058619999999998</v>
      </c>
      <c r="N2963">
        <f>VLOOKUP(L2963,Key!$A$1:$C$73,3,FALSE)</f>
        <v>-87.885319999999993</v>
      </c>
      <c r="O2963">
        <v>18</v>
      </c>
      <c r="P2963">
        <v>3</v>
      </c>
      <c r="Q2963">
        <v>2.7</v>
      </c>
      <c r="R2963">
        <v>2.6</v>
      </c>
      <c r="S2963">
        <v>108</v>
      </c>
      <c r="T2963">
        <f t="shared" si="414"/>
        <v>-1</v>
      </c>
      <c r="U2963" s="1">
        <v>42848</v>
      </c>
      <c r="V2963" s="13">
        <f t="shared" si="415"/>
        <v>42826</v>
      </c>
      <c r="W2963" s="14">
        <f t="shared" si="416"/>
        <v>42848</v>
      </c>
      <c r="X2963" s="1" t="str">
        <f t="shared" si="417"/>
        <v>Sunday</v>
      </c>
      <c r="Y2963" s="2">
        <v>0.11453703703703703</v>
      </c>
      <c r="Z2963" s="2">
        <f t="shared" si="418"/>
        <v>0.125</v>
      </c>
      <c r="AA2963">
        <f>1</f>
        <v>1</v>
      </c>
      <c r="AB2963" s="1">
        <v>42848</v>
      </c>
      <c r="AC2963" s="13">
        <f t="shared" si="419"/>
        <v>42826</v>
      </c>
      <c r="AD2963" s="14">
        <f t="shared" si="420"/>
        <v>42848</v>
      </c>
      <c r="AE2963" s="1" t="str">
        <f t="shared" si="421"/>
        <v>Sunday</v>
      </c>
      <c r="AF2963" s="2">
        <v>0.1267824074074074</v>
      </c>
      <c r="AG2963" s="2">
        <f t="shared" si="422"/>
        <v>0.125</v>
      </c>
      <c r="AH2963" t="s">
        <v>23</v>
      </c>
    </row>
    <row r="2964" spans="1:34" x14ac:dyDescent="0.25">
      <c r="A2964">
        <v>1357963</v>
      </c>
      <c r="B2964" t="s">
        <v>54</v>
      </c>
      <c r="E2964">
        <v>60646</v>
      </c>
      <c r="F2964" t="s">
        <v>20</v>
      </c>
      <c r="G2964" t="s">
        <v>55</v>
      </c>
      <c r="H2964">
        <v>11066</v>
      </c>
      <c r="I2964" t="s">
        <v>62</v>
      </c>
      <c r="J2964">
        <f>VLOOKUP(I2964,Key!$A$1:$C$73,2,FALSE)</f>
        <v>43.052460000000004</v>
      </c>
      <c r="K2964">
        <f>VLOOKUP(I2964,Key!$A$1:$C$73,3,FALSE)</f>
        <v>-87.891000000000005</v>
      </c>
      <c r="L2964" t="s">
        <v>77</v>
      </c>
      <c r="M2964">
        <f>VLOOKUP(L2964,Key!$A$1:$C$73,2,FALSE)</f>
        <v>43.036900000000003</v>
      </c>
      <c r="N2964">
        <f>VLOOKUP(L2964,Key!$A$1:$C$73,3,FALSE)</f>
        <v>-87.89667</v>
      </c>
      <c r="O2964">
        <v>14</v>
      </c>
      <c r="P2964">
        <v>3</v>
      </c>
      <c r="Q2964">
        <v>2.1</v>
      </c>
      <c r="R2964">
        <v>2</v>
      </c>
      <c r="S2964">
        <v>84</v>
      </c>
      <c r="T2964">
        <f t="shared" si="414"/>
        <v>-1</v>
      </c>
      <c r="U2964" s="1">
        <v>42848</v>
      </c>
      <c r="V2964" s="13">
        <f t="shared" si="415"/>
        <v>42826</v>
      </c>
      <c r="W2964" s="14">
        <f t="shared" si="416"/>
        <v>42848</v>
      </c>
      <c r="X2964" s="1" t="str">
        <f t="shared" si="417"/>
        <v>Sunday</v>
      </c>
      <c r="Y2964" s="2">
        <v>0.40704861111111112</v>
      </c>
      <c r="Z2964" s="2">
        <f t="shared" si="418"/>
        <v>0.41666666666666663</v>
      </c>
      <c r="AA2964">
        <f>1</f>
        <v>1</v>
      </c>
      <c r="AB2964" s="1">
        <v>42848</v>
      </c>
      <c r="AC2964" s="13">
        <f t="shared" si="419"/>
        <v>42826</v>
      </c>
      <c r="AD2964" s="14">
        <f t="shared" si="420"/>
        <v>42848</v>
      </c>
      <c r="AE2964" s="1" t="str">
        <f t="shared" si="421"/>
        <v>Sunday</v>
      </c>
      <c r="AF2964" s="2">
        <v>0.41668981481481482</v>
      </c>
      <c r="AG2964" s="2">
        <f t="shared" si="422"/>
        <v>0.41666666666666663</v>
      </c>
      <c r="AH2964" t="s">
        <v>23</v>
      </c>
    </row>
    <row r="2965" spans="1:34" x14ac:dyDescent="0.25">
      <c r="A2965">
        <v>1595780</v>
      </c>
      <c r="B2965" t="s">
        <v>54</v>
      </c>
      <c r="E2965">
        <v>85233</v>
      </c>
      <c r="F2965" t="s">
        <v>20</v>
      </c>
      <c r="G2965" t="s">
        <v>55</v>
      </c>
      <c r="H2965">
        <v>11066</v>
      </c>
      <c r="I2965" t="s">
        <v>77</v>
      </c>
      <c r="J2965">
        <f>VLOOKUP(I2965,Key!$A$1:$C$73,2,FALSE)</f>
        <v>43.036900000000003</v>
      </c>
      <c r="K2965">
        <f>VLOOKUP(I2965,Key!$A$1:$C$73,3,FALSE)</f>
        <v>-87.89667</v>
      </c>
      <c r="L2965" t="s">
        <v>42</v>
      </c>
      <c r="M2965">
        <f>VLOOKUP(L2965,Key!$A$1:$C$73,2,FALSE)</f>
        <v>43.038719999999998</v>
      </c>
      <c r="N2965">
        <f>VLOOKUP(L2965,Key!$A$1:$C$73,3,FALSE)</f>
        <v>-87.905339999999995</v>
      </c>
      <c r="O2965">
        <v>47</v>
      </c>
      <c r="P2965">
        <v>6</v>
      </c>
      <c r="Q2965">
        <v>7.1</v>
      </c>
      <c r="R2965">
        <v>6.7</v>
      </c>
      <c r="S2965">
        <v>282</v>
      </c>
      <c r="T2965">
        <f t="shared" si="414"/>
        <v>-1</v>
      </c>
      <c r="U2965" s="1">
        <v>42848</v>
      </c>
      <c r="V2965" s="13">
        <f t="shared" si="415"/>
        <v>42826</v>
      </c>
      <c r="W2965" s="14">
        <f t="shared" si="416"/>
        <v>42848</v>
      </c>
      <c r="X2965" s="1" t="str">
        <f t="shared" si="417"/>
        <v>Sunday</v>
      </c>
      <c r="Y2965" s="2">
        <v>0.47865740740740742</v>
      </c>
      <c r="Z2965" s="2">
        <f t="shared" si="418"/>
        <v>0.45833333333333331</v>
      </c>
      <c r="AA2965">
        <f>1</f>
        <v>1</v>
      </c>
      <c r="AB2965" s="1">
        <v>42848</v>
      </c>
      <c r="AC2965" s="13">
        <f t="shared" si="419"/>
        <v>42826</v>
      </c>
      <c r="AD2965" s="14">
        <f t="shared" si="420"/>
        <v>42848</v>
      </c>
      <c r="AE2965" s="1" t="str">
        <f t="shared" si="421"/>
        <v>Sunday</v>
      </c>
      <c r="AF2965" s="2">
        <v>0.51170138888888894</v>
      </c>
      <c r="AG2965" s="2">
        <f t="shared" si="422"/>
        <v>0.5</v>
      </c>
      <c r="AH2965" t="s">
        <v>23</v>
      </c>
    </row>
    <row r="2966" spans="1:34" x14ac:dyDescent="0.25">
      <c r="A2966">
        <v>1407716</v>
      </c>
      <c r="B2966" t="s">
        <v>54</v>
      </c>
      <c r="F2966" t="s">
        <v>20</v>
      </c>
      <c r="G2966" t="s">
        <v>55</v>
      </c>
      <c r="H2966">
        <v>11116</v>
      </c>
      <c r="I2966" t="s">
        <v>84</v>
      </c>
      <c r="J2966">
        <f>VLOOKUP(I2966,Key!$A$1:$C$73,2,FALSE)</f>
        <v>43.040154000000001</v>
      </c>
      <c r="K2966">
        <f>VLOOKUP(I2966,Key!$A$1:$C$73,3,FALSE)</f>
        <v>-87.932113000000001</v>
      </c>
      <c r="L2966" t="s">
        <v>82</v>
      </c>
      <c r="M2966">
        <f>VLOOKUP(L2966,Key!$A$1:$C$73,2,FALSE)</f>
        <v>43.040349999999997</v>
      </c>
      <c r="N2966">
        <f>VLOOKUP(L2966,Key!$A$1:$C$73,3,FALSE)</f>
        <v>-87.920760000000001</v>
      </c>
      <c r="O2966">
        <v>101</v>
      </c>
      <c r="P2966">
        <v>12</v>
      </c>
      <c r="Q2966">
        <v>15.2</v>
      </c>
      <c r="R2966">
        <v>14.4</v>
      </c>
      <c r="S2966">
        <v>606</v>
      </c>
      <c r="T2966">
        <f t="shared" si="414"/>
        <v>-1</v>
      </c>
      <c r="U2966" s="1">
        <v>42848</v>
      </c>
      <c r="V2966" s="13">
        <f t="shared" si="415"/>
        <v>42826</v>
      </c>
      <c r="W2966" s="14">
        <f t="shared" si="416"/>
        <v>42848</v>
      </c>
      <c r="X2966" s="1" t="str">
        <f t="shared" si="417"/>
        <v>Sunday</v>
      </c>
      <c r="Y2966" s="2">
        <v>0.49228009259259259</v>
      </c>
      <c r="Z2966" s="2">
        <f t="shared" si="418"/>
        <v>0.5</v>
      </c>
      <c r="AA2966">
        <f>1</f>
        <v>1</v>
      </c>
      <c r="AB2966" s="1">
        <v>42848</v>
      </c>
      <c r="AC2966" s="13">
        <f t="shared" si="419"/>
        <v>42826</v>
      </c>
      <c r="AD2966" s="14">
        <f t="shared" si="420"/>
        <v>42848</v>
      </c>
      <c r="AE2966" s="1" t="str">
        <f t="shared" si="421"/>
        <v>Sunday</v>
      </c>
      <c r="AF2966" s="2">
        <v>0.5621990740740741</v>
      </c>
      <c r="AG2966" s="2">
        <f t="shared" si="422"/>
        <v>0.54166666666666663</v>
      </c>
      <c r="AH2966" t="s">
        <v>23</v>
      </c>
    </row>
    <row r="2967" spans="1:34" x14ac:dyDescent="0.25">
      <c r="A2967">
        <v>1184053</v>
      </c>
      <c r="B2967" t="s">
        <v>54</v>
      </c>
      <c r="E2967">
        <v>53202</v>
      </c>
      <c r="F2967" t="s">
        <v>20</v>
      </c>
      <c r="G2967" t="s">
        <v>55</v>
      </c>
      <c r="H2967">
        <v>357</v>
      </c>
      <c r="I2967" t="s">
        <v>76</v>
      </c>
      <c r="J2967">
        <f>VLOOKUP(I2967,Key!$A$1:$C$73,2,FALSE)</f>
        <v>43.02948</v>
      </c>
      <c r="K2967">
        <f>VLOOKUP(I2967,Key!$A$1:$C$73,3,FALSE)</f>
        <v>-87.912819999999996</v>
      </c>
      <c r="L2967" t="s">
        <v>69</v>
      </c>
      <c r="M2967">
        <f>VLOOKUP(L2967,Key!$A$1:$C$73,2,FALSE)</f>
        <v>43.024340000000002</v>
      </c>
      <c r="N2967">
        <f>VLOOKUP(L2967,Key!$A$1:$C$73,3,FALSE)</f>
        <v>-87.916753</v>
      </c>
      <c r="O2967">
        <v>27</v>
      </c>
      <c r="P2967">
        <v>3</v>
      </c>
      <c r="Q2967">
        <v>4.0999999999999996</v>
      </c>
      <c r="R2967">
        <v>3.8</v>
      </c>
      <c r="S2967">
        <v>162</v>
      </c>
      <c r="T2967">
        <f t="shared" si="414"/>
        <v>-1</v>
      </c>
      <c r="U2967" s="1">
        <v>42848</v>
      </c>
      <c r="V2967" s="13">
        <f t="shared" si="415"/>
        <v>42826</v>
      </c>
      <c r="W2967" s="14">
        <f t="shared" si="416"/>
        <v>42848</v>
      </c>
      <c r="X2967" s="1" t="str">
        <f t="shared" si="417"/>
        <v>Sunday</v>
      </c>
      <c r="Y2967" s="2">
        <v>0.50055555555555553</v>
      </c>
      <c r="Z2967" s="2">
        <f t="shared" si="418"/>
        <v>0.5</v>
      </c>
      <c r="AA2967">
        <f>1</f>
        <v>1</v>
      </c>
      <c r="AB2967" s="1">
        <v>42848</v>
      </c>
      <c r="AC2967" s="13">
        <f t="shared" si="419"/>
        <v>42826</v>
      </c>
      <c r="AD2967" s="14">
        <f t="shared" si="420"/>
        <v>42848</v>
      </c>
      <c r="AE2967" s="1" t="str">
        <f t="shared" si="421"/>
        <v>Sunday</v>
      </c>
      <c r="AF2967" s="2">
        <v>0.51892361111111118</v>
      </c>
      <c r="AG2967" s="2">
        <f t="shared" si="422"/>
        <v>0.5</v>
      </c>
      <c r="AH2967" t="s">
        <v>23</v>
      </c>
    </row>
    <row r="2968" spans="1:34" x14ac:dyDescent="0.25">
      <c r="A2968">
        <v>1595855</v>
      </c>
      <c r="B2968" t="s">
        <v>54</v>
      </c>
      <c r="E2968">
        <v>53217</v>
      </c>
      <c r="F2968" t="s">
        <v>20</v>
      </c>
      <c r="G2968" t="s">
        <v>55</v>
      </c>
      <c r="H2968">
        <v>286</v>
      </c>
      <c r="I2968" t="s">
        <v>89</v>
      </c>
      <c r="J2968">
        <f>VLOOKUP(I2968,Key!$A$1:$C$73,2,FALSE)</f>
        <v>43.060155999999999</v>
      </c>
      <c r="K2968">
        <f>VLOOKUP(I2968,Key!$A$1:$C$73,3,FALSE)</f>
        <v>-87.881258000000003</v>
      </c>
      <c r="L2968" t="s">
        <v>85</v>
      </c>
      <c r="M2968">
        <f>VLOOKUP(L2968,Key!$A$1:$C$73,2,FALSE)</f>
        <v>43.053040000000003</v>
      </c>
      <c r="N2968">
        <f>VLOOKUP(L2968,Key!$A$1:$C$73,3,FALSE)</f>
        <v>-87.897660000000002</v>
      </c>
      <c r="O2968">
        <v>46</v>
      </c>
      <c r="P2968">
        <v>6</v>
      </c>
      <c r="Q2968">
        <v>6.9</v>
      </c>
      <c r="R2968">
        <v>6.6</v>
      </c>
      <c r="S2968">
        <v>276</v>
      </c>
      <c r="T2968">
        <f t="shared" si="414"/>
        <v>-1</v>
      </c>
      <c r="U2968" s="1">
        <v>42848</v>
      </c>
      <c r="V2968" s="13">
        <f t="shared" si="415"/>
        <v>42826</v>
      </c>
      <c r="W2968" s="14">
        <f t="shared" si="416"/>
        <v>42848</v>
      </c>
      <c r="X2968" s="1" t="str">
        <f t="shared" si="417"/>
        <v>Sunday</v>
      </c>
      <c r="Y2968" s="2">
        <v>0.50061342592592595</v>
      </c>
      <c r="Z2968" s="2">
        <f t="shared" si="418"/>
        <v>0.5</v>
      </c>
      <c r="AA2968">
        <f>1</f>
        <v>1</v>
      </c>
      <c r="AB2968" s="1">
        <v>42848</v>
      </c>
      <c r="AC2968" s="13">
        <f t="shared" si="419"/>
        <v>42826</v>
      </c>
      <c r="AD2968" s="14">
        <f t="shared" si="420"/>
        <v>42848</v>
      </c>
      <c r="AE2968" s="1" t="str">
        <f t="shared" si="421"/>
        <v>Sunday</v>
      </c>
      <c r="AF2968" s="2">
        <v>0.53248842592592593</v>
      </c>
      <c r="AG2968" s="2">
        <f t="shared" si="422"/>
        <v>0.54166666666666663</v>
      </c>
      <c r="AH2968" t="s">
        <v>23</v>
      </c>
    </row>
    <row r="2969" spans="1:34" x14ac:dyDescent="0.25">
      <c r="A2969">
        <v>1595892</v>
      </c>
      <c r="B2969" t="s">
        <v>54</v>
      </c>
      <c r="E2969">
        <v>60540</v>
      </c>
      <c r="F2969" t="s">
        <v>20</v>
      </c>
      <c r="G2969" t="s">
        <v>55</v>
      </c>
      <c r="H2969">
        <v>11106</v>
      </c>
      <c r="I2969" t="s">
        <v>62</v>
      </c>
      <c r="J2969">
        <f>VLOOKUP(I2969,Key!$A$1:$C$73,2,FALSE)</f>
        <v>43.052460000000004</v>
      </c>
      <c r="K2969">
        <f>VLOOKUP(I2969,Key!$A$1:$C$73,3,FALSE)</f>
        <v>-87.891000000000005</v>
      </c>
      <c r="L2969" t="s">
        <v>62</v>
      </c>
      <c r="M2969">
        <f>VLOOKUP(L2969,Key!$A$1:$C$73,2,FALSE)</f>
        <v>43.052460000000004</v>
      </c>
      <c r="N2969">
        <f>VLOOKUP(L2969,Key!$A$1:$C$73,3,FALSE)</f>
        <v>-87.891000000000005</v>
      </c>
      <c r="O2969">
        <v>87</v>
      </c>
      <c r="P2969">
        <v>9</v>
      </c>
      <c r="Q2969">
        <v>13.1</v>
      </c>
      <c r="R2969">
        <v>12.4</v>
      </c>
      <c r="S2969">
        <v>522</v>
      </c>
      <c r="T2969">
        <f t="shared" si="414"/>
        <v>-1</v>
      </c>
      <c r="U2969" s="1">
        <v>42848</v>
      </c>
      <c r="V2969" s="13">
        <f t="shared" si="415"/>
        <v>42826</v>
      </c>
      <c r="W2969" s="14">
        <f t="shared" si="416"/>
        <v>42848</v>
      </c>
      <c r="X2969" s="1" t="str">
        <f t="shared" si="417"/>
        <v>Sunday</v>
      </c>
      <c r="Y2969" s="2">
        <v>0.50878472222222226</v>
      </c>
      <c r="Z2969" s="2">
        <f t="shared" si="418"/>
        <v>0.5</v>
      </c>
      <c r="AA2969">
        <f>1</f>
        <v>1</v>
      </c>
      <c r="AB2969" s="1">
        <v>42848</v>
      </c>
      <c r="AC2969" s="13">
        <f t="shared" si="419"/>
        <v>42826</v>
      </c>
      <c r="AD2969" s="14">
        <f t="shared" si="420"/>
        <v>42848</v>
      </c>
      <c r="AE2969" s="1" t="str">
        <f t="shared" si="421"/>
        <v>Sunday</v>
      </c>
      <c r="AF2969" s="2">
        <v>0.56927083333333328</v>
      </c>
      <c r="AG2969" s="2">
        <f t="shared" si="422"/>
        <v>0.58333333333333326</v>
      </c>
      <c r="AH2969" t="s">
        <v>25</v>
      </c>
    </row>
    <row r="2970" spans="1:34" x14ac:dyDescent="0.25">
      <c r="A2970">
        <v>1595930</v>
      </c>
      <c r="B2970" t="s">
        <v>54</v>
      </c>
      <c r="E2970">
        <v>99208</v>
      </c>
      <c r="F2970" t="s">
        <v>20</v>
      </c>
      <c r="G2970" t="s">
        <v>55</v>
      </c>
      <c r="H2970">
        <v>5576</v>
      </c>
      <c r="I2970" t="s">
        <v>36</v>
      </c>
      <c r="J2970">
        <f>VLOOKUP(I2970,Key!$A$1:$C$73,2,FALSE)</f>
        <v>43.03519</v>
      </c>
      <c r="K2970">
        <f>VLOOKUP(I2970,Key!$A$1:$C$73,3,FALSE)</f>
        <v>-87.907390000000007</v>
      </c>
      <c r="L2970" t="s">
        <v>36</v>
      </c>
      <c r="M2970">
        <f>VLOOKUP(L2970,Key!$A$1:$C$73,2,FALSE)</f>
        <v>43.03519</v>
      </c>
      <c r="N2970">
        <f>VLOOKUP(L2970,Key!$A$1:$C$73,3,FALSE)</f>
        <v>-87.907390000000007</v>
      </c>
      <c r="O2970">
        <v>29</v>
      </c>
      <c r="P2970">
        <v>3</v>
      </c>
      <c r="Q2970">
        <v>4.4000000000000004</v>
      </c>
      <c r="R2970">
        <v>4.0999999999999996</v>
      </c>
      <c r="S2970">
        <v>174</v>
      </c>
      <c r="T2970">
        <f t="shared" si="414"/>
        <v>-1</v>
      </c>
      <c r="U2970" s="1">
        <v>42848</v>
      </c>
      <c r="V2970" s="13">
        <f t="shared" si="415"/>
        <v>42826</v>
      </c>
      <c r="W2970" s="14">
        <f t="shared" si="416"/>
        <v>42848</v>
      </c>
      <c r="X2970" s="1" t="str">
        <f t="shared" si="417"/>
        <v>Sunday</v>
      </c>
      <c r="Y2970" s="2">
        <v>0.51581018518518518</v>
      </c>
      <c r="Z2970" s="2">
        <f t="shared" si="418"/>
        <v>0.5</v>
      </c>
      <c r="AA2970">
        <f>1</f>
        <v>1</v>
      </c>
      <c r="AB2970" s="1">
        <v>42848</v>
      </c>
      <c r="AC2970" s="13">
        <f t="shared" si="419"/>
        <v>42826</v>
      </c>
      <c r="AD2970" s="14">
        <f t="shared" si="420"/>
        <v>42848</v>
      </c>
      <c r="AE2970" s="1" t="str">
        <f t="shared" si="421"/>
        <v>Sunday</v>
      </c>
      <c r="AF2970" s="2">
        <v>0.53564814814814821</v>
      </c>
      <c r="AG2970" s="2">
        <f t="shared" si="422"/>
        <v>0.54166666666666663</v>
      </c>
      <c r="AH2970" t="s">
        <v>25</v>
      </c>
    </row>
    <row r="2971" spans="1:34" x14ac:dyDescent="0.25">
      <c r="A2971">
        <v>1596012</v>
      </c>
      <c r="B2971" t="s">
        <v>54</v>
      </c>
      <c r="E2971">
        <v>60025</v>
      </c>
      <c r="F2971" t="s">
        <v>20</v>
      </c>
      <c r="G2971" t="s">
        <v>55</v>
      </c>
      <c r="H2971">
        <v>11119</v>
      </c>
      <c r="I2971" t="s">
        <v>84</v>
      </c>
      <c r="J2971">
        <f>VLOOKUP(I2971,Key!$A$1:$C$73,2,FALSE)</f>
        <v>43.040154000000001</v>
      </c>
      <c r="K2971">
        <f>VLOOKUP(I2971,Key!$A$1:$C$73,3,FALSE)</f>
        <v>-87.932113000000001</v>
      </c>
      <c r="L2971" t="s">
        <v>84</v>
      </c>
      <c r="M2971">
        <f>VLOOKUP(L2971,Key!$A$1:$C$73,2,FALSE)</f>
        <v>43.040154000000001</v>
      </c>
      <c r="N2971">
        <f>VLOOKUP(L2971,Key!$A$1:$C$73,3,FALSE)</f>
        <v>-87.932113000000001</v>
      </c>
      <c r="O2971">
        <v>66</v>
      </c>
      <c r="P2971">
        <v>9</v>
      </c>
      <c r="Q2971">
        <v>9.9</v>
      </c>
      <c r="R2971">
        <v>9.4</v>
      </c>
      <c r="S2971">
        <v>396</v>
      </c>
      <c r="T2971">
        <f t="shared" si="414"/>
        <v>-1</v>
      </c>
      <c r="U2971" s="1">
        <v>42848</v>
      </c>
      <c r="V2971" s="13">
        <f t="shared" si="415"/>
        <v>42826</v>
      </c>
      <c r="W2971" s="14">
        <f t="shared" si="416"/>
        <v>42848</v>
      </c>
      <c r="X2971" s="1" t="str">
        <f t="shared" si="417"/>
        <v>Sunday</v>
      </c>
      <c r="Y2971" s="2">
        <v>0.52927083333333336</v>
      </c>
      <c r="Z2971" s="2">
        <f t="shared" si="418"/>
        <v>0.54166666666666663</v>
      </c>
      <c r="AA2971">
        <f>1</f>
        <v>1</v>
      </c>
      <c r="AB2971" s="1">
        <v>42848</v>
      </c>
      <c r="AC2971" s="13">
        <f t="shared" si="419"/>
        <v>42826</v>
      </c>
      <c r="AD2971" s="14">
        <f t="shared" si="420"/>
        <v>42848</v>
      </c>
      <c r="AE2971" s="1" t="str">
        <f t="shared" si="421"/>
        <v>Sunday</v>
      </c>
      <c r="AF2971" s="2">
        <v>0.57545138888888892</v>
      </c>
      <c r="AG2971" s="2">
        <f t="shared" si="422"/>
        <v>0.58333333333333326</v>
      </c>
      <c r="AH2971" t="s">
        <v>25</v>
      </c>
    </row>
    <row r="2972" spans="1:34" x14ac:dyDescent="0.25">
      <c r="A2972">
        <v>1596038</v>
      </c>
      <c r="B2972" t="s">
        <v>54</v>
      </c>
      <c r="E2972">
        <v>53154</v>
      </c>
      <c r="F2972" t="s">
        <v>20</v>
      </c>
      <c r="G2972" t="s">
        <v>55</v>
      </c>
      <c r="H2972">
        <v>5421</v>
      </c>
      <c r="I2972" t="s">
        <v>64</v>
      </c>
      <c r="J2972">
        <f>VLOOKUP(I2972,Key!$A$1:$C$73,2,FALSE)</f>
        <v>43.069021999999997</v>
      </c>
      <c r="K2972">
        <f>VLOOKUP(I2972,Key!$A$1:$C$73,3,FALSE)</f>
        <v>-87.887940999999998</v>
      </c>
      <c r="L2972" t="s">
        <v>64</v>
      </c>
      <c r="M2972">
        <f>VLOOKUP(L2972,Key!$A$1:$C$73,2,FALSE)</f>
        <v>43.069021999999997</v>
      </c>
      <c r="N2972">
        <f>VLOOKUP(L2972,Key!$A$1:$C$73,3,FALSE)</f>
        <v>-87.887940999999998</v>
      </c>
      <c r="O2972">
        <v>73</v>
      </c>
      <c r="P2972">
        <v>9</v>
      </c>
      <c r="Q2972">
        <v>11</v>
      </c>
      <c r="R2972">
        <v>10.4</v>
      </c>
      <c r="S2972">
        <v>438</v>
      </c>
      <c r="T2972">
        <f t="shared" si="414"/>
        <v>-1</v>
      </c>
      <c r="U2972" s="1">
        <v>42848</v>
      </c>
      <c r="V2972" s="13">
        <f t="shared" si="415"/>
        <v>42826</v>
      </c>
      <c r="W2972" s="14">
        <f t="shared" si="416"/>
        <v>42848</v>
      </c>
      <c r="X2972" s="1" t="str">
        <f t="shared" si="417"/>
        <v>Sunday</v>
      </c>
      <c r="Y2972" s="2">
        <v>0.53359953703703711</v>
      </c>
      <c r="Z2972" s="2">
        <f t="shared" si="418"/>
        <v>0.54166666666666663</v>
      </c>
      <c r="AA2972">
        <f>1</f>
        <v>1</v>
      </c>
      <c r="AB2972" s="1">
        <v>42848</v>
      </c>
      <c r="AC2972" s="13">
        <f t="shared" si="419"/>
        <v>42826</v>
      </c>
      <c r="AD2972" s="14">
        <f t="shared" si="420"/>
        <v>42848</v>
      </c>
      <c r="AE2972" s="1" t="str">
        <f t="shared" si="421"/>
        <v>Sunday</v>
      </c>
      <c r="AF2972" s="2">
        <v>0.58420138888888895</v>
      </c>
      <c r="AG2972" s="2">
        <f t="shared" si="422"/>
        <v>0.58333333333333326</v>
      </c>
      <c r="AH2972" t="s">
        <v>25</v>
      </c>
    </row>
    <row r="2973" spans="1:34" x14ac:dyDescent="0.25">
      <c r="A2973">
        <v>1596084</v>
      </c>
      <c r="B2973" t="s">
        <v>54</v>
      </c>
      <c r="E2973">
        <v>54115</v>
      </c>
      <c r="F2973" t="s">
        <v>20</v>
      </c>
      <c r="G2973" t="s">
        <v>55</v>
      </c>
      <c r="H2973">
        <v>5558</v>
      </c>
      <c r="I2973" t="s">
        <v>84</v>
      </c>
      <c r="J2973">
        <f>VLOOKUP(I2973,Key!$A$1:$C$73,2,FALSE)</f>
        <v>43.040154000000001</v>
      </c>
      <c r="K2973">
        <f>VLOOKUP(I2973,Key!$A$1:$C$73,3,FALSE)</f>
        <v>-87.932113000000001</v>
      </c>
      <c r="L2973" t="s">
        <v>36</v>
      </c>
      <c r="M2973">
        <f>VLOOKUP(L2973,Key!$A$1:$C$73,2,FALSE)</f>
        <v>43.03519</v>
      </c>
      <c r="N2973">
        <f>VLOOKUP(L2973,Key!$A$1:$C$73,3,FALSE)</f>
        <v>-87.907390000000007</v>
      </c>
      <c r="O2973">
        <v>10</v>
      </c>
      <c r="P2973">
        <v>3</v>
      </c>
      <c r="Q2973">
        <v>1.5</v>
      </c>
      <c r="R2973">
        <v>1.4</v>
      </c>
      <c r="S2973">
        <v>60</v>
      </c>
      <c r="T2973">
        <f t="shared" si="414"/>
        <v>-1</v>
      </c>
      <c r="U2973" s="1">
        <v>42848</v>
      </c>
      <c r="V2973" s="13">
        <f t="shared" si="415"/>
        <v>42826</v>
      </c>
      <c r="W2973" s="14">
        <f t="shared" si="416"/>
        <v>42848</v>
      </c>
      <c r="X2973" s="1" t="str">
        <f t="shared" si="417"/>
        <v>Sunday</v>
      </c>
      <c r="Y2973" s="2">
        <v>0.54246527777777775</v>
      </c>
      <c r="Z2973" s="2">
        <f t="shared" si="418"/>
        <v>0.54166666666666663</v>
      </c>
      <c r="AA2973">
        <f>1</f>
        <v>1</v>
      </c>
      <c r="AB2973" s="1">
        <v>42848</v>
      </c>
      <c r="AC2973" s="13">
        <f t="shared" si="419"/>
        <v>42826</v>
      </c>
      <c r="AD2973" s="14">
        <f t="shared" si="420"/>
        <v>42848</v>
      </c>
      <c r="AE2973" s="1" t="str">
        <f t="shared" si="421"/>
        <v>Sunday</v>
      </c>
      <c r="AF2973" s="2">
        <v>0.54981481481481487</v>
      </c>
      <c r="AG2973" s="2">
        <f t="shared" si="422"/>
        <v>0.54166666666666663</v>
      </c>
      <c r="AH2973" t="s">
        <v>23</v>
      </c>
    </row>
    <row r="2974" spans="1:34" x14ac:dyDescent="0.25">
      <c r="A2974">
        <v>1259094</v>
      </c>
      <c r="B2974" t="s">
        <v>54</v>
      </c>
      <c r="E2974">
        <v>60546</v>
      </c>
      <c r="F2974" t="s">
        <v>20</v>
      </c>
      <c r="G2974" t="s">
        <v>55</v>
      </c>
      <c r="H2974">
        <v>5426</v>
      </c>
      <c r="I2974" t="s">
        <v>62</v>
      </c>
      <c r="J2974">
        <f>VLOOKUP(I2974,Key!$A$1:$C$73,2,FALSE)</f>
        <v>43.052460000000004</v>
      </c>
      <c r="K2974">
        <f>VLOOKUP(I2974,Key!$A$1:$C$73,3,FALSE)</f>
        <v>-87.891000000000005</v>
      </c>
      <c r="L2974" t="s">
        <v>62</v>
      </c>
      <c r="M2974">
        <f>VLOOKUP(L2974,Key!$A$1:$C$73,2,FALSE)</f>
        <v>43.052460000000004</v>
      </c>
      <c r="N2974">
        <f>VLOOKUP(L2974,Key!$A$1:$C$73,3,FALSE)</f>
        <v>-87.891000000000005</v>
      </c>
      <c r="O2974">
        <v>47</v>
      </c>
      <c r="P2974">
        <v>6</v>
      </c>
      <c r="Q2974">
        <v>7.1</v>
      </c>
      <c r="R2974">
        <v>6.7</v>
      </c>
      <c r="S2974">
        <v>282</v>
      </c>
      <c r="T2974">
        <f t="shared" si="414"/>
        <v>-1</v>
      </c>
      <c r="U2974" s="1">
        <v>42848</v>
      </c>
      <c r="V2974" s="13">
        <f t="shared" si="415"/>
        <v>42826</v>
      </c>
      <c r="W2974" s="14">
        <f t="shared" si="416"/>
        <v>42848</v>
      </c>
      <c r="X2974" s="1" t="str">
        <f t="shared" si="417"/>
        <v>Sunday</v>
      </c>
      <c r="Y2974" s="2">
        <v>0.55348379629629629</v>
      </c>
      <c r="Z2974" s="2">
        <f t="shared" si="418"/>
        <v>0.54166666666666663</v>
      </c>
      <c r="AA2974">
        <f>1</f>
        <v>1</v>
      </c>
      <c r="AB2974" s="1">
        <v>42848</v>
      </c>
      <c r="AC2974" s="13">
        <f t="shared" si="419"/>
        <v>42826</v>
      </c>
      <c r="AD2974" s="14">
        <f t="shared" si="420"/>
        <v>42848</v>
      </c>
      <c r="AE2974" s="1" t="str">
        <f t="shared" si="421"/>
        <v>Sunday</v>
      </c>
      <c r="AF2974" s="2">
        <v>0.58671296296296294</v>
      </c>
      <c r="AG2974" s="2">
        <f t="shared" si="422"/>
        <v>0.58333333333333326</v>
      </c>
      <c r="AH2974" t="s">
        <v>25</v>
      </c>
    </row>
    <row r="2975" spans="1:34" x14ac:dyDescent="0.25">
      <c r="A2975">
        <v>1596193</v>
      </c>
      <c r="B2975" t="s">
        <v>54</v>
      </c>
      <c r="E2975">
        <v>7302</v>
      </c>
      <c r="F2975" t="s">
        <v>20</v>
      </c>
      <c r="G2975" t="s">
        <v>55</v>
      </c>
      <c r="H2975">
        <v>3</v>
      </c>
      <c r="I2975" t="s">
        <v>22</v>
      </c>
      <c r="J2975">
        <f>VLOOKUP(I2975,Key!$A$1:$C$73,2,FALSE)</f>
        <v>43.058619999999998</v>
      </c>
      <c r="K2975">
        <f>VLOOKUP(I2975,Key!$A$1:$C$73,3,FALSE)</f>
        <v>-87.885319999999993</v>
      </c>
      <c r="L2975" t="s">
        <v>22</v>
      </c>
      <c r="M2975">
        <f>VLOOKUP(L2975,Key!$A$1:$C$73,2,FALSE)</f>
        <v>43.058619999999998</v>
      </c>
      <c r="N2975">
        <f>VLOOKUP(L2975,Key!$A$1:$C$73,3,FALSE)</f>
        <v>-87.885319999999993</v>
      </c>
      <c r="O2975">
        <v>8</v>
      </c>
      <c r="P2975">
        <v>3</v>
      </c>
      <c r="Q2975">
        <v>1.2</v>
      </c>
      <c r="R2975">
        <v>1.1000000000000001</v>
      </c>
      <c r="S2975">
        <v>48</v>
      </c>
      <c r="T2975">
        <f t="shared" si="414"/>
        <v>-1</v>
      </c>
      <c r="U2975" s="1">
        <v>42848</v>
      </c>
      <c r="V2975" s="13">
        <f t="shared" si="415"/>
        <v>42826</v>
      </c>
      <c r="W2975" s="14">
        <f t="shared" si="416"/>
        <v>42848</v>
      </c>
      <c r="X2975" s="1" t="str">
        <f t="shared" si="417"/>
        <v>Sunday</v>
      </c>
      <c r="Y2975" s="2">
        <v>0.56615740740740739</v>
      </c>
      <c r="Z2975" s="2">
        <f t="shared" si="418"/>
        <v>0.58333333333333326</v>
      </c>
      <c r="AA2975">
        <f>1</f>
        <v>1</v>
      </c>
      <c r="AB2975" s="1">
        <v>42848</v>
      </c>
      <c r="AC2975" s="13">
        <f t="shared" si="419"/>
        <v>42826</v>
      </c>
      <c r="AD2975" s="14">
        <f t="shared" si="420"/>
        <v>42848</v>
      </c>
      <c r="AE2975" s="1" t="str">
        <f t="shared" si="421"/>
        <v>Sunday</v>
      </c>
      <c r="AF2975" s="2">
        <v>0.57199074074074074</v>
      </c>
      <c r="AG2975" s="2">
        <f t="shared" si="422"/>
        <v>0.58333333333333326</v>
      </c>
      <c r="AH2975" t="s">
        <v>25</v>
      </c>
    </row>
    <row r="2976" spans="1:34" x14ac:dyDescent="0.25">
      <c r="A2976">
        <v>1571729</v>
      </c>
      <c r="B2976" t="s">
        <v>54</v>
      </c>
      <c r="E2976">
        <v>53202</v>
      </c>
      <c r="F2976" t="s">
        <v>20</v>
      </c>
      <c r="G2976" t="s">
        <v>55</v>
      </c>
      <c r="H2976">
        <v>5558</v>
      </c>
      <c r="I2976" t="s">
        <v>36</v>
      </c>
      <c r="J2976">
        <f>VLOOKUP(I2976,Key!$A$1:$C$73,2,FALSE)</f>
        <v>43.03519</v>
      </c>
      <c r="K2976">
        <f>VLOOKUP(I2976,Key!$A$1:$C$73,3,FALSE)</f>
        <v>-87.907390000000007</v>
      </c>
      <c r="L2976" t="s">
        <v>67</v>
      </c>
      <c r="M2976">
        <f>VLOOKUP(L2976,Key!$A$1:$C$73,2,FALSE)</f>
        <v>43.05847</v>
      </c>
      <c r="N2976">
        <f>VLOOKUP(L2976,Key!$A$1:$C$73,3,FALSE)</f>
        <v>-87.898079999999993</v>
      </c>
      <c r="O2976">
        <v>22</v>
      </c>
      <c r="P2976">
        <v>3</v>
      </c>
      <c r="Q2976">
        <v>3.3</v>
      </c>
      <c r="R2976">
        <v>3.1</v>
      </c>
      <c r="S2976">
        <v>132</v>
      </c>
      <c r="T2976">
        <f t="shared" si="414"/>
        <v>-1</v>
      </c>
      <c r="U2976" s="1">
        <v>42848</v>
      </c>
      <c r="V2976" s="13">
        <f t="shared" si="415"/>
        <v>42826</v>
      </c>
      <c r="W2976" s="14">
        <f t="shared" si="416"/>
        <v>42848</v>
      </c>
      <c r="X2976" s="1" t="str">
        <f t="shared" si="417"/>
        <v>Sunday</v>
      </c>
      <c r="Y2976" s="2">
        <v>0.58701388888888884</v>
      </c>
      <c r="Z2976" s="2">
        <f t="shared" si="418"/>
        <v>0.58333333333333326</v>
      </c>
      <c r="AA2976">
        <f>1</f>
        <v>1</v>
      </c>
      <c r="AB2976" s="1">
        <v>42848</v>
      </c>
      <c r="AC2976" s="13">
        <f t="shared" si="419"/>
        <v>42826</v>
      </c>
      <c r="AD2976" s="14">
        <f t="shared" si="420"/>
        <v>42848</v>
      </c>
      <c r="AE2976" s="1" t="str">
        <f t="shared" si="421"/>
        <v>Sunday</v>
      </c>
      <c r="AF2976" s="2">
        <v>0.60260416666666672</v>
      </c>
      <c r="AG2976" s="2">
        <f t="shared" si="422"/>
        <v>0.58333333333333326</v>
      </c>
      <c r="AH2976" t="s">
        <v>23</v>
      </c>
    </row>
    <row r="2977" spans="1:34" x14ac:dyDescent="0.25">
      <c r="A2977">
        <v>1149012</v>
      </c>
      <c r="B2977" t="s">
        <v>54</v>
      </c>
      <c r="E2977">
        <v>60585</v>
      </c>
      <c r="F2977" t="s">
        <v>20</v>
      </c>
      <c r="G2977" t="s">
        <v>55</v>
      </c>
      <c r="H2977">
        <v>11078</v>
      </c>
      <c r="I2977" t="s">
        <v>27</v>
      </c>
      <c r="J2977">
        <f>VLOOKUP(I2977,Key!$A$1:$C$73,2,FALSE)</f>
        <v>43.041646999999998</v>
      </c>
      <c r="K2977">
        <f>VLOOKUP(I2977,Key!$A$1:$C$73,3,FALSE)</f>
        <v>-87.927257999999995</v>
      </c>
      <c r="L2977" t="s">
        <v>76</v>
      </c>
      <c r="M2977">
        <f>VLOOKUP(L2977,Key!$A$1:$C$73,2,FALSE)</f>
        <v>43.02948</v>
      </c>
      <c r="N2977">
        <f>VLOOKUP(L2977,Key!$A$1:$C$73,3,FALSE)</f>
        <v>-87.912819999999996</v>
      </c>
      <c r="O2977">
        <v>22</v>
      </c>
      <c r="P2977">
        <v>3</v>
      </c>
      <c r="Q2977">
        <v>3.3</v>
      </c>
      <c r="R2977">
        <v>3.1</v>
      </c>
      <c r="S2977">
        <v>132</v>
      </c>
      <c r="T2977">
        <f t="shared" si="414"/>
        <v>-1</v>
      </c>
      <c r="U2977" s="1">
        <v>42848</v>
      </c>
      <c r="V2977" s="13">
        <f t="shared" si="415"/>
        <v>42826</v>
      </c>
      <c r="W2977" s="14">
        <f t="shared" si="416"/>
        <v>42848</v>
      </c>
      <c r="X2977" s="1" t="str">
        <f t="shared" si="417"/>
        <v>Sunday</v>
      </c>
      <c r="Y2977" s="2">
        <v>0.59385416666666668</v>
      </c>
      <c r="Z2977" s="2">
        <f t="shared" si="418"/>
        <v>0.58333333333333326</v>
      </c>
      <c r="AA2977">
        <f>1</f>
        <v>1</v>
      </c>
      <c r="AB2977" s="1">
        <v>42848</v>
      </c>
      <c r="AC2977" s="13">
        <f t="shared" si="419"/>
        <v>42826</v>
      </c>
      <c r="AD2977" s="14">
        <f t="shared" si="420"/>
        <v>42848</v>
      </c>
      <c r="AE2977" s="1" t="str">
        <f t="shared" si="421"/>
        <v>Sunday</v>
      </c>
      <c r="AF2977" s="2">
        <v>0.60956018518518518</v>
      </c>
      <c r="AG2977" s="2">
        <f t="shared" si="422"/>
        <v>0.625</v>
      </c>
      <c r="AH2977" t="s">
        <v>23</v>
      </c>
    </row>
    <row r="2978" spans="1:34" x14ac:dyDescent="0.25">
      <c r="A2978">
        <v>1596376</v>
      </c>
      <c r="B2978" t="s">
        <v>54</v>
      </c>
      <c r="E2978">
        <v>60558</v>
      </c>
      <c r="F2978" t="s">
        <v>20</v>
      </c>
      <c r="G2978" t="s">
        <v>55</v>
      </c>
      <c r="H2978">
        <v>5494</v>
      </c>
      <c r="I2978" t="s">
        <v>27</v>
      </c>
      <c r="J2978">
        <f>VLOOKUP(I2978,Key!$A$1:$C$73,2,FALSE)</f>
        <v>43.041646999999998</v>
      </c>
      <c r="K2978">
        <f>VLOOKUP(I2978,Key!$A$1:$C$73,3,FALSE)</f>
        <v>-87.927257999999995</v>
      </c>
      <c r="L2978" t="s">
        <v>76</v>
      </c>
      <c r="M2978">
        <f>VLOOKUP(L2978,Key!$A$1:$C$73,2,FALSE)</f>
        <v>43.02948</v>
      </c>
      <c r="N2978">
        <f>VLOOKUP(L2978,Key!$A$1:$C$73,3,FALSE)</f>
        <v>-87.912819999999996</v>
      </c>
      <c r="O2978">
        <v>20</v>
      </c>
      <c r="P2978">
        <v>3</v>
      </c>
      <c r="Q2978">
        <v>3</v>
      </c>
      <c r="R2978">
        <v>2.9</v>
      </c>
      <c r="S2978">
        <v>120</v>
      </c>
      <c r="T2978">
        <f t="shared" si="414"/>
        <v>-1</v>
      </c>
      <c r="U2978" s="1">
        <v>42848</v>
      </c>
      <c r="V2978" s="13">
        <f t="shared" si="415"/>
        <v>42826</v>
      </c>
      <c r="W2978" s="14">
        <f t="shared" si="416"/>
        <v>42848</v>
      </c>
      <c r="X2978" s="1" t="str">
        <f t="shared" si="417"/>
        <v>Sunday</v>
      </c>
      <c r="Y2978" s="2">
        <v>0.59538194444444448</v>
      </c>
      <c r="Z2978" s="2">
        <f t="shared" si="418"/>
        <v>0.58333333333333326</v>
      </c>
      <c r="AA2978">
        <f>1</f>
        <v>1</v>
      </c>
      <c r="AB2978" s="1">
        <v>42848</v>
      </c>
      <c r="AC2978" s="13">
        <f t="shared" si="419"/>
        <v>42826</v>
      </c>
      <c r="AD2978" s="14">
        <f t="shared" si="420"/>
        <v>42848</v>
      </c>
      <c r="AE2978" s="1" t="str">
        <f t="shared" si="421"/>
        <v>Sunday</v>
      </c>
      <c r="AF2978" s="2">
        <v>0.60950231481481476</v>
      </c>
      <c r="AG2978" s="2">
        <f t="shared" si="422"/>
        <v>0.625</v>
      </c>
      <c r="AH2978" t="s">
        <v>23</v>
      </c>
    </row>
    <row r="2979" spans="1:34" x14ac:dyDescent="0.25">
      <c r="A2979">
        <v>1442397</v>
      </c>
      <c r="B2979" t="s">
        <v>54</v>
      </c>
      <c r="E2979">
        <v>53186</v>
      </c>
      <c r="F2979" t="s">
        <v>20</v>
      </c>
      <c r="G2979" t="s">
        <v>55</v>
      </c>
      <c r="H2979">
        <v>5562</v>
      </c>
      <c r="I2979" t="s">
        <v>38</v>
      </c>
      <c r="J2979">
        <f>VLOOKUP(I2979,Key!$A$1:$C$73,2,FALSE)</f>
        <v>43.038649999999997</v>
      </c>
      <c r="K2979">
        <f>VLOOKUP(I2979,Key!$A$1:$C$73,3,FALSE)</f>
        <v>-87.921930000000003</v>
      </c>
      <c r="L2979" t="s">
        <v>76</v>
      </c>
      <c r="M2979">
        <f>VLOOKUP(L2979,Key!$A$1:$C$73,2,FALSE)</f>
        <v>43.02948</v>
      </c>
      <c r="N2979">
        <f>VLOOKUP(L2979,Key!$A$1:$C$73,3,FALSE)</f>
        <v>-87.912819999999996</v>
      </c>
      <c r="O2979">
        <v>13</v>
      </c>
      <c r="P2979">
        <v>3</v>
      </c>
      <c r="Q2979">
        <v>2</v>
      </c>
      <c r="R2979">
        <v>1.9</v>
      </c>
      <c r="S2979">
        <v>78</v>
      </c>
      <c r="T2979">
        <f t="shared" si="414"/>
        <v>-1</v>
      </c>
      <c r="U2979" s="1">
        <v>42848</v>
      </c>
      <c r="V2979" s="13">
        <f t="shared" si="415"/>
        <v>42826</v>
      </c>
      <c r="W2979" s="14">
        <f t="shared" si="416"/>
        <v>42848</v>
      </c>
      <c r="X2979" s="1" t="str">
        <f t="shared" si="417"/>
        <v>Sunday</v>
      </c>
      <c r="Y2979" s="2">
        <v>0.60046296296296298</v>
      </c>
      <c r="Z2979" s="2">
        <f t="shared" si="418"/>
        <v>0.58333333333333326</v>
      </c>
      <c r="AA2979">
        <f>1</f>
        <v>1</v>
      </c>
      <c r="AB2979" s="1">
        <v>42848</v>
      </c>
      <c r="AC2979" s="13">
        <f t="shared" si="419"/>
        <v>42826</v>
      </c>
      <c r="AD2979" s="14">
        <f t="shared" si="420"/>
        <v>42848</v>
      </c>
      <c r="AE2979" s="1" t="str">
        <f t="shared" si="421"/>
        <v>Sunday</v>
      </c>
      <c r="AF2979" s="2">
        <v>0.60947916666666668</v>
      </c>
      <c r="AG2979" s="2">
        <f t="shared" si="422"/>
        <v>0.625</v>
      </c>
      <c r="AH2979" t="s">
        <v>23</v>
      </c>
    </row>
    <row r="2980" spans="1:34" x14ac:dyDescent="0.25">
      <c r="A2980">
        <v>1357249</v>
      </c>
      <c r="B2980" t="s">
        <v>54</v>
      </c>
      <c r="E2980">
        <v>60044</v>
      </c>
      <c r="F2980" t="s">
        <v>20</v>
      </c>
      <c r="G2980" t="s">
        <v>55</v>
      </c>
      <c r="H2980">
        <v>43</v>
      </c>
      <c r="I2980" t="s">
        <v>36</v>
      </c>
      <c r="J2980">
        <f>VLOOKUP(I2980,Key!$A$1:$C$73,2,FALSE)</f>
        <v>43.03519</v>
      </c>
      <c r="K2980">
        <f>VLOOKUP(I2980,Key!$A$1:$C$73,3,FALSE)</f>
        <v>-87.907390000000007</v>
      </c>
      <c r="L2980" t="s">
        <v>84</v>
      </c>
      <c r="M2980">
        <f>VLOOKUP(L2980,Key!$A$1:$C$73,2,FALSE)</f>
        <v>43.040154000000001</v>
      </c>
      <c r="N2980">
        <f>VLOOKUP(L2980,Key!$A$1:$C$73,3,FALSE)</f>
        <v>-87.932113000000001</v>
      </c>
      <c r="O2980">
        <v>15</v>
      </c>
      <c r="P2980">
        <v>3</v>
      </c>
      <c r="Q2980">
        <v>2.2999999999999998</v>
      </c>
      <c r="R2980">
        <v>2.1</v>
      </c>
      <c r="S2980">
        <v>90</v>
      </c>
      <c r="T2980">
        <f t="shared" si="414"/>
        <v>-1</v>
      </c>
      <c r="U2980" s="1">
        <v>42848</v>
      </c>
      <c r="V2980" s="13">
        <f t="shared" si="415"/>
        <v>42826</v>
      </c>
      <c r="W2980" s="14">
        <f t="shared" si="416"/>
        <v>42848</v>
      </c>
      <c r="X2980" s="1" t="str">
        <f t="shared" si="417"/>
        <v>Sunday</v>
      </c>
      <c r="Y2980" s="2">
        <v>0.61194444444444451</v>
      </c>
      <c r="Z2980" s="2">
        <f t="shared" si="418"/>
        <v>0.625</v>
      </c>
      <c r="AA2980">
        <f>1</f>
        <v>1</v>
      </c>
      <c r="AB2980" s="1">
        <v>42848</v>
      </c>
      <c r="AC2980" s="13">
        <f t="shared" si="419"/>
        <v>42826</v>
      </c>
      <c r="AD2980" s="14">
        <f t="shared" si="420"/>
        <v>42848</v>
      </c>
      <c r="AE2980" s="1" t="str">
        <f t="shared" si="421"/>
        <v>Sunday</v>
      </c>
      <c r="AF2980" s="2">
        <v>0.62231481481481488</v>
      </c>
      <c r="AG2980" s="2">
        <f t="shared" si="422"/>
        <v>0.625</v>
      </c>
      <c r="AH2980" t="s">
        <v>23</v>
      </c>
    </row>
    <row r="2981" spans="1:34" x14ac:dyDescent="0.25">
      <c r="A2981">
        <v>1420863</v>
      </c>
      <c r="B2981" t="s">
        <v>54</v>
      </c>
      <c r="E2981">
        <v>48009</v>
      </c>
      <c r="F2981" t="s">
        <v>20</v>
      </c>
      <c r="G2981" t="s">
        <v>55</v>
      </c>
      <c r="H2981">
        <v>43</v>
      </c>
      <c r="I2981" t="s">
        <v>84</v>
      </c>
      <c r="J2981">
        <f>VLOOKUP(I2981,Key!$A$1:$C$73,2,FALSE)</f>
        <v>43.040154000000001</v>
      </c>
      <c r="K2981">
        <f>VLOOKUP(I2981,Key!$A$1:$C$73,3,FALSE)</f>
        <v>-87.932113000000001</v>
      </c>
      <c r="L2981" t="s">
        <v>84</v>
      </c>
      <c r="M2981">
        <f>VLOOKUP(L2981,Key!$A$1:$C$73,2,FALSE)</f>
        <v>43.040154000000001</v>
      </c>
      <c r="N2981">
        <f>VLOOKUP(L2981,Key!$A$1:$C$73,3,FALSE)</f>
        <v>-87.932113000000001</v>
      </c>
      <c r="O2981">
        <v>96</v>
      </c>
      <c r="P2981">
        <v>12</v>
      </c>
      <c r="Q2981">
        <v>14.4</v>
      </c>
      <c r="R2981">
        <v>13.7</v>
      </c>
      <c r="S2981">
        <v>576</v>
      </c>
      <c r="T2981">
        <f t="shared" si="414"/>
        <v>-1</v>
      </c>
      <c r="U2981" s="1">
        <v>42848</v>
      </c>
      <c r="V2981" s="13">
        <f t="shared" si="415"/>
        <v>42826</v>
      </c>
      <c r="W2981" s="14">
        <f t="shared" si="416"/>
        <v>42848</v>
      </c>
      <c r="X2981" s="1" t="str">
        <f t="shared" si="417"/>
        <v>Sunday</v>
      </c>
      <c r="Y2981" s="2">
        <v>0.63586805555555559</v>
      </c>
      <c r="Z2981" s="2">
        <f t="shared" si="418"/>
        <v>0.625</v>
      </c>
      <c r="AA2981">
        <f>1</f>
        <v>1</v>
      </c>
      <c r="AB2981" s="1">
        <v>42848</v>
      </c>
      <c r="AC2981" s="13">
        <f t="shared" si="419"/>
        <v>42826</v>
      </c>
      <c r="AD2981" s="14">
        <f t="shared" si="420"/>
        <v>42848</v>
      </c>
      <c r="AE2981" s="1" t="str">
        <f t="shared" si="421"/>
        <v>Sunday</v>
      </c>
      <c r="AF2981" s="2">
        <v>0.70273148148148146</v>
      </c>
      <c r="AG2981" s="2">
        <f t="shared" si="422"/>
        <v>0.70833333333333326</v>
      </c>
      <c r="AH2981" t="s">
        <v>25</v>
      </c>
    </row>
    <row r="2982" spans="1:34" x14ac:dyDescent="0.25">
      <c r="A2982">
        <v>1596687</v>
      </c>
      <c r="B2982" t="s">
        <v>54</v>
      </c>
      <c r="E2982">
        <v>54173</v>
      </c>
      <c r="F2982" t="s">
        <v>20</v>
      </c>
      <c r="G2982" t="s">
        <v>55</v>
      </c>
      <c r="H2982">
        <v>5424</v>
      </c>
      <c r="I2982" t="s">
        <v>78</v>
      </c>
      <c r="J2982">
        <f>VLOOKUP(I2982,Key!$A$1:$C$73,2,FALSE)</f>
        <v>43.048200000000001</v>
      </c>
      <c r="K2982">
        <f>VLOOKUP(I2982,Key!$A$1:$C$73,3,FALSE)</f>
        <v>-87.900859999999994</v>
      </c>
      <c r="L2982" t="s">
        <v>36</v>
      </c>
      <c r="M2982">
        <f>VLOOKUP(L2982,Key!$A$1:$C$73,2,FALSE)</f>
        <v>43.03519</v>
      </c>
      <c r="N2982">
        <f>VLOOKUP(L2982,Key!$A$1:$C$73,3,FALSE)</f>
        <v>-87.907390000000007</v>
      </c>
      <c r="O2982">
        <v>33</v>
      </c>
      <c r="P2982">
        <v>3</v>
      </c>
      <c r="Q2982">
        <v>5</v>
      </c>
      <c r="R2982">
        <v>4.7</v>
      </c>
      <c r="S2982">
        <v>198</v>
      </c>
      <c r="T2982">
        <f t="shared" si="414"/>
        <v>-1</v>
      </c>
      <c r="U2982" s="1">
        <v>42848</v>
      </c>
      <c r="V2982" s="13">
        <f t="shared" si="415"/>
        <v>42826</v>
      </c>
      <c r="W2982" s="14">
        <f t="shared" si="416"/>
        <v>42848</v>
      </c>
      <c r="X2982" s="1" t="str">
        <f t="shared" si="417"/>
        <v>Sunday</v>
      </c>
      <c r="Y2982" s="2">
        <v>0.64853009259259264</v>
      </c>
      <c r="Z2982" s="2">
        <f t="shared" si="418"/>
        <v>0.66666666666666663</v>
      </c>
      <c r="AA2982">
        <f>1</f>
        <v>1</v>
      </c>
      <c r="AB2982" s="1">
        <v>42848</v>
      </c>
      <c r="AC2982" s="13">
        <f t="shared" si="419"/>
        <v>42826</v>
      </c>
      <c r="AD2982" s="14">
        <f t="shared" si="420"/>
        <v>42848</v>
      </c>
      <c r="AE2982" s="1" t="str">
        <f t="shared" si="421"/>
        <v>Sunday</v>
      </c>
      <c r="AF2982" s="2">
        <v>0.67106481481481473</v>
      </c>
      <c r="AG2982" s="2">
        <f t="shared" si="422"/>
        <v>0.66666666666666663</v>
      </c>
      <c r="AH2982" t="s">
        <v>23</v>
      </c>
    </row>
    <row r="2983" spans="1:34" x14ac:dyDescent="0.25">
      <c r="A2983">
        <v>1596940</v>
      </c>
      <c r="B2983" t="s">
        <v>54</v>
      </c>
      <c r="E2983">
        <v>55076</v>
      </c>
      <c r="F2983" t="s">
        <v>20</v>
      </c>
      <c r="G2983" t="s">
        <v>55</v>
      </c>
      <c r="H2983">
        <v>11120</v>
      </c>
      <c r="I2983" t="s">
        <v>77</v>
      </c>
      <c r="J2983">
        <f>VLOOKUP(I2983,Key!$A$1:$C$73,2,FALSE)</f>
        <v>43.036900000000003</v>
      </c>
      <c r="K2983">
        <f>VLOOKUP(I2983,Key!$A$1:$C$73,3,FALSE)</f>
        <v>-87.89667</v>
      </c>
      <c r="L2983" t="s">
        <v>77</v>
      </c>
      <c r="M2983">
        <f>VLOOKUP(L2983,Key!$A$1:$C$73,2,FALSE)</f>
        <v>43.036900000000003</v>
      </c>
      <c r="N2983">
        <f>VLOOKUP(L2983,Key!$A$1:$C$73,3,FALSE)</f>
        <v>-87.89667</v>
      </c>
      <c r="O2983">
        <v>35</v>
      </c>
      <c r="P2983">
        <v>6</v>
      </c>
      <c r="Q2983">
        <v>5.3</v>
      </c>
      <c r="R2983">
        <v>5</v>
      </c>
      <c r="S2983">
        <v>210</v>
      </c>
      <c r="T2983">
        <f t="shared" si="414"/>
        <v>-1</v>
      </c>
      <c r="U2983" s="1">
        <v>42848</v>
      </c>
      <c r="V2983" s="13">
        <f t="shared" si="415"/>
        <v>42826</v>
      </c>
      <c r="W2983" s="14">
        <f t="shared" si="416"/>
        <v>42848</v>
      </c>
      <c r="X2983" s="1" t="str">
        <f t="shared" si="417"/>
        <v>Sunday</v>
      </c>
      <c r="Y2983" s="2">
        <v>0.68438657407407411</v>
      </c>
      <c r="Z2983" s="2">
        <f t="shared" si="418"/>
        <v>0.66666666666666663</v>
      </c>
      <c r="AA2983">
        <f>1</f>
        <v>1</v>
      </c>
      <c r="AB2983" s="1">
        <v>42848</v>
      </c>
      <c r="AC2983" s="13">
        <f t="shared" si="419"/>
        <v>42826</v>
      </c>
      <c r="AD2983" s="14">
        <f t="shared" si="420"/>
        <v>42848</v>
      </c>
      <c r="AE2983" s="1" t="str">
        <f t="shared" si="421"/>
        <v>Sunday</v>
      </c>
      <c r="AF2983" s="2">
        <v>0.7088310185185186</v>
      </c>
      <c r="AG2983" s="2">
        <f t="shared" si="422"/>
        <v>0.70833333333333326</v>
      </c>
      <c r="AH2983" t="s">
        <v>25</v>
      </c>
    </row>
    <row r="2984" spans="1:34" x14ac:dyDescent="0.25">
      <c r="A2984">
        <v>1596949</v>
      </c>
      <c r="B2984" t="s">
        <v>54</v>
      </c>
      <c r="E2984">
        <v>55076</v>
      </c>
      <c r="F2984" t="s">
        <v>20</v>
      </c>
      <c r="G2984" t="s">
        <v>55</v>
      </c>
      <c r="H2984">
        <v>5439</v>
      </c>
      <c r="I2984" t="s">
        <v>77</v>
      </c>
      <c r="J2984">
        <f>VLOOKUP(I2984,Key!$A$1:$C$73,2,FALSE)</f>
        <v>43.036900000000003</v>
      </c>
      <c r="K2984">
        <f>VLOOKUP(I2984,Key!$A$1:$C$73,3,FALSE)</f>
        <v>-87.89667</v>
      </c>
      <c r="L2984" t="s">
        <v>77</v>
      </c>
      <c r="M2984">
        <f>VLOOKUP(L2984,Key!$A$1:$C$73,2,FALSE)</f>
        <v>43.036900000000003</v>
      </c>
      <c r="N2984">
        <f>VLOOKUP(L2984,Key!$A$1:$C$73,3,FALSE)</f>
        <v>-87.89667</v>
      </c>
      <c r="O2984">
        <v>33</v>
      </c>
      <c r="P2984">
        <v>3</v>
      </c>
      <c r="Q2984">
        <v>5</v>
      </c>
      <c r="R2984">
        <v>4.7</v>
      </c>
      <c r="S2984">
        <v>198</v>
      </c>
      <c r="T2984">
        <f t="shared" si="414"/>
        <v>-1</v>
      </c>
      <c r="U2984" s="1">
        <v>42848</v>
      </c>
      <c r="V2984" s="13">
        <f t="shared" si="415"/>
        <v>42826</v>
      </c>
      <c r="W2984" s="14">
        <f t="shared" si="416"/>
        <v>42848</v>
      </c>
      <c r="X2984" s="1" t="str">
        <f t="shared" si="417"/>
        <v>Sunday</v>
      </c>
      <c r="Y2984" s="2">
        <v>0.6858912037037036</v>
      </c>
      <c r="Z2984" s="2">
        <f t="shared" si="418"/>
        <v>0.66666666666666663</v>
      </c>
      <c r="AA2984">
        <f>1</f>
        <v>1</v>
      </c>
      <c r="AB2984" s="1">
        <v>42848</v>
      </c>
      <c r="AC2984" s="13">
        <f t="shared" si="419"/>
        <v>42826</v>
      </c>
      <c r="AD2984" s="14">
        <f t="shared" si="420"/>
        <v>42848</v>
      </c>
      <c r="AE2984" s="1" t="str">
        <f t="shared" si="421"/>
        <v>Sunday</v>
      </c>
      <c r="AF2984" s="2">
        <v>0.70888888888888879</v>
      </c>
      <c r="AG2984" s="2">
        <f t="shared" si="422"/>
        <v>0.70833333333333326</v>
      </c>
      <c r="AH2984" t="s">
        <v>25</v>
      </c>
    </row>
    <row r="2985" spans="1:34" x14ac:dyDescent="0.25">
      <c r="A2985">
        <v>1597532</v>
      </c>
      <c r="B2985" t="s">
        <v>54</v>
      </c>
      <c r="E2985">
        <v>53209</v>
      </c>
      <c r="F2985" t="s">
        <v>20</v>
      </c>
      <c r="G2985" t="s">
        <v>55</v>
      </c>
      <c r="H2985">
        <v>11099</v>
      </c>
      <c r="I2985" t="s">
        <v>86</v>
      </c>
      <c r="J2985">
        <f>VLOOKUP(I2985,Key!$A$1:$C$73,2,FALSE)</f>
        <v>43.052549999999997</v>
      </c>
      <c r="K2985">
        <f>VLOOKUP(I2985,Key!$A$1:$C$73,3,FALSE)</f>
        <v>-87.909329999999997</v>
      </c>
      <c r="L2985" t="s">
        <v>74</v>
      </c>
      <c r="M2985">
        <f>VLOOKUP(L2985,Key!$A$1:$C$73,2,FALSE)</f>
        <v>43.05536</v>
      </c>
      <c r="N2985">
        <f>VLOOKUP(L2985,Key!$A$1:$C$73,3,FALSE)</f>
        <v>-87.90504</v>
      </c>
      <c r="O2985">
        <v>3</v>
      </c>
      <c r="P2985">
        <v>0</v>
      </c>
      <c r="Q2985">
        <v>0.5</v>
      </c>
      <c r="R2985">
        <v>0.4</v>
      </c>
      <c r="S2985">
        <v>18</v>
      </c>
      <c r="T2985">
        <f t="shared" si="414"/>
        <v>-1</v>
      </c>
      <c r="U2985" s="1">
        <v>42848</v>
      </c>
      <c r="V2985" s="13">
        <f t="shared" si="415"/>
        <v>42826</v>
      </c>
      <c r="W2985" s="14">
        <f t="shared" si="416"/>
        <v>42848</v>
      </c>
      <c r="X2985" s="1" t="str">
        <f t="shared" si="417"/>
        <v>Sunday</v>
      </c>
      <c r="Y2985" s="2">
        <v>0.83149305555555564</v>
      </c>
      <c r="Z2985" s="2">
        <f t="shared" si="418"/>
        <v>0.83333333333333326</v>
      </c>
      <c r="AA2985">
        <f>1</f>
        <v>1</v>
      </c>
      <c r="AB2985" s="1">
        <v>42848</v>
      </c>
      <c r="AC2985" s="13">
        <f t="shared" si="419"/>
        <v>42826</v>
      </c>
      <c r="AD2985" s="14">
        <f t="shared" si="420"/>
        <v>42848</v>
      </c>
      <c r="AE2985" s="1" t="str">
        <f t="shared" si="421"/>
        <v>Sunday</v>
      </c>
      <c r="AF2985" s="2">
        <v>0.83377314814814818</v>
      </c>
      <c r="AG2985" s="2">
        <f t="shared" si="422"/>
        <v>0.83333333333333326</v>
      </c>
      <c r="AH2985" t="s">
        <v>23</v>
      </c>
    </row>
    <row r="2986" spans="1:34" x14ac:dyDescent="0.25">
      <c r="A2986">
        <v>1591935</v>
      </c>
      <c r="B2986" t="s">
        <v>54</v>
      </c>
      <c r="E2986">
        <v>53217</v>
      </c>
      <c r="F2986" t="s">
        <v>20</v>
      </c>
      <c r="G2986" t="s">
        <v>55</v>
      </c>
      <c r="H2986">
        <v>190</v>
      </c>
      <c r="I2986" t="s">
        <v>39</v>
      </c>
      <c r="J2986">
        <f>VLOOKUP(I2986,Key!$A$1:$C$73,2,FALSE)</f>
        <v>43.031480000000002</v>
      </c>
      <c r="K2986">
        <f>VLOOKUP(I2986,Key!$A$1:$C$73,3,FALSE)</f>
        <v>-87.908169999999998</v>
      </c>
      <c r="L2986" t="s">
        <v>44</v>
      </c>
      <c r="M2986">
        <f>VLOOKUP(L2986,Key!$A$1:$C$73,2,FALSE)</f>
        <v>43.03886</v>
      </c>
      <c r="N2986">
        <f>VLOOKUP(L2986,Key!$A$1:$C$73,3,FALSE)</f>
        <v>-87.902720000000002</v>
      </c>
      <c r="O2986">
        <v>9</v>
      </c>
      <c r="P2986">
        <v>3</v>
      </c>
      <c r="Q2986">
        <v>1.4</v>
      </c>
      <c r="R2986">
        <v>1.3</v>
      </c>
      <c r="S2986">
        <v>54</v>
      </c>
      <c r="T2986">
        <f t="shared" si="414"/>
        <v>-1</v>
      </c>
      <c r="U2986" s="1">
        <v>42849</v>
      </c>
      <c r="V2986" s="13">
        <f t="shared" si="415"/>
        <v>42826</v>
      </c>
      <c r="W2986" s="14">
        <f t="shared" si="416"/>
        <v>42849</v>
      </c>
      <c r="X2986" s="1" t="str">
        <f t="shared" si="417"/>
        <v>Monday</v>
      </c>
      <c r="Y2986" s="2">
        <v>0.37081018518518521</v>
      </c>
      <c r="Z2986" s="2">
        <f t="shared" si="418"/>
        <v>0.375</v>
      </c>
      <c r="AA2986">
        <f>1</f>
        <v>1</v>
      </c>
      <c r="AB2986" s="1">
        <v>42849</v>
      </c>
      <c r="AC2986" s="13">
        <f t="shared" si="419"/>
        <v>42826</v>
      </c>
      <c r="AD2986" s="14">
        <f t="shared" si="420"/>
        <v>42849</v>
      </c>
      <c r="AE2986" s="1" t="str">
        <f t="shared" si="421"/>
        <v>Monday</v>
      </c>
      <c r="AF2986" s="2">
        <v>0.37706018518518519</v>
      </c>
      <c r="AG2986" s="2">
        <f t="shared" si="422"/>
        <v>0.375</v>
      </c>
      <c r="AH2986" t="s">
        <v>23</v>
      </c>
    </row>
    <row r="2987" spans="1:34" x14ac:dyDescent="0.25">
      <c r="A2987">
        <v>1546398</v>
      </c>
      <c r="B2987" t="s">
        <v>54</v>
      </c>
      <c r="E2987">
        <v>53206</v>
      </c>
      <c r="F2987" t="s">
        <v>20</v>
      </c>
      <c r="G2987" t="s">
        <v>55</v>
      </c>
      <c r="H2987">
        <v>5514</v>
      </c>
      <c r="I2987" t="s">
        <v>61</v>
      </c>
      <c r="J2987">
        <f>VLOOKUP(I2987,Key!$A$1:$C$73,2,FALSE)</f>
        <v>43.060786</v>
      </c>
      <c r="K2987">
        <f>VLOOKUP(I2987,Key!$A$1:$C$73,3,FALSE)</f>
        <v>-87.883825999999999</v>
      </c>
      <c r="L2987" t="s">
        <v>57</v>
      </c>
      <c r="M2987">
        <f>VLOOKUP(L2987,Key!$A$1:$C$73,2,FALSE)</f>
        <v>43.03913</v>
      </c>
      <c r="N2987">
        <f>VLOOKUP(L2987,Key!$A$1:$C$73,3,FALSE)</f>
        <v>-87.916150000000002</v>
      </c>
      <c r="O2987">
        <v>68</v>
      </c>
      <c r="P2987">
        <v>9</v>
      </c>
      <c r="Q2987">
        <v>10.199999999999999</v>
      </c>
      <c r="R2987">
        <v>9.6999999999999993</v>
      </c>
      <c r="S2987">
        <v>408</v>
      </c>
      <c r="T2987">
        <f t="shared" si="414"/>
        <v>-1</v>
      </c>
      <c r="U2987" s="1">
        <v>42849</v>
      </c>
      <c r="V2987" s="13">
        <f t="shared" si="415"/>
        <v>42826</v>
      </c>
      <c r="W2987" s="14">
        <f t="shared" si="416"/>
        <v>42849</v>
      </c>
      <c r="X2987" s="1" t="str">
        <f t="shared" si="417"/>
        <v>Monday</v>
      </c>
      <c r="Y2987" s="2">
        <v>0.40077546296296296</v>
      </c>
      <c r="Z2987" s="2">
        <f t="shared" si="418"/>
        <v>0.41666666666666663</v>
      </c>
      <c r="AA2987">
        <f>1</f>
        <v>1</v>
      </c>
      <c r="AB2987" s="1">
        <v>42849</v>
      </c>
      <c r="AC2987" s="13">
        <f t="shared" si="419"/>
        <v>42826</v>
      </c>
      <c r="AD2987" s="14">
        <f t="shared" si="420"/>
        <v>42849</v>
      </c>
      <c r="AE2987" s="1" t="str">
        <f t="shared" si="421"/>
        <v>Monday</v>
      </c>
      <c r="AF2987" s="2">
        <v>0.44796296296296295</v>
      </c>
      <c r="AG2987" s="2">
        <f t="shared" si="422"/>
        <v>0.45833333333333331</v>
      </c>
      <c r="AH2987" t="s">
        <v>23</v>
      </c>
    </row>
    <row r="2988" spans="1:34" x14ac:dyDescent="0.25">
      <c r="A2988">
        <v>1590153</v>
      </c>
      <c r="B2988" t="s">
        <v>54</v>
      </c>
      <c r="E2988">
        <v>53211</v>
      </c>
      <c r="F2988" t="s">
        <v>20</v>
      </c>
      <c r="G2988" t="s">
        <v>55</v>
      </c>
      <c r="H2988">
        <v>5548</v>
      </c>
      <c r="I2988" t="s">
        <v>61</v>
      </c>
      <c r="J2988">
        <f>VLOOKUP(I2988,Key!$A$1:$C$73,2,FALSE)</f>
        <v>43.060786</v>
      </c>
      <c r="K2988">
        <f>VLOOKUP(I2988,Key!$A$1:$C$73,3,FALSE)</f>
        <v>-87.883825999999999</v>
      </c>
      <c r="L2988" t="s">
        <v>65</v>
      </c>
      <c r="M2988">
        <f>VLOOKUP(L2988,Key!$A$1:$C$73,2,FALSE)</f>
        <v>43.077359999999999</v>
      </c>
      <c r="N2988">
        <f>VLOOKUP(L2988,Key!$A$1:$C$73,3,FALSE)</f>
        <v>-87.880769999999998</v>
      </c>
      <c r="O2988">
        <v>24</v>
      </c>
      <c r="P2988">
        <v>3</v>
      </c>
      <c r="Q2988">
        <v>3.6</v>
      </c>
      <c r="R2988">
        <v>3.4</v>
      </c>
      <c r="S2988">
        <v>144</v>
      </c>
      <c r="T2988">
        <f t="shared" si="414"/>
        <v>-1</v>
      </c>
      <c r="U2988" s="1">
        <v>42849</v>
      </c>
      <c r="V2988" s="13">
        <f t="shared" si="415"/>
        <v>42826</v>
      </c>
      <c r="W2988" s="14">
        <f t="shared" si="416"/>
        <v>42849</v>
      </c>
      <c r="X2988" s="1" t="str">
        <f t="shared" si="417"/>
        <v>Monday</v>
      </c>
      <c r="Y2988" s="2">
        <v>0.40453703703703708</v>
      </c>
      <c r="Z2988" s="2">
        <f t="shared" si="418"/>
        <v>0.41666666666666663</v>
      </c>
      <c r="AA2988">
        <f>1</f>
        <v>1</v>
      </c>
      <c r="AB2988" s="1">
        <v>42849</v>
      </c>
      <c r="AC2988" s="13">
        <f t="shared" si="419"/>
        <v>42826</v>
      </c>
      <c r="AD2988" s="14">
        <f t="shared" si="420"/>
        <v>42849</v>
      </c>
      <c r="AE2988" s="1" t="str">
        <f t="shared" si="421"/>
        <v>Monday</v>
      </c>
      <c r="AF2988" s="2">
        <v>0.42089120370370375</v>
      </c>
      <c r="AG2988" s="2">
        <f t="shared" si="422"/>
        <v>0.41666666666666663</v>
      </c>
      <c r="AH2988" t="s">
        <v>23</v>
      </c>
    </row>
    <row r="2989" spans="1:34" x14ac:dyDescent="0.25">
      <c r="A2989">
        <v>1453872</v>
      </c>
      <c r="B2989" t="s">
        <v>54</v>
      </c>
      <c r="E2989">
        <v>41420</v>
      </c>
      <c r="F2989" t="s">
        <v>20</v>
      </c>
      <c r="G2989" t="s">
        <v>55</v>
      </c>
      <c r="H2989">
        <v>152</v>
      </c>
      <c r="I2989" t="s">
        <v>74</v>
      </c>
      <c r="J2989">
        <f>VLOOKUP(I2989,Key!$A$1:$C$73,2,FALSE)</f>
        <v>43.05536</v>
      </c>
      <c r="K2989">
        <f>VLOOKUP(I2989,Key!$A$1:$C$73,3,FALSE)</f>
        <v>-87.90504</v>
      </c>
      <c r="L2989" t="s">
        <v>62</v>
      </c>
      <c r="M2989">
        <f>VLOOKUP(L2989,Key!$A$1:$C$73,2,FALSE)</f>
        <v>43.052460000000004</v>
      </c>
      <c r="N2989">
        <f>VLOOKUP(L2989,Key!$A$1:$C$73,3,FALSE)</f>
        <v>-87.891000000000005</v>
      </c>
      <c r="O2989">
        <v>9</v>
      </c>
      <c r="P2989">
        <v>3</v>
      </c>
      <c r="Q2989">
        <v>1.4</v>
      </c>
      <c r="R2989">
        <v>1.3</v>
      </c>
      <c r="S2989">
        <v>54</v>
      </c>
      <c r="T2989">
        <f t="shared" si="414"/>
        <v>-1</v>
      </c>
      <c r="U2989" s="1">
        <v>42849</v>
      </c>
      <c r="V2989" s="13">
        <f t="shared" si="415"/>
        <v>42826</v>
      </c>
      <c r="W2989" s="14">
        <f t="shared" si="416"/>
        <v>42849</v>
      </c>
      <c r="X2989" s="1" t="str">
        <f t="shared" si="417"/>
        <v>Monday</v>
      </c>
      <c r="Y2989" s="2">
        <v>0.5412731481481482</v>
      </c>
      <c r="Z2989" s="2">
        <f t="shared" si="418"/>
        <v>0.54166666666666663</v>
      </c>
      <c r="AA2989">
        <f>1</f>
        <v>1</v>
      </c>
      <c r="AB2989" s="1">
        <v>42849</v>
      </c>
      <c r="AC2989" s="13">
        <f t="shared" si="419"/>
        <v>42826</v>
      </c>
      <c r="AD2989" s="14">
        <f t="shared" si="420"/>
        <v>42849</v>
      </c>
      <c r="AE2989" s="1" t="str">
        <f t="shared" si="421"/>
        <v>Monday</v>
      </c>
      <c r="AF2989" s="2">
        <v>0.54759259259259252</v>
      </c>
      <c r="AG2989" s="2">
        <f t="shared" si="422"/>
        <v>0.54166666666666663</v>
      </c>
      <c r="AH2989" t="s">
        <v>23</v>
      </c>
    </row>
    <row r="2990" spans="1:34" x14ac:dyDescent="0.25">
      <c r="A2990">
        <v>1598293</v>
      </c>
      <c r="B2990" t="s">
        <v>54</v>
      </c>
      <c r="E2990">
        <v>53221</v>
      </c>
      <c r="F2990" t="s">
        <v>20</v>
      </c>
      <c r="G2990" t="s">
        <v>55</v>
      </c>
      <c r="H2990">
        <v>250</v>
      </c>
      <c r="I2990" t="s">
        <v>65</v>
      </c>
      <c r="J2990">
        <f>VLOOKUP(I2990,Key!$A$1:$C$73,2,FALSE)</f>
        <v>43.077359999999999</v>
      </c>
      <c r="K2990">
        <f>VLOOKUP(I2990,Key!$A$1:$C$73,3,FALSE)</f>
        <v>-87.880769999999998</v>
      </c>
      <c r="L2990" t="s">
        <v>65</v>
      </c>
      <c r="M2990">
        <f>VLOOKUP(L2990,Key!$A$1:$C$73,2,FALSE)</f>
        <v>43.077359999999999</v>
      </c>
      <c r="N2990">
        <f>VLOOKUP(L2990,Key!$A$1:$C$73,3,FALSE)</f>
        <v>-87.880769999999998</v>
      </c>
      <c r="O2990">
        <v>80</v>
      </c>
      <c r="P2990">
        <v>9</v>
      </c>
      <c r="Q2990">
        <v>12</v>
      </c>
      <c r="R2990">
        <v>11.4</v>
      </c>
      <c r="S2990">
        <v>480</v>
      </c>
      <c r="T2990">
        <f t="shared" si="414"/>
        <v>-1</v>
      </c>
      <c r="U2990" s="1">
        <v>42849</v>
      </c>
      <c r="V2990" s="13">
        <f t="shared" si="415"/>
        <v>42826</v>
      </c>
      <c r="W2990" s="14">
        <f t="shared" si="416"/>
        <v>42849</v>
      </c>
      <c r="X2990" s="1" t="str">
        <f t="shared" si="417"/>
        <v>Monday</v>
      </c>
      <c r="Y2990" s="2">
        <v>0.63339120370370372</v>
      </c>
      <c r="Z2990" s="2">
        <f t="shared" si="418"/>
        <v>0.625</v>
      </c>
      <c r="AA2990">
        <f>1</f>
        <v>1</v>
      </c>
      <c r="AB2990" s="1">
        <v>42849</v>
      </c>
      <c r="AC2990" s="13">
        <f t="shared" si="419"/>
        <v>42826</v>
      </c>
      <c r="AD2990" s="14">
        <f t="shared" si="420"/>
        <v>42849</v>
      </c>
      <c r="AE2990" s="1" t="str">
        <f t="shared" si="421"/>
        <v>Monday</v>
      </c>
      <c r="AF2990" s="2">
        <v>0.68952546296296291</v>
      </c>
      <c r="AG2990" s="2">
        <f t="shared" si="422"/>
        <v>0.70833333333333326</v>
      </c>
      <c r="AH2990" t="s">
        <v>25</v>
      </c>
    </row>
    <row r="2991" spans="1:34" x14ac:dyDescent="0.25">
      <c r="A2991">
        <v>1335240</v>
      </c>
      <c r="B2991" t="s">
        <v>54</v>
      </c>
      <c r="E2991">
        <v>53202</v>
      </c>
      <c r="F2991" t="s">
        <v>20</v>
      </c>
      <c r="G2991" t="s">
        <v>55</v>
      </c>
      <c r="H2991">
        <v>5432</v>
      </c>
      <c r="I2991" t="s">
        <v>53</v>
      </c>
      <c r="J2991">
        <f>VLOOKUP(I2991,Key!$A$1:$C$73,2,FALSE)</f>
        <v>43.04824</v>
      </c>
      <c r="K2991">
        <f>VLOOKUP(I2991,Key!$A$1:$C$73,3,FALSE)</f>
        <v>-87.904970000000006</v>
      </c>
      <c r="L2991" t="s">
        <v>53</v>
      </c>
      <c r="M2991">
        <f>VLOOKUP(L2991,Key!$A$1:$C$73,2,FALSE)</f>
        <v>43.04824</v>
      </c>
      <c r="N2991">
        <f>VLOOKUP(L2991,Key!$A$1:$C$73,3,FALSE)</f>
        <v>-87.904970000000006</v>
      </c>
      <c r="O2991">
        <v>14</v>
      </c>
      <c r="P2991">
        <v>3</v>
      </c>
      <c r="Q2991">
        <v>2.1</v>
      </c>
      <c r="R2991">
        <v>2</v>
      </c>
      <c r="S2991">
        <v>84</v>
      </c>
      <c r="T2991">
        <f t="shared" si="414"/>
        <v>-1</v>
      </c>
      <c r="U2991" s="1">
        <v>42849</v>
      </c>
      <c r="V2991" s="13">
        <f t="shared" si="415"/>
        <v>42826</v>
      </c>
      <c r="W2991" s="14">
        <f t="shared" si="416"/>
        <v>42849</v>
      </c>
      <c r="X2991" s="1" t="str">
        <f t="shared" si="417"/>
        <v>Monday</v>
      </c>
      <c r="Y2991" s="2">
        <v>0.72917824074074078</v>
      </c>
      <c r="Z2991" s="2">
        <f t="shared" si="418"/>
        <v>0.75</v>
      </c>
      <c r="AA2991">
        <f>1</f>
        <v>1</v>
      </c>
      <c r="AB2991" s="1">
        <v>42849</v>
      </c>
      <c r="AC2991" s="13">
        <f t="shared" si="419"/>
        <v>42826</v>
      </c>
      <c r="AD2991" s="14">
        <f t="shared" si="420"/>
        <v>42849</v>
      </c>
      <c r="AE2991" s="1" t="str">
        <f t="shared" si="421"/>
        <v>Monday</v>
      </c>
      <c r="AF2991" s="2">
        <v>0.73936342592592597</v>
      </c>
      <c r="AG2991" s="2">
        <f t="shared" si="422"/>
        <v>0.75</v>
      </c>
      <c r="AH2991" t="s">
        <v>25</v>
      </c>
    </row>
    <row r="2992" spans="1:34" x14ac:dyDescent="0.25">
      <c r="A2992">
        <v>1598475</v>
      </c>
      <c r="B2992" t="s">
        <v>54</v>
      </c>
      <c r="E2992">
        <v>53213</v>
      </c>
      <c r="F2992" t="s">
        <v>20</v>
      </c>
      <c r="G2992" t="s">
        <v>55</v>
      </c>
      <c r="H2992">
        <v>5499</v>
      </c>
      <c r="I2992" t="s">
        <v>72</v>
      </c>
      <c r="J2992">
        <f>VLOOKUP(I2992,Key!$A$1:$C$73,2,FALSE)</f>
        <v>43.060839999999999</v>
      </c>
      <c r="K2992">
        <f>VLOOKUP(I2992,Key!$A$1:$C$73,3,FALSE)</f>
        <v>-88.001940000000005</v>
      </c>
      <c r="L2992" t="s">
        <v>72</v>
      </c>
      <c r="M2992">
        <f>VLOOKUP(L2992,Key!$A$1:$C$73,2,FALSE)</f>
        <v>43.060839999999999</v>
      </c>
      <c r="N2992">
        <f>VLOOKUP(L2992,Key!$A$1:$C$73,3,FALSE)</f>
        <v>-88.001940000000005</v>
      </c>
      <c r="O2992">
        <v>73</v>
      </c>
      <c r="P2992">
        <v>9</v>
      </c>
      <c r="Q2992">
        <v>11</v>
      </c>
      <c r="R2992">
        <v>10.4</v>
      </c>
      <c r="S2992">
        <v>438</v>
      </c>
      <c r="T2992">
        <f t="shared" si="414"/>
        <v>-1</v>
      </c>
      <c r="U2992" s="1">
        <v>42849</v>
      </c>
      <c r="V2992" s="13">
        <f t="shared" si="415"/>
        <v>42826</v>
      </c>
      <c r="W2992" s="14">
        <f t="shared" si="416"/>
        <v>42849</v>
      </c>
      <c r="X2992" s="1" t="str">
        <f t="shared" si="417"/>
        <v>Monday</v>
      </c>
      <c r="Y2992" s="2">
        <v>0.72922453703703705</v>
      </c>
      <c r="Z2992" s="2">
        <f t="shared" si="418"/>
        <v>0.75</v>
      </c>
      <c r="AA2992">
        <f>1</f>
        <v>1</v>
      </c>
      <c r="AB2992" s="1">
        <v>42849</v>
      </c>
      <c r="AC2992" s="13">
        <f t="shared" si="419"/>
        <v>42826</v>
      </c>
      <c r="AD2992" s="14">
        <f t="shared" si="420"/>
        <v>42849</v>
      </c>
      <c r="AE2992" s="1" t="str">
        <f t="shared" si="421"/>
        <v>Monday</v>
      </c>
      <c r="AF2992" s="2">
        <v>0.78049768518518514</v>
      </c>
      <c r="AG2992" s="2">
        <f t="shared" si="422"/>
        <v>0.79166666666666663</v>
      </c>
      <c r="AH2992" t="s">
        <v>25</v>
      </c>
    </row>
    <row r="2993" spans="1:34" x14ac:dyDescent="0.25">
      <c r="A2993">
        <v>1602987</v>
      </c>
      <c r="B2993" t="s">
        <v>54</v>
      </c>
      <c r="E2993">
        <v>44023</v>
      </c>
      <c r="F2993" t="s">
        <v>20</v>
      </c>
      <c r="G2993" t="s">
        <v>55</v>
      </c>
      <c r="H2993">
        <v>231</v>
      </c>
      <c r="I2993" t="s">
        <v>56</v>
      </c>
      <c r="J2993">
        <f>VLOOKUP(I2993,Key!$A$1:$C$73,2,FALSE)</f>
        <v>43.004728999999998</v>
      </c>
      <c r="K2993">
        <f>VLOOKUP(I2993,Key!$A$1:$C$73,3,FALSE)</f>
        <v>-87.905463999999995</v>
      </c>
      <c r="L2993" t="s">
        <v>28</v>
      </c>
      <c r="M2993">
        <f>VLOOKUP(L2993,Key!$A$1:$C$73,2,FALSE)</f>
        <v>43.038580000000003</v>
      </c>
      <c r="N2993">
        <f>VLOOKUP(L2993,Key!$A$1:$C$73,3,FALSE)</f>
        <v>-87.90934</v>
      </c>
      <c r="O2993">
        <v>22</v>
      </c>
      <c r="P2993">
        <v>3</v>
      </c>
      <c r="Q2993">
        <v>3.3</v>
      </c>
      <c r="R2993">
        <v>3.1</v>
      </c>
      <c r="S2993">
        <v>132</v>
      </c>
      <c r="T2993">
        <f t="shared" si="414"/>
        <v>-1</v>
      </c>
      <c r="U2993" s="1">
        <v>42854</v>
      </c>
      <c r="V2993" s="13">
        <f t="shared" si="415"/>
        <v>42826</v>
      </c>
      <c r="W2993" s="14">
        <f t="shared" si="416"/>
        <v>42854</v>
      </c>
      <c r="X2993" s="1" t="str">
        <f t="shared" si="417"/>
        <v>Saturday</v>
      </c>
      <c r="Y2993" s="2">
        <v>0.56663194444444442</v>
      </c>
      <c r="Z2993" s="2">
        <f t="shared" si="418"/>
        <v>0.58333333333333326</v>
      </c>
      <c r="AA2993">
        <f>1</f>
        <v>1</v>
      </c>
      <c r="AB2993" s="1">
        <v>42854</v>
      </c>
      <c r="AC2993" s="13">
        <f t="shared" si="419"/>
        <v>42826</v>
      </c>
      <c r="AD2993" s="14">
        <f t="shared" si="420"/>
        <v>42854</v>
      </c>
      <c r="AE2993" s="1" t="str">
        <f t="shared" si="421"/>
        <v>Saturday</v>
      </c>
      <c r="AF2993" s="2">
        <v>0.58166666666666667</v>
      </c>
      <c r="AG2993" s="2">
        <f t="shared" si="422"/>
        <v>0.58333333333333326</v>
      </c>
      <c r="AH2993" t="s">
        <v>23</v>
      </c>
    </row>
    <row r="2994" spans="1:34" x14ac:dyDescent="0.25">
      <c r="A2994">
        <v>1567344</v>
      </c>
      <c r="B2994" t="s">
        <v>54</v>
      </c>
      <c r="E2994">
        <v>53211</v>
      </c>
      <c r="F2994" t="s">
        <v>20</v>
      </c>
      <c r="G2994" t="s">
        <v>55</v>
      </c>
      <c r="H2994">
        <v>5487</v>
      </c>
      <c r="I2994" t="s">
        <v>87</v>
      </c>
      <c r="J2994">
        <f>VLOOKUP(I2994,Key!$A$1:$C$73,2,FALSE)</f>
        <v>43.063749000000001</v>
      </c>
      <c r="K2994">
        <f>VLOOKUP(I2994,Key!$A$1:$C$73,3,FALSE)</f>
        <v>-87.887962999999999</v>
      </c>
      <c r="L2994" t="s">
        <v>87</v>
      </c>
      <c r="M2994">
        <f>VLOOKUP(L2994,Key!$A$1:$C$73,2,FALSE)</f>
        <v>43.063749000000001</v>
      </c>
      <c r="N2994">
        <f>VLOOKUP(L2994,Key!$A$1:$C$73,3,FALSE)</f>
        <v>-87.887962999999999</v>
      </c>
      <c r="O2994">
        <v>31</v>
      </c>
      <c r="P2994">
        <v>3</v>
      </c>
      <c r="Q2994">
        <v>4.7</v>
      </c>
      <c r="R2994">
        <v>4.4000000000000004</v>
      </c>
      <c r="S2994">
        <v>186</v>
      </c>
      <c r="T2994">
        <f t="shared" si="414"/>
        <v>-1</v>
      </c>
      <c r="U2994" s="1">
        <v>42854</v>
      </c>
      <c r="V2994" s="13">
        <f t="shared" si="415"/>
        <v>42826</v>
      </c>
      <c r="W2994" s="14">
        <f t="shared" si="416"/>
        <v>42854</v>
      </c>
      <c r="X2994" s="1" t="str">
        <f t="shared" si="417"/>
        <v>Saturday</v>
      </c>
      <c r="Y2994" s="2">
        <v>0.5761574074074074</v>
      </c>
      <c r="Z2994" s="2">
        <f t="shared" si="418"/>
        <v>0.58333333333333326</v>
      </c>
      <c r="AA2994">
        <f>1</f>
        <v>1</v>
      </c>
      <c r="AB2994" s="1">
        <v>42854</v>
      </c>
      <c r="AC2994" s="13">
        <f t="shared" si="419"/>
        <v>42826</v>
      </c>
      <c r="AD2994" s="14">
        <f t="shared" si="420"/>
        <v>42854</v>
      </c>
      <c r="AE2994" s="1" t="str">
        <f t="shared" si="421"/>
        <v>Saturday</v>
      </c>
      <c r="AF2994" s="2">
        <v>0.59744212962962961</v>
      </c>
      <c r="AG2994" s="2">
        <f t="shared" si="422"/>
        <v>0.58333333333333326</v>
      </c>
      <c r="AH2994" t="s">
        <v>25</v>
      </c>
    </row>
    <row r="2995" spans="1:34" x14ac:dyDescent="0.25">
      <c r="A2995">
        <v>1603719</v>
      </c>
      <c r="B2995" t="s">
        <v>54</v>
      </c>
      <c r="E2995">
        <v>53189</v>
      </c>
      <c r="F2995" t="s">
        <v>20</v>
      </c>
      <c r="G2995" t="s">
        <v>55</v>
      </c>
      <c r="H2995">
        <v>5531</v>
      </c>
      <c r="I2995" t="s">
        <v>66</v>
      </c>
      <c r="J2995">
        <f>VLOOKUP(I2995,Key!$A$1:$C$73,2,FALSE)</f>
        <v>43.078530000000001</v>
      </c>
      <c r="K2995">
        <f>VLOOKUP(I2995,Key!$A$1:$C$73,3,FALSE)</f>
        <v>-87.882620000000003</v>
      </c>
      <c r="L2995" t="s">
        <v>61</v>
      </c>
      <c r="M2995">
        <f>VLOOKUP(L2995,Key!$A$1:$C$73,2,FALSE)</f>
        <v>43.060786</v>
      </c>
      <c r="N2995">
        <f>VLOOKUP(L2995,Key!$A$1:$C$73,3,FALSE)</f>
        <v>-87.883825999999999</v>
      </c>
      <c r="O2995">
        <v>17</v>
      </c>
      <c r="P2995">
        <v>3</v>
      </c>
      <c r="Q2995">
        <v>2.6</v>
      </c>
      <c r="R2995">
        <v>2.4</v>
      </c>
      <c r="S2995">
        <v>102</v>
      </c>
      <c r="T2995">
        <f t="shared" si="414"/>
        <v>-1</v>
      </c>
      <c r="U2995" s="1">
        <v>42854</v>
      </c>
      <c r="V2995" s="13">
        <f t="shared" si="415"/>
        <v>42826</v>
      </c>
      <c r="W2995" s="14">
        <f t="shared" si="416"/>
        <v>42854</v>
      </c>
      <c r="X2995" s="1" t="str">
        <f t="shared" si="417"/>
        <v>Saturday</v>
      </c>
      <c r="Y2995" s="2">
        <v>0.66526620370370371</v>
      </c>
      <c r="Z2995" s="2">
        <f t="shared" si="418"/>
        <v>0.66666666666666663</v>
      </c>
      <c r="AA2995">
        <f>1</f>
        <v>1</v>
      </c>
      <c r="AB2995" s="1">
        <v>42854</v>
      </c>
      <c r="AC2995" s="13">
        <f t="shared" si="419"/>
        <v>42826</v>
      </c>
      <c r="AD2995" s="14">
        <f t="shared" si="420"/>
        <v>42854</v>
      </c>
      <c r="AE2995" s="1" t="str">
        <f t="shared" si="421"/>
        <v>Saturday</v>
      </c>
      <c r="AF2995" s="2">
        <v>0.67703703703703699</v>
      </c>
      <c r="AG2995" s="2">
        <f t="shared" si="422"/>
        <v>0.66666666666666663</v>
      </c>
      <c r="AH2995" t="s">
        <v>23</v>
      </c>
    </row>
    <row r="2996" spans="1:34" x14ac:dyDescent="0.25">
      <c r="A2996">
        <v>1556816</v>
      </c>
      <c r="B2996" t="s">
        <v>54</v>
      </c>
      <c r="E2996">
        <v>53221</v>
      </c>
      <c r="F2996" t="s">
        <v>20</v>
      </c>
      <c r="G2996" t="s">
        <v>55</v>
      </c>
      <c r="H2996">
        <v>5419</v>
      </c>
      <c r="I2996" t="s">
        <v>74</v>
      </c>
      <c r="J2996">
        <f>VLOOKUP(I2996,Key!$A$1:$C$73,2,FALSE)</f>
        <v>43.05536</v>
      </c>
      <c r="K2996">
        <f>VLOOKUP(I2996,Key!$A$1:$C$73,3,FALSE)</f>
        <v>-87.90504</v>
      </c>
      <c r="L2996" t="s">
        <v>67</v>
      </c>
      <c r="M2996">
        <f>VLOOKUP(L2996,Key!$A$1:$C$73,2,FALSE)</f>
        <v>43.05847</v>
      </c>
      <c r="N2996">
        <f>VLOOKUP(L2996,Key!$A$1:$C$73,3,FALSE)</f>
        <v>-87.898079999999993</v>
      </c>
      <c r="O2996">
        <v>4</v>
      </c>
      <c r="P2996">
        <v>0</v>
      </c>
      <c r="Q2996">
        <v>0.6</v>
      </c>
      <c r="R2996">
        <v>0.6</v>
      </c>
      <c r="S2996">
        <v>24</v>
      </c>
      <c r="T2996">
        <f t="shared" si="414"/>
        <v>-1</v>
      </c>
      <c r="U2996" s="1">
        <v>42855</v>
      </c>
      <c r="V2996" s="13">
        <f t="shared" si="415"/>
        <v>42826</v>
      </c>
      <c r="W2996" s="14">
        <f t="shared" si="416"/>
        <v>42855</v>
      </c>
      <c r="X2996" s="1" t="str">
        <f t="shared" si="417"/>
        <v>Sunday</v>
      </c>
      <c r="Y2996" s="2">
        <v>0.33015046296296297</v>
      </c>
      <c r="Z2996" s="2">
        <f t="shared" si="418"/>
        <v>0.33333333333333331</v>
      </c>
      <c r="AA2996">
        <f>1</f>
        <v>1</v>
      </c>
      <c r="AB2996" s="1">
        <v>42855</v>
      </c>
      <c r="AC2996" s="13">
        <f t="shared" si="419"/>
        <v>42826</v>
      </c>
      <c r="AD2996" s="14">
        <f t="shared" si="420"/>
        <v>42855</v>
      </c>
      <c r="AE2996" s="1" t="str">
        <f t="shared" si="421"/>
        <v>Sunday</v>
      </c>
      <c r="AF2996" s="2">
        <v>0.33315972222222223</v>
      </c>
      <c r="AG2996" s="2">
        <f t="shared" si="422"/>
        <v>0.33333333333333331</v>
      </c>
      <c r="AH2996" t="s">
        <v>23</v>
      </c>
    </row>
    <row r="2997" spans="1:34" x14ac:dyDescent="0.25">
      <c r="A2997">
        <v>1582420</v>
      </c>
      <c r="B2997" t="s">
        <v>54</v>
      </c>
      <c r="E2997">
        <v>60060</v>
      </c>
      <c r="F2997" t="s">
        <v>20</v>
      </c>
      <c r="G2997" t="s">
        <v>55</v>
      </c>
      <c r="H2997">
        <v>5556</v>
      </c>
      <c r="I2997" t="s">
        <v>89</v>
      </c>
      <c r="J2997">
        <f>VLOOKUP(I2997,Key!$A$1:$C$73,2,FALSE)</f>
        <v>43.060155999999999</v>
      </c>
      <c r="K2997">
        <f>VLOOKUP(I2997,Key!$A$1:$C$73,3,FALSE)</f>
        <v>-87.881258000000003</v>
      </c>
      <c r="L2997" t="s">
        <v>84</v>
      </c>
      <c r="M2997">
        <f>VLOOKUP(L2997,Key!$A$1:$C$73,2,FALSE)</f>
        <v>43.040154000000001</v>
      </c>
      <c r="N2997">
        <f>VLOOKUP(L2997,Key!$A$1:$C$73,3,FALSE)</f>
        <v>-87.932113000000001</v>
      </c>
      <c r="O2997">
        <v>38</v>
      </c>
      <c r="P2997">
        <v>6</v>
      </c>
      <c r="Q2997">
        <v>5.7</v>
      </c>
      <c r="R2997">
        <v>5.4</v>
      </c>
      <c r="S2997">
        <v>228</v>
      </c>
      <c r="T2997">
        <f t="shared" si="414"/>
        <v>-1</v>
      </c>
      <c r="U2997" s="1">
        <v>42840</v>
      </c>
      <c r="V2997" s="13">
        <f t="shared" si="415"/>
        <v>42826</v>
      </c>
      <c r="W2997" s="14">
        <f t="shared" si="416"/>
        <v>42840</v>
      </c>
      <c r="X2997" s="1" t="str">
        <f t="shared" si="417"/>
        <v>Saturday</v>
      </c>
      <c r="Y2997" s="2">
        <v>0.75563657407407403</v>
      </c>
      <c r="Z2997" s="2">
        <f t="shared" si="418"/>
        <v>0.75</v>
      </c>
      <c r="AA2997">
        <f>1</f>
        <v>1</v>
      </c>
      <c r="AB2997" s="1">
        <v>42840</v>
      </c>
      <c r="AC2997" s="13">
        <f t="shared" si="419"/>
        <v>42826</v>
      </c>
      <c r="AD2997" s="14">
        <f t="shared" si="420"/>
        <v>42840</v>
      </c>
      <c r="AE2997" s="1" t="str">
        <f t="shared" si="421"/>
        <v>Saturday</v>
      </c>
      <c r="AF2997" s="2">
        <v>0.78208333333333335</v>
      </c>
      <c r="AG2997" s="2">
        <f t="shared" si="422"/>
        <v>0.79166666666666663</v>
      </c>
      <c r="AH2997" t="s">
        <v>23</v>
      </c>
    </row>
    <row r="2998" spans="1:34" x14ac:dyDescent="0.25">
      <c r="A2998">
        <v>1582959</v>
      </c>
      <c r="B2998" t="s">
        <v>54</v>
      </c>
      <c r="E2998">
        <v>53215</v>
      </c>
      <c r="F2998" t="s">
        <v>20</v>
      </c>
      <c r="G2998" t="s">
        <v>55</v>
      </c>
      <c r="H2998">
        <v>108</v>
      </c>
      <c r="I2998" t="s">
        <v>61</v>
      </c>
      <c r="J2998">
        <f>VLOOKUP(I2998,Key!$A$1:$C$73,2,FALSE)</f>
        <v>43.060786</v>
      </c>
      <c r="K2998">
        <f>VLOOKUP(I2998,Key!$A$1:$C$73,3,FALSE)</f>
        <v>-87.883825999999999</v>
      </c>
      <c r="L2998" t="s">
        <v>61</v>
      </c>
      <c r="M2998">
        <f>VLOOKUP(L2998,Key!$A$1:$C$73,2,FALSE)</f>
        <v>43.060786</v>
      </c>
      <c r="N2998">
        <f>VLOOKUP(L2998,Key!$A$1:$C$73,3,FALSE)</f>
        <v>-87.883825999999999</v>
      </c>
      <c r="O2998">
        <v>71</v>
      </c>
      <c r="P2998">
        <v>9</v>
      </c>
      <c r="Q2998">
        <v>10.7</v>
      </c>
      <c r="R2998">
        <v>10.1</v>
      </c>
      <c r="S2998">
        <v>426</v>
      </c>
      <c r="T2998">
        <f t="shared" si="414"/>
        <v>-1</v>
      </c>
      <c r="U2998" s="1">
        <v>42840</v>
      </c>
      <c r="V2998" s="13">
        <f t="shared" si="415"/>
        <v>42826</v>
      </c>
      <c r="W2998" s="14">
        <f t="shared" si="416"/>
        <v>42840</v>
      </c>
      <c r="X2998" s="1" t="str">
        <f t="shared" si="417"/>
        <v>Saturday</v>
      </c>
      <c r="Y2998" s="2">
        <v>0.76151620370370365</v>
      </c>
      <c r="Z2998" s="2">
        <f t="shared" si="418"/>
        <v>0.75</v>
      </c>
      <c r="AA2998">
        <f>1</f>
        <v>1</v>
      </c>
      <c r="AB2998" s="1">
        <v>42840</v>
      </c>
      <c r="AC2998" s="13">
        <f t="shared" si="419"/>
        <v>42826</v>
      </c>
      <c r="AD2998" s="14">
        <f t="shared" si="420"/>
        <v>42840</v>
      </c>
      <c r="AE2998" s="1" t="str">
        <f t="shared" si="421"/>
        <v>Saturday</v>
      </c>
      <c r="AF2998" s="2">
        <v>0.8106944444444445</v>
      </c>
      <c r="AG2998" s="2">
        <f t="shared" si="422"/>
        <v>0.79166666666666663</v>
      </c>
      <c r="AH2998" t="s">
        <v>25</v>
      </c>
    </row>
    <row r="2999" spans="1:34" x14ac:dyDescent="0.25">
      <c r="A2999">
        <v>1583111</v>
      </c>
      <c r="B2999" t="s">
        <v>54</v>
      </c>
      <c r="E2999">
        <v>53207</v>
      </c>
      <c r="F2999" t="s">
        <v>20</v>
      </c>
      <c r="G2999" t="s">
        <v>55</v>
      </c>
      <c r="H2999">
        <v>11139</v>
      </c>
      <c r="I2999" t="s">
        <v>79</v>
      </c>
      <c r="J2999">
        <f>VLOOKUP(I2999,Key!$A$1:$C$73,2,FALSE)</f>
        <v>43.04804</v>
      </c>
      <c r="K2999">
        <f>VLOOKUP(I2999,Key!$A$1:$C$73,3,FALSE)</f>
        <v>-87.896720000000002</v>
      </c>
      <c r="L2999" t="s">
        <v>62</v>
      </c>
      <c r="M2999">
        <f>VLOOKUP(L2999,Key!$A$1:$C$73,2,FALSE)</f>
        <v>43.052460000000004</v>
      </c>
      <c r="N2999">
        <f>VLOOKUP(L2999,Key!$A$1:$C$73,3,FALSE)</f>
        <v>-87.891000000000005</v>
      </c>
      <c r="O2999">
        <v>45</v>
      </c>
      <c r="P2999">
        <v>6</v>
      </c>
      <c r="Q2999">
        <v>6.8</v>
      </c>
      <c r="R2999">
        <v>6.4</v>
      </c>
      <c r="S2999">
        <v>270</v>
      </c>
      <c r="T2999">
        <f t="shared" si="414"/>
        <v>-1</v>
      </c>
      <c r="U2999" s="1">
        <v>42840</v>
      </c>
      <c r="V2999" s="13">
        <f t="shared" si="415"/>
        <v>42826</v>
      </c>
      <c r="W2999" s="14">
        <f t="shared" si="416"/>
        <v>42840</v>
      </c>
      <c r="X2999" s="1" t="str">
        <f t="shared" si="417"/>
        <v>Saturday</v>
      </c>
      <c r="Y2999" s="2">
        <v>0.78861111111111104</v>
      </c>
      <c r="Z2999" s="2">
        <f t="shared" si="418"/>
        <v>0.79166666666666663</v>
      </c>
      <c r="AA2999">
        <f>1</f>
        <v>1</v>
      </c>
      <c r="AB2999" s="1">
        <v>42840</v>
      </c>
      <c r="AC2999" s="13">
        <f t="shared" si="419"/>
        <v>42826</v>
      </c>
      <c r="AD2999" s="14">
        <f t="shared" si="420"/>
        <v>42840</v>
      </c>
      <c r="AE2999" s="1" t="str">
        <f t="shared" si="421"/>
        <v>Saturday</v>
      </c>
      <c r="AF2999" s="2">
        <v>0.82002314814814825</v>
      </c>
      <c r="AG2999" s="2">
        <f t="shared" si="422"/>
        <v>0.83333333333333326</v>
      </c>
      <c r="AH2999" t="s">
        <v>23</v>
      </c>
    </row>
    <row r="3000" spans="1:34" x14ac:dyDescent="0.25">
      <c r="A3000">
        <v>1583143</v>
      </c>
      <c r="B3000" t="s">
        <v>54</v>
      </c>
      <c r="E3000">
        <v>53221</v>
      </c>
      <c r="F3000" t="s">
        <v>20</v>
      </c>
      <c r="G3000" t="s">
        <v>55</v>
      </c>
      <c r="H3000">
        <v>136</v>
      </c>
      <c r="I3000" t="s">
        <v>77</v>
      </c>
      <c r="J3000">
        <f>VLOOKUP(I3000,Key!$A$1:$C$73,2,FALSE)</f>
        <v>43.036900000000003</v>
      </c>
      <c r="K3000">
        <f>VLOOKUP(I3000,Key!$A$1:$C$73,3,FALSE)</f>
        <v>-87.89667</v>
      </c>
      <c r="L3000" t="s">
        <v>77</v>
      </c>
      <c r="M3000">
        <f>VLOOKUP(L3000,Key!$A$1:$C$73,2,FALSE)</f>
        <v>43.036900000000003</v>
      </c>
      <c r="N3000">
        <f>VLOOKUP(L3000,Key!$A$1:$C$73,3,FALSE)</f>
        <v>-87.89667</v>
      </c>
      <c r="O3000">
        <v>57</v>
      </c>
      <c r="P3000">
        <v>6</v>
      </c>
      <c r="Q3000">
        <v>8.6</v>
      </c>
      <c r="R3000">
        <v>8.1</v>
      </c>
      <c r="S3000">
        <v>342</v>
      </c>
      <c r="T3000">
        <f t="shared" si="414"/>
        <v>-1</v>
      </c>
      <c r="U3000" s="1">
        <v>42840</v>
      </c>
      <c r="V3000" s="13">
        <f t="shared" si="415"/>
        <v>42826</v>
      </c>
      <c r="W3000" s="14">
        <f t="shared" si="416"/>
        <v>42840</v>
      </c>
      <c r="X3000" s="1" t="str">
        <f t="shared" si="417"/>
        <v>Saturday</v>
      </c>
      <c r="Y3000" s="2">
        <v>0.79751157407407414</v>
      </c>
      <c r="Z3000" s="2">
        <f t="shared" si="418"/>
        <v>0.79166666666666663</v>
      </c>
      <c r="AA3000">
        <f>1</f>
        <v>1</v>
      </c>
      <c r="AB3000" s="1">
        <v>42840</v>
      </c>
      <c r="AC3000" s="13">
        <f t="shared" si="419"/>
        <v>42826</v>
      </c>
      <c r="AD3000" s="14">
        <f t="shared" si="420"/>
        <v>42840</v>
      </c>
      <c r="AE3000" s="1" t="str">
        <f t="shared" si="421"/>
        <v>Saturday</v>
      </c>
      <c r="AF3000" s="2">
        <v>0.83682870370370377</v>
      </c>
      <c r="AG3000" s="2">
        <f t="shared" si="422"/>
        <v>0.83333333333333326</v>
      </c>
      <c r="AH3000" t="s">
        <v>25</v>
      </c>
    </row>
    <row r="3001" spans="1:34" x14ac:dyDescent="0.25">
      <c r="A3001">
        <v>1583226</v>
      </c>
      <c r="B3001" t="s">
        <v>54</v>
      </c>
      <c r="E3001">
        <v>10065</v>
      </c>
      <c r="F3001" t="s">
        <v>20</v>
      </c>
      <c r="G3001" t="s">
        <v>55</v>
      </c>
      <c r="H3001">
        <v>5545</v>
      </c>
      <c r="I3001" t="s">
        <v>94</v>
      </c>
      <c r="J3001">
        <f>VLOOKUP(I3001,Key!$A$1:$C$73,2,FALSE)</f>
        <v>43.020020000000002</v>
      </c>
      <c r="K3001">
        <f>VLOOKUP(I3001,Key!$A$1:$C$73,3,FALSE)</f>
        <v>-87.912540000000007</v>
      </c>
      <c r="L3001" t="s">
        <v>63</v>
      </c>
      <c r="M3001">
        <f>VLOOKUP(L3001,Key!$A$1:$C$73,2,FALSE)</f>
        <v>43.066893999999998</v>
      </c>
      <c r="N3001">
        <f>VLOOKUP(L3001,Key!$A$1:$C$73,3,FALSE)</f>
        <v>-87.877936000000005</v>
      </c>
      <c r="O3001">
        <v>48</v>
      </c>
      <c r="P3001">
        <v>6</v>
      </c>
      <c r="Q3001">
        <v>7.2</v>
      </c>
      <c r="R3001">
        <v>6.8</v>
      </c>
      <c r="S3001">
        <v>288</v>
      </c>
      <c r="T3001">
        <f t="shared" si="414"/>
        <v>-1</v>
      </c>
      <c r="U3001" s="1">
        <v>42840</v>
      </c>
      <c r="V3001" s="13">
        <f t="shared" si="415"/>
        <v>42826</v>
      </c>
      <c r="W3001" s="14">
        <f t="shared" si="416"/>
        <v>42840</v>
      </c>
      <c r="X3001" s="1" t="str">
        <f t="shared" si="417"/>
        <v>Saturday</v>
      </c>
      <c r="Y3001" s="2">
        <v>0.81312499999999999</v>
      </c>
      <c r="Z3001" s="2">
        <f t="shared" si="418"/>
        <v>0.83333333333333326</v>
      </c>
      <c r="AA3001">
        <f>1</f>
        <v>1</v>
      </c>
      <c r="AB3001" s="1">
        <v>42840</v>
      </c>
      <c r="AC3001" s="13">
        <f t="shared" si="419"/>
        <v>42826</v>
      </c>
      <c r="AD3001" s="14">
        <f t="shared" si="420"/>
        <v>42840</v>
      </c>
      <c r="AE3001" s="1" t="str">
        <f t="shared" si="421"/>
        <v>Saturday</v>
      </c>
      <c r="AF3001" s="2">
        <v>0.84631944444444451</v>
      </c>
      <c r="AG3001" s="2">
        <f t="shared" si="422"/>
        <v>0.83333333333333326</v>
      </c>
      <c r="AH3001" t="s">
        <v>23</v>
      </c>
    </row>
    <row r="3002" spans="1:34" x14ac:dyDescent="0.25">
      <c r="A3002">
        <v>1582694</v>
      </c>
      <c r="B3002" t="s">
        <v>54</v>
      </c>
      <c r="E3002">
        <v>53213</v>
      </c>
      <c r="F3002" t="s">
        <v>20</v>
      </c>
      <c r="G3002" t="s">
        <v>55</v>
      </c>
      <c r="H3002">
        <v>5532</v>
      </c>
      <c r="I3002" t="s">
        <v>74</v>
      </c>
      <c r="J3002">
        <f>VLOOKUP(I3002,Key!$A$1:$C$73,2,FALSE)</f>
        <v>43.05536</v>
      </c>
      <c r="K3002">
        <f>VLOOKUP(I3002,Key!$A$1:$C$73,3,FALSE)</f>
        <v>-87.90504</v>
      </c>
      <c r="L3002" t="s">
        <v>84</v>
      </c>
      <c r="M3002">
        <f>VLOOKUP(L3002,Key!$A$1:$C$73,2,FALSE)</f>
        <v>43.040154000000001</v>
      </c>
      <c r="N3002">
        <f>VLOOKUP(L3002,Key!$A$1:$C$73,3,FALSE)</f>
        <v>-87.932113000000001</v>
      </c>
      <c r="O3002">
        <v>17</v>
      </c>
      <c r="P3002">
        <v>3</v>
      </c>
      <c r="Q3002">
        <v>2.6</v>
      </c>
      <c r="R3002">
        <v>2.4</v>
      </c>
      <c r="S3002">
        <v>102</v>
      </c>
      <c r="T3002">
        <f t="shared" si="414"/>
        <v>-1</v>
      </c>
      <c r="U3002" s="1">
        <v>42840</v>
      </c>
      <c r="V3002" s="13">
        <f t="shared" si="415"/>
        <v>42826</v>
      </c>
      <c r="W3002" s="14">
        <f t="shared" si="416"/>
        <v>42840</v>
      </c>
      <c r="X3002" s="1" t="str">
        <f t="shared" si="417"/>
        <v>Saturday</v>
      </c>
      <c r="Y3002" s="2">
        <v>0.81513888888888886</v>
      </c>
      <c r="Z3002" s="2">
        <f t="shared" si="418"/>
        <v>0.83333333333333326</v>
      </c>
      <c r="AA3002">
        <f>1</f>
        <v>1</v>
      </c>
      <c r="AB3002" s="1">
        <v>42840</v>
      </c>
      <c r="AC3002" s="13">
        <f t="shared" si="419"/>
        <v>42826</v>
      </c>
      <c r="AD3002" s="14">
        <f t="shared" si="420"/>
        <v>42840</v>
      </c>
      <c r="AE3002" s="1" t="str">
        <f t="shared" si="421"/>
        <v>Saturday</v>
      </c>
      <c r="AF3002" s="2">
        <v>0.82702546296296298</v>
      </c>
      <c r="AG3002" s="2">
        <f t="shared" si="422"/>
        <v>0.83333333333333326</v>
      </c>
      <c r="AH3002" t="s">
        <v>23</v>
      </c>
    </row>
    <row r="3003" spans="1:34" x14ac:dyDescent="0.25">
      <c r="A3003">
        <v>1582696</v>
      </c>
      <c r="B3003" t="s">
        <v>54</v>
      </c>
      <c r="E3003">
        <v>53209</v>
      </c>
      <c r="F3003" t="s">
        <v>20</v>
      </c>
      <c r="G3003" t="s">
        <v>55</v>
      </c>
      <c r="H3003">
        <v>11086</v>
      </c>
      <c r="I3003" t="s">
        <v>61</v>
      </c>
      <c r="J3003">
        <f>VLOOKUP(I3003,Key!$A$1:$C$73,2,FALSE)</f>
        <v>43.060786</v>
      </c>
      <c r="K3003">
        <f>VLOOKUP(I3003,Key!$A$1:$C$73,3,FALSE)</f>
        <v>-87.883825999999999</v>
      </c>
      <c r="L3003" t="s">
        <v>77</v>
      </c>
      <c r="M3003">
        <f>VLOOKUP(L3003,Key!$A$1:$C$73,2,FALSE)</f>
        <v>43.036900000000003</v>
      </c>
      <c r="N3003">
        <f>VLOOKUP(L3003,Key!$A$1:$C$73,3,FALSE)</f>
        <v>-87.89667</v>
      </c>
      <c r="O3003">
        <v>85</v>
      </c>
      <c r="P3003">
        <v>9</v>
      </c>
      <c r="Q3003">
        <v>12.8</v>
      </c>
      <c r="R3003">
        <v>12.1</v>
      </c>
      <c r="S3003">
        <v>510</v>
      </c>
      <c r="T3003">
        <f t="shared" si="414"/>
        <v>-1</v>
      </c>
      <c r="U3003" s="1">
        <v>42840</v>
      </c>
      <c r="V3003" s="13">
        <f t="shared" si="415"/>
        <v>42826</v>
      </c>
      <c r="W3003" s="14">
        <f t="shared" si="416"/>
        <v>42840</v>
      </c>
      <c r="X3003" s="1" t="str">
        <f t="shared" si="417"/>
        <v>Saturday</v>
      </c>
      <c r="Y3003" s="2">
        <v>0.84865740740740747</v>
      </c>
      <c r="Z3003" s="2">
        <f t="shared" si="418"/>
        <v>0.83333333333333326</v>
      </c>
      <c r="AA3003">
        <f>1</f>
        <v>1</v>
      </c>
      <c r="AB3003" s="1">
        <v>42840</v>
      </c>
      <c r="AC3003" s="13">
        <f t="shared" si="419"/>
        <v>42826</v>
      </c>
      <c r="AD3003" s="14">
        <f t="shared" si="420"/>
        <v>42840</v>
      </c>
      <c r="AE3003" s="1" t="str">
        <f t="shared" si="421"/>
        <v>Saturday</v>
      </c>
      <c r="AF3003" s="2">
        <v>0.90802083333333339</v>
      </c>
      <c r="AG3003" s="2">
        <f t="shared" si="422"/>
        <v>0.91666666666666663</v>
      </c>
      <c r="AH3003" t="s">
        <v>23</v>
      </c>
    </row>
    <row r="3004" spans="1:34" x14ac:dyDescent="0.25">
      <c r="A3004">
        <v>1583429</v>
      </c>
      <c r="B3004" t="s">
        <v>54</v>
      </c>
      <c r="E3004">
        <v>53203</v>
      </c>
      <c r="F3004" t="s">
        <v>20</v>
      </c>
      <c r="G3004" t="s">
        <v>55</v>
      </c>
      <c r="H3004">
        <v>11125</v>
      </c>
      <c r="I3004" t="s">
        <v>65</v>
      </c>
      <c r="J3004">
        <f>VLOOKUP(I3004,Key!$A$1:$C$73,2,FALSE)</f>
        <v>43.077359999999999</v>
      </c>
      <c r="K3004">
        <f>VLOOKUP(I3004,Key!$A$1:$C$73,3,FALSE)</f>
        <v>-87.880769999999998</v>
      </c>
      <c r="L3004" t="s">
        <v>22</v>
      </c>
      <c r="M3004">
        <f>VLOOKUP(L3004,Key!$A$1:$C$73,2,FALSE)</f>
        <v>43.058619999999998</v>
      </c>
      <c r="N3004">
        <f>VLOOKUP(L3004,Key!$A$1:$C$73,3,FALSE)</f>
        <v>-87.885319999999993</v>
      </c>
      <c r="O3004">
        <v>20</v>
      </c>
      <c r="P3004">
        <v>3</v>
      </c>
      <c r="Q3004">
        <v>3</v>
      </c>
      <c r="R3004">
        <v>2.9</v>
      </c>
      <c r="S3004">
        <v>120</v>
      </c>
      <c r="T3004">
        <f t="shared" si="414"/>
        <v>-1</v>
      </c>
      <c r="U3004" s="1">
        <v>42840</v>
      </c>
      <c r="V3004" s="13">
        <f t="shared" si="415"/>
        <v>42826</v>
      </c>
      <c r="W3004" s="14">
        <f t="shared" si="416"/>
        <v>42840</v>
      </c>
      <c r="X3004" s="1" t="str">
        <f t="shared" si="417"/>
        <v>Saturday</v>
      </c>
      <c r="Y3004" s="2">
        <v>0.8821296296296296</v>
      </c>
      <c r="Z3004" s="2">
        <f t="shared" si="418"/>
        <v>0.875</v>
      </c>
      <c r="AA3004">
        <f>1</f>
        <v>1</v>
      </c>
      <c r="AB3004" s="1">
        <v>42840</v>
      </c>
      <c r="AC3004" s="13">
        <f t="shared" si="419"/>
        <v>42826</v>
      </c>
      <c r="AD3004" s="14">
        <f t="shared" si="420"/>
        <v>42840</v>
      </c>
      <c r="AE3004" s="1" t="str">
        <f t="shared" si="421"/>
        <v>Saturday</v>
      </c>
      <c r="AF3004" s="2">
        <v>0.89650462962962962</v>
      </c>
      <c r="AG3004" s="2">
        <f t="shared" si="422"/>
        <v>0.91666666666666663</v>
      </c>
      <c r="AH3004" t="s">
        <v>23</v>
      </c>
    </row>
    <row r="3005" spans="1:34" x14ac:dyDescent="0.25">
      <c r="A3005">
        <v>1583533</v>
      </c>
      <c r="B3005" t="s">
        <v>54</v>
      </c>
      <c r="E3005">
        <v>53012</v>
      </c>
      <c r="F3005" t="s">
        <v>20</v>
      </c>
      <c r="G3005" t="s">
        <v>55</v>
      </c>
      <c r="H3005">
        <v>11139</v>
      </c>
      <c r="I3005" t="s">
        <v>62</v>
      </c>
      <c r="J3005">
        <f>VLOOKUP(I3005,Key!$A$1:$C$73,2,FALSE)</f>
        <v>43.052460000000004</v>
      </c>
      <c r="K3005">
        <f>VLOOKUP(I3005,Key!$A$1:$C$73,3,FALSE)</f>
        <v>-87.891000000000005</v>
      </c>
      <c r="L3005" t="s">
        <v>62</v>
      </c>
      <c r="M3005">
        <f>VLOOKUP(L3005,Key!$A$1:$C$73,2,FALSE)</f>
        <v>43.052460000000004</v>
      </c>
      <c r="N3005">
        <f>VLOOKUP(L3005,Key!$A$1:$C$73,3,FALSE)</f>
        <v>-87.891000000000005</v>
      </c>
      <c r="O3005">
        <v>30</v>
      </c>
      <c r="P3005">
        <v>3</v>
      </c>
      <c r="Q3005">
        <v>4.5</v>
      </c>
      <c r="R3005">
        <v>4.3</v>
      </c>
      <c r="S3005">
        <v>180</v>
      </c>
      <c r="T3005">
        <f t="shared" si="414"/>
        <v>-1</v>
      </c>
      <c r="U3005" s="1">
        <v>42840</v>
      </c>
      <c r="V3005" s="13">
        <f t="shared" si="415"/>
        <v>42826</v>
      </c>
      <c r="W3005" s="14">
        <f t="shared" si="416"/>
        <v>42840</v>
      </c>
      <c r="X3005" s="1" t="str">
        <f t="shared" si="417"/>
        <v>Saturday</v>
      </c>
      <c r="Y3005" s="2">
        <v>0.92203703703703699</v>
      </c>
      <c r="Z3005" s="2">
        <f t="shared" si="418"/>
        <v>0.91666666666666663</v>
      </c>
      <c r="AA3005">
        <f>1</f>
        <v>1</v>
      </c>
      <c r="AB3005" s="1">
        <v>42840</v>
      </c>
      <c r="AC3005" s="13">
        <f t="shared" si="419"/>
        <v>42826</v>
      </c>
      <c r="AD3005" s="14">
        <f t="shared" si="420"/>
        <v>42840</v>
      </c>
      <c r="AE3005" s="1" t="str">
        <f t="shared" si="421"/>
        <v>Saturday</v>
      </c>
      <c r="AF3005" s="2">
        <v>0.94245370370370374</v>
      </c>
      <c r="AG3005" s="2">
        <f t="shared" si="422"/>
        <v>0.95833333333333326</v>
      </c>
      <c r="AH3005" t="s">
        <v>25</v>
      </c>
    </row>
    <row r="3006" spans="1:34" x14ac:dyDescent="0.25">
      <c r="A3006">
        <v>1583556</v>
      </c>
      <c r="B3006" t="s">
        <v>54</v>
      </c>
      <c r="E3006">
        <v>53208</v>
      </c>
      <c r="F3006" t="s">
        <v>20</v>
      </c>
      <c r="G3006" t="s">
        <v>55</v>
      </c>
      <c r="H3006">
        <v>5446</v>
      </c>
      <c r="I3006" t="s">
        <v>63</v>
      </c>
      <c r="J3006">
        <f>VLOOKUP(I3006,Key!$A$1:$C$73,2,FALSE)</f>
        <v>43.066893999999998</v>
      </c>
      <c r="K3006">
        <f>VLOOKUP(I3006,Key!$A$1:$C$73,3,FALSE)</f>
        <v>-87.877936000000005</v>
      </c>
      <c r="L3006" t="s">
        <v>63</v>
      </c>
      <c r="M3006">
        <f>VLOOKUP(L3006,Key!$A$1:$C$73,2,FALSE)</f>
        <v>43.066893999999998</v>
      </c>
      <c r="N3006">
        <f>VLOOKUP(L3006,Key!$A$1:$C$73,3,FALSE)</f>
        <v>-87.877936000000005</v>
      </c>
      <c r="O3006">
        <v>97</v>
      </c>
      <c r="P3006">
        <v>12</v>
      </c>
      <c r="Q3006">
        <v>14.6</v>
      </c>
      <c r="R3006">
        <v>13.8</v>
      </c>
      <c r="S3006">
        <v>582</v>
      </c>
      <c r="T3006">
        <f t="shared" si="414"/>
        <v>-1</v>
      </c>
      <c r="U3006" s="1">
        <v>42840</v>
      </c>
      <c r="V3006" s="13">
        <f t="shared" si="415"/>
        <v>42826</v>
      </c>
      <c r="W3006" s="14">
        <f t="shared" si="416"/>
        <v>42840</v>
      </c>
      <c r="X3006" s="1" t="str">
        <f t="shared" si="417"/>
        <v>Saturday</v>
      </c>
      <c r="Y3006" s="2">
        <v>0.92961805555555566</v>
      </c>
      <c r="Z3006" s="2">
        <f t="shared" si="418"/>
        <v>0.91666666666666663</v>
      </c>
      <c r="AA3006">
        <f>1</f>
        <v>1</v>
      </c>
      <c r="AB3006" s="1">
        <v>42840</v>
      </c>
      <c r="AC3006" s="13">
        <f t="shared" si="419"/>
        <v>42826</v>
      </c>
      <c r="AD3006" s="14">
        <f t="shared" si="420"/>
        <v>42840</v>
      </c>
      <c r="AE3006" s="1" t="str">
        <f t="shared" si="421"/>
        <v>Saturday</v>
      </c>
      <c r="AF3006" s="2">
        <v>0.99708333333333332</v>
      </c>
      <c r="AG3006" s="2">
        <f t="shared" si="422"/>
        <v>1</v>
      </c>
      <c r="AH3006" t="s">
        <v>25</v>
      </c>
    </row>
    <row r="3007" spans="1:34" x14ac:dyDescent="0.25">
      <c r="A3007">
        <v>1583565</v>
      </c>
      <c r="B3007" t="s">
        <v>54</v>
      </c>
      <c r="E3007">
        <v>53186</v>
      </c>
      <c r="F3007" t="s">
        <v>20</v>
      </c>
      <c r="G3007" t="s">
        <v>55</v>
      </c>
      <c r="H3007">
        <v>11131</v>
      </c>
      <c r="I3007" t="s">
        <v>36</v>
      </c>
      <c r="J3007">
        <f>VLOOKUP(I3007,Key!$A$1:$C$73,2,FALSE)</f>
        <v>43.03519</v>
      </c>
      <c r="K3007">
        <f>VLOOKUP(I3007,Key!$A$1:$C$73,3,FALSE)</f>
        <v>-87.907390000000007</v>
      </c>
      <c r="L3007" t="s">
        <v>36</v>
      </c>
      <c r="M3007">
        <f>VLOOKUP(L3007,Key!$A$1:$C$73,2,FALSE)</f>
        <v>43.03519</v>
      </c>
      <c r="N3007">
        <f>VLOOKUP(L3007,Key!$A$1:$C$73,3,FALSE)</f>
        <v>-87.907390000000007</v>
      </c>
      <c r="O3007">
        <v>60</v>
      </c>
      <c r="P3007">
        <v>6</v>
      </c>
      <c r="Q3007">
        <v>9</v>
      </c>
      <c r="R3007">
        <v>8.6</v>
      </c>
      <c r="S3007">
        <v>360</v>
      </c>
      <c r="T3007">
        <f t="shared" si="414"/>
        <v>-1</v>
      </c>
      <c r="U3007" s="1">
        <v>42840</v>
      </c>
      <c r="V3007" s="13">
        <f t="shared" si="415"/>
        <v>42826</v>
      </c>
      <c r="W3007" s="14">
        <f t="shared" si="416"/>
        <v>42840</v>
      </c>
      <c r="X3007" s="1" t="str">
        <f t="shared" si="417"/>
        <v>Saturday</v>
      </c>
      <c r="Y3007" s="2">
        <v>0.93510416666666663</v>
      </c>
      <c r="Z3007" s="2">
        <f t="shared" si="418"/>
        <v>0.91666666666666663</v>
      </c>
      <c r="AA3007">
        <f>1</f>
        <v>1</v>
      </c>
      <c r="AB3007" s="1">
        <v>42840</v>
      </c>
      <c r="AC3007" s="13">
        <f t="shared" si="419"/>
        <v>42826</v>
      </c>
      <c r="AD3007" s="14">
        <f t="shared" si="420"/>
        <v>42840</v>
      </c>
      <c r="AE3007" s="1" t="str">
        <f t="shared" si="421"/>
        <v>Saturday</v>
      </c>
      <c r="AF3007" s="2">
        <v>0.97663194444444434</v>
      </c>
      <c r="AG3007" s="2">
        <f t="shared" si="422"/>
        <v>0.95833333333333326</v>
      </c>
      <c r="AH3007" t="s">
        <v>25</v>
      </c>
    </row>
    <row r="3008" spans="1:34" x14ac:dyDescent="0.25">
      <c r="A3008">
        <v>1575815</v>
      </c>
      <c r="B3008" t="s">
        <v>54</v>
      </c>
      <c r="E3008">
        <v>84102</v>
      </c>
      <c r="F3008" t="s">
        <v>20</v>
      </c>
      <c r="G3008" t="s">
        <v>55</v>
      </c>
      <c r="H3008">
        <v>342</v>
      </c>
      <c r="I3008" t="s">
        <v>56</v>
      </c>
      <c r="J3008">
        <f>VLOOKUP(I3008,Key!$A$1:$C$73,2,FALSE)</f>
        <v>43.004728999999998</v>
      </c>
      <c r="K3008">
        <f>VLOOKUP(I3008,Key!$A$1:$C$73,3,FALSE)</f>
        <v>-87.905463999999995</v>
      </c>
      <c r="L3008" t="s">
        <v>83</v>
      </c>
      <c r="M3008">
        <f>VLOOKUP(L3008,Key!$A$1:$C$73,2,FALSE)</f>
        <v>43.026229999999998</v>
      </c>
      <c r="N3008">
        <f>VLOOKUP(L3008,Key!$A$1:$C$73,3,FALSE)</f>
        <v>-87.912809999999993</v>
      </c>
      <c r="O3008">
        <v>11</v>
      </c>
      <c r="P3008">
        <v>3</v>
      </c>
      <c r="Q3008">
        <v>1.7</v>
      </c>
      <c r="R3008">
        <v>1.6</v>
      </c>
      <c r="S3008">
        <v>66</v>
      </c>
      <c r="T3008">
        <f t="shared" si="414"/>
        <v>-1</v>
      </c>
      <c r="U3008" s="1">
        <v>42840</v>
      </c>
      <c r="V3008" s="13">
        <f t="shared" si="415"/>
        <v>42826</v>
      </c>
      <c r="W3008" s="14">
        <f t="shared" si="416"/>
        <v>42840</v>
      </c>
      <c r="X3008" s="1" t="str">
        <f t="shared" si="417"/>
        <v>Saturday</v>
      </c>
      <c r="Y3008" s="2">
        <v>0.95461805555555557</v>
      </c>
      <c r="Z3008" s="2">
        <f t="shared" si="418"/>
        <v>0.95833333333333326</v>
      </c>
      <c r="AA3008">
        <f>1</f>
        <v>1</v>
      </c>
      <c r="AB3008" s="1">
        <v>42840</v>
      </c>
      <c r="AC3008" s="13">
        <f t="shared" si="419"/>
        <v>42826</v>
      </c>
      <c r="AD3008" s="14">
        <f t="shared" si="420"/>
        <v>42840</v>
      </c>
      <c r="AE3008" s="1" t="str">
        <f t="shared" si="421"/>
        <v>Saturday</v>
      </c>
      <c r="AF3008" s="2">
        <v>0.9620023148148148</v>
      </c>
      <c r="AG3008" s="2">
        <f t="shared" si="422"/>
        <v>0.95833333333333326</v>
      </c>
      <c r="AH3008" t="s">
        <v>23</v>
      </c>
    </row>
    <row r="3009" spans="1:34" x14ac:dyDescent="0.25">
      <c r="A3009">
        <v>1583575</v>
      </c>
      <c r="B3009" t="s">
        <v>54</v>
      </c>
      <c r="E3009">
        <v>43620</v>
      </c>
      <c r="F3009" t="s">
        <v>20</v>
      </c>
      <c r="G3009" t="s">
        <v>55</v>
      </c>
      <c r="H3009">
        <v>307</v>
      </c>
      <c r="I3009" t="s">
        <v>83</v>
      </c>
      <c r="J3009">
        <f>VLOOKUP(I3009,Key!$A$1:$C$73,2,FALSE)</f>
        <v>43.026229999999998</v>
      </c>
      <c r="K3009">
        <f>VLOOKUP(I3009,Key!$A$1:$C$73,3,FALSE)</f>
        <v>-87.912809999999993</v>
      </c>
      <c r="L3009" t="s">
        <v>57</v>
      </c>
      <c r="M3009">
        <f>VLOOKUP(L3009,Key!$A$1:$C$73,2,FALSE)</f>
        <v>43.03913</v>
      </c>
      <c r="N3009">
        <f>VLOOKUP(L3009,Key!$A$1:$C$73,3,FALSE)</f>
        <v>-87.916150000000002</v>
      </c>
      <c r="O3009">
        <v>13</v>
      </c>
      <c r="P3009">
        <v>3</v>
      </c>
      <c r="Q3009">
        <v>2</v>
      </c>
      <c r="R3009">
        <v>1.9</v>
      </c>
      <c r="S3009">
        <v>78</v>
      </c>
      <c r="T3009">
        <f t="shared" si="414"/>
        <v>-1</v>
      </c>
      <c r="U3009" s="1">
        <v>42840</v>
      </c>
      <c r="V3009" s="13">
        <f t="shared" si="415"/>
        <v>42826</v>
      </c>
      <c r="W3009" s="14">
        <f t="shared" si="416"/>
        <v>42840</v>
      </c>
      <c r="X3009" s="1" t="str">
        <f t="shared" si="417"/>
        <v>Saturday</v>
      </c>
      <c r="Y3009" s="2">
        <v>0.98608796296296297</v>
      </c>
      <c r="Z3009" s="2">
        <f t="shared" si="418"/>
        <v>1</v>
      </c>
      <c r="AA3009">
        <f>1</f>
        <v>1</v>
      </c>
      <c r="AB3009" s="1">
        <v>42840</v>
      </c>
      <c r="AC3009" s="13">
        <f t="shared" si="419"/>
        <v>42826</v>
      </c>
      <c r="AD3009" s="14">
        <f t="shared" si="420"/>
        <v>42840</v>
      </c>
      <c r="AE3009" s="1" t="str">
        <f t="shared" si="421"/>
        <v>Saturday</v>
      </c>
      <c r="AF3009" s="2">
        <v>0.99510416666666668</v>
      </c>
      <c r="AG3009" s="2">
        <f t="shared" si="422"/>
        <v>1</v>
      </c>
      <c r="AH3009" t="s">
        <v>23</v>
      </c>
    </row>
    <row r="3010" spans="1:34" x14ac:dyDescent="0.25">
      <c r="A3010">
        <v>1583747</v>
      </c>
      <c r="B3010" t="s">
        <v>54</v>
      </c>
      <c r="E3010">
        <v>60085</v>
      </c>
      <c r="F3010" t="s">
        <v>20</v>
      </c>
      <c r="G3010" t="s">
        <v>55</v>
      </c>
      <c r="H3010">
        <v>209</v>
      </c>
      <c r="I3010" t="s">
        <v>76</v>
      </c>
      <c r="J3010">
        <f>VLOOKUP(I3010,Key!$A$1:$C$73,2,FALSE)</f>
        <v>43.02948</v>
      </c>
      <c r="K3010">
        <f>VLOOKUP(I3010,Key!$A$1:$C$73,3,FALSE)</f>
        <v>-87.912819999999996</v>
      </c>
      <c r="L3010" t="s">
        <v>76</v>
      </c>
      <c r="M3010">
        <f>VLOOKUP(L3010,Key!$A$1:$C$73,2,FALSE)</f>
        <v>43.02948</v>
      </c>
      <c r="N3010">
        <f>VLOOKUP(L3010,Key!$A$1:$C$73,3,FALSE)</f>
        <v>-87.912819999999996</v>
      </c>
      <c r="O3010">
        <v>99</v>
      </c>
      <c r="P3010">
        <v>12</v>
      </c>
      <c r="Q3010">
        <v>14.9</v>
      </c>
      <c r="R3010">
        <v>14.1</v>
      </c>
      <c r="S3010">
        <v>594</v>
      </c>
      <c r="T3010">
        <f t="shared" ref="T3010:T3073" si="423">-1</f>
        <v>-1</v>
      </c>
      <c r="U3010" s="1">
        <v>42841</v>
      </c>
      <c r="V3010" s="13">
        <f t="shared" ref="V3010:V3073" si="424">DATE(YEAR(U3010), MONTH(U3010), 1)</f>
        <v>42826</v>
      </c>
      <c r="W3010" s="14">
        <f t="shared" ref="W3010:W3073" si="425">U3010</f>
        <v>42841</v>
      </c>
      <c r="X3010" s="1" t="str">
        <f t="shared" ref="X3010:X3073" si="426">TEXT(W3010,"dddd")</f>
        <v>Sunday</v>
      </c>
      <c r="Y3010" s="2">
        <v>0.15247685185185186</v>
      </c>
      <c r="Z3010" s="2">
        <f t="shared" ref="Z3010:Z3073" si="427">MROUND(Y3010, "1:00")</f>
        <v>0.16666666666666666</v>
      </c>
      <c r="AA3010">
        <f>1</f>
        <v>1</v>
      </c>
      <c r="AB3010" s="1">
        <v>42841</v>
      </c>
      <c r="AC3010" s="13">
        <f t="shared" ref="AC3010:AC3073" si="428">DATE(YEAR(AB3010), MONTH(AB3010), 1)</f>
        <v>42826</v>
      </c>
      <c r="AD3010" s="14">
        <f t="shared" ref="AD3010:AD3073" si="429">AB3010</f>
        <v>42841</v>
      </c>
      <c r="AE3010" s="1" t="str">
        <f t="shared" ref="AE3010:AE3073" si="430">TEXT(AD3010,"dddd")</f>
        <v>Sunday</v>
      </c>
      <c r="AF3010" s="2">
        <v>0.22109953703703702</v>
      </c>
      <c r="AG3010" s="2">
        <f t="shared" ref="AG3010:AG3073" si="431">MROUND(AF3010, "1:00")</f>
        <v>0.20833333333333331</v>
      </c>
      <c r="AH3010" t="s">
        <v>25</v>
      </c>
    </row>
    <row r="3011" spans="1:34" x14ac:dyDescent="0.25">
      <c r="A3011">
        <v>1431323</v>
      </c>
      <c r="B3011" t="s">
        <v>54</v>
      </c>
      <c r="E3011">
        <v>53202</v>
      </c>
      <c r="F3011" t="s">
        <v>20</v>
      </c>
      <c r="G3011" t="s">
        <v>55</v>
      </c>
      <c r="H3011">
        <v>214</v>
      </c>
      <c r="I3011" t="s">
        <v>61</v>
      </c>
      <c r="J3011">
        <f>VLOOKUP(I3011,Key!$A$1:$C$73,2,FALSE)</f>
        <v>43.060786</v>
      </c>
      <c r="K3011">
        <f>VLOOKUP(I3011,Key!$A$1:$C$73,3,FALSE)</f>
        <v>-87.883825999999999</v>
      </c>
      <c r="L3011" t="s">
        <v>61</v>
      </c>
      <c r="M3011">
        <f>VLOOKUP(L3011,Key!$A$1:$C$73,2,FALSE)</f>
        <v>43.060786</v>
      </c>
      <c r="N3011">
        <f>VLOOKUP(L3011,Key!$A$1:$C$73,3,FALSE)</f>
        <v>-87.883825999999999</v>
      </c>
      <c r="O3011">
        <v>122</v>
      </c>
      <c r="P3011">
        <v>12</v>
      </c>
      <c r="Q3011">
        <v>18</v>
      </c>
      <c r="R3011">
        <v>17.100000000000001</v>
      </c>
      <c r="S3011">
        <v>720</v>
      </c>
      <c r="T3011">
        <f t="shared" si="423"/>
        <v>-1</v>
      </c>
      <c r="U3011" s="1">
        <v>42841</v>
      </c>
      <c r="V3011" s="13">
        <f t="shared" si="424"/>
        <v>42826</v>
      </c>
      <c r="W3011" s="14">
        <f t="shared" si="425"/>
        <v>42841</v>
      </c>
      <c r="X3011" s="1" t="str">
        <f t="shared" si="426"/>
        <v>Sunday</v>
      </c>
      <c r="Y3011" s="2">
        <v>0.47363425925925928</v>
      </c>
      <c r="Z3011" s="2">
        <f t="shared" si="427"/>
        <v>0.45833333333333331</v>
      </c>
      <c r="AA3011">
        <f>1</f>
        <v>1</v>
      </c>
      <c r="AB3011" s="1">
        <v>42841</v>
      </c>
      <c r="AC3011" s="13">
        <f t="shared" si="428"/>
        <v>42826</v>
      </c>
      <c r="AD3011" s="14">
        <f t="shared" si="429"/>
        <v>42841</v>
      </c>
      <c r="AE3011" s="1" t="str">
        <f t="shared" si="430"/>
        <v>Sunday</v>
      </c>
      <c r="AF3011" s="2">
        <v>0.5584027777777778</v>
      </c>
      <c r="AG3011" s="2">
        <f t="shared" si="431"/>
        <v>0.54166666666666663</v>
      </c>
      <c r="AH3011" t="s">
        <v>25</v>
      </c>
    </row>
    <row r="3012" spans="1:34" x14ac:dyDescent="0.25">
      <c r="A3012">
        <v>1584028</v>
      </c>
      <c r="B3012" t="s">
        <v>54</v>
      </c>
      <c r="E3012">
        <v>53213</v>
      </c>
      <c r="F3012" t="s">
        <v>20</v>
      </c>
      <c r="G3012" t="s">
        <v>55</v>
      </c>
      <c r="H3012">
        <v>5438</v>
      </c>
      <c r="I3012" t="s">
        <v>89</v>
      </c>
      <c r="J3012">
        <f>VLOOKUP(I3012,Key!$A$1:$C$73,2,FALSE)</f>
        <v>43.060155999999999</v>
      </c>
      <c r="K3012">
        <f>VLOOKUP(I3012,Key!$A$1:$C$73,3,FALSE)</f>
        <v>-87.881258000000003</v>
      </c>
      <c r="L3012" t="s">
        <v>89</v>
      </c>
      <c r="M3012">
        <f>VLOOKUP(L3012,Key!$A$1:$C$73,2,FALSE)</f>
        <v>43.060155999999999</v>
      </c>
      <c r="N3012">
        <f>VLOOKUP(L3012,Key!$A$1:$C$73,3,FALSE)</f>
        <v>-87.881258000000003</v>
      </c>
      <c r="O3012">
        <v>59</v>
      </c>
      <c r="P3012">
        <v>6</v>
      </c>
      <c r="Q3012">
        <v>8.9</v>
      </c>
      <c r="R3012">
        <v>8.4</v>
      </c>
      <c r="S3012">
        <v>354</v>
      </c>
      <c r="T3012">
        <f t="shared" si="423"/>
        <v>-1</v>
      </c>
      <c r="U3012" s="1">
        <v>42841</v>
      </c>
      <c r="V3012" s="13">
        <f t="shared" si="424"/>
        <v>42826</v>
      </c>
      <c r="W3012" s="14">
        <f t="shared" si="425"/>
        <v>42841</v>
      </c>
      <c r="X3012" s="1" t="str">
        <f t="shared" si="426"/>
        <v>Sunday</v>
      </c>
      <c r="Y3012" s="2">
        <v>0.47479166666666667</v>
      </c>
      <c r="Z3012" s="2">
        <f t="shared" si="427"/>
        <v>0.45833333333333331</v>
      </c>
      <c r="AA3012">
        <f>1</f>
        <v>1</v>
      </c>
      <c r="AB3012" s="1">
        <v>42841</v>
      </c>
      <c r="AC3012" s="13">
        <f t="shared" si="428"/>
        <v>42826</v>
      </c>
      <c r="AD3012" s="14">
        <f t="shared" si="429"/>
        <v>42841</v>
      </c>
      <c r="AE3012" s="1" t="str">
        <f t="shared" si="430"/>
        <v>Sunday</v>
      </c>
      <c r="AF3012" s="2">
        <v>0.5158449074074074</v>
      </c>
      <c r="AG3012" s="2">
        <f t="shared" si="431"/>
        <v>0.5</v>
      </c>
      <c r="AH3012" t="s">
        <v>25</v>
      </c>
    </row>
    <row r="3013" spans="1:34" x14ac:dyDescent="0.25">
      <c r="A3013">
        <v>1584049</v>
      </c>
      <c r="B3013" t="s">
        <v>54</v>
      </c>
      <c r="E3013">
        <v>53211</v>
      </c>
      <c r="F3013" t="s">
        <v>20</v>
      </c>
      <c r="G3013" t="s">
        <v>55</v>
      </c>
      <c r="H3013">
        <v>5542</v>
      </c>
      <c r="I3013" t="s">
        <v>81</v>
      </c>
      <c r="J3013">
        <f>VLOOKUP(I3013,Key!$A$1:$C$73,2,FALSE)</f>
        <v>43.058010000000003</v>
      </c>
      <c r="K3013">
        <f>VLOOKUP(I3013,Key!$A$1:$C$73,3,FALSE)</f>
        <v>-87.877300000000005</v>
      </c>
      <c r="L3013" t="s">
        <v>81</v>
      </c>
      <c r="M3013">
        <f>VLOOKUP(L3013,Key!$A$1:$C$73,2,FALSE)</f>
        <v>43.058010000000003</v>
      </c>
      <c r="N3013">
        <f>VLOOKUP(L3013,Key!$A$1:$C$73,3,FALSE)</f>
        <v>-87.877300000000005</v>
      </c>
      <c r="O3013">
        <v>26</v>
      </c>
      <c r="P3013">
        <v>3</v>
      </c>
      <c r="Q3013">
        <v>3.9</v>
      </c>
      <c r="R3013">
        <v>3.7</v>
      </c>
      <c r="S3013">
        <v>156</v>
      </c>
      <c r="T3013">
        <f t="shared" si="423"/>
        <v>-1</v>
      </c>
      <c r="U3013" s="1">
        <v>42841</v>
      </c>
      <c r="V3013" s="13">
        <f t="shared" si="424"/>
        <v>42826</v>
      </c>
      <c r="W3013" s="14">
        <f t="shared" si="425"/>
        <v>42841</v>
      </c>
      <c r="X3013" s="1" t="str">
        <f t="shared" si="426"/>
        <v>Sunday</v>
      </c>
      <c r="Y3013" s="2">
        <v>0.47826388888888888</v>
      </c>
      <c r="Z3013" s="2">
        <f t="shared" si="427"/>
        <v>0.45833333333333331</v>
      </c>
      <c r="AA3013">
        <f>1</f>
        <v>1</v>
      </c>
      <c r="AB3013" s="1">
        <v>42841</v>
      </c>
      <c r="AC3013" s="13">
        <f t="shared" si="428"/>
        <v>42826</v>
      </c>
      <c r="AD3013" s="14">
        <f t="shared" si="429"/>
        <v>42841</v>
      </c>
      <c r="AE3013" s="1" t="str">
        <f t="shared" si="430"/>
        <v>Sunday</v>
      </c>
      <c r="AF3013" s="2">
        <v>0.49614583333333334</v>
      </c>
      <c r="AG3013" s="2">
        <f t="shared" si="431"/>
        <v>0.5</v>
      </c>
      <c r="AH3013" t="s">
        <v>25</v>
      </c>
    </row>
    <row r="3014" spans="1:34" x14ac:dyDescent="0.25">
      <c r="A3014">
        <v>1382213</v>
      </c>
      <c r="B3014" t="s">
        <v>54</v>
      </c>
      <c r="E3014">
        <v>53211</v>
      </c>
      <c r="F3014" t="s">
        <v>20</v>
      </c>
      <c r="G3014" t="s">
        <v>55</v>
      </c>
      <c r="H3014">
        <v>5463</v>
      </c>
      <c r="I3014" t="s">
        <v>62</v>
      </c>
      <c r="J3014">
        <f>VLOOKUP(I3014,Key!$A$1:$C$73,2,FALSE)</f>
        <v>43.052460000000004</v>
      </c>
      <c r="K3014">
        <f>VLOOKUP(I3014,Key!$A$1:$C$73,3,FALSE)</f>
        <v>-87.891000000000005</v>
      </c>
      <c r="L3014" t="s">
        <v>77</v>
      </c>
      <c r="M3014">
        <f>VLOOKUP(L3014,Key!$A$1:$C$73,2,FALSE)</f>
        <v>43.036900000000003</v>
      </c>
      <c r="N3014">
        <f>VLOOKUP(L3014,Key!$A$1:$C$73,3,FALSE)</f>
        <v>-87.89667</v>
      </c>
      <c r="O3014">
        <v>7</v>
      </c>
      <c r="P3014">
        <v>3</v>
      </c>
      <c r="Q3014">
        <v>1.1000000000000001</v>
      </c>
      <c r="R3014">
        <v>1</v>
      </c>
      <c r="S3014">
        <v>42</v>
      </c>
      <c r="T3014">
        <f t="shared" si="423"/>
        <v>-1</v>
      </c>
      <c r="U3014" s="1">
        <v>42841</v>
      </c>
      <c r="V3014" s="13">
        <f t="shared" si="424"/>
        <v>42826</v>
      </c>
      <c r="W3014" s="14">
        <f t="shared" si="425"/>
        <v>42841</v>
      </c>
      <c r="X3014" s="1" t="str">
        <f t="shared" si="426"/>
        <v>Sunday</v>
      </c>
      <c r="Y3014" s="2">
        <v>0.48755787037037041</v>
      </c>
      <c r="Z3014" s="2">
        <f t="shared" si="427"/>
        <v>0.5</v>
      </c>
      <c r="AA3014">
        <f>1</f>
        <v>1</v>
      </c>
      <c r="AB3014" s="1">
        <v>42841</v>
      </c>
      <c r="AC3014" s="13">
        <f t="shared" si="428"/>
        <v>42826</v>
      </c>
      <c r="AD3014" s="14">
        <f t="shared" si="429"/>
        <v>42841</v>
      </c>
      <c r="AE3014" s="1" t="str">
        <f t="shared" si="430"/>
        <v>Sunday</v>
      </c>
      <c r="AF3014" s="2">
        <v>0.49238425925925927</v>
      </c>
      <c r="AG3014" s="2">
        <f t="shared" si="431"/>
        <v>0.5</v>
      </c>
      <c r="AH3014" t="s">
        <v>23</v>
      </c>
    </row>
    <row r="3015" spans="1:34" x14ac:dyDescent="0.25">
      <c r="A3015">
        <v>1584241</v>
      </c>
      <c r="B3015" t="s">
        <v>54</v>
      </c>
      <c r="E3015">
        <v>53217</v>
      </c>
      <c r="F3015" t="s">
        <v>20</v>
      </c>
      <c r="G3015" t="s">
        <v>55</v>
      </c>
      <c r="H3015">
        <v>11148</v>
      </c>
      <c r="I3015" t="s">
        <v>77</v>
      </c>
      <c r="J3015">
        <f>VLOOKUP(I3015,Key!$A$1:$C$73,2,FALSE)</f>
        <v>43.036900000000003</v>
      </c>
      <c r="K3015">
        <f>VLOOKUP(I3015,Key!$A$1:$C$73,3,FALSE)</f>
        <v>-87.89667</v>
      </c>
      <c r="L3015" t="s">
        <v>77</v>
      </c>
      <c r="M3015">
        <f>VLOOKUP(L3015,Key!$A$1:$C$73,2,FALSE)</f>
        <v>43.036900000000003</v>
      </c>
      <c r="N3015">
        <f>VLOOKUP(L3015,Key!$A$1:$C$73,3,FALSE)</f>
        <v>-87.89667</v>
      </c>
      <c r="O3015">
        <v>26</v>
      </c>
      <c r="P3015">
        <v>3</v>
      </c>
      <c r="Q3015">
        <v>3.9</v>
      </c>
      <c r="R3015">
        <v>3.7</v>
      </c>
      <c r="S3015">
        <v>156</v>
      </c>
      <c r="T3015">
        <f t="shared" si="423"/>
        <v>-1</v>
      </c>
      <c r="U3015" s="1">
        <v>42841</v>
      </c>
      <c r="V3015" s="13">
        <f t="shared" si="424"/>
        <v>42826</v>
      </c>
      <c r="W3015" s="14">
        <f t="shared" si="425"/>
        <v>42841</v>
      </c>
      <c r="X3015" s="1" t="str">
        <f t="shared" si="426"/>
        <v>Sunday</v>
      </c>
      <c r="Y3015" s="2">
        <v>0.52210648148148142</v>
      </c>
      <c r="Z3015" s="2">
        <f t="shared" si="427"/>
        <v>0.54166666666666663</v>
      </c>
      <c r="AA3015">
        <f>1</f>
        <v>1</v>
      </c>
      <c r="AB3015" s="1">
        <v>42841</v>
      </c>
      <c r="AC3015" s="13">
        <f t="shared" si="428"/>
        <v>42826</v>
      </c>
      <c r="AD3015" s="14">
        <f t="shared" si="429"/>
        <v>42841</v>
      </c>
      <c r="AE3015" s="1" t="str">
        <f t="shared" si="430"/>
        <v>Sunday</v>
      </c>
      <c r="AF3015" s="2">
        <v>0.53967592592592595</v>
      </c>
      <c r="AG3015" s="2">
        <f t="shared" si="431"/>
        <v>0.54166666666666663</v>
      </c>
      <c r="AH3015" t="s">
        <v>25</v>
      </c>
    </row>
    <row r="3016" spans="1:34" x14ac:dyDescent="0.25">
      <c r="A3016">
        <v>1477674</v>
      </c>
      <c r="B3016" t="s">
        <v>54</v>
      </c>
      <c r="E3016">
        <v>60007</v>
      </c>
      <c r="F3016" t="s">
        <v>20</v>
      </c>
      <c r="G3016" t="s">
        <v>55</v>
      </c>
      <c r="H3016">
        <v>997</v>
      </c>
      <c r="I3016" t="s">
        <v>79</v>
      </c>
      <c r="J3016">
        <f>VLOOKUP(I3016,Key!$A$1:$C$73,2,FALSE)</f>
        <v>43.04804</v>
      </c>
      <c r="K3016">
        <f>VLOOKUP(I3016,Key!$A$1:$C$73,3,FALSE)</f>
        <v>-87.896720000000002</v>
      </c>
      <c r="L3016" t="s">
        <v>79</v>
      </c>
      <c r="M3016">
        <f>VLOOKUP(L3016,Key!$A$1:$C$73,2,FALSE)</f>
        <v>43.04804</v>
      </c>
      <c r="N3016">
        <f>VLOOKUP(L3016,Key!$A$1:$C$73,3,FALSE)</f>
        <v>-87.896720000000002</v>
      </c>
      <c r="O3016">
        <v>81</v>
      </c>
      <c r="P3016">
        <v>9</v>
      </c>
      <c r="Q3016">
        <v>12.2</v>
      </c>
      <c r="R3016">
        <v>11.5</v>
      </c>
      <c r="S3016">
        <v>486</v>
      </c>
      <c r="T3016">
        <f t="shared" si="423"/>
        <v>-1</v>
      </c>
      <c r="U3016" s="1">
        <v>42841</v>
      </c>
      <c r="V3016" s="13">
        <f t="shared" si="424"/>
        <v>42826</v>
      </c>
      <c r="W3016" s="14">
        <f t="shared" si="425"/>
        <v>42841</v>
      </c>
      <c r="X3016" s="1" t="str">
        <f t="shared" si="426"/>
        <v>Sunday</v>
      </c>
      <c r="Y3016" s="2">
        <v>0.53961805555555553</v>
      </c>
      <c r="Z3016" s="2">
        <f t="shared" si="427"/>
        <v>0.54166666666666663</v>
      </c>
      <c r="AA3016">
        <f>1</f>
        <v>1</v>
      </c>
      <c r="AB3016" s="1">
        <v>42841</v>
      </c>
      <c r="AC3016" s="13">
        <f t="shared" si="428"/>
        <v>42826</v>
      </c>
      <c r="AD3016" s="14">
        <f t="shared" si="429"/>
        <v>42841</v>
      </c>
      <c r="AE3016" s="1" t="str">
        <f t="shared" si="430"/>
        <v>Sunday</v>
      </c>
      <c r="AF3016" s="2">
        <v>0.5959606481481482</v>
      </c>
      <c r="AG3016" s="2">
        <f t="shared" si="431"/>
        <v>0.58333333333333326</v>
      </c>
      <c r="AH3016" t="s">
        <v>25</v>
      </c>
    </row>
    <row r="3017" spans="1:34" x14ac:dyDescent="0.25">
      <c r="A3017">
        <v>1584615</v>
      </c>
      <c r="B3017" t="s">
        <v>54</v>
      </c>
      <c r="E3017">
        <v>53233</v>
      </c>
      <c r="F3017" t="s">
        <v>20</v>
      </c>
      <c r="G3017" t="s">
        <v>55</v>
      </c>
      <c r="H3017">
        <v>5463</v>
      </c>
      <c r="I3017" t="s">
        <v>77</v>
      </c>
      <c r="J3017">
        <f>VLOOKUP(I3017,Key!$A$1:$C$73,2,FALSE)</f>
        <v>43.036900000000003</v>
      </c>
      <c r="K3017">
        <f>VLOOKUP(I3017,Key!$A$1:$C$73,3,FALSE)</f>
        <v>-87.89667</v>
      </c>
      <c r="L3017" t="s">
        <v>77</v>
      </c>
      <c r="M3017">
        <f>VLOOKUP(L3017,Key!$A$1:$C$73,2,FALSE)</f>
        <v>43.036900000000003</v>
      </c>
      <c r="N3017">
        <f>VLOOKUP(L3017,Key!$A$1:$C$73,3,FALSE)</f>
        <v>-87.89667</v>
      </c>
      <c r="O3017">
        <v>62</v>
      </c>
      <c r="P3017">
        <v>6</v>
      </c>
      <c r="Q3017">
        <v>9.3000000000000007</v>
      </c>
      <c r="R3017">
        <v>8.8000000000000007</v>
      </c>
      <c r="S3017">
        <v>372</v>
      </c>
      <c r="T3017">
        <f t="shared" si="423"/>
        <v>-1</v>
      </c>
      <c r="U3017" s="1">
        <v>42841</v>
      </c>
      <c r="V3017" s="13">
        <f t="shared" si="424"/>
        <v>42826</v>
      </c>
      <c r="W3017" s="14">
        <f t="shared" si="425"/>
        <v>42841</v>
      </c>
      <c r="X3017" s="1" t="str">
        <f t="shared" si="426"/>
        <v>Sunday</v>
      </c>
      <c r="Y3017" s="2">
        <v>0.59707175925925926</v>
      </c>
      <c r="Z3017" s="2">
        <f t="shared" si="427"/>
        <v>0.58333333333333326</v>
      </c>
      <c r="AA3017">
        <f>1</f>
        <v>1</v>
      </c>
      <c r="AB3017" s="1">
        <v>42841</v>
      </c>
      <c r="AC3017" s="13">
        <f t="shared" si="428"/>
        <v>42826</v>
      </c>
      <c r="AD3017" s="14">
        <f t="shared" si="429"/>
        <v>42841</v>
      </c>
      <c r="AE3017" s="1" t="str">
        <f t="shared" si="430"/>
        <v>Sunday</v>
      </c>
      <c r="AF3017" s="2">
        <v>0.63958333333333328</v>
      </c>
      <c r="AG3017" s="2">
        <f t="shared" si="431"/>
        <v>0.625</v>
      </c>
      <c r="AH3017" t="s">
        <v>25</v>
      </c>
    </row>
    <row r="3018" spans="1:34" x14ac:dyDescent="0.25">
      <c r="A3018">
        <v>1584656</v>
      </c>
      <c r="B3018" t="s">
        <v>54</v>
      </c>
      <c r="E3018">
        <v>53223</v>
      </c>
      <c r="F3018" t="s">
        <v>20</v>
      </c>
      <c r="G3018" t="s">
        <v>55</v>
      </c>
      <c r="H3018">
        <v>11086</v>
      </c>
      <c r="I3018" t="s">
        <v>77</v>
      </c>
      <c r="J3018">
        <f>VLOOKUP(I3018,Key!$A$1:$C$73,2,FALSE)</f>
        <v>43.036900000000003</v>
      </c>
      <c r="K3018">
        <f>VLOOKUP(I3018,Key!$A$1:$C$73,3,FALSE)</f>
        <v>-87.89667</v>
      </c>
      <c r="L3018" t="s">
        <v>77</v>
      </c>
      <c r="M3018">
        <f>VLOOKUP(L3018,Key!$A$1:$C$73,2,FALSE)</f>
        <v>43.036900000000003</v>
      </c>
      <c r="N3018">
        <f>VLOOKUP(L3018,Key!$A$1:$C$73,3,FALSE)</f>
        <v>-87.89667</v>
      </c>
      <c r="O3018">
        <v>113</v>
      </c>
      <c r="P3018">
        <v>12</v>
      </c>
      <c r="Q3018">
        <v>17</v>
      </c>
      <c r="R3018">
        <v>16.100000000000001</v>
      </c>
      <c r="S3018">
        <v>678</v>
      </c>
      <c r="T3018">
        <f t="shared" si="423"/>
        <v>-1</v>
      </c>
      <c r="U3018" s="1">
        <v>42841</v>
      </c>
      <c r="V3018" s="13">
        <f t="shared" si="424"/>
        <v>42826</v>
      </c>
      <c r="W3018" s="14">
        <f t="shared" si="425"/>
        <v>42841</v>
      </c>
      <c r="X3018" s="1" t="str">
        <f t="shared" si="426"/>
        <v>Sunday</v>
      </c>
      <c r="Y3018" s="2">
        <v>0.60636574074074068</v>
      </c>
      <c r="Z3018" s="2">
        <f t="shared" si="427"/>
        <v>0.625</v>
      </c>
      <c r="AA3018">
        <f>1</f>
        <v>1</v>
      </c>
      <c r="AB3018" s="1">
        <v>42841</v>
      </c>
      <c r="AC3018" s="13">
        <f t="shared" si="428"/>
        <v>42826</v>
      </c>
      <c r="AD3018" s="14">
        <f t="shared" si="429"/>
        <v>42841</v>
      </c>
      <c r="AE3018" s="1" t="str">
        <f t="shared" si="430"/>
        <v>Sunday</v>
      </c>
      <c r="AF3018" s="2">
        <v>0.68533564814814818</v>
      </c>
      <c r="AG3018" s="2">
        <f t="shared" si="431"/>
        <v>0.66666666666666663</v>
      </c>
      <c r="AH3018" t="s">
        <v>25</v>
      </c>
    </row>
    <row r="3019" spans="1:34" x14ac:dyDescent="0.25">
      <c r="A3019">
        <v>1584770</v>
      </c>
      <c r="B3019" t="s">
        <v>54</v>
      </c>
      <c r="E3019">
        <v>92118</v>
      </c>
      <c r="F3019" t="s">
        <v>20</v>
      </c>
      <c r="G3019" t="s">
        <v>55</v>
      </c>
      <c r="H3019">
        <v>5556</v>
      </c>
      <c r="I3019" t="s">
        <v>84</v>
      </c>
      <c r="J3019">
        <f>VLOOKUP(I3019,Key!$A$1:$C$73,2,FALSE)</f>
        <v>43.040154000000001</v>
      </c>
      <c r="K3019">
        <f>VLOOKUP(I3019,Key!$A$1:$C$73,3,FALSE)</f>
        <v>-87.932113000000001</v>
      </c>
      <c r="L3019" t="s">
        <v>36</v>
      </c>
      <c r="M3019">
        <f>VLOOKUP(L3019,Key!$A$1:$C$73,2,FALSE)</f>
        <v>43.03519</v>
      </c>
      <c r="N3019">
        <f>VLOOKUP(L3019,Key!$A$1:$C$73,3,FALSE)</f>
        <v>-87.907390000000007</v>
      </c>
      <c r="O3019">
        <v>43</v>
      </c>
      <c r="P3019">
        <v>6</v>
      </c>
      <c r="Q3019">
        <v>6.5</v>
      </c>
      <c r="R3019">
        <v>6.1</v>
      </c>
      <c r="S3019">
        <v>258</v>
      </c>
      <c r="T3019">
        <f t="shared" si="423"/>
        <v>-1</v>
      </c>
      <c r="U3019" s="1">
        <v>42841</v>
      </c>
      <c r="V3019" s="13">
        <f t="shared" si="424"/>
        <v>42826</v>
      </c>
      <c r="W3019" s="14">
        <f t="shared" si="425"/>
        <v>42841</v>
      </c>
      <c r="X3019" s="1" t="str">
        <f t="shared" si="426"/>
        <v>Sunday</v>
      </c>
      <c r="Y3019" s="2">
        <v>0.62498842592592596</v>
      </c>
      <c r="Z3019" s="2">
        <f t="shared" si="427"/>
        <v>0.625</v>
      </c>
      <c r="AA3019">
        <f>1</f>
        <v>1</v>
      </c>
      <c r="AB3019" s="1">
        <v>42841</v>
      </c>
      <c r="AC3019" s="13">
        <f t="shared" si="428"/>
        <v>42826</v>
      </c>
      <c r="AD3019" s="14">
        <f t="shared" si="429"/>
        <v>42841</v>
      </c>
      <c r="AE3019" s="1" t="str">
        <f t="shared" si="430"/>
        <v>Sunday</v>
      </c>
      <c r="AF3019" s="2">
        <v>0.65473379629629636</v>
      </c>
      <c r="AG3019" s="2">
        <f t="shared" si="431"/>
        <v>0.66666666666666663</v>
      </c>
      <c r="AH3019" t="s">
        <v>23</v>
      </c>
    </row>
    <row r="3020" spans="1:34" x14ac:dyDescent="0.25">
      <c r="A3020">
        <v>1584772</v>
      </c>
      <c r="B3020" t="s">
        <v>54</v>
      </c>
      <c r="E3020">
        <v>53211</v>
      </c>
      <c r="F3020" t="s">
        <v>20</v>
      </c>
      <c r="G3020" t="s">
        <v>55</v>
      </c>
      <c r="H3020">
        <v>5542</v>
      </c>
      <c r="I3020" t="s">
        <v>81</v>
      </c>
      <c r="J3020">
        <f>VLOOKUP(I3020,Key!$A$1:$C$73,2,FALSE)</f>
        <v>43.058010000000003</v>
      </c>
      <c r="K3020">
        <f>VLOOKUP(I3020,Key!$A$1:$C$73,3,FALSE)</f>
        <v>-87.877300000000005</v>
      </c>
      <c r="L3020" t="s">
        <v>64</v>
      </c>
      <c r="M3020">
        <f>VLOOKUP(L3020,Key!$A$1:$C$73,2,FALSE)</f>
        <v>43.069021999999997</v>
      </c>
      <c r="N3020">
        <f>VLOOKUP(L3020,Key!$A$1:$C$73,3,FALSE)</f>
        <v>-87.887940999999998</v>
      </c>
      <c r="O3020">
        <v>26</v>
      </c>
      <c r="P3020">
        <v>3</v>
      </c>
      <c r="Q3020">
        <v>3.9</v>
      </c>
      <c r="R3020">
        <v>3.7</v>
      </c>
      <c r="S3020">
        <v>156</v>
      </c>
      <c r="T3020">
        <f t="shared" si="423"/>
        <v>-1</v>
      </c>
      <c r="U3020" s="1">
        <v>42841</v>
      </c>
      <c r="V3020" s="13">
        <f t="shared" si="424"/>
        <v>42826</v>
      </c>
      <c r="W3020" s="14">
        <f t="shared" si="425"/>
        <v>42841</v>
      </c>
      <c r="X3020" s="1" t="str">
        <f t="shared" si="426"/>
        <v>Sunday</v>
      </c>
      <c r="Y3020" s="2">
        <v>0.62562499999999999</v>
      </c>
      <c r="Z3020" s="2">
        <f t="shared" si="427"/>
        <v>0.625</v>
      </c>
      <c r="AA3020">
        <f>1</f>
        <v>1</v>
      </c>
      <c r="AB3020" s="1">
        <v>42841</v>
      </c>
      <c r="AC3020" s="13">
        <f t="shared" si="428"/>
        <v>42826</v>
      </c>
      <c r="AD3020" s="14">
        <f t="shared" si="429"/>
        <v>42841</v>
      </c>
      <c r="AE3020" s="1" t="str">
        <f t="shared" si="430"/>
        <v>Sunday</v>
      </c>
      <c r="AF3020" s="2">
        <v>0.64348379629629626</v>
      </c>
      <c r="AG3020" s="2">
        <f t="shared" si="431"/>
        <v>0.625</v>
      </c>
      <c r="AH3020" t="s">
        <v>23</v>
      </c>
    </row>
    <row r="3021" spans="1:34" x14ac:dyDescent="0.25">
      <c r="A3021">
        <v>1355390</v>
      </c>
      <c r="B3021" t="s">
        <v>54</v>
      </c>
      <c r="E3021">
        <v>53210</v>
      </c>
      <c r="F3021" t="s">
        <v>20</v>
      </c>
      <c r="G3021" t="s">
        <v>55</v>
      </c>
      <c r="H3021">
        <v>5429</v>
      </c>
      <c r="I3021" t="s">
        <v>81</v>
      </c>
      <c r="J3021">
        <f>VLOOKUP(I3021,Key!$A$1:$C$73,2,FALSE)</f>
        <v>43.058010000000003</v>
      </c>
      <c r="K3021">
        <f>VLOOKUP(I3021,Key!$A$1:$C$73,3,FALSE)</f>
        <v>-87.877300000000005</v>
      </c>
      <c r="L3021" t="s">
        <v>81</v>
      </c>
      <c r="M3021">
        <f>VLOOKUP(L3021,Key!$A$1:$C$73,2,FALSE)</f>
        <v>43.058010000000003</v>
      </c>
      <c r="N3021">
        <f>VLOOKUP(L3021,Key!$A$1:$C$73,3,FALSE)</f>
        <v>-87.877300000000005</v>
      </c>
      <c r="O3021">
        <v>18</v>
      </c>
      <c r="P3021">
        <v>3</v>
      </c>
      <c r="Q3021">
        <v>2.7</v>
      </c>
      <c r="R3021">
        <v>2.6</v>
      </c>
      <c r="S3021">
        <v>108</v>
      </c>
      <c r="T3021">
        <f t="shared" si="423"/>
        <v>-1</v>
      </c>
      <c r="U3021" s="1">
        <v>42841</v>
      </c>
      <c r="V3021" s="13">
        <f t="shared" si="424"/>
        <v>42826</v>
      </c>
      <c r="W3021" s="14">
        <f t="shared" si="425"/>
        <v>42841</v>
      </c>
      <c r="X3021" s="1" t="str">
        <f t="shared" si="426"/>
        <v>Sunday</v>
      </c>
      <c r="Y3021" s="2">
        <v>0.63059027777777776</v>
      </c>
      <c r="Z3021" s="2">
        <f t="shared" si="427"/>
        <v>0.625</v>
      </c>
      <c r="AA3021">
        <f>1</f>
        <v>1</v>
      </c>
      <c r="AB3021" s="1">
        <v>42841</v>
      </c>
      <c r="AC3021" s="13">
        <f t="shared" si="428"/>
        <v>42826</v>
      </c>
      <c r="AD3021" s="14">
        <f t="shared" si="429"/>
        <v>42841</v>
      </c>
      <c r="AE3021" s="1" t="str">
        <f t="shared" si="430"/>
        <v>Sunday</v>
      </c>
      <c r="AF3021" s="2">
        <v>0.64342592592592596</v>
      </c>
      <c r="AG3021" s="2">
        <f t="shared" si="431"/>
        <v>0.625</v>
      </c>
      <c r="AH3021" t="s">
        <v>25</v>
      </c>
    </row>
    <row r="3022" spans="1:34" x14ac:dyDescent="0.25">
      <c r="A3022">
        <v>1364464</v>
      </c>
      <c r="B3022" t="s">
        <v>54</v>
      </c>
      <c r="E3022">
        <v>91789</v>
      </c>
      <c r="F3022" t="s">
        <v>20</v>
      </c>
      <c r="G3022" t="s">
        <v>55</v>
      </c>
      <c r="H3022">
        <v>11156</v>
      </c>
      <c r="I3022" t="s">
        <v>38</v>
      </c>
      <c r="J3022">
        <f>VLOOKUP(I3022,Key!$A$1:$C$73,2,FALSE)</f>
        <v>43.038649999999997</v>
      </c>
      <c r="K3022">
        <f>VLOOKUP(I3022,Key!$A$1:$C$73,3,FALSE)</f>
        <v>-87.921930000000003</v>
      </c>
      <c r="L3022" t="s">
        <v>81</v>
      </c>
      <c r="M3022">
        <f>VLOOKUP(L3022,Key!$A$1:$C$73,2,FALSE)</f>
        <v>43.058010000000003</v>
      </c>
      <c r="N3022">
        <f>VLOOKUP(L3022,Key!$A$1:$C$73,3,FALSE)</f>
        <v>-87.877300000000005</v>
      </c>
      <c r="O3022">
        <v>52</v>
      </c>
      <c r="P3022">
        <v>6</v>
      </c>
      <c r="Q3022">
        <v>7.8</v>
      </c>
      <c r="R3022">
        <v>7.4</v>
      </c>
      <c r="S3022">
        <v>312</v>
      </c>
      <c r="T3022">
        <f t="shared" si="423"/>
        <v>-1</v>
      </c>
      <c r="U3022" s="1">
        <v>42841</v>
      </c>
      <c r="V3022" s="13">
        <f t="shared" si="424"/>
        <v>42826</v>
      </c>
      <c r="W3022" s="14">
        <f t="shared" si="425"/>
        <v>42841</v>
      </c>
      <c r="X3022" s="1" t="str">
        <f t="shared" si="426"/>
        <v>Sunday</v>
      </c>
      <c r="Y3022" s="2">
        <v>0.63255787037037037</v>
      </c>
      <c r="Z3022" s="2">
        <f t="shared" si="427"/>
        <v>0.625</v>
      </c>
      <c r="AA3022">
        <f>1</f>
        <v>1</v>
      </c>
      <c r="AB3022" s="1">
        <v>42841</v>
      </c>
      <c r="AC3022" s="13">
        <f t="shared" si="428"/>
        <v>42826</v>
      </c>
      <c r="AD3022" s="14">
        <f t="shared" si="429"/>
        <v>42841</v>
      </c>
      <c r="AE3022" s="1" t="str">
        <f t="shared" si="430"/>
        <v>Sunday</v>
      </c>
      <c r="AF3022" s="2">
        <v>0.66836805555555545</v>
      </c>
      <c r="AG3022" s="2">
        <f t="shared" si="431"/>
        <v>0.66666666666666663</v>
      </c>
      <c r="AH3022" t="s">
        <v>23</v>
      </c>
    </row>
    <row r="3023" spans="1:34" x14ac:dyDescent="0.25">
      <c r="A3023">
        <v>1584830</v>
      </c>
      <c r="B3023" t="s">
        <v>54</v>
      </c>
      <c r="E3023">
        <v>64114</v>
      </c>
      <c r="F3023" t="s">
        <v>20</v>
      </c>
      <c r="G3023" t="s">
        <v>55</v>
      </c>
      <c r="H3023">
        <v>11114</v>
      </c>
      <c r="I3023" t="s">
        <v>81</v>
      </c>
      <c r="J3023">
        <f>VLOOKUP(I3023,Key!$A$1:$C$73,2,FALSE)</f>
        <v>43.058010000000003</v>
      </c>
      <c r="K3023">
        <f>VLOOKUP(I3023,Key!$A$1:$C$73,3,FALSE)</f>
        <v>-87.877300000000005</v>
      </c>
      <c r="L3023" t="s">
        <v>64</v>
      </c>
      <c r="M3023">
        <f>VLOOKUP(L3023,Key!$A$1:$C$73,2,FALSE)</f>
        <v>43.069021999999997</v>
      </c>
      <c r="N3023">
        <f>VLOOKUP(L3023,Key!$A$1:$C$73,3,FALSE)</f>
        <v>-87.887940999999998</v>
      </c>
      <c r="O3023">
        <v>30</v>
      </c>
      <c r="P3023">
        <v>3</v>
      </c>
      <c r="Q3023">
        <v>4.5</v>
      </c>
      <c r="R3023">
        <v>4.3</v>
      </c>
      <c r="S3023">
        <v>180</v>
      </c>
      <c r="T3023">
        <f t="shared" si="423"/>
        <v>-1</v>
      </c>
      <c r="U3023" s="1">
        <v>42841</v>
      </c>
      <c r="V3023" s="13">
        <f t="shared" si="424"/>
        <v>42826</v>
      </c>
      <c r="W3023" s="14">
        <f t="shared" si="425"/>
        <v>42841</v>
      </c>
      <c r="X3023" s="1" t="str">
        <f t="shared" si="426"/>
        <v>Sunday</v>
      </c>
      <c r="Y3023" s="2">
        <v>0.63321759259259258</v>
      </c>
      <c r="Z3023" s="2">
        <f t="shared" si="427"/>
        <v>0.625</v>
      </c>
      <c r="AA3023">
        <f>1</f>
        <v>1</v>
      </c>
      <c r="AB3023" s="1">
        <v>42841</v>
      </c>
      <c r="AC3023" s="13">
        <f t="shared" si="428"/>
        <v>42826</v>
      </c>
      <c r="AD3023" s="14">
        <f t="shared" si="429"/>
        <v>42841</v>
      </c>
      <c r="AE3023" s="1" t="str">
        <f t="shared" si="430"/>
        <v>Sunday</v>
      </c>
      <c r="AF3023" s="2">
        <v>0.65394675925925927</v>
      </c>
      <c r="AG3023" s="2">
        <f t="shared" si="431"/>
        <v>0.66666666666666663</v>
      </c>
      <c r="AH3023" t="s">
        <v>23</v>
      </c>
    </row>
    <row r="3024" spans="1:34" x14ac:dyDescent="0.25">
      <c r="A3024">
        <v>1584830</v>
      </c>
      <c r="B3024" t="s">
        <v>54</v>
      </c>
      <c r="E3024">
        <v>64114</v>
      </c>
      <c r="F3024" t="s">
        <v>20</v>
      </c>
      <c r="G3024" t="s">
        <v>55</v>
      </c>
      <c r="H3024">
        <v>143</v>
      </c>
      <c r="I3024" t="s">
        <v>81</v>
      </c>
      <c r="J3024">
        <f>VLOOKUP(I3024,Key!$A$1:$C$73,2,FALSE)</f>
        <v>43.058010000000003</v>
      </c>
      <c r="K3024">
        <f>VLOOKUP(I3024,Key!$A$1:$C$73,3,FALSE)</f>
        <v>-87.877300000000005</v>
      </c>
      <c r="L3024" t="s">
        <v>64</v>
      </c>
      <c r="M3024">
        <f>VLOOKUP(L3024,Key!$A$1:$C$73,2,FALSE)</f>
        <v>43.069021999999997</v>
      </c>
      <c r="N3024">
        <f>VLOOKUP(L3024,Key!$A$1:$C$73,3,FALSE)</f>
        <v>-87.887940999999998</v>
      </c>
      <c r="O3024">
        <v>29</v>
      </c>
      <c r="P3024">
        <v>3</v>
      </c>
      <c r="Q3024">
        <v>4.4000000000000004</v>
      </c>
      <c r="R3024">
        <v>4.0999999999999996</v>
      </c>
      <c r="S3024">
        <v>174</v>
      </c>
      <c r="T3024">
        <f t="shared" si="423"/>
        <v>-1</v>
      </c>
      <c r="U3024" s="1">
        <v>42841</v>
      </c>
      <c r="V3024" s="13">
        <f t="shared" si="424"/>
        <v>42826</v>
      </c>
      <c r="W3024" s="14">
        <f t="shared" si="425"/>
        <v>42841</v>
      </c>
      <c r="X3024" s="1" t="str">
        <f t="shared" si="426"/>
        <v>Sunday</v>
      </c>
      <c r="Y3024" s="2">
        <v>0.63401620370370371</v>
      </c>
      <c r="Z3024" s="2">
        <f t="shared" si="427"/>
        <v>0.625</v>
      </c>
      <c r="AA3024">
        <f>1</f>
        <v>1</v>
      </c>
      <c r="AB3024" s="1">
        <v>42841</v>
      </c>
      <c r="AC3024" s="13">
        <f t="shared" si="428"/>
        <v>42826</v>
      </c>
      <c r="AD3024" s="14">
        <f t="shared" si="429"/>
        <v>42841</v>
      </c>
      <c r="AE3024" s="1" t="str">
        <f t="shared" si="430"/>
        <v>Sunday</v>
      </c>
      <c r="AF3024" s="2">
        <v>0.65380787037037036</v>
      </c>
      <c r="AG3024" s="2">
        <f t="shared" si="431"/>
        <v>0.66666666666666663</v>
      </c>
      <c r="AH3024" t="s">
        <v>23</v>
      </c>
    </row>
    <row r="3025" spans="1:34" x14ac:dyDescent="0.25">
      <c r="A3025">
        <v>1585037</v>
      </c>
      <c r="B3025" t="s">
        <v>54</v>
      </c>
      <c r="E3025">
        <v>53218</v>
      </c>
      <c r="F3025" t="s">
        <v>20</v>
      </c>
      <c r="G3025" t="s">
        <v>55</v>
      </c>
      <c r="H3025">
        <v>5432</v>
      </c>
      <c r="I3025" t="s">
        <v>77</v>
      </c>
      <c r="J3025">
        <f>VLOOKUP(I3025,Key!$A$1:$C$73,2,FALSE)</f>
        <v>43.036900000000003</v>
      </c>
      <c r="K3025">
        <f>VLOOKUP(I3025,Key!$A$1:$C$73,3,FALSE)</f>
        <v>-87.89667</v>
      </c>
      <c r="L3025" t="s">
        <v>77</v>
      </c>
      <c r="M3025">
        <f>VLOOKUP(L3025,Key!$A$1:$C$73,2,FALSE)</f>
        <v>43.036900000000003</v>
      </c>
      <c r="N3025">
        <f>VLOOKUP(L3025,Key!$A$1:$C$73,3,FALSE)</f>
        <v>-87.89667</v>
      </c>
      <c r="O3025">
        <v>55</v>
      </c>
      <c r="P3025">
        <v>6</v>
      </c>
      <c r="Q3025">
        <v>8.3000000000000007</v>
      </c>
      <c r="R3025">
        <v>7.8</v>
      </c>
      <c r="S3025">
        <v>330</v>
      </c>
      <c r="T3025">
        <f t="shared" si="423"/>
        <v>-1</v>
      </c>
      <c r="U3025" s="1">
        <v>42841</v>
      </c>
      <c r="V3025" s="13">
        <f t="shared" si="424"/>
        <v>42826</v>
      </c>
      <c r="W3025" s="14">
        <f t="shared" si="425"/>
        <v>42841</v>
      </c>
      <c r="X3025" s="1" t="str">
        <f t="shared" si="426"/>
        <v>Sunday</v>
      </c>
      <c r="Y3025" s="2">
        <v>0.67120370370370364</v>
      </c>
      <c r="Z3025" s="2">
        <f t="shared" si="427"/>
        <v>0.66666666666666663</v>
      </c>
      <c r="AA3025">
        <f>1</f>
        <v>1</v>
      </c>
      <c r="AB3025" s="1">
        <v>42841</v>
      </c>
      <c r="AC3025" s="13">
        <f t="shared" si="428"/>
        <v>42826</v>
      </c>
      <c r="AD3025" s="14">
        <f t="shared" si="429"/>
        <v>42841</v>
      </c>
      <c r="AE3025" s="1" t="str">
        <f t="shared" si="430"/>
        <v>Sunday</v>
      </c>
      <c r="AF3025" s="2">
        <v>0.709050925925926</v>
      </c>
      <c r="AG3025" s="2">
        <f t="shared" si="431"/>
        <v>0.70833333333333326</v>
      </c>
      <c r="AH3025" t="s">
        <v>25</v>
      </c>
    </row>
    <row r="3026" spans="1:34" x14ac:dyDescent="0.25">
      <c r="A3026">
        <v>1585039</v>
      </c>
      <c r="B3026" t="s">
        <v>54</v>
      </c>
      <c r="E3026">
        <v>53218</v>
      </c>
      <c r="F3026" t="s">
        <v>20</v>
      </c>
      <c r="G3026" t="s">
        <v>55</v>
      </c>
      <c r="H3026">
        <v>338</v>
      </c>
      <c r="I3026" t="s">
        <v>77</v>
      </c>
      <c r="J3026">
        <f>VLOOKUP(I3026,Key!$A$1:$C$73,2,FALSE)</f>
        <v>43.036900000000003</v>
      </c>
      <c r="K3026">
        <f>VLOOKUP(I3026,Key!$A$1:$C$73,3,FALSE)</f>
        <v>-87.89667</v>
      </c>
      <c r="L3026" t="s">
        <v>77</v>
      </c>
      <c r="M3026">
        <f>VLOOKUP(L3026,Key!$A$1:$C$73,2,FALSE)</f>
        <v>43.036900000000003</v>
      </c>
      <c r="N3026">
        <f>VLOOKUP(L3026,Key!$A$1:$C$73,3,FALSE)</f>
        <v>-87.89667</v>
      </c>
      <c r="O3026">
        <v>53</v>
      </c>
      <c r="P3026">
        <v>6</v>
      </c>
      <c r="Q3026">
        <v>8</v>
      </c>
      <c r="R3026">
        <v>7.6</v>
      </c>
      <c r="S3026">
        <v>318</v>
      </c>
      <c r="T3026">
        <f t="shared" si="423"/>
        <v>-1</v>
      </c>
      <c r="U3026" s="1">
        <v>42841</v>
      </c>
      <c r="V3026" s="13">
        <f t="shared" si="424"/>
        <v>42826</v>
      </c>
      <c r="W3026" s="14">
        <f t="shared" si="425"/>
        <v>42841</v>
      </c>
      <c r="X3026" s="1" t="str">
        <f t="shared" si="426"/>
        <v>Sunday</v>
      </c>
      <c r="Y3026" s="2">
        <v>0.67214120370370367</v>
      </c>
      <c r="Z3026" s="2">
        <f t="shared" si="427"/>
        <v>0.66666666666666663</v>
      </c>
      <c r="AA3026">
        <f>1</f>
        <v>1</v>
      </c>
      <c r="AB3026" s="1">
        <v>42841</v>
      </c>
      <c r="AC3026" s="13">
        <f t="shared" si="428"/>
        <v>42826</v>
      </c>
      <c r="AD3026" s="14">
        <f t="shared" si="429"/>
        <v>42841</v>
      </c>
      <c r="AE3026" s="1" t="str">
        <f t="shared" si="430"/>
        <v>Sunday</v>
      </c>
      <c r="AF3026" s="2">
        <v>0.70898148148148143</v>
      </c>
      <c r="AG3026" s="2">
        <f t="shared" si="431"/>
        <v>0.70833333333333326</v>
      </c>
      <c r="AH3026" t="s">
        <v>25</v>
      </c>
    </row>
    <row r="3027" spans="1:34" x14ac:dyDescent="0.25">
      <c r="A3027">
        <v>1585087</v>
      </c>
      <c r="B3027" t="s">
        <v>54</v>
      </c>
      <c r="E3027">
        <v>53110</v>
      </c>
      <c r="F3027" t="s">
        <v>20</v>
      </c>
      <c r="G3027" t="s">
        <v>55</v>
      </c>
      <c r="H3027">
        <v>9</v>
      </c>
      <c r="I3027" t="s">
        <v>33</v>
      </c>
      <c r="J3027">
        <f>VLOOKUP(I3027,Key!$A$1:$C$73,2,FALSE)</f>
        <v>43.045712999999999</v>
      </c>
      <c r="K3027">
        <f>VLOOKUP(I3027,Key!$A$1:$C$73,3,FALSE)</f>
        <v>-87.899756999999994</v>
      </c>
      <c r="L3027" t="s">
        <v>81</v>
      </c>
      <c r="M3027">
        <f>VLOOKUP(L3027,Key!$A$1:$C$73,2,FALSE)</f>
        <v>43.058010000000003</v>
      </c>
      <c r="N3027">
        <f>VLOOKUP(L3027,Key!$A$1:$C$73,3,FALSE)</f>
        <v>-87.877300000000005</v>
      </c>
      <c r="O3027">
        <v>25</v>
      </c>
      <c r="P3027">
        <v>3</v>
      </c>
      <c r="Q3027">
        <v>3.8</v>
      </c>
      <c r="R3027">
        <v>3.6</v>
      </c>
      <c r="S3027">
        <v>150</v>
      </c>
      <c r="T3027">
        <f t="shared" si="423"/>
        <v>-1</v>
      </c>
      <c r="U3027" s="1">
        <v>42841</v>
      </c>
      <c r="V3027" s="13">
        <f t="shared" si="424"/>
        <v>42826</v>
      </c>
      <c r="W3027" s="14">
        <f t="shared" si="425"/>
        <v>42841</v>
      </c>
      <c r="X3027" s="1" t="str">
        <f t="shared" si="426"/>
        <v>Sunday</v>
      </c>
      <c r="Y3027" s="2">
        <v>0.6793865740740741</v>
      </c>
      <c r="Z3027" s="2">
        <f t="shared" si="427"/>
        <v>0.66666666666666663</v>
      </c>
      <c r="AA3027">
        <f>1</f>
        <v>1</v>
      </c>
      <c r="AB3027" s="1">
        <v>42841</v>
      </c>
      <c r="AC3027" s="13">
        <f t="shared" si="428"/>
        <v>42826</v>
      </c>
      <c r="AD3027" s="14">
        <f t="shared" si="429"/>
        <v>42841</v>
      </c>
      <c r="AE3027" s="1" t="str">
        <f t="shared" si="430"/>
        <v>Sunday</v>
      </c>
      <c r="AF3027" s="2">
        <v>0.6968981481481481</v>
      </c>
      <c r="AG3027" s="2">
        <f t="shared" si="431"/>
        <v>0.70833333333333326</v>
      </c>
      <c r="AH3027" t="s">
        <v>23</v>
      </c>
    </row>
    <row r="3028" spans="1:34" x14ac:dyDescent="0.25">
      <c r="A3028">
        <v>1356099</v>
      </c>
      <c r="B3028" t="s">
        <v>54</v>
      </c>
      <c r="E3028">
        <v>53202</v>
      </c>
      <c r="F3028" t="s">
        <v>20</v>
      </c>
      <c r="G3028" t="s">
        <v>55</v>
      </c>
      <c r="H3028">
        <v>172</v>
      </c>
      <c r="I3028" t="s">
        <v>44</v>
      </c>
      <c r="J3028">
        <f>VLOOKUP(I3028,Key!$A$1:$C$73,2,FALSE)</f>
        <v>43.03886</v>
      </c>
      <c r="K3028">
        <f>VLOOKUP(I3028,Key!$A$1:$C$73,3,FALSE)</f>
        <v>-87.902720000000002</v>
      </c>
      <c r="L3028" t="s">
        <v>42</v>
      </c>
      <c r="M3028">
        <f>VLOOKUP(L3028,Key!$A$1:$C$73,2,FALSE)</f>
        <v>43.038719999999998</v>
      </c>
      <c r="N3028">
        <f>VLOOKUP(L3028,Key!$A$1:$C$73,3,FALSE)</f>
        <v>-87.905339999999995</v>
      </c>
      <c r="O3028">
        <v>85</v>
      </c>
      <c r="P3028">
        <v>9</v>
      </c>
      <c r="Q3028">
        <v>12.8</v>
      </c>
      <c r="R3028">
        <v>12.1</v>
      </c>
      <c r="S3028">
        <v>510</v>
      </c>
      <c r="T3028">
        <f t="shared" si="423"/>
        <v>-1</v>
      </c>
      <c r="U3028" s="1">
        <v>42841</v>
      </c>
      <c r="V3028" s="13">
        <f t="shared" si="424"/>
        <v>42826</v>
      </c>
      <c r="W3028" s="14">
        <f t="shared" si="425"/>
        <v>42841</v>
      </c>
      <c r="X3028" s="1" t="str">
        <f t="shared" si="426"/>
        <v>Sunday</v>
      </c>
      <c r="Y3028" s="2">
        <v>0.68865740740740744</v>
      </c>
      <c r="Z3028" s="2">
        <f t="shared" si="427"/>
        <v>0.70833333333333326</v>
      </c>
      <c r="AA3028">
        <f>1</f>
        <v>1</v>
      </c>
      <c r="AB3028" s="1">
        <v>42841</v>
      </c>
      <c r="AC3028" s="13">
        <f t="shared" si="428"/>
        <v>42826</v>
      </c>
      <c r="AD3028" s="14">
        <f t="shared" si="429"/>
        <v>42841</v>
      </c>
      <c r="AE3028" s="1" t="str">
        <f t="shared" si="430"/>
        <v>Sunday</v>
      </c>
      <c r="AF3028" s="2">
        <v>0.74729166666666658</v>
      </c>
      <c r="AG3028" s="2">
        <f t="shared" si="431"/>
        <v>0.75</v>
      </c>
      <c r="AH3028" t="s">
        <v>23</v>
      </c>
    </row>
    <row r="3029" spans="1:34" x14ac:dyDescent="0.25">
      <c r="A3029">
        <v>1585184</v>
      </c>
      <c r="B3029" t="s">
        <v>54</v>
      </c>
      <c r="E3029">
        <v>91505</v>
      </c>
      <c r="F3029" t="s">
        <v>20</v>
      </c>
      <c r="G3029" t="s">
        <v>55</v>
      </c>
      <c r="H3029">
        <v>5478</v>
      </c>
      <c r="I3029" t="s">
        <v>28</v>
      </c>
      <c r="J3029">
        <f>VLOOKUP(I3029,Key!$A$1:$C$73,2,FALSE)</f>
        <v>43.038580000000003</v>
      </c>
      <c r="K3029">
        <f>VLOOKUP(I3029,Key!$A$1:$C$73,3,FALSE)</f>
        <v>-87.90934</v>
      </c>
      <c r="L3029" t="s">
        <v>28</v>
      </c>
      <c r="M3029">
        <f>VLOOKUP(L3029,Key!$A$1:$C$73,2,FALSE)</f>
        <v>43.038580000000003</v>
      </c>
      <c r="N3029">
        <f>VLOOKUP(L3029,Key!$A$1:$C$73,3,FALSE)</f>
        <v>-87.90934</v>
      </c>
      <c r="O3029">
        <v>50</v>
      </c>
      <c r="P3029">
        <v>6</v>
      </c>
      <c r="Q3029">
        <v>7.5</v>
      </c>
      <c r="R3029">
        <v>7.1</v>
      </c>
      <c r="S3029">
        <v>300</v>
      </c>
      <c r="T3029">
        <f t="shared" si="423"/>
        <v>-1</v>
      </c>
      <c r="U3029" s="1">
        <v>42841</v>
      </c>
      <c r="V3029" s="13">
        <f t="shared" si="424"/>
        <v>42826</v>
      </c>
      <c r="W3029" s="14">
        <f t="shared" si="425"/>
        <v>42841</v>
      </c>
      <c r="X3029" s="1" t="str">
        <f t="shared" si="426"/>
        <v>Sunday</v>
      </c>
      <c r="Y3029" s="2">
        <v>0.69504629629629633</v>
      </c>
      <c r="Z3029" s="2">
        <f t="shared" si="427"/>
        <v>0.70833333333333326</v>
      </c>
      <c r="AA3029">
        <f>1</f>
        <v>1</v>
      </c>
      <c r="AB3029" s="1">
        <v>42841</v>
      </c>
      <c r="AC3029" s="13">
        <f t="shared" si="428"/>
        <v>42826</v>
      </c>
      <c r="AD3029" s="14">
        <f t="shared" si="429"/>
        <v>42841</v>
      </c>
      <c r="AE3029" s="1" t="str">
        <f t="shared" si="430"/>
        <v>Sunday</v>
      </c>
      <c r="AF3029" s="2">
        <v>0.72924768518518512</v>
      </c>
      <c r="AG3029" s="2">
        <f t="shared" si="431"/>
        <v>0.75</v>
      </c>
      <c r="AH3029" t="s">
        <v>25</v>
      </c>
    </row>
    <row r="3030" spans="1:34" x14ac:dyDescent="0.25">
      <c r="A3030">
        <v>1585207</v>
      </c>
      <c r="B3030" t="s">
        <v>54</v>
      </c>
      <c r="E3030">
        <v>14580</v>
      </c>
      <c r="F3030" t="s">
        <v>20</v>
      </c>
      <c r="G3030" t="s">
        <v>55</v>
      </c>
      <c r="H3030">
        <v>5435</v>
      </c>
      <c r="I3030" t="s">
        <v>84</v>
      </c>
      <c r="J3030">
        <f>VLOOKUP(I3030,Key!$A$1:$C$73,2,FALSE)</f>
        <v>43.040154000000001</v>
      </c>
      <c r="K3030">
        <f>VLOOKUP(I3030,Key!$A$1:$C$73,3,FALSE)</f>
        <v>-87.932113000000001</v>
      </c>
      <c r="L3030" t="s">
        <v>84</v>
      </c>
      <c r="M3030">
        <f>VLOOKUP(L3030,Key!$A$1:$C$73,2,FALSE)</f>
        <v>43.040154000000001</v>
      </c>
      <c r="N3030">
        <f>VLOOKUP(L3030,Key!$A$1:$C$73,3,FALSE)</f>
        <v>-87.932113000000001</v>
      </c>
      <c r="O3030">
        <v>59</v>
      </c>
      <c r="P3030">
        <v>6</v>
      </c>
      <c r="Q3030">
        <v>8.9</v>
      </c>
      <c r="R3030">
        <v>8.4</v>
      </c>
      <c r="S3030">
        <v>354</v>
      </c>
      <c r="T3030">
        <f t="shared" si="423"/>
        <v>-1</v>
      </c>
      <c r="U3030" s="1">
        <v>42841</v>
      </c>
      <c r="V3030" s="13">
        <f t="shared" si="424"/>
        <v>42826</v>
      </c>
      <c r="W3030" s="14">
        <f t="shared" si="425"/>
        <v>42841</v>
      </c>
      <c r="X3030" s="1" t="str">
        <f t="shared" si="426"/>
        <v>Sunday</v>
      </c>
      <c r="Y3030" s="2">
        <v>0.69840277777777782</v>
      </c>
      <c r="Z3030" s="2">
        <f t="shared" si="427"/>
        <v>0.70833333333333326</v>
      </c>
      <c r="AA3030">
        <f>1</f>
        <v>1</v>
      </c>
      <c r="AB3030" s="1">
        <v>42841</v>
      </c>
      <c r="AC3030" s="13">
        <f t="shared" si="428"/>
        <v>42826</v>
      </c>
      <c r="AD3030" s="14">
        <f t="shared" si="429"/>
        <v>42841</v>
      </c>
      <c r="AE3030" s="1" t="str">
        <f t="shared" si="430"/>
        <v>Sunday</v>
      </c>
      <c r="AF3030" s="2">
        <v>0.73894675925925923</v>
      </c>
      <c r="AG3030" s="2">
        <f t="shared" si="431"/>
        <v>0.75</v>
      </c>
      <c r="AH3030" t="s">
        <v>25</v>
      </c>
    </row>
    <row r="3031" spans="1:34" x14ac:dyDescent="0.25">
      <c r="A3031">
        <v>1583533</v>
      </c>
      <c r="B3031" t="s">
        <v>54</v>
      </c>
      <c r="E3031">
        <v>53012</v>
      </c>
      <c r="F3031" t="s">
        <v>20</v>
      </c>
      <c r="G3031" t="s">
        <v>55</v>
      </c>
      <c r="H3031">
        <v>13</v>
      </c>
      <c r="I3031" t="s">
        <v>24</v>
      </c>
      <c r="J3031">
        <f>VLOOKUP(I3031,Key!$A$1:$C$73,2,FALSE)</f>
        <v>43.074655999999997</v>
      </c>
      <c r="K3031">
        <f>VLOOKUP(I3031,Key!$A$1:$C$73,3,FALSE)</f>
        <v>-87.889011999999994</v>
      </c>
      <c r="L3031" t="s">
        <v>24</v>
      </c>
      <c r="M3031">
        <f>VLOOKUP(L3031,Key!$A$1:$C$73,2,FALSE)</f>
        <v>43.074655999999997</v>
      </c>
      <c r="N3031">
        <f>VLOOKUP(L3031,Key!$A$1:$C$73,3,FALSE)</f>
        <v>-87.889011999999994</v>
      </c>
      <c r="O3031">
        <v>132</v>
      </c>
      <c r="P3031">
        <v>15</v>
      </c>
      <c r="Q3031">
        <v>18</v>
      </c>
      <c r="R3031">
        <v>17.100000000000001</v>
      </c>
      <c r="S3031">
        <v>720</v>
      </c>
      <c r="T3031">
        <f t="shared" si="423"/>
        <v>-1</v>
      </c>
      <c r="U3031" s="1">
        <v>42841</v>
      </c>
      <c r="V3031" s="13">
        <f t="shared" si="424"/>
        <v>42826</v>
      </c>
      <c r="W3031" s="14">
        <f t="shared" si="425"/>
        <v>42841</v>
      </c>
      <c r="X3031" s="1" t="str">
        <f t="shared" si="426"/>
        <v>Sunday</v>
      </c>
      <c r="Y3031" s="2">
        <v>0.70452546296296292</v>
      </c>
      <c r="Z3031" s="2">
        <f t="shared" si="427"/>
        <v>0.70833333333333326</v>
      </c>
      <c r="AA3031">
        <f>1</f>
        <v>1</v>
      </c>
      <c r="AB3031" s="1">
        <v>42841</v>
      </c>
      <c r="AC3031" s="13">
        <f t="shared" si="428"/>
        <v>42826</v>
      </c>
      <c r="AD3031" s="14">
        <f t="shared" si="429"/>
        <v>42841</v>
      </c>
      <c r="AE3031" s="1" t="str">
        <f t="shared" si="430"/>
        <v>Sunday</v>
      </c>
      <c r="AF3031" s="2">
        <v>0.79620370370370364</v>
      </c>
      <c r="AG3031" s="2">
        <f t="shared" si="431"/>
        <v>0.79166666666666663</v>
      </c>
      <c r="AH3031" t="s">
        <v>25</v>
      </c>
    </row>
    <row r="3032" spans="1:34" x14ac:dyDescent="0.25">
      <c r="A3032">
        <v>1584762</v>
      </c>
      <c r="B3032" t="s">
        <v>54</v>
      </c>
      <c r="E3032">
        <v>53202</v>
      </c>
      <c r="F3032" t="s">
        <v>20</v>
      </c>
      <c r="G3032" t="s">
        <v>55</v>
      </c>
      <c r="H3032">
        <v>5552</v>
      </c>
      <c r="I3032" t="s">
        <v>56</v>
      </c>
      <c r="J3032">
        <f>VLOOKUP(I3032,Key!$A$1:$C$73,2,FALSE)</f>
        <v>43.004728999999998</v>
      </c>
      <c r="K3032">
        <f>VLOOKUP(I3032,Key!$A$1:$C$73,3,FALSE)</f>
        <v>-87.905463999999995</v>
      </c>
      <c r="L3032" t="s">
        <v>76</v>
      </c>
      <c r="M3032">
        <f>VLOOKUP(L3032,Key!$A$1:$C$73,2,FALSE)</f>
        <v>43.02948</v>
      </c>
      <c r="N3032">
        <f>VLOOKUP(L3032,Key!$A$1:$C$73,3,FALSE)</f>
        <v>-87.912819999999996</v>
      </c>
      <c r="O3032">
        <v>23</v>
      </c>
      <c r="P3032">
        <v>3</v>
      </c>
      <c r="Q3032">
        <v>3.5</v>
      </c>
      <c r="R3032">
        <v>3.3</v>
      </c>
      <c r="S3032">
        <v>138</v>
      </c>
      <c r="T3032">
        <f t="shared" si="423"/>
        <v>-1</v>
      </c>
      <c r="U3032" s="1">
        <v>42841</v>
      </c>
      <c r="V3032" s="13">
        <f t="shared" si="424"/>
        <v>42826</v>
      </c>
      <c r="W3032" s="14">
        <f t="shared" si="425"/>
        <v>42841</v>
      </c>
      <c r="X3032" s="1" t="str">
        <f t="shared" si="426"/>
        <v>Sunday</v>
      </c>
      <c r="Y3032" s="2">
        <v>0.73354166666666665</v>
      </c>
      <c r="Z3032" s="2">
        <f t="shared" si="427"/>
        <v>0.75</v>
      </c>
      <c r="AA3032">
        <f>1</f>
        <v>1</v>
      </c>
      <c r="AB3032" s="1">
        <v>42841</v>
      </c>
      <c r="AC3032" s="13">
        <f t="shared" si="428"/>
        <v>42826</v>
      </c>
      <c r="AD3032" s="14">
        <f t="shared" si="429"/>
        <v>42841</v>
      </c>
      <c r="AE3032" s="1" t="str">
        <f t="shared" si="430"/>
        <v>Sunday</v>
      </c>
      <c r="AF3032" s="2">
        <v>0.74976851851851845</v>
      </c>
      <c r="AG3032" s="2">
        <f t="shared" si="431"/>
        <v>0.75</v>
      </c>
      <c r="AH3032" t="s">
        <v>23</v>
      </c>
    </row>
    <row r="3033" spans="1:34" x14ac:dyDescent="0.25">
      <c r="A3033">
        <v>1585460</v>
      </c>
      <c r="B3033" t="s">
        <v>54</v>
      </c>
      <c r="F3033" t="s">
        <v>20</v>
      </c>
      <c r="G3033" t="s">
        <v>55</v>
      </c>
      <c r="H3033">
        <v>11138</v>
      </c>
      <c r="I3033" t="s">
        <v>63</v>
      </c>
      <c r="J3033">
        <f>VLOOKUP(I3033,Key!$A$1:$C$73,2,FALSE)</f>
        <v>43.066893999999998</v>
      </c>
      <c r="K3033">
        <f>VLOOKUP(I3033,Key!$A$1:$C$73,3,FALSE)</f>
        <v>-87.877936000000005</v>
      </c>
      <c r="L3033" t="s">
        <v>81</v>
      </c>
      <c r="M3033">
        <f>VLOOKUP(L3033,Key!$A$1:$C$73,2,FALSE)</f>
        <v>43.058010000000003</v>
      </c>
      <c r="N3033">
        <f>VLOOKUP(L3033,Key!$A$1:$C$73,3,FALSE)</f>
        <v>-87.877300000000005</v>
      </c>
      <c r="O3033">
        <v>123</v>
      </c>
      <c r="P3033">
        <v>12</v>
      </c>
      <c r="Q3033">
        <v>18</v>
      </c>
      <c r="R3033">
        <v>17.100000000000001</v>
      </c>
      <c r="S3033">
        <v>720</v>
      </c>
      <c r="T3033">
        <f t="shared" si="423"/>
        <v>-1</v>
      </c>
      <c r="U3033" s="1">
        <v>42841</v>
      </c>
      <c r="V3033" s="13">
        <f t="shared" si="424"/>
        <v>42826</v>
      </c>
      <c r="W3033" s="14">
        <f t="shared" si="425"/>
        <v>42841</v>
      </c>
      <c r="X3033" s="1" t="str">
        <f t="shared" si="426"/>
        <v>Sunday</v>
      </c>
      <c r="Y3033" s="2">
        <v>0.74190972222222218</v>
      </c>
      <c r="Z3033" s="2">
        <f t="shared" si="427"/>
        <v>0.75</v>
      </c>
      <c r="AA3033">
        <f>1</f>
        <v>1</v>
      </c>
      <c r="AB3033" s="1">
        <v>42841</v>
      </c>
      <c r="AC3033" s="13">
        <f t="shared" si="428"/>
        <v>42826</v>
      </c>
      <c r="AD3033" s="14">
        <f t="shared" si="429"/>
        <v>42841</v>
      </c>
      <c r="AE3033" s="1" t="str">
        <f t="shared" si="430"/>
        <v>Sunday</v>
      </c>
      <c r="AF3033" s="2">
        <v>0.82775462962962953</v>
      </c>
      <c r="AG3033" s="2">
        <f t="shared" si="431"/>
        <v>0.83333333333333326</v>
      </c>
      <c r="AH3033" t="s">
        <v>23</v>
      </c>
    </row>
    <row r="3034" spans="1:34" x14ac:dyDescent="0.25">
      <c r="A3034">
        <v>1585464</v>
      </c>
      <c r="B3034" t="s">
        <v>54</v>
      </c>
      <c r="E3034">
        <v>53202</v>
      </c>
      <c r="F3034" t="s">
        <v>20</v>
      </c>
      <c r="G3034" t="s">
        <v>55</v>
      </c>
      <c r="H3034">
        <v>5516</v>
      </c>
      <c r="I3034" t="s">
        <v>44</v>
      </c>
      <c r="J3034">
        <f>VLOOKUP(I3034,Key!$A$1:$C$73,2,FALSE)</f>
        <v>43.03886</v>
      </c>
      <c r="K3034">
        <f>VLOOKUP(I3034,Key!$A$1:$C$73,3,FALSE)</f>
        <v>-87.902720000000002</v>
      </c>
      <c r="L3034" t="s">
        <v>61</v>
      </c>
      <c r="M3034">
        <f>VLOOKUP(L3034,Key!$A$1:$C$73,2,FALSE)</f>
        <v>43.060786</v>
      </c>
      <c r="N3034">
        <f>VLOOKUP(L3034,Key!$A$1:$C$73,3,FALSE)</f>
        <v>-87.883825999999999</v>
      </c>
      <c r="O3034">
        <v>17</v>
      </c>
      <c r="P3034">
        <v>3</v>
      </c>
      <c r="Q3034">
        <v>2.6</v>
      </c>
      <c r="R3034">
        <v>2.4</v>
      </c>
      <c r="S3034">
        <v>102</v>
      </c>
      <c r="T3034">
        <f t="shared" si="423"/>
        <v>-1</v>
      </c>
      <c r="U3034" s="1">
        <v>42841</v>
      </c>
      <c r="V3034" s="13">
        <f t="shared" si="424"/>
        <v>42826</v>
      </c>
      <c r="W3034" s="14">
        <f t="shared" si="425"/>
        <v>42841</v>
      </c>
      <c r="X3034" s="1" t="str">
        <f t="shared" si="426"/>
        <v>Sunday</v>
      </c>
      <c r="Y3034" s="2">
        <v>0.74312500000000004</v>
      </c>
      <c r="Z3034" s="2">
        <f t="shared" si="427"/>
        <v>0.75</v>
      </c>
      <c r="AA3034">
        <f>1</f>
        <v>1</v>
      </c>
      <c r="AB3034" s="1">
        <v>42841</v>
      </c>
      <c r="AC3034" s="13">
        <f t="shared" si="428"/>
        <v>42826</v>
      </c>
      <c r="AD3034" s="14">
        <f t="shared" si="429"/>
        <v>42841</v>
      </c>
      <c r="AE3034" s="1" t="str">
        <f t="shared" si="430"/>
        <v>Sunday</v>
      </c>
      <c r="AF3034" s="2">
        <v>0.75489583333333332</v>
      </c>
      <c r="AG3034" s="2">
        <f t="shared" si="431"/>
        <v>0.75</v>
      </c>
      <c r="AH3034" t="s">
        <v>23</v>
      </c>
    </row>
    <row r="3035" spans="1:34" x14ac:dyDescent="0.25">
      <c r="A3035">
        <v>1582019</v>
      </c>
      <c r="B3035" t="s">
        <v>54</v>
      </c>
      <c r="E3035">
        <v>53226</v>
      </c>
      <c r="F3035" t="s">
        <v>20</v>
      </c>
      <c r="G3035" t="s">
        <v>55</v>
      </c>
      <c r="H3035">
        <v>5455</v>
      </c>
      <c r="I3035" t="s">
        <v>77</v>
      </c>
      <c r="J3035">
        <f>VLOOKUP(I3035,Key!$A$1:$C$73,2,FALSE)</f>
        <v>43.036900000000003</v>
      </c>
      <c r="K3035">
        <f>VLOOKUP(I3035,Key!$A$1:$C$73,3,FALSE)</f>
        <v>-87.89667</v>
      </c>
      <c r="L3035" t="s">
        <v>77</v>
      </c>
      <c r="M3035">
        <f>VLOOKUP(L3035,Key!$A$1:$C$73,2,FALSE)</f>
        <v>43.036900000000003</v>
      </c>
      <c r="N3035">
        <f>VLOOKUP(L3035,Key!$A$1:$C$73,3,FALSE)</f>
        <v>-87.89667</v>
      </c>
      <c r="O3035">
        <v>29</v>
      </c>
      <c r="P3035">
        <v>3</v>
      </c>
      <c r="Q3035">
        <v>4.4000000000000004</v>
      </c>
      <c r="R3035">
        <v>4.0999999999999996</v>
      </c>
      <c r="S3035">
        <v>174</v>
      </c>
      <c r="T3035">
        <f t="shared" si="423"/>
        <v>-1</v>
      </c>
      <c r="U3035" s="1">
        <v>42841</v>
      </c>
      <c r="V3035" s="13">
        <f t="shared" si="424"/>
        <v>42826</v>
      </c>
      <c r="W3035" s="14">
        <f t="shared" si="425"/>
        <v>42841</v>
      </c>
      <c r="X3035" s="1" t="str">
        <f t="shared" si="426"/>
        <v>Sunday</v>
      </c>
      <c r="Y3035" s="2">
        <v>0.76251157407407411</v>
      </c>
      <c r="Z3035" s="2">
        <f t="shared" si="427"/>
        <v>0.75</v>
      </c>
      <c r="AA3035">
        <f>1</f>
        <v>1</v>
      </c>
      <c r="AB3035" s="1">
        <v>42841</v>
      </c>
      <c r="AC3035" s="13">
        <f t="shared" si="428"/>
        <v>42826</v>
      </c>
      <c r="AD3035" s="14">
        <f t="shared" si="429"/>
        <v>42841</v>
      </c>
      <c r="AE3035" s="1" t="str">
        <f t="shared" si="430"/>
        <v>Sunday</v>
      </c>
      <c r="AF3035" s="2">
        <v>0.78299768518518509</v>
      </c>
      <c r="AG3035" s="2">
        <f t="shared" si="431"/>
        <v>0.79166666666666663</v>
      </c>
      <c r="AH3035" t="s">
        <v>25</v>
      </c>
    </row>
    <row r="3036" spans="1:34" x14ac:dyDescent="0.25">
      <c r="A3036">
        <v>1585464</v>
      </c>
      <c r="B3036" t="s">
        <v>54</v>
      </c>
      <c r="E3036">
        <v>53202</v>
      </c>
      <c r="F3036" t="s">
        <v>20</v>
      </c>
      <c r="G3036" t="s">
        <v>55</v>
      </c>
      <c r="H3036">
        <v>5511</v>
      </c>
      <c r="I3036" t="s">
        <v>61</v>
      </c>
      <c r="J3036">
        <f>VLOOKUP(I3036,Key!$A$1:$C$73,2,FALSE)</f>
        <v>43.060786</v>
      </c>
      <c r="K3036">
        <f>VLOOKUP(I3036,Key!$A$1:$C$73,3,FALSE)</f>
        <v>-87.883825999999999</v>
      </c>
      <c r="L3036" t="s">
        <v>36</v>
      </c>
      <c r="M3036">
        <f>VLOOKUP(L3036,Key!$A$1:$C$73,2,FALSE)</f>
        <v>43.03519</v>
      </c>
      <c r="N3036">
        <f>VLOOKUP(L3036,Key!$A$1:$C$73,3,FALSE)</f>
        <v>-87.907390000000007</v>
      </c>
      <c r="O3036">
        <v>37</v>
      </c>
      <c r="P3036">
        <v>6</v>
      </c>
      <c r="Q3036">
        <v>5.6</v>
      </c>
      <c r="R3036">
        <v>5.3</v>
      </c>
      <c r="S3036">
        <v>222</v>
      </c>
      <c r="T3036">
        <f t="shared" si="423"/>
        <v>-1</v>
      </c>
      <c r="U3036" s="1">
        <v>42841</v>
      </c>
      <c r="V3036" s="13">
        <f t="shared" si="424"/>
        <v>42826</v>
      </c>
      <c r="W3036" s="14">
        <f t="shared" si="425"/>
        <v>42841</v>
      </c>
      <c r="X3036" s="1" t="str">
        <f t="shared" si="426"/>
        <v>Sunday</v>
      </c>
      <c r="Y3036" s="2">
        <v>0.80756944444444445</v>
      </c>
      <c r="Z3036" s="2">
        <f t="shared" si="427"/>
        <v>0.79166666666666663</v>
      </c>
      <c r="AA3036">
        <f>1</f>
        <v>1</v>
      </c>
      <c r="AB3036" s="1">
        <v>42841</v>
      </c>
      <c r="AC3036" s="13">
        <f t="shared" si="428"/>
        <v>42826</v>
      </c>
      <c r="AD3036" s="14">
        <f t="shared" si="429"/>
        <v>42841</v>
      </c>
      <c r="AE3036" s="1" t="str">
        <f t="shared" si="430"/>
        <v>Sunday</v>
      </c>
      <c r="AF3036" s="2">
        <v>0.83295138888888898</v>
      </c>
      <c r="AG3036" s="2">
        <f t="shared" si="431"/>
        <v>0.83333333333333326</v>
      </c>
      <c r="AH3036" t="s">
        <v>23</v>
      </c>
    </row>
    <row r="3037" spans="1:34" x14ac:dyDescent="0.25">
      <c r="A3037">
        <v>1585858</v>
      </c>
      <c r="B3037" t="s">
        <v>54</v>
      </c>
      <c r="E3037">
        <v>53204</v>
      </c>
      <c r="F3037" t="s">
        <v>20</v>
      </c>
      <c r="G3037" t="s">
        <v>55</v>
      </c>
      <c r="H3037">
        <v>9</v>
      </c>
      <c r="I3037" t="s">
        <v>81</v>
      </c>
      <c r="J3037">
        <f>VLOOKUP(I3037,Key!$A$1:$C$73,2,FALSE)</f>
        <v>43.058010000000003</v>
      </c>
      <c r="K3037">
        <f>VLOOKUP(I3037,Key!$A$1:$C$73,3,FALSE)</f>
        <v>-87.877300000000005</v>
      </c>
      <c r="L3037" t="s">
        <v>81</v>
      </c>
      <c r="M3037">
        <f>VLOOKUP(L3037,Key!$A$1:$C$73,2,FALSE)</f>
        <v>43.058010000000003</v>
      </c>
      <c r="N3037">
        <f>VLOOKUP(L3037,Key!$A$1:$C$73,3,FALSE)</f>
        <v>-87.877300000000005</v>
      </c>
      <c r="O3037">
        <v>34</v>
      </c>
      <c r="P3037">
        <v>3</v>
      </c>
      <c r="Q3037">
        <v>5.0999999999999996</v>
      </c>
      <c r="R3037">
        <v>4.8</v>
      </c>
      <c r="S3037">
        <v>204</v>
      </c>
      <c r="T3037">
        <f t="shared" si="423"/>
        <v>-1</v>
      </c>
      <c r="U3037" s="1">
        <v>42841</v>
      </c>
      <c r="V3037" s="13">
        <f t="shared" si="424"/>
        <v>42826</v>
      </c>
      <c r="W3037" s="14">
        <f t="shared" si="425"/>
        <v>42841</v>
      </c>
      <c r="X3037" s="1" t="str">
        <f t="shared" si="426"/>
        <v>Sunday</v>
      </c>
      <c r="Y3037" s="2">
        <v>0.8373032407407407</v>
      </c>
      <c r="Z3037" s="2">
        <f t="shared" si="427"/>
        <v>0.83333333333333326</v>
      </c>
      <c r="AA3037">
        <f>1</f>
        <v>1</v>
      </c>
      <c r="AB3037" s="1">
        <v>42841</v>
      </c>
      <c r="AC3037" s="13">
        <f t="shared" si="428"/>
        <v>42826</v>
      </c>
      <c r="AD3037" s="14">
        <f t="shared" si="429"/>
        <v>42841</v>
      </c>
      <c r="AE3037" s="1" t="str">
        <f t="shared" si="430"/>
        <v>Sunday</v>
      </c>
      <c r="AF3037" s="2">
        <v>0.86067129629629635</v>
      </c>
      <c r="AG3037" s="2">
        <f t="shared" si="431"/>
        <v>0.875</v>
      </c>
      <c r="AH3037" t="s">
        <v>25</v>
      </c>
    </row>
    <row r="3038" spans="1:34" x14ac:dyDescent="0.25">
      <c r="A3038">
        <v>1384725</v>
      </c>
      <c r="B3038" t="s">
        <v>54</v>
      </c>
      <c r="E3038">
        <v>53202</v>
      </c>
      <c r="F3038" t="s">
        <v>20</v>
      </c>
      <c r="G3038" t="s">
        <v>55</v>
      </c>
      <c r="H3038">
        <v>11131</v>
      </c>
      <c r="I3038" t="s">
        <v>22</v>
      </c>
      <c r="J3038">
        <f>VLOOKUP(I3038,Key!$A$1:$C$73,2,FALSE)</f>
        <v>43.058619999999998</v>
      </c>
      <c r="K3038">
        <f>VLOOKUP(I3038,Key!$A$1:$C$73,3,FALSE)</f>
        <v>-87.885319999999993</v>
      </c>
      <c r="L3038" t="s">
        <v>62</v>
      </c>
      <c r="M3038">
        <f>VLOOKUP(L3038,Key!$A$1:$C$73,2,FALSE)</f>
        <v>43.052460000000004</v>
      </c>
      <c r="N3038">
        <f>VLOOKUP(L3038,Key!$A$1:$C$73,3,FALSE)</f>
        <v>-87.891000000000005</v>
      </c>
      <c r="O3038">
        <v>46</v>
      </c>
      <c r="P3038">
        <v>6</v>
      </c>
      <c r="Q3038">
        <v>6.9</v>
      </c>
      <c r="R3038">
        <v>6.6</v>
      </c>
      <c r="S3038">
        <v>276</v>
      </c>
      <c r="T3038">
        <f t="shared" si="423"/>
        <v>-1</v>
      </c>
      <c r="U3038" s="1">
        <v>42841</v>
      </c>
      <c r="V3038" s="13">
        <f t="shared" si="424"/>
        <v>42826</v>
      </c>
      <c r="W3038" s="14">
        <f t="shared" si="425"/>
        <v>42841</v>
      </c>
      <c r="X3038" s="1" t="str">
        <f t="shared" si="426"/>
        <v>Sunday</v>
      </c>
      <c r="Y3038" s="2">
        <v>0.87649305555555557</v>
      </c>
      <c r="Z3038" s="2">
        <f t="shared" si="427"/>
        <v>0.875</v>
      </c>
      <c r="AA3038">
        <f>1</f>
        <v>1</v>
      </c>
      <c r="AB3038" s="1">
        <v>42841</v>
      </c>
      <c r="AC3038" s="13">
        <f t="shared" si="428"/>
        <v>42826</v>
      </c>
      <c r="AD3038" s="14">
        <f t="shared" si="429"/>
        <v>42841</v>
      </c>
      <c r="AE3038" s="1" t="str">
        <f t="shared" si="430"/>
        <v>Sunday</v>
      </c>
      <c r="AF3038" s="2">
        <v>0.90895833333333342</v>
      </c>
      <c r="AG3038" s="2">
        <f t="shared" si="431"/>
        <v>0.91666666666666663</v>
      </c>
      <c r="AH3038" t="s">
        <v>23</v>
      </c>
    </row>
    <row r="3039" spans="1:34" x14ac:dyDescent="0.25">
      <c r="A3039">
        <v>1585916</v>
      </c>
      <c r="B3039" t="s">
        <v>54</v>
      </c>
      <c r="E3039">
        <v>55121</v>
      </c>
      <c r="F3039" t="s">
        <v>20</v>
      </c>
      <c r="G3039" t="s">
        <v>55</v>
      </c>
      <c r="H3039">
        <v>11082</v>
      </c>
      <c r="I3039" t="s">
        <v>22</v>
      </c>
      <c r="J3039">
        <f>VLOOKUP(I3039,Key!$A$1:$C$73,2,FALSE)</f>
        <v>43.058619999999998</v>
      </c>
      <c r="K3039">
        <f>VLOOKUP(I3039,Key!$A$1:$C$73,3,FALSE)</f>
        <v>-87.885319999999993</v>
      </c>
      <c r="L3039" t="s">
        <v>62</v>
      </c>
      <c r="M3039">
        <f>VLOOKUP(L3039,Key!$A$1:$C$73,2,FALSE)</f>
        <v>43.052460000000004</v>
      </c>
      <c r="N3039">
        <f>VLOOKUP(L3039,Key!$A$1:$C$73,3,FALSE)</f>
        <v>-87.891000000000005</v>
      </c>
      <c r="O3039">
        <v>40</v>
      </c>
      <c r="P3039">
        <v>6</v>
      </c>
      <c r="Q3039">
        <v>6</v>
      </c>
      <c r="R3039">
        <v>5.7</v>
      </c>
      <c r="S3039">
        <v>240</v>
      </c>
      <c r="T3039">
        <f t="shared" si="423"/>
        <v>-1</v>
      </c>
      <c r="U3039" s="1">
        <v>42841</v>
      </c>
      <c r="V3039" s="13">
        <f t="shared" si="424"/>
        <v>42826</v>
      </c>
      <c r="W3039" s="14">
        <f t="shared" si="425"/>
        <v>42841</v>
      </c>
      <c r="X3039" s="1" t="str">
        <f t="shared" si="426"/>
        <v>Sunday</v>
      </c>
      <c r="Y3039" s="2">
        <v>0.87914351851851846</v>
      </c>
      <c r="Z3039" s="2">
        <f t="shared" si="427"/>
        <v>0.875</v>
      </c>
      <c r="AA3039">
        <f>1</f>
        <v>1</v>
      </c>
      <c r="AB3039" s="1">
        <v>42841</v>
      </c>
      <c r="AC3039" s="13">
        <f t="shared" si="428"/>
        <v>42826</v>
      </c>
      <c r="AD3039" s="14">
        <f t="shared" si="429"/>
        <v>42841</v>
      </c>
      <c r="AE3039" s="1" t="str">
        <f t="shared" si="430"/>
        <v>Sunday</v>
      </c>
      <c r="AF3039" s="2">
        <v>0.90638888888888891</v>
      </c>
      <c r="AG3039" s="2">
        <f t="shared" si="431"/>
        <v>0.91666666666666663</v>
      </c>
      <c r="AH3039" t="s">
        <v>23</v>
      </c>
    </row>
    <row r="3040" spans="1:34" x14ac:dyDescent="0.25">
      <c r="A3040">
        <v>1585953</v>
      </c>
      <c r="B3040" t="s">
        <v>54</v>
      </c>
      <c r="E3040">
        <v>50323</v>
      </c>
      <c r="F3040" t="s">
        <v>20</v>
      </c>
      <c r="G3040" t="s">
        <v>55</v>
      </c>
      <c r="H3040">
        <v>11156</v>
      </c>
      <c r="I3040" t="s">
        <v>24</v>
      </c>
      <c r="J3040">
        <f>VLOOKUP(I3040,Key!$A$1:$C$73,2,FALSE)</f>
        <v>43.074655999999997</v>
      </c>
      <c r="K3040">
        <f>VLOOKUP(I3040,Key!$A$1:$C$73,3,FALSE)</f>
        <v>-87.889011999999994</v>
      </c>
      <c r="L3040" t="s">
        <v>24</v>
      </c>
      <c r="M3040">
        <f>VLOOKUP(L3040,Key!$A$1:$C$73,2,FALSE)</f>
        <v>43.074655999999997</v>
      </c>
      <c r="N3040">
        <f>VLOOKUP(L3040,Key!$A$1:$C$73,3,FALSE)</f>
        <v>-87.889011999999994</v>
      </c>
      <c r="O3040">
        <v>23</v>
      </c>
      <c r="P3040">
        <v>3</v>
      </c>
      <c r="Q3040">
        <v>3.5</v>
      </c>
      <c r="R3040">
        <v>3.3</v>
      </c>
      <c r="S3040">
        <v>138</v>
      </c>
      <c r="T3040">
        <f t="shared" si="423"/>
        <v>-1</v>
      </c>
      <c r="U3040" s="1">
        <v>42841</v>
      </c>
      <c r="V3040" s="13">
        <f t="shared" si="424"/>
        <v>42826</v>
      </c>
      <c r="W3040" s="14">
        <f t="shared" si="425"/>
        <v>42841</v>
      </c>
      <c r="X3040" s="1" t="str">
        <f t="shared" si="426"/>
        <v>Sunday</v>
      </c>
      <c r="Y3040" s="2">
        <v>0.91537037037037028</v>
      </c>
      <c r="Z3040" s="2">
        <f t="shared" si="427"/>
        <v>0.91666666666666663</v>
      </c>
      <c r="AA3040">
        <f>1</f>
        <v>1</v>
      </c>
      <c r="AB3040" s="1">
        <v>42841</v>
      </c>
      <c r="AC3040" s="13">
        <f t="shared" si="428"/>
        <v>42826</v>
      </c>
      <c r="AD3040" s="14">
        <f t="shared" si="429"/>
        <v>42841</v>
      </c>
      <c r="AE3040" s="1" t="str">
        <f t="shared" si="430"/>
        <v>Sunday</v>
      </c>
      <c r="AF3040" s="2">
        <v>0.93137731481481489</v>
      </c>
      <c r="AG3040" s="2">
        <f t="shared" si="431"/>
        <v>0.91666666666666663</v>
      </c>
      <c r="AH3040" t="s">
        <v>25</v>
      </c>
    </row>
    <row r="3041" spans="1:34" x14ac:dyDescent="0.25">
      <c r="A3041">
        <v>1585954</v>
      </c>
      <c r="B3041" t="s">
        <v>54</v>
      </c>
      <c r="E3041">
        <v>53024</v>
      </c>
      <c r="F3041" t="s">
        <v>20</v>
      </c>
      <c r="G3041" t="s">
        <v>55</v>
      </c>
      <c r="H3041">
        <v>103</v>
      </c>
      <c r="I3041" t="s">
        <v>24</v>
      </c>
      <c r="J3041">
        <f>VLOOKUP(I3041,Key!$A$1:$C$73,2,FALSE)</f>
        <v>43.074655999999997</v>
      </c>
      <c r="K3041">
        <f>VLOOKUP(I3041,Key!$A$1:$C$73,3,FALSE)</f>
        <v>-87.889011999999994</v>
      </c>
      <c r="L3041" t="s">
        <v>24</v>
      </c>
      <c r="M3041">
        <f>VLOOKUP(L3041,Key!$A$1:$C$73,2,FALSE)</f>
        <v>43.074655999999997</v>
      </c>
      <c r="N3041">
        <f>VLOOKUP(L3041,Key!$A$1:$C$73,3,FALSE)</f>
        <v>-87.889011999999994</v>
      </c>
      <c r="O3041">
        <v>23</v>
      </c>
      <c r="P3041">
        <v>3</v>
      </c>
      <c r="Q3041">
        <v>3.5</v>
      </c>
      <c r="R3041">
        <v>3.3</v>
      </c>
      <c r="S3041">
        <v>138</v>
      </c>
      <c r="T3041">
        <f t="shared" si="423"/>
        <v>-1</v>
      </c>
      <c r="U3041" s="1">
        <v>42841</v>
      </c>
      <c r="V3041" s="13">
        <f t="shared" si="424"/>
        <v>42826</v>
      </c>
      <c r="W3041" s="14">
        <f t="shared" si="425"/>
        <v>42841</v>
      </c>
      <c r="X3041" s="1" t="str">
        <f t="shared" si="426"/>
        <v>Sunday</v>
      </c>
      <c r="Y3041" s="2">
        <v>0.91577546296296297</v>
      </c>
      <c r="Z3041" s="2">
        <f t="shared" si="427"/>
        <v>0.91666666666666663</v>
      </c>
      <c r="AA3041">
        <f>1</f>
        <v>1</v>
      </c>
      <c r="AB3041" s="1">
        <v>42841</v>
      </c>
      <c r="AC3041" s="13">
        <f t="shared" si="428"/>
        <v>42826</v>
      </c>
      <c r="AD3041" s="14">
        <f t="shared" si="429"/>
        <v>42841</v>
      </c>
      <c r="AE3041" s="1" t="str">
        <f t="shared" si="430"/>
        <v>Sunday</v>
      </c>
      <c r="AF3041" s="2">
        <v>0.93143518518518509</v>
      </c>
      <c r="AG3041" s="2">
        <f t="shared" si="431"/>
        <v>0.91666666666666663</v>
      </c>
      <c r="AH3041" t="s">
        <v>25</v>
      </c>
    </row>
    <row r="3042" spans="1:34" x14ac:dyDescent="0.25">
      <c r="A3042">
        <v>1583301</v>
      </c>
      <c r="B3042" t="s">
        <v>54</v>
      </c>
      <c r="E3042">
        <v>53215</v>
      </c>
      <c r="F3042" t="s">
        <v>20</v>
      </c>
      <c r="G3042" t="s">
        <v>55</v>
      </c>
      <c r="H3042">
        <v>43</v>
      </c>
      <c r="I3042" t="s">
        <v>74</v>
      </c>
      <c r="J3042">
        <f>VLOOKUP(I3042,Key!$A$1:$C$73,2,FALSE)</f>
        <v>43.05536</v>
      </c>
      <c r="K3042">
        <f>VLOOKUP(I3042,Key!$A$1:$C$73,3,FALSE)</f>
        <v>-87.90504</v>
      </c>
      <c r="L3042" t="s">
        <v>74</v>
      </c>
      <c r="M3042">
        <f>VLOOKUP(L3042,Key!$A$1:$C$73,2,FALSE)</f>
        <v>43.05536</v>
      </c>
      <c r="N3042">
        <f>VLOOKUP(L3042,Key!$A$1:$C$73,3,FALSE)</f>
        <v>-87.90504</v>
      </c>
      <c r="O3042">
        <v>17</v>
      </c>
      <c r="P3042">
        <v>3</v>
      </c>
      <c r="Q3042">
        <v>2.6</v>
      </c>
      <c r="R3042">
        <v>2.4</v>
      </c>
      <c r="S3042">
        <v>102</v>
      </c>
      <c r="T3042">
        <f t="shared" si="423"/>
        <v>-1</v>
      </c>
      <c r="U3042" s="1">
        <v>42841</v>
      </c>
      <c r="V3042" s="13">
        <f t="shared" si="424"/>
        <v>42826</v>
      </c>
      <c r="W3042" s="14">
        <f t="shared" si="425"/>
        <v>42841</v>
      </c>
      <c r="X3042" s="1" t="str">
        <f t="shared" si="426"/>
        <v>Sunday</v>
      </c>
      <c r="Y3042" s="2">
        <v>0.93686342592592586</v>
      </c>
      <c r="Z3042" s="2">
        <f t="shared" si="427"/>
        <v>0.91666666666666663</v>
      </c>
      <c r="AA3042">
        <f>1</f>
        <v>1</v>
      </c>
      <c r="AB3042" s="1">
        <v>42841</v>
      </c>
      <c r="AC3042" s="13">
        <f t="shared" si="428"/>
        <v>42826</v>
      </c>
      <c r="AD3042" s="14">
        <f t="shared" si="429"/>
        <v>42841</v>
      </c>
      <c r="AE3042" s="1" t="str">
        <f t="shared" si="430"/>
        <v>Sunday</v>
      </c>
      <c r="AF3042" s="2">
        <v>0.94887731481481474</v>
      </c>
      <c r="AG3042" s="2">
        <f t="shared" si="431"/>
        <v>0.95833333333333326</v>
      </c>
      <c r="AH3042" t="s">
        <v>25</v>
      </c>
    </row>
    <row r="3043" spans="1:34" x14ac:dyDescent="0.25">
      <c r="A3043">
        <v>1586035</v>
      </c>
      <c r="B3043" t="s">
        <v>54</v>
      </c>
      <c r="E3043">
        <v>53210</v>
      </c>
      <c r="F3043" t="s">
        <v>20</v>
      </c>
      <c r="G3043" t="s">
        <v>55</v>
      </c>
      <c r="H3043">
        <v>11129</v>
      </c>
      <c r="I3043" t="s">
        <v>79</v>
      </c>
      <c r="J3043">
        <f>VLOOKUP(I3043,Key!$A$1:$C$73,2,FALSE)</f>
        <v>43.04804</v>
      </c>
      <c r="K3043">
        <f>VLOOKUP(I3043,Key!$A$1:$C$73,3,FALSE)</f>
        <v>-87.896720000000002</v>
      </c>
      <c r="L3043" t="s">
        <v>79</v>
      </c>
      <c r="M3043">
        <f>VLOOKUP(L3043,Key!$A$1:$C$73,2,FALSE)</f>
        <v>43.04804</v>
      </c>
      <c r="N3043">
        <f>VLOOKUP(L3043,Key!$A$1:$C$73,3,FALSE)</f>
        <v>-87.896720000000002</v>
      </c>
      <c r="O3043">
        <v>29</v>
      </c>
      <c r="P3043">
        <v>3</v>
      </c>
      <c r="Q3043">
        <v>4.4000000000000004</v>
      </c>
      <c r="R3043">
        <v>4.0999999999999996</v>
      </c>
      <c r="S3043">
        <v>174</v>
      </c>
      <c r="T3043">
        <f t="shared" si="423"/>
        <v>-1</v>
      </c>
      <c r="U3043" s="1">
        <v>42842</v>
      </c>
      <c r="V3043" s="13">
        <f t="shared" si="424"/>
        <v>42826</v>
      </c>
      <c r="W3043" s="14">
        <f t="shared" si="425"/>
        <v>42842</v>
      </c>
      <c r="X3043" s="1" t="str">
        <f t="shared" si="426"/>
        <v>Monday</v>
      </c>
      <c r="Y3043" s="2">
        <v>1.1493055555555555E-2</v>
      </c>
      <c r="Z3043" s="2">
        <f t="shared" si="427"/>
        <v>0</v>
      </c>
      <c r="AA3043">
        <f>1</f>
        <v>1</v>
      </c>
      <c r="AB3043" s="1">
        <v>42842</v>
      </c>
      <c r="AC3043" s="13">
        <f t="shared" si="428"/>
        <v>42826</v>
      </c>
      <c r="AD3043" s="14">
        <f t="shared" si="429"/>
        <v>42842</v>
      </c>
      <c r="AE3043" s="1" t="str">
        <f t="shared" si="430"/>
        <v>Monday</v>
      </c>
      <c r="AF3043" s="2">
        <v>3.1354166666666662E-2</v>
      </c>
      <c r="AG3043" s="2">
        <f t="shared" si="431"/>
        <v>4.1666666666666664E-2</v>
      </c>
      <c r="AH3043" t="s">
        <v>25</v>
      </c>
    </row>
    <row r="3044" spans="1:34" x14ac:dyDescent="0.25">
      <c r="A3044">
        <v>1586111</v>
      </c>
      <c r="B3044" t="s">
        <v>54</v>
      </c>
      <c r="E3044">
        <v>53202</v>
      </c>
      <c r="F3044" t="s">
        <v>20</v>
      </c>
      <c r="G3044" t="s">
        <v>55</v>
      </c>
      <c r="H3044">
        <v>200</v>
      </c>
      <c r="I3044" t="s">
        <v>81</v>
      </c>
      <c r="J3044">
        <f>VLOOKUP(I3044,Key!$A$1:$C$73,2,FALSE)</f>
        <v>43.058010000000003</v>
      </c>
      <c r="K3044">
        <f>VLOOKUP(I3044,Key!$A$1:$C$73,3,FALSE)</f>
        <v>-87.877300000000005</v>
      </c>
      <c r="L3044" t="s">
        <v>81</v>
      </c>
      <c r="M3044">
        <f>VLOOKUP(L3044,Key!$A$1:$C$73,2,FALSE)</f>
        <v>43.058010000000003</v>
      </c>
      <c r="N3044">
        <f>VLOOKUP(L3044,Key!$A$1:$C$73,3,FALSE)</f>
        <v>-87.877300000000005</v>
      </c>
      <c r="O3044">
        <v>71</v>
      </c>
      <c r="P3044">
        <v>9</v>
      </c>
      <c r="Q3044">
        <v>10.7</v>
      </c>
      <c r="R3044">
        <v>10.1</v>
      </c>
      <c r="S3044">
        <v>426</v>
      </c>
      <c r="T3044">
        <f t="shared" si="423"/>
        <v>-1</v>
      </c>
      <c r="U3044" s="1">
        <v>42842</v>
      </c>
      <c r="V3044" s="13">
        <f t="shared" si="424"/>
        <v>42826</v>
      </c>
      <c r="W3044" s="14">
        <f t="shared" si="425"/>
        <v>42842</v>
      </c>
      <c r="X3044" s="1" t="str">
        <f t="shared" si="426"/>
        <v>Monday</v>
      </c>
      <c r="Y3044" s="2">
        <v>0.38961805555555556</v>
      </c>
      <c r="Z3044" s="2">
        <f t="shared" si="427"/>
        <v>0.375</v>
      </c>
      <c r="AA3044">
        <f>1</f>
        <v>1</v>
      </c>
      <c r="AB3044" s="1">
        <v>42842</v>
      </c>
      <c r="AC3044" s="13">
        <f t="shared" si="428"/>
        <v>42826</v>
      </c>
      <c r="AD3044" s="14">
        <f t="shared" si="429"/>
        <v>42842</v>
      </c>
      <c r="AE3044" s="1" t="str">
        <f t="shared" si="430"/>
        <v>Monday</v>
      </c>
      <c r="AF3044" s="2">
        <v>0.43908564814814816</v>
      </c>
      <c r="AG3044" s="2">
        <f t="shared" si="431"/>
        <v>0.45833333333333331</v>
      </c>
      <c r="AH3044" t="s">
        <v>25</v>
      </c>
    </row>
    <row r="3045" spans="1:34" x14ac:dyDescent="0.25">
      <c r="A3045">
        <v>1586363</v>
      </c>
      <c r="B3045" t="s">
        <v>54</v>
      </c>
      <c r="E3045">
        <v>53045</v>
      </c>
      <c r="F3045" t="s">
        <v>20</v>
      </c>
      <c r="G3045" t="s">
        <v>55</v>
      </c>
      <c r="H3045">
        <v>11120</v>
      </c>
      <c r="I3045" t="s">
        <v>22</v>
      </c>
      <c r="J3045">
        <f>VLOOKUP(I3045,Key!$A$1:$C$73,2,FALSE)</f>
        <v>43.058619999999998</v>
      </c>
      <c r="K3045">
        <f>VLOOKUP(I3045,Key!$A$1:$C$73,3,FALSE)</f>
        <v>-87.885319999999993</v>
      </c>
      <c r="L3045" t="s">
        <v>22</v>
      </c>
      <c r="M3045">
        <f>VLOOKUP(L3045,Key!$A$1:$C$73,2,FALSE)</f>
        <v>43.058619999999998</v>
      </c>
      <c r="N3045">
        <f>VLOOKUP(L3045,Key!$A$1:$C$73,3,FALSE)</f>
        <v>-87.885319999999993</v>
      </c>
      <c r="O3045">
        <v>47</v>
      </c>
      <c r="P3045">
        <v>6</v>
      </c>
      <c r="Q3045">
        <v>7.1</v>
      </c>
      <c r="R3045">
        <v>6.7</v>
      </c>
      <c r="S3045">
        <v>282</v>
      </c>
      <c r="T3045">
        <f t="shared" si="423"/>
        <v>-1</v>
      </c>
      <c r="U3045" s="1">
        <v>42842</v>
      </c>
      <c r="V3045" s="13">
        <f t="shared" si="424"/>
        <v>42826</v>
      </c>
      <c r="W3045" s="14">
        <f t="shared" si="425"/>
        <v>42842</v>
      </c>
      <c r="X3045" s="1" t="str">
        <f t="shared" si="426"/>
        <v>Monday</v>
      </c>
      <c r="Y3045" s="2">
        <v>0.54383101851851856</v>
      </c>
      <c r="Z3045" s="2">
        <f t="shared" si="427"/>
        <v>0.54166666666666663</v>
      </c>
      <c r="AA3045">
        <f>1</f>
        <v>1</v>
      </c>
      <c r="AB3045" s="1">
        <v>42842</v>
      </c>
      <c r="AC3045" s="13">
        <f t="shared" si="428"/>
        <v>42826</v>
      </c>
      <c r="AD3045" s="14">
        <f t="shared" si="429"/>
        <v>42842</v>
      </c>
      <c r="AE3045" s="1" t="str">
        <f t="shared" si="430"/>
        <v>Monday</v>
      </c>
      <c r="AF3045" s="2">
        <v>0.57655092592592594</v>
      </c>
      <c r="AG3045" s="2">
        <f t="shared" si="431"/>
        <v>0.58333333333333326</v>
      </c>
      <c r="AH3045" t="s">
        <v>25</v>
      </c>
    </row>
    <row r="3046" spans="1:34" x14ac:dyDescent="0.25">
      <c r="A3046">
        <v>1586386</v>
      </c>
      <c r="B3046" t="s">
        <v>54</v>
      </c>
      <c r="E3046">
        <v>53233</v>
      </c>
      <c r="F3046" t="s">
        <v>20</v>
      </c>
      <c r="G3046" t="s">
        <v>55</v>
      </c>
      <c r="H3046">
        <v>5532</v>
      </c>
      <c r="I3046" t="s">
        <v>84</v>
      </c>
      <c r="J3046">
        <f>VLOOKUP(I3046,Key!$A$1:$C$73,2,FALSE)</f>
        <v>43.040154000000001</v>
      </c>
      <c r="K3046">
        <f>VLOOKUP(I3046,Key!$A$1:$C$73,3,FALSE)</f>
        <v>-87.932113000000001</v>
      </c>
      <c r="L3046" t="s">
        <v>44</v>
      </c>
      <c r="M3046">
        <f>VLOOKUP(L3046,Key!$A$1:$C$73,2,FALSE)</f>
        <v>43.03886</v>
      </c>
      <c r="N3046">
        <f>VLOOKUP(L3046,Key!$A$1:$C$73,3,FALSE)</f>
        <v>-87.902720000000002</v>
      </c>
      <c r="O3046">
        <v>25</v>
      </c>
      <c r="P3046">
        <v>3</v>
      </c>
      <c r="Q3046">
        <v>3.8</v>
      </c>
      <c r="R3046">
        <v>3.6</v>
      </c>
      <c r="S3046">
        <v>150</v>
      </c>
      <c r="T3046">
        <f t="shared" si="423"/>
        <v>-1</v>
      </c>
      <c r="U3046" s="1">
        <v>42842</v>
      </c>
      <c r="V3046" s="13">
        <f t="shared" si="424"/>
        <v>42826</v>
      </c>
      <c r="W3046" s="14">
        <f t="shared" si="425"/>
        <v>42842</v>
      </c>
      <c r="X3046" s="1" t="str">
        <f t="shared" si="426"/>
        <v>Monday</v>
      </c>
      <c r="Y3046" s="2">
        <v>0.55333333333333334</v>
      </c>
      <c r="Z3046" s="2">
        <f t="shared" si="427"/>
        <v>0.54166666666666663</v>
      </c>
      <c r="AA3046">
        <f>1</f>
        <v>1</v>
      </c>
      <c r="AB3046" s="1">
        <v>42842</v>
      </c>
      <c r="AC3046" s="13">
        <f t="shared" si="428"/>
        <v>42826</v>
      </c>
      <c r="AD3046" s="14">
        <f t="shared" si="429"/>
        <v>42842</v>
      </c>
      <c r="AE3046" s="1" t="str">
        <f t="shared" si="430"/>
        <v>Monday</v>
      </c>
      <c r="AF3046" s="2">
        <v>0.57032407407407404</v>
      </c>
      <c r="AG3046" s="2">
        <f t="shared" si="431"/>
        <v>0.58333333333333326</v>
      </c>
      <c r="AH3046" t="s">
        <v>23</v>
      </c>
    </row>
    <row r="3047" spans="1:34" x14ac:dyDescent="0.25">
      <c r="A3047">
        <v>1586391</v>
      </c>
      <c r="B3047" t="s">
        <v>54</v>
      </c>
      <c r="E3047">
        <v>60634</v>
      </c>
      <c r="F3047" t="s">
        <v>20</v>
      </c>
      <c r="G3047" t="s">
        <v>55</v>
      </c>
      <c r="H3047">
        <v>5465</v>
      </c>
      <c r="I3047" t="s">
        <v>84</v>
      </c>
      <c r="J3047">
        <f>VLOOKUP(I3047,Key!$A$1:$C$73,2,FALSE)</f>
        <v>43.040154000000001</v>
      </c>
      <c r="K3047">
        <f>VLOOKUP(I3047,Key!$A$1:$C$73,3,FALSE)</f>
        <v>-87.932113000000001</v>
      </c>
      <c r="L3047" t="s">
        <v>44</v>
      </c>
      <c r="M3047">
        <f>VLOOKUP(L3047,Key!$A$1:$C$73,2,FALSE)</f>
        <v>43.03886</v>
      </c>
      <c r="N3047">
        <f>VLOOKUP(L3047,Key!$A$1:$C$73,3,FALSE)</f>
        <v>-87.902720000000002</v>
      </c>
      <c r="O3047">
        <v>24</v>
      </c>
      <c r="P3047">
        <v>3</v>
      </c>
      <c r="Q3047">
        <v>3.6</v>
      </c>
      <c r="R3047">
        <v>3.4</v>
      </c>
      <c r="S3047">
        <v>144</v>
      </c>
      <c r="T3047">
        <f t="shared" si="423"/>
        <v>-1</v>
      </c>
      <c r="U3047" s="1">
        <v>42842</v>
      </c>
      <c r="V3047" s="13">
        <f t="shared" si="424"/>
        <v>42826</v>
      </c>
      <c r="W3047" s="14">
        <f t="shared" si="425"/>
        <v>42842</v>
      </c>
      <c r="X3047" s="1" t="str">
        <f t="shared" si="426"/>
        <v>Monday</v>
      </c>
      <c r="Y3047" s="2">
        <v>0.55413194444444447</v>
      </c>
      <c r="Z3047" s="2">
        <f t="shared" si="427"/>
        <v>0.54166666666666663</v>
      </c>
      <c r="AA3047">
        <f>1</f>
        <v>1</v>
      </c>
      <c r="AB3047" s="1">
        <v>42842</v>
      </c>
      <c r="AC3047" s="13">
        <f t="shared" si="428"/>
        <v>42826</v>
      </c>
      <c r="AD3047" s="14">
        <f t="shared" si="429"/>
        <v>42842</v>
      </c>
      <c r="AE3047" s="1" t="str">
        <f t="shared" si="430"/>
        <v>Monday</v>
      </c>
      <c r="AF3047" s="2">
        <v>0.57040509259259264</v>
      </c>
      <c r="AG3047" s="2">
        <f t="shared" si="431"/>
        <v>0.58333333333333326</v>
      </c>
      <c r="AH3047" t="s">
        <v>23</v>
      </c>
    </row>
    <row r="3048" spans="1:34" x14ac:dyDescent="0.25">
      <c r="A3048">
        <v>1418328</v>
      </c>
      <c r="B3048" t="s">
        <v>54</v>
      </c>
      <c r="E3048">
        <v>53014</v>
      </c>
      <c r="F3048" t="s">
        <v>20</v>
      </c>
      <c r="G3048" t="s">
        <v>55</v>
      </c>
      <c r="H3048">
        <v>5487</v>
      </c>
      <c r="I3048" t="s">
        <v>77</v>
      </c>
      <c r="J3048">
        <f>VLOOKUP(I3048,Key!$A$1:$C$73,2,FALSE)</f>
        <v>43.036900000000003</v>
      </c>
      <c r="K3048">
        <f>VLOOKUP(I3048,Key!$A$1:$C$73,3,FALSE)</f>
        <v>-87.89667</v>
      </c>
      <c r="L3048" t="s">
        <v>77</v>
      </c>
      <c r="M3048">
        <f>VLOOKUP(L3048,Key!$A$1:$C$73,2,FALSE)</f>
        <v>43.036900000000003</v>
      </c>
      <c r="N3048">
        <f>VLOOKUP(L3048,Key!$A$1:$C$73,3,FALSE)</f>
        <v>-87.89667</v>
      </c>
      <c r="O3048">
        <v>89</v>
      </c>
      <c r="P3048">
        <v>9</v>
      </c>
      <c r="Q3048">
        <v>13.4</v>
      </c>
      <c r="R3048">
        <v>12.7</v>
      </c>
      <c r="S3048">
        <v>534</v>
      </c>
      <c r="T3048">
        <f t="shared" si="423"/>
        <v>-1</v>
      </c>
      <c r="U3048" s="1">
        <v>42842</v>
      </c>
      <c r="V3048" s="13">
        <f t="shared" si="424"/>
        <v>42826</v>
      </c>
      <c r="W3048" s="14">
        <f t="shared" si="425"/>
        <v>42842</v>
      </c>
      <c r="X3048" s="1" t="str">
        <f t="shared" si="426"/>
        <v>Monday</v>
      </c>
      <c r="Y3048" s="2">
        <v>0.56307870370370372</v>
      </c>
      <c r="Z3048" s="2">
        <f t="shared" si="427"/>
        <v>0.58333333333333326</v>
      </c>
      <c r="AA3048">
        <f>1</f>
        <v>1</v>
      </c>
      <c r="AB3048" s="1">
        <v>42842</v>
      </c>
      <c r="AC3048" s="13">
        <f t="shared" si="428"/>
        <v>42826</v>
      </c>
      <c r="AD3048" s="14">
        <f t="shared" si="429"/>
        <v>42842</v>
      </c>
      <c r="AE3048" s="1" t="str">
        <f t="shared" si="430"/>
        <v>Monday</v>
      </c>
      <c r="AF3048" s="2">
        <v>0.62430555555555556</v>
      </c>
      <c r="AG3048" s="2">
        <f t="shared" si="431"/>
        <v>0.625</v>
      </c>
      <c r="AH3048" t="s">
        <v>25</v>
      </c>
    </row>
    <row r="3049" spans="1:34" x14ac:dyDescent="0.25">
      <c r="A3049">
        <v>1586589</v>
      </c>
      <c r="B3049" t="s">
        <v>54</v>
      </c>
      <c r="E3049">
        <v>53227</v>
      </c>
      <c r="F3049" t="s">
        <v>20</v>
      </c>
      <c r="G3049" t="s">
        <v>55</v>
      </c>
      <c r="H3049">
        <v>135</v>
      </c>
      <c r="I3049" t="s">
        <v>81</v>
      </c>
      <c r="J3049">
        <f>VLOOKUP(I3049,Key!$A$1:$C$73,2,FALSE)</f>
        <v>43.058010000000003</v>
      </c>
      <c r="K3049">
        <f>VLOOKUP(I3049,Key!$A$1:$C$73,3,FALSE)</f>
        <v>-87.877300000000005</v>
      </c>
      <c r="L3049" t="s">
        <v>81</v>
      </c>
      <c r="M3049">
        <f>VLOOKUP(L3049,Key!$A$1:$C$73,2,FALSE)</f>
        <v>43.058010000000003</v>
      </c>
      <c r="N3049">
        <f>VLOOKUP(L3049,Key!$A$1:$C$73,3,FALSE)</f>
        <v>-87.877300000000005</v>
      </c>
      <c r="O3049">
        <v>40</v>
      </c>
      <c r="P3049">
        <v>6</v>
      </c>
      <c r="Q3049">
        <v>6</v>
      </c>
      <c r="R3049">
        <v>5.7</v>
      </c>
      <c r="S3049">
        <v>240</v>
      </c>
      <c r="T3049">
        <f t="shared" si="423"/>
        <v>-1</v>
      </c>
      <c r="U3049" s="1">
        <v>42842</v>
      </c>
      <c r="V3049" s="13">
        <f t="shared" si="424"/>
        <v>42826</v>
      </c>
      <c r="W3049" s="14">
        <f t="shared" si="425"/>
        <v>42842</v>
      </c>
      <c r="X3049" s="1" t="str">
        <f t="shared" si="426"/>
        <v>Monday</v>
      </c>
      <c r="Y3049" s="2">
        <v>0.63114583333333341</v>
      </c>
      <c r="Z3049" s="2">
        <f t="shared" si="427"/>
        <v>0.625</v>
      </c>
      <c r="AA3049">
        <f>1</f>
        <v>1</v>
      </c>
      <c r="AB3049" s="1">
        <v>42842</v>
      </c>
      <c r="AC3049" s="13">
        <f t="shared" si="428"/>
        <v>42826</v>
      </c>
      <c r="AD3049" s="14">
        <f t="shared" si="429"/>
        <v>42842</v>
      </c>
      <c r="AE3049" s="1" t="str">
        <f t="shared" si="430"/>
        <v>Monday</v>
      </c>
      <c r="AF3049" s="2">
        <v>0.65890046296296301</v>
      </c>
      <c r="AG3049" s="2">
        <f t="shared" si="431"/>
        <v>0.66666666666666663</v>
      </c>
      <c r="AH3049" t="s">
        <v>25</v>
      </c>
    </row>
    <row r="3050" spans="1:34" x14ac:dyDescent="0.25">
      <c r="A3050">
        <v>1586742</v>
      </c>
      <c r="B3050" t="s">
        <v>54</v>
      </c>
      <c r="E3050">
        <v>53095</v>
      </c>
      <c r="F3050" t="s">
        <v>20</v>
      </c>
      <c r="G3050" t="s">
        <v>55</v>
      </c>
      <c r="H3050">
        <v>5477</v>
      </c>
      <c r="I3050" t="s">
        <v>85</v>
      </c>
      <c r="J3050">
        <f>VLOOKUP(I3050,Key!$A$1:$C$73,2,FALSE)</f>
        <v>43.053040000000003</v>
      </c>
      <c r="K3050">
        <f>VLOOKUP(I3050,Key!$A$1:$C$73,3,FALSE)</f>
        <v>-87.897660000000002</v>
      </c>
      <c r="L3050" t="s">
        <v>62</v>
      </c>
      <c r="M3050">
        <f>VLOOKUP(L3050,Key!$A$1:$C$73,2,FALSE)</f>
        <v>43.052460000000004</v>
      </c>
      <c r="N3050">
        <f>VLOOKUP(L3050,Key!$A$1:$C$73,3,FALSE)</f>
        <v>-87.891000000000005</v>
      </c>
      <c r="O3050">
        <v>52</v>
      </c>
      <c r="P3050">
        <v>6</v>
      </c>
      <c r="Q3050">
        <v>7.8</v>
      </c>
      <c r="R3050">
        <v>7.4</v>
      </c>
      <c r="S3050">
        <v>312</v>
      </c>
      <c r="T3050">
        <f t="shared" si="423"/>
        <v>-1</v>
      </c>
      <c r="U3050" s="1">
        <v>42842</v>
      </c>
      <c r="V3050" s="13">
        <f t="shared" si="424"/>
        <v>42826</v>
      </c>
      <c r="W3050" s="14">
        <f t="shared" si="425"/>
        <v>42842</v>
      </c>
      <c r="X3050" s="1" t="str">
        <f t="shared" si="426"/>
        <v>Monday</v>
      </c>
      <c r="Y3050" s="2">
        <v>0.72138888888888886</v>
      </c>
      <c r="Z3050" s="2">
        <f t="shared" si="427"/>
        <v>0.70833333333333326</v>
      </c>
      <c r="AA3050">
        <f>1</f>
        <v>1</v>
      </c>
      <c r="AB3050" s="1">
        <v>42842</v>
      </c>
      <c r="AC3050" s="13">
        <f t="shared" si="428"/>
        <v>42826</v>
      </c>
      <c r="AD3050" s="14">
        <f t="shared" si="429"/>
        <v>42842</v>
      </c>
      <c r="AE3050" s="1" t="str">
        <f t="shared" si="430"/>
        <v>Monday</v>
      </c>
      <c r="AF3050" s="2">
        <v>0.75708333333333344</v>
      </c>
      <c r="AG3050" s="2">
        <f t="shared" si="431"/>
        <v>0.75</v>
      </c>
      <c r="AH3050" t="s">
        <v>23</v>
      </c>
    </row>
    <row r="3051" spans="1:34" x14ac:dyDescent="0.25">
      <c r="A3051">
        <v>1586848</v>
      </c>
      <c r="B3051" t="s">
        <v>54</v>
      </c>
      <c r="E3051">
        <v>53150</v>
      </c>
      <c r="F3051" t="s">
        <v>20</v>
      </c>
      <c r="G3051" t="s">
        <v>55</v>
      </c>
      <c r="H3051">
        <v>5476</v>
      </c>
      <c r="I3051" t="s">
        <v>90</v>
      </c>
      <c r="J3051">
        <f>VLOOKUP(I3051,Key!$A$1:$C$73,2,FALSE)</f>
        <v>43.06044</v>
      </c>
      <c r="K3051">
        <f>VLOOKUP(I3051,Key!$A$1:$C$73,3,FALSE)</f>
        <v>-88.016239999999996</v>
      </c>
      <c r="L3051" t="s">
        <v>90</v>
      </c>
      <c r="M3051">
        <f>VLOOKUP(L3051,Key!$A$1:$C$73,2,FALSE)</f>
        <v>43.06044</v>
      </c>
      <c r="N3051">
        <f>VLOOKUP(L3051,Key!$A$1:$C$73,3,FALSE)</f>
        <v>-88.016239999999996</v>
      </c>
      <c r="O3051">
        <v>11</v>
      </c>
      <c r="P3051">
        <v>3</v>
      </c>
      <c r="Q3051">
        <v>1.7</v>
      </c>
      <c r="R3051">
        <v>1.6</v>
      </c>
      <c r="S3051">
        <v>66</v>
      </c>
      <c r="T3051">
        <f t="shared" si="423"/>
        <v>-1</v>
      </c>
      <c r="U3051" s="1">
        <v>42842</v>
      </c>
      <c r="V3051" s="13">
        <f t="shared" si="424"/>
        <v>42826</v>
      </c>
      <c r="W3051" s="14">
        <f t="shared" si="425"/>
        <v>42842</v>
      </c>
      <c r="X3051" s="1" t="str">
        <f t="shared" si="426"/>
        <v>Monday</v>
      </c>
      <c r="Y3051" s="2">
        <v>0.8008912037037037</v>
      </c>
      <c r="Z3051" s="2">
        <f t="shared" si="427"/>
        <v>0.79166666666666663</v>
      </c>
      <c r="AA3051">
        <f>1</f>
        <v>1</v>
      </c>
      <c r="AB3051" s="1">
        <v>42842</v>
      </c>
      <c r="AC3051" s="13">
        <f t="shared" si="428"/>
        <v>42826</v>
      </c>
      <c r="AD3051" s="14">
        <f t="shared" si="429"/>
        <v>42842</v>
      </c>
      <c r="AE3051" s="1" t="str">
        <f t="shared" si="430"/>
        <v>Monday</v>
      </c>
      <c r="AF3051" s="2">
        <v>0.80841435185185195</v>
      </c>
      <c r="AG3051" s="2">
        <f t="shared" si="431"/>
        <v>0.79166666666666663</v>
      </c>
      <c r="AH3051" t="s">
        <v>25</v>
      </c>
    </row>
    <row r="3052" spans="1:34" x14ac:dyDescent="0.25">
      <c r="A3052">
        <v>1383912</v>
      </c>
      <c r="B3052" t="s">
        <v>54</v>
      </c>
      <c r="E3052">
        <v>53212</v>
      </c>
      <c r="F3052" t="s">
        <v>20</v>
      </c>
      <c r="G3052" t="s">
        <v>55</v>
      </c>
      <c r="H3052">
        <v>153</v>
      </c>
      <c r="I3052" t="s">
        <v>61</v>
      </c>
      <c r="J3052">
        <f>VLOOKUP(I3052,Key!$A$1:$C$73,2,FALSE)</f>
        <v>43.060786</v>
      </c>
      <c r="K3052">
        <f>VLOOKUP(I3052,Key!$A$1:$C$73,3,FALSE)</f>
        <v>-87.883825999999999</v>
      </c>
      <c r="L3052" t="s">
        <v>66</v>
      </c>
      <c r="M3052">
        <f>VLOOKUP(L3052,Key!$A$1:$C$73,2,FALSE)</f>
        <v>43.078530000000001</v>
      </c>
      <c r="N3052">
        <f>VLOOKUP(L3052,Key!$A$1:$C$73,3,FALSE)</f>
        <v>-87.882620000000003</v>
      </c>
      <c r="O3052">
        <v>11</v>
      </c>
      <c r="P3052">
        <v>3</v>
      </c>
      <c r="Q3052">
        <v>1.7</v>
      </c>
      <c r="R3052">
        <v>1.6</v>
      </c>
      <c r="S3052">
        <v>66</v>
      </c>
      <c r="T3052">
        <f t="shared" si="423"/>
        <v>-1</v>
      </c>
      <c r="U3052" s="1">
        <v>42842</v>
      </c>
      <c r="V3052" s="13">
        <f t="shared" si="424"/>
        <v>42826</v>
      </c>
      <c r="W3052" s="14">
        <f t="shared" si="425"/>
        <v>42842</v>
      </c>
      <c r="X3052" s="1" t="str">
        <f t="shared" si="426"/>
        <v>Monday</v>
      </c>
      <c r="Y3052" s="2">
        <v>0.90340277777777767</v>
      </c>
      <c r="Z3052" s="2">
        <f t="shared" si="427"/>
        <v>0.91666666666666663</v>
      </c>
      <c r="AA3052">
        <f>1</f>
        <v>1</v>
      </c>
      <c r="AB3052" s="1">
        <v>42842</v>
      </c>
      <c r="AC3052" s="13">
        <f t="shared" si="428"/>
        <v>42826</v>
      </c>
      <c r="AD3052" s="14">
        <f t="shared" si="429"/>
        <v>42842</v>
      </c>
      <c r="AE3052" s="1" t="str">
        <f t="shared" si="430"/>
        <v>Monday</v>
      </c>
      <c r="AF3052" s="2">
        <v>0.91094907407407411</v>
      </c>
      <c r="AG3052" s="2">
        <f t="shared" si="431"/>
        <v>0.91666666666666663</v>
      </c>
      <c r="AH3052" t="s">
        <v>23</v>
      </c>
    </row>
    <row r="3053" spans="1:34" x14ac:dyDescent="0.25">
      <c r="A3053">
        <v>1281930</v>
      </c>
      <c r="B3053" t="s">
        <v>54</v>
      </c>
      <c r="E3053">
        <v>53202</v>
      </c>
      <c r="F3053" t="s">
        <v>20</v>
      </c>
      <c r="G3053" t="s">
        <v>55</v>
      </c>
      <c r="H3053">
        <v>5433</v>
      </c>
      <c r="I3053" t="s">
        <v>81</v>
      </c>
      <c r="J3053">
        <f>VLOOKUP(I3053,Key!$A$1:$C$73,2,FALSE)</f>
        <v>43.058010000000003</v>
      </c>
      <c r="K3053">
        <f>VLOOKUP(I3053,Key!$A$1:$C$73,3,FALSE)</f>
        <v>-87.877300000000005</v>
      </c>
      <c r="L3053" t="s">
        <v>81</v>
      </c>
      <c r="M3053">
        <f>VLOOKUP(L3053,Key!$A$1:$C$73,2,FALSE)</f>
        <v>43.058010000000003</v>
      </c>
      <c r="N3053">
        <f>VLOOKUP(L3053,Key!$A$1:$C$73,3,FALSE)</f>
        <v>-87.877300000000005</v>
      </c>
      <c r="O3053">
        <v>43</v>
      </c>
      <c r="P3053">
        <v>6</v>
      </c>
      <c r="Q3053">
        <v>6.5</v>
      </c>
      <c r="R3053">
        <v>6.1</v>
      </c>
      <c r="S3053">
        <v>258</v>
      </c>
      <c r="T3053">
        <f t="shared" si="423"/>
        <v>-1</v>
      </c>
      <c r="U3053" s="1">
        <v>42843</v>
      </c>
      <c r="V3053" s="13">
        <f t="shared" si="424"/>
        <v>42826</v>
      </c>
      <c r="W3053" s="14">
        <f t="shared" si="425"/>
        <v>42843</v>
      </c>
      <c r="X3053" s="1" t="str">
        <f t="shared" si="426"/>
        <v>Tuesday</v>
      </c>
      <c r="Y3053" s="2">
        <v>0.44230324074074073</v>
      </c>
      <c r="Z3053" s="2">
        <f t="shared" si="427"/>
        <v>0.45833333333333331</v>
      </c>
      <c r="AA3053">
        <f>1</f>
        <v>1</v>
      </c>
      <c r="AB3053" s="1">
        <v>42843</v>
      </c>
      <c r="AC3053" s="13">
        <f t="shared" si="428"/>
        <v>42826</v>
      </c>
      <c r="AD3053" s="14">
        <f t="shared" si="429"/>
        <v>42843</v>
      </c>
      <c r="AE3053" s="1" t="str">
        <f t="shared" si="430"/>
        <v>Tuesday</v>
      </c>
      <c r="AF3053" s="2">
        <v>0.47175925925925927</v>
      </c>
      <c r="AG3053" s="2">
        <f t="shared" si="431"/>
        <v>0.45833333333333331</v>
      </c>
      <c r="AH3053" t="s">
        <v>25</v>
      </c>
    </row>
    <row r="3054" spans="1:34" x14ac:dyDescent="0.25">
      <c r="A3054">
        <v>1588204</v>
      </c>
      <c r="B3054" t="s">
        <v>54</v>
      </c>
      <c r="E3054">
        <v>53209</v>
      </c>
      <c r="F3054" t="s">
        <v>20</v>
      </c>
      <c r="G3054" t="s">
        <v>55</v>
      </c>
      <c r="H3054">
        <v>11126</v>
      </c>
      <c r="I3054" t="s">
        <v>77</v>
      </c>
      <c r="J3054">
        <f>VLOOKUP(I3054,Key!$A$1:$C$73,2,FALSE)</f>
        <v>43.036900000000003</v>
      </c>
      <c r="K3054">
        <f>VLOOKUP(I3054,Key!$A$1:$C$73,3,FALSE)</f>
        <v>-87.89667</v>
      </c>
      <c r="L3054" t="s">
        <v>77</v>
      </c>
      <c r="M3054">
        <f>VLOOKUP(L3054,Key!$A$1:$C$73,2,FALSE)</f>
        <v>43.036900000000003</v>
      </c>
      <c r="N3054">
        <f>VLOOKUP(L3054,Key!$A$1:$C$73,3,FALSE)</f>
        <v>-87.89667</v>
      </c>
      <c r="O3054">
        <v>14</v>
      </c>
      <c r="P3054">
        <v>3</v>
      </c>
      <c r="Q3054">
        <v>2.1</v>
      </c>
      <c r="R3054">
        <v>2</v>
      </c>
      <c r="S3054">
        <v>84</v>
      </c>
      <c r="T3054">
        <f t="shared" si="423"/>
        <v>-1</v>
      </c>
      <c r="U3054" s="1">
        <v>42843</v>
      </c>
      <c r="V3054" s="13">
        <f t="shared" si="424"/>
        <v>42826</v>
      </c>
      <c r="W3054" s="14">
        <f t="shared" si="425"/>
        <v>42843</v>
      </c>
      <c r="X3054" s="1" t="str">
        <f t="shared" si="426"/>
        <v>Tuesday</v>
      </c>
      <c r="Y3054" s="2">
        <v>0.48471064814814818</v>
      </c>
      <c r="Z3054" s="2">
        <f t="shared" si="427"/>
        <v>0.5</v>
      </c>
      <c r="AA3054">
        <f>1</f>
        <v>1</v>
      </c>
      <c r="AB3054" s="1">
        <v>42843</v>
      </c>
      <c r="AC3054" s="13">
        <f t="shared" si="428"/>
        <v>42826</v>
      </c>
      <c r="AD3054" s="14">
        <f t="shared" si="429"/>
        <v>42843</v>
      </c>
      <c r="AE3054" s="1" t="str">
        <f t="shared" si="430"/>
        <v>Tuesday</v>
      </c>
      <c r="AF3054" s="2">
        <v>0.49442129629629633</v>
      </c>
      <c r="AG3054" s="2">
        <f t="shared" si="431"/>
        <v>0.5</v>
      </c>
      <c r="AH3054" t="s">
        <v>25</v>
      </c>
    </row>
    <row r="3055" spans="1:34" x14ac:dyDescent="0.25">
      <c r="A3055">
        <v>1575193</v>
      </c>
      <c r="B3055" t="s">
        <v>54</v>
      </c>
      <c r="E3055">
        <v>53204</v>
      </c>
      <c r="F3055" t="s">
        <v>20</v>
      </c>
      <c r="G3055" t="s">
        <v>55</v>
      </c>
      <c r="H3055">
        <v>11109</v>
      </c>
      <c r="I3055" t="s">
        <v>83</v>
      </c>
      <c r="J3055">
        <f>VLOOKUP(I3055,Key!$A$1:$C$73,2,FALSE)</f>
        <v>43.026229999999998</v>
      </c>
      <c r="K3055">
        <f>VLOOKUP(I3055,Key!$A$1:$C$73,3,FALSE)</f>
        <v>-87.912809999999993</v>
      </c>
      <c r="L3055" t="s">
        <v>68</v>
      </c>
      <c r="M3055">
        <f>VLOOKUP(L3055,Key!$A$1:$C$73,2,FALSE)</f>
        <v>43.026470000000003</v>
      </c>
      <c r="N3055">
        <f>VLOOKUP(L3055,Key!$A$1:$C$73,3,FALSE)</f>
        <v>-87.918040000000005</v>
      </c>
      <c r="O3055">
        <v>44</v>
      </c>
      <c r="P3055">
        <v>6</v>
      </c>
      <c r="Q3055">
        <v>6.6</v>
      </c>
      <c r="R3055">
        <v>6.3</v>
      </c>
      <c r="S3055">
        <v>264</v>
      </c>
      <c r="T3055">
        <f t="shared" si="423"/>
        <v>-1</v>
      </c>
      <c r="U3055" s="1">
        <v>42843</v>
      </c>
      <c r="V3055" s="13">
        <f t="shared" si="424"/>
        <v>42826</v>
      </c>
      <c r="W3055" s="14">
        <f t="shared" si="425"/>
        <v>42843</v>
      </c>
      <c r="X3055" s="1" t="str">
        <f t="shared" si="426"/>
        <v>Tuesday</v>
      </c>
      <c r="Y3055" s="2">
        <v>0.54098379629629634</v>
      </c>
      <c r="Z3055" s="2">
        <f t="shared" si="427"/>
        <v>0.54166666666666663</v>
      </c>
      <c r="AA3055">
        <f>1</f>
        <v>1</v>
      </c>
      <c r="AB3055" s="1">
        <v>42843</v>
      </c>
      <c r="AC3055" s="13">
        <f t="shared" si="428"/>
        <v>42826</v>
      </c>
      <c r="AD3055" s="14">
        <f t="shared" si="429"/>
        <v>42843</v>
      </c>
      <c r="AE3055" s="1" t="str">
        <f t="shared" si="430"/>
        <v>Tuesday</v>
      </c>
      <c r="AF3055" s="2">
        <v>0.57193287037037044</v>
      </c>
      <c r="AG3055" s="2">
        <f t="shared" si="431"/>
        <v>0.58333333333333326</v>
      </c>
      <c r="AH3055" t="s">
        <v>23</v>
      </c>
    </row>
    <row r="3056" spans="1:34" x14ac:dyDescent="0.25">
      <c r="A3056">
        <v>1598800</v>
      </c>
      <c r="B3056" t="s">
        <v>54</v>
      </c>
      <c r="E3056">
        <v>77019</v>
      </c>
      <c r="F3056" t="s">
        <v>20</v>
      </c>
      <c r="G3056" t="s">
        <v>55</v>
      </c>
      <c r="H3056">
        <v>5</v>
      </c>
      <c r="I3056" t="s">
        <v>84</v>
      </c>
      <c r="J3056">
        <f>VLOOKUP(I3056,Key!$A$1:$C$73,2,FALSE)</f>
        <v>43.040154000000001</v>
      </c>
      <c r="K3056">
        <f>VLOOKUP(I3056,Key!$A$1:$C$73,3,FALSE)</f>
        <v>-87.932113000000001</v>
      </c>
      <c r="L3056" t="s">
        <v>38</v>
      </c>
      <c r="M3056">
        <f>VLOOKUP(L3056,Key!$A$1:$C$73,2,FALSE)</f>
        <v>43.038649999999997</v>
      </c>
      <c r="N3056">
        <f>VLOOKUP(L3056,Key!$A$1:$C$73,3,FALSE)</f>
        <v>-87.921930000000003</v>
      </c>
      <c r="O3056">
        <v>71</v>
      </c>
      <c r="P3056">
        <v>9</v>
      </c>
      <c r="Q3056">
        <v>10.7</v>
      </c>
      <c r="R3056">
        <v>10.1</v>
      </c>
      <c r="S3056">
        <v>426</v>
      </c>
      <c r="T3056">
        <f t="shared" si="423"/>
        <v>-1</v>
      </c>
      <c r="U3056" s="1">
        <v>42850</v>
      </c>
      <c r="V3056" s="13">
        <f t="shared" si="424"/>
        <v>42826</v>
      </c>
      <c r="W3056" s="14">
        <f t="shared" si="425"/>
        <v>42850</v>
      </c>
      <c r="X3056" s="1" t="str">
        <f t="shared" si="426"/>
        <v>Tuesday</v>
      </c>
      <c r="Y3056" s="2">
        <v>9.9884259259259266E-3</v>
      </c>
      <c r="Z3056" s="2">
        <f t="shared" si="427"/>
        <v>0</v>
      </c>
      <c r="AA3056">
        <f>1</f>
        <v>1</v>
      </c>
      <c r="AB3056" s="1">
        <v>42850</v>
      </c>
      <c r="AC3056" s="13">
        <f t="shared" si="428"/>
        <v>42826</v>
      </c>
      <c r="AD3056" s="14">
        <f t="shared" si="429"/>
        <v>42850</v>
      </c>
      <c r="AE3056" s="1" t="str">
        <f t="shared" si="430"/>
        <v>Tuesday</v>
      </c>
      <c r="AF3056" s="2">
        <v>5.9548611111111115E-2</v>
      </c>
      <c r="AG3056" s="2">
        <f t="shared" si="431"/>
        <v>4.1666666666666664E-2</v>
      </c>
      <c r="AH3056" t="s">
        <v>23</v>
      </c>
    </row>
    <row r="3057" spans="1:34" x14ac:dyDescent="0.25">
      <c r="A3057">
        <v>1193586</v>
      </c>
      <c r="B3057" t="s">
        <v>54</v>
      </c>
      <c r="E3057">
        <v>53092</v>
      </c>
      <c r="F3057" t="s">
        <v>20</v>
      </c>
      <c r="G3057" t="s">
        <v>55</v>
      </c>
      <c r="H3057">
        <v>5479</v>
      </c>
      <c r="I3057" t="s">
        <v>62</v>
      </c>
      <c r="J3057">
        <f>VLOOKUP(I3057,Key!$A$1:$C$73,2,FALSE)</f>
        <v>43.052460000000004</v>
      </c>
      <c r="K3057">
        <f>VLOOKUP(I3057,Key!$A$1:$C$73,3,FALSE)</f>
        <v>-87.891000000000005</v>
      </c>
      <c r="L3057" t="s">
        <v>62</v>
      </c>
      <c r="M3057">
        <f>VLOOKUP(L3057,Key!$A$1:$C$73,2,FALSE)</f>
        <v>43.052460000000004</v>
      </c>
      <c r="N3057">
        <f>VLOOKUP(L3057,Key!$A$1:$C$73,3,FALSE)</f>
        <v>-87.891000000000005</v>
      </c>
      <c r="O3057">
        <v>31</v>
      </c>
      <c r="P3057">
        <v>3</v>
      </c>
      <c r="Q3057">
        <v>4.7</v>
      </c>
      <c r="R3057">
        <v>4.4000000000000004</v>
      </c>
      <c r="S3057">
        <v>186</v>
      </c>
      <c r="T3057">
        <f t="shared" si="423"/>
        <v>-1</v>
      </c>
      <c r="U3057" s="1">
        <v>42850</v>
      </c>
      <c r="V3057" s="13">
        <f t="shared" si="424"/>
        <v>42826</v>
      </c>
      <c r="W3057" s="14">
        <f t="shared" si="425"/>
        <v>42850</v>
      </c>
      <c r="X3057" s="1" t="str">
        <f t="shared" si="426"/>
        <v>Tuesday</v>
      </c>
      <c r="Y3057" s="2">
        <v>0.39803240740740736</v>
      </c>
      <c r="Z3057" s="2">
        <f t="shared" si="427"/>
        <v>0.41666666666666663</v>
      </c>
      <c r="AA3057">
        <f>1</f>
        <v>1</v>
      </c>
      <c r="AB3057" s="1">
        <v>42850</v>
      </c>
      <c r="AC3057" s="13">
        <f t="shared" si="428"/>
        <v>42826</v>
      </c>
      <c r="AD3057" s="14">
        <f t="shared" si="429"/>
        <v>42850</v>
      </c>
      <c r="AE3057" s="1" t="str">
        <f t="shared" si="430"/>
        <v>Tuesday</v>
      </c>
      <c r="AF3057" s="2">
        <v>0.41978009259259258</v>
      </c>
      <c r="AG3057" s="2">
        <f t="shared" si="431"/>
        <v>0.41666666666666663</v>
      </c>
      <c r="AH3057" t="s">
        <v>25</v>
      </c>
    </row>
    <row r="3058" spans="1:34" x14ac:dyDescent="0.25">
      <c r="A3058">
        <v>1556578</v>
      </c>
      <c r="B3058" t="s">
        <v>54</v>
      </c>
      <c r="E3058">
        <v>53051</v>
      </c>
      <c r="F3058" t="s">
        <v>20</v>
      </c>
      <c r="G3058" t="s">
        <v>55</v>
      </c>
      <c r="H3058">
        <v>139</v>
      </c>
      <c r="I3058" t="s">
        <v>81</v>
      </c>
      <c r="J3058">
        <f>VLOOKUP(I3058,Key!$A$1:$C$73,2,FALSE)</f>
        <v>43.058010000000003</v>
      </c>
      <c r="K3058">
        <f>VLOOKUP(I3058,Key!$A$1:$C$73,3,FALSE)</f>
        <v>-87.877300000000005</v>
      </c>
      <c r="L3058" t="s">
        <v>81</v>
      </c>
      <c r="M3058">
        <f>VLOOKUP(L3058,Key!$A$1:$C$73,2,FALSE)</f>
        <v>43.058010000000003</v>
      </c>
      <c r="N3058">
        <f>VLOOKUP(L3058,Key!$A$1:$C$73,3,FALSE)</f>
        <v>-87.877300000000005</v>
      </c>
      <c r="O3058">
        <v>36</v>
      </c>
      <c r="P3058">
        <v>6</v>
      </c>
      <c r="Q3058">
        <v>5.4</v>
      </c>
      <c r="R3058">
        <v>5.0999999999999996</v>
      </c>
      <c r="S3058">
        <v>216</v>
      </c>
      <c r="T3058">
        <f t="shared" si="423"/>
        <v>-1</v>
      </c>
      <c r="U3058" s="1">
        <v>42850</v>
      </c>
      <c r="V3058" s="13">
        <f t="shared" si="424"/>
        <v>42826</v>
      </c>
      <c r="W3058" s="14">
        <f t="shared" si="425"/>
        <v>42850</v>
      </c>
      <c r="X3058" s="1" t="str">
        <f t="shared" si="426"/>
        <v>Tuesday</v>
      </c>
      <c r="Y3058" s="2">
        <v>0.65532407407407411</v>
      </c>
      <c r="Z3058" s="2">
        <f t="shared" si="427"/>
        <v>0.66666666666666663</v>
      </c>
      <c r="AA3058">
        <f>1</f>
        <v>1</v>
      </c>
      <c r="AB3058" s="1">
        <v>42850</v>
      </c>
      <c r="AC3058" s="13">
        <f t="shared" si="428"/>
        <v>42826</v>
      </c>
      <c r="AD3058" s="14">
        <f t="shared" si="429"/>
        <v>42850</v>
      </c>
      <c r="AE3058" s="1" t="str">
        <f t="shared" si="430"/>
        <v>Tuesday</v>
      </c>
      <c r="AF3058" s="2">
        <v>0.68017361111111108</v>
      </c>
      <c r="AG3058" s="2">
        <f t="shared" si="431"/>
        <v>0.66666666666666663</v>
      </c>
      <c r="AH3058" t="s">
        <v>25</v>
      </c>
    </row>
    <row r="3059" spans="1:34" x14ac:dyDescent="0.25">
      <c r="A3059">
        <v>1599295</v>
      </c>
      <c r="B3059" t="s">
        <v>54</v>
      </c>
      <c r="E3059">
        <v>53211</v>
      </c>
      <c r="F3059" t="s">
        <v>20</v>
      </c>
      <c r="G3059" t="s">
        <v>55</v>
      </c>
      <c r="H3059">
        <v>11149</v>
      </c>
      <c r="I3059" t="s">
        <v>66</v>
      </c>
      <c r="J3059">
        <f>VLOOKUP(I3059,Key!$A$1:$C$73,2,FALSE)</f>
        <v>43.078530000000001</v>
      </c>
      <c r="K3059">
        <f>VLOOKUP(I3059,Key!$A$1:$C$73,3,FALSE)</f>
        <v>-87.882620000000003</v>
      </c>
      <c r="L3059" t="s">
        <v>81</v>
      </c>
      <c r="M3059">
        <f>VLOOKUP(L3059,Key!$A$1:$C$73,2,FALSE)</f>
        <v>43.058010000000003</v>
      </c>
      <c r="N3059">
        <f>VLOOKUP(L3059,Key!$A$1:$C$73,3,FALSE)</f>
        <v>-87.877300000000005</v>
      </c>
      <c r="O3059">
        <v>86</v>
      </c>
      <c r="P3059">
        <v>9</v>
      </c>
      <c r="Q3059">
        <v>12.9</v>
      </c>
      <c r="R3059">
        <v>12.3</v>
      </c>
      <c r="S3059">
        <v>516</v>
      </c>
      <c r="T3059">
        <f t="shared" si="423"/>
        <v>-1</v>
      </c>
      <c r="U3059" s="1">
        <v>42850</v>
      </c>
      <c r="V3059" s="13">
        <f t="shared" si="424"/>
        <v>42826</v>
      </c>
      <c r="W3059" s="14">
        <f t="shared" si="425"/>
        <v>42850</v>
      </c>
      <c r="X3059" s="1" t="str">
        <f t="shared" si="426"/>
        <v>Tuesday</v>
      </c>
      <c r="Y3059" s="2">
        <v>0.66346064814814809</v>
      </c>
      <c r="Z3059" s="2">
        <f t="shared" si="427"/>
        <v>0.66666666666666663</v>
      </c>
      <c r="AA3059">
        <f>1</f>
        <v>1</v>
      </c>
      <c r="AB3059" s="1">
        <v>42850</v>
      </c>
      <c r="AC3059" s="13">
        <f t="shared" si="428"/>
        <v>42826</v>
      </c>
      <c r="AD3059" s="14">
        <f t="shared" si="429"/>
        <v>42850</v>
      </c>
      <c r="AE3059" s="1" t="str">
        <f t="shared" si="430"/>
        <v>Tuesday</v>
      </c>
      <c r="AF3059" s="2">
        <v>0.72350694444444441</v>
      </c>
      <c r="AG3059" s="2">
        <f t="shared" si="431"/>
        <v>0.70833333333333326</v>
      </c>
      <c r="AH3059" t="s">
        <v>23</v>
      </c>
    </row>
    <row r="3060" spans="1:34" x14ac:dyDescent="0.25">
      <c r="A3060">
        <v>1563916</v>
      </c>
      <c r="B3060" t="s">
        <v>54</v>
      </c>
      <c r="E3060">
        <v>53212</v>
      </c>
      <c r="F3060" t="s">
        <v>20</v>
      </c>
      <c r="G3060" t="s">
        <v>55</v>
      </c>
      <c r="H3060">
        <v>11080</v>
      </c>
      <c r="I3060" t="s">
        <v>21</v>
      </c>
      <c r="J3060">
        <f>VLOOKUP(I3060,Key!$A$1:$C$73,2,FALSE)</f>
        <v>43.074890000000003</v>
      </c>
      <c r="K3060">
        <f>VLOOKUP(I3060,Key!$A$1:$C$73,3,FALSE)</f>
        <v>-87.882810000000006</v>
      </c>
      <c r="L3060" t="s">
        <v>61</v>
      </c>
      <c r="M3060">
        <f>VLOOKUP(L3060,Key!$A$1:$C$73,2,FALSE)</f>
        <v>43.060786</v>
      </c>
      <c r="N3060">
        <f>VLOOKUP(L3060,Key!$A$1:$C$73,3,FALSE)</f>
        <v>-87.883825999999999</v>
      </c>
      <c r="O3060">
        <v>6</v>
      </c>
      <c r="P3060">
        <v>3</v>
      </c>
      <c r="Q3060">
        <v>0.9</v>
      </c>
      <c r="R3060">
        <v>0.9</v>
      </c>
      <c r="S3060">
        <v>36</v>
      </c>
      <c r="T3060">
        <f t="shared" si="423"/>
        <v>-1</v>
      </c>
      <c r="U3060" s="1">
        <v>42850</v>
      </c>
      <c r="V3060" s="13">
        <f t="shared" si="424"/>
        <v>42826</v>
      </c>
      <c r="W3060" s="14">
        <f t="shared" si="425"/>
        <v>42850</v>
      </c>
      <c r="X3060" s="1" t="str">
        <f t="shared" si="426"/>
        <v>Tuesday</v>
      </c>
      <c r="Y3060" s="2">
        <v>0.69571759259259258</v>
      </c>
      <c r="Z3060" s="2">
        <f t="shared" si="427"/>
        <v>0.70833333333333326</v>
      </c>
      <c r="AA3060">
        <f>1</f>
        <v>1</v>
      </c>
      <c r="AB3060" s="1">
        <v>42850</v>
      </c>
      <c r="AC3060" s="13">
        <f t="shared" si="428"/>
        <v>42826</v>
      </c>
      <c r="AD3060" s="14">
        <f t="shared" si="429"/>
        <v>42850</v>
      </c>
      <c r="AE3060" s="1" t="str">
        <f t="shared" si="430"/>
        <v>Tuesday</v>
      </c>
      <c r="AF3060" s="2">
        <v>0.69965277777777779</v>
      </c>
      <c r="AG3060" s="2">
        <f t="shared" si="431"/>
        <v>0.70833333333333326</v>
      </c>
      <c r="AH3060" t="s">
        <v>23</v>
      </c>
    </row>
    <row r="3061" spans="1:34" x14ac:dyDescent="0.25">
      <c r="A3061">
        <v>1149006</v>
      </c>
      <c r="B3061" t="s">
        <v>54</v>
      </c>
      <c r="E3061">
        <v>53211</v>
      </c>
      <c r="F3061" t="s">
        <v>20</v>
      </c>
      <c r="G3061" t="s">
        <v>55</v>
      </c>
      <c r="H3061">
        <v>5553</v>
      </c>
      <c r="I3061" t="s">
        <v>26</v>
      </c>
      <c r="J3061">
        <f>VLOOKUP(I3061,Key!$A$1:$C$73,2,FALSE)</f>
        <v>43.034619999999997</v>
      </c>
      <c r="K3061">
        <f>VLOOKUP(I3061,Key!$A$1:$C$73,3,FALSE)</f>
        <v>-87.917500000000004</v>
      </c>
      <c r="L3061" t="s">
        <v>22</v>
      </c>
      <c r="M3061">
        <f>VLOOKUP(L3061,Key!$A$1:$C$73,2,FALSE)</f>
        <v>43.058619999999998</v>
      </c>
      <c r="N3061">
        <f>VLOOKUP(L3061,Key!$A$1:$C$73,3,FALSE)</f>
        <v>-87.885319999999993</v>
      </c>
      <c r="O3061">
        <v>25</v>
      </c>
      <c r="P3061">
        <v>3</v>
      </c>
      <c r="Q3061">
        <v>3.8</v>
      </c>
      <c r="R3061">
        <v>3.6</v>
      </c>
      <c r="S3061">
        <v>150</v>
      </c>
      <c r="T3061">
        <f t="shared" si="423"/>
        <v>-1</v>
      </c>
      <c r="U3061" s="1">
        <v>42850</v>
      </c>
      <c r="V3061" s="13">
        <f t="shared" si="424"/>
        <v>42826</v>
      </c>
      <c r="W3061" s="14">
        <f t="shared" si="425"/>
        <v>42850</v>
      </c>
      <c r="X3061" s="1" t="str">
        <f t="shared" si="426"/>
        <v>Tuesday</v>
      </c>
      <c r="Y3061" s="2">
        <v>0.71144675925925915</v>
      </c>
      <c r="Z3061" s="2">
        <f t="shared" si="427"/>
        <v>0.70833333333333326</v>
      </c>
      <c r="AA3061">
        <f>1</f>
        <v>1</v>
      </c>
      <c r="AB3061" s="1">
        <v>42850</v>
      </c>
      <c r="AC3061" s="13">
        <f t="shared" si="428"/>
        <v>42826</v>
      </c>
      <c r="AD3061" s="14">
        <f t="shared" si="429"/>
        <v>42850</v>
      </c>
      <c r="AE3061" s="1" t="str">
        <f t="shared" si="430"/>
        <v>Tuesday</v>
      </c>
      <c r="AF3061" s="2">
        <v>0.72858796296296291</v>
      </c>
      <c r="AG3061" s="2">
        <f t="shared" si="431"/>
        <v>0.70833333333333326</v>
      </c>
      <c r="AH3061" t="s">
        <v>23</v>
      </c>
    </row>
    <row r="3062" spans="1:34" x14ac:dyDescent="0.25">
      <c r="A3062">
        <v>1599377</v>
      </c>
      <c r="B3062" t="s">
        <v>54</v>
      </c>
      <c r="E3062">
        <v>53222</v>
      </c>
      <c r="F3062" t="s">
        <v>20</v>
      </c>
      <c r="G3062" t="s">
        <v>55</v>
      </c>
      <c r="H3062">
        <v>11136</v>
      </c>
      <c r="I3062" t="s">
        <v>81</v>
      </c>
      <c r="J3062">
        <f>VLOOKUP(I3062,Key!$A$1:$C$73,2,FALSE)</f>
        <v>43.058010000000003</v>
      </c>
      <c r="K3062">
        <f>VLOOKUP(I3062,Key!$A$1:$C$73,3,FALSE)</f>
        <v>-87.877300000000005</v>
      </c>
      <c r="L3062" t="s">
        <v>39</v>
      </c>
      <c r="M3062">
        <f>VLOOKUP(L3062,Key!$A$1:$C$73,2,FALSE)</f>
        <v>43.031480000000002</v>
      </c>
      <c r="N3062">
        <f>VLOOKUP(L3062,Key!$A$1:$C$73,3,FALSE)</f>
        <v>-87.908169999999998</v>
      </c>
      <c r="O3062">
        <v>26</v>
      </c>
      <c r="P3062">
        <v>3</v>
      </c>
      <c r="Q3062">
        <v>3.9</v>
      </c>
      <c r="R3062">
        <v>3.7</v>
      </c>
      <c r="S3062">
        <v>156</v>
      </c>
      <c r="T3062">
        <f t="shared" si="423"/>
        <v>-1</v>
      </c>
      <c r="U3062" s="1">
        <v>42850</v>
      </c>
      <c r="V3062" s="13">
        <f t="shared" si="424"/>
        <v>42826</v>
      </c>
      <c r="W3062" s="14">
        <f t="shared" si="425"/>
        <v>42850</v>
      </c>
      <c r="X3062" s="1" t="str">
        <f t="shared" si="426"/>
        <v>Tuesday</v>
      </c>
      <c r="Y3062" s="2">
        <v>0.72226851851851848</v>
      </c>
      <c r="Z3062" s="2">
        <f t="shared" si="427"/>
        <v>0.70833333333333326</v>
      </c>
      <c r="AA3062">
        <f>1</f>
        <v>1</v>
      </c>
      <c r="AB3062" s="1">
        <v>42850</v>
      </c>
      <c r="AC3062" s="13">
        <f t="shared" si="428"/>
        <v>42826</v>
      </c>
      <c r="AD3062" s="14">
        <f t="shared" si="429"/>
        <v>42850</v>
      </c>
      <c r="AE3062" s="1" t="str">
        <f t="shared" si="430"/>
        <v>Tuesday</v>
      </c>
      <c r="AF3062" s="2">
        <v>0.74092592592592599</v>
      </c>
      <c r="AG3062" s="2">
        <f t="shared" si="431"/>
        <v>0.75</v>
      </c>
      <c r="AH3062" t="s">
        <v>23</v>
      </c>
    </row>
    <row r="3063" spans="1:34" x14ac:dyDescent="0.25">
      <c r="A3063">
        <v>1592411</v>
      </c>
      <c r="B3063" t="s">
        <v>54</v>
      </c>
      <c r="E3063">
        <v>53211</v>
      </c>
      <c r="F3063" t="s">
        <v>20</v>
      </c>
      <c r="G3063" t="s">
        <v>55</v>
      </c>
      <c r="H3063">
        <v>5481</v>
      </c>
      <c r="I3063" t="s">
        <v>81</v>
      </c>
      <c r="J3063">
        <f>VLOOKUP(I3063,Key!$A$1:$C$73,2,FALSE)</f>
        <v>43.058010000000003</v>
      </c>
      <c r="K3063">
        <f>VLOOKUP(I3063,Key!$A$1:$C$73,3,FALSE)</f>
        <v>-87.877300000000005</v>
      </c>
      <c r="L3063" t="s">
        <v>61</v>
      </c>
      <c r="M3063">
        <f>VLOOKUP(L3063,Key!$A$1:$C$73,2,FALSE)</f>
        <v>43.060786</v>
      </c>
      <c r="N3063">
        <f>VLOOKUP(L3063,Key!$A$1:$C$73,3,FALSE)</f>
        <v>-87.883825999999999</v>
      </c>
      <c r="O3063">
        <v>45</v>
      </c>
      <c r="P3063">
        <v>6</v>
      </c>
      <c r="Q3063">
        <v>6.8</v>
      </c>
      <c r="R3063">
        <v>6.4</v>
      </c>
      <c r="S3063">
        <v>270</v>
      </c>
      <c r="T3063">
        <f t="shared" si="423"/>
        <v>-1</v>
      </c>
      <c r="U3063" s="1">
        <v>42850</v>
      </c>
      <c r="V3063" s="13">
        <f t="shared" si="424"/>
        <v>42826</v>
      </c>
      <c r="W3063" s="14">
        <f t="shared" si="425"/>
        <v>42850</v>
      </c>
      <c r="X3063" s="1" t="str">
        <f t="shared" si="426"/>
        <v>Tuesday</v>
      </c>
      <c r="Y3063" s="2">
        <v>0.72565972222222219</v>
      </c>
      <c r="Z3063" s="2">
        <f t="shared" si="427"/>
        <v>0.70833333333333326</v>
      </c>
      <c r="AA3063">
        <f>1</f>
        <v>1</v>
      </c>
      <c r="AB3063" s="1">
        <v>42850</v>
      </c>
      <c r="AC3063" s="13">
        <f t="shared" si="428"/>
        <v>42826</v>
      </c>
      <c r="AD3063" s="14">
        <f t="shared" si="429"/>
        <v>42850</v>
      </c>
      <c r="AE3063" s="1" t="str">
        <f t="shared" si="430"/>
        <v>Tuesday</v>
      </c>
      <c r="AF3063" s="2">
        <v>0.7565277777777778</v>
      </c>
      <c r="AG3063" s="2">
        <f t="shared" si="431"/>
        <v>0.75</v>
      </c>
      <c r="AH3063" t="s">
        <v>23</v>
      </c>
    </row>
    <row r="3064" spans="1:34" x14ac:dyDescent="0.25">
      <c r="A3064">
        <v>1599396</v>
      </c>
      <c r="B3064" t="s">
        <v>54</v>
      </c>
      <c r="E3064">
        <v>53126</v>
      </c>
      <c r="F3064" t="s">
        <v>20</v>
      </c>
      <c r="G3064" t="s">
        <v>55</v>
      </c>
      <c r="H3064">
        <v>11085</v>
      </c>
      <c r="I3064" t="s">
        <v>53</v>
      </c>
      <c r="J3064">
        <f>VLOOKUP(I3064,Key!$A$1:$C$73,2,FALSE)</f>
        <v>43.04824</v>
      </c>
      <c r="K3064">
        <f>VLOOKUP(I3064,Key!$A$1:$C$73,3,FALSE)</f>
        <v>-87.904970000000006</v>
      </c>
      <c r="L3064" t="s">
        <v>53</v>
      </c>
      <c r="M3064">
        <f>VLOOKUP(L3064,Key!$A$1:$C$73,2,FALSE)</f>
        <v>43.04824</v>
      </c>
      <c r="N3064">
        <f>VLOOKUP(L3064,Key!$A$1:$C$73,3,FALSE)</f>
        <v>-87.904970000000006</v>
      </c>
      <c r="O3064">
        <v>193</v>
      </c>
      <c r="P3064">
        <v>21</v>
      </c>
      <c r="Q3064">
        <v>18</v>
      </c>
      <c r="R3064">
        <v>17.100000000000001</v>
      </c>
      <c r="S3064">
        <v>720</v>
      </c>
      <c r="T3064">
        <f t="shared" si="423"/>
        <v>-1</v>
      </c>
      <c r="U3064" s="1">
        <v>42850</v>
      </c>
      <c r="V3064" s="13">
        <f t="shared" si="424"/>
        <v>42826</v>
      </c>
      <c r="W3064" s="14">
        <f t="shared" si="425"/>
        <v>42850</v>
      </c>
      <c r="X3064" s="1" t="str">
        <f t="shared" si="426"/>
        <v>Tuesday</v>
      </c>
      <c r="Y3064" s="2">
        <v>0.73775462962962957</v>
      </c>
      <c r="Z3064" s="2">
        <f t="shared" si="427"/>
        <v>0.75</v>
      </c>
      <c r="AA3064">
        <f>1</f>
        <v>1</v>
      </c>
      <c r="AB3064" s="1">
        <v>42850</v>
      </c>
      <c r="AC3064" s="13">
        <f t="shared" si="428"/>
        <v>42826</v>
      </c>
      <c r="AD3064" s="14">
        <f t="shared" si="429"/>
        <v>42850</v>
      </c>
      <c r="AE3064" s="1" t="str">
        <f t="shared" si="430"/>
        <v>Tuesday</v>
      </c>
      <c r="AF3064" s="2">
        <v>0.87181712962962965</v>
      </c>
      <c r="AG3064" s="2">
        <f t="shared" si="431"/>
        <v>0.875</v>
      </c>
      <c r="AH3064" t="s">
        <v>25</v>
      </c>
    </row>
    <row r="3065" spans="1:34" x14ac:dyDescent="0.25">
      <c r="A3065">
        <v>1599377</v>
      </c>
      <c r="B3065" t="s">
        <v>54</v>
      </c>
      <c r="E3065">
        <v>53222</v>
      </c>
      <c r="F3065" t="s">
        <v>20</v>
      </c>
      <c r="G3065" t="s">
        <v>55</v>
      </c>
      <c r="H3065">
        <v>11077</v>
      </c>
      <c r="I3065" t="s">
        <v>36</v>
      </c>
      <c r="J3065">
        <f>VLOOKUP(I3065,Key!$A$1:$C$73,2,FALSE)</f>
        <v>43.03519</v>
      </c>
      <c r="K3065">
        <f>VLOOKUP(I3065,Key!$A$1:$C$73,3,FALSE)</f>
        <v>-87.907390000000007</v>
      </c>
      <c r="L3065" t="s">
        <v>81</v>
      </c>
      <c r="M3065">
        <f>VLOOKUP(L3065,Key!$A$1:$C$73,2,FALSE)</f>
        <v>43.058010000000003</v>
      </c>
      <c r="N3065">
        <f>VLOOKUP(L3065,Key!$A$1:$C$73,3,FALSE)</f>
        <v>-87.877300000000005</v>
      </c>
      <c r="O3065">
        <v>19</v>
      </c>
      <c r="P3065">
        <v>3</v>
      </c>
      <c r="Q3065">
        <v>2.9</v>
      </c>
      <c r="R3065">
        <v>2.7</v>
      </c>
      <c r="S3065">
        <v>114</v>
      </c>
      <c r="T3065">
        <f t="shared" si="423"/>
        <v>-1</v>
      </c>
      <c r="U3065" s="1">
        <v>42850</v>
      </c>
      <c r="V3065" s="13">
        <f t="shared" si="424"/>
        <v>42826</v>
      </c>
      <c r="W3065" s="14">
        <f t="shared" si="425"/>
        <v>42850</v>
      </c>
      <c r="X3065" s="1" t="str">
        <f t="shared" si="426"/>
        <v>Tuesday</v>
      </c>
      <c r="Y3065" s="2">
        <v>0.78927083333333325</v>
      </c>
      <c r="Z3065" s="2">
        <f t="shared" si="427"/>
        <v>0.79166666666666663</v>
      </c>
      <c r="AA3065">
        <f>1</f>
        <v>1</v>
      </c>
      <c r="AB3065" s="1">
        <v>42850</v>
      </c>
      <c r="AC3065" s="13">
        <f t="shared" si="428"/>
        <v>42826</v>
      </c>
      <c r="AD3065" s="14">
        <f t="shared" si="429"/>
        <v>42850</v>
      </c>
      <c r="AE3065" s="1" t="str">
        <f t="shared" si="430"/>
        <v>Tuesday</v>
      </c>
      <c r="AF3065" s="2">
        <v>0.80276620370370377</v>
      </c>
      <c r="AG3065" s="2">
        <f t="shared" si="431"/>
        <v>0.79166666666666663</v>
      </c>
      <c r="AH3065" t="s">
        <v>23</v>
      </c>
    </row>
    <row r="3066" spans="1:34" x14ac:dyDescent="0.25">
      <c r="A3066">
        <v>1599532</v>
      </c>
      <c r="B3066" t="s">
        <v>54</v>
      </c>
      <c r="E3066">
        <v>53222</v>
      </c>
      <c r="F3066" t="s">
        <v>20</v>
      </c>
      <c r="G3066" t="s">
        <v>55</v>
      </c>
      <c r="H3066">
        <v>5494</v>
      </c>
      <c r="I3066" t="s">
        <v>77</v>
      </c>
      <c r="J3066">
        <f>VLOOKUP(I3066,Key!$A$1:$C$73,2,FALSE)</f>
        <v>43.036900000000003</v>
      </c>
      <c r="K3066">
        <f>VLOOKUP(I3066,Key!$A$1:$C$73,3,FALSE)</f>
        <v>-87.89667</v>
      </c>
      <c r="L3066" t="s">
        <v>77</v>
      </c>
      <c r="M3066">
        <f>VLOOKUP(L3066,Key!$A$1:$C$73,2,FALSE)</f>
        <v>43.036900000000003</v>
      </c>
      <c r="N3066">
        <f>VLOOKUP(L3066,Key!$A$1:$C$73,3,FALSE)</f>
        <v>-87.89667</v>
      </c>
      <c r="O3066">
        <v>33</v>
      </c>
      <c r="P3066">
        <v>3</v>
      </c>
      <c r="Q3066">
        <v>5</v>
      </c>
      <c r="R3066">
        <v>4.7</v>
      </c>
      <c r="S3066">
        <v>198</v>
      </c>
      <c r="T3066">
        <f t="shared" si="423"/>
        <v>-1</v>
      </c>
      <c r="U3066" s="1">
        <v>42850</v>
      </c>
      <c r="V3066" s="13">
        <f t="shared" si="424"/>
        <v>42826</v>
      </c>
      <c r="W3066" s="14">
        <f t="shared" si="425"/>
        <v>42850</v>
      </c>
      <c r="X3066" s="1" t="str">
        <f t="shared" si="426"/>
        <v>Tuesday</v>
      </c>
      <c r="Y3066" s="2">
        <v>0.82741898148148152</v>
      </c>
      <c r="Z3066" s="2">
        <f t="shared" si="427"/>
        <v>0.83333333333333326</v>
      </c>
      <c r="AA3066">
        <f>1</f>
        <v>1</v>
      </c>
      <c r="AB3066" s="1">
        <v>42850</v>
      </c>
      <c r="AC3066" s="13">
        <f t="shared" si="428"/>
        <v>42826</v>
      </c>
      <c r="AD3066" s="14">
        <f t="shared" si="429"/>
        <v>42850</v>
      </c>
      <c r="AE3066" s="1" t="str">
        <f t="shared" si="430"/>
        <v>Tuesday</v>
      </c>
      <c r="AF3066" s="2">
        <v>0.85067129629629623</v>
      </c>
      <c r="AG3066" s="2">
        <f t="shared" si="431"/>
        <v>0.83333333333333326</v>
      </c>
      <c r="AH3066" t="s">
        <v>25</v>
      </c>
    </row>
    <row r="3067" spans="1:34" x14ac:dyDescent="0.25">
      <c r="A3067">
        <v>1293753</v>
      </c>
      <c r="B3067" t="s">
        <v>54</v>
      </c>
      <c r="E3067">
        <v>53233</v>
      </c>
      <c r="F3067" t="s">
        <v>20</v>
      </c>
      <c r="G3067" t="s">
        <v>55</v>
      </c>
      <c r="H3067">
        <v>11048</v>
      </c>
      <c r="I3067" t="s">
        <v>27</v>
      </c>
      <c r="J3067">
        <f>VLOOKUP(I3067,Key!$A$1:$C$73,2,FALSE)</f>
        <v>43.041646999999998</v>
      </c>
      <c r="K3067">
        <f>VLOOKUP(I3067,Key!$A$1:$C$73,3,FALSE)</f>
        <v>-87.927257999999995</v>
      </c>
      <c r="L3067" t="s">
        <v>96</v>
      </c>
      <c r="M3067">
        <f>VLOOKUP(L3067,Key!$A$1:$C$73,2,FALSE)</f>
        <v>43.051119999999997</v>
      </c>
      <c r="N3067">
        <f>VLOOKUP(L3067,Key!$A$1:$C$73,3,FALSE)</f>
        <v>-87.918819999999997</v>
      </c>
      <c r="O3067">
        <v>12</v>
      </c>
      <c r="P3067">
        <v>3</v>
      </c>
      <c r="Q3067">
        <v>1.8</v>
      </c>
      <c r="R3067">
        <v>1.7</v>
      </c>
      <c r="S3067">
        <v>72</v>
      </c>
      <c r="T3067">
        <f t="shared" si="423"/>
        <v>-1</v>
      </c>
      <c r="U3067" s="1">
        <v>42851</v>
      </c>
      <c r="V3067" s="13">
        <f t="shared" si="424"/>
        <v>42826</v>
      </c>
      <c r="W3067" s="14">
        <f t="shared" si="425"/>
        <v>42851</v>
      </c>
      <c r="X3067" s="1" t="str">
        <f t="shared" si="426"/>
        <v>Wednesday</v>
      </c>
      <c r="Y3067" s="2">
        <v>0.28646990740740741</v>
      </c>
      <c r="Z3067" s="2">
        <f t="shared" si="427"/>
        <v>0.29166666666666663</v>
      </c>
      <c r="AA3067">
        <f>1</f>
        <v>1</v>
      </c>
      <c r="AB3067" s="1">
        <v>42851</v>
      </c>
      <c r="AC3067" s="13">
        <f t="shared" si="428"/>
        <v>42826</v>
      </c>
      <c r="AD3067" s="14">
        <f t="shared" si="429"/>
        <v>42851</v>
      </c>
      <c r="AE3067" s="1" t="str">
        <f t="shared" si="430"/>
        <v>Wednesday</v>
      </c>
      <c r="AF3067" s="2">
        <v>0.29494212962962962</v>
      </c>
      <c r="AG3067" s="2">
        <f t="shared" si="431"/>
        <v>0.29166666666666663</v>
      </c>
      <c r="AH3067" t="s">
        <v>23</v>
      </c>
    </row>
    <row r="3068" spans="1:34" x14ac:dyDescent="0.25">
      <c r="A3068">
        <v>1599356</v>
      </c>
      <c r="B3068" t="s">
        <v>54</v>
      </c>
      <c r="E3068">
        <v>60614</v>
      </c>
      <c r="F3068" t="s">
        <v>20</v>
      </c>
      <c r="G3068" t="s">
        <v>55</v>
      </c>
      <c r="H3068">
        <v>5576</v>
      </c>
      <c r="I3068" t="s">
        <v>33</v>
      </c>
      <c r="J3068">
        <f>VLOOKUP(I3068,Key!$A$1:$C$73,2,FALSE)</f>
        <v>43.045712999999999</v>
      </c>
      <c r="K3068">
        <f>VLOOKUP(I3068,Key!$A$1:$C$73,3,FALSE)</f>
        <v>-87.899756999999994</v>
      </c>
      <c r="L3068" t="s">
        <v>62</v>
      </c>
      <c r="M3068">
        <f>VLOOKUP(L3068,Key!$A$1:$C$73,2,FALSE)</f>
        <v>43.052460000000004</v>
      </c>
      <c r="N3068">
        <f>VLOOKUP(L3068,Key!$A$1:$C$73,3,FALSE)</f>
        <v>-87.891000000000005</v>
      </c>
      <c r="O3068">
        <v>16</v>
      </c>
      <c r="P3068">
        <v>3</v>
      </c>
      <c r="Q3068">
        <v>2.4</v>
      </c>
      <c r="R3068">
        <v>2.2999999999999998</v>
      </c>
      <c r="S3068">
        <v>96</v>
      </c>
      <c r="T3068">
        <f t="shared" si="423"/>
        <v>-1</v>
      </c>
      <c r="U3068" s="1">
        <v>42851</v>
      </c>
      <c r="V3068" s="13">
        <f t="shared" si="424"/>
        <v>42826</v>
      </c>
      <c r="W3068" s="14">
        <f t="shared" si="425"/>
        <v>42851</v>
      </c>
      <c r="X3068" s="1" t="str">
        <f t="shared" si="426"/>
        <v>Wednesday</v>
      </c>
      <c r="Y3068" s="2">
        <v>0.37487268518518518</v>
      </c>
      <c r="Z3068" s="2">
        <f t="shared" si="427"/>
        <v>0.375</v>
      </c>
      <c r="AA3068">
        <f>1</f>
        <v>1</v>
      </c>
      <c r="AB3068" s="1">
        <v>42851</v>
      </c>
      <c r="AC3068" s="13">
        <f t="shared" si="428"/>
        <v>42826</v>
      </c>
      <c r="AD3068" s="14">
        <f t="shared" si="429"/>
        <v>42851</v>
      </c>
      <c r="AE3068" s="1" t="str">
        <f t="shared" si="430"/>
        <v>Wednesday</v>
      </c>
      <c r="AF3068" s="2">
        <v>0.38589120370370367</v>
      </c>
      <c r="AG3068" s="2">
        <f t="shared" si="431"/>
        <v>0.375</v>
      </c>
      <c r="AH3068" t="s">
        <v>23</v>
      </c>
    </row>
    <row r="3069" spans="1:34" x14ac:dyDescent="0.25">
      <c r="A3069">
        <v>1306778</v>
      </c>
      <c r="B3069" t="s">
        <v>54</v>
      </c>
      <c r="E3069">
        <v>53204</v>
      </c>
      <c r="F3069" t="s">
        <v>20</v>
      </c>
      <c r="G3069" t="s">
        <v>55</v>
      </c>
      <c r="H3069">
        <v>5451</v>
      </c>
      <c r="I3069" t="s">
        <v>56</v>
      </c>
      <c r="J3069">
        <f>VLOOKUP(I3069,Key!$A$1:$C$73,2,FALSE)</f>
        <v>43.004728999999998</v>
      </c>
      <c r="K3069">
        <f>VLOOKUP(I3069,Key!$A$1:$C$73,3,FALSE)</f>
        <v>-87.905463999999995</v>
      </c>
      <c r="L3069" t="s">
        <v>39</v>
      </c>
      <c r="M3069">
        <f>VLOOKUP(L3069,Key!$A$1:$C$73,2,FALSE)</f>
        <v>43.031480000000002</v>
      </c>
      <c r="N3069">
        <f>VLOOKUP(L3069,Key!$A$1:$C$73,3,FALSE)</f>
        <v>-87.908169999999998</v>
      </c>
      <c r="O3069">
        <v>13</v>
      </c>
      <c r="P3069">
        <v>3</v>
      </c>
      <c r="Q3069">
        <v>2</v>
      </c>
      <c r="R3069">
        <v>1.9</v>
      </c>
      <c r="S3069">
        <v>78</v>
      </c>
      <c r="T3069">
        <f t="shared" si="423"/>
        <v>-1</v>
      </c>
      <c r="U3069" s="1">
        <v>42851</v>
      </c>
      <c r="V3069" s="13">
        <f t="shared" si="424"/>
        <v>42826</v>
      </c>
      <c r="W3069" s="14">
        <f t="shared" si="425"/>
        <v>42851</v>
      </c>
      <c r="X3069" s="1" t="str">
        <f t="shared" si="426"/>
        <v>Wednesday</v>
      </c>
      <c r="Y3069" s="2">
        <v>0.61015046296296294</v>
      </c>
      <c r="Z3069" s="2">
        <f t="shared" si="427"/>
        <v>0.625</v>
      </c>
      <c r="AA3069">
        <f>1</f>
        <v>1</v>
      </c>
      <c r="AB3069" s="1">
        <v>42851</v>
      </c>
      <c r="AC3069" s="13">
        <f t="shared" si="428"/>
        <v>42826</v>
      </c>
      <c r="AD3069" s="14">
        <f t="shared" si="429"/>
        <v>42851</v>
      </c>
      <c r="AE3069" s="1" t="str">
        <f t="shared" si="430"/>
        <v>Wednesday</v>
      </c>
      <c r="AF3069" s="2">
        <v>0.61887731481481478</v>
      </c>
      <c r="AG3069" s="2">
        <f t="shared" si="431"/>
        <v>0.625</v>
      </c>
      <c r="AH3069" t="s">
        <v>23</v>
      </c>
    </row>
    <row r="3070" spans="1:34" x14ac:dyDescent="0.25">
      <c r="A3070">
        <v>1433276</v>
      </c>
      <c r="B3070" t="s">
        <v>54</v>
      </c>
      <c r="E3070">
        <v>53211</v>
      </c>
      <c r="F3070" t="s">
        <v>20</v>
      </c>
      <c r="G3070" t="s">
        <v>55</v>
      </c>
      <c r="H3070">
        <v>250</v>
      </c>
      <c r="I3070" t="s">
        <v>65</v>
      </c>
      <c r="J3070">
        <f>VLOOKUP(I3070,Key!$A$1:$C$73,2,FALSE)</f>
        <v>43.077359999999999</v>
      </c>
      <c r="K3070">
        <f>VLOOKUP(I3070,Key!$A$1:$C$73,3,FALSE)</f>
        <v>-87.880769999999998</v>
      </c>
      <c r="L3070" t="s">
        <v>81</v>
      </c>
      <c r="M3070">
        <f>VLOOKUP(L3070,Key!$A$1:$C$73,2,FALSE)</f>
        <v>43.058010000000003</v>
      </c>
      <c r="N3070">
        <f>VLOOKUP(L3070,Key!$A$1:$C$73,3,FALSE)</f>
        <v>-87.877300000000005</v>
      </c>
      <c r="O3070">
        <v>56</v>
      </c>
      <c r="P3070">
        <v>6</v>
      </c>
      <c r="Q3070">
        <v>8.4</v>
      </c>
      <c r="R3070">
        <v>8</v>
      </c>
      <c r="S3070">
        <v>336</v>
      </c>
      <c r="T3070">
        <f t="shared" si="423"/>
        <v>-1</v>
      </c>
      <c r="U3070" s="1">
        <v>42851</v>
      </c>
      <c r="V3070" s="13">
        <f t="shared" si="424"/>
        <v>42826</v>
      </c>
      <c r="W3070" s="14">
        <f t="shared" si="425"/>
        <v>42851</v>
      </c>
      <c r="X3070" s="1" t="str">
        <f t="shared" si="426"/>
        <v>Wednesday</v>
      </c>
      <c r="Y3070" s="2">
        <v>0.67166666666666675</v>
      </c>
      <c r="Z3070" s="2">
        <f t="shared" si="427"/>
        <v>0.66666666666666663</v>
      </c>
      <c r="AA3070">
        <f>1</f>
        <v>1</v>
      </c>
      <c r="AB3070" s="1">
        <v>42851</v>
      </c>
      <c r="AC3070" s="13">
        <f t="shared" si="428"/>
        <v>42826</v>
      </c>
      <c r="AD3070" s="14">
        <f t="shared" si="429"/>
        <v>42851</v>
      </c>
      <c r="AE3070" s="1" t="str">
        <f t="shared" si="430"/>
        <v>Wednesday</v>
      </c>
      <c r="AF3070" s="2">
        <v>0.71089120370370373</v>
      </c>
      <c r="AG3070" s="2">
        <f t="shared" si="431"/>
        <v>0.70833333333333326</v>
      </c>
      <c r="AH3070" t="s">
        <v>23</v>
      </c>
    </row>
    <row r="3071" spans="1:34" x14ac:dyDescent="0.25">
      <c r="A3071">
        <v>1600481</v>
      </c>
      <c r="B3071" t="s">
        <v>54</v>
      </c>
      <c r="E3071">
        <v>53202</v>
      </c>
      <c r="F3071" t="s">
        <v>20</v>
      </c>
      <c r="G3071" t="s">
        <v>55</v>
      </c>
      <c r="H3071">
        <v>5481</v>
      </c>
      <c r="I3071" t="s">
        <v>77</v>
      </c>
      <c r="J3071">
        <f>VLOOKUP(I3071,Key!$A$1:$C$73,2,FALSE)</f>
        <v>43.036900000000003</v>
      </c>
      <c r="K3071">
        <f>VLOOKUP(I3071,Key!$A$1:$C$73,3,FALSE)</f>
        <v>-87.89667</v>
      </c>
      <c r="L3071" t="s">
        <v>81</v>
      </c>
      <c r="M3071">
        <f>VLOOKUP(L3071,Key!$A$1:$C$73,2,FALSE)</f>
        <v>43.058010000000003</v>
      </c>
      <c r="N3071">
        <f>VLOOKUP(L3071,Key!$A$1:$C$73,3,FALSE)</f>
        <v>-87.877300000000005</v>
      </c>
      <c r="O3071">
        <v>30</v>
      </c>
      <c r="P3071">
        <v>3</v>
      </c>
      <c r="Q3071">
        <v>4.5</v>
      </c>
      <c r="R3071">
        <v>4.3</v>
      </c>
      <c r="S3071">
        <v>180</v>
      </c>
      <c r="T3071">
        <f t="shared" si="423"/>
        <v>-1</v>
      </c>
      <c r="U3071" s="1">
        <v>42851</v>
      </c>
      <c r="V3071" s="13">
        <f t="shared" si="424"/>
        <v>42826</v>
      </c>
      <c r="W3071" s="14">
        <f t="shared" si="425"/>
        <v>42851</v>
      </c>
      <c r="X3071" s="1" t="str">
        <f t="shared" si="426"/>
        <v>Wednesday</v>
      </c>
      <c r="Y3071" s="2">
        <v>0.86246527777777782</v>
      </c>
      <c r="Z3071" s="2">
        <f t="shared" si="427"/>
        <v>0.875</v>
      </c>
      <c r="AA3071">
        <f>1</f>
        <v>1</v>
      </c>
      <c r="AB3071" s="1">
        <v>42851</v>
      </c>
      <c r="AC3071" s="13">
        <f t="shared" si="428"/>
        <v>42826</v>
      </c>
      <c r="AD3071" s="14">
        <f t="shared" si="429"/>
        <v>42851</v>
      </c>
      <c r="AE3071" s="1" t="str">
        <f t="shared" si="430"/>
        <v>Wednesday</v>
      </c>
      <c r="AF3071" s="2">
        <v>0.883275462962963</v>
      </c>
      <c r="AG3071" s="2">
        <f t="shared" si="431"/>
        <v>0.875</v>
      </c>
      <c r="AH3071" t="s">
        <v>23</v>
      </c>
    </row>
    <row r="3072" spans="1:34" x14ac:dyDescent="0.25">
      <c r="A3072">
        <v>1600726</v>
      </c>
      <c r="B3072" t="s">
        <v>54</v>
      </c>
      <c r="E3072">
        <v>53204</v>
      </c>
      <c r="F3072" t="s">
        <v>20</v>
      </c>
      <c r="G3072" t="s">
        <v>55</v>
      </c>
      <c r="H3072">
        <v>974</v>
      </c>
      <c r="I3072" t="s">
        <v>69</v>
      </c>
      <c r="J3072">
        <f>VLOOKUP(I3072,Key!$A$1:$C$73,2,FALSE)</f>
        <v>43.024340000000002</v>
      </c>
      <c r="K3072">
        <f>VLOOKUP(I3072,Key!$A$1:$C$73,3,FALSE)</f>
        <v>-87.916753</v>
      </c>
      <c r="L3072" t="s">
        <v>36</v>
      </c>
      <c r="M3072">
        <f>VLOOKUP(L3072,Key!$A$1:$C$73,2,FALSE)</f>
        <v>43.03519</v>
      </c>
      <c r="N3072">
        <f>VLOOKUP(L3072,Key!$A$1:$C$73,3,FALSE)</f>
        <v>-87.907390000000007</v>
      </c>
      <c r="O3072">
        <v>13</v>
      </c>
      <c r="P3072">
        <v>3</v>
      </c>
      <c r="Q3072">
        <v>2</v>
      </c>
      <c r="R3072">
        <v>1.9</v>
      </c>
      <c r="S3072">
        <v>78</v>
      </c>
      <c r="T3072">
        <f t="shared" si="423"/>
        <v>-1</v>
      </c>
      <c r="U3072" s="1">
        <v>42852</v>
      </c>
      <c r="V3072" s="13">
        <f t="shared" si="424"/>
        <v>42826</v>
      </c>
      <c r="W3072" s="14">
        <f t="shared" si="425"/>
        <v>42852</v>
      </c>
      <c r="X3072" s="1" t="str">
        <f t="shared" si="426"/>
        <v>Thursday</v>
      </c>
      <c r="Y3072" s="2">
        <v>0.46568287037037037</v>
      </c>
      <c r="Z3072" s="2">
        <f t="shared" si="427"/>
        <v>0.45833333333333331</v>
      </c>
      <c r="AA3072">
        <f>1</f>
        <v>1</v>
      </c>
      <c r="AB3072" s="1">
        <v>42852</v>
      </c>
      <c r="AC3072" s="13">
        <f t="shared" si="428"/>
        <v>42826</v>
      </c>
      <c r="AD3072" s="14">
        <f t="shared" si="429"/>
        <v>42852</v>
      </c>
      <c r="AE3072" s="1" t="str">
        <f t="shared" si="430"/>
        <v>Thursday</v>
      </c>
      <c r="AF3072" s="2">
        <v>0.47440972222222227</v>
      </c>
      <c r="AG3072" s="2">
        <f t="shared" si="431"/>
        <v>0.45833333333333331</v>
      </c>
      <c r="AH3072" t="s">
        <v>23</v>
      </c>
    </row>
    <row r="3073" spans="1:34" x14ac:dyDescent="0.25">
      <c r="A3073">
        <v>1556816</v>
      </c>
      <c r="B3073" t="s">
        <v>54</v>
      </c>
      <c r="E3073">
        <v>53221</v>
      </c>
      <c r="F3073" t="s">
        <v>20</v>
      </c>
      <c r="G3073" t="s">
        <v>55</v>
      </c>
      <c r="H3073">
        <v>11127</v>
      </c>
      <c r="I3073" t="s">
        <v>22</v>
      </c>
      <c r="J3073">
        <f>VLOOKUP(I3073,Key!$A$1:$C$73,2,FALSE)</f>
        <v>43.058619999999998</v>
      </c>
      <c r="K3073">
        <f>VLOOKUP(I3073,Key!$A$1:$C$73,3,FALSE)</f>
        <v>-87.885319999999993</v>
      </c>
      <c r="L3073" t="s">
        <v>86</v>
      </c>
      <c r="M3073">
        <f>VLOOKUP(L3073,Key!$A$1:$C$73,2,FALSE)</f>
        <v>43.052549999999997</v>
      </c>
      <c r="N3073">
        <f>VLOOKUP(L3073,Key!$A$1:$C$73,3,FALSE)</f>
        <v>-87.909329999999997</v>
      </c>
      <c r="O3073">
        <v>11</v>
      </c>
      <c r="P3073">
        <v>3</v>
      </c>
      <c r="Q3073">
        <v>1.7</v>
      </c>
      <c r="R3073">
        <v>1.6</v>
      </c>
      <c r="S3073">
        <v>66</v>
      </c>
      <c r="T3073">
        <f t="shared" si="423"/>
        <v>-1</v>
      </c>
      <c r="U3073" s="1">
        <v>42852</v>
      </c>
      <c r="V3073" s="13">
        <f t="shared" si="424"/>
        <v>42826</v>
      </c>
      <c r="W3073" s="14">
        <f t="shared" si="425"/>
        <v>42852</v>
      </c>
      <c r="X3073" s="1" t="str">
        <f t="shared" si="426"/>
        <v>Thursday</v>
      </c>
      <c r="Y3073" s="2">
        <v>0.59620370370370368</v>
      </c>
      <c r="Z3073" s="2">
        <f t="shared" si="427"/>
        <v>0.58333333333333326</v>
      </c>
      <c r="AA3073">
        <f>1</f>
        <v>1</v>
      </c>
      <c r="AB3073" s="1">
        <v>42852</v>
      </c>
      <c r="AC3073" s="13">
        <f t="shared" si="428"/>
        <v>42826</v>
      </c>
      <c r="AD3073" s="14">
        <f t="shared" si="429"/>
        <v>42852</v>
      </c>
      <c r="AE3073" s="1" t="str">
        <f t="shared" si="430"/>
        <v>Thursday</v>
      </c>
      <c r="AF3073" s="2">
        <v>0.60370370370370374</v>
      </c>
      <c r="AG3073" s="2">
        <f t="shared" si="431"/>
        <v>0.58333333333333326</v>
      </c>
      <c r="AH3073" t="s">
        <v>23</v>
      </c>
    </row>
    <row r="3074" spans="1:34" x14ac:dyDescent="0.25">
      <c r="A3074">
        <v>1593888</v>
      </c>
      <c r="B3074" t="s">
        <v>54</v>
      </c>
      <c r="E3074">
        <v>53204</v>
      </c>
      <c r="F3074" t="s">
        <v>20</v>
      </c>
      <c r="G3074" t="s">
        <v>55</v>
      </c>
      <c r="H3074">
        <v>11066</v>
      </c>
      <c r="I3074" t="s">
        <v>83</v>
      </c>
      <c r="J3074">
        <f>VLOOKUP(I3074,Key!$A$1:$C$73,2,FALSE)</f>
        <v>43.026229999999998</v>
      </c>
      <c r="K3074">
        <f>VLOOKUP(I3074,Key!$A$1:$C$73,3,FALSE)</f>
        <v>-87.912809999999993</v>
      </c>
      <c r="L3074" t="s">
        <v>57</v>
      </c>
      <c r="M3074">
        <f>VLOOKUP(L3074,Key!$A$1:$C$73,2,FALSE)</f>
        <v>43.03913</v>
      </c>
      <c r="N3074">
        <f>VLOOKUP(L3074,Key!$A$1:$C$73,3,FALSE)</f>
        <v>-87.916150000000002</v>
      </c>
      <c r="O3074">
        <v>9</v>
      </c>
      <c r="P3074">
        <v>3</v>
      </c>
      <c r="Q3074">
        <v>1.4</v>
      </c>
      <c r="R3074">
        <v>1.3</v>
      </c>
      <c r="S3074">
        <v>54</v>
      </c>
      <c r="T3074">
        <f t="shared" ref="T3074:T3137" si="432">-1</f>
        <v>-1</v>
      </c>
      <c r="U3074" s="1">
        <v>42852</v>
      </c>
      <c r="V3074" s="13">
        <f t="shared" ref="V3074:V3137" si="433">DATE(YEAR(U3074), MONTH(U3074), 1)</f>
        <v>42826</v>
      </c>
      <c r="W3074" s="14">
        <f t="shared" ref="W3074:W3137" si="434">U3074</f>
        <v>42852</v>
      </c>
      <c r="X3074" s="1" t="str">
        <f t="shared" ref="X3074:X3137" si="435">TEXT(W3074,"dddd")</f>
        <v>Thursday</v>
      </c>
      <c r="Y3074" s="2">
        <v>0.72978009259259258</v>
      </c>
      <c r="Z3074" s="2">
        <f t="shared" ref="Z3074:Z3137" si="436">MROUND(Y3074, "1:00")</f>
        <v>0.75</v>
      </c>
      <c r="AA3074">
        <f>1</f>
        <v>1</v>
      </c>
      <c r="AB3074" s="1">
        <v>42852</v>
      </c>
      <c r="AC3074" s="13">
        <f t="shared" ref="AC3074:AC3137" si="437">DATE(YEAR(AB3074), MONTH(AB3074), 1)</f>
        <v>42826</v>
      </c>
      <c r="AD3074" s="14">
        <f t="shared" ref="AD3074:AD3137" si="438">AB3074</f>
        <v>42852</v>
      </c>
      <c r="AE3074" s="1" t="str">
        <f t="shared" ref="AE3074:AE3137" si="439">TEXT(AD3074,"dddd")</f>
        <v>Thursday</v>
      </c>
      <c r="AF3074" s="2">
        <v>0.73546296296296287</v>
      </c>
      <c r="AG3074" s="2">
        <f t="shared" ref="AG3074:AG3137" si="440">MROUND(AF3074, "1:00")</f>
        <v>0.75</v>
      </c>
      <c r="AH3074" t="s">
        <v>23</v>
      </c>
    </row>
    <row r="3075" spans="1:34" x14ac:dyDescent="0.25">
      <c r="A3075">
        <v>1601332</v>
      </c>
      <c r="B3075" t="s">
        <v>54</v>
      </c>
      <c r="E3075">
        <v>53215</v>
      </c>
      <c r="F3075" t="s">
        <v>20</v>
      </c>
      <c r="G3075" t="s">
        <v>55</v>
      </c>
      <c r="H3075">
        <v>22</v>
      </c>
      <c r="I3075" t="s">
        <v>76</v>
      </c>
      <c r="J3075">
        <f>VLOOKUP(I3075,Key!$A$1:$C$73,2,FALSE)</f>
        <v>43.02948</v>
      </c>
      <c r="K3075">
        <f>VLOOKUP(I3075,Key!$A$1:$C$73,3,FALSE)</f>
        <v>-87.912819999999996</v>
      </c>
      <c r="L3075" t="s">
        <v>136</v>
      </c>
      <c r="M3075">
        <f>VLOOKUP(L3075,Key!$A$1:$C$73,2,FALSE)</f>
        <v>43.02017</v>
      </c>
      <c r="N3075">
        <f>VLOOKUP(L3075,Key!$A$1:$C$73,3,FALSE)</f>
        <v>-87.933049999999994</v>
      </c>
      <c r="O3075">
        <v>24</v>
      </c>
      <c r="P3075">
        <v>3</v>
      </c>
      <c r="Q3075">
        <v>3.6</v>
      </c>
      <c r="R3075">
        <v>3.4</v>
      </c>
      <c r="S3075">
        <v>144</v>
      </c>
      <c r="T3075">
        <f t="shared" si="432"/>
        <v>-1</v>
      </c>
      <c r="U3075" s="1">
        <v>42852</v>
      </c>
      <c r="V3075" s="13">
        <f t="shared" si="433"/>
        <v>42826</v>
      </c>
      <c r="W3075" s="14">
        <f t="shared" si="434"/>
        <v>42852</v>
      </c>
      <c r="X3075" s="1" t="str">
        <f t="shared" si="435"/>
        <v>Thursday</v>
      </c>
      <c r="Y3075" s="2">
        <v>0.8429861111111111</v>
      </c>
      <c r="Z3075" s="2">
        <f t="shared" si="436"/>
        <v>0.83333333333333326</v>
      </c>
      <c r="AA3075">
        <f>1</f>
        <v>1</v>
      </c>
      <c r="AB3075" s="1">
        <v>42852</v>
      </c>
      <c r="AC3075" s="13">
        <f t="shared" si="437"/>
        <v>42826</v>
      </c>
      <c r="AD3075" s="14">
        <f t="shared" si="438"/>
        <v>42852</v>
      </c>
      <c r="AE3075" s="1" t="str">
        <f t="shared" si="439"/>
        <v>Thursday</v>
      </c>
      <c r="AF3075" s="2">
        <v>0.85947916666666668</v>
      </c>
      <c r="AG3075" s="2">
        <f t="shared" si="440"/>
        <v>0.875</v>
      </c>
      <c r="AH3075" t="s">
        <v>23</v>
      </c>
    </row>
    <row r="3076" spans="1:34" x14ac:dyDescent="0.25">
      <c r="A3076">
        <v>1596084</v>
      </c>
      <c r="B3076" t="s">
        <v>54</v>
      </c>
      <c r="E3076">
        <v>54115</v>
      </c>
      <c r="F3076" t="s">
        <v>20</v>
      </c>
      <c r="G3076" t="s">
        <v>55</v>
      </c>
      <c r="H3076">
        <v>274</v>
      </c>
      <c r="I3076" t="s">
        <v>52</v>
      </c>
      <c r="J3076">
        <f>VLOOKUP(I3076,Key!$A$1:$C$73,2,FALSE)</f>
        <v>43.042490000000001</v>
      </c>
      <c r="K3076">
        <f>VLOOKUP(I3076,Key!$A$1:$C$73,3,FALSE)</f>
        <v>-87.909959999999998</v>
      </c>
      <c r="L3076" t="s">
        <v>52</v>
      </c>
      <c r="M3076">
        <f>VLOOKUP(L3076,Key!$A$1:$C$73,2,FALSE)</f>
        <v>43.042490000000001</v>
      </c>
      <c r="N3076">
        <f>VLOOKUP(L3076,Key!$A$1:$C$73,3,FALSE)</f>
        <v>-87.909959999999998</v>
      </c>
      <c r="O3076">
        <v>10</v>
      </c>
      <c r="P3076">
        <v>3</v>
      </c>
      <c r="Q3076">
        <v>1.5</v>
      </c>
      <c r="R3076">
        <v>1.4</v>
      </c>
      <c r="S3076">
        <v>60</v>
      </c>
      <c r="T3076">
        <f t="shared" si="432"/>
        <v>-1</v>
      </c>
      <c r="U3076" s="1">
        <v>42852</v>
      </c>
      <c r="V3076" s="13">
        <f t="shared" si="433"/>
        <v>42826</v>
      </c>
      <c r="W3076" s="14">
        <f t="shared" si="434"/>
        <v>42852</v>
      </c>
      <c r="X3076" s="1" t="str">
        <f t="shared" si="435"/>
        <v>Thursday</v>
      </c>
      <c r="Y3076" s="2">
        <v>0.974675925925926</v>
      </c>
      <c r="Z3076" s="2">
        <f t="shared" si="436"/>
        <v>0.95833333333333326</v>
      </c>
      <c r="AA3076">
        <f>1</f>
        <v>1</v>
      </c>
      <c r="AB3076" s="1">
        <v>42852</v>
      </c>
      <c r="AC3076" s="13">
        <f t="shared" si="437"/>
        <v>42826</v>
      </c>
      <c r="AD3076" s="14">
        <f t="shared" si="438"/>
        <v>42852</v>
      </c>
      <c r="AE3076" s="1" t="str">
        <f t="shared" si="439"/>
        <v>Thursday</v>
      </c>
      <c r="AF3076" s="2">
        <v>0.98163194444444446</v>
      </c>
      <c r="AG3076" s="2">
        <f t="shared" si="440"/>
        <v>1</v>
      </c>
      <c r="AH3076" t="s">
        <v>25</v>
      </c>
    </row>
    <row r="3077" spans="1:34" x14ac:dyDescent="0.25">
      <c r="A3077">
        <v>1601504</v>
      </c>
      <c r="B3077" t="s">
        <v>54</v>
      </c>
      <c r="E3077">
        <v>49085</v>
      </c>
      <c r="F3077" t="s">
        <v>20</v>
      </c>
      <c r="G3077" t="s">
        <v>55</v>
      </c>
      <c r="H3077">
        <v>5573</v>
      </c>
      <c r="I3077" t="s">
        <v>63</v>
      </c>
      <c r="J3077">
        <f>VLOOKUP(I3077,Key!$A$1:$C$73,2,FALSE)</f>
        <v>43.066893999999998</v>
      </c>
      <c r="K3077">
        <f>VLOOKUP(I3077,Key!$A$1:$C$73,3,FALSE)</f>
        <v>-87.877936000000005</v>
      </c>
      <c r="L3077" t="s">
        <v>39</v>
      </c>
      <c r="M3077">
        <f>VLOOKUP(L3077,Key!$A$1:$C$73,2,FALSE)</f>
        <v>43.031480000000002</v>
      </c>
      <c r="N3077">
        <f>VLOOKUP(L3077,Key!$A$1:$C$73,3,FALSE)</f>
        <v>-87.908169999999998</v>
      </c>
      <c r="O3077">
        <v>55</v>
      </c>
      <c r="P3077">
        <v>6</v>
      </c>
      <c r="Q3077">
        <v>8.3000000000000007</v>
      </c>
      <c r="R3077">
        <v>7.8</v>
      </c>
      <c r="S3077">
        <v>330</v>
      </c>
      <c r="T3077">
        <f t="shared" si="432"/>
        <v>-1</v>
      </c>
      <c r="U3077" s="1">
        <v>42853</v>
      </c>
      <c r="V3077" s="13">
        <f t="shared" si="433"/>
        <v>42826</v>
      </c>
      <c r="W3077" s="14">
        <f t="shared" si="434"/>
        <v>42853</v>
      </c>
      <c r="X3077" s="1" t="str">
        <f t="shared" si="435"/>
        <v>Friday</v>
      </c>
      <c r="Y3077" s="2">
        <v>0.3972222222222222</v>
      </c>
      <c r="Z3077" s="2">
        <f t="shared" si="436"/>
        <v>0.41666666666666663</v>
      </c>
      <c r="AA3077">
        <f>1</f>
        <v>1</v>
      </c>
      <c r="AB3077" s="1">
        <v>42853</v>
      </c>
      <c r="AC3077" s="13">
        <f t="shared" si="437"/>
        <v>42826</v>
      </c>
      <c r="AD3077" s="14">
        <f t="shared" si="438"/>
        <v>42853</v>
      </c>
      <c r="AE3077" s="1" t="str">
        <f t="shared" si="439"/>
        <v>Friday</v>
      </c>
      <c r="AF3077" s="2">
        <v>0.43543981481481481</v>
      </c>
      <c r="AG3077" s="2">
        <f t="shared" si="440"/>
        <v>0.41666666666666663</v>
      </c>
      <c r="AH3077" t="s">
        <v>23</v>
      </c>
    </row>
    <row r="3078" spans="1:34" x14ac:dyDescent="0.25">
      <c r="A3078">
        <v>1601536</v>
      </c>
      <c r="B3078" t="s">
        <v>54</v>
      </c>
      <c r="E3078">
        <v>55103</v>
      </c>
      <c r="F3078" t="s">
        <v>20</v>
      </c>
      <c r="G3078" t="s">
        <v>55</v>
      </c>
      <c r="H3078">
        <v>11163</v>
      </c>
      <c r="I3078" t="s">
        <v>22</v>
      </c>
      <c r="J3078">
        <f>VLOOKUP(I3078,Key!$A$1:$C$73,2,FALSE)</f>
        <v>43.058619999999998</v>
      </c>
      <c r="K3078">
        <f>VLOOKUP(I3078,Key!$A$1:$C$73,3,FALSE)</f>
        <v>-87.885319999999993</v>
      </c>
      <c r="L3078" t="s">
        <v>77</v>
      </c>
      <c r="M3078">
        <f>VLOOKUP(L3078,Key!$A$1:$C$73,2,FALSE)</f>
        <v>43.036900000000003</v>
      </c>
      <c r="N3078">
        <f>VLOOKUP(L3078,Key!$A$1:$C$73,3,FALSE)</f>
        <v>-87.89667</v>
      </c>
      <c r="O3078">
        <v>27</v>
      </c>
      <c r="P3078">
        <v>3</v>
      </c>
      <c r="Q3078">
        <v>4.0999999999999996</v>
      </c>
      <c r="R3078">
        <v>3.8</v>
      </c>
      <c r="S3078">
        <v>162</v>
      </c>
      <c r="T3078">
        <f t="shared" si="432"/>
        <v>-1</v>
      </c>
      <c r="U3078" s="1">
        <v>42853</v>
      </c>
      <c r="V3078" s="13">
        <f t="shared" si="433"/>
        <v>42826</v>
      </c>
      <c r="W3078" s="14">
        <f t="shared" si="434"/>
        <v>42853</v>
      </c>
      <c r="X3078" s="1" t="str">
        <f t="shared" si="435"/>
        <v>Friday</v>
      </c>
      <c r="Y3078" s="2">
        <v>0.49935185185185182</v>
      </c>
      <c r="Z3078" s="2">
        <f t="shared" si="436"/>
        <v>0.5</v>
      </c>
      <c r="AA3078">
        <f>1</f>
        <v>1</v>
      </c>
      <c r="AB3078" s="1">
        <v>42853</v>
      </c>
      <c r="AC3078" s="13">
        <f t="shared" si="437"/>
        <v>42826</v>
      </c>
      <c r="AD3078" s="14">
        <f t="shared" si="438"/>
        <v>42853</v>
      </c>
      <c r="AE3078" s="1" t="str">
        <f t="shared" si="439"/>
        <v>Friday</v>
      </c>
      <c r="AF3078" s="2">
        <v>0.51863425925925932</v>
      </c>
      <c r="AG3078" s="2">
        <f t="shared" si="440"/>
        <v>0.5</v>
      </c>
      <c r="AH3078" t="s">
        <v>23</v>
      </c>
    </row>
    <row r="3079" spans="1:34" x14ac:dyDescent="0.25">
      <c r="A3079">
        <v>1601935</v>
      </c>
      <c r="B3079" t="s">
        <v>54</v>
      </c>
      <c r="E3079">
        <v>53072</v>
      </c>
      <c r="F3079" t="s">
        <v>20</v>
      </c>
      <c r="G3079" t="s">
        <v>55</v>
      </c>
      <c r="H3079">
        <v>5531</v>
      </c>
      <c r="I3079" t="s">
        <v>66</v>
      </c>
      <c r="J3079">
        <f>VLOOKUP(I3079,Key!$A$1:$C$73,2,FALSE)</f>
        <v>43.078530000000001</v>
      </c>
      <c r="K3079">
        <f>VLOOKUP(I3079,Key!$A$1:$C$73,3,FALSE)</f>
        <v>-87.882620000000003</v>
      </c>
      <c r="L3079" t="s">
        <v>66</v>
      </c>
      <c r="M3079">
        <f>VLOOKUP(L3079,Key!$A$1:$C$73,2,FALSE)</f>
        <v>43.078530000000001</v>
      </c>
      <c r="N3079">
        <f>VLOOKUP(L3079,Key!$A$1:$C$73,3,FALSE)</f>
        <v>-87.882620000000003</v>
      </c>
      <c r="O3079">
        <v>17</v>
      </c>
      <c r="P3079">
        <v>3</v>
      </c>
      <c r="Q3079">
        <v>2.6</v>
      </c>
      <c r="R3079">
        <v>2.4</v>
      </c>
      <c r="S3079">
        <v>102</v>
      </c>
      <c r="T3079">
        <f t="shared" si="432"/>
        <v>-1</v>
      </c>
      <c r="U3079" s="1">
        <v>42853</v>
      </c>
      <c r="V3079" s="13">
        <f t="shared" si="433"/>
        <v>42826</v>
      </c>
      <c r="W3079" s="14">
        <f t="shared" si="434"/>
        <v>42853</v>
      </c>
      <c r="X3079" s="1" t="str">
        <f t="shared" si="435"/>
        <v>Friday</v>
      </c>
      <c r="Y3079" s="2">
        <v>0.56724537037037037</v>
      </c>
      <c r="Z3079" s="2">
        <f t="shared" si="436"/>
        <v>0.58333333333333326</v>
      </c>
      <c r="AA3079">
        <f>1</f>
        <v>1</v>
      </c>
      <c r="AB3079" s="1">
        <v>42853</v>
      </c>
      <c r="AC3079" s="13">
        <f t="shared" si="437"/>
        <v>42826</v>
      </c>
      <c r="AD3079" s="14">
        <f t="shared" si="438"/>
        <v>42853</v>
      </c>
      <c r="AE3079" s="1" t="str">
        <f t="shared" si="439"/>
        <v>Friday</v>
      </c>
      <c r="AF3079" s="2">
        <v>0.57898148148148143</v>
      </c>
      <c r="AG3079" s="2">
        <f t="shared" si="440"/>
        <v>0.58333333333333326</v>
      </c>
      <c r="AH3079" t="s">
        <v>25</v>
      </c>
    </row>
    <row r="3080" spans="1:34" x14ac:dyDescent="0.25">
      <c r="A3080">
        <v>1602663</v>
      </c>
      <c r="B3080" t="s">
        <v>54</v>
      </c>
      <c r="E3080">
        <v>53066</v>
      </c>
      <c r="F3080" t="s">
        <v>20</v>
      </c>
      <c r="G3080" t="s">
        <v>55</v>
      </c>
      <c r="H3080">
        <v>5582</v>
      </c>
      <c r="I3080" t="s">
        <v>28</v>
      </c>
      <c r="J3080">
        <f>VLOOKUP(I3080,Key!$A$1:$C$73,2,FALSE)</f>
        <v>43.038580000000003</v>
      </c>
      <c r="K3080">
        <f>VLOOKUP(I3080,Key!$A$1:$C$73,3,FALSE)</f>
        <v>-87.90934</v>
      </c>
      <c r="L3080" t="s">
        <v>76</v>
      </c>
      <c r="M3080">
        <f>VLOOKUP(L3080,Key!$A$1:$C$73,2,FALSE)</f>
        <v>43.02948</v>
      </c>
      <c r="N3080">
        <f>VLOOKUP(L3080,Key!$A$1:$C$73,3,FALSE)</f>
        <v>-87.912819999999996</v>
      </c>
      <c r="O3080">
        <v>9</v>
      </c>
      <c r="P3080">
        <v>3</v>
      </c>
      <c r="Q3080">
        <v>1.4</v>
      </c>
      <c r="R3080">
        <v>1.3</v>
      </c>
      <c r="S3080">
        <v>54</v>
      </c>
      <c r="T3080">
        <f t="shared" si="432"/>
        <v>-1</v>
      </c>
      <c r="U3080" s="1">
        <v>42854</v>
      </c>
      <c r="V3080" s="13">
        <f t="shared" si="433"/>
        <v>42826</v>
      </c>
      <c r="W3080" s="14">
        <f t="shared" si="434"/>
        <v>42854</v>
      </c>
      <c r="X3080" s="1" t="str">
        <f t="shared" si="435"/>
        <v>Saturday</v>
      </c>
      <c r="Y3080" s="2">
        <v>9.2314814814814808E-2</v>
      </c>
      <c r="Z3080" s="2">
        <f t="shared" si="436"/>
        <v>8.3333333333333329E-2</v>
      </c>
      <c r="AA3080">
        <f>1</f>
        <v>1</v>
      </c>
      <c r="AB3080" s="1">
        <v>42854</v>
      </c>
      <c r="AC3080" s="13">
        <f t="shared" si="437"/>
        <v>42826</v>
      </c>
      <c r="AD3080" s="14">
        <f t="shared" si="438"/>
        <v>42854</v>
      </c>
      <c r="AE3080" s="1" t="str">
        <f t="shared" si="439"/>
        <v>Saturday</v>
      </c>
      <c r="AF3080" s="2">
        <v>9.8356481481481475E-2</v>
      </c>
      <c r="AG3080" s="2">
        <f t="shared" si="440"/>
        <v>8.3333333333333329E-2</v>
      </c>
      <c r="AH3080" t="s">
        <v>23</v>
      </c>
    </row>
    <row r="3081" spans="1:34" x14ac:dyDescent="0.25">
      <c r="A3081">
        <v>1602666</v>
      </c>
      <c r="B3081" t="s">
        <v>54</v>
      </c>
      <c r="E3081">
        <v>53576</v>
      </c>
      <c r="F3081" t="s">
        <v>20</v>
      </c>
      <c r="G3081" t="s">
        <v>55</v>
      </c>
      <c r="H3081">
        <v>5221</v>
      </c>
      <c r="I3081" t="s">
        <v>62</v>
      </c>
      <c r="J3081">
        <f>VLOOKUP(I3081,Key!$A$1:$C$73,2,FALSE)</f>
        <v>43.052460000000004</v>
      </c>
      <c r="K3081">
        <f>VLOOKUP(I3081,Key!$A$1:$C$73,3,FALSE)</f>
        <v>-87.891000000000005</v>
      </c>
      <c r="L3081" t="s">
        <v>21</v>
      </c>
      <c r="M3081">
        <f>VLOOKUP(L3081,Key!$A$1:$C$73,2,FALSE)</f>
        <v>43.074890000000003</v>
      </c>
      <c r="N3081">
        <f>VLOOKUP(L3081,Key!$A$1:$C$73,3,FALSE)</f>
        <v>-87.882810000000006</v>
      </c>
      <c r="O3081">
        <v>27</v>
      </c>
      <c r="P3081">
        <v>3</v>
      </c>
      <c r="Q3081">
        <v>4.0999999999999996</v>
      </c>
      <c r="R3081">
        <v>3.8</v>
      </c>
      <c r="S3081">
        <v>162</v>
      </c>
      <c r="T3081">
        <f t="shared" si="432"/>
        <v>-1</v>
      </c>
      <c r="U3081" s="1">
        <v>42854</v>
      </c>
      <c r="V3081" s="13">
        <f t="shared" si="433"/>
        <v>42826</v>
      </c>
      <c r="W3081" s="14">
        <f t="shared" si="434"/>
        <v>42854</v>
      </c>
      <c r="X3081" s="1" t="str">
        <f t="shared" si="435"/>
        <v>Saturday</v>
      </c>
      <c r="Y3081" s="2">
        <v>9.5497685185185185E-2</v>
      </c>
      <c r="Z3081" s="2">
        <f t="shared" si="436"/>
        <v>8.3333333333333329E-2</v>
      </c>
      <c r="AA3081">
        <f>1</f>
        <v>1</v>
      </c>
      <c r="AB3081" s="1">
        <v>42854</v>
      </c>
      <c r="AC3081" s="13">
        <f t="shared" si="437"/>
        <v>42826</v>
      </c>
      <c r="AD3081" s="14">
        <f t="shared" si="438"/>
        <v>42854</v>
      </c>
      <c r="AE3081" s="1" t="str">
        <f t="shared" si="439"/>
        <v>Saturday</v>
      </c>
      <c r="AF3081" s="2">
        <v>0.11407407407407406</v>
      </c>
      <c r="AG3081" s="2">
        <f t="shared" si="440"/>
        <v>0.125</v>
      </c>
      <c r="AH3081" t="s">
        <v>23</v>
      </c>
    </row>
    <row r="3082" spans="1:34" x14ac:dyDescent="0.25">
      <c r="A3082">
        <v>1588456</v>
      </c>
      <c r="B3082" t="s">
        <v>54</v>
      </c>
      <c r="F3082" t="s">
        <v>20</v>
      </c>
      <c r="G3082" t="s">
        <v>55</v>
      </c>
      <c r="H3082">
        <v>5589</v>
      </c>
      <c r="I3082" t="s">
        <v>22</v>
      </c>
      <c r="J3082">
        <f>VLOOKUP(I3082,Key!$A$1:$C$73,2,FALSE)</f>
        <v>43.058619999999998</v>
      </c>
      <c r="K3082">
        <f>VLOOKUP(I3082,Key!$A$1:$C$73,3,FALSE)</f>
        <v>-87.885319999999993</v>
      </c>
      <c r="L3082" t="s">
        <v>39</v>
      </c>
      <c r="M3082">
        <f>VLOOKUP(L3082,Key!$A$1:$C$73,2,FALSE)</f>
        <v>43.031480000000002</v>
      </c>
      <c r="N3082">
        <f>VLOOKUP(L3082,Key!$A$1:$C$73,3,FALSE)</f>
        <v>-87.908169999999998</v>
      </c>
      <c r="O3082">
        <v>50</v>
      </c>
      <c r="P3082">
        <v>6</v>
      </c>
      <c r="Q3082">
        <v>7.5</v>
      </c>
      <c r="R3082">
        <v>7.1</v>
      </c>
      <c r="S3082">
        <v>300</v>
      </c>
      <c r="T3082">
        <f t="shared" si="432"/>
        <v>-1</v>
      </c>
      <c r="U3082" s="1">
        <v>42843</v>
      </c>
      <c r="V3082" s="13">
        <f t="shared" si="433"/>
        <v>42826</v>
      </c>
      <c r="W3082" s="14">
        <f t="shared" si="434"/>
        <v>42843</v>
      </c>
      <c r="X3082" s="1" t="str">
        <f t="shared" si="435"/>
        <v>Tuesday</v>
      </c>
      <c r="Y3082" s="2">
        <v>0.65060185185185182</v>
      </c>
      <c r="Z3082" s="2">
        <f t="shared" si="436"/>
        <v>0.66666666666666663</v>
      </c>
      <c r="AA3082">
        <f>1</f>
        <v>1</v>
      </c>
      <c r="AB3082" s="1">
        <v>42843</v>
      </c>
      <c r="AC3082" s="13">
        <f t="shared" si="437"/>
        <v>42826</v>
      </c>
      <c r="AD3082" s="14">
        <f t="shared" si="438"/>
        <v>42843</v>
      </c>
      <c r="AE3082" s="1" t="str">
        <f t="shared" si="439"/>
        <v>Tuesday</v>
      </c>
      <c r="AF3082" s="2">
        <v>0.68505787037037036</v>
      </c>
      <c r="AG3082" s="2">
        <f t="shared" si="440"/>
        <v>0.66666666666666663</v>
      </c>
      <c r="AH3082" t="s">
        <v>23</v>
      </c>
    </row>
    <row r="3083" spans="1:34" x14ac:dyDescent="0.25">
      <c r="A3083">
        <v>1588475</v>
      </c>
      <c r="B3083" t="s">
        <v>54</v>
      </c>
      <c r="E3083">
        <v>60490</v>
      </c>
      <c r="F3083" t="s">
        <v>20</v>
      </c>
      <c r="G3083" t="s">
        <v>55</v>
      </c>
      <c r="H3083">
        <v>11150</v>
      </c>
      <c r="I3083" t="s">
        <v>36</v>
      </c>
      <c r="J3083">
        <f>VLOOKUP(I3083,Key!$A$1:$C$73,2,FALSE)</f>
        <v>43.03519</v>
      </c>
      <c r="K3083">
        <f>VLOOKUP(I3083,Key!$A$1:$C$73,3,FALSE)</f>
        <v>-87.907390000000007</v>
      </c>
      <c r="L3083" t="s">
        <v>57</v>
      </c>
      <c r="M3083">
        <f>VLOOKUP(L3083,Key!$A$1:$C$73,2,FALSE)</f>
        <v>43.03913</v>
      </c>
      <c r="N3083">
        <f>VLOOKUP(L3083,Key!$A$1:$C$73,3,FALSE)</f>
        <v>-87.916150000000002</v>
      </c>
      <c r="O3083">
        <v>11</v>
      </c>
      <c r="P3083">
        <v>3</v>
      </c>
      <c r="Q3083">
        <v>1.7</v>
      </c>
      <c r="R3083">
        <v>1.6</v>
      </c>
      <c r="S3083">
        <v>66</v>
      </c>
      <c r="T3083">
        <f t="shared" si="432"/>
        <v>-1</v>
      </c>
      <c r="U3083" s="1">
        <v>42843</v>
      </c>
      <c r="V3083" s="13">
        <f t="shared" si="433"/>
        <v>42826</v>
      </c>
      <c r="W3083" s="14">
        <f t="shared" si="434"/>
        <v>42843</v>
      </c>
      <c r="X3083" s="1" t="str">
        <f t="shared" si="435"/>
        <v>Tuesday</v>
      </c>
      <c r="Y3083" s="2">
        <v>0.65945601851851854</v>
      </c>
      <c r="Z3083" s="2">
        <f t="shared" si="436"/>
        <v>0.66666666666666663</v>
      </c>
      <c r="AA3083">
        <f>1</f>
        <v>1</v>
      </c>
      <c r="AB3083" s="1">
        <v>42843</v>
      </c>
      <c r="AC3083" s="13">
        <f t="shared" si="437"/>
        <v>42826</v>
      </c>
      <c r="AD3083" s="14">
        <f t="shared" si="438"/>
        <v>42843</v>
      </c>
      <c r="AE3083" s="1" t="str">
        <f t="shared" si="439"/>
        <v>Tuesday</v>
      </c>
      <c r="AF3083" s="2">
        <v>0.66708333333333336</v>
      </c>
      <c r="AG3083" s="2">
        <f t="shared" si="440"/>
        <v>0.66666666666666663</v>
      </c>
      <c r="AH3083" t="s">
        <v>23</v>
      </c>
    </row>
    <row r="3084" spans="1:34" x14ac:dyDescent="0.25">
      <c r="A3084">
        <v>1588515</v>
      </c>
      <c r="B3084" t="s">
        <v>54</v>
      </c>
      <c r="E3084">
        <v>55331</v>
      </c>
      <c r="F3084" t="s">
        <v>20</v>
      </c>
      <c r="G3084" t="s">
        <v>55</v>
      </c>
      <c r="H3084">
        <v>5534</v>
      </c>
      <c r="I3084" t="s">
        <v>52</v>
      </c>
      <c r="J3084">
        <f>VLOOKUP(I3084,Key!$A$1:$C$73,2,FALSE)</f>
        <v>43.042490000000001</v>
      </c>
      <c r="K3084">
        <f>VLOOKUP(I3084,Key!$A$1:$C$73,3,FALSE)</f>
        <v>-87.909959999999998</v>
      </c>
      <c r="L3084" t="s">
        <v>84</v>
      </c>
      <c r="M3084">
        <f>VLOOKUP(L3084,Key!$A$1:$C$73,2,FALSE)</f>
        <v>43.040154000000001</v>
      </c>
      <c r="N3084">
        <f>VLOOKUP(L3084,Key!$A$1:$C$73,3,FALSE)</f>
        <v>-87.932113000000001</v>
      </c>
      <c r="O3084">
        <v>12</v>
      </c>
      <c r="P3084">
        <v>3</v>
      </c>
      <c r="Q3084">
        <v>1.8</v>
      </c>
      <c r="R3084">
        <v>1.7</v>
      </c>
      <c r="S3084">
        <v>72</v>
      </c>
      <c r="T3084">
        <f t="shared" si="432"/>
        <v>-1</v>
      </c>
      <c r="U3084" s="1">
        <v>42843</v>
      </c>
      <c r="V3084" s="13">
        <f t="shared" si="433"/>
        <v>42826</v>
      </c>
      <c r="W3084" s="14">
        <f t="shared" si="434"/>
        <v>42843</v>
      </c>
      <c r="X3084" s="1" t="str">
        <f t="shared" si="435"/>
        <v>Tuesday</v>
      </c>
      <c r="Y3084" s="2">
        <v>0.76333333333333331</v>
      </c>
      <c r="Z3084" s="2">
        <f t="shared" si="436"/>
        <v>0.75</v>
      </c>
      <c r="AA3084">
        <f>1</f>
        <v>1</v>
      </c>
      <c r="AB3084" s="1">
        <v>42843</v>
      </c>
      <c r="AC3084" s="13">
        <f t="shared" si="437"/>
        <v>42826</v>
      </c>
      <c r="AD3084" s="14">
        <f t="shared" si="438"/>
        <v>42843</v>
      </c>
      <c r="AE3084" s="1" t="str">
        <f t="shared" si="439"/>
        <v>Tuesday</v>
      </c>
      <c r="AF3084" s="2">
        <v>0.77175925925925926</v>
      </c>
      <c r="AG3084" s="2">
        <f t="shared" si="440"/>
        <v>0.79166666666666663</v>
      </c>
      <c r="AH3084" t="s">
        <v>23</v>
      </c>
    </row>
    <row r="3085" spans="1:34" x14ac:dyDescent="0.25">
      <c r="A3085">
        <v>1588663</v>
      </c>
      <c r="B3085" t="s">
        <v>54</v>
      </c>
      <c r="E3085">
        <v>53151</v>
      </c>
      <c r="F3085" t="s">
        <v>20</v>
      </c>
      <c r="G3085" t="s">
        <v>55</v>
      </c>
      <c r="H3085">
        <v>11080</v>
      </c>
      <c r="I3085" t="s">
        <v>24</v>
      </c>
      <c r="J3085">
        <f>VLOOKUP(I3085,Key!$A$1:$C$73,2,FALSE)</f>
        <v>43.074655999999997</v>
      </c>
      <c r="K3085">
        <f>VLOOKUP(I3085,Key!$A$1:$C$73,3,FALSE)</f>
        <v>-87.889011999999994</v>
      </c>
      <c r="L3085" t="s">
        <v>66</v>
      </c>
      <c r="M3085">
        <f>VLOOKUP(L3085,Key!$A$1:$C$73,2,FALSE)</f>
        <v>43.078530000000001</v>
      </c>
      <c r="N3085">
        <f>VLOOKUP(L3085,Key!$A$1:$C$73,3,FALSE)</f>
        <v>-87.882620000000003</v>
      </c>
      <c r="O3085">
        <v>5</v>
      </c>
      <c r="P3085">
        <v>3</v>
      </c>
      <c r="Q3085">
        <v>0.8</v>
      </c>
      <c r="R3085">
        <v>0.7</v>
      </c>
      <c r="S3085">
        <v>30</v>
      </c>
      <c r="T3085">
        <f t="shared" si="432"/>
        <v>-1</v>
      </c>
      <c r="U3085" s="1">
        <v>42843</v>
      </c>
      <c r="V3085" s="13">
        <f t="shared" si="433"/>
        <v>42826</v>
      </c>
      <c r="W3085" s="14">
        <f t="shared" si="434"/>
        <v>42843</v>
      </c>
      <c r="X3085" s="1" t="str">
        <f t="shared" si="435"/>
        <v>Tuesday</v>
      </c>
      <c r="Y3085" s="2">
        <v>0.77222222222222225</v>
      </c>
      <c r="Z3085" s="2">
        <f t="shared" si="436"/>
        <v>0.79166666666666663</v>
      </c>
      <c r="AA3085">
        <f>1</f>
        <v>1</v>
      </c>
      <c r="AB3085" s="1">
        <v>42843</v>
      </c>
      <c r="AC3085" s="13">
        <f t="shared" si="437"/>
        <v>42826</v>
      </c>
      <c r="AD3085" s="14">
        <f t="shared" si="438"/>
        <v>42843</v>
      </c>
      <c r="AE3085" s="1" t="str">
        <f t="shared" si="439"/>
        <v>Tuesday</v>
      </c>
      <c r="AF3085" s="2">
        <v>0.77631944444444445</v>
      </c>
      <c r="AG3085" s="2">
        <f t="shared" si="440"/>
        <v>0.79166666666666663</v>
      </c>
      <c r="AH3085" t="s">
        <v>23</v>
      </c>
    </row>
    <row r="3086" spans="1:34" x14ac:dyDescent="0.25">
      <c r="A3086">
        <v>1446826</v>
      </c>
      <c r="B3086" t="s">
        <v>54</v>
      </c>
      <c r="E3086">
        <v>53110</v>
      </c>
      <c r="F3086" t="s">
        <v>20</v>
      </c>
      <c r="G3086" t="s">
        <v>55</v>
      </c>
      <c r="H3086">
        <v>5496</v>
      </c>
      <c r="I3086" t="s">
        <v>22</v>
      </c>
      <c r="J3086">
        <f>VLOOKUP(I3086,Key!$A$1:$C$73,2,FALSE)</f>
        <v>43.058619999999998</v>
      </c>
      <c r="K3086">
        <f>VLOOKUP(I3086,Key!$A$1:$C$73,3,FALSE)</f>
        <v>-87.885319999999993</v>
      </c>
      <c r="L3086" t="s">
        <v>67</v>
      </c>
      <c r="M3086">
        <f>VLOOKUP(L3086,Key!$A$1:$C$73,2,FALSE)</f>
        <v>43.05847</v>
      </c>
      <c r="N3086">
        <f>VLOOKUP(L3086,Key!$A$1:$C$73,3,FALSE)</f>
        <v>-87.898079999999993</v>
      </c>
      <c r="O3086">
        <v>7</v>
      </c>
      <c r="P3086">
        <v>3</v>
      </c>
      <c r="Q3086">
        <v>1.1000000000000001</v>
      </c>
      <c r="R3086">
        <v>1</v>
      </c>
      <c r="S3086">
        <v>42</v>
      </c>
      <c r="T3086">
        <f t="shared" si="432"/>
        <v>-1</v>
      </c>
      <c r="U3086" s="1">
        <v>42843</v>
      </c>
      <c r="V3086" s="13">
        <f t="shared" si="433"/>
        <v>42826</v>
      </c>
      <c r="W3086" s="14">
        <f t="shared" si="434"/>
        <v>42843</v>
      </c>
      <c r="X3086" s="1" t="str">
        <f t="shared" si="435"/>
        <v>Tuesday</v>
      </c>
      <c r="Y3086" s="2">
        <v>0.8119791666666667</v>
      </c>
      <c r="Z3086" s="2">
        <f t="shared" si="436"/>
        <v>0.79166666666666663</v>
      </c>
      <c r="AA3086">
        <f>1</f>
        <v>1</v>
      </c>
      <c r="AB3086" s="1">
        <v>42843</v>
      </c>
      <c r="AC3086" s="13">
        <f t="shared" si="437"/>
        <v>42826</v>
      </c>
      <c r="AD3086" s="14">
        <f t="shared" si="438"/>
        <v>42843</v>
      </c>
      <c r="AE3086" s="1" t="str">
        <f t="shared" si="439"/>
        <v>Tuesday</v>
      </c>
      <c r="AF3086" s="2">
        <v>0.81725694444444441</v>
      </c>
      <c r="AG3086" s="2">
        <f t="shared" si="440"/>
        <v>0.83333333333333326</v>
      </c>
      <c r="AH3086" t="s">
        <v>23</v>
      </c>
    </row>
    <row r="3087" spans="1:34" x14ac:dyDescent="0.25">
      <c r="A3087">
        <v>1588875</v>
      </c>
      <c r="B3087" t="s">
        <v>54</v>
      </c>
      <c r="E3087">
        <v>60045</v>
      </c>
      <c r="F3087" t="s">
        <v>20</v>
      </c>
      <c r="G3087" t="s">
        <v>55</v>
      </c>
      <c r="H3087">
        <v>217</v>
      </c>
      <c r="I3087" t="s">
        <v>84</v>
      </c>
      <c r="J3087">
        <f>VLOOKUP(I3087,Key!$A$1:$C$73,2,FALSE)</f>
        <v>43.040154000000001</v>
      </c>
      <c r="K3087">
        <f>VLOOKUP(I3087,Key!$A$1:$C$73,3,FALSE)</f>
        <v>-87.932113000000001</v>
      </c>
      <c r="L3087" t="s">
        <v>57</v>
      </c>
      <c r="M3087">
        <f>VLOOKUP(L3087,Key!$A$1:$C$73,2,FALSE)</f>
        <v>43.03913</v>
      </c>
      <c r="N3087">
        <f>VLOOKUP(L3087,Key!$A$1:$C$73,3,FALSE)</f>
        <v>-87.916150000000002</v>
      </c>
      <c r="O3087">
        <v>18</v>
      </c>
      <c r="P3087">
        <v>3</v>
      </c>
      <c r="Q3087">
        <v>2.7</v>
      </c>
      <c r="R3087">
        <v>2.6</v>
      </c>
      <c r="S3087">
        <v>108</v>
      </c>
      <c r="T3087">
        <f t="shared" si="432"/>
        <v>-1</v>
      </c>
      <c r="U3087" s="1">
        <v>42843</v>
      </c>
      <c r="V3087" s="13">
        <f t="shared" si="433"/>
        <v>42826</v>
      </c>
      <c r="W3087" s="14">
        <f t="shared" si="434"/>
        <v>42843</v>
      </c>
      <c r="X3087" s="1" t="str">
        <f t="shared" si="435"/>
        <v>Tuesday</v>
      </c>
      <c r="Y3087" s="2">
        <v>0.91271990740740738</v>
      </c>
      <c r="Z3087" s="2">
        <f t="shared" si="436"/>
        <v>0.91666666666666663</v>
      </c>
      <c r="AA3087">
        <f>1</f>
        <v>1</v>
      </c>
      <c r="AB3087" s="1">
        <v>42843</v>
      </c>
      <c r="AC3087" s="13">
        <f t="shared" si="437"/>
        <v>42826</v>
      </c>
      <c r="AD3087" s="14">
        <f t="shared" si="438"/>
        <v>42843</v>
      </c>
      <c r="AE3087" s="1" t="str">
        <f t="shared" si="439"/>
        <v>Tuesday</v>
      </c>
      <c r="AF3087" s="2">
        <v>0.92505787037037035</v>
      </c>
      <c r="AG3087" s="2">
        <f t="shared" si="440"/>
        <v>0.91666666666666663</v>
      </c>
      <c r="AH3087" t="s">
        <v>23</v>
      </c>
    </row>
    <row r="3088" spans="1:34" x14ac:dyDescent="0.25">
      <c r="A3088">
        <v>1509755</v>
      </c>
      <c r="B3088" t="s">
        <v>54</v>
      </c>
      <c r="E3088">
        <v>53045</v>
      </c>
      <c r="F3088" t="s">
        <v>20</v>
      </c>
      <c r="G3088" t="s">
        <v>55</v>
      </c>
      <c r="H3088">
        <v>11126</v>
      </c>
      <c r="I3088" t="s">
        <v>77</v>
      </c>
      <c r="J3088">
        <f>VLOOKUP(I3088,Key!$A$1:$C$73,2,FALSE)</f>
        <v>43.036900000000003</v>
      </c>
      <c r="K3088">
        <f>VLOOKUP(I3088,Key!$A$1:$C$73,3,FALSE)</f>
        <v>-87.89667</v>
      </c>
      <c r="L3088" t="s">
        <v>77</v>
      </c>
      <c r="M3088">
        <f>VLOOKUP(L3088,Key!$A$1:$C$73,2,FALSE)</f>
        <v>43.036900000000003</v>
      </c>
      <c r="N3088">
        <f>VLOOKUP(L3088,Key!$A$1:$C$73,3,FALSE)</f>
        <v>-87.89667</v>
      </c>
      <c r="O3088">
        <v>28</v>
      </c>
      <c r="P3088">
        <v>3</v>
      </c>
      <c r="Q3088">
        <v>4.2</v>
      </c>
      <c r="R3088">
        <v>4</v>
      </c>
      <c r="S3088">
        <v>168</v>
      </c>
      <c r="T3088">
        <f t="shared" si="432"/>
        <v>-1</v>
      </c>
      <c r="U3088" s="1">
        <v>42843</v>
      </c>
      <c r="V3088" s="13">
        <f t="shared" si="433"/>
        <v>42826</v>
      </c>
      <c r="W3088" s="14">
        <f t="shared" si="434"/>
        <v>42843</v>
      </c>
      <c r="X3088" s="1" t="str">
        <f t="shared" si="435"/>
        <v>Tuesday</v>
      </c>
      <c r="Y3088" s="2">
        <v>0.99865740740740738</v>
      </c>
      <c r="Z3088" s="2">
        <f t="shared" si="436"/>
        <v>1</v>
      </c>
      <c r="AA3088">
        <f>1</f>
        <v>1</v>
      </c>
      <c r="AB3088" s="1">
        <v>42844</v>
      </c>
      <c r="AC3088" s="13">
        <f t="shared" si="437"/>
        <v>42826</v>
      </c>
      <c r="AD3088" s="14">
        <f t="shared" si="438"/>
        <v>42844</v>
      </c>
      <c r="AE3088" s="1" t="str">
        <f t="shared" si="439"/>
        <v>Wednesday</v>
      </c>
      <c r="AF3088" s="2">
        <v>1.8506944444444444E-2</v>
      </c>
      <c r="AG3088" s="2">
        <f t="shared" si="440"/>
        <v>0</v>
      </c>
      <c r="AH3088" t="s">
        <v>25</v>
      </c>
    </row>
    <row r="3089" spans="1:34" x14ac:dyDescent="0.25">
      <c r="A3089">
        <v>1456370</v>
      </c>
      <c r="B3089" t="s">
        <v>54</v>
      </c>
      <c r="E3089">
        <v>60056</v>
      </c>
      <c r="F3089" t="s">
        <v>20</v>
      </c>
      <c r="G3089" t="s">
        <v>55</v>
      </c>
      <c r="H3089">
        <v>11151</v>
      </c>
      <c r="I3089" t="s">
        <v>84</v>
      </c>
      <c r="J3089">
        <f>VLOOKUP(I3089,Key!$A$1:$C$73,2,FALSE)</f>
        <v>43.040154000000001</v>
      </c>
      <c r="K3089">
        <f>VLOOKUP(I3089,Key!$A$1:$C$73,3,FALSE)</f>
        <v>-87.932113000000001</v>
      </c>
      <c r="L3089" t="s">
        <v>84</v>
      </c>
      <c r="M3089">
        <f>VLOOKUP(L3089,Key!$A$1:$C$73,2,FALSE)</f>
        <v>43.040154000000001</v>
      </c>
      <c r="N3089">
        <f>VLOOKUP(L3089,Key!$A$1:$C$73,3,FALSE)</f>
        <v>-87.932113000000001</v>
      </c>
      <c r="O3089">
        <v>51</v>
      </c>
      <c r="P3089">
        <v>6</v>
      </c>
      <c r="Q3089">
        <v>7.7</v>
      </c>
      <c r="R3089">
        <v>7.3</v>
      </c>
      <c r="S3089">
        <v>306</v>
      </c>
      <c r="T3089">
        <f t="shared" si="432"/>
        <v>-1</v>
      </c>
      <c r="U3089" s="1">
        <v>42844</v>
      </c>
      <c r="V3089" s="13">
        <f t="shared" si="433"/>
        <v>42826</v>
      </c>
      <c r="W3089" s="14">
        <f t="shared" si="434"/>
        <v>42844</v>
      </c>
      <c r="X3089" s="1" t="str">
        <f t="shared" si="435"/>
        <v>Wednesday</v>
      </c>
      <c r="Y3089" s="2">
        <v>3.4907407407407408E-2</v>
      </c>
      <c r="Z3089" s="2">
        <f t="shared" si="436"/>
        <v>4.1666666666666664E-2</v>
      </c>
      <c r="AA3089">
        <f>1</f>
        <v>1</v>
      </c>
      <c r="AB3089" s="1">
        <v>42844</v>
      </c>
      <c r="AC3089" s="13">
        <f t="shared" si="437"/>
        <v>42826</v>
      </c>
      <c r="AD3089" s="14">
        <f t="shared" si="438"/>
        <v>42844</v>
      </c>
      <c r="AE3089" s="1" t="str">
        <f t="shared" si="439"/>
        <v>Wednesday</v>
      </c>
      <c r="AF3089" s="2">
        <v>7.0787037037037037E-2</v>
      </c>
      <c r="AG3089" s="2">
        <f t="shared" si="440"/>
        <v>8.3333333333333329E-2</v>
      </c>
      <c r="AH3089" t="s">
        <v>25</v>
      </c>
    </row>
    <row r="3090" spans="1:34" x14ac:dyDescent="0.25">
      <c r="A3090">
        <v>1517434</v>
      </c>
      <c r="B3090" t="s">
        <v>54</v>
      </c>
      <c r="E3090">
        <v>60106</v>
      </c>
      <c r="F3090" t="s">
        <v>20</v>
      </c>
      <c r="G3090" t="s">
        <v>55</v>
      </c>
      <c r="H3090">
        <v>11151</v>
      </c>
      <c r="I3090" t="s">
        <v>84</v>
      </c>
      <c r="J3090">
        <f>VLOOKUP(I3090,Key!$A$1:$C$73,2,FALSE)</f>
        <v>43.040154000000001</v>
      </c>
      <c r="K3090">
        <f>VLOOKUP(I3090,Key!$A$1:$C$73,3,FALSE)</f>
        <v>-87.932113000000001</v>
      </c>
      <c r="L3090" t="s">
        <v>84</v>
      </c>
      <c r="M3090">
        <f>VLOOKUP(L3090,Key!$A$1:$C$73,2,FALSE)</f>
        <v>43.040154000000001</v>
      </c>
      <c r="N3090">
        <f>VLOOKUP(L3090,Key!$A$1:$C$73,3,FALSE)</f>
        <v>-87.932113000000001</v>
      </c>
      <c r="O3090">
        <v>119</v>
      </c>
      <c r="P3090">
        <v>12</v>
      </c>
      <c r="Q3090">
        <v>17.899999999999999</v>
      </c>
      <c r="R3090">
        <v>17</v>
      </c>
      <c r="S3090">
        <v>714</v>
      </c>
      <c r="T3090">
        <f t="shared" si="432"/>
        <v>-1</v>
      </c>
      <c r="U3090" s="1">
        <v>42844</v>
      </c>
      <c r="V3090" s="13">
        <f t="shared" si="433"/>
        <v>42826</v>
      </c>
      <c r="W3090" s="14">
        <f t="shared" si="434"/>
        <v>42844</v>
      </c>
      <c r="X3090" s="1" t="str">
        <f t="shared" si="435"/>
        <v>Wednesday</v>
      </c>
      <c r="Y3090" s="2">
        <v>9.6423611111111127E-2</v>
      </c>
      <c r="Z3090" s="2">
        <f t="shared" si="436"/>
        <v>8.3333333333333329E-2</v>
      </c>
      <c r="AA3090">
        <f>1</f>
        <v>1</v>
      </c>
      <c r="AB3090" s="1">
        <v>42844</v>
      </c>
      <c r="AC3090" s="13">
        <f t="shared" si="437"/>
        <v>42826</v>
      </c>
      <c r="AD3090" s="14">
        <f t="shared" si="438"/>
        <v>42844</v>
      </c>
      <c r="AE3090" s="1" t="str">
        <f t="shared" si="439"/>
        <v>Wednesday</v>
      </c>
      <c r="AF3090" s="2">
        <v>0.17858796296296298</v>
      </c>
      <c r="AG3090" s="2">
        <f t="shared" si="440"/>
        <v>0.16666666666666666</v>
      </c>
      <c r="AH3090" t="s">
        <v>25</v>
      </c>
    </row>
    <row r="3091" spans="1:34" x14ac:dyDescent="0.25">
      <c r="A3091">
        <v>1589948</v>
      </c>
      <c r="B3091" t="s">
        <v>54</v>
      </c>
      <c r="E3091">
        <v>53202</v>
      </c>
      <c r="F3091" t="s">
        <v>20</v>
      </c>
      <c r="G3091" t="s">
        <v>55</v>
      </c>
      <c r="H3091">
        <v>5446</v>
      </c>
      <c r="I3091" t="s">
        <v>78</v>
      </c>
      <c r="J3091">
        <f>VLOOKUP(I3091,Key!$A$1:$C$73,2,FALSE)</f>
        <v>43.048200000000001</v>
      </c>
      <c r="K3091">
        <f>VLOOKUP(I3091,Key!$A$1:$C$73,3,FALSE)</f>
        <v>-87.900859999999994</v>
      </c>
      <c r="L3091" t="s">
        <v>96</v>
      </c>
      <c r="M3091">
        <f>VLOOKUP(L3091,Key!$A$1:$C$73,2,FALSE)</f>
        <v>43.051119999999997</v>
      </c>
      <c r="N3091">
        <f>VLOOKUP(L3091,Key!$A$1:$C$73,3,FALSE)</f>
        <v>-87.918819999999997</v>
      </c>
      <c r="O3091">
        <v>11</v>
      </c>
      <c r="P3091">
        <v>3</v>
      </c>
      <c r="Q3091">
        <v>1.7</v>
      </c>
      <c r="R3091">
        <v>1.6</v>
      </c>
      <c r="S3091">
        <v>66</v>
      </c>
      <c r="T3091">
        <f t="shared" si="432"/>
        <v>-1</v>
      </c>
      <c r="U3091" s="1">
        <v>42844</v>
      </c>
      <c r="V3091" s="13">
        <f t="shared" si="433"/>
        <v>42826</v>
      </c>
      <c r="W3091" s="14">
        <f t="shared" si="434"/>
        <v>42844</v>
      </c>
      <c r="X3091" s="1" t="str">
        <f t="shared" si="435"/>
        <v>Wednesday</v>
      </c>
      <c r="Y3091" s="2">
        <v>0.31394675925925924</v>
      </c>
      <c r="Z3091" s="2">
        <f t="shared" si="436"/>
        <v>0.33333333333333331</v>
      </c>
      <c r="AA3091">
        <f>1</f>
        <v>1</v>
      </c>
      <c r="AB3091" s="1">
        <v>42844</v>
      </c>
      <c r="AC3091" s="13">
        <f t="shared" si="437"/>
        <v>42826</v>
      </c>
      <c r="AD3091" s="14">
        <f t="shared" si="438"/>
        <v>42844</v>
      </c>
      <c r="AE3091" s="1" t="str">
        <f t="shared" si="439"/>
        <v>Wednesday</v>
      </c>
      <c r="AF3091" s="2">
        <v>0.32159722222222226</v>
      </c>
      <c r="AG3091" s="2">
        <f t="shared" si="440"/>
        <v>0.33333333333333331</v>
      </c>
      <c r="AH3091" t="s">
        <v>23</v>
      </c>
    </row>
    <row r="3092" spans="1:34" x14ac:dyDescent="0.25">
      <c r="A3092">
        <v>1193586</v>
      </c>
      <c r="B3092" t="s">
        <v>54</v>
      </c>
      <c r="E3092">
        <v>53092</v>
      </c>
      <c r="F3092" t="s">
        <v>20</v>
      </c>
      <c r="G3092" t="s">
        <v>55</v>
      </c>
      <c r="H3092">
        <v>362</v>
      </c>
      <c r="I3092" t="s">
        <v>62</v>
      </c>
      <c r="J3092">
        <f>VLOOKUP(I3092,Key!$A$1:$C$73,2,FALSE)</f>
        <v>43.052460000000004</v>
      </c>
      <c r="K3092">
        <f>VLOOKUP(I3092,Key!$A$1:$C$73,3,FALSE)</f>
        <v>-87.891000000000005</v>
      </c>
      <c r="L3092" t="s">
        <v>62</v>
      </c>
      <c r="M3092">
        <f>VLOOKUP(L3092,Key!$A$1:$C$73,2,FALSE)</f>
        <v>43.052460000000004</v>
      </c>
      <c r="N3092">
        <f>VLOOKUP(L3092,Key!$A$1:$C$73,3,FALSE)</f>
        <v>-87.891000000000005</v>
      </c>
      <c r="O3092">
        <v>26</v>
      </c>
      <c r="P3092">
        <v>3</v>
      </c>
      <c r="Q3092">
        <v>3.9</v>
      </c>
      <c r="R3092">
        <v>3.7</v>
      </c>
      <c r="S3092">
        <v>156</v>
      </c>
      <c r="T3092">
        <f t="shared" si="432"/>
        <v>-1</v>
      </c>
      <c r="U3092" s="1">
        <v>42844</v>
      </c>
      <c r="V3092" s="13">
        <f t="shared" si="433"/>
        <v>42826</v>
      </c>
      <c r="W3092" s="14">
        <f t="shared" si="434"/>
        <v>42844</v>
      </c>
      <c r="X3092" s="1" t="str">
        <f t="shared" si="435"/>
        <v>Wednesday</v>
      </c>
      <c r="Y3092" s="2">
        <v>0.39196759259259256</v>
      </c>
      <c r="Z3092" s="2">
        <f t="shared" si="436"/>
        <v>0.375</v>
      </c>
      <c r="AA3092">
        <f>1</f>
        <v>1</v>
      </c>
      <c r="AB3092" s="1">
        <v>42844</v>
      </c>
      <c r="AC3092" s="13">
        <f t="shared" si="437"/>
        <v>42826</v>
      </c>
      <c r="AD3092" s="14">
        <f t="shared" si="438"/>
        <v>42844</v>
      </c>
      <c r="AE3092" s="1" t="str">
        <f t="shared" si="439"/>
        <v>Wednesday</v>
      </c>
      <c r="AF3092" s="2">
        <v>0.41035879629629629</v>
      </c>
      <c r="AG3092" s="2">
        <f t="shared" si="440"/>
        <v>0.41666666666666663</v>
      </c>
      <c r="AH3092" t="s">
        <v>25</v>
      </c>
    </row>
    <row r="3093" spans="1:34" x14ac:dyDescent="0.25">
      <c r="A3093">
        <v>1242204</v>
      </c>
      <c r="B3093" t="s">
        <v>54</v>
      </c>
      <c r="E3093">
        <v>53202</v>
      </c>
      <c r="F3093" t="s">
        <v>20</v>
      </c>
      <c r="G3093" t="s">
        <v>55</v>
      </c>
      <c r="H3093">
        <v>202</v>
      </c>
      <c r="I3093" t="s">
        <v>78</v>
      </c>
      <c r="J3093">
        <f>VLOOKUP(I3093,Key!$A$1:$C$73,2,FALSE)</f>
        <v>43.048200000000001</v>
      </c>
      <c r="K3093">
        <f>VLOOKUP(I3093,Key!$A$1:$C$73,3,FALSE)</f>
        <v>-87.900859999999994</v>
      </c>
      <c r="L3093" t="s">
        <v>83</v>
      </c>
      <c r="M3093">
        <f>VLOOKUP(L3093,Key!$A$1:$C$73,2,FALSE)</f>
        <v>43.026229999999998</v>
      </c>
      <c r="N3093">
        <f>VLOOKUP(L3093,Key!$A$1:$C$73,3,FALSE)</f>
        <v>-87.912809999999993</v>
      </c>
      <c r="O3093">
        <v>13</v>
      </c>
      <c r="P3093">
        <v>3</v>
      </c>
      <c r="Q3093">
        <v>2</v>
      </c>
      <c r="R3093">
        <v>1.9</v>
      </c>
      <c r="S3093">
        <v>78</v>
      </c>
      <c r="T3093">
        <f t="shared" si="432"/>
        <v>-1</v>
      </c>
      <c r="U3093" s="1">
        <v>42844</v>
      </c>
      <c r="V3093" s="13">
        <f t="shared" si="433"/>
        <v>42826</v>
      </c>
      <c r="W3093" s="14">
        <f t="shared" si="434"/>
        <v>42844</v>
      </c>
      <c r="X3093" s="1" t="str">
        <f t="shared" si="435"/>
        <v>Wednesday</v>
      </c>
      <c r="Y3093" s="2">
        <v>0.63806712962962964</v>
      </c>
      <c r="Z3093" s="2">
        <f t="shared" si="436"/>
        <v>0.625</v>
      </c>
      <c r="AA3093">
        <f>1</f>
        <v>1</v>
      </c>
      <c r="AB3093" s="1">
        <v>42844</v>
      </c>
      <c r="AC3093" s="13">
        <f t="shared" si="437"/>
        <v>42826</v>
      </c>
      <c r="AD3093" s="14">
        <f t="shared" si="438"/>
        <v>42844</v>
      </c>
      <c r="AE3093" s="1" t="str">
        <f t="shared" si="439"/>
        <v>Wednesday</v>
      </c>
      <c r="AF3093" s="2">
        <v>0.6468518518518519</v>
      </c>
      <c r="AG3093" s="2">
        <f t="shared" si="440"/>
        <v>0.66666666666666663</v>
      </c>
      <c r="AH3093" t="s">
        <v>23</v>
      </c>
    </row>
    <row r="3094" spans="1:34" x14ac:dyDescent="0.25">
      <c r="A3094">
        <v>1591183</v>
      </c>
      <c r="B3094" t="s">
        <v>54</v>
      </c>
      <c r="E3094">
        <v>53202</v>
      </c>
      <c r="F3094" t="s">
        <v>20</v>
      </c>
      <c r="G3094" t="s">
        <v>55</v>
      </c>
      <c r="H3094">
        <v>11081</v>
      </c>
      <c r="I3094" t="s">
        <v>26</v>
      </c>
      <c r="J3094">
        <f>VLOOKUP(I3094,Key!$A$1:$C$73,2,FALSE)</f>
        <v>43.034619999999997</v>
      </c>
      <c r="K3094">
        <f>VLOOKUP(I3094,Key!$A$1:$C$73,3,FALSE)</f>
        <v>-87.917500000000004</v>
      </c>
      <c r="L3094" t="s">
        <v>26</v>
      </c>
      <c r="M3094">
        <f>VLOOKUP(L3094,Key!$A$1:$C$73,2,FALSE)</f>
        <v>43.034619999999997</v>
      </c>
      <c r="N3094">
        <f>VLOOKUP(L3094,Key!$A$1:$C$73,3,FALSE)</f>
        <v>-87.917500000000004</v>
      </c>
      <c r="O3094">
        <v>74</v>
      </c>
      <c r="P3094">
        <v>9</v>
      </c>
      <c r="Q3094">
        <v>11.1</v>
      </c>
      <c r="R3094">
        <v>10.5</v>
      </c>
      <c r="S3094">
        <v>444</v>
      </c>
      <c r="T3094">
        <f t="shared" si="432"/>
        <v>-1</v>
      </c>
      <c r="U3094" s="1">
        <v>42845</v>
      </c>
      <c r="V3094" s="13">
        <f t="shared" si="433"/>
        <v>42826</v>
      </c>
      <c r="W3094" s="14">
        <f t="shared" si="434"/>
        <v>42845</v>
      </c>
      <c r="X3094" s="1" t="str">
        <f t="shared" si="435"/>
        <v>Thursday</v>
      </c>
      <c r="Y3094" s="2">
        <v>0.52831018518518513</v>
      </c>
      <c r="Z3094" s="2">
        <f t="shared" si="436"/>
        <v>0.54166666666666663</v>
      </c>
      <c r="AA3094">
        <f>1</f>
        <v>1</v>
      </c>
      <c r="AB3094" s="1">
        <v>42845</v>
      </c>
      <c r="AC3094" s="13">
        <f t="shared" si="437"/>
        <v>42826</v>
      </c>
      <c r="AD3094" s="14">
        <f t="shared" si="438"/>
        <v>42845</v>
      </c>
      <c r="AE3094" s="1" t="str">
        <f t="shared" si="439"/>
        <v>Thursday</v>
      </c>
      <c r="AF3094" s="2">
        <v>0.57958333333333334</v>
      </c>
      <c r="AG3094" s="2">
        <f t="shared" si="440"/>
        <v>0.58333333333333326</v>
      </c>
      <c r="AH3094" t="s">
        <v>25</v>
      </c>
    </row>
    <row r="3095" spans="1:34" x14ac:dyDescent="0.25">
      <c r="A3095">
        <v>1468081</v>
      </c>
      <c r="B3095" t="s">
        <v>54</v>
      </c>
      <c r="E3095">
        <v>53045</v>
      </c>
      <c r="F3095" t="s">
        <v>20</v>
      </c>
      <c r="G3095" t="s">
        <v>55</v>
      </c>
      <c r="H3095">
        <v>5516</v>
      </c>
      <c r="I3095" t="s">
        <v>21</v>
      </c>
      <c r="J3095">
        <f>VLOOKUP(I3095,Key!$A$1:$C$73,2,FALSE)</f>
        <v>43.074890000000003</v>
      </c>
      <c r="K3095">
        <f>VLOOKUP(I3095,Key!$A$1:$C$73,3,FALSE)</f>
        <v>-87.882810000000006</v>
      </c>
      <c r="L3095" t="s">
        <v>40</v>
      </c>
      <c r="M3095">
        <f>VLOOKUP(L3095,Key!$A$1:$C$73,2,FALSE)</f>
        <v>43.06033</v>
      </c>
      <c r="N3095">
        <f>VLOOKUP(L3095,Key!$A$1:$C$73,3,FALSE)</f>
        <v>-87.89546</v>
      </c>
      <c r="O3095">
        <v>16</v>
      </c>
      <c r="P3095">
        <v>3</v>
      </c>
      <c r="Q3095">
        <v>2.4</v>
      </c>
      <c r="R3095">
        <v>2.2999999999999998</v>
      </c>
      <c r="S3095">
        <v>96</v>
      </c>
      <c r="T3095">
        <f t="shared" si="432"/>
        <v>-1</v>
      </c>
      <c r="U3095" s="1">
        <v>42845</v>
      </c>
      <c r="V3095" s="13">
        <f t="shared" si="433"/>
        <v>42826</v>
      </c>
      <c r="W3095" s="14">
        <f t="shared" si="434"/>
        <v>42845</v>
      </c>
      <c r="X3095" s="1" t="str">
        <f t="shared" si="435"/>
        <v>Thursday</v>
      </c>
      <c r="Y3095" s="2">
        <v>0.7066782407407407</v>
      </c>
      <c r="Z3095" s="2">
        <f t="shared" si="436"/>
        <v>0.70833333333333326</v>
      </c>
      <c r="AA3095">
        <f>1</f>
        <v>1</v>
      </c>
      <c r="AB3095" s="1">
        <v>42845</v>
      </c>
      <c r="AC3095" s="13">
        <f t="shared" si="437"/>
        <v>42826</v>
      </c>
      <c r="AD3095" s="14">
        <f t="shared" si="438"/>
        <v>42845</v>
      </c>
      <c r="AE3095" s="1" t="str">
        <f t="shared" si="439"/>
        <v>Thursday</v>
      </c>
      <c r="AF3095" s="2">
        <v>0.71780092592592604</v>
      </c>
      <c r="AG3095" s="2">
        <f t="shared" si="440"/>
        <v>0.70833333333333326</v>
      </c>
      <c r="AH3095" t="s">
        <v>23</v>
      </c>
    </row>
    <row r="3096" spans="1:34" x14ac:dyDescent="0.25">
      <c r="A3096">
        <v>1380203</v>
      </c>
      <c r="B3096" t="s">
        <v>54</v>
      </c>
      <c r="E3096">
        <v>53233</v>
      </c>
      <c r="F3096" t="s">
        <v>20</v>
      </c>
      <c r="G3096" t="s">
        <v>55</v>
      </c>
      <c r="H3096">
        <v>46</v>
      </c>
      <c r="I3096" t="s">
        <v>39</v>
      </c>
      <c r="J3096">
        <f>VLOOKUP(I3096,Key!$A$1:$C$73,2,FALSE)</f>
        <v>43.031480000000002</v>
      </c>
      <c r="K3096">
        <f>VLOOKUP(I3096,Key!$A$1:$C$73,3,FALSE)</f>
        <v>-87.908169999999998</v>
      </c>
      <c r="L3096" t="s">
        <v>28</v>
      </c>
      <c r="M3096">
        <f>VLOOKUP(L3096,Key!$A$1:$C$73,2,FALSE)</f>
        <v>43.038580000000003</v>
      </c>
      <c r="N3096">
        <f>VLOOKUP(L3096,Key!$A$1:$C$73,3,FALSE)</f>
        <v>-87.90934</v>
      </c>
      <c r="O3096">
        <v>11</v>
      </c>
      <c r="P3096">
        <v>3</v>
      </c>
      <c r="Q3096">
        <v>1.7</v>
      </c>
      <c r="R3096">
        <v>1.6</v>
      </c>
      <c r="S3096">
        <v>66</v>
      </c>
      <c r="T3096">
        <f t="shared" si="432"/>
        <v>-1</v>
      </c>
      <c r="U3096" s="1">
        <v>42845</v>
      </c>
      <c r="V3096" s="13">
        <f t="shared" si="433"/>
        <v>42826</v>
      </c>
      <c r="W3096" s="14">
        <f t="shared" si="434"/>
        <v>42845</v>
      </c>
      <c r="X3096" s="1" t="str">
        <f t="shared" si="435"/>
        <v>Thursday</v>
      </c>
      <c r="Y3096" s="2">
        <v>0.72298611111111111</v>
      </c>
      <c r="Z3096" s="2">
        <f t="shared" si="436"/>
        <v>0.70833333333333326</v>
      </c>
      <c r="AA3096">
        <f>1</f>
        <v>1</v>
      </c>
      <c r="AB3096" s="1">
        <v>42845</v>
      </c>
      <c r="AC3096" s="13">
        <f t="shared" si="437"/>
        <v>42826</v>
      </c>
      <c r="AD3096" s="14">
        <f t="shared" si="438"/>
        <v>42845</v>
      </c>
      <c r="AE3096" s="1" t="str">
        <f t="shared" si="439"/>
        <v>Thursday</v>
      </c>
      <c r="AF3096" s="2">
        <v>0.73116898148148157</v>
      </c>
      <c r="AG3096" s="2">
        <f t="shared" si="440"/>
        <v>0.75</v>
      </c>
      <c r="AH3096" t="s">
        <v>23</v>
      </c>
    </row>
    <row r="3097" spans="1:34" x14ac:dyDescent="0.25">
      <c r="A3097">
        <v>1591652</v>
      </c>
      <c r="B3097" t="s">
        <v>54</v>
      </c>
      <c r="E3097">
        <v>53151</v>
      </c>
      <c r="F3097" t="s">
        <v>20</v>
      </c>
      <c r="G3097" t="s">
        <v>55</v>
      </c>
      <c r="H3097">
        <v>5581</v>
      </c>
      <c r="I3097" t="s">
        <v>66</v>
      </c>
      <c r="J3097">
        <f>VLOOKUP(I3097,Key!$A$1:$C$73,2,FALSE)</f>
        <v>43.078530000000001</v>
      </c>
      <c r="K3097">
        <f>VLOOKUP(I3097,Key!$A$1:$C$73,3,FALSE)</f>
        <v>-87.882620000000003</v>
      </c>
      <c r="L3097" t="s">
        <v>66</v>
      </c>
      <c r="M3097">
        <f>VLOOKUP(L3097,Key!$A$1:$C$73,2,FALSE)</f>
        <v>43.078530000000001</v>
      </c>
      <c r="N3097">
        <f>VLOOKUP(L3097,Key!$A$1:$C$73,3,FALSE)</f>
        <v>-87.882620000000003</v>
      </c>
      <c r="O3097">
        <v>26</v>
      </c>
      <c r="P3097">
        <v>3</v>
      </c>
      <c r="Q3097">
        <v>3.9</v>
      </c>
      <c r="R3097">
        <v>3.7</v>
      </c>
      <c r="S3097">
        <v>156</v>
      </c>
      <c r="T3097">
        <f t="shared" si="432"/>
        <v>-1</v>
      </c>
      <c r="U3097" s="1">
        <v>42845</v>
      </c>
      <c r="V3097" s="13">
        <f t="shared" si="433"/>
        <v>42826</v>
      </c>
      <c r="W3097" s="14">
        <f t="shared" si="434"/>
        <v>42845</v>
      </c>
      <c r="X3097" s="1" t="str">
        <f t="shared" si="435"/>
        <v>Thursday</v>
      </c>
      <c r="Y3097" s="2">
        <v>0.79571759259259256</v>
      </c>
      <c r="Z3097" s="2">
        <f t="shared" si="436"/>
        <v>0.79166666666666663</v>
      </c>
      <c r="AA3097">
        <f>1</f>
        <v>1</v>
      </c>
      <c r="AB3097" s="1">
        <v>42845</v>
      </c>
      <c r="AC3097" s="13">
        <f t="shared" si="437"/>
        <v>42826</v>
      </c>
      <c r="AD3097" s="14">
        <f t="shared" si="438"/>
        <v>42845</v>
      </c>
      <c r="AE3097" s="1" t="str">
        <f t="shared" si="439"/>
        <v>Thursday</v>
      </c>
      <c r="AF3097" s="2">
        <v>0.81355324074074076</v>
      </c>
      <c r="AG3097" s="2">
        <f t="shared" si="440"/>
        <v>0.83333333333333326</v>
      </c>
      <c r="AH3097" t="s">
        <v>25</v>
      </c>
    </row>
    <row r="3098" spans="1:34" x14ac:dyDescent="0.25">
      <c r="A3098">
        <v>1591745</v>
      </c>
      <c r="B3098" t="s">
        <v>54</v>
      </c>
      <c r="E3098">
        <v>53212</v>
      </c>
      <c r="F3098" t="s">
        <v>20</v>
      </c>
      <c r="G3098" t="s">
        <v>55</v>
      </c>
      <c r="H3098">
        <v>76</v>
      </c>
      <c r="I3098" t="s">
        <v>82</v>
      </c>
      <c r="J3098">
        <f>VLOOKUP(I3098,Key!$A$1:$C$73,2,FALSE)</f>
        <v>43.040349999999997</v>
      </c>
      <c r="K3098">
        <f>VLOOKUP(I3098,Key!$A$1:$C$73,3,FALSE)</f>
        <v>-87.920760000000001</v>
      </c>
      <c r="L3098" t="s">
        <v>59</v>
      </c>
      <c r="M3098">
        <f>VLOOKUP(L3098,Key!$A$1:$C$73,2,FALSE)</f>
        <v>43.056539999999998</v>
      </c>
      <c r="N3098">
        <f>VLOOKUP(L3098,Key!$A$1:$C$73,3,FALSE)</f>
        <v>-87.914370000000005</v>
      </c>
      <c r="O3098">
        <v>20</v>
      </c>
      <c r="P3098">
        <v>3</v>
      </c>
      <c r="Q3098">
        <v>3</v>
      </c>
      <c r="R3098">
        <v>2.9</v>
      </c>
      <c r="S3098">
        <v>120</v>
      </c>
      <c r="T3098">
        <f t="shared" si="432"/>
        <v>-1</v>
      </c>
      <c r="U3098" s="1">
        <v>42845</v>
      </c>
      <c r="V3098" s="13">
        <f t="shared" si="433"/>
        <v>42826</v>
      </c>
      <c r="W3098" s="14">
        <f t="shared" si="434"/>
        <v>42845</v>
      </c>
      <c r="X3098" s="1" t="str">
        <f t="shared" si="435"/>
        <v>Thursday</v>
      </c>
      <c r="Y3098" s="2">
        <v>0.8609837962962964</v>
      </c>
      <c r="Z3098" s="2">
        <f t="shared" si="436"/>
        <v>0.875</v>
      </c>
      <c r="AA3098">
        <f>1</f>
        <v>1</v>
      </c>
      <c r="AB3098" s="1">
        <v>42845</v>
      </c>
      <c r="AC3098" s="13">
        <f t="shared" si="437"/>
        <v>42826</v>
      </c>
      <c r="AD3098" s="14">
        <f t="shared" si="438"/>
        <v>42845</v>
      </c>
      <c r="AE3098" s="1" t="str">
        <f t="shared" si="439"/>
        <v>Thursday</v>
      </c>
      <c r="AF3098" s="2">
        <v>0.87430555555555556</v>
      </c>
      <c r="AG3098" s="2">
        <f t="shared" si="440"/>
        <v>0.875</v>
      </c>
      <c r="AH3098" t="s">
        <v>23</v>
      </c>
    </row>
    <row r="3099" spans="1:34" x14ac:dyDescent="0.25">
      <c r="A3099">
        <v>1591850</v>
      </c>
      <c r="B3099" t="s">
        <v>54</v>
      </c>
      <c r="E3099">
        <v>60491</v>
      </c>
      <c r="F3099" t="s">
        <v>20</v>
      </c>
      <c r="G3099" t="s">
        <v>55</v>
      </c>
      <c r="H3099">
        <v>5450</v>
      </c>
      <c r="I3099" t="s">
        <v>28</v>
      </c>
      <c r="J3099">
        <f>VLOOKUP(I3099,Key!$A$1:$C$73,2,FALSE)</f>
        <v>43.038580000000003</v>
      </c>
      <c r="K3099">
        <f>VLOOKUP(I3099,Key!$A$1:$C$73,3,FALSE)</f>
        <v>-87.90934</v>
      </c>
      <c r="L3099" t="s">
        <v>28</v>
      </c>
      <c r="M3099">
        <f>VLOOKUP(L3099,Key!$A$1:$C$73,2,FALSE)</f>
        <v>43.038580000000003</v>
      </c>
      <c r="N3099">
        <f>VLOOKUP(L3099,Key!$A$1:$C$73,3,FALSE)</f>
        <v>-87.90934</v>
      </c>
      <c r="O3099">
        <v>19</v>
      </c>
      <c r="P3099">
        <v>3</v>
      </c>
      <c r="Q3099">
        <v>2.9</v>
      </c>
      <c r="R3099">
        <v>2.7</v>
      </c>
      <c r="S3099">
        <v>114</v>
      </c>
      <c r="T3099">
        <f t="shared" si="432"/>
        <v>-1</v>
      </c>
      <c r="U3099" s="1">
        <v>42846</v>
      </c>
      <c r="V3099" s="13">
        <f t="shared" si="433"/>
        <v>42826</v>
      </c>
      <c r="W3099" s="14">
        <f t="shared" si="434"/>
        <v>42846</v>
      </c>
      <c r="X3099" s="1" t="str">
        <f t="shared" si="435"/>
        <v>Friday</v>
      </c>
      <c r="Y3099" s="2">
        <v>4.8657407407407406E-2</v>
      </c>
      <c r="Z3099" s="2">
        <f t="shared" si="436"/>
        <v>4.1666666666666664E-2</v>
      </c>
      <c r="AA3099">
        <f>1</f>
        <v>1</v>
      </c>
      <c r="AB3099" s="1">
        <v>42846</v>
      </c>
      <c r="AC3099" s="13">
        <f t="shared" si="437"/>
        <v>42826</v>
      </c>
      <c r="AD3099" s="14">
        <f t="shared" si="438"/>
        <v>42846</v>
      </c>
      <c r="AE3099" s="1" t="str">
        <f t="shared" si="439"/>
        <v>Friday</v>
      </c>
      <c r="AF3099" s="2">
        <v>6.1898148148148147E-2</v>
      </c>
      <c r="AG3099" s="2">
        <f t="shared" si="440"/>
        <v>4.1666666666666664E-2</v>
      </c>
      <c r="AH3099" t="s">
        <v>25</v>
      </c>
    </row>
    <row r="3100" spans="1:34" x14ac:dyDescent="0.25">
      <c r="A3100">
        <v>1591967</v>
      </c>
      <c r="B3100" t="s">
        <v>54</v>
      </c>
      <c r="E3100">
        <v>53202</v>
      </c>
      <c r="F3100" t="s">
        <v>20</v>
      </c>
      <c r="G3100" t="s">
        <v>55</v>
      </c>
      <c r="H3100">
        <v>5445</v>
      </c>
      <c r="I3100" t="s">
        <v>62</v>
      </c>
      <c r="J3100">
        <f>VLOOKUP(I3100,Key!$A$1:$C$73,2,FALSE)</f>
        <v>43.052460000000004</v>
      </c>
      <c r="K3100">
        <f>VLOOKUP(I3100,Key!$A$1:$C$73,3,FALSE)</f>
        <v>-87.891000000000005</v>
      </c>
      <c r="L3100" t="s">
        <v>36</v>
      </c>
      <c r="M3100">
        <f>VLOOKUP(L3100,Key!$A$1:$C$73,2,FALSE)</f>
        <v>43.03519</v>
      </c>
      <c r="N3100">
        <f>VLOOKUP(L3100,Key!$A$1:$C$73,3,FALSE)</f>
        <v>-87.907390000000007</v>
      </c>
      <c r="O3100">
        <v>16</v>
      </c>
      <c r="P3100">
        <v>3</v>
      </c>
      <c r="Q3100">
        <v>2.4</v>
      </c>
      <c r="R3100">
        <v>2.2999999999999998</v>
      </c>
      <c r="S3100">
        <v>96</v>
      </c>
      <c r="T3100">
        <f t="shared" si="432"/>
        <v>-1</v>
      </c>
      <c r="U3100" s="1">
        <v>42846</v>
      </c>
      <c r="V3100" s="13">
        <f t="shared" si="433"/>
        <v>42826</v>
      </c>
      <c r="W3100" s="14">
        <f t="shared" si="434"/>
        <v>42846</v>
      </c>
      <c r="X3100" s="1" t="str">
        <f t="shared" si="435"/>
        <v>Friday</v>
      </c>
      <c r="Y3100" s="2">
        <v>0.41427083333333337</v>
      </c>
      <c r="Z3100" s="2">
        <f t="shared" si="436"/>
        <v>0.41666666666666663</v>
      </c>
      <c r="AA3100">
        <f>1</f>
        <v>1</v>
      </c>
      <c r="AB3100" s="1">
        <v>42846</v>
      </c>
      <c r="AC3100" s="13">
        <f t="shared" si="437"/>
        <v>42826</v>
      </c>
      <c r="AD3100" s="14">
        <f t="shared" si="438"/>
        <v>42846</v>
      </c>
      <c r="AE3100" s="1" t="str">
        <f t="shared" si="439"/>
        <v>Friday</v>
      </c>
      <c r="AF3100" s="2">
        <v>0.42523148148148149</v>
      </c>
      <c r="AG3100" s="2">
        <f t="shared" si="440"/>
        <v>0.41666666666666663</v>
      </c>
      <c r="AH3100" t="s">
        <v>23</v>
      </c>
    </row>
    <row r="3101" spans="1:34" x14ac:dyDescent="0.25">
      <c r="A3101">
        <v>1592047</v>
      </c>
      <c r="B3101" t="s">
        <v>54</v>
      </c>
      <c r="E3101">
        <v>53202</v>
      </c>
      <c r="F3101" t="s">
        <v>20</v>
      </c>
      <c r="G3101" t="s">
        <v>55</v>
      </c>
      <c r="H3101">
        <v>5545</v>
      </c>
      <c r="I3101" t="s">
        <v>80</v>
      </c>
      <c r="J3101">
        <f>VLOOKUP(I3101,Key!$A$1:$C$73,2,FALSE)</f>
        <v>43.060250000000003</v>
      </c>
      <c r="K3101">
        <f>VLOOKUP(I3101,Key!$A$1:$C$73,3,FALSE)</f>
        <v>-87.892169999999993</v>
      </c>
      <c r="L3101" t="s">
        <v>42</v>
      </c>
      <c r="M3101">
        <f>VLOOKUP(L3101,Key!$A$1:$C$73,2,FALSE)</f>
        <v>43.038719999999998</v>
      </c>
      <c r="N3101">
        <f>VLOOKUP(L3101,Key!$A$1:$C$73,3,FALSE)</f>
        <v>-87.905339999999995</v>
      </c>
      <c r="O3101">
        <v>16</v>
      </c>
      <c r="P3101">
        <v>3</v>
      </c>
      <c r="Q3101">
        <v>2.4</v>
      </c>
      <c r="R3101">
        <v>2.2999999999999998</v>
      </c>
      <c r="S3101">
        <v>96</v>
      </c>
      <c r="T3101">
        <f t="shared" si="432"/>
        <v>-1</v>
      </c>
      <c r="U3101" s="1">
        <v>42846</v>
      </c>
      <c r="V3101" s="13">
        <f t="shared" si="433"/>
        <v>42826</v>
      </c>
      <c r="W3101" s="14">
        <f t="shared" si="434"/>
        <v>42846</v>
      </c>
      <c r="X3101" s="1" t="str">
        <f t="shared" si="435"/>
        <v>Friday</v>
      </c>
      <c r="Y3101" s="2">
        <v>0.43995370370370374</v>
      </c>
      <c r="Z3101" s="2">
        <f t="shared" si="436"/>
        <v>0.45833333333333331</v>
      </c>
      <c r="AA3101">
        <f>1</f>
        <v>1</v>
      </c>
      <c r="AB3101" s="1">
        <v>42846</v>
      </c>
      <c r="AC3101" s="13">
        <f t="shared" si="437"/>
        <v>42826</v>
      </c>
      <c r="AD3101" s="14">
        <f t="shared" si="438"/>
        <v>42846</v>
      </c>
      <c r="AE3101" s="1" t="str">
        <f t="shared" si="439"/>
        <v>Friday</v>
      </c>
      <c r="AF3101" s="2">
        <v>0.45082175925925921</v>
      </c>
      <c r="AG3101" s="2">
        <f t="shared" si="440"/>
        <v>0.45833333333333331</v>
      </c>
      <c r="AH3101" t="s">
        <v>23</v>
      </c>
    </row>
    <row r="3102" spans="1:34" x14ac:dyDescent="0.25">
      <c r="A3102">
        <v>1592073</v>
      </c>
      <c r="B3102" t="s">
        <v>54</v>
      </c>
      <c r="E3102">
        <v>53202</v>
      </c>
      <c r="F3102" t="s">
        <v>20</v>
      </c>
      <c r="G3102" t="s">
        <v>55</v>
      </c>
      <c r="H3102">
        <v>32</v>
      </c>
      <c r="I3102" t="s">
        <v>22</v>
      </c>
      <c r="J3102">
        <f>VLOOKUP(I3102,Key!$A$1:$C$73,2,FALSE)</f>
        <v>43.058619999999998</v>
      </c>
      <c r="K3102">
        <f>VLOOKUP(I3102,Key!$A$1:$C$73,3,FALSE)</f>
        <v>-87.885319999999993</v>
      </c>
      <c r="L3102" t="s">
        <v>77</v>
      </c>
      <c r="M3102">
        <f>VLOOKUP(L3102,Key!$A$1:$C$73,2,FALSE)</f>
        <v>43.036900000000003</v>
      </c>
      <c r="N3102">
        <f>VLOOKUP(L3102,Key!$A$1:$C$73,3,FALSE)</f>
        <v>-87.89667</v>
      </c>
      <c r="O3102">
        <v>23</v>
      </c>
      <c r="P3102">
        <v>3</v>
      </c>
      <c r="Q3102">
        <v>3.5</v>
      </c>
      <c r="R3102">
        <v>3.3</v>
      </c>
      <c r="S3102">
        <v>138</v>
      </c>
      <c r="T3102">
        <f t="shared" si="432"/>
        <v>-1</v>
      </c>
      <c r="U3102" s="1">
        <v>42846</v>
      </c>
      <c r="V3102" s="13">
        <f t="shared" si="433"/>
        <v>42826</v>
      </c>
      <c r="W3102" s="14">
        <f t="shared" si="434"/>
        <v>42846</v>
      </c>
      <c r="X3102" s="1" t="str">
        <f t="shared" si="435"/>
        <v>Friday</v>
      </c>
      <c r="Y3102" s="2">
        <v>0.45033564814814814</v>
      </c>
      <c r="Z3102" s="2">
        <f t="shared" si="436"/>
        <v>0.45833333333333331</v>
      </c>
      <c r="AA3102">
        <f>1</f>
        <v>1</v>
      </c>
      <c r="AB3102" s="1">
        <v>42846</v>
      </c>
      <c r="AC3102" s="13">
        <f t="shared" si="437"/>
        <v>42826</v>
      </c>
      <c r="AD3102" s="14">
        <f t="shared" si="438"/>
        <v>42846</v>
      </c>
      <c r="AE3102" s="1" t="str">
        <f t="shared" si="439"/>
        <v>Friday</v>
      </c>
      <c r="AF3102" s="2">
        <v>0.46629629629629626</v>
      </c>
      <c r="AG3102" s="2">
        <f t="shared" si="440"/>
        <v>0.45833333333333331</v>
      </c>
      <c r="AH3102" t="s">
        <v>23</v>
      </c>
    </row>
    <row r="3103" spans="1:34" x14ac:dyDescent="0.25">
      <c r="A3103">
        <v>1591591</v>
      </c>
      <c r="B3103" t="s">
        <v>54</v>
      </c>
      <c r="E3103">
        <v>6511</v>
      </c>
      <c r="F3103" t="s">
        <v>20</v>
      </c>
      <c r="G3103" t="s">
        <v>55</v>
      </c>
      <c r="H3103">
        <v>11131</v>
      </c>
      <c r="I3103" t="s">
        <v>85</v>
      </c>
      <c r="J3103">
        <f>VLOOKUP(I3103,Key!$A$1:$C$73,2,FALSE)</f>
        <v>43.053040000000003</v>
      </c>
      <c r="K3103">
        <f>VLOOKUP(I3103,Key!$A$1:$C$73,3,FALSE)</f>
        <v>-87.897660000000002</v>
      </c>
      <c r="L3103" t="s">
        <v>82</v>
      </c>
      <c r="M3103">
        <f>VLOOKUP(L3103,Key!$A$1:$C$73,2,FALSE)</f>
        <v>43.040349999999997</v>
      </c>
      <c r="N3103">
        <f>VLOOKUP(L3103,Key!$A$1:$C$73,3,FALSE)</f>
        <v>-87.920760000000001</v>
      </c>
      <c r="O3103">
        <v>22</v>
      </c>
      <c r="P3103">
        <v>3</v>
      </c>
      <c r="Q3103">
        <v>3.3</v>
      </c>
      <c r="R3103">
        <v>3.1</v>
      </c>
      <c r="S3103">
        <v>132</v>
      </c>
      <c r="T3103">
        <f t="shared" si="432"/>
        <v>-1</v>
      </c>
      <c r="U3103" s="1">
        <v>42846</v>
      </c>
      <c r="V3103" s="13">
        <f t="shared" si="433"/>
        <v>42826</v>
      </c>
      <c r="W3103" s="14">
        <f t="shared" si="434"/>
        <v>42846</v>
      </c>
      <c r="X3103" s="1" t="str">
        <f t="shared" si="435"/>
        <v>Friday</v>
      </c>
      <c r="Y3103" s="2">
        <v>0.56863425925925926</v>
      </c>
      <c r="Z3103" s="2">
        <f t="shared" si="436"/>
        <v>0.58333333333333326</v>
      </c>
      <c r="AA3103">
        <f>1</f>
        <v>1</v>
      </c>
      <c r="AB3103" s="1">
        <v>42846</v>
      </c>
      <c r="AC3103" s="13">
        <f t="shared" si="437"/>
        <v>42826</v>
      </c>
      <c r="AD3103" s="14">
        <f t="shared" si="438"/>
        <v>42846</v>
      </c>
      <c r="AE3103" s="1" t="str">
        <f t="shared" si="439"/>
        <v>Friday</v>
      </c>
      <c r="AF3103" s="2">
        <v>0.58335648148148145</v>
      </c>
      <c r="AG3103" s="2">
        <f t="shared" si="440"/>
        <v>0.58333333333333326</v>
      </c>
      <c r="AH3103" t="s">
        <v>23</v>
      </c>
    </row>
    <row r="3104" spans="1:34" x14ac:dyDescent="0.25">
      <c r="A3104">
        <v>1592410</v>
      </c>
      <c r="B3104" t="s">
        <v>54</v>
      </c>
      <c r="F3104" t="s">
        <v>20</v>
      </c>
      <c r="G3104" t="s">
        <v>55</v>
      </c>
      <c r="H3104">
        <v>263</v>
      </c>
      <c r="I3104" t="s">
        <v>74</v>
      </c>
      <c r="J3104">
        <f>VLOOKUP(I3104,Key!$A$1:$C$73,2,FALSE)</f>
        <v>43.05536</v>
      </c>
      <c r="K3104">
        <f>VLOOKUP(I3104,Key!$A$1:$C$73,3,FALSE)</f>
        <v>-87.90504</v>
      </c>
      <c r="L3104" t="s">
        <v>36</v>
      </c>
      <c r="M3104">
        <f>VLOOKUP(L3104,Key!$A$1:$C$73,2,FALSE)</f>
        <v>43.03519</v>
      </c>
      <c r="N3104">
        <f>VLOOKUP(L3104,Key!$A$1:$C$73,3,FALSE)</f>
        <v>-87.907390000000007</v>
      </c>
      <c r="O3104">
        <v>73</v>
      </c>
      <c r="P3104">
        <v>9</v>
      </c>
      <c r="Q3104">
        <v>11</v>
      </c>
      <c r="R3104">
        <v>10.4</v>
      </c>
      <c r="S3104">
        <v>438</v>
      </c>
      <c r="T3104">
        <f t="shared" si="432"/>
        <v>-1</v>
      </c>
      <c r="U3104" s="1">
        <v>42846</v>
      </c>
      <c r="V3104" s="13">
        <f t="shared" si="433"/>
        <v>42826</v>
      </c>
      <c r="W3104" s="14">
        <f t="shared" si="434"/>
        <v>42846</v>
      </c>
      <c r="X3104" s="1" t="str">
        <f t="shared" si="435"/>
        <v>Friday</v>
      </c>
      <c r="Y3104" s="2">
        <v>0.57633101851851853</v>
      </c>
      <c r="Z3104" s="2">
        <f t="shared" si="436"/>
        <v>0.58333333333333326</v>
      </c>
      <c r="AA3104">
        <f>1</f>
        <v>1</v>
      </c>
      <c r="AB3104" s="1">
        <v>42846</v>
      </c>
      <c r="AC3104" s="13">
        <f t="shared" si="437"/>
        <v>42826</v>
      </c>
      <c r="AD3104" s="14">
        <f t="shared" si="438"/>
        <v>42846</v>
      </c>
      <c r="AE3104" s="1" t="str">
        <f t="shared" si="439"/>
        <v>Friday</v>
      </c>
      <c r="AF3104" s="2">
        <v>0.62660879629629629</v>
      </c>
      <c r="AG3104" s="2">
        <f t="shared" si="440"/>
        <v>0.625</v>
      </c>
      <c r="AH3104" t="s">
        <v>23</v>
      </c>
    </row>
    <row r="3105" spans="1:34" x14ac:dyDescent="0.25">
      <c r="A3105">
        <v>1592423</v>
      </c>
      <c r="B3105" t="s">
        <v>54</v>
      </c>
      <c r="E3105">
        <v>54141</v>
      </c>
      <c r="F3105" t="s">
        <v>20</v>
      </c>
      <c r="G3105" t="s">
        <v>55</v>
      </c>
      <c r="H3105">
        <v>38</v>
      </c>
      <c r="I3105" t="s">
        <v>84</v>
      </c>
      <c r="J3105">
        <f>VLOOKUP(I3105,Key!$A$1:$C$73,2,FALSE)</f>
        <v>43.040154000000001</v>
      </c>
      <c r="K3105">
        <f>VLOOKUP(I3105,Key!$A$1:$C$73,3,FALSE)</f>
        <v>-87.932113000000001</v>
      </c>
      <c r="L3105" t="s">
        <v>26</v>
      </c>
      <c r="M3105">
        <f>VLOOKUP(L3105,Key!$A$1:$C$73,2,FALSE)</f>
        <v>43.034619999999997</v>
      </c>
      <c r="N3105">
        <f>VLOOKUP(L3105,Key!$A$1:$C$73,3,FALSE)</f>
        <v>-87.917500000000004</v>
      </c>
      <c r="O3105">
        <v>13</v>
      </c>
      <c r="P3105">
        <v>3</v>
      </c>
      <c r="Q3105">
        <v>2</v>
      </c>
      <c r="R3105">
        <v>1.9</v>
      </c>
      <c r="S3105">
        <v>78</v>
      </c>
      <c r="T3105">
        <f t="shared" si="432"/>
        <v>-1</v>
      </c>
      <c r="U3105" s="1">
        <v>42846</v>
      </c>
      <c r="V3105" s="13">
        <f t="shared" si="433"/>
        <v>42826</v>
      </c>
      <c r="W3105" s="14">
        <f t="shared" si="434"/>
        <v>42846</v>
      </c>
      <c r="X3105" s="1" t="str">
        <f t="shared" si="435"/>
        <v>Friday</v>
      </c>
      <c r="Y3105" s="2">
        <v>0.58339120370370368</v>
      </c>
      <c r="Z3105" s="2">
        <f t="shared" si="436"/>
        <v>0.58333333333333326</v>
      </c>
      <c r="AA3105">
        <f>1</f>
        <v>1</v>
      </c>
      <c r="AB3105" s="1">
        <v>42846</v>
      </c>
      <c r="AC3105" s="13">
        <f t="shared" si="437"/>
        <v>42826</v>
      </c>
      <c r="AD3105" s="14">
        <f t="shared" si="438"/>
        <v>42846</v>
      </c>
      <c r="AE3105" s="1" t="str">
        <f t="shared" si="439"/>
        <v>Friday</v>
      </c>
      <c r="AF3105" s="2">
        <v>0.59282407407407411</v>
      </c>
      <c r="AG3105" s="2">
        <f t="shared" si="440"/>
        <v>0.58333333333333326</v>
      </c>
      <c r="AH3105" t="s">
        <v>23</v>
      </c>
    </row>
    <row r="3106" spans="1:34" x14ac:dyDescent="0.25">
      <c r="A3106">
        <v>1592545</v>
      </c>
      <c r="B3106" t="s">
        <v>54</v>
      </c>
      <c r="E3106">
        <v>53212</v>
      </c>
      <c r="F3106" t="s">
        <v>20</v>
      </c>
      <c r="G3106" t="s">
        <v>55</v>
      </c>
      <c r="H3106">
        <v>5500</v>
      </c>
      <c r="I3106" t="s">
        <v>65</v>
      </c>
      <c r="J3106">
        <f>VLOOKUP(I3106,Key!$A$1:$C$73,2,FALSE)</f>
        <v>43.077359999999999</v>
      </c>
      <c r="K3106">
        <f>VLOOKUP(I3106,Key!$A$1:$C$73,3,FALSE)</f>
        <v>-87.880769999999998</v>
      </c>
      <c r="L3106" t="s">
        <v>77</v>
      </c>
      <c r="M3106">
        <f>VLOOKUP(L3106,Key!$A$1:$C$73,2,FALSE)</f>
        <v>43.036900000000003</v>
      </c>
      <c r="N3106">
        <f>VLOOKUP(L3106,Key!$A$1:$C$73,3,FALSE)</f>
        <v>-87.89667</v>
      </c>
      <c r="O3106">
        <v>74</v>
      </c>
      <c r="P3106">
        <v>9</v>
      </c>
      <c r="Q3106">
        <v>11.1</v>
      </c>
      <c r="R3106">
        <v>10.5</v>
      </c>
      <c r="S3106">
        <v>444</v>
      </c>
      <c r="T3106">
        <f t="shared" si="432"/>
        <v>-1</v>
      </c>
      <c r="U3106" s="1">
        <v>42846</v>
      </c>
      <c r="V3106" s="13">
        <f t="shared" si="433"/>
        <v>42826</v>
      </c>
      <c r="W3106" s="14">
        <f t="shared" si="434"/>
        <v>42846</v>
      </c>
      <c r="X3106" s="1" t="str">
        <f t="shared" si="435"/>
        <v>Friday</v>
      </c>
      <c r="Y3106" s="2">
        <v>0.63043981481481481</v>
      </c>
      <c r="Z3106" s="2">
        <f t="shared" si="436"/>
        <v>0.625</v>
      </c>
      <c r="AA3106">
        <f>1</f>
        <v>1</v>
      </c>
      <c r="AB3106" s="1">
        <v>42846</v>
      </c>
      <c r="AC3106" s="13">
        <f t="shared" si="437"/>
        <v>42826</v>
      </c>
      <c r="AD3106" s="14">
        <f t="shared" si="438"/>
        <v>42846</v>
      </c>
      <c r="AE3106" s="1" t="str">
        <f t="shared" si="439"/>
        <v>Friday</v>
      </c>
      <c r="AF3106" s="2">
        <v>0.68170138888888887</v>
      </c>
      <c r="AG3106" s="2">
        <f t="shared" si="440"/>
        <v>0.66666666666666663</v>
      </c>
      <c r="AH3106" t="s">
        <v>23</v>
      </c>
    </row>
    <row r="3107" spans="1:34" x14ac:dyDescent="0.25">
      <c r="A3107">
        <v>1355829</v>
      </c>
      <c r="B3107" t="s">
        <v>54</v>
      </c>
      <c r="E3107">
        <v>53212</v>
      </c>
      <c r="F3107" t="s">
        <v>20</v>
      </c>
      <c r="G3107" t="s">
        <v>55</v>
      </c>
      <c r="H3107">
        <v>99</v>
      </c>
      <c r="I3107" t="s">
        <v>75</v>
      </c>
      <c r="J3107">
        <f>VLOOKUP(I3107,Key!$A$1:$C$73,2,FALSE)</f>
        <v>43.060296999999998</v>
      </c>
      <c r="K3107">
        <f>VLOOKUP(I3107,Key!$A$1:$C$73,3,FALSE)</f>
        <v>-87.913150000000002</v>
      </c>
      <c r="L3107" t="s">
        <v>74</v>
      </c>
      <c r="M3107">
        <f>VLOOKUP(L3107,Key!$A$1:$C$73,2,FALSE)</f>
        <v>43.05536</v>
      </c>
      <c r="N3107">
        <f>VLOOKUP(L3107,Key!$A$1:$C$73,3,FALSE)</f>
        <v>-87.90504</v>
      </c>
      <c r="O3107">
        <v>30</v>
      </c>
      <c r="P3107">
        <v>3</v>
      </c>
      <c r="Q3107">
        <v>4.5</v>
      </c>
      <c r="R3107">
        <v>4.3</v>
      </c>
      <c r="S3107">
        <v>180</v>
      </c>
      <c r="T3107">
        <f t="shared" si="432"/>
        <v>-1</v>
      </c>
      <c r="U3107" s="1">
        <v>42846</v>
      </c>
      <c r="V3107" s="13">
        <f t="shared" si="433"/>
        <v>42826</v>
      </c>
      <c r="W3107" s="14">
        <f t="shared" si="434"/>
        <v>42846</v>
      </c>
      <c r="X3107" s="1" t="str">
        <f t="shared" si="435"/>
        <v>Friday</v>
      </c>
      <c r="Y3107" s="2">
        <v>0.75778935185185192</v>
      </c>
      <c r="Z3107" s="2">
        <f t="shared" si="436"/>
        <v>0.75</v>
      </c>
      <c r="AA3107">
        <f>1</f>
        <v>1</v>
      </c>
      <c r="AB3107" s="1">
        <v>42846</v>
      </c>
      <c r="AC3107" s="13">
        <f t="shared" si="437"/>
        <v>42826</v>
      </c>
      <c r="AD3107" s="14">
        <f t="shared" si="438"/>
        <v>42846</v>
      </c>
      <c r="AE3107" s="1" t="str">
        <f t="shared" si="439"/>
        <v>Friday</v>
      </c>
      <c r="AF3107" s="2">
        <v>0.77894675925925927</v>
      </c>
      <c r="AG3107" s="2">
        <f t="shared" si="440"/>
        <v>0.79166666666666663</v>
      </c>
      <c r="AH3107" t="s">
        <v>23</v>
      </c>
    </row>
    <row r="3108" spans="1:34" x14ac:dyDescent="0.25">
      <c r="A3108">
        <v>1592771</v>
      </c>
      <c r="B3108" t="s">
        <v>54</v>
      </c>
      <c r="E3108">
        <v>53129</v>
      </c>
      <c r="F3108" t="s">
        <v>20</v>
      </c>
      <c r="G3108" t="s">
        <v>55</v>
      </c>
      <c r="H3108">
        <v>5503</v>
      </c>
      <c r="I3108" t="s">
        <v>33</v>
      </c>
      <c r="J3108">
        <f>VLOOKUP(I3108,Key!$A$1:$C$73,2,FALSE)</f>
        <v>43.045712999999999</v>
      </c>
      <c r="K3108">
        <f>VLOOKUP(I3108,Key!$A$1:$C$73,3,FALSE)</f>
        <v>-87.899756999999994</v>
      </c>
      <c r="L3108" t="s">
        <v>33</v>
      </c>
      <c r="M3108">
        <f>VLOOKUP(L3108,Key!$A$1:$C$73,2,FALSE)</f>
        <v>43.045712999999999</v>
      </c>
      <c r="N3108">
        <f>VLOOKUP(L3108,Key!$A$1:$C$73,3,FALSE)</f>
        <v>-87.899756999999994</v>
      </c>
      <c r="O3108">
        <v>18</v>
      </c>
      <c r="P3108">
        <v>3</v>
      </c>
      <c r="Q3108">
        <v>2.7</v>
      </c>
      <c r="R3108">
        <v>2.6</v>
      </c>
      <c r="S3108">
        <v>108</v>
      </c>
      <c r="T3108">
        <f t="shared" si="432"/>
        <v>-1</v>
      </c>
      <c r="U3108" s="1">
        <v>42846</v>
      </c>
      <c r="V3108" s="13">
        <f t="shared" si="433"/>
        <v>42826</v>
      </c>
      <c r="W3108" s="14">
        <f t="shared" si="434"/>
        <v>42846</v>
      </c>
      <c r="X3108" s="1" t="str">
        <f t="shared" si="435"/>
        <v>Friday</v>
      </c>
      <c r="Y3108" s="2">
        <v>0.76112268518518522</v>
      </c>
      <c r="Z3108" s="2">
        <f t="shared" si="436"/>
        <v>0.75</v>
      </c>
      <c r="AA3108">
        <f>1</f>
        <v>1</v>
      </c>
      <c r="AB3108" s="1">
        <v>42846</v>
      </c>
      <c r="AC3108" s="13">
        <f t="shared" si="437"/>
        <v>42826</v>
      </c>
      <c r="AD3108" s="14">
        <f t="shared" si="438"/>
        <v>42846</v>
      </c>
      <c r="AE3108" s="1" t="str">
        <f t="shared" si="439"/>
        <v>Friday</v>
      </c>
      <c r="AF3108" s="2">
        <v>0.77376157407407409</v>
      </c>
      <c r="AG3108" s="2">
        <f t="shared" si="440"/>
        <v>0.79166666666666663</v>
      </c>
      <c r="AH3108" t="s">
        <v>25</v>
      </c>
    </row>
    <row r="3109" spans="1:34" x14ac:dyDescent="0.25">
      <c r="A3109">
        <v>1592883</v>
      </c>
      <c r="B3109" t="s">
        <v>54</v>
      </c>
      <c r="E3109">
        <v>53072</v>
      </c>
      <c r="F3109" t="s">
        <v>20</v>
      </c>
      <c r="G3109" t="s">
        <v>55</v>
      </c>
      <c r="H3109">
        <v>19</v>
      </c>
      <c r="I3109" t="s">
        <v>66</v>
      </c>
      <c r="J3109">
        <f>VLOOKUP(I3109,Key!$A$1:$C$73,2,FALSE)</f>
        <v>43.078530000000001</v>
      </c>
      <c r="K3109">
        <f>VLOOKUP(I3109,Key!$A$1:$C$73,3,FALSE)</f>
        <v>-87.882620000000003</v>
      </c>
      <c r="L3109" t="s">
        <v>22</v>
      </c>
      <c r="M3109">
        <f>VLOOKUP(L3109,Key!$A$1:$C$73,2,FALSE)</f>
        <v>43.058619999999998</v>
      </c>
      <c r="N3109">
        <f>VLOOKUP(L3109,Key!$A$1:$C$73,3,FALSE)</f>
        <v>-87.885319999999993</v>
      </c>
      <c r="O3109">
        <v>11</v>
      </c>
      <c r="P3109">
        <v>3</v>
      </c>
      <c r="Q3109">
        <v>1.7</v>
      </c>
      <c r="R3109">
        <v>1.6</v>
      </c>
      <c r="S3109">
        <v>66</v>
      </c>
      <c r="T3109">
        <f t="shared" si="432"/>
        <v>-1</v>
      </c>
      <c r="U3109" s="1">
        <v>42846</v>
      </c>
      <c r="V3109" s="13">
        <f t="shared" si="433"/>
        <v>42826</v>
      </c>
      <c r="W3109" s="14">
        <f t="shared" si="434"/>
        <v>42846</v>
      </c>
      <c r="X3109" s="1" t="str">
        <f t="shared" si="435"/>
        <v>Friday</v>
      </c>
      <c r="Y3109" s="2">
        <v>0.82155092592592593</v>
      </c>
      <c r="Z3109" s="2">
        <f t="shared" si="436"/>
        <v>0.83333333333333326</v>
      </c>
      <c r="AA3109">
        <f>1</f>
        <v>1</v>
      </c>
      <c r="AB3109" s="1">
        <v>42846</v>
      </c>
      <c r="AC3109" s="13">
        <f t="shared" si="437"/>
        <v>42826</v>
      </c>
      <c r="AD3109" s="14">
        <f t="shared" si="438"/>
        <v>42846</v>
      </c>
      <c r="AE3109" s="1" t="str">
        <f t="shared" si="439"/>
        <v>Friday</v>
      </c>
      <c r="AF3109" s="2">
        <v>0.82957175925925919</v>
      </c>
      <c r="AG3109" s="2">
        <f t="shared" si="440"/>
        <v>0.83333333333333326</v>
      </c>
      <c r="AH3109" t="s">
        <v>23</v>
      </c>
    </row>
    <row r="3110" spans="1:34" x14ac:dyDescent="0.25">
      <c r="A3110">
        <v>1600637</v>
      </c>
      <c r="B3110" t="s">
        <v>54</v>
      </c>
      <c r="E3110">
        <v>53210</v>
      </c>
      <c r="F3110" t="s">
        <v>20</v>
      </c>
      <c r="G3110" t="s">
        <v>55</v>
      </c>
      <c r="H3110">
        <v>76</v>
      </c>
      <c r="I3110" t="s">
        <v>59</v>
      </c>
      <c r="J3110">
        <f>VLOOKUP(I3110,Key!$A$1:$C$73,2,FALSE)</f>
        <v>43.056539999999998</v>
      </c>
      <c r="K3110">
        <f>VLOOKUP(I3110,Key!$A$1:$C$73,3,FALSE)</f>
        <v>-87.914370000000005</v>
      </c>
      <c r="L3110" t="s">
        <v>59</v>
      </c>
      <c r="M3110">
        <f>VLOOKUP(L3110,Key!$A$1:$C$73,2,FALSE)</f>
        <v>43.056539999999998</v>
      </c>
      <c r="N3110">
        <f>VLOOKUP(L3110,Key!$A$1:$C$73,3,FALSE)</f>
        <v>-87.914370000000005</v>
      </c>
      <c r="O3110">
        <v>388</v>
      </c>
      <c r="P3110">
        <v>0</v>
      </c>
      <c r="Q3110">
        <v>18</v>
      </c>
      <c r="R3110">
        <v>17.100000000000001</v>
      </c>
      <c r="S3110">
        <v>720</v>
      </c>
      <c r="T3110">
        <f t="shared" si="432"/>
        <v>-1</v>
      </c>
      <c r="U3110" s="1">
        <v>42852</v>
      </c>
      <c r="V3110" s="13">
        <f t="shared" si="433"/>
        <v>42826</v>
      </c>
      <c r="W3110" s="14">
        <f t="shared" si="434"/>
        <v>42852</v>
      </c>
      <c r="X3110" s="1" t="str">
        <f t="shared" si="435"/>
        <v>Thursday</v>
      </c>
      <c r="Y3110" s="2">
        <v>0.44236111111111115</v>
      </c>
      <c r="Z3110" s="2">
        <f t="shared" si="436"/>
        <v>0.45833333333333331</v>
      </c>
      <c r="AA3110">
        <f>1</f>
        <v>1</v>
      </c>
      <c r="AB3110" s="1">
        <v>42852</v>
      </c>
      <c r="AC3110" s="13">
        <f t="shared" si="437"/>
        <v>42826</v>
      </c>
      <c r="AD3110" s="14">
        <f t="shared" si="438"/>
        <v>42852</v>
      </c>
      <c r="AE3110" s="1" t="str">
        <f t="shared" si="439"/>
        <v>Thursday</v>
      </c>
      <c r="AF3110" s="2">
        <v>0.7119212962962963</v>
      </c>
      <c r="AG3110" s="2">
        <f t="shared" si="440"/>
        <v>0.70833333333333326</v>
      </c>
      <c r="AH3110" t="s">
        <v>25</v>
      </c>
    </row>
    <row r="3111" spans="1:34" x14ac:dyDescent="0.25">
      <c r="A3111">
        <v>1564927</v>
      </c>
      <c r="B3111" t="s">
        <v>54</v>
      </c>
      <c r="E3111">
        <v>53216</v>
      </c>
      <c r="F3111" t="s">
        <v>20</v>
      </c>
      <c r="G3111" t="s">
        <v>55</v>
      </c>
      <c r="H3111">
        <v>11141</v>
      </c>
      <c r="I3111" t="s">
        <v>72</v>
      </c>
      <c r="J3111">
        <f>VLOOKUP(I3111,Key!$A$1:$C$73,2,FALSE)</f>
        <v>43.060839999999999</v>
      </c>
      <c r="K3111">
        <f>VLOOKUP(I3111,Key!$A$1:$C$73,3,FALSE)</f>
        <v>-88.001940000000005</v>
      </c>
      <c r="L3111" t="s">
        <v>72</v>
      </c>
      <c r="M3111">
        <f>VLOOKUP(L3111,Key!$A$1:$C$73,2,FALSE)</f>
        <v>43.060839999999999</v>
      </c>
      <c r="N3111">
        <f>VLOOKUP(L3111,Key!$A$1:$C$73,3,FALSE)</f>
        <v>-88.001940000000005</v>
      </c>
      <c r="O3111">
        <v>17</v>
      </c>
      <c r="P3111">
        <v>0</v>
      </c>
      <c r="Q3111">
        <v>2.6</v>
      </c>
      <c r="R3111">
        <v>2.4</v>
      </c>
      <c r="S3111">
        <v>102</v>
      </c>
      <c r="T3111">
        <f t="shared" si="432"/>
        <v>-1</v>
      </c>
      <c r="U3111" s="1">
        <v>42829</v>
      </c>
      <c r="V3111" s="13">
        <f t="shared" si="433"/>
        <v>42826</v>
      </c>
      <c r="W3111" s="14">
        <f t="shared" si="434"/>
        <v>42829</v>
      </c>
      <c r="X3111" s="1" t="str">
        <f t="shared" si="435"/>
        <v>Tuesday</v>
      </c>
      <c r="Y3111" s="2">
        <v>0.82855324074074066</v>
      </c>
      <c r="Z3111" s="2">
        <f t="shared" si="436"/>
        <v>0.83333333333333326</v>
      </c>
      <c r="AA3111">
        <f>1</f>
        <v>1</v>
      </c>
      <c r="AB3111" s="1">
        <v>42829</v>
      </c>
      <c r="AC3111" s="13">
        <f t="shared" si="437"/>
        <v>42826</v>
      </c>
      <c r="AD3111" s="14">
        <f t="shared" si="438"/>
        <v>42829</v>
      </c>
      <c r="AE3111" s="1" t="str">
        <f t="shared" si="439"/>
        <v>Tuesday</v>
      </c>
      <c r="AF3111" s="2">
        <v>0.84054398148148157</v>
      </c>
      <c r="AG3111" s="2">
        <f t="shared" si="440"/>
        <v>0.83333333333333326</v>
      </c>
      <c r="AH3111" t="s">
        <v>25</v>
      </c>
    </row>
    <row r="3112" spans="1:34" x14ac:dyDescent="0.25">
      <c r="A3112">
        <v>1568531</v>
      </c>
      <c r="B3112" t="s">
        <v>54</v>
      </c>
      <c r="E3112">
        <v>53201</v>
      </c>
      <c r="F3112" t="s">
        <v>20</v>
      </c>
      <c r="G3112" t="s">
        <v>55</v>
      </c>
      <c r="H3112">
        <v>5583</v>
      </c>
      <c r="I3112" t="s">
        <v>66</v>
      </c>
      <c r="J3112">
        <f>VLOOKUP(I3112,Key!$A$1:$C$73,2,FALSE)</f>
        <v>43.078530000000001</v>
      </c>
      <c r="K3112">
        <f>VLOOKUP(I3112,Key!$A$1:$C$73,3,FALSE)</f>
        <v>-87.882620000000003</v>
      </c>
      <c r="L3112" t="s">
        <v>67</v>
      </c>
      <c r="M3112">
        <f>VLOOKUP(L3112,Key!$A$1:$C$73,2,FALSE)</f>
        <v>43.05847</v>
      </c>
      <c r="N3112">
        <f>VLOOKUP(L3112,Key!$A$1:$C$73,3,FALSE)</f>
        <v>-87.898079999999993</v>
      </c>
      <c r="O3112">
        <v>119</v>
      </c>
      <c r="P3112">
        <v>0</v>
      </c>
      <c r="Q3112">
        <v>17.899999999999999</v>
      </c>
      <c r="R3112">
        <v>17</v>
      </c>
      <c r="S3112">
        <v>714</v>
      </c>
      <c r="T3112">
        <f t="shared" si="432"/>
        <v>-1</v>
      </c>
      <c r="U3112" s="1">
        <v>42834</v>
      </c>
      <c r="V3112" s="13">
        <f t="shared" si="433"/>
        <v>42826</v>
      </c>
      <c r="W3112" s="14">
        <f t="shared" si="434"/>
        <v>42834</v>
      </c>
      <c r="X3112" s="1" t="str">
        <f t="shared" si="435"/>
        <v>Sunday</v>
      </c>
      <c r="Y3112" s="2">
        <v>0.64557870370370374</v>
      </c>
      <c r="Z3112" s="2">
        <f t="shared" si="436"/>
        <v>0.625</v>
      </c>
      <c r="AA3112">
        <f>1</f>
        <v>1</v>
      </c>
      <c r="AB3112" s="1">
        <v>42834</v>
      </c>
      <c r="AC3112" s="13">
        <f t="shared" si="437"/>
        <v>42826</v>
      </c>
      <c r="AD3112" s="14">
        <f t="shared" si="438"/>
        <v>42834</v>
      </c>
      <c r="AE3112" s="1" t="str">
        <f t="shared" si="439"/>
        <v>Sunday</v>
      </c>
      <c r="AF3112" s="2">
        <v>0.72785879629629635</v>
      </c>
      <c r="AG3112" s="2">
        <f t="shared" si="440"/>
        <v>0.70833333333333326</v>
      </c>
      <c r="AH3112" t="s">
        <v>23</v>
      </c>
    </row>
    <row r="3113" spans="1:34" x14ac:dyDescent="0.25">
      <c r="A3113">
        <v>1566553</v>
      </c>
      <c r="B3113" t="s">
        <v>54</v>
      </c>
      <c r="E3113">
        <v>53186</v>
      </c>
      <c r="F3113" t="s">
        <v>20</v>
      </c>
      <c r="G3113" t="s">
        <v>55</v>
      </c>
      <c r="H3113">
        <v>5572</v>
      </c>
      <c r="I3113" t="s">
        <v>57</v>
      </c>
      <c r="J3113">
        <f>VLOOKUP(I3113,Key!$A$1:$C$73,2,FALSE)</f>
        <v>43.03913</v>
      </c>
      <c r="K3113">
        <f>VLOOKUP(I3113,Key!$A$1:$C$73,3,FALSE)</f>
        <v>-87.916150000000002</v>
      </c>
      <c r="L3113" t="s">
        <v>27</v>
      </c>
      <c r="M3113">
        <f>VLOOKUP(L3113,Key!$A$1:$C$73,2,FALSE)</f>
        <v>43.041646999999998</v>
      </c>
      <c r="N3113">
        <f>VLOOKUP(L3113,Key!$A$1:$C$73,3,FALSE)</f>
        <v>-87.927257999999995</v>
      </c>
      <c r="O3113">
        <v>10</v>
      </c>
      <c r="P3113">
        <v>0</v>
      </c>
      <c r="Q3113">
        <v>1.5</v>
      </c>
      <c r="R3113">
        <v>1.4</v>
      </c>
      <c r="S3113">
        <v>60</v>
      </c>
      <c r="T3113">
        <f t="shared" si="432"/>
        <v>-1</v>
      </c>
      <c r="U3113" s="1">
        <v>42832</v>
      </c>
      <c r="V3113" s="13">
        <f t="shared" si="433"/>
        <v>42826</v>
      </c>
      <c r="W3113" s="14">
        <f t="shared" si="434"/>
        <v>42832</v>
      </c>
      <c r="X3113" s="1" t="str">
        <f t="shared" si="435"/>
        <v>Friday</v>
      </c>
      <c r="Y3113" s="2">
        <v>0.11178240740740741</v>
      </c>
      <c r="Z3113" s="2">
        <f t="shared" si="436"/>
        <v>0.125</v>
      </c>
      <c r="AA3113">
        <f>1</f>
        <v>1</v>
      </c>
      <c r="AB3113" s="1">
        <v>42832</v>
      </c>
      <c r="AC3113" s="13">
        <f t="shared" si="437"/>
        <v>42826</v>
      </c>
      <c r="AD3113" s="14">
        <f t="shared" si="438"/>
        <v>42832</v>
      </c>
      <c r="AE3113" s="1" t="str">
        <f t="shared" si="439"/>
        <v>Friday</v>
      </c>
      <c r="AF3113" s="2">
        <v>0.11865740740740742</v>
      </c>
      <c r="AG3113" s="2">
        <f t="shared" si="440"/>
        <v>0.125</v>
      </c>
      <c r="AH3113" t="s">
        <v>23</v>
      </c>
    </row>
    <row r="3114" spans="1:34" x14ac:dyDescent="0.25">
      <c r="A3114">
        <v>1559516</v>
      </c>
      <c r="B3114" t="s">
        <v>54</v>
      </c>
      <c r="F3114" t="s">
        <v>20</v>
      </c>
      <c r="G3114" t="s">
        <v>55</v>
      </c>
      <c r="H3114">
        <v>11119</v>
      </c>
      <c r="I3114" t="s">
        <v>86</v>
      </c>
      <c r="J3114">
        <f>VLOOKUP(I3114,Key!$A$1:$C$73,2,FALSE)</f>
        <v>43.052549999999997</v>
      </c>
      <c r="K3114">
        <f>VLOOKUP(I3114,Key!$A$1:$C$73,3,FALSE)</f>
        <v>-87.909329999999997</v>
      </c>
      <c r="L3114" t="s">
        <v>64</v>
      </c>
      <c r="M3114">
        <f>VLOOKUP(L3114,Key!$A$1:$C$73,2,FALSE)</f>
        <v>43.069021999999997</v>
      </c>
      <c r="N3114">
        <f>VLOOKUP(L3114,Key!$A$1:$C$73,3,FALSE)</f>
        <v>-87.887940999999998</v>
      </c>
      <c r="O3114">
        <v>28</v>
      </c>
      <c r="P3114">
        <v>0</v>
      </c>
      <c r="Q3114">
        <v>4.2</v>
      </c>
      <c r="R3114">
        <v>4</v>
      </c>
      <c r="S3114">
        <v>168</v>
      </c>
      <c r="T3114">
        <f t="shared" si="432"/>
        <v>-1</v>
      </c>
      <c r="U3114" s="1">
        <v>42826</v>
      </c>
      <c r="V3114" s="13">
        <f t="shared" si="433"/>
        <v>42826</v>
      </c>
      <c r="W3114" s="14">
        <f t="shared" si="434"/>
        <v>42826</v>
      </c>
      <c r="X3114" s="1" t="str">
        <f t="shared" si="435"/>
        <v>Saturday</v>
      </c>
      <c r="Y3114" s="2">
        <v>0.31785879629629626</v>
      </c>
      <c r="Z3114" s="2">
        <f t="shared" si="436"/>
        <v>0.33333333333333331</v>
      </c>
      <c r="AA3114">
        <f>1</f>
        <v>1</v>
      </c>
      <c r="AB3114" s="1">
        <v>42826</v>
      </c>
      <c r="AC3114" s="13">
        <f t="shared" si="437"/>
        <v>42826</v>
      </c>
      <c r="AD3114" s="14">
        <f t="shared" si="438"/>
        <v>42826</v>
      </c>
      <c r="AE3114" s="1" t="str">
        <f t="shared" si="439"/>
        <v>Saturday</v>
      </c>
      <c r="AF3114" s="2">
        <v>0.33718749999999997</v>
      </c>
      <c r="AG3114" s="2">
        <f t="shared" si="440"/>
        <v>0.33333333333333331</v>
      </c>
      <c r="AH3114" t="s">
        <v>23</v>
      </c>
    </row>
    <row r="3115" spans="1:34" x14ac:dyDescent="0.25">
      <c r="A3115">
        <v>1559602</v>
      </c>
      <c r="B3115" t="s">
        <v>54</v>
      </c>
      <c r="E3115">
        <v>53118</v>
      </c>
      <c r="F3115" t="s">
        <v>20</v>
      </c>
      <c r="G3115" t="s">
        <v>55</v>
      </c>
      <c r="H3115">
        <v>5537</v>
      </c>
      <c r="I3115" t="s">
        <v>36</v>
      </c>
      <c r="J3115">
        <f>VLOOKUP(I3115,Key!$A$1:$C$73,2,FALSE)</f>
        <v>43.03519</v>
      </c>
      <c r="K3115">
        <f>VLOOKUP(I3115,Key!$A$1:$C$73,3,FALSE)</f>
        <v>-87.907390000000007</v>
      </c>
      <c r="L3115" t="s">
        <v>36</v>
      </c>
      <c r="M3115">
        <f>VLOOKUP(L3115,Key!$A$1:$C$73,2,FALSE)</f>
        <v>43.03519</v>
      </c>
      <c r="N3115">
        <f>VLOOKUP(L3115,Key!$A$1:$C$73,3,FALSE)</f>
        <v>-87.907390000000007</v>
      </c>
      <c r="O3115">
        <v>110</v>
      </c>
      <c r="P3115">
        <v>9</v>
      </c>
      <c r="Q3115">
        <v>16.5</v>
      </c>
      <c r="R3115">
        <v>15.7</v>
      </c>
      <c r="S3115">
        <v>660</v>
      </c>
      <c r="T3115">
        <f t="shared" si="432"/>
        <v>-1</v>
      </c>
      <c r="U3115" s="1">
        <v>42826</v>
      </c>
      <c r="V3115" s="13">
        <f t="shared" si="433"/>
        <v>42826</v>
      </c>
      <c r="W3115" s="14">
        <f t="shared" si="434"/>
        <v>42826</v>
      </c>
      <c r="X3115" s="1" t="str">
        <f t="shared" si="435"/>
        <v>Saturday</v>
      </c>
      <c r="Y3115" s="2">
        <v>0.40156249999999999</v>
      </c>
      <c r="Z3115" s="2">
        <f t="shared" si="436"/>
        <v>0.41666666666666663</v>
      </c>
      <c r="AA3115">
        <f>1</f>
        <v>1</v>
      </c>
      <c r="AB3115" s="1">
        <v>42826</v>
      </c>
      <c r="AC3115" s="13">
        <f t="shared" si="437"/>
        <v>42826</v>
      </c>
      <c r="AD3115" s="14">
        <f t="shared" si="438"/>
        <v>42826</v>
      </c>
      <c r="AE3115" s="1" t="str">
        <f t="shared" si="439"/>
        <v>Saturday</v>
      </c>
      <c r="AF3115" s="2">
        <v>0.47834490740740737</v>
      </c>
      <c r="AG3115" s="2">
        <f t="shared" si="440"/>
        <v>0.45833333333333331</v>
      </c>
      <c r="AH3115" t="s">
        <v>25</v>
      </c>
    </row>
    <row r="3116" spans="1:34" x14ac:dyDescent="0.25">
      <c r="A3116">
        <v>1393601</v>
      </c>
      <c r="B3116" t="s">
        <v>54</v>
      </c>
      <c r="F3116" t="s">
        <v>20</v>
      </c>
      <c r="G3116" t="s">
        <v>55</v>
      </c>
      <c r="H3116">
        <v>186</v>
      </c>
      <c r="I3116" t="s">
        <v>85</v>
      </c>
      <c r="J3116">
        <f>VLOOKUP(I3116,Key!$A$1:$C$73,2,FALSE)</f>
        <v>43.053040000000003</v>
      </c>
      <c r="K3116">
        <f>VLOOKUP(I3116,Key!$A$1:$C$73,3,FALSE)</f>
        <v>-87.897660000000002</v>
      </c>
      <c r="L3116" t="s">
        <v>36</v>
      </c>
      <c r="M3116">
        <f>VLOOKUP(L3116,Key!$A$1:$C$73,2,FALSE)</f>
        <v>43.03519</v>
      </c>
      <c r="N3116">
        <f>VLOOKUP(L3116,Key!$A$1:$C$73,3,FALSE)</f>
        <v>-87.907390000000007</v>
      </c>
      <c r="O3116">
        <v>14</v>
      </c>
      <c r="P3116">
        <v>0</v>
      </c>
      <c r="Q3116">
        <v>2.1</v>
      </c>
      <c r="R3116">
        <v>2</v>
      </c>
      <c r="S3116">
        <v>84</v>
      </c>
      <c r="T3116">
        <f t="shared" si="432"/>
        <v>-1</v>
      </c>
      <c r="U3116" s="1">
        <v>42826</v>
      </c>
      <c r="V3116" s="13">
        <f t="shared" si="433"/>
        <v>42826</v>
      </c>
      <c r="W3116" s="14">
        <f t="shared" si="434"/>
        <v>42826</v>
      </c>
      <c r="X3116" s="1" t="str">
        <f t="shared" si="435"/>
        <v>Saturday</v>
      </c>
      <c r="Y3116" s="2">
        <v>0.51671296296296299</v>
      </c>
      <c r="Z3116" s="2">
        <f t="shared" si="436"/>
        <v>0.5</v>
      </c>
      <c r="AA3116">
        <f>1</f>
        <v>1</v>
      </c>
      <c r="AB3116" s="1">
        <v>42826</v>
      </c>
      <c r="AC3116" s="13">
        <f t="shared" si="437"/>
        <v>42826</v>
      </c>
      <c r="AD3116" s="14">
        <f t="shared" si="438"/>
        <v>42826</v>
      </c>
      <c r="AE3116" s="1" t="str">
        <f t="shared" si="439"/>
        <v>Saturday</v>
      </c>
      <c r="AF3116" s="2">
        <v>0.52641203703703698</v>
      </c>
      <c r="AG3116" s="2">
        <f t="shared" si="440"/>
        <v>0.54166666666666663</v>
      </c>
      <c r="AH3116" t="s">
        <v>23</v>
      </c>
    </row>
    <row r="3117" spans="1:34" x14ac:dyDescent="0.25">
      <c r="A3117">
        <v>1264183</v>
      </c>
      <c r="B3117" t="s">
        <v>54</v>
      </c>
      <c r="E3117">
        <v>53211</v>
      </c>
      <c r="F3117" t="s">
        <v>20</v>
      </c>
      <c r="G3117" t="s">
        <v>55</v>
      </c>
      <c r="H3117">
        <v>100</v>
      </c>
      <c r="I3117" t="s">
        <v>36</v>
      </c>
      <c r="J3117">
        <f>VLOOKUP(I3117,Key!$A$1:$C$73,2,FALSE)</f>
        <v>43.03519</v>
      </c>
      <c r="K3117">
        <f>VLOOKUP(I3117,Key!$A$1:$C$73,3,FALSE)</f>
        <v>-87.907390000000007</v>
      </c>
      <c r="L3117" t="s">
        <v>63</v>
      </c>
      <c r="M3117">
        <f>VLOOKUP(L3117,Key!$A$1:$C$73,2,FALSE)</f>
        <v>43.066893999999998</v>
      </c>
      <c r="N3117">
        <f>VLOOKUP(L3117,Key!$A$1:$C$73,3,FALSE)</f>
        <v>-87.877936000000005</v>
      </c>
      <c r="O3117">
        <v>80</v>
      </c>
      <c r="P3117">
        <v>6</v>
      </c>
      <c r="Q3117">
        <v>12</v>
      </c>
      <c r="R3117">
        <v>11.4</v>
      </c>
      <c r="S3117">
        <v>480</v>
      </c>
      <c r="T3117">
        <f t="shared" si="432"/>
        <v>-1</v>
      </c>
      <c r="U3117" s="1">
        <v>42826</v>
      </c>
      <c r="V3117" s="13">
        <f t="shared" si="433"/>
        <v>42826</v>
      </c>
      <c r="W3117" s="14">
        <f t="shared" si="434"/>
        <v>42826</v>
      </c>
      <c r="X3117" s="1" t="str">
        <f t="shared" si="435"/>
        <v>Saturday</v>
      </c>
      <c r="Y3117" s="2">
        <v>0.55776620370370367</v>
      </c>
      <c r="Z3117" s="2">
        <f t="shared" si="436"/>
        <v>0.54166666666666663</v>
      </c>
      <c r="AA3117">
        <f>1</f>
        <v>1</v>
      </c>
      <c r="AB3117" s="1">
        <v>42826</v>
      </c>
      <c r="AC3117" s="13">
        <f t="shared" si="437"/>
        <v>42826</v>
      </c>
      <c r="AD3117" s="14">
        <f t="shared" si="438"/>
        <v>42826</v>
      </c>
      <c r="AE3117" s="1" t="str">
        <f t="shared" si="439"/>
        <v>Saturday</v>
      </c>
      <c r="AF3117" s="2">
        <v>0.61326388888888894</v>
      </c>
      <c r="AG3117" s="2">
        <f t="shared" si="440"/>
        <v>0.625</v>
      </c>
      <c r="AH3117" t="s">
        <v>23</v>
      </c>
    </row>
    <row r="3118" spans="1:34" x14ac:dyDescent="0.25">
      <c r="A3118">
        <v>1391937</v>
      </c>
      <c r="B3118" t="s">
        <v>54</v>
      </c>
      <c r="E3118">
        <v>53092</v>
      </c>
      <c r="F3118" t="s">
        <v>20</v>
      </c>
      <c r="G3118" t="s">
        <v>55</v>
      </c>
      <c r="H3118">
        <v>5428</v>
      </c>
      <c r="I3118" t="s">
        <v>84</v>
      </c>
      <c r="J3118">
        <f>VLOOKUP(I3118,Key!$A$1:$C$73,2,FALSE)</f>
        <v>43.040154000000001</v>
      </c>
      <c r="K3118">
        <f>VLOOKUP(I3118,Key!$A$1:$C$73,3,FALSE)</f>
        <v>-87.932113000000001</v>
      </c>
      <c r="L3118" t="s">
        <v>84</v>
      </c>
      <c r="M3118">
        <f>VLOOKUP(L3118,Key!$A$1:$C$73,2,FALSE)</f>
        <v>43.040154000000001</v>
      </c>
      <c r="N3118">
        <f>VLOOKUP(L3118,Key!$A$1:$C$73,3,FALSE)</f>
        <v>-87.932113000000001</v>
      </c>
      <c r="O3118">
        <v>48</v>
      </c>
      <c r="P3118">
        <v>3</v>
      </c>
      <c r="Q3118">
        <v>7.2</v>
      </c>
      <c r="R3118">
        <v>6.8</v>
      </c>
      <c r="S3118">
        <v>288</v>
      </c>
      <c r="T3118">
        <f t="shared" si="432"/>
        <v>-1</v>
      </c>
      <c r="U3118" s="1">
        <v>42826</v>
      </c>
      <c r="V3118" s="13">
        <f t="shared" si="433"/>
        <v>42826</v>
      </c>
      <c r="W3118" s="14">
        <f t="shared" si="434"/>
        <v>42826</v>
      </c>
      <c r="X3118" s="1" t="str">
        <f t="shared" si="435"/>
        <v>Saturday</v>
      </c>
      <c r="Y3118" s="2">
        <v>0.57186342592592598</v>
      </c>
      <c r="Z3118" s="2">
        <f t="shared" si="436"/>
        <v>0.58333333333333326</v>
      </c>
      <c r="AA3118">
        <f>1</f>
        <v>1</v>
      </c>
      <c r="AB3118" s="1">
        <v>42826</v>
      </c>
      <c r="AC3118" s="13">
        <f t="shared" si="437"/>
        <v>42826</v>
      </c>
      <c r="AD3118" s="14">
        <f t="shared" si="438"/>
        <v>42826</v>
      </c>
      <c r="AE3118" s="1" t="str">
        <f t="shared" si="439"/>
        <v>Saturday</v>
      </c>
      <c r="AF3118" s="2">
        <v>0.60497685185185179</v>
      </c>
      <c r="AG3118" s="2">
        <f t="shared" si="440"/>
        <v>0.625</v>
      </c>
      <c r="AH3118" t="s">
        <v>25</v>
      </c>
    </row>
    <row r="3119" spans="1:34" x14ac:dyDescent="0.25">
      <c r="A3119">
        <v>1560228</v>
      </c>
      <c r="B3119" t="s">
        <v>54</v>
      </c>
      <c r="E3119">
        <v>53402</v>
      </c>
      <c r="F3119" t="s">
        <v>20</v>
      </c>
      <c r="G3119" t="s">
        <v>55</v>
      </c>
      <c r="H3119">
        <v>35</v>
      </c>
      <c r="I3119" t="s">
        <v>21</v>
      </c>
      <c r="J3119">
        <f>VLOOKUP(I3119,Key!$A$1:$C$73,2,FALSE)</f>
        <v>43.074890000000003</v>
      </c>
      <c r="K3119">
        <f>VLOOKUP(I3119,Key!$A$1:$C$73,3,FALSE)</f>
        <v>-87.882810000000006</v>
      </c>
      <c r="L3119" t="s">
        <v>66</v>
      </c>
      <c r="M3119">
        <f>VLOOKUP(L3119,Key!$A$1:$C$73,2,FALSE)</f>
        <v>43.078530000000001</v>
      </c>
      <c r="N3119">
        <f>VLOOKUP(L3119,Key!$A$1:$C$73,3,FALSE)</f>
        <v>-87.882620000000003</v>
      </c>
      <c r="O3119">
        <v>73</v>
      </c>
      <c r="P3119">
        <v>6</v>
      </c>
      <c r="Q3119">
        <v>11</v>
      </c>
      <c r="R3119">
        <v>10.4</v>
      </c>
      <c r="S3119">
        <v>438</v>
      </c>
      <c r="T3119">
        <f t="shared" si="432"/>
        <v>-1</v>
      </c>
      <c r="U3119" s="1">
        <v>42826</v>
      </c>
      <c r="V3119" s="13">
        <f t="shared" si="433"/>
        <v>42826</v>
      </c>
      <c r="W3119" s="14">
        <f t="shared" si="434"/>
        <v>42826</v>
      </c>
      <c r="X3119" s="1" t="str">
        <f t="shared" si="435"/>
        <v>Saturday</v>
      </c>
      <c r="Y3119" s="2">
        <v>0.57399305555555558</v>
      </c>
      <c r="Z3119" s="2">
        <f t="shared" si="436"/>
        <v>0.58333333333333326</v>
      </c>
      <c r="AA3119">
        <f>1</f>
        <v>1</v>
      </c>
      <c r="AB3119" s="1">
        <v>42826</v>
      </c>
      <c r="AC3119" s="13">
        <f t="shared" si="437"/>
        <v>42826</v>
      </c>
      <c r="AD3119" s="14">
        <f t="shared" si="438"/>
        <v>42826</v>
      </c>
      <c r="AE3119" s="1" t="str">
        <f t="shared" si="439"/>
        <v>Saturday</v>
      </c>
      <c r="AF3119" s="2">
        <v>0.6246180555555555</v>
      </c>
      <c r="AG3119" s="2">
        <f t="shared" si="440"/>
        <v>0.625</v>
      </c>
      <c r="AH3119" t="s">
        <v>23</v>
      </c>
    </row>
    <row r="3120" spans="1:34" x14ac:dyDescent="0.25">
      <c r="A3120">
        <v>1560280</v>
      </c>
      <c r="B3120" t="s">
        <v>54</v>
      </c>
      <c r="F3120" t="s">
        <v>20</v>
      </c>
      <c r="G3120" t="s">
        <v>55</v>
      </c>
      <c r="H3120">
        <v>11116</v>
      </c>
      <c r="I3120" t="s">
        <v>81</v>
      </c>
      <c r="J3120">
        <f>VLOOKUP(I3120,Key!$A$1:$C$73,2,FALSE)</f>
        <v>43.058010000000003</v>
      </c>
      <c r="K3120">
        <f>VLOOKUP(I3120,Key!$A$1:$C$73,3,FALSE)</f>
        <v>-87.877300000000005</v>
      </c>
      <c r="L3120" t="s">
        <v>62</v>
      </c>
      <c r="M3120">
        <f>VLOOKUP(L3120,Key!$A$1:$C$73,2,FALSE)</f>
        <v>43.052460000000004</v>
      </c>
      <c r="N3120">
        <f>VLOOKUP(L3120,Key!$A$1:$C$73,3,FALSE)</f>
        <v>-87.891000000000005</v>
      </c>
      <c r="O3120">
        <v>47</v>
      </c>
      <c r="P3120">
        <v>3</v>
      </c>
      <c r="Q3120">
        <v>7.1</v>
      </c>
      <c r="R3120">
        <v>6.7</v>
      </c>
      <c r="S3120">
        <v>282</v>
      </c>
      <c r="T3120">
        <f t="shared" si="432"/>
        <v>-1</v>
      </c>
      <c r="U3120" s="1">
        <v>42826</v>
      </c>
      <c r="V3120" s="13">
        <f t="shared" si="433"/>
        <v>42826</v>
      </c>
      <c r="W3120" s="14">
        <f t="shared" si="434"/>
        <v>42826</v>
      </c>
      <c r="X3120" s="1" t="str">
        <f t="shared" si="435"/>
        <v>Saturday</v>
      </c>
      <c r="Y3120" s="2">
        <v>0.58443287037037039</v>
      </c>
      <c r="Z3120" s="2">
        <f t="shared" si="436"/>
        <v>0.58333333333333326</v>
      </c>
      <c r="AA3120">
        <f>1</f>
        <v>1</v>
      </c>
      <c r="AB3120" s="1">
        <v>42826</v>
      </c>
      <c r="AC3120" s="13">
        <f t="shared" si="437"/>
        <v>42826</v>
      </c>
      <c r="AD3120" s="14">
        <f t="shared" si="438"/>
        <v>42826</v>
      </c>
      <c r="AE3120" s="1" t="str">
        <f t="shared" si="439"/>
        <v>Saturday</v>
      </c>
      <c r="AF3120" s="2">
        <v>0.61689814814814814</v>
      </c>
      <c r="AG3120" s="2">
        <f t="shared" si="440"/>
        <v>0.625</v>
      </c>
      <c r="AH3120" t="s">
        <v>23</v>
      </c>
    </row>
    <row r="3121" spans="1:34" x14ac:dyDescent="0.25">
      <c r="A3121">
        <v>1560292</v>
      </c>
      <c r="B3121" t="s">
        <v>54</v>
      </c>
      <c r="E3121">
        <v>60112</v>
      </c>
      <c r="F3121" t="s">
        <v>20</v>
      </c>
      <c r="G3121" t="s">
        <v>55</v>
      </c>
      <c r="H3121">
        <v>11137</v>
      </c>
      <c r="I3121" t="s">
        <v>68</v>
      </c>
      <c r="J3121">
        <f>VLOOKUP(I3121,Key!$A$1:$C$73,2,FALSE)</f>
        <v>43.026470000000003</v>
      </c>
      <c r="K3121">
        <f>VLOOKUP(I3121,Key!$A$1:$C$73,3,FALSE)</f>
        <v>-87.918040000000005</v>
      </c>
      <c r="L3121" t="s">
        <v>69</v>
      </c>
      <c r="M3121">
        <f>VLOOKUP(L3121,Key!$A$1:$C$73,2,FALSE)</f>
        <v>43.024340000000002</v>
      </c>
      <c r="N3121">
        <f>VLOOKUP(L3121,Key!$A$1:$C$73,3,FALSE)</f>
        <v>-87.916753</v>
      </c>
      <c r="O3121">
        <v>13</v>
      </c>
      <c r="P3121">
        <v>0</v>
      </c>
      <c r="Q3121">
        <v>2</v>
      </c>
      <c r="R3121">
        <v>1.9</v>
      </c>
      <c r="S3121">
        <v>78</v>
      </c>
      <c r="T3121">
        <f t="shared" si="432"/>
        <v>-1</v>
      </c>
      <c r="U3121" s="1">
        <v>42826</v>
      </c>
      <c r="V3121" s="13">
        <f t="shared" si="433"/>
        <v>42826</v>
      </c>
      <c r="W3121" s="14">
        <f t="shared" si="434"/>
        <v>42826</v>
      </c>
      <c r="X3121" s="1" t="str">
        <f t="shared" si="435"/>
        <v>Saturday</v>
      </c>
      <c r="Y3121" s="2">
        <v>0.58853009259259259</v>
      </c>
      <c r="Z3121" s="2">
        <f t="shared" si="436"/>
        <v>0.58333333333333326</v>
      </c>
      <c r="AA3121">
        <f>1</f>
        <v>1</v>
      </c>
      <c r="AB3121" s="1">
        <v>42826</v>
      </c>
      <c r="AC3121" s="13">
        <f t="shared" si="437"/>
        <v>42826</v>
      </c>
      <c r="AD3121" s="14">
        <f t="shared" si="438"/>
        <v>42826</v>
      </c>
      <c r="AE3121" s="1" t="str">
        <f t="shared" si="439"/>
        <v>Saturday</v>
      </c>
      <c r="AF3121" s="2">
        <v>0.59751157407407407</v>
      </c>
      <c r="AG3121" s="2">
        <f t="shared" si="440"/>
        <v>0.58333333333333326</v>
      </c>
      <c r="AH3121" t="s">
        <v>23</v>
      </c>
    </row>
    <row r="3122" spans="1:34" x14ac:dyDescent="0.25">
      <c r="A3122">
        <v>1560316</v>
      </c>
      <c r="B3122" t="s">
        <v>54</v>
      </c>
      <c r="E3122">
        <v>55347</v>
      </c>
      <c r="F3122" t="s">
        <v>20</v>
      </c>
      <c r="G3122" t="s">
        <v>55</v>
      </c>
      <c r="H3122">
        <v>5475</v>
      </c>
      <c r="I3122" t="s">
        <v>27</v>
      </c>
      <c r="J3122">
        <f>VLOOKUP(I3122,Key!$A$1:$C$73,2,FALSE)</f>
        <v>43.041646999999998</v>
      </c>
      <c r="K3122">
        <f>VLOOKUP(I3122,Key!$A$1:$C$73,3,FALSE)</f>
        <v>-87.927257999999995</v>
      </c>
      <c r="L3122" t="s">
        <v>27</v>
      </c>
      <c r="M3122">
        <f>VLOOKUP(L3122,Key!$A$1:$C$73,2,FALSE)</f>
        <v>43.041646999999998</v>
      </c>
      <c r="N3122">
        <f>VLOOKUP(L3122,Key!$A$1:$C$73,3,FALSE)</f>
        <v>-87.927257999999995</v>
      </c>
      <c r="O3122">
        <v>3</v>
      </c>
      <c r="P3122">
        <v>0</v>
      </c>
      <c r="Q3122">
        <v>0</v>
      </c>
      <c r="R3122">
        <v>0</v>
      </c>
      <c r="S3122">
        <v>0</v>
      </c>
      <c r="T3122">
        <f t="shared" si="432"/>
        <v>-1</v>
      </c>
      <c r="U3122" s="1">
        <v>42826</v>
      </c>
      <c r="V3122" s="13">
        <f t="shared" si="433"/>
        <v>42826</v>
      </c>
      <c r="W3122" s="14">
        <f t="shared" si="434"/>
        <v>42826</v>
      </c>
      <c r="X3122" s="1" t="str">
        <f t="shared" si="435"/>
        <v>Saturday</v>
      </c>
      <c r="Y3122" s="2">
        <v>0.59430555555555553</v>
      </c>
      <c r="Z3122" s="2">
        <f t="shared" si="436"/>
        <v>0.58333333333333326</v>
      </c>
      <c r="AA3122">
        <f>1</f>
        <v>1</v>
      </c>
      <c r="AB3122" s="1">
        <v>42826</v>
      </c>
      <c r="AC3122" s="13">
        <f t="shared" si="437"/>
        <v>42826</v>
      </c>
      <c r="AD3122" s="14">
        <f t="shared" si="438"/>
        <v>42826</v>
      </c>
      <c r="AE3122" s="1" t="str">
        <f t="shared" si="439"/>
        <v>Saturday</v>
      </c>
      <c r="AF3122" s="2">
        <v>0.59613425925925922</v>
      </c>
      <c r="AG3122" s="2">
        <f t="shared" si="440"/>
        <v>0.58333333333333326</v>
      </c>
      <c r="AH3122" t="s">
        <v>25</v>
      </c>
    </row>
    <row r="3123" spans="1:34" x14ac:dyDescent="0.25">
      <c r="A3123">
        <v>1560320</v>
      </c>
      <c r="B3123" t="s">
        <v>54</v>
      </c>
      <c r="E3123">
        <v>53151</v>
      </c>
      <c r="F3123" t="s">
        <v>20</v>
      </c>
      <c r="G3123" t="s">
        <v>55</v>
      </c>
      <c r="H3123">
        <v>13</v>
      </c>
      <c r="I3123" t="s">
        <v>81</v>
      </c>
      <c r="J3123">
        <f>VLOOKUP(I3123,Key!$A$1:$C$73,2,FALSE)</f>
        <v>43.058010000000003</v>
      </c>
      <c r="K3123">
        <f>VLOOKUP(I3123,Key!$A$1:$C$73,3,FALSE)</f>
        <v>-87.877300000000005</v>
      </c>
      <c r="L3123" t="s">
        <v>81</v>
      </c>
      <c r="M3123">
        <f>VLOOKUP(L3123,Key!$A$1:$C$73,2,FALSE)</f>
        <v>43.058010000000003</v>
      </c>
      <c r="N3123">
        <f>VLOOKUP(L3123,Key!$A$1:$C$73,3,FALSE)</f>
        <v>-87.877300000000005</v>
      </c>
      <c r="O3123">
        <v>54</v>
      </c>
      <c r="P3123">
        <v>3</v>
      </c>
      <c r="Q3123">
        <v>8.1</v>
      </c>
      <c r="R3123">
        <v>7.7</v>
      </c>
      <c r="S3123">
        <v>324</v>
      </c>
      <c r="T3123">
        <f t="shared" si="432"/>
        <v>-1</v>
      </c>
      <c r="U3123" s="1">
        <v>42826</v>
      </c>
      <c r="V3123" s="13">
        <f t="shared" si="433"/>
        <v>42826</v>
      </c>
      <c r="W3123" s="14">
        <f t="shared" si="434"/>
        <v>42826</v>
      </c>
      <c r="X3123" s="1" t="str">
        <f t="shared" si="435"/>
        <v>Saturday</v>
      </c>
      <c r="Y3123" s="2">
        <v>0.59505787037037039</v>
      </c>
      <c r="Z3123" s="2">
        <f t="shared" si="436"/>
        <v>0.58333333333333326</v>
      </c>
      <c r="AA3123">
        <f>1</f>
        <v>1</v>
      </c>
      <c r="AB3123" s="1">
        <v>42826</v>
      </c>
      <c r="AC3123" s="13">
        <f t="shared" si="437"/>
        <v>42826</v>
      </c>
      <c r="AD3123" s="14">
        <f t="shared" si="438"/>
        <v>42826</v>
      </c>
      <c r="AE3123" s="1" t="str">
        <f t="shared" si="439"/>
        <v>Saturday</v>
      </c>
      <c r="AF3123" s="2">
        <v>0.632349537037037</v>
      </c>
      <c r="AG3123" s="2">
        <f t="shared" si="440"/>
        <v>0.625</v>
      </c>
      <c r="AH3123" t="s">
        <v>25</v>
      </c>
    </row>
    <row r="3124" spans="1:34" x14ac:dyDescent="0.25">
      <c r="A3124">
        <v>1560408</v>
      </c>
      <c r="B3124" t="s">
        <v>54</v>
      </c>
      <c r="E3124">
        <v>53717</v>
      </c>
      <c r="F3124" t="s">
        <v>20</v>
      </c>
      <c r="G3124" t="s">
        <v>55</v>
      </c>
      <c r="H3124">
        <v>11159</v>
      </c>
      <c r="I3124" t="s">
        <v>81</v>
      </c>
      <c r="J3124">
        <f>VLOOKUP(I3124,Key!$A$1:$C$73,2,FALSE)</f>
        <v>43.058010000000003</v>
      </c>
      <c r="K3124">
        <f>VLOOKUP(I3124,Key!$A$1:$C$73,3,FALSE)</f>
        <v>-87.877300000000005</v>
      </c>
      <c r="L3124" t="s">
        <v>81</v>
      </c>
      <c r="M3124">
        <f>VLOOKUP(L3124,Key!$A$1:$C$73,2,FALSE)</f>
        <v>43.058010000000003</v>
      </c>
      <c r="N3124">
        <f>VLOOKUP(L3124,Key!$A$1:$C$73,3,FALSE)</f>
        <v>-87.877300000000005</v>
      </c>
      <c r="O3124">
        <v>55</v>
      </c>
      <c r="P3124">
        <v>3</v>
      </c>
      <c r="Q3124">
        <v>8.3000000000000007</v>
      </c>
      <c r="R3124">
        <v>7.8</v>
      </c>
      <c r="S3124">
        <v>330</v>
      </c>
      <c r="T3124">
        <f t="shared" si="432"/>
        <v>-1</v>
      </c>
      <c r="U3124" s="1">
        <v>42826</v>
      </c>
      <c r="V3124" s="13">
        <f t="shared" si="433"/>
        <v>42826</v>
      </c>
      <c r="W3124" s="14">
        <f t="shared" si="434"/>
        <v>42826</v>
      </c>
      <c r="X3124" s="1" t="str">
        <f t="shared" si="435"/>
        <v>Saturday</v>
      </c>
      <c r="Y3124" s="2">
        <v>0.61290509259259263</v>
      </c>
      <c r="Z3124" s="2">
        <f t="shared" si="436"/>
        <v>0.625</v>
      </c>
      <c r="AA3124">
        <f>1</f>
        <v>1</v>
      </c>
      <c r="AB3124" s="1">
        <v>42826</v>
      </c>
      <c r="AC3124" s="13">
        <f t="shared" si="437"/>
        <v>42826</v>
      </c>
      <c r="AD3124" s="14">
        <f t="shared" si="438"/>
        <v>42826</v>
      </c>
      <c r="AE3124" s="1" t="str">
        <f t="shared" si="439"/>
        <v>Saturday</v>
      </c>
      <c r="AF3124" s="2">
        <v>0.65107638888888886</v>
      </c>
      <c r="AG3124" s="2">
        <f t="shared" si="440"/>
        <v>0.66666666666666663</v>
      </c>
      <c r="AH3124" t="s">
        <v>25</v>
      </c>
    </row>
    <row r="3125" spans="1:34" x14ac:dyDescent="0.25">
      <c r="A3125">
        <v>1560442</v>
      </c>
      <c r="B3125" t="s">
        <v>54</v>
      </c>
      <c r="E3125">
        <v>48176</v>
      </c>
      <c r="F3125" t="s">
        <v>20</v>
      </c>
      <c r="G3125" t="s">
        <v>55</v>
      </c>
      <c r="H3125">
        <v>11112</v>
      </c>
      <c r="I3125" t="s">
        <v>77</v>
      </c>
      <c r="J3125">
        <f>VLOOKUP(I3125,Key!$A$1:$C$73,2,FALSE)</f>
        <v>43.036900000000003</v>
      </c>
      <c r="K3125">
        <f>VLOOKUP(I3125,Key!$A$1:$C$73,3,FALSE)</f>
        <v>-87.89667</v>
      </c>
      <c r="L3125" t="s">
        <v>48</v>
      </c>
      <c r="M3125">
        <f>VLOOKUP(L3125,Key!$A$1:$C$73,2,FALSE)</f>
        <v>43.031320000000001</v>
      </c>
      <c r="N3125">
        <f>VLOOKUP(L3125,Key!$A$1:$C$73,3,FALSE)</f>
        <v>-87.904259999999994</v>
      </c>
      <c r="O3125">
        <v>32</v>
      </c>
      <c r="P3125">
        <v>0</v>
      </c>
      <c r="Q3125">
        <v>4.8</v>
      </c>
      <c r="R3125">
        <v>4.5999999999999996</v>
      </c>
      <c r="S3125">
        <v>192</v>
      </c>
      <c r="T3125">
        <f t="shared" si="432"/>
        <v>-1</v>
      </c>
      <c r="U3125" s="1">
        <v>42826</v>
      </c>
      <c r="V3125" s="13">
        <f t="shared" si="433"/>
        <v>42826</v>
      </c>
      <c r="W3125" s="14">
        <f t="shared" si="434"/>
        <v>42826</v>
      </c>
      <c r="X3125" s="1" t="str">
        <f t="shared" si="435"/>
        <v>Saturday</v>
      </c>
      <c r="Y3125" s="2">
        <v>0.6193981481481482</v>
      </c>
      <c r="Z3125" s="2">
        <f t="shared" si="436"/>
        <v>0.625</v>
      </c>
      <c r="AA3125">
        <f>1</f>
        <v>1</v>
      </c>
      <c r="AB3125" s="1">
        <v>42826</v>
      </c>
      <c r="AC3125" s="13">
        <f t="shared" si="437"/>
        <v>42826</v>
      </c>
      <c r="AD3125" s="14">
        <f t="shared" si="438"/>
        <v>42826</v>
      </c>
      <c r="AE3125" s="1" t="str">
        <f t="shared" si="439"/>
        <v>Saturday</v>
      </c>
      <c r="AF3125" s="2">
        <v>0.64099537037037035</v>
      </c>
      <c r="AG3125" s="2">
        <f t="shared" si="440"/>
        <v>0.625</v>
      </c>
      <c r="AH3125" t="s">
        <v>23</v>
      </c>
    </row>
    <row r="3126" spans="1:34" x14ac:dyDescent="0.25">
      <c r="A3126">
        <v>1560523</v>
      </c>
      <c r="B3126" t="s">
        <v>54</v>
      </c>
      <c r="E3126">
        <v>53215</v>
      </c>
      <c r="F3126" t="s">
        <v>20</v>
      </c>
      <c r="G3126" t="s">
        <v>55</v>
      </c>
      <c r="H3126">
        <v>5569</v>
      </c>
      <c r="I3126" t="s">
        <v>77</v>
      </c>
      <c r="J3126">
        <f>VLOOKUP(I3126,Key!$A$1:$C$73,2,FALSE)</f>
        <v>43.036900000000003</v>
      </c>
      <c r="K3126">
        <f>VLOOKUP(I3126,Key!$A$1:$C$73,3,FALSE)</f>
        <v>-87.89667</v>
      </c>
      <c r="L3126" t="s">
        <v>77</v>
      </c>
      <c r="M3126">
        <f>VLOOKUP(L3126,Key!$A$1:$C$73,2,FALSE)</f>
        <v>43.036900000000003</v>
      </c>
      <c r="N3126">
        <f>VLOOKUP(L3126,Key!$A$1:$C$73,3,FALSE)</f>
        <v>-87.89667</v>
      </c>
      <c r="O3126">
        <v>69</v>
      </c>
      <c r="P3126">
        <v>6</v>
      </c>
      <c r="Q3126">
        <v>10.4</v>
      </c>
      <c r="R3126">
        <v>9.8000000000000007</v>
      </c>
      <c r="S3126">
        <v>414</v>
      </c>
      <c r="T3126">
        <f t="shared" si="432"/>
        <v>-1</v>
      </c>
      <c r="U3126" s="1">
        <v>42826</v>
      </c>
      <c r="V3126" s="13">
        <f t="shared" si="433"/>
        <v>42826</v>
      </c>
      <c r="W3126" s="14">
        <f t="shared" si="434"/>
        <v>42826</v>
      </c>
      <c r="X3126" s="1" t="str">
        <f t="shared" si="435"/>
        <v>Saturday</v>
      </c>
      <c r="Y3126" s="2">
        <v>0.6343981481481481</v>
      </c>
      <c r="Z3126" s="2">
        <f t="shared" si="436"/>
        <v>0.625</v>
      </c>
      <c r="AA3126">
        <f>1</f>
        <v>1</v>
      </c>
      <c r="AB3126" s="1">
        <v>42826</v>
      </c>
      <c r="AC3126" s="13">
        <f t="shared" si="437"/>
        <v>42826</v>
      </c>
      <c r="AD3126" s="14">
        <f t="shared" si="438"/>
        <v>42826</v>
      </c>
      <c r="AE3126" s="1" t="str">
        <f t="shared" si="439"/>
        <v>Saturday</v>
      </c>
      <c r="AF3126" s="2">
        <v>0.68232638888888886</v>
      </c>
      <c r="AG3126" s="2">
        <f t="shared" si="440"/>
        <v>0.66666666666666663</v>
      </c>
      <c r="AH3126" t="s">
        <v>25</v>
      </c>
    </row>
    <row r="3127" spans="1:34" x14ac:dyDescent="0.25">
      <c r="A3127">
        <v>1560558</v>
      </c>
      <c r="B3127" t="s">
        <v>54</v>
      </c>
      <c r="E3127">
        <v>54220</v>
      </c>
      <c r="F3127" t="s">
        <v>20</v>
      </c>
      <c r="G3127" t="s">
        <v>55</v>
      </c>
      <c r="H3127">
        <v>11114</v>
      </c>
      <c r="I3127" t="s">
        <v>80</v>
      </c>
      <c r="J3127">
        <f>VLOOKUP(I3127,Key!$A$1:$C$73,2,FALSE)</f>
        <v>43.060250000000003</v>
      </c>
      <c r="K3127">
        <f>VLOOKUP(I3127,Key!$A$1:$C$73,3,FALSE)</f>
        <v>-87.892169999999993</v>
      </c>
      <c r="L3127" t="s">
        <v>62</v>
      </c>
      <c r="M3127">
        <f>VLOOKUP(L3127,Key!$A$1:$C$73,2,FALSE)</f>
        <v>43.052460000000004</v>
      </c>
      <c r="N3127">
        <f>VLOOKUP(L3127,Key!$A$1:$C$73,3,FALSE)</f>
        <v>-87.891000000000005</v>
      </c>
      <c r="O3127">
        <v>39</v>
      </c>
      <c r="P3127">
        <v>3</v>
      </c>
      <c r="Q3127">
        <v>5.9</v>
      </c>
      <c r="R3127">
        <v>5.6</v>
      </c>
      <c r="S3127">
        <v>234</v>
      </c>
      <c r="T3127">
        <f t="shared" si="432"/>
        <v>-1</v>
      </c>
      <c r="U3127" s="1">
        <v>42826</v>
      </c>
      <c r="V3127" s="13">
        <f t="shared" si="433"/>
        <v>42826</v>
      </c>
      <c r="W3127" s="14">
        <f t="shared" si="434"/>
        <v>42826</v>
      </c>
      <c r="X3127" s="1" t="str">
        <f t="shared" si="435"/>
        <v>Saturday</v>
      </c>
      <c r="Y3127" s="2">
        <v>0.63954861111111116</v>
      </c>
      <c r="Z3127" s="2">
        <f t="shared" si="436"/>
        <v>0.625</v>
      </c>
      <c r="AA3127">
        <f>1</f>
        <v>1</v>
      </c>
      <c r="AB3127" s="1">
        <v>42826</v>
      </c>
      <c r="AC3127" s="13">
        <f t="shared" si="437"/>
        <v>42826</v>
      </c>
      <c r="AD3127" s="14">
        <f t="shared" si="438"/>
        <v>42826</v>
      </c>
      <c r="AE3127" s="1" t="str">
        <f t="shared" si="439"/>
        <v>Saturday</v>
      </c>
      <c r="AF3127" s="2">
        <v>0.66618055555555555</v>
      </c>
      <c r="AG3127" s="2">
        <f t="shared" si="440"/>
        <v>0.66666666666666663</v>
      </c>
      <c r="AH3127" t="s">
        <v>23</v>
      </c>
    </row>
    <row r="3128" spans="1:34" x14ac:dyDescent="0.25">
      <c r="A3128">
        <v>1560606</v>
      </c>
      <c r="B3128" t="s">
        <v>54</v>
      </c>
      <c r="E3128">
        <v>60610</v>
      </c>
      <c r="F3128" t="s">
        <v>20</v>
      </c>
      <c r="G3128" t="s">
        <v>55</v>
      </c>
      <c r="H3128">
        <v>11076</v>
      </c>
      <c r="I3128" t="s">
        <v>77</v>
      </c>
      <c r="J3128">
        <f>VLOOKUP(I3128,Key!$A$1:$C$73,2,FALSE)</f>
        <v>43.036900000000003</v>
      </c>
      <c r="K3128">
        <f>VLOOKUP(I3128,Key!$A$1:$C$73,3,FALSE)</f>
        <v>-87.89667</v>
      </c>
      <c r="L3128" t="s">
        <v>77</v>
      </c>
      <c r="M3128">
        <f>VLOOKUP(L3128,Key!$A$1:$C$73,2,FALSE)</f>
        <v>43.036900000000003</v>
      </c>
      <c r="N3128">
        <f>VLOOKUP(L3128,Key!$A$1:$C$73,3,FALSE)</f>
        <v>-87.89667</v>
      </c>
      <c r="O3128">
        <v>28</v>
      </c>
      <c r="P3128">
        <v>0</v>
      </c>
      <c r="Q3128">
        <v>4.2</v>
      </c>
      <c r="R3128">
        <v>4</v>
      </c>
      <c r="S3128">
        <v>168</v>
      </c>
      <c r="T3128">
        <f t="shared" si="432"/>
        <v>-1</v>
      </c>
      <c r="U3128" s="1">
        <v>42826</v>
      </c>
      <c r="V3128" s="13">
        <f t="shared" si="433"/>
        <v>42826</v>
      </c>
      <c r="W3128" s="14">
        <f t="shared" si="434"/>
        <v>42826</v>
      </c>
      <c r="X3128" s="1" t="str">
        <f t="shared" si="435"/>
        <v>Saturday</v>
      </c>
      <c r="Y3128" s="2">
        <v>0.6461689814814815</v>
      </c>
      <c r="Z3128" s="2">
        <f t="shared" si="436"/>
        <v>0.66666666666666663</v>
      </c>
      <c r="AA3128">
        <f>1</f>
        <v>1</v>
      </c>
      <c r="AB3128" s="1">
        <v>42826</v>
      </c>
      <c r="AC3128" s="13">
        <f t="shared" si="437"/>
        <v>42826</v>
      </c>
      <c r="AD3128" s="14">
        <f t="shared" si="438"/>
        <v>42826</v>
      </c>
      <c r="AE3128" s="1" t="str">
        <f t="shared" si="439"/>
        <v>Saturday</v>
      </c>
      <c r="AF3128" s="2">
        <v>0.66585648148148147</v>
      </c>
      <c r="AG3128" s="2">
        <f t="shared" si="440"/>
        <v>0.66666666666666663</v>
      </c>
      <c r="AH3128" t="s">
        <v>25</v>
      </c>
    </row>
    <row r="3129" spans="1:34" x14ac:dyDescent="0.25">
      <c r="A3129">
        <v>1560613</v>
      </c>
      <c r="B3129" t="s">
        <v>54</v>
      </c>
      <c r="F3129" t="s">
        <v>20</v>
      </c>
      <c r="G3129" t="s">
        <v>55</v>
      </c>
      <c r="H3129">
        <v>5548</v>
      </c>
      <c r="I3129" t="s">
        <v>84</v>
      </c>
      <c r="J3129">
        <f>VLOOKUP(I3129,Key!$A$1:$C$73,2,FALSE)</f>
        <v>43.040154000000001</v>
      </c>
      <c r="K3129">
        <f>VLOOKUP(I3129,Key!$A$1:$C$73,3,FALSE)</f>
        <v>-87.932113000000001</v>
      </c>
      <c r="L3129" t="s">
        <v>84</v>
      </c>
      <c r="M3129">
        <f>VLOOKUP(L3129,Key!$A$1:$C$73,2,FALSE)</f>
        <v>43.040154000000001</v>
      </c>
      <c r="N3129">
        <f>VLOOKUP(L3129,Key!$A$1:$C$73,3,FALSE)</f>
        <v>-87.932113000000001</v>
      </c>
      <c r="O3129">
        <v>76</v>
      </c>
      <c r="P3129">
        <v>6</v>
      </c>
      <c r="Q3129">
        <v>11.4</v>
      </c>
      <c r="R3129">
        <v>10.8</v>
      </c>
      <c r="S3129">
        <v>456</v>
      </c>
      <c r="T3129">
        <f t="shared" si="432"/>
        <v>-1</v>
      </c>
      <c r="U3129" s="1">
        <v>42826</v>
      </c>
      <c r="V3129" s="13">
        <f t="shared" si="433"/>
        <v>42826</v>
      </c>
      <c r="W3129" s="14">
        <f t="shared" si="434"/>
        <v>42826</v>
      </c>
      <c r="X3129" s="1" t="str">
        <f t="shared" si="435"/>
        <v>Saturday</v>
      </c>
      <c r="Y3129" s="2">
        <v>0.64645833333333336</v>
      </c>
      <c r="Z3129" s="2">
        <f t="shared" si="436"/>
        <v>0.66666666666666663</v>
      </c>
      <c r="AA3129">
        <f>1</f>
        <v>1</v>
      </c>
      <c r="AB3129" s="1">
        <v>42826</v>
      </c>
      <c r="AC3129" s="13">
        <f t="shared" si="437"/>
        <v>42826</v>
      </c>
      <c r="AD3129" s="14">
        <f t="shared" si="438"/>
        <v>42826</v>
      </c>
      <c r="AE3129" s="1" t="str">
        <f t="shared" si="439"/>
        <v>Saturday</v>
      </c>
      <c r="AF3129" s="2">
        <v>0.69871527777777775</v>
      </c>
      <c r="AG3129" s="2">
        <f t="shared" si="440"/>
        <v>0.70833333333333326</v>
      </c>
      <c r="AH3129" t="s">
        <v>25</v>
      </c>
    </row>
    <row r="3130" spans="1:34" x14ac:dyDescent="0.25">
      <c r="A3130">
        <v>1560733</v>
      </c>
      <c r="B3130" t="s">
        <v>54</v>
      </c>
      <c r="E3130">
        <v>53228</v>
      </c>
      <c r="F3130" t="s">
        <v>20</v>
      </c>
      <c r="G3130" t="s">
        <v>55</v>
      </c>
      <c r="H3130">
        <v>5450</v>
      </c>
      <c r="I3130" t="s">
        <v>81</v>
      </c>
      <c r="J3130">
        <f>VLOOKUP(I3130,Key!$A$1:$C$73,2,FALSE)</f>
        <v>43.058010000000003</v>
      </c>
      <c r="K3130">
        <f>VLOOKUP(I3130,Key!$A$1:$C$73,3,FALSE)</f>
        <v>-87.877300000000005</v>
      </c>
      <c r="L3130" t="s">
        <v>81</v>
      </c>
      <c r="M3130">
        <f>VLOOKUP(L3130,Key!$A$1:$C$73,2,FALSE)</f>
        <v>43.058010000000003</v>
      </c>
      <c r="N3130">
        <f>VLOOKUP(L3130,Key!$A$1:$C$73,3,FALSE)</f>
        <v>-87.877300000000005</v>
      </c>
      <c r="O3130">
        <v>31</v>
      </c>
      <c r="P3130">
        <v>0</v>
      </c>
      <c r="Q3130">
        <v>4.7</v>
      </c>
      <c r="R3130">
        <v>4.4000000000000004</v>
      </c>
      <c r="S3130">
        <v>186</v>
      </c>
      <c r="T3130">
        <f t="shared" si="432"/>
        <v>-1</v>
      </c>
      <c r="U3130" s="1">
        <v>42826</v>
      </c>
      <c r="V3130" s="13">
        <f t="shared" si="433"/>
        <v>42826</v>
      </c>
      <c r="W3130" s="14">
        <f t="shared" si="434"/>
        <v>42826</v>
      </c>
      <c r="X3130" s="1" t="str">
        <f t="shared" si="435"/>
        <v>Saturday</v>
      </c>
      <c r="Y3130" s="2">
        <v>0.67170138888888886</v>
      </c>
      <c r="Z3130" s="2">
        <f t="shared" si="436"/>
        <v>0.66666666666666663</v>
      </c>
      <c r="AA3130">
        <f>1</f>
        <v>1</v>
      </c>
      <c r="AB3130" s="1">
        <v>42826</v>
      </c>
      <c r="AC3130" s="13">
        <f t="shared" si="437"/>
        <v>42826</v>
      </c>
      <c r="AD3130" s="14">
        <f t="shared" si="438"/>
        <v>42826</v>
      </c>
      <c r="AE3130" s="1" t="str">
        <f t="shared" si="439"/>
        <v>Saturday</v>
      </c>
      <c r="AF3130" s="2">
        <v>0.69343749999999993</v>
      </c>
      <c r="AG3130" s="2">
        <f t="shared" si="440"/>
        <v>0.70833333333333326</v>
      </c>
      <c r="AH3130" t="s">
        <v>25</v>
      </c>
    </row>
    <row r="3131" spans="1:34" x14ac:dyDescent="0.25">
      <c r="A3131">
        <v>1513370</v>
      </c>
      <c r="B3131" t="s">
        <v>54</v>
      </c>
      <c r="E3131">
        <v>53217</v>
      </c>
      <c r="F3131" t="s">
        <v>20</v>
      </c>
      <c r="G3131" t="s">
        <v>55</v>
      </c>
      <c r="H3131">
        <v>5475</v>
      </c>
      <c r="I3131" t="s">
        <v>27</v>
      </c>
      <c r="J3131">
        <f>VLOOKUP(I3131,Key!$A$1:$C$73,2,FALSE)</f>
        <v>43.041646999999998</v>
      </c>
      <c r="K3131">
        <f>VLOOKUP(I3131,Key!$A$1:$C$73,3,FALSE)</f>
        <v>-87.927257999999995</v>
      </c>
      <c r="L3131" t="s">
        <v>77</v>
      </c>
      <c r="M3131">
        <f>VLOOKUP(L3131,Key!$A$1:$C$73,2,FALSE)</f>
        <v>43.036900000000003</v>
      </c>
      <c r="N3131">
        <f>VLOOKUP(L3131,Key!$A$1:$C$73,3,FALSE)</f>
        <v>-87.89667</v>
      </c>
      <c r="O3131">
        <v>30</v>
      </c>
      <c r="P3131">
        <v>0</v>
      </c>
      <c r="Q3131">
        <v>4.5</v>
      </c>
      <c r="R3131">
        <v>4.3</v>
      </c>
      <c r="S3131">
        <v>180</v>
      </c>
      <c r="T3131">
        <f t="shared" si="432"/>
        <v>-1</v>
      </c>
      <c r="U3131" s="1">
        <v>42826</v>
      </c>
      <c r="V3131" s="13">
        <f t="shared" si="433"/>
        <v>42826</v>
      </c>
      <c r="W3131" s="14">
        <f t="shared" si="434"/>
        <v>42826</v>
      </c>
      <c r="X3131" s="1" t="str">
        <f t="shared" si="435"/>
        <v>Saturday</v>
      </c>
      <c r="Y3131" s="2">
        <v>0.67216435185185175</v>
      </c>
      <c r="Z3131" s="2">
        <f t="shared" si="436"/>
        <v>0.66666666666666663</v>
      </c>
      <c r="AA3131">
        <f>1</f>
        <v>1</v>
      </c>
      <c r="AB3131" s="1">
        <v>42826</v>
      </c>
      <c r="AC3131" s="13">
        <f t="shared" si="437"/>
        <v>42826</v>
      </c>
      <c r="AD3131" s="14">
        <f t="shared" si="438"/>
        <v>42826</v>
      </c>
      <c r="AE3131" s="1" t="str">
        <f t="shared" si="439"/>
        <v>Saturday</v>
      </c>
      <c r="AF3131" s="2">
        <v>0.69254629629629638</v>
      </c>
      <c r="AG3131" s="2">
        <f t="shared" si="440"/>
        <v>0.70833333333333326</v>
      </c>
      <c r="AH3131" t="s">
        <v>23</v>
      </c>
    </row>
    <row r="3132" spans="1:34" x14ac:dyDescent="0.25">
      <c r="A3132">
        <v>1560796</v>
      </c>
      <c r="B3132" t="s">
        <v>54</v>
      </c>
      <c r="E3132">
        <v>7092</v>
      </c>
      <c r="F3132" t="s">
        <v>20</v>
      </c>
      <c r="G3132" t="s">
        <v>55</v>
      </c>
      <c r="H3132">
        <v>5583</v>
      </c>
      <c r="I3132" t="s">
        <v>42</v>
      </c>
      <c r="J3132">
        <f>VLOOKUP(I3132,Key!$A$1:$C$73,2,FALSE)</f>
        <v>43.038719999999998</v>
      </c>
      <c r="K3132">
        <f>VLOOKUP(I3132,Key!$A$1:$C$73,3,FALSE)</f>
        <v>-87.905339999999995</v>
      </c>
      <c r="L3132" t="s">
        <v>52</v>
      </c>
      <c r="M3132">
        <f>VLOOKUP(L3132,Key!$A$1:$C$73,2,FALSE)</f>
        <v>43.042490000000001</v>
      </c>
      <c r="N3132">
        <f>VLOOKUP(L3132,Key!$A$1:$C$73,3,FALSE)</f>
        <v>-87.909959999999998</v>
      </c>
      <c r="O3132">
        <v>37</v>
      </c>
      <c r="P3132">
        <v>3</v>
      </c>
      <c r="Q3132">
        <v>5.6</v>
      </c>
      <c r="R3132">
        <v>5.3</v>
      </c>
      <c r="S3132">
        <v>222</v>
      </c>
      <c r="T3132">
        <f t="shared" si="432"/>
        <v>-1</v>
      </c>
      <c r="U3132" s="1">
        <v>42826</v>
      </c>
      <c r="V3132" s="13">
        <f t="shared" si="433"/>
        <v>42826</v>
      </c>
      <c r="W3132" s="14">
        <f t="shared" si="434"/>
        <v>42826</v>
      </c>
      <c r="X3132" s="1" t="str">
        <f t="shared" si="435"/>
        <v>Saturday</v>
      </c>
      <c r="Y3132" s="2">
        <v>0.68192129629629628</v>
      </c>
      <c r="Z3132" s="2">
        <f t="shared" si="436"/>
        <v>0.66666666666666663</v>
      </c>
      <c r="AA3132">
        <f>1</f>
        <v>1</v>
      </c>
      <c r="AB3132" s="1">
        <v>42826</v>
      </c>
      <c r="AC3132" s="13">
        <f t="shared" si="437"/>
        <v>42826</v>
      </c>
      <c r="AD3132" s="14">
        <f t="shared" si="438"/>
        <v>42826</v>
      </c>
      <c r="AE3132" s="1" t="str">
        <f t="shared" si="439"/>
        <v>Saturday</v>
      </c>
      <c r="AF3132" s="2">
        <v>0.70716435185185189</v>
      </c>
      <c r="AG3132" s="2">
        <f t="shared" si="440"/>
        <v>0.70833333333333326</v>
      </c>
      <c r="AH3132" t="s">
        <v>23</v>
      </c>
    </row>
    <row r="3133" spans="1:34" x14ac:dyDescent="0.25">
      <c r="A3133">
        <v>1560847</v>
      </c>
      <c r="B3133" t="s">
        <v>54</v>
      </c>
      <c r="E3133">
        <v>60174</v>
      </c>
      <c r="F3133" t="s">
        <v>20</v>
      </c>
      <c r="G3133" t="s">
        <v>55</v>
      </c>
      <c r="H3133">
        <v>11059</v>
      </c>
      <c r="I3133" t="s">
        <v>82</v>
      </c>
      <c r="J3133">
        <f>VLOOKUP(I3133,Key!$A$1:$C$73,2,FALSE)</f>
        <v>43.040349999999997</v>
      </c>
      <c r="K3133">
        <f>VLOOKUP(I3133,Key!$A$1:$C$73,3,FALSE)</f>
        <v>-87.920760000000001</v>
      </c>
      <c r="L3133" t="s">
        <v>82</v>
      </c>
      <c r="M3133">
        <f>VLOOKUP(L3133,Key!$A$1:$C$73,2,FALSE)</f>
        <v>43.040349999999997</v>
      </c>
      <c r="N3133">
        <f>VLOOKUP(L3133,Key!$A$1:$C$73,3,FALSE)</f>
        <v>-87.920760000000001</v>
      </c>
      <c r="O3133">
        <v>87</v>
      </c>
      <c r="P3133">
        <v>6</v>
      </c>
      <c r="Q3133">
        <v>13.1</v>
      </c>
      <c r="R3133">
        <v>12.4</v>
      </c>
      <c r="S3133">
        <v>522</v>
      </c>
      <c r="T3133">
        <f t="shared" si="432"/>
        <v>-1</v>
      </c>
      <c r="U3133" s="1">
        <v>42826</v>
      </c>
      <c r="V3133" s="13">
        <f t="shared" si="433"/>
        <v>42826</v>
      </c>
      <c r="W3133" s="14">
        <f t="shared" si="434"/>
        <v>42826</v>
      </c>
      <c r="X3133" s="1" t="str">
        <f t="shared" si="435"/>
        <v>Saturday</v>
      </c>
      <c r="Y3133" s="2">
        <v>0.69187500000000002</v>
      </c>
      <c r="Z3133" s="2">
        <f t="shared" si="436"/>
        <v>0.70833333333333326</v>
      </c>
      <c r="AA3133">
        <f>1</f>
        <v>1</v>
      </c>
      <c r="AB3133" s="1">
        <v>42826</v>
      </c>
      <c r="AC3133" s="13">
        <f t="shared" si="437"/>
        <v>42826</v>
      </c>
      <c r="AD3133" s="14">
        <f t="shared" si="438"/>
        <v>42826</v>
      </c>
      <c r="AE3133" s="1" t="str">
        <f t="shared" si="439"/>
        <v>Saturday</v>
      </c>
      <c r="AF3133" s="2">
        <v>0.75228009259259254</v>
      </c>
      <c r="AG3133" s="2">
        <f t="shared" si="440"/>
        <v>0.75</v>
      </c>
      <c r="AH3133" t="s">
        <v>25</v>
      </c>
    </row>
    <row r="3134" spans="1:34" x14ac:dyDescent="0.25">
      <c r="A3134">
        <v>1364467</v>
      </c>
      <c r="B3134" t="s">
        <v>54</v>
      </c>
      <c r="E3134">
        <v>94558</v>
      </c>
      <c r="F3134" t="s">
        <v>20</v>
      </c>
      <c r="G3134" t="s">
        <v>55</v>
      </c>
      <c r="H3134">
        <v>319</v>
      </c>
      <c r="I3134" t="s">
        <v>36</v>
      </c>
      <c r="J3134">
        <f>VLOOKUP(I3134,Key!$A$1:$C$73,2,FALSE)</f>
        <v>43.03519</v>
      </c>
      <c r="K3134">
        <f>VLOOKUP(I3134,Key!$A$1:$C$73,3,FALSE)</f>
        <v>-87.907390000000007</v>
      </c>
      <c r="L3134" t="s">
        <v>38</v>
      </c>
      <c r="M3134">
        <f>VLOOKUP(L3134,Key!$A$1:$C$73,2,FALSE)</f>
        <v>43.038649999999997</v>
      </c>
      <c r="N3134">
        <f>VLOOKUP(L3134,Key!$A$1:$C$73,3,FALSE)</f>
        <v>-87.921930000000003</v>
      </c>
      <c r="O3134">
        <v>11</v>
      </c>
      <c r="P3134">
        <v>0</v>
      </c>
      <c r="Q3134">
        <v>1.7</v>
      </c>
      <c r="R3134">
        <v>1.6</v>
      </c>
      <c r="S3134">
        <v>66</v>
      </c>
      <c r="T3134">
        <f t="shared" si="432"/>
        <v>-1</v>
      </c>
      <c r="U3134" s="1">
        <v>42826</v>
      </c>
      <c r="V3134" s="13">
        <f t="shared" si="433"/>
        <v>42826</v>
      </c>
      <c r="W3134" s="14">
        <f t="shared" si="434"/>
        <v>42826</v>
      </c>
      <c r="X3134" s="1" t="str">
        <f t="shared" si="435"/>
        <v>Saturday</v>
      </c>
      <c r="Y3134" s="2">
        <v>0.72270833333333329</v>
      </c>
      <c r="Z3134" s="2">
        <f t="shared" si="436"/>
        <v>0.70833333333333326</v>
      </c>
      <c r="AA3134">
        <f>1</f>
        <v>1</v>
      </c>
      <c r="AB3134" s="1">
        <v>42826</v>
      </c>
      <c r="AC3134" s="13">
        <f t="shared" si="437"/>
        <v>42826</v>
      </c>
      <c r="AD3134" s="14">
        <f t="shared" si="438"/>
        <v>42826</v>
      </c>
      <c r="AE3134" s="1" t="str">
        <f t="shared" si="439"/>
        <v>Saturday</v>
      </c>
      <c r="AF3134" s="2">
        <v>0.72994212962962957</v>
      </c>
      <c r="AG3134" s="2">
        <f t="shared" si="440"/>
        <v>0.75</v>
      </c>
      <c r="AH3134" t="s">
        <v>23</v>
      </c>
    </row>
    <row r="3135" spans="1:34" x14ac:dyDescent="0.25">
      <c r="A3135">
        <v>1560998</v>
      </c>
      <c r="B3135" t="s">
        <v>54</v>
      </c>
      <c r="E3135">
        <v>65203</v>
      </c>
      <c r="F3135" t="s">
        <v>20</v>
      </c>
      <c r="G3135" t="s">
        <v>55</v>
      </c>
      <c r="H3135">
        <v>5545</v>
      </c>
      <c r="I3135" t="s">
        <v>33</v>
      </c>
      <c r="J3135">
        <f>VLOOKUP(I3135,Key!$A$1:$C$73,2,FALSE)</f>
        <v>43.045712999999999</v>
      </c>
      <c r="K3135">
        <f>VLOOKUP(I3135,Key!$A$1:$C$73,3,FALSE)</f>
        <v>-87.899756999999994</v>
      </c>
      <c r="L3135" t="s">
        <v>81</v>
      </c>
      <c r="M3135">
        <f>VLOOKUP(L3135,Key!$A$1:$C$73,2,FALSE)</f>
        <v>43.058010000000003</v>
      </c>
      <c r="N3135">
        <f>VLOOKUP(L3135,Key!$A$1:$C$73,3,FALSE)</f>
        <v>-87.877300000000005</v>
      </c>
      <c r="O3135">
        <v>73</v>
      </c>
      <c r="P3135">
        <v>6</v>
      </c>
      <c r="Q3135">
        <v>11</v>
      </c>
      <c r="R3135">
        <v>10.4</v>
      </c>
      <c r="S3135">
        <v>438</v>
      </c>
      <c r="T3135">
        <f t="shared" si="432"/>
        <v>-1</v>
      </c>
      <c r="U3135" s="1">
        <v>42826</v>
      </c>
      <c r="V3135" s="13">
        <f t="shared" si="433"/>
        <v>42826</v>
      </c>
      <c r="W3135" s="14">
        <f t="shared" si="434"/>
        <v>42826</v>
      </c>
      <c r="X3135" s="1" t="str">
        <f t="shared" si="435"/>
        <v>Saturday</v>
      </c>
      <c r="Y3135" s="2">
        <v>0.72275462962962955</v>
      </c>
      <c r="Z3135" s="2">
        <f t="shared" si="436"/>
        <v>0.70833333333333326</v>
      </c>
      <c r="AA3135">
        <f>1</f>
        <v>1</v>
      </c>
      <c r="AB3135" s="1">
        <v>42826</v>
      </c>
      <c r="AC3135" s="13">
        <f t="shared" si="437"/>
        <v>42826</v>
      </c>
      <c r="AD3135" s="14">
        <f t="shared" si="438"/>
        <v>42826</v>
      </c>
      <c r="AE3135" s="1" t="str">
        <f t="shared" si="439"/>
        <v>Saturday</v>
      </c>
      <c r="AF3135" s="2">
        <v>0.77328703703703694</v>
      </c>
      <c r="AG3135" s="2">
        <f t="shared" si="440"/>
        <v>0.79166666666666663</v>
      </c>
      <c r="AH3135" t="s">
        <v>23</v>
      </c>
    </row>
    <row r="3136" spans="1:34" x14ac:dyDescent="0.25">
      <c r="A3136">
        <v>1561028</v>
      </c>
      <c r="B3136" t="s">
        <v>54</v>
      </c>
      <c r="E3136">
        <v>60614</v>
      </c>
      <c r="F3136" t="s">
        <v>20</v>
      </c>
      <c r="G3136" t="s">
        <v>55</v>
      </c>
      <c r="H3136">
        <v>5475</v>
      </c>
      <c r="I3136" t="s">
        <v>77</v>
      </c>
      <c r="J3136">
        <f>VLOOKUP(I3136,Key!$A$1:$C$73,2,FALSE)</f>
        <v>43.036900000000003</v>
      </c>
      <c r="K3136">
        <f>VLOOKUP(I3136,Key!$A$1:$C$73,3,FALSE)</f>
        <v>-87.89667</v>
      </c>
      <c r="L3136" t="s">
        <v>77</v>
      </c>
      <c r="M3136">
        <f>VLOOKUP(L3136,Key!$A$1:$C$73,2,FALSE)</f>
        <v>43.036900000000003</v>
      </c>
      <c r="N3136">
        <f>VLOOKUP(L3136,Key!$A$1:$C$73,3,FALSE)</f>
        <v>-87.89667</v>
      </c>
      <c r="O3136">
        <v>11</v>
      </c>
      <c r="P3136">
        <v>0</v>
      </c>
      <c r="Q3136">
        <v>1.7</v>
      </c>
      <c r="R3136">
        <v>1.6</v>
      </c>
      <c r="S3136">
        <v>66</v>
      </c>
      <c r="T3136">
        <f t="shared" si="432"/>
        <v>-1</v>
      </c>
      <c r="U3136" s="1">
        <v>42826</v>
      </c>
      <c r="V3136" s="13">
        <f t="shared" si="433"/>
        <v>42826</v>
      </c>
      <c r="W3136" s="14">
        <f t="shared" si="434"/>
        <v>42826</v>
      </c>
      <c r="X3136" s="1" t="str">
        <f t="shared" si="435"/>
        <v>Saturday</v>
      </c>
      <c r="Y3136" s="2">
        <v>0.72520833333333334</v>
      </c>
      <c r="Z3136" s="2">
        <f t="shared" si="436"/>
        <v>0.70833333333333326</v>
      </c>
      <c r="AA3136">
        <f>1</f>
        <v>1</v>
      </c>
      <c r="AB3136" s="1">
        <v>42826</v>
      </c>
      <c r="AC3136" s="13">
        <f t="shared" si="437"/>
        <v>42826</v>
      </c>
      <c r="AD3136" s="14">
        <f t="shared" si="438"/>
        <v>42826</v>
      </c>
      <c r="AE3136" s="1" t="str">
        <f t="shared" si="439"/>
        <v>Saturday</v>
      </c>
      <c r="AF3136" s="2">
        <v>0.73284722222222232</v>
      </c>
      <c r="AG3136" s="2">
        <f t="shared" si="440"/>
        <v>0.75</v>
      </c>
      <c r="AH3136" t="s">
        <v>25</v>
      </c>
    </row>
    <row r="3137" spans="1:34" x14ac:dyDescent="0.25">
      <c r="A3137">
        <v>1561065</v>
      </c>
      <c r="B3137" t="s">
        <v>54</v>
      </c>
      <c r="E3137">
        <v>53076</v>
      </c>
      <c r="F3137" t="s">
        <v>20</v>
      </c>
      <c r="G3137" t="s">
        <v>55</v>
      </c>
      <c r="H3137">
        <v>11126</v>
      </c>
      <c r="I3137" t="s">
        <v>81</v>
      </c>
      <c r="J3137">
        <f>VLOOKUP(I3137,Key!$A$1:$C$73,2,FALSE)</f>
        <v>43.058010000000003</v>
      </c>
      <c r="K3137">
        <f>VLOOKUP(I3137,Key!$A$1:$C$73,3,FALSE)</f>
        <v>-87.877300000000005</v>
      </c>
      <c r="L3137" t="s">
        <v>81</v>
      </c>
      <c r="M3137">
        <f>VLOOKUP(L3137,Key!$A$1:$C$73,2,FALSE)</f>
        <v>43.058010000000003</v>
      </c>
      <c r="N3137">
        <f>VLOOKUP(L3137,Key!$A$1:$C$73,3,FALSE)</f>
        <v>-87.877300000000005</v>
      </c>
      <c r="O3137">
        <v>35</v>
      </c>
      <c r="P3137">
        <v>3</v>
      </c>
      <c r="Q3137">
        <v>5.3</v>
      </c>
      <c r="R3137">
        <v>5</v>
      </c>
      <c r="S3137">
        <v>210</v>
      </c>
      <c r="T3137">
        <f t="shared" si="432"/>
        <v>-1</v>
      </c>
      <c r="U3137" s="1">
        <v>42826</v>
      </c>
      <c r="V3137" s="13">
        <f t="shared" si="433"/>
        <v>42826</v>
      </c>
      <c r="W3137" s="14">
        <f t="shared" si="434"/>
        <v>42826</v>
      </c>
      <c r="X3137" s="1" t="str">
        <f t="shared" si="435"/>
        <v>Saturday</v>
      </c>
      <c r="Y3137" s="2">
        <v>0.73281249999999998</v>
      </c>
      <c r="Z3137" s="2">
        <f t="shared" si="436"/>
        <v>0.75</v>
      </c>
      <c r="AA3137">
        <f>1</f>
        <v>1</v>
      </c>
      <c r="AB3137" s="1">
        <v>42826</v>
      </c>
      <c r="AC3137" s="13">
        <f t="shared" si="437"/>
        <v>42826</v>
      </c>
      <c r="AD3137" s="14">
        <f t="shared" si="438"/>
        <v>42826</v>
      </c>
      <c r="AE3137" s="1" t="str">
        <f t="shared" si="439"/>
        <v>Saturday</v>
      </c>
      <c r="AF3137" s="2">
        <v>0.75747685185185187</v>
      </c>
      <c r="AG3137" s="2">
        <f t="shared" si="440"/>
        <v>0.75</v>
      </c>
      <c r="AH3137" t="s">
        <v>25</v>
      </c>
    </row>
    <row r="3138" spans="1:34" x14ac:dyDescent="0.25">
      <c r="A3138">
        <v>1425843</v>
      </c>
      <c r="B3138" t="s">
        <v>54</v>
      </c>
      <c r="E3138">
        <v>53202</v>
      </c>
      <c r="F3138" t="s">
        <v>20</v>
      </c>
      <c r="G3138" t="s">
        <v>55</v>
      </c>
      <c r="H3138">
        <v>11114</v>
      </c>
      <c r="I3138" t="s">
        <v>62</v>
      </c>
      <c r="J3138">
        <f>VLOOKUP(I3138,Key!$A$1:$C$73,2,FALSE)</f>
        <v>43.052460000000004</v>
      </c>
      <c r="K3138">
        <f>VLOOKUP(I3138,Key!$A$1:$C$73,3,FALSE)</f>
        <v>-87.891000000000005</v>
      </c>
      <c r="L3138" t="s">
        <v>62</v>
      </c>
      <c r="M3138">
        <f>VLOOKUP(L3138,Key!$A$1:$C$73,2,FALSE)</f>
        <v>43.052460000000004</v>
      </c>
      <c r="N3138">
        <f>VLOOKUP(L3138,Key!$A$1:$C$73,3,FALSE)</f>
        <v>-87.891000000000005</v>
      </c>
      <c r="O3138">
        <v>32</v>
      </c>
      <c r="P3138">
        <v>0</v>
      </c>
      <c r="Q3138">
        <v>4.8</v>
      </c>
      <c r="R3138">
        <v>4.5999999999999996</v>
      </c>
      <c r="S3138">
        <v>192</v>
      </c>
      <c r="T3138">
        <f t="shared" ref="T3138:T3201" si="441">-1</f>
        <v>-1</v>
      </c>
      <c r="U3138" s="1">
        <v>42826</v>
      </c>
      <c r="V3138" s="13">
        <f t="shared" ref="V3138:V3201" si="442">DATE(YEAR(U3138), MONTH(U3138), 1)</f>
        <v>42826</v>
      </c>
      <c r="W3138" s="14">
        <f t="shared" ref="W3138:W3201" si="443">U3138</f>
        <v>42826</v>
      </c>
      <c r="X3138" s="1" t="str">
        <f t="shared" ref="X3138:X3201" si="444">TEXT(W3138,"dddd")</f>
        <v>Saturday</v>
      </c>
      <c r="Y3138" s="2">
        <v>0.74526620370370367</v>
      </c>
      <c r="Z3138" s="2">
        <f t="shared" ref="Z3138:Z3201" si="445">MROUND(Y3138, "1:00")</f>
        <v>0.75</v>
      </c>
      <c r="AA3138">
        <f>1</f>
        <v>1</v>
      </c>
      <c r="AB3138" s="1">
        <v>42826</v>
      </c>
      <c r="AC3138" s="13">
        <f t="shared" ref="AC3138:AC3201" si="446">DATE(YEAR(AB3138), MONTH(AB3138), 1)</f>
        <v>42826</v>
      </c>
      <c r="AD3138" s="14">
        <f t="shared" ref="AD3138:AD3201" si="447">AB3138</f>
        <v>42826</v>
      </c>
      <c r="AE3138" s="1" t="str">
        <f t="shared" ref="AE3138:AE3201" si="448">TEXT(AD3138,"dddd")</f>
        <v>Saturday</v>
      </c>
      <c r="AF3138" s="2">
        <v>0.76778935185185182</v>
      </c>
      <c r="AG3138" s="2">
        <f t="shared" ref="AG3138:AG3201" si="449">MROUND(AF3138, "1:00")</f>
        <v>0.75</v>
      </c>
      <c r="AH3138" t="s">
        <v>25</v>
      </c>
    </row>
    <row r="3139" spans="1:34" x14ac:dyDescent="0.25">
      <c r="A3139">
        <v>1561163</v>
      </c>
      <c r="B3139" t="s">
        <v>54</v>
      </c>
      <c r="E3139">
        <v>60169</v>
      </c>
      <c r="F3139" t="s">
        <v>20</v>
      </c>
      <c r="G3139" t="s">
        <v>55</v>
      </c>
      <c r="H3139">
        <v>77</v>
      </c>
      <c r="I3139" t="s">
        <v>62</v>
      </c>
      <c r="J3139">
        <f>VLOOKUP(I3139,Key!$A$1:$C$73,2,FALSE)</f>
        <v>43.052460000000004</v>
      </c>
      <c r="K3139">
        <f>VLOOKUP(I3139,Key!$A$1:$C$73,3,FALSE)</f>
        <v>-87.891000000000005</v>
      </c>
      <c r="L3139" t="s">
        <v>62</v>
      </c>
      <c r="M3139">
        <f>VLOOKUP(L3139,Key!$A$1:$C$73,2,FALSE)</f>
        <v>43.052460000000004</v>
      </c>
      <c r="N3139">
        <f>VLOOKUP(L3139,Key!$A$1:$C$73,3,FALSE)</f>
        <v>-87.891000000000005</v>
      </c>
      <c r="O3139">
        <v>73</v>
      </c>
      <c r="P3139">
        <v>6</v>
      </c>
      <c r="Q3139">
        <v>11</v>
      </c>
      <c r="R3139">
        <v>10.4</v>
      </c>
      <c r="S3139">
        <v>438</v>
      </c>
      <c r="T3139">
        <f t="shared" si="441"/>
        <v>-1</v>
      </c>
      <c r="U3139" s="1">
        <v>42826</v>
      </c>
      <c r="V3139" s="13">
        <f t="shared" si="442"/>
        <v>42826</v>
      </c>
      <c r="W3139" s="14">
        <f t="shared" si="443"/>
        <v>42826</v>
      </c>
      <c r="X3139" s="1" t="str">
        <f t="shared" si="444"/>
        <v>Saturday</v>
      </c>
      <c r="Y3139" s="2">
        <v>0.75920138888888899</v>
      </c>
      <c r="Z3139" s="2">
        <f t="shared" si="445"/>
        <v>0.75</v>
      </c>
      <c r="AA3139">
        <f>1</f>
        <v>1</v>
      </c>
      <c r="AB3139" s="1">
        <v>42826</v>
      </c>
      <c r="AC3139" s="13">
        <f t="shared" si="446"/>
        <v>42826</v>
      </c>
      <c r="AD3139" s="14">
        <f t="shared" si="447"/>
        <v>42826</v>
      </c>
      <c r="AE3139" s="1" t="str">
        <f t="shared" si="448"/>
        <v>Saturday</v>
      </c>
      <c r="AF3139" s="2">
        <v>0.80980324074074073</v>
      </c>
      <c r="AG3139" s="2">
        <f t="shared" si="449"/>
        <v>0.79166666666666663</v>
      </c>
      <c r="AH3139" t="s">
        <v>25</v>
      </c>
    </row>
    <row r="3140" spans="1:34" x14ac:dyDescent="0.25">
      <c r="A3140">
        <v>1557438</v>
      </c>
      <c r="B3140" t="s">
        <v>54</v>
      </c>
      <c r="E3140">
        <v>53209</v>
      </c>
      <c r="F3140" t="s">
        <v>20</v>
      </c>
      <c r="G3140" t="s">
        <v>55</v>
      </c>
      <c r="H3140">
        <v>11162</v>
      </c>
      <c r="I3140" t="s">
        <v>21</v>
      </c>
      <c r="J3140">
        <f>VLOOKUP(I3140,Key!$A$1:$C$73,2,FALSE)</f>
        <v>43.074890000000003</v>
      </c>
      <c r="K3140">
        <f>VLOOKUP(I3140,Key!$A$1:$C$73,3,FALSE)</f>
        <v>-87.882810000000006</v>
      </c>
      <c r="L3140" t="s">
        <v>87</v>
      </c>
      <c r="M3140">
        <f>VLOOKUP(L3140,Key!$A$1:$C$73,2,FALSE)</f>
        <v>43.063749000000001</v>
      </c>
      <c r="N3140">
        <f>VLOOKUP(L3140,Key!$A$1:$C$73,3,FALSE)</f>
        <v>-87.887962999999999</v>
      </c>
      <c r="O3140">
        <v>7</v>
      </c>
      <c r="P3140">
        <v>0</v>
      </c>
      <c r="Q3140">
        <v>1.1000000000000001</v>
      </c>
      <c r="R3140">
        <v>1</v>
      </c>
      <c r="S3140">
        <v>42</v>
      </c>
      <c r="T3140">
        <f t="shared" si="441"/>
        <v>-1</v>
      </c>
      <c r="U3140" s="1">
        <v>42826</v>
      </c>
      <c r="V3140" s="13">
        <f t="shared" si="442"/>
        <v>42826</v>
      </c>
      <c r="W3140" s="14">
        <f t="shared" si="443"/>
        <v>42826</v>
      </c>
      <c r="X3140" s="1" t="str">
        <f t="shared" si="444"/>
        <v>Saturday</v>
      </c>
      <c r="Y3140" s="2">
        <v>0.77969907407407402</v>
      </c>
      <c r="Z3140" s="2">
        <f t="shared" si="445"/>
        <v>0.79166666666666663</v>
      </c>
      <c r="AA3140">
        <f>1</f>
        <v>1</v>
      </c>
      <c r="AB3140" s="1">
        <v>42826</v>
      </c>
      <c r="AC3140" s="13">
        <f t="shared" si="446"/>
        <v>42826</v>
      </c>
      <c r="AD3140" s="14">
        <f t="shared" si="447"/>
        <v>42826</v>
      </c>
      <c r="AE3140" s="1" t="str">
        <f t="shared" si="448"/>
        <v>Saturday</v>
      </c>
      <c r="AF3140" s="2">
        <v>0.78468749999999998</v>
      </c>
      <c r="AG3140" s="2">
        <f t="shared" si="449"/>
        <v>0.79166666666666663</v>
      </c>
      <c r="AH3140" t="s">
        <v>23</v>
      </c>
    </row>
    <row r="3141" spans="1:34" x14ac:dyDescent="0.25">
      <c r="A3141">
        <v>1561364</v>
      </c>
      <c r="B3141" t="s">
        <v>54</v>
      </c>
      <c r="E3141">
        <v>53215</v>
      </c>
      <c r="F3141" t="s">
        <v>20</v>
      </c>
      <c r="G3141" t="s">
        <v>55</v>
      </c>
      <c r="H3141">
        <v>11107</v>
      </c>
      <c r="I3141" t="s">
        <v>22</v>
      </c>
      <c r="J3141">
        <f>VLOOKUP(I3141,Key!$A$1:$C$73,2,FALSE)</f>
        <v>43.058619999999998</v>
      </c>
      <c r="K3141">
        <f>VLOOKUP(I3141,Key!$A$1:$C$73,3,FALSE)</f>
        <v>-87.885319999999993</v>
      </c>
      <c r="L3141" t="s">
        <v>85</v>
      </c>
      <c r="M3141">
        <f>VLOOKUP(L3141,Key!$A$1:$C$73,2,FALSE)</f>
        <v>43.053040000000003</v>
      </c>
      <c r="N3141">
        <f>VLOOKUP(L3141,Key!$A$1:$C$73,3,FALSE)</f>
        <v>-87.897660000000002</v>
      </c>
      <c r="O3141">
        <v>30</v>
      </c>
      <c r="P3141">
        <v>0</v>
      </c>
      <c r="Q3141">
        <v>4.5</v>
      </c>
      <c r="R3141">
        <v>4.3</v>
      </c>
      <c r="S3141">
        <v>180</v>
      </c>
      <c r="T3141">
        <f t="shared" si="441"/>
        <v>-1</v>
      </c>
      <c r="U3141" s="1">
        <v>42826</v>
      </c>
      <c r="V3141" s="13">
        <f t="shared" si="442"/>
        <v>42826</v>
      </c>
      <c r="W3141" s="14">
        <f t="shared" si="443"/>
        <v>42826</v>
      </c>
      <c r="X3141" s="1" t="str">
        <f t="shared" si="444"/>
        <v>Saturday</v>
      </c>
      <c r="Y3141" s="2">
        <v>0.84486111111111117</v>
      </c>
      <c r="Z3141" s="2">
        <f t="shared" si="445"/>
        <v>0.83333333333333326</v>
      </c>
      <c r="AA3141">
        <f>1</f>
        <v>1</v>
      </c>
      <c r="AB3141" s="1">
        <v>42826</v>
      </c>
      <c r="AC3141" s="13">
        <f t="shared" si="446"/>
        <v>42826</v>
      </c>
      <c r="AD3141" s="14">
        <f t="shared" si="447"/>
        <v>42826</v>
      </c>
      <c r="AE3141" s="1" t="str">
        <f t="shared" si="448"/>
        <v>Saturday</v>
      </c>
      <c r="AF3141" s="2">
        <v>0.86552083333333341</v>
      </c>
      <c r="AG3141" s="2">
        <f t="shared" si="449"/>
        <v>0.875</v>
      </c>
      <c r="AH3141" t="s">
        <v>23</v>
      </c>
    </row>
    <row r="3142" spans="1:34" x14ac:dyDescent="0.25">
      <c r="A3142">
        <v>1561404</v>
      </c>
      <c r="B3142" t="s">
        <v>54</v>
      </c>
      <c r="E3142">
        <v>53209</v>
      </c>
      <c r="F3142" t="s">
        <v>20</v>
      </c>
      <c r="G3142" t="s">
        <v>55</v>
      </c>
      <c r="H3142">
        <v>5530</v>
      </c>
      <c r="I3142" t="s">
        <v>40</v>
      </c>
      <c r="J3142">
        <f>VLOOKUP(I3142,Key!$A$1:$C$73,2,FALSE)</f>
        <v>43.06033</v>
      </c>
      <c r="K3142">
        <f>VLOOKUP(I3142,Key!$A$1:$C$73,3,FALSE)</f>
        <v>-87.89546</v>
      </c>
      <c r="L3142" t="s">
        <v>40</v>
      </c>
      <c r="M3142">
        <f>VLOOKUP(L3142,Key!$A$1:$C$73,2,FALSE)</f>
        <v>43.06033</v>
      </c>
      <c r="N3142">
        <f>VLOOKUP(L3142,Key!$A$1:$C$73,3,FALSE)</f>
        <v>-87.89546</v>
      </c>
      <c r="O3142">
        <v>37</v>
      </c>
      <c r="P3142">
        <v>3</v>
      </c>
      <c r="Q3142">
        <v>5.6</v>
      </c>
      <c r="R3142">
        <v>5.3</v>
      </c>
      <c r="S3142">
        <v>222</v>
      </c>
      <c r="T3142">
        <f t="shared" si="441"/>
        <v>-1</v>
      </c>
      <c r="U3142" s="1">
        <v>42826</v>
      </c>
      <c r="V3142" s="13">
        <f t="shared" si="442"/>
        <v>42826</v>
      </c>
      <c r="W3142" s="14">
        <f t="shared" si="443"/>
        <v>42826</v>
      </c>
      <c r="X3142" s="1" t="str">
        <f t="shared" si="444"/>
        <v>Saturday</v>
      </c>
      <c r="Y3142" s="2">
        <v>0.88109953703703703</v>
      </c>
      <c r="Z3142" s="2">
        <f t="shared" si="445"/>
        <v>0.875</v>
      </c>
      <c r="AA3142">
        <f>1</f>
        <v>1</v>
      </c>
      <c r="AB3142" s="1">
        <v>42826</v>
      </c>
      <c r="AC3142" s="13">
        <f t="shared" si="446"/>
        <v>42826</v>
      </c>
      <c r="AD3142" s="14">
        <f t="shared" si="447"/>
        <v>42826</v>
      </c>
      <c r="AE3142" s="1" t="str">
        <f t="shared" si="448"/>
        <v>Saturday</v>
      </c>
      <c r="AF3142" s="2">
        <v>0.90648148148148155</v>
      </c>
      <c r="AG3142" s="2">
        <f t="shared" si="449"/>
        <v>0.91666666666666663</v>
      </c>
      <c r="AH3142" t="s">
        <v>25</v>
      </c>
    </row>
    <row r="3143" spans="1:34" x14ac:dyDescent="0.25">
      <c r="A3143">
        <v>1561722</v>
      </c>
      <c r="B3143" t="s">
        <v>54</v>
      </c>
      <c r="E3143">
        <v>80126</v>
      </c>
      <c r="F3143" t="s">
        <v>20</v>
      </c>
      <c r="G3143" t="s">
        <v>55</v>
      </c>
      <c r="H3143">
        <v>976</v>
      </c>
      <c r="I3143" t="s">
        <v>89</v>
      </c>
      <c r="J3143">
        <f>VLOOKUP(I3143,Key!$A$1:$C$73,2,FALSE)</f>
        <v>43.060155999999999</v>
      </c>
      <c r="K3143">
        <f>VLOOKUP(I3143,Key!$A$1:$C$73,3,FALSE)</f>
        <v>-87.881258000000003</v>
      </c>
      <c r="L3143" t="s">
        <v>80</v>
      </c>
      <c r="M3143">
        <f>VLOOKUP(L3143,Key!$A$1:$C$73,2,FALSE)</f>
        <v>43.060250000000003</v>
      </c>
      <c r="N3143">
        <f>VLOOKUP(L3143,Key!$A$1:$C$73,3,FALSE)</f>
        <v>-87.892169999999993</v>
      </c>
      <c r="O3143">
        <v>30</v>
      </c>
      <c r="P3143">
        <v>0</v>
      </c>
      <c r="Q3143">
        <v>4.5</v>
      </c>
      <c r="R3143">
        <v>4.3</v>
      </c>
      <c r="S3143">
        <v>180</v>
      </c>
      <c r="T3143">
        <f t="shared" si="441"/>
        <v>-1</v>
      </c>
      <c r="U3143" s="1">
        <v>42827</v>
      </c>
      <c r="V3143" s="13">
        <f t="shared" si="442"/>
        <v>42826</v>
      </c>
      <c r="W3143" s="14">
        <f t="shared" si="443"/>
        <v>42827</v>
      </c>
      <c r="X3143" s="1" t="str">
        <f t="shared" si="444"/>
        <v>Sunday</v>
      </c>
      <c r="Y3143" s="2">
        <v>0.46253472222222225</v>
      </c>
      <c r="Z3143" s="2">
        <f t="shared" si="445"/>
        <v>0.45833333333333331</v>
      </c>
      <c r="AA3143">
        <f>1</f>
        <v>1</v>
      </c>
      <c r="AB3143" s="1">
        <v>42827</v>
      </c>
      <c r="AC3143" s="13">
        <f t="shared" si="446"/>
        <v>42826</v>
      </c>
      <c r="AD3143" s="14">
        <f t="shared" si="447"/>
        <v>42827</v>
      </c>
      <c r="AE3143" s="1" t="str">
        <f t="shared" si="448"/>
        <v>Sunday</v>
      </c>
      <c r="AF3143" s="2">
        <v>0.48388888888888887</v>
      </c>
      <c r="AG3143" s="2">
        <f t="shared" si="449"/>
        <v>0.5</v>
      </c>
      <c r="AH3143" t="s">
        <v>23</v>
      </c>
    </row>
    <row r="3144" spans="1:34" x14ac:dyDescent="0.25">
      <c r="A3144">
        <v>1516588</v>
      </c>
      <c r="B3144" t="s">
        <v>54</v>
      </c>
      <c r="E3144">
        <v>53212</v>
      </c>
      <c r="F3144" t="s">
        <v>20</v>
      </c>
      <c r="G3144" t="s">
        <v>55</v>
      </c>
      <c r="H3144">
        <v>11123</v>
      </c>
      <c r="I3144" t="s">
        <v>75</v>
      </c>
      <c r="J3144">
        <f>VLOOKUP(I3144,Key!$A$1:$C$73,2,FALSE)</f>
        <v>43.060296999999998</v>
      </c>
      <c r="K3144">
        <f>VLOOKUP(I3144,Key!$A$1:$C$73,3,FALSE)</f>
        <v>-87.913150000000002</v>
      </c>
      <c r="L3144" t="s">
        <v>75</v>
      </c>
      <c r="M3144">
        <f>VLOOKUP(L3144,Key!$A$1:$C$73,2,FALSE)</f>
        <v>43.060296999999998</v>
      </c>
      <c r="N3144">
        <f>VLOOKUP(L3144,Key!$A$1:$C$73,3,FALSE)</f>
        <v>-87.913150000000002</v>
      </c>
      <c r="O3144">
        <v>25</v>
      </c>
      <c r="P3144">
        <v>0</v>
      </c>
      <c r="Q3144">
        <v>3.8</v>
      </c>
      <c r="R3144">
        <v>3.6</v>
      </c>
      <c r="S3144">
        <v>150</v>
      </c>
      <c r="T3144">
        <f t="shared" si="441"/>
        <v>-1</v>
      </c>
      <c r="U3144" s="1">
        <v>42827</v>
      </c>
      <c r="V3144" s="13">
        <f t="shared" si="442"/>
        <v>42826</v>
      </c>
      <c r="W3144" s="14">
        <f t="shared" si="443"/>
        <v>42827</v>
      </c>
      <c r="X3144" s="1" t="str">
        <f t="shared" si="444"/>
        <v>Sunday</v>
      </c>
      <c r="Y3144" s="2">
        <v>0.48671296296296296</v>
      </c>
      <c r="Z3144" s="2">
        <f t="shared" si="445"/>
        <v>0.5</v>
      </c>
      <c r="AA3144">
        <f>1</f>
        <v>1</v>
      </c>
      <c r="AB3144" s="1">
        <v>42827</v>
      </c>
      <c r="AC3144" s="13">
        <f t="shared" si="446"/>
        <v>42826</v>
      </c>
      <c r="AD3144" s="14">
        <f t="shared" si="447"/>
        <v>42827</v>
      </c>
      <c r="AE3144" s="1" t="str">
        <f t="shared" si="448"/>
        <v>Sunday</v>
      </c>
      <c r="AF3144" s="2">
        <v>0.50386574074074075</v>
      </c>
      <c r="AG3144" s="2">
        <f t="shared" si="449"/>
        <v>0.5</v>
      </c>
      <c r="AH3144" t="s">
        <v>25</v>
      </c>
    </row>
    <row r="3145" spans="1:34" x14ac:dyDescent="0.25">
      <c r="A3145">
        <v>1561864</v>
      </c>
      <c r="B3145" t="s">
        <v>54</v>
      </c>
      <c r="E3145">
        <v>48843</v>
      </c>
      <c r="F3145" t="s">
        <v>20</v>
      </c>
      <c r="G3145" t="s">
        <v>55</v>
      </c>
      <c r="H3145">
        <v>11078</v>
      </c>
      <c r="I3145" t="s">
        <v>56</v>
      </c>
      <c r="J3145">
        <f>VLOOKUP(I3145,Key!$A$1:$C$73,2,FALSE)</f>
        <v>43.004728999999998</v>
      </c>
      <c r="K3145">
        <f>VLOOKUP(I3145,Key!$A$1:$C$73,3,FALSE)</f>
        <v>-87.905463999999995</v>
      </c>
      <c r="L3145" t="s">
        <v>86</v>
      </c>
      <c r="M3145">
        <f>VLOOKUP(L3145,Key!$A$1:$C$73,2,FALSE)</f>
        <v>43.052549999999997</v>
      </c>
      <c r="N3145">
        <f>VLOOKUP(L3145,Key!$A$1:$C$73,3,FALSE)</f>
        <v>-87.909329999999997</v>
      </c>
      <c r="O3145">
        <v>26</v>
      </c>
      <c r="P3145">
        <v>0</v>
      </c>
      <c r="Q3145">
        <v>3.9</v>
      </c>
      <c r="R3145">
        <v>3.7</v>
      </c>
      <c r="S3145">
        <v>156</v>
      </c>
      <c r="T3145">
        <f t="shared" si="441"/>
        <v>-1</v>
      </c>
      <c r="U3145" s="1">
        <v>42827</v>
      </c>
      <c r="V3145" s="13">
        <f t="shared" si="442"/>
        <v>42826</v>
      </c>
      <c r="W3145" s="14">
        <f t="shared" si="443"/>
        <v>42827</v>
      </c>
      <c r="X3145" s="1" t="str">
        <f t="shared" si="444"/>
        <v>Sunday</v>
      </c>
      <c r="Y3145" s="2">
        <v>0.5067476851851852</v>
      </c>
      <c r="Z3145" s="2">
        <f t="shared" si="445"/>
        <v>0.5</v>
      </c>
      <c r="AA3145">
        <f>1</f>
        <v>1</v>
      </c>
      <c r="AB3145" s="1">
        <v>42827</v>
      </c>
      <c r="AC3145" s="13">
        <f t="shared" si="446"/>
        <v>42826</v>
      </c>
      <c r="AD3145" s="14">
        <f t="shared" si="447"/>
        <v>42827</v>
      </c>
      <c r="AE3145" s="1" t="str">
        <f t="shared" si="448"/>
        <v>Sunday</v>
      </c>
      <c r="AF3145" s="2">
        <v>0.52481481481481485</v>
      </c>
      <c r="AG3145" s="2">
        <f t="shared" si="449"/>
        <v>0.54166666666666663</v>
      </c>
      <c r="AH3145" t="s">
        <v>23</v>
      </c>
    </row>
    <row r="3146" spans="1:34" x14ac:dyDescent="0.25">
      <c r="A3146">
        <v>1562158</v>
      </c>
      <c r="B3146" t="s">
        <v>54</v>
      </c>
      <c r="E3146">
        <v>53150</v>
      </c>
      <c r="F3146" t="s">
        <v>20</v>
      </c>
      <c r="G3146" t="s">
        <v>55</v>
      </c>
      <c r="H3146">
        <v>5585</v>
      </c>
      <c r="I3146" t="s">
        <v>76</v>
      </c>
      <c r="J3146">
        <f>VLOOKUP(I3146,Key!$A$1:$C$73,2,FALSE)</f>
        <v>43.02948</v>
      </c>
      <c r="K3146">
        <f>VLOOKUP(I3146,Key!$A$1:$C$73,3,FALSE)</f>
        <v>-87.912819999999996</v>
      </c>
      <c r="L3146" t="s">
        <v>62</v>
      </c>
      <c r="M3146">
        <f>VLOOKUP(L3146,Key!$A$1:$C$73,2,FALSE)</f>
        <v>43.052460000000004</v>
      </c>
      <c r="N3146">
        <f>VLOOKUP(L3146,Key!$A$1:$C$73,3,FALSE)</f>
        <v>-87.891000000000005</v>
      </c>
      <c r="O3146">
        <v>27</v>
      </c>
      <c r="P3146">
        <v>0</v>
      </c>
      <c r="Q3146">
        <v>4.0999999999999996</v>
      </c>
      <c r="R3146">
        <v>3.8</v>
      </c>
      <c r="S3146">
        <v>162</v>
      </c>
      <c r="T3146">
        <f t="shared" si="441"/>
        <v>-1</v>
      </c>
      <c r="U3146" s="1">
        <v>42827</v>
      </c>
      <c r="V3146" s="13">
        <f t="shared" si="442"/>
        <v>42826</v>
      </c>
      <c r="W3146" s="14">
        <f t="shared" si="443"/>
        <v>42827</v>
      </c>
      <c r="X3146" s="1" t="str">
        <f t="shared" si="444"/>
        <v>Sunday</v>
      </c>
      <c r="Y3146" s="2">
        <v>0.58237268518518526</v>
      </c>
      <c r="Z3146" s="2">
        <f t="shared" si="445"/>
        <v>0.58333333333333326</v>
      </c>
      <c r="AA3146">
        <f>1</f>
        <v>1</v>
      </c>
      <c r="AB3146" s="1">
        <v>42827</v>
      </c>
      <c r="AC3146" s="13">
        <f t="shared" si="446"/>
        <v>42826</v>
      </c>
      <c r="AD3146" s="14">
        <f t="shared" si="447"/>
        <v>42827</v>
      </c>
      <c r="AE3146" s="1" t="str">
        <f t="shared" si="448"/>
        <v>Sunday</v>
      </c>
      <c r="AF3146" s="2">
        <v>0.60114583333333338</v>
      </c>
      <c r="AG3146" s="2">
        <f t="shared" si="449"/>
        <v>0.58333333333333326</v>
      </c>
      <c r="AH3146" t="s">
        <v>23</v>
      </c>
    </row>
    <row r="3147" spans="1:34" x14ac:dyDescent="0.25">
      <c r="A3147">
        <v>1562234</v>
      </c>
      <c r="B3147" t="s">
        <v>54</v>
      </c>
      <c r="E3147">
        <v>83706</v>
      </c>
      <c r="F3147" t="s">
        <v>20</v>
      </c>
      <c r="G3147" t="s">
        <v>55</v>
      </c>
      <c r="H3147">
        <v>5490</v>
      </c>
      <c r="I3147" t="s">
        <v>91</v>
      </c>
      <c r="J3147">
        <f>VLOOKUP(I3147,Key!$A$1:$C$73,2,FALSE)</f>
        <v>43.048609999999996</v>
      </c>
      <c r="K3147">
        <f>VLOOKUP(I3147,Key!$A$1:$C$73,3,FALSE)</f>
        <v>-88.008480000000006</v>
      </c>
      <c r="L3147" t="s">
        <v>71</v>
      </c>
      <c r="M3147">
        <f>VLOOKUP(L3147,Key!$A$1:$C$73,2,FALSE)</f>
        <v>43.060079999999999</v>
      </c>
      <c r="N3147">
        <f>VLOOKUP(L3147,Key!$A$1:$C$73,3,FALSE)</f>
        <v>-88.027349999999998</v>
      </c>
      <c r="O3147">
        <v>46</v>
      </c>
      <c r="P3147">
        <v>3</v>
      </c>
      <c r="Q3147">
        <v>6.9</v>
      </c>
      <c r="R3147">
        <v>6.6</v>
      </c>
      <c r="S3147">
        <v>276</v>
      </c>
      <c r="T3147">
        <f t="shared" si="441"/>
        <v>-1</v>
      </c>
      <c r="U3147" s="1">
        <v>42827</v>
      </c>
      <c r="V3147" s="13">
        <f t="shared" si="442"/>
        <v>42826</v>
      </c>
      <c r="W3147" s="14">
        <f t="shared" si="443"/>
        <v>42827</v>
      </c>
      <c r="X3147" s="1" t="str">
        <f t="shared" si="444"/>
        <v>Sunday</v>
      </c>
      <c r="Y3147" s="2">
        <v>0.59390046296296295</v>
      </c>
      <c r="Z3147" s="2">
        <f t="shared" si="445"/>
        <v>0.58333333333333326</v>
      </c>
      <c r="AA3147">
        <f>1</f>
        <v>1</v>
      </c>
      <c r="AB3147" s="1">
        <v>42827</v>
      </c>
      <c r="AC3147" s="13">
        <f t="shared" si="446"/>
        <v>42826</v>
      </c>
      <c r="AD3147" s="14">
        <f t="shared" si="447"/>
        <v>42827</v>
      </c>
      <c r="AE3147" s="1" t="str">
        <f t="shared" si="448"/>
        <v>Sunday</v>
      </c>
      <c r="AF3147" s="2">
        <v>0.62578703703703698</v>
      </c>
      <c r="AG3147" s="2">
        <f t="shared" si="449"/>
        <v>0.625</v>
      </c>
      <c r="AH3147" t="s">
        <v>23</v>
      </c>
    </row>
    <row r="3148" spans="1:34" x14ac:dyDescent="0.25">
      <c r="A3148">
        <v>1563181</v>
      </c>
      <c r="B3148" t="s">
        <v>54</v>
      </c>
      <c r="E3148">
        <v>55902</v>
      </c>
      <c r="F3148" t="s">
        <v>20</v>
      </c>
      <c r="G3148" t="s">
        <v>55</v>
      </c>
      <c r="H3148">
        <v>139</v>
      </c>
      <c r="I3148" t="s">
        <v>73</v>
      </c>
      <c r="J3148">
        <f>VLOOKUP(I3148,Key!$A$1:$C$73,2,FALSE)</f>
        <v>43.060580000000002</v>
      </c>
      <c r="K3148">
        <f>VLOOKUP(I3148,Key!$A$1:$C$73,3,FALSE)</f>
        <v>-87.998589999999993</v>
      </c>
      <c r="L3148" t="s">
        <v>64</v>
      </c>
      <c r="M3148">
        <f>VLOOKUP(L3148,Key!$A$1:$C$73,2,FALSE)</f>
        <v>43.069021999999997</v>
      </c>
      <c r="N3148">
        <f>VLOOKUP(L3148,Key!$A$1:$C$73,3,FALSE)</f>
        <v>-87.887940999999998</v>
      </c>
      <c r="O3148">
        <v>59</v>
      </c>
      <c r="P3148">
        <v>3</v>
      </c>
      <c r="Q3148">
        <v>8.9</v>
      </c>
      <c r="R3148">
        <v>8.4</v>
      </c>
      <c r="S3148">
        <v>354</v>
      </c>
      <c r="T3148">
        <f t="shared" si="441"/>
        <v>-1</v>
      </c>
      <c r="U3148" s="1">
        <v>42827</v>
      </c>
      <c r="V3148" s="13">
        <f t="shared" si="442"/>
        <v>42826</v>
      </c>
      <c r="W3148" s="14">
        <f t="shared" si="443"/>
        <v>42827</v>
      </c>
      <c r="X3148" s="1" t="str">
        <f t="shared" si="444"/>
        <v>Sunday</v>
      </c>
      <c r="Y3148" s="2">
        <v>0.85879629629629628</v>
      </c>
      <c r="Z3148" s="2">
        <f t="shared" si="445"/>
        <v>0.875</v>
      </c>
      <c r="AA3148">
        <f>1</f>
        <v>1</v>
      </c>
      <c r="AB3148" s="1">
        <v>42827</v>
      </c>
      <c r="AC3148" s="13">
        <f t="shared" si="446"/>
        <v>42826</v>
      </c>
      <c r="AD3148" s="14">
        <f t="shared" si="447"/>
        <v>42827</v>
      </c>
      <c r="AE3148" s="1" t="str">
        <f t="shared" si="448"/>
        <v>Sunday</v>
      </c>
      <c r="AF3148" s="2">
        <v>0.8994212962962963</v>
      </c>
      <c r="AG3148" s="2">
        <f t="shared" si="449"/>
        <v>0.91666666666666663</v>
      </c>
      <c r="AH3148" t="s">
        <v>23</v>
      </c>
    </row>
    <row r="3149" spans="1:34" x14ac:dyDescent="0.25">
      <c r="A3149">
        <v>1525167</v>
      </c>
      <c r="B3149" t="s">
        <v>54</v>
      </c>
      <c r="E3149">
        <v>53223</v>
      </c>
      <c r="F3149" t="s">
        <v>20</v>
      </c>
      <c r="G3149" t="s">
        <v>55</v>
      </c>
      <c r="H3149">
        <v>11047</v>
      </c>
      <c r="I3149" t="s">
        <v>24</v>
      </c>
      <c r="J3149">
        <f>VLOOKUP(I3149,Key!$A$1:$C$73,2,FALSE)</f>
        <v>43.074655999999997</v>
      </c>
      <c r="K3149">
        <f>VLOOKUP(I3149,Key!$A$1:$C$73,3,FALSE)</f>
        <v>-87.889011999999994</v>
      </c>
      <c r="L3149" t="s">
        <v>66</v>
      </c>
      <c r="M3149">
        <f>VLOOKUP(L3149,Key!$A$1:$C$73,2,FALSE)</f>
        <v>43.078530000000001</v>
      </c>
      <c r="N3149">
        <f>VLOOKUP(L3149,Key!$A$1:$C$73,3,FALSE)</f>
        <v>-87.882620000000003</v>
      </c>
      <c r="O3149">
        <v>4</v>
      </c>
      <c r="P3149">
        <v>0</v>
      </c>
      <c r="Q3149">
        <v>0.6</v>
      </c>
      <c r="R3149">
        <v>0.6</v>
      </c>
      <c r="S3149">
        <v>24</v>
      </c>
      <c r="T3149">
        <f t="shared" si="441"/>
        <v>-1</v>
      </c>
      <c r="U3149" s="1">
        <v>42828</v>
      </c>
      <c r="V3149" s="13">
        <f t="shared" si="442"/>
        <v>42826</v>
      </c>
      <c r="W3149" s="14">
        <f t="shared" si="443"/>
        <v>42828</v>
      </c>
      <c r="X3149" s="1" t="str">
        <f t="shared" si="444"/>
        <v>Monday</v>
      </c>
      <c r="Y3149" s="2">
        <v>4.1944444444444444E-2</v>
      </c>
      <c r="Z3149" s="2">
        <f t="shared" si="445"/>
        <v>4.1666666666666664E-2</v>
      </c>
      <c r="AA3149">
        <f>1</f>
        <v>1</v>
      </c>
      <c r="AB3149" s="1">
        <v>42828</v>
      </c>
      <c r="AC3149" s="13">
        <f t="shared" si="446"/>
        <v>42826</v>
      </c>
      <c r="AD3149" s="14">
        <f t="shared" si="447"/>
        <v>42828</v>
      </c>
      <c r="AE3149" s="1" t="str">
        <f t="shared" si="448"/>
        <v>Monday</v>
      </c>
      <c r="AF3149" s="2">
        <v>4.4710648148148152E-2</v>
      </c>
      <c r="AG3149" s="2">
        <f t="shared" si="449"/>
        <v>4.1666666666666664E-2</v>
      </c>
      <c r="AH3149" t="s">
        <v>23</v>
      </c>
    </row>
    <row r="3150" spans="1:34" x14ac:dyDescent="0.25">
      <c r="A3150">
        <v>1509217</v>
      </c>
      <c r="B3150" t="s">
        <v>54</v>
      </c>
      <c r="E3150">
        <v>53202</v>
      </c>
      <c r="F3150" t="s">
        <v>20</v>
      </c>
      <c r="G3150" t="s">
        <v>55</v>
      </c>
      <c r="H3150">
        <v>179</v>
      </c>
      <c r="I3150" t="s">
        <v>53</v>
      </c>
      <c r="J3150">
        <f>VLOOKUP(I3150,Key!$A$1:$C$73,2,FALSE)</f>
        <v>43.04824</v>
      </c>
      <c r="K3150">
        <f>VLOOKUP(I3150,Key!$A$1:$C$73,3,FALSE)</f>
        <v>-87.904970000000006</v>
      </c>
      <c r="L3150" t="s">
        <v>52</v>
      </c>
      <c r="M3150">
        <f>VLOOKUP(L3150,Key!$A$1:$C$73,2,FALSE)</f>
        <v>43.042490000000001</v>
      </c>
      <c r="N3150">
        <f>VLOOKUP(L3150,Key!$A$1:$C$73,3,FALSE)</f>
        <v>-87.909959999999998</v>
      </c>
      <c r="O3150">
        <v>8</v>
      </c>
      <c r="P3150">
        <v>0</v>
      </c>
      <c r="Q3150">
        <v>1.2</v>
      </c>
      <c r="R3150">
        <v>1.1000000000000001</v>
      </c>
      <c r="S3150">
        <v>48</v>
      </c>
      <c r="T3150">
        <f t="shared" si="441"/>
        <v>-1</v>
      </c>
      <c r="U3150" s="1">
        <v>42828</v>
      </c>
      <c r="V3150" s="13">
        <f t="shared" si="442"/>
        <v>42826</v>
      </c>
      <c r="W3150" s="14">
        <f t="shared" si="443"/>
        <v>42828</v>
      </c>
      <c r="X3150" s="1" t="str">
        <f t="shared" si="444"/>
        <v>Monday</v>
      </c>
      <c r="Y3150" s="2">
        <v>0.45538194444444446</v>
      </c>
      <c r="Z3150" s="2">
        <f t="shared" si="445"/>
        <v>0.45833333333333331</v>
      </c>
      <c r="AA3150">
        <f>1</f>
        <v>1</v>
      </c>
      <c r="AB3150" s="1">
        <v>42828</v>
      </c>
      <c r="AC3150" s="13">
        <f t="shared" si="446"/>
        <v>42826</v>
      </c>
      <c r="AD3150" s="14">
        <f t="shared" si="447"/>
        <v>42828</v>
      </c>
      <c r="AE3150" s="1" t="str">
        <f t="shared" si="448"/>
        <v>Monday</v>
      </c>
      <c r="AF3150" s="2">
        <v>0.46045138888888887</v>
      </c>
      <c r="AG3150" s="2">
        <f t="shared" si="449"/>
        <v>0.45833333333333331</v>
      </c>
      <c r="AH3150" t="s">
        <v>23</v>
      </c>
    </row>
    <row r="3151" spans="1:34" x14ac:dyDescent="0.25">
      <c r="A3151">
        <v>1563960</v>
      </c>
      <c r="B3151" t="s">
        <v>54</v>
      </c>
      <c r="E3151">
        <v>53207</v>
      </c>
      <c r="F3151" t="s">
        <v>20</v>
      </c>
      <c r="G3151" t="s">
        <v>55</v>
      </c>
      <c r="H3151">
        <v>11107</v>
      </c>
      <c r="I3151" t="s">
        <v>85</v>
      </c>
      <c r="J3151">
        <f>VLOOKUP(I3151,Key!$A$1:$C$73,2,FALSE)</f>
        <v>43.053040000000003</v>
      </c>
      <c r="K3151">
        <f>VLOOKUP(I3151,Key!$A$1:$C$73,3,FALSE)</f>
        <v>-87.897660000000002</v>
      </c>
      <c r="L3151" t="s">
        <v>37</v>
      </c>
      <c r="M3151">
        <f>VLOOKUP(L3151,Key!$A$1:$C$73,2,FALSE)</f>
        <v>43.049230000000001</v>
      </c>
      <c r="N3151">
        <f>VLOOKUP(L3151,Key!$A$1:$C$73,3,FALSE)</f>
        <v>-87.911940000000001</v>
      </c>
      <c r="O3151">
        <v>12</v>
      </c>
      <c r="P3151">
        <v>0</v>
      </c>
      <c r="Q3151">
        <v>1.8</v>
      </c>
      <c r="R3151">
        <v>1.7</v>
      </c>
      <c r="S3151">
        <v>72</v>
      </c>
      <c r="T3151">
        <f t="shared" si="441"/>
        <v>-1</v>
      </c>
      <c r="U3151" s="1">
        <v>42828</v>
      </c>
      <c r="V3151" s="13">
        <f t="shared" si="442"/>
        <v>42826</v>
      </c>
      <c r="W3151" s="14">
        <f t="shared" si="443"/>
        <v>42828</v>
      </c>
      <c r="X3151" s="1" t="str">
        <f t="shared" si="444"/>
        <v>Monday</v>
      </c>
      <c r="Y3151" s="2">
        <v>0.72533564814814822</v>
      </c>
      <c r="Z3151" s="2">
        <f t="shared" si="445"/>
        <v>0.70833333333333326</v>
      </c>
      <c r="AA3151">
        <f>1</f>
        <v>1</v>
      </c>
      <c r="AB3151" s="1">
        <v>42828</v>
      </c>
      <c r="AC3151" s="13">
        <f t="shared" si="446"/>
        <v>42826</v>
      </c>
      <c r="AD3151" s="14">
        <f t="shared" si="447"/>
        <v>42828</v>
      </c>
      <c r="AE3151" s="1" t="str">
        <f t="shared" si="448"/>
        <v>Monday</v>
      </c>
      <c r="AF3151" s="2">
        <v>0.73357638888888888</v>
      </c>
      <c r="AG3151" s="2">
        <f t="shared" si="449"/>
        <v>0.75</v>
      </c>
      <c r="AH3151" t="s">
        <v>23</v>
      </c>
    </row>
    <row r="3152" spans="1:34" x14ac:dyDescent="0.25">
      <c r="A3152">
        <v>1562870</v>
      </c>
      <c r="B3152" t="s">
        <v>54</v>
      </c>
      <c r="E3152">
        <v>53108</v>
      </c>
      <c r="F3152" t="s">
        <v>20</v>
      </c>
      <c r="G3152" t="s">
        <v>55</v>
      </c>
      <c r="H3152">
        <v>38</v>
      </c>
      <c r="I3152" t="s">
        <v>86</v>
      </c>
      <c r="J3152">
        <f>VLOOKUP(I3152,Key!$A$1:$C$73,2,FALSE)</f>
        <v>43.052549999999997</v>
      </c>
      <c r="K3152">
        <f>VLOOKUP(I3152,Key!$A$1:$C$73,3,FALSE)</f>
        <v>-87.909329999999997</v>
      </c>
      <c r="L3152" t="s">
        <v>60</v>
      </c>
      <c r="M3152">
        <f>VLOOKUP(L3152,Key!$A$1:$C$73,2,FALSE)</f>
        <v>43.046570000000003</v>
      </c>
      <c r="N3152">
        <f>VLOOKUP(L3152,Key!$A$1:$C$73,3,FALSE)</f>
        <v>-87.908720000000002</v>
      </c>
      <c r="O3152">
        <v>6</v>
      </c>
      <c r="P3152">
        <v>0</v>
      </c>
      <c r="Q3152">
        <v>0.9</v>
      </c>
      <c r="R3152">
        <v>0.9</v>
      </c>
      <c r="S3152">
        <v>36</v>
      </c>
      <c r="T3152">
        <f t="shared" si="441"/>
        <v>-1</v>
      </c>
      <c r="U3152" s="1">
        <v>42829</v>
      </c>
      <c r="V3152" s="13">
        <f t="shared" si="442"/>
        <v>42826</v>
      </c>
      <c r="W3152" s="14">
        <f t="shared" si="443"/>
        <v>42829</v>
      </c>
      <c r="X3152" s="1" t="str">
        <f t="shared" si="444"/>
        <v>Tuesday</v>
      </c>
      <c r="Y3152" s="2">
        <v>0.69640046296296287</v>
      </c>
      <c r="Z3152" s="2">
        <f t="shared" si="445"/>
        <v>0.70833333333333326</v>
      </c>
      <c r="AA3152">
        <f>1</f>
        <v>1</v>
      </c>
      <c r="AB3152" s="1">
        <v>42829</v>
      </c>
      <c r="AC3152" s="13">
        <f t="shared" si="446"/>
        <v>42826</v>
      </c>
      <c r="AD3152" s="14">
        <f t="shared" si="447"/>
        <v>42829</v>
      </c>
      <c r="AE3152" s="1" t="str">
        <f t="shared" si="448"/>
        <v>Tuesday</v>
      </c>
      <c r="AF3152" s="2">
        <v>0.70028935185185182</v>
      </c>
      <c r="AG3152" s="2">
        <f t="shared" si="449"/>
        <v>0.70833333333333326</v>
      </c>
      <c r="AH3152" t="s">
        <v>23</v>
      </c>
    </row>
    <row r="3153" spans="1:34" x14ac:dyDescent="0.25">
      <c r="A3153">
        <v>1509949</v>
      </c>
      <c r="B3153" t="s">
        <v>54</v>
      </c>
      <c r="E3153">
        <v>53202</v>
      </c>
      <c r="F3153" t="s">
        <v>20</v>
      </c>
      <c r="G3153" t="s">
        <v>55</v>
      </c>
      <c r="H3153">
        <v>77</v>
      </c>
      <c r="I3153" t="s">
        <v>62</v>
      </c>
      <c r="J3153">
        <f>VLOOKUP(I3153,Key!$A$1:$C$73,2,FALSE)</f>
        <v>43.052460000000004</v>
      </c>
      <c r="K3153">
        <f>VLOOKUP(I3153,Key!$A$1:$C$73,3,FALSE)</f>
        <v>-87.891000000000005</v>
      </c>
      <c r="L3153" t="s">
        <v>77</v>
      </c>
      <c r="M3153">
        <f>VLOOKUP(L3153,Key!$A$1:$C$73,2,FALSE)</f>
        <v>43.036900000000003</v>
      </c>
      <c r="N3153">
        <f>VLOOKUP(L3153,Key!$A$1:$C$73,3,FALSE)</f>
        <v>-87.89667</v>
      </c>
      <c r="O3153">
        <v>35</v>
      </c>
      <c r="P3153">
        <v>6</v>
      </c>
      <c r="Q3153">
        <v>5.3</v>
      </c>
      <c r="R3153">
        <v>5</v>
      </c>
      <c r="S3153">
        <v>210</v>
      </c>
      <c r="T3153">
        <f t="shared" si="441"/>
        <v>-1</v>
      </c>
      <c r="U3153" s="1">
        <v>42829</v>
      </c>
      <c r="V3153" s="13">
        <f t="shared" si="442"/>
        <v>42826</v>
      </c>
      <c r="W3153" s="14">
        <f t="shared" si="443"/>
        <v>42829</v>
      </c>
      <c r="X3153" s="1" t="str">
        <f t="shared" si="444"/>
        <v>Tuesday</v>
      </c>
      <c r="Y3153" s="2">
        <v>0.72412037037037036</v>
      </c>
      <c r="Z3153" s="2">
        <f t="shared" si="445"/>
        <v>0.70833333333333326</v>
      </c>
      <c r="AA3153">
        <f>1</f>
        <v>1</v>
      </c>
      <c r="AB3153" s="1">
        <v>42829</v>
      </c>
      <c r="AC3153" s="13">
        <f t="shared" si="446"/>
        <v>42826</v>
      </c>
      <c r="AD3153" s="14">
        <f t="shared" si="447"/>
        <v>42829</v>
      </c>
      <c r="AE3153" s="1" t="str">
        <f t="shared" si="448"/>
        <v>Tuesday</v>
      </c>
      <c r="AF3153" s="2">
        <v>0.7481712962962962</v>
      </c>
      <c r="AG3153" s="2">
        <f t="shared" si="449"/>
        <v>0.75</v>
      </c>
      <c r="AH3153" t="s">
        <v>23</v>
      </c>
    </row>
    <row r="3154" spans="1:34" x14ac:dyDescent="0.25">
      <c r="A3154">
        <v>1189054</v>
      </c>
      <c r="B3154" t="s">
        <v>54</v>
      </c>
      <c r="E3154">
        <v>53202</v>
      </c>
      <c r="F3154" t="s">
        <v>20</v>
      </c>
      <c r="G3154" t="s">
        <v>55</v>
      </c>
      <c r="H3154">
        <v>11105</v>
      </c>
      <c r="I3154" t="s">
        <v>22</v>
      </c>
      <c r="J3154">
        <f>VLOOKUP(I3154,Key!$A$1:$C$73,2,FALSE)</f>
        <v>43.058619999999998</v>
      </c>
      <c r="K3154">
        <f>VLOOKUP(I3154,Key!$A$1:$C$73,3,FALSE)</f>
        <v>-87.885319999999993</v>
      </c>
      <c r="L3154" t="s">
        <v>67</v>
      </c>
      <c r="M3154">
        <f>VLOOKUP(L3154,Key!$A$1:$C$73,2,FALSE)</f>
        <v>43.05847</v>
      </c>
      <c r="N3154">
        <f>VLOOKUP(L3154,Key!$A$1:$C$73,3,FALSE)</f>
        <v>-87.898079999999993</v>
      </c>
      <c r="O3154">
        <v>13</v>
      </c>
      <c r="P3154">
        <v>3</v>
      </c>
      <c r="Q3154">
        <v>2</v>
      </c>
      <c r="R3154">
        <v>1.9</v>
      </c>
      <c r="S3154">
        <v>78</v>
      </c>
      <c r="T3154">
        <f t="shared" si="441"/>
        <v>-1</v>
      </c>
      <c r="U3154" s="1">
        <v>42829</v>
      </c>
      <c r="V3154" s="13">
        <f t="shared" si="442"/>
        <v>42826</v>
      </c>
      <c r="W3154" s="14">
        <f t="shared" si="443"/>
        <v>42829</v>
      </c>
      <c r="X3154" s="1" t="str">
        <f t="shared" si="444"/>
        <v>Tuesday</v>
      </c>
      <c r="Y3154" s="2">
        <v>0.80026620370370372</v>
      </c>
      <c r="Z3154" s="2">
        <f t="shared" si="445"/>
        <v>0.79166666666666663</v>
      </c>
      <c r="AA3154">
        <f>1</f>
        <v>1</v>
      </c>
      <c r="AB3154" s="1">
        <v>42829</v>
      </c>
      <c r="AC3154" s="13">
        <f t="shared" si="446"/>
        <v>42826</v>
      </c>
      <c r="AD3154" s="14">
        <f t="shared" si="447"/>
        <v>42829</v>
      </c>
      <c r="AE3154" s="1" t="str">
        <f t="shared" si="448"/>
        <v>Tuesday</v>
      </c>
      <c r="AF3154" s="2">
        <v>0.80949074074074068</v>
      </c>
      <c r="AG3154" s="2">
        <f t="shared" si="449"/>
        <v>0.79166666666666663</v>
      </c>
      <c r="AH3154" t="s">
        <v>23</v>
      </c>
    </row>
    <row r="3155" spans="1:34" x14ac:dyDescent="0.25">
      <c r="A3155">
        <v>1564919</v>
      </c>
      <c r="B3155" t="s">
        <v>54</v>
      </c>
      <c r="E3155">
        <v>53202</v>
      </c>
      <c r="F3155" t="s">
        <v>20</v>
      </c>
      <c r="G3155" t="s">
        <v>55</v>
      </c>
      <c r="H3155">
        <v>5436</v>
      </c>
      <c r="I3155" t="s">
        <v>22</v>
      </c>
      <c r="J3155">
        <f>VLOOKUP(I3155,Key!$A$1:$C$73,2,FALSE)</f>
        <v>43.058619999999998</v>
      </c>
      <c r="K3155">
        <f>VLOOKUP(I3155,Key!$A$1:$C$73,3,FALSE)</f>
        <v>-87.885319999999993</v>
      </c>
      <c r="L3155" t="s">
        <v>28</v>
      </c>
      <c r="M3155">
        <f>VLOOKUP(L3155,Key!$A$1:$C$73,2,FALSE)</f>
        <v>43.038580000000003</v>
      </c>
      <c r="N3155">
        <f>VLOOKUP(L3155,Key!$A$1:$C$73,3,FALSE)</f>
        <v>-87.90934</v>
      </c>
      <c r="O3155">
        <v>20</v>
      </c>
      <c r="P3155">
        <v>3</v>
      </c>
      <c r="Q3155">
        <v>3</v>
      </c>
      <c r="R3155">
        <v>2.9</v>
      </c>
      <c r="S3155">
        <v>120</v>
      </c>
      <c r="T3155">
        <f t="shared" si="441"/>
        <v>-1</v>
      </c>
      <c r="U3155" s="1">
        <v>42829</v>
      </c>
      <c r="V3155" s="13">
        <f t="shared" si="442"/>
        <v>42826</v>
      </c>
      <c r="W3155" s="14">
        <f t="shared" si="443"/>
        <v>42829</v>
      </c>
      <c r="X3155" s="1" t="str">
        <f t="shared" si="444"/>
        <v>Tuesday</v>
      </c>
      <c r="Y3155" s="2">
        <v>0.82390046296296304</v>
      </c>
      <c r="Z3155" s="2">
        <f t="shared" si="445"/>
        <v>0.83333333333333326</v>
      </c>
      <c r="AA3155">
        <f>1</f>
        <v>1</v>
      </c>
      <c r="AB3155" s="1">
        <v>42829</v>
      </c>
      <c r="AC3155" s="13">
        <f t="shared" si="446"/>
        <v>42826</v>
      </c>
      <c r="AD3155" s="14">
        <f t="shared" si="447"/>
        <v>42829</v>
      </c>
      <c r="AE3155" s="1" t="str">
        <f t="shared" si="448"/>
        <v>Tuesday</v>
      </c>
      <c r="AF3155" s="2">
        <v>0.83769675925925924</v>
      </c>
      <c r="AG3155" s="2">
        <f t="shared" si="449"/>
        <v>0.83333333333333326</v>
      </c>
      <c r="AH3155" t="s">
        <v>23</v>
      </c>
    </row>
    <row r="3156" spans="1:34" x14ac:dyDescent="0.25">
      <c r="A3156">
        <v>1550134</v>
      </c>
      <c r="B3156" t="s">
        <v>54</v>
      </c>
      <c r="E3156">
        <v>53186</v>
      </c>
      <c r="F3156" t="s">
        <v>20</v>
      </c>
      <c r="G3156" t="s">
        <v>55</v>
      </c>
      <c r="H3156">
        <v>957</v>
      </c>
      <c r="I3156" t="s">
        <v>44</v>
      </c>
      <c r="J3156">
        <f>VLOOKUP(I3156,Key!$A$1:$C$73,2,FALSE)</f>
        <v>43.03886</v>
      </c>
      <c r="K3156">
        <f>VLOOKUP(I3156,Key!$A$1:$C$73,3,FALSE)</f>
        <v>-87.902720000000002</v>
      </c>
      <c r="L3156" t="s">
        <v>44</v>
      </c>
      <c r="M3156">
        <f>VLOOKUP(L3156,Key!$A$1:$C$73,2,FALSE)</f>
        <v>43.03886</v>
      </c>
      <c r="N3156">
        <f>VLOOKUP(L3156,Key!$A$1:$C$73,3,FALSE)</f>
        <v>-87.902720000000002</v>
      </c>
      <c r="O3156">
        <v>44</v>
      </c>
      <c r="P3156">
        <v>6</v>
      </c>
      <c r="Q3156">
        <v>6.6</v>
      </c>
      <c r="R3156">
        <v>6.3</v>
      </c>
      <c r="S3156">
        <v>264</v>
      </c>
      <c r="T3156">
        <f t="shared" si="441"/>
        <v>-1</v>
      </c>
      <c r="U3156" s="1">
        <v>42831</v>
      </c>
      <c r="V3156" s="13">
        <f t="shared" si="442"/>
        <v>42826</v>
      </c>
      <c r="W3156" s="14">
        <f t="shared" si="443"/>
        <v>42831</v>
      </c>
      <c r="X3156" s="1" t="str">
        <f t="shared" si="444"/>
        <v>Thursday</v>
      </c>
      <c r="Y3156" s="2">
        <v>0.53050925925925929</v>
      </c>
      <c r="Z3156" s="2">
        <f t="shared" si="445"/>
        <v>0.54166666666666663</v>
      </c>
      <c r="AA3156">
        <f>1</f>
        <v>1</v>
      </c>
      <c r="AB3156" s="1">
        <v>42831</v>
      </c>
      <c r="AC3156" s="13">
        <f t="shared" si="446"/>
        <v>42826</v>
      </c>
      <c r="AD3156" s="14">
        <f t="shared" si="447"/>
        <v>42831</v>
      </c>
      <c r="AE3156" s="1" t="str">
        <f t="shared" si="448"/>
        <v>Thursday</v>
      </c>
      <c r="AF3156" s="2">
        <v>0.56090277777777775</v>
      </c>
      <c r="AG3156" s="2">
        <f t="shared" si="449"/>
        <v>0.54166666666666663</v>
      </c>
      <c r="AH3156" t="s">
        <v>25</v>
      </c>
    </row>
    <row r="3157" spans="1:34" x14ac:dyDescent="0.25">
      <c r="A3157">
        <v>1566418</v>
      </c>
      <c r="B3157" t="s">
        <v>54</v>
      </c>
      <c r="E3157">
        <v>53901</v>
      </c>
      <c r="F3157" t="s">
        <v>20</v>
      </c>
      <c r="G3157" t="s">
        <v>55</v>
      </c>
      <c r="H3157">
        <v>5449</v>
      </c>
      <c r="I3157" t="s">
        <v>39</v>
      </c>
      <c r="J3157">
        <f>VLOOKUP(I3157,Key!$A$1:$C$73,2,FALSE)</f>
        <v>43.031480000000002</v>
      </c>
      <c r="K3157">
        <f>VLOOKUP(I3157,Key!$A$1:$C$73,3,FALSE)</f>
        <v>-87.908169999999998</v>
      </c>
      <c r="L3157" t="s">
        <v>39</v>
      </c>
      <c r="M3157">
        <f>VLOOKUP(L3157,Key!$A$1:$C$73,2,FALSE)</f>
        <v>43.031480000000002</v>
      </c>
      <c r="N3157">
        <f>VLOOKUP(L3157,Key!$A$1:$C$73,3,FALSE)</f>
        <v>-87.908169999999998</v>
      </c>
      <c r="O3157">
        <v>24</v>
      </c>
      <c r="P3157">
        <v>3</v>
      </c>
      <c r="Q3157">
        <v>3.6</v>
      </c>
      <c r="R3157">
        <v>3.4</v>
      </c>
      <c r="S3157">
        <v>144</v>
      </c>
      <c r="T3157">
        <f t="shared" si="441"/>
        <v>-1</v>
      </c>
      <c r="U3157" s="1">
        <v>42831</v>
      </c>
      <c r="V3157" s="13">
        <f t="shared" si="442"/>
        <v>42826</v>
      </c>
      <c r="W3157" s="14">
        <f t="shared" si="443"/>
        <v>42831</v>
      </c>
      <c r="X3157" s="1" t="str">
        <f t="shared" si="444"/>
        <v>Thursday</v>
      </c>
      <c r="Y3157" s="2">
        <v>0.84313657407407405</v>
      </c>
      <c r="Z3157" s="2">
        <f t="shared" si="445"/>
        <v>0.83333333333333326</v>
      </c>
      <c r="AA3157">
        <f>1</f>
        <v>1</v>
      </c>
      <c r="AB3157" s="1">
        <v>42831</v>
      </c>
      <c r="AC3157" s="13">
        <f t="shared" si="446"/>
        <v>42826</v>
      </c>
      <c r="AD3157" s="14">
        <f t="shared" si="447"/>
        <v>42831</v>
      </c>
      <c r="AE3157" s="1" t="str">
        <f t="shared" si="448"/>
        <v>Thursday</v>
      </c>
      <c r="AF3157" s="2">
        <v>0.86009259259259263</v>
      </c>
      <c r="AG3157" s="2">
        <f t="shared" si="449"/>
        <v>0.875</v>
      </c>
      <c r="AH3157" t="s">
        <v>25</v>
      </c>
    </row>
    <row r="3158" spans="1:34" x14ac:dyDescent="0.25">
      <c r="A3158">
        <v>1566351</v>
      </c>
      <c r="B3158" t="s">
        <v>54</v>
      </c>
      <c r="E3158">
        <v>53202</v>
      </c>
      <c r="F3158" t="s">
        <v>20</v>
      </c>
      <c r="G3158" t="s">
        <v>55</v>
      </c>
      <c r="H3158">
        <v>11</v>
      </c>
      <c r="I3158" t="s">
        <v>60</v>
      </c>
      <c r="J3158">
        <f>VLOOKUP(I3158,Key!$A$1:$C$73,2,FALSE)</f>
        <v>43.046570000000003</v>
      </c>
      <c r="K3158">
        <f>VLOOKUP(I3158,Key!$A$1:$C$73,3,FALSE)</f>
        <v>-87.908720000000002</v>
      </c>
      <c r="L3158" t="s">
        <v>78</v>
      </c>
      <c r="M3158">
        <f>VLOOKUP(L3158,Key!$A$1:$C$73,2,FALSE)</f>
        <v>43.048200000000001</v>
      </c>
      <c r="N3158">
        <f>VLOOKUP(L3158,Key!$A$1:$C$73,3,FALSE)</f>
        <v>-87.900859999999994</v>
      </c>
      <c r="O3158">
        <v>6</v>
      </c>
      <c r="P3158">
        <v>3</v>
      </c>
      <c r="Q3158">
        <v>0.9</v>
      </c>
      <c r="R3158">
        <v>0.9</v>
      </c>
      <c r="S3158">
        <v>36</v>
      </c>
      <c r="T3158">
        <f t="shared" si="441"/>
        <v>-1</v>
      </c>
      <c r="U3158" s="1">
        <v>42831</v>
      </c>
      <c r="V3158" s="13">
        <f t="shared" si="442"/>
        <v>42826</v>
      </c>
      <c r="W3158" s="14">
        <f t="shared" si="443"/>
        <v>42831</v>
      </c>
      <c r="X3158" s="1" t="str">
        <f t="shared" si="444"/>
        <v>Thursday</v>
      </c>
      <c r="Y3158" s="2">
        <v>0.99067129629629624</v>
      </c>
      <c r="Z3158" s="2">
        <f t="shared" si="445"/>
        <v>1</v>
      </c>
      <c r="AA3158">
        <f>1</f>
        <v>1</v>
      </c>
      <c r="AB3158" s="1">
        <v>42831</v>
      </c>
      <c r="AC3158" s="13">
        <f t="shared" si="446"/>
        <v>42826</v>
      </c>
      <c r="AD3158" s="14">
        <f t="shared" si="447"/>
        <v>42831</v>
      </c>
      <c r="AE3158" s="1" t="str">
        <f t="shared" si="448"/>
        <v>Thursday</v>
      </c>
      <c r="AF3158" s="2">
        <v>0.99449074074074073</v>
      </c>
      <c r="AG3158" s="2">
        <f t="shared" si="449"/>
        <v>1</v>
      </c>
      <c r="AH3158" t="s">
        <v>23</v>
      </c>
    </row>
    <row r="3159" spans="1:34" x14ac:dyDescent="0.25">
      <c r="A3159">
        <v>1567156</v>
      </c>
      <c r="B3159" t="s">
        <v>54</v>
      </c>
      <c r="E3159">
        <v>53215</v>
      </c>
      <c r="F3159" t="s">
        <v>20</v>
      </c>
      <c r="G3159" t="s">
        <v>55</v>
      </c>
      <c r="H3159">
        <v>5</v>
      </c>
      <c r="I3159" t="s">
        <v>77</v>
      </c>
      <c r="J3159">
        <f>VLOOKUP(I3159,Key!$A$1:$C$73,2,FALSE)</f>
        <v>43.036900000000003</v>
      </c>
      <c r="K3159">
        <f>VLOOKUP(I3159,Key!$A$1:$C$73,3,FALSE)</f>
        <v>-87.89667</v>
      </c>
      <c r="L3159" t="s">
        <v>77</v>
      </c>
      <c r="M3159">
        <f>VLOOKUP(L3159,Key!$A$1:$C$73,2,FALSE)</f>
        <v>43.036900000000003</v>
      </c>
      <c r="N3159">
        <f>VLOOKUP(L3159,Key!$A$1:$C$73,3,FALSE)</f>
        <v>-87.89667</v>
      </c>
      <c r="O3159">
        <v>19</v>
      </c>
      <c r="P3159">
        <v>3</v>
      </c>
      <c r="Q3159">
        <v>2.9</v>
      </c>
      <c r="R3159">
        <v>2.7</v>
      </c>
      <c r="S3159">
        <v>114</v>
      </c>
      <c r="T3159">
        <f t="shared" si="441"/>
        <v>-1</v>
      </c>
      <c r="U3159" s="1">
        <v>42832</v>
      </c>
      <c r="V3159" s="13">
        <f t="shared" si="442"/>
        <v>42826</v>
      </c>
      <c r="W3159" s="14">
        <f t="shared" si="443"/>
        <v>42832</v>
      </c>
      <c r="X3159" s="1" t="str">
        <f t="shared" si="444"/>
        <v>Friday</v>
      </c>
      <c r="Y3159" s="2">
        <v>0.58446759259259262</v>
      </c>
      <c r="Z3159" s="2">
        <f t="shared" si="445"/>
        <v>0.58333333333333326</v>
      </c>
      <c r="AA3159">
        <f>1</f>
        <v>1</v>
      </c>
      <c r="AB3159" s="1">
        <v>42832</v>
      </c>
      <c r="AC3159" s="13">
        <f t="shared" si="446"/>
        <v>42826</v>
      </c>
      <c r="AD3159" s="14">
        <f t="shared" si="447"/>
        <v>42832</v>
      </c>
      <c r="AE3159" s="1" t="str">
        <f t="shared" si="448"/>
        <v>Friday</v>
      </c>
      <c r="AF3159" s="2">
        <v>0.5973842592592592</v>
      </c>
      <c r="AG3159" s="2">
        <f t="shared" si="449"/>
        <v>0.58333333333333326</v>
      </c>
      <c r="AH3159" t="s">
        <v>25</v>
      </c>
    </row>
    <row r="3160" spans="1:34" x14ac:dyDescent="0.25">
      <c r="A3160">
        <v>1567169</v>
      </c>
      <c r="B3160" t="s">
        <v>54</v>
      </c>
      <c r="E3160">
        <v>60510</v>
      </c>
      <c r="F3160" t="s">
        <v>20</v>
      </c>
      <c r="G3160" t="s">
        <v>55</v>
      </c>
      <c r="H3160">
        <v>5572</v>
      </c>
      <c r="I3160" t="s">
        <v>84</v>
      </c>
      <c r="J3160">
        <f>VLOOKUP(I3160,Key!$A$1:$C$73,2,FALSE)</f>
        <v>43.040154000000001</v>
      </c>
      <c r="K3160">
        <f>VLOOKUP(I3160,Key!$A$1:$C$73,3,FALSE)</f>
        <v>-87.932113000000001</v>
      </c>
      <c r="L3160" t="s">
        <v>84</v>
      </c>
      <c r="M3160">
        <f>VLOOKUP(L3160,Key!$A$1:$C$73,2,FALSE)</f>
        <v>43.040154000000001</v>
      </c>
      <c r="N3160">
        <f>VLOOKUP(L3160,Key!$A$1:$C$73,3,FALSE)</f>
        <v>-87.932113000000001</v>
      </c>
      <c r="O3160">
        <v>41</v>
      </c>
      <c r="P3160">
        <v>6</v>
      </c>
      <c r="Q3160">
        <v>6.2</v>
      </c>
      <c r="R3160">
        <v>5.8</v>
      </c>
      <c r="S3160">
        <v>246</v>
      </c>
      <c r="T3160">
        <f t="shared" si="441"/>
        <v>-1</v>
      </c>
      <c r="U3160" s="1">
        <v>42832</v>
      </c>
      <c r="V3160" s="13">
        <f t="shared" si="442"/>
        <v>42826</v>
      </c>
      <c r="W3160" s="14">
        <f t="shared" si="443"/>
        <v>42832</v>
      </c>
      <c r="X3160" s="1" t="str">
        <f t="shared" si="444"/>
        <v>Friday</v>
      </c>
      <c r="Y3160" s="2">
        <v>0.5901157407407408</v>
      </c>
      <c r="Z3160" s="2">
        <f t="shared" si="445"/>
        <v>0.58333333333333326</v>
      </c>
      <c r="AA3160">
        <f>1</f>
        <v>1</v>
      </c>
      <c r="AB3160" s="1">
        <v>42832</v>
      </c>
      <c r="AC3160" s="13">
        <f t="shared" si="446"/>
        <v>42826</v>
      </c>
      <c r="AD3160" s="14">
        <f t="shared" si="447"/>
        <v>42832</v>
      </c>
      <c r="AE3160" s="1" t="str">
        <f t="shared" si="448"/>
        <v>Friday</v>
      </c>
      <c r="AF3160" s="2">
        <v>0.61834490740740744</v>
      </c>
      <c r="AG3160" s="2">
        <f t="shared" si="449"/>
        <v>0.625</v>
      </c>
      <c r="AH3160" t="s">
        <v>25</v>
      </c>
    </row>
    <row r="3161" spans="1:34" x14ac:dyDescent="0.25">
      <c r="A3161">
        <v>1267215</v>
      </c>
      <c r="B3161" t="s">
        <v>54</v>
      </c>
      <c r="E3161">
        <v>53186</v>
      </c>
      <c r="F3161" t="s">
        <v>20</v>
      </c>
      <c r="G3161" t="s">
        <v>55</v>
      </c>
      <c r="H3161">
        <v>5428</v>
      </c>
      <c r="I3161" t="s">
        <v>34</v>
      </c>
      <c r="J3161">
        <f>VLOOKUP(I3161,Key!$A$1:$C$73,2,FALSE)</f>
        <v>43.05097</v>
      </c>
      <c r="K3161">
        <f>VLOOKUP(I3161,Key!$A$1:$C$73,3,FALSE)</f>
        <v>-87.906440000000003</v>
      </c>
      <c r="L3161" t="s">
        <v>52</v>
      </c>
      <c r="M3161">
        <f>VLOOKUP(L3161,Key!$A$1:$C$73,2,FALSE)</f>
        <v>43.042490000000001</v>
      </c>
      <c r="N3161">
        <f>VLOOKUP(L3161,Key!$A$1:$C$73,3,FALSE)</f>
        <v>-87.909959999999998</v>
      </c>
      <c r="O3161">
        <v>8</v>
      </c>
      <c r="P3161">
        <v>3</v>
      </c>
      <c r="Q3161">
        <v>1.2</v>
      </c>
      <c r="R3161">
        <v>1.1000000000000001</v>
      </c>
      <c r="S3161">
        <v>48</v>
      </c>
      <c r="T3161">
        <f t="shared" si="441"/>
        <v>-1</v>
      </c>
      <c r="U3161" s="1">
        <v>42832</v>
      </c>
      <c r="V3161" s="13">
        <f t="shared" si="442"/>
        <v>42826</v>
      </c>
      <c r="W3161" s="14">
        <f t="shared" si="443"/>
        <v>42832</v>
      </c>
      <c r="X3161" s="1" t="str">
        <f t="shared" si="444"/>
        <v>Friday</v>
      </c>
      <c r="Y3161" s="2">
        <v>0.64694444444444443</v>
      </c>
      <c r="Z3161" s="2">
        <f t="shared" si="445"/>
        <v>0.66666666666666663</v>
      </c>
      <c r="AA3161">
        <f>1</f>
        <v>1</v>
      </c>
      <c r="AB3161" s="1">
        <v>42832</v>
      </c>
      <c r="AC3161" s="13">
        <f t="shared" si="446"/>
        <v>42826</v>
      </c>
      <c r="AD3161" s="14">
        <f t="shared" si="447"/>
        <v>42832</v>
      </c>
      <c r="AE3161" s="1" t="str">
        <f t="shared" si="448"/>
        <v>Friday</v>
      </c>
      <c r="AF3161" s="2">
        <v>0.65273148148148141</v>
      </c>
      <c r="AG3161" s="2">
        <f t="shared" si="449"/>
        <v>0.66666666666666663</v>
      </c>
      <c r="AH3161" t="s">
        <v>23</v>
      </c>
    </row>
    <row r="3162" spans="1:34" x14ac:dyDescent="0.25">
      <c r="A3162">
        <v>1242204</v>
      </c>
      <c r="B3162" t="s">
        <v>54</v>
      </c>
      <c r="E3162">
        <v>53202</v>
      </c>
      <c r="F3162" t="s">
        <v>20</v>
      </c>
      <c r="G3162" t="s">
        <v>55</v>
      </c>
      <c r="H3162">
        <v>173</v>
      </c>
      <c r="I3162" t="s">
        <v>78</v>
      </c>
      <c r="J3162">
        <f>VLOOKUP(I3162,Key!$A$1:$C$73,2,FALSE)</f>
        <v>43.048200000000001</v>
      </c>
      <c r="K3162">
        <f>VLOOKUP(I3162,Key!$A$1:$C$73,3,FALSE)</f>
        <v>-87.900859999999994</v>
      </c>
      <c r="L3162" t="s">
        <v>83</v>
      </c>
      <c r="M3162">
        <f>VLOOKUP(L3162,Key!$A$1:$C$73,2,FALSE)</f>
        <v>43.026229999999998</v>
      </c>
      <c r="N3162">
        <f>VLOOKUP(L3162,Key!$A$1:$C$73,3,FALSE)</f>
        <v>-87.912809999999993</v>
      </c>
      <c r="O3162">
        <v>12</v>
      </c>
      <c r="P3162">
        <v>3</v>
      </c>
      <c r="Q3162">
        <v>1.8</v>
      </c>
      <c r="R3162">
        <v>1.7</v>
      </c>
      <c r="S3162">
        <v>72</v>
      </c>
      <c r="T3162">
        <f t="shared" si="441"/>
        <v>-1</v>
      </c>
      <c r="U3162" s="1">
        <v>42832</v>
      </c>
      <c r="V3162" s="13">
        <f t="shared" si="442"/>
        <v>42826</v>
      </c>
      <c r="W3162" s="14">
        <f t="shared" si="443"/>
        <v>42832</v>
      </c>
      <c r="X3162" s="1" t="str">
        <f t="shared" si="444"/>
        <v>Friday</v>
      </c>
      <c r="Y3162" s="2">
        <v>0.64780092592592597</v>
      </c>
      <c r="Z3162" s="2">
        <f t="shared" si="445"/>
        <v>0.66666666666666663</v>
      </c>
      <c r="AA3162">
        <f>1</f>
        <v>1</v>
      </c>
      <c r="AB3162" s="1">
        <v>42832</v>
      </c>
      <c r="AC3162" s="13">
        <f t="shared" si="446"/>
        <v>42826</v>
      </c>
      <c r="AD3162" s="14">
        <f t="shared" si="447"/>
        <v>42832</v>
      </c>
      <c r="AE3162" s="1" t="str">
        <f t="shared" si="448"/>
        <v>Friday</v>
      </c>
      <c r="AF3162" s="2">
        <v>0.65613425925925928</v>
      </c>
      <c r="AG3162" s="2">
        <f t="shared" si="449"/>
        <v>0.66666666666666663</v>
      </c>
      <c r="AH3162" t="s">
        <v>23</v>
      </c>
    </row>
    <row r="3163" spans="1:34" x14ac:dyDescent="0.25">
      <c r="A3163">
        <v>1218020</v>
      </c>
      <c r="B3163" t="s">
        <v>54</v>
      </c>
      <c r="E3163">
        <v>53202</v>
      </c>
      <c r="F3163" t="s">
        <v>20</v>
      </c>
      <c r="G3163" t="s">
        <v>55</v>
      </c>
      <c r="H3163">
        <v>286</v>
      </c>
      <c r="I3163" t="s">
        <v>74</v>
      </c>
      <c r="J3163">
        <f>VLOOKUP(I3163,Key!$A$1:$C$73,2,FALSE)</f>
        <v>43.05536</v>
      </c>
      <c r="K3163">
        <f>VLOOKUP(I3163,Key!$A$1:$C$73,3,FALSE)</f>
        <v>-87.90504</v>
      </c>
      <c r="L3163" t="s">
        <v>62</v>
      </c>
      <c r="M3163">
        <f>VLOOKUP(L3163,Key!$A$1:$C$73,2,FALSE)</f>
        <v>43.052460000000004</v>
      </c>
      <c r="N3163">
        <f>VLOOKUP(L3163,Key!$A$1:$C$73,3,FALSE)</f>
        <v>-87.891000000000005</v>
      </c>
      <c r="O3163">
        <v>16</v>
      </c>
      <c r="P3163">
        <v>3</v>
      </c>
      <c r="Q3163">
        <v>2.4</v>
      </c>
      <c r="R3163">
        <v>2.2999999999999998</v>
      </c>
      <c r="S3163">
        <v>96</v>
      </c>
      <c r="T3163">
        <f t="shared" si="441"/>
        <v>-1</v>
      </c>
      <c r="U3163" s="1">
        <v>42832</v>
      </c>
      <c r="V3163" s="13">
        <f t="shared" si="442"/>
        <v>42826</v>
      </c>
      <c r="W3163" s="14">
        <f t="shared" si="443"/>
        <v>42832</v>
      </c>
      <c r="X3163" s="1" t="str">
        <f t="shared" si="444"/>
        <v>Friday</v>
      </c>
      <c r="Y3163" s="2">
        <v>0.65210648148148154</v>
      </c>
      <c r="Z3163" s="2">
        <f t="shared" si="445"/>
        <v>0.66666666666666663</v>
      </c>
      <c r="AA3163">
        <f>1</f>
        <v>1</v>
      </c>
      <c r="AB3163" s="1">
        <v>42832</v>
      </c>
      <c r="AC3163" s="13">
        <f t="shared" si="446"/>
        <v>42826</v>
      </c>
      <c r="AD3163" s="14">
        <f t="shared" si="447"/>
        <v>42832</v>
      </c>
      <c r="AE3163" s="1" t="str">
        <f t="shared" si="448"/>
        <v>Friday</v>
      </c>
      <c r="AF3163" s="2">
        <v>0.66363425925925923</v>
      </c>
      <c r="AG3163" s="2">
        <f t="shared" si="449"/>
        <v>0.66666666666666663</v>
      </c>
      <c r="AH3163" t="s">
        <v>23</v>
      </c>
    </row>
    <row r="3164" spans="1:34" x14ac:dyDescent="0.25">
      <c r="A3164">
        <v>1567359</v>
      </c>
      <c r="B3164" t="s">
        <v>54</v>
      </c>
      <c r="E3164">
        <v>80204</v>
      </c>
      <c r="F3164" t="s">
        <v>20</v>
      </c>
      <c r="G3164" t="s">
        <v>55</v>
      </c>
      <c r="H3164">
        <v>2</v>
      </c>
      <c r="I3164" t="s">
        <v>74</v>
      </c>
      <c r="J3164">
        <f>VLOOKUP(I3164,Key!$A$1:$C$73,2,FALSE)</f>
        <v>43.05536</v>
      </c>
      <c r="K3164">
        <f>VLOOKUP(I3164,Key!$A$1:$C$73,3,FALSE)</f>
        <v>-87.90504</v>
      </c>
      <c r="L3164" t="s">
        <v>62</v>
      </c>
      <c r="M3164">
        <f>VLOOKUP(L3164,Key!$A$1:$C$73,2,FALSE)</f>
        <v>43.052460000000004</v>
      </c>
      <c r="N3164">
        <f>VLOOKUP(L3164,Key!$A$1:$C$73,3,FALSE)</f>
        <v>-87.891000000000005</v>
      </c>
      <c r="O3164">
        <v>15</v>
      </c>
      <c r="P3164">
        <v>3</v>
      </c>
      <c r="Q3164">
        <v>2.2999999999999998</v>
      </c>
      <c r="R3164">
        <v>2.1</v>
      </c>
      <c r="S3164">
        <v>90</v>
      </c>
      <c r="T3164">
        <f t="shared" si="441"/>
        <v>-1</v>
      </c>
      <c r="U3164" s="1">
        <v>42832</v>
      </c>
      <c r="V3164" s="13">
        <f t="shared" si="442"/>
        <v>42826</v>
      </c>
      <c r="W3164" s="14">
        <f t="shared" si="443"/>
        <v>42832</v>
      </c>
      <c r="X3164" s="1" t="str">
        <f t="shared" si="444"/>
        <v>Friday</v>
      </c>
      <c r="Y3164" s="2">
        <v>0.65336805555555555</v>
      </c>
      <c r="Z3164" s="2">
        <f t="shared" si="445"/>
        <v>0.66666666666666663</v>
      </c>
      <c r="AA3164">
        <f>1</f>
        <v>1</v>
      </c>
      <c r="AB3164" s="1">
        <v>42832</v>
      </c>
      <c r="AC3164" s="13">
        <f t="shared" si="446"/>
        <v>42826</v>
      </c>
      <c r="AD3164" s="14">
        <f t="shared" si="447"/>
        <v>42832</v>
      </c>
      <c r="AE3164" s="1" t="str">
        <f t="shared" si="448"/>
        <v>Friday</v>
      </c>
      <c r="AF3164" s="2">
        <v>0.66358796296296296</v>
      </c>
      <c r="AG3164" s="2">
        <f t="shared" si="449"/>
        <v>0.66666666666666663</v>
      </c>
      <c r="AH3164" t="s">
        <v>23</v>
      </c>
    </row>
    <row r="3165" spans="1:34" x14ac:dyDescent="0.25">
      <c r="A3165">
        <v>1567457</v>
      </c>
      <c r="B3165" t="s">
        <v>54</v>
      </c>
      <c r="E3165">
        <v>53018</v>
      </c>
      <c r="F3165" t="s">
        <v>20</v>
      </c>
      <c r="G3165" t="s">
        <v>55</v>
      </c>
      <c r="H3165">
        <v>5453</v>
      </c>
      <c r="I3165" t="s">
        <v>84</v>
      </c>
      <c r="J3165">
        <f>VLOOKUP(I3165,Key!$A$1:$C$73,2,FALSE)</f>
        <v>43.040154000000001</v>
      </c>
      <c r="K3165">
        <f>VLOOKUP(I3165,Key!$A$1:$C$73,3,FALSE)</f>
        <v>-87.932113000000001</v>
      </c>
      <c r="L3165" t="s">
        <v>22</v>
      </c>
      <c r="M3165">
        <f>VLOOKUP(L3165,Key!$A$1:$C$73,2,FALSE)</f>
        <v>43.058619999999998</v>
      </c>
      <c r="N3165">
        <f>VLOOKUP(L3165,Key!$A$1:$C$73,3,FALSE)</f>
        <v>-87.885319999999993</v>
      </c>
      <c r="O3165">
        <v>40</v>
      </c>
      <c r="P3165">
        <v>6</v>
      </c>
      <c r="Q3165">
        <v>6</v>
      </c>
      <c r="R3165">
        <v>5.7</v>
      </c>
      <c r="S3165">
        <v>240</v>
      </c>
      <c r="T3165">
        <f t="shared" si="441"/>
        <v>-1</v>
      </c>
      <c r="U3165" s="1">
        <v>42832</v>
      </c>
      <c r="V3165" s="13">
        <f t="shared" si="442"/>
        <v>42826</v>
      </c>
      <c r="W3165" s="14">
        <f t="shared" si="443"/>
        <v>42832</v>
      </c>
      <c r="X3165" s="1" t="str">
        <f t="shared" si="444"/>
        <v>Friday</v>
      </c>
      <c r="Y3165" s="2">
        <v>0.69385416666666666</v>
      </c>
      <c r="Z3165" s="2">
        <f t="shared" si="445"/>
        <v>0.70833333333333326</v>
      </c>
      <c r="AA3165">
        <f>1</f>
        <v>1</v>
      </c>
      <c r="AB3165" s="1">
        <v>42832</v>
      </c>
      <c r="AC3165" s="13">
        <f t="shared" si="446"/>
        <v>42826</v>
      </c>
      <c r="AD3165" s="14">
        <f t="shared" si="447"/>
        <v>42832</v>
      </c>
      <c r="AE3165" s="1" t="str">
        <f t="shared" si="448"/>
        <v>Friday</v>
      </c>
      <c r="AF3165" s="2">
        <v>0.72163194444444445</v>
      </c>
      <c r="AG3165" s="2">
        <f t="shared" si="449"/>
        <v>0.70833333333333326</v>
      </c>
      <c r="AH3165" t="s">
        <v>23</v>
      </c>
    </row>
    <row r="3166" spans="1:34" x14ac:dyDescent="0.25">
      <c r="A3166">
        <v>1567607</v>
      </c>
      <c r="B3166" t="s">
        <v>54</v>
      </c>
      <c r="E3166">
        <v>95391</v>
      </c>
      <c r="F3166" t="s">
        <v>20</v>
      </c>
      <c r="G3166" t="s">
        <v>55</v>
      </c>
      <c r="H3166">
        <v>994</v>
      </c>
      <c r="I3166" t="s">
        <v>38</v>
      </c>
      <c r="J3166">
        <f>VLOOKUP(I3166,Key!$A$1:$C$73,2,FALSE)</f>
        <v>43.038649999999997</v>
      </c>
      <c r="K3166">
        <f>VLOOKUP(I3166,Key!$A$1:$C$73,3,FALSE)</f>
        <v>-87.921930000000003</v>
      </c>
      <c r="L3166" t="s">
        <v>77</v>
      </c>
      <c r="M3166">
        <f>VLOOKUP(L3166,Key!$A$1:$C$73,2,FALSE)</f>
        <v>43.036900000000003</v>
      </c>
      <c r="N3166">
        <f>VLOOKUP(L3166,Key!$A$1:$C$73,3,FALSE)</f>
        <v>-87.89667</v>
      </c>
      <c r="O3166">
        <v>63</v>
      </c>
      <c r="P3166">
        <v>6</v>
      </c>
      <c r="Q3166">
        <v>9.5</v>
      </c>
      <c r="R3166">
        <v>9</v>
      </c>
      <c r="S3166">
        <v>378</v>
      </c>
      <c r="T3166">
        <f t="shared" si="441"/>
        <v>-1</v>
      </c>
      <c r="U3166" s="1">
        <v>42832</v>
      </c>
      <c r="V3166" s="13">
        <f t="shared" si="442"/>
        <v>42826</v>
      </c>
      <c r="W3166" s="14">
        <f t="shared" si="443"/>
        <v>42832</v>
      </c>
      <c r="X3166" s="1" t="str">
        <f t="shared" si="444"/>
        <v>Friday</v>
      </c>
      <c r="Y3166" s="2">
        <v>0.76258101851851856</v>
      </c>
      <c r="Z3166" s="2">
        <f t="shared" si="445"/>
        <v>0.75</v>
      </c>
      <c r="AA3166">
        <f>1</f>
        <v>1</v>
      </c>
      <c r="AB3166" s="1">
        <v>42832</v>
      </c>
      <c r="AC3166" s="13">
        <f t="shared" si="446"/>
        <v>42826</v>
      </c>
      <c r="AD3166" s="14">
        <f t="shared" si="447"/>
        <v>42832</v>
      </c>
      <c r="AE3166" s="1" t="str">
        <f t="shared" si="448"/>
        <v>Friday</v>
      </c>
      <c r="AF3166" s="2">
        <v>0.80677083333333333</v>
      </c>
      <c r="AG3166" s="2">
        <f t="shared" si="449"/>
        <v>0.79166666666666663</v>
      </c>
      <c r="AH3166" t="s">
        <v>23</v>
      </c>
    </row>
    <row r="3167" spans="1:34" x14ac:dyDescent="0.25">
      <c r="A3167">
        <v>1567614</v>
      </c>
      <c r="B3167" t="s">
        <v>54</v>
      </c>
      <c r="E3167">
        <v>60517</v>
      </c>
      <c r="F3167" t="s">
        <v>20</v>
      </c>
      <c r="G3167" t="s">
        <v>55</v>
      </c>
      <c r="H3167">
        <v>316</v>
      </c>
      <c r="I3167" t="s">
        <v>38</v>
      </c>
      <c r="J3167">
        <f>VLOOKUP(I3167,Key!$A$1:$C$73,2,FALSE)</f>
        <v>43.038649999999997</v>
      </c>
      <c r="K3167">
        <f>VLOOKUP(I3167,Key!$A$1:$C$73,3,FALSE)</f>
        <v>-87.921930000000003</v>
      </c>
      <c r="L3167" t="s">
        <v>77</v>
      </c>
      <c r="M3167">
        <f>VLOOKUP(L3167,Key!$A$1:$C$73,2,FALSE)</f>
        <v>43.036900000000003</v>
      </c>
      <c r="N3167">
        <f>VLOOKUP(L3167,Key!$A$1:$C$73,3,FALSE)</f>
        <v>-87.89667</v>
      </c>
      <c r="O3167">
        <v>61</v>
      </c>
      <c r="P3167">
        <v>6</v>
      </c>
      <c r="Q3167">
        <v>9.1999999999999993</v>
      </c>
      <c r="R3167">
        <v>8.6999999999999993</v>
      </c>
      <c r="S3167">
        <v>366</v>
      </c>
      <c r="T3167">
        <f t="shared" si="441"/>
        <v>-1</v>
      </c>
      <c r="U3167" s="1">
        <v>42832</v>
      </c>
      <c r="V3167" s="13">
        <f t="shared" si="442"/>
        <v>42826</v>
      </c>
      <c r="W3167" s="14">
        <f t="shared" si="443"/>
        <v>42832</v>
      </c>
      <c r="X3167" s="1" t="str">
        <f t="shared" si="444"/>
        <v>Friday</v>
      </c>
      <c r="Y3167" s="2">
        <v>0.76406249999999998</v>
      </c>
      <c r="Z3167" s="2">
        <f t="shared" si="445"/>
        <v>0.75</v>
      </c>
      <c r="AA3167">
        <f>1</f>
        <v>1</v>
      </c>
      <c r="AB3167" s="1">
        <v>42832</v>
      </c>
      <c r="AC3167" s="13">
        <f t="shared" si="446"/>
        <v>42826</v>
      </c>
      <c r="AD3167" s="14">
        <f t="shared" si="447"/>
        <v>42832</v>
      </c>
      <c r="AE3167" s="1" t="str">
        <f t="shared" si="448"/>
        <v>Friday</v>
      </c>
      <c r="AF3167" s="2">
        <v>0.80688657407407405</v>
      </c>
      <c r="AG3167" s="2">
        <f t="shared" si="449"/>
        <v>0.79166666666666663</v>
      </c>
      <c r="AH3167" t="s">
        <v>23</v>
      </c>
    </row>
    <row r="3168" spans="1:34" x14ac:dyDescent="0.25">
      <c r="A3168">
        <v>1567622</v>
      </c>
      <c r="B3168" t="s">
        <v>54</v>
      </c>
      <c r="E3168">
        <v>60564</v>
      </c>
      <c r="F3168" t="s">
        <v>20</v>
      </c>
      <c r="G3168" t="s">
        <v>55</v>
      </c>
      <c r="H3168">
        <v>11075</v>
      </c>
      <c r="I3168" t="s">
        <v>57</v>
      </c>
      <c r="J3168">
        <f>VLOOKUP(I3168,Key!$A$1:$C$73,2,FALSE)</f>
        <v>43.03913</v>
      </c>
      <c r="K3168">
        <f>VLOOKUP(I3168,Key!$A$1:$C$73,3,FALSE)</f>
        <v>-87.916150000000002</v>
      </c>
      <c r="L3168" t="s">
        <v>77</v>
      </c>
      <c r="M3168">
        <f>VLOOKUP(L3168,Key!$A$1:$C$73,2,FALSE)</f>
        <v>43.036900000000003</v>
      </c>
      <c r="N3168">
        <f>VLOOKUP(L3168,Key!$A$1:$C$73,3,FALSE)</f>
        <v>-87.89667</v>
      </c>
      <c r="O3168">
        <v>54</v>
      </c>
      <c r="P3168">
        <v>6</v>
      </c>
      <c r="Q3168">
        <v>8.1</v>
      </c>
      <c r="R3168">
        <v>7.7</v>
      </c>
      <c r="S3168">
        <v>324</v>
      </c>
      <c r="T3168">
        <f t="shared" si="441"/>
        <v>-1</v>
      </c>
      <c r="U3168" s="1">
        <v>42832</v>
      </c>
      <c r="V3168" s="13">
        <f t="shared" si="442"/>
        <v>42826</v>
      </c>
      <c r="W3168" s="14">
        <f t="shared" si="443"/>
        <v>42832</v>
      </c>
      <c r="X3168" s="1" t="str">
        <f t="shared" si="444"/>
        <v>Friday</v>
      </c>
      <c r="Y3168" s="2">
        <v>0.7691203703703704</v>
      </c>
      <c r="Z3168" s="2">
        <f t="shared" si="445"/>
        <v>0.75</v>
      </c>
      <c r="AA3168">
        <f>1</f>
        <v>1</v>
      </c>
      <c r="AB3168" s="1">
        <v>42832</v>
      </c>
      <c r="AC3168" s="13">
        <f t="shared" si="446"/>
        <v>42826</v>
      </c>
      <c r="AD3168" s="14">
        <f t="shared" si="447"/>
        <v>42832</v>
      </c>
      <c r="AE3168" s="1" t="str">
        <f t="shared" si="448"/>
        <v>Friday</v>
      </c>
      <c r="AF3168" s="2">
        <v>0.80672453703703706</v>
      </c>
      <c r="AG3168" s="2">
        <f t="shared" si="449"/>
        <v>0.79166666666666663</v>
      </c>
      <c r="AH3168" t="s">
        <v>23</v>
      </c>
    </row>
    <row r="3169" spans="1:34" x14ac:dyDescent="0.25">
      <c r="A3169">
        <v>1567624</v>
      </c>
      <c r="B3169" t="s">
        <v>54</v>
      </c>
      <c r="E3169">
        <v>60564</v>
      </c>
      <c r="F3169" t="s">
        <v>20</v>
      </c>
      <c r="G3169" t="s">
        <v>55</v>
      </c>
      <c r="H3169">
        <v>5550</v>
      </c>
      <c r="I3169" t="s">
        <v>57</v>
      </c>
      <c r="J3169">
        <f>VLOOKUP(I3169,Key!$A$1:$C$73,2,FALSE)</f>
        <v>43.03913</v>
      </c>
      <c r="K3169">
        <f>VLOOKUP(I3169,Key!$A$1:$C$73,3,FALSE)</f>
        <v>-87.916150000000002</v>
      </c>
      <c r="L3169" t="s">
        <v>77</v>
      </c>
      <c r="M3169">
        <f>VLOOKUP(L3169,Key!$A$1:$C$73,2,FALSE)</f>
        <v>43.036900000000003</v>
      </c>
      <c r="N3169">
        <f>VLOOKUP(L3169,Key!$A$1:$C$73,3,FALSE)</f>
        <v>-87.89667</v>
      </c>
      <c r="O3169">
        <v>53</v>
      </c>
      <c r="P3169">
        <v>6</v>
      </c>
      <c r="Q3169">
        <v>8</v>
      </c>
      <c r="R3169">
        <v>7.6</v>
      </c>
      <c r="S3169">
        <v>318</v>
      </c>
      <c r="T3169">
        <f t="shared" si="441"/>
        <v>-1</v>
      </c>
      <c r="U3169" s="1">
        <v>42832</v>
      </c>
      <c r="V3169" s="13">
        <f t="shared" si="442"/>
        <v>42826</v>
      </c>
      <c r="W3169" s="14">
        <f t="shared" si="443"/>
        <v>42832</v>
      </c>
      <c r="X3169" s="1" t="str">
        <f t="shared" si="444"/>
        <v>Friday</v>
      </c>
      <c r="Y3169" s="2">
        <v>0.76959490740740744</v>
      </c>
      <c r="Z3169" s="2">
        <f t="shared" si="445"/>
        <v>0.75</v>
      </c>
      <c r="AA3169">
        <f>1</f>
        <v>1</v>
      </c>
      <c r="AB3169" s="1">
        <v>42832</v>
      </c>
      <c r="AC3169" s="13">
        <f t="shared" si="446"/>
        <v>42826</v>
      </c>
      <c r="AD3169" s="14">
        <f t="shared" si="447"/>
        <v>42832</v>
      </c>
      <c r="AE3169" s="1" t="str">
        <f t="shared" si="448"/>
        <v>Friday</v>
      </c>
      <c r="AF3169" s="2">
        <v>0.80671296296296291</v>
      </c>
      <c r="AG3169" s="2">
        <f t="shared" si="449"/>
        <v>0.79166666666666663</v>
      </c>
      <c r="AH3169" t="s">
        <v>23</v>
      </c>
    </row>
    <row r="3170" spans="1:34" x14ac:dyDescent="0.25">
      <c r="A3170">
        <v>1567669</v>
      </c>
      <c r="B3170" t="s">
        <v>54</v>
      </c>
      <c r="E3170">
        <v>53233</v>
      </c>
      <c r="F3170" t="s">
        <v>20</v>
      </c>
      <c r="G3170" t="s">
        <v>55</v>
      </c>
      <c r="H3170">
        <v>11059</v>
      </c>
      <c r="I3170" t="s">
        <v>84</v>
      </c>
      <c r="J3170">
        <f>VLOOKUP(I3170,Key!$A$1:$C$73,2,FALSE)</f>
        <v>43.040154000000001</v>
      </c>
      <c r="K3170">
        <f>VLOOKUP(I3170,Key!$A$1:$C$73,3,FALSE)</f>
        <v>-87.932113000000001</v>
      </c>
      <c r="L3170" t="s">
        <v>84</v>
      </c>
      <c r="M3170">
        <f>VLOOKUP(L3170,Key!$A$1:$C$73,2,FALSE)</f>
        <v>43.040154000000001</v>
      </c>
      <c r="N3170">
        <f>VLOOKUP(L3170,Key!$A$1:$C$73,3,FALSE)</f>
        <v>-87.932113000000001</v>
      </c>
      <c r="O3170">
        <v>87</v>
      </c>
      <c r="P3170">
        <v>9</v>
      </c>
      <c r="Q3170">
        <v>13.1</v>
      </c>
      <c r="R3170">
        <v>12.4</v>
      </c>
      <c r="S3170">
        <v>522</v>
      </c>
      <c r="T3170">
        <f t="shared" si="441"/>
        <v>-1</v>
      </c>
      <c r="U3170" s="1">
        <v>42832</v>
      </c>
      <c r="V3170" s="13">
        <f t="shared" si="442"/>
        <v>42826</v>
      </c>
      <c r="W3170" s="14">
        <f t="shared" si="443"/>
        <v>42832</v>
      </c>
      <c r="X3170" s="1" t="str">
        <f t="shared" si="444"/>
        <v>Friday</v>
      </c>
      <c r="Y3170" s="2">
        <v>0.7834374999999999</v>
      </c>
      <c r="Z3170" s="2">
        <f t="shared" si="445"/>
        <v>0.79166666666666663</v>
      </c>
      <c r="AA3170">
        <f>1</f>
        <v>1</v>
      </c>
      <c r="AB3170" s="1">
        <v>42832</v>
      </c>
      <c r="AC3170" s="13">
        <f t="shared" si="446"/>
        <v>42826</v>
      </c>
      <c r="AD3170" s="14">
        <f t="shared" si="447"/>
        <v>42832</v>
      </c>
      <c r="AE3170" s="1" t="str">
        <f t="shared" si="448"/>
        <v>Friday</v>
      </c>
      <c r="AF3170" s="2">
        <v>0.84395833333333325</v>
      </c>
      <c r="AG3170" s="2">
        <f t="shared" si="449"/>
        <v>0.83333333333333326</v>
      </c>
      <c r="AH3170" t="s">
        <v>25</v>
      </c>
    </row>
    <row r="3171" spans="1:34" x14ac:dyDescent="0.25">
      <c r="A3171">
        <v>1516786</v>
      </c>
      <c r="B3171" t="s">
        <v>54</v>
      </c>
      <c r="E3171">
        <v>53051</v>
      </c>
      <c r="F3171" t="s">
        <v>20</v>
      </c>
      <c r="G3171" t="s">
        <v>55</v>
      </c>
      <c r="H3171">
        <v>11059</v>
      </c>
      <c r="I3171" t="s">
        <v>84</v>
      </c>
      <c r="J3171">
        <f>VLOOKUP(I3171,Key!$A$1:$C$73,2,FALSE)</f>
        <v>43.040154000000001</v>
      </c>
      <c r="K3171">
        <f>VLOOKUP(I3171,Key!$A$1:$C$73,3,FALSE)</f>
        <v>-87.932113000000001</v>
      </c>
      <c r="L3171" t="s">
        <v>84</v>
      </c>
      <c r="M3171">
        <f>VLOOKUP(L3171,Key!$A$1:$C$73,2,FALSE)</f>
        <v>43.040154000000001</v>
      </c>
      <c r="N3171">
        <f>VLOOKUP(L3171,Key!$A$1:$C$73,3,FALSE)</f>
        <v>-87.932113000000001</v>
      </c>
      <c r="O3171">
        <v>20</v>
      </c>
      <c r="P3171">
        <v>3</v>
      </c>
      <c r="Q3171">
        <v>3</v>
      </c>
      <c r="R3171">
        <v>2.9</v>
      </c>
      <c r="S3171">
        <v>120</v>
      </c>
      <c r="T3171">
        <f t="shared" si="441"/>
        <v>-1</v>
      </c>
      <c r="U3171" s="1">
        <v>42833</v>
      </c>
      <c r="V3171" s="13">
        <f t="shared" si="442"/>
        <v>42826</v>
      </c>
      <c r="W3171" s="14">
        <f t="shared" si="443"/>
        <v>42833</v>
      </c>
      <c r="X3171" s="1" t="str">
        <f t="shared" si="444"/>
        <v>Saturday</v>
      </c>
      <c r="Y3171" s="2">
        <v>0.38658564814814816</v>
      </c>
      <c r="Z3171" s="2">
        <f t="shared" si="445"/>
        <v>0.375</v>
      </c>
      <c r="AA3171">
        <f>1</f>
        <v>1</v>
      </c>
      <c r="AB3171" s="1">
        <v>42833</v>
      </c>
      <c r="AC3171" s="13">
        <f t="shared" si="446"/>
        <v>42826</v>
      </c>
      <c r="AD3171" s="14">
        <f t="shared" si="447"/>
        <v>42833</v>
      </c>
      <c r="AE3171" s="1" t="str">
        <f t="shared" si="448"/>
        <v>Saturday</v>
      </c>
      <c r="AF3171" s="2">
        <v>0.40026620370370369</v>
      </c>
      <c r="AG3171" s="2">
        <f t="shared" si="449"/>
        <v>0.41666666666666663</v>
      </c>
      <c r="AH3171" t="s">
        <v>25</v>
      </c>
    </row>
    <row r="3172" spans="1:34" x14ac:dyDescent="0.25">
      <c r="A3172">
        <v>1568217</v>
      </c>
      <c r="B3172" t="s">
        <v>54</v>
      </c>
      <c r="E3172">
        <v>53551</v>
      </c>
      <c r="F3172" t="s">
        <v>20</v>
      </c>
      <c r="G3172" t="s">
        <v>55</v>
      </c>
      <c r="H3172">
        <v>152</v>
      </c>
      <c r="I3172" t="s">
        <v>39</v>
      </c>
      <c r="J3172">
        <f>VLOOKUP(I3172,Key!$A$1:$C$73,2,FALSE)</f>
        <v>43.031480000000002</v>
      </c>
      <c r="K3172">
        <f>VLOOKUP(I3172,Key!$A$1:$C$73,3,FALSE)</f>
        <v>-87.908169999999998</v>
      </c>
      <c r="L3172" t="s">
        <v>39</v>
      </c>
      <c r="M3172">
        <f>VLOOKUP(L3172,Key!$A$1:$C$73,2,FALSE)</f>
        <v>43.031480000000002</v>
      </c>
      <c r="N3172">
        <f>VLOOKUP(L3172,Key!$A$1:$C$73,3,FALSE)</f>
        <v>-87.908169999999998</v>
      </c>
      <c r="O3172">
        <v>97</v>
      </c>
      <c r="P3172">
        <v>12</v>
      </c>
      <c r="Q3172">
        <v>14.6</v>
      </c>
      <c r="R3172">
        <v>13.8</v>
      </c>
      <c r="S3172">
        <v>582</v>
      </c>
      <c r="T3172">
        <f t="shared" si="441"/>
        <v>-1</v>
      </c>
      <c r="U3172" s="1">
        <v>42833</v>
      </c>
      <c r="V3172" s="13">
        <f t="shared" si="442"/>
        <v>42826</v>
      </c>
      <c r="W3172" s="14">
        <f t="shared" si="443"/>
        <v>42833</v>
      </c>
      <c r="X3172" s="1" t="str">
        <f t="shared" si="444"/>
        <v>Saturday</v>
      </c>
      <c r="Y3172" s="2">
        <v>0.40885416666666669</v>
      </c>
      <c r="Z3172" s="2">
        <f t="shared" si="445"/>
        <v>0.41666666666666663</v>
      </c>
      <c r="AA3172">
        <f>1</f>
        <v>1</v>
      </c>
      <c r="AB3172" s="1">
        <v>42833</v>
      </c>
      <c r="AC3172" s="13">
        <f t="shared" si="446"/>
        <v>42826</v>
      </c>
      <c r="AD3172" s="14">
        <f t="shared" si="447"/>
        <v>42833</v>
      </c>
      <c r="AE3172" s="1" t="str">
        <f t="shared" si="448"/>
        <v>Saturday</v>
      </c>
      <c r="AF3172" s="2">
        <v>0.47590277777777779</v>
      </c>
      <c r="AG3172" s="2">
        <f t="shared" si="449"/>
        <v>0.45833333333333331</v>
      </c>
      <c r="AH3172" t="s">
        <v>25</v>
      </c>
    </row>
    <row r="3173" spans="1:34" x14ac:dyDescent="0.25">
      <c r="A3173">
        <v>1511082</v>
      </c>
      <c r="B3173" t="s">
        <v>54</v>
      </c>
      <c r="E3173">
        <v>53132</v>
      </c>
      <c r="F3173" t="s">
        <v>20</v>
      </c>
      <c r="G3173" t="s">
        <v>55</v>
      </c>
      <c r="H3173">
        <v>5573</v>
      </c>
      <c r="I3173" t="s">
        <v>33</v>
      </c>
      <c r="J3173">
        <f>VLOOKUP(I3173,Key!$A$1:$C$73,2,FALSE)</f>
        <v>43.045712999999999</v>
      </c>
      <c r="K3173">
        <f>VLOOKUP(I3173,Key!$A$1:$C$73,3,FALSE)</f>
        <v>-87.899756999999994</v>
      </c>
      <c r="L3173" t="s">
        <v>67</v>
      </c>
      <c r="M3173">
        <f>VLOOKUP(L3173,Key!$A$1:$C$73,2,FALSE)</f>
        <v>43.05847</v>
      </c>
      <c r="N3173">
        <f>VLOOKUP(L3173,Key!$A$1:$C$73,3,FALSE)</f>
        <v>-87.898079999999993</v>
      </c>
      <c r="O3173">
        <v>6</v>
      </c>
      <c r="P3173">
        <v>3</v>
      </c>
      <c r="Q3173">
        <v>0.9</v>
      </c>
      <c r="R3173">
        <v>0.9</v>
      </c>
      <c r="S3173">
        <v>36</v>
      </c>
      <c r="T3173">
        <f t="shared" si="441"/>
        <v>-1</v>
      </c>
      <c r="U3173" s="1">
        <v>42833</v>
      </c>
      <c r="V3173" s="13">
        <f t="shared" si="442"/>
        <v>42826</v>
      </c>
      <c r="W3173" s="14">
        <f t="shared" si="443"/>
        <v>42833</v>
      </c>
      <c r="X3173" s="1" t="str">
        <f t="shared" si="444"/>
        <v>Saturday</v>
      </c>
      <c r="Y3173" s="2">
        <v>0.4309027777777778</v>
      </c>
      <c r="Z3173" s="2">
        <f t="shared" si="445"/>
        <v>0.41666666666666663</v>
      </c>
      <c r="AA3173">
        <f>1</f>
        <v>1</v>
      </c>
      <c r="AB3173" s="1">
        <v>42833</v>
      </c>
      <c r="AC3173" s="13">
        <f t="shared" si="446"/>
        <v>42826</v>
      </c>
      <c r="AD3173" s="14">
        <f t="shared" si="447"/>
        <v>42833</v>
      </c>
      <c r="AE3173" s="1" t="str">
        <f t="shared" si="448"/>
        <v>Saturday</v>
      </c>
      <c r="AF3173" s="2">
        <v>0.43505787037037041</v>
      </c>
      <c r="AG3173" s="2">
        <f t="shared" si="449"/>
        <v>0.41666666666666663</v>
      </c>
      <c r="AH3173" t="s">
        <v>23</v>
      </c>
    </row>
    <row r="3174" spans="1:34" x14ac:dyDescent="0.25">
      <c r="A3174">
        <v>1568317</v>
      </c>
      <c r="B3174" t="s">
        <v>54</v>
      </c>
      <c r="E3174">
        <v>48906</v>
      </c>
      <c r="F3174" t="s">
        <v>20</v>
      </c>
      <c r="G3174" t="s">
        <v>55</v>
      </c>
      <c r="H3174">
        <v>5569</v>
      </c>
      <c r="I3174" t="s">
        <v>27</v>
      </c>
      <c r="J3174">
        <f>VLOOKUP(I3174,Key!$A$1:$C$73,2,FALSE)</f>
        <v>43.041646999999998</v>
      </c>
      <c r="K3174">
        <f>VLOOKUP(I3174,Key!$A$1:$C$73,3,FALSE)</f>
        <v>-87.927257999999995</v>
      </c>
      <c r="L3174" t="s">
        <v>36</v>
      </c>
      <c r="M3174">
        <f>VLOOKUP(L3174,Key!$A$1:$C$73,2,FALSE)</f>
        <v>43.03519</v>
      </c>
      <c r="N3174">
        <f>VLOOKUP(L3174,Key!$A$1:$C$73,3,FALSE)</f>
        <v>-87.907390000000007</v>
      </c>
      <c r="O3174">
        <v>20</v>
      </c>
      <c r="P3174">
        <v>3</v>
      </c>
      <c r="Q3174">
        <v>3</v>
      </c>
      <c r="R3174">
        <v>2.9</v>
      </c>
      <c r="S3174">
        <v>120</v>
      </c>
      <c r="T3174">
        <f t="shared" si="441"/>
        <v>-1</v>
      </c>
      <c r="U3174" s="1">
        <v>42833</v>
      </c>
      <c r="V3174" s="13">
        <f t="shared" si="442"/>
        <v>42826</v>
      </c>
      <c r="W3174" s="14">
        <f t="shared" si="443"/>
        <v>42833</v>
      </c>
      <c r="X3174" s="1" t="str">
        <f t="shared" si="444"/>
        <v>Saturday</v>
      </c>
      <c r="Y3174" s="2">
        <v>0.44681712962962966</v>
      </c>
      <c r="Z3174" s="2">
        <f t="shared" si="445"/>
        <v>0.45833333333333331</v>
      </c>
      <c r="AA3174">
        <f>1</f>
        <v>1</v>
      </c>
      <c r="AB3174" s="1">
        <v>42833</v>
      </c>
      <c r="AC3174" s="13">
        <f t="shared" si="446"/>
        <v>42826</v>
      </c>
      <c r="AD3174" s="14">
        <f t="shared" si="447"/>
        <v>42833</v>
      </c>
      <c r="AE3174" s="1" t="str">
        <f t="shared" si="448"/>
        <v>Saturday</v>
      </c>
      <c r="AF3174" s="2">
        <v>0.46049768518518519</v>
      </c>
      <c r="AG3174" s="2">
        <f t="shared" si="449"/>
        <v>0.45833333333333331</v>
      </c>
      <c r="AH3174" t="s">
        <v>23</v>
      </c>
    </row>
    <row r="3175" spans="1:34" x14ac:dyDescent="0.25">
      <c r="A3175">
        <v>1568415</v>
      </c>
      <c r="B3175" t="s">
        <v>54</v>
      </c>
      <c r="E3175">
        <v>53212</v>
      </c>
      <c r="F3175" t="s">
        <v>20</v>
      </c>
      <c r="G3175" t="s">
        <v>55</v>
      </c>
      <c r="H3175">
        <v>318</v>
      </c>
      <c r="I3175" t="s">
        <v>75</v>
      </c>
      <c r="J3175">
        <f>VLOOKUP(I3175,Key!$A$1:$C$73,2,FALSE)</f>
        <v>43.060296999999998</v>
      </c>
      <c r="K3175">
        <f>VLOOKUP(I3175,Key!$A$1:$C$73,3,FALSE)</f>
        <v>-87.913150000000002</v>
      </c>
      <c r="L3175" t="s">
        <v>75</v>
      </c>
      <c r="M3175">
        <f>VLOOKUP(L3175,Key!$A$1:$C$73,2,FALSE)</f>
        <v>43.060296999999998</v>
      </c>
      <c r="N3175">
        <f>VLOOKUP(L3175,Key!$A$1:$C$73,3,FALSE)</f>
        <v>-87.913150000000002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f t="shared" si="441"/>
        <v>-1</v>
      </c>
      <c r="U3175" s="1">
        <v>42833</v>
      </c>
      <c r="V3175" s="13">
        <f t="shared" si="442"/>
        <v>42826</v>
      </c>
      <c r="W3175" s="14">
        <f t="shared" si="443"/>
        <v>42833</v>
      </c>
      <c r="X3175" s="1" t="str">
        <f t="shared" si="444"/>
        <v>Saturday</v>
      </c>
      <c r="Y3175" s="2">
        <v>0.46466435185185184</v>
      </c>
      <c r="Z3175" s="2">
        <f t="shared" si="445"/>
        <v>0.45833333333333331</v>
      </c>
      <c r="AA3175">
        <f>1</f>
        <v>1</v>
      </c>
      <c r="AB3175" s="1">
        <v>42833</v>
      </c>
      <c r="AC3175" s="13">
        <f t="shared" si="446"/>
        <v>42826</v>
      </c>
      <c r="AD3175" s="14">
        <f t="shared" si="447"/>
        <v>42833</v>
      </c>
      <c r="AE3175" s="1" t="str">
        <f t="shared" si="448"/>
        <v>Saturday</v>
      </c>
      <c r="AF3175" s="2">
        <v>0.4652662037037037</v>
      </c>
      <c r="AG3175" s="2">
        <f t="shared" si="449"/>
        <v>0.45833333333333331</v>
      </c>
      <c r="AH3175" t="s">
        <v>25</v>
      </c>
    </row>
    <row r="3176" spans="1:34" x14ac:dyDescent="0.25">
      <c r="A3176">
        <v>1149920</v>
      </c>
      <c r="B3176" t="s">
        <v>54</v>
      </c>
      <c r="E3176">
        <v>53126</v>
      </c>
      <c r="F3176" t="s">
        <v>20</v>
      </c>
      <c r="G3176" t="s">
        <v>55</v>
      </c>
      <c r="H3176">
        <v>11059</v>
      </c>
      <c r="I3176" t="s">
        <v>84</v>
      </c>
      <c r="J3176">
        <f>VLOOKUP(I3176,Key!$A$1:$C$73,2,FALSE)</f>
        <v>43.040154000000001</v>
      </c>
      <c r="K3176">
        <f>VLOOKUP(I3176,Key!$A$1:$C$73,3,FALSE)</f>
        <v>-87.932113000000001</v>
      </c>
      <c r="L3176" t="s">
        <v>36</v>
      </c>
      <c r="M3176">
        <f>VLOOKUP(L3176,Key!$A$1:$C$73,2,FALSE)</f>
        <v>43.03519</v>
      </c>
      <c r="N3176">
        <f>VLOOKUP(L3176,Key!$A$1:$C$73,3,FALSE)</f>
        <v>-87.907390000000007</v>
      </c>
      <c r="O3176">
        <v>22</v>
      </c>
      <c r="P3176">
        <v>3</v>
      </c>
      <c r="Q3176">
        <v>3.3</v>
      </c>
      <c r="R3176">
        <v>3.1</v>
      </c>
      <c r="S3176">
        <v>132</v>
      </c>
      <c r="T3176">
        <f t="shared" si="441"/>
        <v>-1</v>
      </c>
      <c r="U3176" s="1">
        <v>42833</v>
      </c>
      <c r="V3176" s="13">
        <f t="shared" si="442"/>
        <v>42826</v>
      </c>
      <c r="W3176" s="14">
        <f t="shared" si="443"/>
        <v>42833</v>
      </c>
      <c r="X3176" s="1" t="str">
        <f t="shared" si="444"/>
        <v>Saturday</v>
      </c>
      <c r="Y3176" s="2">
        <v>0.47623842592592597</v>
      </c>
      <c r="Z3176" s="2">
        <f t="shared" si="445"/>
        <v>0.45833333333333331</v>
      </c>
      <c r="AA3176">
        <f>1</f>
        <v>1</v>
      </c>
      <c r="AB3176" s="1">
        <v>42833</v>
      </c>
      <c r="AC3176" s="13">
        <f t="shared" si="446"/>
        <v>42826</v>
      </c>
      <c r="AD3176" s="14">
        <f t="shared" si="447"/>
        <v>42833</v>
      </c>
      <c r="AE3176" s="1" t="str">
        <f t="shared" si="448"/>
        <v>Saturday</v>
      </c>
      <c r="AF3176" s="2">
        <v>0.4911921296296296</v>
      </c>
      <c r="AG3176" s="2">
        <f t="shared" si="449"/>
        <v>0.5</v>
      </c>
      <c r="AH3176" t="s">
        <v>23</v>
      </c>
    </row>
    <row r="3177" spans="1:34" x14ac:dyDescent="0.25">
      <c r="A3177">
        <v>1568573</v>
      </c>
      <c r="B3177" t="s">
        <v>54</v>
      </c>
      <c r="E3177">
        <v>53703</v>
      </c>
      <c r="F3177" t="s">
        <v>20</v>
      </c>
      <c r="G3177" t="s">
        <v>55</v>
      </c>
      <c r="H3177">
        <v>5424</v>
      </c>
      <c r="I3177" t="s">
        <v>33</v>
      </c>
      <c r="J3177">
        <f>VLOOKUP(I3177,Key!$A$1:$C$73,2,FALSE)</f>
        <v>43.045712999999999</v>
      </c>
      <c r="K3177">
        <f>VLOOKUP(I3177,Key!$A$1:$C$73,3,FALSE)</f>
        <v>-87.899756999999994</v>
      </c>
      <c r="L3177" t="s">
        <v>42</v>
      </c>
      <c r="M3177">
        <f>VLOOKUP(L3177,Key!$A$1:$C$73,2,FALSE)</f>
        <v>43.038719999999998</v>
      </c>
      <c r="N3177">
        <f>VLOOKUP(L3177,Key!$A$1:$C$73,3,FALSE)</f>
        <v>-87.905339999999995</v>
      </c>
      <c r="O3177">
        <v>35</v>
      </c>
      <c r="P3177">
        <v>6</v>
      </c>
      <c r="Q3177">
        <v>5.3</v>
      </c>
      <c r="R3177">
        <v>5</v>
      </c>
      <c r="S3177">
        <v>210</v>
      </c>
      <c r="T3177">
        <f t="shared" si="441"/>
        <v>-1</v>
      </c>
      <c r="U3177" s="1">
        <v>42833</v>
      </c>
      <c r="V3177" s="13">
        <f t="shared" si="442"/>
        <v>42826</v>
      </c>
      <c r="W3177" s="14">
        <f t="shared" si="443"/>
        <v>42833</v>
      </c>
      <c r="X3177" s="1" t="str">
        <f t="shared" si="444"/>
        <v>Saturday</v>
      </c>
      <c r="Y3177" s="2">
        <v>0.48946759259259259</v>
      </c>
      <c r="Z3177" s="2">
        <f t="shared" si="445"/>
        <v>0.5</v>
      </c>
      <c r="AA3177">
        <f>1</f>
        <v>1</v>
      </c>
      <c r="AB3177" s="1">
        <v>42833</v>
      </c>
      <c r="AC3177" s="13">
        <f t="shared" si="446"/>
        <v>42826</v>
      </c>
      <c r="AD3177" s="14">
        <f t="shared" si="447"/>
        <v>42833</v>
      </c>
      <c r="AE3177" s="1" t="str">
        <f t="shared" si="448"/>
        <v>Saturday</v>
      </c>
      <c r="AF3177" s="2">
        <v>0.51385416666666661</v>
      </c>
      <c r="AG3177" s="2">
        <f t="shared" si="449"/>
        <v>0.5</v>
      </c>
      <c r="AH3177" t="s">
        <v>23</v>
      </c>
    </row>
    <row r="3178" spans="1:34" x14ac:dyDescent="0.25">
      <c r="A3178">
        <v>1568573</v>
      </c>
      <c r="B3178" t="s">
        <v>54</v>
      </c>
      <c r="E3178">
        <v>53703</v>
      </c>
      <c r="F3178" t="s">
        <v>20</v>
      </c>
      <c r="G3178" t="s">
        <v>55</v>
      </c>
      <c r="H3178">
        <v>5541</v>
      </c>
      <c r="I3178" t="s">
        <v>33</v>
      </c>
      <c r="J3178">
        <f>VLOOKUP(I3178,Key!$A$1:$C$73,2,FALSE)</f>
        <v>43.045712999999999</v>
      </c>
      <c r="K3178">
        <f>VLOOKUP(I3178,Key!$A$1:$C$73,3,FALSE)</f>
        <v>-87.899756999999994</v>
      </c>
      <c r="L3178" t="s">
        <v>42</v>
      </c>
      <c r="M3178">
        <f>VLOOKUP(L3178,Key!$A$1:$C$73,2,FALSE)</f>
        <v>43.038719999999998</v>
      </c>
      <c r="N3178">
        <f>VLOOKUP(L3178,Key!$A$1:$C$73,3,FALSE)</f>
        <v>-87.905339999999995</v>
      </c>
      <c r="O3178">
        <v>34</v>
      </c>
      <c r="P3178">
        <v>3</v>
      </c>
      <c r="Q3178">
        <v>5.0999999999999996</v>
      </c>
      <c r="R3178">
        <v>4.8</v>
      </c>
      <c r="S3178">
        <v>204</v>
      </c>
      <c r="T3178">
        <f t="shared" si="441"/>
        <v>-1</v>
      </c>
      <c r="U3178" s="1">
        <v>42833</v>
      </c>
      <c r="V3178" s="13">
        <f t="shared" si="442"/>
        <v>42826</v>
      </c>
      <c r="W3178" s="14">
        <f t="shared" si="443"/>
        <v>42833</v>
      </c>
      <c r="X3178" s="1" t="str">
        <f t="shared" si="444"/>
        <v>Saturday</v>
      </c>
      <c r="Y3178" s="2">
        <v>0.49031249999999998</v>
      </c>
      <c r="Z3178" s="2">
        <f t="shared" si="445"/>
        <v>0.5</v>
      </c>
      <c r="AA3178">
        <f>1</f>
        <v>1</v>
      </c>
      <c r="AB3178" s="1">
        <v>42833</v>
      </c>
      <c r="AC3178" s="13">
        <f t="shared" si="446"/>
        <v>42826</v>
      </c>
      <c r="AD3178" s="14">
        <f t="shared" si="447"/>
        <v>42833</v>
      </c>
      <c r="AE3178" s="1" t="str">
        <f t="shared" si="448"/>
        <v>Saturday</v>
      </c>
      <c r="AF3178" s="2">
        <v>0.51388888888888895</v>
      </c>
      <c r="AG3178" s="2">
        <f t="shared" si="449"/>
        <v>0.5</v>
      </c>
      <c r="AH3178" t="s">
        <v>23</v>
      </c>
    </row>
    <row r="3179" spans="1:34" x14ac:dyDescent="0.25">
      <c r="A3179">
        <v>1568650</v>
      </c>
      <c r="B3179" t="s">
        <v>54</v>
      </c>
      <c r="F3179" t="s">
        <v>20</v>
      </c>
      <c r="G3179" t="s">
        <v>55</v>
      </c>
      <c r="H3179">
        <v>318</v>
      </c>
      <c r="I3179" t="s">
        <v>67</v>
      </c>
      <c r="J3179">
        <f>VLOOKUP(I3179,Key!$A$1:$C$73,2,FALSE)</f>
        <v>43.05847</v>
      </c>
      <c r="K3179">
        <f>VLOOKUP(I3179,Key!$A$1:$C$73,3,FALSE)</f>
        <v>-87.898079999999993</v>
      </c>
      <c r="L3179" t="s">
        <v>85</v>
      </c>
      <c r="M3179">
        <f>VLOOKUP(L3179,Key!$A$1:$C$73,2,FALSE)</f>
        <v>43.053040000000003</v>
      </c>
      <c r="N3179">
        <f>VLOOKUP(L3179,Key!$A$1:$C$73,3,FALSE)</f>
        <v>-87.897660000000002</v>
      </c>
      <c r="O3179">
        <v>43</v>
      </c>
      <c r="P3179">
        <v>6</v>
      </c>
      <c r="Q3179">
        <v>6.5</v>
      </c>
      <c r="R3179">
        <v>6.1</v>
      </c>
      <c r="S3179">
        <v>258</v>
      </c>
      <c r="T3179">
        <f t="shared" si="441"/>
        <v>-1</v>
      </c>
      <c r="U3179" s="1">
        <v>42833</v>
      </c>
      <c r="V3179" s="13">
        <f t="shared" si="442"/>
        <v>42826</v>
      </c>
      <c r="W3179" s="14">
        <f t="shared" si="443"/>
        <v>42833</v>
      </c>
      <c r="X3179" s="1" t="str">
        <f t="shared" si="444"/>
        <v>Saturday</v>
      </c>
      <c r="Y3179" s="2">
        <v>0.50067129629629636</v>
      </c>
      <c r="Z3179" s="2">
        <f t="shared" si="445"/>
        <v>0.5</v>
      </c>
      <c r="AA3179">
        <f>1</f>
        <v>1</v>
      </c>
      <c r="AB3179" s="1">
        <v>42833</v>
      </c>
      <c r="AC3179" s="13">
        <f t="shared" si="446"/>
        <v>42826</v>
      </c>
      <c r="AD3179" s="14">
        <f t="shared" si="447"/>
        <v>42833</v>
      </c>
      <c r="AE3179" s="1" t="str">
        <f t="shared" si="448"/>
        <v>Saturday</v>
      </c>
      <c r="AF3179" s="2">
        <v>0.52998842592592588</v>
      </c>
      <c r="AG3179" s="2">
        <f t="shared" si="449"/>
        <v>0.54166666666666663</v>
      </c>
      <c r="AH3179" t="s">
        <v>23</v>
      </c>
    </row>
    <row r="3180" spans="1:34" x14ac:dyDescent="0.25">
      <c r="A3180">
        <v>1471654</v>
      </c>
      <c r="B3180" t="s">
        <v>54</v>
      </c>
      <c r="E3180">
        <v>53212</v>
      </c>
      <c r="F3180" t="s">
        <v>20</v>
      </c>
      <c r="G3180" t="s">
        <v>55</v>
      </c>
      <c r="H3180">
        <v>11154</v>
      </c>
      <c r="I3180" t="s">
        <v>86</v>
      </c>
      <c r="J3180">
        <f>VLOOKUP(I3180,Key!$A$1:$C$73,2,FALSE)</f>
        <v>43.052549999999997</v>
      </c>
      <c r="K3180">
        <f>VLOOKUP(I3180,Key!$A$1:$C$73,3,FALSE)</f>
        <v>-87.909329999999997</v>
      </c>
      <c r="L3180" t="s">
        <v>59</v>
      </c>
      <c r="M3180">
        <f>VLOOKUP(L3180,Key!$A$1:$C$73,2,FALSE)</f>
        <v>43.056539999999998</v>
      </c>
      <c r="N3180">
        <f>VLOOKUP(L3180,Key!$A$1:$C$73,3,FALSE)</f>
        <v>-87.914370000000005</v>
      </c>
      <c r="O3180">
        <v>7</v>
      </c>
      <c r="P3180">
        <v>3</v>
      </c>
      <c r="Q3180">
        <v>1.1000000000000001</v>
      </c>
      <c r="R3180">
        <v>1</v>
      </c>
      <c r="S3180">
        <v>42</v>
      </c>
      <c r="T3180">
        <f t="shared" si="441"/>
        <v>-1</v>
      </c>
      <c r="U3180" s="1">
        <v>42833</v>
      </c>
      <c r="V3180" s="13">
        <f t="shared" si="442"/>
        <v>42826</v>
      </c>
      <c r="W3180" s="14">
        <f t="shared" si="443"/>
        <v>42833</v>
      </c>
      <c r="X3180" s="1" t="str">
        <f t="shared" si="444"/>
        <v>Saturday</v>
      </c>
      <c r="Y3180" s="2">
        <v>0.50378472222222226</v>
      </c>
      <c r="Z3180" s="2">
        <f t="shared" si="445"/>
        <v>0.5</v>
      </c>
      <c r="AA3180">
        <f>1</f>
        <v>1</v>
      </c>
      <c r="AB3180" s="1">
        <v>42833</v>
      </c>
      <c r="AC3180" s="13">
        <f t="shared" si="446"/>
        <v>42826</v>
      </c>
      <c r="AD3180" s="14">
        <f t="shared" si="447"/>
        <v>42833</v>
      </c>
      <c r="AE3180" s="1" t="str">
        <f t="shared" si="448"/>
        <v>Saturday</v>
      </c>
      <c r="AF3180" s="2">
        <v>0.5084953703703704</v>
      </c>
      <c r="AG3180" s="2">
        <f t="shared" si="449"/>
        <v>0.5</v>
      </c>
      <c r="AH3180" t="s">
        <v>23</v>
      </c>
    </row>
    <row r="3181" spans="1:34" x14ac:dyDescent="0.25">
      <c r="A3181">
        <v>1568718</v>
      </c>
      <c r="B3181" t="s">
        <v>54</v>
      </c>
      <c r="E3181">
        <v>53105</v>
      </c>
      <c r="F3181" t="s">
        <v>20</v>
      </c>
      <c r="G3181" t="s">
        <v>55</v>
      </c>
      <c r="H3181">
        <v>11121</v>
      </c>
      <c r="I3181" t="s">
        <v>91</v>
      </c>
      <c r="J3181">
        <f>VLOOKUP(I3181,Key!$A$1:$C$73,2,FALSE)</f>
        <v>43.048609999999996</v>
      </c>
      <c r="K3181">
        <f>VLOOKUP(I3181,Key!$A$1:$C$73,3,FALSE)</f>
        <v>-88.008480000000006</v>
      </c>
      <c r="L3181" t="s">
        <v>91</v>
      </c>
      <c r="M3181">
        <f>VLOOKUP(L3181,Key!$A$1:$C$73,2,FALSE)</f>
        <v>43.048609999999996</v>
      </c>
      <c r="N3181">
        <f>VLOOKUP(L3181,Key!$A$1:$C$73,3,FALSE)</f>
        <v>-88.008480000000006</v>
      </c>
      <c r="O3181">
        <v>55</v>
      </c>
      <c r="P3181">
        <v>6</v>
      </c>
      <c r="Q3181">
        <v>8.3000000000000007</v>
      </c>
      <c r="R3181">
        <v>7.8</v>
      </c>
      <c r="S3181">
        <v>330</v>
      </c>
      <c r="T3181">
        <f t="shared" si="441"/>
        <v>-1</v>
      </c>
      <c r="U3181" s="1">
        <v>42833</v>
      </c>
      <c r="V3181" s="13">
        <f t="shared" si="442"/>
        <v>42826</v>
      </c>
      <c r="W3181" s="14">
        <f t="shared" si="443"/>
        <v>42833</v>
      </c>
      <c r="X3181" s="1" t="str">
        <f t="shared" si="444"/>
        <v>Saturday</v>
      </c>
      <c r="Y3181" s="2">
        <v>0.50657407407407407</v>
      </c>
      <c r="Z3181" s="2">
        <f t="shared" si="445"/>
        <v>0.5</v>
      </c>
      <c r="AA3181">
        <f>1</f>
        <v>1</v>
      </c>
      <c r="AB3181" s="1">
        <v>42833</v>
      </c>
      <c r="AC3181" s="13">
        <f t="shared" si="446"/>
        <v>42826</v>
      </c>
      <c r="AD3181" s="14">
        <f t="shared" si="447"/>
        <v>42833</v>
      </c>
      <c r="AE3181" s="1" t="str">
        <f t="shared" si="448"/>
        <v>Saturday</v>
      </c>
      <c r="AF3181" s="2">
        <v>0.5451273148148148</v>
      </c>
      <c r="AG3181" s="2">
        <f t="shared" si="449"/>
        <v>0.54166666666666663</v>
      </c>
      <c r="AH3181" t="s">
        <v>25</v>
      </c>
    </row>
    <row r="3182" spans="1:34" x14ac:dyDescent="0.25">
      <c r="A3182">
        <v>1568757</v>
      </c>
      <c r="B3182" t="s">
        <v>54</v>
      </c>
      <c r="E3182">
        <v>53233</v>
      </c>
      <c r="F3182" t="s">
        <v>20</v>
      </c>
      <c r="G3182" t="s">
        <v>55</v>
      </c>
      <c r="H3182">
        <v>116</v>
      </c>
      <c r="I3182" t="s">
        <v>38</v>
      </c>
      <c r="J3182">
        <f>VLOOKUP(I3182,Key!$A$1:$C$73,2,FALSE)</f>
        <v>43.038649999999997</v>
      </c>
      <c r="K3182">
        <f>VLOOKUP(I3182,Key!$A$1:$C$73,3,FALSE)</f>
        <v>-87.921930000000003</v>
      </c>
      <c r="L3182" t="s">
        <v>77</v>
      </c>
      <c r="M3182">
        <f>VLOOKUP(L3182,Key!$A$1:$C$73,2,FALSE)</f>
        <v>43.036900000000003</v>
      </c>
      <c r="N3182">
        <f>VLOOKUP(L3182,Key!$A$1:$C$73,3,FALSE)</f>
        <v>-87.89667</v>
      </c>
      <c r="O3182">
        <v>30</v>
      </c>
      <c r="P3182">
        <v>3</v>
      </c>
      <c r="Q3182">
        <v>4.5</v>
      </c>
      <c r="R3182">
        <v>4.3</v>
      </c>
      <c r="S3182">
        <v>180</v>
      </c>
      <c r="T3182">
        <f t="shared" si="441"/>
        <v>-1</v>
      </c>
      <c r="U3182" s="1">
        <v>42833</v>
      </c>
      <c r="V3182" s="13">
        <f t="shared" si="442"/>
        <v>42826</v>
      </c>
      <c r="W3182" s="14">
        <f t="shared" si="443"/>
        <v>42833</v>
      </c>
      <c r="X3182" s="1" t="str">
        <f t="shared" si="444"/>
        <v>Saturday</v>
      </c>
      <c r="Y3182" s="2">
        <v>0.51049768518518512</v>
      </c>
      <c r="Z3182" s="2">
        <f t="shared" si="445"/>
        <v>0.5</v>
      </c>
      <c r="AA3182">
        <f>1</f>
        <v>1</v>
      </c>
      <c r="AB3182" s="1">
        <v>42833</v>
      </c>
      <c r="AC3182" s="13">
        <f t="shared" si="446"/>
        <v>42826</v>
      </c>
      <c r="AD3182" s="14">
        <f t="shared" si="447"/>
        <v>42833</v>
      </c>
      <c r="AE3182" s="1" t="str">
        <f t="shared" si="448"/>
        <v>Saturday</v>
      </c>
      <c r="AF3182" s="2">
        <v>0.53188657407407403</v>
      </c>
      <c r="AG3182" s="2">
        <f t="shared" si="449"/>
        <v>0.54166666666666663</v>
      </c>
      <c r="AH3182" t="s">
        <v>23</v>
      </c>
    </row>
    <row r="3183" spans="1:34" x14ac:dyDescent="0.25">
      <c r="A3183">
        <v>1568757</v>
      </c>
      <c r="B3183" t="s">
        <v>54</v>
      </c>
      <c r="E3183">
        <v>53233</v>
      </c>
      <c r="F3183" t="s">
        <v>20</v>
      </c>
      <c r="G3183" t="s">
        <v>55</v>
      </c>
      <c r="H3183">
        <v>11124</v>
      </c>
      <c r="I3183" t="s">
        <v>38</v>
      </c>
      <c r="J3183">
        <f>VLOOKUP(I3183,Key!$A$1:$C$73,2,FALSE)</f>
        <v>43.038649999999997</v>
      </c>
      <c r="K3183">
        <f>VLOOKUP(I3183,Key!$A$1:$C$73,3,FALSE)</f>
        <v>-87.921930000000003</v>
      </c>
      <c r="L3183" t="s">
        <v>77</v>
      </c>
      <c r="M3183">
        <f>VLOOKUP(L3183,Key!$A$1:$C$73,2,FALSE)</f>
        <v>43.036900000000003</v>
      </c>
      <c r="N3183">
        <f>VLOOKUP(L3183,Key!$A$1:$C$73,3,FALSE)</f>
        <v>-87.89667</v>
      </c>
      <c r="O3183">
        <v>30</v>
      </c>
      <c r="P3183">
        <v>3</v>
      </c>
      <c r="Q3183">
        <v>4.5</v>
      </c>
      <c r="R3183">
        <v>4.3</v>
      </c>
      <c r="S3183">
        <v>180</v>
      </c>
      <c r="T3183">
        <f t="shared" si="441"/>
        <v>-1</v>
      </c>
      <c r="U3183" s="1">
        <v>42833</v>
      </c>
      <c r="V3183" s="13">
        <f t="shared" si="442"/>
        <v>42826</v>
      </c>
      <c r="W3183" s="14">
        <f t="shared" si="443"/>
        <v>42833</v>
      </c>
      <c r="X3183" s="1" t="str">
        <f t="shared" si="444"/>
        <v>Saturday</v>
      </c>
      <c r="Y3183" s="2">
        <v>0.51103009259259258</v>
      </c>
      <c r="Z3183" s="2">
        <f t="shared" si="445"/>
        <v>0.5</v>
      </c>
      <c r="AA3183">
        <f>1</f>
        <v>1</v>
      </c>
      <c r="AB3183" s="1">
        <v>42833</v>
      </c>
      <c r="AC3183" s="13">
        <f t="shared" si="446"/>
        <v>42826</v>
      </c>
      <c r="AD3183" s="14">
        <f t="shared" si="447"/>
        <v>42833</v>
      </c>
      <c r="AE3183" s="1" t="str">
        <f t="shared" si="448"/>
        <v>Saturday</v>
      </c>
      <c r="AF3183" s="2">
        <v>0.53186342592592595</v>
      </c>
      <c r="AG3183" s="2">
        <f t="shared" si="449"/>
        <v>0.54166666666666663</v>
      </c>
      <c r="AH3183" t="s">
        <v>23</v>
      </c>
    </row>
    <row r="3184" spans="1:34" x14ac:dyDescent="0.25">
      <c r="A3184">
        <v>1568803</v>
      </c>
      <c r="B3184" t="s">
        <v>54</v>
      </c>
      <c r="E3184">
        <v>60008</v>
      </c>
      <c r="F3184" t="s">
        <v>20</v>
      </c>
      <c r="G3184" t="s">
        <v>55</v>
      </c>
      <c r="H3184">
        <v>5530</v>
      </c>
      <c r="I3184" t="s">
        <v>37</v>
      </c>
      <c r="J3184">
        <f>VLOOKUP(I3184,Key!$A$1:$C$73,2,FALSE)</f>
        <v>43.049230000000001</v>
      </c>
      <c r="K3184">
        <f>VLOOKUP(I3184,Key!$A$1:$C$73,3,FALSE)</f>
        <v>-87.911940000000001</v>
      </c>
      <c r="L3184" t="s">
        <v>37</v>
      </c>
      <c r="M3184">
        <f>VLOOKUP(L3184,Key!$A$1:$C$73,2,FALSE)</f>
        <v>43.049230000000001</v>
      </c>
      <c r="N3184">
        <f>VLOOKUP(L3184,Key!$A$1:$C$73,3,FALSE)</f>
        <v>-87.911940000000001</v>
      </c>
      <c r="O3184">
        <v>35</v>
      </c>
      <c r="P3184">
        <v>6</v>
      </c>
      <c r="Q3184">
        <v>5.3</v>
      </c>
      <c r="R3184">
        <v>5</v>
      </c>
      <c r="S3184">
        <v>210</v>
      </c>
      <c r="T3184">
        <f t="shared" si="441"/>
        <v>-1</v>
      </c>
      <c r="U3184" s="1">
        <v>42833</v>
      </c>
      <c r="V3184" s="13">
        <f t="shared" si="442"/>
        <v>42826</v>
      </c>
      <c r="W3184" s="14">
        <f t="shared" si="443"/>
        <v>42833</v>
      </c>
      <c r="X3184" s="1" t="str">
        <f t="shared" si="444"/>
        <v>Saturday</v>
      </c>
      <c r="Y3184" s="2">
        <v>0.51596064814814813</v>
      </c>
      <c r="Z3184" s="2">
        <f t="shared" si="445"/>
        <v>0.5</v>
      </c>
      <c r="AA3184">
        <f>1</f>
        <v>1</v>
      </c>
      <c r="AB3184" s="1">
        <v>42833</v>
      </c>
      <c r="AC3184" s="13">
        <f t="shared" si="446"/>
        <v>42826</v>
      </c>
      <c r="AD3184" s="14">
        <f t="shared" si="447"/>
        <v>42833</v>
      </c>
      <c r="AE3184" s="1" t="str">
        <f t="shared" si="448"/>
        <v>Saturday</v>
      </c>
      <c r="AF3184" s="2">
        <v>0.53971064814814818</v>
      </c>
      <c r="AG3184" s="2">
        <f t="shared" si="449"/>
        <v>0.54166666666666663</v>
      </c>
      <c r="AH3184" t="s">
        <v>25</v>
      </c>
    </row>
    <row r="3185" spans="1:34" x14ac:dyDescent="0.25">
      <c r="A3185">
        <v>1568918</v>
      </c>
      <c r="B3185" t="s">
        <v>54</v>
      </c>
      <c r="E3185">
        <v>54935</v>
      </c>
      <c r="F3185" t="s">
        <v>20</v>
      </c>
      <c r="G3185" t="s">
        <v>55</v>
      </c>
      <c r="H3185">
        <v>153</v>
      </c>
      <c r="I3185" t="s">
        <v>62</v>
      </c>
      <c r="J3185">
        <f>VLOOKUP(I3185,Key!$A$1:$C$73,2,FALSE)</f>
        <v>43.052460000000004</v>
      </c>
      <c r="K3185">
        <f>VLOOKUP(I3185,Key!$A$1:$C$73,3,FALSE)</f>
        <v>-87.891000000000005</v>
      </c>
      <c r="L3185" t="s">
        <v>62</v>
      </c>
      <c r="M3185">
        <f>VLOOKUP(L3185,Key!$A$1:$C$73,2,FALSE)</f>
        <v>43.052460000000004</v>
      </c>
      <c r="N3185">
        <f>VLOOKUP(L3185,Key!$A$1:$C$73,3,FALSE)</f>
        <v>-87.891000000000005</v>
      </c>
      <c r="O3185">
        <v>21</v>
      </c>
      <c r="P3185">
        <v>3</v>
      </c>
      <c r="Q3185">
        <v>3.2</v>
      </c>
      <c r="R3185">
        <v>3</v>
      </c>
      <c r="S3185">
        <v>126</v>
      </c>
      <c r="T3185">
        <f t="shared" si="441"/>
        <v>-1</v>
      </c>
      <c r="U3185" s="1">
        <v>42833</v>
      </c>
      <c r="V3185" s="13">
        <f t="shared" si="442"/>
        <v>42826</v>
      </c>
      <c r="W3185" s="14">
        <f t="shared" si="443"/>
        <v>42833</v>
      </c>
      <c r="X3185" s="1" t="str">
        <f t="shared" si="444"/>
        <v>Saturday</v>
      </c>
      <c r="Y3185" s="2">
        <v>0.54899305555555555</v>
      </c>
      <c r="Z3185" s="2">
        <f t="shared" si="445"/>
        <v>0.54166666666666663</v>
      </c>
      <c r="AA3185">
        <f>1</f>
        <v>1</v>
      </c>
      <c r="AB3185" s="1">
        <v>42833</v>
      </c>
      <c r="AC3185" s="13">
        <f t="shared" si="446"/>
        <v>42826</v>
      </c>
      <c r="AD3185" s="14">
        <f t="shared" si="447"/>
        <v>42833</v>
      </c>
      <c r="AE3185" s="1" t="str">
        <f t="shared" si="448"/>
        <v>Saturday</v>
      </c>
      <c r="AF3185" s="2">
        <v>0.56340277777777781</v>
      </c>
      <c r="AG3185" s="2">
        <f t="shared" si="449"/>
        <v>0.58333333333333326</v>
      </c>
      <c r="AH3185" t="s">
        <v>25</v>
      </c>
    </row>
    <row r="3186" spans="1:34" x14ac:dyDescent="0.25">
      <c r="A3186">
        <v>1569232</v>
      </c>
      <c r="B3186" t="s">
        <v>54</v>
      </c>
      <c r="E3186">
        <v>53233</v>
      </c>
      <c r="F3186" t="s">
        <v>20</v>
      </c>
      <c r="G3186" t="s">
        <v>55</v>
      </c>
      <c r="H3186">
        <v>11129</v>
      </c>
      <c r="I3186" t="s">
        <v>38</v>
      </c>
      <c r="J3186">
        <f>VLOOKUP(I3186,Key!$A$1:$C$73,2,FALSE)</f>
        <v>43.038649999999997</v>
      </c>
      <c r="K3186">
        <f>VLOOKUP(I3186,Key!$A$1:$C$73,3,FALSE)</f>
        <v>-87.921930000000003</v>
      </c>
      <c r="L3186" t="s">
        <v>77</v>
      </c>
      <c r="M3186">
        <f>VLOOKUP(L3186,Key!$A$1:$C$73,2,FALSE)</f>
        <v>43.036900000000003</v>
      </c>
      <c r="N3186">
        <f>VLOOKUP(L3186,Key!$A$1:$C$73,3,FALSE)</f>
        <v>-87.89667</v>
      </c>
      <c r="O3186">
        <v>60</v>
      </c>
      <c r="P3186">
        <v>6</v>
      </c>
      <c r="Q3186">
        <v>9</v>
      </c>
      <c r="R3186">
        <v>8.6</v>
      </c>
      <c r="S3186">
        <v>360</v>
      </c>
      <c r="T3186">
        <f t="shared" si="441"/>
        <v>-1</v>
      </c>
      <c r="U3186" s="1">
        <v>42833</v>
      </c>
      <c r="V3186" s="13">
        <f t="shared" si="442"/>
        <v>42826</v>
      </c>
      <c r="W3186" s="14">
        <f t="shared" si="443"/>
        <v>42833</v>
      </c>
      <c r="X3186" s="1" t="str">
        <f t="shared" si="444"/>
        <v>Saturday</v>
      </c>
      <c r="Y3186" s="2">
        <v>0.56766203703703699</v>
      </c>
      <c r="Z3186" s="2">
        <f t="shared" si="445"/>
        <v>0.58333333333333326</v>
      </c>
      <c r="AA3186">
        <f>1</f>
        <v>1</v>
      </c>
      <c r="AB3186" s="1">
        <v>42833</v>
      </c>
      <c r="AC3186" s="13">
        <f t="shared" si="446"/>
        <v>42826</v>
      </c>
      <c r="AD3186" s="14">
        <f t="shared" si="447"/>
        <v>42833</v>
      </c>
      <c r="AE3186" s="1" t="str">
        <f t="shared" si="448"/>
        <v>Saturday</v>
      </c>
      <c r="AF3186" s="2">
        <v>0.60942129629629627</v>
      </c>
      <c r="AG3186" s="2">
        <f t="shared" si="449"/>
        <v>0.625</v>
      </c>
      <c r="AH3186" t="s">
        <v>23</v>
      </c>
    </row>
    <row r="3187" spans="1:34" x14ac:dyDescent="0.25">
      <c r="A3187">
        <v>1569281</v>
      </c>
      <c r="B3187" t="s">
        <v>54</v>
      </c>
      <c r="E3187">
        <v>60030</v>
      </c>
      <c r="F3187" t="s">
        <v>20</v>
      </c>
      <c r="G3187" t="s">
        <v>55</v>
      </c>
      <c r="H3187">
        <v>11151</v>
      </c>
      <c r="I3187" t="s">
        <v>84</v>
      </c>
      <c r="J3187">
        <f>VLOOKUP(I3187,Key!$A$1:$C$73,2,FALSE)</f>
        <v>43.040154000000001</v>
      </c>
      <c r="K3187">
        <f>VLOOKUP(I3187,Key!$A$1:$C$73,3,FALSE)</f>
        <v>-87.932113000000001</v>
      </c>
      <c r="L3187" t="s">
        <v>77</v>
      </c>
      <c r="M3187">
        <f>VLOOKUP(L3187,Key!$A$1:$C$73,2,FALSE)</f>
        <v>43.036900000000003</v>
      </c>
      <c r="N3187">
        <f>VLOOKUP(L3187,Key!$A$1:$C$73,3,FALSE)</f>
        <v>-87.89667</v>
      </c>
      <c r="O3187">
        <v>36</v>
      </c>
      <c r="P3187">
        <v>6</v>
      </c>
      <c r="Q3187">
        <v>5.4</v>
      </c>
      <c r="R3187">
        <v>5.0999999999999996</v>
      </c>
      <c r="S3187">
        <v>216</v>
      </c>
      <c r="T3187">
        <f t="shared" si="441"/>
        <v>-1</v>
      </c>
      <c r="U3187" s="1">
        <v>42833</v>
      </c>
      <c r="V3187" s="13">
        <f t="shared" si="442"/>
        <v>42826</v>
      </c>
      <c r="W3187" s="14">
        <f t="shared" si="443"/>
        <v>42833</v>
      </c>
      <c r="X3187" s="1" t="str">
        <f t="shared" si="444"/>
        <v>Saturday</v>
      </c>
      <c r="Y3187" s="2">
        <v>0.57180555555555557</v>
      </c>
      <c r="Z3187" s="2">
        <f t="shared" si="445"/>
        <v>0.58333333333333326</v>
      </c>
      <c r="AA3187">
        <f>1</f>
        <v>1</v>
      </c>
      <c r="AB3187" s="1">
        <v>42833</v>
      </c>
      <c r="AC3187" s="13">
        <f t="shared" si="446"/>
        <v>42826</v>
      </c>
      <c r="AD3187" s="14">
        <f t="shared" si="447"/>
        <v>42833</v>
      </c>
      <c r="AE3187" s="1" t="str">
        <f t="shared" si="448"/>
        <v>Saturday</v>
      </c>
      <c r="AF3187" s="2">
        <v>0.59671296296296295</v>
      </c>
      <c r="AG3187" s="2">
        <f t="shared" si="449"/>
        <v>0.58333333333333326</v>
      </c>
      <c r="AH3187" t="s">
        <v>23</v>
      </c>
    </row>
    <row r="3188" spans="1:34" x14ac:dyDescent="0.25">
      <c r="A3188">
        <v>1569285</v>
      </c>
      <c r="B3188" t="s">
        <v>54</v>
      </c>
      <c r="E3188">
        <v>53147</v>
      </c>
      <c r="F3188" t="s">
        <v>20</v>
      </c>
      <c r="G3188" t="s">
        <v>55</v>
      </c>
      <c r="H3188">
        <v>45</v>
      </c>
      <c r="I3188" t="s">
        <v>27</v>
      </c>
      <c r="J3188">
        <f>VLOOKUP(I3188,Key!$A$1:$C$73,2,FALSE)</f>
        <v>43.041646999999998</v>
      </c>
      <c r="K3188">
        <f>VLOOKUP(I3188,Key!$A$1:$C$73,3,FALSE)</f>
        <v>-87.927257999999995</v>
      </c>
      <c r="L3188" t="s">
        <v>68</v>
      </c>
      <c r="M3188">
        <f>VLOOKUP(L3188,Key!$A$1:$C$73,2,FALSE)</f>
        <v>43.026470000000003</v>
      </c>
      <c r="N3188">
        <f>VLOOKUP(L3188,Key!$A$1:$C$73,3,FALSE)</f>
        <v>-87.918040000000005</v>
      </c>
      <c r="O3188">
        <v>49</v>
      </c>
      <c r="P3188">
        <v>6</v>
      </c>
      <c r="Q3188">
        <v>7.4</v>
      </c>
      <c r="R3188">
        <v>7</v>
      </c>
      <c r="S3188">
        <v>294</v>
      </c>
      <c r="T3188">
        <f t="shared" si="441"/>
        <v>-1</v>
      </c>
      <c r="U3188" s="1">
        <v>42833</v>
      </c>
      <c r="V3188" s="13">
        <f t="shared" si="442"/>
        <v>42826</v>
      </c>
      <c r="W3188" s="14">
        <f t="shared" si="443"/>
        <v>42833</v>
      </c>
      <c r="X3188" s="1" t="str">
        <f t="shared" si="444"/>
        <v>Saturday</v>
      </c>
      <c r="Y3188" s="2">
        <v>0.57232638888888887</v>
      </c>
      <c r="Z3188" s="2">
        <f t="shared" si="445"/>
        <v>0.58333333333333326</v>
      </c>
      <c r="AA3188">
        <f>1</f>
        <v>1</v>
      </c>
      <c r="AB3188" s="1">
        <v>42833</v>
      </c>
      <c r="AC3188" s="13">
        <f t="shared" si="446"/>
        <v>42826</v>
      </c>
      <c r="AD3188" s="14">
        <f t="shared" si="447"/>
        <v>42833</v>
      </c>
      <c r="AE3188" s="1" t="str">
        <f t="shared" si="448"/>
        <v>Saturday</v>
      </c>
      <c r="AF3188" s="2">
        <v>0.60649305555555555</v>
      </c>
      <c r="AG3188" s="2">
        <f t="shared" si="449"/>
        <v>0.625</v>
      </c>
      <c r="AH3188" t="s">
        <v>23</v>
      </c>
    </row>
    <row r="3189" spans="1:34" x14ac:dyDescent="0.25">
      <c r="A3189">
        <v>1568478</v>
      </c>
      <c r="B3189" t="s">
        <v>54</v>
      </c>
      <c r="E3189">
        <v>60177</v>
      </c>
      <c r="F3189" t="s">
        <v>20</v>
      </c>
      <c r="G3189" t="s">
        <v>55</v>
      </c>
      <c r="H3189">
        <v>5531</v>
      </c>
      <c r="I3189" t="s">
        <v>28</v>
      </c>
      <c r="J3189">
        <f>VLOOKUP(I3189,Key!$A$1:$C$73,2,FALSE)</f>
        <v>43.038580000000003</v>
      </c>
      <c r="K3189">
        <f>VLOOKUP(I3189,Key!$A$1:$C$73,3,FALSE)</f>
        <v>-87.90934</v>
      </c>
      <c r="L3189" t="s">
        <v>84</v>
      </c>
      <c r="M3189">
        <f>VLOOKUP(L3189,Key!$A$1:$C$73,2,FALSE)</f>
        <v>43.040154000000001</v>
      </c>
      <c r="N3189">
        <f>VLOOKUP(L3189,Key!$A$1:$C$73,3,FALSE)</f>
        <v>-87.932113000000001</v>
      </c>
      <c r="O3189">
        <v>29</v>
      </c>
      <c r="P3189">
        <v>3</v>
      </c>
      <c r="Q3189">
        <v>4.4000000000000004</v>
      </c>
      <c r="R3189">
        <v>4.0999999999999996</v>
      </c>
      <c r="S3189">
        <v>174</v>
      </c>
      <c r="T3189">
        <f t="shared" si="441"/>
        <v>-1</v>
      </c>
      <c r="U3189" s="1">
        <v>42833</v>
      </c>
      <c r="V3189" s="13">
        <f t="shared" si="442"/>
        <v>42826</v>
      </c>
      <c r="W3189" s="14">
        <f t="shared" si="443"/>
        <v>42833</v>
      </c>
      <c r="X3189" s="1" t="str">
        <f t="shared" si="444"/>
        <v>Saturday</v>
      </c>
      <c r="Y3189" s="2">
        <v>0.57695601851851852</v>
      </c>
      <c r="Z3189" s="2">
        <f t="shared" si="445"/>
        <v>0.58333333333333326</v>
      </c>
      <c r="AA3189">
        <f>1</f>
        <v>1</v>
      </c>
      <c r="AB3189" s="1">
        <v>42833</v>
      </c>
      <c r="AC3189" s="13">
        <f t="shared" si="446"/>
        <v>42826</v>
      </c>
      <c r="AD3189" s="14">
        <f t="shared" si="447"/>
        <v>42833</v>
      </c>
      <c r="AE3189" s="1" t="str">
        <f t="shared" si="448"/>
        <v>Saturday</v>
      </c>
      <c r="AF3189" s="2">
        <v>0.59682870370370367</v>
      </c>
      <c r="AG3189" s="2">
        <f t="shared" si="449"/>
        <v>0.58333333333333326</v>
      </c>
      <c r="AH3189" t="s">
        <v>23</v>
      </c>
    </row>
    <row r="3190" spans="1:34" x14ac:dyDescent="0.25">
      <c r="A3190">
        <v>1569325</v>
      </c>
      <c r="B3190" t="s">
        <v>54</v>
      </c>
      <c r="E3190">
        <v>55013</v>
      </c>
      <c r="F3190" t="s">
        <v>20</v>
      </c>
      <c r="G3190" t="s">
        <v>55</v>
      </c>
      <c r="H3190">
        <v>5589</v>
      </c>
      <c r="I3190" t="s">
        <v>52</v>
      </c>
      <c r="J3190">
        <f>VLOOKUP(I3190,Key!$A$1:$C$73,2,FALSE)</f>
        <v>43.042490000000001</v>
      </c>
      <c r="K3190">
        <f>VLOOKUP(I3190,Key!$A$1:$C$73,3,FALSE)</f>
        <v>-87.909959999999998</v>
      </c>
      <c r="L3190" t="s">
        <v>36</v>
      </c>
      <c r="M3190">
        <f>VLOOKUP(L3190,Key!$A$1:$C$73,2,FALSE)</f>
        <v>43.03519</v>
      </c>
      <c r="N3190">
        <f>VLOOKUP(L3190,Key!$A$1:$C$73,3,FALSE)</f>
        <v>-87.907390000000007</v>
      </c>
      <c r="O3190">
        <v>14</v>
      </c>
      <c r="P3190">
        <v>3</v>
      </c>
      <c r="Q3190">
        <v>2.1</v>
      </c>
      <c r="R3190">
        <v>2</v>
      </c>
      <c r="S3190">
        <v>84</v>
      </c>
      <c r="T3190">
        <f t="shared" si="441"/>
        <v>-1</v>
      </c>
      <c r="U3190" s="1">
        <v>42833</v>
      </c>
      <c r="V3190" s="13">
        <f t="shared" si="442"/>
        <v>42826</v>
      </c>
      <c r="W3190" s="14">
        <f t="shared" si="443"/>
        <v>42833</v>
      </c>
      <c r="X3190" s="1" t="str">
        <f t="shared" si="444"/>
        <v>Saturday</v>
      </c>
      <c r="Y3190" s="2">
        <v>0.57707175925925924</v>
      </c>
      <c r="Z3190" s="2">
        <f t="shared" si="445"/>
        <v>0.58333333333333326</v>
      </c>
      <c r="AA3190">
        <f>1</f>
        <v>1</v>
      </c>
      <c r="AB3190" s="1">
        <v>42833</v>
      </c>
      <c r="AC3190" s="13">
        <f t="shared" si="446"/>
        <v>42826</v>
      </c>
      <c r="AD3190" s="14">
        <f t="shared" si="447"/>
        <v>42833</v>
      </c>
      <c r="AE3190" s="1" t="str">
        <f t="shared" si="448"/>
        <v>Saturday</v>
      </c>
      <c r="AF3190" s="2">
        <v>0.5861574074074074</v>
      </c>
      <c r="AG3190" s="2">
        <f t="shared" si="449"/>
        <v>0.58333333333333326</v>
      </c>
      <c r="AH3190" t="s">
        <v>23</v>
      </c>
    </row>
    <row r="3191" spans="1:34" x14ac:dyDescent="0.25">
      <c r="A3191">
        <v>1569366</v>
      </c>
      <c r="B3191" t="s">
        <v>54</v>
      </c>
      <c r="E3191">
        <v>37201</v>
      </c>
      <c r="F3191" t="s">
        <v>20</v>
      </c>
      <c r="G3191" t="s">
        <v>55</v>
      </c>
      <c r="H3191">
        <v>5582</v>
      </c>
      <c r="I3191" t="s">
        <v>63</v>
      </c>
      <c r="J3191">
        <f>VLOOKUP(I3191,Key!$A$1:$C$73,2,FALSE)</f>
        <v>43.066893999999998</v>
      </c>
      <c r="K3191">
        <f>VLOOKUP(I3191,Key!$A$1:$C$73,3,FALSE)</f>
        <v>-87.877936000000005</v>
      </c>
      <c r="L3191" t="s">
        <v>85</v>
      </c>
      <c r="M3191">
        <f>VLOOKUP(L3191,Key!$A$1:$C$73,2,FALSE)</f>
        <v>43.053040000000003</v>
      </c>
      <c r="N3191">
        <f>VLOOKUP(L3191,Key!$A$1:$C$73,3,FALSE)</f>
        <v>-87.897660000000002</v>
      </c>
      <c r="O3191">
        <v>10</v>
      </c>
      <c r="P3191">
        <v>3</v>
      </c>
      <c r="Q3191">
        <v>1.5</v>
      </c>
      <c r="R3191">
        <v>1.4</v>
      </c>
      <c r="S3191">
        <v>60</v>
      </c>
      <c r="T3191">
        <f t="shared" si="441"/>
        <v>-1</v>
      </c>
      <c r="U3191" s="1">
        <v>42833</v>
      </c>
      <c r="V3191" s="13">
        <f t="shared" si="442"/>
        <v>42826</v>
      </c>
      <c r="W3191" s="14">
        <f t="shared" si="443"/>
        <v>42833</v>
      </c>
      <c r="X3191" s="1" t="str">
        <f t="shared" si="444"/>
        <v>Saturday</v>
      </c>
      <c r="Y3191" s="2">
        <v>0.58123842592592589</v>
      </c>
      <c r="Z3191" s="2">
        <f t="shared" si="445"/>
        <v>0.58333333333333326</v>
      </c>
      <c r="AA3191">
        <f>1</f>
        <v>1</v>
      </c>
      <c r="AB3191" s="1">
        <v>42833</v>
      </c>
      <c r="AC3191" s="13">
        <f t="shared" si="446"/>
        <v>42826</v>
      </c>
      <c r="AD3191" s="14">
        <f t="shared" si="447"/>
        <v>42833</v>
      </c>
      <c r="AE3191" s="1" t="str">
        <f t="shared" si="448"/>
        <v>Saturday</v>
      </c>
      <c r="AF3191" s="2">
        <v>0.5877430555555555</v>
      </c>
      <c r="AG3191" s="2">
        <f t="shared" si="449"/>
        <v>0.58333333333333326</v>
      </c>
      <c r="AH3191" t="s">
        <v>23</v>
      </c>
    </row>
    <row r="3192" spans="1:34" x14ac:dyDescent="0.25">
      <c r="A3192">
        <v>1517669</v>
      </c>
      <c r="B3192" t="s">
        <v>54</v>
      </c>
      <c r="E3192">
        <v>60565</v>
      </c>
      <c r="F3192" t="s">
        <v>20</v>
      </c>
      <c r="G3192" t="s">
        <v>55</v>
      </c>
      <c r="H3192">
        <v>316</v>
      </c>
      <c r="I3192" t="s">
        <v>84</v>
      </c>
      <c r="J3192">
        <f>VLOOKUP(I3192,Key!$A$1:$C$73,2,FALSE)</f>
        <v>43.040154000000001</v>
      </c>
      <c r="K3192">
        <f>VLOOKUP(I3192,Key!$A$1:$C$73,3,FALSE)</f>
        <v>-87.932113000000001</v>
      </c>
      <c r="L3192" t="s">
        <v>79</v>
      </c>
      <c r="M3192">
        <f>VLOOKUP(L3192,Key!$A$1:$C$73,2,FALSE)</f>
        <v>43.04804</v>
      </c>
      <c r="N3192">
        <f>VLOOKUP(L3192,Key!$A$1:$C$73,3,FALSE)</f>
        <v>-87.896720000000002</v>
      </c>
      <c r="O3192">
        <v>28</v>
      </c>
      <c r="P3192">
        <v>3</v>
      </c>
      <c r="Q3192">
        <v>4.2</v>
      </c>
      <c r="R3192">
        <v>4</v>
      </c>
      <c r="S3192">
        <v>168</v>
      </c>
      <c r="T3192">
        <f t="shared" si="441"/>
        <v>-1</v>
      </c>
      <c r="U3192" s="1">
        <v>42833</v>
      </c>
      <c r="V3192" s="13">
        <f t="shared" si="442"/>
        <v>42826</v>
      </c>
      <c r="W3192" s="14">
        <f t="shared" si="443"/>
        <v>42833</v>
      </c>
      <c r="X3192" s="1" t="str">
        <f t="shared" si="444"/>
        <v>Saturday</v>
      </c>
      <c r="Y3192" s="2">
        <v>0.58207175925925925</v>
      </c>
      <c r="Z3192" s="2">
        <f t="shared" si="445"/>
        <v>0.58333333333333326</v>
      </c>
      <c r="AA3192">
        <f>1</f>
        <v>1</v>
      </c>
      <c r="AB3192" s="1">
        <v>42833</v>
      </c>
      <c r="AC3192" s="13">
        <f t="shared" si="446"/>
        <v>42826</v>
      </c>
      <c r="AD3192" s="14">
        <f t="shared" si="447"/>
        <v>42833</v>
      </c>
      <c r="AE3192" s="1" t="str">
        <f t="shared" si="448"/>
        <v>Saturday</v>
      </c>
      <c r="AF3192" s="2">
        <v>0.60138888888888886</v>
      </c>
      <c r="AG3192" s="2">
        <f t="shared" si="449"/>
        <v>0.58333333333333326</v>
      </c>
      <c r="AH3192" t="s">
        <v>23</v>
      </c>
    </row>
    <row r="3193" spans="1:34" x14ac:dyDescent="0.25">
      <c r="A3193">
        <v>1569466</v>
      </c>
      <c r="B3193" t="s">
        <v>54</v>
      </c>
      <c r="E3193">
        <v>53212</v>
      </c>
      <c r="F3193" t="s">
        <v>20</v>
      </c>
      <c r="G3193" t="s">
        <v>55</v>
      </c>
      <c r="H3193">
        <v>5428</v>
      </c>
      <c r="I3193" t="s">
        <v>61</v>
      </c>
      <c r="J3193">
        <f>VLOOKUP(I3193,Key!$A$1:$C$73,2,FALSE)</f>
        <v>43.060786</v>
      </c>
      <c r="K3193">
        <f>VLOOKUP(I3193,Key!$A$1:$C$73,3,FALSE)</f>
        <v>-87.883825999999999</v>
      </c>
      <c r="L3193" t="s">
        <v>22</v>
      </c>
      <c r="M3193">
        <f>VLOOKUP(L3193,Key!$A$1:$C$73,2,FALSE)</f>
        <v>43.058619999999998</v>
      </c>
      <c r="N3193">
        <f>VLOOKUP(L3193,Key!$A$1:$C$73,3,FALSE)</f>
        <v>-87.885319999999993</v>
      </c>
      <c r="O3193">
        <v>22</v>
      </c>
      <c r="P3193">
        <v>3</v>
      </c>
      <c r="Q3193">
        <v>3.3</v>
      </c>
      <c r="R3193">
        <v>3.1</v>
      </c>
      <c r="S3193">
        <v>132</v>
      </c>
      <c r="T3193">
        <f t="shared" si="441"/>
        <v>-1</v>
      </c>
      <c r="U3193" s="1">
        <v>42833</v>
      </c>
      <c r="V3193" s="13">
        <f t="shared" si="442"/>
        <v>42826</v>
      </c>
      <c r="W3193" s="14">
        <f t="shared" si="443"/>
        <v>42833</v>
      </c>
      <c r="X3193" s="1" t="str">
        <f t="shared" si="444"/>
        <v>Saturday</v>
      </c>
      <c r="Y3193" s="2">
        <v>0.59418981481481481</v>
      </c>
      <c r="Z3193" s="2">
        <f t="shared" si="445"/>
        <v>0.58333333333333326</v>
      </c>
      <c r="AA3193">
        <f>1</f>
        <v>1</v>
      </c>
      <c r="AB3193" s="1">
        <v>42833</v>
      </c>
      <c r="AC3193" s="13">
        <f t="shared" si="446"/>
        <v>42826</v>
      </c>
      <c r="AD3193" s="14">
        <f t="shared" si="447"/>
        <v>42833</v>
      </c>
      <c r="AE3193" s="1" t="str">
        <f t="shared" si="448"/>
        <v>Saturday</v>
      </c>
      <c r="AF3193" s="2">
        <v>0.60925925925925928</v>
      </c>
      <c r="AG3193" s="2">
        <f t="shared" si="449"/>
        <v>0.625</v>
      </c>
      <c r="AH3193" t="s">
        <v>23</v>
      </c>
    </row>
    <row r="3194" spans="1:34" x14ac:dyDescent="0.25">
      <c r="A3194">
        <v>1569518</v>
      </c>
      <c r="B3194" t="s">
        <v>54</v>
      </c>
      <c r="E3194">
        <v>55044</v>
      </c>
      <c r="F3194" t="s">
        <v>20</v>
      </c>
      <c r="G3194" t="s">
        <v>55</v>
      </c>
      <c r="H3194">
        <v>200</v>
      </c>
      <c r="I3194" t="s">
        <v>84</v>
      </c>
      <c r="J3194">
        <f>VLOOKUP(I3194,Key!$A$1:$C$73,2,FALSE)</f>
        <v>43.040154000000001</v>
      </c>
      <c r="K3194">
        <f>VLOOKUP(I3194,Key!$A$1:$C$73,3,FALSE)</f>
        <v>-87.932113000000001</v>
      </c>
      <c r="L3194" t="s">
        <v>36</v>
      </c>
      <c r="M3194">
        <f>VLOOKUP(L3194,Key!$A$1:$C$73,2,FALSE)</f>
        <v>43.03519</v>
      </c>
      <c r="N3194">
        <f>VLOOKUP(L3194,Key!$A$1:$C$73,3,FALSE)</f>
        <v>-87.907390000000007</v>
      </c>
      <c r="O3194">
        <v>19</v>
      </c>
      <c r="P3194">
        <v>3</v>
      </c>
      <c r="Q3194">
        <v>2.9</v>
      </c>
      <c r="R3194">
        <v>2.7</v>
      </c>
      <c r="S3194">
        <v>114</v>
      </c>
      <c r="T3194">
        <f t="shared" si="441"/>
        <v>-1</v>
      </c>
      <c r="U3194" s="1">
        <v>42833</v>
      </c>
      <c r="V3194" s="13">
        <f t="shared" si="442"/>
        <v>42826</v>
      </c>
      <c r="W3194" s="14">
        <f t="shared" si="443"/>
        <v>42833</v>
      </c>
      <c r="X3194" s="1" t="str">
        <f t="shared" si="444"/>
        <v>Saturday</v>
      </c>
      <c r="Y3194" s="2">
        <v>0.59894675925925933</v>
      </c>
      <c r="Z3194" s="2">
        <f t="shared" si="445"/>
        <v>0.58333333333333326</v>
      </c>
      <c r="AA3194">
        <f>1</f>
        <v>1</v>
      </c>
      <c r="AB3194" s="1">
        <v>42833</v>
      </c>
      <c r="AC3194" s="13">
        <f t="shared" si="446"/>
        <v>42826</v>
      </c>
      <c r="AD3194" s="14">
        <f t="shared" si="447"/>
        <v>42833</v>
      </c>
      <c r="AE3194" s="1" t="str">
        <f t="shared" si="448"/>
        <v>Saturday</v>
      </c>
      <c r="AF3194" s="2">
        <v>0.61192129629629632</v>
      </c>
      <c r="AG3194" s="2">
        <f t="shared" si="449"/>
        <v>0.625</v>
      </c>
      <c r="AH3194" t="s">
        <v>23</v>
      </c>
    </row>
    <row r="3195" spans="1:34" x14ac:dyDescent="0.25">
      <c r="A3195">
        <v>1569578</v>
      </c>
      <c r="B3195" t="s">
        <v>54</v>
      </c>
      <c r="E3195">
        <v>53189</v>
      </c>
      <c r="F3195" t="s">
        <v>20</v>
      </c>
      <c r="G3195" t="s">
        <v>55</v>
      </c>
      <c r="H3195">
        <v>5505</v>
      </c>
      <c r="I3195" t="s">
        <v>60</v>
      </c>
      <c r="J3195">
        <f>VLOOKUP(I3195,Key!$A$1:$C$73,2,FALSE)</f>
        <v>43.046570000000003</v>
      </c>
      <c r="K3195">
        <f>VLOOKUP(I3195,Key!$A$1:$C$73,3,FALSE)</f>
        <v>-87.908720000000002</v>
      </c>
      <c r="L3195" t="s">
        <v>84</v>
      </c>
      <c r="M3195">
        <f>VLOOKUP(L3195,Key!$A$1:$C$73,2,FALSE)</f>
        <v>43.040154000000001</v>
      </c>
      <c r="N3195">
        <f>VLOOKUP(L3195,Key!$A$1:$C$73,3,FALSE)</f>
        <v>-87.932113000000001</v>
      </c>
      <c r="O3195">
        <v>16</v>
      </c>
      <c r="P3195">
        <v>3</v>
      </c>
      <c r="Q3195">
        <v>2.4</v>
      </c>
      <c r="R3195">
        <v>2.2999999999999998</v>
      </c>
      <c r="S3195">
        <v>96</v>
      </c>
      <c r="T3195">
        <f t="shared" si="441"/>
        <v>-1</v>
      </c>
      <c r="U3195" s="1">
        <v>42833</v>
      </c>
      <c r="V3195" s="13">
        <f t="shared" si="442"/>
        <v>42826</v>
      </c>
      <c r="W3195" s="14">
        <f t="shared" si="443"/>
        <v>42833</v>
      </c>
      <c r="X3195" s="1" t="str">
        <f t="shared" si="444"/>
        <v>Saturday</v>
      </c>
      <c r="Y3195" s="2">
        <v>0.60393518518518519</v>
      </c>
      <c r="Z3195" s="2">
        <f t="shared" si="445"/>
        <v>0.58333333333333326</v>
      </c>
      <c r="AA3195">
        <f>1</f>
        <v>1</v>
      </c>
      <c r="AB3195" s="1">
        <v>42833</v>
      </c>
      <c r="AC3195" s="13">
        <f t="shared" si="446"/>
        <v>42826</v>
      </c>
      <c r="AD3195" s="14">
        <f t="shared" si="447"/>
        <v>42833</v>
      </c>
      <c r="AE3195" s="1" t="str">
        <f t="shared" si="448"/>
        <v>Saturday</v>
      </c>
      <c r="AF3195" s="2">
        <v>0.61489583333333331</v>
      </c>
      <c r="AG3195" s="2">
        <f t="shared" si="449"/>
        <v>0.625</v>
      </c>
      <c r="AH3195" t="s">
        <v>23</v>
      </c>
    </row>
    <row r="3196" spans="1:34" x14ac:dyDescent="0.25">
      <c r="A3196">
        <v>1569695</v>
      </c>
      <c r="B3196" t="s">
        <v>54</v>
      </c>
      <c r="E3196">
        <v>53092</v>
      </c>
      <c r="F3196" t="s">
        <v>20</v>
      </c>
      <c r="G3196" t="s">
        <v>55</v>
      </c>
      <c r="H3196">
        <v>5521</v>
      </c>
      <c r="I3196" t="s">
        <v>71</v>
      </c>
      <c r="J3196">
        <f>VLOOKUP(I3196,Key!$A$1:$C$73,2,FALSE)</f>
        <v>43.060079999999999</v>
      </c>
      <c r="K3196">
        <f>VLOOKUP(I3196,Key!$A$1:$C$73,3,FALSE)</f>
        <v>-88.027349999999998</v>
      </c>
      <c r="L3196" t="s">
        <v>71</v>
      </c>
      <c r="M3196">
        <f>VLOOKUP(L3196,Key!$A$1:$C$73,2,FALSE)</f>
        <v>43.060079999999999</v>
      </c>
      <c r="N3196">
        <f>VLOOKUP(L3196,Key!$A$1:$C$73,3,FALSE)</f>
        <v>-88.027349999999998</v>
      </c>
      <c r="O3196">
        <v>50</v>
      </c>
      <c r="P3196">
        <v>6</v>
      </c>
      <c r="Q3196">
        <v>7.5</v>
      </c>
      <c r="R3196">
        <v>7.1</v>
      </c>
      <c r="S3196">
        <v>300</v>
      </c>
      <c r="T3196">
        <f t="shared" si="441"/>
        <v>-1</v>
      </c>
      <c r="U3196" s="1">
        <v>42833</v>
      </c>
      <c r="V3196" s="13">
        <f t="shared" si="442"/>
        <v>42826</v>
      </c>
      <c r="W3196" s="14">
        <f t="shared" si="443"/>
        <v>42833</v>
      </c>
      <c r="X3196" s="1" t="str">
        <f t="shared" si="444"/>
        <v>Saturday</v>
      </c>
      <c r="Y3196" s="2">
        <v>0.62244212962962964</v>
      </c>
      <c r="Z3196" s="2">
        <f t="shared" si="445"/>
        <v>0.625</v>
      </c>
      <c r="AA3196">
        <f>1</f>
        <v>1</v>
      </c>
      <c r="AB3196" s="1">
        <v>42833</v>
      </c>
      <c r="AC3196" s="13">
        <f t="shared" si="446"/>
        <v>42826</v>
      </c>
      <c r="AD3196" s="14">
        <f t="shared" si="447"/>
        <v>42833</v>
      </c>
      <c r="AE3196" s="1" t="str">
        <f t="shared" si="448"/>
        <v>Saturday</v>
      </c>
      <c r="AF3196" s="2">
        <v>0.65734953703703702</v>
      </c>
      <c r="AG3196" s="2">
        <f t="shared" si="449"/>
        <v>0.66666666666666663</v>
      </c>
      <c r="AH3196" t="s">
        <v>25</v>
      </c>
    </row>
    <row r="3197" spans="1:34" x14ac:dyDescent="0.25">
      <c r="A3197">
        <v>1569755</v>
      </c>
      <c r="B3197" t="s">
        <v>54</v>
      </c>
      <c r="E3197">
        <v>60192</v>
      </c>
      <c r="F3197" t="s">
        <v>20</v>
      </c>
      <c r="G3197" t="s">
        <v>55</v>
      </c>
      <c r="H3197">
        <v>5466</v>
      </c>
      <c r="I3197" t="s">
        <v>36</v>
      </c>
      <c r="J3197">
        <f>VLOOKUP(I3197,Key!$A$1:$C$73,2,FALSE)</f>
        <v>43.03519</v>
      </c>
      <c r="K3197">
        <f>VLOOKUP(I3197,Key!$A$1:$C$73,3,FALSE)</f>
        <v>-87.907390000000007</v>
      </c>
      <c r="L3197" t="s">
        <v>81</v>
      </c>
      <c r="M3197">
        <f>VLOOKUP(L3197,Key!$A$1:$C$73,2,FALSE)</f>
        <v>43.058010000000003</v>
      </c>
      <c r="N3197">
        <f>VLOOKUP(L3197,Key!$A$1:$C$73,3,FALSE)</f>
        <v>-87.877300000000005</v>
      </c>
      <c r="O3197">
        <v>25</v>
      </c>
      <c r="P3197">
        <v>3</v>
      </c>
      <c r="Q3197">
        <v>3.8</v>
      </c>
      <c r="R3197">
        <v>3.6</v>
      </c>
      <c r="S3197">
        <v>150</v>
      </c>
      <c r="T3197">
        <f t="shared" si="441"/>
        <v>-1</v>
      </c>
      <c r="U3197" s="1">
        <v>42833</v>
      </c>
      <c r="V3197" s="13">
        <f t="shared" si="442"/>
        <v>42826</v>
      </c>
      <c r="W3197" s="14">
        <f t="shared" si="443"/>
        <v>42833</v>
      </c>
      <c r="X3197" s="1" t="str">
        <f t="shared" si="444"/>
        <v>Saturday</v>
      </c>
      <c r="Y3197" s="2">
        <v>0.63210648148148152</v>
      </c>
      <c r="Z3197" s="2">
        <f t="shared" si="445"/>
        <v>0.625</v>
      </c>
      <c r="AA3197">
        <f>1</f>
        <v>1</v>
      </c>
      <c r="AB3197" s="1">
        <v>42833</v>
      </c>
      <c r="AC3197" s="13">
        <f t="shared" si="446"/>
        <v>42826</v>
      </c>
      <c r="AD3197" s="14">
        <f t="shared" si="447"/>
        <v>42833</v>
      </c>
      <c r="AE3197" s="1" t="str">
        <f t="shared" si="448"/>
        <v>Saturday</v>
      </c>
      <c r="AF3197" s="2">
        <v>0.64990740740740738</v>
      </c>
      <c r="AG3197" s="2">
        <f t="shared" si="449"/>
        <v>0.66666666666666663</v>
      </c>
      <c r="AH3197" t="s">
        <v>23</v>
      </c>
    </row>
    <row r="3198" spans="1:34" x14ac:dyDescent="0.25">
      <c r="A3198">
        <v>1569760</v>
      </c>
      <c r="B3198" t="s">
        <v>54</v>
      </c>
      <c r="E3198">
        <v>98058</v>
      </c>
      <c r="F3198" t="s">
        <v>20</v>
      </c>
      <c r="G3198" t="s">
        <v>55</v>
      </c>
      <c r="H3198">
        <v>5472</v>
      </c>
      <c r="I3198" t="s">
        <v>36</v>
      </c>
      <c r="J3198">
        <f>VLOOKUP(I3198,Key!$A$1:$C$73,2,FALSE)</f>
        <v>43.03519</v>
      </c>
      <c r="K3198">
        <f>VLOOKUP(I3198,Key!$A$1:$C$73,3,FALSE)</f>
        <v>-87.907390000000007</v>
      </c>
      <c r="L3198" t="s">
        <v>81</v>
      </c>
      <c r="M3198">
        <f>VLOOKUP(L3198,Key!$A$1:$C$73,2,FALSE)</f>
        <v>43.058010000000003</v>
      </c>
      <c r="N3198">
        <f>VLOOKUP(L3198,Key!$A$1:$C$73,3,FALSE)</f>
        <v>-87.877300000000005</v>
      </c>
      <c r="O3198">
        <v>27</v>
      </c>
      <c r="P3198">
        <v>3</v>
      </c>
      <c r="Q3198">
        <v>4.0999999999999996</v>
      </c>
      <c r="R3198">
        <v>3.8</v>
      </c>
      <c r="S3198">
        <v>162</v>
      </c>
      <c r="T3198">
        <f t="shared" si="441"/>
        <v>-1</v>
      </c>
      <c r="U3198" s="1">
        <v>42833</v>
      </c>
      <c r="V3198" s="13">
        <f t="shared" si="442"/>
        <v>42826</v>
      </c>
      <c r="W3198" s="14">
        <f t="shared" si="443"/>
        <v>42833</v>
      </c>
      <c r="X3198" s="1" t="str">
        <f t="shared" si="444"/>
        <v>Saturday</v>
      </c>
      <c r="Y3198" s="2">
        <v>0.63282407407407404</v>
      </c>
      <c r="Z3198" s="2">
        <f t="shared" si="445"/>
        <v>0.625</v>
      </c>
      <c r="AA3198">
        <f>1</f>
        <v>1</v>
      </c>
      <c r="AB3198" s="1">
        <v>42833</v>
      </c>
      <c r="AC3198" s="13">
        <f t="shared" si="446"/>
        <v>42826</v>
      </c>
      <c r="AD3198" s="14">
        <f t="shared" si="447"/>
        <v>42833</v>
      </c>
      <c r="AE3198" s="1" t="str">
        <f t="shared" si="448"/>
        <v>Saturday</v>
      </c>
      <c r="AF3198" s="2">
        <v>0.65150462962962963</v>
      </c>
      <c r="AG3198" s="2">
        <f t="shared" si="449"/>
        <v>0.66666666666666663</v>
      </c>
      <c r="AH3198" t="s">
        <v>23</v>
      </c>
    </row>
    <row r="3199" spans="1:34" x14ac:dyDescent="0.25">
      <c r="A3199">
        <v>1569766</v>
      </c>
      <c r="B3199" t="s">
        <v>54</v>
      </c>
      <c r="E3199">
        <v>53211</v>
      </c>
      <c r="F3199" t="s">
        <v>20</v>
      </c>
      <c r="G3199" t="s">
        <v>55</v>
      </c>
      <c r="H3199">
        <v>78</v>
      </c>
      <c r="I3199" t="s">
        <v>81</v>
      </c>
      <c r="J3199">
        <f>VLOOKUP(I3199,Key!$A$1:$C$73,2,FALSE)</f>
        <v>43.058010000000003</v>
      </c>
      <c r="K3199">
        <f>VLOOKUP(I3199,Key!$A$1:$C$73,3,FALSE)</f>
        <v>-87.877300000000005</v>
      </c>
      <c r="L3199" t="s">
        <v>81</v>
      </c>
      <c r="M3199">
        <f>VLOOKUP(L3199,Key!$A$1:$C$73,2,FALSE)</f>
        <v>43.058010000000003</v>
      </c>
      <c r="N3199">
        <f>VLOOKUP(L3199,Key!$A$1:$C$73,3,FALSE)</f>
        <v>-87.877300000000005</v>
      </c>
      <c r="O3199">
        <v>67</v>
      </c>
      <c r="P3199">
        <v>9</v>
      </c>
      <c r="Q3199">
        <v>10.1</v>
      </c>
      <c r="R3199">
        <v>9.5</v>
      </c>
      <c r="S3199">
        <v>402</v>
      </c>
      <c r="T3199">
        <f t="shared" si="441"/>
        <v>-1</v>
      </c>
      <c r="U3199" s="1">
        <v>42833</v>
      </c>
      <c r="V3199" s="13">
        <f t="shared" si="442"/>
        <v>42826</v>
      </c>
      <c r="W3199" s="14">
        <f t="shared" si="443"/>
        <v>42833</v>
      </c>
      <c r="X3199" s="1" t="str">
        <f t="shared" si="444"/>
        <v>Saturday</v>
      </c>
      <c r="Y3199" s="2">
        <v>0.63484953703703706</v>
      </c>
      <c r="Z3199" s="2">
        <f t="shared" si="445"/>
        <v>0.625</v>
      </c>
      <c r="AA3199">
        <f>1</f>
        <v>1</v>
      </c>
      <c r="AB3199" s="1">
        <v>42833</v>
      </c>
      <c r="AC3199" s="13">
        <f t="shared" si="446"/>
        <v>42826</v>
      </c>
      <c r="AD3199" s="14">
        <f t="shared" si="447"/>
        <v>42833</v>
      </c>
      <c r="AE3199" s="1" t="str">
        <f t="shared" si="448"/>
        <v>Saturday</v>
      </c>
      <c r="AF3199" s="2">
        <v>0.68146990740740743</v>
      </c>
      <c r="AG3199" s="2">
        <f t="shared" si="449"/>
        <v>0.66666666666666663</v>
      </c>
      <c r="AH3199" t="s">
        <v>25</v>
      </c>
    </row>
    <row r="3200" spans="1:34" x14ac:dyDescent="0.25">
      <c r="A3200">
        <v>1569779</v>
      </c>
      <c r="B3200" t="s">
        <v>54</v>
      </c>
      <c r="E3200">
        <v>53186</v>
      </c>
      <c r="F3200" t="s">
        <v>20</v>
      </c>
      <c r="G3200" t="s">
        <v>55</v>
      </c>
      <c r="H3200">
        <v>112</v>
      </c>
      <c r="I3200" t="s">
        <v>81</v>
      </c>
      <c r="J3200">
        <f>VLOOKUP(I3200,Key!$A$1:$C$73,2,FALSE)</f>
        <v>43.058010000000003</v>
      </c>
      <c r="K3200">
        <f>VLOOKUP(I3200,Key!$A$1:$C$73,3,FALSE)</f>
        <v>-87.877300000000005</v>
      </c>
      <c r="L3200" t="s">
        <v>81</v>
      </c>
      <c r="M3200">
        <f>VLOOKUP(L3200,Key!$A$1:$C$73,2,FALSE)</f>
        <v>43.058010000000003</v>
      </c>
      <c r="N3200">
        <f>VLOOKUP(L3200,Key!$A$1:$C$73,3,FALSE)</f>
        <v>-87.877300000000005</v>
      </c>
      <c r="O3200">
        <v>66</v>
      </c>
      <c r="P3200">
        <v>9</v>
      </c>
      <c r="Q3200">
        <v>9.9</v>
      </c>
      <c r="R3200">
        <v>9.4</v>
      </c>
      <c r="S3200">
        <v>396</v>
      </c>
      <c r="T3200">
        <f t="shared" si="441"/>
        <v>-1</v>
      </c>
      <c r="U3200" s="1">
        <v>42833</v>
      </c>
      <c r="V3200" s="13">
        <f t="shared" si="442"/>
        <v>42826</v>
      </c>
      <c r="W3200" s="14">
        <f t="shared" si="443"/>
        <v>42833</v>
      </c>
      <c r="X3200" s="1" t="str">
        <f t="shared" si="444"/>
        <v>Saturday</v>
      </c>
      <c r="Y3200" s="2">
        <v>0.63567129629629626</v>
      </c>
      <c r="Z3200" s="2">
        <f t="shared" si="445"/>
        <v>0.625</v>
      </c>
      <c r="AA3200">
        <f>1</f>
        <v>1</v>
      </c>
      <c r="AB3200" s="1">
        <v>42833</v>
      </c>
      <c r="AC3200" s="13">
        <f t="shared" si="446"/>
        <v>42826</v>
      </c>
      <c r="AD3200" s="14">
        <f t="shared" si="447"/>
        <v>42833</v>
      </c>
      <c r="AE3200" s="1" t="str">
        <f t="shared" si="448"/>
        <v>Saturday</v>
      </c>
      <c r="AF3200" s="2">
        <v>0.68135416666666659</v>
      </c>
      <c r="AG3200" s="2">
        <f t="shared" si="449"/>
        <v>0.66666666666666663</v>
      </c>
      <c r="AH3200" t="s">
        <v>25</v>
      </c>
    </row>
    <row r="3201" spans="1:34" x14ac:dyDescent="0.25">
      <c r="A3201">
        <v>1569852</v>
      </c>
      <c r="B3201" t="s">
        <v>54</v>
      </c>
      <c r="F3201" t="s">
        <v>20</v>
      </c>
      <c r="G3201" t="s">
        <v>55</v>
      </c>
      <c r="H3201">
        <v>11115</v>
      </c>
      <c r="I3201" t="s">
        <v>80</v>
      </c>
      <c r="J3201">
        <f>VLOOKUP(I3201,Key!$A$1:$C$73,2,FALSE)</f>
        <v>43.060250000000003</v>
      </c>
      <c r="K3201">
        <f>VLOOKUP(I3201,Key!$A$1:$C$73,3,FALSE)</f>
        <v>-87.892169999999993</v>
      </c>
      <c r="L3201" t="s">
        <v>80</v>
      </c>
      <c r="M3201">
        <f>VLOOKUP(L3201,Key!$A$1:$C$73,2,FALSE)</f>
        <v>43.060250000000003</v>
      </c>
      <c r="N3201">
        <f>VLOOKUP(L3201,Key!$A$1:$C$73,3,FALSE)</f>
        <v>-87.892169999999993</v>
      </c>
      <c r="O3201">
        <v>113</v>
      </c>
      <c r="P3201">
        <v>12</v>
      </c>
      <c r="Q3201">
        <v>17</v>
      </c>
      <c r="R3201">
        <v>16.100000000000001</v>
      </c>
      <c r="S3201">
        <v>678</v>
      </c>
      <c r="T3201">
        <f t="shared" si="441"/>
        <v>-1</v>
      </c>
      <c r="U3201" s="1">
        <v>42833</v>
      </c>
      <c r="V3201" s="13">
        <f t="shared" si="442"/>
        <v>42826</v>
      </c>
      <c r="W3201" s="14">
        <f t="shared" si="443"/>
        <v>42833</v>
      </c>
      <c r="X3201" s="1" t="str">
        <f t="shared" si="444"/>
        <v>Saturday</v>
      </c>
      <c r="Y3201" s="2">
        <v>0.64590277777777783</v>
      </c>
      <c r="Z3201" s="2">
        <f t="shared" si="445"/>
        <v>0.66666666666666663</v>
      </c>
      <c r="AA3201">
        <f>1</f>
        <v>1</v>
      </c>
      <c r="AB3201" s="1">
        <v>42833</v>
      </c>
      <c r="AC3201" s="13">
        <f t="shared" si="446"/>
        <v>42826</v>
      </c>
      <c r="AD3201" s="14">
        <f t="shared" si="447"/>
        <v>42833</v>
      </c>
      <c r="AE3201" s="1" t="str">
        <f t="shared" si="448"/>
        <v>Saturday</v>
      </c>
      <c r="AF3201" s="2">
        <v>0.7243750000000001</v>
      </c>
      <c r="AG3201" s="2">
        <f t="shared" si="449"/>
        <v>0.70833333333333326</v>
      </c>
      <c r="AH3201" t="s">
        <v>25</v>
      </c>
    </row>
    <row r="3202" spans="1:34" x14ac:dyDescent="0.25">
      <c r="A3202">
        <v>1569875</v>
      </c>
      <c r="B3202" t="s">
        <v>54</v>
      </c>
      <c r="E3202">
        <v>77840</v>
      </c>
      <c r="F3202" t="s">
        <v>20</v>
      </c>
      <c r="G3202" t="s">
        <v>55</v>
      </c>
      <c r="H3202">
        <v>5548</v>
      </c>
      <c r="I3202" t="s">
        <v>76</v>
      </c>
      <c r="J3202">
        <f>VLOOKUP(I3202,Key!$A$1:$C$73,2,FALSE)</f>
        <v>43.02948</v>
      </c>
      <c r="K3202">
        <f>VLOOKUP(I3202,Key!$A$1:$C$73,3,FALSE)</f>
        <v>-87.912819999999996</v>
      </c>
      <c r="L3202" t="s">
        <v>78</v>
      </c>
      <c r="M3202">
        <f>VLOOKUP(L3202,Key!$A$1:$C$73,2,FALSE)</f>
        <v>43.048200000000001</v>
      </c>
      <c r="N3202">
        <f>VLOOKUP(L3202,Key!$A$1:$C$73,3,FALSE)</f>
        <v>-87.900859999999994</v>
      </c>
      <c r="O3202">
        <v>55</v>
      </c>
      <c r="P3202">
        <v>6</v>
      </c>
      <c r="Q3202">
        <v>8.3000000000000007</v>
      </c>
      <c r="R3202">
        <v>7.8</v>
      </c>
      <c r="S3202">
        <v>330</v>
      </c>
      <c r="T3202">
        <f t="shared" ref="T3202:T3265" si="450">-1</f>
        <v>-1</v>
      </c>
      <c r="U3202" s="1">
        <v>42833</v>
      </c>
      <c r="V3202" s="13">
        <f t="shared" ref="V3202:V3265" si="451">DATE(YEAR(U3202), MONTH(U3202), 1)</f>
        <v>42826</v>
      </c>
      <c r="W3202" s="14">
        <f t="shared" ref="W3202:W3265" si="452">U3202</f>
        <v>42833</v>
      </c>
      <c r="X3202" s="1" t="str">
        <f t="shared" ref="X3202:X3265" si="453">TEXT(W3202,"dddd")</f>
        <v>Saturday</v>
      </c>
      <c r="Y3202" s="2">
        <v>0.64819444444444441</v>
      </c>
      <c r="Z3202" s="2">
        <f t="shared" ref="Z3202:Z3265" si="454">MROUND(Y3202, "1:00")</f>
        <v>0.66666666666666663</v>
      </c>
      <c r="AA3202">
        <f>1</f>
        <v>1</v>
      </c>
      <c r="AB3202" s="1">
        <v>42833</v>
      </c>
      <c r="AC3202" s="13">
        <f t="shared" ref="AC3202:AC3265" si="455">DATE(YEAR(AB3202), MONTH(AB3202), 1)</f>
        <v>42826</v>
      </c>
      <c r="AD3202" s="14">
        <f t="shared" ref="AD3202:AD3265" si="456">AB3202</f>
        <v>42833</v>
      </c>
      <c r="AE3202" s="1" t="str">
        <f t="shared" ref="AE3202:AE3265" si="457">TEXT(AD3202,"dddd")</f>
        <v>Saturday</v>
      </c>
      <c r="AF3202" s="2">
        <v>0.6866782407407408</v>
      </c>
      <c r="AG3202" s="2">
        <f t="shared" ref="AG3202:AG3265" si="458">MROUND(AF3202, "1:00")</f>
        <v>0.66666666666666663</v>
      </c>
      <c r="AH3202" t="s">
        <v>23</v>
      </c>
    </row>
    <row r="3203" spans="1:34" x14ac:dyDescent="0.25">
      <c r="A3203">
        <v>1569881</v>
      </c>
      <c r="B3203" t="s">
        <v>54</v>
      </c>
      <c r="E3203">
        <v>54913</v>
      </c>
      <c r="F3203" t="s">
        <v>20</v>
      </c>
      <c r="G3203" t="s">
        <v>55</v>
      </c>
      <c r="H3203">
        <v>5</v>
      </c>
      <c r="I3203" t="s">
        <v>77</v>
      </c>
      <c r="J3203">
        <f>VLOOKUP(I3203,Key!$A$1:$C$73,2,FALSE)</f>
        <v>43.036900000000003</v>
      </c>
      <c r="K3203">
        <f>VLOOKUP(I3203,Key!$A$1:$C$73,3,FALSE)</f>
        <v>-87.89667</v>
      </c>
      <c r="L3203" t="s">
        <v>84</v>
      </c>
      <c r="M3203">
        <f>VLOOKUP(L3203,Key!$A$1:$C$73,2,FALSE)</f>
        <v>43.040154000000001</v>
      </c>
      <c r="N3203">
        <f>VLOOKUP(L3203,Key!$A$1:$C$73,3,FALSE)</f>
        <v>-87.932113000000001</v>
      </c>
      <c r="O3203">
        <v>23</v>
      </c>
      <c r="P3203">
        <v>3</v>
      </c>
      <c r="Q3203">
        <v>3.5</v>
      </c>
      <c r="R3203">
        <v>3.3</v>
      </c>
      <c r="S3203">
        <v>138</v>
      </c>
      <c r="T3203">
        <f t="shared" si="450"/>
        <v>-1</v>
      </c>
      <c r="U3203" s="1">
        <v>42833</v>
      </c>
      <c r="V3203" s="13">
        <f t="shared" si="451"/>
        <v>42826</v>
      </c>
      <c r="W3203" s="14">
        <f t="shared" si="452"/>
        <v>42833</v>
      </c>
      <c r="X3203" s="1" t="str">
        <f t="shared" si="453"/>
        <v>Saturday</v>
      </c>
      <c r="Y3203" s="2">
        <v>0.65012731481481478</v>
      </c>
      <c r="Z3203" s="2">
        <f t="shared" si="454"/>
        <v>0.66666666666666663</v>
      </c>
      <c r="AA3203">
        <f>1</f>
        <v>1</v>
      </c>
      <c r="AB3203" s="1">
        <v>42833</v>
      </c>
      <c r="AC3203" s="13">
        <f t="shared" si="455"/>
        <v>42826</v>
      </c>
      <c r="AD3203" s="14">
        <f t="shared" si="456"/>
        <v>42833</v>
      </c>
      <c r="AE3203" s="1" t="str">
        <f t="shared" si="457"/>
        <v>Saturday</v>
      </c>
      <c r="AF3203" s="2">
        <v>0.66616898148148151</v>
      </c>
      <c r="AG3203" s="2">
        <f t="shared" si="458"/>
        <v>0.66666666666666663</v>
      </c>
      <c r="AH3203" t="s">
        <v>23</v>
      </c>
    </row>
    <row r="3204" spans="1:34" x14ac:dyDescent="0.25">
      <c r="A3204">
        <v>1363218</v>
      </c>
      <c r="B3204" t="s">
        <v>54</v>
      </c>
      <c r="E3204">
        <v>75252</v>
      </c>
      <c r="F3204" t="s">
        <v>20</v>
      </c>
      <c r="G3204" t="s">
        <v>55</v>
      </c>
      <c r="H3204">
        <v>11088</v>
      </c>
      <c r="I3204" t="s">
        <v>84</v>
      </c>
      <c r="J3204">
        <f>VLOOKUP(I3204,Key!$A$1:$C$73,2,FALSE)</f>
        <v>43.040154000000001</v>
      </c>
      <c r="K3204">
        <f>VLOOKUP(I3204,Key!$A$1:$C$73,3,FALSE)</f>
        <v>-87.932113000000001</v>
      </c>
      <c r="L3204" t="s">
        <v>38</v>
      </c>
      <c r="M3204">
        <f>VLOOKUP(L3204,Key!$A$1:$C$73,2,FALSE)</f>
        <v>43.038649999999997</v>
      </c>
      <c r="N3204">
        <f>VLOOKUP(L3204,Key!$A$1:$C$73,3,FALSE)</f>
        <v>-87.921930000000003</v>
      </c>
      <c r="O3204">
        <v>80</v>
      </c>
      <c r="P3204">
        <v>9</v>
      </c>
      <c r="Q3204">
        <v>12</v>
      </c>
      <c r="R3204">
        <v>11.4</v>
      </c>
      <c r="S3204">
        <v>480</v>
      </c>
      <c r="T3204">
        <f t="shared" si="450"/>
        <v>-1</v>
      </c>
      <c r="U3204" s="1">
        <v>42833</v>
      </c>
      <c r="V3204" s="13">
        <f t="shared" si="451"/>
        <v>42826</v>
      </c>
      <c r="W3204" s="14">
        <f t="shared" si="452"/>
        <v>42833</v>
      </c>
      <c r="X3204" s="1" t="str">
        <f t="shared" si="453"/>
        <v>Saturday</v>
      </c>
      <c r="Y3204" s="2">
        <v>0.6554861111111111</v>
      </c>
      <c r="Z3204" s="2">
        <f t="shared" si="454"/>
        <v>0.66666666666666663</v>
      </c>
      <c r="AA3204">
        <f>1</f>
        <v>1</v>
      </c>
      <c r="AB3204" s="1">
        <v>42833</v>
      </c>
      <c r="AC3204" s="13">
        <f t="shared" si="455"/>
        <v>42826</v>
      </c>
      <c r="AD3204" s="14">
        <f t="shared" si="456"/>
        <v>42833</v>
      </c>
      <c r="AE3204" s="1" t="str">
        <f t="shared" si="457"/>
        <v>Saturday</v>
      </c>
      <c r="AF3204" s="2">
        <v>0.71064814814814825</v>
      </c>
      <c r="AG3204" s="2">
        <f t="shared" si="458"/>
        <v>0.70833333333333326</v>
      </c>
      <c r="AH3204" t="s">
        <v>23</v>
      </c>
    </row>
    <row r="3205" spans="1:34" x14ac:dyDescent="0.25">
      <c r="A3205">
        <v>1437255</v>
      </c>
      <c r="B3205" t="s">
        <v>54</v>
      </c>
      <c r="E3205">
        <v>92009</v>
      </c>
      <c r="F3205" t="s">
        <v>20</v>
      </c>
      <c r="G3205" t="s">
        <v>55</v>
      </c>
      <c r="H3205">
        <v>5589</v>
      </c>
      <c r="I3205" t="s">
        <v>84</v>
      </c>
      <c r="J3205">
        <f>VLOOKUP(I3205,Key!$A$1:$C$73,2,FALSE)</f>
        <v>43.040154000000001</v>
      </c>
      <c r="K3205">
        <f>VLOOKUP(I3205,Key!$A$1:$C$73,3,FALSE)</f>
        <v>-87.932113000000001</v>
      </c>
      <c r="L3205" t="s">
        <v>38</v>
      </c>
      <c r="M3205">
        <f>VLOOKUP(L3205,Key!$A$1:$C$73,2,FALSE)</f>
        <v>43.038649999999997</v>
      </c>
      <c r="N3205">
        <f>VLOOKUP(L3205,Key!$A$1:$C$73,3,FALSE)</f>
        <v>-87.921930000000003</v>
      </c>
      <c r="O3205">
        <v>79</v>
      </c>
      <c r="P3205">
        <v>9</v>
      </c>
      <c r="Q3205">
        <v>11.9</v>
      </c>
      <c r="R3205">
        <v>11.3</v>
      </c>
      <c r="S3205">
        <v>474</v>
      </c>
      <c r="T3205">
        <f t="shared" si="450"/>
        <v>-1</v>
      </c>
      <c r="U3205" s="1">
        <v>42833</v>
      </c>
      <c r="V3205" s="13">
        <f t="shared" si="451"/>
        <v>42826</v>
      </c>
      <c r="W3205" s="14">
        <f t="shared" si="452"/>
        <v>42833</v>
      </c>
      <c r="X3205" s="1" t="str">
        <f t="shared" si="453"/>
        <v>Saturday</v>
      </c>
      <c r="Y3205" s="2">
        <v>0.65606481481481482</v>
      </c>
      <c r="Z3205" s="2">
        <f t="shared" si="454"/>
        <v>0.66666666666666663</v>
      </c>
      <c r="AA3205">
        <f>1</f>
        <v>1</v>
      </c>
      <c r="AB3205" s="1">
        <v>42833</v>
      </c>
      <c r="AC3205" s="13">
        <f t="shared" si="455"/>
        <v>42826</v>
      </c>
      <c r="AD3205" s="14">
        <f t="shared" si="456"/>
        <v>42833</v>
      </c>
      <c r="AE3205" s="1" t="str">
        <f t="shared" si="457"/>
        <v>Saturday</v>
      </c>
      <c r="AF3205" s="2">
        <v>0.71050925925925934</v>
      </c>
      <c r="AG3205" s="2">
        <f t="shared" si="458"/>
        <v>0.70833333333333326</v>
      </c>
      <c r="AH3205" t="s">
        <v>23</v>
      </c>
    </row>
    <row r="3206" spans="1:34" x14ac:dyDescent="0.25">
      <c r="A3206">
        <v>1570012</v>
      </c>
      <c r="B3206" t="s">
        <v>54</v>
      </c>
      <c r="E3206">
        <v>60305</v>
      </c>
      <c r="F3206" t="s">
        <v>20</v>
      </c>
      <c r="G3206" t="s">
        <v>55</v>
      </c>
      <c r="H3206">
        <v>217</v>
      </c>
      <c r="I3206" t="s">
        <v>39</v>
      </c>
      <c r="J3206">
        <f>VLOOKUP(I3206,Key!$A$1:$C$73,2,FALSE)</f>
        <v>43.031480000000002</v>
      </c>
      <c r="K3206">
        <f>VLOOKUP(I3206,Key!$A$1:$C$73,3,FALSE)</f>
        <v>-87.908169999999998</v>
      </c>
      <c r="L3206" t="s">
        <v>42</v>
      </c>
      <c r="M3206">
        <f>VLOOKUP(L3206,Key!$A$1:$C$73,2,FALSE)</f>
        <v>43.038719999999998</v>
      </c>
      <c r="N3206">
        <f>VLOOKUP(L3206,Key!$A$1:$C$73,3,FALSE)</f>
        <v>-87.905339999999995</v>
      </c>
      <c r="O3206">
        <v>30</v>
      </c>
      <c r="P3206">
        <v>3</v>
      </c>
      <c r="Q3206">
        <v>4.5</v>
      </c>
      <c r="R3206">
        <v>4.3</v>
      </c>
      <c r="S3206">
        <v>180</v>
      </c>
      <c r="T3206">
        <f t="shared" si="450"/>
        <v>-1</v>
      </c>
      <c r="U3206" s="1">
        <v>42833</v>
      </c>
      <c r="V3206" s="13">
        <f t="shared" si="451"/>
        <v>42826</v>
      </c>
      <c r="W3206" s="14">
        <f t="shared" si="452"/>
        <v>42833</v>
      </c>
      <c r="X3206" s="1" t="str">
        <f t="shared" si="453"/>
        <v>Saturday</v>
      </c>
      <c r="Y3206" s="2">
        <v>0.6607291666666667</v>
      </c>
      <c r="Z3206" s="2">
        <f t="shared" si="454"/>
        <v>0.66666666666666663</v>
      </c>
      <c r="AA3206">
        <f>1</f>
        <v>1</v>
      </c>
      <c r="AB3206" s="1">
        <v>42833</v>
      </c>
      <c r="AC3206" s="13">
        <f t="shared" si="455"/>
        <v>42826</v>
      </c>
      <c r="AD3206" s="14">
        <f t="shared" si="456"/>
        <v>42833</v>
      </c>
      <c r="AE3206" s="1" t="str">
        <f t="shared" si="457"/>
        <v>Saturday</v>
      </c>
      <c r="AF3206" s="2">
        <v>0.68133101851851852</v>
      </c>
      <c r="AG3206" s="2">
        <f t="shared" si="458"/>
        <v>0.66666666666666663</v>
      </c>
      <c r="AH3206" t="s">
        <v>23</v>
      </c>
    </row>
    <row r="3207" spans="1:34" x14ac:dyDescent="0.25">
      <c r="A3207">
        <v>1570038</v>
      </c>
      <c r="B3207" t="s">
        <v>54</v>
      </c>
      <c r="E3207">
        <v>55116</v>
      </c>
      <c r="F3207" t="s">
        <v>20</v>
      </c>
      <c r="G3207" t="s">
        <v>55</v>
      </c>
      <c r="H3207">
        <v>11114</v>
      </c>
      <c r="I3207" t="s">
        <v>81</v>
      </c>
      <c r="J3207">
        <f>VLOOKUP(I3207,Key!$A$1:$C$73,2,FALSE)</f>
        <v>43.058010000000003</v>
      </c>
      <c r="K3207">
        <f>VLOOKUP(I3207,Key!$A$1:$C$73,3,FALSE)</f>
        <v>-87.877300000000005</v>
      </c>
      <c r="L3207" t="s">
        <v>77</v>
      </c>
      <c r="M3207">
        <f>VLOOKUP(L3207,Key!$A$1:$C$73,2,FALSE)</f>
        <v>43.036900000000003</v>
      </c>
      <c r="N3207">
        <f>VLOOKUP(L3207,Key!$A$1:$C$73,3,FALSE)</f>
        <v>-87.89667</v>
      </c>
      <c r="O3207">
        <v>70</v>
      </c>
      <c r="P3207">
        <v>9</v>
      </c>
      <c r="Q3207">
        <v>10.5</v>
      </c>
      <c r="R3207">
        <v>10</v>
      </c>
      <c r="S3207">
        <v>420</v>
      </c>
      <c r="T3207">
        <f t="shared" si="450"/>
        <v>-1</v>
      </c>
      <c r="U3207" s="1">
        <v>42833</v>
      </c>
      <c r="V3207" s="13">
        <f t="shared" si="451"/>
        <v>42826</v>
      </c>
      <c r="W3207" s="14">
        <f t="shared" si="452"/>
        <v>42833</v>
      </c>
      <c r="X3207" s="1" t="str">
        <f t="shared" si="453"/>
        <v>Saturday</v>
      </c>
      <c r="Y3207" s="2">
        <v>0.6654282407407407</v>
      </c>
      <c r="Z3207" s="2">
        <f t="shared" si="454"/>
        <v>0.66666666666666663</v>
      </c>
      <c r="AA3207">
        <f>1</f>
        <v>1</v>
      </c>
      <c r="AB3207" s="1">
        <v>42833</v>
      </c>
      <c r="AC3207" s="13">
        <f t="shared" si="455"/>
        <v>42826</v>
      </c>
      <c r="AD3207" s="14">
        <f t="shared" si="456"/>
        <v>42833</v>
      </c>
      <c r="AE3207" s="1" t="str">
        <f t="shared" si="457"/>
        <v>Saturday</v>
      </c>
      <c r="AF3207" s="2">
        <v>0.71412037037037035</v>
      </c>
      <c r="AG3207" s="2">
        <f t="shared" si="458"/>
        <v>0.70833333333333326</v>
      </c>
      <c r="AH3207" t="s">
        <v>23</v>
      </c>
    </row>
    <row r="3208" spans="1:34" x14ac:dyDescent="0.25">
      <c r="A3208">
        <v>1570050</v>
      </c>
      <c r="B3208" t="s">
        <v>54</v>
      </c>
      <c r="E3208">
        <v>43212</v>
      </c>
      <c r="F3208" t="s">
        <v>20</v>
      </c>
      <c r="G3208" t="s">
        <v>55</v>
      </c>
      <c r="H3208">
        <v>5</v>
      </c>
      <c r="I3208" t="s">
        <v>77</v>
      </c>
      <c r="J3208">
        <f>VLOOKUP(I3208,Key!$A$1:$C$73,2,FALSE)</f>
        <v>43.036900000000003</v>
      </c>
      <c r="K3208">
        <f>VLOOKUP(I3208,Key!$A$1:$C$73,3,FALSE)</f>
        <v>-87.89667</v>
      </c>
      <c r="L3208" t="s">
        <v>42</v>
      </c>
      <c r="M3208">
        <f>VLOOKUP(L3208,Key!$A$1:$C$73,2,FALSE)</f>
        <v>43.038719999999998</v>
      </c>
      <c r="N3208">
        <f>VLOOKUP(L3208,Key!$A$1:$C$73,3,FALSE)</f>
        <v>-87.905339999999995</v>
      </c>
      <c r="O3208">
        <v>103</v>
      </c>
      <c r="P3208">
        <v>12</v>
      </c>
      <c r="Q3208">
        <v>15.5</v>
      </c>
      <c r="R3208">
        <v>14.7</v>
      </c>
      <c r="S3208">
        <v>618</v>
      </c>
      <c r="T3208">
        <f t="shared" si="450"/>
        <v>-1</v>
      </c>
      <c r="U3208" s="1">
        <v>42833</v>
      </c>
      <c r="V3208" s="13">
        <f t="shared" si="451"/>
        <v>42826</v>
      </c>
      <c r="W3208" s="14">
        <f t="shared" si="452"/>
        <v>42833</v>
      </c>
      <c r="X3208" s="1" t="str">
        <f t="shared" si="453"/>
        <v>Saturday</v>
      </c>
      <c r="Y3208" s="2">
        <v>0.66699074074074083</v>
      </c>
      <c r="Z3208" s="2">
        <f t="shared" si="454"/>
        <v>0.66666666666666663</v>
      </c>
      <c r="AA3208">
        <f>1</f>
        <v>1</v>
      </c>
      <c r="AB3208" s="1">
        <v>42833</v>
      </c>
      <c r="AC3208" s="13">
        <f t="shared" si="455"/>
        <v>42826</v>
      </c>
      <c r="AD3208" s="14">
        <f t="shared" si="456"/>
        <v>42833</v>
      </c>
      <c r="AE3208" s="1" t="str">
        <f t="shared" si="457"/>
        <v>Saturday</v>
      </c>
      <c r="AF3208" s="2">
        <v>0.7384722222222222</v>
      </c>
      <c r="AG3208" s="2">
        <f t="shared" si="458"/>
        <v>0.75</v>
      </c>
      <c r="AH3208" t="s">
        <v>23</v>
      </c>
    </row>
    <row r="3209" spans="1:34" x14ac:dyDescent="0.25">
      <c r="A3209">
        <v>1570090</v>
      </c>
      <c r="B3209" t="s">
        <v>54</v>
      </c>
      <c r="E3209">
        <v>53532</v>
      </c>
      <c r="F3209" t="s">
        <v>20</v>
      </c>
      <c r="G3209" t="s">
        <v>55</v>
      </c>
      <c r="H3209">
        <v>319</v>
      </c>
      <c r="I3209" t="s">
        <v>66</v>
      </c>
      <c r="J3209">
        <f>VLOOKUP(I3209,Key!$A$1:$C$73,2,FALSE)</f>
        <v>43.078530000000001</v>
      </c>
      <c r="K3209">
        <f>VLOOKUP(I3209,Key!$A$1:$C$73,3,FALSE)</f>
        <v>-87.882620000000003</v>
      </c>
      <c r="L3209" t="s">
        <v>81</v>
      </c>
      <c r="M3209">
        <f>VLOOKUP(L3209,Key!$A$1:$C$73,2,FALSE)</f>
        <v>43.058010000000003</v>
      </c>
      <c r="N3209">
        <f>VLOOKUP(L3209,Key!$A$1:$C$73,3,FALSE)</f>
        <v>-87.877300000000005</v>
      </c>
      <c r="O3209">
        <v>17</v>
      </c>
      <c r="P3209">
        <v>3</v>
      </c>
      <c r="Q3209">
        <v>2.6</v>
      </c>
      <c r="R3209">
        <v>2.4</v>
      </c>
      <c r="S3209">
        <v>102</v>
      </c>
      <c r="T3209">
        <f t="shared" si="450"/>
        <v>-1</v>
      </c>
      <c r="U3209" s="1">
        <v>42833</v>
      </c>
      <c r="V3209" s="13">
        <f t="shared" si="451"/>
        <v>42826</v>
      </c>
      <c r="W3209" s="14">
        <f t="shared" si="452"/>
        <v>42833</v>
      </c>
      <c r="X3209" s="1" t="str">
        <f t="shared" si="453"/>
        <v>Saturday</v>
      </c>
      <c r="Y3209" s="2">
        <v>0.67162037037037037</v>
      </c>
      <c r="Z3209" s="2">
        <f t="shared" si="454"/>
        <v>0.66666666666666663</v>
      </c>
      <c r="AA3209">
        <f>1</f>
        <v>1</v>
      </c>
      <c r="AB3209" s="1">
        <v>42833</v>
      </c>
      <c r="AC3209" s="13">
        <f t="shared" si="455"/>
        <v>42826</v>
      </c>
      <c r="AD3209" s="14">
        <f t="shared" si="456"/>
        <v>42833</v>
      </c>
      <c r="AE3209" s="1" t="str">
        <f t="shared" si="457"/>
        <v>Saturday</v>
      </c>
      <c r="AF3209" s="2">
        <v>0.68374999999999997</v>
      </c>
      <c r="AG3209" s="2">
        <f t="shared" si="458"/>
        <v>0.66666666666666663</v>
      </c>
      <c r="AH3209" t="s">
        <v>23</v>
      </c>
    </row>
    <row r="3210" spans="1:34" x14ac:dyDescent="0.25">
      <c r="A3210">
        <v>1570189</v>
      </c>
      <c r="B3210" t="s">
        <v>54</v>
      </c>
      <c r="E3210">
        <v>10013</v>
      </c>
      <c r="F3210" t="s">
        <v>20</v>
      </c>
      <c r="G3210" t="s">
        <v>55</v>
      </c>
      <c r="H3210">
        <v>38</v>
      </c>
      <c r="I3210" t="s">
        <v>84</v>
      </c>
      <c r="J3210">
        <f>VLOOKUP(I3210,Key!$A$1:$C$73,2,FALSE)</f>
        <v>43.040154000000001</v>
      </c>
      <c r="K3210">
        <f>VLOOKUP(I3210,Key!$A$1:$C$73,3,FALSE)</f>
        <v>-87.932113000000001</v>
      </c>
      <c r="L3210" t="s">
        <v>84</v>
      </c>
      <c r="M3210">
        <f>VLOOKUP(L3210,Key!$A$1:$C$73,2,FALSE)</f>
        <v>43.040154000000001</v>
      </c>
      <c r="N3210">
        <f>VLOOKUP(L3210,Key!$A$1:$C$73,3,FALSE)</f>
        <v>-87.932113000000001</v>
      </c>
      <c r="O3210">
        <v>72</v>
      </c>
      <c r="P3210">
        <v>9</v>
      </c>
      <c r="Q3210">
        <v>10.8</v>
      </c>
      <c r="R3210">
        <v>10.3</v>
      </c>
      <c r="S3210">
        <v>432</v>
      </c>
      <c r="T3210">
        <f t="shared" si="450"/>
        <v>-1</v>
      </c>
      <c r="U3210" s="1">
        <v>42833</v>
      </c>
      <c r="V3210" s="13">
        <f t="shared" si="451"/>
        <v>42826</v>
      </c>
      <c r="W3210" s="14">
        <f t="shared" si="452"/>
        <v>42833</v>
      </c>
      <c r="X3210" s="1" t="str">
        <f t="shared" si="453"/>
        <v>Saturday</v>
      </c>
      <c r="Y3210" s="2">
        <v>0.68258101851851849</v>
      </c>
      <c r="Z3210" s="2">
        <f t="shared" si="454"/>
        <v>0.66666666666666663</v>
      </c>
      <c r="AA3210">
        <f>1</f>
        <v>1</v>
      </c>
      <c r="AB3210" s="1">
        <v>42833</v>
      </c>
      <c r="AC3210" s="13">
        <f t="shared" si="455"/>
        <v>42826</v>
      </c>
      <c r="AD3210" s="14">
        <f t="shared" si="456"/>
        <v>42833</v>
      </c>
      <c r="AE3210" s="1" t="str">
        <f t="shared" si="457"/>
        <v>Saturday</v>
      </c>
      <c r="AF3210" s="2">
        <v>0.73237268518518517</v>
      </c>
      <c r="AG3210" s="2">
        <f t="shared" si="458"/>
        <v>0.75</v>
      </c>
      <c r="AH3210" t="s">
        <v>25</v>
      </c>
    </row>
    <row r="3211" spans="1:34" x14ac:dyDescent="0.25">
      <c r="A3211">
        <v>1570313</v>
      </c>
      <c r="B3211" t="s">
        <v>54</v>
      </c>
      <c r="E3211">
        <v>53217</v>
      </c>
      <c r="F3211" t="s">
        <v>20</v>
      </c>
      <c r="G3211" t="s">
        <v>55</v>
      </c>
      <c r="H3211">
        <v>11000</v>
      </c>
      <c r="I3211" t="s">
        <v>44</v>
      </c>
      <c r="J3211">
        <f>VLOOKUP(I3211,Key!$A$1:$C$73,2,FALSE)</f>
        <v>43.03886</v>
      </c>
      <c r="K3211">
        <f>VLOOKUP(I3211,Key!$A$1:$C$73,3,FALSE)</f>
        <v>-87.902720000000002</v>
      </c>
      <c r="L3211" t="s">
        <v>81</v>
      </c>
      <c r="M3211">
        <f>VLOOKUP(L3211,Key!$A$1:$C$73,2,FALSE)</f>
        <v>43.058010000000003</v>
      </c>
      <c r="N3211">
        <f>VLOOKUP(L3211,Key!$A$1:$C$73,3,FALSE)</f>
        <v>-87.877300000000005</v>
      </c>
      <c r="O3211">
        <v>28</v>
      </c>
      <c r="P3211">
        <v>3</v>
      </c>
      <c r="Q3211">
        <v>4.2</v>
      </c>
      <c r="R3211">
        <v>4</v>
      </c>
      <c r="S3211">
        <v>168</v>
      </c>
      <c r="T3211">
        <f t="shared" si="450"/>
        <v>-1</v>
      </c>
      <c r="U3211" s="1">
        <v>42833</v>
      </c>
      <c r="V3211" s="13">
        <f t="shared" si="451"/>
        <v>42826</v>
      </c>
      <c r="W3211" s="14">
        <f t="shared" si="452"/>
        <v>42833</v>
      </c>
      <c r="X3211" s="1" t="str">
        <f t="shared" si="453"/>
        <v>Saturday</v>
      </c>
      <c r="Y3211" s="2">
        <v>0.70208333333333339</v>
      </c>
      <c r="Z3211" s="2">
        <f t="shared" si="454"/>
        <v>0.70833333333333326</v>
      </c>
      <c r="AA3211">
        <f>1</f>
        <v>1</v>
      </c>
      <c r="AB3211" s="1">
        <v>42833</v>
      </c>
      <c r="AC3211" s="13">
        <f t="shared" si="455"/>
        <v>42826</v>
      </c>
      <c r="AD3211" s="14">
        <f t="shared" si="456"/>
        <v>42833</v>
      </c>
      <c r="AE3211" s="1" t="str">
        <f t="shared" si="457"/>
        <v>Saturday</v>
      </c>
      <c r="AF3211" s="2">
        <v>0.7219444444444445</v>
      </c>
      <c r="AG3211" s="2">
        <f t="shared" si="458"/>
        <v>0.70833333333333326</v>
      </c>
      <c r="AH3211" t="s">
        <v>23</v>
      </c>
    </row>
    <row r="3212" spans="1:34" x14ac:dyDescent="0.25">
      <c r="A3212">
        <v>1570369</v>
      </c>
      <c r="B3212" t="s">
        <v>54</v>
      </c>
      <c r="E3212">
        <v>53228</v>
      </c>
      <c r="F3212" t="s">
        <v>20</v>
      </c>
      <c r="G3212" t="s">
        <v>55</v>
      </c>
      <c r="H3212">
        <v>1000</v>
      </c>
      <c r="I3212" t="s">
        <v>77</v>
      </c>
      <c r="J3212">
        <f>VLOOKUP(I3212,Key!$A$1:$C$73,2,FALSE)</f>
        <v>43.036900000000003</v>
      </c>
      <c r="K3212">
        <f>VLOOKUP(I3212,Key!$A$1:$C$73,3,FALSE)</f>
        <v>-87.89667</v>
      </c>
      <c r="L3212" t="s">
        <v>77</v>
      </c>
      <c r="M3212">
        <f>VLOOKUP(L3212,Key!$A$1:$C$73,2,FALSE)</f>
        <v>43.036900000000003</v>
      </c>
      <c r="N3212">
        <f>VLOOKUP(L3212,Key!$A$1:$C$73,3,FALSE)</f>
        <v>-87.89667</v>
      </c>
      <c r="O3212">
        <v>50</v>
      </c>
      <c r="P3212">
        <v>6</v>
      </c>
      <c r="Q3212">
        <v>7.5</v>
      </c>
      <c r="R3212">
        <v>7.1</v>
      </c>
      <c r="S3212">
        <v>300</v>
      </c>
      <c r="T3212">
        <f t="shared" si="450"/>
        <v>-1</v>
      </c>
      <c r="U3212" s="1">
        <v>42833</v>
      </c>
      <c r="V3212" s="13">
        <f t="shared" si="451"/>
        <v>42826</v>
      </c>
      <c r="W3212" s="14">
        <f t="shared" si="452"/>
        <v>42833</v>
      </c>
      <c r="X3212" s="1" t="str">
        <f t="shared" si="453"/>
        <v>Saturday</v>
      </c>
      <c r="Y3212" s="2">
        <v>0.71146990740740745</v>
      </c>
      <c r="Z3212" s="2">
        <f t="shared" si="454"/>
        <v>0.70833333333333326</v>
      </c>
      <c r="AA3212">
        <f>1</f>
        <v>1</v>
      </c>
      <c r="AB3212" s="1">
        <v>42833</v>
      </c>
      <c r="AC3212" s="13">
        <f t="shared" si="455"/>
        <v>42826</v>
      </c>
      <c r="AD3212" s="14">
        <f t="shared" si="456"/>
        <v>42833</v>
      </c>
      <c r="AE3212" s="1" t="str">
        <f t="shared" si="457"/>
        <v>Saturday</v>
      </c>
      <c r="AF3212" s="2">
        <v>0.74646990740740737</v>
      </c>
      <c r="AG3212" s="2">
        <f t="shared" si="458"/>
        <v>0.75</v>
      </c>
      <c r="AH3212" t="s">
        <v>25</v>
      </c>
    </row>
    <row r="3213" spans="1:34" x14ac:dyDescent="0.25">
      <c r="A3213">
        <v>1570404</v>
      </c>
      <c r="B3213" t="s">
        <v>54</v>
      </c>
      <c r="E3213">
        <v>53220</v>
      </c>
      <c r="F3213" t="s">
        <v>20</v>
      </c>
      <c r="G3213" t="s">
        <v>55</v>
      </c>
      <c r="H3213">
        <v>11129</v>
      </c>
      <c r="I3213" t="s">
        <v>77</v>
      </c>
      <c r="J3213">
        <f>VLOOKUP(I3213,Key!$A$1:$C$73,2,FALSE)</f>
        <v>43.036900000000003</v>
      </c>
      <c r="K3213">
        <f>VLOOKUP(I3213,Key!$A$1:$C$73,3,FALSE)</f>
        <v>-87.89667</v>
      </c>
      <c r="L3213" t="s">
        <v>77</v>
      </c>
      <c r="M3213">
        <f>VLOOKUP(L3213,Key!$A$1:$C$73,2,FALSE)</f>
        <v>43.036900000000003</v>
      </c>
      <c r="N3213">
        <f>VLOOKUP(L3213,Key!$A$1:$C$73,3,FALSE)</f>
        <v>-87.89667</v>
      </c>
      <c r="O3213">
        <v>21</v>
      </c>
      <c r="P3213">
        <v>3</v>
      </c>
      <c r="Q3213">
        <v>3.2</v>
      </c>
      <c r="R3213">
        <v>3</v>
      </c>
      <c r="S3213">
        <v>126</v>
      </c>
      <c r="T3213">
        <f t="shared" si="450"/>
        <v>-1</v>
      </c>
      <c r="U3213" s="1">
        <v>42833</v>
      </c>
      <c r="V3213" s="13">
        <f t="shared" si="451"/>
        <v>42826</v>
      </c>
      <c r="W3213" s="14">
        <f t="shared" si="452"/>
        <v>42833</v>
      </c>
      <c r="X3213" s="1" t="str">
        <f t="shared" si="453"/>
        <v>Saturday</v>
      </c>
      <c r="Y3213" s="2">
        <v>0.71737268518518515</v>
      </c>
      <c r="Z3213" s="2">
        <f t="shared" si="454"/>
        <v>0.70833333333333326</v>
      </c>
      <c r="AA3213">
        <f>1</f>
        <v>1</v>
      </c>
      <c r="AB3213" s="1">
        <v>42833</v>
      </c>
      <c r="AC3213" s="13">
        <f t="shared" si="455"/>
        <v>42826</v>
      </c>
      <c r="AD3213" s="14">
        <f t="shared" si="456"/>
        <v>42833</v>
      </c>
      <c r="AE3213" s="1" t="str">
        <f t="shared" si="457"/>
        <v>Saturday</v>
      </c>
      <c r="AF3213" s="2">
        <v>0.73243055555555558</v>
      </c>
      <c r="AG3213" s="2">
        <f t="shared" si="458"/>
        <v>0.75</v>
      </c>
      <c r="AH3213" t="s">
        <v>25</v>
      </c>
    </row>
    <row r="3214" spans="1:34" x14ac:dyDescent="0.25">
      <c r="A3214">
        <v>1570404</v>
      </c>
      <c r="B3214" t="s">
        <v>54</v>
      </c>
      <c r="E3214">
        <v>53220</v>
      </c>
      <c r="F3214" t="s">
        <v>20</v>
      </c>
      <c r="G3214" t="s">
        <v>55</v>
      </c>
      <c r="H3214">
        <v>11112</v>
      </c>
      <c r="I3214" t="s">
        <v>77</v>
      </c>
      <c r="J3214">
        <f>VLOOKUP(I3214,Key!$A$1:$C$73,2,FALSE)</f>
        <v>43.036900000000003</v>
      </c>
      <c r="K3214">
        <f>VLOOKUP(I3214,Key!$A$1:$C$73,3,FALSE)</f>
        <v>-87.89667</v>
      </c>
      <c r="L3214" t="s">
        <v>77</v>
      </c>
      <c r="M3214">
        <f>VLOOKUP(L3214,Key!$A$1:$C$73,2,FALSE)</f>
        <v>43.036900000000003</v>
      </c>
      <c r="N3214">
        <f>VLOOKUP(L3214,Key!$A$1:$C$73,3,FALSE)</f>
        <v>-87.89667</v>
      </c>
      <c r="O3214">
        <v>21</v>
      </c>
      <c r="P3214">
        <v>3</v>
      </c>
      <c r="Q3214">
        <v>3.2</v>
      </c>
      <c r="R3214">
        <v>3</v>
      </c>
      <c r="S3214">
        <v>126</v>
      </c>
      <c r="T3214">
        <f t="shared" si="450"/>
        <v>-1</v>
      </c>
      <c r="U3214" s="1">
        <v>42833</v>
      </c>
      <c r="V3214" s="13">
        <f t="shared" si="451"/>
        <v>42826</v>
      </c>
      <c r="W3214" s="14">
        <f t="shared" si="452"/>
        <v>42833</v>
      </c>
      <c r="X3214" s="1" t="str">
        <f t="shared" si="453"/>
        <v>Saturday</v>
      </c>
      <c r="Y3214" s="2">
        <v>0.71773148148148147</v>
      </c>
      <c r="Z3214" s="2">
        <f t="shared" si="454"/>
        <v>0.70833333333333326</v>
      </c>
      <c r="AA3214">
        <f>1</f>
        <v>1</v>
      </c>
      <c r="AB3214" s="1">
        <v>42833</v>
      </c>
      <c r="AC3214" s="13">
        <f t="shared" si="455"/>
        <v>42826</v>
      </c>
      <c r="AD3214" s="14">
        <f t="shared" si="456"/>
        <v>42833</v>
      </c>
      <c r="AE3214" s="1" t="str">
        <f t="shared" si="457"/>
        <v>Saturday</v>
      </c>
      <c r="AF3214" s="2">
        <v>0.73229166666666667</v>
      </c>
      <c r="AG3214" s="2">
        <f t="shared" si="458"/>
        <v>0.75</v>
      </c>
      <c r="AH3214" t="s">
        <v>25</v>
      </c>
    </row>
    <row r="3215" spans="1:34" x14ac:dyDescent="0.25">
      <c r="A3215">
        <v>1570462</v>
      </c>
      <c r="B3215" t="s">
        <v>54</v>
      </c>
      <c r="E3215">
        <v>53233</v>
      </c>
      <c r="F3215" t="s">
        <v>20</v>
      </c>
      <c r="G3215" t="s">
        <v>55</v>
      </c>
      <c r="H3215">
        <v>5550</v>
      </c>
      <c r="I3215" t="s">
        <v>33</v>
      </c>
      <c r="J3215">
        <f>VLOOKUP(I3215,Key!$A$1:$C$73,2,FALSE)</f>
        <v>43.045712999999999</v>
      </c>
      <c r="K3215">
        <f>VLOOKUP(I3215,Key!$A$1:$C$73,3,FALSE)</f>
        <v>-87.899756999999994</v>
      </c>
      <c r="L3215" t="s">
        <v>84</v>
      </c>
      <c r="M3215">
        <f>VLOOKUP(L3215,Key!$A$1:$C$73,2,FALSE)</f>
        <v>43.040154000000001</v>
      </c>
      <c r="N3215">
        <f>VLOOKUP(L3215,Key!$A$1:$C$73,3,FALSE)</f>
        <v>-87.932113000000001</v>
      </c>
      <c r="O3215">
        <v>23</v>
      </c>
      <c r="P3215">
        <v>3</v>
      </c>
      <c r="Q3215">
        <v>3.5</v>
      </c>
      <c r="R3215">
        <v>3.3</v>
      </c>
      <c r="S3215">
        <v>138</v>
      </c>
      <c r="T3215">
        <f t="shared" si="450"/>
        <v>-1</v>
      </c>
      <c r="U3215" s="1">
        <v>42833</v>
      </c>
      <c r="V3215" s="13">
        <f t="shared" si="451"/>
        <v>42826</v>
      </c>
      <c r="W3215" s="14">
        <f t="shared" si="452"/>
        <v>42833</v>
      </c>
      <c r="X3215" s="1" t="str">
        <f t="shared" si="453"/>
        <v>Saturday</v>
      </c>
      <c r="Y3215" s="2">
        <v>0.72820601851851852</v>
      </c>
      <c r="Z3215" s="2">
        <f t="shared" si="454"/>
        <v>0.70833333333333326</v>
      </c>
      <c r="AA3215">
        <f>1</f>
        <v>1</v>
      </c>
      <c r="AB3215" s="1">
        <v>42833</v>
      </c>
      <c r="AC3215" s="13">
        <f t="shared" si="455"/>
        <v>42826</v>
      </c>
      <c r="AD3215" s="14">
        <f t="shared" si="456"/>
        <v>42833</v>
      </c>
      <c r="AE3215" s="1" t="str">
        <f t="shared" si="457"/>
        <v>Saturday</v>
      </c>
      <c r="AF3215" s="2">
        <v>0.74384259259259267</v>
      </c>
      <c r="AG3215" s="2">
        <f t="shared" si="458"/>
        <v>0.75</v>
      </c>
      <c r="AH3215" t="s">
        <v>23</v>
      </c>
    </row>
    <row r="3216" spans="1:34" x14ac:dyDescent="0.25">
      <c r="A3216">
        <v>1570480</v>
      </c>
      <c r="B3216" t="s">
        <v>54</v>
      </c>
      <c r="E3216">
        <v>53045</v>
      </c>
      <c r="F3216" t="s">
        <v>20</v>
      </c>
      <c r="G3216" t="s">
        <v>55</v>
      </c>
      <c r="H3216">
        <v>996</v>
      </c>
      <c r="I3216" t="s">
        <v>71</v>
      </c>
      <c r="J3216">
        <f>VLOOKUP(I3216,Key!$A$1:$C$73,2,FALSE)</f>
        <v>43.060079999999999</v>
      </c>
      <c r="K3216">
        <f>VLOOKUP(I3216,Key!$A$1:$C$73,3,FALSE)</f>
        <v>-88.027349999999998</v>
      </c>
      <c r="L3216" t="s">
        <v>71</v>
      </c>
      <c r="M3216">
        <f>VLOOKUP(L3216,Key!$A$1:$C$73,2,FALSE)</f>
        <v>43.060079999999999</v>
      </c>
      <c r="N3216">
        <f>VLOOKUP(L3216,Key!$A$1:$C$73,3,FALSE)</f>
        <v>-88.027349999999998</v>
      </c>
      <c r="O3216">
        <v>43</v>
      </c>
      <c r="P3216">
        <v>6</v>
      </c>
      <c r="Q3216">
        <v>6.5</v>
      </c>
      <c r="R3216">
        <v>6.1</v>
      </c>
      <c r="S3216">
        <v>258</v>
      </c>
      <c r="T3216">
        <f t="shared" si="450"/>
        <v>-1</v>
      </c>
      <c r="U3216" s="1">
        <v>42833</v>
      </c>
      <c r="V3216" s="13">
        <f t="shared" si="451"/>
        <v>42826</v>
      </c>
      <c r="W3216" s="14">
        <f t="shared" si="452"/>
        <v>42833</v>
      </c>
      <c r="X3216" s="1" t="str">
        <f t="shared" si="453"/>
        <v>Saturday</v>
      </c>
      <c r="Y3216" s="2">
        <v>0.73125000000000007</v>
      </c>
      <c r="Z3216" s="2">
        <f t="shared" si="454"/>
        <v>0.75</v>
      </c>
      <c r="AA3216">
        <f>1</f>
        <v>1</v>
      </c>
      <c r="AB3216" s="1">
        <v>42833</v>
      </c>
      <c r="AC3216" s="13">
        <f t="shared" si="455"/>
        <v>42826</v>
      </c>
      <c r="AD3216" s="14">
        <f t="shared" si="456"/>
        <v>42833</v>
      </c>
      <c r="AE3216" s="1" t="str">
        <f t="shared" si="457"/>
        <v>Saturday</v>
      </c>
      <c r="AF3216" s="2">
        <v>0.76129629629629625</v>
      </c>
      <c r="AG3216" s="2">
        <f t="shared" si="458"/>
        <v>0.75</v>
      </c>
      <c r="AH3216" t="s">
        <v>25</v>
      </c>
    </row>
    <row r="3217" spans="1:34" x14ac:dyDescent="0.25">
      <c r="A3217">
        <v>1570534</v>
      </c>
      <c r="B3217" t="s">
        <v>54</v>
      </c>
      <c r="E3217">
        <v>46628</v>
      </c>
      <c r="F3217" t="s">
        <v>20</v>
      </c>
      <c r="G3217" t="s">
        <v>55</v>
      </c>
      <c r="H3217">
        <v>214</v>
      </c>
      <c r="I3217" t="s">
        <v>81</v>
      </c>
      <c r="J3217">
        <f>VLOOKUP(I3217,Key!$A$1:$C$73,2,FALSE)</f>
        <v>43.058010000000003</v>
      </c>
      <c r="K3217">
        <f>VLOOKUP(I3217,Key!$A$1:$C$73,3,FALSE)</f>
        <v>-87.877300000000005</v>
      </c>
      <c r="L3217" t="s">
        <v>81</v>
      </c>
      <c r="M3217">
        <f>VLOOKUP(L3217,Key!$A$1:$C$73,2,FALSE)</f>
        <v>43.058010000000003</v>
      </c>
      <c r="N3217">
        <f>VLOOKUP(L3217,Key!$A$1:$C$73,3,FALSE)</f>
        <v>-87.877300000000005</v>
      </c>
      <c r="O3217">
        <v>32</v>
      </c>
      <c r="P3217">
        <v>3</v>
      </c>
      <c r="Q3217">
        <v>4.8</v>
      </c>
      <c r="R3217">
        <v>4.5999999999999996</v>
      </c>
      <c r="S3217">
        <v>192</v>
      </c>
      <c r="T3217">
        <f t="shared" si="450"/>
        <v>-1</v>
      </c>
      <c r="U3217" s="1">
        <v>42833</v>
      </c>
      <c r="V3217" s="13">
        <f t="shared" si="451"/>
        <v>42826</v>
      </c>
      <c r="W3217" s="14">
        <f t="shared" si="452"/>
        <v>42833</v>
      </c>
      <c r="X3217" s="1" t="str">
        <f t="shared" si="453"/>
        <v>Saturday</v>
      </c>
      <c r="Y3217" s="2">
        <v>0.7409027777777778</v>
      </c>
      <c r="Z3217" s="2">
        <f t="shared" si="454"/>
        <v>0.75</v>
      </c>
      <c r="AA3217">
        <f>1</f>
        <v>1</v>
      </c>
      <c r="AB3217" s="1">
        <v>42833</v>
      </c>
      <c r="AC3217" s="13">
        <f t="shared" si="455"/>
        <v>42826</v>
      </c>
      <c r="AD3217" s="14">
        <f t="shared" si="456"/>
        <v>42833</v>
      </c>
      <c r="AE3217" s="1" t="str">
        <f t="shared" si="457"/>
        <v>Saturday</v>
      </c>
      <c r="AF3217" s="2">
        <v>0.76277777777777767</v>
      </c>
      <c r="AG3217" s="2">
        <f t="shared" si="458"/>
        <v>0.75</v>
      </c>
      <c r="AH3217" t="s">
        <v>25</v>
      </c>
    </row>
    <row r="3218" spans="1:34" x14ac:dyDescent="0.25">
      <c r="A3218">
        <v>1570536</v>
      </c>
      <c r="B3218" t="s">
        <v>54</v>
      </c>
      <c r="E3218">
        <v>96707</v>
      </c>
      <c r="F3218" t="s">
        <v>20</v>
      </c>
      <c r="G3218" t="s">
        <v>55</v>
      </c>
      <c r="H3218">
        <v>989</v>
      </c>
      <c r="I3218" t="s">
        <v>77</v>
      </c>
      <c r="J3218">
        <f>VLOOKUP(I3218,Key!$A$1:$C$73,2,FALSE)</f>
        <v>43.036900000000003</v>
      </c>
      <c r="K3218">
        <f>VLOOKUP(I3218,Key!$A$1:$C$73,3,FALSE)</f>
        <v>-87.89667</v>
      </c>
      <c r="L3218" t="s">
        <v>57</v>
      </c>
      <c r="M3218">
        <f>VLOOKUP(L3218,Key!$A$1:$C$73,2,FALSE)</f>
        <v>43.03913</v>
      </c>
      <c r="N3218">
        <f>VLOOKUP(L3218,Key!$A$1:$C$73,3,FALSE)</f>
        <v>-87.916150000000002</v>
      </c>
      <c r="O3218">
        <v>50</v>
      </c>
      <c r="P3218">
        <v>6</v>
      </c>
      <c r="Q3218">
        <v>7.5</v>
      </c>
      <c r="R3218">
        <v>7.1</v>
      </c>
      <c r="S3218">
        <v>300</v>
      </c>
      <c r="T3218">
        <f t="shared" si="450"/>
        <v>-1</v>
      </c>
      <c r="U3218" s="1">
        <v>42833</v>
      </c>
      <c r="V3218" s="13">
        <f t="shared" si="451"/>
        <v>42826</v>
      </c>
      <c r="W3218" s="14">
        <f t="shared" si="452"/>
        <v>42833</v>
      </c>
      <c r="X3218" s="1" t="str">
        <f t="shared" si="453"/>
        <v>Saturday</v>
      </c>
      <c r="Y3218" s="2">
        <v>0.74140046296296302</v>
      </c>
      <c r="Z3218" s="2">
        <f t="shared" si="454"/>
        <v>0.75</v>
      </c>
      <c r="AA3218">
        <f>1</f>
        <v>1</v>
      </c>
      <c r="AB3218" s="1">
        <v>42833</v>
      </c>
      <c r="AC3218" s="13">
        <f t="shared" si="455"/>
        <v>42826</v>
      </c>
      <c r="AD3218" s="14">
        <f t="shared" si="456"/>
        <v>42833</v>
      </c>
      <c r="AE3218" s="1" t="str">
        <f t="shared" si="457"/>
        <v>Saturday</v>
      </c>
      <c r="AF3218" s="2">
        <v>0.77626157407407403</v>
      </c>
      <c r="AG3218" s="2">
        <f t="shared" si="458"/>
        <v>0.79166666666666663</v>
      </c>
      <c r="AH3218" t="s">
        <v>23</v>
      </c>
    </row>
    <row r="3219" spans="1:34" x14ac:dyDescent="0.25">
      <c r="A3219">
        <v>1168878</v>
      </c>
      <c r="B3219" t="s">
        <v>54</v>
      </c>
      <c r="E3219">
        <v>53211</v>
      </c>
      <c r="F3219" t="s">
        <v>20</v>
      </c>
      <c r="G3219" t="s">
        <v>55</v>
      </c>
      <c r="H3219">
        <v>145</v>
      </c>
      <c r="I3219" t="s">
        <v>76</v>
      </c>
      <c r="J3219">
        <f>VLOOKUP(I3219,Key!$A$1:$C$73,2,FALSE)</f>
        <v>43.02948</v>
      </c>
      <c r="K3219">
        <f>VLOOKUP(I3219,Key!$A$1:$C$73,3,FALSE)</f>
        <v>-87.912819999999996</v>
      </c>
      <c r="L3219" t="s">
        <v>61</v>
      </c>
      <c r="M3219">
        <f>VLOOKUP(L3219,Key!$A$1:$C$73,2,FALSE)</f>
        <v>43.060786</v>
      </c>
      <c r="N3219">
        <f>VLOOKUP(L3219,Key!$A$1:$C$73,3,FALSE)</f>
        <v>-87.883825999999999</v>
      </c>
      <c r="O3219">
        <v>30</v>
      </c>
      <c r="P3219">
        <v>3</v>
      </c>
      <c r="Q3219">
        <v>4.5</v>
      </c>
      <c r="R3219">
        <v>4.3</v>
      </c>
      <c r="S3219">
        <v>180</v>
      </c>
      <c r="T3219">
        <f t="shared" si="450"/>
        <v>-1</v>
      </c>
      <c r="U3219" s="1">
        <v>42833</v>
      </c>
      <c r="V3219" s="13">
        <f t="shared" si="451"/>
        <v>42826</v>
      </c>
      <c r="W3219" s="14">
        <f t="shared" si="452"/>
        <v>42833</v>
      </c>
      <c r="X3219" s="1" t="str">
        <f t="shared" si="453"/>
        <v>Saturday</v>
      </c>
      <c r="Y3219" s="2">
        <v>0.74569444444444455</v>
      </c>
      <c r="Z3219" s="2">
        <f t="shared" si="454"/>
        <v>0.75</v>
      </c>
      <c r="AA3219">
        <f>1</f>
        <v>1</v>
      </c>
      <c r="AB3219" s="1">
        <v>42833</v>
      </c>
      <c r="AC3219" s="13">
        <f t="shared" si="455"/>
        <v>42826</v>
      </c>
      <c r="AD3219" s="14">
        <f t="shared" si="456"/>
        <v>42833</v>
      </c>
      <c r="AE3219" s="1" t="str">
        <f t="shared" si="457"/>
        <v>Saturday</v>
      </c>
      <c r="AF3219" s="2">
        <v>0.76616898148148149</v>
      </c>
      <c r="AG3219" s="2">
        <f t="shared" si="458"/>
        <v>0.75</v>
      </c>
      <c r="AH3219" t="s">
        <v>23</v>
      </c>
    </row>
    <row r="3220" spans="1:34" x14ac:dyDescent="0.25">
      <c r="A3220">
        <v>1570621</v>
      </c>
      <c r="B3220" t="s">
        <v>54</v>
      </c>
      <c r="E3220">
        <v>53208</v>
      </c>
      <c r="F3220" t="s">
        <v>20</v>
      </c>
      <c r="G3220" t="s">
        <v>55</v>
      </c>
      <c r="H3220">
        <v>168</v>
      </c>
      <c r="I3220" t="s">
        <v>91</v>
      </c>
      <c r="J3220">
        <f>VLOOKUP(I3220,Key!$A$1:$C$73,2,FALSE)</f>
        <v>43.048609999999996</v>
      </c>
      <c r="K3220">
        <f>VLOOKUP(I3220,Key!$A$1:$C$73,3,FALSE)</f>
        <v>-88.008480000000006</v>
      </c>
      <c r="L3220" t="s">
        <v>91</v>
      </c>
      <c r="M3220">
        <f>VLOOKUP(L3220,Key!$A$1:$C$73,2,FALSE)</f>
        <v>43.048609999999996</v>
      </c>
      <c r="N3220">
        <f>VLOOKUP(L3220,Key!$A$1:$C$73,3,FALSE)</f>
        <v>-88.008480000000006</v>
      </c>
      <c r="O3220">
        <v>33</v>
      </c>
      <c r="P3220">
        <v>3</v>
      </c>
      <c r="Q3220">
        <v>5</v>
      </c>
      <c r="R3220">
        <v>4.7</v>
      </c>
      <c r="S3220">
        <v>198</v>
      </c>
      <c r="T3220">
        <f t="shared" si="450"/>
        <v>-1</v>
      </c>
      <c r="U3220" s="1">
        <v>42833</v>
      </c>
      <c r="V3220" s="13">
        <f t="shared" si="451"/>
        <v>42826</v>
      </c>
      <c r="W3220" s="14">
        <f t="shared" si="452"/>
        <v>42833</v>
      </c>
      <c r="X3220" s="1" t="str">
        <f t="shared" si="453"/>
        <v>Saturday</v>
      </c>
      <c r="Y3220" s="2">
        <v>0.75623842592592594</v>
      </c>
      <c r="Z3220" s="2">
        <f t="shared" si="454"/>
        <v>0.75</v>
      </c>
      <c r="AA3220">
        <f>1</f>
        <v>1</v>
      </c>
      <c r="AB3220" s="1">
        <v>42833</v>
      </c>
      <c r="AC3220" s="13">
        <f t="shared" si="455"/>
        <v>42826</v>
      </c>
      <c r="AD3220" s="14">
        <f t="shared" si="456"/>
        <v>42833</v>
      </c>
      <c r="AE3220" s="1" t="str">
        <f t="shared" si="457"/>
        <v>Saturday</v>
      </c>
      <c r="AF3220" s="2">
        <v>0.77896990740740746</v>
      </c>
      <c r="AG3220" s="2">
        <f t="shared" si="458"/>
        <v>0.79166666666666663</v>
      </c>
      <c r="AH3220" t="s">
        <v>25</v>
      </c>
    </row>
    <row r="3221" spans="1:34" x14ac:dyDescent="0.25">
      <c r="A3221">
        <v>1570626</v>
      </c>
      <c r="B3221" t="s">
        <v>54</v>
      </c>
      <c r="E3221">
        <v>53202</v>
      </c>
      <c r="F3221" t="s">
        <v>20</v>
      </c>
      <c r="G3221" t="s">
        <v>55</v>
      </c>
      <c r="H3221">
        <v>128</v>
      </c>
      <c r="I3221" t="s">
        <v>62</v>
      </c>
      <c r="J3221">
        <f>VLOOKUP(I3221,Key!$A$1:$C$73,2,FALSE)</f>
        <v>43.052460000000004</v>
      </c>
      <c r="K3221">
        <f>VLOOKUP(I3221,Key!$A$1:$C$73,3,FALSE)</f>
        <v>-87.891000000000005</v>
      </c>
      <c r="L3221" t="s">
        <v>22</v>
      </c>
      <c r="M3221">
        <f>VLOOKUP(L3221,Key!$A$1:$C$73,2,FALSE)</f>
        <v>43.058619999999998</v>
      </c>
      <c r="N3221">
        <f>VLOOKUP(L3221,Key!$A$1:$C$73,3,FALSE)</f>
        <v>-87.885319999999993</v>
      </c>
      <c r="O3221">
        <v>3</v>
      </c>
      <c r="P3221">
        <v>0</v>
      </c>
      <c r="Q3221">
        <v>0.5</v>
      </c>
      <c r="R3221">
        <v>0.4</v>
      </c>
      <c r="S3221">
        <v>18</v>
      </c>
      <c r="T3221">
        <f t="shared" si="450"/>
        <v>-1</v>
      </c>
      <c r="U3221" s="1">
        <v>42833</v>
      </c>
      <c r="V3221" s="13">
        <f t="shared" si="451"/>
        <v>42826</v>
      </c>
      <c r="W3221" s="14">
        <f t="shared" si="452"/>
        <v>42833</v>
      </c>
      <c r="X3221" s="1" t="str">
        <f t="shared" si="453"/>
        <v>Saturday</v>
      </c>
      <c r="Y3221" s="2">
        <v>0.75807870370370367</v>
      </c>
      <c r="Z3221" s="2">
        <f t="shared" si="454"/>
        <v>0.75</v>
      </c>
      <c r="AA3221">
        <f>1</f>
        <v>1</v>
      </c>
      <c r="AB3221" s="1">
        <v>42833</v>
      </c>
      <c r="AC3221" s="13">
        <f t="shared" si="455"/>
        <v>42826</v>
      </c>
      <c r="AD3221" s="14">
        <f t="shared" si="456"/>
        <v>42833</v>
      </c>
      <c r="AE3221" s="1" t="str">
        <f t="shared" si="457"/>
        <v>Saturday</v>
      </c>
      <c r="AF3221" s="2">
        <v>0.7600231481481482</v>
      </c>
      <c r="AG3221" s="2">
        <f t="shared" si="458"/>
        <v>0.75</v>
      </c>
      <c r="AH3221" t="s">
        <v>23</v>
      </c>
    </row>
    <row r="3222" spans="1:34" x14ac:dyDescent="0.25">
      <c r="A3222">
        <v>1531083</v>
      </c>
      <c r="B3222" t="s">
        <v>54</v>
      </c>
      <c r="E3222">
        <v>53228</v>
      </c>
      <c r="F3222" t="s">
        <v>20</v>
      </c>
      <c r="G3222" t="s">
        <v>55</v>
      </c>
      <c r="H3222">
        <v>267</v>
      </c>
      <c r="I3222" t="s">
        <v>77</v>
      </c>
      <c r="J3222">
        <f>VLOOKUP(I3222,Key!$A$1:$C$73,2,FALSE)</f>
        <v>43.036900000000003</v>
      </c>
      <c r="K3222">
        <f>VLOOKUP(I3222,Key!$A$1:$C$73,3,FALSE)</f>
        <v>-87.89667</v>
      </c>
      <c r="L3222" t="s">
        <v>77</v>
      </c>
      <c r="M3222">
        <f>VLOOKUP(L3222,Key!$A$1:$C$73,2,FALSE)</f>
        <v>43.036900000000003</v>
      </c>
      <c r="N3222">
        <f>VLOOKUP(L3222,Key!$A$1:$C$73,3,FALSE)</f>
        <v>-87.89667</v>
      </c>
      <c r="O3222">
        <v>101</v>
      </c>
      <c r="P3222">
        <v>12</v>
      </c>
      <c r="Q3222">
        <v>15.2</v>
      </c>
      <c r="R3222">
        <v>14.4</v>
      </c>
      <c r="S3222">
        <v>606</v>
      </c>
      <c r="T3222">
        <f t="shared" si="450"/>
        <v>-1</v>
      </c>
      <c r="U3222" s="1">
        <v>42833</v>
      </c>
      <c r="V3222" s="13">
        <f t="shared" si="451"/>
        <v>42826</v>
      </c>
      <c r="W3222" s="14">
        <f t="shared" si="452"/>
        <v>42833</v>
      </c>
      <c r="X3222" s="1" t="str">
        <f t="shared" si="453"/>
        <v>Saturday</v>
      </c>
      <c r="Y3222" s="2">
        <v>0.77218749999999992</v>
      </c>
      <c r="Z3222" s="2">
        <f t="shared" si="454"/>
        <v>0.79166666666666663</v>
      </c>
      <c r="AA3222">
        <f>1</f>
        <v>1</v>
      </c>
      <c r="AB3222" s="1">
        <v>42833</v>
      </c>
      <c r="AC3222" s="13">
        <f t="shared" si="455"/>
        <v>42826</v>
      </c>
      <c r="AD3222" s="14">
        <f t="shared" si="456"/>
        <v>42833</v>
      </c>
      <c r="AE3222" s="1" t="str">
        <f t="shared" si="457"/>
        <v>Saturday</v>
      </c>
      <c r="AF3222" s="2">
        <v>0.84188657407407408</v>
      </c>
      <c r="AG3222" s="2">
        <f t="shared" si="458"/>
        <v>0.83333333333333326</v>
      </c>
      <c r="AH3222" t="s">
        <v>25</v>
      </c>
    </row>
    <row r="3223" spans="1:34" x14ac:dyDescent="0.25">
      <c r="A3223">
        <v>1570701</v>
      </c>
      <c r="B3223" t="s">
        <v>54</v>
      </c>
      <c r="E3223">
        <v>53206</v>
      </c>
      <c r="F3223" t="s">
        <v>20</v>
      </c>
      <c r="G3223" t="s">
        <v>55</v>
      </c>
      <c r="H3223">
        <v>111</v>
      </c>
      <c r="I3223" t="s">
        <v>86</v>
      </c>
      <c r="J3223">
        <f>VLOOKUP(I3223,Key!$A$1:$C$73,2,FALSE)</f>
        <v>43.052549999999997</v>
      </c>
      <c r="K3223">
        <f>VLOOKUP(I3223,Key!$A$1:$C$73,3,FALSE)</f>
        <v>-87.909329999999997</v>
      </c>
      <c r="L3223" t="s">
        <v>86</v>
      </c>
      <c r="M3223">
        <f>VLOOKUP(L3223,Key!$A$1:$C$73,2,FALSE)</f>
        <v>43.052549999999997</v>
      </c>
      <c r="N3223">
        <f>VLOOKUP(L3223,Key!$A$1:$C$73,3,FALSE)</f>
        <v>-87.909329999999997</v>
      </c>
      <c r="O3223">
        <v>76</v>
      </c>
      <c r="P3223">
        <v>9</v>
      </c>
      <c r="Q3223">
        <v>11.4</v>
      </c>
      <c r="R3223">
        <v>10.8</v>
      </c>
      <c r="S3223">
        <v>456</v>
      </c>
      <c r="T3223">
        <f t="shared" si="450"/>
        <v>-1</v>
      </c>
      <c r="U3223" s="1">
        <v>42833</v>
      </c>
      <c r="V3223" s="13">
        <f t="shared" si="451"/>
        <v>42826</v>
      </c>
      <c r="W3223" s="14">
        <f t="shared" si="452"/>
        <v>42833</v>
      </c>
      <c r="X3223" s="1" t="str">
        <f t="shared" si="453"/>
        <v>Saturday</v>
      </c>
      <c r="Y3223" s="2">
        <v>0.77793981481481478</v>
      </c>
      <c r="Z3223" s="2">
        <f t="shared" si="454"/>
        <v>0.79166666666666663</v>
      </c>
      <c r="AA3223">
        <f>1</f>
        <v>1</v>
      </c>
      <c r="AB3223" s="1">
        <v>42833</v>
      </c>
      <c r="AC3223" s="13">
        <f t="shared" si="455"/>
        <v>42826</v>
      </c>
      <c r="AD3223" s="14">
        <f t="shared" si="456"/>
        <v>42833</v>
      </c>
      <c r="AE3223" s="1" t="str">
        <f t="shared" si="457"/>
        <v>Saturday</v>
      </c>
      <c r="AF3223" s="2">
        <v>0.83072916666666663</v>
      </c>
      <c r="AG3223" s="2">
        <f t="shared" si="458"/>
        <v>0.83333333333333326</v>
      </c>
      <c r="AH3223" t="s">
        <v>25</v>
      </c>
    </row>
    <row r="3224" spans="1:34" x14ac:dyDescent="0.25">
      <c r="A3224">
        <v>1570955</v>
      </c>
      <c r="B3224" t="s">
        <v>54</v>
      </c>
      <c r="F3224" t="s">
        <v>20</v>
      </c>
      <c r="G3224" t="s">
        <v>55</v>
      </c>
      <c r="H3224">
        <v>11077</v>
      </c>
      <c r="I3224" t="s">
        <v>61</v>
      </c>
      <c r="J3224">
        <f>VLOOKUP(I3224,Key!$A$1:$C$73,2,FALSE)</f>
        <v>43.060786</v>
      </c>
      <c r="K3224">
        <f>VLOOKUP(I3224,Key!$A$1:$C$73,3,FALSE)</f>
        <v>-87.883825999999999</v>
      </c>
      <c r="L3224" t="s">
        <v>62</v>
      </c>
      <c r="M3224">
        <f>VLOOKUP(L3224,Key!$A$1:$C$73,2,FALSE)</f>
        <v>43.052460000000004</v>
      </c>
      <c r="N3224">
        <f>VLOOKUP(L3224,Key!$A$1:$C$73,3,FALSE)</f>
        <v>-87.891000000000005</v>
      </c>
      <c r="O3224">
        <v>62</v>
      </c>
      <c r="P3224">
        <v>6</v>
      </c>
      <c r="Q3224">
        <v>9.3000000000000007</v>
      </c>
      <c r="R3224">
        <v>8.8000000000000007</v>
      </c>
      <c r="S3224">
        <v>372</v>
      </c>
      <c r="T3224">
        <f t="shared" si="450"/>
        <v>-1</v>
      </c>
      <c r="U3224" s="1">
        <v>42833</v>
      </c>
      <c r="V3224" s="13">
        <f t="shared" si="451"/>
        <v>42826</v>
      </c>
      <c r="W3224" s="14">
        <f t="shared" si="452"/>
        <v>42833</v>
      </c>
      <c r="X3224" s="1" t="str">
        <f t="shared" si="453"/>
        <v>Saturday</v>
      </c>
      <c r="Y3224" s="2">
        <v>0.83178240740740739</v>
      </c>
      <c r="Z3224" s="2">
        <f t="shared" si="454"/>
        <v>0.83333333333333326</v>
      </c>
      <c r="AA3224">
        <f>1</f>
        <v>1</v>
      </c>
      <c r="AB3224" s="1">
        <v>42833</v>
      </c>
      <c r="AC3224" s="13">
        <f t="shared" si="455"/>
        <v>42826</v>
      </c>
      <c r="AD3224" s="14">
        <f t="shared" si="456"/>
        <v>42833</v>
      </c>
      <c r="AE3224" s="1" t="str">
        <f t="shared" si="457"/>
        <v>Saturday</v>
      </c>
      <c r="AF3224" s="2">
        <v>0.87445601851851851</v>
      </c>
      <c r="AG3224" s="2">
        <f t="shared" si="458"/>
        <v>0.875</v>
      </c>
      <c r="AH3224" t="s">
        <v>23</v>
      </c>
    </row>
    <row r="3225" spans="1:34" x14ac:dyDescent="0.25">
      <c r="A3225">
        <v>1570987</v>
      </c>
      <c r="B3225" t="s">
        <v>54</v>
      </c>
      <c r="E3225">
        <v>53206</v>
      </c>
      <c r="F3225" t="s">
        <v>20</v>
      </c>
      <c r="G3225" t="s">
        <v>55</v>
      </c>
      <c r="H3225">
        <v>5520</v>
      </c>
      <c r="I3225" t="s">
        <v>61</v>
      </c>
      <c r="J3225">
        <f>VLOOKUP(I3225,Key!$A$1:$C$73,2,FALSE)</f>
        <v>43.060786</v>
      </c>
      <c r="K3225">
        <f>VLOOKUP(I3225,Key!$A$1:$C$73,3,FALSE)</f>
        <v>-87.883825999999999</v>
      </c>
      <c r="L3225" t="s">
        <v>61</v>
      </c>
      <c r="M3225">
        <f>VLOOKUP(L3225,Key!$A$1:$C$73,2,FALSE)</f>
        <v>43.060786</v>
      </c>
      <c r="N3225">
        <f>VLOOKUP(L3225,Key!$A$1:$C$73,3,FALSE)</f>
        <v>-87.883825999999999</v>
      </c>
      <c r="O3225">
        <v>26</v>
      </c>
      <c r="P3225">
        <v>3</v>
      </c>
      <c r="Q3225">
        <v>3.9</v>
      </c>
      <c r="R3225">
        <v>3.7</v>
      </c>
      <c r="S3225">
        <v>156</v>
      </c>
      <c r="T3225">
        <f t="shared" si="450"/>
        <v>-1</v>
      </c>
      <c r="U3225" s="1">
        <v>42833</v>
      </c>
      <c r="V3225" s="13">
        <f t="shared" si="451"/>
        <v>42826</v>
      </c>
      <c r="W3225" s="14">
        <f t="shared" si="452"/>
        <v>42833</v>
      </c>
      <c r="X3225" s="1" t="str">
        <f t="shared" si="453"/>
        <v>Saturday</v>
      </c>
      <c r="Y3225" s="2">
        <v>0.84335648148148146</v>
      </c>
      <c r="Z3225" s="2">
        <f t="shared" si="454"/>
        <v>0.83333333333333326</v>
      </c>
      <c r="AA3225">
        <f>1</f>
        <v>1</v>
      </c>
      <c r="AB3225" s="1">
        <v>42833</v>
      </c>
      <c r="AC3225" s="13">
        <f t="shared" si="455"/>
        <v>42826</v>
      </c>
      <c r="AD3225" s="14">
        <f t="shared" si="456"/>
        <v>42833</v>
      </c>
      <c r="AE3225" s="1" t="str">
        <f t="shared" si="457"/>
        <v>Saturday</v>
      </c>
      <c r="AF3225" s="2">
        <v>0.86135416666666664</v>
      </c>
      <c r="AG3225" s="2">
        <f t="shared" si="458"/>
        <v>0.875</v>
      </c>
      <c r="AH3225" t="s">
        <v>25</v>
      </c>
    </row>
    <row r="3226" spans="1:34" x14ac:dyDescent="0.25">
      <c r="A3226">
        <v>1571125</v>
      </c>
      <c r="B3226" t="s">
        <v>54</v>
      </c>
      <c r="E3226">
        <v>92120</v>
      </c>
      <c r="F3226" t="s">
        <v>20</v>
      </c>
      <c r="G3226" t="s">
        <v>55</v>
      </c>
      <c r="H3226">
        <v>5566</v>
      </c>
      <c r="I3226" t="s">
        <v>28</v>
      </c>
      <c r="J3226">
        <f>VLOOKUP(I3226,Key!$A$1:$C$73,2,FALSE)</f>
        <v>43.038580000000003</v>
      </c>
      <c r="K3226">
        <f>VLOOKUP(I3226,Key!$A$1:$C$73,3,FALSE)</f>
        <v>-87.90934</v>
      </c>
      <c r="L3226" t="s">
        <v>84</v>
      </c>
      <c r="M3226">
        <f>VLOOKUP(L3226,Key!$A$1:$C$73,2,FALSE)</f>
        <v>43.040154000000001</v>
      </c>
      <c r="N3226">
        <f>VLOOKUP(L3226,Key!$A$1:$C$73,3,FALSE)</f>
        <v>-87.932113000000001</v>
      </c>
      <c r="O3226">
        <v>14</v>
      </c>
      <c r="P3226">
        <v>3</v>
      </c>
      <c r="Q3226">
        <v>2.1</v>
      </c>
      <c r="R3226">
        <v>2</v>
      </c>
      <c r="S3226">
        <v>84</v>
      </c>
      <c r="T3226">
        <f t="shared" si="450"/>
        <v>-1</v>
      </c>
      <c r="U3226" s="1">
        <v>42833</v>
      </c>
      <c r="V3226" s="13">
        <f t="shared" si="451"/>
        <v>42826</v>
      </c>
      <c r="W3226" s="14">
        <f t="shared" si="452"/>
        <v>42833</v>
      </c>
      <c r="X3226" s="1" t="str">
        <f t="shared" si="453"/>
        <v>Saturday</v>
      </c>
      <c r="Y3226" s="2">
        <v>0.90717592592592589</v>
      </c>
      <c r="Z3226" s="2">
        <f t="shared" si="454"/>
        <v>0.91666666666666663</v>
      </c>
      <c r="AA3226">
        <f>1</f>
        <v>1</v>
      </c>
      <c r="AB3226" s="1">
        <v>42833</v>
      </c>
      <c r="AC3226" s="13">
        <f t="shared" si="455"/>
        <v>42826</v>
      </c>
      <c r="AD3226" s="14">
        <f t="shared" si="456"/>
        <v>42833</v>
      </c>
      <c r="AE3226" s="1" t="str">
        <f t="shared" si="457"/>
        <v>Saturday</v>
      </c>
      <c r="AF3226" s="2">
        <v>0.91699074074074083</v>
      </c>
      <c r="AG3226" s="2">
        <f t="shared" si="458"/>
        <v>0.91666666666666663</v>
      </c>
      <c r="AH3226" t="s">
        <v>23</v>
      </c>
    </row>
    <row r="3227" spans="1:34" x14ac:dyDescent="0.25">
      <c r="A3227">
        <v>1571125</v>
      </c>
      <c r="B3227" t="s">
        <v>54</v>
      </c>
      <c r="E3227">
        <v>92120</v>
      </c>
      <c r="F3227" t="s">
        <v>20</v>
      </c>
      <c r="G3227" t="s">
        <v>55</v>
      </c>
      <c r="H3227">
        <v>5713</v>
      </c>
      <c r="I3227" t="s">
        <v>28</v>
      </c>
      <c r="J3227">
        <f>VLOOKUP(I3227,Key!$A$1:$C$73,2,FALSE)</f>
        <v>43.038580000000003</v>
      </c>
      <c r="K3227">
        <f>VLOOKUP(I3227,Key!$A$1:$C$73,3,FALSE)</f>
        <v>-87.90934</v>
      </c>
      <c r="L3227" t="s">
        <v>84</v>
      </c>
      <c r="M3227">
        <f>VLOOKUP(L3227,Key!$A$1:$C$73,2,FALSE)</f>
        <v>43.040154000000001</v>
      </c>
      <c r="N3227">
        <f>VLOOKUP(L3227,Key!$A$1:$C$73,3,FALSE)</f>
        <v>-87.932113000000001</v>
      </c>
      <c r="O3227">
        <v>14</v>
      </c>
      <c r="P3227">
        <v>3</v>
      </c>
      <c r="Q3227">
        <v>2.1</v>
      </c>
      <c r="R3227">
        <v>2</v>
      </c>
      <c r="S3227">
        <v>84</v>
      </c>
      <c r="T3227">
        <f t="shared" si="450"/>
        <v>-1</v>
      </c>
      <c r="U3227" s="1">
        <v>42833</v>
      </c>
      <c r="V3227" s="13">
        <f t="shared" si="451"/>
        <v>42826</v>
      </c>
      <c r="W3227" s="14">
        <f t="shared" si="452"/>
        <v>42833</v>
      </c>
      <c r="X3227" s="1" t="str">
        <f t="shared" si="453"/>
        <v>Saturday</v>
      </c>
      <c r="Y3227" s="2">
        <v>0.90748842592592593</v>
      </c>
      <c r="Z3227" s="2">
        <f t="shared" si="454"/>
        <v>0.91666666666666663</v>
      </c>
      <c r="AA3227">
        <f>1</f>
        <v>1</v>
      </c>
      <c r="AB3227" s="1">
        <v>42833</v>
      </c>
      <c r="AC3227" s="13">
        <f t="shared" si="455"/>
        <v>42826</v>
      </c>
      <c r="AD3227" s="14">
        <f t="shared" si="456"/>
        <v>42833</v>
      </c>
      <c r="AE3227" s="1" t="str">
        <f t="shared" si="457"/>
        <v>Saturday</v>
      </c>
      <c r="AF3227" s="2">
        <v>0.91678240740740735</v>
      </c>
      <c r="AG3227" s="2">
        <f t="shared" si="458"/>
        <v>0.91666666666666663</v>
      </c>
      <c r="AH3227" t="s">
        <v>23</v>
      </c>
    </row>
    <row r="3228" spans="1:34" x14ac:dyDescent="0.25">
      <c r="A3228">
        <v>1521168</v>
      </c>
      <c r="B3228" t="s">
        <v>54</v>
      </c>
      <c r="E3228">
        <v>53150</v>
      </c>
      <c r="F3228" t="s">
        <v>20</v>
      </c>
      <c r="G3228" t="s">
        <v>55</v>
      </c>
      <c r="H3228">
        <v>5556</v>
      </c>
      <c r="I3228" t="s">
        <v>27</v>
      </c>
      <c r="J3228">
        <f>VLOOKUP(I3228,Key!$A$1:$C$73,2,FALSE)</f>
        <v>43.041646999999998</v>
      </c>
      <c r="K3228">
        <f>VLOOKUP(I3228,Key!$A$1:$C$73,3,FALSE)</f>
        <v>-87.927257999999995</v>
      </c>
      <c r="L3228" t="s">
        <v>57</v>
      </c>
      <c r="M3228">
        <f>VLOOKUP(L3228,Key!$A$1:$C$73,2,FALSE)</f>
        <v>43.03913</v>
      </c>
      <c r="N3228">
        <f>VLOOKUP(L3228,Key!$A$1:$C$73,3,FALSE)</f>
        <v>-87.916150000000002</v>
      </c>
      <c r="O3228">
        <v>5</v>
      </c>
      <c r="P3228">
        <v>3</v>
      </c>
      <c r="Q3228">
        <v>0.8</v>
      </c>
      <c r="R3228">
        <v>0.7</v>
      </c>
      <c r="S3228">
        <v>30</v>
      </c>
      <c r="T3228">
        <f t="shared" si="450"/>
        <v>-1</v>
      </c>
      <c r="U3228" s="1">
        <v>42833</v>
      </c>
      <c r="V3228" s="13">
        <f t="shared" si="451"/>
        <v>42826</v>
      </c>
      <c r="W3228" s="14">
        <f t="shared" si="452"/>
        <v>42833</v>
      </c>
      <c r="X3228" s="1" t="str">
        <f t="shared" si="453"/>
        <v>Saturday</v>
      </c>
      <c r="Y3228" s="2">
        <v>0.9466782407407407</v>
      </c>
      <c r="Z3228" s="2">
        <f t="shared" si="454"/>
        <v>0.95833333333333326</v>
      </c>
      <c r="AA3228">
        <f>1</f>
        <v>1</v>
      </c>
      <c r="AB3228" s="1">
        <v>42833</v>
      </c>
      <c r="AC3228" s="13">
        <f t="shared" si="455"/>
        <v>42826</v>
      </c>
      <c r="AD3228" s="14">
        <f t="shared" si="456"/>
        <v>42833</v>
      </c>
      <c r="AE3228" s="1" t="str">
        <f t="shared" si="457"/>
        <v>Saturday</v>
      </c>
      <c r="AF3228" s="2">
        <v>0.95023148148148151</v>
      </c>
      <c r="AG3228" s="2">
        <f t="shared" si="458"/>
        <v>0.95833333333333326</v>
      </c>
      <c r="AH3228" t="s">
        <v>23</v>
      </c>
    </row>
    <row r="3229" spans="1:34" x14ac:dyDescent="0.25">
      <c r="A3229">
        <v>1469333</v>
      </c>
      <c r="B3229" t="s">
        <v>54</v>
      </c>
      <c r="E3229">
        <v>53222</v>
      </c>
      <c r="F3229" t="s">
        <v>20</v>
      </c>
      <c r="G3229" t="s">
        <v>55</v>
      </c>
      <c r="H3229">
        <v>45</v>
      </c>
      <c r="I3229" t="s">
        <v>61</v>
      </c>
      <c r="J3229">
        <f>VLOOKUP(I3229,Key!$A$1:$C$73,2,FALSE)</f>
        <v>43.060786</v>
      </c>
      <c r="K3229">
        <f>VLOOKUP(I3229,Key!$A$1:$C$73,3,FALSE)</f>
        <v>-87.883825999999999</v>
      </c>
      <c r="L3229" t="s">
        <v>80</v>
      </c>
      <c r="M3229">
        <f>VLOOKUP(L3229,Key!$A$1:$C$73,2,FALSE)</f>
        <v>43.060250000000003</v>
      </c>
      <c r="N3229">
        <f>VLOOKUP(L3229,Key!$A$1:$C$73,3,FALSE)</f>
        <v>-87.892169999999993</v>
      </c>
      <c r="O3229">
        <v>3</v>
      </c>
      <c r="P3229">
        <v>0</v>
      </c>
      <c r="Q3229">
        <v>0.5</v>
      </c>
      <c r="R3229">
        <v>0.4</v>
      </c>
      <c r="S3229">
        <v>18</v>
      </c>
      <c r="T3229">
        <f t="shared" si="450"/>
        <v>-1</v>
      </c>
      <c r="U3229" s="1">
        <v>42833</v>
      </c>
      <c r="V3229" s="13">
        <f t="shared" si="451"/>
        <v>42826</v>
      </c>
      <c r="W3229" s="14">
        <f t="shared" si="452"/>
        <v>42833</v>
      </c>
      <c r="X3229" s="1" t="str">
        <f t="shared" si="453"/>
        <v>Saturday</v>
      </c>
      <c r="Y3229" s="2">
        <v>0.95678240740740739</v>
      </c>
      <c r="Z3229" s="2">
        <f t="shared" si="454"/>
        <v>0.95833333333333326</v>
      </c>
      <c r="AA3229">
        <f>1</f>
        <v>1</v>
      </c>
      <c r="AB3229" s="1">
        <v>42833</v>
      </c>
      <c r="AC3229" s="13">
        <f t="shared" si="455"/>
        <v>42826</v>
      </c>
      <c r="AD3229" s="14">
        <f t="shared" si="456"/>
        <v>42833</v>
      </c>
      <c r="AE3229" s="1" t="str">
        <f t="shared" si="457"/>
        <v>Saturday</v>
      </c>
      <c r="AF3229" s="2">
        <v>0.95881944444444445</v>
      </c>
      <c r="AG3229" s="2">
        <f t="shared" si="458"/>
        <v>0.95833333333333326</v>
      </c>
      <c r="AH3229" t="s">
        <v>23</v>
      </c>
    </row>
    <row r="3230" spans="1:34" x14ac:dyDescent="0.25">
      <c r="A3230">
        <v>1571334</v>
      </c>
      <c r="B3230" t="s">
        <v>54</v>
      </c>
      <c r="E3230">
        <v>60067</v>
      </c>
      <c r="F3230" t="s">
        <v>20</v>
      </c>
      <c r="G3230" t="s">
        <v>55</v>
      </c>
      <c r="H3230">
        <v>5520</v>
      </c>
      <c r="I3230" t="s">
        <v>61</v>
      </c>
      <c r="J3230">
        <f>VLOOKUP(I3230,Key!$A$1:$C$73,2,FALSE)</f>
        <v>43.060786</v>
      </c>
      <c r="K3230">
        <f>VLOOKUP(I3230,Key!$A$1:$C$73,3,FALSE)</f>
        <v>-87.883825999999999</v>
      </c>
      <c r="L3230" t="s">
        <v>63</v>
      </c>
      <c r="M3230">
        <f>VLOOKUP(L3230,Key!$A$1:$C$73,2,FALSE)</f>
        <v>43.066893999999998</v>
      </c>
      <c r="N3230">
        <f>VLOOKUP(L3230,Key!$A$1:$C$73,3,FALSE)</f>
        <v>-87.877936000000005</v>
      </c>
      <c r="O3230">
        <v>16</v>
      </c>
      <c r="P3230">
        <v>3</v>
      </c>
      <c r="Q3230">
        <v>2.4</v>
      </c>
      <c r="R3230">
        <v>2.2999999999999998</v>
      </c>
      <c r="S3230">
        <v>96</v>
      </c>
      <c r="T3230">
        <f t="shared" si="450"/>
        <v>-1</v>
      </c>
      <c r="U3230" s="1">
        <v>42834</v>
      </c>
      <c r="V3230" s="13">
        <f t="shared" si="451"/>
        <v>42826</v>
      </c>
      <c r="W3230" s="14">
        <f t="shared" si="452"/>
        <v>42834</v>
      </c>
      <c r="X3230" s="1" t="str">
        <f t="shared" si="453"/>
        <v>Sunday</v>
      </c>
      <c r="Y3230" s="2">
        <v>5.7488425925925929E-2</v>
      </c>
      <c r="Z3230" s="2">
        <f t="shared" si="454"/>
        <v>4.1666666666666664E-2</v>
      </c>
      <c r="AA3230">
        <f>1</f>
        <v>1</v>
      </c>
      <c r="AB3230" s="1">
        <v>42834</v>
      </c>
      <c r="AC3230" s="13">
        <f t="shared" si="455"/>
        <v>42826</v>
      </c>
      <c r="AD3230" s="14">
        <f t="shared" si="456"/>
        <v>42834</v>
      </c>
      <c r="AE3230" s="1" t="str">
        <f t="shared" si="457"/>
        <v>Sunday</v>
      </c>
      <c r="AF3230" s="2">
        <v>6.8425925925925932E-2</v>
      </c>
      <c r="AG3230" s="2">
        <f t="shared" si="458"/>
        <v>8.3333333333333329E-2</v>
      </c>
      <c r="AH3230" t="s">
        <v>23</v>
      </c>
    </row>
    <row r="3231" spans="1:34" x14ac:dyDescent="0.25">
      <c r="A3231">
        <v>1571336</v>
      </c>
      <c r="B3231" t="s">
        <v>54</v>
      </c>
      <c r="E3231">
        <v>61103</v>
      </c>
      <c r="F3231" t="s">
        <v>20</v>
      </c>
      <c r="G3231" t="s">
        <v>55</v>
      </c>
      <c r="H3231">
        <v>5489</v>
      </c>
      <c r="I3231" t="s">
        <v>85</v>
      </c>
      <c r="J3231">
        <f>VLOOKUP(I3231,Key!$A$1:$C$73,2,FALSE)</f>
        <v>43.053040000000003</v>
      </c>
      <c r="K3231">
        <f>VLOOKUP(I3231,Key!$A$1:$C$73,3,FALSE)</f>
        <v>-87.897660000000002</v>
      </c>
      <c r="L3231" t="s">
        <v>52</v>
      </c>
      <c r="M3231">
        <f>VLOOKUP(L3231,Key!$A$1:$C$73,2,FALSE)</f>
        <v>43.042490000000001</v>
      </c>
      <c r="N3231">
        <f>VLOOKUP(L3231,Key!$A$1:$C$73,3,FALSE)</f>
        <v>-87.909959999999998</v>
      </c>
      <c r="O3231">
        <v>16</v>
      </c>
      <c r="P3231">
        <v>3</v>
      </c>
      <c r="Q3231">
        <v>2.4</v>
      </c>
      <c r="R3231">
        <v>2.2999999999999998</v>
      </c>
      <c r="S3231">
        <v>96</v>
      </c>
      <c r="T3231">
        <f t="shared" si="450"/>
        <v>-1</v>
      </c>
      <c r="U3231" s="1">
        <v>42834</v>
      </c>
      <c r="V3231" s="13">
        <f t="shared" si="451"/>
        <v>42826</v>
      </c>
      <c r="W3231" s="14">
        <f t="shared" si="452"/>
        <v>42834</v>
      </c>
      <c r="X3231" s="1" t="str">
        <f t="shared" si="453"/>
        <v>Sunday</v>
      </c>
      <c r="Y3231" s="2">
        <v>5.8356481481481481E-2</v>
      </c>
      <c r="Z3231" s="2">
        <f t="shared" si="454"/>
        <v>4.1666666666666664E-2</v>
      </c>
      <c r="AA3231">
        <f>1</f>
        <v>1</v>
      </c>
      <c r="AB3231" s="1">
        <v>42834</v>
      </c>
      <c r="AC3231" s="13">
        <f t="shared" si="455"/>
        <v>42826</v>
      </c>
      <c r="AD3231" s="14">
        <f t="shared" si="456"/>
        <v>42834</v>
      </c>
      <c r="AE3231" s="1" t="str">
        <f t="shared" si="457"/>
        <v>Sunday</v>
      </c>
      <c r="AF3231" s="2">
        <v>6.9502314814814822E-2</v>
      </c>
      <c r="AG3231" s="2">
        <f t="shared" si="458"/>
        <v>8.3333333333333329E-2</v>
      </c>
      <c r="AH3231" t="s">
        <v>23</v>
      </c>
    </row>
    <row r="3232" spans="1:34" x14ac:dyDescent="0.25">
      <c r="A3232">
        <v>1180946</v>
      </c>
      <c r="B3232" t="s">
        <v>54</v>
      </c>
      <c r="E3232">
        <v>60102</v>
      </c>
      <c r="F3232" t="s">
        <v>20</v>
      </c>
      <c r="G3232" t="s">
        <v>55</v>
      </c>
      <c r="H3232">
        <v>5566</v>
      </c>
      <c r="I3232" t="s">
        <v>84</v>
      </c>
      <c r="J3232">
        <f>VLOOKUP(I3232,Key!$A$1:$C$73,2,FALSE)</f>
        <v>43.040154000000001</v>
      </c>
      <c r="K3232">
        <f>VLOOKUP(I3232,Key!$A$1:$C$73,3,FALSE)</f>
        <v>-87.932113000000001</v>
      </c>
      <c r="L3232" t="s">
        <v>84</v>
      </c>
      <c r="M3232">
        <f>VLOOKUP(L3232,Key!$A$1:$C$73,2,FALSE)</f>
        <v>43.040154000000001</v>
      </c>
      <c r="N3232">
        <f>VLOOKUP(L3232,Key!$A$1:$C$73,3,FALSE)</f>
        <v>-87.932113000000001</v>
      </c>
      <c r="O3232">
        <v>66</v>
      </c>
      <c r="P3232">
        <v>9</v>
      </c>
      <c r="Q3232">
        <v>9.9</v>
      </c>
      <c r="R3232">
        <v>9.4</v>
      </c>
      <c r="S3232">
        <v>396</v>
      </c>
      <c r="T3232">
        <f t="shared" si="450"/>
        <v>-1</v>
      </c>
      <c r="U3232" s="1">
        <v>42834</v>
      </c>
      <c r="V3232" s="13">
        <f t="shared" si="451"/>
        <v>42826</v>
      </c>
      <c r="W3232" s="14">
        <f t="shared" si="452"/>
        <v>42834</v>
      </c>
      <c r="X3232" s="1" t="str">
        <f t="shared" si="453"/>
        <v>Sunday</v>
      </c>
      <c r="Y3232" s="2">
        <v>7.4745370370370365E-2</v>
      </c>
      <c r="Z3232" s="2">
        <f t="shared" si="454"/>
        <v>8.3333333333333329E-2</v>
      </c>
      <c r="AA3232">
        <f>1</f>
        <v>1</v>
      </c>
      <c r="AB3232" s="1">
        <v>42834</v>
      </c>
      <c r="AC3232" s="13">
        <f t="shared" si="455"/>
        <v>42826</v>
      </c>
      <c r="AD3232" s="14">
        <f t="shared" si="456"/>
        <v>42834</v>
      </c>
      <c r="AE3232" s="1" t="str">
        <f t="shared" si="457"/>
        <v>Sunday</v>
      </c>
      <c r="AF3232" s="2">
        <v>0.12024305555555555</v>
      </c>
      <c r="AG3232" s="2">
        <f t="shared" si="458"/>
        <v>0.125</v>
      </c>
      <c r="AH3232" t="s">
        <v>25</v>
      </c>
    </row>
    <row r="3233" spans="1:34" x14ac:dyDescent="0.25">
      <c r="A3233">
        <v>1180946</v>
      </c>
      <c r="B3233" t="s">
        <v>54</v>
      </c>
      <c r="E3233">
        <v>60102</v>
      </c>
      <c r="F3233" t="s">
        <v>20</v>
      </c>
      <c r="G3233" t="s">
        <v>55</v>
      </c>
      <c r="H3233">
        <v>5525</v>
      </c>
      <c r="I3233" t="s">
        <v>84</v>
      </c>
      <c r="J3233">
        <f>VLOOKUP(I3233,Key!$A$1:$C$73,2,FALSE)</f>
        <v>43.040154000000001</v>
      </c>
      <c r="K3233">
        <f>VLOOKUP(I3233,Key!$A$1:$C$73,3,FALSE)</f>
        <v>-87.932113000000001</v>
      </c>
      <c r="L3233" t="s">
        <v>84</v>
      </c>
      <c r="M3233">
        <f>VLOOKUP(L3233,Key!$A$1:$C$73,2,FALSE)</f>
        <v>43.040154000000001</v>
      </c>
      <c r="N3233">
        <f>VLOOKUP(L3233,Key!$A$1:$C$73,3,FALSE)</f>
        <v>-87.932113000000001</v>
      </c>
      <c r="O3233">
        <v>65</v>
      </c>
      <c r="P3233">
        <v>9</v>
      </c>
      <c r="Q3233">
        <v>9.8000000000000007</v>
      </c>
      <c r="R3233">
        <v>9.3000000000000007</v>
      </c>
      <c r="S3233">
        <v>390</v>
      </c>
      <c r="T3233">
        <f t="shared" si="450"/>
        <v>-1</v>
      </c>
      <c r="U3233" s="1">
        <v>42834</v>
      </c>
      <c r="V3233" s="13">
        <f t="shared" si="451"/>
        <v>42826</v>
      </c>
      <c r="W3233" s="14">
        <f t="shared" si="452"/>
        <v>42834</v>
      </c>
      <c r="X3233" s="1" t="str">
        <f t="shared" si="453"/>
        <v>Sunday</v>
      </c>
      <c r="Y3233" s="2">
        <v>7.542824074074074E-2</v>
      </c>
      <c r="Z3233" s="2">
        <f t="shared" si="454"/>
        <v>8.3333333333333329E-2</v>
      </c>
      <c r="AA3233">
        <f>1</f>
        <v>1</v>
      </c>
      <c r="AB3233" s="1">
        <v>42834</v>
      </c>
      <c r="AC3233" s="13">
        <f t="shared" si="455"/>
        <v>42826</v>
      </c>
      <c r="AD3233" s="14">
        <f t="shared" si="456"/>
        <v>42834</v>
      </c>
      <c r="AE3233" s="1" t="str">
        <f t="shared" si="457"/>
        <v>Sunday</v>
      </c>
      <c r="AF3233" s="2">
        <v>0.12016203703703704</v>
      </c>
      <c r="AG3233" s="2">
        <f t="shared" si="458"/>
        <v>0.125</v>
      </c>
      <c r="AH3233" t="s">
        <v>25</v>
      </c>
    </row>
    <row r="3234" spans="1:34" x14ac:dyDescent="0.25">
      <c r="A3234">
        <v>1571357</v>
      </c>
      <c r="B3234" t="s">
        <v>54</v>
      </c>
      <c r="E3234">
        <v>53212</v>
      </c>
      <c r="F3234" t="s">
        <v>20</v>
      </c>
      <c r="G3234" t="s">
        <v>55</v>
      </c>
      <c r="H3234">
        <v>172</v>
      </c>
      <c r="I3234" t="s">
        <v>85</v>
      </c>
      <c r="J3234">
        <f>VLOOKUP(I3234,Key!$A$1:$C$73,2,FALSE)</f>
        <v>43.053040000000003</v>
      </c>
      <c r="K3234">
        <f>VLOOKUP(I3234,Key!$A$1:$C$73,3,FALSE)</f>
        <v>-87.897660000000002</v>
      </c>
      <c r="L3234" t="s">
        <v>66</v>
      </c>
      <c r="M3234">
        <f>VLOOKUP(L3234,Key!$A$1:$C$73,2,FALSE)</f>
        <v>43.078530000000001</v>
      </c>
      <c r="N3234">
        <f>VLOOKUP(L3234,Key!$A$1:$C$73,3,FALSE)</f>
        <v>-87.882620000000003</v>
      </c>
      <c r="O3234">
        <v>33</v>
      </c>
      <c r="P3234">
        <v>3</v>
      </c>
      <c r="Q3234">
        <v>5</v>
      </c>
      <c r="R3234">
        <v>4.7</v>
      </c>
      <c r="S3234">
        <v>198</v>
      </c>
      <c r="T3234">
        <f t="shared" si="450"/>
        <v>-1</v>
      </c>
      <c r="U3234" s="1">
        <v>42834</v>
      </c>
      <c r="V3234" s="13">
        <f t="shared" si="451"/>
        <v>42826</v>
      </c>
      <c r="W3234" s="14">
        <f t="shared" si="452"/>
        <v>42834</v>
      </c>
      <c r="X3234" s="1" t="str">
        <f t="shared" si="453"/>
        <v>Sunday</v>
      </c>
      <c r="Y3234" s="2">
        <v>0.11611111111111111</v>
      </c>
      <c r="Z3234" s="2">
        <f t="shared" si="454"/>
        <v>0.125</v>
      </c>
      <c r="AA3234">
        <f>1</f>
        <v>1</v>
      </c>
      <c r="AB3234" s="1">
        <v>42834</v>
      </c>
      <c r="AC3234" s="13">
        <f t="shared" si="455"/>
        <v>42826</v>
      </c>
      <c r="AD3234" s="14">
        <f t="shared" si="456"/>
        <v>42834</v>
      </c>
      <c r="AE3234" s="1" t="str">
        <f t="shared" si="457"/>
        <v>Sunday</v>
      </c>
      <c r="AF3234" s="2">
        <v>0.13924768518518518</v>
      </c>
      <c r="AG3234" s="2">
        <f t="shared" si="458"/>
        <v>0.125</v>
      </c>
      <c r="AH3234" t="s">
        <v>23</v>
      </c>
    </row>
    <row r="3235" spans="1:34" x14ac:dyDescent="0.25">
      <c r="A3235">
        <v>1571360</v>
      </c>
      <c r="B3235" t="s">
        <v>54</v>
      </c>
      <c r="E3235">
        <v>53221</v>
      </c>
      <c r="F3235" t="s">
        <v>20</v>
      </c>
      <c r="G3235" t="s">
        <v>55</v>
      </c>
      <c r="H3235">
        <v>5532</v>
      </c>
      <c r="I3235" t="s">
        <v>24</v>
      </c>
      <c r="J3235">
        <f>VLOOKUP(I3235,Key!$A$1:$C$73,2,FALSE)</f>
        <v>43.074655999999997</v>
      </c>
      <c r="K3235">
        <f>VLOOKUP(I3235,Key!$A$1:$C$73,3,FALSE)</f>
        <v>-87.889011999999994</v>
      </c>
      <c r="L3235" t="s">
        <v>24</v>
      </c>
      <c r="M3235">
        <f>VLOOKUP(L3235,Key!$A$1:$C$73,2,FALSE)</f>
        <v>43.074655999999997</v>
      </c>
      <c r="N3235">
        <f>VLOOKUP(L3235,Key!$A$1:$C$73,3,FALSE)</f>
        <v>-87.889011999999994</v>
      </c>
      <c r="O3235">
        <v>24</v>
      </c>
      <c r="P3235">
        <v>3</v>
      </c>
      <c r="Q3235">
        <v>3.6</v>
      </c>
      <c r="R3235">
        <v>3.4</v>
      </c>
      <c r="S3235">
        <v>144</v>
      </c>
      <c r="T3235">
        <f t="shared" si="450"/>
        <v>-1</v>
      </c>
      <c r="U3235" s="1">
        <v>42834</v>
      </c>
      <c r="V3235" s="13">
        <f t="shared" si="451"/>
        <v>42826</v>
      </c>
      <c r="W3235" s="14">
        <f t="shared" si="452"/>
        <v>42834</v>
      </c>
      <c r="X3235" s="1" t="str">
        <f t="shared" si="453"/>
        <v>Sunday</v>
      </c>
      <c r="Y3235" s="2">
        <v>0.17689814814814817</v>
      </c>
      <c r="Z3235" s="2">
        <f t="shared" si="454"/>
        <v>0.16666666666666666</v>
      </c>
      <c r="AA3235">
        <f>1</f>
        <v>1</v>
      </c>
      <c r="AB3235" s="1">
        <v>42834</v>
      </c>
      <c r="AC3235" s="13">
        <f t="shared" si="455"/>
        <v>42826</v>
      </c>
      <c r="AD3235" s="14">
        <f t="shared" si="456"/>
        <v>42834</v>
      </c>
      <c r="AE3235" s="1" t="str">
        <f t="shared" si="457"/>
        <v>Sunday</v>
      </c>
      <c r="AF3235" s="2">
        <v>0.19309027777777776</v>
      </c>
      <c r="AG3235" s="2">
        <f t="shared" si="458"/>
        <v>0.20833333333333331</v>
      </c>
      <c r="AH3235" t="s">
        <v>25</v>
      </c>
    </row>
    <row r="3236" spans="1:34" x14ac:dyDescent="0.25">
      <c r="A3236">
        <v>1556816</v>
      </c>
      <c r="B3236" t="s">
        <v>54</v>
      </c>
      <c r="E3236">
        <v>53221</v>
      </c>
      <c r="F3236" t="s">
        <v>20</v>
      </c>
      <c r="G3236" t="s">
        <v>55</v>
      </c>
      <c r="H3236">
        <v>11086</v>
      </c>
      <c r="I3236" t="s">
        <v>37</v>
      </c>
      <c r="J3236">
        <f>VLOOKUP(I3236,Key!$A$1:$C$73,2,FALSE)</f>
        <v>43.049230000000001</v>
      </c>
      <c r="K3236">
        <f>VLOOKUP(I3236,Key!$A$1:$C$73,3,FALSE)</f>
        <v>-87.911940000000001</v>
      </c>
      <c r="L3236" t="s">
        <v>67</v>
      </c>
      <c r="M3236">
        <f>VLOOKUP(L3236,Key!$A$1:$C$73,2,FALSE)</f>
        <v>43.05847</v>
      </c>
      <c r="N3236">
        <f>VLOOKUP(L3236,Key!$A$1:$C$73,3,FALSE)</f>
        <v>-87.898079999999993</v>
      </c>
      <c r="O3236">
        <v>7</v>
      </c>
      <c r="P3236">
        <v>3</v>
      </c>
      <c r="Q3236">
        <v>1.1000000000000001</v>
      </c>
      <c r="R3236">
        <v>1</v>
      </c>
      <c r="S3236">
        <v>42</v>
      </c>
      <c r="T3236">
        <f t="shared" si="450"/>
        <v>-1</v>
      </c>
      <c r="U3236" s="1">
        <v>42834</v>
      </c>
      <c r="V3236" s="13">
        <f t="shared" si="451"/>
        <v>42826</v>
      </c>
      <c r="W3236" s="14">
        <f t="shared" si="452"/>
        <v>42834</v>
      </c>
      <c r="X3236" s="1" t="str">
        <f t="shared" si="453"/>
        <v>Sunday</v>
      </c>
      <c r="Y3236" s="2">
        <v>0.32850694444444445</v>
      </c>
      <c r="Z3236" s="2">
        <f t="shared" si="454"/>
        <v>0.33333333333333331</v>
      </c>
      <c r="AA3236">
        <f>1</f>
        <v>1</v>
      </c>
      <c r="AB3236" s="1">
        <v>42834</v>
      </c>
      <c r="AC3236" s="13">
        <f t="shared" si="455"/>
        <v>42826</v>
      </c>
      <c r="AD3236" s="14">
        <f t="shared" si="456"/>
        <v>42834</v>
      </c>
      <c r="AE3236" s="1" t="str">
        <f t="shared" si="457"/>
        <v>Sunday</v>
      </c>
      <c r="AF3236" s="2">
        <v>0.33348379629629626</v>
      </c>
      <c r="AG3236" s="2">
        <f t="shared" si="458"/>
        <v>0.33333333333333331</v>
      </c>
      <c r="AH3236" t="s">
        <v>23</v>
      </c>
    </row>
    <row r="3237" spans="1:34" x14ac:dyDescent="0.25">
      <c r="A3237">
        <v>1571488</v>
      </c>
      <c r="B3237" t="s">
        <v>54</v>
      </c>
      <c r="E3237">
        <v>53703</v>
      </c>
      <c r="F3237" t="s">
        <v>20</v>
      </c>
      <c r="G3237" t="s">
        <v>55</v>
      </c>
      <c r="H3237">
        <v>11116</v>
      </c>
      <c r="I3237" t="s">
        <v>42</v>
      </c>
      <c r="J3237">
        <f>VLOOKUP(I3237,Key!$A$1:$C$73,2,FALSE)</f>
        <v>43.038719999999998</v>
      </c>
      <c r="K3237">
        <f>VLOOKUP(I3237,Key!$A$1:$C$73,3,FALSE)</f>
        <v>-87.905339999999995</v>
      </c>
      <c r="L3237" t="s">
        <v>42</v>
      </c>
      <c r="M3237">
        <f>VLOOKUP(L3237,Key!$A$1:$C$73,2,FALSE)</f>
        <v>43.038719999999998</v>
      </c>
      <c r="N3237">
        <f>VLOOKUP(L3237,Key!$A$1:$C$73,3,FALSE)</f>
        <v>-87.905339999999995</v>
      </c>
      <c r="O3237">
        <v>110</v>
      </c>
      <c r="P3237">
        <v>12</v>
      </c>
      <c r="Q3237">
        <v>16.5</v>
      </c>
      <c r="R3237">
        <v>15.7</v>
      </c>
      <c r="S3237">
        <v>660</v>
      </c>
      <c r="T3237">
        <f t="shared" si="450"/>
        <v>-1</v>
      </c>
      <c r="U3237" s="1">
        <v>42834</v>
      </c>
      <c r="V3237" s="13">
        <f t="shared" si="451"/>
        <v>42826</v>
      </c>
      <c r="W3237" s="14">
        <f t="shared" si="452"/>
        <v>42834</v>
      </c>
      <c r="X3237" s="1" t="str">
        <f t="shared" si="453"/>
        <v>Sunday</v>
      </c>
      <c r="Y3237" s="2">
        <v>0.41238425925925926</v>
      </c>
      <c r="Z3237" s="2">
        <f t="shared" si="454"/>
        <v>0.41666666666666663</v>
      </c>
      <c r="AA3237">
        <f>1</f>
        <v>1</v>
      </c>
      <c r="AB3237" s="1">
        <v>42834</v>
      </c>
      <c r="AC3237" s="13">
        <f t="shared" si="455"/>
        <v>42826</v>
      </c>
      <c r="AD3237" s="14">
        <f t="shared" si="456"/>
        <v>42834</v>
      </c>
      <c r="AE3237" s="1" t="str">
        <f t="shared" si="457"/>
        <v>Sunday</v>
      </c>
      <c r="AF3237" s="2">
        <v>0.48828703703703707</v>
      </c>
      <c r="AG3237" s="2">
        <f t="shared" si="458"/>
        <v>0.5</v>
      </c>
      <c r="AH3237" t="s">
        <v>25</v>
      </c>
    </row>
    <row r="3238" spans="1:34" x14ac:dyDescent="0.25">
      <c r="A3238">
        <v>1571545</v>
      </c>
      <c r="B3238" t="s">
        <v>54</v>
      </c>
      <c r="E3238">
        <v>53222</v>
      </c>
      <c r="F3238" t="s">
        <v>20</v>
      </c>
      <c r="G3238" t="s">
        <v>55</v>
      </c>
      <c r="H3238">
        <v>5466</v>
      </c>
      <c r="I3238" t="s">
        <v>81</v>
      </c>
      <c r="J3238">
        <f>VLOOKUP(I3238,Key!$A$1:$C$73,2,FALSE)</f>
        <v>43.058010000000003</v>
      </c>
      <c r="K3238">
        <f>VLOOKUP(I3238,Key!$A$1:$C$73,3,FALSE)</f>
        <v>-87.877300000000005</v>
      </c>
      <c r="L3238" t="s">
        <v>81</v>
      </c>
      <c r="M3238">
        <f>VLOOKUP(L3238,Key!$A$1:$C$73,2,FALSE)</f>
        <v>43.058010000000003</v>
      </c>
      <c r="N3238">
        <f>VLOOKUP(L3238,Key!$A$1:$C$73,3,FALSE)</f>
        <v>-87.877300000000005</v>
      </c>
      <c r="O3238">
        <v>15</v>
      </c>
      <c r="P3238">
        <v>3</v>
      </c>
      <c r="Q3238">
        <v>2.2999999999999998</v>
      </c>
      <c r="R3238">
        <v>2.1</v>
      </c>
      <c r="S3238">
        <v>90</v>
      </c>
      <c r="T3238">
        <f t="shared" si="450"/>
        <v>-1</v>
      </c>
      <c r="U3238" s="1">
        <v>42834</v>
      </c>
      <c r="V3238" s="13">
        <f t="shared" si="451"/>
        <v>42826</v>
      </c>
      <c r="W3238" s="14">
        <f t="shared" si="452"/>
        <v>42834</v>
      </c>
      <c r="X3238" s="1" t="str">
        <f t="shared" si="453"/>
        <v>Sunday</v>
      </c>
      <c r="Y3238" s="2">
        <v>0.4327893518518518</v>
      </c>
      <c r="Z3238" s="2">
        <f t="shared" si="454"/>
        <v>0.41666666666666663</v>
      </c>
      <c r="AA3238">
        <f>1</f>
        <v>1</v>
      </c>
      <c r="AB3238" s="1">
        <v>42834</v>
      </c>
      <c r="AC3238" s="13">
        <f t="shared" si="455"/>
        <v>42826</v>
      </c>
      <c r="AD3238" s="14">
        <f t="shared" si="456"/>
        <v>42834</v>
      </c>
      <c r="AE3238" s="1" t="str">
        <f t="shared" si="457"/>
        <v>Sunday</v>
      </c>
      <c r="AF3238" s="2">
        <v>0.44305555555555554</v>
      </c>
      <c r="AG3238" s="2">
        <f t="shared" si="458"/>
        <v>0.45833333333333331</v>
      </c>
      <c r="AH3238" t="s">
        <v>25</v>
      </c>
    </row>
    <row r="3239" spans="1:34" x14ac:dyDescent="0.25">
      <c r="A3239">
        <v>1571615</v>
      </c>
      <c r="B3239" t="s">
        <v>54</v>
      </c>
      <c r="E3239">
        <v>55803</v>
      </c>
      <c r="F3239" t="s">
        <v>20</v>
      </c>
      <c r="G3239" t="s">
        <v>55</v>
      </c>
      <c r="H3239">
        <v>983</v>
      </c>
      <c r="I3239" t="s">
        <v>77</v>
      </c>
      <c r="J3239">
        <f>VLOOKUP(I3239,Key!$A$1:$C$73,2,FALSE)</f>
        <v>43.036900000000003</v>
      </c>
      <c r="K3239">
        <f>VLOOKUP(I3239,Key!$A$1:$C$73,3,FALSE)</f>
        <v>-87.89667</v>
      </c>
      <c r="L3239" t="s">
        <v>77</v>
      </c>
      <c r="M3239">
        <f>VLOOKUP(L3239,Key!$A$1:$C$73,2,FALSE)</f>
        <v>43.036900000000003</v>
      </c>
      <c r="N3239">
        <f>VLOOKUP(L3239,Key!$A$1:$C$73,3,FALSE)</f>
        <v>-87.89667</v>
      </c>
      <c r="O3239">
        <v>131</v>
      </c>
      <c r="P3239">
        <v>15</v>
      </c>
      <c r="Q3239">
        <v>18</v>
      </c>
      <c r="R3239">
        <v>17.100000000000001</v>
      </c>
      <c r="S3239">
        <v>720</v>
      </c>
      <c r="T3239">
        <f t="shared" si="450"/>
        <v>-1</v>
      </c>
      <c r="U3239" s="1">
        <v>42834</v>
      </c>
      <c r="V3239" s="13">
        <f t="shared" si="451"/>
        <v>42826</v>
      </c>
      <c r="W3239" s="14">
        <f t="shared" si="452"/>
        <v>42834</v>
      </c>
      <c r="X3239" s="1" t="str">
        <f t="shared" si="453"/>
        <v>Sunday</v>
      </c>
      <c r="Y3239" s="2">
        <v>0.45304398148148151</v>
      </c>
      <c r="Z3239" s="2">
        <f t="shared" si="454"/>
        <v>0.45833333333333331</v>
      </c>
      <c r="AA3239">
        <f>1</f>
        <v>1</v>
      </c>
      <c r="AB3239" s="1">
        <v>42834</v>
      </c>
      <c r="AC3239" s="13">
        <f t="shared" si="455"/>
        <v>42826</v>
      </c>
      <c r="AD3239" s="14">
        <f t="shared" si="456"/>
        <v>42834</v>
      </c>
      <c r="AE3239" s="1" t="str">
        <f t="shared" si="457"/>
        <v>Sunday</v>
      </c>
      <c r="AF3239" s="2">
        <v>0.54417824074074073</v>
      </c>
      <c r="AG3239" s="2">
        <f t="shared" si="458"/>
        <v>0.54166666666666663</v>
      </c>
      <c r="AH3239" t="s">
        <v>25</v>
      </c>
    </row>
    <row r="3240" spans="1:34" x14ac:dyDescent="0.25">
      <c r="A3240">
        <v>1571615</v>
      </c>
      <c r="B3240" t="s">
        <v>54</v>
      </c>
      <c r="E3240">
        <v>55803</v>
      </c>
      <c r="F3240" t="s">
        <v>20</v>
      </c>
      <c r="G3240" t="s">
        <v>55</v>
      </c>
      <c r="H3240">
        <v>11129</v>
      </c>
      <c r="I3240" t="s">
        <v>77</v>
      </c>
      <c r="J3240">
        <f>VLOOKUP(I3240,Key!$A$1:$C$73,2,FALSE)</f>
        <v>43.036900000000003</v>
      </c>
      <c r="K3240">
        <f>VLOOKUP(I3240,Key!$A$1:$C$73,3,FALSE)</f>
        <v>-87.89667</v>
      </c>
      <c r="L3240" t="s">
        <v>77</v>
      </c>
      <c r="M3240">
        <f>VLOOKUP(L3240,Key!$A$1:$C$73,2,FALSE)</f>
        <v>43.036900000000003</v>
      </c>
      <c r="N3240">
        <f>VLOOKUP(L3240,Key!$A$1:$C$73,3,FALSE)</f>
        <v>-87.89667</v>
      </c>
      <c r="O3240">
        <v>128</v>
      </c>
      <c r="P3240">
        <v>15</v>
      </c>
      <c r="Q3240">
        <v>18</v>
      </c>
      <c r="R3240">
        <v>17.100000000000001</v>
      </c>
      <c r="S3240">
        <v>720</v>
      </c>
      <c r="T3240">
        <f t="shared" si="450"/>
        <v>-1</v>
      </c>
      <c r="U3240" s="1">
        <v>42834</v>
      </c>
      <c r="V3240" s="13">
        <f t="shared" si="451"/>
        <v>42826</v>
      </c>
      <c r="W3240" s="14">
        <f t="shared" si="452"/>
        <v>42834</v>
      </c>
      <c r="X3240" s="1" t="str">
        <f t="shared" si="453"/>
        <v>Sunday</v>
      </c>
      <c r="Y3240" s="2">
        <v>0.4543402777777778</v>
      </c>
      <c r="Z3240" s="2">
        <f t="shared" si="454"/>
        <v>0.45833333333333331</v>
      </c>
      <c r="AA3240">
        <f>1</f>
        <v>1</v>
      </c>
      <c r="AB3240" s="1">
        <v>42834</v>
      </c>
      <c r="AC3240" s="13">
        <f t="shared" si="455"/>
        <v>42826</v>
      </c>
      <c r="AD3240" s="14">
        <f t="shared" si="456"/>
        <v>42834</v>
      </c>
      <c r="AE3240" s="1" t="str">
        <f t="shared" si="457"/>
        <v>Sunday</v>
      </c>
      <c r="AF3240" s="2">
        <v>0.54341435185185183</v>
      </c>
      <c r="AG3240" s="2">
        <f t="shared" si="458"/>
        <v>0.54166666666666663</v>
      </c>
      <c r="AH3240" t="s">
        <v>25</v>
      </c>
    </row>
    <row r="3241" spans="1:34" x14ac:dyDescent="0.25">
      <c r="A3241">
        <v>1571619</v>
      </c>
      <c r="B3241" t="s">
        <v>54</v>
      </c>
      <c r="E3241">
        <v>92014</v>
      </c>
      <c r="F3241" t="s">
        <v>20</v>
      </c>
      <c r="G3241" t="s">
        <v>55</v>
      </c>
      <c r="H3241">
        <v>22</v>
      </c>
      <c r="I3241" t="s">
        <v>91</v>
      </c>
      <c r="J3241">
        <f>VLOOKUP(I3241,Key!$A$1:$C$73,2,FALSE)</f>
        <v>43.048609999999996</v>
      </c>
      <c r="K3241">
        <f>VLOOKUP(I3241,Key!$A$1:$C$73,3,FALSE)</f>
        <v>-88.008480000000006</v>
      </c>
      <c r="L3241" t="s">
        <v>62</v>
      </c>
      <c r="M3241">
        <f>VLOOKUP(L3241,Key!$A$1:$C$73,2,FALSE)</f>
        <v>43.052460000000004</v>
      </c>
      <c r="N3241">
        <f>VLOOKUP(L3241,Key!$A$1:$C$73,3,FALSE)</f>
        <v>-87.891000000000005</v>
      </c>
      <c r="O3241">
        <v>61</v>
      </c>
      <c r="P3241">
        <v>6</v>
      </c>
      <c r="Q3241">
        <v>9.1999999999999993</v>
      </c>
      <c r="R3241">
        <v>8.6999999999999993</v>
      </c>
      <c r="S3241">
        <v>366</v>
      </c>
      <c r="T3241">
        <f t="shared" si="450"/>
        <v>-1</v>
      </c>
      <c r="U3241" s="1">
        <v>42834</v>
      </c>
      <c r="V3241" s="13">
        <f t="shared" si="451"/>
        <v>42826</v>
      </c>
      <c r="W3241" s="14">
        <f t="shared" si="452"/>
        <v>42834</v>
      </c>
      <c r="X3241" s="1" t="str">
        <f t="shared" si="453"/>
        <v>Sunday</v>
      </c>
      <c r="Y3241" s="2">
        <v>0.4554050925925926</v>
      </c>
      <c r="Z3241" s="2">
        <f t="shared" si="454"/>
        <v>0.45833333333333331</v>
      </c>
      <c r="AA3241">
        <f>1</f>
        <v>1</v>
      </c>
      <c r="AB3241" s="1">
        <v>42834</v>
      </c>
      <c r="AC3241" s="13">
        <f t="shared" si="455"/>
        <v>42826</v>
      </c>
      <c r="AD3241" s="14">
        <f t="shared" si="456"/>
        <v>42834</v>
      </c>
      <c r="AE3241" s="1" t="str">
        <f t="shared" si="457"/>
        <v>Sunday</v>
      </c>
      <c r="AF3241" s="2">
        <v>0.49752314814814813</v>
      </c>
      <c r="AG3241" s="2">
        <f t="shared" si="458"/>
        <v>0.5</v>
      </c>
      <c r="AH3241" t="s">
        <v>23</v>
      </c>
    </row>
    <row r="3242" spans="1:34" x14ac:dyDescent="0.25">
      <c r="A3242">
        <v>1571700</v>
      </c>
      <c r="B3242" t="s">
        <v>54</v>
      </c>
      <c r="E3242">
        <v>60625</v>
      </c>
      <c r="F3242" t="s">
        <v>20</v>
      </c>
      <c r="G3242" t="s">
        <v>55</v>
      </c>
      <c r="H3242">
        <v>135</v>
      </c>
      <c r="I3242" t="s">
        <v>95</v>
      </c>
      <c r="J3242">
        <f>VLOOKUP(I3242,Key!$A$1:$C$73,2,FALSE)</f>
        <v>43.054830000000003</v>
      </c>
      <c r="K3242">
        <f>VLOOKUP(I3242,Key!$A$1:$C$73,3,FALSE)</f>
        <v>-87.91874</v>
      </c>
      <c r="L3242" t="s">
        <v>74</v>
      </c>
      <c r="M3242">
        <f>VLOOKUP(L3242,Key!$A$1:$C$73,2,FALSE)</f>
        <v>43.05536</v>
      </c>
      <c r="N3242">
        <f>VLOOKUP(L3242,Key!$A$1:$C$73,3,FALSE)</f>
        <v>-87.90504</v>
      </c>
      <c r="O3242">
        <v>24</v>
      </c>
      <c r="P3242">
        <v>3</v>
      </c>
      <c r="Q3242">
        <v>3.6</v>
      </c>
      <c r="R3242">
        <v>3.4</v>
      </c>
      <c r="S3242">
        <v>144</v>
      </c>
      <c r="T3242">
        <f t="shared" si="450"/>
        <v>-1</v>
      </c>
      <c r="U3242" s="1">
        <v>42834</v>
      </c>
      <c r="V3242" s="13">
        <f t="shared" si="451"/>
        <v>42826</v>
      </c>
      <c r="W3242" s="14">
        <f t="shared" si="452"/>
        <v>42834</v>
      </c>
      <c r="X3242" s="1" t="str">
        <f t="shared" si="453"/>
        <v>Sunday</v>
      </c>
      <c r="Y3242" s="2">
        <v>0.47337962962962959</v>
      </c>
      <c r="Z3242" s="2">
        <f t="shared" si="454"/>
        <v>0.45833333333333331</v>
      </c>
      <c r="AA3242">
        <f>1</f>
        <v>1</v>
      </c>
      <c r="AB3242" s="1">
        <v>42834</v>
      </c>
      <c r="AC3242" s="13">
        <f t="shared" si="455"/>
        <v>42826</v>
      </c>
      <c r="AD3242" s="14">
        <f t="shared" si="456"/>
        <v>42834</v>
      </c>
      <c r="AE3242" s="1" t="str">
        <f t="shared" si="457"/>
        <v>Sunday</v>
      </c>
      <c r="AF3242" s="2">
        <v>0.48982638888888891</v>
      </c>
      <c r="AG3242" s="2">
        <f t="shared" si="458"/>
        <v>0.5</v>
      </c>
      <c r="AH3242" t="s">
        <v>23</v>
      </c>
    </row>
    <row r="3243" spans="1:34" x14ac:dyDescent="0.25">
      <c r="A3243">
        <v>1571729</v>
      </c>
      <c r="B3243" t="s">
        <v>54</v>
      </c>
      <c r="E3243">
        <v>53202</v>
      </c>
      <c r="F3243" t="s">
        <v>20</v>
      </c>
      <c r="G3243" t="s">
        <v>55</v>
      </c>
      <c r="H3243">
        <v>5570</v>
      </c>
      <c r="I3243" t="s">
        <v>67</v>
      </c>
      <c r="J3243">
        <f>VLOOKUP(I3243,Key!$A$1:$C$73,2,FALSE)</f>
        <v>43.05847</v>
      </c>
      <c r="K3243">
        <f>VLOOKUP(I3243,Key!$A$1:$C$73,3,FALSE)</f>
        <v>-87.898079999999993</v>
      </c>
      <c r="L3243" t="s">
        <v>36</v>
      </c>
      <c r="M3243">
        <f>VLOOKUP(L3243,Key!$A$1:$C$73,2,FALSE)</f>
        <v>43.03519</v>
      </c>
      <c r="N3243">
        <f>VLOOKUP(L3243,Key!$A$1:$C$73,3,FALSE)</f>
        <v>-87.907390000000007</v>
      </c>
      <c r="O3243">
        <v>64</v>
      </c>
      <c r="P3243">
        <v>6</v>
      </c>
      <c r="Q3243">
        <v>9.6</v>
      </c>
      <c r="R3243">
        <v>9.1</v>
      </c>
      <c r="S3243">
        <v>384</v>
      </c>
      <c r="T3243">
        <f t="shared" si="450"/>
        <v>-1</v>
      </c>
      <c r="U3243" s="1">
        <v>42834</v>
      </c>
      <c r="V3243" s="13">
        <f t="shared" si="451"/>
        <v>42826</v>
      </c>
      <c r="W3243" s="14">
        <f t="shared" si="452"/>
        <v>42834</v>
      </c>
      <c r="X3243" s="1" t="str">
        <f t="shared" si="453"/>
        <v>Sunday</v>
      </c>
      <c r="Y3243" s="2">
        <v>0.4803587962962963</v>
      </c>
      <c r="Z3243" s="2">
        <f t="shared" si="454"/>
        <v>0.5</v>
      </c>
      <c r="AA3243">
        <f>1</f>
        <v>1</v>
      </c>
      <c r="AB3243" s="1">
        <v>42834</v>
      </c>
      <c r="AC3243" s="13">
        <f t="shared" si="455"/>
        <v>42826</v>
      </c>
      <c r="AD3243" s="14">
        <f t="shared" si="456"/>
        <v>42834</v>
      </c>
      <c r="AE3243" s="1" t="str">
        <f t="shared" si="457"/>
        <v>Sunday</v>
      </c>
      <c r="AF3243" s="2">
        <v>0.52466435185185178</v>
      </c>
      <c r="AG3243" s="2">
        <f t="shared" si="458"/>
        <v>0.54166666666666663</v>
      </c>
      <c r="AH3243" t="s">
        <v>23</v>
      </c>
    </row>
    <row r="3244" spans="1:34" x14ac:dyDescent="0.25">
      <c r="A3244">
        <v>1571811</v>
      </c>
      <c r="B3244" t="s">
        <v>54</v>
      </c>
      <c r="E3244">
        <v>60607</v>
      </c>
      <c r="F3244" t="s">
        <v>20</v>
      </c>
      <c r="G3244" t="s">
        <v>55</v>
      </c>
      <c r="H3244">
        <v>5505</v>
      </c>
      <c r="I3244" t="s">
        <v>36</v>
      </c>
      <c r="J3244">
        <f>VLOOKUP(I3244,Key!$A$1:$C$73,2,FALSE)</f>
        <v>43.03519</v>
      </c>
      <c r="K3244">
        <f>VLOOKUP(I3244,Key!$A$1:$C$73,3,FALSE)</f>
        <v>-87.907390000000007</v>
      </c>
      <c r="L3244" t="s">
        <v>62</v>
      </c>
      <c r="M3244">
        <f>VLOOKUP(L3244,Key!$A$1:$C$73,2,FALSE)</f>
        <v>43.052460000000004</v>
      </c>
      <c r="N3244">
        <f>VLOOKUP(L3244,Key!$A$1:$C$73,3,FALSE)</f>
        <v>-87.891000000000005</v>
      </c>
      <c r="O3244">
        <v>28</v>
      </c>
      <c r="P3244">
        <v>3</v>
      </c>
      <c r="Q3244">
        <v>4.2</v>
      </c>
      <c r="R3244">
        <v>4</v>
      </c>
      <c r="S3244">
        <v>168</v>
      </c>
      <c r="T3244">
        <f t="shared" si="450"/>
        <v>-1</v>
      </c>
      <c r="U3244" s="1">
        <v>42834</v>
      </c>
      <c r="V3244" s="13">
        <f t="shared" si="451"/>
        <v>42826</v>
      </c>
      <c r="W3244" s="14">
        <f t="shared" si="452"/>
        <v>42834</v>
      </c>
      <c r="X3244" s="1" t="str">
        <f t="shared" si="453"/>
        <v>Sunday</v>
      </c>
      <c r="Y3244" s="2">
        <v>0.49577546296296293</v>
      </c>
      <c r="Z3244" s="2">
        <f t="shared" si="454"/>
        <v>0.5</v>
      </c>
      <c r="AA3244">
        <f>1</f>
        <v>1</v>
      </c>
      <c r="AB3244" s="1">
        <v>42834</v>
      </c>
      <c r="AC3244" s="13">
        <f t="shared" si="455"/>
        <v>42826</v>
      </c>
      <c r="AD3244" s="14">
        <f t="shared" si="456"/>
        <v>42834</v>
      </c>
      <c r="AE3244" s="1" t="str">
        <f t="shared" si="457"/>
        <v>Sunday</v>
      </c>
      <c r="AF3244" s="2">
        <v>0.51526620370370368</v>
      </c>
      <c r="AG3244" s="2">
        <f t="shared" si="458"/>
        <v>0.5</v>
      </c>
      <c r="AH3244" t="s">
        <v>23</v>
      </c>
    </row>
    <row r="3245" spans="1:34" x14ac:dyDescent="0.25">
      <c r="A3245">
        <v>1326665</v>
      </c>
      <c r="B3245" t="s">
        <v>54</v>
      </c>
      <c r="E3245">
        <v>53202</v>
      </c>
      <c r="F3245" t="s">
        <v>20</v>
      </c>
      <c r="G3245" t="s">
        <v>55</v>
      </c>
      <c r="H3245">
        <v>11081</v>
      </c>
      <c r="I3245" t="s">
        <v>33</v>
      </c>
      <c r="J3245">
        <f>VLOOKUP(I3245,Key!$A$1:$C$73,2,FALSE)</f>
        <v>43.045712999999999</v>
      </c>
      <c r="K3245">
        <f>VLOOKUP(I3245,Key!$A$1:$C$73,3,FALSE)</f>
        <v>-87.899756999999994</v>
      </c>
      <c r="L3245" t="s">
        <v>76</v>
      </c>
      <c r="M3245">
        <f>VLOOKUP(L3245,Key!$A$1:$C$73,2,FALSE)</f>
        <v>43.02948</v>
      </c>
      <c r="N3245">
        <f>VLOOKUP(L3245,Key!$A$1:$C$73,3,FALSE)</f>
        <v>-87.912819999999996</v>
      </c>
      <c r="O3245">
        <v>13</v>
      </c>
      <c r="P3245">
        <v>3</v>
      </c>
      <c r="Q3245">
        <v>2</v>
      </c>
      <c r="R3245">
        <v>1.9</v>
      </c>
      <c r="S3245">
        <v>78</v>
      </c>
      <c r="T3245">
        <f t="shared" si="450"/>
        <v>-1</v>
      </c>
      <c r="U3245" s="1">
        <v>42834</v>
      </c>
      <c r="V3245" s="13">
        <f t="shared" si="451"/>
        <v>42826</v>
      </c>
      <c r="W3245" s="14">
        <f t="shared" si="452"/>
        <v>42834</v>
      </c>
      <c r="X3245" s="1" t="str">
        <f t="shared" si="453"/>
        <v>Sunday</v>
      </c>
      <c r="Y3245" s="2">
        <v>0.5037962962962963</v>
      </c>
      <c r="Z3245" s="2">
        <f t="shared" si="454"/>
        <v>0.5</v>
      </c>
      <c r="AA3245">
        <f>1</f>
        <v>1</v>
      </c>
      <c r="AB3245" s="1">
        <v>42834</v>
      </c>
      <c r="AC3245" s="13">
        <f t="shared" si="455"/>
        <v>42826</v>
      </c>
      <c r="AD3245" s="14">
        <f t="shared" si="456"/>
        <v>42834</v>
      </c>
      <c r="AE3245" s="1" t="str">
        <f t="shared" si="457"/>
        <v>Sunday</v>
      </c>
      <c r="AF3245" s="2">
        <v>0.51292824074074073</v>
      </c>
      <c r="AG3245" s="2">
        <f t="shared" si="458"/>
        <v>0.5</v>
      </c>
      <c r="AH3245" t="s">
        <v>23</v>
      </c>
    </row>
    <row r="3246" spans="1:34" x14ac:dyDescent="0.25">
      <c r="A3246">
        <v>1571871</v>
      </c>
      <c r="B3246" t="s">
        <v>54</v>
      </c>
      <c r="E3246">
        <v>53213</v>
      </c>
      <c r="F3246" t="s">
        <v>20</v>
      </c>
      <c r="G3246" t="s">
        <v>55</v>
      </c>
      <c r="H3246">
        <v>318</v>
      </c>
      <c r="I3246" t="s">
        <v>28</v>
      </c>
      <c r="J3246">
        <f>VLOOKUP(I3246,Key!$A$1:$C$73,2,FALSE)</f>
        <v>43.038580000000003</v>
      </c>
      <c r="K3246">
        <f>VLOOKUP(I3246,Key!$A$1:$C$73,3,FALSE)</f>
        <v>-87.90934</v>
      </c>
      <c r="L3246" t="s">
        <v>36</v>
      </c>
      <c r="M3246">
        <f>VLOOKUP(L3246,Key!$A$1:$C$73,2,FALSE)</f>
        <v>43.03519</v>
      </c>
      <c r="N3246">
        <f>VLOOKUP(L3246,Key!$A$1:$C$73,3,FALSE)</f>
        <v>-87.907390000000007</v>
      </c>
      <c r="O3246">
        <v>87</v>
      </c>
      <c r="P3246">
        <v>9</v>
      </c>
      <c r="Q3246">
        <v>13.1</v>
      </c>
      <c r="R3246">
        <v>12.4</v>
      </c>
      <c r="S3246">
        <v>522</v>
      </c>
      <c r="T3246">
        <f t="shared" si="450"/>
        <v>-1</v>
      </c>
      <c r="U3246" s="1">
        <v>42834</v>
      </c>
      <c r="V3246" s="13">
        <f t="shared" si="451"/>
        <v>42826</v>
      </c>
      <c r="W3246" s="14">
        <f t="shared" si="452"/>
        <v>42834</v>
      </c>
      <c r="X3246" s="1" t="str">
        <f t="shared" si="453"/>
        <v>Sunday</v>
      </c>
      <c r="Y3246" s="2">
        <v>0.50851851851851848</v>
      </c>
      <c r="Z3246" s="2">
        <f t="shared" si="454"/>
        <v>0.5</v>
      </c>
      <c r="AA3246">
        <f>1</f>
        <v>1</v>
      </c>
      <c r="AB3246" s="1">
        <v>42834</v>
      </c>
      <c r="AC3246" s="13">
        <f t="shared" si="455"/>
        <v>42826</v>
      </c>
      <c r="AD3246" s="14">
        <f t="shared" si="456"/>
        <v>42834</v>
      </c>
      <c r="AE3246" s="1" t="str">
        <f t="shared" si="457"/>
        <v>Sunday</v>
      </c>
      <c r="AF3246" s="2">
        <v>0.56891203703703697</v>
      </c>
      <c r="AG3246" s="2">
        <f t="shared" si="458"/>
        <v>0.58333333333333326</v>
      </c>
      <c r="AH3246" t="s">
        <v>23</v>
      </c>
    </row>
    <row r="3247" spans="1:34" x14ac:dyDescent="0.25">
      <c r="A3247">
        <v>1571910</v>
      </c>
      <c r="B3247" t="s">
        <v>54</v>
      </c>
      <c r="E3247">
        <v>78669</v>
      </c>
      <c r="F3247" t="s">
        <v>20</v>
      </c>
      <c r="G3247" t="s">
        <v>55</v>
      </c>
      <c r="H3247">
        <v>3</v>
      </c>
      <c r="I3247" t="s">
        <v>52</v>
      </c>
      <c r="J3247">
        <f>VLOOKUP(I3247,Key!$A$1:$C$73,2,FALSE)</f>
        <v>43.042490000000001</v>
      </c>
      <c r="K3247">
        <f>VLOOKUP(I3247,Key!$A$1:$C$73,3,FALSE)</f>
        <v>-87.909959999999998</v>
      </c>
      <c r="L3247" t="s">
        <v>85</v>
      </c>
      <c r="M3247">
        <f>VLOOKUP(L3247,Key!$A$1:$C$73,2,FALSE)</f>
        <v>43.053040000000003</v>
      </c>
      <c r="N3247">
        <f>VLOOKUP(L3247,Key!$A$1:$C$73,3,FALSE)</f>
        <v>-87.897660000000002</v>
      </c>
      <c r="O3247">
        <v>24</v>
      </c>
      <c r="P3247">
        <v>3</v>
      </c>
      <c r="Q3247">
        <v>3.6</v>
      </c>
      <c r="R3247">
        <v>3.4</v>
      </c>
      <c r="S3247">
        <v>144</v>
      </c>
      <c r="T3247">
        <f t="shared" si="450"/>
        <v>-1</v>
      </c>
      <c r="U3247" s="1">
        <v>42834</v>
      </c>
      <c r="V3247" s="13">
        <f t="shared" si="451"/>
        <v>42826</v>
      </c>
      <c r="W3247" s="14">
        <f t="shared" si="452"/>
        <v>42834</v>
      </c>
      <c r="X3247" s="1" t="str">
        <f t="shared" si="453"/>
        <v>Sunday</v>
      </c>
      <c r="Y3247" s="2">
        <v>0.51468749999999996</v>
      </c>
      <c r="Z3247" s="2">
        <f t="shared" si="454"/>
        <v>0.5</v>
      </c>
      <c r="AA3247">
        <f>1</f>
        <v>1</v>
      </c>
      <c r="AB3247" s="1">
        <v>42834</v>
      </c>
      <c r="AC3247" s="13">
        <f t="shared" si="455"/>
        <v>42826</v>
      </c>
      <c r="AD3247" s="14">
        <f t="shared" si="456"/>
        <v>42834</v>
      </c>
      <c r="AE3247" s="1" t="str">
        <f t="shared" si="457"/>
        <v>Sunday</v>
      </c>
      <c r="AF3247" s="2">
        <v>0.53172453703703704</v>
      </c>
      <c r="AG3247" s="2">
        <f t="shared" si="458"/>
        <v>0.54166666666666663</v>
      </c>
      <c r="AH3247" t="s">
        <v>23</v>
      </c>
    </row>
    <row r="3248" spans="1:34" x14ac:dyDescent="0.25">
      <c r="A3248">
        <v>1221568</v>
      </c>
      <c r="B3248" t="s">
        <v>54</v>
      </c>
      <c r="E3248">
        <v>53202</v>
      </c>
      <c r="F3248" t="s">
        <v>20</v>
      </c>
      <c r="G3248" t="s">
        <v>55</v>
      </c>
      <c r="H3248">
        <v>11127</v>
      </c>
      <c r="I3248" t="s">
        <v>62</v>
      </c>
      <c r="J3248">
        <f>VLOOKUP(I3248,Key!$A$1:$C$73,2,FALSE)</f>
        <v>43.052460000000004</v>
      </c>
      <c r="K3248">
        <f>VLOOKUP(I3248,Key!$A$1:$C$73,3,FALSE)</f>
        <v>-87.891000000000005</v>
      </c>
      <c r="L3248" t="s">
        <v>62</v>
      </c>
      <c r="M3248">
        <f>VLOOKUP(L3248,Key!$A$1:$C$73,2,FALSE)</f>
        <v>43.052460000000004</v>
      </c>
      <c r="N3248">
        <f>VLOOKUP(L3248,Key!$A$1:$C$73,3,FALSE)</f>
        <v>-87.891000000000005</v>
      </c>
      <c r="O3248">
        <v>51</v>
      </c>
      <c r="P3248">
        <v>6</v>
      </c>
      <c r="Q3248">
        <v>7.7</v>
      </c>
      <c r="R3248">
        <v>7.3</v>
      </c>
      <c r="S3248">
        <v>306</v>
      </c>
      <c r="T3248">
        <f t="shared" si="450"/>
        <v>-1</v>
      </c>
      <c r="U3248" s="1">
        <v>42834</v>
      </c>
      <c r="V3248" s="13">
        <f t="shared" si="451"/>
        <v>42826</v>
      </c>
      <c r="W3248" s="14">
        <f t="shared" si="452"/>
        <v>42834</v>
      </c>
      <c r="X3248" s="1" t="str">
        <f t="shared" si="453"/>
        <v>Sunday</v>
      </c>
      <c r="Y3248" s="2">
        <v>0.51569444444444446</v>
      </c>
      <c r="Z3248" s="2">
        <f t="shared" si="454"/>
        <v>0.5</v>
      </c>
      <c r="AA3248">
        <f>1</f>
        <v>1</v>
      </c>
      <c r="AB3248" s="1">
        <v>42834</v>
      </c>
      <c r="AC3248" s="13">
        <f t="shared" si="455"/>
        <v>42826</v>
      </c>
      <c r="AD3248" s="14">
        <f t="shared" si="456"/>
        <v>42834</v>
      </c>
      <c r="AE3248" s="1" t="str">
        <f t="shared" si="457"/>
        <v>Sunday</v>
      </c>
      <c r="AF3248" s="2">
        <v>0.55098379629629635</v>
      </c>
      <c r="AG3248" s="2">
        <f t="shared" si="458"/>
        <v>0.54166666666666663</v>
      </c>
      <c r="AH3248" t="s">
        <v>25</v>
      </c>
    </row>
    <row r="3249" spans="1:34" x14ac:dyDescent="0.25">
      <c r="A3249">
        <v>1571928</v>
      </c>
      <c r="B3249" t="s">
        <v>54</v>
      </c>
      <c r="E3249">
        <v>53202</v>
      </c>
      <c r="F3249" t="s">
        <v>20</v>
      </c>
      <c r="G3249" t="s">
        <v>55</v>
      </c>
      <c r="H3249">
        <v>157</v>
      </c>
      <c r="I3249" t="s">
        <v>61</v>
      </c>
      <c r="J3249">
        <f>VLOOKUP(I3249,Key!$A$1:$C$73,2,FALSE)</f>
        <v>43.060786</v>
      </c>
      <c r="K3249">
        <f>VLOOKUP(I3249,Key!$A$1:$C$73,3,FALSE)</f>
        <v>-87.883825999999999</v>
      </c>
      <c r="L3249" t="s">
        <v>61</v>
      </c>
      <c r="M3249">
        <f>VLOOKUP(L3249,Key!$A$1:$C$73,2,FALSE)</f>
        <v>43.060786</v>
      </c>
      <c r="N3249">
        <f>VLOOKUP(L3249,Key!$A$1:$C$73,3,FALSE)</f>
        <v>-87.883825999999999</v>
      </c>
      <c r="O3249">
        <v>137</v>
      </c>
      <c r="P3249">
        <v>15</v>
      </c>
      <c r="Q3249">
        <v>18</v>
      </c>
      <c r="R3249">
        <v>17.100000000000001</v>
      </c>
      <c r="S3249">
        <v>720</v>
      </c>
      <c r="T3249">
        <f t="shared" si="450"/>
        <v>-1</v>
      </c>
      <c r="U3249" s="1">
        <v>42834</v>
      </c>
      <c r="V3249" s="13">
        <f t="shared" si="451"/>
        <v>42826</v>
      </c>
      <c r="W3249" s="14">
        <f t="shared" si="452"/>
        <v>42834</v>
      </c>
      <c r="X3249" s="1" t="str">
        <f t="shared" si="453"/>
        <v>Sunday</v>
      </c>
      <c r="Y3249" s="2">
        <v>0.51770833333333333</v>
      </c>
      <c r="Z3249" s="2">
        <f t="shared" si="454"/>
        <v>0.5</v>
      </c>
      <c r="AA3249">
        <f>1</f>
        <v>1</v>
      </c>
      <c r="AB3249" s="1">
        <v>42834</v>
      </c>
      <c r="AC3249" s="13">
        <f t="shared" si="455"/>
        <v>42826</v>
      </c>
      <c r="AD3249" s="14">
        <f t="shared" si="456"/>
        <v>42834</v>
      </c>
      <c r="AE3249" s="1" t="str">
        <f t="shared" si="457"/>
        <v>Sunday</v>
      </c>
      <c r="AF3249" s="2">
        <v>0.61260416666666673</v>
      </c>
      <c r="AG3249" s="2">
        <f t="shared" si="458"/>
        <v>0.625</v>
      </c>
      <c r="AH3249" t="s">
        <v>25</v>
      </c>
    </row>
    <row r="3250" spans="1:34" x14ac:dyDescent="0.25">
      <c r="A3250">
        <v>1571955</v>
      </c>
      <c r="B3250" t="s">
        <v>54</v>
      </c>
      <c r="E3250">
        <v>53051</v>
      </c>
      <c r="F3250" t="s">
        <v>20</v>
      </c>
      <c r="G3250" t="s">
        <v>55</v>
      </c>
      <c r="H3250">
        <v>114</v>
      </c>
      <c r="I3250" t="s">
        <v>71</v>
      </c>
      <c r="J3250">
        <f>VLOOKUP(I3250,Key!$A$1:$C$73,2,FALSE)</f>
        <v>43.060079999999999</v>
      </c>
      <c r="K3250">
        <f>VLOOKUP(I3250,Key!$A$1:$C$73,3,FALSE)</f>
        <v>-88.027349999999998</v>
      </c>
      <c r="L3250" t="s">
        <v>71</v>
      </c>
      <c r="M3250">
        <f>VLOOKUP(L3250,Key!$A$1:$C$73,2,FALSE)</f>
        <v>43.060079999999999</v>
      </c>
      <c r="N3250">
        <f>VLOOKUP(L3250,Key!$A$1:$C$73,3,FALSE)</f>
        <v>-88.027349999999998</v>
      </c>
      <c r="O3250">
        <v>30</v>
      </c>
      <c r="P3250">
        <v>3</v>
      </c>
      <c r="Q3250">
        <v>4.5</v>
      </c>
      <c r="R3250">
        <v>4.3</v>
      </c>
      <c r="S3250">
        <v>180</v>
      </c>
      <c r="T3250">
        <f t="shared" si="450"/>
        <v>-1</v>
      </c>
      <c r="U3250" s="1">
        <v>42834</v>
      </c>
      <c r="V3250" s="13">
        <f t="shared" si="451"/>
        <v>42826</v>
      </c>
      <c r="W3250" s="14">
        <f t="shared" si="452"/>
        <v>42834</v>
      </c>
      <c r="X3250" s="1" t="str">
        <f t="shared" si="453"/>
        <v>Sunday</v>
      </c>
      <c r="Y3250" s="2">
        <v>0.52078703703703699</v>
      </c>
      <c r="Z3250" s="2">
        <f t="shared" si="454"/>
        <v>0.5</v>
      </c>
      <c r="AA3250">
        <f>1</f>
        <v>1</v>
      </c>
      <c r="AB3250" s="1">
        <v>42834</v>
      </c>
      <c r="AC3250" s="13">
        <f t="shared" si="455"/>
        <v>42826</v>
      </c>
      <c r="AD3250" s="14">
        <f t="shared" si="456"/>
        <v>42834</v>
      </c>
      <c r="AE3250" s="1" t="str">
        <f t="shared" si="457"/>
        <v>Sunday</v>
      </c>
      <c r="AF3250" s="2">
        <v>0.54125000000000001</v>
      </c>
      <c r="AG3250" s="2">
        <f t="shared" si="458"/>
        <v>0.54166666666666663</v>
      </c>
      <c r="AH3250" t="s">
        <v>25</v>
      </c>
    </row>
    <row r="3251" spans="1:34" x14ac:dyDescent="0.25">
      <c r="A3251">
        <v>1571966</v>
      </c>
      <c r="B3251" t="s">
        <v>54</v>
      </c>
      <c r="E3251">
        <v>53005</v>
      </c>
      <c r="F3251" t="s">
        <v>20</v>
      </c>
      <c r="G3251" t="s">
        <v>55</v>
      </c>
      <c r="H3251">
        <v>209</v>
      </c>
      <c r="I3251" t="s">
        <v>33</v>
      </c>
      <c r="J3251">
        <f>VLOOKUP(I3251,Key!$A$1:$C$73,2,FALSE)</f>
        <v>43.045712999999999</v>
      </c>
      <c r="K3251">
        <f>VLOOKUP(I3251,Key!$A$1:$C$73,3,FALSE)</f>
        <v>-87.899756999999994</v>
      </c>
      <c r="L3251" t="s">
        <v>33</v>
      </c>
      <c r="M3251">
        <f>VLOOKUP(L3251,Key!$A$1:$C$73,2,FALSE)</f>
        <v>43.045712999999999</v>
      </c>
      <c r="N3251">
        <f>VLOOKUP(L3251,Key!$A$1:$C$73,3,FALSE)</f>
        <v>-87.899756999999994</v>
      </c>
      <c r="O3251">
        <v>63</v>
      </c>
      <c r="P3251">
        <v>6</v>
      </c>
      <c r="Q3251">
        <v>9.5</v>
      </c>
      <c r="R3251">
        <v>9</v>
      </c>
      <c r="S3251">
        <v>378</v>
      </c>
      <c r="T3251">
        <f t="shared" si="450"/>
        <v>-1</v>
      </c>
      <c r="U3251" s="1">
        <v>42834</v>
      </c>
      <c r="V3251" s="13">
        <f t="shared" si="451"/>
        <v>42826</v>
      </c>
      <c r="W3251" s="14">
        <f t="shared" si="452"/>
        <v>42834</v>
      </c>
      <c r="X3251" s="1" t="str">
        <f t="shared" si="453"/>
        <v>Sunday</v>
      </c>
      <c r="Y3251" s="2">
        <v>0.52202546296296293</v>
      </c>
      <c r="Z3251" s="2">
        <f t="shared" si="454"/>
        <v>0.54166666666666663</v>
      </c>
      <c r="AA3251">
        <f>1</f>
        <v>1</v>
      </c>
      <c r="AB3251" s="1">
        <v>42834</v>
      </c>
      <c r="AC3251" s="13">
        <f t="shared" si="455"/>
        <v>42826</v>
      </c>
      <c r="AD3251" s="14">
        <f t="shared" si="456"/>
        <v>42834</v>
      </c>
      <c r="AE3251" s="1" t="str">
        <f t="shared" si="457"/>
        <v>Sunday</v>
      </c>
      <c r="AF3251" s="2">
        <v>0.56548611111111113</v>
      </c>
      <c r="AG3251" s="2">
        <f t="shared" si="458"/>
        <v>0.58333333333333326</v>
      </c>
      <c r="AH3251" t="s">
        <v>25</v>
      </c>
    </row>
    <row r="3252" spans="1:34" x14ac:dyDescent="0.25">
      <c r="A3252">
        <v>1570538</v>
      </c>
      <c r="B3252" t="s">
        <v>54</v>
      </c>
      <c r="E3252">
        <v>96765</v>
      </c>
      <c r="F3252" t="s">
        <v>20</v>
      </c>
      <c r="G3252" t="s">
        <v>55</v>
      </c>
      <c r="H3252">
        <v>5511</v>
      </c>
      <c r="I3252" t="s">
        <v>36</v>
      </c>
      <c r="J3252">
        <f>VLOOKUP(I3252,Key!$A$1:$C$73,2,FALSE)</f>
        <v>43.03519</v>
      </c>
      <c r="K3252">
        <f>VLOOKUP(I3252,Key!$A$1:$C$73,3,FALSE)</f>
        <v>-87.907390000000007</v>
      </c>
      <c r="L3252" t="s">
        <v>57</v>
      </c>
      <c r="M3252">
        <f>VLOOKUP(L3252,Key!$A$1:$C$73,2,FALSE)</f>
        <v>43.03913</v>
      </c>
      <c r="N3252">
        <f>VLOOKUP(L3252,Key!$A$1:$C$73,3,FALSE)</f>
        <v>-87.916150000000002</v>
      </c>
      <c r="O3252">
        <v>12</v>
      </c>
      <c r="P3252">
        <v>3</v>
      </c>
      <c r="Q3252">
        <v>1.8</v>
      </c>
      <c r="R3252">
        <v>1.7</v>
      </c>
      <c r="S3252">
        <v>72</v>
      </c>
      <c r="T3252">
        <f t="shared" si="450"/>
        <v>-1</v>
      </c>
      <c r="U3252" s="1">
        <v>42834</v>
      </c>
      <c r="V3252" s="13">
        <f t="shared" si="451"/>
        <v>42826</v>
      </c>
      <c r="W3252" s="14">
        <f t="shared" si="452"/>
        <v>42834</v>
      </c>
      <c r="X3252" s="1" t="str">
        <f t="shared" si="453"/>
        <v>Sunday</v>
      </c>
      <c r="Y3252" s="2">
        <v>0.52251157407407411</v>
      </c>
      <c r="Z3252" s="2">
        <f t="shared" si="454"/>
        <v>0.54166666666666663</v>
      </c>
      <c r="AA3252">
        <f>1</f>
        <v>1</v>
      </c>
      <c r="AB3252" s="1">
        <v>42834</v>
      </c>
      <c r="AC3252" s="13">
        <f t="shared" si="455"/>
        <v>42826</v>
      </c>
      <c r="AD3252" s="14">
        <f t="shared" si="456"/>
        <v>42834</v>
      </c>
      <c r="AE3252" s="1" t="str">
        <f t="shared" si="457"/>
        <v>Sunday</v>
      </c>
      <c r="AF3252" s="2">
        <v>0.53092592592592591</v>
      </c>
      <c r="AG3252" s="2">
        <f t="shared" si="458"/>
        <v>0.54166666666666663</v>
      </c>
      <c r="AH3252" t="s">
        <v>23</v>
      </c>
    </row>
    <row r="3253" spans="1:34" x14ac:dyDescent="0.25">
      <c r="A3253">
        <v>1571994</v>
      </c>
      <c r="B3253" t="s">
        <v>54</v>
      </c>
      <c r="E3253">
        <v>53213</v>
      </c>
      <c r="F3253" t="s">
        <v>20</v>
      </c>
      <c r="G3253" t="s">
        <v>55</v>
      </c>
      <c r="H3253">
        <v>11163</v>
      </c>
      <c r="I3253" t="s">
        <v>88</v>
      </c>
      <c r="J3253">
        <f>VLOOKUP(I3253,Key!$A$1:$C$73,2,FALSE)</f>
        <v>43.059550000000002</v>
      </c>
      <c r="K3253">
        <f>VLOOKUP(I3253,Key!$A$1:$C$73,3,FALSE)</f>
        <v>-88.008840000000006</v>
      </c>
      <c r="L3253" t="s">
        <v>88</v>
      </c>
      <c r="M3253">
        <f>VLOOKUP(L3253,Key!$A$1:$C$73,2,FALSE)</f>
        <v>43.059550000000002</v>
      </c>
      <c r="N3253">
        <f>VLOOKUP(L3253,Key!$A$1:$C$73,3,FALSE)</f>
        <v>-88.008840000000006</v>
      </c>
      <c r="O3253">
        <v>28</v>
      </c>
      <c r="P3253">
        <v>3</v>
      </c>
      <c r="Q3253">
        <v>4.2</v>
      </c>
      <c r="R3253">
        <v>4</v>
      </c>
      <c r="S3253">
        <v>168</v>
      </c>
      <c r="T3253">
        <f t="shared" si="450"/>
        <v>-1</v>
      </c>
      <c r="U3253" s="1">
        <v>42834</v>
      </c>
      <c r="V3253" s="13">
        <f t="shared" si="451"/>
        <v>42826</v>
      </c>
      <c r="W3253" s="14">
        <f t="shared" si="452"/>
        <v>42834</v>
      </c>
      <c r="X3253" s="1" t="str">
        <f t="shared" si="453"/>
        <v>Sunday</v>
      </c>
      <c r="Y3253" s="2">
        <v>0.52682870370370372</v>
      </c>
      <c r="Z3253" s="2">
        <f t="shared" si="454"/>
        <v>0.54166666666666663</v>
      </c>
      <c r="AA3253">
        <f>1</f>
        <v>1</v>
      </c>
      <c r="AB3253" s="1">
        <v>42834</v>
      </c>
      <c r="AC3253" s="13">
        <f t="shared" si="455"/>
        <v>42826</v>
      </c>
      <c r="AD3253" s="14">
        <f t="shared" si="456"/>
        <v>42834</v>
      </c>
      <c r="AE3253" s="1" t="str">
        <f t="shared" si="457"/>
        <v>Sunday</v>
      </c>
      <c r="AF3253" s="2">
        <v>0.54608796296296302</v>
      </c>
      <c r="AG3253" s="2">
        <f t="shared" si="458"/>
        <v>0.54166666666666663</v>
      </c>
      <c r="AH3253" t="s">
        <v>25</v>
      </c>
    </row>
    <row r="3254" spans="1:34" x14ac:dyDescent="0.25">
      <c r="A3254">
        <v>1476980</v>
      </c>
      <c r="B3254" t="s">
        <v>54</v>
      </c>
      <c r="E3254">
        <v>53151</v>
      </c>
      <c r="F3254" t="s">
        <v>20</v>
      </c>
      <c r="G3254" t="s">
        <v>55</v>
      </c>
      <c r="H3254">
        <v>11095</v>
      </c>
      <c r="I3254" t="s">
        <v>44</v>
      </c>
      <c r="J3254">
        <f>VLOOKUP(I3254,Key!$A$1:$C$73,2,FALSE)</f>
        <v>43.03886</v>
      </c>
      <c r="K3254">
        <f>VLOOKUP(I3254,Key!$A$1:$C$73,3,FALSE)</f>
        <v>-87.902720000000002</v>
      </c>
      <c r="L3254" t="s">
        <v>76</v>
      </c>
      <c r="M3254">
        <f>VLOOKUP(L3254,Key!$A$1:$C$73,2,FALSE)</f>
        <v>43.02948</v>
      </c>
      <c r="N3254">
        <f>VLOOKUP(L3254,Key!$A$1:$C$73,3,FALSE)</f>
        <v>-87.912819999999996</v>
      </c>
      <c r="O3254">
        <v>15</v>
      </c>
      <c r="P3254">
        <v>3</v>
      </c>
      <c r="Q3254">
        <v>2.2999999999999998</v>
      </c>
      <c r="R3254">
        <v>2.1</v>
      </c>
      <c r="S3254">
        <v>90</v>
      </c>
      <c r="T3254">
        <f t="shared" si="450"/>
        <v>-1</v>
      </c>
      <c r="U3254" s="1">
        <v>42834</v>
      </c>
      <c r="V3254" s="13">
        <f t="shared" si="451"/>
        <v>42826</v>
      </c>
      <c r="W3254" s="14">
        <f t="shared" si="452"/>
        <v>42834</v>
      </c>
      <c r="X3254" s="1" t="str">
        <f t="shared" si="453"/>
        <v>Sunday</v>
      </c>
      <c r="Y3254" s="2">
        <v>0.53422453703703698</v>
      </c>
      <c r="Z3254" s="2">
        <f t="shared" si="454"/>
        <v>0.54166666666666663</v>
      </c>
      <c r="AA3254">
        <f>1</f>
        <v>1</v>
      </c>
      <c r="AB3254" s="1">
        <v>42834</v>
      </c>
      <c r="AC3254" s="13">
        <f t="shared" si="455"/>
        <v>42826</v>
      </c>
      <c r="AD3254" s="14">
        <f t="shared" si="456"/>
        <v>42834</v>
      </c>
      <c r="AE3254" s="1" t="str">
        <f t="shared" si="457"/>
        <v>Sunday</v>
      </c>
      <c r="AF3254" s="2">
        <v>0.54454861111111108</v>
      </c>
      <c r="AG3254" s="2">
        <f t="shared" si="458"/>
        <v>0.54166666666666663</v>
      </c>
      <c r="AH3254" t="s">
        <v>23</v>
      </c>
    </row>
    <row r="3255" spans="1:34" x14ac:dyDescent="0.25">
      <c r="A3255">
        <v>1572082</v>
      </c>
      <c r="B3255" t="s">
        <v>54</v>
      </c>
      <c r="E3255">
        <v>53202</v>
      </c>
      <c r="F3255" t="s">
        <v>20</v>
      </c>
      <c r="G3255" t="s">
        <v>55</v>
      </c>
      <c r="H3255">
        <v>22</v>
      </c>
      <c r="I3255" t="s">
        <v>62</v>
      </c>
      <c r="J3255">
        <f>VLOOKUP(I3255,Key!$A$1:$C$73,2,FALSE)</f>
        <v>43.052460000000004</v>
      </c>
      <c r="K3255">
        <f>VLOOKUP(I3255,Key!$A$1:$C$73,3,FALSE)</f>
        <v>-87.891000000000005</v>
      </c>
      <c r="L3255" t="s">
        <v>62</v>
      </c>
      <c r="M3255">
        <f>VLOOKUP(L3255,Key!$A$1:$C$73,2,FALSE)</f>
        <v>43.052460000000004</v>
      </c>
      <c r="N3255">
        <f>VLOOKUP(L3255,Key!$A$1:$C$73,3,FALSE)</f>
        <v>-87.891000000000005</v>
      </c>
      <c r="O3255">
        <v>117</v>
      </c>
      <c r="P3255">
        <v>12</v>
      </c>
      <c r="Q3255">
        <v>17.600000000000001</v>
      </c>
      <c r="R3255">
        <v>16.7</v>
      </c>
      <c r="S3255">
        <v>702</v>
      </c>
      <c r="T3255">
        <f t="shared" si="450"/>
        <v>-1</v>
      </c>
      <c r="U3255" s="1">
        <v>42834</v>
      </c>
      <c r="V3255" s="13">
        <f t="shared" si="451"/>
        <v>42826</v>
      </c>
      <c r="W3255" s="14">
        <f t="shared" si="452"/>
        <v>42834</v>
      </c>
      <c r="X3255" s="1" t="str">
        <f t="shared" si="453"/>
        <v>Sunday</v>
      </c>
      <c r="Y3255" s="2">
        <v>0.54136574074074073</v>
      </c>
      <c r="Z3255" s="2">
        <f t="shared" si="454"/>
        <v>0.54166666666666663</v>
      </c>
      <c r="AA3255">
        <f>1</f>
        <v>1</v>
      </c>
      <c r="AB3255" s="1">
        <v>42834</v>
      </c>
      <c r="AC3255" s="13">
        <f t="shared" si="455"/>
        <v>42826</v>
      </c>
      <c r="AD3255" s="14">
        <f t="shared" si="456"/>
        <v>42834</v>
      </c>
      <c r="AE3255" s="1" t="str">
        <f t="shared" si="457"/>
        <v>Sunday</v>
      </c>
      <c r="AF3255" s="2">
        <v>0.62241898148148145</v>
      </c>
      <c r="AG3255" s="2">
        <f t="shared" si="458"/>
        <v>0.625</v>
      </c>
      <c r="AH3255" t="s">
        <v>25</v>
      </c>
    </row>
    <row r="3256" spans="1:34" x14ac:dyDescent="0.25">
      <c r="A3256">
        <v>1572090</v>
      </c>
      <c r="B3256" t="s">
        <v>54</v>
      </c>
      <c r="E3256">
        <v>53212</v>
      </c>
      <c r="F3256" t="s">
        <v>20</v>
      </c>
      <c r="G3256" t="s">
        <v>55</v>
      </c>
      <c r="H3256">
        <v>179</v>
      </c>
      <c r="I3256" t="s">
        <v>62</v>
      </c>
      <c r="J3256">
        <f>VLOOKUP(I3256,Key!$A$1:$C$73,2,FALSE)</f>
        <v>43.052460000000004</v>
      </c>
      <c r="K3256">
        <f>VLOOKUP(I3256,Key!$A$1:$C$73,3,FALSE)</f>
        <v>-87.891000000000005</v>
      </c>
      <c r="L3256" t="s">
        <v>62</v>
      </c>
      <c r="M3256">
        <f>VLOOKUP(L3256,Key!$A$1:$C$73,2,FALSE)</f>
        <v>43.052460000000004</v>
      </c>
      <c r="N3256">
        <f>VLOOKUP(L3256,Key!$A$1:$C$73,3,FALSE)</f>
        <v>-87.891000000000005</v>
      </c>
      <c r="O3256">
        <v>59</v>
      </c>
      <c r="P3256">
        <v>6</v>
      </c>
      <c r="Q3256">
        <v>8.9</v>
      </c>
      <c r="R3256">
        <v>8.4</v>
      </c>
      <c r="S3256">
        <v>354</v>
      </c>
      <c r="T3256">
        <f t="shared" si="450"/>
        <v>-1</v>
      </c>
      <c r="U3256" s="1">
        <v>42834</v>
      </c>
      <c r="V3256" s="13">
        <f t="shared" si="451"/>
        <v>42826</v>
      </c>
      <c r="W3256" s="14">
        <f t="shared" si="452"/>
        <v>42834</v>
      </c>
      <c r="X3256" s="1" t="str">
        <f t="shared" si="453"/>
        <v>Sunday</v>
      </c>
      <c r="Y3256" s="2">
        <v>0.54274305555555558</v>
      </c>
      <c r="Z3256" s="2">
        <f t="shared" si="454"/>
        <v>0.54166666666666663</v>
      </c>
      <c r="AA3256">
        <f>1</f>
        <v>1</v>
      </c>
      <c r="AB3256" s="1">
        <v>42834</v>
      </c>
      <c r="AC3256" s="13">
        <f t="shared" si="455"/>
        <v>42826</v>
      </c>
      <c r="AD3256" s="14">
        <f t="shared" si="456"/>
        <v>42834</v>
      </c>
      <c r="AE3256" s="1" t="str">
        <f t="shared" si="457"/>
        <v>Sunday</v>
      </c>
      <c r="AF3256" s="2">
        <v>0.58387731481481475</v>
      </c>
      <c r="AG3256" s="2">
        <f t="shared" si="458"/>
        <v>0.58333333333333326</v>
      </c>
      <c r="AH3256" t="s">
        <v>25</v>
      </c>
    </row>
    <row r="3257" spans="1:34" x14ac:dyDescent="0.25">
      <c r="A3257">
        <v>1572131</v>
      </c>
      <c r="B3257" t="s">
        <v>54</v>
      </c>
      <c r="E3257">
        <v>54313</v>
      </c>
      <c r="F3257" t="s">
        <v>20</v>
      </c>
      <c r="G3257" t="s">
        <v>55</v>
      </c>
      <c r="H3257">
        <v>11072</v>
      </c>
      <c r="I3257" t="s">
        <v>84</v>
      </c>
      <c r="J3257">
        <f>VLOOKUP(I3257,Key!$A$1:$C$73,2,FALSE)</f>
        <v>43.040154000000001</v>
      </c>
      <c r="K3257">
        <f>VLOOKUP(I3257,Key!$A$1:$C$73,3,FALSE)</f>
        <v>-87.932113000000001</v>
      </c>
      <c r="L3257" t="s">
        <v>84</v>
      </c>
      <c r="M3257">
        <f>VLOOKUP(L3257,Key!$A$1:$C$73,2,FALSE)</f>
        <v>43.040154000000001</v>
      </c>
      <c r="N3257">
        <f>VLOOKUP(L3257,Key!$A$1:$C$73,3,FALSE)</f>
        <v>-87.932113000000001</v>
      </c>
      <c r="O3257">
        <v>142</v>
      </c>
      <c r="P3257">
        <v>15</v>
      </c>
      <c r="Q3257">
        <v>18</v>
      </c>
      <c r="R3257">
        <v>17.100000000000001</v>
      </c>
      <c r="S3257">
        <v>720</v>
      </c>
      <c r="T3257">
        <f t="shared" si="450"/>
        <v>-1</v>
      </c>
      <c r="U3257" s="1">
        <v>42834</v>
      </c>
      <c r="V3257" s="13">
        <f t="shared" si="451"/>
        <v>42826</v>
      </c>
      <c r="W3257" s="14">
        <f t="shared" si="452"/>
        <v>42834</v>
      </c>
      <c r="X3257" s="1" t="str">
        <f t="shared" si="453"/>
        <v>Sunday</v>
      </c>
      <c r="Y3257" s="2">
        <v>0.54675925925925928</v>
      </c>
      <c r="Z3257" s="2">
        <f t="shared" si="454"/>
        <v>0.54166666666666663</v>
      </c>
      <c r="AA3257">
        <f>1</f>
        <v>1</v>
      </c>
      <c r="AB3257" s="1">
        <v>42834</v>
      </c>
      <c r="AC3257" s="13">
        <f t="shared" si="455"/>
        <v>42826</v>
      </c>
      <c r="AD3257" s="14">
        <f t="shared" si="456"/>
        <v>42834</v>
      </c>
      <c r="AE3257" s="1" t="str">
        <f t="shared" si="457"/>
        <v>Sunday</v>
      </c>
      <c r="AF3257" s="2">
        <v>0.64567129629629627</v>
      </c>
      <c r="AG3257" s="2">
        <f t="shared" si="458"/>
        <v>0.625</v>
      </c>
      <c r="AH3257" t="s">
        <v>25</v>
      </c>
    </row>
    <row r="3258" spans="1:34" x14ac:dyDescent="0.25">
      <c r="A3258">
        <v>1572020</v>
      </c>
      <c r="B3258" t="s">
        <v>54</v>
      </c>
      <c r="E3258">
        <v>53151</v>
      </c>
      <c r="F3258" t="s">
        <v>20</v>
      </c>
      <c r="G3258" t="s">
        <v>55</v>
      </c>
      <c r="H3258">
        <v>11075</v>
      </c>
      <c r="I3258" t="s">
        <v>76</v>
      </c>
      <c r="J3258">
        <f>VLOOKUP(I3258,Key!$A$1:$C$73,2,FALSE)</f>
        <v>43.02948</v>
      </c>
      <c r="K3258">
        <f>VLOOKUP(I3258,Key!$A$1:$C$73,3,FALSE)</f>
        <v>-87.912819999999996</v>
      </c>
      <c r="L3258" t="s">
        <v>36</v>
      </c>
      <c r="M3258">
        <f>VLOOKUP(L3258,Key!$A$1:$C$73,2,FALSE)</f>
        <v>43.03519</v>
      </c>
      <c r="N3258">
        <f>VLOOKUP(L3258,Key!$A$1:$C$73,3,FALSE)</f>
        <v>-87.907390000000007</v>
      </c>
      <c r="O3258">
        <v>30</v>
      </c>
      <c r="P3258">
        <v>3</v>
      </c>
      <c r="Q3258">
        <v>4.5</v>
      </c>
      <c r="R3258">
        <v>4.3</v>
      </c>
      <c r="S3258">
        <v>180</v>
      </c>
      <c r="T3258">
        <f t="shared" si="450"/>
        <v>-1</v>
      </c>
      <c r="U3258" s="1">
        <v>42834</v>
      </c>
      <c r="V3258" s="13">
        <f t="shared" si="451"/>
        <v>42826</v>
      </c>
      <c r="W3258" s="14">
        <f t="shared" si="452"/>
        <v>42834</v>
      </c>
      <c r="X3258" s="1" t="str">
        <f t="shared" si="453"/>
        <v>Sunday</v>
      </c>
      <c r="Y3258" s="2">
        <v>0.56359953703703702</v>
      </c>
      <c r="Z3258" s="2">
        <f t="shared" si="454"/>
        <v>0.58333333333333326</v>
      </c>
      <c r="AA3258">
        <f>1</f>
        <v>1</v>
      </c>
      <c r="AB3258" s="1">
        <v>42834</v>
      </c>
      <c r="AC3258" s="13">
        <f t="shared" si="455"/>
        <v>42826</v>
      </c>
      <c r="AD3258" s="14">
        <f t="shared" si="456"/>
        <v>42834</v>
      </c>
      <c r="AE3258" s="1" t="str">
        <f t="shared" si="457"/>
        <v>Sunday</v>
      </c>
      <c r="AF3258" s="2">
        <v>0.58469907407407407</v>
      </c>
      <c r="AG3258" s="2">
        <f t="shared" si="458"/>
        <v>0.58333333333333326</v>
      </c>
      <c r="AH3258" t="s">
        <v>23</v>
      </c>
    </row>
    <row r="3259" spans="1:34" x14ac:dyDescent="0.25">
      <c r="A3259">
        <v>1476980</v>
      </c>
      <c r="B3259" t="s">
        <v>54</v>
      </c>
      <c r="E3259">
        <v>53151</v>
      </c>
      <c r="F3259" t="s">
        <v>20</v>
      </c>
      <c r="G3259" t="s">
        <v>55</v>
      </c>
      <c r="H3259">
        <v>11095</v>
      </c>
      <c r="I3259" t="s">
        <v>76</v>
      </c>
      <c r="J3259">
        <f>VLOOKUP(I3259,Key!$A$1:$C$73,2,FALSE)</f>
        <v>43.02948</v>
      </c>
      <c r="K3259">
        <f>VLOOKUP(I3259,Key!$A$1:$C$73,3,FALSE)</f>
        <v>-87.912819999999996</v>
      </c>
      <c r="L3259" t="s">
        <v>36</v>
      </c>
      <c r="M3259">
        <f>VLOOKUP(L3259,Key!$A$1:$C$73,2,FALSE)</f>
        <v>43.03519</v>
      </c>
      <c r="N3259">
        <f>VLOOKUP(L3259,Key!$A$1:$C$73,3,FALSE)</f>
        <v>-87.907390000000007</v>
      </c>
      <c r="O3259">
        <v>29</v>
      </c>
      <c r="P3259">
        <v>3</v>
      </c>
      <c r="Q3259">
        <v>4.4000000000000004</v>
      </c>
      <c r="R3259">
        <v>4.0999999999999996</v>
      </c>
      <c r="S3259">
        <v>174</v>
      </c>
      <c r="T3259">
        <f t="shared" si="450"/>
        <v>-1</v>
      </c>
      <c r="U3259" s="1">
        <v>42834</v>
      </c>
      <c r="V3259" s="13">
        <f t="shared" si="451"/>
        <v>42826</v>
      </c>
      <c r="W3259" s="14">
        <f t="shared" si="452"/>
        <v>42834</v>
      </c>
      <c r="X3259" s="1" t="str">
        <f t="shared" si="453"/>
        <v>Sunday</v>
      </c>
      <c r="Y3259" s="2">
        <v>0.5643055555555555</v>
      </c>
      <c r="Z3259" s="2">
        <f t="shared" si="454"/>
        <v>0.58333333333333326</v>
      </c>
      <c r="AA3259">
        <f>1</f>
        <v>1</v>
      </c>
      <c r="AB3259" s="1">
        <v>42834</v>
      </c>
      <c r="AC3259" s="13">
        <f t="shared" si="455"/>
        <v>42826</v>
      </c>
      <c r="AD3259" s="14">
        <f t="shared" si="456"/>
        <v>42834</v>
      </c>
      <c r="AE3259" s="1" t="str">
        <f t="shared" si="457"/>
        <v>Sunday</v>
      </c>
      <c r="AF3259" s="2">
        <v>0.58460648148148142</v>
      </c>
      <c r="AG3259" s="2">
        <f t="shared" si="458"/>
        <v>0.58333333333333326</v>
      </c>
      <c r="AH3259" t="s">
        <v>23</v>
      </c>
    </row>
    <row r="3260" spans="1:34" x14ac:dyDescent="0.25">
      <c r="A3260">
        <v>1572246</v>
      </c>
      <c r="B3260" t="s">
        <v>54</v>
      </c>
      <c r="E3260">
        <v>53208</v>
      </c>
      <c r="F3260" t="s">
        <v>20</v>
      </c>
      <c r="G3260" t="s">
        <v>55</v>
      </c>
      <c r="H3260">
        <v>167</v>
      </c>
      <c r="I3260" t="s">
        <v>75</v>
      </c>
      <c r="J3260">
        <f>VLOOKUP(I3260,Key!$A$1:$C$73,2,FALSE)</f>
        <v>43.060296999999998</v>
      </c>
      <c r="K3260">
        <f>VLOOKUP(I3260,Key!$A$1:$C$73,3,FALSE)</f>
        <v>-87.913150000000002</v>
      </c>
      <c r="L3260" t="s">
        <v>75</v>
      </c>
      <c r="M3260">
        <f>VLOOKUP(L3260,Key!$A$1:$C$73,2,FALSE)</f>
        <v>43.060296999999998</v>
      </c>
      <c r="N3260">
        <f>VLOOKUP(L3260,Key!$A$1:$C$73,3,FALSE)</f>
        <v>-87.913150000000002</v>
      </c>
      <c r="O3260">
        <v>27</v>
      </c>
      <c r="P3260">
        <v>3</v>
      </c>
      <c r="Q3260">
        <v>4.0999999999999996</v>
      </c>
      <c r="R3260">
        <v>3.8</v>
      </c>
      <c r="S3260">
        <v>162</v>
      </c>
      <c r="T3260">
        <f t="shared" si="450"/>
        <v>-1</v>
      </c>
      <c r="U3260" s="1">
        <v>42834</v>
      </c>
      <c r="V3260" s="13">
        <f t="shared" si="451"/>
        <v>42826</v>
      </c>
      <c r="W3260" s="14">
        <f t="shared" si="452"/>
        <v>42834</v>
      </c>
      <c r="X3260" s="1" t="str">
        <f t="shared" si="453"/>
        <v>Sunday</v>
      </c>
      <c r="Y3260" s="2">
        <v>0.56437499999999996</v>
      </c>
      <c r="Z3260" s="2">
        <f t="shared" si="454"/>
        <v>0.58333333333333326</v>
      </c>
      <c r="AA3260">
        <f>1</f>
        <v>1</v>
      </c>
      <c r="AB3260" s="1">
        <v>42834</v>
      </c>
      <c r="AC3260" s="13">
        <f t="shared" si="455"/>
        <v>42826</v>
      </c>
      <c r="AD3260" s="14">
        <f t="shared" si="456"/>
        <v>42834</v>
      </c>
      <c r="AE3260" s="1" t="str">
        <f t="shared" si="457"/>
        <v>Sunday</v>
      </c>
      <c r="AF3260" s="2">
        <v>0.58275462962962965</v>
      </c>
      <c r="AG3260" s="2">
        <f t="shared" si="458"/>
        <v>0.58333333333333326</v>
      </c>
      <c r="AH3260" t="s">
        <v>25</v>
      </c>
    </row>
    <row r="3261" spans="1:34" x14ac:dyDescent="0.25">
      <c r="A3261">
        <v>1571746</v>
      </c>
      <c r="B3261" t="s">
        <v>54</v>
      </c>
      <c r="E3261">
        <v>53211</v>
      </c>
      <c r="F3261" t="s">
        <v>20</v>
      </c>
      <c r="G3261" t="s">
        <v>55</v>
      </c>
      <c r="H3261">
        <v>11086</v>
      </c>
      <c r="I3261" t="s">
        <v>36</v>
      </c>
      <c r="J3261">
        <f>VLOOKUP(I3261,Key!$A$1:$C$73,2,FALSE)</f>
        <v>43.03519</v>
      </c>
      <c r="K3261">
        <f>VLOOKUP(I3261,Key!$A$1:$C$73,3,FALSE)</f>
        <v>-87.907390000000007</v>
      </c>
      <c r="L3261" t="s">
        <v>63</v>
      </c>
      <c r="M3261">
        <f>VLOOKUP(L3261,Key!$A$1:$C$73,2,FALSE)</f>
        <v>43.066893999999998</v>
      </c>
      <c r="N3261">
        <f>VLOOKUP(L3261,Key!$A$1:$C$73,3,FALSE)</f>
        <v>-87.877936000000005</v>
      </c>
      <c r="O3261">
        <v>32</v>
      </c>
      <c r="P3261">
        <v>3</v>
      </c>
      <c r="Q3261">
        <v>4.8</v>
      </c>
      <c r="R3261">
        <v>4.5999999999999996</v>
      </c>
      <c r="S3261">
        <v>192</v>
      </c>
      <c r="T3261">
        <f t="shared" si="450"/>
        <v>-1</v>
      </c>
      <c r="U3261" s="1">
        <v>42834</v>
      </c>
      <c r="V3261" s="13">
        <f t="shared" si="451"/>
        <v>42826</v>
      </c>
      <c r="W3261" s="14">
        <f t="shared" si="452"/>
        <v>42834</v>
      </c>
      <c r="X3261" s="1" t="str">
        <f t="shared" si="453"/>
        <v>Sunday</v>
      </c>
      <c r="Y3261" s="2">
        <v>0.56505787037037036</v>
      </c>
      <c r="Z3261" s="2">
        <f t="shared" si="454"/>
        <v>0.58333333333333326</v>
      </c>
      <c r="AA3261">
        <f>1</f>
        <v>1</v>
      </c>
      <c r="AB3261" s="1">
        <v>42834</v>
      </c>
      <c r="AC3261" s="13">
        <f t="shared" si="455"/>
        <v>42826</v>
      </c>
      <c r="AD3261" s="14">
        <f t="shared" si="456"/>
        <v>42834</v>
      </c>
      <c r="AE3261" s="1" t="str">
        <f t="shared" si="457"/>
        <v>Sunday</v>
      </c>
      <c r="AF3261" s="2">
        <v>0.58734953703703707</v>
      </c>
      <c r="AG3261" s="2">
        <f t="shared" si="458"/>
        <v>0.58333333333333326</v>
      </c>
      <c r="AH3261" t="s">
        <v>23</v>
      </c>
    </row>
    <row r="3262" spans="1:34" x14ac:dyDescent="0.25">
      <c r="A3262">
        <v>1572307</v>
      </c>
      <c r="B3262" t="s">
        <v>54</v>
      </c>
      <c r="E3262">
        <v>53224</v>
      </c>
      <c r="F3262" t="s">
        <v>20</v>
      </c>
      <c r="G3262" t="s">
        <v>55</v>
      </c>
      <c r="H3262">
        <v>318</v>
      </c>
      <c r="I3262" t="s">
        <v>36</v>
      </c>
      <c r="J3262">
        <f>VLOOKUP(I3262,Key!$A$1:$C$73,2,FALSE)</f>
        <v>43.03519</v>
      </c>
      <c r="K3262">
        <f>VLOOKUP(I3262,Key!$A$1:$C$73,3,FALSE)</f>
        <v>-87.907390000000007</v>
      </c>
      <c r="L3262" t="s">
        <v>28</v>
      </c>
      <c r="M3262">
        <f>VLOOKUP(L3262,Key!$A$1:$C$73,2,FALSE)</f>
        <v>43.038580000000003</v>
      </c>
      <c r="N3262">
        <f>VLOOKUP(L3262,Key!$A$1:$C$73,3,FALSE)</f>
        <v>-87.90934</v>
      </c>
      <c r="O3262">
        <v>55</v>
      </c>
      <c r="P3262">
        <v>6</v>
      </c>
      <c r="Q3262">
        <v>8.3000000000000007</v>
      </c>
      <c r="R3262">
        <v>7.8</v>
      </c>
      <c r="S3262">
        <v>330</v>
      </c>
      <c r="T3262">
        <f t="shared" si="450"/>
        <v>-1</v>
      </c>
      <c r="U3262" s="1">
        <v>42834</v>
      </c>
      <c r="V3262" s="13">
        <f t="shared" si="451"/>
        <v>42826</v>
      </c>
      <c r="W3262" s="14">
        <f t="shared" si="452"/>
        <v>42834</v>
      </c>
      <c r="X3262" s="1" t="str">
        <f t="shared" si="453"/>
        <v>Sunday</v>
      </c>
      <c r="Y3262" s="2">
        <v>0.57305555555555554</v>
      </c>
      <c r="Z3262" s="2">
        <f t="shared" si="454"/>
        <v>0.58333333333333326</v>
      </c>
      <c r="AA3262">
        <f>1</f>
        <v>1</v>
      </c>
      <c r="AB3262" s="1">
        <v>42834</v>
      </c>
      <c r="AC3262" s="13">
        <f t="shared" si="455"/>
        <v>42826</v>
      </c>
      <c r="AD3262" s="14">
        <f t="shared" si="456"/>
        <v>42834</v>
      </c>
      <c r="AE3262" s="1" t="str">
        <f t="shared" si="457"/>
        <v>Sunday</v>
      </c>
      <c r="AF3262" s="2">
        <v>0.61171296296296296</v>
      </c>
      <c r="AG3262" s="2">
        <f t="shared" si="458"/>
        <v>0.625</v>
      </c>
      <c r="AH3262" t="s">
        <v>23</v>
      </c>
    </row>
    <row r="3263" spans="1:34" x14ac:dyDescent="0.25">
      <c r="A3263">
        <v>1572330</v>
      </c>
      <c r="B3263" t="s">
        <v>54</v>
      </c>
      <c r="E3263">
        <v>53202</v>
      </c>
      <c r="F3263" t="s">
        <v>20</v>
      </c>
      <c r="G3263" t="s">
        <v>55</v>
      </c>
      <c r="H3263">
        <v>11051</v>
      </c>
      <c r="I3263" t="s">
        <v>60</v>
      </c>
      <c r="J3263">
        <f>VLOOKUP(I3263,Key!$A$1:$C$73,2,FALSE)</f>
        <v>43.046570000000003</v>
      </c>
      <c r="K3263">
        <f>VLOOKUP(I3263,Key!$A$1:$C$73,3,FALSE)</f>
        <v>-87.908720000000002</v>
      </c>
      <c r="L3263" t="s">
        <v>60</v>
      </c>
      <c r="M3263">
        <f>VLOOKUP(L3263,Key!$A$1:$C$73,2,FALSE)</f>
        <v>43.046570000000003</v>
      </c>
      <c r="N3263">
        <f>VLOOKUP(L3263,Key!$A$1:$C$73,3,FALSE)</f>
        <v>-87.908720000000002</v>
      </c>
      <c r="O3263">
        <v>4</v>
      </c>
      <c r="P3263">
        <v>0</v>
      </c>
      <c r="Q3263">
        <v>0.6</v>
      </c>
      <c r="R3263">
        <v>0.6</v>
      </c>
      <c r="S3263">
        <v>24</v>
      </c>
      <c r="T3263">
        <f t="shared" si="450"/>
        <v>-1</v>
      </c>
      <c r="U3263" s="1">
        <v>42834</v>
      </c>
      <c r="V3263" s="13">
        <f t="shared" si="451"/>
        <v>42826</v>
      </c>
      <c r="W3263" s="14">
        <f t="shared" si="452"/>
        <v>42834</v>
      </c>
      <c r="X3263" s="1" t="str">
        <f t="shared" si="453"/>
        <v>Sunday</v>
      </c>
      <c r="Y3263" s="2">
        <v>0.5746296296296296</v>
      </c>
      <c r="Z3263" s="2">
        <f t="shared" si="454"/>
        <v>0.58333333333333326</v>
      </c>
      <c r="AA3263">
        <f>1</f>
        <v>1</v>
      </c>
      <c r="AB3263" s="1">
        <v>42834</v>
      </c>
      <c r="AC3263" s="13">
        <f t="shared" si="455"/>
        <v>42826</v>
      </c>
      <c r="AD3263" s="14">
        <f t="shared" si="456"/>
        <v>42834</v>
      </c>
      <c r="AE3263" s="1" t="str">
        <f t="shared" si="457"/>
        <v>Sunday</v>
      </c>
      <c r="AF3263" s="2">
        <v>0.57748842592592597</v>
      </c>
      <c r="AG3263" s="2">
        <f t="shared" si="458"/>
        <v>0.58333333333333326</v>
      </c>
      <c r="AH3263" t="s">
        <v>25</v>
      </c>
    </row>
    <row r="3264" spans="1:34" x14ac:dyDescent="0.25">
      <c r="A3264">
        <v>1572337</v>
      </c>
      <c r="B3264" t="s">
        <v>54</v>
      </c>
      <c r="E3264">
        <v>53705</v>
      </c>
      <c r="F3264" t="s">
        <v>20</v>
      </c>
      <c r="G3264" t="s">
        <v>55</v>
      </c>
      <c r="H3264">
        <v>11129</v>
      </c>
      <c r="I3264" t="s">
        <v>77</v>
      </c>
      <c r="J3264">
        <f>VLOOKUP(I3264,Key!$A$1:$C$73,2,FALSE)</f>
        <v>43.036900000000003</v>
      </c>
      <c r="K3264">
        <f>VLOOKUP(I3264,Key!$A$1:$C$73,3,FALSE)</f>
        <v>-87.89667</v>
      </c>
      <c r="L3264" t="s">
        <v>77</v>
      </c>
      <c r="M3264">
        <f>VLOOKUP(L3264,Key!$A$1:$C$73,2,FALSE)</f>
        <v>43.036900000000003</v>
      </c>
      <c r="N3264">
        <f>VLOOKUP(L3264,Key!$A$1:$C$73,3,FALSE)</f>
        <v>-87.89667</v>
      </c>
      <c r="O3264">
        <v>62</v>
      </c>
      <c r="P3264">
        <v>6</v>
      </c>
      <c r="Q3264">
        <v>9.3000000000000007</v>
      </c>
      <c r="R3264">
        <v>8.8000000000000007</v>
      </c>
      <c r="S3264">
        <v>372</v>
      </c>
      <c r="T3264">
        <f t="shared" si="450"/>
        <v>-1</v>
      </c>
      <c r="U3264" s="1">
        <v>42834</v>
      </c>
      <c r="V3264" s="13">
        <f t="shared" si="451"/>
        <v>42826</v>
      </c>
      <c r="W3264" s="14">
        <f t="shared" si="452"/>
        <v>42834</v>
      </c>
      <c r="X3264" s="1" t="str">
        <f t="shared" si="453"/>
        <v>Sunday</v>
      </c>
      <c r="Y3264" s="2">
        <v>0.57515046296296302</v>
      </c>
      <c r="Z3264" s="2">
        <f t="shared" si="454"/>
        <v>0.58333333333333326</v>
      </c>
      <c r="AA3264">
        <f>1</f>
        <v>1</v>
      </c>
      <c r="AB3264" s="1">
        <v>42834</v>
      </c>
      <c r="AC3264" s="13">
        <f t="shared" si="455"/>
        <v>42826</v>
      </c>
      <c r="AD3264" s="14">
        <f t="shared" si="456"/>
        <v>42834</v>
      </c>
      <c r="AE3264" s="1" t="str">
        <f t="shared" si="457"/>
        <v>Sunday</v>
      </c>
      <c r="AF3264" s="2">
        <v>0.61815972222222226</v>
      </c>
      <c r="AG3264" s="2">
        <f t="shared" si="458"/>
        <v>0.625</v>
      </c>
      <c r="AH3264" t="s">
        <v>25</v>
      </c>
    </row>
    <row r="3265" spans="1:34" x14ac:dyDescent="0.25">
      <c r="A3265">
        <v>1572343</v>
      </c>
      <c r="B3265" t="s">
        <v>54</v>
      </c>
      <c r="E3265">
        <v>53715</v>
      </c>
      <c r="F3265" t="s">
        <v>20</v>
      </c>
      <c r="G3265" t="s">
        <v>55</v>
      </c>
      <c r="H3265">
        <v>11131</v>
      </c>
      <c r="I3265" t="s">
        <v>77</v>
      </c>
      <c r="J3265">
        <f>VLOOKUP(I3265,Key!$A$1:$C$73,2,FALSE)</f>
        <v>43.036900000000003</v>
      </c>
      <c r="K3265">
        <f>VLOOKUP(I3265,Key!$A$1:$C$73,3,FALSE)</f>
        <v>-87.89667</v>
      </c>
      <c r="L3265" t="s">
        <v>77</v>
      </c>
      <c r="M3265">
        <f>VLOOKUP(L3265,Key!$A$1:$C$73,2,FALSE)</f>
        <v>43.036900000000003</v>
      </c>
      <c r="N3265">
        <f>VLOOKUP(L3265,Key!$A$1:$C$73,3,FALSE)</f>
        <v>-87.89667</v>
      </c>
      <c r="O3265">
        <v>60</v>
      </c>
      <c r="P3265">
        <v>6</v>
      </c>
      <c r="Q3265">
        <v>9</v>
      </c>
      <c r="R3265">
        <v>8.6</v>
      </c>
      <c r="S3265">
        <v>360</v>
      </c>
      <c r="T3265">
        <f t="shared" si="450"/>
        <v>-1</v>
      </c>
      <c r="U3265" s="1">
        <v>42834</v>
      </c>
      <c r="V3265" s="13">
        <f t="shared" si="451"/>
        <v>42826</v>
      </c>
      <c r="W3265" s="14">
        <f t="shared" si="452"/>
        <v>42834</v>
      </c>
      <c r="X3265" s="1" t="str">
        <f t="shared" si="453"/>
        <v>Sunday</v>
      </c>
      <c r="Y3265" s="2">
        <v>0.57578703703703704</v>
      </c>
      <c r="Z3265" s="2">
        <f t="shared" si="454"/>
        <v>0.58333333333333326</v>
      </c>
      <c r="AA3265">
        <f>1</f>
        <v>1</v>
      </c>
      <c r="AB3265" s="1">
        <v>42834</v>
      </c>
      <c r="AC3265" s="13">
        <f t="shared" si="455"/>
        <v>42826</v>
      </c>
      <c r="AD3265" s="14">
        <f t="shared" si="456"/>
        <v>42834</v>
      </c>
      <c r="AE3265" s="1" t="str">
        <f t="shared" si="457"/>
        <v>Sunday</v>
      </c>
      <c r="AF3265" s="2">
        <v>0.61803240740740739</v>
      </c>
      <c r="AG3265" s="2">
        <f t="shared" si="458"/>
        <v>0.625</v>
      </c>
      <c r="AH3265" t="s">
        <v>25</v>
      </c>
    </row>
    <row r="3266" spans="1:34" x14ac:dyDescent="0.25">
      <c r="A3266">
        <v>1572368</v>
      </c>
      <c r="B3266" t="s">
        <v>54</v>
      </c>
      <c r="E3266">
        <v>53202</v>
      </c>
      <c r="F3266" t="s">
        <v>20</v>
      </c>
      <c r="G3266" t="s">
        <v>55</v>
      </c>
      <c r="H3266">
        <v>100</v>
      </c>
      <c r="I3266" t="s">
        <v>66</v>
      </c>
      <c r="J3266">
        <f>VLOOKUP(I3266,Key!$A$1:$C$73,2,FALSE)</f>
        <v>43.078530000000001</v>
      </c>
      <c r="K3266">
        <f>VLOOKUP(I3266,Key!$A$1:$C$73,3,FALSE)</f>
        <v>-87.882620000000003</v>
      </c>
      <c r="L3266" t="s">
        <v>85</v>
      </c>
      <c r="M3266">
        <f>VLOOKUP(L3266,Key!$A$1:$C$73,2,FALSE)</f>
        <v>43.053040000000003</v>
      </c>
      <c r="N3266">
        <f>VLOOKUP(L3266,Key!$A$1:$C$73,3,FALSE)</f>
        <v>-87.897660000000002</v>
      </c>
      <c r="O3266">
        <v>32</v>
      </c>
      <c r="P3266">
        <v>3</v>
      </c>
      <c r="Q3266">
        <v>4.8</v>
      </c>
      <c r="R3266">
        <v>4.5999999999999996</v>
      </c>
      <c r="S3266">
        <v>192</v>
      </c>
      <c r="T3266">
        <f t="shared" ref="T3266:T3329" si="459">-1</f>
        <v>-1</v>
      </c>
      <c r="U3266" s="1">
        <v>42834</v>
      </c>
      <c r="V3266" s="13">
        <f t="shared" ref="V3266:V3329" si="460">DATE(YEAR(U3266), MONTH(U3266), 1)</f>
        <v>42826</v>
      </c>
      <c r="W3266" s="14">
        <f t="shared" ref="W3266:W3329" si="461">U3266</f>
        <v>42834</v>
      </c>
      <c r="X3266" s="1" t="str">
        <f t="shared" ref="X3266:X3329" si="462">TEXT(W3266,"dddd")</f>
        <v>Sunday</v>
      </c>
      <c r="Y3266" s="2">
        <v>0.57954861111111111</v>
      </c>
      <c r="Z3266" s="2">
        <f t="shared" ref="Z3266:Z3329" si="463">MROUND(Y3266, "1:00")</f>
        <v>0.58333333333333326</v>
      </c>
      <c r="AA3266">
        <f>1</f>
        <v>1</v>
      </c>
      <c r="AB3266" s="1">
        <v>42834</v>
      </c>
      <c r="AC3266" s="13">
        <f t="shared" ref="AC3266:AC3329" si="464">DATE(YEAR(AB3266), MONTH(AB3266), 1)</f>
        <v>42826</v>
      </c>
      <c r="AD3266" s="14">
        <f t="shared" ref="AD3266:AD3329" si="465">AB3266</f>
        <v>42834</v>
      </c>
      <c r="AE3266" s="1" t="str">
        <f t="shared" ref="AE3266:AE3329" si="466">TEXT(AD3266,"dddd")</f>
        <v>Sunday</v>
      </c>
      <c r="AF3266" s="2">
        <v>0.60188657407407409</v>
      </c>
      <c r="AG3266" s="2">
        <f t="shared" ref="AG3266:AG3329" si="467">MROUND(AF3266, "1:00")</f>
        <v>0.58333333333333326</v>
      </c>
      <c r="AH3266" t="s">
        <v>23</v>
      </c>
    </row>
    <row r="3267" spans="1:34" x14ac:dyDescent="0.25">
      <c r="A3267">
        <v>1572369</v>
      </c>
      <c r="B3267" t="s">
        <v>54</v>
      </c>
      <c r="E3267">
        <v>53150</v>
      </c>
      <c r="F3267" t="s">
        <v>20</v>
      </c>
      <c r="G3267" t="s">
        <v>55</v>
      </c>
      <c r="H3267">
        <v>11096</v>
      </c>
      <c r="I3267" t="s">
        <v>34</v>
      </c>
      <c r="J3267">
        <f>VLOOKUP(I3267,Key!$A$1:$C$73,2,FALSE)</f>
        <v>43.05097</v>
      </c>
      <c r="K3267">
        <f>VLOOKUP(I3267,Key!$A$1:$C$73,3,FALSE)</f>
        <v>-87.906440000000003</v>
      </c>
      <c r="L3267" t="s">
        <v>34</v>
      </c>
      <c r="M3267">
        <f>VLOOKUP(L3267,Key!$A$1:$C$73,2,FALSE)</f>
        <v>43.05097</v>
      </c>
      <c r="N3267">
        <f>VLOOKUP(L3267,Key!$A$1:$C$73,3,FALSE)</f>
        <v>-87.906440000000003</v>
      </c>
      <c r="O3267">
        <v>53</v>
      </c>
      <c r="P3267">
        <v>6</v>
      </c>
      <c r="Q3267">
        <v>8</v>
      </c>
      <c r="R3267">
        <v>7.6</v>
      </c>
      <c r="S3267">
        <v>318</v>
      </c>
      <c r="T3267">
        <f t="shared" si="459"/>
        <v>-1</v>
      </c>
      <c r="U3267" s="1">
        <v>42834</v>
      </c>
      <c r="V3267" s="13">
        <f t="shared" si="460"/>
        <v>42826</v>
      </c>
      <c r="W3267" s="14">
        <f t="shared" si="461"/>
        <v>42834</v>
      </c>
      <c r="X3267" s="1" t="str">
        <f t="shared" si="462"/>
        <v>Sunday</v>
      </c>
      <c r="Y3267" s="2">
        <v>0.57960648148148153</v>
      </c>
      <c r="Z3267" s="2">
        <f t="shared" si="463"/>
        <v>0.58333333333333326</v>
      </c>
      <c r="AA3267">
        <f>1</f>
        <v>1</v>
      </c>
      <c r="AB3267" s="1">
        <v>42834</v>
      </c>
      <c r="AC3267" s="13">
        <f t="shared" si="464"/>
        <v>42826</v>
      </c>
      <c r="AD3267" s="14">
        <f t="shared" si="465"/>
        <v>42834</v>
      </c>
      <c r="AE3267" s="1" t="str">
        <f t="shared" si="466"/>
        <v>Sunday</v>
      </c>
      <c r="AF3267" s="2">
        <v>0.61605324074074075</v>
      </c>
      <c r="AG3267" s="2">
        <f t="shared" si="467"/>
        <v>0.625</v>
      </c>
      <c r="AH3267" t="s">
        <v>25</v>
      </c>
    </row>
    <row r="3268" spans="1:34" x14ac:dyDescent="0.25">
      <c r="A3268">
        <v>1572385</v>
      </c>
      <c r="B3268" t="s">
        <v>54</v>
      </c>
      <c r="E3268">
        <v>63119</v>
      </c>
      <c r="F3268" t="s">
        <v>20</v>
      </c>
      <c r="G3268" t="s">
        <v>55</v>
      </c>
      <c r="H3268">
        <v>11061</v>
      </c>
      <c r="I3268" t="s">
        <v>57</v>
      </c>
      <c r="J3268">
        <f>VLOOKUP(I3268,Key!$A$1:$C$73,2,FALSE)</f>
        <v>43.03913</v>
      </c>
      <c r="K3268">
        <f>VLOOKUP(I3268,Key!$A$1:$C$73,3,FALSE)</f>
        <v>-87.916150000000002</v>
      </c>
      <c r="L3268" t="s">
        <v>81</v>
      </c>
      <c r="M3268">
        <f>VLOOKUP(L3268,Key!$A$1:$C$73,2,FALSE)</f>
        <v>43.058010000000003</v>
      </c>
      <c r="N3268">
        <f>VLOOKUP(L3268,Key!$A$1:$C$73,3,FALSE)</f>
        <v>-87.877300000000005</v>
      </c>
      <c r="O3268">
        <v>66</v>
      </c>
      <c r="P3268">
        <v>9</v>
      </c>
      <c r="Q3268">
        <v>9.9</v>
      </c>
      <c r="R3268">
        <v>9.4</v>
      </c>
      <c r="S3268">
        <v>396</v>
      </c>
      <c r="T3268">
        <f t="shared" si="459"/>
        <v>-1</v>
      </c>
      <c r="U3268" s="1">
        <v>42834</v>
      </c>
      <c r="V3268" s="13">
        <f t="shared" si="460"/>
        <v>42826</v>
      </c>
      <c r="W3268" s="14">
        <f t="shared" si="461"/>
        <v>42834</v>
      </c>
      <c r="X3268" s="1" t="str">
        <f t="shared" si="462"/>
        <v>Sunday</v>
      </c>
      <c r="Y3268" s="2">
        <v>0.58181712962962961</v>
      </c>
      <c r="Z3268" s="2">
        <f t="shared" si="463"/>
        <v>0.58333333333333326</v>
      </c>
      <c r="AA3268">
        <f>1</f>
        <v>1</v>
      </c>
      <c r="AB3268" s="1">
        <v>42834</v>
      </c>
      <c r="AC3268" s="13">
        <f t="shared" si="464"/>
        <v>42826</v>
      </c>
      <c r="AD3268" s="14">
        <f t="shared" si="465"/>
        <v>42834</v>
      </c>
      <c r="AE3268" s="1" t="str">
        <f t="shared" si="466"/>
        <v>Sunday</v>
      </c>
      <c r="AF3268" s="2">
        <v>0.62755787037037036</v>
      </c>
      <c r="AG3268" s="2">
        <f t="shared" si="467"/>
        <v>0.625</v>
      </c>
      <c r="AH3268" t="s">
        <v>23</v>
      </c>
    </row>
    <row r="3269" spans="1:34" x14ac:dyDescent="0.25">
      <c r="A3269">
        <v>1570054</v>
      </c>
      <c r="B3269" t="s">
        <v>54</v>
      </c>
      <c r="E3269">
        <v>13790</v>
      </c>
      <c r="F3269" t="s">
        <v>20</v>
      </c>
      <c r="G3269" t="s">
        <v>55</v>
      </c>
      <c r="H3269">
        <v>5529</v>
      </c>
      <c r="I3269" t="s">
        <v>26</v>
      </c>
      <c r="J3269">
        <f>VLOOKUP(I3269,Key!$A$1:$C$73,2,FALSE)</f>
        <v>43.034619999999997</v>
      </c>
      <c r="K3269">
        <f>VLOOKUP(I3269,Key!$A$1:$C$73,3,FALSE)</f>
        <v>-87.917500000000004</v>
      </c>
      <c r="L3269" t="s">
        <v>26</v>
      </c>
      <c r="M3269">
        <f>VLOOKUP(L3269,Key!$A$1:$C$73,2,FALSE)</f>
        <v>43.034619999999997</v>
      </c>
      <c r="N3269">
        <f>VLOOKUP(L3269,Key!$A$1:$C$73,3,FALSE)</f>
        <v>-87.917500000000004</v>
      </c>
      <c r="O3269">
        <v>3</v>
      </c>
      <c r="P3269">
        <v>0</v>
      </c>
      <c r="Q3269">
        <v>0.5</v>
      </c>
      <c r="R3269">
        <v>0.4</v>
      </c>
      <c r="S3269">
        <v>18</v>
      </c>
      <c r="T3269">
        <f t="shared" si="459"/>
        <v>-1</v>
      </c>
      <c r="U3269" s="1">
        <v>42834</v>
      </c>
      <c r="V3269" s="13">
        <f t="shared" si="460"/>
        <v>42826</v>
      </c>
      <c r="W3269" s="14">
        <f t="shared" si="461"/>
        <v>42834</v>
      </c>
      <c r="X3269" s="1" t="str">
        <f t="shared" si="462"/>
        <v>Sunday</v>
      </c>
      <c r="Y3269" s="2">
        <v>0.58518518518518514</v>
      </c>
      <c r="Z3269" s="2">
        <f t="shared" si="463"/>
        <v>0.58333333333333326</v>
      </c>
      <c r="AA3269">
        <f>1</f>
        <v>1</v>
      </c>
      <c r="AB3269" s="1">
        <v>42834</v>
      </c>
      <c r="AC3269" s="13">
        <f t="shared" si="464"/>
        <v>42826</v>
      </c>
      <c r="AD3269" s="14">
        <f t="shared" si="465"/>
        <v>42834</v>
      </c>
      <c r="AE3269" s="1" t="str">
        <f t="shared" si="466"/>
        <v>Sunday</v>
      </c>
      <c r="AF3269" s="2">
        <v>0.58721064814814816</v>
      </c>
      <c r="AG3269" s="2">
        <f t="shared" si="467"/>
        <v>0.58333333333333326</v>
      </c>
      <c r="AH3269" t="s">
        <v>25</v>
      </c>
    </row>
    <row r="3270" spans="1:34" x14ac:dyDescent="0.25">
      <c r="A3270">
        <v>1572421</v>
      </c>
      <c r="B3270" t="s">
        <v>54</v>
      </c>
      <c r="E3270">
        <v>45801</v>
      </c>
      <c r="F3270" t="s">
        <v>20</v>
      </c>
      <c r="G3270" t="s">
        <v>55</v>
      </c>
      <c r="H3270">
        <v>11060</v>
      </c>
      <c r="I3270" t="s">
        <v>26</v>
      </c>
      <c r="J3270">
        <f>VLOOKUP(I3270,Key!$A$1:$C$73,2,FALSE)</f>
        <v>43.034619999999997</v>
      </c>
      <c r="K3270">
        <f>VLOOKUP(I3270,Key!$A$1:$C$73,3,FALSE)</f>
        <v>-87.917500000000004</v>
      </c>
      <c r="L3270" t="s">
        <v>53</v>
      </c>
      <c r="M3270">
        <f>VLOOKUP(L3270,Key!$A$1:$C$73,2,FALSE)</f>
        <v>43.04824</v>
      </c>
      <c r="N3270">
        <f>VLOOKUP(L3270,Key!$A$1:$C$73,3,FALSE)</f>
        <v>-87.904970000000006</v>
      </c>
      <c r="O3270">
        <v>95</v>
      </c>
      <c r="P3270">
        <v>12</v>
      </c>
      <c r="Q3270">
        <v>14.3</v>
      </c>
      <c r="R3270">
        <v>13.5</v>
      </c>
      <c r="S3270">
        <v>570</v>
      </c>
      <c r="T3270">
        <f t="shared" si="459"/>
        <v>-1</v>
      </c>
      <c r="U3270" s="1">
        <v>42834</v>
      </c>
      <c r="V3270" s="13">
        <f t="shared" si="460"/>
        <v>42826</v>
      </c>
      <c r="W3270" s="14">
        <f t="shared" si="461"/>
        <v>42834</v>
      </c>
      <c r="X3270" s="1" t="str">
        <f t="shared" si="462"/>
        <v>Sunday</v>
      </c>
      <c r="Y3270" s="2">
        <v>0.58646990740740745</v>
      </c>
      <c r="Z3270" s="2">
        <f t="shared" si="463"/>
        <v>0.58333333333333326</v>
      </c>
      <c r="AA3270">
        <f>1</f>
        <v>1</v>
      </c>
      <c r="AB3270" s="1">
        <v>42834</v>
      </c>
      <c r="AC3270" s="13">
        <f t="shared" si="464"/>
        <v>42826</v>
      </c>
      <c r="AD3270" s="14">
        <f t="shared" si="465"/>
        <v>42834</v>
      </c>
      <c r="AE3270" s="1" t="str">
        <f t="shared" si="466"/>
        <v>Sunday</v>
      </c>
      <c r="AF3270" s="2">
        <v>0.65226851851851853</v>
      </c>
      <c r="AG3270" s="2">
        <f t="shared" si="467"/>
        <v>0.66666666666666663</v>
      </c>
      <c r="AH3270" t="s">
        <v>23</v>
      </c>
    </row>
    <row r="3271" spans="1:34" x14ac:dyDescent="0.25">
      <c r="A3271">
        <v>1571910</v>
      </c>
      <c r="B3271" t="s">
        <v>54</v>
      </c>
      <c r="E3271">
        <v>78669</v>
      </c>
      <c r="F3271" t="s">
        <v>20</v>
      </c>
      <c r="G3271" t="s">
        <v>55</v>
      </c>
      <c r="H3271">
        <v>5559</v>
      </c>
      <c r="I3271" t="s">
        <v>85</v>
      </c>
      <c r="J3271">
        <f>VLOOKUP(I3271,Key!$A$1:$C$73,2,FALSE)</f>
        <v>43.053040000000003</v>
      </c>
      <c r="K3271">
        <f>VLOOKUP(I3271,Key!$A$1:$C$73,3,FALSE)</f>
        <v>-87.897660000000002</v>
      </c>
      <c r="L3271" t="s">
        <v>52</v>
      </c>
      <c r="M3271">
        <f>VLOOKUP(L3271,Key!$A$1:$C$73,2,FALSE)</f>
        <v>43.042490000000001</v>
      </c>
      <c r="N3271">
        <f>VLOOKUP(L3271,Key!$A$1:$C$73,3,FALSE)</f>
        <v>-87.909959999999998</v>
      </c>
      <c r="O3271">
        <v>20</v>
      </c>
      <c r="P3271">
        <v>3</v>
      </c>
      <c r="Q3271">
        <v>3</v>
      </c>
      <c r="R3271">
        <v>2.9</v>
      </c>
      <c r="S3271">
        <v>120</v>
      </c>
      <c r="T3271">
        <f t="shared" si="459"/>
        <v>-1</v>
      </c>
      <c r="U3271" s="1">
        <v>42834</v>
      </c>
      <c r="V3271" s="13">
        <f t="shared" si="460"/>
        <v>42826</v>
      </c>
      <c r="W3271" s="14">
        <f t="shared" si="461"/>
        <v>42834</v>
      </c>
      <c r="X3271" s="1" t="str">
        <f t="shared" si="462"/>
        <v>Sunday</v>
      </c>
      <c r="Y3271" s="2">
        <v>0.59049768518518519</v>
      </c>
      <c r="Z3271" s="2">
        <f t="shared" si="463"/>
        <v>0.58333333333333326</v>
      </c>
      <c r="AA3271">
        <f>1</f>
        <v>1</v>
      </c>
      <c r="AB3271" s="1">
        <v>42834</v>
      </c>
      <c r="AC3271" s="13">
        <f t="shared" si="464"/>
        <v>42826</v>
      </c>
      <c r="AD3271" s="14">
        <f t="shared" si="465"/>
        <v>42834</v>
      </c>
      <c r="AE3271" s="1" t="str">
        <f t="shared" si="466"/>
        <v>Sunday</v>
      </c>
      <c r="AF3271" s="2">
        <v>0.60482638888888884</v>
      </c>
      <c r="AG3271" s="2">
        <f t="shared" si="467"/>
        <v>0.625</v>
      </c>
      <c r="AH3271" t="s">
        <v>23</v>
      </c>
    </row>
    <row r="3272" spans="1:34" x14ac:dyDescent="0.25">
      <c r="A3272">
        <v>1572601</v>
      </c>
      <c r="B3272" t="s">
        <v>54</v>
      </c>
      <c r="E3272">
        <v>53226</v>
      </c>
      <c r="F3272" t="s">
        <v>20</v>
      </c>
      <c r="G3272" t="s">
        <v>55</v>
      </c>
      <c r="H3272">
        <v>11000</v>
      </c>
      <c r="I3272" t="s">
        <v>44</v>
      </c>
      <c r="J3272">
        <f>VLOOKUP(I3272,Key!$A$1:$C$73,2,FALSE)</f>
        <v>43.03886</v>
      </c>
      <c r="K3272">
        <f>VLOOKUP(I3272,Key!$A$1:$C$73,3,FALSE)</f>
        <v>-87.902720000000002</v>
      </c>
      <c r="L3272" t="s">
        <v>44</v>
      </c>
      <c r="M3272">
        <f>VLOOKUP(L3272,Key!$A$1:$C$73,2,FALSE)</f>
        <v>43.03886</v>
      </c>
      <c r="N3272">
        <f>VLOOKUP(L3272,Key!$A$1:$C$73,3,FALSE)</f>
        <v>-87.902720000000002</v>
      </c>
      <c r="O3272">
        <v>63</v>
      </c>
      <c r="P3272">
        <v>6</v>
      </c>
      <c r="Q3272">
        <v>9.5</v>
      </c>
      <c r="R3272">
        <v>9</v>
      </c>
      <c r="S3272">
        <v>378</v>
      </c>
      <c r="T3272">
        <f t="shared" si="459"/>
        <v>-1</v>
      </c>
      <c r="U3272" s="1">
        <v>42834</v>
      </c>
      <c r="V3272" s="13">
        <f t="shared" si="460"/>
        <v>42826</v>
      </c>
      <c r="W3272" s="14">
        <f t="shared" si="461"/>
        <v>42834</v>
      </c>
      <c r="X3272" s="1" t="str">
        <f t="shared" si="462"/>
        <v>Sunday</v>
      </c>
      <c r="Y3272" s="2">
        <v>0.60733796296296294</v>
      </c>
      <c r="Z3272" s="2">
        <f t="shared" si="463"/>
        <v>0.625</v>
      </c>
      <c r="AA3272">
        <f>1</f>
        <v>1</v>
      </c>
      <c r="AB3272" s="1">
        <v>42834</v>
      </c>
      <c r="AC3272" s="13">
        <f t="shared" si="464"/>
        <v>42826</v>
      </c>
      <c r="AD3272" s="14">
        <f t="shared" si="465"/>
        <v>42834</v>
      </c>
      <c r="AE3272" s="1" t="str">
        <f t="shared" si="466"/>
        <v>Sunday</v>
      </c>
      <c r="AF3272" s="2">
        <v>0.65084490740740741</v>
      </c>
      <c r="AG3272" s="2">
        <f t="shared" si="467"/>
        <v>0.66666666666666663</v>
      </c>
      <c r="AH3272" t="s">
        <v>25</v>
      </c>
    </row>
    <row r="3273" spans="1:34" x14ac:dyDescent="0.25">
      <c r="A3273">
        <v>1572257</v>
      </c>
      <c r="B3273" t="s">
        <v>54</v>
      </c>
      <c r="E3273">
        <v>19010</v>
      </c>
      <c r="F3273" t="s">
        <v>20</v>
      </c>
      <c r="G3273" t="s">
        <v>55</v>
      </c>
      <c r="H3273">
        <v>116</v>
      </c>
      <c r="I3273" t="s">
        <v>81</v>
      </c>
      <c r="J3273">
        <f>VLOOKUP(I3273,Key!$A$1:$C$73,2,FALSE)</f>
        <v>43.058010000000003</v>
      </c>
      <c r="K3273">
        <f>VLOOKUP(I3273,Key!$A$1:$C$73,3,FALSE)</f>
        <v>-87.877300000000005</v>
      </c>
      <c r="L3273" t="s">
        <v>38</v>
      </c>
      <c r="M3273">
        <f>VLOOKUP(L3273,Key!$A$1:$C$73,2,FALSE)</f>
        <v>43.038649999999997</v>
      </c>
      <c r="N3273">
        <f>VLOOKUP(L3273,Key!$A$1:$C$73,3,FALSE)</f>
        <v>-87.921930000000003</v>
      </c>
      <c r="O3273">
        <v>36</v>
      </c>
      <c r="P3273">
        <v>6</v>
      </c>
      <c r="Q3273">
        <v>5.4</v>
      </c>
      <c r="R3273">
        <v>5.0999999999999996</v>
      </c>
      <c r="S3273">
        <v>216</v>
      </c>
      <c r="T3273">
        <f t="shared" si="459"/>
        <v>-1</v>
      </c>
      <c r="U3273" s="1">
        <v>42834</v>
      </c>
      <c r="V3273" s="13">
        <f t="shared" si="460"/>
        <v>42826</v>
      </c>
      <c r="W3273" s="14">
        <f t="shared" si="461"/>
        <v>42834</v>
      </c>
      <c r="X3273" s="1" t="str">
        <f t="shared" si="462"/>
        <v>Sunday</v>
      </c>
      <c r="Y3273" s="2">
        <v>0.61375000000000002</v>
      </c>
      <c r="Z3273" s="2">
        <f t="shared" si="463"/>
        <v>0.625</v>
      </c>
      <c r="AA3273">
        <f>1</f>
        <v>1</v>
      </c>
      <c r="AB3273" s="1">
        <v>42834</v>
      </c>
      <c r="AC3273" s="13">
        <f t="shared" si="464"/>
        <v>42826</v>
      </c>
      <c r="AD3273" s="14">
        <f t="shared" si="465"/>
        <v>42834</v>
      </c>
      <c r="AE3273" s="1" t="str">
        <f t="shared" si="466"/>
        <v>Sunday</v>
      </c>
      <c r="AF3273" s="2">
        <v>0.63877314814814812</v>
      </c>
      <c r="AG3273" s="2">
        <f t="shared" si="467"/>
        <v>0.625</v>
      </c>
      <c r="AH3273" t="s">
        <v>23</v>
      </c>
    </row>
    <row r="3274" spans="1:34" x14ac:dyDescent="0.25">
      <c r="A3274">
        <v>1572690</v>
      </c>
      <c r="B3274" t="s">
        <v>54</v>
      </c>
      <c r="E3274">
        <v>63026</v>
      </c>
      <c r="F3274" t="s">
        <v>20</v>
      </c>
      <c r="G3274" t="s">
        <v>55</v>
      </c>
      <c r="H3274">
        <v>77</v>
      </c>
      <c r="I3274" t="s">
        <v>84</v>
      </c>
      <c r="J3274">
        <f>VLOOKUP(I3274,Key!$A$1:$C$73,2,FALSE)</f>
        <v>43.040154000000001</v>
      </c>
      <c r="K3274">
        <f>VLOOKUP(I3274,Key!$A$1:$C$73,3,FALSE)</f>
        <v>-87.932113000000001</v>
      </c>
      <c r="L3274" t="s">
        <v>84</v>
      </c>
      <c r="M3274">
        <f>VLOOKUP(L3274,Key!$A$1:$C$73,2,FALSE)</f>
        <v>43.040154000000001</v>
      </c>
      <c r="N3274">
        <f>VLOOKUP(L3274,Key!$A$1:$C$73,3,FALSE)</f>
        <v>-87.932113000000001</v>
      </c>
      <c r="O3274">
        <v>80</v>
      </c>
      <c r="P3274">
        <v>9</v>
      </c>
      <c r="Q3274">
        <v>12</v>
      </c>
      <c r="R3274">
        <v>11.4</v>
      </c>
      <c r="S3274">
        <v>480</v>
      </c>
      <c r="T3274">
        <f t="shared" si="459"/>
        <v>-1</v>
      </c>
      <c r="U3274" s="1">
        <v>42834</v>
      </c>
      <c r="V3274" s="13">
        <f t="shared" si="460"/>
        <v>42826</v>
      </c>
      <c r="W3274" s="14">
        <f t="shared" si="461"/>
        <v>42834</v>
      </c>
      <c r="X3274" s="1" t="str">
        <f t="shared" si="462"/>
        <v>Sunday</v>
      </c>
      <c r="Y3274" s="2">
        <v>0.61778935185185191</v>
      </c>
      <c r="Z3274" s="2">
        <f t="shared" si="463"/>
        <v>0.625</v>
      </c>
      <c r="AA3274">
        <f>1</f>
        <v>1</v>
      </c>
      <c r="AB3274" s="1">
        <v>42834</v>
      </c>
      <c r="AC3274" s="13">
        <f t="shared" si="464"/>
        <v>42826</v>
      </c>
      <c r="AD3274" s="14">
        <f t="shared" si="465"/>
        <v>42834</v>
      </c>
      <c r="AE3274" s="1" t="str">
        <f t="shared" si="466"/>
        <v>Sunday</v>
      </c>
      <c r="AF3274" s="2">
        <v>0.67300925925925925</v>
      </c>
      <c r="AG3274" s="2">
        <f t="shared" si="467"/>
        <v>0.66666666666666663</v>
      </c>
      <c r="AH3274" t="s">
        <v>25</v>
      </c>
    </row>
    <row r="3275" spans="1:34" x14ac:dyDescent="0.25">
      <c r="A3275">
        <v>1572815</v>
      </c>
      <c r="B3275" t="s">
        <v>54</v>
      </c>
      <c r="E3275">
        <v>53224</v>
      </c>
      <c r="F3275" t="s">
        <v>20</v>
      </c>
      <c r="G3275" t="s">
        <v>55</v>
      </c>
      <c r="H3275">
        <v>2968</v>
      </c>
      <c r="I3275" t="s">
        <v>36</v>
      </c>
      <c r="J3275">
        <f>VLOOKUP(I3275,Key!$A$1:$C$73,2,FALSE)</f>
        <v>43.03519</v>
      </c>
      <c r="K3275">
        <f>VLOOKUP(I3275,Key!$A$1:$C$73,3,FALSE)</f>
        <v>-87.907390000000007</v>
      </c>
      <c r="L3275" t="s">
        <v>36</v>
      </c>
      <c r="M3275">
        <f>VLOOKUP(L3275,Key!$A$1:$C$73,2,FALSE)</f>
        <v>43.03519</v>
      </c>
      <c r="N3275">
        <f>VLOOKUP(L3275,Key!$A$1:$C$73,3,FALSE)</f>
        <v>-87.907390000000007</v>
      </c>
      <c r="O3275">
        <v>143</v>
      </c>
      <c r="P3275">
        <v>15</v>
      </c>
      <c r="Q3275">
        <v>18</v>
      </c>
      <c r="R3275">
        <v>17.100000000000001</v>
      </c>
      <c r="S3275">
        <v>720</v>
      </c>
      <c r="T3275">
        <f t="shared" si="459"/>
        <v>-1</v>
      </c>
      <c r="U3275" s="1">
        <v>42834</v>
      </c>
      <c r="V3275" s="13">
        <f t="shared" si="460"/>
        <v>42826</v>
      </c>
      <c r="W3275" s="14">
        <f t="shared" si="461"/>
        <v>42834</v>
      </c>
      <c r="X3275" s="1" t="str">
        <f t="shared" si="462"/>
        <v>Sunday</v>
      </c>
      <c r="Y3275" s="2">
        <v>0.63119212962962956</v>
      </c>
      <c r="Z3275" s="2">
        <f t="shared" si="463"/>
        <v>0.625</v>
      </c>
      <c r="AA3275">
        <f>1</f>
        <v>1</v>
      </c>
      <c r="AB3275" s="1">
        <v>42834</v>
      </c>
      <c r="AC3275" s="13">
        <f t="shared" si="464"/>
        <v>42826</v>
      </c>
      <c r="AD3275" s="14">
        <f t="shared" si="465"/>
        <v>42834</v>
      </c>
      <c r="AE3275" s="1" t="str">
        <f t="shared" si="466"/>
        <v>Sunday</v>
      </c>
      <c r="AF3275" s="2">
        <v>0.73024305555555558</v>
      </c>
      <c r="AG3275" s="2">
        <f t="shared" si="467"/>
        <v>0.75</v>
      </c>
      <c r="AH3275" t="s">
        <v>25</v>
      </c>
    </row>
    <row r="3276" spans="1:34" x14ac:dyDescent="0.25">
      <c r="A3276">
        <v>1572821</v>
      </c>
      <c r="B3276" t="s">
        <v>54</v>
      </c>
      <c r="E3276">
        <v>53017</v>
      </c>
      <c r="F3276" t="s">
        <v>20</v>
      </c>
      <c r="G3276" t="s">
        <v>55</v>
      </c>
      <c r="H3276">
        <v>5432</v>
      </c>
      <c r="I3276" t="s">
        <v>39</v>
      </c>
      <c r="J3276">
        <f>VLOOKUP(I3276,Key!$A$1:$C$73,2,FALSE)</f>
        <v>43.031480000000002</v>
      </c>
      <c r="K3276">
        <f>VLOOKUP(I3276,Key!$A$1:$C$73,3,FALSE)</f>
        <v>-87.908169999999998</v>
      </c>
      <c r="L3276" t="s">
        <v>39</v>
      </c>
      <c r="M3276">
        <f>VLOOKUP(L3276,Key!$A$1:$C$73,2,FALSE)</f>
        <v>43.031480000000002</v>
      </c>
      <c r="N3276">
        <f>VLOOKUP(L3276,Key!$A$1:$C$73,3,FALSE)</f>
        <v>-87.908169999999998</v>
      </c>
      <c r="O3276">
        <v>34</v>
      </c>
      <c r="P3276">
        <v>3</v>
      </c>
      <c r="Q3276">
        <v>5.0999999999999996</v>
      </c>
      <c r="R3276">
        <v>4.8</v>
      </c>
      <c r="S3276">
        <v>204</v>
      </c>
      <c r="T3276">
        <f t="shared" si="459"/>
        <v>-1</v>
      </c>
      <c r="U3276" s="1">
        <v>42834</v>
      </c>
      <c r="V3276" s="13">
        <f t="shared" si="460"/>
        <v>42826</v>
      </c>
      <c r="W3276" s="14">
        <f t="shared" si="461"/>
        <v>42834</v>
      </c>
      <c r="X3276" s="1" t="str">
        <f t="shared" si="462"/>
        <v>Sunday</v>
      </c>
      <c r="Y3276" s="2">
        <v>0.63206018518518514</v>
      </c>
      <c r="Z3276" s="2">
        <f t="shared" si="463"/>
        <v>0.625</v>
      </c>
      <c r="AA3276">
        <f>1</f>
        <v>1</v>
      </c>
      <c r="AB3276" s="1">
        <v>42834</v>
      </c>
      <c r="AC3276" s="13">
        <f t="shared" si="464"/>
        <v>42826</v>
      </c>
      <c r="AD3276" s="14">
        <f t="shared" si="465"/>
        <v>42834</v>
      </c>
      <c r="AE3276" s="1" t="str">
        <f t="shared" si="466"/>
        <v>Sunday</v>
      </c>
      <c r="AF3276" s="2">
        <v>0.65597222222222229</v>
      </c>
      <c r="AG3276" s="2">
        <f t="shared" si="467"/>
        <v>0.66666666666666663</v>
      </c>
      <c r="AH3276" t="s">
        <v>25</v>
      </c>
    </row>
    <row r="3277" spans="1:34" x14ac:dyDescent="0.25">
      <c r="A3277">
        <v>1572796</v>
      </c>
      <c r="B3277" t="s">
        <v>54</v>
      </c>
      <c r="E3277">
        <v>53226</v>
      </c>
      <c r="F3277" t="s">
        <v>20</v>
      </c>
      <c r="G3277" t="s">
        <v>55</v>
      </c>
      <c r="H3277">
        <v>11128</v>
      </c>
      <c r="I3277" t="s">
        <v>91</v>
      </c>
      <c r="J3277">
        <f>VLOOKUP(I3277,Key!$A$1:$C$73,2,FALSE)</f>
        <v>43.048609999999996</v>
      </c>
      <c r="K3277">
        <f>VLOOKUP(I3277,Key!$A$1:$C$73,3,FALSE)</f>
        <v>-88.008480000000006</v>
      </c>
      <c r="L3277" t="s">
        <v>70</v>
      </c>
      <c r="M3277">
        <f>VLOOKUP(L3277,Key!$A$1:$C$73,2,FALSE)</f>
        <v>43.052630000000001</v>
      </c>
      <c r="N3277">
        <f>VLOOKUP(L3277,Key!$A$1:$C$73,3,FALSE)</f>
        <v>-88.016319999999993</v>
      </c>
      <c r="O3277">
        <v>10</v>
      </c>
      <c r="P3277">
        <v>3</v>
      </c>
      <c r="Q3277">
        <v>1.5</v>
      </c>
      <c r="R3277">
        <v>1.4</v>
      </c>
      <c r="S3277">
        <v>60</v>
      </c>
      <c r="T3277">
        <f t="shared" si="459"/>
        <v>-1</v>
      </c>
      <c r="U3277" s="1">
        <v>42834</v>
      </c>
      <c r="V3277" s="13">
        <f t="shared" si="460"/>
        <v>42826</v>
      </c>
      <c r="W3277" s="14">
        <f t="shared" si="461"/>
        <v>42834</v>
      </c>
      <c r="X3277" s="1" t="str">
        <f t="shared" si="462"/>
        <v>Sunday</v>
      </c>
      <c r="Y3277" s="2">
        <v>0.65780092592592598</v>
      </c>
      <c r="Z3277" s="2">
        <f t="shared" si="463"/>
        <v>0.66666666666666663</v>
      </c>
      <c r="AA3277">
        <f>1</f>
        <v>1</v>
      </c>
      <c r="AB3277" s="1">
        <v>42834</v>
      </c>
      <c r="AC3277" s="13">
        <f t="shared" si="464"/>
        <v>42826</v>
      </c>
      <c r="AD3277" s="14">
        <f t="shared" si="465"/>
        <v>42834</v>
      </c>
      <c r="AE3277" s="1" t="str">
        <f t="shared" si="466"/>
        <v>Sunday</v>
      </c>
      <c r="AF3277" s="2">
        <v>0.66506944444444438</v>
      </c>
      <c r="AG3277" s="2">
        <f t="shared" si="467"/>
        <v>0.66666666666666663</v>
      </c>
      <c r="AH3277" t="s">
        <v>23</v>
      </c>
    </row>
    <row r="3278" spans="1:34" x14ac:dyDescent="0.25">
      <c r="A3278">
        <v>1573140</v>
      </c>
      <c r="B3278" t="s">
        <v>54</v>
      </c>
      <c r="E3278">
        <v>53074</v>
      </c>
      <c r="F3278" t="s">
        <v>20</v>
      </c>
      <c r="G3278" t="s">
        <v>55</v>
      </c>
      <c r="H3278">
        <v>77</v>
      </c>
      <c r="I3278" t="s">
        <v>84</v>
      </c>
      <c r="J3278">
        <f>VLOOKUP(I3278,Key!$A$1:$C$73,2,FALSE)</f>
        <v>43.040154000000001</v>
      </c>
      <c r="K3278">
        <f>VLOOKUP(I3278,Key!$A$1:$C$73,3,FALSE)</f>
        <v>-87.932113000000001</v>
      </c>
      <c r="L3278" t="s">
        <v>84</v>
      </c>
      <c r="M3278">
        <f>VLOOKUP(L3278,Key!$A$1:$C$73,2,FALSE)</f>
        <v>43.040154000000001</v>
      </c>
      <c r="N3278">
        <f>VLOOKUP(L3278,Key!$A$1:$C$73,3,FALSE)</f>
        <v>-87.932113000000001</v>
      </c>
      <c r="O3278">
        <v>70</v>
      </c>
      <c r="P3278">
        <v>9</v>
      </c>
      <c r="Q3278">
        <v>10.5</v>
      </c>
      <c r="R3278">
        <v>10</v>
      </c>
      <c r="S3278">
        <v>420</v>
      </c>
      <c r="T3278">
        <f t="shared" si="459"/>
        <v>-1</v>
      </c>
      <c r="U3278" s="1">
        <v>42834</v>
      </c>
      <c r="V3278" s="13">
        <f t="shared" si="460"/>
        <v>42826</v>
      </c>
      <c r="W3278" s="14">
        <f t="shared" si="461"/>
        <v>42834</v>
      </c>
      <c r="X3278" s="1" t="str">
        <f t="shared" si="462"/>
        <v>Sunday</v>
      </c>
      <c r="Y3278" s="2">
        <v>0.67835648148148142</v>
      </c>
      <c r="Z3278" s="2">
        <f t="shared" si="463"/>
        <v>0.66666666666666663</v>
      </c>
      <c r="AA3278">
        <f>1</f>
        <v>1</v>
      </c>
      <c r="AB3278" s="1">
        <v>42834</v>
      </c>
      <c r="AC3278" s="13">
        <f t="shared" si="464"/>
        <v>42826</v>
      </c>
      <c r="AD3278" s="14">
        <f t="shared" si="465"/>
        <v>42834</v>
      </c>
      <c r="AE3278" s="1" t="str">
        <f t="shared" si="466"/>
        <v>Sunday</v>
      </c>
      <c r="AF3278" s="2">
        <v>0.72646990740740736</v>
      </c>
      <c r="AG3278" s="2">
        <f t="shared" si="467"/>
        <v>0.70833333333333326</v>
      </c>
      <c r="AH3278" t="s">
        <v>25</v>
      </c>
    </row>
    <row r="3279" spans="1:34" x14ac:dyDescent="0.25">
      <c r="A3279">
        <v>1573185</v>
      </c>
      <c r="B3279" t="s">
        <v>54</v>
      </c>
      <c r="E3279">
        <v>53211</v>
      </c>
      <c r="F3279" t="s">
        <v>20</v>
      </c>
      <c r="G3279" t="s">
        <v>55</v>
      </c>
      <c r="H3279">
        <v>46</v>
      </c>
      <c r="I3279" t="s">
        <v>62</v>
      </c>
      <c r="J3279">
        <f>VLOOKUP(I3279,Key!$A$1:$C$73,2,FALSE)</f>
        <v>43.052460000000004</v>
      </c>
      <c r="K3279">
        <f>VLOOKUP(I3279,Key!$A$1:$C$73,3,FALSE)</f>
        <v>-87.891000000000005</v>
      </c>
      <c r="L3279" t="s">
        <v>62</v>
      </c>
      <c r="M3279">
        <f>VLOOKUP(L3279,Key!$A$1:$C$73,2,FALSE)</f>
        <v>43.052460000000004</v>
      </c>
      <c r="N3279">
        <f>VLOOKUP(L3279,Key!$A$1:$C$73,3,FALSE)</f>
        <v>-87.891000000000005</v>
      </c>
      <c r="O3279">
        <v>20</v>
      </c>
      <c r="P3279">
        <v>3</v>
      </c>
      <c r="Q3279">
        <v>3</v>
      </c>
      <c r="R3279">
        <v>2.9</v>
      </c>
      <c r="S3279">
        <v>120</v>
      </c>
      <c r="T3279">
        <f t="shared" si="459"/>
        <v>-1</v>
      </c>
      <c r="U3279" s="1">
        <v>42834</v>
      </c>
      <c r="V3279" s="13">
        <f t="shared" si="460"/>
        <v>42826</v>
      </c>
      <c r="W3279" s="14">
        <f t="shared" si="461"/>
        <v>42834</v>
      </c>
      <c r="X3279" s="1" t="str">
        <f t="shared" si="462"/>
        <v>Sunday</v>
      </c>
      <c r="Y3279" s="2">
        <v>0.68743055555555566</v>
      </c>
      <c r="Z3279" s="2">
        <f t="shared" si="463"/>
        <v>0.66666666666666663</v>
      </c>
      <c r="AA3279">
        <f>1</f>
        <v>1</v>
      </c>
      <c r="AB3279" s="1">
        <v>42834</v>
      </c>
      <c r="AC3279" s="13">
        <f t="shared" si="464"/>
        <v>42826</v>
      </c>
      <c r="AD3279" s="14">
        <f t="shared" si="465"/>
        <v>42834</v>
      </c>
      <c r="AE3279" s="1" t="str">
        <f t="shared" si="466"/>
        <v>Sunday</v>
      </c>
      <c r="AF3279" s="2">
        <v>0.70107638888888879</v>
      </c>
      <c r="AG3279" s="2">
        <f t="shared" si="467"/>
        <v>0.70833333333333326</v>
      </c>
      <c r="AH3279" t="s">
        <v>25</v>
      </c>
    </row>
    <row r="3280" spans="1:34" x14ac:dyDescent="0.25">
      <c r="A3280">
        <v>1435646</v>
      </c>
      <c r="B3280" t="s">
        <v>54</v>
      </c>
      <c r="E3280">
        <v>53044</v>
      </c>
      <c r="F3280" t="s">
        <v>20</v>
      </c>
      <c r="G3280" t="s">
        <v>55</v>
      </c>
      <c r="H3280">
        <v>5472</v>
      </c>
      <c r="I3280" t="s">
        <v>33</v>
      </c>
      <c r="J3280">
        <f>VLOOKUP(I3280,Key!$A$1:$C$73,2,FALSE)</f>
        <v>43.045712999999999</v>
      </c>
      <c r="K3280">
        <f>VLOOKUP(I3280,Key!$A$1:$C$73,3,FALSE)</f>
        <v>-87.899756999999994</v>
      </c>
      <c r="L3280" t="s">
        <v>74</v>
      </c>
      <c r="M3280">
        <f>VLOOKUP(L3280,Key!$A$1:$C$73,2,FALSE)</f>
        <v>43.05536</v>
      </c>
      <c r="N3280">
        <f>VLOOKUP(L3280,Key!$A$1:$C$73,3,FALSE)</f>
        <v>-87.90504</v>
      </c>
      <c r="O3280">
        <v>7</v>
      </c>
      <c r="P3280">
        <v>3</v>
      </c>
      <c r="Q3280">
        <v>1.1000000000000001</v>
      </c>
      <c r="R3280">
        <v>1</v>
      </c>
      <c r="S3280">
        <v>42</v>
      </c>
      <c r="T3280">
        <f t="shared" si="459"/>
        <v>-1</v>
      </c>
      <c r="U3280" s="1">
        <v>42834</v>
      </c>
      <c r="V3280" s="13">
        <f t="shared" si="460"/>
        <v>42826</v>
      </c>
      <c r="W3280" s="14">
        <f t="shared" si="461"/>
        <v>42834</v>
      </c>
      <c r="X3280" s="1" t="str">
        <f t="shared" si="462"/>
        <v>Sunday</v>
      </c>
      <c r="Y3280" s="2">
        <v>0.68752314814814808</v>
      </c>
      <c r="Z3280" s="2">
        <f t="shared" si="463"/>
        <v>0.70833333333333326</v>
      </c>
      <c r="AA3280">
        <f>1</f>
        <v>1</v>
      </c>
      <c r="AB3280" s="1">
        <v>42834</v>
      </c>
      <c r="AC3280" s="13">
        <f t="shared" si="464"/>
        <v>42826</v>
      </c>
      <c r="AD3280" s="14">
        <f t="shared" si="465"/>
        <v>42834</v>
      </c>
      <c r="AE3280" s="1" t="str">
        <f t="shared" si="466"/>
        <v>Sunday</v>
      </c>
      <c r="AF3280" s="2">
        <v>0.69246527777777767</v>
      </c>
      <c r="AG3280" s="2">
        <f t="shared" si="467"/>
        <v>0.70833333333333326</v>
      </c>
      <c r="AH3280" t="s">
        <v>23</v>
      </c>
    </row>
    <row r="3281" spans="1:34" x14ac:dyDescent="0.25">
      <c r="A3281">
        <v>1573341</v>
      </c>
      <c r="B3281" t="s">
        <v>54</v>
      </c>
      <c r="E3281">
        <v>53233</v>
      </c>
      <c r="F3281" t="s">
        <v>20</v>
      </c>
      <c r="G3281" t="s">
        <v>55</v>
      </c>
      <c r="H3281">
        <v>11147</v>
      </c>
      <c r="I3281" t="s">
        <v>57</v>
      </c>
      <c r="J3281">
        <f>VLOOKUP(I3281,Key!$A$1:$C$73,2,FALSE)</f>
        <v>43.03913</v>
      </c>
      <c r="K3281">
        <f>VLOOKUP(I3281,Key!$A$1:$C$73,3,FALSE)</f>
        <v>-87.916150000000002</v>
      </c>
      <c r="L3281" t="s">
        <v>77</v>
      </c>
      <c r="M3281">
        <f>VLOOKUP(L3281,Key!$A$1:$C$73,2,FALSE)</f>
        <v>43.036900000000003</v>
      </c>
      <c r="N3281">
        <f>VLOOKUP(L3281,Key!$A$1:$C$73,3,FALSE)</f>
        <v>-87.89667</v>
      </c>
      <c r="O3281">
        <v>29</v>
      </c>
      <c r="P3281">
        <v>3</v>
      </c>
      <c r="Q3281">
        <v>4.4000000000000004</v>
      </c>
      <c r="R3281">
        <v>4.0999999999999996</v>
      </c>
      <c r="S3281">
        <v>174</v>
      </c>
      <c r="T3281">
        <f t="shared" si="459"/>
        <v>-1</v>
      </c>
      <c r="U3281" s="1">
        <v>42834</v>
      </c>
      <c r="V3281" s="13">
        <f t="shared" si="460"/>
        <v>42826</v>
      </c>
      <c r="W3281" s="14">
        <f t="shared" si="461"/>
        <v>42834</v>
      </c>
      <c r="X3281" s="1" t="str">
        <f t="shared" si="462"/>
        <v>Sunday</v>
      </c>
      <c r="Y3281" s="2">
        <v>0.70921296296296299</v>
      </c>
      <c r="Z3281" s="2">
        <f t="shared" si="463"/>
        <v>0.70833333333333326</v>
      </c>
      <c r="AA3281">
        <f>1</f>
        <v>1</v>
      </c>
      <c r="AB3281" s="1">
        <v>42834</v>
      </c>
      <c r="AC3281" s="13">
        <f t="shared" si="464"/>
        <v>42826</v>
      </c>
      <c r="AD3281" s="14">
        <f t="shared" si="465"/>
        <v>42834</v>
      </c>
      <c r="AE3281" s="1" t="str">
        <f t="shared" si="466"/>
        <v>Sunday</v>
      </c>
      <c r="AF3281" s="2">
        <v>0.72973379629629631</v>
      </c>
      <c r="AG3281" s="2">
        <f t="shared" si="467"/>
        <v>0.75</v>
      </c>
      <c r="AH3281" t="s">
        <v>23</v>
      </c>
    </row>
    <row r="3282" spans="1:34" x14ac:dyDescent="0.25">
      <c r="A3282">
        <v>1573345</v>
      </c>
      <c r="B3282" t="s">
        <v>54</v>
      </c>
      <c r="E3282">
        <v>53221</v>
      </c>
      <c r="F3282" t="s">
        <v>20</v>
      </c>
      <c r="G3282" t="s">
        <v>55</v>
      </c>
      <c r="H3282">
        <v>179</v>
      </c>
      <c r="I3282" t="s">
        <v>62</v>
      </c>
      <c r="J3282">
        <f>VLOOKUP(I3282,Key!$A$1:$C$73,2,FALSE)</f>
        <v>43.052460000000004</v>
      </c>
      <c r="K3282">
        <f>VLOOKUP(I3282,Key!$A$1:$C$73,3,FALSE)</f>
        <v>-87.891000000000005</v>
      </c>
      <c r="L3282" t="s">
        <v>62</v>
      </c>
      <c r="M3282">
        <f>VLOOKUP(L3282,Key!$A$1:$C$73,2,FALSE)</f>
        <v>43.052460000000004</v>
      </c>
      <c r="N3282">
        <f>VLOOKUP(L3282,Key!$A$1:$C$73,3,FALSE)</f>
        <v>-87.891000000000005</v>
      </c>
      <c r="O3282">
        <v>106</v>
      </c>
      <c r="P3282">
        <v>12</v>
      </c>
      <c r="Q3282">
        <v>15.9</v>
      </c>
      <c r="R3282">
        <v>15.1</v>
      </c>
      <c r="S3282">
        <v>636</v>
      </c>
      <c r="T3282">
        <f t="shared" si="459"/>
        <v>-1</v>
      </c>
      <c r="U3282" s="1">
        <v>42834</v>
      </c>
      <c r="V3282" s="13">
        <f t="shared" si="460"/>
        <v>42826</v>
      </c>
      <c r="W3282" s="14">
        <f t="shared" si="461"/>
        <v>42834</v>
      </c>
      <c r="X3282" s="1" t="str">
        <f t="shared" si="462"/>
        <v>Sunday</v>
      </c>
      <c r="Y3282" s="2">
        <v>0.70972222222222225</v>
      </c>
      <c r="Z3282" s="2">
        <f t="shared" si="463"/>
        <v>0.70833333333333326</v>
      </c>
      <c r="AA3282">
        <f>1</f>
        <v>1</v>
      </c>
      <c r="AB3282" s="1">
        <v>42834</v>
      </c>
      <c r="AC3282" s="13">
        <f t="shared" si="464"/>
        <v>42826</v>
      </c>
      <c r="AD3282" s="14">
        <f t="shared" si="465"/>
        <v>42834</v>
      </c>
      <c r="AE3282" s="1" t="str">
        <f t="shared" si="466"/>
        <v>Sunday</v>
      </c>
      <c r="AF3282" s="2">
        <v>0.78333333333333333</v>
      </c>
      <c r="AG3282" s="2">
        <f t="shared" si="467"/>
        <v>0.79166666666666663</v>
      </c>
      <c r="AH3282" t="s">
        <v>25</v>
      </c>
    </row>
    <row r="3283" spans="1:34" x14ac:dyDescent="0.25">
      <c r="A3283">
        <v>1229165</v>
      </c>
      <c r="B3283" t="s">
        <v>54</v>
      </c>
      <c r="E3283">
        <v>60099</v>
      </c>
      <c r="F3283" t="s">
        <v>20</v>
      </c>
      <c r="G3283" t="s">
        <v>55</v>
      </c>
      <c r="H3283">
        <v>46</v>
      </c>
      <c r="I3283" t="s">
        <v>62</v>
      </c>
      <c r="J3283">
        <f>VLOOKUP(I3283,Key!$A$1:$C$73,2,FALSE)</f>
        <v>43.052460000000004</v>
      </c>
      <c r="K3283">
        <f>VLOOKUP(I3283,Key!$A$1:$C$73,3,FALSE)</f>
        <v>-87.891000000000005</v>
      </c>
      <c r="L3283" t="s">
        <v>62</v>
      </c>
      <c r="M3283">
        <f>VLOOKUP(L3283,Key!$A$1:$C$73,2,FALSE)</f>
        <v>43.052460000000004</v>
      </c>
      <c r="N3283">
        <f>VLOOKUP(L3283,Key!$A$1:$C$73,3,FALSE)</f>
        <v>-87.891000000000005</v>
      </c>
      <c r="O3283">
        <v>101</v>
      </c>
      <c r="P3283">
        <v>12</v>
      </c>
      <c r="Q3283">
        <v>15.2</v>
      </c>
      <c r="R3283">
        <v>14.4</v>
      </c>
      <c r="S3283">
        <v>606</v>
      </c>
      <c r="T3283">
        <f t="shared" si="459"/>
        <v>-1</v>
      </c>
      <c r="U3283" s="1">
        <v>42834</v>
      </c>
      <c r="V3283" s="13">
        <f t="shared" si="460"/>
        <v>42826</v>
      </c>
      <c r="W3283" s="14">
        <f t="shared" si="461"/>
        <v>42834</v>
      </c>
      <c r="X3283" s="1" t="str">
        <f t="shared" si="462"/>
        <v>Sunday</v>
      </c>
      <c r="Y3283" s="2">
        <v>0.7127430555555555</v>
      </c>
      <c r="Z3283" s="2">
        <f t="shared" si="463"/>
        <v>0.70833333333333326</v>
      </c>
      <c r="AA3283">
        <f>1</f>
        <v>1</v>
      </c>
      <c r="AB3283" s="1">
        <v>42834</v>
      </c>
      <c r="AC3283" s="13">
        <f t="shared" si="464"/>
        <v>42826</v>
      </c>
      <c r="AD3283" s="14">
        <f t="shared" si="465"/>
        <v>42834</v>
      </c>
      <c r="AE3283" s="1" t="str">
        <f t="shared" si="466"/>
        <v>Sunday</v>
      </c>
      <c r="AF3283" s="2">
        <v>0.78325231481481483</v>
      </c>
      <c r="AG3283" s="2">
        <f t="shared" si="467"/>
        <v>0.79166666666666663</v>
      </c>
      <c r="AH3283" t="s">
        <v>25</v>
      </c>
    </row>
    <row r="3284" spans="1:34" x14ac:dyDescent="0.25">
      <c r="A3284">
        <v>1573361</v>
      </c>
      <c r="B3284" t="s">
        <v>54</v>
      </c>
      <c r="E3284">
        <v>53212</v>
      </c>
      <c r="F3284" t="s">
        <v>20</v>
      </c>
      <c r="G3284" t="s">
        <v>55</v>
      </c>
      <c r="H3284">
        <v>274</v>
      </c>
      <c r="I3284" t="s">
        <v>37</v>
      </c>
      <c r="J3284">
        <f>VLOOKUP(I3284,Key!$A$1:$C$73,2,FALSE)</f>
        <v>43.049230000000001</v>
      </c>
      <c r="K3284">
        <f>VLOOKUP(I3284,Key!$A$1:$C$73,3,FALSE)</f>
        <v>-87.911940000000001</v>
      </c>
      <c r="L3284" t="s">
        <v>37</v>
      </c>
      <c r="M3284">
        <f>VLOOKUP(L3284,Key!$A$1:$C$73,2,FALSE)</f>
        <v>43.049230000000001</v>
      </c>
      <c r="N3284">
        <f>VLOOKUP(L3284,Key!$A$1:$C$73,3,FALSE)</f>
        <v>-87.911940000000001</v>
      </c>
      <c r="O3284">
        <v>27</v>
      </c>
      <c r="P3284">
        <v>3</v>
      </c>
      <c r="Q3284">
        <v>4.0999999999999996</v>
      </c>
      <c r="R3284">
        <v>3.8</v>
      </c>
      <c r="S3284">
        <v>162</v>
      </c>
      <c r="T3284">
        <f t="shared" si="459"/>
        <v>-1</v>
      </c>
      <c r="U3284" s="1">
        <v>42834</v>
      </c>
      <c r="V3284" s="13">
        <f t="shared" si="460"/>
        <v>42826</v>
      </c>
      <c r="W3284" s="14">
        <f t="shared" si="461"/>
        <v>42834</v>
      </c>
      <c r="X3284" s="1" t="str">
        <f t="shared" si="462"/>
        <v>Sunday</v>
      </c>
      <c r="Y3284" s="2">
        <v>0.71498842592592593</v>
      </c>
      <c r="Z3284" s="2">
        <f t="shared" si="463"/>
        <v>0.70833333333333326</v>
      </c>
      <c r="AA3284">
        <f>1</f>
        <v>1</v>
      </c>
      <c r="AB3284" s="1">
        <v>42834</v>
      </c>
      <c r="AC3284" s="13">
        <f t="shared" si="464"/>
        <v>42826</v>
      </c>
      <c r="AD3284" s="14">
        <f t="shared" si="465"/>
        <v>42834</v>
      </c>
      <c r="AE3284" s="1" t="str">
        <f t="shared" si="466"/>
        <v>Sunday</v>
      </c>
      <c r="AF3284" s="2">
        <v>0.73357638888888888</v>
      </c>
      <c r="AG3284" s="2">
        <f t="shared" si="467"/>
        <v>0.75</v>
      </c>
      <c r="AH3284" t="s">
        <v>25</v>
      </c>
    </row>
    <row r="3285" spans="1:34" x14ac:dyDescent="0.25">
      <c r="A3285">
        <v>1573365</v>
      </c>
      <c r="B3285" t="s">
        <v>54</v>
      </c>
      <c r="E3285">
        <v>60156</v>
      </c>
      <c r="F3285" t="s">
        <v>20</v>
      </c>
      <c r="G3285" t="s">
        <v>55</v>
      </c>
      <c r="H3285">
        <v>237</v>
      </c>
      <c r="I3285" t="s">
        <v>57</v>
      </c>
      <c r="J3285">
        <f>VLOOKUP(I3285,Key!$A$1:$C$73,2,FALSE)</f>
        <v>43.03913</v>
      </c>
      <c r="K3285">
        <f>VLOOKUP(I3285,Key!$A$1:$C$73,3,FALSE)</f>
        <v>-87.916150000000002</v>
      </c>
      <c r="L3285" t="s">
        <v>81</v>
      </c>
      <c r="M3285">
        <f>VLOOKUP(L3285,Key!$A$1:$C$73,2,FALSE)</f>
        <v>43.058010000000003</v>
      </c>
      <c r="N3285">
        <f>VLOOKUP(L3285,Key!$A$1:$C$73,3,FALSE)</f>
        <v>-87.877300000000005</v>
      </c>
      <c r="O3285">
        <v>36</v>
      </c>
      <c r="P3285">
        <v>6</v>
      </c>
      <c r="Q3285">
        <v>5.4</v>
      </c>
      <c r="R3285">
        <v>5.0999999999999996</v>
      </c>
      <c r="S3285">
        <v>216</v>
      </c>
      <c r="T3285">
        <f t="shared" si="459"/>
        <v>-1</v>
      </c>
      <c r="U3285" s="1">
        <v>42834</v>
      </c>
      <c r="V3285" s="13">
        <f t="shared" si="460"/>
        <v>42826</v>
      </c>
      <c r="W3285" s="14">
        <f t="shared" si="461"/>
        <v>42834</v>
      </c>
      <c r="X3285" s="1" t="str">
        <f t="shared" si="462"/>
        <v>Sunday</v>
      </c>
      <c r="Y3285" s="2">
        <v>0.71532407407407417</v>
      </c>
      <c r="Z3285" s="2">
        <f t="shared" si="463"/>
        <v>0.70833333333333326</v>
      </c>
      <c r="AA3285">
        <f>1</f>
        <v>1</v>
      </c>
      <c r="AB3285" s="1">
        <v>42834</v>
      </c>
      <c r="AC3285" s="13">
        <f t="shared" si="464"/>
        <v>42826</v>
      </c>
      <c r="AD3285" s="14">
        <f t="shared" si="465"/>
        <v>42834</v>
      </c>
      <c r="AE3285" s="1" t="str">
        <f t="shared" si="466"/>
        <v>Sunday</v>
      </c>
      <c r="AF3285" s="2">
        <v>0.7406018518518519</v>
      </c>
      <c r="AG3285" s="2">
        <f t="shared" si="467"/>
        <v>0.75</v>
      </c>
      <c r="AH3285" t="s">
        <v>23</v>
      </c>
    </row>
    <row r="3286" spans="1:34" x14ac:dyDescent="0.25">
      <c r="A3286">
        <v>1573469</v>
      </c>
      <c r="B3286" t="s">
        <v>54</v>
      </c>
      <c r="E3286">
        <v>53218</v>
      </c>
      <c r="F3286" t="s">
        <v>20</v>
      </c>
      <c r="G3286" t="s">
        <v>55</v>
      </c>
      <c r="H3286">
        <v>5518</v>
      </c>
      <c r="I3286" t="s">
        <v>94</v>
      </c>
      <c r="J3286">
        <f>VLOOKUP(I3286,Key!$A$1:$C$73,2,FALSE)</f>
        <v>43.020020000000002</v>
      </c>
      <c r="K3286">
        <f>VLOOKUP(I3286,Key!$A$1:$C$73,3,FALSE)</f>
        <v>-87.912540000000007</v>
      </c>
      <c r="L3286" t="s">
        <v>94</v>
      </c>
      <c r="M3286">
        <f>VLOOKUP(L3286,Key!$A$1:$C$73,2,FALSE)</f>
        <v>43.020020000000002</v>
      </c>
      <c r="N3286">
        <f>VLOOKUP(L3286,Key!$A$1:$C$73,3,FALSE)</f>
        <v>-87.912540000000007</v>
      </c>
      <c r="O3286">
        <v>65</v>
      </c>
      <c r="P3286">
        <v>9</v>
      </c>
      <c r="Q3286">
        <v>9.8000000000000007</v>
      </c>
      <c r="R3286">
        <v>9.3000000000000007</v>
      </c>
      <c r="S3286">
        <v>390</v>
      </c>
      <c r="T3286">
        <f t="shared" si="459"/>
        <v>-1</v>
      </c>
      <c r="U3286" s="1">
        <v>42834</v>
      </c>
      <c r="V3286" s="13">
        <f t="shared" si="460"/>
        <v>42826</v>
      </c>
      <c r="W3286" s="14">
        <f t="shared" si="461"/>
        <v>42834</v>
      </c>
      <c r="X3286" s="1" t="str">
        <f t="shared" si="462"/>
        <v>Sunday</v>
      </c>
      <c r="Y3286" s="2">
        <v>0.73638888888888887</v>
      </c>
      <c r="Z3286" s="2">
        <f t="shared" si="463"/>
        <v>0.75</v>
      </c>
      <c r="AA3286">
        <f>1</f>
        <v>1</v>
      </c>
      <c r="AB3286" s="1">
        <v>42834</v>
      </c>
      <c r="AC3286" s="13">
        <f t="shared" si="464"/>
        <v>42826</v>
      </c>
      <c r="AD3286" s="14">
        <f t="shared" si="465"/>
        <v>42834</v>
      </c>
      <c r="AE3286" s="1" t="str">
        <f t="shared" si="466"/>
        <v>Sunday</v>
      </c>
      <c r="AF3286" s="2">
        <v>0.78184027777777787</v>
      </c>
      <c r="AG3286" s="2">
        <f t="shared" si="467"/>
        <v>0.79166666666666663</v>
      </c>
      <c r="AH3286" t="s">
        <v>25</v>
      </c>
    </row>
    <row r="3287" spans="1:34" x14ac:dyDescent="0.25">
      <c r="A3287">
        <v>1573725</v>
      </c>
      <c r="B3287" t="s">
        <v>54</v>
      </c>
      <c r="E3287">
        <v>53211</v>
      </c>
      <c r="F3287" t="s">
        <v>20</v>
      </c>
      <c r="G3287" t="s">
        <v>55</v>
      </c>
      <c r="H3287">
        <v>5445</v>
      </c>
      <c r="I3287" t="s">
        <v>85</v>
      </c>
      <c r="J3287">
        <f>VLOOKUP(I3287,Key!$A$1:$C$73,2,FALSE)</f>
        <v>43.053040000000003</v>
      </c>
      <c r="K3287">
        <f>VLOOKUP(I3287,Key!$A$1:$C$73,3,FALSE)</f>
        <v>-87.897660000000002</v>
      </c>
      <c r="L3287" t="s">
        <v>85</v>
      </c>
      <c r="M3287">
        <f>VLOOKUP(L3287,Key!$A$1:$C$73,2,FALSE)</f>
        <v>43.053040000000003</v>
      </c>
      <c r="N3287">
        <f>VLOOKUP(L3287,Key!$A$1:$C$73,3,FALSE)</f>
        <v>-87.897660000000002</v>
      </c>
      <c r="O3287">
        <v>56</v>
      </c>
      <c r="P3287">
        <v>6</v>
      </c>
      <c r="Q3287">
        <v>8.4</v>
      </c>
      <c r="R3287">
        <v>8</v>
      </c>
      <c r="S3287">
        <v>336</v>
      </c>
      <c r="T3287">
        <f t="shared" si="459"/>
        <v>-1</v>
      </c>
      <c r="U3287" s="1">
        <v>42834</v>
      </c>
      <c r="V3287" s="13">
        <f t="shared" si="460"/>
        <v>42826</v>
      </c>
      <c r="W3287" s="14">
        <f t="shared" si="461"/>
        <v>42834</v>
      </c>
      <c r="X3287" s="1" t="str">
        <f t="shared" si="462"/>
        <v>Sunday</v>
      </c>
      <c r="Y3287" s="2">
        <v>0.78552083333333333</v>
      </c>
      <c r="Z3287" s="2">
        <f t="shared" si="463"/>
        <v>0.79166666666666663</v>
      </c>
      <c r="AA3287">
        <f>1</f>
        <v>1</v>
      </c>
      <c r="AB3287" s="1">
        <v>42834</v>
      </c>
      <c r="AC3287" s="13">
        <f t="shared" si="464"/>
        <v>42826</v>
      </c>
      <c r="AD3287" s="14">
        <f t="shared" si="465"/>
        <v>42834</v>
      </c>
      <c r="AE3287" s="1" t="str">
        <f t="shared" si="466"/>
        <v>Sunday</v>
      </c>
      <c r="AF3287" s="2">
        <v>0.82460648148148152</v>
      </c>
      <c r="AG3287" s="2">
        <f t="shared" si="467"/>
        <v>0.83333333333333326</v>
      </c>
      <c r="AH3287" t="s">
        <v>25</v>
      </c>
    </row>
    <row r="3288" spans="1:34" x14ac:dyDescent="0.25">
      <c r="A3288">
        <v>1573869</v>
      </c>
      <c r="B3288" t="s">
        <v>54</v>
      </c>
      <c r="E3288">
        <v>53215</v>
      </c>
      <c r="F3288" t="s">
        <v>20</v>
      </c>
      <c r="G3288" t="s">
        <v>55</v>
      </c>
      <c r="H3288">
        <v>5418</v>
      </c>
      <c r="I3288" t="s">
        <v>42</v>
      </c>
      <c r="J3288">
        <f>VLOOKUP(I3288,Key!$A$1:$C$73,2,FALSE)</f>
        <v>43.038719999999998</v>
      </c>
      <c r="K3288">
        <f>VLOOKUP(I3288,Key!$A$1:$C$73,3,FALSE)</f>
        <v>-87.905339999999995</v>
      </c>
      <c r="L3288" t="s">
        <v>42</v>
      </c>
      <c r="M3288">
        <f>VLOOKUP(L3288,Key!$A$1:$C$73,2,FALSE)</f>
        <v>43.038719999999998</v>
      </c>
      <c r="N3288">
        <f>VLOOKUP(L3288,Key!$A$1:$C$73,3,FALSE)</f>
        <v>-87.905339999999995</v>
      </c>
      <c r="O3288">
        <v>50</v>
      </c>
      <c r="P3288">
        <v>6</v>
      </c>
      <c r="Q3288">
        <v>7.5</v>
      </c>
      <c r="R3288">
        <v>7.1</v>
      </c>
      <c r="S3288">
        <v>300</v>
      </c>
      <c r="T3288">
        <f t="shared" si="459"/>
        <v>-1</v>
      </c>
      <c r="U3288" s="1">
        <v>42834</v>
      </c>
      <c r="V3288" s="13">
        <f t="shared" si="460"/>
        <v>42826</v>
      </c>
      <c r="W3288" s="14">
        <f t="shared" si="461"/>
        <v>42834</v>
      </c>
      <c r="X3288" s="1" t="str">
        <f t="shared" si="462"/>
        <v>Sunday</v>
      </c>
      <c r="Y3288" s="2">
        <v>0.82171296296296292</v>
      </c>
      <c r="Z3288" s="2">
        <f t="shared" si="463"/>
        <v>0.83333333333333326</v>
      </c>
      <c r="AA3288">
        <f>1</f>
        <v>1</v>
      </c>
      <c r="AB3288" s="1">
        <v>42834</v>
      </c>
      <c r="AC3288" s="13">
        <f t="shared" si="464"/>
        <v>42826</v>
      </c>
      <c r="AD3288" s="14">
        <f t="shared" si="465"/>
        <v>42834</v>
      </c>
      <c r="AE3288" s="1" t="str">
        <f t="shared" si="466"/>
        <v>Sunday</v>
      </c>
      <c r="AF3288" s="2">
        <v>0.85633101851851856</v>
      </c>
      <c r="AG3288" s="2">
        <f t="shared" si="467"/>
        <v>0.875</v>
      </c>
      <c r="AH3288" t="s">
        <v>25</v>
      </c>
    </row>
    <row r="3289" spans="1:34" x14ac:dyDescent="0.25">
      <c r="A3289">
        <v>1573943</v>
      </c>
      <c r="B3289" t="s">
        <v>54</v>
      </c>
      <c r="E3289">
        <v>53010</v>
      </c>
      <c r="F3289" t="s">
        <v>20</v>
      </c>
      <c r="G3289" t="s">
        <v>55</v>
      </c>
      <c r="H3289">
        <v>5453</v>
      </c>
      <c r="I3289" t="s">
        <v>85</v>
      </c>
      <c r="J3289">
        <f>VLOOKUP(I3289,Key!$A$1:$C$73,2,FALSE)</f>
        <v>43.053040000000003</v>
      </c>
      <c r="K3289">
        <f>VLOOKUP(I3289,Key!$A$1:$C$73,3,FALSE)</f>
        <v>-87.897660000000002</v>
      </c>
      <c r="L3289" t="s">
        <v>36</v>
      </c>
      <c r="M3289">
        <f>VLOOKUP(L3289,Key!$A$1:$C$73,2,FALSE)</f>
        <v>43.03519</v>
      </c>
      <c r="N3289">
        <f>VLOOKUP(L3289,Key!$A$1:$C$73,3,FALSE)</f>
        <v>-87.907390000000007</v>
      </c>
      <c r="O3289">
        <v>18</v>
      </c>
      <c r="P3289">
        <v>3</v>
      </c>
      <c r="Q3289">
        <v>2.7</v>
      </c>
      <c r="R3289">
        <v>2.6</v>
      </c>
      <c r="S3289">
        <v>108</v>
      </c>
      <c r="T3289">
        <f t="shared" si="459"/>
        <v>-1</v>
      </c>
      <c r="U3289" s="1">
        <v>42834</v>
      </c>
      <c r="V3289" s="13">
        <f t="shared" si="460"/>
        <v>42826</v>
      </c>
      <c r="W3289" s="14">
        <f t="shared" si="461"/>
        <v>42834</v>
      </c>
      <c r="X3289" s="1" t="str">
        <f t="shared" si="462"/>
        <v>Sunday</v>
      </c>
      <c r="Y3289" s="2">
        <v>0.85908564814814825</v>
      </c>
      <c r="Z3289" s="2">
        <f t="shared" si="463"/>
        <v>0.875</v>
      </c>
      <c r="AA3289">
        <f>1</f>
        <v>1</v>
      </c>
      <c r="AB3289" s="1">
        <v>42834</v>
      </c>
      <c r="AC3289" s="13">
        <f t="shared" si="464"/>
        <v>42826</v>
      </c>
      <c r="AD3289" s="14">
        <f t="shared" si="465"/>
        <v>42834</v>
      </c>
      <c r="AE3289" s="1" t="str">
        <f t="shared" si="466"/>
        <v>Sunday</v>
      </c>
      <c r="AF3289" s="2">
        <v>0.87189814814814814</v>
      </c>
      <c r="AG3289" s="2">
        <f t="shared" si="467"/>
        <v>0.875</v>
      </c>
      <c r="AH3289" t="s">
        <v>23</v>
      </c>
    </row>
    <row r="3290" spans="1:34" x14ac:dyDescent="0.25">
      <c r="A3290">
        <v>1573997</v>
      </c>
      <c r="B3290" t="s">
        <v>54</v>
      </c>
      <c r="E3290">
        <v>54904</v>
      </c>
      <c r="F3290" t="s">
        <v>20</v>
      </c>
      <c r="G3290" t="s">
        <v>55</v>
      </c>
      <c r="H3290">
        <v>202</v>
      </c>
      <c r="I3290" t="s">
        <v>52</v>
      </c>
      <c r="J3290">
        <f>VLOOKUP(I3290,Key!$A$1:$C$73,2,FALSE)</f>
        <v>43.042490000000001</v>
      </c>
      <c r="K3290">
        <f>VLOOKUP(I3290,Key!$A$1:$C$73,3,FALSE)</f>
        <v>-87.909959999999998</v>
      </c>
      <c r="L3290" t="s">
        <v>52</v>
      </c>
      <c r="M3290">
        <f>VLOOKUP(L3290,Key!$A$1:$C$73,2,FALSE)</f>
        <v>43.042490000000001</v>
      </c>
      <c r="N3290">
        <f>VLOOKUP(L3290,Key!$A$1:$C$73,3,FALSE)</f>
        <v>-87.909959999999998</v>
      </c>
      <c r="O3290">
        <v>86</v>
      </c>
      <c r="P3290">
        <v>9</v>
      </c>
      <c r="Q3290">
        <v>12.9</v>
      </c>
      <c r="R3290">
        <v>12.3</v>
      </c>
      <c r="S3290">
        <v>516</v>
      </c>
      <c r="T3290">
        <f t="shared" si="459"/>
        <v>-1</v>
      </c>
      <c r="U3290" s="1">
        <v>42834</v>
      </c>
      <c r="V3290" s="13">
        <f t="shared" si="460"/>
        <v>42826</v>
      </c>
      <c r="W3290" s="14">
        <f t="shared" si="461"/>
        <v>42834</v>
      </c>
      <c r="X3290" s="1" t="str">
        <f t="shared" si="462"/>
        <v>Sunday</v>
      </c>
      <c r="Y3290" s="2">
        <v>0.8844212962962964</v>
      </c>
      <c r="Z3290" s="2">
        <f t="shared" si="463"/>
        <v>0.875</v>
      </c>
      <c r="AA3290">
        <f>1</f>
        <v>1</v>
      </c>
      <c r="AB3290" s="1">
        <v>42834</v>
      </c>
      <c r="AC3290" s="13">
        <f t="shared" si="464"/>
        <v>42826</v>
      </c>
      <c r="AD3290" s="14">
        <f t="shared" si="465"/>
        <v>42834</v>
      </c>
      <c r="AE3290" s="1" t="str">
        <f t="shared" si="466"/>
        <v>Sunday</v>
      </c>
      <c r="AF3290" s="2">
        <v>0.94418981481481479</v>
      </c>
      <c r="AG3290" s="2">
        <f t="shared" si="467"/>
        <v>0.95833333333333326</v>
      </c>
      <c r="AH3290" t="s">
        <v>25</v>
      </c>
    </row>
    <row r="3291" spans="1:34" x14ac:dyDescent="0.25">
      <c r="A3291">
        <v>1574096</v>
      </c>
      <c r="B3291" t="s">
        <v>54</v>
      </c>
      <c r="E3291">
        <v>53154</v>
      </c>
      <c r="F3291" t="s">
        <v>20</v>
      </c>
      <c r="G3291" t="s">
        <v>55</v>
      </c>
      <c r="H3291">
        <v>11162</v>
      </c>
      <c r="I3291" t="s">
        <v>74</v>
      </c>
      <c r="J3291">
        <f>VLOOKUP(I3291,Key!$A$1:$C$73,2,FALSE)</f>
        <v>43.05536</v>
      </c>
      <c r="K3291">
        <f>VLOOKUP(I3291,Key!$A$1:$C$73,3,FALSE)</f>
        <v>-87.90504</v>
      </c>
      <c r="L3291" t="s">
        <v>74</v>
      </c>
      <c r="M3291">
        <f>VLOOKUP(L3291,Key!$A$1:$C$73,2,FALSE)</f>
        <v>43.05536</v>
      </c>
      <c r="N3291">
        <f>VLOOKUP(L3291,Key!$A$1:$C$73,3,FALSE)</f>
        <v>-87.90504</v>
      </c>
      <c r="O3291">
        <v>13</v>
      </c>
      <c r="P3291">
        <v>3</v>
      </c>
      <c r="Q3291">
        <v>2</v>
      </c>
      <c r="R3291">
        <v>1.9</v>
      </c>
      <c r="S3291">
        <v>78</v>
      </c>
      <c r="T3291">
        <f t="shared" si="459"/>
        <v>-1</v>
      </c>
      <c r="U3291" s="1">
        <v>42835</v>
      </c>
      <c r="V3291" s="13">
        <f t="shared" si="460"/>
        <v>42826</v>
      </c>
      <c r="W3291" s="14">
        <f t="shared" si="461"/>
        <v>42835</v>
      </c>
      <c r="X3291" s="1" t="str">
        <f t="shared" si="462"/>
        <v>Monday</v>
      </c>
      <c r="Y3291" s="2">
        <v>0.13077546296296297</v>
      </c>
      <c r="Z3291" s="2">
        <f t="shared" si="463"/>
        <v>0.125</v>
      </c>
      <c r="AA3291">
        <f>1</f>
        <v>1</v>
      </c>
      <c r="AB3291" s="1">
        <v>42835</v>
      </c>
      <c r="AC3291" s="13">
        <f t="shared" si="464"/>
        <v>42826</v>
      </c>
      <c r="AD3291" s="14">
        <f t="shared" si="465"/>
        <v>42835</v>
      </c>
      <c r="AE3291" s="1" t="str">
        <f t="shared" si="466"/>
        <v>Monday</v>
      </c>
      <c r="AF3291" s="2">
        <v>0.1396412037037037</v>
      </c>
      <c r="AG3291" s="2">
        <f t="shared" si="467"/>
        <v>0.125</v>
      </c>
      <c r="AH3291" t="s">
        <v>25</v>
      </c>
    </row>
    <row r="3292" spans="1:34" x14ac:dyDescent="0.25">
      <c r="A3292">
        <v>1242204</v>
      </c>
      <c r="B3292" t="s">
        <v>54</v>
      </c>
      <c r="E3292">
        <v>53202</v>
      </c>
      <c r="F3292" t="s">
        <v>20</v>
      </c>
      <c r="G3292" t="s">
        <v>55</v>
      </c>
      <c r="H3292">
        <v>5496</v>
      </c>
      <c r="I3292" t="s">
        <v>78</v>
      </c>
      <c r="J3292">
        <f>VLOOKUP(I3292,Key!$A$1:$C$73,2,FALSE)</f>
        <v>43.048200000000001</v>
      </c>
      <c r="K3292">
        <f>VLOOKUP(I3292,Key!$A$1:$C$73,3,FALSE)</f>
        <v>-87.900859999999994</v>
      </c>
      <c r="L3292" t="s">
        <v>76</v>
      </c>
      <c r="M3292">
        <f>VLOOKUP(L3292,Key!$A$1:$C$73,2,FALSE)</f>
        <v>43.02948</v>
      </c>
      <c r="N3292">
        <f>VLOOKUP(L3292,Key!$A$1:$C$73,3,FALSE)</f>
        <v>-87.912819999999996</v>
      </c>
      <c r="O3292">
        <v>13</v>
      </c>
      <c r="P3292">
        <v>3</v>
      </c>
      <c r="Q3292">
        <v>2</v>
      </c>
      <c r="R3292">
        <v>1.9</v>
      </c>
      <c r="S3292">
        <v>78</v>
      </c>
      <c r="T3292">
        <f t="shared" si="459"/>
        <v>-1</v>
      </c>
      <c r="U3292" s="1">
        <v>42835</v>
      </c>
      <c r="V3292" s="13">
        <f t="shared" si="460"/>
        <v>42826</v>
      </c>
      <c r="W3292" s="14">
        <f t="shared" si="461"/>
        <v>42835</v>
      </c>
      <c r="X3292" s="1" t="str">
        <f t="shared" si="462"/>
        <v>Monday</v>
      </c>
      <c r="Y3292" s="2">
        <v>0.37940972222222219</v>
      </c>
      <c r="Z3292" s="2">
        <f t="shared" si="463"/>
        <v>0.375</v>
      </c>
      <c r="AA3292">
        <f>1</f>
        <v>1</v>
      </c>
      <c r="AB3292" s="1">
        <v>42835</v>
      </c>
      <c r="AC3292" s="13">
        <f t="shared" si="464"/>
        <v>42826</v>
      </c>
      <c r="AD3292" s="14">
        <f t="shared" si="465"/>
        <v>42835</v>
      </c>
      <c r="AE3292" s="1" t="str">
        <f t="shared" si="466"/>
        <v>Monday</v>
      </c>
      <c r="AF3292" s="2">
        <v>0.38854166666666662</v>
      </c>
      <c r="AG3292" s="2">
        <f t="shared" si="467"/>
        <v>0.375</v>
      </c>
      <c r="AH3292" t="s">
        <v>23</v>
      </c>
    </row>
    <row r="3293" spans="1:34" x14ac:dyDescent="0.25">
      <c r="A3293">
        <v>1574211</v>
      </c>
      <c r="B3293" t="s">
        <v>54</v>
      </c>
      <c r="E3293">
        <v>53223</v>
      </c>
      <c r="F3293" t="s">
        <v>20</v>
      </c>
      <c r="G3293" t="s">
        <v>55</v>
      </c>
      <c r="H3293">
        <v>43</v>
      </c>
      <c r="I3293" t="s">
        <v>81</v>
      </c>
      <c r="J3293">
        <f>VLOOKUP(I3293,Key!$A$1:$C$73,2,FALSE)</f>
        <v>43.058010000000003</v>
      </c>
      <c r="K3293">
        <f>VLOOKUP(I3293,Key!$A$1:$C$73,3,FALSE)</f>
        <v>-87.877300000000005</v>
      </c>
      <c r="L3293" t="s">
        <v>81</v>
      </c>
      <c r="M3293">
        <f>VLOOKUP(L3293,Key!$A$1:$C$73,2,FALSE)</f>
        <v>43.058010000000003</v>
      </c>
      <c r="N3293">
        <f>VLOOKUP(L3293,Key!$A$1:$C$73,3,FALSE)</f>
        <v>-87.877300000000005</v>
      </c>
      <c r="O3293">
        <v>37</v>
      </c>
      <c r="P3293">
        <v>6</v>
      </c>
      <c r="Q3293">
        <v>5.6</v>
      </c>
      <c r="R3293">
        <v>5.3</v>
      </c>
      <c r="S3293">
        <v>222</v>
      </c>
      <c r="T3293">
        <f t="shared" si="459"/>
        <v>-1</v>
      </c>
      <c r="U3293" s="1">
        <v>42835</v>
      </c>
      <c r="V3293" s="13">
        <f t="shared" si="460"/>
        <v>42826</v>
      </c>
      <c r="W3293" s="14">
        <f t="shared" si="461"/>
        <v>42835</v>
      </c>
      <c r="X3293" s="1" t="str">
        <f t="shared" si="462"/>
        <v>Monday</v>
      </c>
      <c r="Y3293" s="2">
        <v>0.42486111111111113</v>
      </c>
      <c r="Z3293" s="2">
        <f t="shared" si="463"/>
        <v>0.41666666666666663</v>
      </c>
      <c r="AA3293">
        <f>1</f>
        <v>1</v>
      </c>
      <c r="AB3293" s="1">
        <v>42835</v>
      </c>
      <c r="AC3293" s="13">
        <f t="shared" si="464"/>
        <v>42826</v>
      </c>
      <c r="AD3293" s="14">
        <f t="shared" si="465"/>
        <v>42835</v>
      </c>
      <c r="AE3293" s="1" t="str">
        <f t="shared" si="466"/>
        <v>Monday</v>
      </c>
      <c r="AF3293" s="2">
        <v>0.45041666666666669</v>
      </c>
      <c r="AG3293" s="2">
        <f t="shared" si="467"/>
        <v>0.45833333333333331</v>
      </c>
      <c r="AH3293" t="s">
        <v>25</v>
      </c>
    </row>
    <row r="3294" spans="1:34" x14ac:dyDescent="0.25">
      <c r="A3294">
        <v>1574218</v>
      </c>
      <c r="B3294" t="s">
        <v>54</v>
      </c>
      <c r="E3294">
        <v>53233</v>
      </c>
      <c r="F3294" t="s">
        <v>20</v>
      </c>
      <c r="G3294" t="s">
        <v>55</v>
      </c>
      <c r="H3294">
        <v>11149</v>
      </c>
      <c r="I3294" t="s">
        <v>84</v>
      </c>
      <c r="J3294">
        <f>VLOOKUP(I3294,Key!$A$1:$C$73,2,FALSE)</f>
        <v>43.040154000000001</v>
      </c>
      <c r="K3294">
        <f>VLOOKUP(I3294,Key!$A$1:$C$73,3,FALSE)</f>
        <v>-87.932113000000001</v>
      </c>
      <c r="L3294" t="s">
        <v>84</v>
      </c>
      <c r="M3294">
        <f>VLOOKUP(L3294,Key!$A$1:$C$73,2,FALSE)</f>
        <v>43.040154000000001</v>
      </c>
      <c r="N3294">
        <f>VLOOKUP(L3294,Key!$A$1:$C$73,3,FALSE)</f>
        <v>-87.932113000000001</v>
      </c>
      <c r="O3294">
        <v>63</v>
      </c>
      <c r="P3294">
        <v>6</v>
      </c>
      <c r="Q3294">
        <v>9.5</v>
      </c>
      <c r="R3294">
        <v>9</v>
      </c>
      <c r="S3294">
        <v>378</v>
      </c>
      <c r="T3294">
        <f t="shared" si="459"/>
        <v>-1</v>
      </c>
      <c r="U3294" s="1">
        <v>42835</v>
      </c>
      <c r="V3294" s="13">
        <f t="shared" si="460"/>
        <v>42826</v>
      </c>
      <c r="W3294" s="14">
        <f t="shared" si="461"/>
        <v>42835</v>
      </c>
      <c r="X3294" s="1" t="str">
        <f t="shared" si="462"/>
        <v>Monday</v>
      </c>
      <c r="Y3294" s="2">
        <v>0.42947916666666663</v>
      </c>
      <c r="Z3294" s="2">
        <f t="shared" si="463"/>
        <v>0.41666666666666663</v>
      </c>
      <c r="AA3294">
        <f>1</f>
        <v>1</v>
      </c>
      <c r="AB3294" s="1">
        <v>42835</v>
      </c>
      <c r="AC3294" s="13">
        <f t="shared" si="464"/>
        <v>42826</v>
      </c>
      <c r="AD3294" s="14">
        <f t="shared" si="465"/>
        <v>42835</v>
      </c>
      <c r="AE3294" s="1" t="str">
        <f t="shared" si="466"/>
        <v>Monday</v>
      </c>
      <c r="AF3294" s="2">
        <v>0.47309027777777773</v>
      </c>
      <c r="AG3294" s="2">
        <f t="shared" si="467"/>
        <v>0.45833333333333331</v>
      </c>
      <c r="AH3294" t="s">
        <v>25</v>
      </c>
    </row>
    <row r="3295" spans="1:34" x14ac:dyDescent="0.25">
      <c r="A3295">
        <v>1574256</v>
      </c>
      <c r="B3295" t="s">
        <v>54</v>
      </c>
      <c r="E3295">
        <v>53211</v>
      </c>
      <c r="F3295" t="s">
        <v>20</v>
      </c>
      <c r="G3295" t="s">
        <v>55</v>
      </c>
      <c r="H3295">
        <v>11152</v>
      </c>
      <c r="I3295" t="s">
        <v>63</v>
      </c>
      <c r="J3295">
        <f>VLOOKUP(I3295,Key!$A$1:$C$73,2,FALSE)</f>
        <v>43.066893999999998</v>
      </c>
      <c r="K3295">
        <f>VLOOKUP(I3295,Key!$A$1:$C$73,3,FALSE)</f>
        <v>-87.877936000000005</v>
      </c>
      <c r="L3295" t="s">
        <v>63</v>
      </c>
      <c r="M3295">
        <f>VLOOKUP(L3295,Key!$A$1:$C$73,2,FALSE)</f>
        <v>43.066893999999998</v>
      </c>
      <c r="N3295">
        <f>VLOOKUP(L3295,Key!$A$1:$C$73,3,FALSE)</f>
        <v>-87.877936000000005</v>
      </c>
      <c r="O3295">
        <v>34</v>
      </c>
      <c r="P3295">
        <v>3</v>
      </c>
      <c r="Q3295">
        <v>5.0999999999999996</v>
      </c>
      <c r="R3295">
        <v>4.8</v>
      </c>
      <c r="S3295">
        <v>204</v>
      </c>
      <c r="T3295">
        <f t="shared" si="459"/>
        <v>-1</v>
      </c>
      <c r="U3295" s="1">
        <v>42835</v>
      </c>
      <c r="V3295" s="13">
        <f t="shared" si="460"/>
        <v>42826</v>
      </c>
      <c r="W3295" s="14">
        <f t="shared" si="461"/>
        <v>42835</v>
      </c>
      <c r="X3295" s="1" t="str">
        <f t="shared" si="462"/>
        <v>Monday</v>
      </c>
      <c r="Y3295" s="2">
        <v>0.45075231481481487</v>
      </c>
      <c r="Z3295" s="2">
        <f t="shared" si="463"/>
        <v>0.45833333333333331</v>
      </c>
      <c r="AA3295">
        <f>1</f>
        <v>1</v>
      </c>
      <c r="AB3295" s="1">
        <v>42835</v>
      </c>
      <c r="AC3295" s="13">
        <f t="shared" si="464"/>
        <v>42826</v>
      </c>
      <c r="AD3295" s="14">
        <f t="shared" si="465"/>
        <v>42835</v>
      </c>
      <c r="AE3295" s="1" t="str">
        <f t="shared" si="466"/>
        <v>Monday</v>
      </c>
      <c r="AF3295" s="2">
        <v>0.47462962962962968</v>
      </c>
      <c r="AG3295" s="2">
        <f t="shared" si="467"/>
        <v>0.45833333333333331</v>
      </c>
      <c r="AH3295" t="s">
        <v>25</v>
      </c>
    </row>
    <row r="3296" spans="1:34" x14ac:dyDescent="0.25">
      <c r="A3296">
        <v>1574349</v>
      </c>
      <c r="B3296" t="s">
        <v>54</v>
      </c>
      <c r="E3296">
        <v>44904</v>
      </c>
      <c r="F3296" t="s">
        <v>20</v>
      </c>
      <c r="G3296" t="s">
        <v>55</v>
      </c>
      <c r="H3296">
        <v>5444</v>
      </c>
      <c r="I3296" t="s">
        <v>36</v>
      </c>
      <c r="J3296">
        <f>VLOOKUP(I3296,Key!$A$1:$C$73,2,FALSE)</f>
        <v>43.03519</v>
      </c>
      <c r="K3296">
        <f>VLOOKUP(I3296,Key!$A$1:$C$73,3,FALSE)</f>
        <v>-87.907390000000007</v>
      </c>
      <c r="L3296" t="s">
        <v>36</v>
      </c>
      <c r="M3296">
        <f>VLOOKUP(L3296,Key!$A$1:$C$73,2,FALSE)</f>
        <v>43.03519</v>
      </c>
      <c r="N3296">
        <f>VLOOKUP(L3296,Key!$A$1:$C$73,3,FALSE)</f>
        <v>-87.907390000000007</v>
      </c>
      <c r="O3296">
        <v>60</v>
      </c>
      <c r="P3296">
        <v>6</v>
      </c>
      <c r="Q3296">
        <v>9</v>
      </c>
      <c r="R3296">
        <v>8.6</v>
      </c>
      <c r="S3296">
        <v>360</v>
      </c>
      <c r="T3296">
        <f t="shared" si="459"/>
        <v>-1</v>
      </c>
      <c r="U3296" s="1">
        <v>42835</v>
      </c>
      <c r="V3296" s="13">
        <f t="shared" si="460"/>
        <v>42826</v>
      </c>
      <c r="W3296" s="14">
        <f t="shared" si="461"/>
        <v>42835</v>
      </c>
      <c r="X3296" s="1" t="str">
        <f t="shared" si="462"/>
        <v>Monday</v>
      </c>
      <c r="Y3296" s="2">
        <v>0.49714120370370374</v>
      </c>
      <c r="Z3296" s="2">
        <f t="shared" si="463"/>
        <v>0.5</v>
      </c>
      <c r="AA3296">
        <f>1</f>
        <v>1</v>
      </c>
      <c r="AB3296" s="1">
        <v>42835</v>
      </c>
      <c r="AC3296" s="13">
        <f t="shared" si="464"/>
        <v>42826</v>
      </c>
      <c r="AD3296" s="14">
        <f t="shared" si="465"/>
        <v>42835</v>
      </c>
      <c r="AE3296" s="1" t="str">
        <f t="shared" si="466"/>
        <v>Monday</v>
      </c>
      <c r="AF3296" s="2">
        <v>0.53856481481481489</v>
      </c>
      <c r="AG3296" s="2">
        <f t="shared" si="467"/>
        <v>0.54166666666666663</v>
      </c>
      <c r="AH3296" t="s">
        <v>25</v>
      </c>
    </row>
    <row r="3297" spans="1:34" x14ac:dyDescent="0.25">
      <c r="A3297">
        <v>1447338</v>
      </c>
      <c r="B3297" t="s">
        <v>54</v>
      </c>
      <c r="E3297">
        <v>53225</v>
      </c>
      <c r="F3297" t="s">
        <v>20</v>
      </c>
      <c r="G3297" t="s">
        <v>55</v>
      </c>
      <c r="H3297">
        <v>5418</v>
      </c>
      <c r="I3297" t="s">
        <v>42</v>
      </c>
      <c r="J3297">
        <f>VLOOKUP(I3297,Key!$A$1:$C$73,2,FALSE)</f>
        <v>43.038719999999998</v>
      </c>
      <c r="K3297">
        <f>VLOOKUP(I3297,Key!$A$1:$C$73,3,FALSE)</f>
        <v>-87.905339999999995</v>
      </c>
      <c r="L3297" t="s">
        <v>22</v>
      </c>
      <c r="M3297">
        <f>VLOOKUP(L3297,Key!$A$1:$C$73,2,FALSE)</f>
        <v>43.058619999999998</v>
      </c>
      <c r="N3297">
        <f>VLOOKUP(L3297,Key!$A$1:$C$73,3,FALSE)</f>
        <v>-87.885319999999993</v>
      </c>
      <c r="O3297">
        <v>38</v>
      </c>
      <c r="P3297">
        <v>6</v>
      </c>
      <c r="Q3297">
        <v>5.7</v>
      </c>
      <c r="R3297">
        <v>5.4</v>
      </c>
      <c r="S3297">
        <v>228</v>
      </c>
      <c r="T3297">
        <f t="shared" si="459"/>
        <v>-1</v>
      </c>
      <c r="U3297" s="1">
        <v>42835</v>
      </c>
      <c r="V3297" s="13">
        <f t="shared" si="460"/>
        <v>42826</v>
      </c>
      <c r="W3297" s="14">
        <f t="shared" si="461"/>
        <v>42835</v>
      </c>
      <c r="X3297" s="1" t="str">
        <f t="shared" si="462"/>
        <v>Monday</v>
      </c>
      <c r="Y3297" s="2">
        <v>0.50387731481481479</v>
      </c>
      <c r="Z3297" s="2">
        <f t="shared" si="463"/>
        <v>0.5</v>
      </c>
      <c r="AA3297">
        <f>1</f>
        <v>1</v>
      </c>
      <c r="AB3297" s="1">
        <v>42835</v>
      </c>
      <c r="AC3297" s="13">
        <f t="shared" si="464"/>
        <v>42826</v>
      </c>
      <c r="AD3297" s="14">
        <f t="shared" si="465"/>
        <v>42835</v>
      </c>
      <c r="AE3297" s="1" t="str">
        <f t="shared" si="466"/>
        <v>Monday</v>
      </c>
      <c r="AF3297" s="2">
        <v>0.53043981481481484</v>
      </c>
      <c r="AG3297" s="2">
        <f t="shared" si="467"/>
        <v>0.54166666666666663</v>
      </c>
      <c r="AH3297" t="s">
        <v>23</v>
      </c>
    </row>
    <row r="3298" spans="1:34" x14ac:dyDescent="0.25">
      <c r="A3298">
        <v>1574373</v>
      </c>
      <c r="B3298" t="s">
        <v>54</v>
      </c>
      <c r="E3298">
        <v>53225</v>
      </c>
      <c r="F3298" t="s">
        <v>20</v>
      </c>
      <c r="G3298" t="s">
        <v>55</v>
      </c>
      <c r="H3298">
        <v>291</v>
      </c>
      <c r="I3298" t="s">
        <v>81</v>
      </c>
      <c r="J3298">
        <f>VLOOKUP(I3298,Key!$A$1:$C$73,2,FALSE)</f>
        <v>43.058010000000003</v>
      </c>
      <c r="K3298">
        <f>VLOOKUP(I3298,Key!$A$1:$C$73,3,FALSE)</f>
        <v>-87.877300000000005</v>
      </c>
      <c r="L3298" t="s">
        <v>81</v>
      </c>
      <c r="M3298">
        <f>VLOOKUP(L3298,Key!$A$1:$C$73,2,FALSE)</f>
        <v>43.058010000000003</v>
      </c>
      <c r="N3298">
        <f>VLOOKUP(L3298,Key!$A$1:$C$73,3,FALSE)</f>
        <v>-87.877300000000005</v>
      </c>
      <c r="O3298">
        <v>33</v>
      </c>
      <c r="P3298">
        <v>3</v>
      </c>
      <c r="Q3298">
        <v>5</v>
      </c>
      <c r="R3298">
        <v>4.7</v>
      </c>
      <c r="S3298">
        <v>198</v>
      </c>
      <c r="T3298">
        <f t="shared" si="459"/>
        <v>-1</v>
      </c>
      <c r="U3298" s="1">
        <v>42835</v>
      </c>
      <c r="V3298" s="13">
        <f t="shared" si="460"/>
        <v>42826</v>
      </c>
      <c r="W3298" s="14">
        <f t="shared" si="461"/>
        <v>42835</v>
      </c>
      <c r="X3298" s="1" t="str">
        <f t="shared" si="462"/>
        <v>Monday</v>
      </c>
      <c r="Y3298" s="2">
        <v>0.50728009259259255</v>
      </c>
      <c r="Z3298" s="2">
        <f t="shared" si="463"/>
        <v>0.5</v>
      </c>
      <c r="AA3298">
        <f>1</f>
        <v>1</v>
      </c>
      <c r="AB3298" s="1">
        <v>42835</v>
      </c>
      <c r="AC3298" s="13">
        <f t="shared" si="464"/>
        <v>42826</v>
      </c>
      <c r="AD3298" s="14">
        <f t="shared" si="465"/>
        <v>42835</v>
      </c>
      <c r="AE3298" s="1" t="str">
        <f t="shared" si="466"/>
        <v>Monday</v>
      </c>
      <c r="AF3298" s="2">
        <v>0.53054398148148152</v>
      </c>
      <c r="AG3298" s="2">
        <f t="shared" si="467"/>
        <v>0.54166666666666663</v>
      </c>
      <c r="AH3298" t="s">
        <v>25</v>
      </c>
    </row>
    <row r="3299" spans="1:34" x14ac:dyDescent="0.25">
      <c r="A3299">
        <v>1574432</v>
      </c>
      <c r="B3299" t="s">
        <v>54</v>
      </c>
      <c r="E3299">
        <v>53204</v>
      </c>
      <c r="F3299" t="s">
        <v>20</v>
      </c>
      <c r="G3299" t="s">
        <v>55</v>
      </c>
      <c r="H3299">
        <v>11159</v>
      </c>
      <c r="I3299" t="s">
        <v>136</v>
      </c>
      <c r="J3299">
        <f>VLOOKUP(I3299,Key!$A$1:$C$73,2,FALSE)</f>
        <v>43.02017</v>
      </c>
      <c r="K3299">
        <f>VLOOKUP(I3299,Key!$A$1:$C$73,3,FALSE)</f>
        <v>-87.933049999999994</v>
      </c>
      <c r="L3299" t="s">
        <v>136</v>
      </c>
      <c r="M3299">
        <f>VLOOKUP(L3299,Key!$A$1:$C$73,2,FALSE)</f>
        <v>43.02017</v>
      </c>
      <c r="N3299">
        <f>VLOOKUP(L3299,Key!$A$1:$C$73,3,FALSE)</f>
        <v>-87.933049999999994</v>
      </c>
      <c r="O3299">
        <v>21</v>
      </c>
      <c r="P3299">
        <v>3</v>
      </c>
      <c r="Q3299">
        <v>3.2</v>
      </c>
      <c r="R3299">
        <v>3</v>
      </c>
      <c r="S3299">
        <v>126</v>
      </c>
      <c r="T3299">
        <f t="shared" si="459"/>
        <v>-1</v>
      </c>
      <c r="U3299" s="1">
        <v>42835</v>
      </c>
      <c r="V3299" s="13">
        <f t="shared" si="460"/>
        <v>42826</v>
      </c>
      <c r="W3299" s="14">
        <f t="shared" si="461"/>
        <v>42835</v>
      </c>
      <c r="X3299" s="1" t="str">
        <f t="shared" si="462"/>
        <v>Monday</v>
      </c>
      <c r="Y3299" s="2">
        <v>0.53137731481481476</v>
      </c>
      <c r="Z3299" s="2">
        <f t="shared" si="463"/>
        <v>0.54166666666666663</v>
      </c>
      <c r="AA3299">
        <f>1</f>
        <v>1</v>
      </c>
      <c r="AB3299" s="1">
        <v>42835</v>
      </c>
      <c r="AC3299" s="13">
        <f t="shared" si="464"/>
        <v>42826</v>
      </c>
      <c r="AD3299" s="14">
        <f t="shared" si="465"/>
        <v>42835</v>
      </c>
      <c r="AE3299" s="1" t="str">
        <f t="shared" si="466"/>
        <v>Monday</v>
      </c>
      <c r="AF3299" s="2">
        <v>0.54644675925925923</v>
      </c>
      <c r="AG3299" s="2">
        <f t="shared" si="467"/>
        <v>0.54166666666666663</v>
      </c>
      <c r="AH3299" t="s">
        <v>25</v>
      </c>
    </row>
    <row r="3300" spans="1:34" x14ac:dyDescent="0.25">
      <c r="A3300">
        <v>1574340</v>
      </c>
      <c r="B3300" t="s">
        <v>54</v>
      </c>
      <c r="E3300">
        <v>53202</v>
      </c>
      <c r="F3300" t="s">
        <v>20</v>
      </c>
      <c r="G3300" t="s">
        <v>55</v>
      </c>
      <c r="H3300">
        <v>251</v>
      </c>
      <c r="I3300" t="s">
        <v>36</v>
      </c>
      <c r="J3300">
        <f>VLOOKUP(I3300,Key!$A$1:$C$73,2,FALSE)</f>
        <v>43.03519</v>
      </c>
      <c r="K3300">
        <f>VLOOKUP(I3300,Key!$A$1:$C$73,3,FALSE)</f>
        <v>-87.907390000000007</v>
      </c>
      <c r="L3300" t="s">
        <v>85</v>
      </c>
      <c r="M3300">
        <f>VLOOKUP(L3300,Key!$A$1:$C$73,2,FALSE)</f>
        <v>43.053040000000003</v>
      </c>
      <c r="N3300">
        <f>VLOOKUP(L3300,Key!$A$1:$C$73,3,FALSE)</f>
        <v>-87.897660000000002</v>
      </c>
      <c r="O3300">
        <v>15</v>
      </c>
      <c r="P3300">
        <v>3</v>
      </c>
      <c r="Q3300">
        <v>2.2999999999999998</v>
      </c>
      <c r="R3300">
        <v>2.1</v>
      </c>
      <c r="S3300">
        <v>90</v>
      </c>
      <c r="T3300">
        <f t="shared" si="459"/>
        <v>-1</v>
      </c>
      <c r="U3300" s="1">
        <v>42835</v>
      </c>
      <c r="V3300" s="13">
        <f t="shared" si="460"/>
        <v>42826</v>
      </c>
      <c r="W3300" s="14">
        <f t="shared" si="461"/>
        <v>42835</v>
      </c>
      <c r="X3300" s="1" t="str">
        <f t="shared" si="462"/>
        <v>Monday</v>
      </c>
      <c r="Y3300" s="2">
        <v>0.58054398148148145</v>
      </c>
      <c r="Z3300" s="2">
        <f t="shared" si="463"/>
        <v>0.58333333333333326</v>
      </c>
      <c r="AA3300">
        <f>1</f>
        <v>1</v>
      </c>
      <c r="AB3300" s="1">
        <v>42835</v>
      </c>
      <c r="AC3300" s="13">
        <f t="shared" si="464"/>
        <v>42826</v>
      </c>
      <c r="AD3300" s="14">
        <f t="shared" si="465"/>
        <v>42835</v>
      </c>
      <c r="AE3300" s="1" t="str">
        <f t="shared" si="466"/>
        <v>Monday</v>
      </c>
      <c r="AF3300" s="2">
        <v>0.59082175925925928</v>
      </c>
      <c r="AG3300" s="2">
        <f t="shared" si="467"/>
        <v>0.58333333333333326</v>
      </c>
      <c r="AH3300" t="s">
        <v>23</v>
      </c>
    </row>
    <row r="3301" spans="1:34" x14ac:dyDescent="0.25">
      <c r="A3301">
        <v>1572667</v>
      </c>
      <c r="B3301" t="s">
        <v>54</v>
      </c>
      <c r="E3301">
        <v>53211</v>
      </c>
      <c r="F3301" t="s">
        <v>20</v>
      </c>
      <c r="G3301" t="s">
        <v>55</v>
      </c>
      <c r="H3301">
        <v>5445</v>
      </c>
      <c r="I3301" t="s">
        <v>85</v>
      </c>
      <c r="J3301">
        <f>VLOOKUP(I3301,Key!$A$1:$C$73,2,FALSE)</f>
        <v>43.053040000000003</v>
      </c>
      <c r="K3301">
        <f>VLOOKUP(I3301,Key!$A$1:$C$73,3,FALSE)</f>
        <v>-87.897660000000002</v>
      </c>
      <c r="L3301" t="s">
        <v>59</v>
      </c>
      <c r="M3301">
        <f>VLOOKUP(L3301,Key!$A$1:$C$73,2,FALSE)</f>
        <v>43.056539999999998</v>
      </c>
      <c r="N3301">
        <f>VLOOKUP(L3301,Key!$A$1:$C$73,3,FALSE)</f>
        <v>-87.914370000000005</v>
      </c>
      <c r="O3301">
        <v>7</v>
      </c>
      <c r="P3301">
        <v>3</v>
      </c>
      <c r="Q3301">
        <v>1.1000000000000001</v>
      </c>
      <c r="R3301">
        <v>1</v>
      </c>
      <c r="S3301">
        <v>42</v>
      </c>
      <c r="T3301">
        <f t="shared" si="459"/>
        <v>-1</v>
      </c>
      <c r="U3301" s="1">
        <v>42835</v>
      </c>
      <c r="V3301" s="13">
        <f t="shared" si="460"/>
        <v>42826</v>
      </c>
      <c r="W3301" s="14">
        <f t="shared" si="461"/>
        <v>42835</v>
      </c>
      <c r="X3301" s="1" t="str">
        <f t="shared" si="462"/>
        <v>Monday</v>
      </c>
      <c r="Y3301" s="2">
        <v>0.63074074074074071</v>
      </c>
      <c r="Z3301" s="2">
        <f t="shared" si="463"/>
        <v>0.625</v>
      </c>
      <c r="AA3301">
        <f>1</f>
        <v>1</v>
      </c>
      <c r="AB3301" s="1">
        <v>42835</v>
      </c>
      <c r="AC3301" s="13">
        <f t="shared" si="464"/>
        <v>42826</v>
      </c>
      <c r="AD3301" s="14">
        <f t="shared" si="465"/>
        <v>42835</v>
      </c>
      <c r="AE3301" s="1" t="str">
        <f t="shared" si="466"/>
        <v>Monday</v>
      </c>
      <c r="AF3301" s="2">
        <v>0.63609953703703703</v>
      </c>
      <c r="AG3301" s="2">
        <f t="shared" si="467"/>
        <v>0.625</v>
      </c>
      <c r="AH3301" t="s">
        <v>23</v>
      </c>
    </row>
    <row r="3302" spans="1:34" x14ac:dyDescent="0.25">
      <c r="A3302">
        <v>1513373</v>
      </c>
      <c r="B3302" t="s">
        <v>54</v>
      </c>
      <c r="E3302">
        <v>48116</v>
      </c>
      <c r="F3302" t="s">
        <v>20</v>
      </c>
      <c r="G3302" t="s">
        <v>55</v>
      </c>
      <c r="H3302">
        <v>5569</v>
      </c>
      <c r="I3302" t="s">
        <v>36</v>
      </c>
      <c r="J3302">
        <f>VLOOKUP(I3302,Key!$A$1:$C$73,2,FALSE)</f>
        <v>43.03519</v>
      </c>
      <c r="K3302">
        <f>VLOOKUP(I3302,Key!$A$1:$C$73,3,FALSE)</f>
        <v>-87.907390000000007</v>
      </c>
      <c r="L3302" t="s">
        <v>38</v>
      </c>
      <c r="M3302">
        <f>VLOOKUP(L3302,Key!$A$1:$C$73,2,FALSE)</f>
        <v>43.038649999999997</v>
      </c>
      <c r="N3302">
        <f>VLOOKUP(L3302,Key!$A$1:$C$73,3,FALSE)</f>
        <v>-87.921930000000003</v>
      </c>
      <c r="O3302">
        <v>10</v>
      </c>
      <c r="P3302">
        <v>3</v>
      </c>
      <c r="Q3302">
        <v>1.5</v>
      </c>
      <c r="R3302">
        <v>1.4</v>
      </c>
      <c r="S3302">
        <v>60</v>
      </c>
      <c r="T3302">
        <f t="shared" si="459"/>
        <v>-1</v>
      </c>
      <c r="U3302" s="1">
        <v>42836</v>
      </c>
      <c r="V3302" s="13">
        <f t="shared" si="460"/>
        <v>42826</v>
      </c>
      <c r="W3302" s="14">
        <f t="shared" si="461"/>
        <v>42836</v>
      </c>
      <c r="X3302" s="1" t="str">
        <f t="shared" si="462"/>
        <v>Tuesday</v>
      </c>
      <c r="Y3302" s="2">
        <v>0.3982060185185185</v>
      </c>
      <c r="Z3302" s="2">
        <f t="shared" si="463"/>
        <v>0.41666666666666663</v>
      </c>
      <c r="AA3302">
        <f>1</f>
        <v>1</v>
      </c>
      <c r="AB3302" s="1">
        <v>42836</v>
      </c>
      <c r="AC3302" s="13">
        <f t="shared" si="464"/>
        <v>42826</v>
      </c>
      <c r="AD3302" s="14">
        <f t="shared" si="465"/>
        <v>42836</v>
      </c>
      <c r="AE3302" s="1" t="str">
        <f t="shared" si="466"/>
        <v>Tuesday</v>
      </c>
      <c r="AF3302" s="2">
        <v>0.40537037037037038</v>
      </c>
      <c r="AG3302" s="2">
        <f t="shared" si="467"/>
        <v>0.41666666666666663</v>
      </c>
      <c r="AH3302" t="s">
        <v>23</v>
      </c>
    </row>
    <row r="3303" spans="1:34" x14ac:dyDescent="0.25">
      <c r="A3303">
        <v>1513282</v>
      </c>
      <c r="B3303" t="s">
        <v>54</v>
      </c>
      <c r="E3303">
        <v>34209</v>
      </c>
      <c r="F3303" t="s">
        <v>20</v>
      </c>
      <c r="G3303" t="s">
        <v>55</v>
      </c>
      <c r="H3303">
        <v>28</v>
      </c>
      <c r="I3303" t="s">
        <v>33</v>
      </c>
      <c r="J3303">
        <f>VLOOKUP(I3303,Key!$A$1:$C$73,2,FALSE)</f>
        <v>43.045712999999999</v>
      </c>
      <c r="K3303">
        <f>VLOOKUP(I3303,Key!$A$1:$C$73,3,FALSE)</f>
        <v>-87.899756999999994</v>
      </c>
      <c r="L3303" t="s">
        <v>62</v>
      </c>
      <c r="M3303">
        <f>VLOOKUP(L3303,Key!$A$1:$C$73,2,FALSE)</f>
        <v>43.052460000000004</v>
      </c>
      <c r="N3303">
        <f>VLOOKUP(L3303,Key!$A$1:$C$73,3,FALSE)</f>
        <v>-87.891000000000005</v>
      </c>
      <c r="O3303">
        <v>19</v>
      </c>
      <c r="P3303">
        <v>3</v>
      </c>
      <c r="Q3303">
        <v>2.9</v>
      </c>
      <c r="R3303">
        <v>2.7</v>
      </c>
      <c r="S3303">
        <v>114</v>
      </c>
      <c r="T3303">
        <f t="shared" si="459"/>
        <v>-1</v>
      </c>
      <c r="U3303" s="1">
        <v>42836</v>
      </c>
      <c r="V3303" s="13">
        <f t="shared" si="460"/>
        <v>42826</v>
      </c>
      <c r="W3303" s="14">
        <f t="shared" si="461"/>
        <v>42836</v>
      </c>
      <c r="X3303" s="1" t="str">
        <f t="shared" si="462"/>
        <v>Tuesday</v>
      </c>
      <c r="Y3303" s="2">
        <v>0.53711805555555558</v>
      </c>
      <c r="Z3303" s="2">
        <f t="shared" si="463"/>
        <v>0.54166666666666663</v>
      </c>
      <c r="AA3303">
        <f>1</f>
        <v>1</v>
      </c>
      <c r="AB3303" s="1">
        <v>42836</v>
      </c>
      <c r="AC3303" s="13">
        <f t="shared" si="464"/>
        <v>42826</v>
      </c>
      <c r="AD3303" s="14">
        <f t="shared" si="465"/>
        <v>42836</v>
      </c>
      <c r="AE3303" s="1" t="str">
        <f t="shared" si="466"/>
        <v>Tuesday</v>
      </c>
      <c r="AF3303" s="2">
        <v>0.55039351851851859</v>
      </c>
      <c r="AG3303" s="2">
        <f t="shared" si="467"/>
        <v>0.54166666666666663</v>
      </c>
      <c r="AH3303" t="s">
        <v>23</v>
      </c>
    </row>
    <row r="3304" spans="1:34" x14ac:dyDescent="0.25">
      <c r="A3304">
        <v>1575815</v>
      </c>
      <c r="B3304" t="s">
        <v>54</v>
      </c>
      <c r="E3304">
        <v>84102</v>
      </c>
      <c r="F3304" t="s">
        <v>20</v>
      </c>
      <c r="G3304" t="s">
        <v>55</v>
      </c>
      <c r="H3304">
        <v>5426</v>
      </c>
      <c r="I3304" t="s">
        <v>68</v>
      </c>
      <c r="J3304">
        <f>VLOOKUP(I3304,Key!$A$1:$C$73,2,FALSE)</f>
        <v>43.026470000000003</v>
      </c>
      <c r="K3304">
        <f>VLOOKUP(I3304,Key!$A$1:$C$73,3,FALSE)</f>
        <v>-87.918040000000005</v>
      </c>
      <c r="L3304" t="s">
        <v>39</v>
      </c>
      <c r="M3304">
        <f>VLOOKUP(L3304,Key!$A$1:$C$73,2,FALSE)</f>
        <v>43.031480000000002</v>
      </c>
      <c r="N3304">
        <f>VLOOKUP(L3304,Key!$A$1:$C$73,3,FALSE)</f>
        <v>-87.908169999999998</v>
      </c>
      <c r="O3304">
        <v>10</v>
      </c>
      <c r="P3304">
        <v>3</v>
      </c>
      <c r="Q3304">
        <v>1.5</v>
      </c>
      <c r="R3304">
        <v>1.4</v>
      </c>
      <c r="S3304">
        <v>60</v>
      </c>
      <c r="T3304">
        <f t="shared" si="459"/>
        <v>-1</v>
      </c>
      <c r="U3304" s="1">
        <v>42836</v>
      </c>
      <c r="V3304" s="13">
        <f t="shared" si="460"/>
        <v>42826</v>
      </c>
      <c r="W3304" s="14">
        <f t="shared" si="461"/>
        <v>42836</v>
      </c>
      <c r="X3304" s="1" t="str">
        <f t="shared" si="462"/>
        <v>Tuesday</v>
      </c>
      <c r="Y3304" s="2">
        <v>0.92218750000000005</v>
      </c>
      <c r="Z3304" s="2">
        <f t="shared" si="463"/>
        <v>0.91666666666666663</v>
      </c>
      <c r="AA3304">
        <f>1</f>
        <v>1</v>
      </c>
      <c r="AB3304" s="1">
        <v>42836</v>
      </c>
      <c r="AC3304" s="13">
        <f t="shared" si="464"/>
        <v>42826</v>
      </c>
      <c r="AD3304" s="14">
        <f t="shared" si="465"/>
        <v>42836</v>
      </c>
      <c r="AE3304" s="1" t="str">
        <f t="shared" si="466"/>
        <v>Tuesday</v>
      </c>
      <c r="AF3304" s="2">
        <v>0.92902777777777779</v>
      </c>
      <c r="AG3304" s="2">
        <f t="shared" si="467"/>
        <v>0.91666666666666663</v>
      </c>
      <c r="AH3304" t="s">
        <v>23</v>
      </c>
    </row>
    <row r="3305" spans="1:34" x14ac:dyDescent="0.25">
      <c r="A3305">
        <v>1372318</v>
      </c>
      <c r="B3305" t="s">
        <v>54</v>
      </c>
      <c r="E3305">
        <v>53207</v>
      </c>
      <c r="F3305" t="s">
        <v>20</v>
      </c>
      <c r="G3305" t="s">
        <v>55</v>
      </c>
      <c r="H3305">
        <v>9</v>
      </c>
      <c r="I3305" t="s">
        <v>56</v>
      </c>
      <c r="J3305">
        <f>VLOOKUP(I3305,Key!$A$1:$C$73,2,FALSE)</f>
        <v>43.004728999999998</v>
      </c>
      <c r="K3305">
        <f>VLOOKUP(I3305,Key!$A$1:$C$73,3,FALSE)</f>
        <v>-87.905463999999995</v>
      </c>
      <c r="L3305" t="s">
        <v>56</v>
      </c>
      <c r="M3305">
        <f>VLOOKUP(L3305,Key!$A$1:$C$73,2,FALSE)</f>
        <v>43.004728999999998</v>
      </c>
      <c r="N3305">
        <f>VLOOKUP(L3305,Key!$A$1:$C$73,3,FALSE)</f>
        <v>-87.905463999999995</v>
      </c>
      <c r="O3305">
        <v>21</v>
      </c>
      <c r="P3305">
        <v>3</v>
      </c>
      <c r="Q3305">
        <v>3.2</v>
      </c>
      <c r="R3305">
        <v>3</v>
      </c>
      <c r="S3305">
        <v>126</v>
      </c>
      <c r="T3305">
        <f t="shared" si="459"/>
        <v>-1</v>
      </c>
      <c r="U3305" s="1">
        <v>42837</v>
      </c>
      <c r="V3305" s="13">
        <f t="shared" si="460"/>
        <v>42826</v>
      </c>
      <c r="W3305" s="14">
        <f t="shared" si="461"/>
        <v>42837</v>
      </c>
      <c r="X3305" s="1" t="str">
        <f t="shared" si="462"/>
        <v>Wednesday</v>
      </c>
      <c r="Y3305" s="2">
        <v>0.54473379629629626</v>
      </c>
      <c r="Z3305" s="2">
        <f t="shared" si="463"/>
        <v>0.54166666666666663</v>
      </c>
      <c r="AA3305">
        <f>1</f>
        <v>1</v>
      </c>
      <c r="AB3305" s="1">
        <v>42837</v>
      </c>
      <c r="AC3305" s="13">
        <f t="shared" si="464"/>
        <v>42826</v>
      </c>
      <c r="AD3305" s="14">
        <f t="shared" si="465"/>
        <v>42837</v>
      </c>
      <c r="AE3305" s="1" t="str">
        <f t="shared" si="466"/>
        <v>Wednesday</v>
      </c>
      <c r="AF3305" s="2">
        <v>0.55969907407407404</v>
      </c>
      <c r="AG3305" s="2">
        <f t="shared" si="467"/>
        <v>0.54166666666666663</v>
      </c>
      <c r="AH3305" t="s">
        <v>25</v>
      </c>
    </row>
    <row r="3306" spans="1:34" x14ac:dyDescent="0.25">
      <c r="A3306">
        <v>1576268</v>
      </c>
      <c r="B3306" t="s">
        <v>54</v>
      </c>
      <c r="E3306">
        <v>53205</v>
      </c>
      <c r="F3306" t="s">
        <v>20</v>
      </c>
      <c r="G3306" t="s">
        <v>55</v>
      </c>
      <c r="H3306">
        <v>11151</v>
      </c>
      <c r="I3306" t="s">
        <v>57</v>
      </c>
      <c r="J3306">
        <f>VLOOKUP(I3306,Key!$A$1:$C$73,2,FALSE)</f>
        <v>43.03913</v>
      </c>
      <c r="K3306">
        <f>VLOOKUP(I3306,Key!$A$1:$C$73,3,FALSE)</f>
        <v>-87.916150000000002</v>
      </c>
      <c r="L3306" t="s">
        <v>57</v>
      </c>
      <c r="M3306">
        <f>VLOOKUP(L3306,Key!$A$1:$C$73,2,FALSE)</f>
        <v>43.03913</v>
      </c>
      <c r="N3306">
        <f>VLOOKUP(L3306,Key!$A$1:$C$73,3,FALSE)</f>
        <v>-87.916150000000002</v>
      </c>
      <c r="O3306">
        <v>20</v>
      </c>
      <c r="P3306">
        <v>3</v>
      </c>
      <c r="Q3306">
        <v>3</v>
      </c>
      <c r="R3306">
        <v>2.9</v>
      </c>
      <c r="S3306">
        <v>120</v>
      </c>
      <c r="T3306">
        <f t="shared" si="459"/>
        <v>-1</v>
      </c>
      <c r="U3306" s="1">
        <v>42837</v>
      </c>
      <c r="V3306" s="13">
        <f t="shared" si="460"/>
        <v>42826</v>
      </c>
      <c r="W3306" s="14">
        <f t="shared" si="461"/>
        <v>42837</v>
      </c>
      <c r="X3306" s="1" t="str">
        <f t="shared" si="462"/>
        <v>Wednesday</v>
      </c>
      <c r="Y3306" s="2">
        <v>0.55873842592592593</v>
      </c>
      <c r="Z3306" s="2">
        <f t="shared" si="463"/>
        <v>0.54166666666666663</v>
      </c>
      <c r="AA3306">
        <f>1</f>
        <v>1</v>
      </c>
      <c r="AB3306" s="1">
        <v>42837</v>
      </c>
      <c r="AC3306" s="13">
        <f t="shared" si="464"/>
        <v>42826</v>
      </c>
      <c r="AD3306" s="14">
        <f t="shared" si="465"/>
        <v>42837</v>
      </c>
      <c r="AE3306" s="1" t="str">
        <f t="shared" si="466"/>
        <v>Wednesday</v>
      </c>
      <c r="AF3306" s="2">
        <v>0.57280092592592591</v>
      </c>
      <c r="AG3306" s="2">
        <f t="shared" si="467"/>
        <v>0.58333333333333326</v>
      </c>
      <c r="AH3306" t="s">
        <v>25</v>
      </c>
    </row>
    <row r="3307" spans="1:34" x14ac:dyDescent="0.25">
      <c r="A3307">
        <v>1546670</v>
      </c>
      <c r="B3307" t="s">
        <v>54</v>
      </c>
      <c r="E3307">
        <v>53151</v>
      </c>
      <c r="F3307" t="s">
        <v>20</v>
      </c>
      <c r="G3307" t="s">
        <v>55</v>
      </c>
      <c r="H3307">
        <v>11130</v>
      </c>
      <c r="I3307" t="s">
        <v>39</v>
      </c>
      <c r="J3307">
        <f>VLOOKUP(I3307,Key!$A$1:$C$73,2,FALSE)</f>
        <v>43.031480000000002</v>
      </c>
      <c r="K3307">
        <f>VLOOKUP(I3307,Key!$A$1:$C$73,3,FALSE)</f>
        <v>-87.908169999999998</v>
      </c>
      <c r="L3307" t="s">
        <v>39</v>
      </c>
      <c r="M3307">
        <f>VLOOKUP(L3307,Key!$A$1:$C$73,2,FALSE)</f>
        <v>43.031480000000002</v>
      </c>
      <c r="N3307">
        <f>VLOOKUP(L3307,Key!$A$1:$C$73,3,FALSE)</f>
        <v>-87.908169999999998</v>
      </c>
      <c r="O3307">
        <v>43</v>
      </c>
      <c r="P3307">
        <v>6</v>
      </c>
      <c r="Q3307">
        <v>6.5</v>
      </c>
      <c r="R3307">
        <v>6.1</v>
      </c>
      <c r="S3307">
        <v>258</v>
      </c>
      <c r="T3307">
        <f t="shared" si="459"/>
        <v>-1</v>
      </c>
      <c r="U3307" s="1">
        <v>42837</v>
      </c>
      <c r="V3307" s="13">
        <f t="shared" si="460"/>
        <v>42826</v>
      </c>
      <c r="W3307" s="14">
        <f t="shared" si="461"/>
        <v>42837</v>
      </c>
      <c r="X3307" s="1" t="str">
        <f t="shared" si="462"/>
        <v>Wednesday</v>
      </c>
      <c r="Y3307" s="2">
        <v>0.69879629629629625</v>
      </c>
      <c r="Z3307" s="2">
        <f t="shared" si="463"/>
        <v>0.70833333333333326</v>
      </c>
      <c r="AA3307">
        <f>1</f>
        <v>1</v>
      </c>
      <c r="AB3307" s="1">
        <v>42837</v>
      </c>
      <c r="AC3307" s="13">
        <f t="shared" si="464"/>
        <v>42826</v>
      </c>
      <c r="AD3307" s="14">
        <f t="shared" si="465"/>
        <v>42837</v>
      </c>
      <c r="AE3307" s="1" t="str">
        <f t="shared" si="466"/>
        <v>Wednesday</v>
      </c>
      <c r="AF3307" s="2">
        <v>0.72888888888888881</v>
      </c>
      <c r="AG3307" s="2">
        <f t="shared" si="467"/>
        <v>0.70833333333333326</v>
      </c>
      <c r="AH3307" t="s">
        <v>25</v>
      </c>
    </row>
    <row r="3308" spans="1:34" x14ac:dyDescent="0.25">
      <c r="A3308">
        <v>1364445</v>
      </c>
      <c r="B3308" t="s">
        <v>54</v>
      </c>
      <c r="E3308">
        <v>53211</v>
      </c>
      <c r="F3308" t="s">
        <v>20</v>
      </c>
      <c r="G3308" t="s">
        <v>55</v>
      </c>
      <c r="H3308">
        <v>5417</v>
      </c>
      <c r="I3308" t="s">
        <v>64</v>
      </c>
      <c r="J3308">
        <f>VLOOKUP(I3308,Key!$A$1:$C$73,2,FALSE)</f>
        <v>43.069021999999997</v>
      </c>
      <c r="K3308">
        <f>VLOOKUP(I3308,Key!$A$1:$C$73,3,FALSE)</f>
        <v>-87.887940999999998</v>
      </c>
      <c r="L3308" t="s">
        <v>80</v>
      </c>
      <c r="M3308">
        <f>VLOOKUP(L3308,Key!$A$1:$C$73,2,FALSE)</f>
        <v>43.060250000000003</v>
      </c>
      <c r="N3308">
        <f>VLOOKUP(L3308,Key!$A$1:$C$73,3,FALSE)</f>
        <v>-87.892169999999993</v>
      </c>
      <c r="O3308">
        <v>7</v>
      </c>
      <c r="P3308">
        <v>0</v>
      </c>
      <c r="Q3308">
        <v>1.1000000000000001</v>
      </c>
      <c r="R3308">
        <v>1</v>
      </c>
      <c r="S3308">
        <v>42</v>
      </c>
      <c r="T3308">
        <f t="shared" si="459"/>
        <v>-1</v>
      </c>
      <c r="U3308" s="1">
        <v>42838</v>
      </c>
      <c r="V3308" s="13">
        <f t="shared" si="460"/>
        <v>42826</v>
      </c>
      <c r="W3308" s="14">
        <f t="shared" si="461"/>
        <v>42838</v>
      </c>
      <c r="X3308" s="1" t="str">
        <f t="shared" si="462"/>
        <v>Thursday</v>
      </c>
      <c r="Y3308" s="2">
        <v>0.3850925925925926</v>
      </c>
      <c r="Z3308" s="2">
        <f t="shared" si="463"/>
        <v>0.375</v>
      </c>
      <c r="AA3308">
        <f>1</f>
        <v>1</v>
      </c>
      <c r="AB3308" s="1">
        <v>42838</v>
      </c>
      <c r="AC3308" s="13">
        <f t="shared" si="464"/>
        <v>42826</v>
      </c>
      <c r="AD3308" s="14">
        <f t="shared" si="465"/>
        <v>42838</v>
      </c>
      <c r="AE3308" s="1" t="str">
        <f t="shared" si="466"/>
        <v>Thursday</v>
      </c>
      <c r="AF3308" s="2">
        <v>0.38984953703703701</v>
      </c>
      <c r="AG3308" s="2">
        <f t="shared" si="467"/>
        <v>0.375</v>
      </c>
      <c r="AH3308" t="s">
        <v>23</v>
      </c>
    </row>
    <row r="3309" spans="1:34" x14ac:dyDescent="0.25">
      <c r="A3309">
        <v>1577594</v>
      </c>
      <c r="B3309" t="s">
        <v>54</v>
      </c>
      <c r="E3309">
        <v>54952</v>
      </c>
      <c r="F3309" t="s">
        <v>20</v>
      </c>
      <c r="G3309" t="s">
        <v>55</v>
      </c>
      <c r="H3309">
        <v>242</v>
      </c>
      <c r="I3309" t="s">
        <v>86</v>
      </c>
      <c r="J3309">
        <f>VLOOKUP(I3309,Key!$A$1:$C$73,2,FALSE)</f>
        <v>43.052549999999997</v>
      </c>
      <c r="K3309">
        <f>VLOOKUP(I3309,Key!$A$1:$C$73,3,FALSE)</f>
        <v>-87.909329999999997</v>
      </c>
      <c r="L3309" t="s">
        <v>77</v>
      </c>
      <c r="M3309">
        <f>VLOOKUP(L3309,Key!$A$1:$C$73,2,FALSE)</f>
        <v>43.036900000000003</v>
      </c>
      <c r="N3309">
        <f>VLOOKUP(L3309,Key!$A$1:$C$73,3,FALSE)</f>
        <v>-87.89667</v>
      </c>
      <c r="O3309">
        <v>27</v>
      </c>
      <c r="P3309">
        <v>0</v>
      </c>
      <c r="Q3309">
        <v>4.0999999999999996</v>
      </c>
      <c r="R3309">
        <v>3.8</v>
      </c>
      <c r="S3309">
        <v>162</v>
      </c>
      <c r="T3309">
        <f t="shared" si="459"/>
        <v>-1</v>
      </c>
      <c r="U3309" s="1">
        <v>42838</v>
      </c>
      <c r="V3309" s="13">
        <f t="shared" si="460"/>
        <v>42826</v>
      </c>
      <c r="W3309" s="14">
        <f t="shared" si="461"/>
        <v>42838</v>
      </c>
      <c r="X3309" s="1" t="str">
        <f t="shared" si="462"/>
        <v>Thursday</v>
      </c>
      <c r="Y3309" s="2">
        <v>0.64232638888888893</v>
      </c>
      <c r="Z3309" s="2">
        <f t="shared" si="463"/>
        <v>0.625</v>
      </c>
      <c r="AA3309">
        <f>1</f>
        <v>1</v>
      </c>
      <c r="AB3309" s="1">
        <v>42838</v>
      </c>
      <c r="AC3309" s="13">
        <f t="shared" si="464"/>
        <v>42826</v>
      </c>
      <c r="AD3309" s="14">
        <f t="shared" si="465"/>
        <v>42838</v>
      </c>
      <c r="AE3309" s="1" t="str">
        <f t="shared" si="466"/>
        <v>Thursday</v>
      </c>
      <c r="AF3309" s="2">
        <v>0.66074074074074074</v>
      </c>
      <c r="AG3309" s="2">
        <f t="shared" si="467"/>
        <v>0.66666666666666663</v>
      </c>
      <c r="AH3309" t="s">
        <v>23</v>
      </c>
    </row>
    <row r="3310" spans="1:34" x14ac:dyDescent="0.25">
      <c r="A3310">
        <v>1556816</v>
      </c>
      <c r="B3310" t="s">
        <v>54</v>
      </c>
      <c r="E3310">
        <v>53221</v>
      </c>
      <c r="F3310" t="s">
        <v>20</v>
      </c>
      <c r="G3310" t="s">
        <v>55</v>
      </c>
      <c r="H3310">
        <v>5441</v>
      </c>
      <c r="I3310" t="s">
        <v>22</v>
      </c>
      <c r="J3310">
        <f>VLOOKUP(I3310,Key!$A$1:$C$73,2,FALSE)</f>
        <v>43.058619999999998</v>
      </c>
      <c r="K3310">
        <f>VLOOKUP(I3310,Key!$A$1:$C$73,3,FALSE)</f>
        <v>-87.885319999999993</v>
      </c>
      <c r="L3310" t="s">
        <v>37</v>
      </c>
      <c r="M3310">
        <f>VLOOKUP(L3310,Key!$A$1:$C$73,2,FALSE)</f>
        <v>43.049230000000001</v>
      </c>
      <c r="N3310">
        <f>VLOOKUP(L3310,Key!$A$1:$C$73,3,FALSE)</f>
        <v>-87.911940000000001</v>
      </c>
      <c r="O3310">
        <v>12</v>
      </c>
      <c r="P3310">
        <v>0</v>
      </c>
      <c r="Q3310">
        <v>1.8</v>
      </c>
      <c r="R3310">
        <v>1.7</v>
      </c>
      <c r="S3310">
        <v>72</v>
      </c>
      <c r="T3310">
        <f t="shared" si="459"/>
        <v>-1</v>
      </c>
      <c r="U3310" s="1">
        <v>42838</v>
      </c>
      <c r="V3310" s="13">
        <f t="shared" si="460"/>
        <v>42826</v>
      </c>
      <c r="W3310" s="14">
        <f t="shared" si="461"/>
        <v>42838</v>
      </c>
      <c r="X3310" s="1" t="str">
        <f t="shared" si="462"/>
        <v>Thursday</v>
      </c>
      <c r="Y3310" s="2">
        <v>0.68255787037037041</v>
      </c>
      <c r="Z3310" s="2">
        <f t="shared" si="463"/>
        <v>0.66666666666666663</v>
      </c>
      <c r="AA3310">
        <f>1</f>
        <v>1</v>
      </c>
      <c r="AB3310" s="1">
        <v>42838</v>
      </c>
      <c r="AC3310" s="13">
        <f t="shared" si="464"/>
        <v>42826</v>
      </c>
      <c r="AD3310" s="14">
        <f t="shared" si="465"/>
        <v>42838</v>
      </c>
      <c r="AE3310" s="1" t="str">
        <f t="shared" si="466"/>
        <v>Thursday</v>
      </c>
      <c r="AF3310" s="2">
        <v>0.69039351851851849</v>
      </c>
      <c r="AG3310" s="2">
        <f t="shared" si="467"/>
        <v>0.70833333333333326</v>
      </c>
      <c r="AH3310" t="s">
        <v>23</v>
      </c>
    </row>
    <row r="3311" spans="1:34" x14ac:dyDescent="0.25">
      <c r="A3311">
        <v>1577969</v>
      </c>
      <c r="B3311" t="s">
        <v>54</v>
      </c>
      <c r="E3311">
        <v>54304</v>
      </c>
      <c r="F3311" t="s">
        <v>20</v>
      </c>
      <c r="G3311" t="s">
        <v>55</v>
      </c>
      <c r="H3311">
        <v>11158</v>
      </c>
      <c r="I3311" t="s">
        <v>74</v>
      </c>
      <c r="J3311">
        <f>VLOOKUP(I3311,Key!$A$1:$C$73,2,FALSE)</f>
        <v>43.05536</v>
      </c>
      <c r="K3311">
        <f>VLOOKUP(I3311,Key!$A$1:$C$73,3,FALSE)</f>
        <v>-87.90504</v>
      </c>
      <c r="L3311" t="s">
        <v>34</v>
      </c>
      <c r="M3311">
        <f>VLOOKUP(L3311,Key!$A$1:$C$73,2,FALSE)</f>
        <v>43.05097</v>
      </c>
      <c r="N3311">
        <f>VLOOKUP(L3311,Key!$A$1:$C$73,3,FALSE)</f>
        <v>-87.906440000000003</v>
      </c>
      <c r="O3311">
        <v>14</v>
      </c>
      <c r="P3311">
        <v>0</v>
      </c>
      <c r="Q3311">
        <v>2.1</v>
      </c>
      <c r="R3311">
        <v>2</v>
      </c>
      <c r="S3311">
        <v>84</v>
      </c>
      <c r="T3311">
        <f t="shared" si="459"/>
        <v>-1</v>
      </c>
      <c r="U3311" s="1">
        <v>42838</v>
      </c>
      <c r="V3311" s="13">
        <f t="shared" si="460"/>
        <v>42826</v>
      </c>
      <c r="W3311" s="14">
        <f t="shared" si="461"/>
        <v>42838</v>
      </c>
      <c r="X3311" s="1" t="str">
        <f t="shared" si="462"/>
        <v>Thursday</v>
      </c>
      <c r="Y3311" s="2">
        <v>0.79697916666666668</v>
      </c>
      <c r="Z3311" s="2">
        <f t="shared" si="463"/>
        <v>0.79166666666666663</v>
      </c>
      <c r="AA3311">
        <f>1</f>
        <v>1</v>
      </c>
      <c r="AB3311" s="1">
        <v>42838</v>
      </c>
      <c r="AC3311" s="13">
        <f t="shared" si="464"/>
        <v>42826</v>
      </c>
      <c r="AD3311" s="14">
        <f t="shared" si="465"/>
        <v>42838</v>
      </c>
      <c r="AE3311" s="1" t="str">
        <f t="shared" si="466"/>
        <v>Thursday</v>
      </c>
      <c r="AF3311" s="2">
        <v>0.80693287037037031</v>
      </c>
      <c r="AG3311" s="2">
        <f t="shared" si="467"/>
        <v>0.79166666666666663</v>
      </c>
      <c r="AH3311" t="s">
        <v>23</v>
      </c>
    </row>
    <row r="3312" spans="1:34" x14ac:dyDescent="0.25">
      <c r="A3312">
        <v>1578007</v>
      </c>
      <c r="B3312" t="s">
        <v>54</v>
      </c>
      <c r="E3312">
        <v>60517</v>
      </c>
      <c r="F3312" t="s">
        <v>20</v>
      </c>
      <c r="G3312" t="s">
        <v>55</v>
      </c>
      <c r="H3312">
        <v>5</v>
      </c>
      <c r="I3312" t="s">
        <v>36</v>
      </c>
      <c r="J3312">
        <f>VLOOKUP(I3312,Key!$A$1:$C$73,2,FALSE)</f>
        <v>43.03519</v>
      </c>
      <c r="K3312">
        <f>VLOOKUP(I3312,Key!$A$1:$C$73,3,FALSE)</f>
        <v>-87.907390000000007</v>
      </c>
      <c r="L3312" t="s">
        <v>84</v>
      </c>
      <c r="M3312">
        <f>VLOOKUP(L3312,Key!$A$1:$C$73,2,FALSE)</f>
        <v>43.040154000000001</v>
      </c>
      <c r="N3312">
        <f>VLOOKUP(L3312,Key!$A$1:$C$73,3,FALSE)</f>
        <v>-87.932113000000001</v>
      </c>
      <c r="O3312">
        <v>13</v>
      </c>
      <c r="P3312">
        <v>0</v>
      </c>
      <c r="Q3312">
        <v>2</v>
      </c>
      <c r="R3312">
        <v>1.9</v>
      </c>
      <c r="S3312">
        <v>78</v>
      </c>
      <c r="T3312">
        <f t="shared" si="459"/>
        <v>-1</v>
      </c>
      <c r="U3312" s="1">
        <v>42838</v>
      </c>
      <c r="V3312" s="13">
        <f t="shared" si="460"/>
        <v>42826</v>
      </c>
      <c r="W3312" s="14">
        <f t="shared" si="461"/>
        <v>42838</v>
      </c>
      <c r="X3312" s="1" t="str">
        <f t="shared" si="462"/>
        <v>Thursday</v>
      </c>
      <c r="Y3312" s="2">
        <v>0.80747685185185192</v>
      </c>
      <c r="Z3312" s="2">
        <f t="shared" si="463"/>
        <v>0.79166666666666663</v>
      </c>
      <c r="AA3312">
        <f>1</f>
        <v>1</v>
      </c>
      <c r="AB3312" s="1">
        <v>42838</v>
      </c>
      <c r="AC3312" s="13">
        <f t="shared" si="464"/>
        <v>42826</v>
      </c>
      <c r="AD3312" s="14">
        <f t="shared" si="465"/>
        <v>42838</v>
      </c>
      <c r="AE3312" s="1" t="str">
        <f t="shared" si="466"/>
        <v>Thursday</v>
      </c>
      <c r="AF3312" s="2">
        <v>0.81637731481481479</v>
      </c>
      <c r="AG3312" s="2">
        <f t="shared" si="467"/>
        <v>0.83333333333333326</v>
      </c>
      <c r="AH3312" t="s">
        <v>23</v>
      </c>
    </row>
    <row r="3313" spans="1:34" x14ac:dyDescent="0.25">
      <c r="A3313">
        <v>1565029</v>
      </c>
      <c r="B3313" t="s">
        <v>54</v>
      </c>
      <c r="E3313">
        <v>53202</v>
      </c>
      <c r="F3313" t="s">
        <v>20</v>
      </c>
      <c r="G3313" t="s">
        <v>55</v>
      </c>
      <c r="H3313">
        <v>22</v>
      </c>
      <c r="I3313" t="s">
        <v>62</v>
      </c>
      <c r="J3313">
        <f>VLOOKUP(I3313,Key!$A$1:$C$73,2,FALSE)</f>
        <v>43.052460000000004</v>
      </c>
      <c r="K3313">
        <f>VLOOKUP(I3313,Key!$A$1:$C$73,3,FALSE)</f>
        <v>-87.891000000000005</v>
      </c>
      <c r="L3313" t="s">
        <v>39</v>
      </c>
      <c r="M3313">
        <f>VLOOKUP(L3313,Key!$A$1:$C$73,2,FALSE)</f>
        <v>43.031480000000002</v>
      </c>
      <c r="N3313">
        <f>VLOOKUP(L3313,Key!$A$1:$C$73,3,FALSE)</f>
        <v>-87.908169999999998</v>
      </c>
      <c r="O3313">
        <v>25</v>
      </c>
      <c r="P3313">
        <v>0</v>
      </c>
      <c r="Q3313">
        <v>3.8</v>
      </c>
      <c r="R3313">
        <v>3.6</v>
      </c>
      <c r="S3313">
        <v>150</v>
      </c>
      <c r="T3313">
        <f t="shared" si="459"/>
        <v>-1</v>
      </c>
      <c r="U3313" s="1">
        <v>42838</v>
      </c>
      <c r="V3313" s="13">
        <f t="shared" si="460"/>
        <v>42826</v>
      </c>
      <c r="W3313" s="14">
        <f t="shared" si="461"/>
        <v>42838</v>
      </c>
      <c r="X3313" s="1" t="str">
        <f t="shared" si="462"/>
        <v>Thursday</v>
      </c>
      <c r="Y3313" s="2">
        <v>0.85214120370370372</v>
      </c>
      <c r="Z3313" s="2">
        <f t="shared" si="463"/>
        <v>0.83333333333333326</v>
      </c>
      <c r="AA3313">
        <f>1</f>
        <v>1</v>
      </c>
      <c r="AB3313" s="1">
        <v>42838</v>
      </c>
      <c r="AC3313" s="13">
        <f t="shared" si="464"/>
        <v>42826</v>
      </c>
      <c r="AD3313" s="14">
        <f t="shared" si="465"/>
        <v>42838</v>
      </c>
      <c r="AE3313" s="1" t="str">
        <f t="shared" si="466"/>
        <v>Thursday</v>
      </c>
      <c r="AF3313" s="2">
        <v>0.87001157407407403</v>
      </c>
      <c r="AG3313" s="2">
        <f t="shared" si="467"/>
        <v>0.875</v>
      </c>
      <c r="AH3313" t="s">
        <v>23</v>
      </c>
    </row>
    <row r="3314" spans="1:34" x14ac:dyDescent="0.25">
      <c r="A3314">
        <v>1578179</v>
      </c>
      <c r="B3314" t="s">
        <v>54</v>
      </c>
      <c r="E3314">
        <v>53202</v>
      </c>
      <c r="F3314" t="s">
        <v>20</v>
      </c>
      <c r="G3314" t="s">
        <v>55</v>
      </c>
      <c r="H3314">
        <v>959</v>
      </c>
      <c r="I3314" t="s">
        <v>85</v>
      </c>
      <c r="J3314">
        <f>VLOOKUP(I3314,Key!$A$1:$C$73,2,FALSE)</f>
        <v>43.053040000000003</v>
      </c>
      <c r="K3314">
        <f>VLOOKUP(I3314,Key!$A$1:$C$73,3,FALSE)</f>
        <v>-87.897660000000002</v>
      </c>
      <c r="L3314" t="s">
        <v>37</v>
      </c>
      <c r="M3314">
        <f>VLOOKUP(L3314,Key!$A$1:$C$73,2,FALSE)</f>
        <v>43.049230000000001</v>
      </c>
      <c r="N3314">
        <f>VLOOKUP(L3314,Key!$A$1:$C$73,3,FALSE)</f>
        <v>-87.911940000000001</v>
      </c>
      <c r="O3314">
        <v>9</v>
      </c>
      <c r="P3314">
        <v>0</v>
      </c>
      <c r="Q3314">
        <v>1.4</v>
      </c>
      <c r="R3314">
        <v>1.3</v>
      </c>
      <c r="S3314">
        <v>54</v>
      </c>
      <c r="T3314">
        <f t="shared" si="459"/>
        <v>-1</v>
      </c>
      <c r="U3314" s="1">
        <v>42838</v>
      </c>
      <c r="V3314" s="13">
        <f t="shared" si="460"/>
        <v>42826</v>
      </c>
      <c r="W3314" s="14">
        <f t="shared" si="461"/>
        <v>42838</v>
      </c>
      <c r="X3314" s="1" t="str">
        <f t="shared" si="462"/>
        <v>Thursday</v>
      </c>
      <c r="Y3314" s="2">
        <v>0.98593750000000002</v>
      </c>
      <c r="Z3314" s="2">
        <f t="shared" si="463"/>
        <v>1</v>
      </c>
      <c r="AA3314">
        <f>1</f>
        <v>1</v>
      </c>
      <c r="AB3314" s="1">
        <v>42838</v>
      </c>
      <c r="AC3314" s="13">
        <f t="shared" si="464"/>
        <v>42826</v>
      </c>
      <c r="AD3314" s="14">
        <f t="shared" si="465"/>
        <v>42838</v>
      </c>
      <c r="AE3314" s="1" t="str">
        <f t="shared" si="466"/>
        <v>Thursday</v>
      </c>
      <c r="AF3314" s="2">
        <v>0.99225694444444434</v>
      </c>
      <c r="AG3314" s="2">
        <f t="shared" si="467"/>
        <v>1</v>
      </c>
      <c r="AH3314" t="s">
        <v>23</v>
      </c>
    </row>
    <row r="3315" spans="1:34" x14ac:dyDescent="0.25">
      <c r="A3315">
        <v>1283451</v>
      </c>
      <c r="B3315" t="s">
        <v>54</v>
      </c>
      <c r="E3315">
        <v>53204</v>
      </c>
      <c r="F3315" t="s">
        <v>20</v>
      </c>
      <c r="G3315" t="s">
        <v>55</v>
      </c>
      <c r="H3315">
        <v>11151</v>
      </c>
      <c r="I3315" t="s">
        <v>57</v>
      </c>
      <c r="J3315">
        <f>VLOOKUP(I3315,Key!$A$1:$C$73,2,FALSE)</f>
        <v>43.03913</v>
      </c>
      <c r="K3315">
        <f>VLOOKUP(I3315,Key!$A$1:$C$73,3,FALSE)</f>
        <v>-87.916150000000002</v>
      </c>
      <c r="L3315" t="s">
        <v>27</v>
      </c>
      <c r="M3315">
        <f>VLOOKUP(L3315,Key!$A$1:$C$73,2,FALSE)</f>
        <v>43.041646999999998</v>
      </c>
      <c r="N3315">
        <f>VLOOKUP(L3315,Key!$A$1:$C$73,3,FALSE)</f>
        <v>-87.927257999999995</v>
      </c>
      <c r="O3315">
        <v>19</v>
      </c>
      <c r="P3315">
        <v>0</v>
      </c>
      <c r="Q3315">
        <v>2.9</v>
      </c>
      <c r="R3315">
        <v>2.7</v>
      </c>
      <c r="S3315">
        <v>114</v>
      </c>
      <c r="T3315">
        <f t="shared" si="459"/>
        <v>-1</v>
      </c>
      <c r="U3315" s="1">
        <v>42839</v>
      </c>
      <c r="V3315" s="13">
        <f t="shared" si="460"/>
        <v>42826</v>
      </c>
      <c r="W3315" s="14">
        <f t="shared" si="461"/>
        <v>42839</v>
      </c>
      <c r="X3315" s="1" t="str">
        <f t="shared" si="462"/>
        <v>Friday</v>
      </c>
      <c r="Y3315" s="2">
        <v>0.44939814814814816</v>
      </c>
      <c r="Z3315" s="2">
        <f t="shared" si="463"/>
        <v>0.45833333333333331</v>
      </c>
      <c r="AA3315">
        <f>1</f>
        <v>1</v>
      </c>
      <c r="AB3315" s="1">
        <v>42839</v>
      </c>
      <c r="AC3315" s="13">
        <f t="shared" si="464"/>
        <v>42826</v>
      </c>
      <c r="AD3315" s="14">
        <f t="shared" si="465"/>
        <v>42839</v>
      </c>
      <c r="AE3315" s="1" t="str">
        <f t="shared" si="466"/>
        <v>Friday</v>
      </c>
      <c r="AF3315" s="2">
        <v>0.46289351851851851</v>
      </c>
      <c r="AG3315" s="2">
        <f t="shared" si="467"/>
        <v>0.45833333333333331</v>
      </c>
      <c r="AH3315" t="s">
        <v>23</v>
      </c>
    </row>
    <row r="3316" spans="1:34" x14ac:dyDescent="0.25">
      <c r="A3316">
        <v>1578721</v>
      </c>
      <c r="B3316" t="s">
        <v>54</v>
      </c>
      <c r="E3316">
        <v>54154</v>
      </c>
      <c r="F3316" t="s">
        <v>20</v>
      </c>
      <c r="G3316" t="s">
        <v>55</v>
      </c>
      <c r="H3316">
        <v>45</v>
      </c>
      <c r="I3316" t="s">
        <v>44</v>
      </c>
      <c r="J3316">
        <f>VLOOKUP(I3316,Key!$A$1:$C$73,2,FALSE)</f>
        <v>43.03886</v>
      </c>
      <c r="K3316">
        <f>VLOOKUP(I3316,Key!$A$1:$C$73,3,FALSE)</f>
        <v>-87.902720000000002</v>
      </c>
      <c r="L3316" t="s">
        <v>42</v>
      </c>
      <c r="M3316">
        <f>VLOOKUP(L3316,Key!$A$1:$C$73,2,FALSE)</f>
        <v>43.038719999999998</v>
      </c>
      <c r="N3316">
        <f>VLOOKUP(L3316,Key!$A$1:$C$73,3,FALSE)</f>
        <v>-87.905339999999995</v>
      </c>
      <c r="O3316">
        <v>21</v>
      </c>
      <c r="P3316">
        <v>0</v>
      </c>
      <c r="Q3316">
        <v>3.2</v>
      </c>
      <c r="R3316">
        <v>3</v>
      </c>
      <c r="S3316">
        <v>126</v>
      </c>
      <c r="T3316">
        <f t="shared" si="459"/>
        <v>-1</v>
      </c>
      <c r="U3316" s="1">
        <v>42839</v>
      </c>
      <c r="V3316" s="13">
        <f t="shared" si="460"/>
        <v>42826</v>
      </c>
      <c r="W3316" s="14">
        <f t="shared" si="461"/>
        <v>42839</v>
      </c>
      <c r="X3316" s="1" t="str">
        <f t="shared" si="462"/>
        <v>Friday</v>
      </c>
      <c r="Y3316" s="2">
        <v>0.51361111111111113</v>
      </c>
      <c r="Z3316" s="2">
        <f t="shared" si="463"/>
        <v>0.5</v>
      </c>
      <c r="AA3316">
        <f>1</f>
        <v>1</v>
      </c>
      <c r="AB3316" s="1">
        <v>42839</v>
      </c>
      <c r="AC3316" s="13">
        <f t="shared" si="464"/>
        <v>42826</v>
      </c>
      <c r="AD3316" s="14">
        <f t="shared" si="465"/>
        <v>42839</v>
      </c>
      <c r="AE3316" s="1" t="str">
        <f t="shared" si="466"/>
        <v>Friday</v>
      </c>
      <c r="AF3316" s="2">
        <v>0.52824074074074068</v>
      </c>
      <c r="AG3316" s="2">
        <f t="shared" si="467"/>
        <v>0.54166666666666663</v>
      </c>
      <c r="AH3316" t="s">
        <v>23</v>
      </c>
    </row>
    <row r="3317" spans="1:34" x14ac:dyDescent="0.25">
      <c r="A3317">
        <v>1579015</v>
      </c>
      <c r="B3317" t="s">
        <v>54</v>
      </c>
      <c r="E3317">
        <v>53202</v>
      </c>
      <c r="F3317" t="s">
        <v>20</v>
      </c>
      <c r="G3317" t="s">
        <v>55</v>
      </c>
      <c r="H3317">
        <v>5545</v>
      </c>
      <c r="I3317" t="s">
        <v>22</v>
      </c>
      <c r="J3317">
        <f>VLOOKUP(I3317,Key!$A$1:$C$73,2,FALSE)</f>
        <v>43.058619999999998</v>
      </c>
      <c r="K3317">
        <f>VLOOKUP(I3317,Key!$A$1:$C$73,3,FALSE)</f>
        <v>-87.885319999999993</v>
      </c>
      <c r="L3317" t="s">
        <v>26</v>
      </c>
      <c r="M3317">
        <f>VLOOKUP(L3317,Key!$A$1:$C$73,2,FALSE)</f>
        <v>43.034619999999997</v>
      </c>
      <c r="N3317">
        <f>VLOOKUP(L3317,Key!$A$1:$C$73,3,FALSE)</f>
        <v>-87.917500000000004</v>
      </c>
      <c r="O3317">
        <v>19</v>
      </c>
      <c r="P3317">
        <v>0</v>
      </c>
      <c r="Q3317">
        <v>2.9</v>
      </c>
      <c r="R3317">
        <v>2.7</v>
      </c>
      <c r="S3317">
        <v>114</v>
      </c>
      <c r="T3317">
        <f t="shared" si="459"/>
        <v>-1</v>
      </c>
      <c r="U3317" s="1">
        <v>42839</v>
      </c>
      <c r="V3317" s="13">
        <f t="shared" si="460"/>
        <v>42826</v>
      </c>
      <c r="W3317" s="14">
        <f t="shared" si="461"/>
        <v>42839</v>
      </c>
      <c r="X3317" s="1" t="str">
        <f t="shared" si="462"/>
        <v>Friday</v>
      </c>
      <c r="Y3317" s="2">
        <v>0.583125</v>
      </c>
      <c r="Z3317" s="2">
        <f t="shared" si="463"/>
        <v>0.58333333333333326</v>
      </c>
      <c r="AA3317">
        <f>1</f>
        <v>1</v>
      </c>
      <c r="AB3317" s="1">
        <v>42839</v>
      </c>
      <c r="AC3317" s="13">
        <f t="shared" si="464"/>
        <v>42826</v>
      </c>
      <c r="AD3317" s="14">
        <f t="shared" si="465"/>
        <v>42839</v>
      </c>
      <c r="AE3317" s="1" t="str">
        <f t="shared" si="466"/>
        <v>Friday</v>
      </c>
      <c r="AF3317" s="2">
        <v>0.59645833333333331</v>
      </c>
      <c r="AG3317" s="2">
        <f t="shared" si="467"/>
        <v>0.58333333333333326</v>
      </c>
      <c r="AH3317" t="s">
        <v>23</v>
      </c>
    </row>
    <row r="3318" spans="1:34" x14ac:dyDescent="0.25">
      <c r="A3318">
        <v>1335443</v>
      </c>
      <c r="B3318" t="s">
        <v>54</v>
      </c>
      <c r="E3318">
        <v>53202</v>
      </c>
      <c r="F3318" t="s">
        <v>20</v>
      </c>
      <c r="G3318" t="s">
        <v>55</v>
      </c>
      <c r="H3318">
        <v>175</v>
      </c>
      <c r="I3318" t="s">
        <v>61</v>
      </c>
      <c r="J3318">
        <f>VLOOKUP(I3318,Key!$A$1:$C$73,2,FALSE)</f>
        <v>43.060786</v>
      </c>
      <c r="K3318">
        <f>VLOOKUP(I3318,Key!$A$1:$C$73,3,FALSE)</f>
        <v>-87.883825999999999</v>
      </c>
      <c r="L3318" t="s">
        <v>62</v>
      </c>
      <c r="M3318">
        <f>VLOOKUP(L3318,Key!$A$1:$C$73,2,FALSE)</f>
        <v>43.052460000000004</v>
      </c>
      <c r="N3318">
        <f>VLOOKUP(L3318,Key!$A$1:$C$73,3,FALSE)</f>
        <v>-87.891000000000005</v>
      </c>
      <c r="O3318">
        <v>9</v>
      </c>
      <c r="P3318">
        <v>0</v>
      </c>
      <c r="Q3318">
        <v>1.4</v>
      </c>
      <c r="R3318">
        <v>1.3</v>
      </c>
      <c r="S3318">
        <v>54</v>
      </c>
      <c r="T3318">
        <f t="shared" si="459"/>
        <v>-1</v>
      </c>
      <c r="U3318" s="1">
        <v>42839</v>
      </c>
      <c r="V3318" s="13">
        <f t="shared" si="460"/>
        <v>42826</v>
      </c>
      <c r="W3318" s="14">
        <f t="shared" si="461"/>
        <v>42839</v>
      </c>
      <c r="X3318" s="1" t="str">
        <f t="shared" si="462"/>
        <v>Friday</v>
      </c>
      <c r="Y3318" s="2">
        <v>0.61868055555555557</v>
      </c>
      <c r="Z3318" s="2">
        <f t="shared" si="463"/>
        <v>0.625</v>
      </c>
      <c r="AA3318">
        <f>1</f>
        <v>1</v>
      </c>
      <c r="AB3318" s="1">
        <v>42839</v>
      </c>
      <c r="AC3318" s="13">
        <f t="shared" si="464"/>
        <v>42826</v>
      </c>
      <c r="AD3318" s="14">
        <f t="shared" si="465"/>
        <v>42839</v>
      </c>
      <c r="AE3318" s="1" t="str">
        <f t="shared" si="466"/>
        <v>Friday</v>
      </c>
      <c r="AF3318" s="2">
        <v>0.62440972222222224</v>
      </c>
      <c r="AG3318" s="2">
        <f t="shared" si="467"/>
        <v>0.625</v>
      </c>
      <c r="AH3318" t="s">
        <v>23</v>
      </c>
    </row>
    <row r="3319" spans="1:34" x14ac:dyDescent="0.25">
      <c r="A3319">
        <v>1579230</v>
      </c>
      <c r="B3319" t="s">
        <v>54</v>
      </c>
      <c r="E3319">
        <v>53216</v>
      </c>
      <c r="F3319" t="s">
        <v>20</v>
      </c>
      <c r="G3319" t="s">
        <v>55</v>
      </c>
      <c r="H3319">
        <v>11114</v>
      </c>
      <c r="I3319" t="s">
        <v>91</v>
      </c>
      <c r="J3319">
        <f>VLOOKUP(I3319,Key!$A$1:$C$73,2,FALSE)</f>
        <v>43.048609999999996</v>
      </c>
      <c r="K3319">
        <f>VLOOKUP(I3319,Key!$A$1:$C$73,3,FALSE)</f>
        <v>-88.008480000000006</v>
      </c>
      <c r="L3319" t="s">
        <v>91</v>
      </c>
      <c r="M3319">
        <f>VLOOKUP(L3319,Key!$A$1:$C$73,2,FALSE)</f>
        <v>43.048609999999996</v>
      </c>
      <c r="N3319">
        <f>VLOOKUP(L3319,Key!$A$1:$C$73,3,FALSE)</f>
        <v>-88.008480000000006</v>
      </c>
      <c r="O3319">
        <v>26</v>
      </c>
      <c r="P3319">
        <v>0</v>
      </c>
      <c r="Q3319">
        <v>3.9</v>
      </c>
      <c r="R3319">
        <v>3.7</v>
      </c>
      <c r="S3319">
        <v>156</v>
      </c>
      <c r="T3319">
        <f t="shared" si="459"/>
        <v>-1</v>
      </c>
      <c r="U3319" s="1">
        <v>42839</v>
      </c>
      <c r="V3319" s="13">
        <f t="shared" si="460"/>
        <v>42826</v>
      </c>
      <c r="W3319" s="14">
        <f t="shared" si="461"/>
        <v>42839</v>
      </c>
      <c r="X3319" s="1" t="str">
        <f t="shared" si="462"/>
        <v>Friday</v>
      </c>
      <c r="Y3319" s="2">
        <v>0.63457175925925924</v>
      </c>
      <c r="Z3319" s="2">
        <f t="shared" si="463"/>
        <v>0.625</v>
      </c>
      <c r="AA3319">
        <f>1</f>
        <v>1</v>
      </c>
      <c r="AB3319" s="1">
        <v>42839</v>
      </c>
      <c r="AC3319" s="13">
        <f t="shared" si="464"/>
        <v>42826</v>
      </c>
      <c r="AD3319" s="14">
        <f t="shared" si="465"/>
        <v>42839</v>
      </c>
      <c r="AE3319" s="1" t="str">
        <f t="shared" si="466"/>
        <v>Friday</v>
      </c>
      <c r="AF3319" s="2">
        <v>0.65218750000000003</v>
      </c>
      <c r="AG3319" s="2">
        <f t="shared" si="467"/>
        <v>0.66666666666666663</v>
      </c>
      <c r="AH3319" t="s">
        <v>25</v>
      </c>
    </row>
    <row r="3320" spans="1:34" x14ac:dyDescent="0.25">
      <c r="A3320">
        <v>1419453</v>
      </c>
      <c r="B3320" t="s">
        <v>54</v>
      </c>
      <c r="E3320">
        <v>53202</v>
      </c>
      <c r="F3320" t="s">
        <v>20</v>
      </c>
      <c r="G3320" t="s">
        <v>55</v>
      </c>
      <c r="H3320">
        <v>188</v>
      </c>
      <c r="I3320" t="s">
        <v>62</v>
      </c>
      <c r="J3320">
        <f>VLOOKUP(I3320,Key!$A$1:$C$73,2,FALSE)</f>
        <v>43.052460000000004</v>
      </c>
      <c r="K3320">
        <f>VLOOKUP(I3320,Key!$A$1:$C$73,3,FALSE)</f>
        <v>-87.891000000000005</v>
      </c>
      <c r="L3320" t="s">
        <v>62</v>
      </c>
      <c r="M3320">
        <f>VLOOKUP(L3320,Key!$A$1:$C$73,2,FALSE)</f>
        <v>43.052460000000004</v>
      </c>
      <c r="N3320">
        <f>VLOOKUP(L3320,Key!$A$1:$C$73,3,FALSE)</f>
        <v>-87.891000000000005</v>
      </c>
      <c r="O3320">
        <v>24</v>
      </c>
      <c r="P3320">
        <v>0</v>
      </c>
      <c r="Q3320">
        <v>3.6</v>
      </c>
      <c r="R3320">
        <v>3.4</v>
      </c>
      <c r="S3320">
        <v>144</v>
      </c>
      <c r="T3320">
        <f t="shared" si="459"/>
        <v>-1</v>
      </c>
      <c r="U3320" s="1">
        <v>42839</v>
      </c>
      <c r="V3320" s="13">
        <f t="shared" si="460"/>
        <v>42826</v>
      </c>
      <c r="W3320" s="14">
        <f t="shared" si="461"/>
        <v>42839</v>
      </c>
      <c r="X3320" s="1" t="str">
        <f t="shared" si="462"/>
        <v>Friday</v>
      </c>
      <c r="Y3320" s="2">
        <v>0.65069444444444446</v>
      </c>
      <c r="Z3320" s="2">
        <f t="shared" si="463"/>
        <v>0.66666666666666663</v>
      </c>
      <c r="AA3320">
        <f>1</f>
        <v>1</v>
      </c>
      <c r="AB3320" s="1">
        <v>42839</v>
      </c>
      <c r="AC3320" s="13">
        <f t="shared" si="464"/>
        <v>42826</v>
      </c>
      <c r="AD3320" s="14">
        <f t="shared" si="465"/>
        <v>42839</v>
      </c>
      <c r="AE3320" s="1" t="str">
        <f t="shared" si="466"/>
        <v>Friday</v>
      </c>
      <c r="AF3320" s="2">
        <v>0.66781250000000003</v>
      </c>
      <c r="AG3320" s="2">
        <f t="shared" si="467"/>
        <v>0.66666666666666663</v>
      </c>
      <c r="AH3320" t="s">
        <v>25</v>
      </c>
    </row>
    <row r="3321" spans="1:34" x14ac:dyDescent="0.25">
      <c r="A3321">
        <v>1579001</v>
      </c>
      <c r="B3321" t="s">
        <v>54</v>
      </c>
      <c r="E3321">
        <v>53202</v>
      </c>
      <c r="F3321" t="s">
        <v>20</v>
      </c>
      <c r="G3321" t="s">
        <v>55</v>
      </c>
      <c r="H3321">
        <v>15</v>
      </c>
      <c r="I3321" t="s">
        <v>68</v>
      </c>
      <c r="J3321">
        <f>VLOOKUP(I3321,Key!$A$1:$C$73,2,FALSE)</f>
        <v>43.026470000000003</v>
      </c>
      <c r="K3321">
        <f>VLOOKUP(I3321,Key!$A$1:$C$73,3,FALSE)</f>
        <v>-87.918040000000005</v>
      </c>
      <c r="L3321" t="s">
        <v>76</v>
      </c>
      <c r="M3321">
        <f>VLOOKUP(L3321,Key!$A$1:$C$73,2,FALSE)</f>
        <v>43.02948</v>
      </c>
      <c r="N3321">
        <f>VLOOKUP(L3321,Key!$A$1:$C$73,3,FALSE)</f>
        <v>-87.912819999999996</v>
      </c>
      <c r="O3321">
        <v>6</v>
      </c>
      <c r="P3321">
        <v>0</v>
      </c>
      <c r="Q3321">
        <v>0.9</v>
      </c>
      <c r="R3321">
        <v>0.9</v>
      </c>
      <c r="S3321">
        <v>36</v>
      </c>
      <c r="T3321">
        <f t="shared" si="459"/>
        <v>-1</v>
      </c>
      <c r="U3321" s="1">
        <v>42839</v>
      </c>
      <c r="V3321" s="13">
        <f t="shared" si="460"/>
        <v>42826</v>
      </c>
      <c r="W3321" s="14">
        <f t="shared" si="461"/>
        <v>42839</v>
      </c>
      <c r="X3321" s="1" t="str">
        <f t="shared" si="462"/>
        <v>Friday</v>
      </c>
      <c r="Y3321" s="2">
        <v>0.65144675925925932</v>
      </c>
      <c r="Z3321" s="2">
        <f t="shared" si="463"/>
        <v>0.66666666666666663</v>
      </c>
      <c r="AA3321">
        <f>1</f>
        <v>1</v>
      </c>
      <c r="AB3321" s="1">
        <v>42839</v>
      </c>
      <c r="AC3321" s="13">
        <f t="shared" si="464"/>
        <v>42826</v>
      </c>
      <c r="AD3321" s="14">
        <f t="shared" si="465"/>
        <v>42839</v>
      </c>
      <c r="AE3321" s="1" t="str">
        <f t="shared" si="466"/>
        <v>Friday</v>
      </c>
      <c r="AF3321" s="2">
        <v>0.65597222222222229</v>
      </c>
      <c r="AG3321" s="2">
        <f t="shared" si="467"/>
        <v>0.66666666666666663</v>
      </c>
      <c r="AH3321" t="s">
        <v>23</v>
      </c>
    </row>
    <row r="3322" spans="1:34" x14ac:dyDescent="0.25">
      <c r="A3322">
        <v>1579371</v>
      </c>
      <c r="B3322" t="s">
        <v>54</v>
      </c>
      <c r="E3322">
        <v>53209</v>
      </c>
      <c r="F3322" t="s">
        <v>20</v>
      </c>
      <c r="G3322" t="s">
        <v>55</v>
      </c>
      <c r="H3322">
        <v>5561</v>
      </c>
      <c r="I3322" t="s">
        <v>40</v>
      </c>
      <c r="J3322">
        <f>VLOOKUP(I3322,Key!$A$1:$C$73,2,FALSE)</f>
        <v>43.06033</v>
      </c>
      <c r="K3322">
        <f>VLOOKUP(I3322,Key!$A$1:$C$73,3,FALSE)</f>
        <v>-87.89546</v>
      </c>
      <c r="L3322" t="s">
        <v>40</v>
      </c>
      <c r="M3322">
        <f>VLOOKUP(L3322,Key!$A$1:$C$73,2,FALSE)</f>
        <v>43.06033</v>
      </c>
      <c r="N3322">
        <f>VLOOKUP(L3322,Key!$A$1:$C$73,3,FALSE)</f>
        <v>-87.89546</v>
      </c>
      <c r="O3322">
        <v>45</v>
      </c>
      <c r="P3322">
        <v>3</v>
      </c>
      <c r="Q3322">
        <v>6.8</v>
      </c>
      <c r="R3322">
        <v>6.4</v>
      </c>
      <c r="S3322">
        <v>270</v>
      </c>
      <c r="T3322">
        <f t="shared" si="459"/>
        <v>-1</v>
      </c>
      <c r="U3322" s="1">
        <v>42839</v>
      </c>
      <c r="V3322" s="13">
        <f t="shared" si="460"/>
        <v>42826</v>
      </c>
      <c r="W3322" s="14">
        <f t="shared" si="461"/>
        <v>42839</v>
      </c>
      <c r="X3322" s="1" t="str">
        <f t="shared" si="462"/>
        <v>Friday</v>
      </c>
      <c r="Y3322" s="2">
        <v>0.67928240740740742</v>
      </c>
      <c r="Z3322" s="2">
        <f t="shared" si="463"/>
        <v>0.66666666666666663</v>
      </c>
      <c r="AA3322">
        <f>1</f>
        <v>1</v>
      </c>
      <c r="AB3322" s="1">
        <v>42839</v>
      </c>
      <c r="AC3322" s="13">
        <f t="shared" si="464"/>
        <v>42826</v>
      </c>
      <c r="AD3322" s="14">
        <f t="shared" si="465"/>
        <v>42839</v>
      </c>
      <c r="AE3322" s="1" t="str">
        <f t="shared" si="466"/>
        <v>Friday</v>
      </c>
      <c r="AF3322" s="2">
        <v>0.71100694444444434</v>
      </c>
      <c r="AG3322" s="2">
        <f t="shared" si="467"/>
        <v>0.70833333333333326</v>
      </c>
      <c r="AH3322" t="s">
        <v>25</v>
      </c>
    </row>
    <row r="3323" spans="1:34" x14ac:dyDescent="0.25">
      <c r="A3323">
        <v>1579376</v>
      </c>
      <c r="B3323" t="s">
        <v>54</v>
      </c>
      <c r="E3323">
        <v>84770</v>
      </c>
      <c r="F3323" t="s">
        <v>20</v>
      </c>
      <c r="G3323" t="s">
        <v>55</v>
      </c>
      <c r="H3323">
        <v>997</v>
      </c>
      <c r="I3323" t="s">
        <v>57</v>
      </c>
      <c r="J3323">
        <f>VLOOKUP(I3323,Key!$A$1:$C$73,2,FALSE)</f>
        <v>43.03913</v>
      </c>
      <c r="K3323">
        <f>VLOOKUP(I3323,Key!$A$1:$C$73,3,FALSE)</f>
        <v>-87.916150000000002</v>
      </c>
      <c r="L3323" t="s">
        <v>57</v>
      </c>
      <c r="M3323">
        <f>VLOOKUP(L3323,Key!$A$1:$C$73,2,FALSE)</f>
        <v>43.03913</v>
      </c>
      <c r="N3323">
        <f>VLOOKUP(L3323,Key!$A$1:$C$73,3,FALSE)</f>
        <v>-87.916150000000002</v>
      </c>
      <c r="O3323">
        <v>25</v>
      </c>
      <c r="P3323">
        <v>0</v>
      </c>
      <c r="Q3323">
        <v>3.8</v>
      </c>
      <c r="R3323">
        <v>3.6</v>
      </c>
      <c r="S3323">
        <v>150</v>
      </c>
      <c r="T3323">
        <f t="shared" si="459"/>
        <v>-1</v>
      </c>
      <c r="U3323" s="1">
        <v>42839</v>
      </c>
      <c r="V3323" s="13">
        <f t="shared" si="460"/>
        <v>42826</v>
      </c>
      <c r="W3323" s="14">
        <f t="shared" si="461"/>
        <v>42839</v>
      </c>
      <c r="X3323" s="1" t="str">
        <f t="shared" si="462"/>
        <v>Friday</v>
      </c>
      <c r="Y3323" s="2">
        <v>0.68131944444444448</v>
      </c>
      <c r="Z3323" s="2">
        <f t="shared" si="463"/>
        <v>0.66666666666666663</v>
      </c>
      <c r="AA3323">
        <f>1</f>
        <v>1</v>
      </c>
      <c r="AB3323" s="1">
        <v>42839</v>
      </c>
      <c r="AC3323" s="13">
        <f t="shared" si="464"/>
        <v>42826</v>
      </c>
      <c r="AD3323" s="14">
        <f t="shared" si="465"/>
        <v>42839</v>
      </c>
      <c r="AE3323" s="1" t="str">
        <f t="shared" si="466"/>
        <v>Friday</v>
      </c>
      <c r="AF3323" s="2">
        <v>0.69923611111111106</v>
      </c>
      <c r="AG3323" s="2">
        <f t="shared" si="467"/>
        <v>0.70833333333333326</v>
      </c>
      <c r="AH3323" t="s">
        <v>25</v>
      </c>
    </row>
    <row r="3324" spans="1:34" x14ac:dyDescent="0.25">
      <c r="A3324">
        <v>1579845</v>
      </c>
      <c r="B3324" t="s">
        <v>54</v>
      </c>
      <c r="E3324">
        <v>60613</v>
      </c>
      <c r="F3324" t="s">
        <v>20</v>
      </c>
      <c r="G3324" t="s">
        <v>55</v>
      </c>
      <c r="H3324">
        <v>11149</v>
      </c>
      <c r="I3324" t="s">
        <v>53</v>
      </c>
      <c r="J3324">
        <f>VLOOKUP(I3324,Key!$A$1:$C$73,2,FALSE)</f>
        <v>43.04824</v>
      </c>
      <c r="K3324">
        <f>VLOOKUP(I3324,Key!$A$1:$C$73,3,FALSE)</f>
        <v>-87.904970000000006</v>
      </c>
      <c r="L3324" t="s">
        <v>66</v>
      </c>
      <c r="M3324">
        <f>VLOOKUP(L3324,Key!$A$1:$C$73,2,FALSE)</f>
        <v>43.078530000000001</v>
      </c>
      <c r="N3324">
        <f>VLOOKUP(L3324,Key!$A$1:$C$73,3,FALSE)</f>
        <v>-87.882620000000003</v>
      </c>
      <c r="O3324">
        <v>16</v>
      </c>
      <c r="P3324">
        <v>0</v>
      </c>
      <c r="Q3324">
        <v>2.4</v>
      </c>
      <c r="R3324">
        <v>2.2999999999999998</v>
      </c>
      <c r="S3324">
        <v>96</v>
      </c>
      <c r="T3324">
        <f t="shared" si="459"/>
        <v>-1</v>
      </c>
      <c r="U3324" s="1">
        <v>42839</v>
      </c>
      <c r="V3324" s="13">
        <f t="shared" si="460"/>
        <v>42826</v>
      </c>
      <c r="W3324" s="14">
        <f t="shared" si="461"/>
        <v>42839</v>
      </c>
      <c r="X3324" s="1" t="str">
        <f t="shared" si="462"/>
        <v>Friday</v>
      </c>
      <c r="Y3324" s="2">
        <v>0.82589120370370372</v>
      </c>
      <c r="Z3324" s="2">
        <f t="shared" si="463"/>
        <v>0.83333333333333326</v>
      </c>
      <c r="AA3324">
        <f>1</f>
        <v>1</v>
      </c>
      <c r="AB3324" s="1">
        <v>42839</v>
      </c>
      <c r="AC3324" s="13">
        <f t="shared" si="464"/>
        <v>42826</v>
      </c>
      <c r="AD3324" s="14">
        <f t="shared" si="465"/>
        <v>42839</v>
      </c>
      <c r="AE3324" s="1" t="str">
        <f t="shared" si="466"/>
        <v>Friday</v>
      </c>
      <c r="AF3324" s="2">
        <v>0.83701388888888895</v>
      </c>
      <c r="AG3324" s="2">
        <f t="shared" si="467"/>
        <v>0.83333333333333326</v>
      </c>
      <c r="AH3324" t="s">
        <v>23</v>
      </c>
    </row>
    <row r="3325" spans="1:34" x14ac:dyDescent="0.25">
      <c r="A3325">
        <v>1580001</v>
      </c>
      <c r="B3325" t="s">
        <v>54</v>
      </c>
      <c r="E3325">
        <v>50703</v>
      </c>
      <c r="F3325" t="s">
        <v>20</v>
      </c>
      <c r="G3325" t="s">
        <v>55</v>
      </c>
      <c r="H3325">
        <v>5542</v>
      </c>
      <c r="I3325" t="s">
        <v>79</v>
      </c>
      <c r="J3325">
        <f>VLOOKUP(I3325,Key!$A$1:$C$73,2,FALSE)</f>
        <v>43.04804</v>
      </c>
      <c r="K3325">
        <f>VLOOKUP(I3325,Key!$A$1:$C$73,3,FALSE)</f>
        <v>-87.896720000000002</v>
      </c>
      <c r="L3325" t="s">
        <v>79</v>
      </c>
      <c r="M3325">
        <f>VLOOKUP(L3325,Key!$A$1:$C$73,2,FALSE)</f>
        <v>43.04804</v>
      </c>
      <c r="N3325">
        <f>VLOOKUP(L3325,Key!$A$1:$C$73,3,FALSE)</f>
        <v>-87.896720000000002</v>
      </c>
      <c r="O3325">
        <v>34</v>
      </c>
      <c r="P3325">
        <v>0</v>
      </c>
      <c r="Q3325">
        <v>5.0999999999999996</v>
      </c>
      <c r="R3325">
        <v>4.8</v>
      </c>
      <c r="S3325">
        <v>204</v>
      </c>
      <c r="T3325">
        <f t="shared" si="459"/>
        <v>-1</v>
      </c>
      <c r="U3325" s="1">
        <v>42839</v>
      </c>
      <c r="V3325" s="13">
        <f t="shared" si="460"/>
        <v>42826</v>
      </c>
      <c r="W3325" s="14">
        <f t="shared" si="461"/>
        <v>42839</v>
      </c>
      <c r="X3325" s="1" t="str">
        <f t="shared" si="462"/>
        <v>Friday</v>
      </c>
      <c r="Y3325" s="2">
        <v>0.90539351851851846</v>
      </c>
      <c r="Z3325" s="2">
        <f t="shared" si="463"/>
        <v>0.91666666666666663</v>
      </c>
      <c r="AA3325">
        <f>1</f>
        <v>1</v>
      </c>
      <c r="AB3325" s="1">
        <v>42839</v>
      </c>
      <c r="AC3325" s="13">
        <f t="shared" si="464"/>
        <v>42826</v>
      </c>
      <c r="AD3325" s="14">
        <f t="shared" si="465"/>
        <v>42839</v>
      </c>
      <c r="AE3325" s="1" t="str">
        <f t="shared" si="466"/>
        <v>Friday</v>
      </c>
      <c r="AF3325" s="2">
        <v>0.92876157407407411</v>
      </c>
      <c r="AG3325" s="2">
        <f t="shared" si="467"/>
        <v>0.91666666666666663</v>
      </c>
      <c r="AH3325" t="s">
        <v>25</v>
      </c>
    </row>
    <row r="3326" spans="1:34" x14ac:dyDescent="0.25">
      <c r="A3326">
        <v>1580050</v>
      </c>
      <c r="B3326" t="s">
        <v>54</v>
      </c>
      <c r="E3326">
        <v>53202</v>
      </c>
      <c r="F3326" t="s">
        <v>20</v>
      </c>
      <c r="G3326" t="s">
        <v>55</v>
      </c>
      <c r="H3326">
        <v>106</v>
      </c>
      <c r="I3326" t="s">
        <v>22</v>
      </c>
      <c r="J3326">
        <f>VLOOKUP(I3326,Key!$A$1:$C$73,2,FALSE)</f>
        <v>43.058619999999998</v>
      </c>
      <c r="K3326">
        <f>VLOOKUP(I3326,Key!$A$1:$C$73,3,FALSE)</f>
        <v>-87.885319999999993</v>
      </c>
      <c r="L3326" t="s">
        <v>28</v>
      </c>
      <c r="M3326">
        <f>VLOOKUP(L3326,Key!$A$1:$C$73,2,FALSE)</f>
        <v>43.038580000000003</v>
      </c>
      <c r="N3326">
        <f>VLOOKUP(L3326,Key!$A$1:$C$73,3,FALSE)</f>
        <v>-87.90934</v>
      </c>
      <c r="O3326">
        <v>17</v>
      </c>
      <c r="P3326">
        <v>0</v>
      </c>
      <c r="Q3326">
        <v>2.6</v>
      </c>
      <c r="R3326">
        <v>2.4</v>
      </c>
      <c r="S3326">
        <v>102</v>
      </c>
      <c r="T3326">
        <f t="shared" si="459"/>
        <v>-1</v>
      </c>
      <c r="U3326" s="1">
        <v>42839</v>
      </c>
      <c r="V3326" s="13">
        <f t="shared" si="460"/>
        <v>42826</v>
      </c>
      <c r="W3326" s="14">
        <f t="shared" si="461"/>
        <v>42839</v>
      </c>
      <c r="X3326" s="1" t="str">
        <f t="shared" si="462"/>
        <v>Friday</v>
      </c>
      <c r="Y3326" s="2">
        <v>0.93164351851851857</v>
      </c>
      <c r="Z3326" s="2">
        <f t="shared" si="463"/>
        <v>0.91666666666666663</v>
      </c>
      <c r="AA3326">
        <f>1</f>
        <v>1</v>
      </c>
      <c r="AB3326" s="1">
        <v>42839</v>
      </c>
      <c r="AC3326" s="13">
        <f t="shared" si="464"/>
        <v>42826</v>
      </c>
      <c r="AD3326" s="14">
        <f t="shared" si="465"/>
        <v>42839</v>
      </c>
      <c r="AE3326" s="1" t="str">
        <f t="shared" si="466"/>
        <v>Friday</v>
      </c>
      <c r="AF3326" s="2">
        <v>0.94368055555555552</v>
      </c>
      <c r="AG3326" s="2">
        <f t="shared" si="467"/>
        <v>0.95833333333333326</v>
      </c>
      <c r="AH3326" t="s">
        <v>23</v>
      </c>
    </row>
    <row r="3327" spans="1:34" x14ac:dyDescent="0.25">
      <c r="A3327">
        <v>1580344</v>
      </c>
      <c r="B3327" t="s">
        <v>54</v>
      </c>
      <c r="E3327">
        <v>53226</v>
      </c>
      <c r="F3327" t="s">
        <v>20</v>
      </c>
      <c r="G3327" t="s">
        <v>55</v>
      </c>
      <c r="H3327">
        <v>5547</v>
      </c>
      <c r="I3327" t="s">
        <v>72</v>
      </c>
      <c r="J3327">
        <f>VLOOKUP(I3327,Key!$A$1:$C$73,2,FALSE)</f>
        <v>43.060839999999999</v>
      </c>
      <c r="K3327">
        <f>VLOOKUP(I3327,Key!$A$1:$C$73,3,FALSE)</f>
        <v>-88.001940000000005</v>
      </c>
      <c r="L3327" t="s">
        <v>71</v>
      </c>
      <c r="M3327">
        <f>VLOOKUP(L3327,Key!$A$1:$C$73,2,FALSE)</f>
        <v>43.060079999999999</v>
      </c>
      <c r="N3327">
        <f>VLOOKUP(L3327,Key!$A$1:$C$73,3,FALSE)</f>
        <v>-88.027349999999998</v>
      </c>
      <c r="O3327">
        <v>21</v>
      </c>
      <c r="P3327">
        <v>0</v>
      </c>
      <c r="Q3327">
        <v>3.2</v>
      </c>
      <c r="R3327">
        <v>3</v>
      </c>
      <c r="S3327">
        <v>126</v>
      </c>
      <c r="T3327">
        <f t="shared" si="459"/>
        <v>-1</v>
      </c>
      <c r="U3327" s="1">
        <v>42840</v>
      </c>
      <c r="V3327" s="13">
        <f t="shared" si="460"/>
        <v>42826</v>
      </c>
      <c r="W3327" s="14">
        <f t="shared" si="461"/>
        <v>42840</v>
      </c>
      <c r="X3327" s="1" t="str">
        <f t="shared" si="462"/>
        <v>Saturday</v>
      </c>
      <c r="Y3327" s="2">
        <v>0.38481481481481478</v>
      </c>
      <c r="Z3327" s="2">
        <f t="shared" si="463"/>
        <v>0.375</v>
      </c>
      <c r="AA3327">
        <f>1</f>
        <v>1</v>
      </c>
      <c r="AB3327" s="1">
        <v>42840</v>
      </c>
      <c r="AC3327" s="13">
        <f t="shared" si="464"/>
        <v>42826</v>
      </c>
      <c r="AD3327" s="14">
        <f t="shared" si="465"/>
        <v>42840</v>
      </c>
      <c r="AE3327" s="1" t="str">
        <f t="shared" si="466"/>
        <v>Saturday</v>
      </c>
      <c r="AF3327" s="2">
        <v>0.39958333333333335</v>
      </c>
      <c r="AG3327" s="2">
        <f t="shared" si="467"/>
        <v>0.41666666666666663</v>
      </c>
      <c r="AH3327" t="s">
        <v>23</v>
      </c>
    </row>
    <row r="3328" spans="1:34" x14ac:dyDescent="0.25">
      <c r="A3328">
        <v>1580383</v>
      </c>
      <c r="B3328" t="s">
        <v>54</v>
      </c>
      <c r="E3328">
        <v>46311</v>
      </c>
      <c r="F3328" t="s">
        <v>20</v>
      </c>
      <c r="G3328" t="s">
        <v>55</v>
      </c>
      <c r="H3328">
        <v>5435</v>
      </c>
      <c r="I3328" t="s">
        <v>84</v>
      </c>
      <c r="J3328">
        <f>VLOOKUP(I3328,Key!$A$1:$C$73,2,FALSE)</f>
        <v>43.040154000000001</v>
      </c>
      <c r="K3328">
        <f>VLOOKUP(I3328,Key!$A$1:$C$73,3,FALSE)</f>
        <v>-87.932113000000001</v>
      </c>
      <c r="L3328" t="s">
        <v>84</v>
      </c>
      <c r="M3328">
        <f>VLOOKUP(L3328,Key!$A$1:$C$73,2,FALSE)</f>
        <v>43.040154000000001</v>
      </c>
      <c r="N3328">
        <f>VLOOKUP(L3328,Key!$A$1:$C$73,3,FALSE)</f>
        <v>-87.932113000000001</v>
      </c>
      <c r="O3328">
        <v>41</v>
      </c>
      <c r="P3328">
        <v>3</v>
      </c>
      <c r="Q3328">
        <v>6.2</v>
      </c>
      <c r="R3328">
        <v>5.8</v>
      </c>
      <c r="S3328">
        <v>246</v>
      </c>
      <c r="T3328">
        <f t="shared" si="459"/>
        <v>-1</v>
      </c>
      <c r="U3328" s="1">
        <v>42840</v>
      </c>
      <c r="V3328" s="13">
        <f t="shared" si="460"/>
        <v>42826</v>
      </c>
      <c r="W3328" s="14">
        <f t="shared" si="461"/>
        <v>42840</v>
      </c>
      <c r="X3328" s="1" t="str">
        <f t="shared" si="462"/>
        <v>Saturday</v>
      </c>
      <c r="Y3328" s="2">
        <v>0.39809027777777778</v>
      </c>
      <c r="Z3328" s="2">
        <f t="shared" si="463"/>
        <v>0.41666666666666663</v>
      </c>
      <c r="AA3328">
        <f>1</f>
        <v>1</v>
      </c>
      <c r="AB3328" s="1">
        <v>42840</v>
      </c>
      <c r="AC3328" s="13">
        <f t="shared" si="464"/>
        <v>42826</v>
      </c>
      <c r="AD3328" s="14">
        <f t="shared" si="465"/>
        <v>42840</v>
      </c>
      <c r="AE3328" s="1" t="str">
        <f t="shared" si="466"/>
        <v>Saturday</v>
      </c>
      <c r="AF3328" s="2">
        <v>0.42693287037037037</v>
      </c>
      <c r="AG3328" s="2">
        <f t="shared" si="467"/>
        <v>0.41666666666666663</v>
      </c>
      <c r="AH3328" t="s">
        <v>25</v>
      </c>
    </row>
    <row r="3329" spans="1:34" x14ac:dyDescent="0.25">
      <c r="A3329">
        <v>1572160</v>
      </c>
      <c r="B3329" t="s">
        <v>54</v>
      </c>
      <c r="E3329">
        <v>53202</v>
      </c>
      <c r="F3329" t="s">
        <v>20</v>
      </c>
      <c r="G3329" t="s">
        <v>55</v>
      </c>
      <c r="H3329">
        <v>182</v>
      </c>
      <c r="I3329" t="s">
        <v>48</v>
      </c>
      <c r="J3329">
        <f>VLOOKUP(I3329,Key!$A$1:$C$73,2,FALSE)</f>
        <v>43.031320000000001</v>
      </c>
      <c r="K3329">
        <f>VLOOKUP(I3329,Key!$A$1:$C$73,3,FALSE)</f>
        <v>-87.904259999999994</v>
      </c>
      <c r="L3329" t="s">
        <v>48</v>
      </c>
      <c r="M3329">
        <f>VLOOKUP(L3329,Key!$A$1:$C$73,2,FALSE)</f>
        <v>43.031320000000001</v>
      </c>
      <c r="N3329">
        <f>VLOOKUP(L3329,Key!$A$1:$C$73,3,FALSE)</f>
        <v>-87.904259999999994</v>
      </c>
      <c r="O3329">
        <v>44</v>
      </c>
      <c r="P3329">
        <v>3</v>
      </c>
      <c r="Q3329">
        <v>6.6</v>
      </c>
      <c r="R3329">
        <v>6.3</v>
      </c>
      <c r="S3329">
        <v>264</v>
      </c>
      <c r="T3329">
        <f t="shared" si="459"/>
        <v>-1</v>
      </c>
      <c r="U3329" s="1">
        <v>42840</v>
      </c>
      <c r="V3329" s="13">
        <f t="shared" si="460"/>
        <v>42826</v>
      </c>
      <c r="W3329" s="14">
        <f t="shared" si="461"/>
        <v>42840</v>
      </c>
      <c r="X3329" s="1" t="str">
        <f t="shared" si="462"/>
        <v>Saturday</v>
      </c>
      <c r="Y3329" s="2">
        <v>0.43313657407407408</v>
      </c>
      <c r="Z3329" s="2">
        <f t="shared" si="463"/>
        <v>0.41666666666666663</v>
      </c>
      <c r="AA3329">
        <f>1</f>
        <v>1</v>
      </c>
      <c r="AB3329" s="1">
        <v>42840</v>
      </c>
      <c r="AC3329" s="13">
        <f t="shared" si="464"/>
        <v>42826</v>
      </c>
      <c r="AD3329" s="14">
        <f t="shared" si="465"/>
        <v>42840</v>
      </c>
      <c r="AE3329" s="1" t="str">
        <f t="shared" si="466"/>
        <v>Saturday</v>
      </c>
      <c r="AF3329" s="2">
        <v>0.4636805555555556</v>
      </c>
      <c r="AG3329" s="2">
        <f t="shared" si="467"/>
        <v>0.45833333333333331</v>
      </c>
      <c r="AH3329" t="s">
        <v>25</v>
      </c>
    </row>
    <row r="3330" spans="1:34" x14ac:dyDescent="0.25">
      <c r="A3330">
        <v>1580519</v>
      </c>
      <c r="B3330" t="s">
        <v>54</v>
      </c>
      <c r="E3330">
        <v>60035</v>
      </c>
      <c r="F3330" t="s">
        <v>20</v>
      </c>
      <c r="G3330" t="s">
        <v>55</v>
      </c>
      <c r="H3330">
        <v>11168</v>
      </c>
      <c r="I3330" t="s">
        <v>67</v>
      </c>
      <c r="J3330">
        <f>VLOOKUP(I3330,Key!$A$1:$C$73,2,FALSE)</f>
        <v>43.05847</v>
      </c>
      <c r="K3330">
        <f>VLOOKUP(I3330,Key!$A$1:$C$73,3,FALSE)</f>
        <v>-87.898079999999993</v>
      </c>
      <c r="L3330" t="s">
        <v>77</v>
      </c>
      <c r="M3330">
        <f>VLOOKUP(L3330,Key!$A$1:$C$73,2,FALSE)</f>
        <v>43.036900000000003</v>
      </c>
      <c r="N3330">
        <f>VLOOKUP(L3330,Key!$A$1:$C$73,3,FALSE)</f>
        <v>-87.89667</v>
      </c>
      <c r="O3330">
        <v>23</v>
      </c>
      <c r="P3330">
        <v>0</v>
      </c>
      <c r="Q3330">
        <v>3.5</v>
      </c>
      <c r="R3330">
        <v>3.3</v>
      </c>
      <c r="S3330">
        <v>138</v>
      </c>
      <c r="T3330">
        <f t="shared" ref="T3330:T3393" si="468">-1</f>
        <v>-1</v>
      </c>
      <c r="U3330" s="1">
        <v>42840</v>
      </c>
      <c r="V3330" s="13">
        <f t="shared" ref="V3330:V3393" si="469">DATE(YEAR(U3330), MONTH(U3330), 1)</f>
        <v>42826</v>
      </c>
      <c r="W3330" s="14">
        <f t="shared" ref="W3330:W3393" si="470">U3330</f>
        <v>42840</v>
      </c>
      <c r="X3330" s="1" t="str">
        <f t="shared" ref="X3330:X3393" si="471">TEXT(W3330,"dddd")</f>
        <v>Saturday</v>
      </c>
      <c r="Y3330" s="2">
        <v>0.43640046296296298</v>
      </c>
      <c r="Z3330" s="2">
        <f t="shared" ref="Z3330:Z3393" si="472">MROUND(Y3330, "1:00")</f>
        <v>0.41666666666666663</v>
      </c>
      <c r="AA3330">
        <f>1</f>
        <v>1</v>
      </c>
      <c r="AB3330" s="1">
        <v>42840</v>
      </c>
      <c r="AC3330" s="13">
        <f t="shared" ref="AC3330:AC3393" si="473">DATE(YEAR(AB3330), MONTH(AB3330), 1)</f>
        <v>42826</v>
      </c>
      <c r="AD3330" s="14">
        <f t="shared" ref="AD3330:AD3393" si="474">AB3330</f>
        <v>42840</v>
      </c>
      <c r="AE3330" s="1" t="str">
        <f t="shared" ref="AE3330:AE3393" si="475">TEXT(AD3330,"dddd")</f>
        <v>Saturday</v>
      </c>
      <c r="AF3330" s="2">
        <v>0.45271990740740736</v>
      </c>
      <c r="AG3330" s="2">
        <f t="shared" ref="AG3330:AG3393" si="476">MROUND(AF3330, "1:00")</f>
        <v>0.45833333333333331</v>
      </c>
      <c r="AH3330" t="s">
        <v>23</v>
      </c>
    </row>
    <row r="3331" spans="1:34" x14ac:dyDescent="0.25">
      <c r="A3331">
        <v>954270</v>
      </c>
      <c r="B3331" t="s">
        <v>54</v>
      </c>
      <c r="E3331">
        <v>53202</v>
      </c>
      <c r="F3331" t="s">
        <v>20</v>
      </c>
      <c r="G3331" t="s">
        <v>55</v>
      </c>
      <c r="H3331">
        <v>342</v>
      </c>
      <c r="I3331" t="s">
        <v>77</v>
      </c>
      <c r="J3331">
        <f>VLOOKUP(I3331,Key!$A$1:$C$73,2,FALSE)</f>
        <v>43.036900000000003</v>
      </c>
      <c r="K3331">
        <f>VLOOKUP(I3331,Key!$A$1:$C$73,3,FALSE)</f>
        <v>-87.89667</v>
      </c>
      <c r="L3331" t="s">
        <v>77</v>
      </c>
      <c r="M3331">
        <f>VLOOKUP(L3331,Key!$A$1:$C$73,2,FALSE)</f>
        <v>43.036900000000003</v>
      </c>
      <c r="N3331">
        <f>VLOOKUP(L3331,Key!$A$1:$C$73,3,FALSE)</f>
        <v>-87.89667</v>
      </c>
      <c r="O3331">
        <v>112</v>
      </c>
      <c r="P3331">
        <v>9</v>
      </c>
      <c r="Q3331">
        <v>16.8</v>
      </c>
      <c r="R3331">
        <v>16</v>
      </c>
      <c r="S3331">
        <v>672</v>
      </c>
      <c r="T3331">
        <f t="shared" si="468"/>
        <v>-1</v>
      </c>
      <c r="U3331" s="1">
        <v>42840</v>
      </c>
      <c r="V3331" s="13">
        <f t="shared" si="469"/>
        <v>42826</v>
      </c>
      <c r="W3331" s="14">
        <f t="shared" si="470"/>
        <v>42840</v>
      </c>
      <c r="X3331" s="1" t="str">
        <f t="shared" si="471"/>
        <v>Saturday</v>
      </c>
      <c r="Y3331" s="2">
        <v>0.44975694444444447</v>
      </c>
      <c r="Z3331" s="2">
        <f t="shared" si="472"/>
        <v>0.45833333333333331</v>
      </c>
      <c r="AA3331">
        <f>1</f>
        <v>1</v>
      </c>
      <c r="AB3331" s="1">
        <v>42840</v>
      </c>
      <c r="AC3331" s="13">
        <f t="shared" si="473"/>
        <v>42826</v>
      </c>
      <c r="AD3331" s="14">
        <f t="shared" si="474"/>
        <v>42840</v>
      </c>
      <c r="AE3331" s="1" t="str">
        <f t="shared" si="475"/>
        <v>Saturday</v>
      </c>
      <c r="AF3331" s="2">
        <v>0.52763888888888888</v>
      </c>
      <c r="AG3331" s="2">
        <f t="shared" si="476"/>
        <v>0.54166666666666663</v>
      </c>
      <c r="AH3331" t="s">
        <v>25</v>
      </c>
    </row>
    <row r="3332" spans="1:34" x14ac:dyDescent="0.25">
      <c r="A3332">
        <v>1580727</v>
      </c>
      <c r="B3332" t="s">
        <v>54</v>
      </c>
      <c r="E3332">
        <v>52722</v>
      </c>
      <c r="F3332" t="s">
        <v>20</v>
      </c>
      <c r="G3332" t="s">
        <v>55</v>
      </c>
      <c r="H3332">
        <v>997</v>
      </c>
      <c r="I3332" t="s">
        <v>57</v>
      </c>
      <c r="J3332">
        <f>VLOOKUP(I3332,Key!$A$1:$C$73,2,FALSE)</f>
        <v>43.03913</v>
      </c>
      <c r="K3332">
        <f>VLOOKUP(I3332,Key!$A$1:$C$73,3,FALSE)</f>
        <v>-87.916150000000002</v>
      </c>
      <c r="L3332" t="s">
        <v>36</v>
      </c>
      <c r="M3332">
        <f>VLOOKUP(L3332,Key!$A$1:$C$73,2,FALSE)</f>
        <v>43.03519</v>
      </c>
      <c r="N3332">
        <f>VLOOKUP(L3332,Key!$A$1:$C$73,3,FALSE)</f>
        <v>-87.907390000000007</v>
      </c>
      <c r="O3332">
        <v>14</v>
      </c>
      <c r="P3332">
        <v>0</v>
      </c>
      <c r="Q3332">
        <v>2.1</v>
      </c>
      <c r="R3332">
        <v>2</v>
      </c>
      <c r="S3332">
        <v>84</v>
      </c>
      <c r="T3332">
        <f t="shared" si="468"/>
        <v>-1</v>
      </c>
      <c r="U3332" s="1">
        <v>42840</v>
      </c>
      <c r="V3332" s="13">
        <f t="shared" si="469"/>
        <v>42826</v>
      </c>
      <c r="W3332" s="14">
        <f t="shared" si="470"/>
        <v>42840</v>
      </c>
      <c r="X3332" s="1" t="str">
        <f t="shared" si="471"/>
        <v>Saturday</v>
      </c>
      <c r="Y3332" s="2">
        <v>0.46325231481481483</v>
      </c>
      <c r="Z3332" s="2">
        <f t="shared" si="472"/>
        <v>0.45833333333333331</v>
      </c>
      <c r="AA3332">
        <f>1</f>
        <v>1</v>
      </c>
      <c r="AB3332" s="1">
        <v>42840</v>
      </c>
      <c r="AC3332" s="13">
        <f t="shared" si="473"/>
        <v>42826</v>
      </c>
      <c r="AD3332" s="14">
        <f t="shared" si="474"/>
        <v>42840</v>
      </c>
      <c r="AE3332" s="1" t="str">
        <f t="shared" si="475"/>
        <v>Saturday</v>
      </c>
      <c r="AF3332" s="2">
        <v>0.47312500000000002</v>
      </c>
      <c r="AG3332" s="2">
        <f t="shared" si="476"/>
        <v>0.45833333333333331</v>
      </c>
      <c r="AH3332" t="s">
        <v>23</v>
      </c>
    </row>
    <row r="3333" spans="1:34" x14ac:dyDescent="0.25">
      <c r="A3333">
        <v>1580768</v>
      </c>
      <c r="B3333" t="s">
        <v>54</v>
      </c>
      <c r="E3333">
        <v>60465</v>
      </c>
      <c r="F3333" t="s">
        <v>20</v>
      </c>
      <c r="G3333" t="s">
        <v>55</v>
      </c>
      <c r="H3333">
        <v>5475</v>
      </c>
      <c r="I3333" t="s">
        <v>62</v>
      </c>
      <c r="J3333">
        <f>VLOOKUP(I3333,Key!$A$1:$C$73,2,FALSE)</f>
        <v>43.052460000000004</v>
      </c>
      <c r="K3333">
        <f>VLOOKUP(I3333,Key!$A$1:$C$73,3,FALSE)</f>
        <v>-87.891000000000005</v>
      </c>
      <c r="L3333" t="s">
        <v>77</v>
      </c>
      <c r="M3333">
        <f>VLOOKUP(L3333,Key!$A$1:$C$73,2,FALSE)</f>
        <v>43.036900000000003</v>
      </c>
      <c r="N3333">
        <f>VLOOKUP(L3333,Key!$A$1:$C$73,3,FALSE)</f>
        <v>-87.89667</v>
      </c>
      <c r="O3333">
        <v>18</v>
      </c>
      <c r="P3333">
        <v>0</v>
      </c>
      <c r="Q3333">
        <v>2.7</v>
      </c>
      <c r="R3333">
        <v>2.6</v>
      </c>
      <c r="S3333">
        <v>108</v>
      </c>
      <c r="T3333">
        <f t="shared" si="468"/>
        <v>-1</v>
      </c>
      <c r="U3333" s="1">
        <v>42840</v>
      </c>
      <c r="V3333" s="13">
        <f t="shared" si="469"/>
        <v>42826</v>
      </c>
      <c r="W3333" s="14">
        <f t="shared" si="470"/>
        <v>42840</v>
      </c>
      <c r="X3333" s="1" t="str">
        <f t="shared" si="471"/>
        <v>Saturday</v>
      </c>
      <c r="Y3333" s="2">
        <v>0.46872685185185187</v>
      </c>
      <c r="Z3333" s="2">
        <f t="shared" si="472"/>
        <v>0.45833333333333331</v>
      </c>
      <c r="AA3333">
        <f>1</f>
        <v>1</v>
      </c>
      <c r="AB3333" s="1">
        <v>42840</v>
      </c>
      <c r="AC3333" s="13">
        <f t="shared" si="473"/>
        <v>42826</v>
      </c>
      <c r="AD3333" s="14">
        <f t="shared" si="474"/>
        <v>42840</v>
      </c>
      <c r="AE3333" s="1" t="str">
        <f t="shared" si="475"/>
        <v>Saturday</v>
      </c>
      <c r="AF3333" s="2">
        <v>0.4808912037037037</v>
      </c>
      <c r="AG3333" s="2">
        <f t="shared" si="476"/>
        <v>0.5</v>
      </c>
      <c r="AH3333" t="s">
        <v>23</v>
      </c>
    </row>
    <row r="3334" spans="1:34" x14ac:dyDescent="0.25">
      <c r="A3334">
        <v>1580806</v>
      </c>
      <c r="B3334" t="s">
        <v>54</v>
      </c>
      <c r="E3334">
        <v>53188</v>
      </c>
      <c r="F3334" t="s">
        <v>20</v>
      </c>
      <c r="G3334" t="s">
        <v>55</v>
      </c>
      <c r="H3334">
        <v>11064</v>
      </c>
      <c r="I3334" t="s">
        <v>48</v>
      </c>
      <c r="J3334">
        <f>VLOOKUP(I3334,Key!$A$1:$C$73,2,FALSE)</f>
        <v>43.031320000000001</v>
      </c>
      <c r="K3334">
        <f>VLOOKUP(I3334,Key!$A$1:$C$73,3,FALSE)</f>
        <v>-87.904259999999994</v>
      </c>
      <c r="L3334" t="s">
        <v>48</v>
      </c>
      <c r="M3334">
        <f>VLOOKUP(L3334,Key!$A$1:$C$73,2,FALSE)</f>
        <v>43.031320000000001</v>
      </c>
      <c r="N3334">
        <f>VLOOKUP(L3334,Key!$A$1:$C$73,3,FALSE)</f>
        <v>-87.904259999999994</v>
      </c>
      <c r="O3334">
        <v>73</v>
      </c>
      <c r="P3334">
        <v>6</v>
      </c>
      <c r="Q3334">
        <v>11</v>
      </c>
      <c r="R3334">
        <v>10.4</v>
      </c>
      <c r="S3334">
        <v>438</v>
      </c>
      <c r="T3334">
        <f t="shared" si="468"/>
        <v>-1</v>
      </c>
      <c r="U3334" s="1">
        <v>42840</v>
      </c>
      <c r="V3334" s="13">
        <f t="shared" si="469"/>
        <v>42826</v>
      </c>
      <c r="W3334" s="14">
        <f t="shared" si="470"/>
        <v>42840</v>
      </c>
      <c r="X3334" s="1" t="str">
        <f t="shared" si="471"/>
        <v>Saturday</v>
      </c>
      <c r="Y3334" s="2">
        <v>0.47424768518518517</v>
      </c>
      <c r="Z3334" s="2">
        <f t="shared" si="472"/>
        <v>0.45833333333333331</v>
      </c>
      <c r="AA3334">
        <f>1</f>
        <v>1</v>
      </c>
      <c r="AB3334" s="1">
        <v>42840</v>
      </c>
      <c r="AC3334" s="13">
        <f t="shared" si="473"/>
        <v>42826</v>
      </c>
      <c r="AD3334" s="14">
        <f t="shared" si="474"/>
        <v>42840</v>
      </c>
      <c r="AE3334" s="1" t="str">
        <f t="shared" si="475"/>
        <v>Saturday</v>
      </c>
      <c r="AF3334" s="2">
        <v>0.52481481481481485</v>
      </c>
      <c r="AG3334" s="2">
        <f t="shared" si="476"/>
        <v>0.54166666666666663</v>
      </c>
      <c r="AH3334" t="s">
        <v>25</v>
      </c>
    </row>
    <row r="3335" spans="1:34" x14ac:dyDescent="0.25">
      <c r="A3335">
        <v>1431323</v>
      </c>
      <c r="B3335" t="s">
        <v>54</v>
      </c>
      <c r="E3335">
        <v>53202</v>
      </c>
      <c r="F3335" t="s">
        <v>20</v>
      </c>
      <c r="G3335" t="s">
        <v>55</v>
      </c>
      <c r="H3335">
        <v>11059</v>
      </c>
      <c r="I3335" t="s">
        <v>89</v>
      </c>
      <c r="J3335">
        <f>VLOOKUP(I3335,Key!$A$1:$C$73,2,FALSE)</f>
        <v>43.060155999999999</v>
      </c>
      <c r="K3335">
        <f>VLOOKUP(I3335,Key!$A$1:$C$73,3,FALSE)</f>
        <v>-87.881258000000003</v>
      </c>
      <c r="L3335" t="s">
        <v>22</v>
      </c>
      <c r="M3335">
        <f>VLOOKUP(L3335,Key!$A$1:$C$73,2,FALSE)</f>
        <v>43.058619999999998</v>
      </c>
      <c r="N3335">
        <f>VLOOKUP(L3335,Key!$A$1:$C$73,3,FALSE)</f>
        <v>-87.885319999999993</v>
      </c>
      <c r="O3335">
        <v>31</v>
      </c>
      <c r="P3335">
        <v>0</v>
      </c>
      <c r="Q3335">
        <v>4.7</v>
      </c>
      <c r="R3335">
        <v>4.4000000000000004</v>
      </c>
      <c r="S3335">
        <v>186</v>
      </c>
      <c r="T3335">
        <f t="shared" si="468"/>
        <v>-1</v>
      </c>
      <c r="U3335" s="1">
        <v>42840</v>
      </c>
      <c r="V3335" s="13">
        <f t="shared" si="469"/>
        <v>42826</v>
      </c>
      <c r="W3335" s="14">
        <f t="shared" si="470"/>
        <v>42840</v>
      </c>
      <c r="X3335" s="1" t="str">
        <f t="shared" si="471"/>
        <v>Saturday</v>
      </c>
      <c r="Y3335" s="2">
        <v>0.47802083333333334</v>
      </c>
      <c r="Z3335" s="2">
        <f t="shared" si="472"/>
        <v>0.45833333333333331</v>
      </c>
      <c r="AA3335">
        <f>1</f>
        <v>1</v>
      </c>
      <c r="AB3335" s="1">
        <v>42840</v>
      </c>
      <c r="AC3335" s="13">
        <f t="shared" si="473"/>
        <v>42826</v>
      </c>
      <c r="AD3335" s="14">
        <f t="shared" si="474"/>
        <v>42840</v>
      </c>
      <c r="AE3335" s="1" t="str">
        <f t="shared" si="475"/>
        <v>Saturday</v>
      </c>
      <c r="AF3335" s="2">
        <v>0.49957175925925923</v>
      </c>
      <c r="AG3335" s="2">
        <f t="shared" si="476"/>
        <v>0.5</v>
      </c>
      <c r="AH3335" t="s">
        <v>23</v>
      </c>
    </row>
    <row r="3336" spans="1:34" x14ac:dyDescent="0.25">
      <c r="A3336">
        <v>1580861</v>
      </c>
      <c r="B3336" t="s">
        <v>54</v>
      </c>
      <c r="E3336">
        <v>53211</v>
      </c>
      <c r="F3336" t="s">
        <v>20</v>
      </c>
      <c r="G3336" t="s">
        <v>55</v>
      </c>
      <c r="H3336">
        <v>316</v>
      </c>
      <c r="I3336" t="s">
        <v>81</v>
      </c>
      <c r="J3336">
        <f>VLOOKUP(I3336,Key!$A$1:$C$73,2,FALSE)</f>
        <v>43.058010000000003</v>
      </c>
      <c r="K3336">
        <f>VLOOKUP(I3336,Key!$A$1:$C$73,3,FALSE)</f>
        <v>-87.877300000000005</v>
      </c>
      <c r="L3336" t="s">
        <v>87</v>
      </c>
      <c r="M3336">
        <f>VLOOKUP(L3336,Key!$A$1:$C$73,2,FALSE)</f>
        <v>43.063749000000001</v>
      </c>
      <c r="N3336">
        <f>VLOOKUP(L3336,Key!$A$1:$C$73,3,FALSE)</f>
        <v>-87.887962999999999</v>
      </c>
      <c r="O3336">
        <v>80</v>
      </c>
      <c r="P3336">
        <v>6</v>
      </c>
      <c r="Q3336">
        <v>12</v>
      </c>
      <c r="R3336">
        <v>11.4</v>
      </c>
      <c r="S3336">
        <v>480</v>
      </c>
      <c r="T3336">
        <f t="shared" si="468"/>
        <v>-1</v>
      </c>
      <c r="U3336" s="1">
        <v>42840</v>
      </c>
      <c r="V3336" s="13">
        <f t="shared" si="469"/>
        <v>42826</v>
      </c>
      <c r="W3336" s="14">
        <f t="shared" si="470"/>
        <v>42840</v>
      </c>
      <c r="X3336" s="1" t="str">
        <f t="shared" si="471"/>
        <v>Saturday</v>
      </c>
      <c r="Y3336" s="2">
        <v>0.48135416666666669</v>
      </c>
      <c r="Z3336" s="2">
        <f t="shared" si="472"/>
        <v>0.5</v>
      </c>
      <c r="AA3336">
        <f>1</f>
        <v>1</v>
      </c>
      <c r="AB3336" s="1">
        <v>42840</v>
      </c>
      <c r="AC3336" s="13">
        <f t="shared" si="473"/>
        <v>42826</v>
      </c>
      <c r="AD3336" s="14">
        <f t="shared" si="474"/>
        <v>42840</v>
      </c>
      <c r="AE3336" s="1" t="str">
        <f t="shared" si="475"/>
        <v>Saturday</v>
      </c>
      <c r="AF3336" s="2">
        <v>0.53681712962962969</v>
      </c>
      <c r="AG3336" s="2">
        <f t="shared" si="476"/>
        <v>0.54166666666666663</v>
      </c>
      <c r="AH3336" t="s">
        <v>23</v>
      </c>
    </row>
    <row r="3337" spans="1:34" x14ac:dyDescent="0.25">
      <c r="A3337">
        <v>1580909</v>
      </c>
      <c r="B3337" t="s">
        <v>54</v>
      </c>
      <c r="E3337">
        <v>53233</v>
      </c>
      <c r="F3337" t="s">
        <v>20</v>
      </c>
      <c r="G3337" t="s">
        <v>55</v>
      </c>
      <c r="H3337">
        <v>5582</v>
      </c>
      <c r="I3337" t="s">
        <v>28</v>
      </c>
      <c r="J3337">
        <f>VLOOKUP(I3337,Key!$A$1:$C$73,2,FALSE)</f>
        <v>43.038580000000003</v>
      </c>
      <c r="K3337">
        <f>VLOOKUP(I3337,Key!$A$1:$C$73,3,FALSE)</f>
        <v>-87.90934</v>
      </c>
      <c r="L3337" t="s">
        <v>37</v>
      </c>
      <c r="M3337">
        <f>VLOOKUP(L3337,Key!$A$1:$C$73,2,FALSE)</f>
        <v>43.049230000000001</v>
      </c>
      <c r="N3337">
        <f>VLOOKUP(L3337,Key!$A$1:$C$73,3,FALSE)</f>
        <v>-87.911940000000001</v>
      </c>
      <c r="O3337">
        <v>10</v>
      </c>
      <c r="P3337">
        <v>0</v>
      </c>
      <c r="Q3337">
        <v>1.5</v>
      </c>
      <c r="R3337">
        <v>1.4</v>
      </c>
      <c r="S3337">
        <v>60</v>
      </c>
      <c r="T3337">
        <f t="shared" si="468"/>
        <v>-1</v>
      </c>
      <c r="U3337" s="1">
        <v>42840</v>
      </c>
      <c r="V3337" s="13">
        <f t="shared" si="469"/>
        <v>42826</v>
      </c>
      <c r="W3337" s="14">
        <f t="shared" si="470"/>
        <v>42840</v>
      </c>
      <c r="X3337" s="1" t="str">
        <f t="shared" si="471"/>
        <v>Saturday</v>
      </c>
      <c r="Y3337" s="2">
        <v>0.48900462962962959</v>
      </c>
      <c r="Z3337" s="2">
        <f t="shared" si="472"/>
        <v>0.5</v>
      </c>
      <c r="AA3337">
        <f>1</f>
        <v>1</v>
      </c>
      <c r="AB3337" s="1">
        <v>42840</v>
      </c>
      <c r="AC3337" s="13">
        <f t="shared" si="473"/>
        <v>42826</v>
      </c>
      <c r="AD3337" s="14">
        <f t="shared" si="474"/>
        <v>42840</v>
      </c>
      <c r="AE3337" s="1" t="str">
        <f t="shared" si="475"/>
        <v>Saturday</v>
      </c>
      <c r="AF3337" s="2">
        <v>0.49608796296296293</v>
      </c>
      <c r="AG3337" s="2">
        <f t="shared" si="476"/>
        <v>0.5</v>
      </c>
      <c r="AH3337" t="s">
        <v>23</v>
      </c>
    </row>
    <row r="3338" spans="1:34" x14ac:dyDescent="0.25">
      <c r="A3338">
        <v>1581014</v>
      </c>
      <c r="B3338" t="s">
        <v>54</v>
      </c>
      <c r="E3338">
        <v>2130</v>
      </c>
      <c r="F3338" t="s">
        <v>20</v>
      </c>
      <c r="G3338" t="s">
        <v>55</v>
      </c>
      <c r="H3338">
        <v>5418</v>
      </c>
      <c r="I3338" t="s">
        <v>62</v>
      </c>
      <c r="J3338">
        <f>VLOOKUP(I3338,Key!$A$1:$C$73,2,FALSE)</f>
        <v>43.052460000000004</v>
      </c>
      <c r="K3338">
        <f>VLOOKUP(I3338,Key!$A$1:$C$73,3,FALSE)</f>
        <v>-87.891000000000005</v>
      </c>
      <c r="L3338" t="s">
        <v>36</v>
      </c>
      <c r="M3338">
        <f>VLOOKUP(L3338,Key!$A$1:$C$73,2,FALSE)</f>
        <v>43.03519</v>
      </c>
      <c r="N3338">
        <f>VLOOKUP(L3338,Key!$A$1:$C$73,3,FALSE)</f>
        <v>-87.907390000000007</v>
      </c>
      <c r="O3338">
        <v>29</v>
      </c>
      <c r="P3338">
        <v>0</v>
      </c>
      <c r="Q3338">
        <v>4.4000000000000004</v>
      </c>
      <c r="R3338">
        <v>4.0999999999999996</v>
      </c>
      <c r="S3338">
        <v>174</v>
      </c>
      <c r="T3338">
        <f t="shared" si="468"/>
        <v>-1</v>
      </c>
      <c r="U3338" s="1">
        <v>42840</v>
      </c>
      <c r="V3338" s="13">
        <f t="shared" si="469"/>
        <v>42826</v>
      </c>
      <c r="W3338" s="14">
        <f t="shared" si="470"/>
        <v>42840</v>
      </c>
      <c r="X3338" s="1" t="str">
        <f t="shared" si="471"/>
        <v>Saturday</v>
      </c>
      <c r="Y3338" s="2">
        <v>0.50350694444444444</v>
      </c>
      <c r="Z3338" s="2">
        <f t="shared" si="472"/>
        <v>0.5</v>
      </c>
      <c r="AA3338">
        <f>1</f>
        <v>1</v>
      </c>
      <c r="AB3338" s="1">
        <v>42840</v>
      </c>
      <c r="AC3338" s="13">
        <f t="shared" si="473"/>
        <v>42826</v>
      </c>
      <c r="AD3338" s="14">
        <f t="shared" si="474"/>
        <v>42840</v>
      </c>
      <c r="AE3338" s="1" t="str">
        <f t="shared" si="475"/>
        <v>Saturday</v>
      </c>
      <c r="AF3338" s="2">
        <v>0.52405092592592595</v>
      </c>
      <c r="AG3338" s="2">
        <f t="shared" si="476"/>
        <v>0.54166666666666663</v>
      </c>
      <c r="AH3338" t="s">
        <v>23</v>
      </c>
    </row>
    <row r="3339" spans="1:34" x14ac:dyDescent="0.25">
      <c r="A3339">
        <v>1580601</v>
      </c>
      <c r="B3339" t="s">
        <v>54</v>
      </c>
      <c r="E3339">
        <v>53207</v>
      </c>
      <c r="F3339" t="s">
        <v>20</v>
      </c>
      <c r="G3339" t="s">
        <v>55</v>
      </c>
      <c r="H3339">
        <v>5538</v>
      </c>
      <c r="I3339" t="s">
        <v>76</v>
      </c>
      <c r="J3339">
        <f>VLOOKUP(I3339,Key!$A$1:$C$73,2,FALSE)</f>
        <v>43.02948</v>
      </c>
      <c r="K3339">
        <f>VLOOKUP(I3339,Key!$A$1:$C$73,3,FALSE)</f>
        <v>-87.912819999999996</v>
      </c>
      <c r="L3339" t="s">
        <v>56</v>
      </c>
      <c r="M3339">
        <f>VLOOKUP(L3339,Key!$A$1:$C$73,2,FALSE)</f>
        <v>43.004728999999998</v>
      </c>
      <c r="N3339">
        <f>VLOOKUP(L3339,Key!$A$1:$C$73,3,FALSE)</f>
        <v>-87.905463999999995</v>
      </c>
      <c r="O3339">
        <v>16</v>
      </c>
      <c r="P3339">
        <v>0</v>
      </c>
      <c r="Q3339">
        <v>2.4</v>
      </c>
      <c r="R3339">
        <v>2.2999999999999998</v>
      </c>
      <c r="S3339">
        <v>96</v>
      </c>
      <c r="T3339">
        <f t="shared" si="468"/>
        <v>-1</v>
      </c>
      <c r="U3339" s="1">
        <v>42840</v>
      </c>
      <c r="V3339" s="13">
        <f t="shared" si="469"/>
        <v>42826</v>
      </c>
      <c r="W3339" s="14">
        <f t="shared" si="470"/>
        <v>42840</v>
      </c>
      <c r="X3339" s="1" t="str">
        <f t="shared" si="471"/>
        <v>Saturday</v>
      </c>
      <c r="Y3339" s="2">
        <v>0.51</v>
      </c>
      <c r="Z3339" s="2">
        <f t="shared" si="472"/>
        <v>0.5</v>
      </c>
      <c r="AA3339">
        <f>1</f>
        <v>1</v>
      </c>
      <c r="AB3339" s="1">
        <v>42840</v>
      </c>
      <c r="AC3339" s="13">
        <f t="shared" si="473"/>
        <v>42826</v>
      </c>
      <c r="AD3339" s="14">
        <f t="shared" si="474"/>
        <v>42840</v>
      </c>
      <c r="AE3339" s="1" t="str">
        <f t="shared" si="475"/>
        <v>Saturday</v>
      </c>
      <c r="AF3339" s="2">
        <v>0.52124999999999999</v>
      </c>
      <c r="AG3339" s="2">
        <f t="shared" si="476"/>
        <v>0.54166666666666663</v>
      </c>
      <c r="AH3339" t="s">
        <v>23</v>
      </c>
    </row>
    <row r="3340" spans="1:34" x14ac:dyDescent="0.25">
      <c r="A3340">
        <v>1581059</v>
      </c>
      <c r="B3340" t="s">
        <v>54</v>
      </c>
      <c r="E3340">
        <v>52722</v>
      </c>
      <c r="F3340" t="s">
        <v>20</v>
      </c>
      <c r="G3340" t="s">
        <v>55</v>
      </c>
      <c r="H3340">
        <v>11099</v>
      </c>
      <c r="I3340" t="s">
        <v>39</v>
      </c>
      <c r="J3340">
        <f>VLOOKUP(I3340,Key!$A$1:$C$73,2,FALSE)</f>
        <v>43.031480000000002</v>
      </c>
      <c r="K3340">
        <f>VLOOKUP(I3340,Key!$A$1:$C$73,3,FALSE)</f>
        <v>-87.908169999999998</v>
      </c>
      <c r="L3340" t="s">
        <v>28</v>
      </c>
      <c r="M3340">
        <f>VLOOKUP(L3340,Key!$A$1:$C$73,2,FALSE)</f>
        <v>43.038580000000003</v>
      </c>
      <c r="N3340">
        <f>VLOOKUP(L3340,Key!$A$1:$C$73,3,FALSE)</f>
        <v>-87.90934</v>
      </c>
      <c r="O3340">
        <v>12</v>
      </c>
      <c r="P3340">
        <v>0</v>
      </c>
      <c r="Q3340">
        <v>1.8</v>
      </c>
      <c r="R3340">
        <v>1.7</v>
      </c>
      <c r="S3340">
        <v>72</v>
      </c>
      <c r="T3340">
        <f t="shared" si="468"/>
        <v>-1</v>
      </c>
      <c r="U3340" s="1">
        <v>42840</v>
      </c>
      <c r="V3340" s="13">
        <f t="shared" si="469"/>
        <v>42826</v>
      </c>
      <c r="W3340" s="14">
        <f t="shared" si="470"/>
        <v>42840</v>
      </c>
      <c r="X3340" s="1" t="str">
        <f t="shared" si="471"/>
        <v>Saturday</v>
      </c>
      <c r="Y3340" s="2">
        <v>0.51077546296296295</v>
      </c>
      <c r="Z3340" s="2">
        <f t="shared" si="472"/>
        <v>0.5</v>
      </c>
      <c r="AA3340">
        <f>1</f>
        <v>1</v>
      </c>
      <c r="AB3340" s="1">
        <v>42840</v>
      </c>
      <c r="AC3340" s="13">
        <f t="shared" si="473"/>
        <v>42826</v>
      </c>
      <c r="AD3340" s="14">
        <f t="shared" si="474"/>
        <v>42840</v>
      </c>
      <c r="AE3340" s="1" t="str">
        <f t="shared" si="475"/>
        <v>Saturday</v>
      </c>
      <c r="AF3340" s="2">
        <v>0.51880787037037035</v>
      </c>
      <c r="AG3340" s="2">
        <f t="shared" si="476"/>
        <v>0.5</v>
      </c>
      <c r="AH3340" t="s">
        <v>23</v>
      </c>
    </row>
    <row r="3341" spans="1:34" x14ac:dyDescent="0.25">
      <c r="A3341">
        <v>1581070</v>
      </c>
      <c r="B3341" t="s">
        <v>54</v>
      </c>
      <c r="E3341">
        <v>81211</v>
      </c>
      <c r="F3341" t="s">
        <v>20</v>
      </c>
      <c r="G3341" t="s">
        <v>55</v>
      </c>
      <c r="H3341">
        <v>11095</v>
      </c>
      <c r="I3341" t="s">
        <v>77</v>
      </c>
      <c r="J3341">
        <f>VLOOKUP(I3341,Key!$A$1:$C$73,2,FALSE)</f>
        <v>43.036900000000003</v>
      </c>
      <c r="K3341">
        <f>VLOOKUP(I3341,Key!$A$1:$C$73,3,FALSE)</f>
        <v>-87.89667</v>
      </c>
      <c r="L3341" t="s">
        <v>77</v>
      </c>
      <c r="M3341">
        <f>VLOOKUP(L3341,Key!$A$1:$C$73,2,FALSE)</f>
        <v>43.036900000000003</v>
      </c>
      <c r="N3341">
        <f>VLOOKUP(L3341,Key!$A$1:$C$73,3,FALSE)</f>
        <v>-87.89667</v>
      </c>
      <c r="O3341">
        <v>91</v>
      </c>
      <c r="P3341">
        <v>6</v>
      </c>
      <c r="Q3341">
        <v>13.7</v>
      </c>
      <c r="R3341">
        <v>13</v>
      </c>
      <c r="S3341">
        <v>546</v>
      </c>
      <c r="T3341">
        <f t="shared" si="468"/>
        <v>-1</v>
      </c>
      <c r="U3341" s="1">
        <v>42840</v>
      </c>
      <c r="V3341" s="13">
        <f t="shared" si="469"/>
        <v>42826</v>
      </c>
      <c r="W3341" s="14">
        <f t="shared" si="470"/>
        <v>42840</v>
      </c>
      <c r="X3341" s="1" t="str">
        <f t="shared" si="471"/>
        <v>Saturday</v>
      </c>
      <c r="Y3341" s="2">
        <v>0.51141203703703708</v>
      </c>
      <c r="Z3341" s="2">
        <f t="shared" si="472"/>
        <v>0.5</v>
      </c>
      <c r="AA3341">
        <f>1</f>
        <v>1</v>
      </c>
      <c r="AB3341" s="1">
        <v>42840</v>
      </c>
      <c r="AC3341" s="13">
        <f t="shared" si="473"/>
        <v>42826</v>
      </c>
      <c r="AD3341" s="14">
        <f t="shared" si="474"/>
        <v>42840</v>
      </c>
      <c r="AE3341" s="1" t="str">
        <f t="shared" si="475"/>
        <v>Saturday</v>
      </c>
      <c r="AF3341" s="2">
        <v>0.57496527777777773</v>
      </c>
      <c r="AG3341" s="2">
        <f t="shared" si="476"/>
        <v>0.58333333333333326</v>
      </c>
      <c r="AH3341" t="s">
        <v>25</v>
      </c>
    </row>
    <row r="3342" spans="1:34" x14ac:dyDescent="0.25">
      <c r="A3342">
        <v>1581070</v>
      </c>
      <c r="B3342" t="s">
        <v>54</v>
      </c>
      <c r="E3342">
        <v>81211</v>
      </c>
      <c r="F3342" t="s">
        <v>20</v>
      </c>
      <c r="G3342" t="s">
        <v>55</v>
      </c>
      <c r="H3342">
        <v>5574</v>
      </c>
      <c r="I3342" t="s">
        <v>77</v>
      </c>
      <c r="J3342">
        <f>VLOOKUP(I3342,Key!$A$1:$C$73,2,FALSE)</f>
        <v>43.036900000000003</v>
      </c>
      <c r="K3342">
        <f>VLOOKUP(I3342,Key!$A$1:$C$73,3,FALSE)</f>
        <v>-87.89667</v>
      </c>
      <c r="L3342" t="s">
        <v>77</v>
      </c>
      <c r="M3342">
        <f>VLOOKUP(L3342,Key!$A$1:$C$73,2,FALSE)</f>
        <v>43.036900000000003</v>
      </c>
      <c r="N3342">
        <f>VLOOKUP(L3342,Key!$A$1:$C$73,3,FALSE)</f>
        <v>-87.89667</v>
      </c>
      <c r="O3342">
        <v>92</v>
      </c>
      <c r="P3342">
        <v>6</v>
      </c>
      <c r="Q3342">
        <v>13.8</v>
      </c>
      <c r="R3342">
        <v>13.1</v>
      </c>
      <c r="S3342">
        <v>552</v>
      </c>
      <c r="T3342">
        <f t="shared" si="468"/>
        <v>-1</v>
      </c>
      <c r="U3342" s="1">
        <v>42840</v>
      </c>
      <c r="V3342" s="13">
        <f t="shared" si="469"/>
        <v>42826</v>
      </c>
      <c r="W3342" s="14">
        <f t="shared" si="470"/>
        <v>42840</v>
      </c>
      <c r="X3342" s="1" t="str">
        <f t="shared" si="471"/>
        <v>Saturday</v>
      </c>
      <c r="Y3342" s="2">
        <v>0.51175925925925925</v>
      </c>
      <c r="Z3342" s="2">
        <f t="shared" si="472"/>
        <v>0.5</v>
      </c>
      <c r="AA3342">
        <f>1</f>
        <v>1</v>
      </c>
      <c r="AB3342" s="1">
        <v>42840</v>
      </c>
      <c r="AC3342" s="13">
        <f t="shared" si="473"/>
        <v>42826</v>
      </c>
      <c r="AD3342" s="14">
        <f t="shared" si="474"/>
        <v>42840</v>
      </c>
      <c r="AE3342" s="1" t="str">
        <f t="shared" si="475"/>
        <v>Saturday</v>
      </c>
      <c r="AF3342" s="2">
        <v>0.57541666666666669</v>
      </c>
      <c r="AG3342" s="2">
        <f t="shared" si="476"/>
        <v>0.58333333333333326</v>
      </c>
      <c r="AH3342" t="s">
        <v>25</v>
      </c>
    </row>
    <row r="3343" spans="1:34" x14ac:dyDescent="0.25">
      <c r="A3343">
        <v>1276870</v>
      </c>
      <c r="B3343" t="s">
        <v>54</v>
      </c>
      <c r="E3343">
        <v>53072</v>
      </c>
      <c r="F3343" t="s">
        <v>20</v>
      </c>
      <c r="G3343" t="s">
        <v>55</v>
      </c>
      <c r="H3343">
        <v>5490</v>
      </c>
      <c r="I3343" t="s">
        <v>71</v>
      </c>
      <c r="J3343">
        <f>VLOOKUP(I3343,Key!$A$1:$C$73,2,FALSE)</f>
        <v>43.060079999999999</v>
      </c>
      <c r="K3343">
        <f>VLOOKUP(I3343,Key!$A$1:$C$73,3,FALSE)</f>
        <v>-88.027349999999998</v>
      </c>
      <c r="L3343" t="s">
        <v>71</v>
      </c>
      <c r="M3343">
        <f>VLOOKUP(L3343,Key!$A$1:$C$73,2,FALSE)</f>
        <v>43.060079999999999</v>
      </c>
      <c r="N3343">
        <f>VLOOKUP(L3343,Key!$A$1:$C$73,3,FALSE)</f>
        <v>-88.027349999999998</v>
      </c>
      <c r="O3343">
        <v>51</v>
      </c>
      <c r="P3343">
        <v>3</v>
      </c>
      <c r="Q3343">
        <v>7.7</v>
      </c>
      <c r="R3343">
        <v>7.3</v>
      </c>
      <c r="S3343">
        <v>306</v>
      </c>
      <c r="T3343">
        <f t="shared" si="468"/>
        <v>-1</v>
      </c>
      <c r="U3343" s="1">
        <v>42840</v>
      </c>
      <c r="V3343" s="13">
        <f t="shared" si="469"/>
        <v>42826</v>
      </c>
      <c r="W3343" s="14">
        <f t="shared" si="470"/>
        <v>42840</v>
      </c>
      <c r="X3343" s="1" t="str">
        <f t="shared" si="471"/>
        <v>Saturday</v>
      </c>
      <c r="Y3343" s="2">
        <v>0.52990740740740738</v>
      </c>
      <c r="Z3343" s="2">
        <f t="shared" si="472"/>
        <v>0.54166666666666663</v>
      </c>
      <c r="AA3343">
        <f>1</f>
        <v>1</v>
      </c>
      <c r="AB3343" s="1">
        <v>42840</v>
      </c>
      <c r="AC3343" s="13">
        <f t="shared" si="473"/>
        <v>42826</v>
      </c>
      <c r="AD3343" s="14">
        <f t="shared" si="474"/>
        <v>42840</v>
      </c>
      <c r="AE3343" s="1" t="str">
        <f t="shared" si="475"/>
        <v>Saturday</v>
      </c>
      <c r="AF3343" s="2">
        <v>0.56563657407407408</v>
      </c>
      <c r="AG3343" s="2">
        <f t="shared" si="476"/>
        <v>0.58333333333333326</v>
      </c>
      <c r="AH3343" t="s">
        <v>25</v>
      </c>
    </row>
    <row r="3344" spans="1:34" x14ac:dyDescent="0.25">
      <c r="A3344">
        <v>1581226</v>
      </c>
      <c r="B3344" t="s">
        <v>54</v>
      </c>
      <c r="E3344">
        <v>53202</v>
      </c>
      <c r="F3344" t="s">
        <v>20</v>
      </c>
      <c r="G3344" t="s">
        <v>55</v>
      </c>
      <c r="H3344">
        <v>5572</v>
      </c>
      <c r="I3344" t="s">
        <v>34</v>
      </c>
      <c r="J3344">
        <f>VLOOKUP(I3344,Key!$A$1:$C$73,2,FALSE)</f>
        <v>43.05097</v>
      </c>
      <c r="K3344">
        <f>VLOOKUP(I3344,Key!$A$1:$C$73,3,FALSE)</f>
        <v>-87.906440000000003</v>
      </c>
      <c r="L3344" t="s">
        <v>34</v>
      </c>
      <c r="M3344">
        <f>VLOOKUP(L3344,Key!$A$1:$C$73,2,FALSE)</f>
        <v>43.05097</v>
      </c>
      <c r="N3344">
        <f>VLOOKUP(L3344,Key!$A$1:$C$73,3,FALSE)</f>
        <v>-87.906440000000003</v>
      </c>
      <c r="O3344">
        <v>45</v>
      </c>
      <c r="P3344">
        <v>3</v>
      </c>
      <c r="Q3344">
        <v>6.8</v>
      </c>
      <c r="R3344">
        <v>6.4</v>
      </c>
      <c r="S3344">
        <v>270</v>
      </c>
      <c r="T3344">
        <f t="shared" si="468"/>
        <v>-1</v>
      </c>
      <c r="U3344" s="1">
        <v>42840</v>
      </c>
      <c r="V3344" s="13">
        <f t="shared" si="469"/>
        <v>42826</v>
      </c>
      <c r="W3344" s="14">
        <f t="shared" si="470"/>
        <v>42840</v>
      </c>
      <c r="X3344" s="1" t="str">
        <f t="shared" si="471"/>
        <v>Saturday</v>
      </c>
      <c r="Y3344" s="2">
        <v>0.53024305555555562</v>
      </c>
      <c r="Z3344" s="2">
        <f t="shared" si="472"/>
        <v>0.54166666666666663</v>
      </c>
      <c r="AA3344">
        <f>1</f>
        <v>1</v>
      </c>
      <c r="AB3344" s="1">
        <v>42840</v>
      </c>
      <c r="AC3344" s="13">
        <f t="shared" si="473"/>
        <v>42826</v>
      </c>
      <c r="AD3344" s="14">
        <f t="shared" si="474"/>
        <v>42840</v>
      </c>
      <c r="AE3344" s="1" t="str">
        <f t="shared" si="475"/>
        <v>Saturday</v>
      </c>
      <c r="AF3344" s="2">
        <v>0.56134259259259256</v>
      </c>
      <c r="AG3344" s="2">
        <f t="shared" si="476"/>
        <v>0.54166666666666663</v>
      </c>
      <c r="AH3344" t="s">
        <v>25</v>
      </c>
    </row>
    <row r="3345" spans="1:34" x14ac:dyDescent="0.25">
      <c r="A3345">
        <v>1580971</v>
      </c>
      <c r="B3345" t="s">
        <v>54</v>
      </c>
      <c r="E3345">
        <v>53204</v>
      </c>
      <c r="F3345" t="s">
        <v>20</v>
      </c>
      <c r="G3345" t="s">
        <v>55</v>
      </c>
      <c r="H3345">
        <v>5483</v>
      </c>
      <c r="I3345" t="s">
        <v>81</v>
      </c>
      <c r="J3345">
        <f>VLOOKUP(I3345,Key!$A$1:$C$73,2,FALSE)</f>
        <v>43.058010000000003</v>
      </c>
      <c r="K3345">
        <f>VLOOKUP(I3345,Key!$A$1:$C$73,3,FALSE)</f>
        <v>-87.877300000000005</v>
      </c>
      <c r="L3345" t="s">
        <v>76</v>
      </c>
      <c r="M3345">
        <f>VLOOKUP(L3345,Key!$A$1:$C$73,2,FALSE)</f>
        <v>43.02948</v>
      </c>
      <c r="N3345">
        <f>VLOOKUP(L3345,Key!$A$1:$C$73,3,FALSE)</f>
        <v>-87.912819999999996</v>
      </c>
      <c r="O3345">
        <v>49</v>
      </c>
      <c r="P3345">
        <v>3</v>
      </c>
      <c r="Q3345">
        <v>7.4</v>
      </c>
      <c r="R3345">
        <v>7</v>
      </c>
      <c r="S3345">
        <v>294</v>
      </c>
      <c r="T3345">
        <f t="shared" si="468"/>
        <v>-1</v>
      </c>
      <c r="U3345" s="1">
        <v>42840</v>
      </c>
      <c r="V3345" s="13">
        <f t="shared" si="469"/>
        <v>42826</v>
      </c>
      <c r="W3345" s="14">
        <f t="shared" si="470"/>
        <v>42840</v>
      </c>
      <c r="X3345" s="1" t="str">
        <f t="shared" si="471"/>
        <v>Saturday</v>
      </c>
      <c r="Y3345" s="2">
        <v>0.54038194444444443</v>
      </c>
      <c r="Z3345" s="2">
        <f t="shared" si="472"/>
        <v>0.54166666666666663</v>
      </c>
      <c r="AA3345">
        <f>1</f>
        <v>1</v>
      </c>
      <c r="AB3345" s="1">
        <v>42840</v>
      </c>
      <c r="AC3345" s="13">
        <f t="shared" si="473"/>
        <v>42826</v>
      </c>
      <c r="AD3345" s="14">
        <f t="shared" si="474"/>
        <v>42840</v>
      </c>
      <c r="AE3345" s="1" t="str">
        <f t="shared" si="475"/>
        <v>Saturday</v>
      </c>
      <c r="AF3345" s="2">
        <v>0.57459490740740737</v>
      </c>
      <c r="AG3345" s="2">
        <f t="shared" si="476"/>
        <v>0.58333333333333326</v>
      </c>
      <c r="AH3345" t="s">
        <v>23</v>
      </c>
    </row>
    <row r="3346" spans="1:34" x14ac:dyDescent="0.25">
      <c r="A3346">
        <v>1352981</v>
      </c>
      <c r="B3346" t="s">
        <v>54</v>
      </c>
      <c r="E3346">
        <v>53202</v>
      </c>
      <c r="F3346" t="s">
        <v>20</v>
      </c>
      <c r="G3346" t="s">
        <v>55</v>
      </c>
      <c r="H3346">
        <v>11076</v>
      </c>
      <c r="I3346" t="s">
        <v>22</v>
      </c>
      <c r="J3346">
        <f>VLOOKUP(I3346,Key!$A$1:$C$73,2,FALSE)</f>
        <v>43.058619999999998</v>
      </c>
      <c r="K3346">
        <f>VLOOKUP(I3346,Key!$A$1:$C$73,3,FALSE)</f>
        <v>-87.885319999999993</v>
      </c>
      <c r="L3346" t="s">
        <v>79</v>
      </c>
      <c r="M3346">
        <f>VLOOKUP(L3346,Key!$A$1:$C$73,2,FALSE)</f>
        <v>43.04804</v>
      </c>
      <c r="N3346">
        <f>VLOOKUP(L3346,Key!$A$1:$C$73,3,FALSE)</f>
        <v>-87.896720000000002</v>
      </c>
      <c r="O3346">
        <v>15</v>
      </c>
      <c r="P3346">
        <v>0</v>
      </c>
      <c r="Q3346">
        <v>2.2999999999999998</v>
      </c>
      <c r="R3346">
        <v>2.1</v>
      </c>
      <c r="S3346">
        <v>90</v>
      </c>
      <c r="T3346">
        <f t="shared" si="468"/>
        <v>-1</v>
      </c>
      <c r="U3346" s="1">
        <v>42840</v>
      </c>
      <c r="V3346" s="13">
        <f t="shared" si="469"/>
        <v>42826</v>
      </c>
      <c r="W3346" s="14">
        <f t="shared" si="470"/>
        <v>42840</v>
      </c>
      <c r="X3346" s="1" t="str">
        <f t="shared" si="471"/>
        <v>Saturday</v>
      </c>
      <c r="Y3346" s="2">
        <v>0.55171296296296302</v>
      </c>
      <c r="Z3346" s="2">
        <f t="shared" si="472"/>
        <v>0.54166666666666663</v>
      </c>
      <c r="AA3346">
        <f>1</f>
        <v>1</v>
      </c>
      <c r="AB3346" s="1">
        <v>42840</v>
      </c>
      <c r="AC3346" s="13">
        <f t="shared" si="473"/>
        <v>42826</v>
      </c>
      <c r="AD3346" s="14">
        <f t="shared" si="474"/>
        <v>42840</v>
      </c>
      <c r="AE3346" s="1" t="str">
        <f t="shared" si="475"/>
        <v>Saturday</v>
      </c>
      <c r="AF3346" s="2">
        <v>0.56245370370370373</v>
      </c>
      <c r="AG3346" s="2">
        <f t="shared" si="476"/>
        <v>0.54166666666666663</v>
      </c>
      <c r="AH3346" t="s">
        <v>23</v>
      </c>
    </row>
    <row r="3347" spans="1:34" x14ac:dyDescent="0.25">
      <c r="A3347">
        <v>1581413</v>
      </c>
      <c r="B3347" t="s">
        <v>54</v>
      </c>
      <c r="F3347" t="s">
        <v>20</v>
      </c>
      <c r="G3347" t="s">
        <v>55</v>
      </c>
      <c r="H3347">
        <v>342</v>
      </c>
      <c r="I3347" t="s">
        <v>77</v>
      </c>
      <c r="J3347">
        <f>VLOOKUP(I3347,Key!$A$1:$C$73,2,FALSE)</f>
        <v>43.036900000000003</v>
      </c>
      <c r="K3347">
        <f>VLOOKUP(I3347,Key!$A$1:$C$73,3,FALSE)</f>
        <v>-87.89667</v>
      </c>
      <c r="L3347" t="s">
        <v>77</v>
      </c>
      <c r="M3347">
        <f>VLOOKUP(L3347,Key!$A$1:$C$73,2,FALSE)</f>
        <v>43.036900000000003</v>
      </c>
      <c r="N3347">
        <f>VLOOKUP(L3347,Key!$A$1:$C$73,3,FALSE)</f>
        <v>-87.89667</v>
      </c>
      <c r="O3347">
        <v>67</v>
      </c>
      <c r="P3347">
        <v>9</v>
      </c>
      <c r="Q3347">
        <v>10.1</v>
      </c>
      <c r="R3347">
        <v>9.5</v>
      </c>
      <c r="S3347">
        <v>402</v>
      </c>
      <c r="T3347">
        <f t="shared" si="468"/>
        <v>-1</v>
      </c>
      <c r="U3347" s="1">
        <v>42840</v>
      </c>
      <c r="V3347" s="13">
        <f t="shared" si="469"/>
        <v>42826</v>
      </c>
      <c r="W3347" s="14">
        <f t="shared" si="470"/>
        <v>42840</v>
      </c>
      <c r="X3347" s="1" t="str">
        <f t="shared" si="471"/>
        <v>Saturday</v>
      </c>
      <c r="Y3347" s="2">
        <v>0.55295138888888895</v>
      </c>
      <c r="Z3347" s="2">
        <f t="shared" si="472"/>
        <v>0.54166666666666663</v>
      </c>
      <c r="AA3347">
        <f>1</f>
        <v>1</v>
      </c>
      <c r="AB3347" s="1">
        <v>42840</v>
      </c>
      <c r="AC3347" s="13">
        <f t="shared" si="473"/>
        <v>42826</v>
      </c>
      <c r="AD3347" s="14">
        <f t="shared" si="474"/>
        <v>42840</v>
      </c>
      <c r="AE3347" s="1" t="str">
        <f t="shared" si="475"/>
        <v>Saturday</v>
      </c>
      <c r="AF3347" s="2">
        <v>0.59973379629629631</v>
      </c>
      <c r="AG3347" s="2">
        <f t="shared" si="476"/>
        <v>0.58333333333333326</v>
      </c>
      <c r="AH3347" t="s">
        <v>25</v>
      </c>
    </row>
    <row r="3348" spans="1:34" x14ac:dyDescent="0.25">
      <c r="A3348">
        <v>1125447</v>
      </c>
      <c r="B3348" t="s">
        <v>54</v>
      </c>
      <c r="E3348">
        <v>53202</v>
      </c>
      <c r="F3348" t="s">
        <v>20</v>
      </c>
      <c r="G3348" t="s">
        <v>55</v>
      </c>
      <c r="H3348">
        <v>11140</v>
      </c>
      <c r="I3348" t="s">
        <v>53</v>
      </c>
      <c r="J3348">
        <f>VLOOKUP(I3348,Key!$A$1:$C$73,2,FALSE)</f>
        <v>43.04824</v>
      </c>
      <c r="K3348">
        <f>VLOOKUP(I3348,Key!$A$1:$C$73,3,FALSE)</f>
        <v>-87.904970000000006</v>
      </c>
      <c r="L3348" t="s">
        <v>62</v>
      </c>
      <c r="M3348">
        <f>VLOOKUP(L3348,Key!$A$1:$C$73,2,FALSE)</f>
        <v>43.052460000000004</v>
      </c>
      <c r="N3348">
        <f>VLOOKUP(L3348,Key!$A$1:$C$73,3,FALSE)</f>
        <v>-87.891000000000005</v>
      </c>
      <c r="O3348">
        <v>204</v>
      </c>
      <c r="P3348">
        <v>21</v>
      </c>
      <c r="Q3348">
        <v>18</v>
      </c>
      <c r="R3348">
        <v>17.100000000000001</v>
      </c>
      <c r="S3348">
        <v>720</v>
      </c>
      <c r="T3348">
        <f t="shared" si="468"/>
        <v>-1</v>
      </c>
      <c r="U3348" s="1">
        <v>42840</v>
      </c>
      <c r="V3348" s="13">
        <f t="shared" si="469"/>
        <v>42826</v>
      </c>
      <c r="W3348" s="14">
        <f t="shared" si="470"/>
        <v>42840</v>
      </c>
      <c r="X3348" s="1" t="str">
        <f t="shared" si="471"/>
        <v>Saturday</v>
      </c>
      <c r="Y3348" s="2">
        <v>0.55356481481481479</v>
      </c>
      <c r="Z3348" s="2">
        <f t="shared" si="472"/>
        <v>0.54166666666666663</v>
      </c>
      <c r="AA3348">
        <f>1</f>
        <v>1</v>
      </c>
      <c r="AB3348" s="1">
        <v>42840</v>
      </c>
      <c r="AC3348" s="13">
        <f t="shared" si="473"/>
        <v>42826</v>
      </c>
      <c r="AD3348" s="14">
        <f t="shared" si="474"/>
        <v>42840</v>
      </c>
      <c r="AE3348" s="1" t="str">
        <f t="shared" si="475"/>
        <v>Saturday</v>
      </c>
      <c r="AF3348" s="2">
        <v>0.69556712962962963</v>
      </c>
      <c r="AG3348" s="2">
        <f t="shared" si="476"/>
        <v>0.70833333333333326</v>
      </c>
      <c r="AH3348" t="s">
        <v>23</v>
      </c>
    </row>
    <row r="3349" spans="1:34" x14ac:dyDescent="0.25">
      <c r="A3349">
        <v>1570289</v>
      </c>
      <c r="B3349" t="s">
        <v>54</v>
      </c>
      <c r="E3349">
        <v>53226</v>
      </c>
      <c r="F3349" t="s">
        <v>20</v>
      </c>
      <c r="G3349" t="s">
        <v>55</v>
      </c>
      <c r="H3349">
        <v>11046</v>
      </c>
      <c r="I3349" t="s">
        <v>77</v>
      </c>
      <c r="J3349">
        <f>VLOOKUP(I3349,Key!$A$1:$C$73,2,FALSE)</f>
        <v>43.036900000000003</v>
      </c>
      <c r="K3349">
        <f>VLOOKUP(I3349,Key!$A$1:$C$73,3,FALSE)</f>
        <v>-87.89667</v>
      </c>
      <c r="L3349" t="s">
        <v>77</v>
      </c>
      <c r="M3349">
        <f>VLOOKUP(L3349,Key!$A$1:$C$73,2,FALSE)</f>
        <v>43.036900000000003</v>
      </c>
      <c r="N3349">
        <f>VLOOKUP(L3349,Key!$A$1:$C$73,3,FALSE)</f>
        <v>-87.89667</v>
      </c>
      <c r="O3349">
        <v>66</v>
      </c>
      <c r="P3349">
        <v>9</v>
      </c>
      <c r="Q3349">
        <v>9.9</v>
      </c>
      <c r="R3349">
        <v>9.4</v>
      </c>
      <c r="S3349">
        <v>396</v>
      </c>
      <c r="T3349">
        <f t="shared" si="468"/>
        <v>-1</v>
      </c>
      <c r="U3349" s="1">
        <v>42840</v>
      </c>
      <c r="V3349" s="13">
        <f t="shared" si="469"/>
        <v>42826</v>
      </c>
      <c r="W3349" s="14">
        <f t="shared" si="470"/>
        <v>42840</v>
      </c>
      <c r="X3349" s="1" t="str">
        <f t="shared" si="471"/>
        <v>Saturday</v>
      </c>
      <c r="Y3349" s="2">
        <v>0.55372685185185189</v>
      </c>
      <c r="Z3349" s="2">
        <f t="shared" si="472"/>
        <v>0.54166666666666663</v>
      </c>
      <c r="AA3349">
        <f>1</f>
        <v>1</v>
      </c>
      <c r="AB3349" s="1">
        <v>42840</v>
      </c>
      <c r="AC3349" s="13">
        <f t="shared" si="473"/>
        <v>42826</v>
      </c>
      <c r="AD3349" s="14">
        <f t="shared" si="474"/>
        <v>42840</v>
      </c>
      <c r="AE3349" s="1" t="str">
        <f t="shared" si="475"/>
        <v>Saturday</v>
      </c>
      <c r="AF3349" s="2">
        <v>0.59988425925925926</v>
      </c>
      <c r="AG3349" s="2">
        <f t="shared" si="476"/>
        <v>0.58333333333333326</v>
      </c>
      <c r="AH3349" t="s">
        <v>25</v>
      </c>
    </row>
    <row r="3350" spans="1:34" x14ac:dyDescent="0.25">
      <c r="A3350">
        <v>1581452</v>
      </c>
      <c r="B3350" t="s">
        <v>54</v>
      </c>
      <c r="E3350">
        <v>53211</v>
      </c>
      <c r="F3350" t="s">
        <v>20</v>
      </c>
      <c r="G3350" t="s">
        <v>55</v>
      </c>
      <c r="H3350">
        <v>5448</v>
      </c>
      <c r="I3350" t="s">
        <v>63</v>
      </c>
      <c r="J3350">
        <f>VLOOKUP(I3350,Key!$A$1:$C$73,2,FALSE)</f>
        <v>43.066893999999998</v>
      </c>
      <c r="K3350">
        <f>VLOOKUP(I3350,Key!$A$1:$C$73,3,FALSE)</f>
        <v>-87.877936000000005</v>
      </c>
      <c r="L3350" t="s">
        <v>62</v>
      </c>
      <c r="M3350">
        <f>VLOOKUP(L3350,Key!$A$1:$C$73,2,FALSE)</f>
        <v>43.052460000000004</v>
      </c>
      <c r="N3350">
        <f>VLOOKUP(L3350,Key!$A$1:$C$73,3,FALSE)</f>
        <v>-87.891000000000005</v>
      </c>
      <c r="O3350">
        <v>60</v>
      </c>
      <c r="P3350">
        <v>6</v>
      </c>
      <c r="Q3350">
        <v>9</v>
      </c>
      <c r="R3350">
        <v>8.6</v>
      </c>
      <c r="S3350">
        <v>360</v>
      </c>
      <c r="T3350">
        <f t="shared" si="468"/>
        <v>-1</v>
      </c>
      <c r="U3350" s="1">
        <v>42840</v>
      </c>
      <c r="V3350" s="13">
        <f t="shared" si="469"/>
        <v>42826</v>
      </c>
      <c r="W3350" s="14">
        <f t="shared" si="470"/>
        <v>42840</v>
      </c>
      <c r="X3350" s="1" t="str">
        <f t="shared" si="471"/>
        <v>Saturday</v>
      </c>
      <c r="Y3350" s="2">
        <v>0.56590277777777775</v>
      </c>
      <c r="Z3350" s="2">
        <f t="shared" si="472"/>
        <v>0.58333333333333326</v>
      </c>
      <c r="AA3350">
        <f>1</f>
        <v>1</v>
      </c>
      <c r="AB3350" s="1">
        <v>42840</v>
      </c>
      <c r="AC3350" s="13">
        <f t="shared" si="473"/>
        <v>42826</v>
      </c>
      <c r="AD3350" s="14">
        <f t="shared" si="474"/>
        <v>42840</v>
      </c>
      <c r="AE3350" s="1" t="str">
        <f t="shared" si="475"/>
        <v>Saturday</v>
      </c>
      <c r="AF3350" s="2">
        <v>0.6074074074074074</v>
      </c>
      <c r="AG3350" s="2">
        <f t="shared" si="476"/>
        <v>0.625</v>
      </c>
      <c r="AH3350" t="s">
        <v>23</v>
      </c>
    </row>
    <row r="3351" spans="1:34" x14ac:dyDescent="0.25">
      <c r="A3351">
        <v>1581577</v>
      </c>
      <c r="B3351" t="s">
        <v>54</v>
      </c>
      <c r="E3351">
        <v>7650</v>
      </c>
      <c r="F3351" t="s">
        <v>20</v>
      </c>
      <c r="G3351" t="s">
        <v>55</v>
      </c>
      <c r="H3351">
        <v>209</v>
      </c>
      <c r="I3351" t="s">
        <v>36</v>
      </c>
      <c r="J3351">
        <f>VLOOKUP(I3351,Key!$A$1:$C$73,2,FALSE)</f>
        <v>43.03519</v>
      </c>
      <c r="K3351">
        <f>VLOOKUP(I3351,Key!$A$1:$C$73,3,FALSE)</f>
        <v>-87.907390000000007</v>
      </c>
      <c r="L3351" t="s">
        <v>36</v>
      </c>
      <c r="M3351">
        <f>VLOOKUP(L3351,Key!$A$1:$C$73,2,FALSE)</f>
        <v>43.03519</v>
      </c>
      <c r="N3351">
        <f>VLOOKUP(L3351,Key!$A$1:$C$73,3,FALSE)</f>
        <v>-87.907390000000007</v>
      </c>
      <c r="O3351">
        <v>111</v>
      </c>
      <c r="P3351">
        <v>12</v>
      </c>
      <c r="Q3351">
        <v>16.7</v>
      </c>
      <c r="R3351">
        <v>15.8</v>
      </c>
      <c r="S3351">
        <v>666</v>
      </c>
      <c r="T3351">
        <f t="shared" si="468"/>
        <v>-1</v>
      </c>
      <c r="U3351" s="1">
        <v>42840</v>
      </c>
      <c r="V3351" s="13">
        <f t="shared" si="469"/>
        <v>42826</v>
      </c>
      <c r="W3351" s="14">
        <f t="shared" si="470"/>
        <v>42840</v>
      </c>
      <c r="X3351" s="1" t="str">
        <f t="shared" si="471"/>
        <v>Saturday</v>
      </c>
      <c r="Y3351" s="2">
        <v>0.57238425925925929</v>
      </c>
      <c r="Z3351" s="2">
        <f t="shared" si="472"/>
        <v>0.58333333333333326</v>
      </c>
      <c r="AA3351">
        <f>1</f>
        <v>1</v>
      </c>
      <c r="AB3351" s="1">
        <v>42840</v>
      </c>
      <c r="AC3351" s="13">
        <f t="shared" si="473"/>
        <v>42826</v>
      </c>
      <c r="AD3351" s="14">
        <f t="shared" si="474"/>
        <v>42840</v>
      </c>
      <c r="AE3351" s="1" t="str">
        <f t="shared" si="475"/>
        <v>Saturday</v>
      </c>
      <c r="AF3351" s="2">
        <v>0.64961805555555563</v>
      </c>
      <c r="AG3351" s="2">
        <f t="shared" si="476"/>
        <v>0.66666666666666663</v>
      </c>
      <c r="AH3351" t="s">
        <v>25</v>
      </c>
    </row>
    <row r="3352" spans="1:34" x14ac:dyDescent="0.25">
      <c r="A3352">
        <v>1581570</v>
      </c>
      <c r="B3352" t="s">
        <v>54</v>
      </c>
      <c r="E3352">
        <v>53217</v>
      </c>
      <c r="F3352" t="s">
        <v>20</v>
      </c>
      <c r="G3352" t="s">
        <v>55</v>
      </c>
      <c r="H3352">
        <v>5479</v>
      </c>
      <c r="I3352" t="s">
        <v>66</v>
      </c>
      <c r="J3352">
        <f>VLOOKUP(I3352,Key!$A$1:$C$73,2,FALSE)</f>
        <v>43.078530000000001</v>
      </c>
      <c r="K3352">
        <f>VLOOKUP(I3352,Key!$A$1:$C$73,3,FALSE)</f>
        <v>-87.882620000000003</v>
      </c>
      <c r="L3352" t="s">
        <v>81</v>
      </c>
      <c r="M3352">
        <f>VLOOKUP(L3352,Key!$A$1:$C$73,2,FALSE)</f>
        <v>43.058010000000003</v>
      </c>
      <c r="N3352">
        <f>VLOOKUP(L3352,Key!$A$1:$C$73,3,FALSE)</f>
        <v>-87.877300000000005</v>
      </c>
      <c r="O3352">
        <v>35</v>
      </c>
      <c r="P3352">
        <v>6</v>
      </c>
      <c r="Q3352">
        <v>5.3</v>
      </c>
      <c r="R3352">
        <v>5</v>
      </c>
      <c r="S3352">
        <v>210</v>
      </c>
      <c r="T3352">
        <f t="shared" si="468"/>
        <v>-1</v>
      </c>
      <c r="U3352" s="1">
        <v>42840</v>
      </c>
      <c r="V3352" s="13">
        <f t="shared" si="469"/>
        <v>42826</v>
      </c>
      <c r="W3352" s="14">
        <f t="shared" si="470"/>
        <v>42840</v>
      </c>
      <c r="X3352" s="1" t="str">
        <f t="shared" si="471"/>
        <v>Saturday</v>
      </c>
      <c r="Y3352" s="2">
        <v>0.573125</v>
      </c>
      <c r="Z3352" s="2">
        <f t="shared" si="472"/>
        <v>0.58333333333333326</v>
      </c>
      <c r="AA3352">
        <f>1</f>
        <v>1</v>
      </c>
      <c r="AB3352" s="1">
        <v>42840</v>
      </c>
      <c r="AC3352" s="13">
        <f t="shared" si="473"/>
        <v>42826</v>
      </c>
      <c r="AD3352" s="14">
        <f t="shared" si="474"/>
        <v>42840</v>
      </c>
      <c r="AE3352" s="1" t="str">
        <f t="shared" si="475"/>
        <v>Saturday</v>
      </c>
      <c r="AF3352" s="2">
        <v>0.59774305555555551</v>
      </c>
      <c r="AG3352" s="2">
        <f t="shared" si="476"/>
        <v>0.58333333333333326</v>
      </c>
      <c r="AH3352" t="s">
        <v>23</v>
      </c>
    </row>
    <row r="3353" spans="1:34" x14ac:dyDescent="0.25">
      <c r="A3353">
        <v>1581600</v>
      </c>
      <c r="B3353" t="s">
        <v>54</v>
      </c>
      <c r="E3353">
        <v>921</v>
      </c>
      <c r="F3353" t="s">
        <v>20</v>
      </c>
      <c r="G3353" t="s">
        <v>55</v>
      </c>
      <c r="H3353">
        <v>5426</v>
      </c>
      <c r="I3353" t="s">
        <v>66</v>
      </c>
      <c r="J3353">
        <f>VLOOKUP(I3353,Key!$A$1:$C$73,2,FALSE)</f>
        <v>43.078530000000001</v>
      </c>
      <c r="K3353">
        <f>VLOOKUP(I3353,Key!$A$1:$C$73,3,FALSE)</f>
        <v>-87.882620000000003</v>
      </c>
      <c r="L3353" t="s">
        <v>81</v>
      </c>
      <c r="M3353">
        <f>VLOOKUP(L3353,Key!$A$1:$C$73,2,FALSE)</f>
        <v>43.058010000000003</v>
      </c>
      <c r="N3353">
        <f>VLOOKUP(L3353,Key!$A$1:$C$73,3,FALSE)</f>
        <v>-87.877300000000005</v>
      </c>
      <c r="O3353">
        <v>76</v>
      </c>
      <c r="P3353">
        <v>9</v>
      </c>
      <c r="Q3353">
        <v>11.4</v>
      </c>
      <c r="R3353">
        <v>10.8</v>
      </c>
      <c r="S3353">
        <v>456</v>
      </c>
      <c r="T3353">
        <f t="shared" si="468"/>
        <v>-1</v>
      </c>
      <c r="U3353" s="1">
        <v>42840</v>
      </c>
      <c r="V3353" s="13">
        <f t="shared" si="469"/>
        <v>42826</v>
      </c>
      <c r="W3353" s="14">
        <f t="shared" si="470"/>
        <v>42840</v>
      </c>
      <c r="X3353" s="1" t="str">
        <f t="shared" si="471"/>
        <v>Saturday</v>
      </c>
      <c r="Y3353" s="2">
        <v>0.5756134259259259</v>
      </c>
      <c r="Z3353" s="2">
        <f t="shared" si="472"/>
        <v>0.58333333333333326</v>
      </c>
      <c r="AA3353">
        <f>1</f>
        <v>1</v>
      </c>
      <c r="AB3353" s="1">
        <v>42840</v>
      </c>
      <c r="AC3353" s="13">
        <f t="shared" si="473"/>
        <v>42826</v>
      </c>
      <c r="AD3353" s="14">
        <f t="shared" si="474"/>
        <v>42840</v>
      </c>
      <c r="AE3353" s="1" t="str">
        <f t="shared" si="475"/>
        <v>Saturday</v>
      </c>
      <c r="AF3353" s="2">
        <v>0.62792824074074072</v>
      </c>
      <c r="AG3353" s="2">
        <f t="shared" si="476"/>
        <v>0.625</v>
      </c>
      <c r="AH3353" t="s">
        <v>23</v>
      </c>
    </row>
    <row r="3354" spans="1:34" x14ac:dyDescent="0.25">
      <c r="A3354">
        <v>1581682</v>
      </c>
      <c r="B3354" t="s">
        <v>54</v>
      </c>
      <c r="F3354" t="s">
        <v>20</v>
      </c>
      <c r="G3354" t="s">
        <v>55</v>
      </c>
      <c r="H3354">
        <v>104</v>
      </c>
      <c r="I3354" t="s">
        <v>56</v>
      </c>
      <c r="J3354">
        <f>VLOOKUP(I3354,Key!$A$1:$C$73,2,FALSE)</f>
        <v>43.004728999999998</v>
      </c>
      <c r="K3354">
        <f>VLOOKUP(I3354,Key!$A$1:$C$73,3,FALSE)</f>
        <v>-87.905463999999995</v>
      </c>
      <c r="L3354" t="s">
        <v>56</v>
      </c>
      <c r="M3354">
        <f>VLOOKUP(L3354,Key!$A$1:$C$73,2,FALSE)</f>
        <v>43.004728999999998</v>
      </c>
      <c r="N3354">
        <f>VLOOKUP(L3354,Key!$A$1:$C$73,3,FALSE)</f>
        <v>-87.905463999999995</v>
      </c>
      <c r="O3354">
        <v>85</v>
      </c>
      <c r="P3354">
        <v>9</v>
      </c>
      <c r="Q3354">
        <v>12.8</v>
      </c>
      <c r="R3354">
        <v>12.1</v>
      </c>
      <c r="S3354">
        <v>510</v>
      </c>
      <c r="T3354">
        <f t="shared" si="468"/>
        <v>-1</v>
      </c>
      <c r="U3354" s="1">
        <v>42840</v>
      </c>
      <c r="V3354" s="13">
        <f t="shared" si="469"/>
        <v>42826</v>
      </c>
      <c r="W3354" s="14">
        <f t="shared" si="470"/>
        <v>42840</v>
      </c>
      <c r="X3354" s="1" t="str">
        <f t="shared" si="471"/>
        <v>Saturday</v>
      </c>
      <c r="Y3354" s="2">
        <v>0.58453703703703697</v>
      </c>
      <c r="Z3354" s="2">
        <f t="shared" si="472"/>
        <v>0.58333333333333326</v>
      </c>
      <c r="AA3354">
        <f>1</f>
        <v>1</v>
      </c>
      <c r="AB3354" s="1">
        <v>42840</v>
      </c>
      <c r="AC3354" s="13">
        <f t="shared" si="473"/>
        <v>42826</v>
      </c>
      <c r="AD3354" s="14">
        <f t="shared" si="474"/>
        <v>42840</v>
      </c>
      <c r="AE3354" s="1" t="str">
        <f t="shared" si="475"/>
        <v>Saturday</v>
      </c>
      <c r="AF3354" s="2">
        <v>0.64353009259259253</v>
      </c>
      <c r="AG3354" s="2">
        <f t="shared" si="476"/>
        <v>0.625</v>
      </c>
      <c r="AH3354" t="s">
        <v>25</v>
      </c>
    </row>
    <row r="3355" spans="1:34" x14ac:dyDescent="0.25">
      <c r="A3355">
        <v>1581743</v>
      </c>
      <c r="B3355" t="s">
        <v>54</v>
      </c>
      <c r="E3355">
        <v>26230</v>
      </c>
      <c r="F3355" t="s">
        <v>20</v>
      </c>
      <c r="G3355" t="s">
        <v>55</v>
      </c>
      <c r="H3355">
        <v>96</v>
      </c>
      <c r="I3355" t="s">
        <v>64</v>
      </c>
      <c r="J3355">
        <f>VLOOKUP(I3355,Key!$A$1:$C$73,2,FALSE)</f>
        <v>43.069021999999997</v>
      </c>
      <c r="K3355">
        <f>VLOOKUP(I3355,Key!$A$1:$C$73,3,FALSE)</f>
        <v>-87.887940999999998</v>
      </c>
      <c r="L3355" t="s">
        <v>79</v>
      </c>
      <c r="M3355">
        <f>VLOOKUP(L3355,Key!$A$1:$C$73,2,FALSE)</f>
        <v>43.04804</v>
      </c>
      <c r="N3355">
        <f>VLOOKUP(L3355,Key!$A$1:$C$73,3,FALSE)</f>
        <v>-87.896720000000002</v>
      </c>
      <c r="O3355">
        <v>23</v>
      </c>
      <c r="P3355">
        <v>3</v>
      </c>
      <c r="Q3355">
        <v>3.5</v>
      </c>
      <c r="R3355">
        <v>3.3</v>
      </c>
      <c r="S3355">
        <v>138</v>
      </c>
      <c r="T3355">
        <f t="shared" si="468"/>
        <v>-1</v>
      </c>
      <c r="U3355" s="1">
        <v>42840</v>
      </c>
      <c r="V3355" s="13">
        <f t="shared" si="469"/>
        <v>42826</v>
      </c>
      <c r="W3355" s="14">
        <f t="shared" si="470"/>
        <v>42840</v>
      </c>
      <c r="X3355" s="1" t="str">
        <f t="shared" si="471"/>
        <v>Saturday</v>
      </c>
      <c r="Y3355" s="2">
        <v>0.59197916666666661</v>
      </c>
      <c r="Z3355" s="2">
        <f t="shared" si="472"/>
        <v>0.58333333333333326</v>
      </c>
      <c r="AA3355">
        <f>1</f>
        <v>1</v>
      </c>
      <c r="AB3355" s="1">
        <v>42840</v>
      </c>
      <c r="AC3355" s="13">
        <f t="shared" si="473"/>
        <v>42826</v>
      </c>
      <c r="AD3355" s="14">
        <f t="shared" si="474"/>
        <v>42840</v>
      </c>
      <c r="AE3355" s="1" t="str">
        <f t="shared" si="475"/>
        <v>Saturday</v>
      </c>
      <c r="AF3355" s="2">
        <v>0.60787037037037039</v>
      </c>
      <c r="AG3355" s="2">
        <f t="shared" si="476"/>
        <v>0.625</v>
      </c>
      <c r="AH3355" t="s">
        <v>23</v>
      </c>
    </row>
    <row r="3356" spans="1:34" x14ac:dyDescent="0.25">
      <c r="A3356">
        <v>1581980</v>
      </c>
      <c r="B3356" t="s">
        <v>54</v>
      </c>
      <c r="E3356">
        <v>53209</v>
      </c>
      <c r="F3356" t="s">
        <v>20</v>
      </c>
      <c r="G3356" t="s">
        <v>55</v>
      </c>
      <c r="H3356">
        <v>45</v>
      </c>
      <c r="I3356" t="s">
        <v>40</v>
      </c>
      <c r="J3356">
        <f>VLOOKUP(I3356,Key!$A$1:$C$73,2,FALSE)</f>
        <v>43.06033</v>
      </c>
      <c r="K3356">
        <f>VLOOKUP(I3356,Key!$A$1:$C$73,3,FALSE)</f>
        <v>-87.89546</v>
      </c>
      <c r="L3356" t="s">
        <v>81</v>
      </c>
      <c r="M3356">
        <f>VLOOKUP(L3356,Key!$A$1:$C$73,2,FALSE)</f>
        <v>43.058010000000003</v>
      </c>
      <c r="N3356">
        <f>VLOOKUP(L3356,Key!$A$1:$C$73,3,FALSE)</f>
        <v>-87.877300000000005</v>
      </c>
      <c r="O3356">
        <v>51</v>
      </c>
      <c r="P3356">
        <v>6</v>
      </c>
      <c r="Q3356">
        <v>7.7</v>
      </c>
      <c r="R3356">
        <v>7.3</v>
      </c>
      <c r="S3356">
        <v>306</v>
      </c>
      <c r="T3356">
        <f t="shared" si="468"/>
        <v>-1</v>
      </c>
      <c r="U3356" s="1">
        <v>42840</v>
      </c>
      <c r="V3356" s="13">
        <f t="shared" si="469"/>
        <v>42826</v>
      </c>
      <c r="W3356" s="14">
        <f t="shared" si="470"/>
        <v>42840</v>
      </c>
      <c r="X3356" s="1" t="str">
        <f t="shared" si="471"/>
        <v>Saturday</v>
      </c>
      <c r="Y3356" s="2">
        <v>0.62416666666666665</v>
      </c>
      <c r="Z3356" s="2">
        <f t="shared" si="472"/>
        <v>0.625</v>
      </c>
      <c r="AA3356">
        <f>1</f>
        <v>1</v>
      </c>
      <c r="AB3356" s="1">
        <v>42840</v>
      </c>
      <c r="AC3356" s="13">
        <f t="shared" si="473"/>
        <v>42826</v>
      </c>
      <c r="AD3356" s="14">
        <f t="shared" si="474"/>
        <v>42840</v>
      </c>
      <c r="AE3356" s="1" t="str">
        <f t="shared" si="475"/>
        <v>Saturday</v>
      </c>
      <c r="AF3356" s="2">
        <v>0.65945601851851854</v>
      </c>
      <c r="AG3356" s="2">
        <f t="shared" si="476"/>
        <v>0.66666666666666663</v>
      </c>
      <c r="AH3356" t="s">
        <v>23</v>
      </c>
    </row>
    <row r="3357" spans="1:34" x14ac:dyDescent="0.25">
      <c r="A3357">
        <v>1581997</v>
      </c>
      <c r="B3357" t="s">
        <v>54</v>
      </c>
      <c r="E3357">
        <v>53216</v>
      </c>
      <c r="F3357" t="s">
        <v>20</v>
      </c>
      <c r="G3357" t="s">
        <v>55</v>
      </c>
      <c r="H3357">
        <v>5530</v>
      </c>
      <c r="I3357" t="s">
        <v>40</v>
      </c>
      <c r="J3357">
        <f>VLOOKUP(I3357,Key!$A$1:$C$73,2,FALSE)</f>
        <v>43.06033</v>
      </c>
      <c r="K3357">
        <f>VLOOKUP(I3357,Key!$A$1:$C$73,3,FALSE)</f>
        <v>-87.89546</v>
      </c>
      <c r="L3357" t="s">
        <v>40</v>
      </c>
      <c r="M3357">
        <f>VLOOKUP(L3357,Key!$A$1:$C$73,2,FALSE)</f>
        <v>43.06033</v>
      </c>
      <c r="N3357">
        <f>VLOOKUP(L3357,Key!$A$1:$C$73,3,FALSE)</f>
        <v>-87.89546</v>
      </c>
      <c r="O3357">
        <v>17</v>
      </c>
      <c r="P3357">
        <v>3</v>
      </c>
      <c r="Q3357">
        <v>2.6</v>
      </c>
      <c r="R3357">
        <v>2.4</v>
      </c>
      <c r="S3357">
        <v>102</v>
      </c>
      <c r="T3357">
        <f t="shared" si="468"/>
        <v>-1</v>
      </c>
      <c r="U3357" s="1">
        <v>42840</v>
      </c>
      <c r="V3357" s="13">
        <f t="shared" si="469"/>
        <v>42826</v>
      </c>
      <c r="W3357" s="14">
        <f t="shared" si="470"/>
        <v>42840</v>
      </c>
      <c r="X3357" s="1" t="str">
        <f t="shared" si="471"/>
        <v>Saturday</v>
      </c>
      <c r="Y3357" s="2">
        <v>0.6265856481481481</v>
      </c>
      <c r="Z3357" s="2">
        <f t="shared" si="472"/>
        <v>0.625</v>
      </c>
      <c r="AA3357">
        <f>1</f>
        <v>1</v>
      </c>
      <c r="AB3357" s="1">
        <v>42840</v>
      </c>
      <c r="AC3357" s="13">
        <f t="shared" si="473"/>
        <v>42826</v>
      </c>
      <c r="AD3357" s="14">
        <f t="shared" si="474"/>
        <v>42840</v>
      </c>
      <c r="AE3357" s="1" t="str">
        <f t="shared" si="475"/>
        <v>Saturday</v>
      </c>
      <c r="AF3357" s="2">
        <v>0.63855324074074071</v>
      </c>
      <c r="AG3357" s="2">
        <f t="shared" si="476"/>
        <v>0.625</v>
      </c>
      <c r="AH3357" t="s">
        <v>25</v>
      </c>
    </row>
    <row r="3358" spans="1:34" x14ac:dyDescent="0.25">
      <c r="A3358">
        <v>1582024</v>
      </c>
      <c r="B3358" t="s">
        <v>54</v>
      </c>
      <c r="E3358">
        <v>53089</v>
      </c>
      <c r="F3358" t="s">
        <v>20</v>
      </c>
      <c r="G3358" t="s">
        <v>55</v>
      </c>
      <c r="H3358">
        <v>5585</v>
      </c>
      <c r="I3358" t="s">
        <v>77</v>
      </c>
      <c r="J3358">
        <f>VLOOKUP(I3358,Key!$A$1:$C$73,2,FALSE)</f>
        <v>43.036900000000003</v>
      </c>
      <c r="K3358">
        <f>VLOOKUP(I3358,Key!$A$1:$C$73,3,FALSE)</f>
        <v>-87.89667</v>
      </c>
      <c r="L3358" t="s">
        <v>44</v>
      </c>
      <c r="M3358">
        <f>VLOOKUP(L3358,Key!$A$1:$C$73,2,FALSE)</f>
        <v>43.03886</v>
      </c>
      <c r="N3358">
        <f>VLOOKUP(L3358,Key!$A$1:$C$73,3,FALSE)</f>
        <v>-87.902720000000002</v>
      </c>
      <c r="O3358">
        <v>248</v>
      </c>
      <c r="P3358">
        <v>24</v>
      </c>
      <c r="Q3358">
        <v>18</v>
      </c>
      <c r="R3358">
        <v>17.100000000000001</v>
      </c>
      <c r="S3358">
        <v>720</v>
      </c>
      <c r="T3358">
        <f t="shared" si="468"/>
        <v>-1</v>
      </c>
      <c r="U3358" s="1">
        <v>42840</v>
      </c>
      <c r="V3358" s="13">
        <f t="shared" si="469"/>
        <v>42826</v>
      </c>
      <c r="W3358" s="14">
        <f t="shared" si="470"/>
        <v>42840</v>
      </c>
      <c r="X3358" s="1" t="str">
        <f t="shared" si="471"/>
        <v>Saturday</v>
      </c>
      <c r="Y3358" s="2">
        <v>0.62841435185185179</v>
      </c>
      <c r="Z3358" s="2">
        <f t="shared" si="472"/>
        <v>0.625</v>
      </c>
      <c r="AA3358">
        <f>1</f>
        <v>1</v>
      </c>
      <c r="AB3358" s="1">
        <v>42840</v>
      </c>
      <c r="AC3358" s="13">
        <f t="shared" si="473"/>
        <v>42826</v>
      </c>
      <c r="AD3358" s="14">
        <f t="shared" si="474"/>
        <v>42840</v>
      </c>
      <c r="AE3358" s="1" t="str">
        <f t="shared" si="475"/>
        <v>Saturday</v>
      </c>
      <c r="AF3358" s="2">
        <v>0.80025462962962957</v>
      </c>
      <c r="AG3358" s="2">
        <f t="shared" si="476"/>
        <v>0.79166666666666663</v>
      </c>
      <c r="AH3358" t="s">
        <v>23</v>
      </c>
    </row>
    <row r="3359" spans="1:34" x14ac:dyDescent="0.25">
      <c r="A3359">
        <v>1364467</v>
      </c>
      <c r="B3359" t="s">
        <v>54</v>
      </c>
      <c r="E3359">
        <v>94558</v>
      </c>
      <c r="F3359" t="s">
        <v>20</v>
      </c>
      <c r="G3359" t="s">
        <v>55</v>
      </c>
      <c r="H3359">
        <v>127</v>
      </c>
      <c r="I3359" t="s">
        <v>24</v>
      </c>
      <c r="J3359">
        <f>VLOOKUP(I3359,Key!$A$1:$C$73,2,FALSE)</f>
        <v>43.074655999999997</v>
      </c>
      <c r="K3359">
        <f>VLOOKUP(I3359,Key!$A$1:$C$73,3,FALSE)</f>
        <v>-87.889011999999994</v>
      </c>
      <c r="L3359" t="s">
        <v>38</v>
      </c>
      <c r="M3359">
        <f>VLOOKUP(L3359,Key!$A$1:$C$73,2,FALSE)</f>
        <v>43.038649999999997</v>
      </c>
      <c r="N3359">
        <f>VLOOKUP(L3359,Key!$A$1:$C$73,3,FALSE)</f>
        <v>-87.921930000000003</v>
      </c>
      <c r="O3359">
        <v>29</v>
      </c>
      <c r="P3359">
        <v>3</v>
      </c>
      <c r="Q3359">
        <v>4.4000000000000004</v>
      </c>
      <c r="R3359">
        <v>4.0999999999999996</v>
      </c>
      <c r="S3359">
        <v>174</v>
      </c>
      <c r="T3359">
        <f t="shared" si="468"/>
        <v>-1</v>
      </c>
      <c r="U3359" s="1">
        <v>42840</v>
      </c>
      <c r="V3359" s="13">
        <f t="shared" si="469"/>
        <v>42826</v>
      </c>
      <c r="W3359" s="14">
        <f t="shared" si="470"/>
        <v>42840</v>
      </c>
      <c r="X3359" s="1" t="str">
        <f t="shared" si="471"/>
        <v>Saturday</v>
      </c>
      <c r="Y3359" s="2">
        <v>0.63509259259259265</v>
      </c>
      <c r="Z3359" s="2">
        <f t="shared" si="472"/>
        <v>0.625</v>
      </c>
      <c r="AA3359">
        <f>1</f>
        <v>1</v>
      </c>
      <c r="AB3359" s="1">
        <v>42840</v>
      </c>
      <c r="AC3359" s="13">
        <f t="shared" si="473"/>
        <v>42826</v>
      </c>
      <c r="AD3359" s="14">
        <f t="shared" si="474"/>
        <v>42840</v>
      </c>
      <c r="AE3359" s="1" t="str">
        <f t="shared" si="475"/>
        <v>Saturday</v>
      </c>
      <c r="AF3359" s="2">
        <v>0.65489583333333334</v>
      </c>
      <c r="AG3359" s="2">
        <f t="shared" si="476"/>
        <v>0.66666666666666663</v>
      </c>
      <c r="AH3359" t="s">
        <v>23</v>
      </c>
    </row>
    <row r="3360" spans="1:34" x14ac:dyDescent="0.25">
      <c r="A3360">
        <v>1582137</v>
      </c>
      <c r="B3360" t="s">
        <v>54</v>
      </c>
      <c r="E3360">
        <v>53202</v>
      </c>
      <c r="F3360" t="s">
        <v>20</v>
      </c>
      <c r="G3360" t="s">
        <v>55</v>
      </c>
      <c r="H3360">
        <v>11139</v>
      </c>
      <c r="I3360" t="s">
        <v>79</v>
      </c>
      <c r="J3360">
        <f>VLOOKUP(I3360,Key!$A$1:$C$73,2,FALSE)</f>
        <v>43.04804</v>
      </c>
      <c r="K3360">
        <f>VLOOKUP(I3360,Key!$A$1:$C$73,3,FALSE)</f>
        <v>-87.896720000000002</v>
      </c>
      <c r="L3360" t="s">
        <v>44</v>
      </c>
      <c r="M3360">
        <f>VLOOKUP(L3360,Key!$A$1:$C$73,2,FALSE)</f>
        <v>43.03886</v>
      </c>
      <c r="N3360">
        <f>VLOOKUP(L3360,Key!$A$1:$C$73,3,FALSE)</f>
        <v>-87.902720000000002</v>
      </c>
      <c r="O3360">
        <v>27</v>
      </c>
      <c r="P3360">
        <v>3</v>
      </c>
      <c r="Q3360">
        <v>4.0999999999999996</v>
      </c>
      <c r="R3360">
        <v>3.8</v>
      </c>
      <c r="S3360">
        <v>162</v>
      </c>
      <c r="T3360">
        <f t="shared" si="468"/>
        <v>-1</v>
      </c>
      <c r="U3360" s="1">
        <v>42840</v>
      </c>
      <c r="V3360" s="13">
        <f t="shared" si="469"/>
        <v>42826</v>
      </c>
      <c r="W3360" s="14">
        <f t="shared" si="470"/>
        <v>42840</v>
      </c>
      <c r="X3360" s="1" t="str">
        <f t="shared" si="471"/>
        <v>Saturday</v>
      </c>
      <c r="Y3360" s="2">
        <v>0.64386574074074077</v>
      </c>
      <c r="Z3360" s="2">
        <f t="shared" si="472"/>
        <v>0.625</v>
      </c>
      <c r="AA3360">
        <f>1</f>
        <v>1</v>
      </c>
      <c r="AB3360" s="1">
        <v>42840</v>
      </c>
      <c r="AC3360" s="13">
        <f t="shared" si="473"/>
        <v>42826</v>
      </c>
      <c r="AD3360" s="14">
        <f t="shared" si="474"/>
        <v>42840</v>
      </c>
      <c r="AE3360" s="1" t="str">
        <f t="shared" si="475"/>
        <v>Saturday</v>
      </c>
      <c r="AF3360" s="2">
        <v>0.66305555555555562</v>
      </c>
      <c r="AG3360" s="2">
        <f t="shared" si="476"/>
        <v>0.66666666666666663</v>
      </c>
      <c r="AH3360" t="s">
        <v>23</v>
      </c>
    </row>
    <row r="3361" spans="1:34" x14ac:dyDescent="0.25">
      <c r="A3361">
        <v>1257128</v>
      </c>
      <c r="B3361" t="s">
        <v>54</v>
      </c>
      <c r="E3361">
        <v>53959</v>
      </c>
      <c r="F3361" t="s">
        <v>20</v>
      </c>
      <c r="G3361" t="s">
        <v>55</v>
      </c>
      <c r="H3361">
        <v>5470</v>
      </c>
      <c r="I3361" t="s">
        <v>53</v>
      </c>
      <c r="J3361">
        <f>VLOOKUP(I3361,Key!$A$1:$C$73,2,FALSE)</f>
        <v>43.04824</v>
      </c>
      <c r="K3361">
        <f>VLOOKUP(I3361,Key!$A$1:$C$73,3,FALSE)</f>
        <v>-87.904970000000006</v>
      </c>
      <c r="L3361" t="s">
        <v>53</v>
      </c>
      <c r="M3361">
        <f>VLOOKUP(L3361,Key!$A$1:$C$73,2,FALSE)</f>
        <v>43.04824</v>
      </c>
      <c r="N3361">
        <f>VLOOKUP(L3361,Key!$A$1:$C$73,3,FALSE)</f>
        <v>-87.904970000000006</v>
      </c>
      <c r="O3361">
        <v>40</v>
      </c>
      <c r="P3361">
        <v>6</v>
      </c>
      <c r="Q3361">
        <v>6</v>
      </c>
      <c r="R3361">
        <v>5.7</v>
      </c>
      <c r="S3361">
        <v>240</v>
      </c>
      <c r="T3361">
        <f t="shared" si="468"/>
        <v>-1</v>
      </c>
      <c r="U3361" s="1">
        <v>42840</v>
      </c>
      <c r="V3361" s="13">
        <f t="shared" si="469"/>
        <v>42826</v>
      </c>
      <c r="W3361" s="14">
        <f t="shared" si="470"/>
        <v>42840</v>
      </c>
      <c r="X3361" s="1" t="str">
        <f t="shared" si="471"/>
        <v>Saturday</v>
      </c>
      <c r="Y3361" s="2">
        <v>0.64478009259259261</v>
      </c>
      <c r="Z3361" s="2">
        <f t="shared" si="472"/>
        <v>0.625</v>
      </c>
      <c r="AA3361">
        <f>1</f>
        <v>1</v>
      </c>
      <c r="AB3361" s="1">
        <v>42840</v>
      </c>
      <c r="AC3361" s="13">
        <f t="shared" si="473"/>
        <v>42826</v>
      </c>
      <c r="AD3361" s="14">
        <f t="shared" si="474"/>
        <v>42840</v>
      </c>
      <c r="AE3361" s="1" t="str">
        <f t="shared" si="475"/>
        <v>Saturday</v>
      </c>
      <c r="AF3361" s="2">
        <v>0.67281250000000004</v>
      </c>
      <c r="AG3361" s="2">
        <f t="shared" si="476"/>
        <v>0.66666666666666663</v>
      </c>
      <c r="AH3361" t="s">
        <v>25</v>
      </c>
    </row>
    <row r="3362" spans="1:34" x14ac:dyDescent="0.25">
      <c r="A3362">
        <v>1582156</v>
      </c>
      <c r="B3362" t="s">
        <v>54</v>
      </c>
      <c r="E3362">
        <v>54843</v>
      </c>
      <c r="F3362" t="s">
        <v>20</v>
      </c>
      <c r="G3362" t="s">
        <v>55</v>
      </c>
      <c r="H3362">
        <v>5532</v>
      </c>
      <c r="I3362" t="s">
        <v>74</v>
      </c>
      <c r="J3362">
        <f>VLOOKUP(I3362,Key!$A$1:$C$73,2,FALSE)</f>
        <v>43.05536</v>
      </c>
      <c r="K3362">
        <f>VLOOKUP(I3362,Key!$A$1:$C$73,3,FALSE)</f>
        <v>-87.90504</v>
      </c>
      <c r="L3362" t="s">
        <v>74</v>
      </c>
      <c r="M3362">
        <f>VLOOKUP(L3362,Key!$A$1:$C$73,2,FALSE)</f>
        <v>43.05536</v>
      </c>
      <c r="N3362">
        <f>VLOOKUP(L3362,Key!$A$1:$C$73,3,FALSE)</f>
        <v>-87.90504</v>
      </c>
      <c r="O3362">
        <v>61</v>
      </c>
      <c r="P3362">
        <v>6</v>
      </c>
      <c r="Q3362">
        <v>9.1999999999999993</v>
      </c>
      <c r="R3362">
        <v>8.6999999999999993</v>
      </c>
      <c r="S3362">
        <v>366</v>
      </c>
      <c r="T3362">
        <f t="shared" si="468"/>
        <v>-1</v>
      </c>
      <c r="U3362" s="1">
        <v>42840</v>
      </c>
      <c r="V3362" s="13">
        <f t="shared" si="469"/>
        <v>42826</v>
      </c>
      <c r="W3362" s="14">
        <f t="shared" si="470"/>
        <v>42840</v>
      </c>
      <c r="X3362" s="1" t="str">
        <f t="shared" si="471"/>
        <v>Saturday</v>
      </c>
      <c r="Y3362" s="2">
        <v>0.64614583333333331</v>
      </c>
      <c r="Z3362" s="2">
        <f t="shared" si="472"/>
        <v>0.66666666666666663</v>
      </c>
      <c r="AA3362">
        <f>1</f>
        <v>1</v>
      </c>
      <c r="AB3362" s="1">
        <v>42840</v>
      </c>
      <c r="AC3362" s="13">
        <f t="shared" si="473"/>
        <v>42826</v>
      </c>
      <c r="AD3362" s="14">
        <f t="shared" si="474"/>
        <v>42840</v>
      </c>
      <c r="AE3362" s="1" t="str">
        <f t="shared" si="475"/>
        <v>Saturday</v>
      </c>
      <c r="AF3362" s="2">
        <v>0.68869212962962967</v>
      </c>
      <c r="AG3362" s="2">
        <f t="shared" si="476"/>
        <v>0.70833333333333326</v>
      </c>
      <c r="AH3362" t="s">
        <v>25</v>
      </c>
    </row>
    <row r="3363" spans="1:34" x14ac:dyDescent="0.25">
      <c r="A3363">
        <v>1582208</v>
      </c>
      <c r="B3363" t="s">
        <v>54</v>
      </c>
      <c r="E3363">
        <v>53215</v>
      </c>
      <c r="F3363" t="s">
        <v>20</v>
      </c>
      <c r="G3363" t="s">
        <v>55</v>
      </c>
      <c r="H3363">
        <v>11134</v>
      </c>
      <c r="I3363" t="s">
        <v>81</v>
      </c>
      <c r="J3363">
        <f>VLOOKUP(I3363,Key!$A$1:$C$73,2,FALSE)</f>
        <v>43.058010000000003</v>
      </c>
      <c r="K3363">
        <f>VLOOKUP(I3363,Key!$A$1:$C$73,3,FALSE)</f>
        <v>-87.877300000000005</v>
      </c>
      <c r="L3363" t="s">
        <v>81</v>
      </c>
      <c r="M3363">
        <f>VLOOKUP(L3363,Key!$A$1:$C$73,2,FALSE)</f>
        <v>43.058010000000003</v>
      </c>
      <c r="N3363">
        <f>VLOOKUP(L3363,Key!$A$1:$C$73,3,FALSE)</f>
        <v>-87.877300000000005</v>
      </c>
      <c r="O3363">
        <v>28</v>
      </c>
      <c r="P3363">
        <v>3</v>
      </c>
      <c r="Q3363">
        <v>4.2</v>
      </c>
      <c r="R3363">
        <v>4</v>
      </c>
      <c r="S3363">
        <v>168</v>
      </c>
      <c r="T3363">
        <f t="shared" si="468"/>
        <v>-1</v>
      </c>
      <c r="U3363" s="1">
        <v>42840</v>
      </c>
      <c r="V3363" s="13">
        <f t="shared" si="469"/>
        <v>42826</v>
      </c>
      <c r="W3363" s="14">
        <f t="shared" si="470"/>
        <v>42840</v>
      </c>
      <c r="X3363" s="1" t="str">
        <f t="shared" si="471"/>
        <v>Saturday</v>
      </c>
      <c r="Y3363" s="2">
        <v>0.65028935185185188</v>
      </c>
      <c r="Z3363" s="2">
        <f t="shared" si="472"/>
        <v>0.66666666666666663</v>
      </c>
      <c r="AA3363">
        <f>1</f>
        <v>1</v>
      </c>
      <c r="AB3363" s="1">
        <v>42840</v>
      </c>
      <c r="AC3363" s="13">
        <f t="shared" si="473"/>
        <v>42826</v>
      </c>
      <c r="AD3363" s="14">
        <f t="shared" si="474"/>
        <v>42840</v>
      </c>
      <c r="AE3363" s="1" t="str">
        <f t="shared" si="475"/>
        <v>Saturday</v>
      </c>
      <c r="AF3363" s="2">
        <v>0.66952546296296289</v>
      </c>
      <c r="AG3363" s="2">
        <f t="shared" si="476"/>
        <v>0.66666666666666663</v>
      </c>
      <c r="AH3363" t="s">
        <v>25</v>
      </c>
    </row>
    <row r="3364" spans="1:34" x14ac:dyDescent="0.25">
      <c r="A3364">
        <v>1582268</v>
      </c>
      <c r="B3364" t="s">
        <v>54</v>
      </c>
      <c r="E3364">
        <v>53220</v>
      </c>
      <c r="F3364" t="s">
        <v>20</v>
      </c>
      <c r="G3364" t="s">
        <v>55</v>
      </c>
      <c r="H3364">
        <v>5514</v>
      </c>
      <c r="I3364" t="s">
        <v>81</v>
      </c>
      <c r="J3364">
        <f>VLOOKUP(I3364,Key!$A$1:$C$73,2,FALSE)</f>
        <v>43.058010000000003</v>
      </c>
      <c r="K3364">
        <f>VLOOKUP(I3364,Key!$A$1:$C$73,3,FALSE)</f>
        <v>-87.877300000000005</v>
      </c>
      <c r="L3364" t="s">
        <v>81</v>
      </c>
      <c r="M3364">
        <f>VLOOKUP(L3364,Key!$A$1:$C$73,2,FALSE)</f>
        <v>43.058010000000003</v>
      </c>
      <c r="N3364">
        <f>VLOOKUP(L3364,Key!$A$1:$C$73,3,FALSE)</f>
        <v>-87.877300000000005</v>
      </c>
      <c r="O3364">
        <v>20</v>
      </c>
      <c r="P3364">
        <v>3</v>
      </c>
      <c r="Q3364">
        <v>3</v>
      </c>
      <c r="R3364">
        <v>2.9</v>
      </c>
      <c r="S3364">
        <v>120</v>
      </c>
      <c r="T3364">
        <f t="shared" si="468"/>
        <v>-1</v>
      </c>
      <c r="U3364" s="1">
        <v>42840</v>
      </c>
      <c r="V3364" s="13">
        <f t="shared" si="469"/>
        <v>42826</v>
      </c>
      <c r="W3364" s="14">
        <f t="shared" si="470"/>
        <v>42840</v>
      </c>
      <c r="X3364" s="1" t="str">
        <f t="shared" si="471"/>
        <v>Saturday</v>
      </c>
      <c r="Y3364" s="2">
        <v>0.6580555555555555</v>
      </c>
      <c r="Z3364" s="2">
        <f t="shared" si="472"/>
        <v>0.66666666666666663</v>
      </c>
      <c r="AA3364">
        <f>1</f>
        <v>1</v>
      </c>
      <c r="AB3364" s="1">
        <v>42840</v>
      </c>
      <c r="AC3364" s="13">
        <f t="shared" si="473"/>
        <v>42826</v>
      </c>
      <c r="AD3364" s="14">
        <f t="shared" si="474"/>
        <v>42840</v>
      </c>
      <c r="AE3364" s="1" t="str">
        <f t="shared" si="475"/>
        <v>Saturday</v>
      </c>
      <c r="AF3364" s="2">
        <v>0.67179398148148151</v>
      </c>
      <c r="AG3364" s="2">
        <f t="shared" si="476"/>
        <v>0.66666666666666663</v>
      </c>
      <c r="AH3364" t="s">
        <v>25</v>
      </c>
    </row>
    <row r="3365" spans="1:34" x14ac:dyDescent="0.25">
      <c r="A3365">
        <v>1582299</v>
      </c>
      <c r="B3365" t="s">
        <v>54</v>
      </c>
      <c r="E3365">
        <v>53207</v>
      </c>
      <c r="F3365" t="s">
        <v>20</v>
      </c>
      <c r="G3365" t="s">
        <v>55</v>
      </c>
      <c r="H3365">
        <v>11115</v>
      </c>
      <c r="I3365" t="s">
        <v>44</v>
      </c>
      <c r="J3365">
        <f>VLOOKUP(I3365,Key!$A$1:$C$73,2,FALSE)</f>
        <v>43.03886</v>
      </c>
      <c r="K3365">
        <f>VLOOKUP(I3365,Key!$A$1:$C$73,3,FALSE)</f>
        <v>-87.902720000000002</v>
      </c>
      <c r="L3365" t="s">
        <v>44</v>
      </c>
      <c r="M3365">
        <f>VLOOKUP(L3365,Key!$A$1:$C$73,2,FALSE)</f>
        <v>43.03886</v>
      </c>
      <c r="N3365">
        <f>VLOOKUP(L3365,Key!$A$1:$C$73,3,FALSE)</f>
        <v>-87.902720000000002</v>
      </c>
      <c r="O3365">
        <v>34</v>
      </c>
      <c r="P3365">
        <v>3</v>
      </c>
      <c r="Q3365">
        <v>5.0999999999999996</v>
      </c>
      <c r="R3365">
        <v>4.8</v>
      </c>
      <c r="S3365">
        <v>204</v>
      </c>
      <c r="T3365">
        <f t="shared" si="468"/>
        <v>-1</v>
      </c>
      <c r="U3365" s="1">
        <v>42840</v>
      </c>
      <c r="V3365" s="13">
        <f t="shared" si="469"/>
        <v>42826</v>
      </c>
      <c r="W3365" s="14">
        <f t="shared" si="470"/>
        <v>42840</v>
      </c>
      <c r="X3365" s="1" t="str">
        <f t="shared" si="471"/>
        <v>Saturday</v>
      </c>
      <c r="Y3365" s="2">
        <v>0.6615509259259259</v>
      </c>
      <c r="Z3365" s="2">
        <f t="shared" si="472"/>
        <v>0.66666666666666663</v>
      </c>
      <c r="AA3365">
        <f>1</f>
        <v>1</v>
      </c>
      <c r="AB3365" s="1">
        <v>42840</v>
      </c>
      <c r="AC3365" s="13">
        <f t="shared" si="473"/>
        <v>42826</v>
      </c>
      <c r="AD3365" s="14">
        <f t="shared" si="474"/>
        <v>42840</v>
      </c>
      <c r="AE3365" s="1" t="str">
        <f t="shared" si="475"/>
        <v>Saturday</v>
      </c>
      <c r="AF3365" s="2">
        <v>0.6853125000000001</v>
      </c>
      <c r="AG3365" s="2">
        <f t="shared" si="476"/>
        <v>0.66666666666666663</v>
      </c>
      <c r="AH3365" t="s">
        <v>25</v>
      </c>
    </row>
    <row r="3366" spans="1:34" x14ac:dyDescent="0.25">
      <c r="A3366">
        <v>1582332</v>
      </c>
      <c r="B3366" t="s">
        <v>54</v>
      </c>
      <c r="E3366">
        <v>53212</v>
      </c>
      <c r="F3366" t="s">
        <v>20</v>
      </c>
      <c r="G3366" t="s">
        <v>55</v>
      </c>
      <c r="H3366">
        <v>45</v>
      </c>
      <c r="I3366" t="s">
        <v>81</v>
      </c>
      <c r="J3366">
        <f>VLOOKUP(I3366,Key!$A$1:$C$73,2,FALSE)</f>
        <v>43.058010000000003</v>
      </c>
      <c r="K3366">
        <f>VLOOKUP(I3366,Key!$A$1:$C$73,3,FALSE)</f>
        <v>-87.877300000000005</v>
      </c>
      <c r="L3366" t="s">
        <v>22</v>
      </c>
      <c r="M3366">
        <f>VLOOKUP(L3366,Key!$A$1:$C$73,2,FALSE)</f>
        <v>43.058619999999998</v>
      </c>
      <c r="N3366">
        <f>VLOOKUP(L3366,Key!$A$1:$C$73,3,FALSE)</f>
        <v>-87.885319999999993</v>
      </c>
      <c r="O3366">
        <v>13</v>
      </c>
      <c r="P3366">
        <v>3</v>
      </c>
      <c r="Q3366">
        <v>2</v>
      </c>
      <c r="R3366">
        <v>1.9</v>
      </c>
      <c r="S3366">
        <v>78</v>
      </c>
      <c r="T3366">
        <f t="shared" si="468"/>
        <v>-1</v>
      </c>
      <c r="U3366" s="1">
        <v>42840</v>
      </c>
      <c r="V3366" s="13">
        <f t="shared" si="469"/>
        <v>42826</v>
      </c>
      <c r="W3366" s="14">
        <f t="shared" si="470"/>
        <v>42840</v>
      </c>
      <c r="X3366" s="1" t="str">
        <f t="shared" si="471"/>
        <v>Saturday</v>
      </c>
      <c r="Y3366" s="2">
        <v>0.66471064814814818</v>
      </c>
      <c r="Z3366" s="2">
        <f t="shared" si="472"/>
        <v>0.66666666666666663</v>
      </c>
      <c r="AA3366">
        <f>1</f>
        <v>1</v>
      </c>
      <c r="AB3366" s="1">
        <v>42840</v>
      </c>
      <c r="AC3366" s="13">
        <f t="shared" si="473"/>
        <v>42826</v>
      </c>
      <c r="AD3366" s="14">
        <f t="shared" si="474"/>
        <v>42840</v>
      </c>
      <c r="AE3366" s="1" t="str">
        <f t="shared" si="475"/>
        <v>Saturday</v>
      </c>
      <c r="AF3366" s="2">
        <v>0.67421296296296296</v>
      </c>
      <c r="AG3366" s="2">
        <f t="shared" si="476"/>
        <v>0.66666666666666663</v>
      </c>
      <c r="AH3366" t="s">
        <v>23</v>
      </c>
    </row>
    <row r="3367" spans="1:34" x14ac:dyDescent="0.25">
      <c r="A3367">
        <v>1580858</v>
      </c>
      <c r="B3367" t="s">
        <v>54</v>
      </c>
      <c r="E3367">
        <v>92837</v>
      </c>
      <c r="F3367" t="s">
        <v>20</v>
      </c>
      <c r="G3367" t="s">
        <v>55</v>
      </c>
      <c r="H3367">
        <v>5519</v>
      </c>
      <c r="I3367" t="s">
        <v>52</v>
      </c>
      <c r="J3367">
        <f>VLOOKUP(I3367,Key!$A$1:$C$73,2,FALSE)</f>
        <v>43.042490000000001</v>
      </c>
      <c r="K3367">
        <f>VLOOKUP(I3367,Key!$A$1:$C$73,3,FALSE)</f>
        <v>-87.909959999999998</v>
      </c>
      <c r="L3367" t="s">
        <v>84</v>
      </c>
      <c r="M3367">
        <f>VLOOKUP(L3367,Key!$A$1:$C$73,2,FALSE)</f>
        <v>43.040154000000001</v>
      </c>
      <c r="N3367">
        <f>VLOOKUP(L3367,Key!$A$1:$C$73,3,FALSE)</f>
        <v>-87.932113000000001</v>
      </c>
      <c r="O3367">
        <v>17</v>
      </c>
      <c r="P3367">
        <v>3</v>
      </c>
      <c r="Q3367">
        <v>2.6</v>
      </c>
      <c r="R3367">
        <v>2.4</v>
      </c>
      <c r="S3367">
        <v>102</v>
      </c>
      <c r="T3367">
        <f t="shared" si="468"/>
        <v>-1</v>
      </c>
      <c r="U3367" s="1">
        <v>42840</v>
      </c>
      <c r="V3367" s="13">
        <f t="shared" si="469"/>
        <v>42826</v>
      </c>
      <c r="W3367" s="14">
        <f t="shared" si="470"/>
        <v>42840</v>
      </c>
      <c r="X3367" s="1" t="str">
        <f t="shared" si="471"/>
        <v>Saturday</v>
      </c>
      <c r="Y3367" s="2">
        <v>0.67087962962962966</v>
      </c>
      <c r="Z3367" s="2">
        <f t="shared" si="472"/>
        <v>0.66666666666666663</v>
      </c>
      <c r="AA3367">
        <f>1</f>
        <v>1</v>
      </c>
      <c r="AB3367" s="1">
        <v>42840</v>
      </c>
      <c r="AC3367" s="13">
        <f t="shared" si="473"/>
        <v>42826</v>
      </c>
      <c r="AD3367" s="14">
        <f t="shared" si="474"/>
        <v>42840</v>
      </c>
      <c r="AE3367" s="1" t="str">
        <f t="shared" si="475"/>
        <v>Saturday</v>
      </c>
      <c r="AF3367" s="2">
        <v>0.6830208333333333</v>
      </c>
      <c r="AG3367" s="2">
        <f t="shared" si="476"/>
        <v>0.66666666666666663</v>
      </c>
      <c r="AH3367" t="s">
        <v>23</v>
      </c>
    </row>
    <row r="3368" spans="1:34" x14ac:dyDescent="0.25">
      <c r="A3368">
        <v>1582492</v>
      </c>
      <c r="B3368" t="s">
        <v>54</v>
      </c>
      <c r="E3368">
        <v>48197</v>
      </c>
      <c r="F3368" t="s">
        <v>20</v>
      </c>
      <c r="G3368" t="s">
        <v>55</v>
      </c>
      <c r="H3368">
        <v>11091</v>
      </c>
      <c r="I3368" t="s">
        <v>34</v>
      </c>
      <c r="J3368">
        <f>VLOOKUP(I3368,Key!$A$1:$C$73,2,FALSE)</f>
        <v>43.05097</v>
      </c>
      <c r="K3368">
        <f>VLOOKUP(I3368,Key!$A$1:$C$73,3,FALSE)</f>
        <v>-87.906440000000003</v>
      </c>
      <c r="L3368" t="s">
        <v>62</v>
      </c>
      <c r="M3368">
        <f>VLOOKUP(L3368,Key!$A$1:$C$73,2,FALSE)</f>
        <v>43.052460000000004</v>
      </c>
      <c r="N3368">
        <f>VLOOKUP(L3368,Key!$A$1:$C$73,3,FALSE)</f>
        <v>-87.891000000000005</v>
      </c>
      <c r="O3368">
        <v>64</v>
      </c>
      <c r="P3368">
        <v>6</v>
      </c>
      <c r="Q3368">
        <v>9.6</v>
      </c>
      <c r="R3368">
        <v>9.1</v>
      </c>
      <c r="S3368">
        <v>384</v>
      </c>
      <c r="T3368">
        <f t="shared" si="468"/>
        <v>-1</v>
      </c>
      <c r="U3368" s="1">
        <v>42840</v>
      </c>
      <c r="V3368" s="13">
        <f t="shared" si="469"/>
        <v>42826</v>
      </c>
      <c r="W3368" s="14">
        <f t="shared" si="470"/>
        <v>42840</v>
      </c>
      <c r="X3368" s="1" t="str">
        <f t="shared" si="471"/>
        <v>Saturday</v>
      </c>
      <c r="Y3368" s="2">
        <v>0.68887731481481485</v>
      </c>
      <c r="Z3368" s="2">
        <f t="shared" si="472"/>
        <v>0.70833333333333326</v>
      </c>
      <c r="AA3368">
        <f>1</f>
        <v>1</v>
      </c>
      <c r="AB3368" s="1">
        <v>42840</v>
      </c>
      <c r="AC3368" s="13">
        <f t="shared" si="473"/>
        <v>42826</v>
      </c>
      <c r="AD3368" s="14">
        <f t="shared" si="474"/>
        <v>42840</v>
      </c>
      <c r="AE3368" s="1" t="str">
        <f t="shared" si="475"/>
        <v>Saturday</v>
      </c>
      <c r="AF3368" s="2">
        <v>0.73283564814814817</v>
      </c>
      <c r="AG3368" s="2">
        <f t="shared" si="476"/>
        <v>0.75</v>
      </c>
      <c r="AH3368" t="s">
        <v>23</v>
      </c>
    </row>
    <row r="3369" spans="1:34" x14ac:dyDescent="0.25">
      <c r="A3369">
        <v>1286560</v>
      </c>
      <c r="B3369" t="s">
        <v>54</v>
      </c>
      <c r="E3369">
        <v>53211</v>
      </c>
      <c r="F3369" t="s">
        <v>20</v>
      </c>
      <c r="G3369" t="s">
        <v>55</v>
      </c>
      <c r="H3369">
        <v>5568</v>
      </c>
      <c r="I3369" t="s">
        <v>21</v>
      </c>
      <c r="J3369">
        <f>VLOOKUP(I3369,Key!$A$1:$C$73,2,FALSE)</f>
        <v>43.074890000000003</v>
      </c>
      <c r="K3369">
        <f>VLOOKUP(I3369,Key!$A$1:$C$73,3,FALSE)</f>
        <v>-87.882810000000006</v>
      </c>
      <c r="L3369" t="s">
        <v>62</v>
      </c>
      <c r="M3369">
        <f>VLOOKUP(L3369,Key!$A$1:$C$73,2,FALSE)</f>
        <v>43.052460000000004</v>
      </c>
      <c r="N3369">
        <f>VLOOKUP(L3369,Key!$A$1:$C$73,3,FALSE)</f>
        <v>-87.891000000000005</v>
      </c>
      <c r="O3369">
        <v>16</v>
      </c>
      <c r="P3369">
        <v>3</v>
      </c>
      <c r="Q3369">
        <v>2.4</v>
      </c>
      <c r="R3369">
        <v>2.2999999999999998</v>
      </c>
      <c r="S3369">
        <v>96</v>
      </c>
      <c r="T3369">
        <f t="shared" si="468"/>
        <v>-1</v>
      </c>
      <c r="U3369" s="1">
        <v>42840</v>
      </c>
      <c r="V3369" s="13">
        <f t="shared" si="469"/>
        <v>42826</v>
      </c>
      <c r="W3369" s="14">
        <f t="shared" si="470"/>
        <v>42840</v>
      </c>
      <c r="X3369" s="1" t="str">
        <f t="shared" si="471"/>
        <v>Saturday</v>
      </c>
      <c r="Y3369" s="2">
        <v>0.70887731481481486</v>
      </c>
      <c r="Z3369" s="2">
        <f t="shared" si="472"/>
        <v>0.70833333333333326</v>
      </c>
      <c r="AA3369">
        <f>1</f>
        <v>1</v>
      </c>
      <c r="AB3369" s="1">
        <v>42840</v>
      </c>
      <c r="AC3369" s="13">
        <f t="shared" si="473"/>
        <v>42826</v>
      </c>
      <c r="AD3369" s="14">
        <f t="shared" si="474"/>
        <v>42840</v>
      </c>
      <c r="AE3369" s="1" t="str">
        <f t="shared" si="475"/>
        <v>Saturday</v>
      </c>
      <c r="AF3369" s="2">
        <v>0.71959490740740739</v>
      </c>
      <c r="AG3369" s="2">
        <f t="shared" si="476"/>
        <v>0.70833333333333326</v>
      </c>
      <c r="AH3369" t="s">
        <v>23</v>
      </c>
    </row>
    <row r="3370" spans="1:34" x14ac:dyDescent="0.25">
      <c r="A3370">
        <v>1582737</v>
      </c>
      <c r="B3370" t="s">
        <v>54</v>
      </c>
      <c r="E3370">
        <v>53209</v>
      </c>
      <c r="F3370" t="s">
        <v>20</v>
      </c>
      <c r="G3370" t="s">
        <v>55</v>
      </c>
      <c r="H3370">
        <v>11114</v>
      </c>
      <c r="I3370" t="s">
        <v>81</v>
      </c>
      <c r="J3370">
        <f>VLOOKUP(I3370,Key!$A$1:$C$73,2,FALSE)</f>
        <v>43.058010000000003</v>
      </c>
      <c r="K3370">
        <f>VLOOKUP(I3370,Key!$A$1:$C$73,3,FALSE)</f>
        <v>-87.877300000000005</v>
      </c>
      <c r="L3370" t="s">
        <v>81</v>
      </c>
      <c r="M3370">
        <f>VLOOKUP(L3370,Key!$A$1:$C$73,2,FALSE)</f>
        <v>43.058010000000003</v>
      </c>
      <c r="N3370">
        <f>VLOOKUP(L3370,Key!$A$1:$C$73,3,FALSE)</f>
        <v>-87.877300000000005</v>
      </c>
      <c r="O3370">
        <v>54</v>
      </c>
      <c r="P3370">
        <v>6</v>
      </c>
      <c r="Q3370">
        <v>8.1</v>
      </c>
      <c r="R3370">
        <v>7.7</v>
      </c>
      <c r="S3370">
        <v>324</v>
      </c>
      <c r="T3370">
        <f t="shared" si="468"/>
        <v>-1</v>
      </c>
      <c r="U3370" s="1">
        <v>42840</v>
      </c>
      <c r="V3370" s="13">
        <f t="shared" si="469"/>
        <v>42826</v>
      </c>
      <c r="W3370" s="14">
        <f t="shared" si="470"/>
        <v>42840</v>
      </c>
      <c r="X3370" s="1" t="str">
        <f t="shared" si="471"/>
        <v>Saturday</v>
      </c>
      <c r="Y3370" s="2">
        <v>0.72584490740740737</v>
      </c>
      <c r="Z3370" s="2">
        <f t="shared" si="472"/>
        <v>0.70833333333333326</v>
      </c>
      <c r="AA3370">
        <f>1</f>
        <v>1</v>
      </c>
      <c r="AB3370" s="1">
        <v>42840</v>
      </c>
      <c r="AC3370" s="13">
        <f t="shared" si="473"/>
        <v>42826</v>
      </c>
      <c r="AD3370" s="14">
        <f t="shared" si="474"/>
        <v>42840</v>
      </c>
      <c r="AE3370" s="1" t="str">
        <f t="shared" si="475"/>
        <v>Saturday</v>
      </c>
      <c r="AF3370" s="2">
        <v>0.76320601851851855</v>
      </c>
      <c r="AG3370" s="2">
        <f t="shared" si="476"/>
        <v>0.75</v>
      </c>
      <c r="AH3370" t="s">
        <v>25</v>
      </c>
    </row>
    <row r="3371" spans="1:34" x14ac:dyDescent="0.25">
      <c r="A3371">
        <v>1582774</v>
      </c>
      <c r="B3371" t="s">
        <v>54</v>
      </c>
      <c r="F3371" t="s">
        <v>20</v>
      </c>
      <c r="G3371" t="s">
        <v>55</v>
      </c>
      <c r="H3371">
        <v>11086</v>
      </c>
      <c r="I3371" t="s">
        <v>61</v>
      </c>
      <c r="J3371">
        <f>VLOOKUP(I3371,Key!$A$1:$C$73,2,FALSE)</f>
        <v>43.060786</v>
      </c>
      <c r="K3371">
        <f>VLOOKUP(I3371,Key!$A$1:$C$73,3,FALSE)</f>
        <v>-87.883825999999999</v>
      </c>
      <c r="L3371" t="s">
        <v>61</v>
      </c>
      <c r="M3371">
        <f>VLOOKUP(L3371,Key!$A$1:$C$73,2,FALSE)</f>
        <v>43.060786</v>
      </c>
      <c r="N3371">
        <f>VLOOKUP(L3371,Key!$A$1:$C$73,3,FALSE)</f>
        <v>-87.883825999999999</v>
      </c>
      <c r="O3371">
        <v>50</v>
      </c>
      <c r="P3371">
        <v>6</v>
      </c>
      <c r="Q3371">
        <v>7.5</v>
      </c>
      <c r="R3371">
        <v>7.1</v>
      </c>
      <c r="S3371">
        <v>300</v>
      </c>
      <c r="T3371">
        <f t="shared" si="468"/>
        <v>-1</v>
      </c>
      <c r="U3371" s="1">
        <v>42840</v>
      </c>
      <c r="V3371" s="13">
        <f t="shared" si="469"/>
        <v>42826</v>
      </c>
      <c r="W3371" s="14">
        <f t="shared" si="470"/>
        <v>42840</v>
      </c>
      <c r="X3371" s="1" t="str">
        <f t="shared" si="471"/>
        <v>Saturday</v>
      </c>
      <c r="Y3371" s="2">
        <v>0.7306597222222222</v>
      </c>
      <c r="Z3371" s="2">
        <f t="shared" si="472"/>
        <v>0.75</v>
      </c>
      <c r="AA3371">
        <f>1</f>
        <v>1</v>
      </c>
      <c r="AB3371" s="1">
        <v>42840</v>
      </c>
      <c r="AC3371" s="13">
        <f t="shared" si="473"/>
        <v>42826</v>
      </c>
      <c r="AD3371" s="14">
        <f t="shared" si="474"/>
        <v>42840</v>
      </c>
      <c r="AE3371" s="1" t="str">
        <f t="shared" si="475"/>
        <v>Saturday</v>
      </c>
      <c r="AF3371" s="2">
        <v>0.76553240740740736</v>
      </c>
      <c r="AG3371" s="2">
        <f t="shared" si="476"/>
        <v>0.75</v>
      </c>
      <c r="AH3371" t="s">
        <v>25</v>
      </c>
    </row>
    <row r="3372" spans="1:34" x14ac:dyDescent="0.25">
      <c r="A3372">
        <v>1582780</v>
      </c>
      <c r="B3372" t="s">
        <v>54</v>
      </c>
      <c r="E3372">
        <v>60099</v>
      </c>
      <c r="F3372" t="s">
        <v>20</v>
      </c>
      <c r="G3372" t="s">
        <v>55</v>
      </c>
      <c r="H3372">
        <v>11098</v>
      </c>
      <c r="I3372" t="s">
        <v>60</v>
      </c>
      <c r="J3372">
        <f>VLOOKUP(I3372,Key!$A$1:$C$73,2,FALSE)</f>
        <v>43.046570000000003</v>
      </c>
      <c r="K3372">
        <f>VLOOKUP(I3372,Key!$A$1:$C$73,3,FALSE)</f>
        <v>-87.908720000000002</v>
      </c>
      <c r="L3372" t="s">
        <v>34</v>
      </c>
      <c r="M3372">
        <f>VLOOKUP(L3372,Key!$A$1:$C$73,2,FALSE)</f>
        <v>43.05097</v>
      </c>
      <c r="N3372">
        <f>VLOOKUP(L3372,Key!$A$1:$C$73,3,FALSE)</f>
        <v>-87.906440000000003</v>
      </c>
      <c r="O3372">
        <v>52</v>
      </c>
      <c r="P3372">
        <v>6</v>
      </c>
      <c r="Q3372">
        <v>7.8</v>
      </c>
      <c r="R3372">
        <v>7.4</v>
      </c>
      <c r="S3372">
        <v>312</v>
      </c>
      <c r="T3372">
        <f t="shared" si="468"/>
        <v>-1</v>
      </c>
      <c r="U3372" s="1">
        <v>42840</v>
      </c>
      <c r="V3372" s="13">
        <f t="shared" si="469"/>
        <v>42826</v>
      </c>
      <c r="W3372" s="14">
        <f t="shared" si="470"/>
        <v>42840</v>
      </c>
      <c r="X3372" s="1" t="str">
        <f t="shared" si="471"/>
        <v>Saturday</v>
      </c>
      <c r="Y3372" s="2">
        <v>0.73146990740740747</v>
      </c>
      <c r="Z3372" s="2">
        <f t="shared" si="472"/>
        <v>0.75</v>
      </c>
      <c r="AA3372">
        <f>1</f>
        <v>1</v>
      </c>
      <c r="AB3372" s="1">
        <v>42840</v>
      </c>
      <c r="AC3372" s="13">
        <f t="shared" si="473"/>
        <v>42826</v>
      </c>
      <c r="AD3372" s="14">
        <f t="shared" si="474"/>
        <v>42840</v>
      </c>
      <c r="AE3372" s="1" t="str">
        <f t="shared" si="475"/>
        <v>Saturday</v>
      </c>
      <c r="AF3372" s="2">
        <v>0.76740740740740743</v>
      </c>
      <c r="AG3372" s="2">
        <f t="shared" si="476"/>
        <v>0.75</v>
      </c>
      <c r="AH3372" t="s">
        <v>23</v>
      </c>
    </row>
    <row r="3373" spans="1:34" x14ac:dyDescent="0.25">
      <c r="A3373">
        <v>1582865</v>
      </c>
      <c r="B3373" t="s">
        <v>54</v>
      </c>
      <c r="E3373">
        <v>53222</v>
      </c>
      <c r="F3373" t="s">
        <v>20</v>
      </c>
      <c r="G3373" t="s">
        <v>55</v>
      </c>
      <c r="H3373">
        <v>5573</v>
      </c>
      <c r="I3373" t="s">
        <v>81</v>
      </c>
      <c r="J3373">
        <f>VLOOKUP(I3373,Key!$A$1:$C$73,2,FALSE)</f>
        <v>43.058010000000003</v>
      </c>
      <c r="K3373">
        <f>VLOOKUP(I3373,Key!$A$1:$C$73,3,FALSE)</f>
        <v>-87.877300000000005</v>
      </c>
      <c r="L3373" t="s">
        <v>81</v>
      </c>
      <c r="M3373">
        <f>VLOOKUP(L3373,Key!$A$1:$C$73,2,FALSE)</f>
        <v>43.058010000000003</v>
      </c>
      <c r="N3373">
        <f>VLOOKUP(L3373,Key!$A$1:$C$73,3,FALSE)</f>
        <v>-87.877300000000005</v>
      </c>
      <c r="O3373">
        <v>71</v>
      </c>
      <c r="P3373">
        <v>9</v>
      </c>
      <c r="Q3373">
        <v>10.7</v>
      </c>
      <c r="R3373">
        <v>10.1</v>
      </c>
      <c r="S3373">
        <v>426</v>
      </c>
      <c r="T3373">
        <f t="shared" si="468"/>
        <v>-1</v>
      </c>
      <c r="U3373" s="1">
        <v>42840</v>
      </c>
      <c r="V3373" s="13">
        <f t="shared" si="469"/>
        <v>42826</v>
      </c>
      <c r="W3373" s="14">
        <f t="shared" si="470"/>
        <v>42840</v>
      </c>
      <c r="X3373" s="1" t="str">
        <f t="shared" si="471"/>
        <v>Saturday</v>
      </c>
      <c r="Y3373" s="2">
        <v>0.74483796296296301</v>
      </c>
      <c r="Z3373" s="2">
        <f t="shared" si="472"/>
        <v>0.75</v>
      </c>
      <c r="AA3373">
        <f>1</f>
        <v>1</v>
      </c>
      <c r="AB3373" s="1">
        <v>42840</v>
      </c>
      <c r="AC3373" s="13">
        <f t="shared" si="473"/>
        <v>42826</v>
      </c>
      <c r="AD3373" s="14">
        <f t="shared" si="474"/>
        <v>42840</v>
      </c>
      <c r="AE3373" s="1" t="str">
        <f t="shared" si="475"/>
        <v>Saturday</v>
      </c>
      <c r="AF3373" s="2">
        <v>0.79387731481481483</v>
      </c>
      <c r="AG3373" s="2">
        <f t="shared" si="476"/>
        <v>0.79166666666666663</v>
      </c>
      <c r="AH3373" t="s">
        <v>25</v>
      </c>
    </row>
    <row r="3374" spans="1:34" x14ac:dyDescent="0.25">
      <c r="A3374">
        <v>1335443</v>
      </c>
      <c r="B3374" t="s">
        <v>54</v>
      </c>
      <c r="E3374">
        <v>53202</v>
      </c>
      <c r="F3374" t="s">
        <v>20</v>
      </c>
      <c r="G3374" t="s">
        <v>55</v>
      </c>
      <c r="H3374">
        <v>99</v>
      </c>
      <c r="I3374" t="s">
        <v>22</v>
      </c>
      <c r="J3374">
        <f>VLOOKUP(I3374,Key!$A$1:$C$73,2,FALSE)</f>
        <v>43.058619999999998</v>
      </c>
      <c r="K3374">
        <f>VLOOKUP(I3374,Key!$A$1:$C$73,3,FALSE)</f>
        <v>-87.885319999999993</v>
      </c>
      <c r="L3374" t="s">
        <v>62</v>
      </c>
      <c r="M3374">
        <f>VLOOKUP(L3374,Key!$A$1:$C$73,2,FALSE)</f>
        <v>43.052460000000004</v>
      </c>
      <c r="N3374">
        <f>VLOOKUP(L3374,Key!$A$1:$C$73,3,FALSE)</f>
        <v>-87.891000000000005</v>
      </c>
      <c r="O3374">
        <v>11</v>
      </c>
      <c r="P3374">
        <v>3</v>
      </c>
      <c r="Q3374">
        <v>1.7</v>
      </c>
      <c r="R3374">
        <v>1.6</v>
      </c>
      <c r="S3374">
        <v>66</v>
      </c>
      <c r="T3374">
        <f t="shared" si="468"/>
        <v>-1</v>
      </c>
      <c r="U3374" s="1">
        <v>42840</v>
      </c>
      <c r="V3374" s="13">
        <f t="shared" si="469"/>
        <v>42826</v>
      </c>
      <c r="W3374" s="14">
        <f t="shared" si="470"/>
        <v>42840</v>
      </c>
      <c r="X3374" s="1" t="str">
        <f t="shared" si="471"/>
        <v>Saturday</v>
      </c>
      <c r="Y3374" s="2">
        <v>0.75202546296296291</v>
      </c>
      <c r="Z3374" s="2">
        <f t="shared" si="472"/>
        <v>0.75</v>
      </c>
      <c r="AA3374">
        <f>1</f>
        <v>1</v>
      </c>
      <c r="AB3374" s="1">
        <v>42840</v>
      </c>
      <c r="AC3374" s="13">
        <f t="shared" si="473"/>
        <v>42826</v>
      </c>
      <c r="AD3374" s="14">
        <f t="shared" si="474"/>
        <v>42840</v>
      </c>
      <c r="AE3374" s="1" t="str">
        <f t="shared" si="475"/>
        <v>Saturday</v>
      </c>
      <c r="AF3374" s="2">
        <v>0.75968750000000007</v>
      </c>
      <c r="AG3374" s="2">
        <f t="shared" si="476"/>
        <v>0.75</v>
      </c>
      <c r="AH3374" t="s">
        <v>23</v>
      </c>
    </row>
    <row r="3375" spans="1:34" x14ac:dyDescent="0.25">
      <c r="A3375">
        <v>1359631</v>
      </c>
      <c r="B3375" t="s">
        <v>54</v>
      </c>
      <c r="E3375">
        <v>53215</v>
      </c>
      <c r="F3375" t="s">
        <v>20</v>
      </c>
      <c r="G3375" t="s">
        <v>55</v>
      </c>
      <c r="H3375">
        <v>11148</v>
      </c>
      <c r="I3375" t="s">
        <v>68</v>
      </c>
      <c r="J3375">
        <f>VLOOKUP(I3375,Key!$A$1:$C$73,2,FALSE)</f>
        <v>43.026470000000003</v>
      </c>
      <c r="K3375">
        <f>VLOOKUP(I3375,Key!$A$1:$C$73,3,FALSE)</f>
        <v>-87.918040000000005</v>
      </c>
      <c r="L3375" t="s">
        <v>77</v>
      </c>
      <c r="M3375">
        <f>VLOOKUP(L3375,Key!$A$1:$C$73,2,FALSE)</f>
        <v>43.036900000000003</v>
      </c>
      <c r="N3375">
        <f>VLOOKUP(L3375,Key!$A$1:$C$73,3,FALSE)</f>
        <v>-87.89667</v>
      </c>
      <c r="O3375">
        <v>48</v>
      </c>
      <c r="P3375">
        <v>6</v>
      </c>
      <c r="Q3375">
        <v>7.2</v>
      </c>
      <c r="R3375">
        <v>6.8</v>
      </c>
      <c r="S3375">
        <v>288</v>
      </c>
      <c r="T3375">
        <f t="shared" si="468"/>
        <v>-1</v>
      </c>
      <c r="U3375" s="1">
        <v>42840</v>
      </c>
      <c r="V3375" s="13">
        <f t="shared" si="469"/>
        <v>42826</v>
      </c>
      <c r="W3375" s="14">
        <f t="shared" si="470"/>
        <v>42840</v>
      </c>
      <c r="X3375" s="1" t="str">
        <f t="shared" si="471"/>
        <v>Saturday</v>
      </c>
      <c r="Y3375" s="2">
        <v>0.75228009259259254</v>
      </c>
      <c r="Z3375" s="2">
        <f t="shared" si="472"/>
        <v>0.75</v>
      </c>
      <c r="AA3375">
        <f>1</f>
        <v>1</v>
      </c>
      <c r="AB3375" s="1">
        <v>42840</v>
      </c>
      <c r="AC3375" s="13">
        <f t="shared" si="473"/>
        <v>42826</v>
      </c>
      <c r="AD3375" s="14">
        <f t="shared" si="474"/>
        <v>42840</v>
      </c>
      <c r="AE3375" s="1" t="str">
        <f t="shared" si="475"/>
        <v>Saturday</v>
      </c>
      <c r="AF3375" s="2">
        <v>0.78592592592592592</v>
      </c>
      <c r="AG3375" s="2">
        <f t="shared" si="476"/>
        <v>0.79166666666666663</v>
      </c>
      <c r="AH3375" t="s">
        <v>23</v>
      </c>
    </row>
    <row r="3376" spans="1:34" x14ac:dyDescent="0.25">
      <c r="A3376">
        <v>1582959</v>
      </c>
      <c r="B3376" t="s">
        <v>54</v>
      </c>
      <c r="E3376">
        <v>53215</v>
      </c>
      <c r="F3376" t="s">
        <v>20</v>
      </c>
      <c r="G3376" t="s">
        <v>55</v>
      </c>
      <c r="H3376">
        <v>188</v>
      </c>
      <c r="I3376" t="s">
        <v>61</v>
      </c>
      <c r="J3376">
        <f>VLOOKUP(I3376,Key!$A$1:$C$73,2,FALSE)</f>
        <v>43.060786</v>
      </c>
      <c r="K3376">
        <f>VLOOKUP(I3376,Key!$A$1:$C$73,3,FALSE)</f>
        <v>-87.883825999999999</v>
      </c>
      <c r="L3376" t="s">
        <v>61</v>
      </c>
      <c r="M3376">
        <f>VLOOKUP(L3376,Key!$A$1:$C$73,2,FALSE)</f>
        <v>43.060786</v>
      </c>
      <c r="N3376">
        <f>VLOOKUP(L3376,Key!$A$1:$C$73,3,FALSE)</f>
        <v>-87.883825999999999</v>
      </c>
      <c r="O3376">
        <v>70</v>
      </c>
      <c r="P3376">
        <v>9</v>
      </c>
      <c r="Q3376">
        <v>10.5</v>
      </c>
      <c r="R3376">
        <v>10</v>
      </c>
      <c r="S3376">
        <v>420</v>
      </c>
      <c r="T3376">
        <f t="shared" si="468"/>
        <v>-1</v>
      </c>
      <c r="U3376" s="1">
        <v>42840</v>
      </c>
      <c r="V3376" s="13">
        <f t="shared" si="469"/>
        <v>42826</v>
      </c>
      <c r="W3376" s="14">
        <f t="shared" si="470"/>
        <v>42840</v>
      </c>
      <c r="X3376" s="1" t="str">
        <f t="shared" si="471"/>
        <v>Saturday</v>
      </c>
      <c r="Y3376" s="2">
        <v>0.76195601851851846</v>
      </c>
      <c r="Z3376" s="2">
        <f t="shared" si="472"/>
        <v>0.75</v>
      </c>
      <c r="AA3376">
        <f>1</f>
        <v>1</v>
      </c>
      <c r="AB3376" s="1">
        <v>42840</v>
      </c>
      <c r="AC3376" s="13">
        <f t="shared" si="473"/>
        <v>42826</v>
      </c>
      <c r="AD3376" s="14">
        <f t="shared" si="474"/>
        <v>42840</v>
      </c>
      <c r="AE3376" s="1" t="str">
        <f t="shared" si="475"/>
        <v>Saturday</v>
      </c>
      <c r="AF3376" s="2">
        <v>0.81056712962962962</v>
      </c>
      <c r="AG3376" s="2">
        <f t="shared" si="476"/>
        <v>0.79166666666666663</v>
      </c>
      <c r="AH3376" t="s">
        <v>25</v>
      </c>
    </row>
    <row r="3377" spans="1:34" x14ac:dyDescent="0.25">
      <c r="A3377">
        <v>1583184</v>
      </c>
      <c r="B3377" t="s">
        <v>54</v>
      </c>
      <c r="E3377">
        <v>53233</v>
      </c>
      <c r="F3377" t="s">
        <v>20</v>
      </c>
      <c r="G3377" t="s">
        <v>55</v>
      </c>
      <c r="H3377">
        <v>2968</v>
      </c>
      <c r="I3377" t="s">
        <v>22</v>
      </c>
      <c r="J3377">
        <f>VLOOKUP(I3377,Key!$A$1:$C$73,2,FALSE)</f>
        <v>43.058619999999998</v>
      </c>
      <c r="K3377">
        <f>VLOOKUP(I3377,Key!$A$1:$C$73,3,FALSE)</f>
        <v>-87.885319999999993</v>
      </c>
      <c r="L3377" t="s">
        <v>38</v>
      </c>
      <c r="M3377">
        <f>VLOOKUP(L3377,Key!$A$1:$C$73,2,FALSE)</f>
        <v>43.038649999999997</v>
      </c>
      <c r="N3377">
        <f>VLOOKUP(L3377,Key!$A$1:$C$73,3,FALSE)</f>
        <v>-87.921930000000003</v>
      </c>
      <c r="O3377">
        <v>30</v>
      </c>
      <c r="P3377">
        <v>3</v>
      </c>
      <c r="Q3377">
        <v>4.5</v>
      </c>
      <c r="R3377">
        <v>4.3</v>
      </c>
      <c r="S3377">
        <v>180</v>
      </c>
      <c r="T3377">
        <f t="shared" si="468"/>
        <v>-1</v>
      </c>
      <c r="U3377" s="1">
        <v>42840</v>
      </c>
      <c r="V3377" s="13">
        <f t="shared" si="469"/>
        <v>42826</v>
      </c>
      <c r="W3377" s="14">
        <f t="shared" si="470"/>
        <v>42840</v>
      </c>
      <c r="X3377" s="1" t="str">
        <f t="shared" si="471"/>
        <v>Saturday</v>
      </c>
      <c r="Y3377" s="2">
        <v>0.80128472222222225</v>
      </c>
      <c r="Z3377" s="2">
        <f t="shared" si="472"/>
        <v>0.79166666666666663</v>
      </c>
      <c r="AA3377">
        <f>1</f>
        <v>1</v>
      </c>
      <c r="AB3377" s="1">
        <v>42840</v>
      </c>
      <c r="AC3377" s="13">
        <f t="shared" si="473"/>
        <v>42826</v>
      </c>
      <c r="AD3377" s="14">
        <f t="shared" si="474"/>
        <v>42840</v>
      </c>
      <c r="AE3377" s="1" t="str">
        <f t="shared" si="475"/>
        <v>Saturday</v>
      </c>
      <c r="AF3377" s="2">
        <v>0.82208333333333339</v>
      </c>
      <c r="AG3377" s="2">
        <f t="shared" si="476"/>
        <v>0.83333333333333326</v>
      </c>
      <c r="AH3377" t="s">
        <v>23</v>
      </c>
    </row>
    <row r="3378" spans="1:34" x14ac:dyDescent="0.25">
      <c r="A3378">
        <v>1583208</v>
      </c>
      <c r="B3378" t="s">
        <v>54</v>
      </c>
      <c r="E3378">
        <v>53211</v>
      </c>
      <c r="F3378" t="s">
        <v>20</v>
      </c>
      <c r="G3378" t="s">
        <v>55</v>
      </c>
      <c r="H3378">
        <v>175</v>
      </c>
      <c r="I3378" t="s">
        <v>64</v>
      </c>
      <c r="J3378">
        <f>VLOOKUP(I3378,Key!$A$1:$C$73,2,FALSE)</f>
        <v>43.069021999999997</v>
      </c>
      <c r="K3378">
        <f>VLOOKUP(I3378,Key!$A$1:$C$73,3,FALSE)</f>
        <v>-87.887940999999998</v>
      </c>
      <c r="L3378" t="s">
        <v>63</v>
      </c>
      <c r="M3378">
        <f>VLOOKUP(L3378,Key!$A$1:$C$73,2,FALSE)</f>
        <v>43.066893999999998</v>
      </c>
      <c r="N3378">
        <f>VLOOKUP(L3378,Key!$A$1:$C$73,3,FALSE)</f>
        <v>-87.877936000000005</v>
      </c>
      <c r="O3378">
        <v>7</v>
      </c>
      <c r="P3378">
        <v>3</v>
      </c>
      <c r="Q3378">
        <v>1.1000000000000001</v>
      </c>
      <c r="R3378">
        <v>1</v>
      </c>
      <c r="S3378">
        <v>42</v>
      </c>
      <c r="T3378">
        <f t="shared" si="468"/>
        <v>-1</v>
      </c>
      <c r="U3378" s="1">
        <v>42840</v>
      </c>
      <c r="V3378" s="13">
        <f t="shared" si="469"/>
        <v>42826</v>
      </c>
      <c r="W3378" s="14">
        <f t="shared" si="470"/>
        <v>42840</v>
      </c>
      <c r="X3378" s="1" t="str">
        <f t="shared" si="471"/>
        <v>Saturday</v>
      </c>
      <c r="Y3378" s="2">
        <v>0.8065162037037038</v>
      </c>
      <c r="Z3378" s="2">
        <f t="shared" si="472"/>
        <v>0.79166666666666663</v>
      </c>
      <c r="AA3378">
        <f>1</f>
        <v>1</v>
      </c>
      <c r="AB3378" s="1">
        <v>42840</v>
      </c>
      <c r="AC3378" s="13">
        <f t="shared" si="473"/>
        <v>42826</v>
      </c>
      <c r="AD3378" s="14">
        <f t="shared" si="474"/>
        <v>42840</v>
      </c>
      <c r="AE3378" s="1" t="str">
        <f t="shared" si="475"/>
        <v>Saturday</v>
      </c>
      <c r="AF3378" s="2">
        <v>0.81165509259259261</v>
      </c>
      <c r="AG3378" s="2">
        <f t="shared" si="476"/>
        <v>0.79166666666666663</v>
      </c>
      <c r="AH3378" t="s">
        <v>23</v>
      </c>
    </row>
    <row r="3379" spans="1:34" x14ac:dyDescent="0.25">
      <c r="A3379">
        <v>1583225</v>
      </c>
      <c r="B3379" t="s">
        <v>54</v>
      </c>
      <c r="E3379">
        <v>53225</v>
      </c>
      <c r="F3379" t="s">
        <v>20</v>
      </c>
      <c r="G3379" t="s">
        <v>55</v>
      </c>
      <c r="H3379">
        <v>11128</v>
      </c>
      <c r="I3379" t="s">
        <v>70</v>
      </c>
      <c r="J3379">
        <f>VLOOKUP(I3379,Key!$A$1:$C$73,2,FALSE)</f>
        <v>43.052630000000001</v>
      </c>
      <c r="K3379">
        <f>VLOOKUP(I3379,Key!$A$1:$C$73,3,FALSE)</f>
        <v>-88.016319999999993</v>
      </c>
      <c r="L3379" t="s">
        <v>70</v>
      </c>
      <c r="M3379">
        <f>VLOOKUP(L3379,Key!$A$1:$C$73,2,FALSE)</f>
        <v>43.052630000000001</v>
      </c>
      <c r="N3379">
        <f>VLOOKUP(L3379,Key!$A$1:$C$73,3,FALSE)</f>
        <v>-88.016319999999993</v>
      </c>
      <c r="O3379">
        <v>28</v>
      </c>
      <c r="P3379">
        <v>3</v>
      </c>
      <c r="Q3379">
        <v>4.2</v>
      </c>
      <c r="R3379">
        <v>4</v>
      </c>
      <c r="S3379">
        <v>168</v>
      </c>
      <c r="T3379">
        <f t="shared" si="468"/>
        <v>-1</v>
      </c>
      <c r="U3379" s="1">
        <v>42840</v>
      </c>
      <c r="V3379" s="13">
        <f t="shared" si="469"/>
        <v>42826</v>
      </c>
      <c r="W3379" s="14">
        <f t="shared" si="470"/>
        <v>42840</v>
      </c>
      <c r="X3379" s="1" t="str">
        <f t="shared" si="471"/>
        <v>Saturday</v>
      </c>
      <c r="Y3379" s="2">
        <v>0.81253472222222223</v>
      </c>
      <c r="Z3379" s="2">
        <f t="shared" si="472"/>
        <v>0.83333333333333326</v>
      </c>
      <c r="AA3379">
        <f>1</f>
        <v>1</v>
      </c>
      <c r="AB3379" s="1">
        <v>42840</v>
      </c>
      <c r="AC3379" s="13">
        <f t="shared" si="473"/>
        <v>42826</v>
      </c>
      <c r="AD3379" s="14">
        <f t="shared" si="474"/>
        <v>42840</v>
      </c>
      <c r="AE3379" s="1" t="str">
        <f t="shared" si="475"/>
        <v>Saturday</v>
      </c>
      <c r="AF3379" s="2">
        <v>0.83204861111111106</v>
      </c>
      <c r="AG3379" s="2">
        <f t="shared" si="476"/>
        <v>0.83333333333333326</v>
      </c>
      <c r="AH3379" t="s">
        <v>25</v>
      </c>
    </row>
    <row r="3380" spans="1:34" x14ac:dyDescent="0.25">
      <c r="A3380">
        <v>1434632</v>
      </c>
      <c r="B3380" t="s">
        <v>54</v>
      </c>
      <c r="E3380">
        <v>48655</v>
      </c>
      <c r="F3380" t="s">
        <v>20</v>
      </c>
      <c r="G3380" t="s">
        <v>55</v>
      </c>
      <c r="H3380">
        <v>5543</v>
      </c>
      <c r="I3380" t="s">
        <v>38</v>
      </c>
      <c r="J3380">
        <f>VLOOKUP(I3380,Key!$A$1:$C$73,2,FALSE)</f>
        <v>43.038649999999997</v>
      </c>
      <c r="K3380">
        <f>VLOOKUP(I3380,Key!$A$1:$C$73,3,FALSE)</f>
        <v>-87.921930000000003</v>
      </c>
      <c r="L3380" t="s">
        <v>36</v>
      </c>
      <c r="M3380">
        <f>VLOOKUP(L3380,Key!$A$1:$C$73,2,FALSE)</f>
        <v>43.03519</v>
      </c>
      <c r="N3380">
        <f>VLOOKUP(L3380,Key!$A$1:$C$73,3,FALSE)</f>
        <v>-87.907390000000007</v>
      </c>
      <c r="O3380">
        <v>13</v>
      </c>
      <c r="P3380">
        <v>3</v>
      </c>
      <c r="Q3380">
        <v>2</v>
      </c>
      <c r="R3380">
        <v>1.9</v>
      </c>
      <c r="S3380">
        <v>78</v>
      </c>
      <c r="T3380">
        <f t="shared" si="468"/>
        <v>-1</v>
      </c>
      <c r="U3380" s="1">
        <v>42847</v>
      </c>
      <c r="V3380" s="13">
        <f t="shared" si="469"/>
        <v>42826</v>
      </c>
      <c r="W3380" s="14">
        <f t="shared" si="470"/>
        <v>42847</v>
      </c>
      <c r="X3380" s="1" t="str">
        <f t="shared" si="471"/>
        <v>Saturday</v>
      </c>
      <c r="Y3380" s="2">
        <v>0.44172453703703707</v>
      </c>
      <c r="Z3380" s="2">
        <f t="shared" si="472"/>
        <v>0.45833333333333331</v>
      </c>
      <c r="AA3380">
        <f>1</f>
        <v>1</v>
      </c>
      <c r="AB3380" s="1">
        <v>42847</v>
      </c>
      <c r="AC3380" s="13">
        <f t="shared" si="473"/>
        <v>42826</v>
      </c>
      <c r="AD3380" s="14">
        <f t="shared" si="474"/>
        <v>42847</v>
      </c>
      <c r="AE3380" s="1" t="str">
        <f t="shared" si="475"/>
        <v>Saturday</v>
      </c>
      <c r="AF3380" s="2">
        <v>0.45082175925925921</v>
      </c>
      <c r="AG3380" s="2">
        <f t="shared" si="476"/>
        <v>0.45833333333333331</v>
      </c>
      <c r="AH3380" t="s">
        <v>23</v>
      </c>
    </row>
    <row r="3381" spans="1:34" x14ac:dyDescent="0.25">
      <c r="A3381">
        <v>1593517</v>
      </c>
      <c r="B3381" t="s">
        <v>54</v>
      </c>
      <c r="E3381">
        <v>52742</v>
      </c>
      <c r="F3381" t="s">
        <v>20</v>
      </c>
      <c r="G3381" t="s">
        <v>55</v>
      </c>
      <c r="H3381">
        <v>5553</v>
      </c>
      <c r="I3381" t="s">
        <v>77</v>
      </c>
      <c r="J3381">
        <f>VLOOKUP(I3381,Key!$A$1:$C$73,2,FALSE)</f>
        <v>43.036900000000003</v>
      </c>
      <c r="K3381">
        <f>VLOOKUP(I3381,Key!$A$1:$C$73,3,FALSE)</f>
        <v>-87.89667</v>
      </c>
      <c r="L3381" t="s">
        <v>77</v>
      </c>
      <c r="M3381">
        <f>VLOOKUP(L3381,Key!$A$1:$C$73,2,FALSE)</f>
        <v>43.036900000000003</v>
      </c>
      <c r="N3381">
        <f>VLOOKUP(L3381,Key!$A$1:$C$73,3,FALSE)</f>
        <v>-87.89667</v>
      </c>
      <c r="O3381">
        <v>61</v>
      </c>
      <c r="P3381">
        <v>6</v>
      </c>
      <c r="Q3381">
        <v>9.1999999999999993</v>
      </c>
      <c r="R3381">
        <v>8.6999999999999993</v>
      </c>
      <c r="S3381">
        <v>366</v>
      </c>
      <c r="T3381">
        <f t="shared" si="468"/>
        <v>-1</v>
      </c>
      <c r="U3381" s="1">
        <v>42847</v>
      </c>
      <c r="V3381" s="13">
        <f t="shared" si="469"/>
        <v>42826</v>
      </c>
      <c r="W3381" s="14">
        <f t="shared" si="470"/>
        <v>42847</v>
      </c>
      <c r="X3381" s="1" t="str">
        <f t="shared" si="471"/>
        <v>Saturday</v>
      </c>
      <c r="Y3381" s="2">
        <v>0.48388888888888887</v>
      </c>
      <c r="Z3381" s="2">
        <f t="shared" si="472"/>
        <v>0.5</v>
      </c>
      <c r="AA3381">
        <f>1</f>
        <v>1</v>
      </c>
      <c r="AB3381" s="1">
        <v>42847</v>
      </c>
      <c r="AC3381" s="13">
        <f t="shared" si="473"/>
        <v>42826</v>
      </c>
      <c r="AD3381" s="14">
        <f t="shared" si="474"/>
        <v>42847</v>
      </c>
      <c r="AE3381" s="1" t="str">
        <f t="shared" si="475"/>
        <v>Saturday</v>
      </c>
      <c r="AF3381" s="2">
        <v>0.52584490740740741</v>
      </c>
      <c r="AG3381" s="2">
        <f t="shared" si="476"/>
        <v>0.54166666666666663</v>
      </c>
      <c r="AH3381" t="s">
        <v>25</v>
      </c>
    </row>
    <row r="3382" spans="1:34" x14ac:dyDescent="0.25">
      <c r="A3382">
        <v>1593556</v>
      </c>
      <c r="B3382" t="s">
        <v>54</v>
      </c>
      <c r="E3382">
        <v>80371</v>
      </c>
      <c r="F3382" t="s">
        <v>20</v>
      </c>
      <c r="G3382" t="s">
        <v>55</v>
      </c>
      <c r="H3382">
        <v>11066</v>
      </c>
      <c r="I3382" t="s">
        <v>57</v>
      </c>
      <c r="J3382">
        <f>VLOOKUP(I3382,Key!$A$1:$C$73,2,FALSE)</f>
        <v>43.03913</v>
      </c>
      <c r="K3382">
        <f>VLOOKUP(I3382,Key!$A$1:$C$73,3,FALSE)</f>
        <v>-87.916150000000002</v>
      </c>
      <c r="L3382" t="s">
        <v>85</v>
      </c>
      <c r="M3382">
        <f>VLOOKUP(L3382,Key!$A$1:$C$73,2,FALSE)</f>
        <v>43.053040000000003</v>
      </c>
      <c r="N3382">
        <f>VLOOKUP(L3382,Key!$A$1:$C$73,3,FALSE)</f>
        <v>-87.897660000000002</v>
      </c>
      <c r="O3382">
        <v>19</v>
      </c>
      <c r="P3382">
        <v>3</v>
      </c>
      <c r="Q3382">
        <v>2.9</v>
      </c>
      <c r="R3382">
        <v>2.7</v>
      </c>
      <c r="S3382">
        <v>114</v>
      </c>
      <c r="T3382">
        <f t="shared" si="468"/>
        <v>-1</v>
      </c>
      <c r="U3382" s="1">
        <v>42847</v>
      </c>
      <c r="V3382" s="13">
        <f t="shared" si="469"/>
        <v>42826</v>
      </c>
      <c r="W3382" s="14">
        <f t="shared" si="470"/>
        <v>42847</v>
      </c>
      <c r="X3382" s="1" t="str">
        <f t="shared" si="471"/>
        <v>Saturday</v>
      </c>
      <c r="Y3382" s="2">
        <v>0.49055555555555558</v>
      </c>
      <c r="Z3382" s="2">
        <f t="shared" si="472"/>
        <v>0.5</v>
      </c>
      <c r="AA3382">
        <f>1</f>
        <v>1</v>
      </c>
      <c r="AB3382" s="1">
        <v>42847</v>
      </c>
      <c r="AC3382" s="13">
        <f t="shared" si="473"/>
        <v>42826</v>
      </c>
      <c r="AD3382" s="14">
        <f t="shared" si="474"/>
        <v>42847</v>
      </c>
      <c r="AE3382" s="1" t="str">
        <f t="shared" si="475"/>
        <v>Saturday</v>
      </c>
      <c r="AF3382" s="2">
        <v>0.50356481481481474</v>
      </c>
      <c r="AG3382" s="2">
        <f t="shared" si="476"/>
        <v>0.5</v>
      </c>
      <c r="AH3382" t="s">
        <v>23</v>
      </c>
    </row>
    <row r="3383" spans="1:34" x14ac:dyDescent="0.25">
      <c r="A3383">
        <v>1580909</v>
      </c>
      <c r="B3383" t="s">
        <v>54</v>
      </c>
      <c r="E3383">
        <v>53233</v>
      </c>
      <c r="F3383" t="s">
        <v>20</v>
      </c>
      <c r="G3383" t="s">
        <v>55</v>
      </c>
      <c r="H3383">
        <v>11099</v>
      </c>
      <c r="I3383" t="s">
        <v>28</v>
      </c>
      <c r="J3383">
        <f>VLOOKUP(I3383,Key!$A$1:$C$73,2,FALSE)</f>
        <v>43.038580000000003</v>
      </c>
      <c r="K3383">
        <f>VLOOKUP(I3383,Key!$A$1:$C$73,3,FALSE)</f>
        <v>-87.90934</v>
      </c>
      <c r="L3383" t="s">
        <v>86</v>
      </c>
      <c r="M3383">
        <f>VLOOKUP(L3383,Key!$A$1:$C$73,2,FALSE)</f>
        <v>43.052549999999997</v>
      </c>
      <c r="N3383">
        <f>VLOOKUP(L3383,Key!$A$1:$C$73,3,FALSE)</f>
        <v>-87.909329999999997</v>
      </c>
      <c r="O3383">
        <v>21</v>
      </c>
      <c r="P3383">
        <v>3</v>
      </c>
      <c r="Q3383">
        <v>3.2</v>
      </c>
      <c r="R3383">
        <v>3</v>
      </c>
      <c r="S3383">
        <v>126</v>
      </c>
      <c r="T3383">
        <f t="shared" si="468"/>
        <v>-1</v>
      </c>
      <c r="U3383" s="1">
        <v>42847</v>
      </c>
      <c r="V3383" s="13">
        <f t="shared" si="469"/>
        <v>42826</v>
      </c>
      <c r="W3383" s="14">
        <f t="shared" si="470"/>
        <v>42847</v>
      </c>
      <c r="X3383" s="1" t="str">
        <f t="shared" si="471"/>
        <v>Saturday</v>
      </c>
      <c r="Y3383" s="2">
        <v>0.4919560185185185</v>
      </c>
      <c r="Z3383" s="2">
        <f t="shared" si="472"/>
        <v>0.5</v>
      </c>
      <c r="AA3383">
        <f>1</f>
        <v>1</v>
      </c>
      <c r="AB3383" s="1">
        <v>42847</v>
      </c>
      <c r="AC3383" s="13">
        <f t="shared" si="473"/>
        <v>42826</v>
      </c>
      <c r="AD3383" s="14">
        <f t="shared" si="474"/>
        <v>42847</v>
      </c>
      <c r="AE3383" s="1" t="str">
        <f t="shared" si="475"/>
        <v>Saturday</v>
      </c>
      <c r="AF3383" s="2">
        <v>0.50651620370370376</v>
      </c>
      <c r="AG3383" s="2">
        <f t="shared" si="476"/>
        <v>0.5</v>
      </c>
      <c r="AH3383" t="s">
        <v>23</v>
      </c>
    </row>
    <row r="3384" spans="1:34" x14ac:dyDescent="0.25">
      <c r="A3384">
        <v>1593572</v>
      </c>
      <c r="B3384" t="s">
        <v>54</v>
      </c>
      <c r="E3384">
        <v>53597</v>
      </c>
      <c r="F3384" t="s">
        <v>20</v>
      </c>
      <c r="G3384" t="s">
        <v>55</v>
      </c>
      <c r="H3384">
        <v>224</v>
      </c>
      <c r="I3384" t="s">
        <v>53</v>
      </c>
      <c r="J3384">
        <f>VLOOKUP(I3384,Key!$A$1:$C$73,2,FALSE)</f>
        <v>43.04824</v>
      </c>
      <c r="K3384">
        <f>VLOOKUP(I3384,Key!$A$1:$C$73,3,FALSE)</f>
        <v>-87.904970000000006</v>
      </c>
      <c r="L3384" t="s">
        <v>22</v>
      </c>
      <c r="M3384">
        <f>VLOOKUP(L3384,Key!$A$1:$C$73,2,FALSE)</f>
        <v>43.058619999999998</v>
      </c>
      <c r="N3384">
        <f>VLOOKUP(L3384,Key!$A$1:$C$73,3,FALSE)</f>
        <v>-87.885319999999993</v>
      </c>
      <c r="O3384">
        <v>70</v>
      </c>
      <c r="P3384">
        <v>9</v>
      </c>
      <c r="Q3384">
        <v>10.5</v>
      </c>
      <c r="R3384">
        <v>10</v>
      </c>
      <c r="S3384">
        <v>420</v>
      </c>
      <c r="T3384">
        <f t="shared" si="468"/>
        <v>-1</v>
      </c>
      <c r="U3384" s="1">
        <v>42847</v>
      </c>
      <c r="V3384" s="13">
        <f t="shared" si="469"/>
        <v>42826</v>
      </c>
      <c r="W3384" s="14">
        <f t="shared" si="470"/>
        <v>42847</v>
      </c>
      <c r="X3384" s="1" t="str">
        <f t="shared" si="471"/>
        <v>Saturday</v>
      </c>
      <c r="Y3384" s="2">
        <v>0.49421296296296297</v>
      </c>
      <c r="Z3384" s="2">
        <f t="shared" si="472"/>
        <v>0.5</v>
      </c>
      <c r="AA3384">
        <f>1</f>
        <v>1</v>
      </c>
      <c r="AB3384" s="1">
        <v>42847</v>
      </c>
      <c r="AC3384" s="13">
        <f t="shared" si="473"/>
        <v>42826</v>
      </c>
      <c r="AD3384" s="14">
        <f t="shared" si="474"/>
        <v>42847</v>
      </c>
      <c r="AE3384" s="1" t="str">
        <f t="shared" si="475"/>
        <v>Saturday</v>
      </c>
      <c r="AF3384" s="2">
        <v>0.54278935185185184</v>
      </c>
      <c r="AG3384" s="2">
        <f t="shared" si="476"/>
        <v>0.54166666666666663</v>
      </c>
      <c r="AH3384" t="s">
        <v>23</v>
      </c>
    </row>
    <row r="3385" spans="1:34" x14ac:dyDescent="0.25">
      <c r="A3385">
        <v>1232741</v>
      </c>
      <c r="B3385" t="s">
        <v>54</v>
      </c>
      <c r="E3385">
        <v>53202</v>
      </c>
      <c r="F3385" t="s">
        <v>20</v>
      </c>
      <c r="G3385" t="s">
        <v>55</v>
      </c>
      <c r="H3385">
        <v>5428</v>
      </c>
      <c r="I3385" t="s">
        <v>48</v>
      </c>
      <c r="J3385">
        <f>VLOOKUP(I3385,Key!$A$1:$C$73,2,FALSE)</f>
        <v>43.031320000000001</v>
      </c>
      <c r="K3385">
        <f>VLOOKUP(I3385,Key!$A$1:$C$73,3,FALSE)</f>
        <v>-87.904259999999994</v>
      </c>
      <c r="L3385" t="s">
        <v>48</v>
      </c>
      <c r="M3385">
        <f>VLOOKUP(L3385,Key!$A$1:$C$73,2,FALSE)</f>
        <v>43.031320000000001</v>
      </c>
      <c r="N3385">
        <f>VLOOKUP(L3385,Key!$A$1:$C$73,3,FALSE)</f>
        <v>-87.904259999999994</v>
      </c>
      <c r="O3385">
        <v>35</v>
      </c>
      <c r="P3385">
        <v>6</v>
      </c>
      <c r="Q3385">
        <v>5.3</v>
      </c>
      <c r="R3385">
        <v>5</v>
      </c>
      <c r="S3385">
        <v>210</v>
      </c>
      <c r="T3385">
        <f t="shared" si="468"/>
        <v>-1</v>
      </c>
      <c r="U3385" s="1">
        <v>42847</v>
      </c>
      <c r="V3385" s="13">
        <f t="shared" si="469"/>
        <v>42826</v>
      </c>
      <c r="W3385" s="14">
        <f t="shared" si="470"/>
        <v>42847</v>
      </c>
      <c r="X3385" s="1" t="str">
        <f t="shared" si="471"/>
        <v>Saturday</v>
      </c>
      <c r="Y3385" s="2">
        <v>0.50515046296296295</v>
      </c>
      <c r="Z3385" s="2">
        <f t="shared" si="472"/>
        <v>0.5</v>
      </c>
      <c r="AA3385">
        <f>1</f>
        <v>1</v>
      </c>
      <c r="AB3385" s="1">
        <v>42847</v>
      </c>
      <c r="AC3385" s="13">
        <f t="shared" si="473"/>
        <v>42826</v>
      </c>
      <c r="AD3385" s="14">
        <f t="shared" si="474"/>
        <v>42847</v>
      </c>
      <c r="AE3385" s="1" t="str">
        <f t="shared" si="475"/>
        <v>Saturday</v>
      </c>
      <c r="AF3385" s="2">
        <v>0.52945601851851853</v>
      </c>
      <c r="AG3385" s="2">
        <f t="shared" si="476"/>
        <v>0.54166666666666663</v>
      </c>
      <c r="AH3385" t="s">
        <v>25</v>
      </c>
    </row>
    <row r="3386" spans="1:34" x14ac:dyDescent="0.25">
      <c r="A3386">
        <v>1232741</v>
      </c>
      <c r="B3386" t="s">
        <v>54</v>
      </c>
      <c r="E3386">
        <v>53202</v>
      </c>
      <c r="F3386" t="s">
        <v>20</v>
      </c>
      <c r="G3386" t="s">
        <v>55</v>
      </c>
      <c r="H3386">
        <v>5481</v>
      </c>
      <c r="I3386" t="s">
        <v>48</v>
      </c>
      <c r="J3386">
        <f>VLOOKUP(I3386,Key!$A$1:$C$73,2,FALSE)</f>
        <v>43.031320000000001</v>
      </c>
      <c r="K3386">
        <f>VLOOKUP(I3386,Key!$A$1:$C$73,3,FALSE)</f>
        <v>-87.904259999999994</v>
      </c>
      <c r="L3386" t="s">
        <v>48</v>
      </c>
      <c r="M3386">
        <f>VLOOKUP(L3386,Key!$A$1:$C$73,2,FALSE)</f>
        <v>43.031320000000001</v>
      </c>
      <c r="N3386">
        <f>VLOOKUP(L3386,Key!$A$1:$C$73,3,FALSE)</f>
        <v>-87.904259999999994</v>
      </c>
      <c r="O3386">
        <v>34</v>
      </c>
      <c r="P3386">
        <v>3</v>
      </c>
      <c r="Q3386">
        <v>5.0999999999999996</v>
      </c>
      <c r="R3386">
        <v>4.8</v>
      </c>
      <c r="S3386">
        <v>204</v>
      </c>
      <c r="T3386">
        <f t="shared" si="468"/>
        <v>-1</v>
      </c>
      <c r="U3386" s="1">
        <v>42847</v>
      </c>
      <c r="V3386" s="13">
        <f t="shared" si="469"/>
        <v>42826</v>
      </c>
      <c r="W3386" s="14">
        <f t="shared" si="470"/>
        <v>42847</v>
      </c>
      <c r="X3386" s="1" t="str">
        <f t="shared" si="471"/>
        <v>Saturday</v>
      </c>
      <c r="Y3386" s="2">
        <v>0.50592592592592589</v>
      </c>
      <c r="Z3386" s="2">
        <f t="shared" si="472"/>
        <v>0.5</v>
      </c>
      <c r="AA3386">
        <f>1</f>
        <v>1</v>
      </c>
      <c r="AB3386" s="1">
        <v>42847</v>
      </c>
      <c r="AC3386" s="13">
        <f t="shared" si="473"/>
        <v>42826</v>
      </c>
      <c r="AD3386" s="14">
        <f t="shared" si="474"/>
        <v>42847</v>
      </c>
      <c r="AE3386" s="1" t="str">
        <f t="shared" si="475"/>
        <v>Saturday</v>
      </c>
      <c r="AF3386" s="2">
        <v>0.52946759259259257</v>
      </c>
      <c r="AG3386" s="2">
        <f t="shared" si="476"/>
        <v>0.54166666666666663</v>
      </c>
      <c r="AH3386" t="s">
        <v>25</v>
      </c>
    </row>
    <row r="3387" spans="1:34" x14ac:dyDescent="0.25">
      <c r="A3387">
        <v>1593449</v>
      </c>
      <c r="B3387" t="s">
        <v>54</v>
      </c>
      <c r="E3387">
        <v>61611</v>
      </c>
      <c r="F3387" t="s">
        <v>20</v>
      </c>
      <c r="G3387" t="s">
        <v>55</v>
      </c>
      <c r="H3387">
        <v>5553</v>
      </c>
      <c r="I3387" t="s">
        <v>77</v>
      </c>
      <c r="J3387">
        <f>VLOOKUP(I3387,Key!$A$1:$C$73,2,FALSE)</f>
        <v>43.036900000000003</v>
      </c>
      <c r="K3387">
        <f>VLOOKUP(I3387,Key!$A$1:$C$73,3,FALSE)</f>
        <v>-87.89667</v>
      </c>
      <c r="L3387" t="s">
        <v>85</v>
      </c>
      <c r="M3387">
        <f>VLOOKUP(L3387,Key!$A$1:$C$73,2,FALSE)</f>
        <v>43.053040000000003</v>
      </c>
      <c r="N3387">
        <f>VLOOKUP(L3387,Key!$A$1:$C$73,3,FALSE)</f>
        <v>-87.897660000000002</v>
      </c>
      <c r="O3387">
        <v>23</v>
      </c>
      <c r="P3387">
        <v>3</v>
      </c>
      <c r="Q3387">
        <v>3.5</v>
      </c>
      <c r="R3387">
        <v>3.3</v>
      </c>
      <c r="S3387">
        <v>138</v>
      </c>
      <c r="T3387">
        <f t="shared" si="468"/>
        <v>-1</v>
      </c>
      <c r="U3387" s="1">
        <v>42847</v>
      </c>
      <c r="V3387" s="13">
        <f t="shared" si="469"/>
        <v>42826</v>
      </c>
      <c r="W3387" s="14">
        <f t="shared" si="470"/>
        <v>42847</v>
      </c>
      <c r="X3387" s="1" t="str">
        <f t="shared" si="471"/>
        <v>Saturday</v>
      </c>
      <c r="Y3387" s="2">
        <v>0.52744212962962966</v>
      </c>
      <c r="Z3387" s="2">
        <f t="shared" si="472"/>
        <v>0.54166666666666663</v>
      </c>
      <c r="AA3387">
        <f>1</f>
        <v>1</v>
      </c>
      <c r="AB3387" s="1">
        <v>42847</v>
      </c>
      <c r="AC3387" s="13">
        <f t="shared" si="473"/>
        <v>42826</v>
      </c>
      <c r="AD3387" s="14">
        <f t="shared" si="474"/>
        <v>42847</v>
      </c>
      <c r="AE3387" s="1" t="str">
        <f t="shared" si="475"/>
        <v>Saturday</v>
      </c>
      <c r="AF3387" s="2">
        <v>0.5430787037037037</v>
      </c>
      <c r="AG3387" s="2">
        <f t="shared" si="476"/>
        <v>0.54166666666666663</v>
      </c>
      <c r="AH3387" t="s">
        <v>23</v>
      </c>
    </row>
    <row r="3388" spans="1:34" x14ac:dyDescent="0.25">
      <c r="A3388">
        <v>1580858</v>
      </c>
      <c r="B3388" t="s">
        <v>54</v>
      </c>
      <c r="E3388">
        <v>92837</v>
      </c>
      <c r="F3388" t="s">
        <v>20</v>
      </c>
      <c r="G3388" t="s">
        <v>55</v>
      </c>
      <c r="H3388">
        <v>202</v>
      </c>
      <c r="I3388" t="s">
        <v>84</v>
      </c>
      <c r="J3388">
        <f>VLOOKUP(I3388,Key!$A$1:$C$73,2,FALSE)</f>
        <v>43.040154000000001</v>
      </c>
      <c r="K3388">
        <f>VLOOKUP(I3388,Key!$A$1:$C$73,3,FALSE)</f>
        <v>-87.932113000000001</v>
      </c>
      <c r="L3388" t="s">
        <v>82</v>
      </c>
      <c r="M3388">
        <f>VLOOKUP(L3388,Key!$A$1:$C$73,2,FALSE)</f>
        <v>43.040349999999997</v>
      </c>
      <c r="N3388">
        <f>VLOOKUP(L3388,Key!$A$1:$C$73,3,FALSE)</f>
        <v>-87.920760000000001</v>
      </c>
      <c r="O3388">
        <v>7</v>
      </c>
      <c r="P3388">
        <v>3</v>
      </c>
      <c r="Q3388">
        <v>1.1000000000000001</v>
      </c>
      <c r="R3388">
        <v>1</v>
      </c>
      <c r="S3388">
        <v>42</v>
      </c>
      <c r="T3388">
        <f t="shared" si="468"/>
        <v>-1</v>
      </c>
      <c r="U3388" s="1">
        <v>42847</v>
      </c>
      <c r="V3388" s="13">
        <f t="shared" si="469"/>
        <v>42826</v>
      </c>
      <c r="W3388" s="14">
        <f t="shared" si="470"/>
        <v>42847</v>
      </c>
      <c r="X3388" s="1" t="str">
        <f t="shared" si="471"/>
        <v>Saturday</v>
      </c>
      <c r="Y3388" s="2">
        <v>0.53137731481481476</v>
      </c>
      <c r="Z3388" s="2">
        <f t="shared" si="472"/>
        <v>0.54166666666666663</v>
      </c>
      <c r="AA3388">
        <f>1</f>
        <v>1</v>
      </c>
      <c r="AB3388" s="1">
        <v>42847</v>
      </c>
      <c r="AC3388" s="13">
        <f t="shared" si="473"/>
        <v>42826</v>
      </c>
      <c r="AD3388" s="14">
        <f t="shared" si="474"/>
        <v>42847</v>
      </c>
      <c r="AE3388" s="1" t="str">
        <f t="shared" si="475"/>
        <v>Saturday</v>
      </c>
      <c r="AF3388" s="2">
        <v>0.53651620370370368</v>
      </c>
      <c r="AG3388" s="2">
        <f t="shared" si="476"/>
        <v>0.54166666666666663</v>
      </c>
      <c r="AH3388" t="s">
        <v>23</v>
      </c>
    </row>
    <row r="3389" spans="1:34" x14ac:dyDescent="0.25">
      <c r="A3389">
        <v>1593748</v>
      </c>
      <c r="B3389" t="s">
        <v>54</v>
      </c>
      <c r="E3389">
        <v>99037</v>
      </c>
      <c r="F3389" t="s">
        <v>20</v>
      </c>
      <c r="G3389" t="s">
        <v>55</v>
      </c>
      <c r="H3389">
        <v>5478</v>
      </c>
      <c r="I3389" t="s">
        <v>84</v>
      </c>
      <c r="J3389">
        <f>VLOOKUP(I3389,Key!$A$1:$C$73,2,FALSE)</f>
        <v>43.040154000000001</v>
      </c>
      <c r="K3389">
        <f>VLOOKUP(I3389,Key!$A$1:$C$73,3,FALSE)</f>
        <v>-87.932113000000001</v>
      </c>
      <c r="L3389" t="s">
        <v>62</v>
      </c>
      <c r="M3389">
        <f>VLOOKUP(L3389,Key!$A$1:$C$73,2,FALSE)</f>
        <v>43.052460000000004</v>
      </c>
      <c r="N3389">
        <f>VLOOKUP(L3389,Key!$A$1:$C$73,3,FALSE)</f>
        <v>-87.891000000000005</v>
      </c>
      <c r="O3389">
        <v>55</v>
      </c>
      <c r="P3389">
        <v>6</v>
      </c>
      <c r="Q3389">
        <v>8.3000000000000007</v>
      </c>
      <c r="R3389">
        <v>7.8</v>
      </c>
      <c r="S3389">
        <v>330</v>
      </c>
      <c r="T3389">
        <f t="shared" si="468"/>
        <v>-1</v>
      </c>
      <c r="U3389" s="1">
        <v>42847</v>
      </c>
      <c r="V3389" s="13">
        <f t="shared" si="469"/>
        <v>42826</v>
      </c>
      <c r="W3389" s="14">
        <f t="shared" si="470"/>
        <v>42847</v>
      </c>
      <c r="X3389" s="1" t="str">
        <f t="shared" si="471"/>
        <v>Saturday</v>
      </c>
      <c r="Y3389" s="2">
        <v>0.53387731481481482</v>
      </c>
      <c r="Z3389" s="2">
        <f t="shared" si="472"/>
        <v>0.54166666666666663</v>
      </c>
      <c r="AA3389">
        <f>1</f>
        <v>1</v>
      </c>
      <c r="AB3389" s="1">
        <v>42847</v>
      </c>
      <c r="AC3389" s="13">
        <f t="shared" si="473"/>
        <v>42826</v>
      </c>
      <c r="AD3389" s="14">
        <f t="shared" si="474"/>
        <v>42847</v>
      </c>
      <c r="AE3389" s="1" t="str">
        <f t="shared" si="475"/>
        <v>Saturday</v>
      </c>
      <c r="AF3389" s="2">
        <v>0.57221064814814815</v>
      </c>
      <c r="AG3389" s="2">
        <f t="shared" si="476"/>
        <v>0.58333333333333326</v>
      </c>
      <c r="AH3389" t="s">
        <v>23</v>
      </c>
    </row>
    <row r="3390" spans="1:34" x14ac:dyDescent="0.25">
      <c r="A3390">
        <v>1593763</v>
      </c>
      <c r="B3390" t="s">
        <v>54</v>
      </c>
      <c r="E3390">
        <v>53089</v>
      </c>
      <c r="F3390" t="s">
        <v>20</v>
      </c>
      <c r="G3390" t="s">
        <v>55</v>
      </c>
      <c r="H3390">
        <v>5586</v>
      </c>
      <c r="I3390" t="s">
        <v>77</v>
      </c>
      <c r="J3390">
        <f>VLOOKUP(I3390,Key!$A$1:$C$73,2,FALSE)</f>
        <v>43.036900000000003</v>
      </c>
      <c r="K3390">
        <f>VLOOKUP(I3390,Key!$A$1:$C$73,3,FALSE)</f>
        <v>-87.89667</v>
      </c>
      <c r="L3390" t="s">
        <v>77</v>
      </c>
      <c r="M3390">
        <f>VLOOKUP(L3390,Key!$A$1:$C$73,2,FALSE)</f>
        <v>43.036900000000003</v>
      </c>
      <c r="N3390">
        <f>VLOOKUP(L3390,Key!$A$1:$C$73,3,FALSE)</f>
        <v>-87.89667</v>
      </c>
      <c r="O3390">
        <v>27</v>
      </c>
      <c r="P3390">
        <v>3</v>
      </c>
      <c r="Q3390">
        <v>4.0999999999999996</v>
      </c>
      <c r="R3390">
        <v>3.8</v>
      </c>
      <c r="S3390">
        <v>162</v>
      </c>
      <c r="T3390">
        <f t="shared" si="468"/>
        <v>-1</v>
      </c>
      <c r="U3390" s="1">
        <v>42847</v>
      </c>
      <c r="V3390" s="13">
        <f t="shared" si="469"/>
        <v>42826</v>
      </c>
      <c r="W3390" s="14">
        <f t="shared" si="470"/>
        <v>42847</v>
      </c>
      <c r="X3390" s="1" t="str">
        <f t="shared" si="471"/>
        <v>Saturday</v>
      </c>
      <c r="Y3390" s="2">
        <v>0.53724537037037035</v>
      </c>
      <c r="Z3390" s="2">
        <f t="shared" si="472"/>
        <v>0.54166666666666663</v>
      </c>
      <c r="AA3390">
        <f>1</f>
        <v>1</v>
      </c>
      <c r="AB3390" s="1">
        <v>42847</v>
      </c>
      <c r="AC3390" s="13">
        <f t="shared" si="473"/>
        <v>42826</v>
      </c>
      <c r="AD3390" s="14">
        <f t="shared" si="474"/>
        <v>42847</v>
      </c>
      <c r="AE3390" s="1" t="str">
        <f t="shared" si="475"/>
        <v>Saturday</v>
      </c>
      <c r="AF3390" s="2">
        <v>0.55618055555555557</v>
      </c>
      <c r="AG3390" s="2">
        <f t="shared" si="476"/>
        <v>0.54166666666666663</v>
      </c>
      <c r="AH3390" t="s">
        <v>25</v>
      </c>
    </row>
    <row r="3391" spans="1:34" x14ac:dyDescent="0.25">
      <c r="A3391">
        <v>1593831</v>
      </c>
      <c r="B3391" t="s">
        <v>54</v>
      </c>
      <c r="F3391" t="s">
        <v>20</v>
      </c>
      <c r="G3391" t="s">
        <v>55</v>
      </c>
      <c r="H3391">
        <v>5480</v>
      </c>
      <c r="I3391" t="s">
        <v>71</v>
      </c>
      <c r="J3391">
        <f>VLOOKUP(I3391,Key!$A$1:$C$73,2,FALSE)</f>
        <v>43.060079999999999</v>
      </c>
      <c r="K3391">
        <f>VLOOKUP(I3391,Key!$A$1:$C$73,3,FALSE)</f>
        <v>-88.027349999999998</v>
      </c>
      <c r="L3391" t="s">
        <v>71</v>
      </c>
      <c r="M3391">
        <f>VLOOKUP(L3391,Key!$A$1:$C$73,2,FALSE)</f>
        <v>43.060079999999999</v>
      </c>
      <c r="N3391">
        <f>VLOOKUP(L3391,Key!$A$1:$C$73,3,FALSE)</f>
        <v>-88.027349999999998</v>
      </c>
      <c r="O3391">
        <v>25</v>
      </c>
      <c r="P3391">
        <v>3</v>
      </c>
      <c r="Q3391">
        <v>3.8</v>
      </c>
      <c r="R3391">
        <v>3.6</v>
      </c>
      <c r="S3391">
        <v>150</v>
      </c>
      <c r="T3391">
        <f t="shared" si="468"/>
        <v>-1</v>
      </c>
      <c r="U3391" s="1">
        <v>42847</v>
      </c>
      <c r="V3391" s="13">
        <f t="shared" si="469"/>
        <v>42826</v>
      </c>
      <c r="W3391" s="14">
        <f t="shared" si="470"/>
        <v>42847</v>
      </c>
      <c r="X3391" s="1" t="str">
        <f t="shared" si="471"/>
        <v>Saturday</v>
      </c>
      <c r="Y3391" s="2">
        <v>0.54771990740740739</v>
      </c>
      <c r="Z3391" s="2">
        <f t="shared" si="472"/>
        <v>0.54166666666666663</v>
      </c>
      <c r="AA3391">
        <f>1</f>
        <v>1</v>
      </c>
      <c r="AB3391" s="1">
        <v>42847</v>
      </c>
      <c r="AC3391" s="13">
        <f t="shared" si="473"/>
        <v>42826</v>
      </c>
      <c r="AD3391" s="14">
        <f t="shared" si="474"/>
        <v>42847</v>
      </c>
      <c r="AE3391" s="1" t="str">
        <f t="shared" si="475"/>
        <v>Saturday</v>
      </c>
      <c r="AF3391" s="2">
        <v>0.56515046296296301</v>
      </c>
      <c r="AG3391" s="2">
        <f t="shared" si="476"/>
        <v>0.58333333333333326</v>
      </c>
      <c r="AH3391" t="s">
        <v>25</v>
      </c>
    </row>
    <row r="3392" spans="1:34" x14ac:dyDescent="0.25">
      <c r="A3392">
        <v>1593948</v>
      </c>
      <c r="B3392" t="s">
        <v>54</v>
      </c>
      <c r="E3392">
        <v>53202</v>
      </c>
      <c r="F3392" t="s">
        <v>20</v>
      </c>
      <c r="G3392" t="s">
        <v>55</v>
      </c>
      <c r="H3392">
        <v>5553</v>
      </c>
      <c r="I3392" t="s">
        <v>85</v>
      </c>
      <c r="J3392">
        <f>VLOOKUP(I3392,Key!$A$1:$C$73,2,FALSE)</f>
        <v>43.053040000000003</v>
      </c>
      <c r="K3392">
        <f>VLOOKUP(I3392,Key!$A$1:$C$73,3,FALSE)</f>
        <v>-87.897660000000002</v>
      </c>
      <c r="L3392" t="s">
        <v>85</v>
      </c>
      <c r="M3392">
        <f>VLOOKUP(L3392,Key!$A$1:$C$73,2,FALSE)</f>
        <v>43.053040000000003</v>
      </c>
      <c r="N3392">
        <f>VLOOKUP(L3392,Key!$A$1:$C$73,3,FALSE)</f>
        <v>-87.897660000000002</v>
      </c>
      <c r="O3392">
        <v>53</v>
      </c>
      <c r="P3392">
        <v>6</v>
      </c>
      <c r="Q3392">
        <v>8</v>
      </c>
      <c r="R3392">
        <v>7.6</v>
      </c>
      <c r="S3392">
        <v>318</v>
      </c>
      <c r="T3392">
        <f t="shared" si="468"/>
        <v>-1</v>
      </c>
      <c r="U3392" s="1">
        <v>42847</v>
      </c>
      <c r="V3392" s="13">
        <f t="shared" si="469"/>
        <v>42826</v>
      </c>
      <c r="W3392" s="14">
        <f t="shared" si="470"/>
        <v>42847</v>
      </c>
      <c r="X3392" s="1" t="str">
        <f t="shared" si="471"/>
        <v>Saturday</v>
      </c>
      <c r="Y3392" s="2">
        <v>0.57473379629629628</v>
      </c>
      <c r="Z3392" s="2">
        <f t="shared" si="472"/>
        <v>0.58333333333333326</v>
      </c>
      <c r="AA3392">
        <f>1</f>
        <v>1</v>
      </c>
      <c r="AB3392" s="1">
        <v>42847</v>
      </c>
      <c r="AC3392" s="13">
        <f t="shared" si="473"/>
        <v>42826</v>
      </c>
      <c r="AD3392" s="14">
        <f t="shared" si="474"/>
        <v>42847</v>
      </c>
      <c r="AE3392" s="1" t="str">
        <f t="shared" si="475"/>
        <v>Saturday</v>
      </c>
      <c r="AF3392" s="2">
        <v>0.6115856481481482</v>
      </c>
      <c r="AG3392" s="2">
        <f t="shared" si="476"/>
        <v>0.625</v>
      </c>
      <c r="AH3392" t="s">
        <v>25</v>
      </c>
    </row>
    <row r="3393" spans="1:34" x14ac:dyDescent="0.25">
      <c r="A3393">
        <v>1594120</v>
      </c>
      <c r="B3393" t="s">
        <v>54</v>
      </c>
      <c r="E3393">
        <v>95212</v>
      </c>
      <c r="F3393" t="s">
        <v>20</v>
      </c>
      <c r="G3393" t="s">
        <v>55</v>
      </c>
      <c r="H3393">
        <v>168</v>
      </c>
      <c r="I3393" t="s">
        <v>89</v>
      </c>
      <c r="J3393">
        <f>VLOOKUP(I3393,Key!$A$1:$C$73,2,FALSE)</f>
        <v>43.060155999999999</v>
      </c>
      <c r="K3393">
        <f>VLOOKUP(I3393,Key!$A$1:$C$73,3,FALSE)</f>
        <v>-87.881258000000003</v>
      </c>
      <c r="L3393" t="s">
        <v>81</v>
      </c>
      <c r="M3393">
        <f>VLOOKUP(L3393,Key!$A$1:$C$73,2,FALSE)</f>
        <v>43.058010000000003</v>
      </c>
      <c r="N3393">
        <f>VLOOKUP(L3393,Key!$A$1:$C$73,3,FALSE)</f>
        <v>-87.877300000000005</v>
      </c>
      <c r="O3393">
        <v>87</v>
      </c>
      <c r="P3393">
        <v>9</v>
      </c>
      <c r="Q3393">
        <v>13.1</v>
      </c>
      <c r="R3393">
        <v>12.4</v>
      </c>
      <c r="S3393">
        <v>522</v>
      </c>
      <c r="T3393">
        <f t="shared" si="468"/>
        <v>-1</v>
      </c>
      <c r="U3393" s="1">
        <v>42847</v>
      </c>
      <c r="V3393" s="13">
        <f t="shared" si="469"/>
        <v>42826</v>
      </c>
      <c r="W3393" s="14">
        <f t="shared" si="470"/>
        <v>42847</v>
      </c>
      <c r="X3393" s="1" t="str">
        <f t="shared" si="471"/>
        <v>Saturday</v>
      </c>
      <c r="Y3393" s="2">
        <v>0.60480324074074077</v>
      </c>
      <c r="Z3393" s="2">
        <f t="shared" si="472"/>
        <v>0.625</v>
      </c>
      <c r="AA3393">
        <f>1</f>
        <v>1</v>
      </c>
      <c r="AB3393" s="1">
        <v>42847</v>
      </c>
      <c r="AC3393" s="13">
        <f t="shared" si="473"/>
        <v>42826</v>
      </c>
      <c r="AD3393" s="14">
        <f t="shared" si="474"/>
        <v>42847</v>
      </c>
      <c r="AE3393" s="1" t="str">
        <f t="shared" si="475"/>
        <v>Saturday</v>
      </c>
      <c r="AF3393" s="2">
        <v>0.66464120370370372</v>
      </c>
      <c r="AG3393" s="2">
        <f t="shared" si="476"/>
        <v>0.66666666666666663</v>
      </c>
      <c r="AH3393" t="s">
        <v>23</v>
      </c>
    </row>
    <row r="3394" spans="1:34" x14ac:dyDescent="0.25">
      <c r="A3394">
        <v>1594120</v>
      </c>
      <c r="B3394" t="s">
        <v>54</v>
      </c>
      <c r="E3394">
        <v>95212</v>
      </c>
      <c r="F3394" t="s">
        <v>20</v>
      </c>
      <c r="G3394" t="s">
        <v>55</v>
      </c>
      <c r="H3394">
        <v>16</v>
      </c>
      <c r="I3394" t="s">
        <v>89</v>
      </c>
      <c r="J3394">
        <f>VLOOKUP(I3394,Key!$A$1:$C$73,2,FALSE)</f>
        <v>43.060155999999999</v>
      </c>
      <c r="K3394">
        <f>VLOOKUP(I3394,Key!$A$1:$C$73,3,FALSE)</f>
        <v>-87.881258000000003</v>
      </c>
      <c r="L3394" t="s">
        <v>81</v>
      </c>
      <c r="M3394">
        <f>VLOOKUP(L3394,Key!$A$1:$C$73,2,FALSE)</f>
        <v>43.058010000000003</v>
      </c>
      <c r="N3394">
        <f>VLOOKUP(L3394,Key!$A$1:$C$73,3,FALSE)</f>
        <v>-87.877300000000005</v>
      </c>
      <c r="O3394">
        <v>86</v>
      </c>
      <c r="P3394">
        <v>9</v>
      </c>
      <c r="Q3394">
        <v>12.9</v>
      </c>
      <c r="R3394">
        <v>12.3</v>
      </c>
      <c r="S3394">
        <v>516</v>
      </c>
      <c r="T3394">
        <f t="shared" ref="T3394:T3457" si="477">-1</f>
        <v>-1</v>
      </c>
      <c r="U3394" s="1">
        <v>42847</v>
      </c>
      <c r="V3394" s="13">
        <f t="shared" ref="V3394:V3457" si="478">DATE(YEAR(U3394), MONTH(U3394), 1)</f>
        <v>42826</v>
      </c>
      <c r="W3394" s="14">
        <f t="shared" ref="W3394:W3457" si="479">U3394</f>
        <v>42847</v>
      </c>
      <c r="X3394" s="1" t="str">
        <f t="shared" ref="X3394:X3457" si="480">TEXT(W3394,"dddd")</f>
        <v>Saturday</v>
      </c>
      <c r="Y3394" s="2">
        <v>0.60538194444444449</v>
      </c>
      <c r="Z3394" s="2">
        <f t="shared" ref="Z3394:Z3457" si="481">MROUND(Y3394, "1:00")</f>
        <v>0.625</v>
      </c>
      <c r="AA3394">
        <f>1</f>
        <v>1</v>
      </c>
      <c r="AB3394" s="1">
        <v>42847</v>
      </c>
      <c r="AC3394" s="13">
        <f t="shared" ref="AC3394:AC3457" si="482">DATE(YEAR(AB3394), MONTH(AB3394), 1)</f>
        <v>42826</v>
      </c>
      <c r="AD3394" s="14">
        <f t="shared" ref="AD3394:AD3457" si="483">AB3394</f>
        <v>42847</v>
      </c>
      <c r="AE3394" s="1" t="str">
        <f t="shared" ref="AE3394:AE3457" si="484">TEXT(AD3394,"dddd")</f>
        <v>Saturday</v>
      </c>
      <c r="AF3394" s="2">
        <v>0.66487268518518516</v>
      </c>
      <c r="AG3394" s="2">
        <f t="shared" ref="AG3394:AG3457" si="485">MROUND(AF3394, "1:00")</f>
        <v>0.66666666666666663</v>
      </c>
      <c r="AH3394" t="s">
        <v>23</v>
      </c>
    </row>
    <row r="3395" spans="1:34" x14ac:dyDescent="0.25">
      <c r="A3395">
        <v>1594145</v>
      </c>
      <c r="B3395" t="s">
        <v>54</v>
      </c>
      <c r="E3395">
        <v>60490</v>
      </c>
      <c r="F3395" t="s">
        <v>20</v>
      </c>
      <c r="G3395" t="s">
        <v>55</v>
      </c>
      <c r="H3395">
        <v>11065</v>
      </c>
      <c r="I3395" t="s">
        <v>28</v>
      </c>
      <c r="J3395">
        <f>VLOOKUP(I3395,Key!$A$1:$C$73,2,FALSE)</f>
        <v>43.038580000000003</v>
      </c>
      <c r="K3395">
        <f>VLOOKUP(I3395,Key!$A$1:$C$73,3,FALSE)</f>
        <v>-87.90934</v>
      </c>
      <c r="L3395" t="s">
        <v>84</v>
      </c>
      <c r="M3395">
        <f>VLOOKUP(L3395,Key!$A$1:$C$73,2,FALSE)</f>
        <v>43.040154000000001</v>
      </c>
      <c r="N3395">
        <f>VLOOKUP(L3395,Key!$A$1:$C$73,3,FALSE)</f>
        <v>-87.932113000000001</v>
      </c>
      <c r="O3395">
        <v>14</v>
      </c>
      <c r="P3395">
        <v>3</v>
      </c>
      <c r="Q3395">
        <v>2.1</v>
      </c>
      <c r="R3395">
        <v>2</v>
      </c>
      <c r="S3395">
        <v>84</v>
      </c>
      <c r="T3395">
        <f t="shared" si="477"/>
        <v>-1</v>
      </c>
      <c r="U3395" s="1">
        <v>42847</v>
      </c>
      <c r="V3395" s="13">
        <f t="shared" si="478"/>
        <v>42826</v>
      </c>
      <c r="W3395" s="14">
        <f t="shared" si="479"/>
        <v>42847</v>
      </c>
      <c r="X3395" s="1" t="str">
        <f t="shared" si="480"/>
        <v>Saturday</v>
      </c>
      <c r="Y3395" s="2">
        <v>0.60961805555555559</v>
      </c>
      <c r="Z3395" s="2">
        <f t="shared" si="481"/>
        <v>0.625</v>
      </c>
      <c r="AA3395">
        <f>1</f>
        <v>1</v>
      </c>
      <c r="AB3395" s="1">
        <v>42847</v>
      </c>
      <c r="AC3395" s="13">
        <f t="shared" si="482"/>
        <v>42826</v>
      </c>
      <c r="AD3395" s="14">
        <f t="shared" si="483"/>
        <v>42847</v>
      </c>
      <c r="AE3395" s="1" t="str">
        <f t="shared" si="484"/>
        <v>Saturday</v>
      </c>
      <c r="AF3395" s="2">
        <v>0.61929398148148151</v>
      </c>
      <c r="AG3395" s="2">
        <f t="shared" si="485"/>
        <v>0.625</v>
      </c>
      <c r="AH3395" t="s">
        <v>23</v>
      </c>
    </row>
    <row r="3396" spans="1:34" x14ac:dyDescent="0.25">
      <c r="A3396">
        <v>1442397</v>
      </c>
      <c r="B3396" t="s">
        <v>54</v>
      </c>
      <c r="E3396">
        <v>53186</v>
      </c>
      <c r="F3396" t="s">
        <v>20</v>
      </c>
      <c r="G3396" t="s">
        <v>55</v>
      </c>
      <c r="H3396">
        <v>179</v>
      </c>
      <c r="I3396" t="s">
        <v>27</v>
      </c>
      <c r="J3396">
        <f>VLOOKUP(I3396,Key!$A$1:$C$73,2,FALSE)</f>
        <v>43.041646999999998</v>
      </c>
      <c r="K3396">
        <f>VLOOKUP(I3396,Key!$A$1:$C$73,3,FALSE)</f>
        <v>-87.927257999999995</v>
      </c>
      <c r="L3396" t="s">
        <v>76</v>
      </c>
      <c r="M3396">
        <f>VLOOKUP(L3396,Key!$A$1:$C$73,2,FALSE)</f>
        <v>43.02948</v>
      </c>
      <c r="N3396">
        <f>VLOOKUP(L3396,Key!$A$1:$C$73,3,FALSE)</f>
        <v>-87.912819999999996</v>
      </c>
      <c r="O3396">
        <v>50</v>
      </c>
      <c r="P3396">
        <v>6</v>
      </c>
      <c r="Q3396">
        <v>7.5</v>
      </c>
      <c r="R3396">
        <v>7.1</v>
      </c>
      <c r="S3396">
        <v>300</v>
      </c>
      <c r="T3396">
        <f t="shared" si="477"/>
        <v>-1</v>
      </c>
      <c r="U3396" s="1">
        <v>42847</v>
      </c>
      <c r="V3396" s="13">
        <f t="shared" si="478"/>
        <v>42826</v>
      </c>
      <c r="W3396" s="14">
        <f t="shared" si="479"/>
        <v>42847</v>
      </c>
      <c r="X3396" s="1" t="str">
        <f t="shared" si="480"/>
        <v>Saturday</v>
      </c>
      <c r="Y3396" s="2">
        <v>0.60976851851851854</v>
      </c>
      <c r="Z3396" s="2">
        <f t="shared" si="481"/>
        <v>0.625</v>
      </c>
      <c r="AA3396">
        <f>1</f>
        <v>1</v>
      </c>
      <c r="AB3396" s="1">
        <v>42847</v>
      </c>
      <c r="AC3396" s="13">
        <f t="shared" si="482"/>
        <v>42826</v>
      </c>
      <c r="AD3396" s="14">
        <f t="shared" si="483"/>
        <v>42847</v>
      </c>
      <c r="AE3396" s="1" t="str">
        <f t="shared" si="484"/>
        <v>Saturday</v>
      </c>
      <c r="AF3396" s="2">
        <v>0.64471064814814816</v>
      </c>
      <c r="AG3396" s="2">
        <f t="shared" si="485"/>
        <v>0.625</v>
      </c>
      <c r="AH3396" t="s">
        <v>23</v>
      </c>
    </row>
    <row r="3397" spans="1:34" x14ac:dyDescent="0.25">
      <c r="A3397">
        <v>1594272</v>
      </c>
      <c r="B3397" t="s">
        <v>54</v>
      </c>
      <c r="E3397">
        <v>53051</v>
      </c>
      <c r="F3397" t="s">
        <v>20</v>
      </c>
      <c r="G3397" t="s">
        <v>55</v>
      </c>
      <c r="H3397">
        <v>5491</v>
      </c>
      <c r="I3397" t="s">
        <v>77</v>
      </c>
      <c r="J3397">
        <f>VLOOKUP(I3397,Key!$A$1:$C$73,2,FALSE)</f>
        <v>43.036900000000003</v>
      </c>
      <c r="K3397">
        <f>VLOOKUP(I3397,Key!$A$1:$C$73,3,FALSE)</f>
        <v>-87.89667</v>
      </c>
      <c r="L3397" t="s">
        <v>77</v>
      </c>
      <c r="M3397">
        <f>VLOOKUP(L3397,Key!$A$1:$C$73,2,FALSE)</f>
        <v>43.036900000000003</v>
      </c>
      <c r="N3397">
        <f>VLOOKUP(L3397,Key!$A$1:$C$73,3,FALSE)</f>
        <v>-87.89667</v>
      </c>
      <c r="O3397">
        <v>37</v>
      </c>
      <c r="P3397">
        <v>6</v>
      </c>
      <c r="Q3397">
        <v>5.6</v>
      </c>
      <c r="R3397">
        <v>5.3</v>
      </c>
      <c r="S3397">
        <v>222</v>
      </c>
      <c r="T3397">
        <f t="shared" si="477"/>
        <v>-1</v>
      </c>
      <c r="U3397" s="1">
        <v>42847</v>
      </c>
      <c r="V3397" s="13">
        <f t="shared" si="478"/>
        <v>42826</v>
      </c>
      <c r="W3397" s="14">
        <f t="shared" si="479"/>
        <v>42847</v>
      </c>
      <c r="X3397" s="1" t="str">
        <f t="shared" si="480"/>
        <v>Saturday</v>
      </c>
      <c r="Y3397" s="2">
        <v>0.62950231481481478</v>
      </c>
      <c r="Z3397" s="2">
        <f t="shared" si="481"/>
        <v>0.625</v>
      </c>
      <c r="AA3397">
        <f>1</f>
        <v>1</v>
      </c>
      <c r="AB3397" s="1">
        <v>42847</v>
      </c>
      <c r="AC3397" s="13">
        <f t="shared" si="482"/>
        <v>42826</v>
      </c>
      <c r="AD3397" s="14">
        <f t="shared" si="483"/>
        <v>42847</v>
      </c>
      <c r="AE3397" s="1" t="str">
        <f t="shared" si="484"/>
        <v>Saturday</v>
      </c>
      <c r="AF3397" s="2">
        <v>0.65540509259259261</v>
      </c>
      <c r="AG3397" s="2">
        <f t="shared" si="485"/>
        <v>0.66666666666666663</v>
      </c>
      <c r="AH3397" t="s">
        <v>25</v>
      </c>
    </row>
    <row r="3398" spans="1:34" x14ac:dyDescent="0.25">
      <c r="A3398">
        <v>1594309</v>
      </c>
      <c r="B3398" t="s">
        <v>54</v>
      </c>
      <c r="E3398">
        <v>53097</v>
      </c>
      <c r="F3398" t="s">
        <v>20</v>
      </c>
      <c r="G3398" t="s">
        <v>55</v>
      </c>
      <c r="H3398">
        <v>127</v>
      </c>
      <c r="I3398" t="s">
        <v>22</v>
      </c>
      <c r="J3398">
        <f>VLOOKUP(I3398,Key!$A$1:$C$73,2,FALSE)</f>
        <v>43.058619999999998</v>
      </c>
      <c r="K3398">
        <f>VLOOKUP(I3398,Key!$A$1:$C$73,3,FALSE)</f>
        <v>-87.885319999999993</v>
      </c>
      <c r="L3398" t="s">
        <v>81</v>
      </c>
      <c r="M3398">
        <f>VLOOKUP(L3398,Key!$A$1:$C$73,2,FALSE)</f>
        <v>43.058010000000003</v>
      </c>
      <c r="N3398">
        <f>VLOOKUP(L3398,Key!$A$1:$C$73,3,FALSE)</f>
        <v>-87.877300000000005</v>
      </c>
      <c r="O3398">
        <v>84</v>
      </c>
      <c r="P3398">
        <v>9</v>
      </c>
      <c r="Q3398">
        <v>12.6</v>
      </c>
      <c r="R3398">
        <v>12</v>
      </c>
      <c r="S3398">
        <v>504</v>
      </c>
      <c r="T3398">
        <f t="shared" si="477"/>
        <v>-1</v>
      </c>
      <c r="U3398" s="1">
        <v>42847</v>
      </c>
      <c r="V3398" s="13">
        <f t="shared" si="478"/>
        <v>42826</v>
      </c>
      <c r="W3398" s="14">
        <f t="shared" si="479"/>
        <v>42847</v>
      </c>
      <c r="X3398" s="1" t="str">
        <f t="shared" si="480"/>
        <v>Saturday</v>
      </c>
      <c r="Y3398" s="2">
        <v>0.63769675925925928</v>
      </c>
      <c r="Z3398" s="2">
        <f t="shared" si="481"/>
        <v>0.625</v>
      </c>
      <c r="AA3398">
        <f>1</f>
        <v>1</v>
      </c>
      <c r="AB3398" s="1">
        <v>42847</v>
      </c>
      <c r="AC3398" s="13">
        <f t="shared" si="482"/>
        <v>42826</v>
      </c>
      <c r="AD3398" s="14">
        <f t="shared" si="483"/>
        <v>42847</v>
      </c>
      <c r="AE3398" s="1" t="str">
        <f t="shared" si="484"/>
        <v>Saturday</v>
      </c>
      <c r="AF3398" s="2">
        <v>0.69635416666666661</v>
      </c>
      <c r="AG3398" s="2">
        <f t="shared" si="485"/>
        <v>0.70833333333333326</v>
      </c>
      <c r="AH3398" t="s">
        <v>23</v>
      </c>
    </row>
    <row r="3399" spans="1:34" x14ac:dyDescent="0.25">
      <c r="A3399">
        <v>1594309</v>
      </c>
      <c r="B3399" t="s">
        <v>54</v>
      </c>
      <c r="E3399">
        <v>53097</v>
      </c>
      <c r="F3399" t="s">
        <v>20</v>
      </c>
      <c r="G3399" t="s">
        <v>55</v>
      </c>
      <c r="H3399">
        <v>3</v>
      </c>
      <c r="I3399" t="s">
        <v>22</v>
      </c>
      <c r="J3399">
        <f>VLOOKUP(I3399,Key!$A$1:$C$73,2,FALSE)</f>
        <v>43.058619999999998</v>
      </c>
      <c r="K3399">
        <f>VLOOKUP(I3399,Key!$A$1:$C$73,3,FALSE)</f>
        <v>-87.885319999999993</v>
      </c>
      <c r="L3399" t="s">
        <v>22</v>
      </c>
      <c r="M3399">
        <f>VLOOKUP(L3399,Key!$A$1:$C$73,2,FALSE)</f>
        <v>43.058619999999998</v>
      </c>
      <c r="N3399">
        <f>VLOOKUP(L3399,Key!$A$1:$C$73,3,FALSE)</f>
        <v>-87.885319999999993</v>
      </c>
      <c r="O3399">
        <v>67</v>
      </c>
      <c r="P3399">
        <v>9</v>
      </c>
      <c r="Q3399">
        <v>10.1</v>
      </c>
      <c r="R3399">
        <v>9.5</v>
      </c>
      <c r="S3399">
        <v>402</v>
      </c>
      <c r="T3399">
        <f t="shared" si="477"/>
        <v>-1</v>
      </c>
      <c r="U3399" s="1">
        <v>42847</v>
      </c>
      <c r="V3399" s="13">
        <f t="shared" si="478"/>
        <v>42826</v>
      </c>
      <c r="W3399" s="14">
        <f t="shared" si="479"/>
        <v>42847</v>
      </c>
      <c r="X3399" s="1" t="str">
        <f t="shared" si="480"/>
        <v>Saturday</v>
      </c>
      <c r="Y3399" s="2">
        <v>0.63880787037037035</v>
      </c>
      <c r="Z3399" s="2">
        <f t="shared" si="481"/>
        <v>0.625</v>
      </c>
      <c r="AA3399">
        <f>1</f>
        <v>1</v>
      </c>
      <c r="AB3399" s="1">
        <v>42847</v>
      </c>
      <c r="AC3399" s="13">
        <f t="shared" si="482"/>
        <v>42826</v>
      </c>
      <c r="AD3399" s="14">
        <f t="shared" si="483"/>
        <v>42847</v>
      </c>
      <c r="AE3399" s="1" t="str">
        <f t="shared" si="484"/>
        <v>Saturday</v>
      </c>
      <c r="AF3399" s="2">
        <v>0.68538194444444445</v>
      </c>
      <c r="AG3399" s="2">
        <f t="shared" si="485"/>
        <v>0.66666666666666663</v>
      </c>
      <c r="AH3399" t="s">
        <v>25</v>
      </c>
    </row>
    <row r="3400" spans="1:34" x14ac:dyDescent="0.25">
      <c r="A3400">
        <v>1286842</v>
      </c>
      <c r="B3400" t="s">
        <v>54</v>
      </c>
      <c r="E3400">
        <v>53022</v>
      </c>
      <c r="F3400" t="s">
        <v>20</v>
      </c>
      <c r="G3400" t="s">
        <v>55</v>
      </c>
      <c r="H3400">
        <v>957</v>
      </c>
      <c r="I3400" t="s">
        <v>26</v>
      </c>
      <c r="J3400">
        <f>VLOOKUP(I3400,Key!$A$1:$C$73,2,FALSE)</f>
        <v>43.034619999999997</v>
      </c>
      <c r="K3400">
        <f>VLOOKUP(I3400,Key!$A$1:$C$73,3,FALSE)</f>
        <v>-87.917500000000004</v>
      </c>
      <c r="L3400" t="s">
        <v>26</v>
      </c>
      <c r="M3400">
        <f>VLOOKUP(L3400,Key!$A$1:$C$73,2,FALSE)</f>
        <v>43.034619999999997</v>
      </c>
      <c r="N3400">
        <f>VLOOKUP(L3400,Key!$A$1:$C$73,3,FALSE)</f>
        <v>-87.917500000000004</v>
      </c>
      <c r="O3400">
        <v>114</v>
      </c>
      <c r="P3400">
        <v>12</v>
      </c>
      <c r="Q3400">
        <v>17.100000000000001</v>
      </c>
      <c r="R3400">
        <v>16.2</v>
      </c>
      <c r="S3400">
        <v>684</v>
      </c>
      <c r="T3400">
        <f t="shared" si="477"/>
        <v>-1</v>
      </c>
      <c r="U3400" s="1">
        <v>42847</v>
      </c>
      <c r="V3400" s="13">
        <f t="shared" si="478"/>
        <v>42826</v>
      </c>
      <c r="W3400" s="14">
        <f t="shared" si="479"/>
        <v>42847</v>
      </c>
      <c r="X3400" s="1" t="str">
        <f t="shared" si="480"/>
        <v>Saturday</v>
      </c>
      <c r="Y3400" s="2">
        <v>0.66787037037037045</v>
      </c>
      <c r="Z3400" s="2">
        <f t="shared" si="481"/>
        <v>0.66666666666666663</v>
      </c>
      <c r="AA3400">
        <f>1</f>
        <v>1</v>
      </c>
      <c r="AB3400" s="1">
        <v>42847</v>
      </c>
      <c r="AC3400" s="13">
        <f t="shared" si="482"/>
        <v>42826</v>
      </c>
      <c r="AD3400" s="14">
        <f t="shared" si="483"/>
        <v>42847</v>
      </c>
      <c r="AE3400" s="1" t="str">
        <f t="shared" si="484"/>
        <v>Saturday</v>
      </c>
      <c r="AF3400" s="2">
        <v>0.74689814814814814</v>
      </c>
      <c r="AG3400" s="2">
        <f t="shared" si="485"/>
        <v>0.75</v>
      </c>
      <c r="AH3400" t="s">
        <v>25</v>
      </c>
    </row>
    <row r="3401" spans="1:34" x14ac:dyDescent="0.25">
      <c r="A3401">
        <v>1517674</v>
      </c>
      <c r="B3401" t="s">
        <v>54</v>
      </c>
      <c r="E3401">
        <v>60639</v>
      </c>
      <c r="F3401" t="s">
        <v>20</v>
      </c>
      <c r="G3401" t="s">
        <v>55</v>
      </c>
      <c r="H3401">
        <v>168</v>
      </c>
      <c r="I3401" t="s">
        <v>81</v>
      </c>
      <c r="J3401">
        <f>VLOOKUP(I3401,Key!$A$1:$C$73,2,FALSE)</f>
        <v>43.058010000000003</v>
      </c>
      <c r="K3401">
        <f>VLOOKUP(I3401,Key!$A$1:$C$73,3,FALSE)</f>
        <v>-87.877300000000005</v>
      </c>
      <c r="L3401" t="s">
        <v>81</v>
      </c>
      <c r="M3401">
        <f>VLOOKUP(L3401,Key!$A$1:$C$73,2,FALSE)</f>
        <v>43.058010000000003</v>
      </c>
      <c r="N3401">
        <f>VLOOKUP(L3401,Key!$A$1:$C$73,3,FALSE)</f>
        <v>-87.877300000000005</v>
      </c>
      <c r="O3401">
        <v>51</v>
      </c>
      <c r="P3401">
        <v>6</v>
      </c>
      <c r="Q3401">
        <v>7.7</v>
      </c>
      <c r="R3401">
        <v>7.3</v>
      </c>
      <c r="S3401">
        <v>306</v>
      </c>
      <c r="T3401">
        <f t="shared" si="477"/>
        <v>-1</v>
      </c>
      <c r="U3401" s="1">
        <v>42847</v>
      </c>
      <c r="V3401" s="13">
        <f t="shared" si="478"/>
        <v>42826</v>
      </c>
      <c r="W3401" s="14">
        <f t="shared" si="479"/>
        <v>42847</v>
      </c>
      <c r="X3401" s="1" t="str">
        <f t="shared" si="480"/>
        <v>Saturday</v>
      </c>
      <c r="Y3401" s="2">
        <v>0.67197916666666668</v>
      </c>
      <c r="Z3401" s="2">
        <f t="shared" si="481"/>
        <v>0.66666666666666663</v>
      </c>
      <c r="AA3401">
        <f>1</f>
        <v>1</v>
      </c>
      <c r="AB3401" s="1">
        <v>42847</v>
      </c>
      <c r="AC3401" s="13">
        <f t="shared" si="482"/>
        <v>42826</v>
      </c>
      <c r="AD3401" s="14">
        <f t="shared" si="483"/>
        <v>42847</v>
      </c>
      <c r="AE3401" s="1" t="str">
        <f t="shared" si="484"/>
        <v>Saturday</v>
      </c>
      <c r="AF3401" s="2">
        <v>0.70737268518518526</v>
      </c>
      <c r="AG3401" s="2">
        <f t="shared" si="485"/>
        <v>0.70833333333333326</v>
      </c>
      <c r="AH3401" t="s">
        <v>25</v>
      </c>
    </row>
    <row r="3402" spans="1:34" x14ac:dyDescent="0.25">
      <c r="A3402">
        <v>1593238</v>
      </c>
      <c r="B3402" t="s">
        <v>54</v>
      </c>
      <c r="E3402">
        <v>53212</v>
      </c>
      <c r="F3402" t="s">
        <v>20</v>
      </c>
      <c r="G3402" t="s">
        <v>55</v>
      </c>
      <c r="H3402">
        <v>5546</v>
      </c>
      <c r="I3402" t="s">
        <v>91</v>
      </c>
      <c r="J3402">
        <f>VLOOKUP(I3402,Key!$A$1:$C$73,2,FALSE)</f>
        <v>43.048609999999996</v>
      </c>
      <c r="K3402">
        <f>VLOOKUP(I3402,Key!$A$1:$C$73,3,FALSE)</f>
        <v>-88.008480000000006</v>
      </c>
      <c r="L3402" t="s">
        <v>71</v>
      </c>
      <c r="M3402">
        <f>VLOOKUP(L3402,Key!$A$1:$C$73,2,FALSE)</f>
        <v>43.060079999999999</v>
      </c>
      <c r="N3402">
        <f>VLOOKUP(L3402,Key!$A$1:$C$73,3,FALSE)</f>
        <v>-88.027349999999998</v>
      </c>
      <c r="O3402">
        <v>13</v>
      </c>
      <c r="P3402">
        <v>3</v>
      </c>
      <c r="Q3402">
        <v>2</v>
      </c>
      <c r="R3402">
        <v>1.9</v>
      </c>
      <c r="S3402">
        <v>78</v>
      </c>
      <c r="T3402">
        <f t="shared" si="477"/>
        <v>-1</v>
      </c>
      <c r="U3402" s="1">
        <v>42847</v>
      </c>
      <c r="V3402" s="13">
        <f t="shared" si="478"/>
        <v>42826</v>
      </c>
      <c r="W3402" s="14">
        <f t="shared" si="479"/>
        <v>42847</v>
      </c>
      <c r="X3402" s="1" t="str">
        <f t="shared" si="480"/>
        <v>Saturday</v>
      </c>
      <c r="Y3402" s="2">
        <v>0.67412037037037031</v>
      </c>
      <c r="Z3402" s="2">
        <f t="shared" si="481"/>
        <v>0.66666666666666663</v>
      </c>
      <c r="AA3402">
        <f>1</f>
        <v>1</v>
      </c>
      <c r="AB3402" s="1">
        <v>42847</v>
      </c>
      <c r="AC3402" s="13">
        <f t="shared" si="482"/>
        <v>42826</v>
      </c>
      <c r="AD3402" s="14">
        <f t="shared" si="483"/>
        <v>42847</v>
      </c>
      <c r="AE3402" s="1" t="str">
        <f t="shared" si="484"/>
        <v>Saturday</v>
      </c>
      <c r="AF3402" s="2">
        <v>0.68291666666666673</v>
      </c>
      <c r="AG3402" s="2">
        <f t="shared" si="485"/>
        <v>0.66666666666666663</v>
      </c>
      <c r="AH3402" t="s">
        <v>23</v>
      </c>
    </row>
    <row r="3403" spans="1:34" x14ac:dyDescent="0.25">
      <c r="A3403">
        <v>1594589</v>
      </c>
      <c r="B3403" t="s">
        <v>54</v>
      </c>
      <c r="E3403">
        <v>53211</v>
      </c>
      <c r="F3403" t="s">
        <v>20</v>
      </c>
      <c r="G3403" t="s">
        <v>55</v>
      </c>
      <c r="H3403">
        <v>173</v>
      </c>
      <c r="I3403" t="s">
        <v>34</v>
      </c>
      <c r="J3403">
        <f>VLOOKUP(I3403,Key!$A$1:$C$73,2,FALSE)</f>
        <v>43.05097</v>
      </c>
      <c r="K3403">
        <f>VLOOKUP(I3403,Key!$A$1:$C$73,3,FALSE)</f>
        <v>-87.906440000000003</v>
      </c>
      <c r="L3403" t="s">
        <v>24</v>
      </c>
      <c r="M3403">
        <f>VLOOKUP(L3403,Key!$A$1:$C$73,2,FALSE)</f>
        <v>43.074655999999997</v>
      </c>
      <c r="N3403">
        <f>VLOOKUP(L3403,Key!$A$1:$C$73,3,FALSE)</f>
        <v>-87.889011999999994</v>
      </c>
      <c r="O3403">
        <v>18</v>
      </c>
      <c r="P3403">
        <v>3</v>
      </c>
      <c r="Q3403">
        <v>2.7</v>
      </c>
      <c r="R3403">
        <v>2.6</v>
      </c>
      <c r="S3403">
        <v>108</v>
      </c>
      <c r="T3403">
        <f t="shared" si="477"/>
        <v>-1</v>
      </c>
      <c r="U3403" s="1">
        <v>42847</v>
      </c>
      <c r="V3403" s="13">
        <f t="shared" si="478"/>
        <v>42826</v>
      </c>
      <c r="W3403" s="14">
        <f t="shared" si="479"/>
        <v>42847</v>
      </c>
      <c r="X3403" s="1" t="str">
        <f t="shared" si="480"/>
        <v>Saturday</v>
      </c>
      <c r="Y3403" s="2">
        <v>0.6912152777777778</v>
      </c>
      <c r="Z3403" s="2">
        <f t="shared" si="481"/>
        <v>0.70833333333333326</v>
      </c>
      <c r="AA3403">
        <f>1</f>
        <v>1</v>
      </c>
      <c r="AB3403" s="1">
        <v>42847</v>
      </c>
      <c r="AC3403" s="13">
        <f t="shared" si="482"/>
        <v>42826</v>
      </c>
      <c r="AD3403" s="14">
        <f t="shared" si="483"/>
        <v>42847</v>
      </c>
      <c r="AE3403" s="1" t="str">
        <f t="shared" si="484"/>
        <v>Saturday</v>
      </c>
      <c r="AF3403" s="2">
        <v>0.70409722222222226</v>
      </c>
      <c r="AG3403" s="2">
        <f t="shared" si="485"/>
        <v>0.70833333333333326</v>
      </c>
      <c r="AH3403" t="s">
        <v>23</v>
      </c>
    </row>
    <row r="3404" spans="1:34" x14ac:dyDescent="0.25">
      <c r="A3404">
        <v>1594592</v>
      </c>
      <c r="B3404" t="s">
        <v>54</v>
      </c>
      <c r="E3404">
        <v>60087</v>
      </c>
      <c r="F3404" t="s">
        <v>20</v>
      </c>
      <c r="G3404" t="s">
        <v>55</v>
      </c>
      <c r="H3404">
        <v>11</v>
      </c>
      <c r="I3404" t="s">
        <v>66</v>
      </c>
      <c r="J3404">
        <f>VLOOKUP(I3404,Key!$A$1:$C$73,2,FALSE)</f>
        <v>43.078530000000001</v>
      </c>
      <c r="K3404">
        <f>VLOOKUP(I3404,Key!$A$1:$C$73,3,FALSE)</f>
        <v>-87.882620000000003</v>
      </c>
      <c r="L3404" t="s">
        <v>61</v>
      </c>
      <c r="M3404">
        <f>VLOOKUP(L3404,Key!$A$1:$C$73,2,FALSE)</f>
        <v>43.060786</v>
      </c>
      <c r="N3404">
        <f>VLOOKUP(L3404,Key!$A$1:$C$73,3,FALSE)</f>
        <v>-87.883825999999999</v>
      </c>
      <c r="O3404">
        <v>17</v>
      </c>
      <c r="P3404">
        <v>3</v>
      </c>
      <c r="Q3404">
        <v>2.6</v>
      </c>
      <c r="R3404">
        <v>2.4</v>
      </c>
      <c r="S3404">
        <v>102</v>
      </c>
      <c r="T3404">
        <f t="shared" si="477"/>
        <v>-1</v>
      </c>
      <c r="U3404" s="1">
        <v>42847</v>
      </c>
      <c r="V3404" s="13">
        <f t="shared" si="478"/>
        <v>42826</v>
      </c>
      <c r="W3404" s="14">
        <f t="shared" si="479"/>
        <v>42847</v>
      </c>
      <c r="X3404" s="1" t="str">
        <f t="shared" si="480"/>
        <v>Saturday</v>
      </c>
      <c r="Y3404" s="2">
        <v>0.69208333333333327</v>
      </c>
      <c r="Z3404" s="2">
        <f t="shared" si="481"/>
        <v>0.70833333333333326</v>
      </c>
      <c r="AA3404">
        <f>1</f>
        <v>1</v>
      </c>
      <c r="AB3404" s="1">
        <v>42847</v>
      </c>
      <c r="AC3404" s="13">
        <f t="shared" si="482"/>
        <v>42826</v>
      </c>
      <c r="AD3404" s="14">
        <f t="shared" si="483"/>
        <v>42847</v>
      </c>
      <c r="AE3404" s="1" t="str">
        <f t="shared" si="484"/>
        <v>Saturday</v>
      </c>
      <c r="AF3404" s="2">
        <v>0.70370370370370372</v>
      </c>
      <c r="AG3404" s="2">
        <f t="shared" si="485"/>
        <v>0.70833333333333326</v>
      </c>
      <c r="AH3404" t="s">
        <v>23</v>
      </c>
    </row>
    <row r="3405" spans="1:34" x14ac:dyDescent="0.25">
      <c r="A3405">
        <v>1594595</v>
      </c>
      <c r="B3405" t="s">
        <v>54</v>
      </c>
      <c r="E3405">
        <v>60175</v>
      </c>
      <c r="F3405" t="s">
        <v>20</v>
      </c>
      <c r="G3405" t="s">
        <v>55</v>
      </c>
      <c r="H3405">
        <v>5583</v>
      </c>
      <c r="I3405" t="s">
        <v>42</v>
      </c>
      <c r="J3405">
        <f>VLOOKUP(I3405,Key!$A$1:$C$73,2,FALSE)</f>
        <v>43.038719999999998</v>
      </c>
      <c r="K3405">
        <f>VLOOKUP(I3405,Key!$A$1:$C$73,3,FALSE)</f>
        <v>-87.905339999999995</v>
      </c>
      <c r="L3405" t="s">
        <v>84</v>
      </c>
      <c r="M3405">
        <f>VLOOKUP(L3405,Key!$A$1:$C$73,2,FALSE)</f>
        <v>43.040154000000001</v>
      </c>
      <c r="N3405">
        <f>VLOOKUP(L3405,Key!$A$1:$C$73,3,FALSE)</f>
        <v>-87.932113000000001</v>
      </c>
      <c r="O3405">
        <v>21</v>
      </c>
      <c r="P3405">
        <v>3</v>
      </c>
      <c r="Q3405">
        <v>3.2</v>
      </c>
      <c r="R3405">
        <v>3</v>
      </c>
      <c r="S3405">
        <v>126</v>
      </c>
      <c r="T3405">
        <f t="shared" si="477"/>
        <v>-1</v>
      </c>
      <c r="U3405" s="1">
        <v>42847</v>
      </c>
      <c r="V3405" s="13">
        <f t="shared" si="478"/>
        <v>42826</v>
      </c>
      <c r="W3405" s="14">
        <f t="shared" si="479"/>
        <v>42847</v>
      </c>
      <c r="X3405" s="1" t="str">
        <f t="shared" si="480"/>
        <v>Saturday</v>
      </c>
      <c r="Y3405" s="2">
        <v>0.6922800925925926</v>
      </c>
      <c r="Z3405" s="2">
        <f t="shared" si="481"/>
        <v>0.70833333333333326</v>
      </c>
      <c r="AA3405">
        <f>1</f>
        <v>1</v>
      </c>
      <c r="AB3405" s="1">
        <v>42847</v>
      </c>
      <c r="AC3405" s="13">
        <f t="shared" si="482"/>
        <v>42826</v>
      </c>
      <c r="AD3405" s="14">
        <f t="shared" si="483"/>
        <v>42847</v>
      </c>
      <c r="AE3405" s="1" t="str">
        <f t="shared" si="484"/>
        <v>Saturday</v>
      </c>
      <c r="AF3405" s="2">
        <v>0.70670138888888889</v>
      </c>
      <c r="AG3405" s="2">
        <f t="shared" si="485"/>
        <v>0.70833333333333326</v>
      </c>
      <c r="AH3405" t="s">
        <v>23</v>
      </c>
    </row>
    <row r="3406" spans="1:34" x14ac:dyDescent="0.25">
      <c r="A3406">
        <v>1592665</v>
      </c>
      <c r="B3406" t="s">
        <v>54</v>
      </c>
      <c r="E3406">
        <v>53211</v>
      </c>
      <c r="F3406" t="s">
        <v>20</v>
      </c>
      <c r="G3406" t="s">
        <v>55</v>
      </c>
      <c r="H3406">
        <v>5522</v>
      </c>
      <c r="I3406" t="s">
        <v>77</v>
      </c>
      <c r="J3406">
        <f>VLOOKUP(I3406,Key!$A$1:$C$73,2,FALSE)</f>
        <v>43.036900000000003</v>
      </c>
      <c r="K3406">
        <f>VLOOKUP(I3406,Key!$A$1:$C$73,3,FALSE)</f>
        <v>-87.89667</v>
      </c>
      <c r="L3406" t="s">
        <v>63</v>
      </c>
      <c r="M3406">
        <f>VLOOKUP(L3406,Key!$A$1:$C$73,2,FALSE)</f>
        <v>43.066893999999998</v>
      </c>
      <c r="N3406">
        <f>VLOOKUP(L3406,Key!$A$1:$C$73,3,FALSE)</f>
        <v>-87.877936000000005</v>
      </c>
      <c r="O3406">
        <v>50</v>
      </c>
      <c r="P3406">
        <v>6</v>
      </c>
      <c r="Q3406">
        <v>7.5</v>
      </c>
      <c r="R3406">
        <v>7.1</v>
      </c>
      <c r="S3406">
        <v>300</v>
      </c>
      <c r="T3406">
        <f t="shared" si="477"/>
        <v>-1</v>
      </c>
      <c r="U3406" s="1">
        <v>42847</v>
      </c>
      <c r="V3406" s="13">
        <f t="shared" si="478"/>
        <v>42826</v>
      </c>
      <c r="W3406" s="14">
        <f t="shared" si="479"/>
        <v>42847</v>
      </c>
      <c r="X3406" s="1" t="str">
        <f t="shared" si="480"/>
        <v>Saturday</v>
      </c>
      <c r="Y3406" s="2">
        <v>0.69542824074074072</v>
      </c>
      <c r="Z3406" s="2">
        <f t="shared" si="481"/>
        <v>0.70833333333333326</v>
      </c>
      <c r="AA3406">
        <f>1</f>
        <v>1</v>
      </c>
      <c r="AB3406" s="1">
        <v>42847</v>
      </c>
      <c r="AC3406" s="13">
        <f t="shared" si="482"/>
        <v>42826</v>
      </c>
      <c r="AD3406" s="14">
        <f t="shared" si="483"/>
        <v>42847</v>
      </c>
      <c r="AE3406" s="1" t="str">
        <f t="shared" si="484"/>
        <v>Saturday</v>
      </c>
      <c r="AF3406" s="2">
        <v>0.72990740740740734</v>
      </c>
      <c r="AG3406" s="2">
        <f t="shared" si="485"/>
        <v>0.75</v>
      </c>
      <c r="AH3406" t="s">
        <v>23</v>
      </c>
    </row>
    <row r="3407" spans="1:34" x14ac:dyDescent="0.25">
      <c r="A3407">
        <v>1594627</v>
      </c>
      <c r="B3407" t="s">
        <v>54</v>
      </c>
      <c r="E3407">
        <v>20147</v>
      </c>
      <c r="F3407" t="s">
        <v>20</v>
      </c>
      <c r="G3407" t="s">
        <v>55</v>
      </c>
      <c r="H3407">
        <v>5475</v>
      </c>
      <c r="I3407" t="s">
        <v>77</v>
      </c>
      <c r="J3407">
        <f>VLOOKUP(I3407,Key!$A$1:$C$73,2,FALSE)</f>
        <v>43.036900000000003</v>
      </c>
      <c r="K3407">
        <f>VLOOKUP(I3407,Key!$A$1:$C$73,3,FALSE)</f>
        <v>-87.89667</v>
      </c>
      <c r="L3407" t="s">
        <v>79</v>
      </c>
      <c r="M3407">
        <f>VLOOKUP(L3407,Key!$A$1:$C$73,2,FALSE)</f>
        <v>43.04804</v>
      </c>
      <c r="N3407">
        <f>VLOOKUP(L3407,Key!$A$1:$C$73,3,FALSE)</f>
        <v>-87.896720000000002</v>
      </c>
      <c r="O3407">
        <v>50</v>
      </c>
      <c r="P3407">
        <v>6</v>
      </c>
      <c r="Q3407">
        <v>7.5</v>
      </c>
      <c r="R3407">
        <v>7.1</v>
      </c>
      <c r="S3407">
        <v>300</v>
      </c>
      <c r="T3407">
        <f t="shared" si="477"/>
        <v>-1</v>
      </c>
      <c r="U3407" s="1">
        <v>42847</v>
      </c>
      <c r="V3407" s="13">
        <f t="shared" si="478"/>
        <v>42826</v>
      </c>
      <c r="W3407" s="14">
        <f t="shared" si="479"/>
        <v>42847</v>
      </c>
      <c r="X3407" s="1" t="str">
        <f t="shared" si="480"/>
        <v>Saturday</v>
      </c>
      <c r="Y3407" s="2">
        <v>0.69777777777777772</v>
      </c>
      <c r="Z3407" s="2">
        <f t="shared" si="481"/>
        <v>0.70833333333333326</v>
      </c>
      <c r="AA3407">
        <f>1</f>
        <v>1</v>
      </c>
      <c r="AB3407" s="1">
        <v>42847</v>
      </c>
      <c r="AC3407" s="13">
        <f t="shared" si="482"/>
        <v>42826</v>
      </c>
      <c r="AD3407" s="14">
        <f t="shared" si="483"/>
        <v>42847</v>
      </c>
      <c r="AE3407" s="1" t="str">
        <f t="shared" si="484"/>
        <v>Saturday</v>
      </c>
      <c r="AF3407" s="2">
        <v>0.73253472222222227</v>
      </c>
      <c r="AG3407" s="2">
        <f t="shared" si="485"/>
        <v>0.75</v>
      </c>
      <c r="AH3407" t="s">
        <v>23</v>
      </c>
    </row>
    <row r="3408" spans="1:34" x14ac:dyDescent="0.25">
      <c r="A3408">
        <v>1594645</v>
      </c>
      <c r="B3408" t="s">
        <v>54</v>
      </c>
      <c r="E3408">
        <v>60045</v>
      </c>
      <c r="F3408" t="s">
        <v>20</v>
      </c>
      <c r="G3408" t="s">
        <v>55</v>
      </c>
      <c r="H3408">
        <v>286</v>
      </c>
      <c r="I3408" t="s">
        <v>84</v>
      </c>
      <c r="J3408">
        <f>VLOOKUP(I3408,Key!$A$1:$C$73,2,FALSE)</f>
        <v>43.040154000000001</v>
      </c>
      <c r="K3408">
        <f>VLOOKUP(I3408,Key!$A$1:$C$73,3,FALSE)</f>
        <v>-87.932113000000001</v>
      </c>
      <c r="L3408" t="s">
        <v>89</v>
      </c>
      <c r="M3408">
        <f>VLOOKUP(L3408,Key!$A$1:$C$73,2,FALSE)</f>
        <v>43.060155999999999</v>
      </c>
      <c r="N3408">
        <f>VLOOKUP(L3408,Key!$A$1:$C$73,3,FALSE)</f>
        <v>-87.881258000000003</v>
      </c>
      <c r="O3408">
        <v>58</v>
      </c>
      <c r="P3408">
        <v>6</v>
      </c>
      <c r="Q3408">
        <v>8.6999999999999993</v>
      </c>
      <c r="R3408">
        <v>8.3000000000000007</v>
      </c>
      <c r="S3408">
        <v>348</v>
      </c>
      <c r="T3408">
        <f t="shared" si="477"/>
        <v>-1</v>
      </c>
      <c r="U3408" s="1">
        <v>42847</v>
      </c>
      <c r="V3408" s="13">
        <f t="shared" si="478"/>
        <v>42826</v>
      </c>
      <c r="W3408" s="14">
        <f t="shared" si="479"/>
        <v>42847</v>
      </c>
      <c r="X3408" s="1" t="str">
        <f t="shared" si="480"/>
        <v>Saturday</v>
      </c>
      <c r="Y3408" s="2">
        <v>0.70017361111111109</v>
      </c>
      <c r="Z3408" s="2">
        <f t="shared" si="481"/>
        <v>0.70833333333333326</v>
      </c>
      <c r="AA3408">
        <f>1</f>
        <v>1</v>
      </c>
      <c r="AB3408" s="1">
        <v>42847</v>
      </c>
      <c r="AC3408" s="13">
        <f t="shared" si="482"/>
        <v>42826</v>
      </c>
      <c r="AD3408" s="14">
        <f t="shared" si="483"/>
        <v>42847</v>
      </c>
      <c r="AE3408" s="1" t="str">
        <f t="shared" si="484"/>
        <v>Saturday</v>
      </c>
      <c r="AF3408" s="2">
        <v>0.74071759259259251</v>
      </c>
      <c r="AG3408" s="2">
        <f t="shared" si="485"/>
        <v>0.75</v>
      </c>
      <c r="AH3408" t="s">
        <v>23</v>
      </c>
    </row>
    <row r="3409" spans="1:34" x14ac:dyDescent="0.25">
      <c r="A3409">
        <v>1546845</v>
      </c>
      <c r="B3409" t="s">
        <v>54</v>
      </c>
      <c r="E3409">
        <v>53202</v>
      </c>
      <c r="F3409" t="s">
        <v>20</v>
      </c>
      <c r="G3409" t="s">
        <v>55</v>
      </c>
      <c r="H3409">
        <v>11140</v>
      </c>
      <c r="I3409" t="s">
        <v>22</v>
      </c>
      <c r="J3409">
        <f>VLOOKUP(I3409,Key!$A$1:$C$73,2,FALSE)</f>
        <v>43.058619999999998</v>
      </c>
      <c r="K3409">
        <f>VLOOKUP(I3409,Key!$A$1:$C$73,3,FALSE)</f>
        <v>-87.885319999999993</v>
      </c>
      <c r="L3409" t="s">
        <v>36</v>
      </c>
      <c r="M3409">
        <f>VLOOKUP(L3409,Key!$A$1:$C$73,2,FALSE)</f>
        <v>43.03519</v>
      </c>
      <c r="N3409">
        <f>VLOOKUP(L3409,Key!$A$1:$C$73,3,FALSE)</f>
        <v>-87.907390000000007</v>
      </c>
      <c r="O3409">
        <v>27</v>
      </c>
      <c r="P3409">
        <v>3</v>
      </c>
      <c r="Q3409">
        <v>4.0999999999999996</v>
      </c>
      <c r="R3409">
        <v>3.8</v>
      </c>
      <c r="S3409">
        <v>162</v>
      </c>
      <c r="T3409">
        <f t="shared" si="477"/>
        <v>-1</v>
      </c>
      <c r="U3409" s="1">
        <v>42847</v>
      </c>
      <c r="V3409" s="13">
        <f t="shared" si="478"/>
        <v>42826</v>
      </c>
      <c r="W3409" s="14">
        <f t="shared" si="479"/>
        <v>42847</v>
      </c>
      <c r="X3409" s="1" t="str">
        <f t="shared" si="480"/>
        <v>Saturday</v>
      </c>
      <c r="Y3409" s="2">
        <v>0.70158564814814817</v>
      </c>
      <c r="Z3409" s="2">
        <f t="shared" si="481"/>
        <v>0.70833333333333326</v>
      </c>
      <c r="AA3409">
        <f>1</f>
        <v>1</v>
      </c>
      <c r="AB3409" s="1">
        <v>42847</v>
      </c>
      <c r="AC3409" s="13">
        <f t="shared" si="482"/>
        <v>42826</v>
      </c>
      <c r="AD3409" s="14">
        <f t="shared" si="483"/>
        <v>42847</v>
      </c>
      <c r="AE3409" s="1" t="str">
        <f t="shared" si="484"/>
        <v>Saturday</v>
      </c>
      <c r="AF3409" s="2">
        <v>0.7205555555555555</v>
      </c>
      <c r="AG3409" s="2">
        <f t="shared" si="485"/>
        <v>0.70833333333333326</v>
      </c>
      <c r="AH3409" t="s">
        <v>23</v>
      </c>
    </row>
    <row r="3410" spans="1:34" x14ac:dyDescent="0.25">
      <c r="A3410">
        <v>1594655</v>
      </c>
      <c r="B3410" t="s">
        <v>54</v>
      </c>
      <c r="E3410">
        <v>53212</v>
      </c>
      <c r="F3410" t="s">
        <v>20</v>
      </c>
      <c r="G3410" t="s">
        <v>55</v>
      </c>
      <c r="H3410">
        <v>11086</v>
      </c>
      <c r="I3410" t="s">
        <v>86</v>
      </c>
      <c r="J3410">
        <f>VLOOKUP(I3410,Key!$A$1:$C$73,2,FALSE)</f>
        <v>43.052549999999997</v>
      </c>
      <c r="K3410">
        <f>VLOOKUP(I3410,Key!$A$1:$C$73,3,FALSE)</f>
        <v>-87.909329999999997</v>
      </c>
      <c r="L3410" t="s">
        <v>67</v>
      </c>
      <c r="M3410">
        <f>VLOOKUP(L3410,Key!$A$1:$C$73,2,FALSE)</f>
        <v>43.05847</v>
      </c>
      <c r="N3410">
        <f>VLOOKUP(L3410,Key!$A$1:$C$73,3,FALSE)</f>
        <v>-87.898079999999993</v>
      </c>
      <c r="O3410">
        <v>5</v>
      </c>
      <c r="P3410">
        <v>3</v>
      </c>
      <c r="Q3410">
        <v>0.8</v>
      </c>
      <c r="R3410">
        <v>0.7</v>
      </c>
      <c r="S3410">
        <v>30</v>
      </c>
      <c r="T3410">
        <f t="shared" si="477"/>
        <v>-1</v>
      </c>
      <c r="U3410" s="1">
        <v>42847</v>
      </c>
      <c r="V3410" s="13">
        <f t="shared" si="478"/>
        <v>42826</v>
      </c>
      <c r="W3410" s="14">
        <f t="shared" si="479"/>
        <v>42847</v>
      </c>
      <c r="X3410" s="1" t="str">
        <f t="shared" si="480"/>
        <v>Saturday</v>
      </c>
      <c r="Y3410" s="2">
        <v>0.70281249999999995</v>
      </c>
      <c r="Z3410" s="2">
        <f t="shared" si="481"/>
        <v>0.70833333333333326</v>
      </c>
      <c r="AA3410">
        <f>1</f>
        <v>1</v>
      </c>
      <c r="AB3410" s="1">
        <v>42847</v>
      </c>
      <c r="AC3410" s="13">
        <f t="shared" si="482"/>
        <v>42826</v>
      </c>
      <c r="AD3410" s="14">
        <f t="shared" si="483"/>
        <v>42847</v>
      </c>
      <c r="AE3410" s="1" t="str">
        <f t="shared" si="484"/>
        <v>Saturday</v>
      </c>
      <c r="AF3410" s="2">
        <v>0.70666666666666667</v>
      </c>
      <c r="AG3410" s="2">
        <f t="shared" si="485"/>
        <v>0.70833333333333326</v>
      </c>
      <c r="AH3410" t="s">
        <v>23</v>
      </c>
    </row>
    <row r="3411" spans="1:34" x14ac:dyDescent="0.25">
      <c r="A3411">
        <v>1594669</v>
      </c>
      <c r="B3411" t="s">
        <v>54</v>
      </c>
      <c r="E3411">
        <v>53022</v>
      </c>
      <c r="F3411" t="s">
        <v>20</v>
      </c>
      <c r="G3411" t="s">
        <v>55</v>
      </c>
      <c r="H3411">
        <v>9</v>
      </c>
      <c r="I3411" t="s">
        <v>26</v>
      </c>
      <c r="J3411">
        <f>VLOOKUP(I3411,Key!$A$1:$C$73,2,FALSE)</f>
        <v>43.034619999999997</v>
      </c>
      <c r="K3411">
        <f>VLOOKUP(I3411,Key!$A$1:$C$73,3,FALSE)</f>
        <v>-87.917500000000004</v>
      </c>
      <c r="L3411" t="s">
        <v>36</v>
      </c>
      <c r="M3411">
        <f>VLOOKUP(L3411,Key!$A$1:$C$73,2,FALSE)</f>
        <v>43.03519</v>
      </c>
      <c r="N3411">
        <f>VLOOKUP(L3411,Key!$A$1:$C$73,3,FALSE)</f>
        <v>-87.907390000000007</v>
      </c>
      <c r="O3411">
        <v>52</v>
      </c>
      <c r="P3411">
        <v>6</v>
      </c>
      <c r="Q3411">
        <v>7.8</v>
      </c>
      <c r="R3411">
        <v>7.4</v>
      </c>
      <c r="S3411">
        <v>312</v>
      </c>
      <c r="T3411">
        <f t="shared" si="477"/>
        <v>-1</v>
      </c>
      <c r="U3411" s="1">
        <v>42847</v>
      </c>
      <c r="V3411" s="13">
        <f t="shared" si="478"/>
        <v>42826</v>
      </c>
      <c r="W3411" s="14">
        <f t="shared" si="479"/>
        <v>42847</v>
      </c>
      <c r="X3411" s="1" t="str">
        <f t="shared" si="480"/>
        <v>Saturday</v>
      </c>
      <c r="Y3411" s="2">
        <v>0.70633101851851843</v>
      </c>
      <c r="Z3411" s="2">
        <f t="shared" si="481"/>
        <v>0.70833333333333326</v>
      </c>
      <c r="AA3411">
        <f>1</f>
        <v>1</v>
      </c>
      <c r="AB3411" s="1">
        <v>42847</v>
      </c>
      <c r="AC3411" s="13">
        <f t="shared" si="482"/>
        <v>42826</v>
      </c>
      <c r="AD3411" s="14">
        <f t="shared" si="483"/>
        <v>42847</v>
      </c>
      <c r="AE3411" s="1" t="str">
        <f t="shared" si="484"/>
        <v>Saturday</v>
      </c>
      <c r="AF3411" s="2">
        <v>0.74236111111111114</v>
      </c>
      <c r="AG3411" s="2">
        <f t="shared" si="485"/>
        <v>0.75</v>
      </c>
      <c r="AH3411" t="s">
        <v>23</v>
      </c>
    </row>
    <row r="3412" spans="1:34" x14ac:dyDescent="0.25">
      <c r="A3412">
        <v>1594670</v>
      </c>
      <c r="B3412" t="s">
        <v>54</v>
      </c>
      <c r="E3412">
        <v>75211</v>
      </c>
      <c r="F3412" t="s">
        <v>20</v>
      </c>
      <c r="G3412" t="s">
        <v>55</v>
      </c>
      <c r="H3412">
        <v>5464</v>
      </c>
      <c r="I3412" t="s">
        <v>57</v>
      </c>
      <c r="J3412">
        <f>VLOOKUP(I3412,Key!$A$1:$C$73,2,FALSE)</f>
        <v>43.03913</v>
      </c>
      <c r="K3412">
        <f>VLOOKUP(I3412,Key!$A$1:$C$73,3,FALSE)</f>
        <v>-87.916150000000002</v>
      </c>
      <c r="L3412" t="s">
        <v>57</v>
      </c>
      <c r="M3412">
        <f>VLOOKUP(L3412,Key!$A$1:$C$73,2,FALSE)</f>
        <v>43.03913</v>
      </c>
      <c r="N3412">
        <f>VLOOKUP(L3412,Key!$A$1:$C$73,3,FALSE)</f>
        <v>-87.916150000000002</v>
      </c>
      <c r="O3412">
        <v>108</v>
      </c>
      <c r="P3412">
        <v>12</v>
      </c>
      <c r="Q3412">
        <v>16.2</v>
      </c>
      <c r="R3412">
        <v>15.4</v>
      </c>
      <c r="S3412">
        <v>648</v>
      </c>
      <c r="T3412">
        <f t="shared" si="477"/>
        <v>-1</v>
      </c>
      <c r="U3412" s="1">
        <v>42847</v>
      </c>
      <c r="V3412" s="13">
        <f t="shared" si="478"/>
        <v>42826</v>
      </c>
      <c r="W3412" s="14">
        <f t="shared" si="479"/>
        <v>42847</v>
      </c>
      <c r="X3412" s="1" t="str">
        <f t="shared" si="480"/>
        <v>Saturday</v>
      </c>
      <c r="Y3412" s="2">
        <v>0.70649305555555564</v>
      </c>
      <c r="Z3412" s="2">
        <f t="shared" si="481"/>
        <v>0.70833333333333326</v>
      </c>
      <c r="AA3412">
        <f>1</f>
        <v>1</v>
      </c>
      <c r="AB3412" s="1">
        <v>42847</v>
      </c>
      <c r="AC3412" s="13">
        <f t="shared" si="482"/>
        <v>42826</v>
      </c>
      <c r="AD3412" s="14">
        <f t="shared" si="483"/>
        <v>42847</v>
      </c>
      <c r="AE3412" s="1" t="str">
        <f t="shared" si="484"/>
        <v>Saturday</v>
      </c>
      <c r="AF3412" s="2">
        <v>0.78157407407407409</v>
      </c>
      <c r="AG3412" s="2">
        <f t="shared" si="485"/>
        <v>0.79166666666666663</v>
      </c>
      <c r="AH3412" t="s">
        <v>25</v>
      </c>
    </row>
    <row r="3413" spans="1:34" x14ac:dyDescent="0.25">
      <c r="A3413">
        <v>1493077</v>
      </c>
      <c r="B3413" t="s">
        <v>54</v>
      </c>
      <c r="E3413">
        <v>55304</v>
      </c>
      <c r="F3413" t="s">
        <v>20</v>
      </c>
      <c r="G3413" t="s">
        <v>55</v>
      </c>
      <c r="H3413">
        <v>11048</v>
      </c>
      <c r="I3413" t="s">
        <v>28</v>
      </c>
      <c r="J3413">
        <f>VLOOKUP(I3413,Key!$A$1:$C$73,2,FALSE)</f>
        <v>43.038580000000003</v>
      </c>
      <c r="K3413">
        <f>VLOOKUP(I3413,Key!$A$1:$C$73,3,FALSE)</f>
        <v>-87.90934</v>
      </c>
      <c r="L3413" t="s">
        <v>21</v>
      </c>
      <c r="M3413">
        <f>VLOOKUP(L3413,Key!$A$1:$C$73,2,FALSE)</f>
        <v>43.074890000000003</v>
      </c>
      <c r="N3413">
        <f>VLOOKUP(L3413,Key!$A$1:$C$73,3,FALSE)</f>
        <v>-87.882810000000006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f t="shared" si="477"/>
        <v>-1</v>
      </c>
      <c r="U3413" s="1">
        <v>42847</v>
      </c>
      <c r="V3413" s="13">
        <f t="shared" si="478"/>
        <v>42826</v>
      </c>
      <c r="W3413" s="14">
        <f t="shared" si="479"/>
        <v>42847</v>
      </c>
      <c r="X3413" s="1" t="str">
        <f t="shared" si="480"/>
        <v>Saturday</v>
      </c>
      <c r="Y3413" s="2">
        <v>0.71131944444444439</v>
      </c>
      <c r="Z3413" s="2">
        <f t="shared" si="481"/>
        <v>0.70833333333333326</v>
      </c>
      <c r="AA3413">
        <f>1</f>
        <v>1</v>
      </c>
      <c r="AB3413" s="1">
        <v>42847</v>
      </c>
      <c r="AC3413" s="13">
        <f t="shared" si="482"/>
        <v>42826</v>
      </c>
      <c r="AD3413" s="14">
        <f t="shared" si="483"/>
        <v>42847</v>
      </c>
      <c r="AE3413" s="1" t="str">
        <f t="shared" si="484"/>
        <v>Saturday</v>
      </c>
      <c r="AF3413" s="2">
        <v>0.71131944444444439</v>
      </c>
      <c r="AG3413" s="2">
        <f t="shared" si="485"/>
        <v>0.70833333333333326</v>
      </c>
      <c r="AH3413" t="s">
        <v>23</v>
      </c>
    </row>
    <row r="3414" spans="1:34" x14ac:dyDescent="0.25">
      <c r="A3414">
        <v>1594801</v>
      </c>
      <c r="B3414" t="s">
        <v>54</v>
      </c>
      <c r="E3414">
        <v>54115</v>
      </c>
      <c r="F3414" t="s">
        <v>20</v>
      </c>
      <c r="G3414" t="s">
        <v>55</v>
      </c>
      <c r="H3414">
        <v>5452</v>
      </c>
      <c r="I3414" t="s">
        <v>76</v>
      </c>
      <c r="J3414">
        <f>VLOOKUP(I3414,Key!$A$1:$C$73,2,FALSE)</f>
        <v>43.02948</v>
      </c>
      <c r="K3414">
        <f>VLOOKUP(I3414,Key!$A$1:$C$73,3,FALSE)</f>
        <v>-87.912819999999996</v>
      </c>
      <c r="L3414" t="s">
        <v>76</v>
      </c>
      <c r="M3414">
        <f>VLOOKUP(L3414,Key!$A$1:$C$73,2,FALSE)</f>
        <v>43.02948</v>
      </c>
      <c r="N3414">
        <f>VLOOKUP(L3414,Key!$A$1:$C$73,3,FALSE)</f>
        <v>-87.912819999999996</v>
      </c>
      <c r="O3414">
        <v>103</v>
      </c>
      <c r="P3414">
        <v>12</v>
      </c>
      <c r="Q3414">
        <v>15.5</v>
      </c>
      <c r="R3414">
        <v>14.7</v>
      </c>
      <c r="S3414">
        <v>618</v>
      </c>
      <c r="T3414">
        <f t="shared" si="477"/>
        <v>-1</v>
      </c>
      <c r="U3414" s="1">
        <v>42847</v>
      </c>
      <c r="V3414" s="13">
        <f t="shared" si="478"/>
        <v>42826</v>
      </c>
      <c r="W3414" s="14">
        <f t="shared" si="479"/>
        <v>42847</v>
      </c>
      <c r="X3414" s="1" t="str">
        <f t="shared" si="480"/>
        <v>Saturday</v>
      </c>
      <c r="Y3414" s="2">
        <v>0.73577546296296292</v>
      </c>
      <c r="Z3414" s="2">
        <f t="shared" si="481"/>
        <v>0.75</v>
      </c>
      <c r="AA3414">
        <f>1</f>
        <v>1</v>
      </c>
      <c r="AB3414" s="1">
        <v>42847</v>
      </c>
      <c r="AC3414" s="13">
        <f t="shared" si="482"/>
        <v>42826</v>
      </c>
      <c r="AD3414" s="14">
        <f t="shared" si="483"/>
        <v>42847</v>
      </c>
      <c r="AE3414" s="1" t="str">
        <f t="shared" si="484"/>
        <v>Saturday</v>
      </c>
      <c r="AF3414" s="2">
        <v>0.8071990740740741</v>
      </c>
      <c r="AG3414" s="2">
        <f t="shared" si="485"/>
        <v>0.79166666666666663</v>
      </c>
      <c r="AH3414" t="s">
        <v>25</v>
      </c>
    </row>
    <row r="3415" spans="1:34" x14ac:dyDescent="0.25">
      <c r="A3415">
        <v>1444782</v>
      </c>
      <c r="B3415" t="s">
        <v>54</v>
      </c>
      <c r="E3415">
        <v>30215</v>
      </c>
      <c r="F3415" t="s">
        <v>20</v>
      </c>
      <c r="G3415" t="s">
        <v>55</v>
      </c>
      <c r="H3415">
        <v>45</v>
      </c>
      <c r="I3415" t="s">
        <v>84</v>
      </c>
      <c r="J3415">
        <f>VLOOKUP(I3415,Key!$A$1:$C$73,2,FALSE)</f>
        <v>43.040154000000001</v>
      </c>
      <c r="K3415">
        <f>VLOOKUP(I3415,Key!$A$1:$C$73,3,FALSE)</f>
        <v>-87.932113000000001</v>
      </c>
      <c r="L3415" t="s">
        <v>84</v>
      </c>
      <c r="M3415">
        <f>VLOOKUP(L3415,Key!$A$1:$C$73,2,FALSE)</f>
        <v>43.040154000000001</v>
      </c>
      <c r="N3415">
        <f>VLOOKUP(L3415,Key!$A$1:$C$73,3,FALSE)</f>
        <v>-87.932113000000001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f t="shared" si="477"/>
        <v>-1</v>
      </c>
      <c r="U3415" s="1">
        <v>42847</v>
      </c>
      <c r="V3415" s="13">
        <f t="shared" si="478"/>
        <v>42826</v>
      </c>
      <c r="W3415" s="14">
        <f t="shared" si="479"/>
        <v>42847</v>
      </c>
      <c r="X3415" s="1" t="str">
        <f t="shared" si="480"/>
        <v>Saturday</v>
      </c>
      <c r="Y3415" s="2">
        <v>0.74528935185185186</v>
      </c>
      <c r="Z3415" s="2">
        <f t="shared" si="481"/>
        <v>0.75</v>
      </c>
      <c r="AA3415">
        <f>1</f>
        <v>1</v>
      </c>
      <c r="AB3415" s="1">
        <v>42847</v>
      </c>
      <c r="AC3415" s="13">
        <f t="shared" si="482"/>
        <v>42826</v>
      </c>
      <c r="AD3415" s="14">
        <f t="shared" si="483"/>
        <v>42847</v>
      </c>
      <c r="AE3415" s="1" t="str">
        <f t="shared" si="484"/>
        <v>Saturday</v>
      </c>
      <c r="AF3415" s="2">
        <v>0.74556712962962957</v>
      </c>
      <c r="AG3415" s="2">
        <f t="shared" si="485"/>
        <v>0.75</v>
      </c>
      <c r="AH3415" t="s">
        <v>25</v>
      </c>
    </row>
    <row r="3416" spans="1:34" x14ac:dyDescent="0.25">
      <c r="A3416">
        <v>1444784</v>
      </c>
      <c r="B3416" t="s">
        <v>54</v>
      </c>
      <c r="E3416">
        <v>80126</v>
      </c>
      <c r="F3416" t="s">
        <v>20</v>
      </c>
      <c r="G3416" t="s">
        <v>55</v>
      </c>
      <c r="H3416">
        <v>45</v>
      </c>
      <c r="I3416" t="s">
        <v>84</v>
      </c>
      <c r="J3416">
        <f>VLOOKUP(I3416,Key!$A$1:$C$73,2,FALSE)</f>
        <v>43.040154000000001</v>
      </c>
      <c r="K3416">
        <f>VLOOKUP(I3416,Key!$A$1:$C$73,3,FALSE)</f>
        <v>-87.932113000000001</v>
      </c>
      <c r="L3416" t="s">
        <v>81</v>
      </c>
      <c r="M3416">
        <f>VLOOKUP(L3416,Key!$A$1:$C$73,2,FALSE)</f>
        <v>43.058010000000003</v>
      </c>
      <c r="N3416">
        <f>VLOOKUP(L3416,Key!$A$1:$C$73,3,FALSE)</f>
        <v>-87.877300000000005</v>
      </c>
      <c r="O3416">
        <v>52</v>
      </c>
      <c r="P3416">
        <v>6</v>
      </c>
      <c r="Q3416">
        <v>7.8</v>
      </c>
      <c r="R3416">
        <v>7.4</v>
      </c>
      <c r="S3416">
        <v>312</v>
      </c>
      <c r="T3416">
        <f t="shared" si="477"/>
        <v>-1</v>
      </c>
      <c r="U3416" s="1">
        <v>42847</v>
      </c>
      <c r="V3416" s="13">
        <f t="shared" si="478"/>
        <v>42826</v>
      </c>
      <c r="W3416" s="14">
        <f t="shared" si="479"/>
        <v>42847</v>
      </c>
      <c r="X3416" s="1" t="str">
        <f t="shared" si="480"/>
        <v>Saturday</v>
      </c>
      <c r="Y3416" s="2">
        <v>0.7459027777777778</v>
      </c>
      <c r="Z3416" s="2">
        <f t="shared" si="481"/>
        <v>0.75</v>
      </c>
      <c r="AA3416">
        <f>1</f>
        <v>1</v>
      </c>
      <c r="AB3416" s="1">
        <v>42847</v>
      </c>
      <c r="AC3416" s="13">
        <f t="shared" si="482"/>
        <v>42826</v>
      </c>
      <c r="AD3416" s="14">
        <f t="shared" si="483"/>
        <v>42847</v>
      </c>
      <c r="AE3416" s="1" t="str">
        <f t="shared" si="484"/>
        <v>Saturday</v>
      </c>
      <c r="AF3416" s="2">
        <v>0.78259259259259262</v>
      </c>
      <c r="AG3416" s="2">
        <f t="shared" si="485"/>
        <v>0.79166666666666663</v>
      </c>
      <c r="AH3416" t="s">
        <v>23</v>
      </c>
    </row>
    <row r="3417" spans="1:34" x14ac:dyDescent="0.25">
      <c r="A3417">
        <v>1444791</v>
      </c>
      <c r="B3417" t="s">
        <v>54</v>
      </c>
      <c r="E3417">
        <v>53233</v>
      </c>
      <c r="F3417" t="s">
        <v>20</v>
      </c>
      <c r="G3417" t="s">
        <v>55</v>
      </c>
      <c r="H3417">
        <v>5481</v>
      </c>
      <c r="I3417" t="s">
        <v>84</v>
      </c>
      <c r="J3417">
        <f>VLOOKUP(I3417,Key!$A$1:$C$73,2,FALSE)</f>
        <v>43.040154000000001</v>
      </c>
      <c r="K3417">
        <f>VLOOKUP(I3417,Key!$A$1:$C$73,3,FALSE)</f>
        <v>-87.932113000000001</v>
      </c>
      <c r="L3417" t="s">
        <v>81</v>
      </c>
      <c r="M3417">
        <f>VLOOKUP(L3417,Key!$A$1:$C$73,2,FALSE)</f>
        <v>43.058010000000003</v>
      </c>
      <c r="N3417">
        <f>VLOOKUP(L3417,Key!$A$1:$C$73,3,FALSE)</f>
        <v>-87.877300000000005</v>
      </c>
      <c r="O3417">
        <v>51</v>
      </c>
      <c r="P3417">
        <v>6</v>
      </c>
      <c r="Q3417">
        <v>7.7</v>
      </c>
      <c r="R3417">
        <v>7.3</v>
      </c>
      <c r="S3417">
        <v>306</v>
      </c>
      <c r="T3417">
        <f t="shared" si="477"/>
        <v>-1</v>
      </c>
      <c r="U3417" s="1">
        <v>42847</v>
      </c>
      <c r="V3417" s="13">
        <f t="shared" si="478"/>
        <v>42826</v>
      </c>
      <c r="W3417" s="14">
        <f t="shared" si="479"/>
        <v>42847</v>
      </c>
      <c r="X3417" s="1" t="str">
        <f t="shared" si="480"/>
        <v>Saturday</v>
      </c>
      <c r="Y3417" s="2">
        <v>0.74716435185185182</v>
      </c>
      <c r="Z3417" s="2">
        <f t="shared" si="481"/>
        <v>0.75</v>
      </c>
      <c r="AA3417">
        <f>1</f>
        <v>1</v>
      </c>
      <c r="AB3417" s="1">
        <v>42847</v>
      </c>
      <c r="AC3417" s="13">
        <f t="shared" si="482"/>
        <v>42826</v>
      </c>
      <c r="AD3417" s="14">
        <f t="shared" si="483"/>
        <v>42847</v>
      </c>
      <c r="AE3417" s="1" t="str">
        <f t="shared" si="484"/>
        <v>Saturday</v>
      </c>
      <c r="AF3417" s="2">
        <v>0.78259259259259262</v>
      </c>
      <c r="AG3417" s="2">
        <f t="shared" si="485"/>
        <v>0.79166666666666663</v>
      </c>
      <c r="AH3417" t="s">
        <v>23</v>
      </c>
    </row>
    <row r="3418" spans="1:34" x14ac:dyDescent="0.25">
      <c r="A3418">
        <v>1594884</v>
      </c>
      <c r="B3418" t="s">
        <v>54</v>
      </c>
      <c r="E3418">
        <v>66206</v>
      </c>
      <c r="F3418" t="s">
        <v>20</v>
      </c>
      <c r="G3418" t="s">
        <v>55</v>
      </c>
      <c r="H3418">
        <v>22</v>
      </c>
      <c r="I3418" t="s">
        <v>77</v>
      </c>
      <c r="J3418">
        <f>VLOOKUP(I3418,Key!$A$1:$C$73,2,FALSE)</f>
        <v>43.036900000000003</v>
      </c>
      <c r="K3418">
        <f>VLOOKUP(I3418,Key!$A$1:$C$73,3,FALSE)</f>
        <v>-87.89667</v>
      </c>
      <c r="L3418" t="s">
        <v>84</v>
      </c>
      <c r="M3418">
        <f>VLOOKUP(L3418,Key!$A$1:$C$73,2,FALSE)</f>
        <v>43.040154000000001</v>
      </c>
      <c r="N3418">
        <f>VLOOKUP(L3418,Key!$A$1:$C$73,3,FALSE)</f>
        <v>-87.932113000000001</v>
      </c>
      <c r="O3418">
        <v>146</v>
      </c>
      <c r="P3418">
        <v>6</v>
      </c>
      <c r="Q3418">
        <v>18</v>
      </c>
      <c r="R3418">
        <v>17.100000000000001</v>
      </c>
      <c r="S3418">
        <v>720</v>
      </c>
      <c r="T3418">
        <f t="shared" si="477"/>
        <v>-1</v>
      </c>
      <c r="U3418" s="1">
        <v>42847</v>
      </c>
      <c r="V3418" s="13">
        <f t="shared" si="478"/>
        <v>42826</v>
      </c>
      <c r="W3418" s="14">
        <f t="shared" si="479"/>
        <v>42847</v>
      </c>
      <c r="X3418" s="1" t="str">
        <f t="shared" si="480"/>
        <v>Saturday</v>
      </c>
      <c r="Y3418" s="2">
        <v>0.75325231481481481</v>
      </c>
      <c r="Z3418" s="2">
        <f t="shared" si="481"/>
        <v>0.75</v>
      </c>
      <c r="AA3418">
        <f>1</f>
        <v>1</v>
      </c>
      <c r="AB3418" s="1">
        <v>42847</v>
      </c>
      <c r="AC3418" s="13">
        <f t="shared" si="482"/>
        <v>42826</v>
      </c>
      <c r="AD3418" s="14">
        <f t="shared" si="483"/>
        <v>42847</v>
      </c>
      <c r="AE3418" s="1" t="str">
        <f t="shared" si="484"/>
        <v>Saturday</v>
      </c>
      <c r="AF3418" s="2">
        <v>0.85427083333333342</v>
      </c>
      <c r="AG3418" s="2">
        <f t="shared" si="485"/>
        <v>0.875</v>
      </c>
      <c r="AH3418" t="s">
        <v>23</v>
      </c>
    </row>
    <row r="3419" spans="1:34" x14ac:dyDescent="0.25">
      <c r="A3419">
        <v>1250354</v>
      </c>
      <c r="B3419" t="s">
        <v>54</v>
      </c>
      <c r="E3419">
        <v>53029</v>
      </c>
      <c r="F3419" t="s">
        <v>20</v>
      </c>
      <c r="G3419" t="s">
        <v>55</v>
      </c>
      <c r="H3419">
        <v>5550</v>
      </c>
      <c r="I3419" t="s">
        <v>78</v>
      </c>
      <c r="J3419">
        <f>VLOOKUP(I3419,Key!$A$1:$C$73,2,FALSE)</f>
        <v>43.048200000000001</v>
      </c>
      <c r="K3419">
        <f>VLOOKUP(I3419,Key!$A$1:$C$73,3,FALSE)</f>
        <v>-87.900859999999994</v>
      </c>
      <c r="L3419" t="s">
        <v>57</v>
      </c>
      <c r="M3419">
        <f>VLOOKUP(L3419,Key!$A$1:$C$73,2,FALSE)</f>
        <v>43.03913</v>
      </c>
      <c r="N3419">
        <f>VLOOKUP(L3419,Key!$A$1:$C$73,3,FALSE)</f>
        <v>-87.916150000000002</v>
      </c>
      <c r="O3419">
        <v>13</v>
      </c>
      <c r="P3419">
        <v>3</v>
      </c>
      <c r="Q3419">
        <v>2</v>
      </c>
      <c r="R3419">
        <v>1.9</v>
      </c>
      <c r="S3419">
        <v>78</v>
      </c>
      <c r="T3419">
        <f t="shared" si="477"/>
        <v>-1</v>
      </c>
      <c r="U3419" s="1">
        <v>42847</v>
      </c>
      <c r="V3419" s="13">
        <f t="shared" si="478"/>
        <v>42826</v>
      </c>
      <c r="W3419" s="14">
        <f t="shared" si="479"/>
        <v>42847</v>
      </c>
      <c r="X3419" s="1" t="str">
        <f t="shared" si="480"/>
        <v>Saturday</v>
      </c>
      <c r="Y3419" s="2">
        <v>0.76864583333333336</v>
      </c>
      <c r="Z3419" s="2">
        <f t="shared" si="481"/>
        <v>0.75</v>
      </c>
      <c r="AA3419">
        <f>1</f>
        <v>1</v>
      </c>
      <c r="AB3419" s="1">
        <v>42847</v>
      </c>
      <c r="AC3419" s="13">
        <f t="shared" si="482"/>
        <v>42826</v>
      </c>
      <c r="AD3419" s="14">
        <f t="shared" si="483"/>
        <v>42847</v>
      </c>
      <c r="AE3419" s="1" t="str">
        <f t="shared" si="484"/>
        <v>Saturday</v>
      </c>
      <c r="AF3419" s="2">
        <v>0.77774305555555545</v>
      </c>
      <c r="AG3419" s="2">
        <f t="shared" si="485"/>
        <v>0.79166666666666663</v>
      </c>
      <c r="AH3419" t="s">
        <v>23</v>
      </c>
    </row>
    <row r="3420" spans="1:34" x14ac:dyDescent="0.25">
      <c r="A3420">
        <v>1562796</v>
      </c>
      <c r="B3420" t="s">
        <v>54</v>
      </c>
      <c r="E3420">
        <v>53202</v>
      </c>
      <c r="F3420" t="s">
        <v>20</v>
      </c>
      <c r="G3420" t="s">
        <v>55</v>
      </c>
      <c r="H3420">
        <v>5417</v>
      </c>
      <c r="I3420" t="s">
        <v>33</v>
      </c>
      <c r="J3420">
        <f>VLOOKUP(I3420,Key!$A$1:$C$73,2,FALSE)</f>
        <v>43.045712999999999</v>
      </c>
      <c r="K3420">
        <f>VLOOKUP(I3420,Key!$A$1:$C$73,3,FALSE)</f>
        <v>-87.899756999999994</v>
      </c>
      <c r="L3420" t="s">
        <v>79</v>
      </c>
      <c r="M3420">
        <f>VLOOKUP(L3420,Key!$A$1:$C$73,2,FALSE)</f>
        <v>43.04804</v>
      </c>
      <c r="N3420">
        <f>VLOOKUP(L3420,Key!$A$1:$C$73,3,FALSE)</f>
        <v>-87.896720000000002</v>
      </c>
      <c r="O3420">
        <v>6</v>
      </c>
      <c r="P3420">
        <v>3</v>
      </c>
      <c r="Q3420">
        <v>0.9</v>
      </c>
      <c r="R3420">
        <v>0.9</v>
      </c>
      <c r="S3420">
        <v>36</v>
      </c>
      <c r="T3420">
        <f t="shared" si="477"/>
        <v>-1</v>
      </c>
      <c r="U3420" s="1">
        <v>42847</v>
      </c>
      <c r="V3420" s="13">
        <f t="shared" si="478"/>
        <v>42826</v>
      </c>
      <c r="W3420" s="14">
        <f t="shared" si="479"/>
        <v>42847</v>
      </c>
      <c r="X3420" s="1" t="str">
        <f t="shared" si="480"/>
        <v>Saturday</v>
      </c>
      <c r="Y3420" s="2">
        <v>0.78208333333333335</v>
      </c>
      <c r="Z3420" s="2">
        <f t="shared" si="481"/>
        <v>0.79166666666666663</v>
      </c>
      <c r="AA3420">
        <f>1</f>
        <v>1</v>
      </c>
      <c r="AB3420" s="1">
        <v>42847</v>
      </c>
      <c r="AC3420" s="13">
        <f t="shared" si="482"/>
        <v>42826</v>
      </c>
      <c r="AD3420" s="14">
        <f t="shared" si="483"/>
        <v>42847</v>
      </c>
      <c r="AE3420" s="1" t="str">
        <f t="shared" si="484"/>
        <v>Saturday</v>
      </c>
      <c r="AF3420" s="2">
        <v>0.78664351851851855</v>
      </c>
      <c r="AG3420" s="2">
        <f t="shared" si="485"/>
        <v>0.79166666666666663</v>
      </c>
      <c r="AH3420" t="s">
        <v>23</v>
      </c>
    </row>
    <row r="3421" spans="1:34" x14ac:dyDescent="0.25">
      <c r="A3421">
        <v>1595150</v>
      </c>
      <c r="B3421" t="s">
        <v>54</v>
      </c>
      <c r="E3421">
        <v>55805</v>
      </c>
      <c r="F3421" t="s">
        <v>20</v>
      </c>
      <c r="G3421" t="s">
        <v>55</v>
      </c>
      <c r="H3421">
        <v>31</v>
      </c>
      <c r="I3421" t="s">
        <v>22</v>
      </c>
      <c r="J3421">
        <f>VLOOKUP(I3421,Key!$A$1:$C$73,2,FALSE)</f>
        <v>43.058619999999998</v>
      </c>
      <c r="K3421">
        <f>VLOOKUP(I3421,Key!$A$1:$C$73,3,FALSE)</f>
        <v>-87.885319999999993</v>
      </c>
      <c r="L3421" t="s">
        <v>79</v>
      </c>
      <c r="M3421">
        <f>VLOOKUP(L3421,Key!$A$1:$C$73,2,FALSE)</f>
        <v>43.04804</v>
      </c>
      <c r="N3421">
        <f>VLOOKUP(L3421,Key!$A$1:$C$73,3,FALSE)</f>
        <v>-87.896720000000002</v>
      </c>
      <c r="O3421">
        <v>28</v>
      </c>
      <c r="P3421">
        <v>3</v>
      </c>
      <c r="Q3421">
        <v>4.2</v>
      </c>
      <c r="R3421">
        <v>4</v>
      </c>
      <c r="S3421">
        <v>168</v>
      </c>
      <c r="T3421">
        <f t="shared" si="477"/>
        <v>-1</v>
      </c>
      <c r="U3421" s="1">
        <v>42847</v>
      </c>
      <c r="V3421" s="13">
        <f t="shared" si="478"/>
        <v>42826</v>
      </c>
      <c r="W3421" s="14">
        <f t="shared" si="479"/>
        <v>42847</v>
      </c>
      <c r="X3421" s="1" t="str">
        <f t="shared" si="480"/>
        <v>Saturday</v>
      </c>
      <c r="Y3421" s="2">
        <v>0.82844907407407409</v>
      </c>
      <c r="Z3421" s="2">
        <f t="shared" si="481"/>
        <v>0.83333333333333326</v>
      </c>
      <c r="AA3421">
        <f>1</f>
        <v>1</v>
      </c>
      <c r="AB3421" s="1">
        <v>42847</v>
      </c>
      <c r="AC3421" s="13">
        <f t="shared" si="482"/>
        <v>42826</v>
      </c>
      <c r="AD3421" s="14">
        <f t="shared" si="483"/>
        <v>42847</v>
      </c>
      <c r="AE3421" s="1" t="str">
        <f t="shared" si="484"/>
        <v>Saturday</v>
      </c>
      <c r="AF3421" s="2">
        <v>0.84781249999999997</v>
      </c>
      <c r="AG3421" s="2">
        <f t="shared" si="485"/>
        <v>0.83333333333333326</v>
      </c>
      <c r="AH3421" t="s">
        <v>23</v>
      </c>
    </row>
    <row r="3422" spans="1:34" x14ac:dyDescent="0.25">
      <c r="A3422">
        <v>1595306</v>
      </c>
      <c r="B3422" t="s">
        <v>54</v>
      </c>
      <c r="E3422">
        <v>53205</v>
      </c>
      <c r="F3422" t="s">
        <v>20</v>
      </c>
      <c r="G3422" t="s">
        <v>55</v>
      </c>
      <c r="H3422">
        <v>11151</v>
      </c>
      <c r="I3422" t="s">
        <v>52</v>
      </c>
      <c r="J3422">
        <f>VLOOKUP(I3422,Key!$A$1:$C$73,2,FALSE)</f>
        <v>43.042490000000001</v>
      </c>
      <c r="K3422">
        <f>VLOOKUP(I3422,Key!$A$1:$C$73,3,FALSE)</f>
        <v>-87.909959999999998</v>
      </c>
      <c r="L3422" t="s">
        <v>83</v>
      </c>
      <c r="M3422">
        <f>VLOOKUP(L3422,Key!$A$1:$C$73,2,FALSE)</f>
        <v>43.026229999999998</v>
      </c>
      <c r="N3422">
        <f>VLOOKUP(L3422,Key!$A$1:$C$73,3,FALSE)</f>
        <v>-87.912809999999993</v>
      </c>
      <c r="O3422">
        <v>19</v>
      </c>
      <c r="P3422">
        <v>3</v>
      </c>
      <c r="Q3422">
        <v>2.9</v>
      </c>
      <c r="R3422">
        <v>2.7</v>
      </c>
      <c r="S3422">
        <v>114</v>
      </c>
      <c r="T3422">
        <f t="shared" si="477"/>
        <v>-1</v>
      </c>
      <c r="U3422" s="1">
        <v>42847</v>
      </c>
      <c r="V3422" s="13">
        <f t="shared" si="478"/>
        <v>42826</v>
      </c>
      <c r="W3422" s="14">
        <f t="shared" si="479"/>
        <v>42847</v>
      </c>
      <c r="X3422" s="1" t="str">
        <f t="shared" si="480"/>
        <v>Saturday</v>
      </c>
      <c r="Y3422" s="2">
        <v>0.8941782407407407</v>
      </c>
      <c r="Z3422" s="2">
        <f t="shared" si="481"/>
        <v>0.875</v>
      </c>
      <c r="AA3422">
        <f>1</f>
        <v>1</v>
      </c>
      <c r="AB3422" s="1">
        <v>42847</v>
      </c>
      <c r="AC3422" s="13">
        <f t="shared" si="482"/>
        <v>42826</v>
      </c>
      <c r="AD3422" s="14">
        <f t="shared" si="483"/>
        <v>42847</v>
      </c>
      <c r="AE3422" s="1" t="str">
        <f t="shared" si="484"/>
        <v>Saturday</v>
      </c>
      <c r="AF3422" s="2">
        <v>0.90762731481481485</v>
      </c>
      <c r="AG3422" s="2">
        <f t="shared" si="485"/>
        <v>0.91666666666666663</v>
      </c>
      <c r="AH3422" t="s">
        <v>23</v>
      </c>
    </row>
    <row r="3423" spans="1:34" x14ac:dyDescent="0.25">
      <c r="A3423">
        <v>1595319</v>
      </c>
      <c r="B3423" t="s">
        <v>54</v>
      </c>
      <c r="E3423">
        <v>54121</v>
      </c>
      <c r="F3423" t="s">
        <v>20</v>
      </c>
      <c r="G3423" t="s">
        <v>55</v>
      </c>
      <c r="H3423">
        <v>178</v>
      </c>
      <c r="I3423" t="s">
        <v>85</v>
      </c>
      <c r="J3423">
        <f>VLOOKUP(I3423,Key!$A$1:$C$73,2,FALSE)</f>
        <v>43.053040000000003</v>
      </c>
      <c r="K3423">
        <f>VLOOKUP(I3423,Key!$A$1:$C$73,3,FALSE)</f>
        <v>-87.897660000000002</v>
      </c>
      <c r="L3423" t="s">
        <v>67</v>
      </c>
      <c r="M3423">
        <f>VLOOKUP(L3423,Key!$A$1:$C$73,2,FALSE)</f>
        <v>43.05847</v>
      </c>
      <c r="N3423">
        <f>VLOOKUP(L3423,Key!$A$1:$C$73,3,FALSE)</f>
        <v>-87.898079999999993</v>
      </c>
      <c r="O3423">
        <v>8</v>
      </c>
      <c r="P3423">
        <v>3</v>
      </c>
      <c r="Q3423">
        <v>1.2</v>
      </c>
      <c r="R3423">
        <v>1.1000000000000001</v>
      </c>
      <c r="S3423">
        <v>48</v>
      </c>
      <c r="T3423">
        <f t="shared" si="477"/>
        <v>-1</v>
      </c>
      <c r="U3423" s="1">
        <v>42847</v>
      </c>
      <c r="V3423" s="13">
        <f t="shared" si="478"/>
        <v>42826</v>
      </c>
      <c r="W3423" s="14">
        <f t="shared" si="479"/>
        <v>42847</v>
      </c>
      <c r="X3423" s="1" t="str">
        <f t="shared" si="480"/>
        <v>Saturday</v>
      </c>
      <c r="Y3423" s="2">
        <v>0.90221064814814811</v>
      </c>
      <c r="Z3423" s="2">
        <f t="shared" si="481"/>
        <v>0.91666666666666663</v>
      </c>
      <c r="AA3423">
        <f>1</f>
        <v>1</v>
      </c>
      <c r="AB3423" s="1">
        <v>42847</v>
      </c>
      <c r="AC3423" s="13">
        <f t="shared" si="482"/>
        <v>42826</v>
      </c>
      <c r="AD3423" s="14">
        <f t="shared" si="483"/>
        <v>42847</v>
      </c>
      <c r="AE3423" s="1" t="str">
        <f t="shared" si="484"/>
        <v>Saturday</v>
      </c>
      <c r="AF3423" s="2">
        <v>0.9078587962962964</v>
      </c>
      <c r="AG3423" s="2">
        <f t="shared" si="485"/>
        <v>0.91666666666666663</v>
      </c>
      <c r="AH3423" t="s">
        <v>23</v>
      </c>
    </row>
    <row r="3424" spans="1:34" x14ac:dyDescent="0.25">
      <c r="A3424">
        <v>1595470</v>
      </c>
      <c r="B3424" t="s">
        <v>54</v>
      </c>
      <c r="E3424">
        <v>53204</v>
      </c>
      <c r="F3424" t="s">
        <v>20</v>
      </c>
      <c r="G3424" t="s">
        <v>55</v>
      </c>
      <c r="H3424">
        <v>280</v>
      </c>
      <c r="I3424" t="s">
        <v>42</v>
      </c>
      <c r="J3424">
        <f>VLOOKUP(I3424,Key!$A$1:$C$73,2,FALSE)</f>
        <v>43.038719999999998</v>
      </c>
      <c r="K3424">
        <f>VLOOKUP(I3424,Key!$A$1:$C$73,3,FALSE)</f>
        <v>-87.905339999999995</v>
      </c>
      <c r="L3424" t="s">
        <v>48</v>
      </c>
      <c r="M3424">
        <f>VLOOKUP(L3424,Key!$A$1:$C$73,2,FALSE)</f>
        <v>43.031320000000001</v>
      </c>
      <c r="N3424">
        <f>VLOOKUP(L3424,Key!$A$1:$C$73,3,FALSE)</f>
        <v>-87.904259999999994</v>
      </c>
      <c r="O3424">
        <v>4</v>
      </c>
      <c r="P3424">
        <v>0</v>
      </c>
      <c r="Q3424">
        <v>0.6</v>
      </c>
      <c r="R3424">
        <v>0.6</v>
      </c>
      <c r="S3424">
        <v>24</v>
      </c>
      <c r="T3424">
        <f t="shared" si="477"/>
        <v>-1</v>
      </c>
      <c r="U3424" s="1">
        <v>42848</v>
      </c>
      <c r="V3424" s="13">
        <f t="shared" si="478"/>
        <v>42826</v>
      </c>
      <c r="W3424" s="14">
        <f t="shared" si="479"/>
        <v>42848</v>
      </c>
      <c r="X3424" s="1" t="str">
        <f t="shared" si="480"/>
        <v>Sunday</v>
      </c>
      <c r="Y3424" s="2">
        <v>8.1597222222222224E-2</v>
      </c>
      <c r="Z3424" s="2">
        <f t="shared" si="481"/>
        <v>8.3333333333333329E-2</v>
      </c>
      <c r="AA3424">
        <f>1</f>
        <v>1</v>
      </c>
      <c r="AB3424" s="1">
        <v>42848</v>
      </c>
      <c r="AC3424" s="13">
        <f t="shared" si="482"/>
        <v>42826</v>
      </c>
      <c r="AD3424" s="14">
        <f t="shared" si="483"/>
        <v>42848</v>
      </c>
      <c r="AE3424" s="1" t="str">
        <f t="shared" si="484"/>
        <v>Sunday</v>
      </c>
      <c r="AF3424" s="2">
        <v>8.4328703703703711E-2</v>
      </c>
      <c r="AG3424" s="2">
        <f t="shared" si="485"/>
        <v>8.3333333333333329E-2</v>
      </c>
      <c r="AH3424" t="s">
        <v>23</v>
      </c>
    </row>
    <row r="3425" spans="1:34" x14ac:dyDescent="0.25">
      <c r="A3425">
        <v>1544216</v>
      </c>
      <c r="B3425" t="s">
        <v>54</v>
      </c>
      <c r="E3425">
        <v>53202</v>
      </c>
      <c r="F3425" t="s">
        <v>20</v>
      </c>
      <c r="G3425" t="s">
        <v>55</v>
      </c>
      <c r="H3425">
        <v>5428</v>
      </c>
      <c r="I3425" t="s">
        <v>85</v>
      </c>
      <c r="J3425">
        <f>VLOOKUP(I3425,Key!$A$1:$C$73,2,FALSE)</f>
        <v>43.053040000000003</v>
      </c>
      <c r="K3425">
        <f>VLOOKUP(I3425,Key!$A$1:$C$73,3,FALSE)</f>
        <v>-87.897660000000002</v>
      </c>
      <c r="L3425" t="s">
        <v>77</v>
      </c>
      <c r="M3425">
        <f>VLOOKUP(L3425,Key!$A$1:$C$73,2,FALSE)</f>
        <v>43.036900000000003</v>
      </c>
      <c r="N3425">
        <f>VLOOKUP(L3425,Key!$A$1:$C$73,3,FALSE)</f>
        <v>-87.89667</v>
      </c>
      <c r="O3425">
        <v>35</v>
      </c>
      <c r="P3425">
        <v>6</v>
      </c>
      <c r="Q3425">
        <v>5.3</v>
      </c>
      <c r="R3425">
        <v>5</v>
      </c>
      <c r="S3425">
        <v>210</v>
      </c>
      <c r="T3425">
        <f t="shared" si="477"/>
        <v>-1</v>
      </c>
      <c r="U3425" s="1">
        <v>42848</v>
      </c>
      <c r="V3425" s="13">
        <f t="shared" si="478"/>
        <v>42826</v>
      </c>
      <c r="W3425" s="14">
        <f t="shared" si="479"/>
        <v>42848</v>
      </c>
      <c r="X3425" s="1" t="str">
        <f t="shared" si="480"/>
        <v>Sunday</v>
      </c>
      <c r="Y3425" s="2">
        <v>0.47799768518518521</v>
      </c>
      <c r="Z3425" s="2">
        <f t="shared" si="481"/>
        <v>0.45833333333333331</v>
      </c>
      <c r="AA3425">
        <f>1</f>
        <v>1</v>
      </c>
      <c r="AB3425" s="1">
        <v>42848</v>
      </c>
      <c r="AC3425" s="13">
        <f t="shared" si="482"/>
        <v>42826</v>
      </c>
      <c r="AD3425" s="14">
        <f t="shared" si="483"/>
        <v>42848</v>
      </c>
      <c r="AE3425" s="1" t="str">
        <f t="shared" si="484"/>
        <v>Sunday</v>
      </c>
      <c r="AF3425" s="2">
        <v>0.50231481481481477</v>
      </c>
      <c r="AG3425" s="2">
        <f t="shared" si="485"/>
        <v>0.5</v>
      </c>
      <c r="AH3425" t="s">
        <v>23</v>
      </c>
    </row>
    <row r="3426" spans="1:34" x14ac:dyDescent="0.25">
      <c r="A3426">
        <v>1172084</v>
      </c>
      <c r="B3426" t="s">
        <v>54</v>
      </c>
      <c r="E3426">
        <v>53233</v>
      </c>
      <c r="F3426" t="s">
        <v>20</v>
      </c>
      <c r="G3426" t="s">
        <v>55</v>
      </c>
      <c r="H3426">
        <v>11122</v>
      </c>
      <c r="I3426" t="s">
        <v>38</v>
      </c>
      <c r="J3426">
        <f>VLOOKUP(I3426,Key!$A$1:$C$73,2,FALSE)</f>
        <v>43.038649999999997</v>
      </c>
      <c r="K3426">
        <f>VLOOKUP(I3426,Key!$A$1:$C$73,3,FALSE)</f>
        <v>-87.921930000000003</v>
      </c>
      <c r="L3426" t="s">
        <v>84</v>
      </c>
      <c r="M3426">
        <f>VLOOKUP(L3426,Key!$A$1:$C$73,2,FALSE)</f>
        <v>43.040154000000001</v>
      </c>
      <c r="N3426">
        <f>VLOOKUP(L3426,Key!$A$1:$C$73,3,FALSE)</f>
        <v>-87.932113000000001</v>
      </c>
      <c r="O3426">
        <v>9</v>
      </c>
      <c r="P3426">
        <v>3</v>
      </c>
      <c r="Q3426">
        <v>1.4</v>
      </c>
      <c r="R3426">
        <v>1.3</v>
      </c>
      <c r="S3426">
        <v>54</v>
      </c>
      <c r="T3426">
        <f t="shared" si="477"/>
        <v>-1</v>
      </c>
      <c r="U3426" s="1">
        <v>42848</v>
      </c>
      <c r="V3426" s="13">
        <f t="shared" si="478"/>
        <v>42826</v>
      </c>
      <c r="W3426" s="14">
        <f t="shared" si="479"/>
        <v>42848</v>
      </c>
      <c r="X3426" s="1" t="str">
        <f t="shared" si="480"/>
        <v>Sunday</v>
      </c>
      <c r="Y3426" s="2">
        <v>0.50032407407407409</v>
      </c>
      <c r="Z3426" s="2">
        <f t="shared" si="481"/>
        <v>0.5</v>
      </c>
      <c r="AA3426">
        <f>1</f>
        <v>1</v>
      </c>
      <c r="AB3426" s="1">
        <v>42848</v>
      </c>
      <c r="AC3426" s="13">
        <f t="shared" si="482"/>
        <v>42826</v>
      </c>
      <c r="AD3426" s="14">
        <f t="shared" si="483"/>
        <v>42848</v>
      </c>
      <c r="AE3426" s="1" t="str">
        <f t="shared" si="484"/>
        <v>Sunday</v>
      </c>
      <c r="AF3426" s="2">
        <v>0.50663194444444448</v>
      </c>
      <c r="AG3426" s="2">
        <f t="shared" si="485"/>
        <v>0.5</v>
      </c>
      <c r="AH3426" t="s">
        <v>23</v>
      </c>
    </row>
    <row r="3427" spans="1:34" x14ac:dyDescent="0.25">
      <c r="A3427">
        <v>1595863</v>
      </c>
      <c r="B3427" t="s">
        <v>54</v>
      </c>
      <c r="E3427">
        <v>53233</v>
      </c>
      <c r="F3427" t="s">
        <v>20</v>
      </c>
      <c r="G3427" t="s">
        <v>55</v>
      </c>
      <c r="H3427">
        <v>11119</v>
      </c>
      <c r="I3427" t="s">
        <v>38</v>
      </c>
      <c r="J3427">
        <f>VLOOKUP(I3427,Key!$A$1:$C$73,2,FALSE)</f>
        <v>43.038649999999997</v>
      </c>
      <c r="K3427">
        <f>VLOOKUP(I3427,Key!$A$1:$C$73,3,FALSE)</f>
        <v>-87.921930000000003</v>
      </c>
      <c r="L3427" t="s">
        <v>84</v>
      </c>
      <c r="M3427">
        <f>VLOOKUP(L3427,Key!$A$1:$C$73,2,FALSE)</f>
        <v>43.040154000000001</v>
      </c>
      <c r="N3427">
        <f>VLOOKUP(L3427,Key!$A$1:$C$73,3,FALSE)</f>
        <v>-87.932113000000001</v>
      </c>
      <c r="O3427">
        <v>8</v>
      </c>
      <c r="P3427">
        <v>3</v>
      </c>
      <c r="Q3427">
        <v>1.2</v>
      </c>
      <c r="R3427">
        <v>1.1000000000000001</v>
      </c>
      <c r="S3427">
        <v>48</v>
      </c>
      <c r="T3427">
        <f t="shared" si="477"/>
        <v>-1</v>
      </c>
      <c r="U3427" s="1">
        <v>42848</v>
      </c>
      <c r="V3427" s="13">
        <f t="shared" si="478"/>
        <v>42826</v>
      </c>
      <c r="W3427" s="14">
        <f t="shared" si="479"/>
        <v>42848</v>
      </c>
      <c r="X3427" s="1" t="str">
        <f t="shared" si="480"/>
        <v>Sunday</v>
      </c>
      <c r="Y3427" s="2">
        <v>0.5009837962962963</v>
      </c>
      <c r="Z3427" s="2">
        <f t="shared" si="481"/>
        <v>0.5</v>
      </c>
      <c r="AA3427">
        <f>1</f>
        <v>1</v>
      </c>
      <c r="AB3427" s="1">
        <v>42848</v>
      </c>
      <c r="AC3427" s="13">
        <f t="shared" si="482"/>
        <v>42826</v>
      </c>
      <c r="AD3427" s="14">
        <f t="shared" si="483"/>
        <v>42848</v>
      </c>
      <c r="AE3427" s="1" t="str">
        <f t="shared" si="484"/>
        <v>Sunday</v>
      </c>
      <c r="AF3427" s="2">
        <v>0.50684027777777774</v>
      </c>
      <c r="AG3427" s="2">
        <f t="shared" si="485"/>
        <v>0.5</v>
      </c>
      <c r="AH3427" t="s">
        <v>23</v>
      </c>
    </row>
    <row r="3428" spans="1:34" x14ac:dyDescent="0.25">
      <c r="A3428">
        <v>1595900</v>
      </c>
      <c r="B3428" t="s">
        <v>54</v>
      </c>
      <c r="E3428">
        <v>53209</v>
      </c>
      <c r="F3428" t="s">
        <v>20</v>
      </c>
      <c r="G3428" t="s">
        <v>55</v>
      </c>
      <c r="H3428">
        <v>42</v>
      </c>
      <c r="I3428" t="s">
        <v>40</v>
      </c>
      <c r="J3428">
        <f>VLOOKUP(I3428,Key!$A$1:$C$73,2,FALSE)</f>
        <v>43.06033</v>
      </c>
      <c r="K3428">
        <f>VLOOKUP(I3428,Key!$A$1:$C$73,3,FALSE)</f>
        <v>-87.89546</v>
      </c>
      <c r="L3428" t="s">
        <v>40</v>
      </c>
      <c r="M3428">
        <f>VLOOKUP(L3428,Key!$A$1:$C$73,2,FALSE)</f>
        <v>43.06033</v>
      </c>
      <c r="N3428">
        <f>VLOOKUP(L3428,Key!$A$1:$C$73,3,FALSE)</f>
        <v>-87.89546</v>
      </c>
      <c r="O3428">
        <v>45</v>
      </c>
      <c r="P3428">
        <v>6</v>
      </c>
      <c r="Q3428">
        <v>6.8</v>
      </c>
      <c r="R3428">
        <v>6.4</v>
      </c>
      <c r="S3428">
        <v>270</v>
      </c>
      <c r="T3428">
        <f t="shared" si="477"/>
        <v>-1</v>
      </c>
      <c r="U3428" s="1">
        <v>42848</v>
      </c>
      <c r="V3428" s="13">
        <f t="shared" si="478"/>
        <v>42826</v>
      </c>
      <c r="W3428" s="14">
        <f t="shared" si="479"/>
        <v>42848</v>
      </c>
      <c r="X3428" s="1" t="str">
        <f t="shared" si="480"/>
        <v>Sunday</v>
      </c>
      <c r="Y3428" s="2">
        <v>0.51129629629629625</v>
      </c>
      <c r="Z3428" s="2">
        <f t="shared" si="481"/>
        <v>0.5</v>
      </c>
      <c r="AA3428">
        <f>1</f>
        <v>1</v>
      </c>
      <c r="AB3428" s="1">
        <v>42848</v>
      </c>
      <c r="AC3428" s="13">
        <f t="shared" si="482"/>
        <v>42826</v>
      </c>
      <c r="AD3428" s="14">
        <f t="shared" si="483"/>
        <v>42848</v>
      </c>
      <c r="AE3428" s="1" t="str">
        <f t="shared" si="484"/>
        <v>Sunday</v>
      </c>
      <c r="AF3428" s="2">
        <v>0.54247685185185179</v>
      </c>
      <c r="AG3428" s="2">
        <f t="shared" si="485"/>
        <v>0.54166666666666663</v>
      </c>
      <c r="AH3428" t="s">
        <v>25</v>
      </c>
    </row>
    <row r="3429" spans="1:34" x14ac:dyDescent="0.25">
      <c r="A3429">
        <v>1595908</v>
      </c>
      <c r="B3429" t="s">
        <v>54</v>
      </c>
      <c r="E3429">
        <v>53211</v>
      </c>
      <c r="F3429" t="s">
        <v>20</v>
      </c>
      <c r="G3429" t="s">
        <v>55</v>
      </c>
      <c r="H3429">
        <v>28</v>
      </c>
      <c r="I3429" t="s">
        <v>21</v>
      </c>
      <c r="J3429">
        <f>VLOOKUP(I3429,Key!$A$1:$C$73,2,FALSE)</f>
        <v>43.074890000000003</v>
      </c>
      <c r="K3429">
        <f>VLOOKUP(I3429,Key!$A$1:$C$73,3,FALSE)</f>
        <v>-87.882810000000006</v>
      </c>
      <c r="L3429" t="s">
        <v>21</v>
      </c>
      <c r="M3429">
        <f>VLOOKUP(L3429,Key!$A$1:$C$73,2,FALSE)</f>
        <v>43.074890000000003</v>
      </c>
      <c r="N3429">
        <f>VLOOKUP(L3429,Key!$A$1:$C$73,3,FALSE)</f>
        <v>-87.882810000000006</v>
      </c>
      <c r="O3429">
        <v>92</v>
      </c>
      <c r="P3429">
        <v>9</v>
      </c>
      <c r="Q3429">
        <v>13.8</v>
      </c>
      <c r="R3429">
        <v>13.1</v>
      </c>
      <c r="S3429">
        <v>552</v>
      </c>
      <c r="T3429">
        <f t="shared" si="477"/>
        <v>-1</v>
      </c>
      <c r="U3429" s="1">
        <v>42848</v>
      </c>
      <c r="V3429" s="13">
        <f t="shared" si="478"/>
        <v>42826</v>
      </c>
      <c r="W3429" s="14">
        <f t="shared" si="479"/>
        <v>42848</v>
      </c>
      <c r="X3429" s="1" t="str">
        <f t="shared" si="480"/>
        <v>Sunday</v>
      </c>
      <c r="Y3429" s="2">
        <v>0.51309027777777783</v>
      </c>
      <c r="Z3429" s="2">
        <f t="shared" si="481"/>
        <v>0.5</v>
      </c>
      <c r="AA3429">
        <f>1</f>
        <v>1</v>
      </c>
      <c r="AB3429" s="1">
        <v>42848</v>
      </c>
      <c r="AC3429" s="13">
        <f t="shared" si="482"/>
        <v>42826</v>
      </c>
      <c r="AD3429" s="14">
        <f t="shared" si="483"/>
        <v>42848</v>
      </c>
      <c r="AE3429" s="1" t="str">
        <f t="shared" si="484"/>
        <v>Sunday</v>
      </c>
      <c r="AF3429" s="2">
        <v>0.57649305555555552</v>
      </c>
      <c r="AG3429" s="2">
        <f t="shared" si="485"/>
        <v>0.58333333333333326</v>
      </c>
      <c r="AH3429" t="s">
        <v>25</v>
      </c>
    </row>
    <row r="3430" spans="1:34" x14ac:dyDescent="0.25">
      <c r="A3430">
        <v>1595920</v>
      </c>
      <c r="B3430" t="s">
        <v>54</v>
      </c>
      <c r="E3430">
        <v>20009</v>
      </c>
      <c r="F3430" t="s">
        <v>20</v>
      </c>
      <c r="G3430" t="s">
        <v>55</v>
      </c>
      <c r="H3430">
        <v>11075</v>
      </c>
      <c r="I3430" t="s">
        <v>67</v>
      </c>
      <c r="J3430">
        <f>VLOOKUP(I3430,Key!$A$1:$C$73,2,FALSE)</f>
        <v>43.05847</v>
      </c>
      <c r="K3430">
        <f>VLOOKUP(I3430,Key!$A$1:$C$73,3,FALSE)</f>
        <v>-87.898079999999993</v>
      </c>
      <c r="L3430" t="s">
        <v>62</v>
      </c>
      <c r="M3430">
        <f>VLOOKUP(L3430,Key!$A$1:$C$73,2,FALSE)</f>
        <v>43.052460000000004</v>
      </c>
      <c r="N3430">
        <f>VLOOKUP(L3430,Key!$A$1:$C$73,3,FALSE)</f>
        <v>-87.891000000000005</v>
      </c>
      <c r="O3430">
        <v>16</v>
      </c>
      <c r="P3430">
        <v>3</v>
      </c>
      <c r="Q3430">
        <v>2.4</v>
      </c>
      <c r="R3430">
        <v>2.2999999999999998</v>
      </c>
      <c r="S3430">
        <v>96</v>
      </c>
      <c r="T3430">
        <f t="shared" si="477"/>
        <v>-1</v>
      </c>
      <c r="U3430" s="1">
        <v>42848</v>
      </c>
      <c r="V3430" s="13">
        <f t="shared" si="478"/>
        <v>42826</v>
      </c>
      <c r="W3430" s="14">
        <f t="shared" si="479"/>
        <v>42848</v>
      </c>
      <c r="X3430" s="1" t="str">
        <f t="shared" si="480"/>
        <v>Sunday</v>
      </c>
      <c r="Y3430" s="2">
        <v>0.51563657407407404</v>
      </c>
      <c r="Z3430" s="2">
        <f t="shared" si="481"/>
        <v>0.5</v>
      </c>
      <c r="AA3430">
        <f>1</f>
        <v>1</v>
      </c>
      <c r="AB3430" s="1">
        <v>42848</v>
      </c>
      <c r="AC3430" s="13">
        <f t="shared" si="482"/>
        <v>42826</v>
      </c>
      <c r="AD3430" s="14">
        <f t="shared" si="483"/>
        <v>42848</v>
      </c>
      <c r="AE3430" s="1" t="str">
        <f t="shared" si="484"/>
        <v>Sunday</v>
      </c>
      <c r="AF3430" s="2">
        <v>0.52642361111111113</v>
      </c>
      <c r="AG3430" s="2">
        <f t="shared" si="485"/>
        <v>0.54166666666666663</v>
      </c>
      <c r="AH3430" t="s">
        <v>23</v>
      </c>
    </row>
    <row r="3431" spans="1:34" x14ac:dyDescent="0.25">
      <c r="A3431">
        <v>1595920</v>
      </c>
      <c r="B3431" t="s">
        <v>54</v>
      </c>
      <c r="E3431">
        <v>20009</v>
      </c>
      <c r="F3431" t="s">
        <v>20</v>
      </c>
      <c r="G3431" t="s">
        <v>55</v>
      </c>
      <c r="H3431">
        <v>152</v>
      </c>
      <c r="I3431" t="s">
        <v>67</v>
      </c>
      <c r="J3431">
        <f>VLOOKUP(I3431,Key!$A$1:$C$73,2,FALSE)</f>
        <v>43.05847</v>
      </c>
      <c r="K3431">
        <f>VLOOKUP(I3431,Key!$A$1:$C$73,3,FALSE)</f>
        <v>-87.898079999999993</v>
      </c>
      <c r="L3431" t="s">
        <v>62</v>
      </c>
      <c r="M3431">
        <f>VLOOKUP(L3431,Key!$A$1:$C$73,2,FALSE)</f>
        <v>43.052460000000004</v>
      </c>
      <c r="N3431">
        <f>VLOOKUP(L3431,Key!$A$1:$C$73,3,FALSE)</f>
        <v>-87.891000000000005</v>
      </c>
      <c r="O3431">
        <v>14</v>
      </c>
      <c r="P3431">
        <v>3</v>
      </c>
      <c r="Q3431">
        <v>2.1</v>
      </c>
      <c r="R3431">
        <v>2</v>
      </c>
      <c r="S3431">
        <v>84</v>
      </c>
      <c r="T3431">
        <f t="shared" si="477"/>
        <v>-1</v>
      </c>
      <c r="U3431" s="1">
        <v>42848</v>
      </c>
      <c r="V3431" s="13">
        <f t="shared" si="478"/>
        <v>42826</v>
      </c>
      <c r="W3431" s="14">
        <f t="shared" si="479"/>
        <v>42848</v>
      </c>
      <c r="X3431" s="1" t="str">
        <f t="shared" si="480"/>
        <v>Sunday</v>
      </c>
      <c r="Y3431" s="2">
        <v>0.51701388888888888</v>
      </c>
      <c r="Z3431" s="2">
        <f t="shared" si="481"/>
        <v>0.5</v>
      </c>
      <c r="AA3431">
        <f>1</f>
        <v>1</v>
      </c>
      <c r="AB3431" s="1">
        <v>42848</v>
      </c>
      <c r="AC3431" s="13">
        <f t="shared" si="482"/>
        <v>42826</v>
      </c>
      <c r="AD3431" s="14">
        <f t="shared" si="483"/>
        <v>42848</v>
      </c>
      <c r="AE3431" s="1" t="str">
        <f t="shared" si="484"/>
        <v>Sunday</v>
      </c>
      <c r="AF3431" s="2">
        <v>0.52645833333333336</v>
      </c>
      <c r="AG3431" s="2">
        <f t="shared" si="485"/>
        <v>0.54166666666666663</v>
      </c>
      <c r="AH3431" t="s">
        <v>23</v>
      </c>
    </row>
    <row r="3432" spans="1:34" x14ac:dyDescent="0.25">
      <c r="A3432">
        <v>1595948</v>
      </c>
      <c r="B3432" t="s">
        <v>54</v>
      </c>
      <c r="E3432">
        <v>33618</v>
      </c>
      <c r="F3432" t="s">
        <v>20</v>
      </c>
      <c r="G3432" t="s">
        <v>55</v>
      </c>
      <c r="H3432">
        <v>27</v>
      </c>
      <c r="I3432" t="s">
        <v>57</v>
      </c>
      <c r="J3432">
        <f>VLOOKUP(I3432,Key!$A$1:$C$73,2,FALSE)</f>
        <v>43.03913</v>
      </c>
      <c r="K3432">
        <f>VLOOKUP(I3432,Key!$A$1:$C$73,3,FALSE)</f>
        <v>-87.916150000000002</v>
      </c>
      <c r="L3432" t="s">
        <v>81</v>
      </c>
      <c r="M3432">
        <f>VLOOKUP(L3432,Key!$A$1:$C$73,2,FALSE)</f>
        <v>43.058010000000003</v>
      </c>
      <c r="N3432">
        <f>VLOOKUP(L3432,Key!$A$1:$C$73,3,FALSE)</f>
        <v>-87.877300000000005</v>
      </c>
      <c r="O3432">
        <v>123</v>
      </c>
      <c r="P3432">
        <v>12</v>
      </c>
      <c r="Q3432">
        <v>18</v>
      </c>
      <c r="R3432">
        <v>17.100000000000001</v>
      </c>
      <c r="S3432">
        <v>720</v>
      </c>
      <c r="T3432">
        <f t="shared" si="477"/>
        <v>-1</v>
      </c>
      <c r="U3432" s="1">
        <v>42848</v>
      </c>
      <c r="V3432" s="13">
        <f t="shared" si="478"/>
        <v>42826</v>
      </c>
      <c r="W3432" s="14">
        <f t="shared" si="479"/>
        <v>42848</v>
      </c>
      <c r="X3432" s="1" t="str">
        <f t="shared" si="480"/>
        <v>Sunday</v>
      </c>
      <c r="Y3432" s="2">
        <v>0.51806712962962964</v>
      </c>
      <c r="Z3432" s="2">
        <f t="shared" si="481"/>
        <v>0.5</v>
      </c>
      <c r="AA3432">
        <f>1</f>
        <v>1</v>
      </c>
      <c r="AB3432" s="1">
        <v>42848</v>
      </c>
      <c r="AC3432" s="13">
        <f t="shared" si="482"/>
        <v>42826</v>
      </c>
      <c r="AD3432" s="14">
        <f t="shared" si="483"/>
        <v>42848</v>
      </c>
      <c r="AE3432" s="1" t="str">
        <f t="shared" si="484"/>
        <v>Sunday</v>
      </c>
      <c r="AF3432" s="2">
        <v>0.60368055555555555</v>
      </c>
      <c r="AG3432" s="2">
        <f t="shared" si="485"/>
        <v>0.58333333333333326</v>
      </c>
      <c r="AH3432" t="s">
        <v>23</v>
      </c>
    </row>
    <row r="3433" spans="1:34" x14ac:dyDescent="0.25">
      <c r="A3433">
        <v>1446826</v>
      </c>
      <c r="B3433" t="s">
        <v>54</v>
      </c>
      <c r="E3433">
        <v>53110</v>
      </c>
      <c r="F3433" t="s">
        <v>20</v>
      </c>
      <c r="G3433" t="s">
        <v>55</v>
      </c>
      <c r="H3433">
        <v>5586</v>
      </c>
      <c r="I3433" t="s">
        <v>62</v>
      </c>
      <c r="J3433">
        <f>VLOOKUP(I3433,Key!$A$1:$C$73,2,FALSE)</f>
        <v>43.052460000000004</v>
      </c>
      <c r="K3433">
        <f>VLOOKUP(I3433,Key!$A$1:$C$73,3,FALSE)</f>
        <v>-87.891000000000005</v>
      </c>
      <c r="L3433" t="s">
        <v>76</v>
      </c>
      <c r="M3433">
        <f>VLOOKUP(L3433,Key!$A$1:$C$73,2,FALSE)</f>
        <v>43.02948</v>
      </c>
      <c r="N3433">
        <f>VLOOKUP(L3433,Key!$A$1:$C$73,3,FALSE)</f>
        <v>-87.912819999999996</v>
      </c>
      <c r="O3433">
        <v>20</v>
      </c>
      <c r="P3433">
        <v>3</v>
      </c>
      <c r="Q3433">
        <v>3</v>
      </c>
      <c r="R3433">
        <v>2.9</v>
      </c>
      <c r="S3433">
        <v>120</v>
      </c>
      <c r="T3433">
        <f t="shared" si="477"/>
        <v>-1</v>
      </c>
      <c r="U3433" s="1">
        <v>42848</v>
      </c>
      <c r="V3433" s="13">
        <f t="shared" si="478"/>
        <v>42826</v>
      </c>
      <c r="W3433" s="14">
        <f t="shared" si="479"/>
        <v>42848</v>
      </c>
      <c r="X3433" s="1" t="str">
        <f t="shared" si="480"/>
        <v>Sunday</v>
      </c>
      <c r="Y3433" s="2">
        <v>0.51890046296296299</v>
      </c>
      <c r="Z3433" s="2">
        <f t="shared" si="481"/>
        <v>0.5</v>
      </c>
      <c r="AA3433">
        <f>1</f>
        <v>1</v>
      </c>
      <c r="AB3433" s="1">
        <v>42848</v>
      </c>
      <c r="AC3433" s="13">
        <f t="shared" si="482"/>
        <v>42826</v>
      </c>
      <c r="AD3433" s="14">
        <f t="shared" si="483"/>
        <v>42848</v>
      </c>
      <c r="AE3433" s="1" t="str">
        <f t="shared" si="484"/>
        <v>Sunday</v>
      </c>
      <c r="AF3433" s="2">
        <v>0.53306712962962965</v>
      </c>
      <c r="AG3433" s="2">
        <f t="shared" si="485"/>
        <v>0.54166666666666663</v>
      </c>
      <c r="AH3433" t="s">
        <v>23</v>
      </c>
    </row>
    <row r="3434" spans="1:34" x14ac:dyDescent="0.25">
      <c r="A3434">
        <v>1595965</v>
      </c>
      <c r="B3434" t="s">
        <v>54</v>
      </c>
      <c r="E3434">
        <v>53202</v>
      </c>
      <c r="F3434" t="s">
        <v>20</v>
      </c>
      <c r="G3434" t="s">
        <v>55</v>
      </c>
      <c r="H3434">
        <v>5438</v>
      </c>
      <c r="I3434" t="s">
        <v>62</v>
      </c>
      <c r="J3434">
        <f>VLOOKUP(I3434,Key!$A$1:$C$73,2,FALSE)</f>
        <v>43.052460000000004</v>
      </c>
      <c r="K3434">
        <f>VLOOKUP(I3434,Key!$A$1:$C$73,3,FALSE)</f>
        <v>-87.891000000000005</v>
      </c>
      <c r="L3434" t="s">
        <v>62</v>
      </c>
      <c r="M3434">
        <f>VLOOKUP(L3434,Key!$A$1:$C$73,2,FALSE)</f>
        <v>43.052460000000004</v>
      </c>
      <c r="N3434">
        <f>VLOOKUP(L3434,Key!$A$1:$C$73,3,FALSE)</f>
        <v>-87.891000000000005</v>
      </c>
      <c r="O3434">
        <v>155</v>
      </c>
      <c r="P3434">
        <v>18</v>
      </c>
      <c r="Q3434">
        <v>18</v>
      </c>
      <c r="R3434">
        <v>17.100000000000001</v>
      </c>
      <c r="S3434">
        <v>720</v>
      </c>
      <c r="T3434">
        <f t="shared" si="477"/>
        <v>-1</v>
      </c>
      <c r="U3434" s="1">
        <v>42848</v>
      </c>
      <c r="V3434" s="13">
        <f t="shared" si="478"/>
        <v>42826</v>
      </c>
      <c r="W3434" s="14">
        <f t="shared" si="479"/>
        <v>42848</v>
      </c>
      <c r="X3434" s="1" t="str">
        <f t="shared" si="480"/>
        <v>Sunday</v>
      </c>
      <c r="Y3434" s="2">
        <v>0.52030092592592592</v>
      </c>
      <c r="Z3434" s="2">
        <f t="shared" si="481"/>
        <v>0.5</v>
      </c>
      <c r="AA3434">
        <f>1</f>
        <v>1</v>
      </c>
      <c r="AB3434" s="1">
        <v>42848</v>
      </c>
      <c r="AC3434" s="13">
        <f t="shared" si="482"/>
        <v>42826</v>
      </c>
      <c r="AD3434" s="14">
        <f t="shared" si="483"/>
        <v>42848</v>
      </c>
      <c r="AE3434" s="1" t="str">
        <f t="shared" si="484"/>
        <v>Sunday</v>
      </c>
      <c r="AF3434" s="2">
        <v>0.62834490740740734</v>
      </c>
      <c r="AG3434" s="2">
        <f t="shared" si="485"/>
        <v>0.625</v>
      </c>
      <c r="AH3434" t="s">
        <v>25</v>
      </c>
    </row>
    <row r="3435" spans="1:34" x14ac:dyDescent="0.25">
      <c r="A3435">
        <v>1595970</v>
      </c>
      <c r="B3435" t="s">
        <v>54</v>
      </c>
      <c r="E3435">
        <v>53213</v>
      </c>
      <c r="F3435" t="s">
        <v>20</v>
      </c>
      <c r="G3435" t="s">
        <v>55</v>
      </c>
      <c r="H3435">
        <v>279</v>
      </c>
      <c r="I3435" t="s">
        <v>91</v>
      </c>
      <c r="J3435">
        <f>VLOOKUP(I3435,Key!$A$1:$C$73,2,FALSE)</f>
        <v>43.048609999999996</v>
      </c>
      <c r="K3435">
        <f>VLOOKUP(I3435,Key!$A$1:$C$73,3,FALSE)</f>
        <v>-88.008480000000006</v>
      </c>
      <c r="L3435" t="s">
        <v>73</v>
      </c>
      <c r="M3435">
        <f>VLOOKUP(L3435,Key!$A$1:$C$73,2,FALSE)</f>
        <v>43.060580000000002</v>
      </c>
      <c r="N3435">
        <f>VLOOKUP(L3435,Key!$A$1:$C$73,3,FALSE)</f>
        <v>-87.998589999999993</v>
      </c>
      <c r="O3435">
        <v>17</v>
      </c>
      <c r="P3435">
        <v>3</v>
      </c>
      <c r="Q3435">
        <v>2.6</v>
      </c>
      <c r="R3435">
        <v>2.4</v>
      </c>
      <c r="S3435">
        <v>102</v>
      </c>
      <c r="T3435">
        <f t="shared" si="477"/>
        <v>-1</v>
      </c>
      <c r="U3435" s="1">
        <v>42848</v>
      </c>
      <c r="V3435" s="13">
        <f t="shared" si="478"/>
        <v>42826</v>
      </c>
      <c r="W3435" s="14">
        <f t="shared" si="479"/>
        <v>42848</v>
      </c>
      <c r="X3435" s="1" t="str">
        <f t="shared" si="480"/>
        <v>Sunday</v>
      </c>
      <c r="Y3435" s="2">
        <v>0.52165509259259257</v>
      </c>
      <c r="Z3435" s="2">
        <f t="shared" si="481"/>
        <v>0.54166666666666663</v>
      </c>
      <c r="AA3435">
        <f>1</f>
        <v>1</v>
      </c>
      <c r="AB3435" s="1">
        <v>42848</v>
      </c>
      <c r="AC3435" s="13">
        <f t="shared" si="482"/>
        <v>42826</v>
      </c>
      <c r="AD3435" s="14">
        <f t="shared" si="483"/>
        <v>42848</v>
      </c>
      <c r="AE3435" s="1" t="str">
        <f t="shared" si="484"/>
        <v>Sunday</v>
      </c>
      <c r="AF3435" s="2">
        <v>0.5336805555555556</v>
      </c>
      <c r="AG3435" s="2">
        <f t="shared" si="485"/>
        <v>0.54166666666666663</v>
      </c>
      <c r="AH3435" t="s">
        <v>23</v>
      </c>
    </row>
    <row r="3436" spans="1:34" x14ac:dyDescent="0.25">
      <c r="A3436">
        <v>1453872</v>
      </c>
      <c r="B3436" t="s">
        <v>54</v>
      </c>
      <c r="E3436">
        <v>41420</v>
      </c>
      <c r="F3436" t="s">
        <v>20</v>
      </c>
      <c r="G3436" t="s">
        <v>55</v>
      </c>
      <c r="H3436">
        <v>11059</v>
      </c>
      <c r="I3436" t="s">
        <v>74</v>
      </c>
      <c r="J3436">
        <f>VLOOKUP(I3436,Key!$A$1:$C$73,2,FALSE)</f>
        <v>43.05536</v>
      </c>
      <c r="K3436">
        <f>VLOOKUP(I3436,Key!$A$1:$C$73,3,FALSE)</f>
        <v>-87.90504</v>
      </c>
      <c r="L3436" t="s">
        <v>85</v>
      </c>
      <c r="M3436">
        <f>VLOOKUP(L3436,Key!$A$1:$C$73,2,FALSE)</f>
        <v>43.053040000000003</v>
      </c>
      <c r="N3436">
        <f>VLOOKUP(L3436,Key!$A$1:$C$73,3,FALSE)</f>
        <v>-87.897660000000002</v>
      </c>
      <c r="O3436">
        <v>21</v>
      </c>
      <c r="P3436">
        <v>3</v>
      </c>
      <c r="Q3436">
        <v>3.2</v>
      </c>
      <c r="R3436">
        <v>3</v>
      </c>
      <c r="S3436">
        <v>126</v>
      </c>
      <c r="T3436">
        <f t="shared" si="477"/>
        <v>-1</v>
      </c>
      <c r="U3436" s="1">
        <v>42848</v>
      </c>
      <c r="V3436" s="13">
        <f t="shared" si="478"/>
        <v>42826</v>
      </c>
      <c r="W3436" s="14">
        <f t="shared" si="479"/>
        <v>42848</v>
      </c>
      <c r="X3436" s="1" t="str">
        <f t="shared" si="480"/>
        <v>Sunday</v>
      </c>
      <c r="Y3436" s="2">
        <v>0.52465277777777775</v>
      </c>
      <c r="Z3436" s="2">
        <f t="shared" si="481"/>
        <v>0.54166666666666663</v>
      </c>
      <c r="AA3436">
        <f>1</f>
        <v>1</v>
      </c>
      <c r="AB3436" s="1">
        <v>42848</v>
      </c>
      <c r="AC3436" s="13">
        <f t="shared" si="482"/>
        <v>42826</v>
      </c>
      <c r="AD3436" s="14">
        <f t="shared" si="483"/>
        <v>42848</v>
      </c>
      <c r="AE3436" s="1" t="str">
        <f t="shared" si="484"/>
        <v>Sunday</v>
      </c>
      <c r="AF3436" s="2">
        <v>0.53912037037037031</v>
      </c>
      <c r="AG3436" s="2">
        <f t="shared" si="485"/>
        <v>0.54166666666666663</v>
      </c>
      <c r="AH3436" t="s">
        <v>23</v>
      </c>
    </row>
    <row r="3437" spans="1:34" x14ac:dyDescent="0.25">
      <c r="A3437">
        <v>1349282</v>
      </c>
      <c r="B3437" t="s">
        <v>54</v>
      </c>
      <c r="E3437">
        <v>63141</v>
      </c>
      <c r="F3437" t="s">
        <v>20</v>
      </c>
      <c r="G3437" t="s">
        <v>55</v>
      </c>
      <c r="H3437">
        <v>11122</v>
      </c>
      <c r="I3437" t="s">
        <v>36</v>
      </c>
      <c r="J3437">
        <f>VLOOKUP(I3437,Key!$A$1:$C$73,2,FALSE)</f>
        <v>43.03519</v>
      </c>
      <c r="K3437">
        <f>VLOOKUP(I3437,Key!$A$1:$C$73,3,FALSE)</f>
        <v>-87.907390000000007</v>
      </c>
      <c r="L3437" t="s">
        <v>84</v>
      </c>
      <c r="M3437">
        <f>VLOOKUP(L3437,Key!$A$1:$C$73,2,FALSE)</f>
        <v>43.040154000000001</v>
      </c>
      <c r="N3437">
        <f>VLOOKUP(L3437,Key!$A$1:$C$73,3,FALSE)</f>
        <v>-87.932113000000001</v>
      </c>
      <c r="O3437">
        <v>19</v>
      </c>
      <c r="P3437">
        <v>3</v>
      </c>
      <c r="Q3437">
        <v>2.9</v>
      </c>
      <c r="R3437">
        <v>2.7</v>
      </c>
      <c r="S3437">
        <v>114</v>
      </c>
      <c r="T3437">
        <f t="shared" si="477"/>
        <v>-1</v>
      </c>
      <c r="U3437" s="1">
        <v>42848</v>
      </c>
      <c r="V3437" s="13">
        <f t="shared" si="478"/>
        <v>42826</v>
      </c>
      <c r="W3437" s="14">
        <f t="shared" si="479"/>
        <v>42848</v>
      </c>
      <c r="X3437" s="1" t="str">
        <f t="shared" si="480"/>
        <v>Sunday</v>
      </c>
      <c r="Y3437" s="2">
        <v>0.53057870370370364</v>
      </c>
      <c r="Z3437" s="2">
        <f t="shared" si="481"/>
        <v>0.54166666666666663</v>
      </c>
      <c r="AA3437">
        <f>1</f>
        <v>1</v>
      </c>
      <c r="AB3437" s="1">
        <v>42848</v>
      </c>
      <c r="AC3437" s="13">
        <f t="shared" si="482"/>
        <v>42826</v>
      </c>
      <c r="AD3437" s="14">
        <f t="shared" si="483"/>
        <v>42848</v>
      </c>
      <c r="AE3437" s="1" t="str">
        <f t="shared" si="484"/>
        <v>Sunday</v>
      </c>
      <c r="AF3437" s="2">
        <v>0.54402777777777778</v>
      </c>
      <c r="AG3437" s="2">
        <f t="shared" si="485"/>
        <v>0.54166666666666663</v>
      </c>
      <c r="AH3437" t="s">
        <v>23</v>
      </c>
    </row>
    <row r="3438" spans="1:34" x14ac:dyDescent="0.25">
      <c r="A3438">
        <v>1581554</v>
      </c>
      <c r="B3438" t="s">
        <v>54</v>
      </c>
      <c r="E3438">
        <v>53226</v>
      </c>
      <c r="F3438" t="s">
        <v>20</v>
      </c>
      <c r="G3438" t="s">
        <v>55</v>
      </c>
      <c r="H3438">
        <v>5423</v>
      </c>
      <c r="I3438" t="s">
        <v>40</v>
      </c>
      <c r="J3438">
        <f>VLOOKUP(I3438,Key!$A$1:$C$73,2,FALSE)</f>
        <v>43.06033</v>
      </c>
      <c r="K3438">
        <f>VLOOKUP(I3438,Key!$A$1:$C$73,3,FALSE)</f>
        <v>-87.89546</v>
      </c>
      <c r="L3438" t="s">
        <v>40</v>
      </c>
      <c r="M3438">
        <f>VLOOKUP(L3438,Key!$A$1:$C$73,2,FALSE)</f>
        <v>43.06033</v>
      </c>
      <c r="N3438">
        <f>VLOOKUP(L3438,Key!$A$1:$C$73,3,FALSE)</f>
        <v>-87.89546</v>
      </c>
      <c r="O3438">
        <v>58</v>
      </c>
      <c r="P3438">
        <v>6</v>
      </c>
      <c r="Q3438">
        <v>8.6999999999999993</v>
      </c>
      <c r="R3438">
        <v>8.3000000000000007</v>
      </c>
      <c r="S3438">
        <v>348</v>
      </c>
      <c r="T3438">
        <f t="shared" si="477"/>
        <v>-1</v>
      </c>
      <c r="U3438" s="1">
        <v>42848</v>
      </c>
      <c r="V3438" s="13">
        <f t="shared" si="478"/>
        <v>42826</v>
      </c>
      <c r="W3438" s="14">
        <f t="shared" si="479"/>
        <v>42848</v>
      </c>
      <c r="X3438" s="1" t="str">
        <f t="shared" si="480"/>
        <v>Sunday</v>
      </c>
      <c r="Y3438" s="2">
        <v>0.53774305555555557</v>
      </c>
      <c r="Z3438" s="2">
        <f t="shared" si="481"/>
        <v>0.54166666666666663</v>
      </c>
      <c r="AA3438">
        <f>1</f>
        <v>1</v>
      </c>
      <c r="AB3438" s="1">
        <v>42848</v>
      </c>
      <c r="AC3438" s="13">
        <f t="shared" si="482"/>
        <v>42826</v>
      </c>
      <c r="AD3438" s="14">
        <f t="shared" si="483"/>
        <v>42848</v>
      </c>
      <c r="AE3438" s="1" t="str">
        <f t="shared" si="484"/>
        <v>Sunday</v>
      </c>
      <c r="AF3438" s="2">
        <v>0.57814814814814819</v>
      </c>
      <c r="AG3438" s="2">
        <f t="shared" si="485"/>
        <v>0.58333333333333326</v>
      </c>
      <c r="AH3438" t="s">
        <v>25</v>
      </c>
    </row>
    <row r="3439" spans="1:34" x14ac:dyDescent="0.25">
      <c r="A3439">
        <v>1596056</v>
      </c>
      <c r="B3439" t="s">
        <v>54</v>
      </c>
      <c r="E3439">
        <v>53222</v>
      </c>
      <c r="F3439" t="s">
        <v>20</v>
      </c>
      <c r="G3439" t="s">
        <v>55</v>
      </c>
      <c r="H3439">
        <v>234</v>
      </c>
      <c r="I3439" t="s">
        <v>86</v>
      </c>
      <c r="J3439">
        <f>VLOOKUP(I3439,Key!$A$1:$C$73,2,FALSE)</f>
        <v>43.052549999999997</v>
      </c>
      <c r="K3439">
        <f>VLOOKUP(I3439,Key!$A$1:$C$73,3,FALSE)</f>
        <v>-87.909329999999997</v>
      </c>
      <c r="L3439" t="s">
        <v>86</v>
      </c>
      <c r="M3439">
        <f>VLOOKUP(L3439,Key!$A$1:$C$73,2,FALSE)</f>
        <v>43.052549999999997</v>
      </c>
      <c r="N3439">
        <f>VLOOKUP(L3439,Key!$A$1:$C$73,3,FALSE)</f>
        <v>-87.909329999999997</v>
      </c>
      <c r="O3439">
        <v>93</v>
      </c>
      <c r="P3439">
        <v>9</v>
      </c>
      <c r="Q3439">
        <v>14</v>
      </c>
      <c r="R3439">
        <v>13.3</v>
      </c>
      <c r="S3439">
        <v>558</v>
      </c>
      <c r="T3439">
        <f t="shared" si="477"/>
        <v>-1</v>
      </c>
      <c r="U3439" s="1">
        <v>42848</v>
      </c>
      <c r="V3439" s="13">
        <f t="shared" si="478"/>
        <v>42826</v>
      </c>
      <c r="W3439" s="14">
        <f t="shared" si="479"/>
        <v>42848</v>
      </c>
      <c r="X3439" s="1" t="str">
        <f t="shared" si="480"/>
        <v>Sunday</v>
      </c>
      <c r="Y3439" s="2">
        <v>0.53844907407407405</v>
      </c>
      <c r="Z3439" s="2">
        <f t="shared" si="481"/>
        <v>0.54166666666666663</v>
      </c>
      <c r="AA3439">
        <f>1</f>
        <v>1</v>
      </c>
      <c r="AB3439" s="1">
        <v>42848</v>
      </c>
      <c r="AC3439" s="13">
        <f t="shared" si="482"/>
        <v>42826</v>
      </c>
      <c r="AD3439" s="14">
        <f t="shared" si="483"/>
        <v>42848</v>
      </c>
      <c r="AE3439" s="1" t="str">
        <f t="shared" si="484"/>
        <v>Sunday</v>
      </c>
      <c r="AF3439" s="2">
        <v>0.60326388888888893</v>
      </c>
      <c r="AG3439" s="2">
        <f t="shared" si="485"/>
        <v>0.58333333333333326</v>
      </c>
      <c r="AH3439" t="s">
        <v>25</v>
      </c>
    </row>
    <row r="3440" spans="1:34" x14ac:dyDescent="0.25">
      <c r="A3440">
        <v>1596064</v>
      </c>
      <c r="B3440" t="s">
        <v>54</v>
      </c>
      <c r="E3440">
        <v>53202</v>
      </c>
      <c r="F3440" t="s">
        <v>20</v>
      </c>
      <c r="G3440" t="s">
        <v>55</v>
      </c>
      <c r="H3440">
        <v>11145</v>
      </c>
      <c r="I3440" t="s">
        <v>85</v>
      </c>
      <c r="J3440">
        <f>VLOOKUP(I3440,Key!$A$1:$C$73,2,FALSE)</f>
        <v>43.053040000000003</v>
      </c>
      <c r="K3440">
        <f>VLOOKUP(I3440,Key!$A$1:$C$73,3,FALSE)</f>
        <v>-87.897660000000002</v>
      </c>
      <c r="L3440" t="s">
        <v>81</v>
      </c>
      <c r="M3440">
        <f>VLOOKUP(L3440,Key!$A$1:$C$73,2,FALSE)</f>
        <v>43.058010000000003</v>
      </c>
      <c r="N3440">
        <f>VLOOKUP(L3440,Key!$A$1:$C$73,3,FALSE)</f>
        <v>-87.877300000000005</v>
      </c>
      <c r="O3440">
        <v>47</v>
      </c>
      <c r="P3440">
        <v>6</v>
      </c>
      <c r="Q3440">
        <v>7.1</v>
      </c>
      <c r="R3440">
        <v>6.7</v>
      </c>
      <c r="S3440">
        <v>282</v>
      </c>
      <c r="T3440">
        <f t="shared" si="477"/>
        <v>-1</v>
      </c>
      <c r="U3440" s="1">
        <v>42848</v>
      </c>
      <c r="V3440" s="13">
        <f t="shared" si="478"/>
        <v>42826</v>
      </c>
      <c r="W3440" s="14">
        <f t="shared" si="479"/>
        <v>42848</v>
      </c>
      <c r="X3440" s="1" t="str">
        <f t="shared" si="480"/>
        <v>Sunday</v>
      </c>
      <c r="Y3440" s="2">
        <v>0.53946759259259258</v>
      </c>
      <c r="Z3440" s="2">
        <f t="shared" si="481"/>
        <v>0.54166666666666663</v>
      </c>
      <c r="AA3440">
        <f>1</f>
        <v>1</v>
      </c>
      <c r="AB3440" s="1">
        <v>42848</v>
      </c>
      <c r="AC3440" s="13">
        <f t="shared" si="482"/>
        <v>42826</v>
      </c>
      <c r="AD3440" s="14">
        <f t="shared" si="483"/>
        <v>42848</v>
      </c>
      <c r="AE3440" s="1" t="str">
        <f t="shared" si="484"/>
        <v>Sunday</v>
      </c>
      <c r="AF3440" s="2">
        <v>0.57178240740740738</v>
      </c>
      <c r="AG3440" s="2">
        <f t="shared" si="485"/>
        <v>0.58333333333333326</v>
      </c>
      <c r="AH3440" t="s">
        <v>23</v>
      </c>
    </row>
    <row r="3441" spans="1:34" x14ac:dyDescent="0.25">
      <c r="A3441">
        <v>1596087</v>
      </c>
      <c r="B3441" t="s">
        <v>54</v>
      </c>
      <c r="E3441">
        <v>53211</v>
      </c>
      <c r="F3441" t="s">
        <v>20</v>
      </c>
      <c r="G3441" t="s">
        <v>55</v>
      </c>
      <c r="H3441">
        <v>11108</v>
      </c>
      <c r="I3441" t="s">
        <v>81</v>
      </c>
      <c r="J3441">
        <f>VLOOKUP(I3441,Key!$A$1:$C$73,2,FALSE)</f>
        <v>43.058010000000003</v>
      </c>
      <c r="K3441">
        <f>VLOOKUP(I3441,Key!$A$1:$C$73,3,FALSE)</f>
        <v>-87.877300000000005</v>
      </c>
      <c r="L3441" t="s">
        <v>81</v>
      </c>
      <c r="M3441">
        <f>VLOOKUP(L3441,Key!$A$1:$C$73,2,FALSE)</f>
        <v>43.058010000000003</v>
      </c>
      <c r="N3441">
        <f>VLOOKUP(L3441,Key!$A$1:$C$73,3,FALSE)</f>
        <v>-87.877300000000005</v>
      </c>
      <c r="O3441">
        <v>33</v>
      </c>
      <c r="P3441">
        <v>3</v>
      </c>
      <c r="Q3441">
        <v>5</v>
      </c>
      <c r="R3441">
        <v>4.7</v>
      </c>
      <c r="S3441">
        <v>198</v>
      </c>
      <c r="T3441">
        <f t="shared" si="477"/>
        <v>-1</v>
      </c>
      <c r="U3441" s="1">
        <v>42848</v>
      </c>
      <c r="V3441" s="13">
        <f t="shared" si="478"/>
        <v>42826</v>
      </c>
      <c r="W3441" s="14">
        <f t="shared" si="479"/>
        <v>42848</v>
      </c>
      <c r="X3441" s="1" t="str">
        <f t="shared" si="480"/>
        <v>Sunday</v>
      </c>
      <c r="Y3441" s="2">
        <v>0.54299768518518521</v>
      </c>
      <c r="Z3441" s="2">
        <f t="shared" si="481"/>
        <v>0.54166666666666663</v>
      </c>
      <c r="AA3441">
        <f>1</f>
        <v>1</v>
      </c>
      <c r="AB3441" s="1">
        <v>42848</v>
      </c>
      <c r="AC3441" s="13">
        <f t="shared" si="482"/>
        <v>42826</v>
      </c>
      <c r="AD3441" s="14">
        <f t="shared" si="483"/>
        <v>42848</v>
      </c>
      <c r="AE3441" s="1" t="str">
        <f t="shared" si="484"/>
        <v>Sunday</v>
      </c>
      <c r="AF3441" s="2">
        <v>0.56594907407407413</v>
      </c>
      <c r="AG3441" s="2">
        <f t="shared" si="485"/>
        <v>0.58333333333333326</v>
      </c>
      <c r="AH3441" t="s">
        <v>25</v>
      </c>
    </row>
    <row r="3442" spans="1:34" x14ac:dyDescent="0.25">
      <c r="A3442">
        <v>1596087</v>
      </c>
      <c r="B3442" t="s">
        <v>54</v>
      </c>
      <c r="E3442">
        <v>53211</v>
      </c>
      <c r="F3442" t="s">
        <v>20</v>
      </c>
      <c r="G3442" t="s">
        <v>55</v>
      </c>
      <c r="H3442">
        <v>11048</v>
      </c>
      <c r="I3442" t="s">
        <v>81</v>
      </c>
      <c r="J3442">
        <f>VLOOKUP(I3442,Key!$A$1:$C$73,2,FALSE)</f>
        <v>43.058010000000003</v>
      </c>
      <c r="K3442">
        <f>VLOOKUP(I3442,Key!$A$1:$C$73,3,FALSE)</f>
        <v>-87.877300000000005</v>
      </c>
      <c r="L3442" t="s">
        <v>81</v>
      </c>
      <c r="M3442">
        <f>VLOOKUP(L3442,Key!$A$1:$C$73,2,FALSE)</f>
        <v>43.058010000000003</v>
      </c>
      <c r="N3442">
        <f>VLOOKUP(L3442,Key!$A$1:$C$73,3,FALSE)</f>
        <v>-87.877300000000005</v>
      </c>
      <c r="O3442">
        <v>31</v>
      </c>
      <c r="P3442">
        <v>3</v>
      </c>
      <c r="Q3442">
        <v>4.7</v>
      </c>
      <c r="R3442">
        <v>4.4000000000000004</v>
      </c>
      <c r="S3442">
        <v>186</v>
      </c>
      <c r="T3442">
        <f t="shared" si="477"/>
        <v>-1</v>
      </c>
      <c r="U3442" s="1">
        <v>42848</v>
      </c>
      <c r="V3442" s="13">
        <f t="shared" si="478"/>
        <v>42826</v>
      </c>
      <c r="W3442" s="14">
        <f t="shared" si="479"/>
        <v>42848</v>
      </c>
      <c r="X3442" s="1" t="str">
        <f t="shared" si="480"/>
        <v>Sunday</v>
      </c>
      <c r="Y3442" s="2">
        <v>0.54391203703703705</v>
      </c>
      <c r="Z3442" s="2">
        <f t="shared" si="481"/>
        <v>0.54166666666666663</v>
      </c>
      <c r="AA3442">
        <f>1</f>
        <v>1</v>
      </c>
      <c r="AB3442" s="1">
        <v>42848</v>
      </c>
      <c r="AC3442" s="13">
        <f t="shared" si="482"/>
        <v>42826</v>
      </c>
      <c r="AD3442" s="14">
        <f t="shared" si="483"/>
        <v>42848</v>
      </c>
      <c r="AE3442" s="1" t="str">
        <f t="shared" si="484"/>
        <v>Sunday</v>
      </c>
      <c r="AF3442" s="2">
        <v>0.56591435185185179</v>
      </c>
      <c r="AG3442" s="2">
        <f t="shared" si="485"/>
        <v>0.58333333333333326</v>
      </c>
      <c r="AH3442" t="s">
        <v>25</v>
      </c>
    </row>
    <row r="3443" spans="1:34" x14ac:dyDescent="0.25">
      <c r="A3443">
        <v>1596153</v>
      </c>
      <c r="B3443" t="s">
        <v>54</v>
      </c>
      <c r="F3443" t="s">
        <v>20</v>
      </c>
      <c r="G3443" t="s">
        <v>55</v>
      </c>
      <c r="H3443">
        <v>251</v>
      </c>
      <c r="I3443" t="s">
        <v>85</v>
      </c>
      <c r="J3443">
        <f>VLOOKUP(I3443,Key!$A$1:$C$73,2,FALSE)</f>
        <v>43.053040000000003</v>
      </c>
      <c r="K3443">
        <f>VLOOKUP(I3443,Key!$A$1:$C$73,3,FALSE)</f>
        <v>-87.897660000000002</v>
      </c>
      <c r="L3443" t="s">
        <v>76</v>
      </c>
      <c r="M3443">
        <f>VLOOKUP(L3443,Key!$A$1:$C$73,2,FALSE)</f>
        <v>43.02948</v>
      </c>
      <c r="N3443">
        <f>VLOOKUP(L3443,Key!$A$1:$C$73,3,FALSE)</f>
        <v>-87.912819999999996</v>
      </c>
      <c r="O3443">
        <v>19</v>
      </c>
      <c r="P3443">
        <v>3</v>
      </c>
      <c r="Q3443">
        <v>2.9</v>
      </c>
      <c r="R3443">
        <v>2.7</v>
      </c>
      <c r="S3443">
        <v>114</v>
      </c>
      <c r="T3443">
        <f t="shared" si="477"/>
        <v>-1</v>
      </c>
      <c r="U3443" s="1">
        <v>42848</v>
      </c>
      <c r="V3443" s="13">
        <f t="shared" si="478"/>
        <v>42826</v>
      </c>
      <c r="W3443" s="14">
        <f t="shared" si="479"/>
        <v>42848</v>
      </c>
      <c r="X3443" s="1" t="str">
        <f t="shared" si="480"/>
        <v>Sunday</v>
      </c>
      <c r="Y3443" s="2">
        <v>0.5582407407407407</v>
      </c>
      <c r="Z3443" s="2">
        <f t="shared" si="481"/>
        <v>0.54166666666666663</v>
      </c>
      <c r="AA3443">
        <f>1</f>
        <v>1</v>
      </c>
      <c r="AB3443" s="1">
        <v>42848</v>
      </c>
      <c r="AC3443" s="13">
        <f t="shared" si="482"/>
        <v>42826</v>
      </c>
      <c r="AD3443" s="14">
        <f t="shared" si="483"/>
        <v>42848</v>
      </c>
      <c r="AE3443" s="1" t="str">
        <f t="shared" si="484"/>
        <v>Sunday</v>
      </c>
      <c r="AF3443" s="2">
        <v>0.57111111111111112</v>
      </c>
      <c r="AG3443" s="2">
        <f t="shared" si="485"/>
        <v>0.58333333333333326</v>
      </c>
      <c r="AH3443" t="s">
        <v>23</v>
      </c>
    </row>
    <row r="3444" spans="1:34" x14ac:dyDescent="0.25">
      <c r="A3444">
        <v>1568951</v>
      </c>
      <c r="B3444" t="s">
        <v>54</v>
      </c>
      <c r="E3444">
        <v>60048</v>
      </c>
      <c r="F3444" t="s">
        <v>20</v>
      </c>
      <c r="G3444" t="s">
        <v>55</v>
      </c>
      <c r="H3444">
        <v>338</v>
      </c>
      <c r="I3444" t="s">
        <v>82</v>
      </c>
      <c r="J3444">
        <f>VLOOKUP(I3444,Key!$A$1:$C$73,2,FALSE)</f>
        <v>43.040349999999997</v>
      </c>
      <c r="K3444">
        <f>VLOOKUP(I3444,Key!$A$1:$C$73,3,FALSE)</f>
        <v>-87.920760000000001</v>
      </c>
      <c r="L3444" t="s">
        <v>62</v>
      </c>
      <c r="M3444">
        <f>VLOOKUP(L3444,Key!$A$1:$C$73,2,FALSE)</f>
        <v>43.052460000000004</v>
      </c>
      <c r="N3444">
        <f>VLOOKUP(L3444,Key!$A$1:$C$73,3,FALSE)</f>
        <v>-87.891000000000005</v>
      </c>
      <c r="O3444">
        <v>23</v>
      </c>
      <c r="P3444">
        <v>3</v>
      </c>
      <c r="Q3444">
        <v>3.5</v>
      </c>
      <c r="R3444">
        <v>3.3</v>
      </c>
      <c r="S3444">
        <v>138</v>
      </c>
      <c r="T3444">
        <f t="shared" si="477"/>
        <v>-1</v>
      </c>
      <c r="U3444" s="1">
        <v>42848</v>
      </c>
      <c r="V3444" s="13">
        <f t="shared" si="478"/>
        <v>42826</v>
      </c>
      <c r="W3444" s="14">
        <f t="shared" si="479"/>
        <v>42848</v>
      </c>
      <c r="X3444" s="1" t="str">
        <f t="shared" si="480"/>
        <v>Sunday</v>
      </c>
      <c r="Y3444" s="2">
        <v>0.5618171296296296</v>
      </c>
      <c r="Z3444" s="2">
        <f t="shared" si="481"/>
        <v>0.54166666666666663</v>
      </c>
      <c r="AA3444">
        <f>1</f>
        <v>1</v>
      </c>
      <c r="AB3444" s="1">
        <v>42848</v>
      </c>
      <c r="AC3444" s="13">
        <f t="shared" si="482"/>
        <v>42826</v>
      </c>
      <c r="AD3444" s="14">
        <f t="shared" si="483"/>
        <v>42848</v>
      </c>
      <c r="AE3444" s="1" t="str">
        <f t="shared" si="484"/>
        <v>Sunday</v>
      </c>
      <c r="AF3444" s="2">
        <v>0.57825231481481476</v>
      </c>
      <c r="AG3444" s="2">
        <f t="shared" si="485"/>
        <v>0.58333333333333326</v>
      </c>
      <c r="AH3444" t="s">
        <v>23</v>
      </c>
    </row>
    <row r="3445" spans="1:34" x14ac:dyDescent="0.25">
      <c r="A3445">
        <v>1596209</v>
      </c>
      <c r="B3445" t="s">
        <v>54</v>
      </c>
      <c r="E3445">
        <v>55413</v>
      </c>
      <c r="F3445" t="s">
        <v>20</v>
      </c>
      <c r="G3445" t="s">
        <v>55</v>
      </c>
      <c r="H3445">
        <v>5499</v>
      </c>
      <c r="I3445" t="s">
        <v>73</v>
      </c>
      <c r="J3445">
        <f>VLOOKUP(I3445,Key!$A$1:$C$73,2,FALSE)</f>
        <v>43.060580000000002</v>
      </c>
      <c r="K3445">
        <f>VLOOKUP(I3445,Key!$A$1:$C$73,3,FALSE)</f>
        <v>-87.998589999999993</v>
      </c>
      <c r="L3445" t="s">
        <v>91</v>
      </c>
      <c r="M3445">
        <f>VLOOKUP(L3445,Key!$A$1:$C$73,2,FALSE)</f>
        <v>43.048609999999996</v>
      </c>
      <c r="N3445">
        <f>VLOOKUP(L3445,Key!$A$1:$C$73,3,FALSE)</f>
        <v>-88.008480000000006</v>
      </c>
      <c r="O3445">
        <v>16</v>
      </c>
      <c r="P3445">
        <v>3</v>
      </c>
      <c r="Q3445">
        <v>2.4</v>
      </c>
      <c r="R3445">
        <v>2.2999999999999998</v>
      </c>
      <c r="S3445">
        <v>96</v>
      </c>
      <c r="T3445">
        <f t="shared" si="477"/>
        <v>-1</v>
      </c>
      <c r="U3445" s="1">
        <v>42848</v>
      </c>
      <c r="V3445" s="13">
        <f t="shared" si="478"/>
        <v>42826</v>
      </c>
      <c r="W3445" s="14">
        <f t="shared" si="479"/>
        <v>42848</v>
      </c>
      <c r="X3445" s="1" t="str">
        <f t="shared" si="480"/>
        <v>Sunday</v>
      </c>
      <c r="Y3445" s="2">
        <v>0.56881944444444443</v>
      </c>
      <c r="Z3445" s="2">
        <f t="shared" si="481"/>
        <v>0.58333333333333326</v>
      </c>
      <c r="AA3445">
        <f>1</f>
        <v>1</v>
      </c>
      <c r="AB3445" s="1">
        <v>42848</v>
      </c>
      <c r="AC3445" s="13">
        <f t="shared" si="482"/>
        <v>42826</v>
      </c>
      <c r="AD3445" s="14">
        <f t="shared" si="483"/>
        <v>42848</v>
      </c>
      <c r="AE3445" s="1" t="str">
        <f t="shared" si="484"/>
        <v>Sunday</v>
      </c>
      <c r="AF3445" s="2">
        <v>0.58002314814814815</v>
      </c>
      <c r="AG3445" s="2">
        <f t="shared" si="485"/>
        <v>0.58333333333333326</v>
      </c>
      <c r="AH3445" t="s">
        <v>23</v>
      </c>
    </row>
    <row r="3446" spans="1:34" x14ac:dyDescent="0.25">
      <c r="A3446">
        <v>1596379</v>
      </c>
      <c r="B3446" t="s">
        <v>54</v>
      </c>
      <c r="E3446">
        <v>53215</v>
      </c>
      <c r="F3446" t="s">
        <v>20</v>
      </c>
      <c r="G3446" t="s">
        <v>55</v>
      </c>
      <c r="H3446">
        <v>251</v>
      </c>
      <c r="I3446" t="s">
        <v>76</v>
      </c>
      <c r="J3446">
        <f>VLOOKUP(I3446,Key!$A$1:$C$73,2,FALSE)</f>
        <v>43.02948</v>
      </c>
      <c r="K3446">
        <f>VLOOKUP(I3446,Key!$A$1:$C$73,3,FALSE)</f>
        <v>-87.912819999999996</v>
      </c>
      <c r="L3446" t="s">
        <v>76</v>
      </c>
      <c r="M3446">
        <f>VLOOKUP(L3446,Key!$A$1:$C$73,2,FALSE)</f>
        <v>43.02948</v>
      </c>
      <c r="N3446">
        <f>VLOOKUP(L3446,Key!$A$1:$C$73,3,FALSE)</f>
        <v>-87.912819999999996</v>
      </c>
      <c r="O3446">
        <v>92</v>
      </c>
      <c r="P3446">
        <v>9</v>
      </c>
      <c r="Q3446">
        <v>13.8</v>
      </c>
      <c r="R3446">
        <v>13.1</v>
      </c>
      <c r="S3446">
        <v>552</v>
      </c>
      <c r="T3446">
        <f t="shared" si="477"/>
        <v>-1</v>
      </c>
      <c r="U3446" s="1">
        <v>42848</v>
      </c>
      <c r="V3446" s="13">
        <f t="shared" si="478"/>
        <v>42826</v>
      </c>
      <c r="W3446" s="14">
        <f t="shared" si="479"/>
        <v>42848</v>
      </c>
      <c r="X3446" s="1" t="str">
        <f t="shared" si="480"/>
        <v>Sunday</v>
      </c>
      <c r="Y3446" s="2">
        <v>0.59586805555555555</v>
      </c>
      <c r="Z3446" s="2">
        <f t="shared" si="481"/>
        <v>0.58333333333333326</v>
      </c>
      <c r="AA3446">
        <f>1</f>
        <v>1</v>
      </c>
      <c r="AB3446" s="1">
        <v>42848</v>
      </c>
      <c r="AC3446" s="13">
        <f t="shared" si="482"/>
        <v>42826</v>
      </c>
      <c r="AD3446" s="14">
        <f t="shared" si="483"/>
        <v>42848</v>
      </c>
      <c r="AE3446" s="1" t="str">
        <f t="shared" si="484"/>
        <v>Sunday</v>
      </c>
      <c r="AF3446" s="2">
        <v>0.66040509259259261</v>
      </c>
      <c r="AG3446" s="2">
        <f t="shared" si="485"/>
        <v>0.66666666666666663</v>
      </c>
      <c r="AH3446" t="s">
        <v>25</v>
      </c>
    </row>
    <row r="3447" spans="1:34" x14ac:dyDescent="0.25">
      <c r="A3447">
        <v>1509755</v>
      </c>
      <c r="B3447" t="s">
        <v>54</v>
      </c>
      <c r="E3447">
        <v>53045</v>
      </c>
      <c r="F3447" t="s">
        <v>20</v>
      </c>
      <c r="G3447" t="s">
        <v>55</v>
      </c>
      <c r="H3447">
        <v>11090</v>
      </c>
      <c r="I3447" t="s">
        <v>36</v>
      </c>
      <c r="J3447">
        <f>VLOOKUP(I3447,Key!$A$1:$C$73,2,FALSE)</f>
        <v>43.03519</v>
      </c>
      <c r="K3447">
        <f>VLOOKUP(I3447,Key!$A$1:$C$73,3,FALSE)</f>
        <v>-87.907390000000007</v>
      </c>
      <c r="L3447" t="s">
        <v>84</v>
      </c>
      <c r="M3447">
        <f>VLOOKUP(L3447,Key!$A$1:$C$73,2,FALSE)</f>
        <v>43.040154000000001</v>
      </c>
      <c r="N3447">
        <f>VLOOKUP(L3447,Key!$A$1:$C$73,3,FALSE)</f>
        <v>-87.932113000000001</v>
      </c>
      <c r="O3447">
        <v>17</v>
      </c>
      <c r="P3447">
        <v>3</v>
      </c>
      <c r="Q3447">
        <v>2.6</v>
      </c>
      <c r="R3447">
        <v>2.4</v>
      </c>
      <c r="S3447">
        <v>102</v>
      </c>
      <c r="T3447">
        <f t="shared" si="477"/>
        <v>-1</v>
      </c>
      <c r="U3447" s="1">
        <v>42848</v>
      </c>
      <c r="V3447" s="13">
        <f t="shared" si="478"/>
        <v>42826</v>
      </c>
      <c r="W3447" s="14">
        <f t="shared" si="479"/>
        <v>42848</v>
      </c>
      <c r="X3447" s="1" t="str">
        <f t="shared" si="480"/>
        <v>Sunday</v>
      </c>
      <c r="Y3447" s="2">
        <v>0.61148148148148151</v>
      </c>
      <c r="Z3447" s="2">
        <f t="shared" si="481"/>
        <v>0.625</v>
      </c>
      <c r="AA3447">
        <f>1</f>
        <v>1</v>
      </c>
      <c r="AB3447" s="1">
        <v>42848</v>
      </c>
      <c r="AC3447" s="13">
        <f t="shared" si="482"/>
        <v>42826</v>
      </c>
      <c r="AD3447" s="14">
        <f t="shared" si="483"/>
        <v>42848</v>
      </c>
      <c r="AE3447" s="1" t="str">
        <f t="shared" si="484"/>
        <v>Sunday</v>
      </c>
      <c r="AF3447" s="2">
        <v>0.62291666666666667</v>
      </c>
      <c r="AG3447" s="2">
        <f t="shared" si="485"/>
        <v>0.625</v>
      </c>
      <c r="AH3447" t="s">
        <v>23</v>
      </c>
    </row>
    <row r="3448" spans="1:34" x14ac:dyDescent="0.25">
      <c r="A3448">
        <v>1595945</v>
      </c>
      <c r="B3448" t="s">
        <v>54</v>
      </c>
      <c r="E3448">
        <v>54915</v>
      </c>
      <c r="F3448" t="s">
        <v>20</v>
      </c>
      <c r="G3448" t="s">
        <v>55</v>
      </c>
      <c r="H3448">
        <v>45</v>
      </c>
      <c r="I3448" t="s">
        <v>36</v>
      </c>
      <c r="J3448">
        <f>VLOOKUP(I3448,Key!$A$1:$C$73,2,FALSE)</f>
        <v>43.03519</v>
      </c>
      <c r="K3448">
        <f>VLOOKUP(I3448,Key!$A$1:$C$73,3,FALSE)</f>
        <v>-87.907390000000007</v>
      </c>
      <c r="L3448" t="s">
        <v>84</v>
      </c>
      <c r="M3448">
        <f>VLOOKUP(L3448,Key!$A$1:$C$73,2,FALSE)</f>
        <v>43.040154000000001</v>
      </c>
      <c r="N3448">
        <f>VLOOKUP(L3448,Key!$A$1:$C$73,3,FALSE)</f>
        <v>-87.932113000000001</v>
      </c>
      <c r="O3448">
        <v>15</v>
      </c>
      <c r="P3448">
        <v>3</v>
      </c>
      <c r="Q3448">
        <v>2.2999999999999998</v>
      </c>
      <c r="R3448">
        <v>2.1</v>
      </c>
      <c r="S3448">
        <v>90</v>
      </c>
      <c r="T3448">
        <f t="shared" si="477"/>
        <v>-1</v>
      </c>
      <c r="U3448" s="1">
        <v>42848</v>
      </c>
      <c r="V3448" s="13">
        <f t="shared" si="478"/>
        <v>42826</v>
      </c>
      <c r="W3448" s="14">
        <f t="shared" si="479"/>
        <v>42848</v>
      </c>
      <c r="X3448" s="1" t="str">
        <f t="shared" si="480"/>
        <v>Sunday</v>
      </c>
      <c r="Y3448" s="2">
        <v>0.61247685185185186</v>
      </c>
      <c r="Z3448" s="2">
        <f t="shared" si="481"/>
        <v>0.625</v>
      </c>
      <c r="AA3448">
        <f>1</f>
        <v>1</v>
      </c>
      <c r="AB3448" s="1">
        <v>42848</v>
      </c>
      <c r="AC3448" s="13">
        <f t="shared" si="482"/>
        <v>42826</v>
      </c>
      <c r="AD3448" s="14">
        <f t="shared" si="483"/>
        <v>42848</v>
      </c>
      <c r="AE3448" s="1" t="str">
        <f t="shared" si="484"/>
        <v>Sunday</v>
      </c>
      <c r="AF3448" s="2">
        <v>0.62232638888888892</v>
      </c>
      <c r="AG3448" s="2">
        <f t="shared" si="485"/>
        <v>0.625</v>
      </c>
      <c r="AH3448" t="s">
        <v>23</v>
      </c>
    </row>
    <row r="3449" spans="1:34" x14ac:dyDescent="0.25">
      <c r="A3449">
        <v>1596209</v>
      </c>
      <c r="B3449" t="s">
        <v>54</v>
      </c>
      <c r="E3449">
        <v>55413</v>
      </c>
      <c r="F3449" t="s">
        <v>20</v>
      </c>
      <c r="G3449" t="s">
        <v>55</v>
      </c>
      <c r="H3449">
        <v>5499</v>
      </c>
      <c r="I3449" t="s">
        <v>91</v>
      </c>
      <c r="J3449">
        <f>VLOOKUP(I3449,Key!$A$1:$C$73,2,FALSE)</f>
        <v>43.048609999999996</v>
      </c>
      <c r="K3449">
        <f>VLOOKUP(I3449,Key!$A$1:$C$73,3,FALSE)</f>
        <v>-88.008480000000006</v>
      </c>
      <c r="L3449" t="s">
        <v>72</v>
      </c>
      <c r="M3449">
        <f>VLOOKUP(L3449,Key!$A$1:$C$73,2,FALSE)</f>
        <v>43.060839999999999</v>
      </c>
      <c r="N3449">
        <f>VLOOKUP(L3449,Key!$A$1:$C$73,3,FALSE)</f>
        <v>-88.001940000000005</v>
      </c>
      <c r="O3449">
        <v>19</v>
      </c>
      <c r="P3449">
        <v>3</v>
      </c>
      <c r="Q3449">
        <v>2.9</v>
      </c>
      <c r="R3449">
        <v>2.7</v>
      </c>
      <c r="S3449">
        <v>114</v>
      </c>
      <c r="T3449">
        <f t="shared" si="477"/>
        <v>-1</v>
      </c>
      <c r="U3449" s="1">
        <v>42848</v>
      </c>
      <c r="V3449" s="13">
        <f t="shared" si="478"/>
        <v>42826</v>
      </c>
      <c r="W3449" s="14">
        <f t="shared" si="479"/>
        <v>42848</v>
      </c>
      <c r="X3449" s="1" t="str">
        <f t="shared" si="480"/>
        <v>Sunday</v>
      </c>
      <c r="Y3449" s="2">
        <v>0.61946759259259265</v>
      </c>
      <c r="Z3449" s="2">
        <f t="shared" si="481"/>
        <v>0.625</v>
      </c>
      <c r="AA3449">
        <f>1</f>
        <v>1</v>
      </c>
      <c r="AB3449" s="1">
        <v>42848</v>
      </c>
      <c r="AC3449" s="13">
        <f t="shared" si="482"/>
        <v>42826</v>
      </c>
      <c r="AD3449" s="14">
        <f t="shared" si="483"/>
        <v>42848</v>
      </c>
      <c r="AE3449" s="1" t="str">
        <f t="shared" si="484"/>
        <v>Sunday</v>
      </c>
      <c r="AF3449" s="2">
        <v>0.63285879629629627</v>
      </c>
      <c r="AG3449" s="2">
        <f t="shared" si="485"/>
        <v>0.625</v>
      </c>
      <c r="AH3449" t="s">
        <v>23</v>
      </c>
    </row>
    <row r="3450" spans="1:34" x14ac:dyDescent="0.25">
      <c r="A3450">
        <v>1596553</v>
      </c>
      <c r="B3450" t="s">
        <v>54</v>
      </c>
      <c r="E3450">
        <v>60640</v>
      </c>
      <c r="F3450" t="s">
        <v>20</v>
      </c>
      <c r="G3450" t="s">
        <v>55</v>
      </c>
      <c r="H3450">
        <v>263</v>
      </c>
      <c r="I3450" t="s">
        <v>36</v>
      </c>
      <c r="J3450">
        <f>VLOOKUP(I3450,Key!$A$1:$C$73,2,FALSE)</f>
        <v>43.03519</v>
      </c>
      <c r="K3450">
        <f>VLOOKUP(I3450,Key!$A$1:$C$73,3,FALSE)</f>
        <v>-87.907390000000007</v>
      </c>
      <c r="L3450" t="s">
        <v>44</v>
      </c>
      <c r="M3450">
        <f>VLOOKUP(L3450,Key!$A$1:$C$73,2,FALSE)</f>
        <v>43.03886</v>
      </c>
      <c r="N3450">
        <f>VLOOKUP(L3450,Key!$A$1:$C$73,3,FALSE)</f>
        <v>-87.902720000000002</v>
      </c>
      <c r="O3450">
        <v>27</v>
      </c>
      <c r="P3450">
        <v>3</v>
      </c>
      <c r="Q3450">
        <v>4.0999999999999996</v>
      </c>
      <c r="R3450">
        <v>3.8</v>
      </c>
      <c r="S3450">
        <v>162</v>
      </c>
      <c r="T3450">
        <f t="shared" si="477"/>
        <v>-1</v>
      </c>
      <c r="U3450" s="1">
        <v>42848</v>
      </c>
      <c r="V3450" s="13">
        <f t="shared" si="478"/>
        <v>42826</v>
      </c>
      <c r="W3450" s="14">
        <f t="shared" si="479"/>
        <v>42848</v>
      </c>
      <c r="X3450" s="1" t="str">
        <f t="shared" si="480"/>
        <v>Sunday</v>
      </c>
      <c r="Y3450" s="2">
        <v>0.62504629629629627</v>
      </c>
      <c r="Z3450" s="2">
        <f t="shared" si="481"/>
        <v>0.625</v>
      </c>
      <c r="AA3450">
        <f>1</f>
        <v>1</v>
      </c>
      <c r="AB3450" s="1">
        <v>42848</v>
      </c>
      <c r="AC3450" s="13">
        <f t="shared" si="482"/>
        <v>42826</v>
      </c>
      <c r="AD3450" s="14">
        <f t="shared" si="483"/>
        <v>42848</v>
      </c>
      <c r="AE3450" s="1" t="str">
        <f t="shared" si="484"/>
        <v>Sunday</v>
      </c>
      <c r="AF3450" s="2">
        <v>0.64431712962962961</v>
      </c>
      <c r="AG3450" s="2">
        <f t="shared" si="485"/>
        <v>0.625</v>
      </c>
      <c r="AH3450" t="s">
        <v>23</v>
      </c>
    </row>
    <row r="3451" spans="1:34" x14ac:dyDescent="0.25">
      <c r="A3451">
        <v>1596590</v>
      </c>
      <c r="B3451" t="s">
        <v>54</v>
      </c>
      <c r="E3451">
        <v>53154</v>
      </c>
      <c r="F3451" t="s">
        <v>20</v>
      </c>
      <c r="G3451" t="s">
        <v>55</v>
      </c>
      <c r="H3451">
        <v>960</v>
      </c>
      <c r="I3451" t="s">
        <v>94</v>
      </c>
      <c r="J3451">
        <f>VLOOKUP(I3451,Key!$A$1:$C$73,2,FALSE)</f>
        <v>43.020020000000002</v>
      </c>
      <c r="K3451">
        <f>VLOOKUP(I3451,Key!$A$1:$C$73,3,FALSE)</f>
        <v>-87.912540000000007</v>
      </c>
      <c r="L3451" t="s">
        <v>94</v>
      </c>
      <c r="M3451">
        <f>VLOOKUP(L3451,Key!$A$1:$C$73,2,FALSE)</f>
        <v>43.020020000000002</v>
      </c>
      <c r="N3451">
        <f>VLOOKUP(L3451,Key!$A$1:$C$73,3,FALSE)</f>
        <v>-87.912540000000007</v>
      </c>
      <c r="O3451">
        <v>24</v>
      </c>
      <c r="P3451">
        <v>3</v>
      </c>
      <c r="Q3451">
        <v>3.6</v>
      </c>
      <c r="R3451">
        <v>3.4</v>
      </c>
      <c r="S3451">
        <v>144</v>
      </c>
      <c r="T3451">
        <f t="shared" si="477"/>
        <v>-1</v>
      </c>
      <c r="U3451" s="1">
        <v>42848</v>
      </c>
      <c r="V3451" s="13">
        <f t="shared" si="478"/>
        <v>42826</v>
      </c>
      <c r="W3451" s="14">
        <f t="shared" si="479"/>
        <v>42848</v>
      </c>
      <c r="X3451" s="1" t="str">
        <f t="shared" si="480"/>
        <v>Sunday</v>
      </c>
      <c r="Y3451" s="2">
        <v>0.63039351851851855</v>
      </c>
      <c r="Z3451" s="2">
        <f t="shared" si="481"/>
        <v>0.625</v>
      </c>
      <c r="AA3451">
        <f>1</f>
        <v>1</v>
      </c>
      <c r="AB3451" s="1">
        <v>42848</v>
      </c>
      <c r="AC3451" s="13">
        <f t="shared" si="482"/>
        <v>42826</v>
      </c>
      <c r="AD3451" s="14">
        <f t="shared" si="483"/>
        <v>42848</v>
      </c>
      <c r="AE3451" s="1" t="str">
        <f t="shared" si="484"/>
        <v>Sunday</v>
      </c>
      <c r="AF3451" s="2">
        <v>0.64677083333333341</v>
      </c>
      <c r="AG3451" s="2">
        <f t="shared" si="485"/>
        <v>0.66666666666666663</v>
      </c>
      <c r="AH3451" t="s">
        <v>25</v>
      </c>
    </row>
    <row r="3452" spans="1:34" x14ac:dyDescent="0.25">
      <c r="A3452">
        <v>1597275</v>
      </c>
      <c r="B3452" t="s">
        <v>54</v>
      </c>
      <c r="E3452">
        <v>53202</v>
      </c>
      <c r="F3452" t="s">
        <v>20</v>
      </c>
      <c r="G3452" t="s">
        <v>55</v>
      </c>
      <c r="H3452">
        <v>11138</v>
      </c>
      <c r="I3452" t="s">
        <v>79</v>
      </c>
      <c r="J3452">
        <f>VLOOKUP(I3452,Key!$A$1:$C$73,2,FALSE)</f>
        <v>43.04804</v>
      </c>
      <c r="K3452">
        <f>VLOOKUP(I3452,Key!$A$1:$C$73,3,FALSE)</f>
        <v>-87.896720000000002</v>
      </c>
      <c r="L3452" t="s">
        <v>79</v>
      </c>
      <c r="M3452">
        <f>VLOOKUP(L3452,Key!$A$1:$C$73,2,FALSE)</f>
        <v>43.04804</v>
      </c>
      <c r="N3452">
        <f>VLOOKUP(L3452,Key!$A$1:$C$73,3,FALSE)</f>
        <v>-87.896720000000002</v>
      </c>
      <c r="O3452">
        <v>32</v>
      </c>
      <c r="P3452">
        <v>3</v>
      </c>
      <c r="Q3452">
        <v>4.8</v>
      </c>
      <c r="R3452">
        <v>4.5999999999999996</v>
      </c>
      <c r="S3452">
        <v>192</v>
      </c>
      <c r="T3452">
        <f t="shared" si="477"/>
        <v>-1</v>
      </c>
      <c r="U3452" s="1">
        <v>42848</v>
      </c>
      <c r="V3452" s="13">
        <f t="shared" si="478"/>
        <v>42826</v>
      </c>
      <c r="W3452" s="14">
        <f t="shared" si="479"/>
        <v>42848</v>
      </c>
      <c r="X3452" s="1" t="str">
        <f t="shared" si="480"/>
        <v>Sunday</v>
      </c>
      <c r="Y3452" s="2">
        <v>0.75557870370370372</v>
      </c>
      <c r="Z3452" s="2">
        <f t="shared" si="481"/>
        <v>0.75</v>
      </c>
      <c r="AA3452">
        <f>1</f>
        <v>1</v>
      </c>
      <c r="AB3452" s="1">
        <v>42848</v>
      </c>
      <c r="AC3452" s="13">
        <f t="shared" si="482"/>
        <v>42826</v>
      </c>
      <c r="AD3452" s="14">
        <f t="shared" si="483"/>
        <v>42848</v>
      </c>
      <c r="AE3452" s="1" t="str">
        <f t="shared" si="484"/>
        <v>Sunday</v>
      </c>
      <c r="AF3452" s="2">
        <v>0.77793981481481478</v>
      </c>
      <c r="AG3452" s="2">
        <f t="shared" si="485"/>
        <v>0.79166666666666663</v>
      </c>
      <c r="AH3452" t="s">
        <v>25</v>
      </c>
    </row>
    <row r="3453" spans="1:34" x14ac:dyDescent="0.25">
      <c r="A3453">
        <v>1597538</v>
      </c>
      <c r="B3453" t="s">
        <v>54</v>
      </c>
      <c r="E3453">
        <v>12345</v>
      </c>
      <c r="F3453" t="s">
        <v>20</v>
      </c>
      <c r="G3453" t="s">
        <v>55</v>
      </c>
      <c r="H3453">
        <v>5532</v>
      </c>
      <c r="I3453" t="s">
        <v>34</v>
      </c>
      <c r="J3453">
        <f>VLOOKUP(I3453,Key!$A$1:$C$73,2,FALSE)</f>
        <v>43.05097</v>
      </c>
      <c r="K3453">
        <f>VLOOKUP(I3453,Key!$A$1:$C$73,3,FALSE)</f>
        <v>-87.906440000000003</v>
      </c>
      <c r="L3453" t="s">
        <v>77</v>
      </c>
      <c r="M3453">
        <f>VLOOKUP(L3453,Key!$A$1:$C$73,2,FALSE)</f>
        <v>43.036900000000003</v>
      </c>
      <c r="N3453">
        <f>VLOOKUP(L3453,Key!$A$1:$C$73,3,FALSE)</f>
        <v>-87.89667</v>
      </c>
      <c r="O3453">
        <v>16</v>
      </c>
      <c r="P3453">
        <v>3</v>
      </c>
      <c r="Q3453">
        <v>2.4</v>
      </c>
      <c r="R3453">
        <v>2.2999999999999998</v>
      </c>
      <c r="S3453">
        <v>96</v>
      </c>
      <c r="T3453">
        <f t="shared" si="477"/>
        <v>-1</v>
      </c>
      <c r="U3453" s="1">
        <v>42848</v>
      </c>
      <c r="V3453" s="13">
        <f t="shared" si="478"/>
        <v>42826</v>
      </c>
      <c r="W3453" s="14">
        <f t="shared" si="479"/>
        <v>42848</v>
      </c>
      <c r="X3453" s="1" t="str">
        <f t="shared" si="480"/>
        <v>Sunday</v>
      </c>
      <c r="Y3453" s="2">
        <v>0.83437499999999998</v>
      </c>
      <c r="Z3453" s="2">
        <f t="shared" si="481"/>
        <v>0.83333333333333326</v>
      </c>
      <c r="AA3453">
        <f>1</f>
        <v>1</v>
      </c>
      <c r="AB3453" s="1">
        <v>42848</v>
      </c>
      <c r="AC3453" s="13">
        <f t="shared" si="482"/>
        <v>42826</v>
      </c>
      <c r="AD3453" s="14">
        <f t="shared" si="483"/>
        <v>42848</v>
      </c>
      <c r="AE3453" s="1" t="str">
        <f t="shared" si="484"/>
        <v>Sunday</v>
      </c>
      <c r="AF3453" s="2">
        <v>0.84542824074074074</v>
      </c>
      <c r="AG3453" s="2">
        <f t="shared" si="485"/>
        <v>0.83333333333333326</v>
      </c>
      <c r="AH3453" t="s">
        <v>23</v>
      </c>
    </row>
    <row r="3454" spans="1:34" x14ac:dyDescent="0.25">
      <c r="A3454">
        <v>1597930</v>
      </c>
      <c r="B3454" t="s">
        <v>54</v>
      </c>
      <c r="E3454">
        <v>53213</v>
      </c>
      <c r="F3454" t="s">
        <v>20</v>
      </c>
      <c r="G3454" t="s">
        <v>55</v>
      </c>
      <c r="H3454">
        <v>184</v>
      </c>
      <c r="I3454" t="s">
        <v>73</v>
      </c>
      <c r="J3454">
        <f>VLOOKUP(I3454,Key!$A$1:$C$73,2,FALSE)</f>
        <v>43.060580000000002</v>
      </c>
      <c r="K3454">
        <f>VLOOKUP(I3454,Key!$A$1:$C$73,3,FALSE)</f>
        <v>-87.998589999999993</v>
      </c>
      <c r="L3454" t="s">
        <v>72</v>
      </c>
      <c r="M3454">
        <f>VLOOKUP(L3454,Key!$A$1:$C$73,2,FALSE)</f>
        <v>43.060839999999999</v>
      </c>
      <c r="N3454">
        <f>VLOOKUP(L3454,Key!$A$1:$C$73,3,FALSE)</f>
        <v>-88.001940000000005</v>
      </c>
      <c r="O3454">
        <v>29</v>
      </c>
      <c r="P3454">
        <v>3</v>
      </c>
      <c r="Q3454">
        <v>4.4000000000000004</v>
      </c>
      <c r="R3454">
        <v>4.0999999999999996</v>
      </c>
      <c r="S3454">
        <v>174</v>
      </c>
      <c r="T3454">
        <f t="shared" si="477"/>
        <v>-1</v>
      </c>
      <c r="U3454" s="1">
        <v>42849</v>
      </c>
      <c r="V3454" s="13">
        <f t="shared" si="478"/>
        <v>42826</v>
      </c>
      <c r="W3454" s="14">
        <f t="shared" si="479"/>
        <v>42849</v>
      </c>
      <c r="X3454" s="1" t="str">
        <f t="shared" si="480"/>
        <v>Monday</v>
      </c>
      <c r="Y3454" s="2">
        <v>0.47113425925925928</v>
      </c>
      <c r="Z3454" s="2">
        <f t="shared" si="481"/>
        <v>0.45833333333333331</v>
      </c>
      <c r="AA3454">
        <f>1</f>
        <v>1</v>
      </c>
      <c r="AB3454" s="1">
        <v>42849</v>
      </c>
      <c r="AC3454" s="13">
        <f t="shared" si="482"/>
        <v>42826</v>
      </c>
      <c r="AD3454" s="14">
        <f t="shared" si="483"/>
        <v>42849</v>
      </c>
      <c r="AE3454" s="1" t="str">
        <f t="shared" si="484"/>
        <v>Monday</v>
      </c>
      <c r="AF3454" s="2">
        <v>0.49162037037037037</v>
      </c>
      <c r="AG3454" s="2">
        <f t="shared" si="485"/>
        <v>0.5</v>
      </c>
      <c r="AH3454" t="s">
        <v>23</v>
      </c>
    </row>
    <row r="3455" spans="1:34" x14ac:dyDescent="0.25">
      <c r="A3455">
        <v>1598107</v>
      </c>
      <c r="B3455" t="s">
        <v>54</v>
      </c>
      <c r="E3455">
        <v>60156</v>
      </c>
      <c r="F3455" t="s">
        <v>20</v>
      </c>
      <c r="G3455" t="s">
        <v>55</v>
      </c>
      <c r="H3455">
        <v>5489</v>
      </c>
      <c r="I3455" t="s">
        <v>66</v>
      </c>
      <c r="J3455">
        <f>VLOOKUP(I3455,Key!$A$1:$C$73,2,FALSE)</f>
        <v>43.078530000000001</v>
      </c>
      <c r="K3455">
        <f>VLOOKUP(I3455,Key!$A$1:$C$73,3,FALSE)</f>
        <v>-87.882620000000003</v>
      </c>
      <c r="L3455" t="s">
        <v>66</v>
      </c>
      <c r="M3455">
        <f>VLOOKUP(L3455,Key!$A$1:$C$73,2,FALSE)</f>
        <v>43.078530000000001</v>
      </c>
      <c r="N3455">
        <f>VLOOKUP(L3455,Key!$A$1:$C$73,3,FALSE)</f>
        <v>-87.882620000000003</v>
      </c>
      <c r="O3455">
        <v>14</v>
      </c>
      <c r="P3455">
        <v>3</v>
      </c>
      <c r="Q3455">
        <v>2.1</v>
      </c>
      <c r="R3455">
        <v>2</v>
      </c>
      <c r="S3455">
        <v>84</v>
      </c>
      <c r="T3455">
        <f t="shared" si="477"/>
        <v>-1</v>
      </c>
      <c r="U3455" s="1">
        <v>42849</v>
      </c>
      <c r="V3455" s="13">
        <f t="shared" si="478"/>
        <v>42826</v>
      </c>
      <c r="W3455" s="14">
        <f t="shared" si="479"/>
        <v>42849</v>
      </c>
      <c r="X3455" s="1" t="str">
        <f t="shared" si="480"/>
        <v>Monday</v>
      </c>
      <c r="Y3455" s="2">
        <v>0.5446064814814815</v>
      </c>
      <c r="Z3455" s="2">
        <f t="shared" si="481"/>
        <v>0.54166666666666663</v>
      </c>
      <c r="AA3455">
        <f>1</f>
        <v>1</v>
      </c>
      <c r="AB3455" s="1">
        <v>42849</v>
      </c>
      <c r="AC3455" s="13">
        <f t="shared" si="482"/>
        <v>42826</v>
      </c>
      <c r="AD3455" s="14">
        <f t="shared" si="483"/>
        <v>42849</v>
      </c>
      <c r="AE3455" s="1" t="str">
        <f t="shared" si="484"/>
        <v>Monday</v>
      </c>
      <c r="AF3455" s="2">
        <v>0.55457175925925928</v>
      </c>
      <c r="AG3455" s="2">
        <f t="shared" si="485"/>
        <v>0.54166666666666663</v>
      </c>
      <c r="AH3455" t="s">
        <v>25</v>
      </c>
    </row>
    <row r="3456" spans="1:34" x14ac:dyDescent="0.25">
      <c r="A3456">
        <v>1586461</v>
      </c>
      <c r="B3456" t="s">
        <v>54</v>
      </c>
      <c r="E3456">
        <v>53149</v>
      </c>
      <c r="F3456" t="s">
        <v>20</v>
      </c>
      <c r="G3456" t="s">
        <v>55</v>
      </c>
      <c r="H3456">
        <v>139</v>
      </c>
      <c r="I3456" t="s">
        <v>66</v>
      </c>
      <c r="J3456">
        <f>VLOOKUP(I3456,Key!$A$1:$C$73,2,FALSE)</f>
        <v>43.078530000000001</v>
      </c>
      <c r="K3456">
        <f>VLOOKUP(I3456,Key!$A$1:$C$73,3,FALSE)</f>
        <v>-87.882620000000003</v>
      </c>
      <c r="L3456" t="s">
        <v>65</v>
      </c>
      <c r="M3456">
        <f>VLOOKUP(L3456,Key!$A$1:$C$73,2,FALSE)</f>
        <v>43.077359999999999</v>
      </c>
      <c r="N3456">
        <f>VLOOKUP(L3456,Key!$A$1:$C$73,3,FALSE)</f>
        <v>-87.880769999999998</v>
      </c>
      <c r="O3456">
        <v>61</v>
      </c>
      <c r="P3456">
        <v>6</v>
      </c>
      <c r="Q3456">
        <v>9.1999999999999993</v>
      </c>
      <c r="R3456">
        <v>8.6999999999999993</v>
      </c>
      <c r="S3456">
        <v>366</v>
      </c>
      <c r="T3456">
        <f t="shared" si="477"/>
        <v>-1</v>
      </c>
      <c r="U3456" s="1">
        <v>42849</v>
      </c>
      <c r="V3456" s="13">
        <f t="shared" si="478"/>
        <v>42826</v>
      </c>
      <c r="W3456" s="14">
        <f t="shared" si="479"/>
        <v>42849</v>
      </c>
      <c r="X3456" s="1" t="str">
        <f t="shared" si="480"/>
        <v>Monday</v>
      </c>
      <c r="Y3456" s="2">
        <v>0.57062500000000005</v>
      </c>
      <c r="Z3456" s="2">
        <f t="shared" si="481"/>
        <v>0.58333333333333326</v>
      </c>
      <c r="AA3456">
        <f>1</f>
        <v>1</v>
      </c>
      <c r="AB3456" s="1">
        <v>42849</v>
      </c>
      <c r="AC3456" s="13">
        <f t="shared" si="482"/>
        <v>42826</v>
      </c>
      <c r="AD3456" s="14">
        <f t="shared" si="483"/>
        <v>42849</v>
      </c>
      <c r="AE3456" s="1" t="str">
        <f t="shared" si="484"/>
        <v>Monday</v>
      </c>
      <c r="AF3456" s="2">
        <v>0.61307870370370365</v>
      </c>
      <c r="AG3456" s="2">
        <f t="shared" si="485"/>
        <v>0.625</v>
      </c>
      <c r="AH3456" t="s">
        <v>23</v>
      </c>
    </row>
    <row r="3457" spans="1:34" x14ac:dyDescent="0.25">
      <c r="A3457">
        <v>1598284</v>
      </c>
      <c r="B3457" t="s">
        <v>54</v>
      </c>
      <c r="F3457" t="s">
        <v>20</v>
      </c>
      <c r="G3457" t="s">
        <v>55</v>
      </c>
      <c r="H3457">
        <v>9</v>
      </c>
      <c r="I3457" t="s">
        <v>36</v>
      </c>
      <c r="J3457">
        <f>VLOOKUP(I3457,Key!$A$1:$C$73,2,FALSE)</f>
        <v>43.03519</v>
      </c>
      <c r="K3457">
        <f>VLOOKUP(I3457,Key!$A$1:$C$73,3,FALSE)</f>
        <v>-87.907390000000007</v>
      </c>
      <c r="L3457" t="s">
        <v>52</v>
      </c>
      <c r="M3457">
        <f>VLOOKUP(L3457,Key!$A$1:$C$73,2,FALSE)</f>
        <v>43.042490000000001</v>
      </c>
      <c r="N3457">
        <f>VLOOKUP(L3457,Key!$A$1:$C$73,3,FALSE)</f>
        <v>-87.909959999999998</v>
      </c>
      <c r="O3457">
        <v>19</v>
      </c>
      <c r="P3457">
        <v>3</v>
      </c>
      <c r="Q3457">
        <v>2.9</v>
      </c>
      <c r="R3457">
        <v>2.7</v>
      </c>
      <c r="S3457">
        <v>114</v>
      </c>
      <c r="T3457">
        <f t="shared" si="477"/>
        <v>-1</v>
      </c>
      <c r="U3457" s="1">
        <v>42849</v>
      </c>
      <c r="V3457" s="13">
        <f t="shared" si="478"/>
        <v>42826</v>
      </c>
      <c r="W3457" s="14">
        <f t="shared" si="479"/>
        <v>42849</v>
      </c>
      <c r="X3457" s="1" t="str">
        <f t="shared" si="480"/>
        <v>Monday</v>
      </c>
      <c r="Y3457" s="2">
        <v>0.63011574074074073</v>
      </c>
      <c r="Z3457" s="2">
        <f t="shared" si="481"/>
        <v>0.625</v>
      </c>
      <c r="AA3457">
        <f>1</f>
        <v>1</v>
      </c>
      <c r="AB3457" s="1">
        <v>42849</v>
      </c>
      <c r="AC3457" s="13">
        <f t="shared" si="482"/>
        <v>42826</v>
      </c>
      <c r="AD3457" s="14">
        <f t="shared" si="483"/>
        <v>42849</v>
      </c>
      <c r="AE3457" s="1" t="str">
        <f t="shared" si="484"/>
        <v>Monday</v>
      </c>
      <c r="AF3457" s="2">
        <v>0.6434375</v>
      </c>
      <c r="AG3457" s="2">
        <f t="shared" si="485"/>
        <v>0.625</v>
      </c>
      <c r="AH3457" t="s">
        <v>23</v>
      </c>
    </row>
    <row r="3458" spans="1:34" x14ac:dyDescent="0.25">
      <c r="A3458">
        <v>1598389</v>
      </c>
      <c r="B3458" t="s">
        <v>54</v>
      </c>
      <c r="E3458">
        <v>53202</v>
      </c>
      <c r="F3458" t="s">
        <v>20</v>
      </c>
      <c r="G3458" t="s">
        <v>55</v>
      </c>
      <c r="H3458">
        <v>5582</v>
      </c>
      <c r="I3458" t="s">
        <v>82</v>
      </c>
      <c r="J3458">
        <f>VLOOKUP(I3458,Key!$A$1:$C$73,2,FALSE)</f>
        <v>43.040349999999997</v>
      </c>
      <c r="K3458">
        <f>VLOOKUP(I3458,Key!$A$1:$C$73,3,FALSE)</f>
        <v>-87.920760000000001</v>
      </c>
      <c r="L3458" t="s">
        <v>79</v>
      </c>
      <c r="M3458">
        <f>VLOOKUP(L3458,Key!$A$1:$C$73,2,FALSE)</f>
        <v>43.04804</v>
      </c>
      <c r="N3458">
        <f>VLOOKUP(L3458,Key!$A$1:$C$73,3,FALSE)</f>
        <v>-87.896720000000002</v>
      </c>
      <c r="O3458">
        <v>33</v>
      </c>
      <c r="P3458">
        <v>3</v>
      </c>
      <c r="Q3458">
        <v>5</v>
      </c>
      <c r="R3458">
        <v>4.7</v>
      </c>
      <c r="S3458">
        <v>198</v>
      </c>
      <c r="T3458">
        <f t="shared" ref="T3458:T3521" si="486">-1</f>
        <v>-1</v>
      </c>
      <c r="U3458" s="1">
        <v>42849</v>
      </c>
      <c r="V3458" s="13">
        <f t="shared" ref="V3458:V3521" si="487">DATE(YEAR(U3458), MONTH(U3458), 1)</f>
        <v>42826</v>
      </c>
      <c r="W3458" s="14">
        <f t="shared" ref="W3458:W3521" si="488">U3458</f>
        <v>42849</v>
      </c>
      <c r="X3458" s="1" t="str">
        <f t="shared" ref="X3458:X3521" si="489">TEXT(W3458,"dddd")</f>
        <v>Monday</v>
      </c>
      <c r="Y3458" s="2">
        <v>0.68530092592592595</v>
      </c>
      <c r="Z3458" s="2">
        <f t="shared" ref="Z3458:Z3521" si="490">MROUND(Y3458, "1:00")</f>
        <v>0.66666666666666663</v>
      </c>
      <c r="AA3458">
        <f>1</f>
        <v>1</v>
      </c>
      <c r="AB3458" s="1">
        <v>42849</v>
      </c>
      <c r="AC3458" s="13">
        <f t="shared" ref="AC3458:AC3521" si="491">DATE(YEAR(AB3458), MONTH(AB3458), 1)</f>
        <v>42826</v>
      </c>
      <c r="AD3458" s="14">
        <f t="shared" ref="AD3458:AD3521" si="492">AB3458</f>
        <v>42849</v>
      </c>
      <c r="AE3458" s="1" t="str">
        <f t="shared" ref="AE3458:AE3521" si="493">TEXT(AD3458,"dddd")</f>
        <v>Monday</v>
      </c>
      <c r="AF3458" s="2">
        <v>0.7077430555555555</v>
      </c>
      <c r="AG3458" s="2">
        <f t="shared" ref="AG3458:AG3521" si="494">MROUND(AF3458, "1:00")</f>
        <v>0.70833333333333326</v>
      </c>
      <c r="AH3458" t="s">
        <v>23</v>
      </c>
    </row>
    <row r="3459" spans="1:34" x14ac:dyDescent="0.25">
      <c r="A3459">
        <v>1291094</v>
      </c>
      <c r="B3459" t="s">
        <v>54</v>
      </c>
      <c r="E3459">
        <v>53204</v>
      </c>
      <c r="F3459" t="s">
        <v>20</v>
      </c>
      <c r="G3459" t="s">
        <v>55</v>
      </c>
      <c r="H3459">
        <v>11064</v>
      </c>
      <c r="I3459" t="s">
        <v>77</v>
      </c>
      <c r="J3459">
        <f>VLOOKUP(I3459,Key!$A$1:$C$73,2,FALSE)</f>
        <v>43.036900000000003</v>
      </c>
      <c r="K3459">
        <f>VLOOKUP(I3459,Key!$A$1:$C$73,3,FALSE)</f>
        <v>-87.89667</v>
      </c>
      <c r="L3459" t="s">
        <v>77</v>
      </c>
      <c r="M3459">
        <f>VLOOKUP(L3459,Key!$A$1:$C$73,2,FALSE)</f>
        <v>43.036900000000003</v>
      </c>
      <c r="N3459">
        <f>VLOOKUP(L3459,Key!$A$1:$C$73,3,FALSE)</f>
        <v>-87.89667</v>
      </c>
      <c r="O3459">
        <v>36</v>
      </c>
      <c r="P3459">
        <v>6</v>
      </c>
      <c r="Q3459">
        <v>5.4</v>
      </c>
      <c r="R3459">
        <v>5.0999999999999996</v>
      </c>
      <c r="S3459">
        <v>216</v>
      </c>
      <c r="T3459">
        <f t="shared" si="486"/>
        <v>-1</v>
      </c>
      <c r="U3459" s="1">
        <v>42849</v>
      </c>
      <c r="V3459" s="13">
        <f t="shared" si="487"/>
        <v>42826</v>
      </c>
      <c r="W3459" s="14">
        <f t="shared" si="488"/>
        <v>42849</v>
      </c>
      <c r="X3459" s="1" t="str">
        <f t="shared" si="489"/>
        <v>Monday</v>
      </c>
      <c r="Y3459" s="2">
        <v>0.71560185185185177</v>
      </c>
      <c r="Z3459" s="2">
        <f t="shared" si="490"/>
        <v>0.70833333333333326</v>
      </c>
      <c r="AA3459">
        <f>1</f>
        <v>1</v>
      </c>
      <c r="AB3459" s="1">
        <v>42849</v>
      </c>
      <c r="AC3459" s="13">
        <f t="shared" si="491"/>
        <v>42826</v>
      </c>
      <c r="AD3459" s="14">
        <f t="shared" si="492"/>
        <v>42849</v>
      </c>
      <c r="AE3459" s="1" t="str">
        <f t="shared" si="493"/>
        <v>Monday</v>
      </c>
      <c r="AF3459" s="2">
        <v>0.74059027777777775</v>
      </c>
      <c r="AG3459" s="2">
        <f t="shared" si="494"/>
        <v>0.75</v>
      </c>
      <c r="AH3459" t="s">
        <v>25</v>
      </c>
    </row>
    <row r="3460" spans="1:34" x14ac:dyDescent="0.25">
      <c r="A3460">
        <v>1598535</v>
      </c>
      <c r="B3460" t="s">
        <v>54</v>
      </c>
      <c r="F3460" t="s">
        <v>20</v>
      </c>
      <c r="G3460" t="s">
        <v>55</v>
      </c>
      <c r="H3460">
        <v>157</v>
      </c>
      <c r="I3460" t="s">
        <v>87</v>
      </c>
      <c r="J3460">
        <f>VLOOKUP(I3460,Key!$A$1:$C$73,2,FALSE)</f>
        <v>43.063749000000001</v>
      </c>
      <c r="K3460">
        <f>VLOOKUP(I3460,Key!$A$1:$C$73,3,FALSE)</f>
        <v>-87.887962999999999</v>
      </c>
      <c r="L3460" t="s">
        <v>62</v>
      </c>
      <c r="M3460">
        <f>VLOOKUP(L3460,Key!$A$1:$C$73,2,FALSE)</f>
        <v>43.052460000000004</v>
      </c>
      <c r="N3460">
        <f>VLOOKUP(L3460,Key!$A$1:$C$73,3,FALSE)</f>
        <v>-87.891000000000005</v>
      </c>
      <c r="O3460">
        <v>7</v>
      </c>
      <c r="P3460">
        <v>3</v>
      </c>
      <c r="Q3460">
        <v>1.1000000000000001</v>
      </c>
      <c r="R3460">
        <v>1</v>
      </c>
      <c r="S3460">
        <v>42</v>
      </c>
      <c r="T3460">
        <f t="shared" si="486"/>
        <v>-1</v>
      </c>
      <c r="U3460" s="1">
        <v>42849</v>
      </c>
      <c r="V3460" s="13">
        <f t="shared" si="487"/>
        <v>42826</v>
      </c>
      <c r="W3460" s="14">
        <f t="shared" si="488"/>
        <v>42849</v>
      </c>
      <c r="X3460" s="1" t="str">
        <f t="shared" si="489"/>
        <v>Monday</v>
      </c>
      <c r="Y3460" s="2">
        <v>0.76026620370370368</v>
      </c>
      <c r="Z3460" s="2">
        <f t="shared" si="490"/>
        <v>0.75</v>
      </c>
      <c r="AA3460">
        <f>1</f>
        <v>1</v>
      </c>
      <c r="AB3460" s="1">
        <v>42849</v>
      </c>
      <c r="AC3460" s="13">
        <f t="shared" si="491"/>
        <v>42826</v>
      </c>
      <c r="AD3460" s="14">
        <f t="shared" si="492"/>
        <v>42849</v>
      </c>
      <c r="AE3460" s="1" t="str">
        <f t="shared" si="493"/>
        <v>Monday</v>
      </c>
      <c r="AF3460" s="2">
        <v>0.76487268518518514</v>
      </c>
      <c r="AG3460" s="2">
        <f t="shared" si="494"/>
        <v>0.75</v>
      </c>
      <c r="AH3460" t="s">
        <v>23</v>
      </c>
    </row>
    <row r="3461" spans="1:34" x14ac:dyDescent="0.25">
      <c r="A3461">
        <v>1598674</v>
      </c>
      <c r="B3461" t="s">
        <v>54</v>
      </c>
      <c r="E3461">
        <v>53215</v>
      </c>
      <c r="F3461" t="s">
        <v>20</v>
      </c>
      <c r="G3461" t="s">
        <v>55</v>
      </c>
      <c r="H3461">
        <v>11122</v>
      </c>
      <c r="I3461" t="s">
        <v>77</v>
      </c>
      <c r="J3461">
        <f>VLOOKUP(I3461,Key!$A$1:$C$73,2,FALSE)</f>
        <v>43.036900000000003</v>
      </c>
      <c r="K3461">
        <f>VLOOKUP(I3461,Key!$A$1:$C$73,3,FALSE)</f>
        <v>-87.89667</v>
      </c>
      <c r="L3461" t="s">
        <v>77</v>
      </c>
      <c r="M3461">
        <f>VLOOKUP(L3461,Key!$A$1:$C$73,2,FALSE)</f>
        <v>43.036900000000003</v>
      </c>
      <c r="N3461">
        <f>VLOOKUP(L3461,Key!$A$1:$C$73,3,FALSE)</f>
        <v>-87.89667</v>
      </c>
      <c r="O3461">
        <v>50</v>
      </c>
      <c r="P3461">
        <v>6</v>
      </c>
      <c r="Q3461">
        <v>7.5</v>
      </c>
      <c r="R3461">
        <v>7.1</v>
      </c>
      <c r="S3461">
        <v>300</v>
      </c>
      <c r="T3461">
        <f t="shared" si="486"/>
        <v>-1</v>
      </c>
      <c r="U3461" s="1">
        <v>42849</v>
      </c>
      <c r="V3461" s="13">
        <f t="shared" si="487"/>
        <v>42826</v>
      </c>
      <c r="W3461" s="14">
        <f t="shared" si="488"/>
        <v>42849</v>
      </c>
      <c r="X3461" s="1" t="str">
        <f t="shared" si="489"/>
        <v>Monday</v>
      </c>
      <c r="Y3461" s="2">
        <v>0.83608796296296306</v>
      </c>
      <c r="Z3461" s="2">
        <f t="shared" si="490"/>
        <v>0.83333333333333326</v>
      </c>
      <c r="AA3461">
        <f>1</f>
        <v>1</v>
      </c>
      <c r="AB3461" s="1">
        <v>42849</v>
      </c>
      <c r="AC3461" s="13">
        <f t="shared" si="491"/>
        <v>42826</v>
      </c>
      <c r="AD3461" s="14">
        <f t="shared" si="492"/>
        <v>42849</v>
      </c>
      <c r="AE3461" s="1" t="str">
        <f t="shared" si="493"/>
        <v>Monday</v>
      </c>
      <c r="AF3461" s="2">
        <v>0.8706018518518519</v>
      </c>
      <c r="AG3461" s="2">
        <f t="shared" si="494"/>
        <v>0.875</v>
      </c>
      <c r="AH3461" t="s">
        <v>25</v>
      </c>
    </row>
    <row r="3462" spans="1:34" x14ac:dyDescent="0.25">
      <c r="A3462">
        <v>1177902</v>
      </c>
      <c r="B3462" t="s">
        <v>54</v>
      </c>
      <c r="E3462">
        <v>53202</v>
      </c>
      <c r="F3462" t="s">
        <v>20</v>
      </c>
      <c r="G3462" t="s">
        <v>55</v>
      </c>
      <c r="H3462">
        <v>269</v>
      </c>
      <c r="I3462" t="s">
        <v>62</v>
      </c>
      <c r="J3462">
        <f>VLOOKUP(I3462,Key!$A$1:$C$73,2,FALSE)</f>
        <v>43.052460000000004</v>
      </c>
      <c r="K3462">
        <f>VLOOKUP(I3462,Key!$A$1:$C$73,3,FALSE)</f>
        <v>-87.891000000000005</v>
      </c>
      <c r="L3462" t="s">
        <v>62</v>
      </c>
      <c r="M3462">
        <f>VLOOKUP(L3462,Key!$A$1:$C$73,2,FALSE)</f>
        <v>43.052460000000004</v>
      </c>
      <c r="N3462">
        <f>VLOOKUP(L3462,Key!$A$1:$C$73,3,FALSE)</f>
        <v>-87.891000000000005</v>
      </c>
      <c r="O3462">
        <v>38</v>
      </c>
      <c r="P3462">
        <v>6</v>
      </c>
      <c r="Q3462">
        <v>5.7</v>
      </c>
      <c r="R3462">
        <v>5.4</v>
      </c>
      <c r="S3462">
        <v>228</v>
      </c>
      <c r="T3462">
        <f t="shared" si="486"/>
        <v>-1</v>
      </c>
      <c r="U3462" s="1">
        <v>42855</v>
      </c>
      <c r="V3462" s="13">
        <f t="shared" si="487"/>
        <v>42826</v>
      </c>
      <c r="W3462" s="14">
        <f t="shared" si="488"/>
        <v>42855</v>
      </c>
      <c r="X3462" s="1" t="str">
        <f t="shared" si="489"/>
        <v>Sunday</v>
      </c>
      <c r="Y3462" s="2">
        <v>0.66111111111111109</v>
      </c>
      <c r="Z3462" s="2">
        <f t="shared" si="490"/>
        <v>0.66666666666666663</v>
      </c>
      <c r="AA3462">
        <f>1</f>
        <v>1</v>
      </c>
      <c r="AB3462" s="1">
        <v>42855</v>
      </c>
      <c r="AC3462" s="13">
        <f t="shared" si="491"/>
        <v>42826</v>
      </c>
      <c r="AD3462" s="14">
        <f t="shared" si="492"/>
        <v>42855</v>
      </c>
      <c r="AE3462" s="1" t="str">
        <f t="shared" si="493"/>
        <v>Sunday</v>
      </c>
      <c r="AF3462" s="2">
        <v>0.68775462962962963</v>
      </c>
      <c r="AG3462" s="2">
        <f t="shared" si="494"/>
        <v>0.70833333333333326</v>
      </c>
      <c r="AH3462" t="s">
        <v>25</v>
      </c>
    </row>
    <row r="3463" spans="1:34" x14ac:dyDescent="0.25">
      <c r="A3463">
        <v>1599101</v>
      </c>
      <c r="B3463" t="s">
        <v>54</v>
      </c>
      <c r="F3463" t="s">
        <v>20</v>
      </c>
      <c r="G3463" t="s">
        <v>55</v>
      </c>
      <c r="H3463">
        <v>5421</v>
      </c>
      <c r="I3463" t="s">
        <v>64</v>
      </c>
      <c r="J3463">
        <f>VLOOKUP(I3463,Key!$A$1:$C$73,2,FALSE)</f>
        <v>43.069021999999997</v>
      </c>
      <c r="K3463">
        <f>VLOOKUP(I3463,Key!$A$1:$C$73,3,FALSE)</f>
        <v>-87.887940999999998</v>
      </c>
      <c r="L3463" t="s">
        <v>80</v>
      </c>
      <c r="M3463">
        <f>VLOOKUP(L3463,Key!$A$1:$C$73,2,FALSE)</f>
        <v>43.060250000000003</v>
      </c>
      <c r="N3463">
        <f>VLOOKUP(L3463,Key!$A$1:$C$73,3,FALSE)</f>
        <v>-87.892169999999993</v>
      </c>
      <c r="O3463">
        <v>10</v>
      </c>
      <c r="P3463">
        <v>3</v>
      </c>
      <c r="Q3463">
        <v>1.5</v>
      </c>
      <c r="R3463">
        <v>1.4</v>
      </c>
      <c r="S3463">
        <v>60</v>
      </c>
      <c r="T3463">
        <f t="shared" si="486"/>
        <v>-1</v>
      </c>
      <c r="U3463" s="1">
        <v>42850</v>
      </c>
      <c r="V3463" s="13">
        <f t="shared" si="487"/>
        <v>42826</v>
      </c>
      <c r="W3463" s="14">
        <f t="shared" si="488"/>
        <v>42850</v>
      </c>
      <c r="X3463" s="1" t="str">
        <f t="shared" si="489"/>
        <v>Tuesday</v>
      </c>
      <c r="Y3463" s="2">
        <v>0.55637731481481478</v>
      </c>
      <c r="Z3463" s="2">
        <f t="shared" si="490"/>
        <v>0.54166666666666663</v>
      </c>
      <c r="AA3463">
        <f>1</f>
        <v>1</v>
      </c>
      <c r="AB3463" s="1">
        <v>42850</v>
      </c>
      <c r="AC3463" s="13">
        <f t="shared" si="491"/>
        <v>42826</v>
      </c>
      <c r="AD3463" s="14">
        <f t="shared" si="492"/>
        <v>42850</v>
      </c>
      <c r="AE3463" s="1" t="str">
        <f t="shared" si="493"/>
        <v>Tuesday</v>
      </c>
      <c r="AF3463" s="2">
        <v>0.56340277777777781</v>
      </c>
      <c r="AG3463" s="2">
        <f t="shared" si="494"/>
        <v>0.58333333333333326</v>
      </c>
      <c r="AH3463" t="s">
        <v>23</v>
      </c>
    </row>
    <row r="3464" spans="1:34" x14ac:dyDescent="0.25">
      <c r="A3464">
        <v>1599164</v>
      </c>
      <c r="B3464" t="s">
        <v>54</v>
      </c>
      <c r="E3464">
        <v>7430</v>
      </c>
      <c r="F3464" t="s">
        <v>20</v>
      </c>
      <c r="G3464" t="s">
        <v>55</v>
      </c>
      <c r="H3464">
        <v>5568</v>
      </c>
      <c r="I3464" t="s">
        <v>62</v>
      </c>
      <c r="J3464">
        <f>VLOOKUP(I3464,Key!$A$1:$C$73,2,FALSE)</f>
        <v>43.052460000000004</v>
      </c>
      <c r="K3464">
        <f>VLOOKUP(I3464,Key!$A$1:$C$73,3,FALSE)</f>
        <v>-87.891000000000005</v>
      </c>
      <c r="L3464" t="s">
        <v>77</v>
      </c>
      <c r="M3464">
        <f>VLOOKUP(L3464,Key!$A$1:$C$73,2,FALSE)</f>
        <v>43.036900000000003</v>
      </c>
      <c r="N3464">
        <f>VLOOKUP(L3464,Key!$A$1:$C$73,3,FALSE)</f>
        <v>-87.89667</v>
      </c>
      <c r="O3464">
        <v>34</v>
      </c>
      <c r="P3464">
        <v>3</v>
      </c>
      <c r="Q3464">
        <v>5.0999999999999996</v>
      </c>
      <c r="R3464">
        <v>4.8</v>
      </c>
      <c r="S3464">
        <v>204</v>
      </c>
      <c r="T3464">
        <f t="shared" si="486"/>
        <v>-1</v>
      </c>
      <c r="U3464" s="1">
        <v>42850</v>
      </c>
      <c r="V3464" s="13">
        <f t="shared" si="487"/>
        <v>42826</v>
      </c>
      <c r="W3464" s="14">
        <f t="shared" si="488"/>
        <v>42850</v>
      </c>
      <c r="X3464" s="1" t="str">
        <f t="shared" si="489"/>
        <v>Tuesday</v>
      </c>
      <c r="Y3464" s="2">
        <v>0.5894907407407407</v>
      </c>
      <c r="Z3464" s="2">
        <f t="shared" si="490"/>
        <v>0.58333333333333326</v>
      </c>
      <c r="AA3464">
        <f>1</f>
        <v>1</v>
      </c>
      <c r="AB3464" s="1">
        <v>42850</v>
      </c>
      <c r="AC3464" s="13">
        <f t="shared" si="491"/>
        <v>42826</v>
      </c>
      <c r="AD3464" s="14">
        <f t="shared" si="492"/>
        <v>42850</v>
      </c>
      <c r="AE3464" s="1" t="str">
        <f t="shared" si="493"/>
        <v>Tuesday</v>
      </c>
      <c r="AF3464" s="2">
        <v>0.61284722222222221</v>
      </c>
      <c r="AG3464" s="2">
        <f t="shared" si="494"/>
        <v>0.625</v>
      </c>
      <c r="AH3464" t="s">
        <v>23</v>
      </c>
    </row>
    <row r="3465" spans="1:34" x14ac:dyDescent="0.25">
      <c r="A3465">
        <v>1593220</v>
      </c>
      <c r="B3465" t="s">
        <v>54</v>
      </c>
      <c r="E3465">
        <v>64114</v>
      </c>
      <c r="F3465" t="s">
        <v>20</v>
      </c>
      <c r="G3465" t="s">
        <v>55</v>
      </c>
      <c r="H3465">
        <v>5474</v>
      </c>
      <c r="I3465" t="s">
        <v>38</v>
      </c>
      <c r="J3465">
        <f>VLOOKUP(I3465,Key!$A$1:$C$73,2,FALSE)</f>
        <v>43.038649999999997</v>
      </c>
      <c r="K3465">
        <f>VLOOKUP(I3465,Key!$A$1:$C$73,3,FALSE)</f>
        <v>-87.921930000000003</v>
      </c>
      <c r="L3465" t="s">
        <v>28</v>
      </c>
      <c r="M3465">
        <f>VLOOKUP(L3465,Key!$A$1:$C$73,2,FALSE)</f>
        <v>43.038580000000003</v>
      </c>
      <c r="N3465">
        <f>VLOOKUP(L3465,Key!$A$1:$C$73,3,FALSE)</f>
        <v>-87.90934</v>
      </c>
      <c r="O3465">
        <v>8</v>
      </c>
      <c r="P3465">
        <v>3</v>
      </c>
      <c r="Q3465">
        <v>1.2</v>
      </c>
      <c r="R3465">
        <v>1.1000000000000001</v>
      </c>
      <c r="S3465">
        <v>48</v>
      </c>
      <c r="T3465">
        <f t="shared" si="486"/>
        <v>-1</v>
      </c>
      <c r="U3465" s="1">
        <v>42850</v>
      </c>
      <c r="V3465" s="13">
        <f t="shared" si="487"/>
        <v>42826</v>
      </c>
      <c r="W3465" s="14">
        <f t="shared" si="488"/>
        <v>42850</v>
      </c>
      <c r="X3465" s="1" t="str">
        <f t="shared" si="489"/>
        <v>Tuesday</v>
      </c>
      <c r="Y3465" s="2">
        <v>0.64462962962962966</v>
      </c>
      <c r="Z3465" s="2">
        <f t="shared" si="490"/>
        <v>0.625</v>
      </c>
      <c r="AA3465">
        <f>1</f>
        <v>1</v>
      </c>
      <c r="AB3465" s="1">
        <v>42850</v>
      </c>
      <c r="AC3465" s="13">
        <f t="shared" si="491"/>
        <v>42826</v>
      </c>
      <c r="AD3465" s="14">
        <f t="shared" si="492"/>
        <v>42850</v>
      </c>
      <c r="AE3465" s="1" t="str">
        <f t="shared" si="493"/>
        <v>Tuesday</v>
      </c>
      <c r="AF3465" s="2">
        <v>0.65037037037037038</v>
      </c>
      <c r="AG3465" s="2">
        <f t="shared" si="494"/>
        <v>0.66666666666666663</v>
      </c>
      <c r="AH3465" t="s">
        <v>23</v>
      </c>
    </row>
    <row r="3466" spans="1:34" x14ac:dyDescent="0.25">
      <c r="A3466">
        <v>1599280</v>
      </c>
      <c r="B3466" t="s">
        <v>54</v>
      </c>
      <c r="E3466">
        <v>53208</v>
      </c>
      <c r="F3466" t="s">
        <v>20</v>
      </c>
      <c r="G3466" t="s">
        <v>55</v>
      </c>
      <c r="H3466">
        <v>2</v>
      </c>
      <c r="I3466" t="s">
        <v>81</v>
      </c>
      <c r="J3466">
        <f>VLOOKUP(I3466,Key!$A$1:$C$73,2,FALSE)</f>
        <v>43.058010000000003</v>
      </c>
      <c r="K3466">
        <f>VLOOKUP(I3466,Key!$A$1:$C$73,3,FALSE)</f>
        <v>-87.877300000000005</v>
      </c>
      <c r="L3466" t="s">
        <v>81</v>
      </c>
      <c r="M3466">
        <f>VLOOKUP(L3466,Key!$A$1:$C$73,2,FALSE)</f>
        <v>43.058010000000003</v>
      </c>
      <c r="N3466">
        <f>VLOOKUP(L3466,Key!$A$1:$C$73,3,FALSE)</f>
        <v>-87.877300000000005</v>
      </c>
      <c r="O3466">
        <v>37</v>
      </c>
      <c r="P3466">
        <v>6</v>
      </c>
      <c r="Q3466">
        <v>5.6</v>
      </c>
      <c r="R3466">
        <v>5.3</v>
      </c>
      <c r="S3466">
        <v>222</v>
      </c>
      <c r="T3466">
        <f t="shared" si="486"/>
        <v>-1</v>
      </c>
      <c r="U3466" s="1">
        <v>42850</v>
      </c>
      <c r="V3466" s="13">
        <f t="shared" si="487"/>
        <v>42826</v>
      </c>
      <c r="W3466" s="14">
        <f t="shared" si="488"/>
        <v>42850</v>
      </c>
      <c r="X3466" s="1" t="str">
        <f t="shared" si="489"/>
        <v>Tuesday</v>
      </c>
      <c r="Y3466" s="2">
        <v>0.65416666666666667</v>
      </c>
      <c r="Z3466" s="2">
        <f t="shared" si="490"/>
        <v>0.66666666666666663</v>
      </c>
      <c r="AA3466">
        <f>1</f>
        <v>1</v>
      </c>
      <c r="AB3466" s="1">
        <v>42850</v>
      </c>
      <c r="AC3466" s="13">
        <f t="shared" si="491"/>
        <v>42826</v>
      </c>
      <c r="AD3466" s="14">
        <f t="shared" si="492"/>
        <v>42850</v>
      </c>
      <c r="AE3466" s="1" t="str">
        <f t="shared" si="493"/>
        <v>Tuesday</v>
      </c>
      <c r="AF3466" s="2">
        <v>0.68024305555555553</v>
      </c>
      <c r="AG3466" s="2">
        <f t="shared" si="494"/>
        <v>0.66666666666666663</v>
      </c>
      <c r="AH3466" t="s">
        <v>25</v>
      </c>
    </row>
    <row r="3467" spans="1:34" x14ac:dyDescent="0.25">
      <c r="A3467">
        <v>1590153</v>
      </c>
      <c r="B3467" t="s">
        <v>54</v>
      </c>
      <c r="E3467">
        <v>53211</v>
      </c>
      <c r="F3467" t="s">
        <v>20</v>
      </c>
      <c r="G3467" t="s">
        <v>55</v>
      </c>
      <c r="H3467">
        <v>11089</v>
      </c>
      <c r="I3467" t="s">
        <v>61</v>
      </c>
      <c r="J3467">
        <f>VLOOKUP(I3467,Key!$A$1:$C$73,2,FALSE)</f>
        <v>43.060786</v>
      </c>
      <c r="K3467">
        <f>VLOOKUP(I3467,Key!$A$1:$C$73,3,FALSE)</f>
        <v>-87.883825999999999</v>
      </c>
      <c r="L3467" t="s">
        <v>61</v>
      </c>
      <c r="M3467">
        <f>VLOOKUP(L3467,Key!$A$1:$C$73,2,FALSE)</f>
        <v>43.060786</v>
      </c>
      <c r="N3467">
        <f>VLOOKUP(L3467,Key!$A$1:$C$73,3,FALSE)</f>
        <v>-87.883825999999999</v>
      </c>
      <c r="O3467">
        <v>125</v>
      </c>
      <c r="P3467">
        <v>15</v>
      </c>
      <c r="Q3467">
        <v>18</v>
      </c>
      <c r="R3467">
        <v>17.100000000000001</v>
      </c>
      <c r="S3467">
        <v>720</v>
      </c>
      <c r="T3467">
        <f t="shared" si="486"/>
        <v>-1</v>
      </c>
      <c r="U3467" s="1">
        <v>42850</v>
      </c>
      <c r="V3467" s="13">
        <f t="shared" si="487"/>
        <v>42826</v>
      </c>
      <c r="W3467" s="14">
        <f t="shared" si="488"/>
        <v>42850</v>
      </c>
      <c r="X3467" s="1" t="str">
        <f t="shared" si="489"/>
        <v>Tuesday</v>
      </c>
      <c r="Y3467" s="2">
        <v>0.6696875000000001</v>
      </c>
      <c r="Z3467" s="2">
        <f t="shared" si="490"/>
        <v>0.66666666666666663</v>
      </c>
      <c r="AA3467">
        <f>1</f>
        <v>1</v>
      </c>
      <c r="AB3467" s="1">
        <v>42850</v>
      </c>
      <c r="AC3467" s="13">
        <f t="shared" si="491"/>
        <v>42826</v>
      </c>
      <c r="AD3467" s="14">
        <f t="shared" si="492"/>
        <v>42850</v>
      </c>
      <c r="AE3467" s="1" t="str">
        <f t="shared" si="493"/>
        <v>Tuesday</v>
      </c>
      <c r="AF3467" s="2">
        <v>0.75636574074074081</v>
      </c>
      <c r="AG3467" s="2">
        <f t="shared" si="494"/>
        <v>0.75</v>
      </c>
      <c r="AH3467" t="s">
        <v>25</v>
      </c>
    </row>
    <row r="3468" spans="1:34" x14ac:dyDescent="0.25">
      <c r="A3468">
        <v>1494209</v>
      </c>
      <c r="B3468" t="s">
        <v>54</v>
      </c>
      <c r="E3468">
        <v>48227</v>
      </c>
      <c r="F3468" t="s">
        <v>20</v>
      </c>
      <c r="G3468" t="s">
        <v>55</v>
      </c>
      <c r="H3468">
        <v>109</v>
      </c>
      <c r="I3468" t="s">
        <v>28</v>
      </c>
      <c r="J3468">
        <f>VLOOKUP(I3468,Key!$A$1:$C$73,2,FALSE)</f>
        <v>43.038580000000003</v>
      </c>
      <c r="K3468">
        <f>VLOOKUP(I3468,Key!$A$1:$C$73,3,FALSE)</f>
        <v>-87.90934</v>
      </c>
      <c r="L3468" t="s">
        <v>39</v>
      </c>
      <c r="M3468">
        <f>VLOOKUP(L3468,Key!$A$1:$C$73,2,FALSE)</f>
        <v>43.031480000000002</v>
      </c>
      <c r="N3468">
        <f>VLOOKUP(L3468,Key!$A$1:$C$73,3,FALSE)</f>
        <v>-87.908169999999998</v>
      </c>
      <c r="O3468">
        <v>6</v>
      </c>
      <c r="P3468">
        <v>3</v>
      </c>
      <c r="Q3468">
        <v>0.9</v>
      </c>
      <c r="R3468">
        <v>0.9</v>
      </c>
      <c r="S3468">
        <v>36</v>
      </c>
      <c r="T3468">
        <f t="shared" si="486"/>
        <v>-1</v>
      </c>
      <c r="U3468" s="1">
        <v>42850</v>
      </c>
      <c r="V3468" s="13">
        <f t="shared" si="487"/>
        <v>42826</v>
      </c>
      <c r="W3468" s="14">
        <f t="shared" si="488"/>
        <v>42850</v>
      </c>
      <c r="X3468" s="1" t="str">
        <f t="shared" si="489"/>
        <v>Tuesday</v>
      </c>
      <c r="Y3468" s="2">
        <v>0.6849884259259259</v>
      </c>
      <c r="Z3468" s="2">
        <f t="shared" si="490"/>
        <v>0.66666666666666663</v>
      </c>
      <c r="AA3468">
        <f>1</f>
        <v>1</v>
      </c>
      <c r="AB3468" s="1">
        <v>42850</v>
      </c>
      <c r="AC3468" s="13">
        <f t="shared" si="491"/>
        <v>42826</v>
      </c>
      <c r="AD3468" s="14">
        <f t="shared" si="492"/>
        <v>42850</v>
      </c>
      <c r="AE3468" s="1" t="str">
        <f t="shared" si="493"/>
        <v>Tuesday</v>
      </c>
      <c r="AF3468" s="2">
        <v>0.6893055555555555</v>
      </c>
      <c r="AG3468" s="2">
        <f t="shared" si="494"/>
        <v>0.70833333333333326</v>
      </c>
      <c r="AH3468" t="s">
        <v>23</v>
      </c>
    </row>
    <row r="3469" spans="1:34" x14ac:dyDescent="0.25">
      <c r="A3469">
        <v>1559888</v>
      </c>
      <c r="B3469" t="s">
        <v>54</v>
      </c>
      <c r="E3469">
        <v>53202</v>
      </c>
      <c r="F3469" t="s">
        <v>20</v>
      </c>
      <c r="G3469" t="s">
        <v>55</v>
      </c>
      <c r="H3469">
        <v>5459</v>
      </c>
      <c r="I3469" t="s">
        <v>42</v>
      </c>
      <c r="J3469">
        <f>VLOOKUP(I3469,Key!$A$1:$C$73,2,FALSE)</f>
        <v>43.038719999999998</v>
      </c>
      <c r="K3469">
        <f>VLOOKUP(I3469,Key!$A$1:$C$73,3,FALSE)</f>
        <v>-87.905339999999995</v>
      </c>
      <c r="L3469" t="s">
        <v>48</v>
      </c>
      <c r="M3469">
        <f>VLOOKUP(L3469,Key!$A$1:$C$73,2,FALSE)</f>
        <v>43.031320000000001</v>
      </c>
      <c r="N3469">
        <f>VLOOKUP(L3469,Key!$A$1:$C$73,3,FALSE)</f>
        <v>-87.904259999999994</v>
      </c>
      <c r="O3469">
        <v>4</v>
      </c>
      <c r="P3469">
        <v>0</v>
      </c>
      <c r="Q3469">
        <v>0.6</v>
      </c>
      <c r="R3469">
        <v>0.6</v>
      </c>
      <c r="S3469">
        <v>24</v>
      </c>
      <c r="T3469">
        <f t="shared" si="486"/>
        <v>-1</v>
      </c>
      <c r="U3469" s="1">
        <v>42850</v>
      </c>
      <c r="V3469" s="13">
        <f t="shared" si="487"/>
        <v>42826</v>
      </c>
      <c r="W3469" s="14">
        <f t="shared" si="488"/>
        <v>42850</v>
      </c>
      <c r="X3469" s="1" t="str">
        <f t="shared" si="489"/>
        <v>Tuesday</v>
      </c>
      <c r="Y3469" s="2">
        <v>0.69560185185185175</v>
      </c>
      <c r="Z3469" s="2">
        <f t="shared" si="490"/>
        <v>0.70833333333333326</v>
      </c>
      <c r="AA3469">
        <f>1</f>
        <v>1</v>
      </c>
      <c r="AB3469" s="1">
        <v>42850</v>
      </c>
      <c r="AC3469" s="13">
        <f t="shared" si="491"/>
        <v>42826</v>
      </c>
      <c r="AD3469" s="14">
        <f t="shared" si="492"/>
        <v>42850</v>
      </c>
      <c r="AE3469" s="1" t="str">
        <f t="shared" si="493"/>
        <v>Tuesday</v>
      </c>
      <c r="AF3469" s="2">
        <v>0.69854166666666673</v>
      </c>
      <c r="AG3469" s="2">
        <f t="shared" si="494"/>
        <v>0.70833333333333326</v>
      </c>
      <c r="AH3469" t="s">
        <v>23</v>
      </c>
    </row>
    <row r="3470" spans="1:34" x14ac:dyDescent="0.25">
      <c r="A3470">
        <v>1599350</v>
      </c>
      <c r="B3470" t="s">
        <v>54</v>
      </c>
      <c r="E3470">
        <v>53215</v>
      </c>
      <c r="F3470" t="s">
        <v>20</v>
      </c>
      <c r="G3470" t="s">
        <v>55</v>
      </c>
      <c r="H3470">
        <v>139</v>
      </c>
      <c r="I3470" t="s">
        <v>81</v>
      </c>
      <c r="J3470">
        <f>VLOOKUP(I3470,Key!$A$1:$C$73,2,FALSE)</f>
        <v>43.058010000000003</v>
      </c>
      <c r="K3470">
        <f>VLOOKUP(I3470,Key!$A$1:$C$73,3,FALSE)</f>
        <v>-87.877300000000005</v>
      </c>
      <c r="L3470" t="s">
        <v>81</v>
      </c>
      <c r="M3470">
        <f>VLOOKUP(L3470,Key!$A$1:$C$73,2,FALSE)</f>
        <v>43.058010000000003</v>
      </c>
      <c r="N3470">
        <f>VLOOKUP(L3470,Key!$A$1:$C$73,3,FALSE)</f>
        <v>-87.877300000000005</v>
      </c>
      <c r="O3470">
        <v>43</v>
      </c>
      <c r="P3470">
        <v>6</v>
      </c>
      <c r="Q3470">
        <v>6.5</v>
      </c>
      <c r="R3470">
        <v>6.1</v>
      </c>
      <c r="S3470">
        <v>258</v>
      </c>
      <c r="T3470">
        <f t="shared" si="486"/>
        <v>-1</v>
      </c>
      <c r="U3470" s="1">
        <v>42850</v>
      </c>
      <c r="V3470" s="13">
        <f t="shared" si="487"/>
        <v>42826</v>
      </c>
      <c r="W3470" s="14">
        <f t="shared" si="488"/>
        <v>42850</v>
      </c>
      <c r="X3470" s="1" t="str">
        <f t="shared" si="489"/>
        <v>Tuesday</v>
      </c>
      <c r="Y3470" s="2">
        <v>0.70840277777777771</v>
      </c>
      <c r="Z3470" s="2">
        <f t="shared" si="490"/>
        <v>0.70833333333333326</v>
      </c>
      <c r="AA3470">
        <f>1</f>
        <v>1</v>
      </c>
      <c r="AB3470" s="1">
        <v>42850</v>
      </c>
      <c r="AC3470" s="13">
        <f t="shared" si="491"/>
        <v>42826</v>
      </c>
      <c r="AD3470" s="14">
        <f t="shared" si="492"/>
        <v>42850</v>
      </c>
      <c r="AE3470" s="1" t="str">
        <f t="shared" si="493"/>
        <v>Tuesday</v>
      </c>
      <c r="AF3470" s="2">
        <v>0.73844907407407412</v>
      </c>
      <c r="AG3470" s="2">
        <f t="shared" si="494"/>
        <v>0.75</v>
      </c>
      <c r="AH3470" t="s">
        <v>25</v>
      </c>
    </row>
    <row r="3471" spans="1:34" x14ac:dyDescent="0.25">
      <c r="A3471">
        <v>1411761</v>
      </c>
      <c r="B3471" t="s">
        <v>54</v>
      </c>
      <c r="E3471">
        <v>53202</v>
      </c>
      <c r="F3471" t="s">
        <v>20</v>
      </c>
      <c r="G3471" t="s">
        <v>55</v>
      </c>
      <c r="H3471">
        <v>5539</v>
      </c>
      <c r="I3471" t="s">
        <v>28</v>
      </c>
      <c r="J3471">
        <f>VLOOKUP(I3471,Key!$A$1:$C$73,2,FALSE)</f>
        <v>43.038580000000003</v>
      </c>
      <c r="K3471">
        <f>VLOOKUP(I3471,Key!$A$1:$C$73,3,FALSE)</f>
        <v>-87.90934</v>
      </c>
      <c r="L3471" t="s">
        <v>84</v>
      </c>
      <c r="M3471">
        <f>VLOOKUP(L3471,Key!$A$1:$C$73,2,FALSE)</f>
        <v>43.040154000000001</v>
      </c>
      <c r="N3471">
        <f>VLOOKUP(L3471,Key!$A$1:$C$73,3,FALSE)</f>
        <v>-87.932113000000001</v>
      </c>
      <c r="O3471">
        <v>11</v>
      </c>
      <c r="P3471">
        <v>3</v>
      </c>
      <c r="Q3471">
        <v>1.7</v>
      </c>
      <c r="R3471">
        <v>1.6</v>
      </c>
      <c r="S3471">
        <v>66</v>
      </c>
      <c r="T3471">
        <f t="shared" si="486"/>
        <v>-1</v>
      </c>
      <c r="U3471" s="1">
        <v>42850</v>
      </c>
      <c r="V3471" s="13">
        <f t="shared" si="487"/>
        <v>42826</v>
      </c>
      <c r="W3471" s="14">
        <f t="shared" si="488"/>
        <v>42850</v>
      </c>
      <c r="X3471" s="1" t="str">
        <f t="shared" si="489"/>
        <v>Tuesday</v>
      </c>
      <c r="Y3471" s="2">
        <v>0.72131944444444451</v>
      </c>
      <c r="Z3471" s="2">
        <f t="shared" si="490"/>
        <v>0.70833333333333326</v>
      </c>
      <c r="AA3471">
        <f>1</f>
        <v>1</v>
      </c>
      <c r="AB3471" s="1">
        <v>42850</v>
      </c>
      <c r="AC3471" s="13">
        <f t="shared" si="491"/>
        <v>42826</v>
      </c>
      <c r="AD3471" s="14">
        <f t="shared" si="492"/>
        <v>42850</v>
      </c>
      <c r="AE3471" s="1" t="str">
        <f t="shared" si="493"/>
        <v>Tuesday</v>
      </c>
      <c r="AF3471" s="2">
        <v>0.72906249999999995</v>
      </c>
      <c r="AG3471" s="2">
        <f t="shared" si="494"/>
        <v>0.70833333333333326</v>
      </c>
      <c r="AH3471" t="s">
        <v>23</v>
      </c>
    </row>
    <row r="3472" spans="1:34" x14ac:dyDescent="0.25">
      <c r="A3472">
        <v>1599396</v>
      </c>
      <c r="B3472" t="s">
        <v>54</v>
      </c>
      <c r="E3472">
        <v>53126</v>
      </c>
      <c r="F3472" t="s">
        <v>20</v>
      </c>
      <c r="G3472" t="s">
        <v>55</v>
      </c>
      <c r="H3472">
        <v>5566</v>
      </c>
      <c r="I3472" t="s">
        <v>53</v>
      </c>
      <c r="J3472">
        <f>VLOOKUP(I3472,Key!$A$1:$C$73,2,FALSE)</f>
        <v>43.04824</v>
      </c>
      <c r="K3472">
        <f>VLOOKUP(I3472,Key!$A$1:$C$73,3,FALSE)</f>
        <v>-87.904970000000006</v>
      </c>
      <c r="L3472" t="s">
        <v>53</v>
      </c>
      <c r="M3472">
        <f>VLOOKUP(L3472,Key!$A$1:$C$73,2,FALSE)</f>
        <v>43.04824</v>
      </c>
      <c r="N3472">
        <f>VLOOKUP(L3472,Key!$A$1:$C$73,3,FALSE)</f>
        <v>-87.904970000000006</v>
      </c>
      <c r="O3472">
        <v>193</v>
      </c>
      <c r="P3472">
        <v>21</v>
      </c>
      <c r="Q3472">
        <v>18</v>
      </c>
      <c r="R3472">
        <v>17.100000000000001</v>
      </c>
      <c r="S3472">
        <v>720</v>
      </c>
      <c r="T3472">
        <f t="shared" si="486"/>
        <v>-1</v>
      </c>
      <c r="U3472" s="1">
        <v>42850</v>
      </c>
      <c r="V3472" s="13">
        <f t="shared" si="487"/>
        <v>42826</v>
      </c>
      <c r="W3472" s="14">
        <f t="shared" si="488"/>
        <v>42850</v>
      </c>
      <c r="X3472" s="1" t="str">
        <f t="shared" si="489"/>
        <v>Tuesday</v>
      </c>
      <c r="Y3472" s="2">
        <v>0.73813657407407407</v>
      </c>
      <c r="Z3472" s="2">
        <f t="shared" si="490"/>
        <v>0.75</v>
      </c>
      <c r="AA3472">
        <f>1</f>
        <v>1</v>
      </c>
      <c r="AB3472" s="1">
        <v>42850</v>
      </c>
      <c r="AC3472" s="13">
        <f t="shared" si="491"/>
        <v>42826</v>
      </c>
      <c r="AD3472" s="14">
        <f t="shared" si="492"/>
        <v>42850</v>
      </c>
      <c r="AE3472" s="1" t="str">
        <f t="shared" si="493"/>
        <v>Tuesday</v>
      </c>
      <c r="AF3472" s="2">
        <v>0.87153935185185183</v>
      </c>
      <c r="AG3472" s="2">
        <f t="shared" si="494"/>
        <v>0.875</v>
      </c>
      <c r="AH3472" t="s">
        <v>25</v>
      </c>
    </row>
    <row r="3473" spans="1:34" x14ac:dyDescent="0.25">
      <c r="A3473">
        <v>1177665</v>
      </c>
      <c r="B3473" t="s">
        <v>54</v>
      </c>
      <c r="E3473">
        <v>10509</v>
      </c>
      <c r="F3473" t="s">
        <v>20</v>
      </c>
      <c r="G3473" t="s">
        <v>55</v>
      </c>
      <c r="H3473">
        <v>16</v>
      </c>
      <c r="I3473" t="s">
        <v>27</v>
      </c>
      <c r="J3473">
        <f>VLOOKUP(I3473,Key!$A$1:$C$73,2,FALSE)</f>
        <v>43.041646999999998</v>
      </c>
      <c r="K3473">
        <f>VLOOKUP(I3473,Key!$A$1:$C$73,3,FALSE)</f>
        <v>-87.927257999999995</v>
      </c>
      <c r="L3473" t="s">
        <v>36</v>
      </c>
      <c r="M3473">
        <f>VLOOKUP(L3473,Key!$A$1:$C$73,2,FALSE)</f>
        <v>43.03519</v>
      </c>
      <c r="N3473">
        <f>VLOOKUP(L3473,Key!$A$1:$C$73,3,FALSE)</f>
        <v>-87.907390000000007</v>
      </c>
      <c r="O3473">
        <v>23</v>
      </c>
      <c r="P3473">
        <v>3</v>
      </c>
      <c r="Q3473">
        <v>3.5</v>
      </c>
      <c r="R3473">
        <v>3.3</v>
      </c>
      <c r="S3473">
        <v>138</v>
      </c>
      <c r="T3473">
        <f t="shared" si="486"/>
        <v>-1</v>
      </c>
      <c r="U3473" s="1">
        <v>42850</v>
      </c>
      <c r="V3473" s="13">
        <f t="shared" si="487"/>
        <v>42826</v>
      </c>
      <c r="W3473" s="14">
        <f t="shared" si="488"/>
        <v>42850</v>
      </c>
      <c r="X3473" s="1" t="str">
        <f t="shared" si="489"/>
        <v>Tuesday</v>
      </c>
      <c r="Y3473" s="2">
        <v>0.7496990740740741</v>
      </c>
      <c r="Z3473" s="2">
        <f t="shared" si="490"/>
        <v>0.75</v>
      </c>
      <c r="AA3473">
        <f>1</f>
        <v>1</v>
      </c>
      <c r="AB3473" s="1">
        <v>42850</v>
      </c>
      <c r="AC3473" s="13">
        <f t="shared" si="491"/>
        <v>42826</v>
      </c>
      <c r="AD3473" s="14">
        <f t="shared" si="492"/>
        <v>42850</v>
      </c>
      <c r="AE3473" s="1" t="str">
        <f t="shared" si="493"/>
        <v>Tuesday</v>
      </c>
      <c r="AF3473" s="2">
        <v>0.76581018518518518</v>
      </c>
      <c r="AG3473" s="2">
        <f t="shared" si="494"/>
        <v>0.75</v>
      </c>
      <c r="AH3473" t="s">
        <v>23</v>
      </c>
    </row>
    <row r="3474" spans="1:34" x14ac:dyDescent="0.25">
      <c r="A3474">
        <v>1599441</v>
      </c>
      <c r="B3474" t="s">
        <v>54</v>
      </c>
      <c r="E3474">
        <v>53214</v>
      </c>
      <c r="F3474" t="s">
        <v>20</v>
      </c>
      <c r="G3474" t="s">
        <v>55</v>
      </c>
      <c r="H3474">
        <v>5439</v>
      </c>
      <c r="I3474" t="s">
        <v>77</v>
      </c>
      <c r="J3474">
        <f>VLOOKUP(I3474,Key!$A$1:$C$73,2,FALSE)</f>
        <v>43.036900000000003</v>
      </c>
      <c r="K3474">
        <f>VLOOKUP(I3474,Key!$A$1:$C$73,3,FALSE)</f>
        <v>-87.89667</v>
      </c>
      <c r="L3474" t="s">
        <v>77</v>
      </c>
      <c r="M3474">
        <f>VLOOKUP(L3474,Key!$A$1:$C$73,2,FALSE)</f>
        <v>43.036900000000003</v>
      </c>
      <c r="N3474">
        <f>VLOOKUP(L3474,Key!$A$1:$C$73,3,FALSE)</f>
        <v>-87.89667</v>
      </c>
      <c r="O3474">
        <v>56</v>
      </c>
      <c r="P3474">
        <v>6</v>
      </c>
      <c r="Q3474">
        <v>8.4</v>
      </c>
      <c r="R3474">
        <v>8</v>
      </c>
      <c r="S3474">
        <v>336</v>
      </c>
      <c r="T3474">
        <f t="shared" si="486"/>
        <v>-1</v>
      </c>
      <c r="U3474" s="1">
        <v>42850</v>
      </c>
      <c r="V3474" s="13">
        <f t="shared" si="487"/>
        <v>42826</v>
      </c>
      <c r="W3474" s="14">
        <f t="shared" si="488"/>
        <v>42850</v>
      </c>
      <c r="X3474" s="1" t="str">
        <f t="shared" si="489"/>
        <v>Tuesday</v>
      </c>
      <c r="Y3474" s="2">
        <v>0.76496527777777779</v>
      </c>
      <c r="Z3474" s="2">
        <f t="shared" si="490"/>
        <v>0.75</v>
      </c>
      <c r="AA3474">
        <f>1</f>
        <v>1</v>
      </c>
      <c r="AB3474" s="1">
        <v>42850</v>
      </c>
      <c r="AC3474" s="13">
        <f t="shared" si="491"/>
        <v>42826</v>
      </c>
      <c r="AD3474" s="14">
        <f t="shared" si="492"/>
        <v>42850</v>
      </c>
      <c r="AE3474" s="1" t="str">
        <f t="shared" si="493"/>
        <v>Tuesday</v>
      </c>
      <c r="AF3474" s="2">
        <v>0.80405092592592586</v>
      </c>
      <c r="AG3474" s="2">
        <f t="shared" si="494"/>
        <v>0.79166666666666663</v>
      </c>
      <c r="AH3474" t="s">
        <v>25</v>
      </c>
    </row>
    <row r="3475" spans="1:34" x14ac:dyDescent="0.25">
      <c r="A3475">
        <v>1599599</v>
      </c>
      <c r="B3475" t="s">
        <v>54</v>
      </c>
      <c r="E3475">
        <v>53209</v>
      </c>
      <c r="F3475" t="s">
        <v>20</v>
      </c>
      <c r="G3475" t="s">
        <v>55</v>
      </c>
      <c r="H3475">
        <v>5588</v>
      </c>
      <c r="I3475" t="s">
        <v>85</v>
      </c>
      <c r="J3475">
        <f>VLOOKUP(I3475,Key!$A$1:$C$73,2,FALSE)</f>
        <v>43.053040000000003</v>
      </c>
      <c r="K3475">
        <f>VLOOKUP(I3475,Key!$A$1:$C$73,3,FALSE)</f>
        <v>-87.897660000000002</v>
      </c>
      <c r="L3475" t="s">
        <v>39</v>
      </c>
      <c r="M3475">
        <f>VLOOKUP(L3475,Key!$A$1:$C$73,2,FALSE)</f>
        <v>43.031480000000002</v>
      </c>
      <c r="N3475">
        <f>VLOOKUP(L3475,Key!$A$1:$C$73,3,FALSE)</f>
        <v>-87.908169999999998</v>
      </c>
      <c r="O3475">
        <v>15</v>
      </c>
      <c r="P3475">
        <v>3</v>
      </c>
      <c r="Q3475">
        <v>2.2999999999999998</v>
      </c>
      <c r="R3475">
        <v>2.1</v>
      </c>
      <c r="S3475">
        <v>90</v>
      </c>
      <c r="T3475">
        <f t="shared" si="486"/>
        <v>-1</v>
      </c>
      <c r="U3475" s="1">
        <v>42850</v>
      </c>
      <c r="V3475" s="13">
        <f t="shared" si="487"/>
        <v>42826</v>
      </c>
      <c r="W3475" s="14">
        <f t="shared" si="488"/>
        <v>42850</v>
      </c>
      <c r="X3475" s="1" t="str">
        <f t="shared" si="489"/>
        <v>Tuesday</v>
      </c>
      <c r="Y3475" s="2">
        <v>0.91682870370370362</v>
      </c>
      <c r="Z3475" s="2">
        <f t="shared" si="490"/>
        <v>0.91666666666666663</v>
      </c>
      <c r="AA3475">
        <f>1</f>
        <v>1</v>
      </c>
      <c r="AB3475" s="1">
        <v>42850</v>
      </c>
      <c r="AC3475" s="13">
        <f t="shared" si="491"/>
        <v>42826</v>
      </c>
      <c r="AD3475" s="14">
        <f t="shared" si="492"/>
        <v>42850</v>
      </c>
      <c r="AE3475" s="1" t="str">
        <f t="shared" si="493"/>
        <v>Tuesday</v>
      </c>
      <c r="AF3475" s="2">
        <v>0.92740740740740746</v>
      </c>
      <c r="AG3475" s="2">
        <f t="shared" si="494"/>
        <v>0.91666666666666663</v>
      </c>
      <c r="AH3475" t="s">
        <v>23</v>
      </c>
    </row>
    <row r="3476" spans="1:34" x14ac:dyDescent="0.25">
      <c r="A3476">
        <v>1599680</v>
      </c>
      <c r="B3476" t="s">
        <v>54</v>
      </c>
      <c r="F3476" t="s">
        <v>20</v>
      </c>
      <c r="G3476" t="s">
        <v>55</v>
      </c>
      <c r="H3476">
        <v>178</v>
      </c>
      <c r="I3476" t="s">
        <v>67</v>
      </c>
      <c r="J3476">
        <f>VLOOKUP(I3476,Key!$A$1:$C$73,2,FALSE)</f>
        <v>43.05847</v>
      </c>
      <c r="K3476">
        <f>VLOOKUP(I3476,Key!$A$1:$C$73,3,FALSE)</f>
        <v>-87.898079999999993</v>
      </c>
      <c r="L3476" t="s">
        <v>89</v>
      </c>
      <c r="M3476">
        <f>VLOOKUP(L3476,Key!$A$1:$C$73,2,FALSE)</f>
        <v>43.060155999999999</v>
      </c>
      <c r="N3476">
        <f>VLOOKUP(L3476,Key!$A$1:$C$73,3,FALSE)</f>
        <v>-87.881258000000003</v>
      </c>
      <c r="O3476">
        <v>48</v>
      </c>
      <c r="P3476">
        <v>6</v>
      </c>
      <c r="Q3476">
        <v>7.2</v>
      </c>
      <c r="R3476">
        <v>6.8</v>
      </c>
      <c r="S3476">
        <v>288</v>
      </c>
      <c r="T3476">
        <f t="shared" si="486"/>
        <v>-1</v>
      </c>
      <c r="U3476" s="1">
        <v>42851</v>
      </c>
      <c r="V3476" s="13">
        <f t="shared" si="487"/>
        <v>42826</v>
      </c>
      <c r="W3476" s="14">
        <f t="shared" si="488"/>
        <v>42851</v>
      </c>
      <c r="X3476" s="1" t="str">
        <f t="shared" si="489"/>
        <v>Wednesday</v>
      </c>
      <c r="Y3476" s="2">
        <v>0.35572916666666665</v>
      </c>
      <c r="Z3476" s="2">
        <f t="shared" si="490"/>
        <v>0.375</v>
      </c>
      <c r="AA3476">
        <f>1</f>
        <v>1</v>
      </c>
      <c r="AB3476" s="1">
        <v>42851</v>
      </c>
      <c r="AC3476" s="13">
        <f t="shared" si="491"/>
        <v>42826</v>
      </c>
      <c r="AD3476" s="14">
        <f t="shared" si="492"/>
        <v>42851</v>
      </c>
      <c r="AE3476" s="1" t="str">
        <f t="shared" si="493"/>
        <v>Wednesday</v>
      </c>
      <c r="AF3476" s="2">
        <v>0.38956018518518515</v>
      </c>
      <c r="AG3476" s="2">
        <f t="shared" si="494"/>
        <v>0.375</v>
      </c>
      <c r="AH3476" t="s">
        <v>23</v>
      </c>
    </row>
    <row r="3477" spans="1:34" x14ac:dyDescent="0.25">
      <c r="A3477">
        <v>1599525</v>
      </c>
      <c r="B3477" t="s">
        <v>54</v>
      </c>
      <c r="E3477">
        <v>53185</v>
      </c>
      <c r="F3477" t="s">
        <v>20</v>
      </c>
      <c r="G3477" t="s">
        <v>55</v>
      </c>
      <c r="H3477">
        <v>5549</v>
      </c>
      <c r="I3477" t="s">
        <v>33</v>
      </c>
      <c r="J3477">
        <f>VLOOKUP(I3477,Key!$A$1:$C$73,2,FALSE)</f>
        <v>43.045712999999999</v>
      </c>
      <c r="K3477">
        <f>VLOOKUP(I3477,Key!$A$1:$C$73,3,FALSE)</f>
        <v>-87.899756999999994</v>
      </c>
      <c r="L3477" t="s">
        <v>33</v>
      </c>
      <c r="M3477">
        <f>VLOOKUP(L3477,Key!$A$1:$C$73,2,FALSE)</f>
        <v>43.045712999999999</v>
      </c>
      <c r="N3477">
        <f>VLOOKUP(L3477,Key!$A$1:$C$73,3,FALSE)</f>
        <v>-87.899756999999994</v>
      </c>
      <c r="O3477">
        <v>31</v>
      </c>
      <c r="P3477">
        <v>3</v>
      </c>
      <c r="Q3477">
        <v>4.7</v>
      </c>
      <c r="R3477">
        <v>4.4000000000000004</v>
      </c>
      <c r="S3477">
        <v>186</v>
      </c>
      <c r="T3477">
        <f t="shared" si="486"/>
        <v>-1</v>
      </c>
      <c r="U3477" s="1">
        <v>42851</v>
      </c>
      <c r="V3477" s="13">
        <f t="shared" si="487"/>
        <v>42826</v>
      </c>
      <c r="W3477" s="14">
        <f t="shared" si="488"/>
        <v>42851</v>
      </c>
      <c r="X3477" s="1" t="str">
        <f t="shared" si="489"/>
        <v>Wednesday</v>
      </c>
      <c r="Y3477" s="2">
        <v>0.50057870370370372</v>
      </c>
      <c r="Z3477" s="2">
        <f t="shared" si="490"/>
        <v>0.5</v>
      </c>
      <c r="AA3477">
        <f>1</f>
        <v>1</v>
      </c>
      <c r="AB3477" s="1">
        <v>42851</v>
      </c>
      <c r="AC3477" s="13">
        <f t="shared" si="491"/>
        <v>42826</v>
      </c>
      <c r="AD3477" s="14">
        <f t="shared" si="492"/>
        <v>42851</v>
      </c>
      <c r="AE3477" s="1" t="str">
        <f t="shared" si="493"/>
        <v>Wednesday</v>
      </c>
      <c r="AF3477" s="2">
        <v>0.52171296296296299</v>
      </c>
      <c r="AG3477" s="2">
        <f t="shared" si="494"/>
        <v>0.54166666666666663</v>
      </c>
      <c r="AH3477" t="s">
        <v>25</v>
      </c>
    </row>
    <row r="3478" spans="1:34" x14ac:dyDescent="0.25">
      <c r="A3478">
        <v>1599952</v>
      </c>
      <c r="B3478" t="s">
        <v>54</v>
      </c>
      <c r="E3478">
        <v>53211</v>
      </c>
      <c r="F3478" t="s">
        <v>20</v>
      </c>
      <c r="G3478" t="s">
        <v>55</v>
      </c>
      <c r="H3478">
        <v>78</v>
      </c>
      <c r="I3478" t="s">
        <v>62</v>
      </c>
      <c r="J3478">
        <f>VLOOKUP(I3478,Key!$A$1:$C$73,2,FALSE)</f>
        <v>43.052460000000004</v>
      </c>
      <c r="K3478">
        <f>VLOOKUP(I3478,Key!$A$1:$C$73,3,FALSE)</f>
        <v>-87.891000000000005</v>
      </c>
      <c r="L3478" t="s">
        <v>61</v>
      </c>
      <c r="M3478">
        <f>VLOOKUP(L3478,Key!$A$1:$C$73,2,FALSE)</f>
        <v>43.060786</v>
      </c>
      <c r="N3478">
        <f>VLOOKUP(L3478,Key!$A$1:$C$73,3,FALSE)</f>
        <v>-87.883825999999999</v>
      </c>
      <c r="O3478">
        <v>9</v>
      </c>
      <c r="P3478">
        <v>3</v>
      </c>
      <c r="Q3478">
        <v>1.4</v>
      </c>
      <c r="R3478">
        <v>1.3</v>
      </c>
      <c r="S3478">
        <v>54</v>
      </c>
      <c r="T3478">
        <f t="shared" si="486"/>
        <v>-1</v>
      </c>
      <c r="U3478" s="1">
        <v>42851</v>
      </c>
      <c r="V3478" s="13">
        <f t="shared" si="487"/>
        <v>42826</v>
      </c>
      <c r="W3478" s="14">
        <f t="shared" si="488"/>
        <v>42851</v>
      </c>
      <c r="X3478" s="1" t="str">
        <f t="shared" si="489"/>
        <v>Wednesday</v>
      </c>
      <c r="Y3478" s="2">
        <v>0.53627314814814808</v>
      </c>
      <c r="Z3478" s="2">
        <f t="shared" si="490"/>
        <v>0.54166666666666663</v>
      </c>
      <c r="AA3478">
        <f>1</f>
        <v>1</v>
      </c>
      <c r="AB3478" s="1">
        <v>42851</v>
      </c>
      <c r="AC3478" s="13">
        <f t="shared" si="491"/>
        <v>42826</v>
      </c>
      <c r="AD3478" s="14">
        <f t="shared" si="492"/>
        <v>42851</v>
      </c>
      <c r="AE3478" s="1" t="str">
        <f t="shared" si="493"/>
        <v>Wednesday</v>
      </c>
      <c r="AF3478" s="2">
        <v>0.54280092592592599</v>
      </c>
      <c r="AG3478" s="2">
        <f t="shared" si="494"/>
        <v>0.54166666666666663</v>
      </c>
      <c r="AH3478" t="s">
        <v>23</v>
      </c>
    </row>
    <row r="3479" spans="1:34" x14ac:dyDescent="0.25">
      <c r="A3479">
        <v>1600277</v>
      </c>
      <c r="B3479" t="s">
        <v>54</v>
      </c>
      <c r="E3479">
        <v>92886</v>
      </c>
      <c r="F3479" t="s">
        <v>20</v>
      </c>
      <c r="G3479" t="s">
        <v>55</v>
      </c>
      <c r="H3479">
        <v>88</v>
      </c>
      <c r="I3479" t="s">
        <v>52</v>
      </c>
      <c r="J3479">
        <f>VLOOKUP(I3479,Key!$A$1:$C$73,2,FALSE)</f>
        <v>43.042490000000001</v>
      </c>
      <c r="K3479">
        <f>VLOOKUP(I3479,Key!$A$1:$C$73,3,FALSE)</f>
        <v>-87.909959999999998</v>
      </c>
      <c r="L3479" t="s">
        <v>67</v>
      </c>
      <c r="M3479">
        <f>VLOOKUP(L3479,Key!$A$1:$C$73,2,FALSE)</f>
        <v>43.05847</v>
      </c>
      <c r="N3479">
        <f>VLOOKUP(L3479,Key!$A$1:$C$73,3,FALSE)</f>
        <v>-87.898079999999993</v>
      </c>
      <c r="O3479">
        <v>15</v>
      </c>
      <c r="P3479">
        <v>3</v>
      </c>
      <c r="Q3479">
        <v>2.2999999999999998</v>
      </c>
      <c r="R3479">
        <v>2.1</v>
      </c>
      <c r="S3479">
        <v>90</v>
      </c>
      <c r="T3479">
        <f t="shared" si="486"/>
        <v>-1</v>
      </c>
      <c r="U3479" s="1">
        <v>42851</v>
      </c>
      <c r="V3479" s="13">
        <f t="shared" si="487"/>
        <v>42826</v>
      </c>
      <c r="W3479" s="14">
        <f t="shared" si="488"/>
        <v>42851</v>
      </c>
      <c r="X3479" s="1" t="str">
        <f t="shared" si="489"/>
        <v>Wednesday</v>
      </c>
      <c r="Y3479" s="2">
        <v>0.75807870370370367</v>
      </c>
      <c r="Z3479" s="2">
        <f t="shared" si="490"/>
        <v>0.75</v>
      </c>
      <c r="AA3479">
        <f>1</f>
        <v>1</v>
      </c>
      <c r="AB3479" s="1">
        <v>42851</v>
      </c>
      <c r="AC3479" s="13">
        <f t="shared" si="491"/>
        <v>42826</v>
      </c>
      <c r="AD3479" s="14">
        <f t="shared" si="492"/>
        <v>42851</v>
      </c>
      <c r="AE3479" s="1" t="str">
        <f t="shared" si="493"/>
        <v>Wednesday</v>
      </c>
      <c r="AF3479" s="2">
        <v>0.7680555555555556</v>
      </c>
      <c r="AG3479" s="2">
        <f t="shared" si="494"/>
        <v>0.75</v>
      </c>
      <c r="AH3479" t="s">
        <v>23</v>
      </c>
    </row>
    <row r="3480" spans="1:34" x14ac:dyDescent="0.25">
      <c r="A3480">
        <v>1600349</v>
      </c>
      <c r="B3480" t="s">
        <v>54</v>
      </c>
      <c r="E3480">
        <v>53154</v>
      </c>
      <c r="F3480" t="s">
        <v>20</v>
      </c>
      <c r="G3480" t="s">
        <v>55</v>
      </c>
      <c r="H3480">
        <v>5539</v>
      </c>
      <c r="I3480" t="s">
        <v>84</v>
      </c>
      <c r="J3480">
        <f>VLOOKUP(I3480,Key!$A$1:$C$73,2,FALSE)</f>
        <v>43.040154000000001</v>
      </c>
      <c r="K3480">
        <f>VLOOKUP(I3480,Key!$A$1:$C$73,3,FALSE)</f>
        <v>-87.932113000000001</v>
      </c>
      <c r="L3480" t="s">
        <v>84</v>
      </c>
      <c r="M3480">
        <f>VLOOKUP(L3480,Key!$A$1:$C$73,2,FALSE)</f>
        <v>43.040154000000001</v>
      </c>
      <c r="N3480">
        <f>VLOOKUP(L3480,Key!$A$1:$C$73,3,FALSE)</f>
        <v>-87.932113000000001</v>
      </c>
      <c r="O3480">
        <v>80</v>
      </c>
      <c r="P3480">
        <v>9</v>
      </c>
      <c r="Q3480">
        <v>12</v>
      </c>
      <c r="R3480">
        <v>11.4</v>
      </c>
      <c r="S3480">
        <v>480</v>
      </c>
      <c r="T3480">
        <f t="shared" si="486"/>
        <v>-1</v>
      </c>
      <c r="U3480" s="1">
        <v>42851</v>
      </c>
      <c r="V3480" s="13">
        <f t="shared" si="487"/>
        <v>42826</v>
      </c>
      <c r="W3480" s="14">
        <f t="shared" si="488"/>
        <v>42851</v>
      </c>
      <c r="X3480" s="1" t="str">
        <f t="shared" si="489"/>
        <v>Wednesday</v>
      </c>
      <c r="Y3480" s="2">
        <v>0.76028935185185187</v>
      </c>
      <c r="Z3480" s="2">
        <f t="shared" si="490"/>
        <v>0.75</v>
      </c>
      <c r="AA3480">
        <f>1</f>
        <v>1</v>
      </c>
      <c r="AB3480" s="1">
        <v>42851</v>
      </c>
      <c r="AC3480" s="13">
        <f t="shared" si="491"/>
        <v>42826</v>
      </c>
      <c r="AD3480" s="14">
        <f t="shared" si="492"/>
        <v>42851</v>
      </c>
      <c r="AE3480" s="1" t="str">
        <f t="shared" si="493"/>
        <v>Wednesday</v>
      </c>
      <c r="AF3480" s="2">
        <v>0.81539351851851849</v>
      </c>
      <c r="AG3480" s="2">
        <f t="shared" si="494"/>
        <v>0.83333333333333326</v>
      </c>
      <c r="AH3480" t="s">
        <v>25</v>
      </c>
    </row>
    <row r="3481" spans="1:34" x14ac:dyDescent="0.25">
      <c r="A3481">
        <v>1355529</v>
      </c>
      <c r="B3481" t="s">
        <v>54</v>
      </c>
      <c r="E3481">
        <v>53215</v>
      </c>
      <c r="F3481" t="s">
        <v>20</v>
      </c>
      <c r="G3481" t="s">
        <v>55</v>
      </c>
      <c r="H3481">
        <v>5432</v>
      </c>
      <c r="I3481" t="s">
        <v>84</v>
      </c>
      <c r="J3481">
        <f>VLOOKUP(I3481,Key!$A$1:$C$73,2,FALSE)</f>
        <v>43.040154000000001</v>
      </c>
      <c r="K3481">
        <f>VLOOKUP(I3481,Key!$A$1:$C$73,3,FALSE)</f>
        <v>-87.932113000000001</v>
      </c>
      <c r="L3481" t="s">
        <v>84</v>
      </c>
      <c r="M3481">
        <f>VLOOKUP(L3481,Key!$A$1:$C$73,2,FALSE)</f>
        <v>43.040154000000001</v>
      </c>
      <c r="N3481">
        <f>VLOOKUP(L3481,Key!$A$1:$C$73,3,FALSE)</f>
        <v>-87.932113000000001</v>
      </c>
      <c r="O3481">
        <v>78</v>
      </c>
      <c r="P3481">
        <v>9</v>
      </c>
      <c r="Q3481">
        <v>11.7</v>
      </c>
      <c r="R3481">
        <v>11.1</v>
      </c>
      <c r="S3481">
        <v>468</v>
      </c>
      <c r="T3481">
        <f t="shared" si="486"/>
        <v>-1</v>
      </c>
      <c r="U3481" s="1">
        <v>42851</v>
      </c>
      <c r="V3481" s="13">
        <f t="shared" si="487"/>
        <v>42826</v>
      </c>
      <c r="W3481" s="14">
        <f t="shared" si="488"/>
        <v>42851</v>
      </c>
      <c r="X3481" s="1" t="str">
        <f t="shared" si="489"/>
        <v>Wednesday</v>
      </c>
      <c r="Y3481" s="2">
        <v>0.76134259259259263</v>
      </c>
      <c r="Z3481" s="2">
        <f t="shared" si="490"/>
        <v>0.75</v>
      </c>
      <c r="AA3481">
        <f>1</f>
        <v>1</v>
      </c>
      <c r="AB3481" s="1">
        <v>42851</v>
      </c>
      <c r="AC3481" s="13">
        <f t="shared" si="491"/>
        <v>42826</v>
      </c>
      <c r="AD3481" s="14">
        <f t="shared" si="492"/>
        <v>42851</v>
      </c>
      <c r="AE3481" s="1" t="str">
        <f t="shared" si="493"/>
        <v>Wednesday</v>
      </c>
      <c r="AF3481" s="2">
        <v>0.81539351851851849</v>
      </c>
      <c r="AG3481" s="2">
        <f t="shared" si="494"/>
        <v>0.83333333333333326</v>
      </c>
      <c r="AH3481" t="s">
        <v>25</v>
      </c>
    </row>
    <row r="3482" spans="1:34" x14ac:dyDescent="0.25">
      <c r="A3482">
        <v>1467735</v>
      </c>
      <c r="B3482" t="s">
        <v>54</v>
      </c>
      <c r="E3482">
        <v>53204</v>
      </c>
      <c r="F3482" t="s">
        <v>20</v>
      </c>
      <c r="G3482" t="s">
        <v>55</v>
      </c>
      <c r="H3482">
        <v>11111</v>
      </c>
      <c r="I3482" t="s">
        <v>52</v>
      </c>
      <c r="J3482">
        <f>VLOOKUP(I3482,Key!$A$1:$C$73,2,FALSE)</f>
        <v>43.042490000000001</v>
      </c>
      <c r="K3482">
        <f>VLOOKUP(I3482,Key!$A$1:$C$73,3,FALSE)</f>
        <v>-87.909959999999998</v>
      </c>
      <c r="L3482" t="s">
        <v>83</v>
      </c>
      <c r="M3482">
        <f>VLOOKUP(L3482,Key!$A$1:$C$73,2,FALSE)</f>
        <v>43.026229999999998</v>
      </c>
      <c r="N3482">
        <f>VLOOKUP(L3482,Key!$A$1:$C$73,3,FALSE)</f>
        <v>-87.912809999999993</v>
      </c>
      <c r="O3482">
        <v>11</v>
      </c>
      <c r="P3482">
        <v>3</v>
      </c>
      <c r="Q3482">
        <v>1.7</v>
      </c>
      <c r="R3482">
        <v>1.6</v>
      </c>
      <c r="S3482">
        <v>66</v>
      </c>
      <c r="T3482">
        <f t="shared" si="486"/>
        <v>-1</v>
      </c>
      <c r="U3482" s="1">
        <v>42851</v>
      </c>
      <c r="V3482" s="13">
        <f t="shared" si="487"/>
        <v>42826</v>
      </c>
      <c r="W3482" s="14">
        <f t="shared" si="488"/>
        <v>42851</v>
      </c>
      <c r="X3482" s="1" t="str">
        <f t="shared" si="489"/>
        <v>Wednesday</v>
      </c>
      <c r="Y3482" s="2">
        <v>0.79789351851851853</v>
      </c>
      <c r="Z3482" s="2">
        <f t="shared" si="490"/>
        <v>0.79166666666666663</v>
      </c>
      <c r="AA3482">
        <f>1</f>
        <v>1</v>
      </c>
      <c r="AB3482" s="1">
        <v>42851</v>
      </c>
      <c r="AC3482" s="13">
        <f t="shared" si="491"/>
        <v>42826</v>
      </c>
      <c r="AD3482" s="14">
        <f t="shared" si="492"/>
        <v>42851</v>
      </c>
      <c r="AE3482" s="1" t="str">
        <f t="shared" si="493"/>
        <v>Wednesday</v>
      </c>
      <c r="AF3482" s="2">
        <v>0.80504629629629632</v>
      </c>
      <c r="AG3482" s="2">
        <f t="shared" si="494"/>
        <v>0.79166666666666663</v>
      </c>
      <c r="AH3482" t="s">
        <v>23</v>
      </c>
    </row>
    <row r="3483" spans="1:34" x14ac:dyDescent="0.25">
      <c r="A3483">
        <v>1600985</v>
      </c>
      <c r="B3483" t="s">
        <v>54</v>
      </c>
      <c r="E3483">
        <v>53202</v>
      </c>
      <c r="F3483" t="s">
        <v>20</v>
      </c>
      <c r="G3483" t="s">
        <v>55</v>
      </c>
      <c r="H3483">
        <v>5440</v>
      </c>
      <c r="I3483" t="s">
        <v>33</v>
      </c>
      <c r="J3483">
        <f>VLOOKUP(I3483,Key!$A$1:$C$73,2,FALSE)</f>
        <v>43.045712999999999</v>
      </c>
      <c r="K3483">
        <f>VLOOKUP(I3483,Key!$A$1:$C$73,3,FALSE)</f>
        <v>-87.899756999999994</v>
      </c>
      <c r="L3483" t="s">
        <v>44</v>
      </c>
      <c r="M3483">
        <f>VLOOKUP(L3483,Key!$A$1:$C$73,2,FALSE)</f>
        <v>43.03886</v>
      </c>
      <c r="N3483">
        <f>VLOOKUP(L3483,Key!$A$1:$C$73,3,FALSE)</f>
        <v>-87.902720000000002</v>
      </c>
      <c r="O3483">
        <v>4</v>
      </c>
      <c r="P3483">
        <v>0</v>
      </c>
      <c r="Q3483">
        <v>0.6</v>
      </c>
      <c r="R3483">
        <v>0.6</v>
      </c>
      <c r="S3483">
        <v>24</v>
      </c>
      <c r="T3483">
        <f t="shared" si="486"/>
        <v>-1</v>
      </c>
      <c r="U3483" s="1">
        <v>42852</v>
      </c>
      <c r="V3483" s="13">
        <f t="shared" si="487"/>
        <v>42826</v>
      </c>
      <c r="W3483" s="14">
        <f t="shared" si="488"/>
        <v>42852</v>
      </c>
      <c r="X3483" s="1" t="str">
        <f t="shared" si="489"/>
        <v>Thursday</v>
      </c>
      <c r="Y3483" s="2">
        <v>0.60054398148148147</v>
      </c>
      <c r="Z3483" s="2">
        <f t="shared" si="490"/>
        <v>0.58333333333333326</v>
      </c>
      <c r="AA3483">
        <f>1</f>
        <v>1</v>
      </c>
      <c r="AB3483" s="1">
        <v>42852</v>
      </c>
      <c r="AC3483" s="13">
        <f t="shared" si="491"/>
        <v>42826</v>
      </c>
      <c r="AD3483" s="14">
        <f t="shared" si="492"/>
        <v>42852</v>
      </c>
      <c r="AE3483" s="1" t="str">
        <f t="shared" si="493"/>
        <v>Thursday</v>
      </c>
      <c r="AF3483" s="2">
        <v>0.60310185185185183</v>
      </c>
      <c r="AG3483" s="2">
        <f t="shared" si="494"/>
        <v>0.58333333333333326</v>
      </c>
      <c r="AH3483" t="s">
        <v>23</v>
      </c>
    </row>
    <row r="3484" spans="1:34" x14ac:dyDescent="0.25">
      <c r="A3484">
        <v>1357112</v>
      </c>
      <c r="B3484" t="s">
        <v>54</v>
      </c>
      <c r="E3484">
        <v>53202</v>
      </c>
      <c r="F3484" t="s">
        <v>20</v>
      </c>
      <c r="G3484" t="s">
        <v>55</v>
      </c>
      <c r="H3484">
        <v>5567</v>
      </c>
      <c r="I3484" t="s">
        <v>28</v>
      </c>
      <c r="J3484">
        <f>VLOOKUP(I3484,Key!$A$1:$C$73,2,FALSE)</f>
        <v>43.038580000000003</v>
      </c>
      <c r="K3484">
        <f>VLOOKUP(I3484,Key!$A$1:$C$73,3,FALSE)</f>
        <v>-87.90934</v>
      </c>
      <c r="L3484" t="s">
        <v>39</v>
      </c>
      <c r="M3484">
        <f>VLOOKUP(L3484,Key!$A$1:$C$73,2,FALSE)</f>
        <v>43.031480000000002</v>
      </c>
      <c r="N3484">
        <f>VLOOKUP(L3484,Key!$A$1:$C$73,3,FALSE)</f>
        <v>-87.908169999999998</v>
      </c>
      <c r="O3484">
        <v>4</v>
      </c>
      <c r="P3484">
        <v>0</v>
      </c>
      <c r="Q3484">
        <v>0.6</v>
      </c>
      <c r="R3484">
        <v>0.6</v>
      </c>
      <c r="S3484">
        <v>24</v>
      </c>
      <c r="T3484">
        <f t="shared" si="486"/>
        <v>-1</v>
      </c>
      <c r="U3484" s="1">
        <v>42852</v>
      </c>
      <c r="V3484" s="13">
        <f t="shared" si="487"/>
        <v>42826</v>
      </c>
      <c r="W3484" s="14">
        <f t="shared" si="488"/>
        <v>42852</v>
      </c>
      <c r="X3484" s="1" t="str">
        <f t="shared" si="489"/>
        <v>Thursday</v>
      </c>
      <c r="Y3484" s="2">
        <v>0.66249999999999998</v>
      </c>
      <c r="Z3484" s="2">
        <f t="shared" si="490"/>
        <v>0.66666666666666663</v>
      </c>
      <c r="AA3484">
        <f>1</f>
        <v>1</v>
      </c>
      <c r="AB3484" s="1">
        <v>42852</v>
      </c>
      <c r="AC3484" s="13">
        <f t="shared" si="491"/>
        <v>42826</v>
      </c>
      <c r="AD3484" s="14">
        <f t="shared" si="492"/>
        <v>42852</v>
      </c>
      <c r="AE3484" s="1" t="str">
        <f t="shared" si="493"/>
        <v>Thursday</v>
      </c>
      <c r="AF3484" s="2">
        <v>0.66572916666666659</v>
      </c>
      <c r="AG3484" s="2">
        <f t="shared" si="494"/>
        <v>0.66666666666666663</v>
      </c>
      <c r="AH3484" t="s">
        <v>23</v>
      </c>
    </row>
    <row r="3485" spans="1:34" x14ac:dyDescent="0.25">
      <c r="A3485">
        <v>1601371</v>
      </c>
      <c r="B3485" t="s">
        <v>54</v>
      </c>
      <c r="E3485">
        <v>36832</v>
      </c>
      <c r="F3485" t="s">
        <v>20</v>
      </c>
      <c r="G3485" t="s">
        <v>55</v>
      </c>
      <c r="H3485">
        <v>5436</v>
      </c>
      <c r="I3485" t="s">
        <v>66</v>
      </c>
      <c r="J3485">
        <f>VLOOKUP(I3485,Key!$A$1:$C$73,2,FALSE)</f>
        <v>43.078530000000001</v>
      </c>
      <c r="K3485">
        <f>VLOOKUP(I3485,Key!$A$1:$C$73,3,FALSE)</f>
        <v>-87.882620000000003</v>
      </c>
      <c r="L3485" t="s">
        <v>76</v>
      </c>
      <c r="M3485">
        <f>VLOOKUP(L3485,Key!$A$1:$C$73,2,FALSE)</f>
        <v>43.02948</v>
      </c>
      <c r="N3485">
        <f>VLOOKUP(L3485,Key!$A$1:$C$73,3,FALSE)</f>
        <v>-87.912819999999996</v>
      </c>
      <c r="O3485">
        <v>31</v>
      </c>
      <c r="P3485">
        <v>3</v>
      </c>
      <c r="Q3485">
        <v>4.7</v>
      </c>
      <c r="R3485">
        <v>4.4000000000000004</v>
      </c>
      <c r="S3485">
        <v>186</v>
      </c>
      <c r="T3485">
        <f t="shared" si="486"/>
        <v>-1</v>
      </c>
      <c r="U3485" s="1">
        <v>42852</v>
      </c>
      <c r="V3485" s="13">
        <f t="shared" si="487"/>
        <v>42826</v>
      </c>
      <c r="W3485" s="14">
        <f t="shared" si="488"/>
        <v>42852</v>
      </c>
      <c r="X3485" s="1" t="str">
        <f t="shared" si="489"/>
        <v>Thursday</v>
      </c>
      <c r="Y3485" s="2">
        <v>0.88585648148148144</v>
      </c>
      <c r="Z3485" s="2">
        <f t="shared" si="490"/>
        <v>0.875</v>
      </c>
      <c r="AA3485">
        <f>1</f>
        <v>1</v>
      </c>
      <c r="AB3485" s="1">
        <v>42852</v>
      </c>
      <c r="AC3485" s="13">
        <f t="shared" si="491"/>
        <v>42826</v>
      </c>
      <c r="AD3485" s="14">
        <f t="shared" si="492"/>
        <v>42852</v>
      </c>
      <c r="AE3485" s="1" t="str">
        <f t="shared" si="493"/>
        <v>Thursday</v>
      </c>
      <c r="AF3485" s="2">
        <v>0.90746527777777775</v>
      </c>
      <c r="AG3485" s="2">
        <f t="shared" si="494"/>
        <v>0.91666666666666663</v>
      </c>
      <c r="AH3485" t="s">
        <v>23</v>
      </c>
    </row>
    <row r="3486" spans="1:34" x14ac:dyDescent="0.25">
      <c r="A3486">
        <v>1601506</v>
      </c>
      <c r="B3486" t="s">
        <v>54</v>
      </c>
      <c r="E3486">
        <v>49001</v>
      </c>
      <c r="F3486" t="s">
        <v>20</v>
      </c>
      <c r="G3486" t="s">
        <v>55</v>
      </c>
      <c r="H3486">
        <v>237</v>
      </c>
      <c r="I3486" t="s">
        <v>63</v>
      </c>
      <c r="J3486">
        <f>VLOOKUP(I3486,Key!$A$1:$C$73,2,FALSE)</f>
        <v>43.066893999999998</v>
      </c>
      <c r="K3486">
        <f>VLOOKUP(I3486,Key!$A$1:$C$73,3,FALSE)</f>
        <v>-87.877936000000005</v>
      </c>
      <c r="L3486" t="s">
        <v>39</v>
      </c>
      <c r="M3486">
        <f>VLOOKUP(L3486,Key!$A$1:$C$73,2,FALSE)</f>
        <v>43.031480000000002</v>
      </c>
      <c r="N3486">
        <f>VLOOKUP(L3486,Key!$A$1:$C$73,3,FALSE)</f>
        <v>-87.908169999999998</v>
      </c>
      <c r="O3486">
        <v>55</v>
      </c>
      <c r="P3486">
        <v>6</v>
      </c>
      <c r="Q3486">
        <v>8.3000000000000007</v>
      </c>
      <c r="R3486">
        <v>7.8</v>
      </c>
      <c r="S3486">
        <v>330</v>
      </c>
      <c r="T3486">
        <f t="shared" si="486"/>
        <v>-1</v>
      </c>
      <c r="U3486" s="1">
        <v>42853</v>
      </c>
      <c r="V3486" s="13">
        <f t="shared" si="487"/>
        <v>42826</v>
      </c>
      <c r="W3486" s="14">
        <f t="shared" si="488"/>
        <v>42853</v>
      </c>
      <c r="X3486" s="1" t="str">
        <f t="shared" si="489"/>
        <v>Friday</v>
      </c>
      <c r="Y3486" s="2">
        <v>0.39781249999999996</v>
      </c>
      <c r="Z3486" s="2">
        <f t="shared" si="490"/>
        <v>0.41666666666666663</v>
      </c>
      <c r="AA3486">
        <f>1</f>
        <v>1</v>
      </c>
      <c r="AB3486" s="1">
        <v>42853</v>
      </c>
      <c r="AC3486" s="13">
        <f t="shared" si="491"/>
        <v>42826</v>
      </c>
      <c r="AD3486" s="14">
        <f t="shared" si="492"/>
        <v>42853</v>
      </c>
      <c r="AE3486" s="1" t="str">
        <f t="shared" si="493"/>
        <v>Friday</v>
      </c>
      <c r="AF3486" s="2">
        <v>0.43549768518518522</v>
      </c>
      <c r="AG3486" s="2">
        <f t="shared" si="494"/>
        <v>0.41666666666666663</v>
      </c>
      <c r="AH3486" t="s">
        <v>23</v>
      </c>
    </row>
    <row r="3487" spans="1:34" x14ac:dyDescent="0.25">
      <c r="A3487">
        <v>1601997</v>
      </c>
      <c r="B3487" t="s">
        <v>54</v>
      </c>
      <c r="E3487">
        <v>48201</v>
      </c>
      <c r="F3487" t="s">
        <v>20</v>
      </c>
      <c r="G3487" t="s">
        <v>55</v>
      </c>
      <c r="H3487">
        <v>11155</v>
      </c>
      <c r="I3487" t="s">
        <v>74</v>
      </c>
      <c r="J3487">
        <f>VLOOKUP(I3487,Key!$A$1:$C$73,2,FALSE)</f>
        <v>43.05536</v>
      </c>
      <c r="K3487">
        <f>VLOOKUP(I3487,Key!$A$1:$C$73,3,FALSE)</f>
        <v>-87.90504</v>
      </c>
      <c r="L3487" t="s">
        <v>74</v>
      </c>
      <c r="M3487">
        <f>VLOOKUP(L3487,Key!$A$1:$C$73,2,FALSE)</f>
        <v>43.05536</v>
      </c>
      <c r="N3487">
        <f>VLOOKUP(L3487,Key!$A$1:$C$73,3,FALSE)</f>
        <v>-87.90504</v>
      </c>
      <c r="O3487">
        <v>34</v>
      </c>
      <c r="P3487">
        <v>3</v>
      </c>
      <c r="Q3487">
        <v>5.0999999999999996</v>
      </c>
      <c r="R3487">
        <v>4.8</v>
      </c>
      <c r="S3487">
        <v>204</v>
      </c>
      <c r="T3487">
        <f t="shared" si="486"/>
        <v>-1</v>
      </c>
      <c r="U3487" s="1">
        <v>42853</v>
      </c>
      <c r="V3487" s="13">
        <f t="shared" si="487"/>
        <v>42826</v>
      </c>
      <c r="W3487" s="14">
        <f t="shared" si="488"/>
        <v>42853</v>
      </c>
      <c r="X3487" s="1" t="str">
        <f t="shared" si="489"/>
        <v>Friday</v>
      </c>
      <c r="Y3487" s="2">
        <v>0.60199074074074077</v>
      </c>
      <c r="Z3487" s="2">
        <f t="shared" si="490"/>
        <v>0.58333333333333326</v>
      </c>
      <c r="AA3487">
        <f>1</f>
        <v>1</v>
      </c>
      <c r="AB3487" s="1">
        <v>42853</v>
      </c>
      <c r="AC3487" s="13">
        <f t="shared" si="491"/>
        <v>42826</v>
      </c>
      <c r="AD3487" s="14">
        <f t="shared" si="492"/>
        <v>42853</v>
      </c>
      <c r="AE3487" s="1" t="str">
        <f t="shared" si="493"/>
        <v>Friday</v>
      </c>
      <c r="AF3487" s="2">
        <v>0.62523148148148155</v>
      </c>
      <c r="AG3487" s="2">
        <f t="shared" si="494"/>
        <v>0.625</v>
      </c>
      <c r="AH3487" t="s">
        <v>25</v>
      </c>
    </row>
    <row r="3488" spans="1:34" x14ac:dyDescent="0.25">
      <c r="A3488">
        <v>1602060</v>
      </c>
      <c r="B3488" t="s">
        <v>54</v>
      </c>
      <c r="E3488">
        <v>53211</v>
      </c>
      <c r="F3488" t="s">
        <v>20</v>
      </c>
      <c r="G3488" t="s">
        <v>55</v>
      </c>
      <c r="H3488">
        <v>5561</v>
      </c>
      <c r="I3488" t="s">
        <v>24</v>
      </c>
      <c r="J3488">
        <f>VLOOKUP(I3488,Key!$A$1:$C$73,2,FALSE)</f>
        <v>43.074655999999997</v>
      </c>
      <c r="K3488">
        <f>VLOOKUP(I3488,Key!$A$1:$C$73,3,FALSE)</f>
        <v>-87.889011999999994</v>
      </c>
      <c r="L3488" t="s">
        <v>24</v>
      </c>
      <c r="M3488">
        <f>VLOOKUP(L3488,Key!$A$1:$C$73,2,FALSE)</f>
        <v>43.074655999999997</v>
      </c>
      <c r="N3488">
        <f>VLOOKUP(L3488,Key!$A$1:$C$73,3,FALSE)</f>
        <v>-87.889011999999994</v>
      </c>
      <c r="O3488">
        <v>172</v>
      </c>
      <c r="P3488">
        <v>18</v>
      </c>
      <c r="Q3488">
        <v>18</v>
      </c>
      <c r="R3488">
        <v>17.100000000000001</v>
      </c>
      <c r="S3488">
        <v>720</v>
      </c>
      <c r="T3488">
        <f t="shared" si="486"/>
        <v>-1</v>
      </c>
      <c r="U3488" s="1">
        <v>42853</v>
      </c>
      <c r="V3488" s="13">
        <f t="shared" si="487"/>
        <v>42826</v>
      </c>
      <c r="W3488" s="14">
        <f t="shared" si="488"/>
        <v>42853</v>
      </c>
      <c r="X3488" s="1" t="str">
        <f t="shared" si="489"/>
        <v>Friday</v>
      </c>
      <c r="Y3488" s="2">
        <v>0.63953703703703701</v>
      </c>
      <c r="Z3488" s="2">
        <f t="shared" si="490"/>
        <v>0.625</v>
      </c>
      <c r="AA3488">
        <f>1</f>
        <v>1</v>
      </c>
      <c r="AB3488" s="1">
        <v>42853</v>
      </c>
      <c r="AC3488" s="13">
        <f t="shared" si="491"/>
        <v>42826</v>
      </c>
      <c r="AD3488" s="14">
        <f t="shared" si="492"/>
        <v>42853</v>
      </c>
      <c r="AE3488" s="1" t="str">
        <f t="shared" si="493"/>
        <v>Friday</v>
      </c>
      <c r="AF3488" s="2">
        <v>0.75877314814814811</v>
      </c>
      <c r="AG3488" s="2">
        <f t="shared" si="494"/>
        <v>0.75</v>
      </c>
      <c r="AH3488" t="s">
        <v>25</v>
      </c>
    </row>
    <row r="3489" spans="1:34" x14ac:dyDescent="0.25">
      <c r="A3489">
        <v>1602103</v>
      </c>
      <c r="B3489" t="s">
        <v>54</v>
      </c>
      <c r="E3489">
        <v>60655</v>
      </c>
      <c r="F3489" t="s">
        <v>20</v>
      </c>
      <c r="G3489" t="s">
        <v>55</v>
      </c>
      <c r="H3489">
        <v>32</v>
      </c>
      <c r="I3489" t="s">
        <v>34</v>
      </c>
      <c r="J3489">
        <f>VLOOKUP(I3489,Key!$A$1:$C$73,2,FALSE)</f>
        <v>43.05097</v>
      </c>
      <c r="K3489">
        <f>VLOOKUP(I3489,Key!$A$1:$C$73,3,FALSE)</f>
        <v>-87.906440000000003</v>
      </c>
      <c r="L3489" t="s">
        <v>36</v>
      </c>
      <c r="M3489">
        <f>VLOOKUP(L3489,Key!$A$1:$C$73,2,FALSE)</f>
        <v>43.03519</v>
      </c>
      <c r="N3489">
        <f>VLOOKUP(L3489,Key!$A$1:$C$73,3,FALSE)</f>
        <v>-87.907390000000007</v>
      </c>
      <c r="O3489">
        <v>27</v>
      </c>
      <c r="P3489">
        <v>3</v>
      </c>
      <c r="Q3489">
        <v>4.0999999999999996</v>
      </c>
      <c r="R3489">
        <v>3.8</v>
      </c>
      <c r="S3489">
        <v>162</v>
      </c>
      <c r="T3489">
        <f t="shared" si="486"/>
        <v>-1</v>
      </c>
      <c r="U3489" s="1">
        <v>42853</v>
      </c>
      <c r="V3489" s="13">
        <f t="shared" si="487"/>
        <v>42826</v>
      </c>
      <c r="W3489" s="14">
        <f t="shared" si="488"/>
        <v>42853</v>
      </c>
      <c r="X3489" s="1" t="str">
        <f t="shared" si="489"/>
        <v>Friday</v>
      </c>
      <c r="Y3489" s="2">
        <v>0.75871527777777781</v>
      </c>
      <c r="Z3489" s="2">
        <f t="shared" si="490"/>
        <v>0.75</v>
      </c>
      <c r="AA3489">
        <f>1</f>
        <v>1</v>
      </c>
      <c r="AB3489" s="1">
        <v>42853</v>
      </c>
      <c r="AC3489" s="13">
        <f t="shared" si="491"/>
        <v>42826</v>
      </c>
      <c r="AD3489" s="14">
        <f t="shared" si="492"/>
        <v>42853</v>
      </c>
      <c r="AE3489" s="1" t="str">
        <f t="shared" si="493"/>
        <v>Friday</v>
      </c>
      <c r="AF3489" s="2">
        <v>0.77774305555555545</v>
      </c>
      <c r="AG3489" s="2">
        <f t="shared" si="494"/>
        <v>0.79166666666666663</v>
      </c>
      <c r="AH3489" t="s">
        <v>23</v>
      </c>
    </row>
    <row r="3490" spans="1:34" x14ac:dyDescent="0.25">
      <c r="A3490">
        <v>1575191</v>
      </c>
      <c r="B3490" t="s">
        <v>54</v>
      </c>
      <c r="E3490">
        <v>53202</v>
      </c>
      <c r="F3490" t="s">
        <v>20</v>
      </c>
      <c r="G3490" t="s">
        <v>55</v>
      </c>
      <c r="H3490">
        <v>3</v>
      </c>
      <c r="I3490" t="s">
        <v>61</v>
      </c>
      <c r="J3490">
        <f>VLOOKUP(I3490,Key!$A$1:$C$73,2,FALSE)</f>
        <v>43.060786</v>
      </c>
      <c r="K3490">
        <f>VLOOKUP(I3490,Key!$A$1:$C$73,3,FALSE)</f>
        <v>-87.883825999999999</v>
      </c>
      <c r="L3490" t="s">
        <v>66</v>
      </c>
      <c r="M3490">
        <f>VLOOKUP(L3490,Key!$A$1:$C$73,2,FALSE)</f>
        <v>43.078530000000001</v>
      </c>
      <c r="N3490">
        <f>VLOOKUP(L3490,Key!$A$1:$C$73,3,FALSE)</f>
        <v>-87.882620000000003</v>
      </c>
      <c r="O3490">
        <v>11</v>
      </c>
      <c r="P3490">
        <v>3</v>
      </c>
      <c r="Q3490">
        <v>1.7</v>
      </c>
      <c r="R3490">
        <v>1.6</v>
      </c>
      <c r="S3490">
        <v>66</v>
      </c>
      <c r="T3490">
        <f t="shared" si="486"/>
        <v>-1</v>
      </c>
      <c r="U3490" s="1">
        <v>42854</v>
      </c>
      <c r="V3490" s="13">
        <f t="shared" si="487"/>
        <v>42826</v>
      </c>
      <c r="W3490" s="14">
        <f t="shared" si="488"/>
        <v>42854</v>
      </c>
      <c r="X3490" s="1" t="str">
        <f t="shared" si="489"/>
        <v>Saturday</v>
      </c>
      <c r="Y3490" s="2">
        <v>0.16623842592592594</v>
      </c>
      <c r="Z3490" s="2">
        <f t="shared" si="490"/>
        <v>0.16666666666666666</v>
      </c>
      <c r="AA3490">
        <f>1</f>
        <v>1</v>
      </c>
      <c r="AB3490" s="1">
        <v>42854</v>
      </c>
      <c r="AC3490" s="13">
        <f t="shared" si="491"/>
        <v>42826</v>
      </c>
      <c r="AD3490" s="14">
        <f t="shared" si="492"/>
        <v>42854</v>
      </c>
      <c r="AE3490" s="1" t="str">
        <f t="shared" si="493"/>
        <v>Saturday</v>
      </c>
      <c r="AF3490" s="2">
        <v>0.17408564814814817</v>
      </c>
      <c r="AG3490" s="2">
        <f t="shared" si="494"/>
        <v>0.16666666666666666</v>
      </c>
      <c r="AH3490" t="s">
        <v>23</v>
      </c>
    </row>
    <row r="3491" spans="1:34" x14ac:dyDescent="0.25">
      <c r="A3491">
        <v>1603183</v>
      </c>
      <c r="B3491" t="s">
        <v>54</v>
      </c>
      <c r="E3491">
        <v>55378</v>
      </c>
      <c r="F3491" t="s">
        <v>20</v>
      </c>
      <c r="G3491" t="s">
        <v>55</v>
      </c>
      <c r="H3491">
        <v>997</v>
      </c>
      <c r="I3491" t="s">
        <v>81</v>
      </c>
      <c r="J3491">
        <f>VLOOKUP(I3491,Key!$A$1:$C$73,2,FALSE)</f>
        <v>43.058010000000003</v>
      </c>
      <c r="K3491">
        <f>VLOOKUP(I3491,Key!$A$1:$C$73,3,FALSE)</f>
        <v>-87.877300000000005</v>
      </c>
      <c r="L3491" t="s">
        <v>22</v>
      </c>
      <c r="M3491">
        <f>VLOOKUP(L3491,Key!$A$1:$C$73,2,FALSE)</f>
        <v>43.058619999999998</v>
      </c>
      <c r="N3491">
        <f>VLOOKUP(L3491,Key!$A$1:$C$73,3,FALSE)</f>
        <v>-87.885319999999993</v>
      </c>
      <c r="O3491">
        <v>23</v>
      </c>
      <c r="P3491">
        <v>3</v>
      </c>
      <c r="Q3491">
        <v>3.5</v>
      </c>
      <c r="R3491">
        <v>3.3</v>
      </c>
      <c r="S3491">
        <v>138</v>
      </c>
      <c r="T3491">
        <f t="shared" si="486"/>
        <v>-1</v>
      </c>
      <c r="U3491" s="1">
        <v>42854</v>
      </c>
      <c r="V3491" s="13">
        <f t="shared" si="487"/>
        <v>42826</v>
      </c>
      <c r="W3491" s="14">
        <f t="shared" si="488"/>
        <v>42854</v>
      </c>
      <c r="X3491" s="1" t="str">
        <f t="shared" si="489"/>
        <v>Saturday</v>
      </c>
      <c r="Y3491" s="2">
        <v>0.51571759259259264</v>
      </c>
      <c r="Z3491" s="2">
        <f t="shared" si="490"/>
        <v>0.5</v>
      </c>
      <c r="AA3491">
        <f>1</f>
        <v>1</v>
      </c>
      <c r="AB3491" s="1">
        <v>42854</v>
      </c>
      <c r="AC3491" s="13">
        <f t="shared" si="491"/>
        <v>42826</v>
      </c>
      <c r="AD3491" s="14">
        <f t="shared" si="492"/>
        <v>42854</v>
      </c>
      <c r="AE3491" s="1" t="str">
        <f t="shared" si="493"/>
        <v>Saturday</v>
      </c>
      <c r="AF3491" s="2">
        <v>0.53145833333333337</v>
      </c>
      <c r="AG3491" s="2">
        <f t="shared" si="494"/>
        <v>0.54166666666666663</v>
      </c>
      <c r="AH3491" t="s">
        <v>23</v>
      </c>
    </row>
    <row r="3492" spans="1:34" x14ac:dyDescent="0.25">
      <c r="A3492">
        <v>1588504</v>
      </c>
      <c r="B3492" t="s">
        <v>54</v>
      </c>
      <c r="E3492">
        <v>53227</v>
      </c>
      <c r="F3492" t="s">
        <v>20</v>
      </c>
      <c r="G3492" t="s">
        <v>55</v>
      </c>
      <c r="H3492">
        <v>188</v>
      </c>
      <c r="I3492" t="s">
        <v>39</v>
      </c>
      <c r="J3492">
        <f>VLOOKUP(I3492,Key!$A$1:$C$73,2,FALSE)</f>
        <v>43.031480000000002</v>
      </c>
      <c r="K3492">
        <f>VLOOKUP(I3492,Key!$A$1:$C$73,3,FALSE)</f>
        <v>-87.908169999999998</v>
      </c>
      <c r="L3492" t="s">
        <v>77</v>
      </c>
      <c r="M3492">
        <f>VLOOKUP(L3492,Key!$A$1:$C$73,2,FALSE)</f>
        <v>43.036900000000003</v>
      </c>
      <c r="N3492">
        <f>VLOOKUP(L3492,Key!$A$1:$C$73,3,FALSE)</f>
        <v>-87.89667</v>
      </c>
      <c r="O3492">
        <v>20</v>
      </c>
      <c r="P3492">
        <v>3</v>
      </c>
      <c r="Q3492">
        <v>3</v>
      </c>
      <c r="R3492">
        <v>2.9</v>
      </c>
      <c r="S3492">
        <v>120</v>
      </c>
      <c r="T3492">
        <f t="shared" si="486"/>
        <v>-1</v>
      </c>
      <c r="U3492" s="1">
        <v>42843</v>
      </c>
      <c r="V3492" s="13">
        <f t="shared" si="487"/>
        <v>42826</v>
      </c>
      <c r="W3492" s="14">
        <f t="shared" si="488"/>
        <v>42843</v>
      </c>
      <c r="X3492" s="1" t="str">
        <f t="shared" si="489"/>
        <v>Tuesday</v>
      </c>
      <c r="Y3492" s="2">
        <v>0.75925925925925919</v>
      </c>
      <c r="Z3492" s="2">
        <f t="shared" si="490"/>
        <v>0.75</v>
      </c>
      <c r="AA3492">
        <f>1</f>
        <v>1</v>
      </c>
      <c r="AB3492" s="1">
        <v>42843</v>
      </c>
      <c r="AC3492" s="13">
        <f t="shared" si="491"/>
        <v>42826</v>
      </c>
      <c r="AD3492" s="14">
        <f t="shared" si="492"/>
        <v>42843</v>
      </c>
      <c r="AE3492" s="1" t="str">
        <f t="shared" si="493"/>
        <v>Tuesday</v>
      </c>
      <c r="AF3492" s="2">
        <v>0.77349537037037042</v>
      </c>
      <c r="AG3492" s="2">
        <f t="shared" si="494"/>
        <v>0.79166666666666663</v>
      </c>
      <c r="AH3492" t="s">
        <v>23</v>
      </c>
    </row>
    <row r="3493" spans="1:34" x14ac:dyDescent="0.25">
      <c r="A3493">
        <v>1588704</v>
      </c>
      <c r="B3493" t="s">
        <v>54</v>
      </c>
      <c r="E3493">
        <v>53211</v>
      </c>
      <c r="F3493" t="s">
        <v>20</v>
      </c>
      <c r="G3493" t="s">
        <v>55</v>
      </c>
      <c r="H3493">
        <v>189</v>
      </c>
      <c r="I3493" t="s">
        <v>24</v>
      </c>
      <c r="J3493">
        <f>VLOOKUP(I3493,Key!$A$1:$C$73,2,FALSE)</f>
        <v>43.074655999999997</v>
      </c>
      <c r="K3493">
        <f>VLOOKUP(I3493,Key!$A$1:$C$73,3,FALSE)</f>
        <v>-87.889011999999994</v>
      </c>
      <c r="L3493" t="s">
        <v>74</v>
      </c>
      <c r="M3493">
        <f>VLOOKUP(L3493,Key!$A$1:$C$73,2,FALSE)</f>
        <v>43.05536</v>
      </c>
      <c r="N3493">
        <f>VLOOKUP(L3493,Key!$A$1:$C$73,3,FALSE)</f>
        <v>-87.90504</v>
      </c>
      <c r="O3493">
        <v>302</v>
      </c>
      <c r="P3493">
        <v>3</v>
      </c>
      <c r="Q3493">
        <v>18</v>
      </c>
      <c r="R3493">
        <v>17.100000000000001</v>
      </c>
      <c r="S3493">
        <v>720</v>
      </c>
      <c r="T3493">
        <f t="shared" si="486"/>
        <v>-1</v>
      </c>
      <c r="U3493" s="1">
        <v>42843</v>
      </c>
      <c r="V3493" s="13">
        <f t="shared" si="487"/>
        <v>42826</v>
      </c>
      <c r="W3493" s="14">
        <f t="shared" si="488"/>
        <v>42843</v>
      </c>
      <c r="X3493" s="1" t="str">
        <f t="shared" si="489"/>
        <v>Tuesday</v>
      </c>
      <c r="Y3493" s="2">
        <v>0.79090277777777773</v>
      </c>
      <c r="Z3493" s="2">
        <f t="shared" si="490"/>
        <v>0.79166666666666663</v>
      </c>
      <c r="AA3493">
        <f>1</f>
        <v>1</v>
      </c>
      <c r="AB3493" s="1">
        <v>42844</v>
      </c>
      <c r="AC3493" s="13">
        <f t="shared" si="491"/>
        <v>42826</v>
      </c>
      <c r="AD3493" s="14">
        <f t="shared" si="492"/>
        <v>42844</v>
      </c>
      <c r="AE3493" s="1" t="str">
        <f t="shared" si="493"/>
        <v>Wednesday</v>
      </c>
      <c r="AF3493" s="2">
        <v>6.3657407407407402E-4</v>
      </c>
      <c r="AG3493" s="2">
        <f t="shared" si="494"/>
        <v>0</v>
      </c>
      <c r="AH3493" t="s">
        <v>23</v>
      </c>
    </row>
    <row r="3494" spans="1:34" x14ac:dyDescent="0.25">
      <c r="A3494">
        <v>1588872</v>
      </c>
      <c r="B3494" t="s">
        <v>54</v>
      </c>
      <c r="E3494">
        <v>53233</v>
      </c>
      <c r="F3494" t="s">
        <v>20</v>
      </c>
      <c r="G3494" t="s">
        <v>55</v>
      </c>
      <c r="H3494">
        <v>11151</v>
      </c>
      <c r="I3494" t="s">
        <v>84</v>
      </c>
      <c r="J3494">
        <f>VLOOKUP(I3494,Key!$A$1:$C$73,2,FALSE)</f>
        <v>43.040154000000001</v>
      </c>
      <c r="K3494">
        <f>VLOOKUP(I3494,Key!$A$1:$C$73,3,FALSE)</f>
        <v>-87.932113000000001</v>
      </c>
      <c r="L3494" t="s">
        <v>84</v>
      </c>
      <c r="M3494">
        <f>VLOOKUP(L3494,Key!$A$1:$C$73,2,FALSE)</f>
        <v>43.040154000000001</v>
      </c>
      <c r="N3494">
        <f>VLOOKUP(L3494,Key!$A$1:$C$73,3,FALSE)</f>
        <v>-87.932113000000001</v>
      </c>
      <c r="O3494">
        <v>100</v>
      </c>
      <c r="P3494">
        <v>12</v>
      </c>
      <c r="Q3494">
        <v>15</v>
      </c>
      <c r="R3494">
        <v>14.3</v>
      </c>
      <c r="S3494">
        <v>600</v>
      </c>
      <c r="T3494">
        <f t="shared" si="486"/>
        <v>-1</v>
      </c>
      <c r="U3494" s="1">
        <v>42843</v>
      </c>
      <c r="V3494" s="13">
        <f t="shared" si="487"/>
        <v>42826</v>
      </c>
      <c r="W3494" s="14">
        <f t="shared" si="488"/>
        <v>42843</v>
      </c>
      <c r="X3494" s="1" t="str">
        <f t="shared" si="489"/>
        <v>Tuesday</v>
      </c>
      <c r="Y3494" s="2">
        <v>0.91197916666666667</v>
      </c>
      <c r="Z3494" s="2">
        <f t="shared" si="490"/>
        <v>0.91666666666666663</v>
      </c>
      <c r="AA3494">
        <f>1</f>
        <v>1</v>
      </c>
      <c r="AB3494" s="1">
        <v>42843</v>
      </c>
      <c r="AC3494" s="13">
        <f t="shared" si="491"/>
        <v>42826</v>
      </c>
      <c r="AD3494" s="14">
        <f t="shared" si="492"/>
        <v>42843</v>
      </c>
      <c r="AE3494" s="1" t="str">
        <f t="shared" si="493"/>
        <v>Tuesday</v>
      </c>
      <c r="AF3494" s="2">
        <v>0.98158564814814808</v>
      </c>
      <c r="AG3494" s="2">
        <f t="shared" si="494"/>
        <v>1</v>
      </c>
      <c r="AH3494" t="s">
        <v>25</v>
      </c>
    </row>
    <row r="3495" spans="1:34" x14ac:dyDescent="0.25">
      <c r="A3495">
        <v>1590126</v>
      </c>
      <c r="B3495" t="s">
        <v>54</v>
      </c>
      <c r="E3495">
        <v>60554</v>
      </c>
      <c r="F3495" t="s">
        <v>20</v>
      </c>
      <c r="G3495" t="s">
        <v>55</v>
      </c>
      <c r="H3495">
        <v>11120</v>
      </c>
      <c r="I3495" t="s">
        <v>77</v>
      </c>
      <c r="J3495">
        <f>VLOOKUP(I3495,Key!$A$1:$C$73,2,FALSE)</f>
        <v>43.036900000000003</v>
      </c>
      <c r="K3495">
        <f>VLOOKUP(I3495,Key!$A$1:$C$73,3,FALSE)</f>
        <v>-87.89667</v>
      </c>
      <c r="L3495" t="s">
        <v>77</v>
      </c>
      <c r="M3495">
        <f>VLOOKUP(L3495,Key!$A$1:$C$73,2,FALSE)</f>
        <v>43.036900000000003</v>
      </c>
      <c r="N3495">
        <f>VLOOKUP(L3495,Key!$A$1:$C$73,3,FALSE)</f>
        <v>-87.89667</v>
      </c>
      <c r="O3495">
        <v>15</v>
      </c>
      <c r="P3495">
        <v>3</v>
      </c>
      <c r="Q3495">
        <v>2.2999999999999998</v>
      </c>
      <c r="R3495">
        <v>2.1</v>
      </c>
      <c r="S3495">
        <v>90</v>
      </c>
      <c r="T3495">
        <f t="shared" si="486"/>
        <v>-1</v>
      </c>
      <c r="U3495" s="1">
        <v>42844</v>
      </c>
      <c r="V3495" s="13">
        <f t="shared" si="487"/>
        <v>42826</v>
      </c>
      <c r="W3495" s="14">
        <f t="shared" si="488"/>
        <v>42844</v>
      </c>
      <c r="X3495" s="1" t="str">
        <f t="shared" si="489"/>
        <v>Wednesday</v>
      </c>
      <c r="Y3495" s="2">
        <v>0.49833333333333335</v>
      </c>
      <c r="Z3495" s="2">
        <f t="shared" si="490"/>
        <v>0.5</v>
      </c>
      <c r="AA3495">
        <f>1</f>
        <v>1</v>
      </c>
      <c r="AB3495" s="1">
        <v>42844</v>
      </c>
      <c r="AC3495" s="13">
        <f t="shared" si="491"/>
        <v>42826</v>
      </c>
      <c r="AD3495" s="14">
        <f t="shared" si="492"/>
        <v>42844</v>
      </c>
      <c r="AE3495" s="1" t="str">
        <f t="shared" si="493"/>
        <v>Wednesday</v>
      </c>
      <c r="AF3495" s="2">
        <v>0.50864583333333335</v>
      </c>
      <c r="AG3495" s="2">
        <f t="shared" si="494"/>
        <v>0.5</v>
      </c>
      <c r="AH3495" t="s">
        <v>25</v>
      </c>
    </row>
    <row r="3496" spans="1:34" x14ac:dyDescent="0.25">
      <c r="A3496">
        <v>1590341</v>
      </c>
      <c r="B3496" t="s">
        <v>54</v>
      </c>
      <c r="E3496">
        <v>53211</v>
      </c>
      <c r="F3496" t="s">
        <v>20</v>
      </c>
      <c r="G3496" t="s">
        <v>55</v>
      </c>
      <c r="H3496">
        <v>5471</v>
      </c>
      <c r="I3496" t="s">
        <v>61</v>
      </c>
      <c r="J3496">
        <f>VLOOKUP(I3496,Key!$A$1:$C$73,2,FALSE)</f>
        <v>43.060786</v>
      </c>
      <c r="K3496">
        <f>VLOOKUP(I3496,Key!$A$1:$C$73,3,FALSE)</f>
        <v>-87.883825999999999</v>
      </c>
      <c r="L3496" t="s">
        <v>21</v>
      </c>
      <c r="M3496">
        <f>VLOOKUP(L3496,Key!$A$1:$C$73,2,FALSE)</f>
        <v>43.074890000000003</v>
      </c>
      <c r="N3496">
        <f>VLOOKUP(L3496,Key!$A$1:$C$73,3,FALSE)</f>
        <v>-87.882810000000006</v>
      </c>
      <c r="O3496">
        <v>520</v>
      </c>
      <c r="P3496">
        <v>54</v>
      </c>
      <c r="Q3496">
        <v>18</v>
      </c>
      <c r="R3496">
        <v>17.100000000000001</v>
      </c>
      <c r="S3496">
        <v>720</v>
      </c>
      <c r="T3496">
        <f t="shared" si="486"/>
        <v>-1</v>
      </c>
      <c r="U3496" s="1">
        <v>42844</v>
      </c>
      <c r="V3496" s="13">
        <f t="shared" si="487"/>
        <v>42826</v>
      </c>
      <c r="W3496" s="14">
        <f t="shared" si="488"/>
        <v>42844</v>
      </c>
      <c r="X3496" s="1" t="str">
        <f t="shared" si="489"/>
        <v>Wednesday</v>
      </c>
      <c r="Y3496" s="2">
        <v>0.64021990740740742</v>
      </c>
      <c r="Z3496" s="2">
        <f t="shared" si="490"/>
        <v>0.625</v>
      </c>
      <c r="AA3496">
        <f>1</f>
        <v>1</v>
      </c>
      <c r="AB3496" s="1">
        <v>42845</v>
      </c>
      <c r="AC3496" s="13">
        <f t="shared" si="491"/>
        <v>42826</v>
      </c>
      <c r="AD3496" s="14">
        <f t="shared" si="492"/>
        <v>42845</v>
      </c>
      <c r="AE3496" s="1" t="str">
        <f t="shared" si="493"/>
        <v>Thursday</v>
      </c>
      <c r="AF3496" s="2">
        <v>9.4907407407407408E-4</v>
      </c>
      <c r="AG3496" s="2">
        <f t="shared" si="494"/>
        <v>0</v>
      </c>
      <c r="AH3496" t="s">
        <v>23</v>
      </c>
    </row>
    <row r="3497" spans="1:34" x14ac:dyDescent="0.25">
      <c r="A3497">
        <v>1229920</v>
      </c>
      <c r="B3497" t="s">
        <v>54</v>
      </c>
      <c r="E3497">
        <v>53204</v>
      </c>
      <c r="F3497" t="s">
        <v>20</v>
      </c>
      <c r="G3497" t="s">
        <v>55</v>
      </c>
      <c r="H3497">
        <v>202</v>
      </c>
      <c r="I3497" t="s">
        <v>83</v>
      </c>
      <c r="J3497">
        <f>VLOOKUP(I3497,Key!$A$1:$C$73,2,FALSE)</f>
        <v>43.026229999999998</v>
      </c>
      <c r="K3497">
        <f>VLOOKUP(I3497,Key!$A$1:$C$73,3,FALSE)</f>
        <v>-87.912809999999993</v>
      </c>
      <c r="L3497" t="s">
        <v>28</v>
      </c>
      <c r="M3497">
        <f>VLOOKUP(L3497,Key!$A$1:$C$73,2,FALSE)</f>
        <v>43.038580000000003</v>
      </c>
      <c r="N3497">
        <f>VLOOKUP(L3497,Key!$A$1:$C$73,3,FALSE)</f>
        <v>-87.90934</v>
      </c>
      <c r="O3497">
        <v>10</v>
      </c>
      <c r="P3497">
        <v>3</v>
      </c>
      <c r="Q3497">
        <v>1.5</v>
      </c>
      <c r="R3497">
        <v>1.4</v>
      </c>
      <c r="S3497">
        <v>60</v>
      </c>
      <c r="T3497">
        <f t="shared" si="486"/>
        <v>-1</v>
      </c>
      <c r="U3497" s="1">
        <v>42844</v>
      </c>
      <c r="V3497" s="13">
        <f t="shared" si="487"/>
        <v>42826</v>
      </c>
      <c r="W3497" s="14">
        <f t="shared" si="488"/>
        <v>42844</v>
      </c>
      <c r="X3497" s="1" t="str">
        <f t="shared" si="489"/>
        <v>Wednesday</v>
      </c>
      <c r="Y3497" s="2">
        <v>0.75561342592592595</v>
      </c>
      <c r="Z3497" s="2">
        <f t="shared" si="490"/>
        <v>0.75</v>
      </c>
      <c r="AA3497">
        <f>1</f>
        <v>1</v>
      </c>
      <c r="AB3497" s="1">
        <v>42844</v>
      </c>
      <c r="AC3497" s="13">
        <f t="shared" si="491"/>
        <v>42826</v>
      </c>
      <c r="AD3497" s="14">
        <f t="shared" si="492"/>
        <v>42844</v>
      </c>
      <c r="AE3497" s="1" t="str">
        <f t="shared" si="493"/>
        <v>Wednesday</v>
      </c>
      <c r="AF3497" s="2">
        <v>0.76250000000000007</v>
      </c>
      <c r="AG3497" s="2">
        <f t="shared" si="494"/>
        <v>0.75</v>
      </c>
      <c r="AH3497" t="s">
        <v>23</v>
      </c>
    </row>
    <row r="3498" spans="1:34" x14ac:dyDescent="0.25">
      <c r="A3498">
        <v>1590482</v>
      </c>
      <c r="B3498" t="s">
        <v>54</v>
      </c>
      <c r="E3498">
        <v>54915</v>
      </c>
      <c r="F3498" t="s">
        <v>20</v>
      </c>
      <c r="G3498" t="s">
        <v>55</v>
      </c>
      <c r="H3498">
        <v>11127</v>
      </c>
      <c r="I3498" t="s">
        <v>42</v>
      </c>
      <c r="J3498">
        <f>VLOOKUP(I3498,Key!$A$1:$C$73,2,FALSE)</f>
        <v>43.038719999999998</v>
      </c>
      <c r="K3498">
        <f>VLOOKUP(I3498,Key!$A$1:$C$73,3,FALSE)</f>
        <v>-87.905339999999995</v>
      </c>
      <c r="L3498" t="s">
        <v>48</v>
      </c>
      <c r="M3498">
        <f>VLOOKUP(L3498,Key!$A$1:$C$73,2,FALSE)</f>
        <v>43.031320000000001</v>
      </c>
      <c r="N3498">
        <f>VLOOKUP(L3498,Key!$A$1:$C$73,3,FALSE)</f>
        <v>-87.904259999999994</v>
      </c>
      <c r="O3498">
        <v>3</v>
      </c>
      <c r="P3498">
        <v>0</v>
      </c>
      <c r="Q3498">
        <v>0.5</v>
      </c>
      <c r="R3498">
        <v>0.4</v>
      </c>
      <c r="S3498">
        <v>18</v>
      </c>
      <c r="T3498">
        <f t="shared" si="486"/>
        <v>-1</v>
      </c>
      <c r="U3498" s="1">
        <v>42844</v>
      </c>
      <c r="V3498" s="13">
        <f t="shared" si="487"/>
        <v>42826</v>
      </c>
      <c r="W3498" s="14">
        <f t="shared" si="488"/>
        <v>42844</v>
      </c>
      <c r="X3498" s="1" t="str">
        <f t="shared" si="489"/>
        <v>Wednesday</v>
      </c>
      <c r="Y3498" s="2">
        <v>0.8112152777777778</v>
      </c>
      <c r="Z3498" s="2">
        <f t="shared" si="490"/>
        <v>0.79166666666666663</v>
      </c>
      <c r="AA3498">
        <f>1</f>
        <v>1</v>
      </c>
      <c r="AB3498" s="1">
        <v>42844</v>
      </c>
      <c r="AC3498" s="13">
        <f t="shared" si="491"/>
        <v>42826</v>
      </c>
      <c r="AD3498" s="14">
        <f t="shared" si="492"/>
        <v>42844</v>
      </c>
      <c r="AE3498" s="1" t="str">
        <f t="shared" si="493"/>
        <v>Wednesday</v>
      </c>
      <c r="AF3498" s="2">
        <v>0.81362268518518521</v>
      </c>
      <c r="AG3498" s="2">
        <f t="shared" si="494"/>
        <v>0.83333333333333326</v>
      </c>
      <c r="AH3498" t="s">
        <v>23</v>
      </c>
    </row>
    <row r="3499" spans="1:34" x14ac:dyDescent="0.25">
      <c r="A3499">
        <v>1440448</v>
      </c>
      <c r="B3499" t="s">
        <v>54</v>
      </c>
      <c r="E3499">
        <v>53209</v>
      </c>
      <c r="F3499" t="s">
        <v>20</v>
      </c>
      <c r="G3499" t="s">
        <v>55</v>
      </c>
      <c r="H3499">
        <v>11127</v>
      </c>
      <c r="I3499" t="s">
        <v>48</v>
      </c>
      <c r="J3499">
        <f>VLOOKUP(I3499,Key!$A$1:$C$73,2,FALSE)</f>
        <v>43.031320000000001</v>
      </c>
      <c r="K3499">
        <f>VLOOKUP(I3499,Key!$A$1:$C$73,3,FALSE)</f>
        <v>-87.904259999999994</v>
      </c>
      <c r="L3499" t="s">
        <v>48</v>
      </c>
      <c r="M3499">
        <f>VLOOKUP(L3499,Key!$A$1:$C$73,2,FALSE)</f>
        <v>43.031320000000001</v>
      </c>
      <c r="N3499">
        <f>VLOOKUP(L3499,Key!$A$1:$C$73,3,FALSE)</f>
        <v>-87.904259999999994</v>
      </c>
      <c r="O3499">
        <v>28</v>
      </c>
      <c r="P3499">
        <v>3</v>
      </c>
      <c r="Q3499">
        <v>4.2</v>
      </c>
      <c r="R3499">
        <v>4</v>
      </c>
      <c r="S3499">
        <v>168</v>
      </c>
      <c r="T3499">
        <f t="shared" si="486"/>
        <v>-1</v>
      </c>
      <c r="U3499" s="1">
        <v>42845</v>
      </c>
      <c r="V3499" s="13">
        <f t="shared" si="487"/>
        <v>42826</v>
      </c>
      <c r="W3499" s="14">
        <f t="shared" si="488"/>
        <v>42845</v>
      </c>
      <c r="X3499" s="1" t="str">
        <f t="shared" si="489"/>
        <v>Thursday</v>
      </c>
      <c r="Y3499" s="2">
        <v>0.50649305555555557</v>
      </c>
      <c r="Z3499" s="2">
        <f t="shared" si="490"/>
        <v>0.5</v>
      </c>
      <c r="AA3499">
        <f>1</f>
        <v>1</v>
      </c>
      <c r="AB3499" s="1">
        <v>42845</v>
      </c>
      <c r="AC3499" s="13">
        <f t="shared" si="491"/>
        <v>42826</v>
      </c>
      <c r="AD3499" s="14">
        <f t="shared" si="492"/>
        <v>42845</v>
      </c>
      <c r="AE3499" s="1" t="str">
        <f t="shared" si="493"/>
        <v>Thursday</v>
      </c>
      <c r="AF3499" s="2">
        <v>0.52575231481481477</v>
      </c>
      <c r="AG3499" s="2">
        <f t="shared" si="494"/>
        <v>0.54166666666666663</v>
      </c>
      <c r="AH3499" t="s">
        <v>25</v>
      </c>
    </row>
    <row r="3500" spans="1:34" x14ac:dyDescent="0.25">
      <c r="A3500">
        <v>1591385</v>
      </c>
      <c r="B3500" t="s">
        <v>54</v>
      </c>
      <c r="E3500">
        <v>91978</v>
      </c>
      <c r="F3500" t="s">
        <v>20</v>
      </c>
      <c r="G3500" t="s">
        <v>55</v>
      </c>
      <c r="H3500">
        <v>2968</v>
      </c>
      <c r="I3500" t="s">
        <v>38</v>
      </c>
      <c r="J3500">
        <f>VLOOKUP(I3500,Key!$A$1:$C$73,2,FALSE)</f>
        <v>43.038649999999997</v>
      </c>
      <c r="K3500">
        <f>VLOOKUP(I3500,Key!$A$1:$C$73,3,FALSE)</f>
        <v>-87.921930000000003</v>
      </c>
      <c r="L3500" t="s">
        <v>82</v>
      </c>
      <c r="M3500">
        <f>VLOOKUP(L3500,Key!$A$1:$C$73,2,FALSE)</f>
        <v>43.040349999999997</v>
      </c>
      <c r="N3500">
        <f>VLOOKUP(L3500,Key!$A$1:$C$73,3,FALSE)</f>
        <v>-87.920760000000001</v>
      </c>
      <c r="O3500">
        <v>64</v>
      </c>
      <c r="P3500">
        <v>6</v>
      </c>
      <c r="Q3500">
        <v>9.6</v>
      </c>
      <c r="R3500">
        <v>9.1</v>
      </c>
      <c r="S3500">
        <v>384</v>
      </c>
      <c r="T3500">
        <f t="shared" si="486"/>
        <v>-1</v>
      </c>
      <c r="U3500" s="1">
        <v>42845</v>
      </c>
      <c r="V3500" s="13">
        <f t="shared" si="487"/>
        <v>42826</v>
      </c>
      <c r="W3500" s="14">
        <f t="shared" si="488"/>
        <v>42845</v>
      </c>
      <c r="X3500" s="1" t="str">
        <f t="shared" si="489"/>
        <v>Thursday</v>
      </c>
      <c r="Y3500" s="2">
        <v>0.62118055555555551</v>
      </c>
      <c r="Z3500" s="2">
        <f t="shared" si="490"/>
        <v>0.625</v>
      </c>
      <c r="AA3500">
        <f>1</f>
        <v>1</v>
      </c>
      <c r="AB3500" s="1">
        <v>42845</v>
      </c>
      <c r="AC3500" s="13">
        <f t="shared" si="491"/>
        <v>42826</v>
      </c>
      <c r="AD3500" s="14">
        <f t="shared" si="492"/>
        <v>42845</v>
      </c>
      <c r="AE3500" s="1" t="str">
        <f t="shared" si="493"/>
        <v>Thursday</v>
      </c>
      <c r="AF3500" s="2">
        <v>0.6653472222222222</v>
      </c>
      <c r="AG3500" s="2">
        <f t="shared" si="494"/>
        <v>0.66666666666666663</v>
      </c>
      <c r="AH3500" t="s">
        <v>23</v>
      </c>
    </row>
    <row r="3501" spans="1:34" x14ac:dyDescent="0.25">
      <c r="A3501">
        <v>1591467</v>
      </c>
      <c r="B3501" t="s">
        <v>54</v>
      </c>
      <c r="E3501">
        <v>49855</v>
      </c>
      <c r="F3501" t="s">
        <v>20</v>
      </c>
      <c r="G3501" t="s">
        <v>55</v>
      </c>
      <c r="H3501">
        <v>959</v>
      </c>
      <c r="I3501" t="s">
        <v>33</v>
      </c>
      <c r="J3501">
        <f>VLOOKUP(I3501,Key!$A$1:$C$73,2,FALSE)</f>
        <v>43.045712999999999</v>
      </c>
      <c r="K3501">
        <f>VLOOKUP(I3501,Key!$A$1:$C$73,3,FALSE)</f>
        <v>-87.899756999999994</v>
      </c>
      <c r="L3501" t="s">
        <v>33</v>
      </c>
      <c r="M3501">
        <f>VLOOKUP(L3501,Key!$A$1:$C$73,2,FALSE)</f>
        <v>43.045712999999999</v>
      </c>
      <c r="N3501">
        <f>VLOOKUP(L3501,Key!$A$1:$C$73,3,FALSE)</f>
        <v>-87.899756999999994</v>
      </c>
      <c r="O3501">
        <v>97</v>
      </c>
      <c r="P3501">
        <v>12</v>
      </c>
      <c r="Q3501">
        <v>14.6</v>
      </c>
      <c r="R3501">
        <v>13.8</v>
      </c>
      <c r="S3501">
        <v>582</v>
      </c>
      <c r="T3501">
        <f t="shared" si="486"/>
        <v>-1</v>
      </c>
      <c r="U3501" s="1">
        <v>42845</v>
      </c>
      <c r="V3501" s="13">
        <f t="shared" si="487"/>
        <v>42826</v>
      </c>
      <c r="W3501" s="14">
        <f t="shared" si="488"/>
        <v>42845</v>
      </c>
      <c r="X3501" s="1" t="str">
        <f t="shared" si="489"/>
        <v>Thursday</v>
      </c>
      <c r="Y3501" s="2">
        <v>0.6737037037037038</v>
      </c>
      <c r="Z3501" s="2">
        <f t="shared" si="490"/>
        <v>0.66666666666666663</v>
      </c>
      <c r="AA3501">
        <f>1</f>
        <v>1</v>
      </c>
      <c r="AB3501" s="1">
        <v>42845</v>
      </c>
      <c r="AC3501" s="13">
        <f t="shared" si="491"/>
        <v>42826</v>
      </c>
      <c r="AD3501" s="14">
        <f t="shared" si="492"/>
        <v>42845</v>
      </c>
      <c r="AE3501" s="1" t="str">
        <f t="shared" si="493"/>
        <v>Thursday</v>
      </c>
      <c r="AF3501" s="2">
        <v>0.74135416666666665</v>
      </c>
      <c r="AG3501" s="2">
        <f t="shared" si="494"/>
        <v>0.75</v>
      </c>
      <c r="AH3501" t="s">
        <v>25</v>
      </c>
    </row>
    <row r="3502" spans="1:34" x14ac:dyDescent="0.25">
      <c r="A3502">
        <v>1584115</v>
      </c>
      <c r="B3502" t="s">
        <v>54</v>
      </c>
      <c r="E3502">
        <v>53097</v>
      </c>
      <c r="F3502" t="s">
        <v>20</v>
      </c>
      <c r="G3502" t="s">
        <v>55</v>
      </c>
      <c r="H3502">
        <v>5454</v>
      </c>
      <c r="I3502" t="s">
        <v>42</v>
      </c>
      <c r="J3502">
        <f>VLOOKUP(I3502,Key!$A$1:$C$73,2,FALSE)</f>
        <v>43.038719999999998</v>
      </c>
      <c r="K3502">
        <f>VLOOKUP(I3502,Key!$A$1:$C$73,3,FALSE)</f>
        <v>-87.905339999999995</v>
      </c>
      <c r="L3502" t="s">
        <v>42</v>
      </c>
      <c r="M3502">
        <f>VLOOKUP(L3502,Key!$A$1:$C$73,2,FALSE)</f>
        <v>43.038719999999998</v>
      </c>
      <c r="N3502">
        <f>VLOOKUP(L3502,Key!$A$1:$C$73,3,FALSE)</f>
        <v>-87.905339999999995</v>
      </c>
      <c r="O3502">
        <v>116</v>
      </c>
      <c r="P3502">
        <v>12</v>
      </c>
      <c r="Q3502">
        <v>17.399999999999999</v>
      </c>
      <c r="R3502">
        <v>16.5</v>
      </c>
      <c r="S3502">
        <v>696</v>
      </c>
      <c r="T3502">
        <f t="shared" si="486"/>
        <v>-1</v>
      </c>
      <c r="U3502" s="1">
        <v>42845</v>
      </c>
      <c r="V3502" s="13">
        <f t="shared" si="487"/>
        <v>42826</v>
      </c>
      <c r="W3502" s="14">
        <f t="shared" si="488"/>
        <v>42845</v>
      </c>
      <c r="X3502" s="1" t="str">
        <f t="shared" si="489"/>
        <v>Thursday</v>
      </c>
      <c r="Y3502" s="2">
        <v>0.75520833333333337</v>
      </c>
      <c r="Z3502" s="2">
        <f t="shared" si="490"/>
        <v>0.75</v>
      </c>
      <c r="AA3502">
        <f>1</f>
        <v>1</v>
      </c>
      <c r="AB3502" s="1">
        <v>42845</v>
      </c>
      <c r="AC3502" s="13">
        <f t="shared" si="491"/>
        <v>42826</v>
      </c>
      <c r="AD3502" s="14">
        <f t="shared" si="492"/>
        <v>42845</v>
      </c>
      <c r="AE3502" s="1" t="str">
        <f t="shared" si="493"/>
        <v>Thursday</v>
      </c>
      <c r="AF3502" s="2">
        <v>0.83604166666666668</v>
      </c>
      <c r="AG3502" s="2">
        <f t="shared" si="494"/>
        <v>0.83333333333333326</v>
      </c>
      <c r="AH3502" t="s">
        <v>25</v>
      </c>
    </row>
    <row r="3503" spans="1:34" x14ac:dyDescent="0.25">
      <c r="A3503">
        <v>1591591</v>
      </c>
      <c r="B3503" t="s">
        <v>54</v>
      </c>
      <c r="E3503">
        <v>6511</v>
      </c>
      <c r="F3503" t="s">
        <v>20</v>
      </c>
      <c r="G3503" t="s">
        <v>55</v>
      </c>
      <c r="H3503">
        <v>23</v>
      </c>
      <c r="I3503" t="s">
        <v>85</v>
      </c>
      <c r="J3503">
        <f>VLOOKUP(I3503,Key!$A$1:$C$73,2,FALSE)</f>
        <v>43.053040000000003</v>
      </c>
      <c r="K3503">
        <f>VLOOKUP(I3503,Key!$A$1:$C$73,3,FALSE)</f>
        <v>-87.897660000000002</v>
      </c>
      <c r="L3503" t="s">
        <v>76</v>
      </c>
      <c r="M3503">
        <f>VLOOKUP(L3503,Key!$A$1:$C$73,2,FALSE)</f>
        <v>43.02948</v>
      </c>
      <c r="N3503">
        <f>VLOOKUP(L3503,Key!$A$1:$C$73,3,FALSE)</f>
        <v>-87.912819999999996</v>
      </c>
      <c r="O3503">
        <v>19</v>
      </c>
      <c r="P3503">
        <v>3</v>
      </c>
      <c r="Q3503">
        <v>2.9</v>
      </c>
      <c r="R3503">
        <v>2.7</v>
      </c>
      <c r="S3503">
        <v>114</v>
      </c>
      <c r="T3503">
        <f t="shared" si="486"/>
        <v>-1</v>
      </c>
      <c r="U3503" s="1">
        <v>42845</v>
      </c>
      <c r="V3503" s="13">
        <f t="shared" si="487"/>
        <v>42826</v>
      </c>
      <c r="W3503" s="14">
        <f t="shared" si="488"/>
        <v>42845</v>
      </c>
      <c r="X3503" s="1" t="str">
        <f t="shared" si="489"/>
        <v>Thursday</v>
      </c>
      <c r="Y3503" s="2">
        <v>0.75765046296296301</v>
      </c>
      <c r="Z3503" s="2">
        <f t="shared" si="490"/>
        <v>0.75</v>
      </c>
      <c r="AA3503">
        <f>1</f>
        <v>1</v>
      </c>
      <c r="AB3503" s="1">
        <v>42845</v>
      </c>
      <c r="AC3503" s="13">
        <f t="shared" si="491"/>
        <v>42826</v>
      </c>
      <c r="AD3503" s="14">
        <f t="shared" si="492"/>
        <v>42845</v>
      </c>
      <c r="AE3503" s="1" t="str">
        <f t="shared" si="493"/>
        <v>Thursday</v>
      </c>
      <c r="AF3503" s="2">
        <v>0.77127314814814818</v>
      </c>
      <c r="AG3503" s="2">
        <f t="shared" si="494"/>
        <v>0.79166666666666663</v>
      </c>
      <c r="AH3503" t="s">
        <v>23</v>
      </c>
    </row>
    <row r="3504" spans="1:34" x14ac:dyDescent="0.25">
      <c r="A3504">
        <v>1578208</v>
      </c>
      <c r="B3504" t="s">
        <v>54</v>
      </c>
      <c r="E3504">
        <v>53212</v>
      </c>
      <c r="F3504" t="s">
        <v>20</v>
      </c>
      <c r="G3504" t="s">
        <v>55</v>
      </c>
      <c r="H3504">
        <v>5527</v>
      </c>
      <c r="I3504" t="s">
        <v>85</v>
      </c>
      <c r="J3504">
        <f>VLOOKUP(I3504,Key!$A$1:$C$73,2,FALSE)</f>
        <v>43.053040000000003</v>
      </c>
      <c r="K3504">
        <f>VLOOKUP(I3504,Key!$A$1:$C$73,3,FALSE)</f>
        <v>-87.897660000000002</v>
      </c>
      <c r="L3504" t="s">
        <v>37</v>
      </c>
      <c r="M3504">
        <f>VLOOKUP(L3504,Key!$A$1:$C$73,2,FALSE)</f>
        <v>43.049230000000001</v>
      </c>
      <c r="N3504">
        <f>VLOOKUP(L3504,Key!$A$1:$C$73,3,FALSE)</f>
        <v>-87.911940000000001</v>
      </c>
      <c r="O3504">
        <v>25</v>
      </c>
      <c r="P3504">
        <v>3</v>
      </c>
      <c r="Q3504">
        <v>3.8</v>
      </c>
      <c r="R3504">
        <v>3.6</v>
      </c>
      <c r="S3504">
        <v>150</v>
      </c>
      <c r="T3504">
        <f t="shared" si="486"/>
        <v>-1</v>
      </c>
      <c r="U3504" s="1">
        <v>42846</v>
      </c>
      <c r="V3504" s="13">
        <f t="shared" si="487"/>
        <v>42826</v>
      </c>
      <c r="W3504" s="14">
        <f t="shared" si="488"/>
        <v>42846</v>
      </c>
      <c r="X3504" s="1" t="str">
        <f t="shared" si="489"/>
        <v>Friday</v>
      </c>
      <c r="Y3504" s="2">
        <v>8.9629629629629629E-2</v>
      </c>
      <c r="Z3504" s="2">
        <f t="shared" si="490"/>
        <v>8.3333333333333329E-2</v>
      </c>
      <c r="AA3504">
        <f>1</f>
        <v>1</v>
      </c>
      <c r="AB3504" s="1">
        <v>42846</v>
      </c>
      <c r="AC3504" s="13">
        <f t="shared" si="491"/>
        <v>42826</v>
      </c>
      <c r="AD3504" s="14">
        <f t="shared" si="492"/>
        <v>42846</v>
      </c>
      <c r="AE3504" s="1" t="str">
        <f t="shared" si="493"/>
        <v>Friday</v>
      </c>
      <c r="AF3504" s="2">
        <v>0.10758101851851852</v>
      </c>
      <c r="AG3504" s="2">
        <f t="shared" si="494"/>
        <v>0.125</v>
      </c>
      <c r="AH3504" t="s">
        <v>23</v>
      </c>
    </row>
    <row r="3505" spans="1:34" x14ac:dyDescent="0.25">
      <c r="A3505">
        <v>1592291</v>
      </c>
      <c r="B3505" t="s">
        <v>54</v>
      </c>
      <c r="E3505">
        <v>53208</v>
      </c>
      <c r="F3505" t="s">
        <v>20</v>
      </c>
      <c r="G3505" t="s">
        <v>55</v>
      </c>
      <c r="H3505">
        <v>11151</v>
      </c>
      <c r="I3505" t="s">
        <v>33</v>
      </c>
      <c r="J3505">
        <f>VLOOKUP(I3505,Key!$A$1:$C$73,2,FALSE)</f>
        <v>43.045712999999999</v>
      </c>
      <c r="K3505">
        <f>VLOOKUP(I3505,Key!$A$1:$C$73,3,FALSE)</f>
        <v>-87.899756999999994</v>
      </c>
      <c r="L3505" t="s">
        <v>52</v>
      </c>
      <c r="M3505">
        <f>VLOOKUP(L3505,Key!$A$1:$C$73,2,FALSE)</f>
        <v>43.042490000000001</v>
      </c>
      <c r="N3505">
        <f>VLOOKUP(L3505,Key!$A$1:$C$73,3,FALSE)</f>
        <v>-87.909959999999998</v>
      </c>
      <c r="O3505">
        <v>8</v>
      </c>
      <c r="P3505">
        <v>3</v>
      </c>
      <c r="Q3505">
        <v>1.2</v>
      </c>
      <c r="R3505">
        <v>1.1000000000000001</v>
      </c>
      <c r="S3505">
        <v>48</v>
      </c>
      <c r="T3505">
        <f t="shared" si="486"/>
        <v>-1</v>
      </c>
      <c r="U3505" s="1">
        <v>42846</v>
      </c>
      <c r="V3505" s="13">
        <f t="shared" si="487"/>
        <v>42826</v>
      </c>
      <c r="W3505" s="14">
        <f t="shared" si="488"/>
        <v>42846</v>
      </c>
      <c r="X3505" s="1" t="str">
        <f t="shared" si="489"/>
        <v>Friday</v>
      </c>
      <c r="Y3505" s="2">
        <v>0.52427083333333335</v>
      </c>
      <c r="Z3505" s="2">
        <f t="shared" si="490"/>
        <v>0.54166666666666663</v>
      </c>
      <c r="AA3505">
        <f>1</f>
        <v>1</v>
      </c>
      <c r="AB3505" s="1">
        <v>42846</v>
      </c>
      <c r="AC3505" s="13">
        <f t="shared" si="491"/>
        <v>42826</v>
      </c>
      <c r="AD3505" s="14">
        <f t="shared" si="492"/>
        <v>42846</v>
      </c>
      <c r="AE3505" s="1" t="str">
        <f t="shared" si="493"/>
        <v>Friday</v>
      </c>
      <c r="AF3505" s="2">
        <v>0.52982638888888889</v>
      </c>
      <c r="AG3505" s="2">
        <f t="shared" si="494"/>
        <v>0.54166666666666663</v>
      </c>
      <c r="AH3505" t="s">
        <v>23</v>
      </c>
    </row>
    <row r="3506" spans="1:34" x14ac:dyDescent="0.25">
      <c r="A3506">
        <v>1592367</v>
      </c>
      <c r="B3506" t="s">
        <v>54</v>
      </c>
      <c r="F3506" t="s">
        <v>20</v>
      </c>
      <c r="G3506" t="s">
        <v>55</v>
      </c>
      <c r="H3506">
        <v>5503</v>
      </c>
      <c r="I3506" t="s">
        <v>33</v>
      </c>
      <c r="J3506">
        <f>VLOOKUP(I3506,Key!$A$1:$C$73,2,FALSE)</f>
        <v>43.045712999999999</v>
      </c>
      <c r="K3506">
        <f>VLOOKUP(I3506,Key!$A$1:$C$73,3,FALSE)</f>
        <v>-87.899756999999994</v>
      </c>
      <c r="L3506" t="s">
        <v>33</v>
      </c>
      <c r="M3506">
        <f>VLOOKUP(L3506,Key!$A$1:$C$73,2,FALSE)</f>
        <v>43.045712999999999</v>
      </c>
      <c r="N3506">
        <f>VLOOKUP(L3506,Key!$A$1:$C$73,3,FALSE)</f>
        <v>-87.899756999999994</v>
      </c>
      <c r="O3506">
        <v>38</v>
      </c>
      <c r="P3506">
        <v>6</v>
      </c>
      <c r="Q3506">
        <v>5.7</v>
      </c>
      <c r="R3506">
        <v>5.4</v>
      </c>
      <c r="S3506">
        <v>228</v>
      </c>
      <c r="T3506">
        <f t="shared" si="486"/>
        <v>-1</v>
      </c>
      <c r="U3506" s="1">
        <v>42846</v>
      </c>
      <c r="V3506" s="13">
        <f t="shared" si="487"/>
        <v>42826</v>
      </c>
      <c r="W3506" s="14">
        <f t="shared" si="488"/>
        <v>42846</v>
      </c>
      <c r="X3506" s="1" t="str">
        <f t="shared" si="489"/>
        <v>Friday</v>
      </c>
      <c r="Y3506" s="2">
        <v>0.55335648148148142</v>
      </c>
      <c r="Z3506" s="2">
        <f t="shared" si="490"/>
        <v>0.54166666666666663</v>
      </c>
      <c r="AA3506">
        <f>1</f>
        <v>1</v>
      </c>
      <c r="AB3506" s="1">
        <v>42846</v>
      </c>
      <c r="AC3506" s="13">
        <f t="shared" si="491"/>
        <v>42826</v>
      </c>
      <c r="AD3506" s="14">
        <f t="shared" si="492"/>
        <v>42846</v>
      </c>
      <c r="AE3506" s="1" t="str">
        <f t="shared" si="493"/>
        <v>Friday</v>
      </c>
      <c r="AF3506" s="2">
        <v>0.57946759259259262</v>
      </c>
      <c r="AG3506" s="2">
        <f t="shared" si="494"/>
        <v>0.58333333333333326</v>
      </c>
      <c r="AH3506" t="s">
        <v>25</v>
      </c>
    </row>
    <row r="3507" spans="1:34" x14ac:dyDescent="0.25">
      <c r="A3507">
        <v>1592545</v>
      </c>
      <c r="B3507" t="s">
        <v>54</v>
      </c>
      <c r="E3507">
        <v>53212</v>
      </c>
      <c r="F3507" t="s">
        <v>20</v>
      </c>
      <c r="G3507" t="s">
        <v>55</v>
      </c>
      <c r="H3507">
        <v>5486</v>
      </c>
      <c r="I3507" t="s">
        <v>65</v>
      </c>
      <c r="J3507">
        <f>VLOOKUP(I3507,Key!$A$1:$C$73,2,FALSE)</f>
        <v>43.077359999999999</v>
      </c>
      <c r="K3507">
        <f>VLOOKUP(I3507,Key!$A$1:$C$73,3,FALSE)</f>
        <v>-87.880769999999998</v>
      </c>
      <c r="L3507" t="s">
        <v>77</v>
      </c>
      <c r="M3507">
        <f>VLOOKUP(L3507,Key!$A$1:$C$73,2,FALSE)</f>
        <v>43.036900000000003</v>
      </c>
      <c r="N3507">
        <f>VLOOKUP(L3507,Key!$A$1:$C$73,3,FALSE)</f>
        <v>-87.89667</v>
      </c>
      <c r="O3507">
        <v>73</v>
      </c>
      <c r="P3507">
        <v>9</v>
      </c>
      <c r="Q3507">
        <v>11</v>
      </c>
      <c r="R3507">
        <v>10.4</v>
      </c>
      <c r="S3507">
        <v>438</v>
      </c>
      <c r="T3507">
        <f t="shared" si="486"/>
        <v>-1</v>
      </c>
      <c r="U3507" s="1">
        <v>42846</v>
      </c>
      <c r="V3507" s="13">
        <f t="shared" si="487"/>
        <v>42826</v>
      </c>
      <c r="W3507" s="14">
        <f t="shared" si="488"/>
        <v>42846</v>
      </c>
      <c r="X3507" s="1" t="str">
        <f t="shared" si="489"/>
        <v>Friday</v>
      </c>
      <c r="Y3507" s="2">
        <v>0.63103009259259257</v>
      </c>
      <c r="Z3507" s="2">
        <f t="shared" si="490"/>
        <v>0.625</v>
      </c>
      <c r="AA3507">
        <f>1</f>
        <v>1</v>
      </c>
      <c r="AB3507" s="1">
        <v>42846</v>
      </c>
      <c r="AC3507" s="13">
        <f t="shared" si="491"/>
        <v>42826</v>
      </c>
      <c r="AD3507" s="14">
        <f t="shared" si="492"/>
        <v>42846</v>
      </c>
      <c r="AE3507" s="1" t="str">
        <f t="shared" si="493"/>
        <v>Friday</v>
      </c>
      <c r="AF3507" s="2">
        <v>0.68190972222222224</v>
      </c>
      <c r="AG3507" s="2">
        <f t="shared" si="494"/>
        <v>0.66666666666666663</v>
      </c>
      <c r="AH3507" t="s">
        <v>23</v>
      </c>
    </row>
    <row r="3508" spans="1:34" x14ac:dyDescent="0.25">
      <c r="A3508">
        <v>1306778</v>
      </c>
      <c r="B3508" t="s">
        <v>54</v>
      </c>
      <c r="E3508">
        <v>53204</v>
      </c>
      <c r="F3508" t="s">
        <v>20</v>
      </c>
      <c r="G3508" t="s">
        <v>55</v>
      </c>
      <c r="H3508">
        <v>983</v>
      </c>
      <c r="I3508" t="s">
        <v>56</v>
      </c>
      <c r="J3508">
        <f>VLOOKUP(I3508,Key!$A$1:$C$73,2,FALSE)</f>
        <v>43.004728999999998</v>
      </c>
      <c r="K3508">
        <f>VLOOKUP(I3508,Key!$A$1:$C$73,3,FALSE)</f>
        <v>-87.905463999999995</v>
      </c>
      <c r="L3508" t="s">
        <v>94</v>
      </c>
      <c r="M3508">
        <f>VLOOKUP(L3508,Key!$A$1:$C$73,2,FALSE)</f>
        <v>43.020020000000002</v>
      </c>
      <c r="N3508">
        <f>VLOOKUP(L3508,Key!$A$1:$C$73,3,FALSE)</f>
        <v>-87.912540000000007</v>
      </c>
      <c r="O3508">
        <v>8</v>
      </c>
      <c r="P3508">
        <v>3</v>
      </c>
      <c r="Q3508">
        <v>1.2</v>
      </c>
      <c r="R3508">
        <v>1.1000000000000001</v>
      </c>
      <c r="S3508">
        <v>48</v>
      </c>
      <c r="T3508">
        <f t="shared" si="486"/>
        <v>-1</v>
      </c>
      <c r="U3508" s="1">
        <v>42846</v>
      </c>
      <c r="V3508" s="13">
        <f t="shared" si="487"/>
        <v>42826</v>
      </c>
      <c r="W3508" s="14">
        <f t="shared" si="488"/>
        <v>42846</v>
      </c>
      <c r="X3508" s="1" t="str">
        <f t="shared" si="489"/>
        <v>Friday</v>
      </c>
      <c r="Y3508" s="2">
        <v>0.65298611111111116</v>
      </c>
      <c r="Z3508" s="2">
        <f t="shared" si="490"/>
        <v>0.66666666666666663</v>
      </c>
      <c r="AA3508">
        <f>1</f>
        <v>1</v>
      </c>
      <c r="AB3508" s="1">
        <v>42846</v>
      </c>
      <c r="AC3508" s="13">
        <f t="shared" si="491"/>
        <v>42826</v>
      </c>
      <c r="AD3508" s="14">
        <f t="shared" si="492"/>
        <v>42846</v>
      </c>
      <c r="AE3508" s="1" t="str">
        <f t="shared" si="493"/>
        <v>Friday</v>
      </c>
      <c r="AF3508" s="2">
        <v>0.65861111111111115</v>
      </c>
      <c r="AG3508" s="2">
        <f t="shared" si="494"/>
        <v>0.66666666666666663</v>
      </c>
      <c r="AH3508" t="s">
        <v>23</v>
      </c>
    </row>
    <row r="3509" spans="1:34" x14ac:dyDescent="0.25">
      <c r="A3509">
        <v>1592668</v>
      </c>
      <c r="B3509" t="s">
        <v>54</v>
      </c>
      <c r="E3509">
        <v>53156</v>
      </c>
      <c r="F3509" t="s">
        <v>20</v>
      </c>
      <c r="G3509" t="s">
        <v>55</v>
      </c>
      <c r="H3509">
        <v>5586</v>
      </c>
      <c r="I3509" t="s">
        <v>62</v>
      </c>
      <c r="J3509">
        <f>VLOOKUP(I3509,Key!$A$1:$C$73,2,FALSE)</f>
        <v>43.052460000000004</v>
      </c>
      <c r="K3509">
        <f>VLOOKUP(I3509,Key!$A$1:$C$73,3,FALSE)</f>
        <v>-87.891000000000005</v>
      </c>
      <c r="L3509" t="s">
        <v>62</v>
      </c>
      <c r="M3509">
        <f>VLOOKUP(L3509,Key!$A$1:$C$73,2,FALSE)</f>
        <v>43.052460000000004</v>
      </c>
      <c r="N3509">
        <f>VLOOKUP(L3509,Key!$A$1:$C$73,3,FALSE)</f>
        <v>-87.891000000000005</v>
      </c>
      <c r="O3509">
        <v>95</v>
      </c>
      <c r="P3509">
        <v>12</v>
      </c>
      <c r="Q3509">
        <v>14.3</v>
      </c>
      <c r="R3509">
        <v>13.5</v>
      </c>
      <c r="S3509">
        <v>570</v>
      </c>
      <c r="T3509">
        <f t="shared" si="486"/>
        <v>-1</v>
      </c>
      <c r="U3509" s="1">
        <v>42846</v>
      </c>
      <c r="V3509" s="13">
        <f t="shared" si="487"/>
        <v>42826</v>
      </c>
      <c r="W3509" s="14">
        <f t="shared" si="488"/>
        <v>42846</v>
      </c>
      <c r="X3509" s="1" t="str">
        <f t="shared" si="489"/>
        <v>Friday</v>
      </c>
      <c r="Y3509" s="2">
        <v>0.69981481481481478</v>
      </c>
      <c r="Z3509" s="2">
        <f t="shared" si="490"/>
        <v>0.70833333333333326</v>
      </c>
      <c r="AA3509">
        <f>1</f>
        <v>1</v>
      </c>
      <c r="AB3509" s="1">
        <v>42846</v>
      </c>
      <c r="AC3509" s="13">
        <f t="shared" si="491"/>
        <v>42826</v>
      </c>
      <c r="AD3509" s="14">
        <f t="shared" si="492"/>
        <v>42846</v>
      </c>
      <c r="AE3509" s="1" t="str">
        <f t="shared" si="493"/>
        <v>Friday</v>
      </c>
      <c r="AF3509" s="2">
        <v>0.76543981481481482</v>
      </c>
      <c r="AG3509" s="2">
        <f t="shared" si="494"/>
        <v>0.75</v>
      </c>
      <c r="AH3509" t="s">
        <v>25</v>
      </c>
    </row>
    <row r="3510" spans="1:34" x14ac:dyDescent="0.25">
      <c r="A3510">
        <v>1592700</v>
      </c>
      <c r="B3510" t="s">
        <v>54</v>
      </c>
      <c r="E3510">
        <v>30519</v>
      </c>
      <c r="F3510" t="s">
        <v>20</v>
      </c>
      <c r="G3510" t="s">
        <v>55</v>
      </c>
      <c r="H3510">
        <v>997</v>
      </c>
      <c r="I3510" t="s">
        <v>62</v>
      </c>
      <c r="J3510">
        <f>VLOOKUP(I3510,Key!$A$1:$C$73,2,FALSE)</f>
        <v>43.052460000000004</v>
      </c>
      <c r="K3510">
        <f>VLOOKUP(I3510,Key!$A$1:$C$73,3,FALSE)</f>
        <v>-87.891000000000005</v>
      </c>
      <c r="L3510" t="s">
        <v>81</v>
      </c>
      <c r="M3510">
        <f>VLOOKUP(L3510,Key!$A$1:$C$73,2,FALSE)</f>
        <v>43.058010000000003</v>
      </c>
      <c r="N3510">
        <f>VLOOKUP(L3510,Key!$A$1:$C$73,3,FALSE)</f>
        <v>-87.877300000000005</v>
      </c>
      <c r="O3510">
        <v>30</v>
      </c>
      <c r="P3510">
        <v>3</v>
      </c>
      <c r="Q3510">
        <v>4.5</v>
      </c>
      <c r="R3510">
        <v>4.3</v>
      </c>
      <c r="S3510">
        <v>180</v>
      </c>
      <c r="T3510">
        <f t="shared" si="486"/>
        <v>-1</v>
      </c>
      <c r="U3510" s="1">
        <v>42846</v>
      </c>
      <c r="V3510" s="13">
        <f t="shared" si="487"/>
        <v>42826</v>
      </c>
      <c r="W3510" s="14">
        <f t="shared" si="488"/>
        <v>42846</v>
      </c>
      <c r="X3510" s="1" t="str">
        <f t="shared" si="489"/>
        <v>Friday</v>
      </c>
      <c r="Y3510" s="2">
        <v>0.72298611111111111</v>
      </c>
      <c r="Z3510" s="2">
        <f t="shared" si="490"/>
        <v>0.70833333333333326</v>
      </c>
      <c r="AA3510">
        <f>1</f>
        <v>1</v>
      </c>
      <c r="AB3510" s="1">
        <v>42846</v>
      </c>
      <c r="AC3510" s="13">
        <f t="shared" si="491"/>
        <v>42826</v>
      </c>
      <c r="AD3510" s="14">
        <f t="shared" si="492"/>
        <v>42846</v>
      </c>
      <c r="AE3510" s="1" t="str">
        <f t="shared" si="493"/>
        <v>Friday</v>
      </c>
      <c r="AF3510" s="2">
        <v>0.74436342592592597</v>
      </c>
      <c r="AG3510" s="2">
        <f t="shared" si="494"/>
        <v>0.75</v>
      </c>
      <c r="AH3510" t="s">
        <v>23</v>
      </c>
    </row>
    <row r="3511" spans="1:34" x14ac:dyDescent="0.25">
      <c r="A3511">
        <v>1369920</v>
      </c>
      <c r="B3511" t="s">
        <v>54</v>
      </c>
      <c r="E3511">
        <v>60552</v>
      </c>
      <c r="F3511" t="s">
        <v>20</v>
      </c>
      <c r="G3511" t="s">
        <v>55</v>
      </c>
      <c r="H3511">
        <v>5581</v>
      </c>
      <c r="I3511" t="s">
        <v>66</v>
      </c>
      <c r="J3511">
        <f>VLOOKUP(I3511,Key!$A$1:$C$73,2,FALSE)</f>
        <v>43.078530000000001</v>
      </c>
      <c r="K3511">
        <f>VLOOKUP(I3511,Key!$A$1:$C$73,3,FALSE)</f>
        <v>-87.882620000000003</v>
      </c>
      <c r="L3511" t="s">
        <v>61</v>
      </c>
      <c r="M3511">
        <f>VLOOKUP(L3511,Key!$A$1:$C$73,2,FALSE)</f>
        <v>43.060786</v>
      </c>
      <c r="N3511">
        <f>VLOOKUP(L3511,Key!$A$1:$C$73,3,FALSE)</f>
        <v>-87.883825999999999</v>
      </c>
      <c r="O3511">
        <v>15</v>
      </c>
      <c r="P3511">
        <v>3</v>
      </c>
      <c r="Q3511">
        <v>2.2999999999999998</v>
      </c>
      <c r="R3511">
        <v>2.1</v>
      </c>
      <c r="S3511">
        <v>90</v>
      </c>
      <c r="T3511">
        <f t="shared" si="486"/>
        <v>-1</v>
      </c>
      <c r="U3511" s="1">
        <v>42846</v>
      </c>
      <c r="V3511" s="13">
        <f t="shared" si="487"/>
        <v>42826</v>
      </c>
      <c r="W3511" s="14">
        <f t="shared" si="488"/>
        <v>42846</v>
      </c>
      <c r="X3511" s="1" t="str">
        <f t="shared" si="489"/>
        <v>Friday</v>
      </c>
      <c r="Y3511" s="2">
        <v>0.74637731481481484</v>
      </c>
      <c r="Z3511" s="2">
        <f t="shared" si="490"/>
        <v>0.75</v>
      </c>
      <c r="AA3511">
        <f>1</f>
        <v>1</v>
      </c>
      <c r="AB3511" s="1">
        <v>42846</v>
      </c>
      <c r="AC3511" s="13">
        <f t="shared" si="491"/>
        <v>42826</v>
      </c>
      <c r="AD3511" s="14">
        <f t="shared" si="492"/>
        <v>42846</v>
      </c>
      <c r="AE3511" s="1" t="str">
        <f t="shared" si="493"/>
        <v>Friday</v>
      </c>
      <c r="AF3511" s="2">
        <v>0.75630787037037039</v>
      </c>
      <c r="AG3511" s="2">
        <f t="shared" si="494"/>
        <v>0.75</v>
      </c>
      <c r="AH3511" t="s">
        <v>23</v>
      </c>
    </row>
    <row r="3512" spans="1:34" x14ac:dyDescent="0.25">
      <c r="A3512">
        <v>1592744</v>
      </c>
      <c r="B3512" t="s">
        <v>54</v>
      </c>
      <c r="E3512">
        <v>53121</v>
      </c>
      <c r="F3512" t="s">
        <v>20</v>
      </c>
      <c r="G3512" t="s">
        <v>55</v>
      </c>
      <c r="H3512">
        <v>8</v>
      </c>
      <c r="I3512" t="s">
        <v>66</v>
      </c>
      <c r="J3512">
        <f>VLOOKUP(I3512,Key!$A$1:$C$73,2,FALSE)</f>
        <v>43.078530000000001</v>
      </c>
      <c r="K3512">
        <f>VLOOKUP(I3512,Key!$A$1:$C$73,3,FALSE)</f>
        <v>-87.882620000000003</v>
      </c>
      <c r="L3512" t="s">
        <v>61</v>
      </c>
      <c r="M3512">
        <f>VLOOKUP(L3512,Key!$A$1:$C$73,2,FALSE)</f>
        <v>43.060786</v>
      </c>
      <c r="N3512">
        <f>VLOOKUP(L3512,Key!$A$1:$C$73,3,FALSE)</f>
        <v>-87.883825999999999</v>
      </c>
      <c r="O3512">
        <v>13</v>
      </c>
      <c r="P3512">
        <v>3</v>
      </c>
      <c r="Q3512">
        <v>2</v>
      </c>
      <c r="R3512">
        <v>1.9</v>
      </c>
      <c r="S3512">
        <v>78</v>
      </c>
      <c r="T3512">
        <f t="shared" si="486"/>
        <v>-1</v>
      </c>
      <c r="U3512" s="1">
        <v>42846</v>
      </c>
      <c r="V3512" s="13">
        <f t="shared" si="487"/>
        <v>42826</v>
      </c>
      <c r="W3512" s="14">
        <f t="shared" si="488"/>
        <v>42846</v>
      </c>
      <c r="X3512" s="1" t="str">
        <f t="shared" si="489"/>
        <v>Friday</v>
      </c>
      <c r="Y3512" s="2">
        <v>0.74771990740740746</v>
      </c>
      <c r="Z3512" s="2">
        <f t="shared" si="490"/>
        <v>0.75</v>
      </c>
      <c r="AA3512">
        <f>1</f>
        <v>1</v>
      </c>
      <c r="AB3512" s="1">
        <v>42846</v>
      </c>
      <c r="AC3512" s="13">
        <f t="shared" si="491"/>
        <v>42826</v>
      </c>
      <c r="AD3512" s="14">
        <f t="shared" si="492"/>
        <v>42846</v>
      </c>
      <c r="AE3512" s="1" t="str">
        <f t="shared" si="493"/>
        <v>Friday</v>
      </c>
      <c r="AF3512" s="2">
        <v>0.75641203703703708</v>
      </c>
      <c r="AG3512" s="2">
        <f t="shared" si="494"/>
        <v>0.75</v>
      </c>
      <c r="AH3512" t="s">
        <v>23</v>
      </c>
    </row>
    <row r="3513" spans="1:34" x14ac:dyDescent="0.25">
      <c r="A3513">
        <v>1592766</v>
      </c>
      <c r="B3513" t="s">
        <v>54</v>
      </c>
      <c r="E3513">
        <v>45241</v>
      </c>
      <c r="F3513" t="s">
        <v>20</v>
      </c>
      <c r="G3513" t="s">
        <v>55</v>
      </c>
      <c r="H3513">
        <v>11048</v>
      </c>
      <c r="I3513" t="s">
        <v>71</v>
      </c>
      <c r="J3513">
        <f>VLOOKUP(I3513,Key!$A$1:$C$73,2,FALSE)</f>
        <v>43.060079999999999</v>
      </c>
      <c r="K3513">
        <f>VLOOKUP(I3513,Key!$A$1:$C$73,3,FALSE)</f>
        <v>-88.027349999999998</v>
      </c>
      <c r="L3513" t="s">
        <v>36</v>
      </c>
      <c r="M3513">
        <f>VLOOKUP(L3513,Key!$A$1:$C$73,2,FALSE)</f>
        <v>43.03519</v>
      </c>
      <c r="N3513">
        <f>VLOOKUP(L3513,Key!$A$1:$C$73,3,FALSE)</f>
        <v>-87.907390000000007</v>
      </c>
      <c r="O3513">
        <v>91</v>
      </c>
      <c r="P3513">
        <v>9</v>
      </c>
      <c r="Q3513">
        <v>13.7</v>
      </c>
      <c r="R3513">
        <v>13</v>
      </c>
      <c r="S3513">
        <v>546</v>
      </c>
      <c r="T3513">
        <f t="shared" si="486"/>
        <v>-1</v>
      </c>
      <c r="U3513" s="1">
        <v>42846</v>
      </c>
      <c r="V3513" s="13">
        <f t="shared" si="487"/>
        <v>42826</v>
      </c>
      <c r="W3513" s="14">
        <f t="shared" si="488"/>
        <v>42846</v>
      </c>
      <c r="X3513" s="1" t="str">
        <f t="shared" si="489"/>
        <v>Friday</v>
      </c>
      <c r="Y3513" s="2">
        <v>0.75834490740740745</v>
      </c>
      <c r="Z3513" s="2">
        <f t="shared" si="490"/>
        <v>0.75</v>
      </c>
      <c r="AA3513">
        <f>1</f>
        <v>1</v>
      </c>
      <c r="AB3513" s="1">
        <v>42846</v>
      </c>
      <c r="AC3513" s="13">
        <f t="shared" si="491"/>
        <v>42826</v>
      </c>
      <c r="AD3513" s="14">
        <f t="shared" si="492"/>
        <v>42846</v>
      </c>
      <c r="AE3513" s="1" t="str">
        <f t="shared" si="493"/>
        <v>Friday</v>
      </c>
      <c r="AF3513" s="2">
        <v>0.82173611111111111</v>
      </c>
      <c r="AG3513" s="2">
        <f t="shared" si="494"/>
        <v>0.83333333333333326</v>
      </c>
      <c r="AH3513" t="s">
        <v>23</v>
      </c>
    </row>
    <row r="3514" spans="1:34" x14ac:dyDescent="0.25">
      <c r="A3514">
        <v>1593183</v>
      </c>
      <c r="B3514" t="s">
        <v>54</v>
      </c>
      <c r="F3514" t="s">
        <v>20</v>
      </c>
      <c r="G3514" t="s">
        <v>55</v>
      </c>
      <c r="H3514">
        <v>5532</v>
      </c>
      <c r="I3514" t="s">
        <v>44</v>
      </c>
      <c r="J3514">
        <f>VLOOKUP(I3514,Key!$A$1:$C$73,2,FALSE)</f>
        <v>43.03886</v>
      </c>
      <c r="K3514">
        <f>VLOOKUP(I3514,Key!$A$1:$C$73,3,FALSE)</f>
        <v>-87.902720000000002</v>
      </c>
      <c r="L3514" t="s">
        <v>33</v>
      </c>
      <c r="M3514">
        <f>VLOOKUP(L3514,Key!$A$1:$C$73,2,FALSE)</f>
        <v>43.045712999999999</v>
      </c>
      <c r="N3514">
        <f>VLOOKUP(L3514,Key!$A$1:$C$73,3,FALSE)</f>
        <v>-87.899756999999994</v>
      </c>
      <c r="O3514">
        <v>88</v>
      </c>
      <c r="P3514">
        <v>9</v>
      </c>
      <c r="Q3514">
        <v>13.2</v>
      </c>
      <c r="R3514">
        <v>12.5</v>
      </c>
      <c r="S3514">
        <v>528</v>
      </c>
      <c r="T3514">
        <f t="shared" si="486"/>
        <v>-1</v>
      </c>
      <c r="U3514" s="1">
        <v>42847</v>
      </c>
      <c r="V3514" s="13">
        <f t="shared" si="487"/>
        <v>42826</v>
      </c>
      <c r="W3514" s="14">
        <f t="shared" si="488"/>
        <v>42847</v>
      </c>
      <c r="X3514" s="1" t="str">
        <f t="shared" si="489"/>
        <v>Saturday</v>
      </c>
      <c r="Y3514" s="2">
        <v>0.32884259259259258</v>
      </c>
      <c r="Z3514" s="2">
        <f t="shared" si="490"/>
        <v>0.33333333333333331</v>
      </c>
      <c r="AA3514">
        <f>1</f>
        <v>1</v>
      </c>
      <c r="AB3514" s="1">
        <v>42847</v>
      </c>
      <c r="AC3514" s="13">
        <f t="shared" si="491"/>
        <v>42826</v>
      </c>
      <c r="AD3514" s="14">
        <f t="shared" si="492"/>
        <v>42847</v>
      </c>
      <c r="AE3514" s="1" t="str">
        <f t="shared" si="493"/>
        <v>Saturday</v>
      </c>
      <c r="AF3514" s="2">
        <v>0.38988425925925929</v>
      </c>
      <c r="AG3514" s="2">
        <f t="shared" si="494"/>
        <v>0.375</v>
      </c>
      <c r="AH3514" t="s">
        <v>23</v>
      </c>
    </row>
    <row r="3515" spans="1:34" x14ac:dyDescent="0.25">
      <c r="A3515">
        <v>1242812</v>
      </c>
      <c r="B3515" t="s">
        <v>54</v>
      </c>
      <c r="E3515">
        <v>85248</v>
      </c>
      <c r="F3515" t="s">
        <v>20</v>
      </c>
      <c r="G3515" t="s">
        <v>55</v>
      </c>
      <c r="H3515">
        <v>70</v>
      </c>
      <c r="I3515" t="s">
        <v>62</v>
      </c>
      <c r="J3515">
        <f>VLOOKUP(I3515,Key!$A$1:$C$73,2,FALSE)</f>
        <v>43.052460000000004</v>
      </c>
      <c r="K3515">
        <f>VLOOKUP(I3515,Key!$A$1:$C$73,3,FALSE)</f>
        <v>-87.891000000000005</v>
      </c>
      <c r="L3515" t="s">
        <v>61</v>
      </c>
      <c r="M3515">
        <f>VLOOKUP(L3515,Key!$A$1:$C$73,2,FALSE)</f>
        <v>43.060786</v>
      </c>
      <c r="N3515">
        <f>VLOOKUP(L3515,Key!$A$1:$C$73,3,FALSE)</f>
        <v>-87.883825999999999</v>
      </c>
      <c r="O3515">
        <v>8</v>
      </c>
      <c r="P3515">
        <v>3</v>
      </c>
      <c r="Q3515">
        <v>1.2</v>
      </c>
      <c r="R3515">
        <v>1.1000000000000001</v>
      </c>
      <c r="S3515">
        <v>48</v>
      </c>
      <c r="T3515">
        <f t="shared" si="486"/>
        <v>-1</v>
      </c>
      <c r="U3515" s="1">
        <v>42847</v>
      </c>
      <c r="V3515" s="13">
        <f t="shared" si="487"/>
        <v>42826</v>
      </c>
      <c r="W3515" s="14">
        <f t="shared" si="488"/>
        <v>42847</v>
      </c>
      <c r="X3515" s="1" t="str">
        <f t="shared" si="489"/>
        <v>Saturday</v>
      </c>
      <c r="Y3515" s="2">
        <v>0.37784722222222222</v>
      </c>
      <c r="Z3515" s="2">
        <f t="shared" si="490"/>
        <v>0.375</v>
      </c>
      <c r="AA3515">
        <f>1</f>
        <v>1</v>
      </c>
      <c r="AB3515" s="1">
        <v>42847</v>
      </c>
      <c r="AC3515" s="13">
        <f t="shared" si="491"/>
        <v>42826</v>
      </c>
      <c r="AD3515" s="14">
        <f t="shared" si="492"/>
        <v>42847</v>
      </c>
      <c r="AE3515" s="1" t="str">
        <f t="shared" si="493"/>
        <v>Saturday</v>
      </c>
      <c r="AF3515" s="2">
        <v>0.38344907407407408</v>
      </c>
      <c r="AG3515" s="2">
        <f t="shared" si="494"/>
        <v>0.375</v>
      </c>
      <c r="AH3515" t="s">
        <v>23</v>
      </c>
    </row>
    <row r="3516" spans="1:34" x14ac:dyDescent="0.25">
      <c r="A3516">
        <v>1583601</v>
      </c>
      <c r="B3516" t="s">
        <v>54</v>
      </c>
      <c r="E3516">
        <v>53207</v>
      </c>
      <c r="F3516" t="s">
        <v>20</v>
      </c>
      <c r="G3516" t="s">
        <v>55</v>
      </c>
      <c r="H3516">
        <v>5436</v>
      </c>
      <c r="I3516" t="s">
        <v>56</v>
      </c>
      <c r="J3516">
        <f>VLOOKUP(I3516,Key!$A$1:$C$73,2,FALSE)</f>
        <v>43.004728999999998</v>
      </c>
      <c r="K3516">
        <f>VLOOKUP(I3516,Key!$A$1:$C$73,3,FALSE)</f>
        <v>-87.905463999999995</v>
      </c>
      <c r="L3516" t="s">
        <v>83</v>
      </c>
      <c r="M3516">
        <f>VLOOKUP(L3516,Key!$A$1:$C$73,2,FALSE)</f>
        <v>43.026229999999998</v>
      </c>
      <c r="N3516">
        <f>VLOOKUP(L3516,Key!$A$1:$C$73,3,FALSE)</f>
        <v>-87.912809999999993</v>
      </c>
      <c r="O3516">
        <v>12</v>
      </c>
      <c r="P3516">
        <v>3</v>
      </c>
      <c r="Q3516">
        <v>1.8</v>
      </c>
      <c r="R3516">
        <v>1.7</v>
      </c>
      <c r="S3516">
        <v>72</v>
      </c>
      <c r="T3516">
        <f t="shared" si="486"/>
        <v>-1</v>
      </c>
      <c r="U3516" s="1">
        <v>42840</v>
      </c>
      <c r="V3516" s="13">
        <f t="shared" si="487"/>
        <v>42826</v>
      </c>
      <c r="W3516" s="14">
        <f t="shared" si="488"/>
        <v>42840</v>
      </c>
      <c r="X3516" s="1" t="str">
        <f t="shared" si="489"/>
        <v>Saturday</v>
      </c>
      <c r="Y3516" s="2">
        <v>0.95406250000000004</v>
      </c>
      <c r="Z3516" s="2">
        <f t="shared" si="490"/>
        <v>0.95833333333333326</v>
      </c>
      <c r="AA3516">
        <f>1</f>
        <v>1</v>
      </c>
      <c r="AB3516" s="1">
        <v>42840</v>
      </c>
      <c r="AC3516" s="13">
        <f t="shared" si="491"/>
        <v>42826</v>
      </c>
      <c r="AD3516" s="14">
        <f t="shared" si="492"/>
        <v>42840</v>
      </c>
      <c r="AE3516" s="1" t="str">
        <f t="shared" si="493"/>
        <v>Saturday</v>
      </c>
      <c r="AF3516" s="2">
        <v>0.9620023148148148</v>
      </c>
      <c r="AG3516" s="2">
        <f t="shared" si="494"/>
        <v>0.95833333333333326</v>
      </c>
      <c r="AH3516" t="s">
        <v>23</v>
      </c>
    </row>
    <row r="3517" spans="1:34" x14ac:dyDescent="0.25">
      <c r="A3517">
        <v>1584115</v>
      </c>
      <c r="B3517" t="s">
        <v>54</v>
      </c>
      <c r="E3517">
        <v>53097</v>
      </c>
      <c r="F3517" t="s">
        <v>20</v>
      </c>
      <c r="G3517" t="s">
        <v>55</v>
      </c>
      <c r="H3517">
        <v>982</v>
      </c>
      <c r="I3517" t="s">
        <v>42</v>
      </c>
      <c r="J3517">
        <f>VLOOKUP(I3517,Key!$A$1:$C$73,2,FALSE)</f>
        <v>43.038719999999998</v>
      </c>
      <c r="K3517">
        <f>VLOOKUP(I3517,Key!$A$1:$C$73,3,FALSE)</f>
        <v>-87.905339999999995</v>
      </c>
      <c r="L3517" t="s">
        <v>42</v>
      </c>
      <c r="M3517">
        <f>VLOOKUP(L3517,Key!$A$1:$C$73,2,FALSE)</f>
        <v>43.038719999999998</v>
      </c>
      <c r="N3517">
        <f>VLOOKUP(L3517,Key!$A$1:$C$73,3,FALSE)</f>
        <v>-87.905339999999995</v>
      </c>
      <c r="O3517">
        <v>7</v>
      </c>
      <c r="P3517">
        <v>3</v>
      </c>
      <c r="Q3517">
        <v>1.1000000000000001</v>
      </c>
      <c r="R3517">
        <v>1</v>
      </c>
      <c r="S3517">
        <v>42</v>
      </c>
      <c r="T3517">
        <f t="shared" si="486"/>
        <v>-1</v>
      </c>
      <c r="U3517" s="1">
        <v>42841</v>
      </c>
      <c r="V3517" s="13">
        <f t="shared" si="487"/>
        <v>42826</v>
      </c>
      <c r="W3517" s="14">
        <f t="shared" si="488"/>
        <v>42841</v>
      </c>
      <c r="X3517" s="1" t="str">
        <f t="shared" si="489"/>
        <v>Sunday</v>
      </c>
      <c r="Y3517" s="2">
        <v>0.49685185185185188</v>
      </c>
      <c r="Z3517" s="2">
        <f t="shared" si="490"/>
        <v>0.5</v>
      </c>
      <c r="AA3517">
        <f>1</f>
        <v>1</v>
      </c>
      <c r="AB3517" s="1">
        <v>42841</v>
      </c>
      <c r="AC3517" s="13">
        <f t="shared" si="491"/>
        <v>42826</v>
      </c>
      <c r="AD3517" s="14">
        <f t="shared" si="492"/>
        <v>42841</v>
      </c>
      <c r="AE3517" s="1" t="str">
        <f t="shared" si="493"/>
        <v>Sunday</v>
      </c>
      <c r="AF3517" s="2">
        <v>0.50172453703703701</v>
      </c>
      <c r="AG3517" s="2">
        <f t="shared" si="494"/>
        <v>0.5</v>
      </c>
      <c r="AH3517" t="s">
        <v>25</v>
      </c>
    </row>
    <row r="3518" spans="1:34" x14ac:dyDescent="0.25">
      <c r="A3518">
        <v>1584378</v>
      </c>
      <c r="B3518" t="s">
        <v>54</v>
      </c>
      <c r="E3518">
        <v>53202</v>
      </c>
      <c r="F3518" t="s">
        <v>20</v>
      </c>
      <c r="G3518" t="s">
        <v>55</v>
      </c>
      <c r="H3518">
        <v>274</v>
      </c>
      <c r="I3518" t="s">
        <v>62</v>
      </c>
      <c r="J3518">
        <f>VLOOKUP(I3518,Key!$A$1:$C$73,2,FALSE)</f>
        <v>43.052460000000004</v>
      </c>
      <c r="K3518">
        <f>VLOOKUP(I3518,Key!$A$1:$C$73,3,FALSE)</f>
        <v>-87.891000000000005</v>
      </c>
      <c r="L3518" t="s">
        <v>39</v>
      </c>
      <c r="M3518">
        <f>VLOOKUP(L3518,Key!$A$1:$C$73,2,FALSE)</f>
        <v>43.031480000000002</v>
      </c>
      <c r="N3518">
        <f>VLOOKUP(L3518,Key!$A$1:$C$73,3,FALSE)</f>
        <v>-87.908169999999998</v>
      </c>
      <c r="O3518">
        <v>47</v>
      </c>
      <c r="P3518">
        <v>6</v>
      </c>
      <c r="Q3518">
        <v>7.1</v>
      </c>
      <c r="R3518">
        <v>6.7</v>
      </c>
      <c r="S3518">
        <v>282</v>
      </c>
      <c r="T3518">
        <f t="shared" si="486"/>
        <v>-1</v>
      </c>
      <c r="U3518" s="1">
        <v>42841</v>
      </c>
      <c r="V3518" s="13">
        <f t="shared" si="487"/>
        <v>42826</v>
      </c>
      <c r="W3518" s="14">
        <f t="shared" si="488"/>
        <v>42841</v>
      </c>
      <c r="X3518" s="1" t="str">
        <f t="shared" si="489"/>
        <v>Sunday</v>
      </c>
      <c r="Y3518" s="2">
        <v>0.54945601851851855</v>
      </c>
      <c r="Z3518" s="2">
        <f t="shared" si="490"/>
        <v>0.54166666666666663</v>
      </c>
      <c r="AA3518">
        <f>1</f>
        <v>1</v>
      </c>
      <c r="AB3518" s="1">
        <v>42841</v>
      </c>
      <c r="AC3518" s="13">
        <f t="shared" si="491"/>
        <v>42826</v>
      </c>
      <c r="AD3518" s="14">
        <f t="shared" si="492"/>
        <v>42841</v>
      </c>
      <c r="AE3518" s="1" t="str">
        <f t="shared" si="493"/>
        <v>Sunday</v>
      </c>
      <c r="AF3518" s="2">
        <v>0.58212962962962966</v>
      </c>
      <c r="AG3518" s="2">
        <f t="shared" si="494"/>
        <v>0.58333333333333326</v>
      </c>
      <c r="AH3518" t="s">
        <v>23</v>
      </c>
    </row>
    <row r="3519" spans="1:34" x14ac:dyDescent="0.25">
      <c r="A3519">
        <v>1584400</v>
      </c>
      <c r="B3519" t="s">
        <v>54</v>
      </c>
      <c r="E3519">
        <v>60618</v>
      </c>
      <c r="F3519" t="s">
        <v>20</v>
      </c>
      <c r="G3519" t="s">
        <v>55</v>
      </c>
      <c r="H3519">
        <v>146</v>
      </c>
      <c r="I3519" t="s">
        <v>62</v>
      </c>
      <c r="J3519">
        <f>VLOOKUP(I3519,Key!$A$1:$C$73,2,FALSE)</f>
        <v>43.052460000000004</v>
      </c>
      <c r="K3519">
        <f>VLOOKUP(I3519,Key!$A$1:$C$73,3,FALSE)</f>
        <v>-87.891000000000005</v>
      </c>
      <c r="L3519" t="s">
        <v>62</v>
      </c>
      <c r="M3519">
        <f>VLOOKUP(L3519,Key!$A$1:$C$73,2,FALSE)</f>
        <v>43.052460000000004</v>
      </c>
      <c r="N3519">
        <f>VLOOKUP(L3519,Key!$A$1:$C$73,3,FALSE)</f>
        <v>-87.891000000000005</v>
      </c>
      <c r="O3519">
        <v>46</v>
      </c>
      <c r="P3519">
        <v>6</v>
      </c>
      <c r="Q3519">
        <v>6.9</v>
      </c>
      <c r="R3519">
        <v>6.6</v>
      </c>
      <c r="S3519">
        <v>276</v>
      </c>
      <c r="T3519">
        <f t="shared" si="486"/>
        <v>-1</v>
      </c>
      <c r="U3519" s="1">
        <v>42841</v>
      </c>
      <c r="V3519" s="13">
        <f t="shared" si="487"/>
        <v>42826</v>
      </c>
      <c r="W3519" s="14">
        <f t="shared" si="488"/>
        <v>42841</v>
      </c>
      <c r="X3519" s="1" t="str">
        <f t="shared" si="489"/>
        <v>Sunday</v>
      </c>
      <c r="Y3519" s="2">
        <v>0.55516203703703704</v>
      </c>
      <c r="Z3519" s="2">
        <f t="shared" si="490"/>
        <v>0.54166666666666663</v>
      </c>
      <c r="AA3519">
        <f>1</f>
        <v>1</v>
      </c>
      <c r="AB3519" s="1">
        <v>42841</v>
      </c>
      <c r="AC3519" s="13">
        <f t="shared" si="491"/>
        <v>42826</v>
      </c>
      <c r="AD3519" s="14">
        <f t="shared" si="492"/>
        <v>42841</v>
      </c>
      <c r="AE3519" s="1" t="str">
        <f t="shared" si="493"/>
        <v>Sunday</v>
      </c>
      <c r="AF3519" s="2">
        <v>0.58690972222222226</v>
      </c>
      <c r="AG3519" s="2">
        <f t="shared" si="494"/>
        <v>0.58333333333333326</v>
      </c>
      <c r="AH3519" t="s">
        <v>25</v>
      </c>
    </row>
    <row r="3520" spans="1:34" x14ac:dyDescent="0.25">
      <c r="A3520">
        <v>1584433</v>
      </c>
      <c r="B3520" t="s">
        <v>54</v>
      </c>
      <c r="E3520">
        <v>60404</v>
      </c>
      <c r="F3520" t="s">
        <v>20</v>
      </c>
      <c r="G3520" t="s">
        <v>55</v>
      </c>
      <c r="H3520">
        <v>5509</v>
      </c>
      <c r="I3520" t="s">
        <v>81</v>
      </c>
      <c r="J3520">
        <f>VLOOKUP(I3520,Key!$A$1:$C$73,2,FALSE)</f>
        <v>43.058010000000003</v>
      </c>
      <c r="K3520">
        <f>VLOOKUP(I3520,Key!$A$1:$C$73,3,FALSE)</f>
        <v>-87.877300000000005</v>
      </c>
      <c r="L3520" t="s">
        <v>81</v>
      </c>
      <c r="M3520">
        <f>VLOOKUP(L3520,Key!$A$1:$C$73,2,FALSE)</f>
        <v>43.058010000000003</v>
      </c>
      <c r="N3520">
        <f>VLOOKUP(L3520,Key!$A$1:$C$73,3,FALSE)</f>
        <v>-87.877300000000005</v>
      </c>
      <c r="O3520">
        <v>59</v>
      </c>
      <c r="P3520">
        <v>6</v>
      </c>
      <c r="Q3520">
        <v>8.9</v>
      </c>
      <c r="R3520">
        <v>8.4</v>
      </c>
      <c r="S3520">
        <v>354</v>
      </c>
      <c r="T3520">
        <f t="shared" si="486"/>
        <v>-1</v>
      </c>
      <c r="U3520" s="1">
        <v>42841</v>
      </c>
      <c r="V3520" s="13">
        <f t="shared" si="487"/>
        <v>42826</v>
      </c>
      <c r="W3520" s="14">
        <f t="shared" si="488"/>
        <v>42841</v>
      </c>
      <c r="X3520" s="1" t="str">
        <f t="shared" si="489"/>
        <v>Sunday</v>
      </c>
      <c r="Y3520" s="2">
        <v>0.5625</v>
      </c>
      <c r="Z3520" s="2">
        <f t="shared" si="490"/>
        <v>0.58333333333333326</v>
      </c>
      <c r="AA3520">
        <f>1</f>
        <v>1</v>
      </c>
      <c r="AB3520" s="1">
        <v>42841</v>
      </c>
      <c r="AC3520" s="13">
        <f t="shared" si="491"/>
        <v>42826</v>
      </c>
      <c r="AD3520" s="14">
        <f t="shared" si="492"/>
        <v>42841</v>
      </c>
      <c r="AE3520" s="1" t="str">
        <f t="shared" si="493"/>
        <v>Sunday</v>
      </c>
      <c r="AF3520" s="2">
        <v>0.60378472222222224</v>
      </c>
      <c r="AG3520" s="2">
        <f t="shared" si="494"/>
        <v>0.58333333333333326</v>
      </c>
      <c r="AH3520" t="s">
        <v>25</v>
      </c>
    </row>
    <row r="3521" spans="1:34" x14ac:dyDescent="0.25">
      <c r="A3521">
        <v>1270936</v>
      </c>
      <c r="B3521" t="s">
        <v>54</v>
      </c>
      <c r="E3521">
        <v>53072</v>
      </c>
      <c r="F3521" t="s">
        <v>20</v>
      </c>
      <c r="G3521" t="s">
        <v>55</v>
      </c>
      <c r="H3521">
        <v>19</v>
      </c>
      <c r="I3521" t="s">
        <v>21</v>
      </c>
      <c r="J3521">
        <f>VLOOKUP(I3521,Key!$A$1:$C$73,2,FALSE)</f>
        <v>43.074890000000003</v>
      </c>
      <c r="K3521">
        <f>VLOOKUP(I3521,Key!$A$1:$C$73,3,FALSE)</f>
        <v>-87.882810000000006</v>
      </c>
      <c r="L3521" t="s">
        <v>21</v>
      </c>
      <c r="M3521">
        <f>VLOOKUP(L3521,Key!$A$1:$C$73,2,FALSE)</f>
        <v>43.074890000000003</v>
      </c>
      <c r="N3521">
        <f>VLOOKUP(L3521,Key!$A$1:$C$73,3,FALSE)</f>
        <v>-87.882810000000006</v>
      </c>
      <c r="O3521">
        <v>182</v>
      </c>
      <c r="P3521">
        <v>18</v>
      </c>
      <c r="Q3521">
        <v>18</v>
      </c>
      <c r="R3521">
        <v>17.100000000000001</v>
      </c>
      <c r="S3521">
        <v>720</v>
      </c>
      <c r="T3521">
        <f t="shared" si="486"/>
        <v>-1</v>
      </c>
      <c r="U3521" s="1">
        <v>42841</v>
      </c>
      <c r="V3521" s="13">
        <f t="shared" si="487"/>
        <v>42826</v>
      </c>
      <c r="W3521" s="14">
        <f t="shared" si="488"/>
        <v>42841</v>
      </c>
      <c r="X3521" s="1" t="str">
        <f t="shared" si="489"/>
        <v>Sunday</v>
      </c>
      <c r="Y3521" s="2">
        <v>0.56420138888888893</v>
      </c>
      <c r="Z3521" s="2">
        <f t="shared" si="490"/>
        <v>0.58333333333333326</v>
      </c>
      <c r="AA3521">
        <f>1</f>
        <v>1</v>
      </c>
      <c r="AB3521" s="1">
        <v>42841</v>
      </c>
      <c r="AC3521" s="13">
        <f t="shared" si="491"/>
        <v>42826</v>
      </c>
      <c r="AD3521" s="14">
        <f t="shared" si="492"/>
        <v>42841</v>
      </c>
      <c r="AE3521" s="1" t="str">
        <f t="shared" si="493"/>
        <v>Sunday</v>
      </c>
      <c r="AF3521" s="2">
        <v>0.6906944444444445</v>
      </c>
      <c r="AG3521" s="2">
        <f t="shared" si="494"/>
        <v>0.70833333333333326</v>
      </c>
      <c r="AH3521" t="s">
        <v>25</v>
      </c>
    </row>
    <row r="3522" spans="1:34" x14ac:dyDescent="0.25">
      <c r="A3522">
        <v>1584521</v>
      </c>
      <c r="B3522" t="s">
        <v>54</v>
      </c>
      <c r="E3522">
        <v>53211</v>
      </c>
      <c r="F3522" t="s">
        <v>20</v>
      </c>
      <c r="G3522" t="s">
        <v>55</v>
      </c>
      <c r="H3522">
        <v>5418</v>
      </c>
      <c r="I3522" t="s">
        <v>67</v>
      </c>
      <c r="J3522">
        <f>VLOOKUP(I3522,Key!$A$1:$C$73,2,FALSE)</f>
        <v>43.05847</v>
      </c>
      <c r="K3522">
        <f>VLOOKUP(I3522,Key!$A$1:$C$73,3,FALSE)</f>
        <v>-87.898079999999993</v>
      </c>
      <c r="L3522" t="s">
        <v>67</v>
      </c>
      <c r="M3522">
        <f>VLOOKUP(L3522,Key!$A$1:$C$73,2,FALSE)</f>
        <v>43.05847</v>
      </c>
      <c r="N3522">
        <f>VLOOKUP(L3522,Key!$A$1:$C$73,3,FALSE)</f>
        <v>-87.898079999999993</v>
      </c>
      <c r="O3522">
        <v>55</v>
      </c>
      <c r="P3522">
        <v>6</v>
      </c>
      <c r="Q3522">
        <v>8.3000000000000007</v>
      </c>
      <c r="R3522">
        <v>7.8</v>
      </c>
      <c r="S3522">
        <v>330</v>
      </c>
      <c r="T3522">
        <f t="shared" ref="T3522:T3585" si="495">-1</f>
        <v>-1</v>
      </c>
      <c r="U3522" s="1">
        <v>42841</v>
      </c>
      <c r="V3522" s="13">
        <f t="shared" ref="V3522:V3585" si="496">DATE(YEAR(U3522), MONTH(U3522), 1)</f>
        <v>42826</v>
      </c>
      <c r="W3522" s="14">
        <f t="shared" ref="W3522:W3585" si="497">U3522</f>
        <v>42841</v>
      </c>
      <c r="X3522" s="1" t="str">
        <f t="shared" ref="X3522:X3585" si="498">TEXT(W3522,"dddd")</f>
        <v>Sunday</v>
      </c>
      <c r="Y3522" s="2">
        <v>0.58030092592592586</v>
      </c>
      <c r="Z3522" s="2">
        <f t="shared" ref="Z3522:Z3585" si="499">MROUND(Y3522, "1:00")</f>
        <v>0.58333333333333326</v>
      </c>
      <c r="AA3522">
        <f>1</f>
        <v>1</v>
      </c>
      <c r="AB3522" s="1">
        <v>42841</v>
      </c>
      <c r="AC3522" s="13">
        <f t="shared" ref="AC3522:AC3585" si="500">DATE(YEAR(AB3522), MONTH(AB3522), 1)</f>
        <v>42826</v>
      </c>
      <c r="AD3522" s="14">
        <f t="shared" ref="AD3522:AD3585" si="501">AB3522</f>
        <v>42841</v>
      </c>
      <c r="AE3522" s="1" t="str">
        <f t="shared" ref="AE3522:AE3585" si="502">TEXT(AD3522,"dddd")</f>
        <v>Sunday</v>
      </c>
      <c r="AF3522" s="2">
        <v>0.61815972222222226</v>
      </c>
      <c r="AG3522" s="2">
        <f t="shared" ref="AG3522:AG3585" si="503">MROUND(AF3522, "1:00")</f>
        <v>0.625</v>
      </c>
      <c r="AH3522" t="s">
        <v>25</v>
      </c>
    </row>
    <row r="3523" spans="1:34" x14ac:dyDescent="0.25">
      <c r="A3523">
        <v>1584547</v>
      </c>
      <c r="B3523" t="s">
        <v>54</v>
      </c>
      <c r="E3523">
        <v>26452</v>
      </c>
      <c r="F3523" t="s">
        <v>20</v>
      </c>
      <c r="G3523" t="s">
        <v>55</v>
      </c>
      <c r="H3523">
        <v>271</v>
      </c>
      <c r="I3523" t="s">
        <v>48</v>
      </c>
      <c r="J3523">
        <f>VLOOKUP(I3523,Key!$A$1:$C$73,2,FALSE)</f>
        <v>43.031320000000001</v>
      </c>
      <c r="K3523">
        <f>VLOOKUP(I3523,Key!$A$1:$C$73,3,FALSE)</f>
        <v>-87.904259999999994</v>
      </c>
      <c r="L3523" t="s">
        <v>85</v>
      </c>
      <c r="M3523">
        <f>VLOOKUP(L3523,Key!$A$1:$C$73,2,FALSE)</f>
        <v>43.053040000000003</v>
      </c>
      <c r="N3523">
        <f>VLOOKUP(L3523,Key!$A$1:$C$73,3,FALSE)</f>
        <v>-87.897660000000002</v>
      </c>
      <c r="O3523">
        <v>48</v>
      </c>
      <c r="P3523">
        <v>6</v>
      </c>
      <c r="Q3523">
        <v>7.2</v>
      </c>
      <c r="R3523">
        <v>6.8</v>
      </c>
      <c r="S3523">
        <v>288</v>
      </c>
      <c r="T3523">
        <f t="shared" si="495"/>
        <v>-1</v>
      </c>
      <c r="U3523" s="1">
        <v>42841</v>
      </c>
      <c r="V3523" s="13">
        <f t="shared" si="496"/>
        <v>42826</v>
      </c>
      <c r="W3523" s="14">
        <f t="shared" si="497"/>
        <v>42841</v>
      </c>
      <c r="X3523" s="1" t="str">
        <f t="shared" si="498"/>
        <v>Sunday</v>
      </c>
      <c r="Y3523" s="2">
        <v>0.58598379629629627</v>
      </c>
      <c r="Z3523" s="2">
        <f t="shared" si="499"/>
        <v>0.58333333333333326</v>
      </c>
      <c r="AA3523">
        <f>1</f>
        <v>1</v>
      </c>
      <c r="AB3523" s="1">
        <v>42841</v>
      </c>
      <c r="AC3523" s="13">
        <f t="shared" si="500"/>
        <v>42826</v>
      </c>
      <c r="AD3523" s="14">
        <f t="shared" si="501"/>
        <v>42841</v>
      </c>
      <c r="AE3523" s="1" t="str">
        <f t="shared" si="502"/>
        <v>Sunday</v>
      </c>
      <c r="AF3523" s="2">
        <v>0.61875000000000002</v>
      </c>
      <c r="AG3523" s="2">
        <f t="shared" si="503"/>
        <v>0.625</v>
      </c>
      <c r="AH3523" t="s">
        <v>23</v>
      </c>
    </row>
    <row r="3524" spans="1:34" x14ac:dyDescent="0.25">
      <c r="A3524">
        <v>1584594</v>
      </c>
      <c r="B3524" t="s">
        <v>54</v>
      </c>
      <c r="E3524">
        <v>53222</v>
      </c>
      <c r="F3524" t="s">
        <v>20</v>
      </c>
      <c r="G3524" t="s">
        <v>55</v>
      </c>
      <c r="H3524">
        <v>5575</v>
      </c>
      <c r="I3524" t="s">
        <v>71</v>
      </c>
      <c r="J3524">
        <f>VLOOKUP(I3524,Key!$A$1:$C$73,2,FALSE)</f>
        <v>43.060079999999999</v>
      </c>
      <c r="K3524">
        <f>VLOOKUP(I3524,Key!$A$1:$C$73,3,FALSE)</f>
        <v>-88.027349999999998</v>
      </c>
      <c r="L3524" t="s">
        <v>71</v>
      </c>
      <c r="M3524">
        <f>VLOOKUP(L3524,Key!$A$1:$C$73,2,FALSE)</f>
        <v>43.060079999999999</v>
      </c>
      <c r="N3524">
        <f>VLOOKUP(L3524,Key!$A$1:$C$73,3,FALSE)</f>
        <v>-88.027349999999998</v>
      </c>
      <c r="O3524">
        <v>74</v>
      </c>
      <c r="P3524">
        <v>9</v>
      </c>
      <c r="Q3524">
        <v>11.1</v>
      </c>
      <c r="R3524">
        <v>10.5</v>
      </c>
      <c r="S3524">
        <v>444</v>
      </c>
      <c r="T3524">
        <f t="shared" si="495"/>
        <v>-1</v>
      </c>
      <c r="U3524" s="1">
        <v>42841</v>
      </c>
      <c r="V3524" s="13">
        <f t="shared" si="496"/>
        <v>42826</v>
      </c>
      <c r="W3524" s="14">
        <f t="shared" si="497"/>
        <v>42841</v>
      </c>
      <c r="X3524" s="1" t="str">
        <f t="shared" si="498"/>
        <v>Sunday</v>
      </c>
      <c r="Y3524" s="2">
        <v>0.59476851851851853</v>
      </c>
      <c r="Z3524" s="2">
        <f t="shared" si="499"/>
        <v>0.58333333333333326</v>
      </c>
      <c r="AA3524">
        <f>1</f>
        <v>1</v>
      </c>
      <c r="AB3524" s="1">
        <v>42841</v>
      </c>
      <c r="AC3524" s="13">
        <f t="shared" si="500"/>
        <v>42826</v>
      </c>
      <c r="AD3524" s="14">
        <f t="shared" si="501"/>
        <v>42841</v>
      </c>
      <c r="AE3524" s="1" t="str">
        <f t="shared" si="502"/>
        <v>Sunday</v>
      </c>
      <c r="AF3524" s="2">
        <v>0.64601851851851855</v>
      </c>
      <c r="AG3524" s="2">
        <f t="shared" si="503"/>
        <v>0.66666666666666663</v>
      </c>
      <c r="AH3524" t="s">
        <v>25</v>
      </c>
    </row>
    <row r="3525" spans="1:34" x14ac:dyDescent="0.25">
      <c r="A3525">
        <v>1584612</v>
      </c>
      <c r="B3525" t="s">
        <v>54</v>
      </c>
      <c r="E3525">
        <v>53216</v>
      </c>
      <c r="F3525" t="s">
        <v>20</v>
      </c>
      <c r="G3525" t="s">
        <v>55</v>
      </c>
      <c r="H3525">
        <v>997</v>
      </c>
      <c r="I3525" t="s">
        <v>79</v>
      </c>
      <c r="J3525">
        <f>VLOOKUP(I3525,Key!$A$1:$C$73,2,FALSE)</f>
        <v>43.04804</v>
      </c>
      <c r="K3525">
        <f>VLOOKUP(I3525,Key!$A$1:$C$73,3,FALSE)</f>
        <v>-87.896720000000002</v>
      </c>
      <c r="L3525" t="s">
        <v>79</v>
      </c>
      <c r="M3525">
        <f>VLOOKUP(L3525,Key!$A$1:$C$73,2,FALSE)</f>
        <v>43.04804</v>
      </c>
      <c r="N3525">
        <f>VLOOKUP(L3525,Key!$A$1:$C$73,3,FALSE)</f>
        <v>-87.896720000000002</v>
      </c>
      <c r="O3525">
        <v>29</v>
      </c>
      <c r="P3525">
        <v>3</v>
      </c>
      <c r="Q3525">
        <v>4.4000000000000004</v>
      </c>
      <c r="R3525">
        <v>4.0999999999999996</v>
      </c>
      <c r="S3525">
        <v>174</v>
      </c>
      <c r="T3525">
        <f t="shared" si="495"/>
        <v>-1</v>
      </c>
      <c r="U3525" s="1">
        <v>42841</v>
      </c>
      <c r="V3525" s="13">
        <f t="shared" si="496"/>
        <v>42826</v>
      </c>
      <c r="W3525" s="14">
        <f t="shared" si="497"/>
        <v>42841</v>
      </c>
      <c r="X3525" s="1" t="str">
        <f t="shared" si="498"/>
        <v>Sunday</v>
      </c>
      <c r="Y3525" s="2">
        <v>0.59700231481481481</v>
      </c>
      <c r="Z3525" s="2">
        <f t="shared" si="499"/>
        <v>0.58333333333333326</v>
      </c>
      <c r="AA3525">
        <f>1</f>
        <v>1</v>
      </c>
      <c r="AB3525" s="1">
        <v>42841</v>
      </c>
      <c r="AC3525" s="13">
        <f t="shared" si="500"/>
        <v>42826</v>
      </c>
      <c r="AD3525" s="14">
        <f t="shared" si="501"/>
        <v>42841</v>
      </c>
      <c r="AE3525" s="1" t="str">
        <f t="shared" si="502"/>
        <v>Sunday</v>
      </c>
      <c r="AF3525" s="2">
        <v>0.6170254629629629</v>
      </c>
      <c r="AG3525" s="2">
        <f t="shared" si="503"/>
        <v>0.625</v>
      </c>
      <c r="AH3525" t="s">
        <v>25</v>
      </c>
    </row>
    <row r="3526" spans="1:34" x14ac:dyDescent="0.25">
      <c r="A3526">
        <v>1241327</v>
      </c>
      <c r="B3526" t="s">
        <v>54</v>
      </c>
      <c r="E3526">
        <v>53211</v>
      </c>
      <c r="F3526" t="s">
        <v>20</v>
      </c>
      <c r="G3526" t="s">
        <v>55</v>
      </c>
      <c r="H3526">
        <v>11120</v>
      </c>
      <c r="I3526" t="s">
        <v>62</v>
      </c>
      <c r="J3526">
        <f>VLOOKUP(I3526,Key!$A$1:$C$73,2,FALSE)</f>
        <v>43.052460000000004</v>
      </c>
      <c r="K3526">
        <f>VLOOKUP(I3526,Key!$A$1:$C$73,3,FALSE)</f>
        <v>-87.891000000000005</v>
      </c>
      <c r="L3526" t="s">
        <v>77</v>
      </c>
      <c r="M3526">
        <f>VLOOKUP(L3526,Key!$A$1:$C$73,2,FALSE)</f>
        <v>43.036900000000003</v>
      </c>
      <c r="N3526">
        <f>VLOOKUP(L3526,Key!$A$1:$C$73,3,FALSE)</f>
        <v>-87.89667</v>
      </c>
      <c r="O3526">
        <v>29</v>
      </c>
      <c r="P3526">
        <v>3</v>
      </c>
      <c r="Q3526">
        <v>4.4000000000000004</v>
      </c>
      <c r="R3526">
        <v>4.0999999999999996</v>
      </c>
      <c r="S3526">
        <v>174</v>
      </c>
      <c r="T3526">
        <f t="shared" si="495"/>
        <v>-1</v>
      </c>
      <c r="U3526" s="1">
        <v>42841</v>
      </c>
      <c r="V3526" s="13">
        <f t="shared" si="496"/>
        <v>42826</v>
      </c>
      <c r="W3526" s="14">
        <f t="shared" si="497"/>
        <v>42841</v>
      </c>
      <c r="X3526" s="1" t="str">
        <f t="shared" si="498"/>
        <v>Sunday</v>
      </c>
      <c r="Y3526" s="2">
        <v>0.61418981481481483</v>
      </c>
      <c r="Z3526" s="2">
        <f t="shared" si="499"/>
        <v>0.625</v>
      </c>
      <c r="AA3526">
        <f>1</f>
        <v>1</v>
      </c>
      <c r="AB3526" s="1">
        <v>42841</v>
      </c>
      <c r="AC3526" s="13">
        <f t="shared" si="500"/>
        <v>42826</v>
      </c>
      <c r="AD3526" s="14">
        <f t="shared" si="501"/>
        <v>42841</v>
      </c>
      <c r="AE3526" s="1" t="str">
        <f t="shared" si="502"/>
        <v>Sunday</v>
      </c>
      <c r="AF3526" s="2">
        <v>0.63405092592592593</v>
      </c>
      <c r="AG3526" s="2">
        <f t="shared" si="503"/>
        <v>0.625</v>
      </c>
      <c r="AH3526" t="s">
        <v>23</v>
      </c>
    </row>
    <row r="3527" spans="1:34" x14ac:dyDescent="0.25">
      <c r="A3527">
        <v>1584715</v>
      </c>
      <c r="B3527" t="s">
        <v>54</v>
      </c>
      <c r="E3527">
        <v>53216</v>
      </c>
      <c r="F3527" t="s">
        <v>20</v>
      </c>
      <c r="G3527" t="s">
        <v>55</v>
      </c>
      <c r="H3527">
        <v>11048</v>
      </c>
      <c r="I3527" t="s">
        <v>71</v>
      </c>
      <c r="J3527">
        <f>VLOOKUP(I3527,Key!$A$1:$C$73,2,FALSE)</f>
        <v>43.060079999999999</v>
      </c>
      <c r="K3527">
        <f>VLOOKUP(I3527,Key!$A$1:$C$73,3,FALSE)</f>
        <v>-88.027349999999998</v>
      </c>
      <c r="L3527" t="s">
        <v>71</v>
      </c>
      <c r="M3527">
        <f>VLOOKUP(L3527,Key!$A$1:$C$73,2,FALSE)</f>
        <v>43.060079999999999</v>
      </c>
      <c r="N3527">
        <f>VLOOKUP(L3527,Key!$A$1:$C$73,3,FALSE)</f>
        <v>-88.027349999999998</v>
      </c>
      <c r="O3527">
        <v>32</v>
      </c>
      <c r="P3527">
        <v>3</v>
      </c>
      <c r="Q3527">
        <v>4.8</v>
      </c>
      <c r="R3527">
        <v>4.5999999999999996</v>
      </c>
      <c r="S3527">
        <v>192</v>
      </c>
      <c r="T3527">
        <f t="shared" si="495"/>
        <v>-1</v>
      </c>
      <c r="U3527" s="1">
        <v>42841</v>
      </c>
      <c r="V3527" s="13">
        <f t="shared" si="496"/>
        <v>42826</v>
      </c>
      <c r="W3527" s="14">
        <f t="shared" si="497"/>
        <v>42841</v>
      </c>
      <c r="X3527" s="1" t="str">
        <f t="shared" si="498"/>
        <v>Sunday</v>
      </c>
      <c r="Y3527" s="2">
        <v>0.61729166666666668</v>
      </c>
      <c r="Z3527" s="2">
        <f t="shared" si="499"/>
        <v>0.625</v>
      </c>
      <c r="AA3527">
        <f>1</f>
        <v>1</v>
      </c>
      <c r="AB3527" s="1">
        <v>42841</v>
      </c>
      <c r="AC3527" s="13">
        <f t="shared" si="500"/>
        <v>42826</v>
      </c>
      <c r="AD3527" s="14">
        <f t="shared" si="501"/>
        <v>42841</v>
      </c>
      <c r="AE3527" s="1" t="str">
        <f t="shared" si="502"/>
        <v>Sunday</v>
      </c>
      <c r="AF3527" s="2">
        <v>0.63900462962962956</v>
      </c>
      <c r="AG3527" s="2">
        <f t="shared" si="503"/>
        <v>0.625</v>
      </c>
      <c r="AH3527" t="s">
        <v>25</v>
      </c>
    </row>
    <row r="3528" spans="1:34" x14ac:dyDescent="0.25">
      <c r="A3528">
        <v>1584818</v>
      </c>
      <c r="B3528" t="s">
        <v>54</v>
      </c>
      <c r="E3528">
        <v>53215</v>
      </c>
      <c r="F3528" t="s">
        <v>20</v>
      </c>
      <c r="G3528" t="s">
        <v>55</v>
      </c>
      <c r="H3528">
        <v>983</v>
      </c>
      <c r="I3528" t="s">
        <v>56</v>
      </c>
      <c r="J3528">
        <f>VLOOKUP(I3528,Key!$A$1:$C$73,2,FALSE)</f>
        <v>43.004728999999998</v>
      </c>
      <c r="K3528">
        <f>VLOOKUP(I3528,Key!$A$1:$C$73,3,FALSE)</f>
        <v>-87.905463999999995</v>
      </c>
      <c r="L3528" t="s">
        <v>56</v>
      </c>
      <c r="M3528">
        <f>VLOOKUP(L3528,Key!$A$1:$C$73,2,FALSE)</f>
        <v>43.004728999999998</v>
      </c>
      <c r="N3528">
        <f>VLOOKUP(L3528,Key!$A$1:$C$73,3,FALSE)</f>
        <v>-87.905463999999995</v>
      </c>
      <c r="O3528">
        <v>25</v>
      </c>
      <c r="P3528">
        <v>3</v>
      </c>
      <c r="Q3528">
        <v>3.8</v>
      </c>
      <c r="R3528">
        <v>3.6</v>
      </c>
      <c r="S3528">
        <v>150</v>
      </c>
      <c r="T3528">
        <f t="shared" si="495"/>
        <v>-1</v>
      </c>
      <c r="U3528" s="1">
        <v>42841</v>
      </c>
      <c r="V3528" s="13">
        <f t="shared" si="496"/>
        <v>42826</v>
      </c>
      <c r="W3528" s="14">
        <f t="shared" si="497"/>
        <v>42841</v>
      </c>
      <c r="X3528" s="1" t="str">
        <f t="shared" si="498"/>
        <v>Sunday</v>
      </c>
      <c r="Y3528" s="2">
        <v>0.63165509259259256</v>
      </c>
      <c r="Z3528" s="2">
        <f t="shared" si="499"/>
        <v>0.625</v>
      </c>
      <c r="AA3528">
        <f>1</f>
        <v>1</v>
      </c>
      <c r="AB3528" s="1">
        <v>42841</v>
      </c>
      <c r="AC3528" s="13">
        <f t="shared" si="500"/>
        <v>42826</v>
      </c>
      <c r="AD3528" s="14">
        <f t="shared" si="501"/>
        <v>42841</v>
      </c>
      <c r="AE3528" s="1" t="str">
        <f t="shared" si="502"/>
        <v>Sunday</v>
      </c>
      <c r="AF3528" s="2">
        <v>0.64899305555555553</v>
      </c>
      <c r="AG3528" s="2">
        <f t="shared" si="503"/>
        <v>0.66666666666666663</v>
      </c>
      <c r="AH3528" t="s">
        <v>25</v>
      </c>
    </row>
    <row r="3529" spans="1:34" x14ac:dyDescent="0.25">
      <c r="A3529">
        <v>1584851</v>
      </c>
      <c r="B3529" t="s">
        <v>54</v>
      </c>
      <c r="E3529">
        <v>93455</v>
      </c>
      <c r="F3529" t="s">
        <v>20</v>
      </c>
      <c r="G3529" t="s">
        <v>55</v>
      </c>
      <c r="H3529">
        <v>5477</v>
      </c>
      <c r="I3529" t="s">
        <v>85</v>
      </c>
      <c r="J3529">
        <f>VLOOKUP(I3529,Key!$A$1:$C$73,2,FALSE)</f>
        <v>43.053040000000003</v>
      </c>
      <c r="K3529">
        <f>VLOOKUP(I3529,Key!$A$1:$C$73,3,FALSE)</f>
        <v>-87.897660000000002</v>
      </c>
      <c r="L3529" t="s">
        <v>85</v>
      </c>
      <c r="M3529">
        <f>VLOOKUP(L3529,Key!$A$1:$C$73,2,FALSE)</f>
        <v>43.053040000000003</v>
      </c>
      <c r="N3529">
        <f>VLOOKUP(L3529,Key!$A$1:$C$73,3,FALSE)</f>
        <v>-87.897660000000002</v>
      </c>
      <c r="O3529">
        <v>126</v>
      </c>
      <c r="P3529">
        <v>15</v>
      </c>
      <c r="Q3529">
        <v>18</v>
      </c>
      <c r="R3529">
        <v>17.100000000000001</v>
      </c>
      <c r="S3529">
        <v>720</v>
      </c>
      <c r="T3529">
        <f t="shared" si="495"/>
        <v>-1</v>
      </c>
      <c r="U3529" s="1">
        <v>42841</v>
      </c>
      <c r="V3529" s="13">
        <f t="shared" si="496"/>
        <v>42826</v>
      </c>
      <c r="W3529" s="14">
        <f t="shared" si="497"/>
        <v>42841</v>
      </c>
      <c r="X3529" s="1" t="str">
        <f t="shared" si="498"/>
        <v>Sunday</v>
      </c>
      <c r="Y3529" s="2">
        <v>0.63790509259259254</v>
      </c>
      <c r="Z3529" s="2">
        <f t="shared" si="499"/>
        <v>0.625</v>
      </c>
      <c r="AA3529">
        <f>1</f>
        <v>1</v>
      </c>
      <c r="AB3529" s="1">
        <v>42841</v>
      </c>
      <c r="AC3529" s="13">
        <f t="shared" si="500"/>
        <v>42826</v>
      </c>
      <c r="AD3529" s="14">
        <f t="shared" si="501"/>
        <v>42841</v>
      </c>
      <c r="AE3529" s="1" t="str">
        <f t="shared" si="502"/>
        <v>Sunday</v>
      </c>
      <c r="AF3529" s="2">
        <v>0.72505787037037039</v>
      </c>
      <c r="AG3529" s="2">
        <f t="shared" si="503"/>
        <v>0.70833333333333326</v>
      </c>
      <c r="AH3529" t="s">
        <v>25</v>
      </c>
    </row>
    <row r="3530" spans="1:34" x14ac:dyDescent="0.25">
      <c r="A3530">
        <v>1345248</v>
      </c>
      <c r="B3530" t="s">
        <v>54</v>
      </c>
      <c r="E3530">
        <v>53202</v>
      </c>
      <c r="F3530" t="s">
        <v>20</v>
      </c>
      <c r="G3530" t="s">
        <v>55</v>
      </c>
      <c r="H3530">
        <v>5497</v>
      </c>
      <c r="I3530" t="s">
        <v>74</v>
      </c>
      <c r="J3530">
        <f>VLOOKUP(I3530,Key!$A$1:$C$73,2,FALSE)</f>
        <v>43.05536</v>
      </c>
      <c r="K3530">
        <f>VLOOKUP(I3530,Key!$A$1:$C$73,3,FALSE)</f>
        <v>-87.90504</v>
      </c>
      <c r="L3530" t="s">
        <v>62</v>
      </c>
      <c r="M3530">
        <f>VLOOKUP(L3530,Key!$A$1:$C$73,2,FALSE)</f>
        <v>43.052460000000004</v>
      </c>
      <c r="N3530">
        <f>VLOOKUP(L3530,Key!$A$1:$C$73,3,FALSE)</f>
        <v>-87.891000000000005</v>
      </c>
      <c r="O3530">
        <v>34</v>
      </c>
      <c r="P3530">
        <v>3</v>
      </c>
      <c r="Q3530">
        <v>5.0999999999999996</v>
      </c>
      <c r="R3530">
        <v>4.8</v>
      </c>
      <c r="S3530">
        <v>204</v>
      </c>
      <c r="T3530">
        <f t="shared" si="495"/>
        <v>-1</v>
      </c>
      <c r="U3530" s="1">
        <v>42841</v>
      </c>
      <c r="V3530" s="13">
        <f t="shared" si="496"/>
        <v>42826</v>
      </c>
      <c r="W3530" s="14">
        <f t="shared" si="497"/>
        <v>42841</v>
      </c>
      <c r="X3530" s="1" t="str">
        <f t="shared" si="498"/>
        <v>Sunday</v>
      </c>
      <c r="Y3530" s="2">
        <v>0.64173611111111117</v>
      </c>
      <c r="Z3530" s="2">
        <f t="shared" si="499"/>
        <v>0.625</v>
      </c>
      <c r="AA3530">
        <f>1</f>
        <v>1</v>
      </c>
      <c r="AB3530" s="1">
        <v>42841</v>
      </c>
      <c r="AC3530" s="13">
        <f t="shared" si="500"/>
        <v>42826</v>
      </c>
      <c r="AD3530" s="14">
        <f t="shared" si="501"/>
        <v>42841</v>
      </c>
      <c r="AE3530" s="1" t="str">
        <f t="shared" si="502"/>
        <v>Sunday</v>
      </c>
      <c r="AF3530" s="2">
        <v>0.66587962962962965</v>
      </c>
      <c r="AG3530" s="2">
        <f t="shared" si="503"/>
        <v>0.66666666666666663</v>
      </c>
      <c r="AH3530" t="s">
        <v>23</v>
      </c>
    </row>
    <row r="3531" spans="1:34" x14ac:dyDescent="0.25">
      <c r="A3531">
        <v>1355952</v>
      </c>
      <c r="B3531" t="s">
        <v>54</v>
      </c>
      <c r="E3531">
        <v>28078</v>
      </c>
      <c r="F3531" t="s">
        <v>20</v>
      </c>
      <c r="G3531" t="s">
        <v>55</v>
      </c>
      <c r="H3531">
        <v>5429</v>
      </c>
      <c r="I3531" t="s">
        <v>81</v>
      </c>
      <c r="J3531">
        <f>VLOOKUP(I3531,Key!$A$1:$C$73,2,FALSE)</f>
        <v>43.058010000000003</v>
      </c>
      <c r="K3531">
        <f>VLOOKUP(I3531,Key!$A$1:$C$73,3,FALSE)</f>
        <v>-87.877300000000005</v>
      </c>
      <c r="L3531" t="s">
        <v>48</v>
      </c>
      <c r="M3531">
        <f>VLOOKUP(L3531,Key!$A$1:$C$73,2,FALSE)</f>
        <v>43.031320000000001</v>
      </c>
      <c r="N3531">
        <f>VLOOKUP(L3531,Key!$A$1:$C$73,3,FALSE)</f>
        <v>-87.904259999999994</v>
      </c>
      <c r="O3531">
        <v>49</v>
      </c>
      <c r="P3531">
        <v>6</v>
      </c>
      <c r="Q3531">
        <v>7.4</v>
      </c>
      <c r="R3531">
        <v>7</v>
      </c>
      <c r="S3531">
        <v>294</v>
      </c>
      <c r="T3531">
        <f t="shared" si="495"/>
        <v>-1</v>
      </c>
      <c r="U3531" s="1">
        <v>42841</v>
      </c>
      <c r="V3531" s="13">
        <f t="shared" si="496"/>
        <v>42826</v>
      </c>
      <c r="W3531" s="14">
        <f t="shared" si="497"/>
        <v>42841</v>
      </c>
      <c r="X3531" s="1" t="str">
        <f t="shared" si="498"/>
        <v>Sunday</v>
      </c>
      <c r="Y3531" s="2">
        <v>0.65121527777777777</v>
      </c>
      <c r="Z3531" s="2">
        <f t="shared" si="499"/>
        <v>0.66666666666666663</v>
      </c>
      <c r="AA3531">
        <f>1</f>
        <v>1</v>
      </c>
      <c r="AB3531" s="1">
        <v>42841</v>
      </c>
      <c r="AC3531" s="13">
        <f t="shared" si="500"/>
        <v>42826</v>
      </c>
      <c r="AD3531" s="14">
        <f t="shared" si="501"/>
        <v>42841</v>
      </c>
      <c r="AE3531" s="1" t="str">
        <f t="shared" si="502"/>
        <v>Sunday</v>
      </c>
      <c r="AF3531" s="2">
        <v>0.68481481481481488</v>
      </c>
      <c r="AG3531" s="2">
        <f t="shared" si="503"/>
        <v>0.66666666666666663</v>
      </c>
      <c r="AH3531" t="s">
        <v>23</v>
      </c>
    </row>
    <row r="3532" spans="1:34" x14ac:dyDescent="0.25">
      <c r="A3532">
        <v>1448889</v>
      </c>
      <c r="B3532" t="s">
        <v>54</v>
      </c>
      <c r="E3532">
        <v>86001</v>
      </c>
      <c r="F3532" t="s">
        <v>20</v>
      </c>
      <c r="G3532" t="s">
        <v>55</v>
      </c>
      <c r="H3532">
        <v>994</v>
      </c>
      <c r="I3532" t="s">
        <v>39</v>
      </c>
      <c r="J3532">
        <f>VLOOKUP(I3532,Key!$A$1:$C$73,2,FALSE)</f>
        <v>43.031480000000002</v>
      </c>
      <c r="K3532">
        <f>VLOOKUP(I3532,Key!$A$1:$C$73,3,FALSE)</f>
        <v>-87.908169999999998</v>
      </c>
      <c r="L3532" t="s">
        <v>39</v>
      </c>
      <c r="M3532">
        <f>VLOOKUP(L3532,Key!$A$1:$C$73,2,FALSE)</f>
        <v>43.031480000000002</v>
      </c>
      <c r="N3532">
        <f>VLOOKUP(L3532,Key!$A$1:$C$73,3,FALSE)</f>
        <v>-87.908169999999998</v>
      </c>
      <c r="O3532">
        <v>66</v>
      </c>
      <c r="P3532">
        <v>9</v>
      </c>
      <c r="Q3532">
        <v>9.9</v>
      </c>
      <c r="R3532">
        <v>9.4</v>
      </c>
      <c r="S3532">
        <v>396</v>
      </c>
      <c r="T3532">
        <f t="shared" si="495"/>
        <v>-1</v>
      </c>
      <c r="U3532" s="1">
        <v>42841</v>
      </c>
      <c r="V3532" s="13">
        <f t="shared" si="496"/>
        <v>42826</v>
      </c>
      <c r="W3532" s="14">
        <f t="shared" si="497"/>
        <v>42841</v>
      </c>
      <c r="X3532" s="1" t="str">
        <f t="shared" si="498"/>
        <v>Sunday</v>
      </c>
      <c r="Y3532" s="2">
        <v>0.65141203703703698</v>
      </c>
      <c r="Z3532" s="2">
        <f t="shared" si="499"/>
        <v>0.66666666666666663</v>
      </c>
      <c r="AA3532">
        <f>1</f>
        <v>1</v>
      </c>
      <c r="AB3532" s="1">
        <v>42841</v>
      </c>
      <c r="AC3532" s="13">
        <f t="shared" si="500"/>
        <v>42826</v>
      </c>
      <c r="AD3532" s="14">
        <f t="shared" si="501"/>
        <v>42841</v>
      </c>
      <c r="AE3532" s="1" t="str">
        <f t="shared" si="502"/>
        <v>Sunday</v>
      </c>
      <c r="AF3532" s="2">
        <v>0.69775462962962964</v>
      </c>
      <c r="AG3532" s="2">
        <f t="shared" si="503"/>
        <v>0.70833333333333326</v>
      </c>
      <c r="AH3532" t="s">
        <v>25</v>
      </c>
    </row>
    <row r="3533" spans="1:34" x14ac:dyDescent="0.25">
      <c r="A3533">
        <v>1585037</v>
      </c>
      <c r="B3533" t="s">
        <v>54</v>
      </c>
      <c r="E3533">
        <v>53218</v>
      </c>
      <c r="F3533" t="s">
        <v>20</v>
      </c>
      <c r="G3533" t="s">
        <v>55</v>
      </c>
      <c r="H3533">
        <v>315</v>
      </c>
      <c r="I3533" t="s">
        <v>77</v>
      </c>
      <c r="J3533">
        <f>VLOOKUP(I3533,Key!$A$1:$C$73,2,FALSE)</f>
        <v>43.036900000000003</v>
      </c>
      <c r="K3533">
        <f>VLOOKUP(I3533,Key!$A$1:$C$73,3,FALSE)</f>
        <v>-87.89667</v>
      </c>
      <c r="L3533" t="s">
        <v>77</v>
      </c>
      <c r="M3533">
        <f>VLOOKUP(L3533,Key!$A$1:$C$73,2,FALSE)</f>
        <v>43.036900000000003</v>
      </c>
      <c r="N3533">
        <f>VLOOKUP(L3533,Key!$A$1:$C$73,3,FALSE)</f>
        <v>-87.89667</v>
      </c>
      <c r="O3533">
        <v>53</v>
      </c>
      <c r="P3533">
        <v>6</v>
      </c>
      <c r="Q3533">
        <v>8</v>
      </c>
      <c r="R3533">
        <v>7.6</v>
      </c>
      <c r="S3533">
        <v>318</v>
      </c>
      <c r="T3533">
        <f t="shared" si="495"/>
        <v>-1</v>
      </c>
      <c r="U3533" s="1">
        <v>42841</v>
      </c>
      <c r="V3533" s="13">
        <f t="shared" si="496"/>
        <v>42826</v>
      </c>
      <c r="W3533" s="14">
        <f t="shared" si="497"/>
        <v>42841</v>
      </c>
      <c r="X3533" s="1" t="str">
        <f t="shared" si="498"/>
        <v>Sunday</v>
      </c>
      <c r="Y3533" s="2">
        <v>0.67160879629629633</v>
      </c>
      <c r="Z3533" s="2">
        <f t="shared" si="499"/>
        <v>0.66666666666666663</v>
      </c>
      <c r="AA3533">
        <f>1</f>
        <v>1</v>
      </c>
      <c r="AB3533" s="1">
        <v>42841</v>
      </c>
      <c r="AC3533" s="13">
        <f t="shared" si="500"/>
        <v>42826</v>
      </c>
      <c r="AD3533" s="14">
        <f t="shared" si="501"/>
        <v>42841</v>
      </c>
      <c r="AE3533" s="1" t="str">
        <f t="shared" si="502"/>
        <v>Sunday</v>
      </c>
      <c r="AF3533" s="2">
        <v>0.70871527777777776</v>
      </c>
      <c r="AG3533" s="2">
        <f t="shared" si="503"/>
        <v>0.70833333333333326</v>
      </c>
      <c r="AH3533" t="s">
        <v>25</v>
      </c>
    </row>
    <row r="3534" spans="1:34" x14ac:dyDescent="0.25">
      <c r="A3534">
        <v>1585164</v>
      </c>
      <c r="B3534" t="s">
        <v>54</v>
      </c>
      <c r="E3534">
        <v>53233</v>
      </c>
      <c r="F3534" t="s">
        <v>20</v>
      </c>
      <c r="G3534" t="s">
        <v>55</v>
      </c>
      <c r="H3534">
        <v>11000</v>
      </c>
      <c r="I3534" t="s">
        <v>78</v>
      </c>
      <c r="J3534">
        <f>VLOOKUP(I3534,Key!$A$1:$C$73,2,FALSE)</f>
        <v>43.048200000000001</v>
      </c>
      <c r="K3534">
        <f>VLOOKUP(I3534,Key!$A$1:$C$73,3,FALSE)</f>
        <v>-87.900859999999994</v>
      </c>
      <c r="L3534" t="s">
        <v>83</v>
      </c>
      <c r="M3534">
        <f>VLOOKUP(L3534,Key!$A$1:$C$73,2,FALSE)</f>
        <v>43.026229999999998</v>
      </c>
      <c r="N3534">
        <f>VLOOKUP(L3534,Key!$A$1:$C$73,3,FALSE)</f>
        <v>-87.912809999999993</v>
      </c>
      <c r="O3534">
        <v>44</v>
      </c>
      <c r="P3534">
        <v>6</v>
      </c>
      <c r="Q3534">
        <v>6.6</v>
      </c>
      <c r="R3534">
        <v>6.3</v>
      </c>
      <c r="S3534">
        <v>264</v>
      </c>
      <c r="T3534">
        <f t="shared" si="495"/>
        <v>-1</v>
      </c>
      <c r="U3534" s="1">
        <v>42841</v>
      </c>
      <c r="V3534" s="13">
        <f t="shared" si="496"/>
        <v>42826</v>
      </c>
      <c r="W3534" s="14">
        <f t="shared" si="497"/>
        <v>42841</v>
      </c>
      <c r="X3534" s="1" t="str">
        <f t="shared" si="498"/>
        <v>Sunday</v>
      </c>
      <c r="Y3534" s="2">
        <v>0.69024305555555554</v>
      </c>
      <c r="Z3534" s="2">
        <f t="shared" si="499"/>
        <v>0.70833333333333326</v>
      </c>
      <c r="AA3534">
        <f>1</f>
        <v>1</v>
      </c>
      <c r="AB3534" s="1">
        <v>42841</v>
      </c>
      <c r="AC3534" s="13">
        <f t="shared" si="500"/>
        <v>42826</v>
      </c>
      <c r="AD3534" s="14">
        <f t="shared" si="501"/>
        <v>42841</v>
      </c>
      <c r="AE3534" s="1" t="str">
        <f t="shared" si="502"/>
        <v>Sunday</v>
      </c>
      <c r="AF3534" s="2">
        <v>0.72068287037037038</v>
      </c>
      <c r="AG3534" s="2">
        <f t="shared" si="503"/>
        <v>0.70833333333333326</v>
      </c>
      <c r="AH3534" t="s">
        <v>23</v>
      </c>
    </row>
    <row r="3535" spans="1:34" x14ac:dyDescent="0.25">
      <c r="A3535">
        <v>1585186</v>
      </c>
      <c r="B3535" t="s">
        <v>54</v>
      </c>
      <c r="E3535">
        <v>94024</v>
      </c>
      <c r="F3535" t="s">
        <v>20</v>
      </c>
      <c r="G3535" t="s">
        <v>55</v>
      </c>
      <c r="H3535">
        <v>11099</v>
      </c>
      <c r="I3535" t="s">
        <v>28</v>
      </c>
      <c r="J3535">
        <f>VLOOKUP(I3535,Key!$A$1:$C$73,2,FALSE)</f>
        <v>43.038580000000003</v>
      </c>
      <c r="K3535">
        <f>VLOOKUP(I3535,Key!$A$1:$C$73,3,FALSE)</f>
        <v>-87.90934</v>
      </c>
      <c r="L3535" t="s">
        <v>28</v>
      </c>
      <c r="M3535">
        <f>VLOOKUP(L3535,Key!$A$1:$C$73,2,FALSE)</f>
        <v>43.038580000000003</v>
      </c>
      <c r="N3535">
        <f>VLOOKUP(L3535,Key!$A$1:$C$73,3,FALSE)</f>
        <v>-87.90934</v>
      </c>
      <c r="O3535">
        <v>48</v>
      </c>
      <c r="P3535">
        <v>6</v>
      </c>
      <c r="Q3535">
        <v>7.2</v>
      </c>
      <c r="R3535">
        <v>6.8</v>
      </c>
      <c r="S3535">
        <v>288</v>
      </c>
      <c r="T3535">
        <f t="shared" si="495"/>
        <v>-1</v>
      </c>
      <c r="U3535" s="1">
        <v>42841</v>
      </c>
      <c r="V3535" s="13">
        <f t="shared" si="496"/>
        <v>42826</v>
      </c>
      <c r="W3535" s="14">
        <f t="shared" si="497"/>
        <v>42841</v>
      </c>
      <c r="X3535" s="1" t="str">
        <f t="shared" si="498"/>
        <v>Sunday</v>
      </c>
      <c r="Y3535" s="2">
        <v>0.69578703703703704</v>
      </c>
      <c r="Z3535" s="2">
        <f t="shared" si="499"/>
        <v>0.70833333333333326</v>
      </c>
      <c r="AA3535">
        <f>1</f>
        <v>1</v>
      </c>
      <c r="AB3535" s="1">
        <v>42841</v>
      </c>
      <c r="AC3535" s="13">
        <f t="shared" si="500"/>
        <v>42826</v>
      </c>
      <c r="AD3535" s="14">
        <f t="shared" si="501"/>
        <v>42841</v>
      </c>
      <c r="AE3535" s="1" t="str">
        <f t="shared" si="502"/>
        <v>Sunday</v>
      </c>
      <c r="AF3535" s="2">
        <v>0.72912037037037036</v>
      </c>
      <c r="AG3535" s="2">
        <f t="shared" si="503"/>
        <v>0.70833333333333326</v>
      </c>
      <c r="AH3535" t="s">
        <v>25</v>
      </c>
    </row>
    <row r="3536" spans="1:34" x14ac:dyDescent="0.25">
      <c r="A3536">
        <v>1585187</v>
      </c>
      <c r="B3536" t="s">
        <v>54</v>
      </c>
      <c r="E3536">
        <v>53575</v>
      </c>
      <c r="F3536" t="s">
        <v>20</v>
      </c>
      <c r="G3536" t="s">
        <v>55</v>
      </c>
      <c r="H3536">
        <v>5509</v>
      </c>
      <c r="I3536" t="s">
        <v>64</v>
      </c>
      <c r="J3536">
        <f>VLOOKUP(I3536,Key!$A$1:$C$73,2,FALSE)</f>
        <v>43.069021999999997</v>
      </c>
      <c r="K3536">
        <f>VLOOKUP(I3536,Key!$A$1:$C$73,3,FALSE)</f>
        <v>-87.887940999999998</v>
      </c>
      <c r="L3536" t="s">
        <v>64</v>
      </c>
      <c r="M3536">
        <f>VLOOKUP(L3536,Key!$A$1:$C$73,2,FALSE)</f>
        <v>43.069021999999997</v>
      </c>
      <c r="N3536">
        <f>VLOOKUP(L3536,Key!$A$1:$C$73,3,FALSE)</f>
        <v>-87.887940999999998</v>
      </c>
      <c r="O3536">
        <v>39</v>
      </c>
      <c r="P3536">
        <v>6</v>
      </c>
      <c r="Q3536">
        <v>5.9</v>
      </c>
      <c r="R3536">
        <v>5.6</v>
      </c>
      <c r="S3536">
        <v>234</v>
      </c>
      <c r="T3536">
        <f t="shared" si="495"/>
        <v>-1</v>
      </c>
      <c r="U3536" s="1">
        <v>42841</v>
      </c>
      <c r="V3536" s="13">
        <f t="shared" si="496"/>
        <v>42826</v>
      </c>
      <c r="W3536" s="14">
        <f t="shared" si="497"/>
        <v>42841</v>
      </c>
      <c r="X3536" s="1" t="str">
        <f t="shared" si="498"/>
        <v>Sunday</v>
      </c>
      <c r="Y3536" s="2">
        <v>0.69597222222222221</v>
      </c>
      <c r="Z3536" s="2">
        <f t="shared" si="499"/>
        <v>0.70833333333333326</v>
      </c>
      <c r="AA3536">
        <f>1</f>
        <v>1</v>
      </c>
      <c r="AB3536" s="1">
        <v>42841</v>
      </c>
      <c r="AC3536" s="13">
        <f t="shared" si="500"/>
        <v>42826</v>
      </c>
      <c r="AD3536" s="14">
        <f t="shared" si="501"/>
        <v>42841</v>
      </c>
      <c r="AE3536" s="1" t="str">
        <f t="shared" si="502"/>
        <v>Sunday</v>
      </c>
      <c r="AF3536" s="2">
        <v>0.72309027777777779</v>
      </c>
      <c r="AG3536" s="2">
        <f t="shared" si="503"/>
        <v>0.70833333333333326</v>
      </c>
      <c r="AH3536" t="s">
        <v>25</v>
      </c>
    </row>
    <row r="3537" spans="1:34" x14ac:dyDescent="0.25">
      <c r="A3537">
        <v>1585200</v>
      </c>
      <c r="B3537" t="s">
        <v>54</v>
      </c>
      <c r="E3537">
        <v>53719</v>
      </c>
      <c r="F3537" t="s">
        <v>20</v>
      </c>
      <c r="G3537" t="s">
        <v>55</v>
      </c>
      <c r="H3537">
        <v>5442</v>
      </c>
      <c r="I3537" t="s">
        <v>87</v>
      </c>
      <c r="J3537">
        <f>VLOOKUP(I3537,Key!$A$1:$C$73,2,FALSE)</f>
        <v>43.063749000000001</v>
      </c>
      <c r="K3537">
        <f>VLOOKUP(I3537,Key!$A$1:$C$73,3,FALSE)</f>
        <v>-87.887962999999999</v>
      </c>
      <c r="L3537" t="s">
        <v>81</v>
      </c>
      <c r="M3537">
        <f>VLOOKUP(L3537,Key!$A$1:$C$73,2,FALSE)</f>
        <v>43.058010000000003</v>
      </c>
      <c r="N3537">
        <f>VLOOKUP(L3537,Key!$A$1:$C$73,3,FALSE)</f>
        <v>-87.877300000000005</v>
      </c>
      <c r="O3537">
        <v>34</v>
      </c>
      <c r="P3537">
        <v>3</v>
      </c>
      <c r="Q3537">
        <v>5.0999999999999996</v>
      </c>
      <c r="R3537">
        <v>4.8</v>
      </c>
      <c r="S3537">
        <v>204</v>
      </c>
      <c r="T3537">
        <f t="shared" si="495"/>
        <v>-1</v>
      </c>
      <c r="U3537" s="1">
        <v>42841</v>
      </c>
      <c r="V3537" s="13">
        <f t="shared" si="496"/>
        <v>42826</v>
      </c>
      <c r="W3537" s="14">
        <f t="shared" si="497"/>
        <v>42841</v>
      </c>
      <c r="X3537" s="1" t="str">
        <f t="shared" si="498"/>
        <v>Sunday</v>
      </c>
      <c r="Y3537" s="2">
        <v>0.69724537037037038</v>
      </c>
      <c r="Z3537" s="2">
        <f t="shared" si="499"/>
        <v>0.70833333333333326</v>
      </c>
      <c r="AA3537">
        <f>1</f>
        <v>1</v>
      </c>
      <c r="AB3537" s="1">
        <v>42841</v>
      </c>
      <c r="AC3537" s="13">
        <f t="shared" si="500"/>
        <v>42826</v>
      </c>
      <c r="AD3537" s="14">
        <f t="shared" si="501"/>
        <v>42841</v>
      </c>
      <c r="AE3537" s="1" t="str">
        <f t="shared" si="502"/>
        <v>Sunday</v>
      </c>
      <c r="AF3537" s="2">
        <v>0.72136574074074078</v>
      </c>
      <c r="AG3537" s="2">
        <f t="shared" si="503"/>
        <v>0.70833333333333326</v>
      </c>
      <c r="AH3537" t="s">
        <v>23</v>
      </c>
    </row>
    <row r="3538" spans="1:34" x14ac:dyDescent="0.25">
      <c r="A3538">
        <v>1585255</v>
      </c>
      <c r="B3538" t="s">
        <v>54</v>
      </c>
      <c r="E3538">
        <v>53012</v>
      </c>
      <c r="F3538" t="s">
        <v>20</v>
      </c>
      <c r="G3538" t="s">
        <v>55</v>
      </c>
      <c r="H3538">
        <v>5449</v>
      </c>
      <c r="I3538" t="s">
        <v>85</v>
      </c>
      <c r="J3538">
        <f>VLOOKUP(I3538,Key!$A$1:$C$73,2,FALSE)</f>
        <v>43.053040000000003</v>
      </c>
      <c r="K3538">
        <f>VLOOKUP(I3538,Key!$A$1:$C$73,3,FALSE)</f>
        <v>-87.897660000000002</v>
      </c>
      <c r="L3538" t="s">
        <v>62</v>
      </c>
      <c r="M3538">
        <f>VLOOKUP(L3538,Key!$A$1:$C$73,2,FALSE)</f>
        <v>43.052460000000004</v>
      </c>
      <c r="N3538">
        <f>VLOOKUP(L3538,Key!$A$1:$C$73,3,FALSE)</f>
        <v>-87.891000000000005</v>
      </c>
      <c r="O3538">
        <v>75</v>
      </c>
      <c r="P3538">
        <v>9</v>
      </c>
      <c r="Q3538">
        <v>11.3</v>
      </c>
      <c r="R3538">
        <v>10.7</v>
      </c>
      <c r="S3538">
        <v>450</v>
      </c>
      <c r="T3538">
        <f t="shared" si="495"/>
        <v>-1</v>
      </c>
      <c r="U3538" s="1">
        <v>42841</v>
      </c>
      <c r="V3538" s="13">
        <f t="shared" si="496"/>
        <v>42826</v>
      </c>
      <c r="W3538" s="14">
        <f t="shared" si="497"/>
        <v>42841</v>
      </c>
      <c r="X3538" s="1" t="str">
        <f t="shared" si="498"/>
        <v>Sunday</v>
      </c>
      <c r="Y3538" s="2">
        <v>0.70951388888888889</v>
      </c>
      <c r="Z3538" s="2">
        <f t="shared" si="499"/>
        <v>0.70833333333333326</v>
      </c>
      <c r="AA3538">
        <f>1</f>
        <v>1</v>
      </c>
      <c r="AB3538" s="1">
        <v>42841</v>
      </c>
      <c r="AC3538" s="13">
        <f t="shared" si="500"/>
        <v>42826</v>
      </c>
      <c r="AD3538" s="14">
        <f t="shared" si="501"/>
        <v>42841</v>
      </c>
      <c r="AE3538" s="1" t="str">
        <f t="shared" si="502"/>
        <v>Sunday</v>
      </c>
      <c r="AF3538" s="2">
        <v>0.76165509259259256</v>
      </c>
      <c r="AG3538" s="2">
        <f t="shared" si="503"/>
        <v>0.75</v>
      </c>
      <c r="AH3538" t="s">
        <v>23</v>
      </c>
    </row>
    <row r="3539" spans="1:34" x14ac:dyDescent="0.25">
      <c r="A3539">
        <v>1585266</v>
      </c>
      <c r="B3539" t="s">
        <v>54</v>
      </c>
      <c r="E3539">
        <v>53220</v>
      </c>
      <c r="F3539" t="s">
        <v>20</v>
      </c>
      <c r="G3539" t="s">
        <v>55</v>
      </c>
      <c r="H3539">
        <v>11115</v>
      </c>
      <c r="I3539" t="s">
        <v>44</v>
      </c>
      <c r="J3539">
        <f>VLOOKUP(I3539,Key!$A$1:$C$73,2,FALSE)</f>
        <v>43.03886</v>
      </c>
      <c r="K3539">
        <f>VLOOKUP(I3539,Key!$A$1:$C$73,3,FALSE)</f>
        <v>-87.902720000000002</v>
      </c>
      <c r="L3539" t="s">
        <v>44</v>
      </c>
      <c r="M3539">
        <f>VLOOKUP(L3539,Key!$A$1:$C$73,2,FALSE)</f>
        <v>43.03886</v>
      </c>
      <c r="N3539">
        <f>VLOOKUP(L3539,Key!$A$1:$C$73,3,FALSE)</f>
        <v>-87.902720000000002</v>
      </c>
      <c r="O3539">
        <v>58</v>
      </c>
      <c r="P3539">
        <v>6</v>
      </c>
      <c r="Q3539">
        <v>8.6999999999999993</v>
      </c>
      <c r="R3539">
        <v>8.3000000000000007</v>
      </c>
      <c r="S3539">
        <v>348</v>
      </c>
      <c r="T3539">
        <f t="shared" si="495"/>
        <v>-1</v>
      </c>
      <c r="U3539" s="1">
        <v>42841</v>
      </c>
      <c r="V3539" s="13">
        <f t="shared" si="496"/>
        <v>42826</v>
      </c>
      <c r="W3539" s="14">
        <f t="shared" si="497"/>
        <v>42841</v>
      </c>
      <c r="X3539" s="1" t="str">
        <f t="shared" si="498"/>
        <v>Sunday</v>
      </c>
      <c r="Y3539" s="2">
        <v>0.71215277777777775</v>
      </c>
      <c r="Z3539" s="2">
        <f t="shared" si="499"/>
        <v>0.70833333333333326</v>
      </c>
      <c r="AA3539">
        <f>1</f>
        <v>1</v>
      </c>
      <c r="AB3539" s="1">
        <v>42841</v>
      </c>
      <c r="AC3539" s="13">
        <f t="shared" si="500"/>
        <v>42826</v>
      </c>
      <c r="AD3539" s="14">
        <f t="shared" si="501"/>
        <v>42841</v>
      </c>
      <c r="AE3539" s="1" t="str">
        <f t="shared" si="502"/>
        <v>Sunday</v>
      </c>
      <c r="AF3539" s="2">
        <v>0.75233796296296296</v>
      </c>
      <c r="AG3539" s="2">
        <f t="shared" si="503"/>
        <v>0.75</v>
      </c>
      <c r="AH3539" t="s">
        <v>25</v>
      </c>
    </row>
    <row r="3540" spans="1:34" x14ac:dyDescent="0.25">
      <c r="A3540">
        <v>1318402</v>
      </c>
      <c r="B3540" t="s">
        <v>54</v>
      </c>
      <c r="E3540">
        <v>53224</v>
      </c>
      <c r="F3540" t="s">
        <v>20</v>
      </c>
      <c r="G3540" t="s">
        <v>55</v>
      </c>
      <c r="H3540">
        <v>11088</v>
      </c>
      <c r="I3540" t="s">
        <v>63</v>
      </c>
      <c r="J3540">
        <f>VLOOKUP(I3540,Key!$A$1:$C$73,2,FALSE)</f>
        <v>43.066893999999998</v>
      </c>
      <c r="K3540">
        <f>VLOOKUP(I3540,Key!$A$1:$C$73,3,FALSE)</f>
        <v>-87.877936000000005</v>
      </c>
      <c r="L3540" t="s">
        <v>81</v>
      </c>
      <c r="M3540">
        <f>VLOOKUP(L3540,Key!$A$1:$C$73,2,FALSE)</f>
        <v>43.058010000000003</v>
      </c>
      <c r="N3540">
        <f>VLOOKUP(L3540,Key!$A$1:$C$73,3,FALSE)</f>
        <v>-87.877300000000005</v>
      </c>
      <c r="O3540">
        <v>126</v>
      </c>
      <c r="P3540">
        <v>15</v>
      </c>
      <c r="Q3540">
        <v>18</v>
      </c>
      <c r="R3540">
        <v>17.100000000000001</v>
      </c>
      <c r="S3540">
        <v>720</v>
      </c>
      <c r="T3540">
        <f t="shared" si="495"/>
        <v>-1</v>
      </c>
      <c r="U3540" s="1">
        <v>42841</v>
      </c>
      <c r="V3540" s="13">
        <f t="shared" si="496"/>
        <v>42826</v>
      </c>
      <c r="W3540" s="14">
        <f t="shared" si="497"/>
        <v>42841</v>
      </c>
      <c r="X3540" s="1" t="str">
        <f t="shared" si="498"/>
        <v>Sunday</v>
      </c>
      <c r="Y3540" s="2">
        <v>0.74003472222222222</v>
      </c>
      <c r="Z3540" s="2">
        <f t="shared" si="499"/>
        <v>0.75</v>
      </c>
      <c r="AA3540">
        <f>1</f>
        <v>1</v>
      </c>
      <c r="AB3540" s="1">
        <v>42841</v>
      </c>
      <c r="AC3540" s="13">
        <f t="shared" si="500"/>
        <v>42826</v>
      </c>
      <c r="AD3540" s="14">
        <f t="shared" si="501"/>
        <v>42841</v>
      </c>
      <c r="AE3540" s="1" t="str">
        <f t="shared" si="502"/>
        <v>Sunday</v>
      </c>
      <c r="AF3540" s="2">
        <v>0.82763888888888892</v>
      </c>
      <c r="AG3540" s="2">
        <f t="shared" si="503"/>
        <v>0.83333333333333326</v>
      </c>
      <c r="AH3540" t="s">
        <v>23</v>
      </c>
    </row>
    <row r="3541" spans="1:34" x14ac:dyDescent="0.25">
      <c r="A3541">
        <v>1512943</v>
      </c>
      <c r="B3541" t="s">
        <v>54</v>
      </c>
      <c r="E3541">
        <v>54914</v>
      </c>
      <c r="F3541" t="s">
        <v>20</v>
      </c>
      <c r="G3541" t="s">
        <v>55</v>
      </c>
      <c r="H3541">
        <v>5489</v>
      </c>
      <c r="I3541" t="s">
        <v>63</v>
      </c>
      <c r="J3541">
        <f>VLOOKUP(I3541,Key!$A$1:$C$73,2,FALSE)</f>
        <v>43.066893999999998</v>
      </c>
      <c r="K3541">
        <f>VLOOKUP(I3541,Key!$A$1:$C$73,3,FALSE)</f>
        <v>-87.877936000000005</v>
      </c>
      <c r="L3541" t="s">
        <v>81</v>
      </c>
      <c r="M3541">
        <f>VLOOKUP(L3541,Key!$A$1:$C$73,2,FALSE)</f>
        <v>43.058010000000003</v>
      </c>
      <c r="N3541">
        <f>VLOOKUP(L3541,Key!$A$1:$C$73,3,FALSE)</f>
        <v>-87.877300000000005</v>
      </c>
      <c r="O3541">
        <v>125</v>
      </c>
      <c r="P3541">
        <v>15</v>
      </c>
      <c r="Q3541">
        <v>18</v>
      </c>
      <c r="R3541">
        <v>17.100000000000001</v>
      </c>
      <c r="S3541">
        <v>720</v>
      </c>
      <c r="T3541">
        <f t="shared" si="495"/>
        <v>-1</v>
      </c>
      <c r="U3541" s="1">
        <v>42841</v>
      </c>
      <c r="V3541" s="13">
        <f t="shared" si="496"/>
        <v>42826</v>
      </c>
      <c r="W3541" s="14">
        <f t="shared" si="497"/>
        <v>42841</v>
      </c>
      <c r="X3541" s="1" t="str">
        <f t="shared" si="498"/>
        <v>Sunday</v>
      </c>
      <c r="Y3541" s="2">
        <v>0.74059027777777775</v>
      </c>
      <c r="Z3541" s="2">
        <f t="shared" si="499"/>
        <v>0.75</v>
      </c>
      <c r="AA3541">
        <f>1</f>
        <v>1</v>
      </c>
      <c r="AB3541" s="1">
        <v>42841</v>
      </c>
      <c r="AC3541" s="13">
        <f t="shared" si="500"/>
        <v>42826</v>
      </c>
      <c r="AD3541" s="14">
        <f t="shared" si="501"/>
        <v>42841</v>
      </c>
      <c r="AE3541" s="1" t="str">
        <f t="shared" si="502"/>
        <v>Sunday</v>
      </c>
      <c r="AF3541" s="2">
        <v>0.82762731481481477</v>
      </c>
      <c r="AG3541" s="2">
        <f t="shared" si="503"/>
        <v>0.83333333333333326</v>
      </c>
      <c r="AH3541" t="s">
        <v>23</v>
      </c>
    </row>
    <row r="3542" spans="1:34" x14ac:dyDescent="0.25">
      <c r="A3542">
        <v>1532214</v>
      </c>
      <c r="B3542" t="s">
        <v>54</v>
      </c>
      <c r="E3542">
        <v>53211</v>
      </c>
      <c r="F3542" t="s">
        <v>20</v>
      </c>
      <c r="G3542" t="s">
        <v>55</v>
      </c>
      <c r="H3542">
        <v>224</v>
      </c>
      <c r="I3542" t="s">
        <v>81</v>
      </c>
      <c r="J3542">
        <f>VLOOKUP(I3542,Key!$A$1:$C$73,2,FALSE)</f>
        <v>43.058010000000003</v>
      </c>
      <c r="K3542">
        <f>VLOOKUP(I3542,Key!$A$1:$C$73,3,FALSE)</f>
        <v>-87.877300000000005</v>
      </c>
      <c r="L3542" t="s">
        <v>66</v>
      </c>
      <c r="M3542">
        <f>VLOOKUP(L3542,Key!$A$1:$C$73,2,FALSE)</f>
        <v>43.078530000000001</v>
      </c>
      <c r="N3542">
        <f>VLOOKUP(L3542,Key!$A$1:$C$73,3,FALSE)</f>
        <v>-87.882620000000003</v>
      </c>
      <c r="O3542">
        <v>17</v>
      </c>
      <c r="P3542">
        <v>3</v>
      </c>
      <c r="Q3542">
        <v>2.6</v>
      </c>
      <c r="R3542">
        <v>2.4</v>
      </c>
      <c r="S3542">
        <v>102</v>
      </c>
      <c r="T3542">
        <f t="shared" si="495"/>
        <v>-1</v>
      </c>
      <c r="U3542" s="1">
        <v>42841</v>
      </c>
      <c r="V3542" s="13">
        <f t="shared" si="496"/>
        <v>42826</v>
      </c>
      <c r="W3542" s="14">
        <f t="shared" si="497"/>
        <v>42841</v>
      </c>
      <c r="X3542" s="1" t="str">
        <f t="shared" si="498"/>
        <v>Sunday</v>
      </c>
      <c r="Y3542" s="2">
        <v>0.78149305555555559</v>
      </c>
      <c r="Z3542" s="2">
        <f t="shared" si="499"/>
        <v>0.79166666666666663</v>
      </c>
      <c r="AA3542">
        <f>1</f>
        <v>1</v>
      </c>
      <c r="AB3542" s="1">
        <v>42841</v>
      </c>
      <c r="AC3542" s="13">
        <f t="shared" si="500"/>
        <v>42826</v>
      </c>
      <c r="AD3542" s="14">
        <f t="shared" si="501"/>
        <v>42841</v>
      </c>
      <c r="AE3542" s="1" t="str">
        <f t="shared" si="502"/>
        <v>Sunday</v>
      </c>
      <c r="AF3542" s="2">
        <v>0.79326388888888888</v>
      </c>
      <c r="AG3542" s="2">
        <f t="shared" si="503"/>
        <v>0.79166666666666663</v>
      </c>
      <c r="AH3542" t="s">
        <v>23</v>
      </c>
    </row>
    <row r="3543" spans="1:34" x14ac:dyDescent="0.25">
      <c r="A3543">
        <v>1585721</v>
      </c>
      <c r="B3543" t="s">
        <v>54</v>
      </c>
      <c r="E3543">
        <v>55408</v>
      </c>
      <c r="F3543" t="s">
        <v>20</v>
      </c>
      <c r="G3543" t="s">
        <v>55</v>
      </c>
      <c r="H3543">
        <v>361</v>
      </c>
      <c r="I3543" t="s">
        <v>61</v>
      </c>
      <c r="J3543">
        <f>VLOOKUP(I3543,Key!$A$1:$C$73,2,FALSE)</f>
        <v>43.060786</v>
      </c>
      <c r="K3543">
        <f>VLOOKUP(I3543,Key!$A$1:$C$73,3,FALSE)</f>
        <v>-87.883825999999999</v>
      </c>
      <c r="L3543" t="s">
        <v>61</v>
      </c>
      <c r="M3543">
        <f>VLOOKUP(L3543,Key!$A$1:$C$73,2,FALSE)</f>
        <v>43.060786</v>
      </c>
      <c r="N3543">
        <f>VLOOKUP(L3543,Key!$A$1:$C$73,3,FALSE)</f>
        <v>-87.883825999999999</v>
      </c>
      <c r="O3543">
        <v>51</v>
      </c>
      <c r="P3543">
        <v>6</v>
      </c>
      <c r="Q3543">
        <v>7.7</v>
      </c>
      <c r="R3543">
        <v>7.3</v>
      </c>
      <c r="S3543">
        <v>306</v>
      </c>
      <c r="T3543">
        <f t="shared" si="495"/>
        <v>-1</v>
      </c>
      <c r="U3543" s="1">
        <v>42841</v>
      </c>
      <c r="V3543" s="13">
        <f t="shared" si="496"/>
        <v>42826</v>
      </c>
      <c r="W3543" s="14">
        <f t="shared" si="497"/>
        <v>42841</v>
      </c>
      <c r="X3543" s="1" t="str">
        <f t="shared" si="498"/>
        <v>Sunday</v>
      </c>
      <c r="Y3543" s="2">
        <v>0.79943287037037036</v>
      </c>
      <c r="Z3543" s="2">
        <f t="shared" si="499"/>
        <v>0.79166666666666663</v>
      </c>
      <c r="AA3543">
        <f>1</f>
        <v>1</v>
      </c>
      <c r="AB3543" s="1">
        <v>42841</v>
      </c>
      <c r="AC3543" s="13">
        <f t="shared" si="500"/>
        <v>42826</v>
      </c>
      <c r="AD3543" s="14">
        <f t="shared" si="501"/>
        <v>42841</v>
      </c>
      <c r="AE3543" s="1" t="str">
        <f t="shared" si="502"/>
        <v>Sunday</v>
      </c>
      <c r="AF3543" s="2">
        <v>0.83540509259259255</v>
      </c>
      <c r="AG3543" s="2">
        <f t="shared" si="503"/>
        <v>0.83333333333333326</v>
      </c>
      <c r="AH3543" t="s">
        <v>25</v>
      </c>
    </row>
    <row r="3544" spans="1:34" x14ac:dyDescent="0.25">
      <c r="A3544">
        <v>1585737</v>
      </c>
      <c r="B3544" t="s">
        <v>54</v>
      </c>
      <c r="E3544">
        <v>53188</v>
      </c>
      <c r="F3544" t="s">
        <v>20</v>
      </c>
      <c r="G3544" t="s">
        <v>55</v>
      </c>
      <c r="H3544">
        <v>43</v>
      </c>
      <c r="I3544" t="s">
        <v>74</v>
      </c>
      <c r="J3544">
        <f>VLOOKUP(I3544,Key!$A$1:$C$73,2,FALSE)</f>
        <v>43.05536</v>
      </c>
      <c r="K3544">
        <f>VLOOKUP(I3544,Key!$A$1:$C$73,3,FALSE)</f>
        <v>-87.90504</v>
      </c>
      <c r="L3544" t="s">
        <v>74</v>
      </c>
      <c r="M3544">
        <f>VLOOKUP(L3544,Key!$A$1:$C$73,2,FALSE)</f>
        <v>43.05536</v>
      </c>
      <c r="N3544">
        <f>VLOOKUP(L3544,Key!$A$1:$C$73,3,FALSE)</f>
        <v>-87.90504</v>
      </c>
      <c r="O3544">
        <v>59</v>
      </c>
      <c r="P3544">
        <v>6</v>
      </c>
      <c r="Q3544">
        <v>8.9</v>
      </c>
      <c r="R3544">
        <v>8.4</v>
      </c>
      <c r="S3544">
        <v>354</v>
      </c>
      <c r="T3544">
        <f t="shared" si="495"/>
        <v>-1</v>
      </c>
      <c r="U3544" s="1">
        <v>42841</v>
      </c>
      <c r="V3544" s="13">
        <f t="shared" si="496"/>
        <v>42826</v>
      </c>
      <c r="W3544" s="14">
        <f t="shared" si="497"/>
        <v>42841</v>
      </c>
      <c r="X3544" s="1" t="str">
        <f t="shared" si="498"/>
        <v>Sunday</v>
      </c>
      <c r="Y3544" s="2">
        <v>0.80424768518518519</v>
      </c>
      <c r="Z3544" s="2">
        <f t="shared" si="499"/>
        <v>0.79166666666666663</v>
      </c>
      <c r="AA3544">
        <f>1</f>
        <v>1</v>
      </c>
      <c r="AB3544" s="1">
        <v>42841</v>
      </c>
      <c r="AC3544" s="13">
        <f t="shared" si="500"/>
        <v>42826</v>
      </c>
      <c r="AD3544" s="14">
        <f t="shared" si="501"/>
        <v>42841</v>
      </c>
      <c r="AE3544" s="1" t="str">
        <f t="shared" si="502"/>
        <v>Sunday</v>
      </c>
      <c r="AF3544" s="2">
        <v>0.84523148148148142</v>
      </c>
      <c r="AG3544" s="2">
        <f t="shared" si="503"/>
        <v>0.83333333333333326</v>
      </c>
      <c r="AH3544" t="s">
        <v>25</v>
      </c>
    </row>
    <row r="3545" spans="1:34" x14ac:dyDescent="0.25">
      <c r="A3545">
        <v>1242812</v>
      </c>
      <c r="B3545" t="s">
        <v>54</v>
      </c>
      <c r="E3545">
        <v>85248</v>
      </c>
      <c r="F3545" t="s">
        <v>20</v>
      </c>
      <c r="G3545" t="s">
        <v>55</v>
      </c>
      <c r="H3545">
        <v>5449</v>
      </c>
      <c r="I3545" t="s">
        <v>62</v>
      </c>
      <c r="J3545">
        <f>VLOOKUP(I3545,Key!$A$1:$C$73,2,FALSE)</f>
        <v>43.052460000000004</v>
      </c>
      <c r="K3545">
        <f>VLOOKUP(I3545,Key!$A$1:$C$73,3,FALSE)</f>
        <v>-87.891000000000005</v>
      </c>
      <c r="L3545" t="s">
        <v>62</v>
      </c>
      <c r="M3545">
        <f>VLOOKUP(L3545,Key!$A$1:$C$73,2,FALSE)</f>
        <v>43.052460000000004</v>
      </c>
      <c r="N3545">
        <f>VLOOKUP(L3545,Key!$A$1:$C$73,3,FALSE)</f>
        <v>-87.891000000000005</v>
      </c>
      <c r="O3545">
        <v>24</v>
      </c>
      <c r="P3545">
        <v>3</v>
      </c>
      <c r="Q3545">
        <v>3.6</v>
      </c>
      <c r="R3545">
        <v>3.4</v>
      </c>
      <c r="S3545">
        <v>144</v>
      </c>
      <c r="T3545">
        <f t="shared" si="495"/>
        <v>-1</v>
      </c>
      <c r="U3545" s="1">
        <v>42841</v>
      </c>
      <c r="V3545" s="13">
        <f t="shared" si="496"/>
        <v>42826</v>
      </c>
      <c r="W3545" s="14">
        <f t="shared" si="497"/>
        <v>42841</v>
      </c>
      <c r="X3545" s="1" t="str">
        <f t="shared" si="498"/>
        <v>Sunday</v>
      </c>
      <c r="Y3545" s="2">
        <v>0.80962962962962959</v>
      </c>
      <c r="Z3545" s="2">
        <f t="shared" si="499"/>
        <v>0.79166666666666663</v>
      </c>
      <c r="AA3545">
        <f>1</f>
        <v>1</v>
      </c>
      <c r="AB3545" s="1">
        <v>42841</v>
      </c>
      <c r="AC3545" s="13">
        <f t="shared" si="500"/>
        <v>42826</v>
      </c>
      <c r="AD3545" s="14">
        <f t="shared" si="501"/>
        <v>42841</v>
      </c>
      <c r="AE3545" s="1" t="str">
        <f t="shared" si="502"/>
        <v>Sunday</v>
      </c>
      <c r="AF3545" s="2">
        <v>0.82596064814814818</v>
      </c>
      <c r="AG3545" s="2">
        <f t="shared" si="503"/>
        <v>0.83333333333333326</v>
      </c>
      <c r="AH3545" t="s">
        <v>25</v>
      </c>
    </row>
    <row r="3546" spans="1:34" x14ac:dyDescent="0.25">
      <c r="A3546">
        <v>1585912</v>
      </c>
      <c r="B3546" t="s">
        <v>54</v>
      </c>
      <c r="E3546">
        <v>53051</v>
      </c>
      <c r="F3546" t="s">
        <v>20</v>
      </c>
      <c r="G3546" t="s">
        <v>55</v>
      </c>
      <c r="H3546">
        <v>5444</v>
      </c>
      <c r="I3546" t="s">
        <v>22</v>
      </c>
      <c r="J3546">
        <f>VLOOKUP(I3546,Key!$A$1:$C$73,2,FALSE)</f>
        <v>43.058619999999998</v>
      </c>
      <c r="K3546">
        <f>VLOOKUP(I3546,Key!$A$1:$C$73,3,FALSE)</f>
        <v>-87.885319999999993</v>
      </c>
      <c r="L3546" t="s">
        <v>62</v>
      </c>
      <c r="M3546">
        <f>VLOOKUP(L3546,Key!$A$1:$C$73,2,FALSE)</f>
        <v>43.052460000000004</v>
      </c>
      <c r="N3546">
        <f>VLOOKUP(L3546,Key!$A$1:$C$73,3,FALSE)</f>
        <v>-87.891000000000005</v>
      </c>
      <c r="O3546">
        <v>42</v>
      </c>
      <c r="P3546">
        <v>6</v>
      </c>
      <c r="Q3546">
        <v>6.3</v>
      </c>
      <c r="R3546">
        <v>6</v>
      </c>
      <c r="S3546">
        <v>252</v>
      </c>
      <c r="T3546">
        <f t="shared" si="495"/>
        <v>-1</v>
      </c>
      <c r="U3546" s="1">
        <v>42841</v>
      </c>
      <c r="V3546" s="13">
        <f t="shared" si="496"/>
        <v>42826</v>
      </c>
      <c r="W3546" s="14">
        <f t="shared" si="497"/>
        <v>42841</v>
      </c>
      <c r="X3546" s="1" t="str">
        <f t="shared" si="498"/>
        <v>Sunday</v>
      </c>
      <c r="Y3546" s="2">
        <v>0.87725694444444446</v>
      </c>
      <c r="Z3546" s="2">
        <f t="shared" si="499"/>
        <v>0.875</v>
      </c>
      <c r="AA3546">
        <f>1</f>
        <v>1</v>
      </c>
      <c r="AB3546" s="1">
        <v>42841</v>
      </c>
      <c r="AC3546" s="13">
        <f t="shared" si="500"/>
        <v>42826</v>
      </c>
      <c r="AD3546" s="14">
        <f t="shared" si="501"/>
        <v>42841</v>
      </c>
      <c r="AE3546" s="1" t="str">
        <f t="shared" si="502"/>
        <v>Sunday</v>
      </c>
      <c r="AF3546" s="2">
        <v>0.90673611111111108</v>
      </c>
      <c r="AG3546" s="2">
        <f t="shared" si="503"/>
        <v>0.91666666666666663</v>
      </c>
      <c r="AH3546" t="s">
        <v>23</v>
      </c>
    </row>
    <row r="3547" spans="1:34" x14ac:dyDescent="0.25">
      <c r="A3547">
        <v>1525167</v>
      </c>
      <c r="B3547" t="s">
        <v>54</v>
      </c>
      <c r="E3547">
        <v>53223</v>
      </c>
      <c r="F3547" t="s">
        <v>20</v>
      </c>
      <c r="G3547" t="s">
        <v>55</v>
      </c>
      <c r="H3547">
        <v>5576</v>
      </c>
      <c r="I3547" t="s">
        <v>61</v>
      </c>
      <c r="J3547">
        <f>VLOOKUP(I3547,Key!$A$1:$C$73,2,FALSE)</f>
        <v>43.060786</v>
      </c>
      <c r="K3547">
        <f>VLOOKUP(I3547,Key!$A$1:$C$73,3,FALSE)</f>
        <v>-87.883825999999999</v>
      </c>
      <c r="L3547" t="s">
        <v>21</v>
      </c>
      <c r="M3547">
        <f>VLOOKUP(L3547,Key!$A$1:$C$73,2,FALSE)</f>
        <v>43.074890000000003</v>
      </c>
      <c r="N3547">
        <f>VLOOKUP(L3547,Key!$A$1:$C$73,3,FALSE)</f>
        <v>-87.882810000000006</v>
      </c>
      <c r="O3547">
        <v>7</v>
      </c>
      <c r="P3547">
        <v>3</v>
      </c>
      <c r="Q3547">
        <v>1.1000000000000001</v>
      </c>
      <c r="R3547">
        <v>1</v>
      </c>
      <c r="S3547">
        <v>42</v>
      </c>
      <c r="T3547">
        <f t="shared" si="495"/>
        <v>-1</v>
      </c>
      <c r="U3547" s="1">
        <v>42841</v>
      </c>
      <c r="V3547" s="13">
        <f t="shared" si="496"/>
        <v>42826</v>
      </c>
      <c r="W3547" s="14">
        <f t="shared" si="497"/>
        <v>42841</v>
      </c>
      <c r="X3547" s="1" t="str">
        <f t="shared" si="498"/>
        <v>Sunday</v>
      </c>
      <c r="Y3547" s="2">
        <v>0.9787499999999999</v>
      </c>
      <c r="Z3547" s="2">
        <f t="shared" si="499"/>
        <v>0.95833333333333326</v>
      </c>
      <c r="AA3547">
        <f>1</f>
        <v>1</v>
      </c>
      <c r="AB3547" s="1">
        <v>42841</v>
      </c>
      <c r="AC3547" s="13">
        <f t="shared" si="500"/>
        <v>42826</v>
      </c>
      <c r="AD3547" s="14">
        <f t="shared" si="501"/>
        <v>42841</v>
      </c>
      <c r="AE3547" s="1" t="str">
        <f t="shared" si="502"/>
        <v>Sunday</v>
      </c>
      <c r="AF3547" s="2">
        <v>0.98401620370370368</v>
      </c>
      <c r="AG3547" s="2">
        <f t="shared" si="503"/>
        <v>1</v>
      </c>
      <c r="AH3547" t="s">
        <v>23</v>
      </c>
    </row>
    <row r="3548" spans="1:34" x14ac:dyDescent="0.25">
      <c r="A3548">
        <v>1556816</v>
      </c>
      <c r="B3548" t="s">
        <v>54</v>
      </c>
      <c r="E3548">
        <v>53221</v>
      </c>
      <c r="F3548" t="s">
        <v>20</v>
      </c>
      <c r="G3548" t="s">
        <v>55</v>
      </c>
      <c r="H3548">
        <v>11127</v>
      </c>
      <c r="I3548" t="s">
        <v>37</v>
      </c>
      <c r="J3548">
        <f>VLOOKUP(I3548,Key!$A$1:$C$73,2,FALSE)</f>
        <v>43.049230000000001</v>
      </c>
      <c r="K3548">
        <f>VLOOKUP(I3548,Key!$A$1:$C$73,3,FALSE)</f>
        <v>-87.911940000000001</v>
      </c>
      <c r="L3548" t="s">
        <v>67</v>
      </c>
      <c r="M3548">
        <f>VLOOKUP(L3548,Key!$A$1:$C$73,2,FALSE)</f>
        <v>43.05847</v>
      </c>
      <c r="N3548">
        <f>VLOOKUP(L3548,Key!$A$1:$C$73,3,FALSE)</f>
        <v>-87.898079999999993</v>
      </c>
      <c r="O3548">
        <v>8</v>
      </c>
      <c r="P3548">
        <v>3</v>
      </c>
      <c r="Q3548">
        <v>1.2</v>
      </c>
      <c r="R3548">
        <v>1.1000000000000001</v>
      </c>
      <c r="S3548">
        <v>48</v>
      </c>
      <c r="T3548">
        <f t="shared" si="495"/>
        <v>-1</v>
      </c>
      <c r="U3548" s="1">
        <v>42842</v>
      </c>
      <c r="V3548" s="13">
        <f t="shared" si="496"/>
        <v>42826</v>
      </c>
      <c r="W3548" s="14">
        <f t="shared" si="497"/>
        <v>42842</v>
      </c>
      <c r="X3548" s="1" t="str">
        <f t="shared" si="498"/>
        <v>Monday</v>
      </c>
      <c r="Y3548" s="2">
        <v>0.32927083333333335</v>
      </c>
      <c r="Z3548" s="2">
        <f t="shared" si="499"/>
        <v>0.33333333333333331</v>
      </c>
      <c r="AA3548">
        <f>1</f>
        <v>1</v>
      </c>
      <c r="AB3548" s="1">
        <v>42842</v>
      </c>
      <c r="AC3548" s="13">
        <f t="shared" si="500"/>
        <v>42826</v>
      </c>
      <c r="AD3548" s="14">
        <f t="shared" si="501"/>
        <v>42842</v>
      </c>
      <c r="AE3548" s="1" t="str">
        <f t="shared" si="502"/>
        <v>Monday</v>
      </c>
      <c r="AF3548" s="2">
        <v>0.33476851851851852</v>
      </c>
      <c r="AG3548" s="2">
        <f t="shared" si="503"/>
        <v>0.33333333333333331</v>
      </c>
      <c r="AH3548" t="s">
        <v>23</v>
      </c>
    </row>
    <row r="3549" spans="1:34" x14ac:dyDescent="0.25">
      <c r="A3549">
        <v>1511387</v>
      </c>
      <c r="B3549" t="s">
        <v>54</v>
      </c>
      <c r="E3549">
        <v>53045</v>
      </c>
      <c r="F3549" t="s">
        <v>20</v>
      </c>
      <c r="G3549" t="s">
        <v>55</v>
      </c>
      <c r="H3549">
        <v>5589</v>
      </c>
      <c r="I3549" t="s">
        <v>22</v>
      </c>
      <c r="J3549">
        <f>VLOOKUP(I3549,Key!$A$1:$C$73,2,FALSE)</f>
        <v>43.058619999999998</v>
      </c>
      <c r="K3549">
        <f>VLOOKUP(I3549,Key!$A$1:$C$73,3,FALSE)</f>
        <v>-87.885319999999993</v>
      </c>
      <c r="L3549" t="s">
        <v>22</v>
      </c>
      <c r="M3549">
        <f>VLOOKUP(L3549,Key!$A$1:$C$73,2,FALSE)</f>
        <v>43.058619999999998</v>
      </c>
      <c r="N3549">
        <f>VLOOKUP(L3549,Key!$A$1:$C$73,3,FALSE)</f>
        <v>-87.885319999999993</v>
      </c>
      <c r="O3549">
        <v>49</v>
      </c>
      <c r="P3549">
        <v>6</v>
      </c>
      <c r="Q3549">
        <v>7.4</v>
      </c>
      <c r="R3549">
        <v>7</v>
      </c>
      <c r="S3549">
        <v>294</v>
      </c>
      <c r="T3549">
        <f t="shared" si="495"/>
        <v>-1</v>
      </c>
      <c r="U3549" s="1">
        <v>42842</v>
      </c>
      <c r="V3549" s="13">
        <f t="shared" si="496"/>
        <v>42826</v>
      </c>
      <c r="W3549" s="14">
        <f t="shared" si="497"/>
        <v>42842</v>
      </c>
      <c r="X3549" s="1" t="str">
        <f t="shared" si="498"/>
        <v>Monday</v>
      </c>
      <c r="Y3549" s="2">
        <v>0.5429166666666666</v>
      </c>
      <c r="Z3549" s="2">
        <f t="shared" si="499"/>
        <v>0.54166666666666663</v>
      </c>
      <c r="AA3549">
        <f>1</f>
        <v>1</v>
      </c>
      <c r="AB3549" s="1">
        <v>42842</v>
      </c>
      <c r="AC3549" s="13">
        <f t="shared" si="500"/>
        <v>42826</v>
      </c>
      <c r="AD3549" s="14">
        <f t="shared" si="501"/>
        <v>42842</v>
      </c>
      <c r="AE3549" s="1" t="str">
        <f t="shared" si="502"/>
        <v>Monday</v>
      </c>
      <c r="AF3549" s="2">
        <v>0.57660879629629636</v>
      </c>
      <c r="AG3549" s="2">
        <f t="shared" si="503"/>
        <v>0.58333333333333326</v>
      </c>
      <c r="AH3549" t="s">
        <v>25</v>
      </c>
    </row>
    <row r="3550" spans="1:34" x14ac:dyDescent="0.25">
      <c r="A3550">
        <v>1511387</v>
      </c>
      <c r="B3550" t="s">
        <v>54</v>
      </c>
      <c r="E3550">
        <v>53045</v>
      </c>
      <c r="F3550" t="s">
        <v>20</v>
      </c>
      <c r="G3550" t="s">
        <v>55</v>
      </c>
      <c r="H3550">
        <v>91</v>
      </c>
      <c r="I3550" t="s">
        <v>22</v>
      </c>
      <c r="J3550">
        <f>VLOOKUP(I3550,Key!$A$1:$C$73,2,FALSE)</f>
        <v>43.058619999999998</v>
      </c>
      <c r="K3550">
        <f>VLOOKUP(I3550,Key!$A$1:$C$73,3,FALSE)</f>
        <v>-87.885319999999993</v>
      </c>
      <c r="L3550" t="s">
        <v>22</v>
      </c>
      <c r="M3550">
        <f>VLOOKUP(L3550,Key!$A$1:$C$73,2,FALSE)</f>
        <v>43.058619999999998</v>
      </c>
      <c r="N3550">
        <f>VLOOKUP(L3550,Key!$A$1:$C$73,3,FALSE)</f>
        <v>-87.885319999999993</v>
      </c>
      <c r="O3550">
        <v>48</v>
      </c>
      <c r="P3550">
        <v>6</v>
      </c>
      <c r="Q3550">
        <v>7.2</v>
      </c>
      <c r="R3550">
        <v>6.8</v>
      </c>
      <c r="S3550">
        <v>288</v>
      </c>
      <c r="T3550">
        <f t="shared" si="495"/>
        <v>-1</v>
      </c>
      <c r="U3550" s="1">
        <v>42842</v>
      </c>
      <c r="V3550" s="13">
        <f t="shared" si="496"/>
        <v>42826</v>
      </c>
      <c r="W3550" s="14">
        <f t="shared" si="497"/>
        <v>42842</v>
      </c>
      <c r="X3550" s="1" t="str">
        <f t="shared" si="498"/>
        <v>Monday</v>
      </c>
      <c r="Y3550" s="2">
        <v>0.54328703703703707</v>
      </c>
      <c r="Z3550" s="2">
        <f t="shared" si="499"/>
        <v>0.54166666666666663</v>
      </c>
      <c r="AA3550">
        <f>1</f>
        <v>1</v>
      </c>
      <c r="AB3550" s="1">
        <v>42842</v>
      </c>
      <c r="AC3550" s="13">
        <f t="shared" si="500"/>
        <v>42826</v>
      </c>
      <c r="AD3550" s="14">
        <f t="shared" si="501"/>
        <v>42842</v>
      </c>
      <c r="AE3550" s="1" t="str">
        <f t="shared" si="502"/>
        <v>Monday</v>
      </c>
      <c r="AF3550" s="2">
        <v>0.57648148148148148</v>
      </c>
      <c r="AG3550" s="2">
        <f t="shared" si="503"/>
        <v>0.58333333333333326</v>
      </c>
      <c r="AH3550" t="s">
        <v>25</v>
      </c>
    </row>
    <row r="3551" spans="1:34" x14ac:dyDescent="0.25">
      <c r="A3551">
        <v>1521168</v>
      </c>
      <c r="B3551" t="s">
        <v>54</v>
      </c>
      <c r="E3551">
        <v>53150</v>
      </c>
      <c r="F3551" t="s">
        <v>20</v>
      </c>
      <c r="G3551" t="s">
        <v>55</v>
      </c>
      <c r="H3551">
        <v>5478</v>
      </c>
      <c r="I3551" t="s">
        <v>28</v>
      </c>
      <c r="J3551">
        <f>VLOOKUP(I3551,Key!$A$1:$C$73,2,FALSE)</f>
        <v>43.038580000000003</v>
      </c>
      <c r="K3551">
        <f>VLOOKUP(I3551,Key!$A$1:$C$73,3,FALSE)</f>
        <v>-87.90934</v>
      </c>
      <c r="L3551" t="s">
        <v>84</v>
      </c>
      <c r="M3551">
        <f>VLOOKUP(L3551,Key!$A$1:$C$73,2,FALSE)</f>
        <v>43.040154000000001</v>
      </c>
      <c r="N3551">
        <f>VLOOKUP(L3551,Key!$A$1:$C$73,3,FALSE)</f>
        <v>-87.932113000000001</v>
      </c>
      <c r="O3551">
        <v>13</v>
      </c>
      <c r="P3551">
        <v>3</v>
      </c>
      <c r="Q3551">
        <v>2</v>
      </c>
      <c r="R3551">
        <v>1.9</v>
      </c>
      <c r="S3551">
        <v>78</v>
      </c>
      <c r="T3551">
        <f t="shared" si="495"/>
        <v>-1</v>
      </c>
      <c r="U3551" s="1">
        <v>42842</v>
      </c>
      <c r="V3551" s="13">
        <f t="shared" si="496"/>
        <v>42826</v>
      </c>
      <c r="W3551" s="14">
        <f t="shared" si="497"/>
        <v>42842</v>
      </c>
      <c r="X3551" s="1" t="str">
        <f t="shared" si="498"/>
        <v>Monday</v>
      </c>
      <c r="Y3551" s="2">
        <v>0.57151620370370371</v>
      </c>
      <c r="Z3551" s="2">
        <f t="shared" si="499"/>
        <v>0.58333333333333326</v>
      </c>
      <c r="AA3551">
        <f>1</f>
        <v>1</v>
      </c>
      <c r="AB3551" s="1">
        <v>42842</v>
      </c>
      <c r="AC3551" s="13">
        <f t="shared" si="500"/>
        <v>42826</v>
      </c>
      <c r="AD3551" s="14">
        <f t="shared" si="501"/>
        <v>42842</v>
      </c>
      <c r="AE3551" s="1" t="str">
        <f t="shared" si="502"/>
        <v>Monday</v>
      </c>
      <c r="AF3551" s="2">
        <v>0.5800925925925926</v>
      </c>
      <c r="AG3551" s="2">
        <f t="shared" si="503"/>
        <v>0.58333333333333326</v>
      </c>
      <c r="AH3551" t="s">
        <v>23</v>
      </c>
    </row>
    <row r="3552" spans="1:34" x14ac:dyDescent="0.25">
      <c r="A3552">
        <v>1586656</v>
      </c>
      <c r="B3552" t="s">
        <v>54</v>
      </c>
      <c r="E3552">
        <v>53215</v>
      </c>
      <c r="F3552" t="s">
        <v>20</v>
      </c>
      <c r="G3552" t="s">
        <v>55</v>
      </c>
      <c r="H3552">
        <v>5454</v>
      </c>
      <c r="I3552" t="s">
        <v>60</v>
      </c>
      <c r="J3552">
        <f>VLOOKUP(I3552,Key!$A$1:$C$73,2,FALSE)</f>
        <v>43.046570000000003</v>
      </c>
      <c r="K3552">
        <f>VLOOKUP(I3552,Key!$A$1:$C$73,3,FALSE)</f>
        <v>-87.908720000000002</v>
      </c>
      <c r="L3552" t="s">
        <v>37</v>
      </c>
      <c r="M3552">
        <f>VLOOKUP(L3552,Key!$A$1:$C$73,2,FALSE)</f>
        <v>43.049230000000001</v>
      </c>
      <c r="N3552">
        <f>VLOOKUP(L3552,Key!$A$1:$C$73,3,FALSE)</f>
        <v>-87.911940000000001</v>
      </c>
      <c r="O3552">
        <v>5</v>
      </c>
      <c r="P3552">
        <v>3</v>
      </c>
      <c r="Q3552">
        <v>0.8</v>
      </c>
      <c r="R3552">
        <v>0.7</v>
      </c>
      <c r="S3552">
        <v>30</v>
      </c>
      <c r="T3552">
        <f t="shared" si="495"/>
        <v>-1</v>
      </c>
      <c r="U3552" s="1">
        <v>42842</v>
      </c>
      <c r="V3552" s="13">
        <f t="shared" si="496"/>
        <v>42826</v>
      </c>
      <c r="W3552" s="14">
        <f t="shared" si="497"/>
        <v>42842</v>
      </c>
      <c r="X3552" s="1" t="str">
        <f t="shared" si="498"/>
        <v>Monday</v>
      </c>
      <c r="Y3552" s="2">
        <v>0.66045138888888888</v>
      </c>
      <c r="Z3552" s="2">
        <f t="shared" si="499"/>
        <v>0.66666666666666663</v>
      </c>
      <c r="AA3552">
        <f>1</f>
        <v>1</v>
      </c>
      <c r="AB3552" s="1">
        <v>42842</v>
      </c>
      <c r="AC3552" s="13">
        <f t="shared" si="500"/>
        <v>42826</v>
      </c>
      <c r="AD3552" s="14">
        <f t="shared" si="501"/>
        <v>42842</v>
      </c>
      <c r="AE3552" s="1" t="str">
        <f t="shared" si="502"/>
        <v>Monday</v>
      </c>
      <c r="AF3552" s="2">
        <v>0.66443287037037035</v>
      </c>
      <c r="AG3552" s="2">
        <f t="shared" si="503"/>
        <v>0.66666666666666663</v>
      </c>
      <c r="AH3552" t="s">
        <v>23</v>
      </c>
    </row>
    <row r="3553" spans="1:34" x14ac:dyDescent="0.25">
      <c r="A3553">
        <v>1586741</v>
      </c>
      <c r="B3553" t="s">
        <v>54</v>
      </c>
      <c r="E3553">
        <v>53086</v>
      </c>
      <c r="F3553" t="s">
        <v>20</v>
      </c>
      <c r="G3553" t="s">
        <v>55</v>
      </c>
      <c r="H3553">
        <v>190</v>
      </c>
      <c r="I3553" t="s">
        <v>85</v>
      </c>
      <c r="J3553">
        <f>VLOOKUP(I3553,Key!$A$1:$C$73,2,FALSE)</f>
        <v>43.053040000000003</v>
      </c>
      <c r="K3553">
        <f>VLOOKUP(I3553,Key!$A$1:$C$73,3,FALSE)</f>
        <v>-87.897660000000002</v>
      </c>
      <c r="L3553" t="s">
        <v>62</v>
      </c>
      <c r="M3553">
        <f>VLOOKUP(L3553,Key!$A$1:$C$73,2,FALSE)</f>
        <v>43.052460000000004</v>
      </c>
      <c r="N3553">
        <f>VLOOKUP(L3553,Key!$A$1:$C$73,3,FALSE)</f>
        <v>-87.891000000000005</v>
      </c>
      <c r="O3553">
        <v>53</v>
      </c>
      <c r="P3553">
        <v>6</v>
      </c>
      <c r="Q3553">
        <v>8</v>
      </c>
      <c r="R3553">
        <v>7.6</v>
      </c>
      <c r="S3553">
        <v>318</v>
      </c>
      <c r="T3553">
        <f t="shared" si="495"/>
        <v>-1</v>
      </c>
      <c r="U3553" s="1">
        <v>42842</v>
      </c>
      <c r="V3553" s="13">
        <f t="shared" si="496"/>
        <v>42826</v>
      </c>
      <c r="W3553" s="14">
        <f t="shared" si="497"/>
        <v>42842</v>
      </c>
      <c r="X3553" s="1" t="str">
        <f t="shared" si="498"/>
        <v>Monday</v>
      </c>
      <c r="Y3553" s="2">
        <v>0.72031250000000002</v>
      </c>
      <c r="Z3553" s="2">
        <f t="shared" si="499"/>
        <v>0.70833333333333326</v>
      </c>
      <c r="AA3553">
        <f>1</f>
        <v>1</v>
      </c>
      <c r="AB3553" s="1">
        <v>42842</v>
      </c>
      <c r="AC3553" s="13">
        <f t="shared" si="500"/>
        <v>42826</v>
      </c>
      <c r="AD3553" s="14">
        <f t="shared" si="501"/>
        <v>42842</v>
      </c>
      <c r="AE3553" s="1" t="str">
        <f t="shared" si="502"/>
        <v>Monday</v>
      </c>
      <c r="AF3553" s="2">
        <v>0.75717592592592586</v>
      </c>
      <c r="AG3553" s="2">
        <f t="shared" si="503"/>
        <v>0.75</v>
      </c>
      <c r="AH3553" t="s">
        <v>23</v>
      </c>
    </row>
    <row r="3554" spans="1:34" x14ac:dyDescent="0.25">
      <c r="A3554">
        <v>1586931</v>
      </c>
      <c r="B3554" t="s">
        <v>54</v>
      </c>
      <c r="E3554">
        <v>53215</v>
      </c>
      <c r="F3554" t="s">
        <v>20</v>
      </c>
      <c r="G3554" t="s">
        <v>55</v>
      </c>
      <c r="H3554">
        <v>5586</v>
      </c>
      <c r="I3554" t="s">
        <v>62</v>
      </c>
      <c r="J3554">
        <f>VLOOKUP(I3554,Key!$A$1:$C$73,2,FALSE)</f>
        <v>43.052460000000004</v>
      </c>
      <c r="K3554">
        <f>VLOOKUP(I3554,Key!$A$1:$C$73,3,FALSE)</f>
        <v>-87.891000000000005</v>
      </c>
      <c r="L3554" t="s">
        <v>62</v>
      </c>
      <c r="M3554">
        <f>VLOOKUP(L3554,Key!$A$1:$C$73,2,FALSE)</f>
        <v>43.052460000000004</v>
      </c>
      <c r="N3554">
        <f>VLOOKUP(L3554,Key!$A$1:$C$73,3,FALSE)</f>
        <v>-87.891000000000005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f t="shared" si="495"/>
        <v>-1</v>
      </c>
      <c r="U3554" s="1">
        <v>42842</v>
      </c>
      <c r="V3554" s="13">
        <f t="shared" si="496"/>
        <v>42826</v>
      </c>
      <c r="W3554" s="14">
        <f t="shared" si="497"/>
        <v>42842</v>
      </c>
      <c r="X3554" s="1" t="str">
        <f t="shared" si="498"/>
        <v>Monday</v>
      </c>
      <c r="Y3554" s="2">
        <v>0.84446759259259263</v>
      </c>
      <c r="Z3554" s="2">
        <f t="shared" si="499"/>
        <v>0.83333333333333326</v>
      </c>
      <c r="AA3554">
        <f>1</f>
        <v>1</v>
      </c>
      <c r="AB3554" s="1">
        <v>42842</v>
      </c>
      <c r="AC3554" s="13">
        <f t="shared" si="500"/>
        <v>42826</v>
      </c>
      <c r="AD3554" s="14">
        <f t="shared" si="501"/>
        <v>42842</v>
      </c>
      <c r="AE3554" s="1" t="str">
        <f t="shared" si="502"/>
        <v>Monday</v>
      </c>
      <c r="AF3554" s="2">
        <v>0.84472222222222226</v>
      </c>
      <c r="AG3554" s="2">
        <f t="shared" si="503"/>
        <v>0.83333333333333326</v>
      </c>
      <c r="AH3554" t="s">
        <v>25</v>
      </c>
    </row>
    <row r="3555" spans="1:34" x14ac:dyDescent="0.25">
      <c r="A3555">
        <v>1516552</v>
      </c>
      <c r="B3555" t="s">
        <v>54</v>
      </c>
      <c r="E3555">
        <v>53202</v>
      </c>
      <c r="F3555" t="s">
        <v>20</v>
      </c>
      <c r="G3555" t="s">
        <v>55</v>
      </c>
      <c r="H3555">
        <v>5564</v>
      </c>
      <c r="I3555" t="s">
        <v>62</v>
      </c>
      <c r="J3555">
        <f>VLOOKUP(I3555,Key!$A$1:$C$73,2,FALSE)</f>
        <v>43.052460000000004</v>
      </c>
      <c r="K3555">
        <f>VLOOKUP(I3555,Key!$A$1:$C$73,3,FALSE)</f>
        <v>-87.891000000000005</v>
      </c>
      <c r="L3555" t="s">
        <v>42</v>
      </c>
      <c r="M3555">
        <f>VLOOKUP(L3555,Key!$A$1:$C$73,2,FALSE)</f>
        <v>43.038719999999998</v>
      </c>
      <c r="N3555">
        <f>VLOOKUP(L3555,Key!$A$1:$C$73,3,FALSE)</f>
        <v>-87.905339999999995</v>
      </c>
      <c r="O3555">
        <v>12</v>
      </c>
      <c r="P3555">
        <v>3</v>
      </c>
      <c r="Q3555">
        <v>1.8</v>
      </c>
      <c r="R3555">
        <v>1.7</v>
      </c>
      <c r="S3555">
        <v>72</v>
      </c>
      <c r="T3555">
        <f t="shared" si="495"/>
        <v>-1</v>
      </c>
      <c r="U3555" s="1">
        <v>42843</v>
      </c>
      <c r="V3555" s="13">
        <f t="shared" si="496"/>
        <v>42826</v>
      </c>
      <c r="W3555" s="14">
        <f t="shared" si="497"/>
        <v>42843</v>
      </c>
      <c r="X3555" s="1" t="str">
        <f t="shared" si="498"/>
        <v>Tuesday</v>
      </c>
      <c r="Y3555" s="2">
        <v>0.42293981481481485</v>
      </c>
      <c r="Z3555" s="2">
        <f t="shared" si="499"/>
        <v>0.41666666666666663</v>
      </c>
      <c r="AA3555">
        <f>1</f>
        <v>1</v>
      </c>
      <c r="AB3555" s="1">
        <v>42843</v>
      </c>
      <c r="AC3555" s="13">
        <f t="shared" si="500"/>
        <v>42826</v>
      </c>
      <c r="AD3555" s="14">
        <f t="shared" si="501"/>
        <v>42843</v>
      </c>
      <c r="AE3555" s="1" t="str">
        <f t="shared" si="502"/>
        <v>Tuesday</v>
      </c>
      <c r="AF3555" s="2">
        <v>0.43172453703703706</v>
      </c>
      <c r="AG3555" s="2">
        <f t="shared" si="503"/>
        <v>0.41666666666666663</v>
      </c>
      <c r="AH3555" t="s">
        <v>23</v>
      </c>
    </row>
    <row r="3556" spans="1:34" x14ac:dyDescent="0.25">
      <c r="A3556">
        <v>1588378</v>
      </c>
      <c r="B3556" t="s">
        <v>54</v>
      </c>
      <c r="E3556">
        <v>53204</v>
      </c>
      <c r="F3556" t="s">
        <v>20</v>
      </c>
      <c r="G3556" t="s">
        <v>55</v>
      </c>
      <c r="H3556">
        <v>5424</v>
      </c>
      <c r="I3556" t="s">
        <v>52</v>
      </c>
      <c r="J3556">
        <f>VLOOKUP(I3556,Key!$A$1:$C$73,2,FALSE)</f>
        <v>43.042490000000001</v>
      </c>
      <c r="K3556">
        <f>VLOOKUP(I3556,Key!$A$1:$C$73,3,FALSE)</f>
        <v>-87.909959999999998</v>
      </c>
      <c r="L3556" t="s">
        <v>34</v>
      </c>
      <c r="M3556">
        <f>VLOOKUP(L3556,Key!$A$1:$C$73,2,FALSE)</f>
        <v>43.05097</v>
      </c>
      <c r="N3556">
        <f>VLOOKUP(L3556,Key!$A$1:$C$73,3,FALSE)</f>
        <v>-87.906440000000003</v>
      </c>
      <c r="O3556">
        <v>15</v>
      </c>
      <c r="P3556">
        <v>3</v>
      </c>
      <c r="Q3556">
        <v>2.2999999999999998</v>
      </c>
      <c r="R3556">
        <v>2.1</v>
      </c>
      <c r="S3556">
        <v>90</v>
      </c>
      <c r="T3556">
        <f t="shared" si="495"/>
        <v>-1</v>
      </c>
      <c r="U3556" s="1">
        <v>42843</v>
      </c>
      <c r="V3556" s="13">
        <f t="shared" si="496"/>
        <v>42826</v>
      </c>
      <c r="W3556" s="14">
        <f t="shared" si="497"/>
        <v>42843</v>
      </c>
      <c r="X3556" s="1" t="str">
        <f t="shared" si="498"/>
        <v>Tuesday</v>
      </c>
      <c r="Y3556" s="2">
        <v>0.60064814814814815</v>
      </c>
      <c r="Z3556" s="2">
        <f t="shared" si="499"/>
        <v>0.58333333333333326</v>
      </c>
      <c r="AA3556">
        <f>1</f>
        <v>1</v>
      </c>
      <c r="AB3556" s="1">
        <v>42843</v>
      </c>
      <c r="AC3556" s="13">
        <f t="shared" si="500"/>
        <v>42826</v>
      </c>
      <c r="AD3556" s="14">
        <f t="shared" si="501"/>
        <v>42843</v>
      </c>
      <c r="AE3556" s="1" t="str">
        <f t="shared" si="502"/>
        <v>Tuesday</v>
      </c>
      <c r="AF3556" s="2">
        <v>0.61041666666666672</v>
      </c>
      <c r="AG3556" s="2">
        <f t="shared" si="503"/>
        <v>0.625</v>
      </c>
      <c r="AH3556" t="s">
        <v>23</v>
      </c>
    </row>
    <row r="3557" spans="1:34" x14ac:dyDescent="0.25">
      <c r="A3557">
        <v>1588394</v>
      </c>
      <c r="B3557" t="s">
        <v>54</v>
      </c>
      <c r="E3557">
        <v>53177</v>
      </c>
      <c r="F3557" t="s">
        <v>20</v>
      </c>
      <c r="G3557" t="s">
        <v>55</v>
      </c>
      <c r="H3557">
        <v>24</v>
      </c>
      <c r="I3557" t="s">
        <v>52</v>
      </c>
      <c r="J3557">
        <f>VLOOKUP(I3557,Key!$A$1:$C$73,2,FALSE)</f>
        <v>43.042490000000001</v>
      </c>
      <c r="K3557">
        <f>VLOOKUP(I3557,Key!$A$1:$C$73,3,FALSE)</f>
        <v>-87.909959999999998</v>
      </c>
      <c r="L3557" t="s">
        <v>52</v>
      </c>
      <c r="M3557">
        <f>VLOOKUP(L3557,Key!$A$1:$C$73,2,FALSE)</f>
        <v>43.042490000000001</v>
      </c>
      <c r="N3557">
        <f>VLOOKUP(L3557,Key!$A$1:$C$73,3,FALSE)</f>
        <v>-87.909959999999998</v>
      </c>
      <c r="O3557">
        <v>83</v>
      </c>
      <c r="P3557">
        <v>9</v>
      </c>
      <c r="Q3557">
        <v>12.5</v>
      </c>
      <c r="R3557">
        <v>11.8</v>
      </c>
      <c r="S3557">
        <v>498</v>
      </c>
      <c r="T3557">
        <f t="shared" si="495"/>
        <v>-1</v>
      </c>
      <c r="U3557" s="1">
        <v>42843</v>
      </c>
      <c r="V3557" s="13">
        <f t="shared" si="496"/>
        <v>42826</v>
      </c>
      <c r="W3557" s="14">
        <f t="shared" si="497"/>
        <v>42843</v>
      </c>
      <c r="X3557" s="1" t="str">
        <f t="shared" si="498"/>
        <v>Tuesday</v>
      </c>
      <c r="Y3557" s="2">
        <v>0.61329861111111106</v>
      </c>
      <c r="Z3557" s="2">
        <f t="shared" si="499"/>
        <v>0.625</v>
      </c>
      <c r="AA3557">
        <f>1</f>
        <v>1</v>
      </c>
      <c r="AB3557" s="1">
        <v>42843</v>
      </c>
      <c r="AC3557" s="13">
        <f t="shared" si="500"/>
        <v>42826</v>
      </c>
      <c r="AD3557" s="14">
        <f t="shared" si="501"/>
        <v>42843</v>
      </c>
      <c r="AE3557" s="1" t="str">
        <f t="shared" si="502"/>
        <v>Tuesday</v>
      </c>
      <c r="AF3557" s="2">
        <v>0.67121527777777779</v>
      </c>
      <c r="AG3557" s="2">
        <f t="shared" si="503"/>
        <v>0.66666666666666663</v>
      </c>
      <c r="AH3557" t="s">
        <v>25</v>
      </c>
    </row>
    <row r="3558" spans="1:34" x14ac:dyDescent="0.25">
      <c r="A3558">
        <v>1582388</v>
      </c>
      <c r="B3558" t="s">
        <v>54</v>
      </c>
      <c r="E3558">
        <v>60174</v>
      </c>
      <c r="F3558" t="s">
        <v>20</v>
      </c>
      <c r="G3558" t="s">
        <v>55</v>
      </c>
      <c r="H3558">
        <v>11120</v>
      </c>
      <c r="I3558" t="s">
        <v>22</v>
      </c>
      <c r="J3558">
        <f>VLOOKUP(I3558,Key!$A$1:$C$73,2,FALSE)</f>
        <v>43.058619999999998</v>
      </c>
      <c r="K3558">
        <f>VLOOKUP(I3558,Key!$A$1:$C$73,3,FALSE)</f>
        <v>-87.885319999999993</v>
      </c>
      <c r="L3558" t="s">
        <v>39</v>
      </c>
      <c r="M3558">
        <f>VLOOKUP(L3558,Key!$A$1:$C$73,2,FALSE)</f>
        <v>43.031480000000002</v>
      </c>
      <c r="N3558">
        <f>VLOOKUP(L3558,Key!$A$1:$C$73,3,FALSE)</f>
        <v>-87.908169999999998</v>
      </c>
      <c r="O3558">
        <v>49</v>
      </c>
      <c r="P3558">
        <v>6</v>
      </c>
      <c r="Q3558">
        <v>7.4</v>
      </c>
      <c r="R3558">
        <v>7</v>
      </c>
      <c r="S3558">
        <v>294</v>
      </c>
      <c r="T3558">
        <f t="shared" si="495"/>
        <v>-1</v>
      </c>
      <c r="U3558" s="1">
        <v>42843</v>
      </c>
      <c r="V3558" s="13">
        <f t="shared" si="496"/>
        <v>42826</v>
      </c>
      <c r="W3558" s="14">
        <f t="shared" si="497"/>
        <v>42843</v>
      </c>
      <c r="X3558" s="1" t="str">
        <f t="shared" si="498"/>
        <v>Tuesday</v>
      </c>
      <c r="Y3558" s="2">
        <v>0.65111111111111108</v>
      </c>
      <c r="Z3558" s="2">
        <f t="shared" si="499"/>
        <v>0.66666666666666663</v>
      </c>
      <c r="AA3558">
        <f>1</f>
        <v>1</v>
      </c>
      <c r="AB3558" s="1">
        <v>42843</v>
      </c>
      <c r="AC3558" s="13">
        <f t="shared" si="500"/>
        <v>42826</v>
      </c>
      <c r="AD3558" s="14">
        <f t="shared" si="501"/>
        <v>42843</v>
      </c>
      <c r="AE3558" s="1" t="str">
        <f t="shared" si="502"/>
        <v>Tuesday</v>
      </c>
      <c r="AF3558" s="2">
        <v>0.68483796296296295</v>
      </c>
      <c r="AG3558" s="2">
        <f t="shared" si="503"/>
        <v>0.66666666666666663</v>
      </c>
      <c r="AH3558" t="s">
        <v>23</v>
      </c>
    </row>
    <row r="3559" spans="1:34" x14ac:dyDescent="0.25">
      <c r="A3559">
        <v>1588563</v>
      </c>
      <c r="B3559" t="s">
        <v>54</v>
      </c>
      <c r="E3559">
        <v>41451</v>
      </c>
      <c r="F3559" t="s">
        <v>20</v>
      </c>
      <c r="G3559" t="s">
        <v>55</v>
      </c>
      <c r="H3559">
        <v>11054</v>
      </c>
      <c r="I3559" t="s">
        <v>36</v>
      </c>
      <c r="J3559">
        <f>VLOOKUP(I3559,Key!$A$1:$C$73,2,FALSE)</f>
        <v>43.03519</v>
      </c>
      <c r="K3559">
        <f>VLOOKUP(I3559,Key!$A$1:$C$73,3,FALSE)</f>
        <v>-87.907390000000007</v>
      </c>
      <c r="L3559" t="s">
        <v>48</v>
      </c>
      <c r="M3559">
        <f>VLOOKUP(L3559,Key!$A$1:$C$73,2,FALSE)</f>
        <v>43.031320000000001</v>
      </c>
      <c r="N3559">
        <f>VLOOKUP(L3559,Key!$A$1:$C$73,3,FALSE)</f>
        <v>-87.904259999999994</v>
      </c>
      <c r="O3559">
        <v>28</v>
      </c>
      <c r="P3559">
        <v>3</v>
      </c>
      <c r="Q3559">
        <v>4.2</v>
      </c>
      <c r="R3559">
        <v>4</v>
      </c>
      <c r="S3559">
        <v>168</v>
      </c>
      <c r="T3559">
        <f t="shared" si="495"/>
        <v>-1</v>
      </c>
      <c r="U3559" s="1">
        <v>42843</v>
      </c>
      <c r="V3559" s="13">
        <f t="shared" si="496"/>
        <v>42826</v>
      </c>
      <c r="W3559" s="14">
        <f t="shared" si="497"/>
        <v>42843</v>
      </c>
      <c r="X3559" s="1" t="str">
        <f t="shared" si="498"/>
        <v>Tuesday</v>
      </c>
      <c r="Y3559" s="2">
        <v>0.70750000000000002</v>
      </c>
      <c r="Z3559" s="2">
        <f t="shared" si="499"/>
        <v>0.70833333333333326</v>
      </c>
      <c r="AA3559">
        <f>1</f>
        <v>1</v>
      </c>
      <c r="AB3559" s="1">
        <v>42843</v>
      </c>
      <c r="AC3559" s="13">
        <f t="shared" si="500"/>
        <v>42826</v>
      </c>
      <c r="AD3559" s="14">
        <f t="shared" si="501"/>
        <v>42843</v>
      </c>
      <c r="AE3559" s="1" t="str">
        <f t="shared" si="502"/>
        <v>Tuesday</v>
      </c>
      <c r="AF3559" s="2">
        <v>0.72689814814814813</v>
      </c>
      <c r="AG3559" s="2">
        <f t="shared" si="503"/>
        <v>0.70833333333333326</v>
      </c>
      <c r="AH3559" t="s">
        <v>23</v>
      </c>
    </row>
    <row r="3560" spans="1:34" x14ac:dyDescent="0.25">
      <c r="A3560">
        <v>1422680</v>
      </c>
      <c r="B3560" t="s">
        <v>54</v>
      </c>
      <c r="E3560">
        <v>53716</v>
      </c>
      <c r="F3560" t="s">
        <v>20</v>
      </c>
      <c r="G3560" t="s">
        <v>55</v>
      </c>
      <c r="H3560">
        <v>200</v>
      </c>
      <c r="I3560" t="s">
        <v>63</v>
      </c>
      <c r="J3560">
        <f>VLOOKUP(I3560,Key!$A$1:$C$73,2,FALSE)</f>
        <v>43.066893999999998</v>
      </c>
      <c r="K3560">
        <f>VLOOKUP(I3560,Key!$A$1:$C$73,3,FALSE)</f>
        <v>-87.877936000000005</v>
      </c>
      <c r="L3560" t="s">
        <v>63</v>
      </c>
      <c r="M3560">
        <f>VLOOKUP(L3560,Key!$A$1:$C$73,2,FALSE)</f>
        <v>43.066893999999998</v>
      </c>
      <c r="N3560">
        <f>VLOOKUP(L3560,Key!$A$1:$C$73,3,FALSE)</f>
        <v>-87.877936000000005</v>
      </c>
      <c r="O3560">
        <v>51</v>
      </c>
      <c r="P3560">
        <v>6</v>
      </c>
      <c r="Q3560">
        <v>7.7</v>
      </c>
      <c r="R3560">
        <v>7.3</v>
      </c>
      <c r="S3560">
        <v>306</v>
      </c>
      <c r="T3560">
        <f t="shared" si="495"/>
        <v>-1</v>
      </c>
      <c r="U3560" s="1">
        <v>42843</v>
      </c>
      <c r="V3560" s="13">
        <f t="shared" si="496"/>
        <v>42826</v>
      </c>
      <c r="W3560" s="14">
        <f t="shared" si="497"/>
        <v>42843</v>
      </c>
      <c r="X3560" s="1" t="str">
        <f t="shared" si="498"/>
        <v>Tuesday</v>
      </c>
      <c r="Y3560" s="2">
        <v>0.73079861111111111</v>
      </c>
      <c r="Z3560" s="2">
        <f t="shared" si="499"/>
        <v>0.75</v>
      </c>
      <c r="AA3560">
        <f>1</f>
        <v>1</v>
      </c>
      <c r="AB3560" s="1">
        <v>42843</v>
      </c>
      <c r="AC3560" s="13">
        <f t="shared" si="500"/>
        <v>42826</v>
      </c>
      <c r="AD3560" s="14">
        <f t="shared" si="501"/>
        <v>42843</v>
      </c>
      <c r="AE3560" s="1" t="str">
        <f t="shared" si="502"/>
        <v>Tuesday</v>
      </c>
      <c r="AF3560" s="2">
        <v>0.76641203703703698</v>
      </c>
      <c r="AG3560" s="2">
        <f t="shared" si="503"/>
        <v>0.75</v>
      </c>
      <c r="AH3560" t="s">
        <v>25</v>
      </c>
    </row>
    <row r="3561" spans="1:34" x14ac:dyDescent="0.25">
      <c r="A3561">
        <v>1596123</v>
      </c>
      <c r="B3561" t="s">
        <v>54</v>
      </c>
      <c r="E3561">
        <v>97068</v>
      </c>
      <c r="F3561" t="s">
        <v>20</v>
      </c>
      <c r="G3561" t="s">
        <v>55</v>
      </c>
      <c r="H3561">
        <v>5566</v>
      </c>
      <c r="I3561" t="s">
        <v>84</v>
      </c>
      <c r="J3561">
        <f>VLOOKUP(I3561,Key!$A$1:$C$73,2,FALSE)</f>
        <v>43.040154000000001</v>
      </c>
      <c r="K3561">
        <f>VLOOKUP(I3561,Key!$A$1:$C$73,3,FALSE)</f>
        <v>-87.932113000000001</v>
      </c>
      <c r="L3561" t="s">
        <v>62</v>
      </c>
      <c r="M3561">
        <f>VLOOKUP(L3561,Key!$A$1:$C$73,2,FALSE)</f>
        <v>43.052460000000004</v>
      </c>
      <c r="N3561">
        <f>VLOOKUP(L3561,Key!$A$1:$C$73,3,FALSE)</f>
        <v>-87.891000000000005</v>
      </c>
      <c r="O3561">
        <v>36</v>
      </c>
      <c r="P3561">
        <v>0</v>
      </c>
      <c r="Q3561">
        <v>5.4</v>
      </c>
      <c r="R3561">
        <v>5.0999999999999996</v>
      </c>
      <c r="S3561">
        <v>216</v>
      </c>
      <c r="T3561">
        <f t="shared" si="495"/>
        <v>-1</v>
      </c>
      <c r="U3561" s="1">
        <v>42848</v>
      </c>
      <c r="V3561" s="13">
        <f t="shared" si="496"/>
        <v>42826</v>
      </c>
      <c r="W3561" s="14">
        <f t="shared" si="497"/>
        <v>42848</v>
      </c>
      <c r="X3561" s="1" t="str">
        <f t="shared" si="498"/>
        <v>Sunday</v>
      </c>
      <c r="Y3561" s="2">
        <v>0.55317129629629636</v>
      </c>
      <c r="Z3561" s="2">
        <f t="shared" si="499"/>
        <v>0.54166666666666663</v>
      </c>
      <c r="AA3561">
        <f>1</f>
        <v>1</v>
      </c>
      <c r="AB3561" s="1">
        <v>42848</v>
      </c>
      <c r="AC3561" s="13">
        <f t="shared" si="500"/>
        <v>42826</v>
      </c>
      <c r="AD3561" s="14">
        <f t="shared" si="501"/>
        <v>42848</v>
      </c>
      <c r="AE3561" s="1" t="str">
        <f t="shared" si="502"/>
        <v>Sunday</v>
      </c>
      <c r="AF3561" s="2">
        <v>0.57840277777777771</v>
      </c>
      <c r="AG3561" s="2">
        <f t="shared" si="503"/>
        <v>0.58333333333333326</v>
      </c>
      <c r="AH3561" t="s">
        <v>23</v>
      </c>
    </row>
    <row r="3562" spans="1:34" x14ac:dyDescent="0.25">
      <c r="A3562">
        <v>1447200</v>
      </c>
      <c r="B3562" t="s">
        <v>54</v>
      </c>
      <c r="E3562">
        <v>46360</v>
      </c>
      <c r="F3562" t="s">
        <v>20</v>
      </c>
      <c r="G3562" t="s">
        <v>55</v>
      </c>
      <c r="H3562">
        <v>291</v>
      </c>
      <c r="I3562" t="s">
        <v>84</v>
      </c>
      <c r="J3562">
        <f>VLOOKUP(I3562,Key!$A$1:$C$73,2,FALSE)</f>
        <v>43.040154000000001</v>
      </c>
      <c r="K3562">
        <f>VLOOKUP(I3562,Key!$A$1:$C$73,3,FALSE)</f>
        <v>-87.932113000000001</v>
      </c>
      <c r="L3562" t="s">
        <v>62</v>
      </c>
      <c r="M3562">
        <f>VLOOKUP(L3562,Key!$A$1:$C$73,2,FALSE)</f>
        <v>43.052460000000004</v>
      </c>
      <c r="N3562">
        <f>VLOOKUP(L3562,Key!$A$1:$C$73,3,FALSE)</f>
        <v>-87.891000000000005</v>
      </c>
      <c r="O3562">
        <v>49</v>
      </c>
      <c r="P3562">
        <v>0</v>
      </c>
      <c r="Q3562">
        <v>7.4</v>
      </c>
      <c r="R3562">
        <v>7</v>
      </c>
      <c r="S3562">
        <v>294</v>
      </c>
      <c r="T3562">
        <f t="shared" si="495"/>
        <v>-1</v>
      </c>
      <c r="U3562" s="1">
        <v>42832</v>
      </c>
      <c r="V3562" s="13">
        <f t="shared" si="496"/>
        <v>42826</v>
      </c>
      <c r="W3562" s="14">
        <f t="shared" si="497"/>
        <v>42832</v>
      </c>
      <c r="X3562" s="1" t="str">
        <f t="shared" si="498"/>
        <v>Friday</v>
      </c>
      <c r="Y3562" s="2">
        <v>0.4881712962962963</v>
      </c>
      <c r="Z3562" s="2">
        <f t="shared" si="499"/>
        <v>0.5</v>
      </c>
      <c r="AA3562">
        <f>1</f>
        <v>1</v>
      </c>
      <c r="AB3562" s="1">
        <v>42832</v>
      </c>
      <c r="AC3562" s="13">
        <f t="shared" si="500"/>
        <v>42826</v>
      </c>
      <c r="AD3562" s="14">
        <f t="shared" si="501"/>
        <v>42832</v>
      </c>
      <c r="AE3562" s="1" t="str">
        <f t="shared" si="502"/>
        <v>Friday</v>
      </c>
      <c r="AF3562" s="2">
        <v>0.52201388888888889</v>
      </c>
      <c r="AG3562" s="2">
        <f t="shared" si="503"/>
        <v>0.54166666666666663</v>
      </c>
      <c r="AH3562" t="s">
        <v>23</v>
      </c>
    </row>
    <row r="3563" spans="1:34" x14ac:dyDescent="0.25">
      <c r="A3563">
        <v>1573927</v>
      </c>
      <c r="B3563" t="s">
        <v>54</v>
      </c>
      <c r="E3563">
        <v>36111</v>
      </c>
      <c r="F3563" t="s">
        <v>20</v>
      </c>
      <c r="G3563" t="s">
        <v>55</v>
      </c>
      <c r="H3563">
        <v>961</v>
      </c>
      <c r="I3563" t="s">
        <v>76</v>
      </c>
      <c r="J3563">
        <f>VLOOKUP(I3563,Key!$A$1:$C$73,2,FALSE)</f>
        <v>43.02948</v>
      </c>
      <c r="K3563">
        <f>VLOOKUP(I3563,Key!$A$1:$C$73,3,FALSE)</f>
        <v>-87.912819999999996</v>
      </c>
      <c r="L3563" t="s">
        <v>57</v>
      </c>
      <c r="M3563">
        <f>VLOOKUP(L3563,Key!$A$1:$C$73,2,FALSE)</f>
        <v>43.03913</v>
      </c>
      <c r="N3563">
        <f>VLOOKUP(L3563,Key!$A$1:$C$73,3,FALSE)</f>
        <v>-87.916150000000002</v>
      </c>
      <c r="O3563">
        <v>23</v>
      </c>
      <c r="P3563">
        <v>0</v>
      </c>
      <c r="Q3563">
        <v>3.5</v>
      </c>
      <c r="R3563">
        <v>3.3</v>
      </c>
      <c r="S3563">
        <v>138</v>
      </c>
      <c r="T3563">
        <f t="shared" si="495"/>
        <v>-1</v>
      </c>
      <c r="U3563" s="1">
        <v>42834</v>
      </c>
      <c r="V3563" s="13">
        <f t="shared" si="496"/>
        <v>42826</v>
      </c>
      <c r="W3563" s="14">
        <f t="shared" si="497"/>
        <v>42834</v>
      </c>
      <c r="X3563" s="1" t="str">
        <f t="shared" si="498"/>
        <v>Sunday</v>
      </c>
      <c r="Y3563" s="2">
        <v>0.84549768518518509</v>
      </c>
      <c r="Z3563" s="2">
        <f t="shared" si="499"/>
        <v>0.83333333333333326</v>
      </c>
      <c r="AA3563">
        <f>1</f>
        <v>1</v>
      </c>
      <c r="AB3563" s="1">
        <v>42834</v>
      </c>
      <c r="AC3563" s="13">
        <f t="shared" si="500"/>
        <v>42826</v>
      </c>
      <c r="AD3563" s="14">
        <f t="shared" si="501"/>
        <v>42834</v>
      </c>
      <c r="AE3563" s="1" t="str">
        <f t="shared" si="502"/>
        <v>Sunday</v>
      </c>
      <c r="AF3563" s="2">
        <v>0.86134259259259249</v>
      </c>
      <c r="AG3563" s="2">
        <f t="shared" si="503"/>
        <v>0.875</v>
      </c>
      <c r="AH3563" t="s">
        <v>23</v>
      </c>
    </row>
    <row r="3564" spans="1:34" x14ac:dyDescent="0.25">
      <c r="A3564">
        <v>1568528</v>
      </c>
      <c r="B3564" t="s">
        <v>54</v>
      </c>
      <c r="E3564">
        <v>54403</v>
      </c>
      <c r="F3564" t="s">
        <v>20</v>
      </c>
      <c r="G3564" t="s">
        <v>55</v>
      </c>
      <c r="H3564">
        <v>224</v>
      </c>
      <c r="I3564" t="s">
        <v>37</v>
      </c>
      <c r="J3564">
        <f>VLOOKUP(I3564,Key!$A$1:$C$73,2,FALSE)</f>
        <v>43.049230000000001</v>
      </c>
      <c r="K3564">
        <f>VLOOKUP(I3564,Key!$A$1:$C$73,3,FALSE)</f>
        <v>-87.911940000000001</v>
      </c>
      <c r="L3564" t="s">
        <v>37</v>
      </c>
      <c r="M3564">
        <f>VLOOKUP(L3564,Key!$A$1:$C$73,2,FALSE)</f>
        <v>43.049230000000001</v>
      </c>
      <c r="N3564">
        <f>VLOOKUP(L3564,Key!$A$1:$C$73,3,FALSE)</f>
        <v>-87.911940000000001</v>
      </c>
      <c r="O3564">
        <v>264</v>
      </c>
      <c r="P3564">
        <v>0</v>
      </c>
      <c r="Q3564">
        <v>18</v>
      </c>
      <c r="R3564">
        <v>17.100000000000001</v>
      </c>
      <c r="S3564">
        <v>720</v>
      </c>
      <c r="T3564">
        <f t="shared" si="495"/>
        <v>-1</v>
      </c>
      <c r="U3564" s="1">
        <v>42833</v>
      </c>
      <c r="V3564" s="13">
        <f t="shared" si="496"/>
        <v>42826</v>
      </c>
      <c r="W3564" s="14">
        <f t="shared" si="497"/>
        <v>42833</v>
      </c>
      <c r="X3564" s="1" t="str">
        <f t="shared" si="498"/>
        <v>Saturday</v>
      </c>
      <c r="Y3564" s="2">
        <v>0.4833217592592593</v>
      </c>
      <c r="Z3564" s="2">
        <f t="shared" si="499"/>
        <v>0.5</v>
      </c>
      <c r="AA3564">
        <f>1</f>
        <v>1</v>
      </c>
      <c r="AB3564" s="1">
        <v>42833</v>
      </c>
      <c r="AC3564" s="13">
        <f t="shared" si="500"/>
        <v>42826</v>
      </c>
      <c r="AD3564" s="14">
        <f t="shared" si="501"/>
        <v>42833</v>
      </c>
      <c r="AE3564" s="1" t="str">
        <f t="shared" si="502"/>
        <v>Saturday</v>
      </c>
      <c r="AF3564" s="2">
        <v>0.66634259259259265</v>
      </c>
      <c r="AG3564" s="2">
        <f t="shared" si="503"/>
        <v>0.66666666666666663</v>
      </c>
      <c r="AH3564" t="s">
        <v>25</v>
      </c>
    </row>
    <row r="3565" spans="1:34" x14ac:dyDescent="0.25">
      <c r="A3565">
        <v>1584664</v>
      </c>
      <c r="B3565" t="s">
        <v>54</v>
      </c>
      <c r="E3565">
        <v>53172</v>
      </c>
      <c r="F3565" t="s">
        <v>20</v>
      </c>
      <c r="G3565" t="s">
        <v>55</v>
      </c>
      <c r="H3565">
        <v>5429</v>
      </c>
      <c r="I3565" t="s">
        <v>81</v>
      </c>
      <c r="J3565">
        <f>VLOOKUP(I3565,Key!$A$1:$C$73,2,FALSE)</f>
        <v>43.058010000000003</v>
      </c>
      <c r="K3565">
        <f>VLOOKUP(I3565,Key!$A$1:$C$73,3,FALSE)</f>
        <v>-87.877300000000005</v>
      </c>
      <c r="L3565" t="s">
        <v>81</v>
      </c>
      <c r="M3565">
        <f>VLOOKUP(L3565,Key!$A$1:$C$73,2,FALSE)</f>
        <v>43.058010000000003</v>
      </c>
      <c r="N3565">
        <f>VLOOKUP(L3565,Key!$A$1:$C$73,3,FALSE)</f>
        <v>-87.877300000000005</v>
      </c>
      <c r="O3565">
        <v>28</v>
      </c>
      <c r="P3565">
        <v>0</v>
      </c>
      <c r="Q3565">
        <v>4.2</v>
      </c>
      <c r="R3565">
        <v>4</v>
      </c>
      <c r="S3565">
        <v>168</v>
      </c>
      <c r="T3565">
        <f t="shared" si="495"/>
        <v>-1</v>
      </c>
      <c r="U3565" s="1">
        <v>42841</v>
      </c>
      <c r="V3565" s="13">
        <f t="shared" si="496"/>
        <v>42826</v>
      </c>
      <c r="W3565" s="14">
        <f t="shared" si="497"/>
        <v>42841</v>
      </c>
      <c r="X3565" s="1" t="str">
        <f t="shared" si="498"/>
        <v>Sunday</v>
      </c>
      <c r="Y3565" s="2">
        <v>0.60729166666666667</v>
      </c>
      <c r="Z3565" s="2">
        <f t="shared" si="499"/>
        <v>0.625</v>
      </c>
      <c r="AA3565">
        <f>1</f>
        <v>1</v>
      </c>
      <c r="AB3565" s="1">
        <v>42841</v>
      </c>
      <c r="AC3565" s="13">
        <f t="shared" si="500"/>
        <v>42826</v>
      </c>
      <c r="AD3565" s="14">
        <f t="shared" si="501"/>
        <v>42841</v>
      </c>
      <c r="AE3565" s="1" t="str">
        <f t="shared" si="502"/>
        <v>Sunday</v>
      </c>
      <c r="AF3565" s="2">
        <v>0.62677083333333339</v>
      </c>
      <c r="AG3565" s="2">
        <f t="shared" si="503"/>
        <v>0.625</v>
      </c>
      <c r="AH3565" t="s">
        <v>25</v>
      </c>
    </row>
    <row r="3566" spans="1:34" x14ac:dyDescent="0.25">
      <c r="A3566">
        <v>1559497</v>
      </c>
      <c r="B3566" t="s">
        <v>54</v>
      </c>
      <c r="E3566">
        <v>53188</v>
      </c>
      <c r="F3566" t="s">
        <v>20</v>
      </c>
      <c r="G3566" t="s">
        <v>55</v>
      </c>
      <c r="H3566">
        <v>5418</v>
      </c>
      <c r="I3566" t="s">
        <v>52</v>
      </c>
      <c r="J3566">
        <f>VLOOKUP(I3566,Key!$A$1:$C$73,2,FALSE)</f>
        <v>43.042490000000001</v>
      </c>
      <c r="K3566">
        <f>VLOOKUP(I3566,Key!$A$1:$C$73,3,FALSE)</f>
        <v>-87.909959999999998</v>
      </c>
      <c r="L3566" t="s">
        <v>52</v>
      </c>
      <c r="M3566">
        <f>VLOOKUP(L3566,Key!$A$1:$C$73,2,FALSE)</f>
        <v>43.042490000000001</v>
      </c>
      <c r="N3566">
        <f>VLOOKUP(L3566,Key!$A$1:$C$73,3,FALSE)</f>
        <v>-87.909959999999998</v>
      </c>
      <c r="O3566">
        <v>91</v>
      </c>
      <c r="P3566">
        <v>6</v>
      </c>
      <c r="Q3566">
        <v>13.7</v>
      </c>
      <c r="R3566">
        <v>13</v>
      </c>
      <c r="S3566">
        <v>546</v>
      </c>
      <c r="T3566">
        <f t="shared" si="495"/>
        <v>-1</v>
      </c>
      <c r="U3566" s="1">
        <v>42826</v>
      </c>
      <c r="V3566" s="13">
        <f t="shared" si="496"/>
        <v>42826</v>
      </c>
      <c r="W3566" s="14">
        <f t="shared" si="497"/>
        <v>42826</v>
      </c>
      <c r="X3566" s="1" t="str">
        <f t="shared" si="498"/>
        <v>Saturday</v>
      </c>
      <c r="Y3566" s="2">
        <v>7.9131944444444449E-2</v>
      </c>
      <c r="Z3566" s="2">
        <f t="shared" si="499"/>
        <v>8.3333333333333329E-2</v>
      </c>
      <c r="AA3566">
        <f>1</f>
        <v>1</v>
      </c>
      <c r="AB3566" s="1">
        <v>42826</v>
      </c>
      <c r="AC3566" s="13">
        <f t="shared" si="500"/>
        <v>42826</v>
      </c>
      <c r="AD3566" s="14">
        <f t="shared" si="501"/>
        <v>42826</v>
      </c>
      <c r="AE3566" s="1" t="str">
        <f t="shared" si="502"/>
        <v>Saturday</v>
      </c>
      <c r="AF3566" s="2">
        <v>0.14178240740740741</v>
      </c>
      <c r="AG3566" s="2">
        <f t="shared" si="503"/>
        <v>0.125</v>
      </c>
      <c r="AH3566" t="s">
        <v>25</v>
      </c>
    </row>
    <row r="3567" spans="1:34" x14ac:dyDescent="0.25">
      <c r="A3567">
        <v>1559501</v>
      </c>
      <c r="B3567" t="s">
        <v>54</v>
      </c>
      <c r="E3567">
        <v>60525</v>
      </c>
      <c r="F3567" t="s">
        <v>20</v>
      </c>
      <c r="G3567" t="s">
        <v>55</v>
      </c>
      <c r="H3567">
        <v>11076</v>
      </c>
      <c r="I3567" t="s">
        <v>36</v>
      </c>
      <c r="J3567">
        <f>VLOOKUP(I3567,Key!$A$1:$C$73,2,FALSE)</f>
        <v>43.03519</v>
      </c>
      <c r="K3567">
        <f>VLOOKUP(I3567,Key!$A$1:$C$73,3,FALSE)</f>
        <v>-87.907390000000007</v>
      </c>
      <c r="L3567" t="s">
        <v>84</v>
      </c>
      <c r="M3567">
        <f>VLOOKUP(L3567,Key!$A$1:$C$73,2,FALSE)</f>
        <v>43.040154000000001</v>
      </c>
      <c r="N3567">
        <f>VLOOKUP(L3567,Key!$A$1:$C$73,3,FALSE)</f>
        <v>-87.932113000000001</v>
      </c>
      <c r="O3567">
        <v>23</v>
      </c>
      <c r="P3567">
        <v>0</v>
      </c>
      <c r="Q3567">
        <v>3.5</v>
      </c>
      <c r="R3567">
        <v>3.3</v>
      </c>
      <c r="S3567">
        <v>138</v>
      </c>
      <c r="T3567">
        <f t="shared" si="495"/>
        <v>-1</v>
      </c>
      <c r="U3567" s="1">
        <v>42826</v>
      </c>
      <c r="V3567" s="13">
        <f t="shared" si="496"/>
        <v>42826</v>
      </c>
      <c r="W3567" s="14">
        <f t="shared" si="497"/>
        <v>42826</v>
      </c>
      <c r="X3567" s="1" t="str">
        <f t="shared" si="498"/>
        <v>Saturday</v>
      </c>
      <c r="Y3567" s="2">
        <v>9.599537037037037E-2</v>
      </c>
      <c r="Z3567" s="2">
        <f t="shared" si="499"/>
        <v>8.3333333333333329E-2</v>
      </c>
      <c r="AA3567">
        <f>1</f>
        <v>1</v>
      </c>
      <c r="AB3567" s="1">
        <v>42826</v>
      </c>
      <c r="AC3567" s="13">
        <f t="shared" si="500"/>
        <v>42826</v>
      </c>
      <c r="AD3567" s="14">
        <f t="shared" si="501"/>
        <v>42826</v>
      </c>
      <c r="AE3567" s="1" t="str">
        <f t="shared" si="502"/>
        <v>Saturday</v>
      </c>
      <c r="AF3567" s="2">
        <v>0.11248842592592594</v>
      </c>
      <c r="AG3567" s="2">
        <f t="shared" si="503"/>
        <v>0.125</v>
      </c>
      <c r="AH3567" t="s">
        <v>23</v>
      </c>
    </row>
    <row r="3568" spans="1:34" x14ac:dyDescent="0.25">
      <c r="A3568">
        <v>1264183</v>
      </c>
      <c r="B3568" t="s">
        <v>54</v>
      </c>
      <c r="E3568">
        <v>53211</v>
      </c>
      <c r="F3568" t="s">
        <v>20</v>
      </c>
      <c r="G3568" t="s">
        <v>55</v>
      </c>
      <c r="H3568">
        <v>33</v>
      </c>
      <c r="I3568" t="s">
        <v>63</v>
      </c>
      <c r="J3568">
        <f>VLOOKUP(I3568,Key!$A$1:$C$73,2,FALSE)</f>
        <v>43.066893999999998</v>
      </c>
      <c r="K3568">
        <f>VLOOKUP(I3568,Key!$A$1:$C$73,3,FALSE)</f>
        <v>-87.877936000000005</v>
      </c>
      <c r="L3568" t="s">
        <v>36</v>
      </c>
      <c r="M3568">
        <f>VLOOKUP(L3568,Key!$A$1:$C$73,2,FALSE)</f>
        <v>43.03519</v>
      </c>
      <c r="N3568">
        <f>VLOOKUP(L3568,Key!$A$1:$C$73,3,FALSE)</f>
        <v>-87.907390000000007</v>
      </c>
      <c r="O3568">
        <v>25</v>
      </c>
      <c r="P3568">
        <v>0</v>
      </c>
      <c r="Q3568">
        <v>3.8</v>
      </c>
      <c r="R3568">
        <v>3.6</v>
      </c>
      <c r="S3568">
        <v>150</v>
      </c>
      <c r="T3568">
        <f t="shared" si="495"/>
        <v>-1</v>
      </c>
      <c r="U3568" s="1">
        <v>42826</v>
      </c>
      <c r="V3568" s="13">
        <f t="shared" si="496"/>
        <v>42826</v>
      </c>
      <c r="W3568" s="14">
        <f t="shared" si="497"/>
        <v>42826</v>
      </c>
      <c r="X3568" s="1" t="str">
        <f t="shared" si="498"/>
        <v>Saturday</v>
      </c>
      <c r="Y3568" s="2">
        <v>0.45093749999999999</v>
      </c>
      <c r="Z3568" s="2">
        <f t="shared" si="499"/>
        <v>0.45833333333333331</v>
      </c>
      <c r="AA3568">
        <f>1</f>
        <v>1</v>
      </c>
      <c r="AB3568" s="1">
        <v>42826</v>
      </c>
      <c r="AC3568" s="13">
        <f t="shared" si="500"/>
        <v>42826</v>
      </c>
      <c r="AD3568" s="14">
        <f t="shared" si="501"/>
        <v>42826</v>
      </c>
      <c r="AE3568" s="1" t="str">
        <f t="shared" si="502"/>
        <v>Saturday</v>
      </c>
      <c r="AF3568" s="2">
        <v>0.46811342592592592</v>
      </c>
      <c r="AG3568" s="2">
        <f t="shared" si="503"/>
        <v>0.45833333333333331</v>
      </c>
      <c r="AH3568" t="s">
        <v>23</v>
      </c>
    </row>
    <row r="3569" spans="1:34" x14ac:dyDescent="0.25">
      <c r="A3569">
        <v>1559783</v>
      </c>
      <c r="B3569" t="s">
        <v>54</v>
      </c>
      <c r="E3569">
        <v>14467</v>
      </c>
      <c r="F3569" t="s">
        <v>20</v>
      </c>
      <c r="G3569" t="s">
        <v>55</v>
      </c>
      <c r="H3569">
        <v>11112</v>
      </c>
      <c r="I3569" t="s">
        <v>34</v>
      </c>
      <c r="J3569">
        <f>VLOOKUP(I3569,Key!$A$1:$C$73,2,FALSE)</f>
        <v>43.05097</v>
      </c>
      <c r="K3569">
        <f>VLOOKUP(I3569,Key!$A$1:$C$73,3,FALSE)</f>
        <v>-87.906440000000003</v>
      </c>
      <c r="L3569" t="s">
        <v>81</v>
      </c>
      <c r="M3569">
        <f>VLOOKUP(L3569,Key!$A$1:$C$73,2,FALSE)</f>
        <v>43.058010000000003</v>
      </c>
      <c r="N3569">
        <f>VLOOKUP(L3569,Key!$A$1:$C$73,3,FALSE)</f>
        <v>-87.877300000000005</v>
      </c>
      <c r="O3569">
        <v>28</v>
      </c>
      <c r="P3569">
        <v>0</v>
      </c>
      <c r="Q3569">
        <v>4.2</v>
      </c>
      <c r="R3569">
        <v>4</v>
      </c>
      <c r="S3569">
        <v>168</v>
      </c>
      <c r="T3569">
        <f t="shared" si="495"/>
        <v>-1</v>
      </c>
      <c r="U3569" s="1">
        <v>42826</v>
      </c>
      <c r="V3569" s="13">
        <f t="shared" si="496"/>
        <v>42826</v>
      </c>
      <c r="W3569" s="14">
        <f t="shared" si="497"/>
        <v>42826</v>
      </c>
      <c r="X3569" s="1" t="str">
        <f t="shared" si="498"/>
        <v>Saturday</v>
      </c>
      <c r="Y3569" s="2">
        <v>0.47401620370370368</v>
      </c>
      <c r="Z3569" s="2">
        <f t="shared" si="499"/>
        <v>0.45833333333333331</v>
      </c>
      <c r="AA3569">
        <f>1</f>
        <v>1</v>
      </c>
      <c r="AB3569" s="1">
        <v>42826</v>
      </c>
      <c r="AC3569" s="13">
        <f t="shared" si="500"/>
        <v>42826</v>
      </c>
      <c r="AD3569" s="14">
        <f t="shared" si="501"/>
        <v>42826</v>
      </c>
      <c r="AE3569" s="1" t="str">
        <f t="shared" si="502"/>
        <v>Saturday</v>
      </c>
      <c r="AF3569" s="2">
        <v>0.49359953703703702</v>
      </c>
      <c r="AG3569" s="2">
        <f t="shared" si="503"/>
        <v>0.5</v>
      </c>
      <c r="AH3569" t="s">
        <v>23</v>
      </c>
    </row>
    <row r="3570" spans="1:34" x14ac:dyDescent="0.25">
      <c r="A3570">
        <v>1559821</v>
      </c>
      <c r="B3570" t="s">
        <v>54</v>
      </c>
      <c r="E3570">
        <v>53202</v>
      </c>
      <c r="F3570" t="s">
        <v>20</v>
      </c>
      <c r="G3570" t="s">
        <v>55</v>
      </c>
      <c r="H3570">
        <v>5464</v>
      </c>
      <c r="I3570" t="s">
        <v>33</v>
      </c>
      <c r="J3570">
        <f>VLOOKUP(I3570,Key!$A$1:$C$73,2,FALSE)</f>
        <v>43.045712999999999</v>
      </c>
      <c r="K3570">
        <f>VLOOKUP(I3570,Key!$A$1:$C$73,3,FALSE)</f>
        <v>-87.899756999999994</v>
      </c>
      <c r="L3570" t="s">
        <v>48</v>
      </c>
      <c r="M3570">
        <f>VLOOKUP(L3570,Key!$A$1:$C$73,2,FALSE)</f>
        <v>43.031320000000001</v>
      </c>
      <c r="N3570">
        <f>VLOOKUP(L3570,Key!$A$1:$C$73,3,FALSE)</f>
        <v>-87.904259999999994</v>
      </c>
      <c r="O3570">
        <v>54</v>
      </c>
      <c r="P3570">
        <v>3</v>
      </c>
      <c r="Q3570">
        <v>8.1</v>
      </c>
      <c r="R3570">
        <v>7.7</v>
      </c>
      <c r="S3570">
        <v>324</v>
      </c>
      <c r="T3570">
        <f t="shared" si="495"/>
        <v>-1</v>
      </c>
      <c r="U3570" s="1">
        <v>42826</v>
      </c>
      <c r="V3570" s="13">
        <f t="shared" si="496"/>
        <v>42826</v>
      </c>
      <c r="W3570" s="14">
        <f t="shared" si="497"/>
        <v>42826</v>
      </c>
      <c r="X3570" s="1" t="str">
        <f t="shared" si="498"/>
        <v>Saturday</v>
      </c>
      <c r="Y3570" s="2">
        <v>0.4836226851851852</v>
      </c>
      <c r="Z3570" s="2">
        <f t="shared" si="499"/>
        <v>0.5</v>
      </c>
      <c r="AA3570">
        <f>1</f>
        <v>1</v>
      </c>
      <c r="AB3570" s="1">
        <v>42826</v>
      </c>
      <c r="AC3570" s="13">
        <f t="shared" si="500"/>
        <v>42826</v>
      </c>
      <c r="AD3570" s="14">
        <f t="shared" si="501"/>
        <v>42826</v>
      </c>
      <c r="AE3570" s="1" t="str">
        <f t="shared" si="502"/>
        <v>Saturday</v>
      </c>
      <c r="AF3570" s="2">
        <v>0.52086805555555549</v>
      </c>
      <c r="AG3570" s="2">
        <f t="shared" si="503"/>
        <v>0.54166666666666663</v>
      </c>
      <c r="AH3570" t="s">
        <v>23</v>
      </c>
    </row>
    <row r="3571" spans="1:34" x14ac:dyDescent="0.25">
      <c r="A3571">
        <v>1560197</v>
      </c>
      <c r="B3571" t="s">
        <v>54</v>
      </c>
      <c r="E3571">
        <v>53202</v>
      </c>
      <c r="F3571" t="s">
        <v>20</v>
      </c>
      <c r="G3571" t="s">
        <v>55</v>
      </c>
      <c r="H3571">
        <v>9</v>
      </c>
      <c r="I3571" t="s">
        <v>85</v>
      </c>
      <c r="J3571">
        <f>VLOOKUP(I3571,Key!$A$1:$C$73,2,FALSE)</f>
        <v>43.053040000000003</v>
      </c>
      <c r="K3571">
        <f>VLOOKUP(I3571,Key!$A$1:$C$73,3,FALSE)</f>
        <v>-87.897660000000002</v>
      </c>
      <c r="L3571" t="s">
        <v>53</v>
      </c>
      <c r="M3571">
        <f>VLOOKUP(L3571,Key!$A$1:$C$73,2,FALSE)</f>
        <v>43.04824</v>
      </c>
      <c r="N3571">
        <f>VLOOKUP(L3571,Key!$A$1:$C$73,3,FALSE)</f>
        <v>-87.904970000000006</v>
      </c>
      <c r="O3571">
        <v>9</v>
      </c>
      <c r="P3571">
        <v>0</v>
      </c>
      <c r="Q3571">
        <v>1.4</v>
      </c>
      <c r="R3571">
        <v>1.3</v>
      </c>
      <c r="S3571">
        <v>54</v>
      </c>
      <c r="T3571">
        <f t="shared" si="495"/>
        <v>-1</v>
      </c>
      <c r="U3571" s="1">
        <v>42826</v>
      </c>
      <c r="V3571" s="13">
        <f t="shared" si="496"/>
        <v>42826</v>
      </c>
      <c r="W3571" s="14">
        <f t="shared" si="497"/>
        <v>42826</v>
      </c>
      <c r="X3571" s="1" t="str">
        <f t="shared" si="498"/>
        <v>Saturday</v>
      </c>
      <c r="Y3571" s="2">
        <v>0.56656249999999997</v>
      </c>
      <c r="Z3571" s="2">
        <f t="shared" si="499"/>
        <v>0.58333333333333326</v>
      </c>
      <c r="AA3571">
        <f>1</f>
        <v>1</v>
      </c>
      <c r="AB3571" s="1">
        <v>42826</v>
      </c>
      <c r="AC3571" s="13">
        <f t="shared" si="500"/>
        <v>42826</v>
      </c>
      <c r="AD3571" s="14">
        <f t="shared" si="501"/>
        <v>42826</v>
      </c>
      <c r="AE3571" s="1" t="str">
        <f t="shared" si="502"/>
        <v>Saturday</v>
      </c>
      <c r="AF3571" s="2">
        <v>0.57280092592592591</v>
      </c>
      <c r="AG3571" s="2">
        <f t="shared" si="503"/>
        <v>0.58333333333333326</v>
      </c>
      <c r="AH3571" t="s">
        <v>23</v>
      </c>
    </row>
    <row r="3572" spans="1:34" x14ac:dyDescent="0.25">
      <c r="A3572">
        <v>1560220</v>
      </c>
      <c r="B3572" t="s">
        <v>54</v>
      </c>
      <c r="E3572">
        <v>53202</v>
      </c>
      <c r="F3572" t="s">
        <v>20</v>
      </c>
      <c r="G3572" t="s">
        <v>55</v>
      </c>
      <c r="H3572">
        <v>5570</v>
      </c>
      <c r="I3572" t="s">
        <v>78</v>
      </c>
      <c r="J3572">
        <f>VLOOKUP(I3572,Key!$A$1:$C$73,2,FALSE)</f>
        <v>43.048200000000001</v>
      </c>
      <c r="K3572">
        <f>VLOOKUP(I3572,Key!$A$1:$C$73,3,FALSE)</f>
        <v>-87.900859999999994</v>
      </c>
      <c r="L3572" t="s">
        <v>36</v>
      </c>
      <c r="M3572">
        <f>VLOOKUP(L3572,Key!$A$1:$C$73,2,FALSE)</f>
        <v>43.03519</v>
      </c>
      <c r="N3572">
        <f>VLOOKUP(L3572,Key!$A$1:$C$73,3,FALSE)</f>
        <v>-87.907390000000007</v>
      </c>
      <c r="O3572">
        <v>18</v>
      </c>
      <c r="P3572">
        <v>0</v>
      </c>
      <c r="Q3572">
        <v>2.7</v>
      </c>
      <c r="R3572">
        <v>2.6</v>
      </c>
      <c r="S3572">
        <v>108</v>
      </c>
      <c r="T3572">
        <f t="shared" si="495"/>
        <v>-1</v>
      </c>
      <c r="U3572" s="1">
        <v>42826</v>
      </c>
      <c r="V3572" s="13">
        <f t="shared" si="496"/>
        <v>42826</v>
      </c>
      <c r="W3572" s="14">
        <f t="shared" si="497"/>
        <v>42826</v>
      </c>
      <c r="X3572" s="1" t="str">
        <f t="shared" si="498"/>
        <v>Saturday</v>
      </c>
      <c r="Y3572" s="2">
        <v>0.57141203703703702</v>
      </c>
      <c r="Z3572" s="2">
        <f t="shared" si="499"/>
        <v>0.58333333333333326</v>
      </c>
      <c r="AA3572">
        <f>1</f>
        <v>1</v>
      </c>
      <c r="AB3572" s="1">
        <v>42826</v>
      </c>
      <c r="AC3572" s="13">
        <f t="shared" si="500"/>
        <v>42826</v>
      </c>
      <c r="AD3572" s="14">
        <f t="shared" si="501"/>
        <v>42826</v>
      </c>
      <c r="AE3572" s="1" t="str">
        <f t="shared" si="502"/>
        <v>Saturday</v>
      </c>
      <c r="AF3572" s="2">
        <v>0.5839699074074074</v>
      </c>
      <c r="AG3572" s="2">
        <f t="shared" si="503"/>
        <v>0.58333333333333326</v>
      </c>
      <c r="AH3572" t="s">
        <v>23</v>
      </c>
    </row>
    <row r="3573" spans="1:34" x14ac:dyDescent="0.25">
      <c r="A3573">
        <v>1560313</v>
      </c>
      <c r="B3573" t="s">
        <v>54</v>
      </c>
      <c r="E3573">
        <v>53215</v>
      </c>
      <c r="F3573" t="s">
        <v>20</v>
      </c>
      <c r="G3573" t="s">
        <v>55</v>
      </c>
      <c r="H3573">
        <v>185</v>
      </c>
      <c r="I3573" t="s">
        <v>81</v>
      </c>
      <c r="J3573">
        <f>VLOOKUP(I3573,Key!$A$1:$C$73,2,FALSE)</f>
        <v>43.058010000000003</v>
      </c>
      <c r="K3573">
        <f>VLOOKUP(I3573,Key!$A$1:$C$73,3,FALSE)</f>
        <v>-87.877300000000005</v>
      </c>
      <c r="L3573" t="s">
        <v>81</v>
      </c>
      <c r="M3573">
        <f>VLOOKUP(L3573,Key!$A$1:$C$73,2,FALSE)</f>
        <v>43.058010000000003</v>
      </c>
      <c r="N3573">
        <f>VLOOKUP(L3573,Key!$A$1:$C$73,3,FALSE)</f>
        <v>-87.877300000000005</v>
      </c>
      <c r="O3573">
        <v>55</v>
      </c>
      <c r="P3573">
        <v>3</v>
      </c>
      <c r="Q3573">
        <v>8.3000000000000007</v>
      </c>
      <c r="R3573">
        <v>7.8</v>
      </c>
      <c r="S3573">
        <v>330</v>
      </c>
      <c r="T3573">
        <f t="shared" si="495"/>
        <v>-1</v>
      </c>
      <c r="U3573" s="1">
        <v>42826</v>
      </c>
      <c r="V3573" s="13">
        <f t="shared" si="496"/>
        <v>42826</v>
      </c>
      <c r="W3573" s="14">
        <f t="shared" si="497"/>
        <v>42826</v>
      </c>
      <c r="X3573" s="1" t="str">
        <f t="shared" si="498"/>
        <v>Saturday</v>
      </c>
      <c r="Y3573" s="2">
        <v>0.59399305555555559</v>
      </c>
      <c r="Z3573" s="2">
        <f t="shared" si="499"/>
        <v>0.58333333333333326</v>
      </c>
      <c r="AA3573">
        <f>1</f>
        <v>1</v>
      </c>
      <c r="AB3573" s="1">
        <v>42826</v>
      </c>
      <c r="AC3573" s="13">
        <f t="shared" si="500"/>
        <v>42826</v>
      </c>
      <c r="AD3573" s="14">
        <f t="shared" si="501"/>
        <v>42826</v>
      </c>
      <c r="AE3573" s="1" t="str">
        <f t="shared" si="502"/>
        <v>Saturday</v>
      </c>
      <c r="AF3573" s="2">
        <v>0.63240740740740742</v>
      </c>
      <c r="AG3573" s="2">
        <f t="shared" si="503"/>
        <v>0.625</v>
      </c>
      <c r="AH3573" t="s">
        <v>25</v>
      </c>
    </row>
    <row r="3574" spans="1:34" x14ac:dyDescent="0.25">
      <c r="A3574">
        <v>1277429</v>
      </c>
      <c r="B3574" t="s">
        <v>54</v>
      </c>
      <c r="E3574">
        <v>53202</v>
      </c>
      <c r="F3574" t="s">
        <v>20</v>
      </c>
      <c r="G3574" t="s">
        <v>55</v>
      </c>
      <c r="H3574">
        <v>5479</v>
      </c>
      <c r="I3574" t="s">
        <v>62</v>
      </c>
      <c r="J3574">
        <f>VLOOKUP(I3574,Key!$A$1:$C$73,2,FALSE)</f>
        <v>43.052460000000004</v>
      </c>
      <c r="K3574">
        <f>VLOOKUP(I3574,Key!$A$1:$C$73,3,FALSE)</f>
        <v>-87.891000000000005</v>
      </c>
      <c r="L3574" t="s">
        <v>62</v>
      </c>
      <c r="M3574">
        <f>VLOOKUP(L3574,Key!$A$1:$C$73,2,FALSE)</f>
        <v>43.052460000000004</v>
      </c>
      <c r="N3574">
        <f>VLOOKUP(L3574,Key!$A$1:$C$73,3,FALSE)</f>
        <v>-87.891000000000005</v>
      </c>
      <c r="O3574">
        <v>56</v>
      </c>
      <c r="P3574">
        <v>3</v>
      </c>
      <c r="Q3574">
        <v>8.4</v>
      </c>
      <c r="R3574">
        <v>8</v>
      </c>
      <c r="S3574">
        <v>336</v>
      </c>
      <c r="T3574">
        <f t="shared" si="495"/>
        <v>-1</v>
      </c>
      <c r="U3574" s="1">
        <v>42826</v>
      </c>
      <c r="V3574" s="13">
        <f t="shared" si="496"/>
        <v>42826</v>
      </c>
      <c r="W3574" s="14">
        <f t="shared" si="497"/>
        <v>42826</v>
      </c>
      <c r="X3574" s="1" t="str">
        <f t="shared" si="498"/>
        <v>Saturday</v>
      </c>
      <c r="Y3574" s="2">
        <v>0.59974537037037035</v>
      </c>
      <c r="Z3574" s="2">
        <f t="shared" si="499"/>
        <v>0.58333333333333326</v>
      </c>
      <c r="AA3574">
        <f>1</f>
        <v>1</v>
      </c>
      <c r="AB3574" s="1">
        <v>42826</v>
      </c>
      <c r="AC3574" s="13">
        <f t="shared" si="500"/>
        <v>42826</v>
      </c>
      <c r="AD3574" s="14">
        <f t="shared" si="501"/>
        <v>42826</v>
      </c>
      <c r="AE3574" s="1" t="str">
        <f t="shared" si="502"/>
        <v>Saturday</v>
      </c>
      <c r="AF3574" s="2">
        <v>0.63859953703703709</v>
      </c>
      <c r="AG3574" s="2">
        <f t="shared" si="503"/>
        <v>0.625</v>
      </c>
      <c r="AH3574" t="s">
        <v>25</v>
      </c>
    </row>
    <row r="3575" spans="1:34" x14ac:dyDescent="0.25">
      <c r="A3575">
        <v>1560347</v>
      </c>
      <c r="B3575" t="s">
        <v>54</v>
      </c>
      <c r="E3575">
        <v>53094</v>
      </c>
      <c r="F3575" t="s">
        <v>20</v>
      </c>
      <c r="G3575" t="s">
        <v>55</v>
      </c>
      <c r="H3575">
        <v>77</v>
      </c>
      <c r="I3575" t="s">
        <v>36</v>
      </c>
      <c r="J3575">
        <f>VLOOKUP(I3575,Key!$A$1:$C$73,2,FALSE)</f>
        <v>43.03519</v>
      </c>
      <c r="K3575">
        <f>VLOOKUP(I3575,Key!$A$1:$C$73,3,FALSE)</f>
        <v>-87.907390000000007</v>
      </c>
      <c r="L3575" t="s">
        <v>36</v>
      </c>
      <c r="M3575">
        <f>VLOOKUP(L3575,Key!$A$1:$C$73,2,FALSE)</f>
        <v>43.03519</v>
      </c>
      <c r="N3575">
        <f>VLOOKUP(L3575,Key!$A$1:$C$73,3,FALSE)</f>
        <v>-87.907390000000007</v>
      </c>
      <c r="O3575">
        <v>40</v>
      </c>
      <c r="P3575">
        <v>3</v>
      </c>
      <c r="Q3575">
        <v>6</v>
      </c>
      <c r="R3575">
        <v>5.7</v>
      </c>
      <c r="S3575">
        <v>240</v>
      </c>
      <c r="T3575">
        <f t="shared" si="495"/>
        <v>-1</v>
      </c>
      <c r="U3575" s="1">
        <v>42826</v>
      </c>
      <c r="V3575" s="13">
        <f t="shared" si="496"/>
        <v>42826</v>
      </c>
      <c r="W3575" s="14">
        <f t="shared" si="497"/>
        <v>42826</v>
      </c>
      <c r="X3575" s="1" t="str">
        <f t="shared" si="498"/>
        <v>Saturday</v>
      </c>
      <c r="Y3575" s="2">
        <v>0.6017824074074074</v>
      </c>
      <c r="Z3575" s="2">
        <f t="shared" si="499"/>
        <v>0.58333333333333326</v>
      </c>
      <c r="AA3575">
        <f>1</f>
        <v>1</v>
      </c>
      <c r="AB3575" s="1">
        <v>42826</v>
      </c>
      <c r="AC3575" s="13">
        <f t="shared" si="500"/>
        <v>42826</v>
      </c>
      <c r="AD3575" s="14">
        <f t="shared" si="501"/>
        <v>42826</v>
      </c>
      <c r="AE3575" s="1" t="str">
        <f t="shared" si="502"/>
        <v>Saturday</v>
      </c>
      <c r="AF3575" s="2">
        <v>0.62972222222222218</v>
      </c>
      <c r="AG3575" s="2">
        <f t="shared" si="503"/>
        <v>0.625</v>
      </c>
      <c r="AH3575" t="s">
        <v>25</v>
      </c>
    </row>
    <row r="3576" spans="1:34" x14ac:dyDescent="0.25">
      <c r="A3576">
        <v>1251373</v>
      </c>
      <c r="B3576" t="s">
        <v>54</v>
      </c>
      <c r="E3576">
        <v>53716</v>
      </c>
      <c r="F3576" t="s">
        <v>20</v>
      </c>
      <c r="G3576" t="s">
        <v>55</v>
      </c>
      <c r="H3576">
        <v>5483</v>
      </c>
      <c r="I3576" t="s">
        <v>39</v>
      </c>
      <c r="J3576">
        <f>VLOOKUP(I3576,Key!$A$1:$C$73,2,FALSE)</f>
        <v>43.031480000000002</v>
      </c>
      <c r="K3576">
        <f>VLOOKUP(I3576,Key!$A$1:$C$73,3,FALSE)</f>
        <v>-87.908169999999998</v>
      </c>
      <c r="L3576" t="s">
        <v>52</v>
      </c>
      <c r="M3576">
        <f>VLOOKUP(L3576,Key!$A$1:$C$73,2,FALSE)</f>
        <v>43.042490000000001</v>
      </c>
      <c r="N3576">
        <f>VLOOKUP(L3576,Key!$A$1:$C$73,3,FALSE)</f>
        <v>-87.909959999999998</v>
      </c>
      <c r="O3576">
        <v>21</v>
      </c>
      <c r="P3576">
        <v>0</v>
      </c>
      <c r="Q3576">
        <v>3.2</v>
      </c>
      <c r="R3576">
        <v>3</v>
      </c>
      <c r="S3576">
        <v>126</v>
      </c>
      <c r="T3576">
        <f t="shared" si="495"/>
        <v>-1</v>
      </c>
      <c r="U3576" s="1">
        <v>42826</v>
      </c>
      <c r="V3576" s="13">
        <f t="shared" si="496"/>
        <v>42826</v>
      </c>
      <c r="W3576" s="14">
        <f t="shared" si="497"/>
        <v>42826</v>
      </c>
      <c r="X3576" s="1" t="str">
        <f t="shared" si="498"/>
        <v>Saturday</v>
      </c>
      <c r="Y3576" s="2">
        <v>0.61841435185185178</v>
      </c>
      <c r="Z3576" s="2">
        <f t="shared" si="499"/>
        <v>0.625</v>
      </c>
      <c r="AA3576">
        <f>1</f>
        <v>1</v>
      </c>
      <c r="AB3576" s="1">
        <v>42826</v>
      </c>
      <c r="AC3576" s="13">
        <f t="shared" si="500"/>
        <v>42826</v>
      </c>
      <c r="AD3576" s="14">
        <f t="shared" si="501"/>
        <v>42826</v>
      </c>
      <c r="AE3576" s="1" t="str">
        <f t="shared" si="502"/>
        <v>Saturday</v>
      </c>
      <c r="AF3576" s="2">
        <v>0.6330324074074074</v>
      </c>
      <c r="AG3576" s="2">
        <f t="shared" si="503"/>
        <v>0.625</v>
      </c>
      <c r="AH3576" t="s">
        <v>23</v>
      </c>
    </row>
    <row r="3577" spans="1:34" x14ac:dyDescent="0.25">
      <c r="A3577">
        <v>1560453</v>
      </c>
      <c r="B3577" t="s">
        <v>54</v>
      </c>
      <c r="E3577">
        <v>55322</v>
      </c>
      <c r="F3577" t="s">
        <v>20</v>
      </c>
      <c r="G3577" t="s">
        <v>55</v>
      </c>
      <c r="H3577">
        <v>91</v>
      </c>
      <c r="I3577" t="s">
        <v>66</v>
      </c>
      <c r="J3577">
        <f>VLOOKUP(I3577,Key!$A$1:$C$73,2,FALSE)</f>
        <v>43.078530000000001</v>
      </c>
      <c r="K3577">
        <f>VLOOKUP(I3577,Key!$A$1:$C$73,3,FALSE)</f>
        <v>-87.882620000000003</v>
      </c>
      <c r="L3577" t="s">
        <v>24</v>
      </c>
      <c r="M3577">
        <f>VLOOKUP(L3577,Key!$A$1:$C$73,2,FALSE)</f>
        <v>43.074655999999997</v>
      </c>
      <c r="N3577">
        <f>VLOOKUP(L3577,Key!$A$1:$C$73,3,FALSE)</f>
        <v>-87.889011999999994</v>
      </c>
      <c r="O3577">
        <v>6</v>
      </c>
      <c r="P3577">
        <v>0</v>
      </c>
      <c r="Q3577">
        <v>0.9</v>
      </c>
      <c r="R3577">
        <v>0.9</v>
      </c>
      <c r="S3577">
        <v>36</v>
      </c>
      <c r="T3577">
        <f t="shared" si="495"/>
        <v>-1</v>
      </c>
      <c r="U3577" s="1">
        <v>42826</v>
      </c>
      <c r="V3577" s="13">
        <f t="shared" si="496"/>
        <v>42826</v>
      </c>
      <c r="W3577" s="14">
        <f t="shared" si="497"/>
        <v>42826</v>
      </c>
      <c r="X3577" s="1" t="str">
        <f t="shared" si="498"/>
        <v>Saturday</v>
      </c>
      <c r="Y3577" s="2">
        <v>0.62130787037037039</v>
      </c>
      <c r="Z3577" s="2">
        <f t="shared" si="499"/>
        <v>0.625</v>
      </c>
      <c r="AA3577">
        <f>1</f>
        <v>1</v>
      </c>
      <c r="AB3577" s="1">
        <v>42826</v>
      </c>
      <c r="AC3577" s="13">
        <f t="shared" si="500"/>
        <v>42826</v>
      </c>
      <c r="AD3577" s="14">
        <f t="shared" si="501"/>
        <v>42826</v>
      </c>
      <c r="AE3577" s="1" t="str">
        <f t="shared" si="502"/>
        <v>Saturday</v>
      </c>
      <c r="AF3577" s="2">
        <v>0.62506944444444446</v>
      </c>
      <c r="AG3577" s="2">
        <f t="shared" si="503"/>
        <v>0.625</v>
      </c>
      <c r="AH3577" t="s">
        <v>23</v>
      </c>
    </row>
    <row r="3578" spans="1:34" x14ac:dyDescent="0.25">
      <c r="A3578">
        <v>1560533</v>
      </c>
      <c r="B3578" t="s">
        <v>54</v>
      </c>
      <c r="E3578">
        <v>53045</v>
      </c>
      <c r="F3578" t="s">
        <v>20</v>
      </c>
      <c r="G3578" t="s">
        <v>55</v>
      </c>
      <c r="H3578">
        <v>5453</v>
      </c>
      <c r="I3578" t="s">
        <v>60</v>
      </c>
      <c r="J3578">
        <f>VLOOKUP(I3578,Key!$A$1:$C$73,2,FALSE)</f>
        <v>43.046570000000003</v>
      </c>
      <c r="K3578">
        <f>VLOOKUP(I3578,Key!$A$1:$C$73,3,FALSE)</f>
        <v>-87.908720000000002</v>
      </c>
      <c r="L3578" t="s">
        <v>84</v>
      </c>
      <c r="M3578">
        <f>VLOOKUP(L3578,Key!$A$1:$C$73,2,FALSE)</f>
        <v>43.040154000000001</v>
      </c>
      <c r="N3578">
        <f>VLOOKUP(L3578,Key!$A$1:$C$73,3,FALSE)</f>
        <v>-87.932113000000001</v>
      </c>
      <c r="O3578">
        <v>16</v>
      </c>
      <c r="P3578">
        <v>0</v>
      </c>
      <c r="Q3578">
        <v>2.4</v>
      </c>
      <c r="R3578">
        <v>2.2999999999999998</v>
      </c>
      <c r="S3578">
        <v>96</v>
      </c>
      <c r="T3578">
        <f t="shared" si="495"/>
        <v>-1</v>
      </c>
      <c r="U3578" s="1">
        <v>42826</v>
      </c>
      <c r="V3578" s="13">
        <f t="shared" si="496"/>
        <v>42826</v>
      </c>
      <c r="W3578" s="14">
        <f t="shared" si="497"/>
        <v>42826</v>
      </c>
      <c r="X3578" s="1" t="str">
        <f t="shared" si="498"/>
        <v>Saturday</v>
      </c>
      <c r="Y3578" s="2">
        <v>0.63586805555555559</v>
      </c>
      <c r="Z3578" s="2">
        <f t="shared" si="499"/>
        <v>0.625</v>
      </c>
      <c r="AA3578">
        <f>1</f>
        <v>1</v>
      </c>
      <c r="AB3578" s="1">
        <v>42826</v>
      </c>
      <c r="AC3578" s="13">
        <f t="shared" si="500"/>
        <v>42826</v>
      </c>
      <c r="AD3578" s="14">
        <f t="shared" si="501"/>
        <v>42826</v>
      </c>
      <c r="AE3578" s="1" t="str">
        <f t="shared" si="502"/>
        <v>Saturday</v>
      </c>
      <c r="AF3578" s="2">
        <v>0.64695601851851847</v>
      </c>
      <c r="AG3578" s="2">
        <f t="shared" si="503"/>
        <v>0.66666666666666663</v>
      </c>
      <c r="AH3578" t="s">
        <v>23</v>
      </c>
    </row>
    <row r="3579" spans="1:34" x14ac:dyDescent="0.25">
      <c r="A3579">
        <v>1560550</v>
      </c>
      <c r="B3579" t="s">
        <v>54</v>
      </c>
      <c r="E3579">
        <v>53563</v>
      </c>
      <c r="F3579" t="s">
        <v>20</v>
      </c>
      <c r="G3579" t="s">
        <v>55</v>
      </c>
      <c r="H3579">
        <v>5505</v>
      </c>
      <c r="I3579" t="s">
        <v>76</v>
      </c>
      <c r="J3579">
        <f>VLOOKUP(I3579,Key!$A$1:$C$73,2,FALSE)</f>
        <v>43.02948</v>
      </c>
      <c r="K3579">
        <f>VLOOKUP(I3579,Key!$A$1:$C$73,3,FALSE)</f>
        <v>-87.912819999999996</v>
      </c>
      <c r="L3579" t="s">
        <v>60</v>
      </c>
      <c r="M3579">
        <f>VLOOKUP(L3579,Key!$A$1:$C$73,2,FALSE)</f>
        <v>43.046570000000003</v>
      </c>
      <c r="N3579">
        <f>VLOOKUP(L3579,Key!$A$1:$C$73,3,FALSE)</f>
        <v>-87.908720000000002</v>
      </c>
      <c r="O3579">
        <v>17</v>
      </c>
      <c r="P3579">
        <v>0</v>
      </c>
      <c r="Q3579">
        <v>2.6</v>
      </c>
      <c r="R3579">
        <v>2.4</v>
      </c>
      <c r="S3579">
        <v>102</v>
      </c>
      <c r="T3579">
        <f t="shared" si="495"/>
        <v>-1</v>
      </c>
      <c r="U3579" s="1">
        <v>42826</v>
      </c>
      <c r="V3579" s="13">
        <f t="shared" si="496"/>
        <v>42826</v>
      </c>
      <c r="W3579" s="14">
        <f t="shared" si="497"/>
        <v>42826</v>
      </c>
      <c r="X3579" s="1" t="str">
        <f t="shared" si="498"/>
        <v>Saturday</v>
      </c>
      <c r="Y3579" s="2">
        <v>0.63821759259259259</v>
      </c>
      <c r="Z3579" s="2">
        <f t="shared" si="499"/>
        <v>0.625</v>
      </c>
      <c r="AA3579">
        <f>1</f>
        <v>1</v>
      </c>
      <c r="AB3579" s="1">
        <v>42826</v>
      </c>
      <c r="AC3579" s="13">
        <f t="shared" si="500"/>
        <v>42826</v>
      </c>
      <c r="AD3579" s="14">
        <f t="shared" si="501"/>
        <v>42826</v>
      </c>
      <c r="AE3579" s="1" t="str">
        <f t="shared" si="502"/>
        <v>Saturday</v>
      </c>
      <c r="AF3579" s="2">
        <v>0.65004629629629629</v>
      </c>
      <c r="AG3579" s="2">
        <f t="shared" si="503"/>
        <v>0.66666666666666663</v>
      </c>
      <c r="AH3579" t="s">
        <v>23</v>
      </c>
    </row>
    <row r="3580" spans="1:34" x14ac:dyDescent="0.25">
      <c r="A3580">
        <v>1560552</v>
      </c>
      <c r="B3580" t="s">
        <v>54</v>
      </c>
      <c r="E3580">
        <v>53029</v>
      </c>
      <c r="F3580" t="s">
        <v>20</v>
      </c>
      <c r="G3580" t="s">
        <v>55</v>
      </c>
      <c r="H3580">
        <v>11154</v>
      </c>
      <c r="I3580" t="s">
        <v>76</v>
      </c>
      <c r="J3580">
        <f>VLOOKUP(I3580,Key!$A$1:$C$73,2,FALSE)</f>
        <v>43.02948</v>
      </c>
      <c r="K3580">
        <f>VLOOKUP(I3580,Key!$A$1:$C$73,3,FALSE)</f>
        <v>-87.912819999999996</v>
      </c>
      <c r="L3580" t="s">
        <v>52</v>
      </c>
      <c r="M3580">
        <f>VLOOKUP(L3580,Key!$A$1:$C$73,2,FALSE)</f>
        <v>43.042490000000001</v>
      </c>
      <c r="N3580">
        <f>VLOOKUP(L3580,Key!$A$1:$C$73,3,FALSE)</f>
        <v>-87.909959999999998</v>
      </c>
      <c r="O3580">
        <v>17</v>
      </c>
      <c r="P3580">
        <v>0</v>
      </c>
      <c r="Q3580">
        <v>2.6</v>
      </c>
      <c r="R3580">
        <v>2.4</v>
      </c>
      <c r="S3580">
        <v>102</v>
      </c>
      <c r="T3580">
        <f t="shared" si="495"/>
        <v>-1</v>
      </c>
      <c r="U3580" s="1">
        <v>42826</v>
      </c>
      <c r="V3580" s="13">
        <f t="shared" si="496"/>
        <v>42826</v>
      </c>
      <c r="W3580" s="14">
        <f t="shared" si="497"/>
        <v>42826</v>
      </c>
      <c r="X3580" s="1" t="str">
        <f t="shared" si="498"/>
        <v>Saturday</v>
      </c>
      <c r="Y3580" s="2">
        <v>0.638738425925926</v>
      </c>
      <c r="Z3580" s="2">
        <f t="shared" si="499"/>
        <v>0.625</v>
      </c>
      <c r="AA3580">
        <f>1</f>
        <v>1</v>
      </c>
      <c r="AB3580" s="1">
        <v>42826</v>
      </c>
      <c r="AC3580" s="13">
        <f t="shared" si="500"/>
        <v>42826</v>
      </c>
      <c r="AD3580" s="14">
        <f t="shared" si="501"/>
        <v>42826</v>
      </c>
      <c r="AE3580" s="1" t="str">
        <f t="shared" si="502"/>
        <v>Saturday</v>
      </c>
      <c r="AF3580" s="2">
        <v>0.65009259259259256</v>
      </c>
      <c r="AG3580" s="2">
        <f t="shared" si="503"/>
        <v>0.66666666666666663</v>
      </c>
      <c r="AH3580" t="s">
        <v>23</v>
      </c>
    </row>
    <row r="3581" spans="1:34" x14ac:dyDescent="0.25">
      <c r="A3581">
        <v>1348808</v>
      </c>
      <c r="B3581" t="s">
        <v>54</v>
      </c>
      <c r="E3581">
        <v>54601</v>
      </c>
      <c r="F3581" t="s">
        <v>20</v>
      </c>
      <c r="G3581" t="s">
        <v>55</v>
      </c>
      <c r="H3581">
        <v>77</v>
      </c>
      <c r="I3581" t="s">
        <v>36</v>
      </c>
      <c r="J3581">
        <f>VLOOKUP(I3581,Key!$A$1:$C$73,2,FALSE)</f>
        <v>43.03519</v>
      </c>
      <c r="K3581">
        <f>VLOOKUP(I3581,Key!$A$1:$C$73,3,FALSE)</f>
        <v>-87.907390000000007</v>
      </c>
      <c r="L3581" t="s">
        <v>62</v>
      </c>
      <c r="M3581">
        <f>VLOOKUP(L3581,Key!$A$1:$C$73,2,FALSE)</f>
        <v>43.052460000000004</v>
      </c>
      <c r="N3581">
        <f>VLOOKUP(L3581,Key!$A$1:$C$73,3,FALSE)</f>
        <v>-87.891000000000005</v>
      </c>
      <c r="O3581">
        <v>29</v>
      </c>
      <c r="P3581">
        <v>0</v>
      </c>
      <c r="Q3581">
        <v>4.4000000000000004</v>
      </c>
      <c r="R3581">
        <v>4.0999999999999996</v>
      </c>
      <c r="S3581">
        <v>174</v>
      </c>
      <c r="T3581">
        <f t="shared" si="495"/>
        <v>-1</v>
      </c>
      <c r="U3581" s="1">
        <v>42826</v>
      </c>
      <c r="V3581" s="13">
        <f t="shared" si="496"/>
        <v>42826</v>
      </c>
      <c r="W3581" s="14">
        <f t="shared" si="497"/>
        <v>42826</v>
      </c>
      <c r="X3581" s="1" t="str">
        <f t="shared" si="498"/>
        <v>Saturday</v>
      </c>
      <c r="Y3581" s="2">
        <v>0.63951388888888883</v>
      </c>
      <c r="Z3581" s="2">
        <f t="shared" si="499"/>
        <v>0.625</v>
      </c>
      <c r="AA3581">
        <f>1</f>
        <v>1</v>
      </c>
      <c r="AB3581" s="1">
        <v>42826</v>
      </c>
      <c r="AC3581" s="13">
        <f t="shared" si="500"/>
        <v>42826</v>
      </c>
      <c r="AD3581" s="14">
        <f t="shared" si="501"/>
        <v>42826</v>
      </c>
      <c r="AE3581" s="1" t="str">
        <f t="shared" si="502"/>
        <v>Saturday</v>
      </c>
      <c r="AF3581" s="2">
        <v>0.65924768518518517</v>
      </c>
      <c r="AG3581" s="2">
        <f t="shared" si="503"/>
        <v>0.66666666666666663</v>
      </c>
      <c r="AH3581" t="s">
        <v>23</v>
      </c>
    </row>
    <row r="3582" spans="1:34" x14ac:dyDescent="0.25">
      <c r="A3582">
        <v>1560576</v>
      </c>
      <c r="B3582" t="s">
        <v>54</v>
      </c>
      <c r="E3582">
        <v>53207</v>
      </c>
      <c r="F3582" t="s">
        <v>20</v>
      </c>
      <c r="G3582" t="s">
        <v>55</v>
      </c>
      <c r="H3582">
        <v>333</v>
      </c>
      <c r="I3582" t="s">
        <v>56</v>
      </c>
      <c r="J3582">
        <f>VLOOKUP(I3582,Key!$A$1:$C$73,2,FALSE)</f>
        <v>43.004728999999998</v>
      </c>
      <c r="K3582">
        <f>VLOOKUP(I3582,Key!$A$1:$C$73,3,FALSE)</f>
        <v>-87.905463999999995</v>
      </c>
      <c r="L3582" t="s">
        <v>56</v>
      </c>
      <c r="M3582">
        <f>VLOOKUP(L3582,Key!$A$1:$C$73,2,FALSE)</f>
        <v>43.004728999999998</v>
      </c>
      <c r="N3582">
        <f>VLOOKUP(L3582,Key!$A$1:$C$73,3,FALSE)</f>
        <v>-87.905463999999995</v>
      </c>
      <c r="O3582">
        <v>111</v>
      </c>
      <c r="P3582">
        <v>9</v>
      </c>
      <c r="Q3582">
        <v>16.7</v>
      </c>
      <c r="R3582">
        <v>15.8</v>
      </c>
      <c r="S3582">
        <v>666</v>
      </c>
      <c r="T3582">
        <f t="shared" si="495"/>
        <v>-1</v>
      </c>
      <c r="U3582" s="1">
        <v>42826</v>
      </c>
      <c r="V3582" s="13">
        <f t="shared" si="496"/>
        <v>42826</v>
      </c>
      <c r="W3582" s="14">
        <f t="shared" si="497"/>
        <v>42826</v>
      </c>
      <c r="X3582" s="1" t="str">
        <f t="shared" si="498"/>
        <v>Saturday</v>
      </c>
      <c r="Y3582" s="2">
        <v>0.6409259259259259</v>
      </c>
      <c r="Z3582" s="2">
        <f t="shared" si="499"/>
        <v>0.625</v>
      </c>
      <c r="AA3582">
        <f>1</f>
        <v>1</v>
      </c>
      <c r="AB3582" s="1">
        <v>42826</v>
      </c>
      <c r="AC3582" s="13">
        <f t="shared" si="500"/>
        <v>42826</v>
      </c>
      <c r="AD3582" s="14">
        <f t="shared" si="501"/>
        <v>42826</v>
      </c>
      <c r="AE3582" s="1" t="str">
        <f t="shared" si="502"/>
        <v>Saturday</v>
      </c>
      <c r="AF3582" s="2">
        <v>0.71795138888888888</v>
      </c>
      <c r="AG3582" s="2">
        <f t="shared" si="503"/>
        <v>0.70833333333333326</v>
      </c>
      <c r="AH3582" t="s">
        <v>25</v>
      </c>
    </row>
    <row r="3583" spans="1:34" x14ac:dyDescent="0.25">
      <c r="A3583">
        <v>1560604</v>
      </c>
      <c r="B3583" t="s">
        <v>54</v>
      </c>
      <c r="E3583">
        <v>60010</v>
      </c>
      <c r="F3583" t="s">
        <v>20</v>
      </c>
      <c r="G3583" t="s">
        <v>55</v>
      </c>
      <c r="H3583">
        <v>5586</v>
      </c>
      <c r="I3583" t="s">
        <v>84</v>
      </c>
      <c r="J3583">
        <f>VLOOKUP(I3583,Key!$A$1:$C$73,2,FALSE)</f>
        <v>43.040154000000001</v>
      </c>
      <c r="K3583">
        <f>VLOOKUP(I3583,Key!$A$1:$C$73,3,FALSE)</f>
        <v>-87.932113000000001</v>
      </c>
      <c r="L3583" t="s">
        <v>84</v>
      </c>
      <c r="M3583">
        <f>VLOOKUP(L3583,Key!$A$1:$C$73,2,FALSE)</f>
        <v>43.040154000000001</v>
      </c>
      <c r="N3583">
        <f>VLOOKUP(L3583,Key!$A$1:$C$73,3,FALSE)</f>
        <v>-87.932113000000001</v>
      </c>
      <c r="O3583">
        <v>78</v>
      </c>
      <c r="P3583">
        <v>6</v>
      </c>
      <c r="Q3583">
        <v>11.7</v>
      </c>
      <c r="R3583">
        <v>11.1</v>
      </c>
      <c r="S3583">
        <v>468</v>
      </c>
      <c r="T3583">
        <f t="shared" si="495"/>
        <v>-1</v>
      </c>
      <c r="U3583" s="1">
        <v>42826</v>
      </c>
      <c r="V3583" s="13">
        <f t="shared" si="496"/>
        <v>42826</v>
      </c>
      <c r="W3583" s="14">
        <f t="shared" si="497"/>
        <v>42826</v>
      </c>
      <c r="X3583" s="1" t="str">
        <f t="shared" si="498"/>
        <v>Saturday</v>
      </c>
      <c r="Y3583" s="2">
        <v>0.6451041666666667</v>
      </c>
      <c r="Z3583" s="2">
        <f t="shared" si="499"/>
        <v>0.625</v>
      </c>
      <c r="AA3583">
        <f>1</f>
        <v>1</v>
      </c>
      <c r="AB3583" s="1">
        <v>42826</v>
      </c>
      <c r="AC3583" s="13">
        <f t="shared" si="500"/>
        <v>42826</v>
      </c>
      <c r="AD3583" s="14">
        <f t="shared" si="501"/>
        <v>42826</v>
      </c>
      <c r="AE3583" s="1" t="str">
        <f t="shared" si="502"/>
        <v>Saturday</v>
      </c>
      <c r="AF3583" s="2">
        <v>0.69861111111111107</v>
      </c>
      <c r="AG3583" s="2">
        <f t="shared" si="503"/>
        <v>0.70833333333333326</v>
      </c>
      <c r="AH3583" t="s">
        <v>25</v>
      </c>
    </row>
    <row r="3584" spans="1:34" x14ac:dyDescent="0.25">
      <c r="A3584">
        <v>1560611</v>
      </c>
      <c r="B3584" t="s">
        <v>54</v>
      </c>
      <c r="E3584">
        <v>53203</v>
      </c>
      <c r="F3584" t="s">
        <v>20</v>
      </c>
      <c r="G3584" t="s">
        <v>55</v>
      </c>
      <c r="H3584">
        <v>5517</v>
      </c>
      <c r="I3584" t="s">
        <v>76</v>
      </c>
      <c r="J3584">
        <f>VLOOKUP(I3584,Key!$A$1:$C$73,2,FALSE)</f>
        <v>43.02948</v>
      </c>
      <c r="K3584">
        <f>VLOOKUP(I3584,Key!$A$1:$C$73,3,FALSE)</f>
        <v>-87.912819999999996</v>
      </c>
      <c r="L3584" t="s">
        <v>60</v>
      </c>
      <c r="M3584">
        <f>VLOOKUP(L3584,Key!$A$1:$C$73,2,FALSE)</f>
        <v>43.046570000000003</v>
      </c>
      <c r="N3584">
        <f>VLOOKUP(L3584,Key!$A$1:$C$73,3,FALSE)</f>
        <v>-87.908720000000002</v>
      </c>
      <c r="O3584">
        <v>14</v>
      </c>
      <c r="P3584">
        <v>0</v>
      </c>
      <c r="Q3584">
        <v>2.1</v>
      </c>
      <c r="R3584">
        <v>2</v>
      </c>
      <c r="S3584">
        <v>84</v>
      </c>
      <c r="T3584">
        <f t="shared" si="495"/>
        <v>-1</v>
      </c>
      <c r="U3584" s="1">
        <v>42826</v>
      </c>
      <c r="V3584" s="13">
        <f t="shared" si="496"/>
        <v>42826</v>
      </c>
      <c r="W3584" s="14">
        <f t="shared" si="497"/>
        <v>42826</v>
      </c>
      <c r="X3584" s="1" t="str">
        <f t="shared" si="498"/>
        <v>Saturday</v>
      </c>
      <c r="Y3584" s="2">
        <v>0.64608796296296289</v>
      </c>
      <c r="Z3584" s="2">
        <f t="shared" si="499"/>
        <v>0.66666666666666663</v>
      </c>
      <c r="AA3584">
        <f>1</f>
        <v>1</v>
      </c>
      <c r="AB3584" s="1">
        <v>42826</v>
      </c>
      <c r="AC3584" s="13">
        <f t="shared" si="500"/>
        <v>42826</v>
      </c>
      <c r="AD3584" s="14">
        <f t="shared" si="501"/>
        <v>42826</v>
      </c>
      <c r="AE3584" s="1" t="str">
        <f t="shared" si="502"/>
        <v>Saturday</v>
      </c>
      <c r="AF3584" s="2">
        <v>0.65583333333333338</v>
      </c>
      <c r="AG3584" s="2">
        <f t="shared" si="503"/>
        <v>0.66666666666666663</v>
      </c>
      <c r="AH3584" t="s">
        <v>23</v>
      </c>
    </row>
    <row r="3585" spans="1:34" x14ac:dyDescent="0.25">
      <c r="A3585">
        <v>1560763</v>
      </c>
      <c r="B3585" t="s">
        <v>54</v>
      </c>
      <c r="E3585">
        <v>53209</v>
      </c>
      <c r="F3585" t="s">
        <v>20</v>
      </c>
      <c r="G3585" t="s">
        <v>55</v>
      </c>
      <c r="H3585">
        <v>11096</v>
      </c>
      <c r="I3585" t="s">
        <v>81</v>
      </c>
      <c r="J3585">
        <f>VLOOKUP(I3585,Key!$A$1:$C$73,2,FALSE)</f>
        <v>43.058010000000003</v>
      </c>
      <c r="K3585">
        <f>VLOOKUP(I3585,Key!$A$1:$C$73,3,FALSE)</f>
        <v>-87.877300000000005</v>
      </c>
      <c r="L3585" t="s">
        <v>81</v>
      </c>
      <c r="M3585">
        <f>VLOOKUP(L3585,Key!$A$1:$C$73,2,FALSE)</f>
        <v>43.058010000000003</v>
      </c>
      <c r="N3585">
        <f>VLOOKUP(L3585,Key!$A$1:$C$73,3,FALSE)</f>
        <v>-87.877300000000005</v>
      </c>
      <c r="O3585">
        <v>57</v>
      </c>
      <c r="P3585">
        <v>3</v>
      </c>
      <c r="Q3585">
        <v>8.6</v>
      </c>
      <c r="R3585">
        <v>8.1</v>
      </c>
      <c r="S3585">
        <v>342</v>
      </c>
      <c r="T3585">
        <f t="shared" si="495"/>
        <v>-1</v>
      </c>
      <c r="U3585" s="1">
        <v>42826</v>
      </c>
      <c r="V3585" s="13">
        <f t="shared" si="496"/>
        <v>42826</v>
      </c>
      <c r="W3585" s="14">
        <f t="shared" si="497"/>
        <v>42826</v>
      </c>
      <c r="X3585" s="1" t="str">
        <f t="shared" si="498"/>
        <v>Saturday</v>
      </c>
      <c r="Y3585" s="2">
        <v>0.67478009259259253</v>
      </c>
      <c r="Z3585" s="2">
        <f t="shared" si="499"/>
        <v>0.66666666666666663</v>
      </c>
      <c r="AA3585">
        <f>1</f>
        <v>1</v>
      </c>
      <c r="AB3585" s="1">
        <v>42826</v>
      </c>
      <c r="AC3585" s="13">
        <f t="shared" si="500"/>
        <v>42826</v>
      </c>
      <c r="AD3585" s="14">
        <f t="shared" si="501"/>
        <v>42826</v>
      </c>
      <c r="AE3585" s="1" t="str">
        <f t="shared" si="502"/>
        <v>Saturday</v>
      </c>
      <c r="AF3585" s="2">
        <v>0.7142708333333333</v>
      </c>
      <c r="AG3585" s="2">
        <f t="shared" si="503"/>
        <v>0.70833333333333326</v>
      </c>
      <c r="AH3585" t="s">
        <v>25</v>
      </c>
    </row>
    <row r="3586" spans="1:34" x14ac:dyDescent="0.25">
      <c r="A3586">
        <v>1560794</v>
      </c>
      <c r="B3586" t="s">
        <v>54</v>
      </c>
      <c r="E3586">
        <v>10901</v>
      </c>
      <c r="F3586" t="s">
        <v>20</v>
      </c>
      <c r="G3586" t="s">
        <v>55</v>
      </c>
      <c r="H3586">
        <v>11122</v>
      </c>
      <c r="I3586" t="s">
        <v>42</v>
      </c>
      <c r="J3586">
        <f>VLOOKUP(I3586,Key!$A$1:$C$73,2,FALSE)</f>
        <v>43.038719999999998</v>
      </c>
      <c r="K3586">
        <f>VLOOKUP(I3586,Key!$A$1:$C$73,3,FALSE)</f>
        <v>-87.905339999999995</v>
      </c>
      <c r="L3586" t="s">
        <v>52</v>
      </c>
      <c r="M3586">
        <f>VLOOKUP(L3586,Key!$A$1:$C$73,2,FALSE)</f>
        <v>43.042490000000001</v>
      </c>
      <c r="N3586">
        <f>VLOOKUP(L3586,Key!$A$1:$C$73,3,FALSE)</f>
        <v>-87.909959999999998</v>
      </c>
      <c r="O3586">
        <v>37</v>
      </c>
      <c r="P3586">
        <v>3</v>
      </c>
      <c r="Q3586">
        <v>5.6</v>
      </c>
      <c r="R3586">
        <v>5.3</v>
      </c>
      <c r="S3586">
        <v>222</v>
      </c>
      <c r="T3586">
        <f t="shared" ref="T3586:T3649" si="504">-1</f>
        <v>-1</v>
      </c>
      <c r="U3586" s="1">
        <v>42826</v>
      </c>
      <c r="V3586" s="13">
        <f t="shared" ref="V3586:V3649" si="505">DATE(YEAR(U3586), MONTH(U3586), 1)</f>
        <v>42826</v>
      </c>
      <c r="W3586" s="14">
        <f t="shared" ref="W3586:W3649" si="506">U3586</f>
        <v>42826</v>
      </c>
      <c r="X3586" s="1" t="str">
        <f t="shared" ref="X3586:X3649" si="507">TEXT(W3586,"dddd")</f>
        <v>Saturday</v>
      </c>
      <c r="Y3586" s="2">
        <v>0.68156250000000007</v>
      </c>
      <c r="Z3586" s="2">
        <f t="shared" ref="Z3586:Z3649" si="508">MROUND(Y3586, "1:00")</f>
        <v>0.66666666666666663</v>
      </c>
      <c r="AA3586">
        <f>1</f>
        <v>1</v>
      </c>
      <c r="AB3586" s="1">
        <v>42826</v>
      </c>
      <c r="AC3586" s="13">
        <f t="shared" ref="AC3586:AC3649" si="509">DATE(YEAR(AB3586), MONTH(AB3586), 1)</f>
        <v>42826</v>
      </c>
      <c r="AD3586" s="14">
        <f t="shared" ref="AD3586:AD3649" si="510">AB3586</f>
        <v>42826</v>
      </c>
      <c r="AE3586" s="1" t="str">
        <f t="shared" ref="AE3586:AE3649" si="511">TEXT(AD3586,"dddd")</f>
        <v>Saturday</v>
      </c>
      <c r="AF3586" s="2">
        <v>0.70703703703703702</v>
      </c>
      <c r="AG3586" s="2">
        <f t="shared" ref="AG3586:AG3649" si="512">MROUND(AF3586, "1:00")</f>
        <v>0.70833333333333326</v>
      </c>
      <c r="AH3586" t="s">
        <v>23</v>
      </c>
    </row>
    <row r="3587" spans="1:34" x14ac:dyDescent="0.25">
      <c r="A3587">
        <v>1364467</v>
      </c>
      <c r="B3587" t="s">
        <v>54</v>
      </c>
      <c r="E3587">
        <v>94558</v>
      </c>
      <c r="F3587" t="s">
        <v>20</v>
      </c>
      <c r="G3587" t="s">
        <v>55</v>
      </c>
      <c r="H3587">
        <v>319</v>
      </c>
      <c r="I3587" t="s">
        <v>38</v>
      </c>
      <c r="J3587">
        <f>VLOOKUP(I3587,Key!$A$1:$C$73,2,FALSE)</f>
        <v>43.038649999999997</v>
      </c>
      <c r="K3587">
        <f>VLOOKUP(I3587,Key!$A$1:$C$73,3,FALSE)</f>
        <v>-87.921930000000003</v>
      </c>
      <c r="L3587" t="s">
        <v>36</v>
      </c>
      <c r="M3587">
        <f>VLOOKUP(L3587,Key!$A$1:$C$73,2,FALSE)</f>
        <v>43.03519</v>
      </c>
      <c r="N3587">
        <f>VLOOKUP(L3587,Key!$A$1:$C$73,3,FALSE)</f>
        <v>-87.907390000000007</v>
      </c>
      <c r="O3587">
        <v>33</v>
      </c>
      <c r="P3587">
        <v>0</v>
      </c>
      <c r="Q3587">
        <v>5</v>
      </c>
      <c r="R3587">
        <v>4.7</v>
      </c>
      <c r="S3587">
        <v>198</v>
      </c>
      <c r="T3587">
        <f t="shared" si="504"/>
        <v>-1</v>
      </c>
      <c r="U3587" s="1">
        <v>42826</v>
      </c>
      <c r="V3587" s="13">
        <f t="shared" si="505"/>
        <v>42826</v>
      </c>
      <c r="W3587" s="14">
        <f t="shared" si="506"/>
        <v>42826</v>
      </c>
      <c r="X3587" s="1" t="str">
        <f t="shared" si="507"/>
        <v>Saturday</v>
      </c>
      <c r="Y3587" s="2">
        <v>0.69100694444444455</v>
      </c>
      <c r="Z3587" s="2">
        <f t="shared" si="508"/>
        <v>0.70833333333333326</v>
      </c>
      <c r="AA3587">
        <f>1</f>
        <v>1</v>
      </c>
      <c r="AB3587" s="1">
        <v>42826</v>
      </c>
      <c r="AC3587" s="13">
        <f t="shared" si="509"/>
        <v>42826</v>
      </c>
      <c r="AD3587" s="14">
        <f t="shared" si="510"/>
        <v>42826</v>
      </c>
      <c r="AE3587" s="1" t="str">
        <f t="shared" si="511"/>
        <v>Saturday</v>
      </c>
      <c r="AF3587" s="2">
        <v>0.71453703703703697</v>
      </c>
      <c r="AG3587" s="2">
        <f t="shared" si="512"/>
        <v>0.70833333333333326</v>
      </c>
      <c r="AH3587" t="s">
        <v>23</v>
      </c>
    </row>
    <row r="3588" spans="1:34" x14ac:dyDescent="0.25">
      <c r="A3588">
        <v>1560892</v>
      </c>
      <c r="B3588" t="s">
        <v>54</v>
      </c>
      <c r="E3588">
        <v>53233</v>
      </c>
      <c r="F3588" t="s">
        <v>20</v>
      </c>
      <c r="G3588" t="s">
        <v>55</v>
      </c>
      <c r="H3588">
        <v>128</v>
      </c>
      <c r="I3588" t="s">
        <v>77</v>
      </c>
      <c r="J3588">
        <f>VLOOKUP(I3588,Key!$A$1:$C$73,2,FALSE)</f>
        <v>43.036900000000003</v>
      </c>
      <c r="K3588">
        <f>VLOOKUP(I3588,Key!$A$1:$C$73,3,FALSE)</f>
        <v>-87.89667</v>
      </c>
      <c r="L3588" t="s">
        <v>77</v>
      </c>
      <c r="M3588">
        <f>VLOOKUP(L3588,Key!$A$1:$C$73,2,FALSE)</f>
        <v>43.036900000000003</v>
      </c>
      <c r="N3588">
        <f>VLOOKUP(L3588,Key!$A$1:$C$73,3,FALSE)</f>
        <v>-87.89667</v>
      </c>
      <c r="O3588">
        <v>44</v>
      </c>
      <c r="P3588">
        <v>3</v>
      </c>
      <c r="Q3588">
        <v>6.6</v>
      </c>
      <c r="R3588">
        <v>6.3</v>
      </c>
      <c r="S3588">
        <v>264</v>
      </c>
      <c r="T3588">
        <f t="shared" si="504"/>
        <v>-1</v>
      </c>
      <c r="U3588" s="1">
        <v>42826</v>
      </c>
      <c r="V3588" s="13">
        <f t="shared" si="505"/>
        <v>42826</v>
      </c>
      <c r="W3588" s="14">
        <f t="shared" si="506"/>
        <v>42826</v>
      </c>
      <c r="X3588" s="1" t="str">
        <f t="shared" si="507"/>
        <v>Saturday</v>
      </c>
      <c r="Y3588" s="2">
        <v>0.7017592592592593</v>
      </c>
      <c r="Z3588" s="2">
        <f t="shared" si="508"/>
        <v>0.70833333333333326</v>
      </c>
      <c r="AA3588">
        <f>1</f>
        <v>1</v>
      </c>
      <c r="AB3588" s="1">
        <v>42826</v>
      </c>
      <c r="AC3588" s="13">
        <f t="shared" si="509"/>
        <v>42826</v>
      </c>
      <c r="AD3588" s="14">
        <f t="shared" si="510"/>
        <v>42826</v>
      </c>
      <c r="AE3588" s="1" t="str">
        <f t="shared" si="511"/>
        <v>Saturday</v>
      </c>
      <c r="AF3588" s="2">
        <v>0.73252314814814812</v>
      </c>
      <c r="AG3588" s="2">
        <f t="shared" si="512"/>
        <v>0.75</v>
      </c>
      <c r="AH3588" t="s">
        <v>25</v>
      </c>
    </row>
    <row r="3589" spans="1:34" x14ac:dyDescent="0.25">
      <c r="A3589">
        <v>1350651</v>
      </c>
      <c r="B3589" t="s">
        <v>54</v>
      </c>
      <c r="E3589">
        <v>53211</v>
      </c>
      <c r="F3589" t="s">
        <v>20</v>
      </c>
      <c r="G3589" t="s">
        <v>55</v>
      </c>
      <c r="H3589">
        <v>152</v>
      </c>
      <c r="I3589" t="s">
        <v>89</v>
      </c>
      <c r="J3589">
        <f>VLOOKUP(I3589,Key!$A$1:$C$73,2,FALSE)</f>
        <v>43.060155999999999</v>
      </c>
      <c r="K3589">
        <f>VLOOKUP(I3589,Key!$A$1:$C$73,3,FALSE)</f>
        <v>-87.881258000000003</v>
      </c>
      <c r="L3589" t="s">
        <v>80</v>
      </c>
      <c r="M3589">
        <f>VLOOKUP(L3589,Key!$A$1:$C$73,2,FALSE)</f>
        <v>43.060250000000003</v>
      </c>
      <c r="N3589">
        <f>VLOOKUP(L3589,Key!$A$1:$C$73,3,FALSE)</f>
        <v>-87.892169999999993</v>
      </c>
      <c r="O3589">
        <v>87</v>
      </c>
      <c r="P3589">
        <v>6</v>
      </c>
      <c r="Q3589">
        <v>13.1</v>
      </c>
      <c r="R3589">
        <v>12.4</v>
      </c>
      <c r="S3589">
        <v>522</v>
      </c>
      <c r="T3589">
        <f t="shared" si="504"/>
        <v>-1</v>
      </c>
      <c r="U3589" s="1">
        <v>42826</v>
      </c>
      <c r="V3589" s="13">
        <f t="shared" si="505"/>
        <v>42826</v>
      </c>
      <c r="W3589" s="14">
        <f t="shared" si="506"/>
        <v>42826</v>
      </c>
      <c r="X3589" s="1" t="str">
        <f t="shared" si="507"/>
        <v>Saturday</v>
      </c>
      <c r="Y3589" s="2">
        <v>0.70604166666666668</v>
      </c>
      <c r="Z3589" s="2">
        <f t="shared" si="508"/>
        <v>0.70833333333333326</v>
      </c>
      <c r="AA3589">
        <f>1</f>
        <v>1</v>
      </c>
      <c r="AB3589" s="1">
        <v>42826</v>
      </c>
      <c r="AC3589" s="13">
        <f t="shared" si="509"/>
        <v>42826</v>
      </c>
      <c r="AD3589" s="14">
        <f t="shared" si="510"/>
        <v>42826</v>
      </c>
      <c r="AE3589" s="1" t="str">
        <f t="shared" si="511"/>
        <v>Saturday</v>
      </c>
      <c r="AF3589" s="2">
        <v>0.76663194444444438</v>
      </c>
      <c r="AG3589" s="2">
        <f t="shared" si="512"/>
        <v>0.75</v>
      </c>
      <c r="AH3589" t="s">
        <v>23</v>
      </c>
    </row>
    <row r="3590" spans="1:34" x14ac:dyDescent="0.25">
      <c r="A3590">
        <v>1560943</v>
      </c>
      <c r="B3590" t="s">
        <v>54</v>
      </c>
      <c r="E3590">
        <v>54935</v>
      </c>
      <c r="F3590" t="s">
        <v>20</v>
      </c>
      <c r="G3590" t="s">
        <v>55</v>
      </c>
      <c r="H3590">
        <v>11068</v>
      </c>
      <c r="I3590" t="s">
        <v>56</v>
      </c>
      <c r="J3590">
        <f>VLOOKUP(I3590,Key!$A$1:$C$73,2,FALSE)</f>
        <v>43.004728999999998</v>
      </c>
      <c r="K3590">
        <f>VLOOKUP(I3590,Key!$A$1:$C$73,3,FALSE)</f>
        <v>-87.905463999999995</v>
      </c>
      <c r="L3590" t="s">
        <v>56</v>
      </c>
      <c r="M3590">
        <f>VLOOKUP(L3590,Key!$A$1:$C$73,2,FALSE)</f>
        <v>43.004728999999998</v>
      </c>
      <c r="N3590">
        <f>VLOOKUP(L3590,Key!$A$1:$C$73,3,FALSE)</f>
        <v>-87.905463999999995</v>
      </c>
      <c r="O3590">
        <v>34</v>
      </c>
      <c r="P3590">
        <v>0</v>
      </c>
      <c r="Q3590">
        <v>5.0999999999999996</v>
      </c>
      <c r="R3590">
        <v>4.8</v>
      </c>
      <c r="S3590">
        <v>204</v>
      </c>
      <c r="T3590">
        <f t="shared" si="504"/>
        <v>-1</v>
      </c>
      <c r="U3590" s="1">
        <v>42826</v>
      </c>
      <c r="V3590" s="13">
        <f t="shared" si="505"/>
        <v>42826</v>
      </c>
      <c r="W3590" s="14">
        <f t="shared" si="506"/>
        <v>42826</v>
      </c>
      <c r="X3590" s="1" t="str">
        <f t="shared" si="507"/>
        <v>Saturday</v>
      </c>
      <c r="Y3590" s="2">
        <v>0.71290509259259249</v>
      </c>
      <c r="Z3590" s="2">
        <f t="shared" si="508"/>
        <v>0.70833333333333326</v>
      </c>
      <c r="AA3590">
        <f>1</f>
        <v>1</v>
      </c>
      <c r="AB3590" s="1">
        <v>42826</v>
      </c>
      <c r="AC3590" s="13">
        <f t="shared" si="509"/>
        <v>42826</v>
      </c>
      <c r="AD3590" s="14">
        <f t="shared" si="510"/>
        <v>42826</v>
      </c>
      <c r="AE3590" s="1" t="str">
        <f t="shared" si="511"/>
        <v>Saturday</v>
      </c>
      <c r="AF3590" s="2">
        <v>0.73611111111111116</v>
      </c>
      <c r="AG3590" s="2">
        <f t="shared" si="512"/>
        <v>0.75</v>
      </c>
      <c r="AH3590" t="s">
        <v>25</v>
      </c>
    </row>
    <row r="3591" spans="1:34" x14ac:dyDescent="0.25">
      <c r="A3591">
        <v>1560943</v>
      </c>
      <c r="B3591" t="s">
        <v>54</v>
      </c>
      <c r="E3591">
        <v>54935</v>
      </c>
      <c r="F3591" t="s">
        <v>20</v>
      </c>
      <c r="G3591" t="s">
        <v>55</v>
      </c>
      <c r="H3591">
        <v>11052</v>
      </c>
      <c r="I3591" t="s">
        <v>56</v>
      </c>
      <c r="J3591">
        <f>VLOOKUP(I3591,Key!$A$1:$C$73,2,FALSE)</f>
        <v>43.004728999999998</v>
      </c>
      <c r="K3591">
        <f>VLOOKUP(I3591,Key!$A$1:$C$73,3,FALSE)</f>
        <v>-87.905463999999995</v>
      </c>
      <c r="L3591" t="s">
        <v>56</v>
      </c>
      <c r="M3591">
        <f>VLOOKUP(L3591,Key!$A$1:$C$73,2,FALSE)</f>
        <v>43.004728999999998</v>
      </c>
      <c r="N3591">
        <f>VLOOKUP(L3591,Key!$A$1:$C$73,3,FALSE)</f>
        <v>-87.905463999999995</v>
      </c>
      <c r="O3591">
        <v>33</v>
      </c>
      <c r="P3591">
        <v>0</v>
      </c>
      <c r="Q3591">
        <v>5</v>
      </c>
      <c r="R3591">
        <v>4.7</v>
      </c>
      <c r="S3591">
        <v>198</v>
      </c>
      <c r="T3591">
        <f t="shared" si="504"/>
        <v>-1</v>
      </c>
      <c r="U3591" s="1">
        <v>42826</v>
      </c>
      <c r="V3591" s="13">
        <f t="shared" si="505"/>
        <v>42826</v>
      </c>
      <c r="W3591" s="14">
        <f t="shared" si="506"/>
        <v>42826</v>
      </c>
      <c r="X3591" s="1" t="str">
        <f t="shared" si="507"/>
        <v>Saturday</v>
      </c>
      <c r="Y3591" s="2">
        <v>0.71365740740740735</v>
      </c>
      <c r="Z3591" s="2">
        <f t="shared" si="508"/>
        <v>0.70833333333333326</v>
      </c>
      <c r="AA3591">
        <f>1</f>
        <v>1</v>
      </c>
      <c r="AB3591" s="1">
        <v>42826</v>
      </c>
      <c r="AC3591" s="13">
        <f t="shared" si="509"/>
        <v>42826</v>
      </c>
      <c r="AD3591" s="14">
        <f t="shared" si="510"/>
        <v>42826</v>
      </c>
      <c r="AE3591" s="1" t="str">
        <f t="shared" si="511"/>
        <v>Saturday</v>
      </c>
      <c r="AF3591" s="2">
        <v>0.73638888888888887</v>
      </c>
      <c r="AG3591" s="2">
        <f t="shared" si="512"/>
        <v>0.75</v>
      </c>
      <c r="AH3591" t="s">
        <v>25</v>
      </c>
    </row>
    <row r="3592" spans="1:34" x14ac:dyDescent="0.25">
      <c r="A3592">
        <v>1408850</v>
      </c>
      <c r="B3592" t="s">
        <v>54</v>
      </c>
      <c r="E3592">
        <v>53212</v>
      </c>
      <c r="F3592" t="s">
        <v>20</v>
      </c>
      <c r="G3592" t="s">
        <v>55</v>
      </c>
      <c r="H3592">
        <v>5469</v>
      </c>
      <c r="I3592" t="s">
        <v>44</v>
      </c>
      <c r="J3592">
        <f>VLOOKUP(I3592,Key!$A$1:$C$73,2,FALSE)</f>
        <v>43.03886</v>
      </c>
      <c r="K3592">
        <f>VLOOKUP(I3592,Key!$A$1:$C$73,3,FALSE)</f>
        <v>-87.902720000000002</v>
      </c>
      <c r="L3592" t="s">
        <v>44</v>
      </c>
      <c r="M3592">
        <f>VLOOKUP(L3592,Key!$A$1:$C$73,2,FALSE)</f>
        <v>43.03886</v>
      </c>
      <c r="N3592">
        <f>VLOOKUP(L3592,Key!$A$1:$C$73,3,FALSE)</f>
        <v>-87.902720000000002</v>
      </c>
      <c r="O3592">
        <v>49</v>
      </c>
      <c r="P3592">
        <v>3</v>
      </c>
      <c r="Q3592">
        <v>7.4</v>
      </c>
      <c r="R3592">
        <v>7</v>
      </c>
      <c r="S3592">
        <v>294</v>
      </c>
      <c r="T3592">
        <f t="shared" si="504"/>
        <v>-1</v>
      </c>
      <c r="U3592" s="1">
        <v>42826</v>
      </c>
      <c r="V3592" s="13">
        <f t="shared" si="505"/>
        <v>42826</v>
      </c>
      <c r="W3592" s="14">
        <f t="shared" si="506"/>
        <v>42826</v>
      </c>
      <c r="X3592" s="1" t="str">
        <f t="shared" si="507"/>
        <v>Saturday</v>
      </c>
      <c r="Y3592" s="2">
        <v>0.7144328703703704</v>
      </c>
      <c r="Z3592" s="2">
        <f t="shared" si="508"/>
        <v>0.70833333333333326</v>
      </c>
      <c r="AA3592">
        <f>1</f>
        <v>1</v>
      </c>
      <c r="AB3592" s="1">
        <v>42826</v>
      </c>
      <c r="AC3592" s="13">
        <f t="shared" si="509"/>
        <v>42826</v>
      </c>
      <c r="AD3592" s="14">
        <f t="shared" si="510"/>
        <v>42826</v>
      </c>
      <c r="AE3592" s="1" t="str">
        <f t="shared" si="511"/>
        <v>Saturday</v>
      </c>
      <c r="AF3592" s="2">
        <v>0.74835648148148148</v>
      </c>
      <c r="AG3592" s="2">
        <f t="shared" si="512"/>
        <v>0.75</v>
      </c>
      <c r="AH3592" t="s">
        <v>25</v>
      </c>
    </row>
    <row r="3593" spans="1:34" x14ac:dyDescent="0.25">
      <c r="A3593">
        <v>1560977</v>
      </c>
      <c r="B3593" t="s">
        <v>54</v>
      </c>
      <c r="E3593">
        <v>60513</v>
      </c>
      <c r="F3593" t="s">
        <v>20</v>
      </c>
      <c r="G3593" t="s">
        <v>55</v>
      </c>
      <c r="H3593">
        <v>11086</v>
      </c>
      <c r="I3593" t="s">
        <v>77</v>
      </c>
      <c r="J3593">
        <f>VLOOKUP(I3593,Key!$A$1:$C$73,2,FALSE)</f>
        <v>43.036900000000003</v>
      </c>
      <c r="K3593">
        <f>VLOOKUP(I3593,Key!$A$1:$C$73,3,FALSE)</f>
        <v>-87.89667</v>
      </c>
      <c r="L3593" t="s">
        <v>33</v>
      </c>
      <c r="M3593">
        <f>VLOOKUP(L3593,Key!$A$1:$C$73,2,FALSE)</f>
        <v>43.045712999999999</v>
      </c>
      <c r="N3593">
        <f>VLOOKUP(L3593,Key!$A$1:$C$73,3,FALSE)</f>
        <v>-87.899756999999994</v>
      </c>
      <c r="O3593">
        <v>45</v>
      </c>
      <c r="P3593">
        <v>3</v>
      </c>
      <c r="Q3593">
        <v>6.8</v>
      </c>
      <c r="R3593">
        <v>6.4</v>
      </c>
      <c r="S3593">
        <v>270</v>
      </c>
      <c r="T3593">
        <f t="shared" si="504"/>
        <v>-1</v>
      </c>
      <c r="U3593" s="1">
        <v>42826</v>
      </c>
      <c r="V3593" s="13">
        <f t="shared" si="505"/>
        <v>42826</v>
      </c>
      <c r="W3593" s="14">
        <f t="shared" si="506"/>
        <v>42826</v>
      </c>
      <c r="X3593" s="1" t="str">
        <f t="shared" si="507"/>
        <v>Saturday</v>
      </c>
      <c r="Y3593" s="2">
        <v>0.71649305555555554</v>
      </c>
      <c r="Z3593" s="2">
        <f t="shared" si="508"/>
        <v>0.70833333333333326</v>
      </c>
      <c r="AA3593">
        <f>1</f>
        <v>1</v>
      </c>
      <c r="AB3593" s="1">
        <v>42826</v>
      </c>
      <c r="AC3593" s="13">
        <f t="shared" si="509"/>
        <v>42826</v>
      </c>
      <c r="AD3593" s="14">
        <f t="shared" si="510"/>
        <v>42826</v>
      </c>
      <c r="AE3593" s="1" t="str">
        <f t="shared" si="511"/>
        <v>Saturday</v>
      </c>
      <c r="AF3593" s="2">
        <v>0.74788194444444445</v>
      </c>
      <c r="AG3593" s="2">
        <f t="shared" si="512"/>
        <v>0.75</v>
      </c>
      <c r="AH3593" t="s">
        <v>23</v>
      </c>
    </row>
    <row r="3594" spans="1:34" x14ac:dyDescent="0.25">
      <c r="A3594">
        <v>1561065</v>
      </c>
      <c r="B3594" t="s">
        <v>54</v>
      </c>
      <c r="E3594">
        <v>53076</v>
      </c>
      <c r="F3594" t="s">
        <v>20</v>
      </c>
      <c r="G3594" t="s">
        <v>55</v>
      </c>
      <c r="H3594">
        <v>5522</v>
      </c>
      <c r="I3594" t="s">
        <v>81</v>
      </c>
      <c r="J3594">
        <f>VLOOKUP(I3594,Key!$A$1:$C$73,2,FALSE)</f>
        <v>43.058010000000003</v>
      </c>
      <c r="K3594">
        <f>VLOOKUP(I3594,Key!$A$1:$C$73,3,FALSE)</f>
        <v>-87.877300000000005</v>
      </c>
      <c r="L3594" t="s">
        <v>81</v>
      </c>
      <c r="M3594">
        <f>VLOOKUP(L3594,Key!$A$1:$C$73,2,FALSE)</f>
        <v>43.058010000000003</v>
      </c>
      <c r="N3594">
        <f>VLOOKUP(L3594,Key!$A$1:$C$73,3,FALSE)</f>
        <v>-87.877300000000005</v>
      </c>
      <c r="O3594">
        <v>37</v>
      </c>
      <c r="P3594">
        <v>3</v>
      </c>
      <c r="Q3594">
        <v>5.6</v>
      </c>
      <c r="R3594">
        <v>5.3</v>
      </c>
      <c r="S3594">
        <v>222</v>
      </c>
      <c r="T3594">
        <f t="shared" si="504"/>
        <v>-1</v>
      </c>
      <c r="U3594" s="1">
        <v>42826</v>
      </c>
      <c r="V3594" s="13">
        <f t="shared" si="505"/>
        <v>42826</v>
      </c>
      <c r="W3594" s="14">
        <f t="shared" si="506"/>
        <v>42826</v>
      </c>
      <c r="X3594" s="1" t="str">
        <f t="shared" si="507"/>
        <v>Saturday</v>
      </c>
      <c r="Y3594" s="2">
        <v>0.73170138888888892</v>
      </c>
      <c r="Z3594" s="2">
        <f t="shared" si="508"/>
        <v>0.75</v>
      </c>
      <c r="AA3594">
        <f>1</f>
        <v>1</v>
      </c>
      <c r="AB3594" s="1">
        <v>42826</v>
      </c>
      <c r="AC3594" s="13">
        <f t="shared" si="509"/>
        <v>42826</v>
      </c>
      <c r="AD3594" s="14">
        <f t="shared" si="510"/>
        <v>42826</v>
      </c>
      <c r="AE3594" s="1" t="str">
        <f t="shared" si="511"/>
        <v>Saturday</v>
      </c>
      <c r="AF3594" s="2">
        <v>0.75744212962962953</v>
      </c>
      <c r="AG3594" s="2">
        <f t="shared" si="512"/>
        <v>0.75</v>
      </c>
      <c r="AH3594" t="s">
        <v>25</v>
      </c>
    </row>
    <row r="3595" spans="1:34" x14ac:dyDescent="0.25">
      <c r="A3595">
        <v>1444214</v>
      </c>
      <c r="B3595" t="s">
        <v>54</v>
      </c>
      <c r="E3595">
        <v>60187</v>
      </c>
      <c r="F3595" t="s">
        <v>20</v>
      </c>
      <c r="G3595" t="s">
        <v>55</v>
      </c>
      <c r="H3595">
        <v>5485</v>
      </c>
      <c r="I3595" t="s">
        <v>84</v>
      </c>
      <c r="J3595">
        <f>VLOOKUP(I3595,Key!$A$1:$C$73,2,FALSE)</f>
        <v>43.040154000000001</v>
      </c>
      <c r="K3595">
        <f>VLOOKUP(I3595,Key!$A$1:$C$73,3,FALSE)</f>
        <v>-87.932113000000001</v>
      </c>
      <c r="L3595" t="s">
        <v>28</v>
      </c>
      <c r="M3595">
        <f>VLOOKUP(L3595,Key!$A$1:$C$73,2,FALSE)</f>
        <v>43.038580000000003</v>
      </c>
      <c r="N3595">
        <f>VLOOKUP(L3595,Key!$A$1:$C$73,3,FALSE)</f>
        <v>-87.90934</v>
      </c>
      <c r="O3595">
        <v>17</v>
      </c>
      <c r="P3595">
        <v>0</v>
      </c>
      <c r="Q3595">
        <v>2.6</v>
      </c>
      <c r="R3595">
        <v>2.4</v>
      </c>
      <c r="S3595">
        <v>102</v>
      </c>
      <c r="T3595">
        <f t="shared" si="504"/>
        <v>-1</v>
      </c>
      <c r="U3595" s="1">
        <v>42826</v>
      </c>
      <c r="V3595" s="13">
        <f t="shared" si="505"/>
        <v>42826</v>
      </c>
      <c r="W3595" s="14">
        <f t="shared" si="506"/>
        <v>42826</v>
      </c>
      <c r="X3595" s="1" t="str">
        <f t="shared" si="507"/>
        <v>Saturday</v>
      </c>
      <c r="Y3595" s="2">
        <v>0.75405092592592593</v>
      </c>
      <c r="Z3595" s="2">
        <f t="shared" si="508"/>
        <v>0.75</v>
      </c>
      <c r="AA3595">
        <f>1</f>
        <v>1</v>
      </c>
      <c r="AB3595" s="1">
        <v>42826</v>
      </c>
      <c r="AC3595" s="13">
        <f t="shared" si="509"/>
        <v>42826</v>
      </c>
      <c r="AD3595" s="14">
        <f t="shared" si="510"/>
        <v>42826</v>
      </c>
      <c r="AE3595" s="1" t="str">
        <f t="shared" si="511"/>
        <v>Saturday</v>
      </c>
      <c r="AF3595" s="2">
        <v>0.765625</v>
      </c>
      <c r="AG3595" s="2">
        <f t="shared" si="512"/>
        <v>0.75</v>
      </c>
      <c r="AH3595" t="s">
        <v>23</v>
      </c>
    </row>
    <row r="3596" spans="1:34" x14ac:dyDescent="0.25">
      <c r="A3596">
        <v>1561490</v>
      </c>
      <c r="B3596" t="s">
        <v>54</v>
      </c>
      <c r="F3596" t="s">
        <v>20</v>
      </c>
      <c r="G3596" t="s">
        <v>55</v>
      </c>
      <c r="H3596">
        <v>28</v>
      </c>
      <c r="I3596" t="s">
        <v>82</v>
      </c>
      <c r="J3596">
        <f>VLOOKUP(I3596,Key!$A$1:$C$73,2,FALSE)</f>
        <v>43.040349999999997</v>
      </c>
      <c r="K3596">
        <f>VLOOKUP(I3596,Key!$A$1:$C$73,3,FALSE)</f>
        <v>-87.920760000000001</v>
      </c>
      <c r="L3596" t="s">
        <v>84</v>
      </c>
      <c r="M3596">
        <f>VLOOKUP(L3596,Key!$A$1:$C$73,2,FALSE)</f>
        <v>43.040154000000001</v>
      </c>
      <c r="N3596">
        <f>VLOOKUP(L3596,Key!$A$1:$C$73,3,FALSE)</f>
        <v>-87.932113000000001</v>
      </c>
      <c r="O3596">
        <v>5</v>
      </c>
      <c r="P3596">
        <v>0</v>
      </c>
      <c r="Q3596">
        <v>0.8</v>
      </c>
      <c r="R3596">
        <v>0.7</v>
      </c>
      <c r="S3596">
        <v>30</v>
      </c>
      <c r="T3596">
        <f t="shared" si="504"/>
        <v>-1</v>
      </c>
      <c r="U3596" s="1">
        <v>42826</v>
      </c>
      <c r="V3596" s="13">
        <f t="shared" si="505"/>
        <v>42826</v>
      </c>
      <c r="W3596" s="14">
        <f t="shared" si="506"/>
        <v>42826</v>
      </c>
      <c r="X3596" s="1" t="str">
        <f t="shared" si="507"/>
        <v>Saturday</v>
      </c>
      <c r="Y3596" s="2">
        <v>0.96642361111111119</v>
      </c>
      <c r="Z3596" s="2">
        <f t="shared" si="508"/>
        <v>0.95833333333333326</v>
      </c>
      <c r="AA3596">
        <f>1</f>
        <v>1</v>
      </c>
      <c r="AB3596" s="1">
        <v>42826</v>
      </c>
      <c r="AC3596" s="13">
        <f t="shared" si="509"/>
        <v>42826</v>
      </c>
      <c r="AD3596" s="14">
        <f t="shared" si="510"/>
        <v>42826</v>
      </c>
      <c r="AE3596" s="1" t="str">
        <f t="shared" si="511"/>
        <v>Saturday</v>
      </c>
      <c r="AF3596" s="2">
        <v>0.96984953703703702</v>
      </c>
      <c r="AG3596" s="2">
        <f t="shared" si="512"/>
        <v>0.95833333333333326</v>
      </c>
      <c r="AH3596" t="s">
        <v>23</v>
      </c>
    </row>
    <row r="3597" spans="1:34" x14ac:dyDescent="0.25">
      <c r="A3597">
        <v>1358103</v>
      </c>
      <c r="B3597" t="s">
        <v>54</v>
      </c>
      <c r="E3597">
        <v>53172</v>
      </c>
      <c r="F3597" t="s">
        <v>20</v>
      </c>
      <c r="G3597" t="s">
        <v>55</v>
      </c>
      <c r="H3597">
        <v>11091</v>
      </c>
      <c r="I3597" t="s">
        <v>36</v>
      </c>
      <c r="J3597">
        <f>VLOOKUP(I3597,Key!$A$1:$C$73,2,FALSE)</f>
        <v>43.03519</v>
      </c>
      <c r="K3597">
        <f>VLOOKUP(I3597,Key!$A$1:$C$73,3,FALSE)</f>
        <v>-87.907390000000007</v>
      </c>
      <c r="L3597" t="s">
        <v>36</v>
      </c>
      <c r="M3597">
        <f>VLOOKUP(L3597,Key!$A$1:$C$73,2,FALSE)</f>
        <v>43.03519</v>
      </c>
      <c r="N3597">
        <f>VLOOKUP(L3597,Key!$A$1:$C$73,3,FALSE)</f>
        <v>-87.907390000000007</v>
      </c>
      <c r="O3597">
        <v>81</v>
      </c>
      <c r="P3597">
        <v>6</v>
      </c>
      <c r="Q3597">
        <v>12.2</v>
      </c>
      <c r="R3597">
        <v>11.5</v>
      </c>
      <c r="S3597">
        <v>486</v>
      </c>
      <c r="T3597">
        <f t="shared" si="504"/>
        <v>-1</v>
      </c>
      <c r="U3597" s="1">
        <v>42826</v>
      </c>
      <c r="V3597" s="13">
        <f t="shared" si="505"/>
        <v>42826</v>
      </c>
      <c r="W3597" s="14">
        <f t="shared" si="506"/>
        <v>42826</v>
      </c>
      <c r="X3597" s="1" t="str">
        <f t="shared" si="507"/>
        <v>Saturday</v>
      </c>
      <c r="Y3597" s="2">
        <v>0.98733796296296295</v>
      </c>
      <c r="Z3597" s="2">
        <f t="shared" si="508"/>
        <v>1</v>
      </c>
      <c r="AA3597">
        <f>1</f>
        <v>1</v>
      </c>
      <c r="AB3597" s="1">
        <v>42827</v>
      </c>
      <c r="AC3597" s="13">
        <f t="shared" si="509"/>
        <v>42826</v>
      </c>
      <c r="AD3597" s="14">
        <f t="shared" si="510"/>
        <v>42827</v>
      </c>
      <c r="AE3597" s="1" t="str">
        <f t="shared" si="511"/>
        <v>Sunday</v>
      </c>
      <c r="AF3597" s="2">
        <v>4.3645833333333335E-2</v>
      </c>
      <c r="AG3597" s="2">
        <f t="shared" si="512"/>
        <v>4.1666666666666664E-2</v>
      </c>
      <c r="AH3597" t="s">
        <v>25</v>
      </c>
    </row>
    <row r="3598" spans="1:34" x14ac:dyDescent="0.25">
      <c r="A3598">
        <v>1561535</v>
      </c>
      <c r="B3598" t="s">
        <v>54</v>
      </c>
      <c r="E3598">
        <v>54601</v>
      </c>
      <c r="F3598" t="s">
        <v>20</v>
      </c>
      <c r="G3598" t="s">
        <v>55</v>
      </c>
      <c r="H3598">
        <v>5485</v>
      </c>
      <c r="I3598" t="s">
        <v>28</v>
      </c>
      <c r="J3598">
        <f>VLOOKUP(I3598,Key!$A$1:$C$73,2,FALSE)</f>
        <v>43.038580000000003</v>
      </c>
      <c r="K3598">
        <f>VLOOKUP(I3598,Key!$A$1:$C$73,3,FALSE)</f>
        <v>-87.90934</v>
      </c>
      <c r="L3598" t="s">
        <v>28</v>
      </c>
      <c r="M3598">
        <f>VLOOKUP(L3598,Key!$A$1:$C$73,2,FALSE)</f>
        <v>43.038580000000003</v>
      </c>
      <c r="N3598">
        <f>VLOOKUP(L3598,Key!$A$1:$C$73,3,FALSE)</f>
        <v>-87.90934</v>
      </c>
      <c r="O3598">
        <v>13</v>
      </c>
      <c r="P3598">
        <v>0</v>
      </c>
      <c r="Q3598">
        <v>2</v>
      </c>
      <c r="R3598">
        <v>1.9</v>
      </c>
      <c r="S3598">
        <v>78</v>
      </c>
      <c r="T3598">
        <f t="shared" si="504"/>
        <v>-1</v>
      </c>
      <c r="U3598" s="1">
        <v>42827</v>
      </c>
      <c r="V3598" s="13">
        <f t="shared" si="505"/>
        <v>42826</v>
      </c>
      <c r="W3598" s="14">
        <f t="shared" si="506"/>
        <v>42827</v>
      </c>
      <c r="X3598" s="1" t="str">
        <f t="shared" si="507"/>
        <v>Sunday</v>
      </c>
      <c r="Y3598" s="2">
        <v>8.3900462962962954E-2</v>
      </c>
      <c r="Z3598" s="2">
        <f t="shared" si="508"/>
        <v>8.3333333333333329E-2</v>
      </c>
      <c r="AA3598">
        <f>1</f>
        <v>1</v>
      </c>
      <c r="AB3598" s="1">
        <v>42827</v>
      </c>
      <c r="AC3598" s="13">
        <f t="shared" si="509"/>
        <v>42826</v>
      </c>
      <c r="AD3598" s="14">
        <f t="shared" si="510"/>
        <v>42827</v>
      </c>
      <c r="AE3598" s="1" t="str">
        <f t="shared" si="511"/>
        <v>Sunday</v>
      </c>
      <c r="AF3598" s="2">
        <v>9.2557870370370374E-2</v>
      </c>
      <c r="AG3598" s="2">
        <f t="shared" si="512"/>
        <v>8.3333333333333329E-2</v>
      </c>
      <c r="AH3598" t="s">
        <v>25</v>
      </c>
    </row>
    <row r="3599" spans="1:34" x14ac:dyDescent="0.25">
      <c r="A3599">
        <v>1316667</v>
      </c>
      <c r="B3599" t="s">
        <v>54</v>
      </c>
      <c r="E3599">
        <v>53005</v>
      </c>
      <c r="F3599" t="s">
        <v>20</v>
      </c>
      <c r="G3599" t="s">
        <v>55</v>
      </c>
      <c r="H3599">
        <v>346</v>
      </c>
      <c r="I3599" t="s">
        <v>62</v>
      </c>
      <c r="J3599">
        <f>VLOOKUP(I3599,Key!$A$1:$C$73,2,FALSE)</f>
        <v>43.052460000000004</v>
      </c>
      <c r="K3599">
        <f>VLOOKUP(I3599,Key!$A$1:$C$73,3,FALSE)</f>
        <v>-87.891000000000005</v>
      </c>
      <c r="L3599" t="s">
        <v>62</v>
      </c>
      <c r="M3599">
        <f>VLOOKUP(L3599,Key!$A$1:$C$73,2,FALSE)</f>
        <v>43.052460000000004</v>
      </c>
      <c r="N3599">
        <f>VLOOKUP(L3599,Key!$A$1:$C$73,3,FALSE)</f>
        <v>-87.891000000000005</v>
      </c>
      <c r="O3599">
        <v>51</v>
      </c>
      <c r="P3599">
        <v>3</v>
      </c>
      <c r="Q3599">
        <v>7.7</v>
      </c>
      <c r="R3599">
        <v>7.3</v>
      </c>
      <c r="S3599">
        <v>306</v>
      </c>
      <c r="T3599">
        <f t="shared" si="504"/>
        <v>-1</v>
      </c>
      <c r="U3599" s="1">
        <v>42827</v>
      </c>
      <c r="V3599" s="13">
        <f t="shared" si="505"/>
        <v>42826</v>
      </c>
      <c r="W3599" s="14">
        <f t="shared" si="506"/>
        <v>42827</v>
      </c>
      <c r="X3599" s="1" t="str">
        <f t="shared" si="507"/>
        <v>Sunday</v>
      </c>
      <c r="Y3599" s="2">
        <v>0.47001157407407407</v>
      </c>
      <c r="Z3599" s="2">
        <f t="shared" si="508"/>
        <v>0.45833333333333331</v>
      </c>
      <c r="AA3599">
        <f>1</f>
        <v>1</v>
      </c>
      <c r="AB3599" s="1">
        <v>42827</v>
      </c>
      <c r="AC3599" s="13">
        <f t="shared" si="509"/>
        <v>42826</v>
      </c>
      <c r="AD3599" s="14">
        <f t="shared" si="510"/>
        <v>42827</v>
      </c>
      <c r="AE3599" s="1" t="str">
        <f t="shared" si="511"/>
        <v>Sunday</v>
      </c>
      <c r="AF3599" s="2">
        <v>0.50488425925925928</v>
      </c>
      <c r="AG3599" s="2">
        <f t="shared" si="512"/>
        <v>0.5</v>
      </c>
      <c r="AH3599" t="s">
        <v>25</v>
      </c>
    </row>
    <row r="3600" spans="1:34" x14ac:dyDescent="0.25">
      <c r="A3600">
        <v>1561823</v>
      </c>
      <c r="B3600" t="s">
        <v>54</v>
      </c>
      <c r="E3600">
        <v>53202</v>
      </c>
      <c r="F3600" t="s">
        <v>20</v>
      </c>
      <c r="G3600" t="s">
        <v>55</v>
      </c>
      <c r="H3600">
        <v>153</v>
      </c>
      <c r="I3600" t="s">
        <v>52</v>
      </c>
      <c r="J3600">
        <f>VLOOKUP(I3600,Key!$A$1:$C$73,2,FALSE)</f>
        <v>43.042490000000001</v>
      </c>
      <c r="K3600">
        <f>VLOOKUP(I3600,Key!$A$1:$C$73,3,FALSE)</f>
        <v>-87.909959999999998</v>
      </c>
      <c r="L3600" t="s">
        <v>52</v>
      </c>
      <c r="M3600">
        <f>VLOOKUP(L3600,Key!$A$1:$C$73,2,FALSE)</f>
        <v>43.042490000000001</v>
      </c>
      <c r="N3600">
        <f>VLOOKUP(L3600,Key!$A$1:$C$73,3,FALSE)</f>
        <v>-87.909959999999998</v>
      </c>
      <c r="O3600">
        <v>42</v>
      </c>
      <c r="P3600">
        <v>3</v>
      </c>
      <c r="Q3600">
        <v>6.3</v>
      </c>
      <c r="R3600">
        <v>6</v>
      </c>
      <c r="S3600">
        <v>252</v>
      </c>
      <c r="T3600">
        <f t="shared" si="504"/>
        <v>-1</v>
      </c>
      <c r="U3600" s="1">
        <v>42827</v>
      </c>
      <c r="V3600" s="13">
        <f t="shared" si="505"/>
        <v>42826</v>
      </c>
      <c r="W3600" s="14">
        <f t="shared" si="506"/>
        <v>42827</v>
      </c>
      <c r="X3600" s="1" t="str">
        <f t="shared" si="507"/>
        <v>Sunday</v>
      </c>
      <c r="Y3600" s="2">
        <v>0.49950231481481483</v>
      </c>
      <c r="Z3600" s="2">
        <f t="shared" si="508"/>
        <v>0.5</v>
      </c>
      <c r="AA3600">
        <f>1</f>
        <v>1</v>
      </c>
      <c r="AB3600" s="1">
        <v>42827</v>
      </c>
      <c r="AC3600" s="13">
        <f t="shared" si="509"/>
        <v>42826</v>
      </c>
      <c r="AD3600" s="14">
        <f t="shared" si="510"/>
        <v>42827</v>
      </c>
      <c r="AE3600" s="1" t="str">
        <f t="shared" si="511"/>
        <v>Sunday</v>
      </c>
      <c r="AF3600" s="2">
        <v>0.52856481481481488</v>
      </c>
      <c r="AG3600" s="2">
        <f t="shared" si="512"/>
        <v>0.54166666666666663</v>
      </c>
      <c r="AH3600" t="s">
        <v>25</v>
      </c>
    </row>
    <row r="3601" spans="1:34" x14ac:dyDescent="0.25">
      <c r="A3601">
        <v>1563295</v>
      </c>
      <c r="B3601" t="s">
        <v>54</v>
      </c>
      <c r="E3601">
        <v>53211</v>
      </c>
      <c r="F3601" t="s">
        <v>20</v>
      </c>
      <c r="G3601" t="s">
        <v>55</v>
      </c>
      <c r="H3601">
        <v>32</v>
      </c>
      <c r="I3601" t="s">
        <v>64</v>
      </c>
      <c r="J3601">
        <f>VLOOKUP(I3601,Key!$A$1:$C$73,2,FALSE)</f>
        <v>43.069021999999997</v>
      </c>
      <c r="K3601">
        <f>VLOOKUP(I3601,Key!$A$1:$C$73,3,FALSE)</f>
        <v>-87.887940999999998</v>
      </c>
      <c r="L3601" t="s">
        <v>24</v>
      </c>
      <c r="M3601">
        <f>VLOOKUP(L3601,Key!$A$1:$C$73,2,FALSE)</f>
        <v>43.074655999999997</v>
      </c>
      <c r="N3601">
        <f>VLOOKUP(L3601,Key!$A$1:$C$73,3,FALSE)</f>
        <v>-87.889011999999994</v>
      </c>
      <c r="O3601">
        <v>6</v>
      </c>
      <c r="P3601">
        <v>0</v>
      </c>
      <c r="Q3601">
        <v>0.9</v>
      </c>
      <c r="R3601">
        <v>0.9</v>
      </c>
      <c r="S3601">
        <v>36</v>
      </c>
      <c r="T3601">
        <f t="shared" si="504"/>
        <v>-1</v>
      </c>
      <c r="U3601" s="1">
        <v>42828</v>
      </c>
      <c r="V3601" s="13">
        <f t="shared" si="505"/>
        <v>42826</v>
      </c>
      <c r="W3601" s="14">
        <f t="shared" si="506"/>
        <v>42828</v>
      </c>
      <c r="X3601" s="1" t="str">
        <f t="shared" si="507"/>
        <v>Monday</v>
      </c>
      <c r="Y3601" s="2">
        <v>0.3540625</v>
      </c>
      <c r="Z3601" s="2">
        <f t="shared" si="508"/>
        <v>0.33333333333333331</v>
      </c>
      <c r="AA3601">
        <f>1</f>
        <v>1</v>
      </c>
      <c r="AB3601" s="1">
        <v>42828</v>
      </c>
      <c r="AC3601" s="13">
        <f t="shared" si="509"/>
        <v>42826</v>
      </c>
      <c r="AD3601" s="14">
        <f t="shared" si="510"/>
        <v>42828</v>
      </c>
      <c r="AE3601" s="1" t="str">
        <f t="shared" si="511"/>
        <v>Monday</v>
      </c>
      <c r="AF3601" s="2">
        <v>0.35831018518518515</v>
      </c>
      <c r="AG3601" s="2">
        <f t="shared" si="512"/>
        <v>0.375</v>
      </c>
      <c r="AH3601" t="s">
        <v>23</v>
      </c>
    </row>
    <row r="3602" spans="1:34" x14ac:dyDescent="0.25">
      <c r="A3602">
        <v>1306778</v>
      </c>
      <c r="B3602" t="s">
        <v>54</v>
      </c>
      <c r="E3602">
        <v>53204</v>
      </c>
      <c r="F3602" t="s">
        <v>20</v>
      </c>
      <c r="G3602" t="s">
        <v>55</v>
      </c>
      <c r="H3602">
        <v>5511</v>
      </c>
      <c r="I3602" t="s">
        <v>56</v>
      </c>
      <c r="J3602">
        <f>VLOOKUP(I3602,Key!$A$1:$C$73,2,FALSE)</f>
        <v>43.004728999999998</v>
      </c>
      <c r="K3602">
        <f>VLOOKUP(I3602,Key!$A$1:$C$73,3,FALSE)</f>
        <v>-87.905463999999995</v>
      </c>
      <c r="L3602" t="s">
        <v>39</v>
      </c>
      <c r="M3602">
        <f>VLOOKUP(L3602,Key!$A$1:$C$73,2,FALSE)</f>
        <v>43.031480000000002</v>
      </c>
      <c r="N3602">
        <f>VLOOKUP(L3602,Key!$A$1:$C$73,3,FALSE)</f>
        <v>-87.908169999999998</v>
      </c>
      <c r="O3602">
        <v>15</v>
      </c>
      <c r="P3602">
        <v>0</v>
      </c>
      <c r="Q3602">
        <v>2.2999999999999998</v>
      </c>
      <c r="R3602">
        <v>2.1</v>
      </c>
      <c r="S3602">
        <v>90</v>
      </c>
      <c r="T3602">
        <f t="shared" si="504"/>
        <v>-1</v>
      </c>
      <c r="U3602" s="1">
        <v>42828</v>
      </c>
      <c r="V3602" s="13">
        <f t="shared" si="505"/>
        <v>42826</v>
      </c>
      <c r="W3602" s="14">
        <f t="shared" si="506"/>
        <v>42828</v>
      </c>
      <c r="X3602" s="1" t="str">
        <f t="shared" si="507"/>
        <v>Monday</v>
      </c>
      <c r="Y3602" s="2">
        <v>0.61200231481481482</v>
      </c>
      <c r="Z3602" s="2">
        <f t="shared" si="508"/>
        <v>0.625</v>
      </c>
      <c r="AA3602">
        <f>1</f>
        <v>1</v>
      </c>
      <c r="AB3602" s="1">
        <v>42828</v>
      </c>
      <c r="AC3602" s="13">
        <f t="shared" si="509"/>
        <v>42826</v>
      </c>
      <c r="AD3602" s="14">
        <f t="shared" si="510"/>
        <v>42828</v>
      </c>
      <c r="AE3602" s="1" t="str">
        <f t="shared" si="511"/>
        <v>Monday</v>
      </c>
      <c r="AF3602" s="2">
        <v>0.62271990740740735</v>
      </c>
      <c r="AG3602" s="2">
        <f t="shared" si="512"/>
        <v>0.625</v>
      </c>
      <c r="AH3602" t="s">
        <v>23</v>
      </c>
    </row>
    <row r="3603" spans="1:34" x14ac:dyDescent="0.25">
      <c r="A3603">
        <v>1364462</v>
      </c>
      <c r="B3603" t="s">
        <v>54</v>
      </c>
      <c r="E3603">
        <v>55386</v>
      </c>
      <c r="F3603" t="s">
        <v>20</v>
      </c>
      <c r="G3603" t="s">
        <v>55</v>
      </c>
      <c r="H3603">
        <v>319</v>
      </c>
      <c r="I3603" t="s">
        <v>38</v>
      </c>
      <c r="J3603">
        <f>VLOOKUP(I3603,Key!$A$1:$C$73,2,FALSE)</f>
        <v>43.038649999999997</v>
      </c>
      <c r="K3603">
        <f>VLOOKUP(I3603,Key!$A$1:$C$73,3,FALSE)</f>
        <v>-87.921930000000003</v>
      </c>
      <c r="L3603" t="s">
        <v>39</v>
      </c>
      <c r="M3603">
        <f>VLOOKUP(L3603,Key!$A$1:$C$73,2,FALSE)</f>
        <v>43.031480000000002</v>
      </c>
      <c r="N3603">
        <f>VLOOKUP(L3603,Key!$A$1:$C$73,3,FALSE)</f>
        <v>-87.908169999999998</v>
      </c>
      <c r="O3603">
        <v>16</v>
      </c>
      <c r="P3603">
        <v>0</v>
      </c>
      <c r="Q3603">
        <v>2.4</v>
      </c>
      <c r="R3603">
        <v>2.2999999999999998</v>
      </c>
      <c r="S3603">
        <v>96</v>
      </c>
      <c r="T3603">
        <f t="shared" si="504"/>
        <v>-1</v>
      </c>
      <c r="U3603" s="1">
        <v>42829</v>
      </c>
      <c r="V3603" s="13">
        <f t="shared" si="505"/>
        <v>42826</v>
      </c>
      <c r="W3603" s="14">
        <f t="shared" si="506"/>
        <v>42829</v>
      </c>
      <c r="X3603" s="1" t="str">
        <f t="shared" si="507"/>
        <v>Tuesday</v>
      </c>
      <c r="Y3603" s="2">
        <v>0.71307870370370363</v>
      </c>
      <c r="Z3603" s="2">
        <f t="shared" si="508"/>
        <v>0.70833333333333326</v>
      </c>
      <c r="AA3603">
        <f>1</f>
        <v>1</v>
      </c>
      <c r="AB3603" s="1">
        <v>42829</v>
      </c>
      <c r="AC3603" s="13">
        <f t="shared" si="509"/>
        <v>42826</v>
      </c>
      <c r="AD3603" s="14">
        <f t="shared" si="510"/>
        <v>42829</v>
      </c>
      <c r="AE3603" s="1" t="str">
        <f t="shared" si="511"/>
        <v>Tuesday</v>
      </c>
      <c r="AF3603" s="2">
        <v>0.72394675925925922</v>
      </c>
      <c r="AG3603" s="2">
        <f t="shared" si="512"/>
        <v>0.70833333333333326</v>
      </c>
      <c r="AH3603" t="s">
        <v>23</v>
      </c>
    </row>
    <row r="3604" spans="1:34" x14ac:dyDescent="0.25">
      <c r="A3604">
        <v>1564748</v>
      </c>
      <c r="B3604" t="s">
        <v>54</v>
      </c>
      <c r="E3604">
        <v>53202</v>
      </c>
      <c r="F3604" t="s">
        <v>20</v>
      </c>
      <c r="G3604" t="s">
        <v>55</v>
      </c>
      <c r="H3604">
        <v>5517</v>
      </c>
      <c r="I3604" t="s">
        <v>60</v>
      </c>
      <c r="J3604">
        <f>VLOOKUP(I3604,Key!$A$1:$C$73,2,FALSE)</f>
        <v>43.046570000000003</v>
      </c>
      <c r="K3604">
        <f>VLOOKUP(I3604,Key!$A$1:$C$73,3,FALSE)</f>
        <v>-87.908720000000002</v>
      </c>
      <c r="L3604" t="s">
        <v>77</v>
      </c>
      <c r="M3604">
        <f>VLOOKUP(L3604,Key!$A$1:$C$73,2,FALSE)</f>
        <v>43.036900000000003</v>
      </c>
      <c r="N3604">
        <f>VLOOKUP(L3604,Key!$A$1:$C$73,3,FALSE)</f>
        <v>-87.89667</v>
      </c>
      <c r="O3604">
        <v>25</v>
      </c>
      <c r="P3604">
        <v>3</v>
      </c>
      <c r="Q3604">
        <v>3.8</v>
      </c>
      <c r="R3604">
        <v>3.6</v>
      </c>
      <c r="S3604">
        <v>150</v>
      </c>
      <c r="T3604">
        <f t="shared" si="504"/>
        <v>-1</v>
      </c>
      <c r="U3604" s="1">
        <v>42829</v>
      </c>
      <c r="V3604" s="13">
        <f t="shared" si="505"/>
        <v>42826</v>
      </c>
      <c r="W3604" s="14">
        <f t="shared" si="506"/>
        <v>42829</v>
      </c>
      <c r="X3604" s="1" t="str">
        <f t="shared" si="507"/>
        <v>Tuesday</v>
      </c>
      <c r="Y3604" s="2">
        <v>0.7150347222222222</v>
      </c>
      <c r="Z3604" s="2">
        <f t="shared" si="508"/>
        <v>0.70833333333333326</v>
      </c>
      <c r="AA3604">
        <f>1</f>
        <v>1</v>
      </c>
      <c r="AB3604" s="1">
        <v>42829</v>
      </c>
      <c r="AC3604" s="13">
        <f t="shared" si="509"/>
        <v>42826</v>
      </c>
      <c r="AD3604" s="14">
        <f t="shared" si="510"/>
        <v>42829</v>
      </c>
      <c r="AE3604" s="1" t="str">
        <f t="shared" si="511"/>
        <v>Tuesday</v>
      </c>
      <c r="AF3604" s="2">
        <v>0.73261574074074076</v>
      </c>
      <c r="AG3604" s="2">
        <f t="shared" si="512"/>
        <v>0.75</v>
      </c>
      <c r="AH3604" t="s">
        <v>23</v>
      </c>
    </row>
    <row r="3605" spans="1:34" x14ac:dyDescent="0.25">
      <c r="A3605">
        <v>1517067</v>
      </c>
      <c r="B3605" t="s">
        <v>54</v>
      </c>
      <c r="E3605">
        <v>53211</v>
      </c>
      <c r="F3605" t="s">
        <v>20</v>
      </c>
      <c r="G3605" t="s">
        <v>55</v>
      </c>
      <c r="H3605">
        <v>336</v>
      </c>
      <c r="I3605" t="s">
        <v>66</v>
      </c>
      <c r="J3605">
        <f>VLOOKUP(I3605,Key!$A$1:$C$73,2,FALSE)</f>
        <v>43.078530000000001</v>
      </c>
      <c r="K3605">
        <f>VLOOKUP(I3605,Key!$A$1:$C$73,3,FALSE)</f>
        <v>-87.882620000000003</v>
      </c>
      <c r="L3605" t="s">
        <v>66</v>
      </c>
      <c r="M3605">
        <f>VLOOKUP(L3605,Key!$A$1:$C$73,2,FALSE)</f>
        <v>43.078530000000001</v>
      </c>
      <c r="N3605">
        <f>VLOOKUP(L3605,Key!$A$1:$C$73,3,FALSE)</f>
        <v>-87.882620000000003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f t="shared" si="504"/>
        <v>-1</v>
      </c>
      <c r="U3605" s="1">
        <v>42829</v>
      </c>
      <c r="V3605" s="13">
        <f t="shared" si="505"/>
        <v>42826</v>
      </c>
      <c r="W3605" s="14">
        <f t="shared" si="506"/>
        <v>42829</v>
      </c>
      <c r="X3605" s="1" t="str">
        <f t="shared" si="507"/>
        <v>Tuesday</v>
      </c>
      <c r="Y3605" s="2">
        <v>0.74458333333333337</v>
      </c>
      <c r="Z3605" s="2">
        <f t="shared" si="508"/>
        <v>0.75</v>
      </c>
      <c r="AA3605">
        <f>1</f>
        <v>1</v>
      </c>
      <c r="AB3605" s="1">
        <v>42829</v>
      </c>
      <c r="AC3605" s="13">
        <f t="shared" si="509"/>
        <v>42826</v>
      </c>
      <c r="AD3605" s="14">
        <f t="shared" si="510"/>
        <v>42829</v>
      </c>
      <c r="AE3605" s="1" t="str">
        <f t="shared" si="511"/>
        <v>Tuesday</v>
      </c>
      <c r="AF3605" s="2">
        <v>0.74487268518518512</v>
      </c>
      <c r="AG3605" s="2">
        <f t="shared" si="512"/>
        <v>0.75</v>
      </c>
      <c r="AH3605" t="s">
        <v>25</v>
      </c>
    </row>
    <row r="3606" spans="1:34" x14ac:dyDescent="0.25">
      <c r="A3606">
        <v>1564673</v>
      </c>
      <c r="B3606" t="s">
        <v>54</v>
      </c>
      <c r="E3606">
        <v>53211</v>
      </c>
      <c r="F3606" t="s">
        <v>20</v>
      </c>
      <c r="G3606" t="s">
        <v>55</v>
      </c>
      <c r="H3606">
        <v>11134</v>
      </c>
      <c r="I3606" t="s">
        <v>61</v>
      </c>
      <c r="J3606">
        <f>VLOOKUP(I3606,Key!$A$1:$C$73,2,FALSE)</f>
        <v>43.060786</v>
      </c>
      <c r="K3606">
        <f>VLOOKUP(I3606,Key!$A$1:$C$73,3,FALSE)</f>
        <v>-87.883825999999999</v>
      </c>
      <c r="L3606" t="s">
        <v>65</v>
      </c>
      <c r="M3606">
        <f>VLOOKUP(L3606,Key!$A$1:$C$73,2,FALSE)</f>
        <v>43.077359999999999</v>
      </c>
      <c r="N3606">
        <f>VLOOKUP(L3606,Key!$A$1:$C$73,3,FALSE)</f>
        <v>-87.880769999999998</v>
      </c>
      <c r="O3606">
        <v>10</v>
      </c>
      <c r="P3606">
        <v>3</v>
      </c>
      <c r="Q3606">
        <v>1.5</v>
      </c>
      <c r="R3606">
        <v>1.4</v>
      </c>
      <c r="S3606">
        <v>60</v>
      </c>
      <c r="T3606">
        <f t="shared" si="504"/>
        <v>-1</v>
      </c>
      <c r="U3606" s="1">
        <v>42829</v>
      </c>
      <c r="V3606" s="13">
        <f t="shared" si="505"/>
        <v>42826</v>
      </c>
      <c r="W3606" s="14">
        <f t="shared" si="506"/>
        <v>42829</v>
      </c>
      <c r="X3606" s="1" t="str">
        <f t="shared" si="507"/>
        <v>Tuesday</v>
      </c>
      <c r="Y3606" s="2">
        <v>0.805150462962963</v>
      </c>
      <c r="Z3606" s="2">
        <f t="shared" si="508"/>
        <v>0.79166666666666663</v>
      </c>
      <c r="AA3606">
        <f>1</f>
        <v>1</v>
      </c>
      <c r="AB3606" s="1">
        <v>42829</v>
      </c>
      <c r="AC3606" s="13">
        <f t="shared" si="509"/>
        <v>42826</v>
      </c>
      <c r="AD3606" s="14">
        <f t="shared" si="510"/>
        <v>42829</v>
      </c>
      <c r="AE3606" s="1" t="str">
        <f t="shared" si="511"/>
        <v>Tuesday</v>
      </c>
      <c r="AF3606" s="2">
        <v>0.81226851851851845</v>
      </c>
      <c r="AG3606" s="2">
        <f t="shared" si="512"/>
        <v>0.79166666666666663</v>
      </c>
      <c r="AH3606" t="s">
        <v>23</v>
      </c>
    </row>
    <row r="3607" spans="1:34" x14ac:dyDescent="0.25">
      <c r="A3607">
        <v>1564919</v>
      </c>
      <c r="B3607" t="s">
        <v>54</v>
      </c>
      <c r="E3607">
        <v>53202</v>
      </c>
      <c r="F3607" t="s">
        <v>20</v>
      </c>
      <c r="G3607" t="s">
        <v>55</v>
      </c>
      <c r="H3607">
        <v>5486</v>
      </c>
      <c r="I3607" t="s">
        <v>22</v>
      </c>
      <c r="J3607">
        <f>VLOOKUP(I3607,Key!$A$1:$C$73,2,FALSE)</f>
        <v>43.058619999999998</v>
      </c>
      <c r="K3607">
        <f>VLOOKUP(I3607,Key!$A$1:$C$73,3,FALSE)</f>
        <v>-87.885319999999993</v>
      </c>
      <c r="L3607" t="s">
        <v>28</v>
      </c>
      <c r="M3607">
        <f>VLOOKUP(L3607,Key!$A$1:$C$73,2,FALSE)</f>
        <v>43.038580000000003</v>
      </c>
      <c r="N3607">
        <f>VLOOKUP(L3607,Key!$A$1:$C$73,3,FALSE)</f>
        <v>-87.90934</v>
      </c>
      <c r="O3607">
        <v>21</v>
      </c>
      <c r="P3607">
        <v>3</v>
      </c>
      <c r="Q3607">
        <v>3.2</v>
      </c>
      <c r="R3607">
        <v>3</v>
      </c>
      <c r="S3607">
        <v>126</v>
      </c>
      <c r="T3607">
        <f t="shared" si="504"/>
        <v>-1</v>
      </c>
      <c r="U3607" s="1">
        <v>42829</v>
      </c>
      <c r="V3607" s="13">
        <f t="shared" si="505"/>
        <v>42826</v>
      </c>
      <c r="W3607" s="14">
        <f t="shared" si="506"/>
        <v>42829</v>
      </c>
      <c r="X3607" s="1" t="str">
        <f t="shared" si="507"/>
        <v>Tuesday</v>
      </c>
      <c r="Y3607" s="2">
        <v>0.82327546296296295</v>
      </c>
      <c r="Z3607" s="2">
        <f t="shared" si="508"/>
        <v>0.83333333333333326</v>
      </c>
      <c r="AA3607">
        <f>1</f>
        <v>1</v>
      </c>
      <c r="AB3607" s="1">
        <v>42829</v>
      </c>
      <c r="AC3607" s="13">
        <f t="shared" si="509"/>
        <v>42826</v>
      </c>
      <c r="AD3607" s="14">
        <f t="shared" si="510"/>
        <v>42829</v>
      </c>
      <c r="AE3607" s="1" t="str">
        <f t="shared" si="511"/>
        <v>Tuesday</v>
      </c>
      <c r="AF3607" s="2">
        <v>0.83771990740740743</v>
      </c>
      <c r="AG3607" s="2">
        <f t="shared" si="512"/>
        <v>0.83333333333333326</v>
      </c>
      <c r="AH3607" t="s">
        <v>23</v>
      </c>
    </row>
    <row r="3608" spans="1:34" x14ac:dyDescent="0.25">
      <c r="A3608">
        <v>1564862</v>
      </c>
      <c r="B3608" t="s">
        <v>54</v>
      </c>
      <c r="E3608">
        <v>59601</v>
      </c>
      <c r="F3608" t="s">
        <v>20</v>
      </c>
      <c r="G3608" t="s">
        <v>55</v>
      </c>
      <c r="H3608">
        <v>11169</v>
      </c>
      <c r="I3608" t="s">
        <v>74</v>
      </c>
      <c r="J3608">
        <f>VLOOKUP(I3608,Key!$A$1:$C$73,2,FALSE)</f>
        <v>43.05536</v>
      </c>
      <c r="K3608">
        <f>VLOOKUP(I3608,Key!$A$1:$C$73,3,FALSE)</f>
        <v>-87.90504</v>
      </c>
      <c r="L3608" t="s">
        <v>57</v>
      </c>
      <c r="M3608">
        <f>VLOOKUP(L3608,Key!$A$1:$C$73,2,FALSE)</f>
        <v>43.03913</v>
      </c>
      <c r="N3608">
        <f>VLOOKUP(L3608,Key!$A$1:$C$73,3,FALSE)</f>
        <v>-87.916150000000002</v>
      </c>
      <c r="O3608">
        <v>12</v>
      </c>
      <c r="P3608">
        <v>3</v>
      </c>
      <c r="Q3608">
        <v>1.8</v>
      </c>
      <c r="R3608">
        <v>1.7</v>
      </c>
      <c r="S3608">
        <v>72</v>
      </c>
      <c r="T3608">
        <f t="shared" si="504"/>
        <v>-1</v>
      </c>
      <c r="U3608" s="1">
        <v>42829</v>
      </c>
      <c r="V3608" s="13">
        <f t="shared" si="505"/>
        <v>42826</v>
      </c>
      <c r="W3608" s="14">
        <f t="shared" si="506"/>
        <v>42829</v>
      </c>
      <c r="X3608" s="1" t="str">
        <f t="shared" si="507"/>
        <v>Tuesday</v>
      </c>
      <c r="Y3608" s="2">
        <v>0.84354166666666675</v>
      </c>
      <c r="Z3608" s="2">
        <f t="shared" si="508"/>
        <v>0.83333333333333326</v>
      </c>
      <c r="AA3608">
        <f>1</f>
        <v>1</v>
      </c>
      <c r="AB3608" s="1">
        <v>42829</v>
      </c>
      <c r="AC3608" s="13">
        <f t="shared" si="509"/>
        <v>42826</v>
      </c>
      <c r="AD3608" s="14">
        <f t="shared" si="510"/>
        <v>42829</v>
      </c>
      <c r="AE3608" s="1" t="str">
        <f t="shared" si="511"/>
        <v>Tuesday</v>
      </c>
      <c r="AF3608" s="2">
        <v>0.85192129629629632</v>
      </c>
      <c r="AG3608" s="2">
        <f t="shared" si="512"/>
        <v>0.83333333333333326</v>
      </c>
      <c r="AH3608" t="s">
        <v>23</v>
      </c>
    </row>
    <row r="3609" spans="1:34" x14ac:dyDescent="0.25">
      <c r="A3609">
        <v>1102345</v>
      </c>
      <c r="B3609" t="s">
        <v>54</v>
      </c>
      <c r="E3609">
        <v>53202</v>
      </c>
      <c r="F3609" t="s">
        <v>20</v>
      </c>
      <c r="G3609" t="s">
        <v>55</v>
      </c>
      <c r="H3609">
        <v>5541</v>
      </c>
      <c r="I3609" t="s">
        <v>36</v>
      </c>
      <c r="J3609">
        <f>VLOOKUP(I3609,Key!$A$1:$C$73,2,FALSE)</f>
        <v>43.03519</v>
      </c>
      <c r="K3609">
        <f>VLOOKUP(I3609,Key!$A$1:$C$73,3,FALSE)</f>
        <v>-87.907390000000007</v>
      </c>
      <c r="L3609" t="s">
        <v>33</v>
      </c>
      <c r="M3609">
        <f>VLOOKUP(L3609,Key!$A$1:$C$73,2,FALSE)</f>
        <v>43.045712999999999</v>
      </c>
      <c r="N3609">
        <f>VLOOKUP(L3609,Key!$A$1:$C$73,3,FALSE)</f>
        <v>-87.899756999999994</v>
      </c>
      <c r="O3609">
        <v>16</v>
      </c>
      <c r="P3609">
        <v>3</v>
      </c>
      <c r="Q3609">
        <v>2.4</v>
      </c>
      <c r="R3609">
        <v>2.2999999999999998</v>
      </c>
      <c r="S3609">
        <v>96</v>
      </c>
      <c r="T3609">
        <f t="shared" si="504"/>
        <v>-1</v>
      </c>
      <c r="U3609" s="1">
        <v>42829</v>
      </c>
      <c r="V3609" s="13">
        <f t="shared" si="505"/>
        <v>42826</v>
      </c>
      <c r="W3609" s="14">
        <f t="shared" si="506"/>
        <v>42829</v>
      </c>
      <c r="X3609" s="1" t="str">
        <f t="shared" si="507"/>
        <v>Tuesday</v>
      </c>
      <c r="Y3609" s="2">
        <v>0.87817129629629631</v>
      </c>
      <c r="Z3609" s="2">
        <f t="shared" si="508"/>
        <v>0.875</v>
      </c>
      <c r="AA3609">
        <f>1</f>
        <v>1</v>
      </c>
      <c r="AB3609" s="1">
        <v>42829</v>
      </c>
      <c r="AC3609" s="13">
        <f t="shared" si="509"/>
        <v>42826</v>
      </c>
      <c r="AD3609" s="14">
        <f t="shared" si="510"/>
        <v>42829</v>
      </c>
      <c r="AE3609" s="1" t="str">
        <f t="shared" si="511"/>
        <v>Tuesday</v>
      </c>
      <c r="AF3609" s="2">
        <v>0.88906249999999998</v>
      </c>
      <c r="AG3609" s="2">
        <f t="shared" si="512"/>
        <v>0.875</v>
      </c>
      <c r="AH3609" t="s">
        <v>23</v>
      </c>
    </row>
    <row r="3610" spans="1:34" x14ac:dyDescent="0.25">
      <c r="A3610">
        <v>1370965</v>
      </c>
      <c r="B3610" t="s">
        <v>54</v>
      </c>
      <c r="E3610">
        <v>53202</v>
      </c>
      <c r="F3610" t="s">
        <v>20</v>
      </c>
      <c r="G3610" t="s">
        <v>55</v>
      </c>
      <c r="H3610">
        <v>11109</v>
      </c>
      <c r="I3610" t="s">
        <v>22</v>
      </c>
      <c r="J3610">
        <f>VLOOKUP(I3610,Key!$A$1:$C$73,2,FALSE)</f>
        <v>43.058619999999998</v>
      </c>
      <c r="K3610">
        <f>VLOOKUP(I3610,Key!$A$1:$C$73,3,FALSE)</f>
        <v>-87.885319999999993</v>
      </c>
      <c r="L3610" t="s">
        <v>22</v>
      </c>
      <c r="M3610">
        <f>VLOOKUP(L3610,Key!$A$1:$C$73,2,FALSE)</f>
        <v>43.058619999999998</v>
      </c>
      <c r="N3610">
        <f>VLOOKUP(L3610,Key!$A$1:$C$73,3,FALSE)</f>
        <v>-87.885319999999993</v>
      </c>
      <c r="O3610">
        <v>67</v>
      </c>
      <c r="P3610">
        <v>9</v>
      </c>
      <c r="Q3610">
        <v>10.1</v>
      </c>
      <c r="R3610">
        <v>9.5</v>
      </c>
      <c r="S3610">
        <v>402</v>
      </c>
      <c r="T3610">
        <f t="shared" si="504"/>
        <v>-1</v>
      </c>
      <c r="U3610" s="1">
        <v>42829</v>
      </c>
      <c r="V3610" s="13">
        <f t="shared" si="505"/>
        <v>42826</v>
      </c>
      <c r="W3610" s="14">
        <f t="shared" si="506"/>
        <v>42829</v>
      </c>
      <c r="X3610" s="1" t="str">
        <f t="shared" si="507"/>
        <v>Tuesday</v>
      </c>
      <c r="Y3610" s="2">
        <v>0.89601851851851855</v>
      </c>
      <c r="Z3610" s="2">
        <f t="shared" si="508"/>
        <v>0.91666666666666663</v>
      </c>
      <c r="AA3610">
        <f>1</f>
        <v>1</v>
      </c>
      <c r="AB3610" s="1">
        <v>42829</v>
      </c>
      <c r="AC3610" s="13">
        <f t="shared" si="509"/>
        <v>42826</v>
      </c>
      <c r="AD3610" s="14">
        <f t="shared" si="510"/>
        <v>42829</v>
      </c>
      <c r="AE3610" s="1" t="str">
        <f t="shared" si="511"/>
        <v>Tuesday</v>
      </c>
      <c r="AF3610" s="2">
        <v>0.9429050925925927</v>
      </c>
      <c r="AG3610" s="2">
        <f t="shared" si="512"/>
        <v>0.95833333333333326</v>
      </c>
      <c r="AH3610" t="s">
        <v>25</v>
      </c>
    </row>
    <row r="3611" spans="1:34" x14ac:dyDescent="0.25">
      <c r="A3611">
        <v>1565029</v>
      </c>
      <c r="B3611" t="s">
        <v>54</v>
      </c>
      <c r="E3611">
        <v>53202</v>
      </c>
      <c r="F3611" t="s">
        <v>20</v>
      </c>
      <c r="G3611" t="s">
        <v>55</v>
      </c>
      <c r="H3611">
        <v>46</v>
      </c>
      <c r="I3611" t="s">
        <v>39</v>
      </c>
      <c r="J3611">
        <f>VLOOKUP(I3611,Key!$A$1:$C$73,2,FALSE)</f>
        <v>43.031480000000002</v>
      </c>
      <c r="K3611">
        <f>VLOOKUP(I3611,Key!$A$1:$C$73,3,FALSE)</f>
        <v>-87.908169999999998</v>
      </c>
      <c r="L3611" t="s">
        <v>39</v>
      </c>
      <c r="M3611">
        <f>VLOOKUP(L3611,Key!$A$1:$C$73,2,FALSE)</f>
        <v>43.031480000000002</v>
      </c>
      <c r="N3611">
        <f>VLOOKUP(L3611,Key!$A$1:$C$73,3,FALSE)</f>
        <v>-87.908169999999998</v>
      </c>
      <c r="O3611">
        <v>43</v>
      </c>
      <c r="P3611">
        <v>6</v>
      </c>
      <c r="Q3611">
        <v>6.5</v>
      </c>
      <c r="R3611">
        <v>6.1</v>
      </c>
      <c r="S3611">
        <v>258</v>
      </c>
      <c r="T3611">
        <f t="shared" si="504"/>
        <v>-1</v>
      </c>
      <c r="U3611" s="1">
        <v>42830</v>
      </c>
      <c r="V3611" s="13">
        <f t="shared" si="505"/>
        <v>42826</v>
      </c>
      <c r="W3611" s="14">
        <f t="shared" si="506"/>
        <v>42830</v>
      </c>
      <c r="X3611" s="1" t="str">
        <f t="shared" si="507"/>
        <v>Wednesday</v>
      </c>
      <c r="Y3611" s="2">
        <v>5.5671296296296302E-2</v>
      </c>
      <c r="Z3611" s="2">
        <f t="shared" si="508"/>
        <v>4.1666666666666664E-2</v>
      </c>
      <c r="AA3611">
        <f>1</f>
        <v>1</v>
      </c>
      <c r="AB3611" s="1">
        <v>42830</v>
      </c>
      <c r="AC3611" s="13">
        <f t="shared" si="509"/>
        <v>42826</v>
      </c>
      <c r="AD3611" s="14">
        <f t="shared" si="510"/>
        <v>42830</v>
      </c>
      <c r="AE3611" s="1" t="str">
        <f t="shared" si="511"/>
        <v>Wednesday</v>
      </c>
      <c r="AF3611" s="2">
        <v>8.5925925925925919E-2</v>
      </c>
      <c r="AG3611" s="2">
        <f t="shared" si="512"/>
        <v>8.3333333333333329E-2</v>
      </c>
      <c r="AH3611" t="s">
        <v>25</v>
      </c>
    </row>
    <row r="3612" spans="1:34" x14ac:dyDescent="0.25">
      <c r="A3612">
        <v>1525167</v>
      </c>
      <c r="B3612" t="s">
        <v>54</v>
      </c>
      <c r="E3612">
        <v>53223</v>
      </c>
      <c r="F3612" t="s">
        <v>20</v>
      </c>
      <c r="G3612" t="s">
        <v>55</v>
      </c>
      <c r="H3612">
        <v>179</v>
      </c>
      <c r="I3612" t="s">
        <v>66</v>
      </c>
      <c r="J3612">
        <f>VLOOKUP(I3612,Key!$A$1:$C$73,2,FALSE)</f>
        <v>43.078530000000001</v>
      </c>
      <c r="K3612">
        <f>VLOOKUP(I3612,Key!$A$1:$C$73,3,FALSE)</f>
        <v>-87.882620000000003</v>
      </c>
      <c r="L3612" t="s">
        <v>24</v>
      </c>
      <c r="M3612">
        <f>VLOOKUP(L3612,Key!$A$1:$C$73,2,FALSE)</f>
        <v>43.074655999999997</v>
      </c>
      <c r="N3612">
        <f>VLOOKUP(L3612,Key!$A$1:$C$73,3,FALSE)</f>
        <v>-87.889011999999994</v>
      </c>
      <c r="O3612">
        <v>6</v>
      </c>
      <c r="P3612">
        <v>3</v>
      </c>
      <c r="Q3612">
        <v>0.9</v>
      </c>
      <c r="R3612">
        <v>0.9</v>
      </c>
      <c r="S3612">
        <v>36</v>
      </c>
      <c r="T3612">
        <f t="shared" si="504"/>
        <v>-1</v>
      </c>
      <c r="U3612" s="1">
        <v>42830</v>
      </c>
      <c r="V3612" s="13">
        <f t="shared" si="505"/>
        <v>42826</v>
      </c>
      <c r="W3612" s="14">
        <f t="shared" si="506"/>
        <v>42830</v>
      </c>
      <c r="X3612" s="1" t="str">
        <f t="shared" si="507"/>
        <v>Wednesday</v>
      </c>
      <c r="Y3612" s="2">
        <v>0.95030092592592597</v>
      </c>
      <c r="Z3612" s="2">
        <f t="shared" si="508"/>
        <v>0.95833333333333326</v>
      </c>
      <c r="AA3612">
        <f>1</f>
        <v>1</v>
      </c>
      <c r="AB3612" s="1">
        <v>42830</v>
      </c>
      <c r="AC3612" s="13">
        <f t="shared" si="509"/>
        <v>42826</v>
      </c>
      <c r="AD3612" s="14">
        <f t="shared" si="510"/>
        <v>42830</v>
      </c>
      <c r="AE3612" s="1" t="str">
        <f t="shared" si="511"/>
        <v>Wednesday</v>
      </c>
      <c r="AF3612" s="2">
        <v>0.95454861111111111</v>
      </c>
      <c r="AG3612" s="2">
        <f t="shared" si="512"/>
        <v>0.95833333333333326</v>
      </c>
      <c r="AH3612" t="s">
        <v>23</v>
      </c>
    </row>
    <row r="3613" spans="1:34" x14ac:dyDescent="0.25">
      <c r="A3613">
        <v>1565795</v>
      </c>
      <c r="B3613" t="s">
        <v>54</v>
      </c>
      <c r="E3613">
        <v>53202</v>
      </c>
      <c r="F3613" t="s">
        <v>20</v>
      </c>
      <c r="G3613" t="s">
        <v>55</v>
      </c>
      <c r="H3613">
        <v>957</v>
      </c>
      <c r="I3613" t="s">
        <v>62</v>
      </c>
      <c r="J3613">
        <f>VLOOKUP(I3613,Key!$A$1:$C$73,2,FALSE)</f>
        <v>43.052460000000004</v>
      </c>
      <c r="K3613">
        <f>VLOOKUP(I3613,Key!$A$1:$C$73,3,FALSE)</f>
        <v>-87.891000000000005</v>
      </c>
      <c r="L3613" t="s">
        <v>44</v>
      </c>
      <c r="M3613">
        <f>VLOOKUP(L3613,Key!$A$1:$C$73,2,FALSE)</f>
        <v>43.03886</v>
      </c>
      <c r="N3613">
        <f>VLOOKUP(L3613,Key!$A$1:$C$73,3,FALSE)</f>
        <v>-87.902720000000002</v>
      </c>
      <c r="O3613">
        <v>10</v>
      </c>
      <c r="P3613">
        <v>3</v>
      </c>
      <c r="Q3613">
        <v>1.5</v>
      </c>
      <c r="R3613">
        <v>1.4</v>
      </c>
      <c r="S3613">
        <v>60</v>
      </c>
      <c r="T3613">
        <f t="shared" si="504"/>
        <v>-1</v>
      </c>
      <c r="U3613" s="1">
        <v>42831</v>
      </c>
      <c r="V3613" s="13">
        <f t="shared" si="505"/>
        <v>42826</v>
      </c>
      <c r="W3613" s="14">
        <f t="shared" si="506"/>
        <v>42831</v>
      </c>
      <c r="X3613" s="1" t="str">
        <f t="shared" si="507"/>
        <v>Thursday</v>
      </c>
      <c r="Y3613" s="2">
        <v>0.34361111111111109</v>
      </c>
      <c r="Z3613" s="2">
        <f t="shared" si="508"/>
        <v>0.33333333333333331</v>
      </c>
      <c r="AA3613">
        <f>1</f>
        <v>1</v>
      </c>
      <c r="AB3613" s="1">
        <v>42831</v>
      </c>
      <c r="AC3613" s="13">
        <f t="shared" si="509"/>
        <v>42826</v>
      </c>
      <c r="AD3613" s="14">
        <f t="shared" si="510"/>
        <v>42831</v>
      </c>
      <c r="AE3613" s="1" t="str">
        <f t="shared" si="511"/>
        <v>Thursday</v>
      </c>
      <c r="AF3613" s="2">
        <v>0.35041666666666665</v>
      </c>
      <c r="AG3613" s="2">
        <f t="shared" si="512"/>
        <v>0.33333333333333331</v>
      </c>
      <c r="AH3613" t="s">
        <v>23</v>
      </c>
    </row>
    <row r="3614" spans="1:34" x14ac:dyDescent="0.25">
      <c r="A3614">
        <v>1565987</v>
      </c>
      <c r="B3614" t="s">
        <v>54</v>
      </c>
      <c r="E3614">
        <v>53233</v>
      </c>
      <c r="F3614" t="s">
        <v>20</v>
      </c>
      <c r="G3614" t="s">
        <v>55</v>
      </c>
      <c r="H3614">
        <v>214</v>
      </c>
      <c r="I3614" t="s">
        <v>81</v>
      </c>
      <c r="J3614">
        <f>VLOOKUP(I3614,Key!$A$1:$C$73,2,FALSE)</f>
        <v>43.058010000000003</v>
      </c>
      <c r="K3614">
        <f>VLOOKUP(I3614,Key!$A$1:$C$73,3,FALSE)</f>
        <v>-87.877300000000005</v>
      </c>
      <c r="L3614" t="s">
        <v>81</v>
      </c>
      <c r="M3614">
        <f>VLOOKUP(L3614,Key!$A$1:$C$73,2,FALSE)</f>
        <v>43.058010000000003</v>
      </c>
      <c r="N3614">
        <f>VLOOKUP(L3614,Key!$A$1:$C$73,3,FALSE)</f>
        <v>-87.877300000000005</v>
      </c>
      <c r="O3614">
        <v>42</v>
      </c>
      <c r="P3614">
        <v>6</v>
      </c>
      <c r="Q3614">
        <v>6.3</v>
      </c>
      <c r="R3614">
        <v>6</v>
      </c>
      <c r="S3614">
        <v>252</v>
      </c>
      <c r="T3614">
        <f t="shared" si="504"/>
        <v>-1</v>
      </c>
      <c r="U3614" s="1">
        <v>42831</v>
      </c>
      <c r="V3614" s="13">
        <f t="shared" si="505"/>
        <v>42826</v>
      </c>
      <c r="W3614" s="14">
        <f t="shared" si="506"/>
        <v>42831</v>
      </c>
      <c r="X3614" s="1" t="str">
        <f t="shared" si="507"/>
        <v>Thursday</v>
      </c>
      <c r="Y3614" s="2">
        <v>0.53359953703703711</v>
      </c>
      <c r="Z3614" s="2">
        <f t="shared" si="508"/>
        <v>0.54166666666666663</v>
      </c>
      <c r="AA3614">
        <f>1</f>
        <v>1</v>
      </c>
      <c r="AB3614" s="1">
        <v>42831</v>
      </c>
      <c r="AC3614" s="13">
        <f t="shared" si="509"/>
        <v>42826</v>
      </c>
      <c r="AD3614" s="14">
        <f t="shared" si="510"/>
        <v>42831</v>
      </c>
      <c r="AE3614" s="1" t="str">
        <f t="shared" si="511"/>
        <v>Thursday</v>
      </c>
      <c r="AF3614" s="2">
        <v>0.5628819444444445</v>
      </c>
      <c r="AG3614" s="2">
        <f t="shared" si="512"/>
        <v>0.58333333333333326</v>
      </c>
      <c r="AH3614" t="s">
        <v>25</v>
      </c>
    </row>
    <row r="3615" spans="1:34" x14ac:dyDescent="0.25">
      <c r="A3615">
        <v>1566204</v>
      </c>
      <c r="B3615" t="s">
        <v>54</v>
      </c>
      <c r="E3615">
        <v>55418</v>
      </c>
      <c r="F3615" t="s">
        <v>20</v>
      </c>
      <c r="G3615" t="s">
        <v>55</v>
      </c>
      <c r="H3615">
        <v>11105</v>
      </c>
      <c r="I3615" t="s">
        <v>67</v>
      </c>
      <c r="J3615">
        <f>VLOOKUP(I3615,Key!$A$1:$C$73,2,FALSE)</f>
        <v>43.05847</v>
      </c>
      <c r="K3615">
        <f>VLOOKUP(I3615,Key!$A$1:$C$73,3,FALSE)</f>
        <v>-87.898079999999993</v>
      </c>
      <c r="L3615" t="s">
        <v>36</v>
      </c>
      <c r="M3615">
        <f>VLOOKUP(L3615,Key!$A$1:$C$73,2,FALSE)</f>
        <v>43.03519</v>
      </c>
      <c r="N3615">
        <f>VLOOKUP(L3615,Key!$A$1:$C$73,3,FALSE)</f>
        <v>-87.907390000000007</v>
      </c>
      <c r="O3615">
        <v>33</v>
      </c>
      <c r="P3615">
        <v>3</v>
      </c>
      <c r="Q3615">
        <v>5</v>
      </c>
      <c r="R3615">
        <v>4.7</v>
      </c>
      <c r="S3615">
        <v>198</v>
      </c>
      <c r="T3615">
        <f t="shared" si="504"/>
        <v>-1</v>
      </c>
      <c r="U3615" s="1">
        <v>42831</v>
      </c>
      <c r="V3615" s="13">
        <f t="shared" si="505"/>
        <v>42826</v>
      </c>
      <c r="W3615" s="14">
        <f t="shared" si="506"/>
        <v>42831</v>
      </c>
      <c r="X3615" s="1" t="str">
        <f t="shared" si="507"/>
        <v>Thursday</v>
      </c>
      <c r="Y3615" s="2">
        <v>0.68427083333333327</v>
      </c>
      <c r="Z3615" s="2">
        <f t="shared" si="508"/>
        <v>0.66666666666666663</v>
      </c>
      <c r="AA3615">
        <f>1</f>
        <v>1</v>
      </c>
      <c r="AB3615" s="1">
        <v>42831</v>
      </c>
      <c r="AC3615" s="13">
        <f t="shared" si="509"/>
        <v>42826</v>
      </c>
      <c r="AD3615" s="14">
        <f t="shared" si="510"/>
        <v>42831</v>
      </c>
      <c r="AE3615" s="1" t="str">
        <f t="shared" si="511"/>
        <v>Thursday</v>
      </c>
      <c r="AF3615" s="2">
        <v>0.7074421296296296</v>
      </c>
      <c r="AG3615" s="2">
        <f t="shared" si="512"/>
        <v>0.70833333333333326</v>
      </c>
      <c r="AH3615" t="s">
        <v>23</v>
      </c>
    </row>
    <row r="3616" spans="1:34" x14ac:dyDescent="0.25">
      <c r="A3616">
        <v>1565795</v>
      </c>
      <c r="B3616" t="s">
        <v>54</v>
      </c>
      <c r="E3616">
        <v>53202</v>
      </c>
      <c r="F3616" t="s">
        <v>20</v>
      </c>
      <c r="G3616" t="s">
        <v>55</v>
      </c>
      <c r="H3616">
        <v>957</v>
      </c>
      <c r="I3616" t="s">
        <v>44</v>
      </c>
      <c r="J3616">
        <f>VLOOKUP(I3616,Key!$A$1:$C$73,2,FALSE)</f>
        <v>43.03886</v>
      </c>
      <c r="K3616">
        <f>VLOOKUP(I3616,Key!$A$1:$C$73,3,FALSE)</f>
        <v>-87.902720000000002</v>
      </c>
      <c r="L3616" t="s">
        <v>62</v>
      </c>
      <c r="M3616">
        <f>VLOOKUP(L3616,Key!$A$1:$C$73,2,FALSE)</f>
        <v>43.052460000000004</v>
      </c>
      <c r="N3616">
        <f>VLOOKUP(L3616,Key!$A$1:$C$73,3,FALSE)</f>
        <v>-87.891000000000005</v>
      </c>
      <c r="O3616">
        <v>12</v>
      </c>
      <c r="P3616">
        <v>3</v>
      </c>
      <c r="Q3616">
        <v>1.8</v>
      </c>
      <c r="R3616">
        <v>1.7</v>
      </c>
      <c r="S3616">
        <v>72</v>
      </c>
      <c r="T3616">
        <f t="shared" si="504"/>
        <v>-1</v>
      </c>
      <c r="U3616" s="1">
        <v>42831</v>
      </c>
      <c r="V3616" s="13">
        <f t="shared" si="505"/>
        <v>42826</v>
      </c>
      <c r="W3616" s="14">
        <f t="shared" si="506"/>
        <v>42831</v>
      </c>
      <c r="X3616" s="1" t="str">
        <f t="shared" si="507"/>
        <v>Thursday</v>
      </c>
      <c r="Y3616" s="2">
        <v>0.73782407407407413</v>
      </c>
      <c r="Z3616" s="2">
        <f t="shared" si="508"/>
        <v>0.75</v>
      </c>
      <c r="AA3616">
        <f>1</f>
        <v>1</v>
      </c>
      <c r="AB3616" s="1">
        <v>42831</v>
      </c>
      <c r="AC3616" s="13">
        <f t="shared" si="509"/>
        <v>42826</v>
      </c>
      <c r="AD3616" s="14">
        <f t="shared" si="510"/>
        <v>42831</v>
      </c>
      <c r="AE3616" s="1" t="str">
        <f t="shared" si="511"/>
        <v>Thursday</v>
      </c>
      <c r="AF3616" s="2">
        <v>0.7462847222222222</v>
      </c>
      <c r="AG3616" s="2">
        <f t="shared" si="512"/>
        <v>0.75</v>
      </c>
      <c r="AH3616" t="s">
        <v>23</v>
      </c>
    </row>
    <row r="3617" spans="1:34" x14ac:dyDescent="0.25">
      <c r="A3617">
        <v>1566351</v>
      </c>
      <c r="B3617" t="s">
        <v>54</v>
      </c>
      <c r="E3617">
        <v>53202</v>
      </c>
      <c r="F3617" t="s">
        <v>20</v>
      </c>
      <c r="G3617" t="s">
        <v>55</v>
      </c>
      <c r="H3617">
        <v>173</v>
      </c>
      <c r="I3617" t="s">
        <v>60</v>
      </c>
      <c r="J3617">
        <f>VLOOKUP(I3617,Key!$A$1:$C$73,2,FALSE)</f>
        <v>43.046570000000003</v>
      </c>
      <c r="K3617">
        <f>VLOOKUP(I3617,Key!$A$1:$C$73,3,FALSE)</f>
        <v>-87.908720000000002</v>
      </c>
      <c r="L3617" t="s">
        <v>78</v>
      </c>
      <c r="M3617">
        <f>VLOOKUP(L3617,Key!$A$1:$C$73,2,FALSE)</f>
        <v>43.048200000000001</v>
      </c>
      <c r="N3617">
        <f>VLOOKUP(L3617,Key!$A$1:$C$73,3,FALSE)</f>
        <v>-87.900859999999994</v>
      </c>
      <c r="O3617">
        <v>7</v>
      </c>
      <c r="P3617">
        <v>3</v>
      </c>
      <c r="Q3617">
        <v>1.1000000000000001</v>
      </c>
      <c r="R3617">
        <v>1</v>
      </c>
      <c r="S3617">
        <v>42</v>
      </c>
      <c r="T3617">
        <f t="shared" si="504"/>
        <v>-1</v>
      </c>
      <c r="U3617" s="1">
        <v>42831</v>
      </c>
      <c r="V3617" s="13">
        <f t="shared" si="505"/>
        <v>42826</v>
      </c>
      <c r="W3617" s="14">
        <f t="shared" si="506"/>
        <v>42831</v>
      </c>
      <c r="X3617" s="1" t="str">
        <f t="shared" si="507"/>
        <v>Thursday</v>
      </c>
      <c r="Y3617" s="2">
        <v>0.79361111111111116</v>
      </c>
      <c r="Z3617" s="2">
        <f t="shared" si="508"/>
        <v>0.79166666666666663</v>
      </c>
      <c r="AA3617">
        <f>1</f>
        <v>1</v>
      </c>
      <c r="AB3617" s="1">
        <v>42831</v>
      </c>
      <c r="AC3617" s="13">
        <f t="shared" si="509"/>
        <v>42826</v>
      </c>
      <c r="AD3617" s="14">
        <f t="shared" si="510"/>
        <v>42831</v>
      </c>
      <c r="AE3617" s="1" t="str">
        <f t="shared" si="511"/>
        <v>Thursday</v>
      </c>
      <c r="AF3617" s="2">
        <v>0.79802083333333329</v>
      </c>
      <c r="AG3617" s="2">
        <f t="shared" si="512"/>
        <v>0.79166666666666663</v>
      </c>
      <c r="AH3617" t="s">
        <v>23</v>
      </c>
    </row>
    <row r="3618" spans="1:34" x14ac:dyDescent="0.25">
      <c r="A3618">
        <v>1563916</v>
      </c>
      <c r="B3618" t="s">
        <v>54</v>
      </c>
      <c r="E3618">
        <v>53212</v>
      </c>
      <c r="F3618" t="s">
        <v>20</v>
      </c>
      <c r="G3618" t="s">
        <v>55</v>
      </c>
      <c r="H3618">
        <v>146</v>
      </c>
      <c r="I3618" t="s">
        <v>62</v>
      </c>
      <c r="J3618">
        <f>VLOOKUP(I3618,Key!$A$1:$C$73,2,FALSE)</f>
        <v>43.052460000000004</v>
      </c>
      <c r="K3618">
        <f>VLOOKUP(I3618,Key!$A$1:$C$73,3,FALSE)</f>
        <v>-87.891000000000005</v>
      </c>
      <c r="L3618" t="s">
        <v>52</v>
      </c>
      <c r="M3618">
        <f>VLOOKUP(L3618,Key!$A$1:$C$73,2,FALSE)</f>
        <v>43.042490000000001</v>
      </c>
      <c r="N3618">
        <f>VLOOKUP(L3618,Key!$A$1:$C$73,3,FALSE)</f>
        <v>-87.909959999999998</v>
      </c>
      <c r="O3618">
        <v>8</v>
      </c>
      <c r="P3618">
        <v>3</v>
      </c>
      <c r="Q3618">
        <v>1.2</v>
      </c>
      <c r="R3618">
        <v>1.1000000000000001</v>
      </c>
      <c r="S3618">
        <v>48</v>
      </c>
      <c r="T3618">
        <f t="shared" si="504"/>
        <v>-1</v>
      </c>
      <c r="U3618" s="1">
        <v>42832</v>
      </c>
      <c r="V3618" s="13">
        <f t="shared" si="505"/>
        <v>42826</v>
      </c>
      <c r="W3618" s="14">
        <f t="shared" si="506"/>
        <v>42832</v>
      </c>
      <c r="X3618" s="1" t="str">
        <f t="shared" si="507"/>
        <v>Friday</v>
      </c>
      <c r="Y3618" s="2">
        <v>0.36313657407407413</v>
      </c>
      <c r="Z3618" s="2">
        <f t="shared" si="508"/>
        <v>0.375</v>
      </c>
      <c r="AA3618">
        <f>1</f>
        <v>1</v>
      </c>
      <c r="AB3618" s="1">
        <v>42832</v>
      </c>
      <c r="AC3618" s="13">
        <f t="shared" si="509"/>
        <v>42826</v>
      </c>
      <c r="AD3618" s="14">
        <f t="shared" si="510"/>
        <v>42832</v>
      </c>
      <c r="AE3618" s="1" t="str">
        <f t="shared" si="511"/>
        <v>Friday</v>
      </c>
      <c r="AF3618" s="2">
        <v>0.36819444444444444</v>
      </c>
      <c r="AG3618" s="2">
        <f t="shared" si="512"/>
        <v>0.375</v>
      </c>
      <c r="AH3618" t="s">
        <v>23</v>
      </c>
    </row>
    <row r="3619" spans="1:34" x14ac:dyDescent="0.25">
      <c r="A3619">
        <v>1155970</v>
      </c>
      <c r="B3619" t="s">
        <v>54</v>
      </c>
      <c r="E3619">
        <v>63131</v>
      </c>
      <c r="F3619" t="s">
        <v>20</v>
      </c>
      <c r="G3619" t="s">
        <v>55</v>
      </c>
      <c r="H3619">
        <v>11</v>
      </c>
      <c r="I3619" t="s">
        <v>84</v>
      </c>
      <c r="J3619">
        <f>VLOOKUP(I3619,Key!$A$1:$C$73,2,FALSE)</f>
        <v>43.040154000000001</v>
      </c>
      <c r="K3619">
        <f>VLOOKUP(I3619,Key!$A$1:$C$73,3,FALSE)</f>
        <v>-87.932113000000001</v>
      </c>
      <c r="L3619" t="s">
        <v>62</v>
      </c>
      <c r="M3619">
        <f>VLOOKUP(L3619,Key!$A$1:$C$73,2,FALSE)</f>
        <v>43.052460000000004</v>
      </c>
      <c r="N3619">
        <f>VLOOKUP(L3619,Key!$A$1:$C$73,3,FALSE)</f>
        <v>-87.891000000000005</v>
      </c>
      <c r="O3619">
        <v>48</v>
      </c>
      <c r="P3619">
        <v>6</v>
      </c>
      <c r="Q3619">
        <v>7.2</v>
      </c>
      <c r="R3619">
        <v>6.8</v>
      </c>
      <c r="S3619">
        <v>288</v>
      </c>
      <c r="T3619">
        <f t="shared" si="504"/>
        <v>-1</v>
      </c>
      <c r="U3619" s="1">
        <v>42832</v>
      </c>
      <c r="V3619" s="13">
        <f t="shared" si="505"/>
        <v>42826</v>
      </c>
      <c r="W3619" s="14">
        <f t="shared" si="506"/>
        <v>42832</v>
      </c>
      <c r="X3619" s="1" t="str">
        <f t="shared" si="507"/>
        <v>Friday</v>
      </c>
      <c r="Y3619" s="2">
        <v>0.48872685185185188</v>
      </c>
      <c r="Z3619" s="2">
        <f t="shared" si="508"/>
        <v>0.5</v>
      </c>
      <c r="AA3619">
        <f>1</f>
        <v>1</v>
      </c>
      <c r="AB3619" s="1">
        <v>42832</v>
      </c>
      <c r="AC3619" s="13">
        <f t="shared" si="509"/>
        <v>42826</v>
      </c>
      <c r="AD3619" s="14">
        <f t="shared" si="510"/>
        <v>42832</v>
      </c>
      <c r="AE3619" s="1" t="str">
        <f t="shared" si="511"/>
        <v>Friday</v>
      </c>
      <c r="AF3619" s="2">
        <v>0.52199074074074081</v>
      </c>
      <c r="AG3619" s="2">
        <f t="shared" si="512"/>
        <v>0.54166666666666663</v>
      </c>
      <c r="AH3619" t="s">
        <v>23</v>
      </c>
    </row>
    <row r="3620" spans="1:34" x14ac:dyDescent="0.25">
      <c r="A3620">
        <v>1215078</v>
      </c>
      <c r="B3620" t="s">
        <v>54</v>
      </c>
      <c r="E3620">
        <v>53204</v>
      </c>
      <c r="F3620" t="s">
        <v>20</v>
      </c>
      <c r="G3620" t="s">
        <v>55</v>
      </c>
      <c r="H3620">
        <v>5551</v>
      </c>
      <c r="I3620" t="s">
        <v>57</v>
      </c>
      <c r="J3620">
        <f>VLOOKUP(I3620,Key!$A$1:$C$73,2,FALSE)</f>
        <v>43.03913</v>
      </c>
      <c r="K3620">
        <f>VLOOKUP(I3620,Key!$A$1:$C$73,3,FALSE)</f>
        <v>-87.916150000000002</v>
      </c>
      <c r="L3620" t="s">
        <v>83</v>
      </c>
      <c r="M3620">
        <f>VLOOKUP(L3620,Key!$A$1:$C$73,2,FALSE)</f>
        <v>43.026229999999998</v>
      </c>
      <c r="N3620">
        <f>VLOOKUP(L3620,Key!$A$1:$C$73,3,FALSE)</f>
        <v>-87.912809999999993</v>
      </c>
      <c r="O3620">
        <v>9</v>
      </c>
      <c r="P3620">
        <v>3</v>
      </c>
      <c r="Q3620">
        <v>1.4</v>
      </c>
      <c r="R3620">
        <v>1.3</v>
      </c>
      <c r="S3620">
        <v>54</v>
      </c>
      <c r="T3620">
        <f t="shared" si="504"/>
        <v>-1</v>
      </c>
      <c r="U3620" s="1">
        <v>42832</v>
      </c>
      <c r="V3620" s="13">
        <f t="shared" si="505"/>
        <v>42826</v>
      </c>
      <c r="W3620" s="14">
        <f t="shared" si="506"/>
        <v>42832</v>
      </c>
      <c r="X3620" s="1" t="str">
        <f t="shared" si="507"/>
        <v>Friday</v>
      </c>
      <c r="Y3620" s="2">
        <v>0.64836805555555554</v>
      </c>
      <c r="Z3620" s="2">
        <f t="shared" si="508"/>
        <v>0.66666666666666663</v>
      </c>
      <c r="AA3620">
        <f>1</f>
        <v>1</v>
      </c>
      <c r="AB3620" s="1">
        <v>42832</v>
      </c>
      <c r="AC3620" s="13">
        <f t="shared" si="509"/>
        <v>42826</v>
      </c>
      <c r="AD3620" s="14">
        <f t="shared" si="510"/>
        <v>42832</v>
      </c>
      <c r="AE3620" s="1" t="str">
        <f t="shared" si="511"/>
        <v>Friday</v>
      </c>
      <c r="AF3620" s="2">
        <v>0.65460648148148148</v>
      </c>
      <c r="AG3620" s="2">
        <f t="shared" si="512"/>
        <v>0.66666666666666663</v>
      </c>
      <c r="AH3620" t="s">
        <v>23</v>
      </c>
    </row>
    <row r="3621" spans="1:34" x14ac:dyDescent="0.25">
      <c r="A3621">
        <v>1567449</v>
      </c>
      <c r="B3621" t="s">
        <v>54</v>
      </c>
      <c r="E3621">
        <v>25322</v>
      </c>
      <c r="F3621" t="s">
        <v>20</v>
      </c>
      <c r="G3621" t="s">
        <v>55</v>
      </c>
      <c r="H3621">
        <v>5584</v>
      </c>
      <c r="I3621" t="s">
        <v>81</v>
      </c>
      <c r="J3621">
        <f>VLOOKUP(I3621,Key!$A$1:$C$73,2,FALSE)</f>
        <v>43.058010000000003</v>
      </c>
      <c r="K3621">
        <f>VLOOKUP(I3621,Key!$A$1:$C$73,3,FALSE)</f>
        <v>-87.877300000000005</v>
      </c>
      <c r="L3621" t="s">
        <v>81</v>
      </c>
      <c r="M3621">
        <f>VLOOKUP(L3621,Key!$A$1:$C$73,2,FALSE)</f>
        <v>43.058010000000003</v>
      </c>
      <c r="N3621">
        <f>VLOOKUP(L3621,Key!$A$1:$C$73,3,FALSE)</f>
        <v>-87.877300000000005</v>
      </c>
      <c r="O3621">
        <v>30</v>
      </c>
      <c r="P3621">
        <v>3</v>
      </c>
      <c r="Q3621">
        <v>4.5</v>
      </c>
      <c r="R3621">
        <v>4.3</v>
      </c>
      <c r="S3621">
        <v>180</v>
      </c>
      <c r="T3621">
        <f t="shared" si="504"/>
        <v>-1</v>
      </c>
      <c r="U3621" s="1">
        <v>42832</v>
      </c>
      <c r="V3621" s="13">
        <f t="shared" si="505"/>
        <v>42826</v>
      </c>
      <c r="W3621" s="14">
        <f t="shared" si="506"/>
        <v>42832</v>
      </c>
      <c r="X3621" s="1" t="str">
        <f t="shared" si="507"/>
        <v>Friday</v>
      </c>
      <c r="Y3621" s="2">
        <v>0.68828703703703698</v>
      </c>
      <c r="Z3621" s="2">
        <f t="shared" si="508"/>
        <v>0.70833333333333326</v>
      </c>
      <c r="AA3621">
        <f>1</f>
        <v>1</v>
      </c>
      <c r="AB3621" s="1">
        <v>42832</v>
      </c>
      <c r="AC3621" s="13">
        <f t="shared" si="509"/>
        <v>42826</v>
      </c>
      <c r="AD3621" s="14">
        <f t="shared" si="510"/>
        <v>42832</v>
      </c>
      <c r="AE3621" s="1" t="str">
        <f t="shared" si="511"/>
        <v>Friday</v>
      </c>
      <c r="AF3621" s="2">
        <v>0.7091319444444445</v>
      </c>
      <c r="AG3621" s="2">
        <f t="shared" si="512"/>
        <v>0.70833333333333326</v>
      </c>
      <c r="AH3621" t="s">
        <v>25</v>
      </c>
    </row>
    <row r="3622" spans="1:34" x14ac:dyDescent="0.25">
      <c r="A3622">
        <v>1567449</v>
      </c>
      <c r="B3622" t="s">
        <v>54</v>
      </c>
      <c r="E3622">
        <v>25322</v>
      </c>
      <c r="F3622" t="s">
        <v>20</v>
      </c>
      <c r="G3622" t="s">
        <v>55</v>
      </c>
      <c r="H3622">
        <v>185</v>
      </c>
      <c r="I3622" t="s">
        <v>81</v>
      </c>
      <c r="J3622">
        <f>VLOOKUP(I3622,Key!$A$1:$C$73,2,FALSE)</f>
        <v>43.058010000000003</v>
      </c>
      <c r="K3622">
        <f>VLOOKUP(I3622,Key!$A$1:$C$73,3,FALSE)</f>
        <v>-87.877300000000005</v>
      </c>
      <c r="L3622" t="s">
        <v>81</v>
      </c>
      <c r="M3622">
        <f>VLOOKUP(L3622,Key!$A$1:$C$73,2,FALSE)</f>
        <v>43.058010000000003</v>
      </c>
      <c r="N3622">
        <f>VLOOKUP(L3622,Key!$A$1:$C$73,3,FALSE)</f>
        <v>-87.877300000000005</v>
      </c>
      <c r="O3622">
        <v>28</v>
      </c>
      <c r="P3622">
        <v>3</v>
      </c>
      <c r="Q3622">
        <v>4.2</v>
      </c>
      <c r="R3622">
        <v>4</v>
      </c>
      <c r="S3622">
        <v>168</v>
      </c>
      <c r="T3622">
        <f t="shared" si="504"/>
        <v>-1</v>
      </c>
      <c r="U3622" s="1">
        <v>42832</v>
      </c>
      <c r="V3622" s="13">
        <f t="shared" si="505"/>
        <v>42826</v>
      </c>
      <c r="W3622" s="14">
        <f t="shared" si="506"/>
        <v>42832</v>
      </c>
      <c r="X3622" s="1" t="str">
        <f t="shared" si="507"/>
        <v>Friday</v>
      </c>
      <c r="Y3622" s="2">
        <v>0.68890046296296292</v>
      </c>
      <c r="Z3622" s="2">
        <f t="shared" si="508"/>
        <v>0.70833333333333326</v>
      </c>
      <c r="AA3622">
        <f>1</f>
        <v>1</v>
      </c>
      <c r="AB3622" s="1">
        <v>42832</v>
      </c>
      <c r="AC3622" s="13">
        <f t="shared" si="509"/>
        <v>42826</v>
      </c>
      <c r="AD3622" s="14">
        <f t="shared" si="510"/>
        <v>42832</v>
      </c>
      <c r="AE3622" s="1" t="str">
        <f t="shared" si="511"/>
        <v>Friday</v>
      </c>
      <c r="AF3622" s="2">
        <v>0.70884259259259252</v>
      </c>
      <c r="AG3622" s="2">
        <f t="shared" si="512"/>
        <v>0.70833333333333326</v>
      </c>
      <c r="AH3622" t="s">
        <v>25</v>
      </c>
    </row>
    <row r="3623" spans="1:34" x14ac:dyDescent="0.25">
      <c r="A3623">
        <v>1567461</v>
      </c>
      <c r="B3623" t="s">
        <v>54</v>
      </c>
      <c r="E3623">
        <v>53233</v>
      </c>
      <c r="F3623" t="s">
        <v>20</v>
      </c>
      <c r="G3623" t="s">
        <v>55</v>
      </c>
      <c r="H3623">
        <v>28</v>
      </c>
      <c r="I3623" t="s">
        <v>84</v>
      </c>
      <c r="J3623">
        <f>VLOOKUP(I3623,Key!$A$1:$C$73,2,FALSE)</f>
        <v>43.040154000000001</v>
      </c>
      <c r="K3623">
        <f>VLOOKUP(I3623,Key!$A$1:$C$73,3,FALSE)</f>
        <v>-87.932113000000001</v>
      </c>
      <c r="L3623" t="s">
        <v>84</v>
      </c>
      <c r="M3623">
        <f>VLOOKUP(L3623,Key!$A$1:$C$73,2,FALSE)</f>
        <v>43.040154000000001</v>
      </c>
      <c r="N3623">
        <f>VLOOKUP(L3623,Key!$A$1:$C$73,3,FALSE)</f>
        <v>-87.932113000000001</v>
      </c>
      <c r="O3623">
        <v>66</v>
      </c>
      <c r="P3623">
        <v>9</v>
      </c>
      <c r="Q3623">
        <v>9.9</v>
      </c>
      <c r="R3623">
        <v>9.4</v>
      </c>
      <c r="S3623">
        <v>396</v>
      </c>
      <c r="T3623">
        <f t="shared" si="504"/>
        <v>-1</v>
      </c>
      <c r="U3623" s="1">
        <v>42832</v>
      </c>
      <c r="V3623" s="13">
        <f t="shared" si="505"/>
        <v>42826</v>
      </c>
      <c r="W3623" s="14">
        <f t="shared" si="506"/>
        <v>42832</v>
      </c>
      <c r="X3623" s="1" t="str">
        <f t="shared" si="507"/>
        <v>Friday</v>
      </c>
      <c r="Y3623" s="2">
        <v>0.69644675925925925</v>
      </c>
      <c r="Z3623" s="2">
        <f t="shared" si="508"/>
        <v>0.70833333333333326</v>
      </c>
      <c r="AA3623">
        <f>1</f>
        <v>1</v>
      </c>
      <c r="AB3623" s="1">
        <v>42832</v>
      </c>
      <c r="AC3623" s="13">
        <f t="shared" si="509"/>
        <v>42826</v>
      </c>
      <c r="AD3623" s="14">
        <f t="shared" si="510"/>
        <v>42832</v>
      </c>
      <c r="AE3623" s="1" t="str">
        <f t="shared" si="511"/>
        <v>Friday</v>
      </c>
      <c r="AF3623" s="2">
        <v>0.74173611111111104</v>
      </c>
      <c r="AG3623" s="2">
        <f t="shared" si="512"/>
        <v>0.75</v>
      </c>
      <c r="AH3623" t="s">
        <v>25</v>
      </c>
    </row>
    <row r="3624" spans="1:34" x14ac:dyDescent="0.25">
      <c r="A3624">
        <v>1567536</v>
      </c>
      <c r="B3624" t="s">
        <v>54</v>
      </c>
      <c r="E3624">
        <v>60175</v>
      </c>
      <c r="F3624" t="s">
        <v>20</v>
      </c>
      <c r="G3624" t="s">
        <v>55</v>
      </c>
      <c r="H3624">
        <v>5575</v>
      </c>
      <c r="I3624" t="s">
        <v>38</v>
      </c>
      <c r="J3624">
        <f>VLOOKUP(I3624,Key!$A$1:$C$73,2,FALSE)</f>
        <v>43.038649999999997</v>
      </c>
      <c r="K3624">
        <f>VLOOKUP(I3624,Key!$A$1:$C$73,3,FALSE)</f>
        <v>-87.921930000000003</v>
      </c>
      <c r="L3624" t="s">
        <v>53</v>
      </c>
      <c r="M3624">
        <f>VLOOKUP(L3624,Key!$A$1:$C$73,2,FALSE)</f>
        <v>43.04824</v>
      </c>
      <c r="N3624">
        <f>VLOOKUP(L3624,Key!$A$1:$C$73,3,FALSE)</f>
        <v>-87.904970000000006</v>
      </c>
      <c r="O3624">
        <v>17</v>
      </c>
      <c r="P3624">
        <v>3</v>
      </c>
      <c r="Q3624">
        <v>2.6</v>
      </c>
      <c r="R3624">
        <v>2.4</v>
      </c>
      <c r="S3624">
        <v>102</v>
      </c>
      <c r="T3624">
        <f t="shared" si="504"/>
        <v>-1</v>
      </c>
      <c r="U3624" s="1">
        <v>42832</v>
      </c>
      <c r="V3624" s="13">
        <f t="shared" si="505"/>
        <v>42826</v>
      </c>
      <c r="W3624" s="14">
        <f t="shared" si="506"/>
        <v>42832</v>
      </c>
      <c r="X3624" s="1" t="str">
        <f t="shared" si="507"/>
        <v>Friday</v>
      </c>
      <c r="Y3624" s="2">
        <v>0.73458333333333325</v>
      </c>
      <c r="Z3624" s="2">
        <f t="shared" si="508"/>
        <v>0.75</v>
      </c>
      <c r="AA3624">
        <f>1</f>
        <v>1</v>
      </c>
      <c r="AB3624" s="1">
        <v>42832</v>
      </c>
      <c r="AC3624" s="13">
        <f t="shared" si="509"/>
        <v>42826</v>
      </c>
      <c r="AD3624" s="14">
        <f t="shared" si="510"/>
        <v>42832</v>
      </c>
      <c r="AE3624" s="1" t="str">
        <f t="shared" si="511"/>
        <v>Friday</v>
      </c>
      <c r="AF3624" s="2">
        <v>0.74585648148148154</v>
      </c>
      <c r="AG3624" s="2">
        <f t="shared" si="512"/>
        <v>0.75</v>
      </c>
      <c r="AH3624" t="s">
        <v>23</v>
      </c>
    </row>
    <row r="3625" spans="1:34" x14ac:dyDescent="0.25">
      <c r="A3625">
        <v>1567664</v>
      </c>
      <c r="B3625" t="s">
        <v>54</v>
      </c>
      <c r="E3625">
        <v>53233</v>
      </c>
      <c r="F3625" t="s">
        <v>20</v>
      </c>
      <c r="G3625" t="s">
        <v>55</v>
      </c>
      <c r="H3625">
        <v>28</v>
      </c>
      <c r="I3625" t="s">
        <v>84</v>
      </c>
      <c r="J3625">
        <f>VLOOKUP(I3625,Key!$A$1:$C$73,2,FALSE)</f>
        <v>43.040154000000001</v>
      </c>
      <c r="K3625">
        <f>VLOOKUP(I3625,Key!$A$1:$C$73,3,FALSE)</f>
        <v>-87.932113000000001</v>
      </c>
      <c r="L3625" t="s">
        <v>84</v>
      </c>
      <c r="M3625">
        <f>VLOOKUP(L3625,Key!$A$1:$C$73,2,FALSE)</f>
        <v>43.040154000000001</v>
      </c>
      <c r="N3625">
        <f>VLOOKUP(L3625,Key!$A$1:$C$73,3,FALSE)</f>
        <v>-87.932113000000001</v>
      </c>
      <c r="O3625">
        <v>91</v>
      </c>
      <c r="P3625">
        <v>9</v>
      </c>
      <c r="Q3625">
        <v>13.7</v>
      </c>
      <c r="R3625">
        <v>13</v>
      </c>
      <c r="S3625">
        <v>546</v>
      </c>
      <c r="T3625">
        <f t="shared" si="504"/>
        <v>-1</v>
      </c>
      <c r="U3625" s="1">
        <v>42832</v>
      </c>
      <c r="V3625" s="13">
        <f t="shared" si="505"/>
        <v>42826</v>
      </c>
      <c r="W3625" s="14">
        <f t="shared" si="506"/>
        <v>42832</v>
      </c>
      <c r="X3625" s="1" t="str">
        <f t="shared" si="507"/>
        <v>Friday</v>
      </c>
      <c r="Y3625" s="2">
        <v>0.78109953703703694</v>
      </c>
      <c r="Z3625" s="2">
        <f t="shared" si="508"/>
        <v>0.79166666666666663</v>
      </c>
      <c r="AA3625">
        <f>1</f>
        <v>1</v>
      </c>
      <c r="AB3625" s="1">
        <v>42832</v>
      </c>
      <c r="AC3625" s="13">
        <f t="shared" si="509"/>
        <v>42826</v>
      </c>
      <c r="AD3625" s="14">
        <f t="shared" si="510"/>
        <v>42832</v>
      </c>
      <c r="AE3625" s="1" t="str">
        <f t="shared" si="511"/>
        <v>Friday</v>
      </c>
      <c r="AF3625" s="2">
        <v>0.84432870370370372</v>
      </c>
      <c r="AG3625" s="2">
        <f t="shared" si="512"/>
        <v>0.83333333333333326</v>
      </c>
      <c r="AH3625" t="s">
        <v>25</v>
      </c>
    </row>
    <row r="3626" spans="1:34" x14ac:dyDescent="0.25">
      <c r="A3626">
        <v>1567979</v>
      </c>
      <c r="B3626" t="s">
        <v>54</v>
      </c>
      <c r="E3626">
        <v>53205</v>
      </c>
      <c r="F3626" t="s">
        <v>20</v>
      </c>
      <c r="G3626" t="s">
        <v>55</v>
      </c>
      <c r="H3626">
        <v>269</v>
      </c>
      <c r="I3626" t="s">
        <v>96</v>
      </c>
      <c r="J3626">
        <f>VLOOKUP(I3626,Key!$A$1:$C$73,2,FALSE)</f>
        <v>43.051119999999997</v>
      </c>
      <c r="K3626">
        <f>VLOOKUP(I3626,Key!$A$1:$C$73,3,FALSE)</f>
        <v>-87.918819999999997</v>
      </c>
      <c r="L3626" t="s">
        <v>67</v>
      </c>
      <c r="M3626">
        <f>VLOOKUP(L3626,Key!$A$1:$C$73,2,FALSE)</f>
        <v>43.05847</v>
      </c>
      <c r="N3626">
        <f>VLOOKUP(L3626,Key!$A$1:$C$73,3,FALSE)</f>
        <v>-87.898079999999993</v>
      </c>
      <c r="O3626">
        <v>55</v>
      </c>
      <c r="P3626">
        <v>6</v>
      </c>
      <c r="Q3626">
        <v>8.3000000000000007</v>
      </c>
      <c r="R3626">
        <v>7.8</v>
      </c>
      <c r="S3626">
        <v>330</v>
      </c>
      <c r="T3626">
        <f t="shared" si="504"/>
        <v>-1</v>
      </c>
      <c r="U3626" s="1">
        <v>42832</v>
      </c>
      <c r="V3626" s="13">
        <f t="shared" si="505"/>
        <v>42826</v>
      </c>
      <c r="W3626" s="14">
        <f t="shared" si="506"/>
        <v>42832</v>
      </c>
      <c r="X3626" s="1" t="str">
        <f t="shared" si="507"/>
        <v>Friday</v>
      </c>
      <c r="Y3626" s="2">
        <v>0.96245370370370376</v>
      </c>
      <c r="Z3626" s="2">
        <f t="shared" si="508"/>
        <v>0.95833333333333326</v>
      </c>
      <c r="AA3626">
        <f>1</f>
        <v>1</v>
      </c>
      <c r="AB3626" s="1">
        <v>42833</v>
      </c>
      <c r="AC3626" s="13">
        <f t="shared" si="509"/>
        <v>42826</v>
      </c>
      <c r="AD3626" s="14">
        <f t="shared" si="510"/>
        <v>42833</v>
      </c>
      <c r="AE3626" s="1" t="str">
        <f t="shared" si="511"/>
        <v>Saturday</v>
      </c>
      <c r="AF3626" s="2">
        <v>3.3564814814814812E-4</v>
      </c>
      <c r="AG3626" s="2">
        <f t="shared" si="512"/>
        <v>0</v>
      </c>
      <c r="AH3626" t="s">
        <v>23</v>
      </c>
    </row>
    <row r="3627" spans="1:34" x14ac:dyDescent="0.25">
      <c r="A3627">
        <v>1568217</v>
      </c>
      <c r="B3627" t="s">
        <v>54</v>
      </c>
      <c r="E3627">
        <v>53551</v>
      </c>
      <c r="F3627" t="s">
        <v>20</v>
      </c>
      <c r="G3627" t="s">
        <v>55</v>
      </c>
      <c r="H3627">
        <v>11116</v>
      </c>
      <c r="I3627" t="s">
        <v>39</v>
      </c>
      <c r="J3627">
        <f>VLOOKUP(I3627,Key!$A$1:$C$73,2,FALSE)</f>
        <v>43.031480000000002</v>
      </c>
      <c r="K3627">
        <f>VLOOKUP(I3627,Key!$A$1:$C$73,3,FALSE)</f>
        <v>-87.908169999999998</v>
      </c>
      <c r="L3627" t="s">
        <v>39</v>
      </c>
      <c r="M3627">
        <f>VLOOKUP(L3627,Key!$A$1:$C$73,2,FALSE)</f>
        <v>43.031480000000002</v>
      </c>
      <c r="N3627">
        <f>VLOOKUP(L3627,Key!$A$1:$C$73,3,FALSE)</f>
        <v>-87.908169999999998</v>
      </c>
      <c r="O3627">
        <v>97</v>
      </c>
      <c r="P3627">
        <v>12</v>
      </c>
      <c r="Q3627">
        <v>14.6</v>
      </c>
      <c r="R3627">
        <v>13.8</v>
      </c>
      <c r="S3627">
        <v>582</v>
      </c>
      <c r="T3627">
        <f t="shared" si="504"/>
        <v>-1</v>
      </c>
      <c r="U3627" s="1">
        <v>42833</v>
      </c>
      <c r="V3627" s="13">
        <f t="shared" si="505"/>
        <v>42826</v>
      </c>
      <c r="W3627" s="14">
        <f t="shared" si="506"/>
        <v>42833</v>
      </c>
      <c r="X3627" s="1" t="str">
        <f t="shared" si="507"/>
        <v>Saturday</v>
      </c>
      <c r="Y3627" s="2">
        <v>0.40843750000000001</v>
      </c>
      <c r="Z3627" s="2">
        <f t="shared" si="508"/>
        <v>0.41666666666666663</v>
      </c>
      <c r="AA3627">
        <f>1</f>
        <v>1</v>
      </c>
      <c r="AB3627" s="1">
        <v>42833</v>
      </c>
      <c r="AC3627" s="13">
        <f t="shared" si="509"/>
        <v>42826</v>
      </c>
      <c r="AD3627" s="14">
        <f t="shared" si="510"/>
        <v>42833</v>
      </c>
      <c r="AE3627" s="1" t="str">
        <f t="shared" si="511"/>
        <v>Saturday</v>
      </c>
      <c r="AF3627" s="2">
        <v>0.47584490740740737</v>
      </c>
      <c r="AG3627" s="2">
        <f t="shared" si="512"/>
        <v>0.45833333333333331</v>
      </c>
      <c r="AH3627" t="s">
        <v>25</v>
      </c>
    </row>
    <row r="3628" spans="1:34" x14ac:dyDescent="0.25">
      <c r="A3628">
        <v>1454063</v>
      </c>
      <c r="B3628" t="s">
        <v>54</v>
      </c>
      <c r="E3628">
        <v>33755</v>
      </c>
      <c r="F3628" t="s">
        <v>20</v>
      </c>
      <c r="G3628" t="s">
        <v>55</v>
      </c>
      <c r="H3628">
        <v>5477</v>
      </c>
      <c r="I3628" t="s">
        <v>76</v>
      </c>
      <c r="J3628">
        <f>VLOOKUP(I3628,Key!$A$1:$C$73,2,FALSE)</f>
        <v>43.02948</v>
      </c>
      <c r="K3628">
        <f>VLOOKUP(I3628,Key!$A$1:$C$73,3,FALSE)</f>
        <v>-87.912819999999996</v>
      </c>
      <c r="L3628" t="s">
        <v>86</v>
      </c>
      <c r="M3628">
        <f>VLOOKUP(L3628,Key!$A$1:$C$73,2,FALSE)</f>
        <v>43.052549999999997</v>
      </c>
      <c r="N3628">
        <f>VLOOKUP(L3628,Key!$A$1:$C$73,3,FALSE)</f>
        <v>-87.909329999999997</v>
      </c>
      <c r="O3628">
        <v>20</v>
      </c>
      <c r="P3628">
        <v>3</v>
      </c>
      <c r="Q3628">
        <v>3</v>
      </c>
      <c r="R3628">
        <v>2.9</v>
      </c>
      <c r="S3628">
        <v>120</v>
      </c>
      <c r="T3628">
        <f t="shared" si="504"/>
        <v>-1</v>
      </c>
      <c r="U3628" s="1">
        <v>42833</v>
      </c>
      <c r="V3628" s="13">
        <f t="shared" si="505"/>
        <v>42826</v>
      </c>
      <c r="W3628" s="14">
        <f t="shared" si="506"/>
        <v>42833</v>
      </c>
      <c r="X3628" s="1" t="str">
        <f t="shared" si="507"/>
        <v>Saturday</v>
      </c>
      <c r="Y3628" s="2">
        <v>0.43329861111111106</v>
      </c>
      <c r="Z3628" s="2">
        <f t="shared" si="508"/>
        <v>0.41666666666666663</v>
      </c>
      <c r="AA3628">
        <f>1</f>
        <v>1</v>
      </c>
      <c r="AB3628" s="1">
        <v>42833</v>
      </c>
      <c r="AC3628" s="13">
        <f t="shared" si="509"/>
        <v>42826</v>
      </c>
      <c r="AD3628" s="14">
        <f t="shared" si="510"/>
        <v>42833</v>
      </c>
      <c r="AE3628" s="1" t="str">
        <f t="shared" si="511"/>
        <v>Saturday</v>
      </c>
      <c r="AF3628" s="2">
        <v>0.44712962962962965</v>
      </c>
      <c r="AG3628" s="2">
        <f t="shared" si="512"/>
        <v>0.45833333333333331</v>
      </c>
      <c r="AH3628" t="s">
        <v>23</v>
      </c>
    </row>
    <row r="3629" spans="1:34" x14ac:dyDescent="0.25">
      <c r="A3629">
        <v>1513370</v>
      </c>
      <c r="B3629" t="s">
        <v>54</v>
      </c>
      <c r="E3629">
        <v>53217</v>
      </c>
      <c r="F3629" t="s">
        <v>20</v>
      </c>
      <c r="G3629" t="s">
        <v>55</v>
      </c>
      <c r="H3629">
        <v>234</v>
      </c>
      <c r="I3629" t="s">
        <v>27</v>
      </c>
      <c r="J3629">
        <f>VLOOKUP(I3629,Key!$A$1:$C$73,2,FALSE)</f>
        <v>43.041646999999998</v>
      </c>
      <c r="K3629">
        <f>VLOOKUP(I3629,Key!$A$1:$C$73,3,FALSE)</f>
        <v>-87.927257999999995</v>
      </c>
      <c r="L3629" t="s">
        <v>36</v>
      </c>
      <c r="M3629">
        <f>VLOOKUP(L3629,Key!$A$1:$C$73,2,FALSE)</f>
        <v>43.03519</v>
      </c>
      <c r="N3629">
        <f>VLOOKUP(L3629,Key!$A$1:$C$73,3,FALSE)</f>
        <v>-87.907390000000007</v>
      </c>
      <c r="O3629">
        <v>20</v>
      </c>
      <c r="P3629">
        <v>3</v>
      </c>
      <c r="Q3629">
        <v>3</v>
      </c>
      <c r="R3629">
        <v>2.9</v>
      </c>
      <c r="S3629">
        <v>120</v>
      </c>
      <c r="T3629">
        <f t="shared" si="504"/>
        <v>-1</v>
      </c>
      <c r="U3629" s="1">
        <v>42833</v>
      </c>
      <c r="V3629" s="13">
        <f t="shared" si="505"/>
        <v>42826</v>
      </c>
      <c r="W3629" s="14">
        <f t="shared" si="506"/>
        <v>42833</v>
      </c>
      <c r="X3629" s="1" t="str">
        <f t="shared" si="507"/>
        <v>Saturday</v>
      </c>
      <c r="Y3629" s="2">
        <v>0.4463078703703704</v>
      </c>
      <c r="Z3629" s="2">
        <f t="shared" si="508"/>
        <v>0.45833333333333331</v>
      </c>
      <c r="AA3629">
        <f>1</f>
        <v>1</v>
      </c>
      <c r="AB3629" s="1">
        <v>42833</v>
      </c>
      <c r="AC3629" s="13">
        <f t="shared" si="509"/>
        <v>42826</v>
      </c>
      <c r="AD3629" s="14">
        <f t="shared" si="510"/>
        <v>42833</v>
      </c>
      <c r="AE3629" s="1" t="str">
        <f t="shared" si="511"/>
        <v>Saturday</v>
      </c>
      <c r="AF3629" s="2">
        <v>0.46033564814814815</v>
      </c>
      <c r="AG3629" s="2">
        <f t="shared" si="512"/>
        <v>0.45833333333333331</v>
      </c>
      <c r="AH3629" t="s">
        <v>23</v>
      </c>
    </row>
    <row r="3630" spans="1:34" x14ac:dyDescent="0.25">
      <c r="A3630">
        <v>1568543</v>
      </c>
      <c r="B3630" t="s">
        <v>54</v>
      </c>
      <c r="E3630">
        <v>60417</v>
      </c>
      <c r="F3630" t="s">
        <v>20</v>
      </c>
      <c r="G3630" t="s">
        <v>55</v>
      </c>
      <c r="H3630">
        <v>5473</v>
      </c>
      <c r="I3630" t="s">
        <v>77</v>
      </c>
      <c r="J3630">
        <f>VLOOKUP(I3630,Key!$A$1:$C$73,2,FALSE)</f>
        <v>43.036900000000003</v>
      </c>
      <c r="K3630">
        <f>VLOOKUP(I3630,Key!$A$1:$C$73,3,FALSE)</f>
        <v>-87.89667</v>
      </c>
      <c r="L3630" t="s">
        <v>39</v>
      </c>
      <c r="M3630">
        <f>VLOOKUP(L3630,Key!$A$1:$C$73,2,FALSE)</f>
        <v>43.031480000000002</v>
      </c>
      <c r="N3630">
        <f>VLOOKUP(L3630,Key!$A$1:$C$73,3,FALSE)</f>
        <v>-87.908169999999998</v>
      </c>
      <c r="O3630">
        <v>22</v>
      </c>
      <c r="P3630">
        <v>3</v>
      </c>
      <c r="Q3630">
        <v>3.3</v>
      </c>
      <c r="R3630">
        <v>3.1</v>
      </c>
      <c r="S3630">
        <v>132</v>
      </c>
      <c r="T3630">
        <f t="shared" si="504"/>
        <v>-1</v>
      </c>
      <c r="U3630" s="1">
        <v>42833</v>
      </c>
      <c r="V3630" s="13">
        <f t="shared" si="505"/>
        <v>42826</v>
      </c>
      <c r="W3630" s="14">
        <f t="shared" si="506"/>
        <v>42833</v>
      </c>
      <c r="X3630" s="1" t="str">
        <f t="shared" si="507"/>
        <v>Saturday</v>
      </c>
      <c r="Y3630" s="2">
        <v>0.48498842592592589</v>
      </c>
      <c r="Z3630" s="2">
        <f t="shared" si="508"/>
        <v>0.5</v>
      </c>
      <c r="AA3630">
        <f>1</f>
        <v>1</v>
      </c>
      <c r="AB3630" s="1">
        <v>42833</v>
      </c>
      <c r="AC3630" s="13">
        <f t="shared" si="509"/>
        <v>42826</v>
      </c>
      <c r="AD3630" s="14">
        <f t="shared" si="510"/>
        <v>42833</v>
      </c>
      <c r="AE3630" s="1" t="str">
        <f t="shared" si="511"/>
        <v>Saturday</v>
      </c>
      <c r="AF3630" s="2">
        <v>0.50047453703703704</v>
      </c>
      <c r="AG3630" s="2">
        <f t="shared" si="512"/>
        <v>0.5</v>
      </c>
      <c r="AH3630" t="s">
        <v>23</v>
      </c>
    </row>
    <row r="3631" spans="1:34" x14ac:dyDescent="0.25">
      <c r="A3631">
        <v>1568668</v>
      </c>
      <c r="B3631" t="s">
        <v>54</v>
      </c>
      <c r="E3631">
        <v>76034</v>
      </c>
      <c r="F3631" t="s">
        <v>20</v>
      </c>
      <c r="G3631" t="s">
        <v>55</v>
      </c>
      <c r="H3631">
        <v>989</v>
      </c>
      <c r="I3631" t="s">
        <v>77</v>
      </c>
      <c r="J3631">
        <f>VLOOKUP(I3631,Key!$A$1:$C$73,2,FALSE)</f>
        <v>43.036900000000003</v>
      </c>
      <c r="K3631">
        <f>VLOOKUP(I3631,Key!$A$1:$C$73,3,FALSE)</f>
        <v>-87.89667</v>
      </c>
      <c r="L3631" t="s">
        <v>77</v>
      </c>
      <c r="M3631">
        <f>VLOOKUP(L3631,Key!$A$1:$C$73,2,FALSE)</f>
        <v>43.036900000000003</v>
      </c>
      <c r="N3631">
        <f>VLOOKUP(L3631,Key!$A$1:$C$73,3,FALSE)</f>
        <v>-87.89667</v>
      </c>
      <c r="O3631">
        <v>54</v>
      </c>
      <c r="P3631">
        <v>6</v>
      </c>
      <c r="Q3631">
        <v>8.1</v>
      </c>
      <c r="R3631">
        <v>7.7</v>
      </c>
      <c r="S3631">
        <v>324</v>
      </c>
      <c r="T3631">
        <f t="shared" si="504"/>
        <v>-1</v>
      </c>
      <c r="U3631" s="1">
        <v>42833</v>
      </c>
      <c r="V3631" s="13">
        <f t="shared" si="505"/>
        <v>42826</v>
      </c>
      <c r="W3631" s="14">
        <f t="shared" si="506"/>
        <v>42833</v>
      </c>
      <c r="X3631" s="1" t="str">
        <f t="shared" si="507"/>
        <v>Saturday</v>
      </c>
      <c r="Y3631" s="2">
        <v>0.50408564814814816</v>
      </c>
      <c r="Z3631" s="2">
        <f t="shared" si="508"/>
        <v>0.5</v>
      </c>
      <c r="AA3631">
        <f>1</f>
        <v>1</v>
      </c>
      <c r="AB3631" s="1">
        <v>42833</v>
      </c>
      <c r="AC3631" s="13">
        <f t="shared" si="509"/>
        <v>42826</v>
      </c>
      <c r="AD3631" s="14">
        <f t="shared" si="510"/>
        <v>42833</v>
      </c>
      <c r="AE3631" s="1" t="str">
        <f t="shared" si="511"/>
        <v>Saturday</v>
      </c>
      <c r="AF3631" s="2">
        <v>0.54148148148148145</v>
      </c>
      <c r="AG3631" s="2">
        <f t="shared" si="512"/>
        <v>0.54166666666666663</v>
      </c>
      <c r="AH3631" t="s">
        <v>25</v>
      </c>
    </row>
    <row r="3632" spans="1:34" x14ac:dyDescent="0.25">
      <c r="A3632">
        <v>1568765</v>
      </c>
      <c r="B3632" t="s">
        <v>54</v>
      </c>
      <c r="E3632">
        <v>55042</v>
      </c>
      <c r="F3632" t="s">
        <v>20</v>
      </c>
      <c r="G3632" t="s">
        <v>55</v>
      </c>
      <c r="H3632">
        <v>11046</v>
      </c>
      <c r="I3632" t="s">
        <v>38</v>
      </c>
      <c r="J3632">
        <f>VLOOKUP(I3632,Key!$A$1:$C$73,2,FALSE)</f>
        <v>43.038649999999997</v>
      </c>
      <c r="K3632">
        <f>VLOOKUP(I3632,Key!$A$1:$C$73,3,FALSE)</f>
        <v>-87.921930000000003</v>
      </c>
      <c r="L3632" t="s">
        <v>81</v>
      </c>
      <c r="M3632">
        <f>VLOOKUP(L3632,Key!$A$1:$C$73,2,FALSE)</f>
        <v>43.058010000000003</v>
      </c>
      <c r="N3632">
        <f>VLOOKUP(L3632,Key!$A$1:$C$73,3,FALSE)</f>
        <v>-87.877300000000005</v>
      </c>
      <c r="O3632">
        <v>32</v>
      </c>
      <c r="P3632">
        <v>3</v>
      </c>
      <c r="Q3632">
        <v>4.8</v>
      </c>
      <c r="R3632">
        <v>4.5999999999999996</v>
      </c>
      <c r="S3632">
        <v>192</v>
      </c>
      <c r="T3632">
        <f t="shared" si="504"/>
        <v>-1</v>
      </c>
      <c r="U3632" s="1">
        <v>42833</v>
      </c>
      <c r="V3632" s="13">
        <f t="shared" si="505"/>
        <v>42826</v>
      </c>
      <c r="W3632" s="14">
        <f t="shared" si="506"/>
        <v>42833</v>
      </c>
      <c r="X3632" s="1" t="str">
        <f t="shared" si="507"/>
        <v>Saturday</v>
      </c>
      <c r="Y3632" s="2">
        <v>0.5128935185185185</v>
      </c>
      <c r="Z3632" s="2">
        <f t="shared" si="508"/>
        <v>0.5</v>
      </c>
      <c r="AA3632">
        <f>1</f>
        <v>1</v>
      </c>
      <c r="AB3632" s="1">
        <v>42833</v>
      </c>
      <c r="AC3632" s="13">
        <f t="shared" si="509"/>
        <v>42826</v>
      </c>
      <c r="AD3632" s="14">
        <f t="shared" si="510"/>
        <v>42833</v>
      </c>
      <c r="AE3632" s="1" t="str">
        <f t="shared" si="511"/>
        <v>Saturday</v>
      </c>
      <c r="AF3632" s="2">
        <v>0.5352662037037037</v>
      </c>
      <c r="AG3632" s="2">
        <f t="shared" si="512"/>
        <v>0.54166666666666663</v>
      </c>
      <c r="AH3632" t="s">
        <v>23</v>
      </c>
    </row>
    <row r="3633" spans="1:34" x14ac:dyDescent="0.25">
      <c r="A3633">
        <v>1568912</v>
      </c>
      <c r="B3633" t="s">
        <v>54</v>
      </c>
      <c r="E3633">
        <v>60031</v>
      </c>
      <c r="F3633" t="s">
        <v>20</v>
      </c>
      <c r="G3633" t="s">
        <v>55</v>
      </c>
      <c r="H3633">
        <v>78</v>
      </c>
      <c r="I3633" t="s">
        <v>81</v>
      </c>
      <c r="J3633">
        <f>VLOOKUP(I3633,Key!$A$1:$C$73,2,FALSE)</f>
        <v>43.058010000000003</v>
      </c>
      <c r="K3633">
        <f>VLOOKUP(I3633,Key!$A$1:$C$73,3,FALSE)</f>
        <v>-87.877300000000005</v>
      </c>
      <c r="L3633" t="s">
        <v>81</v>
      </c>
      <c r="M3633">
        <f>VLOOKUP(L3633,Key!$A$1:$C$73,2,FALSE)</f>
        <v>43.058010000000003</v>
      </c>
      <c r="N3633">
        <f>VLOOKUP(L3633,Key!$A$1:$C$73,3,FALSE)</f>
        <v>-87.877300000000005</v>
      </c>
      <c r="O3633">
        <v>60</v>
      </c>
      <c r="P3633">
        <v>6</v>
      </c>
      <c r="Q3633">
        <v>9</v>
      </c>
      <c r="R3633">
        <v>8.6</v>
      </c>
      <c r="S3633">
        <v>360</v>
      </c>
      <c r="T3633">
        <f t="shared" si="504"/>
        <v>-1</v>
      </c>
      <c r="U3633" s="1">
        <v>42833</v>
      </c>
      <c r="V3633" s="13">
        <f t="shared" si="505"/>
        <v>42826</v>
      </c>
      <c r="W3633" s="14">
        <f t="shared" si="506"/>
        <v>42833</v>
      </c>
      <c r="X3633" s="1" t="str">
        <f t="shared" si="507"/>
        <v>Saturday</v>
      </c>
      <c r="Y3633" s="2">
        <v>0.52905092592592595</v>
      </c>
      <c r="Z3633" s="2">
        <f t="shared" si="508"/>
        <v>0.54166666666666663</v>
      </c>
      <c r="AA3633">
        <f>1</f>
        <v>1</v>
      </c>
      <c r="AB3633" s="1">
        <v>42833</v>
      </c>
      <c r="AC3633" s="13">
        <f t="shared" si="509"/>
        <v>42826</v>
      </c>
      <c r="AD3633" s="14">
        <f t="shared" si="510"/>
        <v>42833</v>
      </c>
      <c r="AE3633" s="1" t="str">
        <f t="shared" si="511"/>
        <v>Saturday</v>
      </c>
      <c r="AF3633" s="2">
        <v>0.57048611111111114</v>
      </c>
      <c r="AG3633" s="2">
        <f t="shared" si="512"/>
        <v>0.58333333333333326</v>
      </c>
      <c r="AH3633" t="s">
        <v>25</v>
      </c>
    </row>
    <row r="3634" spans="1:34" x14ac:dyDescent="0.25">
      <c r="A3634">
        <v>1569077</v>
      </c>
      <c r="B3634" t="s">
        <v>54</v>
      </c>
      <c r="E3634">
        <v>60404</v>
      </c>
      <c r="F3634" t="s">
        <v>20</v>
      </c>
      <c r="G3634" t="s">
        <v>55</v>
      </c>
      <c r="H3634">
        <v>5529</v>
      </c>
      <c r="I3634" t="s">
        <v>36</v>
      </c>
      <c r="J3634">
        <f>VLOOKUP(I3634,Key!$A$1:$C$73,2,FALSE)</f>
        <v>43.03519</v>
      </c>
      <c r="K3634">
        <f>VLOOKUP(I3634,Key!$A$1:$C$73,3,FALSE)</f>
        <v>-87.907390000000007</v>
      </c>
      <c r="L3634" t="s">
        <v>28</v>
      </c>
      <c r="M3634">
        <f>VLOOKUP(L3634,Key!$A$1:$C$73,2,FALSE)</f>
        <v>43.038580000000003</v>
      </c>
      <c r="N3634">
        <f>VLOOKUP(L3634,Key!$A$1:$C$73,3,FALSE)</f>
        <v>-87.90934</v>
      </c>
      <c r="O3634">
        <v>7</v>
      </c>
      <c r="P3634">
        <v>3</v>
      </c>
      <c r="Q3634">
        <v>1.1000000000000001</v>
      </c>
      <c r="R3634">
        <v>1</v>
      </c>
      <c r="S3634">
        <v>42</v>
      </c>
      <c r="T3634">
        <f t="shared" si="504"/>
        <v>-1</v>
      </c>
      <c r="U3634" s="1">
        <v>42833</v>
      </c>
      <c r="V3634" s="13">
        <f t="shared" si="505"/>
        <v>42826</v>
      </c>
      <c r="W3634" s="14">
        <f t="shared" si="506"/>
        <v>42833</v>
      </c>
      <c r="X3634" s="1" t="str">
        <f t="shared" si="507"/>
        <v>Saturday</v>
      </c>
      <c r="Y3634" s="2">
        <v>0.54947916666666663</v>
      </c>
      <c r="Z3634" s="2">
        <f t="shared" si="508"/>
        <v>0.54166666666666663</v>
      </c>
      <c r="AA3634">
        <f>1</f>
        <v>1</v>
      </c>
      <c r="AB3634" s="1">
        <v>42833</v>
      </c>
      <c r="AC3634" s="13">
        <f t="shared" si="509"/>
        <v>42826</v>
      </c>
      <c r="AD3634" s="14">
        <f t="shared" si="510"/>
        <v>42833</v>
      </c>
      <c r="AE3634" s="1" t="str">
        <f t="shared" si="511"/>
        <v>Saturday</v>
      </c>
      <c r="AF3634" s="2">
        <v>0.55479166666666668</v>
      </c>
      <c r="AG3634" s="2">
        <f t="shared" si="512"/>
        <v>0.54166666666666663</v>
      </c>
      <c r="AH3634" t="s">
        <v>23</v>
      </c>
    </row>
    <row r="3635" spans="1:34" x14ac:dyDescent="0.25">
      <c r="A3635">
        <v>1569086</v>
      </c>
      <c r="B3635" t="s">
        <v>54</v>
      </c>
      <c r="E3635">
        <v>60564</v>
      </c>
      <c r="F3635" t="s">
        <v>20</v>
      </c>
      <c r="G3635" t="s">
        <v>55</v>
      </c>
      <c r="H3635">
        <v>5567</v>
      </c>
      <c r="I3635" t="s">
        <v>36</v>
      </c>
      <c r="J3635">
        <f>VLOOKUP(I3635,Key!$A$1:$C$73,2,FALSE)</f>
        <v>43.03519</v>
      </c>
      <c r="K3635">
        <f>VLOOKUP(I3635,Key!$A$1:$C$73,3,FALSE)</f>
        <v>-87.907390000000007</v>
      </c>
      <c r="L3635" t="s">
        <v>57</v>
      </c>
      <c r="M3635">
        <f>VLOOKUP(L3635,Key!$A$1:$C$73,2,FALSE)</f>
        <v>43.03913</v>
      </c>
      <c r="N3635">
        <f>VLOOKUP(L3635,Key!$A$1:$C$73,3,FALSE)</f>
        <v>-87.916150000000002</v>
      </c>
      <c r="O3635">
        <v>10</v>
      </c>
      <c r="P3635">
        <v>3</v>
      </c>
      <c r="Q3635">
        <v>1.5</v>
      </c>
      <c r="R3635">
        <v>1.4</v>
      </c>
      <c r="S3635">
        <v>60</v>
      </c>
      <c r="T3635">
        <f t="shared" si="504"/>
        <v>-1</v>
      </c>
      <c r="U3635" s="1">
        <v>42833</v>
      </c>
      <c r="V3635" s="13">
        <f t="shared" si="505"/>
        <v>42826</v>
      </c>
      <c r="W3635" s="14">
        <f t="shared" si="506"/>
        <v>42833</v>
      </c>
      <c r="X3635" s="1" t="str">
        <f t="shared" si="507"/>
        <v>Saturday</v>
      </c>
      <c r="Y3635" s="2">
        <v>0.55053240740740739</v>
      </c>
      <c r="Z3635" s="2">
        <f t="shared" si="508"/>
        <v>0.54166666666666663</v>
      </c>
      <c r="AA3635">
        <f>1</f>
        <v>1</v>
      </c>
      <c r="AB3635" s="1">
        <v>42833</v>
      </c>
      <c r="AC3635" s="13">
        <f t="shared" si="509"/>
        <v>42826</v>
      </c>
      <c r="AD3635" s="14">
        <f t="shared" si="510"/>
        <v>42833</v>
      </c>
      <c r="AE3635" s="1" t="str">
        <f t="shared" si="511"/>
        <v>Saturday</v>
      </c>
      <c r="AF3635" s="2">
        <v>0.5571990740740741</v>
      </c>
      <c r="AG3635" s="2">
        <f t="shared" si="512"/>
        <v>0.54166666666666663</v>
      </c>
      <c r="AH3635" t="s">
        <v>23</v>
      </c>
    </row>
    <row r="3636" spans="1:34" x14ac:dyDescent="0.25">
      <c r="A3636">
        <v>1569091</v>
      </c>
      <c r="B3636" t="s">
        <v>54</v>
      </c>
      <c r="E3636">
        <v>60657</v>
      </c>
      <c r="F3636" t="s">
        <v>20</v>
      </c>
      <c r="G3636" t="s">
        <v>55</v>
      </c>
      <c r="H3636">
        <v>200</v>
      </c>
      <c r="I3636" t="s">
        <v>36</v>
      </c>
      <c r="J3636">
        <f>VLOOKUP(I3636,Key!$A$1:$C$73,2,FALSE)</f>
        <v>43.03519</v>
      </c>
      <c r="K3636">
        <f>VLOOKUP(I3636,Key!$A$1:$C$73,3,FALSE)</f>
        <v>-87.907390000000007</v>
      </c>
      <c r="L3636" t="s">
        <v>28</v>
      </c>
      <c r="M3636">
        <f>VLOOKUP(L3636,Key!$A$1:$C$73,2,FALSE)</f>
        <v>43.038580000000003</v>
      </c>
      <c r="N3636">
        <f>VLOOKUP(L3636,Key!$A$1:$C$73,3,FALSE)</f>
        <v>-87.90934</v>
      </c>
      <c r="O3636">
        <v>5</v>
      </c>
      <c r="P3636">
        <v>3</v>
      </c>
      <c r="Q3636">
        <v>0.8</v>
      </c>
      <c r="R3636">
        <v>0.7</v>
      </c>
      <c r="S3636">
        <v>30</v>
      </c>
      <c r="T3636">
        <f t="shared" si="504"/>
        <v>-1</v>
      </c>
      <c r="U3636" s="1">
        <v>42833</v>
      </c>
      <c r="V3636" s="13">
        <f t="shared" si="505"/>
        <v>42826</v>
      </c>
      <c r="W3636" s="14">
        <f t="shared" si="506"/>
        <v>42833</v>
      </c>
      <c r="X3636" s="1" t="str">
        <f t="shared" si="507"/>
        <v>Saturday</v>
      </c>
      <c r="Y3636" s="2">
        <v>0.55098379629629635</v>
      </c>
      <c r="Z3636" s="2">
        <f t="shared" si="508"/>
        <v>0.54166666666666663</v>
      </c>
      <c r="AA3636">
        <f>1</f>
        <v>1</v>
      </c>
      <c r="AB3636" s="1">
        <v>42833</v>
      </c>
      <c r="AC3636" s="13">
        <f t="shared" si="509"/>
        <v>42826</v>
      </c>
      <c r="AD3636" s="14">
        <f t="shared" si="510"/>
        <v>42833</v>
      </c>
      <c r="AE3636" s="1" t="str">
        <f t="shared" si="511"/>
        <v>Saturday</v>
      </c>
      <c r="AF3636" s="2">
        <v>0.55469907407407404</v>
      </c>
      <c r="AG3636" s="2">
        <f t="shared" si="512"/>
        <v>0.54166666666666663</v>
      </c>
      <c r="AH3636" t="s">
        <v>23</v>
      </c>
    </row>
    <row r="3637" spans="1:34" x14ac:dyDescent="0.25">
      <c r="A3637">
        <v>1569058</v>
      </c>
      <c r="B3637" t="s">
        <v>54</v>
      </c>
      <c r="E3637">
        <v>60640</v>
      </c>
      <c r="F3637" t="s">
        <v>20</v>
      </c>
      <c r="G3637" t="s">
        <v>55</v>
      </c>
      <c r="H3637">
        <v>11107</v>
      </c>
      <c r="I3637" t="s">
        <v>59</v>
      </c>
      <c r="J3637">
        <f>VLOOKUP(I3637,Key!$A$1:$C$73,2,FALSE)</f>
        <v>43.056539999999998</v>
      </c>
      <c r="K3637">
        <f>VLOOKUP(I3637,Key!$A$1:$C$73,3,FALSE)</f>
        <v>-87.914370000000005</v>
      </c>
      <c r="L3637" t="s">
        <v>77</v>
      </c>
      <c r="M3637">
        <f>VLOOKUP(L3637,Key!$A$1:$C$73,2,FALSE)</f>
        <v>43.036900000000003</v>
      </c>
      <c r="N3637">
        <f>VLOOKUP(L3637,Key!$A$1:$C$73,3,FALSE)</f>
        <v>-87.89667</v>
      </c>
      <c r="O3637">
        <v>91</v>
      </c>
      <c r="P3637">
        <v>9</v>
      </c>
      <c r="Q3637">
        <v>13.7</v>
      </c>
      <c r="R3637">
        <v>13</v>
      </c>
      <c r="S3637">
        <v>546</v>
      </c>
      <c r="T3637">
        <f t="shared" si="504"/>
        <v>-1</v>
      </c>
      <c r="U3637" s="1">
        <v>42833</v>
      </c>
      <c r="V3637" s="13">
        <f t="shared" si="505"/>
        <v>42826</v>
      </c>
      <c r="W3637" s="14">
        <f t="shared" si="506"/>
        <v>42833</v>
      </c>
      <c r="X3637" s="1" t="str">
        <f t="shared" si="507"/>
        <v>Saturday</v>
      </c>
      <c r="Y3637" s="2">
        <v>0.55509259259259258</v>
      </c>
      <c r="Z3637" s="2">
        <f t="shared" si="508"/>
        <v>0.54166666666666663</v>
      </c>
      <c r="AA3637">
        <f>1</f>
        <v>1</v>
      </c>
      <c r="AB3637" s="1">
        <v>42833</v>
      </c>
      <c r="AC3637" s="13">
        <f t="shared" si="509"/>
        <v>42826</v>
      </c>
      <c r="AD3637" s="14">
        <f t="shared" si="510"/>
        <v>42833</v>
      </c>
      <c r="AE3637" s="1" t="str">
        <f t="shared" si="511"/>
        <v>Saturday</v>
      </c>
      <c r="AF3637" s="2">
        <v>0.61813657407407407</v>
      </c>
      <c r="AG3637" s="2">
        <f t="shared" si="512"/>
        <v>0.625</v>
      </c>
      <c r="AH3637" t="s">
        <v>23</v>
      </c>
    </row>
    <row r="3638" spans="1:34" x14ac:dyDescent="0.25">
      <c r="A3638">
        <v>1569133</v>
      </c>
      <c r="B3638" t="s">
        <v>54</v>
      </c>
      <c r="E3638">
        <v>53207</v>
      </c>
      <c r="F3638" t="s">
        <v>20</v>
      </c>
      <c r="G3638" t="s">
        <v>55</v>
      </c>
      <c r="H3638">
        <v>994</v>
      </c>
      <c r="I3638" t="s">
        <v>77</v>
      </c>
      <c r="J3638">
        <f>VLOOKUP(I3638,Key!$A$1:$C$73,2,FALSE)</f>
        <v>43.036900000000003</v>
      </c>
      <c r="K3638">
        <f>VLOOKUP(I3638,Key!$A$1:$C$73,3,FALSE)</f>
        <v>-87.89667</v>
      </c>
      <c r="L3638" t="s">
        <v>77</v>
      </c>
      <c r="M3638">
        <f>VLOOKUP(L3638,Key!$A$1:$C$73,2,FALSE)</f>
        <v>43.036900000000003</v>
      </c>
      <c r="N3638">
        <f>VLOOKUP(L3638,Key!$A$1:$C$73,3,FALSE)</f>
        <v>-87.89667</v>
      </c>
      <c r="O3638">
        <v>34</v>
      </c>
      <c r="P3638">
        <v>3</v>
      </c>
      <c r="Q3638">
        <v>5.0999999999999996</v>
      </c>
      <c r="R3638">
        <v>4.8</v>
      </c>
      <c r="S3638">
        <v>204</v>
      </c>
      <c r="T3638">
        <f t="shared" si="504"/>
        <v>-1</v>
      </c>
      <c r="U3638" s="1">
        <v>42833</v>
      </c>
      <c r="V3638" s="13">
        <f t="shared" si="505"/>
        <v>42826</v>
      </c>
      <c r="W3638" s="14">
        <f t="shared" si="506"/>
        <v>42833</v>
      </c>
      <c r="X3638" s="1" t="str">
        <f t="shared" si="507"/>
        <v>Saturday</v>
      </c>
      <c r="Y3638" s="2">
        <v>0.55668981481481483</v>
      </c>
      <c r="Z3638" s="2">
        <f t="shared" si="508"/>
        <v>0.54166666666666663</v>
      </c>
      <c r="AA3638">
        <f>1</f>
        <v>1</v>
      </c>
      <c r="AB3638" s="1">
        <v>42833</v>
      </c>
      <c r="AC3638" s="13">
        <f t="shared" si="509"/>
        <v>42826</v>
      </c>
      <c r="AD3638" s="14">
        <f t="shared" si="510"/>
        <v>42833</v>
      </c>
      <c r="AE3638" s="1" t="str">
        <f t="shared" si="511"/>
        <v>Saturday</v>
      </c>
      <c r="AF3638" s="2">
        <v>0.58031250000000001</v>
      </c>
      <c r="AG3638" s="2">
        <f t="shared" si="512"/>
        <v>0.58333333333333326</v>
      </c>
      <c r="AH3638" t="s">
        <v>25</v>
      </c>
    </row>
    <row r="3639" spans="1:34" x14ac:dyDescent="0.25">
      <c r="A3639">
        <v>1569145</v>
      </c>
      <c r="B3639" t="s">
        <v>54</v>
      </c>
      <c r="E3639">
        <v>53202</v>
      </c>
      <c r="F3639" t="s">
        <v>20</v>
      </c>
      <c r="G3639" t="s">
        <v>55</v>
      </c>
      <c r="H3639">
        <v>42</v>
      </c>
      <c r="I3639" t="s">
        <v>79</v>
      </c>
      <c r="J3639">
        <f>VLOOKUP(I3639,Key!$A$1:$C$73,2,FALSE)</f>
        <v>43.04804</v>
      </c>
      <c r="K3639">
        <f>VLOOKUP(I3639,Key!$A$1:$C$73,3,FALSE)</f>
        <v>-87.896720000000002</v>
      </c>
      <c r="L3639" t="s">
        <v>79</v>
      </c>
      <c r="M3639">
        <f>VLOOKUP(L3639,Key!$A$1:$C$73,2,FALSE)</f>
        <v>43.04804</v>
      </c>
      <c r="N3639">
        <f>VLOOKUP(L3639,Key!$A$1:$C$73,3,FALSE)</f>
        <v>-87.896720000000002</v>
      </c>
      <c r="O3639">
        <v>78</v>
      </c>
      <c r="P3639">
        <v>9</v>
      </c>
      <c r="Q3639">
        <v>11.7</v>
      </c>
      <c r="R3639">
        <v>11.1</v>
      </c>
      <c r="S3639">
        <v>468</v>
      </c>
      <c r="T3639">
        <f t="shared" si="504"/>
        <v>-1</v>
      </c>
      <c r="U3639" s="1">
        <v>42833</v>
      </c>
      <c r="V3639" s="13">
        <f t="shared" si="505"/>
        <v>42826</v>
      </c>
      <c r="W3639" s="14">
        <f t="shared" si="506"/>
        <v>42833</v>
      </c>
      <c r="X3639" s="1" t="str">
        <f t="shared" si="507"/>
        <v>Saturday</v>
      </c>
      <c r="Y3639" s="2">
        <v>0.55815972222222221</v>
      </c>
      <c r="Z3639" s="2">
        <f t="shared" si="508"/>
        <v>0.54166666666666663</v>
      </c>
      <c r="AA3639">
        <f>1</f>
        <v>1</v>
      </c>
      <c r="AB3639" s="1">
        <v>42833</v>
      </c>
      <c r="AC3639" s="13">
        <f t="shared" si="509"/>
        <v>42826</v>
      </c>
      <c r="AD3639" s="14">
        <f t="shared" si="510"/>
        <v>42833</v>
      </c>
      <c r="AE3639" s="1" t="str">
        <f t="shared" si="511"/>
        <v>Saturday</v>
      </c>
      <c r="AF3639" s="2">
        <v>0.61203703703703705</v>
      </c>
      <c r="AG3639" s="2">
        <f t="shared" si="512"/>
        <v>0.625</v>
      </c>
      <c r="AH3639" t="s">
        <v>25</v>
      </c>
    </row>
    <row r="3640" spans="1:34" x14ac:dyDescent="0.25">
      <c r="A3640">
        <v>1569215</v>
      </c>
      <c r="B3640" t="s">
        <v>54</v>
      </c>
      <c r="F3640" t="s">
        <v>20</v>
      </c>
      <c r="G3640" t="s">
        <v>55</v>
      </c>
      <c r="H3640">
        <v>5467</v>
      </c>
      <c r="I3640" t="s">
        <v>73</v>
      </c>
      <c r="J3640">
        <f>VLOOKUP(I3640,Key!$A$1:$C$73,2,FALSE)</f>
        <v>43.060580000000002</v>
      </c>
      <c r="K3640">
        <f>VLOOKUP(I3640,Key!$A$1:$C$73,3,FALSE)</f>
        <v>-87.998589999999993</v>
      </c>
      <c r="L3640" t="s">
        <v>73</v>
      </c>
      <c r="M3640">
        <f>VLOOKUP(L3640,Key!$A$1:$C$73,2,FALSE)</f>
        <v>43.060580000000002</v>
      </c>
      <c r="N3640">
        <f>VLOOKUP(L3640,Key!$A$1:$C$73,3,FALSE)</f>
        <v>-87.998589999999993</v>
      </c>
      <c r="O3640">
        <v>37</v>
      </c>
      <c r="P3640">
        <v>6</v>
      </c>
      <c r="Q3640">
        <v>5.6</v>
      </c>
      <c r="R3640">
        <v>5.3</v>
      </c>
      <c r="S3640">
        <v>222</v>
      </c>
      <c r="T3640">
        <f t="shared" si="504"/>
        <v>-1</v>
      </c>
      <c r="U3640" s="1">
        <v>42833</v>
      </c>
      <c r="V3640" s="13">
        <f t="shared" si="505"/>
        <v>42826</v>
      </c>
      <c r="W3640" s="14">
        <f t="shared" si="506"/>
        <v>42833</v>
      </c>
      <c r="X3640" s="1" t="str">
        <f t="shared" si="507"/>
        <v>Saturday</v>
      </c>
      <c r="Y3640" s="2">
        <v>0.56625000000000003</v>
      </c>
      <c r="Z3640" s="2">
        <f t="shared" si="508"/>
        <v>0.58333333333333326</v>
      </c>
      <c r="AA3640">
        <f>1</f>
        <v>1</v>
      </c>
      <c r="AB3640" s="1">
        <v>42833</v>
      </c>
      <c r="AC3640" s="13">
        <f t="shared" si="509"/>
        <v>42826</v>
      </c>
      <c r="AD3640" s="14">
        <f t="shared" si="510"/>
        <v>42833</v>
      </c>
      <c r="AE3640" s="1" t="str">
        <f t="shared" si="511"/>
        <v>Saturday</v>
      </c>
      <c r="AF3640" s="2">
        <v>0.59171296296296294</v>
      </c>
      <c r="AG3640" s="2">
        <f t="shared" si="512"/>
        <v>0.58333333333333326</v>
      </c>
      <c r="AH3640" t="s">
        <v>25</v>
      </c>
    </row>
    <row r="3641" spans="1:34" x14ac:dyDescent="0.25">
      <c r="A3641">
        <v>1569290</v>
      </c>
      <c r="B3641" t="s">
        <v>54</v>
      </c>
      <c r="E3641">
        <v>55311</v>
      </c>
      <c r="F3641" t="s">
        <v>20</v>
      </c>
      <c r="G3641" t="s">
        <v>55</v>
      </c>
      <c r="H3641">
        <v>32</v>
      </c>
      <c r="I3641" t="s">
        <v>82</v>
      </c>
      <c r="J3641">
        <f>VLOOKUP(I3641,Key!$A$1:$C$73,2,FALSE)</f>
        <v>43.040349999999997</v>
      </c>
      <c r="K3641">
        <f>VLOOKUP(I3641,Key!$A$1:$C$73,3,FALSE)</f>
        <v>-87.920760000000001</v>
      </c>
      <c r="L3641" t="s">
        <v>76</v>
      </c>
      <c r="M3641">
        <f>VLOOKUP(L3641,Key!$A$1:$C$73,2,FALSE)</f>
        <v>43.02948</v>
      </c>
      <c r="N3641">
        <f>VLOOKUP(L3641,Key!$A$1:$C$73,3,FALSE)</f>
        <v>-87.912819999999996</v>
      </c>
      <c r="O3641">
        <v>76</v>
      </c>
      <c r="P3641">
        <v>9</v>
      </c>
      <c r="Q3641">
        <v>11.4</v>
      </c>
      <c r="R3641">
        <v>10.8</v>
      </c>
      <c r="S3641">
        <v>456</v>
      </c>
      <c r="T3641">
        <f t="shared" si="504"/>
        <v>-1</v>
      </c>
      <c r="U3641" s="1">
        <v>42833</v>
      </c>
      <c r="V3641" s="13">
        <f t="shared" si="505"/>
        <v>42826</v>
      </c>
      <c r="W3641" s="14">
        <f t="shared" si="506"/>
        <v>42833</v>
      </c>
      <c r="X3641" s="1" t="str">
        <f t="shared" si="507"/>
        <v>Saturday</v>
      </c>
      <c r="Y3641" s="2">
        <v>0.5725810185185185</v>
      </c>
      <c r="Z3641" s="2">
        <f t="shared" si="508"/>
        <v>0.58333333333333326</v>
      </c>
      <c r="AA3641">
        <f>1</f>
        <v>1</v>
      </c>
      <c r="AB3641" s="1">
        <v>42833</v>
      </c>
      <c r="AC3641" s="13">
        <f t="shared" si="509"/>
        <v>42826</v>
      </c>
      <c r="AD3641" s="14">
        <f t="shared" si="510"/>
        <v>42833</v>
      </c>
      <c r="AE3641" s="1" t="str">
        <f t="shared" si="511"/>
        <v>Saturday</v>
      </c>
      <c r="AF3641" s="2">
        <v>0.62553240740740745</v>
      </c>
      <c r="AG3641" s="2">
        <f t="shared" si="512"/>
        <v>0.625</v>
      </c>
      <c r="AH3641" t="s">
        <v>23</v>
      </c>
    </row>
    <row r="3642" spans="1:34" x14ac:dyDescent="0.25">
      <c r="A3642">
        <v>1569412</v>
      </c>
      <c r="B3642" t="s">
        <v>54</v>
      </c>
      <c r="E3642">
        <v>40097</v>
      </c>
      <c r="F3642" t="s">
        <v>20</v>
      </c>
      <c r="G3642" t="s">
        <v>55</v>
      </c>
      <c r="H3642">
        <v>11169</v>
      </c>
      <c r="I3642" t="s">
        <v>68</v>
      </c>
      <c r="J3642">
        <f>VLOOKUP(I3642,Key!$A$1:$C$73,2,FALSE)</f>
        <v>43.026470000000003</v>
      </c>
      <c r="K3642">
        <f>VLOOKUP(I3642,Key!$A$1:$C$73,3,FALSE)</f>
        <v>-87.918040000000005</v>
      </c>
      <c r="L3642" t="s">
        <v>38</v>
      </c>
      <c r="M3642">
        <f>VLOOKUP(L3642,Key!$A$1:$C$73,2,FALSE)</f>
        <v>43.038649999999997</v>
      </c>
      <c r="N3642">
        <f>VLOOKUP(L3642,Key!$A$1:$C$73,3,FALSE)</f>
        <v>-87.921930000000003</v>
      </c>
      <c r="O3642">
        <v>15</v>
      </c>
      <c r="P3642">
        <v>3</v>
      </c>
      <c r="Q3642">
        <v>2.2999999999999998</v>
      </c>
      <c r="R3642">
        <v>2.1</v>
      </c>
      <c r="S3642">
        <v>90</v>
      </c>
      <c r="T3642">
        <f t="shared" si="504"/>
        <v>-1</v>
      </c>
      <c r="U3642" s="1">
        <v>42833</v>
      </c>
      <c r="V3642" s="13">
        <f t="shared" si="505"/>
        <v>42826</v>
      </c>
      <c r="W3642" s="14">
        <f t="shared" si="506"/>
        <v>42833</v>
      </c>
      <c r="X3642" s="1" t="str">
        <f t="shared" si="507"/>
        <v>Saturday</v>
      </c>
      <c r="Y3642" s="2">
        <v>0.58725694444444443</v>
      </c>
      <c r="Z3642" s="2">
        <f t="shared" si="508"/>
        <v>0.58333333333333326</v>
      </c>
      <c r="AA3642">
        <f>1</f>
        <v>1</v>
      </c>
      <c r="AB3642" s="1">
        <v>42833</v>
      </c>
      <c r="AC3642" s="13">
        <f t="shared" si="509"/>
        <v>42826</v>
      </c>
      <c r="AD3642" s="14">
        <f t="shared" si="510"/>
        <v>42833</v>
      </c>
      <c r="AE3642" s="1" t="str">
        <f t="shared" si="511"/>
        <v>Saturday</v>
      </c>
      <c r="AF3642" s="2">
        <v>0.5976041666666666</v>
      </c>
      <c r="AG3642" s="2">
        <f t="shared" si="512"/>
        <v>0.58333333333333326</v>
      </c>
      <c r="AH3642" t="s">
        <v>23</v>
      </c>
    </row>
    <row r="3643" spans="1:34" x14ac:dyDescent="0.25">
      <c r="A3643">
        <v>1568951</v>
      </c>
      <c r="B3643" t="s">
        <v>54</v>
      </c>
      <c r="E3643">
        <v>60048</v>
      </c>
      <c r="F3643" t="s">
        <v>20</v>
      </c>
      <c r="G3643" t="s">
        <v>55</v>
      </c>
      <c r="H3643">
        <v>5438</v>
      </c>
      <c r="I3643" t="s">
        <v>36</v>
      </c>
      <c r="J3643">
        <f>VLOOKUP(I3643,Key!$A$1:$C$73,2,FALSE)</f>
        <v>43.03519</v>
      </c>
      <c r="K3643">
        <f>VLOOKUP(I3643,Key!$A$1:$C$73,3,FALSE)</f>
        <v>-87.907390000000007</v>
      </c>
      <c r="L3643" t="s">
        <v>84</v>
      </c>
      <c r="M3643">
        <f>VLOOKUP(L3643,Key!$A$1:$C$73,2,FALSE)</f>
        <v>43.040154000000001</v>
      </c>
      <c r="N3643">
        <f>VLOOKUP(L3643,Key!$A$1:$C$73,3,FALSE)</f>
        <v>-87.932113000000001</v>
      </c>
      <c r="O3643">
        <v>20</v>
      </c>
      <c r="P3643">
        <v>3</v>
      </c>
      <c r="Q3643">
        <v>3</v>
      </c>
      <c r="R3643">
        <v>2.9</v>
      </c>
      <c r="S3643">
        <v>120</v>
      </c>
      <c r="T3643">
        <f t="shared" si="504"/>
        <v>-1</v>
      </c>
      <c r="U3643" s="1">
        <v>42833</v>
      </c>
      <c r="V3643" s="13">
        <f t="shared" si="505"/>
        <v>42826</v>
      </c>
      <c r="W3643" s="14">
        <f t="shared" si="506"/>
        <v>42833</v>
      </c>
      <c r="X3643" s="1" t="str">
        <f t="shared" si="507"/>
        <v>Saturday</v>
      </c>
      <c r="Y3643" s="2">
        <v>0.59226851851851847</v>
      </c>
      <c r="Z3643" s="2">
        <f t="shared" si="508"/>
        <v>0.58333333333333326</v>
      </c>
      <c r="AA3643">
        <f>1</f>
        <v>1</v>
      </c>
      <c r="AB3643" s="1">
        <v>42833</v>
      </c>
      <c r="AC3643" s="13">
        <f t="shared" si="509"/>
        <v>42826</v>
      </c>
      <c r="AD3643" s="14">
        <f t="shared" si="510"/>
        <v>42833</v>
      </c>
      <c r="AE3643" s="1" t="str">
        <f t="shared" si="511"/>
        <v>Saturday</v>
      </c>
      <c r="AF3643" s="2">
        <v>0.60622685185185188</v>
      </c>
      <c r="AG3643" s="2">
        <f t="shared" si="512"/>
        <v>0.625</v>
      </c>
      <c r="AH3643" t="s">
        <v>23</v>
      </c>
    </row>
    <row r="3644" spans="1:34" x14ac:dyDescent="0.25">
      <c r="A3644">
        <v>1124584</v>
      </c>
      <c r="B3644" t="s">
        <v>54</v>
      </c>
      <c r="E3644">
        <v>53202</v>
      </c>
      <c r="F3644" t="s">
        <v>20</v>
      </c>
      <c r="G3644" t="s">
        <v>55</v>
      </c>
      <c r="H3644">
        <v>11148</v>
      </c>
      <c r="I3644" t="s">
        <v>53</v>
      </c>
      <c r="J3644">
        <f>VLOOKUP(I3644,Key!$A$1:$C$73,2,FALSE)</f>
        <v>43.04824</v>
      </c>
      <c r="K3644">
        <f>VLOOKUP(I3644,Key!$A$1:$C$73,3,FALSE)</f>
        <v>-87.904970000000006</v>
      </c>
      <c r="L3644" t="s">
        <v>42</v>
      </c>
      <c r="M3644">
        <f>VLOOKUP(L3644,Key!$A$1:$C$73,2,FALSE)</f>
        <v>43.038719999999998</v>
      </c>
      <c r="N3644">
        <f>VLOOKUP(L3644,Key!$A$1:$C$73,3,FALSE)</f>
        <v>-87.905339999999995</v>
      </c>
      <c r="O3644">
        <v>55</v>
      </c>
      <c r="P3644">
        <v>6</v>
      </c>
      <c r="Q3644">
        <v>8.3000000000000007</v>
      </c>
      <c r="R3644">
        <v>7.8</v>
      </c>
      <c r="S3644">
        <v>330</v>
      </c>
      <c r="T3644">
        <f t="shared" si="504"/>
        <v>-1</v>
      </c>
      <c r="U3644" s="1">
        <v>42833</v>
      </c>
      <c r="V3644" s="13">
        <f t="shared" si="505"/>
        <v>42826</v>
      </c>
      <c r="W3644" s="14">
        <f t="shared" si="506"/>
        <v>42833</v>
      </c>
      <c r="X3644" s="1" t="str">
        <f t="shared" si="507"/>
        <v>Saturday</v>
      </c>
      <c r="Y3644" s="2">
        <v>0.60082175925925929</v>
      </c>
      <c r="Z3644" s="2">
        <f t="shared" si="508"/>
        <v>0.58333333333333326</v>
      </c>
      <c r="AA3644">
        <f>1</f>
        <v>1</v>
      </c>
      <c r="AB3644" s="1">
        <v>42833</v>
      </c>
      <c r="AC3644" s="13">
        <f t="shared" si="509"/>
        <v>42826</v>
      </c>
      <c r="AD3644" s="14">
        <f t="shared" si="510"/>
        <v>42833</v>
      </c>
      <c r="AE3644" s="1" t="str">
        <f t="shared" si="511"/>
        <v>Saturday</v>
      </c>
      <c r="AF3644" s="2">
        <v>0.6395601851851852</v>
      </c>
      <c r="AG3644" s="2">
        <f t="shared" si="512"/>
        <v>0.625</v>
      </c>
      <c r="AH3644" t="s">
        <v>23</v>
      </c>
    </row>
    <row r="3645" spans="1:34" x14ac:dyDescent="0.25">
      <c r="A3645">
        <v>1569590</v>
      </c>
      <c r="B3645" t="s">
        <v>54</v>
      </c>
      <c r="E3645">
        <v>95138</v>
      </c>
      <c r="F3645" t="s">
        <v>20</v>
      </c>
      <c r="G3645" t="s">
        <v>55</v>
      </c>
      <c r="H3645">
        <v>5491</v>
      </c>
      <c r="I3645" t="s">
        <v>84</v>
      </c>
      <c r="J3645">
        <f>VLOOKUP(I3645,Key!$A$1:$C$73,2,FALSE)</f>
        <v>43.040154000000001</v>
      </c>
      <c r="K3645">
        <f>VLOOKUP(I3645,Key!$A$1:$C$73,3,FALSE)</f>
        <v>-87.932113000000001</v>
      </c>
      <c r="L3645" t="s">
        <v>61</v>
      </c>
      <c r="M3645">
        <f>VLOOKUP(L3645,Key!$A$1:$C$73,2,FALSE)</f>
        <v>43.060786</v>
      </c>
      <c r="N3645">
        <f>VLOOKUP(L3645,Key!$A$1:$C$73,3,FALSE)</f>
        <v>-87.883825999999999</v>
      </c>
      <c r="O3645">
        <v>44</v>
      </c>
      <c r="P3645">
        <v>6</v>
      </c>
      <c r="Q3645">
        <v>6.6</v>
      </c>
      <c r="R3645">
        <v>6.3</v>
      </c>
      <c r="S3645">
        <v>264</v>
      </c>
      <c r="T3645">
        <f t="shared" si="504"/>
        <v>-1</v>
      </c>
      <c r="U3645" s="1">
        <v>42833</v>
      </c>
      <c r="V3645" s="13">
        <f t="shared" si="505"/>
        <v>42826</v>
      </c>
      <c r="W3645" s="14">
        <f t="shared" si="506"/>
        <v>42833</v>
      </c>
      <c r="X3645" s="1" t="str">
        <f t="shared" si="507"/>
        <v>Saturday</v>
      </c>
      <c r="Y3645" s="2">
        <v>0.60577546296296292</v>
      </c>
      <c r="Z3645" s="2">
        <f t="shared" si="508"/>
        <v>0.625</v>
      </c>
      <c r="AA3645">
        <f>1</f>
        <v>1</v>
      </c>
      <c r="AB3645" s="1">
        <v>42833</v>
      </c>
      <c r="AC3645" s="13">
        <f t="shared" si="509"/>
        <v>42826</v>
      </c>
      <c r="AD3645" s="14">
        <f t="shared" si="510"/>
        <v>42833</v>
      </c>
      <c r="AE3645" s="1" t="str">
        <f t="shared" si="511"/>
        <v>Saturday</v>
      </c>
      <c r="AF3645" s="2">
        <v>0.6366087962962963</v>
      </c>
      <c r="AG3645" s="2">
        <f t="shared" si="512"/>
        <v>0.625</v>
      </c>
      <c r="AH3645" t="s">
        <v>23</v>
      </c>
    </row>
    <row r="3646" spans="1:34" x14ac:dyDescent="0.25">
      <c r="A3646">
        <v>1569603</v>
      </c>
      <c r="B3646" t="s">
        <v>54</v>
      </c>
      <c r="E3646">
        <v>53066</v>
      </c>
      <c r="F3646" t="s">
        <v>20</v>
      </c>
      <c r="G3646" t="s">
        <v>55</v>
      </c>
      <c r="H3646">
        <v>5584</v>
      </c>
      <c r="I3646" t="s">
        <v>81</v>
      </c>
      <c r="J3646">
        <f>VLOOKUP(I3646,Key!$A$1:$C$73,2,FALSE)</f>
        <v>43.058010000000003</v>
      </c>
      <c r="K3646">
        <f>VLOOKUP(I3646,Key!$A$1:$C$73,3,FALSE)</f>
        <v>-87.877300000000005</v>
      </c>
      <c r="L3646" t="s">
        <v>81</v>
      </c>
      <c r="M3646">
        <f>VLOOKUP(L3646,Key!$A$1:$C$73,2,FALSE)</f>
        <v>43.058010000000003</v>
      </c>
      <c r="N3646">
        <f>VLOOKUP(L3646,Key!$A$1:$C$73,3,FALSE)</f>
        <v>-87.877300000000005</v>
      </c>
      <c r="O3646">
        <v>35</v>
      </c>
      <c r="P3646">
        <v>6</v>
      </c>
      <c r="Q3646">
        <v>5.3</v>
      </c>
      <c r="R3646">
        <v>5</v>
      </c>
      <c r="S3646">
        <v>210</v>
      </c>
      <c r="T3646">
        <f t="shared" si="504"/>
        <v>-1</v>
      </c>
      <c r="U3646" s="1">
        <v>42833</v>
      </c>
      <c r="V3646" s="13">
        <f t="shared" si="505"/>
        <v>42826</v>
      </c>
      <c r="W3646" s="14">
        <f t="shared" si="506"/>
        <v>42833</v>
      </c>
      <c r="X3646" s="1" t="str">
        <f t="shared" si="507"/>
        <v>Saturday</v>
      </c>
      <c r="Y3646" s="2">
        <v>0.60776620370370371</v>
      </c>
      <c r="Z3646" s="2">
        <f t="shared" si="508"/>
        <v>0.625</v>
      </c>
      <c r="AA3646">
        <f>1</f>
        <v>1</v>
      </c>
      <c r="AB3646" s="1">
        <v>42833</v>
      </c>
      <c r="AC3646" s="13">
        <f t="shared" si="509"/>
        <v>42826</v>
      </c>
      <c r="AD3646" s="14">
        <f t="shared" si="510"/>
        <v>42833</v>
      </c>
      <c r="AE3646" s="1" t="str">
        <f t="shared" si="511"/>
        <v>Saturday</v>
      </c>
      <c r="AF3646" s="2">
        <v>0.63228009259259255</v>
      </c>
      <c r="AG3646" s="2">
        <f t="shared" si="512"/>
        <v>0.625</v>
      </c>
      <c r="AH3646" t="s">
        <v>25</v>
      </c>
    </row>
    <row r="3647" spans="1:34" x14ac:dyDescent="0.25">
      <c r="A3647">
        <v>1569626</v>
      </c>
      <c r="B3647" t="s">
        <v>54</v>
      </c>
      <c r="E3647">
        <v>53151</v>
      </c>
      <c r="F3647" t="s">
        <v>20</v>
      </c>
      <c r="G3647" t="s">
        <v>55</v>
      </c>
      <c r="H3647">
        <v>5545</v>
      </c>
      <c r="I3647" t="s">
        <v>38</v>
      </c>
      <c r="J3647">
        <f>VLOOKUP(I3647,Key!$A$1:$C$73,2,FALSE)</f>
        <v>43.038649999999997</v>
      </c>
      <c r="K3647">
        <f>VLOOKUP(I3647,Key!$A$1:$C$73,3,FALSE)</f>
        <v>-87.921930000000003</v>
      </c>
      <c r="L3647" t="s">
        <v>61</v>
      </c>
      <c r="M3647">
        <f>VLOOKUP(L3647,Key!$A$1:$C$73,2,FALSE)</f>
        <v>43.060786</v>
      </c>
      <c r="N3647">
        <f>VLOOKUP(L3647,Key!$A$1:$C$73,3,FALSE)</f>
        <v>-87.883825999999999</v>
      </c>
      <c r="O3647">
        <v>60</v>
      </c>
      <c r="P3647">
        <v>6</v>
      </c>
      <c r="Q3647">
        <v>9</v>
      </c>
      <c r="R3647">
        <v>8.6</v>
      </c>
      <c r="S3647">
        <v>360</v>
      </c>
      <c r="T3647">
        <f t="shared" si="504"/>
        <v>-1</v>
      </c>
      <c r="U3647" s="1">
        <v>42833</v>
      </c>
      <c r="V3647" s="13">
        <f t="shared" si="505"/>
        <v>42826</v>
      </c>
      <c r="W3647" s="14">
        <f t="shared" si="506"/>
        <v>42833</v>
      </c>
      <c r="X3647" s="1" t="str">
        <f t="shared" si="507"/>
        <v>Saturday</v>
      </c>
      <c r="Y3647" s="2">
        <v>0.61140046296296291</v>
      </c>
      <c r="Z3647" s="2">
        <f t="shared" si="508"/>
        <v>0.625</v>
      </c>
      <c r="AA3647">
        <f>1</f>
        <v>1</v>
      </c>
      <c r="AB3647" s="1">
        <v>42833</v>
      </c>
      <c r="AC3647" s="13">
        <f t="shared" si="509"/>
        <v>42826</v>
      </c>
      <c r="AD3647" s="14">
        <f t="shared" si="510"/>
        <v>42833</v>
      </c>
      <c r="AE3647" s="1" t="str">
        <f t="shared" si="511"/>
        <v>Saturday</v>
      </c>
      <c r="AF3647" s="2">
        <v>0.65334490740740747</v>
      </c>
      <c r="AG3647" s="2">
        <f t="shared" si="512"/>
        <v>0.66666666666666663</v>
      </c>
      <c r="AH3647" t="s">
        <v>23</v>
      </c>
    </row>
    <row r="3648" spans="1:34" x14ac:dyDescent="0.25">
      <c r="A3648">
        <v>1569642</v>
      </c>
      <c r="B3648" t="s">
        <v>54</v>
      </c>
      <c r="E3648">
        <v>53202</v>
      </c>
      <c r="F3648" t="s">
        <v>20</v>
      </c>
      <c r="G3648" t="s">
        <v>55</v>
      </c>
      <c r="H3648">
        <v>11112</v>
      </c>
      <c r="I3648" t="s">
        <v>62</v>
      </c>
      <c r="J3648">
        <f>VLOOKUP(I3648,Key!$A$1:$C$73,2,FALSE)</f>
        <v>43.052460000000004</v>
      </c>
      <c r="K3648">
        <f>VLOOKUP(I3648,Key!$A$1:$C$73,3,FALSE)</f>
        <v>-87.891000000000005</v>
      </c>
      <c r="L3648" t="s">
        <v>62</v>
      </c>
      <c r="M3648">
        <f>VLOOKUP(L3648,Key!$A$1:$C$73,2,FALSE)</f>
        <v>43.052460000000004</v>
      </c>
      <c r="N3648">
        <f>VLOOKUP(L3648,Key!$A$1:$C$73,3,FALSE)</f>
        <v>-87.891000000000005</v>
      </c>
      <c r="O3648">
        <v>25</v>
      </c>
      <c r="P3648">
        <v>3</v>
      </c>
      <c r="Q3648">
        <v>3.8</v>
      </c>
      <c r="R3648">
        <v>3.6</v>
      </c>
      <c r="S3648">
        <v>150</v>
      </c>
      <c r="T3648">
        <f t="shared" si="504"/>
        <v>-1</v>
      </c>
      <c r="U3648" s="1">
        <v>42833</v>
      </c>
      <c r="V3648" s="13">
        <f t="shared" si="505"/>
        <v>42826</v>
      </c>
      <c r="W3648" s="14">
        <f t="shared" si="506"/>
        <v>42833</v>
      </c>
      <c r="X3648" s="1" t="str">
        <f t="shared" si="507"/>
        <v>Saturday</v>
      </c>
      <c r="Y3648" s="2">
        <v>0.61284722222222221</v>
      </c>
      <c r="Z3648" s="2">
        <f t="shared" si="508"/>
        <v>0.625</v>
      </c>
      <c r="AA3648">
        <f>1</f>
        <v>1</v>
      </c>
      <c r="AB3648" s="1">
        <v>42833</v>
      </c>
      <c r="AC3648" s="13">
        <f t="shared" si="509"/>
        <v>42826</v>
      </c>
      <c r="AD3648" s="14">
        <f t="shared" si="510"/>
        <v>42833</v>
      </c>
      <c r="AE3648" s="1" t="str">
        <f t="shared" si="511"/>
        <v>Saturday</v>
      </c>
      <c r="AF3648" s="2">
        <v>0.62986111111111109</v>
      </c>
      <c r="AG3648" s="2">
        <f t="shared" si="512"/>
        <v>0.625</v>
      </c>
      <c r="AH3648" t="s">
        <v>25</v>
      </c>
    </row>
    <row r="3649" spans="1:34" x14ac:dyDescent="0.25">
      <c r="A3649">
        <v>1569641</v>
      </c>
      <c r="B3649" t="s">
        <v>54</v>
      </c>
      <c r="E3649">
        <v>53217</v>
      </c>
      <c r="F3649" t="s">
        <v>20</v>
      </c>
      <c r="G3649" t="s">
        <v>55</v>
      </c>
      <c r="H3649">
        <v>317</v>
      </c>
      <c r="I3649" t="s">
        <v>81</v>
      </c>
      <c r="J3649">
        <f>VLOOKUP(I3649,Key!$A$1:$C$73,2,FALSE)</f>
        <v>43.058010000000003</v>
      </c>
      <c r="K3649">
        <f>VLOOKUP(I3649,Key!$A$1:$C$73,3,FALSE)</f>
        <v>-87.877300000000005</v>
      </c>
      <c r="L3649" t="s">
        <v>81</v>
      </c>
      <c r="M3649">
        <f>VLOOKUP(L3649,Key!$A$1:$C$73,2,FALSE)</f>
        <v>43.058010000000003</v>
      </c>
      <c r="N3649">
        <f>VLOOKUP(L3649,Key!$A$1:$C$73,3,FALSE)</f>
        <v>-87.877300000000005</v>
      </c>
      <c r="O3649">
        <v>142</v>
      </c>
      <c r="P3649">
        <v>3</v>
      </c>
      <c r="Q3649">
        <v>18</v>
      </c>
      <c r="R3649">
        <v>17.100000000000001</v>
      </c>
      <c r="S3649">
        <v>720</v>
      </c>
      <c r="T3649">
        <f t="shared" si="504"/>
        <v>-1</v>
      </c>
      <c r="U3649" s="1">
        <v>42833</v>
      </c>
      <c r="V3649" s="13">
        <f t="shared" si="505"/>
        <v>42826</v>
      </c>
      <c r="W3649" s="14">
        <f t="shared" si="506"/>
        <v>42833</v>
      </c>
      <c r="X3649" s="1" t="str">
        <f t="shared" si="507"/>
        <v>Saturday</v>
      </c>
      <c r="Y3649" s="2">
        <v>0.61388888888888882</v>
      </c>
      <c r="Z3649" s="2">
        <f t="shared" si="508"/>
        <v>0.625</v>
      </c>
      <c r="AA3649">
        <f>1</f>
        <v>1</v>
      </c>
      <c r="AB3649" s="1">
        <v>42833</v>
      </c>
      <c r="AC3649" s="13">
        <f t="shared" si="509"/>
        <v>42826</v>
      </c>
      <c r="AD3649" s="14">
        <f t="shared" si="510"/>
        <v>42833</v>
      </c>
      <c r="AE3649" s="1" t="str">
        <f t="shared" si="511"/>
        <v>Saturday</v>
      </c>
      <c r="AF3649" s="2">
        <v>0.71281250000000007</v>
      </c>
      <c r="AG3649" s="2">
        <f t="shared" si="512"/>
        <v>0.70833333333333326</v>
      </c>
      <c r="AH3649" t="s">
        <v>25</v>
      </c>
    </row>
    <row r="3650" spans="1:34" x14ac:dyDescent="0.25">
      <c r="A3650">
        <v>1569658</v>
      </c>
      <c r="B3650" t="s">
        <v>54</v>
      </c>
      <c r="E3650">
        <v>53233</v>
      </c>
      <c r="F3650" t="s">
        <v>20</v>
      </c>
      <c r="G3650" t="s">
        <v>55</v>
      </c>
      <c r="H3650">
        <v>5554</v>
      </c>
      <c r="I3650" t="s">
        <v>84</v>
      </c>
      <c r="J3650">
        <f>VLOOKUP(I3650,Key!$A$1:$C$73,2,FALSE)</f>
        <v>43.040154000000001</v>
      </c>
      <c r="K3650">
        <f>VLOOKUP(I3650,Key!$A$1:$C$73,3,FALSE)</f>
        <v>-87.932113000000001</v>
      </c>
      <c r="L3650" t="s">
        <v>38</v>
      </c>
      <c r="M3650">
        <f>VLOOKUP(L3650,Key!$A$1:$C$73,2,FALSE)</f>
        <v>43.038649999999997</v>
      </c>
      <c r="N3650">
        <f>VLOOKUP(L3650,Key!$A$1:$C$73,3,FALSE)</f>
        <v>-87.921930000000003</v>
      </c>
      <c r="O3650">
        <v>80</v>
      </c>
      <c r="P3650">
        <v>9</v>
      </c>
      <c r="Q3650">
        <v>12</v>
      </c>
      <c r="R3650">
        <v>11.4</v>
      </c>
      <c r="S3650">
        <v>480</v>
      </c>
      <c r="T3650">
        <f t="shared" ref="T3650:T3713" si="513">-1</f>
        <v>-1</v>
      </c>
      <c r="U3650" s="1">
        <v>42833</v>
      </c>
      <c r="V3650" s="13">
        <f t="shared" ref="V3650:V3713" si="514">DATE(YEAR(U3650), MONTH(U3650), 1)</f>
        <v>42826</v>
      </c>
      <c r="W3650" s="14">
        <f t="shared" ref="W3650:W3713" si="515">U3650</f>
        <v>42833</v>
      </c>
      <c r="X3650" s="1" t="str">
        <f t="shared" ref="X3650:X3713" si="516">TEXT(W3650,"dddd")</f>
        <v>Saturday</v>
      </c>
      <c r="Y3650" s="2">
        <v>0.61605324074074075</v>
      </c>
      <c r="Z3650" s="2">
        <f t="shared" ref="Z3650:Z3713" si="517">MROUND(Y3650, "1:00")</f>
        <v>0.625</v>
      </c>
      <c r="AA3650">
        <f>1</f>
        <v>1</v>
      </c>
      <c r="AB3650" s="1">
        <v>42833</v>
      </c>
      <c r="AC3650" s="13">
        <f t="shared" ref="AC3650:AC3713" si="518">DATE(YEAR(AB3650), MONTH(AB3650), 1)</f>
        <v>42826</v>
      </c>
      <c r="AD3650" s="14">
        <f t="shared" ref="AD3650:AD3713" si="519">AB3650</f>
        <v>42833</v>
      </c>
      <c r="AE3650" s="1" t="str">
        <f t="shared" ref="AE3650:AE3713" si="520">TEXT(AD3650,"dddd")</f>
        <v>Saturday</v>
      </c>
      <c r="AF3650" s="2">
        <v>0.67202546296296306</v>
      </c>
      <c r="AG3650" s="2">
        <f t="shared" ref="AG3650:AG3713" si="521">MROUND(AF3650, "1:00")</f>
        <v>0.66666666666666663</v>
      </c>
      <c r="AH3650" t="s">
        <v>23</v>
      </c>
    </row>
    <row r="3651" spans="1:34" x14ac:dyDescent="0.25">
      <c r="A3651">
        <v>1266502</v>
      </c>
      <c r="B3651" t="s">
        <v>54</v>
      </c>
      <c r="E3651">
        <v>54220</v>
      </c>
      <c r="F3651" t="s">
        <v>20</v>
      </c>
      <c r="G3651" t="s">
        <v>55</v>
      </c>
      <c r="H3651">
        <v>11081</v>
      </c>
      <c r="I3651" t="s">
        <v>62</v>
      </c>
      <c r="J3651">
        <f>VLOOKUP(I3651,Key!$A$1:$C$73,2,FALSE)</f>
        <v>43.052460000000004</v>
      </c>
      <c r="K3651">
        <f>VLOOKUP(I3651,Key!$A$1:$C$73,3,FALSE)</f>
        <v>-87.891000000000005</v>
      </c>
      <c r="L3651" t="s">
        <v>44</v>
      </c>
      <c r="M3651">
        <f>VLOOKUP(L3651,Key!$A$1:$C$73,2,FALSE)</f>
        <v>43.03886</v>
      </c>
      <c r="N3651">
        <f>VLOOKUP(L3651,Key!$A$1:$C$73,3,FALSE)</f>
        <v>-87.902720000000002</v>
      </c>
      <c r="O3651">
        <v>22</v>
      </c>
      <c r="P3651">
        <v>3</v>
      </c>
      <c r="Q3651">
        <v>3.3</v>
      </c>
      <c r="R3651">
        <v>3.1</v>
      </c>
      <c r="S3651">
        <v>132</v>
      </c>
      <c r="T3651">
        <f t="shared" si="513"/>
        <v>-1</v>
      </c>
      <c r="U3651" s="1">
        <v>42833</v>
      </c>
      <c r="V3651" s="13">
        <f t="shared" si="514"/>
        <v>42826</v>
      </c>
      <c r="W3651" s="14">
        <f t="shared" si="515"/>
        <v>42833</v>
      </c>
      <c r="X3651" s="1" t="str">
        <f t="shared" si="516"/>
        <v>Saturday</v>
      </c>
      <c r="Y3651" s="2">
        <v>0.61649305555555556</v>
      </c>
      <c r="Z3651" s="2">
        <f t="shared" si="517"/>
        <v>0.625</v>
      </c>
      <c r="AA3651">
        <f>1</f>
        <v>1</v>
      </c>
      <c r="AB3651" s="1">
        <v>42833</v>
      </c>
      <c r="AC3651" s="13">
        <f t="shared" si="518"/>
        <v>42826</v>
      </c>
      <c r="AD3651" s="14">
        <f t="shared" si="519"/>
        <v>42833</v>
      </c>
      <c r="AE3651" s="1" t="str">
        <f t="shared" si="520"/>
        <v>Saturday</v>
      </c>
      <c r="AF3651" s="2">
        <v>0.63128472222222221</v>
      </c>
      <c r="AG3651" s="2">
        <f t="shared" si="521"/>
        <v>0.625</v>
      </c>
      <c r="AH3651" t="s">
        <v>23</v>
      </c>
    </row>
    <row r="3652" spans="1:34" x14ac:dyDescent="0.25">
      <c r="A3652">
        <v>1363842</v>
      </c>
      <c r="B3652" t="s">
        <v>54</v>
      </c>
      <c r="E3652">
        <v>53233</v>
      </c>
      <c r="F3652" t="s">
        <v>20</v>
      </c>
      <c r="G3652" t="s">
        <v>55</v>
      </c>
      <c r="H3652">
        <v>5452</v>
      </c>
      <c r="I3652" t="s">
        <v>84</v>
      </c>
      <c r="J3652">
        <f>VLOOKUP(I3652,Key!$A$1:$C$73,2,FALSE)</f>
        <v>43.040154000000001</v>
      </c>
      <c r="K3652">
        <f>VLOOKUP(I3652,Key!$A$1:$C$73,3,FALSE)</f>
        <v>-87.932113000000001</v>
      </c>
      <c r="L3652" t="s">
        <v>84</v>
      </c>
      <c r="M3652">
        <f>VLOOKUP(L3652,Key!$A$1:$C$73,2,FALSE)</f>
        <v>43.040154000000001</v>
      </c>
      <c r="N3652">
        <f>VLOOKUP(L3652,Key!$A$1:$C$73,3,FALSE)</f>
        <v>-87.932113000000001</v>
      </c>
      <c r="O3652">
        <v>102</v>
      </c>
      <c r="P3652">
        <v>12</v>
      </c>
      <c r="Q3652">
        <v>15.3</v>
      </c>
      <c r="R3652">
        <v>14.5</v>
      </c>
      <c r="S3652">
        <v>612</v>
      </c>
      <c r="T3652">
        <f t="shared" si="513"/>
        <v>-1</v>
      </c>
      <c r="U3652" s="1">
        <v>42833</v>
      </c>
      <c r="V3652" s="13">
        <f t="shared" si="514"/>
        <v>42826</v>
      </c>
      <c r="W3652" s="14">
        <f t="shared" si="515"/>
        <v>42833</v>
      </c>
      <c r="X3652" s="1" t="str">
        <f t="shared" si="516"/>
        <v>Saturday</v>
      </c>
      <c r="Y3652" s="2">
        <v>0.61700231481481482</v>
      </c>
      <c r="Z3652" s="2">
        <f t="shared" si="517"/>
        <v>0.625</v>
      </c>
      <c r="AA3652">
        <f>1</f>
        <v>1</v>
      </c>
      <c r="AB3652" s="1">
        <v>42833</v>
      </c>
      <c r="AC3652" s="13">
        <f t="shared" si="518"/>
        <v>42826</v>
      </c>
      <c r="AD3652" s="14">
        <f t="shared" si="519"/>
        <v>42833</v>
      </c>
      <c r="AE3652" s="1" t="str">
        <f t="shared" si="520"/>
        <v>Saturday</v>
      </c>
      <c r="AF3652" s="2">
        <v>0.68763888888888891</v>
      </c>
      <c r="AG3652" s="2">
        <f t="shared" si="521"/>
        <v>0.70833333333333326</v>
      </c>
      <c r="AH3652" t="s">
        <v>25</v>
      </c>
    </row>
    <row r="3653" spans="1:34" x14ac:dyDescent="0.25">
      <c r="A3653">
        <v>1569744</v>
      </c>
      <c r="B3653" t="s">
        <v>54</v>
      </c>
      <c r="E3653">
        <v>53072</v>
      </c>
      <c r="F3653" t="s">
        <v>20</v>
      </c>
      <c r="G3653" t="s">
        <v>55</v>
      </c>
      <c r="H3653">
        <v>223</v>
      </c>
      <c r="I3653" t="s">
        <v>36</v>
      </c>
      <c r="J3653">
        <f>VLOOKUP(I3653,Key!$A$1:$C$73,2,FALSE)</f>
        <v>43.03519</v>
      </c>
      <c r="K3653">
        <f>VLOOKUP(I3653,Key!$A$1:$C$73,3,FALSE)</f>
        <v>-87.907390000000007</v>
      </c>
      <c r="L3653" t="s">
        <v>61</v>
      </c>
      <c r="M3653">
        <f>VLOOKUP(L3653,Key!$A$1:$C$73,2,FALSE)</f>
        <v>43.060786</v>
      </c>
      <c r="N3653">
        <f>VLOOKUP(L3653,Key!$A$1:$C$73,3,FALSE)</f>
        <v>-87.883825999999999</v>
      </c>
      <c r="O3653">
        <v>30</v>
      </c>
      <c r="P3653">
        <v>3</v>
      </c>
      <c r="Q3653">
        <v>4.5</v>
      </c>
      <c r="R3653">
        <v>4.3</v>
      </c>
      <c r="S3653">
        <v>180</v>
      </c>
      <c r="T3653">
        <f t="shared" si="513"/>
        <v>-1</v>
      </c>
      <c r="U3653" s="1">
        <v>42833</v>
      </c>
      <c r="V3653" s="13">
        <f t="shared" si="514"/>
        <v>42826</v>
      </c>
      <c r="W3653" s="14">
        <f t="shared" si="515"/>
        <v>42833</v>
      </c>
      <c r="X3653" s="1" t="str">
        <f t="shared" si="516"/>
        <v>Saturday</v>
      </c>
      <c r="Y3653" s="2">
        <v>0.63055555555555554</v>
      </c>
      <c r="Z3653" s="2">
        <f t="shared" si="517"/>
        <v>0.625</v>
      </c>
      <c r="AA3653">
        <f>1</f>
        <v>1</v>
      </c>
      <c r="AB3653" s="1">
        <v>42833</v>
      </c>
      <c r="AC3653" s="13">
        <f t="shared" si="518"/>
        <v>42826</v>
      </c>
      <c r="AD3653" s="14">
        <f t="shared" si="519"/>
        <v>42833</v>
      </c>
      <c r="AE3653" s="1" t="str">
        <f t="shared" si="520"/>
        <v>Saturday</v>
      </c>
      <c r="AF3653" s="2">
        <v>0.65145833333333336</v>
      </c>
      <c r="AG3653" s="2">
        <f t="shared" si="521"/>
        <v>0.66666666666666663</v>
      </c>
      <c r="AH3653" t="s">
        <v>23</v>
      </c>
    </row>
    <row r="3654" spans="1:34" x14ac:dyDescent="0.25">
      <c r="A3654">
        <v>1569766</v>
      </c>
      <c r="B3654" t="s">
        <v>54</v>
      </c>
      <c r="E3654">
        <v>53211</v>
      </c>
      <c r="F3654" t="s">
        <v>20</v>
      </c>
      <c r="G3654" t="s">
        <v>55</v>
      </c>
      <c r="H3654">
        <v>78</v>
      </c>
      <c r="I3654" t="s">
        <v>81</v>
      </c>
      <c r="J3654">
        <f>VLOOKUP(I3654,Key!$A$1:$C$73,2,FALSE)</f>
        <v>43.058010000000003</v>
      </c>
      <c r="K3654">
        <f>VLOOKUP(I3654,Key!$A$1:$C$73,3,FALSE)</f>
        <v>-87.877300000000005</v>
      </c>
      <c r="L3654" t="s">
        <v>81</v>
      </c>
      <c r="M3654">
        <f>VLOOKUP(L3654,Key!$A$1:$C$73,2,FALSE)</f>
        <v>43.058010000000003</v>
      </c>
      <c r="N3654">
        <f>VLOOKUP(L3654,Key!$A$1:$C$73,3,FALSE)</f>
        <v>-87.877300000000005</v>
      </c>
      <c r="O3654">
        <v>1</v>
      </c>
      <c r="P3654">
        <v>0</v>
      </c>
      <c r="Q3654">
        <v>0.2</v>
      </c>
      <c r="R3654">
        <v>0.1</v>
      </c>
      <c r="S3654">
        <v>6</v>
      </c>
      <c r="T3654">
        <f t="shared" si="513"/>
        <v>-1</v>
      </c>
      <c r="U3654" s="1">
        <v>42833</v>
      </c>
      <c r="V3654" s="13">
        <f t="shared" si="514"/>
        <v>42826</v>
      </c>
      <c r="W3654" s="14">
        <f t="shared" si="515"/>
        <v>42833</v>
      </c>
      <c r="X3654" s="1" t="str">
        <f t="shared" si="516"/>
        <v>Saturday</v>
      </c>
      <c r="Y3654" s="2">
        <v>0.63362268518518516</v>
      </c>
      <c r="Z3654" s="2">
        <f t="shared" si="517"/>
        <v>0.625</v>
      </c>
      <c r="AA3654">
        <f>1</f>
        <v>1</v>
      </c>
      <c r="AB3654" s="1">
        <v>42833</v>
      </c>
      <c r="AC3654" s="13">
        <f t="shared" si="518"/>
        <v>42826</v>
      </c>
      <c r="AD3654" s="14">
        <f t="shared" si="519"/>
        <v>42833</v>
      </c>
      <c r="AE3654" s="1" t="str">
        <f t="shared" si="520"/>
        <v>Saturday</v>
      </c>
      <c r="AF3654" s="2">
        <v>0.63469907407407411</v>
      </c>
      <c r="AG3654" s="2">
        <f t="shared" si="521"/>
        <v>0.625</v>
      </c>
      <c r="AH3654" t="s">
        <v>25</v>
      </c>
    </row>
    <row r="3655" spans="1:34" x14ac:dyDescent="0.25">
      <c r="A3655">
        <v>1569833</v>
      </c>
      <c r="B3655" t="s">
        <v>54</v>
      </c>
      <c r="E3655">
        <v>53209</v>
      </c>
      <c r="F3655" t="s">
        <v>20</v>
      </c>
      <c r="G3655" t="s">
        <v>55</v>
      </c>
      <c r="H3655">
        <v>11169</v>
      </c>
      <c r="I3655" t="s">
        <v>38</v>
      </c>
      <c r="J3655">
        <f>VLOOKUP(I3655,Key!$A$1:$C$73,2,FALSE)</f>
        <v>43.038649999999997</v>
      </c>
      <c r="K3655">
        <f>VLOOKUP(I3655,Key!$A$1:$C$73,3,FALSE)</f>
        <v>-87.921930000000003</v>
      </c>
      <c r="L3655" t="s">
        <v>38</v>
      </c>
      <c r="M3655">
        <f>VLOOKUP(L3655,Key!$A$1:$C$73,2,FALSE)</f>
        <v>43.038649999999997</v>
      </c>
      <c r="N3655">
        <f>VLOOKUP(L3655,Key!$A$1:$C$73,3,FALSE)</f>
        <v>-87.921930000000003</v>
      </c>
      <c r="O3655">
        <v>65</v>
      </c>
      <c r="P3655">
        <v>9</v>
      </c>
      <c r="Q3655">
        <v>9.8000000000000007</v>
      </c>
      <c r="R3655">
        <v>9.3000000000000007</v>
      </c>
      <c r="S3655">
        <v>390</v>
      </c>
      <c r="T3655">
        <f t="shared" si="513"/>
        <v>-1</v>
      </c>
      <c r="U3655" s="1">
        <v>42833</v>
      </c>
      <c r="V3655" s="13">
        <f t="shared" si="514"/>
        <v>42826</v>
      </c>
      <c r="W3655" s="14">
        <f t="shared" si="515"/>
        <v>42833</v>
      </c>
      <c r="X3655" s="1" t="str">
        <f t="shared" si="516"/>
        <v>Saturday</v>
      </c>
      <c r="Y3655" s="2">
        <v>0.64328703703703705</v>
      </c>
      <c r="Z3655" s="2">
        <f t="shared" si="517"/>
        <v>0.625</v>
      </c>
      <c r="AA3655">
        <f>1</f>
        <v>1</v>
      </c>
      <c r="AB3655" s="1">
        <v>42833</v>
      </c>
      <c r="AC3655" s="13">
        <f t="shared" si="518"/>
        <v>42826</v>
      </c>
      <c r="AD3655" s="14">
        <f t="shared" si="519"/>
        <v>42833</v>
      </c>
      <c r="AE3655" s="1" t="str">
        <f t="shared" si="520"/>
        <v>Saturday</v>
      </c>
      <c r="AF3655" s="2">
        <v>0.68847222222222226</v>
      </c>
      <c r="AG3655" s="2">
        <f t="shared" si="521"/>
        <v>0.70833333333333326</v>
      </c>
      <c r="AH3655" t="s">
        <v>25</v>
      </c>
    </row>
    <row r="3656" spans="1:34" x14ac:dyDescent="0.25">
      <c r="A3656">
        <v>1569835</v>
      </c>
      <c r="B3656" t="s">
        <v>54</v>
      </c>
      <c r="E3656">
        <v>53094</v>
      </c>
      <c r="F3656" t="s">
        <v>20</v>
      </c>
      <c r="G3656" t="s">
        <v>55</v>
      </c>
      <c r="H3656">
        <v>11101</v>
      </c>
      <c r="I3656" t="s">
        <v>76</v>
      </c>
      <c r="J3656">
        <f>VLOOKUP(I3656,Key!$A$1:$C$73,2,FALSE)</f>
        <v>43.02948</v>
      </c>
      <c r="K3656">
        <f>VLOOKUP(I3656,Key!$A$1:$C$73,3,FALSE)</f>
        <v>-87.912819999999996</v>
      </c>
      <c r="L3656" t="s">
        <v>28</v>
      </c>
      <c r="M3656">
        <f>VLOOKUP(L3656,Key!$A$1:$C$73,2,FALSE)</f>
        <v>43.038580000000003</v>
      </c>
      <c r="N3656">
        <f>VLOOKUP(L3656,Key!$A$1:$C$73,3,FALSE)</f>
        <v>-87.90934</v>
      </c>
      <c r="O3656">
        <v>20</v>
      </c>
      <c r="P3656">
        <v>3</v>
      </c>
      <c r="Q3656">
        <v>3</v>
      </c>
      <c r="R3656">
        <v>2.9</v>
      </c>
      <c r="S3656">
        <v>120</v>
      </c>
      <c r="T3656">
        <f t="shared" si="513"/>
        <v>-1</v>
      </c>
      <c r="U3656" s="1">
        <v>42833</v>
      </c>
      <c r="V3656" s="13">
        <f t="shared" si="514"/>
        <v>42826</v>
      </c>
      <c r="W3656" s="14">
        <f t="shared" si="515"/>
        <v>42833</v>
      </c>
      <c r="X3656" s="1" t="str">
        <f t="shared" si="516"/>
        <v>Saturday</v>
      </c>
      <c r="Y3656" s="2">
        <v>0.6439583333333333</v>
      </c>
      <c r="Z3656" s="2">
        <f t="shared" si="517"/>
        <v>0.625</v>
      </c>
      <c r="AA3656">
        <f>1</f>
        <v>1</v>
      </c>
      <c r="AB3656" s="1">
        <v>42833</v>
      </c>
      <c r="AC3656" s="13">
        <f t="shared" si="518"/>
        <v>42826</v>
      </c>
      <c r="AD3656" s="14">
        <f t="shared" si="519"/>
        <v>42833</v>
      </c>
      <c r="AE3656" s="1" t="str">
        <f t="shared" si="520"/>
        <v>Saturday</v>
      </c>
      <c r="AF3656" s="2">
        <v>0.65796296296296297</v>
      </c>
      <c r="AG3656" s="2">
        <f t="shared" si="521"/>
        <v>0.66666666666666663</v>
      </c>
      <c r="AH3656" t="s">
        <v>23</v>
      </c>
    </row>
    <row r="3657" spans="1:34" x14ac:dyDescent="0.25">
      <c r="A3657">
        <v>1569524</v>
      </c>
      <c r="B3657" t="s">
        <v>54</v>
      </c>
      <c r="E3657">
        <v>60062</v>
      </c>
      <c r="F3657" t="s">
        <v>20</v>
      </c>
      <c r="G3657" t="s">
        <v>55</v>
      </c>
      <c r="H3657">
        <v>5436</v>
      </c>
      <c r="I3657" t="s">
        <v>74</v>
      </c>
      <c r="J3657">
        <f>VLOOKUP(I3657,Key!$A$1:$C$73,2,FALSE)</f>
        <v>43.05536</v>
      </c>
      <c r="K3657">
        <f>VLOOKUP(I3657,Key!$A$1:$C$73,3,FALSE)</f>
        <v>-87.90504</v>
      </c>
      <c r="L3657" t="s">
        <v>57</v>
      </c>
      <c r="M3657">
        <f>VLOOKUP(L3657,Key!$A$1:$C$73,2,FALSE)</f>
        <v>43.03913</v>
      </c>
      <c r="N3657">
        <f>VLOOKUP(L3657,Key!$A$1:$C$73,3,FALSE)</f>
        <v>-87.916150000000002</v>
      </c>
      <c r="O3657">
        <v>35</v>
      </c>
      <c r="P3657">
        <v>6</v>
      </c>
      <c r="Q3657">
        <v>5.3</v>
      </c>
      <c r="R3657">
        <v>5</v>
      </c>
      <c r="S3657">
        <v>210</v>
      </c>
      <c r="T3657">
        <f t="shared" si="513"/>
        <v>-1</v>
      </c>
      <c r="U3657" s="1">
        <v>42833</v>
      </c>
      <c r="V3657" s="13">
        <f t="shared" si="514"/>
        <v>42826</v>
      </c>
      <c r="W3657" s="14">
        <f t="shared" si="515"/>
        <v>42833</v>
      </c>
      <c r="X3657" s="1" t="str">
        <f t="shared" si="516"/>
        <v>Saturday</v>
      </c>
      <c r="Y3657" s="2">
        <v>0.65248842592592593</v>
      </c>
      <c r="Z3657" s="2">
        <f t="shared" si="517"/>
        <v>0.66666666666666663</v>
      </c>
      <c r="AA3657">
        <f>1</f>
        <v>1</v>
      </c>
      <c r="AB3657" s="1">
        <v>42833</v>
      </c>
      <c r="AC3657" s="13">
        <f t="shared" si="518"/>
        <v>42826</v>
      </c>
      <c r="AD3657" s="14">
        <f t="shared" si="519"/>
        <v>42833</v>
      </c>
      <c r="AE3657" s="1" t="str">
        <f t="shared" si="520"/>
        <v>Saturday</v>
      </c>
      <c r="AF3657" s="2">
        <v>0.67664351851851856</v>
      </c>
      <c r="AG3657" s="2">
        <f t="shared" si="521"/>
        <v>0.66666666666666663</v>
      </c>
      <c r="AH3657" t="s">
        <v>23</v>
      </c>
    </row>
    <row r="3658" spans="1:34" x14ac:dyDescent="0.25">
      <c r="A3658">
        <v>1569968</v>
      </c>
      <c r="B3658" t="s">
        <v>54</v>
      </c>
      <c r="E3658">
        <v>60175</v>
      </c>
      <c r="F3658" t="s">
        <v>20</v>
      </c>
      <c r="G3658" t="s">
        <v>55</v>
      </c>
      <c r="H3658">
        <v>269</v>
      </c>
      <c r="I3658" t="s">
        <v>84</v>
      </c>
      <c r="J3658">
        <f>VLOOKUP(I3658,Key!$A$1:$C$73,2,FALSE)</f>
        <v>43.040154000000001</v>
      </c>
      <c r="K3658">
        <f>VLOOKUP(I3658,Key!$A$1:$C$73,3,FALSE)</f>
        <v>-87.932113000000001</v>
      </c>
      <c r="L3658" t="s">
        <v>38</v>
      </c>
      <c r="M3658">
        <f>VLOOKUP(L3658,Key!$A$1:$C$73,2,FALSE)</f>
        <v>43.038649999999997</v>
      </c>
      <c r="N3658">
        <f>VLOOKUP(L3658,Key!$A$1:$C$73,3,FALSE)</f>
        <v>-87.921930000000003</v>
      </c>
      <c r="O3658">
        <v>78</v>
      </c>
      <c r="P3658">
        <v>9</v>
      </c>
      <c r="Q3658">
        <v>11.7</v>
      </c>
      <c r="R3658">
        <v>11.1</v>
      </c>
      <c r="S3658">
        <v>468</v>
      </c>
      <c r="T3658">
        <f t="shared" si="513"/>
        <v>-1</v>
      </c>
      <c r="U3658" s="1">
        <v>42833</v>
      </c>
      <c r="V3658" s="13">
        <f t="shared" si="514"/>
        <v>42826</v>
      </c>
      <c r="W3658" s="14">
        <f t="shared" si="515"/>
        <v>42833</v>
      </c>
      <c r="X3658" s="1" t="str">
        <f t="shared" si="516"/>
        <v>Saturday</v>
      </c>
      <c r="Y3658" s="2">
        <v>0.65656250000000005</v>
      </c>
      <c r="Z3658" s="2">
        <f t="shared" si="517"/>
        <v>0.66666666666666663</v>
      </c>
      <c r="AA3658">
        <f>1</f>
        <v>1</v>
      </c>
      <c r="AB3658" s="1">
        <v>42833</v>
      </c>
      <c r="AC3658" s="13">
        <f t="shared" si="518"/>
        <v>42826</v>
      </c>
      <c r="AD3658" s="14">
        <f t="shared" si="519"/>
        <v>42833</v>
      </c>
      <c r="AE3658" s="1" t="str">
        <f t="shared" si="520"/>
        <v>Saturday</v>
      </c>
      <c r="AF3658" s="2">
        <v>0.71067129629629633</v>
      </c>
      <c r="AG3658" s="2">
        <f t="shared" si="521"/>
        <v>0.70833333333333326</v>
      </c>
      <c r="AH3658" t="s">
        <v>23</v>
      </c>
    </row>
    <row r="3659" spans="1:34" x14ac:dyDescent="0.25">
      <c r="A3659">
        <v>1284500</v>
      </c>
      <c r="B3659" t="s">
        <v>54</v>
      </c>
      <c r="E3659">
        <v>53202</v>
      </c>
      <c r="F3659" t="s">
        <v>20</v>
      </c>
      <c r="G3659" t="s">
        <v>55</v>
      </c>
      <c r="H3659">
        <v>175</v>
      </c>
      <c r="I3659" t="s">
        <v>28</v>
      </c>
      <c r="J3659">
        <f>VLOOKUP(I3659,Key!$A$1:$C$73,2,FALSE)</f>
        <v>43.038580000000003</v>
      </c>
      <c r="K3659">
        <f>VLOOKUP(I3659,Key!$A$1:$C$73,3,FALSE)</f>
        <v>-87.90934</v>
      </c>
      <c r="L3659" t="s">
        <v>79</v>
      </c>
      <c r="M3659">
        <f>VLOOKUP(L3659,Key!$A$1:$C$73,2,FALSE)</f>
        <v>43.04804</v>
      </c>
      <c r="N3659">
        <f>VLOOKUP(L3659,Key!$A$1:$C$73,3,FALSE)</f>
        <v>-87.896720000000002</v>
      </c>
      <c r="O3659">
        <v>96</v>
      </c>
      <c r="P3659">
        <v>12</v>
      </c>
      <c r="Q3659">
        <v>14.4</v>
      </c>
      <c r="R3659">
        <v>13.7</v>
      </c>
      <c r="S3659">
        <v>576</v>
      </c>
      <c r="T3659">
        <f t="shared" si="513"/>
        <v>-1</v>
      </c>
      <c r="U3659" s="1">
        <v>42833</v>
      </c>
      <c r="V3659" s="13">
        <f t="shared" si="514"/>
        <v>42826</v>
      </c>
      <c r="W3659" s="14">
        <f t="shared" si="515"/>
        <v>42833</v>
      </c>
      <c r="X3659" s="1" t="str">
        <f t="shared" si="516"/>
        <v>Saturday</v>
      </c>
      <c r="Y3659" s="2">
        <v>0.65831018518518525</v>
      </c>
      <c r="Z3659" s="2">
        <f t="shared" si="517"/>
        <v>0.66666666666666663</v>
      </c>
      <c r="AA3659">
        <f>1</f>
        <v>1</v>
      </c>
      <c r="AB3659" s="1">
        <v>42833</v>
      </c>
      <c r="AC3659" s="13">
        <f t="shared" si="518"/>
        <v>42826</v>
      </c>
      <c r="AD3659" s="14">
        <f t="shared" si="519"/>
        <v>42833</v>
      </c>
      <c r="AE3659" s="1" t="str">
        <f t="shared" si="520"/>
        <v>Saturday</v>
      </c>
      <c r="AF3659" s="2">
        <v>0.72458333333333336</v>
      </c>
      <c r="AG3659" s="2">
        <f t="shared" si="521"/>
        <v>0.70833333333333326</v>
      </c>
      <c r="AH3659" t="s">
        <v>23</v>
      </c>
    </row>
    <row r="3660" spans="1:34" x14ac:dyDescent="0.25">
      <c r="A3660">
        <v>1569988</v>
      </c>
      <c r="B3660" t="s">
        <v>54</v>
      </c>
      <c r="E3660">
        <v>30097</v>
      </c>
      <c r="F3660" t="s">
        <v>20</v>
      </c>
      <c r="G3660" t="s">
        <v>55</v>
      </c>
      <c r="H3660">
        <v>106</v>
      </c>
      <c r="I3660" t="s">
        <v>28</v>
      </c>
      <c r="J3660">
        <f>VLOOKUP(I3660,Key!$A$1:$C$73,2,FALSE)</f>
        <v>43.038580000000003</v>
      </c>
      <c r="K3660">
        <f>VLOOKUP(I3660,Key!$A$1:$C$73,3,FALSE)</f>
        <v>-87.90934</v>
      </c>
      <c r="L3660" t="s">
        <v>79</v>
      </c>
      <c r="M3660">
        <f>VLOOKUP(L3660,Key!$A$1:$C$73,2,FALSE)</f>
        <v>43.04804</v>
      </c>
      <c r="N3660">
        <f>VLOOKUP(L3660,Key!$A$1:$C$73,3,FALSE)</f>
        <v>-87.896720000000002</v>
      </c>
      <c r="O3660">
        <v>94</v>
      </c>
      <c r="P3660">
        <v>9</v>
      </c>
      <c r="Q3660">
        <v>14.1</v>
      </c>
      <c r="R3660">
        <v>13.4</v>
      </c>
      <c r="S3660">
        <v>564</v>
      </c>
      <c r="T3660">
        <f t="shared" si="513"/>
        <v>-1</v>
      </c>
      <c r="U3660" s="1">
        <v>42833</v>
      </c>
      <c r="V3660" s="13">
        <f t="shared" si="514"/>
        <v>42826</v>
      </c>
      <c r="W3660" s="14">
        <f t="shared" si="515"/>
        <v>42833</v>
      </c>
      <c r="X3660" s="1" t="str">
        <f t="shared" si="516"/>
        <v>Saturday</v>
      </c>
      <c r="Y3660" s="2">
        <v>0.65908564814814818</v>
      </c>
      <c r="Z3660" s="2">
        <f t="shared" si="517"/>
        <v>0.66666666666666663</v>
      </c>
      <c r="AA3660">
        <f>1</f>
        <v>1</v>
      </c>
      <c r="AB3660" s="1">
        <v>42833</v>
      </c>
      <c r="AC3660" s="13">
        <f t="shared" si="518"/>
        <v>42826</v>
      </c>
      <c r="AD3660" s="14">
        <f t="shared" si="519"/>
        <v>42833</v>
      </c>
      <c r="AE3660" s="1" t="str">
        <f t="shared" si="520"/>
        <v>Saturday</v>
      </c>
      <c r="AF3660" s="2">
        <v>0.7246527777777777</v>
      </c>
      <c r="AG3660" s="2">
        <f t="shared" si="521"/>
        <v>0.70833333333333326</v>
      </c>
      <c r="AH3660" t="s">
        <v>23</v>
      </c>
    </row>
    <row r="3661" spans="1:34" x14ac:dyDescent="0.25">
      <c r="A3661">
        <v>1569995</v>
      </c>
      <c r="B3661" t="s">
        <v>54</v>
      </c>
      <c r="E3661">
        <v>27614</v>
      </c>
      <c r="F3661" t="s">
        <v>20</v>
      </c>
      <c r="G3661" t="s">
        <v>55</v>
      </c>
      <c r="H3661">
        <v>172</v>
      </c>
      <c r="I3661" t="s">
        <v>28</v>
      </c>
      <c r="J3661">
        <f>VLOOKUP(I3661,Key!$A$1:$C$73,2,FALSE)</f>
        <v>43.038580000000003</v>
      </c>
      <c r="K3661">
        <f>VLOOKUP(I3661,Key!$A$1:$C$73,3,FALSE)</f>
        <v>-87.90934</v>
      </c>
      <c r="L3661" t="s">
        <v>79</v>
      </c>
      <c r="M3661">
        <f>VLOOKUP(L3661,Key!$A$1:$C$73,2,FALSE)</f>
        <v>43.04804</v>
      </c>
      <c r="N3661">
        <f>VLOOKUP(L3661,Key!$A$1:$C$73,3,FALSE)</f>
        <v>-87.896720000000002</v>
      </c>
      <c r="O3661">
        <v>94</v>
      </c>
      <c r="P3661">
        <v>9</v>
      </c>
      <c r="Q3661">
        <v>14.1</v>
      </c>
      <c r="R3661">
        <v>13.4</v>
      </c>
      <c r="S3661">
        <v>564</v>
      </c>
      <c r="T3661">
        <f t="shared" si="513"/>
        <v>-1</v>
      </c>
      <c r="U3661" s="1">
        <v>42833</v>
      </c>
      <c r="V3661" s="13">
        <f t="shared" si="514"/>
        <v>42826</v>
      </c>
      <c r="W3661" s="14">
        <f t="shared" si="515"/>
        <v>42833</v>
      </c>
      <c r="X3661" s="1" t="str">
        <f t="shared" si="516"/>
        <v>Saturday</v>
      </c>
      <c r="Y3661" s="2">
        <v>0.65957175925925926</v>
      </c>
      <c r="Z3661" s="2">
        <f t="shared" si="517"/>
        <v>0.66666666666666663</v>
      </c>
      <c r="AA3661">
        <f>1</f>
        <v>1</v>
      </c>
      <c r="AB3661" s="1">
        <v>42833</v>
      </c>
      <c r="AC3661" s="13">
        <f t="shared" si="518"/>
        <v>42826</v>
      </c>
      <c r="AD3661" s="14">
        <f t="shared" si="519"/>
        <v>42833</v>
      </c>
      <c r="AE3661" s="1" t="str">
        <f t="shared" si="520"/>
        <v>Saturday</v>
      </c>
      <c r="AF3661" s="2">
        <v>0.72481481481481491</v>
      </c>
      <c r="AG3661" s="2">
        <f t="shared" si="521"/>
        <v>0.70833333333333326</v>
      </c>
      <c r="AH3661" t="s">
        <v>23</v>
      </c>
    </row>
    <row r="3662" spans="1:34" x14ac:dyDescent="0.25">
      <c r="A3662">
        <v>1569400</v>
      </c>
      <c r="B3662" t="s">
        <v>54</v>
      </c>
      <c r="E3662">
        <v>53225</v>
      </c>
      <c r="F3662" t="s">
        <v>20</v>
      </c>
      <c r="G3662" t="s">
        <v>55</v>
      </c>
      <c r="H3662">
        <v>346</v>
      </c>
      <c r="I3662" t="s">
        <v>39</v>
      </c>
      <c r="J3662">
        <f>VLOOKUP(I3662,Key!$A$1:$C$73,2,FALSE)</f>
        <v>43.031480000000002</v>
      </c>
      <c r="K3662">
        <f>VLOOKUP(I3662,Key!$A$1:$C$73,3,FALSE)</f>
        <v>-87.908169999999998</v>
      </c>
      <c r="L3662" t="s">
        <v>85</v>
      </c>
      <c r="M3662">
        <f>VLOOKUP(L3662,Key!$A$1:$C$73,2,FALSE)</f>
        <v>43.053040000000003</v>
      </c>
      <c r="N3662">
        <f>VLOOKUP(L3662,Key!$A$1:$C$73,3,FALSE)</f>
        <v>-87.897660000000002</v>
      </c>
      <c r="O3662">
        <v>168</v>
      </c>
      <c r="P3662">
        <v>3</v>
      </c>
      <c r="Q3662">
        <v>18</v>
      </c>
      <c r="R3662">
        <v>17.100000000000001</v>
      </c>
      <c r="S3662">
        <v>720</v>
      </c>
      <c r="T3662">
        <f t="shared" si="513"/>
        <v>-1</v>
      </c>
      <c r="U3662" s="1">
        <v>42833</v>
      </c>
      <c r="V3662" s="13">
        <f t="shared" si="514"/>
        <v>42826</v>
      </c>
      <c r="W3662" s="14">
        <f t="shared" si="515"/>
        <v>42833</v>
      </c>
      <c r="X3662" s="1" t="str">
        <f t="shared" si="516"/>
        <v>Saturday</v>
      </c>
      <c r="Y3662" s="2">
        <v>0.66</v>
      </c>
      <c r="Z3662" s="2">
        <f t="shared" si="517"/>
        <v>0.66666666666666663</v>
      </c>
      <c r="AA3662">
        <f>1</f>
        <v>1</v>
      </c>
      <c r="AB3662" s="1">
        <v>42833</v>
      </c>
      <c r="AC3662" s="13">
        <f t="shared" si="518"/>
        <v>42826</v>
      </c>
      <c r="AD3662" s="14">
        <f t="shared" si="519"/>
        <v>42833</v>
      </c>
      <c r="AE3662" s="1" t="str">
        <f t="shared" si="520"/>
        <v>Saturday</v>
      </c>
      <c r="AF3662" s="2">
        <v>0.77681712962962957</v>
      </c>
      <c r="AG3662" s="2">
        <f t="shared" si="521"/>
        <v>0.79166666666666663</v>
      </c>
      <c r="AH3662" t="s">
        <v>23</v>
      </c>
    </row>
    <row r="3663" spans="1:34" x14ac:dyDescent="0.25">
      <c r="A3663">
        <v>1570003</v>
      </c>
      <c r="B3663" t="s">
        <v>54</v>
      </c>
      <c r="E3663">
        <v>49519</v>
      </c>
      <c r="F3663" t="s">
        <v>20</v>
      </c>
      <c r="G3663" t="s">
        <v>55</v>
      </c>
      <c r="H3663">
        <v>5529</v>
      </c>
      <c r="I3663" t="s">
        <v>28</v>
      </c>
      <c r="J3663">
        <f>VLOOKUP(I3663,Key!$A$1:$C$73,2,FALSE)</f>
        <v>43.038580000000003</v>
      </c>
      <c r="K3663">
        <f>VLOOKUP(I3663,Key!$A$1:$C$73,3,FALSE)</f>
        <v>-87.90934</v>
      </c>
      <c r="L3663" t="s">
        <v>79</v>
      </c>
      <c r="M3663">
        <f>VLOOKUP(L3663,Key!$A$1:$C$73,2,FALSE)</f>
        <v>43.04804</v>
      </c>
      <c r="N3663">
        <f>VLOOKUP(L3663,Key!$A$1:$C$73,3,FALSE)</f>
        <v>-87.896720000000002</v>
      </c>
      <c r="O3663">
        <v>93</v>
      </c>
      <c r="P3663">
        <v>9</v>
      </c>
      <c r="Q3663">
        <v>14</v>
      </c>
      <c r="R3663">
        <v>13.3</v>
      </c>
      <c r="S3663">
        <v>558</v>
      </c>
      <c r="T3663">
        <f t="shared" si="513"/>
        <v>-1</v>
      </c>
      <c r="U3663" s="1">
        <v>42833</v>
      </c>
      <c r="V3663" s="13">
        <f t="shared" si="514"/>
        <v>42826</v>
      </c>
      <c r="W3663" s="14">
        <f t="shared" si="515"/>
        <v>42833</v>
      </c>
      <c r="X3663" s="1" t="str">
        <f t="shared" si="516"/>
        <v>Saturday</v>
      </c>
      <c r="Y3663" s="2">
        <v>0.66009259259259256</v>
      </c>
      <c r="Z3663" s="2">
        <f t="shared" si="517"/>
        <v>0.66666666666666663</v>
      </c>
      <c r="AA3663">
        <f>1</f>
        <v>1</v>
      </c>
      <c r="AB3663" s="1">
        <v>42833</v>
      </c>
      <c r="AC3663" s="13">
        <f t="shared" si="518"/>
        <v>42826</v>
      </c>
      <c r="AD3663" s="14">
        <f t="shared" si="519"/>
        <v>42833</v>
      </c>
      <c r="AE3663" s="1" t="str">
        <f t="shared" si="520"/>
        <v>Saturday</v>
      </c>
      <c r="AF3663" s="2">
        <v>0.72446759259259252</v>
      </c>
      <c r="AG3663" s="2">
        <f t="shared" si="521"/>
        <v>0.70833333333333326</v>
      </c>
      <c r="AH3663" t="s">
        <v>23</v>
      </c>
    </row>
    <row r="3664" spans="1:34" x14ac:dyDescent="0.25">
      <c r="A3664">
        <v>1570012</v>
      </c>
      <c r="B3664" t="s">
        <v>54</v>
      </c>
      <c r="E3664">
        <v>60305</v>
      </c>
      <c r="F3664" t="s">
        <v>20</v>
      </c>
      <c r="G3664" t="s">
        <v>55</v>
      </c>
      <c r="H3664">
        <v>11116</v>
      </c>
      <c r="I3664" t="s">
        <v>39</v>
      </c>
      <c r="J3664">
        <f>VLOOKUP(I3664,Key!$A$1:$C$73,2,FALSE)</f>
        <v>43.031480000000002</v>
      </c>
      <c r="K3664">
        <f>VLOOKUP(I3664,Key!$A$1:$C$73,3,FALSE)</f>
        <v>-87.908169999999998</v>
      </c>
      <c r="L3664" t="s">
        <v>42</v>
      </c>
      <c r="M3664">
        <f>VLOOKUP(L3664,Key!$A$1:$C$73,2,FALSE)</f>
        <v>43.038719999999998</v>
      </c>
      <c r="N3664">
        <f>VLOOKUP(L3664,Key!$A$1:$C$73,3,FALSE)</f>
        <v>-87.905339999999995</v>
      </c>
      <c r="O3664">
        <v>29</v>
      </c>
      <c r="P3664">
        <v>3</v>
      </c>
      <c r="Q3664">
        <v>4.4000000000000004</v>
      </c>
      <c r="R3664">
        <v>4.0999999999999996</v>
      </c>
      <c r="S3664">
        <v>174</v>
      </c>
      <c r="T3664">
        <f t="shared" si="513"/>
        <v>-1</v>
      </c>
      <c r="U3664" s="1">
        <v>42833</v>
      </c>
      <c r="V3664" s="13">
        <f t="shared" si="514"/>
        <v>42826</v>
      </c>
      <c r="W3664" s="14">
        <f t="shared" si="515"/>
        <v>42833</v>
      </c>
      <c r="X3664" s="1" t="str">
        <f t="shared" si="516"/>
        <v>Saturday</v>
      </c>
      <c r="Y3664" s="2">
        <v>0.66129629629629627</v>
      </c>
      <c r="Z3664" s="2">
        <f t="shared" si="517"/>
        <v>0.66666666666666663</v>
      </c>
      <c r="AA3664">
        <f>1</f>
        <v>1</v>
      </c>
      <c r="AB3664" s="1">
        <v>42833</v>
      </c>
      <c r="AC3664" s="13">
        <f t="shared" si="518"/>
        <v>42826</v>
      </c>
      <c r="AD3664" s="14">
        <f t="shared" si="519"/>
        <v>42833</v>
      </c>
      <c r="AE3664" s="1" t="str">
        <f t="shared" si="520"/>
        <v>Saturday</v>
      </c>
      <c r="AF3664" s="2">
        <v>0.68126157407407406</v>
      </c>
      <c r="AG3664" s="2">
        <f t="shared" si="521"/>
        <v>0.66666666666666663</v>
      </c>
      <c r="AH3664" t="s">
        <v>23</v>
      </c>
    </row>
    <row r="3665" spans="1:34" x14ac:dyDescent="0.25">
      <c r="A3665">
        <v>1570141</v>
      </c>
      <c r="B3665" t="s">
        <v>54</v>
      </c>
      <c r="E3665">
        <v>60031</v>
      </c>
      <c r="F3665" t="s">
        <v>20</v>
      </c>
      <c r="G3665" t="s">
        <v>55</v>
      </c>
      <c r="H3665">
        <v>11064</v>
      </c>
      <c r="I3665" t="s">
        <v>83</v>
      </c>
      <c r="J3665">
        <f>VLOOKUP(I3665,Key!$A$1:$C$73,2,FALSE)</f>
        <v>43.026229999999998</v>
      </c>
      <c r="K3665">
        <f>VLOOKUP(I3665,Key!$A$1:$C$73,3,FALSE)</f>
        <v>-87.912809999999993</v>
      </c>
      <c r="L3665" t="s">
        <v>38</v>
      </c>
      <c r="M3665">
        <f>VLOOKUP(L3665,Key!$A$1:$C$73,2,FALSE)</f>
        <v>43.038649999999997</v>
      </c>
      <c r="N3665">
        <f>VLOOKUP(L3665,Key!$A$1:$C$73,3,FALSE)</f>
        <v>-87.921930000000003</v>
      </c>
      <c r="O3665">
        <v>17</v>
      </c>
      <c r="P3665">
        <v>3</v>
      </c>
      <c r="Q3665">
        <v>2.6</v>
      </c>
      <c r="R3665">
        <v>2.4</v>
      </c>
      <c r="S3665">
        <v>102</v>
      </c>
      <c r="T3665">
        <f t="shared" si="513"/>
        <v>-1</v>
      </c>
      <c r="U3665" s="1">
        <v>42833</v>
      </c>
      <c r="V3665" s="13">
        <f t="shared" si="514"/>
        <v>42826</v>
      </c>
      <c r="W3665" s="14">
        <f t="shared" si="515"/>
        <v>42833</v>
      </c>
      <c r="X3665" s="1" t="str">
        <f t="shared" si="516"/>
        <v>Saturday</v>
      </c>
      <c r="Y3665" s="2">
        <v>0.67629629629629628</v>
      </c>
      <c r="Z3665" s="2">
        <f t="shared" si="517"/>
        <v>0.66666666666666663</v>
      </c>
      <c r="AA3665">
        <f>1</f>
        <v>1</v>
      </c>
      <c r="AB3665" s="1">
        <v>42833</v>
      </c>
      <c r="AC3665" s="13">
        <f t="shared" si="518"/>
        <v>42826</v>
      </c>
      <c r="AD3665" s="14">
        <f t="shared" si="519"/>
        <v>42833</v>
      </c>
      <c r="AE3665" s="1" t="str">
        <f t="shared" si="520"/>
        <v>Saturday</v>
      </c>
      <c r="AF3665" s="2">
        <v>0.68795138888888896</v>
      </c>
      <c r="AG3665" s="2">
        <f t="shared" si="521"/>
        <v>0.70833333333333326</v>
      </c>
      <c r="AH3665" t="s">
        <v>23</v>
      </c>
    </row>
    <row r="3666" spans="1:34" x14ac:dyDescent="0.25">
      <c r="A3666">
        <v>1491644</v>
      </c>
      <c r="B3666" t="s">
        <v>54</v>
      </c>
      <c r="E3666">
        <v>63005</v>
      </c>
      <c r="F3666" t="s">
        <v>20</v>
      </c>
      <c r="G3666" t="s">
        <v>55</v>
      </c>
      <c r="H3666">
        <v>5418</v>
      </c>
      <c r="I3666" t="s">
        <v>77</v>
      </c>
      <c r="J3666">
        <f>VLOOKUP(I3666,Key!$A$1:$C$73,2,FALSE)</f>
        <v>43.036900000000003</v>
      </c>
      <c r="K3666">
        <f>VLOOKUP(I3666,Key!$A$1:$C$73,3,FALSE)</f>
        <v>-87.89667</v>
      </c>
      <c r="L3666" t="s">
        <v>84</v>
      </c>
      <c r="M3666">
        <f>VLOOKUP(L3666,Key!$A$1:$C$73,2,FALSE)</f>
        <v>43.040154000000001</v>
      </c>
      <c r="N3666">
        <f>VLOOKUP(L3666,Key!$A$1:$C$73,3,FALSE)</f>
        <v>-87.932113000000001</v>
      </c>
      <c r="O3666">
        <v>19</v>
      </c>
      <c r="P3666">
        <v>3</v>
      </c>
      <c r="Q3666">
        <v>2.9</v>
      </c>
      <c r="R3666">
        <v>2.7</v>
      </c>
      <c r="S3666">
        <v>114</v>
      </c>
      <c r="T3666">
        <f t="shared" si="513"/>
        <v>-1</v>
      </c>
      <c r="U3666" s="1">
        <v>42833</v>
      </c>
      <c r="V3666" s="13">
        <f t="shared" si="514"/>
        <v>42826</v>
      </c>
      <c r="W3666" s="14">
        <f t="shared" si="515"/>
        <v>42833</v>
      </c>
      <c r="X3666" s="1" t="str">
        <f t="shared" si="516"/>
        <v>Saturday</v>
      </c>
      <c r="Y3666" s="2">
        <v>0.70245370370370364</v>
      </c>
      <c r="Z3666" s="2">
        <f t="shared" si="517"/>
        <v>0.70833333333333326</v>
      </c>
      <c r="AA3666">
        <f>1</f>
        <v>1</v>
      </c>
      <c r="AB3666" s="1">
        <v>42833</v>
      </c>
      <c r="AC3666" s="13">
        <f t="shared" si="518"/>
        <v>42826</v>
      </c>
      <c r="AD3666" s="14">
        <f t="shared" si="519"/>
        <v>42833</v>
      </c>
      <c r="AE3666" s="1" t="str">
        <f t="shared" si="520"/>
        <v>Saturday</v>
      </c>
      <c r="AF3666" s="2">
        <v>0.71589120370370374</v>
      </c>
      <c r="AG3666" s="2">
        <f t="shared" si="521"/>
        <v>0.70833333333333326</v>
      </c>
      <c r="AH3666" t="s">
        <v>23</v>
      </c>
    </row>
    <row r="3667" spans="1:34" x14ac:dyDescent="0.25">
      <c r="A3667">
        <v>1570343</v>
      </c>
      <c r="B3667" t="s">
        <v>54</v>
      </c>
      <c r="E3667">
        <v>53066</v>
      </c>
      <c r="F3667" t="s">
        <v>20</v>
      </c>
      <c r="G3667" t="s">
        <v>55</v>
      </c>
      <c r="H3667">
        <v>5483</v>
      </c>
      <c r="I3667" t="s">
        <v>76</v>
      </c>
      <c r="J3667">
        <f>VLOOKUP(I3667,Key!$A$1:$C$73,2,FALSE)</f>
        <v>43.02948</v>
      </c>
      <c r="K3667">
        <f>VLOOKUP(I3667,Key!$A$1:$C$73,3,FALSE)</f>
        <v>-87.912819999999996</v>
      </c>
      <c r="L3667" t="s">
        <v>76</v>
      </c>
      <c r="M3667">
        <f>VLOOKUP(L3667,Key!$A$1:$C$73,2,FALSE)</f>
        <v>43.02948</v>
      </c>
      <c r="N3667">
        <f>VLOOKUP(L3667,Key!$A$1:$C$73,3,FALSE)</f>
        <v>-87.912819999999996</v>
      </c>
      <c r="O3667">
        <v>47</v>
      </c>
      <c r="P3667">
        <v>6</v>
      </c>
      <c r="Q3667">
        <v>7.1</v>
      </c>
      <c r="R3667">
        <v>6.7</v>
      </c>
      <c r="S3667">
        <v>282</v>
      </c>
      <c r="T3667">
        <f t="shared" si="513"/>
        <v>-1</v>
      </c>
      <c r="U3667" s="1">
        <v>42833</v>
      </c>
      <c r="V3667" s="13">
        <f t="shared" si="514"/>
        <v>42826</v>
      </c>
      <c r="W3667" s="14">
        <f t="shared" si="515"/>
        <v>42833</v>
      </c>
      <c r="X3667" s="1" t="str">
        <f t="shared" si="516"/>
        <v>Saturday</v>
      </c>
      <c r="Y3667" s="2">
        <v>0.7063194444444445</v>
      </c>
      <c r="Z3667" s="2">
        <f t="shared" si="517"/>
        <v>0.70833333333333326</v>
      </c>
      <c r="AA3667">
        <f>1</f>
        <v>1</v>
      </c>
      <c r="AB3667" s="1">
        <v>42833</v>
      </c>
      <c r="AC3667" s="13">
        <f t="shared" si="518"/>
        <v>42826</v>
      </c>
      <c r="AD3667" s="14">
        <f t="shared" si="519"/>
        <v>42833</v>
      </c>
      <c r="AE3667" s="1" t="str">
        <f t="shared" si="520"/>
        <v>Saturday</v>
      </c>
      <c r="AF3667" s="2">
        <v>0.73918981481481483</v>
      </c>
      <c r="AG3667" s="2">
        <f t="shared" si="521"/>
        <v>0.75</v>
      </c>
      <c r="AH3667" t="s">
        <v>25</v>
      </c>
    </row>
    <row r="3668" spans="1:34" x14ac:dyDescent="0.25">
      <c r="A3668">
        <v>1570435</v>
      </c>
      <c r="B3668" t="s">
        <v>54</v>
      </c>
      <c r="E3668">
        <v>7901</v>
      </c>
      <c r="F3668" t="s">
        <v>20</v>
      </c>
      <c r="G3668" t="s">
        <v>55</v>
      </c>
      <c r="H3668">
        <v>5566</v>
      </c>
      <c r="I3668" t="s">
        <v>28</v>
      </c>
      <c r="J3668">
        <f>VLOOKUP(I3668,Key!$A$1:$C$73,2,FALSE)</f>
        <v>43.038580000000003</v>
      </c>
      <c r="K3668">
        <f>VLOOKUP(I3668,Key!$A$1:$C$73,3,FALSE)</f>
        <v>-87.90934</v>
      </c>
      <c r="L3668" t="s">
        <v>84</v>
      </c>
      <c r="M3668">
        <f>VLOOKUP(L3668,Key!$A$1:$C$73,2,FALSE)</f>
        <v>43.040154000000001</v>
      </c>
      <c r="N3668">
        <f>VLOOKUP(L3668,Key!$A$1:$C$73,3,FALSE)</f>
        <v>-87.932113000000001</v>
      </c>
      <c r="O3668">
        <v>14</v>
      </c>
      <c r="P3668">
        <v>3</v>
      </c>
      <c r="Q3668">
        <v>2.1</v>
      </c>
      <c r="R3668">
        <v>2</v>
      </c>
      <c r="S3668">
        <v>84</v>
      </c>
      <c r="T3668">
        <f t="shared" si="513"/>
        <v>-1</v>
      </c>
      <c r="U3668" s="1">
        <v>42833</v>
      </c>
      <c r="V3668" s="13">
        <f t="shared" si="514"/>
        <v>42826</v>
      </c>
      <c r="W3668" s="14">
        <f t="shared" si="515"/>
        <v>42833</v>
      </c>
      <c r="X3668" s="1" t="str">
        <f t="shared" si="516"/>
        <v>Saturday</v>
      </c>
      <c r="Y3668" s="2">
        <v>0.72398148148148145</v>
      </c>
      <c r="Z3668" s="2">
        <f t="shared" si="517"/>
        <v>0.70833333333333326</v>
      </c>
      <c r="AA3668">
        <f>1</f>
        <v>1</v>
      </c>
      <c r="AB3668" s="1">
        <v>42833</v>
      </c>
      <c r="AC3668" s="13">
        <f t="shared" si="518"/>
        <v>42826</v>
      </c>
      <c r="AD3668" s="14">
        <f t="shared" si="519"/>
        <v>42833</v>
      </c>
      <c r="AE3668" s="1" t="str">
        <f t="shared" si="520"/>
        <v>Saturday</v>
      </c>
      <c r="AF3668" s="2">
        <v>0.73370370370370364</v>
      </c>
      <c r="AG3668" s="2">
        <f t="shared" si="521"/>
        <v>0.75</v>
      </c>
      <c r="AH3668" t="s">
        <v>23</v>
      </c>
    </row>
    <row r="3669" spans="1:34" x14ac:dyDescent="0.25">
      <c r="A3669">
        <v>1570310</v>
      </c>
      <c r="B3669" t="s">
        <v>54</v>
      </c>
      <c r="E3669">
        <v>53211</v>
      </c>
      <c r="F3669" t="s">
        <v>20</v>
      </c>
      <c r="G3669" t="s">
        <v>55</v>
      </c>
      <c r="H3669">
        <v>5461</v>
      </c>
      <c r="I3669" t="s">
        <v>81</v>
      </c>
      <c r="J3669">
        <f>VLOOKUP(I3669,Key!$A$1:$C$73,2,FALSE)</f>
        <v>43.058010000000003</v>
      </c>
      <c r="K3669">
        <f>VLOOKUP(I3669,Key!$A$1:$C$73,3,FALSE)</f>
        <v>-87.877300000000005</v>
      </c>
      <c r="L3669" t="s">
        <v>44</v>
      </c>
      <c r="M3669">
        <f>VLOOKUP(L3669,Key!$A$1:$C$73,2,FALSE)</f>
        <v>43.03886</v>
      </c>
      <c r="N3669">
        <f>VLOOKUP(L3669,Key!$A$1:$C$73,3,FALSE)</f>
        <v>-87.902720000000002</v>
      </c>
      <c r="O3669">
        <v>25</v>
      </c>
      <c r="P3669">
        <v>3</v>
      </c>
      <c r="Q3669">
        <v>3.8</v>
      </c>
      <c r="R3669">
        <v>3.6</v>
      </c>
      <c r="S3669">
        <v>150</v>
      </c>
      <c r="T3669">
        <f t="shared" si="513"/>
        <v>-1</v>
      </c>
      <c r="U3669" s="1">
        <v>42833</v>
      </c>
      <c r="V3669" s="13">
        <f t="shared" si="514"/>
        <v>42826</v>
      </c>
      <c r="W3669" s="14">
        <f t="shared" si="515"/>
        <v>42833</v>
      </c>
      <c r="X3669" s="1" t="str">
        <f t="shared" si="516"/>
        <v>Saturday</v>
      </c>
      <c r="Y3669" s="2">
        <v>0.72629629629629633</v>
      </c>
      <c r="Z3669" s="2">
        <f t="shared" si="517"/>
        <v>0.70833333333333326</v>
      </c>
      <c r="AA3669">
        <f>1</f>
        <v>1</v>
      </c>
      <c r="AB3669" s="1">
        <v>42833</v>
      </c>
      <c r="AC3669" s="13">
        <f t="shared" si="518"/>
        <v>42826</v>
      </c>
      <c r="AD3669" s="14">
        <f t="shared" si="519"/>
        <v>42833</v>
      </c>
      <c r="AE3669" s="1" t="str">
        <f t="shared" si="520"/>
        <v>Saturday</v>
      </c>
      <c r="AF3669" s="2">
        <v>0.74354166666666666</v>
      </c>
      <c r="AG3669" s="2">
        <f t="shared" si="521"/>
        <v>0.75</v>
      </c>
      <c r="AH3669" t="s">
        <v>23</v>
      </c>
    </row>
    <row r="3670" spans="1:34" x14ac:dyDescent="0.25">
      <c r="A3670">
        <v>1570520</v>
      </c>
      <c r="B3670" t="s">
        <v>54</v>
      </c>
      <c r="E3670">
        <v>55042</v>
      </c>
      <c r="F3670" t="s">
        <v>20</v>
      </c>
      <c r="G3670" t="s">
        <v>55</v>
      </c>
      <c r="H3670">
        <v>38</v>
      </c>
      <c r="I3670" t="s">
        <v>84</v>
      </c>
      <c r="J3670">
        <f>VLOOKUP(I3670,Key!$A$1:$C$73,2,FALSE)</f>
        <v>43.040154000000001</v>
      </c>
      <c r="K3670">
        <f>VLOOKUP(I3670,Key!$A$1:$C$73,3,FALSE)</f>
        <v>-87.932113000000001</v>
      </c>
      <c r="L3670" t="s">
        <v>39</v>
      </c>
      <c r="M3670">
        <f>VLOOKUP(L3670,Key!$A$1:$C$73,2,FALSE)</f>
        <v>43.031480000000002</v>
      </c>
      <c r="N3670">
        <f>VLOOKUP(L3670,Key!$A$1:$C$73,3,FALSE)</f>
        <v>-87.908169999999998</v>
      </c>
      <c r="O3670">
        <v>29</v>
      </c>
      <c r="P3670">
        <v>3</v>
      </c>
      <c r="Q3670">
        <v>4.4000000000000004</v>
      </c>
      <c r="R3670">
        <v>4.0999999999999996</v>
      </c>
      <c r="S3670">
        <v>174</v>
      </c>
      <c r="T3670">
        <f t="shared" si="513"/>
        <v>-1</v>
      </c>
      <c r="U3670" s="1">
        <v>42833</v>
      </c>
      <c r="V3670" s="13">
        <f t="shared" si="514"/>
        <v>42826</v>
      </c>
      <c r="W3670" s="14">
        <f t="shared" si="515"/>
        <v>42833</v>
      </c>
      <c r="X3670" s="1" t="str">
        <f t="shared" si="516"/>
        <v>Saturday</v>
      </c>
      <c r="Y3670" s="2">
        <v>0.73896990740740742</v>
      </c>
      <c r="Z3670" s="2">
        <f t="shared" si="517"/>
        <v>0.75</v>
      </c>
      <c r="AA3670">
        <f>1</f>
        <v>1</v>
      </c>
      <c r="AB3670" s="1">
        <v>42833</v>
      </c>
      <c r="AC3670" s="13">
        <f t="shared" si="518"/>
        <v>42826</v>
      </c>
      <c r="AD3670" s="14">
        <f t="shared" si="519"/>
        <v>42833</v>
      </c>
      <c r="AE3670" s="1" t="str">
        <f t="shared" si="520"/>
        <v>Saturday</v>
      </c>
      <c r="AF3670" s="2">
        <v>0.75912037037037028</v>
      </c>
      <c r="AG3670" s="2">
        <f t="shared" si="521"/>
        <v>0.75</v>
      </c>
      <c r="AH3670" t="s">
        <v>23</v>
      </c>
    </row>
    <row r="3671" spans="1:34" x14ac:dyDescent="0.25">
      <c r="A3671">
        <v>1147177</v>
      </c>
      <c r="B3671" t="s">
        <v>54</v>
      </c>
      <c r="E3671">
        <v>53212</v>
      </c>
      <c r="F3671" t="s">
        <v>20</v>
      </c>
      <c r="G3671" t="s">
        <v>55</v>
      </c>
      <c r="H3671">
        <v>11</v>
      </c>
      <c r="I3671" t="s">
        <v>21</v>
      </c>
      <c r="J3671">
        <f>VLOOKUP(I3671,Key!$A$1:$C$73,2,FALSE)</f>
        <v>43.074890000000003</v>
      </c>
      <c r="K3671">
        <f>VLOOKUP(I3671,Key!$A$1:$C$73,3,FALSE)</f>
        <v>-87.882810000000006</v>
      </c>
      <c r="L3671" t="s">
        <v>64</v>
      </c>
      <c r="M3671">
        <f>VLOOKUP(L3671,Key!$A$1:$C$73,2,FALSE)</f>
        <v>43.069021999999997</v>
      </c>
      <c r="N3671">
        <f>VLOOKUP(L3671,Key!$A$1:$C$73,3,FALSE)</f>
        <v>-87.887940999999998</v>
      </c>
      <c r="O3671">
        <v>17</v>
      </c>
      <c r="P3671">
        <v>3</v>
      </c>
      <c r="Q3671">
        <v>2.6</v>
      </c>
      <c r="R3671">
        <v>2.4</v>
      </c>
      <c r="S3671">
        <v>102</v>
      </c>
      <c r="T3671">
        <f t="shared" si="513"/>
        <v>-1</v>
      </c>
      <c r="U3671" s="1">
        <v>42833</v>
      </c>
      <c r="V3671" s="13">
        <f t="shared" si="514"/>
        <v>42826</v>
      </c>
      <c r="W3671" s="14">
        <f t="shared" si="515"/>
        <v>42833</v>
      </c>
      <c r="X3671" s="1" t="str">
        <f t="shared" si="516"/>
        <v>Saturday</v>
      </c>
      <c r="Y3671" s="2">
        <v>0.74222222222222223</v>
      </c>
      <c r="Z3671" s="2">
        <f t="shared" si="517"/>
        <v>0.75</v>
      </c>
      <c r="AA3671">
        <f>1</f>
        <v>1</v>
      </c>
      <c r="AB3671" s="1">
        <v>42833</v>
      </c>
      <c r="AC3671" s="13">
        <f t="shared" si="518"/>
        <v>42826</v>
      </c>
      <c r="AD3671" s="14">
        <f t="shared" si="519"/>
        <v>42833</v>
      </c>
      <c r="AE3671" s="1" t="str">
        <f t="shared" si="520"/>
        <v>Saturday</v>
      </c>
      <c r="AF3671" s="2">
        <v>0.7535532407407407</v>
      </c>
      <c r="AG3671" s="2">
        <f t="shared" si="521"/>
        <v>0.75</v>
      </c>
      <c r="AH3671" t="s">
        <v>23</v>
      </c>
    </row>
    <row r="3672" spans="1:34" x14ac:dyDescent="0.25">
      <c r="A3672">
        <v>1570542</v>
      </c>
      <c r="B3672" t="s">
        <v>54</v>
      </c>
      <c r="E3672">
        <v>71303</v>
      </c>
      <c r="F3672" t="s">
        <v>20</v>
      </c>
      <c r="G3672" t="s">
        <v>55</v>
      </c>
      <c r="H3672">
        <v>11140</v>
      </c>
      <c r="I3672" t="s">
        <v>77</v>
      </c>
      <c r="J3672">
        <f>VLOOKUP(I3672,Key!$A$1:$C$73,2,FALSE)</f>
        <v>43.036900000000003</v>
      </c>
      <c r="K3672">
        <f>VLOOKUP(I3672,Key!$A$1:$C$73,3,FALSE)</f>
        <v>-87.89667</v>
      </c>
      <c r="L3672" t="s">
        <v>57</v>
      </c>
      <c r="M3672">
        <f>VLOOKUP(L3672,Key!$A$1:$C$73,2,FALSE)</f>
        <v>43.03913</v>
      </c>
      <c r="N3672">
        <f>VLOOKUP(L3672,Key!$A$1:$C$73,3,FALSE)</f>
        <v>-87.916150000000002</v>
      </c>
      <c r="O3672">
        <v>48</v>
      </c>
      <c r="P3672">
        <v>6</v>
      </c>
      <c r="Q3672">
        <v>7.2</v>
      </c>
      <c r="R3672">
        <v>6.8</v>
      </c>
      <c r="S3672">
        <v>288</v>
      </c>
      <c r="T3672">
        <f t="shared" si="513"/>
        <v>-1</v>
      </c>
      <c r="U3672" s="1">
        <v>42833</v>
      </c>
      <c r="V3672" s="13">
        <f t="shared" si="514"/>
        <v>42826</v>
      </c>
      <c r="W3672" s="14">
        <f t="shared" si="515"/>
        <v>42833</v>
      </c>
      <c r="X3672" s="1" t="str">
        <f t="shared" si="516"/>
        <v>Saturday</v>
      </c>
      <c r="Y3672" s="2">
        <v>0.74247685185185175</v>
      </c>
      <c r="Z3672" s="2">
        <f t="shared" si="517"/>
        <v>0.75</v>
      </c>
      <c r="AA3672">
        <f>1</f>
        <v>1</v>
      </c>
      <c r="AB3672" s="1">
        <v>42833</v>
      </c>
      <c r="AC3672" s="13">
        <f t="shared" si="518"/>
        <v>42826</v>
      </c>
      <c r="AD3672" s="14">
        <f t="shared" si="519"/>
        <v>42833</v>
      </c>
      <c r="AE3672" s="1" t="str">
        <f t="shared" si="520"/>
        <v>Saturday</v>
      </c>
      <c r="AF3672" s="2">
        <v>0.77599537037037036</v>
      </c>
      <c r="AG3672" s="2">
        <f t="shared" si="521"/>
        <v>0.79166666666666663</v>
      </c>
      <c r="AH3672" t="s">
        <v>23</v>
      </c>
    </row>
    <row r="3673" spans="1:34" x14ac:dyDescent="0.25">
      <c r="A3673">
        <v>1570666</v>
      </c>
      <c r="B3673" t="s">
        <v>54</v>
      </c>
      <c r="E3673">
        <v>53216</v>
      </c>
      <c r="F3673" t="s">
        <v>20</v>
      </c>
      <c r="G3673" t="s">
        <v>55</v>
      </c>
      <c r="H3673">
        <v>5584</v>
      </c>
      <c r="I3673" t="s">
        <v>74</v>
      </c>
      <c r="J3673">
        <f>VLOOKUP(I3673,Key!$A$1:$C$73,2,FALSE)</f>
        <v>43.05536</v>
      </c>
      <c r="K3673">
        <f>VLOOKUP(I3673,Key!$A$1:$C$73,3,FALSE)</f>
        <v>-87.90504</v>
      </c>
      <c r="L3673" t="s">
        <v>74</v>
      </c>
      <c r="M3673">
        <f>VLOOKUP(L3673,Key!$A$1:$C$73,2,FALSE)</f>
        <v>43.05536</v>
      </c>
      <c r="N3673">
        <f>VLOOKUP(L3673,Key!$A$1:$C$73,3,FALSE)</f>
        <v>-87.90504</v>
      </c>
      <c r="O3673">
        <v>26</v>
      </c>
      <c r="P3673">
        <v>3</v>
      </c>
      <c r="Q3673">
        <v>3.9</v>
      </c>
      <c r="R3673">
        <v>3.7</v>
      </c>
      <c r="S3673">
        <v>156</v>
      </c>
      <c r="T3673">
        <f t="shared" si="513"/>
        <v>-1</v>
      </c>
      <c r="U3673" s="1">
        <v>42833</v>
      </c>
      <c r="V3673" s="13">
        <f t="shared" si="514"/>
        <v>42826</v>
      </c>
      <c r="W3673" s="14">
        <f t="shared" si="515"/>
        <v>42833</v>
      </c>
      <c r="X3673" s="1" t="str">
        <f t="shared" si="516"/>
        <v>Saturday</v>
      </c>
      <c r="Y3673" s="2">
        <v>0.76891203703703714</v>
      </c>
      <c r="Z3673" s="2">
        <f t="shared" si="517"/>
        <v>0.75</v>
      </c>
      <c r="AA3673">
        <f>1</f>
        <v>1</v>
      </c>
      <c r="AB3673" s="1">
        <v>42833</v>
      </c>
      <c r="AC3673" s="13">
        <f t="shared" si="518"/>
        <v>42826</v>
      </c>
      <c r="AD3673" s="14">
        <f t="shared" si="519"/>
        <v>42833</v>
      </c>
      <c r="AE3673" s="1" t="str">
        <f t="shared" si="520"/>
        <v>Saturday</v>
      </c>
      <c r="AF3673" s="2">
        <v>0.7868750000000001</v>
      </c>
      <c r="AG3673" s="2">
        <f t="shared" si="521"/>
        <v>0.79166666666666663</v>
      </c>
      <c r="AH3673" t="s">
        <v>25</v>
      </c>
    </row>
    <row r="3674" spans="1:34" x14ac:dyDescent="0.25">
      <c r="A3674">
        <v>1570688</v>
      </c>
      <c r="B3674" t="s">
        <v>54</v>
      </c>
      <c r="E3674">
        <v>53207</v>
      </c>
      <c r="F3674" t="s">
        <v>20</v>
      </c>
      <c r="G3674" t="s">
        <v>55</v>
      </c>
      <c r="H3674">
        <v>5477</v>
      </c>
      <c r="I3674" t="s">
        <v>76</v>
      </c>
      <c r="J3674">
        <f>VLOOKUP(I3674,Key!$A$1:$C$73,2,FALSE)</f>
        <v>43.02948</v>
      </c>
      <c r="K3674">
        <f>VLOOKUP(I3674,Key!$A$1:$C$73,3,FALSE)</f>
        <v>-87.912819999999996</v>
      </c>
      <c r="L3674" t="s">
        <v>76</v>
      </c>
      <c r="M3674">
        <f>VLOOKUP(L3674,Key!$A$1:$C$73,2,FALSE)</f>
        <v>43.02948</v>
      </c>
      <c r="N3674">
        <f>VLOOKUP(L3674,Key!$A$1:$C$73,3,FALSE)</f>
        <v>-87.912819999999996</v>
      </c>
      <c r="O3674">
        <v>44</v>
      </c>
      <c r="P3674">
        <v>6</v>
      </c>
      <c r="Q3674">
        <v>6.6</v>
      </c>
      <c r="R3674">
        <v>6.3</v>
      </c>
      <c r="S3674">
        <v>264</v>
      </c>
      <c r="T3674">
        <f t="shared" si="513"/>
        <v>-1</v>
      </c>
      <c r="U3674" s="1">
        <v>42833</v>
      </c>
      <c r="V3674" s="13">
        <f t="shared" si="514"/>
        <v>42826</v>
      </c>
      <c r="W3674" s="14">
        <f t="shared" si="515"/>
        <v>42833</v>
      </c>
      <c r="X3674" s="1" t="str">
        <f t="shared" si="516"/>
        <v>Saturday</v>
      </c>
      <c r="Y3674" s="2">
        <v>0.77527777777777773</v>
      </c>
      <c r="Z3674" s="2">
        <f t="shared" si="517"/>
        <v>0.79166666666666663</v>
      </c>
      <c r="AA3674">
        <f>1</f>
        <v>1</v>
      </c>
      <c r="AB3674" s="1">
        <v>42833</v>
      </c>
      <c r="AC3674" s="13">
        <f t="shared" si="518"/>
        <v>42826</v>
      </c>
      <c r="AD3674" s="14">
        <f t="shared" si="519"/>
        <v>42833</v>
      </c>
      <c r="AE3674" s="1" t="str">
        <f t="shared" si="520"/>
        <v>Saturday</v>
      </c>
      <c r="AF3674" s="2">
        <v>0.80607638888888899</v>
      </c>
      <c r="AG3674" s="2">
        <f t="shared" si="521"/>
        <v>0.79166666666666663</v>
      </c>
      <c r="AH3674" t="s">
        <v>25</v>
      </c>
    </row>
    <row r="3675" spans="1:34" x14ac:dyDescent="0.25">
      <c r="A3675">
        <v>1570753</v>
      </c>
      <c r="B3675" t="s">
        <v>54</v>
      </c>
      <c r="E3675">
        <v>53105</v>
      </c>
      <c r="F3675" t="s">
        <v>20</v>
      </c>
      <c r="G3675" t="s">
        <v>55</v>
      </c>
      <c r="H3675">
        <v>5582</v>
      </c>
      <c r="I3675" t="s">
        <v>85</v>
      </c>
      <c r="J3675">
        <f>VLOOKUP(I3675,Key!$A$1:$C$73,2,FALSE)</f>
        <v>43.053040000000003</v>
      </c>
      <c r="K3675">
        <f>VLOOKUP(I3675,Key!$A$1:$C$73,3,FALSE)</f>
        <v>-87.897660000000002</v>
      </c>
      <c r="L3675" t="s">
        <v>28</v>
      </c>
      <c r="M3675">
        <f>VLOOKUP(L3675,Key!$A$1:$C$73,2,FALSE)</f>
        <v>43.038580000000003</v>
      </c>
      <c r="N3675">
        <f>VLOOKUP(L3675,Key!$A$1:$C$73,3,FALSE)</f>
        <v>-87.90934</v>
      </c>
      <c r="O3675">
        <v>18</v>
      </c>
      <c r="P3675">
        <v>3</v>
      </c>
      <c r="Q3675">
        <v>2.7</v>
      </c>
      <c r="R3675">
        <v>2.6</v>
      </c>
      <c r="S3675">
        <v>108</v>
      </c>
      <c r="T3675">
        <f t="shared" si="513"/>
        <v>-1</v>
      </c>
      <c r="U3675" s="1">
        <v>42833</v>
      </c>
      <c r="V3675" s="13">
        <f t="shared" si="514"/>
        <v>42826</v>
      </c>
      <c r="W3675" s="14">
        <f t="shared" si="515"/>
        <v>42833</v>
      </c>
      <c r="X3675" s="1" t="str">
        <f t="shared" si="516"/>
        <v>Saturday</v>
      </c>
      <c r="Y3675" s="2">
        <v>0.78645833333333337</v>
      </c>
      <c r="Z3675" s="2">
        <f t="shared" si="517"/>
        <v>0.79166666666666663</v>
      </c>
      <c r="AA3675">
        <f>1</f>
        <v>1</v>
      </c>
      <c r="AB3675" s="1">
        <v>42833</v>
      </c>
      <c r="AC3675" s="13">
        <f t="shared" si="518"/>
        <v>42826</v>
      </c>
      <c r="AD3675" s="14">
        <f t="shared" si="519"/>
        <v>42833</v>
      </c>
      <c r="AE3675" s="1" t="str">
        <f t="shared" si="520"/>
        <v>Saturday</v>
      </c>
      <c r="AF3675" s="2">
        <v>0.7987037037037038</v>
      </c>
      <c r="AG3675" s="2">
        <f t="shared" si="521"/>
        <v>0.79166666666666663</v>
      </c>
      <c r="AH3675" t="s">
        <v>23</v>
      </c>
    </row>
    <row r="3676" spans="1:34" x14ac:dyDescent="0.25">
      <c r="A3676">
        <v>1570827</v>
      </c>
      <c r="B3676" t="s">
        <v>54</v>
      </c>
      <c r="E3676">
        <v>53220</v>
      </c>
      <c r="F3676" t="s">
        <v>20</v>
      </c>
      <c r="G3676" t="s">
        <v>55</v>
      </c>
      <c r="H3676">
        <v>11112</v>
      </c>
      <c r="I3676" t="s">
        <v>77</v>
      </c>
      <c r="J3676">
        <f>VLOOKUP(I3676,Key!$A$1:$C$73,2,FALSE)</f>
        <v>43.036900000000003</v>
      </c>
      <c r="K3676">
        <f>VLOOKUP(I3676,Key!$A$1:$C$73,3,FALSE)</f>
        <v>-87.89667</v>
      </c>
      <c r="L3676" t="s">
        <v>77</v>
      </c>
      <c r="M3676">
        <f>VLOOKUP(L3676,Key!$A$1:$C$73,2,FALSE)</f>
        <v>43.036900000000003</v>
      </c>
      <c r="N3676">
        <f>VLOOKUP(L3676,Key!$A$1:$C$73,3,FALSE)</f>
        <v>-87.89667</v>
      </c>
      <c r="O3676">
        <v>46</v>
      </c>
      <c r="P3676">
        <v>6</v>
      </c>
      <c r="Q3676">
        <v>6.9</v>
      </c>
      <c r="R3676">
        <v>6.6</v>
      </c>
      <c r="S3676">
        <v>276</v>
      </c>
      <c r="T3676">
        <f t="shared" si="513"/>
        <v>-1</v>
      </c>
      <c r="U3676" s="1">
        <v>42833</v>
      </c>
      <c r="V3676" s="13">
        <f t="shared" si="514"/>
        <v>42826</v>
      </c>
      <c r="W3676" s="14">
        <f t="shared" si="515"/>
        <v>42833</v>
      </c>
      <c r="X3676" s="1" t="str">
        <f t="shared" si="516"/>
        <v>Saturday</v>
      </c>
      <c r="Y3676" s="2">
        <v>0.80050925925925931</v>
      </c>
      <c r="Z3676" s="2">
        <f t="shared" si="517"/>
        <v>0.79166666666666663</v>
      </c>
      <c r="AA3676">
        <f>1</f>
        <v>1</v>
      </c>
      <c r="AB3676" s="1">
        <v>42833</v>
      </c>
      <c r="AC3676" s="13">
        <f t="shared" si="518"/>
        <v>42826</v>
      </c>
      <c r="AD3676" s="14">
        <f t="shared" si="519"/>
        <v>42833</v>
      </c>
      <c r="AE3676" s="1" t="str">
        <f t="shared" si="520"/>
        <v>Saturday</v>
      </c>
      <c r="AF3676" s="2">
        <v>0.83233796296296303</v>
      </c>
      <c r="AG3676" s="2">
        <f t="shared" si="521"/>
        <v>0.83333333333333326</v>
      </c>
      <c r="AH3676" t="s">
        <v>25</v>
      </c>
    </row>
    <row r="3677" spans="1:34" x14ac:dyDescent="0.25">
      <c r="A3677">
        <v>1569329</v>
      </c>
      <c r="B3677" t="s">
        <v>54</v>
      </c>
      <c r="E3677">
        <v>55009</v>
      </c>
      <c r="F3677" t="s">
        <v>20</v>
      </c>
      <c r="G3677" t="s">
        <v>55</v>
      </c>
      <c r="H3677">
        <v>188</v>
      </c>
      <c r="I3677" t="s">
        <v>36</v>
      </c>
      <c r="J3677">
        <f>VLOOKUP(I3677,Key!$A$1:$C$73,2,FALSE)</f>
        <v>43.03519</v>
      </c>
      <c r="K3677">
        <f>VLOOKUP(I3677,Key!$A$1:$C$73,3,FALSE)</f>
        <v>-87.907390000000007</v>
      </c>
      <c r="L3677" t="s">
        <v>52</v>
      </c>
      <c r="M3677">
        <f>VLOOKUP(L3677,Key!$A$1:$C$73,2,FALSE)</f>
        <v>43.042490000000001</v>
      </c>
      <c r="N3677">
        <f>VLOOKUP(L3677,Key!$A$1:$C$73,3,FALSE)</f>
        <v>-87.909959999999998</v>
      </c>
      <c r="O3677">
        <v>5</v>
      </c>
      <c r="P3677">
        <v>3</v>
      </c>
      <c r="Q3677">
        <v>0.8</v>
      </c>
      <c r="R3677">
        <v>0.7</v>
      </c>
      <c r="S3677">
        <v>30</v>
      </c>
      <c r="T3677">
        <f t="shared" si="513"/>
        <v>-1</v>
      </c>
      <c r="U3677" s="1">
        <v>42833</v>
      </c>
      <c r="V3677" s="13">
        <f t="shared" si="514"/>
        <v>42826</v>
      </c>
      <c r="W3677" s="14">
        <f t="shared" si="515"/>
        <v>42833</v>
      </c>
      <c r="X3677" s="1" t="str">
        <f t="shared" si="516"/>
        <v>Saturday</v>
      </c>
      <c r="Y3677" s="2">
        <v>0.80304398148148148</v>
      </c>
      <c r="Z3677" s="2">
        <f t="shared" si="517"/>
        <v>0.79166666666666663</v>
      </c>
      <c r="AA3677">
        <f>1</f>
        <v>1</v>
      </c>
      <c r="AB3677" s="1">
        <v>42833</v>
      </c>
      <c r="AC3677" s="13">
        <f t="shared" si="518"/>
        <v>42826</v>
      </c>
      <c r="AD3677" s="14">
        <f t="shared" si="519"/>
        <v>42833</v>
      </c>
      <c r="AE3677" s="1" t="str">
        <f t="shared" si="520"/>
        <v>Saturday</v>
      </c>
      <c r="AF3677" s="2">
        <v>0.80643518518518509</v>
      </c>
      <c r="AG3677" s="2">
        <f t="shared" si="521"/>
        <v>0.79166666666666663</v>
      </c>
      <c r="AH3677" t="s">
        <v>23</v>
      </c>
    </row>
    <row r="3678" spans="1:34" x14ac:dyDescent="0.25">
      <c r="A3678">
        <v>1570929</v>
      </c>
      <c r="B3678" t="s">
        <v>54</v>
      </c>
      <c r="E3678">
        <v>53215</v>
      </c>
      <c r="F3678" t="s">
        <v>20</v>
      </c>
      <c r="G3678" t="s">
        <v>55</v>
      </c>
      <c r="H3678">
        <v>202</v>
      </c>
      <c r="I3678" t="s">
        <v>39</v>
      </c>
      <c r="J3678">
        <f>VLOOKUP(I3678,Key!$A$1:$C$73,2,FALSE)</f>
        <v>43.031480000000002</v>
      </c>
      <c r="K3678">
        <f>VLOOKUP(I3678,Key!$A$1:$C$73,3,FALSE)</f>
        <v>-87.908169999999998</v>
      </c>
      <c r="L3678" t="s">
        <v>39</v>
      </c>
      <c r="M3678">
        <f>VLOOKUP(L3678,Key!$A$1:$C$73,2,FALSE)</f>
        <v>43.031480000000002</v>
      </c>
      <c r="N3678">
        <f>VLOOKUP(L3678,Key!$A$1:$C$73,3,FALSE)</f>
        <v>-87.908169999999998</v>
      </c>
      <c r="O3678">
        <v>37</v>
      </c>
      <c r="P3678">
        <v>6</v>
      </c>
      <c r="Q3678">
        <v>5.6</v>
      </c>
      <c r="R3678">
        <v>5.3</v>
      </c>
      <c r="S3678">
        <v>222</v>
      </c>
      <c r="T3678">
        <f t="shared" si="513"/>
        <v>-1</v>
      </c>
      <c r="U3678" s="1">
        <v>42833</v>
      </c>
      <c r="V3678" s="13">
        <f t="shared" si="514"/>
        <v>42826</v>
      </c>
      <c r="W3678" s="14">
        <f t="shared" si="515"/>
        <v>42833</v>
      </c>
      <c r="X3678" s="1" t="str">
        <f t="shared" si="516"/>
        <v>Saturday</v>
      </c>
      <c r="Y3678" s="2">
        <v>0.82378472222222221</v>
      </c>
      <c r="Z3678" s="2">
        <f t="shared" si="517"/>
        <v>0.83333333333333326</v>
      </c>
      <c r="AA3678">
        <f>1</f>
        <v>1</v>
      </c>
      <c r="AB3678" s="1">
        <v>42833</v>
      </c>
      <c r="AC3678" s="13">
        <f t="shared" si="518"/>
        <v>42826</v>
      </c>
      <c r="AD3678" s="14">
        <f t="shared" si="519"/>
        <v>42833</v>
      </c>
      <c r="AE3678" s="1" t="str">
        <f t="shared" si="520"/>
        <v>Saturday</v>
      </c>
      <c r="AF3678" s="2">
        <v>0.84979166666666661</v>
      </c>
      <c r="AG3678" s="2">
        <f t="shared" si="521"/>
        <v>0.83333333333333326</v>
      </c>
      <c r="AH3678" t="s">
        <v>25</v>
      </c>
    </row>
    <row r="3679" spans="1:34" x14ac:dyDescent="0.25">
      <c r="A3679">
        <v>1570990</v>
      </c>
      <c r="B3679" t="s">
        <v>54</v>
      </c>
      <c r="E3679">
        <v>53206</v>
      </c>
      <c r="F3679" t="s">
        <v>20</v>
      </c>
      <c r="G3679" t="s">
        <v>55</v>
      </c>
      <c r="H3679">
        <v>45</v>
      </c>
      <c r="I3679" t="s">
        <v>61</v>
      </c>
      <c r="J3679">
        <f>VLOOKUP(I3679,Key!$A$1:$C$73,2,FALSE)</f>
        <v>43.060786</v>
      </c>
      <c r="K3679">
        <f>VLOOKUP(I3679,Key!$A$1:$C$73,3,FALSE)</f>
        <v>-87.883825999999999</v>
      </c>
      <c r="L3679" t="s">
        <v>61</v>
      </c>
      <c r="M3679">
        <f>VLOOKUP(L3679,Key!$A$1:$C$73,2,FALSE)</f>
        <v>43.060786</v>
      </c>
      <c r="N3679">
        <f>VLOOKUP(L3679,Key!$A$1:$C$73,3,FALSE)</f>
        <v>-87.883825999999999</v>
      </c>
      <c r="O3679">
        <v>24</v>
      </c>
      <c r="P3679">
        <v>3</v>
      </c>
      <c r="Q3679">
        <v>3.6</v>
      </c>
      <c r="R3679">
        <v>3.4</v>
      </c>
      <c r="S3679">
        <v>144</v>
      </c>
      <c r="T3679">
        <f t="shared" si="513"/>
        <v>-1</v>
      </c>
      <c r="U3679" s="1">
        <v>42833</v>
      </c>
      <c r="V3679" s="13">
        <f t="shared" si="514"/>
        <v>42826</v>
      </c>
      <c r="W3679" s="14">
        <f t="shared" si="515"/>
        <v>42833</v>
      </c>
      <c r="X3679" s="1" t="str">
        <f t="shared" si="516"/>
        <v>Saturday</v>
      </c>
      <c r="Y3679" s="2">
        <v>0.84428240740740745</v>
      </c>
      <c r="Z3679" s="2">
        <f t="shared" si="517"/>
        <v>0.83333333333333326</v>
      </c>
      <c r="AA3679">
        <f>1</f>
        <v>1</v>
      </c>
      <c r="AB3679" s="1">
        <v>42833</v>
      </c>
      <c r="AC3679" s="13">
        <f t="shared" si="518"/>
        <v>42826</v>
      </c>
      <c r="AD3679" s="14">
        <f t="shared" si="519"/>
        <v>42833</v>
      </c>
      <c r="AE3679" s="1" t="str">
        <f t="shared" si="520"/>
        <v>Saturday</v>
      </c>
      <c r="AF3679" s="2">
        <v>0.86081018518518526</v>
      </c>
      <c r="AG3679" s="2">
        <f t="shared" si="521"/>
        <v>0.875</v>
      </c>
      <c r="AH3679" t="s">
        <v>25</v>
      </c>
    </row>
    <row r="3680" spans="1:34" x14ac:dyDescent="0.25">
      <c r="A3680">
        <v>1571166</v>
      </c>
      <c r="B3680" t="s">
        <v>54</v>
      </c>
      <c r="E3680">
        <v>53211</v>
      </c>
      <c r="F3680" t="s">
        <v>20</v>
      </c>
      <c r="G3680" t="s">
        <v>55</v>
      </c>
      <c r="H3680">
        <v>11076</v>
      </c>
      <c r="I3680" t="s">
        <v>34</v>
      </c>
      <c r="J3680">
        <f>VLOOKUP(I3680,Key!$A$1:$C$73,2,FALSE)</f>
        <v>43.05097</v>
      </c>
      <c r="K3680">
        <f>VLOOKUP(I3680,Key!$A$1:$C$73,3,FALSE)</f>
        <v>-87.906440000000003</v>
      </c>
      <c r="L3680" t="s">
        <v>67</v>
      </c>
      <c r="M3680">
        <f>VLOOKUP(L3680,Key!$A$1:$C$73,2,FALSE)</f>
        <v>43.05847</v>
      </c>
      <c r="N3680">
        <f>VLOOKUP(L3680,Key!$A$1:$C$73,3,FALSE)</f>
        <v>-87.898079999999993</v>
      </c>
      <c r="O3680">
        <v>8</v>
      </c>
      <c r="P3680">
        <v>3</v>
      </c>
      <c r="Q3680">
        <v>1.2</v>
      </c>
      <c r="R3680">
        <v>1.1000000000000001</v>
      </c>
      <c r="S3680">
        <v>48</v>
      </c>
      <c r="T3680">
        <f t="shared" si="513"/>
        <v>-1</v>
      </c>
      <c r="U3680" s="1">
        <v>42833</v>
      </c>
      <c r="V3680" s="13">
        <f t="shared" si="514"/>
        <v>42826</v>
      </c>
      <c r="W3680" s="14">
        <f t="shared" si="515"/>
        <v>42833</v>
      </c>
      <c r="X3680" s="1" t="str">
        <f t="shared" si="516"/>
        <v>Saturday</v>
      </c>
      <c r="Y3680" s="2">
        <v>0.93238425925925927</v>
      </c>
      <c r="Z3680" s="2">
        <f t="shared" si="517"/>
        <v>0.91666666666666663</v>
      </c>
      <c r="AA3680">
        <f>1</f>
        <v>1</v>
      </c>
      <c r="AB3680" s="1">
        <v>42833</v>
      </c>
      <c r="AC3680" s="13">
        <f t="shared" si="518"/>
        <v>42826</v>
      </c>
      <c r="AD3680" s="14">
        <f t="shared" si="519"/>
        <v>42833</v>
      </c>
      <c r="AE3680" s="1" t="str">
        <f t="shared" si="520"/>
        <v>Saturday</v>
      </c>
      <c r="AF3680" s="2">
        <v>0.93793981481481481</v>
      </c>
      <c r="AG3680" s="2">
        <f t="shared" si="521"/>
        <v>0.95833333333333326</v>
      </c>
      <c r="AH3680" t="s">
        <v>23</v>
      </c>
    </row>
    <row r="3681" spans="1:34" x14ac:dyDescent="0.25">
      <c r="A3681">
        <v>1543503</v>
      </c>
      <c r="B3681" t="s">
        <v>54</v>
      </c>
      <c r="E3681">
        <v>53202</v>
      </c>
      <c r="F3681" t="s">
        <v>20</v>
      </c>
      <c r="G3681" t="s">
        <v>55</v>
      </c>
      <c r="H3681">
        <v>106</v>
      </c>
      <c r="I3681" t="s">
        <v>85</v>
      </c>
      <c r="J3681">
        <f>VLOOKUP(I3681,Key!$A$1:$C$73,2,FALSE)</f>
        <v>43.053040000000003</v>
      </c>
      <c r="K3681">
        <f>VLOOKUP(I3681,Key!$A$1:$C$73,3,FALSE)</f>
        <v>-87.897660000000002</v>
      </c>
      <c r="L3681" t="s">
        <v>78</v>
      </c>
      <c r="M3681">
        <f>VLOOKUP(L3681,Key!$A$1:$C$73,2,FALSE)</f>
        <v>43.048200000000001</v>
      </c>
      <c r="N3681">
        <f>VLOOKUP(L3681,Key!$A$1:$C$73,3,FALSE)</f>
        <v>-87.900859999999994</v>
      </c>
      <c r="O3681">
        <v>4</v>
      </c>
      <c r="P3681">
        <v>0</v>
      </c>
      <c r="Q3681">
        <v>0.6</v>
      </c>
      <c r="R3681">
        <v>0.6</v>
      </c>
      <c r="S3681">
        <v>24</v>
      </c>
      <c r="T3681">
        <f t="shared" si="513"/>
        <v>-1</v>
      </c>
      <c r="U3681" s="1">
        <v>42834</v>
      </c>
      <c r="V3681" s="13">
        <f t="shared" si="514"/>
        <v>42826</v>
      </c>
      <c r="W3681" s="14">
        <f t="shared" si="515"/>
        <v>42834</v>
      </c>
      <c r="X3681" s="1" t="str">
        <f t="shared" si="516"/>
        <v>Sunday</v>
      </c>
      <c r="Y3681" s="2">
        <v>4.8726851851851855E-2</v>
      </c>
      <c r="Z3681" s="2">
        <f t="shared" si="517"/>
        <v>4.1666666666666664E-2</v>
      </c>
      <c r="AA3681">
        <f>1</f>
        <v>1</v>
      </c>
      <c r="AB3681" s="1">
        <v>42834</v>
      </c>
      <c r="AC3681" s="13">
        <f t="shared" si="518"/>
        <v>42826</v>
      </c>
      <c r="AD3681" s="14">
        <f t="shared" si="519"/>
        <v>42834</v>
      </c>
      <c r="AE3681" s="1" t="str">
        <f t="shared" si="520"/>
        <v>Sunday</v>
      </c>
      <c r="AF3681" s="2">
        <v>5.1493055555555556E-2</v>
      </c>
      <c r="AG3681" s="2">
        <f t="shared" si="521"/>
        <v>4.1666666666666664E-2</v>
      </c>
      <c r="AH3681" t="s">
        <v>23</v>
      </c>
    </row>
    <row r="3682" spans="1:34" x14ac:dyDescent="0.25">
      <c r="A3682">
        <v>1238894</v>
      </c>
      <c r="B3682" t="s">
        <v>54</v>
      </c>
      <c r="E3682">
        <v>53233</v>
      </c>
      <c r="F3682" t="s">
        <v>20</v>
      </c>
      <c r="G3682" t="s">
        <v>55</v>
      </c>
      <c r="H3682">
        <v>983</v>
      </c>
      <c r="I3682" t="s">
        <v>84</v>
      </c>
      <c r="J3682">
        <f>VLOOKUP(I3682,Key!$A$1:$C$73,2,FALSE)</f>
        <v>43.040154000000001</v>
      </c>
      <c r="K3682">
        <f>VLOOKUP(I3682,Key!$A$1:$C$73,3,FALSE)</f>
        <v>-87.932113000000001</v>
      </c>
      <c r="L3682" t="s">
        <v>77</v>
      </c>
      <c r="M3682">
        <f>VLOOKUP(L3682,Key!$A$1:$C$73,2,FALSE)</f>
        <v>43.036900000000003</v>
      </c>
      <c r="N3682">
        <f>VLOOKUP(L3682,Key!$A$1:$C$73,3,FALSE)</f>
        <v>-87.89667</v>
      </c>
      <c r="O3682">
        <v>21</v>
      </c>
      <c r="P3682">
        <v>3</v>
      </c>
      <c r="Q3682">
        <v>3.2</v>
      </c>
      <c r="R3682">
        <v>3</v>
      </c>
      <c r="S3682">
        <v>126</v>
      </c>
      <c r="T3682">
        <f t="shared" si="513"/>
        <v>-1</v>
      </c>
      <c r="U3682" s="1">
        <v>42834</v>
      </c>
      <c r="V3682" s="13">
        <f t="shared" si="514"/>
        <v>42826</v>
      </c>
      <c r="W3682" s="14">
        <f t="shared" si="515"/>
        <v>42834</v>
      </c>
      <c r="X3682" s="1" t="str">
        <f t="shared" si="516"/>
        <v>Sunday</v>
      </c>
      <c r="Y3682" s="2">
        <v>0.2333912037037037</v>
      </c>
      <c r="Z3682" s="2">
        <f t="shared" si="517"/>
        <v>0.25</v>
      </c>
      <c r="AA3682">
        <f>1</f>
        <v>1</v>
      </c>
      <c r="AB3682" s="1">
        <v>42834</v>
      </c>
      <c r="AC3682" s="13">
        <f t="shared" si="518"/>
        <v>42826</v>
      </c>
      <c r="AD3682" s="14">
        <f t="shared" si="519"/>
        <v>42834</v>
      </c>
      <c r="AE3682" s="1" t="str">
        <f t="shared" si="520"/>
        <v>Sunday</v>
      </c>
      <c r="AF3682" s="2">
        <v>0.24797453703703706</v>
      </c>
      <c r="AG3682" s="2">
        <f t="shared" si="521"/>
        <v>0.25</v>
      </c>
      <c r="AH3682" t="s">
        <v>23</v>
      </c>
    </row>
    <row r="3683" spans="1:34" x14ac:dyDescent="0.25">
      <c r="A3683">
        <v>1238894</v>
      </c>
      <c r="B3683" t="s">
        <v>54</v>
      </c>
      <c r="E3683">
        <v>53233</v>
      </c>
      <c r="F3683" t="s">
        <v>20</v>
      </c>
      <c r="G3683" t="s">
        <v>55</v>
      </c>
      <c r="H3683">
        <v>27</v>
      </c>
      <c r="I3683" t="s">
        <v>77</v>
      </c>
      <c r="J3683">
        <f>VLOOKUP(I3683,Key!$A$1:$C$73,2,FALSE)</f>
        <v>43.036900000000003</v>
      </c>
      <c r="K3683">
        <f>VLOOKUP(I3683,Key!$A$1:$C$73,3,FALSE)</f>
        <v>-87.89667</v>
      </c>
      <c r="L3683" t="s">
        <v>84</v>
      </c>
      <c r="M3683">
        <f>VLOOKUP(L3683,Key!$A$1:$C$73,2,FALSE)</f>
        <v>43.040154000000001</v>
      </c>
      <c r="N3683">
        <f>VLOOKUP(L3683,Key!$A$1:$C$73,3,FALSE)</f>
        <v>-87.932113000000001</v>
      </c>
      <c r="O3683">
        <v>22</v>
      </c>
      <c r="P3683">
        <v>3</v>
      </c>
      <c r="Q3683">
        <v>3.3</v>
      </c>
      <c r="R3683">
        <v>3.1</v>
      </c>
      <c r="S3683">
        <v>132</v>
      </c>
      <c r="T3683">
        <f t="shared" si="513"/>
        <v>-1</v>
      </c>
      <c r="U3683" s="1">
        <v>42834</v>
      </c>
      <c r="V3683" s="13">
        <f t="shared" si="514"/>
        <v>42826</v>
      </c>
      <c r="W3683" s="14">
        <f t="shared" si="515"/>
        <v>42834</v>
      </c>
      <c r="X3683" s="1" t="str">
        <f t="shared" si="516"/>
        <v>Sunday</v>
      </c>
      <c r="Y3683" s="2">
        <v>0.29755787037037035</v>
      </c>
      <c r="Z3683" s="2">
        <f t="shared" si="517"/>
        <v>0.29166666666666663</v>
      </c>
      <c r="AA3683">
        <f>1</f>
        <v>1</v>
      </c>
      <c r="AB3683" s="1">
        <v>42834</v>
      </c>
      <c r="AC3683" s="13">
        <f t="shared" si="518"/>
        <v>42826</v>
      </c>
      <c r="AD3683" s="14">
        <f t="shared" si="519"/>
        <v>42834</v>
      </c>
      <c r="AE3683" s="1" t="str">
        <f t="shared" si="520"/>
        <v>Sunday</v>
      </c>
      <c r="AF3683" s="2">
        <v>0.31252314814814813</v>
      </c>
      <c r="AG3683" s="2">
        <f t="shared" si="521"/>
        <v>0.33333333333333331</v>
      </c>
      <c r="AH3683" t="s">
        <v>23</v>
      </c>
    </row>
    <row r="3684" spans="1:34" x14ac:dyDescent="0.25">
      <c r="A3684">
        <v>1513282</v>
      </c>
      <c r="B3684" t="s">
        <v>54</v>
      </c>
      <c r="E3684">
        <v>34209</v>
      </c>
      <c r="F3684" t="s">
        <v>20</v>
      </c>
      <c r="G3684" t="s">
        <v>55</v>
      </c>
      <c r="H3684">
        <v>34</v>
      </c>
      <c r="I3684" t="s">
        <v>63</v>
      </c>
      <c r="J3684">
        <f>VLOOKUP(I3684,Key!$A$1:$C$73,2,FALSE)</f>
        <v>43.066893999999998</v>
      </c>
      <c r="K3684">
        <f>VLOOKUP(I3684,Key!$A$1:$C$73,3,FALSE)</f>
        <v>-87.877936000000005</v>
      </c>
      <c r="L3684" t="s">
        <v>63</v>
      </c>
      <c r="M3684">
        <f>VLOOKUP(L3684,Key!$A$1:$C$73,2,FALSE)</f>
        <v>43.066893999999998</v>
      </c>
      <c r="N3684">
        <f>VLOOKUP(L3684,Key!$A$1:$C$73,3,FALSE)</f>
        <v>-87.877936000000005</v>
      </c>
      <c r="O3684">
        <v>45</v>
      </c>
      <c r="P3684">
        <v>6</v>
      </c>
      <c r="Q3684">
        <v>6.8</v>
      </c>
      <c r="R3684">
        <v>6.4</v>
      </c>
      <c r="S3684">
        <v>270</v>
      </c>
      <c r="T3684">
        <f t="shared" si="513"/>
        <v>-1</v>
      </c>
      <c r="U3684" s="1">
        <v>42834</v>
      </c>
      <c r="V3684" s="13">
        <f t="shared" si="514"/>
        <v>42826</v>
      </c>
      <c r="W3684" s="14">
        <f t="shared" si="515"/>
        <v>42834</v>
      </c>
      <c r="X3684" s="1" t="str">
        <f t="shared" si="516"/>
        <v>Sunday</v>
      </c>
      <c r="Y3684" s="2">
        <v>0.38312499999999999</v>
      </c>
      <c r="Z3684" s="2">
        <f t="shared" si="517"/>
        <v>0.375</v>
      </c>
      <c r="AA3684">
        <f>1</f>
        <v>1</v>
      </c>
      <c r="AB3684" s="1">
        <v>42834</v>
      </c>
      <c r="AC3684" s="13">
        <f t="shared" si="518"/>
        <v>42826</v>
      </c>
      <c r="AD3684" s="14">
        <f t="shared" si="519"/>
        <v>42834</v>
      </c>
      <c r="AE3684" s="1" t="str">
        <f t="shared" si="520"/>
        <v>Sunday</v>
      </c>
      <c r="AF3684" s="2">
        <v>0.41452546296296294</v>
      </c>
      <c r="AG3684" s="2">
        <f t="shared" si="521"/>
        <v>0.41666666666666663</v>
      </c>
      <c r="AH3684" t="s">
        <v>25</v>
      </c>
    </row>
    <row r="3685" spans="1:34" x14ac:dyDescent="0.25">
      <c r="A3685">
        <v>1571528</v>
      </c>
      <c r="B3685" t="s">
        <v>54</v>
      </c>
      <c r="E3685">
        <v>53005</v>
      </c>
      <c r="F3685" t="s">
        <v>20</v>
      </c>
      <c r="G3685" t="s">
        <v>55</v>
      </c>
      <c r="H3685">
        <v>267</v>
      </c>
      <c r="I3685" t="s">
        <v>77</v>
      </c>
      <c r="J3685">
        <f>VLOOKUP(I3685,Key!$A$1:$C$73,2,FALSE)</f>
        <v>43.036900000000003</v>
      </c>
      <c r="K3685">
        <f>VLOOKUP(I3685,Key!$A$1:$C$73,3,FALSE)</f>
        <v>-87.89667</v>
      </c>
      <c r="L3685" t="s">
        <v>77</v>
      </c>
      <c r="M3685">
        <f>VLOOKUP(L3685,Key!$A$1:$C$73,2,FALSE)</f>
        <v>43.036900000000003</v>
      </c>
      <c r="N3685">
        <f>VLOOKUP(L3685,Key!$A$1:$C$73,3,FALSE)</f>
        <v>-87.89667</v>
      </c>
      <c r="O3685">
        <v>67</v>
      </c>
      <c r="P3685">
        <v>9</v>
      </c>
      <c r="Q3685">
        <v>10.1</v>
      </c>
      <c r="R3685">
        <v>9.5</v>
      </c>
      <c r="S3685">
        <v>402</v>
      </c>
      <c r="T3685">
        <f t="shared" si="513"/>
        <v>-1</v>
      </c>
      <c r="U3685" s="1">
        <v>42834</v>
      </c>
      <c r="V3685" s="13">
        <f t="shared" si="514"/>
        <v>42826</v>
      </c>
      <c r="W3685" s="14">
        <f t="shared" si="515"/>
        <v>42834</v>
      </c>
      <c r="X3685" s="1" t="str">
        <f t="shared" si="516"/>
        <v>Sunday</v>
      </c>
      <c r="Y3685" s="2">
        <v>0.42327546296296298</v>
      </c>
      <c r="Z3685" s="2">
        <f t="shared" si="517"/>
        <v>0.41666666666666663</v>
      </c>
      <c r="AA3685">
        <f>1</f>
        <v>1</v>
      </c>
      <c r="AB3685" s="1">
        <v>42834</v>
      </c>
      <c r="AC3685" s="13">
        <f t="shared" si="518"/>
        <v>42826</v>
      </c>
      <c r="AD3685" s="14">
        <f t="shared" si="519"/>
        <v>42834</v>
      </c>
      <c r="AE3685" s="1" t="str">
        <f t="shared" si="520"/>
        <v>Sunday</v>
      </c>
      <c r="AF3685" s="2">
        <v>0.46959490740740745</v>
      </c>
      <c r="AG3685" s="2">
        <f t="shared" si="521"/>
        <v>0.45833333333333331</v>
      </c>
      <c r="AH3685" t="s">
        <v>25</v>
      </c>
    </row>
    <row r="3686" spans="1:34" x14ac:dyDescent="0.25">
      <c r="A3686">
        <v>1571582</v>
      </c>
      <c r="B3686" t="s">
        <v>54</v>
      </c>
      <c r="F3686" t="s">
        <v>20</v>
      </c>
      <c r="G3686" t="s">
        <v>55</v>
      </c>
      <c r="H3686">
        <v>9</v>
      </c>
      <c r="I3686" t="s">
        <v>48</v>
      </c>
      <c r="J3686">
        <f>VLOOKUP(I3686,Key!$A$1:$C$73,2,FALSE)</f>
        <v>43.031320000000001</v>
      </c>
      <c r="K3686">
        <f>VLOOKUP(I3686,Key!$A$1:$C$73,3,FALSE)</f>
        <v>-87.904259999999994</v>
      </c>
      <c r="L3686" t="s">
        <v>48</v>
      </c>
      <c r="M3686">
        <f>VLOOKUP(L3686,Key!$A$1:$C$73,2,FALSE)</f>
        <v>43.031320000000001</v>
      </c>
      <c r="N3686">
        <f>VLOOKUP(L3686,Key!$A$1:$C$73,3,FALSE)</f>
        <v>-87.904259999999994</v>
      </c>
      <c r="O3686">
        <v>177</v>
      </c>
      <c r="P3686">
        <v>18</v>
      </c>
      <c r="Q3686">
        <v>18</v>
      </c>
      <c r="R3686">
        <v>17.100000000000001</v>
      </c>
      <c r="S3686">
        <v>720</v>
      </c>
      <c r="T3686">
        <f t="shared" si="513"/>
        <v>-1</v>
      </c>
      <c r="U3686" s="1">
        <v>42834</v>
      </c>
      <c r="V3686" s="13">
        <f t="shared" si="514"/>
        <v>42826</v>
      </c>
      <c r="W3686" s="14">
        <f t="shared" si="515"/>
        <v>42834</v>
      </c>
      <c r="X3686" s="1" t="str">
        <f t="shared" si="516"/>
        <v>Sunday</v>
      </c>
      <c r="Y3686" s="2">
        <v>0.44390046296296298</v>
      </c>
      <c r="Z3686" s="2">
        <f t="shared" si="517"/>
        <v>0.45833333333333331</v>
      </c>
      <c r="AA3686">
        <f>1</f>
        <v>1</v>
      </c>
      <c r="AB3686" s="1">
        <v>42834</v>
      </c>
      <c r="AC3686" s="13">
        <f t="shared" si="518"/>
        <v>42826</v>
      </c>
      <c r="AD3686" s="14">
        <f t="shared" si="519"/>
        <v>42834</v>
      </c>
      <c r="AE3686" s="1" t="str">
        <f t="shared" si="520"/>
        <v>Sunday</v>
      </c>
      <c r="AF3686" s="2">
        <v>0.5668171296296296</v>
      </c>
      <c r="AG3686" s="2">
        <f t="shared" si="521"/>
        <v>0.58333333333333326</v>
      </c>
      <c r="AH3686" t="s">
        <v>25</v>
      </c>
    </row>
    <row r="3687" spans="1:34" x14ac:dyDescent="0.25">
      <c r="A3687">
        <v>1571521</v>
      </c>
      <c r="B3687" t="s">
        <v>54</v>
      </c>
      <c r="E3687">
        <v>53233</v>
      </c>
      <c r="F3687" t="s">
        <v>20</v>
      </c>
      <c r="G3687" t="s">
        <v>55</v>
      </c>
      <c r="H3687">
        <v>214</v>
      </c>
      <c r="I3687" t="s">
        <v>81</v>
      </c>
      <c r="J3687">
        <f>VLOOKUP(I3687,Key!$A$1:$C$73,2,FALSE)</f>
        <v>43.058010000000003</v>
      </c>
      <c r="K3687">
        <f>VLOOKUP(I3687,Key!$A$1:$C$73,3,FALSE)</f>
        <v>-87.877300000000005</v>
      </c>
      <c r="L3687" t="s">
        <v>81</v>
      </c>
      <c r="M3687">
        <f>VLOOKUP(L3687,Key!$A$1:$C$73,2,FALSE)</f>
        <v>43.058010000000003</v>
      </c>
      <c r="N3687">
        <f>VLOOKUP(L3687,Key!$A$1:$C$73,3,FALSE)</f>
        <v>-87.877300000000005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f t="shared" si="513"/>
        <v>-1</v>
      </c>
      <c r="U3687" s="1">
        <v>42834</v>
      </c>
      <c r="V3687" s="13">
        <f t="shared" si="514"/>
        <v>42826</v>
      </c>
      <c r="W3687" s="14">
        <f t="shared" si="515"/>
        <v>42834</v>
      </c>
      <c r="X3687" s="1" t="str">
        <f t="shared" si="516"/>
        <v>Sunday</v>
      </c>
      <c r="Y3687" s="2">
        <v>0.44585648148148144</v>
      </c>
      <c r="Z3687" s="2">
        <f t="shared" si="517"/>
        <v>0.45833333333333331</v>
      </c>
      <c r="AA3687">
        <f>1</f>
        <v>1</v>
      </c>
      <c r="AB3687" s="1">
        <v>42834</v>
      </c>
      <c r="AC3687" s="13">
        <f t="shared" si="518"/>
        <v>42826</v>
      </c>
      <c r="AD3687" s="14">
        <f t="shared" si="519"/>
        <v>42834</v>
      </c>
      <c r="AE3687" s="1" t="str">
        <f t="shared" si="520"/>
        <v>Sunday</v>
      </c>
      <c r="AF3687" s="2">
        <v>0.44612268518518516</v>
      </c>
      <c r="AG3687" s="2">
        <f t="shared" si="521"/>
        <v>0.45833333333333331</v>
      </c>
      <c r="AH3687" t="s">
        <v>25</v>
      </c>
    </row>
    <row r="3688" spans="1:34" x14ac:dyDescent="0.25">
      <c r="A3688">
        <v>1571593</v>
      </c>
      <c r="B3688" t="s">
        <v>54</v>
      </c>
      <c r="E3688">
        <v>53210</v>
      </c>
      <c r="F3688" t="s">
        <v>20</v>
      </c>
      <c r="G3688" t="s">
        <v>55</v>
      </c>
      <c r="H3688">
        <v>11047</v>
      </c>
      <c r="I3688" t="s">
        <v>64</v>
      </c>
      <c r="J3688">
        <f>VLOOKUP(I3688,Key!$A$1:$C$73,2,FALSE)</f>
        <v>43.069021999999997</v>
      </c>
      <c r="K3688">
        <f>VLOOKUP(I3688,Key!$A$1:$C$73,3,FALSE)</f>
        <v>-87.887940999999998</v>
      </c>
      <c r="L3688" t="s">
        <v>64</v>
      </c>
      <c r="M3688">
        <f>VLOOKUP(L3688,Key!$A$1:$C$73,2,FALSE)</f>
        <v>43.069021999999997</v>
      </c>
      <c r="N3688">
        <f>VLOOKUP(L3688,Key!$A$1:$C$73,3,FALSE)</f>
        <v>-87.887940999999998</v>
      </c>
      <c r="O3688">
        <v>82</v>
      </c>
      <c r="P3688">
        <v>9</v>
      </c>
      <c r="Q3688">
        <v>12.3</v>
      </c>
      <c r="R3688">
        <v>11.7</v>
      </c>
      <c r="S3688">
        <v>492</v>
      </c>
      <c r="T3688">
        <f t="shared" si="513"/>
        <v>-1</v>
      </c>
      <c r="U3688" s="1">
        <v>42834</v>
      </c>
      <c r="V3688" s="13">
        <f t="shared" si="514"/>
        <v>42826</v>
      </c>
      <c r="W3688" s="14">
        <f t="shared" si="515"/>
        <v>42834</v>
      </c>
      <c r="X3688" s="1" t="str">
        <f t="shared" si="516"/>
        <v>Sunday</v>
      </c>
      <c r="Y3688" s="2">
        <v>0.44721064814814815</v>
      </c>
      <c r="Z3688" s="2">
        <f t="shared" si="517"/>
        <v>0.45833333333333331</v>
      </c>
      <c r="AA3688">
        <f>1</f>
        <v>1</v>
      </c>
      <c r="AB3688" s="1">
        <v>42834</v>
      </c>
      <c r="AC3688" s="13">
        <f t="shared" si="518"/>
        <v>42826</v>
      </c>
      <c r="AD3688" s="14">
        <f t="shared" si="519"/>
        <v>42834</v>
      </c>
      <c r="AE3688" s="1" t="str">
        <f t="shared" si="520"/>
        <v>Sunday</v>
      </c>
      <c r="AF3688" s="2">
        <v>0.50373842592592599</v>
      </c>
      <c r="AG3688" s="2">
        <f t="shared" si="521"/>
        <v>0.5</v>
      </c>
      <c r="AH3688" t="s">
        <v>25</v>
      </c>
    </row>
    <row r="3689" spans="1:34" x14ac:dyDescent="0.25">
      <c r="A3689">
        <v>1517966</v>
      </c>
      <c r="B3689" t="s">
        <v>54</v>
      </c>
      <c r="E3689">
        <v>53051</v>
      </c>
      <c r="F3689" t="s">
        <v>20</v>
      </c>
      <c r="G3689" t="s">
        <v>55</v>
      </c>
      <c r="H3689">
        <v>5426</v>
      </c>
      <c r="I3689" t="s">
        <v>87</v>
      </c>
      <c r="J3689">
        <f>VLOOKUP(I3689,Key!$A$1:$C$73,2,FALSE)</f>
        <v>43.063749000000001</v>
      </c>
      <c r="K3689">
        <f>VLOOKUP(I3689,Key!$A$1:$C$73,3,FALSE)</f>
        <v>-87.887962999999999</v>
      </c>
      <c r="L3689" t="s">
        <v>68</v>
      </c>
      <c r="M3689">
        <f>VLOOKUP(L3689,Key!$A$1:$C$73,2,FALSE)</f>
        <v>43.026470000000003</v>
      </c>
      <c r="N3689">
        <f>VLOOKUP(L3689,Key!$A$1:$C$73,3,FALSE)</f>
        <v>-87.918040000000005</v>
      </c>
      <c r="O3689">
        <v>27</v>
      </c>
      <c r="P3689">
        <v>3</v>
      </c>
      <c r="Q3689">
        <v>4.0999999999999996</v>
      </c>
      <c r="R3689">
        <v>3.8</v>
      </c>
      <c r="S3689">
        <v>162</v>
      </c>
      <c r="T3689">
        <f t="shared" si="513"/>
        <v>-1</v>
      </c>
      <c r="U3689" s="1">
        <v>42834</v>
      </c>
      <c r="V3689" s="13">
        <f t="shared" si="514"/>
        <v>42826</v>
      </c>
      <c r="W3689" s="14">
        <f t="shared" si="515"/>
        <v>42834</v>
      </c>
      <c r="X3689" s="1" t="str">
        <f t="shared" si="516"/>
        <v>Sunday</v>
      </c>
      <c r="Y3689" s="2">
        <v>0.45171296296296298</v>
      </c>
      <c r="Z3689" s="2">
        <f t="shared" si="517"/>
        <v>0.45833333333333331</v>
      </c>
      <c r="AA3689">
        <f>1</f>
        <v>1</v>
      </c>
      <c r="AB3689" s="1">
        <v>42834</v>
      </c>
      <c r="AC3689" s="13">
        <f t="shared" si="518"/>
        <v>42826</v>
      </c>
      <c r="AD3689" s="14">
        <f t="shared" si="519"/>
        <v>42834</v>
      </c>
      <c r="AE3689" s="1" t="str">
        <f t="shared" si="520"/>
        <v>Sunday</v>
      </c>
      <c r="AF3689" s="2">
        <v>0.47061342592592598</v>
      </c>
      <c r="AG3689" s="2">
        <f t="shared" si="521"/>
        <v>0.45833333333333331</v>
      </c>
      <c r="AH3689" t="s">
        <v>23</v>
      </c>
    </row>
    <row r="3690" spans="1:34" x14ac:dyDescent="0.25">
      <c r="A3690">
        <v>1571909</v>
      </c>
      <c r="B3690" t="s">
        <v>54</v>
      </c>
      <c r="E3690">
        <v>53132</v>
      </c>
      <c r="F3690" t="s">
        <v>20</v>
      </c>
      <c r="G3690" t="s">
        <v>55</v>
      </c>
      <c r="H3690">
        <v>247</v>
      </c>
      <c r="I3690" t="s">
        <v>36</v>
      </c>
      <c r="J3690">
        <f>VLOOKUP(I3690,Key!$A$1:$C$73,2,FALSE)</f>
        <v>43.03519</v>
      </c>
      <c r="K3690">
        <f>VLOOKUP(I3690,Key!$A$1:$C$73,3,FALSE)</f>
        <v>-87.907390000000007</v>
      </c>
      <c r="L3690" t="s">
        <v>36</v>
      </c>
      <c r="M3690">
        <f>VLOOKUP(L3690,Key!$A$1:$C$73,2,FALSE)</f>
        <v>43.03519</v>
      </c>
      <c r="N3690">
        <f>VLOOKUP(L3690,Key!$A$1:$C$73,3,FALSE)</f>
        <v>-87.907390000000007</v>
      </c>
      <c r="O3690">
        <v>83</v>
      </c>
      <c r="P3690">
        <v>9</v>
      </c>
      <c r="Q3690">
        <v>12.5</v>
      </c>
      <c r="R3690">
        <v>11.8</v>
      </c>
      <c r="S3690">
        <v>498</v>
      </c>
      <c r="T3690">
        <f t="shared" si="513"/>
        <v>-1</v>
      </c>
      <c r="U3690" s="1">
        <v>42834</v>
      </c>
      <c r="V3690" s="13">
        <f t="shared" si="514"/>
        <v>42826</v>
      </c>
      <c r="W3690" s="14">
        <f t="shared" si="515"/>
        <v>42834</v>
      </c>
      <c r="X3690" s="1" t="str">
        <f t="shared" si="516"/>
        <v>Sunday</v>
      </c>
      <c r="Y3690" s="2">
        <v>0.51432870370370376</v>
      </c>
      <c r="Z3690" s="2">
        <f t="shared" si="517"/>
        <v>0.5</v>
      </c>
      <c r="AA3690">
        <f>1</f>
        <v>1</v>
      </c>
      <c r="AB3690" s="1">
        <v>42834</v>
      </c>
      <c r="AC3690" s="13">
        <f t="shared" si="518"/>
        <v>42826</v>
      </c>
      <c r="AD3690" s="14">
        <f t="shared" si="519"/>
        <v>42834</v>
      </c>
      <c r="AE3690" s="1" t="str">
        <f t="shared" si="520"/>
        <v>Sunday</v>
      </c>
      <c r="AF3690" s="2">
        <v>0.57209490740740743</v>
      </c>
      <c r="AG3690" s="2">
        <f t="shared" si="521"/>
        <v>0.58333333333333326</v>
      </c>
      <c r="AH3690" t="s">
        <v>25</v>
      </c>
    </row>
    <row r="3691" spans="1:34" x14ac:dyDescent="0.25">
      <c r="A3691">
        <v>1571922</v>
      </c>
      <c r="B3691" t="s">
        <v>54</v>
      </c>
      <c r="E3691">
        <v>53404</v>
      </c>
      <c r="F3691" t="s">
        <v>20</v>
      </c>
      <c r="G3691" t="s">
        <v>55</v>
      </c>
      <c r="H3691">
        <v>5481</v>
      </c>
      <c r="I3691" t="s">
        <v>62</v>
      </c>
      <c r="J3691">
        <f>VLOOKUP(I3691,Key!$A$1:$C$73,2,FALSE)</f>
        <v>43.052460000000004</v>
      </c>
      <c r="K3691">
        <f>VLOOKUP(I3691,Key!$A$1:$C$73,3,FALSE)</f>
        <v>-87.891000000000005</v>
      </c>
      <c r="L3691" t="s">
        <v>62</v>
      </c>
      <c r="M3691">
        <f>VLOOKUP(L3691,Key!$A$1:$C$73,2,FALSE)</f>
        <v>43.052460000000004</v>
      </c>
      <c r="N3691">
        <f>VLOOKUP(L3691,Key!$A$1:$C$73,3,FALSE)</f>
        <v>-87.891000000000005</v>
      </c>
      <c r="O3691">
        <v>50</v>
      </c>
      <c r="P3691">
        <v>6</v>
      </c>
      <c r="Q3691">
        <v>7.5</v>
      </c>
      <c r="R3691">
        <v>7.1</v>
      </c>
      <c r="S3691">
        <v>300</v>
      </c>
      <c r="T3691">
        <f t="shared" si="513"/>
        <v>-1</v>
      </c>
      <c r="U3691" s="1">
        <v>42834</v>
      </c>
      <c r="V3691" s="13">
        <f t="shared" si="514"/>
        <v>42826</v>
      </c>
      <c r="W3691" s="14">
        <f t="shared" si="515"/>
        <v>42834</v>
      </c>
      <c r="X3691" s="1" t="str">
        <f t="shared" si="516"/>
        <v>Sunday</v>
      </c>
      <c r="Y3691" s="2">
        <v>0.51619212962962957</v>
      </c>
      <c r="Z3691" s="2">
        <f t="shared" si="517"/>
        <v>0.5</v>
      </c>
      <c r="AA3691">
        <f>1</f>
        <v>1</v>
      </c>
      <c r="AB3691" s="1">
        <v>42834</v>
      </c>
      <c r="AC3691" s="13">
        <f t="shared" si="518"/>
        <v>42826</v>
      </c>
      <c r="AD3691" s="14">
        <f t="shared" si="519"/>
        <v>42834</v>
      </c>
      <c r="AE3691" s="1" t="str">
        <f t="shared" si="520"/>
        <v>Sunday</v>
      </c>
      <c r="AF3691" s="2">
        <v>0.55092592592592593</v>
      </c>
      <c r="AG3691" s="2">
        <f t="shared" si="521"/>
        <v>0.54166666666666663</v>
      </c>
      <c r="AH3691" t="s">
        <v>25</v>
      </c>
    </row>
    <row r="3692" spans="1:34" x14ac:dyDescent="0.25">
      <c r="A3692">
        <v>1571928</v>
      </c>
      <c r="B3692" t="s">
        <v>54</v>
      </c>
      <c r="E3692">
        <v>53202</v>
      </c>
      <c r="F3692" t="s">
        <v>20</v>
      </c>
      <c r="G3692" t="s">
        <v>55</v>
      </c>
      <c r="H3692">
        <v>5458</v>
      </c>
      <c r="I3692" t="s">
        <v>61</v>
      </c>
      <c r="J3692">
        <f>VLOOKUP(I3692,Key!$A$1:$C$73,2,FALSE)</f>
        <v>43.060786</v>
      </c>
      <c r="K3692">
        <f>VLOOKUP(I3692,Key!$A$1:$C$73,3,FALSE)</f>
        <v>-87.883825999999999</v>
      </c>
      <c r="L3692" t="s">
        <v>61</v>
      </c>
      <c r="M3692">
        <f>VLOOKUP(L3692,Key!$A$1:$C$73,2,FALSE)</f>
        <v>43.060786</v>
      </c>
      <c r="N3692">
        <f>VLOOKUP(L3692,Key!$A$1:$C$73,3,FALSE)</f>
        <v>-87.883825999999999</v>
      </c>
      <c r="O3692">
        <v>136</v>
      </c>
      <c r="P3692">
        <v>15</v>
      </c>
      <c r="Q3692">
        <v>18</v>
      </c>
      <c r="R3692">
        <v>17.100000000000001</v>
      </c>
      <c r="S3692">
        <v>720</v>
      </c>
      <c r="T3692">
        <f t="shared" si="513"/>
        <v>-1</v>
      </c>
      <c r="U3692" s="1">
        <v>42834</v>
      </c>
      <c r="V3692" s="13">
        <f t="shared" si="514"/>
        <v>42826</v>
      </c>
      <c r="W3692" s="14">
        <f t="shared" si="515"/>
        <v>42834</v>
      </c>
      <c r="X3692" s="1" t="str">
        <f t="shared" si="516"/>
        <v>Sunday</v>
      </c>
      <c r="Y3692" s="2">
        <v>0.51834490740740746</v>
      </c>
      <c r="Z3692" s="2">
        <f t="shared" si="517"/>
        <v>0.5</v>
      </c>
      <c r="AA3692">
        <f>1</f>
        <v>1</v>
      </c>
      <c r="AB3692" s="1">
        <v>42834</v>
      </c>
      <c r="AC3692" s="13">
        <f t="shared" si="518"/>
        <v>42826</v>
      </c>
      <c r="AD3692" s="14">
        <f t="shared" si="519"/>
        <v>42834</v>
      </c>
      <c r="AE3692" s="1" t="str">
        <f t="shared" si="520"/>
        <v>Sunday</v>
      </c>
      <c r="AF3692" s="2">
        <v>0.61249999999999993</v>
      </c>
      <c r="AG3692" s="2">
        <f t="shared" si="521"/>
        <v>0.625</v>
      </c>
      <c r="AH3692" t="s">
        <v>25</v>
      </c>
    </row>
    <row r="3693" spans="1:34" x14ac:dyDescent="0.25">
      <c r="A3693">
        <v>1571962</v>
      </c>
      <c r="B3693" t="s">
        <v>54</v>
      </c>
      <c r="E3693">
        <v>53202</v>
      </c>
      <c r="F3693" t="s">
        <v>20</v>
      </c>
      <c r="G3693" t="s">
        <v>55</v>
      </c>
      <c r="H3693">
        <v>11054</v>
      </c>
      <c r="I3693" t="s">
        <v>22</v>
      </c>
      <c r="J3693">
        <f>VLOOKUP(I3693,Key!$A$1:$C$73,2,FALSE)</f>
        <v>43.058619999999998</v>
      </c>
      <c r="K3693">
        <f>VLOOKUP(I3693,Key!$A$1:$C$73,3,FALSE)</f>
        <v>-87.885319999999993</v>
      </c>
      <c r="L3693" t="s">
        <v>36</v>
      </c>
      <c r="M3693">
        <f>VLOOKUP(L3693,Key!$A$1:$C$73,2,FALSE)</f>
        <v>43.03519</v>
      </c>
      <c r="N3693">
        <f>VLOOKUP(L3693,Key!$A$1:$C$73,3,FALSE)</f>
        <v>-87.907390000000007</v>
      </c>
      <c r="O3693">
        <v>40</v>
      </c>
      <c r="P3693">
        <v>6</v>
      </c>
      <c r="Q3693">
        <v>6</v>
      </c>
      <c r="R3693">
        <v>5.7</v>
      </c>
      <c r="S3693">
        <v>240</v>
      </c>
      <c r="T3693">
        <f t="shared" si="513"/>
        <v>-1</v>
      </c>
      <c r="U3693" s="1">
        <v>42834</v>
      </c>
      <c r="V3693" s="13">
        <f t="shared" si="514"/>
        <v>42826</v>
      </c>
      <c r="W3693" s="14">
        <f t="shared" si="515"/>
        <v>42834</v>
      </c>
      <c r="X3693" s="1" t="str">
        <f t="shared" si="516"/>
        <v>Sunday</v>
      </c>
      <c r="Y3693" s="2">
        <v>0.5216898148148148</v>
      </c>
      <c r="Z3693" s="2">
        <f t="shared" si="517"/>
        <v>0.54166666666666663</v>
      </c>
      <c r="AA3693">
        <f>1</f>
        <v>1</v>
      </c>
      <c r="AB3693" s="1">
        <v>42834</v>
      </c>
      <c r="AC3693" s="13">
        <f t="shared" si="518"/>
        <v>42826</v>
      </c>
      <c r="AD3693" s="14">
        <f t="shared" si="519"/>
        <v>42834</v>
      </c>
      <c r="AE3693" s="1" t="str">
        <f t="shared" si="520"/>
        <v>Sunday</v>
      </c>
      <c r="AF3693" s="2">
        <v>0.54972222222222222</v>
      </c>
      <c r="AG3693" s="2">
        <f t="shared" si="521"/>
        <v>0.54166666666666663</v>
      </c>
      <c r="AH3693" t="s">
        <v>23</v>
      </c>
    </row>
    <row r="3694" spans="1:34" x14ac:dyDescent="0.25">
      <c r="A3694">
        <v>1572021</v>
      </c>
      <c r="B3694" t="s">
        <v>54</v>
      </c>
      <c r="E3694">
        <v>53151</v>
      </c>
      <c r="F3694" t="s">
        <v>20</v>
      </c>
      <c r="G3694" t="s">
        <v>55</v>
      </c>
      <c r="H3694">
        <v>11136</v>
      </c>
      <c r="I3694" t="s">
        <v>44</v>
      </c>
      <c r="J3694">
        <f>VLOOKUP(I3694,Key!$A$1:$C$73,2,FALSE)</f>
        <v>43.03886</v>
      </c>
      <c r="K3694">
        <f>VLOOKUP(I3694,Key!$A$1:$C$73,3,FALSE)</f>
        <v>-87.902720000000002</v>
      </c>
      <c r="L3694" t="s">
        <v>76</v>
      </c>
      <c r="M3694">
        <f>VLOOKUP(L3694,Key!$A$1:$C$73,2,FALSE)</f>
        <v>43.02948</v>
      </c>
      <c r="N3694">
        <f>VLOOKUP(L3694,Key!$A$1:$C$73,3,FALSE)</f>
        <v>-87.912819999999996</v>
      </c>
      <c r="O3694">
        <v>17</v>
      </c>
      <c r="P3694">
        <v>3</v>
      </c>
      <c r="Q3694">
        <v>2.6</v>
      </c>
      <c r="R3694">
        <v>2.4</v>
      </c>
      <c r="S3694">
        <v>102</v>
      </c>
      <c r="T3694">
        <f t="shared" si="513"/>
        <v>-1</v>
      </c>
      <c r="U3694" s="1">
        <v>42834</v>
      </c>
      <c r="V3694" s="13">
        <f t="shared" si="514"/>
        <v>42826</v>
      </c>
      <c r="W3694" s="14">
        <f t="shared" si="515"/>
        <v>42834</v>
      </c>
      <c r="X3694" s="1" t="str">
        <f t="shared" si="516"/>
        <v>Sunday</v>
      </c>
      <c r="Y3694" s="2">
        <v>0.53295138888888893</v>
      </c>
      <c r="Z3694" s="2">
        <f t="shared" si="517"/>
        <v>0.54166666666666663</v>
      </c>
      <c r="AA3694">
        <f>1</f>
        <v>1</v>
      </c>
      <c r="AB3694" s="1">
        <v>42834</v>
      </c>
      <c r="AC3694" s="13">
        <f t="shared" si="518"/>
        <v>42826</v>
      </c>
      <c r="AD3694" s="14">
        <f t="shared" si="519"/>
        <v>42834</v>
      </c>
      <c r="AE3694" s="1" t="str">
        <f t="shared" si="520"/>
        <v>Sunday</v>
      </c>
      <c r="AF3694" s="2">
        <v>0.54450231481481481</v>
      </c>
      <c r="AG3694" s="2">
        <f t="shared" si="521"/>
        <v>0.54166666666666663</v>
      </c>
      <c r="AH3694" t="s">
        <v>23</v>
      </c>
    </row>
    <row r="3695" spans="1:34" x14ac:dyDescent="0.25">
      <c r="A3695">
        <v>1572120</v>
      </c>
      <c r="B3695" t="s">
        <v>54</v>
      </c>
      <c r="E3695">
        <v>93063</v>
      </c>
      <c r="F3695" t="s">
        <v>20</v>
      </c>
      <c r="G3695" t="s">
        <v>55</v>
      </c>
      <c r="H3695">
        <v>5550</v>
      </c>
      <c r="I3695" t="s">
        <v>84</v>
      </c>
      <c r="J3695">
        <f>VLOOKUP(I3695,Key!$A$1:$C$73,2,FALSE)</f>
        <v>43.040154000000001</v>
      </c>
      <c r="K3695">
        <f>VLOOKUP(I3695,Key!$A$1:$C$73,3,FALSE)</f>
        <v>-87.932113000000001</v>
      </c>
      <c r="L3695" t="s">
        <v>36</v>
      </c>
      <c r="M3695">
        <f>VLOOKUP(L3695,Key!$A$1:$C$73,2,FALSE)</f>
        <v>43.03519</v>
      </c>
      <c r="N3695">
        <f>VLOOKUP(L3695,Key!$A$1:$C$73,3,FALSE)</f>
        <v>-87.907390000000007</v>
      </c>
      <c r="O3695">
        <v>49</v>
      </c>
      <c r="P3695">
        <v>6</v>
      </c>
      <c r="Q3695">
        <v>7.4</v>
      </c>
      <c r="R3695">
        <v>7</v>
      </c>
      <c r="S3695">
        <v>294</v>
      </c>
      <c r="T3695">
        <f t="shared" si="513"/>
        <v>-1</v>
      </c>
      <c r="U3695" s="1">
        <v>42834</v>
      </c>
      <c r="V3695" s="13">
        <f t="shared" si="514"/>
        <v>42826</v>
      </c>
      <c r="W3695" s="14">
        <f t="shared" si="515"/>
        <v>42834</v>
      </c>
      <c r="X3695" s="1" t="str">
        <f t="shared" si="516"/>
        <v>Sunday</v>
      </c>
      <c r="Y3695" s="2">
        <v>0.54554398148148142</v>
      </c>
      <c r="Z3695" s="2">
        <f t="shared" si="517"/>
        <v>0.54166666666666663</v>
      </c>
      <c r="AA3695">
        <f>1</f>
        <v>1</v>
      </c>
      <c r="AB3695" s="1">
        <v>42834</v>
      </c>
      <c r="AC3695" s="13">
        <f t="shared" si="518"/>
        <v>42826</v>
      </c>
      <c r="AD3695" s="14">
        <f t="shared" si="519"/>
        <v>42834</v>
      </c>
      <c r="AE3695" s="1" t="str">
        <f t="shared" si="520"/>
        <v>Sunday</v>
      </c>
      <c r="AF3695" s="2">
        <v>0.57960648148148153</v>
      </c>
      <c r="AG3695" s="2">
        <f t="shared" si="521"/>
        <v>0.58333333333333326</v>
      </c>
      <c r="AH3695" t="s">
        <v>23</v>
      </c>
    </row>
    <row r="3696" spans="1:34" x14ac:dyDescent="0.25">
      <c r="A3696">
        <v>1572152</v>
      </c>
      <c r="B3696" t="s">
        <v>54</v>
      </c>
      <c r="E3696">
        <v>53023</v>
      </c>
      <c r="F3696" t="s">
        <v>20</v>
      </c>
      <c r="G3696" t="s">
        <v>55</v>
      </c>
      <c r="H3696">
        <v>5552</v>
      </c>
      <c r="I3696" t="s">
        <v>77</v>
      </c>
      <c r="J3696">
        <f>VLOOKUP(I3696,Key!$A$1:$C$73,2,FALSE)</f>
        <v>43.036900000000003</v>
      </c>
      <c r="K3696">
        <f>VLOOKUP(I3696,Key!$A$1:$C$73,3,FALSE)</f>
        <v>-87.89667</v>
      </c>
      <c r="L3696" t="s">
        <v>36</v>
      </c>
      <c r="M3696">
        <f>VLOOKUP(L3696,Key!$A$1:$C$73,2,FALSE)</f>
        <v>43.03519</v>
      </c>
      <c r="N3696">
        <f>VLOOKUP(L3696,Key!$A$1:$C$73,3,FALSE)</f>
        <v>-87.907390000000007</v>
      </c>
      <c r="O3696">
        <v>27</v>
      </c>
      <c r="P3696">
        <v>3</v>
      </c>
      <c r="Q3696">
        <v>4.0999999999999996</v>
      </c>
      <c r="R3696">
        <v>3.8</v>
      </c>
      <c r="S3696">
        <v>162</v>
      </c>
      <c r="T3696">
        <f t="shared" si="513"/>
        <v>-1</v>
      </c>
      <c r="U3696" s="1">
        <v>42834</v>
      </c>
      <c r="V3696" s="13">
        <f t="shared" si="514"/>
        <v>42826</v>
      </c>
      <c r="W3696" s="14">
        <f t="shared" si="515"/>
        <v>42834</v>
      </c>
      <c r="X3696" s="1" t="str">
        <f t="shared" si="516"/>
        <v>Sunday</v>
      </c>
      <c r="Y3696" s="2">
        <v>0.55084490740740744</v>
      </c>
      <c r="Z3696" s="2">
        <f t="shared" si="517"/>
        <v>0.54166666666666663</v>
      </c>
      <c r="AA3696">
        <f>1</f>
        <v>1</v>
      </c>
      <c r="AB3696" s="1">
        <v>42834</v>
      </c>
      <c r="AC3696" s="13">
        <f t="shared" si="518"/>
        <v>42826</v>
      </c>
      <c r="AD3696" s="14">
        <f t="shared" si="519"/>
        <v>42834</v>
      </c>
      <c r="AE3696" s="1" t="str">
        <f t="shared" si="520"/>
        <v>Sunday</v>
      </c>
      <c r="AF3696" s="2">
        <v>0.56982638888888892</v>
      </c>
      <c r="AG3696" s="2">
        <f t="shared" si="521"/>
        <v>0.58333333333333326</v>
      </c>
      <c r="AH3696" t="s">
        <v>23</v>
      </c>
    </row>
    <row r="3697" spans="1:34" x14ac:dyDescent="0.25">
      <c r="A3697">
        <v>1517966</v>
      </c>
      <c r="B3697" t="s">
        <v>54</v>
      </c>
      <c r="E3697">
        <v>53051</v>
      </c>
      <c r="F3697" t="s">
        <v>20</v>
      </c>
      <c r="G3697" t="s">
        <v>55</v>
      </c>
      <c r="H3697">
        <v>11054</v>
      </c>
      <c r="I3697" t="s">
        <v>36</v>
      </c>
      <c r="J3697">
        <f>VLOOKUP(I3697,Key!$A$1:$C$73,2,FALSE)</f>
        <v>43.03519</v>
      </c>
      <c r="K3697">
        <f>VLOOKUP(I3697,Key!$A$1:$C$73,3,FALSE)</f>
        <v>-87.907390000000007</v>
      </c>
      <c r="L3697" t="s">
        <v>62</v>
      </c>
      <c r="M3697">
        <f>VLOOKUP(L3697,Key!$A$1:$C$73,2,FALSE)</f>
        <v>43.052460000000004</v>
      </c>
      <c r="N3697">
        <f>VLOOKUP(L3697,Key!$A$1:$C$73,3,FALSE)</f>
        <v>-87.891000000000005</v>
      </c>
      <c r="O3697">
        <v>29</v>
      </c>
      <c r="P3697">
        <v>3</v>
      </c>
      <c r="Q3697">
        <v>4.4000000000000004</v>
      </c>
      <c r="R3697">
        <v>4.0999999999999996</v>
      </c>
      <c r="S3697">
        <v>174</v>
      </c>
      <c r="T3697">
        <f t="shared" si="513"/>
        <v>-1</v>
      </c>
      <c r="U3697" s="1">
        <v>42834</v>
      </c>
      <c r="V3697" s="13">
        <f t="shared" si="514"/>
        <v>42826</v>
      </c>
      <c r="W3697" s="14">
        <f t="shared" si="515"/>
        <v>42834</v>
      </c>
      <c r="X3697" s="1" t="str">
        <f t="shared" si="516"/>
        <v>Sunday</v>
      </c>
      <c r="Y3697" s="2">
        <v>0.55321759259259262</v>
      </c>
      <c r="Z3697" s="2">
        <f t="shared" si="517"/>
        <v>0.54166666666666663</v>
      </c>
      <c r="AA3697">
        <f>1</f>
        <v>1</v>
      </c>
      <c r="AB3697" s="1">
        <v>42834</v>
      </c>
      <c r="AC3697" s="13">
        <f t="shared" si="518"/>
        <v>42826</v>
      </c>
      <c r="AD3697" s="14">
        <f t="shared" si="519"/>
        <v>42834</v>
      </c>
      <c r="AE3697" s="1" t="str">
        <f t="shared" si="520"/>
        <v>Sunday</v>
      </c>
      <c r="AF3697" s="2">
        <v>0.57300925925925927</v>
      </c>
      <c r="AG3697" s="2">
        <f t="shared" si="521"/>
        <v>0.58333333333333326</v>
      </c>
      <c r="AH3697" t="s">
        <v>23</v>
      </c>
    </row>
    <row r="3698" spans="1:34" x14ac:dyDescent="0.25">
      <c r="A3698">
        <v>1347615</v>
      </c>
      <c r="B3698" t="s">
        <v>54</v>
      </c>
      <c r="E3698">
        <v>53219</v>
      </c>
      <c r="F3698" t="s">
        <v>20</v>
      </c>
      <c r="G3698" t="s">
        <v>55</v>
      </c>
      <c r="H3698">
        <v>5570</v>
      </c>
      <c r="I3698" t="s">
        <v>36</v>
      </c>
      <c r="J3698">
        <f>VLOOKUP(I3698,Key!$A$1:$C$73,2,FALSE)</f>
        <v>43.03519</v>
      </c>
      <c r="K3698">
        <f>VLOOKUP(I3698,Key!$A$1:$C$73,3,FALSE)</f>
        <v>-87.907390000000007</v>
      </c>
      <c r="L3698" t="s">
        <v>62</v>
      </c>
      <c r="M3698">
        <f>VLOOKUP(L3698,Key!$A$1:$C$73,2,FALSE)</f>
        <v>43.052460000000004</v>
      </c>
      <c r="N3698">
        <f>VLOOKUP(L3698,Key!$A$1:$C$73,3,FALSE)</f>
        <v>-87.891000000000005</v>
      </c>
      <c r="O3698">
        <v>27</v>
      </c>
      <c r="P3698">
        <v>3</v>
      </c>
      <c r="Q3698">
        <v>4.0999999999999996</v>
      </c>
      <c r="R3698">
        <v>3.8</v>
      </c>
      <c r="S3698">
        <v>162</v>
      </c>
      <c r="T3698">
        <f t="shared" si="513"/>
        <v>-1</v>
      </c>
      <c r="U3698" s="1">
        <v>42834</v>
      </c>
      <c r="V3698" s="13">
        <f t="shared" si="514"/>
        <v>42826</v>
      </c>
      <c r="W3698" s="14">
        <f t="shared" si="515"/>
        <v>42834</v>
      </c>
      <c r="X3698" s="1" t="str">
        <f t="shared" si="516"/>
        <v>Sunday</v>
      </c>
      <c r="Y3698" s="2">
        <v>0.55396990740740737</v>
      </c>
      <c r="Z3698" s="2">
        <f t="shared" si="517"/>
        <v>0.54166666666666663</v>
      </c>
      <c r="AA3698">
        <f>1</f>
        <v>1</v>
      </c>
      <c r="AB3698" s="1">
        <v>42834</v>
      </c>
      <c r="AC3698" s="13">
        <f t="shared" si="518"/>
        <v>42826</v>
      </c>
      <c r="AD3698" s="14">
        <f t="shared" si="519"/>
        <v>42834</v>
      </c>
      <c r="AE3698" s="1" t="str">
        <f t="shared" si="520"/>
        <v>Sunday</v>
      </c>
      <c r="AF3698" s="2">
        <v>0.57285879629629632</v>
      </c>
      <c r="AG3698" s="2">
        <f t="shared" si="521"/>
        <v>0.58333333333333326</v>
      </c>
      <c r="AH3698" t="s">
        <v>23</v>
      </c>
    </row>
    <row r="3699" spans="1:34" x14ac:dyDescent="0.25">
      <c r="A3699">
        <v>1572249</v>
      </c>
      <c r="B3699" t="s">
        <v>54</v>
      </c>
      <c r="E3699">
        <v>53211</v>
      </c>
      <c r="F3699" t="s">
        <v>20</v>
      </c>
      <c r="G3699" t="s">
        <v>55</v>
      </c>
      <c r="H3699">
        <v>11123</v>
      </c>
      <c r="I3699" t="s">
        <v>75</v>
      </c>
      <c r="J3699">
        <f>VLOOKUP(I3699,Key!$A$1:$C$73,2,FALSE)</f>
        <v>43.060296999999998</v>
      </c>
      <c r="K3699">
        <f>VLOOKUP(I3699,Key!$A$1:$C$73,3,FALSE)</f>
        <v>-87.913150000000002</v>
      </c>
      <c r="L3699" t="s">
        <v>75</v>
      </c>
      <c r="M3699">
        <f>VLOOKUP(L3699,Key!$A$1:$C$73,2,FALSE)</f>
        <v>43.060296999999998</v>
      </c>
      <c r="N3699">
        <f>VLOOKUP(L3699,Key!$A$1:$C$73,3,FALSE)</f>
        <v>-87.913150000000002</v>
      </c>
      <c r="O3699">
        <v>25</v>
      </c>
      <c r="P3699">
        <v>3</v>
      </c>
      <c r="Q3699">
        <v>3.8</v>
      </c>
      <c r="R3699">
        <v>3.6</v>
      </c>
      <c r="S3699">
        <v>150</v>
      </c>
      <c r="T3699">
        <f t="shared" si="513"/>
        <v>-1</v>
      </c>
      <c r="U3699" s="1">
        <v>42834</v>
      </c>
      <c r="V3699" s="13">
        <f t="shared" si="514"/>
        <v>42826</v>
      </c>
      <c r="W3699" s="14">
        <f t="shared" si="515"/>
        <v>42834</v>
      </c>
      <c r="X3699" s="1" t="str">
        <f t="shared" si="516"/>
        <v>Sunday</v>
      </c>
      <c r="Y3699" s="2">
        <v>0.56500000000000006</v>
      </c>
      <c r="Z3699" s="2">
        <f t="shared" si="517"/>
        <v>0.58333333333333326</v>
      </c>
      <c r="AA3699">
        <f>1</f>
        <v>1</v>
      </c>
      <c r="AB3699" s="1">
        <v>42834</v>
      </c>
      <c r="AC3699" s="13">
        <f t="shared" si="518"/>
        <v>42826</v>
      </c>
      <c r="AD3699" s="14">
        <f t="shared" si="519"/>
        <v>42834</v>
      </c>
      <c r="AE3699" s="1" t="str">
        <f t="shared" si="520"/>
        <v>Sunday</v>
      </c>
      <c r="AF3699" s="2">
        <v>0.58250000000000002</v>
      </c>
      <c r="AG3699" s="2">
        <f t="shared" si="521"/>
        <v>0.58333333333333326</v>
      </c>
      <c r="AH3699" t="s">
        <v>25</v>
      </c>
    </row>
    <row r="3700" spans="1:34" x14ac:dyDescent="0.25">
      <c r="A3700">
        <v>1572257</v>
      </c>
      <c r="B3700" t="s">
        <v>54</v>
      </c>
      <c r="E3700">
        <v>19010</v>
      </c>
      <c r="F3700" t="s">
        <v>20</v>
      </c>
      <c r="G3700" t="s">
        <v>55</v>
      </c>
      <c r="H3700">
        <v>173</v>
      </c>
      <c r="I3700" t="s">
        <v>38</v>
      </c>
      <c r="J3700">
        <f>VLOOKUP(I3700,Key!$A$1:$C$73,2,FALSE)</f>
        <v>43.038649999999997</v>
      </c>
      <c r="K3700">
        <f>VLOOKUP(I3700,Key!$A$1:$C$73,3,FALSE)</f>
        <v>-87.921930000000003</v>
      </c>
      <c r="L3700" t="s">
        <v>81</v>
      </c>
      <c r="M3700">
        <f>VLOOKUP(L3700,Key!$A$1:$C$73,2,FALSE)</f>
        <v>43.058010000000003</v>
      </c>
      <c r="N3700">
        <f>VLOOKUP(L3700,Key!$A$1:$C$73,3,FALSE)</f>
        <v>-87.877300000000005</v>
      </c>
      <c r="O3700">
        <v>36</v>
      </c>
      <c r="P3700">
        <v>6</v>
      </c>
      <c r="Q3700">
        <v>5.4</v>
      </c>
      <c r="R3700">
        <v>5.0999999999999996</v>
      </c>
      <c r="S3700">
        <v>216</v>
      </c>
      <c r="T3700">
        <f t="shared" si="513"/>
        <v>-1</v>
      </c>
      <c r="U3700" s="1">
        <v>42834</v>
      </c>
      <c r="V3700" s="13">
        <f t="shared" si="514"/>
        <v>42826</v>
      </c>
      <c r="W3700" s="14">
        <f t="shared" si="515"/>
        <v>42834</v>
      </c>
      <c r="X3700" s="1" t="str">
        <f t="shared" si="516"/>
        <v>Sunday</v>
      </c>
      <c r="Y3700" s="2">
        <v>0.56672453703703707</v>
      </c>
      <c r="Z3700" s="2">
        <f t="shared" si="517"/>
        <v>0.58333333333333326</v>
      </c>
      <c r="AA3700">
        <f>1</f>
        <v>1</v>
      </c>
      <c r="AB3700" s="1">
        <v>42834</v>
      </c>
      <c r="AC3700" s="13">
        <f t="shared" si="518"/>
        <v>42826</v>
      </c>
      <c r="AD3700" s="14">
        <f t="shared" si="519"/>
        <v>42834</v>
      </c>
      <c r="AE3700" s="1" t="str">
        <f t="shared" si="520"/>
        <v>Sunday</v>
      </c>
      <c r="AF3700" s="2">
        <v>0.59196759259259257</v>
      </c>
      <c r="AG3700" s="2">
        <f t="shared" si="521"/>
        <v>0.58333333333333326</v>
      </c>
      <c r="AH3700" t="s">
        <v>23</v>
      </c>
    </row>
    <row r="3701" spans="1:34" x14ac:dyDescent="0.25">
      <c r="A3701">
        <v>1517799</v>
      </c>
      <c r="B3701" t="s">
        <v>54</v>
      </c>
      <c r="E3701">
        <v>53916</v>
      </c>
      <c r="F3701" t="s">
        <v>20</v>
      </c>
      <c r="G3701" t="s">
        <v>55</v>
      </c>
      <c r="H3701">
        <v>5551</v>
      </c>
      <c r="I3701" t="s">
        <v>38</v>
      </c>
      <c r="J3701">
        <f>VLOOKUP(I3701,Key!$A$1:$C$73,2,FALSE)</f>
        <v>43.038649999999997</v>
      </c>
      <c r="K3701">
        <f>VLOOKUP(I3701,Key!$A$1:$C$73,3,FALSE)</f>
        <v>-87.921930000000003</v>
      </c>
      <c r="L3701" t="s">
        <v>84</v>
      </c>
      <c r="M3701">
        <f>VLOOKUP(L3701,Key!$A$1:$C$73,2,FALSE)</f>
        <v>43.040154000000001</v>
      </c>
      <c r="N3701">
        <f>VLOOKUP(L3701,Key!$A$1:$C$73,3,FALSE)</f>
        <v>-87.932113000000001</v>
      </c>
      <c r="O3701">
        <v>40</v>
      </c>
      <c r="P3701">
        <v>6</v>
      </c>
      <c r="Q3701">
        <v>6</v>
      </c>
      <c r="R3701">
        <v>5.7</v>
      </c>
      <c r="S3701">
        <v>240</v>
      </c>
      <c r="T3701">
        <f t="shared" si="513"/>
        <v>-1</v>
      </c>
      <c r="U3701" s="1">
        <v>42834</v>
      </c>
      <c r="V3701" s="13">
        <f t="shared" si="514"/>
        <v>42826</v>
      </c>
      <c r="W3701" s="14">
        <f t="shared" si="515"/>
        <v>42834</v>
      </c>
      <c r="X3701" s="1" t="str">
        <f t="shared" si="516"/>
        <v>Sunday</v>
      </c>
      <c r="Y3701" s="2">
        <v>0.56886574074074081</v>
      </c>
      <c r="Z3701" s="2">
        <f t="shared" si="517"/>
        <v>0.58333333333333326</v>
      </c>
      <c r="AA3701">
        <f>1</f>
        <v>1</v>
      </c>
      <c r="AB3701" s="1">
        <v>42834</v>
      </c>
      <c r="AC3701" s="13">
        <f t="shared" si="518"/>
        <v>42826</v>
      </c>
      <c r="AD3701" s="14">
        <f t="shared" si="519"/>
        <v>42834</v>
      </c>
      <c r="AE3701" s="1" t="str">
        <f t="shared" si="520"/>
        <v>Sunday</v>
      </c>
      <c r="AF3701" s="2">
        <v>0.59700231481481481</v>
      </c>
      <c r="AG3701" s="2">
        <f t="shared" si="521"/>
        <v>0.58333333333333326</v>
      </c>
      <c r="AH3701" t="s">
        <v>23</v>
      </c>
    </row>
    <row r="3702" spans="1:34" x14ac:dyDescent="0.25">
      <c r="A3702">
        <v>1440640</v>
      </c>
      <c r="B3702" t="s">
        <v>54</v>
      </c>
      <c r="E3702">
        <v>53189</v>
      </c>
      <c r="F3702" t="s">
        <v>20</v>
      </c>
      <c r="G3702" t="s">
        <v>55</v>
      </c>
      <c r="H3702">
        <v>11134</v>
      </c>
      <c r="I3702" t="s">
        <v>21</v>
      </c>
      <c r="J3702">
        <f>VLOOKUP(I3702,Key!$A$1:$C$73,2,FALSE)</f>
        <v>43.074890000000003</v>
      </c>
      <c r="K3702">
        <f>VLOOKUP(I3702,Key!$A$1:$C$73,3,FALSE)</f>
        <v>-87.882810000000006</v>
      </c>
      <c r="L3702" t="s">
        <v>21</v>
      </c>
      <c r="M3702">
        <f>VLOOKUP(L3702,Key!$A$1:$C$73,2,FALSE)</f>
        <v>43.074890000000003</v>
      </c>
      <c r="N3702">
        <f>VLOOKUP(L3702,Key!$A$1:$C$73,3,FALSE)</f>
        <v>-87.882810000000006</v>
      </c>
      <c r="O3702">
        <v>87</v>
      </c>
      <c r="P3702">
        <v>9</v>
      </c>
      <c r="Q3702">
        <v>13.1</v>
      </c>
      <c r="R3702">
        <v>12.4</v>
      </c>
      <c r="S3702">
        <v>522</v>
      </c>
      <c r="T3702">
        <f t="shared" si="513"/>
        <v>-1</v>
      </c>
      <c r="U3702" s="1">
        <v>42834</v>
      </c>
      <c r="V3702" s="13">
        <f t="shared" si="514"/>
        <v>42826</v>
      </c>
      <c r="W3702" s="14">
        <f t="shared" si="515"/>
        <v>42834</v>
      </c>
      <c r="X3702" s="1" t="str">
        <f t="shared" si="516"/>
        <v>Sunday</v>
      </c>
      <c r="Y3702" s="2">
        <v>0.57489583333333327</v>
      </c>
      <c r="Z3702" s="2">
        <f t="shared" si="517"/>
        <v>0.58333333333333326</v>
      </c>
      <c r="AA3702">
        <f>1</f>
        <v>1</v>
      </c>
      <c r="AB3702" s="1">
        <v>42834</v>
      </c>
      <c r="AC3702" s="13">
        <f t="shared" si="518"/>
        <v>42826</v>
      </c>
      <c r="AD3702" s="14">
        <f t="shared" si="519"/>
        <v>42834</v>
      </c>
      <c r="AE3702" s="1" t="str">
        <f t="shared" si="520"/>
        <v>Sunday</v>
      </c>
      <c r="AF3702" s="2">
        <v>0.63481481481481483</v>
      </c>
      <c r="AG3702" s="2">
        <f t="shared" si="521"/>
        <v>0.625</v>
      </c>
      <c r="AH3702" t="s">
        <v>25</v>
      </c>
    </row>
    <row r="3703" spans="1:34" x14ac:dyDescent="0.25">
      <c r="A3703">
        <v>1572352</v>
      </c>
      <c r="B3703" t="s">
        <v>54</v>
      </c>
      <c r="E3703">
        <v>53005</v>
      </c>
      <c r="F3703" t="s">
        <v>20</v>
      </c>
      <c r="G3703" t="s">
        <v>55</v>
      </c>
      <c r="H3703">
        <v>342</v>
      </c>
      <c r="I3703" t="s">
        <v>39</v>
      </c>
      <c r="J3703">
        <f>VLOOKUP(I3703,Key!$A$1:$C$73,2,FALSE)</f>
        <v>43.031480000000002</v>
      </c>
      <c r="K3703">
        <f>VLOOKUP(I3703,Key!$A$1:$C$73,3,FALSE)</f>
        <v>-87.908169999999998</v>
      </c>
      <c r="L3703" t="s">
        <v>85</v>
      </c>
      <c r="M3703">
        <f>VLOOKUP(L3703,Key!$A$1:$C$73,2,FALSE)</f>
        <v>43.053040000000003</v>
      </c>
      <c r="N3703">
        <f>VLOOKUP(L3703,Key!$A$1:$C$73,3,FALSE)</f>
        <v>-87.897660000000002</v>
      </c>
      <c r="O3703">
        <v>24</v>
      </c>
      <c r="P3703">
        <v>3</v>
      </c>
      <c r="Q3703">
        <v>3.6</v>
      </c>
      <c r="R3703">
        <v>3.4</v>
      </c>
      <c r="S3703">
        <v>144</v>
      </c>
      <c r="T3703">
        <f t="shared" si="513"/>
        <v>-1</v>
      </c>
      <c r="U3703" s="1">
        <v>42834</v>
      </c>
      <c r="V3703" s="13">
        <f t="shared" si="514"/>
        <v>42826</v>
      </c>
      <c r="W3703" s="14">
        <f t="shared" si="515"/>
        <v>42834</v>
      </c>
      <c r="X3703" s="1" t="str">
        <f t="shared" si="516"/>
        <v>Sunday</v>
      </c>
      <c r="Y3703" s="2">
        <v>0.57722222222222219</v>
      </c>
      <c r="Z3703" s="2">
        <f t="shared" si="517"/>
        <v>0.58333333333333326</v>
      </c>
      <c r="AA3703">
        <f>1</f>
        <v>1</v>
      </c>
      <c r="AB3703" s="1">
        <v>42834</v>
      </c>
      <c r="AC3703" s="13">
        <f t="shared" si="518"/>
        <v>42826</v>
      </c>
      <c r="AD3703" s="14">
        <f t="shared" si="519"/>
        <v>42834</v>
      </c>
      <c r="AE3703" s="1" t="str">
        <f t="shared" si="520"/>
        <v>Sunday</v>
      </c>
      <c r="AF3703" s="2">
        <v>0.59383101851851849</v>
      </c>
      <c r="AG3703" s="2">
        <f t="shared" si="521"/>
        <v>0.58333333333333326</v>
      </c>
      <c r="AH3703" t="s">
        <v>23</v>
      </c>
    </row>
    <row r="3704" spans="1:34" x14ac:dyDescent="0.25">
      <c r="A3704">
        <v>1571334</v>
      </c>
      <c r="B3704" t="s">
        <v>54</v>
      </c>
      <c r="E3704">
        <v>60067</v>
      </c>
      <c r="F3704" t="s">
        <v>20</v>
      </c>
      <c r="G3704" t="s">
        <v>55</v>
      </c>
      <c r="H3704">
        <v>11087</v>
      </c>
      <c r="I3704" t="s">
        <v>63</v>
      </c>
      <c r="J3704">
        <f>VLOOKUP(I3704,Key!$A$1:$C$73,2,FALSE)</f>
        <v>43.066893999999998</v>
      </c>
      <c r="K3704">
        <f>VLOOKUP(I3704,Key!$A$1:$C$73,3,FALSE)</f>
        <v>-87.877936000000005</v>
      </c>
      <c r="L3704" t="s">
        <v>63</v>
      </c>
      <c r="M3704">
        <f>VLOOKUP(L3704,Key!$A$1:$C$73,2,FALSE)</f>
        <v>43.066893999999998</v>
      </c>
      <c r="N3704">
        <f>VLOOKUP(L3704,Key!$A$1:$C$73,3,FALSE)</f>
        <v>-87.877936000000005</v>
      </c>
      <c r="O3704">
        <v>33</v>
      </c>
      <c r="P3704">
        <v>3</v>
      </c>
      <c r="Q3704">
        <v>5</v>
      </c>
      <c r="R3704">
        <v>4.7</v>
      </c>
      <c r="S3704">
        <v>198</v>
      </c>
      <c r="T3704">
        <f t="shared" si="513"/>
        <v>-1</v>
      </c>
      <c r="U3704" s="1">
        <v>42834</v>
      </c>
      <c r="V3704" s="13">
        <f t="shared" si="514"/>
        <v>42826</v>
      </c>
      <c r="W3704" s="14">
        <f t="shared" si="515"/>
        <v>42834</v>
      </c>
      <c r="X3704" s="1" t="str">
        <f t="shared" si="516"/>
        <v>Sunday</v>
      </c>
      <c r="Y3704" s="2">
        <v>0.57797453703703705</v>
      </c>
      <c r="Z3704" s="2">
        <f t="shared" si="517"/>
        <v>0.58333333333333326</v>
      </c>
      <c r="AA3704">
        <f>1</f>
        <v>1</v>
      </c>
      <c r="AB3704" s="1">
        <v>42834</v>
      </c>
      <c r="AC3704" s="13">
        <f t="shared" si="518"/>
        <v>42826</v>
      </c>
      <c r="AD3704" s="14">
        <f t="shared" si="519"/>
        <v>42834</v>
      </c>
      <c r="AE3704" s="1" t="str">
        <f t="shared" si="520"/>
        <v>Sunday</v>
      </c>
      <c r="AF3704" s="2">
        <v>0.60103009259259255</v>
      </c>
      <c r="AG3704" s="2">
        <f t="shared" si="521"/>
        <v>0.58333333333333326</v>
      </c>
      <c r="AH3704" t="s">
        <v>25</v>
      </c>
    </row>
    <row r="3705" spans="1:34" x14ac:dyDescent="0.25">
      <c r="A3705">
        <v>1572417</v>
      </c>
      <c r="B3705" t="s">
        <v>54</v>
      </c>
      <c r="E3705">
        <v>0</v>
      </c>
      <c r="F3705" t="s">
        <v>20</v>
      </c>
      <c r="G3705" t="s">
        <v>55</v>
      </c>
      <c r="H3705">
        <v>11074</v>
      </c>
      <c r="I3705" t="s">
        <v>26</v>
      </c>
      <c r="J3705">
        <f>VLOOKUP(I3705,Key!$A$1:$C$73,2,FALSE)</f>
        <v>43.034619999999997</v>
      </c>
      <c r="K3705">
        <f>VLOOKUP(I3705,Key!$A$1:$C$73,3,FALSE)</f>
        <v>-87.917500000000004</v>
      </c>
      <c r="L3705" t="s">
        <v>53</v>
      </c>
      <c r="M3705">
        <f>VLOOKUP(L3705,Key!$A$1:$C$73,2,FALSE)</f>
        <v>43.04824</v>
      </c>
      <c r="N3705">
        <f>VLOOKUP(L3705,Key!$A$1:$C$73,3,FALSE)</f>
        <v>-87.904970000000006</v>
      </c>
      <c r="O3705">
        <v>95</v>
      </c>
      <c r="P3705">
        <v>12</v>
      </c>
      <c r="Q3705">
        <v>14.3</v>
      </c>
      <c r="R3705">
        <v>13.5</v>
      </c>
      <c r="S3705">
        <v>570</v>
      </c>
      <c r="T3705">
        <f t="shared" si="513"/>
        <v>-1</v>
      </c>
      <c r="U3705" s="1">
        <v>42834</v>
      </c>
      <c r="V3705" s="13">
        <f t="shared" si="514"/>
        <v>42826</v>
      </c>
      <c r="W3705" s="14">
        <f t="shared" si="515"/>
        <v>42834</v>
      </c>
      <c r="X3705" s="1" t="str">
        <f t="shared" si="516"/>
        <v>Sunday</v>
      </c>
      <c r="Y3705" s="2">
        <v>0.58613425925925922</v>
      </c>
      <c r="Z3705" s="2">
        <f t="shared" si="517"/>
        <v>0.58333333333333326</v>
      </c>
      <c r="AA3705">
        <f>1</f>
        <v>1</v>
      </c>
      <c r="AB3705" s="1">
        <v>42834</v>
      </c>
      <c r="AC3705" s="13">
        <f t="shared" si="518"/>
        <v>42826</v>
      </c>
      <c r="AD3705" s="14">
        <f t="shared" si="519"/>
        <v>42834</v>
      </c>
      <c r="AE3705" s="1" t="str">
        <f t="shared" si="520"/>
        <v>Sunday</v>
      </c>
      <c r="AF3705" s="2">
        <v>0.65228009259259256</v>
      </c>
      <c r="AG3705" s="2">
        <f t="shared" si="521"/>
        <v>0.66666666666666663</v>
      </c>
      <c r="AH3705" t="s">
        <v>23</v>
      </c>
    </row>
    <row r="3706" spans="1:34" x14ac:dyDescent="0.25">
      <c r="A3706">
        <v>1571910</v>
      </c>
      <c r="B3706" t="s">
        <v>54</v>
      </c>
      <c r="E3706">
        <v>78669</v>
      </c>
      <c r="F3706" t="s">
        <v>20</v>
      </c>
      <c r="G3706" t="s">
        <v>55</v>
      </c>
      <c r="H3706">
        <v>5548</v>
      </c>
      <c r="I3706" t="s">
        <v>85</v>
      </c>
      <c r="J3706">
        <f>VLOOKUP(I3706,Key!$A$1:$C$73,2,FALSE)</f>
        <v>43.053040000000003</v>
      </c>
      <c r="K3706">
        <f>VLOOKUP(I3706,Key!$A$1:$C$73,3,FALSE)</f>
        <v>-87.897660000000002</v>
      </c>
      <c r="L3706" t="s">
        <v>52</v>
      </c>
      <c r="M3706">
        <f>VLOOKUP(L3706,Key!$A$1:$C$73,2,FALSE)</f>
        <v>43.042490000000001</v>
      </c>
      <c r="N3706">
        <f>VLOOKUP(L3706,Key!$A$1:$C$73,3,FALSE)</f>
        <v>-87.909959999999998</v>
      </c>
      <c r="O3706">
        <v>22</v>
      </c>
      <c r="P3706">
        <v>3</v>
      </c>
      <c r="Q3706">
        <v>3.3</v>
      </c>
      <c r="R3706">
        <v>3.1</v>
      </c>
      <c r="S3706">
        <v>132</v>
      </c>
      <c r="T3706">
        <f t="shared" si="513"/>
        <v>-1</v>
      </c>
      <c r="U3706" s="1">
        <v>42834</v>
      </c>
      <c r="V3706" s="13">
        <f t="shared" si="514"/>
        <v>42826</v>
      </c>
      <c r="W3706" s="14">
        <f t="shared" si="515"/>
        <v>42834</v>
      </c>
      <c r="X3706" s="1" t="str">
        <f t="shared" si="516"/>
        <v>Sunday</v>
      </c>
      <c r="Y3706" s="2">
        <v>0.5901967592592593</v>
      </c>
      <c r="Z3706" s="2">
        <f t="shared" si="517"/>
        <v>0.58333333333333326</v>
      </c>
      <c r="AA3706">
        <f>1</f>
        <v>1</v>
      </c>
      <c r="AB3706" s="1">
        <v>42834</v>
      </c>
      <c r="AC3706" s="13">
        <f t="shared" si="518"/>
        <v>42826</v>
      </c>
      <c r="AD3706" s="14">
        <f t="shared" si="519"/>
        <v>42834</v>
      </c>
      <c r="AE3706" s="1" t="str">
        <f t="shared" si="520"/>
        <v>Sunday</v>
      </c>
      <c r="AF3706" s="2">
        <v>0.60488425925925926</v>
      </c>
      <c r="AG3706" s="2">
        <f t="shared" si="521"/>
        <v>0.625</v>
      </c>
      <c r="AH3706" t="s">
        <v>23</v>
      </c>
    </row>
    <row r="3707" spans="1:34" x14ac:dyDescent="0.25">
      <c r="A3707">
        <v>1572487</v>
      </c>
      <c r="B3707" t="s">
        <v>54</v>
      </c>
      <c r="E3707">
        <v>53223</v>
      </c>
      <c r="F3707" t="s">
        <v>20</v>
      </c>
      <c r="G3707" t="s">
        <v>55</v>
      </c>
      <c r="H3707">
        <v>5418</v>
      </c>
      <c r="I3707" t="s">
        <v>42</v>
      </c>
      <c r="J3707">
        <f>VLOOKUP(I3707,Key!$A$1:$C$73,2,FALSE)</f>
        <v>43.038719999999998</v>
      </c>
      <c r="K3707">
        <f>VLOOKUP(I3707,Key!$A$1:$C$73,3,FALSE)</f>
        <v>-87.905339999999995</v>
      </c>
      <c r="L3707" t="s">
        <v>42</v>
      </c>
      <c r="M3707">
        <f>VLOOKUP(L3707,Key!$A$1:$C$73,2,FALSE)</f>
        <v>43.038719999999998</v>
      </c>
      <c r="N3707">
        <f>VLOOKUP(L3707,Key!$A$1:$C$73,3,FALSE)</f>
        <v>-87.905339999999995</v>
      </c>
      <c r="O3707">
        <v>70</v>
      </c>
      <c r="P3707">
        <v>9</v>
      </c>
      <c r="Q3707">
        <v>10.5</v>
      </c>
      <c r="R3707">
        <v>10</v>
      </c>
      <c r="S3707">
        <v>420</v>
      </c>
      <c r="T3707">
        <f t="shared" si="513"/>
        <v>-1</v>
      </c>
      <c r="U3707" s="1">
        <v>42834</v>
      </c>
      <c r="V3707" s="13">
        <f t="shared" si="514"/>
        <v>42826</v>
      </c>
      <c r="W3707" s="14">
        <f t="shared" si="515"/>
        <v>42834</v>
      </c>
      <c r="X3707" s="1" t="str">
        <f t="shared" si="516"/>
        <v>Sunday</v>
      </c>
      <c r="Y3707" s="2">
        <v>0.59222222222222221</v>
      </c>
      <c r="Z3707" s="2">
        <f t="shared" si="517"/>
        <v>0.58333333333333326</v>
      </c>
      <c r="AA3707">
        <f>1</f>
        <v>1</v>
      </c>
      <c r="AB3707" s="1">
        <v>42834</v>
      </c>
      <c r="AC3707" s="13">
        <f t="shared" si="518"/>
        <v>42826</v>
      </c>
      <c r="AD3707" s="14">
        <f t="shared" si="519"/>
        <v>42834</v>
      </c>
      <c r="AE3707" s="1" t="str">
        <f t="shared" si="520"/>
        <v>Sunday</v>
      </c>
      <c r="AF3707" s="2">
        <v>0.64086805555555559</v>
      </c>
      <c r="AG3707" s="2">
        <f t="shared" si="521"/>
        <v>0.625</v>
      </c>
      <c r="AH3707" t="s">
        <v>25</v>
      </c>
    </row>
    <row r="3708" spans="1:34" x14ac:dyDescent="0.25">
      <c r="A3708">
        <v>1572491</v>
      </c>
      <c r="B3708" t="s">
        <v>54</v>
      </c>
      <c r="E3708">
        <v>53212</v>
      </c>
      <c r="F3708" t="s">
        <v>20</v>
      </c>
      <c r="G3708" t="s">
        <v>55</v>
      </c>
      <c r="H3708">
        <v>317</v>
      </c>
      <c r="I3708" t="s">
        <v>81</v>
      </c>
      <c r="J3708">
        <f>VLOOKUP(I3708,Key!$A$1:$C$73,2,FALSE)</f>
        <v>43.058010000000003</v>
      </c>
      <c r="K3708">
        <f>VLOOKUP(I3708,Key!$A$1:$C$73,3,FALSE)</f>
        <v>-87.877300000000005</v>
      </c>
      <c r="L3708" t="s">
        <v>22</v>
      </c>
      <c r="M3708">
        <f>VLOOKUP(L3708,Key!$A$1:$C$73,2,FALSE)</f>
        <v>43.058619999999998</v>
      </c>
      <c r="N3708">
        <f>VLOOKUP(L3708,Key!$A$1:$C$73,3,FALSE)</f>
        <v>-87.885319999999993</v>
      </c>
      <c r="O3708">
        <v>36</v>
      </c>
      <c r="P3708">
        <v>6</v>
      </c>
      <c r="Q3708">
        <v>5.4</v>
      </c>
      <c r="R3708">
        <v>5.0999999999999996</v>
      </c>
      <c r="S3708">
        <v>216</v>
      </c>
      <c r="T3708">
        <f t="shared" si="513"/>
        <v>-1</v>
      </c>
      <c r="U3708" s="1">
        <v>42834</v>
      </c>
      <c r="V3708" s="13">
        <f t="shared" si="514"/>
        <v>42826</v>
      </c>
      <c r="W3708" s="14">
        <f t="shared" si="515"/>
        <v>42834</v>
      </c>
      <c r="X3708" s="1" t="str">
        <f t="shared" si="516"/>
        <v>Sunday</v>
      </c>
      <c r="Y3708" s="2">
        <v>0.5926851851851852</v>
      </c>
      <c r="Z3708" s="2">
        <f t="shared" si="517"/>
        <v>0.58333333333333326</v>
      </c>
      <c r="AA3708">
        <f>1</f>
        <v>1</v>
      </c>
      <c r="AB3708" s="1">
        <v>42834</v>
      </c>
      <c r="AC3708" s="13">
        <f t="shared" si="518"/>
        <v>42826</v>
      </c>
      <c r="AD3708" s="14">
        <f t="shared" si="519"/>
        <v>42834</v>
      </c>
      <c r="AE3708" s="1" t="str">
        <f t="shared" si="520"/>
        <v>Sunday</v>
      </c>
      <c r="AF3708" s="2">
        <v>0.61771990740740745</v>
      </c>
      <c r="AG3708" s="2">
        <f t="shared" si="521"/>
        <v>0.625</v>
      </c>
      <c r="AH3708" t="s">
        <v>23</v>
      </c>
    </row>
    <row r="3709" spans="1:34" x14ac:dyDescent="0.25">
      <c r="A3709">
        <v>1572667</v>
      </c>
      <c r="B3709" t="s">
        <v>54</v>
      </c>
      <c r="E3709">
        <v>53211</v>
      </c>
      <c r="F3709" t="s">
        <v>20</v>
      </c>
      <c r="G3709" t="s">
        <v>55</v>
      </c>
      <c r="H3709">
        <v>280</v>
      </c>
      <c r="I3709" t="s">
        <v>59</v>
      </c>
      <c r="J3709">
        <f>VLOOKUP(I3709,Key!$A$1:$C$73,2,FALSE)</f>
        <v>43.056539999999998</v>
      </c>
      <c r="K3709">
        <f>VLOOKUP(I3709,Key!$A$1:$C$73,3,FALSE)</f>
        <v>-87.914370000000005</v>
      </c>
      <c r="L3709" t="s">
        <v>28</v>
      </c>
      <c r="M3709">
        <f>VLOOKUP(L3709,Key!$A$1:$C$73,2,FALSE)</f>
        <v>43.038580000000003</v>
      </c>
      <c r="N3709">
        <f>VLOOKUP(L3709,Key!$A$1:$C$73,3,FALSE)</f>
        <v>-87.90934</v>
      </c>
      <c r="O3709">
        <v>63</v>
      </c>
      <c r="P3709">
        <v>6</v>
      </c>
      <c r="Q3709">
        <v>9.5</v>
      </c>
      <c r="R3709">
        <v>9</v>
      </c>
      <c r="S3709">
        <v>378</v>
      </c>
      <c r="T3709">
        <f t="shared" si="513"/>
        <v>-1</v>
      </c>
      <c r="U3709" s="1">
        <v>42834</v>
      </c>
      <c r="V3709" s="13">
        <f t="shared" si="514"/>
        <v>42826</v>
      </c>
      <c r="W3709" s="14">
        <f t="shared" si="515"/>
        <v>42834</v>
      </c>
      <c r="X3709" s="1" t="str">
        <f t="shared" si="516"/>
        <v>Sunday</v>
      </c>
      <c r="Y3709" s="2">
        <v>0.61518518518518517</v>
      </c>
      <c r="Z3709" s="2">
        <f t="shared" si="517"/>
        <v>0.625</v>
      </c>
      <c r="AA3709">
        <f>1</f>
        <v>1</v>
      </c>
      <c r="AB3709" s="1">
        <v>42834</v>
      </c>
      <c r="AC3709" s="13">
        <f t="shared" si="518"/>
        <v>42826</v>
      </c>
      <c r="AD3709" s="14">
        <f t="shared" si="519"/>
        <v>42834</v>
      </c>
      <c r="AE3709" s="1" t="str">
        <f t="shared" si="520"/>
        <v>Sunday</v>
      </c>
      <c r="AF3709" s="2">
        <v>0.65853009259259265</v>
      </c>
      <c r="AG3709" s="2">
        <f t="shared" si="521"/>
        <v>0.66666666666666663</v>
      </c>
      <c r="AH3709" t="s">
        <v>23</v>
      </c>
    </row>
    <row r="3710" spans="1:34" x14ac:dyDescent="0.25">
      <c r="A3710">
        <v>1393326</v>
      </c>
      <c r="B3710" t="s">
        <v>54</v>
      </c>
      <c r="E3710">
        <v>60543</v>
      </c>
      <c r="F3710" t="s">
        <v>20</v>
      </c>
      <c r="G3710" t="s">
        <v>55</v>
      </c>
      <c r="H3710">
        <v>5544</v>
      </c>
      <c r="I3710" t="s">
        <v>65</v>
      </c>
      <c r="J3710">
        <f>VLOOKUP(I3710,Key!$A$1:$C$73,2,FALSE)</f>
        <v>43.077359999999999</v>
      </c>
      <c r="K3710">
        <f>VLOOKUP(I3710,Key!$A$1:$C$73,3,FALSE)</f>
        <v>-87.880769999999998</v>
      </c>
      <c r="L3710" t="s">
        <v>81</v>
      </c>
      <c r="M3710">
        <f>VLOOKUP(L3710,Key!$A$1:$C$73,2,FALSE)</f>
        <v>43.058010000000003</v>
      </c>
      <c r="N3710">
        <f>VLOOKUP(L3710,Key!$A$1:$C$73,3,FALSE)</f>
        <v>-87.877300000000005</v>
      </c>
      <c r="O3710">
        <v>28</v>
      </c>
      <c r="P3710">
        <v>3</v>
      </c>
      <c r="Q3710">
        <v>4.2</v>
      </c>
      <c r="R3710">
        <v>4</v>
      </c>
      <c r="S3710">
        <v>168</v>
      </c>
      <c r="T3710">
        <f t="shared" si="513"/>
        <v>-1</v>
      </c>
      <c r="U3710" s="1">
        <v>42834</v>
      </c>
      <c r="V3710" s="13">
        <f t="shared" si="514"/>
        <v>42826</v>
      </c>
      <c r="W3710" s="14">
        <f t="shared" si="515"/>
        <v>42834</v>
      </c>
      <c r="X3710" s="1" t="str">
        <f t="shared" si="516"/>
        <v>Sunday</v>
      </c>
      <c r="Y3710" s="2">
        <v>0.61828703703703702</v>
      </c>
      <c r="Z3710" s="2">
        <f t="shared" si="517"/>
        <v>0.625</v>
      </c>
      <c r="AA3710">
        <f>1</f>
        <v>1</v>
      </c>
      <c r="AB3710" s="1">
        <v>42834</v>
      </c>
      <c r="AC3710" s="13">
        <f t="shared" si="518"/>
        <v>42826</v>
      </c>
      <c r="AD3710" s="14">
        <f t="shared" si="519"/>
        <v>42834</v>
      </c>
      <c r="AE3710" s="1" t="str">
        <f t="shared" si="520"/>
        <v>Sunday</v>
      </c>
      <c r="AF3710" s="2">
        <v>0.63792824074074073</v>
      </c>
      <c r="AG3710" s="2">
        <f t="shared" si="521"/>
        <v>0.625</v>
      </c>
      <c r="AH3710" t="s">
        <v>23</v>
      </c>
    </row>
    <row r="3711" spans="1:34" x14ac:dyDescent="0.25">
      <c r="A3711">
        <v>1572736</v>
      </c>
      <c r="B3711" t="s">
        <v>54</v>
      </c>
      <c r="E3711">
        <v>53597</v>
      </c>
      <c r="F3711" t="s">
        <v>20</v>
      </c>
      <c r="G3711" t="s">
        <v>55</v>
      </c>
      <c r="H3711">
        <v>5507</v>
      </c>
      <c r="I3711" t="s">
        <v>21</v>
      </c>
      <c r="J3711">
        <f>VLOOKUP(I3711,Key!$A$1:$C$73,2,FALSE)</f>
        <v>43.074890000000003</v>
      </c>
      <c r="K3711">
        <f>VLOOKUP(I3711,Key!$A$1:$C$73,3,FALSE)</f>
        <v>-87.882810000000006</v>
      </c>
      <c r="L3711" t="s">
        <v>21</v>
      </c>
      <c r="M3711">
        <f>VLOOKUP(L3711,Key!$A$1:$C$73,2,FALSE)</f>
        <v>43.074890000000003</v>
      </c>
      <c r="N3711">
        <f>VLOOKUP(L3711,Key!$A$1:$C$73,3,FALSE)</f>
        <v>-87.882810000000006</v>
      </c>
      <c r="O3711">
        <v>75</v>
      </c>
      <c r="P3711">
        <v>9</v>
      </c>
      <c r="Q3711">
        <v>11.3</v>
      </c>
      <c r="R3711">
        <v>10.7</v>
      </c>
      <c r="S3711">
        <v>450</v>
      </c>
      <c r="T3711">
        <f t="shared" si="513"/>
        <v>-1</v>
      </c>
      <c r="U3711" s="1">
        <v>42834</v>
      </c>
      <c r="V3711" s="13">
        <f t="shared" si="514"/>
        <v>42826</v>
      </c>
      <c r="W3711" s="14">
        <f t="shared" si="515"/>
        <v>42834</v>
      </c>
      <c r="X3711" s="1" t="str">
        <f t="shared" si="516"/>
        <v>Sunday</v>
      </c>
      <c r="Y3711" s="2">
        <v>0.62335648148148148</v>
      </c>
      <c r="Z3711" s="2">
        <f t="shared" si="517"/>
        <v>0.625</v>
      </c>
      <c r="AA3711">
        <f>1</f>
        <v>1</v>
      </c>
      <c r="AB3711" s="1">
        <v>42834</v>
      </c>
      <c r="AC3711" s="13">
        <f t="shared" si="518"/>
        <v>42826</v>
      </c>
      <c r="AD3711" s="14">
        <f t="shared" si="519"/>
        <v>42834</v>
      </c>
      <c r="AE3711" s="1" t="str">
        <f t="shared" si="520"/>
        <v>Sunday</v>
      </c>
      <c r="AF3711" s="2">
        <v>0.67519675925925926</v>
      </c>
      <c r="AG3711" s="2">
        <f t="shared" si="521"/>
        <v>0.66666666666666663</v>
      </c>
      <c r="AH3711" t="s">
        <v>25</v>
      </c>
    </row>
    <row r="3712" spans="1:34" x14ac:dyDescent="0.25">
      <c r="A3712">
        <v>1572775</v>
      </c>
      <c r="B3712" t="s">
        <v>54</v>
      </c>
      <c r="E3712">
        <v>53144</v>
      </c>
      <c r="F3712" t="s">
        <v>20</v>
      </c>
      <c r="G3712" t="s">
        <v>55</v>
      </c>
      <c r="H3712">
        <v>11127</v>
      </c>
      <c r="I3712" t="s">
        <v>62</v>
      </c>
      <c r="J3712">
        <f>VLOOKUP(I3712,Key!$A$1:$C$73,2,FALSE)</f>
        <v>43.052460000000004</v>
      </c>
      <c r="K3712">
        <f>VLOOKUP(I3712,Key!$A$1:$C$73,3,FALSE)</f>
        <v>-87.891000000000005</v>
      </c>
      <c r="L3712" t="s">
        <v>60</v>
      </c>
      <c r="M3712">
        <f>VLOOKUP(L3712,Key!$A$1:$C$73,2,FALSE)</f>
        <v>43.046570000000003</v>
      </c>
      <c r="N3712">
        <f>VLOOKUP(L3712,Key!$A$1:$C$73,3,FALSE)</f>
        <v>-87.908720000000002</v>
      </c>
      <c r="O3712">
        <v>65</v>
      </c>
      <c r="P3712">
        <v>9</v>
      </c>
      <c r="Q3712">
        <v>9.8000000000000007</v>
      </c>
      <c r="R3712">
        <v>9.3000000000000007</v>
      </c>
      <c r="S3712">
        <v>390</v>
      </c>
      <c r="T3712">
        <f t="shared" si="513"/>
        <v>-1</v>
      </c>
      <c r="U3712" s="1">
        <v>42834</v>
      </c>
      <c r="V3712" s="13">
        <f t="shared" si="514"/>
        <v>42826</v>
      </c>
      <c r="W3712" s="14">
        <f t="shared" si="515"/>
        <v>42834</v>
      </c>
      <c r="X3712" s="1" t="str">
        <f t="shared" si="516"/>
        <v>Sunday</v>
      </c>
      <c r="Y3712" s="2">
        <v>0.62753472222222217</v>
      </c>
      <c r="Z3712" s="2">
        <f t="shared" si="517"/>
        <v>0.625</v>
      </c>
      <c r="AA3712">
        <f>1</f>
        <v>1</v>
      </c>
      <c r="AB3712" s="1">
        <v>42834</v>
      </c>
      <c r="AC3712" s="13">
        <f t="shared" si="518"/>
        <v>42826</v>
      </c>
      <c r="AD3712" s="14">
        <f t="shared" si="519"/>
        <v>42834</v>
      </c>
      <c r="AE3712" s="1" t="str">
        <f t="shared" si="520"/>
        <v>Sunday</v>
      </c>
      <c r="AF3712" s="2">
        <v>0.67288194444444438</v>
      </c>
      <c r="AG3712" s="2">
        <f t="shared" si="521"/>
        <v>0.66666666666666663</v>
      </c>
      <c r="AH3712" t="s">
        <v>23</v>
      </c>
    </row>
    <row r="3713" spans="1:34" x14ac:dyDescent="0.25">
      <c r="A3713">
        <v>1572796</v>
      </c>
      <c r="B3713" t="s">
        <v>54</v>
      </c>
      <c r="E3713">
        <v>53226</v>
      </c>
      <c r="F3713" t="s">
        <v>20</v>
      </c>
      <c r="G3713" t="s">
        <v>55</v>
      </c>
      <c r="H3713">
        <v>11128</v>
      </c>
      <c r="I3713" t="s">
        <v>70</v>
      </c>
      <c r="J3713">
        <f>VLOOKUP(I3713,Key!$A$1:$C$73,2,FALSE)</f>
        <v>43.052630000000001</v>
      </c>
      <c r="K3713">
        <f>VLOOKUP(I3713,Key!$A$1:$C$73,3,FALSE)</f>
        <v>-88.016319999999993</v>
      </c>
      <c r="L3713" t="s">
        <v>91</v>
      </c>
      <c r="M3713">
        <f>VLOOKUP(L3713,Key!$A$1:$C$73,2,FALSE)</f>
        <v>43.048609999999996</v>
      </c>
      <c r="N3713">
        <f>VLOOKUP(L3713,Key!$A$1:$C$73,3,FALSE)</f>
        <v>-88.008480000000006</v>
      </c>
      <c r="O3713">
        <v>14</v>
      </c>
      <c r="P3713">
        <v>3</v>
      </c>
      <c r="Q3713">
        <v>2.1</v>
      </c>
      <c r="R3713">
        <v>2</v>
      </c>
      <c r="S3713">
        <v>84</v>
      </c>
      <c r="T3713">
        <f t="shared" si="513"/>
        <v>-1</v>
      </c>
      <c r="U3713" s="1">
        <v>42834</v>
      </c>
      <c r="V3713" s="13">
        <f t="shared" si="514"/>
        <v>42826</v>
      </c>
      <c r="W3713" s="14">
        <f t="shared" si="515"/>
        <v>42834</v>
      </c>
      <c r="X3713" s="1" t="str">
        <f t="shared" si="516"/>
        <v>Sunday</v>
      </c>
      <c r="Y3713" s="2">
        <v>0.62974537037037037</v>
      </c>
      <c r="Z3713" s="2">
        <f t="shared" si="517"/>
        <v>0.625</v>
      </c>
      <c r="AA3713">
        <f>1</f>
        <v>1</v>
      </c>
      <c r="AB3713" s="1">
        <v>42834</v>
      </c>
      <c r="AC3713" s="13">
        <f t="shared" si="518"/>
        <v>42826</v>
      </c>
      <c r="AD3713" s="14">
        <f t="shared" si="519"/>
        <v>42834</v>
      </c>
      <c r="AE3713" s="1" t="str">
        <f t="shared" si="520"/>
        <v>Sunday</v>
      </c>
      <c r="AF3713" s="2">
        <v>0.63909722222222221</v>
      </c>
      <c r="AG3713" s="2">
        <f t="shared" si="521"/>
        <v>0.625</v>
      </c>
      <c r="AH3713" t="s">
        <v>23</v>
      </c>
    </row>
    <row r="3714" spans="1:34" x14ac:dyDescent="0.25">
      <c r="A3714">
        <v>1440728</v>
      </c>
      <c r="B3714" t="s">
        <v>54</v>
      </c>
      <c r="E3714">
        <v>53202</v>
      </c>
      <c r="F3714" t="s">
        <v>20</v>
      </c>
      <c r="G3714" t="s">
        <v>55</v>
      </c>
      <c r="H3714">
        <v>217</v>
      </c>
      <c r="I3714" t="s">
        <v>42</v>
      </c>
      <c r="J3714">
        <f>VLOOKUP(I3714,Key!$A$1:$C$73,2,FALSE)</f>
        <v>43.038719999999998</v>
      </c>
      <c r="K3714">
        <f>VLOOKUP(I3714,Key!$A$1:$C$73,3,FALSE)</f>
        <v>-87.905339999999995</v>
      </c>
      <c r="L3714" t="s">
        <v>22</v>
      </c>
      <c r="M3714">
        <f>VLOOKUP(L3714,Key!$A$1:$C$73,2,FALSE)</f>
        <v>43.058619999999998</v>
      </c>
      <c r="N3714">
        <f>VLOOKUP(L3714,Key!$A$1:$C$73,3,FALSE)</f>
        <v>-87.885319999999993</v>
      </c>
      <c r="O3714">
        <v>15</v>
      </c>
      <c r="P3714">
        <v>3</v>
      </c>
      <c r="Q3714">
        <v>2.2999999999999998</v>
      </c>
      <c r="R3714">
        <v>2.1</v>
      </c>
      <c r="S3714">
        <v>90</v>
      </c>
      <c r="T3714">
        <f t="shared" ref="T3714:T3777" si="522">-1</f>
        <v>-1</v>
      </c>
      <c r="U3714" s="1">
        <v>42834</v>
      </c>
      <c r="V3714" s="13">
        <f t="shared" ref="V3714:V3777" si="523">DATE(YEAR(U3714), MONTH(U3714), 1)</f>
        <v>42826</v>
      </c>
      <c r="W3714" s="14">
        <f t="shared" ref="W3714:W3777" si="524">U3714</f>
        <v>42834</v>
      </c>
      <c r="X3714" s="1" t="str">
        <f t="shared" ref="X3714:X3777" si="525">TEXT(W3714,"dddd")</f>
        <v>Sunday</v>
      </c>
      <c r="Y3714" s="2">
        <v>0.64306712962962964</v>
      </c>
      <c r="Z3714" s="2">
        <f t="shared" ref="Z3714:Z3777" si="526">MROUND(Y3714, "1:00")</f>
        <v>0.625</v>
      </c>
      <c r="AA3714">
        <f>1</f>
        <v>1</v>
      </c>
      <c r="AB3714" s="1">
        <v>42834</v>
      </c>
      <c r="AC3714" s="13">
        <f t="shared" ref="AC3714:AC3777" si="527">DATE(YEAR(AB3714), MONTH(AB3714), 1)</f>
        <v>42826</v>
      </c>
      <c r="AD3714" s="14">
        <f t="shared" ref="AD3714:AD3777" si="528">AB3714</f>
        <v>42834</v>
      </c>
      <c r="AE3714" s="1" t="str">
        <f t="shared" ref="AE3714:AE3777" si="529">TEXT(AD3714,"dddd")</f>
        <v>Sunday</v>
      </c>
      <c r="AF3714" s="2">
        <v>0.65376157407407409</v>
      </c>
      <c r="AG3714" s="2">
        <f t="shared" ref="AG3714:AG3777" si="530">MROUND(AF3714, "1:00")</f>
        <v>0.66666666666666663</v>
      </c>
      <c r="AH3714" t="s">
        <v>23</v>
      </c>
    </row>
    <row r="3715" spans="1:34" x14ac:dyDescent="0.25">
      <c r="A3715">
        <v>1572913</v>
      </c>
      <c r="B3715" t="s">
        <v>54</v>
      </c>
      <c r="E3715">
        <v>53218</v>
      </c>
      <c r="F3715" t="s">
        <v>20</v>
      </c>
      <c r="G3715" t="s">
        <v>55</v>
      </c>
      <c r="H3715">
        <v>6</v>
      </c>
      <c r="I3715" t="s">
        <v>89</v>
      </c>
      <c r="J3715">
        <f>VLOOKUP(I3715,Key!$A$1:$C$73,2,FALSE)</f>
        <v>43.060155999999999</v>
      </c>
      <c r="K3715">
        <f>VLOOKUP(I3715,Key!$A$1:$C$73,3,FALSE)</f>
        <v>-87.881258000000003</v>
      </c>
      <c r="L3715" t="s">
        <v>89</v>
      </c>
      <c r="M3715">
        <f>VLOOKUP(L3715,Key!$A$1:$C$73,2,FALSE)</f>
        <v>43.060155999999999</v>
      </c>
      <c r="N3715">
        <f>VLOOKUP(L3715,Key!$A$1:$C$73,3,FALSE)</f>
        <v>-87.881258000000003</v>
      </c>
      <c r="O3715">
        <v>37</v>
      </c>
      <c r="P3715">
        <v>6</v>
      </c>
      <c r="Q3715">
        <v>5.6</v>
      </c>
      <c r="R3715">
        <v>5.3</v>
      </c>
      <c r="S3715">
        <v>222</v>
      </c>
      <c r="T3715">
        <f t="shared" si="522"/>
        <v>-1</v>
      </c>
      <c r="U3715" s="1">
        <v>42834</v>
      </c>
      <c r="V3715" s="13">
        <f t="shared" si="523"/>
        <v>42826</v>
      </c>
      <c r="W3715" s="14">
        <f t="shared" si="524"/>
        <v>42834</v>
      </c>
      <c r="X3715" s="1" t="str">
        <f t="shared" si="525"/>
        <v>Sunday</v>
      </c>
      <c r="Y3715" s="2">
        <v>0.64479166666666665</v>
      </c>
      <c r="Z3715" s="2">
        <f t="shared" si="526"/>
        <v>0.625</v>
      </c>
      <c r="AA3715">
        <f>1</f>
        <v>1</v>
      </c>
      <c r="AB3715" s="1">
        <v>42834</v>
      </c>
      <c r="AC3715" s="13">
        <f t="shared" si="527"/>
        <v>42826</v>
      </c>
      <c r="AD3715" s="14">
        <f t="shared" si="528"/>
        <v>42834</v>
      </c>
      <c r="AE3715" s="1" t="str">
        <f t="shared" si="529"/>
        <v>Sunday</v>
      </c>
      <c r="AF3715" s="2">
        <v>0.6705092592592593</v>
      </c>
      <c r="AG3715" s="2">
        <f t="shared" si="530"/>
        <v>0.66666666666666663</v>
      </c>
      <c r="AH3715" t="s">
        <v>25</v>
      </c>
    </row>
    <row r="3716" spans="1:34" x14ac:dyDescent="0.25">
      <c r="A3716">
        <v>1572929</v>
      </c>
      <c r="B3716" t="s">
        <v>54</v>
      </c>
      <c r="E3716">
        <v>49445</v>
      </c>
      <c r="F3716" t="s">
        <v>20</v>
      </c>
      <c r="G3716" t="s">
        <v>55</v>
      </c>
      <c r="H3716">
        <v>231</v>
      </c>
      <c r="I3716" t="s">
        <v>84</v>
      </c>
      <c r="J3716">
        <f>VLOOKUP(I3716,Key!$A$1:$C$73,2,FALSE)</f>
        <v>43.040154000000001</v>
      </c>
      <c r="K3716">
        <f>VLOOKUP(I3716,Key!$A$1:$C$73,3,FALSE)</f>
        <v>-87.932113000000001</v>
      </c>
      <c r="L3716" t="s">
        <v>84</v>
      </c>
      <c r="M3716">
        <f>VLOOKUP(L3716,Key!$A$1:$C$73,2,FALSE)</f>
        <v>43.040154000000001</v>
      </c>
      <c r="N3716">
        <f>VLOOKUP(L3716,Key!$A$1:$C$73,3,FALSE)</f>
        <v>-87.932113000000001</v>
      </c>
      <c r="O3716">
        <v>47</v>
      </c>
      <c r="P3716">
        <v>6</v>
      </c>
      <c r="Q3716">
        <v>7.1</v>
      </c>
      <c r="R3716">
        <v>6.7</v>
      </c>
      <c r="S3716">
        <v>282</v>
      </c>
      <c r="T3716">
        <f t="shared" si="522"/>
        <v>-1</v>
      </c>
      <c r="U3716" s="1">
        <v>42834</v>
      </c>
      <c r="V3716" s="13">
        <f t="shared" si="523"/>
        <v>42826</v>
      </c>
      <c r="W3716" s="14">
        <f t="shared" si="524"/>
        <v>42834</v>
      </c>
      <c r="X3716" s="1" t="str">
        <f t="shared" si="525"/>
        <v>Sunday</v>
      </c>
      <c r="Y3716" s="2">
        <v>0.64525462962962965</v>
      </c>
      <c r="Z3716" s="2">
        <f t="shared" si="526"/>
        <v>0.625</v>
      </c>
      <c r="AA3716">
        <f>1</f>
        <v>1</v>
      </c>
      <c r="AB3716" s="1">
        <v>42834</v>
      </c>
      <c r="AC3716" s="13">
        <f t="shared" si="527"/>
        <v>42826</v>
      </c>
      <c r="AD3716" s="14">
        <f t="shared" si="528"/>
        <v>42834</v>
      </c>
      <c r="AE3716" s="1" t="str">
        <f t="shared" si="529"/>
        <v>Sunday</v>
      </c>
      <c r="AF3716" s="2">
        <v>0.67825231481481485</v>
      </c>
      <c r="AG3716" s="2">
        <f t="shared" si="530"/>
        <v>0.66666666666666663</v>
      </c>
      <c r="AH3716" t="s">
        <v>25</v>
      </c>
    </row>
    <row r="3717" spans="1:34" x14ac:dyDescent="0.25">
      <c r="A3717">
        <v>1572987</v>
      </c>
      <c r="B3717" t="s">
        <v>54</v>
      </c>
      <c r="E3717">
        <v>60706</v>
      </c>
      <c r="F3717" t="s">
        <v>20</v>
      </c>
      <c r="G3717" t="s">
        <v>55</v>
      </c>
      <c r="H3717">
        <v>11111</v>
      </c>
      <c r="I3717" t="s">
        <v>84</v>
      </c>
      <c r="J3717">
        <f>VLOOKUP(I3717,Key!$A$1:$C$73,2,FALSE)</f>
        <v>43.040154000000001</v>
      </c>
      <c r="K3717">
        <f>VLOOKUP(I3717,Key!$A$1:$C$73,3,FALSE)</f>
        <v>-87.932113000000001</v>
      </c>
      <c r="L3717" t="s">
        <v>36</v>
      </c>
      <c r="M3717">
        <f>VLOOKUP(L3717,Key!$A$1:$C$73,2,FALSE)</f>
        <v>43.03519</v>
      </c>
      <c r="N3717">
        <f>VLOOKUP(L3717,Key!$A$1:$C$73,3,FALSE)</f>
        <v>-87.907390000000007</v>
      </c>
      <c r="O3717">
        <v>48</v>
      </c>
      <c r="P3717">
        <v>6</v>
      </c>
      <c r="Q3717">
        <v>7.2</v>
      </c>
      <c r="R3717">
        <v>6.8</v>
      </c>
      <c r="S3717">
        <v>288</v>
      </c>
      <c r="T3717">
        <f t="shared" si="522"/>
        <v>-1</v>
      </c>
      <c r="U3717" s="1">
        <v>42834</v>
      </c>
      <c r="V3717" s="13">
        <f t="shared" si="523"/>
        <v>42826</v>
      </c>
      <c r="W3717" s="14">
        <f t="shared" si="524"/>
        <v>42834</v>
      </c>
      <c r="X3717" s="1" t="str">
        <f t="shared" si="525"/>
        <v>Sunday</v>
      </c>
      <c r="Y3717" s="2">
        <v>0.65153935185185186</v>
      </c>
      <c r="Z3717" s="2">
        <f t="shared" si="526"/>
        <v>0.66666666666666663</v>
      </c>
      <c r="AA3717">
        <f>1</f>
        <v>1</v>
      </c>
      <c r="AB3717" s="1">
        <v>42834</v>
      </c>
      <c r="AC3717" s="13">
        <f t="shared" si="527"/>
        <v>42826</v>
      </c>
      <c r="AD3717" s="14">
        <f t="shared" si="528"/>
        <v>42834</v>
      </c>
      <c r="AE3717" s="1" t="str">
        <f t="shared" si="529"/>
        <v>Sunday</v>
      </c>
      <c r="AF3717" s="2">
        <v>0.6852893518518518</v>
      </c>
      <c r="AG3717" s="2">
        <f t="shared" si="530"/>
        <v>0.66666666666666663</v>
      </c>
      <c r="AH3717" t="s">
        <v>23</v>
      </c>
    </row>
    <row r="3718" spans="1:34" x14ac:dyDescent="0.25">
      <c r="A3718">
        <v>1573052</v>
      </c>
      <c r="B3718" t="s">
        <v>54</v>
      </c>
      <c r="E3718">
        <v>53216</v>
      </c>
      <c r="F3718" t="s">
        <v>20</v>
      </c>
      <c r="G3718" t="s">
        <v>55</v>
      </c>
      <c r="H3718">
        <v>5503</v>
      </c>
      <c r="I3718" t="s">
        <v>53</v>
      </c>
      <c r="J3718">
        <f>VLOOKUP(I3718,Key!$A$1:$C$73,2,FALSE)</f>
        <v>43.04824</v>
      </c>
      <c r="K3718">
        <f>VLOOKUP(I3718,Key!$A$1:$C$73,3,FALSE)</f>
        <v>-87.904970000000006</v>
      </c>
      <c r="L3718" t="s">
        <v>79</v>
      </c>
      <c r="M3718">
        <f>VLOOKUP(L3718,Key!$A$1:$C$73,2,FALSE)</f>
        <v>43.04804</v>
      </c>
      <c r="N3718">
        <f>VLOOKUP(L3718,Key!$A$1:$C$73,3,FALSE)</f>
        <v>-87.896720000000002</v>
      </c>
      <c r="O3718">
        <v>34</v>
      </c>
      <c r="P3718">
        <v>3</v>
      </c>
      <c r="Q3718">
        <v>5.0999999999999996</v>
      </c>
      <c r="R3718">
        <v>4.8</v>
      </c>
      <c r="S3718">
        <v>204</v>
      </c>
      <c r="T3718">
        <f t="shared" si="522"/>
        <v>-1</v>
      </c>
      <c r="U3718" s="1">
        <v>42834</v>
      </c>
      <c r="V3718" s="13">
        <f t="shared" si="523"/>
        <v>42826</v>
      </c>
      <c r="W3718" s="14">
        <f t="shared" si="524"/>
        <v>42834</v>
      </c>
      <c r="X3718" s="1" t="str">
        <f t="shared" si="525"/>
        <v>Sunday</v>
      </c>
      <c r="Y3718" s="2">
        <v>0.6622569444444445</v>
      </c>
      <c r="Z3718" s="2">
        <f t="shared" si="526"/>
        <v>0.66666666666666663</v>
      </c>
      <c r="AA3718">
        <f>1</f>
        <v>1</v>
      </c>
      <c r="AB3718" s="1">
        <v>42834</v>
      </c>
      <c r="AC3718" s="13">
        <f t="shared" si="527"/>
        <v>42826</v>
      </c>
      <c r="AD3718" s="14">
        <f t="shared" si="528"/>
        <v>42834</v>
      </c>
      <c r="AE3718" s="1" t="str">
        <f t="shared" si="529"/>
        <v>Sunday</v>
      </c>
      <c r="AF3718" s="2">
        <v>0.68547453703703709</v>
      </c>
      <c r="AG3718" s="2">
        <f t="shared" si="530"/>
        <v>0.66666666666666663</v>
      </c>
      <c r="AH3718" t="s">
        <v>23</v>
      </c>
    </row>
    <row r="3719" spans="1:34" x14ac:dyDescent="0.25">
      <c r="A3719">
        <v>1573156</v>
      </c>
      <c r="B3719" t="s">
        <v>54</v>
      </c>
      <c r="E3719">
        <v>60097</v>
      </c>
      <c r="F3719" t="s">
        <v>20</v>
      </c>
      <c r="G3719" t="s">
        <v>55</v>
      </c>
      <c r="H3719">
        <v>204</v>
      </c>
      <c r="I3719" t="s">
        <v>84</v>
      </c>
      <c r="J3719">
        <f>VLOOKUP(I3719,Key!$A$1:$C$73,2,FALSE)</f>
        <v>43.040154000000001</v>
      </c>
      <c r="K3719">
        <f>VLOOKUP(I3719,Key!$A$1:$C$73,3,FALSE)</f>
        <v>-87.932113000000001</v>
      </c>
      <c r="L3719" t="s">
        <v>84</v>
      </c>
      <c r="M3719">
        <f>VLOOKUP(L3719,Key!$A$1:$C$73,2,FALSE)</f>
        <v>43.040154000000001</v>
      </c>
      <c r="N3719">
        <f>VLOOKUP(L3719,Key!$A$1:$C$73,3,FALSE)</f>
        <v>-87.932113000000001</v>
      </c>
      <c r="O3719">
        <v>66</v>
      </c>
      <c r="P3719">
        <v>9</v>
      </c>
      <c r="Q3719">
        <v>9.9</v>
      </c>
      <c r="R3719">
        <v>9.4</v>
      </c>
      <c r="S3719">
        <v>396</v>
      </c>
      <c r="T3719">
        <f t="shared" si="522"/>
        <v>-1</v>
      </c>
      <c r="U3719" s="1">
        <v>42834</v>
      </c>
      <c r="V3719" s="13">
        <f t="shared" si="523"/>
        <v>42826</v>
      </c>
      <c r="W3719" s="14">
        <f t="shared" si="524"/>
        <v>42834</v>
      </c>
      <c r="X3719" s="1" t="str">
        <f t="shared" si="525"/>
        <v>Sunday</v>
      </c>
      <c r="Y3719" s="2">
        <v>0.68078703703703702</v>
      </c>
      <c r="Z3719" s="2">
        <f t="shared" si="526"/>
        <v>0.66666666666666663</v>
      </c>
      <c r="AA3719">
        <f>1</f>
        <v>1</v>
      </c>
      <c r="AB3719" s="1">
        <v>42834</v>
      </c>
      <c r="AC3719" s="13">
        <f t="shared" si="527"/>
        <v>42826</v>
      </c>
      <c r="AD3719" s="14">
        <f t="shared" si="528"/>
        <v>42834</v>
      </c>
      <c r="AE3719" s="1" t="str">
        <f t="shared" si="529"/>
        <v>Sunday</v>
      </c>
      <c r="AF3719" s="2">
        <v>0.72640046296296301</v>
      </c>
      <c r="AG3719" s="2">
        <f t="shared" si="530"/>
        <v>0.70833333333333326</v>
      </c>
      <c r="AH3719" t="s">
        <v>25</v>
      </c>
    </row>
    <row r="3720" spans="1:34" x14ac:dyDescent="0.25">
      <c r="A3720">
        <v>1573158</v>
      </c>
      <c r="B3720" t="s">
        <v>54</v>
      </c>
      <c r="E3720">
        <v>60540</v>
      </c>
      <c r="F3720" t="s">
        <v>20</v>
      </c>
      <c r="G3720" t="s">
        <v>55</v>
      </c>
      <c r="H3720">
        <v>5551</v>
      </c>
      <c r="I3720" t="s">
        <v>84</v>
      </c>
      <c r="J3720">
        <f>VLOOKUP(I3720,Key!$A$1:$C$73,2,FALSE)</f>
        <v>43.040154000000001</v>
      </c>
      <c r="K3720">
        <f>VLOOKUP(I3720,Key!$A$1:$C$73,3,FALSE)</f>
        <v>-87.932113000000001</v>
      </c>
      <c r="L3720" t="s">
        <v>84</v>
      </c>
      <c r="M3720">
        <f>VLOOKUP(L3720,Key!$A$1:$C$73,2,FALSE)</f>
        <v>43.040154000000001</v>
      </c>
      <c r="N3720">
        <f>VLOOKUP(L3720,Key!$A$1:$C$73,3,FALSE)</f>
        <v>-87.932113000000001</v>
      </c>
      <c r="O3720">
        <v>65</v>
      </c>
      <c r="P3720">
        <v>9</v>
      </c>
      <c r="Q3720">
        <v>9.8000000000000007</v>
      </c>
      <c r="R3720">
        <v>9.3000000000000007</v>
      </c>
      <c r="S3720">
        <v>390</v>
      </c>
      <c r="T3720">
        <f t="shared" si="522"/>
        <v>-1</v>
      </c>
      <c r="U3720" s="1">
        <v>42834</v>
      </c>
      <c r="V3720" s="13">
        <f t="shared" si="523"/>
        <v>42826</v>
      </c>
      <c r="W3720" s="14">
        <f t="shared" si="524"/>
        <v>42834</v>
      </c>
      <c r="X3720" s="1" t="str">
        <f t="shared" si="525"/>
        <v>Sunday</v>
      </c>
      <c r="Y3720" s="2">
        <v>0.68125000000000002</v>
      </c>
      <c r="Z3720" s="2">
        <f t="shared" si="526"/>
        <v>0.66666666666666663</v>
      </c>
      <c r="AA3720">
        <f>1</f>
        <v>1</v>
      </c>
      <c r="AB3720" s="1">
        <v>42834</v>
      </c>
      <c r="AC3720" s="13">
        <f t="shared" si="527"/>
        <v>42826</v>
      </c>
      <c r="AD3720" s="14">
        <f t="shared" si="528"/>
        <v>42834</v>
      </c>
      <c r="AE3720" s="1" t="str">
        <f t="shared" si="529"/>
        <v>Sunday</v>
      </c>
      <c r="AF3720" s="2">
        <v>0.72657407407407415</v>
      </c>
      <c r="AG3720" s="2">
        <f t="shared" si="530"/>
        <v>0.70833333333333326</v>
      </c>
      <c r="AH3720" t="s">
        <v>25</v>
      </c>
    </row>
    <row r="3721" spans="1:34" x14ac:dyDescent="0.25">
      <c r="A3721">
        <v>1219691</v>
      </c>
      <c r="B3721" t="s">
        <v>54</v>
      </c>
      <c r="E3721">
        <v>53202</v>
      </c>
      <c r="F3721" t="s">
        <v>20</v>
      </c>
      <c r="G3721" t="s">
        <v>55</v>
      </c>
      <c r="H3721">
        <v>42</v>
      </c>
      <c r="I3721" t="s">
        <v>62</v>
      </c>
      <c r="J3721">
        <f>VLOOKUP(I3721,Key!$A$1:$C$73,2,FALSE)</f>
        <v>43.052460000000004</v>
      </c>
      <c r="K3721">
        <f>VLOOKUP(I3721,Key!$A$1:$C$73,3,FALSE)</f>
        <v>-87.891000000000005</v>
      </c>
      <c r="L3721" t="s">
        <v>62</v>
      </c>
      <c r="M3721">
        <f>VLOOKUP(L3721,Key!$A$1:$C$73,2,FALSE)</f>
        <v>43.052460000000004</v>
      </c>
      <c r="N3721">
        <f>VLOOKUP(L3721,Key!$A$1:$C$73,3,FALSE)</f>
        <v>-87.891000000000005</v>
      </c>
      <c r="O3721">
        <v>444</v>
      </c>
      <c r="P3721">
        <v>0</v>
      </c>
      <c r="Q3721">
        <v>4.5</v>
      </c>
      <c r="R3721">
        <v>4.3</v>
      </c>
      <c r="S3721">
        <v>180</v>
      </c>
      <c r="T3721">
        <f t="shared" si="522"/>
        <v>-1</v>
      </c>
      <c r="U3721" s="1">
        <v>42834</v>
      </c>
      <c r="V3721" s="13">
        <f t="shared" si="523"/>
        <v>42826</v>
      </c>
      <c r="W3721" s="14">
        <f t="shared" si="524"/>
        <v>42834</v>
      </c>
      <c r="X3721" s="1" t="str">
        <f t="shared" si="525"/>
        <v>Sunday</v>
      </c>
      <c r="Y3721" s="2">
        <v>0.68487268518518529</v>
      </c>
      <c r="Z3721" s="2">
        <f t="shared" si="526"/>
        <v>0.66666666666666663</v>
      </c>
      <c r="AA3721">
        <f>1</f>
        <v>1</v>
      </c>
      <c r="AB3721" s="1">
        <v>42834</v>
      </c>
      <c r="AC3721" s="13">
        <f t="shared" si="527"/>
        <v>42826</v>
      </c>
      <c r="AD3721" s="14">
        <f t="shared" si="528"/>
        <v>42834</v>
      </c>
      <c r="AE3721" s="1" t="str">
        <f t="shared" si="529"/>
        <v>Sunday</v>
      </c>
      <c r="AF3721" s="2">
        <v>0.9932523148148148</v>
      </c>
      <c r="AG3721" s="2">
        <f t="shared" si="530"/>
        <v>1</v>
      </c>
      <c r="AH3721" t="s">
        <v>25</v>
      </c>
    </row>
    <row r="3722" spans="1:34" x14ac:dyDescent="0.25">
      <c r="A3722">
        <v>1573303</v>
      </c>
      <c r="B3722" t="s">
        <v>54</v>
      </c>
      <c r="E3722">
        <v>60487</v>
      </c>
      <c r="F3722" t="s">
        <v>20</v>
      </c>
      <c r="G3722" t="s">
        <v>55</v>
      </c>
      <c r="H3722">
        <v>11093</v>
      </c>
      <c r="I3722" t="s">
        <v>38</v>
      </c>
      <c r="J3722">
        <f>VLOOKUP(I3722,Key!$A$1:$C$73,2,FALSE)</f>
        <v>43.038649999999997</v>
      </c>
      <c r="K3722">
        <f>VLOOKUP(I3722,Key!$A$1:$C$73,3,FALSE)</f>
        <v>-87.921930000000003</v>
      </c>
      <c r="L3722" t="s">
        <v>77</v>
      </c>
      <c r="M3722">
        <f>VLOOKUP(L3722,Key!$A$1:$C$73,2,FALSE)</f>
        <v>43.036900000000003</v>
      </c>
      <c r="N3722">
        <f>VLOOKUP(L3722,Key!$A$1:$C$73,3,FALSE)</f>
        <v>-87.89667</v>
      </c>
      <c r="O3722">
        <v>32</v>
      </c>
      <c r="P3722">
        <v>3</v>
      </c>
      <c r="Q3722">
        <v>4.8</v>
      </c>
      <c r="R3722">
        <v>4.5999999999999996</v>
      </c>
      <c r="S3722">
        <v>192</v>
      </c>
      <c r="T3722">
        <f t="shared" si="522"/>
        <v>-1</v>
      </c>
      <c r="U3722" s="1">
        <v>42834</v>
      </c>
      <c r="V3722" s="13">
        <f t="shared" si="523"/>
        <v>42826</v>
      </c>
      <c r="W3722" s="14">
        <f t="shared" si="524"/>
        <v>42834</v>
      </c>
      <c r="X3722" s="1" t="str">
        <f t="shared" si="525"/>
        <v>Sunday</v>
      </c>
      <c r="Y3722" s="2">
        <v>0.70431712962962967</v>
      </c>
      <c r="Z3722" s="2">
        <f t="shared" si="526"/>
        <v>0.70833333333333326</v>
      </c>
      <c r="AA3722">
        <f>1</f>
        <v>1</v>
      </c>
      <c r="AB3722" s="1">
        <v>42834</v>
      </c>
      <c r="AC3722" s="13">
        <f t="shared" si="527"/>
        <v>42826</v>
      </c>
      <c r="AD3722" s="14">
        <f t="shared" si="528"/>
        <v>42834</v>
      </c>
      <c r="AE3722" s="1" t="str">
        <f t="shared" si="529"/>
        <v>Sunday</v>
      </c>
      <c r="AF3722" s="2">
        <v>0.72687500000000005</v>
      </c>
      <c r="AG3722" s="2">
        <f t="shared" si="530"/>
        <v>0.70833333333333326</v>
      </c>
      <c r="AH3722" t="s">
        <v>23</v>
      </c>
    </row>
    <row r="3723" spans="1:34" x14ac:dyDescent="0.25">
      <c r="A3723">
        <v>1573327</v>
      </c>
      <c r="B3723" t="s">
        <v>54</v>
      </c>
      <c r="E3723">
        <v>54115</v>
      </c>
      <c r="F3723" t="s">
        <v>20</v>
      </c>
      <c r="G3723" t="s">
        <v>55</v>
      </c>
      <c r="H3723">
        <v>11097</v>
      </c>
      <c r="I3723" t="s">
        <v>67</v>
      </c>
      <c r="J3723">
        <f>VLOOKUP(I3723,Key!$A$1:$C$73,2,FALSE)</f>
        <v>43.05847</v>
      </c>
      <c r="K3723">
        <f>VLOOKUP(I3723,Key!$A$1:$C$73,3,FALSE)</f>
        <v>-87.898079999999993</v>
      </c>
      <c r="L3723" t="s">
        <v>61</v>
      </c>
      <c r="M3723">
        <f>VLOOKUP(L3723,Key!$A$1:$C$73,2,FALSE)</f>
        <v>43.060786</v>
      </c>
      <c r="N3723">
        <f>VLOOKUP(L3723,Key!$A$1:$C$73,3,FALSE)</f>
        <v>-87.883825999999999</v>
      </c>
      <c r="O3723">
        <v>79</v>
      </c>
      <c r="P3723">
        <v>9</v>
      </c>
      <c r="Q3723">
        <v>11.9</v>
      </c>
      <c r="R3723">
        <v>11.3</v>
      </c>
      <c r="S3723">
        <v>474</v>
      </c>
      <c r="T3723">
        <f t="shared" si="522"/>
        <v>-1</v>
      </c>
      <c r="U3723" s="1">
        <v>42834</v>
      </c>
      <c r="V3723" s="13">
        <f t="shared" si="523"/>
        <v>42826</v>
      </c>
      <c r="W3723" s="14">
        <f t="shared" si="524"/>
        <v>42834</v>
      </c>
      <c r="X3723" s="1" t="str">
        <f t="shared" si="525"/>
        <v>Sunday</v>
      </c>
      <c r="Y3723" s="2">
        <v>0.70716435185185189</v>
      </c>
      <c r="Z3723" s="2">
        <f t="shared" si="526"/>
        <v>0.70833333333333326</v>
      </c>
      <c r="AA3723">
        <f>1</f>
        <v>1</v>
      </c>
      <c r="AB3723" s="1">
        <v>42834</v>
      </c>
      <c r="AC3723" s="13">
        <f t="shared" si="527"/>
        <v>42826</v>
      </c>
      <c r="AD3723" s="14">
        <f t="shared" si="528"/>
        <v>42834</v>
      </c>
      <c r="AE3723" s="1" t="str">
        <f t="shared" si="529"/>
        <v>Sunday</v>
      </c>
      <c r="AF3723" s="2">
        <v>0.76236111111111116</v>
      </c>
      <c r="AG3723" s="2">
        <f t="shared" si="530"/>
        <v>0.75</v>
      </c>
      <c r="AH3723" t="s">
        <v>23</v>
      </c>
    </row>
    <row r="3724" spans="1:34" x14ac:dyDescent="0.25">
      <c r="A3724">
        <v>1573323</v>
      </c>
      <c r="B3724" t="s">
        <v>54</v>
      </c>
      <c r="E3724">
        <v>60402</v>
      </c>
      <c r="F3724" t="s">
        <v>20</v>
      </c>
      <c r="G3724" t="s">
        <v>55</v>
      </c>
      <c r="H3724">
        <v>202</v>
      </c>
      <c r="I3724" t="s">
        <v>39</v>
      </c>
      <c r="J3724">
        <f>VLOOKUP(I3724,Key!$A$1:$C$73,2,FALSE)</f>
        <v>43.031480000000002</v>
      </c>
      <c r="K3724">
        <f>VLOOKUP(I3724,Key!$A$1:$C$73,3,FALSE)</f>
        <v>-87.908169999999998</v>
      </c>
      <c r="L3724" t="s">
        <v>52</v>
      </c>
      <c r="M3724">
        <f>VLOOKUP(L3724,Key!$A$1:$C$73,2,FALSE)</f>
        <v>43.042490000000001</v>
      </c>
      <c r="N3724">
        <f>VLOOKUP(L3724,Key!$A$1:$C$73,3,FALSE)</f>
        <v>-87.909959999999998</v>
      </c>
      <c r="O3724">
        <v>21</v>
      </c>
      <c r="P3724">
        <v>3</v>
      </c>
      <c r="Q3724">
        <v>3.2</v>
      </c>
      <c r="R3724">
        <v>3</v>
      </c>
      <c r="S3724">
        <v>126</v>
      </c>
      <c r="T3724">
        <f t="shared" si="522"/>
        <v>-1</v>
      </c>
      <c r="U3724" s="1">
        <v>42834</v>
      </c>
      <c r="V3724" s="13">
        <f t="shared" si="523"/>
        <v>42826</v>
      </c>
      <c r="W3724" s="14">
        <f t="shared" si="524"/>
        <v>42834</v>
      </c>
      <c r="X3724" s="1" t="str">
        <f t="shared" si="525"/>
        <v>Sunday</v>
      </c>
      <c r="Y3724" s="2">
        <v>0.70836805555555549</v>
      </c>
      <c r="Z3724" s="2">
        <f t="shared" si="526"/>
        <v>0.70833333333333326</v>
      </c>
      <c r="AA3724">
        <f>1</f>
        <v>1</v>
      </c>
      <c r="AB3724" s="1">
        <v>42834</v>
      </c>
      <c r="AC3724" s="13">
        <f t="shared" si="527"/>
        <v>42826</v>
      </c>
      <c r="AD3724" s="14">
        <f t="shared" si="528"/>
        <v>42834</v>
      </c>
      <c r="AE3724" s="1" t="str">
        <f t="shared" si="529"/>
        <v>Sunday</v>
      </c>
      <c r="AF3724" s="2">
        <v>0.72304398148148152</v>
      </c>
      <c r="AG3724" s="2">
        <f t="shared" si="530"/>
        <v>0.70833333333333326</v>
      </c>
      <c r="AH3724" t="s">
        <v>23</v>
      </c>
    </row>
    <row r="3725" spans="1:34" x14ac:dyDescent="0.25">
      <c r="A3725">
        <v>1573204</v>
      </c>
      <c r="B3725" t="s">
        <v>54</v>
      </c>
      <c r="E3725">
        <v>53233</v>
      </c>
      <c r="F3725" t="s">
        <v>20</v>
      </c>
      <c r="G3725" t="s">
        <v>55</v>
      </c>
      <c r="H3725">
        <v>5471</v>
      </c>
      <c r="I3725" t="s">
        <v>79</v>
      </c>
      <c r="J3725">
        <f>VLOOKUP(I3725,Key!$A$1:$C$73,2,FALSE)</f>
        <v>43.04804</v>
      </c>
      <c r="K3725">
        <f>VLOOKUP(I3725,Key!$A$1:$C$73,3,FALSE)</f>
        <v>-87.896720000000002</v>
      </c>
      <c r="L3725" t="s">
        <v>82</v>
      </c>
      <c r="M3725">
        <f>VLOOKUP(L3725,Key!$A$1:$C$73,2,FALSE)</f>
        <v>43.040349999999997</v>
      </c>
      <c r="N3725">
        <f>VLOOKUP(L3725,Key!$A$1:$C$73,3,FALSE)</f>
        <v>-87.920760000000001</v>
      </c>
      <c r="O3725">
        <v>80</v>
      </c>
      <c r="P3725">
        <v>9</v>
      </c>
      <c r="Q3725">
        <v>12</v>
      </c>
      <c r="R3725">
        <v>11.4</v>
      </c>
      <c r="S3725">
        <v>480</v>
      </c>
      <c r="T3725">
        <f t="shared" si="522"/>
        <v>-1</v>
      </c>
      <c r="U3725" s="1">
        <v>42834</v>
      </c>
      <c r="V3725" s="13">
        <f t="shared" si="523"/>
        <v>42826</v>
      </c>
      <c r="W3725" s="14">
        <f t="shared" si="524"/>
        <v>42834</v>
      </c>
      <c r="X3725" s="1" t="str">
        <f t="shared" si="525"/>
        <v>Sunday</v>
      </c>
      <c r="Y3725" s="2">
        <v>0.71494212962962955</v>
      </c>
      <c r="Z3725" s="2">
        <f t="shared" si="526"/>
        <v>0.70833333333333326</v>
      </c>
      <c r="AA3725">
        <f>1</f>
        <v>1</v>
      </c>
      <c r="AB3725" s="1">
        <v>42834</v>
      </c>
      <c r="AC3725" s="13">
        <f t="shared" si="527"/>
        <v>42826</v>
      </c>
      <c r="AD3725" s="14">
        <f t="shared" si="528"/>
        <v>42834</v>
      </c>
      <c r="AE3725" s="1" t="str">
        <f t="shared" si="529"/>
        <v>Sunday</v>
      </c>
      <c r="AF3725" s="2">
        <v>0.77077546296296295</v>
      </c>
      <c r="AG3725" s="2">
        <f t="shared" si="530"/>
        <v>0.75</v>
      </c>
      <c r="AH3725" t="s">
        <v>23</v>
      </c>
    </row>
    <row r="3726" spans="1:34" x14ac:dyDescent="0.25">
      <c r="A3726">
        <v>1573404</v>
      </c>
      <c r="B3726" t="s">
        <v>54</v>
      </c>
      <c r="F3726" t="s">
        <v>20</v>
      </c>
      <c r="G3726" t="s">
        <v>55</v>
      </c>
      <c r="H3726">
        <v>11158</v>
      </c>
      <c r="I3726" t="s">
        <v>74</v>
      </c>
      <c r="J3726">
        <f>VLOOKUP(I3726,Key!$A$1:$C$73,2,FALSE)</f>
        <v>43.05536</v>
      </c>
      <c r="K3726">
        <f>VLOOKUP(I3726,Key!$A$1:$C$73,3,FALSE)</f>
        <v>-87.90504</v>
      </c>
      <c r="L3726" t="s">
        <v>74</v>
      </c>
      <c r="M3726">
        <f>VLOOKUP(L3726,Key!$A$1:$C$73,2,FALSE)</f>
        <v>43.05536</v>
      </c>
      <c r="N3726">
        <f>VLOOKUP(L3726,Key!$A$1:$C$73,3,FALSE)</f>
        <v>-87.90504</v>
      </c>
      <c r="O3726">
        <v>35</v>
      </c>
      <c r="P3726">
        <v>6</v>
      </c>
      <c r="Q3726">
        <v>5.3</v>
      </c>
      <c r="R3726">
        <v>5</v>
      </c>
      <c r="S3726">
        <v>210</v>
      </c>
      <c r="T3726">
        <f t="shared" si="522"/>
        <v>-1</v>
      </c>
      <c r="U3726" s="1">
        <v>42834</v>
      </c>
      <c r="V3726" s="13">
        <f t="shared" si="523"/>
        <v>42826</v>
      </c>
      <c r="W3726" s="14">
        <f t="shared" si="524"/>
        <v>42834</v>
      </c>
      <c r="X3726" s="1" t="str">
        <f t="shared" si="525"/>
        <v>Sunday</v>
      </c>
      <c r="Y3726" s="2">
        <v>0.72349537037037026</v>
      </c>
      <c r="Z3726" s="2">
        <f t="shared" si="526"/>
        <v>0.70833333333333326</v>
      </c>
      <c r="AA3726">
        <f>1</f>
        <v>1</v>
      </c>
      <c r="AB3726" s="1">
        <v>42834</v>
      </c>
      <c r="AC3726" s="13">
        <f t="shared" si="527"/>
        <v>42826</v>
      </c>
      <c r="AD3726" s="14">
        <f t="shared" si="528"/>
        <v>42834</v>
      </c>
      <c r="AE3726" s="1" t="str">
        <f t="shared" si="529"/>
        <v>Sunday</v>
      </c>
      <c r="AF3726" s="2">
        <v>0.74743055555555549</v>
      </c>
      <c r="AG3726" s="2">
        <f t="shared" si="530"/>
        <v>0.75</v>
      </c>
      <c r="AH3726" t="s">
        <v>25</v>
      </c>
    </row>
    <row r="3727" spans="1:34" x14ac:dyDescent="0.25">
      <c r="A3727">
        <v>1560681</v>
      </c>
      <c r="B3727" t="s">
        <v>54</v>
      </c>
      <c r="E3727">
        <v>53207</v>
      </c>
      <c r="F3727" t="s">
        <v>20</v>
      </c>
      <c r="G3727" t="s">
        <v>55</v>
      </c>
      <c r="H3727">
        <v>91</v>
      </c>
      <c r="I3727" t="s">
        <v>56</v>
      </c>
      <c r="J3727">
        <f>VLOOKUP(I3727,Key!$A$1:$C$73,2,FALSE)</f>
        <v>43.004728999999998</v>
      </c>
      <c r="K3727">
        <f>VLOOKUP(I3727,Key!$A$1:$C$73,3,FALSE)</f>
        <v>-87.905463999999995</v>
      </c>
      <c r="L3727" t="s">
        <v>22</v>
      </c>
      <c r="M3727">
        <f>VLOOKUP(L3727,Key!$A$1:$C$73,2,FALSE)</f>
        <v>43.058619999999998</v>
      </c>
      <c r="N3727">
        <f>VLOOKUP(L3727,Key!$A$1:$C$73,3,FALSE)</f>
        <v>-87.885319999999993</v>
      </c>
      <c r="O3727">
        <v>27</v>
      </c>
      <c r="P3727">
        <v>3</v>
      </c>
      <c r="Q3727">
        <v>4.0999999999999996</v>
      </c>
      <c r="R3727">
        <v>3.8</v>
      </c>
      <c r="S3727">
        <v>162</v>
      </c>
      <c r="T3727">
        <f t="shared" si="522"/>
        <v>-1</v>
      </c>
      <c r="U3727" s="1">
        <v>42834</v>
      </c>
      <c r="V3727" s="13">
        <f t="shared" si="523"/>
        <v>42826</v>
      </c>
      <c r="W3727" s="14">
        <f t="shared" si="524"/>
        <v>42834</v>
      </c>
      <c r="X3727" s="1" t="str">
        <f t="shared" si="525"/>
        <v>Sunday</v>
      </c>
      <c r="Y3727" s="2">
        <v>0.72677083333333325</v>
      </c>
      <c r="Z3727" s="2">
        <f t="shared" si="526"/>
        <v>0.70833333333333326</v>
      </c>
      <c r="AA3727">
        <f>1</f>
        <v>1</v>
      </c>
      <c r="AB3727" s="1">
        <v>42834</v>
      </c>
      <c r="AC3727" s="13">
        <f t="shared" si="527"/>
        <v>42826</v>
      </c>
      <c r="AD3727" s="14">
        <f t="shared" si="528"/>
        <v>42834</v>
      </c>
      <c r="AE3727" s="1" t="str">
        <f t="shared" si="529"/>
        <v>Sunday</v>
      </c>
      <c r="AF3727" s="2">
        <v>0.74515046296296295</v>
      </c>
      <c r="AG3727" s="2">
        <f t="shared" si="530"/>
        <v>0.75</v>
      </c>
      <c r="AH3727" t="s">
        <v>23</v>
      </c>
    </row>
    <row r="3728" spans="1:34" x14ac:dyDescent="0.25">
      <c r="A3728">
        <v>1573467</v>
      </c>
      <c r="B3728" t="s">
        <v>54</v>
      </c>
      <c r="E3728">
        <v>53711</v>
      </c>
      <c r="F3728" t="s">
        <v>20</v>
      </c>
      <c r="G3728" t="s">
        <v>55</v>
      </c>
      <c r="H3728">
        <v>5446</v>
      </c>
      <c r="I3728" t="s">
        <v>24</v>
      </c>
      <c r="J3728">
        <f>VLOOKUP(I3728,Key!$A$1:$C$73,2,FALSE)</f>
        <v>43.074655999999997</v>
      </c>
      <c r="K3728">
        <f>VLOOKUP(I3728,Key!$A$1:$C$73,3,FALSE)</f>
        <v>-87.889011999999994</v>
      </c>
      <c r="L3728" t="s">
        <v>66</v>
      </c>
      <c r="M3728">
        <f>VLOOKUP(L3728,Key!$A$1:$C$73,2,FALSE)</f>
        <v>43.078530000000001</v>
      </c>
      <c r="N3728">
        <f>VLOOKUP(L3728,Key!$A$1:$C$73,3,FALSE)</f>
        <v>-87.882620000000003</v>
      </c>
      <c r="O3728">
        <v>63</v>
      </c>
      <c r="P3728">
        <v>6</v>
      </c>
      <c r="Q3728">
        <v>9.5</v>
      </c>
      <c r="R3728">
        <v>9</v>
      </c>
      <c r="S3728">
        <v>378</v>
      </c>
      <c r="T3728">
        <f t="shared" si="522"/>
        <v>-1</v>
      </c>
      <c r="U3728" s="1">
        <v>42834</v>
      </c>
      <c r="V3728" s="13">
        <f t="shared" si="523"/>
        <v>42826</v>
      </c>
      <c r="W3728" s="14">
        <f t="shared" si="524"/>
        <v>42834</v>
      </c>
      <c r="X3728" s="1" t="str">
        <f t="shared" si="525"/>
        <v>Sunday</v>
      </c>
      <c r="Y3728" s="2">
        <v>0.73609953703703701</v>
      </c>
      <c r="Z3728" s="2">
        <f t="shared" si="526"/>
        <v>0.75</v>
      </c>
      <c r="AA3728">
        <f>1</f>
        <v>1</v>
      </c>
      <c r="AB3728" s="1">
        <v>42834</v>
      </c>
      <c r="AC3728" s="13">
        <f t="shared" si="527"/>
        <v>42826</v>
      </c>
      <c r="AD3728" s="14">
        <f t="shared" si="528"/>
        <v>42834</v>
      </c>
      <c r="AE3728" s="1" t="str">
        <f t="shared" si="529"/>
        <v>Sunday</v>
      </c>
      <c r="AF3728" s="2">
        <v>0.77925925925925921</v>
      </c>
      <c r="AG3728" s="2">
        <f t="shared" si="530"/>
        <v>0.79166666666666663</v>
      </c>
      <c r="AH3728" t="s">
        <v>23</v>
      </c>
    </row>
    <row r="3729" spans="1:34" x14ac:dyDescent="0.25">
      <c r="A3729">
        <v>1573480</v>
      </c>
      <c r="B3729" t="s">
        <v>54</v>
      </c>
      <c r="E3729">
        <v>53105</v>
      </c>
      <c r="F3729" t="s">
        <v>20</v>
      </c>
      <c r="G3729" t="s">
        <v>55</v>
      </c>
      <c r="H3729">
        <v>5451</v>
      </c>
      <c r="I3729" t="s">
        <v>81</v>
      </c>
      <c r="J3729">
        <f>VLOOKUP(I3729,Key!$A$1:$C$73,2,FALSE)</f>
        <v>43.058010000000003</v>
      </c>
      <c r="K3729">
        <f>VLOOKUP(I3729,Key!$A$1:$C$73,3,FALSE)</f>
        <v>-87.877300000000005</v>
      </c>
      <c r="L3729" t="s">
        <v>79</v>
      </c>
      <c r="M3729">
        <f>VLOOKUP(L3729,Key!$A$1:$C$73,2,FALSE)</f>
        <v>43.04804</v>
      </c>
      <c r="N3729">
        <f>VLOOKUP(L3729,Key!$A$1:$C$73,3,FALSE)</f>
        <v>-87.896720000000002</v>
      </c>
      <c r="O3729">
        <v>30</v>
      </c>
      <c r="P3729">
        <v>3</v>
      </c>
      <c r="Q3729">
        <v>4.5</v>
      </c>
      <c r="R3729">
        <v>4.3</v>
      </c>
      <c r="S3729">
        <v>180</v>
      </c>
      <c r="T3729">
        <f t="shared" si="522"/>
        <v>-1</v>
      </c>
      <c r="U3729" s="1">
        <v>42834</v>
      </c>
      <c r="V3729" s="13">
        <f t="shared" si="523"/>
        <v>42826</v>
      </c>
      <c r="W3729" s="14">
        <f t="shared" si="524"/>
        <v>42834</v>
      </c>
      <c r="X3729" s="1" t="str">
        <f t="shared" si="525"/>
        <v>Sunday</v>
      </c>
      <c r="Y3729" s="2">
        <v>0.73856481481481484</v>
      </c>
      <c r="Z3729" s="2">
        <f t="shared" si="526"/>
        <v>0.75</v>
      </c>
      <c r="AA3729">
        <f>1</f>
        <v>1</v>
      </c>
      <c r="AB3729" s="1">
        <v>42834</v>
      </c>
      <c r="AC3729" s="13">
        <f t="shared" si="527"/>
        <v>42826</v>
      </c>
      <c r="AD3729" s="14">
        <f t="shared" si="528"/>
        <v>42834</v>
      </c>
      <c r="AE3729" s="1" t="str">
        <f t="shared" si="529"/>
        <v>Sunday</v>
      </c>
      <c r="AF3729" s="2">
        <v>0.75950231481481489</v>
      </c>
      <c r="AG3729" s="2">
        <f t="shared" si="530"/>
        <v>0.75</v>
      </c>
      <c r="AH3729" t="s">
        <v>23</v>
      </c>
    </row>
    <row r="3730" spans="1:34" x14ac:dyDescent="0.25">
      <c r="A3730">
        <v>1359142</v>
      </c>
      <c r="B3730" t="s">
        <v>54</v>
      </c>
      <c r="E3730">
        <v>53158</v>
      </c>
      <c r="F3730" t="s">
        <v>20</v>
      </c>
      <c r="G3730" t="s">
        <v>55</v>
      </c>
      <c r="H3730">
        <v>175</v>
      </c>
      <c r="I3730" t="s">
        <v>66</v>
      </c>
      <c r="J3730">
        <f>VLOOKUP(I3730,Key!$A$1:$C$73,2,FALSE)</f>
        <v>43.078530000000001</v>
      </c>
      <c r="K3730">
        <f>VLOOKUP(I3730,Key!$A$1:$C$73,3,FALSE)</f>
        <v>-87.882620000000003</v>
      </c>
      <c r="L3730" t="s">
        <v>66</v>
      </c>
      <c r="M3730">
        <f>VLOOKUP(L3730,Key!$A$1:$C$73,2,FALSE)</f>
        <v>43.078530000000001</v>
      </c>
      <c r="N3730">
        <f>VLOOKUP(L3730,Key!$A$1:$C$73,3,FALSE)</f>
        <v>-87.882620000000003</v>
      </c>
      <c r="O3730">
        <v>64</v>
      </c>
      <c r="P3730">
        <v>6</v>
      </c>
      <c r="Q3730">
        <v>9.6</v>
      </c>
      <c r="R3730">
        <v>9.1</v>
      </c>
      <c r="S3730">
        <v>384</v>
      </c>
      <c r="T3730">
        <f t="shared" si="522"/>
        <v>-1</v>
      </c>
      <c r="U3730" s="1">
        <v>42834</v>
      </c>
      <c r="V3730" s="13">
        <f t="shared" si="523"/>
        <v>42826</v>
      </c>
      <c r="W3730" s="14">
        <f t="shared" si="524"/>
        <v>42834</v>
      </c>
      <c r="X3730" s="1" t="str">
        <f t="shared" si="525"/>
        <v>Sunday</v>
      </c>
      <c r="Y3730" s="2">
        <v>0.76692129629629635</v>
      </c>
      <c r="Z3730" s="2">
        <f t="shared" si="526"/>
        <v>0.75</v>
      </c>
      <c r="AA3730">
        <f>1</f>
        <v>1</v>
      </c>
      <c r="AB3730" s="1">
        <v>42834</v>
      </c>
      <c r="AC3730" s="13">
        <f t="shared" si="527"/>
        <v>42826</v>
      </c>
      <c r="AD3730" s="14">
        <f t="shared" si="528"/>
        <v>42834</v>
      </c>
      <c r="AE3730" s="1" t="str">
        <f t="shared" si="529"/>
        <v>Sunday</v>
      </c>
      <c r="AF3730" s="2">
        <v>0.81168981481481473</v>
      </c>
      <c r="AG3730" s="2">
        <f t="shared" si="530"/>
        <v>0.79166666666666663</v>
      </c>
      <c r="AH3730" t="s">
        <v>25</v>
      </c>
    </row>
    <row r="3731" spans="1:34" x14ac:dyDescent="0.25">
      <c r="A3731">
        <v>1573674</v>
      </c>
      <c r="B3731" t="s">
        <v>54</v>
      </c>
      <c r="E3731">
        <v>53172</v>
      </c>
      <c r="F3731" t="s">
        <v>20</v>
      </c>
      <c r="G3731" t="s">
        <v>55</v>
      </c>
      <c r="H3731">
        <v>5588</v>
      </c>
      <c r="I3731" t="s">
        <v>36</v>
      </c>
      <c r="J3731">
        <f>VLOOKUP(I3731,Key!$A$1:$C$73,2,FALSE)</f>
        <v>43.03519</v>
      </c>
      <c r="K3731">
        <f>VLOOKUP(I3731,Key!$A$1:$C$73,3,FALSE)</f>
        <v>-87.907390000000007</v>
      </c>
      <c r="L3731" t="s">
        <v>77</v>
      </c>
      <c r="M3731">
        <f>VLOOKUP(L3731,Key!$A$1:$C$73,2,FALSE)</f>
        <v>43.036900000000003</v>
      </c>
      <c r="N3731">
        <f>VLOOKUP(L3731,Key!$A$1:$C$73,3,FALSE)</f>
        <v>-87.89667</v>
      </c>
      <c r="O3731">
        <v>41</v>
      </c>
      <c r="P3731">
        <v>6</v>
      </c>
      <c r="Q3731">
        <v>6.2</v>
      </c>
      <c r="R3731">
        <v>5.8</v>
      </c>
      <c r="S3731">
        <v>246</v>
      </c>
      <c r="T3731">
        <f t="shared" si="522"/>
        <v>-1</v>
      </c>
      <c r="U3731" s="1">
        <v>42834</v>
      </c>
      <c r="V3731" s="13">
        <f t="shared" si="523"/>
        <v>42826</v>
      </c>
      <c r="W3731" s="14">
        <f t="shared" si="524"/>
        <v>42834</v>
      </c>
      <c r="X3731" s="1" t="str">
        <f t="shared" si="525"/>
        <v>Sunday</v>
      </c>
      <c r="Y3731" s="2">
        <v>0.77754629629629635</v>
      </c>
      <c r="Z3731" s="2">
        <f t="shared" si="526"/>
        <v>0.79166666666666663</v>
      </c>
      <c r="AA3731">
        <f>1</f>
        <v>1</v>
      </c>
      <c r="AB3731" s="1">
        <v>42834</v>
      </c>
      <c r="AC3731" s="13">
        <f t="shared" si="527"/>
        <v>42826</v>
      </c>
      <c r="AD3731" s="14">
        <f t="shared" si="528"/>
        <v>42834</v>
      </c>
      <c r="AE3731" s="1" t="str">
        <f t="shared" si="529"/>
        <v>Sunday</v>
      </c>
      <c r="AF3731" s="2">
        <v>0.80620370370370376</v>
      </c>
      <c r="AG3731" s="2">
        <f t="shared" si="530"/>
        <v>0.79166666666666663</v>
      </c>
      <c r="AH3731" t="s">
        <v>23</v>
      </c>
    </row>
    <row r="3732" spans="1:34" x14ac:dyDescent="0.25">
      <c r="A3732">
        <v>1573725</v>
      </c>
      <c r="B3732" t="s">
        <v>54</v>
      </c>
      <c r="E3732">
        <v>53211</v>
      </c>
      <c r="F3732" t="s">
        <v>20</v>
      </c>
      <c r="G3732" t="s">
        <v>55</v>
      </c>
      <c r="H3732">
        <v>5453</v>
      </c>
      <c r="I3732" t="s">
        <v>85</v>
      </c>
      <c r="J3732">
        <f>VLOOKUP(I3732,Key!$A$1:$C$73,2,FALSE)</f>
        <v>43.053040000000003</v>
      </c>
      <c r="K3732">
        <f>VLOOKUP(I3732,Key!$A$1:$C$73,3,FALSE)</f>
        <v>-87.897660000000002</v>
      </c>
      <c r="L3732" t="s">
        <v>85</v>
      </c>
      <c r="M3732">
        <f>VLOOKUP(L3732,Key!$A$1:$C$73,2,FALSE)</f>
        <v>43.053040000000003</v>
      </c>
      <c r="N3732">
        <f>VLOOKUP(L3732,Key!$A$1:$C$73,3,FALSE)</f>
        <v>-87.897660000000002</v>
      </c>
      <c r="O3732">
        <v>56</v>
      </c>
      <c r="P3732">
        <v>6</v>
      </c>
      <c r="Q3732">
        <v>8.4</v>
      </c>
      <c r="R3732">
        <v>8</v>
      </c>
      <c r="S3732">
        <v>336</v>
      </c>
      <c r="T3732">
        <f t="shared" si="522"/>
        <v>-1</v>
      </c>
      <c r="U3732" s="1">
        <v>42834</v>
      </c>
      <c r="V3732" s="13">
        <f t="shared" si="523"/>
        <v>42826</v>
      </c>
      <c r="W3732" s="14">
        <f t="shared" si="524"/>
        <v>42834</v>
      </c>
      <c r="X3732" s="1" t="str">
        <f t="shared" si="525"/>
        <v>Sunday</v>
      </c>
      <c r="Y3732" s="2">
        <v>0.78590277777777784</v>
      </c>
      <c r="Z3732" s="2">
        <f t="shared" si="526"/>
        <v>0.79166666666666663</v>
      </c>
      <c r="AA3732">
        <f>1</f>
        <v>1</v>
      </c>
      <c r="AB3732" s="1">
        <v>42834</v>
      </c>
      <c r="AC3732" s="13">
        <f t="shared" si="527"/>
        <v>42826</v>
      </c>
      <c r="AD3732" s="14">
        <f t="shared" si="528"/>
        <v>42834</v>
      </c>
      <c r="AE3732" s="1" t="str">
        <f t="shared" si="529"/>
        <v>Sunday</v>
      </c>
      <c r="AF3732" s="2">
        <v>0.82454861111111111</v>
      </c>
      <c r="AG3732" s="2">
        <f t="shared" si="530"/>
        <v>0.83333333333333326</v>
      </c>
      <c r="AH3732" t="s">
        <v>25</v>
      </c>
    </row>
    <row r="3733" spans="1:34" x14ac:dyDescent="0.25">
      <c r="A3733">
        <v>1573817</v>
      </c>
      <c r="B3733" t="s">
        <v>54</v>
      </c>
      <c r="E3733">
        <v>53215</v>
      </c>
      <c r="F3733" t="s">
        <v>20</v>
      </c>
      <c r="G3733" t="s">
        <v>55</v>
      </c>
      <c r="H3733">
        <v>143</v>
      </c>
      <c r="I3733" t="s">
        <v>77</v>
      </c>
      <c r="J3733">
        <f>VLOOKUP(I3733,Key!$A$1:$C$73,2,FALSE)</f>
        <v>43.036900000000003</v>
      </c>
      <c r="K3733">
        <f>VLOOKUP(I3733,Key!$A$1:$C$73,3,FALSE)</f>
        <v>-87.89667</v>
      </c>
      <c r="L3733" t="s">
        <v>77</v>
      </c>
      <c r="M3733">
        <f>VLOOKUP(L3733,Key!$A$1:$C$73,2,FALSE)</f>
        <v>43.036900000000003</v>
      </c>
      <c r="N3733">
        <f>VLOOKUP(L3733,Key!$A$1:$C$73,3,FALSE)</f>
        <v>-87.89667</v>
      </c>
      <c r="O3733">
        <v>30</v>
      </c>
      <c r="P3733">
        <v>3</v>
      </c>
      <c r="Q3733">
        <v>4.5</v>
      </c>
      <c r="R3733">
        <v>4.3</v>
      </c>
      <c r="S3733">
        <v>180</v>
      </c>
      <c r="T3733">
        <f t="shared" si="522"/>
        <v>-1</v>
      </c>
      <c r="U3733" s="1">
        <v>42834</v>
      </c>
      <c r="V3733" s="13">
        <f t="shared" si="523"/>
        <v>42826</v>
      </c>
      <c r="W3733" s="14">
        <f t="shared" si="524"/>
        <v>42834</v>
      </c>
      <c r="X3733" s="1" t="str">
        <f t="shared" si="525"/>
        <v>Sunday</v>
      </c>
      <c r="Y3733" s="2">
        <v>0.80321759259259251</v>
      </c>
      <c r="Z3733" s="2">
        <f t="shared" si="526"/>
        <v>0.79166666666666663</v>
      </c>
      <c r="AA3733">
        <f>1</f>
        <v>1</v>
      </c>
      <c r="AB3733" s="1">
        <v>42834</v>
      </c>
      <c r="AC3733" s="13">
        <f t="shared" si="527"/>
        <v>42826</v>
      </c>
      <c r="AD3733" s="14">
        <f t="shared" si="528"/>
        <v>42834</v>
      </c>
      <c r="AE3733" s="1" t="str">
        <f t="shared" si="529"/>
        <v>Sunday</v>
      </c>
      <c r="AF3733" s="2">
        <v>0.82416666666666671</v>
      </c>
      <c r="AG3733" s="2">
        <f t="shared" si="530"/>
        <v>0.83333333333333326</v>
      </c>
      <c r="AH3733" t="s">
        <v>25</v>
      </c>
    </row>
    <row r="3734" spans="1:34" x14ac:dyDescent="0.25">
      <c r="A3734">
        <v>1262463</v>
      </c>
      <c r="B3734" t="s">
        <v>54</v>
      </c>
      <c r="E3734">
        <v>53212</v>
      </c>
      <c r="F3734" t="s">
        <v>20</v>
      </c>
      <c r="G3734" t="s">
        <v>55</v>
      </c>
      <c r="H3734">
        <v>11117</v>
      </c>
      <c r="I3734" t="s">
        <v>73</v>
      </c>
      <c r="J3734">
        <f>VLOOKUP(I3734,Key!$A$1:$C$73,2,FALSE)</f>
        <v>43.060580000000002</v>
      </c>
      <c r="K3734">
        <f>VLOOKUP(I3734,Key!$A$1:$C$73,3,FALSE)</f>
        <v>-87.998589999999993</v>
      </c>
      <c r="L3734" t="s">
        <v>70</v>
      </c>
      <c r="M3734">
        <f>VLOOKUP(L3734,Key!$A$1:$C$73,2,FALSE)</f>
        <v>43.052630000000001</v>
      </c>
      <c r="N3734">
        <f>VLOOKUP(L3734,Key!$A$1:$C$73,3,FALSE)</f>
        <v>-88.016319999999993</v>
      </c>
      <c r="O3734">
        <v>14</v>
      </c>
      <c r="P3734">
        <v>3</v>
      </c>
      <c r="Q3734">
        <v>2.1</v>
      </c>
      <c r="R3734">
        <v>2</v>
      </c>
      <c r="S3734">
        <v>84</v>
      </c>
      <c r="T3734">
        <f t="shared" si="522"/>
        <v>-1</v>
      </c>
      <c r="U3734" s="1">
        <v>42834</v>
      </c>
      <c r="V3734" s="13">
        <f t="shared" si="523"/>
        <v>42826</v>
      </c>
      <c r="W3734" s="14">
        <f t="shared" si="524"/>
        <v>42834</v>
      </c>
      <c r="X3734" s="1" t="str">
        <f t="shared" si="525"/>
        <v>Sunday</v>
      </c>
      <c r="Y3734" s="2">
        <v>0.87211805555555555</v>
      </c>
      <c r="Z3734" s="2">
        <f t="shared" si="526"/>
        <v>0.875</v>
      </c>
      <c r="AA3734">
        <f>1</f>
        <v>1</v>
      </c>
      <c r="AB3734" s="1">
        <v>42834</v>
      </c>
      <c r="AC3734" s="13">
        <f t="shared" si="527"/>
        <v>42826</v>
      </c>
      <c r="AD3734" s="14">
        <f t="shared" si="528"/>
        <v>42834</v>
      </c>
      <c r="AE3734" s="1" t="str">
        <f t="shared" si="529"/>
        <v>Sunday</v>
      </c>
      <c r="AF3734" s="2">
        <v>0.88181712962962966</v>
      </c>
      <c r="AG3734" s="2">
        <f t="shared" si="530"/>
        <v>0.875</v>
      </c>
      <c r="AH3734" t="s">
        <v>23</v>
      </c>
    </row>
    <row r="3735" spans="1:34" x14ac:dyDescent="0.25">
      <c r="A3735">
        <v>1519515</v>
      </c>
      <c r="B3735" t="s">
        <v>54</v>
      </c>
      <c r="E3735">
        <v>91945</v>
      </c>
      <c r="F3735" t="s">
        <v>20</v>
      </c>
      <c r="G3735" t="s">
        <v>55</v>
      </c>
      <c r="H3735">
        <v>5463</v>
      </c>
      <c r="I3735" t="s">
        <v>53</v>
      </c>
      <c r="J3735">
        <f>VLOOKUP(I3735,Key!$A$1:$C$73,2,FALSE)</f>
        <v>43.04824</v>
      </c>
      <c r="K3735">
        <f>VLOOKUP(I3735,Key!$A$1:$C$73,3,FALSE)</f>
        <v>-87.904970000000006</v>
      </c>
      <c r="L3735" t="s">
        <v>82</v>
      </c>
      <c r="M3735">
        <f>VLOOKUP(L3735,Key!$A$1:$C$73,2,FALSE)</f>
        <v>43.040349999999997</v>
      </c>
      <c r="N3735">
        <f>VLOOKUP(L3735,Key!$A$1:$C$73,3,FALSE)</f>
        <v>-87.920760000000001</v>
      </c>
      <c r="O3735">
        <v>16</v>
      </c>
      <c r="P3735">
        <v>3</v>
      </c>
      <c r="Q3735">
        <v>2.4</v>
      </c>
      <c r="R3735">
        <v>2.2999999999999998</v>
      </c>
      <c r="S3735">
        <v>96</v>
      </c>
      <c r="T3735">
        <f t="shared" si="522"/>
        <v>-1</v>
      </c>
      <c r="U3735" s="1">
        <v>42834</v>
      </c>
      <c r="V3735" s="13">
        <f t="shared" si="523"/>
        <v>42826</v>
      </c>
      <c r="W3735" s="14">
        <f t="shared" si="524"/>
        <v>42834</v>
      </c>
      <c r="X3735" s="1" t="str">
        <f t="shared" si="525"/>
        <v>Sunday</v>
      </c>
      <c r="Y3735" s="2">
        <v>0.8743171296296296</v>
      </c>
      <c r="Z3735" s="2">
        <f t="shared" si="526"/>
        <v>0.875</v>
      </c>
      <c r="AA3735">
        <f>1</f>
        <v>1</v>
      </c>
      <c r="AB3735" s="1">
        <v>42834</v>
      </c>
      <c r="AC3735" s="13">
        <f t="shared" si="527"/>
        <v>42826</v>
      </c>
      <c r="AD3735" s="14">
        <f t="shared" si="528"/>
        <v>42834</v>
      </c>
      <c r="AE3735" s="1" t="str">
        <f t="shared" si="529"/>
        <v>Sunday</v>
      </c>
      <c r="AF3735" s="2">
        <v>0.88578703703703709</v>
      </c>
      <c r="AG3735" s="2">
        <f t="shared" si="530"/>
        <v>0.875</v>
      </c>
      <c r="AH3735" t="s">
        <v>23</v>
      </c>
    </row>
    <row r="3736" spans="1:34" x14ac:dyDescent="0.25">
      <c r="A3736">
        <v>1573974</v>
      </c>
      <c r="B3736" t="s">
        <v>54</v>
      </c>
      <c r="E3736">
        <v>91945</v>
      </c>
      <c r="F3736" t="s">
        <v>20</v>
      </c>
      <c r="G3736" t="s">
        <v>55</v>
      </c>
      <c r="H3736">
        <v>11169</v>
      </c>
      <c r="I3736" t="s">
        <v>53</v>
      </c>
      <c r="J3736">
        <f>VLOOKUP(I3736,Key!$A$1:$C$73,2,FALSE)</f>
        <v>43.04824</v>
      </c>
      <c r="K3736">
        <f>VLOOKUP(I3736,Key!$A$1:$C$73,3,FALSE)</f>
        <v>-87.904970000000006</v>
      </c>
      <c r="L3736" t="s">
        <v>82</v>
      </c>
      <c r="M3736">
        <f>VLOOKUP(L3736,Key!$A$1:$C$73,2,FALSE)</f>
        <v>43.040349999999997</v>
      </c>
      <c r="N3736">
        <f>VLOOKUP(L3736,Key!$A$1:$C$73,3,FALSE)</f>
        <v>-87.920760000000001</v>
      </c>
      <c r="O3736">
        <v>16</v>
      </c>
      <c r="P3736">
        <v>3</v>
      </c>
      <c r="Q3736">
        <v>2.4</v>
      </c>
      <c r="R3736">
        <v>2.2999999999999998</v>
      </c>
      <c r="S3736">
        <v>96</v>
      </c>
      <c r="T3736">
        <f t="shared" si="522"/>
        <v>-1</v>
      </c>
      <c r="U3736" s="1">
        <v>42834</v>
      </c>
      <c r="V3736" s="13">
        <f t="shared" si="523"/>
        <v>42826</v>
      </c>
      <c r="W3736" s="14">
        <f t="shared" si="524"/>
        <v>42834</v>
      </c>
      <c r="X3736" s="1" t="str">
        <f t="shared" si="525"/>
        <v>Sunday</v>
      </c>
      <c r="Y3736" s="2">
        <v>0.87465277777777783</v>
      </c>
      <c r="Z3736" s="2">
        <f t="shared" si="526"/>
        <v>0.875</v>
      </c>
      <c r="AA3736">
        <f>1</f>
        <v>1</v>
      </c>
      <c r="AB3736" s="1">
        <v>42834</v>
      </c>
      <c r="AC3736" s="13">
        <f t="shared" si="527"/>
        <v>42826</v>
      </c>
      <c r="AD3736" s="14">
        <f t="shared" si="528"/>
        <v>42834</v>
      </c>
      <c r="AE3736" s="1" t="str">
        <f t="shared" si="529"/>
        <v>Sunday</v>
      </c>
      <c r="AF3736" s="2">
        <v>0.88561342592592596</v>
      </c>
      <c r="AG3736" s="2">
        <f t="shared" si="530"/>
        <v>0.875</v>
      </c>
      <c r="AH3736" t="s">
        <v>23</v>
      </c>
    </row>
    <row r="3737" spans="1:34" x14ac:dyDescent="0.25">
      <c r="A3737">
        <v>1172584</v>
      </c>
      <c r="B3737" t="s">
        <v>54</v>
      </c>
      <c r="E3737">
        <v>63131</v>
      </c>
      <c r="F3737" t="s">
        <v>20</v>
      </c>
      <c r="G3737" t="s">
        <v>55</v>
      </c>
      <c r="H3737">
        <v>152</v>
      </c>
      <c r="I3737" t="s">
        <v>84</v>
      </c>
      <c r="J3737">
        <f>VLOOKUP(I3737,Key!$A$1:$C$73,2,FALSE)</f>
        <v>43.040154000000001</v>
      </c>
      <c r="K3737">
        <f>VLOOKUP(I3737,Key!$A$1:$C$73,3,FALSE)</f>
        <v>-87.932113000000001</v>
      </c>
      <c r="L3737" t="s">
        <v>84</v>
      </c>
      <c r="M3737">
        <f>VLOOKUP(L3737,Key!$A$1:$C$73,2,FALSE)</f>
        <v>43.040154000000001</v>
      </c>
      <c r="N3737">
        <f>VLOOKUP(L3737,Key!$A$1:$C$73,3,FALSE)</f>
        <v>-87.932113000000001</v>
      </c>
      <c r="O3737">
        <v>64</v>
      </c>
      <c r="P3737">
        <v>6</v>
      </c>
      <c r="Q3737">
        <v>9.6</v>
      </c>
      <c r="R3737">
        <v>9.1</v>
      </c>
      <c r="S3737">
        <v>384</v>
      </c>
      <c r="T3737">
        <f t="shared" si="522"/>
        <v>-1</v>
      </c>
      <c r="U3737" s="1">
        <v>42834</v>
      </c>
      <c r="V3737" s="13">
        <f t="shared" si="523"/>
        <v>42826</v>
      </c>
      <c r="W3737" s="14">
        <f t="shared" si="524"/>
        <v>42834</v>
      </c>
      <c r="X3737" s="1" t="str">
        <f t="shared" si="525"/>
        <v>Sunday</v>
      </c>
      <c r="Y3737" s="2">
        <v>0.89063657407407415</v>
      </c>
      <c r="Z3737" s="2">
        <f t="shared" si="526"/>
        <v>0.875</v>
      </c>
      <c r="AA3737">
        <f>1</f>
        <v>1</v>
      </c>
      <c r="AB3737" s="1">
        <v>42834</v>
      </c>
      <c r="AC3737" s="13">
        <f t="shared" si="527"/>
        <v>42826</v>
      </c>
      <c r="AD3737" s="14">
        <f t="shared" si="528"/>
        <v>42834</v>
      </c>
      <c r="AE3737" s="1" t="str">
        <f t="shared" si="529"/>
        <v>Sunday</v>
      </c>
      <c r="AF3737" s="2">
        <v>0.93508101851851855</v>
      </c>
      <c r="AG3737" s="2">
        <f t="shared" si="530"/>
        <v>0.91666666666666663</v>
      </c>
      <c r="AH3737" t="s">
        <v>25</v>
      </c>
    </row>
    <row r="3738" spans="1:34" x14ac:dyDescent="0.25">
      <c r="A3738">
        <v>1574003</v>
      </c>
      <c r="B3738" t="s">
        <v>54</v>
      </c>
      <c r="E3738">
        <v>53202</v>
      </c>
      <c r="F3738" t="s">
        <v>20</v>
      </c>
      <c r="G3738" t="s">
        <v>55</v>
      </c>
      <c r="H3738">
        <v>5577</v>
      </c>
      <c r="I3738" t="s">
        <v>78</v>
      </c>
      <c r="J3738">
        <f>VLOOKUP(I3738,Key!$A$1:$C$73,2,FALSE)</f>
        <v>43.048200000000001</v>
      </c>
      <c r="K3738">
        <f>VLOOKUP(I3738,Key!$A$1:$C$73,3,FALSE)</f>
        <v>-87.900859999999994</v>
      </c>
      <c r="L3738" t="s">
        <v>60</v>
      </c>
      <c r="M3738">
        <f>VLOOKUP(L3738,Key!$A$1:$C$73,2,FALSE)</f>
        <v>43.046570000000003</v>
      </c>
      <c r="N3738">
        <f>VLOOKUP(L3738,Key!$A$1:$C$73,3,FALSE)</f>
        <v>-87.908720000000002</v>
      </c>
      <c r="O3738">
        <v>110</v>
      </c>
      <c r="P3738">
        <v>12</v>
      </c>
      <c r="Q3738">
        <v>16.5</v>
      </c>
      <c r="R3738">
        <v>15.7</v>
      </c>
      <c r="S3738">
        <v>660</v>
      </c>
      <c r="T3738">
        <f t="shared" si="522"/>
        <v>-1</v>
      </c>
      <c r="U3738" s="1">
        <v>42834</v>
      </c>
      <c r="V3738" s="13">
        <f t="shared" si="523"/>
        <v>42826</v>
      </c>
      <c r="W3738" s="14">
        <f t="shared" si="524"/>
        <v>42834</v>
      </c>
      <c r="X3738" s="1" t="str">
        <f t="shared" si="525"/>
        <v>Sunday</v>
      </c>
      <c r="Y3738" s="2">
        <v>0.89104166666666673</v>
      </c>
      <c r="Z3738" s="2">
        <f t="shared" si="526"/>
        <v>0.875</v>
      </c>
      <c r="AA3738">
        <f>1</f>
        <v>1</v>
      </c>
      <c r="AB3738" s="1">
        <v>42834</v>
      </c>
      <c r="AC3738" s="13">
        <f t="shared" si="527"/>
        <v>42826</v>
      </c>
      <c r="AD3738" s="14">
        <f t="shared" si="528"/>
        <v>42834</v>
      </c>
      <c r="AE3738" s="1" t="str">
        <f t="shared" si="529"/>
        <v>Sunday</v>
      </c>
      <c r="AF3738" s="2">
        <v>0.96775462962962966</v>
      </c>
      <c r="AG3738" s="2">
        <f t="shared" si="530"/>
        <v>0.95833333333333326</v>
      </c>
      <c r="AH3738" t="s">
        <v>23</v>
      </c>
    </row>
    <row r="3739" spans="1:34" x14ac:dyDescent="0.25">
      <c r="A3739">
        <v>1574018</v>
      </c>
      <c r="B3739" t="s">
        <v>54</v>
      </c>
      <c r="E3739">
        <v>54902</v>
      </c>
      <c r="F3739" t="s">
        <v>20</v>
      </c>
      <c r="G3739" t="s">
        <v>55</v>
      </c>
      <c r="H3739">
        <v>11157</v>
      </c>
      <c r="I3739" t="s">
        <v>84</v>
      </c>
      <c r="J3739">
        <f>VLOOKUP(I3739,Key!$A$1:$C$73,2,FALSE)</f>
        <v>43.040154000000001</v>
      </c>
      <c r="K3739">
        <f>VLOOKUP(I3739,Key!$A$1:$C$73,3,FALSE)</f>
        <v>-87.932113000000001</v>
      </c>
      <c r="L3739" t="s">
        <v>84</v>
      </c>
      <c r="M3739">
        <f>VLOOKUP(L3739,Key!$A$1:$C$73,2,FALSE)</f>
        <v>43.040154000000001</v>
      </c>
      <c r="N3739">
        <f>VLOOKUP(L3739,Key!$A$1:$C$73,3,FALSE)</f>
        <v>-87.932113000000001</v>
      </c>
      <c r="O3739">
        <v>95</v>
      </c>
      <c r="P3739">
        <v>12</v>
      </c>
      <c r="Q3739">
        <v>14.3</v>
      </c>
      <c r="R3739">
        <v>13.5</v>
      </c>
      <c r="S3739">
        <v>570</v>
      </c>
      <c r="T3739">
        <f t="shared" si="522"/>
        <v>-1</v>
      </c>
      <c r="U3739" s="1">
        <v>42834</v>
      </c>
      <c r="V3739" s="13">
        <f t="shared" si="523"/>
        <v>42826</v>
      </c>
      <c r="W3739" s="14">
        <f t="shared" si="524"/>
        <v>42834</v>
      </c>
      <c r="X3739" s="1" t="str">
        <f t="shared" si="525"/>
        <v>Sunday</v>
      </c>
      <c r="Y3739" s="2">
        <v>0.90157407407407408</v>
      </c>
      <c r="Z3739" s="2">
        <f t="shared" si="526"/>
        <v>0.91666666666666663</v>
      </c>
      <c r="AA3739">
        <f>1</f>
        <v>1</v>
      </c>
      <c r="AB3739" s="1">
        <v>42834</v>
      </c>
      <c r="AC3739" s="13">
        <f t="shared" si="527"/>
        <v>42826</v>
      </c>
      <c r="AD3739" s="14">
        <f t="shared" si="528"/>
        <v>42834</v>
      </c>
      <c r="AE3739" s="1" t="str">
        <f t="shared" si="529"/>
        <v>Sunday</v>
      </c>
      <c r="AF3739" s="2">
        <v>0.96760416666666671</v>
      </c>
      <c r="AG3739" s="2">
        <f t="shared" si="530"/>
        <v>0.95833333333333326</v>
      </c>
      <c r="AH3739" t="s">
        <v>25</v>
      </c>
    </row>
    <row r="3740" spans="1:34" x14ac:dyDescent="0.25">
      <c r="A3740">
        <v>1211837</v>
      </c>
      <c r="B3740" t="s">
        <v>54</v>
      </c>
      <c r="E3740">
        <v>53207</v>
      </c>
      <c r="F3740" t="s">
        <v>20</v>
      </c>
      <c r="G3740" t="s">
        <v>55</v>
      </c>
      <c r="H3740">
        <v>5436</v>
      </c>
      <c r="I3740" t="s">
        <v>26</v>
      </c>
      <c r="J3740">
        <f>VLOOKUP(I3740,Key!$A$1:$C$73,2,FALSE)</f>
        <v>43.034619999999997</v>
      </c>
      <c r="K3740">
        <f>VLOOKUP(I3740,Key!$A$1:$C$73,3,FALSE)</f>
        <v>-87.917500000000004</v>
      </c>
      <c r="L3740" t="s">
        <v>56</v>
      </c>
      <c r="M3740">
        <f>VLOOKUP(L3740,Key!$A$1:$C$73,2,FALSE)</f>
        <v>43.004728999999998</v>
      </c>
      <c r="N3740">
        <f>VLOOKUP(L3740,Key!$A$1:$C$73,3,FALSE)</f>
        <v>-87.905463999999995</v>
      </c>
      <c r="O3740">
        <v>27</v>
      </c>
      <c r="P3740">
        <v>3</v>
      </c>
      <c r="Q3740">
        <v>4.0999999999999996</v>
      </c>
      <c r="R3740">
        <v>3.8</v>
      </c>
      <c r="S3740">
        <v>162</v>
      </c>
      <c r="T3740">
        <f t="shared" si="522"/>
        <v>-1</v>
      </c>
      <c r="U3740" s="1">
        <v>42835</v>
      </c>
      <c r="V3740" s="13">
        <f t="shared" si="523"/>
        <v>42826</v>
      </c>
      <c r="W3740" s="14">
        <f t="shared" si="524"/>
        <v>42835</v>
      </c>
      <c r="X3740" s="1" t="str">
        <f t="shared" si="525"/>
        <v>Monday</v>
      </c>
      <c r="Y3740" s="2">
        <v>0.4491087962962963</v>
      </c>
      <c r="Z3740" s="2">
        <f t="shared" si="526"/>
        <v>0.45833333333333331</v>
      </c>
      <c r="AA3740">
        <f>1</f>
        <v>1</v>
      </c>
      <c r="AB3740" s="1">
        <v>42835</v>
      </c>
      <c r="AC3740" s="13">
        <f t="shared" si="527"/>
        <v>42826</v>
      </c>
      <c r="AD3740" s="14">
        <f t="shared" si="528"/>
        <v>42835</v>
      </c>
      <c r="AE3740" s="1" t="str">
        <f t="shared" si="529"/>
        <v>Monday</v>
      </c>
      <c r="AF3740" s="2">
        <v>0.4675347222222222</v>
      </c>
      <c r="AG3740" s="2">
        <f t="shared" si="530"/>
        <v>0.45833333333333331</v>
      </c>
      <c r="AH3740" t="s">
        <v>23</v>
      </c>
    </row>
    <row r="3741" spans="1:34" x14ac:dyDescent="0.25">
      <c r="A3741">
        <v>1574338</v>
      </c>
      <c r="B3741" t="s">
        <v>54</v>
      </c>
      <c r="E3741">
        <v>53225</v>
      </c>
      <c r="F3741" t="s">
        <v>20</v>
      </c>
      <c r="G3741" t="s">
        <v>55</v>
      </c>
      <c r="H3741">
        <v>5221</v>
      </c>
      <c r="I3741" t="s">
        <v>36</v>
      </c>
      <c r="J3741">
        <f>VLOOKUP(I3741,Key!$A$1:$C$73,2,FALSE)</f>
        <v>43.03519</v>
      </c>
      <c r="K3741">
        <f>VLOOKUP(I3741,Key!$A$1:$C$73,3,FALSE)</f>
        <v>-87.907390000000007</v>
      </c>
      <c r="L3741" t="s">
        <v>36</v>
      </c>
      <c r="M3741">
        <f>VLOOKUP(L3741,Key!$A$1:$C$73,2,FALSE)</f>
        <v>43.03519</v>
      </c>
      <c r="N3741">
        <f>VLOOKUP(L3741,Key!$A$1:$C$73,3,FALSE)</f>
        <v>-87.907390000000007</v>
      </c>
      <c r="O3741">
        <v>47</v>
      </c>
      <c r="P3741">
        <v>6</v>
      </c>
      <c r="Q3741">
        <v>7.1</v>
      </c>
      <c r="R3741">
        <v>6.7</v>
      </c>
      <c r="S3741">
        <v>282</v>
      </c>
      <c r="T3741">
        <f t="shared" si="522"/>
        <v>-1</v>
      </c>
      <c r="U3741" s="1">
        <v>42835</v>
      </c>
      <c r="V3741" s="13">
        <f t="shared" si="523"/>
        <v>42826</v>
      </c>
      <c r="W3741" s="14">
        <f t="shared" si="524"/>
        <v>42835</v>
      </c>
      <c r="X3741" s="1" t="str">
        <f t="shared" si="525"/>
        <v>Monday</v>
      </c>
      <c r="Y3741" s="2">
        <v>0.48672453703703705</v>
      </c>
      <c r="Z3741" s="2">
        <f t="shared" si="526"/>
        <v>0.5</v>
      </c>
      <c r="AA3741">
        <f>1</f>
        <v>1</v>
      </c>
      <c r="AB3741" s="1">
        <v>42835</v>
      </c>
      <c r="AC3741" s="13">
        <f t="shared" si="527"/>
        <v>42826</v>
      </c>
      <c r="AD3741" s="14">
        <f t="shared" si="528"/>
        <v>42835</v>
      </c>
      <c r="AE3741" s="1" t="str">
        <f t="shared" si="529"/>
        <v>Monday</v>
      </c>
      <c r="AF3741" s="2">
        <v>0.51896990740740734</v>
      </c>
      <c r="AG3741" s="2">
        <f t="shared" si="530"/>
        <v>0.5</v>
      </c>
      <c r="AH3741" t="s">
        <v>25</v>
      </c>
    </row>
    <row r="3742" spans="1:34" x14ac:dyDescent="0.25">
      <c r="A3742">
        <v>1574373</v>
      </c>
      <c r="B3742" t="s">
        <v>54</v>
      </c>
      <c r="E3742">
        <v>53225</v>
      </c>
      <c r="F3742" t="s">
        <v>20</v>
      </c>
      <c r="G3742" t="s">
        <v>55</v>
      </c>
      <c r="H3742">
        <v>255</v>
      </c>
      <c r="I3742" t="s">
        <v>81</v>
      </c>
      <c r="J3742">
        <f>VLOOKUP(I3742,Key!$A$1:$C$73,2,FALSE)</f>
        <v>43.058010000000003</v>
      </c>
      <c r="K3742">
        <f>VLOOKUP(I3742,Key!$A$1:$C$73,3,FALSE)</f>
        <v>-87.877300000000005</v>
      </c>
      <c r="L3742" t="s">
        <v>81</v>
      </c>
      <c r="M3742">
        <f>VLOOKUP(L3742,Key!$A$1:$C$73,2,FALSE)</f>
        <v>43.058010000000003</v>
      </c>
      <c r="N3742">
        <f>VLOOKUP(L3742,Key!$A$1:$C$73,3,FALSE)</f>
        <v>-87.877300000000005</v>
      </c>
      <c r="O3742">
        <v>36</v>
      </c>
      <c r="P3742">
        <v>6</v>
      </c>
      <c r="Q3742">
        <v>5.4</v>
      </c>
      <c r="R3742">
        <v>5.0999999999999996</v>
      </c>
      <c r="S3742">
        <v>216</v>
      </c>
      <c r="T3742">
        <f t="shared" si="522"/>
        <v>-1</v>
      </c>
      <c r="U3742" s="1">
        <v>42835</v>
      </c>
      <c r="V3742" s="13">
        <f t="shared" si="523"/>
        <v>42826</v>
      </c>
      <c r="W3742" s="14">
        <f t="shared" si="524"/>
        <v>42835</v>
      </c>
      <c r="X3742" s="1" t="str">
        <f t="shared" si="525"/>
        <v>Monday</v>
      </c>
      <c r="Y3742" s="2">
        <v>0.50690972222222219</v>
      </c>
      <c r="Z3742" s="2">
        <f t="shared" si="526"/>
        <v>0.5</v>
      </c>
      <c r="AA3742">
        <f>1</f>
        <v>1</v>
      </c>
      <c r="AB3742" s="1">
        <v>42835</v>
      </c>
      <c r="AC3742" s="13">
        <f t="shared" si="527"/>
        <v>42826</v>
      </c>
      <c r="AD3742" s="14">
        <f t="shared" si="528"/>
        <v>42835</v>
      </c>
      <c r="AE3742" s="1" t="str">
        <f t="shared" si="529"/>
        <v>Monday</v>
      </c>
      <c r="AF3742" s="2">
        <v>0.53166666666666662</v>
      </c>
      <c r="AG3742" s="2">
        <f t="shared" si="530"/>
        <v>0.54166666666666663</v>
      </c>
      <c r="AH3742" t="s">
        <v>25</v>
      </c>
    </row>
    <row r="3743" spans="1:34" x14ac:dyDescent="0.25">
      <c r="A3743">
        <v>1574484</v>
      </c>
      <c r="B3743" t="s">
        <v>54</v>
      </c>
      <c r="E3743">
        <v>53714</v>
      </c>
      <c r="F3743" t="s">
        <v>20</v>
      </c>
      <c r="G3743" t="s">
        <v>55</v>
      </c>
      <c r="H3743">
        <v>2968</v>
      </c>
      <c r="I3743" t="s">
        <v>77</v>
      </c>
      <c r="J3743">
        <f>VLOOKUP(I3743,Key!$A$1:$C$73,2,FALSE)</f>
        <v>43.036900000000003</v>
      </c>
      <c r="K3743">
        <f>VLOOKUP(I3743,Key!$A$1:$C$73,3,FALSE)</f>
        <v>-87.89667</v>
      </c>
      <c r="L3743" t="s">
        <v>80</v>
      </c>
      <c r="M3743">
        <f>VLOOKUP(L3743,Key!$A$1:$C$73,2,FALSE)</f>
        <v>43.060250000000003</v>
      </c>
      <c r="N3743">
        <f>VLOOKUP(L3743,Key!$A$1:$C$73,3,FALSE)</f>
        <v>-87.892169999999993</v>
      </c>
      <c r="O3743">
        <v>16</v>
      </c>
      <c r="P3743">
        <v>3</v>
      </c>
      <c r="Q3743">
        <v>2.4</v>
      </c>
      <c r="R3743">
        <v>2.2999999999999998</v>
      </c>
      <c r="S3743">
        <v>96</v>
      </c>
      <c r="T3743">
        <f t="shared" si="522"/>
        <v>-1</v>
      </c>
      <c r="U3743" s="1">
        <v>42835</v>
      </c>
      <c r="V3743" s="13">
        <f t="shared" si="523"/>
        <v>42826</v>
      </c>
      <c r="W3743" s="14">
        <f t="shared" si="524"/>
        <v>42835</v>
      </c>
      <c r="X3743" s="1" t="str">
        <f t="shared" si="525"/>
        <v>Monday</v>
      </c>
      <c r="Y3743" s="2">
        <v>0.54774305555555558</v>
      </c>
      <c r="Z3743" s="2">
        <f t="shared" si="526"/>
        <v>0.54166666666666663</v>
      </c>
      <c r="AA3743">
        <f>1</f>
        <v>1</v>
      </c>
      <c r="AB3743" s="1">
        <v>42835</v>
      </c>
      <c r="AC3743" s="13">
        <f t="shared" si="527"/>
        <v>42826</v>
      </c>
      <c r="AD3743" s="14">
        <f t="shared" si="528"/>
        <v>42835</v>
      </c>
      <c r="AE3743" s="1" t="str">
        <f t="shared" si="529"/>
        <v>Monday</v>
      </c>
      <c r="AF3743" s="2">
        <v>0.55843750000000003</v>
      </c>
      <c r="AG3743" s="2">
        <f t="shared" si="530"/>
        <v>0.54166666666666663</v>
      </c>
      <c r="AH3743" t="s">
        <v>23</v>
      </c>
    </row>
    <row r="3744" spans="1:34" x14ac:dyDescent="0.25">
      <c r="A3744">
        <v>1574512</v>
      </c>
      <c r="B3744" t="s">
        <v>54</v>
      </c>
      <c r="E3744">
        <v>53149</v>
      </c>
      <c r="F3744" t="s">
        <v>20</v>
      </c>
      <c r="G3744" t="s">
        <v>55</v>
      </c>
      <c r="H3744">
        <v>11160</v>
      </c>
      <c r="I3744" t="s">
        <v>65</v>
      </c>
      <c r="J3744">
        <f>VLOOKUP(I3744,Key!$A$1:$C$73,2,FALSE)</f>
        <v>43.077359999999999</v>
      </c>
      <c r="K3744">
        <f>VLOOKUP(I3744,Key!$A$1:$C$73,3,FALSE)</f>
        <v>-87.880769999999998</v>
      </c>
      <c r="L3744" t="s">
        <v>66</v>
      </c>
      <c r="M3744">
        <f>VLOOKUP(L3744,Key!$A$1:$C$73,2,FALSE)</f>
        <v>43.078530000000001</v>
      </c>
      <c r="N3744">
        <f>VLOOKUP(L3744,Key!$A$1:$C$73,3,FALSE)</f>
        <v>-87.882620000000003</v>
      </c>
      <c r="O3744">
        <v>21</v>
      </c>
      <c r="P3744">
        <v>3</v>
      </c>
      <c r="Q3744">
        <v>3.2</v>
      </c>
      <c r="R3744">
        <v>3</v>
      </c>
      <c r="S3744">
        <v>126</v>
      </c>
      <c r="T3744">
        <f t="shared" si="522"/>
        <v>-1</v>
      </c>
      <c r="U3744" s="1">
        <v>42835</v>
      </c>
      <c r="V3744" s="13">
        <f t="shared" si="523"/>
        <v>42826</v>
      </c>
      <c r="W3744" s="14">
        <f t="shared" si="524"/>
        <v>42835</v>
      </c>
      <c r="X3744" s="1" t="str">
        <f t="shared" si="525"/>
        <v>Monday</v>
      </c>
      <c r="Y3744" s="2">
        <v>0.55694444444444446</v>
      </c>
      <c r="Z3744" s="2">
        <f t="shared" si="526"/>
        <v>0.54166666666666663</v>
      </c>
      <c r="AA3744">
        <f>1</f>
        <v>1</v>
      </c>
      <c r="AB3744" s="1">
        <v>42835</v>
      </c>
      <c r="AC3744" s="13">
        <f t="shared" si="527"/>
        <v>42826</v>
      </c>
      <c r="AD3744" s="14">
        <f t="shared" si="528"/>
        <v>42835</v>
      </c>
      <c r="AE3744" s="1" t="str">
        <f t="shared" si="529"/>
        <v>Monday</v>
      </c>
      <c r="AF3744" s="2">
        <v>0.57152777777777775</v>
      </c>
      <c r="AG3744" s="2">
        <f t="shared" si="530"/>
        <v>0.58333333333333326</v>
      </c>
      <c r="AH3744" t="s">
        <v>23</v>
      </c>
    </row>
    <row r="3745" spans="1:34" x14ac:dyDescent="0.25">
      <c r="A3745">
        <v>1575190</v>
      </c>
      <c r="B3745" t="s">
        <v>54</v>
      </c>
      <c r="E3745">
        <v>53202</v>
      </c>
      <c r="F3745" t="s">
        <v>20</v>
      </c>
      <c r="G3745" t="s">
        <v>55</v>
      </c>
      <c r="H3745">
        <v>5447</v>
      </c>
      <c r="I3745" t="s">
        <v>21</v>
      </c>
      <c r="J3745">
        <f>VLOOKUP(I3745,Key!$A$1:$C$73,2,FALSE)</f>
        <v>43.074890000000003</v>
      </c>
      <c r="K3745">
        <f>VLOOKUP(I3745,Key!$A$1:$C$73,3,FALSE)</f>
        <v>-87.882810000000006</v>
      </c>
      <c r="L3745" t="s">
        <v>61</v>
      </c>
      <c r="M3745">
        <f>VLOOKUP(L3745,Key!$A$1:$C$73,2,FALSE)</f>
        <v>43.060786</v>
      </c>
      <c r="N3745">
        <f>VLOOKUP(L3745,Key!$A$1:$C$73,3,FALSE)</f>
        <v>-87.883825999999999</v>
      </c>
      <c r="O3745">
        <v>12</v>
      </c>
      <c r="P3745">
        <v>3</v>
      </c>
      <c r="Q3745">
        <v>1.8</v>
      </c>
      <c r="R3745">
        <v>1.7</v>
      </c>
      <c r="S3745">
        <v>72</v>
      </c>
      <c r="T3745">
        <f t="shared" si="522"/>
        <v>-1</v>
      </c>
      <c r="U3745" s="1">
        <v>42836</v>
      </c>
      <c r="V3745" s="13">
        <f t="shared" si="523"/>
        <v>42826</v>
      </c>
      <c r="W3745" s="14">
        <f t="shared" si="524"/>
        <v>42836</v>
      </c>
      <c r="X3745" s="1" t="str">
        <f t="shared" si="525"/>
        <v>Tuesday</v>
      </c>
      <c r="Y3745" s="2">
        <v>0.1408912037037037</v>
      </c>
      <c r="Z3745" s="2">
        <f t="shared" si="526"/>
        <v>0.125</v>
      </c>
      <c r="AA3745">
        <f>1</f>
        <v>1</v>
      </c>
      <c r="AB3745" s="1">
        <v>42836</v>
      </c>
      <c r="AC3745" s="13">
        <f t="shared" si="527"/>
        <v>42826</v>
      </c>
      <c r="AD3745" s="14">
        <f t="shared" si="528"/>
        <v>42836</v>
      </c>
      <c r="AE3745" s="1" t="str">
        <f t="shared" si="529"/>
        <v>Tuesday</v>
      </c>
      <c r="AF3745" s="2">
        <v>0.14861111111111111</v>
      </c>
      <c r="AG3745" s="2">
        <f t="shared" si="530"/>
        <v>0.16666666666666666</v>
      </c>
      <c r="AH3745" t="s">
        <v>23</v>
      </c>
    </row>
    <row r="3746" spans="1:34" x14ac:dyDescent="0.25">
      <c r="A3746">
        <v>1575189</v>
      </c>
      <c r="B3746" t="s">
        <v>54</v>
      </c>
      <c r="E3746">
        <v>53095</v>
      </c>
      <c r="F3746" t="s">
        <v>20</v>
      </c>
      <c r="G3746" t="s">
        <v>55</v>
      </c>
      <c r="H3746">
        <v>5514</v>
      </c>
      <c r="I3746" t="s">
        <v>61</v>
      </c>
      <c r="J3746">
        <f>VLOOKUP(I3746,Key!$A$1:$C$73,2,FALSE)</f>
        <v>43.060786</v>
      </c>
      <c r="K3746">
        <f>VLOOKUP(I3746,Key!$A$1:$C$73,3,FALSE)</f>
        <v>-87.883825999999999</v>
      </c>
      <c r="L3746" t="s">
        <v>66</v>
      </c>
      <c r="M3746">
        <f>VLOOKUP(L3746,Key!$A$1:$C$73,2,FALSE)</f>
        <v>43.078530000000001</v>
      </c>
      <c r="N3746">
        <f>VLOOKUP(L3746,Key!$A$1:$C$73,3,FALSE)</f>
        <v>-87.882620000000003</v>
      </c>
      <c r="O3746">
        <v>42</v>
      </c>
      <c r="P3746">
        <v>6</v>
      </c>
      <c r="Q3746">
        <v>6.3</v>
      </c>
      <c r="R3746">
        <v>6</v>
      </c>
      <c r="S3746">
        <v>252</v>
      </c>
      <c r="T3746">
        <f t="shared" si="522"/>
        <v>-1</v>
      </c>
      <c r="U3746" s="1">
        <v>42836</v>
      </c>
      <c r="V3746" s="13">
        <f t="shared" si="523"/>
        <v>42826</v>
      </c>
      <c r="W3746" s="14">
        <f t="shared" si="524"/>
        <v>42836</v>
      </c>
      <c r="X3746" s="1" t="str">
        <f t="shared" si="525"/>
        <v>Tuesday</v>
      </c>
      <c r="Y3746" s="2">
        <v>0.18310185185185188</v>
      </c>
      <c r="Z3746" s="2">
        <f t="shared" si="526"/>
        <v>0.16666666666666666</v>
      </c>
      <c r="AA3746">
        <f>1</f>
        <v>1</v>
      </c>
      <c r="AB3746" s="1">
        <v>42836</v>
      </c>
      <c r="AC3746" s="13">
        <f t="shared" si="527"/>
        <v>42826</v>
      </c>
      <c r="AD3746" s="14">
        <f t="shared" si="528"/>
        <v>42836</v>
      </c>
      <c r="AE3746" s="1" t="str">
        <f t="shared" si="529"/>
        <v>Tuesday</v>
      </c>
      <c r="AF3746" s="2">
        <v>0.2119675925925926</v>
      </c>
      <c r="AG3746" s="2">
        <f t="shared" si="530"/>
        <v>0.20833333333333331</v>
      </c>
      <c r="AH3746" t="s">
        <v>23</v>
      </c>
    </row>
    <row r="3747" spans="1:34" x14ac:dyDescent="0.25">
      <c r="A3747">
        <v>1238554</v>
      </c>
      <c r="B3747" t="s">
        <v>54</v>
      </c>
      <c r="E3747">
        <v>53211</v>
      </c>
      <c r="F3747" t="s">
        <v>20</v>
      </c>
      <c r="G3747" t="s">
        <v>55</v>
      </c>
      <c r="H3747">
        <v>11079</v>
      </c>
      <c r="I3747" t="s">
        <v>44</v>
      </c>
      <c r="J3747">
        <f>VLOOKUP(I3747,Key!$A$1:$C$73,2,FALSE)</f>
        <v>43.03886</v>
      </c>
      <c r="K3747">
        <f>VLOOKUP(I3747,Key!$A$1:$C$73,3,FALSE)</f>
        <v>-87.902720000000002</v>
      </c>
      <c r="L3747" t="s">
        <v>86</v>
      </c>
      <c r="M3747">
        <f>VLOOKUP(L3747,Key!$A$1:$C$73,2,FALSE)</f>
        <v>43.052549999999997</v>
      </c>
      <c r="N3747">
        <f>VLOOKUP(L3747,Key!$A$1:$C$73,3,FALSE)</f>
        <v>-87.909329999999997</v>
      </c>
      <c r="O3747">
        <v>11</v>
      </c>
      <c r="P3747">
        <v>3</v>
      </c>
      <c r="Q3747">
        <v>1.7</v>
      </c>
      <c r="R3747">
        <v>1.6</v>
      </c>
      <c r="S3747">
        <v>66</v>
      </c>
      <c r="T3747">
        <f t="shared" si="522"/>
        <v>-1</v>
      </c>
      <c r="U3747" s="1">
        <v>42836</v>
      </c>
      <c r="V3747" s="13">
        <f t="shared" si="523"/>
        <v>42826</v>
      </c>
      <c r="W3747" s="14">
        <f t="shared" si="524"/>
        <v>42836</v>
      </c>
      <c r="X3747" s="1" t="str">
        <f t="shared" si="525"/>
        <v>Tuesday</v>
      </c>
      <c r="Y3747" s="2">
        <v>0.59598379629629628</v>
      </c>
      <c r="Z3747" s="2">
        <f t="shared" si="526"/>
        <v>0.58333333333333326</v>
      </c>
      <c r="AA3747">
        <f>1</f>
        <v>1</v>
      </c>
      <c r="AB3747" s="1">
        <v>42836</v>
      </c>
      <c r="AC3747" s="13">
        <f t="shared" si="527"/>
        <v>42826</v>
      </c>
      <c r="AD3747" s="14">
        <f t="shared" si="528"/>
        <v>42836</v>
      </c>
      <c r="AE3747" s="1" t="str">
        <f t="shared" si="529"/>
        <v>Tuesday</v>
      </c>
      <c r="AF3747" s="2">
        <v>0.60384259259259265</v>
      </c>
      <c r="AG3747" s="2">
        <f t="shared" si="530"/>
        <v>0.58333333333333326</v>
      </c>
      <c r="AH3747" t="s">
        <v>23</v>
      </c>
    </row>
    <row r="3748" spans="1:34" x14ac:dyDescent="0.25">
      <c r="A3748">
        <v>1391484</v>
      </c>
      <c r="B3748" t="s">
        <v>54</v>
      </c>
      <c r="E3748">
        <v>53224</v>
      </c>
      <c r="F3748" t="s">
        <v>20</v>
      </c>
      <c r="G3748" t="s">
        <v>55</v>
      </c>
      <c r="H3748">
        <v>5527</v>
      </c>
      <c r="I3748" t="s">
        <v>59</v>
      </c>
      <c r="J3748">
        <f>VLOOKUP(I3748,Key!$A$1:$C$73,2,FALSE)</f>
        <v>43.056539999999998</v>
      </c>
      <c r="K3748">
        <f>VLOOKUP(I3748,Key!$A$1:$C$73,3,FALSE)</f>
        <v>-87.914370000000005</v>
      </c>
      <c r="L3748" t="s">
        <v>42</v>
      </c>
      <c r="M3748">
        <f>VLOOKUP(L3748,Key!$A$1:$C$73,2,FALSE)</f>
        <v>43.038719999999998</v>
      </c>
      <c r="N3748">
        <f>VLOOKUP(L3748,Key!$A$1:$C$73,3,FALSE)</f>
        <v>-87.905339999999995</v>
      </c>
      <c r="O3748">
        <v>13</v>
      </c>
      <c r="P3748">
        <v>3</v>
      </c>
      <c r="Q3748">
        <v>2</v>
      </c>
      <c r="R3748">
        <v>1.9</v>
      </c>
      <c r="S3748">
        <v>78</v>
      </c>
      <c r="T3748">
        <f t="shared" si="522"/>
        <v>-1</v>
      </c>
      <c r="U3748" s="1">
        <v>42836</v>
      </c>
      <c r="V3748" s="13">
        <f t="shared" si="523"/>
        <v>42826</v>
      </c>
      <c r="W3748" s="14">
        <f t="shared" si="524"/>
        <v>42836</v>
      </c>
      <c r="X3748" s="1" t="str">
        <f t="shared" si="525"/>
        <v>Tuesday</v>
      </c>
      <c r="Y3748" s="2">
        <v>0.64785879629629628</v>
      </c>
      <c r="Z3748" s="2">
        <f t="shared" si="526"/>
        <v>0.66666666666666663</v>
      </c>
      <c r="AA3748">
        <f>1</f>
        <v>1</v>
      </c>
      <c r="AB3748" s="1">
        <v>42836</v>
      </c>
      <c r="AC3748" s="13">
        <f t="shared" si="527"/>
        <v>42826</v>
      </c>
      <c r="AD3748" s="14">
        <f t="shared" si="528"/>
        <v>42836</v>
      </c>
      <c r="AE3748" s="1" t="str">
        <f t="shared" si="529"/>
        <v>Tuesday</v>
      </c>
      <c r="AF3748" s="2">
        <v>0.65665509259259258</v>
      </c>
      <c r="AG3748" s="2">
        <f t="shared" si="530"/>
        <v>0.66666666666666663</v>
      </c>
      <c r="AH3748" t="s">
        <v>23</v>
      </c>
    </row>
    <row r="3749" spans="1:34" x14ac:dyDescent="0.25">
      <c r="A3749">
        <v>1575590</v>
      </c>
      <c r="B3749" t="s">
        <v>54</v>
      </c>
      <c r="E3749">
        <v>53151</v>
      </c>
      <c r="F3749" t="s">
        <v>20</v>
      </c>
      <c r="G3749" t="s">
        <v>55</v>
      </c>
      <c r="H3749">
        <v>5589</v>
      </c>
      <c r="I3749" t="s">
        <v>21</v>
      </c>
      <c r="J3749">
        <f>VLOOKUP(I3749,Key!$A$1:$C$73,2,FALSE)</f>
        <v>43.074890000000003</v>
      </c>
      <c r="K3749">
        <f>VLOOKUP(I3749,Key!$A$1:$C$73,3,FALSE)</f>
        <v>-87.882810000000006</v>
      </c>
      <c r="L3749" t="s">
        <v>61</v>
      </c>
      <c r="M3749">
        <f>VLOOKUP(L3749,Key!$A$1:$C$73,2,FALSE)</f>
        <v>43.060786</v>
      </c>
      <c r="N3749">
        <f>VLOOKUP(L3749,Key!$A$1:$C$73,3,FALSE)</f>
        <v>-87.883825999999999</v>
      </c>
      <c r="O3749">
        <v>8</v>
      </c>
      <c r="P3749">
        <v>3</v>
      </c>
      <c r="Q3749">
        <v>1.2</v>
      </c>
      <c r="R3749">
        <v>1.1000000000000001</v>
      </c>
      <c r="S3749">
        <v>48</v>
      </c>
      <c r="T3749">
        <f t="shared" si="522"/>
        <v>-1</v>
      </c>
      <c r="U3749" s="1">
        <v>42836</v>
      </c>
      <c r="V3749" s="13">
        <f t="shared" si="523"/>
        <v>42826</v>
      </c>
      <c r="W3749" s="14">
        <f t="shared" si="524"/>
        <v>42836</v>
      </c>
      <c r="X3749" s="1" t="str">
        <f t="shared" si="525"/>
        <v>Tuesday</v>
      </c>
      <c r="Y3749" s="2">
        <v>0.67458333333333342</v>
      </c>
      <c r="Z3749" s="2">
        <f t="shared" si="526"/>
        <v>0.66666666666666663</v>
      </c>
      <c r="AA3749">
        <f>1</f>
        <v>1</v>
      </c>
      <c r="AB3749" s="1">
        <v>42836</v>
      </c>
      <c r="AC3749" s="13">
        <f t="shared" si="527"/>
        <v>42826</v>
      </c>
      <c r="AD3749" s="14">
        <f t="shared" si="528"/>
        <v>42836</v>
      </c>
      <c r="AE3749" s="1" t="str">
        <f t="shared" si="529"/>
        <v>Tuesday</v>
      </c>
      <c r="AF3749" s="2">
        <v>0.68042824074074071</v>
      </c>
      <c r="AG3749" s="2">
        <f t="shared" si="530"/>
        <v>0.66666666666666663</v>
      </c>
      <c r="AH3749" t="s">
        <v>23</v>
      </c>
    </row>
    <row r="3750" spans="1:34" x14ac:dyDescent="0.25">
      <c r="A3750">
        <v>590371</v>
      </c>
      <c r="B3750" t="s">
        <v>54</v>
      </c>
      <c r="E3750">
        <v>53406</v>
      </c>
      <c r="F3750" t="s">
        <v>20</v>
      </c>
      <c r="G3750" t="s">
        <v>55</v>
      </c>
      <c r="H3750">
        <v>11134</v>
      </c>
      <c r="I3750" t="s">
        <v>24</v>
      </c>
      <c r="J3750">
        <f>VLOOKUP(I3750,Key!$A$1:$C$73,2,FALSE)</f>
        <v>43.074655999999997</v>
      </c>
      <c r="K3750">
        <f>VLOOKUP(I3750,Key!$A$1:$C$73,3,FALSE)</f>
        <v>-87.889011999999994</v>
      </c>
      <c r="L3750" t="s">
        <v>63</v>
      </c>
      <c r="M3750">
        <f>VLOOKUP(L3750,Key!$A$1:$C$73,2,FALSE)</f>
        <v>43.066893999999998</v>
      </c>
      <c r="N3750">
        <f>VLOOKUP(L3750,Key!$A$1:$C$73,3,FALSE)</f>
        <v>-87.877936000000005</v>
      </c>
      <c r="O3750">
        <v>7</v>
      </c>
      <c r="P3750">
        <v>3</v>
      </c>
      <c r="Q3750">
        <v>1.1000000000000001</v>
      </c>
      <c r="R3750">
        <v>1</v>
      </c>
      <c r="S3750">
        <v>42</v>
      </c>
      <c r="T3750">
        <f t="shared" si="522"/>
        <v>-1</v>
      </c>
      <c r="U3750" s="1">
        <v>42836</v>
      </c>
      <c r="V3750" s="13">
        <f t="shared" si="523"/>
        <v>42826</v>
      </c>
      <c r="W3750" s="14">
        <f t="shared" si="524"/>
        <v>42836</v>
      </c>
      <c r="X3750" s="1" t="str">
        <f t="shared" si="525"/>
        <v>Tuesday</v>
      </c>
      <c r="Y3750" s="2">
        <v>0.89803240740740742</v>
      </c>
      <c r="Z3750" s="2">
        <f t="shared" si="526"/>
        <v>0.91666666666666663</v>
      </c>
      <c r="AA3750">
        <f>1</f>
        <v>1</v>
      </c>
      <c r="AB3750" s="1">
        <v>42836</v>
      </c>
      <c r="AC3750" s="13">
        <f t="shared" si="527"/>
        <v>42826</v>
      </c>
      <c r="AD3750" s="14">
        <f t="shared" si="528"/>
        <v>42836</v>
      </c>
      <c r="AE3750" s="1" t="str">
        <f t="shared" si="529"/>
        <v>Tuesday</v>
      </c>
      <c r="AF3750" s="2">
        <v>0.9029166666666667</v>
      </c>
      <c r="AG3750" s="2">
        <f t="shared" si="530"/>
        <v>0.91666666666666663</v>
      </c>
      <c r="AH3750" t="s">
        <v>23</v>
      </c>
    </row>
    <row r="3751" spans="1:34" x14ac:dyDescent="0.25">
      <c r="A3751">
        <v>1368475</v>
      </c>
      <c r="B3751" t="s">
        <v>54</v>
      </c>
      <c r="E3751">
        <v>60655</v>
      </c>
      <c r="F3751" t="s">
        <v>20</v>
      </c>
      <c r="G3751" t="s">
        <v>55</v>
      </c>
      <c r="H3751">
        <v>5561</v>
      </c>
      <c r="I3751" t="s">
        <v>65</v>
      </c>
      <c r="J3751">
        <f>VLOOKUP(I3751,Key!$A$1:$C$73,2,FALSE)</f>
        <v>43.077359999999999</v>
      </c>
      <c r="K3751">
        <f>VLOOKUP(I3751,Key!$A$1:$C$73,3,FALSE)</f>
        <v>-87.880769999999998</v>
      </c>
      <c r="L3751" t="s">
        <v>40</v>
      </c>
      <c r="M3751">
        <f>VLOOKUP(L3751,Key!$A$1:$C$73,2,FALSE)</f>
        <v>43.06033</v>
      </c>
      <c r="N3751">
        <f>VLOOKUP(L3751,Key!$A$1:$C$73,3,FALSE)</f>
        <v>-87.89546</v>
      </c>
      <c r="O3751">
        <v>282</v>
      </c>
      <c r="P3751">
        <v>30</v>
      </c>
      <c r="Q3751">
        <v>18</v>
      </c>
      <c r="R3751">
        <v>17.100000000000001</v>
      </c>
      <c r="S3751">
        <v>720</v>
      </c>
      <c r="T3751">
        <f t="shared" si="522"/>
        <v>-1</v>
      </c>
      <c r="U3751" s="1">
        <v>42837</v>
      </c>
      <c r="V3751" s="13">
        <f t="shared" si="523"/>
        <v>42826</v>
      </c>
      <c r="W3751" s="14">
        <f t="shared" si="524"/>
        <v>42837</v>
      </c>
      <c r="X3751" s="1" t="str">
        <f t="shared" si="525"/>
        <v>Wednesday</v>
      </c>
      <c r="Y3751" s="2">
        <v>0.10270833333333333</v>
      </c>
      <c r="Z3751" s="2">
        <f t="shared" si="526"/>
        <v>8.3333333333333329E-2</v>
      </c>
      <c r="AA3751">
        <f>1</f>
        <v>1</v>
      </c>
      <c r="AB3751" s="1">
        <v>42837</v>
      </c>
      <c r="AC3751" s="13">
        <f t="shared" si="527"/>
        <v>42826</v>
      </c>
      <c r="AD3751" s="14">
        <f t="shared" si="528"/>
        <v>42837</v>
      </c>
      <c r="AE3751" s="1" t="str">
        <f t="shared" si="529"/>
        <v>Wednesday</v>
      </c>
      <c r="AF3751" s="2">
        <v>0.29826388888888888</v>
      </c>
      <c r="AG3751" s="2">
        <f t="shared" si="530"/>
        <v>0.29166666666666663</v>
      </c>
      <c r="AH3751" t="s">
        <v>23</v>
      </c>
    </row>
    <row r="3752" spans="1:34" x14ac:dyDescent="0.25">
      <c r="A3752">
        <v>1575377</v>
      </c>
      <c r="B3752" t="s">
        <v>54</v>
      </c>
      <c r="E3752">
        <v>53202</v>
      </c>
      <c r="F3752" t="s">
        <v>20</v>
      </c>
      <c r="G3752" t="s">
        <v>55</v>
      </c>
      <c r="H3752">
        <v>5589</v>
      </c>
      <c r="I3752" t="s">
        <v>61</v>
      </c>
      <c r="J3752">
        <f>VLOOKUP(I3752,Key!$A$1:$C$73,2,FALSE)</f>
        <v>43.060786</v>
      </c>
      <c r="K3752">
        <f>VLOOKUP(I3752,Key!$A$1:$C$73,3,FALSE)</f>
        <v>-87.883825999999999</v>
      </c>
      <c r="L3752" t="s">
        <v>81</v>
      </c>
      <c r="M3752">
        <f>VLOOKUP(L3752,Key!$A$1:$C$73,2,FALSE)</f>
        <v>43.058010000000003</v>
      </c>
      <c r="N3752">
        <f>VLOOKUP(L3752,Key!$A$1:$C$73,3,FALSE)</f>
        <v>-87.877300000000005</v>
      </c>
      <c r="O3752">
        <v>23</v>
      </c>
      <c r="P3752">
        <v>3</v>
      </c>
      <c r="Q3752">
        <v>3.5</v>
      </c>
      <c r="R3752">
        <v>3.3</v>
      </c>
      <c r="S3752">
        <v>138</v>
      </c>
      <c r="T3752">
        <f t="shared" si="522"/>
        <v>-1</v>
      </c>
      <c r="U3752" s="1">
        <v>42837</v>
      </c>
      <c r="V3752" s="13">
        <f t="shared" si="523"/>
        <v>42826</v>
      </c>
      <c r="W3752" s="14">
        <f t="shared" si="524"/>
        <v>42837</v>
      </c>
      <c r="X3752" s="1" t="str">
        <f t="shared" si="525"/>
        <v>Wednesday</v>
      </c>
      <c r="Y3752" s="2">
        <v>0.5056018518518518</v>
      </c>
      <c r="Z3752" s="2">
        <f t="shared" si="526"/>
        <v>0.5</v>
      </c>
      <c r="AA3752">
        <f>1</f>
        <v>1</v>
      </c>
      <c r="AB3752" s="1">
        <v>42837</v>
      </c>
      <c r="AC3752" s="13">
        <f t="shared" si="527"/>
        <v>42826</v>
      </c>
      <c r="AD3752" s="14">
        <f t="shared" si="528"/>
        <v>42837</v>
      </c>
      <c r="AE3752" s="1" t="str">
        <f t="shared" si="529"/>
        <v>Wednesday</v>
      </c>
      <c r="AF3752" s="2">
        <v>0.52208333333333334</v>
      </c>
      <c r="AG3752" s="2">
        <f t="shared" si="530"/>
        <v>0.54166666666666663</v>
      </c>
      <c r="AH3752" t="s">
        <v>23</v>
      </c>
    </row>
    <row r="3753" spans="1:34" x14ac:dyDescent="0.25">
      <c r="A3753">
        <v>1576100</v>
      </c>
      <c r="B3753" t="s">
        <v>54</v>
      </c>
      <c r="E3753">
        <v>53216</v>
      </c>
      <c r="F3753" t="s">
        <v>20</v>
      </c>
      <c r="G3753" t="s">
        <v>55</v>
      </c>
      <c r="H3753">
        <v>11150</v>
      </c>
      <c r="I3753" t="s">
        <v>96</v>
      </c>
      <c r="J3753">
        <f>VLOOKUP(I3753,Key!$A$1:$C$73,2,FALSE)</f>
        <v>43.051119999999997</v>
      </c>
      <c r="K3753">
        <f>VLOOKUP(I3753,Key!$A$1:$C$73,3,FALSE)</f>
        <v>-87.918819999999997</v>
      </c>
      <c r="L3753" t="s">
        <v>96</v>
      </c>
      <c r="M3753">
        <f>VLOOKUP(L3753,Key!$A$1:$C$73,2,FALSE)</f>
        <v>43.051119999999997</v>
      </c>
      <c r="N3753">
        <f>VLOOKUP(L3753,Key!$A$1:$C$73,3,FALSE)</f>
        <v>-87.918819999999997</v>
      </c>
      <c r="O3753">
        <v>28</v>
      </c>
      <c r="P3753">
        <v>3</v>
      </c>
      <c r="Q3753">
        <v>4.2</v>
      </c>
      <c r="R3753">
        <v>4</v>
      </c>
      <c r="S3753">
        <v>168</v>
      </c>
      <c r="T3753">
        <f t="shared" si="522"/>
        <v>-1</v>
      </c>
      <c r="U3753" s="1">
        <v>42837</v>
      </c>
      <c r="V3753" s="13">
        <f t="shared" si="523"/>
        <v>42826</v>
      </c>
      <c r="W3753" s="14">
        <f t="shared" si="524"/>
        <v>42837</v>
      </c>
      <c r="X3753" s="1" t="str">
        <f t="shared" si="525"/>
        <v>Wednesday</v>
      </c>
      <c r="Y3753" s="2">
        <v>0.51877314814814812</v>
      </c>
      <c r="Z3753" s="2">
        <f t="shared" si="526"/>
        <v>0.5</v>
      </c>
      <c r="AA3753">
        <f>1</f>
        <v>1</v>
      </c>
      <c r="AB3753" s="1">
        <v>42837</v>
      </c>
      <c r="AC3753" s="13">
        <f t="shared" si="527"/>
        <v>42826</v>
      </c>
      <c r="AD3753" s="14">
        <f t="shared" si="528"/>
        <v>42837</v>
      </c>
      <c r="AE3753" s="1" t="str">
        <f t="shared" si="529"/>
        <v>Wednesday</v>
      </c>
      <c r="AF3753" s="2">
        <v>0.53881944444444441</v>
      </c>
      <c r="AG3753" s="2">
        <f t="shared" si="530"/>
        <v>0.54166666666666663</v>
      </c>
      <c r="AH3753" t="s">
        <v>25</v>
      </c>
    </row>
    <row r="3754" spans="1:34" x14ac:dyDescent="0.25">
      <c r="A3754">
        <v>1576268</v>
      </c>
      <c r="B3754" t="s">
        <v>54</v>
      </c>
      <c r="E3754">
        <v>53205</v>
      </c>
      <c r="F3754" t="s">
        <v>20</v>
      </c>
      <c r="G3754" t="s">
        <v>55</v>
      </c>
      <c r="H3754">
        <v>13</v>
      </c>
      <c r="I3754" t="s">
        <v>57</v>
      </c>
      <c r="J3754">
        <f>VLOOKUP(I3754,Key!$A$1:$C$73,2,FALSE)</f>
        <v>43.03913</v>
      </c>
      <c r="K3754">
        <f>VLOOKUP(I3754,Key!$A$1:$C$73,3,FALSE)</f>
        <v>-87.916150000000002</v>
      </c>
      <c r="L3754" t="s">
        <v>57</v>
      </c>
      <c r="M3754">
        <f>VLOOKUP(L3754,Key!$A$1:$C$73,2,FALSE)</f>
        <v>43.03913</v>
      </c>
      <c r="N3754">
        <f>VLOOKUP(L3754,Key!$A$1:$C$73,3,FALSE)</f>
        <v>-87.916150000000002</v>
      </c>
      <c r="O3754">
        <v>22</v>
      </c>
      <c r="P3754">
        <v>3</v>
      </c>
      <c r="Q3754">
        <v>3.3</v>
      </c>
      <c r="R3754">
        <v>3.1</v>
      </c>
      <c r="S3754">
        <v>132</v>
      </c>
      <c r="T3754">
        <f t="shared" si="522"/>
        <v>-1</v>
      </c>
      <c r="U3754" s="1">
        <v>42837</v>
      </c>
      <c r="V3754" s="13">
        <f t="shared" si="523"/>
        <v>42826</v>
      </c>
      <c r="W3754" s="14">
        <f t="shared" si="524"/>
        <v>42837</v>
      </c>
      <c r="X3754" s="1" t="str">
        <f t="shared" si="525"/>
        <v>Wednesday</v>
      </c>
      <c r="Y3754" s="2">
        <v>0.55831018518518516</v>
      </c>
      <c r="Z3754" s="2">
        <f t="shared" si="526"/>
        <v>0.54166666666666663</v>
      </c>
      <c r="AA3754">
        <f>1</f>
        <v>1</v>
      </c>
      <c r="AB3754" s="1">
        <v>42837</v>
      </c>
      <c r="AC3754" s="13">
        <f t="shared" si="527"/>
        <v>42826</v>
      </c>
      <c r="AD3754" s="14">
        <f t="shared" si="528"/>
        <v>42837</v>
      </c>
      <c r="AE3754" s="1" t="str">
        <f t="shared" si="529"/>
        <v>Wednesday</v>
      </c>
      <c r="AF3754" s="2">
        <v>0.57305555555555554</v>
      </c>
      <c r="AG3754" s="2">
        <f t="shared" si="530"/>
        <v>0.58333333333333326</v>
      </c>
      <c r="AH3754" t="s">
        <v>25</v>
      </c>
    </row>
    <row r="3755" spans="1:34" x14ac:dyDescent="0.25">
      <c r="A3755">
        <v>1576359</v>
      </c>
      <c r="B3755" t="s">
        <v>54</v>
      </c>
      <c r="E3755">
        <v>53214</v>
      </c>
      <c r="F3755" t="s">
        <v>20</v>
      </c>
      <c r="G3755" t="s">
        <v>55</v>
      </c>
      <c r="H3755">
        <v>5588</v>
      </c>
      <c r="I3755" t="s">
        <v>77</v>
      </c>
      <c r="J3755">
        <f>VLOOKUP(I3755,Key!$A$1:$C$73,2,FALSE)</f>
        <v>43.036900000000003</v>
      </c>
      <c r="K3755">
        <f>VLOOKUP(I3755,Key!$A$1:$C$73,3,FALSE)</f>
        <v>-87.89667</v>
      </c>
      <c r="L3755" t="s">
        <v>77</v>
      </c>
      <c r="M3755">
        <f>VLOOKUP(L3755,Key!$A$1:$C$73,2,FALSE)</f>
        <v>43.036900000000003</v>
      </c>
      <c r="N3755">
        <f>VLOOKUP(L3755,Key!$A$1:$C$73,3,FALSE)</f>
        <v>-87.89667</v>
      </c>
      <c r="O3755">
        <v>16</v>
      </c>
      <c r="P3755">
        <v>3</v>
      </c>
      <c r="Q3755">
        <v>2.4</v>
      </c>
      <c r="R3755">
        <v>2.2999999999999998</v>
      </c>
      <c r="S3755">
        <v>96</v>
      </c>
      <c r="T3755">
        <f t="shared" si="522"/>
        <v>-1</v>
      </c>
      <c r="U3755" s="1">
        <v>42837</v>
      </c>
      <c r="V3755" s="13">
        <f t="shared" si="523"/>
        <v>42826</v>
      </c>
      <c r="W3755" s="14">
        <f t="shared" si="524"/>
        <v>42837</v>
      </c>
      <c r="X3755" s="1" t="str">
        <f t="shared" si="525"/>
        <v>Wednesday</v>
      </c>
      <c r="Y3755" s="2">
        <v>0.60601851851851851</v>
      </c>
      <c r="Z3755" s="2">
        <f t="shared" si="526"/>
        <v>0.625</v>
      </c>
      <c r="AA3755">
        <f>1</f>
        <v>1</v>
      </c>
      <c r="AB3755" s="1">
        <v>42837</v>
      </c>
      <c r="AC3755" s="13">
        <f t="shared" si="527"/>
        <v>42826</v>
      </c>
      <c r="AD3755" s="14">
        <f t="shared" si="528"/>
        <v>42837</v>
      </c>
      <c r="AE3755" s="1" t="str">
        <f t="shared" si="529"/>
        <v>Wednesday</v>
      </c>
      <c r="AF3755" s="2">
        <v>0.61670138888888892</v>
      </c>
      <c r="AG3755" s="2">
        <f t="shared" si="530"/>
        <v>0.625</v>
      </c>
      <c r="AH3755" t="s">
        <v>25</v>
      </c>
    </row>
    <row r="3756" spans="1:34" x14ac:dyDescent="0.25">
      <c r="A3756">
        <v>1576471</v>
      </c>
      <c r="B3756" t="s">
        <v>54</v>
      </c>
      <c r="E3756">
        <v>53211</v>
      </c>
      <c r="F3756" t="s">
        <v>20</v>
      </c>
      <c r="G3756" t="s">
        <v>55</v>
      </c>
      <c r="H3756">
        <v>11168</v>
      </c>
      <c r="I3756" t="s">
        <v>64</v>
      </c>
      <c r="J3756">
        <f>VLOOKUP(I3756,Key!$A$1:$C$73,2,FALSE)</f>
        <v>43.069021999999997</v>
      </c>
      <c r="K3756">
        <f>VLOOKUP(I3756,Key!$A$1:$C$73,3,FALSE)</f>
        <v>-87.887940999999998</v>
      </c>
      <c r="L3756" t="s">
        <v>62</v>
      </c>
      <c r="M3756">
        <f>VLOOKUP(L3756,Key!$A$1:$C$73,2,FALSE)</f>
        <v>43.052460000000004</v>
      </c>
      <c r="N3756">
        <f>VLOOKUP(L3756,Key!$A$1:$C$73,3,FALSE)</f>
        <v>-87.891000000000005</v>
      </c>
      <c r="O3756">
        <v>23</v>
      </c>
      <c r="P3756">
        <v>3</v>
      </c>
      <c r="Q3756">
        <v>3.5</v>
      </c>
      <c r="R3756">
        <v>3.3</v>
      </c>
      <c r="S3756">
        <v>138</v>
      </c>
      <c r="T3756">
        <f t="shared" si="522"/>
        <v>-1</v>
      </c>
      <c r="U3756" s="1">
        <v>42837</v>
      </c>
      <c r="V3756" s="13">
        <f t="shared" si="523"/>
        <v>42826</v>
      </c>
      <c r="W3756" s="14">
        <f t="shared" si="524"/>
        <v>42837</v>
      </c>
      <c r="X3756" s="1" t="str">
        <f t="shared" si="525"/>
        <v>Wednesday</v>
      </c>
      <c r="Y3756" s="2">
        <v>0.66824074074074069</v>
      </c>
      <c r="Z3756" s="2">
        <f t="shared" si="526"/>
        <v>0.66666666666666663</v>
      </c>
      <c r="AA3756">
        <f>1</f>
        <v>1</v>
      </c>
      <c r="AB3756" s="1">
        <v>42837</v>
      </c>
      <c r="AC3756" s="13">
        <f t="shared" si="527"/>
        <v>42826</v>
      </c>
      <c r="AD3756" s="14">
        <f t="shared" si="528"/>
        <v>42837</v>
      </c>
      <c r="AE3756" s="1" t="str">
        <f t="shared" si="529"/>
        <v>Wednesday</v>
      </c>
      <c r="AF3756" s="2">
        <v>0.68445601851851856</v>
      </c>
      <c r="AG3756" s="2">
        <f t="shared" si="530"/>
        <v>0.66666666666666663</v>
      </c>
      <c r="AH3756" t="s">
        <v>23</v>
      </c>
    </row>
    <row r="3757" spans="1:34" x14ac:dyDescent="0.25">
      <c r="A3757">
        <v>1576578</v>
      </c>
      <c r="B3757" t="s">
        <v>54</v>
      </c>
      <c r="E3757">
        <v>53212</v>
      </c>
      <c r="F3757" t="s">
        <v>20</v>
      </c>
      <c r="G3757" t="s">
        <v>55</v>
      </c>
      <c r="H3757">
        <v>5448</v>
      </c>
      <c r="I3757" t="s">
        <v>67</v>
      </c>
      <c r="J3757">
        <f>VLOOKUP(I3757,Key!$A$1:$C$73,2,FALSE)</f>
        <v>43.05847</v>
      </c>
      <c r="K3757">
        <f>VLOOKUP(I3757,Key!$A$1:$C$73,3,FALSE)</f>
        <v>-87.898079999999993</v>
      </c>
      <c r="L3757" t="s">
        <v>61</v>
      </c>
      <c r="M3757">
        <f>VLOOKUP(L3757,Key!$A$1:$C$73,2,FALSE)</f>
        <v>43.060786</v>
      </c>
      <c r="N3757">
        <f>VLOOKUP(L3757,Key!$A$1:$C$73,3,FALSE)</f>
        <v>-87.883825999999999</v>
      </c>
      <c r="O3757">
        <v>33</v>
      </c>
      <c r="P3757">
        <v>3</v>
      </c>
      <c r="Q3757">
        <v>5</v>
      </c>
      <c r="R3757">
        <v>4.7</v>
      </c>
      <c r="S3757">
        <v>198</v>
      </c>
      <c r="T3757">
        <f t="shared" si="522"/>
        <v>-1</v>
      </c>
      <c r="U3757" s="1">
        <v>42837</v>
      </c>
      <c r="V3757" s="13">
        <f t="shared" si="523"/>
        <v>42826</v>
      </c>
      <c r="W3757" s="14">
        <f t="shared" si="524"/>
        <v>42837</v>
      </c>
      <c r="X3757" s="1" t="str">
        <f t="shared" si="525"/>
        <v>Wednesday</v>
      </c>
      <c r="Y3757" s="2">
        <v>0.70972222222222225</v>
      </c>
      <c r="Z3757" s="2">
        <f t="shared" si="526"/>
        <v>0.70833333333333326</v>
      </c>
      <c r="AA3757">
        <f>1</f>
        <v>1</v>
      </c>
      <c r="AB3757" s="1">
        <v>42837</v>
      </c>
      <c r="AC3757" s="13">
        <f t="shared" si="527"/>
        <v>42826</v>
      </c>
      <c r="AD3757" s="14">
        <f t="shared" si="528"/>
        <v>42837</v>
      </c>
      <c r="AE3757" s="1" t="str">
        <f t="shared" si="529"/>
        <v>Wednesday</v>
      </c>
      <c r="AF3757" s="2">
        <v>0.73268518518518511</v>
      </c>
      <c r="AG3757" s="2">
        <f t="shared" si="530"/>
        <v>0.75</v>
      </c>
      <c r="AH3757" t="s">
        <v>23</v>
      </c>
    </row>
    <row r="3758" spans="1:34" x14ac:dyDescent="0.25">
      <c r="A3758">
        <v>1575691</v>
      </c>
      <c r="B3758" t="s">
        <v>54</v>
      </c>
      <c r="E3758">
        <v>53204</v>
      </c>
      <c r="F3758" t="s">
        <v>20</v>
      </c>
      <c r="G3758" t="s">
        <v>55</v>
      </c>
      <c r="H3758">
        <v>31</v>
      </c>
      <c r="I3758" t="s">
        <v>81</v>
      </c>
      <c r="J3758">
        <f>VLOOKUP(I3758,Key!$A$1:$C$73,2,FALSE)</f>
        <v>43.058010000000003</v>
      </c>
      <c r="K3758">
        <f>VLOOKUP(I3758,Key!$A$1:$C$73,3,FALSE)</f>
        <v>-87.877300000000005</v>
      </c>
      <c r="L3758" t="s">
        <v>81</v>
      </c>
      <c r="M3758">
        <f>VLOOKUP(L3758,Key!$A$1:$C$73,2,FALSE)</f>
        <v>43.058010000000003</v>
      </c>
      <c r="N3758">
        <f>VLOOKUP(L3758,Key!$A$1:$C$73,3,FALSE)</f>
        <v>-87.877300000000005</v>
      </c>
      <c r="O3758">
        <v>30</v>
      </c>
      <c r="P3758">
        <v>3</v>
      </c>
      <c r="Q3758">
        <v>4.5</v>
      </c>
      <c r="R3758">
        <v>4.3</v>
      </c>
      <c r="S3758">
        <v>180</v>
      </c>
      <c r="T3758">
        <f t="shared" si="522"/>
        <v>-1</v>
      </c>
      <c r="U3758" s="1">
        <v>42837</v>
      </c>
      <c r="V3758" s="13">
        <f t="shared" si="523"/>
        <v>42826</v>
      </c>
      <c r="W3758" s="14">
        <f t="shared" si="524"/>
        <v>42837</v>
      </c>
      <c r="X3758" s="1" t="str">
        <f t="shared" si="525"/>
        <v>Wednesday</v>
      </c>
      <c r="Y3758" s="2">
        <v>0.75364583333333324</v>
      </c>
      <c r="Z3758" s="2">
        <f t="shared" si="526"/>
        <v>0.75</v>
      </c>
      <c r="AA3758">
        <f>1</f>
        <v>1</v>
      </c>
      <c r="AB3758" s="1">
        <v>42837</v>
      </c>
      <c r="AC3758" s="13">
        <f t="shared" si="527"/>
        <v>42826</v>
      </c>
      <c r="AD3758" s="14">
        <f t="shared" si="528"/>
        <v>42837</v>
      </c>
      <c r="AE3758" s="1" t="str">
        <f t="shared" si="529"/>
        <v>Wednesday</v>
      </c>
      <c r="AF3758" s="2">
        <v>0.77446759259259268</v>
      </c>
      <c r="AG3758" s="2">
        <f t="shared" si="530"/>
        <v>0.79166666666666663</v>
      </c>
      <c r="AH3758" t="s">
        <v>25</v>
      </c>
    </row>
    <row r="3759" spans="1:34" x14ac:dyDescent="0.25">
      <c r="A3759">
        <v>1576816</v>
      </c>
      <c r="B3759" t="s">
        <v>54</v>
      </c>
      <c r="E3759">
        <v>53219</v>
      </c>
      <c r="F3759" t="s">
        <v>20</v>
      </c>
      <c r="G3759" t="s">
        <v>55</v>
      </c>
      <c r="H3759">
        <v>11125</v>
      </c>
      <c r="I3759" t="s">
        <v>53</v>
      </c>
      <c r="J3759">
        <f>VLOOKUP(I3759,Key!$A$1:$C$73,2,FALSE)</f>
        <v>43.04824</v>
      </c>
      <c r="K3759">
        <f>VLOOKUP(I3759,Key!$A$1:$C$73,3,FALSE)</f>
        <v>-87.904970000000006</v>
      </c>
      <c r="L3759" t="s">
        <v>22</v>
      </c>
      <c r="M3759">
        <f>VLOOKUP(L3759,Key!$A$1:$C$73,2,FALSE)</f>
        <v>43.058619999999998</v>
      </c>
      <c r="N3759">
        <f>VLOOKUP(L3759,Key!$A$1:$C$73,3,FALSE)</f>
        <v>-87.885319999999993</v>
      </c>
      <c r="O3759">
        <v>26</v>
      </c>
      <c r="P3759">
        <v>3</v>
      </c>
      <c r="Q3759">
        <v>3.9</v>
      </c>
      <c r="R3759">
        <v>3.7</v>
      </c>
      <c r="S3759">
        <v>156</v>
      </c>
      <c r="T3759">
        <f t="shared" si="522"/>
        <v>-1</v>
      </c>
      <c r="U3759" s="1">
        <v>42837</v>
      </c>
      <c r="V3759" s="13">
        <f t="shared" si="523"/>
        <v>42826</v>
      </c>
      <c r="W3759" s="14">
        <f t="shared" si="524"/>
        <v>42837</v>
      </c>
      <c r="X3759" s="1" t="str">
        <f t="shared" si="525"/>
        <v>Wednesday</v>
      </c>
      <c r="Y3759" s="2">
        <v>0.80969907407407404</v>
      </c>
      <c r="Z3759" s="2">
        <f t="shared" si="526"/>
        <v>0.79166666666666663</v>
      </c>
      <c r="AA3759">
        <f>1</f>
        <v>1</v>
      </c>
      <c r="AB3759" s="1">
        <v>42837</v>
      </c>
      <c r="AC3759" s="13">
        <f t="shared" si="527"/>
        <v>42826</v>
      </c>
      <c r="AD3759" s="14">
        <f t="shared" si="528"/>
        <v>42837</v>
      </c>
      <c r="AE3759" s="1" t="str">
        <f t="shared" si="529"/>
        <v>Wednesday</v>
      </c>
      <c r="AF3759" s="2">
        <v>0.82728009259259261</v>
      </c>
      <c r="AG3759" s="2">
        <f t="shared" si="530"/>
        <v>0.83333333333333326</v>
      </c>
      <c r="AH3759" t="s">
        <v>23</v>
      </c>
    </row>
    <row r="3760" spans="1:34" x14ac:dyDescent="0.25">
      <c r="A3760">
        <v>1576921</v>
      </c>
      <c r="B3760" t="s">
        <v>54</v>
      </c>
      <c r="E3760">
        <v>60490</v>
      </c>
      <c r="F3760" t="s">
        <v>20</v>
      </c>
      <c r="G3760" t="s">
        <v>55</v>
      </c>
      <c r="H3760">
        <v>11065</v>
      </c>
      <c r="I3760" t="s">
        <v>68</v>
      </c>
      <c r="J3760">
        <f>VLOOKUP(I3760,Key!$A$1:$C$73,2,FALSE)</f>
        <v>43.026470000000003</v>
      </c>
      <c r="K3760">
        <f>VLOOKUP(I3760,Key!$A$1:$C$73,3,FALSE)</f>
        <v>-87.918040000000005</v>
      </c>
      <c r="L3760" t="s">
        <v>84</v>
      </c>
      <c r="M3760">
        <f>VLOOKUP(L3760,Key!$A$1:$C$73,2,FALSE)</f>
        <v>43.040154000000001</v>
      </c>
      <c r="N3760">
        <f>VLOOKUP(L3760,Key!$A$1:$C$73,3,FALSE)</f>
        <v>-87.932113000000001</v>
      </c>
      <c r="O3760">
        <v>15</v>
      </c>
      <c r="P3760">
        <v>3</v>
      </c>
      <c r="Q3760">
        <v>2.2999999999999998</v>
      </c>
      <c r="R3760">
        <v>2.1</v>
      </c>
      <c r="S3760">
        <v>90</v>
      </c>
      <c r="T3760">
        <f t="shared" si="522"/>
        <v>-1</v>
      </c>
      <c r="U3760" s="1">
        <v>42837</v>
      </c>
      <c r="V3760" s="13">
        <f t="shared" si="523"/>
        <v>42826</v>
      </c>
      <c r="W3760" s="14">
        <f t="shared" si="524"/>
        <v>42837</v>
      </c>
      <c r="X3760" s="1" t="str">
        <f t="shared" si="525"/>
        <v>Wednesday</v>
      </c>
      <c r="Y3760" s="2">
        <v>0.92156249999999995</v>
      </c>
      <c r="Z3760" s="2">
        <f t="shared" si="526"/>
        <v>0.91666666666666663</v>
      </c>
      <c r="AA3760">
        <f>1</f>
        <v>1</v>
      </c>
      <c r="AB3760" s="1">
        <v>42837</v>
      </c>
      <c r="AC3760" s="13">
        <f t="shared" si="527"/>
        <v>42826</v>
      </c>
      <c r="AD3760" s="14">
        <f t="shared" si="528"/>
        <v>42837</v>
      </c>
      <c r="AE3760" s="1" t="str">
        <f t="shared" si="529"/>
        <v>Wednesday</v>
      </c>
      <c r="AF3760" s="2">
        <v>0.9325</v>
      </c>
      <c r="AG3760" s="2">
        <f t="shared" si="530"/>
        <v>0.91666666666666663</v>
      </c>
      <c r="AH3760" t="s">
        <v>23</v>
      </c>
    </row>
    <row r="3761" spans="1:34" x14ac:dyDescent="0.25">
      <c r="A3761">
        <v>1576922</v>
      </c>
      <c r="B3761" t="s">
        <v>54</v>
      </c>
      <c r="F3761" t="s">
        <v>20</v>
      </c>
      <c r="G3761" t="s">
        <v>55</v>
      </c>
      <c r="H3761">
        <v>5429</v>
      </c>
      <c r="I3761" t="s">
        <v>68</v>
      </c>
      <c r="J3761">
        <f>VLOOKUP(I3761,Key!$A$1:$C$73,2,FALSE)</f>
        <v>43.026470000000003</v>
      </c>
      <c r="K3761">
        <f>VLOOKUP(I3761,Key!$A$1:$C$73,3,FALSE)</f>
        <v>-87.918040000000005</v>
      </c>
      <c r="L3761" t="s">
        <v>84</v>
      </c>
      <c r="M3761">
        <f>VLOOKUP(L3761,Key!$A$1:$C$73,2,FALSE)</f>
        <v>43.040154000000001</v>
      </c>
      <c r="N3761">
        <f>VLOOKUP(L3761,Key!$A$1:$C$73,3,FALSE)</f>
        <v>-87.932113000000001</v>
      </c>
      <c r="O3761">
        <v>16</v>
      </c>
      <c r="P3761">
        <v>3</v>
      </c>
      <c r="Q3761">
        <v>2.4</v>
      </c>
      <c r="R3761">
        <v>2.2999999999999998</v>
      </c>
      <c r="S3761">
        <v>96</v>
      </c>
      <c r="T3761">
        <f t="shared" si="522"/>
        <v>-1</v>
      </c>
      <c r="U3761" s="1">
        <v>42837</v>
      </c>
      <c r="V3761" s="13">
        <f t="shared" si="523"/>
        <v>42826</v>
      </c>
      <c r="W3761" s="14">
        <f t="shared" si="524"/>
        <v>42837</v>
      </c>
      <c r="X3761" s="1" t="str">
        <f t="shared" si="525"/>
        <v>Wednesday</v>
      </c>
      <c r="Y3761" s="2">
        <v>0.92194444444444434</v>
      </c>
      <c r="Z3761" s="2">
        <f t="shared" si="526"/>
        <v>0.91666666666666663</v>
      </c>
      <c r="AA3761">
        <f>1</f>
        <v>1</v>
      </c>
      <c r="AB3761" s="1">
        <v>42837</v>
      </c>
      <c r="AC3761" s="13">
        <f t="shared" si="527"/>
        <v>42826</v>
      </c>
      <c r="AD3761" s="14">
        <f t="shared" si="528"/>
        <v>42837</v>
      </c>
      <c r="AE3761" s="1" t="str">
        <f t="shared" si="529"/>
        <v>Wednesday</v>
      </c>
      <c r="AF3761" s="2">
        <v>0.93269675925925932</v>
      </c>
      <c r="AG3761" s="2">
        <f t="shared" si="530"/>
        <v>0.91666666666666663</v>
      </c>
      <c r="AH3761" t="s">
        <v>23</v>
      </c>
    </row>
    <row r="3762" spans="1:34" x14ac:dyDescent="0.25">
      <c r="A3762">
        <v>1306778</v>
      </c>
      <c r="B3762" t="s">
        <v>54</v>
      </c>
      <c r="E3762">
        <v>53204</v>
      </c>
      <c r="F3762" t="s">
        <v>20</v>
      </c>
      <c r="G3762" t="s">
        <v>55</v>
      </c>
      <c r="H3762">
        <v>109</v>
      </c>
      <c r="I3762" t="s">
        <v>56</v>
      </c>
      <c r="J3762">
        <f>VLOOKUP(I3762,Key!$A$1:$C$73,2,FALSE)</f>
        <v>43.004728999999998</v>
      </c>
      <c r="K3762">
        <f>VLOOKUP(I3762,Key!$A$1:$C$73,3,FALSE)</f>
        <v>-87.905463999999995</v>
      </c>
      <c r="L3762" t="s">
        <v>39</v>
      </c>
      <c r="M3762">
        <f>VLOOKUP(L3762,Key!$A$1:$C$73,2,FALSE)</f>
        <v>43.031480000000002</v>
      </c>
      <c r="N3762">
        <f>VLOOKUP(L3762,Key!$A$1:$C$73,3,FALSE)</f>
        <v>-87.908169999999998</v>
      </c>
      <c r="O3762">
        <v>12</v>
      </c>
      <c r="P3762">
        <v>0</v>
      </c>
      <c r="Q3762">
        <v>1.8</v>
      </c>
      <c r="R3762">
        <v>1.7</v>
      </c>
      <c r="S3762">
        <v>72</v>
      </c>
      <c r="T3762">
        <f t="shared" si="522"/>
        <v>-1</v>
      </c>
      <c r="U3762" s="1">
        <v>42838</v>
      </c>
      <c r="V3762" s="13">
        <f t="shared" si="523"/>
        <v>42826</v>
      </c>
      <c r="W3762" s="14">
        <f t="shared" si="524"/>
        <v>42838</v>
      </c>
      <c r="X3762" s="1" t="str">
        <f t="shared" si="525"/>
        <v>Thursday</v>
      </c>
      <c r="Y3762" s="2">
        <v>0.60958333333333337</v>
      </c>
      <c r="Z3762" s="2">
        <f t="shared" si="526"/>
        <v>0.625</v>
      </c>
      <c r="AA3762">
        <f>1</f>
        <v>1</v>
      </c>
      <c r="AB3762" s="1">
        <v>42838</v>
      </c>
      <c r="AC3762" s="13">
        <f t="shared" si="527"/>
        <v>42826</v>
      </c>
      <c r="AD3762" s="14">
        <f t="shared" si="528"/>
        <v>42838</v>
      </c>
      <c r="AE3762" s="1" t="str">
        <f t="shared" si="529"/>
        <v>Thursday</v>
      </c>
      <c r="AF3762" s="2">
        <v>0.61778935185185191</v>
      </c>
      <c r="AG3762" s="2">
        <f t="shared" si="530"/>
        <v>0.625</v>
      </c>
      <c r="AH3762" t="s">
        <v>23</v>
      </c>
    </row>
    <row r="3763" spans="1:34" x14ac:dyDescent="0.25">
      <c r="A3763">
        <v>1573339</v>
      </c>
      <c r="B3763" t="s">
        <v>54</v>
      </c>
      <c r="E3763">
        <v>60616</v>
      </c>
      <c r="F3763" t="s">
        <v>20</v>
      </c>
      <c r="G3763" t="s">
        <v>55</v>
      </c>
      <c r="H3763">
        <v>28</v>
      </c>
      <c r="I3763" t="s">
        <v>62</v>
      </c>
      <c r="J3763">
        <f>VLOOKUP(I3763,Key!$A$1:$C$73,2,FALSE)</f>
        <v>43.052460000000004</v>
      </c>
      <c r="K3763">
        <f>VLOOKUP(I3763,Key!$A$1:$C$73,3,FALSE)</f>
        <v>-87.891000000000005</v>
      </c>
      <c r="L3763" t="s">
        <v>77</v>
      </c>
      <c r="M3763">
        <f>VLOOKUP(L3763,Key!$A$1:$C$73,2,FALSE)</f>
        <v>43.036900000000003</v>
      </c>
      <c r="N3763">
        <f>VLOOKUP(L3763,Key!$A$1:$C$73,3,FALSE)</f>
        <v>-87.89667</v>
      </c>
      <c r="O3763">
        <v>10</v>
      </c>
      <c r="P3763">
        <v>0</v>
      </c>
      <c r="Q3763">
        <v>1.5</v>
      </c>
      <c r="R3763">
        <v>1.4</v>
      </c>
      <c r="S3763">
        <v>60</v>
      </c>
      <c r="T3763">
        <f t="shared" si="522"/>
        <v>-1</v>
      </c>
      <c r="U3763" s="1">
        <v>42838</v>
      </c>
      <c r="V3763" s="13">
        <f t="shared" si="523"/>
        <v>42826</v>
      </c>
      <c r="W3763" s="14">
        <f t="shared" si="524"/>
        <v>42838</v>
      </c>
      <c r="X3763" s="1" t="str">
        <f t="shared" si="525"/>
        <v>Thursday</v>
      </c>
      <c r="Y3763" s="2">
        <v>0.64189814814814816</v>
      </c>
      <c r="Z3763" s="2">
        <f t="shared" si="526"/>
        <v>0.625</v>
      </c>
      <c r="AA3763">
        <f>1</f>
        <v>1</v>
      </c>
      <c r="AB3763" s="1">
        <v>42838</v>
      </c>
      <c r="AC3763" s="13">
        <f t="shared" si="527"/>
        <v>42826</v>
      </c>
      <c r="AD3763" s="14">
        <f t="shared" si="528"/>
        <v>42838</v>
      </c>
      <c r="AE3763" s="1" t="str">
        <f t="shared" si="529"/>
        <v>Thursday</v>
      </c>
      <c r="AF3763" s="2">
        <v>0.64879629629629632</v>
      </c>
      <c r="AG3763" s="2">
        <f t="shared" si="530"/>
        <v>0.66666666666666663</v>
      </c>
      <c r="AH3763" t="s">
        <v>23</v>
      </c>
    </row>
    <row r="3764" spans="1:34" x14ac:dyDescent="0.25">
      <c r="A3764">
        <v>1577597</v>
      </c>
      <c r="B3764" t="s">
        <v>54</v>
      </c>
      <c r="E3764">
        <v>53217</v>
      </c>
      <c r="F3764" t="s">
        <v>20</v>
      </c>
      <c r="G3764" t="s">
        <v>55</v>
      </c>
      <c r="H3764">
        <v>6</v>
      </c>
      <c r="I3764" t="s">
        <v>86</v>
      </c>
      <c r="J3764">
        <f>VLOOKUP(I3764,Key!$A$1:$C$73,2,FALSE)</f>
        <v>43.052549999999997</v>
      </c>
      <c r="K3764">
        <f>VLOOKUP(I3764,Key!$A$1:$C$73,3,FALSE)</f>
        <v>-87.909329999999997</v>
      </c>
      <c r="L3764" t="s">
        <v>77</v>
      </c>
      <c r="M3764">
        <f>VLOOKUP(L3764,Key!$A$1:$C$73,2,FALSE)</f>
        <v>43.036900000000003</v>
      </c>
      <c r="N3764">
        <f>VLOOKUP(L3764,Key!$A$1:$C$73,3,FALSE)</f>
        <v>-87.89667</v>
      </c>
      <c r="O3764">
        <v>26</v>
      </c>
      <c r="P3764">
        <v>0</v>
      </c>
      <c r="Q3764">
        <v>3.9</v>
      </c>
      <c r="R3764">
        <v>3.7</v>
      </c>
      <c r="S3764">
        <v>156</v>
      </c>
      <c r="T3764">
        <f t="shared" si="522"/>
        <v>-1</v>
      </c>
      <c r="U3764" s="1">
        <v>42838</v>
      </c>
      <c r="V3764" s="13">
        <f t="shared" si="523"/>
        <v>42826</v>
      </c>
      <c r="W3764" s="14">
        <f t="shared" si="524"/>
        <v>42838</v>
      </c>
      <c r="X3764" s="1" t="str">
        <f t="shared" si="525"/>
        <v>Thursday</v>
      </c>
      <c r="Y3764" s="2">
        <v>0.64296296296296296</v>
      </c>
      <c r="Z3764" s="2">
        <f t="shared" si="526"/>
        <v>0.625</v>
      </c>
      <c r="AA3764">
        <f>1</f>
        <v>1</v>
      </c>
      <c r="AB3764" s="1">
        <v>42838</v>
      </c>
      <c r="AC3764" s="13">
        <f t="shared" si="527"/>
        <v>42826</v>
      </c>
      <c r="AD3764" s="14">
        <f t="shared" si="528"/>
        <v>42838</v>
      </c>
      <c r="AE3764" s="1" t="str">
        <f t="shared" si="529"/>
        <v>Thursday</v>
      </c>
      <c r="AF3764" s="2">
        <v>0.66067129629629628</v>
      </c>
      <c r="AG3764" s="2">
        <f t="shared" si="530"/>
        <v>0.66666666666666663</v>
      </c>
      <c r="AH3764" t="s">
        <v>23</v>
      </c>
    </row>
    <row r="3765" spans="1:34" x14ac:dyDescent="0.25">
      <c r="A3765">
        <v>1577861</v>
      </c>
      <c r="B3765" t="s">
        <v>54</v>
      </c>
      <c r="E3765">
        <v>53211</v>
      </c>
      <c r="F3765" t="s">
        <v>20</v>
      </c>
      <c r="G3765" t="s">
        <v>55</v>
      </c>
      <c r="H3765">
        <v>182</v>
      </c>
      <c r="I3765" t="s">
        <v>66</v>
      </c>
      <c r="J3765">
        <f>VLOOKUP(I3765,Key!$A$1:$C$73,2,FALSE)</f>
        <v>43.078530000000001</v>
      </c>
      <c r="K3765">
        <f>VLOOKUP(I3765,Key!$A$1:$C$73,3,FALSE)</f>
        <v>-87.882620000000003</v>
      </c>
      <c r="L3765" t="s">
        <v>21</v>
      </c>
      <c r="M3765">
        <f>VLOOKUP(L3765,Key!$A$1:$C$73,2,FALSE)</f>
        <v>43.074890000000003</v>
      </c>
      <c r="N3765">
        <f>VLOOKUP(L3765,Key!$A$1:$C$73,3,FALSE)</f>
        <v>-87.882810000000006</v>
      </c>
      <c r="O3765">
        <v>52</v>
      </c>
      <c r="P3765">
        <v>3</v>
      </c>
      <c r="Q3765">
        <v>7.8</v>
      </c>
      <c r="R3765">
        <v>7.4</v>
      </c>
      <c r="S3765">
        <v>312</v>
      </c>
      <c r="T3765">
        <f t="shared" si="522"/>
        <v>-1</v>
      </c>
      <c r="U3765" s="1">
        <v>42838</v>
      </c>
      <c r="V3765" s="13">
        <f t="shared" si="523"/>
        <v>42826</v>
      </c>
      <c r="W3765" s="14">
        <f t="shared" si="524"/>
        <v>42838</v>
      </c>
      <c r="X3765" s="1" t="str">
        <f t="shared" si="525"/>
        <v>Thursday</v>
      </c>
      <c r="Y3765" s="2">
        <v>0.74874999999999992</v>
      </c>
      <c r="Z3765" s="2">
        <f t="shared" si="526"/>
        <v>0.75</v>
      </c>
      <c r="AA3765">
        <f>1</f>
        <v>1</v>
      </c>
      <c r="AB3765" s="1">
        <v>42838</v>
      </c>
      <c r="AC3765" s="13">
        <f t="shared" si="527"/>
        <v>42826</v>
      </c>
      <c r="AD3765" s="14">
        <f t="shared" si="528"/>
        <v>42838</v>
      </c>
      <c r="AE3765" s="1" t="str">
        <f t="shared" si="529"/>
        <v>Thursday</v>
      </c>
      <c r="AF3765" s="2">
        <v>0.7850462962962963</v>
      </c>
      <c r="AG3765" s="2">
        <f t="shared" si="530"/>
        <v>0.79166666666666663</v>
      </c>
      <c r="AH3765" t="s">
        <v>23</v>
      </c>
    </row>
    <row r="3766" spans="1:34" x14ac:dyDescent="0.25">
      <c r="A3766">
        <v>1578206</v>
      </c>
      <c r="B3766" t="s">
        <v>54</v>
      </c>
      <c r="E3766">
        <v>53132</v>
      </c>
      <c r="F3766" t="s">
        <v>20</v>
      </c>
      <c r="G3766" t="s">
        <v>55</v>
      </c>
      <c r="H3766">
        <v>5485</v>
      </c>
      <c r="I3766" t="s">
        <v>34</v>
      </c>
      <c r="J3766">
        <f>VLOOKUP(I3766,Key!$A$1:$C$73,2,FALSE)</f>
        <v>43.05097</v>
      </c>
      <c r="K3766">
        <f>VLOOKUP(I3766,Key!$A$1:$C$73,3,FALSE)</f>
        <v>-87.906440000000003</v>
      </c>
      <c r="L3766" t="s">
        <v>21</v>
      </c>
      <c r="M3766">
        <f>VLOOKUP(L3766,Key!$A$1:$C$73,2,FALSE)</f>
        <v>43.074890000000003</v>
      </c>
      <c r="N3766">
        <f>VLOOKUP(L3766,Key!$A$1:$C$73,3,FALSE)</f>
        <v>-87.882810000000006</v>
      </c>
      <c r="O3766">
        <v>17</v>
      </c>
      <c r="P3766">
        <v>0</v>
      </c>
      <c r="Q3766">
        <v>2.6</v>
      </c>
      <c r="R3766">
        <v>2.4</v>
      </c>
      <c r="S3766">
        <v>102</v>
      </c>
      <c r="T3766">
        <f t="shared" si="522"/>
        <v>-1</v>
      </c>
      <c r="U3766" s="1">
        <v>42839</v>
      </c>
      <c r="V3766" s="13">
        <f t="shared" si="523"/>
        <v>42826</v>
      </c>
      <c r="W3766" s="14">
        <f t="shared" si="524"/>
        <v>42839</v>
      </c>
      <c r="X3766" s="1" t="str">
        <f t="shared" si="525"/>
        <v>Friday</v>
      </c>
      <c r="Y3766" s="2">
        <v>8.324074074074074E-2</v>
      </c>
      <c r="Z3766" s="2">
        <f t="shared" si="526"/>
        <v>8.3333333333333329E-2</v>
      </c>
      <c r="AA3766">
        <f>1</f>
        <v>1</v>
      </c>
      <c r="AB3766" s="1">
        <v>42839</v>
      </c>
      <c r="AC3766" s="13">
        <f t="shared" si="527"/>
        <v>42826</v>
      </c>
      <c r="AD3766" s="14">
        <f t="shared" si="528"/>
        <v>42839</v>
      </c>
      <c r="AE3766" s="1" t="str">
        <f t="shared" si="529"/>
        <v>Friday</v>
      </c>
      <c r="AF3766" s="2">
        <v>9.4965277777777787E-2</v>
      </c>
      <c r="AG3766" s="2">
        <f t="shared" si="530"/>
        <v>8.3333333333333329E-2</v>
      </c>
      <c r="AH3766" t="s">
        <v>23</v>
      </c>
    </row>
    <row r="3767" spans="1:34" x14ac:dyDescent="0.25">
      <c r="A3767">
        <v>1578210</v>
      </c>
      <c r="B3767" t="s">
        <v>54</v>
      </c>
      <c r="E3767">
        <v>70420</v>
      </c>
      <c r="F3767" t="s">
        <v>20</v>
      </c>
      <c r="G3767" t="s">
        <v>55</v>
      </c>
      <c r="H3767">
        <v>22</v>
      </c>
      <c r="I3767" t="s">
        <v>39</v>
      </c>
      <c r="J3767">
        <f>VLOOKUP(I3767,Key!$A$1:$C$73,2,FALSE)</f>
        <v>43.031480000000002</v>
      </c>
      <c r="K3767">
        <f>VLOOKUP(I3767,Key!$A$1:$C$73,3,FALSE)</f>
        <v>-87.908169999999998</v>
      </c>
      <c r="L3767" t="s">
        <v>39</v>
      </c>
      <c r="M3767">
        <f>VLOOKUP(L3767,Key!$A$1:$C$73,2,FALSE)</f>
        <v>43.031480000000002</v>
      </c>
      <c r="N3767">
        <f>VLOOKUP(L3767,Key!$A$1:$C$73,3,FALSE)</f>
        <v>-87.908169999999998</v>
      </c>
      <c r="O3767">
        <v>23</v>
      </c>
      <c r="P3767">
        <v>0</v>
      </c>
      <c r="Q3767">
        <v>3.5</v>
      </c>
      <c r="R3767">
        <v>3.3</v>
      </c>
      <c r="S3767">
        <v>138</v>
      </c>
      <c r="T3767">
        <f t="shared" si="522"/>
        <v>-1</v>
      </c>
      <c r="U3767" s="1">
        <v>42839</v>
      </c>
      <c r="V3767" s="13">
        <f t="shared" si="523"/>
        <v>42826</v>
      </c>
      <c r="W3767" s="14">
        <f t="shared" si="524"/>
        <v>42839</v>
      </c>
      <c r="X3767" s="1" t="str">
        <f t="shared" si="525"/>
        <v>Friday</v>
      </c>
      <c r="Y3767" s="2">
        <v>0.11107638888888889</v>
      </c>
      <c r="Z3767" s="2">
        <f t="shared" si="526"/>
        <v>0.125</v>
      </c>
      <c r="AA3767">
        <f>1</f>
        <v>1</v>
      </c>
      <c r="AB3767" s="1">
        <v>42839</v>
      </c>
      <c r="AC3767" s="13">
        <f t="shared" si="527"/>
        <v>42826</v>
      </c>
      <c r="AD3767" s="14">
        <f t="shared" si="528"/>
        <v>42839</v>
      </c>
      <c r="AE3767" s="1" t="str">
        <f t="shared" si="529"/>
        <v>Friday</v>
      </c>
      <c r="AF3767" s="2">
        <v>0.12679398148148149</v>
      </c>
      <c r="AG3767" s="2">
        <f t="shared" si="530"/>
        <v>0.125</v>
      </c>
      <c r="AH3767" t="s">
        <v>25</v>
      </c>
    </row>
    <row r="3768" spans="1:34" x14ac:dyDescent="0.25">
      <c r="A3768">
        <v>1540921</v>
      </c>
      <c r="B3768" t="s">
        <v>54</v>
      </c>
      <c r="E3768">
        <v>54901</v>
      </c>
      <c r="F3768" t="s">
        <v>20</v>
      </c>
      <c r="G3768" t="s">
        <v>55</v>
      </c>
      <c r="H3768">
        <v>5485</v>
      </c>
      <c r="I3768" t="s">
        <v>21</v>
      </c>
      <c r="J3768">
        <f>VLOOKUP(I3768,Key!$A$1:$C$73,2,FALSE)</f>
        <v>43.074890000000003</v>
      </c>
      <c r="K3768">
        <f>VLOOKUP(I3768,Key!$A$1:$C$73,3,FALSE)</f>
        <v>-87.882810000000006</v>
      </c>
      <c r="L3768" t="s">
        <v>40</v>
      </c>
      <c r="M3768">
        <f>VLOOKUP(L3768,Key!$A$1:$C$73,2,FALSE)</f>
        <v>43.06033</v>
      </c>
      <c r="N3768">
        <f>VLOOKUP(L3768,Key!$A$1:$C$73,3,FALSE)</f>
        <v>-87.89546</v>
      </c>
      <c r="O3768">
        <v>8</v>
      </c>
      <c r="P3768">
        <v>0</v>
      </c>
      <c r="Q3768">
        <v>1.2</v>
      </c>
      <c r="R3768">
        <v>1.1000000000000001</v>
      </c>
      <c r="S3768">
        <v>48</v>
      </c>
      <c r="T3768">
        <f t="shared" si="522"/>
        <v>-1</v>
      </c>
      <c r="U3768" s="1">
        <v>42839</v>
      </c>
      <c r="V3768" s="13">
        <f t="shared" si="523"/>
        <v>42826</v>
      </c>
      <c r="W3768" s="14">
        <f t="shared" si="524"/>
        <v>42839</v>
      </c>
      <c r="X3768" s="1" t="str">
        <f t="shared" si="525"/>
        <v>Friday</v>
      </c>
      <c r="Y3768" s="2">
        <v>0.1388425925925926</v>
      </c>
      <c r="Z3768" s="2">
        <f t="shared" si="526"/>
        <v>0.125</v>
      </c>
      <c r="AA3768">
        <f>1</f>
        <v>1</v>
      </c>
      <c r="AB3768" s="1">
        <v>42839</v>
      </c>
      <c r="AC3768" s="13">
        <f t="shared" si="527"/>
        <v>42826</v>
      </c>
      <c r="AD3768" s="14">
        <f t="shared" si="528"/>
        <v>42839</v>
      </c>
      <c r="AE3768" s="1" t="str">
        <f t="shared" si="529"/>
        <v>Friday</v>
      </c>
      <c r="AF3768" s="2">
        <v>0.14405092592592592</v>
      </c>
      <c r="AG3768" s="2">
        <f t="shared" si="530"/>
        <v>0.125</v>
      </c>
      <c r="AH3768" t="s">
        <v>23</v>
      </c>
    </row>
    <row r="3769" spans="1:34" x14ac:dyDescent="0.25">
      <c r="A3769">
        <v>1335443</v>
      </c>
      <c r="B3769" t="s">
        <v>54</v>
      </c>
      <c r="E3769">
        <v>53202</v>
      </c>
      <c r="F3769" t="s">
        <v>20</v>
      </c>
      <c r="G3769" t="s">
        <v>55</v>
      </c>
      <c r="H3769">
        <v>11168</v>
      </c>
      <c r="I3769" t="s">
        <v>62</v>
      </c>
      <c r="J3769">
        <f>VLOOKUP(I3769,Key!$A$1:$C$73,2,FALSE)</f>
        <v>43.052460000000004</v>
      </c>
      <c r="K3769">
        <f>VLOOKUP(I3769,Key!$A$1:$C$73,3,FALSE)</f>
        <v>-87.891000000000005</v>
      </c>
      <c r="L3769" t="s">
        <v>22</v>
      </c>
      <c r="M3769">
        <f>VLOOKUP(L3769,Key!$A$1:$C$73,2,FALSE)</f>
        <v>43.058619999999998</v>
      </c>
      <c r="N3769">
        <f>VLOOKUP(L3769,Key!$A$1:$C$73,3,FALSE)</f>
        <v>-87.885319999999993</v>
      </c>
      <c r="O3769">
        <v>5</v>
      </c>
      <c r="P3769">
        <v>0</v>
      </c>
      <c r="Q3769">
        <v>0.8</v>
      </c>
      <c r="R3769">
        <v>0.7</v>
      </c>
      <c r="S3769">
        <v>30</v>
      </c>
      <c r="T3769">
        <f t="shared" si="522"/>
        <v>-1</v>
      </c>
      <c r="U3769" s="1">
        <v>42839</v>
      </c>
      <c r="V3769" s="13">
        <f t="shared" si="523"/>
        <v>42826</v>
      </c>
      <c r="W3769" s="14">
        <f t="shared" si="524"/>
        <v>42839</v>
      </c>
      <c r="X3769" s="1" t="str">
        <f t="shared" si="525"/>
        <v>Friday</v>
      </c>
      <c r="Y3769" s="2">
        <v>0.41347222222222224</v>
      </c>
      <c r="Z3769" s="2">
        <f t="shared" si="526"/>
        <v>0.41666666666666663</v>
      </c>
      <c r="AA3769">
        <f>1</f>
        <v>1</v>
      </c>
      <c r="AB3769" s="1">
        <v>42839</v>
      </c>
      <c r="AC3769" s="13">
        <f t="shared" si="527"/>
        <v>42826</v>
      </c>
      <c r="AD3769" s="14">
        <f t="shared" si="528"/>
        <v>42839</v>
      </c>
      <c r="AE3769" s="1" t="str">
        <f t="shared" si="529"/>
        <v>Friday</v>
      </c>
      <c r="AF3769" s="2">
        <v>0.41726851851851854</v>
      </c>
      <c r="AG3769" s="2">
        <f t="shared" si="530"/>
        <v>0.41666666666666663</v>
      </c>
      <c r="AH3769" t="s">
        <v>23</v>
      </c>
    </row>
    <row r="3770" spans="1:34" x14ac:dyDescent="0.25">
      <c r="A3770">
        <v>1578460</v>
      </c>
      <c r="B3770" t="s">
        <v>54</v>
      </c>
      <c r="E3770">
        <v>53212</v>
      </c>
      <c r="F3770" t="s">
        <v>20</v>
      </c>
      <c r="G3770" t="s">
        <v>55</v>
      </c>
      <c r="H3770">
        <v>11136</v>
      </c>
      <c r="I3770" t="s">
        <v>37</v>
      </c>
      <c r="J3770">
        <f>VLOOKUP(I3770,Key!$A$1:$C$73,2,FALSE)</f>
        <v>43.049230000000001</v>
      </c>
      <c r="K3770">
        <f>VLOOKUP(I3770,Key!$A$1:$C$73,3,FALSE)</f>
        <v>-87.911940000000001</v>
      </c>
      <c r="L3770" t="s">
        <v>92</v>
      </c>
      <c r="M3770">
        <f>VLOOKUP(L3770,Key!$A$1:$C$73,2,FALSE)</f>
        <v>43.038245000000003</v>
      </c>
      <c r="N3770">
        <f>VLOOKUP(L3770,Key!$A$1:$C$73,3,FALSE)</f>
        <v>-87.914811999999998</v>
      </c>
      <c r="O3770">
        <v>20</v>
      </c>
      <c r="P3770">
        <v>0</v>
      </c>
      <c r="Q3770">
        <v>3</v>
      </c>
      <c r="R3770">
        <v>2.9</v>
      </c>
      <c r="S3770">
        <v>120</v>
      </c>
      <c r="T3770">
        <f t="shared" si="522"/>
        <v>-1</v>
      </c>
      <c r="U3770" s="1">
        <v>42839</v>
      </c>
      <c r="V3770" s="13">
        <f t="shared" si="523"/>
        <v>42826</v>
      </c>
      <c r="W3770" s="14">
        <f t="shared" si="524"/>
        <v>42839</v>
      </c>
      <c r="X3770" s="1" t="str">
        <f t="shared" si="525"/>
        <v>Friday</v>
      </c>
      <c r="Y3770" s="2">
        <v>0.44972222222222219</v>
      </c>
      <c r="Z3770" s="2">
        <f t="shared" si="526"/>
        <v>0.45833333333333331</v>
      </c>
      <c r="AA3770">
        <f>1</f>
        <v>1</v>
      </c>
      <c r="AB3770" s="1">
        <v>42839</v>
      </c>
      <c r="AC3770" s="13">
        <f t="shared" si="527"/>
        <v>42826</v>
      </c>
      <c r="AD3770" s="14">
        <f t="shared" si="528"/>
        <v>42839</v>
      </c>
      <c r="AE3770" s="1" t="str">
        <f t="shared" si="529"/>
        <v>Friday</v>
      </c>
      <c r="AF3770" s="2">
        <v>0.46350694444444446</v>
      </c>
      <c r="AG3770" s="2">
        <f t="shared" si="530"/>
        <v>0.45833333333333331</v>
      </c>
      <c r="AH3770" t="s">
        <v>23</v>
      </c>
    </row>
    <row r="3771" spans="1:34" x14ac:dyDescent="0.25">
      <c r="A3771">
        <v>1578707</v>
      </c>
      <c r="B3771" t="s">
        <v>54</v>
      </c>
      <c r="E3771">
        <v>53202</v>
      </c>
      <c r="F3771" t="s">
        <v>20</v>
      </c>
      <c r="G3771" t="s">
        <v>55</v>
      </c>
      <c r="H3771">
        <v>11108</v>
      </c>
      <c r="I3771" t="s">
        <v>44</v>
      </c>
      <c r="J3771">
        <f>VLOOKUP(I3771,Key!$A$1:$C$73,2,FALSE)</f>
        <v>43.03886</v>
      </c>
      <c r="K3771">
        <f>VLOOKUP(I3771,Key!$A$1:$C$73,3,FALSE)</f>
        <v>-87.902720000000002</v>
      </c>
      <c r="L3771" t="s">
        <v>42</v>
      </c>
      <c r="M3771">
        <f>VLOOKUP(L3771,Key!$A$1:$C$73,2,FALSE)</f>
        <v>43.038719999999998</v>
      </c>
      <c r="N3771">
        <f>VLOOKUP(L3771,Key!$A$1:$C$73,3,FALSE)</f>
        <v>-87.905339999999995</v>
      </c>
      <c r="O3771">
        <v>23</v>
      </c>
      <c r="P3771">
        <v>0</v>
      </c>
      <c r="Q3771">
        <v>3.5</v>
      </c>
      <c r="R3771">
        <v>3.3</v>
      </c>
      <c r="S3771">
        <v>138</v>
      </c>
      <c r="T3771">
        <f t="shared" si="522"/>
        <v>-1</v>
      </c>
      <c r="U3771" s="1">
        <v>42839</v>
      </c>
      <c r="V3771" s="13">
        <f t="shared" si="523"/>
        <v>42826</v>
      </c>
      <c r="W3771" s="14">
        <f t="shared" si="524"/>
        <v>42839</v>
      </c>
      <c r="X3771" s="1" t="str">
        <f t="shared" si="525"/>
        <v>Friday</v>
      </c>
      <c r="Y3771" s="2">
        <v>0.51225694444444447</v>
      </c>
      <c r="Z3771" s="2">
        <f t="shared" si="526"/>
        <v>0.5</v>
      </c>
      <c r="AA3771">
        <f>1</f>
        <v>1</v>
      </c>
      <c r="AB3771" s="1">
        <v>42839</v>
      </c>
      <c r="AC3771" s="13">
        <f t="shared" si="527"/>
        <v>42826</v>
      </c>
      <c r="AD3771" s="14">
        <f t="shared" si="528"/>
        <v>42839</v>
      </c>
      <c r="AE3771" s="1" t="str">
        <f t="shared" si="529"/>
        <v>Friday</v>
      </c>
      <c r="AF3771" s="2">
        <v>0.52818287037037037</v>
      </c>
      <c r="AG3771" s="2">
        <f t="shared" si="530"/>
        <v>0.54166666666666663</v>
      </c>
      <c r="AH3771" t="s">
        <v>23</v>
      </c>
    </row>
    <row r="3772" spans="1:34" x14ac:dyDescent="0.25">
      <c r="A3772">
        <v>1578835</v>
      </c>
      <c r="B3772" t="s">
        <v>54</v>
      </c>
      <c r="E3772">
        <v>15241</v>
      </c>
      <c r="F3772" t="s">
        <v>20</v>
      </c>
      <c r="G3772" t="s">
        <v>55</v>
      </c>
      <c r="H3772">
        <v>11065</v>
      </c>
      <c r="I3772" t="s">
        <v>84</v>
      </c>
      <c r="J3772">
        <f>VLOOKUP(I3772,Key!$A$1:$C$73,2,FALSE)</f>
        <v>43.040154000000001</v>
      </c>
      <c r="K3772">
        <f>VLOOKUP(I3772,Key!$A$1:$C$73,3,FALSE)</f>
        <v>-87.932113000000001</v>
      </c>
      <c r="L3772" t="s">
        <v>36</v>
      </c>
      <c r="M3772">
        <f>VLOOKUP(L3772,Key!$A$1:$C$73,2,FALSE)</f>
        <v>43.03519</v>
      </c>
      <c r="N3772">
        <f>VLOOKUP(L3772,Key!$A$1:$C$73,3,FALSE)</f>
        <v>-87.907390000000007</v>
      </c>
      <c r="O3772">
        <v>17</v>
      </c>
      <c r="P3772">
        <v>0</v>
      </c>
      <c r="Q3772">
        <v>2.6</v>
      </c>
      <c r="R3772">
        <v>2.4</v>
      </c>
      <c r="S3772">
        <v>102</v>
      </c>
      <c r="T3772">
        <f t="shared" si="522"/>
        <v>-1</v>
      </c>
      <c r="U3772" s="1">
        <v>42839</v>
      </c>
      <c r="V3772" s="13">
        <f t="shared" si="523"/>
        <v>42826</v>
      </c>
      <c r="W3772" s="14">
        <f t="shared" si="524"/>
        <v>42839</v>
      </c>
      <c r="X3772" s="1" t="str">
        <f t="shared" si="525"/>
        <v>Friday</v>
      </c>
      <c r="Y3772" s="2">
        <v>0.54040509259259262</v>
      </c>
      <c r="Z3772" s="2">
        <f t="shared" si="526"/>
        <v>0.54166666666666663</v>
      </c>
      <c r="AA3772">
        <f>1</f>
        <v>1</v>
      </c>
      <c r="AB3772" s="1">
        <v>42839</v>
      </c>
      <c r="AC3772" s="13">
        <f t="shared" si="527"/>
        <v>42826</v>
      </c>
      <c r="AD3772" s="14">
        <f t="shared" si="528"/>
        <v>42839</v>
      </c>
      <c r="AE3772" s="1" t="str">
        <f t="shared" si="529"/>
        <v>Friday</v>
      </c>
      <c r="AF3772" s="2">
        <v>0.55221064814814813</v>
      </c>
      <c r="AG3772" s="2">
        <f t="shared" si="530"/>
        <v>0.54166666666666663</v>
      </c>
      <c r="AH3772" t="s">
        <v>23</v>
      </c>
    </row>
    <row r="3773" spans="1:34" x14ac:dyDescent="0.25">
      <c r="A3773">
        <v>1566614</v>
      </c>
      <c r="B3773" t="s">
        <v>54</v>
      </c>
      <c r="E3773">
        <v>53212</v>
      </c>
      <c r="F3773" t="s">
        <v>20</v>
      </c>
      <c r="G3773" t="s">
        <v>55</v>
      </c>
      <c r="H3773">
        <v>11088</v>
      </c>
      <c r="I3773" t="s">
        <v>92</v>
      </c>
      <c r="J3773">
        <f>VLOOKUP(I3773,Key!$A$1:$C$73,2,FALSE)</f>
        <v>43.038245000000003</v>
      </c>
      <c r="K3773">
        <f>VLOOKUP(I3773,Key!$A$1:$C$73,3,FALSE)</f>
        <v>-87.914811999999998</v>
      </c>
      <c r="L3773" t="s">
        <v>63</v>
      </c>
      <c r="M3773">
        <f>VLOOKUP(L3773,Key!$A$1:$C$73,2,FALSE)</f>
        <v>43.066893999999998</v>
      </c>
      <c r="N3773">
        <f>VLOOKUP(L3773,Key!$A$1:$C$73,3,FALSE)</f>
        <v>-87.877936000000005</v>
      </c>
      <c r="O3773">
        <v>26</v>
      </c>
      <c r="P3773">
        <v>0</v>
      </c>
      <c r="Q3773">
        <v>3.9</v>
      </c>
      <c r="R3773">
        <v>3.7</v>
      </c>
      <c r="S3773">
        <v>156</v>
      </c>
      <c r="T3773">
        <f t="shared" si="522"/>
        <v>-1</v>
      </c>
      <c r="U3773" s="1">
        <v>42839</v>
      </c>
      <c r="V3773" s="13">
        <f t="shared" si="523"/>
        <v>42826</v>
      </c>
      <c r="W3773" s="14">
        <f t="shared" si="524"/>
        <v>42839</v>
      </c>
      <c r="X3773" s="1" t="str">
        <f t="shared" si="525"/>
        <v>Friday</v>
      </c>
      <c r="Y3773" s="2">
        <v>0.54429398148148145</v>
      </c>
      <c r="Z3773" s="2">
        <f t="shared" si="526"/>
        <v>0.54166666666666663</v>
      </c>
      <c r="AA3773">
        <f>1</f>
        <v>1</v>
      </c>
      <c r="AB3773" s="1">
        <v>42839</v>
      </c>
      <c r="AC3773" s="13">
        <f t="shared" si="527"/>
        <v>42826</v>
      </c>
      <c r="AD3773" s="14">
        <f t="shared" si="528"/>
        <v>42839</v>
      </c>
      <c r="AE3773" s="1" t="str">
        <f t="shared" si="529"/>
        <v>Friday</v>
      </c>
      <c r="AF3773" s="2">
        <v>0.56237268518518524</v>
      </c>
      <c r="AG3773" s="2">
        <f t="shared" si="530"/>
        <v>0.54166666666666663</v>
      </c>
      <c r="AH3773" t="s">
        <v>23</v>
      </c>
    </row>
    <row r="3774" spans="1:34" x14ac:dyDescent="0.25">
      <c r="A3774">
        <v>1232369</v>
      </c>
      <c r="B3774" t="s">
        <v>54</v>
      </c>
      <c r="E3774">
        <v>55447</v>
      </c>
      <c r="F3774" t="s">
        <v>20</v>
      </c>
      <c r="G3774" t="s">
        <v>55</v>
      </c>
      <c r="H3774">
        <v>11149</v>
      </c>
      <c r="I3774" t="s">
        <v>84</v>
      </c>
      <c r="J3774">
        <f>VLOOKUP(I3774,Key!$A$1:$C$73,2,FALSE)</f>
        <v>43.040154000000001</v>
      </c>
      <c r="K3774">
        <f>VLOOKUP(I3774,Key!$A$1:$C$73,3,FALSE)</f>
        <v>-87.932113000000001</v>
      </c>
      <c r="L3774" t="s">
        <v>53</v>
      </c>
      <c r="M3774">
        <f>VLOOKUP(L3774,Key!$A$1:$C$73,2,FALSE)</f>
        <v>43.04824</v>
      </c>
      <c r="N3774">
        <f>VLOOKUP(L3774,Key!$A$1:$C$73,3,FALSE)</f>
        <v>-87.904970000000006</v>
      </c>
      <c r="O3774">
        <v>19</v>
      </c>
      <c r="P3774">
        <v>0</v>
      </c>
      <c r="Q3774">
        <v>2.9</v>
      </c>
      <c r="R3774">
        <v>2.7</v>
      </c>
      <c r="S3774">
        <v>114</v>
      </c>
      <c r="T3774">
        <f t="shared" si="522"/>
        <v>-1</v>
      </c>
      <c r="U3774" s="1">
        <v>42839</v>
      </c>
      <c r="V3774" s="13">
        <f t="shared" si="523"/>
        <v>42826</v>
      </c>
      <c r="W3774" s="14">
        <f t="shared" si="524"/>
        <v>42839</v>
      </c>
      <c r="X3774" s="1" t="str">
        <f t="shared" si="525"/>
        <v>Friday</v>
      </c>
      <c r="Y3774" s="2">
        <v>0.56199074074074074</v>
      </c>
      <c r="Z3774" s="2">
        <f t="shared" si="526"/>
        <v>0.54166666666666663</v>
      </c>
      <c r="AA3774">
        <f>1</f>
        <v>1</v>
      </c>
      <c r="AB3774" s="1">
        <v>42839</v>
      </c>
      <c r="AC3774" s="13">
        <f t="shared" si="527"/>
        <v>42826</v>
      </c>
      <c r="AD3774" s="14">
        <f t="shared" si="528"/>
        <v>42839</v>
      </c>
      <c r="AE3774" s="1" t="str">
        <f t="shared" si="529"/>
        <v>Friday</v>
      </c>
      <c r="AF3774" s="2">
        <v>0.57533564814814808</v>
      </c>
      <c r="AG3774" s="2">
        <f t="shared" si="530"/>
        <v>0.58333333333333326</v>
      </c>
      <c r="AH3774" t="s">
        <v>23</v>
      </c>
    </row>
    <row r="3775" spans="1:34" x14ac:dyDescent="0.25">
      <c r="A3775">
        <v>1579001</v>
      </c>
      <c r="B3775" t="s">
        <v>54</v>
      </c>
      <c r="E3775">
        <v>53202</v>
      </c>
      <c r="F3775" t="s">
        <v>20</v>
      </c>
      <c r="G3775" t="s">
        <v>55</v>
      </c>
      <c r="H3775">
        <v>5568</v>
      </c>
      <c r="I3775" t="s">
        <v>76</v>
      </c>
      <c r="J3775">
        <f>VLOOKUP(I3775,Key!$A$1:$C$73,2,FALSE)</f>
        <v>43.02948</v>
      </c>
      <c r="K3775">
        <f>VLOOKUP(I3775,Key!$A$1:$C$73,3,FALSE)</f>
        <v>-87.912819999999996</v>
      </c>
      <c r="L3775" t="s">
        <v>68</v>
      </c>
      <c r="M3775">
        <f>VLOOKUP(L3775,Key!$A$1:$C$73,2,FALSE)</f>
        <v>43.026470000000003</v>
      </c>
      <c r="N3775">
        <f>VLOOKUP(L3775,Key!$A$1:$C$73,3,FALSE)</f>
        <v>-87.918040000000005</v>
      </c>
      <c r="O3775">
        <v>19</v>
      </c>
      <c r="P3775">
        <v>0</v>
      </c>
      <c r="Q3775">
        <v>2.9</v>
      </c>
      <c r="R3775">
        <v>2.7</v>
      </c>
      <c r="S3775">
        <v>114</v>
      </c>
      <c r="T3775">
        <f t="shared" si="522"/>
        <v>-1</v>
      </c>
      <c r="U3775" s="1">
        <v>42839</v>
      </c>
      <c r="V3775" s="13">
        <f t="shared" si="523"/>
        <v>42826</v>
      </c>
      <c r="W3775" s="14">
        <f t="shared" si="524"/>
        <v>42839</v>
      </c>
      <c r="X3775" s="1" t="str">
        <f t="shared" si="525"/>
        <v>Friday</v>
      </c>
      <c r="Y3775" s="2">
        <v>0.57975694444444448</v>
      </c>
      <c r="Z3775" s="2">
        <f t="shared" si="526"/>
        <v>0.58333333333333326</v>
      </c>
      <c r="AA3775">
        <f>1</f>
        <v>1</v>
      </c>
      <c r="AB3775" s="1">
        <v>42839</v>
      </c>
      <c r="AC3775" s="13">
        <f t="shared" si="527"/>
        <v>42826</v>
      </c>
      <c r="AD3775" s="14">
        <f t="shared" si="528"/>
        <v>42839</v>
      </c>
      <c r="AE3775" s="1" t="str">
        <f t="shared" si="529"/>
        <v>Friday</v>
      </c>
      <c r="AF3775" s="2">
        <v>0.59239583333333334</v>
      </c>
      <c r="AG3775" s="2">
        <f t="shared" si="530"/>
        <v>0.58333333333333326</v>
      </c>
      <c r="AH3775" t="s">
        <v>23</v>
      </c>
    </row>
    <row r="3776" spans="1:34" x14ac:dyDescent="0.25">
      <c r="A3776">
        <v>1578886</v>
      </c>
      <c r="B3776" t="s">
        <v>54</v>
      </c>
      <c r="E3776">
        <v>53149</v>
      </c>
      <c r="F3776" t="s">
        <v>20</v>
      </c>
      <c r="G3776" t="s">
        <v>55</v>
      </c>
      <c r="H3776">
        <v>5507</v>
      </c>
      <c r="I3776" t="s">
        <v>61</v>
      </c>
      <c r="J3776">
        <f>VLOOKUP(I3776,Key!$A$1:$C$73,2,FALSE)</f>
        <v>43.060786</v>
      </c>
      <c r="K3776">
        <f>VLOOKUP(I3776,Key!$A$1:$C$73,3,FALSE)</f>
        <v>-87.883825999999999</v>
      </c>
      <c r="L3776" t="s">
        <v>21</v>
      </c>
      <c r="M3776">
        <f>VLOOKUP(L3776,Key!$A$1:$C$73,2,FALSE)</f>
        <v>43.074890000000003</v>
      </c>
      <c r="N3776">
        <f>VLOOKUP(L3776,Key!$A$1:$C$73,3,FALSE)</f>
        <v>-87.882810000000006</v>
      </c>
      <c r="O3776">
        <v>11</v>
      </c>
      <c r="P3776">
        <v>0</v>
      </c>
      <c r="Q3776">
        <v>1.7</v>
      </c>
      <c r="R3776">
        <v>1.6</v>
      </c>
      <c r="S3776">
        <v>66</v>
      </c>
      <c r="T3776">
        <f t="shared" si="522"/>
        <v>-1</v>
      </c>
      <c r="U3776" s="1">
        <v>42839</v>
      </c>
      <c r="V3776" s="13">
        <f t="shared" si="523"/>
        <v>42826</v>
      </c>
      <c r="W3776" s="14">
        <f t="shared" si="524"/>
        <v>42839</v>
      </c>
      <c r="X3776" s="1" t="str">
        <f t="shared" si="525"/>
        <v>Friday</v>
      </c>
      <c r="Y3776" s="2">
        <v>0.61754629629629632</v>
      </c>
      <c r="Z3776" s="2">
        <f t="shared" si="526"/>
        <v>0.625</v>
      </c>
      <c r="AA3776">
        <f>1</f>
        <v>1</v>
      </c>
      <c r="AB3776" s="1">
        <v>42839</v>
      </c>
      <c r="AC3776" s="13">
        <f t="shared" si="527"/>
        <v>42826</v>
      </c>
      <c r="AD3776" s="14">
        <f t="shared" si="528"/>
        <v>42839</v>
      </c>
      <c r="AE3776" s="1" t="str">
        <f t="shared" si="529"/>
        <v>Friday</v>
      </c>
      <c r="AF3776" s="2">
        <v>0.62517361111111114</v>
      </c>
      <c r="AG3776" s="2">
        <f t="shared" si="530"/>
        <v>0.625</v>
      </c>
      <c r="AH3776" t="s">
        <v>23</v>
      </c>
    </row>
    <row r="3777" spans="1:34" x14ac:dyDescent="0.25">
      <c r="A3777">
        <v>1579371</v>
      </c>
      <c r="B3777" t="s">
        <v>54</v>
      </c>
      <c r="E3777">
        <v>53209</v>
      </c>
      <c r="F3777" t="s">
        <v>20</v>
      </c>
      <c r="G3777" t="s">
        <v>55</v>
      </c>
      <c r="H3777">
        <v>11119</v>
      </c>
      <c r="I3777" t="s">
        <v>40</v>
      </c>
      <c r="J3777">
        <f>VLOOKUP(I3777,Key!$A$1:$C$73,2,FALSE)</f>
        <v>43.06033</v>
      </c>
      <c r="K3777">
        <f>VLOOKUP(I3777,Key!$A$1:$C$73,3,FALSE)</f>
        <v>-87.89546</v>
      </c>
      <c r="L3777" t="s">
        <v>40</v>
      </c>
      <c r="M3777">
        <f>VLOOKUP(L3777,Key!$A$1:$C$73,2,FALSE)</f>
        <v>43.06033</v>
      </c>
      <c r="N3777">
        <f>VLOOKUP(L3777,Key!$A$1:$C$73,3,FALSE)</f>
        <v>-87.89546</v>
      </c>
      <c r="O3777">
        <v>47</v>
      </c>
      <c r="P3777">
        <v>3</v>
      </c>
      <c r="Q3777">
        <v>7.1</v>
      </c>
      <c r="R3777">
        <v>6.7</v>
      </c>
      <c r="S3777">
        <v>282</v>
      </c>
      <c r="T3777">
        <f t="shared" si="522"/>
        <v>-1</v>
      </c>
      <c r="U3777" s="1">
        <v>42839</v>
      </c>
      <c r="V3777" s="13">
        <f t="shared" si="523"/>
        <v>42826</v>
      </c>
      <c r="W3777" s="14">
        <f t="shared" si="524"/>
        <v>42839</v>
      </c>
      <c r="X3777" s="1" t="str">
        <f t="shared" si="525"/>
        <v>Friday</v>
      </c>
      <c r="Y3777" s="2">
        <v>0.67881944444444453</v>
      </c>
      <c r="Z3777" s="2">
        <f t="shared" si="526"/>
        <v>0.66666666666666663</v>
      </c>
      <c r="AA3777">
        <f>1</f>
        <v>1</v>
      </c>
      <c r="AB3777" s="1">
        <v>42839</v>
      </c>
      <c r="AC3777" s="13">
        <f t="shared" si="527"/>
        <v>42826</v>
      </c>
      <c r="AD3777" s="14">
        <f t="shared" si="528"/>
        <v>42839</v>
      </c>
      <c r="AE3777" s="1" t="str">
        <f t="shared" si="529"/>
        <v>Friday</v>
      </c>
      <c r="AF3777" s="2">
        <v>0.71112268518518518</v>
      </c>
      <c r="AG3777" s="2">
        <f t="shared" si="530"/>
        <v>0.70833333333333326</v>
      </c>
      <c r="AH3777" t="s">
        <v>25</v>
      </c>
    </row>
    <row r="3778" spans="1:34" x14ac:dyDescent="0.25">
      <c r="A3778">
        <v>1550209</v>
      </c>
      <c r="B3778" t="s">
        <v>54</v>
      </c>
      <c r="E3778">
        <v>53202</v>
      </c>
      <c r="F3778" t="s">
        <v>20</v>
      </c>
      <c r="G3778" t="s">
        <v>55</v>
      </c>
      <c r="H3778">
        <v>5498</v>
      </c>
      <c r="I3778" t="s">
        <v>91</v>
      </c>
      <c r="J3778">
        <f>VLOOKUP(I3778,Key!$A$1:$C$73,2,FALSE)</f>
        <v>43.048609999999996</v>
      </c>
      <c r="K3778">
        <f>VLOOKUP(I3778,Key!$A$1:$C$73,3,FALSE)</f>
        <v>-88.008480000000006</v>
      </c>
      <c r="L3778" t="s">
        <v>91</v>
      </c>
      <c r="M3778">
        <f>VLOOKUP(L3778,Key!$A$1:$C$73,2,FALSE)</f>
        <v>43.048609999999996</v>
      </c>
      <c r="N3778">
        <f>VLOOKUP(L3778,Key!$A$1:$C$73,3,FALSE)</f>
        <v>-88.008480000000006</v>
      </c>
      <c r="O3778">
        <v>4287</v>
      </c>
      <c r="P3778">
        <v>3</v>
      </c>
      <c r="Q3778">
        <v>18</v>
      </c>
      <c r="R3778">
        <v>17.100000000000001</v>
      </c>
      <c r="S3778">
        <v>720</v>
      </c>
      <c r="T3778">
        <f t="shared" ref="T3778:T3841" si="531">-1</f>
        <v>-1</v>
      </c>
      <c r="U3778" s="1">
        <v>42848</v>
      </c>
      <c r="V3778" s="13">
        <f t="shared" ref="V3778:V3841" si="532">DATE(YEAR(U3778), MONTH(U3778), 1)</f>
        <v>42826</v>
      </c>
      <c r="W3778" s="14">
        <f t="shared" ref="W3778:W3841" si="533">U3778</f>
        <v>42848</v>
      </c>
      <c r="X3778" s="1" t="str">
        <f t="shared" ref="X3778:X3841" si="534">TEXT(W3778,"dddd")</f>
        <v>Sunday</v>
      </c>
      <c r="Y3778" s="2">
        <v>0.63513888888888892</v>
      </c>
      <c r="Z3778" s="2">
        <f t="shared" ref="Z3778:Z3841" si="535">MROUND(Y3778, "1:00")</f>
        <v>0.625</v>
      </c>
      <c r="AA3778">
        <f>1</f>
        <v>1</v>
      </c>
      <c r="AB3778" s="1">
        <v>42851</v>
      </c>
      <c r="AC3778" s="13">
        <f t="shared" ref="AC3778:AC3841" si="536">DATE(YEAR(AB3778), MONTH(AB3778), 1)</f>
        <v>42826</v>
      </c>
      <c r="AD3778" s="14">
        <f t="shared" ref="AD3778:AD3841" si="537">AB3778</f>
        <v>42851</v>
      </c>
      <c r="AE3778" s="1" t="str">
        <f t="shared" ref="AE3778:AE3841" si="538">TEXT(AD3778,"dddd")</f>
        <v>Wednesday</v>
      </c>
      <c r="AF3778" s="2">
        <v>0.61245370370370367</v>
      </c>
      <c r="AG3778" s="2">
        <f t="shared" ref="AG3778:AG3841" si="539">MROUND(AF3778, "1:00")</f>
        <v>0.625</v>
      </c>
      <c r="AH3778" t="s">
        <v>25</v>
      </c>
    </row>
    <row r="3779" spans="1:34" x14ac:dyDescent="0.25">
      <c r="A3779">
        <v>1273364</v>
      </c>
      <c r="B3779" t="s">
        <v>54</v>
      </c>
      <c r="E3779">
        <v>60124</v>
      </c>
      <c r="F3779" t="s">
        <v>20</v>
      </c>
      <c r="G3779" t="s">
        <v>55</v>
      </c>
      <c r="H3779">
        <v>5558</v>
      </c>
      <c r="I3779" t="s">
        <v>67</v>
      </c>
      <c r="J3779">
        <f>VLOOKUP(I3779,Key!$A$1:$C$73,2,FALSE)</f>
        <v>43.05847</v>
      </c>
      <c r="K3779">
        <f>VLOOKUP(I3779,Key!$A$1:$C$73,3,FALSE)</f>
        <v>-87.898079999999993</v>
      </c>
      <c r="L3779" t="s">
        <v>80</v>
      </c>
      <c r="M3779">
        <f>VLOOKUP(L3779,Key!$A$1:$C$73,2,FALSE)</f>
        <v>43.060250000000003</v>
      </c>
      <c r="N3779">
        <f>VLOOKUP(L3779,Key!$A$1:$C$73,3,FALSE)</f>
        <v>-87.892169999999993</v>
      </c>
      <c r="O3779">
        <v>64</v>
      </c>
      <c r="P3779">
        <v>6</v>
      </c>
      <c r="Q3779">
        <v>9.6</v>
      </c>
      <c r="R3779">
        <v>9.1</v>
      </c>
      <c r="S3779">
        <v>384</v>
      </c>
      <c r="T3779">
        <f t="shared" si="531"/>
        <v>-1</v>
      </c>
      <c r="U3779" s="1">
        <v>42848</v>
      </c>
      <c r="V3779" s="13">
        <f t="shared" si="532"/>
        <v>42826</v>
      </c>
      <c r="W3779" s="14">
        <f t="shared" si="533"/>
        <v>42848</v>
      </c>
      <c r="X3779" s="1" t="str">
        <f t="shared" si="534"/>
        <v>Sunday</v>
      </c>
      <c r="Y3779" s="2">
        <v>0.63528935185185187</v>
      </c>
      <c r="Z3779" s="2">
        <f t="shared" si="535"/>
        <v>0.625</v>
      </c>
      <c r="AA3779">
        <f>1</f>
        <v>1</v>
      </c>
      <c r="AB3779" s="1">
        <v>42848</v>
      </c>
      <c r="AC3779" s="13">
        <f t="shared" si="536"/>
        <v>42826</v>
      </c>
      <c r="AD3779" s="14">
        <f t="shared" si="537"/>
        <v>42848</v>
      </c>
      <c r="AE3779" s="1" t="str">
        <f t="shared" si="538"/>
        <v>Sunday</v>
      </c>
      <c r="AF3779" s="2">
        <v>0.67927083333333327</v>
      </c>
      <c r="AG3779" s="2">
        <f t="shared" si="539"/>
        <v>0.66666666666666663</v>
      </c>
      <c r="AH3779" t="s">
        <v>23</v>
      </c>
    </row>
    <row r="3780" spans="1:34" x14ac:dyDescent="0.25">
      <c r="A3780">
        <v>1596687</v>
      </c>
      <c r="B3780" t="s">
        <v>54</v>
      </c>
      <c r="E3780">
        <v>54173</v>
      </c>
      <c r="F3780" t="s">
        <v>20</v>
      </c>
      <c r="G3780" t="s">
        <v>55</v>
      </c>
      <c r="H3780">
        <v>333</v>
      </c>
      <c r="I3780" t="s">
        <v>78</v>
      </c>
      <c r="J3780">
        <f>VLOOKUP(I3780,Key!$A$1:$C$73,2,FALSE)</f>
        <v>43.048200000000001</v>
      </c>
      <c r="K3780">
        <f>VLOOKUP(I3780,Key!$A$1:$C$73,3,FALSE)</f>
        <v>-87.900859999999994</v>
      </c>
      <c r="L3780" t="s">
        <v>36</v>
      </c>
      <c r="M3780">
        <f>VLOOKUP(L3780,Key!$A$1:$C$73,2,FALSE)</f>
        <v>43.03519</v>
      </c>
      <c r="N3780">
        <f>VLOOKUP(L3780,Key!$A$1:$C$73,3,FALSE)</f>
        <v>-87.907390000000007</v>
      </c>
      <c r="O3780">
        <v>32</v>
      </c>
      <c r="P3780">
        <v>3</v>
      </c>
      <c r="Q3780">
        <v>4.8</v>
      </c>
      <c r="R3780">
        <v>4.5999999999999996</v>
      </c>
      <c r="S3780">
        <v>192</v>
      </c>
      <c r="T3780">
        <f t="shared" si="531"/>
        <v>-1</v>
      </c>
      <c r="U3780" s="1">
        <v>42848</v>
      </c>
      <c r="V3780" s="13">
        <f t="shared" si="532"/>
        <v>42826</v>
      </c>
      <c r="W3780" s="14">
        <f t="shared" si="533"/>
        <v>42848</v>
      </c>
      <c r="X3780" s="1" t="str">
        <f t="shared" si="534"/>
        <v>Sunday</v>
      </c>
      <c r="Y3780" s="2">
        <v>0.64892361111111108</v>
      </c>
      <c r="Z3780" s="2">
        <f t="shared" si="535"/>
        <v>0.66666666666666663</v>
      </c>
      <c r="AA3780">
        <f>1</f>
        <v>1</v>
      </c>
      <c r="AB3780" s="1">
        <v>42848</v>
      </c>
      <c r="AC3780" s="13">
        <f t="shared" si="536"/>
        <v>42826</v>
      </c>
      <c r="AD3780" s="14">
        <f t="shared" si="537"/>
        <v>42848</v>
      </c>
      <c r="AE3780" s="1" t="str">
        <f t="shared" si="538"/>
        <v>Sunday</v>
      </c>
      <c r="AF3780" s="2">
        <v>0.67115740740740737</v>
      </c>
      <c r="AG3780" s="2">
        <f t="shared" si="539"/>
        <v>0.66666666666666663</v>
      </c>
      <c r="AH3780" t="s">
        <v>23</v>
      </c>
    </row>
    <row r="3781" spans="1:34" x14ac:dyDescent="0.25">
      <c r="A3781">
        <v>1596690</v>
      </c>
      <c r="B3781" t="s">
        <v>54</v>
      </c>
      <c r="E3781">
        <v>60502</v>
      </c>
      <c r="F3781" t="s">
        <v>20</v>
      </c>
      <c r="G3781" t="s">
        <v>55</v>
      </c>
      <c r="H3781">
        <v>280</v>
      </c>
      <c r="I3781" t="s">
        <v>77</v>
      </c>
      <c r="J3781">
        <f>VLOOKUP(I3781,Key!$A$1:$C$73,2,FALSE)</f>
        <v>43.036900000000003</v>
      </c>
      <c r="K3781">
        <f>VLOOKUP(I3781,Key!$A$1:$C$73,3,FALSE)</f>
        <v>-87.89667</v>
      </c>
      <c r="L3781" t="s">
        <v>79</v>
      </c>
      <c r="M3781">
        <f>VLOOKUP(L3781,Key!$A$1:$C$73,2,FALSE)</f>
        <v>43.04804</v>
      </c>
      <c r="N3781">
        <f>VLOOKUP(L3781,Key!$A$1:$C$73,3,FALSE)</f>
        <v>-87.896720000000002</v>
      </c>
      <c r="O3781">
        <v>44</v>
      </c>
      <c r="P3781">
        <v>6</v>
      </c>
      <c r="Q3781">
        <v>6.6</v>
      </c>
      <c r="R3781">
        <v>6.3</v>
      </c>
      <c r="S3781">
        <v>264</v>
      </c>
      <c r="T3781">
        <f t="shared" si="531"/>
        <v>-1</v>
      </c>
      <c r="U3781" s="1">
        <v>42848</v>
      </c>
      <c r="V3781" s="13">
        <f t="shared" si="532"/>
        <v>42826</v>
      </c>
      <c r="W3781" s="14">
        <f t="shared" si="533"/>
        <v>42848</v>
      </c>
      <c r="X3781" s="1" t="str">
        <f t="shared" si="534"/>
        <v>Sunday</v>
      </c>
      <c r="Y3781" s="2">
        <v>0.64902777777777776</v>
      </c>
      <c r="Z3781" s="2">
        <f t="shared" si="535"/>
        <v>0.66666666666666663</v>
      </c>
      <c r="AA3781">
        <f>1</f>
        <v>1</v>
      </c>
      <c r="AB3781" s="1">
        <v>42848</v>
      </c>
      <c r="AC3781" s="13">
        <f t="shared" si="536"/>
        <v>42826</v>
      </c>
      <c r="AD3781" s="14">
        <f t="shared" si="537"/>
        <v>42848</v>
      </c>
      <c r="AE3781" s="1" t="str">
        <f t="shared" si="538"/>
        <v>Sunday</v>
      </c>
      <c r="AF3781" s="2">
        <v>0.67934027777777783</v>
      </c>
      <c r="AG3781" s="2">
        <f t="shared" si="539"/>
        <v>0.66666666666666663</v>
      </c>
      <c r="AH3781" t="s">
        <v>23</v>
      </c>
    </row>
    <row r="3782" spans="1:34" x14ac:dyDescent="0.25">
      <c r="A3782">
        <v>1596710</v>
      </c>
      <c r="B3782" t="s">
        <v>54</v>
      </c>
      <c r="E3782">
        <v>53072</v>
      </c>
      <c r="F3782" t="s">
        <v>20</v>
      </c>
      <c r="G3782" t="s">
        <v>55</v>
      </c>
      <c r="H3782">
        <v>5569</v>
      </c>
      <c r="I3782" t="s">
        <v>52</v>
      </c>
      <c r="J3782">
        <f>VLOOKUP(I3782,Key!$A$1:$C$73,2,FALSE)</f>
        <v>43.042490000000001</v>
      </c>
      <c r="K3782">
        <f>VLOOKUP(I3782,Key!$A$1:$C$73,3,FALSE)</f>
        <v>-87.909959999999998</v>
      </c>
      <c r="L3782" t="s">
        <v>44</v>
      </c>
      <c r="M3782">
        <f>VLOOKUP(L3782,Key!$A$1:$C$73,2,FALSE)</f>
        <v>43.03886</v>
      </c>
      <c r="N3782">
        <f>VLOOKUP(L3782,Key!$A$1:$C$73,3,FALSE)</f>
        <v>-87.902720000000002</v>
      </c>
      <c r="O3782">
        <v>55</v>
      </c>
      <c r="P3782">
        <v>6</v>
      </c>
      <c r="Q3782">
        <v>8.3000000000000007</v>
      </c>
      <c r="R3782">
        <v>7.8</v>
      </c>
      <c r="S3782">
        <v>330</v>
      </c>
      <c r="T3782">
        <f t="shared" si="531"/>
        <v>-1</v>
      </c>
      <c r="U3782" s="1">
        <v>42848</v>
      </c>
      <c r="V3782" s="13">
        <f t="shared" si="532"/>
        <v>42826</v>
      </c>
      <c r="W3782" s="14">
        <f t="shared" si="533"/>
        <v>42848</v>
      </c>
      <c r="X3782" s="1" t="str">
        <f t="shared" si="534"/>
        <v>Sunday</v>
      </c>
      <c r="Y3782" s="2">
        <v>0.65189814814814817</v>
      </c>
      <c r="Z3782" s="2">
        <f t="shared" si="535"/>
        <v>0.66666666666666663</v>
      </c>
      <c r="AA3782">
        <f>1</f>
        <v>1</v>
      </c>
      <c r="AB3782" s="1">
        <v>42848</v>
      </c>
      <c r="AC3782" s="13">
        <f t="shared" si="536"/>
        <v>42826</v>
      </c>
      <c r="AD3782" s="14">
        <f t="shared" si="537"/>
        <v>42848</v>
      </c>
      <c r="AE3782" s="1" t="str">
        <f t="shared" si="538"/>
        <v>Sunday</v>
      </c>
      <c r="AF3782" s="2">
        <v>0.69011574074074078</v>
      </c>
      <c r="AG3782" s="2">
        <f t="shared" si="539"/>
        <v>0.70833333333333326</v>
      </c>
      <c r="AH3782" t="s">
        <v>23</v>
      </c>
    </row>
    <row r="3783" spans="1:34" x14ac:dyDescent="0.25">
      <c r="A3783">
        <v>1596726</v>
      </c>
      <c r="B3783" t="s">
        <v>54</v>
      </c>
      <c r="E3783">
        <v>72032</v>
      </c>
      <c r="F3783" t="s">
        <v>20</v>
      </c>
      <c r="G3783" t="s">
        <v>55</v>
      </c>
      <c r="H3783">
        <v>11125</v>
      </c>
      <c r="I3783" t="s">
        <v>36</v>
      </c>
      <c r="J3783">
        <f>VLOOKUP(I3783,Key!$A$1:$C$73,2,FALSE)</f>
        <v>43.03519</v>
      </c>
      <c r="K3783">
        <f>VLOOKUP(I3783,Key!$A$1:$C$73,3,FALSE)</f>
        <v>-87.907390000000007</v>
      </c>
      <c r="L3783" t="s">
        <v>28</v>
      </c>
      <c r="M3783">
        <f>VLOOKUP(L3783,Key!$A$1:$C$73,2,FALSE)</f>
        <v>43.038580000000003</v>
      </c>
      <c r="N3783">
        <f>VLOOKUP(L3783,Key!$A$1:$C$73,3,FALSE)</f>
        <v>-87.90934</v>
      </c>
      <c r="O3783">
        <v>55</v>
      </c>
      <c r="P3783">
        <v>6</v>
      </c>
      <c r="Q3783">
        <v>8.3000000000000007</v>
      </c>
      <c r="R3783">
        <v>7.8</v>
      </c>
      <c r="S3783">
        <v>330</v>
      </c>
      <c r="T3783">
        <f t="shared" si="531"/>
        <v>-1</v>
      </c>
      <c r="U3783" s="1">
        <v>42848</v>
      </c>
      <c r="V3783" s="13">
        <f t="shared" si="532"/>
        <v>42826</v>
      </c>
      <c r="W3783" s="14">
        <f t="shared" si="533"/>
        <v>42848</v>
      </c>
      <c r="X3783" s="1" t="str">
        <f t="shared" si="534"/>
        <v>Sunday</v>
      </c>
      <c r="Y3783" s="2">
        <v>0.65328703703703705</v>
      </c>
      <c r="Z3783" s="2">
        <f t="shared" si="535"/>
        <v>0.66666666666666663</v>
      </c>
      <c r="AA3783">
        <f>1</f>
        <v>1</v>
      </c>
      <c r="AB3783" s="1">
        <v>42848</v>
      </c>
      <c r="AC3783" s="13">
        <f t="shared" si="536"/>
        <v>42826</v>
      </c>
      <c r="AD3783" s="14">
        <f t="shared" si="537"/>
        <v>42848</v>
      </c>
      <c r="AE3783" s="1" t="str">
        <f t="shared" si="538"/>
        <v>Sunday</v>
      </c>
      <c r="AF3783" s="2">
        <v>0.69140046296296298</v>
      </c>
      <c r="AG3783" s="2">
        <f t="shared" si="539"/>
        <v>0.70833333333333326</v>
      </c>
      <c r="AH3783" t="s">
        <v>23</v>
      </c>
    </row>
    <row r="3784" spans="1:34" x14ac:dyDescent="0.25">
      <c r="A3784">
        <v>1596730</v>
      </c>
      <c r="B3784" t="s">
        <v>54</v>
      </c>
      <c r="E3784">
        <v>1581</v>
      </c>
      <c r="F3784" t="s">
        <v>20</v>
      </c>
      <c r="G3784" t="s">
        <v>55</v>
      </c>
      <c r="H3784">
        <v>11076</v>
      </c>
      <c r="I3784" t="s">
        <v>74</v>
      </c>
      <c r="J3784">
        <f>VLOOKUP(I3784,Key!$A$1:$C$73,2,FALSE)</f>
        <v>43.05536</v>
      </c>
      <c r="K3784">
        <f>VLOOKUP(I3784,Key!$A$1:$C$73,3,FALSE)</f>
        <v>-87.90504</v>
      </c>
      <c r="L3784" t="s">
        <v>74</v>
      </c>
      <c r="M3784">
        <f>VLOOKUP(L3784,Key!$A$1:$C$73,2,FALSE)</f>
        <v>43.05536</v>
      </c>
      <c r="N3784">
        <f>VLOOKUP(L3784,Key!$A$1:$C$73,3,FALSE)</f>
        <v>-87.90504</v>
      </c>
      <c r="O3784">
        <v>40</v>
      </c>
      <c r="P3784">
        <v>6</v>
      </c>
      <c r="Q3784">
        <v>6</v>
      </c>
      <c r="R3784">
        <v>5.7</v>
      </c>
      <c r="S3784">
        <v>240</v>
      </c>
      <c r="T3784">
        <f t="shared" si="531"/>
        <v>-1</v>
      </c>
      <c r="U3784" s="1">
        <v>42848</v>
      </c>
      <c r="V3784" s="13">
        <f t="shared" si="532"/>
        <v>42826</v>
      </c>
      <c r="W3784" s="14">
        <f t="shared" si="533"/>
        <v>42848</v>
      </c>
      <c r="X3784" s="1" t="str">
        <f t="shared" si="534"/>
        <v>Sunday</v>
      </c>
      <c r="Y3784" s="2">
        <v>0.65386574074074078</v>
      </c>
      <c r="Z3784" s="2">
        <f t="shared" si="535"/>
        <v>0.66666666666666663</v>
      </c>
      <c r="AA3784">
        <f>1</f>
        <v>1</v>
      </c>
      <c r="AB3784" s="1">
        <v>42848</v>
      </c>
      <c r="AC3784" s="13">
        <f t="shared" si="536"/>
        <v>42826</v>
      </c>
      <c r="AD3784" s="14">
        <f t="shared" si="537"/>
        <v>42848</v>
      </c>
      <c r="AE3784" s="1" t="str">
        <f t="shared" si="538"/>
        <v>Sunday</v>
      </c>
      <c r="AF3784" s="2">
        <v>0.68153935185185188</v>
      </c>
      <c r="AG3784" s="2">
        <f t="shared" si="539"/>
        <v>0.66666666666666663</v>
      </c>
      <c r="AH3784" t="s">
        <v>25</v>
      </c>
    </row>
    <row r="3785" spans="1:34" x14ac:dyDescent="0.25">
      <c r="A3785">
        <v>1597915</v>
      </c>
      <c r="B3785" t="s">
        <v>54</v>
      </c>
      <c r="E3785">
        <v>12345</v>
      </c>
      <c r="F3785" t="s">
        <v>20</v>
      </c>
      <c r="G3785" t="s">
        <v>55</v>
      </c>
      <c r="H3785">
        <v>5532</v>
      </c>
      <c r="I3785" t="s">
        <v>77</v>
      </c>
      <c r="J3785">
        <f>VLOOKUP(I3785,Key!$A$1:$C$73,2,FALSE)</f>
        <v>43.036900000000003</v>
      </c>
      <c r="K3785">
        <f>VLOOKUP(I3785,Key!$A$1:$C$73,3,FALSE)</f>
        <v>-87.89667</v>
      </c>
      <c r="L3785" t="s">
        <v>52</v>
      </c>
      <c r="M3785">
        <f>VLOOKUP(L3785,Key!$A$1:$C$73,2,FALSE)</f>
        <v>43.042490000000001</v>
      </c>
      <c r="N3785">
        <f>VLOOKUP(L3785,Key!$A$1:$C$73,3,FALSE)</f>
        <v>-87.909959999999998</v>
      </c>
      <c r="O3785">
        <v>53</v>
      </c>
      <c r="P3785">
        <v>6</v>
      </c>
      <c r="Q3785">
        <v>8</v>
      </c>
      <c r="R3785">
        <v>7.6</v>
      </c>
      <c r="S3785">
        <v>318</v>
      </c>
      <c r="T3785">
        <f t="shared" si="531"/>
        <v>-1</v>
      </c>
      <c r="U3785" s="1">
        <v>42849</v>
      </c>
      <c r="V3785" s="13">
        <f t="shared" si="532"/>
        <v>42826</v>
      </c>
      <c r="W3785" s="14">
        <f t="shared" si="533"/>
        <v>42849</v>
      </c>
      <c r="X3785" s="1" t="str">
        <f t="shared" si="534"/>
        <v>Monday</v>
      </c>
      <c r="Y3785" s="2">
        <v>0.46712962962962962</v>
      </c>
      <c r="Z3785" s="2">
        <f t="shared" si="535"/>
        <v>0.45833333333333331</v>
      </c>
      <c r="AA3785">
        <f>1</f>
        <v>1</v>
      </c>
      <c r="AB3785" s="1">
        <v>42849</v>
      </c>
      <c r="AC3785" s="13">
        <f t="shared" si="536"/>
        <v>42826</v>
      </c>
      <c r="AD3785" s="14">
        <f t="shared" si="537"/>
        <v>42849</v>
      </c>
      <c r="AE3785" s="1" t="str">
        <f t="shared" si="538"/>
        <v>Monday</v>
      </c>
      <c r="AF3785" s="2">
        <v>0.5034953703703704</v>
      </c>
      <c r="AG3785" s="2">
        <f t="shared" si="539"/>
        <v>0.5</v>
      </c>
      <c r="AH3785" t="s">
        <v>23</v>
      </c>
    </row>
    <row r="3786" spans="1:34" x14ac:dyDescent="0.25">
      <c r="A3786">
        <v>1546398</v>
      </c>
      <c r="B3786" t="s">
        <v>54</v>
      </c>
      <c r="E3786">
        <v>53206</v>
      </c>
      <c r="F3786" t="s">
        <v>20</v>
      </c>
      <c r="G3786" t="s">
        <v>55</v>
      </c>
      <c r="H3786">
        <v>995</v>
      </c>
      <c r="I3786" t="s">
        <v>57</v>
      </c>
      <c r="J3786">
        <f>VLOOKUP(I3786,Key!$A$1:$C$73,2,FALSE)</f>
        <v>43.03913</v>
      </c>
      <c r="K3786">
        <f>VLOOKUP(I3786,Key!$A$1:$C$73,3,FALSE)</f>
        <v>-87.916150000000002</v>
      </c>
      <c r="L3786" t="s">
        <v>61</v>
      </c>
      <c r="M3786">
        <f>VLOOKUP(L3786,Key!$A$1:$C$73,2,FALSE)</f>
        <v>43.060786</v>
      </c>
      <c r="N3786">
        <f>VLOOKUP(L3786,Key!$A$1:$C$73,3,FALSE)</f>
        <v>-87.883825999999999</v>
      </c>
      <c r="O3786">
        <v>35</v>
      </c>
      <c r="P3786">
        <v>6</v>
      </c>
      <c r="Q3786">
        <v>5.3</v>
      </c>
      <c r="R3786">
        <v>5</v>
      </c>
      <c r="S3786">
        <v>210</v>
      </c>
      <c r="T3786">
        <f t="shared" si="531"/>
        <v>-1</v>
      </c>
      <c r="U3786" s="1">
        <v>42849</v>
      </c>
      <c r="V3786" s="13">
        <f t="shared" si="532"/>
        <v>42826</v>
      </c>
      <c r="W3786" s="14">
        <f t="shared" si="533"/>
        <v>42849</v>
      </c>
      <c r="X3786" s="1" t="str">
        <f t="shared" si="534"/>
        <v>Monday</v>
      </c>
      <c r="Y3786" s="2">
        <v>0.47238425925925925</v>
      </c>
      <c r="Z3786" s="2">
        <f t="shared" si="535"/>
        <v>0.45833333333333331</v>
      </c>
      <c r="AA3786">
        <f>1</f>
        <v>1</v>
      </c>
      <c r="AB3786" s="1">
        <v>42849</v>
      </c>
      <c r="AC3786" s="13">
        <f t="shared" si="536"/>
        <v>42826</v>
      </c>
      <c r="AD3786" s="14">
        <f t="shared" si="537"/>
        <v>42849</v>
      </c>
      <c r="AE3786" s="1" t="str">
        <f t="shared" si="538"/>
        <v>Monday</v>
      </c>
      <c r="AF3786" s="2">
        <v>0.49664351851851851</v>
      </c>
      <c r="AG3786" s="2">
        <f t="shared" si="539"/>
        <v>0.5</v>
      </c>
      <c r="AH3786" t="s">
        <v>23</v>
      </c>
    </row>
    <row r="3787" spans="1:34" x14ac:dyDescent="0.25">
      <c r="A3787">
        <v>1546398</v>
      </c>
      <c r="B3787" t="s">
        <v>54</v>
      </c>
      <c r="E3787">
        <v>53206</v>
      </c>
      <c r="F3787" t="s">
        <v>20</v>
      </c>
      <c r="G3787" t="s">
        <v>55</v>
      </c>
      <c r="H3787">
        <v>5514</v>
      </c>
      <c r="I3787" t="s">
        <v>57</v>
      </c>
      <c r="J3787">
        <f>VLOOKUP(I3787,Key!$A$1:$C$73,2,FALSE)</f>
        <v>43.03913</v>
      </c>
      <c r="K3787">
        <f>VLOOKUP(I3787,Key!$A$1:$C$73,3,FALSE)</f>
        <v>-87.916150000000002</v>
      </c>
      <c r="L3787" t="s">
        <v>22</v>
      </c>
      <c r="M3787">
        <f>VLOOKUP(L3787,Key!$A$1:$C$73,2,FALSE)</f>
        <v>43.058619999999998</v>
      </c>
      <c r="N3787">
        <f>VLOOKUP(L3787,Key!$A$1:$C$73,3,FALSE)</f>
        <v>-87.885319999999993</v>
      </c>
      <c r="O3787">
        <v>31</v>
      </c>
      <c r="P3787">
        <v>3</v>
      </c>
      <c r="Q3787">
        <v>4.7</v>
      </c>
      <c r="R3787">
        <v>4.4000000000000004</v>
      </c>
      <c r="S3787">
        <v>186</v>
      </c>
      <c r="T3787">
        <f t="shared" si="531"/>
        <v>-1</v>
      </c>
      <c r="U3787" s="1">
        <v>42849</v>
      </c>
      <c r="V3787" s="13">
        <f t="shared" si="532"/>
        <v>42826</v>
      </c>
      <c r="W3787" s="14">
        <f t="shared" si="533"/>
        <v>42849</v>
      </c>
      <c r="X3787" s="1" t="str">
        <f t="shared" si="534"/>
        <v>Monday</v>
      </c>
      <c r="Y3787" s="2">
        <v>0.47324074074074068</v>
      </c>
      <c r="Z3787" s="2">
        <f t="shared" si="535"/>
        <v>0.45833333333333331</v>
      </c>
      <c r="AA3787">
        <f>1</f>
        <v>1</v>
      </c>
      <c r="AB3787" s="1">
        <v>42849</v>
      </c>
      <c r="AC3787" s="13">
        <f t="shared" si="536"/>
        <v>42826</v>
      </c>
      <c r="AD3787" s="14">
        <f t="shared" si="537"/>
        <v>42849</v>
      </c>
      <c r="AE3787" s="1" t="str">
        <f t="shared" si="538"/>
        <v>Monday</v>
      </c>
      <c r="AF3787" s="2">
        <v>0.49458333333333332</v>
      </c>
      <c r="AG3787" s="2">
        <f t="shared" si="539"/>
        <v>0.5</v>
      </c>
      <c r="AH3787" t="s">
        <v>23</v>
      </c>
    </row>
    <row r="3788" spans="1:34" x14ac:dyDescent="0.25">
      <c r="A3788">
        <v>1598006</v>
      </c>
      <c r="B3788" t="s">
        <v>54</v>
      </c>
      <c r="E3788">
        <v>53095</v>
      </c>
      <c r="F3788" t="s">
        <v>20</v>
      </c>
      <c r="G3788" t="s">
        <v>55</v>
      </c>
      <c r="H3788">
        <v>5533</v>
      </c>
      <c r="I3788" t="s">
        <v>44</v>
      </c>
      <c r="J3788">
        <f>VLOOKUP(I3788,Key!$A$1:$C$73,2,FALSE)</f>
        <v>43.03886</v>
      </c>
      <c r="K3788">
        <f>VLOOKUP(I3788,Key!$A$1:$C$73,3,FALSE)</f>
        <v>-87.902720000000002</v>
      </c>
      <c r="L3788" t="s">
        <v>68</v>
      </c>
      <c r="M3788">
        <f>VLOOKUP(L3788,Key!$A$1:$C$73,2,FALSE)</f>
        <v>43.026470000000003</v>
      </c>
      <c r="N3788">
        <f>VLOOKUP(L3788,Key!$A$1:$C$73,3,FALSE)</f>
        <v>-87.918040000000005</v>
      </c>
      <c r="O3788">
        <v>16</v>
      </c>
      <c r="P3788">
        <v>3</v>
      </c>
      <c r="Q3788">
        <v>2.4</v>
      </c>
      <c r="R3788">
        <v>2.2999999999999998</v>
      </c>
      <c r="S3788">
        <v>96</v>
      </c>
      <c r="T3788">
        <f t="shared" si="531"/>
        <v>-1</v>
      </c>
      <c r="U3788" s="1">
        <v>42849</v>
      </c>
      <c r="V3788" s="13">
        <f t="shared" si="532"/>
        <v>42826</v>
      </c>
      <c r="W3788" s="14">
        <f t="shared" si="533"/>
        <v>42849</v>
      </c>
      <c r="X3788" s="1" t="str">
        <f t="shared" si="534"/>
        <v>Monday</v>
      </c>
      <c r="Y3788" s="2">
        <v>0.50487268518518513</v>
      </c>
      <c r="Z3788" s="2">
        <f t="shared" si="535"/>
        <v>0.5</v>
      </c>
      <c r="AA3788">
        <f>1</f>
        <v>1</v>
      </c>
      <c r="AB3788" s="1">
        <v>42849</v>
      </c>
      <c r="AC3788" s="13">
        <f t="shared" si="536"/>
        <v>42826</v>
      </c>
      <c r="AD3788" s="14">
        <f t="shared" si="537"/>
        <v>42849</v>
      </c>
      <c r="AE3788" s="1" t="str">
        <f t="shared" si="538"/>
        <v>Monday</v>
      </c>
      <c r="AF3788" s="2">
        <v>0.51623842592592595</v>
      </c>
      <c r="AG3788" s="2">
        <f t="shared" si="539"/>
        <v>0.5</v>
      </c>
      <c r="AH3788" t="s">
        <v>23</v>
      </c>
    </row>
    <row r="3789" spans="1:34" x14ac:dyDescent="0.25">
      <c r="A3789">
        <v>1598147</v>
      </c>
      <c r="B3789" t="s">
        <v>54</v>
      </c>
      <c r="F3789" t="s">
        <v>20</v>
      </c>
      <c r="G3789" t="s">
        <v>55</v>
      </c>
      <c r="H3789">
        <v>11126</v>
      </c>
      <c r="I3789" t="s">
        <v>81</v>
      </c>
      <c r="J3789">
        <f>VLOOKUP(I3789,Key!$A$1:$C$73,2,FALSE)</f>
        <v>43.058010000000003</v>
      </c>
      <c r="K3789">
        <f>VLOOKUP(I3789,Key!$A$1:$C$73,3,FALSE)</f>
        <v>-87.877300000000005</v>
      </c>
      <c r="L3789" t="s">
        <v>81</v>
      </c>
      <c r="M3789">
        <f>VLOOKUP(L3789,Key!$A$1:$C$73,2,FALSE)</f>
        <v>43.058010000000003</v>
      </c>
      <c r="N3789">
        <f>VLOOKUP(L3789,Key!$A$1:$C$73,3,FALSE)</f>
        <v>-87.877300000000005</v>
      </c>
      <c r="O3789">
        <v>34</v>
      </c>
      <c r="P3789">
        <v>3</v>
      </c>
      <c r="Q3789">
        <v>5.0999999999999996</v>
      </c>
      <c r="R3789">
        <v>4.8</v>
      </c>
      <c r="S3789">
        <v>204</v>
      </c>
      <c r="T3789">
        <f t="shared" si="531"/>
        <v>-1</v>
      </c>
      <c r="U3789" s="1">
        <v>42849</v>
      </c>
      <c r="V3789" s="13">
        <f t="shared" si="532"/>
        <v>42826</v>
      </c>
      <c r="W3789" s="14">
        <f t="shared" si="533"/>
        <v>42849</v>
      </c>
      <c r="X3789" s="1" t="str">
        <f t="shared" si="534"/>
        <v>Monday</v>
      </c>
      <c r="Y3789" s="2">
        <v>0.56307870370370372</v>
      </c>
      <c r="Z3789" s="2">
        <f t="shared" si="535"/>
        <v>0.58333333333333326</v>
      </c>
      <c r="AA3789">
        <f>1</f>
        <v>1</v>
      </c>
      <c r="AB3789" s="1">
        <v>42849</v>
      </c>
      <c r="AC3789" s="13">
        <f t="shared" si="536"/>
        <v>42826</v>
      </c>
      <c r="AD3789" s="14">
        <f t="shared" si="537"/>
        <v>42849</v>
      </c>
      <c r="AE3789" s="1" t="str">
        <f t="shared" si="538"/>
        <v>Monday</v>
      </c>
      <c r="AF3789" s="2">
        <v>0.58613425925925922</v>
      </c>
      <c r="AG3789" s="2">
        <f t="shared" si="539"/>
        <v>0.58333333333333326</v>
      </c>
      <c r="AH3789" t="s">
        <v>25</v>
      </c>
    </row>
    <row r="3790" spans="1:34" x14ac:dyDescent="0.25">
      <c r="A3790">
        <v>1598160</v>
      </c>
      <c r="B3790" t="s">
        <v>54</v>
      </c>
      <c r="E3790">
        <v>80302</v>
      </c>
      <c r="F3790" t="s">
        <v>20</v>
      </c>
      <c r="G3790" t="s">
        <v>55</v>
      </c>
      <c r="H3790">
        <v>251</v>
      </c>
      <c r="I3790" t="s">
        <v>76</v>
      </c>
      <c r="J3790">
        <f>VLOOKUP(I3790,Key!$A$1:$C$73,2,FALSE)</f>
        <v>43.02948</v>
      </c>
      <c r="K3790">
        <f>VLOOKUP(I3790,Key!$A$1:$C$73,3,FALSE)</f>
        <v>-87.912819999999996</v>
      </c>
      <c r="L3790" t="s">
        <v>77</v>
      </c>
      <c r="M3790">
        <f>VLOOKUP(L3790,Key!$A$1:$C$73,2,FALSE)</f>
        <v>43.036900000000003</v>
      </c>
      <c r="N3790">
        <f>VLOOKUP(L3790,Key!$A$1:$C$73,3,FALSE)</f>
        <v>-87.89667</v>
      </c>
      <c r="O3790">
        <v>15</v>
      </c>
      <c r="P3790">
        <v>3</v>
      </c>
      <c r="Q3790">
        <v>2.2999999999999998</v>
      </c>
      <c r="R3790">
        <v>2.1</v>
      </c>
      <c r="S3790">
        <v>90</v>
      </c>
      <c r="T3790">
        <f t="shared" si="531"/>
        <v>-1</v>
      </c>
      <c r="U3790" s="1">
        <v>42849</v>
      </c>
      <c r="V3790" s="13">
        <f t="shared" si="532"/>
        <v>42826</v>
      </c>
      <c r="W3790" s="14">
        <f t="shared" si="533"/>
        <v>42849</v>
      </c>
      <c r="X3790" s="1" t="str">
        <f t="shared" si="534"/>
        <v>Monday</v>
      </c>
      <c r="Y3790" s="2">
        <v>0.56884259259259262</v>
      </c>
      <c r="Z3790" s="2">
        <f t="shared" si="535"/>
        <v>0.58333333333333326</v>
      </c>
      <c r="AA3790">
        <f>1</f>
        <v>1</v>
      </c>
      <c r="AB3790" s="1">
        <v>42849</v>
      </c>
      <c r="AC3790" s="13">
        <f t="shared" si="536"/>
        <v>42826</v>
      </c>
      <c r="AD3790" s="14">
        <f t="shared" si="537"/>
        <v>42849</v>
      </c>
      <c r="AE3790" s="1" t="str">
        <f t="shared" si="538"/>
        <v>Monday</v>
      </c>
      <c r="AF3790" s="2">
        <v>0.57934027777777775</v>
      </c>
      <c r="AG3790" s="2">
        <f t="shared" si="539"/>
        <v>0.58333333333333326</v>
      </c>
      <c r="AH3790" t="s">
        <v>23</v>
      </c>
    </row>
    <row r="3791" spans="1:34" x14ac:dyDescent="0.25">
      <c r="A3791">
        <v>1598517</v>
      </c>
      <c r="B3791" t="s">
        <v>54</v>
      </c>
      <c r="E3791">
        <v>53220</v>
      </c>
      <c r="F3791" t="s">
        <v>20</v>
      </c>
      <c r="G3791" t="s">
        <v>55</v>
      </c>
      <c r="H3791">
        <v>5423</v>
      </c>
      <c r="I3791" t="s">
        <v>81</v>
      </c>
      <c r="J3791">
        <f>VLOOKUP(I3791,Key!$A$1:$C$73,2,FALSE)</f>
        <v>43.058010000000003</v>
      </c>
      <c r="K3791">
        <f>VLOOKUP(I3791,Key!$A$1:$C$73,3,FALSE)</f>
        <v>-87.877300000000005</v>
      </c>
      <c r="L3791" t="s">
        <v>81</v>
      </c>
      <c r="M3791">
        <f>VLOOKUP(L3791,Key!$A$1:$C$73,2,FALSE)</f>
        <v>43.058010000000003</v>
      </c>
      <c r="N3791">
        <f>VLOOKUP(L3791,Key!$A$1:$C$73,3,FALSE)</f>
        <v>-87.877300000000005</v>
      </c>
      <c r="O3791">
        <v>23</v>
      </c>
      <c r="P3791">
        <v>3</v>
      </c>
      <c r="Q3791">
        <v>3.5</v>
      </c>
      <c r="R3791">
        <v>3.3</v>
      </c>
      <c r="S3791">
        <v>138</v>
      </c>
      <c r="T3791">
        <f t="shared" si="531"/>
        <v>-1</v>
      </c>
      <c r="U3791" s="1">
        <v>42849</v>
      </c>
      <c r="V3791" s="13">
        <f t="shared" si="532"/>
        <v>42826</v>
      </c>
      <c r="W3791" s="14">
        <f t="shared" si="533"/>
        <v>42849</v>
      </c>
      <c r="X3791" s="1" t="str">
        <f t="shared" si="534"/>
        <v>Monday</v>
      </c>
      <c r="Y3791" s="2">
        <v>0.75173611111111116</v>
      </c>
      <c r="Z3791" s="2">
        <f t="shared" si="535"/>
        <v>0.75</v>
      </c>
      <c r="AA3791">
        <f>1</f>
        <v>1</v>
      </c>
      <c r="AB3791" s="1">
        <v>42849</v>
      </c>
      <c r="AC3791" s="13">
        <f t="shared" si="536"/>
        <v>42826</v>
      </c>
      <c r="AD3791" s="14">
        <f t="shared" si="537"/>
        <v>42849</v>
      </c>
      <c r="AE3791" s="1" t="str">
        <f t="shared" si="538"/>
        <v>Monday</v>
      </c>
      <c r="AF3791" s="2">
        <v>0.76747685185185188</v>
      </c>
      <c r="AG3791" s="2">
        <f t="shared" si="539"/>
        <v>0.75</v>
      </c>
      <c r="AH3791" t="s">
        <v>25</v>
      </c>
    </row>
    <row r="3792" spans="1:34" x14ac:dyDescent="0.25">
      <c r="A3792">
        <v>1598543</v>
      </c>
      <c r="B3792" t="s">
        <v>54</v>
      </c>
      <c r="E3792">
        <v>53202</v>
      </c>
      <c r="F3792" t="s">
        <v>20</v>
      </c>
      <c r="G3792" t="s">
        <v>55</v>
      </c>
      <c r="H3792">
        <v>28</v>
      </c>
      <c r="I3792" t="s">
        <v>22</v>
      </c>
      <c r="J3792">
        <f>VLOOKUP(I3792,Key!$A$1:$C$73,2,FALSE)</f>
        <v>43.058619999999998</v>
      </c>
      <c r="K3792">
        <f>VLOOKUP(I3792,Key!$A$1:$C$73,3,FALSE)</f>
        <v>-87.885319999999993</v>
      </c>
      <c r="L3792" t="s">
        <v>22</v>
      </c>
      <c r="M3792">
        <f>VLOOKUP(L3792,Key!$A$1:$C$73,2,FALSE)</f>
        <v>43.058619999999998</v>
      </c>
      <c r="N3792">
        <f>VLOOKUP(L3792,Key!$A$1:$C$73,3,FALSE)</f>
        <v>-87.885319999999993</v>
      </c>
      <c r="O3792">
        <v>83</v>
      </c>
      <c r="P3792">
        <v>9</v>
      </c>
      <c r="Q3792">
        <v>12.5</v>
      </c>
      <c r="R3792">
        <v>11.8</v>
      </c>
      <c r="S3792">
        <v>498</v>
      </c>
      <c r="T3792">
        <f t="shared" si="531"/>
        <v>-1</v>
      </c>
      <c r="U3792" s="1">
        <v>42849</v>
      </c>
      <c r="V3792" s="13">
        <f t="shared" si="532"/>
        <v>42826</v>
      </c>
      <c r="W3792" s="14">
        <f t="shared" si="533"/>
        <v>42849</v>
      </c>
      <c r="X3792" s="1" t="str">
        <f t="shared" si="534"/>
        <v>Monday</v>
      </c>
      <c r="Y3792" s="2">
        <v>0.76359953703703709</v>
      </c>
      <c r="Z3792" s="2">
        <f t="shared" si="535"/>
        <v>0.75</v>
      </c>
      <c r="AA3792">
        <f>1</f>
        <v>1</v>
      </c>
      <c r="AB3792" s="1">
        <v>42849</v>
      </c>
      <c r="AC3792" s="13">
        <f t="shared" si="536"/>
        <v>42826</v>
      </c>
      <c r="AD3792" s="14">
        <f t="shared" si="537"/>
        <v>42849</v>
      </c>
      <c r="AE3792" s="1" t="str">
        <f t="shared" si="538"/>
        <v>Monday</v>
      </c>
      <c r="AF3792" s="2">
        <v>0.82114583333333335</v>
      </c>
      <c r="AG3792" s="2">
        <f t="shared" si="539"/>
        <v>0.83333333333333326</v>
      </c>
      <c r="AH3792" t="s">
        <v>25</v>
      </c>
    </row>
    <row r="3793" spans="1:34" x14ac:dyDescent="0.25">
      <c r="A3793">
        <v>1317966</v>
      </c>
      <c r="B3793" t="s">
        <v>54</v>
      </c>
      <c r="E3793">
        <v>53210</v>
      </c>
      <c r="F3793" t="s">
        <v>20</v>
      </c>
      <c r="G3793" t="s">
        <v>55</v>
      </c>
      <c r="H3793">
        <v>5520</v>
      </c>
      <c r="I3793" t="s">
        <v>22</v>
      </c>
      <c r="J3793">
        <f>VLOOKUP(I3793,Key!$A$1:$C$73,2,FALSE)</f>
        <v>43.058619999999998</v>
      </c>
      <c r="K3793">
        <f>VLOOKUP(I3793,Key!$A$1:$C$73,3,FALSE)</f>
        <v>-87.885319999999993</v>
      </c>
      <c r="L3793" t="s">
        <v>22</v>
      </c>
      <c r="M3793">
        <f>VLOOKUP(L3793,Key!$A$1:$C$73,2,FALSE)</f>
        <v>43.058619999999998</v>
      </c>
      <c r="N3793">
        <f>VLOOKUP(L3793,Key!$A$1:$C$73,3,FALSE)</f>
        <v>-87.885319999999993</v>
      </c>
      <c r="O3793">
        <v>34</v>
      </c>
      <c r="P3793">
        <v>3</v>
      </c>
      <c r="Q3793">
        <v>5.0999999999999996</v>
      </c>
      <c r="R3793">
        <v>4.8</v>
      </c>
      <c r="S3793">
        <v>204</v>
      </c>
      <c r="T3793">
        <f t="shared" si="531"/>
        <v>-1</v>
      </c>
      <c r="U3793" s="1">
        <v>42849</v>
      </c>
      <c r="V3793" s="13">
        <f t="shared" si="532"/>
        <v>42826</v>
      </c>
      <c r="W3793" s="14">
        <f t="shared" si="533"/>
        <v>42849</v>
      </c>
      <c r="X3793" s="1" t="str">
        <f t="shared" si="534"/>
        <v>Monday</v>
      </c>
      <c r="Y3793" s="2">
        <v>0.78123842592592585</v>
      </c>
      <c r="Z3793" s="2">
        <f t="shared" si="535"/>
        <v>0.79166666666666663</v>
      </c>
      <c r="AA3793">
        <f>1</f>
        <v>1</v>
      </c>
      <c r="AB3793" s="1">
        <v>42849</v>
      </c>
      <c r="AC3793" s="13">
        <f t="shared" si="536"/>
        <v>42826</v>
      </c>
      <c r="AD3793" s="14">
        <f t="shared" si="537"/>
        <v>42849</v>
      </c>
      <c r="AE3793" s="1" t="str">
        <f t="shared" si="538"/>
        <v>Monday</v>
      </c>
      <c r="AF3793" s="2">
        <v>0.8044675925925926</v>
      </c>
      <c r="AG3793" s="2">
        <f t="shared" si="539"/>
        <v>0.79166666666666663</v>
      </c>
      <c r="AH3793" t="s">
        <v>25</v>
      </c>
    </row>
    <row r="3794" spans="1:34" x14ac:dyDescent="0.25">
      <c r="A3794">
        <v>1598800</v>
      </c>
      <c r="B3794" t="s">
        <v>54</v>
      </c>
      <c r="E3794">
        <v>77019</v>
      </c>
      <c r="F3794" t="s">
        <v>20</v>
      </c>
      <c r="G3794" t="s">
        <v>55</v>
      </c>
      <c r="H3794">
        <v>45</v>
      </c>
      <c r="I3794" t="s">
        <v>84</v>
      </c>
      <c r="J3794">
        <f>VLOOKUP(I3794,Key!$A$1:$C$73,2,FALSE)</f>
        <v>43.040154000000001</v>
      </c>
      <c r="K3794">
        <f>VLOOKUP(I3794,Key!$A$1:$C$73,3,FALSE)</f>
        <v>-87.932113000000001</v>
      </c>
      <c r="L3794" t="s">
        <v>38</v>
      </c>
      <c r="M3794">
        <f>VLOOKUP(L3794,Key!$A$1:$C$73,2,FALSE)</f>
        <v>43.038649999999997</v>
      </c>
      <c r="N3794">
        <f>VLOOKUP(L3794,Key!$A$1:$C$73,3,FALSE)</f>
        <v>-87.921930000000003</v>
      </c>
      <c r="O3794">
        <v>70</v>
      </c>
      <c r="P3794">
        <v>9</v>
      </c>
      <c r="Q3794">
        <v>10.5</v>
      </c>
      <c r="R3794">
        <v>10</v>
      </c>
      <c r="S3794">
        <v>420</v>
      </c>
      <c r="T3794">
        <f t="shared" si="531"/>
        <v>-1</v>
      </c>
      <c r="U3794" s="1">
        <v>42850</v>
      </c>
      <c r="V3794" s="13">
        <f t="shared" si="532"/>
        <v>42826</v>
      </c>
      <c r="W3794" s="14">
        <f t="shared" si="533"/>
        <v>42850</v>
      </c>
      <c r="X3794" s="1" t="str">
        <f t="shared" si="534"/>
        <v>Tuesday</v>
      </c>
      <c r="Y3794" s="2">
        <v>1.0763888888888891E-2</v>
      </c>
      <c r="Z3794" s="2">
        <f t="shared" si="535"/>
        <v>0</v>
      </c>
      <c r="AA3794">
        <f>1</f>
        <v>1</v>
      </c>
      <c r="AB3794" s="1">
        <v>42850</v>
      </c>
      <c r="AC3794" s="13">
        <f t="shared" si="536"/>
        <v>42826</v>
      </c>
      <c r="AD3794" s="14">
        <f t="shared" si="537"/>
        <v>42850</v>
      </c>
      <c r="AE3794" s="1" t="str">
        <f t="shared" si="538"/>
        <v>Tuesday</v>
      </c>
      <c r="AF3794" s="2">
        <v>5.966435185185185E-2</v>
      </c>
      <c r="AG3794" s="2">
        <f t="shared" si="539"/>
        <v>4.1666666666666664E-2</v>
      </c>
      <c r="AH3794" t="s">
        <v>23</v>
      </c>
    </row>
    <row r="3795" spans="1:34" x14ac:dyDescent="0.25">
      <c r="A3795">
        <v>1598895</v>
      </c>
      <c r="B3795" t="s">
        <v>54</v>
      </c>
      <c r="E3795">
        <v>53211</v>
      </c>
      <c r="F3795" t="s">
        <v>20</v>
      </c>
      <c r="G3795" t="s">
        <v>55</v>
      </c>
      <c r="H3795">
        <v>108</v>
      </c>
      <c r="I3795" t="s">
        <v>89</v>
      </c>
      <c r="J3795">
        <f>VLOOKUP(I3795,Key!$A$1:$C$73,2,FALSE)</f>
        <v>43.060155999999999</v>
      </c>
      <c r="K3795">
        <f>VLOOKUP(I3795,Key!$A$1:$C$73,3,FALSE)</f>
        <v>-87.881258000000003</v>
      </c>
      <c r="L3795" t="s">
        <v>82</v>
      </c>
      <c r="M3795">
        <f>VLOOKUP(L3795,Key!$A$1:$C$73,2,FALSE)</f>
        <v>43.040349999999997</v>
      </c>
      <c r="N3795">
        <f>VLOOKUP(L3795,Key!$A$1:$C$73,3,FALSE)</f>
        <v>-87.920760000000001</v>
      </c>
      <c r="O3795">
        <v>19</v>
      </c>
      <c r="P3795">
        <v>3</v>
      </c>
      <c r="Q3795">
        <v>2.9</v>
      </c>
      <c r="R3795">
        <v>2.7</v>
      </c>
      <c r="S3795">
        <v>114</v>
      </c>
      <c r="T3795">
        <f t="shared" si="531"/>
        <v>-1</v>
      </c>
      <c r="U3795" s="1">
        <v>42850</v>
      </c>
      <c r="V3795" s="13">
        <f t="shared" si="532"/>
        <v>42826</v>
      </c>
      <c r="W3795" s="14">
        <f t="shared" si="533"/>
        <v>42850</v>
      </c>
      <c r="X3795" s="1" t="str">
        <f t="shared" si="534"/>
        <v>Tuesday</v>
      </c>
      <c r="Y3795" s="2">
        <v>0.43326388888888889</v>
      </c>
      <c r="Z3795" s="2">
        <f t="shared" si="535"/>
        <v>0.41666666666666663</v>
      </c>
      <c r="AA3795">
        <f>1</f>
        <v>1</v>
      </c>
      <c r="AB3795" s="1">
        <v>42850</v>
      </c>
      <c r="AC3795" s="13">
        <f t="shared" si="536"/>
        <v>42826</v>
      </c>
      <c r="AD3795" s="14">
        <f t="shared" si="537"/>
        <v>42850</v>
      </c>
      <c r="AE3795" s="1" t="str">
        <f t="shared" si="538"/>
        <v>Tuesday</v>
      </c>
      <c r="AF3795" s="2">
        <v>0.44631944444444444</v>
      </c>
      <c r="AG3795" s="2">
        <f t="shared" si="539"/>
        <v>0.45833333333333331</v>
      </c>
      <c r="AH3795" t="s">
        <v>23</v>
      </c>
    </row>
    <row r="3796" spans="1:34" x14ac:dyDescent="0.25">
      <c r="A3796">
        <v>1380203</v>
      </c>
      <c r="B3796" t="s">
        <v>54</v>
      </c>
      <c r="E3796">
        <v>53233</v>
      </c>
      <c r="F3796" t="s">
        <v>20</v>
      </c>
      <c r="G3796" t="s">
        <v>55</v>
      </c>
      <c r="H3796">
        <v>11125</v>
      </c>
      <c r="I3796" t="s">
        <v>28</v>
      </c>
      <c r="J3796">
        <f>VLOOKUP(I3796,Key!$A$1:$C$73,2,FALSE)</f>
        <v>43.038580000000003</v>
      </c>
      <c r="K3796">
        <f>VLOOKUP(I3796,Key!$A$1:$C$73,3,FALSE)</f>
        <v>-87.90934</v>
      </c>
      <c r="L3796" t="s">
        <v>39</v>
      </c>
      <c r="M3796">
        <f>VLOOKUP(L3796,Key!$A$1:$C$73,2,FALSE)</f>
        <v>43.031480000000002</v>
      </c>
      <c r="N3796">
        <f>VLOOKUP(L3796,Key!$A$1:$C$73,3,FALSE)</f>
        <v>-87.908169999999998</v>
      </c>
      <c r="O3796">
        <v>5</v>
      </c>
      <c r="P3796">
        <v>3</v>
      </c>
      <c r="Q3796">
        <v>0.8</v>
      </c>
      <c r="R3796">
        <v>0.7</v>
      </c>
      <c r="S3796">
        <v>30</v>
      </c>
      <c r="T3796">
        <f t="shared" si="531"/>
        <v>-1</v>
      </c>
      <c r="U3796" s="1">
        <v>42850</v>
      </c>
      <c r="V3796" s="13">
        <f t="shared" si="532"/>
        <v>42826</v>
      </c>
      <c r="W3796" s="14">
        <f t="shared" si="533"/>
        <v>42850</v>
      </c>
      <c r="X3796" s="1" t="str">
        <f t="shared" si="534"/>
        <v>Tuesday</v>
      </c>
      <c r="Y3796" s="2">
        <v>0.49880787037037039</v>
      </c>
      <c r="Z3796" s="2">
        <f t="shared" si="535"/>
        <v>0.5</v>
      </c>
      <c r="AA3796">
        <f>1</f>
        <v>1</v>
      </c>
      <c r="AB3796" s="1">
        <v>42850</v>
      </c>
      <c r="AC3796" s="13">
        <f t="shared" si="536"/>
        <v>42826</v>
      </c>
      <c r="AD3796" s="14">
        <f t="shared" si="537"/>
        <v>42850</v>
      </c>
      <c r="AE3796" s="1" t="str">
        <f t="shared" si="538"/>
        <v>Tuesday</v>
      </c>
      <c r="AF3796" s="2">
        <v>0.50216435185185182</v>
      </c>
      <c r="AG3796" s="2">
        <f t="shared" si="539"/>
        <v>0.5</v>
      </c>
      <c r="AH3796" t="s">
        <v>23</v>
      </c>
    </row>
    <row r="3797" spans="1:34" x14ac:dyDescent="0.25">
      <c r="A3797">
        <v>1599034</v>
      </c>
      <c r="B3797" t="s">
        <v>54</v>
      </c>
      <c r="E3797">
        <v>53210</v>
      </c>
      <c r="F3797" t="s">
        <v>20</v>
      </c>
      <c r="G3797" t="s">
        <v>55</v>
      </c>
      <c r="H3797">
        <v>309</v>
      </c>
      <c r="I3797" t="s">
        <v>81</v>
      </c>
      <c r="J3797">
        <f>VLOOKUP(I3797,Key!$A$1:$C$73,2,FALSE)</f>
        <v>43.058010000000003</v>
      </c>
      <c r="K3797">
        <f>VLOOKUP(I3797,Key!$A$1:$C$73,3,FALSE)</f>
        <v>-87.877300000000005</v>
      </c>
      <c r="L3797" t="s">
        <v>81</v>
      </c>
      <c r="M3797">
        <f>VLOOKUP(L3797,Key!$A$1:$C$73,2,FALSE)</f>
        <v>43.058010000000003</v>
      </c>
      <c r="N3797">
        <f>VLOOKUP(L3797,Key!$A$1:$C$73,3,FALSE)</f>
        <v>-87.877300000000005</v>
      </c>
      <c r="O3797">
        <v>17</v>
      </c>
      <c r="P3797">
        <v>3</v>
      </c>
      <c r="Q3797">
        <v>2.6</v>
      </c>
      <c r="R3797">
        <v>2.4</v>
      </c>
      <c r="S3797">
        <v>102</v>
      </c>
      <c r="T3797">
        <f t="shared" si="531"/>
        <v>-1</v>
      </c>
      <c r="U3797" s="1">
        <v>42850</v>
      </c>
      <c r="V3797" s="13">
        <f t="shared" si="532"/>
        <v>42826</v>
      </c>
      <c r="W3797" s="14">
        <f t="shared" si="533"/>
        <v>42850</v>
      </c>
      <c r="X3797" s="1" t="str">
        <f t="shared" si="534"/>
        <v>Tuesday</v>
      </c>
      <c r="Y3797" s="2">
        <v>0.51023148148148145</v>
      </c>
      <c r="Z3797" s="2">
        <f t="shared" si="535"/>
        <v>0.5</v>
      </c>
      <c r="AA3797">
        <f>1</f>
        <v>1</v>
      </c>
      <c r="AB3797" s="1">
        <v>42850</v>
      </c>
      <c r="AC3797" s="13">
        <f t="shared" si="536"/>
        <v>42826</v>
      </c>
      <c r="AD3797" s="14">
        <f t="shared" si="537"/>
        <v>42850</v>
      </c>
      <c r="AE3797" s="1" t="str">
        <f t="shared" si="538"/>
        <v>Tuesday</v>
      </c>
      <c r="AF3797" s="2">
        <v>0.5221527777777778</v>
      </c>
      <c r="AG3797" s="2">
        <f t="shared" si="539"/>
        <v>0.54166666666666663</v>
      </c>
      <c r="AH3797" t="s">
        <v>25</v>
      </c>
    </row>
    <row r="3798" spans="1:34" x14ac:dyDescent="0.25">
      <c r="A3798">
        <v>1599161</v>
      </c>
      <c r="B3798" t="s">
        <v>54</v>
      </c>
      <c r="E3798">
        <v>60657</v>
      </c>
      <c r="F3798" t="s">
        <v>20</v>
      </c>
      <c r="G3798" t="s">
        <v>55</v>
      </c>
      <c r="H3798">
        <v>37</v>
      </c>
      <c r="I3798" t="s">
        <v>62</v>
      </c>
      <c r="J3798">
        <f>VLOOKUP(I3798,Key!$A$1:$C$73,2,FALSE)</f>
        <v>43.052460000000004</v>
      </c>
      <c r="K3798">
        <f>VLOOKUP(I3798,Key!$A$1:$C$73,3,FALSE)</f>
        <v>-87.891000000000005</v>
      </c>
      <c r="L3798" t="s">
        <v>77</v>
      </c>
      <c r="M3798">
        <f>VLOOKUP(L3798,Key!$A$1:$C$73,2,FALSE)</f>
        <v>43.036900000000003</v>
      </c>
      <c r="N3798">
        <f>VLOOKUP(L3798,Key!$A$1:$C$73,3,FALSE)</f>
        <v>-87.89667</v>
      </c>
      <c r="O3798">
        <v>34</v>
      </c>
      <c r="P3798">
        <v>3</v>
      </c>
      <c r="Q3798">
        <v>5.0999999999999996</v>
      </c>
      <c r="R3798">
        <v>4.8</v>
      </c>
      <c r="S3798">
        <v>204</v>
      </c>
      <c r="T3798">
        <f t="shared" si="531"/>
        <v>-1</v>
      </c>
      <c r="U3798" s="1">
        <v>42850</v>
      </c>
      <c r="V3798" s="13">
        <f t="shared" si="532"/>
        <v>42826</v>
      </c>
      <c r="W3798" s="14">
        <f t="shared" si="533"/>
        <v>42850</v>
      </c>
      <c r="X3798" s="1" t="str">
        <f t="shared" si="534"/>
        <v>Tuesday</v>
      </c>
      <c r="Y3798" s="2">
        <v>0.58888888888888891</v>
      </c>
      <c r="Z3798" s="2">
        <f t="shared" si="535"/>
        <v>0.58333333333333326</v>
      </c>
      <c r="AA3798">
        <f>1</f>
        <v>1</v>
      </c>
      <c r="AB3798" s="1">
        <v>42850</v>
      </c>
      <c r="AC3798" s="13">
        <f t="shared" si="536"/>
        <v>42826</v>
      </c>
      <c r="AD3798" s="14">
        <f t="shared" si="537"/>
        <v>42850</v>
      </c>
      <c r="AE3798" s="1" t="str">
        <f t="shared" si="538"/>
        <v>Tuesday</v>
      </c>
      <c r="AF3798" s="2">
        <v>0.61297453703703708</v>
      </c>
      <c r="AG3798" s="2">
        <f t="shared" si="539"/>
        <v>0.625</v>
      </c>
      <c r="AH3798" t="s">
        <v>23</v>
      </c>
    </row>
    <row r="3799" spans="1:34" x14ac:dyDescent="0.25">
      <c r="A3799">
        <v>1599316</v>
      </c>
      <c r="B3799" t="s">
        <v>54</v>
      </c>
      <c r="F3799" t="s">
        <v>20</v>
      </c>
      <c r="G3799" t="s">
        <v>55</v>
      </c>
      <c r="H3799">
        <v>96</v>
      </c>
      <c r="I3799" t="s">
        <v>36</v>
      </c>
      <c r="J3799">
        <f>VLOOKUP(I3799,Key!$A$1:$C$73,2,FALSE)</f>
        <v>43.03519</v>
      </c>
      <c r="K3799">
        <f>VLOOKUP(I3799,Key!$A$1:$C$73,3,FALSE)</f>
        <v>-87.907390000000007</v>
      </c>
      <c r="L3799" t="s">
        <v>36</v>
      </c>
      <c r="M3799">
        <f>VLOOKUP(L3799,Key!$A$1:$C$73,2,FALSE)</f>
        <v>43.03519</v>
      </c>
      <c r="N3799">
        <f>VLOOKUP(L3799,Key!$A$1:$C$73,3,FALSE)</f>
        <v>-87.907390000000007</v>
      </c>
      <c r="O3799">
        <v>33</v>
      </c>
      <c r="P3799">
        <v>3</v>
      </c>
      <c r="Q3799">
        <v>5</v>
      </c>
      <c r="R3799">
        <v>4.7</v>
      </c>
      <c r="S3799">
        <v>198</v>
      </c>
      <c r="T3799">
        <f t="shared" si="531"/>
        <v>-1</v>
      </c>
      <c r="U3799" s="1">
        <v>42850</v>
      </c>
      <c r="V3799" s="13">
        <f t="shared" si="532"/>
        <v>42826</v>
      </c>
      <c r="W3799" s="14">
        <f t="shared" si="533"/>
        <v>42850</v>
      </c>
      <c r="X3799" s="1" t="str">
        <f t="shared" si="534"/>
        <v>Tuesday</v>
      </c>
      <c r="Y3799" s="2">
        <v>0.67593749999999997</v>
      </c>
      <c r="Z3799" s="2">
        <f t="shared" si="535"/>
        <v>0.66666666666666663</v>
      </c>
      <c r="AA3799">
        <f>1</f>
        <v>1</v>
      </c>
      <c r="AB3799" s="1">
        <v>42850</v>
      </c>
      <c r="AC3799" s="13">
        <f t="shared" si="536"/>
        <v>42826</v>
      </c>
      <c r="AD3799" s="14">
        <f t="shared" si="537"/>
        <v>42850</v>
      </c>
      <c r="AE3799" s="1" t="str">
        <f t="shared" si="538"/>
        <v>Tuesday</v>
      </c>
      <c r="AF3799" s="2">
        <v>0.69862268518518522</v>
      </c>
      <c r="AG3799" s="2">
        <f t="shared" si="539"/>
        <v>0.70833333333333326</v>
      </c>
      <c r="AH3799" t="s">
        <v>25</v>
      </c>
    </row>
    <row r="3800" spans="1:34" x14ac:dyDescent="0.25">
      <c r="A3800">
        <v>1599396</v>
      </c>
      <c r="B3800" t="s">
        <v>54</v>
      </c>
      <c r="E3800">
        <v>53126</v>
      </c>
      <c r="F3800" t="s">
        <v>20</v>
      </c>
      <c r="G3800" t="s">
        <v>55</v>
      </c>
      <c r="H3800">
        <v>11059</v>
      </c>
      <c r="I3800" t="s">
        <v>53</v>
      </c>
      <c r="J3800">
        <f>VLOOKUP(I3800,Key!$A$1:$C$73,2,FALSE)</f>
        <v>43.04824</v>
      </c>
      <c r="K3800">
        <f>VLOOKUP(I3800,Key!$A$1:$C$73,3,FALSE)</f>
        <v>-87.904970000000006</v>
      </c>
      <c r="L3800" t="s">
        <v>53</v>
      </c>
      <c r="M3800">
        <f>VLOOKUP(L3800,Key!$A$1:$C$73,2,FALSE)</f>
        <v>43.04824</v>
      </c>
      <c r="N3800">
        <f>VLOOKUP(L3800,Key!$A$1:$C$73,3,FALSE)</f>
        <v>-87.904970000000006</v>
      </c>
      <c r="O3800">
        <v>192</v>
      </c>
      <c r="P3800">
        <v>21</v>
      </c>
      <c r="Q3800">
        <v>18</v>
      </c>
      <c r="R3800">
        <v>17.100000000000001</v>
      </c>
      <c r="S3800">
        <v>720</v>
      </c>
      <c r="T3800">
        <f t="shared" si="531"/>
        <v>-1</v>
      </c>
      <c r="U3800" s="1">
        <v>42850</v>
      </c>
      <c r="V3800" s="13">
        <f t="shared" si="532"/>
        <v>42826</v>
      </c>
      <c r="W3800" s="14">
        <f t="shared" si="533"/>
        <v>42850</v>
      </c>
      <c r="X3800" s="1" t="str">
        <f t="shared" si="534"/>
        <v>Tuesday</v>
      </c>
      <c r="Y3800" s="2">
        <v>0.73851851851851846</v>
      </c>
      <c r="Z3800" s="2">
        <f t="shared" si="535"/>
        <v>0.75</v>
      </c>
      <c r="AA3800">
        <f>1</f>
        <v>1</v>
      </c>
      <c r="AB3800" s="1">
        <v>42850</v>
      </c>
      <c r="AC3800" s="13">
        <f t="shared" si="536"/>
        <v>42826</v>
      </c>
      <c r="AD3800" s="14">
        <f t="shared" si="537"/>
        <v>42850</v>
      </c>
      <c r="AE3800" s="1" t="str">
        <f t="shared" si="538"/>
        <v>Tuesday</v>
      </c>
      <c r="AF3800" s="2">
        <v>0.87162037037037043</v>
      </c>
      <c r="AG3800" s="2">
        <f t="shared" si="539"/>
        <v>0.875</v>
      </c>
      <c r="AH3800" t="s">
        <v>25</v>
      </c>
    </row>
    <row r="3801" spans="1:34" x14ac:dyDescent="0.25">
      <c r="A3801">
        <v>1599466</v>
      </c>
      <c r="B3801" t="s">
        <v>54</v>
      </c>
      <c r="E3801">
        <v>53204</v>
      </c>
      <c r="F3801" t="s">
        <v>20</v>
      </c>
      <c r="G3801" t="s">
        <v>55</v>
      </c>
      <c r="H3801">
        <v>2</v>
      </c>
      <c r="I3801" t="s">
        <v>81</v>
      </c>
      <c r="J3801">
        <f>VLOOKUP(I3801,Key!$A$1:$C$73,2,FALSE)</f>
        <v>43.058010000000003</v>
      </c>
      <c r="K3801">
        <f>VLOOKUP(I3801,Key!$A$1:$C$73,3,FALSE)</f>
        <v>-87.877300000000005</v>
      </c>
      <c r="L3801" t="s">
        <v>81</v>
      </c>
      <c r="M3801">
        <f>VLOOKUP(L3801,Key!$A$1:$C$73,2,FALSE)</f>
        <v>43.058010000000003</v>
      </c>
      <c r="N3801">
        <f>VLOOKUP(L3801,Key!$A$1:$C$73,3,FALSE)</f>
        <v>-87.877300000000005</v>
      </c>
      <c r="O3801">
        <v>318</v>
      </c>
      <c r="P3801">
        <v>33</v>
      </c>
      <c r="Q3801">
        <v>18</v>
      </c>
      <c r="R3801">
        <v>17.100000000000001</v>
      </c>
      <c r="S3801">
        <v>720</v>
      </c>
      <c r="T3801">
        <f t="shared" si="531"/>
        <v>-1</v>
      </c>
      <c r="U3801" s="1">
        <v>42850</v>
      </c>
      <c r="V3801" s="13">
        <f t="shared" si="532"/>
        <v>42826</v>
      </c>
      <c r="W3801" s="14">
        <f t="shared" si="533"/>
        <v>42850</v>
      </c>
      <c r="X3801" s="1" t="str">
        <f t="shared" si="534"/>
        <v>Tuesday</v>
      </c>
      <c r="Y3801" s="2">
        <v>0.78076388888888892</v>
      </c>
      <c r="Z3801" s="2">
        <f t="shared" si="535"/>
        <v>0.79166666666666663</v>
      </c>
      <c r="AA3801">
        <f>1</f>
        <v>1</v>
      </c>
      <c r="AB3801" s="1">
        <v>42851</v>
      </c>
      <c r="AC3801" s="13">
        <f t="shared" si="536"/>
        <v>42826</v>
      </c>
      <c r="AD3801" s="14">
        <f t="shared" si="537"/>
        <v>42851</v>
      </c>
      <c r="AE3801" s="1" t="str">
        <f t="shared" si="538"/>
        <v>Wednesday</v>
      </c>
      <c r="AF3801" s="2">
        <v>1.5624999999999999E-3</v>
      </c>
      <c r="AG3801" s="2">
        <f t="shared" si="539"/>
        <v>0</v>
      </c>
      <c r="AH3801" t="s">
        <v>25</v>
      </c>
    </row>
    <row r="3802" spans="1:34" x14ac:dyDescent="0.25">
      <c r="A3802">
        <v>1512966</v>
      </c>
      <c r="B3802" t="s">
        <v>54</v>
      </c>
      <c r="E3802">
        <v>53215</v>
      </c>
      <c r="F3802" t="s">
        <v>20</v>
      </c>
      <c r="G3802" t="s">
        <v>55</v>
      </c>
      <c r="H3802">
        <v>224</v>
      </c>
      <c r="I3802" t="s">
        <v>36</v>
      </c>
      <c r="J3802">
        <f>VLOOKUP(I3802,Key!$A$1:$C$73,2,FALSE)</f>
        <v>43.03519</v>
      </c>
      <c r="K3802">
        <f>VLOOKUP(I3802,Key!$A$1:$C$73,3,FALSE)</f>
        <v>-87.907390000000007</v>
      </c>
      <c r="L3802" t="s">
        <v>36</v>
      </c>
      <c r="M3802">
        <f>VLOOKUP(L3802,Key!$A$1:$C$73,2,FALSE)</f>
        <v>43.03519</v>
      </c>
      <c r="N3802">
        <f>VLOOKUP(L3802,Key!$A$1:$C$73,3,FALSE)</f>
        <v>-87.907390000000007</v>
      </c>
      <c r="O3802">
        <v>100</v>
      </c>
      <c r="P3802">
        <v>12</v>
      </c>
      <c r="Q3802">
        <v>15</v>
      </c>
      <c r="R3802">
        <v>14.3</v>
      </c>
      <c r="S3802">
        <v>600</v>
      </c>
      <c r="T3802">
        <f t="shared" si="531"/>
        <v>-1</v>
      </c>
      <c r="U3802" s="1">
        <v>42850</v>
      </c>
      <c r="V3802" s="13">
        <f t="shared" si="532"/>
        <v>42826</v>
      </c>
      <c r="W3802" s="14">
        <f t="shared" si="533"/>
        <v>42850</v>
      </c>
      <c r="X3802" s="1" t="str">
        <f t="shared" si="534"/>
        <v>Tuesday</v>
      </c>
      <c r="Y3802" s="2">
        <v>0.94304398148148139</v>
      </c>
      <c r="Z3802" s="2">
        <f t="shared" si="535"/>
        <v>0.95833333333333326</v>
      </c>
      <c r="AA3802">
        <f>1</f>
        <v>1</v>
      </c>
      <c r="AB3802" s="1">
        <v>42851</v>
      </c>
      <c r="AC3802" s="13">
        <f t="shared" si="536"/>
        <v>42826</v>
      </c>
      <c r="AD3802" s="14">
        <f t="shared" si="537"/>
        <v>42851</v>
      </c>
      <c r="AE3802" s="1" t="str">
        <f t="shared" si="538"/>
        <v>Wednesday</v>
      </c>
      <c r="AF3802" s="2">
        <v>1.2002314814814815E-2</v>
      </c>
      <c r="AG3802" s="2">
        <f t="shared" si="539"/>
        <v>0</v>
      </c>
      <c r="AH3802" t="s">
        <v>25</v>
      </c>
    </row>
    <row r="3803" spans="1:34" x14ac:dyDescent="0.25">
      <c r="A3803">
        <v>1599866</v>
      </c>
      <c r="B3803" t="s">
        <v>54</v>
      </c>
      <c r="E3803">
        <v>53188</v>
      </c>
      <c r="F3803" t="s">
        <v>20</v>
      </c>
      <c r="G3803" t="s">
        <v>55</v>
      </c>
      <c r="H3803">
        <v>231</v>
      </c>
      <c r="I3803" t="s">
        <v>28</v>
      </c>
      <c r="J3803">
        <f>VLOOKUP(I3803,Key!$A$1:$C$73,2,FALSE)</f>
        <v>43.038580000000003</v>
      </c>
      <c r="K3803">
        <f>VLOOKUP(I3803,Key!$A$1:$C$73,3,FALSE)</f>
        <v>-87.90934</v>
      </c>
      <c r="L3803" t="s">
        <v>82</v>
      </c>
      <c r="M3803">
        <f>VLOOKUP(L3803,Key!$A$1:$C$73,2,FALSE)</f>
        <v>43.040349999999997</v>
      </c>
      <c r="N3803">
        <f>VLOOKUP(L3803,Key!$A$1:$C$73,3,FALSE)</f>
        <v>-87.920760000000001</v>
      </c>
      <c r="O3803">
        <v>6</v>
      </c>
      <c r="P3803">
        <v>3</v>
      </c>
      <c r="Q3803">
        <v>0.9</v>
      </c>
      <c r="R3803">
        <v>0.9</v>
      </c>
      <c r="S3803">
        <v>36</v>
      </c>
      <c r="T3803">
        <f t="shared" si="531"/>
        <v>-1</v>
      </c>
      <c r="U3803" s="1">
        <v>42851</v>
      </c>
      <c r="V3803" s="13">
        <f t="shared" si="532"/>
        <v>42826</v>
      </c>
      <c r="W3803" s="14">
        <f t="shared" si="533"/>
        <v>42851</v>
      </c>
      <c r="X3803" s="1" t="str">
        <f t="shared" si="534"/>
        <v>Wednesday</v>
      </c>
      <c r="Y3803" s="2">
        <v>0.48586805555555551</v>
      </c>
      <c r="Z3803" s="2">
        <f t="shared" si="535"/>
        <v>0.5</v>
      </c>
      <c r="AA3803">
        <f>1</f>
        <v>1</v>
      </c>
      <c r="AB3803" s="1">
        <v>42851</v>
      </c>
      <c r="AC3803" s="13">
        <f t="shared" si="536"/>
        <v>42826</v>
      </c>
      <c r="AD3803" s="14">
        <f t="shared" si="537"/>
        <v>42851</v>
      </c>
      <c r="AE3803" s="1" t="str">
        <f t="shared" si="538"/>
        <v>Wednesday</v>
      </c>
      <c r="AF3803" s="2">
        <v>0.49002314814814812</v>
      </c>
      <c r="AG3803" s="2">
        <f t="shared" si="539"/>
        <v>0.5</v>
      </c>
      <c r="AH3803" t="s">
        <v>23</v>
      </c>
    </row>
    <row r="3804" spans="1:34" x14ac:dyDescent="0.25">
      <c r="A3804">
        <v>1586587</v>
      </c>
      <c r="B3804" t="s">
        <v>54</v>
      </c>
      <c r="E3804">
        <v>53213</v>
      </c>
      <c r="F3804" t="s">
        <v>20</v>
      </c>
      <c r="G3804" t="s">
        <v>55</v>
      </c>
      <c r="H3804">
        <v>11067</v>
      </c>
      <c r="I3804" t="s">
        <v>90</v>
      </c>
      <c r="J3804">
        <f>VLOOKUP(I3804,Key!$A$1:$C$73,2,FALSE)</f>
        <v>43.06044</v>
      </c>
      <c r="K3804">
        <f>VLOOKUP(I3804,Key!$A$1:$C$73,3,FALSE)</f>
        <v>-88.016239999999996</v>
      </c>
      <c r="L3804" t="s">
        <v>90</v>
      </c>
      <c r="M3804">
        <f>VLOOKUP(L3804,Key!$A$1:$C$73,2,FALSE)</f>
        <v>43.06044</v>
      </c>
      <c r="N3804">
        <f>VLOOKUP(L3804,Key!$A$1:$C$73,3,FALSE)</f>
        <v>-88.016239999999996</v>
      </c>
      <c r="O3804">
        <v>42</v>
      </c>
      <c r="P3804">
        <v>6</v>
      </c>
      <c r="Q3804">
        <v>6.3</v>
      </c>
      <c r="R3804">
        <v>6</v>
      </c>
      <c r="S3804">
        <v>252</v>
      </c>
      <c r="T3804">
        <f t="shared" si="531"/>
        <v>-1</v>
      </c>
      <c r="U3804" s="1">
        <v>42851</v>
      </c>
      <c r="V3804" s="13">
        <f t="shared" si="532"/>
        <v>42826</v>
      </c>
      <c r="W3804" s="14">
        <f t="shared" si="533"/>
        <v>42851</v>
      </c>
      <c r="X3804" s="1" t="str">
        <f t="shared" si="534"/>
        <v>Wednesday</v>
      </c>
      <c r="Y3804" s="2">
        <v>0.63910879629629636</v>
      </c>
      <c r="Z3804" s="2">
        <f t="shared" si="535"/>
        <v>0.625</v>
      </c>
      <c r="AA3804">
        <f>1</f>
        <v>1</v>
      </c>
      <c r="AB3804" s="1">
        <v>42851</v>
      </c>
      <c r="AC3804" s="13">
        <f t="shared" si="536"/>
        <v>42826</v>
      </c>
      <c r="AD3804" s="14">
        <f t="shared" si="537"/>
        <v>42851</v>
      </c>
      <c r="AE3804" s="1" t="str">
        <f t="shared" si="538"/>
        <v>Wednesday</v>
      </c>
      <c r="AF3804" s="2">
        <v>0.66820601851851846</v>
      </c>
      <c r="AG3804" s="2">
        <f t="shared" si="539"/>
        <v>0.66666666666666663</v>
      </c>
      <c r="AH3804" t="s">
        <v>25</v>
      </c>
    </row>
    <row r="3805" spans="1:34" x14ac:dyDescent="0.25">
      <c r="A3805">
        <v>1573725</v>
      </c>
      <c r="B3805" t="s">
        <v>54</v>
      </c>
      <c r="E3805">
        <v>53211</v>
      </c>
      <c r="F3805" t="s">
        <v>20</v>
      </c>
      <c r="G3805" t="s">
        <v>55</v>
      </c>
      <c r="H3805">
        <v>5421</v>
      </c>
      <c r="I3805" t="s">
        <v>80</v>
      </c>
      <c r="J3805">
        <f>VLOOKUP(I3805,Key!$A$1:$C$73,2,FALSE)</f>
        <v>43.060250000000003</v>
      </c>
      <c r="K3805">
        <f>VLOOKUP(I3805,Key!$A$1:$C$73,3,FALSE)</f>
        <v>-87.892169999999993</v>
      </c>
      <c r="L3805" t="s">
        <v>85</v>
      </c>
      <c r="M3805">
        <f>VLOOKUP(L3805,Key!$A$1:$C$73,2,FALSE)</f>
        <v>43.053040000000003</v>
      </c>
      <c r="N3805">
        <f>VLOOKUP(L3805,Key!$A$1:$C$73,3,FALSE)</f>
        <v>-87.897660000000002</v>
      </c>
      <c r="O3805">
        <v>6</v>
      </c>
      <c r="P3805">
        <v>3</v>
      </c>
      <c r="Q3805">
        <v>0.9</v>
      </c>
      <c r="R3805">
        <v>0.9</v>
      </c>
      <c r="S3805">
        <v>36</v>
      </c>
      <c r="T3805">
        <f t="shared" si="531"/>
        <v>-1</v>
      </c>
      <c r="U3805" s="1">
        <v>42851</v>
      </c>
      <c r="V3805" s="13">
        <f t="shared" si="532"/>
        <v>42826</v>
      </c>
      <c r="W3805" s="14">
        <f t="shared" si="533"/>
        <v>42851</v>
      </c>
      <c r="X3805" s="1" t="str">
        <f t="shared" si="534"/>
        <v>Wednesday</v>
      </c>
      <c r="Y3805" s="2">
        <v>0.65043981481481483</v>
      </c>
      <c r="Z3805" s="2">
        <f t="shared" si="535"/>
        <v>0.66666666666666663</v>
      </c>
      <c r="AA3805">
        <f>1</f>
        <v>1</v>
      </c>
      <c r="AB3805" s="1">
        <v>42851</v>
      </c>
      <c r="AC3805" s="13">
        <f t="shared" si="536"/>
        <v>42826</v>
      </c>
      <c r="AD3805" s="14">
        <f t="shared" si="537"/>
        <v>42851</v>
      </c>
      <c r="AE3805" s="1" t="str">
        <f t="shared" si="538"/>
        <v>Wednesday</v>
      </c>
      <c r="AF3805" s="2">
        <v>0.65482638888888889</v>
      </c>
      <c r="AG3805" s="2">
        <f t="shared" si="539"/>
        <v>0.66666666666666663</v>
      </c>
      <c r="AH3805" t="s">
        <v>23</v>
      </c>
    </row>
    <row r="3806" spans="1:34" x14ac:dyDescent="0.25">
      <c r="A3806">
        <v>1600383</v>
      </c>
      <c r="B3806" t="s">
        <v>54</v>
      </c>
      <c r="E3806">
        <v>53202</v>
      </c>
      <c r="F3806" t="s">
        <v>20</v>
      </c>
      <c r="G3806" t="s">
        <v>55</v>
      </c>
      <c r="H3806">
        <v>5485</v>
      </c>
      <c r="I3806" t="s">
        <v>62</v>
      </c>
      <c r="J3806">
        <f>VLOOKUP(I3806,Key!$A$1:$C$73,2,FALSE)</f>
        <v>43.052460000000004</v>
      </c>
      <c r="K3806">
        <f>VLOOKUP(I3806,Key!$A$1:$C$73,3,FALSE)</f>
        <v>-87.891000000000005</v>
      </c>
      <c r="L3806" t="s">
        <v>77</v>
      </c>
      <c r="M3806">
        <f>VLOOKUP(L3806,Key!$A$1:$C$73,2,FALSE)</f>
        <v>43.036900000000003</v>
      </c>
      <c r="N3806">
        <f>VLOOKUP(L3806,Key!$A$1:$C$73,3,FALSE)</f>
        <v>-87.89667</v>
      </c>
      <c r="O3806">
        <v>21</v>
      </c>
      <c r="P3806">
        <v>3</v>
      </c>
      <c r="Q3806">
        <v>3.2</v>
      </c>
      <c r="R3806">
        <v>3</v>
      </c>
      <c r="S3806">
        <v>126</v>
      </c>
      <c r="T3806">
        <f t="shared" si="531"/>
        <v>-1</v>
      </c>
      <c r="U3806" s="1">
        <v>42851</v>
      </c>
      <c r="V3806" s="13">
        <f t="shared" si="532"/>
        <v>42826</v>
      </c>
      <c r="W3806" s="14">
        <f t="shared" si="533"/>
        <v>42851</v>
      </c>
      <c r="X3806" s="1" t="str">
        <f t="shared" si="534"/>
        <v>Wednesday</v>
      </c>
      <c r="Y3806" s="2">
        <v>0.78525462962962955</v>
      </c>
      <c r="Z3806" s="2">
        <f t="shared" si="535"/>
        <v>0.79166666666666663</v>
      </c>
      <c r="AA3806">
        <f>1</f>
        <v>1</v>
      </c>
      <c r="AB3806" s="1">
        <v>42851</v>
      </c>
      <c r="AC3806" s="13">
        <f t="shared" si="536"/>
        <v>42826</v>
      </c>
      <c r="AD3806" s="14">
        <f t="shared" si="537"/>
        <v>42851</v>
      </c>
      <c r="AE3806" s="1" t="str">
        <f t="shared" si="538"/>
        <v>Wednesday</v>
      </c>
      <c r="AF3806" s="2">
        <v>0.79946759259259259</v>
      </c>
      <c r="AG3806" s="2">
        <f t="shared" si="539"/>
        <v>0.79166666666666663</v>
      </c>
      <c r="AH3806" t="s">
        <v>23</v>
      </c>
    </row>
    <row r="3807" spans="1:34" x14ac:dyDescent="0.25">
      <c r="A3807">
        <v>1600383</v>
      </c>
      <c r="B3807" t="s">
        <v>54</v>
      </c>
      <c r="E3807">
        <v>53202</v>
      </c>
      <c r="F3807" t="s">
        <v>20</v>
      </c>
      <c r="G3807" t="s">
        <v>55</v>
      </c>
      <c r="H3807">
        <v>11</v>
      </c>
      <c r="I3807" t="s">
        <v>77</v>
      </c>
      <c r="J3807">
        <f>VLOOKUP(I3807,Key!$A$1:$C$73,2,FALSE)</f>
        <v>43.036900000000003</v>
      </c>
      <c r="K3807">
        <f>VLOOKUP(I3807,Key!$A$1:$C$73,3,FALSE)</f>
        <v>-87.89667</v>
      </c>
      <c r="L3807" t="s">
        <v>62</v>
      </c>
      <c r="M3807">
        <f>VLOOKUP(L3807,Key!$A$1:$C$73,2,FALSE)</f>
        <v>43.052460000000004</v>
      </c>
      <c r="N3807">
        <f>VLOOKUP(L3807,Key!$A$1:$C$73,3,FALSE)</f>
        <v>-87.891000000000005</v>
      </c>
      <c r="O3807">
        <v>16</v>
      </c>
      <c r="P3807">
        <v>3</v>
      </c>
      <c r="Q3807">
        <v>2.4</v>
      </c>
      <c r="R3807">
        <v>2.2999999999999998</v>
      </c>
      <c r="S3807">
        <v>96</v>
      </c>
      <c r="T3807">
        <f t="shared" si="531"/>
        <v>-1</v>
      </c>
      <c r="U3807" s="1">
        <v>42851</v>
      </c>
      <c r="V3807" s="13">
        <f t="shared" si="532"/>
        <v>42826</v>
      </c>
      <c r="W3807" s="14">
        <f t="shared" si="533"/>
        <v>42851</v>
      </c>
      <c r="X3807" s="1" t="str">
        <f t="shared" si="534"/>
        <v>Wednesday</v>
      </c>
      <c r="Y3807" s="2">
        <v>0.8025810185185186</v>
      </c>
      <c r="Z3807" s="2">
        <f t="shared" si="535"/>
        <v>0.79166666666666663</v>
      </c>
      <c r="AA3807">
        <f>1</f>
        <v>1</v>
      </c>
      <c r="AB3807" s="1">
        <v>42851</v>
      </c>
      <c r="AC3807" s="13">
        <f t="shared" si="536"/>
        <v>42826</v>
      </c>
      <c r="AD3807" s="14">
        <f t="shared" si="537"/>
        <v>42851</v>
      </c>
      <c r="AE3807" s="1" t="str">
        <f t="shared" si="538"/>
        <v>Wednesday</v>
      </c>
      <c r="AF3807" s="2">
        <v>0.81324074074074071</v>
      </c>
      <c r="AG3807" s="2">
        <f t="shared" si="539"/>
        <v>0.83333333333333326</v>
      </c>
      <c r="AH3807" t="s">
        <v>23</v>
      </c>
    </row>
    <row r="3808" spans="1:34" x14ac:dyDescent="0.25">
      <c r="A3808">
        <v>1600483</v>
      </c>
      <c r="B3808" t="s">
        <v>54</v>
      </c>
      <c r="E3808">
        <v>53017</v>
      </c>
      <c r="F3808" t="s">
        <v>20</v>
      </c>
      <c r="G3808" t="s">
        <v>55</v>
      </c>
      <c r="H3808">
        <v>5712</v>
      </c>
      <c r="I3808" t="s">
        <v>62</v>
      </c>
      <c r="J3808">
        <f>VLOOKUP(I3808,Key!$A$1:$C$73,2,FALSE)</f>
        <v>43.052460000000004</v>
      </c>
      <c r="K3808">
        <f>VLOOKUP(I3808,Key!$A$1:$C$73,3,FALSE)</f>
        <v>-87.891000000000005</v>
      </c>
      <c r="L3808" t="s">
        <v>62</v>
      </c>
      <c r="M3808">
        <f>VLOOKUP(L3808,Key!$A$1:$C$73,2,FALSE)</f>
        <v>43.052460000000004</v>
      </c>
      <c r="N3808">
        <f>VLOOKUP(L3808,Key!$A$1:$C$73,3,FALSE)</f>
        <v>-87.891000000000005</v>
      </c>
      <c r="O3808">
        <v>1</v>
      </c>
      <c r="P3808">
        <v>0</v>
      </c>
      <c r="Q3808">
        <v>0.2</v>
      </c>
      <c r="R3808">
        <v>0.1</v>
      </c>
      <c r="S3808">
        <v>6</v>
      </c>
      <c r="T3808">
        <f t="shared" si="531"/>
        <v>-1</v>
      </c>
      <c r="U3808" s="1">
        <v>42851</v>
      </c>
      <c r="V3808" s="13">
        <f t="shared" si="532"/>
        <v>42826</v>
      </c>
      <c r="W3808" s="14">
        <f t="shared" si="533"/>
        <v>42851</v>
      </c>
      <c r="X3808" s="1" t="str">
        <f t="shared" si="534"/>
        <v>Wednesday</v>
      </c>
      <c r="Y3808" s="2">
        <v>0.86621527777777774</v>
      </c>
      <c r="Z3808" s="2">
        <f t="shared" si="535"/>
        <v>0.875</v>
      </c>
      <c r="AA3808">
        <f>1</f>
        <v>1</v>
      </c>
      <c r="AB3808" s="1">
        <v>42851</v>
      </c>
      <c r="AC3808" s="13">
        <f t="shared" si="536"/>
        <v>42826</v>
      </c>
      <c r="AD3808" s="14">
        <f t="shared" si="537"/>
        <v>42851</v>
      </c>
      <c r="AE3808" s="1" t="str">
        <f t="shared" si="538"/>
        <v>Wednesday</v>
      </c>
      <c r="AF3808" s="2">
        <v>0.86681712962962953</v>
      </c>
      <c r="AG3808" s="2">
        <f t="shared" si="539"/>
        <v>0.875</v>
      </c>
      <c r="AH3808" t="s">
        <v>25</v>
      </c>
    </row>
    <row r="3809" spans="1:34" x14ac:dyDescent="0.25">
      <c r="A3809">
        <v>1576916</v>
      </c>
      <c r="B3809" t="s">
        <v>54</v>
      </c>
      <c r="E3809">
        <v>53202</v>
      </c>
      <c r="F3809" t="s">
        <v>20</v>
      </c>
      <c r="G3809" t="s">
        <v>55</v>
      </c>
      <c r="H3809">
        <v>263</v>
      </c>
      <c r="I3809" t="s">
        <v>79</v>
      </c>
      <c r="J3809">
        <f>VLOOKUP(I3809,Key!$A$1:$C$73,2,FALSE)</f>
        <v>43.04804</v>
      </c>
      <c r="K3809">
        <f>VLOOKUP(I3809,Key!$A$1:$C$73,3,FALSE)</f>
        <v>-87.896720000000002</v>
      </c>
      <c r="L3809" t="s">
        <v>62</v>
      </c>
      <c r="M3809">
        <f>VLOOKUP(L3809,Key!$A$1:$C$73,2,FALSE)</f>
        <v>43.052460000000004</v>
      </c>
      <c r="N3809">
        <f>VLOOKUP(L3809,Key!$A$1:$C$73,3,FALSE)</f>
        <v>-87.891000000000005</v>
      </c>
      <c r="O3809">
        <v>4</v>
      </c>
      <c r="P3809">
        <v>0</v>
      </c>
      <c r="Q3809">
        <v>0.6</v>
      </c>
      <c r="R3809">
        <v>0.6</v>
      </c>
      <c r="S3809">
        <v>24</v>
      </c>
      <c r="T3809">
        <f t="shared" si="531"/>
        <v>-1</v>
      </c>
      <c r="U3809" s="1">
        <v>42851</v>
      </c>
      <c r="V3809" s="13">
        <f t="shared" si="532"/>
        <v>42826</v>
      </c>
      <c r="W3809" s="14">
        <f t="shared" si="533"/>
        <v>42851</v>
      </c>
      <c r="X3809" s="1" t="str">
        <f t="shared" si="534"/>
        <v>Wednesday</v>
      </c>
      <c r="Y3809" s="2">
        <v>0.94225694444444441</v>
      </c>
      <c r="Z3809" s="2">
        <f t="shared" si="535"/>
        <v>0.95833333333333326</v>
      </c>
      <c r="AA3809">
        <f>1</f>
        <v>1</v>
      </c>
      <c r="AB3809" s="1">
        <v>42851</v>
      </c>
      <c r="AC3809" s="13">
        <f t="shared" si="536"/>
        <v>42826</v>
      </c>
      <c r="AD3809" s="14">
        <f t="shared" si="537"/>
        <v>42851</v>
      </c>
      <c r="AE3809" s="1" t="str">
        <f t="shared" si="538"/>
        <v>Wednesday</v>
      </c>
      <c r="AF3809" s="2">
        <v>0.94458333333333344</v>
      </c>
      <c r="AG3809" s="2">
        <f t="shared" si="539"/>
        <v>0.95833333333333326</v>
      </c>
      <c r="AH3809" t="s">
        <v>23</v>
      </c>
    </row>
    <row r="3810" spans="1:34" x14ac:dyDescent="0.25">
      <c r="A3810">
        <v>1600527</v>
      </c>
      <c r="B3810" t="s">
        <v>54</v>
      </c>
      <c r="E3810">
        <v>53202</v>
      </c>
      <c r="F3810" t="s">
        <v>20</v>
      </c>
      <c r="G3810" t="s">
        <v>55</v>
      </c>
      <c r="H3810">
        <v>11138</v>
      </c>
      <c r="I3810" t="s">
        <v>79</v>
      </c>
      <c r="J3810">
        <f>VLOOKUP(I3810,Key!$A$1:$C$73,2,FALSE)</f>
        <v>43.04804</v>
      </c>
      <c r="K3810">
        <f>VLOOKUP(I3810,Key!$A$1:$C$73,3,FALSE)</f>
        <v>-87.896720000000002</v>
      </c>
      <c r="L3810" t="s">
        <v>62</v>
      </c>
      <c r="M3810">
        <f>VLOOKUP(L3810,Key!$A$1:$C$73,2,FALSE)</f>
        <v>43.052460000000004</v>
      </c>
      <c r="N3810">
        <f>VLOOKUP(L3810,Key!$A$1:$C$73,3,FALSE)</f>
        <v>-87.891000000000005</v>
      </c>
      <c r="O3810">
        <v>6</v>
      </c>
      <c r="P3810">
        <v>3</v>
      </c>
      <c r="Q3810">
        <v>0.9</v>
      </c>
      <c r="R3810">
        <v>0.9</v>
      </c>
      <c r="S3810">
        <v>36</v>
      </c>
      <c r="T3810">
        <f t="shared" si="531"/>
        <v>-1</v>
      </c>
      <c r="U3810" s="1">
        <v>42851</v>
      </c>
      <c r="V3810" s="13">
        <f t="shared" si="532"/>
        <v>42826</v>
      </c>
      <c r="W3810" s="14">
        <f t="shared" si="533"/>
        <v>42851</v>
      </c>
      <c r="X3810" s="1" t="str">
        <f t="shared" si="534"/>
        <v>Wednesday</v>
      </c>
      <c r="Y3810" s="2">
        <v>0.94268518518518529</v>
      </c>
      <c r="Z3810" s="2">
        <f t="shared" si="535"/>
        <v>0.95833333333333326</v>
      </c>
      <c r="AA3810">
        <f>1</f>
        <v>1</v>
      </c>
      <c r="AB3810" s="1">
        <v>42851</v>
      </c>
      <c r="AC3810" s="13">
        <f t="shared" si="536"/>
        <v>42826</v>
      </c>
      <c r="AD3810" s="14">
        <f t="shared" si="537"/>
        <v>42851</v>
      </c>
      <c r="AE3810" s="1" t="str">
        <f t="shared" si="538"/>
        <v>Wednesday</v>
      </c>
      <c r="AF3810" s="2">
        <v>0.94688657407407406</v>
      </c>
      <c r="AG3810" s="2">
        <f t="shared" si="539"/>
        <v>0.95833333333333326</v>
      </c>
      <c r="AH3810" t="s">
        <v>23</v>
      </c>
    </row>
    <row r="3811" spans="1:34" x14ac:dyDescent="0.25">
      <c r="A3811">
        <v>975489</v>
      </c>
      <c r="B3811" t="s">
        <v>54</v>
      </c>
      <c r="E3811">
        <v>53172</v>
      </c>
      <c r="F3811" t="s">
        <v>20</v>
      </c>
      <c r="G3811" t="s">
        <v>55</v>
      </c>
      <c r="H3811">
        <v>11166</v>
      </c>
      <c r="I3811" t="s">
        <v>92</v>
      </c>
      <c r="J3811">
        <f>VLOOKUP(I3811,Key!$A$1:$C$73,2,FALSE)</f>
        <v>43.038245000000003</v>
      </c>
      <c r="K3811">
        <f>VLOOKUP(I3811,Key!$A$1:$C$73,3,FALSE)</f>
        <v>-87.914811999999998</v>
      </c>
      <c r="L3811" t="s">
        <v>92</v>
      </c>
      <c r="M3811">
        <f>VLOOKUP(L3811,Key!$A$1:$C$73,2,FALSE)</f>
        <v>43.038245000000003</v>
      </c>
      <c r="N3811">
        <f>VLOOKUP(L3811,Key!$A$1:$C$73,3,FALSE)</f>
        <v>-87.914811999999998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f t="shared" si="531"/>
        <v>-1</v>
      </c>
      <c r="U3811" s="1">
        <v>42852</v>
      </c>
      <c r="V3811" s="13">
        <f t="shared" si="532"/>
        <v>42826</v>
      </c>
      <c r="W3811" s="14">
        <f t="shared" si="533"/>
        <v>42852</v>
      </c>
      <c r="X3811" s="1" t="str">
        <f t="shared" si="534"/>
        <v>Thursday</v>
      </c>
      <c r="Y3811" s="2">
        <v>0.6620138888888889</v>
      </c>
      <c r="Z3811" s="2">
        <f t="shared" si="535"/>
        <v>0.66666666666666663</v>
      </c>
      <c r="AA3811">
        <f>1</f>
        <v>1</v>
      </c>
      <c r="AB3811" s="1">
        <v>42852</v>
      </c>
      <c r="AC3811" s="13">
        <f t="shared" si="536"/>
        <v>42826</v>
      </c>
      <c r="AD3811" s="14">
        <f t="shared" si="537"/>
        <v>42852</v>
      </c>
      <c r="AE3811" s="1" t="str">
        <f t="shared" si="538"/>
        <v>Thursday</v>
      </c>
      <c r="AF3811" s="2">
        <v>0.66217592592592589</v>
      </c>
      <c r="AG3811" s="2">
        <f t="shared" si="539"/>
        <v>0.66666666666666663</v>
      </c>
      <c r="AH3811" t="s">
        <v>25</v>
      </c>
    </row>
    <row r="3812" spans="1:34" x14ac:dyDescent="0.25">
      <c r="A3812">
        <v>1560197</v>
      </c>
      <c r="B3812" t="s">
        <v>54</v>
      </c>
      <c r="E3812">
        <v>53202</v>
      </c>
      <c r="F3812" t="s">
        <v>20</v>
      </c>
      <c r="G3812" t="s">
        <v>55</v>
      </c>
      <c r="H3812">
        <v>11150</v>
      </c>
      <c r="I3812" t="s">
        <v>53</v>
      </c>
      <c r="J3812">
        <f>VLOOKUP(I3812,Key!$A$1:$C$73,2,FALSE)</f>
        <v>43.04824</v>
      </c>
      <c r="K3812">
        <f>VLOOKUP(I3812,Key!$A$1:$C$73,3,FALSE)</f>
        <v>-87.904970000000006</v>
      </c>
      <c r="L3812" t="s">
        <v>62</v>
      </c>
      <c r="M3812">
        <f>VLOOKUP(L3812,Key!$A$1:$C$73,2,FALSE)</f>
        <v>43.052460000000004</v>
      </c>
      <c r="N3812">
        <f>VLOOKUP(L3812,Key!$A$1:$C$73,3,FALSE)</f>
        <v>-87.891000000000005</v>
      </c>
      <c r="O3812">
        <v>8</v>
      </c>
      <c r="P3812">
        <v>3</v>
      </c>
      <c r="Q3812">
        <v>1.2</v>
      </c>
      <c r="R3812">
        <v>1.1000000000000001</v>
      </c>
      <c r="S3812">
        <v>48</v>
      </c>
      <c r="T3812">
        <f t="shared" si="531"/>
        <v>-1</v>
      </c>
      <c r="U3812" s="1">
        <v>42852</v>
      </c>
      <c r="V3812" s="13">
        <f t="shared" si="532"/>
        <v>42826</v>
      </c>
      <c r="W3812" s="14">
        <f t="shared" si="533"/>
        <v>42852</v>
      </c>
      <c r="X3812" s="1" t="str">
        <f t="shared" si="534"/>
        <v>Thursday</v>
      </c>
      <c r="Y3812" s="2">
        <v>0.70174768518518515</v>
      </c>
      <c r="Z3812" s="2">
        <f t="shared" si="535"/>
        <v>0.70833333333333326</v>
      </c>
      <c r="AA3812">
        <f>1</f>
        <v>1</v>
      </c>
      <c r="AB3812" s="1">
        <v>42852</v>
      </c>
      <c r="AC3812" s="13">
        <f t="shared" si="536"/>
        <v>42826</v>
      </c>
      <c r="AD3812" s="14">
        <f t="shared" si="537"/>
        <v>42852</v>
      </c>
      <c r="AE3812" s="1" t="str">
        <f t="shared" si="538"/>
        <v>Thursday</v>
      </c>
      <c r="AF3812" s="2">
        <v>0.7074421296296296</v>
      </c>
      <c r="AG3812" s="2">
        <f t="shared" si="539"/>
        <v>0.70833333333333326</v>
      </c>
      <c r="AH3812" t="s">
        <v>23</v>
      </c>
    </row>
    <row r="3813" spans="1:34" x14ac:dyDescent="0.25">
      <c r="A3813">
        <v>1593888</v>
      </c>
      <c r="B3813" t="s">
        <v>54</v>
      </c>
      <c r="E3813">
        <v>53204</v>
      </c>
      <c r="F3813" t="s">
        <v>20</v>
      </c>
      <c r="G3813" t="s">
        <v>55</v>
      </c>
      <c r="H3813">
        <v>11047</v>
      </c>
      <c r="I3813" t="s">
        <v>57</v>
      </c>
      <c r="J3813">
        <f>VLOOKUP(I3813,Key!$A$1:$C$73,2,FALSE)</f>
        <v>43.03913</v>
      </c>
      <c r="K3813">
        <f>VLOOKUP(I3813,Key!$A$1:$C$73,3,FALSE)</f>
        <v>-87.916150000000002</v>
      </c>
      <c r="L3813" t="s">
        <v>83</v>
      </c>
      <c r="M3813">
        <f>VLOOKUP(L3813,Key!$A$1:$C$73,2,FALSE)</f>
        <v>43.026229999999998</v>
      </c>
      <c r="N3813">
        <f>VLOOKUP(L3813,Key!$A$1:$C$73,3,FALSE)</f>
        <v>-87.912809999999993</v>
      </c>
      <c r="O3813">
        <v>7</v>
      </c>
      <c r="P3813">
        <v>3</v>
      </c>
      <c r="Q3813">
        <v>1.1000000000000001</v>
      </c>
      <c r="R3813">
        <v>1</v>
      </c>
      <c r="S3813">
        <v>42</v>
      </c>
      <c r="T3813">
        <f t="shared" si="531"/>
        <v>-1</v>
      </c>
      <c r="U3813" s="1">
        <v>42852</v>
      </c>
      <c r="V3813" s="13">
        <f t="shared" si="532"/>
        <v>42826</v>
      </c>
      <c r="W3813" s="14">
        <f t="shared" si="533"/>
        <v>42852</v>
      </c>
      <c r="X3813" s="1" t="str">
        <f t="shared" si="534"/>
        <v>Thursday</v>
      </c>
      <c r="Y3813" s="2">
        <v>0.88067129629629637</v>
      </c>
      <c r="Z3813" s="2">
        <f t="shared" si="535"/>
        <v>0.875</v>
      </c>
      <c r="AA3813">
        <f>1</f>
        <v>1</v>
      </c>
      <c r="AB3813" s="1">
        <v>42852</v>
      </c>
      <c r="AC3813" s="13">
        <f t="shared" si="536"/>
        <v>42826</v>
      </c>
      <c r="AD3813" s="14">
        <f t="shared" si="537"/>
        <v>42852</v>
      </c>
      <c r="AE3813" s="1" t="str">
        <f t="shared" si="538"/>
        <v>Thursday</v>
      </c>
      <c r="AF3813" s="2">
        <v>0.8855439814814815</v>
      </c>
      <c r="AG3813" s="2">
        <f t="shared" si="539"/>
        <v>0.875</v>
      </c>
      <c r="AH3813" t="s">
        <v>23</v>
      </c>
    </row>
    <row r="3814" spans="1:34" x14ac:dyDescent="0.25">
      <c r="A3814">
        <v>1270802</v>
      </c>
      <c r="B3814" t="s">
        <v>54</v>
      </c>
      <c r="E3814">
        <v>53058</v>
      </c>
      <c r="F3814" t="s">
        <v>20</v>
      </c>
      <c r="G3814" t="s">
        <v>55</v>
      </c>
      <c r="H3814">
        <v>5433</v>
      </c>
      <c r="I3814" t="s">
        <v>28</v>
      </c>
      <c r="J3814">
        <f>VLOOKUP(I3814,Key!$A$1:$C$73,2,FALSE)</f>
        <v>43.038580000000003</v>
      </c>
      <c r="K3814">
        <f>VLOOKUP(I3814,Key!$A$1:$C$73,3,FALSE)</f>
        <v>-87.90934</v>
      </c>
      <c r="L3814" t="s">
        <v>94</v>
      </c>
      <c r="M3814">
        <f>VLOOKUP(L3814,Key!$A$1:$C$73,2,FALSE)</f>
        <v>43.020020000000002</v>
      </c>
      <c r="N3814">
        <f>VLOOKUP(L3814,Key!$A$1:$C$73,3,FALSE)</f>
        <v>-87.912540000000007</v>
      </c>
      <c r="O3814">
        <v>8</v>
      </c>
      <c r="P3814">
        <v>3</v>
      </c>
      <c r="Q3814">
        <v>1.2</v>
      </c>
      <c r="R3814">
        <v>1.1000000000000001</v>
      </c>
      <c r="S3814">
        <v>48</v>
      </c>
      <c r="T3814">
        <f t="shared" si="531"/>
        <v>-1</v>
      </c>
      <c r="U3814" s="1">
        <v>42852</v>
      </c>
      <c r="V3814" s="13">
        <f t="shared" si="532"/>
        <v>42826</v>
      </c>
      <c r="W3814" s="14">
        <f t="shared" si="533"/>
        <v>42852</v>
      </c>
      <c r="X3814" s="1" t="str">
        <f t="shared" si="534"/>
        <v>Thursday</v>
      </c>
      <c r="Y3814" s="2">
        <v>0.9549305555555555</v>
      </c>
      <c r="Z3814" s="2">
        <f t="shared" si="535"/>
        <v>0.95833333333333326</v>
      </c>
      <c r="AA3814">
        <f>1</f>
        <v>1</v>
      </c>
      <c r="AB3814" s="1">
        <v>42852</v>
      </c>
      <c r="AC3814" s="13">
        <f t="shared" si="536"/>
        <v>42826</v>
      </c>
      <c r="AD3814" s="14">
        <f t="shared" si="537"/>
        <v>42852</v>
      </c>
      <c r="AE3814" s="1" t="str">
        <f t="shared" si="538"/>
        <v>Thursday</v>
      </c>
      <c r="AF3814" s="2">
        <v>0.96101851851851849</v>
      </c>
      <c r="AG3814" s="2">
        <f t="shared" si="539"/>
        <v>0.95833333333333326</v>
      </c>
      <c r="AH3814" t="s">
        <v>23</v>
      </c>
    </row>
    <row r="3815" spans="1:34" x14ac:dyDescent="0.25">
      <c r="A3815">
        <v>1601431</v>
      </c>
      <c r="B3815" t="s">
        <v>54</v>
      </c>
      <c r="F3815" t="s">
        <v>20</v>
      </c>
      <c r="G3815" t="s">
        <v>55</v>
      </c>
      <c r="H3815">
        <v>5550</v>
      </c>
      <c r="I3815" t="s">
        <v>74</v>
      </c>
      <c r="J3815">
        <f>VLOOKUP(I3815,Key!$A$1:$C$73,2,FALSE)</f>
        <v>43.05536</v>
      </c>
      <c r="K3815">
        <f>VLOOKUP(I3815,Key!$A$1:$C$73,3,FALSE)</f>
        <v>-87.90504</v>
      </c>
      <c r="L3815" t="s">
        <v>21</v>
      </c>
      <c r="M3815">
        <f>VLOOKUP(L3815,Key!$A$1:$C$73,2,FALSE)</f>
        <v>43.074890000000003</v>
      </c>
      <c r="N3815">
        <f>VLOOKUP(L3815,Key!$A$1:$C$73,3,FALSE)</f>
        <v>-87.882810000000006</v>
      </c>
      <c r="O3815">
        <v>15</v>
      </c>
      <c r="P3815">
        <v>3</v>
      </c>
      <c r="Q3815">
        <v>2.2999999999999998</v>
      </c>
      <c r="R3815">
        <v>2.1</v>
      </c>
      <c r="S3815">
        <v>90</v>
      </c>
      <c r="T3815">
        <f t="shared" si="531"/>
        <v>-1</v>
      </c>
      <c r="U3815" s="1">
        <v>42853</v>
      </c>
      <c r="V3815" s="13">
        <f t="shared" si="532"/>
        <v>42826</v>
      </c>
      <c r="W3815" s="14">
        <f t="shared" si="533"/>
        <v>42853</v>
      </c>
      <c r="X3815" s="1" t="str">
        <f t="shared" si="534"/>
        <v>Friday</v>
      </c>
      <c r="Y3815" s="2">
        <v>9.0335648148148151E-2</v>
      </c>
      <c r="Z3815" s="2">
        <f t="shared" si="535"/>
        <v>8.3333333333333329E-2</v>
      </c>
      <c r="AA3815">
        <f>1</f>
        <v>1</v>
      </c>
      <c r="AB3815" s="1">
        <v>42853</v>
      </c>
      <c r="AC3815" s="13">
        <f t="shared" si="536"/>
        <v>42826</v>
      </c>
      <c r="AD3815" s="14">
        <f t="shared" si="537"/>
        <v>42853</v>
      </c>
      <c r="AE3815" s="1" t="str">
        <f t="shared" si="538"/>
        <v>Friday</v>
      </c>
      <c r="AF3815" s="2">
        <v>0.10086805555555556</v>
      </c>
      <c r="AG3815" s="2">
        <f t="shared" si="539"/>
        <v>8.3333333333333329E-2</v>
      </c>
      <c r="AH3815" t="s">
        <v>23</v>
      </c>
    </row>
    <row r="3816" spans="1:34" x14ac:dyDescent="0.25">
      <c r="A3816">
        <v>1556816</v>
      </c>
      <c r="B3816" t="s">
        <v>54</v>
      </c>
      <c r="E3816">
        <v>53221</v>
      </c>
      <c r="F3816" t="s">
        <v>20</v>
      </c>
      <c r="G3816" t="s">
        <v>55</v>
      </c>
      <c r="H3816">
        <v>11076</v>
      </c>
      <c r="I3816" t="s">
        <v>74</v>
      </c>
      <c r="J3816">
        <f>VLOOKUP(I3816,Key!$A$1:$C$73,2,FALSE)</f>
        <v>43.05536</v>
      </c>
      <c r="K3816">
        <f>VLOOKUP(I3816,Key!$A$1:$C$73,3,FALSE)</f>
        <v>-87.90504</v>
      </c>
      <c r="L3816" t="s">
        <v>67</v>
      </c>
      <c r="M3816">
        <f>VLOOKUP(L3816,Key!$A$1:$C$73,2,FALSE)</f>
        <v>43.05847</v>
      </c>
      <c r="N3816">
        <f>VLOOKUP(L3816,Key!$A$1:$C$73,3,FALSE)</f>
        <v>-87.898079999999993</v>
      </c>
      <c r="O3816">
        <v>3</v>
      </c>
      <c r="P3816">
        <v>0</v>
      </c>
      <c r="Q3816">
        <v>0.5</v>
      </c>
      <c r="R3816">
        <v>0.4</v>
      </c>
      <c r="S3816">
        <v>18</v>
      </c>
      <c r="T3816">
        <f t="shared" si="531"/>
        <v>-1</v>
      </c>
      <c r="U3816" s="1">
        <v>42853</v>
      </c>
      <c r="V3816" s="13">
        <f t="shared" si="532"/>
        <v>42826</v>
      </c>
      <c r="W3816" s="14">
        <f t="shared" si="533"/>
        <v>42853</v>
      </c>
      <c r="X3816" s="1" t="str">
        <f t="shared" si="534"/>
        <v>Friday</v>
      </c>
      <c r="Y3816" s="2">
        <v>0.33387731481481481</v>
      </c>
      <c r="Z3816" s="2">
        <f t="shared" si="535"/>
        <v>0.33333333333333331</v>
      </c>
      <c r="AA3816">
        <f>1</f>
        <v>1</v>
      </c>
      <c r="AB3816" s="1">
        <v>42853</v>
      </c>
      <c r="AC3816" s="13">
        <f t="shared" si="536"/>
        <v>42826</v>
      </c>
      <c r="AD3816" s="14">
        <f t="shared" si="537"/>
        <v>42853</v>
      </c>
      <c r="AE3816" s="1" t="str">
        <f t="shared" si="538"/>
        <v>Friday</v>
      </c>
      <c r="AF3816" s="2">
        <v>0.33584490740740741</v>
      </c>
      <c r="AG3816" s="2">
        <f t="shared" si="539"/>
        <v>0.33333333333333331</v>
      </c>
      <c r="AH3816" t="s">
        <v>23</v>
      </c>
    </row>
    <row r="3817" spans="1:34" x14ac:dyDescent="0.25">
      <c r="A3817">
        <v>1601588</v>
      </c>
      <c r="B3817" t="s">
        <v>54</v>
      </c>
      <c r="E3817">
        <v>53202</v>
      </c>
      <c r="F3817" t="s">
        <v>20</v>
      </c>
      <c r="G3817" t="s">
        <v>55</v>
      </c>
      <c r="H3817">
        <v>189</v>
      </c>
      <c r="I3817" t="s">
        <v>85</v>
      </c>
      <c r="J3817">
        <f>VLOOKUP(I3817,Key!$A$1:$C$73,2,FALSE)</f>
        <v>43.053040000000003</v>
      </c>
      <c r="K3817">
        <f>VLOOKUP(I3817,Key!$A$1:$C$73,3,FALSE)</f>
        <v>-87.897660000000002</v>
      </c>
      <c r="L3817" t="s">
        <v>85</v>
      </c>
      <c r="M3817">
        <f>VLOOKUP(L3817,Key!$A$1:$C$73,2,FALSE)</f>
        <v>43.053040000000003</v>
      </c>
      <c r="N3817">
        <f>VLOOKUP(L3817,Key!$A$1:$C$73,3,FALSE)</f>
        <v>-87.897660000000002</v>
      </c>
      <c r="O3817">
        <v>154</v>
      </c>
      <c r="P3817">
        <v>15</v>
      </c>
      <c r="Q3817">
        <v>18</v>
      </c>
      <c r="R3817">
        <v>17.100000000000001</v>
      </c>
      <c r="S3817">
        <v>720</v>
      </c>
      <c r="T3817">
        <f t="shared" si="531"/>
        <v>-1</v>
      </c>
      <c r="U3817" s="1">
        <v>42853</v>
      </c>
      <c r="V3817" s="13">
        <f t="shared" si="532"/>
        <v>42826</v>
      </c>
      <c r="W3817" s="14">
        <f t="shared" si="533"/>
        <v>42853</v>
      </c>
      <c r="X3817" s="1" t="str">
        <f t="shared" si="534"/>
        <v>Friday</v>
      </c>
      <c r="Y3817" s="2">
        <v>0.42934027777777778</v>
      </c>
      <c r="Z3817" s="2">
        <f t="shared" si="535"/>
        <v>0.41666666666666663</v>
      </c>
      <c r="AA3817">
        <f>1</f>
        <v>1</v>
      </c>
      <c r="AB3817" s="1">
        <v>42853</v>
      </c>
      <c r="AC3817" s="13">
        <f t="shared" si="536"/>
        <v>42826</v>
      </c>
      <c r="AD3817" s="14">
        <f t="shared" si="537"/>
        <v>42853</v>
      </c>
      <c r="AE3817" s="1" t="str">
        <f t="shared" si="538"/>
        <v>Friday</v>
      </c>
      <c r="AF3817" s="2">
        <v>0.53614583333333332</v>
      </c>
      <c r="AG3817" s="2">
        <f t="shared" si="539"/>
        <v>0.54166666666666663</v>
      </c>
      <c r="AH3817" t="s">
        <v>25</v>
      </c>
    </row>
    <row r="3818" spans="1:34" x14ac:dyDescent="0.25">
      <c r="A3818">
        <v>1380203</v>
      </c>
      <c r="B3818" t="s">
        <v>54</v>
      </c>
      <c r="E3818">
        <v>53233</v>
      </c>
      <c r="F3818" t="s">
        <v>20</v>
      </c>
      <c r="G3818" t="s">
        <v>55</v>
      </c>
      <c r="H3818">
        <v>5539</v>
      </c>
      <c r="I3818" t="s">
        <v>84</v>
      </c>
      <c r="J3818">
        <f>VLOOKUP(I3818,Key!$A$1:$C$73,2,FALSE)</f>
        <v>43.040154000000001</v>
      </c>
      <c r="K3818">
        <f>VLOOKUP(I3818,Key!$A$1:$C$73,3,FALSE)</f>
        <v>-87.932113000000001</v>
      </c>
      <c r="L3818" t="s">
        <v>83</v>
      </c>
      <c r="M3818">
        <f>VLOOKUP(L3818,Key!$A$1:$C$73,2,FALSE)</f>
        <v>43.026229999999998</v>
      </c>
      <c r="N3818">
        <f>VLOOKUP(L3818,Key!$A$1:$C$73,3,FALSE)</f>
        <v>-87.912809999999993</v>
      </c>
      <c r="O3818">
        <v>13</v>
      </c>
      <c r="P3818">
        <v>3</v>
      </c>
      <c r="Q3818">
        <v>2</v>
      </c>
      <c r="R3818">
        <v>1.9</v>
      </c>
      <c r="S3818">
        <v>78</v>
      </c>
      <c r="T3818">
        <f t="shared" si="531"/>
        <v>-1</v>
      </c>
      <c r="U3818" s="1">
        <v>42853</v>
      </c>
      <c r="V3818" s="13">
        <f t="shared" si="532"/>
        <v>42826</v>
      </c>
      <c r="W3818" s="14">
        <f t="shared" si="533"/>
        <v>42853</v>
      </c>
      <c r="X3818" s="1" t="str">
        <f t="shared" si="534"/>
        <v>Friday</v>
      </c>
      <c r="Y3818" s="2">
        <v>0.46806712962962965</v>
      </c>
      <c r="Z3818" s="2">
        <f t="shared" si="535"/>
        <v>0.45833333333333331</v>
      </c>
      <c r="AA3818">
        <f>1</f>
        <v>1</v>
      </c>
      <c r="AB3818" s="1">
        <v>42853</v>
      </c>
      <c r="AC3818" s="13">
        <f t="shared" si="536"/>
        <v>42826</v>
      </c>
      <c r="AD3818" s="14">
        <f t="shared" si="537"/>
        <v>42853</v>
      </c>
      <c r="AE3818" s="1" t="str">
        <f t="shared" si="538"/>
        <v>Friday</v>
      </c>
      <c r="AF3818" s="2">
        <v>0.47776620370370365</v>
      </c>
      <c r="AG3818" s="2">
        <f t="shared" si="539"/>
        <v>0.45833333333333331</v>
      </c>
      <c r="AH3818" t="s">
        <v>23</v>
      </c>
    </row>
    <row r="3819" spans="1:34" x14ac:dyDescent="0.25">
      <c r="A3819">
        <v>1550134</v>
      </c>
      <c r="B3819" t="s">
        <v>54</v>
      </c>
      <c r="E3819">
        <v>53186</v>
      </c>
      <c r="F3819" t="s">
        <v>20</v>
      </c>
      <c r="G3819" t="s">
        <v>55</v>
      </c>
      <c r="H3819">
        <v>5445</v>
      </c>
      <c r="I3819" t="s">
        <v>44</v>
      </c>
      <c r="J3819">
        <f>VLOOKUP(I3819,Key!$A$1:$C$73,2,FALSE)</f>
        <v>43.03886</v>
      </c>
      <c r="K3819">
        <f>VLOOKUP(I3819,Key!$A$1:$C$73,3,FALSE)</f>
        <v>-87.902720000000002</v>
      </c>
      <c r="L3819" t="s">
        <v>44</v>
      </c>
      <c r="M3819">
        <f>VLOOKUP(L3819,Key!$A$1:$C$73,2,FALSE)</f>
        <v>43.03886</v>
      </c>
      <c r="N3819">
        <f>VLOOKUP(L3819,Key!$A$1:$C$73,3,FALSE)</f>
        <v>-87.902720000000002</v>
      </c>
      <c r="O3819">
        <v>41</v>
      </c>
      <c r="P3819">
        <v>6</v>
      </c>
      <c r="Q3819">
        <v>6.2</v>
      </c>
      <c r="R3819">
        <v>5.8</v>
      </c>
      <c r="S3819">
        <v>246</v>
      </c>
      <c r="T3819">
        <f t="shared" si="531"/>
        <v>-1</v>
      </c>
      <c r="U3819" s="1">
        <v>42853</v>
      </c>
      <c r="V3819" s="13">
        <f t="shared" si="532"/>
        <v>42826</v>
      </c>
      <c r="W3819" s="14">
        <f t="shared" si="533"/>
        <v>42853</v>
      </c>
      <c r="X3819" s="1" t="str">
        <f t="shared" si="534"/>
        <v>Friday</v>
      </c>
      <c r="Y3819" s="2">
        <v>0.50972222222222219</v>
      </c>
      <c r="Z3819" s="2">
        <f t="shared" si="535"/>
        <v>0.5</v>
      </c>
      <c r="AA3819">
        <f>1</f>
        <v>1</v>
      </c>
      <c r="AB3819" s="1">
        <v>42853</v>
      </c>
      <c r="AC3819" s="13">
        <f t="shared" si="536"/>
        <v>42826</v>
      </c>
      <c r="AD3819" s="14">
        <f t="shared" si="537"/>
        <v>42853</v>
      </c>
      <c r="AE3819" s="1" t="str">
        <f t="shared" si="538"/>
        <v>Friday</v>
      </c>
      <c r="AF3819" s="2">
        <v>0.5382986111111111</v>
      </c>
      <c r="AG3819" s="2">
        <f t="shared" si="539"/>
        <v>0.54166666666666663</v>
      </c>
      <c r="AH3819" t="s">
        <v>25</v>
      </c>
    </row>
    <row r="3820" spans="1:34" x14ac:dyDescent="0.25">
      <c r="A3820">
        <v>1601824</v>
      </c>
      <c r="B3820" t="s">
        <v>54</v>
      </c>
      <c r="E3820">
        <v>49506</v>
      </c>
      <c r="F3820" t="s">
        <v>20</v>
      </c>
      <c r="G3820" t="s">
        <v>55</v>
      </c>
      <c r="H3820">
        <v>5494</v>
      </c>
      <c r="I3820" t="s">
        <v>81</v>
      </c>
      <c r="J3820">
        <f>VLOOKUP(I3820,Key!$A$1:$C$73,2,FALSE)</f>
        <v>43.058010000000003</v>
      </c>
      <c r="K3820">
        <f>VLOOKUP(I3820,Key!$A$1:$C$73,3,FALSE)</f>
        <v>-87.877300000000005</v>
      </c>
      <c r="L3820" t="s">
        <v>81</v>
      </c>
      <c r="M3820">
        <f>VLOOKUP(L3820,Key!$A$1:$C$73,2,FALSE)</f>
        <v>43.058010000000003</v>
      </c>
      <c r="N3820">
        <f>VLOOKUP(L3820,Key!$A$1:$C$73,3,FALSE)</f>
        <v>-87.877300000000005</v>
      </c>
      <c r="O3820">
        <v>33</v>
      </c>
      <c r="P3820">
        <v>3</v>
      </c>
      <c r="Q3820">
        <v>5</v>
      </c>
      <c r="R3820">
        <v>4.7</v>
      </c>
      <c r="S3820">
        <v>198</v>
      </c>
      <c r="T3820">
        <f t="shared" si="531"/>
        <v>-1</v>
      </c>
      <c r="U3820" s="1">
        <v>42853</v>
      </c>
      <c r="V3820" s="13">
        <f t="shared" si="532"/>
        <v>42826</v>
      </c>
      <c r="W3820" s="14">
        <f t="shared" si="533"/>
        <v>42853</v>
      </c>
      <c r="X3820" s="1" t="str">
        <f t="shared" si="534"/>
        <v>Friday</v>
      </c>
      <c r="Y3820" s="2">
        <v>0.52457175925925925</v>
      </c>
      <c r="Z3820" s="2">
        <f t="shared" si="535"/>
        <v>0.54166666666666663</v>
      </c>
      <c r="AA3820">
        <f>1</f>
        <v>1</v>
      </c>
      <c r="AB3820" s="1">
        <v>42853</v>
      </c>
      <c r="AC3820" s="13">
        <f t="shared" si="536"/>
        <v>42826</v>
      </c>
      <c r="AD3820" s="14">
        <f t="shared" si="537"/>
        <v>42853</v>
      </c>
      <c r="AE3820" s="1" t="str">
        <f t="shared" si="538"/>
        <v>Friday</v>
      </c>
      <c r="AF3820" s="2">
        <v>0.54743055555555553</v>
      </c>
      <c r="AG3820" s="2">
        <f t="shared" si="539"/>
        <v>0.54166666666666663</v>
      </c>
      <c r="AH3820" t="s">
        <v>25</v>
      </c>
    </row>
    <row r="3821" spans="1:34" x14ac:dyDescent="0.25">
      <c r="A3821">
        <v>1601885</v>
      </c>
      <c r="B3821" t="s">
        <v>54</v>
      </c>
      <c r="F3821" t="s">
        <v>20</v>
      </c>
      <c r="G3821" t="s">
        <v>55</v>
      </c>
      <c r="H3821">
        <v>36</v>
      </c>
      <c r="I3821" t="s">
        <v>81</v>
      </c>
      <c r="J3821">
        <f>VLOOKUP(I3821,Key!$A$1:$C$73,2,FALSE)</f>
        <v>43.058010000000003</v>
      </c>
      <c r="K3821">
        <f>VLOOKUP(I3821,Key!$A$1:$C$73,3,FALSE)</f>
        <v>-87.877300000000005</v>
      </c>
      <c r="L3821" t="s">
        <v>22</v>
      </c>
      <c r="M3821">
        <f>VLOOKUP(L3821,Key!$A$1:$C$73,2,FALSE)</f>
        <v>43.058619999999998</v>
      </c>
      <c r="N3821">
        <f>VLOOKUP(L3821,Key!$A$1:$C$73,3,FALSE)</f>
        <v>-87.885319999999993</v>
      </c>
      <c r="O3821">
        <v>33</v>
      </c>
      <c r="P3821">
        <v>3</v>
      </c>
      <c r="Q3821">
        <v>5</v>
      </c>
      <c r="R3821">
        <v>4.7</v>
      </c>
      <c r="S3821">
        <v>198</v>
      </c>
      <c r="T3821">
        <f t="shared" si="531"/>
        <v>-1</v>
      </c>
      <c r="U3821" s="1">
        <v>42853</v>
      </c>
      <c r="V3821" s="13">
        <f t="shared" si="532"/>
        <v>42826</v>
      </c>
      <c r="W3821" s="14">
        <f t="shared" si="533"/>
        <v>42853</v>
      </c>
      <c r="X3821" s="1" t="str">
        <f t="shared" si="534"/>
        <v>Friday</v>
      </c>
      <c r="Y3821" s="2">
        <v>0.5464930555555555</v>
      </c>
      <c r="Z3821" s="2">
        <f t="shared" si="535"/>
        <v>0.54166666666666663</v>
      </c>
      <c r="AA3821">
        <f>1</f>
        <v>1</v>
      </c>
      <c r="AB3821" s="1">
        <v>42853</v>
      </c>
      <c r="AC3821" s="13">
        <f t="shared" si="536"/>
        <v>42826</v>
      </c>
      <c r="AD3821" s="14">
        <f t="shared" si="537"/>
        <v>42853</v>
      </c>
      <c r="AE3821" s="1" t="str">
        <f t="shared" si="538"/>
        <v>Friday</v>
      </c>
      <c r="AF3821" s="2">
        <v>0.56883101851851847</v>
      </c>
      <c r="AG3821" s="2">
        <f t="shared" si="539"/>
        <v>0.58333333333333326</v>
      </c>
      <c r="AH3821" t="s">
        <v>23</v>
      </c>
    </row>
    <row r="3822" spans="1:34" x14ac:dyDescent="0.25">
      <c r="A3822">
        <v>1602103</v>
      </c>
      <c r="B3822" t="s">
        <v>54</v>
      </c>
      <c r="E3822">
        <v>60655</v>
      </c>
      <c r="F3822" t="s">
        <v>20</v>
      </c>
      <c r="G3822" t="s">
        <v>55</v>
      </c>
      <c r="H3822">
        <v>172</v>
      </c>
      <c r="I3822" t="s">
        <v>34</v>
      </c>
      <c r="J3822">
        <f>VLOOKUP(I3822,Key!$A$1:$C$73,2,FALSE)</f>
        <v>43.05097</v>
      </c>
      <c r="K3822">
        <f>VLOOKUP(I3822,Key!$A$1:$C$73,3,FALSE)</f>
        <v>-87.906440000000003</v>
      </c>
      <c r="L3822" t="s">
        <v>36</v>
      </c>
      <c r="M3822">
        <f>VLOOKUP(L3822,Key!$A$1:$C$73,2,FALSE)</f>
        <v>43.03519</v>
      </c>
      <c r="N3822">
        <f>VLOOKUP(L3822,Key!$A$1:$C$73,3,FALSE)</f>
        <v>-87.907390000000007</v>
      </c>
      <c r="O3822">
        <v>27</v>
      </c>
      <c r="P3822">
        <v>3</v>
      </c>
      <c r="Q3822">
        <v>4.0999999999999996</v>
      </c>
      <c r="R3822">
        <v>3.8</v>
      </c>
      <c r="S3822">
        <v>162</v>
      </c>
      <c r="T3822">
        <f t="shared" si="531"/>
        <v>-1</v>
      </c>
      <c r="U3822" s="1">
        <v>42853</v>
      </c>
      <c r="V3822" s="13">
        <f t="shared" si="532"/>
        <v>42826</v>
      </c>
      <c r="W3822" s="14">
        <f t="shared" si="533"/>
        <v>42853</v>
      </c>
      <c r="X3822" s="1" t="str">
        <f t="shared" si="534"/>
        <v>Friday</v>
      </c>
      <c r="Y3822" s="2">
        <v>0.7594212962962964</v>
      </c>
      <c r="Z3822" s="2">
        <f t="shared" si="535"/>
        <v>0.75</v>
      </c>
      <c r="AA3822">
        <f>1</f>
        <v>1</v>
      </c>
      <c r="AB3822" s="1">
        <v>42853</v>
      </c>
      <c r="AC3822" s="13">
        <f t="shared" si="536"/>
        <v>42826</v>
      </c>
      <c r="AD3822" s="14">
        <f t="shared" si="537"/>
        <v>42853</v>
      </c>
      <c r="AE3822" s="1" t="str">
        <f t="shared" si="538"/>
        <v>Friday</v>
      </c>
      <c r="AF3822" s="2">
        <v>0.77780092592592587</v>
      </c>
      <c r="AG3822" s="2">
        <f t="shared" si="539"/>
        <v>0.79166666666666663</v>
      </c>
      <c r="AH3822" t="s">
        <v>23</v>
      </c>
    </row>
    <row r="3823" spans="1:34" x14ac:dyDescent="0.25">
      <c r="A3823">
        <v>1268512</v>
      </c>
      <c r="B3823" t="s">
        <v>54</v>
      </c>
      <c r="E3823">
        <v>53202</v>
      </c>
      <c r="F3823" t="s">
        <v>20</v>
      </c>
      <c r="G3823" t="s">
        <v>55</v>
      </c>
      <c r="H3823">
        <v>11118</v>
      </c>
      <c r="I3823" t="s">
        <v>34</v>
      </c>
      <c r="J3823">
        <f>VLOOKUP(I3823,Key!$A$1:$C$73,2,FALSE)</f>
        <v>43.05097</v>
      </c>
      <c r="K3823">
        <f>VLOOKUP(I3823,Key!$A$1:$C$73,3,FALSE)</f>
        <v>-87.906440000000003</v>
      </c>
      <c r="L3823" t="s">
        <v>56</v>
      </c>
      <c r="M3823">
        <f>VLOOKUP(L3823,Key!$A$1:$C$73,2,FALSE)</f>
        <v>43.004728999999998</v>
      </c>
      <c r="N3823">
        <f>VLOOKUP(L3823,Key!$A$1:$C$73,3,FALSE)</f>
        <v>-87.905463999999995</v>
      </c>
      <c r="O3823">
        <v>20</v>
      </c>
      <c r="P3823">
        <v>3</v>
      </c>
      <c r="Q3823">
        <v>3</v>
      </c>
      <c r="R3823">
        <v>2.9</v>
      </c>
      <c r="S3823">
        <v>120</v>
      </c>
      <c r="T3823">
        <f t="shared" si="531"/>
        <v>-1</v>
      </c>
      <c r="U3823" s="1">
        <v>42854</v>
      </c>
      <c r="V3823" s="13">
        <f t="shared" si="532"/>
        <v>42826</v>
      </c>
      <c r="W3823" s="14">
        <f t="shared" si="533"/>
        <v>42854</v>
      </c>
      <c r="X3823" s="1" t="str">
        <f t="shared" si="534"/>
        <v>Saturday</v>
      </c>
      <c r="Y3823" s="2">
        <v>0.59446759259259263</v>
      </c>
      <c r="Z3823" s="2">
        <f t="shared" si="535"/>
        <v>0.58333333333333326</v>
      </c>
      <c r="AA3823">
        <f>1</f>
        <v>1</v>
      </c>
      <c r="AB3823" s="1">
        <v>42854</v>
      </c>
      <c r="AC3823" s="13">
        <f t="shared" si="536"/>
        <v>42826</v>
      </c>
      <c r="AD3823" s="14">
        <f t="shared" si="537"/>
        <v>42854</v>
      </c>
      <c r="AE3823" s="1" t="str">
        <f t="shared" si="538"/>
        <v>Saturday</v>
      </c>
      <c r="AF3823" s="2">
        <v>0.60892361111111104</v>
      </c>
      <c r="AG3823" s="2">
        <f t="shared" si="539"/>
        <v>0.625</v>
      </c>
      <c r="AH3823" t="s">
        <v>23</v>
      </c>
    </row>
    <row r="3824" spans="1:34" x14ac:dyDescent="0.25">
      <c r="A3824">
        <v>1604456</v>
      </c>
      <c r="B3824" t="s">
        <v>54</v>
      </c>
      <c r="F3824" t="s">
        <v>20</v>
      </c>
      <c r="G3824" t="s">
        <v>55</v>
      </c>
      <c r="H3824">
        <v>11063</v>
      </c>
      <c r="I3824" t="s">
        <v>26</v>
      </c>
      <c r="J3824">
        <f>VLOOKUP(I3824,Key!$A$1:$C$73,2,FALSE)</f>
        <v>43.034619999999997</v>
      </c>
      <c r="K3824">
        <f>VLOOKUP(I3824,Key!$A$1:$C$73,3,FALSE)</f>
        <v>-87.917500000000004</v>
      </c>
      <c r="L3824" t="s">
        <v>53</v>
      </c>
      <c r="M3824">
        <f>VLOOKUP(L3824,Key!$A$1:$C$73,2,FALSE)</f>
        <v>43.04824</v>
      </c>
      <c r="N3824">
        <f>VLOOKUP(L3824,Key!$A$1:$C$73,3,FALSE)</f>
        <v>-87.904970000000006</v>
      </c>
      <c r="O3824">
        <v>15</v>
      </c>
      <c r="P3824">
        <v>3</v>
      </c>
      <c r="Q3824">
        <v>2.2999999999999998</v>
      </c>
      <c r="R3824">
        <v>2.1</v>
      </c>
      <c r="S3824">
        <v>90</v>
      </c>
      <c r="T3824">
        <f t="shared" si="531"/>
        <v>-1</v>
      </c>
      <c r="U3824" s="1">
        <v>42855</v>
      </c>
      <c r="V3824" s="13">
        <f t="shared" si="532"/>
        <v>42826</v>
      </c>
      <c r="W3824" s="14">
        <f t="shared" si="533"/>
        <v>42855</v>
      </c>
      <c r="X3824" s="1" t="str">
        <f t="shared" si="534"/>
        <v>Sunday</v>
      </c>
      <c r="Y3824" s="2">
        <v>0.41304398148148147</v>
      </c>
      <c r="Z3824" s="2">
        <f t="shared" si="535"/>
        <v>0.41666666666666663</v>
      </c>
      <c r="AA3824">
        <f>1</f>
        <v>1</v>
      </c>
      <c r="AB3824" s="1">
        <v>42855</v>
      </c>
      <c r="AC3824" s="13">
        <f t="shared" si="536"/>
        <v>42826</v>
      </c>
      <c r="AD3824" s="14">
        <f t="shared" si="537"/>
        <v>42855</v>
      </c>
      <c r="AE3824" s="1" t="str">
        <f t="shared" si="538"/>
        <v>Sunday</v>
      </c>
      <c r="AF3824" s="2">
        <v>0.42356481481481478</v>
      </c>
      <c r="AG3824" s="2">
        <f t="shared" si="539"/>
        <v>0.41666666666666663</v>
      </c>
      <c r="AH3824" t="s">
        <v>23</v>
      </c>
    </row>
    <row r="3825" spans="1:34" x14ac:dyDescent="0.25">
      <c r="A3825">
        <v>1605223</v>
      </c>
      <c r="B3825" t="s">
        <v>54</v>
      </c>
      <c r="E3825">
        <v>53204</v>
      </c>
      <c r="F3825" t="s">
        <v>20</v>
      </c>
      <c r="G3825" t="s">
        <v>55</v>
      </c>
      <c r="H3825">
        <v>43</v>
      </c>
      <c r="I3825" t="s">
        <v>64</v>
      </c>
      <c r="J3825">
        <f>VLOOKUP(I3825,Key!$A$1:$C$73,2,FALSE)</f>
        <v>43.069021999999997</v>
      </c>
      <c r="K3825">
        <f>VLOOKUP(I3825,Key!$A$1:$C$73,3,FALSE)</f>
        <v>-87.887940999999998</v>
      </c>
      <c r="L3825" t="s">
        <v>80</v>
      </c>
      <c r="M3825">
        <f>VLOOKUP(L3825,Key!$A$1:$C$73,2,FALSE)</f>
        <v>43.060250000000003</v>
      </c>
      <c r="N3825">
        <f>VLOOKUP(L3825,Key!$A$1:$C$73,3,FALSE)</f>
        <v>-87.892169999999993</v>
      </c>
      <c r="O3825">
        <v>4</v>
      </c>
      <c r="P3825">
        <v>0</v>
      </c>
      <c r="Q3825">
        <v>0.6</v>
      </c>
      <c r="R3825">
        <v>0.6</v>
      </c>
      <c r="S3825">
        <v>24</v>
      </c>
      <c r="T3825">
        <f t="shared" si="531"/>
        <v>-1</v>
      </c>
      <c r="U3825" s="1">
        <v>42855</v>
      </c>
      <c r="V3825" s="13">
        <f t="shared" si="532"/>
        <v>42826</v>
      </c>
      <c r="W3825" s="14">
        <f t="shared" si="533"/>
        <v>42855</v>
      </c>
      <c r="X3825" s="1" t="str">
        <f t="shared" si="534"/>
        <v>Sunday</v>
      </c>
      <c r="Y3825" s="2">
        <v>0.63770833333333332</v>
      </c>
      <c r="Z3825" s="2">
        <f t="shared" si="535"/>
        <v>0.625</v>
      </c>
      <c r="AA3825">
        <f>1</f>
        <v>1</v>
      </c>
      <c r="AB3825" s="1">
        <v>42855</v>
      </c>
      <c r="AC3825" s="13">
        <f t="shared" si="536"/>
        <v>42826</v>
      </c>
      <c r="AD3825" s="14">
        <f t="shared" si="537"/>
        <v>42855</v>
      </c>
      <c r="AE3825" s="1" t="str">
        <f t="shared" si="538"/>
        <v>Sunday</v>
      </c>
      <c r="AF3825" s="2">
        <v>0.64069444444444446</v>
      </c>
      <c r="AG3825" s="2">
        <f t="shared" si="539"/>
        <v>0.625</v>
      </c>
      <c r="AH3825" t="s">
        <v>23</v>
      </c>
    </row>
    <row r="3826" spans="1:34" x14ac:dyDescent="0.25">
      <c r="A3826">
        <v>1580001</v>
      </c>
      <c r="B3826" t="s">
        <v>54</v>
      </c>
      <c r="E3826">
        <v>50703</v>
      </c>
      <c r="F3826" t="s">
        <v>20</v>
      </c>
      <c r="G3826" t="s">
        <v>55</v>
      </c>
      <c r="H3826">
        <v>132</v>
      </c>
      <c r="I3826" t="s">
        <v>79</v>
      </c>
      <c r="J3826">
        <f>VLOOKUP(I3826,Key!$A$1:$C$73,2,FALSE)</f>
        <v>43.04804</v>
      </c>
      <c r="K3826">
        <f>VLOOKUP(I3826,Key!$A$1:$C$73,3,FALSE)</f>
        <v>-87.896720000000002</v>
      </c>
      <c r="L3826" t="s">
        <v>79</v>
      </c>
      <c r="M3826">
        <f>VLOOKUP(L3826,Key!$A$1:$C$73,2,FALSE)</f>
        <v>43.04804</v>
      </c>
      <c r="N3826">
        <f>VLOOKUP(L3826,Key!$A$1:$C$73,3,FALSE)</f>
        <v>-87.896720000000002</v>
      </c>
      <c r="O3826">
        <v>35</v>
      </c>
      <c r="P3826">
        <v>3</v>
      </c>
      <c r="Q3826">
        <v>5.3</v>
      </c>
      <c r="R3826">
        <v>5</v>
      </c>
      <c r="S3826">
        <v>210</v>
      </c>
      <c r="T3826">
        <f t="shared" si="531"/>
        <v>-1</v>
      </c>
      <c r="U3826" s="1">
        <v>42839</v>
      </c>
      <c r="V3826" s="13">
        <f t="shared" si="532"/>
        <v>42826</v>
      </c>
      <c r="W3826" s="14">
        <f t="shared" si="533"/>
        <v>42839</v>
      </c>
      <c r="X3826" s="1" t="str">
        <f t="shared" si="534"/>
        <v>Friday</v>
      </c>
      <c r="Y3826" s="2">
        <v>0.90453703703703703</v>
      </c>
      <c r="Z3826" s="2">
        <f t="shared" si="535"/>
        <v>0.91666666666666663</v>
      </c>
      <c r="AA3826">
        <f>1</f>
        <v>1</v>
      </c>
      <c r="AB3826" s="1">
        <v>42839</v>
      </c>
      <c r="AC3826" s="13">
        <f t="shared" si="536"/>
        <v>42826</v>
      </c>
      <c r="AD3826" s="14">
        <f t="shared" si="537"/>
        <v>42839</v>
      </c>
      <c r="AE3826" s="1" t="str">
        <f t="shared" si="538"/>
        <v>Friday</v>
      </c>
      <c r="AF3826" s="2">
        <v>0.92871527777777774</v>
      </c>
      <c r="AG3826" s="2">
        <f t="shared" si="539"/>
        <v>0.91666666666666663</v>
      </c>
      <c r="AH3826" t="s">
        <v>25</v>
      </c>
    </row>
    <row r="3827" spans="1:34" x14ac:dyDescent="0.25">
      <c r="A3827">
        <v>1580091</v>
      </c>
      <c r="B3827" t="s">
        <v>54</v>
      </c>
      <c r="E3827">
        <v>53202</v>
      </c>
      <c r="F3827" t="s">
        <v>20</v>
      </c>
      <c r="G3827" t="s">
        <v>55</v>
      </c>
      <c r="H3827">
        <v>11047</v>
      </c>
      <c r="I3827" t="s">
        <v>52</v>
      </c>
      <c r="J3827">
        <f>VLOOKUP(I3827,Key!$A$1:$C$73,2,FALSE)</f>
        <v>43.042490000000001</v>
      </c>
      <c r="K3827">
        <f>VLOOKUP(I3827,Key!$A$1:$C$73,3,FALSE)</f>
        <v>-87.909959999999998</v>
      </c>
      <c r="L3827" t="s">
        <v>36</v>
      </c>
      <c r="M3827">
        <f>VLOOKUP(L3827,Key!$A$1:$C$73,2,FALSE)</f>
        <v>43.03519</v>
      </c>
      <c r="N3827">
        <f>VLOOKUP(L3827,Key!$A$1:$C$73,3,FALSE)</f>
        <v>-87.907390000000007</v>
      </c>
      <c r="O3827">
        <v>127</v>
      </c>
      <c r="P3827">
        <v>12</v>
      </c>
      <c r="Q3827">
        <v>18</v>
      </c>
      <c r="R3827">
        <v>17.100000000000001</v>
      </c>
      <c r="S3827">
        <v>720</v>
      </c>
      <c r="T3827">
        <f t="shared" si="531"/>
        <v>-1</v>
      </c>
      <c r="U3827" s="1">
        <v>42839</v>
      </c>
      <c r="V3827" s="13">
        <f t="shared" si="532"/>
        <v>42826</v>
      </c>
      <c r="W3827" s="14">
        <f t="shared" si="533"/>
        <v>42839</v>
      </c>
      <c r="X3827" s="1" t="str">
        <f t="shared" si="534"/>
        <v>Friday</v>
      </c>
      <c r="Y3827" s="2">
        <v>0.95711805555555562</v>
      </c>
      <c r="Z3827" s="2">
        <f t="shared" si="535"/>
        <v>0.95833333333333326</v>
      </c>
      <c r="AA3827">
        <f>1</f>
        <v>1</v>
      </c>
      <c r="AB3827" s="1">
        <v>42840</v>
      </c>
      <c r="AC3827" s="13">
        <f t="shared" si="536"/>
        <v>42826</v>
      </c>
      <c r="AD3827" s="14">
        <f t="shared" si="537"/>
        <v>42840</v>
      </c>
      <c r="AE3827" s="1" t="str">
        <f t="shared" si="538"/>
        <v>Saturday</v>
      </c>
      <c r="AF3827" s="2">
        <v>4.5277777777777778E-2</v>
      </c>
      <c r="AG3827" s="2">
        <f t="shared" si="539"/>
        <v>4.1666666666666664E-2</v>
      </c>
      <c r="AH3827" t="s">
        <v>23</v>
      </c>
    </row>
    <row r="3828" spans="1:34" x14ac:dyDescent="0.25">
      <c r="A3828">
        <v>1368596</v>
      </c>
      <c r="B3828" t="s">
        <v>54</v>
      </c>
      <c r="E3828">
        <v>53202</v>
      </c>
      <c r="F3828" t="s">
        <v>20</v>
      </c>
      <c r="G3828" t="s">
        <v>55</v>
      </c>
      <c r="H3828">
        <v>5418</v>
      </c>
      <c r="I3828" t="s">
        <v>85</v>
      </c>
      <c r="J3828">
        <f>VLOOKUP(I3828,Key!$A$1:$C$73,2,FALSE)</f>
        <v>43.053040000000003</v>
      </c>
      <c r="K3828">
        <f>VLOOKUP(I3828,Key!$A$1:$C$73,3,FALSE)</f>
        <v>-87.897660000000002</v>
      </c>
      <c r="L3828" t="s">
        <v>62</v>
      </c>
      <c r="M3828">
        <f>VLOOKUP(L3828,Key!$A$1:$C$73,2,FALSE)</f>
        <v>43.052460000000004</v>
      </c>
      <c r="N3828">
        <f>VLOOKUP(L3828,Key!$A$1:$C$73,3,FALSE)</f>
        <v>-87.891000000000005</v>
      </c>
      <c r="O3828">
        <v>43</v>
      </c>
      <c r="P3828">
        <v>3</v>
      </c>
      <c r="Q3828">
        <v>6.5</v>
      </c>
      <c r="R3828">
        <v>6.1</v>
      </c>
      <c r="S3828">
        <v>258</v>
      </c>
      <c r="T3828">
        <f t="shared" si="531"/>
        <v>-1</v>
      </c>
      <c r="U3828" s="1">
        <v>42840</v>
      </c>
      <c r="V3828" s="13">
        <f t="shared" si="532"/>
        <v>42826</v>
      </c>
      <c r="W3828" s="14">
        <f t="shared" si="533"/>
        <v>42840</v>
      </c>
      <c r="X3828" s="1" t="str">
        <f t="shared" si="534"/>
        <v>Saturday</v>
      </c>
      <c r="Y3828" s="2">
        <v>0.26468750000000002</v>
      </c>
      <c r="Z3828" s="2">
        <f t="shared" si="535"/>
        <v>0.25</v>
      </c>
      <c r="AA3828">
        <f>1</f>
        <v>1</v>
      </c>
      <c r="AB3828" s="1">
        <v>42840</v>
      </c>
      <c r="AC3828" s="13">
        <f t="shared" si="536"/>
        <v>42826</v>
      </c>
      <c r="AD3828" s="14">
        <f t="shared" si="537"/>
        <v>42840</v>
      </c>
      <c r="AE3828" s="1" t="str">
        <f t="shared" si="538"/>
        <v>Saturday</v>
      </c>
      <c r="AF3828" s="2">
        <v>0.29481481481481481</v>
      </c>
      <c r="AG3828" s="2">
        <f t="shared" si="539"/>
        <v>0.29166666666666663</v>
      </c>
      <c r="AH3828" t="s">
        <v>23</v>
      </c>
    </row>
    <row r="3829" spans="1:34" x14ac:dyDescent="0.25">
      <c r="A3829">
        <v>1580262</v>
      </c>
      <c r="B3829" t="s">
        <v>54</v>
      </c>
      <c r="E3829">
        <v>53122</v>
      </c>
      <c r="F3829" t="s">
        <v>20</v>
      </c>
      <c r="G3829" t="s">
        <v>55</v>
      </c>
      <c r="H3829">
        <v>11114</v>
      </c>
      <c r="I3829" t="s">
        <v>91</v>
      </c>
      <c r="J3829">
        <f>VLOOKUP(I3829,Key!$A$1:$C$73,2,FALSE)</f>
        <v>43.048609999999996</v>
      </c>
      <c r="K3829">
        <f>VLOOKUP(I3829,Key!$A$1:$C$73,3,FALSE)</f>
        <v>-88.008480000000006</v>
      </c>
      <c r="L3829" t="s">
        <v>33</v>
      </c>
      <c r="M3829">
        <f>VLOOKUP(L3829,Key!$A$1:$C$73,2,FALSE)</f>
        <v>43.045712999999999</v>
      </c>
      <c r="N3829">
        <f>VLOOKUP(L3829,Key!$A$1:$C$73,3,FALSE)</f>
        <v>-87.899756999999994</v>
      </c>
      <c r="O3829">
        <v>106</v>
      </c>
      <c r="P3829">
        <v>9</v>
      </c>
      <c r="Q3829">
        <v>15.9</v>
      </c>
      <c r="R3829">
        <v>15.1</v>
      </c>
      <c r="S3829">
        <v>636</v>
      </c>
      <c r="T3829">
        <f t="shared" si="531"/>
        <v>-1</v>
      </c>
      <c r="U3829" s="1">
        <v>42840</v>
      </c>
      <c r="V3829" s="13">
        <f t="shared" si="532"/>
        <v>42826</v>
      </c>
      <c r="W3829" s="14">
        <f t="shared" si="533"/>
        <v>42840</v>
      </c>
      <c r="X3829" s="1" t="str">
        <f t="shared" si="534"/>
        <v>Saturday</v>
      </c>
      <c r="Y3829" s="2">
        <v>0.29656250000000001</v>
      </c>
      <c r="Z3829" s="2">
        <f t="shared" si="535"/>
        <v>0.29166666666666663</v>
      </c>
      <c r="AA3829">
        <f>1</f>
        <v>1</v>
      </c>
      <c r="AB3829" s="1">
        <v>42840</v>
      </c>
      <c r="AC3829" s="13">
        <f t="shared" si="536"/>
        <v>42826</v>
      </c>
      <c r="AD3829" s="14">
        <f t="shared" si="537"/>
        <v>42840</v>
      </c>
      <c r="AE3829" s="1" t="str">
        <f t="shared" si="538"/>
        <v>Saturday</v>
      </c>
      <c r="AF3829" s="2">
        <v>0.37026620370370367</v>
      </c>
      <c r="AG3829" s="2">
        <f t="shared" si="539"/>
        <v>0.375</v>
      </c>
      <c r="AH3829" t="s">
        <v>23</v>
      </c>
    </row>
    <row r="3830" spans="1:34" x14ac:dyDescent="0.25">
      <c r="A3830">
        <v>1580482</v>
      </c>
      <c r="B3830" t="s">
        <v>54</v>
      </c>
      <c r="E3830">
        <v>53043</v>
      </c>
      <c r="F3830" t="s">
        <v>20</v>
      </c>
      <c r="G3830" t="s">
        <v>55</v>
      </c>
      <c r="H3830">
        <v>19</v>
      </c>
      <c r="I3830" t="s">
        <v>33</v>
      </c>
      <c r="J3830">
        <f>VLOOKUP(I3830,Key!$A$1:$C$73,2,FALSE)</f>
        <v>43.045712999999999</v>
      </c>
      <c r="K3830">
        <f>VLOOKUP(I3830,Key!$A$1:$C$73,3,FALSE)</f>
        <v>-87.899756999999994</v>
      </c>
      <c r="L3830" t="s">
        <v>36</v>
      </c>
      <c r="M3830">
        <f>VLOOKUP(L3830,Key!$A$1:$C$73,2,FALSE)</f>
        <v>43.03519</v>
      </c>
      <c r="N3830">
        <f>VLOOKUP(L3830,Key!$A$1:$C$73,3,FALSE)</f>
        <v>-87.907390000000007</v>
      </c>
      <c r="O3830">
        <v>120</v>
      </c>
      <c r="P3830">
        <v>9</v>
      </c>
      <c r="Q3830">
        <v>18</v>
      </c>
      <c r="R3830">
        <v>17.100000000000001</v>
      </c>
      <c r="S3830">
        <v>720</v>
      </c>
      <c r="T3830">
        <f t="shared" si="531"/>
        <v>-1</v>
      </c>
      <c r="U3830" s="1">
        <v>42840</v>
      </c>
      <c r="V3830" s="13">
        <f t="shared" si="532"/>
        <v>42826</v>
      </c>
      <c r="W3830" s="14">
        <f t="shared" si="533"/>
        <v>42840</v>
      </c>
      <c r="X3830" s="1" t="str">
        <f t="shared" si="534"/>
        <v>Saturday</v>
      </c>
      <c r="Y3830" s="2">
        <v>0.43118055555555551</v>
      </c>
      <c r="Z3830" s="2">
        <f t="shared" si="535"/>
        <v>0.41666666666666663</v>
      </c>
      <c r="AA3830">
        <f>1</f>
        <v>1</v>
      </c>
      <c r="AB3830" s="1">
        <v>42840</v>
      </c>
      <c r="AC3830" s="13">
        <f t="shared" si="536"/>
        <v>42826</v>
      </c>
      <c r="AD3830" s="14">
        <f t="shared" si="537"/>
        <v>42840</v>
      </c>
      <c r="AE3830" s="1" t="str">
        <f t="shared" si="538"/>
        <v>Saturday</v>
      </c>
      <c r="AF3830" s="2">
        <v>0.51412037037037039</v>
      </c>
      <c r="AG3830" s="2">
        <f t="shared" si="539"/>
        <v>0.5</v>
      </c>
      <c r="AH3830" t="s">
        <v>23</v>
      </c>
    </row>
    <row r="3831" spans="1:34" x14ac:dyDescent="0.25">
      <c r="A3831">
        <v>1580500</v>
      </c>
      <c r="B3831" t="s">
        <v>54</v>
      </c>
      <c r="E3831">
        <v>53202</v>
      </c>
      <c r="F3831" t="s">
        <v>20</v>
      </c>
      <c r="G3831" t="s">
        <v>55</v>
      </c>
      <c r="H3831">
        <v>199</v>
      </c>
      <c r="I3831" t="s">
        <v>86</v>
      </c>
      <c r="J3831">
        <f>VLOOKUP(I3831,Key!$A$1:$C$73,2,FALSE)</f>
        <v>43.052549999999997</v>
      </c>
      <c r="K3831">
        <f>VLOOKUP(I3831,Key!$A$1:$C$73,3,FALSE)</f>
        <v>-87.909329999999997</v>
      </c>
      <c r="L3831" t="s">
        <v>22</v>
      </c>
      <c r="M3831">
        <f>VLOOKUP(L3831,Key!$A$1:$C$73,2,FALSE)</f>
        <v>43.058619999999998</v>
      </c>
      <c r="N3831">
        <f>VLOOKUP(L3831,Key!$A$1:$C$73,3,FALSE)</f>
        <v>-87.885319999999993</v>
      </c>
      <c r="O3831">
        <v>427</v>
      </c>
      <c r="P3831">
        <v>3</v>
      </c>
      <c r="Q3831">
        <v>18</v>
      </c>
      <c r="R3831">
        <v>17.100000000000001</v>
      </c>
      <c r="S3831">
        <v>720</v>
      </c>
      <c r="T3831">
        <f t="shared" si="531"/>
        <v>-1</v>
      </c>
      <c r="U3831" s="1">
        <v>42840</v>
      </c>
      <c r="V3831" s="13">
        <f t="shared" si="532"/>
        <v>42826</v>
      </c>
      <c r="W3831" s="14">
        <f t="shared" si="533"/>
        <v>42840</v>
      </c>
      <c r="X3831" s="1" t="str">
        <f t="shared" si="534"/>
        <v>Saturday</v>
      </c>
      <c r="Y3831" s="2">
        <v>0.43271990740740746</v>
      </c>
      <c r="Z3831" s="2">
        <f t="shared" si="535"/>
        <v>0.41666666666666663</v>
      </c>
      <c r="AA3831">
        <f>1</f>
        <v>1</v>
      </c>
      <c r="AB3831" s="1">
        <v>42840</v>
      </c>
      <c r="AC3831" s="13">
        <f t="shared" si="536"/>
        <v>42826</v>
      </c>
      <c r="AD3831" s="14">
        <f t="shared" si="537"/>
        <v>42840</v>
      </c>
      <c r="AE3831" s="1" t="str">
        <f t="shared" si="538"/>
        <v>Saturday</v>
      </c>
      <c r="AF3831" s="2">
        <v>0.72927083333333342</v>
      </c>
      <c r="AG3831" s="2">
        <f t="shared" si="539"/>
        <v>0.75</v>
      </c>
      <c r="AH3831" t="s">
        <v>23</v>
      </c>
    </row>
    <row r="3832" spans="1:34" x14ac:dyDescent="0.25">
      <c r="A3832">
        <v>1580554</v>
      </c>
      <c r="B3832" t="s">
        <v>54</v>
      </c>
      <c r="E3832">
        <v>53222</v>
      </c>
      <c r="F3832" t="s">
        <v>20</v>
      </c>
      <c r="G3832" t="s">
        <v>55</v>
      </c>
      <c r="H3832">
        <v>11105</v>
      </c>
      <c r="I3832" t="s">
        <v>77</v>
      </c>
      <c r="J3832">
        <f>VLOOKUP(I3832,Key!$A$1:$C$73,2,FALSE)</f>
        <v>43.036900000000003</v>
      </c>
      <c r="K3832">
        <f>VLOOKUP(I3832,Key!$A$1:$C$73,3,FALSE)</f>
        <v>-87.89667</v>
      </c>
      <c r="L3832" t="s">
        <v>77</v>
      </c>
      <c r="M3832">
        <f>VLOOKUP(L3832,Key!$A$1:$C$73,2,FALSE)</f>
        <v>43.036900000000003</v>
      </c>
      <c r="N3832">
        <f>VLOOKUP(L3832,Key!$A$1:$C$73,3,FALSE)</f>
        <v>-87.89667</v>
      </c>
      <c r="O3832">
        <v>22</v>
      </c>
      <c r="P3832">
        <v>0</v>
      </c>
      <c r="Q3832">
        <v>3.3</v>
      </c>
      <c r="R3832">
        <v>3.1</v>
      </c>
      <c r="S3832">
        <v>132</v>
      </c>
      <c r="T3832">
        <f t="shared" si="531"/>
        <v>-1</v>
      </c>
      <c r="U3832" s="1">
        <v>42840</v>
      </c>
      <c r="V3832" s="13">
        <f t="shared" si="532"/>
        <v>42826</v>
      </c>
      <c r="W3832" s="14">
        <f t="shared" si="533"/>
        <v>42840</v>
      </c>
      <c r="X3832" s="1" t="str">
        <f t="shared" si="534"/>
        <v>Saturday</v>
      </c>
      <c r="Y3832" s="2">
        <v>0.44214120370370374</v>
      </c>
      <c r="Z3832" s="2">
        <f t="shared" si="535"/>
        <v>0.45833333333333331</v>
      </c>
      <c r="AA3832">
        <f>1</f>
        <v>1</v>
      </c>
      <c r="AB3832" s="1">
        <v>42840</v>
      </c>
      <c r="AC3832" s="13">
        <f t="shared" si="536"/>
        <v>42826</v>
      </c>
      <c r="AD3832" s="14">
        <f t="shared" si="537"/>
        <v>42840</v>
      </c>
      <c r="AE3832" s="1" t="str">
        <f t="shared" si="538"/>
        <v>Saturday</v>
      </c>
      <c r="AF3832" s="2">
        <v>0.45696759259259262</v>
      </c>
      <c r="AG3832" s="2">
        <f t="shared" si="539"/>
        <v>0.45833333333333331</v>
      </c>
      <c r="AH3832" t="s">
        <v>25</v>
      </c>
    </row>
    <row r="3833" spans="1:34" x14ac:dyDescent="0.25">
      <c r="A3833">
        <v>1580562</v>
      </c>
      <c r="B3833" t="s">
        <v>54</v>
      </c>
      <c r="E3833">
        <v>51234</v>
      </c>
      <c r="F3833" t="s">
        <v>20</v>
      </c>
      <c r="G3833" t="s">
        <v>55</v>
      </c>
      <c r="H3833">
        <v>5451</v>
      </c>
      <c r="I3833" t="s">
        <v>85</v>
      </c>
      <c r="J3833">
        <f>VLOOKUP(I3833,Key!$A$1:$C$73,2,FALSE)</f>
        <v>43.053040000000003</v>
      </c>
      <c r="K3833">
        <f>VLOOKUP(I3833,Key!$A$1:$C$73,3,FALSE)</f>
        <v>-87.897660000000002</v>
      </c>
      <c r="L3833" t="s">
        <v>85</v>
      </c>
      <c r="M3833">
        <f>VLOOKUP(L3833,Key!$A$1:$C$73,2,FALSE)</f>
        <v>43.053040000000003</v>
      </c>
      <c r="N3833">
        <f>VLOOKUP(L3833,Key!$A$1:$C$73,3,FALSE)</f>
        <v>-87.897660000000002</v>
      </c>
      <c r="O3833">
        <v>260</v>
      </c>
      <c r="P3833">
        <v>27</v>
      </c>
      <c r="Q3833">
        <v>18</v>
      </c>
      <c r="R3833">
        <v>17.100000000000001</v>
      </c>
      <c r="S3833">
        <v>720</v>
      </c>
      <c r="T3833">
        <f t="shared" si="531"/>
        <v>-1</v>
      </c>
      <c r="U3833" s="1">
        <v>42840</v>
      </c>
      <c r="V3833" s="13">
        <f t="shared" si="532"/>
        <v>42826</v>
      </c>
      <c r="W3833" s="14">
        <f t="shared" si="533"/>
        <v>42840</v>
      </c>
      <c r="X3833" s="1" t="str">
        <f t="shared" si="534"/>
        <v>Saturday</v>
      </c>
      <c r="Y3833" s="2">
        <v>0.44277777777777777</v>
      </c>
      <c r="Z3833" s="2">
        <f t="shared" si="535"/>
        <v>0.45833333333333331</v>
      </c>
      <c r="AA3833">
        <f>1</f>
        <v>1</v>
      </c>
      <c r="AB3833" s="1">
        <v>42840</v>
      </c>
      <c r="AC3833" s="13">
        <f t="shared" si="536"/>
        <v>42826</v>
      </c>
      <c r="AD3833" s="14">
        <f t="shared" si="537"/>
        <v>42840</v>
      </c>
      <c r="AE3833" s="1" t="str">
        <f t="shared" si="538"/>
        <v>Saturday</v>
      </c>
      <c r="AF3833" s="2">
        <v>0.62324074074074076</v>
      </c>
      <c r="AG3833" s="2">
        <f t="shared" si="539"/>
        <v>0.625</v>
      </c>
      <c r="AH3833" t="s">
        <v>25</v>
      </c>
    </row>
    <row r="3834" spans="1:34" x14ac:dyDescent="0.25">
      <c r="A3834">
        <v>1580594</v>
      </c>
      <c r="B3834" t="s">
        <v>54</v>
      </c>
      <c r="E3834">
        <v>53045</v>
      </c>
      <c r="F3834" t="s">
        <v>20</v>
      </c>
      <c r="G3834" t="s">
        <v>55</v>
      </c>
      <c r="H3834">
        <v>5421</v>
      </c>
      <c r="I3834" t="s">
        <v>77</v>
      </c>
      <c r="J3834">
        <f>VLOOKUP(I3834,Key!$A$1:$C$73,2,FALSE)</f>
        <v>43.036900000000003</v>
      </c>
      <c r="K3834">
        <f>VLOOKUP(I3834,Key!$A$1:$C$73,3,FALSE)</f>
        <v>-87.89667</v>
      </c>
      <c r="L3834" t="s">
        <v>77</v>
      </c>
      <c r="M3834">
        <f>VLOOKUP(L3834,Key!$A$1:$C$73,2,FALSE)</f>
        <v>43.036900000000003</v>
      </c>
      <c r="N3834">
        <f>VLOOKUP(L3834,Key!$A$1:$C$73,3,FALSE)</f>
        <v>-87.89667</v>
      </c>
      <c r="O3834">
        <v>51</v>
      </c>
      <c r="P3834">
        <v>3</v>
      </c>
      <c r="Q3834">
        <v>7.7</v>
      </c>
      <c r="R3834">
        <v>7.3</v>
      </c>
      <c r="S3834">
        <v>306</v>
      </c>
      <c r="T3834">
        <f t="shared" si="531"/>
        <v>-1</v>
      </c>
      <c r="U3834" s="1">
        <v>42840</v>
      </c>
      <c r="V3834" s="13">
        <f t="shared" si="532"/>
        <v>42826</v>
      </c>
      <c r="W3834" s="14">
        <f t="shared" si="533"/>
        <v>42840</v>
      </c>
      <c r="X3834" s="1" t="str">
        <f t="shared" si="534"/>
        <v>Saturday</v>
      </c>
      <c r="Y3834" s="2">
        <v>0.44582175925925926</v>
      </c>
      <c r="Z3834" s="2">
        <f t="shared" si="535"/>
        <v>0.45833333333333331</v>
      </c>
      <c r="AA3834">
        <f>1</f>
        <v>1</v>
      </c>
      <c r="AB3834" s="1">
        <v>42840</v>
      </c>
      <c r="AC3834" s="13">
        <f t="shared" si="536"/>
        <v>42826</v>
      </c>
      <c r="AD3834" s="14">
        <f t="shared" si="537"/>
        <v>42840</v>
      </c>
      <c r="AE3834" s="1" t="str">
        <f t="shared" si="538"/>
        <v>Saturday</v>
      </c>
      <c r="AF3834" s="2">
        <v>0.48096064814814815</v>
      </c>
      <c r="AG3834" s="2">
        <f t="shared" si="539"/>
        <v>0.5</v>
      </c>
      <c r="AH3834" t="s">
        <v>25</v>
      </c>
    </row>
    <row r="3835" spans="1:34" x14ac:dyDescent="0.25">
      <c r="A3835">
        <v>1580601</v>
      </c>
      <c r="B3835" t="s">
        <v>54</v>
      </c>
      <c r="E3835">
        <v>53207</v>
      </c>
      <c r="F3835" t="s">
        <v>20</v>
      </c>
      <c r="G3835" t="s">
        <v>55</v>
      </c>
      <c r="H3835">
        <v>204</v>
      </c>
      <c r="I3835" t="s">
        <v>56</v>
      </c>
      <c r="J3835">
        <f>VLOOKUP(I3835,Key!$A$1:$C$73,2,FALSE)</f>
        <v>43.004728999999998</v>
      </c>
      <c r="K3835">
        <f>VLOOKUP(I3835,Key!$A$1:$C$73,3,FALSE)</f>
        <v>-87.905463999999995</v>
      </c>
      <c r="L3835" t="s">
        <v>39</v>
      </c>
      <c r="M3835">
        <f>VLOOKUP(L3835,Key!$A$1:$C$73,2,FALSE)</f>
        <v>43.031480000000002</v>
      </c>
      <c r="N3835">
        <f>VLOOKUP(L3835,Key!$A$1:$C$73,3,FALSE)</f>
        <v>-87.908169999999998</v>
      </c>
      <c r="O3835">
        <v>16</v>
      </c>
      <c r="P3835">
        <v>0</v>
      </c>
      <c r="Q3835">
        <v>2.4</v>
      </c>
      <c r="R3835">
        <v>2.2999999999999998</v>
      </c>
      <c r="S3835">
        <v>96</v>
      </c>
      <c r="T3835">
        <f t="shared" si="531"/>
        <v>-1</v>
      </c>
      <c r="U3835" s="1">
        <v>42840</v>
      </c>
      <c r="V3835" s="13">
        <f t="shared" si="532"/>
        <v>42826</v>
      </c>
      <c r="W3835" s="14">
        <f t="shared" si="533"/>
        <v>42840</v>
      </c>
      <c r="X3835" s="1" t="str">
        <f t="shared" si="534"/>
        <v>Saturday</v>
      </c>
      <c r="Y3835" s="2">
        <v>0.44694444444444442</v>
      </c>
      <c r="Z3835" s="2">
        <f t="shared" si="535"/>
        <v>0.45833333333333331</v>
      </c>
      <c r="AA3835">
        <f>1</f>
        <v>1</v>
      </c>
      <c r="AB3835" s="1">
        <v>42840</v>
      </c>
      <c r="AC3835" s="13">
        <f t="shared" si="536"/>
        <v>42826</v>
      </c>
      <c r="AD3835" s="14">
        <f t="shared" si="537"/>
        <v>42840</v>
      </c>
      <c r="AE3835" s="1" t="str">
        <f t="shared" si="538"/>
        <v>Saturday</v>
      </c>
      <c r="AF3835" s="2">
        <v>0.45827546296296301</v>
      </c>
      <c r="AG3835" s="2">
        <f t="shared" si="539"/>
        <v>0.45833333333333331</v>
      </c>
      <c r="AH3835" t="s">
        <v>23</v>
      </c>
    </row>
    <row r="3836" spans="1:34" x14ac:dyDescent="0.25">
      <c r="A3836">
        <v>1580646</v>
      </c>
      <c r="B3836" t="s">
        <v>54</v>
      </c>
      <c r="F3836" t="s">
        <v>20</v>
      </c>
      <c r="G3836" t="s">
        <v>55</v>
      </c>
      <c r="H3836">
        <v>22</v>
      </c>
      <c r="I3836" t="s">
        <v>39</v>
      </c>
      <c r="J3836">
        <f>VLOOKUP(I3836,Key!$A$1:$C$73,2,FALSE)</f>
        <v>43.031480000000002</v>
      </c>
      <c r="K3836">
        <f>VLOOKUP(I3836,Key!$A$1:$C$73,3,FALSE)</f>
        <v>-87.908169999999998</v>
      </c>
      <c r="L3836" t="s">
        <v>39</v>
      </c>
      <c r="M3836">
        <f>VLOOKUP(L3836,Key!$A$1:$C$73,2,FALSE)</f>
        <v>43.031480000000002</v>
      </c>
      <c r="N3836">
        <f>VLOOKUP(L3836,Key!$A$1:$C$73,3,FALSE)</f>
        <v>-87.908169999999998</v>
      </c>
      <c r="O3836">
        <v>114</v>
      </c>
      <c r="P3836">
        <v>9</v>
      </c>
      <c r="Q3836">
        <v>17.100000000000001</v>
      </c>
      <c r="R3836">
        <v>16.2</v>
      </c>
      <c r="S3836">
        <v>684</v>
      </c>
      <c r="T3836">
        <f t="shared" si="531"/>
        <v>-1</v>
      </c>
      <c r="U3836" s="1">
        <v>42840</v>
      </c>
      <c r="V3836" s="13">
        <f t="shared" si="532"/>
        <v>42826</v>
      </c>
      <c r="W3836" s="14">
        <f t="shared" si="533"/>
        <v>42840</v>
      </c>
      <c r="X3836" s="1" t="str">
        <f t="shared" si="534"/>
        <v>Saturday</v>
      </c>
      <c r="Y3836" s="2">
        <v>0.45427083333333335</v>
      </c>
      <c r="Z3836" s="2">
        <f t="shared" si="535"/>
        <v>0.45833333333333331</v>
      </c>
      <c r="AA3836">
        <f>1</f>
        <v>1</v>
      </c>
      <c r="AB3836" s="1">
        <v>42840</v>
      </c>
      <c r="AC3836" s="13">
        <f t="shared" si="536"/>
        <v>42826</v>
      </c>
      <c r="AD3836" s="14">
        <f t="shared" si="537"/>
        <v>42840</v>
      </c>
      <c r="AE3836" s="1" t="str">
        <f t="shared" si="538"/>
        <v>Saturday</v>
      </c>
      <c r="AF3836" s="2">
        <v>0.53377314814814814</v>
      </c>
      <c r="AG3836" s="2">
        <f t="shared" si="539"/>
        <v>0.54166666666666663</v>
      </c>
      <c r="AH3836" t="s">
        <v>25</v>
      </c>
    </row>
    <row r="3837" spans="1:34" x14ac:dyDescent="0.25">
      <c r="A3837">
        <v>1580523</v>
      </c>
      <c r="B3837" t="s">
        <v>54</v>
      </c>
      <c r="E3837">
        <v>60030</v>
      </c>
      <c r="F3837" t="s">
        <v>20</v>
      </c>
      <c r="G3837" t="s">
        <v>55</v>
      </c>
      <c r="H3837">
        <v>362</v>
      </c>
      <c r="I3837" t="s">
        <v>64</v>
      </c>
      <c r="J3837">
        <f>VLOOKUP(I3837,Key!$A$1:$C$73,2,FALSE)</f>
        <v>43.069021999999997</v>
      </c>
      <c r="K3837">
        <f>VLOOKUP(I3837,Key!$A$1:$C$73,3,FALSE)</f>
        <v>-87.887940999999998</v>
      </c>
      <c r="L3837" t="s">
        <v>22</v>
      </c>
      <c r="M3837">
        <f>VLOOKUP(L3837,Key!$A$1:$C$73,2,FALSE)</f>
        <v>43.058619999999998</v>
      </c>
      <c r="N3837">
        <f>VLOOKUP(L3837,Key!$A$1:$C$73,3,FALSE)</f>
        <v>-87.885319999999993</v>
      </c>
      <c r="O3837">
        <v>10</v>
      </c>
      <c r="P3837">
        <v>0</v>
      </c>
      <c r="Q3837">
        <v>1.5</v>
      </c>
      <c r="R3837">
        <v>1.4</v>
      </c>
      <c r="S3837">
        <v>60</v>
      </c>
      <c r="T3837">
        <f t="shared" si="531"/>
        <v>-1</v>
      </c>
      <c r="U3837" s="1">
        <v>42840</v>
      </c>
      <c r="V3837" s="13">
        <f t="shared" si="532"/>
        <v>42826</v>
      </c>
      <c r="W3837" s="14">
        <f t="shared" si="533"/>
        <v>42840</v>
      </c>
      <c r="X3837" s="1" t="str">
        <f t="shared" si="534"/>
        <v>Saturday</v>
      </c>
      <c r="Y3837" s="2">
        <v>0.46289351851851851</v>
      </c>
      <c r="Z3837" s="2">
        <f t="shared" si="535"/>
        <v>0.45833333333333331</v>
      </c>
      <c r="AA3837">
        <f>1</f>
        <v>1</v>
      </c>
      <c r="AB3837" s="1">
        <v>42840</v>
      </c>
      <c r="AC3837" s="13">
        <f t="shared" si="536"/>
        <v>42826</v>
      </c>
      <c r="AD3837" s="14">
        <f t="shared" si="537"/>
        <v>42840</v>
      </c>
      <c r="AE3837" s="1" t="str">
        <f t="shared" si="538"/>
        <v>Saturday</v>
      </c>
      <c r="AF3837" s="2">
        <v>0.47012731481481485</v>
      </c>
      <c r="AG3837" s="2">
        <f t="shared" si="539"/>
        <v>0.45833333333333331</v>
      </c>
      <c r="AH3837" t="s">
        <v>23</v>
      </c>
    </row>
    <row r="3838" spans="1:34" x14ac:dyDescent="0.25">
      <c r="A3838">
        <v>1580727</v>
      </c>
      <c r="B3838" t="s">
        <v>54</v>
      </c>
      <c r="E3838">
        <v>52722</v>
      </c>
      <c r="F3838" t="s">
        <v>20</v>
      </c>
      <c r="G3838" t="s">
        <v>55</v>
      </c>
      <c r="H3838">
        <v>77</v>
      </c>
      <c r="I3838" t="s">
        <v>57</v>
      </c>
      <c r="J3838">
        <f>VLOOKUP(I3838,Key!$A$1:$C$73,2,FALSE)</f>
        <v>43.03913</v>
      </c>
      <c r="K3838">
        <f>VLOOKUP(I3838,Key!$A$1:$C$73,3,FALSE)</f>
        <v>-87.916150000000002</v>
      </c>
      <c r="L3838" t="s">
        <v>36</v>
      </c>
      <c r="M3838">
        <f>VLOOKUP(L3838,Key!$A$1:$C$73,2,FALSE)</f>
        <v>43.03519</v>
      </c>
      <c r="N3838">
        <f>VLOOKUP(L3838,Key!$A$1:$C$73,3,FALSE)</f>
        <v>-87.907390000000007</v>
      </c>
      <c r="O3838">
        <v>14</v>
      </c>
      <c r="P3838">
        <v>0</v>
      </c>
      <c r="Q3838">
        <v>2.1</v>
      </c>
      <c r="R3838">
        <v>2</v>
      </c>
      <c r="S3838">
        <v>84</v>
      </c>
      <c r="T3838">
        <f t="shared" si="531"/>
        <v>-1</v>
      </c>
      <c r="U3838" s="1">
        <v>42840</v>
      </c>
      <c r="V3838" s="13">
        <f t="shared" si="532"/>
        <v>42826</v>
      </c>
      <c r="W3838" s="14">
        <f t="shared" si="533"/>
        <v>42840</v>
      </c>
      <c r="X3838" s="1" t="str">
        <f t="shared" si="534"/>
        <v>Saturday</v>
      </c>
      <c r="Y3838" s="2">
        <v>0.46369212962962963</v>
      </c>
      <c r="Z3838" s="2">
        <f t="shared" si="535"/>
        <v>0.45833333333333331</v>
      </c>
      <c r="AA3838">
        <f>1</f>
        <v>1</v>
      </c>
      <c r="AB3838" s="1">
        <v>42840</v>
      </c>
      <c r="AC3838" s="13">
        <f t="shared" si="536"/>
        <v>42826</v>
      </c>
      <c r="AD3838" s="14">
        <f t="shared" si="537"/>
        <v>42840</v>
      </c>
      <c r="AE3838" s="1" t="str">
        <f t="shared" si="538"/>
        <v>Saturday</v>
      </c>
      <c r="AF3838" s="2">
        <v>0.47324074074074068</v>
      </c>
      <c r="AG3838" s="2">
        <f t="shared" si="539"/>
        <v>0.45833333333333331</v>
      </c>
      <c r="AH3838" t="s">
        <v>23</v>
      </c>
    </row>
    <row r="3839" spans="1:34" x14ac:dyDescent="0.25">
      <c r="A3839">
        <v>1580738</v>
      </c>
      <c r="B3839" t="s">
        <v>54</v>
      </c>
      <c r="E3839">
        <v>53202</v>
      </c>
      <c r="F3839" t="s">
        <v>20</v>
      </c>
      <c r="G3839" t="s">
        <v>55</v>
      </c>
      <c r="H3839">
        <v>11050</v>
      </c>
      <c r="I3839" t="s">
        <v>42</v>
      </c>
      <c r="J3839">
        <f>VLOOKUP(I3839,Key!$A$1:$C$73,2,FALSE)</f>
        <v>43.038719999999998</v>
      </c>
      <c r="K3839">
        <f>VLOOKUP(I3839,Key!$A$1:$C$73,3,FALSE)</f>
        <v>-87.905339999999995</v>
      </c>
      <c r="L3839" t="s">
        <v>85</v>
      </c>
      <c r="M3839">
        <f>VLOOKUP(L3839,Key!$A$1:$C$73,2,FALSE)</f>
        <v>43.053040000000003</v>
      </c>
      <c r="N3839">
        <f>VLOOKUP(L3839,Key!$A$1:$C$73,3,FALSE)</f>
        <v>-87.897660000000002</v>
      </c>
      <c r="O3839">
        <v>12</v>
      </c>
      <c r="P3839">
        <v>0</v>
      </c>
      <c r="Q3839">
        <v>1.8</v>
      </c>
      <c r="R3839">
        <v>1.7</v>
      </c>
      <c r="S3839">
        <v>72</v>
      </c>
      <c r="T3839">
        <f t="shared" si="531"/>
        <v>-1</v>
      </c>
      <c r="U3839" s="1">
        <v>42840</v>
      </c>
      <c r="V3839" s="13">
        <f t="shared" si="532"/>
        <v>42826</v>
      </c>
      <c r="W3839" s="14">
        <f t="shared" si="533"/>
        <v>42840</v>
      </c>
      <c r="X3839" s="1" t="str">
        <f t="shared" si="534"/>
        <v>Saturday</v>
      </c>
      <c r="Y3839" s="2">
        <v>0.46516203703703707</v>
      </c>
      <c r="Z3839" s="2">
        <f t="shared" si="535"/>
        <v>0.45833333333333331</v>
      </c>
      <c r="AA3839">
        <f>1</f>
        <v>1</v>
      </c>
      <c r="AB3839" s="1">
        <v>42840</v>
      </c>
      <c r="AC3839" s="13">
        <f t="shared" si="536"/>
        <v>42826</v>
      </c>
      <c r="AD3839" s="14">
        <f t="shared" si="537"/>
        <v>42840</v>
      </c>
      <c r="AE3839" s="1" t="str">
        <f t="shared" si="538"/>
        <v>Saturday</v>
      </c>
      <c r="AF3839" s="2">
        <v>0.47312500000000002</v>
      </c>
      <c r="AG3839" s="2">
        <f t="shared" si="539"/>
        <v>0.45833333333333331</v>
      </c>
      <c r="AH3839" t="s">
        <v>23</v>
      </c>
    </row>
    <row r="3840" spans="1:34" x14ac:dyDescent="0.25">
      <c r="A3840">
        <v>1580841</v>
      </c>
      <c r="B3840" t="s">
        <v>54</v>
      </c>
      <c r="E3840">
        <v>53233</v>
      </c>
      <c r="F3840" t="s">
        <v>20</v>
      </c>
      <c r="G3840" t="s">
        <v>55</v>
      </c>
      <c r="H3840">
        <v>5</v>
      </c>
      <c r="I3840" t="s">
        <v>84</v>
      </c>
      <c r="J3840">
        <f>VLOOKUP(I3840,Key!$A$1:$C$73,2,FALSE)</f>
        <v>43.040154000000001</v>
      </c>
      <c r="K3840">
        <f>VLOOKUP(I3840,Key!$A$1:$C$73,3,FALSE)</f>
        <v>-87.932113000000001</v>
      </c>
      <c r="L3840" t="s">
        <v>36</v>
      </c>
      <c r="M3840">
        <f>VLOOKUP(L3840,Key!$A$1:$C$73,2,FALSE)</f>
        <v>43.03519</v>
      </c>
      <c r="N3840">
        <f>VLOOKUP(L3840,Key!$A$1:$C$73,3,FALSE)</f>
        <v>-87.907390000000007</v>
      </c>
      <c r="O3840">
        <v>19</v>
      </c>
      <c r="P3840">
        <v>0</v>
      </c>
      <c r="Q3840">
        <v>2.9</v>
      </c>
      <c r="R3840">
        <v>2.7</v>
      </c>
      <c r="S3840">
        <v>114</v>
      </c>
      <c r="T3840">
        <f t="shared" si="531"/>
        <v>-1</v>
      </c>
      <c r="U3840" s="1">
        <v>42840</v>
      </c>
      <c r="V3840" s="13">
        <f t="shared" si="532"/>
        <v>42826</v>
      </c>
      <c r="W3840" s="14">
        <f t="shared" si="533"/>
        <v>42840</v>
      </c>
      <c r="X3840" s="1" t="str">
        <f t="shared" si="534"/>
        <v>Saturday</v>
      </c>
      <c r="Y3840" s="2">
        <v>0.47864583333333338</v>
      </c>
      <c r="Z3840" s="2">
        <f t="shared" si="535"/>
        <v>0.45833333333333331</v>
      </c>
      <c r="AA3840">
        <f>1</f>
        <v>1</v>
      </c>
      <c r="AB3840" s="1">
        <v>42840</v>
      </c>
      <c r="AC3840" s="13">
        <f t="shared" si="536"/>
        <v>42826</v>
      </c>
      <c r="AD3840" s="14">
        <f t="shared" si="537"/>
        <v>42840</v>
      </c>
      <c r="AE3840" s="1" t="str">
        <f t="shared" si="538"/>
        <v>Saturday</v>
      </c>
      <c r="AF3840" s="2">
        <v>0.49206018518518518</v>
      </c>
      <c r="AG3840" s="2">
        <f t="shared" si="539"/>
        <v>0.5</v>
      </c>
      <c r="AH3840" t="s">
        <v>23</v>
      </c>
    </row>
    <row r="3841" spans="1:34" x14ac:dyDescent="0.25">
      <c r="A3841">
        <v>1580906</v>
      </c>
      <c r="B3841" t="s">
        <v>54</v>
      </c>
      <c r="F3841" t="s">
        <v>20</v>
      </c>
      <c r="G3841" t="s">
        <v>55</v>
      </c>
      <c r="H3841">
        <v>11134</v>
      </c>
      <c r="I3841" t="s">
        <v>81</v>
      </c>
      <c r="J3841">
        <f>VLOOKUP(I3841,Key!$A$1:$C$73,2,FALSE)</f>
        <v>43.058010000000003</v>
      </c>
      <c r="K3841">
        <f>VLOOKUP(I3841,Key!$A$1:$C$73,3,FALSE)</f>
        <v>-87.877300000000005</v>
      </c>
      <c r="L3841" t="s">
        <v>81</v>
      </c>
      <c r="M3841">
        <f>VLOOKUP(L3841,Key!$A$1:$C$73,2,FALSE)</f>
        <v>43.058010000000003</v>
      </c>
      <c r="N3841">
        <f>VLOOKUP(L3841,Key!$A$1:$C$73,3,FALSE)</f>
        <v>-87.877300000000005</v>
      </c>
      <c r="O3841">
        <v>16</v>
      </c>
      <c r="P3841">
        <v>0</v>
      </c>
      <c r="Q3841">
        <v>2.4</v>
      </c>
      <c r="R3841">
        <v>2.2999999999999998</v>
      </c>
      <c r="S3841">
        <v>96</v>
      </c>
      <c r="T3841">
        <f t="shared" si="531"/>
        <v>-1</v>
      </c>
      <c r="U3841" s="1">
        <v>42840</v>
      </c>
      <c r="V3841" s="13">
        <f t="shared" si="532"/>
        <v>42826</v>
      </c>
      <c r="W3841" s="14">
        <f t="shared" si="533"/>
        <v>42840</v>
      </c>
      <c r="X3841" s="1" t="str">
        <f t="shared" si="534"/>
        <v>Saturday</v>
      </c>
      <c r="Y3841" s="2">
        <v>0.48888888888888887</v>
      </c>
      <c r="Z3841" s="2">
        <f t="shared" si="535"/>
        <v>0.5</v>
      </c>
      <c r="AA3841">
        <f>1</f>
        <v>1</v>
      </c>
      <c r="AB3841" s="1">
        <v>42840</v>
      </c>
      <c r="AC3841" s="13">
        <f t="shared" si="536"/>
        <v>42826</v>
      </c>
      <c r="AD3841" s="14">
        <f t="shared" si="537"/>
        <v>42840</v>
      </c>
      <c r="AE3841" s="1" t="str">
        <f t="shared" si="538"/>
        <v>Saturday</v>
      </c>
      <c r="AF3841" s="2">
        <v>0.50045138888888896</v>
      </c>
      <c r="AG3841" s="2">
        <f t="shared" si="539"/>
        <v>0.5</v>
      </c>
      <c r="AH3841" t="s">
        <v>25</v>
      </c>
    </row>
    <row r="3842" spans="1:34" x14ac:dyDescent="0.25">
      <c r="A3842">
        <v>1580916</v>
      </c>
      <c r="B3842" t="s">
        <v>54</v>
      </c>
      <c r="E3842">
        <v>53218</v>
      </c>
      <c r="F3842" t="s">
        <v>20</v>
      </c>
      <c r="G3842" t="s">
        <v>55</v>
      </c>
      <c r="H3842">
        <v>11102</v>
      </c>
      <c r="I3842" t="s">
        <v>22</v>
      </c>
      <c r="J3842">
        <f>VLOOKUP(I3842,Key!$A$1:$C$73,2,FALSE)</f>
        <v>43.058619999999998</v>
      </c>
      <c r="K3842">
        <f>VLOOKUP(I3842,Key!$A$1:$C$73,3,FALSE)</f>
        <v>-87.885319999999993</v>
      </c>
      <c r="L3842" t="s">
        <v>28</v>
      </c>
      <c r="M3842">
        <f>VLOOKUP(L3842,Key!$A$1:$C$73,2,FALSE)</f>
        <v>43.038580000000003</v>
      </c>
      <c r="N3842">
        <f>VLOOKUP(L3842,Key!$A$1:$C$73,3,FALSE)</f>
        <v>-87.90934</v>
      </c>
      <c r="O3842">
        <v>30</v>
      </c>
      <c r="P3842">
        <v>0</v>
      </c>
      <c r="Q3842">
        <v>4.5</v>
      </c>
      <c r="R3842">
        <v>4.3</v>
      </c>
      <c r="S3842">
        <v>180</v>
      </c>
      <c r="T3842">
        <f t="shared" ref="T3842:T3905" si="540">-1</f>
        <v>-1</v>
      </c>
      <c r="U3842" s="1">
        <v>42840</v>
      </c>
      <c r="V3842" s="13">
        <f t="shared" ref="V3842:V3905" si="541">DATE(YEAR(U3842), MONTH(U3842), 1)</f>
        <v>42826</v>
      </c>
      <c r="W3842" s="14">
        <f t="shared" ref="W3842:W3905" si="542">U3842</f>
        <v>42840</v>
      </c>
      <c r="X3842" s="1" t="str">
        <f t="shared" ref="X3842:X3905" si="543">TEXT(W3842,"dddd")</f>
        <v>Saturday</v>
      </c>
      <c r="Y3842" s="2">
        <v>0.49059027777777775</v>
      </c>
      <c r="Z3842" s="2">
        <f t="shared" ref="Z3842:Z3905" si="544">MROUND(Y3842, "1:00")</f>
        <v>0.5</v>
      </c>
      <c r="AA3842">
        <f>1</f>
        <v>1</v>
      </c>
      <c r="AB3842" s="1">
        <v>42840</v>
      </c>
      <c r="AC3842" s="13">
        <f t="shared" ref="AC3842:AC3905" si="545">DATE(YEAR(AB3842), MONTH(AB3842), 1)</f>
        <v>42826</v>
      </c>
      <c r="AD3842" s="14">
        <f t="shared" ref="AD3842:AD3905" si="546">AB3842</f>
        <v>42840</v>
      </c>
      <c r="AE3842" s="1" t="str">
        <f t="shared" ref="AE3842:AE3905" si="547">TEXT(AD3842,"dddd")</f>
        <v>Saturday</v>
      </c>
      <c r="AF3842" s="2">
        <v>0.51138888888888889</v>
      </c>
      <c r="AG3842" s="2">
        <f t="shared" ref="AG3842:AG3905" si="548">MROUND(AF3842, "1:00")</f>
        <v>0.5</v>
      </c>
      <c r="AH3842" t="s">
        <v>23</v>
      </c>
    </row>
    <row r="3843" spans="1:34" x14ac:dyDescent="0.25">
      <c r="A3843">
        <v>1580953</v>
      </c>
      <c r="B3843" t="s">
        <v>54</v>
      </c>
      <c r="E3843">
        <v>53202</v>
      </c>
      <c r="F3843" t="s">
        <v>20</v>
      </c>
      <c r="G3843" t="s">
        <v>55</v>
      </c>
      <c r="H3843">
        <v>11074</v>
      </c>
      <c r="I3843" t="s">
        <v>53</v>
      </c>
      <c r="J3843">
        <f>VLOOKUP(I3843,Key!$A$1:$C$73,2,FALSE)</f>
        <v>43.04824</v>
      </c>
      <c r="K3843">
        <f>VLOOKUP(I3843,Key!$A$1:$C$73,3,FALSE)</f>
        <v>-87.904970000000006</v>
      </c>
      <c r="L3843" t="s">
        <v>33</v>
      </c>
      <c r="M3843">
        <f>VLOOKUP(L3843,Key!$A$1:$C$73,2,FALSE)</f>
        <v>43.045712999999999</v>
      </c>
      <c r="N3843">
        <f>VLOOKUP(L3843,Key!$A$1:$C$73,3,FALSE)</f>
        <v>-87.899756999999994</v>
      </c>
      <c r="O3843">
        <v>115</v>
      </c>
      <c r="P3843">
        <v>9</v>
      </c>
      <c r="Q3843">
        <v>17.3</v>
      </c>
      <c r="R3843">
        <v>16.399999999999999</v>
      </c>
      <c r="S3843">
        <v>690</v>
      </c>
      <c r="T3843">
        <f t="shared" si="540"/>
        <v>-1</v>
      </c>
      <c r="U3843" s="1">
        <v>42840</v>
      </c>
      <c r="V3843" s="13">
        <f t="shared" si="541"/>
        <v>42826</v>
      </c>
      <c r="W3843" s="14">
        <f t="shared" si="542"/>
        <v>42840</v>
      </c>
      <c r="X3843" s="1" t="str">
        <f t="shared" si="543"/>
        <v>Saturday</v>
      </c>
      <c r="Y3843" s="2">
        <v>0.4955092592592592</v>
      </c>
      <c r="Z3843" s="2">
        <f t="shared" si="544"/>
        <v>0.5</v>
      </c>
      <c r="AA3843">
        <f>1</f>
        <v>1</v>
      </c>
      <c r="AB3843" s="1">
        <v>42840</v>
      </c>
      <c r="AC3843" s="13">
        <f t="shared" si="545"/>
        <v>42826</v>
      </c>
      <c r="AD3843" s="14">
        <f t="shared" si="546"/>
        <v>42840</v>
      </c>
      <c r="AE3843" s="1" t="str">
        <f t="shared" si="547"/>
        <v>Saturday</v>
      </c>
      <c r="AF3843" s="2">
        <v>0.57545138888888892</v>
      </c>
      <c r="AG3843" s="2">
        <f t="shared" si="548"/>
        <v>0.58333333333333326</v>
      </c>
      <c r="AH3843" t="s">
        <v>23</v>
      </c>
    </row>
    <row r="3844" spans="1:34" x14ac:dyDescent="0.25">
      <c r="A3844">
        <v>1580953</v>
      </c>
      <c r="B3844" t="s">
        <v>54</v>
      </c>
      <c r="E3844">
        <v>53202</v>
      </c>
      <c r="F3844" t="s">
        <v>20</v>
      </c>
      <c r="G3844" t="s">
        <v>55</v>
      </c>
      <c r="H3844">
        <v>216</v>
      </c>
      <c r="I3844" t="s">
        <v>53</v>
      </c>
      <c r="J3844">
        <f>VLOOKUP(I3844,Key!$A$1:$C$73,2,FALSE)</f>
        <v>43.04824</v>
      </c>
      <c r="K3844">
        <f>VLOOKUP(I3844,Key!$A$1:$C$73,3,FALSE)</f>
        <v>-87.904970000000006</v>
      </c>
      <c r="L3844" t="s">
        <v>33</v>
      </c>
      <c r="M3844">
        <f>VLOOKUP(L3844,Key!$A$1:$C$73,2,FALSE)</f>
        <v>43.045712999999999</v>
      </c>
      <c r="N3844">
        <f>VLOOKUP(L3844,Key!$A$1:$C$73,3,FALSE)</f>
        <v>-87.899756999999994</v>
      </c>
      <c r="O3844">
        <v>114</v>
      </c>
      <c r="P3844">
        <v>9</v>
      </c>
      <c r="Q3844">
        <v>17.100000000000001</v>
      </c>
      <c r="R3844">
        <v>16.2</v>
      </c>
      <c r="S3844">
        <v>684</v>
      </c>
      <c r="T3844">
        <f t="shared" si="540"/>
        <v>-1</v>
      </c>
      <c r="U3844" s="1">
        <v>42840</v>
      </c>
      <c r="V3844" s="13">
        <f t="shared" si="541"/>
        <v>42826</v>
      </c>
      <c r="W3844" s="14">
        <f t="shared" si="542"/>
        <v>42840</v>
      </c>
      <c r="X3844" s="1" t="str">
        <f t="shared" si="543"/>
        <v>Saturday</v>
      </c>
      <c r="Y3844" s="2">
        <v>0.49608796296296293</v>
      </c>
      <c r="Z3844" s="2">
        <f t="shared" si="544"/>
        <v>0.5</v>
      </c>
      <c r="AA3844">
        <f>1</f>
        <v>1</v>
      </c>
      <c r="AB3844" s="1">
        <v>42840</v>
      </c>
      <c r="AC3844" s="13">
        <f t="shared" si="545"/>
        <v>42826</v>
      </c>
      <c r="AD3844" s="14">
        <f t="shared" si="546"/>
        <v>42840</v>
      </c>
      <c r="AE3844" s="1" t="str">
        <f t="shared" si="547"/>
        <v>Saturday</v>
      </c>
      <c r="AF3844" s="2">
        <v>0.57553240740740741</v>
      </c>
      <c r="AG3844" s="2">
        <f t="shared" si="548"/>
        <v>0.58333333333333326</v>
      </c>
      <c r="AH3844" t="s">
        <v>23</v>
      </c>
    </row>
    <row r="3845" spans="1:34" x14ac:dyDescent="0.25">
      <c r="A3845">
        <v>1581024</v>
      </c>
      <c r="B3845" t="s">
        <v>54</v>
      </c>
      <c r="E3845">
        <v>11746</v>
      </c>
      <c r="F3845" t="s">
        <v>20</v>
      </c>
      <c r="G3845" t="s">
        <v>55</v>
      </c>
      <c r="H3845">
        <v>46</v>
      </c>
      <c r="I3845" t="s">
        <v>62</v>
      </c>
      <c r="J3845">
        <f>VLOOKUP(I3845,Key!$A$1:$C$73,2,FALSE)</f>
        <v>43.052460000000004</v>
      </c>
      <c r="K3845">
        <f>VLOOKUP(I3845,Key!$A$1:$C$73,3,FALSE)</f>
        <v>-87.891000000000005</v>
      </c>
      <c r="L3845" t="s">
        <v>36</v>
      </c>
      <c r="M3845">
        <f>VLOOKUP(L3845,Key!$A$1:$C$73,2,FALSE)</f>
        <v>43.03519</v>
      </c>
      <c r="N3845">
        <f>VLOOKUP(L3845,Key!$A$1:$C$73,3,FALSE)</f>
        <v>-87.907390000000007</v>
      </c>
      <c r="O3845">
        <v>29</v>
      </c>
      <c r="P3845">
        <v>0</v>
      </c>
      <c r="Q3845">
        <v>4.4000000000000004</v>
      </c>
      <c r="R3845">
        <v>4.0999999999999996</v>
      </c>
      <c r="S3845">
        <v>174</v>
      </c>
      <c r="T3845">
        <f t="shared" si="540"/>
        <v>-1</v>
      </c>
      <c r="U3845" s="1">
        <v>42840</v>
      </c>
      <c r="V3845" s="13">
        <f t="shared" si="541"/>
        <v>42826</v>
      </c>
      <c r="W3845" s="14">
        <f t="shared" si="542"/>
        <v>42840</v>
      </c>
      <c r="X3845" s="1" t="str">
        <f t="shared" si="543"/>
        <v>Saturday</v>
      </c>
      <c r="Y3845" s="2">
        <v>0.50400462962962966</v>
      </c>
      <c r="Z3845" s="2">
        <f t="shared" si="544"/>
        <v>0.5</v>
      </c>
      <c r="AA3845">
        <f>1</f>
        <v>1</v>
      </c>
      <c r="AB3845" s="1">
        <v>42840</v>
      </c>
      <c r="AC3845" s="13">
        <f t="shared" si="545"/>
        <v>42826</v>
      </c>
      <c r="AD3845" s="14">
        <f t="shared" si="546"/>
        <v>42840</v>
      </c>
      <c r="AE3845" s="1" t="str">
        <f t="shared" si="547"/>
        <v>Saturday</v>
      </c>
      <c r="AF3845" s="2">
        <v>0.52406249999999999</v>
      </c>
      <c r="AG3845" s="2">
        <f t="shared" si="548"/>
        <v>0.54166666666666663</v>
      </c>
      <c r="AH3845" t="s">
        <v>23</v>
      </c>
    </row>
    <row r="3846" spans="1:34" x14ac:dyDescent="0.25">
      <c r="A3846">
        <v>1581059</v>
      </c>
      <c r="B3846" t="s">
        <v>54</v>
      </c>
      <c r="E3846">
        <v>52722</v>
      </c>
      <c r="F3846" t="s">
        <v>20</v>
      </c>
      <c r="G3846" t="s">
        <v>55</v>
      </c>
      <c r="H3846">
        <v>11081</v>
      </c>
      <c r="I3846" t="s">
        <v>39</v>
      </c>
      <c r="J3846">
        <f>VLOOKUP(I3846,Key!$A$1:$C$73,2,FALSE)</f>
        <v>43.031480000000002</v>
      </c>
      <c r="K3846">
        <f>VLOOKUP(I3846,Key!$A$1:$C$73,3,FALSE)</f>
        <v>-87.908169999999998</v>
      </c>
      <c r="L3846" t="s">
        <v>28</v>
      </c>
      <c r="M3846">
        <f>VLOOKUP(L3846,Key!$A$1:$C$73,2,FALSE)</f>
        <v>43.038580000000003</v>
      </c>
      <c r="N3846">
        <f>VLOOKUP(L3846,Key!$A$1:$C$73,3,FALSE)</f>
        <v>-87.90934</v>
      </c>
      <c r="O3846">
        <v>12</v>
      </c>
      <c r="P3846">
        <v>0</v>
      </c>
      <c r="Q3846">
        <v>1.8</v>
      </c>
      <c r="R3846">
        <v>1.7</v>
      </c>
      <c r="S3846">
        <v>72</v>
      </c>
      <c r="T3846">
        <f t="shared" si="540"/>
        <v>-1</v>
      </c>
      <c r="U3846" s="1">
        <v>42840</v>
      </c>
      <c r="V3846" s="13">
        <f t="shared" si="541"/>
        <v>42826</v>
      </c>
      <c r="W3846" s="14">
        <f t="shared" si="542"/>
        <v>42840</v>
      </c>
      <c r="X3846" s="1" t="str">
        <f t="shared" si="543"/>
        <v>Saturday</v>
      </c>
      <c r="Y3846" s="2">
        <v>0.51041666666666663</v>
      </c>
      <c r="Z3846" s="2">
        <f t="shared" si="544"/>
        <v>0.5</v>
      </c>
      <c r="AA3846">
        <f>1</f>
        <v>1</v>
      </c>
      <c r="AB3846" s="1">
        <v>42840</v>
      </c>
      <c r="AC3846" s="13">
        <f t="shared" si="545"/>
        <v>42826</v>
      </c>
      <c r="AD3846" s="14">
        <f t="shared" si="546"/>
        <v>42840</v>
      </c>
      <c r="AE3846" s="1" t="str">
        <f t="shared" si="547"/>
        <v>Saturday</v>
      </c>
      <c r="AF3846" s="2">
        <v>0.51885416666666673</v>
      </c>
      <c r="AG3846" s="2">
        <f t="shared" si="548"/>
        <v>0.5</v>
      </c>
      <c r="AH3846" t="s">
        <v>23</v>
      </c>
    </row>
    <row r="3847" spans="1:34" x14ac:dyDescent="0.25">
      <c r="A3847">
        <v>1581065</v>
      </c>
      <c r="B3847" t="s">
        <v>54</v>
      </c>
      <c r="E3847">
        <v>55331</v>
      </c>
      <c r="F3847" t="s">
        <v>20</v>
      </c>
      <c r="G3847" t="s">
        <v>55</v>
      </c>
      <c r="H3847">
        <v>11087</v>
      </c>
      <c r="I3847" t="s">
        <v>86</v>
      </c>
      <c r="J3847">
        <f>VLOOKUP(I3847,Key!$A$1:$C$73,2,FALSE)</f>
        <v>43.052549999999997</v>
      </c>
      <c r="K3847">
        <f>VLOOKUP(I3847,Key!$A$1:$C$73,3,FALSE)</f>
        <v>-87.909329999999997</v>
      </c>
      <c r="L3847" t="s">
        <v>22</v>
      </c>
      <c r="M3847">
        <f>VLOOKUP(L3847,Key!$A$1:$C$73,2,FALSE)</f>
        <v>43.058619999999998</v>
      </c>
      <c r="N3847">
        <f>VLOOKUP(L3847,Key!$A$1:$C$73,3,FALSE)</f>
        <v>-87.885319999999993</v>
      </c>
      <c r="O3847">
        <v>35</v>
      </c>
      <c r="P3847">
        <v>3</v>
      </c>
      <c r="Q3847">
        <v>5.3</v>
      </c>
      <c r="R3847">
        <v>5</v>
      </c>
      <c r="S3847">
        <v>210</v>
      </c>
      <c r="T3847">
        <f t="shared" si="540"/>
        <v>-1</v>
      </c>
      <c r="U3847" s="1">
        <v>42840</v>
      </c>
      <c r="V3847" s="13">
        <f t="shared" si="541"/>
        <v>42826</v>
      </c>
      <c r="W3847" s="14">
        <f t="shared" si="542"/>
        <v>42840</v>
      </c>
      <c r="X3847" s="1" t="str">
        <f t="shared" si="543"/>
        <v>Saturday</v>
      </c>
      <c r="Y3847" s="2">
        <v>0.51093749999999993</v>
      </c>
      <c r="Z3847" s="2">
        <f t="shared" si="544"/>
        <v>0.5</v>
      </c>
      <c r="AA3847">
        <f>1</f>
        <v>1</v>
      </c>
      <c r="AB3847" s="1">
        <v>42840</v>
      </c>
      <c r="AC3847" s="13">
        <f t="shared" si="545"/>
        <v>42826</v>
      </c>
      <c r="AD3847" s="14">
        <f t="shared" si="546"/>
        <v>42840</v>
      </c>
      <c r="AE3847" s="1" t="str">
        <f t="shared" si="547"/>
        <v>Saturday</v>
      </c>
      <c r="AF3847" s="2">
        <v>0.53482638888888889</v>
      </c>
      <c r="AG3847" s="2">
        <f t="shared" si="548"/>
        <v>0.54166666666666663</v>
      </c>
      <c r="AH3847" t="s">
        <v>23</v>
      </c>
    </row>
    <row r="3848" spans="1:34" x14ac:dyDescent="0.25">
      <c r="A3848">
        <v>1581081</v>
      </c>
      <c r="B3848" t="s">
        <v>54</v>
      </c>
      <c r="E3848">
        <v>54304</v>
      </c>
      <c r="F3848" t="s">
        <v>20</v>
      </c>
      <c r="G3848" t="s">
        <v>55</v>
      </c>
      <c r="H3848">
        <v>274</v>
      </c>
      <c r="I3848" t="s">
        <v>77</v>
      </c>
      <c r="J3848">
        <f>VLOOKUP(I3848,Key!$A$1:$C$73,2,FALSE)</f>
        <v>43.036900000000003</v>
      </c>
      <c r="K3848">
        <f>VLOOKUP(I3848,Key!$A$1:$C$73,3,FALSE)</f>
        <v>-87.89667</v>
      </c>
      <c r="L3848" t="s">
        <v>62</v>
      </c>
      <c r="M3848">
        <f>VLOOKUP(L3848,Key!$A$1:$C$73,2,FALSE)</f>
        <v>43.052460000000004</v>
      </c>
      <c r="N3848">
        <f>VLOOKUP(L3848,Key!$A$1:$C$73,3,FALSE)</f>
        <v>-87.891000000000005</v>
      </c>
      <c r="O3848">
        <v>54</v>
      </c>
      <c r="P3848">
        <v>3</v>
      </c>
      <c r="Q3848">
        <v>8.1</v>
      </c>
      <c r="R3848">
        <v>7.7</v>
      </c>
      <c r="S3848">
        <v>324</v>
      </c>
      <c r="T3848">
        <f t="shared" si="540"/>
        <v>-1</v>
      </c>
      <c r="U3848" s="1">
        <v>42840</v>
      </c>
      <c r="V3848" s="13">
        <f t="shared" si="541"/>
        <v>42826</v>
      </c>
      <c r="W3848" s="14">
        <f t="shared" si="542"/>
        <v>42840</v>
      </c>
      <c r="X3848" s="1" t="str">
        <f t="shared" si="543"/>
        <v>Saturday</v>
      </c>
      <c r="Y3848" s="2">
        <v>0.51283564814814808</v>
      </c>
      <c r="Z3848" s="2">
        <f t="shared" si="544"/>
        <v>0.5</v>
      </c>
      <c r="AA3848">
        <f>1</f>
        <v>1</v>
      </c>
      <c r="AB3848" s="1">
        <v>42840</v>
      </c>
      <c r="AC3848" s="13">
        <f t="shared" si="545"/>
        <v>42826</v>
      </c>
      <c r="AD3848" s="14">
        <f t="shared" si="546"/>
        <v>42840</v>
      </c>
      <c r="AE3848" s="1" t="str">
        <f t="shared" si="547"/>
        <v>Saturday</v>
      </c>
      <c r="AF3848" s="2">
        <v>0.55049768518518516</v>
      </c>
      <c r="AG3848" s="2">
        <f t="shared" si="548"/>
        <v>0.54166666666666663</v>
      </c>
      <c r="AH3848" t="s">
        <v>23</v>
      </c>
    </row>
    <row r="3849" spans="1:34" x14ac:dyDescent="0.25">
      <c r="A3849">
        <v>1341040</v>
      </c>
      <c r="B3849" t="s">
        <v>54</v>
      </c>
      <c r="E3849">
        <v>53210</v>
      </c>
      <c r="F3849" t="s">
        <v>20</v>
      </c>
      <c r="G3849" t="s">
        <v>55</v>
      </c>
      <c r="H3849">
        <v>5468</v>
      </c>
      <c r="I3849" t="s">
        <v>77</v>
      </c>
      <c r="J3849">
        <f>VLOOKUP(I3849,Key!$A$1:$C$73,2,FALSE)</f>
        <v>43.036900000000003</v>
      </c>
      <c r="K3849">
        <f>VLOOKUP(I3849,Key!$A$1:$C$73,3,FALSE)</f>
        <v>-87.89667</v>
      </c>
      <c r="L3849" t="s">
        <v>77</v>
      </c>
      <c r="M3849">
        <f>VLOOKUP(L3849,Key!$A$1:$C$73,2,FALSE)</f>
        <v>43.036900000000003</v>
      </c>
      <c r="N3849">
        <f>VLOOKUP(L3849,Key!$A$1:$C$73,3,FALSE)</f>
        <v>-87.89667</v>
      </c>
      <c r="O3849">
        <v>50</v>
      </c>
      <c r="P3849">
        <v>3</v>
      </c>
      <c r="Q3849">
        <v>7.5</v>
      </c>
      <c r="R3849">
        <v>7.1</v>
      </c>
      <c r="S3849">
        <v>300</v>
      </c>
      <c r="T3849">
        <f t="shared" si="540"/>
        <v>-1</v>
      </c>
      <c r="U3849" s="1">
        <v>42840</v>
      </c>
      <c r="V3849" s="13">
        <f t="shared" si="541"/>
        <v>42826</v>
      </c>
      <c r="W3849" s="14">
        <f t="shared" si="542"/>
        <v>42840</v>
      </c>
      <c r="X3849" s="1" t="str">
        <f t="shared" si="543"/>
        <v>Saturday</v>
      </c>
      <c r="Y3849" s="2">
        <v>0.51637731481481486</v>
      </c>
      <c r="Z3849" s="2">
        <f t="shared" si="544"/>
        <v>0.5</v>
      </c>
      <c r="AA3849">
        <f>1</f>
        <v>1</v>
      </c>
      <c r="AB3849" s="1">
        <v>42840</v>
      </c>
      <c r="AC3849" s="13">
        <f t="shared" si="545"/>
        <v>42826</v>
      </c>
      <c r="AD3849" s="14">
        <f t="shared" si="546"/>
        <v>42840</v>
      </c>
      <c r="AE3849" s="1" t="str">
        <f t="shared" si="547"/>
        <v>Saturday</v>
      </c>
      <c r="AF3849" s="2">
        <v>0.55075231481481479</v>
      </c>
      <c r="AG3849" s="2">
        <f t="shared" si="548"/>
        <v>0.54166666666666663</v>
      </c>
      <c r="AH3849" t="s">
        <v>25</v>
      </c>
    </row>
    <row r="3850" spans="1:34" x14ac:dyDescent="0.25">
      <c r="A3850">
        <v>1581196</v>
      </c>
      <c r="B3850" t="s">
        <v>54</v>
      </c>
      <c r="E3850">
        <v>53219</v>
      </c>
      <c r="F3850" t="s">
        <v>20</v>
      </c>
      <c r="G3850" t="s">
        <v>55</v>
      </c>
      <c r="H3850">
        <v>5</v>
      </c>
      <c r="I3850" t="s">
        <v>36</v>
      </c>
      <c r="J3850">
        <f>VLOOKUP(I3850,Key!$A$1:$C$73,2,FALSE)</f>
        <v>43.03519</v>
      </c>
      <c r="K3850">
        <f>VLOOKUP(I3850,Key!$A$1:$C$73,3,FALSE)</f>
        <v>-87.907390000000007</v>
      </c>
      <c r="L3850" t="s">
        <v>36</v>
      </c>
      <c r="M3850">
        <f>VLOOKUP(L3850,Key!$A$1:$C$73,2,FALSE)</f>
        <v>43.03519</v>
      </c>
      <c r="N3850">
        <f>VLOOKUP(L3850,Key!$A$1:$C$73,3,FALSE)</f>
        <v>-87.907390000000007</v>
      </c>
      <c r="O3850">
        <v>15</v>
      </c>
      <c r="P3850">
        <v>0</v>
      </c>
      <c r="Q3850">
        <v>2.2999999999999998</v>
      </c>
      <c r="R3850">
        <v>2.1</v>
      </c>
      <c r="S3850">
        <v>90</v>
      </c>
      <c r="T3850">
        <f t="shared" si="540"/>
        <v>-1</v>
      </c>
      <c r="U3850" s="1">
        <v>42840</v>
      </c>
      <c r="V3850" s="13">
        <f t="shared" si="541"/>
        <v>42826</v>
      </c>
      <c r="W3850" s="14">
        <f t="shared" si="542"/>
        <v>42840</v>
      </c>
      <c r="X3850" s="1" t="str">
        <f t="shared" si="543"/>
        <v>Saturday</v>
      </c>
      <c r="Y3850" s="2">
        <v>0.52630787037037041</v>
      </c>
      <c r="Z3850" s="2">
        <f t="shared" si="544"/>
        <v>0.54166666666666663</v>
      </c>
      <c r="AA3850">
        <f>1</f>
        <v>1</v>
      </c>
      <c r="AB3850" s="1">
        <v>42840</v>
      </c>
      <c r="AC3850" s="13">
        <f t="shared" si="545"/>
        <v>42826</v>
      </c>
      <c r="AD3850" s="14">
        <f t="shared" si="546"/>
        <v>42840</v>
      </c>
      <c r="AE3850" s="1" t="str">
        <f t="shared" si="547"/>
        <v>Saturday</v>
      </c>
      <c r="AF3850" s="2">
        <v>0.53667824074074078</v>
      </c>
      <c r="AG3850" s="2">
        <f t="shared" si="548"/>
        <v>0.54166666666666663</v>
      </c>
      <c r="AH3850" t="s">
        <v>25</v>
      </c>
    </row>
    <row r="3851" spans="1:34" x14ac:dyDescent="0.25">
      <c r="A3851">
        <v>1306778</v>
      </c>
      <c r="B3851" t="s">
        <v>54</v>
      </c>
      <c r="E3851">
        <v>53204</v>
      </c>
      <c r="F3851" t="s">
        <v>20</v>
      </c>
      <c r="G3851" t="s">
        <v>55</v>
      </c>
      <c r="H3851">
        <v>28</v>
      </c>
      <c r="I3851" t="s">
        <v>53</v>
      </c>
      <c r="J3851">
        <f>VLOOKUP(I3851,Key!$A$1:$C$73,2,FALSE)</f>
        <v>43.04824</v>
      </c>
      <c r="K3851">
        <f>VLOOKUP(I3851,Key!$A$1:$C$73,3,FALSE)</f>
        <v>-87.904970000000006</v>
      </c>
      <c r="L3851" t="s">
        <v>94</v>
      </c>
      <c r="M3851">
        <f>VLOOKUP(L3851,Key!$A$1:$C$73,2,FALSE)</f>
        <v>43.020020000000002</v>
      </c>
      <c r="N3851">
        <f>VLOOKUP(L3851,Key!$A$1:$C$73,3,FALSE)</f>
        <v>-87.912540000000007</v>
      </c>
      <c r="O3851">
        <v>17</v>
      </c>
      <c r="P3851">
        <v>0</v>
      </c>
      <c r="Q3851">
        <v>2.6</v>
      </c>
      <c r="R3851">
        <v>2.4</v>
      </c>
      <c r="S3851">
        <v>102</v>
      </c>
      <c r="T3851">
        <f t="shared" si="540"/>
        <v>-1</v>
      </c>
      <c r="U3851" s="1">
        <v>42840</v>
      </c>
      <c r="V3851" s="13">
        <f t="shared" si="541"/>
        <v>42826</v>
      </c>
      <c r="W3851" s="14">
        <f t="shared" si="542"/>
        <v>42840</v>
      </c>
      <c r="X3851" s="1" t="str">
        <f t="shared" si="543"/>
        <v>Saturday</v>
      </c>
      <c r="Y3851" s="2">
        <v>0.54189814814814818</v>
      </c>
      <c r="Z3851" s="2">
        <f t="shared" si="544"/>
        <v>0.54166666666666663</v>
      </c>
      <c r="AA3851">
        <f>1</f>
        <v>1</v>
      </c>
      <c r="AB3851" s="1">
        <v>42840</v>
      </c>
      <c r="AC3851" s="13">
        <f t="shared" si="545"/>
        <v>42826</v>
      </c>
      <c r="AD3851" s="14">
        <f t="shared" si="546"/>
        <v>42840</v>
      </c>
      <c r="AE3851" s="1" t="str">
        <f t="shared" si="547"/>
        <v>Saturday</v>
      </c>
      <c r="AF3851" s="2">
        <v>0.55379629629629623</v>
      </c>
      <c r="AG3851" s="2">
        <f t="shared" si="548"/>
        <v>0.54166666666666663</v>
      </c>
      <c r="AH3851" t="s">
        <v>23</v>
      </c>
    </row>
    <row r="3852" spans="1:34" x14ac:dyDescent="0.25">
      <c r="A3852">
        <v>1581332</v>
      </c>
      <c r="B3852" t="s">
        <v>54</v>
      </c>
      <c r="E3852">
        <v>63501</v>
      </c>
      <c r="F3852" t="s">
        <v>20</v>
      </c>
      <c r="G3852" t="s">
        <v>55</v>
      </c>
      <c r="H3852">
        <v>5549</v>
      </c>
      <c r="I3852" t="s">
        <v>84</v>
      </c>
      <c r="J3852">
        <f>VLOOKUP(I3852,Key!$A$1:$C$73,2,FALSE)</f>
        <v>43.040154000000001</v>
      </c>
      <c r="K3852">
        <f>VLOOKUP(I3852,Key!$A$1:$C$73,3,FALSE)</f>
        <v>-87.932113000000001</v>
      </c>
      <c r="L3852" t="s">
        <v>81</v>
      </c>
      <c r="M3852">
        <f>VLOOKUP(L3852,Key!$A$1:$C$73,2,FALSE)</f>
        <v>43.058010000000003</v>
      </c>
      <c r="N3852">
        <f>VLOOKUP(L3852,Key!$A$1:$C$73,3,FALSE)</f>
        <v>-87.877300000000005</v>
      </c>
      <c r="O3852">
        <v>51</v>
      </c>
      <c r="P3852">
        <v>3</v>
      </c>
      <c r="Q3852">
        <v>7.7</v>
      </c>
      <c r="R3852">
        <v>7.3</v>
      </c>
      <c r="S3852">
        <v>306</v>
      </c>
      <c r="T3852">
        <f t="shared" si="540"/>
        <v>-1</v>
      </c>
      <c r="U3852" s="1">
        <v>42840</v>
      </c>
      <c r="V3852" s="13">
        <f t="shared" si="541"/>
        <v>42826</v>
      </c>
      <c r="W3852" s="14">
        <f t="shared" si="542"/>
        <v>42840</v>
      </c>
      <c r="X3852" s="1" t="str">
        <f t="shared" si="543"/>
        <v>Saturday</v>
      </c>
      <c r="Y3852" s="2">
        <v>0.54375000000000007</v>
      </c>
      <c r="Z3852" s="2">
        <f t="shared" si="544"/>
        <v>0.54166666666666663</v>
      </c>
      <c r="AA3852">
        <f>1</f>
        <v>1</v>
      </c>
      <c r="AB3852" s="1">
        <v>42840</v>
      </c>
      <c r="AC3852" s="13">
        <f t="shared" si="545"/>
        <v>42826</v>
      </c>
      <c r="AD3852" s="14">
        <f t="shared" si="546"/>
        <v>42840</v>
      </c>
      <c r="AE3852" s="1" t="str">
        <f t="shared" si="547"/>
        <v>Saturday</v>
      </c>
      <c r="AF3852" s="2">
        <v>0.57966435185185183</v>
      </c>
      <c r="AG3852" s="2">
        <f t="shared" si="548"/>
        <v>0.58333333333333326</v>
      </c>
      <c r="AH3852" t="s">
        <v>23</v>
      </c>
    </row>
    <row r="3853" spans="1:34" x14ac:dyDescent="0.25">
      <c r="A3853">
        <v>1581427</v>
      </c>
      <c r="B3853" t="s">
        <v>54</v>
      </c>
      <c r="E3853">
        <v>53414</v>
      </c>
      <c r="F3853" t="s">
        <v>20</v>
      </c>
      <c r="G3853" t="s">
        <v>55</v>
      </c>
      <c r="H3853">
        <v>173</v>
      </c>
      <c r="I3853" t="s">
        <v>64</v>
      </c>
      <c r="J3853">
        <f>VLOOKUP(I3853,Key!$A$1:$C$73,2,FALSE)</f>
        <v>43.069021999999997</v>
      </c>
      <c r="K3853">
        <f>VLOOKUP(I3853,Key!$A$1:$C$73,3,FALSE)</f>
        <v>-87.887940999999998</v>
      </c>
      <c r="L3853" t="s">
        <v>62</v>
      </c>
      <c r="M3853">
        <f>VLOOKUP(L3853,Key!$A$1:$C$73,2,FALSE)</f>
        <v>43.052460000000004</v>
      </c>
      <c r="N3853">
        <f>VLOOKUP(L3853,Key!$A$1:$C$73,3,FALSE)</f>
        <v>-87.891000000000005</v>
      </c>
      <c r="O3853">
        <v>75</v>
      </c>
      <c r="P3853">
        <v>9</v>
      </c>
      <c r="Q3853">
        <v>11.3</v>
      </c>
      <c r="R3853">
        <v>10.7</v>
      </c>
      <c r="S3853">
        <v>450</v>
      </c>
      <c r="T3853">
        <f t="shared" si="540"/>
        <v>-1</v>
      </c>
      <c r="U3853" s="1">
        <v>42840</v>
      </c>
      <c r="V3853" s="13">
        <f t="shared" si="541"/>
        <v>42826</v>
      </c>
      <c r="W3853" s="14">
        <f t="shared" si="542"/>
        <v>42840</v>
      </c>
      <c r="X3853" s="1" t="str">
        <f t="shared" si="543"/>
        <v>Saturday</v>
      </c>
      <c r="Y3853" s="2">
        <v>0.55582175925925925</v>
      </c>
      <c r="Z3853" s="2">
        <f t="shared" si="544"/>
        <v>0.54166666666666663</v>
      </c>
      <c r="AA3853">
        <f>1</f>
        <v>1</v>
      </c>
      <c r="AB3853" s="1">
        <v>42840</v>
      </c>
      <c r="AC3853" s="13">
        <f t="shared" si="545"/>
        <v>42826</v>
      </c>
      <c r="AD3853" s="14">
        <f t="shared" si="546"/>
        <v>42840</v>
      </c>
      <c r="AE3853" s="1" t="str">
        <f t="shared" si="547"/>
        <v>Saturday</v>
      </c>
      <c r="AF3853" s="2">
        <v>0.60797453703703697</v>
      </c>
      <c r="AG3853" s="2">
        <f t="shared" si="548"/>
        <v>0.625</v>
      </c>
      <c r="AH3853" t="s">
        <v>23</v>
      </c>
    </row>
    <row r="3854" spans="1:34" x14ac:dyDescent="0.25">
      <c r="A3854">
        <v>1581449</v>
      </c>
      <c r="B3854" t="s">
        <v>54</v>
      </c>
      <c r="E3854">
        <v>53222</v>
      </c>
      <c r="F3854" t="s">
        <v>20</v>
      </c>
      <c r="G3854" t="s">
        <v>55</v>
      </c>
      <c r="H3854">
        <v>2</v>
      </c>
      <c r="I3854" t="s">
        <v>36</v>
      </c>
      <c r="J3854">
        <f>VLOOKUP(I3854,Key!$A$1:$C$73,2,FALSE)</f>
        <v>43.03519</v>
      </c>
      <c r="K3854">
        <f>VLOOKUP(I3854,Key!$A$1:$C$73,3,FALSE)</f>
        <v>-87.907390000000007</v>
      </c>
      <c r="L3854" t="s">
        <v>36</v>
      </c>
      <c r="M3854">
        <f>VLOOKUP(L3854,Key!$A$1:$C$73,2,FALSE)</f>
        <v>43.03519</v>
      </c>
      <c r="N3854">
        <f>VLOOKUP(L3854,Key!$A$1:$C$73,3,FALSE)</f>
        <v>-87.907390000000007</v>
      </c>
      <c r="O3854">
        <v>57</v>
      </c>
      <c r="P3854">
        <v>6</v>
      </c>
      <c r="Q3854">
        <v>8.6</v>
      </c>
      <c r="R3854">
        <v>8.1</v>
      </c>
      <c r="S3854">
        <v>342</v>
      </c>
      <c r="T3854">
        <f t="shared" si="540"/>
        <v>-1</v>
      </c>
      <c r="U3854" s="1">
        <v>42840</v>
      </c>
      <c r="V3854" s="13">
        <f t="shared" si="541"/>
        <v>42826</v>
      </c>
      <c r="W3854" s="14">
        <f t="shared" si="542"/>
        <v>42840</v>
      </c>
      <c r="X3854" s="1" t="str">
        <f t="shared" si="543"/>
        <v>Saturday</v>
      </c>
      <c r="Y3854" s="2">
        <v>0.5574189814814815</v>
      </c>
      <c r="Z3854" s="2">
        <f t="shared" si="544"/>
        <v>0.54166666666666663</v>
      </c>
      <c r="AA3854">
        <f>1</f>
        <v>1</v>
      </c>
      <c r="AB3854" s="1">
        <v>42840</v>
      </c>
      <c r="AC3854" s="13">
        <f t="shared" si="545"/>
        <v>42826</v>
      </c>
      <c r="AD3854" s="14">
        <f t="shared" si="546"/>
        <v>42840</v>
      </c>
      <c r="AE3854" s="1" t="str">
        <f t="shared" si="547"/>
        <v>Saturday</v>
      </c>
      <c r="AF3854" s="2">
        <v>0.59667824074074072</v>
      </c>
      <c r="AG3854" s="2">
        <f t="shared" si="548"/>
        <v>0.58333333333333326</v>
      </c>
      <c r="AH3854" t="s">
        <v>25</v>
      </c>
    </row>
    <row r="3855" spans="1:34" x14ac:dyDescent="0.25">
      <c r="A3855">
        <v>1581521</v>
      </c>
      <c r="B3855" t="s">
        <v>54</v>
      </c>
      <c r="E3855">
        <v>60618</v>
      </c>
      <c r="F3855" t="s">
        <v>20</v>
      </c>
      <c r="G3855" t="s">
        <v>55</v>
      </c>
      <c r="H3855">
        <v>5428</v>
      </c>
      <c r="I3855" t="s">
        <v>48</v>
      </c>
      <c r="J3855">
        <f>VLOOKUP(I3855,Key!$A$1:$C$73,2,FALSE)</f>
        <v>43.031320000000001</v>
      </c>
      <c r="K3855">
        <f>VLOOKUP(I3855,Key!$A$1:$C$73,3,FALSE)</f>
        <v>-87.904259999999994</v>
      </c>
      <c r="L3855" t="s">
        <v>48</v>
      </c>
      <c r="M3855">
        <f>VLOOKUP(L3855,Key!$A$1:$C$73,2,FALSE)</f>
        <v>43.031320000000001</v>
      </c>
      <c r="N3855">
        <f>VLOOKUP(L3855,Key!$A$1:$C$73,3,FALSE)</f>
        <v>-87.904259999999994</v>
      </c>
      <c r="O3855">
        <v>83</v>
      </c>
      <c r="P3855">
        <v>9</v>
      </c>
      <c r="Q3855">
        <v>12.5</v>
      </c>
      <c r="R3855">
        <v>11.8</v>
      </c>
      <c r="S3855">
        <v>498</v>
      </c>
      <c r="T3855">
        <f t="shared" si="540"/>
        <v>-1</v>
      </c>
      <c r="U3855" s="1">
        <v>42840</v>
      </c>
      <c r="V3855" s="13">
        <f t="shared" si="541"/>
        <v>42826</v>
      </c>
      <c r="W3855" s="14">
        <f t="shared" si="542"/>
        <v>42840</v>
      </c>
      <c r="X3855" s="1" t="str">
        <f t="shared" si="543"/>
        <v>Saturday</v>
      </c>
      <c r="Y3855" s="2">
        <v>0.56497685185185187</v>
      </c>
      <c r="Z3855" s="2">
        <f t="shared" si="544"/>
        <v>0.58333333333333326</v>
      </c>
      <c r="AA3855">
        <f>1</f>
        <v>1</v>
      </c>
      <c r="AB3855" s="1">
        <v>42840</v>
      </c>
      <c r="AC3855" s="13">
        <f t="shared" si="545"/>
        <v>42826</v>
      </c>
      <c r="AD3855" s="14">
        <f t="shared" si="546"/>
        <v>42840</v>
      </c>
      <c r="AE3855" s="1" t="str">
        <f t="shared" si="547"/>
        <v>Saturday</v>
      </c>
      <c r="AF3855" s="2">
        <v>0.62236111111111114</v>
      </c>
      <c r="AG3855" s="2">
        <f t="shared" si="548"/>
        <v>0.625</v>
      </c>
      <c r="AH3855" t="s">
        <v>25</v>
      </c>
    </row>
    <row r="3856" spans="1:34" x14ac:dyDescent="0.25">
      <c r="A3856">
        <v>1581554</v>
      </c>
      <c r="B3856" t="s">
        <v>54</v>
      </c>
      <c r="E3856">
        <v>53226</v>
      </c>
      <c r="F3856" t="s">
        <v>20</v>
      </c>
      <c r="G3856" t="s">
        <v>55</v>
      </c>
      <c r="H3856">
        <v>5542</v>
      </c>
      <c r="I3856" t="s">
        <v>79</v>
      </c>
      <c r="J3856">
        <f>VLOOKUP(I3856,Key!$A$1:$C$73,2,FALSE)</f>
        <v>43.04804</v>
      </c>
      <c r="K3856">
        <f>VLOOKUP(I3856,Key!$A$1:$C$73,3,FALSE)</f>
        <v>-87.896720000000002</v>
      </c>
      <c r="L3856" t="s">
        <v>79</v>
      </c>
      <c r="M3856">
        <f>VLOOKUP(L3856,Key!$A$1:$C$73,2,FALSE)</f>
        <v>43.04804</v>
      </c>
      <c r="N3856">
        <f>VLOOKUP(L3856,Key!$A$1:$C$73,3,FALSE)</f>
        <v>-87.896720000000002</v>
      </c>
      <c r="O3856">
        <v>123</v>
      </c>
      <c r="P3856">
        <v>12</v>
      </c>
      <c r="Q3856">
        <v>18</v>
      </c>
      <c r="R3856">
        <v>17.100000000000001</v>
      </c>
      <c r="S3856">
        <v>720</v>
      </c>
      <c r="T3856">
        <f t="shared" si="540"/>
        <v>-1</v>
      </c>
      <c r="U3856" s="1">
        <v>42840</v>
      </c>
      <c r="V3856" s="13">
        <f t="shared" si="541"/>
        <v>42826</v>
      </c>
      <c r="W3856" s="14">
        <f t="shared" si="542"/>
        <v>42840</v>
      </c>
      <c r="X3856" s="1" t="str">
        <f t="shared" si="543"/>
        <v>Saturday</v>
      </c>
      <c r="Y3856" s="2">
        <v>0.56887731481481485</v>
      </c>
      <c r="Z3856" s="2">
        <f t="shared" si="544"/>
        <v>0.58333333333333326</v>
      </c>
      <c r="AA3856">
        <f>1</f>
        <v>1</v>
      </c>
      <c r="AB3856" s="1">
        <v>42840</v>
      </c>
      <c r="AC3856" s="13">
        <f t="shared" si="545"/>
        <v>42826</v>
      </c>
      <c r="AD3856" s="14">
        <f t="shared" si="546"/>
        <v>42840</v>
      </c>
      <c r="AE3856" s="1" t="str">
        <f t="shared" si="547"/>
        <v>Saturday</v>
      </c>
      <c r="AF3856" s="2">
        <v>0.65454861111111107</v>
      </c>
      <c r="AG3856" s="2">
        <f t="shared" si="548"/>
        <v>0.66666666666666663</v>
      </c>
      <c r="AH3856" t="s">
        <v>25</v>
      </c>
    </row>
    <row r="3857" spans="1:34" x14ac:dyDescent="0.25">
      <c r="A3857">
        <v>1581570</v>
      </c>
      <c r="B3857" t="s">
        <v>54</v>
      </c>
      <c r="E3857">
        <v>53217</v>
      </c>
      <c r="F3857" t="s">
        <v>20</v>
      </c>
      <c r="G3857" t="s">
        <v>55</v>
      </c>
      <c r="H3857">
        <v>11149</v>
      </c>
      <c r="I3857" t="s">
        <v>66</v>
      </c>
      <c r="J3857">
        <f>VLOOKUP(I3857,Key!$A$1:$C$73,2,FALSE)</f>
        <v>43.078530000000001</v>
      </c>
      <c r="K3857">
        <f>VLOOKUP(I3857,Key!$A$1:$C$73,3,FALSE)</f>
        <v>-87.882620000000003</v>
      </c>
      <c r="L3857" t="s">
        <v>81</v>
      </c>
      <c r="M3857">
        <f>VLOOKUP(L3857,Key!$A$1:$C$73,2,FALSE)</f>
        <v>43.058010000000003</v>
      </c>
      <c r="N3857">
        <f>VLOOKUP(L3857,Key!$A$1:$C$73,3,FALSE)</f>
        <v>-87.877300000000005</v>
      </c>
      <c r="O3857">
        <v>37</v>
      </c>
      <c r="P3857">
        <v>6</v>
      </c>
      <c r="Q3857">
        <v>5.6</v>
      </c>
      <c r="R3857">
        <v>5.3</v>
      </c>
      <c r="S3857">
        <v>222</v>
      </c>
      <c r="T3857">
        <f t="shared" si="540"/>
        <v>-1</v>
      </c>
      <c r="U3857" s="1">
        <v>42840</v>
      </c>
      <c r="V3857" s="13">
        <f t="shared" si="541"/>
        <v>42826</v>
      </c>
      <c r="W3857" s="14">
        <f t="shared" si="542"/>
        <v>42840</v>
      </c>
      <c r="X3857" s="1" t="str">
        <f t="shared" si="543"/>
        <v>Saturday</v>
      </c>
      <c r="Y3857" s="2">
        <v>0.57156249999999997</v>
      </c>
      <c r="Z3857" s="2">
        <f t="shared" si="544"/>
        <v>0.58333333333333326</v>
      </c>
      <c r="AA3857">
        <f>1</f>
        <v>1</v>
      </c>
      <c r="AB3857" s="1">
        <v>42840</v>
      </c>
      <c r="AC3857" s="13">
        <f t="shared" si="545"/>
        <v>42826</v>
      </c>
      <c r="AD3857" s="14">
        <f t="shared" si="546"/>
        <v>42840</v>
      </c>
      <c r="AE3857" s="1" t="str">
        <f t="shared" si="547"/>
        <v>Saturday</v>
      </c>
      <c r="AF3857" s="2">
        <v>0.59773148148148147</v>
      </c>
      <c r="AG3857" s="2">
        <f t="shared" si="548"/>
        <v>0.58333333333333326</v>
      </c>
      <c r="AH3857" t="s">
        <v>23</v>
      </c>
    </row>
    <row r="3858" spans="1:34" x14ac:dyDescent="0.25">
      <c r="A3858">
        <v>1581663</v>
      </c>
      <c r="B3858" t="s">
        <v>54</v>
      </c>
      <c r="E3858">
        <v>53211</v>
      </c>
      <c r="F3858" t="s">
        <v>20</v>
      </c>
      <c r="G3858" t="s">
        <v>55</v>
      </c>
      <c r="H3858">
        <v>319</v>
      </c>
      <c r="I3858" t="s">
        <v>80</v>
      </c>
      <c r="J3858">
        <f>VLOOKUP(I3858,Key!$A$1:$C$73,2,FALSE)</f>
        <v>43.060250000000003</v>
      </c>
      <c r="K3858">
        <f>VLOOKUP(I3858,Key!$A$1:$C$73,3,FALSE)</f>
        <v>-87.892169999999993</v>
      </c>
      <c r="L3858" t="s">
        <v>80</v>
      </c>
      <c r="M3858">
        <f>VLOOKUP(L3858,Key!$A$1:$C$73,2,FALSE)</f>
        <v>43.060250000000003</v>
      </c>
      <c r="N3858">
        <f>VLOOKUP(L3858,Key!$A$1:$C$73,3,FALSE)</f>
        <v>-87.892169999999993</v>
      </c>
      <c r="O3858">
        <v>87</v>
      </c>
      <c r="P3858">
        <v>9</v>
      </c>
      <c r="Q3858">
        <v>13.1</v>
      </c>
      <c r="R3858">
        <v>12.4</v>
      </c>
      <c r="S3858">
        <v>522</v>
      </c>
      <c r="T3858">
        <f t="shared" si="540"/>
        <v>-1</v>
      </c>
      <c r="U3858" s="1">
        <v>42840</v>
      </c>
      <c r="V3858" s="13">
        <f t="shared" si="541"/>
        <v>42826</v>
      </c>
      <c r="W3858" s="14">
        <f t="shared" si="542"/>
        <v>42840</v>
      </c>
      <c r="X3858" s="1" t="str">
        <f t="shared" si="543"/>
        <v>Saturday</v>
      </c>
      <c r="Y3858" s="2">
        <v>0.58353009259259259</v>
      </c>
      <c r="Z3858" s="2">
        <f t="shared" si="544"/>
        <v>0.58333333333333326</v>
      </c>
      <c r="AA3858">
        <f>1</f>
        <v>1</v>
      </c>
      <c r="AB3858" s="1">
        <v>42840</v>
      </c>
      <c r="AC3858" s="13">
        <f t="shared" si="545"/>
        <v>42826</v>
      </c>
      <c r="AD3858" s="14">
        <f t="shared" si="546"/>
        <v>42840</v>
      </c>
      <c r="AE3858" s="1" t="str">
        <f t="shared" si="547"/>
        <v>Saturday</v>
      </c>
      <c r="AF3858" s="2">
        <v>0.64390046296296299</v>
      </c>
      <c r="AG3858" s="2">
        <f t="shared" si="548"/>
        <v>0.625</v>
      </c>
      <c r="AH3858" t="s">
        <v>25</v>
      </c>
    </row>
    <row r="3859" spans="1:34" x14ac:dyDescent="0.25">
      <c r="A3859">
        <v>1581694</v>
      </c>
      <c r="B3859" t="s">
        <v>54</v>
      </c>
      <c r="E3859">
        <v>53221</v>
      </c>
      <c r="F3859" t="s">
        <v>20</v>
      </c>
      <c r="G3859" t="s">
        <v>55</v>
      </c>
      <c r="H3859">
        <v>6</v>
      </c>
      <c r="I3859" t="s">
        <v>77</v>
      </c>
      <c r="J3859">
        <f>VLOOKUP(I3859,Key!$A$1:$C$73,2,FALSE)</f>
        <v>43.036900000000003</v>
      </c>
      <c r="K3859">
        <f>VLOOKUP(I3859,Key!$A$1:$C$73,3,FALSE)</f>
        <v>-87.89667</v>
      </c>
      <c r="L3859" t="s">
        <v>77</v>
      </c>
      <c r="M3859">
        <f>VLOOKUP(L3859,Key!$A$1:$C$73,2,FALSE)</f>
        <v>43.036900000000003</v>
      </c>
      <c r="N3859">
        <f>VLOOKUP(L3859,Key!$A$1:$C$73,3,FALSE)</f>
        <v>-87.89667</v>
      </c>
      <c r="O3859">
        <v>116</v>
      </c>
      <c r="P3859">
        <v>12</v>
      </c>
      <c r="Q3859">
        <v>17.399999999999999</v>
      </c>
      <c r="R3859">
        <v>16.5</v>
      </c>
      <c r="S3859">
        <v>696</v>
      </c>
      <c r="T3859">
        <f t="shared" si="540"/>
        <v>-1</v>
      </c>
      <c r="U3859" s="1">
        <v>42840</v>
      </c>
      <c r="V3859" s="13">
        <f t="shared" si="541"/>
        <v>42826</v>
      </c>
      <c r="W3859" s="14">
        <f t="shared" si="542"/>
        <v>42840</v>
      </c>
      <c r="X3859" s="1" t="str">
        <f t="shared" si="543"/>
        <v>Saturday</v>
      </c>
      <c r="Y3859" s="2">
        <v>0.5860995370370371</v>
      </c>
      <c r="Z3859" s="2">
        <f t="shared" si="544"/>
        <v>0.58333333333333326</v>
      </c>
      <c r="AA3859">
        <f>1</f>
        <v>1</v>
      </c>
      <c r="AB3859" s="1">
        <v>42840</v>
      </c>
      <c r="AC3859" s="13">
        <f t="shared" si="545"/>
        <v>42826</v>
      </c>
      <c r="AD3859" s="14">
        <f t="shared" si="546"/>
        <v>42840</v>
      </c>
      <c r="AE3859" s="1" t="str">
        <f t="shared" si="547"/>
        <v>Saturday</v>
      </c>
      <c r="AF3859" s="2">
        <v>0.66638888888888892</v>
      </c>
      <c r="AG3859" s="2">
        <f t="shared" si="548"/>
        <v>0.66666666666666663</v>
      </c>
      <c r="AH3859" t="s">
        <v>25</v>
      </c>
    </row>
    <row r="3860" spans="1:34" x14ac:dyDescent="0.25">
      <c r="A3860">
        <v>1581705</v>
      </c>
      <c r="B3860" t="s">
        <v>54</v>
      </c>
      <c r="E3860">
        <v>53228</v>
      </c>
      <c r="F3860" t="s">
        <v>20</v>
      </c>
      <c r="G3860" t="s">
        <v>55</v>
      </c>
      <c r="H3860">
        <v>315</v>
      </c>
      <c r="I3860" t="s">
        <v>77</v>
      </c>
      <c r="J3860">
        <f>VLOOKUP(I3860,Key!$A$1:$C$73,2,FALSE)</f>
        <v>43.036900000000003</v>
      </c>
      <c r="K3860">
        <f>VLOOKUP(I3860,Key!$A$1:$C$73,3,FALSE)</f>
        <v>-87.89667</v>
      </c>
      <c r="L3860" t="s">
        <v>77</v>
      </c>
      <c r="M3860">
        <f>VLOOKUP(L3860,Key!$A$1:$C$73,2,FALSE)</f>
        <v>43.036900000000003</v>
      </c>
      <c r="N3860">
        <f>VLOOKUP(L3860,Key!$A$1:$C$73,3,FALSE)</f>
        <v>-87.89667</v>
      </c>
      <c r="O3860">
        <v>115</v>
      </c>
      <c r="P3860">
        <v>12</v>
      </c>
      <c r="Q3860">
        <v>17.3</v>
      </c>
      <c r="R3860">
        <v>16.399999999999999</v>
      </c>
      <c r="S3860">
        <v>690</v>
      </c>
      <c r="T3860">
        <f t="shared" si="540"/>
        <v>-1</v>
      </c>
      <c r="U3860" s="1">
        <v>42840</v>
      </c>
      <c r="V3860" s="13">
        <f t="shared" si="541"/>
        <v>42826</v>
      </c>
      <c r="W3860" s="14">
        <f t="shared" si="542"/>
        <v>42840</v>
      </c>
      <c r="X3860" s="1" t="str">
        <f t="shared" si="543"/>
        <v>Saturday</v>
      </c>
      <c r="Y3860" s="2">
        <v>0.58716435185185178</v>
      </c>
      <c r="Z3860" s="2">
        <f t="shared" si="544"/>
        <v>0.58333333333333326</v>
      </c>
      <c r="AA3860">
        <f>1</f>
        <v>1</v>
      </c>
      <c r="AB3860" s="1">
        <v>42840</v>
      </c>
      <c r="AC3860" s="13">
        <f t="shared" si="545"/>
        <v>42826</v>
      </c>
      <c r="AD3860" s="14">
        <f t="shared" si="546"/>
        <v>42840</v>
      </c>
      <c r="AE3860" s="1" t="str">
        <f t="shared" si="547"/>
        <v>Saturday</v>
      </c>
      <c r="AF3860" s="2">
        <v>0.66682870370370362</v>
      </c>
      <c r="AG3860" s="2">
        <f t="shared" si="548"/>
        <v>0.66666666666666663</v>
      </c>
      <c r="AH3860" t="s">
        <v>25</v>
      </c>
    </row>
    <row r="3861" spans="1:34" x14ac:dyDescent="0.25">
      <c r="A3861">
        <v>1517966</v>
      </c>
      <c r="B3861" t="s">
        <v>54</v>
      </c>
      <c r="E3861">
        <v>53051</v>
      </c>
      <c r="F3861" t="s">
        <v>20</v>
      </c>
      <c r="G3861" t="s">
        <v>55</v>
      </c>
      <c r="H3861">
        <v>5531</v>
      </c>
      <c r="I3861" t="s">
        <v>87</v>
      </c>
      <c r="J3861">
        <f>VLOOKUP(I3861,Key!$A$1:$C$73,2,FALSE)</f>
        <v>43.063749000000001</v>
      </c>
      <c r="K3861">
        <f>VLOOKUP(I3861,Key!$A$1:$C$73,3,FALSE)</f>
        <v>-87.887962999999999</v>
      </c>
      <c r="L3861" t="s">
        <v>39</v>
      </c>
      <c r="M3861">
        <f>VLOOKUP(L3861,Key!$A$1:$C$73,2,FALSE)</f>
        <v>43.031480000000002</v>
      </c>
      <c r="N3861">
        <f>VLOOKUP(L3861,Key!$A$1:$C$73,3,FALSE)</f>
        <v>-87.908169999999998</v>
      </c>
      <c r="O3861">
        <v>34</v>
      </c>
      <c r="P3861">
        <v>3</v>
      </c>
      <c r="Q3861">
        <v>5.0999999999999996</v>
      </c>
      <c r="R3861">
        <v>4.8</v>
      </c>
      <c r="S3861">
        <v>204</v>
      </c>
      <c r="T3861">
        <f t="shared" si="540"/>
        <v>-1</v>
      </c>
      <c r="U3861" s="1">
        <v>42840</v>
      </c>
      <c r="V3861" s="13">
        <f t="shared" si="541"/>
        <v>42826</v>
      </c>
      <c r="W3861" s="14">
        <f t="shared" si="542"/>
        <v>42840</v>
      </c>
      <c r="X3861" s="1" t="str">
        <f t="shared" si="543"/>
        <v>Saturday</v>
      </c>
      <c r="Y3861" s="2">
        <v>0.60067129629629623</v>
      </c>
      <c r="Z3861" s="2">
        <f t="shared" si="544"/>
        <v>0.58333333333333326</v>
      </c>
      <c r="AA3861">
        <f>1</f>
        <v>1</v>
      </c>
      <c r="AB3861" s="1">
        <v>42840</v>
      </c>
      <c r="AC3861" s="13">
        <f t="shared" si="545"/>
        <v>42826</v>
      </c>
      <c r="AD3861" s="14">
        <f t="shared" si="546"/>
        <v>42840</v>
      </c>
      <c r="AE3861" s="1" t="str">
        <f t="shared" si="547"/>
        <v>Saturday</v>
      </c>
      <c r="AF3861" s="2">
        <v>0.62384259259259256</v>
      </c>
      <c r="AG3861" s="2">
        <f t="shared" si="548"/>
        <v>0.625</v>
      </c>
      <c r="AH3861" t="s">
        <v>23</v>
      </c>
    </row>
    <row r="3862" spans="1:34" x14ac:dyDescent="0.25">
      <c r="A3862">
        <v>1581826</v>
      </c>
      <c r="B3862" t="s">
        <v>54</v>
      </c>
      <c r="E3862">
        <v>53045</v>
      </c>
      <c r="F3862" t="s">
        <v>20</v>
      </c>
      <c r="G3862" t="s">
        <v>55</v>
      </c>
      <c r="H3862">
        <v>338</v>
      </c>
      <c r="I3862" t="s">
        <v>36</v>
      </c>
      <c r="J3862">
        <f>VLOOKUP(I3862,Key!$A$1:$C$73,2,FALSE)</f>
        <v>43.03519</v>
      </c>
      <c r="K3862">
        <f>VLOOKUP(I3862,Key!$A$1:$C$73,3,FALSE)</f>
        <v>-87.907390000000007</v>
      </c>
      <c r="L3862" t="s">
        <v>36</v>
      </c>
      <c r="M3862">
        <f>VLOOKUP(L3862,Key!$A$1:$C$73,2,FALSE)</f>
        <v>43.03519</v>
      </c>
      <c r="N3862">
        <f>VLOOKUP(L3862,Key!$A$1:$C$73,3,FALSE)</f>
        <v>-87.907390000000007</v>
      </c>
      <c r="O3862">
        <v>39</v>
      </c>
      <c r="P3862">
        <v>6</v>
      </c>
      <c r="Q3862">
        <v>5.9</v>
      </c>
      <c r="R3862">
        <v>5.6</v>
      </c>
      <c r="S3862">
        <v>234</v>
      </c>
      <c r="T3862">
        <f t="shared" si="540"/>
        <v>-1</v>
      </c>
      <c r="U3862" s="1">
        <v>42840</v>
      </c>
      <c r="V3862" s="13">
        <f t="shared" si="541"/>
        <v>42826</v>
      </c>
      <c r="W3862" s="14">
        <f t="shared" si="542"/>
        <v>42840</v>
      </c>
      <c r="X3862" s="1" t="str">
        <f t="shared" si="543"/>
        <v>Saturday</v>
      </c>
      <c r="Y3862" s="2">
        <v>0.60348379629629634</v>
      </c>
      <c r="Z3862" s="2">
        <f t="shared" si="544"/>
        <v>0.58333333333333326</v>
      </c>
      <c r="AA3862">
        <f>1</f>
        <v>1</v>
      </c>
      <c r="AB3862" s="1">
        <v>42840</v>
      </c>
      <c r="AC3862" s="13">
        <f t="shared" si="545"/>
        <v>42826</v>
      </c>
      <c r="AD3862" s="14">
        <f t="shared" si="546"/>
        <v>42840</v>
      </c>
      <c r="AE3862" s="1" t="str">
        <f t="shared" si="547"/>
        <v>Saturday</v>
      </c>
      <c r="AF3862" s="2">
        <v>0.63121527777777775</v>
      </c>
      <c r="AG3862" s="2">
        <f t="shared" si="548"/>
        <v>0.625</v>
      </c>
      <c r="AH3862" t="s">
        <v>25</v>
      </c>
    </row>
    <row r="3863" spans="1:34" x14ac:dyDescent="0.25">
      <c r="A3863">
        <v>1580858</v>
      </c>
      <c r="B3863" t="s">
        <v>54</v>
      </c>
      <c r="E3863">
        <v>92837</v>
      </c>
      <c r="F3863" t="s">
        <v>20</v>
      </c>
      <c r="G3863" t="s">
        <v>55</v>
      </c>
      <c r="H3863">
        <v>263</v>
      </c>
      <c r="I3863" t="s">
        <v>44</v>
      </c>
      <c r="J3863">
        <f>VLOOKUP(I3863,Key!$A$1:$C$73,2,FALSE)</f>
        <v>43.03886</v>
      </c>
      <c r="K3863">
        <f>VLOOKUP(I3863,Key!$A$1:$C$73,3,FALSE)</f>
        <v>-87.902720000000002</v>
      </c>
      <c r="L3863" t="s">
        <v>52</v>
      </c>
      <c r="M3863">
        <f>VLOOKUP(L3863,Key!$A$1:$C$73,2,FALSE)</f>
        <v>43.042490000000001</v>
      </c>
      <c r="N3863">
        <f>VLOOKUP(L3863,Key!$A$1:$C$73,3,FALSE)</f>
        <v>-87.909959999999998</v>
      </c>
      <c r="O3863">
        <v>69</v>
      </c>
      <c r="P3863">
        <v>9</v>
      </c>
      <c r="Q3863">
        <v>10.4</v>
      </c>
      <c r="R3863">
        <v>9.8000000000000007</v>
      </c>
      <c r="S3863">
        <v>414</v>
      </c>
      <c r="T3863">
        <f t="shared" si="540"/>
        <v>-1</v>
      </c>
      <c r="U3863" s="1">
        <v>42840</v>
      </c>
      <c r="V3863" s="13">
        <f t="shared" si="541"/>
        <v>42826</v>
      </c>
      <c r="W3863" s="14">
        <f t="shared" si="542"/>
        <v>42840</v>
      </c>
      <c r="X3863" s="1" t="str">
        <f t="shared" si="543"/>
        <v>Saturday</v>
      </c>
      <c r="Y3863" s="2">
        <v>0.62309027777777781</v>
      </c>
      <c r="Z3863" s="2">
        <f t="shared" si="544"/>
        <v>0.625</v>
      </c>
      <c r="AA3863">
        <f>1</f>
        <v>1</v>
      </c>
      <c r="AB3863" s="1">
        <v>42840</v>
      </c>
      <c r="AC3863" s="13">
        <f t="shared" si="545"/>
        <v>42826</v>
      </c>
      <c r="AD3863" s="14">
        <f t="shared" si="546"/>
        <v>42840</v>
      </c>
      <c r="AE3863" s="1" t="str">
        <f t="shared" si="547"/>
        <v>Saturday</v>
      </c>
      <c r="AF3863" s="2">
        <v>0.67097222222222219</v>
      </c>
      <c r="AG3863" s="2">
        <f t="shared" si="548"/>
        <v>0.66666666666666663</v>
      </c>
      <c r="AH3863" t="s">
        <v>23</v>
      </c>
    </row>
    <row r="3864" spans="1:34" x14ac:dyDescent="0.25">
      <c r="A3864">
        <v>1178199</v>
      </c>
      <c r="B3864" t="s">
        <v>54</v>
      </c>
      <c r="E3864">
        <v>53202</v>
      </c>
      <c r="F3864" t="s">
        <v>20</v>
      </c>
      <c r="G3864" t="s">
        <v>55</v>
      </c>
      <c r="H3864">
        <v>5427</v>
      </c>
      <c r="I3864" t="s">
        <v>78</v>
      </c>
      <c r="J3864">
        <f>VLOOKUP(I3864,Key!$A$1:$C$73,2,FALSE)</f>
        <v>43.048200000000001</v>
      </c>
      <c r="K3864">
        <f>VLOOKUP(I3864,Key!$A$1:$C$73,3,FALSE)</f>
        <v>-87.900859999999994</v>
      </c>
      <c r="L3864" t="s">
        <v>78</v>
      </c>
      <c r="M3864">
        <f>VLOOKUP(L3864,Key!$A$1:$C$73,2,FALSE)</f>
        <v>43.048200000000001</v>
      </c>
      <c r="N3864">
        <f>VLOOKUP(L3864,Key!$A$1:$C$73,3,FALSE)</f>
        <v>-87.900859999999994</v>
      </c>
      <c r="O3864">
        <v>124</v>
      </c>
      <c r="P3864">
        <v>12</v>
      </c>
      <c r="Q3864">
        <v>18</v>
      </c>
      <c r="R3864">
        <v>17.100000000000001</v>
      </c>
      <c r="S3864">
        <v>720</v>
      </c>
      <c r="T3864">
        <f t="shared" si="540"/>
        <v>-1</v>
      </c>
      <c r="U3864" s="1">
        <v>42840</v>
      </c>
      <c r="V3864" s="13">
        <f t="shared" si="541"/>
        <v>42826</v>
      </c>
      <c r="W3864" s="14">
        <f t="shared" si="542"/>
        <v>42840</v>
      </c>
      <c r="X3864" s="1" t="str">
        <f t="shared" si="543"/>
        <v>Saturday</v>
      </c>
      <c r="Y3864" s="2">
        <v>0.64031249999999995</v>
      </c>
      <c r="Z3864" s="2">
        <f t="shared" si="544"/>
        <v>0.625</v>
      </c>
      <c r="AA3864">
        <f>1</f>
        <v>1</v>
      </c>
      <c r="AB3864" s="1">
        <v>42840</v>
      </c>
      <c r="AC3864" s="13">
        <f t="shared" si="545"/>
        <v>42826</v>
      </c>
      <c r="AD3864" s="14">
        <f t="shared" si="546"/>
        <v>42840</v>
      </c>
      <c r="AE3864" s="1" t="str">
        <f t="shared" si="547"/>
        <v>Saturday</v>
      </c>
      <c r="AF3864" s="2">
        <v>0.72703703703703704</v>
      </c>
      <c r="AG3864" s="2">
        <f t="shared" si="548"/>
        <v>0.70833333333333326</v>
      </c>
      <c r="AH3864" t="s">
        <v>25</v>
      </c>
    </row>
    <row r="3865" spans="1:34" x14ac:dyDescent="0.25">
      <c r="A3865">
        <v>1582127</v>
      </c>
      <c r="B3865" t="s">
        <v>54</v>
      </c>
      <c r="E3865">
        <v>53149</v>
      </c>
      <c r="F3865" t="s">
        <v>20</v>
      </c>
      <c r="G3865" t="s">
        <v>55</v>
      </c>
      <c r="H3865">
        <v>357</v>
      </c>
      <c r="I3865" t="s">
        <v>82</v>
      </c>
      <c r="J3865">
        <f>VLOOKUP(I3865,Key!$A$1:$C$73,2,FALSE)</f>
        <v>43.040349999999997</v>
      </c>
      <c r="K3865">
        <f>VLOOKUP(I3865,Key!$A$1:$C$73,3,FALSE)</f>
        <v>-87.920760000000001</v>
      </c>
      <c r="L3865" t="s">
        <v>36</v>
      </c>
      <c r="M3865">
        <f>VLOOKUP(L3865,Key!$A$1:$C$73,2,FALSE)</f>
        <v>43.03519</v>
      </c>
      <c r="N3865">
        <f>VLOOKUP(L3865,Key!$A$1:$C$73,3,FALSE)</f>
        <v>-87.907390000000007</v>
      </c>
      <c r="O3865">
        <v>28</v>
      </c>
      <c r="P3865">
        <v>3</v>
      </c>
      <c r="Q3865">
        <v>4.2</v>
      </c>
      <c r="R3865">
        <v>4</v>
      </c>
      <c r="S3865">
        <v>168</v>
      </c>
      <c r="T3865">
        <f t="shared" si="540"/>
        <v>-1</v>
      </c>
      <c r="U3865" s="1">
        <v>42840</v>
      </c>
      <c r="V3865" s="13">
        <f t="shared" si="541"/>
        <v>42826</v>
      </c>
      <c r="W3865" s="14">
        <f t="shared" si="542"/>
        <v>42840</v>
      </c>
      <c r="X3865" s="1" t="str">
        <f t="shared" si="543"/>
        <v>Saturday</v>
      </c>
      <c r="Y3865" s="2">
        <v>0.64166666666666672</v>
      </c>
      <c r="Z3865" s="2">
        <f t="shared" si="544"/>
        <v>0.625</v>
      </c>
      <c r="AA3865">
        <f>1</f>
        <v>1</v>
      </c>
      <c r="AB3865" s="1">
        <v>42840</v>
      </c>
      <c r="AC3865" s="13">
        <f t="shared" si="545"/>
        <v>42826</v>
      </c>
      <c r="AD3865" s="14">
        <f t="shared" si="546"/>
        <v>42840</v>
      </c>
      <c r="AE3865" s="1" t="str">
        <f t="shared" si="547"/>
        <v>Saturday</v>
      </c>
      <c r="AF3865" s="2">
        <v>0.66141203703703699</v>
      </c>
      <c r="AG3865" s="2">
        <f t="shared" si="548"/>
        <v>0.66666666666666663</v>
      </c>
      <c r="AH3865" t="s">
        <v>23</v>
      </c>
    </row>
    <row r="3866" spans="1:34" x14ac:dyDescent="0.25">
      <c r="A3866">
        <v>1582136</v>
      </c>
      <c r="B3866" t="s">
        <v>54</v>
      </c>
      <c r="E3866">
        <v>53142</v>
      </c>
      <c r="F3866" t="s">
        <v>20</v>
      </c>
      <c r="G3866" t="s">
        <v>55</v>
      </c>
      <c r="H3866">
        <v>5568</v>
      </c>
      <c r="I3866" t="s">
        <v>21</v>
      </c>
      <c r="J3866">
        <f>VLOOKUP(I3866,Key!$A$1:$C$73,2,FALSE)</f>
        <v>43.074890000000003</v>
      </c>
      <c r="K3866">
        <f>VLOOKUP(I3866,Key!$A$1:$C$73,3,FALSE)</f>
        <v>-87.882810000000006</v>
      </c>
      <c r="L3866" t="s">
        <v>21</v>
      </c>
      <c r="M3866">
        <f>VLOOKUP(L3866,Key!$A$1:$C$73,2,FALSE)</f>
        <v>43.074890000000003</v>
      </c>
      <c r="N3866">
        <f>VLOOKUP(L3866,Key!$A$1:$C$73,3,FALSE)</f>
        <v>-87.882810000000006</v>
      </c>
      <c r="O3866">
        <v>76</v>
      </c>
      <c r="P3866">
        <v>9</v>
      </c>
      <c r="Q3866">
        <v>11.4</v>
      </c>
      <c r="R3866">
        <v>10.8</v>
      </c>
      <c r="S3866">
        <v>456</v>
      </c>
      <c r="T3866">
        <f t="shared" si="540"/>
        <v>-1</v>
      </c>
      <c r="U3866" s="1">
        <v>42840</v>
      </c>
      <c r="V3866" s="13">
        <f t="shared" si="541"/>
        <v>42826</v>
      </c>
      <c r="W3866" s="14">
        <f t="shared" si="542"/>
        <v>42840</v>
      </c>
      <c r="X3866" s="1" t="str">
        <f t="shared" si="543"/>
        <v>Saturday</v>
      </c>
      <c r="Y3866" s="2">
        <v>0.64290509259259265</v>
      </c>
      <c r="Z3866" s="2">
        <f t="shared" si="544"/>
        <v>0.625</v>
      </c>
      <c r="AA3866">
        <f>1</f>
        <v>1</v>
      </c>
      <c r="AB3866" s="1">
        <v>42840</v>
      </c>
      <c r="AC3866" s="13">
        <f t="shared" si="545"/>
        <v>42826</v>
      </c>
      <c r="AD3866" s="14">
        <f t="shared" si="546"/>
        <v>42840</v>
      </c>
      <c r="AE3866" s="1" t="str">
        <f t="shared" si="547"/>
        <v>Saturday</v>
      </c>
      <c r="AF3866" s="2">
        <v>0.69537037037037042</v>
      </c>
      <c r="AG3866" s="2">
        <f t="shared" si="548"/>
        <v>0.70833333333333326</v>
      </c>
      <c r="AH3866" t="s">
        <v>25</v>
      </c>
    </row>
    <row r="3867" spans="1:34" x14ac:dyDescent="0.25">
      <c r="A3867">
        <v>1582156</v>
      </c>
      <c r="B3867" t="s">
        <v>54</v>
      </c>
      <c r="E3867">
        <v>54843</v>
      </c>
      <c r="F3867" t="s">
        <v>20</v>
      </c>
      <c r="G3867" t="s">
        <v>55</v>
      </c>
      <c r="H3867">
        <v>5553</v>
      </c>
      <c r="I3867" t="s">
        <v>74</v>
      </c>
      <c r="J3867">
        <f>VLOOKUP(I3867,Key!$A$1:$C$73,2,FALSE)</f>
        <v>43.05536</v>
      </c>
      <c r="K3867">
        <f>VLOOKUP(I3867,Key!$A$1:$C$73,3,FALSE)</f>
        <v>-87.90504</v>
      </c>
      <c r="L3867" t="s">
        <v>74</v>
      </c>
      <c r="M3867">
        <f>VLOOKUP(L3867,Key!$A$1:$C$73,2,FALSE)</f>
        <v>43.05536</v>
      </c>
      <c r="N3867">
        <f>VLOOKUP(L3867,Key!$A$1:$C$73,3,FALSE)</f>
        <v>-87.90504</v>
      </c>
      <c r="O3867">
        <v>62</v>
      </c>
      <c r="P3867">
        <v>6</v>
      </c>
      <c r="Q3867">
        <v>9.3000000000000007</v>
      </c>
      <c r="R3867">
        <v>8.8000000000000007</v>
      </c>
      <c r="S3867">
        <v>372</v>
      </c>
      <c r="T3867">
        <f t="shared" si="540"/>
        <v>-1</v>
      </c>
      <c r="U3867" s="1">
        <v>42840</v>
      </c>
      <c r="V3867" s="13">
        <f t="shared" si="541"/>
        <v>42826</v>
      </c>
      <c r="W3867" s="14">
        <f t="shared" si="542"/>
        <v>42840</v>
      </c>
      <c r="X3867" s="1" t="str">
        <f t="shared" si="543"/>
        <v>Saturday</v>
      </c>
      <c r="Y3867" s="2">
        <v>0.64518518518518519</v>
      </c>
      <c r="Z3867" s="2">
        <f t="shared" si="544"/>
        <v>0.625</v>
      </c>
      <c r="AA3867">
        <f>1</f>
        <v>1</v>
      </c>
      <c r="AB3867" s="1">
        <v>42840</v>
      </c>
      <c r="AC3867" s="13">
        <f t="shared" si="545"/>
        <v>42826</v>
      </c>
      <c r="AD3867" s="14">
        <f t="shared" si="546"/>
        <v>42840</v>
      </c>
      <c r="AE3867" s="1" t="str">
        <f t="shared" si="547"/>
        <v>Saturday</v>
      </c>
      <c r="AF3867" s="2">
        <v>0.68865740740740744</v>
      </c>
      <c r="AG3867" s="2">
        <f t="shared" si="548"/>
        <v>0.70833333333333326</v>
      </c>
      <c r="AH3867" t="s">
        <v>25</v>
      </c>
    </row>
    <row r="3868" spans="1:34" x14ac:dyDescent="0.25">
      <c r="A3868">
        <v>1582193</v>
      </c>
      <c r="B3868" t="s">
        <v>54</v>
      </c>
      <c r="E3868">
        <v>53150</v>
      </c>
      <c r="F3868" t="s">
        <v>20</v>
      </c>
      <c r="G3868" t="s">
        <v>55</v>
      </c>
      <c r="H3868">
        <v>11130</v>
      </c>
      <c r="I3868" t="s">
        <v>81</v>
      </c>
      <c r="J3868">
        <f>VLOOKUP(I3868,Key!$A$1:$C$73,2,FALSE)</f>
        <v>43.058010000000003</v>
      </c>
      <c r="K3868">
        <f>VLOOKUP(I3868,Key!$A$1:$C$73,3,FALSE)</f>
        <v>-87.877300000000005</v>
      </c>
      <c r="L3868" t="s">
        <v>81</v>
      </c>
      <c r="M3868">
        <f>VLOOKUP(L3868,Key!$A$1:$C$73,2,FALSE)</f>
        <v>43.058010000000003</v>
      </c>
      <c r="N3868">
        <f>VLOOKUP(L3868,Key!$A$1:$C$73,3,FALSE)</f>
        <v>-87.877300000000005</v>
      </c>
      <c r="O3868">
        <v>29</v>
      </c>
      <c r="P3868">
        <v>3</v>
      </c>
      <c r="Q3868">
        <v>4.4000000000000004</v>
      </c>
      <c r="R3868">
        <v>4.0999999999999996</v>
      </c>
      <c r="S3868">
        <v>174</v>
      </c>
      <c r="T3868">
        <f t="shared" si="540"/>
        <v>-1</v>
      </c>
      <c r="U3868" s="1">
        <v>42840</v>
      </c>
      <c r="V3868" s="13">
        <f t="shared" si="541"/>
        <v>42826</v>
      </c>
      <c r="W3868" s="14">
        <f t="shared" si="542"/>
        <v>42840</v>
      </c>
      <c r="X3868" s="1" t="str">
        <f t="shared" si="543"/>
        <v>Saturday</v>
      </c>
      <c r="Y3868" s="2">
        <v>0.64945601851851853</v>
      </c>
      <c r="Z3868" s="2">
        <f t="shared" si="544"/>
        <v>0.66666666666666663</v>
      </c>
      <c r="AA3868">
        <f>1</f>
        <v>1</v>
      </c>
      <c r="AB3868" s="1">
        <v>42840</v>
      </c>
      <c r="AC3868" s="13">
        <f t="shared" si="545"/>
        <v>42826</v>
      </c>
      <c r="AD3868" s="14">
        <f t="shared" si="546"/>
        <v>42840</v>
      </c>
      <c r="AE3868" s="1" t="str">
        <f t="shared" si="547"/>
        <v>Saturday</v>
      </c>
      <c r="AF3868" s="2">
        <v>0.66951388888888885</v>
      </c>
      <c r="AG3868" s="2">
        <f t="shared" si="548"/>
        <v>0.66666666666666663</v>
      </c>
      <c r="AH3868" t="s">
        <v>25</v>
      </c>
    </row>
    <row r="3869" spans="1:34" x14ac:dyDescent="0.25">
      <c r="A3869">
        <v>1347615</v>
      </c>
      <c r="B3869" t="s">
        <v>54</v>
      </c>
      <c r="E3869">
        <v>53219</v>
      </c>
      <c r="F3869" t="s">
        <v>20</v>
      </c>
      <c r="G3869" t="s">
        <v>55</v>
      </c>
      <c r="H3869">
        <v>11082</v>
      </c>
      <c r="I3869" t="s">
        <v>39</v>
      </c>
      <c r="J3869">
        <f>VLOOKUP(I3869,Key!$A$1:$C$73,2,FALSE)</f>
        <v>43.031480000000002</v>
      </c>
      <c r="K3869">
        <f>VLOOKUP(I3869,Key!$A$1:$C$73,3,FALSE)</f>
        <v>-87.908169999999998</v>
      </c>
      <c r="L3869" t="s">
        <v>61</v>
      </c>
      <c r="M3869">
        <f>VLOOKUP(L3869,Key!$A$1:$C$73,2,FALSE)</f>
        <v>43.060786</v>
      </c>
      <c r="N3869">
        <f>VLOOKUP(L3869,Key!$A$1:$C$73,3,FALSE)</f>
        <v>-87.883825999999999</v>
      </c>
      <c r="O3869">
        <v>23</v>
      </c>
      <c r="P3869">
        <v>3</v>
      </c>
      <c r="Q3869">
        <v>3.5</v>
      </c>
      <c r="R3869">
        <v>3.3</v>
      </c>
      <c r="S3869">
        <v>138</v>
      </c>
      <c r="T3869">
        <f t="shared" si="540"/>
        <v>-1</v>
      </c>
      <c r="U3869" s="1">
        <v>42840</v>
      </c>
      <c r="V3869" s="13">
        <f t="shared" si="541"/>
        <v>42826</v>
      </c>
      <c r="W3869" s="14">
        <f t="shared" si="542"/>
        <v>42840</v>
      </c>
      <c r="X3869" s="1" t="str">
        <f t="shared" si="543"/>
        <v>Saturday</v>
      </c>
      <c r="Y3869" s="2">
        <v>0.65767361111111111</v>
      </c>
      <c r="Z3869" s="2">
        <f t="shared" si="544"/>
        <v>0.66666666666666663</v>
      </c>
      <c r="AA3869">
        <f>1</f>
        <v>1</v>
      </c>
      <c r="AB3869" s="1">
        <v>42840</v>
      </c>
      <c r="AC3869" s="13">
        <f t="shared" si="545"/>
        <v>42826</v>
      </c>
      <c r="AD3869" s="14">
        <f t="shared" si="546"/>
        <v>42840</v>
      </c>
      <c r="AE3869" s="1" t="str">
        <f t="shared" si="547"/>
        <v>Saturday</v>
      </c>
      <c r="AF3869" s="2">
        <v>0.6736805555555555</v>
      </c>
      <c r="AG3869" s="2">
        <f t="shared" si="548"/>
        <v>0.66666666666666663</v>
      </c>
      <c r="AH3869" t="s">
        <v>23</v>
      </c>
    </row>
    <row r="3870" spans="1:34" x14ac:dyDescent="0.25">
      <c r="A3870">
        <v>1582273</v>
      </c>
      <c r="B3870" t="s">
        <v>54</v>
      </c>
      <c r="E3870">
        <v>53075</v>
      </c>
      <c r="F3870" t="s">
        <v>20</v>
      </c>
      <c r="G3870" t="s">
        <v>55</v>
      </c>
      <c r="H3870">
        <v>5523</v>
      </c>
      <c r="I3870" t="s">
        <v>86</v>
      </c>
      <c r="J3870">
        <f>VLOOKUP(I3870,Key!$A$1:$C$73,2,FALSE)</f>
        <v>43.052549999999997</v>
      </c>
      <c r="K3870">
        <f>VLOOKUP(I3870,Key!$A$1:$C$73,3,FALSE)</f>
        <v>-87.909329999999997</v>
      </c>
      <c r="L3870" t="s">
        <v>86</v>
      </c>
      <c r="M3870">
        <f>VLOOKUP(L3870,Key!$A$1:$C$73,2,FALSE)</f>
        <v>43.052549999999997</v>
      </c>
      <c r="N3870">
        <f>VLOOKUP(L3870,Key!$A$1:$C$73,3,FALSE)</f>
        <v>-87.909329999999997</v>
      </c>
      <c r="O3870">
        <v>33</v>
      </c>
      <c r="P3870">
        <v>3</v>
      </c>
      <c r="Q3870">
        <v>5</v>
      </c>
      <c r="R3870">
        <v>4.7</v>
      </c>
      <c r="S3870">
        <v>198</v>
      </c>
      <c r="T3870">
        <f t="shared" si="540"/>
        <v>-1</v>
      </c>
      <c r="U3870" s="1">
        <v>42840</v>
      </c>
      <c r="V3870" s="13">
        <f t="shared" si="541"/>
        <v>42826</v>
      </c>
      <c r="W3870" s="14">
        <f t="shared" si="542"/>
        <v>42840</v>
      </c>
      <c r="X3870" s="1" t="str">
        <f t="shared" si="543"/>
        <v>Saturday</v>
      </c>
      <c r="Y3870" s="2">
        <v>0.65866898148148145</v>
      </c>
      <c r="Z3870" s="2">
        <f t="shared" si="544"/>
        <v>0.66666666666666663</v>
      </c>
      <c r="AA3870">
        <f>1</f>
        <v>1</v>
      </c>
      <c r="AB3870" s="1">
        <v>42840</v>
      </c>
      <c r="AC3870" s="13">
        <f t="shared" si="545"/>
        <v>42826</v>
      </c>
      <c r="AD3870" s="14">
        <f t="shared" si="546"/>
        <v>42840</v>
      </c>
      <c r="AE3870" s="1" t="str">
        <f t="shared" si="547"/>
        <v>Saturday</v>
      </c>
      <c r="AF3870" s="2">
        <v>0.68125000000000002</v>
      </c>
      <c r="AG3870" s="2">
        <f t="shared" si="548"/>
        <v>0.66666666666666663</v>
      </c>
      <c r="AH3870" t="s">
        <v>25</v>
      </c>
    </row>
    <row r="3871" spans="1:34" x14ac:dyDescent="0.25">
      <c r="A3871">
        <v>1582307</v>
      </c>
      <c r="B3871" t="s">
        <v>54</v>
      </c>
      <c r="F3871" t="s">
        <v>20</v>
      </c>
      <c r="G3871" t="s">
        <v>55</v>
      </c>
      <c r="H3871">
        <v>332</v>
      </c>
      <c r="I3871" t="s">
        <v>70</v>
      </c>
      <c r="J3871">
        <f>VLOOKUP(I3871,Key!$A$1:$C$73,2,FALSE)</f>
        <v>43.052630000000001</v>
      </c>
      <c r="K3871">
        <f>VLOOKUP(I3871,Key!$A$1:$C$73,3,FALSE)</f>
        <v>-88.016319999999993</v>
      </c>
      <c r="L3871" t="s">
        <v>70</v>
      </c>
      <c r="M3871">
        <f>VLOOKUP(L3871,Key!$A$1:$C$73,2,FALSE)</f>
        <v>43.052630000000001</v>
      </c>
      <c r="N3871">
        <f>VLOOKUP(L3871,Key!$A$1:$C$73,3,FALSE)</f>
        <v>-88.016319999999993</v>
      </c>
      <c r="O3871">
        <v>46</v>
      </c>
      <c r="P3871">
        <v>6</v>
      </c>
      <c r="Q3871">
        <v>6.9</v>
      </c>
      <c r="R3871">
        <v>6.6</v>
      </c>
      <c r="S3871">
        <v>276</v>
      </c>
      <c r="T3871">
        <f t="shared" si="540"/>
        <v>-1</v>
      </c>
      <c r="U3871" s="1">
        <v>42840</v>
      </c>
      <c r="V3871" s="13">
        <f t="shared" si="541"/>
        <v>42826</v>
      </c>
      <c r="W3871" s="14">
        <f t="shared" si="542"/>
        <v>42840</v>
      </c>
      <c r="X3871" s="1" t="str">
        <f t="shared" si="543"/>
        <v>Saturday</v>
      </c>
      <c r="Y3871" s="2">
        <v>0.66152777777777783</v>
      </c>
      <c r="Z3871" s="2">
        <f t="shared" si="544"/>
        <v>0.66666666666666663</v>
      </c>
      <c r="AA3871">
        <f>1</f>
        <v>1</v>
      </c>
      <c r="AB3871" s="1">
        <v>42840</v>
      </c>
      <c r="AC3871" s="13">
        <f t="shared" si="545"/>
        <v>42826</v>
      </c>
      <c r="AD3871" s="14">
        <f t="shared" si="546"/>
        <v>42840</v>
      </c>
      <c r="AE3871" s="1" t="str">
        <f t="shared" si="547"/>
        <v>Saturday</v>
      </c>
      <c r="AF3871" s="2">
        <v>0.69305555555555554</v>
      </c>
      <c r="AG3871" s="2">
        <f t="shared" si="548"/>
        <v>0.70833333333333326</v>
      </c>
      <c r="AH3871" t="s">
        <v>25</v>
      </c>
    </row>
    <row r="3872" spans="1:34" x14ac:dyDescent="0.25">
      <c r="A3872">
        <v>1582271</v>
      </c>
      <c r="B3872" t="s">
        <v>54</v>
      </c>
      <c r="E3872">
        <v>53213</v>
      </c>
      <c r="F3872" t="s">
        <v>20</v>
      </c>
      <c r="G3872" t="s">
        <v>55</v>
      </c>
      <c r="H3872">
        <v>11128</v>
      </c>
      <c r="I3872" t="s">
        <v>70</v>
      </c>
      <c r="J3872">
        <f>VLOOKUP(I3872,Key!$A$1:$C$73,2,FALSE)</f>
        <v>43.052630000000001</v>
      </c>
      <c r="K3872">
        <f>VLOOKUP(I3872,Key!$A$1:$C$73,3,FALSE)</f>
        <v>-88.016319999999993</v>
      </c>
      <c r="L3872" t="s">
        <v>70</v>
      </c>
      <c r="M3872">
        <f>VLOOKUP(L3872,Key!$A$1:$C$73,2,FALSE)</f>
        <v>43.052630000000001</v>
      </c>
      <c r="N3872">
        <f>VLOOKUP(L3872,Key!$A$1:$C$73,3,FALSE)</f>
        <v>-88.016319999999993</v>
      </c>
      <c r="O3872">
        <v>45</v>
      </c>
      <c r="P3872">
        <v>6</v>
      </c>
      <c r="Q3872">
        <v>6.8</v>
      </c>
      <c r="R3872">
        <v>6.4</v>
      </c>
      <c r="S3872">
        <v>270</v>
      </c>
      <c r="T3872">
        <f t="shared" si="540"/>
        <v>-1</v>
      </c>
      <c r="U3872" s="1">
        <v>42840</v>
      </c>
      <c r="V3872" s="13">
        <f t="shared" si="541"/>
        <v>42826</v>
      </c>
      <c r="W3872" s="14">
        <f t="shared" si="542"/>
        <v>42840</v>
      </c>
      <c r="X3872" s="1" t="str">
        <f t="shared" si="543"/>
        <v>Saturday</v>
      </c>
      <c r="Y3872" s="2">
        <v>0.66192129629629626</v>
      </c>
      <c r="Z3872" s="2">
        <f t="shared" si="544"/>
        <v>0.66666666666666663</v>
      </c>
      <c r="AA3872">
        <f>1</f>
        <v>1</v>
      </c>
      <c r="AB3872" s="1">
        <v>42840</v>
      </c>
      <c r="AC3872" s="13">
        <f t="shared" si="545"/>
        <v>42826</v>
      </c>
      <c r="AD3872" s="14">
        <f t="shared" si="546"/>
        <v>42840</v>
      </c>
      <c r="AE3872" s="1" t="str">
        <f t="shared" si="547"/>
        <v>Saturday</v>
      </c>
      <c r="AF3872" s="2">
        <v>0.69356481481481491</v>
      </c>
      <c r="AG3872" s="2">
        <f t="shared" si="548"/>
        <v>0.70833333333333326</v>
      </c>
      <c r="AH3872" t="s">
        <v>25</v>
      </c>
    </row>
    <row r="3873" spans="1:34" x14ac:dyDescent="0.25">
      <c r="A3873">
        <v>1493751</v>
      </c>
      <c r="B3873" t="s">
        <v>54</v>
      </c>
      <c r="E3873">
        <v>53154</v>
      </c>
      <c r="F3873" t="s">
        <v>20</v>
      </c>
      <c r="G3873" t="s">
        <v>55</v>
      </c>
      <c r="H3873">
        <v>81</v>
      </c>
      <c r="I3873" t="s">
        <v>81</v>
      </c>
      <c r="J3873">
        <f>VLOOKUP(I3873,Key!$A$1:$C$73,2,FALSE)</f>
        <v>43.058010000000003</v>
      </c>
      <c r="K3873">
        <f>VLOOKUP(I3873,Key!$A$1:$C$73,3,FALSE)</f>
        <v>-87.877300000000005</v>
      </c>
      <c r="L3873" t="s">
        <v>81</v>
      </c>
      <c r="M3873">
        <f>VLOOKUP(L3873,Key!$A$1:$C$73,2,FALSE)</f>
        <v>43.058010000000003</v>
      </c>
      <c r="N3873">
        <f>VLOOKUP(L3873,Key!$A$1:$C$73,3,FALSE)</f>
        <v>-87.877300000000005</v>
      </c>
      <c r="O3873">
        <v>40</v>
      </c>
      <c r="P3873">
        <v>6</v>
      </c>
      <c r="Q3873">
        <v>6</v>
      </c>
      <c r="R3873">
        <v>5.7</v>
      </c>
      <c r="S3873">
        <v>240</v>
      </c>
      <c r="T3873">
        <f t="shared" si="540"/>
        <v>-1</v>
      </c>
      <c r="U3873" s="1">
        <v>42840</v>
      </c>
      <c r="V3873" s="13">
        <f t="shared" si="541"/>
        <v>42826</v>
      </c>
      <c r="W3873" s="14">
        <f t="shared" si="542"/>
        <v>42840</v>
      </c>
      <c r="X3873" s="1" t="str">
        <f t="shared" si="543"/>
        <v>Saturday</v>
      </c>
      <c r="Y3873" s="2">
        <v>0.6627777777777778</v>
      </c>
      <c r="Z3873" s="2">
        <f t="shared" si="544"/>
        <v>0.66666666666666663</v>
      </c>
      <c r="AA3873">
        <f>1</f>
        <v>1</v>
      </c>
      <c r="AB3873" s="1">
        <v>42840</v>
      </c>
      <c r="AC3873" s="13">
        <f t="shared" si="545"/>
        <v>42826</v>
      </c>
      <c r="AD3873" s="14">
        <f t="shared" si="546"/>
        <v>42840</v>
      </c>
      <c r="AE3873" s="1" t="str">
        <f t="shared" si="547"/>
        <v>Saturday</v>
      </c>
      <c r="AF3873" s="2">
        <v>0.69075231481481481</v>
      </c>
      <c r="AG3873" s="2">
        <f t="shared" si="548"/>
        <v>0.70833333333333326</v>
      </c>
      <c r="AH3873" t="s">
        <v>25</v>
      </c>
    </row>
    <row r="3874" spans="1:34" x14ac:dyDescent="0.25">
      <c r="A3874">
        <v>1582412</v>
      </c>
      <c r="B3874" t="s">
        <v>54</v>
      </c>
      <c r="E3874">
        <v>53051</v>
      </c>
      <c r="F3874" t="s">
        <v>20</v>
      </c>
      <c r="G3874" t="s">
        <v>55</v>
      </c>
      <c r="H3874">
        <v>11165</v>
      </c>
      <c r="I3874" t="s">
        <v>72</v>
      </c>
      <c r="J3874">
        <f>VLOOKUP(I3874,Key!$A$1:$C$73,2,FALSE)</f>
        <v>43.060839999999999</v>
      </c>
      <c r="K3874">
        <f>VLOOKUP(I3874,Key!$A$1:$C$73,3,FALSE)</f>
        <v>-88.001940000000005</v>
      </c>
      <c r="L3874" t="s">
        <v>72</v>
      </c>
      <c r="M3874">
        <f>VLOOKUP(L3874,Key!$A$1:$C$73,2,FALSE)</f>
        <v>43.060839999999999</v>
      </c>
      <c r="N3874">
        <f>VLOOKUP(L3874,Key!$A$1:$C$73,3,FALSE)</f>
        <v>-88.001940000000005</v>
      </c>
      <c r="O3874">
        <v>50</v>
      </c>
      <c r="P3874">
        <v>6</v>
      </c>
      <c r="Q3874">
        <v>7.5</v>
      </c>
      <c r="R3874">
        <v>7.1</v>
      </c>
      <c r="S3874">
        <v>300</v>
      </c>
      <c r="T3874">
        <f t="shared" si="540"/>
        <v>-1</v>
      </c>
      <c r="U3874" s="1">
        <v>42840</v>
      </c>
      <c r="V3874" s="13">
        <f t="shared" si="541"/>
        <v>42826</v>
      </c>
      <c r="W3874" s="14">
        <f t="shared" si="542"/>
        <v>42840</v>
      </c>
      <c r="X3874" s="1" t="str">
        <f t="shared" si="543"/>
        <v>Saturday</v>
      </c>
      <c r="Y3874" s="2">
        <v>0.67664351851851856</v>
      </c>
      <c r="Z3874" s="2">
        <f t="shared" si="544"/>
        <v>0.66666666666666663</v>
      </c>
      <c r="AA3874">
        <f>1</f>
        <v>1</v>
      </c>
      <c r="AB3874" s="1">
        <v>42840</v>
      </c>
      <c r="AC3874" s="13">
        <f t="shared" si="545"/>
        <v>42826</v>
      </c>
      <c r="AD3874" s="14">
        <f t="shared" si="546"/>
        <v>42840</v>
      </c>
      <c r="AE3874" s="1" t="str">
        <f t="shared" si="547"/>
        <v>Saturday</v>
      </c>
      <c r="AF3874" s="2">
        <v>0.71144675925925915</v>
      </c>
      <c r="AG3874" s="2">
        <f t="shared" si="548"/>
        <v>0.70833333333333326</v>
      </c>
      <c r="AH3874" t="s">
        <v>25</v>
      </c>
    </row>
    <row r="3875" spans="1:34" x14ac:dyDescent="0.25">
      <c r="A3875">
        <v>1574256</v>
      </c>
      <c r="B3875" t="s">
        <v>54</v>
      </c>
      <c r="E3875">
        <v>53211</v>
      </c>
      <c r="F3875" t="s">
        <v>20</v>
      </c>
      <c r="G3875" t="s">
        <v>55</v>
      </c>
      <c r="H3875">
        <v>11088</v>
      </c>
      <c r="I3875" t="s">
        <v>63</v>
      </c>
      <c r="J3875">
        <f>VLOOKUP(I3875,Key!$A$1:$C$73,2,FALSE)</f>
        <v>43.066893999999998</v>
      </c>
      <c r="K3875">
        <f>VLOOKUP(I3875,Key!$A$1:$C$73,3,FALSE)</f>
        <v>-87.877936000000005</v>
      </c>
      <c r="L3875" t="s">
        <v>63</v>
      </c>
      <c r="M3875">
        <f>VLOOKUP(L3875,Key!$A$1:$C$73,2,FALSE)</f>
        <v>43.066893999999998</v>
      </c>
      <c r="N3875">
        <f>VLOOKUP(L3875,Key!$A$1:$C$73,3,FALSE)</f>
        <v>-87.877936000000005</v>
      </c>
      <c r="O3875">
        <v>18</v>
      </c>
      <c r="P3875">
        <v>3</v>
      </c>
      <c r="Q3875">
        <v>2.7</v>
      </c>
      <c r="R3875">
        <v>2.6</v>
      </c>
      <c r="S3875">
        <v>108</v>
      </c>
      <c r="T3875">
        <f t="shared" si="540"/>
        <v>-1</v>
      </c>
      <c r="U3875" s="1">
        <v>42840</v>
      </c>
      <c r="V3875" s="13">
        <f t="shared" si="541"/>
        <v>42826</v>
      </c>
      <c r="W3875" s="14">
        <f t="shared" si="542"/>
        <v>42840</v>
      </c>
      <c r="X3875" s="1" t="str">
        <f t="shared" si="543"/>
        <v>Saturday</v>
      </c>
      <c r="Y3875" s="2">
        <v>0.70035879629629638</v>
      </c>
      <c r="Z3875" s="2">
        <f t="shared" si="544"/>
        <v>0.70833333333333326</v>
      </c>
      <c r="AA3875">
        <f>1</f>
        <v>1</v>
      </c>
      <c r="AB3875" s="1">
        <v>42840</v>
      </c>
      <c r="AC3875" s="13">
        <f t="shared" si="545"/>
        <v>42826</v>
      </c>
      <c r="AD3875" s="14">
        <f t="shared" si="546"/>
        <v>42840</v>
      </c>
      <c r="AE3875" s="1" t="str">
        <f t="shared" si="547"/>
        <v>Saturday</v>
      </c>
      <c r="AF3875" s="2">
        <v>0.71311342592592597</v>
      </c>
      <c r="AG3875" s="2">
        <f t="shared" si="548"/>
        <v>0.70833333333333326</v>
      </c>
      <c r="AH3875" t="s">
        <v>25</v>
      </c>
    </row>
    <row r="3876" spans="1:34" x14ac:dyDescent="0.25">
      <c r="A3876">
        <v>1582693</v>
      </c>
      <c r="B3876" t="s">
        <v>54</v>
      </c>
      <c r="E3876">
        <v>61072</v>
      </c>
      <c r="F3876" t="s">
        <v>20</v>
      </c>
      <c r="G3876" t="s">
        <v>55</v>
      </c>
      <c r="H3876">
        <v>263</v>
      </c>
      <c r="I3876" t="s">
        <v>52</v>
      </c>
      <c r="J3876">
        <f>VLOOKUP(I3876,Key!$A$1:$C$73,2,FALSE)</f>
        <v>43.042490000000001</v>
      </c>
      <c r="K3876">
        <f>VLOOKUP(I3876,Key!$A$1:$C$73,3,FALSE)</f>
        <v>-87.909959999999998</v>
      </c>
      <c r="L3876" t="s">
        <v>36</v>
      </c>
      <c r="M3876">
        <f>VLOOKUP(L3876,Key!$A$1:$C$73,2,FALSE)</f>
        <v>43.03519</v>
      </c>
      <c r="N3876">
        <f>VLOOKUP(L3876,Key!$A$1:$C$73,3,FALSE)</f>
        <v>-87.907390000000007</v>
      </c>
      <c r="O3876">
        <v>12</v>
      </c>
      <c r="P3876">
        <v>3</v>
      </c>
      <c r="Q3876">
        <v>1.8</v>
      </c>
      <c r="R3876">
        <v>1.7</v>
      </c>
      <c r="S3876">
        <v>72</v>
      </c>
      <c r="T3876">
        <f t="shared" si="540"/>
        <v>-1</v>
      </c>
      <c r="U3876" s="1">
        <v>42840</v>
      </c>
      <c r="V3876" s="13">
        <f t="shared" si="541"/>
        <v>42826</v>
      </c>
      <c r="W3876" s="14">
        <f t="shared" si="542"/>
        <v>42840</v>
      </c>
      <c r="X3876" s="1" t="str">
        <f t="shared" si="543"/>
        <v>Saturday</v>
      </c>
      <c r="Y3876" s="2">
        <v>0.71968750000000004</v>
      </c>
      <c r="Z3876" s="2">
        <f t="shared" si="544"/>
        <v>0.70833333333333326</v>
      </c>
      <c r="AA3876">
        <f>1</f>
        <v>1</v>
      </c>
      <c r="AB3876" s="1">
        <v>42840</v>
      </c>
      <c r="AC3876" s="13">
        <f t="shared" si="545"/>
        <v>42826</v>
      </c>
      <c r="AD3876" s="14">
        <f t="shared" si="546"/>
        <v>42840</v>
      </c>
      <c r="AE3876" s="1" t="str">
        <f t="shared" si="547"/>
        <v>Saturday</v>
      </c>
      <c r="AF3876" s="2">
        <v>0.72800925925925919</v>
      </c>
      <c r="AG3876" s="2">
        <f t="shared" si="548"/>
        <v>0.70833333333333326</v>
      </c>
      <c r="AH3876" t="s">
        <v>23</v>
      </c>
    </row>
    <row r="3877" spans="1:34" x14ac:dyDescent="0.25">
      <c r="A3877">
        <v>1173320</v>
      </c>
      <c r="B3877" t="s">
        <v>54</v>
      </c>
      <c r="E3877">
        <v>21042</v>
      </c>
      <c r="F3877" t="s">
        <v>20</v>
      </c>
      <c r="G3877" t="s">
        <v>55</v>
      </c>
      <c r="H3877">
        <v>5520</v>
      </c>
      <c r="I3877" t="s">
        <v>89</v>
      </c>
      <c r="J3877">
        <f>VLOOKUP(I3877,Key!$A$1:$C$73,2,FALSE)</f>
        <v>43.060155999999999</v>
      </c>
      <c r="K3877">
        <f>VLOOKUP(I3877,Key!$A$1:$C$73,3,FALSE)</f>
        <v>-87.881258000000003</v>
      </c>
      <c r="L3877" t="s">
        <v>84</v>
      </c>
      <c r="M3877">
        <f>VLOOKUP(L3877,Key!$A$1:$C$73,2,FALSE)</f>
        <v>43.040154000000001</v>
      </c>
      <c r="N3877">
        <f>VLOOKUP(L3877,Key!$A$1:$C$73,3,FALSE)</f>
        <v>-87.932113000000001</v>
      </c>
      <c r="O3877">
        <v>40</v>
      </c>
      <c r="P3877">
        <v>6</v>
      </c>
      <c r="Q3877">
        <v>6</v>
      </c>
      <c r="R3877">
        <v>5.7</v>
      </c>
      <c r="S3877">
        <v>240</v>
      </c>
      <c r="T3877">
        <f t="shared" si="540"/>
        <v>-1</v>
      </c>
      <c r="U3877" s="1">
        <v>42840</v>
      </c>
      <c r="V3877" s="13">
        <f t="shared" si="541"/>
        <v>42826</v>
      </c>
      <c r="W3877" s="14">
        <f t="shared" si="542"/>
        <v>42840</v>
      </c>
      <c r="X3877" s="1" t="str">
        <f t="shared" si="543"/>
        <v>Saturday</v>
      </c>
      <c r="Y3877" s="2">
        <v>0.75525462962962964</v>
      </c>
      <c r="Z3877" s="2">
        <f t="shared" si="544"/>
        <v>0.75</v>
      </c>
      <c r="AA3877">
        <f>1</f>
        <v>1</v>
      </c>
      <c r="AB3877" s="1">
        <v>42840</v>
      </c>
      <c r="AC3877" s="13">
        <f t="shared" si="545"/>
        <v>42826</v>
      </c>
      <c r="AD3877" s="14">
        <f t="shared" si="546"/>
        <v>42840</v>
      </c>
      <c r="AE3877" s="1" t="str">
        <f t="shared" si="547"/>
        <v>Saturday</v>
      </c>
      <c r="AF3877" s="2">
        <v>0.78263888888888899</v>
      </c>
      <c r="AG3877" s="2">
        <f t="shared" si="548"/>
        <v>0.79166666666666663</v>
      </c>
      <c r="AH3877" t="s">
        <v>23</v>
      </c>
    </row>
    <row r="3878" spans="1:34" x14ac:dyDescent="0.25">
      <c r="A3878">
        <v>1582950</v>
      </c>
      <c r="B3878" t="s">
        <v>54</v>
      </c>
      <c r="E3878">
        <v>53205</v>
      </c>
      <c r="F3878" t="s">
        <v>20</v>
      </c>
      <c r="G3878" t="s">
        <v>55</v>
      </c>
      <c r="H3878">
        <v>11151</v>
      </c>
      <c r="I3878" t="s">
        <v>27</v>
      </c>
      <c r="J3878">
        <f>VLOOKUP(I3878,Key!$A$1:$C$73,2,FALSE)</f>
        <v>43.041646999999998</v>
      </c>
      <c r="K3878">
        <f>VLOOKUP(I3878,Key!$A$1:$C$73,3,FALSE)</f>
        <v>-87.927257999999995</v>
      </c>
      <c r="L3878" t="s">
        <v>27</v>
      </c>
      <c r="M3878">
        <f>VLOOKUP(L3878,Key!$A$1:$C$73,2,FALSE)</f>
        <v>43.041646999999998</v>
      </c>
      <c r="N3878">
        <f>VLOOKUP(L3878,Key!$A$1:$C$73,3,FALSE)</f>
        <v>-87.927257999999995</v>
      </c>
      <c r="O3878">
        <v>28</v>
      </c>
      <c r="P3878">
        <v>3</v>
      </c>
      <c r="Q3878">
        <v>4.2</v>
      </c>
      <c r="R3878">
        <v>4</v>
      </c>
      <c r="S3878">
        <v>168</v>
      </c>
      <c r="T3878">
        <f t="shared" si="540"/>
        <v>-1</v>
      </c>
      <c r="U3878" s="1">
        <v>42840</v>
      </c>
      <c r="V3878" s="13">
        <f t="shared" si="541"/>
        <v>42826</v>
      </c>
      <c r="W3878" s="14">
        <f t="shared" si="542"/>
        <v>42840</v>
      </c>
      <c r="X3878" s="1" t="str">
        <f t="shared" si="543"/>
        <v>Saturday</v>
      </c>
      <c r="Y3878" s="2">
        <v>0.7602430555555556</v>
      </c>
      <c r="Z3878" s="2">
        <f t="shared" si="544"/>
        <v>0.75</v>
      </c>
      <c r="AA3878">
        <f>1</f>
        <v>1</v>
      </c>
      <c r="AB3878" s="1">
        <v>42840</v>
      </c>
      <c r="AC3878" s="13">
        <f t="shared" si="545"/>
        <v>42826</v>
      </c>
      <c r="AD3878" s="14">
        <f t="shared" si="546"/>
        <v>42840</v>
      </c>
      <c r="AE3878" s="1" t="str">
        <f t="shared" si="547"/>
        <v>Saturday</v>
      </c>
      <c r="AF3878" s="2">
        <v>0.77922453703703709</v>
      </c>
      <c r="AG3878" s="2">
        <f t="shared" si="548"/>
        <v>0.79166666666666663</v>
      </c>
      <c r="AH3878" t="s">
        <v>25</v>
      </c>
    </row>
    <row r="3879" spans="1:34" x14ac:dyDescent="0.25">
      <c r="A3879">
        <v>1583003</v>
      </c>
      <c r="B3879" t="s">
        <v>54</v>
      </c>
      <c r="E3879">
        <v>60647</v>
      </c>
      <c r="F3879" t="s">
        <v>20</v>
      </c>
      <c r="G3879" t="s">
        <v>55</v>
      </c>
      <c r="H3879">
        <v>997</v>
      </c>
      <c r="I3879" t="s">
        <v>48</v>
      </c>
      <c r="J3879">
        <f>VLOOKUP(I3879,Key!$A$1:$C$73,2,FALSE)</f>
        <v>43.031320000000001</v>
      </c>
      <c r="K3879">
        <f>VLOOKUP(I3879,Key!$A$1:$C$73,3,FALSE)</f>
        <v>-87.904259999999994</v>
      </c>
      <c r="L3879" t="s">
        <v>79</v>
      </c>
      <c r="M3879">
        <f>VLOOKUP(L3879,Key!$A$1:$C$73,2,FALSE)</f>
        <v>43.04804</v>
      </c>
      <c r="N3879">
        <f>VLOOKUP(L3879,Key!$A$1:$C$73,3,FALSE)</f>
        <v>-87.896720000000002</v>
      </c>
      <c r="O3879">
        <v>32</v>
      </c>
      <c r="P3879">
        <v>3</v>
      </c>
      <c r="Q3879">
        <v>4.8</v>
      </c>
      <c r="R3879">
        <v>4.5999999999999996</v>
      </c>
      <c r="S3879">
        <v>192</v>
      </c>
      <c r="T3879">
        <f t="shared" si="540"/>
        <v>-1</v>
      </c>
      <c r="U3879" s="1">
        <v>42840</v>
      </c>
      <c r="V3879" s="13">
        <f t="shared" si="541"/>
        <v>42826</v>
      </c>
      <c r="W3879" s="14">
        <f t="shared" si="542"/>
        <v>42840</v>
      </c>
      <c r="X3879" s="1" t="str">
        <f t="shared" si="543"/>
        <v>Saturday</v>
      </c>
      <c r="Y3879" s="2">
        <v>0.7707060185185185</v>
      </c>
      <c r="Z3879" s="2">
        <f t="shared" si="544"/>
        <v>0.75</v>
      </c>
      <c r="AA3879">
        <f>1</f>
        <v>1</v>
      </c>
      <c r="AB3879" s="1">
        <v>42840</v>
      </c>
      <c r="AC3879" s="13">
        <f t="shared" si="545"/>
        <v>42826</v>
      </c>
      <c r="AD3879" s="14">
        <f t="shared" si="546"/>
        <v>42840</v>
      </c>
      <c r="AE3879" s="1" t="str">
        <f t="shared" si="547"/>
        <v>Saturday</v>
      </c>
      <c r="AF3879" s="2">
        <v>0.79291666666666671</v>
      </c>
      <c r="AG3879" s="2">
        <f t="shared" si="548"/>
        <v>0.79166666666666663</v>
      </c>
      <c r="AH3879" t="s">
        <v>23</v>
      </c>
    </row>
    <row r="3880" spans="1:34" x14ac:dyDescent="0.25">
      <c r="A3880">
        <v>1583172</v>
      </c>
      <c r="B3880" t="s">
        <v>54</v>
      </c>
      <c r="E3880">
        <v>53202</v>
      </c>
      <c r="F3880" t="s">
        <v>20</v>
      </c>
      <c r="G3880" t="s">
        <v>55</v>
      </c>
      <c r="H3880">
        <v>5475</v>
      </c>
      <c r="I3880" t="s">
        <v>52</v>
      </c>
      <c r="J3880">
        <f>VLOOKUP(I3880,Key!$A$1:$C$73,2,FALSE)</f>
        <v>43.042490000000001</v>
      </c>
      <c r="K3880">
        <f>VLOOKUP(I3880,Key!$A$1:$C$73,3,FALSE)</f>
        <v>-87.909959999999998</v>
      </c>
      <c r="L3880" t="s">
        <v>48</v>
      </c>
      <c r="M3880">
        <f>VLOOKUP(L3880,Key!$A$1:$C$73,2,FALSE)</f>
        <v>43.031320000000001</v>
      </c>
      <c r="N3880">
        <f>VLOOKUP(L3880,Key!$A$1:$C$73,3,FALSE)</f>
        <v>-87.904259999999994</v>
      </c>
      <c r="O3880">
        <v>34</v>
      </c>
      <c r="P3880">
        <v>3</v>
      </c>
      <c r="Q3880">
        <v>5.0999999999999996</v>
      </c>
      <c r="R3880">
        <v>4.8</v>
      </c>
      <c r="S3880">
        <v>204</v>
      </c>
      <c r="T3880">
        <f t="shared" si="540"/>
        <v>-1</v>
      </c>
      <c r="U3880" s="1">
        <v>42840</v>
      </c>
      <c r="V3880" s="13">
        <f t="shared" si="541"/>
        <v>42826</v>
      </c>
      <c r="W3880" s="14">
        <f t="shared" si="542"/>
        <v>42840</v>
      </c>
      <c r="X3880" s="1" t="str">
        <f t="shared" si="543"/>
        <v>Saturday</v>
      </c>
      <c r="Y3880" s="2">
        <v>0.80090277777777785</v>
      </c>
      <c r="Z3880" s="2">
        <f t="shared" si="544"/>
        <v>0.79166666666666663</v>
      </c>
      <c r="AA3880">
        <f>1</f>
        <v>1</v>
      </c>
      <c r="AB3880" s="1">
        <v>42840</v>
      </c>
      <c r="AC3880" s="13">
        <f t="shared" si="545"/>
        <v>42826</v>
      </c>
      <c r="AD3880" s="14">
        <f t="shared" si="546"/>
        <v>42840</v>
      </c>
      <c r="AE3880" s="1" t="str">
        <f t="shared" si="547"/>
        <v>Saturday</v>
      </c>
      <c r="AF3880" s="2">
        <v>0.82494212962962965</v>
      </c>
      <c r="AG3880" s="2">
        <f t="shared" si="548"/>
        <v>0.83333333333333326</v>
      </c>
      <c r="AH3880" t="s">
        <v>23</v>
      </c>
    </row>
    <row r="3881" spans="1:34" x14ac:dyDescent="0.25">
      <c r="A3881">
        <v>1393669</v>
      </c>
      <c r="B3881" t="s">
        <v>54</v>
      </c>
      <c r="E3881">
        <v>53150</v>
      </c>
      <c r="F3881" t="s">
        <v>20</v>
      </c>
      <c r="G3881" t="s">
        <v>55</v>
      </c>
      <c r="H3881">
        <v>280</v>
      </c>
      <c r="I3881" t="s">
        <v>77</v>
      </c>
      <c r="J3881">
        <f>VLOOKUP(I3881,Key!$A$1:$C$73,2,FALSE)</f>
        <v>43.036900000000003</v>
      </c>
      <c r="K3881">
        <f>VLOOKUP(I3881,Key!$A$1:$C$73,3,FALSE)</f>
        <v>-87.89667</v>
      </c>
      <c r="L3881" t="s">
        <v>77</v>
      </c>
      <c r="M3881">
        <f>VLOOKUP(L3881,Key!$A$1:$C$73,2,FALSE)</f>
        <v>43.036900000000003</v>
      </c>
      <c r="N3881">
        <f>VLOOKUP(L3881,Key!$A$1:$C$73,3,FALSE)</f>
        <v>-87.89667</v>
      </c>
      <c r="O3881">
        <v>69</v>
      </c>
      <c r="P3881">
        <v>9</v>
      </c>
      <c r="Q3881">
        <v>10.4</v>
      </c>
      <c r="R3881">
        <v>9.8000000000000007</v>
      </c>
      <c r="S3881">
        <v>414</v>
      </c>
      <c r="T3881">
        <f t="shared" si="540"/>
        <v>-1</v>
      </c>
      <c r="U3881" s="1">
        <v>42840</v>
      </c>
      <c r="V3881" s="13">
        <f t="shared" si="541"/>
        <v>42826</v>
      </c>
      <c r="W3881" s="14">
        <f t="shared" si="542"/>
        <v>42840</v>
      </c>
      <c r="X3881" s="1" t="str">
        <f t="shared" si="543"/>
        <v>Saturday</v>
      </c>
      <c r="Y3881" s="2">
        <v>0.81128472222222225</v>
      </c>
      <c r="Z3881" s="2">
        <f t="shared" si="544"/>
        <v>0.79166666666666663</v>
      </c>
      <c r="AA3881">
        <f>1</f>
        <v>1</v>
      </c>
      <c r="AB3881" s="1">
        <v>42840</v>
      </c>
      <c r="AC3881" s="13">
        <f t="shared" si="545"/>
        <v>42826</v>
      </c>
      <c r="AD3881" s="14">
        <f t="shared" si="546"/>
        <v>42840</v>
      </c>
      <c r="AE3881" s="1" t="str">
        <f t="shared" si="547"/>
        <v>Saturday</v>
      </c>
      <c r="AF3881" s="2">
        <v>0.85952546296296306</v>
      </c>
      <c r="AG3881" s="2">
        <f t="shared" si="548"/>
        <v>0.875</v>
      </c>
      <c r="AH3881" t="s">
        <v>25</v>
      </c>
    </row>
    <row r="3882" spans="1:34" x14ac:dyDescent="0.25">
      <c r="A3882">
        <v>1556816</v>
      </c>
      <c r="B3882" t="s">
        <v>54</v>
      </c>
      <c r="E3882">
        <v>53221</v>
      </c>
      <c r="F3882" t="s">
        <v>20</v>
      </c>
      <c r="G3882" t="s">
        <v>55</v>
      </c>
      <c r="H3882">
        <v>11144</v>
      </c>
      <c r="I3882" t="s">
        <v>37</v>
      </c>
      <c r="J3882">
        <f>VLOOKUP(I3882,Key!$A$1:$C$73,2,FALSE)</f>
        <v>43.049230000000001</v>
      </c>
      <c r="K3882">
        <f>VLOOKUP(I3882,Key!$A$1:$C$73,3,FALSE)</f>
        <v>-87.911940000000001</v>
      </c>
      <c r="L3882" t="s">
        <v>67</v>
      </c>
      <c r="M3882">
        <f>VLOOKUP(L3882,Key!$A$1:$C$73,2,FALSE)</f>
        <v>43.05847</v>
      </c>
      <c r="N3882">
        <f>VLOOKUP(L3882,Key!$A$1:$C$73,3,FALSE)</f>
        <v>-87.898079999999993</v>
      </c>
      <c r="O3882">
        <v>7</v>
      </c>
      <c r="P3882">
        <v>3</v>
      </c>
      <c r="Q3882">
        <v>1.1000000000000001</v>
      </c>
      <c r="R3882">
        <v>1</v>
      </c>
      <c r="S3882">
        <v>42</v>
      </c>
      <c r="T3882">
        <f t="shared" si="540"/>
        <v>-1</v>
      </c>
      <c r="U3882" s="1">
        <v>42841</v>
      </c>
      <c r="V3882" s="13">
        <f t="shared" si="541"/>
        <v>42826</v>
      </c>
      <c r="W3882" s="14">
        <f t="shared" si="542"/>
        <v>42841</v>
      </c>
      <c r="X3882" s="1" t="str">
        <f t="shared" si="543"/>
        <v>Sunday</v>
      </c>
      <c r="Y3882" s="2">
        <v>0.32954861111111111</v>
      </c>
      <c r="Z3882" s="2">
        <f t="shared" si="544"/>
        <v>0.33333333333333331</v>
      </c>
      <c r="AA3882">
        <f>1</f>
        <v>1</v>
      </c>
      <c r="AB3882" s="1">
        <v>42841</v>
      </c>
      <c r="AC3882" s="13">
        <f t="shared" si="545"/>
        <v>42826</v>
      </c>
      <c r="AD3882" s="14">
        <f t="shared" si="546"/>
        <v>42841</v>
      </c>
      <c r="AE3882" s="1" t="str">
        <f t="shared" si="547"/>
        <v>Sunday</v>
      </c>
      <c r="AF3882" s="2">
        <v>0.33452546296296298</v>
      </c>
      <c r="AG3882" s="2">
        <f t="shared" si="548"/>
        <v>0.33333333333333331</v>
      </c>
      <c r="AH3882" t="s">
        <v>23</v>
      </c>
    </row>
    <row r="3883" spans="1:34" x14ac:dyDescent="0.25">
      <c r="A3883">
        <v>1583988</v>
      </c>
      <c r="B3883" t="s">
        <v>54</v>
      </c>
      <c r="E3883">
        <v>53211</v>
      </c>
      <c r="F3883" t="s">
        <v>20</v>
      </c>
      <c r="G3883" t="s">
        <v>55</v>
      </c>
      <c r="H3883">
        <v>11148</v>
      </c>
      <c r="I3883" t="s">
        <v>77</v>
      </c>
      <c r="J3883">
        <f>VLOOKUP(I3883,Key!$A$1:$C$73,2,FALSE)</f>
        <v>43.036900000000003</v>
      </c>
      <c r="K3883">
        <f>VLOOKUP(I3883,Key!$A$1:$C$73,3,FALSE)</f>
        <v>-87.89667</v>
      </c>
      <c r="L3883" t="s">
        <v>77</v>
      </c>
      <c r="M3883">
        <f>VLOOKUP(L3883,Key!$A$1:$C$73,2,FALSE)</f>
        <v>43.036900000000003</v>
      </c>
      <c r="N3883">
        <f>VLOOKUP(L3883,Key!$A$1:$C$73,3,FALSE)</f>
        <v>-87.89667</v>
      </c>
      <c r="O3883">
        <v>70</v>
      </c>
      <c r="P3883">
        <v>9</v>
      </c>
      <c r="Q3883">
        <v>10.5</v>
      </c>
      <c r="R3883">
        <v>10</v>
      </c>
      <c r="S3883">
        <v>420</v>
      </c>
      <c r="T3883">
        <f t="shared" si="540"/>
        <v>-1</v>
      </c>
      <c r="U3883" s="1">
        <v>42841</v>
      </c>
      <c r="V3883" s="13">
        <f t="shared" si="541"/>
        <v>42826</v>
      </c>
      <c r="W3883" s="14">
        <f t="shared" si="542"/>
        <v>42841</v>
      </c>
      <c r="X3883" s="1" t="str">
        <f t="shared" si="543"/>
        <v>Sunday</v>
      </c>
      <c r="Y3883" s="2">
        <v>0.46303240740740742</v>
      </c>
      <c r="Z3883" s="2">
        <f t="shared" si="544"/>
        <v>0.45833333333333331</v>
      </c>
      <c r="AA3883">
        <f>1</f>
        <v>1</v>
      </c>
      <c r="AB3883" s="1">
        <v>42841</v>
      </c>
      <c r="AC3883" s="13">
        <f t="shared" si="545"/>
        <v>42826</v>
      </c>
      <c r="AD3883" s="14">
        <f t="shared" si="546"/>
        <v>42841</v>
      </c>
      <c r="AE3883" s="1" t="str">
        <f t="shared" si="547"/>
        <v>Sunday</v>
      </c>
      <c r="AF3883" s="2">
        <v>0.51142361111111112</v>
      </c>
      <c r="AG3883" s="2">
        <f t="shared" si="548"/>
        <v>0.5</v>
      </c>
      <c r="AH3883" t="s">
        <v>25</v>
      </c>
    </row>
    <row r="3884" spans="1:34" x14ac:dyDescent="0.25">
      <c r="A3884">
        <v>1584016</v>
      </c>
      <c r="B3884" t="s">
        <v>54</v>
      </c>
      <c r="E3884">
        <v>60611</v>
      </c>
      <c r="F3884" t="s">
        <v>20</v>
      </c>
      <c r="G3884" t="s">
        <v>55</v>
      </c>
      <c r="H3884">
        <v>5577</v>
      </c>
      <c r="I3884" t="s">
        <v>22</v>
      </c>
      <c r="J3884">
        <f>VLOOKUP(I3884,Key!$A$1:$C$73,2,FALSE)</f>
        <v>43.058619999999998</v>
      </c>
      <c r="K3884">
        <f>VLOOKUP(I3884,Key!$A$1:$C$73,3,FALSE)</f>
        <v>-87.885319999999993</v>
      </c>
      <c r="L3884" t="s">
        <v>22</v>
      </c>
      <c r="M3884">
        <f>VLOOKUP(L3884,Key!$A$1:$C$73,2,FALSE)</f>
        <v>43.058619999999998</v>
      </c>
      <c r="N3884">
        <f>VLOOKUP(L3884,Key!$A$1:$C$73,3,FALSE)</f>
        <v>-87.885319999999993</v>
      </c>
      <c r="O3884">
        <v>101</v>
      </c>
      <c r="P3884">
        <v>12</v>
      </c>
      <c r="Q3884">
        <v>15.2</v>
      </c>
      <c r="R3884">
        <v>14.4</v>
      </c>
      <c r="S3884">
        <v>606</v>
      </c>
      <c r="T3884">
        <f t="shared" si="540"/>
        <v>-1</v>
      </c>
      <c r="U3884" s="1">
        <v>42841</v>
      </c>
      <c r="V3884" s="13">
        <f t="shared" si="541"/>
        <v>42826</v>
      </c>
      <c r="W3884" s="14">
        <f t="shared" si="542"/>
        <v>42841</v>
      </c>
      <c r="X3884" s="1" t="str">
        <f t="shared" si="543"/>
        <v>Sunday</v>
      </c>
      <c r="Y3884" s="2">
        <v>0.47115740740740741</v>
      </c>
      <c r="Z3884" s="2">
        <f t="shared" si="544"/>
        <v>0.45833333333333331</v>
      </c>
      <c r="AA3884">
        <f>1</f>
        <v>1</v>
      </c>
      <c r="AB3884" s="1">
        <v>42841</v>
      </c>
      <c r="AC3884" s="13">
        <f t="shared" si="545"/>
        <v>42826</v>
      </c>
      <c r="AD3884" s="14">
        <f t="shared" si="546"/>
        <v>42841</v>
      </c>
      <c r="AE3884" s="1" t="str">
        <f t="shared" si="547"/>
        <v>Sunday</v>
      </c>
      <c r="AF3884" s="2">
        <v>0.5413310185185185</v>
      </c>
      <c r="AG3884" s="2">
        <f t="shared" si="548"/>
        <v>0.54166666666666663</v>
      </c>
      <c r="AH3884" t="s">
        <v>25</v>
      </c>
    </row>
    <row r="3885" spans="1:34" x14ac:dyDescent="0.25">
      <c r="A3885">
        <v>1584028</v>
      </c>
      <c r="B3885" t="s">
        <v>54</v>
      </c>
      <c r="E3885">
        <v>53213</v>
      </c>
      <c r="F3885" t="s">
        <v>20</v>
      </c>
      <c r="G3885" t="s">
        <v>55</v>
      </c>
      <c r="H3885">
        <v>11057</v>
      </c>
      <c r="I3885" t="s">
        <v>89</v>
      </c>
      <c r="J3885">
        <f>VLOOKUP(I3885,Key!$A$1:$C$73,2,FALSE)</f>
        <v>43.060155999999999</v>
      </c>
      <c r="K3885">
        <f>VLOOKUP(I3885,Key!$A$1:$C$73,3,FALSE)</f>
        <v>-87.881258000000003</v>
      </c>
      <c r="L3885" t="s">
        <v>89</v>
      </c>
      <c r="M3885">
        <f>VLOOKUP(L3885,Key!$A$1:$C$73,2,FALSE)</f>
        <v>43.060155999999999</v>
      </c>
      <c r="N3885">
        <f>VLOOKUP(L3885,Key!$A$1:$C$73,3,FALSE)</f>
        <v>-87.881258000000003</v>
      </c>
      <c r="O3885">
        <v>1</v>
      </c>
      <c r="P3885">
        <v>0</v>
      </c>
      <c r="Q3885">
        <v>0.2</v>
      </c>
      <c r="R3885">
        <v>0.1</v>
      </c>
      <c r="S3885">
        <v>6</v>
      </c>
      <c r="T3885">
        <f t="shared" si="540"/>
        <v>-1</v>
      </c>
      <c r="U3885" s="1">
        <v>42841</v>
      </c>
      <c r="V3885" s="13">
        <f t="shared" si="541"/>
        <v>42826</v>
      </c>
      <c r="W3885" s="14">
        <f t="shared" si="542"/>
        <v>42841</v>
      </c>
      <c r="X3885" s="1" t="str">
        <f t="shared" si="543"/>
        <v>Sunday</v>
      </c>
      <c r="Y3885" s="2">
        <v>0.47523148148148148</v>
      </c>
      <c r="Z3885" s="2">
        <f t="shared" si="544"/>
        <v>0.45833333333333331</v>
      </c>
      <c r="AA3885">
        <f>1</f>
        <v>1</v>
      </c>
      <c r="AB3885" s="1">
        <v>42841</v>
      </c>
      <c r="AC3885" s="13">
        <f t="shared" si="545"/>
        <v>42826</v>
      </c>
      <c r="AD3885" s="14">
        <f t="shared" si="546"/>
        <v>42841</v>
      </c>
      <c r="AE3885" s="1" t="str">
        <f t="shared" si="547"/>
        <v>Sunday</v>
      </c>
      <c r="AF3885" s="2">
        <v>0.47605324074074074</v>
      </c>
      <c r="AG3885" s="2">
        <f t="shared" si="548"/>
        <v>0.45833333333333331</v>
      </c>
      <c r="AH3885" t="s">
        <v>25</v>
      </c>
    </row>
    <row r="3886" spans="1:34" x14ac:dyDescent="0.25">
      <c r="A3886">
        <v>1584033</v>
      </c>
      <c r="B3886" t="s">
        <v>54</v>
      </c>
      <c r="E3886">
        <v>53207</v>
      </c>
      <c r="F3886" t="s">
        <v>20</v>
      </c>
      <c r="G3886" t="s">
        <v>55</v>
      </c>
      <c r="H3886">
        <v>309</v>
      </c>
      <c r="I3886" t="s">
        <v>56</v>
      </c>
      <c r="J3886">
        <f>VLOOKUP(I3886,Key!$A$1:$C$73,2,FALSE)</f>
        <v>43.004728999999998</v>
      </c>
      <c r="K3886">
        <f>VLOOKUP(I3886,Key!$A$1:$C$73,3,FALSE)</f>
        <v>-87.905463999999995</v>
      </c>
      <c r="L3886" t="s">
        <v>56</v>
      </c>
      <c r="M3886">
        <f>VLOOKUP(L3886,Key!$A$1:$C$73,2,FALSE)</f>
        <v>43.004728999999998</v>
      </c>
      <c r="N3886">
        <f>VLOOKUP(L3886,Key!$A$1:$C$73,3,FALSE)</f>
        <v>-87.905463999999995</v>
      </c>
      <c r="O3886">
        <v>25</v>
      </c>
      <c r="P3886">
        <v>3</v>
      </c>
      <c r="Q3886">
        <v>3.8</v>
      </c>
      <c r="R3886">
        <v>3.6</v>
      </c>
      <c r="S3886">
        <v>150</v>
      </c>
      <c r="T3886">
        <f t="shared" si="540"/>
        <v>-1</v>
      </c>
      <c r="U3886" s="1">
        <v>42841</v>
      </c>
      <c r="V3886" s="13">
        <f t="shared" si="541"/>
        <v>42826</v>
      </c>
      <c r="W3886" s="14">
        <f t="shared" si="542"/>
        <v>42841</v>
      </c>
      <c r="X3886" s="1" t="str">
        <f t="shared" si="543"/>
        <v>Sunday</v>
      </c>
      <c r="Y3886" s="2">
        <v>0.47589120370370369</v>
      </c>
      <c r="Z3886" s="2">
        <f t="shared" si="544"/>
        <v>0.45833333333333331</v>
      </c>
      <c r="AA3886">
        <f>1</f>
        <v>1</v>
      </c>
      <c r="AB3886" s="1">
        <v>42841</v>
      </c>
      <c r="AC3886" s="13">
        <f t="shared" si="545"/>
        <v>42826</v>
      </c>
      <c r="AD3886" s="14">
        <f t="shared" si="546"/>
        <v>42841</v>
      </c>
      <c r="AE3886" s="1" t="str">
        <f t="shared" si="547"/>
        <v>Sunday</v>
      </c>
      <c r="AF3886" s="2">
        <v>0.49358796296296298</v>
      </c>
      <c r="AG3886" s="2">
        <f t="shared" si="548"/>
        <v>0.5</v>
      </c>
      <c r="AH3886" t="s">
        <v>25</v>
      </c>
    </row>
    <row r="3887" spans="1:34" x14ac:dyDescent="0.25">
      <c r="A3887">
        <v>1584271</v>
      </c>
      <c r="B3887" t="s">
        <v>54</v>
      </c>
      <c r="E3887">
        <v>53218</v>
      </c>
      <c r="F3887" t="s">
        <v>20</v>
      </c>
      <c r="G3887" t="s">
        <v>55</v>
      </c>
      <c r="H3887">
        <v>135</v>
      </c>
      <c r="I3887" t="s">
        <v>74</v>
      </c>
      <c r="J3887">
        <f>VLOOKUP(I3887,Key!$A$1:$C$73,2,FALSE)</f>
        <v>43.05536</v>
      </c>
      <c r="K3887">
        <f>VLOOKUP(I3887,Key!$A$1:$C$73,3,FALSE)</f>
        <v>-87.90504</v>
      </c>
      <c r="L3887" t="s">
        <v>81</v>
      </c>
      <c r="M3887">
        <f>VLOOKUP(L3887,Key!$A$1:$C$73,2,FALSE)</f>
        <v>43.058010000000003</v>
      </c>
      <c r="N3887">
        <f>VLOOKUP(L3887,Key!$A$1:$C$73,3,FALSE)</f>
        <v>-87.877300000000005</v>
      </c>
      <c r="O3887">
        <v>33</v>
      </c>
      <c r="P3887">
        <v>3</v>
      </c>
      <c r="Q3887">
        <v>5</v>
      </c>
      <c r="R3887">
        <v>4.7</v>
      </c>
      <c r="S3887">
        <v>198</v>
      </c>
      <c r="T3887">
        <f t="shared" si="540"/>
        <v>-1</v>
      </c>
      <c r="U3887" s="1">
        <v>42841</v>
      </c>
      <c r="V3887" s="13">
        <f t="shared" si="541"/>
        <v>42826</v>
      </c>
      <c r="W3887" s="14">
        <f t="shared" si="542"/>
        <v>42841</v>
      </c>
      <c r="X3887" s="1" t="str">
        <f t="shared" si="543"/>
        <v>Sunday</v>
      </c>
      <c r="Y3887" s="2">
        <v>0.52531249999999996</v>
      </c>
      <c r="Z3887" s="2">
        <f t="shared" si="544"/>
        <v>0.54166666666666663</v>
      </c>
      <c r="AA3887">
        <f>1</f>
        <v>1</v>
      </c>
      <c r="AB3887" s="1">
        <v>42841</v>
      </c>
      <c r="AC3887" s="13">
        <f t="shared" si="545"/>
        <v>42826</v>
      </c>
      <c r="AD3887" s="14">
        <f t="shared" si="546"/>
        <v>42841</v>
      </c>
      <c r="AE3887" s="1" t="str">
        <f t="shared" si="547"/>
        <v>Sunday</v>
      </c>
      <c r="AF3887" s="2">
        <v>0.54844907407407406</v>
      </c>
      <c r="AG3887" s="2">
        <f t="shared" si="548"/>
        <v>0.54166666666666663</v>
      </c>
      <c r="AH3887" t="s">
        <v>23</v>
      </c>
    </row>
    <row r="3888" spans="1:34" x14ac:dyDescent="0.25">
      <c r="A3888">
        <v>1584294</v>
      </c>
      <c r="B3888" t="s">
        <v>54</v>
      </c>
      <c r="E3888">
        <v>53024</v>
      </c>
      <c r="F3888" t="s">
        <v>20</v>
      </c>
      <c r="G3888" t="s">
        <v>55</v>
      </c>
      <c r="H3888">
        <v>143</v>
      </c>
      <c r="I3888" t="s">
        <v>81</v>
      </c>
      <c r="J3888">
        <f>VLOOKUP(I3888,Key!$A$1:$C$73,2,FALSE)</f>
        <v>43.058010000000003</v>
      </c>
      <c r="K3888">
        <f>VLOOKUP(I3888,Key!$A$1:$C$73,3,FALSE)</f>
        <v>-87.877300000000005</v>
      </c>
      <c r="L3888" t="s">
        <v>81</v>
      </c>
      <c r="M3888">
        <f>VLOOKUP(L3888,Key!$A$1:$C$73,2,FALSE)</f>
        <v>43.058010000000003</v>
      </c>
      <c r="N3888">
        <f>VLOOKUP(L3888,Key!$A$1:$C$73,3,FALSE)</f>
        <v>-87.877300000000005</v>
      </c>
      <c r="O3888">
        <v>30</v>
      </c>
      <c r="P3888">
        <v>3</v>
      </c>
      <c r="Q3888">
        <v>4.5</v>
      </c>
      <c r="R3888">
        <v>4.3</v>
      </c>
      <c r="S3888">
        <v>180</v>
      </c>
      <c r="T3888">
        <f t="shared" si="540"/>
        <v>-1</v>
      </c>
      <c r="U3888" s="1">
        <v>42841</v>
      </c>
      <c r="V3888" s="13">
        <f t="shared" si="541"/>
        <v>42826</v>
      </c>
      <c r="W3888" s="14">
        <f t="shared" si="542"/>
        <v>42841</v>
      </c>
      <c r="X3888" s="1" t="str">
        <f t="shared" si="543"/>
        <v>Sunday</v>
      </c>
      <c r="Y3888" s="2">
        <v>0.53192129629629636</v>
      </c>
      <c r="Z3888" s="2">
        <f t="shared" si="544"/>
        <v>0.54166666666666663</v>
      </c>
      <c r="AA3888">
        <f>1</f>
        <v>1</v>
      </c>
      <c r="AB3888" s="1">
        <v>42841</v>
      </c>
      <c r="AC3888" s="13">
        <f t="shared" si="545"/>
        <v>42826</v>
      </c>
      <c r="AD3888" s="14">
        <f t="shared" si="546"/>
        <v>42841</v>
      </c>
      <c r="AE3888" s="1" t="str">
        <f t="shared" si="547"/>
        <v>Sunday</v>
      </c>
      <c r="AF3888" s="2">
        <v>0.55248842592592595</v>
      </c>
      <c r="AG3888" s="2">
        <f t="shared" si="548"/>
        <v>0.54166666666666663</v>
      </c>
      <c r="AH3888" t="s">
        <v>25</v>
      </c>
    </row>
    <row r="3889" spans="1:34" x14ac:dyDescent="0.25">
      <c r="A3889">
        <v>1584299</v>
      </c>
      <c r="B3889" t="s">
        <v>54</v>
      </c>
      <c r="E3889">
        <v>53211</v>
      </c>
      <c r="F3889" t="s">
        <v>20</v>
      </c>
      <c r="G3889" t="s">
        <v>55</v>
      </c>
      <c r="H3889">
        <v>5542</v>
      </c>
      <c r="I3889" t="s">
        <v>81</v>
      </c>
      <c r="J3889">
        <f>VLOOKUP(I3889,Key!$A$1:$C$73,2,FALSE)</f>
        <v>43.058010000000003</v>
      </c>
      <c r="K3889">
        <f>VLOOKUP(I3889,Key!$A$1:$C$73,3,FALSE)</f>
        <v>-87.877300000000005</v>
      </c>
      <c r="L3889" t="s">
        <v>81</v>
      </c>
      <c r="M3889">
        <f>VLOOKUP(L3889,Key!$A$1:$C$73,2,FALSE)</f>
        <v>43.058010000000003</v>
      </c>
      <c r="N3889">
        <f>VLOOKUP(L3889,Key!$A$1:$C$73,3,FALSE)</f>
        <v>-87.877300000000005</v>
      </c>
      <c r="O3889">
        <v>50</v>
      </c>
      <c r="P3889">
        <v>6</v>
      </c>
      <c r="Q3889">
        <v>7.5</v>
      </c>
      <c r="R3889">
        <v>7.1</v>
      </c>
      <c r="S3889">
        <v>300</v>
      </c>
      <c r="T3889">
        <f t="shared" si="540"/>
        <v>-1</v>
      </c>
      <c r="U3889" s="1">
        <v>42841</v>
      </c>
      <c r="V3889" s="13">
        <f t="shared" si="541"/>
        <v>42826</v>
      </c>
      <c r="W3889" s="14">
        <f t="shared" si="542"/>
        <v>42841</v>
      </c>
      <c r="X3889" s="1" t="str">
        <f t="shared" si="543"/>
        <v>Sunday</v>
      </c>
      <c r="Y3889" s="2">
        <v>0.53285879629629629</v>
      </c>
      <c r="Z3889" s="2">
        <f t="shared" si="544"/>
        <v>0.54166666666666663</v>
      </c>
      <c r="AA3889">
        <f>1</f>
        <v>1</v>
      </c>
      <c r="AB3889" s="1">
        <v>42841</v>
      </c>
      <c r="AC3889" s="13">
        <f t="shared" si="545"/>
        <v>42826</v>
      </c>
      <c r="AD3889" s="14">
        <f t="shared" si="546"/>
        <v>42841</v>
      </c>
      <c r="AE3889" s="1" t="str">
        <f t="shared" si="547"/>
        <v>Sunday</v>
      </c>
      <c r="AF3889" s="2">
        <v>0.56762731481481488</v>
      </c>
      <c r="AG3889" s="2">
        <f t="shared" si="548"/>
        <v>0.58333333333333326</v>
      </c>
      <c r="AH3889" t="s">
        <v>25</v>
      </c>
    </row>
    <row r="3890" spans="1:34" x14ac:dyDescent="0.25">
      <c r="A3890">
        <v>1584419</v>
      </c>
      <c r="B3890" t="s">
        <v>54</v>
      </c>
      <c r="E3890">
        <v>53211</v>
      </c>
      <c r="F3890" t="s">
        <v>20</v>
      </c>
      <c r="G3890" t="s">
        <v>55</v>
      </c>
      <c r="H3890">
        <v>318</v>
      </c>
      <c r="I3890" t="s">
        <v>21</v>
      </c>
      <c r="J3890">
        <f>VLOOKUP(I3890,Key!$A$1:$C$73,2,FALSE)</f>
        <v>43.074890000000003</v>
      </c>
      <c r="K3890">
        <f>VLOOKUP(I3890,Key!$A$1:$C$73,3,FALSE)</f>
        <v>-87.882810000000006</v>
      </c>
      <c r="L3890" t="s">
        <v>21</v>
      </c>
      <c r="M3890">
        <f>VLOOKUP(L3890,Key!$A$1:$C$73,2,FALSE)</f>
        <v>43.074890000000003</v>
      </c>
      <c r="N3890">
        <f>VLOOKUP(L3890,Key!$A$1:$C$73,3,FALSE)</f>
        <v>-87.882810000000006</v>
      </c>
      <c r="O3890">
        <v>2</v>
      </c>
      <c r="P3890">
        <v>0</v>
      </c>
      <c r="Q3890">
        <v>0.3</v>
      </c>
      <c r="R3890">
        <v>0.3</v>
      </c>
      <c r="S3890">
        <v>12</v>
      </c>
      <c r="T3890">
        <f t="shared" si="540"/>
        <v>-1</v>
      </c>
      <c r="U3890" s="1">
        <v>42841</v>
      </c>
      <c r="V3890" s="13">
        <f t="shared" si="541"/>
        <v>42826</v>
      </c>
      <c r="W3890" s="14">
        <f t="shared" si="542"/>
        <v>42841</v>
      </c>
      <c r="X3890" s="1" t="str">
        <f t="shared" si="543"/>
        <v>Sunday</v>
      </c>
      <c r="Y3890" s="2">
        <v>0.5586458333333334</v>
      </c>
      <c r="Z3890" s="2">
        <f t="shared" si="544"/>
        <v>0.54166666666666663</v>
      </c>
      <c r="AA3890">
        <f>1</f>
        <v>1</v>
      </c>
      <c r="AB3890" s="1">
        <v>42841</v>
      </c>
      <c r="AC3890" s="13">
        <f t="shared" si="545"/>
        <v>42826</v>
      </c>
      <c r="AD3890" s="14">
        <f t="shared" si="546"/>
        <v>42841</v>
      </c>
      <c r="AE3890" s="1" t="str">
        <f t="shared" si="547"/>
        <v>Sunday</v>
      </c>
      <c r="AF3890" s="2">
        <v>0.55993055555555549</v>
      </c>
      <c r="AG3890" s="2">
        <f t="shared" si="548"/>
        <v>0.54166666666666663</v>
      </c>
      <c r="AH3890" t="s">
        <v>25</v>
      </c>
    </row>
    <row r="3891" spans="1:34" x14ac:dyDescent="0.25">
      <c r="A3891">
        <v>1584425</v>
      </c>
      <c r="B3891" t="s">
        <v>54</v>
      </c>
      <c r="E3891">
        <v>53202</v>
      </c>
      <c r="F3891" t="s">
        <v>20</v>
      </c>
      <c r="G3891" t="s">
        <v>55</v>
      </c>
      <c r="H3891">
        <v>11153</v>
      </c>
      <c r="I3891" t="s">
        <v>79</v>
      </c>
      <c r="J3891">
        <f>VLOOKUP(I3891,Key!$A$1:$C$73,2,FALSE)</f>
        <v>43.04804</v>
      </c>
      <c r="K3891">
        <f>VLOOKUP(I3891,Key!$A$1:$C$73,3,FALSE)</f>
        <v>-87.896720000000002</v>
      </c>
      <c r="L3891" t="s">
        <v>79</v>
      </c>
      <c r="M3891">
        <f>VLOOKUP(L3891,Key!$A$1:$C$73,2,FALSE)</f>
        <v>43.04804</v>
      </c>
      <c r="N3891">
        <f>VLOOKUP(L3891,Key!$A$1:$C$73,3,FALSE)</f>
        <v>-87.896720000000002</v>
      </c>
      <c r="O3891">
        <v>282</v>
      </c>
      <c r="P3891">
        <v>30</v>
      </c>
      <c r="Q3891">
        <v>18</v>
      </c>
      <c r="R3891">
        <v>17.100000000000001</v>
      </c>
      <c r="S3891">
        <v>720</v>
      </c>
      <c r="T3891">
        <f t="shared" si="540"/>
        <v>-1</v>
      </c>
      <c r="U3891" s="1">
        <v>42841</v>
      </c>
      <c r="V3891" s="13">
        <f t="shared" si="541"/>
        <v>42826</v>
      </c>
      <c r="W3891" s="14">
        <f t="shared" si="542"/>
        <v>42841</v>
      </c>
      <c r="X3891" s="1" t="str">
        <f t="shared" si="543"/>
        <v>Sunday</v>
      </c>
      <c r="Y3891" s="2">
        <v>0.55953703703703705</v>
      </c>
      <c r="Z3891" s="2">
        <f t="shared" si="544"/>
        <v>0.54166666666666663</v>
      </c>
      <c r="AA3891">
        <f>1</f>
        <v>1</v>
      </c>
      <c r="AB3891" s="1">
        <v>42841</v>
      </c>
      <c r="AC3891" s="13">
        <f t="shared" si="545"/>
        <v>42826</v>
      </c>
      <c r="AD3891" s="14">
        <f t="shared" si="546"/>
        <v>42841</v>
      </c>
      <c r="AE3891" s="1" t="str">
        <f t="shared" si="547"/>
        <v>Sunday</v>
      </c>
      <c r="AF3891" s="2">
        <v>0.75498842592592597</v>
      </c>
      <c r="AG3891" s="2">
        <f t="shared" si="548"/>
        <v>0.75</v>
      </c>
      <c r="AH3891" t="s">
        <v>25</v>
      </c>
    </row>
    <row r="3892" spans="1:34" x14ac:dyDescent="0.25">
      <c r="A3892">
        <v>1584464</v>
      </c>
      <c r="B3892" t="s">
        <v>54</v>
      </c>
      <c r="E3892">
        <v>53202</v>
      </c>
      <c r="F3892" t="s">
        <v>20</v>
      </c>
      <c r="G3892" t="s">
        <v>55</v>
      </c>
      <c r="H3892">
        <v>11125</v>
      </c>
      <c r="I3892" t="s">
        <v>22</v>
      </c>
      <c r="J3892">
        <f>VLOOKUP(I3892,Key!$A$1:$C$73,2,FALSE)</f>
        <v>43.058619999999998</v>
      </c>
      <c r="K3892">
        <f>VLOOKUP(I3892,Key!$A$1:$C$73,3,FALSE)</f>
        <v>-87.885319999999993</v>
      </c>
      <c r="L3892" t="s">
        <v>62</v>
      </c>
      <c r="M3892">
        <f>VLOOKUP(L3892,Key!$A$1:$C$73,2,FALSE)</f>
        <v>43.052460000000004</v>
      </c>
      <c r="N3892">
        <f>VLOOKUP(L3892,Key!$A$1:$C$73,3,FALSE)</f>
        <v>-87.891000000000005</v>
      </c>
      <c r="O3892">
        <v>31</v>
      </c>
      <c r="P3892">
        <v>3</v>
      </c>
      <c r="Q3892">
        <v>4.7</v>
      </c>
      <c r="R3892">
        <v>4.4000000000000004</v>
      </c>
      <c r="S3892">
        <v>186</v>
      </c>
      <c r="T3892">
        <f t="shared" si="540"/>
        <v>-1</v>
      </c>
      <c r="U3892" s="1">
        <v>42841</v>
      </c>
      <c r="V3892" s="13">
        <f t="shared" si="541"/>
        <v>42826</v>
      </c>
      <c r="W3892" s="14">
        <f t="shared" si="542"/>
        <v>42841</v>
      </c>
      <c r="X3892" s="1" t="str">
        <f t="shared" si="543"/>
        <v>Sunday</v>
      </c>
      <c r="Y3892" s="2">
        <v>0.56665509259259261</v>
      </c>
      <c r="Z3892" s="2">
        <f t="shared" si="544"/>
        <v>0.58333333333333326</v>
      </c>
      <c r="AA3892">
        <f>1</f>
        <v>1</v>
      </c>
      <c r="AB3892" s="1">
        <v>42841</v>
      </c>
      <c r="AC3892" s="13">
        <f t="shared" si="545"/>
        <v>42826</v>
      </c>
      <c r="AD3892" s="14">
        <f t="shared" si="546"/>
        <v>42841</v>
      </c>
      <c r="AE3892" s="1" t="str">
        <f t="shared" si="547"/>
        <v>Sunday</v>
      </c>
      <c r="AF3892" s="2">
        <v>0.58789351851851845</v>
      </c>
      <c r="AG3892" s="2">
        <f t="shared" si="548"/>
        <v>0.58333333333333326</v>
      </c>
      <c r="AH3892" t="s">
        <v>23</v>
      </c>
    </row>
    <row r="3893" spans="1:34" x14ac:dyDescent="0.25">
      <c r="A3893">
        <v>1584522</v>
      </c>
      <c r="B3893" t="s">
        <v>54</v>
      </c>
      <c r="E3893">
        <v>53216</v>
      </c>
      <c r="F3893" t="s">
        <v>20</v>
      </c>
      <c r="G3893" t="s">
        <v>55</v>
      </c>
      <c r="H3893">
        <v>5432</v>
      </c>
      <c r="I3893" t="s">
        <v>86</v>
      </c>
      <c r="J3893">
        <f>VLOOKUP(I3893,Key!$A$1:$C$73,2,FALSE)</f>
        <v>43.052549999999997</v>
      </c>
      <c r="K3893">
        <f>VLOOKUP(I3893,Key!$A$1:$C$73,3,FALSE)</f>
        <v>-87.909329999999997</v>
      </c>
      <c r="L3893" t="s">
        <v>77</v>
      </c>
      <c r="M3893">
        <f>VLOOKUP(L3893,Key!$A$1:$C$73,2,FALSE)</f>
        <v>43.036900000000003</v>
      </c>
      <c r="N3893">
        <f>VLOOKUP(L3893,Key!$A$1:$C$73,3,FALSE)</f>
        <v>-87.89667</v>
      </c>
      <c r="O3893">
        <v>71</v>
      </c>
      <c r="P3893">
        <v>9</v>
      </c>
      <c r="Q3893">
        <v>10.7</v>
      </c>
      <c r="R3893">
        <v>10.1</v>
      </c>
      <c r="S3893">
        <v>426</v>
      </c>
      <c r="T3893">
        <f t="shared" si="540"/>
        <v>-1</v>
      </c>
      <c r="U3893" s="1">
        <v>42841</v>
      </c>
      <c r="V3893" s="13">
        <f t="shared" si="541"/>
        <v>42826</v>
      </c>
      <c r="W3893" s="14">
        <f t="shared" si="542"/>
        <v>42841</v>
      </c>
      <c r="X3893" s="1" t="str">
        <f t="shared" si="543"/>
        <v>Sunday</v>
      </c>
      <c r="Y3893" s="2">
        <v>0.58071759259259259</v>
      </c>
      <c r="Z3893" s="2">
        <f t="shared" si="544"/>
        <v>0.58333333333333326</v>
      </c>
      <c r="AA3893">
        <f>1</f>
        <v>1</v>
      </c>
      <c r="AB3893" s="1">
        <v>42841</v>
      </c>
      <c r="AC3893" s="13">
        <f t="shared" si="545"/>
        <v>42826</v>
      </c>
      <c r="AD3893" s="14">
        <f t="shared" si="546"/>
        <v>42841</v>
      </c>
      <c r="AE3893" s="1" t="str">
        <f t="shared" si="547"/>
        <v>Sunday</v>
      </c>
      <c r="AF3893" s="2">
        <v>0.63012731481481488</v>
      </c>
      <c r="AG3893" s="2">
        <f t="shared" si="548"/>
        <v>0.625</v>
      </c>
      <c r="AH3893" t="s">
        <v>23</v>
      </c>
    </row>
    <row r="3894" spans="1:34" x14ac:dyDescent="0.25">
      <c r="A3894">
        <v>1584587</v>
      </c>
      <c r="B3894" t="s">
        <v>54</v>
      </c>
      <c r="E3894">
        <v>53222</v>
      </c>
      <c r="F3894" t="s">
        <v>20</v>
      </c>
      <c r="G3894" t="s">
        <v>55</v>
      </c>
      <c r="H3894">
        <v>183</v>
      </c>
      <c r="I3894" t="s">
        <v>71</v>
      </c>
      <c r="J3894">
        <f>VLOOKUP(I3894,Key!$A$1:$C$73,2,FALSE)</f>
        <v>43.060079999999999</v>
      </c>
      <c r="K3894">
        <f>VLOOKUP(I3894,Key!$A$1:$C$73,3,FALSE)</f>
        <v>-88.027349999999998</v>
      </c>
      <c r="L3894" t="s">
        <v>71</v>
      </c>
      <c r="M3894">
        <f>VLOOKUP(L3894,Key!$A$1:$C$73,2,FALSE)</f>
        <v>43.060079999999999</v>
      </c>
      <c r="N3894">
        <f>VLOOKUP(L3894,Key!$A$1:$C$73,3,FALSE)</f>
        <v>-88.027349999999998</v>
      </c>
      <c r="O3894">
        <v>80</v>
      </c>
      <c r="P3894">
        <v>9</v>
      </c>
      <c r="Q3894">
        <v>12</v>
      </c>
      <c r="R3894">
        <v>11.4</v>
      </c>
      <c r="S3894">
        <v>480</v>
      </c>
      <c r="T3894">
        <f t="shared" si="540"/>
        <v>-1</v>
      </c>
      <c r="U3894" s="1">
        <v>42841</v>
      </c>
      <c r="V3894" s="13">
        <f t="shared" si="541"/>
        <v>42826</v>
      </c>
      <c r="W3894" s="14">
        <f t="shared" si="542"/>
        <v>42841</v>
      </c>
      <c r="X3894" s="1" t="str">
        <f t="shared" si="543"/>
        <v>Sunday</v>
      </c>
      <c r="Y3894" s="2">
        <v>0.5924652777777778</v>
      </c>
      <c r="Z3894" s="2">
        <f t="shared" si="544"/>
        <v>0.58333333333333326</v>
      </c>
      <c r="AA3894">
        <f>1</f>
        <v>1</v>
      </c>
      <c r="AB3894" s="1">
        <v>42841</v>
      </c>
      <c r="AC3894" s="13">
        <f t="shared" si="545"/>
        <v>42826</v>
      </c>
      <c r="AD3894" s="14">
        <f t="shared" si="546"/>
        <v>42841</v>
      </c>
      <c r="AE3894" s="1" t="str">
        <f t="shared" si="547"/>
        <v>Sunday</v>
      </c>
      <c r="AF3894" s="2">
        <v>0.64836805555555554</v>
      </c>
      <c r="AG3894" s="2">
        <f t="shared" si="548"/>
        <v>0.66666666666666663</v>
      </c>
      <c r="AH3894" t="s">
        <v>25</v>
      </c>
    </row>
    <row r="3895" spans="1:34" x14ac:dyDescent="0.25">
      <c r="A3895">
        <v>1584595</v>
      </c>
      <c r="B3895" t="s">
        <v>54</v>
      </c>
      <c r="E3895">
        <v>53233</v>
      </c>
      <c r="F3895" t="s">
        <v>20</v>
      </c>
      <c r="G3895" t="s">
        <v>55</v>
      </c>
      <c r="H3895">
        <v>5487</v>
      </c>
      <c r="I3895" t="s">
        <v>77</v>
      </c>
      <c r="J3895">
        <f>VLOOKUP(I3895,Key!$A$1:$C$73,2,FALSE)</f>
        <v>43.036900000000003</v>
      </c>
      <c r="K3895">
        <f>VLOOKUP(I3895,Key!$A$1:$C$73,3,FALSE)</f>
        <v>-87.89667</v>
      </c>
      <c r="L3895" t="s">
        <v>77</v>
      </c>
      <c r="M3895">
        <f>VLOOKUP(L3895,Key!$A$1:$C$73,2,FALSE)</f>
        <v>43.036900000000003</v>
      </c>
      <c r="N3895">
        <f>VLOOKUP(L3895,Key!$A$1:$C$73,3,FALSE)</f>
        <v>-87.89667</v>
      </c>
      <c r="O3895">
        <v>66</v>
      </c>
      <c r="P3895">
        <v>9</v>
      </c>
      <c r="Q3895">
        <v>9.9</v>
      </c>
      <c r="R3895">
        <v>9.4</v>
      </c>
      <c r="S3895">
        <v>396</v>
      </c>
      <c r="T3895">
        <f t="shared" si="540"/>
        <v>-1</v>
      </c>
      <c r="U3895" s="1">
        <v>42841</v>
      </c>
      <c r="V3895" s="13">
        <f t="shared" si="541"/>
        <v>42826</v>
      </c>
      <c r="W3895" s="14">
        <f t="shared" si="542"/>
        <v>42841</v>
      </c>
      <c r="X3895" s="1" t="str">
        <f t="shared" si="543"/>
        <v>Sunday</v>
      </c>
      <c r="Y3895" s="2">
        <v>0.59394675925925922</v>
      </c>
      <c r="Z3895" s="2">
        <f t="shared" si="544"/>
        <v>0.58333333333333326</v>
      </c>
      <c r="AA3895">
        <f>1</f>
        <v>1</v>
      </c>
      <c r="AB3895" s="1">
        <v>42841</v>
      </c>
      <c r="AC3895" s="13">
        <f t="shared" si="545"/>
        <v>42826</v>
      </c>
      <c r="AD3895" s="14">
        <f t="shared" si="546"/>
        <v>42841</v>
      </c>
      <c r="AE3895" s="1" t="str">
        <f t="shared" si="547"/>
        <v>Sunday</v>
      </c>
      <c r="AF3895" s="2">
        <v>0.63958333333333328</v>
      </c>
      <c r="AG3895" s="2">
        <f t="shared" si="548"/>
        <v>0.625</v>
      </c>
      <c r="AH3895" t="s">
        <v>25</v>
      </c>
    </row>
    <row r="3896" spans="1:34" x14ac:dyDescent="0.25">
      <c r="A3896">
        <v>1584595</v>
      </c>
      <c r="B3896" t="s">
        <v>54</v>
      </c>
      <c r="E3896">
        <v>53233</v>
      </c>
      <c r="F3896" t="s">
        <v>20</v>
      </c>
      <c r="G3896" t="s">
        <v>55</v>
      </c>
      <c r="H3896">
        <v>11148</v>
      </c>
      <c r="I3896" t="s">
        <v>77</v>
      </c>
      <c r="J3896">
        <f>VLOOKUP(I3896,Key!$A$1:$C$73,2,FALSE)</f>
        <v>43.036900000000003</v>
      </c>
      <c r="K3896">
        <f>VLOOKUP(I3896,Key!$A$1:$C$73,3,FALSE)</f>
        <v>-87.89667</v>
      </c>
      <c r="L3896" t="s">
        <v>77</v>
      </c>
      <c r="M3896">
        <f>VLOOKUP(L3896,Key!$A$1:$C$73,2,FALSE)</f>
        <v>43.036900000000003</v>
      </c>
      <c r="N3896">
        <f>VLOOKUP(L3896,Key!$A$1:$C$73,3,FALSE)</f>
        <v>-87.89667</v>
      </c>
      <c r="O3896">
        <v>64</v>
      </c>
      <c r="P3896">
        <v>6</v>
      </c>
      <c r="Q3896">
        <v>9.6</v>
      </c>
      <c r="R3896">
        <v>9.1</v>
      </c>
      <c r="S3896">
        <v>384</v>
      </c>
      <c r="T3896">
        <f t="shared" si="540"/>
        <v>-1</v>
      </c>
      <c r="U3896" s="1">
        <v>42841</v>
      </c>
      <c r="V3896" s="13">
        <f t="shared" si="541"/>
        <v>42826</v>
      </c>
      <c r="W3896" s="14">
        <f t="shared" si="542"/>
        <v>42841</v>
      </c>
      <c r="X3896" s="1" t="str">
        <f t="shared" si="543"/>
        <v>Sunday</v>
      </c>
      <c r="Y3896" s="2">
        <v>0.5945138888888889</v>
      </c>
      <c r="Z3896" s="2">
        <f t="shared" si="544"/>
        <v>0.58333333333333326</v>
      </c>
      <c r="AA3896">
        <f>1</f>
        <v>1</v>
      </c>
      <c r="AB3896" s="1">
        <v>42841</v>
      </c>
      <c r="AC3896" s="13">
        <f t="shared" si="545"/>
        <v>42826</v>
      </c>
      <c r="AD3896" s="14">
        <f t="shared" si="546"/>
        <v>42841</v>
      </c>
      <c r="AE3896" s="1" t="str">
        <f t="shared" si="547"/>
        <v>Sunday</v>
      </c>
      <c r="AF3896" s="2">
        <v>0.63953703703703701</v>
      </c>
      <c r="AG3896" s="2">
        <f t="shared" si="548"/>
        <v>0.625</v>
      </c>
      <c r="AH3896" t="s">
        <v>25</v>
      </c>
    </row>
    <row r="3897" spans="1:34" x14ac:dyDescent="0.25">
      <c r="A3897">
        <v>1584785</v>
      </c>
      <c r="B3897" t="s">
        <v>54</v>
      </c>
      <c r="E3897">
        <v>68110</v>
      </c>
      <c r="F3897" t="s">
        <v>20</v>
      </c>
      <c r="G3897" t="s">
        <v>55</v>
      </c>
      <c r="H3897">
        <v>5435</v>
      </c>
      <c r="I3897" t="s">
        <v>84</v>
      </c>
      <c r="J3897">
        <f>VLOOKUP(I3897,Key!$A$1:$C$73,2,FALSE)</f>
        <v>43.040154000000001</v>
      </c>
      <c r="K3897">
        <f>VLOOKUP(I3897,Key!$A$1:$C$73,3,FALSE)</f>
        <v>-87.932113000000001</v>
      </c>
      <c r="L3897" t="s">
        <v>36</v>
      </c>
      <c r="M3897">
        <f>VLOOKUP(L3897,Key!$A$1:$C$73,2,FALSE)</f>
        <v>43.03519</v>
      </c>
      <c r="N3897">
        <f>VLOOKUP(L3897,Key!$A$1:$C$73,3,FALSE)</f>
        <v>-87.907390000000007</v>
      </c>
      <c r="O3897">
        <v>41</v>
      </c>
      <c r="P3897">
        <v>6</v>
      </c>
      <c r="Q3897">
        <v>6.2</v>
      </c>
      <c r="R3897">
        <v>5.8</v>
      </c>
      <c r="S3897">
        <v>246</v>
      </c>
      <c r="T3897">
        <f t="shared" si="540"/>
        <v>-1</v>
      </c>
      <c r="U3897" s="1">
        <v>42841</v>
      </c>
      <c r="V3897" s="13">
        <f t="shared" si="541"/>
        <v>42826</v>
      </c>
      <c r="W3897" s="14">
        <f t="shared" si="542"/>
        <v>42841</v>
      </c>
      <c r="X3897" s="1" t="str">
        <f t="shared" si="543"/>
        <v>Sunday</v>
      </c>
      <c r="Y3897" s="2">
        <v>0.62643518518518515</v>
      </c>
      <c r="Z3897" s="2">
        <f t="shared" si="544"/>
        <v>0.625</v>
      </c>
      <c r="AA3897">
        <f>1</f>
        <v>1</v>
      </c>
      <c r="AB3897" s="1">
        <v>42841</v>
      </c>
      <c r="AC3897" s="13">
        <f t="shared" si="545"/>
        <v>42826</v>
      </c>
      <c r="AD3897" s="14">
        <f t="shared" si="546"/>
        <v>42841</v>
      </c>
      <c r="AE3897" s="1" t="str">
        <f t="shared" si="547"/>
        <v>Sunday</v>
      </c>
      <c r="AF3897" s="2">
        <v>0.65487268518518515</v>
      </c>
      <c r="AG3897" s="2">
        <f t="shared" si="548"/>
        <v>0.66666666666666663</v>
      </c>
      <c r="AH3897" t="s">
        <v>23</v>
      </c>
    </row>
    <row r="3898" spans="1:34" x14ac:dyDescent="0.25">
      <c r="A3898">
        <v>1584811</v>
      </c>
      <c r="B3898" t="s">
        <v>54</v>
      </c>
      <c r="E3898">
        <v>53235</v>
      </c>
      <c r="F3898" t="s">
        <v>20</v>
      </c>
      <c r="G3898" t="s">
        <v>55</v>
      </c>
      <c r="H3898">
        <v>976</v>
      </c>
      <c r="I3898" t="s">
        <v>56</v>
      </c>
      <c r="J3898">
        <f>VLOOKUP(I3898,Key!$A$1:$C$73,2,FALSE)</f>
        <v>43.004728999999998</v>
      </c>
      <c r="K3898">
        <f>VLOOKUP(I3898,Key!$A$1:$C$73,3,FALSE)</f>
        <v>-87.905463999999995</v>
      </c>
      <c r="L3898" t="s">
        <v>56</v>
      </c>
      <c r="M3898">
        <f>VLOOKUP(L3898,Key!$A$1:$C$73,2,FALSE)</f>
        <v>43.004728999999998</v>
      </c>
      <c r="N3898">
        <f>VLOOKUP(L3898,Key!$A$1:$C$73,3,FALSE)</f>
        <v>-87.905463999999995</v>
      </c>
      <c r="O3898">
        <v>27</v>
      </c>
      <c r="P3898">
        <v>3</v>
      </c>
      <c r="Q3898">
        <v>4.0999999999999996</v>
      </c>
      <c r="R3898">
        <v>3.8</v>
      </c>
      <c r="S3898">
        <v>162</v>
      </c>
      <c r="T3898">
        <f t="shared" si="540"/>
        <v>-1</v>
      </c>
      <c r="U3898" s="1">
        <v>42841</v>
      </c>
      <c r="V3898" s="13">
        <f t="shared" si="541"/>
        <v>42826</v>
      </c>
      <c r="W3898" s="14">
        <f t="shared" si="542"/>
        <v>42841</v>
      </c>
      <c r="X3898" s="1" t="str">
        <f t="shared" si="543"/>
        <v>Sunday</v>
      </c>
      <c r="Y3898" s="2">
        <v>0.63020833333333337</v>
      </c>
      <c r="Z3898" s="2">
        <f t="shared" si="544"/>
        <v>0.625</v>
      </c>
      <c r="AA3898">
        <f>1</f>
        <v>1</v>
      </c>
      <c r="AB3898" s="1">
        <v>42841</v>
      </c>
      <c r="AC3898" s="13">
        <f t="shared" si="545"/>
        <v>42826</v>
      </c>
      <c r="AD3898" s="14">
        <f t="shared" si="546"/>
        <v>42841</v>
      </c>
      <c r="AE3898" s="1" t="str">
        <f t="shared" si="547"/>
        <v>Sunday</v>
      </c>
      <c r="AF3898" s="2">
        <v>0.64896990740740745</v>
      </c>
      <c r="AG3898" s="2">
        <f t="shared" si="548"/>
        <v>0.66666666666666663</v>
      </c>
      <c r="AH3898" t="s">
        <v>25</v>
      </c>
    </row>
    <row r="3899" spans="1:34" x14ac:dyDescent="0.25">
      <c r="A3899">
        <v>1584843</v>
      </c>
      <c r="B3899" t="s">
        <v>54</v>
      </c>
      <c r="E3899">
        <v>53235</v>
      </c>
      <c r="F3899" t="s">
        <v>20</v>
      </c>
      <c r="G3899" t="s">
        <v>55</v>
      </c>
      <c r="H3899">
        <v>11046</v>
      </c>
      <c r="I3899" t="s">
        <v>81</v>
      </c>
      <c r="J3899">
        <f>VLOOKUP(I3899,Key!$A$1:$C$73,2,FALSE)</f>
        <v>43.058010000000003</v>
      </c>
      <c r="K3899">
        <f>VLOOKUP(I3899,Key!$A$1:$C$73,3,FALSE)</f>
        <v>-87.877300000000005</v>
      </c>
      <c r="L3899" t="s">
        <v>60</v>
      </c>
      <c r="M3899">
        <f>VLOOKUP(L3899,Key!$A$1:$C$73,2,FALSE)</f>
        <v>43.046570000000003</v>
      </c>
      <c r="N3899">
        <f>VLOOKUP(L3899,Key!$A$1:$C$73,3,FALSE)</f>
        <v>-87.908720000000002</v>
      </c>
      <c r="O3899">
        <v>40</v>
      </c>
      <c r="P3899">
        <v>6</v>
      </c>
      <c r="Q3899">
        <v>6</v>
      </c>
      <c r="R3899">
        <v>5.7</v>
      </c>
      <c r="S3899">
        <v>240</v>
      </c>
      <c r="T3899">
        <f t="shared" si="540"/>
        <v>-1</v>
      </c>
      <c r="U3899" s="1">
        <v>42841</v>
      </c>
      <c r="V3899" s="13">
        <f t="shared" si="541"/>
        <v>42826</v>
      </c>
      <c r="W3899" s="14">
        <f t="shared" si="542"/>
        <v>42841</v>
      </c>
      <c r="X3899" s="1" t="str">
        <f t="shared" si="543"/>
        <v>Sunday</v>
      </c>
      <c r="Y3899" s="2">
        <v>0.63603009259259258</v>
      </c>
      <c r="Z3899" s="2">
        <f t="shared" si="544"/>
        <v>0.625</v>
      </c>
      <c r="AA3899">
        <f>1</f>
        <v>1</v>
      </c>
      <c r="AB3899" s="1">
        <v>42841</v>
      </c>
      <c r="AC3899" s="13">
        <f t="shared" si="545"/>
        <v>42826</v>
      </c>
      <c r="AD3899" s="14">
        <f t="shared" si="546"/>
        <v>42841</v>
      </c>
      <c r="AE3899" s="1" t="str">
        <f t="shared" si="547"/>
        <v>Sunday</v>
      </c>
      <c r="AF3899" s="2">
        <v>0.66361111111111104</v>
      </c>
      <c r="AG3899" s="2">
        <f t="shared" si="548"/>
        <v>0.66666666666666663</v>
      </c>
      <c r="AH3899" t="s">
        <v>23</v>
      </c>
    </row>
    <row r="3900" spans="1:34" x14ac:dyDescent="0.25">
      <c r="A3900">
        <v>1584858</v>
      </c>
      <c r="B3900" t="s">
        <v>54</v>
      </c>
      <c r="E3900">
        <v>53202</v>
      </c>
      <c r="F3900" t="s">
        <v>20</v>
      </c>
      <c r="G3900" t="s">
        <v>55</v>
      </c>
      <c r="H3900">
        <v>11120</v>
      </c>
      <c r="I3900" t="s">
        <v>77</v>
      </c>
      <c r="J3900">
        <f>VLOOKUP(I3900,Key!$A$1:$C$73,2,FALSE)</f>
        <v>43.036900000000003</v>
      </c>
      <c r="K3900">
        <f>VLOOKUP(I3900,Key!$A$1:$C$73,3,FALSE)</f>
        <v>-87.89667</v>
      </c>
      <c r="L3900" t="s">
        <v>22</v>
      </c>
      <c r="M3900">
        <f>VLOOKUP(L3900,Key!$A$1:$C$73,2,FALSE)</f>
        <v>43.058619999999998</v>
      </c>
      <c r="N3900">
        <f>VLOOKUP(L3900,Key!$A$1:$C$73,3,FALSE)</f>
        <v>-87.885319999999993</v>
      </c>
      <c r="O3900">
        <v>17</v>
      </c>
      <c r="P3900">
        <v>3</v>
      </c>
      <c r="Q3900">
        <v>2.6</v>
      </c>
      <c r="R3900">
        <v>2.4</v>
      </c>
      <c r="S3900">
        <v>102</v>
      </c>
      <c r="T3900">
        <f t="shared" si="540"/>
        <v>-1</v>
      </c>
      <c r="U3900" s="1">
        <v>42841</v>
      </c>
      <c r="V3900" s="13">
        <f t="shared" si="541"/>
        <v>42826</v>
      </c>
      <c r="W3900" s="14">
        <f t="shared" si="542"/>
        <v>42841</v>
      </c>
      <c r="X3900" s="1" t="str">
        <f t="shared" si="543"/>
        <v>Sunday</v>
      </c>
      <c r="Y3900" s="2">
        <v>0.63862268518518517</v>
      </c>
      <c r="Z3900" s="2">
        <f t="shared" si="544"/>
        <v>0.625</v>
      </c>
      <c r="AA3900">
        <f>1</f>
        <v>1</v>
      </c>
      <c r="AB3900" s="1">
        <v>42841</v>
      </c>
      <c r="AC3900" s="13">
        <f t="shared" si="545"/>
        <v>42826</v>
      </c>
      <c r="AD3900" s="14">
        <f t="shared" si="546"/>
        <v>42841</v>
      </c>
      <c r="AE3900" s="1" t="str">
        <f t="shared" si="547"/>
        <v>Sunday</v>
      </c>
      <c r="AF3900" s="2">
        <v>0.65039351851851845</v>
      </c>
      <c r="AG3900" s="2">
        <f t="shared" si="548"/>
        <v>0.66666666666666663</v>
      </c>
      <c r="AH3900" t="s">
        <v>23</v>
      </c>
    </row>
    <row r="3901" spans="1:34" x14ac:dyDescent="0.25">
      <c r="A3901">
        <v>1584868</v>
      </c>
      <c r="B3901" t="s">
        <v>54</v>
      </c>
      <c r="E3901">
        <v>53213</v>
      </c>
      <c r="F3901" t="s">
        <v>20</v>
      </c>
      <c r="G3901" t="s">
        <v>55</v>
      </c>
      <c r="H3901">
        <v>5499</v>
      </c>
      <c r="I3901" t="s">
        <v>73</v>
      </c>
      <c r="J3901">
        <f>VLOOKUP(I3901,Key!$A$1:$C$73,2,FALSE)</f>
        <v>43.060580000000002</v>
      </c>
      <c r="K3901">
        <f>VLOOKUP(I3901,Key!$A$1:$C$73,3,FALSE)</f>
        <v>-87.998589999999993</v>
      </c>
      <c r="L3901" t="s">
        <v>73</v>
      </c>
      <c r="M3901">
        <f>VLOOKUP(L3901,Key!$A$1:$C$73,2,FALSE)</f>
        <v>43.060580000000002</v>
      </c>
      <c r="N3901">
        <f>VLOOKUP(L3901,Key!$A$1:$C$73,3,FALSE)</f>
        <v>-87.998589999999993</v>
      </c>
      <c r="O3901">
        <v>35</v>
      </c>
      <c r="P3901">
        <v>6</v>
      </c>
      <c r="Q3901">
        <v>5.3</v>
      </c>
      <c r="R3901">
        <v>5</v>
      </c>
      <c r="S3901">
        <v>210</v>
      </c>
      <c r="T3901">
        <f t="shared" si="540"/>
        <v>-1</v>
      </c>
      <c r="U3901" s="1">
        <v>42841</v>
      </c>
      <c r="V3901" s="13">
        <f t="shared" si="541"/>
        <v>42826</v>
      </c>
      <c r="W3901" s="14">
        <f t="shared" si="542"/>
        <v>42841</v>
      </c>
      <c r="X3901" s="1" t="str">
        <f t="shared" si="543"/>
        <v>Sunday</v>
      </c>
      <c r="Y3901" s="2">
        <v>0.6408449074074074</v>
      </c>
      <c r="Z3901" s="2">
        <f t="shared" si="544"/>
        <v>0.625</v>
      </c>
      <c r="AA3901">
        <f>1</f>
        <v>1</v>
      </c>
      <c r="AB3901" s="1">
        <v>42841</v>
      </c>
      <c r="AC3901" s="13">
        <f t="shared" si="545"/>
        <v>42826</v>
      </c>
      <c r="AD3901" s="14">
        <f t="shared" si="546"/>
        <v>42841</v>
      </c>
      <c r="AE3901" s="1" t="str">
        <f t="shared" si="547"/>
        <v>Sunday</v>
      </c>
      <c r="AF3901" s="2">
        <v>0.66471064814814818</v>
      </c>
      <c r="AG3901" s="2">
        <f t="shared" si="548"/>
        <v>0.66666666666666663</v>
      </c>
      <c r="AH3901" t="s">
        <v>25</v>
      </c>
    </row>
    <row r="3902" spans="1:34" x14ac:dyDescent="0.25">
      <c r="A3902">
        <v>1585039</v>
      </c>
      <c r="B3902" t="s">
        <v>54</v>
      </c>
      <c r="E3902">
        <v>53218</v>
      </c>
      <c r="F3902" t="s">
        <v>20</v>
      </c>
      <c r="G3902" t="s">
        <v>55</v>
      </c>
      <c r="H3902">
        <v>5487</v>
      </c>
      <c r="I3902" t="s">
        <v>77</v>
      </c>
      <c r="J3902">
        <f>VLOOKUP(I3902,Key!$A$1:$C$73,2,FALSE)</f>
        <v>43.036900000000003</v>
      </c>
      <c r="K3902">
        <f>VLOOKUP(I3902,Key!$A$1:$C$73,3,FALSE)</f>
        <v>-87.89667</v>
      </c>
      <c r="L3902" t="s">
        <v>77</v>
      </c>
      <c r="M3902">
        <f>VLOOKUP(L3902,Key!$A$1:$C$73,2,FALSE)</f>
        <v>43.036900000000003</v>
      </c>
      <c r="N3902">
        <f>VLOOKUP(L3902,Key!$A$1:$C$73,3,FALSE)</f>
        <v>-87.89667</v>
      </c>
      <c r="O3902">
        <v>55</v>
      </c>
      <c r="P3902">
        <v>6</v>
      </c>
      <c r="Q3902">
        <v>8.3000000000000007</v>
      </c>
      <c r="R3902">
        <v>7.8</v>
      </c>
      <c r="S3902">
        <v>330</v>
      </c>
      <c r="T3902">
        <f t="shared" si="540"/>
        <v>-1</v>
      </c>
      <c r="U3902" s="1">
        <v>42841</v>
      </c>
      <c r="V3902" s="13">
        <f t="shared" si="541"/>
        <v>42826</v>
      </c>
      <c r="W3902" s="14">
        <f t="shared" si="542"/>
        <v>42841</v>
      </c>
      <c r="X3902" s="1" t="str">
        <f t="shared" si="543"/>
        <v>Sunday</v>
      </c>
      <c r="Y3902" s="2">
        <v>0.67077546296296298</v>
      </c>
      <c r="Z3902" s="2">
        <f t="shared" si="544"/>
        <v>0.66666666666666663</v>
      </c>
      <c r="AA3902">
        <f>1</f>
        <v>1</v>
      </c>
      <c r="AB3902" s="1">
        <v>42841</v>
      </c>
      <c r="AC3902" s="13">
        <f t="shared" si="545"/>
        <v>42826</v>
      </c>
      <c r="AD3902" s="14">
        <f t="shared" si="546"/>
        <v>42841</v>
      </c>
      <c r="AE3902" s="1" t="str">
        <f t="shared" si="547"/>
        <v>Sunday</v>
      </c>
      <c r="AF3902" s="2">
        <v>0.70894675925925921</v>
      </c>
      <c r="AG3902" s="2">
        <f t="shared" si="548"/>
        <v>0.70833333333333326</v>
      </c>
      <c r="AH3902" t="s">
        <v>25</v>
      </c>
    </row>
    <row r="3903" spans="1:34" x14ac:dyDescent="0.25">
      <c r="A3903">
        <v>1581270</v>
      </c>
      <c r="B3903" t="s">
        <v>54</v>
      </c>
      <c r="E3903">
        <v>53217</v>
      </c>
      <c r="F3903" t="s">
        <v>20</v>
      </c>
      <c r="G3903" t="s">
        <v>55</v>
      </c>
      <c r="H3903">
        <v>5520</v>
      </c>
      <c r="I3903" t="s">
        <v>84</v>
      </c>
      <c r="J3903">
        <f>VLOOKUP(I3903,Key!$A$1:$C$73,2,FALSE)</f>
        <v>43.040154000000001</v>
      </c>
      <c r="K3903">
        <f>VLOOKUP(I3903,Key!$A$1:$C$73,3,FALSE)</f>
        <v>-87.932113000000001</v>
      </c>
      <c r="L3903" t="s">
        <v>33</v>
      </c>
      <c r="M3903">
        <f>VLOOKUP(L3903,Key!$A$1:$C$73,2,FALSE)</f>
        <v>43.045712999999999</v>
      </c>
      <c r="N3903">
        <f>VLOOKUP(L3903,Key!$A$1:$C$73,3,FALSE)</f>
        <v>-87.899756999999994</v>
      </c>
      <c r="O3903">
        <v>29</v>
      </c>
      <c r="P3903">
        <v>3</v>
      </c>
      <c r="Q3903">
        <v>4.4000000000000004</v>
      </c>
      <c r="R3903">
        <v>4.0999999999999996</v>
      </c>
      <c r="S3903">
        <v>174</v>
      </c>
      <c r="T3903">
        <f t="shared" si="540"/>
        <v>-1</v>
      </c>
      <c r="U3903" s="1">
        <v>42841</v>
      </c>
      <c r="V3903" s="13">
        <f t="shared" si="541"/>
        <v>42826</v>
      </c>
      <c r="W3903" s="14">
        <f t="shared" si="542"/>
        <v>42841</v>
      </c>
      <c r="X3903" s="1" t="str">
        <f t="shared" si="543"/>
        <v>Sunday</v>
      </c>
      <c r="Y3903" s="2">
        <v>0.67122685185185194</v>
      </c>
      <c r="Z3903" s="2">
        <f t="shared" si="544"/>
        <v>0.66666666666666663</v>
      </c>
      <c r="AA3903">
        <f>1</f>
        <v>1</v>
      </c>
      <c r="AB3903" s="1">
        <v>42841</v>
      </c>
      <c r="AC3903" s="13">
        <f t="shared" si="545"/>
        <v>42826</v>
      </c>
      <c r="AD3903" s="14">
        <f t="shared" si="546"/>
        <v>42841</v>
      </c>
      <c r="AE3903" s="1" t="str">
        <f t="shared" si="547"/>
        <v>Sunday</v>
      </c>
      <c r="AF3903" s="2">
        <v>0.69097222222222221</v>
      </c>
      <c r="AG3903" s="2">
        <f t="shared" si="548"/>
        <v>0.70833333333333326</v>
      </c>
      <c r="AH3903" t="s">
        <v>23</v>
      </c>
    </row>
    <row r="3904" spans="1:34" x14ac:dyDescent="0.25">
      <c r="A3904">
        <v>1584785</v>
      </c>
      <c r="B3904" t="s">
        <v>54</v>
      </c>
      <c r="E3904">
        <v>68110</v>
      </c>
      <c r="F3904" t="s">
        <v>20</v>
      </c>
      <c r="G3904" t="s">
        <v>55</v>
      </c>
      <c r="H3904">
        <v>5435</v>
      </c>
      <c r="I3904" t="s">
        <v>36</v>
      </c>
      <c r="J3904">
        <f>VLOOKUP(I3904,Key!$A$1:$C$73,2,FALSE)</f>
        <v>43.03519</v>
      </c>
      <c r="K3904">
        <f>VLOOKUP(I3904,Key!$A$1:$C$73,3,FALSE)</f>
        <v>-87.907390000000007</v>
      </c>
      <c r="L3904" t="s">
        <v>84</v>
      </c>
      <c r="M3904">
        <f>VLOOKUP(L3904,Key!$A$1:$C$73,2,FALSE)</f>
        <v>43.040154000000001</v>
      </c>
      <c r="N3904">
        <f>VLOOKUP(L3904,Key!$A$1:$C$73,3,FALSE)</f>
        <v>-87.932113000000001</v>
      </c>
      <c r="O3904">
        <v>13</v>
      </c>
      <c r="P3904">
        <v>3</v>
      </c>
      <c r="Q3904">
        <v>2</v>
      </c>
      <c r="R3904">
        <v>1.9</v>
      </c>
      <c r="S3904">
        <v>78</v>
      </c>
      <c r="T3904">
        <f t="shared" si="540"/>
        <v>-1</v>
      </c>
      <c r="U3904" s="1">
        <v>42841</v>
      </c>
      <c r="V3904" s="13">
        <f t="shared" si="541"/>
        <v>42826</v>
      </c>
      <c r="W3904" s="14">
        <f t="shared" si="542"/>
        <v>42841</v>
      </c>
      <c r="X3904" s="1" t="str">
        <f t="shared" si="543"/>
        <v>Sunday</v>
      </c>
      <c r="Y3904" s="2">
        <v>0.68890046296296292</v>
      </c>
      <c r="Z3904" s="2">
        <f t="shared" si="544"/>
        <v>0.70833333333333326</v>
      </c>
      <c r="AA3904">
        <f>1</f>
        <v>1</v>
      </c>
      <c r="AB3904" s="1">
        <v>42841</v>
      </c>
      <c r="AC3904" s="13">
        <f t="shared" si="545"/>
        <v>42826</v>
      </c>
      <c r="AD3904" s="14">
        <f t="shared" si="546"/>
        <v>42841</v>
      </c>
      <c r="AE3904" s="1" t="str">
        <f t="shared" si="547"/>
        <v>Sunday</v>
      </c>
      <c r="AF3904" s="2">
        <v>0.69810185185185192</v>
      </c>
      <c r="AG3904" s="2">
        <f t="shared" si="548"/>
        <v>0.70833333333333326</v>
      </c>
      <c r="AH3904" t="s">
        <v>23</v>
      </c>
    </row>
    <row r="3905" spans="1:34" x14ac:dyDescent="0.25">
      <c r="A3905">
        <v>1585154</v>
      </c>
      <c r="B3905" t="s">
        <v>54</v>
      </c>
      <c r="E3905">
        <v>53215</v>
      </c>
      <c r="F3905" t="s">
        <v>20</v>
      </c>
      <c r="G3905" t="s">
        <v>55</v>
      </c>
      <c r="H3905">
        <v>11109</v>
      </c>
      <c r="I3905" t="s">
        <v>78</v>
      </c>
      <c r="J3905">
        <f>VLOOKUP(I3905,Key!$A$1:$C$73,2,FALSE)</f>
        <v>43.048200000000001</v>
      </c>
      <c r="K3905">
        <f>VLOOKUP(I3905,Key!$A$1:$C$73,3,FALSE)</f>
        <v>-87.900859999999994</v>
      </c>
      <c r="L3905" t="s">
        <v>83</v>
      </c>
      <c r="M3905">
        <f>VLOOKUP(L3905,Key!$A$1:$C$73,2,FALSE)</f>
        <v>43.026229999999998</v>
      </c>
      <c r="N3905">
        <f>VLOOKUP(L3905,Key!$A$1:$C$73,3,FALSE)</f>
        <v>-87.912809999999993</v>
      </c>
      <c r="O3905">
        <v>45</v>
      </c>
      <c r="P3905">
        <v>6</v>
      </c>
      <c r="Q3905">
        <v>6.8</v>
      </c>
      <c r="R3905">
        <v>6.4</v>
      </c>
      <c r="S3905">
        <v>270</v>
      </c>
      <c r="T3905">
        <f t="shared" si="540"/>
        <v>-1</v>
      </c>
      <c r="U3905" s="1">
        <v>42841</v>
      </c>
      <c r="V3905" s="13">
        <f t="shared" si="541"/>
        <v>42826</v>
      </c>
      <c r="W3905" s="14">
        <f t="shared" si="542"/>
        <v>42841</v>
      </c>
      <c r="X3905" s="1" t="str">
        <f t="shared" si="543"/>
        <v>Sunday</v>
      </c>
      <c r="Y3905" s="2">
        <v>0.68899305555555557</v>
      </c>
      <c r="Z3905" s="2">
        <f t="shared" si="544"/>
        <v>0.70833333333333326</v>
      </c>
      <c r="AA3905">
        <f>1</f>
        <v>1</v>
      </c>
      <c r="AB3905" s="1">
        <v>42841</v>
      </c>
      <c r="AC3905" s="13">
        <f t="shared" si="545"/>
        <v>42826</v>
      </c>
      <c r="AD3905" s="14">
        <f t="shared" si="546"/>
        <v>42841</v>
      </c>
      <c r="AE3905" s="1" t="str">
        <f t="shared" si="547"/>
        <v>Sunday</v>
      </c>
      <c r="AF3905" s="2">
        <v>0.72054398148148147</v>
      </c>
      <c r="AG3905" s="2">
        <f t="shared" si="548"/>
        <v>0.70833333333333326</v>
      </c>
      <c r="AH3905" t="s">
        <v>23</v>
      </c>
    </row>
    <row r="3906" spans="1:34" x14ac:dyDescent="0.25">
      <c r="A3906">
        <v>1348995</v>
      </c>
      <c r="B3906" t="s">
        <v>54</v>
      </c>
      <c r="E3906">
        <v>53225</v>
      </c>
      <c r="F3906" t="s">
        <v>20</v>
      </c>
      <c r="G3906" t="s">
        <v>55</v>
      </c>
      <c r="H3906">
        <v>200</v>
      </c>
      <c r="I3906" t="s">
        <v>62</v>
      </c>
      <c r="J3906">
        <f>VLOOKUP(I3906,Key!$A$1:$C$73,2,FALSE)</f>
        <v>43.052460000000004</v>
      </c>
      <c r="K3906">
        <f>VLOOKUP(I3906,Key!$A$1:$C$73,3,FALSE)</f>
        <v>-87.891000000000005</v>
      </c>
      <c r="L3906" t="s">
        <v>81</v>
      </c>
      <c r="M3906">
        <f>VLOOKUP(L3906,Key!$A$1:$C$73,2,FALSE)</f>
        <v>43.058010000000003</v>
      </c>
      <c r="N3906">
        <f>VLOOKUP(L3906,Key!$A$1:$C$73,3,FALSE)</f>
        <v>-87.877300000000005</v>
      </c>
      <c r="O3906">
        <v>31</v>
      </c>
      <c r="P3906">
        <v>3</v>
      </c>
      <c r="Q3906">
        <v>4.7</v>
      </c>
      <c r="R3906">
        <v>4.4000000000000004</v>
      </c>
      <c r="S3906">
        <v>186</v>
      </c>
      <c r="T3906">
        <f t="shared" ref="T3906:T3969" si="549">-1</f>
        <v>-1</v>
      </c>
      <c r="U3906" s="1">
        <v>42841</v>
      </c>
      <c r="V3906" s="13">
        <f t="shared" ref="V3906:V3969" si="550">DATE(YEAR(U3906), MONTH(U3906), 1)</f>
        <v>42826</v>
      </c>
      <c r="W3906" s="14">
        <f t="shared" ref="W3906:W3969" si="551">U3906</f>
        <v>42841</v>
      </c>
      <c r="X3906" s="1" t="str">
        <f t="shared" ref="X3906:X3969" si="552">TEXT(W3906,"dddd")</f>
        <v>Sunday</v>
      </c>
      <c r="Y3906" s="2">
        <v>0.70841435185185186</v>
      </c>
      <c r="Z3906" s="2">
        <f t="shared" ref="Z3906:Z3969" si="553">MROUND(Y3906, "1:00")</f>
        <v>0.70833333333333326</v>
      </c>
      <c r="AA3906">
        <f>1</f>
        <v>1</v>
      </c>
      <c r="AB3906" s="1">
        <v>42841</v>
      </c>
      <c r="AC3906" s="13">
        <f t="shared" ref="AC3906:AC3969" si="554">DATE(YEAR(AB3906), MONTH(AB3906), 1)</f>
        <v>42826</v>
      </c>
      <c r="AD3906" s="14">
        <f t="shared" ref="AD3906:AD3969" si="555">AB3906</f>
        <v>42841</v>
      </c>
      <c r="AE3906" s="1" t="str">
        <f t="shared" ref="AE3906:AE3969" si="556">TEXT(AD3906,"dddd")</f>
        <v>Sunday</v>
      </c>
      <c r="AF3906" s="2">
        <v>0.7302777777777778</v>
      </c>
      <c r="AG3906" s="2">
        <f t="shared" ref="AG3906:AG3969" si="557">MROUND(AF3906, "1:00")</f>
        <v>0.75</v>
      </c>
      <c r="AH3906" t="s">
        <v>23</v>
      </c>
    </row>
    <row r="3907" spans="1:34" x14ac:dyDescent="0.25">
      <c r="A3907">
        <v>1585255</v>
      </c>
      <c r="B3907" t="s">
        <v>54</v>
      </c>
      <c r="E3907">
        <v>53012</v>
      </c>
      <c r="F3907" t="s">
        <v>20</v>
      </c>
      <c r="G3907" t="s">
        <v>55</v>
      </c>
      <c r="H3907">
        <v>11071</v>
      </c>
      <c r="I3907" t="s">
        <v>85</v>
      </c>
      <c r="J3907">
        <f>VLOOKUP(I3907,Key!$A$1:$C$73,2,FALSE)</f>
        <v>43.053040000000003</v>
      </c>
      <c r="K3907">
        <f>VLOOKUP(I3907,Key!$A$1:$C$73,3,FALSE)</f>
        <v>-87.897660000000002</v>
      </c>
      <c r="L3907" t="s">
        <v>62</v>
      </c>
      <c r="M3907">
        <f>VLOOKUP(L3907,Key!$A$1:$C$73,2,FALSE)</f>
        <v>43.052460000000004</v>
      </c>
      <c r="N3907">
        <f>VLOOKUP(L3907,Key!$A$1:$C$73,3,FALSE)</f>
        <v>-87.891000000000005</v>
      </c>
      <c r="O3907">
        <v>74</v>
      </c>
      <c r="P3907">
        <v>9</v>
      </c>
      <c r="Q3907">
        <v>11.1</v>
      </c>
      <c r="R3907">
        <v>10.5</v>
      </c>
      <c r="S3907">
        <v>444</v>
      </c>
      <c r="T3907">
        <f t="shared" si="549"/>
        <v>-1</v>
      </c>
      <c r="U3907" s="1">
        <v>42841</v>
      </c>
      <c r="V3907" s="13">
        <f t="shared" si="550"/>
        <v>42826</v>
      </c>
      <c r="W3907" s="14">
        <f t="shared" si="551"/>
        <v>42841</v>
      </c>
      <c r="X3907" s="1" t="str">
        <f t="shared" si="552"/>
        <v>Sunday</v>
      </c>
      <c r="Y3907" s="2">
        <v>0.7099537037037037</v>
      </c>
      <c r="Z3907" s="2">
        <f t="shared" si="553"/>
        <v>0.70833333333333326</v>
      </c>
      <c r="AA3907">
        <f>1</f>
        <v>1</v>
      </c>
      <c r="AB3907" s="1">
        <v>42841</v>
      </c>
      <c r="AC3907" s="13">
        <f t="shared" si="554"/>
        <v>42826</v>
      </c>
      <c r="AD3907" s="14">
        <f t="shared" si="555"/>
        <v>42841</v>
      </c>
      <c r="AE3907" s="1" t="str">
        <f t="shared" si="556"/>
        <v>Sunday</v>
      </c>
      <c r="AF3907" s="2">
        <v>0.76166666666666671</v>
      </c>
      <c r="AG3907" s="2">
        <f t="shared" si="557"/>
        <v>0.75</v>
      </c>
      <c r="AH3907" t="s">
        <v>23</v>
      </c>
    </row>
    <row r="3908" spans="1:34" x14ac:dyDescent="0.25">
      <c r="A3908">
        <v>1585307</v>
      </c>
      <c r="B3908" t="s">
        <v>54</v>
      </c>
      <c r="E3908">
        <v>53217</v>
      </c>
      <c r="F3908" t="s">
        <v>20</v>
      </c>
      <c r="G3908" t="s">
        <v>55</v>
      </c>
      <c r="H3908">
        <v>9</v>
      </c>
      <c r="I3908" t="s">
        <v>81</v>
      </c>
      <c r="J3908">
        <f>VLOOKUP(I3908,Key!$A$1:$C$73,2,FALSE)</f>
        <v>43.058010000000003</v>
      </c>
      <c r="K3908">
        <f>VLOOKUP(I3908,Key!$A$1:$C$73,3,FALSE)</f>
        <v>-87.877300000000005</v>
      </c>
      <c r="L3908" t="s">
        <v>81</v>
      </c>
      <c r="M3908">
        <f>VLOOKUP(L3908,Key!$A$1:$C$73,2,FALSE)</f>
        <v>43.058010000000003</v>
      </c>
      <c r="N3908">
        <f>VLOOKUP(L3908,Key!$A$1:$C$73,3,FALSE)</f>
        <v>-87.877300000000005</v>
      </c>
      <c r="O3908">
        <v>96</v>
      </c>
      <c r="P3908">
        <v>12</v>
      </c>
      <c r="Q3908">
        <v>14.4</v>
      </c>
      <c r="R3908">
        <v>13.7</v>
      </c>
      <c r="S3908">
        <v>576</v>
      </c>
      <c r="T3908">
        <f t="shared" si="549"/>
        <v>-1</v>
      </c>
      <c r="U3908" s="1">
        <v>42841</v>
      </c>
      <c r="V3908" s="13">
        <f t="shared" si="550"/>
        <v>42826</v>
      </c>
      <c r="W3908" s="14">
        <f t="shared" si="551"/>
        <v>42841</v>
      </c>
      <c r="X3908" s="1" t="str">
        <f t="shared" si="552"/>
        <v>Sunday</v>
      </c>
      <c r="Y3908" s="2">
        <v>0.72266203703703702</v>
      </c>
      <c r="Z3908" s="2">
        <f t="shared" si="553"/>
        <v>0.70833333333333326</v>
      </c>
      <c r="AA3908">
        <f>1</f>
        <v>1</v>
      </c>
      <c r="AB3908" s="1">
        <v>42841</v>
      </c>
      <c r="AC3908" s="13">
        <f t="shared" si="554"/>
        <v>42826</v>
      </c>
      <c r="AD3908" s="14">
        <f t="shared" si="555"/>
        <v>42841</v>
      </c>
      <c r="AE3908" s="1" t="str">
        <f t="shared" si="556"/>
        <v>Sunday</v>
      </c>
      <c r="AF3908" s="2">
        <v>0.78923611111111114</v>
      </c>
      <c r="AG3908" s="2">
        <f t="shared" si="557"/>
        <v>0.79166666666666663</v>
      </c>
      <c r="AH3908" t="s">
        <v>25</v>
      </c>
    </row>
    <row r="3909" spans="1:34" x14ac:dyDescent="0.25">
      <c r="A3909">
        <v>1585409</v>
      </c>
      <c r="B3909" t="s">
        <v>54</v>
      </c>
      <c r="E3909">
        <v>53215</v>
      </c>
      <c r="F3909" t="s">
        <v>20</v>
      </c>
      <c r="G3909" t="s">
        <v>55</v>
      </c>
      <c r="H3909">
        <v>78</v>
      </c>
      <c r="I3909" t="s">
        <v>81</v>
      </c>
      <c r="J3909">
        <f>VLOOKUP(I3909,Key!$A$1:$C$73,2,FALSE)</f>
        <v>43.058010000000003</v>
      </c>
      <c r="K3909">
        <f>VLOOKUP(I3909,Key!$A$1:$C$73,3,FALSE)</f>
        <v>-87.877300000000005</v>
      </c>
      <c r="L3909" t="s">
        <v>81</v>
      </c>
      <c r="M3909">
        <f>VLOOKUP(L3909,Key!$A$1:$C$73,2,FALSE)</f>
        <v>43.058010000000003</v>
      </c>
      <c r="N3909">
        <f>VLOOKUP(L3909,Key!$A$1:$C$73,3,FALSE)</f>
        <v>-87.877300000000005</v>
      </c>
      <c r="O3909">
        <v>32</v>
      </c>
      <c r="P3909">
        <v>3</v>
      </c>
      <c r="Q3909">
        <v>4.8</v>
      </c>
      <c r="R3909">
        <v>4.5999999999999996</v>
      </c>
      <c r="S3909">
        <v>192</v>
      </c>
      <c r="T3909">
        <f t="shared" si="549"/>
        <v>-1</v>
      </c>
      <c r="U3909" s="1">
        <v>42841</v>
      </c>
      <c r="V3909" s="13">
        <f t="shared" si="550"/>
        <v>42826</v>
      </c>
      <c r="W3909" s="14">
        <f t="shared" si="551"/>
        <v>42841</v>
      </c>
      <c r="X3909" s="1" t="str">
        <f t="shared" si="552"/>
        <v>Sunday</v>
      </c>
      <c r="Y3909" s="2">
        <v>0.73707175925925927</v>
      </c>
      <c r="Z3909" s="2">
        <f t="shared" si="553"/>
        <v>0.75</v>
      </c>
      <c r="AA3909">
        <f>1</f>
        <v>1</v>
      </c>
      <c r="AB3909" s="1">
        <v>42841</v>
      </c>
      <c r="AC3909" s="13">
        <f t="shared" si="554"/>
        <v>42826</v>
      </c>
      <c r="AD3909" s="14">
        <f t="shared" si="555"/>
        <v>42841</v>
      </c>
      <c r="AE3909" s="1" t="str">
        <f t="shared" si="556"/>
        <v>Sunday</v>
      </c>
      <c r="AF3909" s="2">
        <v>0.75920138888888899</v>
      </c>
      <c r="AG3909" s="2">
        <f t="shared" si="557"/>
        <v>0.75</v>
      </c>
      <c r="AH3909" t="s">
        <v>25</v>
      </c>
    </row>
    <row r="3910" spans="1:34" x14ac:dyDescent="0.25">
      <c r="A3910">
        <v>1215455</v>
      </c>
      <c r="B3910" t="s">
        <v>54</v>
      </c>
      <c r="E3910">
        <v>53215</v>
      </c>
      <c r="F3910" t="s">
        <v>20</v>
      </c>
      <c r="G3910" t="s">
        <v>55</v>
      </c>
      <c r="H3910">
        <v>37</v>
      </c>
      <c r="I3910" t="s">
        <v>77</v>
      </c>
      <c r="J3910">
        <f>VLOOKUP(I3910,Key!$A$1:$C$73,2,FALSE)</f>
        <v>43.036900000000003</v>
      </c>
      <c r="K3910">
        <f>VLOOKUP(I3910,Key!$A$1:$C$73,3,FALSE)</f>
        <v>-87.89667</v>
      </c>
      <c r="L3910" t="s">
        <v>77</v>
      </c>
      <c r="M3910">
        <f>VLOOKUP(L3910,Key!$A$1:$C$73,2,FALSE)</f>
        <v>43.036900000000003</v>
      </c>
      <c r="N3910">
        <f>VLOOKUP(L3910,Key!$A$1:$C$73,3,FALSE)</f>
        <v>-87.89667</v>
      </c>
      <c r="O3910">
        <v>39</v>
      </c>
      <c r="P3910">
        <v>6</v>
      </c>
      <c r="Q3910">
        <v>5.9</v>
      </c>
      <c r="R3910">
        <v>5.6</v>
      </c>
      <c r="S3910">
        <v>234</v>
      </c>
      <c r="T3910">
        <f t="shared" si="549"/>
        <v>-1</v>
      </c>
      <c r="U3910" s="1">
        <v>42841</v>
      </c>
      <c r="V3910" s="13">
        <f t="shared" si="550"/>
        <v>42826</v>
      </c>
      <c r="W3910" s="14">
        <f t="shared" si="551"/>
        <v>42841</v>
      </c>
      <c r="X3910" s="1" t="str">
        <f t="shared" si="552"/>
        <v>Sunday</v>
      </c>
      <c r="Y3910" s="2">
        <v>0.76726851851851852</v>
      </c>
      <c r="Z3910" s="2">
        <f t="shared" si="553"/>
        <v>0.75</v>
      </c>
      <c r="AA3910">
        <f>1</f>
        <v>1</v>
      </c>
      <c r="AB3910" s="1">
        <v>42841</v>
      </c>
      <c r="AC3910" s="13">
        <f t="shared" si="554"/>
        <v>42826</v>
      </c>
      <c r="AD3910" s="14">
        <f t="shared" si="555"/>
        <v>42841</v>
      </c>
      <c r="AE3910" s="1" t="str">
        <f t="shared" si="556"/>
        <v>Sunday</v>
      </c>
      <c r="AF3910" s="2">
        <v>0.79412037037037031</v>
      </c>
      <c r="AG3910" s="2">
        <f t="shared" si="557"/>
        <v>0.79166666666666663</v>
      </c>
      <c r="AH3910" t="s">
        <v>25</v>
      </c>
    </row>
    <row r="3911" spans="1:34" x14ac:dyDescent="0.25">
      <c r="A3911">
        <v>1585678</v>
      </c>
      <c r="B3911" t="s">
        <v>54</v>
      </c>
      <c r="E3911">
        <v>53202</v>
      </c>
      <c r="F3911" t="s">
        <v>20</v>
      </c>
      <c r="G3911" t="s">
        <v>55</v>
      </c>
      <c r="H3911">
        <v>5481</v>
      </c>
      <c r="I3911" t="s">
        <v>36</v>
      </c>
      <c r="J3911">
        <f>VLOOKUP(I3911,Key!$A$1:$C$73,2,FALSE)</f>
        <v>43.03519</v>
      </c>
      <c r="K3911">
        <f>VLOOKUP(I3911,Key!$A$1:$C$73,3,FALSE)</f>
        <v>-87.907390000000007</v>
      </c>
      <c r="L3911" t="s">
        <v>78</v>
      </c>
      <c r="M3911">
        <f>VLOOKUP(L3911,Key!$A$1:$C$73,2,FALSE)</f>
        <v>43.048200000000001</v>
      </c>
      <c r="N3911">
        <f>VLOOKUP(L3911,Key!$A$1:$C$73,3,FALSE)</f>
        <v>-87.900859999999994</v>
      </c>
      <c r="O3911">
        <v>14</v>
      </c>
      <c r="P3911">
        <v>3</v>
      </c>
      <c r="Q3911">
        <v>2.1</v>
      </c>
      <c r="R3911">
        <v>2</v>
      </c>
      <c r="S3911">
        <v>84</v>
      </c>
      <c r="T3911">
        <f t="shared" si="549"/>
        <v>-1</v>
      </c>
      <c r="U3911" s="1">
        <v>42841</v>
      </c>
      <c r="V3911" s="13">
        <f t="shared" si="550"/>
        <v>42826</v>
      </c>
      <c r="W3911" s="14">
        <f t="shared" si="551"/>
        <v>42841</v>
      </c>
      <c r="X3911" s="1" t="str">
        <f t="shared" si="552"/>
        <v>Sunday</v>
      </c>
      <c r="Y3911" s="2">
        <v>0.78696759259259252</v>
      </c>
      <c r="Z3911" s="2">
        <f t="shared" si="553"/>
        <v>0.79166666666666663</v>
      </c>
      <c r="AA3911">
        <f>1</f>
        <v>1</v>
      </c>
      <c r="AB3911" s="1">
        <v>42841</v>
      </c>
      <c r="AC3911" s="13">
        <f t="shared" si="554"/>
        <v>42826</v>
      </c>
      <c r="AD3911" s="14">
        <f t="shared" si="555"/>
        <v>42841</v>
      </c>
      <c r="AE3911" s="1" t="str">
        <f t="shared" si="556"/>
        <v>Sunday</v>
      </c>
      <c r="AF3911" s="2">
        <v>0.79706018518518518</v>
      </c>
      <c r="AG3911" s="2">
        <f t="shared" si="557"/>
        <v>0.79166666666666663</v>
      </c>
      <c r="AH3911" t="s">
        <v>23</v>
      </c>
    </row>
    <row r="3912" spans="1:34" x14ac:dyDescent="0.25">
      <c r="A3912">
        <v>1585655</v>
      </c>
      <c r="B3912" t="s">
        <v>54</v>
      </c>
      <c r="E3912">
        <v>53211</v>
      </c>
      <c r="F3912" t="s">
        <v>20</v>
      </c>
      <c r="G3912" t="s">
        <v>55</v>
      </c>
      <c r="H3912">
        <v>5531</v>
      </c>
      <c r="I3912" t="s">
        <v>61</v>
      </c>
      <c r="J3912">
        <f>VLOOKUP(I3912,Key!$A$1:$C$73,2,FALSE)</f>
        <v>43.060786</v>
      </c>
      <c r="K3912">
        <f>VLOOKUP(I3912,Key!$A$1:$C$73,3,FALSE)</f>
        <v>-87.883825999999999</v>
      </c>
      <c r="L3912" t="s">
        <v>64</v>
      </c>
      <c r="M3912">
        <f>VLOOKUP(L3912,Key!$A$1:$C$73,2,FALSE)</f>
        <v>43.069021999999997</v>
      </c>
      <c r="N3912">
        <f>VLOOKUP(L3912,Key!$A$1:$C$73,3,FALSE)</f>
        <v>-87.887940999999998</v>
      </c>
      <c r="O3912">
        <v>12</v>
      </c>
      <c r="P3912">
        <v>3</v>
      </c>
      <c r="Q3912">
        <v>1.8</v>
      </c>
      <c r="R3912">
        <v>1.7</v>
      </c>
      <c r="S3912">
        <v>72</v>
      </c>
      <c r="T3912">
        <f t="shared" si="549"/>
        <v>-1</v>
      </c>
      <c r="U3912" s="1">
        <v>42841</v>
      </c>
      <c r="V3912" s="13">
        <f t="shared" si="550"/>
        <v>42826</v>
      </c>
      <c r="W3912" s="14">
        <f t="shared" si="551"/>
        <v>42841</v>
      </c>
      <c r="X3912" s="1" t="str">
        <f t="shared" si="552"/>
        <v>Sunday</v>
      </c>
      <c r="Y3912" s="2">
        <v>0.82202546296296297</v>
      </c>
      <c r="Z3912" s="2">
        <f t="shared" si="553"/>
        <v>0.83333333333333326</v>
      </c>
      <c r="AA3912">
        <f>1</f>
        <v>1</v>
      </c>
      <c r="AB3912" s="1">
        <v>42841</v>
      </c>
      <c r="AC3912" s="13">
        <f t="shared" si="554"/>
        <v>42826</v>
      </c>
      <c r="AD3912" s="14">
        <f t="shared" si="555"/>
        <v>42841</v>
      </c>
      <c r="AE3912" s="1" t="str">
        <f t="shared" si="556"/>
        <v>Sunday</v>
      </c>
      <c r="AF3912" s="2">
        <v>0.83046296296296296</v>
      </c>
      <c r="AG3912" s="2">
        <f t="shared" si="557"/>
        <v>0.83333333333333326</v>
      </c>
      <c r="AH3912" t="s">
        <v>23</v>
      </c>
    </row>
    <row r="3913" spans="1:34" x14ac:dyDescent="0.25">
      <c r="A3913">
        <v>1591145</v>
      </c>
      <c r="B3913" t="s">
        <v>54</v>
      </c>
      <c r="E3913">
        <v>53202</v>
      </c>
      <c r="F3913" t="s">
        <v>20</v>
      </c>
      <c r="G3913" t="s">
        <v>55</v>
      </c>
      <c r="H3913">
        <v>81</v>
      </c>
      <c r="I3913" t="s">
        <v>21</v>
      </c>
      <c r="J3913">
        <f>VLOOKUP(I3913,Key!$A$1:$C$73,2,FALSE)</f>
        <v>43.074890000000003</v>
      </c>
      <c r="K3913">
        <f>VLOOKUP(I3913,Key!$A$1:$C$73,3,FALSE)</f>
        <v>-87.882810000000006</v>
      </c>
      <c r="L3913" t="s">
        <v>62</v>
      </c>
      <c r="M3913">
        <f>VLOOKUP(L3913,Key!$A$1:$C$73,2,FALSE)</f>
        <v>43.052460000000004</v>
      </c>
      <c r="N3913">
        <f>VLOOKUP(L3913,Key!$A$1:$C$73,3,FALSE)</f>
        <v>-87.891000000000005</v>
      </c>
      <c r="O3913">
        <v>14</v>
      </c>
      <c r="P3913">
        <v>3</v>
      </c>
      <c r="Q3913">
        <v>2.1</v>
      </c>
      <c r="R3913">
        <v>2</v>
      </c>
      <c r="S3913">
        <v>84</v>
      </c>
      <c r="T3913">
        <f t="shared" si="549"/>
        <v>-1</v>
      </c>
      <c r="U3913" s="1">
        <v>42845</v>
      </c>
      <c r="V3913" s="13">
        <f t="shared" si="550"/>
        <v>42826</v>
      </c>
      <c r="W3913" s="14">
        <f t="shared" si="551"/>
        <v>42845</v>
      </c>
      <c r="X3913" s="1" t="str">
        <f t="shared" si="552"/>
        <v>Thursday</v>
      </c>
      <c r="Y3913" s="2">
        <v>0.5142592592592593</v>
      </c>
      <c r="Z3913" s="2">
        <f t="shared" si="553"/>
        <v>0.5</v>
      </c>
      <c r="AA3913">
        <f>1</f>
        <v>1</v>
      </c>
      <c r="AB3913" s="1">
        <v>42845</v>
      </c>
      <c r="AC3913" s="13">
        <f t="shared" si="554"/>
        <v>42826</v>
      </c>
      <c r="AD3913" s="14">
        <f t="shared" si="555"/>
        <v>42845</v>
      </c>
      <c r="AE3913" s="1" t="str">
        <f t="shared" si="556"/>
        <v>Thursday</v>
      </c>
      <c r="AF3913" s="2">
        <v>0.52415509259259252</v>
      </c>
      <c r="AG3913" s="2">
        <f t="shared" si="557"/>
        <v>0.54166666666666663</v>
      </c>
      <c r="AH3913" t="s">
        <v>23</v>
      </c>
    </row>
    <row r="3914" spans="1:34" x14ac:dyDescent="0.25">
      <c r="A3914">
        <v>1591464</v>
      </c>
      <c r="B3914" t="s">
        <v>54</v>
      </c>
      <c r="E3914">
        <v>84047</v>
      </c>
      <c r="F3914" t="s">
        <v>20</v>
      </c>
      <c r="G3914" t="s">
        <v>55</v>
      </c>
      <c r="H3914">
        <v>5435</v>
      </c>
      <c r="I3914" t="s">
        <v>36</v>
      </c>
      <c r="J3914">
        <f>VLOOKUP(I3914,Key!$A$1:$C$73,2,FALSE)</f>
        <v>43.03519</v>
      </c>
      <c r="K3914">
        <f>VLOOKUP(I3914,Key!$A$1:$C$73,3,FALSE)</f>
        <v>-87.907390000000007</v>
      </c>
      <c r="L3914" t="s">
        <v>52</v>
      </c>
      <c r="M3914">
        <f>VLOOKUP(L3914,Key!$A$1:$C$73,2,FALSE)</f>
        <v>43.042490000000001</v>
      </c>
      <c r="N3914">
        <f>VLOOKUP(L3914,Key!$A$1:$C$73,3,FALSE)</f>
        <v>-87.909959999999998</v>
      </c>
      <c r="O3914">
        <v>28</v>
      </c>
      <c r="P3914">
        <v>3</v>
      </c>
      <c r="Q3914">
        <v>4.2</v>
      </c>
      <c r="R3914">
        <v>4</v>
      </c>
      <c r="S3914">
        <v>168</v>
      </c>
      <c r="T3914">
        <f t="shared" si="549"/>
        <v>-1</v>
      </c>
      <c r="U3914" s="1">
        <v>42845</v>
      </c>
      <c r="V3914" s="13">
        <f t="shared" si="550"/>
        <v>42826</v>
      </c>
      <c r="W3914" s="14">
        <f t="shared" si="551"/>
        <v>42845</v>
      </c>
      <c r="X3914" s="1" t="str">
        <f t="shared" si="552"/>
        <v>Thursday</v>
      </c>
      <c r="Y3914" s="2">
        <v>0.67200231481481476</v>
      </c>
      <c r="Z3914" s="2">
        <f t="shared" si="553"/>
        <v>0.66666666666666663</v>
      </c>
      <c r="AA3914">
        <f>1</f>
        <v>1</v>
      </c>
      <c r="AB3914" s="1">
        <v>42845</v>
      </c>
      <c r="AC3914" s="13">
        <f t="shared" si="554"/>
        <v>42826</v>
      </c>
      <c r="AD3914" s="14">
        <f t="shared" si="555"/>
        <v>42845</v>
      </c>
      <c r="AE3914" s="1" t="str">
        <f t="shared" si="556"/>
        <v>Thursday</v>
      </c>
      <c r="AF3914" s="2">
        <v>0.69155092592592593</v>
      </c>
      <c r="AG3914" s="2">
        <f t="shared" si="557"/>
        <v>0.70833333333333326</v>
      </c>
      <c r="AH3914" t="s">
        <v>23</v>
      </c>
    </row>
    <row r="3915" spans="1:34" x14ac:dyDescent="0.25">
      <c r="A3915">
        <v>1198458</v>
      </c>
      <c r="B3915" t="s">
        <v>54</v>
      </c>
      <c r="E3915">
        <v>53207</v>
      </c>
      <c r="F3915" t="s">
        <v>20</v>
      </c>
      <c r="G3915" t="s">
        <v>55</v>
      </c>
      <c r="H3915">
        <v>5462</v>
      </c>
      <c r="I3915" t="s">
        <v>68</v>
      </c>
      <c r="J3915">
        <f>VLOOKUP(I3915,Key!$A$1:$C$73,2,FALSE)</f>
        <v>43.026470000000003</v>
      </c>
      <c r="K3915">
        <f>VLOOKUP(I3915,Key!$A$1:$C$73,3,FALSE)</f>
        <v>-87.918040000000005</v>
      </c>
      <c r="L3915" t="s">
        <v>68</v>
      </c>
      <c r="M3915">
        <f>VLOOKUP(L3915,Key!$A$1:$C$73,2,FALSE)</f>
        <v>43.026470000000003</v>
      </c>
      <c r="N3915">
        <f>VLOOKUP(L3915,Key!$A$1:$C$73,3,FALSE)</f>
        <v>-87.918040000000005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f t="shared" si="549"/>
        <v>-1</v>
      </c>
      <c r="U3915" s="1">
        <v>42845</v>
      </c>
      <c r="V3915" s="13">
        <f t="shared" si="550"/>
        <v>42826</v>
      </c>
      <c r="W3915" s="14">
        <f t="shared" si="551"/>
        <v>42845</v>
      </c>
      <c r="X3915" s="1" t="str">
        <f t="shared" si="552"/>
        <v>Thursday</v>
      </c>
      <c r="Y3915" s="2">
        <v>0.77871527777777771</v>
      </c>
      <c r="Z3915" s="2">
        <f t="shared" si="553"/>
        <v>0.79166666666666663</v>
      </c>
      <c r="AA3915">
        <f>1</f>
        <v>1</v>
      </c>
      <c r="AB3915" s="1">
        <v>42845</v>
      </c>
      <c r="AC3915" s="13">
        <f t="shared" si="554"/>
        <v>42826</v>
      </c>
      <c r="AD3915" s="14">
        <f t="shared" si="555"/>
        <v>42845</v>
      </c>
      <c r="AE3915" s="1" t="str">
        <f t="shared" si="556"/>
        <v>Thursday</v>
      </c>
      <c r="AF3915" s="2">
        <v>0.77883101851851855</v>
      </c>
      <c r="AG3915" s="2">
        <f t="shared" si="557"/>
        <v>0.79166666666666663</v>
      </c>
      <c r="AH3915" t="s">
        <v>25</v>
      </c>
    </row>
    <row r="3916" spans="1:34" x14ac:dyDescent="0.25">
      <c r="A3916">
        <v>1445960</v>
      </c>
      <c r="B3916" t="s">
        <v>54</v>
      </c>
      <c r="E3916">
        <v>63112</v>
      </c>
      <c r="F3916" t="s">
        <v>20</v>
      </c>
      <c r="G3916" t="s">
        <v>55</v>
      </c>
      <c r="H3916">
        <v>5445</v>
      </c>
      <c r="I3916" t="s">
        <v>57</v>
      </c>
      <c r="J3916">
        <f>VLOOKUP(I3916,Key!$A$1:$C$73,2,FALSE)</f>
        <v>43.03913</v>
      </c>
      <c r="K3916">
        <f>VLOOKUP(I3916,Key!$A$1:$C$73,3,FALSE)</f>
        <v>-87.916150000000002</v>
      </c>
      <c r="L3916" t="s">
        <v>62</v>
      </c>
      <c r="M3916">
        <f>VLOOKUP(L3916,Key!$A$1:$C$73,2,FALSE)</f>
        <v>43.052460000000004</v>
      </c>
      <c r="N3916">
        <f>VLOOKUP(L3916,Key!$A$1:$C$73,3,FALSE)</f>
        <v>-87.891000000000005</v>
      </c>
      <c r="O3916">
        <v>26</v>
      </c>
      <c r="P3916">
        <v>3</v>
      </c>
      <c r="Q3916">
        <v>3.9</v>
      </c>
      <c r="R3916">
        <v>3.7</v>
      </c>
      <c r="S3916">
        <v>156</v>
      </c>
      <c r="T3916">
        <f t="shared" si="549"/>
        <v>-1</v>
      </c>
      <c r="U3916" s="1">
        <v>42845</v>
      </c>
      <c r="V3916" s="13">
        <f t="shared" si="550"/>
        <v>42826</v>
      </c>
      <c r="W3916" s="14">
        <f t="shared" si="551"/>
        <v>42845</v>
      </c>
      <c r="X3916" s="1" t="str">
        <f t="shared" si="552"/>
        <v>Thursday</v>
      </c>
      <c r="Y3916" s="2">
        <v>0.85611111111111116</v>
      </c>
      <c r="Z3916" s="2">
        <f t="shared" si="553"/>
        <v>0.875</v>
      </c>
      <c r="AA3916">
        <f>1</f>
        <v>1</v>
      </c>
      <c r="AB3916" s="1">
        <v>42845</v>
      </c>
      <c r="AC3916" s="13">
        <f t="shared" si="554"/>
        <v>42826</v>
      </c>
      <c r="AD3916" s="14">
        <f t="shared" si="555"/>
        <v>42845</v>
      </c>
      <c r="AE3916" s="1" t="str">
        <f t="shared" si="556"/>
        <v>Thursday</v>
      </c>
      <c r="AF3916" s="2">
        <v>0.87365740740740738</v>
      </c>
      <c r="AG3916" s="2">
        <f t="shared" si="557"/>
        <v>0.875</v>
      </c>
      <c r="AH3916" t="s">
        <v>23</v>
      </c>
    </row>
    <row r="3917" spans="1:34" x14ac:dyDescent="0.25">
      <c r="A3917">
        <v>1591850</v>
      </c>
      <c r="B3917" t="s">
        <v>54</v>
      </c>
      <c r="E3917">
        <v>60491</v>
      </c>
      <c r="F3917" t="s">
        <v>20</v>
      </c>
      <c r="G3917" t="s">
        <v>55</v>
      </c>
      <c r="H3917">
        <v>11098</v>
      </c>
      <c r="I3917" t="s">
        <v>28</v>
      </c>
      <c r="J3917">
        <f>VLOOKUP(I3917,Key!$A$1:$C$73,2,FALSE)</f>
        <v>43.038580000000003</v>
      </c>
      <c r="K3917">
        <f>VLOOKUP(I3917,Key!$A$1:$C$73,3,FALSE)</f>
        <v>-87.90934</v>
      </c>
      <c r="L3917" t="s">
        <v>28</v>
      </c>
      <c r="M3917">
        <f>VLOOKUP(L3917,Key!$A$1:$C$73,2,FALSE)</f>
        <v>43.038580000000003</v>
      </c>
      <c r="N3917">
        <f>VLOOKUP(L3917,Key!$A$1:$C$73,3,FALSE)</f>
        <v>-87.90934</v>
      </c>
      <c r="O3917">
        <v>20</v>
      </c>
      <c r="P3917">
        <v>3</v>
      </c>
      <c r="Q3917">
        <v>3</v>
      </c>
      <c r="R3917">
        <v>2.9</v>
      </c>
      <c r="S3917">
        <v>120</v>
      </c>
      <c r="T3917">
        <f t="shared" si="549"/>
        <v>-1</v>
      </c>
      <c r="U3917" s="1">
        <v>42846</v>
      </c>
      <c r="V3917" s="13">
        <f t="shared" si="550"/>
        <v>42826</v>
      </c>
      <c r="W3917" s="14">
        <f t="shared" si="551"/>
        <v>42846</v>
      </c>
      <c r="X3917" s="1" t="str">
        <f t="shared" si="552"/>
        <v>Friday</v>
      </c>
      <c r="Y3917" s="2">
        <v>4.8356481481481479E-2</v>
      </c>
      <c r="Z3917" s="2">
        <f t="shared" si="553"/>
        <v>4.1666666666666664E-2</v>
      </c>
      <c r="AA3917">
        <f>1</f>
        <v>1</v>
      </c>
      <c r="AB3917" s="1">
        <v>42846</v>
      </c>
      <c r="AC3917" s="13">
        <f t="shared" si="554"/>
        <v>42826</v>
      </c>
      <c r="AD3917" s="14">
        <f t="shared" si="555"/>
        <v>42846</v>
      </c>
      <c r="AE3917" s="1" t="str">
        <f t="shared" si="556"/>
        <v>Friday</v>
      </c>
      <c r="AF3917" s="2">
        <v>6.1967592592592595E-2</v>
      </c>
      <c r="AG3917" s="2">
        <f t="shared" si="557"/>
        <v>4.1666666666666664E-2</v>
      </c>
      <c r="AH3917" t="s">
        <v>25</v>
      </c>
    </row>
    <row r="3918" spans="1:34" x14ac:dyDescent="0.25">
      <c r="A3918">
        <v>1592073</v>
      </c>
      <c r="B3918" t="s">
        <v>54</v>
      </c>
      <c r="E3918">
        <v>53202</v>
      </c>
      <c r="F3918" t="s">
        <v>20</v>
      </c>
      <c r="G3918" t="s">
        <v>55</v>
      </c>
      <c r="H3918">
        <v>2</v>
      </c>
      <c r="I3918" t="s">
        <v>22</v>
      </c>
      <c r="J3918">
        <f>VLOOKUP(I3918,Key!$A$1:$C$73,2,FALSE)</f>
        <v>43.058619999999998</v>
      </c>
      <c r="K3918">
        <f>VLOOKUP(I3918,Key!$A$1:$C$73,3,FALSE)</f>
        <v>-87.885319999999993</v>
      </c>
      <c r="L3918" t="s">
        <v>77</v>
      </c>
      <c r="M3918">
        <f>VLOOKUP(L3918,Key!$A$1:$C$73,2,FALSE)</f>
        <v>43.036900000000003</v>
      </c>
      <c r="N3918">
        <f>VLOOKUP(L3918,Key!$A$1:$C$73,3,FALSE)</f>
        <v>-87.89667</v>
      </c>
      <c r="O3918">
        <v>24</v>
      </c>
      <c r="P3918">
        <v>3</v>
      </c>
      <c r="Q3918">
        <v>3.6</v>
      </c>
      <c r="R3918">
        <v>3.4</v>
      </c>
      <c r="S3918">
        <v>144</v>
      </c>
      <c r="T3918">
        <f t="shared" si="549"/>
        <v>-1</v>
      </c>
      <c r="U3918" s="1">
        <v>42846</v>
      </c>
      <c r="V3918" s="13">
        <f t="shared" si="550"/>
        <v>42826</v>
      </c>
      <c r="W3918" s="14">
        <f t="shared" si="551"/>
        <v>42846</v>
      </c>
      <c r="X3918" s="1" t="str">
        <f t="shared" si="552"/>
        <v>Friday</v>
      </c>
      <c r="Y3918" s="2">
        <v>0.44988425925925929</v>
      </c>
      <c r="Z3918" s="2">
        <f t="shared" si="553"/>
        <v>0.45833333333333331</v>
      </c>
      <c r="AA3918">
        <f>1</f>
        <v>1</v>
      </c>
      <c r="AB3918" s="1">
        <v>42846</v>
      </c>
      <c r="AC3918" s="13">
        <f t="shared" si="554"/>
        <v>42826</v>
      </c>
      <c r="AD3918" s="14">
        <f t="shared" si="555"/>
        <v>42846</v>
      </c>
      <c r="AE3918" s="1" t="str">
        <f t="shared" si="556"/>
        <v>Friday</v>
      </c>
      <c r="AF3918" s="2">
        <v>0.46634259259259259</v>
      </c>
      <c r="AG3918" s="2">
        <f t="shared" si="557"/>
        <v>0.45833333333333331</v>
      </c>
      <c r="AH3918" t="s">
        <v>23</v>
      </c>
    </row>
    <row r="3919" spans="1:34" x14ac:dyDescent="0.25">
      <c r="A3919">
        <v>1380203</v>
      </c>
      <c r="B3919" t="s">
        <v>54</v>
      </c>
      <c r="E3919">
        <v>53233</v>
      </c>
      <c r="F3919" t="s">
        <v>20</v>
      </c>
      <c r="G3919" t="s">
        <v>55</v>
      </c>
      <c r="H3919">
        <v>338</v>
      </c>
      <c r="I3919" t="s">
        <v>84</v>
      </c>
      <c r="J3919">
        <f>VLOOKUP(I3919,Key!$A$1:$C$73,2,FALSE)</f>
        <v>43.040154000000001</v>
      </c>
      <c r="K3919">
        <f>VLOOKUP(I3919,Key!$A$1:$C$73,3,FALSE)</f>
        <v>-87.932113000000001</v>
      </c>
      <c r="L3919" t="s">
        <v>83</v>
      </c>
      <c r="M3919">
        <f>VLOOKUP(L3919,Key!$A$1:$C$73,2,FALSE)</f>
        <v>43.026229999999998</v>
      </c>
      <c r="N3919">
        <f>VLOOKUP(L3919,Key!$A$1:$C$73,3,FALSE)</f>
        <v>-87.912809999999993</v>
      </c>
      <c r="O3919">
        <v>12</v>
      </c>
      <c r="P3919">
        <v>3</v>
      </c>
      <c r="Q3919">
        <v>1.8</v>
      </c>
      <c r="R3919">
        <v>1.7</v>
      </c>
      <c r="S3919">
        <v>72</v>
      </c>
      <c r="T3919">
        <f t="shared" si="549"/>
        <v>-1</v>
      </c>
      <c r="U3919" s="1">
        <v>42846</v>
      </c>
      <c r="V3919" s="13">
        <f t="shared" si="550"/>
        <v>42826</v>
      </c>
      <c r="W3919" s="14">
        <f t="shared" si="551"/>
        <v>42846</v>
      </c>
      <c r="X3919" s="1" t="str">
        <f t="shared" si="552"/>
        <v>Friday</v>
      </c>
      <c r="Y3919" s="2">
        <v>0.46855324074074073</v>
      </c>
      <c r="Z3919" s="2">
        <f t="shared" si="553"/>
        <v>0.45833333333333331</v>
      </c>
      <c r="AA3919">
        <f>1</f>
        <v>1</v>
      </c>
      <c r="AB3919" s="1">
        <v>42846</v>
      </c>
      <c r="AC3919" s="13">
        <f t="shared" si="554"/>
        <v>42826</v>
      </c>
      <c r="AD3919" s="14">
        <f t="shared" si="555"/>
        <v>42846</v>
      </c>
      <c r="AE3919" s="1" t="str">
        <f t="shared" si="556"/>
        <v>Friday</v>
      </c>
      <c r="AF3919" s="2">
        <v>0.47697916666666668</v>
      </c>
      <c r="AG3919" s="2">
        <f t="shared" si="557"/>
        <v>0.45833333333333331</v>
      </c>
      <c r="AH3919" t="s">
        <v>23</v>
      </c>
    </row>
    <row r="3920" spans="1:34" x14ac:dyDescent="0.25">
      <c r="A3920">
        <v>1592314</v>
      </c>
      <c r="B3920" t="s">
        <v>54</v>
      </c>
      <c r="E3920">
        <v>53188</v>
      </c>
      <c r="F3920" t="s">
        <v>20</v>
      </c>
      <c r="G3920" t="s">
        <v>55</v>
      </c>
      <c r="H3920">
        <v>280</v>
      </c>
      <c r="I3920" t="s">
        <v>42</v>
      </c>
      <c r="J3920">
        <f>VLOOKUP(I3920,Key!$A$1:$C$73,2,FALSE)</f>
        <v>43.038719999999998</v>
      </c>
      <c r="K3920">
        <f>VLOOKUP(I3920,Key!$A$1:$C$73,3,FALSE)</f>
        <v>-87.905339999999995</v>
      </c>
      <c r="L3920" t="s">
        <v>42</v>
      </c>
      <c r="M3920">
        <f>VLOOKUP(L3920,Key!$A$1:$C$73,2,FALSE)</f>
        <v>43.038719999999998</v>
      </c>
      <c r="N3920">
        <f>VLOOKUP(L3920,Key!$A$1:$C$73,3,FALSE)</f>
        <v>-87.905339999999995</v>
      </c>
      <c r="O3920">
        <v>16</v>
      </c>
      <c r="P3920">
        <v>3</v>
      </c>
      <c r="Q3920">
        <v>2.4</v>
      </c>
      <c r="R3920">
        <v>2.2999999999999998</v>
      </c>
      <c r="S3920">
        <v>96</v>
      </c>
      <c r="T3920">
        <f t="shared" si="549"/>
        <v>-1</v>
      </c>
      <c r="U3920" s="1">
        <v>42846</v>
      </c>
      <c r="V3920" s="13">
        <f t="shared" si="550"/>
        <v>42826</v>
      </c>
      <c r="W3920" s="14">
        <f t="shared" si="551"/>
        <v>42846</v>
      </c>
      <c r="X3920" s="1" t="str">
        <f t="shared" si="552"/>
        <v>Friday</v>
      </c>
      <c r="Y3920" s="2">
        <v>0.5320138888888889</v>
      </c>
      <c r="Z3920" s="2">
        <f t="shared" si="553"/>
        <v>0.54166666666666663</v>
      </c>
      <c r="AA3920">
        <f>1</f>
        <v>1</v>
      </c>
      <c r="AB3920" s="1">
        <v>42846</v>
      </c>
      <c r="AC3920" s="13">
        <f t="shared" si="554"/>
        <v>42826</v>
      </c>
      <c r="AD3920" s="14">
        <f t="shared" si="555"/>
        <v>42846</v>
      </c>
      <c r="AE3920" s="1" t="str">
        <f t="shared" si="556"/>
        <v>Friday</v>
      </c>
      <c r="AF3920" s="2">
        <v>0.5431597222222222</v>
      </c>
      <c r="AG3920" s="2">
        <f t="shared" si="557"/>
        <v>0.54166666666666663</v>
      </c>
      <c r="AH3920" t="s">
        <v>25</v>
      </c>
    </row>
    <row r="3921" spans="1:34" x14ac:dyDescent="0.25">
      <c r="A3921">
        <v>1592336</v>
      </c>
      <c r="B3921" t="s">
        <v>54</v>
      </c>
      <c r="E3921">
        <v>55102</v>
      </c>
      <c r="F3921" t="s">
        <v>20</v>
      </c>
      <c r="G3921" t="s">
        <v>55</v>
      </c>
      <c r="H3921">
        <v>11150</v>
      </c>
      <c r="I3921" t="s">
        <v>57</v>
      </c>
      <c r="J3921">
        <f>VLOOKUP(I3921,Key!$A$1:$C$73,2,FALSE)</f>
        <v>43.03913</v>
      </c>
      <c r="K3921">
        <f>VLOOKUP(I3921,Key!$A$1:$C$73,3,FALSE)</f>
        <v>-87.916150000000002</v>
      </c>
      <c r="L3921" t="s">
        <v>77</v>
      </c>
      <c r="M3921">
        <f>VLOOKUP(L3921,Key!$A$1:$C$73,2,FALSE)</f>
        <v>43.036900000000003</v>
      </c>
      <c r="N3921">
        <f>VLOOKUP(L3921,Key!$A$1:$C$73,3,FALSE)</f>
        <v>-87.89667</v>
      </c>
      <c r="O3921">
        <v>12</v>
      </c>
      <c r="P3921">
        <v>3</v>
      </c>
      <c r="Q3921">
        <v>1.8</v>
      </c>
      <c r="R3921">
        <v>1.7</v>
      </c>
      <c r="S3921">
        <v>72</v>
      </c>
      <c r="T3921">
        <f t="shared" si="549"/>
        <v>-1</v>
      </c>
      <c r="U3921" s="1">
        <v>42846</v>
      </c>
      <c r="V3921" s="13">
        <f t="shared" si="550"/>
        <v>42826</v>
      </c>
      <c r="W3921" s="14">
        <f t="shared" si="551"/>
        <v>42846</v>
      </c>
      <c r="X3921" s="1" t="str">
        <f t="shared" si="552"/>
        <v>Friday</v>
      </c>
      <c r="Y3921" s="2">
        <v>0.53979166666666667</v>
      </c>
      <c r="Z3921" s="2">
        <f t="shared" si="553"/>
        <v>0.54166666666666663</v>
      </c>
      <c r="AA3921">
        <f>1</f>
        <v>1</v>
      </c>
      <c r="AB3921" s="1">
        <v>42846</v>
      </c>
      <c r="AC3921" s="13">
        <f t="shared" si="554"/>
        <v>42826</v>
      </c>
      <c r="AD3921" s="14">
        <f t="shared" si="555"/>
        <v>42846</v>
      </c>
      <c r="AE3921" s="1" t="str">
        <f t="shared" si="556"/>
        <v>Friday</v>
      </c>
      <c r="AF3921" s="2">
        <v>0.54844907407407406</v>
      </c>
      <c r="AG3921" s="2">
        <f t="shared" si="557"/>
        <v>0.54166666666666663</v>
      </c>
      <c r="AH3921" t="s">
        <v>23</v>
      </c>
    </row>
    <row r="3922" spans="1:34" x14ac:dyDescent="0.25">
      <c r="A3922">
        <v>1592388</v>
      </c>
      <c r="B3922" t="s">
        <v>54</v>
      </c>
      <c r="E3922">
        <v>19801</v>
      </c>
      <c r="F3922" t="s">
        <v>20</v>
      </c>
      <c r="G3922" t="s">
        <v>55</v>
      </c>
      <c r="H3922">
        <v>244</v>
      </c>
      <c r="I3922" t="s">
        <v>42</v>
      </c>
      <c r="J3922">
        <f>VLOOKUP(I3922,Key!$A$1:$C$73,2,FALSE)</f>
        <v>43.038719999999998</v>
      </c>
      <c r="K3922">
        <f>VLOOKUP(I3922,Key!$A$1:$C$73,3,FALSE)</f>
        <v>-87.905339999999995</v>
      </c>
      <c r="L3922" t="s">
        <v>85</v>
      </c>
      <c r="M3922">
        <f>VLOOKUP(L3922,Key!$A$1:$C$73,2,FALSE)</f>
        <v>43.053040000000003</v>
      </c>
      <c r="N3922">
        <f>VLOOKUP(L3922,Key!$A$1:$C$73,3,FALSE)</f>
        <v>-87.897660000000002</v>
      </c>
      <c r="O3922">
        <v>17</v>
      </c>
      <c r="P3922">
        <v>3</v>
      </c>
      <c r="Q3922">
        <v>2.6</v>
      </c>
      <c r="R3922">
        <v>2.4</v>
      </c>
      <c r="S3922">
        <v>102</v>
      </c>
      <c r="T3922">
        <f t="shared" si="549"/>
        <v>-1</v>
      </c>
      <c r="U3922" s="1">
        <v>42846</v>
      </c>
      <c r="V3922" s="13">
        <f t="shared" si="550"/>
        <v>42826</v>
      </c>
      <c r="W3922" s="14">
        <f t="shared" si="551"/>
        <v>42846</v>
      </c>
      <c r="X3922" s="1" t="str">
        <f t="shared" si="552"/>
        <v>Friday</v>
      </c>
      <c r="Y3922" s="2">
        <v>0.56526620370370373</v>
      </c>
      <c r="Z3922" s="2">
        <f t="shared" si="553"/>
        <v>0.58333333333333326</v>
      </c>
      <c r="AA3922">
        <f>1</f>
        <v>1</v>
      </c>
      <c r="AB3922" s="1">
        <v>42846</v>
      </c>
      <c r="AC3922" s="13">
        <f t="shared" si="554"/>
        <v>42826</v>
      </c>
      <c r="AD3922" s="14">
        <f t="shared" si="555"/>
        <v>42846</v>
      </c>
      <c r="AE3922" s="1" t="str">
        <f t="shared" si="556"/>
        <v>Friday</v>
      </c>
      <c r="AF3922" s="2">
        <v>0.57707175925925924</v>
      </c>
      <c r="AG3922" s="2">
        <f t="shared" si="557"/>
        <v>0.58333333333333326</v>
      </c>
      <c r="AH3922" t="s">
        <v>23</v>
      </c>
    </row>
    <row r="3923" spans="1:34" x14ac:dyDescent="0.25">
      <c r="A3923">
        <v>1592565</v>
      </c>
      <c r="B3923" t="s">
        <v>54</v>
      </c>
      <c r="E3923">
        <v>53230</v>
      </c>
      <c r="F3923" t="s">
        <v>20</v>
      </c>
      <c r="G3923" t="s">
        <v>55</v>
      </c>
      <c r="H3923">
        <v>5543</v>
      </c>
      <c r="I3923" t="s">
        <v>38</v>
      </c>
      <c r="J3923">
        <f>VLOOKUP(I3923,Key!$A$1:$C$73,2,FALSE)</f>
        <v>43.038649999999997</v>
      </c>
      <c r="K3923">
        <f>VLOOKUP(I3923,Key!$A$1:$C$73,3,FALSE)</f>
        <v>-87.921930000000003</v>
      </c>
      <c r="L3923" t="s">
        <v>38</v>
      </c>
      <c r="M3923">
        <f>VLOOKUP(L3923,Key!$A$1:$C$73,2,FALSE)</f>
        <v>43.038649999999997</v>
      </c>
      <c r="N3923">
        <f>VLOOKUP(L3923,Key!$A$1:$C$73,3,FALSE)</f>
        <v>-87.921930000000003</v>
      </c>
      <c r="O3923">
        <v>9</v>
      </c>
      <c r="P3923">
        <v>3</v>
      </c>
      <c r="Q3923">
        <v>1.4</v>
      </c>
      <c r="R3923">
        <v>1.3</v>
      </c>
      <c r="S3923">
        <v>54</v>
      </c>
      <c r="T3923">
        <f t="shared" si="549"/>
        <v>-1</v>
      </c>
      <c r="U3923" s="1">
        <v>42846</v>
      </c>
      <c r="V3923" s="13">
        <f t="shared" si="550"/>
        <v>42826</v>
      </c>
      <c r="W3923" s="14">
        <f t="shared" si="551"/>
        <v>42846</v>
      </c>
      <c r="X3923" s="1" t="str">
        <f t="shared" si="552"/>
        <v>Friday</v>
      </c>
      <c r="Y3923" s="2">
        <v>0.64303240740740741</v>
      </c>
      <c r="Z3923" s="2">
        <f t="shared" si="553"/>
        <v>0.625</v>
      </c>
      <c r="AA3923">
        <f>1</f>
        <v>1</v>
      </c>
      <c r="AB3923" s="1">
        <v>42846</v>
      </c>
      <c r="AC3923" s="13">
        <f t="shared" si="554"/>
        <v>42826</v>
      </c>
      <c r="AD3923" s="14">
        <f t="shared" si="555"/>
        <v>42846</v>
      </c>
      <c r="AE3923" s="1" t="str">
        <f t="shared" si="556"/>
        <v>Friday</v>
      </c>
      <c r="AF3923" s="2">
        <v>0.64871527777777771</v>
      </c>
      <c r="AG3923" s="2">
        <f t="shared" si="557"/>
        <v>0.66666666666666663</v>
      </c>
      <c r="AH3923" t="s">
        <v>25</v>
      </c>
    </row>
    <row r="3924" spans="1:34" x14ac:dyDescent="0.25">
      <c r="A3924">
        <v>1592577</v>
      </c>
      <c r="B3924" t="s">
        <v>54</v>
      </c>
      <c r="F3924" t="s">
        <v>20</v>
      </c>
      <c r="G3924" t="s">
        <v>55</v>
      </c>
      <c r="H3924">
        <v>27</v>
      </c>
      <c r="I3924" t="s">
        <v>61</v>
      </c>
      <c r="J3924">
        <f>VLOOKUP(I3924,Key!$A$1:$C$73,2,FALSE)</f>
        <v>43.060786</v>
      </c>
      <c r="K3924">
        <f>VLOOKUP(I3924,Key!$A$1:$C$73,3,FALSE)</f>
        <v>-87.883825999999999</v>
      </c>
      <c r="L3924" t="s">
        <v>39</v>
      </c>
      <c r="M3924">
        <f>VLOOKUP(L3924,Key!$A$1:$C$73,2,FALSE)</f>
        <v>43.031480000000002</v>
      </c>
      <c r="N3924">
        <f>VLOOKUP(L3924,Key!$A$1:$C$73,3,FALSE)</f>
        <v>-87.908169999999998</v>
      </c>
      <c r="O3924">
        <v>25</v>
      </c>
      <c r="P3924">
        <v>3</v>
      </c>
      <c r="Q3924">
        <v>3.8</v>
      </c>
      <c r="R3924">
        <v>3.6</v>
      </c>
      <c r="S3924">
        <v>150</v>
      </c>
      <c r="T3924">
        <f t="shared" si="549"/>
        <v>-1</v>
      </c>
      <c r="U3924" s="1">
        <v>42846</v>
      </c>
      <c r="V3924" s="13">
        <f t="shared" si="550"/>
        <v>42826</v>
      </c>
      <c r="W3924" s="14">
        <f t="shared" si="551"/>
        <v>42846</v>
      </c>
      <c r="X3924" s="1" t="str">
        <f t="shared" si="552"/>
        <v>Friday</v>
      </c>
      <c r="Y3924" s="2">
        <v>0.65101851851851855</v>
      </c>
      <c r="Z3924" s="2">
        <f t="shared" si="553"/>
        <v>0.66666666666666663</v>
      </c>
      <c r="AA3924">
        <f>1</f>
        <v>1</v>
      </c>
      <c r="AB3924" s="1">
        <v>42846</v>
      </c>
      <c r="AC3924" s="13">
        <f t="shared" si="554"/>
        <v>42826</v>
      </c>
      <c r="AD3924" s="14">
        <f t="shared" si="555"/>
        <v>42846</v>
      </c>
      <c r="AE3924" s="1" t="str">
        <f t="shared" si="556"/>
        <v>Friday</v>
      </c>
      <c r="AF3924" s="2">
        <v>0.66841435185185183</v>
      </c>
      <c r="AG3924" s="2">
        <f t="shared" si="557"/>
        <v>0.66666666666666663</v>
      </c>
      <c r="AH3924" t="s">
        <v>23</v>
      </c>
    </row>
    <row r="3925" spans="1:34" x14ac:dyDescent="0.25">
      <c r="A3925">
        <v>1592579</v>
      </c>
      <c r="B3925" t="s">
        <v>54</v>
      </c>
      <c r="F3925" t="s">
        <v>20</v>
      </c>
      <c r="G3925" t="s">
        <v>55</v>
      </c>
      <c r="H3925">
        <v>11099</v>
      </c>
      <c r="I3925" t="s">
        <v>28</v>
      </c>
      <c r="J3925">
        <f>VLOOKUP(I3925,Key!$A$1:$C$73,2,FALSE)</f>
        <v>43.038580000000003</v>
      </c>
      <c r="K3925">
        <f>VLOOKUP(I3925,Key!$A$1:$C$73,3,FALSE)</f>
        <v>-87.90934</v>
      </c>
      <c r="L3925" t="s">
        <v>28</v>
      </c>
      <c r="M3925">
        <f>VLOOKUP(L3925,Key!$A$1:$C$73,2,FALSE)</f>
        <v>43.038580000000003</v>
      </c>
      <c r="N3925">
        <f>VLOOKUP(L3925,Key!$A$1:$C$73,3,FALSE)</f>
        <v>-87.90934</v>
      </c>
      <c r="O3925">
        <v>59</v>
      </c>
      <c r="P3925">
        <v>6</v>
      </c>
      <c r="Q3925">
        <v>8.9</v>
      </c>
      <c r="R3925">
        <v>8.4</v>
      </c>
      <c r="S3925">
        <v>354</v>
      </c>
      <c r="T3925">
        <f t="shared" si="549"/>
        <v>-1</v>
      </c>
      <c r="U3925" s="1">
        <v>42846</v>
      </c>
      <c r="V3925" s="13">
        <f t="shared" si="550"/>
        <v>42826</v>
      </c>
      <c r="W3925" s="14">
        <f t="shared" si="551"/>
        <v>42846</v>
      </c>
      <c r="X3925" s="1" t="str">
        <f t="shared" si="552"/>
        <v>Friday</v>
      </c>
      <c r="Y3925" s="2">
        <v>0.65159722222222227</v>
      </c>
      <c r="Z3925" s="2">
        <f t="shared" si="553"/>
        <v>0.66666666666666663</v>
      </c>
      <c r="AA3925">
        <f>1</f>
        <v>1</v>
      </c>
      <c r="AB3925" s="1">
        <v>42846</v>
      </c>
      <c r="AC3925" s="13">
        <f t="shared" si="554"/>
        <v>42826</v>
      </c>
      <c r="AD3925" s="14">
        <f t="shared" si="555"/>
        <v>42846</v>
      </c>
      <c r="AE3925" s="1" t="str">
        <f t="shared" si="556"/>
        <v>Friday</v>
      </c>
      <c r="AF3925" s="2">
        <v>0.69304398148148139</v>
      </c>
      <c r="AG3925" s="2">
        <f t="shared" si="557"/>
        <v>0.70833333333333326</v>
      </c>
      <c r="AH3925" t="s">
        <v>25</v>
      </c>
    </row>
    <row r="3926" spans="1:34" x14ac:dyDescent="0.25">
      <c r="A3926">
        <v>1592654</v>
      </c>
      <c r="B3926" t="s">
        <v>54</v>
      </c>
      <c r="E3926">
        <v>53151</v>
      </c>
      <c r="F3926" t="s">
        <v>20</v>
      </c>
      <c r="G3926" t="s">
        <v>55</v>
      </c>
      <c r="H3926">
        <v>5486</v>
      </c>
      <c r="I3926" t="s">
        <v>77</v>
      </c>
      <c r="J3926">
        <f>VLOOKUP(I3926,Key!$A$1:$C$73,2,FALSE)</f>
        <v>43.036900000000003</v>
      </c>
      <c r="K3926">
        <f>VLOOKUP(I3926,Key!$A$1:$C$73,3,FALSE)</f>
        <v>-87.89667</v>
      </c>
      <c r="L3926" t="s">
        <v>77</v>
      </c>
      <c r="M3926">
        <f>VLOOKUP(L3926,Key!$A$1:$C$73,2,FALSE)</f>
        <v>43.036900000000003</v>
      </c>
      <c r="N3926">
        <f>VLOOKUP(L3926,Key!$A$1:$C$73,3,FALSE)</f>
        <v>-87.89667</v>
      </c>
      <c r="O3926">
        <v>24</v>
      </c>
      <c r="P3926">
        <v>3</v>
      </c>
      <c r="Q3926">
        <v>3.6</v>
      </c>
      <c r="R3926">
        <v>3.4</v>
      </c>
      <c r="S3926">
        <v>144</v>
      </c>
      <c r="T3926">
        <f t="shared" si="549"/>
        <v>-1</v>
      </c>
      <c r="U3926" s="1">
        <v>42846</v>
      </c>
      <c r="V3926" s="13">
        <f t="shared" si="550"/>
        <v>42826</v>
      </c>
      <c r="W3926" s="14">
        <f t="shared" si="551"/>
        <v>42846</v>
      </c>
      <c r="X3926" s="1" t="str">
        <f t="shared" si="552"/>
        <v>Friday</v>
      </c>
      <c r="Y3926" s="2">
        <v>0.69506944444444441</v>
      </c>
      <c r="Z3926" s="2">
        <f t="shared" si="553"/>
        <v>0.70833333333333326</v>
      </c>
      <c r="AA3926">
        <f>1</f>
        <v>1</v>
      </c>
      <c r="AB3926" s="1">
        <v>42846</v>
      </c>
      <c r="AC3926" s="13">
        <f t="shared" si="554"/>
        <v>42826</v>
      </c>
      <c r="AD3926" s="14">
        <f t="shared" si="555"/>
        <v>42846</v>
      </c>
      <c r="AE3926" s="1" t="str">
        <f t="shared" si="556"/>
        <v>Friday</v>
      </c>
      <c r="AF3926" s="2">
        <v>0.7117013888888889</v>
      </c>
      <c r="AG3926" s="2">
        <f t="shared" si="557"/>
        <v>0.70833333333333326</v>
      </c>
      <c r="AH3926" t="s">
        <v>25</v>
      </c>
    </row>
    <row r="3927" spans="1:34" x14ac:dyDescent="0.25">
      <c r="A3927">
        <v>1592724</v>
      </c>
      <c r="B3927" t="s">
        <v>54</v>
      </c>
      <c r="E3927">
        <v>53214</v>
      </c>
      <c r="F3927" t="s">
        <v>20</v>
      </c>
      <c r="G3927" t="s">
        <v>55</v>
      </c>
      <c r="H3927">
        <v>188</v>
      </c>
      <c r="I3927" t="s">
        <v>77</v>
      </c>
      <c r="J3927">
        <f>VLOOKUP(I3927,Key!$A$1:$C$73,2,FALSE)</f>
        <v>43.036900000000003</v>
      </c>
      <c r="K3927">
        <f>VLOOKUP(I3927,Key!$A$1:$C$73,3,FALSE)</f>
        <v>-87.89667</v>
      </c>
      <c r="L3927" t="s">
        <v>77</v>
      </c>
      <c r="M3927">
        <f>VLOOKUP(L3927,Key!$A$1:$C$73,2,FALSE)</f>
        <v>43.036900000000003</v>
      </c>
      <c r="N3927">
        <f>VLOOKUP(L3927,Key!$A$1:$C$73,3,FALSE)</f>
        <v>-87.89667</v>
      </c>
      <c r="O3927">
        <v>31</v>
      </c>
      <c r="P3927">
        <v>3</v>
      </c>
      <c r="Q3927">
        <v>4.7</v>
      </c>
      <c r="R3927">
        <v>4.4000000000000004</v>
      </c>
      <c r="S3927">
        <v>186</v>
      </c>
      <c r="T3927">
        <f t="shared" si="549"/>
        <v>-1</v>
      </c>
      <c r="U3927" s="1">
        <v>42846</v>
      </c>
      <c r="V3927" s="13">
        <f t="shared" si="550"/>
        <v>42826</v>
      </c>
      <c r="W3927" s="14">
        <f t="shared" si="551"/>
        <v>42846</v>
      </c>
      <c r="X3927" s="1" t="str">
        <f t="shared" si="552"/>
        <v>Friday</v>
      </c>
      <c r="Y3927" s="2">
        <v>0.73482638888888896</v>
      </c>
      <c r="Z3927" s="2">
        <f t="shared" si="553"/>
        <v>0.75</v>
      </c>
      <c r="AA3927">
        <f>1</f>
        <v>1</v>
      </c>
      <c r="AB3927" s="1">
        <v>42846</v>
      </c>
      <c r="AC3927" s="13">
        <f t="shared" si="554"/>
        <v>42826</v>
      </c>
      <c r="AD3927" s="14">
        <f t="shared" si="555"/>
        <v>42846</v>
      </c>
      <c r="AE3927" s="1" t="str">
        <f t="shared" si="556"/>
        <v>Friday</v>
      </c>
      <c r="AF3927" s="2">
        <v>0.75656249999999992</v>
      </c>
      <c r="AG3927" s="2">
        <f t="shared" si="557"/>
        <v>0.75</v>
      </c>
      <c r="AH3927" t="s">
        <v>25</v>
      </c>
    </row>
    <row r="3928" spans="1:34" x14ac:dyDescent="0.25">
      <c r="A3928">
        <v>1540129</v>
      </c>
      <c r="B3928" t="s">
        <v>54</v>
      </c>
      <c r="E3928">
        <v>53226</v>
      </c>
      <c r="F3928" t="s">
        <v>20</v>
      </c>
      <c r="G3928" t="s">
        <v>55</v>
      </c>
      <c r="H3928">
        <v>11126</v>
      </c>
      <c r="I3928" t="s">
        <v>77</v>
      </c>
      <c r="J3928">
        <f>VLOOKUP(I3928,Key!$A$1:$C$73,2,FALSE)</f>
        <v>43.036900000000003</v>
      </c>
      <c r="K3928">
        <f>VLOOKUP(I3928,Key!$A$1:$C$73,3,FALSE)</f>
        <v>-87.89667</v>
      </c>
      <c r="L3928" t="s">
        <v>80</v>
      </c>
      <c r="M3928">
        <f>VLOOKUP(L3928,Key!$A$1:$C$73,2,FALSE)</f>
        <v>43.060250000000003</v>
      </c>
      <c r="N3928">
        <f>VLOOKUP(L3928,Key!$A$1:$C$73,3,FALSE)</f>
        <v>-87.892169999999993</v>
      </c>
      <c r="O3928">
        <v>65</v>
      </c>
      <c r="P3928">
        <v>9</v>
      </c>
      <c r="Q3928">
        <v>9.8000000000000007</v>
      </c>
      <c r="R3928">
        <v>9.3000000000000007</v>
      </c>
      <c r="S3928">
        <v>390</v>
      </c>
      <c r="T3928">
        <f t="shared" si="549"/>
        <v>-1</v>
      </c>
      <c r="U3928" s="1">
        <v>42846</v>
      </c>
      <c r="V3928" s="13">
        <f t="shared" si="550"/>
        <v>42826</v>
      </c>
      <c r="W3928" s="14">
        <f t="shared" si="551"/>
        <v>42846</v>
      </c>
      <c r="X3928" s="1" t="str">
        <f t="shared" si="552"/>
        <v>Friday</v>
      </c>
      <c r="Y3928" s="2">
        <v>0.73659722222222224</v>
      </c>
      <c r="Z3928" s="2">
        <f t="shared" si="553"/>
        <v>0.75</v>
      </c>
      <c r="AA3928">
        <f>1</f>
        <v>1</v>
      </c>
      <c r="AB3928" s="1">
        <v>42846</v>
      </c>
      <c r="AC3928" s="13">
        <f t="shared" si="554"/>
        <v>42826</v>
      </c>
      <c r="AD3928" s="14">
        <f t="shared" si="555"/>
        <v>42846</v>
      </c>
      <c r="AE3928" s="1" t="str">
        <f t="shared" si="556"/>
        <v>Friday</v>
      </c>
      <c r="AF3928" s="2">
        <v>0.7814699074074074</v>
      </c>
      <c r="AG3928" s="2">
        <f t="shared" si="557"/>
        <v>0.79166666666666663</v>
      </c>
      <c r="AH3928" t="s">
        <v>23</v>
      </c>
    </row>
    <row r="3929" spans="1:34" x14ac:dyDescent="0.25">
      <c r="A3929">
        <v>1593420</v>
      </c>
      <c r="B3929" t="s">
        <v>54</v>
      </c>
      <c r="E3929">
        <v>54495</v>
      </c>
      <c r="F3929" t="s">
        <v>20</v>
      </c>
      <c r="G3929" t="s">
        <v>55</v>
      </c>
      <c r="H3929">
        <v>202</v>
      </c>
      <c r="I3929" t="s">
        <v>84</v>
      </c>
      <c r="J3929">
        <f>VLOOKUP(I3929,Key!$A$1:$C$73,2,FALSE)</f>
        <v>43.040154000000001</v>
      </c>
      <c r="K3929">
        <f>VLOOKUP(I3929,Key!$A$1:$C$73,3,FALSE)</f>
        <v>-87.932113000000001</v>
      </c>
      <c r="L3929" t="s">
        <v>84</v>
      </c>
      <c r="M3929">
        <f>VLOOKUP(L3929,Key!$A$1:$C$73,2,FALSE)</f>
        <v>43.040154000000001</v>
      </c>
      <c r="N3929">
        <f>VLOOKUP(L3929,Key!$A$1:$C$73,3,FALSE)</f>
        <v>-87.932113000000001</v>
      </c>
      <c r="O3929">
        <v>62</v>
      </c>
      <c r="P3929">
        <v>6</v>
      </c>
      <c r="Q3929">
        <v>9.3000000000000007</v>
      </c>
      <c r="R3929">
        <v>8.8000000000000007</v>
      </c>
      <c r="S3929">
        <v>372</v>
      </c>
      <c r="T3929">
        <f t="shared" si="549"/>
        <v>-1</v>
      </c>
      <c r="U3929" s="1">
        <v>42847</v>
      </c>
      <c r="V3929" s="13">
        <f t="shared" si="550"/>
        <v>42826</v>
      </c>
      <c r="W3929" s="14">
        <f t="shared" si="551"/>
        <v>42847</v>
      </c>
      <c r="X3929" s="1" t="str">
        <f t="shared" si="552"/>
        <v>Saturday</v>
      </c>
      <c r="Y3929" s="2">
        <v>0.46034722222222224</v>
      </c>
      <c r="Z3929" s="2">
        <f t="shared" si="553"/>
        <v>0.45833333333333331</v>
      </c>
      <c r="AA3929">
        <f>1</f>
        <v>1</v>
      </c>
      <c r="AB3929" s="1">
        <v>42847</v>
      </c>
      <c r="AC3929" s="13">
        <f t="shared" si="554"/>
        <v>42826</v>
      </c>
      <c r="AD3929" s="14">
        <f t="shared" si="555"/>
        <v>42847</v>
      </c>
      <c r="AE3929" s="1" t="str">
        <f t="shared" si="556"/>
        <v>Saturday</v>
      </c>
      <c r="AF3929" s="2">
        <v>0.50340277777777775</v>
      </c>
      <c r="AG3929" s="2">
        <f t="shared" si="557"/>
        <v>0.5</v>
      </c>
      <c r="AH3929" t="s">
        <v>25</v>
      </c>
    </row>
    <row r="3930" spans="1:34" x14ac:dyDescent="0.25">
      <c r="A3930">
        <v>1593517</v>
      </c>
      <c r="B3930" t="s">
        <v>54</v>
      </c>
      <c r="E3930">
        <v>52742</v>
      </c>
      <c r="F3930" t="s">
        <v>20</v>
      </c>
      <c r="G3930" t="s">
        <v>55</v>
      </c>
      <c r="H3930">
        <v>5577</v>
      </c>
      <c r="I3930" t="s">
        <v>77</v>
      </c>
      <c r="J3930">
        <f>VLOOKUP(I3930,Key!$A$1:$C$73,2,FALSE)</f>
        <v>43.036900000000003</v>
      </c>
      <c r="K3930">
        <f>VLOOKUP(I3930,Key!$A$1:$C$73,3,FALSE)</f>
        <v>-87.89667</v>
      </c>
      <c r="L3930" t="s">
        <v>77</v>
      </c>
      <c r="M3930">
        <f>VLOOKUP(L3930,Key!$A$1:$C$73,2,FALSE)</f>
        <v>43.036900000000003</v>
      </c>
      <c r="N3930">
        <f>VLOOKUP(L3930,Key!$A$1:$C$73,3,FALSE)</f>
        <v>-87.89667</v>
      </c>
      <c r="O3930">
        <v>61</v>
      </c>
      <c r="P3930">
        <v>6</v>
      </c>
      <c r="Q3930">
        <v>9.1999999999999993</v>
      </c>
      <c r="R3930">
        <v>8.6999999999999993</v>
      </c>
      <c r="S3930">
        <v>366</v>
      </c>
      <c r="T3930">
        <f t="shared" si="549"/>
        <v>-1</v>
      </c>
      <c r="U3930" s="1">
        <v>42847</v>
      </c>
      <c r="V3930" s="13">
        <f t="shared" si="550"/>
        <v>42826</v>
      </c>
      <c r="W3930" s="14">
        <f t="shared" si="551"/>
        <v>42847</v>
      </c>
      <c r="X3930" s="1" t="str">
        <f t="shared" si="552"/>
        <v>Saturday</v>
      </c>
      <c r="Y3930" s="2">
        <v>0.48341435185185189</v>
      </c>
      <c r="Z3930" s="2">
        <f t="shared" si="553"/>
        <v>0.5</v>
      </c>
      <c r="AA3930">
        <f>1</f>
        <v>1</v>
      </c>
      <c r="AB3930" s="1">
        <v>42847</v>
      </c>
      <c r="AC3930" s="13">
        <f t="shared" si="554"/>
        <v>42826</v>
      </c>
      <c r="AD3930" s="14">
        <f t="shared" si="555"/>
        <v>42847</v>
      </c>
      <c r="AE3930" s="1" t="str">
        <f t="shared" si="556"/>
        <v>Saturday</v>
      </c>
      <c r="AF3930" s="2">
        <v>0.52572916666666669</v>
      </c>
      <c r="AG3930" s="2">
        <f t="shared" si="557"/>
        <v>0.54166666666666663</v>
      </c>
      <c r="AH3930" t="s">
        <v>25</v>
      </c>
    </row>
    <row r="3931" spans="1:34" x14ac:dyDescent="0.25">
      <c r="A3931">
        <v>1593629</v>
      </c>
      <c r="B3931" t="s">
        <v>54</v>
      </c>
      <c r="E3931">
        <v>22042</v>
      </c>
      <c r="F3931" t="s">
        <v>20</v>
      </c>
      <c r="G3931" t="s">
        <v>55</v>
      </c>
      <c r="H3931">
        <v>5566</v>
      </c>
      <c r="I3931" t="s">
        <v>84</v>
      </c>
      <c r="J3931">
        <f>VLOOKUP(I3931,Key!$A$1:$C$73,2,FALSE)</f>
        <v>43.040154000000001</v>
      </c>
      <c r="K3931">
        <f>VLOOKUP(I3931,Key!$A$1:$C$73,3,FALSE)</f>
        <v>-87.932113000000001</v>
      </c>
      <c r="L3931" t="s">
        <v>36</v>
      </c>
      <c r="M3931">
        <f>VLOOKUP(L3931,Key!$A$1:$C$73,2,FALSE)</f>
        <v>43.03519</v>
      </c>
      <c r="N3931">
        <f>VLOOKUP(L3931,Key!$A$1:$C$73,3,FALSE)</f>
        <v>-87.907390000000007</v>
      </c>
      <c r="O3931">
        <v>18</v>
      </c>
      <c r="P3931">
        <v>3</v>
      </c>
      <c r="Q3931">
        <v>2.7</v>
      </c>
      <c r="R3931">
        <v>2.6</v>
      </c>
      <c r="S3931">
        <v>108</v>
      </c>
      <c r="T3931">
        <f t="shared" si="549"/>
        <v>-1</v>
      </c>
      <c r="U3931" s="1">
        <v>42847</v>
      </c>
      <c r="V3931" s="13">
        <f t="shared" si="550"/>
        <v>42826</v>
      </c>
      <c r="W3931" s="14">
        <f t="shared" si="551"/>
        <v>42847</v>
      </c>
      <c r="X3931" s="1" t="str">
        <f t="shared" si="552"/>
        <v>Saturday</v>
      </c>
      <c r="Y3931" s="2">
        <v>0.50201388888888887</v>
      </c>
      <c r="Z3931" s="2">
        <f t="shared" si="553"/>
        <v>0.5</v>
      </c>
      <c r="AA3931">
        <f>1</f>
        <v>1</v>
      </c>
      <c r="AB3931" s="1">
        <v>42847</v>
      </c>
      <c r="AC3931" s="13">
        <f t="shared" si="554"/>
        <v>42826</v>
      </c>
      <c r="AD3931" s="14">
        <f t="shared" si="555"/>
        <v>42847</v>
      </c>
      <c r="AE3931" s="1" t="str">
        <f t="shared" si="556"/>
        <v>Saturday</v>
      </c>
      <c r="AF3931" s="2">
        <v>0.51444444444444448</v>
      </c>
      <c r="AG3931" s="2">
        <f t="shared" si="557"/>
        <v>0.5</v>
      </c>
      <c r="AH3931" t="s">
        <v>23</v>
      </c>
    </row>
    <row r="3932" spans="1:34" x14ac:dyDescent="0.25">
      <c r="A3932">
        <v>1232741</v>
      </c>
      <c r="B3932" t="s">
        <v>54</v>
      </c>
      <c r="E3932">
        <v>53202</v>
      </c>
      <c r="F3932" t="s">
        <v>20</v>
      </c>
      <c r="G3932" t="s">
        <v>55</v>
      </c>
      <c r="H3932">
        <v>251</v>
      </c>
      <c r="I3932" t="s">
        <v>48</v>
      </c>
      <c r="J3932">
        <f>VLOOKUP(I3932,Key!$A$1:$C$73,2,FALSE)</f>
        <v>43.031320000000001</v>
      </c>
      <c r="K3932">
        <f>VLOOKUP(I3932,Key!$A$1:$C$73,3,FALSE)</f>
        <v>-87.904259999999994</v>
      </c>
      <c r="L3932" t="s">
        <v>48</v>
      </c>
      <c r="M3932">
        <f>VLOOKUP(L3932,Key!$A$1:$C$73,2,FALSE)</f>
        <v>43.031320000000001</v>
      </c>
      <c r="N3932">
        <f>VLOOKUP(L3932,Key!$A$1:$C$73,3,FALSE)</f>
        <v>-87.904259999999994</v>
      </c>
      <c r="O3932">
        <v>34</v>
      </c>
      <c r="P3932">
        <v>3</v>
      </c>
      <c r="Q3932">
        <v>5.0999999999999996</v>
      </c>
      <c r="R3932">
        <v>4.8</v>
      </c>
      <c r="S3932">
        <v>204</v>
      </c>
      <c r="T3932">
        <f t="shared" si="549"/>
        <v>-1</v>
      </c>
      <c r="U3932" s="1">
        <v>42847</v>
      </c>
      <c r="V3932" s="13">
        <f t="shared" si="550"/>
        <v>42826</v>
      </c>
      <c r="W3932" s="14">
        <f t="shared" si="551"/>
        <v>42847</v>
      </c>
      <c r="X3932" s="1" t="str">
        <f t="shared" si="552"/>
        <v>Saturday</v>
      </c>
      <c r="Y3932" s="2">
        <v>0.50556712962962969</v>
      </c>
      <c r="Z3932" s="2">
        <f t="shared" si="553"/>
        <v>0.5</v>
      </c>
      <c r="AA3932">
        <f>1</f>
        <v>1</v>
      </c>
      <c r="AB3932" s="1">
        <v>42847</v>
      </c>
      <c r="AC3932" s="13">
        <f t="shared" si="554"/>
        <v>42826</v>
      </c>
      <c r="AD3932" s="14">
        <f t="shared" si="555"/>
        <v>42847</v>
      </c>
      <c r="AE3932" s="1" t="str">
        <f t="shared" si="556"/>
        <v>Saturday</v>
      </c>
      <c r="AF3932" s="2">
        <v>0.52945601851851853</v>
      </c>
      <c r="AG3932" s="2">
        <f t="shared" si="557"/>
        <v>0.54166666666666663</v>
      </c>
      <c r="AH3932" t="s">
        <v>25</v>
      </c>
    </row>
    <row r="3933" spans="1:34" x14ac:dyDescent="0.25">
      <c r="A3933">
        <v>1593449</v>
      </c>
      <c r="B3933" t="s">
        <v>54</v>
      </c>
      <c r="E3933">
        <v>61611</v>
      </c>
      <c r="F3933" t="s">
        <v>20</v>
      </c>
      <c r="G3933" t="s">
        <v>55</v>
      </c>
      <c r="H3933">
        <v>5577</v>
      </c>
      <c r="I3933" t="s">
        <v>77</v>
      </c>
      <c r="J3933">
        <f>VLOOKUP(I3933,Key!$A$1:$C$73,2,FALSE)</f>
        <v>43.036900000000003</v>
      </c>
      <c r="K3933">
        <f>VLOOKUP(I3933,Key!$A$1:$C$73,3,FALSE)</f>
        <v>-87.89667</v>
      </c>
      <c r="L3933" t="s">
        <v>85</v>
      </c>
      <c r="M3933">
        <f>VLOOKUP(L3933,Key!$A$1:$C$73,2,FALSE)</f>
        <v>43.053040000000003</v>
      </c>
      <c r="N3933">
        <f>VLOOKUP(L3933,Key!$A$1:$C$73,3,FALSE)</f>
        <v>-87.897660000000002</v>
      </c>
      <c r="O3933">
        <v>23</v>
      </c>
      <c r="P3933">
        <v>3</v>
      </c>
      <c r="Q3933">
        <v>3.5</v>
      </c>
      <c r="R3933">
        <v>3.3</v>
      </c>
      <c r="S3933">
        <v>138</v>
      </c>
      <c r="T3933">
        <f t="shared" si="549"/>
        <v>-1</v>
      </c>
      <c r="U3933" s="1">
        <v>42847</v>
      </c>
      <c r="V3933" s="13">
        <f t="shared" si="550"/>
        <v>42826</v>
      </c>
      <c r="W3933" s="14">
        <f t="shared" si="551"/>
        <v>42847</v>
      </c>
      <c r="X3933" s="1" t="str">
        <f t="shared" si="552"/>
        <v>Saturday</v>
      </c>
      <c r="Y3933" s="2">
        <v>0.52712962962962961</v>
      </c>
      <c r="Z3933" s="2">
        <f t="shared" si="553"/>
        <v>0.54166666666666663</v>
      </c>
      <c r="AA3933">
        <f>1</f>
        <v>1</v>
      </c>
      <c r="AB3933" s="1">
        <v>42847</v>
      </c>
      <c r="AC3933" s="13">
        <f t="shared" si="554"/>
        <v>42826</v>
      </c>
      <c r="AD3933" s="14">
        <f t="shared" si="555"/>
        <v>42847</v>
      </c>
      <c r="AE3933" s="1" t="str">
        <f t="shared" si="556"/>
        <v>Saturday</v>
      </c>
      <c r="AF3933" s="2">
        <v>0.54370370370370369</v>
      </c>
      <c r="AG3933" s="2">
        <f t="shared" si="557"/>
        <v>0.54166666666666663</v>
      </c>
      <c r="AH3933" t="s">
        <v>23</v>
      </c>
    </row>
    <row r="3934" spans="1:34" x14ac:dyDescent="0.25">
      <c r="A3934">
        <v>1593828</v>
      </c>
      <c r="B3934" t="s">
        <v>54</v>
      </c>
      <c r="E3934">
        <v>55001</v>
      </c>
      <c r="F3934" t="s">
        <v>20</v>
      </c>
      <c r="G3934" t="s">
        <v>55</v>
      </c>
      <c r="H3934">
        <v>11065</v>
      </c>
      <c r="I3934" t="s">
        <v>84</v>
      </c>
      <c r="J3934">
        <f>VLOOKUP(I3934,Key!$A$1:$C$73,2,FALSE)</f>
        <v>43.040154000000001</v>
      </c>
      <c r="K3934">
        <f>VLOOKUP(I3934,Key!$A$1:$C$73,3,FALSE)</f>
        <v>-87.932113000000001</v>
      </c>
      <c r="L3934" t="s">
        <v>28</v>
      </c>
      <c r="M3934">
        <f>VLOOKUP(L3934,Key!$A$1:$C$73,2,FALSE)</f>
        <v>43.038580000000003</v>
      </c>
      <c r="N3934">
        <f>VLOOKUP(L3934,Key!$A$1:$C$73,3,FALSE)</f>
        <v>-87.90934</v>
      </c>
      <c r="O3934">
        <v>23</v>
      </c>
      <c r="P3934">
        <v>3</v>
      </c>
      <c r="Q3934">
        <v>3.5</v>
      </c>
      <c r="R3934">
        <v>3.3</v>
      </c>
      <c r="S3934">
        <v>138</v>
      </c>
      <c r="T3934">
        <f t="shared" si="549"/>
        <v>-1</v>
      </c>
      <c r="U3934" s="1">
        <v>42847</v>
      </c>
      <c r="V3934" s="13">
        <f t="shared" si="550"/>
        <v>42826</v>
      </c>
      <c r="W3934" s="14">
        <f t="shared" si="551"/>
        <v>42847</v>
      </c>
      <c r="X3934" s="1" t="str">
        <f t="shared" si="552"/>
        <v>Saturday</v>
      </c>
      <c r="Y3934" s="2">
        <v>0.54695601851851849</v>
      </c>
      <c r="Z3934" s="2">
        <f t="shared" si="553"/>
        <v>0.54166666666666663</v>
      </c>
      <c r="AA3934">
        <f>1</f>
        <v>1</v>
      </c>
      <c r="AB3934" s="1">
        <v>42847</v>
      </c>
      <c r="AC3934" s="13">
        <f t="shared" si="554"/>
        <v>42826</v>
      </c>
      <c r="AD3934" s="14">
        <f t="shared" si="555"/>
        <v>42847</v>
      </c>
      <c r="AE3934" s="1" t="str">
        <f t="shared" si="556"/>
        <v>Saturday</v>
      </c>
      <c r="AF3934" s="2">
        <v>0.56252314814814819</v>
      </c>
      <c r="AG3934" s="2">
        <f t="shared" si="557"/>
        <v>0.58333333333333326</v>
      </c>
      <c r="AH3934" t="s">
        <v>23</v>
      </c>
    </row>
    <row r="3935" spans="1:34" x14ac:dyDescent="0.25">
      <c r="A3935">
        <v>1593851</v>
      </c>
      <c r="B3935" t="s">
        <v>54</v>
      </c>
      <c r="E3935">
        <v>81506</v>
      </c>
      <c r="F3935" t="s">
        <v>20</v>
      </c>
      <c r="G3935" t="s">
        <v>55</v>
      </c>
      <c r="H3935">
        <v>184</v>
      </c>
      <c r="I3935" t="s">
        <v>73</v>
      </c>
      <c r="J3935">
        <f>VLOOKUP(I3935,Key!$A$1:$C$73,2,FALSE)</f>
        <v>43.060580000000002</v>
      </c>
      <c r="K3935">
        <f>VLOOKUP(I3935,Key!$A$1:$C$73,3,FALSE)</f>
        <v>-87.998589999999993</v>
      </c>
      <c r="L3935" t="s">
        <v>73</v>
      </c>
      <c r="M3935">
        <f>VLOOKUP(L3935,Key!$A$1:$C$73,2,FALSE)</f>
        <v>43.060580000000002</v>
      </c>
      <c r="N3935">
        <f>VLOOKUP(L3935,Key!$A$1:$C$73,3,FALSE)</f>
        <v>-87.998589999999993</v>
      </c>
      <c r="O3935">
        <v>47</v>
      </c>
      <c r="P3935">
        <v>6</v>
      </c>
      <c r="Q3935">
        <v>7.1</v>
      </c>
      <c r="R3935">
        <v>6.7</v>
      </c>
      <c r="S3935">
        <v>282</v>
      </c>
      <c r="T3935">
        <f t="shared" si="549"/>
        <v>-1</v>
      </c>
      <c r="U3935" s="1">
        <v>42847</v>
      </c>
      <c r="V3935" s="13">
        <f t="shared" si="550"/>
        <v>42826</v>
      </c>
      <c r="W3935" s="14">
        <f t="shared" si="551"/>
        <v>42847</v>
      </c>
      <c r="X3935" s="1" t="str">
        <f t="shared" si="552"/>
        <v>Saturday</v>
      </c>
      <c r="Y3935" s="2">
        <v>0.55085648148148147</v>
      </c>
      <c r="Z3935" s="2">
        <f t="shared" si="553"/>
        <v>0.54166666666666663</v>
      </c>
      <c r="AA3935">
        <f>1</f>
        <v>1</v>
      </c>
      <c r="AB3935" s="1">
        <v>42847</v>
      </c>
      <c r="AC3935" s="13">
        <f t="shared" si="554"/>
        <v>42826</v>
      </c>
      <c r="AD3935" s="14">
        <f t="shared" si="555"/>
        <v>42847</v>
      </c>
      <c r="AE3935" s="1" t="str">
        <f t="shared" si="556"/>
        <v>Saturday</v>
      </c>
      <c r="AF3935" s="2">
        <v>0.58401620370370366</v>
      </c>
      <c r="AG3935" s="2">
        <f t="shared" si="557"/>
        <v>0.58333333333333326</v>
      </c>
      <c r="AH3935" t="s">
        <v>25</v>
      </c>
    </row>
    <row r="3936" spans="1:34" x14ac:dyDescent="0.25">
      <c r="A3936">
        <v>1593622</v>
      </c>
      <c r="B3936" t="s">
        <v>54</v>
      </c>
      <c r="E3936">
        <v>85718</v>
      </c>
      <c r="F3936" t="s">
        <v>20</v>
      </c>
      <c r="G3936" t="s">
        <v>55</v>
      </c>
      <c r="H3936">
        <v>5422</v>
      </c>
      <c r="I3936" t="s">
        <v>36</v>
      </c>
      <c r="J3936">
        <f>VLOOKUP(I3936,Key!$A$1:$C$73,2,FALSE)</f>
        <v>43.03519</v>
      </c>
      <c r="K3936">
        <f>VLOOKUP(I3936,Key!$A$1:$C$73,3,FALSE)</f>
        <v>-87.907390000000007</v>
      </c>
      <c r="L3936" t="s">
        <v>84</v>
      </c>
      <c r="M3936">
        <f>VLOOKUP(L3936,Key!$A$1:$C$73,2,FALSE)</f>
        <v>43.040154000000001</v>
      </c>
      <c r="N3936">
        <f>VLOOKUP(L3936,Key!$A$1:$C$73,3,FALSE)</f>
        <v>-87.932113000000001</v>
      </c>
      <c r="O3936">
        <v>114</v>
      </c>
      <c r="P3936">
        <v>12</v>
      </c>
      <c r="Q3936">
        <v>17.100000000000001</v>
      </c>
      <c r="R3936">
        <v>16.2</v>
      </c>
      <c r="S3936">
        <v>684</v>
      </c>
      <c r="T3936">
        <f t="shared" si="549"/>
        <v>-1</v>
      </c>
      <c r="U3936" s="1">
        <v>42847</v>
      </c>
      <c r="V3936" s="13">
        <f t="shared" si="550"/>
        <v>42826</v>
      </c>
      <c r="W3936" s="14">
        <f t="shared" si="551"/>
        <v>42847</v>
      </c>
      <c r="X3936" s="1" t="str">
        <f t="shared" si="552"/>
        <v>Saturday</v>
      </c>
      <c r="Y3936" s="2">
        <v>0.55800925925925926</v>
      </c>
      <c r="Z3936" s="2">
        <f t="shared" si="553"/>
        <v>0.54166666666666663</v>
      </c>
      <c r="AA3936">
        <f>1</f>
        <v>1</v>
      </c>
      <c r="AB3936" s="1">
        <v>42847</v>
      </c>
      <c r="AC3936" s="13">
        <f t="shared" si="554"/>
        <v>42826</v>
      </c>
      <c r="AD3936" s="14">
        <f t="shared" si="555"/>
        <v>42847</v>
      </c>
      <c r="AE3936" s="1" t="str">
        <f t="shared" si="556"/>
        <v>Saturday</v>
      </c>
      <c r="AF3936" s="2">
        <v>0.63743055555555561</v>
      </c>
      <c r="AG3936" s="2">
        <f t="shared" si="557"/>
        <v>0.625</v>
      </c>
      <c r="AH3936" t="s">
        <v>23</v>
      </c>
    </row>
    <row r="3937" spans="1:34" x14ac:dyDescent="0.25">
      <c r="A3937">
        <v>1593941</v>
      </c>
      <c r="B3937" t="s">
        <v>54</v>
      </c>
      <c r="E3937">
        <v>54115</v>
      </c>
      <c r="F3937" t="s">
        <v>20</v>
      </c>
      <c r="G3937" t="s">
        <v>55</v>
      </c>
      <c r="H3937">
        <v>5545</v>
      </c>
      <c r="I3937" t="s">
        <v>53</v>
      </c>
      <c r="J3937">
        <f>VLOOKUP(I3937,Key!$A$1:$C$73,2,FALSE)</f>
        <v>43.04824</v>
      </c>
      <c r="K3937">
        <f>VLOOKUP(I3937,Key!$A$1:$C$73,3,FALSE)</f>
        <v>-87.904970000000006</v>
      </c>
      <c r="L3937" t="s">
        <v>57</v>
      </c>
      <c r="M3937">
        <f>VLOOKUP(L3937,Key!$A$1:$C$73,2,FALSE)</f>
        <v>43.03913</v>
      </c>
      <c r="N3937">
        <f>VLOOKUP(L3937,Key!$A$1:$C$73,3,FALSE)</f>
        <v>-87.916150000000002</v>
      </c>
      <c r="O3937">
        <v>71</v>
      </c>
      <c r="P3937">
        <v>9</v>
      </c>
      <c r="Q3937">
        <v>10.7</v>
      </c>
      <c r="R3937">
        <v>10.1</v>
      </c>
      <c r="S3937">
        <v>426</v>
      </c>
      <c r="T3937">
        <f t="shared" si="549"/>
        <v>-1</v>
      </c>
      <c r="U3937" s="1">
        <v>42847</v>
      </c>
      <c r="V3937" s="13">
        <f t="shared" si="550"/>
        <v>42826</v>
      </c>
      <c r="W3937" s="14">
        <f t="shared" si="551"/>
        <v>42847</v>
      </c>
      <c r="X3937" s="1" t="str">
        <f t="shared" si="552"/>
        <v>Saturday</v>
      </c>
      <c r="Y3937" s="2">
        <v>0.57238425925925929</v>
      </c>
      <c r="Z3937" s="2">
        <f t="shared" si="553"/>
        <v>0.58333333333333326</v>
      </c>
      <c r="AA3937">
        <f>1</f>
        <v>1</v>
      </c>
      <c r="AB3937" s="1">
        <v>42847</v>
      </c>
      <c r="AC3937" s="13">
        <f t="shared" si="554"/>
        <v>42826</v>
      </c>
      <c r="AD3937" s="14">
        <f t="shared" si="555"/>
        <v>42847</v>
      </c>
      <c r="AE3937" s="1" t="str">
        <f t="shared" si="556"/>
        <v>Saturday</v>
      </c>
      <c r="AF3937" s="2">
        <v>0.62180555555555561</v>
      </c>
      <c r="AG3937" s="2">
        <f t="shared" si="557"/>
        <v>0.625</v>
      </c>
      <c r="AH3937" t="s">
        <v>23</v>
      </c>
    </row>
    <row r="3938" spans="1:34" x14ac:dyDescent="0.25">
      <c r="A3938">
        <v>1593238</v>
      </c>
      <c r="B3938" t="s">
        <v>54</v>
      </c>
      <c r="E3938">
        <v>53212</v>
      </c>
      <c r="F3938" t="s">
        <v>20</v>
      </c>
      <c r="G3938" t="s">
        <v>55</v>
      </c>
      <c r="H3938">
        <v>5490</v>
      </c>
      <c r="I3938" t="s">
        <v>71</v>
      </c>
      <c r="J3938">
        <f>VLOOKUP(I3938,Key!$A$1:$C$73,2,FALSE)</f>
        <v>43.060079999999999</v>
      </c>
      <c r="K3938">
        <f>VLOOKUP(I3938,Key!$A$1:$C$73,3,FALSE)</f>
        <v>-88.027349999999998</v>
      </c>
      <c r="L3938" t="s">
        <v>70</v>
      </c>
      <c r="M3938">
        <f>VLOOKUP(L3938,Key!$A$1:$C$73,2,FALSE)</f>
        <v>43.052630000000001</v>
      </c>
      <c r="N3938">
        <f>VLOOKUP(L3938,Key!$A$1:$C$73,3,FALSE)</f>
        <v>-88.016319999999993</v>
      </c>
      <c r="O3938">
        <v>12</v>
      </c>
      <c r="P3938">
        <v>3</v>
      </c>
      <c r="Q3938">
        <v>1.8</v>
      </c>
      <c r="R3938">
        <v>1.7</v>
      </c>
      <c r="S3938">
        <v>72</v>
      </c>
      <c r="T3938">
        <f t="shared" si="549"/>
        <v>-1</v>
      </c>
      <c r="U3938" s="1">
        <v>42847</v>
      </c>
      <c r="V3938" s="13">
        <f t="shared" si="550"/>
        <v>42826</v>
      </c>
      <c r="W3938" s="14">
        <f t="shared" si="551"/>
        <v>42847</v>
      </c>
      <c r="X3938" s="1" t="str">
        <f t="shared" si="552"/>
        <v>Saturday</v>
      </c>
      <c r="Y3938" s="2">
        <v>0.59864583333333332</v>
      </c>
      <c r="Z3938" s="2">
        <f t="shared" si="553"/>
        <v>0.58333333333333326</v>
      </c>
      <c r="AA3938">
        <f>1</f>
        <v>1</v>
      </c>
      <c r="AB3938" s="1">
        <v>42847</v>
      </c>
      <c r="AC3938" s="13">
        <f t="shared" si="554"/>
        <v>42826</v>
      </c>
      <c r="AD3938" s="14">
        <f t="shared" si="555"/>
        <v>42847</v>
      </c>
      <c r="AE3938" s="1" t="str">
        <f t="shared" si="556"/>
        <v>Saturday</v>
      </c>
      <c r="AF3938" s="2">
        <v>0.60722222222222222</v>
      </c>
      <c r="AG3938" s="2">
        <f t="shared" si="557"/>
        <v>0.625</v>
      </c>
      <c r="AH3938" t="s">
        <v>23</v>
      </c>
    </row>
    <row r="3939" spans="1:34" x14ac:dyDescent="0.25">
      <c r="A3939">
        <v>1594142</v>
      </c>
      <c r="B3939" t="s">
        <v>54</v>
      </c>
      <c r="E3939">
        <v>53213</v>
      </c>
      <c r="F3939" t="s">
        <v>20</v>
      </c>
      <c r="G3939" t="s">
        <v>55</v>
      </c>
      <c r="H3939">
        <v>5452</v>
      </c>
      <c r="I3939" t="s">
        <v>27</v>
      </c>
      <c r="J3939">
        <f>VLOOKUP(I3939,Key!$A$1:$C$73,2,FALSE)</f>
        <v>43.041646999999998</v>
      </c>
      <c r="K3939">
        <f>VLOOKUP(I3939,Key!$A$1:$C$73,3,FALSE)</f>
        <v>-87.927257999999995</v>
      </c>
      <c r="L3939" t="s">
        <v>76</v>
      </c>
      <c r="M3939">
        <f>VLOOKUP(L3939,Key!$A$1:$C$73,2,FALSE)</f>
        <v>43.02948</v>
      </c>
      <c r="N3939">
        <f>VLOOKUP(L3939,Key!$A$1:$C$73,3,FALSE)</f>
        <v>-87.912819999999996</v>
      </c>
      <c r="O3939">
        <v>17</v>
      </c>
      <c r="P3939">
        <v>3</v>
      </c>
      <c r="Q3939">
        <v>2.6</v>
      </c>
      <c r="R3939">
        <v>2.4</v>
      </c>
      <c r="S3939">
        <v>102</v>
      </c>
      <c r="T3939">
        <f t="shared" si="549"/>
        <v>-1</v>
      </c>
      <c r="U3939" s="1">
        <v>42847</v>
      </c>
      <c r="V3939" s="13">
        <f t="shared" si="550"/>
        <v>42826</v>
      </c>
      <c r="W3939" s="14">
        <f t="shared" si="551"/>
        <v>42847</v>
      </c>
      <c r="X3939" s="1" t="str">
        <f t="shared" si="552"/>
        <v>Saturday</v>
      </c>
      <c r="Y3939" s="2">
        <v>0.60912037037037037</v>
      </c>
      <c r="Z3939" s="2">
        <f t="shared" si="553"/>
        <v>0.625</v>
      </c>
      <c r="AA3939">
        <f>1</f>
        <v>1</v>
      </c>
      <c r="AB3939" s="1">
        <v>42847</v>
      </c>
      <c r="AC3939" s="13">
        <f t="shared" si="554"/>
        <v>42826</v>
      </c>
      <c r="AD3939" s="14">
        <f t="shared" si="555"/>
        <v>42847</v>
      </c>
      <c r="AE3939" s="1" t="str">
        <f t="shared" si="556"/>
        <v>Saturday</v>
      </c>
      <c r="AF3939" s="2">
        <v>0.62097222222222226</v>
      </c>
      <c r="AG3939" s="2">
        <f t="shared" si="557"/>
        <v>0.625</v>
      </c>
      <c r="AH3939" t="s">
        <v>23</v>
      </c>
    </row>
    <row r="3940" spans="1:34" x14ac:dyDescent="0.25">
      <c r="A3940">
        <v>1594145</v>
      </c>
      <c r="B3940" t="s">
        <v>54</v>
      </c>
      <c r="E3940">
        <v>60490</v>
      </c>
      <c r="F3940" t="s">
        <v>20</v>
      </c>
      <c r="G3940" t="s">
        <v>55</v>
      </c>
      <c r="H3940">
        <v>11101</v>
      </c>
      <c r="I3940" t="s">
        <v>28</v>
      </c>
      <c r="J3940">
        <f>VLOOKUP(I3940,Key!$A$1:$C$73,2,FALSE)</f>
        <v>43.038580000000003</v>
      </c>
      <c r="K3940">
        <f>VLOOKUP(I3940,Key!$A$1:$C$73,3,FALSE)</f>
        <v>-87.90934</v>
      </c>
      <c r="L3940" t="s">
        <v>84</v>
      </c>
      <c r="M3940">
        <f>VLOOKUP(L3940,Key!$A$1:$C$73,2,FALSE)</f>
        <v>43.040154000000001</v>
      </c>
      <c r="N3940">
        <f>VLOOKUP(L3940,Key!$A$1:$C$73,3,FALSE)</f>
        <v>-87.932113000000001</v>
      </c>
      <c r="O3940">
        <v>14</v>
      </c>
      <c r="P3940">
        <v>3</v>
      </c>
      <c r="Q3940">
        <v>2.1</v>
      </c>
      <c r="R3940">
        <v>2</v>
      </c>
      <c r="S3940">
        <v>84</v>
      </c>
      <c r="T3940">
        <f t="shared" si="549"/>
        <v>-1</v>
      </c>
      <c r="U3940" s="1">
        <v>42847</v>
      </c>
      <c r="V3940" s="13">
        <f t="shared" si="550"/>
        <v>42826</v>
      </c>
      <c r="W3940" s="14">
        <f t="shared" si="551"/>
        <v>42847</v>
      </c>
      <c r="X3940" s="1" t="str">
        <f t="shared" si="552"/>
        <v>Saturday</v>
      </c>
      <c r="Y3940" s="2">
        <v>0.61001157407407403</v>
      </c>
      <c r="Z3940" s="2">
        <f t="shared" si="553"/>
        <v>0.625</v>
      </c>
      <c r="AA3940">
        <f>1</f>
        <v>1</v>
      </c>
      <c r="AB3940" s="1">
        <v>42847</v>
      </c>
      <c r="AC3940" s="13">
        <f t="shared" si="554"/>
        <v>42826</v>
      </c>
      <c r="AD3940" s="14">
        <f t="shared" si="555"/>
        <v>42847</v>
      </c>
      <c r="AE3940" s="1" t="str">
        <f t="shared" si="556"/>
        <v>Saturday</v>
      </c>
      <c r="AF3940" s="2">
        <v>0.6194560185185185</v>
      </c>
      <c r="AG3940" s="2">
        <f t="shared" si="557"/>
        <v>0.625</v>
      </c>
      <c r="AH3940" t="s">
        <v>23</v>
      </c>
    </row>
    <row r="3941" spans="1:34" x14ac:dyDescent="0.25">
      <c r="A3941">
        <v>1593220</v>
      </c>
      <c r="B3941" t="s">
        <v>54</v>
      </c>
      <c r="E3941">
        <v>64114</v>
      </c>
      <c r="F3941" t="s">
        <v>20</v>
      </c>
      <c r="G3941" t="s">
        <v>55</v>
      </c>
      <c r="H3941">
        <v>11119</v>
      </c>
      <c r="I3941" t="s">
        <v>22</v>
      </c>
      <c r="J3941">
        <f>VLOOKUP(I3941,Key!$A$1:$C$73,2,FALSE)</f>
        <v>43.058619999999998</v>
      </c>
      <c r="K3941">
        <f>VLOOKUP(I3941,Key!$A$1:$C$73,3,FALSE)</f>
        <v>-87.885319999999993</v>
      </c>
      <c r="L3941" t="s">
        <v>38</v>
      </c>
      <c r="M3941">
        <f>VLOOKUP(L3941,Key!$A$1:$C$73,2,FALSE)</f>
        <v>43.038649999999997</v>
      </c>
      <c r="N3941">
        <f>VLOOKUP(L3941,Key!$A$1:$C$73,3,FALSE)</f>
        <v>-87.921930000000003</v>
      </c>
      <c r="O3941">
        <v>33</v>
      </c>
      <c r="P3941">
        <v>3</v>
      </c>
      <c r="Q3941">
        <v>5</v>
      </c>
      <c r="R3941">
        <v>4.7</v>
      </c>
      <c r="S3941">
        <v>198</v>
      </c>
      <c r="T3941">
        <f t="shared" si="549"/>
        <v>-1</v>
      </c>
      <c r="U3941" s="1">
        <v>42847</v>
      </c>
      <c r="V3941" s="13">
        <f t="shared" si="550"/>
        <v>42826</v>
      </c>
      <c r="W3941" s="14">
        <f t="shared" si="551"/>
        <v>42847</v>
      </c>
      <c r="X3941" s="1" t="str">
        <f t="shared" si="552"/>
        <v>Saturday</v>
      </c>
      <c r="Y3941" s="2">
        <v>0.6124074074074074</v>
      </c>
      <c r="Z3941" s="2">
        <f t="shared" si="553"/>
        <v>0.625</v>
      </c>
      <c r="AA3941">
        <f>1</f>
        <v>1</v>
      </c>
      <c r="AB3941" s="1">
        <v>42847</v>
      </c>
      <c r="AC3941" s="13">
        <f t="shared" si="554"/>
        <v>42826</v>
      </c>
      <c r="AD3941" s="14">
        <f t="shared" si="555"/>
        <v>42847</v>
      </c>
      <c r="AE3941" s="1" t="str">
        <f t="shared" si="556"/>
        <v>Saturday</v>
      </c>
      <c r="AF3941" s="2">
        <v>0.6350231481481482</v>
      </c>
      <c r="AG3941" s="2">
        <f t="shared" si="557"/>
        <v>0.625</v>
      </c>
      <c r="AH3941" t="s">
        <v>23</v>
      </c>
    </row>
    <row r="3942" spans="1:34" x14ac:dyDescent="0.25">
      <c r="A3942">
        <v>1251909</v>
      </c>
      <c r="B3942" t="s">
        <v>54</v>
      </c>
      <c r="E3942">
        <v>53211</v>
      </c>
      <c r="F3942" t="s">
        <v>20</v>
      </c>
      <c r="G3942" t="s">
        <v>55</v>
      </c>
      <c r="H3942">
        <v>5475</v>
      </c>
      <c r="I3942" t="s">
        <v>21</v>
      </c>
      <c r="J3942">
        <f>VLOOKUP(I3942,Key!$A$1:$C$73,2,FALSE)</f>
        <v>43.074890000000003</v>
      </c>
      <c r="K3942">
        <f>VLOOKUP(I3942,Key!$A$1:$C$73,3,FALSE)</f>
        <v>-87.882810000000006</v>
      </c>
      <c r="L3942" t="s">
        <v>62</v>
      </c>
      <c r="M3942">
        <f>VLOOKUP(L3942,Key!$A$1:$C$73,2,FALSE)</f>
        <v>43.052460000000004</v>
      </c>
      <c r="N3942">
        <f>VLOOKUP(L3942,Key!$A$1:$C$73,3,FALSE)</f>
        <v>-87.891000000000005</v>
      </c>
      <c r="O3942">
        <v>18</v>
      </c>
      <c r="P3942">
        <v>3</v>
      </c>
      <c r="Q3942">
        <v>2.7</v>
      </c>
      <c r="R3942">
        <v>2.6</v>
      </c>
      <c r="S3942">
        <v>108</v>
      </c>
      <c r="T3942">
        <f t="shared" si="549"/>
        <v>-1</v>
      </c>
      <c r="U3942" s="1">
        <v>42847</v>
      </c>
      <c r="V3942" s="13">
        <f t="shared" si="550"/>
        <v>42826</v>
      </c>
      <c r="W3942" s="14">
        <f t="shared" si="551"/>
        <v>42847</v>
      </c>
      <c r="X3942" s="1" t="str">
        <f t="shared" si="552"/>
        <v>Saturday</v>
      </c>
      <c r="Y3942" s="2">
        <v>0.61633101851851857</v>
      </c>
      <c r="Z3942" s="2">
        <f t="shared" si="553"/>
        <v>0.625</v>
      </c>
      <c r="AA3942">
        <f>1</f>
        <v>1</v>
      </c>
      <c r="AB3942" s="1">
        <v>42847</v>
      </c>
      <c r="AC3942" s="13">
        <f t="shared" si="554"/>
        <v>42826</v>
      </c>
      <c r="AD3942" s="14">
        <f t="shared" si="555"/>
        <v>42847</v>
      </c>
      <c r="AE3942" s="1" t="str">
        <f t="shared" si="556"/>
        <v>Saturday</v>
      </c>
      <c r="AF3942" s="2">
        <v>0.62859953703703708</v>
      </c>
      <c r="AG3942" s="2">
        <f t="shared" si="557"/>
        <v>0.625</v>
      </c>
      <c r="AH3942" t="s">
        <v>23</v>
      </c>
    </row>
    <row r="3943" spans="1:34" x14ac:dyDescent="0.25">
      <c r="A3943">
        <v>1594242</v>
      </c>
      <c r="B3943" t="s">
        <v>54</v>
      </c>
      <c r="F3943" t="s">
        <v>20</v>
      </c>
      <c r="G3943" t="s">
        <v>55</v>
      </c>
      <c r="H3943">
        <v>5587</v>
      </c>
      <c r="I3943" t="s">
        <v>27</v>
      </c>
      <c r="J3943">
        <f>VLOOKUP(I3943,Key!$A$1:$C$73,2,FALSE)</f>
        <v>43.041646999999998</v>
      </c>
      <c r="K3943">
        <f>VLOOKUP(I3943,Key!$A$1:$C$73,3,FALSE)</f>
        <v>-87.927257999999995</v>
      </c>
      <c r="L3943" t="s">
        <v>36</v>
      </c>
      <c r="M3943">
        <f>VLOOKUP(L3943,Key!$A$1:$C$73,2,FALSE)</f>
        <v>43.03519</v>
      </c>
      <c r="N3943">
        <f>VLOOKUP(L3943,Key!$A$1:$C$73,3,FALSE)</f>
        <v>-87.907390000000007</v>
      </c>
      <c r="O3943">
        <v>17</v>
      </c>
      <c r="P3943">
        <v>3</v>
      </c>
      <c r="Q3943">
        <v>2.6</v>
      </c>
      <c r="R3943">
        <v>2.4</v>
      </c>
      <c r="S3943">
        <v>102</v>
      </c>
      <c r="T3943">
        <f t="shared" si="549"/>
        <v>-1</v>
      </c>
      <c r="U3943" s="1">
        <v>42847</v>
      </c>
      <c r="V3943" s="13">
        <f t="shared" si="550"/>
        <v>42826</v>
      </c>
      <c r="W3943" s="14">
        <f t="shared" si="551"/>
        <v>42847</v>
      </c>
      <c r="X3943" s="1" t="str">
        <f t="shared" si="552"/>
        <v>Saturday</v>
      </c>
      <c r="Y3943" s="2">
        <v>0.62276620370370372</v>
      </c>
      <c r="Z3943" s="2">
        <f t="shared" si="553"/>
        <v>0.625</v>
      </c>
      <c r="AA3943">
        <f>1</f>
        <v>1</v>
      </c>
      <c r="AB3943" s="1">
        <v>42847</v>
      </c>
      <c r="AC3943" s="13">
        <f t="shared" si="554"/>
        <v>42826</v>
      </c>
      <c r="AD3943" s="14">
        <f t="shared" si="555"/>
        <v>42847</v>
      </c>
      <c r="AE3943" s="1" t="str">
        <f t="shared" si="556"/>
        <v>Saturday</v>
      </c>
      <c r="AF3943" s="2">
        <v>0.63418981481481485</v>
      </c>
      <c r="AG3943" s="2">
        <f t="shared" si="557"/>
        <v>0.625</v>
      </c>
      <c r="AH3943" t="s">
        <v>23</v>
      </c>
    </row>
    <row r="3944" spans="1:34" x14ac:dyDescent="0.25">
      <c r="A3944">
        <v>1594251</v>
      </c>
      <c r="B3944" t="s">
        <v>54</v>
      </c>
      <c r="E3944">
        <v>53213</v>
      </c>
      <c r="F3944" t="s">
        <v>20</v>
      </c>
      <c r="G3944" t="s">
        <v>55</v>
      </c>
      <c r="H3944">
        <v>5522</v>
      </c>
      <c r="I3944" t="s">
        <v>40</v>
      </c>
      <c r="J3944">
        <f>VLOOKUP(I3944,Key!$A$1:$C$73,2,FALSE)</f>
        <v>43.06033</v>
      </c>
      <c r="K3944">
        <f>VLOOKUP(I3944,Key!$A$1:$C$73,3,FALSE)</f>
        <v>-87.89546</v>
      </c>
      <c r="L3944" t="s">
        <v>77</v>
      </c>
      <c r="M3944">
        <f>VLOOKUP(L3944,Key!$A$1:$C$73,2,FALSE)</f>
        <v>43.036900000000003</v>
      </c>
      <c r="N3944">
        <f>VLOOKUP(L3944,Key!$A$1:$C$73,3,FALSE)</f>
        <v>-87.89667</v>
      </c>
      <c r="O3944">
        <v>99</v>
      </c>
      <c r="P3944">
        <v>12</v>
      </c>
      <c r="Q3944">
        <v>14.9</v>
      </c>
      <c r="R3944">
        <v>14.1</v>
      </c>
      <c r="S3944">
        <v>594</v>
      </c>
      <c r="T3944">
        <f t="shared" si="549"/>
        <v>-1</v>
      </c>
      <c r="U3944" s="1">
        <v>42847</v>
      </c>
      <c r="V3944" s="13">
        <f t="shared" si="550"/>
        <v>42826</v>
      </c>
      <c r="W3944" s="14">
        <f t="shared" si="551"/>
        <v>42847</v>
      </c>
      <c r="X3944" s="1" t="str">
        <f t="shared" si="552"/>
        <v>Saturday</v>
      </c>
      <c r="Y3944" s="2">
        <v>0.62421296296296302</v>
      </c>
      <c r="Z3944" s="2">
        <f t="shared" si="553"/>
        <v>0.625</v>
      </c>
      <c r="AA3944">
        <f>1</f>
        <v>1</v>
      </c>
      <c r="AB3944" s="1">
        <v>42847</v>
      </c>
      <c r="AC3944" s="13">
        <f t="shared" si="554"/>
        <v>42826</v>
      </c>
      <c r="AD3944" s="14">
        <f t="shared" si="555"/>
        <v>42847</v>
      </c>
      <c r="AE3944" s="1" t="str">
        <f t="shared" si="556"/>
        <v>Saturday</v>
      </c>
      <c r="AF3944" s="2">
        <v>0.69299768518518512</v>
      </c>
      <c r="AG3944" s="2">
        <f t="shared" si="557"/>
        <v>0.70833333333333326</v>
      </c>
      <c r="AH3944" t="s">
        <v>23</v>
      </c>
    </row>
    <row r="3945" spans="1:34" x14ac:dyDescent="0.25">
      <c r="A3945">
        <v>1594302</v>
      </c>
      <c r="B3945" t="s">
        <v>54</v>
      </c>
      <c r="E3945">
        <v>53955</v>
      </c>
      <c r="F3945" t="s">
        <v>20</v>
      </c>
      <c r="G3945" t="s">
        <v>55</v>
      </c>
      <c r="H3945">
        <v>5519</v>
      </c>
      <c r="I3945" t="s">
        <v>77</v>
      </c>
      <c r="J3945">
        <f>VLOOKUP(I3945,Key!$A$1:$C$73,2,FALSE)</f>
        <v>43.036900000000003</v>
      </c>
      <c r="K3945">
        <f>VLOOKUP(I3945,Key!$A$1:$C$73,3,FALSE)</f>
        <v>-87.89667</v>
      </c>
      <c r="L3945" t="s">
        <v>77</v>
      </c>
      <c r="M3945">
        <f>VLOOKUP(L3945,Key!$A$1:$C$73,2,FALSE)</f>
        <v>43.036900000000003</v>
      </c>
      <c r="N3945">
        <f>VLOOKUP(L3945,Key!$A$1:$C$73,3,FALSE)</f>
        <v>-87.89667</v>
      </c>
      <c r="O3945">
        <v>27</v>
      </c>
      <c r="P3945">
        <v>3</v>
      </c>
      <c r="Q3945">
        <v>4.0999999999999996</v>
      </c>
      <c r="R3945">
        <v>3.8</v>
      </c>
      <c r="S3945">
        <v>162</v>
      </c>
      <c r="T3945">
        <f t="shared" si="549"/>
        <v>-1</v>
      </c>
      <c r="U3945" s="1">
        <v>42847</v>
      </c>
      <c r="V3945" s="13">
        <f t="shared" si="550"/>
        <v>42826</v>
      </c>
      <c r="W3945" s="14">
        <f t="shared" si="551"/>
        <v>42847</v>
      </c>
      <c r="X3945" s="1" t="str">
        <f t="shared" si="552"/>
        <v>Saturday</v>
      </c>
      <c r="Y3945" s="2">
        <v>0.63665509259259256</v>
      </c>
      <c r="Z3945" s="2">
        <f t="shared" si="553"/>
        <v>0.625</v>
      </c>
      <c r="AA3945">
        <f>1</f>
        <v>1</v>
      </c>
      <c r="AB3945" s="1">
        <v>42847</v>
      </c>
      <c r="AC3945" s="13">
        <f t="shared" si="554"/>
        <v>42826</v>
      </c>
      <c r="AD3945" s="14">
        <f t="shared" si="555"/>
        <v>42847</v>
      </c>
      <c r="AE3945" s="1" t="str">
        <f t="shared" si="556"/>
        <v>Saturday</v>
      </c>
      <c r="AF3945" s="2">
        <v>0.65517361111111116</v>
      </c>
      <c r="AG3945" s="2">
        <f t="shared" si="557"/>
        <v>0.66666666666666663</v>
      </c>
      <c r="AH3945" t="s">
        <v>25</v>
      </c>
    </row>
    <row r="3946" spans="1:34" x14ac:dyDescent="0.25">
      <c r="A3946">
        <v>1594309</v>
      </c>
      <c r="B3946" t="s">
        <v>54</v>
      </c>
      <c r="E3946">
        <v>53097</v>
      </c>
      <c r="F3946" t="s">
        <v>20</v>
      </c>
      <c r="G3946" t="s">
        <v>55</v>
      </c>
      <c r="H3946">
        <v>224</v>
      </c>
      <c r="I3946" t="s">
        <v>22</v>
      </c>
      <c r="J3946">
        <f>VLOOKUP(I3946,Key!$A$1:$C$73,2,FALSE)</f>
        <v>43.058619999999998</v>
      </c>
      <c r="K3946">
        <f>VLOOKUP(I3946,Key!$A$1:$C$73,3,FALSE)</f>
        <v>-87.885319999999993</v>
      </c>
      <c r="L3946" t="s">
        <v>81</v>
      </c>
      <c r="M3946">
        <f>VLOOKUP(L3946,Key!$A$1:$C$73,2,FALSE)</f>
        <v>43.058010000000003</v>
      </c>
      <c r="N3946">
        <f>VLOOKUP(L3946,Key!$A$1:$C$73,3,FALSE)</f>
        <v>-87.877300000000005</v>
      </c>
      <c r="O3946">
        <v>84</v>
      </c>
      <c r="P3946">
        <v>9</v>
      </c>
      <c r="Q3946">
        <v>12.6</v>
      </c>
      <c r="R3946">
        <v>12</v>
      </c>
      <c r="S3946">
        <v>504</v>
      </c>
      <c r="T3946">
        <f t="shared" si="549"/>
        <v>-1</v>
      </c>
      <c r="U3946" s="1">
        <v>42847</v>
      </c>
      <c r="V3946" s="13">
        <f t="shared" si="550"/>
        <v>42826</v>
      </c>
      <c r="W3946" s="14">
        <f t="shared" si="551"/>
        <v>42847</v>
      </c>
      <c r="X3946" s="1" t="str">
        <f t="shared" si="552"/>
        <v>Saturday</v>
      </c>
      <c r="Y3946" s="2">
        <v>0.63820601851851855</v>
      </c>
      <c r="Z3946" s="2">
        <f t="shared" si="553"/>
        <v>0.625</v>
      </c>
      <c r="AA3946">
        <f>1</f>
        <v>1</v>
      </c>
      <c r="AB3946" s="1">
        <v>42847</v>
      </c>
      <c r="AC3946" s="13">
        <f t="shared" si="554"/>
        <v>42826</v>
      </c>
      <c r="AD3946" s="14">
        <f t="shared" si="555"/>
        <v>42847</v>
      </c>
      <c r="AE3946" s="1" t="str">
        <f t="shared" si="556"/>
        <v>Saturday</v>
      </c>
      <c r="AF3946" s="2">
        <v>0.69665509259259262</v>
      </c>
      <c r="AG3946" s="2">
        <f t="shared" si="557"/>
        <v>0.70833333333333326</v>
      </c>
      <c r="AH3946" t="s">
        <v>23</v>
      </c>
    </row>
    <row r="3947" spans="1:34" x14ac:dyDescent="0.25">
      <c r="A3947">
        <v>1594309</v>
      </c>
      <c r="B3947" t="s">
        <v>54</v>
      </c>
      <c r="E3947">
        <v>53097</v>
      </c>
      <c r="F3947" t="s">
        <v>20</v>
      </c>
      <c r="G3947" t="s">
        <v>55</v>
      </c>
      <c r="H3947">
        <v>5470</v>
      </c>
      <c r="I3947" t="s">
        <v>22</v>
      </c>
      <c r="J3947">
        <f>VLOOKUP(I3947,Key!$A$1:$C$73,2,FALSE)</f>
        <v>43.058619999999998</v>
      </c>
      <c r="K3947">
        <f>VLOOKUP(I3947,Key!$A$1:$C$73,3,FALSE)</f>
        <v>-87.885319999999993</v>
      </c>
      <c r="L3947" t="s">
        <v>22</v>
      </c>
      <c r="M3947">
        <f>VLOOKUP(L3947,Key!$A$1:$C$73,2,FALSE)</f>
        <v>43.058619999999998</v>
      </c>
      <c r="N3947">
        <f>VLOOKUP(L3947,Key!$A$1:$C$73,3,FALSE)</f>
        <v>-87.885319999999993</v>
      </c>
      <c r="O3947">
        <v>66</v>
      </c>
      <c r="P3947">
        <v>9</v>
      </c>
      <c r="Q3947">
        <v>9.9</v>
      </c>
      <c r="R3947">
        <v>9.4</v>
      </c>
      <c r="S3947">
        <v>396</v>
      </c>
      <c r="T3947">
        <f t="shared" si="549"/>
        <v>-1</v>
      </c>
      <c r="U3947" s="1">
        <v>42847</v>
      </c>
      <c r="V3947" s="13">
        <f t="shared" si="550"/>
        <v>42826</v>
      </c>
      <c r="W3947" s="14">
        <f t="shared" si="551"/>
        <v>42847</v>
      </c>
      <c r="X3947" s="1" t="str">
        <f t="shared" si="552"/>
        <v>Saturday</v>
      </c>
      <c r="Y3947" s="2">
        <v>0.63916666666666666</v>
      </c>
      <c r="Z3947" s="2">
        <f t="shared" si="553"/>
        <v>0.625</v>
      </c>
      <c r="AA3947">
        <f>1</f>
        <v>1</v>
      </c>
      <c r="AB3947" s="1">
        <v>42847</v>
      </c>
      <c r="AC3947" s="13">
        <f t="shared" si="554"/>
        <v>42826</v>
      </c>
      <c r="AD3947" s="14">
        <f t="shared" si="555"/>
        <v>42847</v>
      </c>
      <c r="AE3947" s="1" t="str">
        <f t="shared" si="556"/>
        <v>Saturday</v>
      </c>
      <c r="AF3947" s="2">
        <v>0.68484953703703699</v>
      </c>
      <c r="AG3947" s="2">
        <f t="shared" si="557"/>
        <v>0.66666666666666663</v>
      </c>
      <c r="AH3947" t="s">
        <v>25</v>
      </c>
    </row>
    <row r="3948" spans="1:34" x14ac:dyDescent="0.25">
      <c r="A3948">
        <v>1437436</v>
      </c>
      <c r="B3948" t="s">
        <v>54</v>
      </c>
      <c r="E3948">
        <v>53042</v>
      </c>
      <c r="F3948" t="s">
        <v>20</v>
      </c>
      <c r="G3948" t="s">
        <v>55</v>
      </c>
      <c r="H3948">
        <v>11054</v>
      </c>
      <c r="I3948" t="s">
        <v>84</v>
      </c>
      <c r="J3948">
        <f>VLOOKUP(I3948,Key!$A$1:$C$73,2,FALSE)</f>
        <v>43.040154000000001</v>
      </c>
      <c r="K3948">
        <f>VLOOKUP(I3948,Key!$A$1:$C$73,3,FALSE)</f>
        <v>-87.932113000000001</v>
      </c>
      <c r="L3948" t="s">
        <v>57</v>
      </c>
      <c r="M3948">
        <f>VLOOKUP(L3948,Key!$A$1:$C$73,2,FALSE)</f>
        <v>43.03913</v>
      </c>
      <c r="N3948">
        <f>VLOOKUP(L3948,Key!$A$1:$C$73,3,FALSE)</f>
        <v>-87.916150000000002</v>
      </c>
      <c r="O3948">
        <v>6</v>
      </c>
      <c r="P3948">
        <v>3</v>
      </c>
      <c r="Q3948">
        <v>0.9</v>
      </c>
      <c r="R3948">
        <v>0.9</v>
      </c>
      <c r="S3948">
        <v>36</v>
      </c>
      <c r="T3948">
        <f t="shared" si="549"/>
        <v>-1</v>
      </c>
      <c r="U3948" s="1">
        <v>42847</v>
      </c>
      <c r="V3948" s="13">
        <f t="shared" si="550"/>
        <v>42826</v>
      </c>
      <c r="W3948" s="14">
        <f t="shared" si="551"/>
        <v>42847</v>
      </c>
      <c r="X3948" s="1" t="str">
        <f t="shared" si="552"/>
        <v>Saturday</v>
      </c>
      <c r="Y3948" s="2">
        <v>0.63923611111111112</v>
      </c>
      <c r="Z3948" s="2">
        <f t="shared" si="553"/>
        <v>0.625</v>
      </c>
      <c r="AA3948">
        <f>1</f>
        <v>1</v>
      </c>
      <c r="AB3948" s="1">
        <v>42847</v>
      </c>
      <c r="AC3948" s="13">
        <f t="shared" si="554"/>
        <v>42826</v>
      </c>
      <c r="AD3948" s="14">
        <f t="shared" si="555"/>
        <v>42847</v>
      </c>
      <c r="AE3948" s="1" t="str">
        <f t="shared" si="556"/>
        <v>Saturday</v>
      </c>
      <c r="AF3948" s="2">
        <v>0.64371527777777782</v>
      </c>
      <c r="AG3948" s="2">
        <f t="shared" si="557"/>
        <v>0.625</v>
      </c>
      <c r="AH3948" t="s">
        <v>23</v>
      </c>
    </row>
    <row r="3949" spans="1:34" x14ac:dyDescent="0.25">
      <c r="A3949">
        <v>1594373</v>
      </c>
      <c r="B3949" t="s">
        <v>54</v>
      </c>
      <c r="E3949">
        <v>98005</v>
      </c>
      <c r="F3949" t="s">
        <v>20</v>
      </c>
      <c r="G3949" t="s">
        <v>55</v>
      </c>
      <c r="H3949">
        <v>5514</v>
      </c>
      <c r="I3949" t="s">
        <v>22</v>
      </c>
      <c r="J3949">
        <f>VLOOKUP(I3949,Key!$A$1:$C$73,2,FALSE)</f>
        <v>43.058619999999998</v>
      </c>
      <c r="K3949">
        <f>VLOOKUP(I3949,Key!$A$1:$C$73,3,FALSE)</f>
        <v>-87.885319999999993</v>
      </c>
      <c r="L3949" t="s">
        <v>66</v>
      </c>
      <c r="M3949">
        <f>VLOOKUP(L3949,Key!$A$1:$C$73,2,FALSE)</f>
        <v>43.078530000000001</v>
      </c>
      <c r="N3949">
        <f>VLOOKUP(L3949,Key!$A$1:$C$73,3,FALSE)</f>
        <v>-87.882620000000003</v>
      </c>
      <c r="O3949">
        <v>26</v>
      </c>
      <c r="P3949">
        <v>3</v>
      </c>
      <c r="Q3949">
        <v>3.9</v>
      </c>
      <c r="R3949">
        <v>3.7</v>
      </c>
      <c r="S3949">
        <v>156</v>
      </c>
      <c r="T3949">
        <f t="shared" si="549"/>
        <v>-1</v>
      </c>
      <c r="U3949" s="1">
        <v>42847</v>
      </c>
      <c r="V3949" s="13">
        <f t="shared" si="550"/>
        <v>42826</v>
      </c>
      <c r="W3949" s="14">
        <f t="shared" si="551"/>
        <v>42847</v>
      </c>
      <c r="X3949" s="1" t="str">
        <f t="shared" si="552"/>
        <v>Saturday</v>
      </c>
      <c r="Y3949" s="2">
        <v>0.64800925925925923</v>
      </c>
      <c r="Z3949" s="2">
        <f t="shared" si="553"/>
        <v>0.66666666666666663</v>
      </c>
      <c r="AA3949">
        <f>1</f>
        <v>1</v>
      </c>
      <c r="AB3949" s="1">
        <v>42847</v>
      </c>
      <c r="AC3949" s="13">
        <f t="shared" si="554"/>
        <v>42826</v>
      </c>
      <c r="AD3949" s="14">
        <f t="shared" si="555"/>
        <v>42847</v>
      </c>
      <c r="AE3949" s="1" t="str">
        <f t="shared" si="556"/>
        <v>Saturday</v>
      </c>
      <c r="AF3949" s="2">
        <v>0.6662731481481482</v>
      </c>
      <c r="AG3949" s="2">
        <f t="shared" si="557"/>
        <v>0.66666666666666663</v>
      </c>
      <c r="AH3949" t="s">
        <v>23</v>
      </c>
    </row>
    <row r="3950" spans="1:34" x14ac:dyDescent="0.25">
      <c r="A3950">
        <v>1594402</v>
      </c>
      <c r="B3950" t="s">
        <v>54</v>
      </c>
      <c r="E3950">
        <v>54476</v>
      </c>
      <c r="F3950" t="s">
        <v>20</v>
      </c>
      <c r="G3950" t="s">
        <v>55</v>
      </c>
      <c r="H3950">
        <v>35</v>
      </c>
      <c r="I3950" t="s">
        <v>81</v>
      </c>
      <c r="J3950">
        <f>VLOOKUP(I3950,Key!$A$1:$C$73,2,FALSE)</f>
        <v>43.058010000000003</v>
      </c>
      <c r="K3950">
        <f>VLOOKUP(I3950,Key!$A$1:$C$73,3,FALSE)</f>
        <v>-87.877300000000005</v>
      </c>
      <c r="L3950" t="s">
        <v>81</v>
      </c>
      <c r="M3950">
        <f>VLOOKUP(L3950,Key!$A$1:$C$73,2,FALSE)</f>
        <v>43.058010000000003</v>
      </c>
      <c r="N3950">
        <f>VLOOKUP(L3950,Key!$A$1:$C$73,3,FALSE)</f>
        <v>-87.877300000000005</v>
      </c>
      <c r="O3950">
        <v>17</v>
      </c>
      <c r="P3950">
        <v>3</v>
      </c>
      <c r="Q3950">
        <v>2.6</v>
      </c>
      <c r="R3950">
        <v>2.4</v>
      </c>
      <c r="S3950">
        <v>102</v>
      </c>
      <c r="T3950">
        <f t="shared" si="549"/>
        <v>-1</v>
      </c>
      <c r="U3950" s="1">
        <v>42847</v>
      </c>
      <c r="V3950" s="13">
        <f t="shared" si="550"/>
        <v>42826</v>
      </c>
      <c r="W3950" s="14">
        <f t="shared" si="551"/>
        <v>42847</v>
      </c>
      <c r="X3950" s="1" t="str">
        <f t="shared" si="552"/>
        <v>Saturday</v>
      </c>
      <c r="Y3950" s="2">
        <v>0.65479166666666666</v>
      </c>
      <c r="Z3950" s="2">
        <f t="shared" si="553"/>
        <v>0.66666666666666663</v>
      </c>
      <c r="AA3950">
        <f>1</f>
        <v>1</v>
      </c>
      <c r="AB3950" s="1">
        <v>42847</v>
      </c>
      <c r="AC3950" s="13">
        <f t="shared" si="554"/>
        <v>42826</v>
      </c>
      <c r="AD3950" s="14">
        <f t="shared" si="555"/>
        <v>42847</v>
      </c>
      <c r="AE3950" s="1" t="str">
        <f t="shared" si="556"/>
        <v>Saturday</v>
      </c>
      <c r="AF3950" s="2">
        <v>0.66660879629629632</v>
      </c>
      <c r="AG3950" s="2">
        <f t="shared" si="557"/>
        <v>0.66666666666666663</v>
      </c>
      <c r="AH3950" t="s">
        <v>25</v>
      </c>
    </row>
    <row r="3951" spans="1:34" x14ac:dyDescent="0.25">
      <c r="A3951">
        <v>1594597</v>
      </c>
      <c r="B3951" t="s">
        <v>54</v>
      </c>
      <c r="E3951">
        <v>53144</v>
      </c>
      <c r="F3951" t="s">
        <v>20</v>
      </c>
      <c r="G3951" t="s">
        <v>55</v>
      </c>
      <c r="H3951">
        <v>5514</v>
      </c>
      <c r="I3951" t="s">
        <v>66</v>
      </c>
      <c r="J3951">
        <f>VLOOKUP(I3951,Key!$A$1:$C$73,2,FALSE)</f>
        <v>43.078530000000001</v>
      </c>
      <c r="K3951">
        <f>VLOOKUP(I3951,Key!$A$1:$C$73,3,FALSE)</f>
        <v>-87.882620000000003</v>
      </c>
      <c r="L3951" t="s">
        <v>61</v>
      </c>
      <c r="M3951">
        <f>VLOOKUP(L3951,Key!$A$1:$C$73,2,FALSE)</f>
        <v>43.060786</v>
      </c>
      <c r="N3951">
        <f>VLOOKUP(L3951,Key!$A$1:$C$73,3,FALSE)</f>
        <v>-87.883825999999999</v>
      </c>
      <c r="O3951">
        <v>16</v>
      </c>
      <c r="P3951">
        <v>3</v>
      </c>
      <c r="Q3951">
        <v>2.4</v>
      </c>
      <c r="R3951">
        <v>2.2999999999999998</v>
      </c>
      <c r="S3951">
        <v>96</v>
      </c>
      <c r="T3951">
        <f t="shared" si="549"/>
        <v>-1</v>
      </c>
      <c r="U3951" s="1">
        <v>42847</v>
      </c>
      <c r="V3951" s="13">
        <f t="shared" si="550"/>
        <v>42826</v>
      </c>
      <c r="W3951" s="14">
        <f t="shared" si="551"/>
        <v>42847</v>
      </c>
      <c r="X3951" s="1" t="str">
        <f t="shared" si="552"/>
        <v>Saturday</v>
      </c>
      <c r="Y3951" s="2">
        <v>0.69251157407407404</v>
      </c>
      <c r="Z3951" s="2">
        <f t="shared" si="553"/>
        <v>0.70833333333333326</v>
      </c>
      <c r="AA3951">
        <f>1</f>
        <v>1</v>
      </c>
      <c r="AB3951" s="1">
        <v>42847</v>
      </c>
      <c r="AC3951" s="13">
        <f t="shared" si="554"/>
        <v>42826</v>
      </c>
      <c r="AD3951" s="14">
        <f t="shared" si="555"/>
        <v>42847</v>
      </c>
      <c r="AE3951" s="1" t="str">
        <f t="shared" si="556"/>
        <v>Saturday</v>
      </c>
      <c r="AF3951" s="2">
        <v>0.70399305555555547</v>
      </c>
      <c r="AG3951" s="2">
        <f t="shared" si="557"/>
        <v>0.70833333333333326</v>
      </c>
      <c r="AH3951" t="s">
        <v>23</v>
      </c>
    </row>
    <row r="3952" spans="1:34" x14ac:dyDescent="0.25">
      <c r="A3952">
        <v>1594593</v>
      </c>
      <c r="B3952" t="s">
        <v>54</v>
      </c>
      <c r="E3952">
        <v>53212</v>
      </c>
      <c r="F3952" t="s">
        <v>20</v>
      </c>
      <c r="G3952" t="s">
        <v>55</v>
      </c>
      <c r="H3952">
        <v>11059</v>
      </c>
      <c r="I3952" t="s">
        <v>67</v>
      </c>
      <c r="J3952">
        <f>VLOOKUP(I3952,Key!$A$1:$C$73,2,FALSE)</f>
        <v>43.05847</v>
      </c>
      <c r="K3952">
        <f>VLOOKUP(I3952,Key!$A$1:$C$73,3,FALSE)</f>
        <v>-87.898079999999993</v>
      </c>
      <c r="L3952" t="s">
        <v>67</v>
      </c>
      <c r="M3952">
        <f>VLOOKUP(L3952,Key!$A$1:$C$73,2,FALSE)</f>
        <v>43.05847</v>
      </c>
      <c r="N3952">
        <f>VLOOKUP(L3952,Key!$A$1:$C$73,3,FALSE)</f>
        <v>-87.898079999999993</v>
      </c>
      <c r="O3952">
        <v>88</v>
      </c>
      <c r="P3952">
        <v>9</v>
      </c>
      <c r="Q3952">
        <v>13.2</v>
      </c>
      <c r="R3952">
        <v>12.5</v>
      </c>
      <c r="S3952">
        <v>528</v>
      </c>
      <c r="T3952">
        <f t="shared" si="549"/>
        <v>-1</v>
      </c>
      <c r="U3952" s="1">
        <v>42847</v>
      </c>
      <c r="V3952" s="13">
        <f t="shared" si="550"/>
        <v>42826</v>
      </c>
      <c r="W3952" s="14">
        <f t="shared" si="551"/>
        <v>42847</v>
      </c>
      <c r="X3952" s="1" t="str">
        <f t="shared" si="552"/>
        <v>Saturday</v>
      </c>
      <c r="Y3952" s="2">
        <v>0.69319444444444445</v>
      </c>
      <c r="Z3952" s="2">
        <f t="shared" si="553"/>
        <v>0.70833333333333326</v>
      </c>
      <c r="AA3952">
        <f>1</f>
        <v>1</v>
      </c>
      <c r="AB3952" s="1">
        <v>42847</v>
      </c>
      <c r="AC3952" s="13">
        <f t="shared" si="554"/>
        <v>42826</v>
      </c>
      <c r="AD3952" s="14">
        <f t="shared" si="555"/>
        <v>42847</v>
      </c>
      <c r="AE3952" s="1" t="str">
        <f t="shared" si="556"/>
        <v>Saturday</v>
      </c>
      <c r="AF3952" s="2">
        <v>0.75468750000000007</v>
      </c>
      <c r="AG3952" s="2">
        <f t="shared" si="557"/>
        <v>0.75</v>
      </c>
      <c r="AH3952" t="s">
        <v>25</v>
      </c>
    </row>
    <row r="3953" spans="1:34" x14ac:dyDescent="0.25">
      <c r="A3953">
        <v>1594627</v>
      </c>
      <c r="B3953" t="s">
        <v>54</v>
      </c>
      <c r="E3953">
        <v>20147</v>
      </c>
      <c r="F3953" t="s">
        <v>20</v>
      </c>
      <c r="G3953" t="s">
        <v>55</v>
      </c>
      <c r="H3953">
        <v>11138</v>
      </c>
      <c r="I3953" t="s">
        <v>77</v>
      </c>
      <c r="J3953">
        <f>VLOOKUP(I3953,Key!$A$1:$C$73,2,FALSE)</f>
        <v>43.036900000000003</v>
      </c>
      <c r="K3953">
        <f>VLOOKUP(I3953,Key!$A$1:$C$73,3,FALSE)</f>
        <v>-87.89667</v>
      </c>
      <c r="L3953" t="s">
        <v>79</v>
      </c>
      <c r="M3953">
        <f>VLOOKUP(L3953,Key!$A$1:$C$73,2,FALSE)</f>
        <v>43.04804</v>
      </c>
      <c r="N3953">
        <f>VLOOKUP(L3953,Key!$A$1:$C$73,3,FALSE)</f>
        <v>-87.896720000000002</v>
      </c>
      <c r="O3953">
        <v>51</v>
      </c>
      <c r="P3953">
        <v>6</v>
      </c>
      <c r="Q3953">
        <v>7.7</v>
      </c>
      <c r="R3953">
        <v>7.3</v>
      </c>
      <c r="S3953">
        <v>306</v>
      </c>
      <c r="T3953">
        <f t="shared" si="549"/>
        <v>-1</v>
      </c>
      <c r="U3953" s="1">
        <v>42847</v>
      </c>
      <c r="V3953" s="13">
        <f t="shared" si="550"/>
        <v>42826</v>
      </c>
      <c r="W3953" s="14">
        <f t="shared" si="551"/>
        <v>42847</v>
      </c>
      <c r="X3953" s="1" t="str">
        <f t="shared" si="552"/>
        <v>Saturday</v>
      </c>
      <c r="Y3953" s="2">
        <v>0.69701388888888882</v>
      </c>
      <c r="Z3953" s="2">
        <f t="shared" si="553"/>
        <v>0.70833333333333326</v>
      </c>
      <c r="AA3953">
        <f>1</f>
        <v>1</v>
      </c>
      <c r="AB3953" s="1">
        <v>42847</v>
      </c>
      <c r="AC3953" s="13">
        <f t="shared" si="554"/>
        <v>42826</v>
      </c>
      <c r="AD3953" s="14">
        <f t="shared" si="555"/>
        <v>42847</v>
      </c>
      <c r="AE3953" s="1" t="str">
        <f t="shared" si="556"/>
        <v>Saturday</v>
      </c>
      <c r="AF3953" s="2">
        <v>0.73260416666666661</v>
      </c>
      <c r="AG3953" s="2">
        <f t="shared" si="557"/>
        <v>0.75</v>
      </c>
      <c r="AH3953" t="s">
        <v>23</v>
      </c>
    </row>
    <row r="3954" spans="1:34" x14ac:dyDescent="0.25">
      <c r="A3954">
        <v>1573065</v>
      </c>
      <c r="B3954" t="s">
        <v>54</v>
      </c>
      <c r="E3954">
        <v>53226</v>
      </c>
      <c r="F3954" t="s">
        <v>20</v>
      </c>
      <c r="G3954" t="s">
        <v>55</v>
      </c>
      <c r="H3954">
        <v>279</v>
      </c>
      <c r="I3954" t="s">
        <v>91</v>
      </c>
      <c r="J3954">
        <f>VLOOKUP(I3954,Key!$A$1:$C$73,2,FALSE)</f>
        <v>43.048609999999996</v>
      </c>
      <c r="K3954">
        <f>VLOOKUP(I3954,Key!$A$1:$C$73,3,FALSE)</f>
        <v>-88.008480000000006</v>
      </c>
      <c r="L3954" t="s">
        <v>91</v>
      </c>
      <c r="M3954">
        <f>VLOOKUP(L3954,Key!$A$1:$C$73,2,FALSE)</f>
        <v>43.048609999999996</v>
      </c>
      <c r="N3954">
        <f>VLOOKUP(L3954,Key!$A$1:$C$73,3,FALSE)</f>
        <v>-88.008480000000006</v>
      </c>
      <c r="O3954">
        <v>55</v>
      </c>
      <c r="P3954">
        <v>6</v>
      </c>
      <c r="Q3954">
        <v>8.3000000000000007</v>
      </c>
      <c r="R3954">
        <v>7.8</v>
      </c>
      <c r="S3954">
        <v>330</v>
      </c>
      <c r="T3954">
        <f t="shared" si="549"/>
        <v>-1</v>
      </c>
      <c r="U3954" s="1">
        <v>42847</v>
      </c>
      <c r="V3954" s="13">
        <f t="shared" si="550"/>
        <v>42826</v>
      </c>
      <c r="W3954" s="14">
        <f t="shared" si="551"/>
        <v>42847</v>
      </c>
      <c r="X3954" s="1" t="str">
        <f t="shared" si="552"/>
        <v>Saturday</v>
      </c>
      <c r="Y3954" s="2">
        <v>0.69800925925925927</v>
      </c>
      <c r="Z3954" s="2">
        <f t="shared" si="553"/>
        <v>0.70833333333333326</v>
      </c>
      <c r="AA3954">
        <f>1</f>
        <v>1</v>
      </c>
      <c r="AB3954" s="1">
        <v>42847</v>
      </c>
      <c r="AC3954" s="13">
        <f t="shared" si="554"/>
        <v>42826</v>
      </c>
      <c r="AD3954" s="14">
        <f t="shared" si="555"/>
        <v>42847</v>
      </c>
      <c r="AE3954" s="1" t="str">
        <f t="shared" si="556"/>
        <v>Saturday</v>
      </c>
      <c r="AF3954" s="2">
        <v>0.7367824074074073</v>
      </c>
      <c r="AG3954" s="2">
        <f t="shared" si="557"/>
        <v>0.75</v>
      </c>
      <c r="AH3954" t="s">
        <v>25</v>
      </c>
    </row>
    <row r="3955" spans="1:34" x14ac:dyDescent="0.25">
      <c r="A3955">
        <v>1577699</v>
      </c>
      <c r="B3955" t="s">
        <v>54</v>
      </c>
      <c r="E3955">
        <v>19341</v>
      </c>
      <c r="F3955" t="s">
        <v>20</v>
      </c>
      <c r="G3955" t="s">
        <v>55</v>
      </c>
      <c r="H3955">
        <v>309</v>
      </c>
      <c r="I3955" t="s">
        <v>84</v>
      </c>
      <c r="J3955">
        <f>VLOOKUP(I3955,Key!$A$1:$C$73,2,FALSE)</f>
        <v>43.040154000000001</v>
      </c>
      <c r="K3955">
        <f>VLOOKUP(I3955,Key!$A$1:$C$73,3,FALSE)</f>
        <v>-87.932113000000001</v>
      </c>
      <c r="L3955" t="s">
        <v>89</v>
      </c>
      <c r="M3955">
        <f>VLOOKUP(L3955,Key!$A$1:$C$73,2,FALSE)</f>
        <v>43.060155999999999</v>
      </c>
      <c r="N3955">
        <f>VLOOKUP(L3955,Key!$A$1:$C$73,3,FALSE)</f>
        <v>-87.881258000000003</v>
      </c>
      <c r="O3955">
        <v>57</v>
      </c>
      <c r="P3955">
        <v>6</v>
      </c>
      <c r="Q3955">
        <v>8.6</v>
      </c>
      <c r="R3955">
        <v>8.1</v>
      </c>
      <c r="S3955">
        <v>342</v>
      </c>
      <c r="T3955">
        <f t="shared" si="549"/>
        <v>-1</v>
      </c>
      <c r="U3955" s="1">
        <v>42847</v>
      </c>
      <c r="V3955" s="13">
        <f t="shared" si="550"/>
        <v>42826</v>
      </c>
      <c r="W3955" s="14">
        <f t="shared" si="551"/>
        <v>42847</v>
      </c>
      <c r="X3955" s="1" t="str">
        <f t="shared" si="552"/>
        <v>Saturday</v>
      </c>
      <c r="Y3955" s="2">
        <v>0.70122685185185185</v>
      </c>
      <c r="Z3955" s="2">
        <f t="shared" si="553"/>
        <v>0.70833333333333326</v>
      </c>
      <c r="AA3955">
        <f>1</f>
        <v>1</v>
      </c>
      <c r="AB3955" s="1">
        <v>42847</v>
      </c>
      <c r="AC3955" s="13">
        <f t="shared" si="554"/>
        <v>42826</v>
      </c>
      <c r="AD3955" s="14">
        <f t="shared" si="555"/>
        <v>42847</v>
      </c>
      <c r="AE3955" s="1" t="str">
        <f t="shared" si="556"/>
        <v>Saturday</v>
      </c>
      <c r="AF3955" s="2">
        <v>0.74065972222222232</v>
      </c>
      <c r="AG3955" s="2">
        <f t="shared" si="557"/>
        <v>0.75</v>
      </c>
      <c r="AH3955" t="s">
        <v>23</v>
      </c>
    </row>
    <row r="3956" spans="1:34" x14ac:dyDescent="0.25">
      <c r="A3956">
        <v>1594670</v>
      </c>
      <c r="B3956" t="s">
        <v>54</v>
      </c>
      <c r="E3956">
        <v>75211</v>
      </c>
      <c r="F3956" t="s">
        <v>20</v>
      </c>
      <c r="G3956" t="s">
        <v>55</v>
      </c>
      <c r="H3956">
        <v>5431</v>
      </c>
      <c r="I3956" t="s">
        <v>57</v>
      </c>
      <c r="J3956">
        <f>VLOOKUP(I3956,Key!$A$1:$C$73,2,FALSE)</f>
        <v>43.03913</v>
      </c>
      <c r="K3956">
        <f>VLOOKUP(I3956,Key!$A$1:$C$73,3,FALSE)</f>
        <v>-87.916150000000002</v>
      </c>
      <c r="L3956" t="s">
        <v>57</v>
      </c>
      <c r="M3956">
        <f>VLOOKUP(L3956,Key!$A$1:$C$73,2,FALSE)</f>
        <v>43.03913</v>
      </c>
      <c r="N3956">
        <f>VLOOKUP(L3956,Key!$A$1:$C$73,3,FALSE)</f>
        <v>-87.916150000000002</v>
      </c>
      <c r="O3956">
        <v>108</v>
      </c>
      <c r="P3956">
        <v>12</v>
      </c>
      <c r="Q3956">
        <v>16.2</v>
      </c>
      <c r="R3956">
        <v>15.4</v>
      </c>
      <c r="S3956">
        <v>648</v>
      </c>
      <c r="T3956">
        <f t="shared" si="549"/>
        <v>-1</v>
      </c>
      <c r="U3956" s="1">
        <v>42847</v>
      </c>
      <c r="V3956" s="13">
        <f t="shared" si="550"/>
        <v>42826</v>
      </c>
      <c r="W3956" s="14">
        <f t="shared" si="551"/>
        <v>42847</v>
      </c>
      <c r="X3956" s="1" t="str">
        <f t="shared" si="552"/>
        <v>Saturday</v>
      </c>
      <c r="Y3956" s="2">
        <v>0.7074421296296296</v>
      </c>
      <c r="Z3956" s="2">
        <f t="shared" si="553"/>
        <v>0.70833333333333326</v>
      </c>
      <c r="AA3956">
        <f>1</f>
        <v>1</v>
      </c>
      <c r="AB3956" s="1">
        <v>42847</v>
      </c>
      <c r="AC3956" s="13">
        <f t="shared" si="554"/>
        <v>42826</v>
      </c>
      <c r="AD3956" s="14">
        <f t="shared" si="555"/>
        <v>42847</v>
      </c>
      <c r="AE3956" s="1" t="str">
        <f t="shared" si="556"/>
        <v>Saturday</v>
      </c>
      <c r="AF3956" s="2">
        <v>0.78210648148148154</v>
      </c>
      <c r="AG3956" s="2">
        <f t="shared" si="557"/>
        <v>0.79166666666666663</v>
      </c>
      <c r="AH3956" t="s">
        <v>25</v>
      </c>
    </row>
    <row r="3957" spans="1:34" x14ac:dyDescent="0.25">
      <c r="A3957">
        <v>1594690</v>
      </c>
      <c r="B3957" t="s">
        <v>54</v>
      </c>
      <c r="E3957">
        <v>53051</v>
      </c>
      <c r="F3957" t="s">
        <v>20</v>
      </c>
      <c r="G3957" t="s">
        <v>55</v>
      </c>
      <c r="H3957">
        <v>28</v>
      </c>
      <c r="I3957" t="s">
        <v>28</v>
      </c>
      <c r="J3957">
        <f>VLOOKUP(I3957,Key!$A$1:$C$73,2,FALSE)</f>
        <v>43.038580000000003</v>
      </c>
      <c r="K3957">
        <f>VLOOKUP(I3957,Key!$A$1:$C$73,3,FALSE)</f>
        <v>-87.90934</v>
      </c>
      <c r="L3957" t="s">
        <v>21</v>
      </c>
      <c r="M3957">
        <f>VLOOKUP(L3957,Key!$A$1:$C$73,2,FALSE)</f>
        <v>43.074890000000003</v>
      </c>
      <c r="N3957">
        <f>VLOOKUP(L3957,Key!$A$1:$C$73,3,FALSE)</f>
        <v>-87.882810000000006</v>
      </c>
      <c r="O3957">
        <v>29</v>
      </c>
      <c r="P3957">
        <v>3</v>
      </c>
      <c r="Q3957">
        <v>4.4000000000000004</v>
      </c>
      <c r="R3957">
        <v>4.0999999999999996</v>
      </c>
      <c r="S3957">
        <v>174</v>
      </c>
      <c r="T3957">
        <f t="shared" si="549"/>
        <v>-1</v>
      </c>
      <c r="U3957" s="1">
        <v>42847</v>
      </c>
      <c r="V3957" s="13">
        <f t="shared" si="550"/>
        <v>42826</v>
      </c>
      <c r="W3957" s="14">
        <f t="shared" si="551"/>
        <v>42847</v>
      </c>
      <c r="X3957" s="1" t="str">
        <f t="shared" si="552"/>
        <v>Saturday</v>
      </c>
      <c r="Y3957" s="2">
        <v>0.71086805555555566</v>
      </c>
      <c r="Z3957" s="2">
        <f t="shared" si="553"/>
        <v>0.70833333333333326</v>
      </c>
      <c r="AA3957">
        <f>1</f>
        <v>1</v>
      </c>
      <c r="AB3957" s="1">
        <v>42847</v>
      </c>
      <c r="AC3957" s="13">
        <f t="shared" si="554"/>
        <v>42826</v>
      </c>
      <c r="AD3957" s="14">
        <f t="shared" si="555"/>
        <v>42847</v>
      </c>
      <c r="AE3957" s="1" t="str">
        <f t="shared" si="556"/>
        <v>Saturday</v>
      </c>
      <c r="AF3957" s="2">
        <v>0.73123842592592592</v>
      </c>
      <c r="AG3957" s="2">
        <f t="shared" si="557"/>
        <v>0.75</v>
      </c>
      <c r="AH3957" t="s">
        <v>23</v>
      </c>
    </row>
    <row r="3958" spans="1:34" x14ac:dyDescent="0.25">
      <c r="A3958">
        <v>1594726</v>
      </c>
      <c r="B3958" t="s">
        <v>54</v>
      </c>
      <c r="F3958" t="s">
        <v>20</v>
      </c>
      <c r="G3958" t="s">
        <v>55</v>
      </c>
      <c r="H3958">
        <v>11142</v>
      </c>
      <c r="I3958" t="s">
        <v>83</v>
      </c>
      <c r="J3958">
        <f>VLOOKUP(I3958,Key!$A$1:$C$73,2,FALSE)</f>
        <v>43.026229999999998</v>
      </c>
      <c r="K3958">
        <f>VLOOKUP(I3958,Key!$A$1:$C$73,3,FALSE)</f>
        <v>-87.912809999999993</v>
      </c>
      <c r="L3958" t="s">
        <v>52</v>
      </c>
      <c r="M3958">
        <f>VLOOKUP(L3958,Key!$A$1:$C$73,2,FALSE)</f>
        <v>43.042490000000001</v>
      </c>
      <c r="N3958">
        <f>VLOOKUP(L3958,Key!$A$1:$C$73,3,FALSE)</f>
        <v>-87.909959999999998</v>
      </c>
      <c r="O3958">
        <v>25</v>
      </c>
      <c r="P3958">
        <v>3</v>
      </c>
      <c r="Q3958">
        <v>3.8</v>
      </c>
      <c r="R3958">
        <v>3.6</v>
      </c>
      <c r="S3958">
        <v>150</v>
      </c>
      <c r="T3958">
        <f t="shared" si="549"/>
        <v>-1</v>
      </c>
      <c r="U3958" s="1">
        <v>42847</v>
      </c>
      <c r="V3958" s="13">
        <f t="shared" si="550"/>
        <v>42826</v>
      </c>
      <c r="W3958" s="14">
        <f t="shared" si="551"/>
        <v>42847</v>
      </c>
      <c r="X3958" s="1" t="str">
        <f t="shared" si="552"/>
        <v>Saturday</v>
      </c>
      <c r="Y3958" s="2">
        <v>0.71592592592592597</v>
      </c>
      <c r="Z3958" s="2">
        <f t="shared" si="553"/>
        <v>0.70833333333333326</v>
      </c>
      <c r="AA3958">
        <f>1</f>
        <v>1</v>
      </c>
      <c r="AB3958" s="1">
        <v>42847</v>
      </c>
      <c r="AC3958" s="13">
        <f t="shared" si="554"/>
        <v>42826</v>
      </c>
      <c r="AD3958" s="14">
        <f t="shared" si="555"/>
        <v>42847</v>
      </c>
      <c r="AE3958" s="1" t="str">
        <f t="shared" si="556"/>
        <v>Saturday</v>
      </c>
      <c r="AF3958" s="2">
        <v>0.73299768518518515</v>
      </c>
      <c r="AG3958" s="2">
        <f t="shared" si="557"/>
        <v>0.75</v>
      </c>
      <c r="AH3958" t="s">
        <v>23</v>
      </c>
    </row>
    <row r="3959" spans="1:34" x14ac:dyDescent="0.25">
      <c r="A3959">
        <v>1594730</v>
      </c>
      <c r="B3959" t="s">
        <v>54</v>
      </c>
      <c r="E3959">
        <v>60657</v>
      </c>
      <c r="F3959" t="s">
        <v>20</v>
      </c>
      <c r="G3959" t="s">
        <v>55</v>
      </c>
      <c r="H3959">
        <v>959</v>
      </c>
      <c r="I3959" t="s">
        <v>83</v>
      </c>
      <c r="J3959">
        <f>VLOOKUP(I3959,Key!$A$1:$C$73,2,FALSE)</f>
        <v>43.026229999999998</v>
      </c>
      <c r="K3959">
        <f>VLOOKUP(I3959,Key!$A$1:$C$73,3,FALSE)</f>
        <v>-87.912809999999993</v>
      </c>
      <c r="L3959" t="s">
        <v>52</v>
      </c>
      <c r="M3959">
        <f>VLOOKUP(L3959,Key!$A$1:$C$73,2,FALSE)</f>
        <v>43.042490000000001</v>
      </c>
      <c r="N3959">
        <f>VLOOKUP(L3959,Key!$A$1:$C$73,3,FALSE)</f>
        <v>-87.909959999999998</v>
      </c>
      <c r="O3959">
        <v>24</v>
      </c>
      <c r="P3959">
        <v>3</v>
      </c>
      <c r="Q3959">
        <v>3.6</v>
      </c>
      <c r="R3959">
        <v>3.4</v>
      </c>
      <c r="S3959">
        <v>144</v>
      </c>
      <c r="T3959">
        <f t="shared" si="549"/>
        <v>-1</v>
      </c>
      <c r="U3959" s="1">
        <v>42847</v>
      </c>
      <c r="V3959" s="13">
        <f t="shared" si="550"/>
        <v>42826</v>
      </c>
      <c r="W3959" s="14">
        <f t="shared" si="551"/>
        <v>42847</v>
      </c>
      <c r="X3959" s="1" t="str">
        <f t="shared" si="552"/>
        <v>Saturday</v>
      </c>
      <c r="Y3959" s="2">
        <v>0.71649305555555554</v>
      </c>
      <c r="Z3959" s="2">
        <f t="shared" si="553"/>
        <v>0.70833333333333326</v>
      </c>
      <c r="AA3959">
        <f>1</f>
        <v>1</v>
      </c>
      <c r="AB3959" s="1">
        <v>42847</v>
      </c>
      <c r="AC3959" s="13">
        <f t="shared" si="554"/>
        <v>42826</v>
      </c>
      <c r="AD3959" s="14">
        <f t="shared" si="555"/>
        <v>42847</v>
      </c>
      <c r="AE3959" s="1" t="str">
        <f t="shared" si="556"/>
        <v>Saturday</v>
      </c>
      <c r="AF3959" s="2">
        <v>0.73283564814814817</v>
      </c>
      <c r="AG3959" s="2">
        <f t="shared" si="557"/>
        <v>0.75</v>
      </c>
      <c r="AH3959" t="s">
        <v>23</v>
      </c>
    </row>
    <row r="3960" spans="1:34" x14ac:dyDescent="0.25">
      <c r="A3960">
        <v>1593973</v>
      </c>
      <c r="B3960" t="s">
        <v>54</v>
      </c>
      <c r="E3960">
        <v>54494</v>
      </c>
      <c r="F3960" t="s">
        <v>20</v>
      </c>
      <c r="G3960" t="s">
        <v>55</v>
      </c>
      <c r="H3960">
        <v>5436</v>
      </c>
      <c r="I3960" t="s">
        <v>92</v>
      </c>
      <c r="J3960">
        <f>VLOOKUP(I3960,Key!$A$1:$C$73,2,FALSE)</f>
        <v>43.038245000000003</v>
      </c>
      <c r="K3960">
        <f>VLOOKUP(I3960,Key!$A$1:$C$73,3,FALSE)</f>
        <v>-87.914811999999998</v>
      </c>
      <c r="L3960" t="s">
        <v>28</v>
      </c>
      <c r="M3960">
        <f>VLOOKUP(L3960,Key!$A$1:$C$73,2,FALSE)</f>
        <v>43.038580000000003</v>
      </c>
      <c r="N3960">
        <f>VLOOKUP(L3960,Key!$A$1:$C$73,3,FALSE)</f>
        <v>-87.90934</v>
      </c>
      <c r="O3960">
        <v>37</v>
      </c>
      <c r="P3960">
        <v>6</v>
      </c>
      <c r="Q3960">
        <v>5.6</v>
      </c>
      <c r="R3960">
        <v>5.3</v>
      </c>
      <c r="S3960">
        <v>222</v>
      </c>
      <c r="T3960">
        <f t="shared" si="549"/>
        <v>-1</v>
      </c>
      <c r="U3960" s="1">
        <v>42847</v>
      </c>
      <c r="V3960" s="13">
        <f t="shared" si="550"/>
        <v>42826</v>
      </c>
      <c r="W3960" s="14">
        <f t="shared" si="551"/>
        <v>42847</v>
      </c>
      <c r="X3960" s="1" t="str">
        <f t="shared" si="552"/>
        <v>Saturday</v>
      </c>
      <c r="Y3960" s="2">
        <v>0.72290509259259261</v>
      </c>
      <c r="Z3960" s="2">
        <f t="shared" si="553"/>
        <v>0.70833333333333326</v>
      </c>
      <c r="AA3960">
        <f>1</f>
        <v>1</v>
      </c>
      <c r="AB3960" s="1">
        <v>42847</v>
      </c>
      <c r="AC3960" s="13">
        <f t="shared" si="554"/>
        <v>42826</v>
      </c>
      <c r="AD3960" s="14">
        <f t="shared" si="555"/>
        <v>42847</v>
      </c>
      <c r="AE3960" s="1" t="str">
        <f t="shared" si="556"/>
        <v>Saturday</v>
      </c>
      <c r="AF3960" s="2">
        <v>0.74850694444444443</v>
      </c>
      <c r="AG3960" s="2">
        <f t="shared" si="557"/>
        <v>0.75</v>
      </c>
      <c r="AH3960" t="s">
        <v>23</v>
      </c>
    </row>
    <row r="3961" spans="1:34" x14ac:dyDescent="0.25">
      <c r="A3961">
        <v>1594748</v>
      </c>
      <c r="B3961" t="s">
        <v>54</v>
      </c>
      <c r="E3961">
        <v>53215</v>
      </c>
      <c r="F3961" t="s">
        <v>20</v>
      </c>
      <c r="G3961" t="s">
        <v>55</v>
      </c>
      <c r="H3961">
        <v>5430</v>
      </c>
      <c r="I3961" t="s">
        <v>94</v>
      </c>
      <c r="J3961">
        <f>VLOOKUP(I3961,Key!$A$1:$C$73,2,FALSE)</f>
        <v>43.020020000000002</v>
      </c>
      <c r="K3961">
        <f>VLOOKUP(I3961,Key!$A$1:$C$73,3,FALSE)</f>
        <v>-87.912540000000007</v>
      </c>
      <c r="L3961" t="s">
        <v>94</v>
      </c>
      <c r="M3961">
        <f>VLOOKUP(L3961,Key!$A$1:$C$73,2,FALSE)</f>
        <v>43.020020000000002</v>
      </c>
      <c r="N3961">
        <f>VLOOKUP(L3961,Key!$A$1:$C$73,3,FALSE)</f>
        <v>-87.912540000000007</v>
      </c>
      <c r="O3961">
        <v>58</v>
      </c>
      <c r="P3961">
        <v>6</v>
      </c>
      <c r="Q3961">
        <v>8.6999999999999993</v>
      </c>
      <c r="R3961">
        <v>8.3000000000000007</v>
      </c>
      <c r="S3961">
        <v>348</v>
      </c>
      <c r="T3961">
        <f t="shared" si="549"/>
        <v>-1</v>
      </c>
      <c r="U3961" s="1">
        <v>42847</v>
      </c>
      <c r="V3961" s="13">
        <f t="shared" si="550"/>
        <v>42826</v>
      </c>
      <c r="W3961" s="14">
        <f t="shared" si="551"/>
        <v>42847</v>
      </c>
      <c r="X3961" s="1" t="str">
        <f t="shared" si="552"/>
        <v>Saturday</v>
      </c>
      <c r="Y3961" s="2">
        <v>0.72401620370370379</v>
      </c>
      <c r="Z3961" s="2">
        <f t="shared" si="553"/>
        <v>0.70833333333333326</v>
      </c>
      <c r="AA3961">
        <f>1</f>
        <v>1</v>
      </c>
      <c r="AB3961" s="1">
        <v>42847</v>
      </c>
      <c r="AC3961" s="13">
        <f t="shared" si="554"/>
        <v>42826</v>
      </c>
      <c r="AD3961" s="14">
        <f t="shared" si="555"/>
        <v>42847</v>
      </c>
      <c r="AE3961" s="1" t="str">
        <f t="shared" si="556"/>
        <v>Saturday</v>
      </c>
      <c r="AF3961" s="2">
        <v>0.76440972222222225</v>
      </c>
      <c r="AG3961" s="2">
        <f t="shared" si="557"/>
        <v>0.75</v>
      </c>
      <c r="AH3961" t="s">
        <v>25</v>
      </c>
    </row>
    <row r="3962" spans="1:34" x14ac:dyDescent="0.25">
      <c r="A3962">
        <v>1444786</v>
      </c>
      <c r="B3962" t="s">
        <v>54</v>
      </c>
      <c r="E3962">
        <v>60025</v>
      </c>
      <c r="F3962" t="s">
        <v>20</v>
      </c>
      <c r="G3962" t="s">
        <v>55</v>
      </c>
      <c r="H3962">
        <v>5445</v>
      </c>
      <c r="I3962" t="s">
        <v>84</v>
      </c>
      <c r="J3962">
        <f>VLOOKUP(I3962,Key!$A$1:$C$73,2,FALSE)</f>
        <v>43.040154000000001</v>
      </c>
      <c r="K3962">
        <f>VLOOKUP(I3962,Key!$A$1:$C$73,3,FALSE)</f>
        <v>-87.932113000000001</v>
      </c>
      <c r="L3962" t="s">
        <v>81</v>
      </c>
      <c r="M3962">
        <f>VLOOKUP(L3962,Key!$A$1:$C$73,2,FALSE)</f>
        <v>43.058010000000003</v>
      </c>
      <c r="N3962">
        <f>VLOOKUP(L3962,Key!$A$1:$C$73,3,FALSE)</f>
        <v>-87.877300000000005</v>
      </c>
      <c r="O3962">
        <v>47</v>
      </c>
      <c r="P3962">
        <v>6</v>
      </c>
      <c r="Q3962">
        <v>7.1</v>
      </c>
      <c r="R3962">
        <v>6.7</v>
      </c>
      <c r="S3962">
        <v>282</v>
      </c>
      <c r="T3962">
        <f t="shared" si="549"/>
        <v>-1</v>
      </c>
      <c r="U3962" s="1">
        <v>42847</v>
      </c>
      <c r="V3962" s="13">
        <f t="shared" si="550"/>
        <v>42826</v>
      </c>
      <c r="W3962" s="14">
        <f t="shared" si="551"/>
        <v>42847</v>
      </c>
      <c r="X3962" s="1" t="str">
        <f t="shared" si="552"/>
        <v>Saturday</v>
      </c>
      <c r="Y3962" s="2">
        <v>0.74655092592592587</v>
      </c>
      <c r="Z3962" s="2">
        <f t="shared" si="553"/>
        <v>0.75</v>
      </c>
      <c r="AA3962">
        <f>1</f>
        <v>1</v>
      </c>
      <c r="AB3962" s="1">
        <v>42847</v>
      </c>
      <c r="AC3962" s="13">
        <f t="shared" si="554"/>
        <v>42826</v>
      </c>
      <c r="AD3962" s="14">
        <f t="shared" si="555"/>
        <v>42847</v>
      </c>
      <c r="AE3962" s="1" t="str">
        <f t="shared" si="556"/>
        <v>Saturday</v>
      </c>
      <c r="AF3962" s="2">
        <v>0.77954861111111118</v>
      </c>
      <c r="AG3962" s="2">
        <f t="shared" si="557"/>
        <v>0.79166666666666663</v>
      </c>
      <c r="AH3962" t="s">
        <v>23</v>
      </c>
    </row>
    <row r="3963" spans="1:34" x14ac:dyDescent="0.25">
      <c r="A3963">
        <v>1594873</v>
      </c>
      <c r="B3963" t="s">
        <v>54</v>
      </c>
      <c r="E3963">
        <v>53203</v>
      </c>
      <c r="F3963" t="s">
        <v>20</v>
      </c>
      <c r="G3963" t="s">
        <v>55</v>
      </c>
      <c r="H3963">
        <v>279</v>
      </c>
      <c r="I3963" t="s">
        <v>91</v>
      </c>
      <c r="J3963">
        <f>VLOOKUP(I3963,Key!$A$1:$C$73,2,FALSE)</f>
        <v>43.048609999999996</v>
      </c>
      <c r="K3963">
        <f>VLOOKUP(I3963,Key!$A$1:$C$73,3,FALSE)</f>
        <v>-88.008480000000006</v>
      </c>
      <c r="L3963" t="s">
        <v>91</v>
      </c>
      <c r="M3963">
        <f>VLOOKUP(L3963,Key!$A$1:$C$73,2,FALSE)</f>
        <v>43.048609999999996</v>
      </c>
      <c r="N3963">
        <f>VLOOKUP(L3963,Key!$A$1:$C$73,3,FALSE)</f>
        <v>-88.008480000000006</v>
      </c>
      <c r="O3963">
        <v>37</v>
      </c>
      <c r="P3963">
        <v>6</v>
      </c>
      <c r="Q3963">
        <v>5.6</v>
      </c>
      <c r="R3963">
        <v>5.3</v>
      </c>
      <c r="S3963">
        <v>222</v>
      </c>
      <c r="T3963">
        <f t="shared" si="549"/>
        <v>-1</v>
      </c>
      <c r="U3963" s="1">
        <v>42847</v>
      </c>
      <c r="V3963" s="13">
        <f t="shared" si="550"/>
        <v>42826</v>
      </c>
      <c r="W3963" s="14">
        <f t="shared" si="551"/>
        <v>42847</v>
      </c>
      <c r="X3963" s="1" t="str">
        <f t="shared" si="552"/>
        <v>Saturday</v>
      </c>
      <c r="Y3963" s="2">
        <v>0.75069444444444444</v>
      </c>
      <c r="Z3963" s="2">
        <f t="shared" si="553"/>
        <v>0.75</v>
      </c>
      <c r="AA3963">
        <f>1</f>
        <v>1</v>
      </c>
      <c r="AB3963" s="1">
        <v>42847</v>
      </c>
      <c r="AC3963" s="13">
        <f t="shared" si="554"/>
        <v>42826</v>
      </c>
      <c r="AD3963" s="14">
        <f t="shared" si="555"/>
        <v>42847</v>
      </c>
      <c r="AE3963" s="1" t="str">
        <f t="shared" si="556"/>
        <v>Saturday</v>
      </c>
      <c r="AF3963" s="2">
        <v>0.77673611111111107</v>
      </c>
      <c r="AG3963" s="2">
        <f t="shared" si="557"/>
        <v>0.79166666666666663</v>
      </c>
      <c r="AH3963" t="s">
        <v>25</v>
      </c>
    </row>
    <row r="3964" spans="1:34" x14ac:dyDescent="0.25">
      <c r="A3964">
        <v>1594902</v>
      </c>
      <c r="B3964" t="s">
        <v>54</v>
      </c>
      <c r="E3964">
        <v>53211</v>
      </c>
      <c r="F3964" t="s">
        <v>20</v>
      </c>
      <c r="G3964" t="s">
        <v>55</v>
      </c>
      <c r="H3964">
        <v>5519</v>
      </c>
      <c r="I3964" t="s">
        <v>63</v>
      </c>
      <c r="J3964">
        <f>VLOOKUP(I3964,Key!$A$1:$C$73,2,FALSE)</f>
        <v>43.066893999999998</v>
      </c>
      <c r="K3964">
        <f>VLOOKUP(I3964,Key!$A$1:$C$73,3,FALSE)</f>
        <v>-87.877936000000005</v>
      </c>
      <c r="L3964" t="s">
        <v>63</v>
      </c>
      <c r="M3964">
        <f>VLOOKUP(L3964,Key!$A$1:$C$73,2,FALSE)</f>
        <v>43.066893999999998</v>
      </c>
      <c r="N3964">
        <f>VLOOKUP(L3964,Key!$A$1:$C$73,3,FALSE)</f>
        <v>-87.877936000000005</v>
      </c>
      <c r="O3964">
        <v>14</v>
      </c>
      <c r="P3964">
        <v>3</v>
      </c>
      <c r="Q3964">
        <v>2.1</v>
      </c>
      <c r="R3964">
        <v>2</v>
      </c>
      <c r="S3964">
        <v>84</v>
      </c>
      <c r="T3964">
        <f t="shared" si="549"/>
        <v>-1</v>
      </c>
      <c r="U3964" s="1">
        <v>42847</v>
      </c>
      <c r="V3964" s="13">
        <f t="shared" si="550"/>
        <v>42826</v>
      </c>
      <c r="W3964" s="14">
        <f t="shared" si="551"/>
        <v>42847</v>
      </c>
      <c r="X3964" s="1" t="str">
        <f t="shared" si="552"/>
        <v>Saturday</v>
      </c>
      <c r="Y3964" s="2">
        <v>0.75680555555555562</v>
      </c>
      <c r="Z3964" s="2">
        <f t="shared" si="553"/>
        <v>0.75</v>
      </c>
      <c r="AA3964">
        <f>1</f>
        <v>1</v>
      </c>
      <c r="AB3964" s="1">
        <v>42847</v>
      </c>
      <c r="AC3964" s="13">
        <f t="shared" si="554"/>
        <v>42826</v>
      </c>
      <c r="AD3964" s="14">
        <f t="shared" si="555"/>
        <v>42847</v>
      </c>
      <c r="AE3964" s="1" t="str">
        <f t="shared" si="556"/>
        <v>Saturday</v>
      </c>
      <c r="AF3964" s="2">
        <v>0.76609953703703704</v>
      </c>
      <c r="AG3964" s="2">
        <f t="shared" si="557"/>
        <v>0.75</v>
      </c>
      <c r="AH3964" t="s">
        <v>25</v>
      </c>
    </row>
    <row r="3965" spans="1:34" x14ac:dyDescent="0.25">
      <c r="A3965">
        <v>1594948</v>
      </c>
      <c r="B3965" t="s">
        <v>54</v>
      </c>
      <c r="E3965">
        <v>53083</v>
      </c>
      <c r="F3965" t="s">
        <v>20</v>
      </c>
      <c r="G3965" t="s">
        <v>55</v>
      </c>
      <c r="H3965">
        <v>5497</v>
      </c>
      <c r="I3965" t="s">
        <v>24</v>
      </c>
      <c r="J3965">
        <f>VLOOKUP(I3965,Key!$A$1:$C$73,2,FALSE)</f>
        <v>43.074655999999997</v>
      </c>
      <c r="K3965">
        <f>VLOOKUP(I3965,Key!$A$1:$C$73,3,FALSE)</f>
        <v>-87.889011999999994</v>
      </c>
      <c r="L3965" t="s">
        <v>24</v>
      </c>
      <c r="M3965">
        <f>VLOOKUP(L3965,Key!$A$1:$C$73,2,FALSE)</f>
        <v>43.074655999999997</v>
      </c>
      <c r="N3965">
        <f>VLOOKUP(L3965,Key!$A$1:$C$73,3,FALSE)</f>
        <v>-87.889011999999994</v>
      </c>
      <c r="O3965">
        <v>52</v>
      </c>
      <c r="P3965">
        <v>6</v>
      </c>
      <c r="Q3965">
        <v>7.8</v>
      </c>
      <c r="R3965">
        <v>7.4</v>
      </c>
      <c r="S3965">
        <v>312</v>
      </c>
      <c r="T3965">
        <f t="shared" si="549"/>
        <v>-1</v>
      </c>
      <c r="U3965" s="1">
        <v>42847</v>
      </c>
      <c r="V3965" s="13">
        <f t="shared" si="550"/>
        <v>42826</v>
      </c>
      <c r="W3965" s="14">
        <f t="shared" si="551"/>
        <v>42847</v>
      </c>
      <c r="X3965" s="1" t="str">
        <f t="shared" si="552"/>
        <v>Saturday</v>
      </c>
      <c r="Y3965" s="2">
        <v>0.76628472222222221</v>
      </c>
      <c r="Z3965" s="2">
        <f t="shared" si="553"/>
        <v>0.75</v>
      </c>
      <c r="AA3965">
        <f>1</f>
        <v>1</v>
      </c>
      <c r="AB3965" s="1">
        <v>42847</v>
      </c>
      <c r="AC3965" s="13">
        <f t="shared" si="554"/>
        <v>42826</v>
      </c>
      <c r="AD3965" s="14">
        <f t="shared" si="555"/>
        <v>42847</v>
      </c>
      <c r="AE3965" s="1" t="str">
        <f t="shared" si="556"/>
        <v>Saturday</v>
      </c>
      <c r="AF3965" s="2">
        <v>0.80229166666666663</v>
      </c>
      <c r="AG3965" s="2">
        <f t="shared" si="557"/>
        <v>0.79166666666666663</v>
      </c>
      <c r="AH3965" t="s">
        <v>25</v>
      </c>
    </row>
    <row r="3966" spans="1:34" x14ac:dyDescent="0.25">
      <c r="A3966">
        <v>1583111</v>
      </c>
      <c r="B3966" t="s">
        <v>54</v>
      </c>
      <c r="E3966">
        <v>53207</v>
      </c>
      <c r="F3966" t="s">
        <v>20</v>
      </c>
      <c r="G3966" t="s">
        <v>55</v>
      </c>
      <c r="H3966">
        <v>5442</v>
      </c>
      <c r="I3966" t="s">
        <v>81</v>
      </c>
      <c r="J3966">
        <f>VLOOKUP(I3966,Key!$A$1:$C$73,2,FALSE)</f>
        <v>43.058010000000003</v>
      </c>
      <c r="K3966">
        <f>VLOOKUP(I3966,Key!$A$1:$C$73,3,FALSE)</f>
        <v>-87.877300000000005</v>
      </c>
      <c r="L3966" t="s">
        <v>81</v>
      </c>
      <c r="M3966">
        <f>VLOOKUP(L3966,Key!$A$1:$C$73,2,FALSE)</f>
        <v>43.058010000000003</v>
      </c>
      <c r="N3966">
        <f>VLOOKUP(L3966,Key!$A$1:$C$73,3,FALSE)</f>
        <v>-87.877300000000005</v>
      </c>
      <c r="O3966">
        <v>55</v>
      </c>
      <c r="P3966">
        <v>6</v>
      </c>
      <c r="Q3966">
        <v>8.3000000000000007</v>
      </c>
      <c r="R3966">
        <v>7.8</v>
      </c>
      <c r="S3966">
        <v>330</v>
      </c>
      <c r="T3966">
        <f t="shared" si="549"/>
        <v>-1</v>
      </c>
      <c r="U3966" s="1">
        <v>42847</v>
      </c>
      <c r="V3966" s="13">
        <f t="shared" si="550"/>
        <v>42826</v>
      </c>
      <c r="W3966" s="14">
        <f t="shared" si="551"/>
        <v>42847</v>
      </c>
      <c r="X3966" s="1" t="str">
        <f t="shared" si="552"/>
        <v>Saturday</v>
      </c>
      <c r="Y3966" s="2">
        <v>0.7828587962962964</v>
      </c>
      <c r="Z3966" s="2">
        <f t="shared" si="553"/>
        <v>0.79166666666666663</v>
      </c>
      <c r="AA3966">
        <f>1</f>
        <v>1</v>
      </c>
      <c r="AB3966" s="1">
        <v>42847</v>
      </c>
      <c r="AC3966" s="13">
        <f t="shared" si="554"/>
        <v>42826</v>
      </c>
      <c r="AD3966" s="14">
        <f t="shared" si="555"/>
        <v>42847</v>
      </c>
      <c r="AE3966" s="1" t="str">
        <f t="shared" si="556"/>
        <v>Saturday</v>
      </c>
      <c r="AF3966" s="2">
        <v>0.82134259259259268</v>
      </c>
      <c r="AG3966" s="2">
        <f t="shared" si="557"/>
        <v>0.83333333333333326</v>
      </c>
      <c r="AH3966" t="s">
        <v>25</v>
      </c>
    </row>
    <row r="3967" spans="1:34" x14ac:dyDescent="0.25">
      <c r="A3967">
        <v>1595017</v>
      </c>
      <c r="B3967" t="s">
        <v>54</v>
      </c>
      <c r="E3967">
        <v>53213</v>
      </c>
      <c r="F3967" t="s">
        <v>20</v>
      </c>
      <c r="G3967" t="s">
        <v>55</v>
      </c>
      <c r="H3967">
        <v>11000</v>
      </c>
      <c r="I3967" t="s">
        <v>39</v>
      </c>
      <c r="J3967">
        <f>VLOOKUP(I3967,Key!$A$1:$C$73,2,FALSE)</f>
        <v>43.031480000000002</v>
      </c>
      <c r="K3967">
        <f>VLOOKUP(I3967,Key!$A$1:$C$73,3,FALSE)</f>
        <v>-87.908169999999998</v>
      </c>
      <c r="L3967" t="s">
        <v>57</v>
      </c>
      <c r="M3967">
        <f>VLOOKUP(L3967,Key!$A$1:$C$73,2,FALSE)</f>
        <v>43.03913</v>
      </c>
      <c r="N3967">
        <f>VLOOKUP(L3967,Key!$A$1:$C$73,3,FALSE)</f>
        <v>-87.916150000000002</v>
      </c>
      <c r="O3967">
        <v>14</v>
      </c>
      <c r="P3967">
        <v>3</v>
      </c>
      <c r="Q3967">
        <v>2.1</v>
      </c>
      <c r="R3967">
        <v>2</v>
      </c>
      <c r="S3967">
        <v>84</v>
      </c>
      <c r="T3967">
        <f t="shared" si="549"/>
        <v>-1</v>
      </c>
      <c r="U3967" s="1">
        <v>42847</v>
      </c>
      <c r="V3967" s="13">
        <f t="shared" si="550"/>
        <v>42826</v>
      </c>
      <c r="W3967" s="14">
        <f t="shared" si="551"/>
        <v>42847</v>
      </c>
      <c r="X3967" s="1" t="str">
        <f t="shared" si="552"/>
        <v>Saturday</v>
      </c>
      <c r="Y3967" s="2">
        <v>0.78672453703703704</v>
      </c>
      <c r="Z3967" s="2">
        <f t="shared" si="553"/>
        <v>0.79166666666666663</v>
      </c>
      <c r="AA3967">
        <f>1</f>
        <v>1</v>
      </c>
      <c r="AB3967" s="1">
        <v>42847</v>
      </c>
      <c r="AC3967" s="13">
        <f t="shared" si="554"/>
        <v>42826</v>
      </c>
      <c r="AD3967" s="14">
        <f t="shared" si="555"/>
        <v>42847</v>
      </c>
      <c r="AE3967" s="1" t="str">
        <f t="shared" si="556"/>
        <v>Saturday</v>
      </c>
      <c r="AF3967" s="2">
        <v>0.79634259259259255</v>
      </c>
      <c r="AG3967" s="2">
        <f t="shared" si="557"/>
        <v>0.79166666666666663</v>
      </c>
      <c r="AH3967" t="s">
        <v>23</v>
      </c>
    </row>
    <row r="3968" spans="1:34" x14ac:dyDescent="0.25">
      <c r="A3968">
        <v>1478664</v>
      </c>
      <c r="B3968" t="s">
        <v>54</v>
      </c>
      <c r="E3968">
        <v>53202</v>
      </c>
      <c r="F3968" t="s">
        <v>20</v>
      </c>
      <c r="G3968" t="s">
        <v>55</v>
      </c>
      <c r="H3968">
        <v>3</v>
      </c>
      <c r="I3968" t="s">
        <v>22</v>
      </c>
      <c r="J3968">
        <f>VLOOKUP(I3968,Key!$A$1:$C$73,2,FALSE)</f>
        <v>43.058619999999998</v>
      </c>
      <c r="K3968">
        <f>VLOOKUP(I3968,Key!$A$1:$C$73,3,FALSE)</f>
        <v>-87.885319999999993</v>
      </c>
      <c r="L3968" t="s">
        <v>78</v>
      </c>
      <c r="M3968">
        <f>VLOOKUP(L3968,Key!$A$1:$C$73,2,FALSE)</f>
        <v>43.048200000000001</v>
      </c>
      <c r="N3968">
        <f>VLOOKUP(L3968,Key!$A$1:$C$73,3,FALSE)</f>
        <v>-87.900859999999994</v>
      </c>
      <c r="O3968">
        <v>9</v>
      </c>
      <c r="P3968">
        <v>3</v>
      </c>
      <c r="Q3968">
        <v>1.4</v>
      </c>
      <c r="R3968">
        <v>1.3</v>
      </c>
      <c r="S3968">
        <v>54</v>
      </c>
      <c r="T3968">
        <f t="shared" si="549"/>
        <v>-1</v>
      </c>
      <c r="U3968" s="1">
        <v>42847</v>
      </c>
      <c r="V3968" s="13">
        <f t="shared" si="550"/>
        <v>42826</v>
      </c>
      <c r="W3968" s="14">
        <f t="shared" si="551"/>
        <v>42847</v>
      </c>
      <c r="X3968" s="1" t="str">
        <f t="shared" si="552"/>
        <v>Saturday</v>
      </c>
      <c r="Y3968" s="2">
        <v>0.84621527777777772</v>
      </c>
      <c r="Z3968" s="2">
        <f t="shared" si="553"/>
        <v>0.83333333333333326</v>
      </c>
      <c r="AA3968">
        <f>1</f>
        <v>1</v>
      </c>
      <c r="AB3968" s="1">
        <v>42847</v>
      </c>
      <c r="AC3968" s="13">
        <f t="shared" si="554"/>
        <v>42826</v>
      </c>
      <c r="AD3968" s="14">
        <f t="shared" si="555"/>
        <v>42847</v>
      </c>
      <c r="AE3968" s="1" t="str">
        <f t="shared" si="556"/>
        <v>Saturday</v>
      </c>
      <c r="AF3968" s="2">
        <v>0.8520833333333333</v>
      </c>
      <c r="AG3968" s="2">
        <f t="shared" si="557"/>
        <v>0.83333333333333326</v>
      </c>
      <c r="AH3968" t="s">
        <v>23</v>
      </c>
    </row>
    <row r="3969" spans="1:34" x14ac:dyDescent="0.25">
      <c r="A3969">
        <v>1595216</v>
      </c>
      <c r="B3969" t="s">
        <v>54</v>
      </c>
      <c r="E3969">
        <v>31500</v>
      </c>
      <c r="F3969" t="s">
        <v>20</v>
      </c>
      <c r="G3969" t="s">
        <v>55</v>
      </c>
      <c r="H3969">
        <v>139</v>
      </c>
      <c r="I3969" t="s">
        <v>64</v>
      </c>
      <c r="J3969">
        <f>VLOOKUP(I3969,Key!$A$1:$C$73,2,FALSE)</f>
        <v>43.069021999999997</v>
      </c>
      <c r="K3969">
        <f>VLOOKUP(I3969,Key!$A$1:$C$73,3,FALSE)</f>
        <v>-87.887940999999998</v>
      </c>
      <c r="L3969" t="s">
        <v>24</v>
      </c>
      <c r="M3969">
        <f>VLOOKUP(L3969,Key!$A$1:$C$73,2,FALSE)</f>
        <v>43.074655999999997</v>
      </c>
      <c r="N3969">
        <f>VLOOKUP(L3969,Key!$A$1:$C$73,3,FALSE)</f>
        <v>-87.889011999999994</v>
      </c>
      <c r="O3969">
        <v>43</v>
      </c>
      <c r="P3969">
        <v>6</v>
      </c>
      <c r="Q3969">
        <v>6.5</v>
      </c>
      <c r="R3969">
        <v>6.1</v>
      </c>
      <c r="S3969">
        <v>258</v>
      </c>
      <c r="T3969">
        <f t="shared" si="549"/>
        <v>-1</v>
      </c>
      <c r="U3969" s="1">
        <v>42847</v>
      </c>
      <c r="V3969" s="13">
        <f t="shared" si="550"/>
        <v>42826</v>
      </c>
      <c r="W3969" s="14">
        <f t="shared" si="551"/>
        <v>42847</v>
      </c>
      <c r="X3969" s="1" t="str">
        <f t="shared" si="552"/>
        <v>Saturday</v>
      </c>
      <c r="Y3969" s="2">
        <v>0.84979166666666661</v>
      </c>
      <c r="Z3969" s="2">
        <f t="shared" si="553"/>
        <v>0.83333333333333326</v>
      </c>
      <c r="AA3969">
        <f>1</f>
        <v>1</v>
      </c>
      <c r="AB3969" s="1">
        <v>42847</v>
      </c>
      <c r="AC3969" s="13">
        <f t="shared" si="554"/>
        <v>42826</v>
      </c>
      <c r="AD3969" s="14">
        <f t="shared" si="555"/>
        <v>42847</v>
      </c>
      <c r="AE3969" s="1" t="str">
        <f t="shared" si="556"/>
        <v>Saturday</v>
      </c>
      <c r="AF3969" s="2">
        <v>0.87966435185185177</v>
      </c>
      <c r="AG3969" s="2">
        <f t="shared" si="557"/>
        <v>0.875</v>
      </c>
      <c r="AH3969" t="s">
        <v>23</v>
      </c>
    </row>
    <row r="3970" spans="1:34" x14ac:dyDescent="0.25">
      <c r="A3970">
        <v>1595261</v>
      </c>
      <c r="B3970" t="s">
        <v>54</v>
      </c>
      <c r="E3970">
        <v>53223</v>
      </c>
      <c r="F3970" t="s">
        <v>20</v>
      </c>
      <c r="G3970" t="s">
        <v>55</v>
      </c>
      <c r="H3970">
        <v>1</v>
      </c>
      <c r="I3970" t="s">
        <v>68</v>
      </c>
      <c r="J3970">
        <f>VLOOKUP(I3970,Key!$A$1:$C$73,2,FALSE)</f>
        <v>43.026470000000003</v>
      </c>
      <c r="K3970">
        <f>VLOOKUP(I3970,Key!$A$1:$C$73,3,FALSE)</f>
        <v>-87.918040000000005</v>
      </c>
      <c r="L3970" t="s">
        <v>68</v>
      </c>
      <c r="M3970">
        <f>VLOOKUP(L3970,Key!$A$1:$C$73,2,FALSE)</f>
        <v>43.026470000000003</v>
      </c>
      <c r="N3970">
        <f>VLOOKUP(L3970,Key!$A$1:$C$73,3,FALSE)</f>
        <v>-87.918040000000005</v>
      </c>
      <c r="O3970">
        <v>27</v>
      </c>
      <c r="P3970">
        <v>3</v>
      </c>
      <c r="Q3970">
        <v>4.0999999999999996</v>
      </c>
      <c r="R3970">
        <v>3.8</v>
      </c>
      <c r="S3970">
        <v>162</v>
      </c>
      <c r="T3970">
        <f t="shared" ref="T3970:T4033" si="558">-1</f>
        <v>-1</v>
      </c>
      <c r="U3970" s="1">
        <v>42847</v>
      </c>
      <c r="V3970" s="13">
        <f t="shared" ref="V3970:V4033" si="559">DATE(YEAR(U3970), MONTH(U3970), 1)</f>
        <v>42826</v>
      </c>
      <c r="W3970" s="14">
        <f t="shared" ref="W3970:W4033" si="560">U3970</f>
        <v>42847</v>
      </c>
      <c r="X3970" s="1" t="str">
        <f t="shared" ref="X3970:X4033" si="561">TEXT(W3970,"dddd")</f>
        <v>Saturday</v>
      </c>
      <c r="Y3970" s="2">
        <v>0.86935185185185182</v>
      </c>
      <c r="Z3970" s="2">
        <f t="shared" ref="Z3970:Z4033" si="562">MROUND(Y3970, "1:00")</f>
        <v>0.875</v>
      </c>
      <c r="AA3970">
        <f>1</f>
        <v>1</v>
      </c>
      <c r="AB3970" s="1">
        <v>42847</v>
      </c>
      <c r="AC3970" s="13">
        <f t="shared" ref="AC3970:AC4033" si="563">DATE(YEAR(AB3970), MONTH(AB3970), 1)</f>
        <v>42826</v>
      </c>
      <c r="AD3970" s="14">
        <f t="shared" ref="AD3970:AD4033" si="564">AB3970</f>
        <v>42847</v>
      </c>
      <c r="AE3970" s="1" t="str">
        <f t="shared" ref="AE3970:AE4033" si="565">TEXT(AD3970,"dddd")</f>
        <v>Saturday</v>
      </c>
      <c r="AF3970" s="2">
        <v>0.88750000000000007</v>
      </c>
      <c r="AG3970" s="2">
        <f t="shared" ref="AG3970:AG4033" si="566">MROUND(AF3970, "1:00")</f>
        <v>0.875</v>
      </c>
      <c r="AH3970" t="s">
        <v>25</v>
      </c>
    </row>
    <row r="3971" spans="1:34" x14ac:dyDescent="0.25">
      <c r="A3971">
        <v>1595283</v>
      </c>
      <c r="B3971" t="s">
        <v>54</v>
      </c>
      <c r="E3971">
        <v>63011</v>
      </c>
      <c r="F3971" t="s">
        <v>20</v>
      </c>
      <c r="G3971" t="s">
        <v>55</v>
      </c>
      <c r="H3971">
        <v>5428</v>
      </c>
      <c r="I3971" t="s">
        <v>84</v>
      </c>
      <c r="J3971">
        <f>VLOOKUP(I3971,Key!$A$1:$C$73,2,FALSE)</f>
        <v>43.040154000000001</v>
      </c>
      <c r="K3971">
        <f>VLOOKUP(I3971,Key!$A$1:$C$73,3,FALSE)</f>
        <v>-87.932113000000001</v>
      </c>
      <c r="L3971" t="s">
        <v>85</v>
      </c>
      <c r="M3971">
        <f>VLOOKUP(L3971,Key!$A$1:$C$73,2,FALSE)</f>
        <v>43.053040000000003</v>
      </c>
      <c r="N3971">
        <f>VLOOKUP(L3971,Key!$A$1:$C$73,3,FALSE)</f>
        <v>-87.897660000000002</v>
      </c>
      <c r="O3971">
        <v>29</v>
      </c>
      <c r="P3971">
        <v>3</v>
      </c>
      <c r="Q3971">
        <v>4.4000000000000004</v>
      </c>
      <c r="R3971">
        <v>4.0999999999999996</v>
      </c>
      <c r="S3971">
        <v>174</v>
      </c>
      <c r="T3971">
        <f t="shared" si="558"/>
        <v>-1</v>
      </c>
      <c r="U3971" s="1">
        <v>42847</v>
      </c>
      <c r="V3971" s="13">
        <f t="shared" si="559"/>
        <v>42826</v>
      </c>
      <c r="W3971" s="14">
        <f t="shared" si="560"/>
        <v>42847</v>
      </c>
      <c r="X3971" s="1" t="str">
        <f t="shared" si="561"/>
        <v>Saturday</v>
      </c>
      <c r="Y3971" s="2">
        <v>0.88405092592592593</v>
      </c>
      <c r="Z3971" s="2">
        <f t="shared" si="562"/>
        <v>0.875</v>
      </c>
      <c r="AA3971">
        <f>1</f>
        <v>1</v>
      </c>
      <c r="AB3971" s="1">
        <v>42847</v>
      </c>
      <c r="AC3971" s="13">
        <f t="shared" si="563"/>
        <v>42826</v>
      </c>
      <c r="AD3971" s="14">
        <f t="shared" si="564"/>
        <v>42847</v>
      </c>
      <c r="AE3971" s="1" t="str">
        <f t="shared" si="565"/>
        <v>Saturday</v>
      </c>
      <c r="AF3971" s="2">
        <v>0.90420138888888879</v>
      </c>
      <c r="AG3971" s="2">
        <f t="shared" si="566"/>
        <v>0.91666666666666663</v>
      </c>
      <c r="AH3971" t="s">
        <v>23</v>
      </c>
    </row>
    <row r="3972" spans="1:34" x14ac:dyDescent="0.25">
      <c r="A3972">
        <v>1592336</v>
      </c>
      <c r="B3972" t="s">
        <v>54</v>
      </c>
      <c r="E3972">
        <v>55102</v>
      </c>
      <c r="F3972" t="s">
        <v>20</v>
      </c>
      <c r="G3972" t="s">
        <v>55</v>
      </c>
      <c r="H3972">
        <v>5431</v>
      </c>
      <c r="I3972" t="s">
        <v>36</v>
      </c>
      <c r="J3972">
        <f>VLOOKUP(I3972,Key!$A$1:$C$73,2,FALSE)</f>
        <v>43.03519</v>
      </c>
      <c r="K3972">
        <f>VLOOKUP(I3972,Key!$A$1:$C$73,3,FALSE)</f>
        <v>-87.907390000000007</v>
      </c>
      <c r="L3972" t="s">
        <v>57</v>
      </c>
      <c r="M3972">
        <f>VLOOKUP(L3972,Key!$A$1:$C$73,2,FALSE)</f>
        <v>43.03913</v>
      </c>
      <c r="N3972">
        <f>VLOOKUP(L3972,Key!$A$1:$C$73,3,FALSE)</f>
        <v>-87.916150000000002</v>
      </c>
      <c r="O3972">
        <v>10</v>
      </c>
      <c r="P3972">
        <v>3</v>
      </c>
      <c r="Q3972">
        <v>1.5</v>
      </c>
      <c r="R3972">
        <v>1.4</v>
      </c>
      <c r="S3972">
        <v>60</v>
      </c>
      <c r="T3972">
        <f t="shared" si="558"/>
        <v>-1</v>
      </c>
      <c r="U3972" s="1">
        <v>42847</v>
      </c>
      <c r="V3972" s="13">
        <f t="shared" si="559"/>
        <v>42826</v>
      </c>
      <c r="W3972" s="14">
        <f t="shared" si="560"/>
        <v>42847</v>
      </c>
      <c r="X3972" s="1" t="str">
        <f t="shared" si="561"/>
        <v>Saturday</v>
      </c>
      <c r="Y3972" s="2">
        <v>0.89855324074074072</v>
      </c>
      <c r="Z3972" s="2">
        <f t="shared" si="562"/>
        <v>0.91666666666666663</v>
      </c>
      <c r="AA3972">
        <f>1</f>
        <v>1</v>
      </c>
      <c r="AB3972" s="1">
        <v>42847</v>
      </c>
      <c r="AC3972" s="13">
        <f t="shared" si="563"/>
        <v>42826</v>
      </c>
      <c r="AD3972" s="14">
        <f t="shared" si="564"/>
        <v>42847</v>
      </c>
      <c r="AE3972" s="1" t="str">
        <f t="shared" si="565"/>
        <v>Saturday</v>
      </c>
      <c r="AF3972" s="2">
        <v>0.90520833333333339</v>
      </c>
      <c r="AG3972" s="2">
        <f t="shared" si="566"/>
        <v>0.91666666666666663</v>
      </c>
      <c r="AH3972" t="s">
        <v>23</v>
      </c>
    </row>
    <row r="3973" spans="1:34" x14ac:dyDescent="0.25">
      <c r="A3973">
        <v>1595012</v>
      </c>
      <c r="B3973" t="s">
        <v>54</v>
      </c>
      <c r="E3973">
        <v>55113</v>
      </c>
      <c r="F3973" t="s">
        <v>20</v>
      </c>
      <c r="G3973" t="s">
        <v>55</v>
      </c>
      <c r="H3973">
        <v>5502</v>
      </c>
      <c r="I3973" t="s">
        <v>36</v>
      </c>
      <c r="J3973">
        <f>VLOOKUP(I3973,Key!$A$1:$C$73,2,FALSE)</f>
        <v>43.03519</v>
      </c>
      <c r="K3973">
        <f>VLOOKUP(I3973,Key!$A$1:$C$73,3,FALSE)</f>
        <v>-87.907390000000007</v>
      </c>
      <c r="L3973" t="s">
        <v>57</v>
      </c>
      <c r="M3973">
        <f>VLOOKUP(L3973,Key!$A$1:$C$73,2,FALSE)</f>
        <v>43.03913</v>
      </c>
      <c r="N3973">
        <f>VLOOKUP(L3973,Key!$A$1:$C$73,3,FALSE)</f>
        <v>-87.916150000000002</v>
      </c>
      <c r="O3973">
        <v>9</v>
      </c>
      <c r="P3973">
        <v>3</v>
      </c>
      <c r="Q3973">
        <v>1.4</v>
      </c>
      <c r="R3973">
        <v>1.3</v>
      </c>
      <c r="S3973">
        <v>54</v>
      </c>
      <c r="T3973">
        <f t="shared" si="558"/>
        <v>-1</v>
      </c>
      <c r="U3973" s="1">
        <v>42847</v>
      </c>
      <c r="V3973" s="13">
        <f t="shared" si="559"/>
        <v>42826</v>
      </c>
      <c r="W3973" s="14">
        <f t="shared" si="560"/>
        <v>42847</v>
      </c>
      <c r="X3973" s="1" t="str">
        <f t="shared" si="561"/>
        <v>Saturday</v>
      </c>
      <c r="Y3973" s="2">
        <v>0.89891203703703704</v>
      </c>
      <c r="Z3973" s="2">
        <f t="shared" si="562"/>
        <v>0.91666666666666663</v>
      </c>
      <c r="AA3973">
        <f>1</f>
        <v>1</v>
      </c>
      <c r="AB3973" s="1">
        <v>42847</v>
      </c>
      <c r="AC3973" s="13">
        <f t="shared" si="563"/>
        <v>42826</v>
      </c>
      <c r="AD3973" s="14">
        <f t="shared" si="564"/>
        <v>42847</v>
      </c>
      <c r="AE3973" s="1" t="str">
        <f t="shared" si="565"/>
        <v>Saturday</v>
      </c>
      <c r="AF3973" s="2">
        <v>0.90523148148148147</v>
      </c>
      <c r="AG3973" s="2">
        <f t="shared" si="566"/>
        <v>0.91666666666666663</v>
      </c>
      <c r="AH3973" t="s">
        <v>23</v>
      </c>
    </row>
    <row r="3974" spans="1:34" x14ac:dyDescent="0.25">
      <c r="A3974">
        <v>1595422</v>
      </c>
      <c r="B3974" t="s">
        <v>54</v>
      </c>
      <c r="E3974">
        <v>53217</v>
      </c>
      <c r="F3974" t="s">
        <v>20</v>
      </c>
      <c r="G3974" t="s">
        <v>55</v>
      </c>
      <c r="H3974">
        <v>959</v>
      </c>
      <c r="I3974" t="s">
        <v>83</v>
      </c>
      <c r="J3974">
        <f>VLOOKUP(I3974,Key!$A$1:$C$73,2,FALSE)</f>
        <v>43.026229999999998</v>
      </c>
      <c r="K3974">
        <f>VLOOKUP(I3974,Key!$A$1:$C$73,3,FALSE)</f>
        <v>-87.912809999999993</v>
      </c>
      <c r="L3974" t="s">
        <v>83</v>
      </c>
      <c r="M3974">
        <f>VLOOKUP(L3974,Key!$A$1:$C$73,2,FALSE)</f>
        <v>43.026229999999998</v>
      </c>
      <c r="N3974">
        <f>VLOOKUP(L3974,Key!$A$1:$C$73,3,FALSE)</f>
        <v>-87.912809999999993</v>
      </c>
      <c r="O3974">
        <v>7</v>
      </c>
      <c r="P3974">
        <v>3</v>
      </c>
      <c r="Q3974">
        <v>1.1000000000000001</v>
      </c>
      <c r="R3974">
        <v>1</v>
      </c>
      <c r="S3974">
        <v>42</v>
      </c>
      <c r="T3974">
        <f t="shared" si="558"/>
        <v>-1</v>
      </c>
      <c r="U3974" s="1">
        <v>42847</v>
      </c>
      <c r="V3974" s="13">
        <f t="shared" si="559"/>
        <v>42826</v>
      </c>
      <c r="W3974" s="14">
        <f t="shared" si="560"/>
        <v>42847</v>
      </c>
      <c r="X3974" s="1" t="str">
        <f t="shared" si="561"/>
        <v>Saturday</v>
      </c>
      <c r="Y3974" s="2">
        <v>0.98875000000000002</v>
      </c>
      <c r="Z3974" s="2">
        <f t="shared" si="562"/>
        <v>1</v>
      </c>
      <c r="AA3974">
        <f>1</f>
        <v>1</v>
      </c>
      <c r="AB3974" s="1">
        <v>42847</v>
      </c>
      <c r="AC3974" s="13">
        <f t="shared" si="563"/>
        <v>42826</v>
      </c>
      <c r="AD3974" s="14">
        <f t="shared" si="564"/>
        <v>42847</v>
      </c>
      <c r="AE3974" s="1" t="str">
        <f t="shared" si="565"/>
        <v>Saturday</v>
      </c>
      <c r="AF3974" s="2">
        <v>0.99366898148148142</v>
      </c>
      <c r="AG3974" s="2">
        <f t="shared" si="566"/>
        <v>1</v>
      </c>
      <c r="AH3974" t="s">
        <v>25</v>
      </c>
    </row>
    <row r="3975" spans="1:34" x14ac:dyDescent="0.25">
      <c r="A3975">
        <v>1595641</v>
      </c>
      <c r="B3975" t="s">
        <v>54</v>
      </c>
      <c r="E3975">
        <v>60707</v>
      </c>
      <c r="F3975" t="s">
        <v>20</v>
      </c>
      <c r="G3975" t="s">
        <v>55</v>
      </c>
      <c r="H3975">
        <v>11122</v>
      </c>
      <c r="I3975" t="s">
        <v>38</v>
      </c>
      <c r="J3975">
        <f>VLOOKUP(I3975,Key!$A$1:$C$73,2,FALSE)</f>
        <v>43.038649999999997</v>
      </c>
      <c r="K3975">
        <f>VLOOKUP(I3975,Key!$A$1:$C$73,3,FALSE)</f>
        <v>-87.921930000000003</v>
      </c>
      <c r="L3975" t="s">
        <v>38</v>
      </c>
      <c r="M3975">
        <f>VLOOKUP(L3975,Key!$A$1:$C$73,2,FALSE)</f>
        <v>43.038649999999997</v>
      </c>
      <c r="N3975">
        <f>VLOOKUP(L3975,Key!$A$1:$C$73,3,FALSE)</f>
        <v>-87.921930000000003</v>
      </c>
      <c r="O3975">
        <v>22</v>
      </c>
      <c r="P3975">
        <v>3</v>
      </c>
      <c r="Q3975">
        <v>3.3</v>
      </c>
      <c r="R3975">
        <v>3.1</v>
      </c>
      <c r="S3975">
        <v>132</v>
      </c>
      <c r="T3975">
        <f t="shared" si="558"/>
        <v>-1</v>
      </c>
      <c r="U3975" s="1">
        <v>42848</v>
      </c>
      <c r="V3975" s="13">
        <f t="shared" si="559"/>
        <v>42826</v>
      </c>
      <c r="W3975" s="14">
        <f t="shared" si="560"/>
        <v>42848</v>
      </c>
      <c r="X3975" s="1" t="str">
        <f t="shared" si="561"/>
        <v>Sunday</v>
      </c>
      <c r="Y3975" s="2">
        <v>0.4301388888888889</v>
      </c>
      <c r="Z3975" s="2">
        <f t="shared" si="562"/>
        <v>0.41666666666666663</v>
      </c>
      <c r="AA3975">
        <f>1</f>
        <v>1</v>
      </c>
      <c r="AB3975" s="1">
        <v>42848</v>
      </c>
      <c r="AC3975" s="13">
        <f t="shared" si="563"/>
        <v>42826</v>
      </c>
      <c r="AD3975" s="14">
        <f t="shared" si="564"/>
        <v>42848</v>
      </c>
      <c r="AE3975" s="1" t="str">
        <f t="shared" si="565"/>
        <v>Sunday</v>
      </c>
      <c r="AF3975" s="2">
        <v>0.44525462962962964</v>
      </c>
      <c r="AG3975" s="2">
        <f t="shared" si="566"/>
        <v>0.45833333333333331</v>
      </c>
      <c r="AH3975" t="s">
        <v>25</v>
      </c>
    </row>
    <row r="3976" spans="1:34" x14ac:dyDescent="0.25">
      <c r="A3976">
        <v>1595843</v>
      </c>
      <c r="B3976" t="s">
        <v>54</v>
      </c>
      <c r="E3976">
        <v>53051</v>
      </c>
      <c r="F3976" t="s">
        <v>20</v>
      </c>
      <c r="G3976" t="s">
        <v>55</v>
      </c>
      <c r="H3976">
        <v>11049</v>
      </c>
      <c r="I3976" t="s">
        <v>77</v>
      </c>
      <c r="J3976">
        <f>VLOOKUP(I3976,Key!$A$1:$C$73,2,FALSE)</f>
        <v>43.036900000000003</v>
      </c>
      <c r="K3976">
        <f>VLOOKUP(I3976,Key!$A$1:$C$73,3,FALSE)</f>
        <v>-87.89667</v>
      </c>
      <c r="L3976" t="s">
        <v>81</v>
      </c>
      <c r="M3976">
        <f>VLOOKUP(L3976,Key!$A$1:$C$73,2,FALSE)</f>
        <v>43.058010000000003</v>
      </c>
      <c r="N3976">
        <f>VLOOKUP(L3976,Key!$A$1:$C$73,3,FALSE)</f>
        <v>-87.877300000000005</v>
      </c>
      <c r="O3976">
        <v>34</v>
      </c>
      <c r="P3976">
        <v>3</v>
      </c>
      <c r="Q3976">
        <v>5.0999999999999996</v>
      </c>
      <c r="R3976">
        <v>4.8</v>
      </c>
      <c r="S3976">
        <v>204</v>
      </c>
      <c r="T3976">
        <f t="shared" si="558"/>
        <v>-1</v>
      </c>
      <c r="U3976" s="1">
        <v>42848</v>
      </c>
      <c r="V3976" s="13">
        <f t="shared" si="559"/>
        <v>42826</v>
      </c>
      <c r="W3976" s="14">
        <f t="shared" si="560"/>
        <v>42848</v>
      </c>
      <c r="X3976" s="1" t="str">
        <f t="shared" si="561"/>
        <v>Sunday</v>
      </c>
      <c r="Y3976" s="2">
        <v>0.49465277777777777</v>
      </c>
      <c r="Z3976" s="2">
        <f t="shared" si="562"/>
        <v>0.5</v>
      </c>
      <c r="AA3976">
        <f>1</f>
        <v>1</v>
      </c>
      <c r="AB3976" s="1">
        <v>42848</v>
      </c>
      <c r="AC3976" s="13">
        <f t="shared" si="563"/>
        <v>42826</v>
      </c>
      <c r="AD3976" s="14">
        <f t="shared" si="564"/>
        <v>42848</v>
      </c>
      <c r="AE3976" s="1" t="str">
        <f t="shared" si="565"/>
        <v>Sunday</v>
      </c>
      <c r="AF3976" s="2">
        <v>0.51840277777777777</v>
      </c>
      <c r="AG3976" s="2">
        <f t="shared" si="566"/>
        <v>0.5</v>
      </c>
      <c r="AH3976" t="s">
        <v>23</v>
      </c>
    </row>
    <row r="3977" spans="1:34" x14ac:dyDescent="0.25">
      <c r="A3977">
        <v>1595911</v>
      </c>
      <c r="B3977" t="s">
        <v>54</v>
      </c>
      <c r="E3977">
        <v>60320</v>
      </c>
      <c r="F3977" t="s">
        <v>20</v>
      </c>
      <c r="G3977" t="s">
        <v>55</v>
      </c>
      <c r="H3977">
        <v>5417</v>
      </c>
      <c r="I3977" t="s">
        <v>79</v>
      </c>
      <c r="J3977">
        <f>VLOOKUP(I3977,Key!$A$1:$C$73,2,FALSE)</f>
        <v>43.04804</v>
      </c>
      <c r="K3977">
        <f>VLOOKUP(I3977,Key!$A$1:$C$73,3,FALSE)</f>
        <v>-87.896720000000002</v>
      </c>
      <c r="L3977" t="s">
        <v>79</v>
      </c>
      <c r="M3977">
        <f>VLOOKUP(L3977,Key!$A$1:$C$73,2,FALSE)</f>
        <v>43.04804</v>
      </c>
      <c r="N3977">
        <f>VLOOKUP(L3977,Key!$A$1:$C$73,3,FALSE)</f>
        <v>-87.896720000000002</v>
      </c>
      <c r="O3977">
        <v>23</v>
      </c>
      <c r="P3977">
        <v>0</v>
      </c>
      <c r="Q3977">
        <v>3.5</v>
      </c>
      <c r="R3977">
        <v>3.3</v>
      </c>
      <c r="S3977">
        <v>138</v>
      </c>
      <c r="T3977">
        <f t="shared" si="558"/>
        <v>-1</v>
      </c>
      <c r="U3977" s="1">
        <v>42848</v>
      </c>
      <c r="V3977" s="13">
        <f t="shared" si="559"/>
        <v>42826</v>
      </c>
      <c r="W3977" s="14">
        <f t="shared" si="560"/>
        <v>42848</v>
      </c>
      <c r="X3977" s="1" t="str">
        <f t="shared" si="561"/>
        <v>Sunday</v>
      </c>
      <c r="Y3977" s="2">
        <v>0.51362268518518517</v>
      </c>
      <c r="Z3977" s="2">
        <f t="shared" si="562"/>
        <v>0.5</v>
      </c>
      <c r="AA3977">
        <f>1</f>
        <v>1</v>
      </c>
      <c r="AB3977" s="1">
        <v>42848</v>
      </c>
      <c r="AC3977" s="13">
        <f t="shared" si="563"/>
        <v>42826</v>
      </c>
      <c r="AD3977" s="14">
        <f t="shared" si="564"/>
        <v>42848</v>
      </c>
      <c r="AE3977" s="1" t="str">
        <f t="shared" si="565"/>
        <v>Sunday</v>
      </c>
      <c r="AF3977" s="2">
        <v>0.52960648148148148</v>
      </c>
      <c r="AG3977" s="2">
        <f t="shared" si="566"/>
        <v>0.54166666666666663</v>
      </c>
      <c r="AH3977" t="s">
        <v>25</v>
      </c>
    </row>
    <row r="3978" spans="1:34" x14ac:dyDescent="0.25">
      <c r="A3978">
        <v>1595925</v>
      </c>
      <c r="B3978" t="s">
        <v>54</v>
      </c>
      <c r="E3978">
        <v>99004</v>
      </c>
      <c r="F3978" t="s">
        <v>20</v>
      </c>
      <c r="G3978" t="s">
        <v>55</v>
      </c>
      <c r="H3978">
        <v>11147</v>
      </c>
      <c r="I3978" t="s">
        <v>36</v>
      </c>
      <c r="J3978">
        <f>VLOOKUP(I3978,Key!$A$1:$C$73,2,FALSE)</f>
        <v>43.03519</v>
      </c>
      <c r="K3978">
        <f>VLOOKUP(I3978,Key!$A$1:$C$73,3,FALSE)</f>
        <v>-87.907390000000007</v>
      </c>
      <c r="L3978" t="s">
        <v>36</v>
      </c>
      <c r="M3978">
        <f>VLOOKUP(L3978,Key!$A$1:$C$73,2,FALSE)</f>
        <v>43.03519</v>
      </c>
      <c r="N3978">
        <f>VLOOKUP(L3978,Key!$A$1:$C$73,3,FALSE)</f>
        <v>-87.907390000000007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f t="shared" si="558"/>
        <v>-1</v>
      </c>
      <c r="U3978" s="1">
        <v>42848</v>
      </c>
      <c r="V3978" s="13">
        <f t="shared" si="559"/>
        <v>42826</v>
      </c>
      <c r="W3978" s="14">
        <f t="shared" si="560"/>
        <v>42848</v>
      </c>
      <c r="X3978" s="1" t="str">
        <f t="shared" si="561"/>
        <v>Sunday</v>
      </c>
      <c r="Y3978" s="2">
        <v>0.5152430555555555</v>
      </c>
      <c r="Z3978" s="2">
        <f t="shared" si="562"/>
        <v>0.5</v>
      </c>
      <c r="AA3978">
        <f>1</f>
        <v>1</v>
      </c>
      <c r="AB3978" s="1">
        <v>42848</v>
      </c>
      <c r="AC3978" s="13">
        <f t="shared" si="563"/>
        <v>42826</v>
      </c>
      <c r="AD3978" s="14">
        <f t="shared" si="564"/>
        <v>42848</v>
      </c>
      <c r="AE3978" s="1" t="str">
        <f t="shared" si="565"/>
        <v>Sunday</v>
      </c>
      <c r="AF3978" s="2">
        <v>0.51526620370370368</v>
      </c>
      <c r="AG3978" s="2">
        <f t="shared" si="566"/>
        <v>0.5</v>
      </c>
      <c r="AH3978" t="s">
        <v>25</v>
      </c>
    </row>
    <row r="3979" spans="1:34" x14ac:dyDescent="0.25">
      <c r="A3979">
        <v>1595911</v>
      </c>
      <c r="B3979" t="s">
        <v>54</v>
      </c>
      <c r="E3979">
        <v>60320</v>
      </c>
      <c r="F3979" t="s">
        <v>20</v>
      </c>
      <c r="G3979" t="s">
        <v>55</v>
      </c>
      <c r="H3979">
        <v>11138</v>
      </c>
      <c r="I3979" t="s">
        <v>79</v>
      </c>
      <c r="J3979">
        <f>VLOOKUP(I3979,Key!$A$1:$C$73,2,FALSE)</f>
        <v>43.04804</v>
      </c>
      <c r="K3979">
        <f>VLOOKUP(I3979,Key!$A$1:$C$73,3,FALSE)</f>
        <v>-87.896720000000002</v>
      </c>
      <c r="L3979" t="s">
        <v>79</v>
      </c>
      <c r="M3979">
        <f>VLOOKUP(L3979,Key!$A$1:$C$73,2,FALSE)</f>
        <v>43.04804</v>
      </c>
      <c r="N3979">
        <f>VLOOKUP(L3979,Key!$A$1:$C$73,3,FALSE)</f>
        <v>-87.896720000000002</v>
      </c>
      <c r="O3979">
        <v>106</v>
      </c>
      <c r="P3979">
        <v>12</v>
      </c>
      <c r="Q3979">
        <v>15.9</v>
      </c>
      <c r="R3979">
        <v>15.1</v>
      </c>
      <c r="S3979">
        <v>636</v>
      </c>
      <c r="T3979">
        <f t="shared" si="558"/>
        <v>-1</v>
      </c>
      <c r="U3979" s="1">
        <v>42848</v>
      </c>
      <c r="V3979" s="13">
        <f t="shared" si="559"/>
        <v>42826</v>
      </c>
      <c r="W3979" s="14">
        <f t="shared" si="560"/>
        <v>42848</v>
      </c>
      <c r="X3979" s="1" t="str">
        <f t="shared" si="561"/>
        <v>Sunday</v>
      </c>
      <c r="Y3979" s="2">
        <v>0.51603009259259258</v>
      </c>
      <c r="Z3979" s="2">
        <f t="shared" si="562"/>
        <v>0.5</v>
      </c>
      <c r="AA3979">
        <f>1</f>
        <v>1</v>
      </c>
      <c r="AB3979" s="1">
        <v>42848</v>
      </c>
      <c r="AC3979" s="13">
        <f t="shared" si="563"/>
        <v>42826</v>
      </c>
      <c r="AD3979" s="14">
        <f t="shared" si="564"/>
        <v>42848</v>
      </c>
      <c r="AE3979" s="1" t="str">
        <f t="shared" si="565"/>
        <v>Sunday</v>
      </c>
      <c r="AF3979" s="2">
        <v>0.5898958333333334</v>
      </c>
      <c r="AG3979" s="2">
        <f t="shared" si="566"/>
        <v>0.58333333333333326</v>
      </c>
      <c r="AH3979" t="s">
        <v>25</v>
      </c>
    </row>
    <row r="3980" spans="1:34" x14ac:dyDescent="0.25">
      <c r="A3980">
        <v>1455953</v>
      </c>
      <c r="B3980" t="s">
        <v>54</v>
      </c>
      <c r="E3980">
        <v>53154</v>
      </c>
      <c r="F3980" t="s">
        <v>20</v>
      </c>
      <c r="G3980" t="s">
        <v>55</v>
      </c>
      <c r="H3980">
        <v>11157</v>
      </c>
      <c r="I3980" t="s">
        <v>62</v>
      </c>
      <c r="J3980">
        <f>VLOOKUP(I3980,Key!$A$1:$C$73,2,FALSE)</f>
        <v>43.052460000000004</v>
      </c>
      <c r="K3980">
        <f>VLOOKUP(I3980,Key!$A$1:$C$73,3,FALSE)</f>
        <v>-87.891000000000005</v>
      </c>
      <c r="L3980" t="s">
        <v>76</v>
      </c>
      <c r="M3980">
        <f>VLOOKUP(L3980,Key!$A$1:$C$73,2,FALSE)</f>
        <v>43.02948</v>
      </c>
      <c r="N3980">
        <f>VLOOKUP(L3980,Key!$A$1:$C$73,3,FALSE)</f>
        <v>-87.912819999999996</v>
      </c>
      <c r="O3980">
        <v>20</v>
      </c>
      <c r="P3980">
        <v>3</v>
      </c>
      <c r="Q3980">
        <v>3</v>
      </c>
      <c r="R3980">
        <v>2.9</v>
      </c>
      <c r="S3980">
        <v>120</v>
      </c>
      <c r="T3980">
        <f t="shared" si="558"/>
        <v>-1</v>
      </c>
      <c r="U3980" s="1">
        <v>42848</v>
      </c>
      <c r="V3980" s="13">
        <f t="shared" si="559"/>
        <v>42826</v>
      </c>
      <c r="W3980" s="14">
        <f t="shared" si="560"/>
        <v>42848</v>
      </c>
      <c r="X3980" s="1" t="str">
        <f t="shared" si="561"/>
        <v>Sunday</v>
      </c>
      <c r="Y3980" s="2">
        <v>0.51935185185185184</v>
      </c>
      <c r="Z3980" s="2">
        <f t="shared" si="562"/>
        <v>0.5</v>
      </c>
      <c r="AA3980">
        <f>1</f>
        <v>1</v>
      </c>
      <c r="AB3980" s="1">
        <v>42848</v>
      </c>
      <c r="AC3980" s="13">
        <f t="shared" si="563"/>
        <v>42826</v>
      </c>
      <c r="AD3980" s="14">
        <f t="shared" si="564"/>
        <v>42848</v>
      </c>
      <c r="AE3980" s="1" t="str">
        <f t="shared" si="565"/>
        <v>Sunday</v>
      </c>
      <c r="AF3980" s="2">
        <v>0.53310185185185188</v>
      </c>
      <c r="AG3980" s="2">
        <f t="shared" si="566"/>
        <v>0.54166666666666663</v>
      </c>
      <c r="AH3980" t="s">
        <v>23</v>
      </c>
    </row>
    <row r="3981" spans="1:34" x14ac:dyDescent="0.25">
      <c r="A3981">
        <v>1595970</v>
      </c>
      <c r="B3981" t="s">
        <v>54</v>
      </c>
      <c r="E3981">
        <v>53213</v>
      </c>
      <c r="F3981" t="s">
        <v>20</v>
      </c>
      <c r="G3981" t="s">
        <v>55</v>
      </c>
      <c r="H3981">
        <v>11083</v>
      </c>
      <c r="I3981" t="s">
        <v>91</v>
      </c>
      <c r="J3981">
        <f>VLOOKUP(I3981,Key!$A$1:$C$73,2,FALSE)</f>
        <v>43.048609999999996</v>
      </c>
      <c r="K3981">
        <f>VLOOKUP(I3981,Key!$A$1:$C$73,3,FALSE)</f>
        <v>-88.008480000000006</v>
      </c>
      <c r="L3981" t="s">
        <v>73</v>
      </c>
      <c r="M3981">
        <f>VLOOKUP(L3981,Key!$A$1:$C$73,2,FALSE)</f>
        <v>43.060580000000002</v>
      </c>
      <c r="N3981">
        <f>VLOOKUP(L3981,Key!$A$1:$C$73,3,FALSE)</f>
        <v>-87.998589999999993</v>
      </c>
      <c r="O3981">
        <v>16</v>
      </c>
      <c r="P3981">
        <v>3</v>
      </c>
      <c r="Q3981">
        <v>2.4</v>
      </c>
      <c r="R3981">
        <v>2.2999999999999998</v>
      </c>
      <c r="S3981">
        <v>96</v>
      </c>
      <c r="T3981">
        <f t="shared" si="558"/>
        <v>-1</v>
      </c>
      <c r="U3981" s="1">
        <v>42848</v>
      </c>
      <c r="V3981" s="13">
        <f t="shared" si="559"/>
        <v>42826</v>
      </c>
      <c r="W3981" s="14">
        <f t="shared" si="560"/>
        <v>42848</v>
      </c>
      <c r="X3981" s="1" t="str">
        <f t="shared" si="561"/>
        <v>Sunday</v>
      </c>
      <c r="Y3981" s="2">
        <v>0.52217592592592588</v>
      </c>
      <c r="Z3981" s="2">
        <f t="shared" si="562"/>
        <v>0.54166666666666663</v>
      </c>
      <c r="AA3981">
        <f>1</f>
        <v>1</v>
      </c>
      <c r="AB3981" s="1">
        <v>42848</v>
      </c>
      <c r="AC3981" s="13">
        <f t="shared" si="563"/>
        <v>42826</v>
      </c>
      <c r="AD3981" s="14">
        <f t="shared" si="564"/>
        <v>42848</v>
      </c>
      <c r="AE3981" s="1" t="str">
        <f t="shared" si="565"/>
        <v>Sunday</v>
      </c>
      <c r="AF3981" s="2">
        <v>0.53300925925925924</v>
      </c>
      <c r="AG3981" s="2">
        <f t="shared" si="566"/>
        <v>0.54166666666666663</v>
      </c>
      <c r="AH3981" t="s">
        <v>23</v>
      </c>
    </row>
    <row r="3982" spans="1:34" x14ac:dyDescent="0.25">
      <c r="A3982">
        <v>1453872</v>
      </c>
      <c r="B3982" t="s">
        <v>54</v>
      </c>
      <c r="E3982">
        <v>41420</v>
      </c>
      <c r="F3982" t="s">
        <v>20</v>
      </c>
      <c r="G3982" t="s">
        <v>55</v>
      </c>
      <c r="H3982">
        <v>189</v>
      </c>
      <c r="I3982" t="s">
        <v>74</v>
      </c>
      <c r="J3982">
        <f>VLOOKUP(I3982,Key!$A$1:$C$73,2,FALSE)</f>
        <v>43.05536</v>
      </c>
      <c r="K3982">
        <f>VLOOKUP(I3982,Key!$A$1:$C$73,3,FALSE)</f>
        <v>-87.90504</v>
      </c>
      <c r="L3982" t="s">
        <v>85</v>
      </c>
      <c r="M3982">
        <f>VLOOKUP(L3982,Key!$A$1:$C$73,2,FALSE)</f>
        <v>43.053040000000003</v>
      </c>
      <c r="N3982">
        <f>VLOOKUP(L3982,Key!$A$1:$C$73,3,FALSE)</f>
        <v>-87.897660000000002</v>
      </c>
      <c r="O3982">
        <v>20</v>
      </c>
      <c r="P3982">
        <v>3</v>
      </c>
      <c r="Q3982">
        <v>3</v>
      </c>
      <c r="R3982">
        <v>2.9</v>
      </c>
      <c r="S3982">
        <v>120</v>
      </c>
      <c r="T3982">
        <f t="shared" si="558"/>
        <v>-1</v>
      </c>
      <c r="U3982" s="1">
        <v>42848</v>
      </c>
      <c r="V3982" s="13">
        <f t="shared" si="559"/>
        <v>42826</v>
      </c>
      <c r="W3982" s="14">
        <f t="shared" si="560"/>
        <v>42848</v>
      </c>
      <c r="X3982" s="1" t="str">
        <f t="shared" si="561"/>
        <v>Sunday</v>
      </c>
      <c r="Y3982" s="2">
        <v>0.52509259259259256</v>
      </c>
      <c r="Z3982" s="2">
        <f t="shared" si="562"/>
        <v>0.54166666666666663</v>
      </c>
      <c r="AA3982">
        <f>1</f>
        <v>1</v>
      </c>
      <c r="AB3982" s="1">
        <v>42848</v>
      </c>
      <c r="AC3982" s="13">
        <f t="shared" si="563"/>
        <v>42826</v>
      </c>
      <c r="AD3982" s="14">
        <f t="shared" si="564"/>
        <v>42848</v>
      </c>
      <c r="AE3982" s="1" t="str">
        <f t="shared" si="565"/>
        <v>Sunday</v>
      </c>
      <c r="AF3982" s="2">
        <v>0.53909722222222223</v>
      </c>
      <c r="AG3982" s="2">
        <f t="shared" si="566"/>
        <v>0.54166666666666663</v>
      </c>
      <c r="AH3982" t="s">
        <v>23</v>
      </c>
    </row>
    <row r="3983" spans="1:34" x14ac:dyDescent="0.25">
      <c r="A3983">
        <v>1596017</v>
      </c>
      <c r="B3983" t="s">
        <v>54</v>
      </c>
      <c r="F3983" t="s">
        <v>20</v>
      </c>
      <c r="G3983" t="s">
        <v>55</v>
      </c>
      <c r="H3983">
        <v>5498</v>
      </c>
      <c r="I3983" t="s">
        <v>91</v>
      </c>
      <c r="J3983">
        <f>VLOOKUP(I3983,Key!$A$1:$C$73,2,FALSE)</f>
        <v>43.048609999999996</v>
      </c>
      <c r="K3983">
        <f>VLOOKUP(I3983,Key!$A$1:$C$73,3,FALSE)</f>
        <v>-88.008480000000006</v>
      </c>
      <c r="L3983" t="s">
        <v>91</v>
      </c>
      <c r="M3983">
        <f>VLOOKUP(L3983,Key!$A$1:$C$73,2,FALSE)</f>
        <v>43.048609999999996</v>
      </c>
      <c r="N3983">
        <f>VLOOKUP(L3983,Key!$A$1:$C$73,3,FALSE)</f>
        <v>-88.008480000000006</v>
      </c>
      <c r="O3983">
        <v>38</v>
      </c>
      <c r="P3983">
        <v>6</v>
      </c>
      <c r="Q3983">
        <v>5.7</v>
      </c>
      <c r="R3983">
        <v>5.4</v>
      </c>
      <c r="S3983">
        <v>228</v>
      </c>
      <c r="T3983">
        <f t="shared" si="558"/>
        <v>-1</v>
      </c>
      <c r="U3983" s="1">
        <v>42848</v>
      </c>
      <c r="V3983" s="13">
        <f t="shared" si="559"/>
        <v>42826</v>
      </c>
      <c r="W3983" s="14">
        <f t="shared" si="560"/>
        <v>42848</v>
      </c>
      <c r="X3983" s="1" t="str">
        <f t="shared" si="561"/>
        <v>Sunday</v>
      </c>
      <c r="Y3983" s="2">
        <v>0.52945601851851853</v>
      </c>
      <c r="Z3983" s="2">
        <f t="shared" si="562"/>
        <v>0.54166666666666663</v>
      </c>
      <c r="AA3983">
        <f>1</f>
        <v>1</v>
      </c>
      <c r="AB3983" s="1">
        <v>42848</v>
      </c>
      <c r="AC3983" s="13">
        <f t="shared" si="563"/>
        <v>42826</v>
      </c>
      <c r="AD3983" s="14">
        <f t="shared" si="564"/>
        <v>42848</v>
      </c>
      <c r="AE3983" s="1" t="str">
        <f t="shared" si="565"/>
        <v>Sunday</v>
      </c>
      <c r="AF3983" s="2">
        <v>0.55598379629629624</v>
      </c>
      <c r="AG3983" s="2">
        <f t="shared" si="566"/>
        <v>0.54166666666666663</v>
      </c>
      <c r="AH3983" t="s">
        <v>25</v>
      </c>
    </row>
    <row r="3984" spans="1:34" x14ac:dyDescent="0.25">
      <c r="A3984">
        <v>1596060</v>
      </c>
      <c r="B3984" t="s">
        <v>54</v>
      </c>
      <c r="E3984">
        <v>53095</v>
      </c>
      <c r="F3984" t="s">
        <v>20</v>
      </c>
      <c r="G3984" t="s">
        <v>55</v>
      </c>
      <c r="H3984">
        <v>5565</v>
      </c>
      <c r="I3984" t="s">
        <v>85</v>
      </c>
      <c r="J3984">
        <f>VLOOKUP(I3984,Key!$A$1:$C$73,2,FALSE)</f>
        <v>43.053040000000003</v>
      </c>
      <c r="K3984">
        <f>VLOOKUP(I3984,Key!$A$1:$C$73,3,FALSE)</f>
        <v>-87.897660000000002</v>
      </c>
      <c r="L3984" t="s">
        <v>81</v>
      </c>
      <c r="M3984">
        <f>VLOOKUP(L3984,Key!$A$1:$C$73,2,FALSE)</f>
        <v>43.058010000000003</v>
      </c>
      <c r="N3984">
        <f>VLOOKUP(L3984,Key!$A$1:$C$73,3,FALSE)</f>
        <v>-87.877300000000005</v>
      </c>
      <c r="O3984">
        <v>48</v>
      </c>
      <c r="P3984">
        <v>6</v>
      </c>
      <c r="Q3984">
        <v>7.2</v>
      </c>
      <c r="R3984">
        <v>6.8</v>
      </c>
      <c r="S3984">
        <v>288</v>
      </c>
      <c r="T3984">
        <f t="shared" si="558"/>
        <v>-1</v>
      </c>
      <c r="U3984" s="1">
        <v>42848</v>
      </c>
      <c r="V3984" s="13">
        <f t="shared" si="559"/>
        <v>42826</v>
      </c>
      <c r="W3984" s="14">
        <f t="shared" si="560"/>
        <v>42848</v>
      </c>
      <c r="X3984" s="1" t="str">
        <f t="shared" si="561"/>
        <v>Sunday</v>
      </c>
      <c r="Y3984" s="2">
        <v>0.53877314814814814</v>
      </c>
      <c r="Z3984" s="2">
        <f t="shared" si="562"/>
        <v>0.54166666666666663</v>
      </c>
      <c r="AA3984">
        <f>1</f>
        <v>1</v>
      </c>
      <c r="AB3984" s="1">
        <v>42848</v>
      </c>
      <c r="AC3984" s="13">
        <f t="shared" si="563"/>
        <v>42826</v>
      </c>
      <c r="AD3984" s="14">
        <f t="shared" si="564"/>
        <v>42848</v>
      </c>
      <c r="AE3984" s="1" t="str">
        <f t="shared" si="565"/>
        <v>Sunday</v>
      </c>
      <c r="AF3984" s="2">
        <v>0.57179398148148153</v>
      </c>
      <c r="AG3984" s="2">
        <f t="shared" si="566"/>
        <v>0.58333333333333326</v>
      </c>
      <c r="AH3984" t="s">
        <v>23</v>
      </c>
    </row>
    <row r="3985" spans="1:34" x14ac:dyDescent="0.25">
      <c r="A3985">
        <v>1596068</v>
      </c>
      <c r="B3985" t="s">
        <v>54</v>
      </c>
      <c r="E3985">
        <v>53202</v>
      </c>
      <c r="F3985" t="s">
        <v>20</v>
      </c>
      <c r="G3985" t="s">
        <v>55</v>
      </c>
      <c r="H3985">
        <v>11059</v>
      </c>
      <c r="I3985" t="s">
        <v>85</v>
      </c>
      <c r="J3985">
        <f>VLOOKUP(I3985,Key!$A$1:$C$73,2,FALSE)</f>
        <v>43.053040000000003</v>
      </c>
      <c r="K3985">
        <f>VLOOKUP(I3985,Key!$A$1:$C$73,3,FALSE)</f>
        <v>-87.897660000000002</v>
      </c>
      <c r="L3985" t="s">
        <v>22</v>
      </c>
      <c r="M3985">
        <f>VLOOKUP(L3985,Key!$A$1:$C$73,2,FALSE)</f>
        <v>43.058619999999998</v>
      </c>
      <c r="N3985">
        <f>VLOOKUP(L3985,Key!$A$1:$C$73,3,FALSE)</f>
        <v>-87.885319999999993</v>
      </c>
      <c r="O3985">
        <v>29</v>
      </c>
      <c r="P3985">
        <v>3</v>
      </c>
      <c r="Q3985">
        <v>4.4000000000000004</v>
      </c>
      <c r="R3985">
        <v>4.0999999999999996</v>
      </c>
      <c r="S3985">
        <v>174</v>
      </c>
      <c r="T3985">
        <f t="shared" si="558"/>
        <v>-1</v>
      </c>
      <c r="U3985" s="1">
        <v>42848</v>
      </c>
      <c r="V3985" s="13">
        <f t="shared" si="559"/>
        <v>42826</v>
      </c>
      <c r="W3985" s="14">
        <f t="shared" si="560"/>
        <v>42848</v>
      </c>
      <c r="X3985" s="1" t="str">
        <f t="shared" si="561"/>
        <v>Sunday</v>
      </c>
      <c r="Y3985" s="2">
        <v>0.54026620370370371</v>
      </c>
      <c r="Z3985" s="2">
        <f t="shared" si="562"/>
        <v>0.54166666666666663</v>
      </c>
      <c r="AA3985">
        <f>1</f>
        <v>1</v>
      </c>
      <c r="AB3985" s="1">
        <v>42848</v>
      </c>
      <c r="AC3985" s="13">
        <f t="shared" si="563"/>
        <v>42826</v>
      </c>
      <c r="AD3985" s="14">
        <f t="shared" si="564"/>
        <v>42848</v>
      </c>
      <c r="AE3985" s="1" t="str">
        <f t="shared" si="565"/>
        <v>Sunday</v>
      </c>
      <c r="AF3985" s="2">
        <v>0.56027777777777776</v>
      </c>
      <c r="AG3985" s="2">
        <f t="shared" si="566"/>
        <v>0.54166666666666663</v>
      </c>
      <c r="AH3985" t="s">
        <v>23</v>
      </c>
    </row>
    <row r="3986" spans="1:34" x14ac:dyDescent="0.25">
      <c r="A3986">
        <v>1596071</v>
      </c>
      <c r="B3986" t="s">
        <v>54</v>
      </c>
      <c r="E3986">
        <v>53204</v>
      </c>
      <c r="F3986" t="s">
        <v>20</v>
      </c>
      <c r="G3986" t="s">
        <v>55</v>
      </c>
      <c r="H3986">
        <v>5</v>
      </c>
      <c r="I3986" t="s">
        <v>83</v>
      </c>
      <c r="J3986">
        <f>VLOOKUP(I3986,Key!$A$1:$C$73,2,FALSE)</f>
        <v>43.026229999999998</v>
      </c>
      <c r="K3986">
        <f>VLOOKUP(I3986,Key!$A$1:$C$73,3,FALSE)</f>
        <v>-87.912809999999993</v>
      </c>
      <c r="L3986" t="s">
        <v>36</v>
      </c>
      <c r="M3986">
        <f>VLOOKUP(L3986,Key!$A$1:$C$73,2,FALSE)</f>
        <v>43.03519</v>
      </c>
      <c r="N3986">
        <f>VLOOKUP(L3986,Key!$A$1:$C$73,3,FALSE)</f>
        <v>-87.907390000000007</v>
      </c>
      <c r="O3986">
        <v>15</v>
      </c>
      <c r="P3986">
        <v>3</v>
      </c>
      <c r="Q3986">
        <v>2.2999999999999998</v>
      </c>
      <c r="R3986">
        <v>2.1</v>
      </c>
      <c r="S3986">
        <v>90</v>
      </c>
      <c r="T3986">
        <f t="shared" si="558"/>
        <v>-1</v>
      </c>
      <c r="U3986" s="1">
        <v>42848</v>
      </c>
      <c r="V3986" s="13">
        <f t="shared" si="559"/>
        <v>42826</v>
      </c>
      <c r="W3986" s="14">
        <f t="shared" si="560"/>
        <v>42848</v>
      </c>
      <c r="X3986" s="1" t="str">
        <f t="shared" si="561"/>
        <v>Sunday</v>
      </c>
      <c r="Y3986" s="2">
        <v>0.54099537037037038</v>
      </c>
      <c r="Z3986" s="2">
        <f t="shared" si="562"/>
        <v>0.54166666666666663</v>
      </c>
      <c r="AA3986">
        <f>1</f>
        <v>1</v>
      </c>
      <c r="AB3986" s="1">
        <v>42848</v>
      </c>
      <c r="AC3986" s="13">
        <f t="shared" si="563"/>
        <v>42826</v>
      </c>
      <c r="AD3986" s="14">
        <f t="shared" si="564"/>
        <v>42848</v>
      </c>
      <c r="AE3986" s="1" t="str">
        <f t="shared" si="565"/>
        <v>Sunday</v>
      </c>
      <c r="AF3986" s="2">
        <v>0.55194444444444446</v>
      </c>
      <c r="AG3986" s="2">
        <f t="shared" si="566"/>
        <v>0.54166666666666663</v>
      </c>
      <c r="AH3986" t="s">
        <v>23</v>
      </c>
    </row>
    <row r="3987" spans="1:34" x14ac:dyDescent="0.25">
      <c r="A3987">
        <v>1596079</v>
      </c>
      <c r="B3987" t="s">
        <v>54</v>
      </c>
      <c r="E3987">
        <v>48109</v>
      </c>
      <c r="F3987" t="s">
        <v>20</v>
      </c>
      <c r="G3987" t="s">
        <v>55</v>
      </c>
      <c r="H3987">
        <v>11080</v>
      </c>
      <c r="I3987" t="s">
        <v>44</v>
      </c>
      <c r="J3987">
        <f>VLOOKUP(I3987,Key!$A$1:$C$73,2,FALSE)</f>
        <v>43.03886</v>
      </c>
      <c r="K3987">
        <f>VLOOKUP(I3987,Key!$A$1:$C$73,3,FALSE)</f>
        <v>-87.902720000000002</v>
      </c>
      <c r="L3987" t="s">
        <v>77</v>
      </c>
      <c r="M3987">
        <f>VLOOKUP(L3987,Key!$A$1:$C$73,2,FALSE)</f>
        <v>43.036900000000003</v>
      </c>
      <c r="N3987">
        <f>VLOOKUP(L3987,Key!$A$1:$C$73,3,FALSE)</f>
        <v>-87.89667</v>
      </c>
      <c r="O3987">
        <v>30</v>
      </c>
      <c r="P3987">
        <v>3</v>
      </c>
      <c r="Q3987">
        <v>4.5</v>
      </c>
      <c r="R3987">
        <v>4.3</v>
      </c>
      <c r="S3987">
        <v>180</v>
      </c>
      <c r="T3987">
        <f t="shared" si="558"/>
        <v>-1</v>
      </c>
      <c r="U3987" s="1">
        <v>42848</v>
      </c>
      <c r="V3987" s="13">
        <f t="shared" si="559"/>
        <v>42826</v>
      </c>
      <c r="W3987" s="14">
        <f t="shared" si="560"/>
        <v>42848</v>
      </c>
      <c r="X3987" s="1" t="str">
        <f t="shared" si="561"/>
        <v>Sunday</v>
      </c>
      <c r="Y3987" s="2">
        <v>0.54182870370370373</v>
      </c>
      <c r="Z3987" s="2">
        <f t="shared" si="562"/>
        <v>0.54166666666666663</v>
      </c>
      <c r="AA3987">
        <f>1</f>
        <v>1</v>
      </c>
      <c r="AB3987" s="1">
        <v>42848</v>
      </c>
      <c r="AC3987" s="13">
        <f t="shared" si="563"/>
        <v>42826</v>
      </c>
      <c r="AD3987" s="14">
        <f t="shared" si="564"/>
        <v>42848</v>
      </c>
      <c r="AE3987" s="1" t="str">
        <f t="shared" si="565"/>
        <v>Sunday</v>
      </c>
      <c r="AF3987" s="2">
        <v>0.56256944444444446</v>
      </c>
      <c r="AG3987" s="2">
        <f t="shared" si="566"/>
        <v>0.58333333333333326</v>
      </c>
      <c r="AH3987" t="s">
        <v>23</v>
      </c>
    </row>
    <row r="3988" spans="1:34" x14ac:dyDescent="0.25">
      <c r="A3988">
        <v>1222433</v>
      </c>
      <c r="B3988" t="s">
        <v>54</v>
      </c>
      <c r="E3988">
        <v>53233</v>
      </c>
      <c r="F3988" t="s">
        <v>20</v>
      </c>
      <c r="G3988" t="s">
        <v>55</v>
      </c>
      <c r="H3988">
        <v>5583</v>
      </c>
      <c r="I3988" t="s">
        <v>84</v>
      </c>
      <c r="J3988">
        <f>VLOOKUP(I3988,Key!$A$1:$C$73,2,FALSE)</f>
        <v>43.040154000000001</v>
      </c>
      <c r="K3988">
        <f>VLOOKUP(I3988,Key!$A$1:$C$73,3,FALSE)</f>
        <v>-87.932113000000001</v>
      </c>
      <c r="L3988" t="s">
        <v>44</v>
      </c>
      <c r="M3988">
        <f>VLOOKUP(L3988,Key!$A$1:$C$73,2,FALSE)</f>
        <v>43.03886</v>
      </c>
      <c r="N3988">
        <f>VLOOKUP(L3988,Key!$A$1:$C$73,3,FALSE)</f>
        <v>-87.902720000000002</v>
      </c>
      <c r="O3988">
        <v>28</v>
      </c>
      <c r="P3988">
        <v>3</v>
      </c>
      <c r="Q3988">
        <v>4.2</v>
      </c>
      <c r="R3988">
        <v>4</v>
      </c>
      <c r="S3988">
        <v>168</v>
      </c>
      <c r="T3988">
        <f t="shared" si="558"/>
        <v>-1</v>
      </c>
      <c r="U3988" s="1">
        <v>42848</v>
      </c>
      <c r="V3988" s="13">
        <f t="shared" si="559"/>
        <v>42826</v>
      </c>
      <c r="W3988" s="14">
        <f t="shared" si="560"/>
        <v>42848</v>
      </c>
      <c r="X3988" s="1" t="str">
        <f t="shared" si="561"/>
        <v>Sunday</v>
      </c>
      <c r="Y3988" s="2">
        <v>0.54197916666666668</v>
      </c>
      <c r="Z3988" s="2">
        <f t="shared" si="562"/>
        <v>0.54166666666666663</v>
      </c>
      <c r="AA3988">
        <f>1</f>
        <v>1</v>
      </c>
      <c r="AB3988" s="1">
        <v>42848</v>
      </c>
      <c r="AC3988" s="13">
        <f t="shared" si="563"/>
        <v>42826</v>
      </c>
      <c r="AD3988" s="14">
        <f t="shared" si="564"/>
        <v>42848</v>
      </c>
      <c r="AE3988" s="1" t="str">
        <f t="shared" si="565"/>
        <v>Sunday</v>
      </c>
      <c r="AF3988" s="2">
        <v>0.56146990740740743</v>
      </c>
      <c r="AG3988" s="2">
        <f t="shared" si="566"/>
        <v>0.54166666666666663</v>
      </c>
      <c r="AH3988" t="s">
        <v>23</v>
      </c>
    </row>
    <row r="3989" spans="1:34" x14ac:dyDescent="0.25">
      <c r="A3989">
        <v>1596085</v>
      </c>
      <c r="B3989" t="s">
        <v>54</v>
      </c>
      <c r="E3989">
        <v>53207</v>
      </c>
      <c r="F3989" t="s">
        <v>20</v>
      </c>
      <c r="G3989" t="s">
        <v>55</v>
      </c>
      <c r="H3989">
        <v>43</v>
      </c>
      <c r="I3989" t="s">
        <v>83</v>
      </c>
      <c r="J3989">
        <f>VLOOKUP(I3989,Key!$A$1:$C$73,2,FALSE)</f>
        <v>43.026229999999998</v>
      </c>
      <c r="K3989">
        <f>VLOOKUP(I3989,Key!$A$1:$C$73,3,FALSE)</f>
        <v>-87.912809999999993</v>
      </c>
      <c r="L3989" t="s">
        <v>36</v>
      </c>
      <c r="M3989">
        <f>VLOOKUP(L3989,Key!$A$1:$C$73,2,FALSE)</f>
        <v>43.03519</v>
      </c>
      <c r="N3989">
        <f>VLOOKUP(L3989,Key!$A$1:$C$73,3,FALSE)</f>
        <v>-87.907390000000007</v>
      </c>
      <c r="O3989">
        <v>13</v>
      </c>
      <c r="P3989">
        <v>3</v>
      </c>
      <c r="Q3989">
        <v>2</v>
      </c>
      <c r="R3989">
        <v>1.9</v>
      </c>
      <c r="S3989">
        <v>78</v>
      </c>
      <c r="T3989">
        <f t="shared" si="558"/>
        <v>-1</v>
      </c>
      <c r="U3989" s="1">
        <v>42848</v>
      </c>
      <c r="V3989" s="13">
        <f t="shared" si="559"/>
        <v>42826</v>
      </c>
      <c r="W3989" s="14">
        <f t="shared" si="560"/>
        <v>42848</v>
      </c>
      <c r="X3989" s="1" t="str">
        <f t="shared" si="561"/>
        <v>Sunday</v>
      </c>
      <c r="Y3989" s="2">
        <v>0.54259259259259263</v>
      </c>
      <c r="Z3989" s="2">
        <f t="shared" si="562"/>
        <v>0.54166666666666663</v>
      </c>
      <c r="AA3989">
        <f>1</f>
        <v>1</v>
      </c>
      <c r="AB3989" s="1">
        <v>42848</v>
      </c>
      <c r="AC3989" s="13">
        <f t="shared" si="563"/>
        <v>42826</v>
      </c>
      <c r="AD3989" s="14">
        <f t="shared" si="564"/>
        <v>42848</v>
      </c>
      <c r="AE3989" s="1" t="str">
        <f t="shared" si="565"/>
        <v>Sunday</v>
      </c>
      <c r="AF3989" s="2">
        <v>0.55203703703703699</v>
      </c>
      <c r="AG3989" s="2">
        <f t="shared" si="566"/>
        <v>0.54166666666666663</v>
      </c>
      <c r="AH3989" t="s">
        <v>23</v>
      </c>
    </row>
    <row r="3990" spans="1:34" x14ac:dyDescent="0.25">
      <c r="A3990">
        <v>1596126</v>
      </c>
      <c r="B3990" t="s">
        <v>54</v>
      </c>
      <c r="E3990">
        <v>53132</v>
      </c>
      <c r="F3990" t="s">
        <v>20</v>
      </c>
      <c r="G3990" t="s">
        <v>55</v>
      </c>
      <c r="H3990">
        <v>5447</v>
      </c>
      <c r="I3990" t="s">
        <v>77</v>
      </c>
      <c r="J3990">
        <f>VLOOKUP(I3990,Key!$A$1:$C$73,2,FALSE)</f>
        <v>43.036900000000003</v>
      </c>
      <c r="K3990">
        <f>VLOOKUP(I3990,Key!$A$1:$C$73,3,FALSE)</f>
        <v>-87.89667</v>
      </c>
      <c r="L3990" t="s">
        <v>77</v>
      </c>
      <c r="M3990">
        <f>VLOOKUP(L3990,Key!$A$1:$C$73,2,FALSE)</f>
        <v>43.036900000000003</v>
      </c>
      <c r="N3990">
        <f>VLOOKUP(L3990,Key!$A$1:$C$73,3,FALSE)</f>
        <v>-87.89667</v>
      </c>
      <c r="O3990">
        <v>29</v>
      </c>
      <c r="P3990">
        <v>3</v>
      </c>
      <c r="Q3990">
        <v>4.4000000000000004</v>
      </c>
      <c r="R3990">
        <v>4.0999999999999996</v>
      </c>
      <c r="S3990">
        <v>174</v>
      </c>
      <c r="T3990">
        <f t="shared" si="558"/>
        <v>-1</v>
      </c>
      <c r="U3990" s="1">
        <v>42848</v>
      </c>
      <c r="V3990" s="13">
        <f t="shared" si="559"/>
        <v>42826</v>
      </c>
      <c r="W3990" s="14">
        <f t="shared" si="560"/>
        <v>42848</v>
      </c>
      <c r="X3990" s="1" t="str">
        <f t="shared" si="561"/>
        <v>Sunday</v>
      </c>
      <c r="Y3990" s="2">
        <v>0.55365740740740743</v>
      </c>
      <c r="Z3990" s="2">
        <f t="shared" si="562"/>
        <v>0.54166666666666663</v>
      </c>
      <c r="AA3990">
        <f>1</f>
        <v>1</v>
      </c>
      <c r="AB3990" s="1">
        <v>42848</v>
      </c>
      <c r="AC3990" s="13">
        <f t="shared" si="563"/>
        <v>42826</v>
      </c>
      <c r="AD3990" s="14">
        <f t="shared" si="564"/>
        <v>42848</v>
      </c>
      <c r="AE3990" s="1" t="str">
        <f t="shared" si="565"/>
        <v>Sunday</v>
      </c>
      <c r="AF3990" s="2">
        <v>0.57422453703703702</v>
      </c>
      <c r="AG3990" s="2">
        <f t="shared" si="566"/>
        <v>0.58333333333333326</v>
      </c>
      <c r="AH3990" t="s">
        <v>25</v>
      </c>
    </row>
    <row r="3991" spans="1:34" x14ac:dyDescent="0.25">
      <c r="A3991">
        <v>1595470</v>
      </c>
      <c r="B3991" t="s">
        <v>54</v>
      </c>
      <c r="E3991">
        <v>53204</v>
      </c>
      <c r="F3991" t="s">
        <v>20</v>
      </c>
      <c r="G3991" t="s">
        <v>55</v>
      </c>
      <c r="H3991">
        <v>280</v>
      </c>
      <c r="I3991" t="s">
        <v>48</v>
      </c>
      <c r="J3991">
        <f>VLOOKUP(I3991,Key!$A$1:$C$73,2,FALSE)</f>
        <v>43.031320000000001</v>
      </c>
      <c r="K3991">
        <f>VLOOKUP(I3991,Key!$A$1:$C$73,3,FALSE)</f>
        <v>-87.904259999999994</v>
      </c>
      <c r="L3991" t="s">
        <v>77</v>
      </c>
      <c r="M3991">
        <f>VLOOKUP(L3991,Key!$A$1:$C$73,2,FALSE)</f>
        <v>43.036900000000003</v>
      </c>
      <c r="N3991">
        <f>VLOOKUP(L3991,Key!$A$1:$C$73,3,FALSE)</f>
        <v>-87.89667</v>
      </c>
      <c r="O3991">
        <v>17</v>
      </c>
      <c r="P3991">
        <v>3</v>
      </c>
      <c r="Q3991">
        <v>2.6</v>
      </c>
      <c r="R3991">
        <v>2.4</v>
      </c>
      <c r="S3991">
        <v>102</v>
      </c>
      <c r="T3991">
        <f t="shared" si="558"/>
        <v>-1</v>
      </c>
      <c r="U3991" s="1">
        <v>42848</v>
      </c>
      <c r="V3991" s="13">
        <f t="shared" si="559"/>
        <v>42826</v>
      </c>
      <c r="W3991" s="14">
        <f t="shared" si="560"/>
        <v>42848</v>
      </c>
      <c r="X3991" s="1" t="str">
        <f t="shared" si="561"/>
        <v>Sunday</v>
      </c>
      <c r="Y3991" s="2">
        <v>0.55608796296296303</v>
      </c>
      <c r="Z3991" s="2">
        <f t="shared" si="562"/>
        <v>0.54166666666666663</v>
      </c>
      <c r="AA3991">
        <f>1</f>
        <v>1</v>
      </c>
      <c r="AB3991" s="1">
        <v>42848</v>
      </c>
      <c r="AC3991" s="13">
        <f t="shared" si="563"/>
        <v>42826</v>
      </c>
      <c r="AD3991" s="14">
        <f t="shared" si="564"/>
        <v>42848</v>
      </c>
      <c r="AE3991" s="1" t="str">
        <f t="shared" si="565"/>
        <v>Sunday</v>
      </c>
      <c r="AF3991" s="2">
        <v>0.56767361111111114</v>
      </c>
      <c r="AG3991" s="2">
        <f t="shared" si="566"/>
        <v>0.58333333333333326</v>
      </c>
      <c r="AH3991" t="s">
        <v>23</v>
      </c>
    </row>
    <row r="3992" spans="1:34" x14ac:dyDescent="0.25">
      <c r="A3992">
        <v>1596161</v>
      </c>
      <c r="B3992" t="s">
        <v>54</v>
      </c>
      <c r="E3992">
        <v>53202</v>
      </c>
      <c r="F3992" t="s">
        <v>20</v>
      </c>
      <c r="G3992" t="s">
        <v>55</v>
      </c>
      <c r="H3992">
        <v>5567</v>
      </c>
      <c r="I3992" t="s">
        <v>79</v>
      </c>
      <c r="J3992">
        <f>VLOOKUP(I3992,Key!$A$1:$C$73,2,FALSE)</f>
        <v>43.04804</v>
      </c>
      <c r="K3992">
        <f>VLOOKUP(I3992,Key!$A$1:$C$73,3,FALSE)</f>
        <v>-87.896720000000002</v>
      </c>
      <c r="L3992" t="s">
        <v>52</v>
      </c>
      <c r="M3992">
        <f>VLOOKUP(L3992,Key!$A$1:$C$73,2,FALSE)</f>
        <v>43.042490000000001</v>
      </c>
      <c r="N3992">
        <f>VLOOKUP(L3992,Key!$A$1:$C$73,3,FALSE)</f>
        <v>-87.909959999999998</v>
      </c>
      <c r="O3992">
        <v>12</v>
      </c>
      <c r="P3992">
        <v>3</v>
      </c>
      <c r="Q3992">
        <v>1.8</v>
      </c>
      <c r="R3992">
        <v>1.7</v>
      </c>
      <c r="S3992">
        <v>72</v>
      </c>
      <c r="T3992">
        <f t="shared" si="558"/>
        <v>-1</v>
      </c>
      <c r="U3992" s="1">
        <v>42848</v>
      </c>
      <c r="V3992" s="13">
        <f t="shared" si="559"/>
        <v>42826</v>
      </c>
      <c r="W3992" s="14">
        <f t="shared" si="560"/>
        <v>42848</v>
      </c>
      <c r="X3992" s="1" t="str">
        <f t="shared" si="561"/>
        <v>Sunday</v>
      </c>
      <c r="Y3992" s="2">
        <v>0.56003472222222228</v>
      </c>
      <c r="Z3992" s="2">
        <f t="shared" si="562"/>
        <v>0.54166666666666663</v>
      </c>
      <c r="AA3992">
        <f>1</f>
        <v>1</v>
      </c>
      <c r="AB3992" s="1">
        <v>42848</v>
      </c>
      <c r="AC3992" s="13">
        <f t="shared" si="563"/>
        <v>42826</v>
      </c>
      <c r="AD3992" s="14">
        <f t="shared" si="564"/>
        <v>42848</v>
      </c>
      <c r="AE3992" s="1" t="str">
        <f t="shared" si="565"/>
        <v>Sunday</v>
      </c>
      <c r="AF3992" s="2">
        <v>0.56833333333333336</v>
      </c>
      <c r="AG3992" s="2">
        <f t="shared" si="566"/>
        <v>0.58333333333333326</v>
      </c>
      <c r="AH3992" t="s">
        <v>23</v>
      </c>
    </row>
    <row r="3993" spans="1:34" x14ac:dyDescent="0.25">
      <c r="A3993">
        <v>1567660</v>
      </c>
      <c r="B3993" t="s">
        <v>54</v>
      </c>
      <c r="E3993">
        <v>53233</v>
      </c>
      <c r="F3993" t="s">
        <v>20</v>
      </c>
      <c r="G3993" t="s">
        <v>55</v>
      </c>
      <c r="H3993">
        <v>5474</v>
      </c>
      <c r="I3993" t="s">
        <v>44</v>
      </c>
      <c r="J3993">
        <f>VLOOKUP(I3993,Key!$A$1:$C$73,2,FALSE)</f>
        <v>43.03886</v>
      </c>
      <c r="K3993">
        <f>VLOOKUP(I3993,Key!$A$1:$C$73,3,FALSE)</f>
        <v>-87.902720000000002</v>
      </c>
      <c r="L3993" t="s">
        <v>38</v>
      </c>
      <c r="M3993">
        <f>VLOOKUP(L3993,Key!$A$1:$C$73,2,FALSE)</f>
        <v>43.038649999999997</v>
      </c>
      <c r="N3993">
        <f>VLOOKUP(L3993,Key!$A$1:$C$73,3,FALSE)</f>
        <v>-87.921930000000003</v>
      </c>
      <c r="O3993">
        <v>13</v>
      </c>
      <c r="P3993">
        <v>3</v>
      </c>
      <c r="Q3993">
        <v>2</v>
      </c>
      <c r="R3993">
        <v>1.9</v>
      </c>
      <c r="S3993">
        <v>78</v>
      </c>
      <c r="T3993">
        <f t="shared" si="558"/>
        <v>-1</v>
      </c>
      <c r="U3993" s="1">
        <v>42848</v>
      </c>
      <c r="V3993" s="13">
        <f t="shared" si="559"/>
        <v>42826</v>
      </c>
      <c r="W3993" s="14">
        <f t="shared" si="560"/>
        <v>42848</v>
      </c>
      <c r="X3993" s="1" t="str">
        <f t="shared" si="561"/>
        <v>Sunday</v>
      </c>
      <c r="Y3993" s="2">
        <v>0.56011574074074078</v>
      </c>
      <c r="Z3993" s="2">
        <f t="shared" si="562"/>
        <v>0.54166666666666663</v>
      </c>
      <c r="AA3993">
        <f>1</f>
        <v>1</v>
      </c>
      <c r="AB3993" s="1">
        <v>42848</v>
      </c>
      <c r="AC3993" s="13">
        <f t="shared" si="563"/>
        <v>42826</v>
      </c>
      <c r="AD3993" s="14">
        <f t="shared" si="564"/>
        <v>42848</v>
      </c>
      <c r="AE3993" s="1" t="str">
        <f t="shared" si="565"/>
        <v>Sunday</v>
      </c>
      <c r="AF3993" s="2">
        <v>0.56921296296296298</v>
      </c>
      <c r="AG3993" s="2">
        <f t="shared" si="566"/>
        <v>0.58333333333333326</v>
      </c>
      <c r="AH3993" t="s">
        <v>23</v>
      </c>
    </row>
    <row r="3994" spans="1:34" x14ac:dyDescent="0.25">
      <c r="A3994">
        <v>1567660</v>
      </c>
      <c r="B3994" t="s">
        <v>54</v>
      </c>
      <c r="E3994">
        <v>53233</v>
      </c>
      <c r="F3994" t="s">
        <v>20</v>
      </c>
      <c r="G3994" t="s">
        <v>55</v>
      </c>
      <c r="H3994">
        <v>274</v>
      </c>
      <c r="I3994" t="s">
        <v>44</v>
      </c>
      <c r="J3994">
        <f>VLOOKUP(I3994,Key!$A$1:$C$73,2,FALSE)</f>
        <v>43.03886</v>
      </c>
      <c r="K3994">
        <f>VLOOKUP(I3994,Key!$A$1:$C$73,3,FALSE)</f>
        <v>-87.902720000000002</v>
      </c>
      <c r="L3994" t="s">
        <v>38</v>
      </c>
      <c r="M3994">
        <f>VLOOKUP(L3994,Key!$A$1:$C$73,2,FALSE)</f>
        <v>43.038649999999997</v>
      </c>
      <c r="N3994">
        <f>VLOOKUP(L3994,Key!$A$1:$C$73,3,FALSE)</f>
        <v>-87.921930000000003</v>
      </c>
      <c r="O3994">
        <v>11</v>
      </c>
      <c r="P3994">
        <v>3</v>
      </c>
      <c r="Q3994">
        <v>1.7</v>
      </c>
      <c r="R3994">
        <v>1.6</v>
      </c>
      <c r="S3994">
        <v>66</v>
      </c>
      <c r="T3994">
        <f t="shared" si="558"/>
        <v>-1</v>
      </c>
      <c r="U3994" s="1">
        <v>42848</v>
      </c>
      <c r="V3994" s="13">
        <f t="shared" si="559"/>
        <v>42826</v>
      </c>
      <c r="W3994" s="14">
        <f t="shared" si="560"/>
        <v>42848</v>
      </c>
      <c r="X3994" s="1" t="str">
        <f t="shared" si="561"/>
        <v>Sunday</v>
      </c>
      <c r="Y3994" s="2">
        <v>0.56116898148148142</v>
      </c>
      <c r="Z3994" s="2">
        <f t="shared" si="562"/>
        <v>0.54166666666666663</v>
      </c>
      <c r="AA3994">
        <f>1</f>
        <v>1</v>
      </c>
      <c r="AB3994" s="1">
        <v>42848</v>
      </c>
      <c r="AC3994" s="13">
        <f t="shared" si="563"/>
        <v>42826</v>
      </c>
      <c r="AD3994" s="14">
        <f t="shared" si="564"/>
        <v>42848</v>
      </c>
      <c r="AE3994" s="1" t="str">
        <f t="shared" si="565"/>
        <v>Sunday</v>
      </c>
      <c r="AF3994" s="2">
        <v>0.56915509259259256</v>
      </c>
      <c r="AG3994" s="2">
        <f t="shared" si="566"/>
        <v>0.58333333333333326</v>
      </c>
      <c r="AH3994" t="s">
        <v>23</v>
      </c>
    </row>
    <row r="3995" spans="1:34" x14ac:dyDescent="0.25">
      <c r="A3995">
        <v>1573467</v>
      </c>
      <c r="B3995" t="s">
        <v>54</v>
      </c>
      <c r="E3995">
        <v>53711</v>
      </c>
      <c r="F3995" t="s">
        <v>20</v>
      </c>
      <c r="G3995" t="s">
        <v>55</v>
      </c>
      <c r="H3995">
        <v>5435</v>
      </c>
      <c r="I3995" t="s">
        <v>66</v>
      </c>
      <c r="J3995">
        <f>VLOOKUP(I3995,Key!$A$1:$C$73,2,FALSE)</f>
        <v>43.078530000000001</v>
      </c>
      <c r="K3995">
        <f>VLOOKUP(I3995,Key!$A$1:$C$73,3,FALSE)</f>
        <v>-87.882620000000003</v>
      </c>
      <c r="L3995" t="s">
        <v>85</v>
      </c>
      <c r="M3995">
        <f>VLOOKUP(L3995,Key!$A$1:$C$73,2,FALSE)</f>
        <v>43.053040000000003</v>
      </c>
      <c r="N3995">
        <f>VLOOKUP(L3995,Key!$A$1:$C$73,3,FALSE)</f>
        <v>-87.897660000000002</v>
      </c>
      <c r="O3995">
        <v>46</v>
      </c>
      <c r="P3995">
        <v>6</v>
      </c>
      <c r="Q3995">
        <v>6.9</v>
      </c>
      <c r="R3995">
        <v>6.6</v>
      </c>
      <c r="S3995">
        <v>276</v>
      </c>
      <c r="T3995">
        <f t="shared" si="558"/>
        <v>-1</v>
      </c>
      <c r="U3995" s="1">
        <v>42848</v>
      </c>
      <c r="V3995" s="13">
        <f t="shared" si="559"/>
        <v>42826</v>
      </c>
      <c r="W3995" s="14">
        <f t="shared" si="560"/>
        <v>42848</v>
      </c>
      <c r="X3995" s="1" t="str">
        <f t="shared" si="561"/>
        <v>Sunday</v>
      </c>
      <c r="Y3995" s="2">
        <v>0.5655324074074074</v>
      </c>
      <c r="Z3995" s="2">
        <f t="shared" si="562"/>
        <v>0.58333333333333326</v>
      </c>
      <c r="AA3995">
        <f>1</f>
        <v>1</v>
      </c>
      <c r="AB3995" s="1">
        <v>42848</v>
      </c>
      <c r="AC3995" s="13">
        <f t="shared" si="563"/>
        <v>42826</v>
      </c>
      <c r="AD3995" s="14">
        <f t="shared" si="564"/>
        <v>42848</v>
      </c>
      <c r="AE3995" s="1" t="str">
        <f t="shared" si="565"/>
        <v>Sunday</v>
      </c>
      <c r="AF3995" s="2">
        <v>0.59775462962962966</v>
      </c>
      <c r="AG3995" s="2">
        <f t="shared" si="566"/>
        <v>0.58333333333333326</v>
      </c>
      <c r="AH3995" t="s">
        <v>23</v>
      </c>
    </row>
    <row r="3996" spans="1:34" x14ac:dyDescent="0.25">
      <c r="A3996">
        <v>1596253</v>
      </c>
      <c r="B3996" t="s">
        <v>54</v>
      </c>
      <c r="E3996">
        <v>33547</v>
      </c>
      <c r="F3996" t="s">
        <v>20</v>
      </c>
      <c r="G3996" t="s">
        <v>55</v>
      </c>
      <c r="H3996">
        <v>5556</v>
      </c>
      <c r="I3996" t="s">
        <v>77</v>
      </c>
      <c r="J3996">
        <f>VLOOKUP(I3996,Key!$A$1:$C$73,2,FALSE)</f>
        <v>43.036900000000003</v>
      </c>
      <c r="K3996">
        <f>VLOOKUP(I3996,Key!$A$1:$C$73,3,FALSE)</f>
        <v>-87.89667</v>
      </c>
      <c r="L3996" t="s">
        <v>77</v>
      </c>
      <c r="M3996">
        <f>VLOOKUP(L3996,Key!$A$1:$C$73,2,FALSE)</f>
        <v>43.036900000000003</v>
      </c>
      <c r="N3996">
        <f>VLOOKUP(L3996,Key!$A$1:$C$73,3,FALSE)</f>
        <v>-87.89667</v>
      </c>
      <c r="O3996">
        <v>29</v>
      </c>
      <c r="P3996">
        <v>3</v>
      </c>
      <c r="Q3996">
        <v>4.4000000000000004</v>
      </c>
      <c r="R3996">
        <v>4.0999999999999996</v>
      </c>
      <c r="S3996">
        <v>174</v>
      </c>
      <c r="T3996">
        <f t="shared" si="558"/>
        <v>-1</v>
      </c>
      <c r="U3996" s="1">
        <v>42848</v>
      </c>
      <c r="V3996" s="13">
        <f t="shared" si="559"/>
        <v>42826</v>
      </c>
      <c r="W3996" s="14">
        <f t="shared" si="560"/>
        <v>42848</v>
      </c>
      <c r="X3996" s="1" t="str">
        <f t="shared" si="561"/>
        <v>Sunday</v>
      </c>
      <c r="Y3996" s="2">
        <v>0.57651620370370371</v>
      </c>
      <c r="Z3996" s="2">
        <f t="shared" si="562"/>
        <v>0.58333333333333326</v>
      </c>
      <c r="AA3996">
        <f>1</f>
        <v>1</v>
      </c>
      <c r="AB3996" s="1">
        <v>42848</v>
      </c>
      <c r="AC3996" s="13">
        <f t="shared" si="563"/>
        <v>42826</v>
      </c>
      <c r="AD3996" s="14">
        <f t="shared" si="564"/>
        <v>42848</v>
      </c>
      <c r="AE3996" s="1" t="str">
        <f t="shared" si="565"/>
        <v>Sunday</v>
      </c>
      <c r="AF3996" s="2">
        <v>0.59682870370370367</v>
      </c>
      <c r="AG3996" s="2">
        <f t="shared" si="566"/>
        <v>0.58333333333333326</v>
      </c>
      <c r="AH3996" t="s">
        <v>25</v>
      </c>
    </row>
    <row r="3997" spans="1:34" x14ac:dyDescent="0.25">
      <c r="A3997">
        <v>1596302</v>
      </c>
      <c r="B3997" t="s">
        <v>54</v>
      </c>
      <c r="E3997">
        <v>11217</v>
      </c>
      <c r="F3997" t="s">
        <v>20</v>
      </c>
      <c r="G3997" t="s">
        <v>55</v>
      </c>
      <c r="H3997">
        <v>338</v>
      </c>
      <c r="I3997" t="s">
        <v>62</v>
      </c>
      <c r="J3997">
        <f>VLOOKUP(I3997,Key!$A$1:$C$73,2,FALSE)</f>
        <v>43.052460000000004</v>
      </c>
      <c r="K3997">
        <f>VLOOKUP(I3997,Key!$A$1:$C$73,3,FALSE)</f>
        <v>-87.891000000000005</v>
      </c>
      <c r="L3997" t="s">
        <v>44</v>
      </c>
      <c r="M3997">
        <f>VLOOKUP(L3997,Key!$A$1:$C$73,2,FALSE)</f>
        <v>43.03886</v>
      </c>
      <c r="N3997">
        <f>VLOOKUP(L3997,Key!$A$1:$C$73,3,FALSE)</f>
        <v>-87.902720000000002</v>
      </c>
      <c r="O3997">
        <v>32</v>
      </c>
      <c r="P3997">
        <v>3</v>
      </c>
      <c r="Q3997">
        <v>4.8</v>
      </c>
      <c r="R3997">
        <v>4.5999999999999996</v>
      </c>
      <c r="S3997">
        <v>192</v>
      </c>
      <c r="T3997">
        <f t="shared" si="558"/>
        <v>-1</v>
      </c>
      <c r="U3997" s="1">
        <v>42848</v>
      </c>
      <c r="V3997" s="13">
        <f t="shared" si="559"/>
        <v>42826</v>
      </c>
      <c r="W3997" s="14">
        <f t="shared" si="560"/>
        <v>42848</v>
      </c>
      <c r="X3997" s="1" t="str">
        <f t="shared" si="561"/>
        <v>Sunday</v>
      </c>
      <c r="Y3997" s="2">
        <v>0.58516203703703706</v>
      </c>
      <c r="Z3997" s="2">
        <f t="shared" si="562"/>
        <v>0.58333333333333326</v>
      </c>
      <c r="AA3997">
        <f>1</f>
        <v>1</v>
      </c>
      <c r="AB3997" s="1">
        <v>42848</v>
      </c>
      <c r="AC3997" s="13">
        <f t="shared" si="563"/>
        <v>42826</v>
      </c>
      <c r="AD3997" s="14">
        <f t="shared" si="564"/>
        <v>42848</v>
      </c>
      <c r="AE3997" s="1" t="str">
        <f t="shared" si="565"/>
        <v>Sunday</v>
      </c>
      <c r="AF3997" s="2">
        <v>0.60709490740740735</v>
      </c>
      <c r="AG3997" s="2">
        <f t="shared" si="566"/>
        <v>0.625</v>
      </c>
      <c r="AH3997" t="s">
        <v>23</v>
      </c>
    </row>
    <row r="3998" spans="1:34" x14ac:dyDescent="0.25">
      <c r="A3998">
        <v>1596306</v>
      </c>
      <c r="B3998" t="s">
        <v>54</v>
      </c>
      <c r="E3998">
        <v>19143</v>
      </c>
      <c r="F3998" t="s">
        <v>20</v>
      </c>
      <c r="G3998" t="s">
        <v>55</v>
      </c>
      <c r="H3998">
        <v>11106</v>
      </c>
      <c r="I3998" t="s">
        <v>62</v>
      </c>
      <c r="J3998">
        <f>VLOOKUP(I3998,Key!$A$1:$C$73,2,FALSE)</f>
        <v>43.052460000000004</v>
      </c>
      <c r="K3998">
        <f>VLOOKUP(I3998,Key!$A$1:$C$73,3,FALSE)</f>
        <v>-87.891000000000005</v>
      </c>
      <c r="L3998" t="s">
        <v>77</v>
      </c>
      <c r="M3998">
        <f>VLOOKUP(L3998,Key!$A$1:$C$73,2,FALSE)</f>
        <v>43.036900000000003</v>
      </c>
      <c r="N3998">
        <f>VLOOKUP(L3998,Key!$A$1:$C$73,3,FALSE)</f>
        <v>-87.89667</v>
      </c>
      <c r="O3998">
        <v>19</v>
      </c>
      <c r="P3998">
        <v>0</v>
      </c>
      <c r="Q3998">
        <v>2.9</v>
      </c>
      <c r="R3998">
        <v>2.7</v>
      </c>
      <c r="S3998">
        <v>114</v>
      </c>
      <c r="T3998">
        <f t="shared" si="558"/>
        <v>-1</v>
      </c>
      <c r="U3998" s="1">
        <v>42848</v>
      </c>
      <c r="V3998" s="13">
        <f t="shared" si="559"/>
        <v>42826</v>
      </c>
      <c r="W3998" s="14">
        <f t="shared" si="560"/>
        <v>42848</v>
      </c>
      <c r="X3998" s="1" t="str">
        <f t="shared" si="561"/>
        <v>Sunday</v>
      </c>
      <c r="Y3998" s="2">
        <v>0.5860995370370371</v>
      </c>
      <c r="Z3998" s="2">
        <f t="shared" si="562"/>
        <v>0.58333333333333326</v>
      </c>
      <c r="AA3998">
        <f>1</f>
        <v>1</v>
      </c>
      <c r="AB3998" s="1">
        <v>42848</v>
      </c>
      <c r="AC3998" s="13">
        <f t="shared" si="563"/>
        <v>42826</v>
      </c>
      <c r="AD3998" s="14">
        <f t="shared" si="564"/>
        <v>42848</v>
      </c>
      <c r="AE3998" s="1" t="str">
        <f t="shared" si="565"/>
        <v>Sunday</v>
      </c>
      <c r="AF3998" s="2">
        <v>0.59924768518518523</v>
      </c>
      <c r="AG3998" s="2">
        <f t="shared" si="566"/>
        <v>0.58333333333333326</v>
      </c>
      <c r="AH3998" t="s">
        <v>23</v>
      </c>
    </row>
    <row r="3999" spans="1:34" x14ac:dyDescent="0.25">
      <c r="A3999">
        <v>1571729</v>
      </c>
      <c r="B3999" t="s">
        <v>54</v>
      </c>
      <c r="E3999">
        <v>53202</v>
      </c>
      <c r="F3999" t="s">
        <v>20</v>
      </c>
      <c r="G3999" t="s">
        <v>55</v>
      </c>
      <c r="H3999">
        <v>5581</v>
      </c>
      <c r="I3999" t="s">
        <v>36</v>
      </c>
      <c r="J3999">
        <f>VLOOKUP(I3999,Key!$A$1:$C$73,2,FALSE)</f>
        <v>43.03519</v>
      </c>
      <c r="K3999">
        <f>VLOOKUP(I3999,Key!$A$1:$C$73,3,FALSE)</f>
        <v>-87.907390000000007</v>
      </c>
      <c r="L3999" t="s">
        <v>67</v>
      </c>
      <c r="M3999">
        <f>VLOOKUP(L3999,Key!$A$1:$C$73,2,FALSE)</f>
        <v>43.05847</v>
      </c>
      <c r="N3999">
        <f>VLOOKUP(L3999,Key!$A$1:$C$73,3,FALSE)</f>
        <v>-87.898079999999993</v>
      </c>
      <c r="O3999">
        <v>22</v>
      </c>
      <c r="P3999">
        <v>3</v>
      </c>
      <c r="Q3999">
        <v>3.3</v>
      </c>
      <c r="R3999">
        <v>3.1</v>
      </c>
      <c r="S3999">
        <v>132</v>
      </c>
      <c r="T3999">
        <f t="shared" si="558"/>
        <v>-1</v>
      </c>
      <c r="U3999" s="1">
        <v>42848</v>
      </c>
      <c r="V3999" s="13">
        <f t="shared" si="559"/>
        <v>42826</v>
      </c>
      <c r="W3999" s="14">
        <f t="shared" si="560"/>
        <v>42848</v>
      </c>
      <c r="X3999" s="1" t="str">
        <f t="shared" si="561"/>
        <v>Sunday</v>
      </c>
      <c r="Y3999" s="2">
        <v>0.58741898148148153</v>
      </c>
      <c r="Z3999" s="2">
        <f t="shared" si="562"/>
        <v>0.58333333333333326</v>
      </c>
      <c r="AA3999">
        <f>1</f>
        <v>1</v>
      </c>
      <c r="AB3999" s="1">
        <v>42848</v>
      </c>
      <c r="AC3999" s="13">
        <f t="shared" si="563"/>
        <v>42826</v>
      </c>
      <c r="AD3999" s="14">
        <f t="shared" si="564"/>
        <v>42848</v>
      </c>
      <c r="AE3999" s="1" t="str">
        <f t="shared" si="565"/>
        <v>Sunday</v>
      </c>
      <c r="AF3999" s="2">
        <v>0.60252314814814811</v>
      </c>
      <c r="AG3999" s="2">
        <f t="shared" si="566"/>
        <v>0.58333333333333326</v>
      </c>
      <c r="AH3999" t="s">
        <v>23</v>
      </c>
    </row>
    <row r="4000" spans="1:34" x14ac:dyDescent="0.25">
      <c r="A4000">
        <v>1586111</v>
      </c>
      <c r="B4000" t="s">
        <v>54</v>
      </c>
      <c r="E4000">
        <v>53202</v>
      </c>
      <c r="F4000" t="s">
        <v>20</v>
      </c>
      <c r="G4000" t="s">
        <v>55</v>
      </c>
      <c r="H4000">
        <v>5442</v>
      </c>
      <c r="I4000" t="s">
        <v>81</v>
      </c>
      <c r="J4000">
        <f>VLOOKUP(I4000,Key!$A$1:$C$73,2,FALSE)</f>
        <v>43.058010000000003</v>
      </c>
      <c r="K4000">
        <f>VLOOKUP(I4000,Key!$A$1:$C$73,3,FALSE)</f>
        <v>-87.877300000000005</v>
      </c>
      <c r="L4000" t="s">
        <v>81</v>
      </c>
      <c r="M4000">
        <f>VLOOKUP(L4000,Key!$A$1:$C$73,2,FALSE)</f>
        <v>43.058010000000003</v>
      </c>
      <c r="N4000">
        <f>VLOOKUP(L4000,Key!$A$1:$C$73,3,FALSE)</f>
        <v>-87.877300000000005</v>
      </c>
      <c r="O4000">
        <v>73</v>
      </c>
      <c r="P4000">
        <v>9</v>
      </c>
      <c r="Q4000">
        <v>11</v>
      </c>
      <c r="R4000">
        <v>10.4</v>
      </c>
      <c r="S4000">
        <v>438</v>
      </c>
      <c r="T4000">
        <f t="shared" si="558"/>
        <v>-1</v>
      </c>
      <c r="U4000" s="1">
        <v>42842</v>
      </c>
      <c r="V4000" s="13">
        <f t="shared" si="559"/>
        <v>42826</v>
      </c>
      <c r="W4000" s="14">
        <f t="shared" si="560"/>
        <v>42842</v>
      </c>
      <c r="X4000" s="1" t="str">
        <f t="shared" si="561"/>
        <v>Monday</v>
      </c>
      <c r="Y4000" s="2">
        <v>0.38874999999999998</v>
      </c>
      <c r="Z4000" s="2">
        <f t="shared" si="562"/>
        <v>0.375</v>
      </c>
      <c r="AA4000">
        <f>1</f>
        <v>1</v>
      </c>
      <c r="AB4000" s="1">
        <v>42842</v>
      </c>
      <c r="AC4000" s="13">
        <f t="shared" si="563"/>
        <v>42826</v>
      </c>
      <c r="AD4000" s="14">
        <f t="shared" si="564"/>
        <v>42842</v>
      </c>
      <c r="AE4000" s="1" t="str">
        <f t="shared" si="565"/>
        <v>Monday</v>
      </c>
      <c r="AF4000" s="2">
        <v>0.43912037037037038</v>
      </c>
      <c r="AG4000" s="2">
        <f t="shared" si="566"/>
        <v>0.45833333333333331</v>
      </c>
      <c r="AH4000" t="s">
        <v>25</v>
      </c>
    </row>
    <row r="4001" spans="1:34" x14ac:dyDescent="0.25">
      <c r="A4001">
        <v>1586301</v>
      </c>
      <c r="B4001" t="s">
        <v>54</v>
      </c>
      <c r="E4001">
        <v>53045</v>
      </c>
      <c r="F4001" t="s">
        <v>20</v>
      </c>
      <c r="G4001" t="s">
        <v>55</v>
      </c>
      <c r="H4001">
        <v>167</v>
      </c>
      <c r="I4001" t="s">
        <v>37</v>
      </c>
      <c r="J4001">
        <f>VLOOKUP(I4001,Key!$A$1:$C$73,2,FALSE)</f>
        <v>43.049230000000001</v>
      </c>
      <c r="K4001">
        <f>VLOOKUP(I4001,Key!$A$1:$C$73,3,FALSE)</f>
        <v>-87.911940000000001</v>
      </c>
      <c r="L4001" t="s">
        <v>37</v>
      </c>
      <c r="M4001">
        <f>VLOOKUP(L4001,Key!$A$1:$C$73,2,FALSE)</f>
        <v>43.049230000000001</v>
      </c>
      <c r="N4001">
        <f>VLOOKUP(L4001,Key!$A$1:$C$73,3,FALSE)</f>
        <v>-87.911940000000001</v>
      </c>
      <c r="O4001">
        <v>111</v>
      </c>
      <c r="P4001">
        <v>12</v>
      </c>
      <c r="Q4001">
        <v>16.7</v>
      </c>
      <c r="R4001">
        <v>15.8</v>
      </c>
      <c r="S4001">
        <v>666</v>
      </c>
      <c r="T4001">
        <f t="shared" si="558"/>
        <v>-1</v>
      </c>
      <c r="U4001" s="1">
        <v>42842</v>
      </c>
      <c r="V4001" s="13">
        <f t="shared" si="559"/>
        <v>42826</v>
      </c>
      <c r="W4001" s="14">
        <f t="shared" si="560"/>
        <v>42842</v>
      </c>
      <c r="X4001" s="1" t="str">
        <f t="shared" si="561"/>
        <v>Monday</v>
      </c>
      <c r="Y4001" s="2">
        <v>0.51313657407407409</v>
      </c>
      <c r="Z4001" s="2">
        <f t="shared" si="562"/>
        <v>0.5</v>
      </c>
      <c r="AA4001">
        <f>1</f>
        <v>1</v>
      </c>
      <c r="AB4001" s="1">
        <v>42842</v>
      </c>
      <c r="AC4001" s="13">
        <f t="shared" si="563"/>
        <v>42826</v>
      </c>
      <c r="AD4001" s="14">
        <f t="shared" si="564"/>
        <v>42842</v>
      </c>
      <c r="AE4001" s="1" t="str">
        <f t="shared" si="565"/>
        <v>Monday</v>
      </c>
      <c r="AF4001" s="2">
        <v>0.5900347222222222</v>
      </c>
      <c r="AG4001" s="2">
        <f t="shared" si="566"/>
        <v>0.58333333333333326</v>
      </c>
      <c r="AH4001" t="s">
        <v>25</v>
      </c>
    </row>
    <row r="4002" spans="1:34" x14ac:dyDescent="0.25">
      <c r="A4002">
        <v>1586426</v>
      </c>
      <c r="B4002" t="s">
        <v>54</v>
      </c>
      <c r="E4002">
        <v>53151</v>
      </c>
      <c r="F4002" t="s">
        <v>20</v>
      </c>
      <c r="G4002" t="s">
        <v>55</v>
      </c>
      <c r="H4002">
        <v>32</v>
      </c>
      <c r="I4002" t="s">
        <v>81</v>
      </c>
      <c r="J4002">
        <f>VLOOKUP(I4002,Key!$A$1:$C$73,2,FALSE)</f>
        <v>43.058010000000003</v>
      </c>
      <c r="K4002">
        <f>VLOOKUP(I4002,Key!$A$1:$C$73,3,FALSE)</f>
        <v>-87.877300000000005</v>
      </c>
      <c r="L4002" t="s">
        <v>81</v>
      </c>
      <c r="M4002">
        <f>VLOOKUP(L4002,Key!$A$1:$C$73,2,FALSE)</f>
        <v>43.058010000000003</v>
      </c>
      <c r="N4002">
        <f>VLOOKUP(L4002,Key!$A$1:$C$73,3,FALSE)</f>
        <v>-87.877300000000005</v>
      </c>
      <c r="O4002">
        <v>44</v>
      </c>
      <c r="P4002">
        <v>6</v>
      </c>
      <c r="Q4002">
        <v>6.6</v>
      </c>
      <c r="R4002">
        <v>6.3</v>
      </c>
      <c r="S4002">
        <v>264</v>
      </c>
      <c r="T4002">
        <f t="shared" si="558"/>
        <v>-1</v>
      </c>
      <c r="U4002" s="1">
        <v>42842</v>
      </c>
      <c r="V4002" s="13">
        <f t="shared" si="559"/>
        <v>42826</v>
      </c>
      <c r="W4002" s="14">
        <f t="shared" si="560"/>
        <v>42842</v>
      </c>
      <c r="X4002" s="1" t="str">
        <f t="shared" si="561"/>
        <v>Monday</v>
      </c>
      <c r="Y4002" s="2">
        <v>0.56238425925925928</v>
      </c>
      <c r="Z4002" s="2">
        <f t="shared" si="562"/>
        <v>0.54166666666666663</v>
      </c>
      <c r="AA4002">
        <f>1</f>
        <v>1</v>
      </c>
      <c r="AB4002" s="1">
        <v>42842</v>
      </c>
      <c r="AC4002" s="13">
        <f t="shared" si="563"/>
        <v>42826</v>
      </c>
      <c r="AD4002" s="14">
        <f t="shared" si="564"/>
        <v>42842</v>
      </c>
      <c r="AE4002" s="1" t="str">
        <f t="shared" si="565"/>
        <v>Monday</v>
      </c>
      <c r="AF4002" s="2">
        <v>0.59250000000000003</v>
      </c>
      <c r="AG4002" s="2">
        <f t="shared" si="566"/>
        <v>0.58333333333333326</v>
      </c>
      <c r="AH4002" t="s">
        <v>25</v>
      </c>
    </row>
    <row r="4003" spans="1:34" x14ac:dyDescent="0.25">
      <c r="A4003">
        <v>1586587</v>
      </c>
      <c r="B4003" t="s">
        <v>54</v>
      </c>
      <c r="E4003">
        <v>53213</v>
      </c>
      <c r="F4003" t="s">
        <v>20</v>
      </c>
      <c r="G4003" t="s">
        <v>55</v>
      </c>
      <c r="H4003">
        <v>354</v>
      </c>
      <c r="I4003" t="s">
        <v>90</v>
      </c>
      <c r="J4003">
        <f>VLOOKUP(I4003,Key!$A$1:$C$73,2,FALSE)</f>
        <v>43.06044</v>
      </c>
      <c r="K4003">
        <f>VLOOKUP(I4003,Key!$A$1:$C$73,3,FALSE)</f>
        <v>-88.016239999999996</v>
      </c>
      <c r="L4003" t="s">
        <v>90</v>
      </c>
      <c r="M4003">
        <f>VLOOKUP(L4003,Key!$A$1:$C$73,2,FALSE)</f>
        <v>43.06044</v>
      </c>
      <c r="N4003">
        <f>VLOOKUP(L4003,Key!$A$1:$C$73,3,FALSE)</f>
        <v>-88.016239999999996</v>
      </c>
      <c r="O4003">
        <v>77</v>
      </c>
      <c r="P4003">
        <v>9</v>
      </c>
      <c r="Q4003">
        <v>11.6</v>
      </c>
      <c r="R4003">
        <v>11</v>
      </c>
      <c r="S4003">
        <v>462</v>
      </c>
      <c r="T4003">
        <f t="shared" si="558"/>
        <v>-1</v>
      </c>
      <c r="U4003" s="1">
        <v>42842</v>
      </c>
      <c r="V4003" s="13">
        <f t="shared" si="559"/>
        <v>42826</v>
      </c>
      <c r="W4003" s="14">
        <f t="shared" si="560"/>
        <v>42842</v>
      </c>
      <c r="X4003" s="1" t="str">
        <f t="shared" si="561"/>
        <v>Monday</v>
      </c>
      <c r="Y4003" s="2">
        <v>0.6305439814814815</v>
      </c>
      <c r="Z4003" s="2">
        <f t="shared" si="562"/>
        <v>0.625</v>
      </c>
      <c r="AA4003">
        <f>1</f>
        <v>1</v>
      </c>
      <c r="AB4003" s="1">
        <v>42842</v>
      </c>
      <c r="AC4003" s="13">
        <f t="shared" si="563"/>
        <v>42826</v>
      </c>
      <c r="AD4003" s="14">
        <f t="shared" si="564"/>
        <v>42842</v>
      </c>
      <c r="AE4003" s="1" t="str">
        <f t="shared" si="565"/>
        <v>Monday</v>
      </c>
      <c r="AF4003" s="2">
        <v>0.6837037037037037</v>
      </c>
      <c r="AG4003" s="2">
        <f t="shared" si="566"/>
        <v>0.66666666666666663</v>
      </c>
      <c r="AH4003" t="s">
        <v>25</v>
      </c>
    </row>
    <row r="4004" spans="1:34" x14ac:dyDescent="0.25">
      <c r="A4004">
        <v>1586598</v>
      </c>
      <c r="B4004" t="s">
        <v>54</v>
      </c>
      <c r="E4004">
        <v>53108</v>
      </c>
      <c r="F4004" t="s">
        <v>20</v>
      </c>
      <c r="G4004" t="s">
        <v>55</v>
      </c>
      <c r="H4004">
        <v>11050</v>
      </c>
      <c r="I4004" t="s">
        <v>62</v>
      </c>
      <c r="J4004">
        <f>VLOOKUP(I4004,Key!$A$1:$C$73,2,FALSE)</f>
        <v>43.052460000000004</v>
      </c>
      <c r="K4004">
        <f>VLOOKUP(I4004,Key!$A$1:$C$73,3,FALSE)</f>
        <v>-87.891000000000005</v>
      </c>
      <c r="L4004" t="s">
        <v>62</v>
      </c>
      <c r="M4004">
        <f>VLOOKUP(L4004,Key!$A$1:$C$73,2,FALSE)</f>
        <v>43.052460000000004</v>
      </c>
      <c r="N4004">
        <f>VLOOKUP(L4004,Key!$A$1:$C$73,3,FALSE)</f>
        <v>-87.891000000000005</v>
      </c>
      <c r="O4004">
        <v>29</v>
      </c>
      <c r="P4004">
        <v>3</v>
      </c>
      <c r="Q4004">
        <v>4.4000000000000004</v>
      </c>
      <c r="R4004">
        <v>4.0999999999999996</v>
      </c>
      <c r="S4004">
        <v>174</v>
      </c>
      <c r="T4004">
        <f t="shared" si="558"/>
        <v>-1</v>
      </c>
      <c r="U4004" s="1">
        <v>42842</v>
      </c>
      <c r="V4004" s="13">
        <f t="shared" si="559"/>
        <v>42826</v>
      </c>
      <c r="W4004" s="14">
        <f t="shared" si="560"/>
        <v>42842</v>
      </c>
      <c r="X4004" s="1" t="str">
        <f t="shared" si="561"/>
        <v>Monday</v>
      </c>
      <c r="Y4004" s="2">
        <v>0.63605324074074077</v>
      </c>
      <c r="Z4004" s="2">
        <f t="shared" si="562"/>
        <v>0.625</v>
      </c>
      <c r="AA4004">
        <f>1</f>
        <v>1</v>
      </c>
      <c r="AB4004" s="1">
        <v>42842</v>
      </c>
      <c r="AC4004" s="13">
        <f t="shared" si="563"/>
        <v>42826</v>
      </c>
      <c r="AD4004" s="14">
        <f t="shared" si="564"/>
        <v>42842</v>
      </c>
      <c r="AE4004" s="1" t="str">
        <f t="shared" si="565"/>
        <v>Monday</v>
      </c>
      <c r="AF4004" s="2">
        <v>0.65590277777777783</v>
      </c>
      <c r="AG4004" s="2">
        <f t="shared" si="566"/>
        <v>0.66666666666666663</v>
      </c>
      <c r="AH4004" t="s">
        <v>25</v>
      </c>
    </row>
    <row r="4005" spans="1:34" x14ac:dyDescent="0.25">
      <c r="A4005">
        <v>1586741</v>
      </c>
      <c r="B4005" t="s">
        <v>54</v>
      </c>
      <c r="E4005">
        <v>53086</v>
      </c>
      <c r="F4005" t="s">
        <v>20</v>
      </c>
      <c r="G4005" t="s">
        <v>55</v>
      </c>
      <c r="H4005">
        <v>361</v>
      </c>
      <c r="I4005" t="s">
        <v>85</v>
      </c>
      <c r="J4005">
        <f>VLOOKUP(I4005,Key!$A$1:$C$73,2,FALSE)</f>
        <v>43.053040000000003</v>
      </c>
      <c r="K4005">
        <f>VLOOKUP(I4005,Key!$A$1:$C$73,3,FALSE)</f>
        <v>-87.897660000000002</v>
      </c>
      <c r="L4005" t="s">
        <v>62</v>
      </c>
      <c r="M4005">
        <f>VLOOKUP(L4005,Key!$A$1:$C$73,2,FALSE)</f>
        <v>43.052460000000004</v>
      </c>
      <c r="N4005">
        <f>VLOOKUP(L4005,Key!$A$1:$C$73,3,FALSE)</f>
        <v>-87.891000000000005</v>
      </c>
      <c r="O4005">
        <v>52</v>
      </c>
      <c r="P4005">
        <v>6</v>
      </c>
      <c r="Q4005">
        <v>7.8</v>
      </c>
      <c r="R4005">
        <v>7.4</v>
      </c>
      <c r="S4005">
        <v>312</v>
      </c>
      <c r="T4005">
        <f t="shared" si="558"/>
        <v>-1</v>
      </c>
      <c r="U4005" s="1">
        <v>42842</v>
      </c>
      <c r="V4005" s="13">
        <f t="shared" si="559"/>
        <v>42826</v>
      </c>
      <c r="W4005" s="14">
        <f t="shared" si="560"/>
        <v>42842</v>
      </c>
      <c r="X4005" s="1" t="str">
        <f t="shared" si="561"/>
        <v>Monday</v>
      </c>
      <c r="Y4005" s="2">
        <v>0.72083333333333333</v>
      </c>
      <c r="Z4005" s="2">
        <f t="shared" si="562"/>
        <v>0.70833333333333326</v>
      </c>
      <c r="AA4005">
        <f>1</f>
        <v>1</v>
      </c>
      <c r="AB4005" s="1">
        <v>42842</v>
      </c>
      <c r="AC4005" s="13">
        <f t="shared" si="563"/>
        <v>42826</v>
      </c>
      <c r="AD4005" s="14">
        <f t="shared" si="564"/>
        <v>42842</v>
      </c>
      <c r="AE4005" s="1" t="str">
        <f t="shared" si="565"/>
        <v>Monday</v>
      </c>
      <c r="AF4005" s="2">
        <v>0.75710648148148152</v>
      </c>
      <c r="AG4005" s="2">
        <f t="shared" si="566"/>
        <v>0.75</v>
      </c>
      <c r="AH4005" t="s">
        <v>23</v>
      </c>
    </row>
    <row r="4006" spans="1:34" x14ac:dyDescent="0.25">
      <c r="A4006">
        <v>1586847</v>
      </c>
      <c r="B4006" t="s">
        <v>54</v>
      </c>
      <c r="E4006">
        <v>53948</v>
      </c>
      <c r="F4006" t="s">
        <v>20</v>
      </c>
      <c r="G4006" t="s">
        <v>55</v>
      </c>
      <c r="H4006">
        <v>5434</v>
      </c>
      <c r="I4006" t="s">
        <v>90</v>
      </c>
      <c r="J4006">
        <f>VLOOKUP(I4006,Key!$A$1:$C$73,2,FALSE)</f>
        <v>43.06044</v>
      </c>
      <c r="K4006">
        <f>VLOOKUP(I4006,Key!$A$1:$C$73,3,FALSE)</f>
        <v>-88.016239999999996</v>
      </c>
      <c r="L4006" t="s">
        <v>90</v>
      </c>
      <c r="M4006">
        <f>VLOOKUP(L4006,Key!$A$1:$C$73,2,FALSE)</f>
        <v>43.06044</v>
      </c>
      <c r="N4006">
        <f>VLOOKUP(L4006,Key!$A$1:$C$73,3,FALSE)</f>
        <v>-88.016239999999996</v>
      </c>
      <c r="O4006">
        <v>12</v>
      </c>
      <c r="P4006">
        <v>3</v>
      </c>
      <c r="Q4006">
        <v>1.8</v>
      </c>
      <c r="R4006">
        <v>1.7</v>
      </c>
      <c r="S4006">
        <v>72</v>
      </c>
      <c r="T4006">
        <f t="shared" si="558"/>
        <v>-1</v>
      </c>
      <c r="U4006" s="1">
        <v>42842</v>
      </c>
      <c r="V4006" s="13">
        <f t="shared" si="559"/>
        <v>42826</v>
      </c>
      <c r="W4006" s="14">
        <f t="shared" si="560"/>
        <v>42842</v>
      </c>
      <c r="X4006" s="1" t="str">
        <f t="shared" si="561"/>
        <v>Monday</v>
      </c>
      <c r="Y4006" s="2">
        <v>0.80012731481481481</v>
      </c>
      <c r="Z4006" s="2">
        <f t="shared" si="562"/>
        <v>0.79166666666666663</v>
      </c>
      <c r="AA4006">
        <f>1</f>
        <v>1</v>
      </c>
      <c r="AB4006" s="1">
        <v>42842</v>
      </c>
      <c r="AC4006" s="13">
        <f t="shared" si="563"/>
        <v>42826</v>
      </c>
      <c r="AD4006" s="14">
        <f t="shared" si="564"/>
        <v>42842</v>
      </c>
      <c r="AE4006" s="1" t="str">
        <f t="shared" si="565"/>
        <v>Monday</v>
      </c>
      <c r="AF4006" s="2">
        <v>0.80861111111111106</v>
      </c>
      <c r="AG4006" s="2">
        <f t="shared" si="566"/>
        <v>0.79166666666666663</v>
      </c>
      <c r="AH4006" t="s">
        <v>25</v>
      </c>
    </row>
    <row r="4007" spans="1:34" x14ac:dyDescent="0.25">
      <c r="A4007">
        <v>1586931</v>
      </c>
      <c r="B4007" t="s">
        <v>54</v>
      </c>
      <c r="E4007">
        <v>53215</v>
      </c>
      <c r="F4007" t="s">
        <v>20</v>
      </c>
      <c r="G4007" t="s">
        <v>55</v>
      </c>
      <c r="H4007">
        <v>5439</v>
      </c>
      <c r="I4007" t="s">
        <v>62</v>
      </c>
      <c r="J4007">
        <f>VLOOKUP(I4007,Key!$A$1:$C$73,2,FALSE)</f>
        <v>43.052460000000004</v>
      </c>
      <c r="K4007">
        <f>VLOOKUP(I4007,Key!$A$1:$C$73,3,FALSE)</f>
        <v>-87.891000000000005</v>
      </c>
      <c r="L4007" t="s">
        <v>62</v>
      </c>
      <c r="M4007">
        <f>VLOOKUP(L4007,Key!$A$1:$C$73,2,FALSE)</f>
        <v>43.052460000000004</v>
      </c>
      <c r="N4007">
        <f>VLOOKUP(L4007,Key!$A$1:$C$73,3,FALSE)</f>
        <v>-87.891000000000005</v>
      </c>
      <c r="O4007">
        <v>25</v>
      </c>
      <c r="P4007">
        <v>3</v>
      </c>
      <c r="Q4007">
        <v>3.8</v>
      </c>
      <c r="R4007">
        <v>3.6</v>
      </c>
      <c r="S4007">
        <v>150</v>
      </c>
      <c r="T4007">
        <f t="shared" si="558"/>
        <v>-1</v>
      </c>
      <c r="U4007" s="1">
        <v>42842</v>
      </c>
      <c r="V4007" s="13">
        <f t="shared" si="559"/>
        <v>42826</v>
      </c>
      <c r="W4007" s="14">
        <f t="shared" si="560"/>
        <v>42842</v>
      </c>
      <c r="X4007" s="1" t="str">
        <f t="shared" si="561"/>
        <v>Monday</v>
      </c>
      <c r="Y4007" s="2">
        <v>0.84515046296296292</v>
      </c>
      <c r="Z4007" s="2">
        <f t="shared" si="562"/>
        <v>0.83333333333333326</v>
      </c>
      <c r="AA4007">
        <f>1</f>
        <v>1</v>
      </c>
      <c r="AB4007" s="1">
        <v>42842</v>
      </c>
      <c r="AC4007" s="13">
        <f t="shared" si="563"/>
        <v>42826</v>
      </c>
      <c r="AD4007" s="14">
        <f t="shared" si="564"/>
        <v>42842</v>
      </c>
      <c r="AE4007" s="1" t="str">
        <f t="shared" si="565"/>
        <v>Monday</v>
      </c>
      <c r="AF4007" s="2">
        <v>0.86281249999999998</v>
      </c>
      <c r="AG4007" s="2">
        <f t="shared" si="566"/>
        <v>0.875</v>
      </c>
      <c r="AH4007" t="s">
        <v>25</v>
      </c>
    </row>
    <row r="4008" spans="1:34" x14ac:dyDescent="0.25">
      <c r="A4008">
        <v>1574256</v>
      </c>
      <c r="B4008" t="s">
        <v>54</v>
      </c>
      <c r="E4008">
        <v>53211</v>
      </c>
      <c r="F4008" t="s">
        <v>20</v>
      </c>
      <c r="G4008" t="s">
        <v>55</v>
      </c>
      <c r="H4008">
        <v>5545</v>
      </c>
      <c r="I4008" t="s">
        <v>63</v>
      </c>
      <c r="J4008">
        <f>VLOOKUP(I4008,Key!$A$1:$C$73,2,FALSE)</f>
        <v>43.066893999999998</v>
      </c>
      <c r="K4008">
        <f>VLOOKUP(I4008,Key!$A$1:$C$73,3,FALSE)</f>
        <v>-87.877936000000005</v>
      </c>
      <c r="L4008" t="s">
        <v>63</v>
      </c>
      <c r="M4008">
        <f>VLOOKUP(L4008,Key!$A$1:$C$73,2,FALSE)</f>
        <v>43.066893999999998</v>
      </c>
      <c r="N4008">
        <f>VLOOKUP(L4008,Key!$A$1:$C$73,3,FALSE)</f>
        <v>-87.877936000000005</v>
      </c>
      <c r="O4008">
        <v>64</v>
      </c>
      <c r="P4008">
        <v>6</v>
      </c>
      <c r="Q4008">
        <v>9.6</v>
      </c>
      <c r="R4008">
        <v>9.1</v>
      </c>
      <c r="S4008">
        <v>384</v>
      </c>
      <c r="T4008">
        <f t="shared" si="558"/>
        <v>-1</v>
      </c>
      <c r="U4008" s="1">
        <v>42843</v>
      </c>
      <c r="V4008" s="13">
        <f t="shared" si="559"/>
        <v>42826</v>
      </c>
      <c r="W4008" s="14">
        <f t="shared" si="560"/>
        <v>42843</v>
      </c>
      <c r="X4008" s="1" t="str">
        <f t="shared" si="561"/>
        <v>Tuesday</v>
      </c>
      <c r="Y4008" s="2">
        <v>0.43916666666666665</v>
      </c>
      <c r="Z4008" s="2">
        <f t="shared" si="562"/>
        <v>0.45833333333333331</v>
      </c>
      <c r="AA4008">
        <f>1</f>
        <v>1</v>
      </c>
      <c r="AB4008" s="1">
        <v>42843</v>
      </c>
      <c r="AC4008" s="13">
        <f t="shared" si="563"/>
        <v>42826</v>
      </c>
      <c r="AD4008" s="14">
        <f t="shared" si="564"/>
        <v>42843</v>
      </c>
      <c r="AE4008" s="1" t="str">
        <f t="shared" si="565"/>
        <v>Tuesday</v>
      </c>
      <c r="AF4008" s="2">
        <v>0.48333333333333334</v>
      </c>
      <c r="AG4008" s="2">
        <f t="shared" si="566"/>
        <v>0.5</v>
      </c>
      <c r="AH4008" t="s">
        <v>25</v>
      </c>
    </row>
    <row r="4009" spans="1:34" x14ac:dyDescent="0.25">
      <c r="A4009">
        <v>1588485</v>
      </c>
      <c r="B4009" t="s">
        <v>54</v>
      </c>
      <c r="E4009">
        <v>54403</v>
      </c>
      <c r="F4009" t="s">
        <v>20</v>
      </c>
      <c r="G4009" t="s">
        <v>55</v>
      </c>
      <c r="H4009">
        <v>5435</v>
      </c>
      <c r="I4009" t="s">
        <v>84</v>
      </c>
      <c r="J4009">
        <f>VLOOKUP(I4009,Key!$A$1:$C$73,2,FALSE)</f>
        <v>43.040154000000001</v>
      </c>
      <c r="K4009">
        <f>VLOOKUP(I4009,Key!$A$1:$C$73,3,FALSE)</f>
        <v>-87.932113000000001</v>
      </c>
      <c r="L4009" t="s">
        <v>53</v>
      </c>
      <c r="M4009">
        <f>VLOOKUP(L4009,Key!$A$1:$C$73,2,FALSE)</f>
        <v>43.04824</v>
      </c>
      <c r="N4009">
        <f>VLOOKUP(L4009,Key!$A$1:$C$73,3,FALSE)</f>
        <v>-87.904970000000006</v>
      </c>
      <c r="O4009">
        <v>12</v>
      </c>
      <c r="P4009">
        <v>3</v>
      </c>
      <c r="Q4009">
        <v>1.8</v>
      </c>
      <c r="R4009">
        <v>1.7</v>
      </c>
      <c r="S4009">
        <v>72</v>
      </c>
      <c r="T4009">
        <f t="shared" si="558"/>
        <v>-1</v>
      </c>
      <c r="U4009" s="1">
        <v>42843</v>
      </c>
      <c r="V4009" s="13">
        <f t="shared" si="559"/>
        <v>42826</v>
      </c>
      <c r="W4009" s="14">
        <f t="shared" si="560"/>
        <v>42843</v>
      </c>
      <c r="X4009" s="1" t="str">
        <f t="shared" si="561"/>
        <v>Tuesday</v>
      </c>
      <c r="Y4009" s="2">
        <v>0.66480324074074071</v>
      </c>
      <c r="Z4009" s="2">
        <f t="shared" si="562"/>
        <v>0.66666666666666663</v>
      </c>
      <c r="AA4009">
        <f>1</f>
        <v>1</v>
      </c>
      <c r="AB4009" s="1">
        <v>42843</v>
      </c>
      <c r="AC4009" s="13">
        <f t="shared" si="563"/>
        <v>42826</v>
      </c>
      <c r="AD4009" s="14">
        <f t="shared" si="564"/>
        <v>42843</v>
      </c>
      <c r="AE4009" s="1" t="str">
        <f t="shared" si="565"/>
        <v>Tuesday</v>
      </c>
      <c r="AF4009" s="2">
        <v>0.67337962962962961</v>
      </c>
      <c r="AG4009" s="2">
        <f t="shared" si="566"/>
        <v>0.66666666666666663</v>
      </c>
      <c r="AH4009" t="s">
        <v>23</v>
      </c>
    </row>
    <row r="4010" spans="1:34" x14ac:dyDescent="0.25">
      <c r="A4010">
        <v>1553276</v>
      </c>
      <c r="B4010" t="s">
        <v>54</v>
      </c>
      <c r="E4010">
        <v>53211</v>
      </c>
      <c r="F4010" t="s">
        <v>20</v>
      </c>
      <c r="G4010" t="s">
        <v>55</v>
      </c>
      <c r="H4010">
        <v>11156</v>
      </c>
      <c r="I4010" t="s">
        <v>64</v>
      </c>
      <c r="J4010">
        <f>VLOOKUP(I4010,Key!$A$1:$C$73,2,FALSE)</f>
        <v>43.069021999999997</v>
      </c>
      <c r="K4010">
        <f>VLOOKUP(I4010,Key!$A$1:$C$73,3,FALSE)</f>
        <v>-87.887940999999998</v>
      </c>
      <c r="L4010" t="s">
        <v>40</v>
      </c>
      <c r="M4010">
        <f>VLOOKUP(L4010,Key!$A$1:$C$73,2,FALSE)</f>
        <v>43.06033</v>
      </c>
      <c r="N4010">
        <f>VLOOKUP(L4010,Key!$A$1:$C$73,3,FALSE)</f>
        <v>-87.89546</v>
      </c>
      <c r="O4010">
        <v>7</v>
      </c>
      <c r="P4010">
        <v>3</v>
      </c>
      <c r="Q4010">
        <v>1.1000000000000001</v>
      </c>
      <c r="R4010">
        <v>1</v>
      </c>
      <c r="S4010">
        <v>42</v>
      </c>
      <c r="T4010">
        <f t="shared" si="558"/>
        <v>-1</v>
      </c>
      <c r="U4010" s="1">
        <v>42843</v>
      </c>
      <c r="V4010" s="13">
        <f t="shared" si="559"/>
        <v>42826</v>
      </c>
      <c r="W4010" s="14">
        <f t="shared" si="560"/>
        <v>42843</v>
      </c>
      <c r="X4010" s="1" t="str">
        <f t="shared" si="561"/>
        <v>Tuesday</v>
      </c>
      <c r="Y4010" s="2">
        <v>0.6858912037037036</v>
      </c>
      <c r="Z4010" s="2">
        <f t="shared" si="562"/>
        <v>0.66666666666666663</v>
      </c>
      <c r="AA4010">
        <f>1</f>
        <v>1</v>
      </c>
      <c r="AB4010" s="1">
        <v>42843</v>
      </c>
      <c r="AC4010" s="13">
        <f t="shared" si="563"/>
        <v>42826</v>
      </c>
      <c r="AD4010" s="14">
        <f t="shared" si="564"/>
        <v>42843</v>
      </c>
      <c r="AE4010" s="1" t="str">
        <f t="shared" si="565"/>
        <v>Tuesday</v>
      </c>
      <c r="AF4010" s="2">
        <v>0.6909143518518519</v>
      </c>
      <c r="AG4010" s="2">
        <f t="shared" si="566"/>
        <v>0.70833333333333326</v>
      </c>
      <c r="AH4010" t="s">
        <v>23</v>
      </c>
    </row>
    <row r="4011" spans="1:34" x14ac:dyDescent="0.25">
      <c r="A4011">
        <v>1588564</v>
      </c>
      <c r="B4011" t="s">
        <v>54</v>
      </c>
      <c r="E4011">
        <v>38114</v>
      </c>
      <c r="F4011" t="s">
        <v>20</v>
      </c>
      <c r="G4011" t="s">
        <v>55</v>
      </c>
      <c r="H4011">
        <v>179</v>
      </c>
      <c r="I4011" t="s">
        <v>27</v>
      </c>
      <c r="J4011">
        <f>VLOOKUP(I4011,Key!$A$1:$C$73,2,FALSE)</f>
        <v>43.041646999999998</v>
      </c>
      <c r="K4011">
        <f>VLOOKUP(I4011,Key!$A$1:$C$73,3,FALSE)</f>
        <v>-87.927257999999995</v>
      </c>
      <c r="L4011" t="s">
        <v>27</v>
      </c>
      <c r="M4011">
        <f>VLOOKUP(L4011,Key!$A$1:$C$73,2,FALSE)</f>
        <v>43.041646999999998</v>
      </c>
      <c r="N4011">
        <f>VLOOKUP(L4011,Key!$A$1:$C$73,3,FALSE)</f>
        <v>-87.927257999999995</v>
      </c>
      <c r="O4011">
        <v>111</v>
      </c>
      <c r="P4011">
        <v>12</v>
      </c>
      <c r="Q4011">
        <v>16.7</v>
      </c>
      <c r="R4011">
        <v>15.8</v>
      </c>
      <c r="S4011">
        <v>666</v>
      </c>
      <c r="T4011">
        <f t="shared" si="558"/>
        <v>-1</v>
      </c>
      <c r="U4011" s="1">
        <v>42843</v>
      </c>
      <c r="V4011" s="13">
        <f t="shared" si="559"/>
        <v>42826</v>
      </c>
      <c r="W4011" s="14">
        <f t="shared" si="560"/>
        <v>42843</v>
      </c>
      <c r="X4011" s="1" t="str">
        <f t="shared" si="561"/>
        <v>Tuesday</v>
      </c>
      <c r="Y4011" s="2">
        <v>0.70769675925925923</v>
      </c>
      <c r="Z4011" s="2">
        <f t="shared" si="562"/>
        <v>0.70833333333333326</v>
      </c>
      <c r="AA4011">
        <f>1</f>
        <v>1</v>
      </c>
      <c r="AB4011" s="1">
        <v>42843</v>
      </c>
      <c r="AC4011" s="13">
        <f t="shared" si="563"/>
        <v>42826</v>
      </c>
      <c r="AD4011" s="14">
        <f t="shared" si="564"/>
        <v>42843</v>
      </c>
      <c r="AE4011" s="1" t="str">
        <f t="shared" si="565"/>
        <v>Tuesday</v>
      </c>
      <c r="AF4011" s="2">
        <v>0.78479166666666667</v>
      </c>
      <c r="AG4011" s="2">
        <f t="shared" si="566"/>
        <v>0.79166666666666663</v>
      </c>
      <c r="AH4011" t="s">
        <v>25</v>
      </c>
    </row>
    <row r="4012" spans="1:34" x14ac:dyDescent="0.25">
      <c r="A4012">
        <v>1588566</v>
      </c>
      <c r="B4012" t="s">
        <v>54</v>
      </c>
      <c r="E4012">
        <v>8023</v>
      </c>
      <c r="F4012" t="s">
        <v>20</v>
      </c>
      <c r="G4012" t="s">
        <v>55</v>
      </c>
      <c r="H4012">
        <v>11155</v>
      </c>
      <c r="I4012" t="s">
        <v>63</v>
      </c>
      <c r="J4012">
        <f>VLOOKUP(I4012,Key!$A$1:$C$73,2,FALSE)</f>
        <v>43.066893999999998</v>
      </c>
      <c r="K4012">
        <f>VLOOKUP(I4012,Key!$A$1:$C$73,3,FALSE)</f>
        <v>-87.877936000000005</v>
      </c>
      <c r="L4012" t="s">
        <v>63</v>
      </c>
      <c r="M4012">
        <f>VLOOKUP(L4012,Key!$A$1:$C$73,2,FALSE)</f>
        <v>43.066893999999998</v>
      </c>
      <c r="N4012">
        <f>VLOOKUP(L4012,Key!$A$1:$C$73,3,FALSE)</f>
        <v>-87.877936000000005</v>
      </c>
      <c r="O4012">
        <v>122</v>
      </c>
      <c r="P4012">
        <v>12</v>
      </c>
      <c r="Q4012">
        <v>18</v>
      </c>
      <c r="R4012">
        <v>17.100000000000001</v>
      </c>
      <c r="S4012">
        <v>720</v>
      </c>
      <c r="T4012">
        <f t="shared" si="558"/>
        <v>-1</v>
      </c>
      <c r="U4012" s="1">
        <v>42843</v>
      </c>
      <c r="V4012" s="13">
        <f t="shared" si="559"/>
        <v>42826</v>
      </c>
      <c r="W4012" s="14">
        <f t="shared" si="560"/>
        <v>42843</v>
      </c>
      <c r="X4012" s="1" t="str">
        <f t="shared" si="561"/>
        <v>Tuesday</v>
      </c>
      <c r="Y4012" s="2">
        <v>0.70938657407407402</v>
      </c>
      <c r="Z4012" s="2">
        <f t="shared" si="562"/>
        <v>0.70833333333333326</v>
      </c>
      <c r="AA4012">
        <f>1</f>
        <v>1</v>
      </c>
      <c r="AB4012" s="1">
        <v>42843</v>
      </c>
      <c r="AC4012" s="13">
        <f t="shared" si="563"/>
        <v>42826</v>
      </c>
      <c r="AD4012" s="14">
        <f t="shared" si="564"/>
        <v>42843</v>
      </c>
      <c r="AE4012" s="1" t="str">
        <f t="shared" si="565"/>
        <v>Tuesday</v>
      </c>
      <c r="AF4012" s="2">
        <v>0.79434027777777771</v>
      </c>
      <c r="AG4012" s="2">
        <f t="shared" si="566"/>
        <v>0.79166666666666663</v>
      </c>
      <c r="AH4012" t="s">
        <v>25</v>
      </c>
    </row>
    <row r="4013" spans="1:34" x14ac:dyDescent="0.25">
      <c r="A4013">
        <v>1588574</v>
      </c>
      <c r="B4013" t="s">
        <v>54</v>
      </c>
      <c r="F4013" t="s">
        <v>20</v>
      </c>
      <c r="G4013" t="s">
        <v>55</v>
      </c>
      <c r="H4013">
        <v>5566</v>
      </c>
      <c r="I4013" t="s">
        <v>69</v>
      </c>
      <c r="J4013">
        <f>VLOOKUP(I4013,Key!$A$1:$C$73,2,FALSE)</f>
        <v>43.024340000000002</v>
      </c>
      <c r="K4013">
        <f>VLOOKUP(I4013,Key!$A$1:$C$73,3,FALSE)</f>
        <v>-87.916753</v>
      </c>
      <c r="L4013" t="s">
        <v>69</v>
      </c>
      <c r="M4013">
        <f>VLOOKUP(L4013,Key!$A$1:$C$73,2,FALSE)</f>
        <v>43.024340000000002</v>
      </c>
      <c r="N4013">
        <f>VLOOKUP(L4013,Key!$A$1:$C$73,3,FALSE)</f>
        <v>-87.916753</v>
      </c>
      <c r="O4013">
        <v>30</v>
      </c>
      <c r="P4013">
        <v>3</v>
      </c>
      <c r="Q4013">
        <v>4.5</v>
      </c>
      <c r="R4013">
        <v>4.3</v>
      </c>
      <c r="S4013">
        <v>180</v>
      </c>
      <c r="T4013">
        <f t="shared" si="558"/>
        <v>-1</v>
      </c>
      <c r="U4013" s="1">
        <v>42843</v>
      </c>
      <c r="V4013" s="13">
        <f t="shared" si="559"/>
        <v>42826</v>
      </c>
      <c r="W4013" s="14">
        <f t="shared" si="560"/>
        <v>42843</v>
      </c>
      <c r="X4013" s="1" t="str">
        <f t="shared" si="561"/>
        <v>Tuesday</v>
      </c>
      <c r="Y4013" s="2">
        <v>0.71489583333333329</v>
      </c>
      <c r="Z4013" s="2">
        <f t="shared" si="562"/>
        <v>0.70833333333333326</v>
      </c>
      <c r="AA4013">
        <f>1</f>
        <v>1</v>
      </c>
      <c r="AB4013" s="1">
        <v>42843</v>
      </c>
      <c r="AC4013" s="13">
        <f t="shared" si="563"/>
        <v>42826</v>
      </c>
      <c r="AD4013" s="14">
        <f t="shared" si="564"/>
        <v>42843</v>
      </c>
      <c r="AE4013" s="1" t="str">
        <f t="shared" si="565"/>
        <v>Tuesday</v>
      </c>
      <c r="AF4013" s="2">
        <v>0.73581018518518526</v>
      </c>
      <c r="AG4013" s="2">
        <f t="shared" si="566"/>
        <v>0.75</v>
      </c>
      <c r="AH4013" t="s">
        <v>25</v>
      </c>
    </row>
    <row r="4014" spans="1:34" x14ac:dyDescent="0.25">
      <c r="A4014">
        <v>1582019</v>
      </c>
      <c r="B4014" t="s">
        <v>54</v>
      </c>
      <c r="E4014">
        <v>53226</v>
      </c>
      <c r="F4014" t="s">
        <v>20</v>
      </c>
      <c r="G4014" t="s">
        <v>55</v>
      </c>
      <c r="H4014">
        <v>11126</v>
      </c>
      <c r="I4014" t="s">
        <v>77</v>
      </c>
      <c r="J4014">
        <f>VLOOKUP(I4014,Key!$A$1:$C$73,2,FALSE)</f>
        <v>43.036900000000003</v>
      </c>
      <c r="K4014">
        <f>VLOOKUP(I4014,Key!$A$1:$C$73,3,FALSE)</f>
        <v>-87.89667</v>
      </c>
      <c r="L4014" t="s">
        <v>77</v>
      </c>
      <c r="M4014">
        <f>VLOOKUP(L4014,Key!$A$1:$C$73,2,FALSE)</f>
        <v>43.036900000000003</v>
      </c>
      <c r="N4014">
        <f>VLOOKUP(L4014,Key!$A$1:$C$73,3,FALSE)</f>
        <v>-87.89667</v>
      </c>
      <c r="O4014">
        <v>34</v>
      </c>
      <c r="P4014">
        <v>3</v>
      </c>
      <c r="Q4014">
        <v>5.0999999999999996</v>
      </c>
      <c r="R4014">
        <v>4.8</v>
      </c>
      <c r="S4014">
        <v>204</v>
      </c>
      <c r="T4014">
        <f t="shared" si="558"/>
        <v>-1</v>
      </c>
      <c r="U4014" s="1">
        <v>42843</v>
      </c>
      <c r="V4014" s="13">
        <f t="shared" si="559"/>
        <v>42826</v>
      </c>
      <c r="W4014" s="14">
        <f t="shared" si="560"/>
        <v>42843</v>
      </c>
      <c r="X4014" s="1" t="str">
        <f t="shared" si="561"/>
        <v>Tuesday</v>
      </c>
      <c r="Y4014" s="2">
        <v>0.72107638888888881</v>
      </c>
      <c r="Z4014" s="2">
        <f t="shared" si="562"/>
        <v>0.70833333333333326</v>
      </c>
      <c r="AA4014">
        <f>1</f>
        <v>1</v>
      </c>
      <c r="AB4014" s="1">
        <v>42843</v>
      </c>
      <c r="AC4014" s="13">
        <f t="shared" si="563"/>
        <v>42826</v>
      </c>
      <c r="AD4014" s="14">
        <f t="shared" si="564"/>
        <v>42843</v>
      </c>
      <c r="AE4014" s="1" t="str">
        <f t="shared" si="565"/>
        <v>Tuesday</v>
      </c>
      <c r="AF4014" s="2">
        <v>0.74512731481481476</v>
      </c>
      <c r="AG4014" s="2">
        <f t="shared" si="566"/>
        <v>0.75</v>
      </c>
      <c r="AH4014" t="s">
        <v>25</v>
      </c>
    </row>
    <row r="4015" spans="1:34" x14ac:dyDescent="0.25">
      <c r="A4015">
        <v>1588585</v>
      </c>
      <c r="B4015" t="s">
        <v>54</v>
      </c>
      <c r="E4015">
        <v>53226</v>
      </c>
      <c r="F4015" t="s">
        <v>20</v>
      </c>
      <c r="G4015" t="s">
        <v>55</v>
      </c>
      <c r="H4015">
        <v>5463</v>
      </c>
      <c r="I4015" t="s">
        <v>77</v>
      </c>
      <c r="J4015">
        <f>VLOOKUP(I4015,Key!$A$1:$C$73,2,FALSE)</f>
        <v>43.036900000000003</v>
      </c>
      <c r="K4015">
        <f>VLOOKUP(I4015,Key!$A$1:$C$73,3,FALSE)</f>
        <v>-87.89667</v>
      </c>
      <c r="L4015" t="s">
        <v>77</v>
      </c>
      <c r="M4015">
        <f>VLOOKUP(L4015,Key!$A$1:$C$73,2,FALSE)</f>
        <v>43.036900000000003</v>
      </c>
      <c r="N4015">
        <f>VLOOKUP(L4015,Key!$A$1:$C$73,3,FALSE)</f>
        <v>-87.89667</v>
      </c>
      <c r="O4015">
        <v>35</v>
      </c>
      <c r="P4015">
        <v>6</v>
      </c>
      <c r="Q4015">
        <v>5.3</v>
      </c>
      <c r="R4015">
        <v>5</v>
      </c>
      <c r="S4015">
        <v>210</v>
      </c>
      <c r="T4015">
        <f t="shared" si="558"/>
        <v>-1</v>
      </c>
      <c r="U4015" s="1">
        <v>42843</v>
      </c>
      <c r="V4015" s="13">
        <f t="shared" si="559"/>
        <v>42826</v>
      </c>
      <c r="W4015" s="14">
        <f t="shared" si="560"/>
        <v>42843</v>
      </c>
      <c r="X4015" s="1" t="str">
        <f t="shared" si="561"/>
        <v>Tuesday</v>
      </c>
      <c r="Y4015" s="2">
        <v>0.72151620370370362</v>
      </c>
      <c r="Z4015" s="2">
        <f t="shared" si="562"/>
        <v>0.70833333333333326</v>
      </c>
      <c r="AA4015">
        <f>1</f>
        <v>1</v>
      </c>
      <c r="AB4015" s="1">
        <v>42843</v>
      </c>
      <c r="AC4015" s="13">
        <f t="shared" si="563"/>
        <v>42826</v>
      </c>
      <c r="AD4015" s="14">
        <f t="shared" si="564"/>
        <v>42843</v>
      </c>
      <c r="AE4015" s="1" t="str">
        <f t="shared" si="565"/>
        <v>Tuesday</v>
      </c>
      <c r="AF4015" s="2">
        <v>0.74519675925925932</v>
      </c>
      <c r="AG4015" s="2">
        <f t="shared" si="566"/>
        <v>0.75</v>
      </c>
      <c r="AH4015" t="s">
        <v>25</v>
      </c>
    </row>
    <row r="4016" spans="1:34" x14ac:dyDescent="0.25">
      <c r="A4016">
        <v>1588693</v>
      </c>
      <c r="B4016" t="s">
        <v>54</v>
      </c>
      <c r="E4016">
        <v>53103</v>
      </c>
      <c r="F4016" t="s">
        <v>20</v>
      </c>
      <c r="G4016" t="s">
        <v>55</v>
      </c>
      <c r="H4016">
        <v>5589</v>
      </c>
      <c r="I4016" t="s">
        <v>39</v>
      </c>
      <c r="J4016">
        <f>VLOOKUP(I4016,Key!$A$1:$C$73,2,FALSE)</f>
        <v>43.031480000000002</v>
      </c>
      <c r="K4016">
        <f>VLOOKUP(I4016,Key!$A$1:$C$73,3,FALSE)</f>
        <v>-87.908169999999998</v>
      </c>
      <c r="L4016" t="s">
        <v>82</v>
      </c>
      <c r="M4016">
        <f>VLOOKUP(L4016,Key!$A$1:$C$73,2,FALSE)</f>
        <v>43.040349999999997</v>
      </c>
      <c r="N4016">
        <f>VLOOKUP(L4016,Key!$A$1:$C$73,3,FALSE)</f>
        <v>-87.920760000000001</v>
      </c>
      <c r="O4016">
        <v>21</v>
      </c>
      <c r="P4016">
        <v>3</v>
      </c>
      <c r="Q4016">
        <v>3.2</v>
      </c>
      <c r="R4016">
        <v>3</v>
      </c>
      <c r="S4016">
        <v>126</v>
      </c>
      <c r="T4016">
        <f t="shared" si="558"/>
        <v>-1</v>
      </c>
      <c r="U4016" s="1">
        <v>42843</v>
      </c>
      <c r="V4016" s="13">
        <f t="shared" si="559"/>
        <v>42826</v>
      </c>
      <c r="W4016" s="14">
        <f t="shared" si="560"/>
        <v>42843</v>
      </c>
      <c r="X4016" s="1" t="str">
        <f t="shared" si="561"/>
        <v>Tuesday</v>
      </c>
      <c r="Y4016" s="2">
        <v>0.78356481481481488</v>
      </c>
      <c r="Z4016" s="2">
        <f t="shared" si="562"/>
        <v>0.79166666666666663</v>
      </c>
      <c r="AA4016">
        <f>1</f>
        <v>1</v>
      </c>
      <c r="AB4016" s="1">
        <v>42843</v>
      </c>
      <c r="AC4016" s="13">
        <f t="shared" si="563"/>
        <v>42826</v>
      </c>
      <c r="AD4016" s="14">
        <f t="shared" si="564"/>
        <v>42843</v>
      </c>
      <c r="AE4016" s="1" t="str">
        <f t="shared" si="565"/>
        <v>Tuesday</v>
      </c>
      <c r="AF4016" s="2">
        <v>0.79836805555555557</v>
      </c>
      <c r="AG4016" s="2">
        <f t="shared" si="566"/>
        <v>0.79166666666666663</v>
      </c>
      <c r="AH4016" t="s">
        <v>23</v>
      </c>
    </row>
    <row r="4017" spans="1:34" x14ac:dyDescent="0.25">
      <c r="A4017">
        <v>1588693</v>
      </c>
      <c r="B4017" t="s">
        <v>54</v>
      </c>
      <c r="E4017">
        <v>53103</v>
      </c>
      <c r="F4017" t="s">
        <v>20</v>
      </c>
      <c r="G4017" t="s">
        <v>55</v>
      </c>
      <c r="H4017">
        <v>76</v>
      </c>
      <c r="I4017" t="s">
        <v>39</v>
      </c>
      <c r="J4017">
        <f>VLOOKUP(I4017,Key!$A$1:$C$73,2,FALSE)</f>
        <v>43.031480000000002</v>
      </c>
      <c r="K4017">
        <f>VLOOKUP(I4017,Key!$A$1:$C$73,3,FALSE)</f>
        <v>-87.908169999999998</v>
      </c>
      <c r="L4017" t="s">
        <v>82</v>
      </c>
      <c r="M4017">
        <f>VLOOKUP(L4017,Key!$A$1:$C$73,2,FALSE)</f>
        <v>43.040349999999997</v>
      </c>
      <c r="N4017">
        <f>VLOOKUP(L4017,Key!$A$1:$C$73,3,FALSE)</f>
        <v>-87.920760000000001</v>
      </c>
      <c r="O4017">
        <v>20</v>
      </c>
      <c r="P4017">
        <v>3</v>
      </c>
      <c r="Q4017">
        <v>3</v>
      </c>
      <c r="R4017">
        <v>2.9</v>
      </c>
      <c r="S4017">
        <v>120</v>
      </c>
      <c r="T4017">
        <f t="shared" si="558"/>
        <v>-1</v>
      </c>
      <c r="U4017" s="1">
        <v>42843</v>
      </c>
      <c r="V4017" s="13">
        <f t="shared" si="559"/>
        <v>42826</v>
      </c>
      <c r="W4017" s="14">
        <f t="shared" si="560"/>
        <v>42843</v>
      </c>
      <c r="X4017" s="1" t="str">
        <f t="shared" si="561"/>
        <v>Tuesday</v>
      </c>
      <c r="Y4017" s="2">
        <v>0.78443287037037035</v>
      </c>
      <c r="Z4017" s="2">
        <f t="shared" si="562"/>
        <v>0.79166666666666663</v>
      </c>
      <c r="AA4017">
        <f>1</f>
        <v>1</v>
      </c>
      <c r="AB4017" s="1">
        <v>42843</v>
      </c>
      <c r="AC4017" s="13">
        <f t="shared" si="563"/>
        <v>42826</v>
      </c>
      <c r="AD4017" s="14">
        <f t="shared" si="564"/>
        <v>42843</v>
      </c>
      <c r="AE4017" s="1" t="str">
        <f t="shared" si="565"/>
        <v>Tuesday</v>
      </c>
      <c r="AF4017" s="2">
        <v>0.79825231481481485</v>
      </c>
      <c r="AG4017" s="2">
        <f t="shared" si="566"/>
        <v>0.79166666666666663</v>
      </c>
      <c r="AH4017" t="s">
        <v>23</v>
      </c>
    </row>
    <row r="4018" spans="1:34" x14ac:dyDescent="0.25">
      <c r="A4018">
        <v>1446826</v>
      </c>
      <c r="B4018" t="s">
        <v>54</v>
      </c>
      <c r="E4018">
        <v>53110</v>
      </c>
      <c r="F4018" t="s">
        <v>20</v>
      </c>
      <c r="G4018" t="s">
        <v>55</v>
      </c>
      <c r="H4018">
        <v>190</v>
      </c>
      <c r="I4018" t="s">
        <v>22</v>
      </c>
      <c r="J4018">
        <f>VLOOKUP(I4018,Key!$A$1:$C$73,2,FALSE)</f>
        <v>43.058619999999998</v>
      </c>
      <c r="K4018">
        <f>VLOOKUP(I4018,Key!$A$1:$C$73,3,FALSE)</f>
        <v>-87.885319999999993</v>
      </c>
      <c r="L4018" t="s">
        <v>67</v>
      </c>
      <c r="M4018">
        <f>VLOOKUP(L4018,Key!$A$1:$C$73,2,FALSE)</f>
        <v>43.05847</v>
      </c>
      <c r="N4018">
        <f>VLOOKUP(L4018,Key!$A$1:$C$73,3,FALSE)</f>
        <v>-87.898079999999993</v>
      </c>
      <c r="O4018">
        <v>7</v>
      </c>
      <c r="P4018">
        <v>3</v>
      </c>
      <c r="Q4018">
        <v>1.1000000000000001</v>
      </c>
      <c r="R4018">
        <v>1</v>
      </c>
      <c r="S4018">
        <v>42</v>
      </c>
      <c r="T4018">
        <f t="shared" si="558"/>
        <v>-1</v>
      </c>
      <c r="U4018" s="1">
        <v>42843</v>
      </c>
      <c r="V4018" s="13">
        <f t="shared" si="559"/>
        <v>42826</v>
      </c>
      <c r="W4018" s="14">
        <f t="shared" si="560"/>
        <v>42843</v>
      </c>
      <c r="X4018" s="1" t="str">
        <f t="shared" si="561"/>
        <v>Tuesday</v>
      </c>
      <c r="Y4018" s="2">
        <v>0.81248842592592585</v>
      </c>
      <c r="Z4018" s="2">
        <f t="shared" si="562"/>
        <v>0.79166666666666663</v>
      </c>
      <c r="AA4018">
        <f>1</f>
        <v>1</v>
      </c>
      <c r="AB4018" s="1">
        <v>42843</v>
      </c>
      <c r="AC4018" s="13">
        <f t="shared" si="563"/>
        <v>42826</v>
      </c>
      <c r="AD4018" s="14">
        <f t="shared" si="564"/>
        <v>42843</v>
      </c>
      <c r="AE4018" s="1" t="str">
        <f t="shared" si="565"/>
        <v>Tuesday</v>
      </c>
      <c r="AF4018" s="2">
        <v>0.81718750000000007</v>
      </c>
      <c r="AG4018" s="2">
        <f t="shared" si="566"/>
        <v>0.83333333333333326</v>
      </c>
      <c r="AH4018" t="s">
        <v>23</v>
      </c>
    </row>
    <row r="4019" spans="1:34" x14ac:dyDescent="0.25">
      <c r="A4019">
        <v>1588838</v>
      </c>
      <c r="B4019" t="s">
        <v>54</v>
      </c>
      <c r="E4019">
        <v>53548</v>
      </c>
      <c r="F4019" t="s">
        <v>20</v>
      </c>
      <c r="G4019" t="s">
        <v>55</v>
      </c>
      <c r="H4019">
        <v>11106</v>
      </c>
      <c r="I4019" t="s">
        <v>21</v>
      </c>
      <c r="J4019">
        <f>VLOOKUP(I4019,Key!$A$1:$C$73,2,FALSE)</f>
        <v>43.074890000000003</v>
      </c>
      <c r="K4019">
        <f>VLOOKUP(I4019,Key!$A$1:$C$73,3,FALSE)</f>
        <v>-87.882810000000006</v>
      </c>
      <c r="L4019" t="s">
        <v>37</v>
      </c>
      <c r="M4019">
        <f>VLOOKUP(L4019,Key!$A$1:$C$73,2,FALSE)</f>
        <v>43.049230000000001</v>
      </c>
      <c r="N4019">
        <f>VLOOKUP(L4019,Key!$A$1:$C$73,3,FALSE)</f>
        <v>-87.911940000000001</v>
      </c>
      <c r="O4019">
        <v>28</v>
      </c>
      <c r="P4019">
        <v>3</v>
      </c>
      <c r="Q4019">
        <v>4.2</v>
      </c>
      <c r="R4019">
        <v>4</v>
      </c>
      <c r="S4019">
        <v>168</v>
      </c>
      <c r="T4019">
        <f t="shared" si="558"/>
        <v>-1</v>
      </c>
      <c r="U4019" s="1">
        <v>42843</v>
      </c>
      <c r="V4019" s="13">
        <f t="shared" si="559"/>
        <v>42826</v>
      </c>
      <c r="W4019" s="14">
        <f t="shared" si="560"/>
        <v>42843</v>
      </c>
      <c r="X4019" s="1" t="str">
        <f t="shared" si="561"/>
        <v>Tuesday</v>
      </c>
      <c r="Y4019" s="2">
        <v>0.88189814814814815</v>
      </c>
      <c r="Z4019" s="2">
        <f t="shared" si="562"/>
        <v>0.875</v>
      </c>
      <c r="AA4019">
        <f>1</f>
        <v>1</v>
      </c>
      <c r="AB4019" s="1">
        <v>42843</v>
      </c>
      <c r="AC4019" s="13">
        <f t="shared" si="563"/>
        <v>42826</v>
      </c>
      <c r="AD4019" s="14">
        <f t="shared" si="564"/>
        <v>42843</v>
      </c>
      <c r="AE4019" s="1" t="str">
        <f t="shared" si="565"/>
        <v>Tuesday</v>
      </c>
      <c r="AF4019" s="2">
        <v>0.90077546296296296</v>
      </c>
      <c r="AG4019" s="2">
        <f t="shared" si="566"/>
        <v>0.91666666666666663</v>
      </c>
      <c r="AH4019" t="s">
        <v>23</v>
      </c>
    </row>
    <row r="4020" spans="1:34" x14ac:dyDescent="0.25">
      <c r="A4020">
        <v>1588839</v>
      </c>
      <c r="B4020" t="s">
        <v>54</v>
      </c>
      <c r="E4020">
        <v>53114</v>
      </c>
      <c r="F4020" t="s">
        <v>20</v>
      </c>
      <c r="G4020" t="s">
        <v>55</v>
      </c>
      <c r="H4020">
        <v>5574</v>
      </c>
      <c r="I4020" t="s">
        <v>21</v>
      </c>
      <c r="J4020">
        <f>VLOOKUP(I4020,Key!$A$1:$C$73,2,FALSE)</f>
        <v>43.074890000000003</v>
      </c>
      <c r="K4020">
        <f>VLOOKUP(I4020,Key!$A$1:$C$73,3,FALSE)</f>
        <v>-87.882810000000006</v>
      </c>
      <c r="L4020" t="s">
        <v>37</v>
      </c>
      <c r="M4020">
        <f>VLOOKUP(L4020,Key!$A$1:$C$73,2,FALSE)</f>
        <v>43.049230000000001</v>
      </c>
      <c r="N4020">
        <f>VLOOKUP(L4020,Key!$A$1:$C$73,3,FALSE)</f>
        <v>-87.911940000000001</v>
      </c>
      <c r="O4020">
        <v>27</v>
      </c>
      <c r="P4020">
        <v>3</v>
      </c>
      <c r="Q4020">
        <v>4.0999999999999996</v>
      </c>
      <c r="R4020">
        <v>3.8</v>
      </c>
      <c r="S4020">
        <v>162</v>
      </c>
      <c r="T4020">
        <f t="shared" si="558"/>
        <v>-1</v>
      </c>
      <c r="U4020" s="1">
        <v>42843</v>
      </c>
      <c r="V4020" s="13">
        <f t="shared" si="559"/>
        <v>42826</v>
      </c>
      <c r="W4020" s="14">
        <f t="shared" si="560"/>
        <v>42843</v>
      </c>
      <c r="X4020" s="1" t="str">
        <f t="shared" si="561"/>
        <v>Tuesday</v>
      </c>
      <c r="Y4020" s="2">
        <v>0.88236111111111104</v>
      </c>
      <c r="Z4020" s="2">
        <f t="shared" si="562"/>
        <v>0.875</v>
      </c>
      <c r="AA4020">
        <f>1</f>
        <v>1</v>
      </c>
      <c r="AB4020" s="1">
        <v>42843</v>
      </c>
      <c r="AC4020" s="13">
        <f t="shared" si="563"/>
        <v>42826</v>
      </c>
      <c r="AD4020" s="14">
        <f t="shared" si="564"/>
        <v>42843</v>
      </c>
      <c r="AE4020" s="1" t="str">
        <f t="shared" si="565"/>
        <v>Tuesday</v>
      </c>
      <c r="AF4020" s="2">
        <v>0.90082175925925922</v>
      </c>
      <c r="AG4020" s="2">
        <f t="shared" si="566"/>
        <v>0.91666666666666663</v>
      </c>
      <c r="AH4020" t="s">
        <v>23</v>
      </c>
    </row>
    <row r="4021" spans="1:34" x14ac:dyDescent="0.25">
      <c r="A4021">
        <v>1588876</v>
      </c>
      <c r="B4021" t="s">
        <v>54</v>
      </c>
      <c r="E4021">
        <v>60504</v>
      </c>
      <c r="F4021" t="s">
        <v>20</v>
      </c>
      <c r="G4021" t="s">
        <v>55</v>
      </c>
      <c r="H4021">
        <v>5478</v>
      </c>
      <c r="I4021" t="s">
        <v>84</v>
      </c>
      <c r="J4021">
        <f>VLOOKUP(I4021,Key!$A$1:$C$73,2,FALSE)</f>
        <v>43.040154000000001</v>
      </c>
      <c r="K4021">
        <f>VLOOKUP(I4021,Key!$A$1:$C$73,3,FALSE)</f>
        <v>-87.932113000000001</v>
      </c>
      <c r="L4021" t="s">
        <v>84</v>
      </c>
      <c r="M4021">
        <f>VLOOKUP(L4021,Key!$A$1:$C$73,2,FALSE)</f>
        <v>43.040154000000001</v>
      </c>
      <c r="N4021">
        <f>VLOOKUP(L4021,Key!$A$1:$C$73,3,FALSE)</f>
        <v>-87.932113000000001</v>
      </c>
      <c r="O4021">
        <v>99</v>
      </c>
      <c r="P4021">
        <v>12</v>
      </c>
      <c r="Q4021">
        <v>14.9</v>
      </c>
      <c r="R4021">
        <v>14.1</v>
      </c>
      <c r="S4021">
        <v>594</v>
      </c>
      <c r="T4021">
        <f t="shared" si="558"/>
        <v>-1</v>
      </c>
      <c r="U4021" s="1">
        <v>42843</v>
      </c>
      <c r="V4021" s="13">
        <f t="shared" si="559"/>
        <v>42826</v>
      </c>
      <c r="W4021" s="14">
        <f t="shared" si="560"/>
        <v>42843</v>
      </c>
      <c r="X4021" s="1" t="str">
        <f t="shared" si="561"/>
        <v>Tuesday</v>
      </c>
      <c r="Y4021" s="2">
        <v>0.91309027777777774</v>
      </c>
      <c r="Z4021" s="2">
        <f t="shared" si="562"/>
        <v>0.91666666666666663</v>
      </c>
      <c r="AA4021">
        <f>1</f>
        <v>1</v>
      </c>
      <c r="AB4021" s="1">
        <v>42843</v>
      </c>
      <c r="AC4021" s="13">
        <f t="shared" si="563"/>
        <v>42826</v>
      </c>
      <c r="AD4021" s="14">
        <f t="shared" si="564"/>
        <v>42843</v>
      </c>
      <c r="AE4021" s="1" t="str">
        <f t="shared" si="565"/>
        <v>Tuesday</v>
      </c>
      <c r="AF4021" s="2">
        <v>0.98166666666666658</v>
      </c>
      <c r="AG4021" s="2">
        <f t="shared" si="566"/>
        <v>1</v>
      </c>
      <c r="AH4021" t="s">
        <v>25</v>
      </c>
    </row>
    <row r="4022" spans="1:34" x14ac:dyDescent="0.25">
      <c r="A4022">
        <v>1588875</v>
      </c>
      <c r="B4022" t="s">
        <v>54</v>
      </c>
      <c r="E4022">
        <v>60045</v>
      </c>
      <c r="F4022" t="s">
        <v>20</v>
      </c>
      <c r="G4022" t="s">
        <v>55</v>
      </c>
      <c r="H4022">
        <v>338</v>
      </c>
      <c r="I4022" t="s">
        <v>57</v>
      </c>
      <c r="J4022">
        <f>VLOOKUP(I4022,Key!$A$1:$C$73,2,FALSE)</f>
        <v>43.03913</v>
      </c>
      <c r="K4022">
        <f>VLOOKUP(I4022,Key!$A$1:$C$73,3,FALSE)</f>
        <v>-87.916150000000002</v>
      </c>
      <c r="L4022" t="s">
        <v>84</v>
      </c>
      <c r="M4022">
        <f>VLOOKUP(L4022,Key!$A$1:$C$73,2,FALSE)</f>
        <v>43.040154000000001</v>
      </c>
      <c r="N4022">
        <f>VLOOKUP(L4022,Key!$A$1:$C$73,3,FALSE)</f>
        <v>-87.932113000000001</v>
      </c>
      <c r="O4022">
        <v>79</v>
      </c>
      <c r="P4022">
        <v>9</v>
      </c>
      <c r="Q4022">
        <v>11.9</v>
      </c>
      <c r="R4022">
        <v>11.3</v>
      </c>
      <c r="S4022">
        <v>474</v>
      </c>
      <c r="T4022">
        <f t="shared" si="558"/>
        <v>-1</v>
      </c>
      <c r="U4022" s="1">
        <v>42843</v>
      </c>
      <c r="V4022" s="13">
        <f t="shared" si="559"/>
        <v>42826</v>
      </c>
      <c r="W4022" s="14">
        <f t="shared" si="560"/>
        <v>42843</v>
      </c>
      <c r="X4022" s="1" t="str">
        <f t="shared" si="561"/>
        <v>Tuesday</v>
      </c>
      <c r="Y4022" s="2">
        <v>0.92658564814814814</v>
      </c>
      <c r="Z4022" s="2">
        <f t="shared" si="562"/>
        <v>0.91666666666666663</v>
      </c>
      <c r="AA4022">
        <f>1</f>
        <v>1</v>
      </c>
      <c r="AB4022" s="1">
        <v>42843</v>
      </c>
      <c r="AC4022" s="13">
        <f t="shared" si="563"/>
        <v>42826</v>
      </c>
      <c r="AD4022" s="14">
        <f t="shared" si="564"/>
        <v>42843</v>
      </c>
      <c r="AE4022" s="1" t="str">
        <f t="shared" si="565"/>
        <v>Tuesday</v>
      </c>
      <c r="AF4022" s="2">
        <v>0.98168981481481488</v>
      </c>
      <c r="AG4022" s="2">
        <f t="shared" si="566"/>
        <v>1</v>
      </c>
      <c r="AH4022" t="s">
        <v>23</v>
      </c>
    </row>
    <row r="4023" spans="1:34" x14ac:dyDescent="0.25">
      <c r="A4023">
        <v>1575203</v>
      </c>
      <c r="B4023" t="s">
        <v>54</v>
      </c>
      <c r="E4023">
        <v>53204</v>
      </c>
      <c r="F4023" t="s">
        <v>20</v>
      </c>
      <c r="G4023" t="s">
        <v>55</v>
      </c>
      <c r="H4023">
        <v>5483</v>
      </c>
      <c r="I4023" t="s">
        <v>76</v>
      </c>
      <c r="J4023">
        <f>VLOOKUP(I4023,Key!$A$1:$C$73,2,FALSE)</f>
        <v>43.02948</v>
      </c>
      <c r="K4023">
        <f>VLOOKUP(I4023,Key!$A$1:$C$73,3,FALSE)</f>
        <v>-87.912819999999996</v>
      </c>
      <c r="L4023" t="s">
        <v>52</v>
      </c>
      <c r="M4023">
        <f>VLOOKUP(L4023,Key!$A$1:$C$73,2,FALSE)</f>
        <v>43.042490000000001</v>
      </c>
      <c r="N4023">
        <f>VLOOKUP(L4023,Key!$A$1:$C$73,3,FALSE)</f>
        <v>-87.909959999999998</v>
      </c>
      <c r="O4023">
        <v>8</v>
      </c>
      <c r="P4023">
        <v>3</v>
      </c>
      <c r="Q4023">
        <v>1.2</v>
      </c>
      <c r="R4023">
        <v>1.1000000000000001</v>
      </c>
      <c r="S4023">
        <v>48</v>
      </c>
      <c r="T4023">
        <f t="shared" si="558"/>
        <v>-1</v>
      </c>
      <c r="U4023" s="1">
        <v>42845</v>
      </c>
      <c r="V4023" s="13">
        <f t="shared" si="559"/>
        <v>42826</v>
      </c>
      <c r="W4023" s="14">
        <f t="shared" si="560"/>
        <v>42845</v>
      </c>
      <c r="X4023" s="1" t="str">
        <f t="shared" si="561"/>
        <v>Thursday</v>
      </c>
      <c r="Y4023" s="2">
        <v>0.34810185185185188</v>
      </c>
      <c r="Z4023" s="2">
        <f t="shared" si="562"/>
        <v>0.33333333333333331</v>
      </c>
      <c r="AA4023">
        <f>1</f>
        <v>1</v>
      </c>
      <c r="AB4023" s="1">
        <v>42845</v>
      </c>
      <c r="AC4023" s="13">
        <f t="shared" si="563"/>
        <v>42826</v>
      </c>
      <c r="AD4023" s="14">
        <f t="shared" si="564"/>
        <v>42845</v>
      </c>
      <c r="AE4023" s="1" t="str">
        <f t="shared" si="565"/>
        <v>Thursday</v>
      </c>
      <c r="AF4023" s="2">
        <v>0.35393518518518513</v>
      </c>
      <c r="AG4023" s="2">
        <f t="shared" si="566"/>
        <v>0.33333333333333331</v>
      </c>
      <c r="AH4023" t="s">
        <v>23</v>
      </c>
    </row>
    <row r="4024" spans="1:34" x14ac:dyDescent="0.25">
      <c r="A4024">
        <v>1510141</v>
      </c>
      <c r="B4024" t="s">
        <v>54</v>
      </c>
      <c r="E4024">
        <v>53207</v>
      </c>
      <c r="F4024" t="s">
        <v>20</v>
      </c>
      <c r="G4024" t="s">
        <v>55</v>
      </c>
      <c r="H4024">
        <v>112</v>
      </c>
      <c r="I4024" t="s">
        <v>28</v>
      </c>
      <c r="J4024">
        <f>VLOOKUP(I4024,Key!$A$1:$C$73,2,FALSE)</f>
        <v>43.038580000000003</v>
      </c>
      <c r="K4024">
        <f>VLOOKUP(I4024,Key!$A$1:$C$73,3,FALSE)</f>
        <v>-87.90934</v>
      </c>
      <c r="L4024" t="s">
        <v>56</v>
      </c>
      <c r="M4024">
        <f>VLOOKUP(L4024,Key!$A$1:$C$73,2,FALSE)</f>
        <v>43.004728999999998</v>
      </c>
      <c r="N4024">
        <f>VLOOKUP(L4024,Key!$A$1:$C$73,3,FALSE)</f>
        <v>-87.905463999999995</v>
      </c>
      <c r="O4024">
        <v>23</v>
      </c>
      <c r="P4024">
        <v>3</v>
      </c>
      <c r="Q4024">
        <v>3.5</v>
      </c>
      <c r="R4024">
        <v>3.3</v>
      </c>
      <c r="S4024">
        <v>138</v>
      </c>
      <c r="T4024">
        <f t="shared" si="558"/>
        <v>-1</v>
      </c>
      <c r="U4024" s="1">
        <v>42845</v>
      </c>
      <c r="V4024" s="13">
        <f t="shared" si="559"/>
        <v>42826</v>
      </c>
      <c r="W4024" s="14">
        <f t="shared" si="560"/>
        <v>42845</v>
      </c>
      <c r="X4024" s="1" t="str">
        <f t="shared" si="561"/>
        <v>Thursday</v>
      </c>
      <c r="Y4024" s="2">
        <v>0.46134259259259264</v>
      </c>
      <c r="Z4024" s="2">
        <f t="shared" si="562"/>
        <v>0.45833333333333331</v>
      </c>
      <c r="AA4024">
        <f>1</f>
        <v>1</v>
      </c>
      <c r="AB4024" s="1">
        <v>42845</v>
      </c>
      <c r="AC4024" s="13">
        <f t="shared" si="563"/>
        <v>42826</v>
      </c>
      <c r="AD4024" s="14">
        <f t="shared" si="564"/>
        <v>42845</v>
      </c>
      <c r="AE4024" s="1" t="str">
        <f t="shared" si="565"/>
        <v>Thursday</v>
      </c>
      <c r="AF4024" s="2">
        <v>0.4774768518518519</v>
      </c>
      <c r="AG4024" s="2">
        <f t="shared" si="566"/>
        <v>0.45833333333333331</v>
      </c>
      <c r="AH4024" t="s">
        <v>23</v>
      </c>
    </row>
    <row r="4025" spans="1:34" x14ac:dyDescent="0.25">
      <c r="A4025">
        <v>1484231</v>
      </c>
      <c r="B4025" t="s">
        <v>54</v>
      </c>
      <c r="E4025">
        <v>53233</v>
      </c>
      <c r="F4025" t="s">
        <v>20</v>
      </c>
      <c r="G4025" t="s">
        <v>55</v>
      </c>
      <c r="H4025">
        <v>255</v>
      </c>
      <c r="I4025" t="s">
        <v>85</v>
      </c>
      <c r="J4025">
        <f>VLOOKUP(I4025,Key!$A$1:$C$73,2,FALSE)</f>
        <v>43.053040000000003</v>
      </c>
      <c r="K4025">
        <f>VLOOKUP(I4025,Key!$A$1:$C$73,3,FALSE)</f>
        <v>-87.897660000000002</v>
      </c>
      <c r="L4025" t="s">
        <v>81</v>
      </c>
      <c r="M4025">
        <f>VLOOKUP(L4025,Key!$A$1:$C$73,2,FALSE)</f>
        <v>43.058010000000003</v>
      </c>
      <c r="N4025">
        <f>VLOOKUP(L4025,Key!$A$1:$C$73,3,FALSE)</f>
        <v>-87.877300000000005</v>
      </c>
      <c r="O4025">
        <v>69</v>
      </c>
      <c r="P4025">
        <v>0</v>
      </c>
      <c r="Q4025">
        <v>10.4</v>
      </c>
      <c r="R4025">
        <v>9.8000000000000007</v>
      </c>
      <c r="S4025">
        <v>414</v>
      </c>
      <c r="T4025">
        <f t="shared" si="558"/>
        <v>-1</v>
      </c>
      <c r="U4025" s="1">
        <v>42841</v>
      </c>
      <c r="V4025" s="13">
        <f t="shared" si="559"/>
        <v>42826</v>
      </c>
      <c r="W4025" s="14">
        <f t="shared" si="560"/>
        <v>42841</v>
      </c>
      <c r="X4025" s="1" t="str">
        <f t="shared" si="561"/>
        <v>Sunday</v>
      </c>
      <c r="Y4025" s="2">
        <v>0.61116898148148147</v>
      </c>
      <c r="Z4025" s="2">
        <f t="shared" si="562"/>
        <v>0.625</v>
      </c>
      <c r="AA4025">
        <f>1</f>
        <v>1</v>
      </c>
      <c r="AB4025" s="1">
        <v>42841</v>
      </c>
      <c r="AC4025" s="13">
        <f t="shared" si="563"/>
        <v>42826</v>
      </c>
      <c r="AD4025" s="14">
        <f t="shared" si="564"/>
        <v>42841</v>
      </c>
      <c r="AE4025" s="1" t="str">
        <f t="shared" si="565"/>
        <v>Sunday</v>
      </c>
      <c r="AF4025" s="2">
        <v>0.65968749999999998</v>
      </c>
      <c r="AG4025" s="2">
        <f t="shared" si="566"/>
        <v>0.66666666666666663</v>
      </c>
      <c r="AH4025" t="s">
        <v>23</v>
      </c>
    </row>
    <row r="4026" spans="1:34" x14ac:dyDescent="0.25">
      <c r="A4026">
        <v>1588535</v>
      </c>
      <c r="B4026" t="s">
        <v>54</v>
      </c>
      <c r="F4026" t="s">
        <v>20</v>
      </c>
      <c r="G4026" t="s">
        <v>55</v>
      </c>
      <c r="H4026">
        <v>103</v>
      </c>
      <c r="I4026" t="s">
        <v>80</v>
      </c>
      <c r="J4026">
        <f>VLOOKUP(I4026,Key!$A$1:$C$73,2,FALSE)</f>
        <v>43.060250000000003</v>
      </c>
      <c r="K4026">
        <f>VLOOKUP(I4026,Key!$A$1:$C$73,3,FALSE)</f>
        <v>-87.892169999999993</v>
      </c>
      <c r="L4026" t="s">
        <v>80</v>
      </c>
      <c r="M4026">
        <f>VLOOKUP(L4026,Key!$A$1:$C$73,2,FALSE)</f>
        <v>43.060250000000003</v>
      </c>
      <c r="N4026">
        <f>VLOOKUP(L4026,Key!$A$1:$C$73,3,FALSE)</f>
        <v>-87.892169999999993</v>
      </c>
      <c r="O4026">
        <v>66</v>
      </c>
      <c r="P4026">
        <v>0</v>
      </c>
      <c r="Q4026">
        <v>9.9</v>
      </c>
      <c r="R4026">
        <v>9.4</v>
      </c>
      <c r="S4026">
        <v>396</v>
      </c>
      <c r="T4026">
        <f t="shared" si="558"/>
        <v>-1</v>
      </c>
      <c r="U4026" s="1">
        <v>42843</v>
      </c>
      <c r="V4026" s="13">
        <f t="shared" si="559"/>
        <v>42826</v>
      </c>
      <c r="W4026" s="14">
        <f t="shared" si="560"/>
        <v>42843</v>
      </c>
      <c r="X4026" s="1" t="str">
        <f t="shared" si="561"/>
        <v>Tuesday</v>
      </c>
      <c r="Y4026" s="2">
        <v>0.69248842592592597</v>
      </c>
      <c r="Z4026" s="2">
        <f t="shared" si="562"/>
        <v>0.70833333333333326</v>
      </c>
      <c r="AA4026">
        <f>1</f>
        <v>1</v>
      </c>
      <c r="AB4026" s="1">
        <v>42843</v>
      </c>
      <c r="AC4026" s="13">
        <f t="shared" si="563"/>
        <v>42826</v>
      </c>
      <c r="AD4026" s="14">
        <f t="shared" si="564"/>
        <v>42843</v>
      </c>
      <c r="AE4026" s="1" t="str">
        <f t="shared" si="565"/>
        <v>Tuesday</v>
      </c>
      <c r="AF4026" s="2">
        <v>0.73855324074074069</v>
      </c>
      <c r="AG4026" s="2">
        <f t="shared" si="566"/>
        <v>0.75</v>
      </c>
      <c r="AH4026" t="s">
        <v>25</v>
      </c>
    </row>
    <row r="4027" spans="1:34" x14ac:dyDescent="0.25">
      <c r="A4027">
        <v>1573567</v>
      </c>
      <c r="B4027" t="s">
        <v>54</v>
      </c>
      <c r="E4027">
        <v>53150</v>
      </c>
      <c r="F4027" t="s">
        <v>20</v>
      </c>
      <c r="G4027" t="s">
        <v>55</v>
      </c>
      <c r="H4027">
        <v>5558</v>
      </c>
      <c r="I4027" t="s">
        <v>39</v>
      </c>
      <c r="J4027">
        <f>VLOOKUP(I4027,Key!$A$1:$C$73,2,FALSE)</f>
        <v>43.031480000000002</v>
      </c>
      <c r="K4027">
        <f>VLOOKUP(I4027,Key!$A$1:$C$73,3,FALSE)</f>
        <v>-87.908169999999998</v>
      </c>
      <c r="L4027" t="s">
        <v>39</v>
      </c>
      <c r="M4027">
        <f>VLOOKUP(L4027,Key!$A$1:$C$73,2,FALSE)</f>
        <v>43.031480000000002</v>
      </c>
      <c r="N4027">
        <f>VLOOKUP(L4027,Key!$A$1:$C$73,3,FALSE)</f>
        <v>-87.908169999999998</v>
      </c>
      <c r="O4027">
        <v>104</v>
      </c>
      <c r="P4027">
        <v>0</v>
      </c>
      <c r="Q4027">
        <v>15.6</v>
      </c>
      <c r="R4027">
        <v>14.8</v>
      </c>
      <c r="S4027">
        <v>624</v>
      </c>
      <c r="T4027">
        <f t="shared" si="558"/>
        <v>-1</v>
      </c>
      <c r="U4027" s="1">
        <v>42834</v>
      </c>
      <c r="V4027" s="13">
        <f t="shared" si="559"/>
        <v>42826</v>
      </c>
      <c r="W4027" s="14">
        <f t="shared" si="560"/>
        <v>42834</v>
      </c>
      <c r="X4027" s="1" t="str">
        <f t="shared" si="561"/>
        <v>Sunday</v>
      </c>
      <c r="Y4027" s="2">
        <v>0.75427083333333333</v>
      </c>
      <c r="Z4027" s="2">
        <f t="shared" si="562"/>
        <v>0.75</v>
      </c>
      <c r="AA4027">
        <f>1</f>
        <v>1</v>
      </c>
      <c r="AB4027" s="1">
        <v>42834</v>
      </c>
      <c r="AC4027" s="13">
        <f t="shared" si="563"/>
        <v>42826</v>
      </c>
      <c r="AD4027" s="14">
        <f t="shared" si="564"/>
        <v>42834</v>
      </c>
      <c r="AE4027" s="1" t="str">
        <f t="shared" si="565"/>
        <v>Sunday</v>
      </c>
      <c r="AF4027" s="2">
        <v>0.8265393518518519</v>
      </c>
      <c r="AG4027" s="2">
        <f t="shared" si="566"/>
        <v>0.83333333333333326</v>
      </c>
      <c r="AH4027" t="s">
        <v>25</v>
      </c>
    </row>
    <row r="4028" spans="1:34" x14ac:dyDescent="0.25">
      <c r="A4028">
        <v>1598299</v>
      </c>
      <c r="B4028" t="s">
        <v>54</v>
      </c>
      <c r="E4028">
        <v>53072</v>
      </c>
      <c r="F4028" t="s">
        <v>20</v>
      </c>
      <c r="G4028" t="s">
        <v>55</v>
      </c>
      <c r="H4028">
        <v>42</v>
      </c>
      <c r="I4028" t="s">
        <v>40</v>
      </c>
      <c r="J4028">
        <f>VLOOKUP(I4028,Key!$A$1:$C$73,2,FALSE)</f>
        <v>43.06033</v>
      </c>
      <c r="K4028">
        <f>VLOOKUP(I4028,Key!$A$1:$C$73,3,FALSE)</f>
        <v>-87.89546</v>
      </c>
      <c r="L4028" t="s">
        <v>57</v>
      </c>
      <c r="M4028">
        <f>VLOOKUP(L4028,Key!$A$1:$C$73,2,FALSE)</f>
        <v>43.03913</v>
      </c>
      <c r="N4028">
        <f>VLOOKUP(L4028,Key!$A$1:$C$73,3,FALSE)</f>
        <v>-87.916150000000002</v>
      </c>
      <c r="O4028">
        <v>526</v>
      </c>
      <c r="P4028">
        <v>0</v>
      </c>
      <c r="Q4028">
        <v>18</v>
      </c>
      <c r="R4028">
        <v>17.100000000000001</v>
      </c>
      <c r="S4028">
        <v>720</v>
      </c>
      <c r="T4028">
        <f t="shared" si="558"/>
        <v>-1</v>
      </c>
      <c r="U4028" s="1">
        <v>42849</v>
      </c>
      <c r="V4028" s="13">
        <f t="shared" si="559"/>
        <v>42826</v>
      </c>
      <c r="W4028" s="14">
        <f t="shared" si="560"/>
        <v>42849</v>
      </c>
      <c r="X4028" s="1" t="str">
        <f t="shared" si="561"/>
        <v>Monday</v>
      </c>
      <c r="Y4028" s="2">
        <v>0.63497685185185182</v>
      </c>
      <c r="Z4028" s="2">
        <f t="shared" si="562"/>
        <v>0.625</v>
      </c>
      <c r="AA4028">
        <f>1</f>
        <v>1</v>
      </c>
      <c r="AB4028" s="1">
        <v>42850</v>
      </c>
      <c r="AC4028" s="13">
        <f t="shared" si="563"/>
        <v>42826</v>
      </c>
      <c r="AD4028" s="14">
        <f t="shared" si="564"/>
        <v>42850</v>
      </c>
      <c r="AE4028" s="1" t="str">
        <f t="shared" si="565"/>
        <v>Tuesday</v>
      </c>
      <c r="AF4028" s="2">
        <v>6.134259259259259E-4</v>
      </c>
      <c r="AG4028" s="2">
        <f t="shared" si="566"/>
        <v>0</v>
      </c>
      <c r="AH4028" t="s">
        <v>23</v>
      </c>
    </row>
    <row r="4029" spans="1:34" x14ac:dyDescent="0.25">
      <c r="A4029">
        <v>1592787</v>
      </c>
      <c r="B4029" t="s">
        <v>54</v>
      </c>
      <c r="E4029">
        <v>53202</v>
      </c>
      <c r="F4029" t="s">
        <v>20</v>
      </c>
      <c r="G4029" t="s">
        <v>55</v>
      </c>
      <c r="H4029">
        <v>13</v>
      </c>
      <c r="I4029" t="s">
        <v>22</v>
      </c>
      <c r="J4029">
        <f>VLOOKUP(I4029,Key!$A$1:$C$73,2,FALSE)</f>
        <v>43.058619999999998</v>
      </c>
      <c r="K4029">
        <f>VLOOKUP(I4029,Key!$A$1:$C$73,3,FALSE)</f>
        <v>-87.885319999999993</v>
      </c>
      <c r="L4029" t="s">
        <v>22</v>
      </c>
      <c r="M4029">
        <f>VLOOKUP(L4029,Key!$A$1:$C$73,2,FALSE)</f>
        <v>43.058619999999998</v>
      </c>
      <c r="N4029">
        <f>VLOOKUP(L4029,Key!$A$1:$C$73,3,FALSE)</f>
        <v>-87.885319999999993</v>
      </c>
      <c r="O4029">
        <v>82</v>
      </c>
      <c r="P4029">
        <v>0</v>
      </c>
      <c r="Q4029">
        <v>12.3</v>
      </c>
      <c r="R4029">
        <v>11.7</v>
      </c>
      <c r="S4029">
        <v>492</v>
      </c>
      <c r="T4029">
        <f t="shared" si="558"/>
        <v>-1</v>
      </c>
      <c r="U4029" s="1">
        <v>42846</v>
      </c>
      <c r="V4029" s="13">
        <f t="shared" si="559"/>
        <v>42826</v>
      </c>
      <c r="W4029" s="14">
        <f t="shared" si="560"/>
        <v>42846</v>
      </c>
      <c r="X4029" s="1" t="str">
        <f t="shared" si="561"/>
        <v>Friday</v>
      </c>
      <c r="Y4029" s="2">
        <v>0.76734953703703701</v>
      </c>
      <c r="Z4029" s="2">
        <f t="shared" si="562"/>
        <v>0.75</v>
      </c>
      <c r="AA4029">
        <f>1</f>
        <v>1</v>
      </c>
      <c r="AB4029" s="1">
        <v>42846</v>
      </c>
      <c r="AC4029" s="13">
        <f t="shared" si="563"/>
        <v>42826</v>
      </c>
      <c r="AD4029" s="14">
        <f t="shared" si="564"/>
        <v>42846</v>
      </c>
      <c r="AE4029" s="1" t="str">
        <f t="shared" si="565"/>
        <v>Friday</v>
      </c>
      <c r="AF4029" s="2">
        <v>0.82408564814814811</v>
      </c>
      <c r="AG4029" s="2">
        <f t="shared" si="566"/>
        <v>0.83333333333333326</v>
      </c>
      <c r="AH4029" t="s">
        <v>25</v>
      </c>
    </row>
    <row r="4030" spans="1:34" x14ac:dyDescent="0.25">
      <c r="A4030">
        <v>1600481</v>
      </c>
      <c r="B4030" t="s">
        <v>54</v>
      </c>
      <c r="E4030">
        <v>53202</v>
      </c>
      <c r="F4030" t="s">
        <v>20</v>
      </c>
      <c r="G4030" t="s">
        <v>55</v>
      </c>
      <c r="H4030">
        <v>997</v>
      </c>
      <c r="I4030" t="s">
        <v>77</v>
      </c>
      <c r="J4030">
        <f>VLOOKUP(I4030,Key!$A$1:$C$73,2,FALSE)</f>
        <v>43.036900000000003</v>
      </c>
      <c r="K4030">
        <f>VLOOKUP(I4030,Key!$A$1:$C$73,3,FALSE)</f>
        <v>-87.89667</v>
      </c>
      <c r="L4030" t="s">
        <v>81</v>
      </c>
      <c r="M4030">
        <f>VLOOKUP(L4030,Key!$A$1:$C$73,2,FALSE)</f>
        <v>43.058010000000003</v>
      </c>
      <c r="N4030">
        <f>VLOOKUP(L4030,Key!$A$1:$C$73,3,FALSE)</f>
        <v>-87.877300000000005</v>
      </c>
      <c r="O4030">
        <v>28</v>
      </c>
      <c r="P4030">
        <v>0</v>
      </c>
      <c r="Q4030">
        <v>4.2</v>
      </c>
      <c r="R4030">
        <v>4</v>
      </c>
      <c r="S4030">
        <v>168</v>
      </c>
      <c r="T4030">
        <f t="shared" si="558"/>
        <v>-1</v>
      </c>
      <c r="U4030" s="1">
        <v>42851</v>
      </c>
      <c r="V4030" s="13">
        <f t="shared" si="559"/>
        <v>42826</v>
      </c>
      <c r="W4030" s="14">
        <f t="shared" si="560"/>
        <v>42851</v>
      </c>
      <c r="X4030" s="1" t="str">
        <f t="shared" si="561"/>
        <v>Wednesday</v>
      </c>
      <c r="Y4030" s="2">
        <v>0.86324074074074064</v>
      </c>
      <c r="Z4030" s="2">
        <f t="shared" si="562"/>
        <v>0.875</v>
      </c>
      <c r="AA4030">
        <f>1</f>
        <v>1</v>
      </c>
      <c r="AB4030" s="1">
        <v>42851</v>
      </c>
      <c r="AC4030" s="13">
        <f t="shared" si="563"/>
        <v>42826</v>
      </c>
      <c r="AD4030" s="14">
        <f t="shared" si="564"/>
        <v>42851</v>
      </c>
      <c r="AE4030" s="1" t="str">
        <f t="shared" si="565"/>
        <v>Wednesday</v>
      </c>
      <c r="AF4030" s="2">
        <v>0.88276620370370373</v>
      </c>
      <c r="AG4030" s="2">
        <f t="shared" si="566"/>
        <v>0.875</v>
      </c>
      <c r="AH4030" t="s">
        <v>23</v>
      </c>
    </row>
    <row r="4031" spans="1:34" x14ac:dyDescent="0.25">
      <c r="A4031">
        <v>1433170</v>
      </c>
      <c r="B4031" t="s">
        <v>54</v>
      </c>
      <c r="E4031">
        <v>60008</v>
      </c>
      <c r="F4031" t="s">
        <v>20</v>
      </c>
      <c r="G4031" t="s">
        <v>55</v>
      </c>
      <c r="H4031">
        <v>152</v>
      </c>
      <c r="I4031" t="s">
        <v>81</v>
      </c>
      <c r="J4031">
        <f>VLOOKUP(I4031,Key!$A$1:$C$73,2,FALSE)</f>
        <v>43.058010000000003</v>
      </c>
      <c r="K4031">
        <f>VLOOKUP(I4031,Key!$A$1:$C$73,3,FALSE)</f>
        <v>-87.877300000000005</v>
      </c>
      <c r="L4031" t="s">
        <v>36</v>
      </c>
      <c r="M4031">
        <f>VLOOKUP(L4031,Key!$A$1:$C$73,2,FALSE)</f>
        <v>43.03519</v>
      </c>
      <c r="N4031">
        <f>VLOOKUP(L4031,Key!$A$1:$C$73,3,FALSE)</f>
        <v>-87.907390000000007</v>
      </c>
      <c r="O4031">
        <v>30</v>
      </c>
      <c r="P4031">
        <v>0</v>
      </c>
      <c r="Q4031">
        <v>4.5</v>
      </c>
      <c r="R4031">
        <v>4.3</v>
      </c>
      <c r="S4031">
        <v>180</v>
      </c>
      <c r="T4031">
        <f t="shared" si="558"/>
        <v>-1</v>
      </c>
      <c r="U4031" s="1">
        <v>42834</v>
      </c>
      <c r="V4031" s="13">
        <f t="shared" si="559"/>
        <v>42826</v>
      </c>
      <c r="W4031" s="14">
        <f t="shared" si="560"/>
        <v>42834</v>
      </c>
      <c r="X4031" s="1" t="str">
        <f t="shared" si="561"/>
        <v>Sunday</v>
      </c>
      <c r="Y4031" s="2">
        <v>0.62729166666666669</v>
      </c>
      <c r="Z4031" s="2">
        <f t="shared" si="562"/>
        <v>0.625</v>
      </c>
      <c r="AA4031">
        <f>1</f>
        <v>1</v>
      </c>
      <c r="AB4031" s="1">
        <v>42834</v>
      </c>
      <c r="AC4031" s="13">
        <f t="shared" si="563"/>
        <v>42826</v>
      </c>
      <c r="AD4031" s="14">
        <f t="shared" si="564"/>
        <v>42834</v>
      </c>
      <c r="AE4031" s="1" t="str">
        <f t="shared" si="565"/>
        <v>Sunday</v>
      </c>
      <c r="AF4031" s="2">
        <v>0.6484375</v>
      </c>
      <c r="AG4031" s="2">
        <f t="shared" si="566"/>
        <v>0.66666666666666663</v>
      </c>
      <c r="AH4031" t="s">
        <v>23</v>
      </c>
    </row>
    <row r="4032" spans="1:34" x14ac:dyDescent="0.25">
      <c r="A4032">
        <v>531225</v>
      </c>
      <c r="B4032" t="s">
        <v>29</v>
      </c>
      <c r="C4032" t="s">
        <v>30</v>
      </c>
      <c r="D4032" t="s">
        <v>31</v>
      </c>
      <c r="E4032">
        <v>53202</v>
      </c>
      <c r="F4032" t="s">
        <v>20</v>
      </c>
      <c r="G4032" t="s">
        <v>32</v>
      </c>
      <c r="H4032">
        <v>5503</v>
      </c>
      <c r="I4032" t="s">
        <v>33</v>
      </c>
      <c r="J4032">
        <f>VLOOKUP(I4032,Key!$A$1:$C$73,2,FALSE)</f>
        <v>43.045712999999999</v>
      </c>
      <c r="K4032">
        <f>VLOOKUP(I4032,Key!$A$1:$C$73,3,FALSE)</f>
        <v>-87.899756999999994</v>
      </c>
      <c r="L4032" t="s">
        <v>34</v>
      </c>
      <c r="M4032">
        <f>VLOOKUP(L4032,Key!$A$1:$C$73,2,FALSE)</f>
        <v>43.05097</v>
      </c>
      <c r="N4032">
        <f>VLOOKUP(L4032,Key!$A$1:$C$73,3,FALSE)</f>
        <v>-87.906440000000003</v>
      </c>
      <c r="O4032">
        <v>4</v>
      </c>
      <c r="P4032">
        <v>0</v>
      </c>
      <c r="Q4032">
        <v>0.6</v>
      </c>
      <c r="R4032">
        <v>0.6</v>
      </c>
      <c r="S4032">
        <v>24</v>
      </c>
      <c r="T4032">
        <f t="shared" si="558"/>
        <v>-1</v>
      </c>
      <c r="U4032" s="1">
        <v>42844</v>
      </c>
      <c r="V4032" s="13">
        <f t="shared" si="559"/>
        <v>42826</v>
      </c>
      <c r="W4032" s="14">
        <f t="shared" si="560"/>
        <v>42844</v>
      </c>
      <c r="X4032" s="1" t="str">
        <f t="shared" si="561"/>
        <v>Wednesday</v>
      </c>
      <c r="Y4032" s="2">
        <v>0.63750000000000007</v>
      </c>
      <c r="Z4032" s="2">
        <f t="shared" si="562"/>
        <v>0.625</v>
      </c>
      <c r="AA4032">
        <f>1</f>
        <v>1</v>
      </c>
      <c r="AB4032" s="1">
        <v>42844</v>
      </c>
      <c r="AC4032" s="13">
        <f t="shared" si="563"/>
        <v>42826</v>
      </c>
      <c r="AD4032" s="14">
        <f t="shared" si="564"/>
        <v>42844</v>
      </c>
      <c r="AE4032" s="1" t="str">
        <f t="shared" si="565"/>
        <v>Wednesday</v>
      </c>
      <c r="AF4032" s="2">
        <v>0.64057870370370373</v>
      </c>
      <c r="AG4032" s="2">
        <f t="shared" si="566"/>
        <v>0.625</v>
      </c>
      <c r="AH4032" t="s">
        <v>23</v>
      </c>
    </row>
    <row r="4033" spans="1:34" x14ac:dyDescent="0.25">
      <c r="A4033">
        <v>551883</v>
      </c>
      <c r="B4033" t="s">
        <v>29</v>
      </c>
      <c r="C4033" t="s">
        <v>35</v>
      </c>
      <c r="D4033" t="s">
        <v>31</v>
      </c>
      <c r="E4033">
        <v>53213</v>
      </c>
      <c r="F4033" t="s">
        <v>20</v>
      </c>
      <c r="G4033" t="s">
        <v>32</v>
      </c>
      <c r="H4033">
        <v>5531</v>
      </c>
      <c r="I4033" t="s">
        <v>36</v>
      </c>
      <c r="J4033">
        <f>VLOOKUP(I4033,Key!$A$1:$C$73,2,FALSE)</f>
        <v>43.03519</v>
      </c>
      <c r="K4033">
        <f>VLOOKUP(I4033,Key!$A$1:$C$73,3,FALSE)</f>
        <v>-87.907390000000007</v>
      </c>
      <c r="L4033" t="s">
        <v>37</v>
      </c>
      <c r="M4033">
        <f>VLOOKUP(L4033,Key!$A$1:$C$73,2,FALSE)</f>
        <v>43.049230000000001</v>
      </c>
      <c r="N4033">
        <f>VLOOKUP(L4033,Key!$A$1:$C$73,3,FALSE)</f>
        <v>-87.911940000000001</v>
      </c>
      <c r="O4033">
        <v>8</v>
      </c>
      <c r="P4033">
        <v>0</v>
      </c>
      <c r="Q4033">
        <v>1.2</v>
      </c>
      <c r="R4033">
        <v>1.1000000000000001</v>
      </c>
      <c r="S4033">
        <v>48</v>
      </c>
      <c r="T4033">
        <f t="shared" si="558"/>
        <v>-1</v>
      </c>
      <c r="U4033" s="1">
        <v>42845</v>
      </c>
      <c r="V4033" s="13">
        <f t="shared" si="559"/>
        <v>42826</v>
      </c>
      <c r="W4033" s="14">
        <f t="shared" si="560"/>
        <v>42845</v>
      </c>
      <c r="X4033" s="1" t="str">
        <f t="shared" si="561"/>
        <v>Thursday</v>
      </c>
      <c r="Y4033" s="2">
        <v>0.50432870370370375</v>
      </c>
      <c r="Z4033" s="2">
        <f t="shared" si="562"/>
        <v>0.5</v>
      </c>
      <c r="AA4033">
        <f>1</f>
        <v>1</v>
      </c>
      <c r="AB4033" s="1">
        <v>42845</v>
      </c>
      <c r="AC4033" s="13">
        <f t="shared" si="563"/>
        <v>42826</v>
      </c>
      <c r="AD4033" s="14">
        <f t="shared" si="564"/>
        <v>42845</v>
      </c>
      <c r="AE4033" s="1" t="str">
        <f t="shared" si="565"/>
        <v>Thursday</v>
      </c>
      <c r="AF4033" s="2">
        <v>0.51003472222222224</v>
      </c>
      <c r="AG4033" s="2">
        <f t="shared" si="566"/>
        <v>0.5</v>
      </c>
      <c r="AH4033" t="s">
        <v>23</v>
      </c>
    </row>
    <row r="4034" spans="1:34" x14ac:dyDescent="0.25">
      <c r="A4034">
        <v>551883</v>
      </c>
      <c r="B4034" t="s">
        <v>29</v>
      </c>
      <c r="C4034" t="s">
        <v>35</v>
      </c>
      <c r="D4034" t="s">
        <v>31</v>
      </c>
      <c r="E4034">
        <v>53213</v>
      </c>
      <c r="F4034" t="s">
        <v>20</v>
      </c>
      <c r="G4034" t="s">
        <v>32</v>
      </c>
      <c r="H4034">
        <v>5524</v>
      </c>
      <c r="I4034" t="s">
        <v>36</v>
      </c>
      <c r="J4034">
        <f>VLOOKUP(I4034,Key!$A$1:$C$73,2,FALSE)</f>
        <v>43.03519</v>
      </c>
      <c r="K4034">
        <f>VLOOKUP(I4034,Key!$A$1:$C$73,3,FALSE)</f>
        <v>-87.907390000000007</v>
      </c>
      <c r="L4034" t="s">
        <v>38</v>
      </c>
      <c r="M4034">
        <f>VLOOKUP(L4034,Key!$A$1:$C$73,2,FALSE)</f>
        <v>43.038649999999997</v>
      </c>
      <c r="N4034">
        <f>VLOOKUP(L4034,Key!$A$1:$C$73,3,FALSE)</f>
        <v>-87.921930000000003</v>
      </c>
      <c r="O4034">
        <v>7</v>
      </c>
      <c r="P4034">
        <v>0</v>
      </c>
      <c r="Q4034">
        <v>1.1000000000000001</v>
      </c>
      <c r="R4034">
        <v>1</v>
      </c>
      <c r="S4034">
        <v>42</v>
      </c>
      <c r="T4034">
        <f t="shared" ref="T4034:T4097" si="567">-1</f>
        <v>-1</v>
      </c>
      <c r="U4034" s="1">
        <v>42832</v>
      </c>
      <c r="V4034" s="13">
        <f t="shared" ref="V4034:V4097" si="568">DATE(YEAR(U4034), MONTH(U4034), 1)</f>
        <v>42826</v>
      </c>
      <c r="W4034" s="14">
        <f t="shared" ref="W4034:W4097" si="569">U4034</f>
        <v>42832</v>
      </c>
      <c r="X4034" s="1" t="str">
        <f t="shared" ref="X4034:X4097" si="570">TEXT(W4034,"dddd")</f>
        <v>Friday</v>
      </c>
      <c r="Y4034" s="2">
        <v>0.49767361111111108</v>
      </c>
      <c r="Z4034" s="2">
        <f t="shared" ref="Z4034:Z4097" si="571">MROUND(Y4034, "1:00")</f>
        <v>0.5</v>
      </c>
      <c r="AA4034">
        <f>1</f>
        <v>1</v>
      </c>
      <c r="AB4034" s="1">
        <v>42832</v>
      </c>
      <c r="AC4034" s="13">
        <f t="shared" ref="AC4034:AC4097" si="572">DATE(YEAR(AB4034), MONTH(AB4034), 1)</f>
        <v>42826</v>
      </c>
      <c r="AD4034" s="14">
        <f t="shared" ref="AD4034:AD4097" si="573">AB4034</f>
        <v>42832</v>
      </c>
      <c r="AE4034" s="1" t="str">
        <f t="shared" ref="AE4034:AE4097" si="574">TEXT(AD4034,"dddd")</f>
        <v>Friday</v>
      </c>
      <c r="AF4034" s="2">
        <v>0.50258101851851855</v>
      </c>
      <c r="AG4034" s="2">
        <f t="shared" ref="AG4034:AG4097" si="575">MROUND(AF4034, "1:00")</f>
        <v>0.5</v>
      </c>
      <c r="AH4034" t="s">
        <v>23</v>
      </c>
    </row>
    <row r="4035" spans="1:34" x14ac:dyDescent="0.25">
      <c r="A4035">
        <v>551883</v>
      </c>
      <c r="B4035" t="s">
        <v>29</v>
      </c>
      <c r="C4035" t="s">
        <v>35</v>
      </c>
      <c r="D4035" t="s">
        <v>31</v>
      </c>
      <c r="E4035">
        <v>53213</v>
      </c>
      <c r="F4035" t="s">
        <v>20</v>
      </c>
      <c r="G4035" t="s">
        <v>32</v>
      </c>
      <c r="H4035">
        <v>5558</v>
      </c>
      <c r="I4035" t="s">
        <v>38</v>
      </c>
      <c r="J4035">
        <f>VLOOKUP(I4035,Key!$A$1:$C$73,2,FALSE)</f>
        <v>43.038649999999997</v>
      </c>
      <c r="K4035">
        <f>VLOOKUP(I4035,Key!$A$1:$C$73,3,FALSE)</f>
        <v>-87.921930000000003</v>
      </c>
      <c r="L4035" t="s">
        <v>39</v>
      </c>
      <c r="M4035">
        <f>VLOOKUP(L4035,Key!$A$1:$C$73,2,FALSE)</f>
        <v>43.031480000000002</v>
      </c>
      <c r="N4035">
        <f>VLOOKUP(L4035,Key!$A$1:$C$73,3,FALSE)</f>
        <v>-87.908169999999998</v>
      </c>
      <c r="O4035">
        <v>9</v>
      </c>
      <c r="P4035">
        <v>0</v>
      </c>
      <c r="Q4035">
        <v>1.4</v>
      </c>
      <c r="R4035">
        <v>1.3</v>
      </c>
      <c r="S4035">
        <v>54</v>
      </c>
      <c r="T4035">
        <f t="shared" si="567"/>
        <v>-1</v>
      </c>
      <c r="U4035" s="1">
        <v>42832</v>
      </c>
      <c r="V4035" s="13">
        <f t="shared" si="568"/>
        <v>42826</v>
      </c>
      <c r="W4035" s="14">
        <f t="shared" si="569"/>
        <v>42832</v>
      </c>
      <c r="X4035" s="1" t="str">
        <f t="shared" si="570"/>
        <v>Friday</v>
      </c>
      <c r="Y4035" s="2">
        <v>0.53407407407407403</v>
      </c>
      <c r="Z4035" s="2">
        <f t="shared" si="571"/>
        <v>0.54166666666666663</v>
      </c>
      <c r="AA4035">
        <f>1</f>
        <v>1</v>
      </c>
      <c r="AB4035" s="1">
        <v>42832</v>
      </c>
      <c r="AC4035" s="13">
        <f t="shared" si="572"/>
        <v>42826</v>
      </c>
      <c r="AD4035" s="14">
        <f t="shared" si="573"/>
        <v>42832</v>
      </c>
      <c r="AE4035" s="1" t="str">
        <f t="shared" si="574"/>
        <v>Friday</v>
      </c>
      <c r="AF4035" s="2">
        <v>0.54067129629629629</v>
      </c>
      <c r="AG4035" s="2">
        <f t="shared" si="575"/>
        <v>0.54166666666666663</v>
      </c>
      <c r="AH4035" t="s">
        <v>23</v>
      </c>
    </row>
    <row r="4036" spans="1:34" x14ac:dyDescent="0.25">
      <c r="A4036">
        <v>558783</v>
      </c>
      <c r="B4036" t="s">
        <v>29</v>
      </c>
      <c r="C4036" t="s">
        <v>43</v>
      </c>
      <c r="D4036" t="s">
        <v>31</v>
      </c>
      <c r="E4036">
        <v>53066</v>
      </c>
      <c r="F4036" t="s">
        <v>20</v>
      </c>
      <c r="G4036" t="s">
        <v>32</v>
      </c>
      <c r="H4036">
        <v>5474</v>
      </c>
      <c r="I4036" t="s">
        <v>26</v>
      </c>
      <c r="J4036">
        <f>VLOOKUP(I4036,Key!$A$1:$C$73,2,FALSE)</f>
        <v>43.034619999999997</v>
      </c>
      <c r="K4036">
        <f>VLOOKUP(I4036,Key!$A$1:$C$73,3,FALSE)</f>
        <v>-87.917500000000004</v>
      </c>
      <c r="L4036" t="s">
        <v>44</v>
      </c>
      <c r="M4036">
        <f>VLOOKUP(L4036,Key!$A$1:$C$73,2,FALSE)</f>
        <v>43.03886</v>
      </c>
      <c r="N4036">
        <f>VLOOKUP(L4036,Key!$A$1:$C$73,3,FALSE)</f>
        <v>-87.902720000000002</v>
      </c>
      <c r="O4036">
        <v>8</v>
      </c>
      <c r="P4036">
        <v>0</v>
      </c>
      <c r="Q4036">
        <v>1.2</v>
      </c>
      <c r="R4036">
        <v>1.1000000000000001</v>
      </c>
      <c r="S4036">
        <v>48</v>
      </c>
      <c r="T4036">
        <f t="shared" si="567"/>
        <v>-1</v>
      </c>
      <c r="U4036" s="1">
        <v>42848</v>
      </c>
      <c r="V4036" s="13">
        <f t="shared" si="568"/>
        <v>42826</v>
      </c>
      <c r="W4036" s="14">
        <f t="shared" si="569"/>
        <v>42848</v>
      </c>
      <c r="X4036" s="1" t="str">
        <f t="shared" si="570"/>
        <v>Sunday</v>
      </c>
      <c r="Y4036" s="2">
        <v>0.5408101851851852</v>
      </c>
      <c r="Z4036" s="2">
        <f t="shared" si="571"/>
        <v>0.54166666666666663</v>
      </c>
      <c r="AA4036">
        <f>1</f>
        <v>1</v>
      </c>
      <c r="AB4036" s="1">
        <v>42848</v>
      </c>
      <c r="AC4036" s="13">
        <f t="shared" si="572"/>
        <v>42826</v>
      </c>
      <c r="AD4036" s="14">
        <f t="shared" si="573"/>
        <v>42848</v>
      </c>
      <c r="AE4036" s="1" t="str">
        <f t="shared" si="574"/>
        <v>Sunday</v>
      </c>
      <c r="AF4036" s="2">
        <v>0.54637731481481489</v>
      </c>
      <c r="AG4036" s="2">
        <f t="shared" si="575"/>
        <v>0.54166666666666663</v>
      </c>
      <c r="AH4036" t="s">
        <v>23</v>
      </c>
    </row>
    <row r="4037" spans="1:34" x14ac:dyDescent="0.25">
      <c r="A4037">
        <v>563412</v>
      </c>
      <c r="B4037" t="s">
        <v>29</v>
      </c>
      <c r="C4037" t="s">
        <v>45</v>
      </c>
      <c r="D4037" t="s">
        <v>46</v>
      </c>
      <c r="E4037">
        <v>60043</v>
      </c>
      <c r="F4037" t="s">
        <v>20</v>
      </c>
      <c r="G4037" t="s">
        <v>32</v>
      </c>
      <c r="H4037">
        <v>11104</v>
      </c>
      <c r="I4037" t="s">
        <v>37</v>
      </c>
      <c r="J4037">
        <f>VLOOKUP(I4037,Key!$A$1:$C$73,2,FALSE)</f>
        <v>43.049230000000001</v>
      </c>
      <c r="K4037">
        <f>VLOOKUP(I4037,Key!$A$1:$C$73,3,FALSE)</f>
        <v>-87.911940000000001</v>
      </c>
      <c r="L4037" t="s">
        <v>26</v>
      </c>
      <c r="M4037">
        <f>VLOOKUP(L4037,Key!$A$1:$C$73,2,FALSE)</f>
        <v>43.034619999999997</v>
      </c>
      <c r="N4037">
        <f>VLOOKUP(L4037,Key!$A$1:$C$73,3,FALSE)</f>
        <v>-87.917500000000004</v>
      </c>
      <c r="O4037">
        <v>10</v>
      </c>
      <c r="P4037">
        <v>0</v>
      </c>
      <c r="Q4037">
        <v>1.5</v>
      </c>
      <c r="R4037">
        <v>1.4</v>
      </c>
      <c r="S4037">
        <v>60</v>
      </c>
      <c r="T4037">
        <f t="shared" si="567"/>
        <v>-1</v>
      </c>
      <c r="U4037" s="1">
        <v>42836</v>
      </c>
      <c r="V4037" s="13">
        <f t="shared" si="568"/>
        <v>42826</v>
      </c>
      <c r="W4037" s="14">
        <f t="shared" si="569"/>
        <v>42836</v>
      </c>
      <c r="X4037" s="1" t="str">
        <f t="shared" si="570"/>
        <v>Tuesday</v>
      </c>
      <c r="Y4037" s="2">
        <v>0.71875</v>
      </c>
      <c r="Z4037" s="2">
        <f t="shared" si="571"/>
        <v>0.70833333333333326</v>
      </c>
      <c r="AA4037">
        <f>1</f>
        <v>1</v>
      </c>
      <c r="AB4037" s="1">
        <v>42836</v>
      </c>
      <c r="AC4037" s="13">
        <f t="shared" si="572"/>
        <v>42826</v>
      </c>
      <c r="AD4037" s="14">
        <f t="shared" si="573"/>
        <v>42836</v>
      </c>
      <c r="AE4037" s="1" t="str">
        <f t="shared" si="574"/>
        <v>Tuesday</v>
      </c>
      <c r="AF4037" s="2">
        <v>0.72572916666666665</v>
      </c>
      <c r="AG4037" s="2">
        <f t="shared" si="575"/>
        <v>0.70833333333333326</v>
      </c>
      <c r="AH4037" t="s">
        <v>23</v>
      </c>
    </row>
    <row r="4038" spans="1:34" x14ac:dyDescent="0.25">
      <c r="A4038">
        <v>563412</v>
      </c>
      <c r="B4038" t="s">
        <v>29</v>
      </c>
      <c r="C4038" t="s">
        <v>45</v>
      </c>
      <c r="D4038" t="s">
        <v>46</v>
      </c>
      <c r="E4038">
        <v>60043</v>
      </c>
      <c r="F4038" t="s">
        <v>20</v>
      </c>
      <c r="G4038" t="s">
        <v>32</v>
      </c>
      <c r="H4038">
        <v>5548</v>
      </c>
      <c r="I4038" t="s">
        <v>26</v>
      </c>
      <c r="J4038">
        <f>VLOOKUP(I4038,Key!$A$1:$C$73,2,FALSE)</f>
        <v>43.034619999999997</v>
      </c>
      <c r="K4038">
        <f>VLOOKUP(I4038,Key!$A$1:$C$73,3,FALSE)</f>
        <v>-87.917500000000004</v>
      </c>
      <c r="L4038" t="s">
        <v>37</v>
      </c>
      <c r="M4038">
        <f>VLOOKUP(L4038,Key!$A$1:$C$73,2,FALSE)</f>
        <v>43.049230000000001</v>
      </c>
      <c r="N4038">
        <f>VLOOKUP(L4038,Key!$A$1:$C$73,3,FALSE)</f>
        <v>-87.911940000000001</v>
      </c>
      <c r="O4038">
        <v>7</v>
      </c>
      <c r="P4038">
        <v>0</v>
      </c>
      <c r="Q4038">
        <v>1.1000000000000001</v>
      </c>
      <c r="R4038">
        <v>1</v>
      </c>
      <c r="S4038">
        <v>42</v>
      </c>
      <c r="T4038">
        <f t="shared" si="567"/>
        <v>-1</v>
      </c>
      <c r="U4038" s="1">
        <v>42835</v>
      </c>
      <c r="V4038" s="13">
        <f t="shared" si="568"/>
        <v>42826</v>
      </c>
      <c r="W4038" s="14">
        <f t="shared" si="569"/>
        <v>42835</v>
      </c>
      <c r="X4038" s="1" t="str">
        <f t="shared" si="570"/>
        <v>Monday</v>
      </c>
      <c r="Y4038" s="2">
        <v>0.32644675925925926</v>
      </c>
      <c r="Z4038" s="2">
        <f t="shared" si="571"/>
        <v>0.33333333333333331</v>
      </c>
      <c r="AA4038">
        <f>1</f>
        <v>1</v>
      </c>
      <c r="AB4038" s="1">
        <v>42835</v>
      </c>
      <c r="AC4038" s="13">
        <f t="shared" si="572"/>
        <v>42826</v>
      </c>
      <c r="AD4038" s="14">
        <f t="shared" si="573"/>
        <v>42835</v>
      </c>
      <c r="AE4038" s="1" t="str">
        <f t="shared" si="574"/>
        <v>Monday</v>
      </c>
      <c r="AF4038" s="2">
        <v>0.33136574074074071</v>
      </c>
      <c r="AG4038" s="2">
        <f t="shared" si="575"/>
        <v>0.33333333333333331</v>
      </c>
      <c r="AH4038" t="s">
        <v>23</v>
      </c>
    </row>
    <row r="4039" spans="1:34" x14ac:dyDescent="0.25">
      <c r="A4039">
        <v>583361</v>
      </c>
      <c r="B4039" t="s">
        <v>29</v>
      </c>
      <c r="C4039" t="s">
        <v>47</v>
      </c>
      <c r="D4039" t="s">
        <v>31</v>
      </c>
      <c r="E4039">
        <v>53202</v>
      </c>
      <c r="F4039" t="s">
        <v>20</v>
      </c>
      <c r="G4039" t="s">
        <v>32</v>
      </c>
      <c r="H4039">
        <v>11072</v>
      </c>
      <c r="I4039" t="s">
        <v>42</v>
      </c>
      <c r="J4039">
        <f>VLOOKUP(I4039,Key!$A$1:$C$73,2,FALSE)</f>
        <v>43.038719999999998</v>
      </c>
      <c r="K4039">
        <f>VLOOKUP(I4039,Key!$A$1:$C$73,3,FALSE)</f>
        <v>-87.905339999999995</v>
      </c>
      <c r="L4039" t="s">
        <v>48</v>
      </c>
      <c r="M4039">
        <f>VLOOKUP(L4039,Key!$A$1:$C$73,2,FALSE)</f>
        <v>43.031320000000001</v>
      </c>
      <c r="N4039">
        <f>VLOOKUP(L4039,Key!$A$1:$C$73,3,FALSE)</f>
        <v>-87.904259999999994</v>
      </c>
      <c r="O4039">
        <v>4</v>
      </c>
      <c r="P4039">
        <v>0</v>
      </c>
      <c r="Q4039">
        <v>0.6</v>
      </c>
      <c r="R4039">
        <v>0.6</v>
      </c>
      <c r="S4039">
        <v>24</v>
      </c>
      <c r="T4039">
        <f t="shared" si="567"/>
        <v>-1</v>
      </c>
      <c r="U4039" s="1">
        <v>42851</v>
      </c>
      <c r="V4039" s="13">
        <f t="shared" si="568"/>
        <v>42826</v>
      </c>
      <c r="W4039" s="14">
        <f t="shared" si="569"/>
        <v>42851</v>
      </c>
      <c r="X4039" s="1" t="str">
        <f t="shared" si="570"/>
        <v>Wednesday</v>
      </c>
      <c r="Y4039" s="2">
        <v>0.81474537037037031</v>
      </c>
      <c r="Z4039" s="2">
        <f t="shared" si="571"/>
        <v>0.83333333333333326</v>
      </c>
      <c r="AA4039">
        <f>1</f>
        <v>1</v>
      </c>
      <c r="AB4039" s="1">
        <v>42851</v>
      </c>
      <c r="AC4039" s="13">
        <f t="shared" si="572"/>
        <v>42826</v>
      </c>
      <c r="AD4039" s="14">
        <f t="shared" si="573"/>
        <v>42851</v>
      </c>
      <c r="AE4039" s="1" t="str">
        <f t="shared" si="574"/>
        <v>Wednesday</v>
      </c>
      <c r="AF4039" s="2">
        <v>0.81736111111111109</v>
      </c>
      <c r="AG4039" s="2">
        <f t="shared" si="575"/>
        <v>0.83333333333333326</v>
      </c>
      <c r="AH4039" t="s">
        <v>23</v>
      </c>
    </row>
    <row r="4040" spans="1:34" x14ac:dyDescent="0.25">
      <c r="A4040">
        <v>618487</v>
      </c>
      <c r="B4040" t="s">
        <v>29</v>
      </c>
      <c r="C4040" t="s">
        <v>49</v>
      </c>
      <c r="D4040" t="s">
        <v>31</v>
      </c>
      <c r="E4040">
        <v>53172</v>
      </c>
      <c r="F4040" t="s">
        <v>20</v>
      </c>
      <c r="G4040" t="s">
        <v>50</v>
      </c>
      <c r="H4040">
        <v>5426</v>
      </c>
      <c r="I4040" t="s">
        <v>22</v>
      </c>
      <c r="J4040">
        <f>VLOOKUP(I4040,Key!$A$1:$C$73,2,FALSE)</f>
        <v>43.058619999999998</v>
      </c>
      <c r="K4040">
        <f>VLOOKUP(I4040,Key!$A$1:$C$73,3,FALSE)</f>
        <v>-87.885319999999993</v>
      </c>
      <c r="L4040" t="s">
        <v>41</v>
      </c>
      <c r="M4040">
        <f>VLOOKUP(L4040,Key!$A$1:$C$73,2,FALSE)</f>
        <v>43.049909999999997</v>
      </c>
      <c r="N4040">
        <f>VLOOKUP(L4040,Key!$A$1:$C$73,3,FALSE)</f>
        <v>-87.914237</v>
      </c>
      <c r="O4040">
        <v>23</v>
      </c>
      <c r="P4040">
        <v>0</v>
      </c>
      <c r="Q4040">
        <v>3.5</v>
      </c>
      <c r="R4040">
        <v>3.3</v>
      </c>
      <c r="S4040">
        <v>138</v>
      </c>
      <c r="T4040">
        <f t="shared" si="567"/>
        <v>-1</v>
      </c>
      <c r="U4040" s="1">
        <v>42853</v>
      </c>
      <c r="V4040" s="13">
        <f t="shared" si="568"/>
        <v>42826</v>
      </c>
      <c r="W4040" s="14">
        <f t="shared" si="569"/>
        <v>42853</v>
      </c>
      <c r="X4040" s="1" t="str">
        <f t="shared" si="570"/>
        <v>Friday</v>
      </c>
      <c r="Y4040" s="2">
        <v>0.60598379629629628</v>
      </c>
      <c r="Z4040" s="2">
        <f t="shared" si="571"/>
        <v>0.625</v>
      </c>
      <c r="AA4040">
        <f>1</f>
        <v>1</v>
      </c>
      <c r="AB4040" s="1">
        <v>42853</v>
      </c>
      <c r="AC4040" s="13">
        <f t="shared" si="572"/>
        <v>42826</v>
      </c>
      <c r="AD4040" s="14">
        <f t="shared" si="573"/>
        <v>42853</v>
      </c>
      <c r="AE4040" s="1" t="str">
        <f t="shared" si="574"/>
        <v>Friday</v>
      </c>
      <c r="AF4040" s="2">
        <v>0.62175925925925923</v>
      </c>
      <c r="AG4040" s="2">
        <f t="shared" si="575"/>
        <v>0.625</v>
      </c>
      <c r="AH4040" t="s">
        <v>23</v>
      </c>
    </row>
    <row r="4041" spans="1:34" x14ac:dyDescent="0.25">
      <c r="A4041">
        <v>671983</v>
      </c>
      <c r="B4041" t="s">
        <v>29</v>
      </c>
      <c r="C4041" t="s">
        <v>51</v>
      </c>
      <c r="D4041" t="s">
        <v>31</v>
      </c>
      <c r="E4041">
        <v>53217</v>
      </c>
      <c r="F4041" t="s">
        <v>20</v>
      </c>
      <c r="G4041" t="s">
        <v>32</v>
      </c>
      <c r="H4041">
        <v>96</v>
      </c>
      <c r="I4041" t="s">
        <v>44</v>
      </c>
      <c r="J4041">
        <f>VLOOKUP(I4041,Key!$A$1:$C$73,2,FALSE)</f>
        <v>43.03886</v>
      </c>
      <c r="K4041">
        <f>VLOOKUP(I4041,Key!$A$1:$C$73,3,FALSE)</f>
        <v>-87.902720000000002</v>
      </c>
      <c r="L4041" t="s">
        <v>36</v>
      </c>
      <c r="M4041">
        <f>VLOOKUP(L4041,Key!$A$1:$C$73,2,FALSE)</f>
        <v>43.03519</v>
      </c>
      <c r="N4041">
        <f>VLOOKUP(L4041,Key!$A$1:$C$73,3,FALSE)</f>
        <v>-87.907390000000007</v>
      </c>
      <c r="O4041">
        <v>24</v>
      </c>
      <c r="P4041">
        <v>0</v>
      </c>
      <c r="Q4041">
        <v>3.6</v>
      </c>
      <c r="R4041">
        <v>3.4</v>
      </c>
      <c r="S4041">
        <v>144</v>
      </c>
      <c r="T4041">
        <f t="shared" si="567"/>
        <v>-1</v>
      </c>
      <c r="U4041" s="1">
        <v>42849</v>
      </c>
      <c r="V4041" s="13">
        <f t="shared" si="568"/>
        <v>42826</v>
      </c>
      <c r="W4041" s="14">
        <f t="shared" si="569"/>
        <v>42849</v>
      </c>
      <c r="X4041" s="1" t="str">
        <f t="shared" si="570"/>
        <v>Monday</v>
      </c>
      <c r="Y4041" s="2">
        <v>0.53667824074074078</v>
      </c>
      <c r="Z4041" s="2">
        <f t="shared" si="571"/>
        <v>0.54166666666666663</v>
      </c>
      <c r="AA4041">
        <f>1</f>
        <v>1</v>
      </c>
      <c r="AB4041" s="1">
        <v>42849</v>
      </c>
      <c r="AC4041" s="13">
        <f t="shared" si="572"/>
        <v>42826</v>
      </c>
      <c r="AD4041" s="14">
        <f t="shared" si="573"/>
        <v>42849</v>
      </c>
      <c r="AE4041" s="1" t="str">
        <f t="shared" si="574"/>
        <v>Monday</v>
      </c>
      <c r="AF4041" s="2">
        <v>0.55344907407407407</v>
      </c>
      <c r="AG4041" s="2">
        <f t="shared" si="575"/>
        <v>0.54166666666666663</v>
      </c>
      <c r="AH4041" t="s">
        <v>23</v>
      </c>
    </row>
    <row r="4042" spans="1:34" x14ac:dyDescent="0.25">
      <c r="A4042">
        <v>671983</v>
      </c>
      <c r="B4042" t="s">
        <v>29</v>
      </c>
      <c r="C4042" t="s">
        <v>51</v>
      </c>
      <c r="D4042" t="s">
        <v>31</v>
      </c>
      <c r="E4042">
        <v>53217</v>
      </c>
      <c r="F4042" t="s">
        <v>20</v>
      </c>
      <c r="G4042" t="s">
        <v>32</v>
      </c>
      <c r="H4042">
        <v>362</v>
      </c>
      <c r="I4042" t="s">
        <v>44</v>
      </c>
      <c r="J4042">
        <f>VLOOKUP(I4042,Key!$A$1:$C$73,2,FALSE)</f>
        <v>43.03886</v>
      </c>
      <c r="K4042">
        <f>VLOOKUP(I4042,Key!$A$1:$C$73,3,FALSE)</f>
        <v>-87.902720000000002</v>
      </c>
      <c r="L4042" t="s">
        <v>52</v>
      </c>
      <c r="M4042">
        <f>VLOOKUP(L4042,Key!$A$1:$C$73,2,FALSE)</f>
        <v>43.042490000000001</v>
      </c>
      <c r="N4042">
        <f>VLOOKUP(L4042,Key!$A$1:$C$73,3,FALSE)</f>
        <v>-87.909959999999998</v>
      </c>
      <c r="O4042">
        <v>15</v>
      </c>
      <c r="P4042">
        <v>0</v>
      </c>
      <c r="Q4042">
        <v>2.2999999999999998</v>
      </c>
      <c r="R4042">
        <v>2.1</v>
      </c>
      <c r="S4042">
        <v>90</v>
      </c>
      <c r="T4042">
        <f t="shared" si="567"/>
        <v>-1</v>
      </c>
      <c r="U4042" s="1">
        <v>42838</v>
      </c>
      <c r="V4042" s="13">
        <f t="shared" si="568"/>
        <v>42826</v>
      </c>
      <c r="W4042" s="14">
        <f t="shared" si="569"/>
        <v>42838</v>
      </c>
      <c r="X4042" s="1" t="str">
        <f t="shared" si="570"/>
        <v>Thursday</v>
      </c>
      <c r="Y4042" s="2">
        <v>0.56168981481481484</v>
      </c>
      <c r="Z4042" s="2">
        <f t="shared" si="571"/>
        <v>0.54166666666666663</v>
      </c>
      <c r="AA4042">
        <f>1</f>
        <v>1</v>
      </c>
      <c r="AB4042" s="1">
        <v>42838</v>
      </c>
      <c r="AC4042" s="13">
        <f t="shared" si="572"/>
        <v>42826</v>
      </c>
      <c r="AD4042" s="14">
        <f t="shared" si="573"/>
        <v>42838</v>
      </c>
      <c r="AE4042" s="1" t="str">
        <f t="shared" si="574"/>
        <v>Thursday</v>
      </c>
      <c r="AF4042" s="2">
        <v>0.57197916666666659</v>
      </c>
      <c r="AG4042" s="2">
        <f t="shared" si="575"/>
        <v>0.58333333333333326</v>
      </c>
      <c r="AH4042" t="s">
        <v>23</v>
      </c>
    </row>
    <row r="4043" spans="1:34" x14ac:dyDescent="0.25">
      <c r="A4043">
        <v>717793</v>
      </c>
      <c r="B4043" t="s">
        <v>29</v>
      </c>
      <c r="C4043" t="s">
        <v>47</v>
      </c>
      <c r="D4043" t="s">
        <v>31</v>
      </c>
      <c r="E4043">
        <v>53202</v>
      </c>
      <c r="F4043" t="s">
        <v>20</v>
      </c>
      <c r="G4043" t="s">
        <v>32</v>
      </c>
      <c r="H4043">
        <v>217</v>
      </c>
      <c r="I4043" t="s">
        <v>42</v>
      </c>
      <c r="J4043">
        <f>VLOOKUP(I4043,Key!$A$1:$C$73,2,FALSE)</f>
        <v>43.038719999999998</v>
      </c>
      <c r="K4043">
        <f>VLOOKUP(I4043,Key!$A$1:$C$73,3,FALSE)</f>
        <v>-87.905339999999995</v>
      </c>
      <c r="L4043" t="s">
        <v>53</v>
      </c>
      <c r="M4043">
        <f>VLOOKUP(L4043,Key!$A$1:$C$73,2,FALSE)</f>
        <v>43.04824</v>
      </c>
      <c r="N4043">
        <f>VLOOKUP(L4043,Key!$A$1:$C$73,3,FALSE)</f>
        <v>-87.904970000000006</v>
      </c>
      <c r="O4043">
        <v>8</v>
      </c>
      <c r="P4043">
        <v>0</v>
      </c>
      <c r="Q4043">
        <v>1.2</v>
      </c>
      <c r="R4043">
        <v>1.1000000000000001</v>
      </c>
      <c r="S4043">
        <v>48</v>
      </c>
      <c r="T4043">
        <f t="shared" si="567"/>
        <v>-1</v>
      </c>
      <c r="U4043" s="1">
        <v>42833</v>
      </c>
      <c r="V4043" s="13">
        <f t="shared" si="568"/>
        <v>42826</v>
      </c>
      <c r="W4043" s="14">
        <f t="shared" si="569"/>
        <v>42833</v>
      </c>
      <c r="X4043" s="1" t="str">
        <f t="shared" si="570"/>
        <v>Saturday</v>
      </c>
      <c r="Y4043" s="2">
        <v>0.44457175925925929</v>
      </c>
      <c r="Z4043" s="2">
        <f t="shared" si="571"/>
        <v>0.45833333333333331</v>
      </c>
      <c r="AA4043">
        <f>1</f>
        <v>1</v>
      </c>
      <c r="AB4043" s="1">
        <v>42833</v>
      </c>
      <c r="AC4043" s="13">
        <f t="shared" si="572"/>
        <v>42826</v>
      </c>
      <c r="AD4043" s="14">
        <f t="shared" si="573"/>
        <v>42833</v>
      </c>
      <c r="AE4043" s="1" t="str">
        <f t="shared" si="574"/>
        <v>Saturday</v>
      </c>
      <c r="AF4043" s="2">
        <v>0.45037037037037037</v>
      </c>
      <c r="AG4043" s="2">
        <f t="shared" si="575"/>
        <v>0.45833333333333331</v>
      </c>
      <c r="AH4043" t="s">
        <v>23</v>
      </c>
    </row>
    <row r="4044" spans="1:34" x14ac:dyDescent="0.25">
      <c r="A4044">
        <v>717793</v>
      </c>
      <c r="B4044" t="s">
        <v>29</v>
      </c>
      <c r="C4044" t="s">
        <v>47</v>
      </c>
      <c r="D4044" t="s">
        <v>31</v>
      </c>
      <c r="E4044">
        <v>53202</v>
      </c>
      <c r="F4044" t="s">
        <v>20</v>
      </c>
      <c r="G4044" t="s">
        <v>32</v>
      </c>
      <c r="H4044">
        <v>11062</v>
      </c>
      <c r="I4044" t="s">
        <v>53</v>
      </c>
      <c r="J4044">
        <f>VLOOKUP(I4044,Key!$A$1:$C$73,2,FALSE)</f>
        <v>43.04824</v>
      </c>
      <c r="K4044">
        <f>VLOOKUP(I4044,Key!$A$1:$C$73,3,FALSE)</f>
        <v>-87.904970000000006</v>
      </c>
      <c r="L4044" t="s">
        <v>36</v>
      </c>
      <c r="M4044">
        <f>VLOOKUP(L4044,Key!$A$1:$C$73,2,FALSE)</f>
        <v>43.03519</v>
      </c>
      <c r="N4044">
        <f>VLOOKUP(L4044,Key!$A$1:$C$73,3,FALSE)</f>
        <v>-87.907390000000007</v>
      </c>
      <c r="O4044">
        <v>11</v>
      </c>
      <c r="P4044">
        <v>0</v>
      </c>
      <c r="Q4044">
        <v>1.7</v>
      </c>
      <c r="R4044">
        <v>1.6</v>
      </c>
      <c r="S4044">
        <v>66</v>
      </c>
      <c r="T4044">
        <f t="shared" si="567"/>
        <v>-1</v>
      </c>
      <c r="U4044" s="1">
        <v>42839</v>
      </c>
      <c r="V4044" s="13">
        <f t="shared" si="568"/>
        <v>42826</v>
      </c>
      <c r="W4044" s="14">
        <f t="shared" si="569"/>
        <v>42839</v>
      </c>
      <c r="X4044" s="1" t="str">
        <f t="shared" si="570"/>
        <v>Friday</v>
      </c>
      <c r="Y4044" s="2">
        <v>0.61173611111111115</v>
      </c>
      <c r="Z4044" s="2">
        <f t="shared" si="571"/>
        <v>0.625</v>
      </c>
      <c r="AA4044">
        <f>1</f>
        <v>1</v>
      </c>
      <c r="AB4044" s="1">
        <v>42839</v>
      </c>
      <c r="AC4044" s="13">
        <f t="shared" si="572"/>
        <v>42826</v>
      </c>
      <c r="AD4044" s="14">
        <f t="shared" si="573"/>
        <v>42839</v>
      </c>
      <c r="AE4044" s="1" t="str">
        <f t="shared" si="574"/>
        <v>Friday</v>
      </c>
      <c r="AF4044" s="2">
        <v>0.61943287037037031</v>
      </c>
      <c r="AG4044" s="2">
        <f t="shared" si="575"/>
        <v>0.625</v>
      </c>
      <c r="AH4044" t="s">
        <v>23</v>
      </c>
    </row>
    <row r="4045" spans="1:34" x14ac:dyDescent="0.25">
      <c r="A4045">
        <v>717793</v>
      </c>
      <c r="B4045" t="s">
        <v>29</v>
      </c>
      <c r="C4045" t="s">
        <v>47</v>
      </c>
      <c r="D4045" t="s">
        <v>31</v>
      </c>
      <c r="E4045">
        <v>53202</v>
      </c>
      <c r="F4045" t="s">
        <v>20</v>
      </c>
      <c r="G4045" t="s">
        <v>32</v>
      </c>
      <c r="H4045">
        <v>46</v>
      </c>
      <c r="I4045" t="s">
        <v>53</v>
      </c>
      <c r="J4045">
        <f>VLOOKUP(I4045,Key!$A$1:$C$73,2,FALSE)</f>
        <v>43.04824</v>
      </c>
      <c r="K4045">
        <f>VLOOKUP(I4045,Key!$A$1:$C$73,3,FALSE)</f>
        <v>-87.904970000000006</v>
      </c>
      <c r="L4045" t="s">
        <v>36</v>
      </c>
      <c r="M4045">
        <f>VLOOKUP(L4045,Key!$A$1:$C$73,2,FALSE)</f>
        <v>43.03519</v>
      </c>
      <c r="N4045">
        <f>VLOOKUP(L4045,Key!$A$1:$C$73,3,FALSE)</f>
        <v>-87.907390000000007</v>
      </c>
      <c r="O4045">
        <v>11</v>
      </c>
      <c r="P4045">
        <v>0</v>
      </c>
      <c r="Q4045">
        <v>1.7</v>
      </c>
      <c r="R4045">
        <v>1.6</v>
      </c>
      <c r="S4045">
        <v>66</v>
      </c>
      <c r="T4045">
        <f t="shared" si="567"/>
        <v>-1</v>
      </c>
      <c r="U4045" s="1">
        <v>42841</v>
      </c>
      <c r="V4045" s="13">
        <f t="shared" si="568"/>
        <v>42826</v>
      </c>
      <c r="W4045" s="14">
        <f t="shared" si="569"/>
        <v>42841</v>
      </c>
      <c r="X4045" s="1" t="str">
        <f t="shared" si="570"/>
        <v>Sunday</v>
      </c>
      <c r="Y4045" s="2">
        <v>0.5935879629629629</v>
      </c>
      <c r="Z4045" s="2">
        <f t="shared" si="571"/>
        <v>0.58333333333333326</v>
      </c>
      <c r="AA4045">
        <f>1</f>
        <v>1</v>
      </c>
      <c r="AB4045" s="1">
        <v>42841</v>
      </c>
      <c r="AC4045" s="13">
        <f t="shared" si="572"/>
        <v>42826</v>
      </c>
      <c r="AD4045" s="14">
        <f t="shared" si="573"/>
        <v>42841</v>
      </c>
      <c r="AE4045" s="1" t="str">
        <f t="shared" si="574"/>
        <v>Sunday</v>
      </c>
      <c r="AF4045" s="2">
        <v>0.60069444444444442</v>
      </c>
      <c r="AG4045" s="2">
        <f t="shared" si="575"/>
        <v>0.58333333333333326</v>
      </c>
      <c r="AH4045" t="s">
        <v>23</v>
      </c>
    </row>
    <row r="4046" spans="1:34" x14ac:dyDescent="0.25">
      <c r="A4046">
        <v>803838</v>
      </c>
      <c r="B4046" t="s">
        <v>29</v>
      </c>
      <c r="C4046" t="s">
        <v>58</v>
      </c>
      <c r="D4046" t="s">
        <v>31</v>
      </c>
      <c r="E4046">
        <v>53211</v>
      </c>
      <c r="F4046" t="s">
        <v>20</v>
      </c>
      <c r="G4046" t="s">
        <v>32</v>
      </c>
      <c r="H4046">
        <v>330</v>
      </c>
      <c r="I4046" t="s">
        <v>59</v>
      </c>
      <c r="J4046">
        <f>VLOOKUP(I4046,Key!$A$1:$C$73,2,FALSE)</f>
        <v>43.056539999999998</v>
      </c>
      <c r="K4046">
        <f>VLOOKUP(I4046,Key!$A$1:$C$73,3,FALSE)</f>
        <v>-87.914370000000005</v>
      </c>
      <c r="L4046" t="s">
        <v>34</v>
      </c>
      <c r="M4046">
        <f>VLOOKUP(L4046,Key!$A$1:$C$73,2,FALSE)</f>
        <v>43.05097</v>
      </c>
      <c r="N4046">
        <f>VLOOKUP(L4046,Key!$A$1:$C$73,3,FALSE)</f>
        <v>-87.906440000000003</v>
      </c>
      <c r="O4046">
        <v>12</v>
      </c>
      <c r="P4046">
        <v>0</v>
      </c>
      <c r="Q4046">
        <v>1.8</v>
      </c>
      <c r="R4046">
        <v>1.7</v>
      </c>
      <c r="S4046">
        <v>72</v>
      </c>
      <c r="T4046">
        <f t="shared" si="567"/>
        <v>-1</v>
      </c>
      <c r="U4046" s="1">
        <v>42845</v>
      </c>
      <c r="V4046" s="13">
        <f t="shared" si="568"/>
        <v>42826</v>
      </c>
      <c r="W4046" s="14">
        <f t="shared" si="569"/>
        <v>42845</v>
      </c>
      <c r="X4046" s="1" t="str">
        <f t="shared" si="570"/>
        <v>Thursday</v>
      </c>
      <c r="Y4046" s="2">
        <v>0.72664351851851849</v>
      </c>
      <c r="Z4046" s="2">
        <f t="shared" si="571"/>
        <v>0.70833333333333326</v>
      </c>
      <c r="AA4046">
        <f>1</f>
        <v>1</v>
      </c>
      <c r="AB4046" s="1">
        <v>42845</v>
      </c>
      <c r="AC4046" s="13">
        <f t="shared" si="572"/>
        <v>42826</v>
      </c>
      <c r="AD4046" s="14">
        <f t="shared" si="573"/>
        <v>42845</v>
      </c>
      <c r="AE4046" s="1" t="str">
        <f t="shared" si="574"/>
        <v>Thursday</v>
      </c>
      <c r="AF4046" s="2">
        <v>0.73517361111111112</v>
      </c>
      <c r="AG4046" s="2">
        <f t="shared" si="575"/>
        <v>0.75</v>
      </c>
      <c r="AH4046" t="s">
        <v>23</v>
      </c>
    </row>
    <row r="4047" spans="1:34" x14ac:dyDescent="0.25">
      <c r="A4047">
        <v>825934</v>
      </c>
      <c r="B4047" t="s">
        <v>29</v>
      </c>
      <c r="C4047" t="s">
        <v>47</v>
      </c>
      <c r="D4047" t="s">
        <v>31</v>
      </c>
      <c r="E4047">
        <v>53208</v>
      </c>
      <c r="F4047" t="s">
        <v>20</v>
      </c>
      <c r="G4047" t="s">
        <v>32</v>
      </c>
      <c r="H4047">
        <v>27</v>
      </c>
      <c r="I4047" t="s">
        <v>38</v>
      </c>
      <c r="J4047">
        <f>VLOOKUP(I4047,Key!$A$1:$C$73,2,FALSE)</f>
        <v>43.038649999999997</v>
      </c>
      <c r="K4047">
        <f>VLOOKUP(I4047,Key!$A$1:$C$73,3,FALSE)</f>
        <v>-87.921930000000003</v>
      </c>
      <c r="L4047" t="s">
        <v>52</v>
      </c>
      <c r="M4047">
        <f>VLOOKUP(L4047,Key!$A$1:$C$73,2,FALSE)</f>
        <v>43.042490000000001</v>
      </c>
      <c r="N4047">
        <f>VLOOKUP(L4047,Key!$A$1:$C$73,3,FALSE)</f>
        <v>-87.909959999999998</v>
      </c>
      <c r="O4047">
        <v>7</v>
      </c>
      <c r="P4047">
        <v>0</v>
      </c>
      <c r="Q4047">
        <v>1.1000000000000001</v>
      </c>
      <c r="R4047">
        <v>1</v>
      </c>
      <c r="S4047">
        <v>42</v>
      </c>
      <c r="T4047">
        <f t="shared" si="567"/>
        <v>-1</v>
      </c>
      <c r="U4047" s="1">
        <v>42853</v>
      </c>
      <c r="V4047" s="13">
        <f t="shared" si="568"/>
        <v>42826</v>
      </c>
      <c r="W4047" s="14">
        <f t="shared" si="569"/>
        <v>42853</v>
      </c>
      <c r="X4047" s="1" t="str">
        <f t="shared" si="570"/>
        <v>Friday</v>
      </c>
      <c r="Y4047" s="2">
        <v>0.54692129629629627</v>
      </c>
      <c r="Z4047" s="2">
        <f t="shared" si="571"/>
        <v>0.54166666666666663</v>
      </c>
      <c r="AA4047">
        <f>1</f>
        <v>1</v>
      </c>
      <c r="AB4047" s="1">
        <v>42853</v>
      </c>
      <c r="AC4047" s="13">
        <f t="shared" si="572"/>
        <v>42826</v>
      </c>
      <c r="AD4047" s="14">
        <f t="shared" si="573"/>
        <v>42853</v>
      </c>
      <c r="AE4047" s="1" t="str">
        <f t="shared" si="574"/>
        <v>Friday</v>
      </c>
      <c r="AF4047" s="2">
        <v>0.55162037037037037</v>
      </c>
      <c r="AG4047" s="2">
        <f t="shared" si="575"/>
        <v>0.54166666666666663</v>
      </c>
      <c r="AH4047" t="s">
        <v>23</v>
      </c>
    </row>
    <row r="4048" spans="1:34" x14ac:dyDescent="0.25">
      <c r="A4048">
        <v>825934</v>
      </c>
      <c r="B4048" t="s">
        <v>29</v>
      </c>
      <c r="C4048" t="s">
        <v>47</v>
      </c>
      <c r="D4048" t="s">
        <v>31</v>
      </c>
      <c r="E4048">
        <v>53208</v>
      </c>
      <c r="F4048" t="s">
        <v>20</v>
      </c>
      <c r="G4048" t="s">
        <v>32</v>
      </c>
      <c r="H4048">
        <v>22</v>
      </c>
      <c r="I4048" t="s">
        <v>60</v>
      </c>
      <c r="J4048">
        <f>VLOOKUP(I4048,Key!$A$1:$C$73,2,FALSE)</f>
        <v>43.046570000000003</v>
      </c>
      <c r="K4048">
        <f>VLOOKUP(I4048,Key!$A$1:$C$73,3,FALSE)</f>
        <v>-87.908720000000002</v>
      </c>
      <c r="L4048" t="s">
        <v>52</v>
      </c>
      <c r="M4048">
        <f>VLOOKUP(L4048,Key!$A$1:$C$73,2,FALSE)</f>
        <v>43.042490000000001</v>
      </c>
      <c r="N4048">
        <f>VLOOKUP(L4048,Key!$A$1:$C$73,3,FALSE)</f>
        <v>-87.909959999999998</v>
      </c>
      <c r="O4048">
        <v>3</v>
      </c>
      <c r="P4048">
        <v>0</v>
      </c>
      <c r="Q4048">
        <v>0.5</v>
      </c>
      <c r="R4048">
        <v>0.4</v>
      </c>
      <c r="S4048">
        <v>18</v>
      </c>
      <c r="T4048">
        <f t="shared" si="567"/>
        <v>-1</v>
      </c>
      <c r="U4048" s="1">
        <v>42851</v>
      </c>
      <c r="V4048" s="13">
        <f t="shared" si="568"/>
        <v>42826</v>
      </c>
      <c r="W4048" s="14">
        <f t="shared" si="569"/>
        <v>42851</v>
      </c>
      <c r="X4048" s="1" t="str">
        <f t="shared" si="570"/>
        <v>Wednesday</v>
      </c>
      <c r="Y4048" s="2">
        <v>0.32837962962962963</v>
      </c>
      <c r="Z4048" s="2">
        <f t="shared" si="571"/>
        <v>0.33333333333333331</v>
      </c>
      <c r="AA4048">
        <f>1</f>
        <v>1</v>
      </c>
      <c r="AB4048" s="1">
        <v>42851</v>
      </c>
      <c r="AC4048" s="13">
        <f t="shared" si="572"/>
        <v>42826</v>
      </c>
      <c r="AD4048" s="14">
        <f t="shared" si="573"/>
        <v>42851</v>
      </c>
      <c r="AE4048" s="1" t="str">
        <f t="shared" si="574"/>
        <v>Wednesday</v>
      </c>
      <c r="AF4048" s="2">
        <v>0.33041666666666664</v>
      </c>
      <c r="AG4048" s="2">
        <f t="shared" si="575"/>
        <v>0.33333333333333331</v>
      </c>
      <c r="AH4048" t="s">
        <v>23</v>
      </c>
    </row>
    <row r="4049" spans="1:34" x14ac:dyDescent="0.25">
      <c r="A4049">
        <v>825934</v>
      </c>
      <c r="B4049" t="s">
        <v>29</v>
      </c>
      <c r="C4049" t="s">
        <v>47</v>
      </c>
      <c r="D4049" t="s">
        <v>31</v>
      </c>
      <c r="E4049">
        <v>53208</v>
      </c>
      <c r="F4049" t="s">
        <v>20</v>
      </c>
      <c r="G4049" t="s">
        <v>32</v>
      </c>
      <c r="H4049">
        <v>250</v>
      </c>
      <c r="I4049" t="s">
        <v>52</v>
      </c>
      <c r="J4049">
        <f>VLOOKUP(I4049,Key!$A$1:$C$73,2,FALSE)</f>
        <v>43.042490000000001</v>
      </c>
      <c r="K4049">
        <f>VLOOKUP(I4049,Key!$A$1:$C$73,3,FALSE)</f>
        <v>-87.909959999999998</v>
      </c>
      <c r="L4049" t="s">
        <v>38</v>
      </c>
      <c r="M4049">
        <f>VLOOKUP(L4049,Key!$A$1:$C$73,2,FALSE)</f>
        <v>43.038649999999997</v>
      </c>
      <c r="N4049">
        <f>VLOOKUP(L4049,Key!$A$1:$C$73,3,FALSE)</f>
        <v>-87.921930000000003</v>
      </c>
      <c r="O4049">
        <v>8</v>
      </c>
      <c r="P4049">
        <v>0</v>
      </c>
      <c r="Q4049">
        <v>1.2</v>
      </c>
      <c r="R4049">
        <v>1.1000000000000001</v>
      </c>
      <c r="S4049">
        <v>48</v>
      </c>
      <c r="T4049">
        <f t="shared" si="567"/>
        <v>-1</v>
      </c>
      <c r="U4049" s="1">
        <v>42846</v>
      </c>
      <c r="V4049" s="13">
        <f t="shared" si="568"/>
        <v>42826</v>
      </c>
      <c r="W4049" s="14">
        <f t="shared" si="569"/>
        <v>42846</v>
      </c>
      <c r="X4049" s="1" t="str">
        <f t="shared" si="570"/>
        <v>Friday</v>
      </c>
      <c r="Y4049" s="2">
        <v>0.52460648148148148</v>
      </c>
      <c r="Z4049" s="2">
        <f t="shared" si="571"/>
        <v>0.54166666666666663</v>
      </c>
      <c r="AA4049">
        <f>1</f>
        <v>1</v>
      </c>
      <c r="AB4049" s="1">
        <v>42846</v>
      </c>
      <c r="AC4049" s="13">
        <f t="shared" si="572"/>
        <v>42826</v>
      </c>
      <c r="AD4049" s="14">
        <f t="shared" si="573"/>
        <v>42846</v>
      </c>
      <c r="AE4049" s="1" t="str">
        <f t="shared" si="574"/>
        <v>Friday</v>
      </c>
      <c r="AF4049" s="2">
        <v>0.53008101851851852</v>
      </c>
      <c r="AG4049" s="2">
        <f t="shared" si="575"/>
        <v>0.54166666666666663</v>
      </c>
      <c r="AH4049" t="s">
        <v>23</v>
      </c>
    </row>
    <row r="4050" spans="1:34" x14ac:dyDescent="0.25">
      <c r="A4050">
        <v>825934</v>
      </c>
      <c r="B4050" t="s">
        <v>29</v>
      </c>
      <c r="C4050" t="s">
        <v>47</v>
      </c>
      <c r="D4050" t="s">
        <v>31</v>
      </c>
      <c r="E4050">
        <v>53208</v>
      </c>
      <c r="F4050" t="s">
        <v>20</v>
      </c>
      <c r="G4050" t="s">
        <v>32</v>
      </c>
      <c r="H4050">
        <v>5558</v>
      </c>
      <c r="I4050" t="s">
        <v>34</v>
      </c>
      <c r="J4050">
        <f>VLOOKUP(I4050,Key!$A$1:$C$73,2,FALSE)</f>
        <v>43.05097</v>
      </c>
      <c r="K4050">
        <f>VLOOKUP(I4050,Key!$A$1:$C$73,3,FALSE)</f>
        <v>-87.906440000000003</v>
      </c>
      <c r="L4050" t="s">
        <v>52</v>
      </c>
      <c r="M4050">
        <f>VLOOKUP(L4050,Key!$A$1:$C$73,2,FALSE)</f>
        <v>43.042490000000001</v>
      </c>
      <c r="N4050">
        <f>VLOOKUP(L4050,Key!$A$1:$C$73,3,FALSE)</f>
        <v>-87.909959999999998</v>
      </c>
      <c r="O4050">
        <v>6</v>
      </c>
      <c r="P4050">
        <v>0</v>
      </c>
      <c r="Q4050">
        <v>0.9</v>
      </c>
      <c r="R4050">
        <v>0.9</v>
      </c>
      <c r="S4050">
        <v>36</v>
      </c>
      <c r="T4050">
        <f t="shared" si="567"/>
        <v>-1</v>
      </c>
      <c r="U4050" s="1">
        <v>42831</v>
      </c>
      <c r="V4050" s="13">
        <f t="shared" si="568"/>
        <v>42826</v>
      </c>
      <c r="W4050" s="14">
        <f t="shared" si="569"/>
        <v>42831</v>
      </c>
      <c r="X4050" s="1" t="str">
        <f t="shared" si="570"/>
        <v>Thursday</v>
      </c>
      <c r="Y4050" s="2">
        <v>0.31335648148148149</v>
      </c>
      <c r="Z4050" s="2">
        <f t="shared" si="571"/>
        <v>0.33333333333333331</v>
      </c>
      <c r="AA4050">
        <f>1</f>
        <v>1</v>
      </c>
      <c r="AB4050" s="1">
        <v>42831</v>
      </c>
      <c r="AC4050" s="13">
        <f t="shared" si="572"/>
        <v>42826</v>
      </c>
      <c r="AD4050" s="14">
        <f t="shared" si="573"/>
        <v>42831</v>
      </c>
      <c r="AE4050" s="1" t="str">
        <f t="shared" si="574"/>
        <v>Thursday</v>
      </c>
      <c r="AF4050" s="2">
        <v>0.31798611111111114</v>
      </c>
      <c r="AG4050" s="2">
        <f t="shared" si="575"/>
        <v>0.33333333333333331</v>
      </c>
      <c r="AH4050" t="s">
        <v>23</v>
      </c>
    </row>
    <row r="4051" spans="1:34" x14ac:dyDescent="0.25">
      <c r="A4051">
        <v>880714</v>
      </c>
      <c r="B4051" t="s">
        <v>29</v>
      </c>
      <c r="C4051" t="s">
        <v>47</v>
      </c>
      <c r="D4051" t="s">
        <v>31</v>
      </c>
      <c r="E4051">
        <v>53211</v>
      </c>
      <c r="F4051" t="s">
        <v>20</v>
      </c>
      <c r="G4051" t="s">
        <v>97</v>
      </c>
      <c r="H4051">
        <v>5524</v>
      </c>
      <c r="I4051" t="s">
        <v>40</v>
      </c>
      <c r="J4051">
        <f>VLOOKUP(I4051,Key!$A$1:$C$73,2,FALSE)</f>
        <v>43.06033</v>
      </c>
      <c r="K4051">
        <f>VLOOKUP(I4051,Key!$A$1:$C$73,3,FALSE)</f>
        <v>-87.89546</v>
      </c>
      <c r="L4051" t="s">
        <v>24</v>
      </c>
      <c r="M4051">
        <f>VLOOKUP(L4051,Key!$A$1:$C$73,2,FALSE)</f>
        <v>43.074655999999997</v>
      </c>
      <c r="N4051">
        <f>VLOOKUP(L4051,Key!$A$1:$C$73,3,FALSE)</f>
        <v>-87.889011999999994</v>
      </c>
      <c r="O4051">
        <v>11</v>
      </c>
      <c r="P4051">
        <v>2</v>
      </c>
      <c r="Q4051">
        <v>1.7</v>
      </c>
      <c r="R4051">
        <v>1.6</v>
      </c>
      <c r="S4051">
        <v>66</v>
      </c>
      <c r="T4051">
        <f t="shared" si="567"/>
        <v>-1</v>
      </c>
      <c r="U4051" s="1">
        <v>42843</v>
      </c>
      <c r="V4051" s="13">
        <f t="shared" si="568"/>
        <v>42826</v>
      </c>
      <c r="W4051" s="14">
        <f t="shared" si="569"/>
        <v>42843</v>
      </c>
      <c r="X4051" s="1" t="str">
        <f t="shared" si="570"/>
        <v>Tuesday</v>
      </c>
      <c r="Y4051" s="2">
        <v>0.81312499999999999</v>
      </c>
      <c r="Z4051" s="2">
        <f t="shared" si="571"/>
        <v>0.83333333333333326</v>
      </c>
      <c r="AA4051">
        <f>1</f>
        <v>1</v>
      </c>
      <c r="AB4051" s="1">
        <v>42843</v>
      </c>
      <c r="AC4051" s="13">
        <f t="shared" si="572"/>
        <v>42826</v>
      </c>
      <c r="AD4051" s="14">
        <f t="shared" si="573"/>
        <v>42843</v>
      </c>
      <c r="AE4051" s="1" t="str">
        <f t="shared" si="574"/>
        <v>Tuesday</v>
      </c>
      <c r="AF4051" s="2">
        <v>0.82065972222222217</v>
      </c>
      <c r="AG4051" s="2">
        <f t="shared" si="575"/>
        <v>0.83333333333333326</v>
      </c>
      <c r="AH4051" t="s">
        <v>23</v>
      </c>
    </row>
    <row r="4052" spans="1:34" x14ac:dyDescent="0.25">
      <c r="A4052">
        <v>915465</v>
      </c>
      <c r="B4052" t="s">
        <v>29</v>
      </c>
      <c r="C4052" t="s">
        <v>47</v>
      </c>
      <c r="D4052" t="s">
        <v>31</v>
      </c>
      <c r="E4052">
        <v>53202</v>
      </c>
      <c r="F4052" t="s">
        <v>20</v>
      </c>
      <c r="G4052" t="s">
        <v>32</v>
      </c>
      <c r="H4052">
        <v>9</v>
      </c>
      <c r="I4052" t="s">
        <v>78</v>
      </c>
      <c r="J4052">
        <f>VLOOKUP(I4052,Key!$A$1:$C$73,2,FALSE)</f>
        <v>43.048200000000001</v>
      </c>
      <c r="K4052">
        <f>VLOOKUP(I4052,Key!$A$1:$C$73,3,FALSE)</f>
        <v>-87.900859999999994</v>
      </c>
      <c r="L4052" t="s">
        <v>85</v>
      </c>
      <c r="M4052">
        <f>VLOOKUP(L4052,Key!$A$1:$C$73,2,FALSE)</f>
        <v>43.053040000000003</v>
      </c>
      <c r="N4052">
        <f>VLOOKUP(L4052,Key!$A$1:$C$73,3,FALSE)</f>
        <v>-87.897660000000002</v>
      </c>
      <c r="O4052">
        <v>3</v>
      </c>
      <c r="P4052">
        <v>0</v>
      </c>
      <c r="Q4052">
        <v>0.5</v>
      </c>
      <c r="R4052">
        <v>0.4</v>
      </c>
      <c r="S4052">
        <v>18</v>
      </c>
      <c r="T4052">
        <f t="shared" si="567"/>
        <v>-1</v>
      </c>
      <c r="U4052" s="1">
        <v>42826</v>
      </c>
      <c r="V4052" s="13">
        <f t="shared" si="568"/>
        <v>42826</v>
      </c>
      <c r="W4052" s="14">
        <f t="shared" si="569"/>
        <v>42826</v>
      </c>
      <c r="X4052" s="1" t="str">
        <f t="shared" si="570"/>
        <v>Saturday</v>
      </c>
      <c r="Y4052" s="2">
        <v>0.11265046296296295</v>
      </c>
      <c r="Z4052" s="2">
        <f t="shared" si="571"/>
        <v>0.125</v>
      </c>
      <c r="AA4052">
        <f>1</f>
        <v>1</v>
      </c>
      <c r="AB4052" s="1">
        <v>42826</v>
      </c>
      <c r="AC4052" s="13">
        <f t="shared" si="572"/>
        <v>42826</v>
      </c>
      <c r="AD4052" s="14">
        <f t="shared" si="573"/>
        <v>42826</v>
      </c>
      <c r="AE4052" s="1" t="str">
        <f t="shared" si="574"/>
        <v>Saturday</v>
      </c>
      <c r="AF4052" s="2">
        <v>0.11520833333333334</v>
      </c>
      <c r="AG4052" s="2">
        <f t="shared" si="575"/>
        <v>0.125</v>
      </c>
      <c r="AH4052" t="s">
        <v>23</v>
      </c>
    </row>
    <row r="4053" spans="1:34" x14ac:dyDescent="0.25">
      <c r="A4053">
        <v>927112</v>
      </c>
      <c r="B4053" t="s">
        <v>29</v>
      </c>
      <c r="C4053" t="s">
        <v>30</v>
      </c>
      <c r="D4053" t="s">
        <v>31</v>
      </c>
      <c r="E4053">
        <v>53202</v>
      </c>
      <c r="F4053" t="s">
        <v>20</v>
      </c>
      <c r="G4053" t="s">
        <v>32</v>
      </c>
      <c r="H4053">
        <v>5496</v>
      </c>
      <c r="I4053" t="s">
        <v>85</v>
      </c>
      <c r="J4053">
        <f>VLOOKUP(I4053,Key!$A$1:$C$73,2,FALSE)</f>
        <v>43.053040000000003</v>
      </c>
      <c r="K4053">
        <f>VLOOKUP(I4053,Key!$A$1:$C$73,3,FALSE)</f>
        <v>-87.897660000000002</v>
      </c>
      <c r="L4053" t="s">
        <v>52</v>
      </c>
      <c r="M4053">
        <f>VLOOKUP(L4053,Key!$A$1:$C$73,2,FALSE)</f>
        <v>43.042490000000001</v>
      </c>
      <c r="N4053">
        <f>VLOOKUP(L4053,Key!$A$1:$C$73,3,FALSE)</f>
        <v>-87.909959999999998</v>
      </c>
      <c r="O4053">
        <v>14</v>
      </c>
      <c r="P4053">
        <v>0</v>
      </c>
      <c r="Q4053">
        <v>2.1</v>
      </c>
      <c r="R4053">
        <v>2</v>
      </c>
      <c r="S4053">
        <v>84</v>
      </c>
      <c r="T4053">
        <f t="shared" si="567"/>
        <v>-1</v>
      </c>
      <c r="U4053" s="1">
        <v>42829</v>
      </c>
      <c r="V4053" s="13">
        <f t="shared" si="568"/>
        <v>42826</v>
      </c>
      <c r="W4053" s="14">
        <f t="shared" si="569"/>
        <v>42829</v>
      </c>
      <c r="X4053" s="1" t="str">
        <f t="shared" si="570"/>
        <v>Tuesday</v>
      </c>
      <c r="Y4053" s="2">
        <v>0.60343749999999996</v>
      </c>
      <c r="Z4053" s="2">
        <f t="shared" si="571"/>
        <v>0.58333333333333326</v>
      </c>
      <c r="AA4053">
        <f>1</f>
        <v>1</v>
      </c>
      <c r="AB4053" s="1">
        <v>42829</v>
      </c>
      <c r="AC4053" s="13">
        <f t="shared" si="572"/>
        <v>42826</v>
      </c>
      <c r="AD4053" s="14">
        <f t="shared" si="573"/>
        <v>42829</v>
      </c>
      <c r="AE4053" s="1" t="str">
        <f t="shared" si="574"/>
        <v>Tuesday</v>
      </c>
      <c r="AF4053" s="2">
        <v>0.61284722222222221</v>
      </c>
      <c r="AG4053" s="2">
        <f t="shared" si="575"/>
        <v>0.625</v>
      </c>
      <c r="AH4053" t="s">
        <v>23</v>
      </c>
    </row>
    <row r="4054" spans="1:34" x14ac:dyDescent="0.25">
      <c r="A4054">
        <v>928245</v>
      </c>
      <c r="B4054" t="s">
        <v>29</v>
      </c>
      <c r="C4054" t="s">
        <v>98</v>
      </c>
      <c r="D4054" t="s">
        <v>31</v>
      </c>
      <c r="E4054">
        <v>53202</v>
      </c>
      <c r="F4054" t="s">
        <v>20</v>
      </c>
      <c r="G4054" t="s">
        <v>32</v>
      </c>
      <c r="H4054">
        <v>11050</v>
      </c>
      <c r="I4054" t="s">
        <v>24</v>
      </c>
      <c r="J4054">
        <f>VLOOKUP(I4054,Key!$A$1:$C$73,2,FALSE)</f>
        <v>43.074655999999997</v>
      </c>
      <c r="K4054">
        <f>VLOOKUP(I4054,Key!$A$1:$C$73,3,FALSE)</f>
        <v>-87.889011999999994</v>
      </c>
      <c r="L4054" t="s">
        <v>87</v>
      </c>
      <c r="M4054">
        <f>VLOOKUP(L4054,Key!$A$1:$C$73,2,FALSE)</f>
        <v>43.063749000000001</v>
      </c>
      <c r="N4054">
        <f>VLOOKUP(L4054,Key!$A$1:$C$73,3,FALSE)</f>
        <v>-87.887962999999999</v>
      </c>
      <c r="O4054">
        <v>7</v>
      </c>
      <c r="P4054">
        <v>0</v>
      </c>
      <c r="Q4054">
        <v>1.1000000000000001</v>
      </c>
      <c r="R4054">
        <v>1</v>
      </c>
      <c r="S4054">
        <v>42</v>
      </c>
      <c r="T4054">
        <f t="shared" si="567"/>
        <v>-1</v>
      </c>
      <c r="U4054" s="1">
        <v>42845</v>
      </c>
      <c r="V4054" s="13">
        <f t="shared" si="568"/>
        <v>42826</v>
      </c>
      <c r="W4054" s="14">
        <f t="shared" si="569"/>
        <v>42845</v>
      </c>
      <c r="X4054" s="1" t="str">
        <f t="shared" si="570"/>
        <v>Thursday</v>
      </c>
      <c r="Y4054" s="2">
        <v>0.61800925925925931</v>
      </c>
      <c r="Z4054" s="2">
        <f t="shared" si="571"/>
        <v>0.625</v>
      </c>
      <c r="AA4054">
        <f>1</f>
        <v>1</v>
      </c>
      <c r="AB4054" s="1">
        <v>42845</v>
      </c>
      <c r="AC4054" s="13">
        <f t="shared" si="572"/>
        <v>42826</v>
      </c>
      <c r="AD4054" s="14">
        <f t="shared" si="573"/>
        <v>42845</v>
      </c>
      <c r="AE4054" s="1" t="str">
        <f t="shared" si="574"/>
        <v>Thursday</v>
      </c>
      <c r="AF4054" s="2">
        <v>0.62260416666666674</v>
      </c>
      <c r="AG4054" s="2">
        <f t="shared" si="575"/>
        <v>0.625</v>
      </c>
      <c r="AH4054" t="s">
        <v>23</v>
      </c>
    </row>
    <row r="4055" spans="1:34" x14ac:dyDescent="0.25">
      <c r="A4055">
        <v>993583</v>
      </c>
      <c r="B4055" t="s">
        <v>29</v>
      </c>
      <c r="C4055" t="s">
        <v>47</v>
      </c>
      <c r="D4055" t="s">
        <v>31</v>
      </c>
      <c r="E4055">
        <v>53211</v>
      </c>
      <c r="F4055" t="s">
        <v>20</v>
      </c>
      <c r="G4055" t="s">
        <v>99</v>
      </c>
      <c r="H4055">
        <v>5561</v>
      </c>
      <c r="I4055" t="s">
        <v>66</v>
      </c>
      <c r="J4055">
        <f>VLOOKUP(I4055,Key!$A$1:$C$73,2,FALSE)</f>
        <v>43.078530000000001</v>
      </c>
      <c r="K4055">
        <f>VLOOKUP(I4055,Key!$A$1:$C$73,3,FALSE)</f>
        <v>-87.882620000000003</v>
      </c>
      <c r="L4055" t="s">
        <v>65</v>
      </c>
      <c r="M4055">
        <f>VLOOKUP(L4055,Key!$A$1:$C$73,2,FALSE)</f>
        <v>43.077359999999999</v>
      </c>
      <c r="N4055">
        <f>VLOOKUP(L4055,Key!$A$1:$C$73,3,FALSE)</f>
        <v>-87.880769999999998</v>
      </c>
      <c r="O4055">
        <v>10</v>
      </c>
      <c r="P4055">
        <v>0</v>
      </c>
      <c r="Q4055">
        <v>1.5</v>
      </c>
      <c r="R4055">
        <v>1.4</v>
      </c>
      <c r="S4055">
        <v>60</v>
      </c>
      <c r="T4055">
        <f t="shared" si="567"/>
        <v>-1</v>
      </c>
      <c r="U4055" s="1">
        <v>42843</v>
      </c>
      <c r="V4055" s="13">
        <f t="shared" si="568"/>
        <v>42826</v>
      </c>
      <c r="W4055" s="14">
        <f t="shared" si="569"/>
        <v>42843</v>
      </c>
      <c r="X4055" s="1" t="str">
        <f t="shared" si="570"/>
        <v>Tuesday</v>
      </c>
      <c r="Y4055" s="2">
        <v>0.69295138888888896</v>
      </c>
      <c r="Z4055" s="2">
        <f t="shared" si="571"/>
        <v>0.70833333333333326</v>
      </c>
      <c r="AA4055">
        <f>1</f>
        <v>1</v>
      </c>
      <c r="AB4055" s="1">
        <v>42843</v>
      </c>
      <c r="AC4055" s="13">
        <f t="shared" si="572"/>
        <v>42826</v>
      </c>
      <c r="AD4055" s="14">
        <f t="shared" si="573"/>
        <v>42843</v>
      </c>
      <c r="AE4055" s="1" t="str">
        <f t="shared" si="574"/>
        <v>Tuesday</v>
      </c>
      <c r="AF4055" s="2">
        <v>0.69958333333333333</v>
      </c>
      <c r="AG4055" s="2">
        <f t="shared" si="575"/>
        <v>0.70833333333333326</v>
      </c>
      <c r="AH4055" t="s">
        <v>23</v>
      </c>
    </row>
    <row r="4056" spans="1:34" x14ac:dyDescent="0.25">
      <c r="A4056">
        <v>993583</v>
      </c>
      <c r="B4056" t="s">
        <v>29</v>
      </c>
      <c r="C4056" t="s">
        <v>47</v>
      </c>
      <c r="D4056" t="s">
        <v>31</v>
      </c>
      <c r="E4056">
        <v>53211</v>
      </c>
      <c r="F4056" t="s">
        <v>20</v>
      </c>
      <c r="G4056" t="s">
        <v>99</v>
      </c>
      <c r="H4056">
        <v>11089</v>
      </c>
      <c r="I4056" t="s">
        <v>65</v>
      </c>
      <c r="J4056">
        <f>VLOOKUP(I4056,Key!$A$1:$C$73,2,FALSE)</f>
        <v>43.077359999999999</v>
      </c>
      <c r="K4056">
        <f>VLOOKUP(I4056,Key!$A$1:$C$73,3,FALSE)</f>
        <v>-87.880769999999998</v>
      </c>
      <c r="L4056" t="s">
        <v>24</v>
      </c>
      <c r="M4056">
        <f>VLOOKUP(L4056,Key!$A$1:$C$73,2,FALSE)</f>
        <v>43.074655999999997</v>
      </c>
      <c r="N4056">
        <f>VLOOKUP(L4056,Key!$A$1:$C$73,3,FALSE)</f>
        <v>-87.889011999999994</v>
      </c>
      <c r="O4056">
        <v>6</v>
      </c>
      <c r="P4056">
        <v>0</v>
      </c>
      <c r="Q4056">
        <v>0.9</v>
      </c>
      <c r="R4056">
        <v>0.9</v>
      </c>
      <c r="S4056">
        <v>36</v>
      </c>
      <c r="T4056">
        <f t="shared" si="567"/>
        <v>-1</v>
      </c>
      <c r="U4056" s="1">
        <v>42836</v>
      </c>
      <c r="V4056" s="13">
        <f t="shared" si="568"/>
        <v>42826</v>
      </c>
      <c r="W4056" s="14">
        <f t="shared" si="569"/>
        <v>42836</v>
      </c>
      <c r="X4056" s="1" t="str">
        <f t="shared" si="570"/>
        <v>Tuesday</v>
      </c>
      <c r="Y4056" s="2">
        <v>0.64879629629629632</v>
      </c>
      <c r="Z4056" s="2">
        <f t="shared" si="571"/>
        <v>0.66666666666666663</v>
      </c>
      <c r="AA4056">
        <f>1</f>
        <v>1</v>
      </c>
      <c r="AB4056" s="1">
        <v>42836</v>
      </c>
      <c r="AC4056" s="13">
        <f t="shared" si="572"/>
        <v>42826</v>
      </c>
      <c r="AD4056" s="14">
        <f t="shared" si="573"/>
        <v>42836</v>
      </c>
      <c r="AE4056" s="1" t="str">
        <f t="shared" si="574"/>
        <v>Tuesday</v>
      </c>
      <c r="AF4056" s="2">
        <v>0.65339120370370374</v>
      </c>
      <c r="AG4056" s="2">
        <f t="shared" si="575"/>
        <v>0.66666666666666663</v>
      </c>
      <c r="AH4056" t="s">
        <v>23</v>
      </c>
    </row>
    <row r="4057" spans="1:34" x14ac:dyDescent="0.25">
      <c r="A4057">
        <v>1012659</v>
      </c>
      <c r="B4057" t="s">
        <v>29</v>
      </c>
      <c r="C4057" t="s">
        <v>47</v>
      </c>
      <c r="D4057" t="s">
        <v>31</v>
      </c>
      <c r="E4057">
        <v>53211</v>
      </c>
      <c r="F4057" t="s">
        <v>20</v>
      </c>
      <c r="G4057" t="s">
        <v>32</v>
      </c>
      <c r="H4057">
        <v>338</v>
      </c>
      <c r="I4057" t="s">
        <v>61</v>
      </c>
      <c r="J4057">
        <f>VLOOKUP(I4057,Key!$A$1:$C$73,2,FALSE)</f>
        <v>43.060786</v>
      </c>
      <c r="K4057">
        <f>VLOOKUP(I4057,Key!$A$1:$C$73,3,FALSE)</f>
        <v>-87.883825999999999</v>
      </c>
      <c r="L4057" t="s">
        <v>63</v>
      </c>
      <c r="M4057">
        <f>VLOOKUP(L4057,Key!$A$1:$C$73,2,FALSE)</f>
        <v>43.066893999999998</v>
      </c>
      <c r="N4057">
        <f>VLOOKUP(L4057,Key!$A$1:$C$73,3,FALSE)</f>
        <v>-87.877936000000005</v>
      </c>
      <c r="O4057">
        <v>4</v>
      </c>
      <c r="P4057">
        <v>0</v>
      </c>
      <c r="Q4057">
        <v>0.6</v>
      </c>
      <c r="R4057">
        <v>0.6</v>
      </c>
      <c r="S4057">
        <v>24</v>
      </c>
      <c r="T4057">
        <f t="shared" si="567"/>
        <v>-1</v>
      </c>
      <c r="U4057" s="1">
        <v>42829</v>
      </c>
      <c r="V4057" s="13">
        <f t="shared" si="568"/>
        <v>42826</v>
      </c>
      <c r="W4057" s="14">
        <f t="shared" si="569"/>
        <v>42829</v>
      </c>
      <c r="X4057" s="1" t="str">
        <f t="shared" si="570"/>
        <v>Tuesday</v>
      </c>
      <c r="Y4057" s="2">
        <v>0.83556712962962953</v>
      </c>
      <c r="Z4057" s="2">
        <f t="shared" si="571"/>
        <v>0.83333333333333326</v>
      </c>
      <c r="AA4057">
        <f>1</f>
        <v>1</v>
      </c>
      <c r="AB4057" s="1">
        <v>42829</v>
      </c>
      <c r="AC4057" s="13">
        <f t="shared" si="572"/>
        <v>42826</v>
      </c>
      <c r="AD4057" s="14">
        <f t="shared" si="573"/>
        <v>42829</v>
      </c>
      <c r="AE4057" s="1" t="str">
        <f t="shared" si="574"/>
        <v>Tuesday</v>
      </c>
      <c r="AF4057" s="2">
        <v>0.83875</v>
      </c>
      <c r="AG4057" s="2">
        <f t="shared" si="575"/>
        <v>0.83333333333333326</v>
      </c>
      <c r="AH4057" t="s">
        <v>23</v>
      </c>
    </row>
    <row r="4058" spans="1:34" x14ac:dyDescent="0.25">
      <c r="A4058">
        <v>1013894</v>
      </c>
      <c r="B4058" t="s">
        <v>29</v>
      </c>
      <c r="C4058" t="s">
        <v>47</v>
      </c>
      <c r="D4058" t="s">
        <v>31</v>
      </c>
      <c r="E4058">
        <v>53212</v>
      </c>
      <c r="F4058" t="s">
        <v>20</v>
      </c>
      <c r="G4058" t="s">
        <v>32</v>
      </c>
      <c r="H4058">
        <v>271</v>
      </c>
      <c r="I4058" t="s">
        <v>37</v>
      </c>
      <c r="J4058">
        <f>VLOOKUP(I4058,Key!$A$1:$C$73,2,FALSE)</f>
        <v>43.049230000000001</v>
      </c>
      <c r="K4058">
        <f>VLOOKUP(I4058,Key!$A$1:$C$73,3,FALSE)</f>
        <v>-87.911940000000001</v>
      </c>
      <c r="L4058" t="s">
        <v>85</v>
      </c>
      <c r="M4058">
        <f>VLOOKUP(L4058,Key!$A$1:$C$73,2,FALSE)</f>
        <v>43.053040000000003</v>
      </c>
      <c r="N4058">
        <f>VLOOKUP(L4058,Key!$A$1:$C$73,3,FALSE)</f>
        <v>-87.897660000000002</v>
      </c>
      <c r="O4058">
        <v>7</v>
      </c>
      <c r="P4058">
        <v>0</v>
      </c>
      <c r="Q4058">
        <v>1.1000000000000001</v>
      </c>
      <c r="R4058">
        <v>1</v>
      </c>
      <c r="S4058">
        <v>42</v>
      </c>
      <c r="T4058">
        <f t="shared" si="567"/>
        <v>-1</v>
      </c>
      <c r="U4058" s="1">
        <v>42845</v>
      </c>
      <c r="V4058" s="13">
        <f t="shared" si="568"/>
        <v>42826</v>
      </c>
      <c r="W4058" s="14">
        <f t="shared" si="569"/>
        <v>42845</v>
      </c>
      <c r="X4058" s="1" t="str">
        <f t="shared" si="570"/>
        <v>Thursday</v>
      </c>
      <c r="Y4058" s="2">
        <v>0.4042824074074074</v>
      </c>
      <c r="Z4058" s="2">
        <f t="shared" si="571"/>
        <v>0.41666666666666663</v>
      </c>
      <c r="AA4058">
        <f>1</f>
        <v>1</v>
      </c>
      <c r="AB4058" s="1">
        <v>42845</v>
      </c>
      <c r="AC4058" s="13">
        <f t="shared" si="572"/>
        <v>42826</v>
      </c>
      <c r="AD4058" s="14">
        <f t="shared" si="573"/>
        <v>42845</v>
      </c>
      <c r="AE4058" s="1" t="str">
        <f t="shared" si="574"/>
        <v>Thursday</v>
      </c>
      <c r="AF4058" s="2">
        <v>0.40968749999999998</v>
      </c>
      <c r="AG4058" s="2">
        <f t="shared" si="575"/>
        <v>0.41666666666666663</v>
      </c>
      <c r="AH4058" t="s">
        <v>23</v>
      </c>
    </row>
    <row r="4059" spans="1:34" x14ac:dyDescent="0.25">
      <c r="A4059">
        <v>1017964</v>
      </c>
      <c r="B4059" t="s">
        <v>29</v>
      </c>
      <c r="C4059" t="s">
        <v>47</v>
      </c>
      <c r="D4059" t="s">
        <v>31</v>
      </c>
      <c r="E4059">
        <v>53202</v>
      </c>
      <c r="F4059" t="s">
        <v>20</v>
      </c>
      <c r="G4059" t="s">
        <v>32</v>
      </c>
      <c r="H4059">
        <v>91</v>
      </c>
      <c r="I4059" t="s">
        <v>22</v>
      </c>
      <c r="J4059">
        <f>VLOOKUP(I4059,Key!$A$1:$C$73,2,FALSE)</f>
        <v>43.058619999999998</v>
      </c>
      <c r="K4059">
        <f>VLOOKUP(I4059,Key!$A$1:$C$73,3,FALSE)</f>
        <v>-87.885319999999993</v>
      </c>
      <c r="L4059" t="s">
        <v>44</v>
      </c>
      <c r="M4059">
        <f>VLOOKUP(L4059,Key!$A$1:$C$73,2,FALSE)</f>
        <v>43.03886</v>
      </c>
      <c r="N4059">
        <f>VLOOKUP(L4059,Key!$A$1:$C$73,3,FALSE)</f>
        <v>-87.902720000000002</v>
      </c>
      <c r="O4059">
        <v>13</v>
      </c>
      <c r="P4059">
        <v>0</v>
      </c>
      <c r="Q4059">
        <v>2</v>
      </c>
      <c r="R4059">
        <v>1.9</v>
      </c>
      <c r="S4059">
        <v>78</v>
      </c>
      <c r="T4059">
        <f t="shared" si="567"/>
        <v>-1</v>
      </c>
      <c r="U4059" s="1">
        <v>42835</v>
      </c>
      <c r="V4059" s="13">
        <f t="shared" si="568"/>
        <v>42826</v>
      </c>
      <c r="W4059" s="14">
        <f t="shared" si="569"/>
        <v>42835</v>
      </c>
      <c r="X4059" s="1" t="str">
        <f t="shared" si="570"/>
        <v>Monday</v>
      </c>
      <c r="Y4059" s="2">
        <v>0.33398148148148149</v>
      </c>
      <c r="Z4059" s="2">
        <f t="shared" si="571"/>
        <v>0.33333333333333331</v>
      </c>
      <c r="AA4059">
        <f>1</f>
        <v>1</v>
      </c>
      <c r="AB4059" s="1">
        <v>42835</v>
      </c>
      <c r="AC4059" s="13">
        <f t="shared" si="572"/>
        <v>42826</v>
      </c>
      <c r="AD4059" s="14">
        <f t="shared" si="573"/>
        <v>42835</v>
      </c>
      <c r="AE4059" s="1" t="str">
        <f t="shared" si="574"/>
        <v>Monday</v>
      </c>
      <c r="AF4059" s="2">
        <v>0.34274305555555556</v>
      </c>
      <c r="AG4059" s="2">
        <f t="shared" si="575"/>
        <v>0.33333333333333331</v>
      </c>
      <c r="AH4059" t="s">
        <v>23</v>
      </c>
    </row>
    <row r="4060" spans="1:34" x14ac:dyDescent="0.25">
      <c r="A4060">
        <v>1022184</v>
      </c>
      <c r="B4060" t="s">
        <v>29</v>
      </c>
      <c r="C4060" t="s">
        <v>47</v>
      </c>
      <c r="D4060" t="s">
        <v>31</v>
      </c>
      <c r="E4060">
        <v>53202</v>
      </c>
      <c r="F4060" t="s">
        <v>20</v>
      </c>
      <c r="G4060" t="s">
        <v>32</v>
      </c>
      <c r="H4060">
        <v>5436</v>
      </c>
      <c r="I4060" t="s">
        <v>21</v>
      </c>
      <c r="J4060">
        <f>VLOOKUP(I4060,Key!$A$1:$C$73,2,FALSE)</f>
        <v>43.074890000000003</v>
      </c>
      <c r="K4060">
        <f>VLOOKUP(I4060,Key!$A$1:$C$73,3,FALSE)</f>
        <v>-87.882810000000006</v>
      </c>
      <c r="L4060" t="s">
        <v>63</v>
      </c>
      <c r="M4060">
        <f>VLOOKUP(L4060,Key!$A$1:$C$73,2,FALSE)</f>
        <v>43.066893999999998</v>
      </c>
      <c r="N4060">
        <f>VLOOKUP(L4060,Key!$A$1:$C$73,3,FALSE)</f>
        <v>-87.877936000000005</v>
      </c>
      <c r="O4060">
        <v>7</v>
      </c>
      <c r="P4060">
        <v>0</v>
      </c>
      <c r="Q4060">
        <v>1.1000000000000001</v>
      </c>
      <c r="R4060">
        <v>1</v>
      </c>
      <c r="S4060">
        <v>42</v>
      </c>
      <c r="T4060">
        <f t="shared" si="567"/>
        <v>-1</v>
      </c>
      <c r="U4060" s="1">
        <v>42849</v>
      </c>
      <c r="V4060" s="13">
        <f t="shared" si="568"/>
        <v>42826</v>
      </c>
      <c r="W4060" s="14">
        <f t="shared" si="569"/>
        <v>42849</v>
      </c>
      <c r="X4060" s="1" t="str">
        <f t="shared" si="570"/>
        <v>Monday</v>
      </c>
      <c r="Y4060" s="2">
        <v>0.74633101851851846</v>
      </c>
      <c r="Z4060" s="2">
        <f t="shared" si="571"/>
        <v>0.75</v>
      </c>
      <c r="AA4060">
        <f>1</f>
        <v>1</v>
      </c>
      <c r="AB4060" s="1">
        <v>42849</v>
      </c>
      <c r="AC4060" s="13">
        <f t="shared" si="572"/>
        <v>42826</v>
      </c>
      <c r="AD4060" s="14">
        <f t="shared" si="573"/>
        <v>42849</v>
      </c>
      <c r="AE4060" s="1" t="str">
        <f t="shared" si="574"/>
        <v>Monday</v>
      </c>
      <c r="AF4060" s="2">
        <v>0.75129629629629635</v>
      </c>
      <c r="AG4060" s="2">
        <f t="shared" si="575"/>
        <v>0.75</v>
      </c>
      <c r="AH4060" t="s">
        <v>23</v>
      </c>
    </row>
    <row r="4061" spans="1:34" x14ac:dyDescent="0.25">
      <c r="A4061">
        <v>1028096</v>
      </c>
      <c r="B4061" t="s">
        <v>29</v>
      </c>
      <c r="C4061" t="s">
        <v>47</v>
      </c>
      <c r="D4061" t="s">
        <v>31</v>
      </c>
      <c r="E4061">
        <v>53202</v>
      </c>
      <c r="F4061" t="s">
        <v>20</v>
      </c>
      <c r="G4061" t="s">
        <v>32</v>
      </c>
      <c r="H4061">
        <v>11088</v>
      </c>
      <c r="I4061" t="s">
        <v>77</v>
      </c>
      <c r="J4061">
        <f>VLOOKUP(I4061,Key!$A$1:$C$73,2,FALSE)</f>
        <v>43.036900000000003</v>
      </c>
      <c r="K4061">
        <f>VLOOKUP(I4061,Key!$A$1:$C$73,3,FALSE)</f>
        <v>-87.89667</v>
      </c>
      <c r="L4061" t="s">
        <v>78</v>
      </c>
      <c r="M4061">
        <f>VLOOKUP(L4061,Key!$A$1:$C$73,2,FALSE)</f>
        <v>43.048200000000001</v>
      </c>
      <c r="N4061">
        <f>VLOOKUP(L4061,Key!$A$1:$C$73,3,FALSE)</f>
        <v>-87.900859999999994</v>
      </c>
      <c r="O4061">
        <v>13</v>
      </c>
      <c r="P4061">
        <v>0</v>
      </c>
      <c r="Q4061">
        <v>2</v>
      </c>
      <c r="R4061">
        <v>1.9</v>
      </c>
      <c r="S4061">
        <v>78</v>
      </c>
      <c r="T4061">
        <f t="shared" si="567"/>
        <v>-1</v>
      </c>
      <c r="U4061" s="1">
        <v>42844</v>
      </c>
      <c r="V4061" s="13">
        <f t="shared" si="568"/>
        <v>42826</v>
      </c>
      <c r="W4061" s="14">
        <f t="shared" si="569"/>
        <v>42844</v>
      </c>
      <c r="X4061" s="1" t="str">
        <f t="shared" si="570"/>
        <v>Wednesday</v>
      </c>
      <c r="Y4061" s="2">
        <v>0.52980324074074081</v>
      </c>
      <c r="Z4061" s="2">
        <f t="shared" si="571"/>
        <v>0.54166666666666663</v>
      </c>
      <c r="AA4061">
        <f>1</f>
        <v>1</v>
      </c>
      <c r="AB4061" s="1">
        <v>42844</v>
      </c>
      <c r="AC4061" s="13">
        <f t="shared" si="572"/>
        <v>42826</v>
      </c>
      <c r="AD4061" s="14">
        <f t="shared" si="573"/>
        <v>42844</v>
      </c>
      <c r="AE4061" s="1" t="str">
        <f t="shared" si="574"/>
        <v>Wednesday</v>
      </c>
      <c r="AF4061" s="2">
        <v>0.53858796296296296</v>
      </c>
      <c r="AG4061" s="2">
        <f t="shared" si="575"/>
        <v>0.54166666666666663</v>
      </c>
      <c r="AH4061" t="s">
        <v>23</v>
      </c>
    </row>
    <row r="4062" spans="1:34" x14ac:dyDescent="0.25">
      <c r="A4062">
        <v>1088320</v>
      </c>
      <c r="B4062" t="s">
        <v>29</v>
      </c>
      <c r="C4062" t="s">
        <v>30</v>
      </c>
      <c r="D4062" t="s">
        <v>31</v>
      </c>
      <c r="E4062">
        <v>53202</v>
      </c>
      <c r="F4062" t="s">
        <v>20</v>
      </c>
      <c r="G4062" t="s">
        <v>32</v>
      </c>
      <c r="H4062">
        <v>982</v>
      </c>
      <c r="I4062" t="s">
        <v>44</v>
      </c>
      <c r="J4062">
        <f>VLOOKUP(I4062,Key!$A$1:$C$73,2,FALSE)</f>
        <v>43.03886</v>
      </c>
      <c r="K4062">
        <f>VLOOKUP(I4062,Key!$A$1:$C$73,3,FALSE)</f>
        <v>-87.902720000000002</v>
      </c>
      <c r="L4062" t="s">
        <v>79</v>
      </c>
      <c r="M4062">
        <f>VLOOKUP(L4062,Key!$A$1:$C$73,2,FALSE)</f>
        <v>43.04804</v>
      </c>
      <c r="N4062">
        <f>VLOOKUP(L4062,Key!$A$1:$C$73,3,FALSE)</f>
        <v>-87.896720000000002</v>
      </c>
      <c r="O4062">
        <v>9</v>
      </c>
      <c r="P4062">
        <v>0</v>
      </c>
      <c r="Q4062">
        <v>1.4</v>
      </c>
      <c r="R4062">
        <v>1.3</v>
      </c>
      <c r="S4062">
        <v>54</v>
      </c>
      <c r="T4062">
        <f t="shared" si="567"/>
        <v>-1</v>
      </c>
      <c r="U4062" s="1">
        <v>42832</v>
      </c>
      <c r="V4062" s="13">
        <f t="shared" si="568"/>
        <v>42826</v>
      </c>
      <c r="W4062" s="14">
        <f t="shared" si="569"/>
        <v>42832</v>
      </c>
      <c r="X4062" s="1" t="str">
        <f t="shared" si="570"/>
        <v>Friday</v>
      </c>
      <c r="Y4062" s="2">
        <v>0.73167824074074073</v>
      </c>
      <c r="Z4062" s="2">
        <f t="shared" si="571"/>
        <v>0.75</v>
      </c>
      <c r="AA4062">
        <f>1</f>
        <v>1</v>
      </c>
      <c r="AB4062" s="1">
        <v>42832</v>
      </c>
      <c r="AC4062" s="13">
        <f t="shared" si="572"/>
        <v>42826</v>
      </c>
      <c r="AD4062" s="14">
        <f t="shared" si="573"/>
        <v>42832</v>
      </c>
      <c r="AE4062" s="1" t="str">
        <f t="shared" si="574"/>
        <v>Friday</v>
      </c>
      <c r="AF4062" s="2">
        <v>0.7377083333333333</v>
      </c>
      <c r="AG4062" s="2">
        <f t="shared" si="575"/>
        <v>0.75</v>
      </c>
      <c r="AH4062" t="s">
        <v>23</v>
      </c>
    </row>
    <row r="4063" spans="1:34" x14ac:dyDescent="0.25">
      <c r="A4063">
        <v>1088320</v>
      </c>
      <c r="B4063" t="s">
        <v>29</v>
      </c>
      <c r="C4063" t="s">
        <v>30</v>
      </c>
      <c r="D4063" t="s">
        <v>31</v>
      </c>
      <c r="E4063">
        <v>53202</v>
      </c>
      <c r="F4063" t="s">
        <v>20</v>
      </c>
      <c r="G4063" t="s">
        <v>32</v>
      </c>
      <c r="H4063">
        <v>11079</v>
      </c>
      <c r="I4063" t="s">
        <v>44</v>
      </c>
      <c r="J4063">
        <f>VLOOKUP(I4063,Key!$A$1:$C$73,2,FALSE)</f>
        <v>43.03886</v>
      </c>
      <c r="K4063">
        <f>VLOOKUP(I4063,Key!$A$1:$C$73,3,FALSE)</f>
        <v>-87.902720000000002</v>
      </c>
      <c r="L4063" t="s">
        <v>79</v>
      </c>
      <c r="M4063">
        <f>VLOOKUP(L4063,Key!$A$1:$C$73,2,FALSE)</f>
        <v>43.04804</v>
      </c>
      <c r="N4063">
        <f>VLOOKUP(L4063,Key!$A$1:$C$73,3,FALSE)</f>
        <v>-87.896720000000002</v>
      </c>
      <c r="O4063">
        <v>10</v>
      </c>
      <c r="P4063">
        <v>0</v>
      </c>
      <c r="Q4063">
        <v>1.5</v>
      </c>
      <c r="R4063">
        <v>1.4</v>
      </c>
      <c r="S4063">
        <v>60</v>
      </c>
      <c r="T4063">
        <f t="shared" si="567"/>
        <v>-1</v>
      </c>
      <c r="U4063" s="1">
        <v>42830</v>
      </c>
      <c r="V4063" s="13">
        <f t="shared" si="568"/>
        <v>42826</v>
      </c>
      <c r="W4063" s="14">
        <f t="shared" si="569"/>
        <v>42830</v>
      </c>
      <c r="X4063" s="1" t="str">
        <f t="shared" si="570"/>
        <v>Wednesday</v>
      </c>
      <c r="Y4063" s="2">
        <v>0.7315625</v>
      </c>
      <c r="Z4063" s="2">
        <f t="shared" si="571"/>
        <v>0.75</v>
      </c>
      <c r="AA4063">
        <f>1</f>
        <v>1</v>
      </c>
      <c r="AB4063" s="1">
        <v>42830</v>
      </c>
      <c r="AC4063" s="13">
        <f t="shared" si="572"/>
        <v>42826</v>
      </c>
      <c r="AD4063" s="14">
        <f t="shared" si="573"/>
        <v>42830</v>
      </c>
      <c r="AE4063" s="1" t="str">
        <f t="shared" si="574"/>
        <v>Wednesday</v>
      </c>
      <c r="AF4063" s="2">
        <v>0.73865740740740737</v>
      </c>
      <c r="AG4063" s="2">
        <f t="shared" si="575"/>
        <v>0.75</v>
      </c>
      <c r="AH4063" t="s">
        <v>23</v>
      </c>
    </row>
    <row r="4064" spans="1:34" x14ac:dyDescent="0.25">
      <c r="A4064">
        <v>1088341</v>
      </c>
      <c r="B4064" t="s">
        <v>29</v>
      </c>
      <c r="C4064" t="s">
        <v>47</v>
      </c>
      <c r="D4064" t="s">
        <v>31</v>
      </c>
      <c r="E4064">
        <v>53202</v>
      </c>
      <c r="F4064" t="s">
        <v>20</v>
      </c>
      <c r="G4064" t="s">
        <v>32</v>
      </c>
      <c r="H4064">
        <v>5539</v>
      </c>
      <c r="I4064" t="s">
        <v>85</v>
      </c>
      <c r="J4064">
        <f>VLOOKUP(I4064,Key!$A$1:$C$73,2,FALSE)</f>
        <v>43.053040000000003</v>
      </c>
      <c r="K4064">
        <f>VLOOKUP(I4064,Key!$A$1:$C$73,3,FALSE)</f>
        <v>-87.897660000000002</v>
      </c>
      <c r="L4064" t="s">
        <v>34</v>
      </c>
      <c r="M4064">
        <f>VLOOKUP(L4064,Key!$A$1:$C$73,2,FALSE)</f>
        <v>43.05097</v>
      </c>
      <c r="N4064">
        <f>VLOOKUP(L4064,Key!$A$1:$C$73,3,FALSE)</f>
        <v>-87.906440000000003</v>
      </c>
      <c r="O4064">
        <v>2</v>
      </c>
      <c r="P4064">
        <v>0</v>
      </c>
      <c r="Q4064">
        <v>0.3</v>
      </c>
      <c r="R4064">
        <v>0.3</v>
      </c>
      <c r="S4064">
        <v>12</v>
      </c>
      <c r="T4064">
        <f t="shared" si="567"/>
        <v>-1</v>
      </c>
      <c r="U4064" s="1">
        <v>42840</v>
      </c>
      <c r="V4064" s="13">
        <f t="shared" si="568"/>
        <v>42826</v>
      </c>
      <c r="W4064" s="14">
        <f t="shared" si="569"/>
        <v>42840</v>
      </c>
      <c r="X4064" s="1" t="str">
        <f t="shared" si="570"/>
        <v>Saturday</v>
      </c>
      <c r="Y4064" s="2">
        <v>0.89239583333333339</v>
      </c>
      <c r="Z4064" s="2">
        <f t="shared" si="571"/>
        <v>0.875</v>
      </c>
      <c r="AA4064">
        <f>1</f>
        <v>1</v>
      </c>
      <c r="AB4064" s="1">
        <v>42840</v>
      </c>
      <c r="AC4064" s="13">
        <f t="shared" si="572"/>
        <v>42826</v>
      </c>
      <c r="AD4064" s="14">
        <f t="shared" si="573"/>
        <v>42840</v>
      </c>
      <c r="AE4064" s="1" t="str">
        <f t="shared" si="574"/>
        <v>Saturday</v>
      </c>
      <c r="AF4064" s="2">
        <v>0.89439814814814822</v>
      </c>
      <c r="AG4064" s="2">
        <f t="shared" si="575"/>
        <v>0.875</v>
      </c>
      <c r="AH4064" t="s">
        <v>23</v>
      </c>
    </row>
    <row r="4065" spans="1:34" x14ac:dyDescent="0.25">
      <c r="A4065">
        <v>1088341</v>
      </c>
      <c r="B4065" t="s">
        <v>29</v>
      </c>
      <c r="C4065" t="s">
        <v>47</v>
      </c>
      <c r="D4065" t="s">
        <v>31</v>
      </c>
      <c r="E4065">
        <v>53202</v>
      </c>
      <c r="F4065" t="s">
        <v>20</v>
      </c>
      <c r="G4065" t="s">
        <v>32</v>
      </c>
      <c r="H4065">
        <v>5542</v>
      </c>
      <c r="I4065" t="s">
        <v>34</v>
      </c>
      <c r="J4065">
        <f>VLOOKUP(I4065,Key!$A$1:$C$73,2,FALSE)</f>
        <v>43.05097</v>
      </c>
      <c r="K4065">
        <f>VLOOKUP(I4065,Key!$A$1:$C$73,3,FALSE)</f>
        <v>-87.906440000000003</v>
      </c>
      <c r="L4065" t="s">
        <v>83</v>
      </c>
      <c r="M4065">
        <f>VLOOKUP(L4065,Key!$A$1:$C$73,2,FALSE)</f>
        <v>43.026229999999998</v>
      </c>
      <c r="N4065">
        <f>VLOOKUP(L4065,Key!$A$1:$C$73,3,FALSE)</f>
        <v>-87.912809999999993</v>
      </c>
      <c r="O4065">
        <v>12</v>
      </c>
      <c r="P4065">
        <v>0</v>
      </c>
      <c r="Q4065">
        <v>1.8</v>
      </c>
      <c r="R4065">
        <v>1.7</v>
      </c>
      <c r="S4065">
        <v>72</v>
      </c>
      <c r="T4065">
        <f t="shared" si="567"/>
        <v>-1</v>
      </c>
      <c r="U4065" s="1">
        <v>42843</v>
      </c>
      <c r="V4065" s="13">
        <f t="shared" si="568"/>
        <v>42826</v>
      </c>
      <c r="W4065" s="14">
        <f t="shared" si="569"/>
        <v>42843</v>
      </c>
      <c r="X4065" s="1" t="str">
        <f t="shared" si="570"/>
        <v>Tuesday</v>
      </c>
      <c r="Y4065" s="2">
        <v>0.80137731481481478</v>
      </c>
      <c r="Z4065" s="2">
        <f t="shared" si="571"/>
        <v>0.79166666666666663</v>
      </c>
      <c r="AA4065">
        <f>1</f>
        <v>1</v>
      </c>
      <c r="AB4065" s="1">
        <v>42843</v>
      </c>
      <c r="AC4065" s="13">
        <f t="shared" si="572"/>
        <v>42826</v>
      </c>
      <c r="AD4065" s="14">
        <f t="shared" si="573"/>
        <v>42843</v>
      </c>
      <c r="AE4065" s="1" t="str">
        <f t="shared" si="574"/>
        <v>Tuesday</v>
      </c>
      <c r="AF4065" s="2">
        <v>0.80939814814814814</v>
      </c>
      <c r="AG4065" s="2">
        <f t="shared" si="575"/>
        <v>0.79166666666666663</v>
      </c>
      <c r="AH4065" t="s">
        <v>23</v>
      </c>
    </row>
    <row r="4066" spans="1:34" x14ac:dyDescent="0.25">
      <c r="A4066">
        <v>1088341</v>
      </c>
      <c r="B4066" t="s">
        <v>29</v>
      </c>
      <c r="C4066" t="s">
        <v>47</v>
      </c>
      <c r="D4066" t="s">
        <v>31</v>
      </c>
      <c r="E4066">
        <v>53202</v>
      </c>
      <c r="F4066" t="s">
        <v>20</v>
      </c>
      <c r="G4066" t="s">
        <v>32</v>
      </c>
      <c r="H4066">
        <v>11095</v>
      </c>
      <c r="I4066" t="s">
        <v>34</v>
      </c>
      <c r="J4066">
        <f>VLOOKUP(I4066,Key!$A$1:$C$73,2,FALSE)</f>
        <v>43.05097</v>
      </c>
      <c r="K4066">
        <f>VLOOKUP(I4066,Key!$A$1:$C$73,3,FALSE)</f>
        <v>-87.906440000000003</v>
      </c>
      <c r="L4066" t="s">
        <v>68</v>
      </c>
      <c r="M4066">
        <f>VLOOKUP(L4066,Key!$A$1:$C$73,2,FALSE)</f>
        <v>43.026470000000003</v>
      </c>
      <c r="N4066">
        <f>VLOOKUP(L4066,Key!$A$1:$C$73,3,FALSE)</f>
        <v>-87.918040000000005</v>
      </c>
      <c r="O4066">
        <v>12</v>
      </c>
      <c r="P4066">
        <v>0</v>
      </c>
      <c r="Q4066">
        <v>1.8</v>
      </c>
      <c r="R4066">
        <v>1.7</v>
      </c>
      <c r="S4066">
        <v>72</v>
      </c>
      <c r="T4066">
        <f t="shared" si="567"/>
        <v>-1</v>
      </c>
      <c r="U4066" s="1">
        <v>42850</v>
      </c>
      <c r="V4066" s="13">
        <f t="shared" si="568"/>
        <v>42826</v>
      </c>
      <c r="W4066" s="14">
        <f t="shared" si="569"/>
        <v>42850</v>
      </c>
      <c r="X4066" s="1" t="str">
        <f t="shared" si="570"/>
        <v>Tuesday</v>
      </c>
      <c r="Y4066" s="2">
        <v>0.76224537037037043</v>
      </c>
      <c r="Z4066" s="2">
        <f t="shared" si="571"/>
        <v>0.75</v>
      </c>
      <c r="AA4066">
        <f>1</f>
        <v>1</v>
      </c>
      <c r="AB4066" s="1">
        <v>42850</v>
      </c>
      <c r="AC4066" s="13">
        <f t="shared" si="572"/>
        <v>42826</v>
      </c>
      <c r="AD4066" s="14">
        <f t="shared" si="573"/>
        <v>42850</v>
      </c>
      <c r="AE4066" s="1" t="str">
        <f t="shared" si="574"/>
        <v>Tuesday</v>
      </c>
      <c r="AF4066" s="2">
        <v>0.77056712962962959</v>
      </c>
      <c r="AG4066" s="2">
        <f t="shared" si="575"/>
        <v>0.75</v>
      </c>
      <c r="AH4066" t="s">
        <v>23</v>
      </c>
    </row>
    <row r="4067" spans="1:34" x14ac:dyDescent="0.25">
      <c r="A4067">
        <v>1092313</v>
      </c>
      <c r="B4067" t="s">
        <v>29</v>
      </c>
      <c r="C4067" t="s">
        <v>47</v>
      </c>
      <c r="D4067" t="s">
        <v>31</v>
      </c>
      <c r="E4067">
        <v>53211</v>
      </c>
      <c r="F4067" t="s">
        <v>20</v>
      </c>
      <c r="G4067" t="s">
        <v>32</v>
      </c>
      <c r="H4067">
        <v>188</v>
      </c>
      <c r="I4067" t="s">
        <v>62</v>
      </c>
      <c r="J4067">
        <f>VLOOKUP(I4067,Key!$A$1:$C$73,2,FALSE)</f>
        <v>43.052460000000004</v>
      </c>
      <c r="K4067">
        <f>VLOOKUP(I4067,Key!$A$1:$C$73,3,FALSE)</f>
        <v>-87.891000000000005</v>
      </c>
      <c r="L4067" t="s">
        <v>61</v>
      </c>
      <c r="M4067">
        <f>VLOOKUP(L4067,Key!$A$1:$C$73,2,FALSE)</f>
        <v>43.060786</v>
      </c>
      <c r="N4067">
        <f>VLOOKUP(L4067,Key!$A$1:$C$73,3,FALSE)</f>
        <v>-87.883825999999999</v>
      </c>
      <c r="O4067">
        <v>15</v>
      </c>
      <c r="P4067">
        <v>0</v>
      </c>
      <c r="Q4067">
        <v>2.2999999999999998</v>
      </c>
      <c r="R4067">
        <v>2.1</v>
      </c>
      <c r="S4067">
        <v>90</v>
      </c>
      <c r="T4067">
        <f t="shared" si="567"/>
        <v>-1</v>
      </c>
      <c r="U4067" s="1">
        <v>42847</v>
      </c>
      <c r="V4067" s="13">
        <f t="shared" si="568"/>
        <v>42826</v>
      </c>
      <c r="W4067" s="14">
        <f t="shared" si="569"/>
        <v>42847</v>
      </c>
      <c r="X4067" s="1" t="str">
        <f t="shared" si="570"/>
        <v>Saturday</v>
      </c>
      <c r="Y4067" s="2">
        <v>0.68081018518518521</v>
      </c>
      <c r="Z4067" s="2">
        <f t="shared" si="571"/>
        <v>0.66666666666666663</v>
      </c>
      <c r="AA4067">
        <f>1</f>
        <v>1</v>
      </c>
      <c r="AB4067" s="1">
        <v>42847</v>
      </c>
      <c r="AC4067" s="13">
        <f t="shared" si="572"/>
        <v>42826</v>
      </c>
      <c r="AD4067" s="14">
        <f t="shared" si="573"/>
        <v>42847</v>
      </c>
      <c r="AE4067" s="1" t="str">
        <f t="shared" si="574"/>
        <v>Saturday</v>
      </c>
      <c r="AF4067" s="2">
        <v>0.69113425925925931</v>
      </c>
      <c r="AG4067" s="2">
        <f t="shared" si="575"/>
        <v>0.70833333333333326</v>
      </c>
      <c r="AH4067" t="s">
        <v>23</v>
      </c>
    </row>
    <row r="4068" spans="1:34" x14ac:dyDescent="0.25">
      <c r="A4068">
        <v>1097164</v>
      </c>
      <c r="B4068" t="s">
        <v>29</v>
      </c>
      <c r="C4068" t="s">
        <v>47</v>
      </c>
      <c r="D4068" t="s">
        <v>31</v>
      </c>
      <c r="E4068">
        <v>53202</v>
      </c>
      <c r="F4068" t="s">
        <v>20</v>
      </c>
      <c r="G4068" t="s">
        <v>32</v>
      </c>
      <c r="H4068">
        <v>35</v>
      </c>
      <c r="I4068" t="s">
        <v>85</v>
      </c>
      <c r="J4068">
        <f>VLOOKUP(I4068,Key!$A$1:$C$73,2,FALSE)</f>
        <v>43.053040000000003</v>
      </c>
      <c r="K4068">
        <f>VLOOKUP(I4068,Key!$A$1:$C$73,3,FALSE)</f>
        <v>-87.897660000000002</v>
      </c>
      <c r="L4068" t="s">
        <v>34</v>
      </c>
      <c r="M4068">
        <f>VLOOKUP(L4068,Key!$A$1:$C$73,2,FALSE)</f>
        <v>43.05097</v>
      </c>
      <c r="N4068">
        <f>VLOOKUP(L4068,Key!$A$1:$C$73,3,FALSE)</f>
        <v>-87.906440000000003</v>
      </c>
      <c r="O4068">
        <v>2</v>
      </c>
      <c r="P4068">
        <v>0</v>
      </c>
      <c r="Q4068">
        <v>0.3</v>
      </c>
      <c r="R4068">
        <v>0.3</v>
      </c>
      <c r="S4068">
        <v>12</v>
      </c>
      <c r="T4068">
        <f t="shared" si="567"/>
        <v>-1</v>
      </c>
      <c r="U4068" s="1">
        <v>42840</v>
      </c>
      <c r="V4068" s="13">
        <f t="shared" si="568"/>
        <v>42826</v>
      </c>
      <c r="W4068" s="14">
        <f t="shared" si="569"/>
        <v>42840</v>
      </c>
      <c r="X4068" s="1" t="str">
        <f t="shared" si="570"/>
        <v>Saturday</v>
      </c>
      <c r="Y4068" s="2">
        <v>0.89256944444444442</v>
      </c>
      <c r="Z4068" s="2">
        <f t="shared" si="571"/>
        <v>0.875</v>
      </c>
      <c r="AA4068">
        <f>1</f>
        <v>1</v>
      </c>
      <c r="AB4068" s="1">
        <v>42840</v>
      </c>
      <c r="AC4068" s="13">
        <f t="shared" si="572"/>
        <v>42826</v>
      </c>
      <c r="AD4068" s="14">
        <f t="shared" si="573"/>
        <v>42840</v>
      </c>
      <c r="AE4068" s="1" t="str">
        <f t="shared" si="574"/>
        <v>Saturday</v>
      </c>
      <c r="AF4068" s="2">
        <v>0.89443287037037045</v>
      </c>
      <c r="AG4068" s="2">
        <f t="shared" si="575"/>
        <v>0.875</v>
      </c>
      <c r="AH4068" t="s">
        <v>23</v>
      </c>
    </row>
    <row r="4069" spans="1:34" x14ac:dyDescent="0.25">
      <c r="A4069">
        <v>1097164</v>
      </c>
      <c r="B4069" t="s">
        <v>29</v>
      </c>
      <c r="C4069" t="s">
        <v>47</v>
      </c>
      <c r="D4069" t="s">
        <v>31</v>
      </c>
      <c r="E4069">
        <v>53202</v>
      </c>
      <c r="F4069" t="s">
        <v>20</v>
      </c>
      <c r="G4069" t="s">
        <v>32</v>
      </c>
      <c r="H4069">
        <v>5556</v>
      </c>
      <c r="I4069" t="s">
        <v>68</v>
      </c>
      <c r="J4069">
        <f>VLOOKUP(I4069,Key!$A$1:$C$73,2,FALSE)</f>
        <v>43.026470000000003</v>
      </c>
      <c r="K4069">
        <f>VLOOKUP(I4069,Key!$A$1:$C$73,3,FALSE)</f>
        <v>-87.918040000000005</v>
      </c>
      <c r="L4069" t="s">
        <v>83</v>
      </c>
      <c r="M4069">
        <f>VLOOKUP(L4069,Key!$A$1:$C$73,2,FALSE)</f>
        <v>43.026229999999998</v>
      </c>
      <c r="N4069">
        <f>VLOOKUP(L4069,Key!$A$1:$C$73,3,FALSE)</f>
        <v>-87.912809999999993</v>
      </c>
      <c r="O4069">
        <v>2</v>
      </c>
      <c r="P4069">
        <v>0</v>
      </c>
      <c r="Q4069">
        <v>0.3</v>
      </c>
      <c r="R4069">
        <v>0.3</v>
      </c>
      <c r="S4069">
        <v>12</v>
      </c>
      <c r="T4069">
        <f t="shared" si="567"/>
        <v>-1</v>
      </c>
      <c r="U4069" s="1">
        <v>42850</v>
      </c>
      <c r="V4069" s="13">
        <f t="shared" si="568"/>
        <v>42826</v>
      </c>
      <c r="W4069" s="14">
        <f t="shared" si="569"/>
        <v>42850</v>
      </c>
      <c r="X4069" s="1" t="str">
        <f t="shared" si="570"/>
        <v>Tuesday</v>
      </c>
      <c r="Y4069" s="2">
        <v>0.79936342592592602</v>
      </c>
      <c r="Z4069" s="2">
        <f t="shared" si="571"/>
        <v>0.79166666666666663</v>
      </c>
      <c r="AA4069">
        <f>1</f>
        <v>1</v>
      </c>
      <c r="AB4069" s="1">
        <v>42850</v>
      </c>
      <c r="AC4069" s="13">
        <f t="shared" si="572"/>
        <v>42826</v>
      </c>
      <c r="AD4069" s="14">
        <f t="shared" si="573"/>
        <v>42850</v>
      </c>
      <c r="AE4069" s="1" t="str">
        <f t="shared" si="574"/>
        <v>Tuesday</v>
      </c>
      <c r="AF4069" s="2">
        <v>0.80084490740740744</v>
      </c>
      <c r="AG4069" s="2">
        <f t="shared" si="575"/>
        <v>0.79166666666666663</v>
      </c>
      <c r="AH4069" t="s">
        <v>23</v>
      </c>
    </row>
    <row r="4070" spans="1:34" x14ac:dyDescent="0.25">
      <c r="A4070">
        <v>1100962</v>
      </c>
      <c r="B4070" t="s">
        <v>29</v>
      </c>
      <c r="C4070" t="s">
        <v>101</v>
      </c>
      <c r="D4070" t="s">
        <v>31</v>
      </c>
      <c r="E4070">
        <v>54235</v>
      </c>
      <c r="F4070" t="s">
        <v>20</v>
      </c>
      <c r="G4070" t="s">
        <v>32</v>
      </c>
      <c r="H4070">
        <v>231</v>
      </c>
      <c r="I4070" t="s">
        <v>65</v>
      </c>
      <c r="J4070">
        <f>VLOOKUP(I4070,Key!$A$1:$C$73,2,FALSE)</f>
        <v>43.077359999999999</v>
      </c>
      <c r="K4070">
        <f>VLOOKUP(I4070,Key!$A$1:$C$73,3,FALSE)</f>
        <v>-87.880769999999998</v>
      </c>
      <c r="L4070" t="s">
        <v>65</v>
      </c>
      <c r="M4070">
        <f>VLOOKUP(L4070,Key!$A$1:$C$73,2,FALSE)</f>
        <v>43.077359999999999</v>
      </c>
      <c r="N4070">
        <f>VLOOKUP(L4070,Key!$A$1:$C$73,3,FALSE)</f>
        <v>-87.880769999999998</v>
      </c>
      <c r="O4070">
        <v>52</v>
      </c>
      <c r="P4070">
        <v>0</v>
      </c>
      <c r="Q4070">
        <v>7.8</v>
      </c>
      <c r="R4070">
        <v>7.4</v>
      </c>
      <c r="S4070">
        <v>312</v>
      </c>
      <c r="T4070">
        <f t="shared" si="567"/>
        <v>-1</v>
      </c>
      <c r="U4070" s="1">
        <v>42847</v>
      </c>
      <c r="V4070" s="13">
        <f t="shared" si="568"/>
        <v>42826</v>
      </c>
      <c r="W4070" s="14">
        <f t="shared" si="569"/>
        <v>42847</v>
      </c>
      <c r="X4070" s="1" t="str">
        <f t="shared" si="570"/>
        <v>Saturday</v>
      </c>
      <c r="Y4070" s="2">
        <v>0.44942129629629629</v>
      </c>
      <c r="Z4070" s="2">
        <f t="shared" si="571"/>
        <v>0.45833333333333331</v>
      </c>
      <c r="AA4070">
        <f>1</f>
        <v>1</v>
      </c>
      <c r="AB4070" s="1">
        <v>42847</v>
      </c>
      <c r="AC4070" s="13">
        <f t="shared" si="572"/>
        <v>42826</v>
      </c>
      <c r="AD4070" s="14">
        <f t="shared" si="573"/>
        <v>42847</v>
      </c>
      <c r="AE4070" s="1" t="str">
        <f t="shared" si="574"/>
        <v>Saturday</v>
      </c>
      <c r="AF4070" s="2">
        <v>0.48554398148148148</v>
      </c>
      <c r="AG4070" s="2">
        <f t="shared" si="575"/>
        <v>0.5</v>
      </c>
      <c r="AH4070" t="s">
        <v>25</v>
      </c>
    </row>
    <row r="4071" spans="1:34" x14ac:dyDescent="0.25">
      <c r="A4071">
        <v>1102286</v>
      </c>
      <c r="B4071" t="s">
        <v>29</v>
      </c>
      <c r="C4071" t="s">
        <v>102</v>
      </c>
      <c r="D4071" t="s">
        <v>31</v>
      </c>
      <c r="E4071">
        <v>53717</v>
      </c>
      <c r="F4071" t="s">
        <v>20</v>
      </c>
      <c r="G4071" t="s">
        <v>50</v>
      </c>
      <c r="H4071">
        <v>5474</v>
      </c>
      <c r="I4071" t="s">
        <v>28</v>
      </c>
      <c r="J4071">
        <f>VLOOKUP(I4071,Key!$A$1:$C$73,2,FALSE)</f>
        <v>43.038580000000003</v>
      </c>
      <c r="K4071">
        <f>VLOOKUP(I4071,Key!$A$1:$C$73,3,FALSE)</f>
        <v>-87.90934</v>
      </c>
      <c r="L4071" t="s">
        <v>44</v>
      </c>
      <c r="M4071">
        <f>VLOOKUP(L4071,Key!$A$1:$C$73,2,FALSE)</f>
        <v>43.03886</v>
      </c>
      <c r="N4071">
        <f>VLOOKUP(L4071,Key!$A$1:$C$73,3,FALSE)</f>
        <v>-87.902720000000002</v>
      </c>
      <c r="O4071">
        <v>6</v>
      </c>
      <c r="P4071">
        <v>0</v>
      </c>
      <c r="Q4071">
        <v>0.9</v>
      </c>
      <c r="R4071">
        <v>0.9</v>
      </c>
      <c r="S4071">
        <v>36</v>
      </c>
      <c r="T4071">
        <f t="shared" si="567"/>
        <v>-1</v>
      </c>
      <c r="U4071" s="1">
        <v>42850</v>
      </c>
      <c r="V4071" s="13">
        <f t="shared" si="568"/>
        <v>42826</v>
      </c>
      <c r="W4071" s="14">
        <f t="shared" si="569"/>
        <v>42850</v>
      </c>
      <c r="X4071" s="1" t="str">
        <f t="shared" si="570"/>
        <v>Tuesday</v>
      </c>
      <c r="Y4071" s="2">
        <v>0.75179398148148147</v>
      </c>
      <c r="Z4071" s="2">
        <f t="shared" si="571"/>
        <v>0.75</v>
      </c>
      <c r="AA4071">
        <f>1</f>
        <v>1</v>
      </c>
      <c r="AB4071" s="1">
        <v>42850</v>
      </c>
      <c r="AC4071" s="13">
        <f t="shared" si="572"/>
        <v>42826</v>
      </c>
      <c r="AD4071" s="14">
        <f t="shared" si="573"/>
        <v>42850</v>
      </c>
      <c r="AE4071" s="1" t="str">
        <f t="shared" si="574"/>
        <v>Tuesday</v>
      </c>
      <c r="AF4071" s="2">
        <v>0.75605324074074076</v>
      </c>
      <c r="AG4071" s="2">
        <f t="shared" si="575"/>
        <v>0.75</v>
      </c>
      <c r="AH4071" t="s">
        <v>23</v>
      </c>
    </row>
    <row r="4072" spans="1:34" x14ac:dyDescent="0.25">
      <c r="A4072">
        <v>1102286</v>
      </c>
      <c r="B4072" t="s">
        <v>29</v>
      </c>
      <c r="C4072" t="s">
        <v>102</v>
      </c>
      <c r="D4072" t="s">
        <v>31</v>
      </c>
      <c r="E4072">
        <v>53717</v>
      </c>
      <c r="F4072" t="s">
        <v>20</v>
      </c>
      <c r="G4072" t="s">
        <v>50</v>
      </c>
      <c r="H4072">
        <v>5474</v>
      </c>
      <c r="I4072" t="s">
        <v>44</v>
      </c>
      <c r="J4072">
        <f>VLOOKUP(I4072,Key!$A$1:$C$73,2,FALSE)</f>
        <v>43.03886</v>
      </c>
      <c r="K4072">
        <f>VLOOKUP(I4072,Key!$A$1:$C$73,3,FALSE)</f>
        <v>-87.902720000000002</v>
      </c>
      <c r="L4072" t="s">
        <v>52</v>
      </c>
      <c r="M4072">
        <f>VLOOKUP(L4072,Key!$A$1:$C$73,2,FALSE)</f>
        <v>43.042490000000001</v>
      </c>
      <c r="N4072">
        <f>VLOOKUP(L4072,Key!$A$1:$C$73,3,FALSE)</f>
        <v>-87.909959999999998</v>
      </c>
      <c r="O4072">
        <v>6</v>
      </c>
      <c r="P4072">
        <v>0</v>
      </c>
      <c r="Q4072">
        <v>0.9</v>
      </c>
      <c r="R4072">
        <v>0.9</v>
      </c>
      <c r="S4072">
        <v>36</v>
      </c>
      <c r="T4072">
        <f t="shared" si="567"/>
        <v>-1</v>
      </c>
      <c r="U4072" s="1">
        <v>42850</v>
      </c>
      <c r="V4072" s="13">
        <f t="shared" si="568"/>
        <v>42826</v>
      </c>
      <c r="W4072" s="14">
        <f t="shared" si="569"/>
        <v>42850</v>
      </c>
      <c r="X4072" s="1" t="str">
        <f t="shared" si="570"/>
        <v>Tuesday</v>
      </c>
      <c r="Y4072" s="2">
        <v>0.85622685185185177</v>
      </c>
      <c r="Z4072" s="2">
        <f t="shared" si="571"/>
        <v>0.875</v>
      </c>
      <c r="AA4072">
        <f>1</f>
        <v>1</v>
      </c>
      <c r="AB4072" s="1">
        <v>42850</v>
      </c>
      <c r="AC4072" s="13">
        <f t="shared" si="572"/>
        <v>42826</v>
      </c>
      <c r="AD4072" s="14">
        <f t="shared" si="573"/>
        <v>42850</v>
      </c>
      <c r="AE4072" s="1" t="str">
        <f t="shared" si="574"/>
        <v>Tuesday</v>
      </c>
      <c r="AF4072" s="2">
        <v>0.86032407407407396</v>
      </c>
      <c r="AG4072" s="2">
        <f t="shared" si="575"/>
        <v>0.875</v>
      </c>
      <c r="AH4072" t="s">
        <v>23</v>
      </c>
    </row>
    <row r="4073" spans="1:34" x14ac:dyDescent="0.25">
      <c r="A4073">
        <v>1135547</v>
      </c>
      <c r="B4073" t="s">
        <v>29</v>
      </c>
      <c r="C4073" t="s">
        <v>47</v>
      </c>
      <c r="D4073" t="s">
        <v>31</v>
      </c>
      <c r="E4073">
        <v>53202</v>
      </c>
      <c r="F4073" t="s">
        <v>20</v>
      </c>
      <c r="G4073" t="s">
        <v>32</v>
      </c>
      <c r="H4073">
        <v>33</v>
      </c>
      <c r="I4073" t="s">
        <v>53</v>
      </c>
      <c r="J4073">
        <f>VLOOKUP(I4073,Key!$A$1:$C$73,2,FALSE)</f>
        <v>43.04824</v>
      </c>
      <c r="K4073">
        <f>VLOOKUP(I4073,Key!$A$1:$C$73,3,FALSE)</f>
        <v>-87.904970000000006</v>
      </c>
      <c r="L4073" t="s">
        <v>39</v>
      </c>
      <c r="M4073">
        <f>VLOOKUP(L4073,Key!$A$1:$C$73,2,FALSE)</f>
        <v>43.031480000000002</v>
      </c>
      <c r="N4073">
        <f>VLOOKUP(L4073,Key!$A$1:$C$73,3,FALSE)</f>
        <v>-87.908169999999998</v>
      </c>
      <c r="O4073">
        <v>61</v>
      </c>
      <c r="P4073">
        <v>0</v>
      </c>
      <c r="Q4073">
        <v>9.1999999999999993</v>
      </c>
      <c r="R4073">
        <v>8.6999999999999993</v>
      </c>
      <c r="S4073">
        <v>366</v>
      </c>
      <c r="T4073">
        <f t="shared" si="567"/>
        <v>-1</v>
      </c>
      <c r="U4073" s="1">
        <v>42844</v>
      </c>
      <c r="V4073" s="13">
        <f t="shared" si="568"/>
        <v>42826</v>
      </c>
      <c r="W4073" s="14">
        <f t="shared" si="569"/>
        <v>42844</v>
      </c>
      <c r="X4073" s="1" t="str">
        <f t="shared" si="570"/>
        <v>Wednesday</v>
      </c>
      <c r="Y4073" s="2">
        <v>0.63585648148148144</v>
      </c>
      <c r="Z4073" s="2">
        <f t="shared" si="571"/>
        <v>0.625</v>
      </c>
      <c r="AA4073">
        <f>1</f>
        <v>1</v>
      </c>
      <c r="AB4073" s="1">
        <v>42844</v>
      </c>
      <c r="AC4073" s="13">
        <f t="shared" si="572"/>
        <v>42826</v>
      </c>
      <c r="AD4073" s="14">
        <f t="shared" si="573"/>
        <v>42844</v>
      </c>
      <c r="AE4073" s="1" t="str">
        <f t="shared" si="574"/>
        <v>Wednesday</v>
      </c>
      <c r="AF4073" s="2">
        <v>0.67818287037037039</v>
      </c>
      <c r="AG4073" s="2">
        <f t="shared" si="575"/>
        <v>0.66666666666666663</v>
      </c>
      <c r="AH4073" t="s">
        <v>23</v>
      </c>
    </row>
    <row r="4074" spans="1:34" x14ac:dyDescent="0.25">
      <c r="A4074">
        <v>1135547</v>
      </c>
      <c r="B4074" t="s">
        <v>29</v>
      </c>
      <c r="C4074" t="s">
        <v>47</v>
      </c>
      <c r="D4074" t="s">
        <v>31</v>
      </c>
      <c r="E4074">
        <v>53202</v>
      </c>
      <c r="F4074" t="s">
        <v>20</v>
      </c>
      <c r="G4074" t="s">
        <v>32</v>
      </c>
      <c r="H4074">
        <v>185</v>
      </c>
      <c r="I4074" t="s">
        <v>53</v>
      </c>
      <c r="J4074">
        <f>VLOOKUP(I4074,Key!$A$1:$C$73,2,FALSE)</f>
        <v>43.04824</v>
      </c>
      <c r="K4074">
        <f>VLOOKUP(I4074,Key!$A$1:$C$73,3,FALSE)</f>
        <v>-87.904970000000006</v>
      </c>
      <c r="L4074" t="s">
        <v>34</v>
      </c>
      <c r="M4074">
        <f>VLOOKUP(L4074,Key!$A$1:$C$73,2,FALSE)</f>
        <v>43.05097</v>
      </c>
      <c r="N4074">
        <f>VLOOKUP(L4074,Key!$A$1:$C$73,3,FALSE)</f>
        <v>-87.906440000000003</v>
      </c>
      <c r="O4074">
        <v>15</v>
      </c>
      <c r="P4074">
        <v>0</v>
      </c>
      <c r="Q4074">
        <v>2.2999999999999998</v>
      </c>
      <c r="R4074">
        <v>2.1</v>
      </c>
      <c r="S4074">
        <v>90</v>
      </c>
      <c r="T4074">
        <f t="shared" si="567"/>
        <v>-1</v>
      </c>
      <c r="U4074" s="1">
        <v>42842</v>
      </c>
      <c r="V4074" s="13">
        <f t="shared" si="568"/>
        <v>42826</v>
      </c>
      <c r="W4074" s="14">
        <f t="shared" si="569"/>
        <v>42842</v>
      </c>
      <c r="X4074" s="1" t="str">
        <f t="shared" si="570"/>
        <v>Monday</v>
      </c>
      <c r="Y4074" s="2">
        <v>0.80793981481481481</v>
      </c>
      <c r="Z4074" s="2">
        <f t="shared" si="571"/>
        <v>0.79166666666666663</v>
      </c>
      <c r="AA4074">
        <f>1</f>
        <v>1</v>
      </c>
      <c r="AB4074" s="1">
        <v>42842</v>
      </c>
      <c r="AC4074" s="13">
        <f t="shared" si="572"/>
        <v>42826</v>
      </c>
      <c r="AD4074" s="14">
        <f t="shared" si="573"/>
        <v>42842</v>
      </c>
      <c r="AE4074" s="1" t="str">
        <f t="shared" si="574"/>
        <v>Monday</v>
      </c>
      <c r="AF4074" s="2">
        <v>0.81813657407407403</v>
      </c>
      <c r="AG4074" s="2">
        <f t="shared" si="575"/>
        <v>0.83333333333333326</v>
      </c>
      <c r="AH4074" t="s">
        <v>23</v>
      </c>
    </row>
    <row r="4075" spans="1:34" x14ac:dyDescent="0.25">
      <c r="A4075">
        <v>1135547</v>
      </c>
      <c r="B4075" t="s">
        <v>29</v>
      </c>
      <c r="C4075" t="s">
        <v>47</v>
      </c>
      <c r="D4075" t="s">
        <v>31</v>
      </c>
      <c r="E4075">
        <v>53202</v>
      </c>
      <c r="F4075" t="s">
        <v>20</v>
      </c>
      <c r="G4075" t="s">
        <v>32</v>
      </c>
      <c r="H4075">
        <v>11</v>
      </c>
      <c r="I4075" t="s">
        <v>53</v>
      </c>
      <c r="J4075">
        <f>VLOOKUP(I4075,Key!$A$1:$C$73,2,FALSE)</f>
        <v>43.04824</v>
      </c>
      <c r="K4075">
        <f>VLOOKUP(I4075,Key!$A$1:$C$73,3,FALSE)</f>
        <v>-87.904970000000006</v>
      </c>
      <c r="L4075" t="s">
        <v>22</v>
      </c>
      <c r="M4075">
        <f>VLOOKUP(L4075,Key!$A$1:$C$73,2,FALSE)</f>
        <v>43.058619999999998</v>
      </c>
      <c r="N4075">
        <f>VLOOKUP(L4075,Key!$A$1:$C$73,3,FALSE)</f>
        <v>-87.885319999999993</v>
      </c>
      <c r="O4075">
        <v>62</v>
      </c>
      <c r="P4075">
        <v>0</v>
      </c>
      <c r="Q4075">
        <v>9.3000000000000007</v>
      </c>
      <c r="R4075">
        <v>8.8000000000000007</v>
      </c>
      <c r="S4075">
        <v>372</v>
      </c>
      <c r="T4075">
        <f t="shared" si="567"/>
        <v>-1</v>
      </c>
      <c r="U4075" s="1">
        <v>42842</v>
      </c>
      <c r="V4075" s="13">
        <f t="shared" si="568"/>
        <v>42826</v>
      </c>
      <c r="W4075" s="14">
        <f t="shared" si="569"/>
        <v>42842</v>
      </c>
      <c r="X4075" s="1" t="str">
        <f t="shared" si="570"/>
        <v>Monday</v>
      </c>
      <c r="Y4075" s="2">
        <v>0.62797453703703698</v>
      </c>
      <c r="Z4075" s="2">
        <f t="shared" si="571"/>
        <v>0.625</v>
      </c>
      <c r="AA4075">
        <f>1</f>
        <v>1</v>
      </c>
      <c r="AB4075" s="1">
        <v>42842</v>
      </c>
      <c r="AC4075" s="13">
        <f t="shared" si="572"/>
        <v>42826</v>
      </c>
      <c r="AD4075" s="14">
        <f t="shared" si="573"/>
        <v>42842</v>
      </c>
      <c r="AE4075" s="1" t="str">
        <f t="shared" si="574"/>
        <v>Monday</v>
      </c>
      <c r="AF4075" s="2">
        <v>0.67144675925925934</v>
      </c>
      <c r="AG4075" s="2">
        <f t="shared" si="575"/>
        <v>0.66666666666666663</v>
      </c>
      <c r="AH4075" t="s">
        <v>23</v>
      </c>
    </row>
    <row r="4076" spans="1:34" x14ac:dyDescent="0.25">
      <c r="A4076">
        <v>1135547</v>
      </c>
      <c r="B4076" t="s">
        <v>29</v>
      </c>
      <c r="C4076" t="s">
        <v>47</v>
      </c>
      <c r="D4076" t="s">
        <v>31</v>
      </c>
      <c r="E4076">
        <v>53202</v>
      </c>
      <c r="F4076" t="s">
        <v>20</v>
      </c>
      <c r="G4076" t="s">
        <v>32</v>
      </c>
      <c r="H4076">
        <v>22</v>
      </c>
      <c r="I4076" t="s">
        <v>53</v>
      </c>
      <c r="J4076">
        <f>VLOOKUP(I4076,Key!$A$1:$C$73,2,FALSE)</f>
        <v>43.04824</v>
      </c>
      <c r="K4076">
        <f>VLOOKUP(I4076,Key!$A$1:$C$73,3,FALSE)</f>
        <v>-87.904970000000006</v>
      </c>
      <c r="L4076" t="s">
        <v>42</v>
      </c>
      <c r="M4076">
        <f>VLOOKUP(L4076,Key!$A$1:$C$73,2,FALSE)</f>
        <v>43.038719999999998</v>
      </c>
      <c r="N4076">
        <f>VLOOKUP(L4076,Key!$A$1:$C$73,3,FALSE)</f>
        <v>-87.905339999999995</v>
      </c>
      <c r="O4076">
        <v>58</v>
      </c>
      <c r="P4076">
        <v>0</v>
      </c>
      <c r="Q4076">
        <v>8.6999999999999993</v>
      </c>
      <c r="R4076">
        <v>8.3000000000000007</v>
      </c>
      <c r="S4076">
        <v>348</v>
      </c>
      <c r="T4076">
        <f t="shared" si="567"/>
        <v>-1</v>
      </c>
      <c r="U4076" s="1">
        <v>42848</v>
      </c>
      <c r="V4076" s="13">
        <f t="shared" si="568"/>
        <v>42826</v>
      </c>
      <c r="W4076" s="14">
        <f t="shared" si="569"/>
        <v>42848</v>
      </c>
      <c r="X4076" s="1" t="str">
        <f t="shared" si="570"/>
        <v>Sunday</v>
      </c>
      <c r="Y4076" s="2">
        <v>0.68665509259259261</v>
      </c>
      <c r="Z4076" s="2">
        <f t="shared" si="571"/>
        <v>0.66666666666666663</v>
      </c>
      <c r="AA4076">
        <f>1</f>
        <v>1</v>
      </c>
      <c r="AB4076" s="1">
        <v>42848</v>
      </c>
      <c r="AC4076" s="13">
        <f t="shared" si="572"/>
        <v>42826</v>
      </c>
      <c r="AD4076" s="14">
        <f t="shared" si="573"/>
        <v>42848</v>
      </c>
      <c r="AE4076" s="1" t="str">
        <f t="shared" si="574"/>
        <v>Sunday</v>
      </c>
      <c r="AF4076" s="2">
        <v>0.72644675925925928</v>
      </c>
      <c r="AG4076" s="2">
        <f t="shared" si="575"/>
        <v>0.70833333333333326</v>
      </c>
      <c r="AH4076" t="s">
        <v>23</v>
      </c>
    </row>
    <row r="4077" spans="1:34" x14ac:dyDescent="0.25">
      <c r="A4077">
        <v>1135547</v>
      </c>
      <c r="B4077" t="s">
        <v>29</v>
      </c>
      <c r="C4077" t="s">
        <v>47</v>
      </c>
      <c r="D4077" t="s">
        <v>31</v>
      </c>
      <c r="E4077">
        <v>53202</v>
      </c>
      <c r="F4077" t="s">
        <v>20</v>
      </c>
      <c r="G4077" t="s">
        <v>32</v>
      </c>
      <c r="H4077">
        <v>143</v>
      </c>
      <c r="I4077" t="s">
        <v>53</v>
      </c>
      <c r="J4077">
        <f>VLOOKUP(I4077,Key!$A$1:$C$73,2,FALSE)</f>
        <v>43.04824</v>
      </c>
      <c r="K4077">
        <f>VLOOKUP(I4077,Key!$A$1:$C$73,3,FALSE)</f>
        <v>-87.904970000000006</v>
      </c>
      <c r="L4077" t="s">
        <v>52</v>
      </c>
      <c r="M4077">
        <f>VLOOKUP(L4077,Key!$A$1:$C$73,2,FALSE)</f>
        <v>43.042490000000001</v>
      </c>
      <c r="N4077">
        <f>VLOOKUP(L4077,Key!$A$1:$C$73,3,FALSE)</f>
        <v>-87.909959999999998</v>
      </c>
      <c r="O4077">
        <v>84</v>
      </c>
      <c r="P4077">
        <v>0</v>
      </c>
      <c r="Q4077">
        <v>12.6</v>
      </c>
      <c r="R4077">
        <v>12</v>
      </c>
      <c r="S4077">
        <v>504</v>
      </c>
      <c r="T4077">
        <f t="shared" si="567"/>
        <v>-1</v>
      </c>
      <c r="U4077" s="1">
        <v>42849</v>
      </c>
      <c r="V4077" s="13">
        <f t="shared" si="568"/>
        <v>42826</v>
      </c>
      <c r="W4077" s="14">
        <f t="shared" si="569"/>
        <v>42849</v>
      </c>
      <c r="X4077" s="1" t="str">
        <f t="shared" si="570"/>
        <v>Monday</v>
      </c>
      <c r="Y4077" s="2">
        <v>0.76157407407407407</v>
      </c>
      <c r="Z4077" s="2">
        <f t="shared" si="571"/>
        <v>0.75</v>
      </c>
      <c r="AA4077">
        <f>1</f>
        <v>1</v>
      </c>
      <c r="AB4077" s="1">
        <v>42849</v>
      </c>
      <c r="AC4077" s="13">
        <f t="shared" si="572"/>
        <v>42826</v>
      </c>
      <c r="AD4077" s="14">
        <f t="shared" si="573"/>
        <v>42849</v>
      </c>
      <c r="AE4077" s="1" t="str">
        <f t="shared" si="574"/>
        <v>Monday</v>
      </c>
      <c r="AF4077" s="2">
        <v>0.82</v>
      </c>
      <c r="AG4077" s="2">
        <f t="shared" si="575"/>
        <v>0.83333333333333326</v>
      </c>
      <c r="AH4077" t="s">
        <v>23</v>
      </c>
    </row>
    <row r="4078" spans="1:34" x14ac:dyDescent="0.25">
      <c r="A4078">
        <v>1135547</v>
      </c>
      <c r="B4078" t="s">
        <v>29</v>
      </c>
      <c r="C4078" t="s">
        <v>47</v>
      </c>
      <c r="D4078" t="s">
        <v>31</v>
      </c>
      <c r="E4078">
        <v>53202</v>
      </c>
      <c r="F4078" t="s">
        <v>20</v>
      </c>
      <c r="G4078" t="s">
        <v>32</v>
      </c>
      <c r="H4078">
        <v>35</v>
      </c>
      <c r="I4078" t="s">
        <v>53</v>
      </c>
      <c r="J4078">
        <f>VLOOKUP(I4078,Key!$A$1:$C$73,2,FALSE)</f>
        <v>43.04824</v>
      </c>
      <c r="K4078">
        <f>VLOOKUP(I4078,Key!$A$1:$C$73,3,FALSE)</f>
        <v>-87.904970000000006</v>
      </c>
      <c r="L4078" t="s">
        <v>53</v>
      </c>
      <c r="M4078">
        <f>VLOOKUP(L4078,Key!$A$1:$C$73,2,FALSE)</f>
        <v>43.04824</v>
      </c>
      <c r="N4078">
        <f>VLOOKUP(L4078,Key!$A$1:$C$73,3,FALSE)</f>
        <v>-87.904970000000006</v>
      </c>
      <c r="O4078">
        <v>22</v>
      </c>
      <c r="P4078">
        <v>0</v>
      </c>
      <c r="Q4078">
        <v>3.3</v>
      </c>
      <c r="R4078">
        <v>3.1</v>
      </c>
      <c r="S4078">
        <v>132</v>
      </c>
      <c r="T4078">
        <f t="shared" si="567"/>
        <v>-1</v>
      </c>
      <c r="U4078" s="1">
        <v>42851</v>
      </c>
      <c r="V4078" s="13">
        <f t="shared" si="568"/>
        <v>42826</v>
      </c>
      <c r="W4078" s="14">
        <f t="shared" si="569"/>
        <v>42851</v>
      </c>
      <c r="X4078" s="1" t="str">
        <f t="shared" si="570"/>
        <v>Wednesday</v>
      </c>
      <c r="Y4078" s="2">
        <v>0.72576388888888888</v>
      </c>
      <c r="Z4078" s="2">
        <f t="shared" si="571"/>
        <v>0.70833333333333326</v>
      </c>
      <c r="AA4078">
        <f>1</f>
        <v>1</v>
      </c>
      <c r="AB4078" s="1">
        <v>42851</v>
      </c>
      <c r="AC4078" s="13">
        <f t="shared" si="572"/>
        <v>42826</v>
      </c>
      <c r="AD4078" s="14">
        <f t="shared" si="573"/>
        <v>42851</v>
      </c>
      <c r="AE4078" s="1" t="str">
        <f t="shared" si="574"/>
        <v>Wednesday</v>
      </c>
      <c r="AF4078" s="2">
        <v>0.74108796296296298</v>
      </c>
      <c r="AG4078" s="2">
        <f t="shared" si="575"/>
        <v>0.75</v>
      </c>
      <c r="AH4078" t="s">
        <v>25</v>
      </c>
    </row>
    <row r="4079" spans="1:34" x14ac:dyDescent="0.25">
      <c r="A4079">
        <v>1135547</v>
      </c>
      <c r="B4079" t="s">
        <v>29</v>
      </c>
      <c r="C4079" t="s">
        <v>47</v>
      </c>
      <c r="D4079" t="s">
        <v>31</v>
      </c>
      <c r="E4079">
        <v>53202</v>
      </c>
      <c r="F4079" t="s">
        <v>20</v>
      </c>
      <c r="G4079" t="s">
        <v>32</v>
      </c>
      <c r="H4079">
        <v>5582</v>
      </c>
      <c r="I4079" t="s">
        <v>53</v>
      </c>
      <c r="J4079">
        <f>VLOOKUP(I4079,Key!$A$1:$C$73,2,FALSE)</f>
        <v>43.04824</v>
      </c>
      <c r="K4079">
        <f>VLOOKUP(I4079,Key!$A$1:$C$73,3,FALSE)</f>
        <v>-87.904970000000006</v>
      </c>
      <c r="L4079" t="s">
        <v>62</v>
      </c>
      <c r="M4079">
        <f>VLOOKUP(L4079,Key!$A$1:$C$73,2,FALSE)</f>
        <v>43.052460000000004</v>
      </c>
      <c r="N4079">
        <f>VLOOKUP(L4079,Key!$A$1:$C$73,3,FALSE)</f>
        <v>-87.891000000000005</v>
      </c>
      <c r="O4079">
        <v>7</v>
      </c>
      <c r="P4079">
        <v>0</v>
      </c>
      <c r="Q4079">
        <v>1.1000000000000001</v>
      </c>
      <c r="R4079">
        <v>1</v>
      </c>
      <c r="S4079">
        <v>42</v>
      </c>
      <c r="T4079">
        <f t="shared" si="567"/>
        <v>-1</v>
      </c>
      <c r="U4079" s="1">
        <v>42831</v>
      </c>
      <c r="V4079" s="13">
        <f t="shared" si="568"/>
        <v>42826</v>
      </c>
      <c r="W4079" s="14">
        <f t="shared" si="569"/>
        <v>42831</v>
      </c>
      <c r="X4079" s="1" t="str">
        <f t="shared" si="570"/>
        <v>Thursday</v>
      </c>
      <c r="Y4079" s="2">
        <v>0.75276620370370362</v>
      </c>
      <c r="Z4079" s="2">
        <f t="shared" si="571"/>
        <v>0.75</v>
      </c>
      <c r="AA4079">
        <f>1</f>
        <v>1</v>
      </c>
      <c r="AB4079" s="1">
        <v>42831</v>
      </c>
      <c r="AC4079" s="13">
        <f t="shared" si="572"/>
        <v>42826</v>
      </c>
      <c r="AD4079" s="14">
        <f t="shared" si="573"/>
        <v>42831</v>
      </c>
      <c r="AE4079" s="1" t="str">
        <f t="shared" si="574"/>
        <v>Thursday</v>
      </c>
      <c r="AF4079" s="2">
        <v>0.75741898148148146</v>
      </c>
      <c r="AG4079" s="2">
        <f t="shared" si="575"/>
        <v>0.75</v>
      </c>
      <c r="AH4079" t="s">
        <v>23</v>
      </c>
    </row>
    <row r="4080" spans="1:34" x14ac:dyDescent="0.25">
      <c r="A4080">
        <v>1135547</v>
      </c>
      <c r="B4080" t="s">
        <v>29</v>
      </c>
      <c r="C4080" t="s">
        <v>47</v>
      </c>
      <c r="D4080" t="s">
        <v>31</v>
      </c>
      <c r="E4080">
        <v>53202</v>
      </c>
      <c r="F4080" t="s">
        <v>20</v>
      </c>
      <c r="G4080" t="s">
        <v>32</v>
      </c>
      <c r="H4080">
        <v>5477</v>
      </c>
      <c r="I4080" t="s">
        <v>53</v>
      </c>
      <c r="J4080">
        <f>VLOOKUP(I4080,Key!$A$1:$C$73,2,FALSE)</f>
        <v>43.04824</v>
      </c>
      <c r="K4080">
        <f>VLOOKUP(I4080,Key!$A$1:$C$73,3,FALSE)</f>
        <v>-87.904970000000006</v>
      </c>
      <c r="L4080" t="s">
        <v>77</v>
      </c>
      <c r="M4080">
        <f>VLOOKUP(L4080,Key!$A$1:$C$73,2,FALSE)</f>
        <v>43.036900000000003</v>
      </c>
      <c r="N4080">
        <f>VLOOKUP(L4080,Key!$A$1:$C$73,3,FALSE)</f>
        <v>-87.89667</v>
      </c>
      <c r="O4080">
        <v>55</v>
      </c>
      <c r="P4080">
        <v>0</v>
      </c>
      <c r="Q4080">
        <v>8.3000000000000007</v>
      </c>
      <c r="R4080">
        <v>7.8</v>
      </c>
      <c r="S4080">
        <v>330</v>
      </c>
      <c r="T4080">
        <f t="shared" si="567"/>
        <v>-1</v>
      </c>
      <c r="U4080" s="1">
        <v>42831</v>
      </c>
      <c r="V4080" s="13">
        <f t="shared" si="568"/>
        <v>42826</v>
      </c>
      <c r="W4080" s="14">
        <f t="shared" si="569"/>
        <v>42831</v>
      </c>
      <c r="X4080" s="1" t="str">
        <f t="shared" si="570"/>
        <v>Thursday</v>
      </c>
      <c r="Y4080" s="2">
        <v>0.65787037037037044</v>
      </c>
      <c r="Z4080" s="2">
        <f t="shared" si="571"/>
        <v>0.66666666666666663</v>
      </c>
      <c r="AA4080">
        <f>1</f>
        <v>1</v>
      </c>
      <c r="AB4080" s="1">
        <v>42831</v>
      </c>
      <c r="AC4080" s="13">
        <f t="shared" si="572"/>
        <v>42826</v>
      </c>
      <c r="AD4080" s="14">
        <f t="shared" si="573"/>
        <v>42831</v>
      </c>
      <c r="AE4080" s="1" t="str">
        <f t="shared" si="574"/>
        <v>Thursday</v>
      </c>
      <c r="AF4080" s="2">
        <v>0.69589120370370372</v>
      </c>
      <c r="AG4080" s="2">
        <f t="shared" si="575"/>
        <v>0.70833333333333326</v>
      </c>
      <c r="AH4080" t="s">
        <v>23</v>
      </c>
    </row>
    <row r="4081" spans="1:34" x14ac:dyDescent="0.25">
      <c r="A4081">
        <v>1135547</v>
      </c>
      <c r="B4081" t="s">
        <v>29</v>
      </c>
      <c r="C4081" t="s">
        <v>47</v>
      </c>
      <c r="D4081" t="s">
        <v>31</v>
      </c>
      <c r="E4081">
        <v>53202</v>
      </c>
      <c r="F4081" t="s">
        <v>20</v>
      </c>
      <c r="G4081" t="s">
        <v>32</v>
      </c>
      <c r="H4081">
        <v>5577</v>
      </c>
      <c r="I4081" t="s">
        <v>21</v>
      </c>
      <c r="J4081">
        <f>VLOOKUP(I4081,Key!$A$1:$C$73,2,FALSE)</f>
        <v>43.074890000000003</v>
      </c>
      <c r="K4081">
        <f>VLOOKUP(I4081,Key!$A$1:$C$73,3,FALSE)</f>
        <v>-87.882810000000006</v>
      </c>
      <c r="L4081" t="s">
        <v>77</v>
      </c>
      <c r="M4081">
        <f>VLOOKUP(L4081,Key!$A$1:$C$73,2,FALSE)</f>
        <v>43.036900000000003</v>
      </c>
      <c r="N4081">
        <f>VLOOKUP(L4081,Key!$A$1:$C$73,3,FALSE)</f>
        <v>-87.89667</v>
      </c>
      <c r="O4081">
        <v>35</v>
      </c>
      <c r="P4081">
        <v>0</v>
      </c>
      <c r="Q4081">
        <v>5.3</v>
      </c>
      <c r="R4081">
        <v>5</v>
      </c>
      <c r="S4081">
        <v>210</v>
      </c>
      <c r="T4081">
        <f t="shared" si="567"/>
        <v>-1</v>
      </c>
      <c r="U4081" s="1">
        <v>42840</v>
      </c>
      <c r="V4081" s="13">
        <f t="shared" si="568"/>
        <v>42826</v>
      </c>
      <c r="W4081" s="14">
        <f t="shared" si="569"/>
        <v>42840</v>
      </c>
      <c r="X4081" s="1" t="str">
        <f t="shared" si="570"/>
        <v>Saturday</v>
      </c>
      <c r="Y4081" s="2">
        <v>0.59696759259259258</v>
      </c>
      <c r="Z4081" s="2">
        <f t="shared" si="571"/>
        <v>0.58333333333333326</v>
      </c>
      <c r="AA4081">
        <f>1</f>
        <v>1</v>
      </c>
      <c r="AB4081" s="1">
        <v>42840</v>
      </c>
      <c r="AC4081" s="13">
        <f t="shared" si="572"/>
        <v>42826</v>
      </c>
      <c r="AD4081" s="14">
        <f t="shared" si="573"/>
        <v>42840</v>
      </c>
      <c r="AE4081" s="1" t="str">
        <f t="shared" si="574"/>
        <v>Saturday</v>
      </c>
      <c r="AF4081" s="2">
        <v>0.62137731481481484</v>
      </c>
      <c r="AG4081" s="2">
        <f t="shared" si="575"/>
        <v>0.625</v>
      </c>
      <c r="AH4081" t="s">
        <v>23</v>
      </c>
    </row>
    <row r="4082" spans="1:34" x14ac:dyDescent="0.25">
      <c r="A4082">
        <v>1135547</v>
      </c>
      <c r="B4082" t="s">
        <v>29</v>
      </c>
      <c r="C4082" t="s">
        <v>47</v>
      </c>
      <c r="D4082" t="s">
        <v>31</v>
      </c>
      <c r="E4082">
        <v>53202</v>
      </c>
      <c r="F4082" t="s">
        <v>20</v>
      </c>
      <c r="G4082" t="s">
        <v>32</v>
      </c>
      <c r="H4082">
        <v>111</v>
      </c>
      <c r="I4082" t="s">
        <v>77</v>
      </c>
      <c r="J4082">
        <f>VLOOKUP(I4082,Key!$A$1:$C$73,2,FALSE)</f>
        <v>43.036900000000003</v>
      </c>
      <c r="K4082">
        <f>VLOOKUP(I4082,Key!$A$1:$C$73,3,FALSE)</f>
        <v>-87.89667</v>
      </c>
      <c r="L4082" t="s">
        <v>56</v>
      </c>
      <c r="M4082">
        <f>VLOOKUP(L4082,Key!$A$1:$C$73,2,FALSE)</f>
        <v>43.004728999999998</v>
      </c>
      <c r="N4082">
        <f>VLOOKUP(L4082,Key!$A$1:$C$73,3,FALSE)</f>
        <v>-87.905463999999995</v>
      </c>
      <c r="O4082">
        <v>46</v>
      </c>
      <c r="P4082">
        <v>0</v>
      </c>
      <c r="Q4082">
        <v>6.9</v>
      </c>
      <c r="R4082">
        <v>6.6</v>
      </c>
      <c r="S4082">
        <v>276</v>
      </c>
      <c r="T4082">
        <f t="shared" si="567"/>
        <v>-1</v>
      </c>
      <c r="U4082" s="1">
        <v>42840</v>
      </c>
      <c r="V4082" s="13">
        <f t="shared" si="568"/>
        <v>42826</v>
      </c>
      <c r="W4082" s="14">
        <f t="shared" si="569"/>
        <v>42840</v>
      </c>
      <c r="X4082" s="1" t="str">
        <f t="shared" si="570"/>
        <v>Saturday</v>
      </c>
      <c r="Y4082" s="2">
        <v>0.63401620370370371</v>
      </c>
      <c r="Z4082" s="2">
        <f t="shared" si="571"/>
        <v>0.625</v>
      </c>
      <c r="AA4082">
        <f>1</f>
        <v>1</v>
      </c>
      <c r="AB4082" s="1">
        <v>42840</v>
      </c>
      <c r="AC4082" s="13">
        <f t="shared" si="572"/>
        <v>42826</v>
      </c>
      <c r="AD4082" s="14">
        <f t="shared" si="573"/>
        <v>42840</v>
      </c>
      <c r="AE4082" s="1" t="str">
        <f t="shared" si="574"/>
        <v>Saturday</v>
      </c>
      <c r="AF4082" s="2">
        <v>0.6654282407407407</v>
      </c>
      <c r="AG4082" s="2">
        <f t="shared" si="575"/>
        <v>0.66666666666666663</v>
      </c>
      <c r="AH4082" t="s">
        <v>23</v>
      </c>
    </row>
    <row r="4083" spans="1:34" x14ac:dyDescent="0.25">
      <c r="A4083">
        <v>1135547</v>
      </c>
      <c r="B4083" t="s">
        <v>29</v>
      </c>
      <c r="C4083" t="s">
        <v>47</v>
      </c>
      <c r="D4083" t="s">
        <v>31</v>
      </c>
      <c r="E4083">
        <v>53202</v>
      </c>
      <c r="F4083" t="s">
        <v>20</v>
      </c>
      <c r="G4083" t="s">
        <v>32</v>
      </c>
      <c r="H4083">
        <v>250</v>
      </c>
      <c r="I4083" t="s">
        <v>56</v>
      </c>
      <c r="J4083">
        <f>VLOOKUP(I4083,Key!$A$1:$C$73,2,FALSE)</f>
        <v>43.004728999999998</v>
      </c>
      <c r="K4083">
        <f>VLOOKUP(I4083,Key!$A$1:$C$73,3,FALSE)</f>
        <v>-87.905463999999995</v>
      </c>
      <c r="L4083" t="s">
        <v>53</v>
      </c>
      <c r="M4083">
        <f>VLOOKUP(L4083,Key!$A$1:$C$73,2,FALSE)</f>
        <v>43.04824</v>
      </c>
      <c r="N4083">
        <f>VLOOKUP(L4083,Key!$A$1:$C$73,3,FALSE)</f>
        <v>-87.904970000000006</v>
      </c>
      <c r="O4083">
        <v>32</v>
      </c>
      <c r="P4083">
        <v>0</v>
      </c>
      <c r="Q4083">
        <v>4.8</v>
      </c>
      <c r="R4083">
        <v>4.5999999999999996</v>
      </c>
      <c r="S4083">
        <v>192</v>
      </c>
      <c r="T4083">
        <f t="shared" si="567"/>
        <v>-1</v>
      </c>
      <c r="U4083" s="1">
        <v>42840</v>
      </c>
      <c r="V4083" s="13">
        <f t="shared" si="568"/>
        <v>42826</v>
      </c>
      <c r="W4083" s="14">
        <f t="shared" si="569"/>
        <v>42840</v>
      </c>
      <c r="X4083" s="1" t="str">
        <f t="shared" si="570"/>
        <v>Saturday</v>
      </c>
      <c r="Y4083" s="2">
        <v>0.72150462962962969</v>
      </c>
      <c r="Z4083" s="2">
        <f t="shared" si="571"/>
        <v>0.70833333333333326</v>
      </c>
      <c r="AA4083">
        <f>1</f>
        <v>1</v>
      </c>
      <c r="AB4083" s="1">
        <v>42840</v>
      </c>
      <c r="AC4083" s="13">
        <f t="shared" si="572"/>
        <v>42826</v>
      </c>
      <c r="AD4083" s="14">
        <f t="shared" si="573"/>
        <v>42840</v>
      </c>
      <c r="AE4083" s="1" t="str">
        <f t="shared" si="574"/>
        <v>Saturday</v>
      </c>
      <c r="AF4083" s="2">
        <v>0.74337962962962967</v>
      </c>
      <c r="AG4083" s="2">
        <f t="shared" si="575"/>
        <v>0.75</v>
      </c>
      <c r="AH4083" t="s">
        <v>23</v>
      </c>
    </row>
    <row r="4084" spans="1:34" x14ac:dyDescent="0.25">
      <c r="A4084">
        <v>1135547</v>
      </c>
      <c r="B4084" t="s">
        <v>29</v>
      </c>
      <c r="C4084" t="s">
        <v>47</v>
      </c>
      <c r="D4084" t="s">
        <v>31</v>
      </c>
      <c r="E4084">
        <v>53202</v>
      </c>
      <c r="F4084" t="s">
        <v>20</v>
      </c>
      <c r="G4084" t="s">
        <v>32</v>
      </c>
      <c r="H4084">
        <v>5221</v>
      </c>
      <c r="I4084" t="s">
        <v>53</v>
      </c>
      <c r="J4084">
        <f>VLOOKUP(I4084,Key!$A$1:$C$73,2,FALSE)</f>
        <v>43.04824</v>
      </c>
      <c r="K4084">
        <f>VLOOKUP(I4084,Key!$A$1:$C$73,3,FALSE)</f>
        <v>-87.904970000000006</v>
      </c>
      <c r="L4084" t="s">
        <v>28</v>
      </c>
      <c r="M4084">
        <f>VLOOKUP(L4084,Key!$A$1:$C$73,2,FALSE)</f>
        <v>43.038580000000003</v>
      </c>
      <c r="N4084">
        <f>VLOOKUP(L4084,Key!$A$1:$C$73,3,FALSE)</f>
        <v>-87.90934</v>
      </c>
      <c r="O4084">
        <v>62</v>
      </c>
      <c r="P4084">
        <v>0</v>
      </c>
      <c r="Q4084">
        <v>9.3000000000000007</v>
      </c>
      <c r="R4084">
        <v>8.8000000000000007</v>
      </c>
      <c r="S4084">
        <v>372</v>
      </c>
      <c r="T4084">
        <f t="shared" si="567"/>
        <v>-1</v>
      </c>
      <c r="U4084" s="1">
        <v>42835</v>
      </c>
      <c r="V4084" s="13">
        <f t="shared" si="568"/>
        <v>42826</v>
      </c>
      <c r="W4084" s="14">
        <f t="shared" si="569"/>
        <v>42835</v>
      </c>
      <c r="X4084" s="1" t="str">
        <f t="shared" si="570"/>
        <v>Monday</v>
      </c>
      <c r="Y4084" s="2">
        <v>0.5700115740740741</v>
      </c>
      <c r="Z4084" s="2">
        <f t="shared" si="571"/>
        <v>0.58333333333333326</v>
      </c>
      <c r="AA4084">
        <f>1</f>
        <v>1</v>
      </c>
      <c r="AB4084" s="1">
        <v>42835</v>
      </c>
      <c r="AC4084" s="13">
        <f t="shared" si="572"/>
        <v>42826</v>
      </c>
      <c r="AD4084" s="14">
        <f t="shared" si="573"/>
        <v>42835</v>
      </c>
      <c r="AE4084" s="1" t="str">
        <f t="shared" si="574"/>
        <v>Monday</v>
      </c>
      <c r="AF4084" s="2">
        <v>0.61253472222222227</v>
      </c>
      <c r="AG4084" s="2">
        <f t="shared" si="575"/>
        <v>0.625</v>
      </c>
      <c r="AH4084" t="s">
        <v>23</v>
      </c>
    </row>
    <row r="4085" spans="1:34" x14ac:dyDescent="0.25">
      <c r="A4085">
        <v>1135547</v>
      </c>
      <c r="B4085" t="s">
        <v>29</v>
      </c>
      <c r="C4085" t="s">
        <v>47</v>
      </c>
      <c r="D4085" t="s">
        <v>31</v>
      </c>
      <c r="E4085">
        <v>53202</v>
      </c>
      <c r="F4085" t="s">
        <v>20</v>
      </c>
      <c r="G4085" t="s">
        <v>32</v>
      </c>
      <c r="H4085">
        <v>11110</v>
      </c>
      <c r="I4085" t="s">
        <v>91</v>
      </c>
      <c r="J4085">
        <f>VLOOKUP(I4085,Key!$A$1:$C$73,2,FALSE)</f>
        <v>43.048609999999996</v>
      </c>
      <c r="K4085">
        <f>VLOOKUP(I4085,Key!$A$1:$C$73,3,FALSE)</f>
        <v>-88.008480000000006</v>
      </c>
      <c r="L4085" t="s">
        <v>91</v>
      </c>
      <c r="M4085">
        <f>VLOOKUP(L4085,Key!$A$1:$C$73,2,FALSE)</f>
        <v>43.048609999999996</v>
      </c>
      <c r="N4085">
        <f>VLOOKUP(L4085,Key!$A$1:$C$73,3,FALSE)</f>
        <v>-88.008480000000006</v>
      </c>
      <c r="O4085">
        <v>67</v>
      </c>
      <c r="P4085">
        <v>0</v>
      </c>
      <c r="Q4085">
        <v>10.1</v>
      </c>
      <c r="R4085">
        <v>9.5</v>
      </c>
      <c r="S4085">
        <v>402</v>
      </c>
      <c r="T4085">
        <f t="shared" si="567"/>
        <v>-1</v>
      </c>
      <c r="U4085" s="1">
        <v>42834</v>
      </c>
      <c r="V4085" s="13">
        <f t="shared" si="568"/>
        <v>42826</v>
      </c>
      <c r="W4085" s="14">
        <f t="shared" si="569"/>
        <v>42834</v>
      </c>
      <c r="X4085" s="1" t="str">
        <f t="shared" si="570"/>
        <v>Sunday</v>
      </c>
      <c r="Y4085" s="2">
        <v>0.66156249999999994</v>
      </c>
      <c r="Z4085" s="2">
        <f t="shared" si="571"/>
        <v>0.66666666666666663</v>
      </c>
      <c r="AA4085">
        <f>1</f>
        <v>1</v>
      </c>
      <c r="AB4085" s="1">
        <v>42834</v>
      </c>
      <c r="AC4085" s="13">
        <f t="shared" si="572"/>
        <v>42826</v>
      </c>
      <c r="AD4085" s="14">
        <f t="shared" si="573"/>
        <v>42834</v>
      </c>
      <c r="AE4085" s="1" t="str">
        <f t="shared" si="574"/>
        <v>Sunday</v>
      </c>
      <c r="AF4085" s="2">
        <v>0.70765046296296286</v>
      </c>
      <c r="AG4085" s="2">
        <f t="shared" si="575"/>
        <v>0.70833333333333326</v>
      </c>
      <c r="AH4085" t="s">
        <v>25</v>
      </c>
    </row>
    <row r="4086" spans="1:34" x14ac:dyDescent="0.25">
      <c r="A4086">
        <v>1135547</v>
      </c>
      <c r="B4086" t="s">
        <v>29</v>
      </c>
      <c r="C4086" t="s">
        <v>47</v>
      </c>
      <c r="D4086" t="s">
        <v>31</v>
      </c>
      <c r="E4086">
        <v>53202</v>
      </c>
      <c r="F4086" t="s">
        <v>20</v>
      </c>
      <c r="G4086" t="s">
        <v>32</v>
      </c>
      <c r="H4086">
        <v>178</v>
      </c>
      <c r="I4086" t="s">
        <v>33</v>
      </c>
      <c r="J4086">
        <f>VLOOKUP(I4086,Key!$A$1:$C$73,2,FALSE)</f>
        <v>43.045712999999999</v>
      </c>
      <c r="K4086">
        <f>VLOOKUP(I4086,Key!$A$1:$C$73,3,FALSE)</f>
        <v>-87.899756999999994</v>
      </c>
      <c r="L4086" t="s">
        <v>53</v>
      </c>
      <c r="M4086">
        <f>VLOOKUP(L4086,Key!$A$1:$C$73,2,FALSE)</f>
        <v>43.04824</v>
      </c>
      <c r="N4086">
        <f>VLOOKUP(L4086,Key!$A$1:$C$73,3,FALSE)</f>
        <v>-87.904970000000006</v>
      </c>
      <c r="O4086">
        <v>64</v>
      </c>
      <c r="P4086">
        <v>0</v>
      </c>
      <c r="Q4086">
        <v>9.6</v>
      </c>
      <c r="R4086">
        <v>9.1</v>
      </c>
      <c r="S4086">
        <v>384</v>
      </c>
      <c r="T4086">
        <f t="shared" si="567"/>
        <v>-1</v>
      </c>
      <c r="U4086" s="1">
        <v>42837</v>
      </c>
      <c r="V4086" s="13">
        <f t="shared" si="568"/>
        <v>42826</v>
      </c>
      <c r="W4086" s="14">
        <f t="shared" si="569"/>
        <v>42837</v>
      </c>
      <c r="X4086" s="1" t="str">
        <f t="shared" si="570"/>
        <v>Wednesday</v>
      </c>
      <c r="Y4086" s="2">
        <v>0.6891087962962964</v>
      </c>
      <c r="Z4086" s="2">
        <f t="shared" si="571"/>
        <v>0.70833333333333326</v>
      </c>
      <c r="AA4086">
        <f>1</f>
        <v>1</v>
      </c>
      <c r="AB4086" s="1">
        <v>42837</v>
      </c>
      <c r="AC4086" s="13">
        <f t="shared" si="572"/>
        <v>42826</v>
      </c>
      <c r="AD4086" s="14">
        <f t="shared" si="573"/>
        <v>42837</v>
      </c>
      <c r="AE4086" s="1" t="str">
        <f t="shared" si="574"/>
        <v>Wednesday</v>
      </c>
      <c r="AF4086" s="2">
        <v>0.73336805555555562</v>
      </c>
      <c r="AG4086" s="2">
        <f t="shared" si="575"/>
        <v>0.75</v>
      </c>
      <c r="AH4086" t="s">
        <v>23</v>
      </c>
    </row>
    <row r="4087" spans="1:34" x14ac:dyDescent="0.25">
      <c r="A4087">
        <v>1135547</v>
      </c>
      <c r="B4087" t="s">
        <v>29</v>
      </c>
      <c r="C4087" t="s">
        <v>47</v>
      </c>
      <c r="D4087" t="s">
        <v>31</v>
      </c>
      <c r="E4087">
        <v>53202</v>
      </c>
      <c r="F4087" t="s">
        <v>20</v>
      </c>
      <c r="G4087" t="s">
        <v>32</v>
      </c>
      <c r="H4087">
        <v>178</v>
      </c>
      <c r="I4087" t="s">
        <v>53</v>
      </c>
      <c r="J4087">
        <f>VLOOKUP(I4087,Key!$A$1:$C$73,2,FALSE)</f>
        <v>43.04824</v>
      </c>
      <c r="K4087">
        <f>VLOOKUP(I4087,Key!$A$1:$C$73,3,FALSE)</f>
        <v>-87.904970000000006</v>
      </c>
      <c r="L4087" t="s">
        <v>57</v>
      </c>
      <c r="M4087">
        <f>VLOOKUP(L4087,Key!$A$1:$C$73,2,FALSE)</f>
        <v>43.03913</v>
      </c>
      <c r="N4087">
        <f>VLOOKUP(L4087,Key!$A$1:$C$73,3,FALSE)</f>
        <v>-87.916150000000002</v>
      </c>
      <c r="O4087">
        <v>64</v>
      </c>
      <c r="P4087">
        <v>0</v>
      </c>
      <c r="Q4087">
        <v>9.6</v>
      </c>
      <c r="R4087">
        <v>9.1</v>
      </c>
      <c r="S4087">
        <v>384</v>
      </c>
      <c r="T4087">
        <f t="shared" si="567"/>
        <v>-1</v>
      </c>
      <c r="U4087" s="1">
        <v>42839</v>
      </c>
      <c r="V4087" s="13">
        <f t="shared" si="568"/>
        <v>42826</v>
      </c>
      <c r="W4087" s="14">
        <f t="shared" si="569"/>
        <v>42839</v>
      </c>
      <c r="X4087" s="1" t="str">
        <f t="shared" si="570"/>
        <v>Friday</v>
      </c>
      <c r="Y4087" s="2">
        <v>0.4852083333333333</v>
      </c>
      <c r="Z4087" s="2">
        <f t="shared" si="571"/>
        <v>0.5</v>
      </c>
      <c r="AA4087">
        <f>1</f>
        <v>1</v>
      </c>
      <c r="AB4087" s="1">
        <v>42839</v>
      </c>
      <c r="AC4087" s="13">
        <f t="shared" si="572"/>
        <v>42826</v>
      </c>
      <c r="AD4087" s="14">
        <f t="shared" si="573"/>
        <v>42839</v>
      </c>
      <c r="AE4087" s="1" t="str">
        <f t="shared" si="574"/>
        <v>Friday</v>
      </c>
      <c r="AF4087" s="2">
        <v>0.52934027777777781</v>
      </c>
      <c r="AG4087" s="2">
        <f t="shared" si="575"/>
        <v>0.54166666666666663</v>
      </c>
      <c r="AH4087" t="s">
        <v>23</v>
      </c>
    </row>
    <row r="4088" spans="1:34" x14ac:dyDescent="0.25">
      <c r="A4088">
        <v>1137916</v>
      </c>
      <c r="B4088" t="s">
        <v>29</v>
      </c>
      <c r="C4088" t="s">
        <v>103</v>
      </c>
      <c r="D4088" t="s">
        <v>31</v>
      </c>
      <c r="E4088">
        <v>53202</v>
      </c>
      <c r="F4088" t="s">
        <v>20</v>
      </c>
      <c r="G4088" t="s">
        <v>32</v>
      </c>
      <c r="H4088">
        <v>995</v>
      </c>
      <c r="I4088" t="s">
        <v>62</v>
      </c>
      <c r="J4088">
        <f>VLOOKUP(I4088,Key!$A$1:$C$73,2,FALSE)</f>
        <v>43.052460000000004</v>
      </c>
      <c r="K4088">
        <f>VLOOKUP(I4088,Key!$A$1:$C$73,3,FALSE)</f>
        <v>-87.891000000000005</v>
      </c>
      <c r="L4088" t="s">
        <v>44</v>
      </c>
      <c r="M4088">
        <f>VLOOKUP(L4088,Key!$A$1:$C$73,2,FALSE)</f>
        <v>43.03886</v>
      </c>
      <c r="N4088">
        <f>VLOOKUP(L4088,Key!$A$1:$C$73,3,FALSE)</f>
        <v>-87.902720000000002</v>
      </c>
      <c r="O4088">
        <v>10</v>
      </c>
      <c r="P4088">
        <v>0</v>
      </c>
      <c r="Q4088">
        <v>1.5</v>
      </c>
      <c r="R4088">
        <v>1.4</v>
      </c>
      <c r="S4088">
        <v>60</v>
      </c>
      <c r="T4088">
        <f t="shared" si="567"/>
        <v>-1</v>
      </c>
      <c r="U4088" s="1">
        <v>42852</v>
      </c>
      <c r="V4088" s="13">
        <f t="shared" si="568"/>
        <v>42826</v>
      </c>
      <c r="W4088" s="14">
        <f t="shared" si="569"/>
        <v>42852</v>
      </c>
      <c r="X4088" s="1" t="str">
        <f t="shared" si="570"/>
        <v>Thursday</v>
      </c>
      <c r="Y4088" s="2">
        <v>0.71466435185185195</v>
      </c>
      <c r="Z4088" s="2">
        <f t="shared" si="571"/>
        <v>0.70833333333333326</v>
      </c>
      <c r="AA4088">
        <f>1</f>
        <v>1</v>
      </c>
      <c r="AB4088" s="1">
        <v>42852</v>
      </c>
      <c r="AC4088" s="13">
        <f t="shared" si="572"/>
        <v>42826</v>
      </c>
      <c r="AD4088" s="14">
        <f t="shared" si="573"/>
        <v>42852</v>
      </c>
      <c r="AE4088" s="1" t="str">
        <f t="shared" si="574"/>
        <v>Thursday</v>
      </c>
      <c r="AF4088" s="2">
        <v>0.72206018518518522</v>
      </c>
      <c r="AG4088" s="2">
        <f t="shared" si="575"/>
        <v>0.70833333333333326</v>
      </c>
      <c r="AH4088" t="s">
        <v>23</v>
      </c>
    </row>
    <row r="4089" spans="1:34" x14ac:dyDescent="0.25">
      <c r="A4089">
        <v>1142876</v>
      </c>
      <c r="B4089" t="s">
        <v>29</v>
      </c>
      <c r="C4089" t="s">
        <v>47</v>
      </c>
      <c r="D4089" t="s">
        <v>31</v>
      </c>
      <c r="E4089">
        <v>53204</v>
      </c>
      <c r="F4089" t="s">
        <v>20</v>
      </c>
      <c r="G4089" t="s">
        <v>32</v>
      </c>
      <c r="H4089">
        <v>5459</v>
      </c>
      <c r="I4089" t="s">
        <v>36</v>
      </c>
      <c r="J4089">
        <f>VLOOKUP(I4089,Key!$A$1:$C$73,2,FALSE)</f>
        <v>43.03519</v>
      </c>
      <c r="K4089">
        <f>VLOOKUP(I4089,Key!$A$1:$C$73,3,FALSE)</f>
        <v>-87.907390000000007</v>
      </c>
      <c r="L4089" t="s">
        <v>83</v>
      </c>
      <c r="M4089">
        <f>VLOOKUP(L4089,Key!$A$1:$C$73,2,FALSE)</f>
        <v>43.026229999999998</v>
      </c>
      <c r="N4089">
        <f>VLOOKUP(L4089,Key!$A$1:$C$73,3,FALSE)</f>
        <v>-87.912809999999993</v>
      </c>
      <c r="O4089">
        <v>8</v>
      </c>
      <c r="P4089">
        <v>0</v>
      </c>
      <c r="Q4089">
        <v>1.2</v>
      </c>
      <c r="R4089">
        <v>1.1000000000000001</v>
      </c>
      <c r="S4089">
        <v>48</v>
      </c>
      <c r="T4089">
        <f t="shared" si="567"/>
        <v>-1</v>
      </c>
      <c r="U4089" s="1">
        <v>42827</v>
      </c>
      <c r="V4089" s="13">
        <f t="shared" si="568"/>
        <v>42826</v>
      </c>
      <c r="W4089" s="14">
        <f t="shared" si="569"/>
        <v>42827</v>
      </c>
      <c r="X4089" s="1" t="str">
        <f t="shared" si="570"/>
        <v>Sunday</v>
      </c>
      <c r="Y4089" s="2">
        <v>0.58400462962962962</v>
      </c>
      <c r="Z4089" s="2">
        <f t="shared" si="571"/>
        <v>0.58333333333333326</v>
      </c>
      <c r="AA4089">
        <f>1</f>
        <v>1</v>
      </c>
      <c r="AB4089" s="1">
        <v>42827</v>
      </c>
      <c r="AC4089" s="13">
        <f t="shared" si="572"/>
        <v>42826</v>
      </c>
      <c r="AD4089" s="14">
        <f t="shared" si="573"/>
        <v>42827</v>
      </c>
      <c r="AE4089" s="1" t="str">
        <f t="shared" si="574"/>
        <v>Sunday</v>
      </c>
      <c r="AF4089" s="2">
        <v>0.58900462962962963</v>
      </c>
      <c r="AG4089" s="2">
        <f t="shared" si="575"/>
        <v>0.58333333333333326</v>
      </c>
      <c r="AH4089" t="s">
        <v>23</v>
      </c>
    </row>
    <row r="4090" spans="1:34" x14ac:dyDescent="0.25">
      <c r="A4090">
        <v>1142876</v>
      </c>
      <c r="B4090" t="s">
        <v>29</v>
      </c>
      <c r="C4090" t="s">
        <v>47</v>
      </c>
      <c r="D4090" t="s">
        <v>31</v>
      </c>
      <c r="E4090">
        <v>53204</v>
      </c>
      <c r="F4090" t="s">
        <v>20</v>
      </c>
      <c r="G4090" t="s">
        <v>32</v>
      </c>
      <c r="H4090">
        <v>11085</v>
      </c>
      <c r="I4090" t="s">
        <v>83</v>
      </c>
      <c r="J4090">
        <f>VLOOKUP(I4090,Key!$A$1:$C$73,2,FALSE)</f>
        <v>43.026229999999998</v>
      </c>
      <c r="K4090">
        <f>VLOOKUP(I4090,Key!$A$1:$C$73,3,FALSE)</f>
        <v>-87.912809999999993</v>
      </c>
      <c r="L4090" t="s">
        <v>60</v>
      </c>
      <c r="M4090">
        <f>VLOOKUP(L4090,Key!$A$1:$C$73,2,FALSE)</f>
        <v>43.046570000000003</v>
      </c>
      <c r="N4090">
        <f>VLOOKUP(L4090,Key!$A$1:$C$73,3,FALSE)</f>
        <v>-87.908720000000002</v>
      </c>
      <c r="O4090">
        <v>19</v>
      </c>
      <c r="P4090">
        <v>0</v>
      </c>
      <c r="Q4090">
        <v>2.9</v>
      </c>
      <c r="R4090">
        <v>2.7</v>
      </c>
      <c r="S4090">
        <v>114</v>
      </c>
      <c r="T4090">
        <f t="shared" si="567"/>
        <v>-1</v>
      </c>
      <c r="U4090" s="1">
        <v>42826</v>
      </c>
      <c r="V4090" s="13">
        <f t="shared" si="568"/>
        <v>42826</v>
      </c>
      <c r="W4090" s="14">
        <f t="shared" si="569"/>
        <v>42826</v>
      </c>
      <c r="X4090" s="1" t="str">
        <f t="shared" si="570"/>
        <v>Saturday</v>
      </c>
      <c r="Y4090" s="2">
        <v>0.69928240740740744</v>
      </c>
      <c r="Z4090" s="2">
        <f t="shared" si="571"/>
        <v>0.70833333333333326</v>
      </c>
      <c r="AA4090">
        <f>1</f>
        <v>1</v>
      </c>
      <c r="AB4090" s="1">
        <v>42826</v>
      </c>
      <c r="AC4090" s="13">
        <f t="shared" si="572"/>
        <v>42826</v>
      </c>
      <c r="AD4090" s="14">
        <f t="shared" si="573"/>
        <v>42826</v>
      </c>
      <c r="AE4090" s="1" t="str">
        <f t="shared" si="574"/>
        <v>Saturday</v>
      </c>
      <c r="AF4090" s="2">
        <v>0.71248842592592598</v>
      </c>
      <c r="AG4090" s="2">
        <f t="shared" si="575"/>
        <v>0.70833333333333326</v>
      </c>
      <c r="AH4090" t="s">
        <v>23</v>
      </c>
    </row>
    <row r="4091" spans="1:34" x14ac:dyDescent="0.25">
      <c r="A4091">
        <v>1142876</v>
      </c>
      <c r="B4091" t="s">
        <v>29</v>
      </c>
      <c r="C4091" t="s">
        <v>47</v>
      </c>
      <c r="D4091" t="s">
        <v>31</v>
      </c>
      <c r="E4091">
        <v>53204</v>
      </c>
      <c r="F4091" t="s">
        <v>20</v>
      </c>
      <c r="G4091" t="s">
        <v>32</v>
      </c>
      <c r="H4091">
        <v>11122</v>
      </c>
      <c r="I4091" t="s">
        <v>52</v>
      </c>
      <c r="J4091">
        <f>VLOOKUP(I4091,Key!$A$1:$C$73,2,FALSE)</f>
        <v>43.042490000000001</v>
      </c>
      <c r="K4091">
        <f>VLOOKUP(I4091,Key!$A$1:$C$73,3,FALSE)</f>
        <v>-87.909959999999998</v>
      </c>
      <c r="L4091" t="s">
        <v>83</v>
      </c>
      <c r="M4091">
        <f>VLOOKUP(L4091,Key!$A$1:$C$73,2,FALSE)</f>
        <v>43.026229999999998</v>
      </c>
      <c r="N4091">
        <f>VLOOKUP(L4091,Key!$A$1:$C$73,3,FALSE)</f>
        <v>-87.912809999999993</v>
      </c>
      <c r="O4091">
        <v>11</v>
      </c>
      <c r="P4091">
        <v>0</v>
      </c>
      <c r="Q4091">
        <v>1.7</v>
      </c>
      <c r="R4091">
        <v>1.6</v>
      </c>
      <c r="S4091">
        <v>66</v>
      </c>
      <c r="T4091">
        <f t="shared" si="567"/>
        <v>-1</v>
      </c>
      <c r="U4091" s="1">
        <v>42826</v>
      </c>
      <c r="V4091" s="13">
        <f t="shared" si="568"/>
        <v>42826</v>
      </c>
      <c r="W4091" s="14">
        <f t="shared" si="569"/>
        <v>42826</v>
      </c>
      <c r="X4091" s="1" t="str">
        <f t="shared" si="570"/>
        <v>Saturday</v>
      </c>
      <c r="Y4091" s="2">
        <v>0.94738425925925929</v>
      </c>
      <c r="Z4091" s="2">
        <f t="shared" si="571"/>
        <v>0.95833333333333326</v>
      </c>
      <c r="AA4091">
        <f>1</f>
        <v>1</v>
      </c>
      <c r="AB4091" s="1">
        <v>42826</v>
      </c>
      <c r="AC4091" s="13">
        <f t="shared" si="572"/>
        <v>42826</v>
      </c>
      <c r="AD4091" s="14">
        <f t="shared" si="573"/>
        <v>42826</v>
      </c>
      <c r="AE4091" s="1" t="str">
        <f t="shared" si="574"/>
        <v>Saturday</v>
      </c>
      <c r="AF4091" s="2">
        <v>0.95527777777777778</v>
      </c>
      <c r="AG4091" s="2">
        <f t="shared" si="575"/>
        <v>0.95833333333333326</v>
      </c>
      <c r="AH4091" t="s">
        <v>23</v>
      </c>
    </row>
    <row r="4092" spans="1:34" x14ac:dyDescent="0.25">
      <c r="A4092">
        <v>1142876</v>
      </c>
      <c r="B4092" t="s">
        <v>29</v>
      </c>
      <c r="C4092" t="s">
        <v>47</v>
      </c>
      <c r="D4092" t="s">
        <v>31</v>
      </c>
      <c r="E4092">
        <v>53204</v>
      </c>
      <c r="F4092" t="s">
        <v>20</v>
      </c>
      <c r="G4092" t="s">
        <v>32</v>
      </c>
      <c r="H4092">
        <v>11122</v>
      </c>
      <c r="I4092" t="s">
        <v>83</v>
      </c>
      <c r="J4092">
        <f>VLOOKUP(I4092,Key!$A$1:$C$73,2,FALSE)</f>
        <v>43.026229999999998</v>
      </c>
      <c r="K4092">
        <f>VLOOKUP(I4092,Key!$A$1:$C$73,3,FALSE)</f>
        <v>-87.912809999999993</v>
      </c>
      <c r="L4092" t="s">
        <v>26</v>
      </c>
      <c r="M4092">
        <f>VLOOKUP(L4092,Key!$A$1:$C$73,2,FALSE)</f>
        <v>43.034619999999997</v>
      </c>
      <c r="N4092">
        <f>VLOOKUP(L4092,Key!$A$1:$C$73,3,FALSE)</f>
        <v>-87.917500000000004</v>
      </c>
      <c r="O4092">
        <v>9</v>
      </c>
      <c r="P4092">
        <v>0</v>
      </c>
      <c r="Q4092">
        <v>1.4</v>
      </c>
      <c r="R4092">
        <v>1.3</v>
      </c>
      <c r="S4092">
        <v>54</v>
      </c>
      <c r="T4092">
        <f t="shared" si="567"/>
        <v>-1</v>
      </c>
      <c r="U4092" s="1">
        <v>42827</v>
      </c>
      <c r="V4092" s="13">
        <f t="shared" si="568"/>
        <v>42826</v>
      </c>
      <c r="W4092" s="14">
        <f t="shared" si="569"/>
        <v>42827</v>
      </c>
      <c r="X4092" s="1" t="str">
        <f t="shared" si="570"/>
        <v>Sunday</v>
      </c>
      <c r="Y4092" s="2">
        <v>0.4790625</v>
      </c>
      <c r="Z4092" s="2">
        <f t="shared" si="571"/>
        <v>0.45833333333333331</v>
      </c>
      <c r="AA4092">
        <f>1</f>
        <v>1</v>
      </c>
      <c r="AB4092" s="1">
        <v>42827</v>
      </c>
      <c r="AC4092" s="13">
        <f t="shared" si="572"/>
        <v>42826</v>
      </c>
      <c r="AD4092" s="14">
        <f t="shared" si="573"/>
        <v>42827</v>
      </c>
      <c r="AE4092" s="1" t="str">
        <f t="shared" si="574"/>
        <v>Sunday</v>
      </c>
      <c r="AF4092" s="2">
        <v>0.48526620370370371</v>
      </c>
      <c r="AG4092" s="2">
        <f t="shared" si="575"/>
        <v>0.5</v>
      </c>
      <c r="AH4092" t="s">
        <v>23</v>
      </c>
    </row>
    <row r="4093" spans="1:34" x14ac:dyDescent="0.25">
      <c r="A4093">
        <v>1149880</v>
      </c>
      <c r="B4093" t="s">
        <v>29</v>
      </c>
      <c r="C4093" t="s">
        <v>47</v>
      </c>
      <c r="D4093" t="s">
        <v>31</v>
      </c>
      <c r="E4093">
        <v>53212</v>
      </c>
      <c r="F4093" t="s">
        <v>20</v>
      </c>
      <c r="G4093" t="s">
        <v>32</v>
      </c>
      <c r="H4093">
        <v>5537</v>
      </c>
      <c r="I4093" t="s">
        <v>74</v>
      </c>
      <c r="J4093">
        <f>VLOOKUP(I4093,Key!$A$1:$C$73,2,FALSE)</f>
        <v>43.05536</v>
      </c>
      <c r="K4093">
        <f>VLOOKUP(I4093,Key!$A$1:$C$73,3,FALSE)</f>
        <v>-87.90504</v>
      </c>
      <c r="L4093" t="s">
        <v>22</v>
      </c>
      <c r="M4093">
        <f>VLOOKUP(L4093,Key!$A$1:$C$73,2,FALSE)</f>
        <v>43.058619999999998</v>
      </c>
      <c r="N4093">
        <f>VLOOKUP(L4093,Key!$A$1:$C$73,3,FALSE)</f>
        <v>-87.885319999999993</v>
      </c>
      <c r="O4093">
        <v>11</v>
      </c>
      <c r="P4093">
        <v>0</v>
      </c>
      <c r="Q4093">
        <v>1.7</v>
      </c>
      <c r="R4093">
        <v>1.6</v>
      </c>
      <c r="S4093">
        <v>66</v>
      </c>
      <c r="T4093">
        <f t="shared" si="567"/>
        <v>-1</v>
      </c>
      <c r="U4093" s="1">
        <v>42833</v>
      </c>
      <c r="V4093" s="13">
        <f t="shared" si="568"/>
        <v>42826</v>
      </c>
      <c r="W4093" s="14">
        <f t="shared" si="569"/>
        <v>42833</v>
      </c>
      <c r="X4093" s="1" t="str">
        <f t="shared" si="570"/>
        <v>Saturday</v>
      </c>
      <c r="Y4093" s="2">
        <v>0.75115740740740744</v>
      </c>
      <c r="Z4093" s="2">
        <f t="shared" si="571"/>
        <v>0.75</v>
      </c>
      <c r="AA4093">
        <f>1</f>
        <v>1</v>
      </c>
      <c r="AB4093" s="1">
        <v>42833</v>
      </c>
      <c r="AC4093" s="13">
        <f t="shared" si="572"/>
        <v>42826</v>
      </c>
      <c r="AD4093" s="14">
        <f t="shared" si="573"/>
        <v>42833</v>
      </c>
      <c r="AE4093" s="1" t="str">
        <f t="shared" si="574"/>
        <v>Saturday</v>
      </c>
      <c r="AF4093" s="2">
        <v>0.75846064814814806</v>
      </c>
      <c r="AG4093" s="2">
        <f t="shared" si="575"/>
        <v>0.75</v>
      </c>
      <c r="AH4093" t="s">
        <v>23</v>
      </c>
    </row>
    <row r="4094" spans="1:34" x14ac:dyDescent="0.25">
      <c r="A4094">
        <v>1149880</v>
      </c>
      <c r="B4094" t="s">
        <v>29</v>
      </c>
      <c r="C4094" t="s">
        <v>47</v>
      </c>
      <c r="D4094" t="s">
        <v>31</v>
      </c>
      <c r="E4094">
        <v>53212</v>
      </c>
      <c r="F4094" t="s">
        <v>20</v>
      </c>
      <c r="G4094" t="s">
        <v>32</v>
      </c>
      <c r="H4094">
        <v>5537</v>
      </c>
      <c r="I4094" t="s">
        <v>22</v>
      </c>
      <c r="J4094">
        <f>VLOOKUP(I4094,Key!$A$1:$C$73,2,FALSE)</f>
        <v>43.058619999999998</v>
      </c>
      <c r="K4094">
        <f>VLOOKUP(I4094,Key!$A$1:$C$73,3,FALSE)</f>
        <v>-87.885319999999993</v>
      </c>
      <c r="L4094" t="s">
        <v>74</v>
      </c>
      <c r="M4094">
        <f>VLOOKUP(L4094,Key!$A$1:$C$73,2,FALSE)</f>
        <v>43.05536</v>
      </c>
      <c r="N4094">
        <f>VLOOKUP(L4094,Key!$A$1:$C$73,3,FALSE)</f>
        <v>-87.90504</v>
      </c>
      <c r="O4094">
        <v>9</v>
      </c>
      <c r="P4094">
        <v>0</v>
      </c>
      <c r="Q4094">
        <v>1.4</v>
      </c>
      <c r="R4094">
        <v>1.3</v>
      </c>
      <c r="S4094">
        <v>54</v>
      </c>
      <c r="T4094">
        <f t="shared" si="567"/>
        <v>-1</v>
      </c>
      <c r="U4094" s="1">
        <v>42833</v>
      </c>
      <c r="V4094" s="13">
        <f t="shared" si="568"/>
        <v>42826</v>
      </c>
      <c r="W4094" s="14">
        <f t="shared" si="569"/>
        <v>42833</v>
      </c>
      <c r="X4094" s="1" t="str">
        <f t="shared" si="570"/>
        <v>Saturday</v>
      </c>
      <c r="Y4094" s="2">
        <v>0.81604166666666667</v>
      </c>
      <c r="Z4094" s="2">
        <f t="shared" si="571"/>
        <v>0.83333333333333326</v>
      </c>
      <c r="AA4094">
        <f>1</f>
        <v>1</v>
      </c>
      <c r="AB4094" s="1">
        <v>42833</v>
      </c>
      <c r="AC4094" s="13">
        <f t="shared" si="572"/>
        <v>42826</v>
      </c>
      <c r="AD4094" s="14">
        <f t="shared" si="573"/>
        <v>42833</v>
      </c>
      <c r="AE4094" s="1" t="str">
        <f t="shared" si="574"/>
        <v>Saturday</v>
      </c>
      <c r="AF4094" s="2">
        <v>0.82259259259259254</v>
      </c>
      <c r="AG4094" s="2">
        <f t="shared" si="575"/>
        <v>0.83333333333333326</v>
      </c>
      <c r="AH4094" t="s">
        <v>23</v>
      </c>
    </row>
    <row r="4095" spans="1:34" x14ac:dyDescent="0.25">
      <c r="A4095">
        <v>1149880</v>
      </c>
      <c r="B4095" t="s">
        <v>29</v>
      </c>
      <c r="C4095" t="s">
        <v>47</v>
      </c>
      <c r="D4095" t="s">
        <v>31</v>
      </c>
      <c r="E4095">
        <v>53212</v>
      </c>
      <c r="F4095" t="s">
        <v>20</v>
      </c>
      <c r="G4095" t="s">
        <v>32</v>
      </c>
      <c r="H4095">
        <v>11124</v>
      </c>
      <c r="I4095" t="s">
        <v>42</v>
      </c>
      <c r="J4095">
        <f>VLOOKUP(I4095,Key!$A$1:$C$73,2,FALSE)</f>
        <v>43.038719999999998</v>
      </c>
      <c r="K4095">
        <f>VLOOKUP(I4095,Key!$A$1:$C$73,3,FALSE)</f>
        <v>-87.905339999999995</v>
      </c>
      <c r="L4095" t="s">
        <v>74</v>
      </c>
      <c r="M4095">
        <f>VLOOKUP(L4095,Key!$A$1:$C$73,2,FALSE)</f>
        <v>43.05536</v>
      </c>
      <c r="N4095">
        <f>VLOOKUP(L4095,Key!$A$1:$C$73,3,FALSE)</f>
        <v>-87.90504</v>
      </c>
      <c r="O4095">
        <v>12</v>
      </c>
      <c r="P4095">
        <v>0</v>
      </c>
      <c r="Q4095">
        <v>1.8</v>
      </c>
      <c r="R4095">
        <v>1.7</v>
      </c>
      <c r="S4095">
        <v>72</v>
      </c>
      <c r="T4095">
        <f t="shared" si="567"/>
        <v>-1</v>
      </c>
      <c r="U4095" s="1">
        <v>42845</v>
      </c>
      <c r="V4095" s="13">
        <f t="shared" si="568"/>
        <v>42826</v>
      </c>
      <c r="W4095" s="14">
        <f t="shared" si="569"/>
        <v>42845</v>
      </c>
      <c r="X4095" s="1" t="str">
        <f t="shared" si="570"/>
        <v>Thursday</v>
      </c>
      <c r="Y4095" s="2">
        <v>0.68915509259259267</v>
      </c>
      <c r="Z4095" s="2">
        <f t="shared" si="571"/>
        <v>0.70833333333333326</v>
      </c>
      <c r="AA4095">
        <f>1</f>
        <v>1</v>
      </c>
      <c r="AB4095" s="1">
        <v>42845</v>
      </c>
      <c r="AC4095" s="13">
        <f t="shared" si="572"/>
        <v>42826</v>
      </c>
      <c r="AD4095" s="14">
        <f t="shared" si="573"/>
        <v>42845</v>
      </c>
      <c r="AE4095" s="1" t="str">
        <f t="shared" si="574"/>
        <v>Thursday</v>
      </c>
      <c r="AF4095" s="2">
        <v>0.69780092592592602</v>
      </c>
      <c r="AG4095" s="2">
        <f t="shared" si="575"/>
        <v>0.70833333333333326</v>
      </c>
      <c r="AH4095" t="s">
        <v>23</v>
      </c>
    </row>
    <row r="4096" spans="1:34" x14ac:dyDescent="0.25">
      <c r="A4096">
        <v>1154367</v>
      </c>
      <c r="B4096" t="s">
        <v>29</v>
      </c>
      <c r="C4096" t="s">
        <v>47</v>
      </c>
      <c r="D4096" t="s">
        <v>31</v>
      </c>
      <c r="E4096">
        <v>53202</v>
      </c>
      <c r="F4096" t="s">
        <v>20</v>
      </c>
      <c r="G4096" t="s">
        <v>32</v>
      </c>
      <c r="H4096">
        <v>11129</v>
      </c>
      <c r="I4096" t="s">
        <v>77</v>
      </c>
      <c r="J4096">
        <f>VLOOKUP(I4096,Key!$A$1:$C$73,2,FALSE)</f>
        <v>43.036900000000003</v>
      </c>
      <c r="K4096">
        <f>VLOOKUP(I4096,Key!$A$1:$C$73,3,FALSE)</f>
        <v>-87.89667</v>
      </c>
      <c r="L4096" t="s">
        <v>77</v>
      </c>
      <c r="M4096">
        <f>VLOOKUP(L4096,Key!$A$1:$C$73,2,FALSE)</f>
        <v>43.036900000000003</v>
      </c>
      <c r="N4096">
        <f>VLOOKUP(L4096,Key!$A$1:$C$73,3,FALSE)</f>
        <v>-87.89667</v>
      </c>
      <c r="O4096">
        <v>12</v>
      </c>
      <c r="P4096">
        <v>0</v>
      </c>
      <c r="Q4096">
        <v>1.8</v>
      </c>
      <c r="R4096">
        <v>1.7</v>
      </c>
      <c r="S4096">
        <v>72</v>
      </c>
      <c r="T4096">
        <f t="shared" si="567"/>
        <v>-1</v>
      </c>
      <c r="U4096" s="1">
        <v>42837</v>
      </c>
      <c r="V4096" s="13">
        <f t="shared" si="568"/>
        <v>42826</v>
      </c>
      <c r="W4096" s="14">
        <f t="shared" si="569"/>
        <v>42837</v>
      </c>
      <c r="X4096" s="1" t="str">
        <f t="shared" si="570"/>
        <v>Wednesday</v>
      </c>
      <c r="Y4096" s="2">
        <v>0.33759259259259261</v>
      </c>
      <c r="Z4096" s="2">
        <f t="shared" si="571"/>
        <v>0.33333333333333331</v>
      </c>
      <c r="AA4096">
        <f>1</f>
        <v>1</v>
      </c>
      <c r="AB4096" s="1">
        <v>42837</v>
      </c>
      <c r="AC4096" s="13">
        <f t="shared" si="572"/>
        <v>42826</v>
      </c>
      <c r="AD4096" s="14">
        <f t="shared" si="573"/>
        <v>42837</v>
      </c>
      <c r="AE4096" s="1" t="str">
        <f t="shared" si="574"/>
        <v>Wednesday</v>
      </c>
      <c r="AF4096" s="2">
        <v>0.34587962962962965</v>
      </c>
      <c r="AG4096" s="2">
        <f t="shared" si="575"/>
        <v>0.33333333333333331</v>
      </c>
      <c r="AH4096" t="s">
        <v>25</v>
      </c>
    </row>
    <row r="4097" spans="1:34" x14ac:dyDescent="0.25">
      <c r="A4097">
        <v>1154367</v>
      </c>
      <c r="B4097" t="s">
        <v>29</v>
      </c>
      <c r="C4097" t="s">
        <v>47</v>
      </c>
      <c r="D4097" t="s">
        <v>31</v>
      </c>
      <c r="E4097">
        <v>53202</v>
      </c>
      <c r="F4097" t="s">
        <v>20</v>
      </c>
      <c r="G4097" t="s">
        <v>32</v>
      </c>
      <c r="H4097">
        <v>11093</v>
      </c>
      <c r="I4097" t="s">
        <v>33</v>
      </c>
      <c r="J4097">
        <f>VLOOKUP(I4097,Key!$A$1:$C$73,2,FALSE)</f>
        <v>43.045712999999999</v>
      </c>
      <c r="K4097">
        <f>VLOOKUP(I4097,Key!$A$1:$C$73,3,FALSE)</f>
        <v>-87.899756999999994</v>
      </c>
      <c r="L4097" t="s">
        <v>78</v>
      </c>
      <c r="M4097">
        <f>VLOOKUP(L4097,Key!$A$1:$C$73,2,FALSE)</f>
        <v>43.048200000000001</v>
      </c>
      <c r="N4097">
        <f>VLOOKUP(L4097,Key!$A$1:$C$73,3,FALSE)</f>
        <v>-87.900859999999994</v>
      </c>
      <c r="O4097">
        <v>3</v>
      </c>
      <c r="P4097">
        <v>0</v>
      </c>
      <c r="Q4097">
        <v>0.5</v>
      </c>
      <c r="R4097">
        <v>0.4</v>
      </c>
      <c r="S4097">
        <v>18</v>
      </c>
      <c r="T4097">
        <f t="shared" si="567"/>
        <v>-1</v>
      </c>
      <c r="U4097" s="1">
        <v>42835</v>
      </c>
      <c r="V4097" s="13">
        <f t="shared" si="568"/>
        <v>42826</v>
      </c>
      <c r="W4097" s="14">
        <f t="shared" si="569"/>
        <v>42835</v>
      </c>
      <c r="X4097" s="1" t="str">
        <f t="shared" si="570"/>
        <v>Monday</v>
      </c>
      <c r="Y4097" s="2">
        <v>0.51393518518518522</v>
      </c>
      <c r="Z4097" s="2">
        <f t="shared" si="571"/>
        <v>0.5</v>
      </c>
      <c r="AA4097">
        <f>1</f>
        <v>1</v>
      </c>
      <c r="AB4097" s="1">
        <v>42835</v>
      </c>
      <c r="AC4097" s="13">
        <f t="shared" si="572"/>
        <v>42826</v>
      </c>
      <c r="AD4097" s="14">
        <f t="shared" si="573"/>
        <v>42835</v>
      </c>
      <c r="AE4097" s="1" t="str">
        <f t="shared" si="574"/>
        <v>Monday</v>
      </c>
      <c r="AF4097" s="2">
        <v>0.51652777777777781</v>
      </c>
      <c r="AG4097" s="2">
        <f t="shared" si="575"/>
        <v>0.5</v>
      </c>
      <c r="AH4097" t="s">
        <v>23</v>
      </c>
    </row>
    <row r="4098" spans="1:34" x14ac:dyDescent="0.25">
      <c r="A4098">
        <v>1157097</v>
      </c>
      <c r="B4098" t="s">
        <v>29</v>
      </c>
      <c r="C4098" t="s">
        <v>98</v>
      </c>
      <c r="D4098" t="s">
        <v>31</v>
      </c>
      <c r="E4098">
        <v>53211</v>
      </c>
      <c r="F4098" t="s">
        <v>20</v>
      </c>
      <c r="G4098" t="s">
        <v>99</v>
      </c>
      <c r="H4098">
        <v>182</v>
      </c>
      <c r="I4098" t="s">
        <v>63</v>
      </c>
      <c r="J4098">
        <f>VLOOKUP(I4098,Key!$A$1:$C$73,2,FALSE)</f>
        <v>43.066893999999998</v>
      </c>
      <c r="K4098">
        <f>VLOOKUP(I4098,Key!$A$1:$C$73,3,FALSE)</f>
        <v>-87.877936000000005</v>
      </c>
      <c r="L4098" t="s">
        <v>66</v>
      </c>
      <c r="M4098">
        <f>VLOOKUP(L4098,Key!$A$1:$C$73,2,FALSE)</f>
        <v>43.078530000000001</v>
      </c>
      <c r="N4098">
        <f>VLOOKUP(L4098,Key!$A$1:$C$73,3,FALSE)</f>
        <v>-87.882620000000003</v>
      </c>
      <c r="O4098">
        <v>10</v>
      </c>
      <c r="P4098">
        <v>0</v>
      </c>
      <c r="Q4098">
        <v>1.5</v>
      </c>
      <c r="R4098">
        <v>1.4</v>
      </c>
      <c r="S4098">
        <v>60</v>
      </c>
      <c r="T4098">
        <f t="shared" ref="T4098:T4161" si="576">-1</f>
        <v>-1</v>
      </c>
      <c r="U4098" s="1">
        <v>42834</v>
      </c>
      <c r="V4098" s="13">
        <f t="shared" ref="V4098:V4161" si="577">DATE(YEAR(U4098), MONTH(U4098), 1)</f>
        <v>42826</v>
      </c>
      <c r="W4098" s="14">
        <f t="shared" ref="W4098:W4161" si="578">U4098</f>
        <v>42834</v>
      </c>
      <c r="X4098" s="1" t="str">
        <f t="shared" ref="X4098:X4161" si="579">TEXT(W4098,"dddd")</f>
        <v>Sunday</v>
      </c>
      <c r="Y4098" s="2">
        <v>0.61673611111111104</v>
      </c>
      <c r="Z4098" s="2">
        <f t="shared" ref="Z4098:Z4161" si="580">MROUND(Y4098, "1:00")</f>
        <v>0.625</v>
      </c>
      <c r="AA4098">
        <f>1</f>
        <v>1</v>
      </c>
      <c r="AB4098" s="1">
        <v>42834</v>
      </c>
      <c r="AC4098" s="13">
        <f t="shared" ref="AC4098:AC4161" si="581">DATE(YEAR(AB4098), MONTH(AB4098), 1)</f>
        <v>42826</v>
      </c>
      <c r="AD4098" s="14">
        <f t="shared" ref="AD4098:AD4161" si="582">AB4098</f>
        <v>42834</v>
      </c>
      <c r="AE4098" s="1" t="str">
        <f t="shared" ref="AE4098:AE4161" si="583">TEXT(AD4098,"dddd")</f>
        <v>Sunday</v>
      </c>
      <c r="AF4098" s="2">
        <v>0.62414351851851857</v>
      </c>
      <c r="AG4098" s="2">
        <f t="shared" ref="AG4098:AG4161" si="584">MROUND(AF4098, "1:00")</f>
        <v>0.625</v>
      </c>
      <c r="AH4098" t="s">
        <v>23</v>
      </c>
    </row>
    <row r="4099" spans="1:34" x14ac:dyDescent="0.25">
      <c r="A4099">
        <v>1158045</v>
      </c>
      <c r="B4099" t="s">
        <v>29</v>
      </c>
      <c r="C4099" t="s">
        <v>47</v>
      </c>
      <c r="D4099" t="s">
        <v>31</v>
      </c>
      <c r="E4099">
        <v>53202</v>
      </c>
      <c r="F4099" t="s">
        <v>20</v>
      </c>
      <c r="G4099" t="s">
        <v>99</v>
      </c>
      <c r="H4099">
        <v>199</v>
      </c>
      <c r="I4099" t="s">
        <v>22</v>
      </c>
      <c r="J4099">
        <f>VLOOKUP(I4099,Key!$A$1:$C$73,2,FALSE)</f>
        <v>43.058619999999998</v>
      </c>
      <c r="K4099">
        <f>VLOOKUP(I4099,Key!$A$1:$C$73,3,FALSE)</f>
        <v>-87.885319999999993</v>
      </c>
      <c r="L4099" t="s">
        <v>22</v>
      </c>
      <c r="M4099">
        <f>VLOOKUP(L4099,Key!$A$1:$C$73,2,FALSE)</f>
        <v>43.058619999999998</v>
      </c>
      <c r="N4099">
        <f>VLOOKUP(L4099,Key!$A$1:$C$73,3,FALSE)</f>
        <v>-87.885319999999993</v>
      </c>
      <c r="O4099">
        <v>1</v>
      </c>
      <c r="P4099">
        <v>0</v>
      </c>
      <c r="Q4099">
        <v>0.2</v>
      </c>
      <c r="R4099">
        <v>0.1</v>
      </c>
      <c r="S4099">
        <v>6</v>
      </c>
      <c r="T4099">
        <f t="shared" si="576"/>
        <v>-1</v>
      </c>
      <c r="U4099" s="1">
        <v>42841</v>
      </c>
      <c r="V4099" s="13">
        <f t="shared" si="577"/>
        <v>42826</v>
      </c>
      <c r="W4099" s="14">
        <f t="shared" si="578"/>
        <v>42841</v>
      </c>
      <c r="X4099" s="1" t="str">
        <f t="shared" si="579"/>
        <v>Sunday</v>
      </c>
      <c r="Y4099" s="2">
        <v>0.60774305555555552</v>
      </c>
      <c r="Z4099" s="2">
        <f t="shared" si="580"/>
        <v>0.625</v>
      </c>
      <c r="AA4099">
        <f>1</f>
        <v>1</v>
      </c>
      <c r="AB4099" s="1">
        <v>42841</v>
      </c>
      <c r="AC4099" s="13">
        <f t="shared" si="581"/>
        <v>42826</v>
      </c>
      <c r="AD4099" s="14">
        <f t="shared" si="582"/>
        <v>42841</v>
      </c>
      <c r="AE4099" s="1" t="str">
        <f t="shared" si="583"/>
        <v>Sunday</v>
      </c>
      <c r="AF4099" s="2">
        <v>0.60881944444444447</v>
      </c>
      <c r="AG4099" s="2">
        <f t="shared" si="584"/>
        <v>0.625</v>
      </c>
      <c r="AH4099" t="s">
        <v>25</v>
      </c>
    </row>
    <row r="4100" spans="1:34" x14ac:dyDescent="0.25">
      <c r="A4100">
        <v>1158140</v>
      </c>
      <c r="B4100" t="s">
        <v>29</v>
      </c>
      <c r="C4100" t="s">
        <v>47</v>
      </c>
      <c r="D4100" t="s">
        <v>31</v>
      </c>
      <c r="E4100">
        <v>53233</v>
      </c>
      <c r="F4100" t="s">
        <v>20</v>
      </c>
      <c r="G4100" t="s">
        <v>50</v>
      </c>
      <c r="H4100">
        <v>5519</v>
      </c>
      <c r="I4100" t="s">
        <v>84</v>
      </c>
      <c r="J4100">
        <f>VLOOKUP(I4100,Key!$A$1:$C$73,2,FALSE)</f>
        <v>43.040154000000001</v>
      </c>
      <c r="K4100">
        <f>VLOOKUP(I4100,Key!$A$1:$C$73,3,FALSE)</f>
        <v>-87.932113000000001</v>
      </c>
      <c r="L4100" t="s">
        <v>22</v>
      </c>
      <c r="M4100">
        <f>VLOOKUP(L4100,Key!$A$1:$C$73,2,FALSE)</f>
        <v>43.058619999999998</v>
      </c>
      <c r="N4100">
        <f>VLOOKUP(L4100,Key!$A$1:$C$73,3,FALSE)</f>
        <v>-87.885319999999993</v>
      </c>
      <c r="O4100">
        <v>25</v>
      </c>
      <c r="P4100">
        <v>0</v>
      </c>
      <c r="Q4100">
        <v>3.8</v>
      </c>
      <c r="R4100">
        <v>3.6</v>
      </c>
      <c r="S4100">
        <v>150</v>
      </c>
      <c r="T4100">
        <f t="shared" si="576"/>
        <v>-1</v>
      </c>
      <c r="U4100" s="1">
        <v>42840</v>
      </c>
      <c r="V4100" s="13">
        <f t="shared" si="577"/>
        <v>42826</v>
      </c>
      <c r="W4100" s="14">
        <f t="shared" si="578"/>
        <v>42840</v>
      </c>
      <c r="X4100" s="1" t="str">
        <f t="shared" si="579"/>
        <v>Saturday</v>
      </c>
      <c r="Y4100" s="2">
        <v>0.71834490740740742</v>
      </c>
      <c r="Z4100" s="2">
        <f t="shared" si="580"/>
        <v>0.70833333333333326</v>
      </c>
      <c r="AA4100">
        <f>1</f>
        <v>1</v>
      </c>
      <c r="AB4100" s="1">
        <v>42840</v>
      </c>
      <c r="AC4100" s="13">
        <f t="shared" si="581"/>
        <v>42826</v>
      </c>
      <c r="AD4100" s="14">
        <f t="shared" si="582"/>
        <v>42840</v>
      </c>
      <c r="AE4100" s="1" t="str">
        <f t="shared" si="583"/>
        <v>Saturday</v>
      </c>
      <c r="AF4100" s="2">
        <v>0.73584490740740749</v>
      </c>
      <c r="AG4100" s="2">
        <f t="shared" si="584"/>
        <v>0.75</v>
      </c>
      <c r="AH4100" t="s">
        <v>23</v>
      </c>
    </row>
    <row r="4101" spans="1:34" x14ac:dyDescent="0.25">
      <c r="A4101">
        <v>1161504</v>
      </c>
      <c r="B4101" t="s">
        <v>29</v>
      </c>
      <c r="C4101" t="s">
        <v>47</v>
      </c>
      <c r="D4101" t="s">
        <v>31</v>
      </c>
      <c r="E4101">
        <v>53212</v>
      </c>
      <c r="F4101" t="s">
        <v>20</v>
      </c>
      <c r="G4101" t="s">
        <v>99</v>
      </c>
      <c r="H4101">
        <v>5574</v>
      </c>
      <c r="I4101" t="s">
        <v>21</v>
      </c>
      <c r="J4101">
        <f>VLOOKUP(I4101,Key!$A$1:$C$73,2,FALSE)</f>
        <v>43.074890000000003</v>
      </c>
      <c r="K4101">
        <f>VLOOKUP(I4101,Key!$A$1:$C$73,3,FALSE)</f>
        <v>-87.882810000000006</v>
      </c>
      <c r="L4101" t="s">
        <v>21</v>
      </c>
      <c r="M4101">
        <f>VLOOKUP(L4101,Key!$A$1:$C$73,2,FALSE)</f>
        <v>43.074890000000003</v>
      </c>
      <c r="N4101">
        <f>VLOOKUP(L4101,Key!$A$1:$C$73,3,FALSE)</f>
        <v>-87.882810000000006</v>
      </c>
      <c r="O4101">
        <v>36</v>
      </c>
      <c r="P4101">
        <v>0</v>
      </c>
      <c r="Q4101">
        <v>5.4</v>
      </c>
      <c r="R4101">
        <v>5.0999999999999996</v>
      </c>
      <c r="S4101">
        <v>216</v>
      </c>
      <c r="T4101">
        <f t="shared" si="576"/>
        <v>-1</v>
      </c>
      <c r="U4101" s="1">
        <v>42833</v>
      </c>
      <c r="V4101" s="13">
        <f t="shared" si="577"/>
        <v>42826</v>
      </c>
      <c r="W4101" s="14">
        <f t="shared" si="578"/>
        <v>42833</v>
      </c>
      <c r="X4101" s="1" t="str">
        <f t="shared" si="579"/>
        <v>Saturday</v>
      </c>
      <c r="Y4101" s="2">
        <v>0.38172453703703701</v>
      </c>
      <c r="Z4101" s="2">
        <f t="shared" si="580"/>
        <v>0.375</v>
      </c>
      <c r="AA4101">
        <f>1</f>
        <v>1</v>
      </c>
      <c r="AB4101" s="1">
        <v>42833</v>
      </c>
      <c r="AC4101" s="13">
        <f t="shared" si="581"/>
        <v>42826</v>
      </c>
      <c r="AD4101" s="14">
        <f t="shared" si="582"/>
        <v>42833</v>
      </c>
      <c r="AE4101" s="1" t="str">
        <f t="shared" si="583"/>
        <v>Saturday</v>
      </c>
      <c r="AF4101" s="2">
        <v>0.40641203703703704</v>
      </c>
      <c r="AG4101" s="2">
        <f t="shared" si="584"/>
        <v>0.41666666666666663</v>
      </c>
      <c r="AH4101" t="s">
        <v>25</v>
      </c>
    </row>
    <row r="4102" spans="1:34" x14ac:dyDescent="0.25">
      <c r="A4102">
        <v>1161504</v>
      </c>
      <c r="B4102" t="s">
        <v>29</v>
      </c>
      <c r="C4102" t="s">
        <v>47</v>
      </c>
      <c r="D4102" t="s">
        <v>31</v>
      </c>
      <c r="E4102">
        <v>53212</v>
      </c>
      <c r="F4102" t="s">
        <v>20</v>
      </c>
      <c r="G4102" t="s">
        <v>99</v>
      </c>
      <c r="H4102">
        <v>11050</v>
      </c>
      <c r="I4102" t="s">
        <v>21</v>
      </c>
      <c r="J4102">
        <f>VLOOKUP(I4102,Key!$A$1:$C$73,2,FALSE)</f>
        <v>43.074890000000003</v>
      </c>
      <c r="K4102">
        <f>VLOOKUP(I4102,Key!$A$1:$C$73,3,FALSE)</f>
        <v>-87.882810000000006</v>
      </c>
      <c r="L4102" t="s">
        <v>21</v>
      </c>
      <c r="M4102">
        <f>VLOOKUP(L4102,Key!$A$1:$C$73,2,FALSE)</f>
        <v>43.074890000000003</v>
      </c>
      <c r="N4102">
        <f>VLOOKUP(L4102,Key!$A$1:$C$73,3,FALSE)</f>
        <v>-87.882810000000006</v>
      </c>
      <c r="O4102">
        <v>76</v>
      </c>
      <c r="P4102">
        <v>3</v>
      </c>
      <c r="Q4102">
        <v>11.4</v>
      </c>
      <c r="R4102">
        <v>10.8</v>
      </c>
      <c r="S4102">
        <v>456</v>
      </c>
      <c r="T4102">
        <f t="shared" si="576"/>
        <v>-1</v>
      </c>
      <c r="U4102" s="1">
        <v>42832</v>
      </c>
      <c r="V4102" s="13">
        <f t="shared" si="577"/>
        <v>42826</v>
      </c>
      <c r="W4102" s="14">
        <f t="shared" si="578"/>
        <v>42832</v>
      </c>
      <c r="X4102" s="1" t="str">
        <f t="shared" si="579"/>
        <v>Friday</v>
      </c>
      <c r="Y4102" s="2">
        <v>0.64644675925925921</v>
      </c>
      <c r="Z4102" s="2">
        <f t="shared" si="580"/>
        <v>0.66666666666666663</v>
      </c>
      <c r="AA4102">
        <f>1</f>
        <v>1</v>
      </c>
      <c r="AB4102" s="1">
        <v>42832</v>
      </c>
      <c r="AC4102" s="13">
        <f t="shared" si="581"/>
        <v>42826</v>
      </c>
      <c r="AD4102" s="14">
        <f t="shared" si="582"/>
        <v>42832</v>
      </c>
      <c r="AE4102" s="1" t="str">
        <f t="shared" si="583"/>
        <v>Friday</v>
      </c>
      <c r="AF4102" s="2">
        <v>0.69899305555555558</v>
      </c>
      <c r="AG4102" s="2">
        <f t="shared" si="584"/>
        <v>0.70833333333333326</v>
      </c>
      <c r="AH4102" t="s">
        <v>25</v>
      </c>
    </row>
    <row r="4103" spans="1:34" x14ac:dyDescent="0.25">
      <c r="A4103">
        <v>1162897</v>
      </c>
      <c r="B4103" t="s">
        <v>29</v>
      </c>
      <c r="C4103" t="s">
        <v>47</v>
      </c>
      <c r="D4103" t="s">
        <v>31</v>
      </c>
      <c r="E4103">
        <v>53202</v>
      </c>
      <c r="F4103" t="s">
        <v>20</v>
      </c>
      <c r="G4103" t="s">
        <v>99</v>
      </c>
      <c r="H4103">
        <v>5470</v>
      </c>
      <c r="I4103" t="s">
        <v>22</v>
      </c>
      <c r="J4103">
        <f>VLOOKUP(I4103,Key!$A$1:$C$73,2,FALSE)</f>
        <v>43.058619999999998</v>
      </c>
      <c r="K4103">
        <f>VLOOKUP(I4103,Key!$A$1:$C$73,3,FALSE)</f>
        <v>-87.885319999999993</v>
      </c>
      <c r="L4103" t="s">
        <v>65</v>
      </c>
      <c r="M4103">
        <f>VLOOKUP(L4103,Key!$A$1:$C$73,2,FALSE)</f>
        <v>43.077359999999999</v>
      </c>
      <c r="N4103">
        <f>VLOOKUP(L4103,Key!$A$1:$C$73,3,FALSE)</f>
        <v>-87.880769999999998</v>
      </c>
      <c r="O4103">
        <v>20</v>
      </c>
      <c r="P4103">
        <v>0</v>
      </c>
      <c r="Q4103">
        <v>3</v>
      </c>
      <c r="R4103">
        <v>2.9</v>
      </c>
      <c r="S4103">
        <v>120</v>
      </c>
      <c r="T4103">
        <f t="shared" si="576"/>
        <v>-1</v>
      </c>
      <c r="U4103" s="1">
        <v>42848</v>
      </c>
      <c r="V4103" s="13">
        <f t="shared" si="577"/>
        <v>42826</v>
      </c>
      <c r="W4103" s="14">
        <f t="shared" si="578"/>
        <v>42848</v>
      </c>
      <c r="X4103" s="1" t="str">
        <f t="shared" si="579"/>
        <v>Sunday</v>
      </c>
      <c r="Y4103" s="2">
        <v>0.53357638888888892</v>
      </c>
      <c r="Z4103" s="2">
        <f t="shared" si="580"/>
        <v>0.54166666666666663</v>
      </c>
      <c r="AA4103">
        <f>1</f>
        <v>1</v>
      </c>
      <c r="AB4103" s="1">
        <v>42848</v>
      </c>
      <c r="AC4103" s="13">
        <f t="shared" si="581"/>
        <v>42826</v>
      </c>
      <c r="AD4103" s="14">
        <f t="shared" si="582"/>
        <v>42848</v>
      </c>
      <c r="AE4103" s="1" t="str">
        <f t="shared" si="583"/>
        <v>Sunday</v>
      </c>
      <c r="AF4103" s="2">
        <v>0.54758101851851848</v>
      </c>
      <c r="AG4103" s="2">
        <f t="shared" si="584"/>
        <v>0.54166666666666663</v>
      </c>
      <c r="AH4103" t="s">
        <v>23</v>
      </c>
    </row>
    <row r="4104" spans="1:34" x14ac:dyDescent="0.25">
      <c r="A4104">
        <v>1182678</v>
      </c>
      <c r="B4104" t="s">
        <v>29</v>
      </c>
      <c r="C4104" t="s">
        <v>47</v>
      </c>
      <c r="D4104" t="s">
        <v>31</v>
      </c>
      <c r="E4104">
        <v>53202</v>
      </c>
      <c r="F4104" t="s">
        <v>20</v>
      </c>
      <c r="G4104" t="s">
        <v>32</v>
      </c>
      <c r="H4104">
        <v>11157</v>
      </c>
      <c r="I4104" t="s">
        <v>42</v>
      </c>
      <c r="J4104">
        <f>VLOOKUP(I4104,Key!$A$1:$C$73,2,FALSE)</f>
        <v>43.038719999999998</v>
      </c>
      <c r="K4104">
        <f>VLOOKUP(I4104,Key!$A$1:$C$73,3,FALSE)</f>
        <v>-87.905339999999995</v>
      </c>
      <c r="L4104" t="s">
        <v>48</v>
      </c>
      <c r="M4104">
        <f>VLOOKUP(L4104,Key!$A$1:$C$73,2,FALSE)</f>
        <v>43.031320000000001</v>
      </c>
      <c r="N4104">
        <f>VLOOKUP(L4104,Key!$A$1:$C$73,3,FALSE)</f>
        <v>-87.904259999999994</v>
      </c>
      <c r="O4104">
        <v>5</v>
      </c>
      <c r="P4104">
        <v>0</v>
      </c>
      <c r="Q4104">
        <v>0.8</v>
      </c>
      <c r="R4104">
        <v>0.7</v>
      </c>
      <c r="S4104">
        <v>30</v>
      </c>
      <c r="T4104">
        <f t="shared" si="576"/>
        <v>-1</v>
      </c>
      <c r="U4104" s="1">
        <v>42843</v>
      </c>
      <c r="V4104" s="13">
        <f t="shared" si="577"/>
        <v>42826</v>
      </c>
      <c r="W4104" s="14">
        <f t="shared" si="578"/>
        <v>42843</v>
      </c>
      <c r="X4104" s="1" t="str">
        <f t="shared" si="579"/>
        <v>Tuesday</v>
      </c>
      <c r="Y4104" s="2">
        <v>0.71783564814814815</v>
      </c>
      <c r="Z4104" s="2">
        <f t="shared" si="580"/>
        <v>0.70833333333333326</v>
      </c>
      <c r="AA4104">
        <f>1</f>
        <v>1</v>
      </c>
      <c r="AB4104" s="1">
        <v>42843</v>
      </c>
      <c r="AC4104" s="13">
        <f t="shared" si="581"/>
        <v>42826</v>
      </c>
      <c r="AD4104" s="14">
        <f t="shared" si="582"/>
        <v>42843</v>
      </c>
      <c r="AE4104" s="1" t="str">
        <f t="shared" si="583"/>
        <v>Tuesday</v>
      </c>
      <c r="AF4104" s="2">
        <v>0.7208796296296297</v>
      </c>
      <c r="AG4104" s="2">
        <f t="shared" si="584"/>
        <v>0.70833333333333326</v>
      </c>
      <c r="AH4104" t="s">
        <v>23</v>
      </c>
    </row>
    <row r="4105" spans="1:34" x14ac:dyDescent="0.25">
      <c r="A4105">
        <v>1191218</v>
      </c>
      <c r="B4105" t="s">
        <v>29</v>
      </c>
      <c r="C4105" t="s">
        <v>103</v>
      </c>
      <c r="D4105" t="s">
        <v>31</v>
      </c>
      <c r="E4105">
        <v>53212</v>
      </c>
      <c r="F4105" t="s">
        <v>20</v>
      </c>
      <c r="G4105" t="s">
        <v>50</v>
      </c>
      <c r="H4105">
        <v>11093</v>
      </c>
      <c r="I4105" t="s">
        <v>61</v>
      </c>
      <c r="J4105">
        <f>VLOOKUP(I4105,Key!$A$1:$C$73,2,FALSE)</f>
        <v>43.060786</v>
      </c>
      <c r="K4105">
        <f>VLOOKUP(I4105,Key!$A$1:$C$73,3,FALSE)</f>
        <v>-87.883825999999999</v>
      </c>
      <c r="L4105" t="s">
        <v>61</v>
      </c>
      <c r="M4105">
        <f>VLOOKUP(L4105,Key!$A$1:$C$73,2,FALSE)</f>
        <v>43.060786</v>
      </c>
      <c r="N4105">
        <f>VLOOKUP(L4105,Key!$A$1:$C$73,3,FALSE)</f>
        <v>-87.883825999999999</v>
      </c>
      <c r="O4105">
        <v>1</v>
      </c>
      <c r="P4105">
        <v>0</v>
      </c>
      <c r="Q4105">
        <v>0.2</v>
      </c>
      <c r="R4105">
        <v>0.1</v>
      </c>
      <c r="S4105">
        <v>6</v>
      </c>
      <c r="T4105">
        <f t="shared" si="576"/>
        <v>-1</v>
      </c>
      <c r="U4105" s="1">
        <v>42850</v>
      </c>
      <c r="V4105" s="13">
        <f t="shared" si="577"/>
        <v>42826</v>
      </c>
      <c r="W4105" s="14">
        <f t="shared" si="578"/>
        <v>42850</v>
      </c>
      <c r="X4105" s="1" t="str">
        <f t="shared" si="579"/>
        <v>Tuesday</v>
      </c>
      <c r="Y4105" s="2">
        <v>0.69892361111111112</v>
      </c>
      <c r="Z4105" s="2">
        <f t="shared" si="580"/>
        <v>0.70833333333333326</v>
      </c>
      <c r="AA4105">
        <f>1</f>
        <v>1</v>
      </c>
      <c r="AB4105" s="1">
        <v>42850</v>
      </c>
      <c r="AC4105" s="13">
        <f t="shared" si="581"/>
        <v>42826</v>
      </c>
      <c r="AD4105" s="14">
        <f t="shared" si="582"/>
        <v>42850</v>
      </c>
      <c r="AE4105" s="1" t="str">
        <f t="shared" si="583"/>
        <v>Tuesday</v>
      </c>
      <c r="AF4105" s="2">
        <v>0.69958333333333333</v>
      </c>
      <c r="AG4105" s="2">
        <f t="shared" si="584"/>
        <v>0.70833333333333326</v>
      </c>
      <c r="AH4105" t="s">
        <v>25</v>
      </c>
    </row>
    <row r="4106" spans="1:34" x14ac:dyDescent="0.25">
      <c r="A4106">
        <v>1191218</v>
      </c>
      <c r="B4106" t="s">
        <v>29</v>
      </c>
      <c r="C4106" t="s">
        <v>103</v>
      </c>
      <c r="D4106" t="s">
        <v>31</v>
      </c>
      <c r="E4106">
        <v>53212</v>
      </c>
      <c r="F4106" t="s">
        <v>20</v>
      </c>
      <c r="G4106" t="s">
        <v>50</v>
      </c>
      <c r="H4106">
        <v>11087</v>
      </c>
      <c r="I4106" t="s">
        <v>61</v>
      </c>
      <c r="J4106">
        <f>VLOOKUP(I4106,Key!$A$1:$C$73,2,FALSE)</f>
        <v>43.060786</v>
      </c>
      <c r="K4106">
        <f>VLOOKUP(I4106,Key!$A$1:$C$73,3,FALSE)</f>
        <v>-87.883825999999999</v>
      </c>
      <c r="L4106" t="s">
        <v>86</v>
      </c>
      <c r="M4106">
        <f>VLOOKUP(L4106,Key!$A$1:$C$73,2,FALSE)</f>
        <v>43.052549999999997</v>
      </c>
      <c r="N4106">
        <f>VLOOKUP(L4106,Key!$A$1:$C$73,3,FALSE)</f>
        <v>-87.909329999999997</v>
      </c>
      <c r="O4106">
        <v>13</v>
      </c>
      <c r="P4106">
        <v>0</v>
      </c>
      <c r="Q4106">
        <v>2</v>
      </c>
      <c r="R4106">
        <v>1.9</v>
      </c>
      <c r="S4106">
        <v>78</v>
      </c>
      <c r="T4106">
        <f t="shared" si="576"/>
        <v>-1</v>
      </c>
      <c r="U4106" s="1">
        <v>42850</v>
      </c>
      <c r="V4106" s="13">
        <f t="shared" si="577"/>
        <v>42826</v>
      </c>
      <c r="W4106" s="14">
        <f t="shared" si="578"/>
        <v>42850</v>
      </c>
      <c r="X4106" s="1" t="str">
        <f t="shared" si="579"/>
        <v>Tuesday</v>
      </c>
      <c r="Y4106" s="2">
        <v>0.69976851851851851</v>
      </c>
      <c r="Z4106" s="2">
        <f t="shared" si="580"/>
        <v>0.70833333333333326</v>
      </c>
      <c r="AA4106">
        <f>1</f>
        <v>1</v>
      </c>
      <c r="AB4106" s="1">
        <v>42850</v>
      </c>
      <c r="AC4106" s="13">
        <f t="shared" si="581"/>
        <v>42826</v>
      </c>
      <c r="AD4106" s="14">
        <f t="shared" si="582"/>
        <v>42850</v>
      </c>
      <c r="AE4106" s="1" t="str">
        <f t="shared" si="583"/>
        <v>Tuesday</v>
      </c>
      <c r="AF4106" s="2">
        <v>0.70890046296296294</v>
      </c>
      <c r="AG4106" s="2">
        <f t="shared" si="584"/>
        <v>0.70833333333333326</v>
      </c>
      <c r="AH4106" t="s">
        <v>23</v>
      </c>
    </row>
    <row r="4107" spans="1:34" x14ac:dyDescent="0.25">
      <c r="A4107">
        <v>1191218</v>
      </c>
      <c r="B4107" t="s">
        <v>29</v>
      </c>
      <c r="C4107" t="s">
        <v>103</v>
      </c>
      <c r="D4107" t="s">
        <v>31</v>
      </c>
      <c r="E4107">
        <v>53212</v>
      </c>
      <c r="F4107" t="s">
        <v>20</v>
      </c>
      <c r="G4107" t="s">
        <v>50</v>
      </c>
      <c r="H4107">
        <v>5461</v>
      </c>
      <c r="I4107" t="s">
        <v>61</v>
      </c>
      <c r="J4107">
        <f>VLOOKUP(I4107,Key!$A$1:$C$73,2,FALSE)</f>
        <v>43.060786</v>
      </c>
      <c r="K4107">
        <f>VLOOKUP(I4107,Key!$A$1:$C$73,3,FALSE)</f>
        <v>-87.883825999999999</v>
      </c>
      <c r="L4107" t="s">
        <v>86</v>
      </c>
      <c r="M4107">
        <f>VLOOKUP(L4107,Key!$A$1:$C$73,2,FALSE)</f>
        <v>43.052549999999997</v>
      </c>
      <c r="N4107">
        <f>VLOOKUP(L4107,Key!$A$1:$C$73,3,FALSE)</f>
        <v>-87.909329999999997</v>
      </c>
      <c r="O4107">
        <v>10</v>
      </c>
      <c r="P4107">
        <v>0</v>
      </c>
      <c r="Q4107">
        <v>1.5</v>
      </c>
      <c r="R4107">
        <v>1.4</v>
      </c>
      <c r="S4107">
        <v>60</v>
      </c>
      <c r="T4107">
        <f t="shared" si="576"/>
        <v>-1</v>
      </c>
      <c r="U4107" s="1">
        <v>42849</v>
      </c>
      <c r="V4107" s="13">
        <f t="shared" si="577"/>
        <v>42826</v>
      </c>
      <c r="W4107" s="14">
        <f t="shared" si="578"/>
        <v>42849</v>
      </c>
      <c r="X4107" s="1" t="str">
        <f t="shared" si="579"/>
        <v>Monday</v>
      </c>
      <c r="Y4107" s="2">
        <v>0.67395833333333333</v>
      </c>
      <c r="Z4107" s="2">
        <f t="shared" si="580"/>
        <v>0.66666666666666663</v>
      </c>
      <c r="AA4107">
        <f>1</f>
        <v>1</v>
      </c>
      <c r="AB4107" s="1">
        <v>42849</v>
      </c>
      <c r="AC4107" s="13">
        <f t="shared" si="581"/>
        <v>42826</v>
      </c>
      <c r="AD4107" s="14">
        <f t="shared" si="582"/>
        <v>42849</v>
      </c>
      <c r="AE4107" s="1" t="str">
        <f t="shared" si="583"/>
        <v>Monday</v>
      </c>
      <c r="AF4107" s="2">
        <v>0.68085648148148159</v>
      </c>
      <c r="AG4107" s="2">
        <f t="shared" si="584"/>
        <v>0.66666666666666663</v>
      </c>
      <c r="AH4107" t="s">
        <v>23</v>
      </c>
    </row>
    <row r="4108" spans="1:34" x14ac:dyDescent="0.25">
      <c r="A4108">
        <v>1191218</v>
      </c>
      <c r="B4108" t="s">
        <v>29</v>
      </c>
      <c r="C4108" t="s">
        <v>103</v>
      </c>
      <c r="D4108" t="s">
        <v>31</v>
      </c>
      <c r="E4108">
        <v>53212</v>
      </c>
      <c r="F4108" t="s">
        <v>20</v>
      </c>
      <c r="G4108" t="s">
        <v>50</v>
      </c>
      <c r="H4108">
        <v>5448</v>
      </c>
      <c r="I4108" t="s">
        <v>61</v>
      </c>
      <c r="J4108">
        <f>VLOOKUP(I4108,Key!$A$1:$C$73,2,FALSE)</f>
        <v>43.060786</v>
      </c>
      <c r="K4108">
        <f>VLOOKUP(I4108,Key!$A$1:$C$73,3,FALSE)</f>
        <v>-87.883825999999999</v>
      </c>
      <c r="L4108" t="s">
        <v>86</v>
      </c>
      <c r="M4108">
        <f>VLOOKUP(L4108,Key!$A$1:$C$73,2,FALSE)</f>
        <v>43.052549999999997</v>
      </c>
      <c r="N4108">
        <f>VLOOKUP(L4108,Key!$A$1:$C$73,3,FALSE)</f>
        <v>-87.909329999999997</v>
      </c>
      <c r="O4108">
        <v>10</v>
      </c>
      <c r="P4108">
        <v>0</v>
      </c>
      <c r="Q4108">
        <v>1.5</v>
      </c>
      <c r="R4108">
        <v>1.4</v>
      </c>
      <c r="S4108">
        <v>60</v>
      </c>
      <c r="T4108">
        <f t="shared" si="576"/>
        <v>-1</v>
      </c>
      <c r="U4108" s="1">
        <v>42849</v>
      </c>
      <c r="V4108" s="13">
        <f t="shared" si="577"/>
        <v>42826</v>
      </c>
      <c r="W4108" s="14">
        <f t="shared" si="578"/>
        <v>42849</v>
      </c>
      <c r="X4108" s="1" t="str">
        <f t="shared" si="579"/>
        <v>Monday</v>
      </c>
      <c r="Y4108" s="2">
        <v>3.2638888888888891E-3</v>
      </c>
      <c r="Z4108" s="2">
        <f t="shared" si="580"/>
        <v>0</v>
      </c>
      <c r="AA4108">
        <f>1</f>
        <v>1</v>
      </c>
      <c r="AB4108" s="1">
        <v>42849</v>
      </c>
      <c r="AC4108" s="13">
        <f t="shared" si="581"/>
        <v>42826</v>
      </c>
      <c r="AD4108" s="14">
        <f t="shared" si="582"/>
        <v>42849</v>
      </c>
      <c r="AE4108" s="1" t="str">
        <f t="shared" si="583"/>
        <v>Monday</v>
      </c>
      <c r="AF4108" s="2">
        <v>1.005787037037037E-2</v>
      </c>
      <c r="AG4108" s="2">
        <f t="shared" si="584"/>
        <v>0</v>
      </c>
      <c r="AH4108" t="s">
        <v>23</v>
      </c>
    </row>
    <row r="4109" spans="1:34" x14ac:dyDescent="0.25">
      <c r="A4109">
        <v>1191218</v>
      </c>
      <c r="B4109" t="s">
        <v>29</v>
      </c>
      <c r="C4109" t="s">
        <v>103</v>
      </c>
      <c r="D4109" t="s">
        <v>31</v>
      </c>
      <c r="E4109">
        <v>53212</v>
      </c>
      <c r="F4109" t="s">
        <v>20</v>
      </c>
      <c r="G4109" t="s">
        <v>50</v>
      </c>
      <c r="H4109">
        <v>5504</v>
      </c>
      <c r="I4109" t="s">
        <v>61</v>
      </c>
      <c r="J4109">
        <f>VLOOKUP(I4109,Key!$A$1:$C$73,2,FALSE)</f>
        <v>43.060786</v>
      </c>
      <c r="K4109">
        <f>VLOOKUP(I4109,Key!$A$1:$C$73,3,FALSE)</f>
        <v>-87.883825999999999</v>
      </c>
      <c r="L4109" t="s">
        <v>86</v>
      </c>
      <c r="M4109">
        <f>VLOOKUP(L4109,Key!$A$1:$C$73,2,FALSE)</f>
        <v>43.052549999999997</v>
      </c>
      <c r="N4109">
        <f>VLOOKUP(L4109,Key!$A$1:$C$73,3,FALSE)</f>
        <v>-87.909329999999997</v>
      </c>
      <c r="O4109">
        <v>12</v>
      </c>
      <c r="P4109">
        <v>0</v>
      </c>
      <c r="Q4109">
        <v>1.8</v>
      </c>
      <c r="R4109">
        <v>1.7</v>
      </c>
      <c r="S4109">
        <v>72</v>
      </c>
      <c r="T4109">
        <f t="shared" si="576"/>
        <v>-1</v>
      </c>
      <c r="U4109" s="1">
        <v>42848</v>
      </c>
      <c r="V4109" s="13">
        <f t="shared" si="577"/>
        <v>42826</v>
      </c>
      <c r="W4109" s="14">
        <f t="shared" si="578"/>
        <v>42848</v>
      </c>
      <c r="X4109" s="1" t="str">
        <f t="shared" si="579"/>
        <v>Sunday</v>
      </c>
      <c r="Y4109" s="2">
        <v>4.4675925925925933E-3</v>
      </c>
      <c r="Z4109" s="2">
        <f t="shared" si="580"/>
        <v>0</v>
      </c>
      <c r="AA4109">
        <f>1</f>
        <v>1</v>
      </c>
      <c r="AB4109" s="1">
        <v>42848</v>
      </c>
      <c r="AC4109" s="13">
        <f t="shared" si="581"/>
        <v>42826</v>
      </c>
      <c r="AD4109" s="14">
        <f t="shared" si="582"/>
        <v>42848</v>
      </c>
      <c r="AE4109" s="1" t="str">
        <f t="shared" si="583"/>
        <v>Sunday</v>
      </c>
      <c r="AF4109" s="2">
        <v>1.2777777777777777E-2</v>
      </c>
      <c r="AG4109" s="2">
        <f t="shared" si="584"/>
        <v>0</v>
      </c>
      <c r="AH4109" t="s">
        <v>23</v>
      </c>
    </row>
    <row r="4110" spans="1:34" x14ac:dyDescent="0.25">
      <c r="A4110">
        <v>1210469</v>
      </c>
      <c r="B4110" t="s">
        <v>29</v>
      </c>
      <c r="C4110" t="s">
        <v>103</v>
      </c>
      <c r="D4110" t="s">
        <v>31</v>
      </c>
      <c r="E4110">
        <v>53212</v>
      </c>
      <c r="F4110" t="s">
        <v>20</v>
      </c>
      <c r="G4110" t="s">
        <v>50</v>
      </c>
      <c r="H4110">
        <v>217</v>
      </c>
      <c r="I4110" t="s">
        <v>67</v>
      </c>
      <c r="J4110">
        <f>VLOOKUP(I4110,Key!$A$1:$C$73,2,FALSE)</f>
        <v>43.05847</v>
      </c>
      <c r="K4110">
        <f>VLOOKUP(I4110,Key!$A$1:$C$73,3,FALSE)</f>
        <v>-87.898079999999993</v>
      </c>
      <c r="L4110" t="s">
        <v>22</v>
      </c>
      <c r="M4110">
        <f>VLOOKUP(L4110,Key!$A$1:$C$73,2,FALSE)</f>
        <v>43.058619999999998</v>
      </c>
      <c r="N4110">
        <f>VLOOKUP(L4110,Key!$A$1:$C$73,3,FALSE)</f>
        <v>-87.885319999999993</v>
      </c>
      <c r="O4110">
        <v>8</v>
      </c>
      <c r="P4110">
        <v>0</v>
      </c>
      <c r="Q4110">
        <v>1.2</v>
      </c>
      <c r="R4110">
        <v>1.1000000000000001</v>
      </c>
      <c r="S4110">
        <v>48</v>
      </c>
      <c r="T4110">
        <f t="shared" si="576"/>
        <v>-1</v>
      </c>
      <c r="U4110" s="1">
        <v>42840</v>
      </c>
      <c r="V4110" s="13">
        <f t="shared" si="577"/>
        <v>42826</v>
      </c>
      <c r="W4110" s="14">
        <f t="shared" si="578"/>
        <v>42840</v>
      </c>
      <c r="X4110" s="1" t="str">
        <f t="shared" si="579"/>
        <v>Saturday</v>
      </c>
      <c r="Y4110" s="2">
        <v>0.64726851851851852</v>
      </c>
      <c r="Z4110" s="2">
        <f t="shared" si="580"/>
        <v>0.66666666666666663</v>
      </c>
      <c r="AA4110">
        <f>1</f>
        <v>1</v>
      </c>
      <c r="AB4110" s="1">
        <v>42840</v>
      </c>
      <c r="AC4110" s="13">
        <f t="shared" si="581"/>
        <v>42826</v>
      </c>
      <c r="AD4110" s="14">
        <f t="shared" si="582"/>
        <v>42840</v>
      </c>
      <c r="AE4110" s="1" t="str">
        <f t="shared" si="583"/>
        <v>Saturday</v>
      </c>
      <c r="AF4110" s="2">
        <v>0.65314814814814814</v>
      </c>
      <c r="AG4110" s="2">
        <f t="shared" si="584"/>
        <v>0.66666666666666663</v>
      </c>
      <c r="AH4110" t="s">
        <v>23</v>
      </c>
    </row>
    <row r="4111" spans="1:34" x14ac:dyDescent="0.25">
      <c r="A4111">
        <v>1221074</v>
      </c>
      <c r="B4111" t="s">
        <v>29</v>
      </c>
      <c r="C4111" t="s">
        <v>47</v>
      </c>
      <c r="D4111" t="s">
        <v>31</v>
      </c>
      <c r="E4111">
        <v>53204</v>
      </c>
      <c r="F4111" t="s">
        <v>20</v>
      </c>
      <c r="G4111" t="s">
        <v>50</v>
      </c>
      <c r="H4111">
        <v>93</v>
      </c>
      <c r="I4111" t="s">
        <v>76</v>
      </c>
      <c r="J4111">
        <f>VLOOKUP(I4111,Key!$A$1:$C$73,2,FALSE)</f>
        <v>43.02948</v>
      </c>
      <c r="K4111">
        <f>VLOOKUP(I4111,Key!$A$1:$C$73,3,FALSE)</f>
        <v>-87.912819999999996</v>
      </c>
      <c r="L4111" t="s">
        <v>48</v>
      </c>
      <c r="M4111">
        <f>VLOOKUP(L4111,Key!$A$1:$C$73,2,FALSE)</f>
        <v>43.031320000000001</v>
      </c>
      <c r="N4111">
        <f>VLOOKUP(L4111,Key!$A$1:$C$73,3,FALSE)</f>
        <v>-87.904259999999994</v>
      </c>
      <c r="O4111">
        <v>20</v>
      </c>
      <c r="P4111">
        <v>0</v>
      </c>
      <c r="Q4111">
        <v>3</v>
      </c>
      <c r="R4111">
        <v>2.9</v>
      </c>
      <c r="S4111">
        <v>120</v>
      </c>
      <c r="T4111">
        <f t="shared" si="576"/>
        <v>-1</v>
      </c>
      <c r="U4111" s="1">
        <v>42840</v>
      </c>
      <c r="V4111" s="13">
        <f t="shared" si="577"/>
        <v>42826</v>
      </c>
      <c r="W4111" s="14">
        <f t="shared" si="578"/>
        <v>42840</v>
      </c>
      <c r="X4111" s="1" t="str">
        <f t="shared" si="579"/>
        <v>Saturday</v>
      </c>
      <c r="Y4111" s="2">
        <v>0.54609953703703706</v>
      </c>
      <c r="Z4111" s="2">
        <f t="shared" si="580"/>
        <v>0.54166666666666663</v>
      </c>
      <c r="AA4111">
        <f>1</f>
        <v>1</v>
      </c>
      <c r="AB4111" s="1">
        <v>42840</v>
      </c>
      <c r="AC4111" s="13">
        <f t="shared" si="581"/>
        <v>42826</v>
      </c>
      <c r="AD4111" s="14">
        <f t="shared" si="582"/>
        <v>42840</v>
      </c>
      <c r="AE4111" s="1" t="str">
        <f t="shared" si="583"/>
        <v>Saturday</v>
      </c>
      <c r="AF4111" s="2">
        <v>0.56004629629629632</v>
      </c>
      <c r="AG4111" s="2">
        <f t="shared" si="584"/>
        <v>0.54166666666666663</v>
      </c>
      <c r="AH4111" t="s">
        <v>23</v>
      </c>
    </row>
    <row r="4112" spans="1:34" x14ac:dyDescent="0.25">
      <c r="A4112">
        <v>1221074</v>
      </c>
      <c r="B4112" t="s">
        <v>29</v>
      </c>
      <c r="C4112" t="s">
        <v>47</v>
      </c>
      <c r="D4112" t="s">
        <v>31</v>
      </c>
      <c r="E4112">
        <v>53204</v>
      </c>
      <c r="F4112" t="s">
        <v>20</v>
      </c>
      <c r="G4112" t="s">
        <v>50</v>
      </c>
      <c r="H4112">
        <v>5459</v>
      </c>
      <c r="I4112" t="s">
        <v>76</v>
      </c>
      <c r="J4112">
        <f>VLOOKUP(I4112,Key!$A$1:$C$73,2,FALSE)</f>
        <v>43.02948</v>
      </c>
      <c r="K4112">
        <f>VLOOKUP(I4112,Key!$A$1:$C$73,3,FALSE)</f>
        <v>-87.912819999999996</v>
      </c>
      <c r="L4112" t="s">
        <v>42</v>
      </c>
      <c r="M4112">
        <f>VLOOKUP(L4112,Key!$A$1:$C$73,2,FALSE)</f>
        <v>43.038719999999998</v>
      </c>
      <c r="N4112">
        <f>VLOOKUP(L4112,Key!$A$1:$C$73,3,FALSE)</f>
        <v>-87.905339999999995</v>
      </c>
      <c r="O4112">
        <v>23</v>
      </c>
      <c r="P4112">
        <v>0</v>
      </c>
      <c r="Q4112">
        <v>3.5</v>
      </c>
      <c r="R4112">
        <v>3.3</v>
      </c>
      <c r="S4112">
        <v>138</v>
      </c>
      <c r="T4112">
        <f t="shared" si="576"/>
        <v>-1</v>
      </c>
      <c r="U4112" s="1">
        <v>42848</v>
      </c>
      <c r="V4112" s="13">
        <f t="shared" si="577"/>
        <v>42826</v>
      </c>
      <c r="W4112" s="14">
        <f t="shared" si="578"/>
        <v>42848</v>
      </c>
      <c r="X4112" s="1" t="str">
        <f t="shared" si="579"/>
        <v>Sunday</v>
      </c>
      <c r="Y4112" s="2">
        <v>0.58725694444444443</v>
      </c>
      <c r="Z4112" s="2">
        <f t="shared" si="580"/>
        <v>0.58333333333333326</v>
      </c>
      <c r="AA4112">
        <f>1</f>
        <v>1</v>
      </c>
      <c r="AB4112" s="1">
        <v>42848</v>
      </c>
      <c r="AC4112" s="13">
        <f t="shared" si="581"/>
        <v>42826</v>
      </c>
      <c r="AD4112" s="14">
        <f t="shared" si="582"/>
        <v>42848</v>
      </c>
      <c r="AE4112" s="1" t="str">
        <f t="shared" si="583"/>
        <v>Sunday</v>
      </c>
      <c r="AF4112" s="2">
        <v>0.60278935185185178</v>
      </c>
      <c r="AG4112" s="2">
        <f t="shared" si="584"/>
        <v>0.58333333333333326</v>
      </c>
      <c r="AH4112" t="s">
        <v>23</v>
      </c>
    </row>
    <row r="4113" spans="1:34" x14ac:dyDescent="0.25">
      <c r="A4113">
        <v>1221089</v>
      </c>
      <c r="B4113" t="s">
        <v>29</v>
      </c>
      <c r="C4113" t="s">
        <v>47</v>
      </c>
      <c r="D4113" t="s">
        <v>31</v>
      </c>
      <c r="E4113">
        <v>53204</v>
      </c>
      <c r="F4113" t="s">
        <v>20</v>
      </c>
      <c r="G4113" t="s">
        <v>50</v>
      </c>
      <c r="H4113">
        <v>32</v>
      </c>
      <c r="I4113" t="s">
        <v>76</v>
      </c>
      <c r="J4113">
        <f>VLOOKUP(I4113,Key!$A$1:$C$73,2,FALSE)</f>
        <v>43.02948</v>
      </c>
      <c r="K4113">
        <f>VLOOKUP(I4113,Key!$A$1:$C$73,3,FALSE)</f>
        <v>-87.912819999999996</v>
      </c>
      <c r="L4113" t="s">
        <v>48</v>
      </c>
      <c r="M4113">
        <f>VLOOKUP(L4113,Key!$A$1:$C$73,2,FALSE)</f>
        <v>43.031320000000001</v>
      </c>
      <c r="N4113">
        <f>VLOOKUP(L4113,Key!$A$1:$C$73,3,FALSE)</f>
        <v>-87.904259999999994</v>
      </c>
      <c r="O4113">
        <v>5</v>
      </c>
      <c r="P4113">
        <v>0</v>
      </c>
      <c r="Q4113">
        <v>0.8</v>
      </c>
      <c r="R4113">
        <v>0.7</v>
      </c>
      <c r="S4113">
        <v>30</v>
      </c>
      <c r="T4113">
        <f t="shared" si="576"/>
        <v>-1</v>
      </c>
      <c r="U4113" s="1">
        <v>42848</v>
      </c>
      <c r="V4113" s="13">
        <f t="shared" si="577"/>
        <v>42826</v>
      </c>
      <c r="W4113" s="14">
        <f t="shared" si="578"/>
        <v>42848</v>
      </c>
      <c r="X4113" s="1" t="str">
        <f t="shared" si="579"/>
        <v>Sunday</v>
      </c>
      <c r="Y4113" s="2">
        <v>0.58723379629629624</v>
      </c>
      <c r="Z4113" s="2">
        <f t="shared" si="580"/>
        <v>0.58333333333333326</v>
      </c>
      <c r="AA4113">
        <f>1</f>
        <v>1</v>
      </c>
      <c r="AB4113" s="1">
        <v>42848</v>
      </c>
      <c r="AC4113" s="13">
        <f t="shared" si="581"/>
        <v>42826</v>
      </c>
      <c r="AD4113" s="14">
        <f t="shared" si="582"/>
        <v>42848</v>
      </c>
      <c r="AE4113" s="1" t="str">
        <f t="shared" si="583"/>
        <v>Sunday</v>
      </c>
      <c r="AF4113" s="2">
        <v>0.59074074074074068</v>
      </c>
      <c r="AG4113" s="2">
        <f t="shared" si="584"/>
        <v>0.58333333333333326</v>
      </c>
      <c r="AH4113" t="s">
        <v>23</v>
      </c>
    </row>
    <row r="4114" spans="1:34" x14ac:dyDescent="0.25">
      <c r="A4114">
        <v>1224068</v>
      </c>
      <c r="B4114" t="s">
        <v>29</v>
      </c>
      <c r="C4114" t="s">
        <v>47</v>
      </c>
      <c r="D4114" t="s">
        <v>31</v>
      </c>
      <c r="E4114">
        <v>53212</v>
      </c>
      <c r="F4114" t="s">
        <v>20</v>
      </c>
      <c r="G4114" t="s">
        <v>99</v>
      </c>
      <c r="H4114">
        <v>47</v>
      </c>
      <c r="I4114" t="s">
        <v>22</v>
      </c>
      <c r="J4114">
        <f>VLOOKUP(I4114,Key!$A$1:$C$73,2,FALSE)</f>
        <v>43.058619999999998</v>
      </c>
      <c r="K4114">
        <f>VLOOKUP(I4114,Key!$A$1:$C$73,3,FALSE)</f>
        <v>-87.885319999999993</v>
      </c>
      <c r="L4114" t="s">
        <v>81</v>
      </c>
      <c r="M4114">
        <f>VLOOKUP(L4114,Key!$A$1:$C$73,2,FALSE)</f>
        <v>43.058010000000003</v>
      </c>
      <c r="N4114">
        <f>VLOOKUP(L4114,Key!$A$1:$C$73,3,FALSE)</f>
        <v>-87.877300000000005</v>
      </c>
      <c r="O4114">
        <v>6</v>
      </c>
      <c r="P4114">
        <v>0</v>
      </c>
      <c r="Q4114">
        <v>0.9</v>
      </c>
      <c r="R4114">
        <v>0.9</v>
      </c>
      <c r="S4114">
        <v>36</v>
      </c>
      <c r="T4114">
        <f t="shared" si="576"/>
        <v>-1</v>
      </c>
      <c r="U4114" s="1">
        <v>42837</v>
      </c>
      <c r="V4114" s="13">
        <f t="shared" si="577"/>
        <v>42826</v>
      </c>
      <c r="W4114" s="14">
        <f t="shared" si="578"/>
        <v>42837</v>
      </c>
      <c r="X4114" s="1" t="str">
        <f t="shared" si="579"/>
        <v>Wednesday</v>
      </c>
      <c r="Y4114" s="2">
        <v>0.76687500000000008</v>
      </c>
      <c r="Z4114" s="2">
        <f t="shared" si="580"/>
        <v>0.75</v>
      </c>
      <c r="AA4114">
        <f>1</f>
        <v>1</v>
      </c>
      <c r="AB4114" s="1">
        <v>42837</v>
      </c>
      <c r="AC4114" s="13">
        <f t="shared" si="581"/>
        <v>42826</v>
      </c>
      <c r="AD4114" s="14">
        <f t="shared" si="582"/>
        <v>42837</v>
      </c>
      <c r="AE4114" s="1" t="str">
        <f t="shared" si="583"/>
        <v>Wednesday</v>
      </c>
      <c r="AF4114" s="2">
        <v>0.77109953703703704</v>
      </c>
      <c r="AG4114" s="2">
        <f t="shared" si="584"/>
        <v>0.79166666666666663</v>
      </c>
      <c r="AH4114" t="s">
        <v>23</v>
      </c>
    </row>
    <row r="4115" spans="1:34" x14ac:dyDescent="0.25">
      <c r="A4115">
        <v>1224068</v>
      </c>
      <c r="B4115" t="s">
        <v>29</v>
      </c>
      <c r="C4115" t="s">
        <v>47</v>
      </c>
      <c r="D4115" t="s">
        <v>31</v>
      </c>
      <c r="E4115">
        <v>53212</v>
      </c>
      <c r="F4115" t="s">
        <v>20</v>
      </c>
      <c r="G4115" t="s">
        <v>99</v>
      </c>
      <c r="H4115">
        <v>2</v>
      </c>
      <c r="I4115" t="s">
        <v>63</v>
      </c>
      <c r="J4115">
        <f>VLOOKUP(I4115,Key!$A$1:$C$73,2,FALSE)</f>
        <v>43.066893999999998</v>
      </c>
      <c r="K4115">
        <f>VLOOKUP(I4115,Key!$A$1:$C$73,3,FALSE)</f>
        <v>-87.877936000000005</v>
      </c>
      <c r="L4115" t="s">
        <v>61</v>
      </c>
      <c r="M4115">
        <f>VLOOKUP(L4115,Key!$A$1:$C$73,2,FALSE)</f>
        <v>43.060786</v>
      </c>
      <c r="N4115">
        <f>VLOOKUP(L4115,Key!$A$1:$C$73,3,FALSE)</f>
        <v>-87.883825999999999</v>
      </c>
      <c r="O4115">
        <v>4</v>
      </c>
      <c r="P4115">
        <v>0</v>
      </c>
      <c r="Q4115">
        <v>0.6</v>
      </c>
      <c r="R4115">
        <v>0.6</v>
      </c>
      <c r="S4115">
        <v>24</v>
      </c>
      <c r="T4115">
        <f t="shared" si="576"/>
        <v>-1</v>
      </c>
      <c r="U4115" s="1">
        <v>42837</v>
      </c>
      <c r="V4115" s="13">
        <f t="shared" si="577"/>
        <v>42826</v>
      </c>
      <c r="W4115" s="14">
        <f t="shared" si="578"/>
        <v>42837</v>
      </c>
      <c r="X4115" s="1" t="str">
        <f t="shared" si="579"/>
        <v>Wednesday</v>
      </c>
      <c r="Y4115" s="2">
        <v>0.76124999999999998</v>
      </c>
      <c r="Z4115" s="2">
        <f t="shared" si="580"/>
        <v>0.75</v>
      </c>
      <c r="AA4115">
        <f>1</f>
        <v>1</v>
      </c>
      <c r="AB4115" s="1">
        <v>42837</v>
      </c>
      <c r="AC4115" s="13">
        <f t="shared" si="581"/>
        <v>42826</v>
      </c>
      <c r="AD4115" s="14">
        <f t="shared" si="582"/>
        <v>42837</v>
      </c>
      <c r="AE4115" s="1" t="str">
        <f t="shared" si="583"/>
        <v>Wednesday</v>
      </c>
      <c r="AF4115" s="2">
        <v>0.76406249999999998</v>
      </c>
      <c r="AG4115" s="2">
        <f t="shared" si="584"/>
        <v>0.75</v>
      </c>
      <c r="AH4115" t="s">
        <v>23</v>
      </c>
    </row>
    <row r="4116" spans="1:34" x14ac:dyDescent="0.25">
      <c r="A4116">
        <v>1224693</v>
      </c>
      <c r="B4116" t="s">
        <v>29</v>
      </c>
      <c r="C4116" t="s">
        <v>47</v>
      </c>
      <c r="D4116" t="s">
        <v>31</v>
      </c>
      <c r="E4116">
        <v>53212</v>
      </c>
      <c r="F4116" t="s">
        <v>20</v>
      </c>
      <c r="G4116" t="s">
        <v>97</v>
      </c>
      <c r="H4116">
        <v>11115</v>
      </c>
      <c r="I4116" t="s">
        <v>44</v>
      </c>
      <c r="J4116">
        <f>VLOOKUP(I4116,Key!$A$1:$C$73,2,FALSE)</f>
        <v>43.03886</v>
      </c>
      <c r="K4116">
        <f>VLOOKUP(I4116,Key!$A$1:$C$73,3,FALSE)</f>
        <v>-87.902720000000002</v>
      </c>
      <c r="L4116" t="s">
        <v>44</v>
      </c>
      <c r="M4116">
        <f>VLOOKUP(L4116,Key!$A$1:$C$73,2,FALSE)</f>
        <v>43.03886</v>
      </c>
      <c r="N4116">
        <f>VLOOKUP(L4116,Key!$A$1:$C$73,3,FALSE)</f>
        <v>-87.902720000000002</v>
      </c>
      <c r="O4116">
        <v>67</v>
      </c>
      <c r="P4116">
        <v>0</v>
      </c>
      <c r="Q4116">
        <v>10.1</v>
      </c>
      <c r="R4116">
        <v>9.5</v>
      </c>
      <c r="S4116">
        <v>402</v>
      </c>
      <c r="T4116">
        <f t="shared" si="576"/>
        <v>-1</v>
      </c>
      <c r="U4116" s="1">
        <v>42839</v>
      </c>
      <c r="V4116" s="13">
        <f t="shared" si="577"/>
        <v>42826</v>
      </c>
      <c r="W4116" s="14">
        <f t="shared" si="578"/>
        <v>42839</v>
      </c>
      <c r="X4116" s="1" t="str">
        <f t="shared" si="579"/>
        <v>Friday</v>
      </c>
      <c r="Y4116" s="2">
        <v>0.95451388888888899</v>
      </c>
      <c r="Z4116" s="2">
        <f t="shared" si="580"/>
        <v>0.95833333333333326</v>
      </c>
      <c r="AA4116">
        <f>1</f>
        <v>1</v>
      </c>
      <c r="AB4116" s="1">
        <v>42840</v>
      </c>
      <c r="AC4116" s="13">
        <f t="shared" si="581"/>
        <v>42826</v>
      </c>
      <c r="AD4116" s="14">
        <f t="shared" si="582"/>
        <v>42840</v>
      </c>
      <c r="AE4116" s="1" t="str">
        <f t="shared" si="583"/>
        <v>Saturday</v>
      </c>
      <c r="AF4116" s="2">
        <v>7.5231481481481471E-4</v>
      </c>
      <c r="AG4116" s="2">
        <f t="shared" si="584"/>
        <v>0</v>
      </c>
      <c r="AH4116" t="s">
        <v>25</v>
      </c>
    </row>
    <row r="4117" spans="1:34" x14ac:dyDescent="0.25">
      <c r="A4117">
        <v>1224693</v>
      </c>
      <c r="B4117" t="s">
        <v>29</v>
      </c>
      <c r="C4117" t="s">
        <v>47</v>
      </c>
      <c r="D4117" t="s">
        <v>31</v>
      </c>
      <c r="E4117">
        <v>53212</v>
      </c>
      <c r="F4117" t="s">
        <v>20</v>
      </c>
      <c r="G4117" t="s">
        <v>97</v>
      </c>
      <c r="H4117">
        <v>11000</v>
      </c>
      <c r="I4117" t="s">
        <v>44</v>
      </c>
      <c r="J4117">
        <f>VLOOKUP(I4117,Key!$A$1:$C$73,2,FALSE)</f>
        <v>43.03886</v>
      </c>
      <c r="K4117">
        <f>VLOOKUP(I4117,Key!$A$1:$C$73,3,FALSE)</f>
        <v>-87.902720000000002</v>
      </c>
      <c r="L4117" t="s">
        <v>44</v>
      </c>
      <c r="M4117">
        <f>VLOOKUP(L4117,Key!$A$1:$C$73,2,FALSE)</f>
        <v>43.03886</v>
      </c>
      <c r="N4117">
        <f>VLOOKUP(L4117,Key!$A$1:$C$73,3,FALSE)</f>
        <v>-87.902720000000002</v>
      </c>
      <c r="O4117">
        <v>66</v>
      </c>
      <c r="P4117">
        <v>0</v>
      </c>
      <c r="Q4117">
        <v>9.9</v>
      </c>
      <c r="R4117">
        <v>9.4</v>
      </c>
      <c r="S4117">
        <v>396</v>
      </c>
      <c r="T4117">
        <f t="shared" si="576"/>
        <v>-1</v>
      </c>
      <c r="U4117" s="1">
        <v>42832</v>
      </c>
      <c r="V4117" s="13">
        <f t="shared" si="577"/>
        <v>42826</v>
      </c>
      <c r="W4117" s="14">
        <f t="shared" si="578"/>
        <v>42832</v>
      </c>
      <c r="X4117" s="1" t="str">
        <f t="shared" si="579"/>
        <v>Friday</v>
      </c>
      <c r="Y4117" s="2">
        <v>0.97155092592592596</v>
      </c>
      <c r="Z4117" s="2">
        <f t="shared" si="580"/>
        <v>0.95833333333333326</v>
      </c>
      <c r="AA4117">
        <f>1</f>
        <v>1</v>
      </c>
      <c r="AB4117" s="1">
        <v>42833</v>
      </c>
      <c r="AC4117" s="13">
        <f t="shared" si="581"/>
        <v>42826</v>
      </c>
      <c r="AD4117" s="14">
        <f t="shared" si="582"/>
        <v>42833</v>
      </c>
      <c r="AE4117" s="1" t="str">
        <f t="shared" si="583"/>
        <v>Saturday</v>
      </c>
      <c r="AF4117" s="2">
        <v>1.7430555555555557E-2</v>
      </c>
      <c r="AG4117" s="2">
        <f t="shared" si="584"/>
        <v>0</v>
      </c>
      <c r="AH4117" t="s">
        <v>25</v>
      </c>
    </row>
    <row r="4118" spans="1:34" x14ac:dyDescent="0.25">
      <c r="A4118">
        <v>1224693</v>
      </c>
      <c r="B4118" t="s">
        <v>29</v>
      </c>
      <c r="C4118" t="s">
        <v>47</v>
      </c>
      <c r="D4118" t="s">
        <v>31</v>
      </c>
      <c r="E4118">
        <v>53212</v>
      </c>
      <c r="F4118" t="s">
        <v>20</v>
      </c>
      <c r="G4118" t="s">
        <v>97</v>
      </c>
      <c r="H4118">
        <v>5436</v>
      </c>
      <c r="I4118" t="s">
        <v>44</v>
      </c>
      <c r="J4118">
        <f>VLOOKUP(I4118,Key!$A$1:$C$73,2,FALSE)</f>
        <v>43.03886</v>
      </c>
      <c r="K4118">
        <f>VLOOKUP(I4118,Key!$A$1:$C$73,3,FALSE)</f>
        <v>-87.902720000000002</v>
      </c>
      <c r="L4118" t="s">
        <v>44</v>
      </c>
      <c r="M4118">
        <f>VLOOKUP(L4118,Key!$A$1:$C$73,2,FALSE)</f>
        <v>43.03886</v>
      </c>
      <c r="N4118">
        <f>VLOOKUP(L4118,Key!$A$1:$C$73,3,FALSE)</f>
        <v>-87.902720000000002</v>
      </c>
      <c r="O4118">
        <v>49</v>
      </c>
      <c r="P4118">
        <v>0</v>
      </c>
      <c r="Q4118">
        <v>7.4</v>
      </c>
      <c r="R4118">
        <v>7</v>
      </c>
      <c r="S4118">
        <v>294</v>
      </c>
      <c r="T4118">
        <f t="shared" si="576"/>
        <v>-1</v>
      </c>
      <c r="U4118" s="1">
        <v>42843</v>
      </c>
      <c r="V4118" s="13">
        <f t="shared" si="577"/>
        <v>42826</v>
      </c>
      <c r="W4118" s="14">
        <f t="shared" si="578"/>
        <v>42843</v>
      </c>
      <c r="X4118" s="1" t="str">
        <f t="shared" si="579"/>
        <v>Tuesday</v>
      </c>
      <c r="Y4118" s="2">
        <v>0.97027777777777768</v>
      </c>
      <c r="Z4118" s="2">
        <f t="shared" si="580"/>
        <v>0.95833333333333326</v>
      </c>
      <c r="AA4118">
        <f>1</f>
        <v>1</v>
      </c>
      <c r="AB4118" s="1">
        <v>42844</v>
      </c>
      <c r="AC4118" s="13">
        <f t="shared" si="581"/>
        <v>42826</v>
      </c>
      <c r="AD4118" s="14">
        <f t="shared" si="582"/>
        <v>42844</v>
      </c>
      <c r="AE4118" s="1" t="str">
        <f t="shared" si="583"/>
        <v>Wednesday</v>
      </c>
      <c r="AF4118" s="2">
        <v>4.1666666666666666E-3</v>
      </c>
      <c r="AG4118" s="2">
        <f t="shared" si="584"/>
        <v>0</v>
      </c>
      <c r="AH4118" t="s">
        <v>25</v>
      </c>
    </row>
    <row r="4119" spans="1:34" x14ac:dyDescent="0.25">
      <c r="A4119">
        <v>1230487</v>
      </c>
      <c r="B4119" t="s">
        <v>29</v>
      </c>
      <c r="C4119" t="s">
        <v>103</v>
      </c>
      <c r="D4119" t="s">
        <v>31</v>
      </c>
      <c r="E4119">
        <v>53202</v>
      </c>
      <c r="F4119" t="s">
        <v>20</v>
      </c>
      <c r="G4119" t="s">
        <v>50</v>
      </c>
      <c r="H4119">
        <v>5503</v>
      </c>
      <c r="I4119" t="s">
        <v>39</v>
      </c>
      <c r="J4119">
        <f>VLOOKUP(I4119,Key!$A$1:$C$73,2,FALSE)</f>
        <v>43.031480000000002</v>
      </c>
      <c r="K4119">
        <f>VLOOKUP(I4119,Key!$A$1:$C$73,3,FALSE)</f>
        <v>-87.908169999999998</v>
      </c>
      <c r="L4119" t="s">
        <v>39</v>
      </c>
      <c r="M4119">
        <f>VLOOKUP(L4119,Key!$A$1:$C$73,2,FALSE)</f>
        <v>43.031480000000002</v>
      </c>
      <c r="N4119">
        <f>VLOOKUP(L4119,Key!$A$1:$C$73,3,FALSE)</f>
        <v>-87.908169999999998</v>
      </c>
      <c r="O4119">
        <v>69</v>
      </c>
      <c r="P4119">
        <v>0</v>
      </c>
      <c r="Q4119">
        <v>10.4</v>
      </c>
      <c r="R4119">
        <v>9.8000000000000007</v>
      </c>
      <c r="S4119">
        <v>414</v>
      </c>
      <c r="T4119">
        <f t="shared" si="576"/>
        <v>-1</v>
      </c>
      <c r="U4119" s="1">
        <v>42841</v>
      </c>
      <c r="V4119" s="13">
        <f t="shared" si="577"/>
        <v>42826</v>
      </c>
      <c r="W4119" s="14">
        <f t="shared" si="578"/>
        <v>42841</v>
      </c>
      <c r="X4119" s="1" t="str">
        <f t="shared" si="579"/>
        <v>Sunday</v>
      </c>
      <c r="Y4119" s="2">
        <v>0.63862268518518517</v>
      </c>
      <c r="Z4119" s="2">
        <f t="shared" si="580"/>
        <v>0.625</v>
      </c>
      <c r="AA4119">
        <f>1</f>
        <v>1</v>
      </c>
      <c r="AB4119" s="1">
        <v>42841</v>
      </c>
      <c r="AC4119" s="13">
        <f t="shared" si="581"/>
        <v>42826</v>
      </c>
      <c r="AD4119" s="14">
        <f t="shared" si="582"/>
        <v>42841</v>
      </c>
      <c r="AE4119" s="1" t="str">
        <f t="shared" si="583"/>
        <v>Sunday</v>
      </c>
      <c r="AF4119" s="2">
        <v>0.68656249999999996</v>
      </c>
      <c r="AG4119" s="2">
        <f t="shared" si="584"/>
        <v>0.66666666666666663</v>
      </c>
      <c r="AH4119" t="s">
        <v>25</v>
      </c>
    </row>
    <row r="4120" spans="1:34" x14ac:dyDescent="0.25">
      <c r="A4120">
        <v>1234930</v>
      </c>
      <c r="B4120" t="s">
        <v>29</v>
      </c>
      <c r="C4120" t="s">
        <v>47</v>
      </c>
      <c r="D4120" t="s">
        <v>31</v>
      </c>
      <c r="E4120">
        <v>53202</v>
      </c>
      <c r="F4120" t="s">
        <v>20</v>
      </c>
      <c r="G4120" t="s">
        <v>50</v>
      </c>
      <c r="H4120">
        <v>100</v>
      </c>
      <c r="I4120" t="s">
        <v>39</v>
      </c>
      <c r="J4120">
        <f>VLOOKUP(I4120,Key!$A$1:$C$73,2,FALSE)</f>
        <v>43.031480000000002</v>
      </c>
      <c r="K4120">
        <f>VLOOKUP(I4120,Key!$A$1:$C$73,3,FALSE)</f>
        <v>-87.908169999999998</v>
      </c>
      <c r="L4120" t="s">
        <v>56</v>
      </c>
      <c r="M4120">
        <f>VLOOKUP(L4120,Key!$A$1:$C$73,2,FALSE)</f>
        <v>43.004728999999998</v>
      </c>
      <c r="N4120">
        <f>VLOOKUP(L4120,Key!$A$1:$C$73,3,FALSE)</f>
        <v>-87.905463999999995</v>
      </c>
      <c r="O4120">
        <v>17</v>
      </c>
      <c r="P4120">
        <v>0</v>
      </c>
      <c r="Q4120">
        <v>2.6</v>
      </c>
      <c r="R4120">
        <v>2.4</v>
      </c>
      <c r="S4120">
        <v>102</v>
      </c>
      <c r="T4120">
        <f t="shared" si="576"/>
        <v>-1</v>
      </c>
      <c r="U4120" s="1">
        <v>42840</v>
      </c>
      <c r="V4120" s="13">
        <f t="shared" si="577"/>
        <v>42826</v>
      </c>
      <c r="W4120" s="14">
        <f t="shared" si="578"/>
        <v>42840</v>
      </c>
      <c r="X4120" s="1" t="str">
        <f t="shared" si="579"/>
        <v>Saturday</v>
      </c>
      <c r="Y4120" s="2">
        <v>0.75903935185185178</v>
      </c>
      <c r="Z4120" s="2">
        <f t="shared" si="580"/>
        <v>0.75</v>
      </c>
      <c r="AA4120">
        <f>1</f>
        <v>1</v>
      </c>
      <c r="AB4120" s="1">
        <v>42840</v>
      </c>
      <c r="AC4120" s="13">
        <f t="shared" si="581"/>
        <v>42826</v>
      </c>
      <c r="AD4120" s="14">
        <f t="shared" si="582"/>
        <v>42840</v>
      </c>
      <c r="AE4120" s="1" t="str">
        <f t="shared" si="583"/>
        <v>Saturday</v>
      </c>
      <c r="AF4120" s="2">
        <v>0.77096064814814813</v>
      </c>
      <c r="AG4120" s="2">
        <f t="shared" si="584"/>
        <v>0.79166666666666663</v>
      </c>
      <c r="AH4120" t="s">
        <v>23</v>
      </c>
    </row>
    <row r="4121" spans="1:34" x14ac:dyDescent="0.25">
      <c r="A4121">
        <v>1234930</v>
      </c>
      <c r="B4121" t="s">
        <v>29</v>
      </c>
      <c r="C4121" t="s">
        <v>47</v>
      </c>
      <c r="D4121" t="s">
        <v>31</v>
      </c>
      <c r="E4121">
        <v>53202</v>
      </c>
      <c r="F4121" t="s">
        <v>20</v>
      </c>
      <c r="G4121" t="s">
        <v>50</v>
      </c>
      <c r="H4121">
        <v>2</v>
      </c>
      <c r="I4121" t="s">
        <v>42</v>
      </c>
      <c r="J4121">
        <f>VLOOKUP(I4121,Key!$A$1:$C$73,2,FALSE)</f>
        <v>43.038719999999998</v>
      </c>
      <c r="K4121">
        <f>VLOOKUP(I4121,Key!$A$1:$C$73,3,FALSE)</f>
        <v>-87.905339999999995</v>
      </c>
      <c r="L4121" t="s">
        <v>39</v>
      </c>
      <c r="M4121">
        <f>VLOOKUP(L4121,Key!$A$1:$C$73,2,FALSE)</f>
        <v>43.031480000000002</v>
      </c>
      <c r="N4121">
        <f>VLOOKUP(L4121,Key!$A$1:$C$73,3,FALSE)</f>
        <v>-87.908169999999998</v>
      </c>
      <c r="O4121">
        <v>5</v>
      </c>
      <c r="P4121">
        <v>0</v>
      </c>
      <c r="Q4121">
        <v>0.8</v>
      </c>
      <c r="R4121">
        <v>0.7</v>
      </c>
      <c r="S4121">
        <v>30</v>
      </c>
      <c r="T4121">
        <f t="shared" si="576"/>
        <v>-1</v>
      </c>
      <c r="U4121" s="1">
        <v>42842</v>
      </c>
      <c r="V4121" s="13">
        <f t="shared" si="577"/>
        <v>42826</v>
      </c>
      <c r="W4121" s="14">
        <f t="shared" si="578"/>
        <v>42842</v>
      </c>
      <c r="X4121" s="1" t="str">
        <f t="shared" si="579"/>
        <v>Monday</v>
      </c>
      <c r="Y4121" s="2">
        <v>0.40197916666666672</v>
      </c>
      <c r="Z4121" s="2">
        <f t="shared" si="580"/>
        <v>0.41666666666666663</v>
      </c>
      <c r="AA4121">
        <f>1</f>
        <v>1</v>
      </c>
      <c r="AB4121" s="1">
        <v>42842</v>
      </c>
      <c r="AC4121" s="13">
        <f t="shared" si="581"/>
        <v>42826</v>
      </c>
      <c r="AD4121" s="14">
        <f t="shared" si="582"/>
        <v>42842</v>
      </c>
      <c r="AE4121" s="1" t="str">
        <f t="shared" si="583"/>
        <v>Monday</v>
      </c>
      <c r="AF4121" s="2">
        <v>0.40500000000000003</v>
      </c>
      <c r="AG4121" s="2">
        <f t="shared" si="584"/>
        <v>0.41666666666666663</v>
      </c>
      <c r="AH4121" t="s">
        <v>23</v>
      </c>
    </row>
    <row r="4122" spans="1:34" x14ac:dyDescent="0.25">
      <c r="A4122">
        <v>1234930</v>
      </c>
      <c r="B4122" t="s">
        <v>29</v>
      </c>
      <c r="C4122" t="s">
        <v>47</v>
      </c>
      <c r="D4122" t="s">
        <v>31</v>
      </c>
      <c r="E4122">
        <v>53202</v>
      </c>
      <c r="F4122" t="s">
        <v>20</v>
      </c>
      <c r="G4122" t="s">
        <v>50</v>
      </c>
      <c r="H4122">
        <v>5576</v>
      </c>
      <c r="I4122" t="s">
        <v>39</v>
      </c>
      <c r="J4122">
        <f>VLOOKUP(I4122,Key!$A$1:$C$73,2,FALSE)</f>
        <v>43.031480000000002</v>
      </c>
      <c r="K4122">
        <f>VLOOKUP(I4122,Key!$A$1:$C$73,3,FALSE)</f>
        <v>-87.908169999999998</v>
      </c>
      <c r="L4122" t="s">
        <v>57</v>
      </c>
      <c r="M4122">
        <f>VLOOKUP(L4122,Key!$A$1:$C$73,2,FALSE)</f>
        <v>43.03913</v>
      </c>
      <c r="N4122">
        <f>VLOOKUP(L4122,Key!$A$1:$C$73,3,FALSE)</f>
        <v>-87.916150000000002</v>
      </c>
      <c r="O4122">
        <v>10</v>
      </c>
      <c r="P4122">
        <v>0</v>
      </c>
      <c r="Q4122">
        <v>1.5</v>
      </c>
      <c r="R4122">
        <v>1.4</v>
      </c>
      <c r="S4122">
        <v>60</v>
      </c>
      <c r="T4122">
        <f t="shared" si="576"/>
        <v>-1</v>
      </c>
      <c r="U4122" s="1">
        <v>42848</v>
      </c>
      <c r="V4122" s="13">
        <f t="shared" si="577"/>
        <v>42826</v>
      </c>
      <c r="W4122" s="14">
        <f t="shared" si="578"/>
        <v>42848</v>
      </c>
      <c r="X4122" s="1" t="str">
        <f t="shared" si="579"/>
        <v>Sunday</v>
      </c>
      <c r="Y4122" s="2">
        <v>0.57767361111111104</v>
      </c>
      <c r="Z4122" s="2">
        <f t="shared" si="580"/>
        <v>0.58333333333333326</v>
      </c>
      <c r="AA4122">
        <f>1</f>
        <v>1</v>
      </c>
      <c r="AB4122" s="1">
        <v>42848</v>
      </c>
      <c r="AC4122" s="13">
        <f t="shared" si="581"/>
        <v>42826</v>
      </c>
      <c r="AD4122" s="14">
        <f t="shared" si="582"/>
        <v>42848</v>
      </c>
      <c r="AE4122" s="1" t="str">
        <f t="shared" si="583"/>
        <v>Sunday</v>
      </c>
      <c r="AF4122" s="2">
        <v>0.58447916666666666</v>
      </c>
      <c r="AG4122" s="2">
        <f t="shared" si="584"/>
        <v>0.58333333333333326</v>
      </c>
      <c r="AH4122" t="s">
        <v>23</v>
      </c>
    </row>
    <row r="4123" spans="1:34" x14ac:dyDescent="0.25">
      <c r="A4123">
        <v>1234930</v>
      </c>
      <c r="B4123" t="s">
        <v>29</v>
      </c>
      <c r="C4123" t="s">
        <v>47</v>
      </c>
      <c r="D4123" t="s">
        <v>31</v>
      </c>
      <c r="E4123">
        <v>53202</v>
      </c>
      <c r="F4123" t="s">
        <v>20</v>
      </c>
      <c r="G4123" t="s">
        <v>50</v>
      </c>
      <c r="H4123">
        <v>185</v>
      </c>
      <c r="I4123" t="s">
        <v>34</v>
      </c>
      <c r="J4123">
        <f>VLOOKUP(I4123,Key!$A$1:$C$73,2,FALSE)</f>
        <v>43.05097</v>
      </c>
      <c r="K4123">
        <f>VLOOKUP(I4123,Key!$A$1:$C$73,3,FALSE)</f>
        <v>-87.906440000000003</v>
      </c>
      <c r="L4123" t="s">
        <v>85</v>
      </c>
      <c r="M4123">
        <f>VLOOKUP(L4123,Key!$A$1:$C$73,2,FALSE)</f>
        <v>43.053040000000003</v>
      </c>
      <c r="N4123">
        <f>VLOOKUP(L4123,Key!$A$1:$C$73,3,FALSE)</f>
        <v>-87.897660000000002</v>
      </c>
      <c r="O4123">
        <v>7</v>
      </c>
      <c r="P4123">
        <v>0</v>
      </c>
      <c r="Q4123">
        <v>1.1000000000000001</v>
      </c>
      <c r="R4123">
        <v>1</v>
      </c>
      <c r="S4123">
        <v>42</v>
      </c>
      <c r="T4123">
        <f t="shared" si="576"/>
        <v>-1</v>
      </c>
      <c r="U4123" s="1">
        <v>42847</v>
      </c>
      <c r="V4123" s="13">
        <f t="shared" si="577"/>
        <v>42826</v>
      </c>
      <c r="W4123" s="14">
        <f t="shared" si="578"/>
        <v>42847</v>
      </c>
      <c r="X4123" s="1" t="str">
        <f t="shared" si="579"/>
        <v>Saturday</v>
      </c>
      <c r="Y4123" s="2">
        <v>0.71518518518518526</v>
      </c>
      <c r="Z4123" s="2">
        <f t="shared" si="580"/>
        <v>0.70833333333333326</v>
      </c>
      <c r="AA4123">
        <f>1</f>
        <v>1</v>
      </c>
      <c r="AB4123" s="1">
        <v>42847</v>
      </c>
      <c r="AC4123" s="13">
        <f t="shared" si="581"/>
        <v>42826</v>
      </c>
      <c r="AD4123" s="14">
        <f t="shared" si="582"/>
        <v>42847</v>
      </c>
      <c r="AE4123" s="1" t="str">
        <f t="shared" si="583"/>
        <v>Saturday</v>
      </c>
      <c r="AF4123" s="2">
        <v>0.71945601851851848</v>
      </c>
      <c r="AG4123" s="2">
        <f t="shared" si="584"/>
        <v>0.70833333333333326</v>
      </c>
      <c r="AH4123" t="s">
        <v>23</v>
      </c>
    </row>
    <row r="4124" spans="1:34" x14ac:dyDescent="0.25">
      <c r="A4124">
        <v>1234930</v>
      </c>
      <c r="B4124" t="s">
        <v>29</v>
      </c>
      <c r="C4124" t="s">
        <v>47</v>
      </c>
      <c r="D4124" t="s">
        <v>31</v>
      </c>
      <c r="E4124">
        <v>53202</v>
      </c>
      <c r="F4124" t="s">
        <v>20</v>
      </c>
      <c r="G4124" t="s">
        <v>50</v>
      </c>
      <c r="H4124">
        <v>185</v>
      </c>
      <c r="I4124" t="s">
        <v>85</v>
      </c>
      <c r="J4124">
        <f>VLOOKUP(I4124,Key!$A$1:$C$73,2,FALSE)</f>
        <v>43.053040000000003</v>
      </c>
      <c r="K4124">
        <f>VLOOKUP(I4124,Key!$A$1:$C$73,3,FALSE)</f>
        <v>-87.897660000000002</v>
      </c>
      <c r="L4124" t="s">
        <v>28</v>
      </c>
      <c r="M4124">
        <f>VLOOKUP(L4124,Key!$A$1:$C$73,2,FALSE)</f>
        <v>43.038580000000003</v>
      </c>
      <c r="N4124">
        <f>VLOOKUP(L4124,Key!$A$1:$C$73,3,FALSE)</f>
        <v>-87.90934</v>
      </c>
      <c r="O4124">
        <v>12</v>
      </c>
      <c r="P4124">
        <v>0</v>
      </c>
      <c r="Q4124">
        <v>1.8</v>
      </c>
      <c r="R4124">
        <v>1.7</v>
      </c>
      <c r="S4124">
        <v>72</v>
      </c>
      <c r="T4124">
        <f t="shared" si="576"/>
        <v>-1</v>
      </c>
      <c r="U4124" s="1">
        <v>42847</v>
      </c>
      <c r="V4124" s="13">
        <f t="shared" si="577"/>
        <v>42826</v>
      </c>
      <c r="W4124" s="14">
        <f t="shared" si="578"/>
        <v>42847</v>
      </c>
      <c r="X4124" s="1" t="str">
        <f t="shared" si="579"/>
        <v>Saturday</v>
      </c>
      <c r="Y4124" s="2">
        <v>0.77031250000000007</v>
      </c>
      <c r="Z4124" s="2">
        <f t="shared" si="580"/>
        <v>0.75</v>
      </c>
      <c r="AA4124">
        <f>1</f>
        <v>1</v>
      </c>
      <c r="AB4124" s="1">
        <v>42847</v>
      </c>
      <c r="AC4124" s="13">
        <f t="shared" si="581"/>
        <v>42826</v>
      </c>
      <c r="AD4124" s="14">
        <f t="shared" si="582"/>
        <v>42847</v>
      </c>
      <c r="AE4124" s="1" t="str">
        <f t="shared" si="583"/>
        <v>Saturday</v>
      </c>
      <c r="AF4124" s="2">
        <v>0.77893518518518512</v>
      </c>
      <c r="AG4124" s="2">
        <f t="shared" si="584"/>
        <v>0.79166666666666663</v>
      </c>
      <c r="AH4124" t="s">
        <v>23</v>
      </c>
    </row>
    <row r="4125" spans="1:34" x14ac:dyDescent="0.25">
      <c r="A4125">
        <v>1234934</v>
      </c>
      <c r="B4125" t="s">
        <v>29</v>
      </c>
      <c r="C4125" t="s">
        <v>47</v>
      </c>
      <c r="D4125" t="s">
        <v>31</v>
      </c>
      <c r="E4125">
        <v>53202</v>
      </c>
      <c r="F4125" t="s">
        <v>20</v>
      </c>
      <c r="G4125" t="s">
        <v>50</v>
      </c>
      <c r="H4125">
        <v>244</v>
      </c>
      <c r="I4125" t="s">
        <v>85</v>
      </c>
      <c r="J4125">
        <f>VLOOKUP(I4125,Key!$A$1:$C$73,2,FALSE)</f>
        <v>43.053040000000003</v>
      </c>
      <c r="K4125">
        <f>VLOOKUP(I4125,Key!$A$1:$C$73,3,FALSE)</f>
        <v>-87.897660000000002</v>
      </c>
      <c r="L4125" t="s">
        <v>28</v>
      </c>
      <c r="M4125">
        <f>VLOOKUP(L4125,Key!$A$1:$C$73,2,FALSE)</f>
        <v>43.038580000000003</v>
      </c>
      <c r="N4125">
        <f>VLOOKUP(L4125,Key!$A$1:$C$73,3,FALSE)</f>
        <v>-87.90934</v>
      </c>
      <c r="O4125">
        <v>12</v>
      </c>
      <c r="P4125">
        <v>0</v>
      </c>
      <c r="Q4125">
        <v>1.8</v>
      </c>
      <c r="R4125">
        <v>1.7</v>
      </c>
      <c r="S4125">
        <v>72</v>
      </c>
      <c r="T4125">
        <f t="shared" si="576"/>
        <v>-1</v>
      </c>
      <c r="U4125" s="1">
        <v>42847</v>
      </c>
      <c r="V4125" s="13">
        <f t="shared" si="577"/>
        <v>42826</v>
      </c>
      <c r="W4125" s="14">
        <f t="shared" si="578"/>
        <v>42847</v>
      </c>
      <c r="X4125" s="1" t="str">
        <f t="shared" si="579"/>
        <v>Saturday</v>
      </c>
      <c r="Y4125" s="2">
        <v>0.77039351851851856</v>
      </c>
      <c r="Z4125" s="2">
        <f t="shared" si="580"/>
        <v>0.75</v>
      </c>
      <c r="AA4125">
        <f>1</f>
        <v>1</v>
      </c>
      <c r="AB4125" s="1">
        <v>42847</v>
      </c>
      <c r="AC4125" s="13">
        <f t="shared" si="581"/>
        <v>42826</v>
      </c>
      <c r="AD4125" s="14">
        <f t="shared" si="582"/>
        <v>42847</v>
      </c>
      <c r="AE4125" s="1" t="str">
        <f t="shared" si="583"/>
        <v>Saturday</v>
      </c>
      <c r="AF4125" s="2">
        <v>0.77896990740740746</v>
      </c>
      <c r="AG4125" s="2">
        <f t="shared" si="584"/>
        <v>0.79166666666666663</v>
      </c>
      <c r="AH4125" t="s">
        <v>23</v>
      </c>
    </row>
    <row r="4126" spans="1:34" x14ac:dyDescent="0.25">
      <c r="A4126">
        <v>1234934</v>
      </c>
      <c r="B4126" t="s">
        <v>29</v>
      </c>
      <c r="C4126" t="s">
        <v>47</v>
      </c>
      <c r="D4126" t="s">
        <v>31</v>
      </c>
      <c r="E4126">
        <v>53202</v>
      </c>
      <c r="F4126" t="s">
        <v>20</v>
      </c>
      <c r="G4126" t="s">
        <v>50</v>
      </c>
      <c r="H4126">
        <v>342</v>
      </c>
      <c r="I4126" t="s">
        <v>83</v>
      </c>
      <c r="J4126">
        <f>VLOOKUP(I4126,Key!$A$1:$C$73,2,FALSE)</f>
        <v>43.026229999999998</v>
      </c>
      <c r="K4126">
        <f>VLOOKUP(I4126,Key!$A$1:$C$73,3,FALSE)</f>
        <v>-87.912809999999993</v>
      </c>
      <c r="L4126" t="s">
        <v>82</v>
      </c>
      <c r="M4126">
        <f>VLOOKUP(L4126,Key!$A$1:$C$73,2,FALSE)</f>
        <v>43.040349999999997</v>
      </c>
      <c r="N4126">
        <f>VLOOKUP(L4126,Key!$A$1:$C$73,3,FALSE)</f>
        <v>-87.920760000000001</v>
      </c>
      <c r="O4126">
        <v>25</v>
      </c>
      <c r="P4126">
        <v>0</v>
      </c>
      <c r="Q4126">
        <v>3.8</v>
      </c>
      <c r="R4126">
        <v>3.6</v>
      </c>
      <c r="S4126">
        <v>150</v>
      </c>
      <c r="T4126">
        <f t="shared" si="576"/>
        <v>-1</v>
      </c>
      <c r="U4126" s="1">
        <v>42847</v>
      </c>
      <c r="V4126" s="13">
        <f t="shared" si="577"/>
        <v>42826</v>
      </c>
      <c r="W4126" s="14">
        <f t="shared" si="578"/>
        <v>42847</v>
      </c>
      <c r="X4126" s="1" t="str">
        <f t="shared" si="579"/>
        <v>Saturday</v>
      </c>
      <c r="Y4126" s="2">
        <v>0.59180555555555558</v>
      </c>
      <c r="Z4126" s="2">
        <f t="shared" si="580"/>
        <v>0.58333333333333326</v>
      </c>
      <c r="AA4126">
        <f>1</f>
        <v>1</v>
      </c>
      <c r="AB4126" s="1">
        <v>42847</v>
      </c>
      <c r="AC4126" s="13">
        <f t="shared" si="581"/>
        <v>42826</v>
      </c>
      <c r="AD4126" s="14">
        <f t="shared" si="582"/>
        <v>42847</v>
      </c>
      <c r="AE4126" s="1" t="str">
        <f t="shared" si="583"/>
        <v>Saturday</v>
      </c>
      <c r="AF4126" s="2">
        <v>0.60964120370370367</v>
      </c>
      <c r="AG4126" s="2">
        <f t="shared" si="584"/>
        <v>0.625</v>
      </c>
      <c r="AH4126" t="s">
        <v>23</v>
      </c>
    </row>
    <row r="4127" spans="1:34" x14ac:dyDescent="0.25">
      <c r="A4127">
        <v>1234934</v>
      </c>
      <c r="B4127" t="s">
        <v>29</v>
      </c>
      <c r="C4127" t="s">
        <v>47</v>
      </c>
      <c r="D4127" t="s">
        <v>31</v>
      </c>
      <c r="E4127">
        <v>53202</v>
      </c>
      <c r="F4127" t="s">
        <v>20</v>
      </c>
      <c r="G4127" t="s">
        <v>50</v>
      </c>
      <c r="H4127">
        <v>33</v>
      </c>
      <c r="I4127" t="s">
        <v>39</v>
      </c>
      <c r="J4127">
        <f>VLOOKUP(I4127,Key!$A$1:$C$73,2,FALSE)</f>
        <v>43.031480000000002</v>
      </c>
      <c r="K4127">
        <f>VLOOKUP(I4127,Key!$A$1:$C$73,3,FALSE)</f>
        <v>-87.908169999999998</v>
      </c>
      <c r="L4127" t="s">
        <v>57</v>
      </c>
      <c r="M4127">
        <f>VLOOKUP(L4127,Key!$A$1:$C$73,2,FALSE)</f>
        <v>43.03913</v>
      </c>
      <c r="N4127">
        <f>VLOOKUP(L4127,Key!$A$1:$C$73,3,FALSE)</f>
        <v>-87.916150000000002</v>
      </c>
      <c r="O4127">
        <v>10</v>
      </c>
      <c r="P4127">
        <v>0</v>
      </c>
      <c r="Q4127">
        <v>1.5</v>
      </c>
      <c r="R4127">
        <v>1.4</v>
      </c>
      <c r="S4127">
        <v>60</v>
      </c>
      <c r="T4127">
        <f t="shared" si="576"/>
        <v>-1</v>
      </c>
      <c r="U4127" s="1">
        <v>42848</v>
      </c>
      <c r="V4127" s="13">
        <f t="shared" si="577"/>
        <v>42826</v>
      </c>
      <c r="W4127" s="14">
        <f t="shared" si="578"/>
        <v>42848</v>
      </c>
      <c r="X4127" s="1" t="str">
        <f t="shared" si="579"/>
        <v>Sunday</v>
      </c>
      <c r="Y4127" s="2">
        <v>0.57753472222222224</v>
      </c>
      <c r="Z4127" s="2">
        <f t="shared" si="580"/>
        <v>0.58333333333333326</v>
      </c>
      <c r="AA4127">
        <f>1</f>
        <v>1</v>
      </c>
      <c r="AB4127" s="1">
        <v>42848</v>
      </c>
      <c r="AC4127" s="13">
        <f t="shared" si="581"/>
        <v>42826</v>
      </c>
      <c r="AD4127" s="14">
        <f t="shared" si="582"/>
        <v>42848</v>
      </c>
      <c r="AE4127" s="1" t="str">
        <f t="shared" si="583"/>
        <v>Sunday</v>
      </c>
      <c r="AF4127" s="2">
        <v>0.58456018518518515</v>
      </c>
      <c r="AG4127" s="2">
        <f t="shared" si="584"/>
        <v>0.58333333333333326</v>
      </c>
      <c r="AH4127" t="s">
        <v>23</v>
      </c>
    </row>
    <row r="4128" spans="1:34" x14ac:dyDescent="0.25">
      <c r="A4128">
        <v>1234934</v>
      </c>
      <c r="B4128" t="s">
        <v>29</v>
      </c>
      <c r="C4128" t="s">
        <v>47</v>
      </c>
      <c r="D4128" t="s">
        <v>31</v>
      </c>
      <c r="E4128">
        <v>53202</v>
      </c>
      <c r="F4128" t="s">
        <v>20</v>
      </c>
      <c r="G4128" t="s">
        <v>50</v>
      </c>
      <c r="H4128">
        <v>983</v>
      </c>
      <c r="I4128" t="s">
        <v>39</v>
      </c>
      <c r="J4128">
        <f>VLOOKUP(I4128,Key!$A$1:$C$73,2,FALSE)</f>
        <v>43.031480000000002</v>
      </c>
      <c r="K4128">
        <f>VLOOKUP(I4128,Key!$A$1:$C$73,3,FALSE)</f>
        <v>-87.908169999999998</v>
      </c>
      <c r="L4128" t="s">
        <v>56</v>
      </c>
      <c r="M4128">
        <f>VLOOKUP(L4128,Key!$A$1:$C$73,2,FALSE)</f>
        <v>43.004728999999998</v>
      </c>
      <c r="N4128">
        <f>VLOOKUP(L4128,Key!$A$1:$C$73,3,FALSE)</f>
        <v>-87.905463999999995</v>
      </c>
      <c r="O4128">
        <v>16</v>
      </c>
      <c r="P4128">
        <v>0</v>
      </c>
      <c r="Q4128">
        <v>2.4</v>
      </c>
      <c r="R4128">
        <v>2.2999999999999998</v>
      </c>
      <c r="S4128">
        <v>96</v>
      </c>
      <c r="T4128">
        <f t="shared" si="576"/>
        <v>-1</v>
      </c>
      <c r="U4128" s="1">
        <v>42840</v>
      </c>
      <c r="V4128" s="13">
        <f t="shared" si="577"/>
        <v>42826</v>
      </c>
      <c r="W4128" s="14">
        <f t="shared" si="578"/>
        <v>42840</v>
      </c>
      <c r="X4128" s="1" t="str">
        <f t="shared" si="579"/>
        <v>Saturday</v>
      </c>
      <c r="Y4128" s="2">
        <v>0.7599421296296297</v>
      </c>
      <c r="Z4128" s="2">
        <f t="shared" si="580"/>
        <v>0.75</v>
      </c>
      <c r="AA4128">
        <f>1</f>
        <v>1</v>
      </c>
      <c r="AB4128" s="1">
        <v>42840</v>
      </c>
      <c r="AC4128" s="13">
        <f t="shared" si="581"/>
        <v>42826</v>
      </c>
      <c r="AD4128" s="14">
        <f t="shared" si="582"/>
        <v>42840</v>
      </c>
      <c r="AE4128" s="1" t="str">
        <f t="shared" si="583"/>
        <v>Saturday</v>
      </c>
      <c r="AF4128" s="2">
        <v>0.77096064814814813</v>
      </c>
      <c r="AG4128" s="2">
        <f t="shared" si="584"/>
        <v>0.79166666666666663</v>
      </c>
      <c r="AH4128" t="s">
        <v>23</v>
      </c>
    </row>
    <row r="4129" spans="1:34" x14ac:dyDescent="0.25">
      <c r="A4129">
        <v>1238671</v>
      </c>
      <c r="B4129" t="s">
        <v>29</v>
      </c>
      <c r="C4129" t="s">
        <v>105</v>
      </c>
      <c r="D4129" t="s">
        <v>46</v>
      </c>
      <c r="E4129">
        <v>60563</v>
      </c>
      <c r="F4129" t="s">
        <v>20</v>
      </c>
      <c r="G4129" t="s">
        <v>99</v>
      </c>
      <c r="H4129">
        <v>214</v>
      </c>
      <c r="I4129" t="s">
        <v>89</v>
      </c>
      <c r="J4129">
        <f>VLOOKUP(I4129,Key!$A$1:$C$73,2,FALSE)</f>
        <v>43.060155999999999</v>
      </c>
      <c r="K4129">
        <f>VLOOKUP(I4129,Key!$A$1:$C$73,3,FALSE)</f>
        <v>-87.881258000000003</v>
      </c>
      <c r="L4129" t="s">
        <v>40</v>
      </c>
      <c r="M4129">
        <f>VLOOKUP(L4129,Key!$A$1:$C$73,2,FALSE)</f>
        <v>43.06033</v>
      </c>
      <c r="N4129">
        <f>VLOOKUP(L4129,Key!$A$1:$C$73,3,FALSE)</f>
        <v>-87.89546</v>
      </c>
      <c r="O4129">
        <v>12</v>
      </c>
      <c r="P4129">
        <v>0</v>
      </c>
      <c r="Q4129">
        <v>1.8</v>
      </c>
      <c r="R4129">
        <v>1.7</v>
      </c>
      <c r="S4129">
        <v>72</v>
      </c>
      <c r="T4129">
        <f t="shared" si="576"/>
        <v>-1</v>
      </c>
      <c r="U4129" s="1">
        <v>42853</v>
      </c>
      <c r="V4129" s="13">
        <f t="shared" si="577"/>
        <v>42826</v>
      </c>
      <c r="W4129" s="14">
        <f t="shared" si="578"/>
        <v>42853</v>
      </c>
      <c r="X4129" s="1" t="str">
        <f t="shared" si="579"/>
        <v>Friday</v>
      </c>
      <c r="Y4129" s="2">
        <v>0.12878472222222223</v>
      </c>
      <c r="Z4129" s="2">
        <f t="shared" si="580"/>
        <v>0.125</v>
      </c>
      <c r="AA4129">
        <f>1</f>
        <v>1</v>
      </c>
      <c r="AB4129" s="1">
        <v>42853</v>
      </c>
      <c r="AC4129" s="13">
        <f t="shared" si="581"/>
        <v>42826</v>
      </c>
      <c r="AD4129" s="14">
        <f t="shared" si="582"/>
        <v>42853</v>
      </c>
      <c r="AE4129" s="1" t="str">
        <f t="shared" si="583"/>
        <v>Friday</v>
      </c>
      <c r="AF4129" s="2">
        <v>0.13728009259259258</v>
      </c>
      <c r="AG4129" s="2">
        <f t="shared" si="584"/>
        <v>0.125</v>
      </c>
      <c r="AH4129" t="s">
        <v>23</v>
      </c>
    </row>
    <row r="4130" spans="1:34" x14ac:dyDescent="0.25">
      <c r="A4130">
        <v>1240065</v>
      </c>
      <c r="B4130" t="s">
        <v>29</v>
      </c>
      <c r="C4130" t="s">
        <v>47</v>
      </c>
      <c r="D4130" t="s">
        <v>31</v>
      </c>
      <c r="E4130">
        <v>53212</v>
      </c>
      <c r="F4130" t="s">
        <v>20</v>
      </c>
      <c r="G4130" t="s">
        <v>32</v>
      </c>
      <c r="H4130">
        <v>2</v>
      </c>
      <c r="I4130" t="s">
        <v>37</v>
      </c>
      <c r="J4130">
        <f>VLOOKUP(I4130,Key!$A$1:$C$73,2,FALSE)</f>
        <v>43.049230000000001</v>
      </c>
      <c r="K4130">
        <f>VLOOKUP(I4130,Key!$A$1:$C$73,3,FALSE)</f>
        <v>-87.911940000000001</v>
      </c>
      <c r="L4130" t="s">
        <v>74</v>
      </c>
      <c r="M4130">
        <f>VLOOKUP(L4130,Key!$A$1:$C$73,2,FALSE)</f>
        <v>43.05536</v>
      </c>
      <c r="N4130">
        <f>VLOOKUP(L4130,Key!$A$1:$C$73,3,FALSE)</f>
        <v>-87.90504</v>
      </c>
      <c r="O4130">
        <v>4</v>
      </c>
      <c r="P4130">
        <v>0</v>
      </c>
      <c r="Q4130">
        <v>0.6</v>
      </c>
      <c r="R4130">
        <v>0.6</v>
      </c>
      <c r="S4130">
        <v>24</v>
      </c>
      <c r="T4130">
        <f t="shared" si="576"/>
        <v>-1</v>
      </c>
      <c r="U4130" s="1">
        <v>42830</v>
      </c>
      <c r="V4130" s="13">
        <f t="shared" si="577"/>
        <v>42826</v>
      </c>
      <c r="W4130" s="14">
        <f t="shared" si="578"/>
        <v>42830</v>
      </c>
      <c r="X4130" s="1" t="str">
        <f t="shared" si="579"/>
        <v>Wednesday</v>
      </c>
      <c r="Y4130" s="2">
        <v>0.97231481481481474</v>
      </c>
      <c r="Z4130" s="2">
        <f t="shared" si="580"/>
        <v>0.95833333333333326</v>
      </c>
      <c r="AA4130">
        <f>1</f>
        <v>1</v>
      </c>
      <c r="AB4130" s="1">
        <v>42830</v>
      </c>
      <c r="AC4130" s="13">
        <f t="shared" si="581"/>
        <v>42826</v>
      </c>
      <c r="AD4130" s="14">
        <f t="shared" si="582"/>
        <v>42830</v>
      </c>
      <c r="AE4130" s="1" t="str">
        <f t="shared" si="583"/>
        <v>Wednesday</v>
      </c>
      <c r="AF4130" s="2">
        <v>0.97537037037037033</v>
      </c>
      <c r="AG4130" s="2">
        <f t="shared" si="584"/>
        <v>0.95833333333333326</v>
      </c>
      <c r="AH4130" t="s">
        <v>23</v>
      </c>
    </row>
    <row r="4131" spans="1:34" x14ac:dyDescent="0.25">
      <c r="A4131">
        <v>1244268</v>
      </c>
      <c r="B4131" t="s">
        <v>29</v>
      </c>
      <c r="C4131" t="s">
        <v>58</v>
      </c>
      <c r="D4131" t="s">
        <v>31</v>
      </c>
      <c r="E4131">
        <v>53211</v>
      </c>
      <c r="F4131" t="s">
        <v>20</v>
      </c>
      <c r="G4131" t="s">
        <v>97</v>
      </c>
      <c r="H4131">
        <v>5455</v>
      </c>
      <c r="I4131" t="s">
        <v>48</v>
      </c>
      <c r="J4131">
        <f>VLOOKUP(I4131,Key!$A$1:$C$73,2,FALSE)</f>
        <v>43.031320000000001</v>
      </c>
      <c r="K4131">
        <f>VLOOKUP(I4131,Key!$A$1:$C$73,3,FALSE)</f>
        <v>-87.904259999999994</v>
      </c>
      <c r="L4131" t="s">
        <v>86</v>
      </c>
      <c r="M4131">
        <f>VLOOKUP(L4131,Key!$A$1:$C$73,2,FALSE)</f>
        <v>43.052549999999997</v>
      </c>
      <c r="N4131">
        <f>VLOOKUP(L4131,Key!$A$1:$C$73,3,FALSE)</f>
        <v>-87.909329999999997</v>
      </c>
      <c r="O4131">
        <v>14</v>
      </c>
      <c r="P4131">
        <v>2</v>
      </c>
      <c r="Q4131">
        <v>2.1</v>
      </c>
      <c r="R4131">
        <v>2</v>
      </c>
      <c r="S4131">
        <v>84</v>
      </c>
      <c r="T4131">
        <f t="shared" si="576"/>
        <v>-1</v>
      </c>
      <c r="U4131" s="1">
        <v>42840</v>
      </c>
      <c r="V4131" s="13">
        <f t="shared" si="577"/>
        <v>42826</v>
      </c>
      <c r="W4131" s="14">
        <f t="shared" si="578"/>
        <v>42840</v>
      </c>
      <c r="X4131" s="1" t="str">
        <f t="shared" si="579"/>
        <v>Saturday</v>
      </c>
      <c r="Y4131" s="2">
        <v>0.80825231481481474</v>
      </c>
      <c r="Z4131" s="2">
        <f t="shared" si="580"/>
        <v>0.79166666666666663</v>
      </c>
      <c r="AA4131">
        <f>1</f>
        <v>1</v>
      </c>
      <c r="AB4131" s="1">
        <v>42840</v>
      </c>
      <c r="AC4131" s="13">
        <f t="shared" si="581"/>
        <v>42826</v>
      </c>
      <c r="AD4131" s="14">
        <f t="shared" si="582"/>
        <v>42840</v>
      </c>
      <c r="AE4131" s="1" t="str">
        <f t="shared" si="583"/>
        <v>Saturday</v>
      </c>
      <c r="AF4131" s="2">
        <v>0.81743055555555555</v>
      </c>
      <c r="AG4131" s="2">
        <f t="shared" si="584"/>
        <v>0.83333333333333326</v>
      </c>
      <c r="AH4131" t="s">
        <v>23</v>
      </c>
    </row>
    <row r="4132" spans="1:34" x14ac:dyDescent="0.25">
      <c r="A4132">
        <v>1245887</v>
      </c>
      <c r="B4132" t="s">
        <v>29</v>
      </c>
      <c r="C4132" t="s">
        <v>106</v>
      </c>
      <c r="D4132" t="s">
        <v>107</v>
      </c>
      <c r="E4132">
        <v>11377</v>
      </c>
      <c r="F4132" t="s">
        <v>20</v>
      </c>
      <c r="G4132" t="s">
        <v>50</v>
      </c>
      <c r="H4132">
        <v>11093</v>
      </c>
      <c r="I4132" t="s">
        <v>42</v>
      </c>
      <c r="J4132">
        <f>VLOOKUP(I4132,Key!$A$1:$C$73,2,FALSE)</f>
        <v>43.038719999999998</v>
      </c>
      <c r="K4132">
        <f>VLOOKUP(I4132,Key!$A$1:$C$73,3,FALSE)</f>
        <v>-87.905339999999995</v>
      </c>
      <c r="L4132" t="s">
        <v>61</v>
      </c>
      <c r="M4132">
        <f>VLOOKUP(L4132,Key!$A$1:$C$73,2,FALSE)</f>
        <v>43.060786</v>
      </c>
      <c r="N4132">
        <f>VLOOKUP(L4132,Key!$A$1:$C$73,3,FALSE)</f>
        <v>-87.883825999999999</v>
      </c>
      <c r="O4132">
        <v>17</v>
      </c>
      <c r="P4132">
        <v>0</v>
      </c>
      <c r="Q4132">
        <v>2.6</v>
      </c>
      <c r="R4132">
        <v>2.4</v>
      </c>
      <c r="S4132">
        <v>102</v>
      </c>
      <c r="T4132">
        <f t="shared" si="576"/>
        <v>-1</v>
      </c>
      <c r="U4132" s="1">
        <v>42849</v>
      </c>
      <c r="V4132" s="13">
        <f t="shared" si="577"/>
        <v>42826</v>
      </c>
      <c r="W4132" s="14">
        <f t="shared" si="578"/>
        <v>42849</v>
      </c>
      <c r="X4132" s="1" t="str">
        <f t="shared" si="579"/>
        <v>Monday</v>
      </c>
      <c r="Y4132" s="2">
        <v>0.85337962962962965</v>
      </c>
      <c r="Z4132" s="2">
        <f t="shared" si="580"/>
        <v>0.83333333333333326</v>
      </c>
      <c r="AA4132">
        <f>1</f>
        <v>1</v>
      </c>
      <c r="AB4132" s="1">
        <v>42849</v>
      </c>
      <c r="AC4132" s="13">
        <f t="shared" si="581"/>
        <v>42826</v>
      </c>
      <c r="AD4132" s="14">
        <f t="shared" si="582"/>
        <v>42849</v>
      </c>
      <c r="AE4132" s="1" t="str">
        <f t="shared" si="583"/>
        <v>Monday</v>
      </c>
      <c r="AF4132" s="2">
        <v>0.86483796296296289</v>
      </c>
      <c r="AG4132" s="2">
        <f t="shared" si="584"/>
        <v>0.875</v>
      </c>
      <c r="AH4132" t="s">
        <v>23</v>
      </c>
    </row>
    <row r="4133" spans="1:34" x14ac:dyDescent="0.25">
      <c r="A4133">
        <v>1246378</v>
      </c>
      <c r="B4133" t="s">
        <v>29</v>
      </c>
      <c r="C4133" t="s">
        <v>47</v>
      </c>
      <c r="D4133" t="s">
        <v>31</v>
      </c>
      <c r="E4133">
        <v>53211</v>
      </c>
      <c r="F4133" t="s">
        <v>20</v>
      </c>
      <c r="G4133" t="s">
        <v>99</v>
      </c>
      <c r="H4133">
        <v>182</v>
      </c>
      <c r="I4133" t="s">
        <v>66</v>
      </c>
      <c r="J4133">
        <f>VLOOKUP(I4133,Key!$A$1:$C$73,2,FALSE)</f>
        <v>43.078530000000001</v>
      </c>
      <c r="K4133">
        <f>VLOOKUP(I4133,Key!$A$1:$C$73,3,FALSE)</f>
        <v>-87.882620000000003</v>
      </c>
      <c r="L4133" t="s">
        <v>24</v>
      </c>
      <c r="M4133">
        <f>VLOOKUP(L4133,Key!$A$1:$C$73,2,FALSE)</f>
        <v>43.074655999999997</v>
      </c>
      <c r="N4133">
        <f>VLOOKUP(L4133,Key!$A$1:$C$73,3,FALSE)</f>
        <v>-87.889011999999994</v>
      </c>
      <c r="O4133">
        <v>5</v>
      </c>
      <c r="P4133">
        <v>0</v>
      </c>
      <c r="Q4133">
        <v>0.8</v>
      </c>
      <c r="R4133">
        <v>0.7</v>
      </c>
      <c r="S4133">
        <v>30</v>
      </c>
      <c r="T4133">
        <f t="shared" si="576"/>
        <v>-1</v>
      </c>
      <c r="U4133" s="1">
        <v>42837</v>
      </c>
      <c r="V4133" s="13">
        <f t="shared" si="577"/>
        <v>42826</v>
      </c>
      <c r="W4133" s="14">
        <f t="shared" si="578"/>
        <v>42837</v>
      </c>
      <c r="X4133" s="1" t="str">
        <f t="shared" si="579"/>
        <v>Wednesday</v>
      </c>
      <c r="Y4133" s="2">
        <v>0.80732638888888886</v>
      </c>
      <c r="Z4133" s="2">
        <f t="shared" si="580"/>
        <v>0.79166666666666663</v>
      </c>
      <c r="AA4133">
        <f>1</f>
        <v>1</v>
      </c>
      <c r="AB4133" s="1">
        <v>42837</v>
      </c>
      <c r="AC4133" s="13">
        <f t="shared" si="581"/>
        <v>42826</v>
      </c>
      <c r="AD4133" s="14">
        <f t="shared" si="582"/>
        <v>42837</v>
      </c>
      <c r="AE4133" s="1" t="str">
        <f t="shared" si="583"/>
        <v>Wednesday</v>
      </c>
      <c r="AF4133" s="2">
        <v>0.81105324074074081</v>
      </c>
      <c r="AG4133" s="2">
        <f t="shared" si="584"/>
        <v>0.79166666666666663</v>
      </c>
      <c r="AH4133" t="s">
        <v>23</v>
      </c>
    </row>
    <row r="4134" spans="1:34" x14ac:dyDescent="0.25">
      <c r="A4134">
        <v>1246702</v>
      </c>
      <c r="B4134" t="s">
        <v>29</v>
      </c>
      <c r="C4134" t="s">
        <v>108</v>
      </c>
      <c r="D4134" t="s">
        <v>31</v>
      </c>
      <c r="E4134">
        <v>53934</v>
      </c>
      <c r="F4134" t="s">
        <v>20</v>
      </c>
      <c r="G4134" t="s">
        <v>99</v>
      </c>
      <c r="H4134">
        <v>11107</v>
      </c>
      <c r="I4134" t="s">
        <v>63</v>
      </c>
      <c r="J4134">
        <f>VLOOKUP(I4134,Key!$A$1:$C$73,2,FALSE)</f>
        <v>43.066893999999998</v>
      </c>
      <c r="K4134">
        <f>VLOOKUP(I4134,Key!$A$1:$C$73,3,FALSE)</f>
        <v>-87.877936000000005</v>
      </c>
      <c r="L4134" t="s">
        <v>66</v>
      </c>
      <c r="M4134">
        <f>VLOOKUP(L4134,Key!$A$1:$C$73,2,FALSE)</f>
        <v>43.078530000000001</v>
      </c>
      <c r="N4134">
        <f>VLOOKUP(L4134,Key!$A$1:$C$73,3,FALSE)</f>
        <v>-87.882620000000003</v>
      </c>
      <c r="O4134">
        <v>7</v>
      </c>
      <c r="P4134">
        <v>0</v>
      </c>
      <c r="Q4134">
        <v>1.1000000000000001</v>
      </c>
      <c r="R4134">
        <v>1</v>
      </c>
      <c r="S4134">
        <v>42</v>
      </c>
      <c r="T4134">
        <f t="shared" si="576"/>
        <v>-1</v>
      </c>
      <c r="U4134" s="1">
        <v>42826</v>
      </c>
      <c r="V4134" s="13">
        <f t="shared" si="577"/>
        <v>42826</v>
      </c>
      <c r="W4134" s="14">
        <f t="shared" si="578"/>
        <v>42826</v>
      </c>
      <c r="X4134" s="1" t="str">
        <f t="shared" si="579"/>
        <v>Saturday</v>
      </c>
      <c r="Y4134" s="2">
        <v>0.59241898148148142</v>
      </c>
      <c r="Z4134" s="2">
        <f t="shared" si="580"/>
        <v>0.58333333333333326</v>
      </c>
      <c r="AA4134">
        <f>1</f>
        <v>1</v>
      </c>
      <c r="AB4134" s="1">
        <v>42826</v>
      </c>
      <c r="AC4134" s="13">
        <f t="shared" si="581"/>
        <v>42826</v>
      </c>
      <c r="AD4134" s="14">
        <f t="shared" si="582"/>
        <v>42826</v>
      </c>
      <c r="AE4134" s="1" t="str">
        <f t="shared" si="583"/>
        <v>Saturday</v>
      </c>
      <c r="AF4134" s="2">
        <v>0.59734953703703708</v>
      </c>
      <c r="AG4134" s="2">
        <f t="shared" si="584"/>
        <v>0.58333333333333326</v>
      </c>
      <c r="AH4134" t="s">
        <v>23</v>
      </c>
    </row>
    <row r="4135" spans="1:34" x14ac:dyDescent="0.25">
      <c r="A4135">
        <v>1247731</v>
      </c>
      <c r="B4135" t="s">
        <v>29</v>
      </c>
      <c r="C4135" t="s">
        <v>109</v>
      </c>
      <c r="D4135" t="s">
        <v>31</v>
      </c>
      <c r="E4135">
        <v>54902</v>
      </c>
      <c r="F4135" t="s">
        <v>20</v>
      </c>
      <c r="G4135" t="s">
        <v>99</v>
      </c>
      <c r="H4135">
        <v>5545</v>
      </c>
      <c r="I4135" t="s">
        <v>63</v>
      </c>
      <c r="J4135">
        <f>VLOOKUP(I4135,Key!$A$1:$C$73,2,FALSE)</f>
        <v>43.066893999999998</v>
      </c>
      <c r="K4135">
        <f>VLOOKUP(I4135,Key!$A$1:$C$73,3,FALSE)</f>
        <v>-87.877936000000005</v>
      </c>
      <c r="L4135" t="s">
        <v>80</v>
      </c>
      <c r="M4135">
        <f>VLOOKUP(L4135,Key!$A$1:$C$73,2,FALSE)</f>
        <v>43.060250000000003</v>
      </c>
      <c r="N4135">
        <f>VLOOKUP(L4135,Key!$A$1:$C$73,3,FALSE)</f>
        <v>-87.892169999999993</v>
      </c>
      <c r="O4135">
        <v>31</v>
      </c>
      <c r="P4135">
        <v>0</v>
      </c>
      <c r="Q4135">
        <v>4.7</v>
      </c>
      <c r="R4135">
        <v>4.4000000000000004</v>
      </c>
      <c r="S4135">
        <v>186</v>
      </c>
      <c r="T4135">
        <f t="shared" si="576"/>
        <v>-1</v>
      </c>
      <c r="U4135" s="1">
        <v>42843</v>
      </c>
      <c r="V4135" s="13">
        <f t="shared" si="577"/>
        <v>42826</v>
      </c>
      <c r="W4135" s="14">
        <f t="shared" si="578"/>
        <v>42843</v>
      </c>
      <c r="X4135" s="1" t="str">
        <f t="shared" si="579"/>
        <v>Tuesday</v>
      </c>
      <c r="Y4135" s="2">
        <v>0.8259143518518518</v>
      </c>
      <c r="Z4135" s="2">
        <f t="shared" si="580"/>
        <v>0.83333333333333326</v>
      </c>
      <c r="AA4135">
        <f>1</f>
        <v>1</v>
      </c>
      <c r="AB4135" s="1">
        <v>42843</v>
      </c>
      <c r="AC4135" s="13">
        <f t="shared" si="581"/>
        <v>42826</v>
      </c>
      <c r="AD4135" s="14">
        <f t="shared" si="582"/>
        <v>42843</v>
      </c>
      <c r="AE4135" s="1" t="str">
        <f t="shared" si="583"/>
        <v>Tuesday</v>
      </c>
      <c r="AF4135" s="2">
        <v>0.84790509259259261</v>
      </c>
      <c r="AG4135" s="2">
        <f t="shared" si="584"/>
        <v>0.83333333333333326</v>
      </c>
      <c r="AH4135" t="s">
        <v>23</v>
      </c>
    </row>
    <row r="4136" spans="1:34" x14ac:dyDescent="0.25">
      <c r="A4136">
        <v>1247978</v>
      </c>
      <c r="B4136" t="s">
        <v>29</v>
      </c>
      <c r="C4136" t="s">
        <v>110</v>
      </c>
      <c r="D4136" t="s">
        <v>31</v>
      </c>
      <c r="E4136">
        <v>53089</v>
      </c>
      <c r="F4136" t="s">
        <v>20</v>
      </c>
      <c r="G4136" t="s">
        <v>99</v>
      </c>
      <c r="H4136">
        <v>11152</v>
      </c>
      <c r="I4136" t="s">
        <v>21</v>
      </c>
      <c r="J4136">
        <f>VLOOKUP(I4136,Key!$A$1:$C$73,2,FALSE)</f>
        <v>43.074890000000003</v>
      </c>
      <c r="K4136">
        <f>VLOOKUP(I4136,Key!$A$1:$C$73,3,FALSE)</f>
        <v>-87.882810000000006</v>
      </c>
      <c r="L4136" t="s">
        <v>80</v>
      </c>
      <c r="M4136">
        <f>VLOOKUP(L4136,Key!$A$1:$C$73,2,FALSE)</f>
        <v>43.060250000000003</v>
      </c>
      <c r="N4136">
        <f>VLOOKUP(L4136,Key!$A$1:$C$73,3,FALSE)</f>
        <v>-87.892169999999993</v>
      </c>
      <c r="O4136">
        <v>9</v>
      </c>
      <c r="P4136">
        <v>0</v>
      </c>
      <c r="Q4136">
        <v>1.4</v>
      </c>
      <c r="R4136">
        <v>1.3</v>
      </c>
      <c r="S4136">
        <v>54</v>
      </c>
      <c r="T4136">
        <f t="shared" si="576"/>
        <v>-1</v>
      </c>
      <c r="U4136" s="1">
        <v>42849</v>
      </c>
      <c r="V4136" s="13">
        <f t="shared" si="577"/>
        <v>42826</v>
      </c>
      <c r="W4136" s="14">
        <f t="shared" si="578"/>
        <v>42849</v>
      </c>
      <c r="X4136" s="1" t="str">
        <f t="shared" si="579"/>
        <v>Monday</v>
      </c>
      <c r="Y4136" s="2">
        <v>0.41158564814814813</v>
      </c>
      <c r="Z4136" s="2">
        <f t="shared" si="580"/>
        <v>0.41666666666666663</v>
      </c>
      <c r="AA4136">
        <f>1</f>
        <v>1</v>
      </c>
      <c r="AB4136" s="1">
        <v>42849</v>
      </c>
      <c r="AC4136" s="13">
        <f t="shared" si="581"/>
        <v>42826</v>
      </c>
      <c r="AD4136" s="14">
        <f t="shared" si="582"/>
        <v>42849</v>
      </c>
      <c r="AE4136" s="1" t="str">
        <f t="shared" si="583"/>
        <v>Monday</v>
      </c>
      <c r="AF4136" s="2">
        <v>0.41739583333333335</v>
      </c>
      <c r="AG4136" s="2">
        <f t="shared" si="584"/>
        <v>0.41666666666666663</v>
      </c>
      <c r="AH4136" t="s">
        <v>23</v>
      </c>
    </row>
    <row r="4137" spans="1:34" x14ac:dyDescent="0.25">
      <c r="A4137">
        <v>1247978</v>
      </c>
      <c r="B4137" t="s">
        <v>29</v>
      </c>
      <c r="C4137" t="s">
        <v>110</v>
      </c>
      <c r="D4137" t="s">
        <v>31</v>
      </c>
      <c r="E4137">
        <v>53089</v>
      </c>
      <c r="F4137" t="s">
        <v>20</v>
      </c>
      <c r="G4137" t="s">
        <v>99</v>
      </c>
      <c r="H4137">
        <v>13</v>
      </c>
      <c r="I4137" t="s">
        <v>24</v>
      </c>
      <c r="J4137">
        <f>VLOOKUP(I4137,Key!$A$1:$C$73,2,FALSE)</f>
        <v>43.074655999999997</v>
      </c>
      <c r="K4137">
        <f>VLOOKUP(I4137,Key!$A$1:$C$73,3,FALSE)</f>
        <v>-87.889011999999994</v>
      </c>
      <c r="L4137" t="s">
        <v>80</v>
      </c>
      <c r="M4137">
        <f>VLOOKUP(L4137,Key!$A$1:$C$73,2,FALSE)</f>
        <v>43.060250000000003</v>
      </c>
      <c r="N4137">
        <f>VLOOKUP(L4137,Key!$A$1:$C$73,3,FALSE)</f>
        <v>-87.892169999999993</v>
      </c>
      <c r="O4137">
        <v>10</v>
      </c>
      <c r="P4137">
        <v>0</v>
      </c>
      <c r="Q4137">
        <v>1.5</v>
      </c>
      <c r="R4137">
        <v>1.4</v>
      </c>
      <c r="S4137">
        <v>60</v>
      </c>
      <c r="T4137">
        <f t="shared" si="576"/>
        <v>-1</v>
      </c>
      <c r="U4137" s="1">
        <v>42843</v>
      </c>
      <c r="V4137" s="13">
        <f t="shared" si="577"/>
        <v>42826</v>
      </c>
      <c r="W4137" s="14">
        <f t="shared" si="578"/>
        <v>42843</v>
      </c>
      <c r="X4137" s="1" t="str">
        <f t="shared" si="579"/>
        <v>Tuesday</v>
      </c>
      <c r="Y4137" s="2">
        <v>0.55827546296296293</v>
      </c>
      <c r="Z4137" s="2">
        <f t="shared" si="580"/>
        <v>0.54166666666666663</v>
      </c>
      <c r="AA4137">
        <f>1</f>
        <v>1</v>
      </c>
      <c r="AB4137" s="1">
        <v>42843</v>
      </c>
      <c r="AC4137" s="13">
        <f t="shared" si="581"/>
        <v>42826</v>
      </c>
      <c r="AD4137" s="14">
        <f t="shared" si="582"/>
        <v>42843</v>
      </c>
      <c r="AE4137" s="1" t="str">
        <f t="shared" si="583"/>
        <v>Tuesday</v>
      </c>
      <c r="AF4137" s="2">
        <v>0.56521990740740746</v>
      </c>
      <c r="AG4137" s="2">
        <f t="shared" si="584"/>
        <v>0.58333333333333326</v>
      </c>
      <c r="AH4137" t="s">
        <v>23</v>
      </c>
    </row>
    <row r="4138" spans="1:34" x14ac:dyDescent="0.25">
      <c r="A4138">
        <v>1247978</v>
      </c>
      <c r="B4138" t="s">
        <v>29</v>
      </c>
      <c r="C4138" t="s">
        <v>110</v>
      </c>
      <c r="D4138" t="s">
        <v>31</v>
      </c>
      <c r="E4138">
        <v>53089</v>
      </c>
      <c r="F4138" t="s">
        <v>20</v>
      </c>
      <c r="G4138" t="s">
        <v>99</v>
      </c>
      <c r="H4138">
        <v>5449</v>
      </c>
      <c r="I4138" t="s">
        <v>80</v>
      </c>
      <c r="J4138">
        <f>VLOOKUP(I4138,Key!$A$1:$C$73,2,FALSE)</f>
        <v>43.060250000000003</v>
      </c>
      <c r="K4138">
        <f>VLOOKUP(I4138,Key!$A$1:$C$73,3,FALSE)</f>
        <v>-87.892169999999993</v>
      </c>
      <c r="L4138" t="s">
        <v>21</v>
      </c>
      <c r="M4138">
        <f>VLOOKUP(L4138,Key!$A$1:$C$73,2,FALSE)</f>
        <v>43.074890000000003</v>
      </c>
      <c r="N4138">
        <f>VLOOKUP(L4138,Key!$A$1:$C$73,3,FALSE)</f>
        <v>-87.882810000000006</v>
      </c>
      <c r="O4138">
        <v>10</v>
      </c>
      <c r="P4138">
        <v>0</v>
      </c>
      <c r="Q4138">
        <v>1.5</v>
      </c>
      <c r="R4138">
        <v>1.4</v>
      </c>
      <c r="S4138">
        <v>60</v>
      </c>
      <c r="T4138">
        <f t="shared" si="576"/>
        <v>-1</v>
      </c>
      <c r="U4138" s="1">
        <v>42844</v>
      </c>
      <c r="V4138" s="13">
        <f t="shared" si="577"/>
        <v>42826</v>
      </c>
      <c r="W4138" s="14">
        <f t="shared" si="578"/>
        <v>42844</v>
      </c>
      <c r="X4138" s="1" t="str">
        <f t="shared" si="579"/>
        <v>Wednesday</v>
      </c>
      <c r="Y4138" s="2">
        <v>0.37383101851851852</v>
      </c>
      <c r="Z4138" s="2">
        <f t="shared" si="580"/>
        <v>0.375</v>
      </c>
      <c r="AA4138">
        <f>1</f>
        <v>1</v>
      </c>
      <c r="AB4138" s="1">
        <v>42844</v>
      </c>
      <c r="AC4138" s="13">
        <f t="shared" si="581"/>
        <v>42826</v>
      </c>
      <c r="AD4138" s="14">
        <f t="shared" si="582"/>
        <v>42844</v>
      </c>
      <c r="AE4138" s="1" t="str">
        <f t="shared" si="583"/>
        <v>Wednesday</v>
      </c>
      <c r="AF4138" s="2">
        <v>0.38123842592592588</v>
      </c>
      <c r="AG4138" s="2">
        <f t="shared" si="584"/>
        <v>0.375</v>
      </c>
      <c r="AH4138" t="s">
        <v>23</v>
      </c>
    </row>
    <row r="4139" spans="1:34" x14ac:dyDescent="0.25">
      <c r="A4139">
        <v>1248799</v>
      </c>
      <c r="B4139" t="s">
        <v>29</v>
      </c>
      <c r="C4139" t="s">
        <v>111</v>
      </c>
      <c r="D4139" t="s">
        <v>31</v>
      </c>
      <c r="E4139">
        <v>53405</v>
      </c>
      <c r="F4139" t="s">
        <v>20</v>
      </c>
      <c r="G4139" t="s">
        <v>99</v>
      </c>
      <c r="H4139">
        <v>13</v>
      </c>
      <c r="I4139" t="s">
        <v>21</v>
      </c>
      <c r="J4139">
        <f>VLOOKUP(I4139,Key!$A$1:$C$73,2,FALSE)</f>
        <v>43.074890000000003</v>
      </c>
      <c r="K4139">
        <f>VLOOKUP(I4139,Key!$A$1:$C$73,3,FALSE)</f>
        <v>-87.882810000000006</v>
      </c>
      <c r="L4139" t="s">
        <v>66</v>
      </c>
      <c r="M4139">
        <f>VLOOKUP(L4139,Key!$A$1:$C$73,2,FALSE)</f>
        <v>43.078530000000001</v>
      </c>
      <c r="N4139">
        <f>VLOOKUP(L4139,Key!$A$1:$C$73,3,FALSE)</f>
        <v>-87.882620000000003</v>
      </c>
      <c r="O4139">
        <v>25</v>
      </c>
      <c r="P4139">
        <v>0</v>
      </c>
      <c r="Q4139">
        <v>3.8</v>
      </c>
      <c r="R4139">
        <v>3.6</v>
      </c>
      <c r="S4139">
        <v>150</v>
      </c>
      <c r="T4139">
        <f t="shared" si="576"/>
        <v>-1</v>
      </c>
      <c r="U4139" s="1">
        <v>42835</v>
      </c>
      <c r="V4139" s="13">
        <f t="shared" si="577"/>
        <v>42826</v>
      </c>
      <c r="W4139" s="14">
        <f t="shared" si="578"/>
        <v>42835</v>
      </c>
      <c r="X4139" s="1" t="str">
        <f t="shared" si="579"/>
        <v>Monday</v>
      </c>
      <c r="Y4139" s="2">
        <v>0.47319444444444447</v>
      </c>
      <c r="Z4139" s="2">
        <f t="shared" si="580"/>
        <v>0.45833333333333331</v>
      </c>
      <c r="AA4139">
        <f>1</f>
        <v>1</v>
      </c>
      <c r="AB4139" s="1">
        <v>42835</v>
      </c>
      <c r="AC4139" s="13">
        <f t="shared" si="581"/>
        <v>42826</v>
      </c>
      <c r="AD4139" s="14">
        <f t="shared" si="582"/>
        <v>42835</v>
      </c>
      <c r="AE4139" s="1" t="str">
        <f t="shared" si="583"/>
        <v>Monday</v>
      </c>
      <c r="AF4139" s="2">
        <v>0.49093750000000003</v>
      </c>
      <c r="AG4139" s="2">
        <f t="shared" si="584"/>
        <v>0.5</v>
      </c>
      <c r="AH4139" t="s">
        <v>23</v>
      </c>
    </row>
    <row r="4140" spans="1:34" x14ac:dyDescent="0.25">
      <c r="A4140">
        <v>1248823</v>
      </c>
      <c r="B4140" t="s">
        <v>29</v>
      </c>
      <c r="C4140" t="s">
        <v>112</v>
      </c>
      <c r="D4140" t="s">
        <v>31</v>
      </c>
      <c r="E4140">
        <v>54023</v>
      </c>
      <c r="F4140" t="s">
        <v>20</v>
      </c>
      <c r="G4140" t="s">
        <v>99</v>
      </c>
      <c r="H4140">
        <v>5500</v>
      </c>
      <c r="I4140" t="s">
        <v>66</v>
      </c>
      <c r="J4140">
        <f>VLOOKUP(I4140,Key!$A$1:$C$73,2,FALSE)</f>
        <v>43.078530000000001</v>
      </c>
      <c r="K4140">
        <f>VLOOKUP(I4140,Key!$A$1:$C$73,3,FALSE)</f>
        <v>-87.882620000000003</v>
      </c>
      <c r="L4140" t="s">
        <v>65</v>
      </c>
      <c r="M4140">
        <f>VLOOKUP(L4140,Key!$A$1:$C$73,2,FALSE)</f>
        <v>43.077359999999999</v>
      </c>
      <c r="N4140">
        <f>VLOOKUP(L4140,Key!$A$1:$C$73,3,FALSE)</f>
        <v>-87.880769999999998</v>
      </c>
      <c r="O4140">
        <v>81</v>
      </c>
      <c r="P4140">
        <v>0</v>
      </c>
      <c r="Q4140">
        <v>12.2</v>
      </c>
      <c r="R4140">
        <v>11.5</v>
      </c>
      <c r="S4140">
        <v>486</v>
      </c>
      <c r="T4140">
        <f t="shared" si="576"/>
        <v>-1</v>
      </c>
      <c r="U4140" s="1">
        <v>42845</v>
      </c>
      <c r="V4140" s="13">
        <f t="shared" si="577"/>
        <v>42826</v>
      </c>
      <c r="W4140" s="14">
        <f t="shared" si="578"/>
        <v>42845</v>
      </c>
      <c r="X4140" s="1" t="str">
        <f t="shared" si="579"/>
        <v>Thursday</v>
      </c>
      <c r="Y4140" s="2">
        <v>0.69278935185185186</v>
      </c>
      <c r="Z4140" s="2">
        <f t="shared" si="580"/>
        <v>0.70833333333333326</v>
      </c>
      <c r="AA4140">
        <f>1</f>
        <v>1</v>
      </c>
      <c r="AB4140" s="1">
        <v>42845</v>
      </c>
      <c r="AC4140" s="13">
        <f t="shared" si="581"/>
        <v>42826</v>
      </c>
      <c r="AD4140" s="14">
        <f t="shared" si="582"/>
        <v>42845</v>
      </c>
      <c r="AE4140" s="1" t="str">
        <f t="shared" si="583"/>
        <v>Thursday</v>
      </c>
      <c r="AF4140" s="2">
        <v>0.74900462962962966</v>
      </c>
      <c r="AG4140" s="2">
        <f t="shared" si="584"/>
        <v>0.75</v>
      </c>
      <c r="AH4140" t="s">
        <v>23</v>
      </c>
    </row>
    <row r="4141" spans="1:34" x14ac:dyDescent="0.25">
      <c r="A4141">
        <v>1249377</v>
      </c>
      <c r="B4141" t="s">
        <v>29</v>
      </c>
      <c r="C4141" t="s">
        <v>47</v>
      </c>
      <c r="D4141" t="s">
        <v>31</v>
      </c>
      <c r="E4141">
        <v>53211</v>
      </c>
      <c r="F4141" t="s">
        <v>20</v>
      </c>
      <c r="G4141" t="s">
        <v>99</v>
      </c>
      <c r="H4141">
        <v>5479</v>
      </c>
      <c r="I4141" t="s">
        <v>24</v>
      </c>
      <c r="J4141">
        <f>VLOOKUP(I4141,Key!$A$1:$C$73,2,FALSE)</f>
        <v>43.074655999999997</v>
      </c>
      <c r="K4141">
        <f>VLOOKUP(I4141,Key!$A$1:$C$73,3,FALSE)</f>
        <v>-87.889011999999994</v>
      </c>
      <c r="L4141" t="s">
        <v>64</v>
      </c>
      <c r="M4141">
        <f>VLOOKUP(L4141,Key!$A$1:$C$73,2,FALSE)</f>
        <v>43.069021999999997</v>
      </c>
      <c r="N4141">
        <f>VLOOKUP(L4141,Key!$A$1:$C$73,3,FALSE)</f>
        <v>-87.887940999999998</v>
      </c>
      <c r="O4141">
        <v>5</v>
      </c>
      <c r="P4141">
        <v>0</v>
      </c>
      <c r="Q4141">
        <v>0.8</v>
      </c>
      <c r="R4141">
        <v>0.7</v>
      </c>
      <c r="S4141">
        <v>30</v>
      </c>
      <c r="T4141">
        <f t="shared" si="576"/>
        <v>-1</v>
      </c>
      <c r="U4141" s="1">
        <v>42833</v>
      </c>
      <c r="V4141" s="13">
        <f t="shared" si="577"/>
        <v>42826</v>
      </c>
      <c r="W4141" s="14">
        <f t="shared" si="578"/>
        <v>42833</v>
      </c>
      <c r="X4141" s="1" t="str">
        <f t="shared" si="579"/>
        <v>Saturday</v>
      </c>
      <c r="Y4141" s="2">
        <v>0.53532407407407401</v>
      </c>
      <c r="Z4141" s="2">
        <f t="shared" si="580"/>
        <v>0.54166666666666663</v>
      </c>
      <c r="AA4141">
        <f>1</f>
        <v>1</v>
      </c>
      <c r="AB4141" s="1">
        <v>42833</v>
      </c>
      <c r="AC4141" s="13">
        <f t="shared" si="581"/>
        <v>42826</v>
      </c>
      <c r="AD4141" s="14">
        <f t="shared" si="582"/>
        <v>42833</v>
      </c>
      <c r="AE4141" s="1" t="str">
        <f t="shared" si="583"/>
        <v>Saturday</v>
      </c>
      <c r="AF4141" s="2">
        <v>0.53847222222222224</v>
      </c>
      <c r="AG4141" s="2">
        <f t="shared" si="584"/>
        <v>0.54166666666666663</v>
      </c>
      <c r="AH4141" t="s">
        <v>23</v>
      </c>
    </row>
    <row r="4142" spans="1:34" x14ac:dyDescent="0.25">
      <c r="A4142">
        <v>1249861</v>
      </c>
      <c r="B4142" t="s">
        <v>29</v>
      </c>
      <c r="C4142" t="s">
        <v>113</v>
      </c>
      <c r="D4142" t="s">
        <v>31</v>
      </c>
      <c r="E4142">
        <v>53955</v>
      </c>
      <c r="F4142" t="s">
        <v>20</v>
      </c>
      <c r="G4142" t="s">
        <v>99</v>
      </c>
      <c r="H4142">
        <v>5447</v>
      </c>
      <c r="I4142" t="s">
        <v>77</v>
      </c>
      <c r="J4142">
        <f>VLOOKUP(I4142,Key!$A$1:$C$73,2,FALSE)</f>
        <v>43.036900000000003</v>
      </c>
      <c r="K4142">
        <f>VLOOKUP(I4142,Key!$A$1:$C$73,3,FALSE)</f>
        <v>-87.89667</v>
      </c>
      <c r="L4142" t="s">
        <v>77</v>
      </c>
      <c r="M4142">
        <f>VLOOKUP(L4142,Key!$A$1:$C$73,2,FALSE)</f>
        <v>43.036900000000003</v>
      </c>
      <c r="N4142">
        <f>VLOOKUP(L4142,Key!$A$1:$C$73,3,FALSE)</f>
        <v>-87.89667</v>
      </c>
      <c r="O4142">
        <v>28</v>
      </c>
      <c r="P4142">
        <v>0</v>
      </c>
      <c r="Q4142">
        <v>4.2</v>
      </c>
      <c r="R4142">
        <v>4</v>
      </c>
      <c r="S4142">
        <v>168</v>
      </c>
      <c r="T4142">
        <f t="shared" si="576"/>
        <v>-1</v>
      </c>
      <c r="U4142" s="1">
        <v>42847</v>
      </c>
      <c r="V4142" s="13">
        <f t="shared" si="577"/>
        <v>42826</v>
      </c>
      <c r="W4142" s="14">
        <f t="shared" si="578"/>
        <v>42847</v>
      </c>
      <c r="X4142" s="1" t="str">
        <f t="shared" si="579"/>
        <v>Saturday</v>
      </c>
      <c r="Y4142" s="2">
        <v>0.63563657407407403</v>
      </c>
      <c r="Z4142" s="2">
        <f t="shared" si="580"/>
        <v>0.625</v>
      </c>
      <c r="AA4142">
        <f>1</f>
        <v>1</v>
      </c>
      <c r="AB4142" s="1">
        <v>42847</v>
      </c>
      <c r="AC4142" s="13">
        <f t="shared" si="581"/>
        <v>42826</v>
      </c>
      <c r="AD4142" s="14">
        <f t="shared" si="582"/>
        <v>42847</v>
      </c>
      <c r="AE4142" s="1" t="str">
        <f t="shared" si="583"/>
        <v>Saturday</v>
      </c>
      <c r="AF4142" s="2">
        <v>0.6551851851851852</v>
      </c>
      <c r="AG4142" s="2">
        <f t="shared" si="584"/>
        <v>0.66666666666666663</v>
      </c>
      <c r="AH4142" t="s">
        <v>25</v>
      </c>
    </row>
    <row r="4143" spans="1:34" x14ac:dyDescent="0.25">
      <c r="A4143">
        <v>1249869</v>
      </c>
      <c r="B4143" t="s">
        <v>29</v>
      </c>
      <c r="C4143" t="s">
        <v>114</v>
      </c>
      <c r="D4143" t="s">
        <v>31</v>
      </c>
      <c r="E4143">
        <v>54911</v>
      </c>
      <c r="F4143" t="s">
        <v>20</v>
      </c>
      <c r="G4143" t="s">
        <v>99</v>
      </c>
      <c r="H4143">
        <v>46</v>
      </c>
      <c r="I4143" t="s">
        <v>61</v>
      </c>
      <c r="J4143">
        <f>VLOOKUP(I4143,Key!$A$1:$C$73,2,FALSE)</f>
        <v>43.060786</v>
      </c>
      <c r="K4143">
        <f>VLOOKUP(I4143,Key!$A$1:$C$73,3,FALSE)</f>
        <v>-87.883825999999999</v>
      </c>
      <c r="L4143" t="s">
        <v>80</v>
      </c>
      <c r="M4143">
        <f>VLOOKUP(L4143,Key!$A$1:$C$73,2,FALSE)</f>
        <v>43.060250000000003</v>
      </c>
      <c r="N4143">
        <f>VLOOKUP(L4143,Key!$A$1:$C$73,3,FALSE)</f>
        <v>-87.892169999999993</v>
      </c>
      <c r="O4143">
        <v>50</v>
      </c>
      <c r="P4143">
        <v>0</v>
      </c>
      <c r="Q4143">
        <v>7.5</v>
      </c>
      <c r="R4143">
        <v>7.1</v>
      </c>
      <c r="S4143">
        <v>300</v>
      </c>
      <c r="T4143">
        <f t="shared" si="576"/>
        <v>-1</v>
      </c>
      <c r="U4143" s="1">
        <v>42826</v>
      </c>
      <c r="V4143" s="13">
        <f t="shared" si="577"/>
        <v>42826</v>
      </c>
      <c r="W4143" s="14">
        <f t="shared" si="578"/>
        <v>42826</v>
      </c>
      <c r="X4143" s="1" t="str">
        <f t="shared" si="579"/>
        <v>Saturday</v>
      </c>
      <c r="Y4143" s="2">
        <v>0.66762731481481474</v>
      </c>
      <c r="Z4143" s="2">
        <f t="shared" si="580"/>
        <v>0.66666666666666663</v>
      </c>
      <c r="AA4143">
        <f>1</f>
        <v>1</v>
      </c>
      <c r="AB4143" s="1">
        <v>42826</v>
      </c>
      <c r="AC4143" s="13">
        <f t="shared" si="581"/>
        <v>42826</v>
      </c>
      <c r="AD4143" s="14">
        <f t="shared" si="582"/>
        <v>42826</v>
      </c>
      <c r="AE4143" s="1" t="str">
        <f t="shared" si="583"/>
        <v>Saturday</v>
      </c>
      <c r="AF4143" s="2">
        <v>0.70276620370370368</v>
      </c>
      <c r="AG4143" s="2">
        <f t="shared" si="584"/>
        <v>0.70833333333333326</v>
      </c>
      <c r="AH4143" t="s">
        <v>23</v>
      </c>
    </row>
    <row r="4144" spans="1:34" x14ac:dyDescent="0.25">
      <c r="A4144">
        <v>1249929</v>
      </c>
      <c r="B4144" t="s">
        <v>29</v>
      </c>
      <c r="C4144" t="s">
        <v>115</v>
      </c>
      <c r="D4144" t="s">
        <v>31</v>
      </c>
      <c r="E4144">
        <v>53575</v>
      </c>
      <c r="F4144" t="s">
        <v>20</v>
      </c>
      <c r="G4144" t="s">
        <v>99</v>
      </c>
      <c r="H4144">
        <v>11064</v>
      </c>
      <c r="I4144" t="s">
        <v>66</v>
      </c>
      <c r="J4144">
        <f>VLOOKUP(I4144,Key!$A$1:$C$73,2,FALSE)</f>
        <v>43.078530000000001</v>
      </c>
      <c r="K4144">
        <f>VLOOKUP(I4144,Key!$A$1:$C$73,3,FALSE)</f>
        <v>-87.882620000000003</v>
      </c>
      <c r="L4144" t="s">
        <v>65</v>
      </c>
      <c r="M4144">
        <f>VLOOKUP(L4144,Key!$A$1:$C$73,2,FALSE)</f>
        <v>43.077359999999999</v>
      </c>
      <c r="N4144">
        <f>VLOOKUP(L4144,Key!$A$1:$C$73,3,FALSE)</f>
        <v>-87.880769999999998</v>
      </c>
      <c r="O4144">
        <v>2</v>
      </c>
      <c r="P4144">
        <v>0</v>
      </c>
      <c r="Q4144">
        <v>0.3</v>
      </c>
      <c r="R4144">
        <v>0.3</v>
      </c>
      <c r="S4144">
        <v>12</v>
      </c>
      <c r="T4144">
        <f t="shared" si="576"/>
        <v>-1</v>
      </c>
      <c r="U4144" s="1">
        <v>42852</v>
      </c>
      <c r="V4144" s="13">
        <f t="shared" si="577"/>
        <v>42826</v>
      </c>
      <c r="W4144" s="14">
        <f t="shared" si="578"/>
        <v>42852</v>
      </c>
      <c r="X4144" s="1" t="str">
        <f t="shared" si="579"/>
        <v>Thursday</v>
      </c>
      <c r="Y4144" s="2">
        <v>0.5560532407407407</v>
      </c>
      <c r="Z4144" s="2">
        <f t="shared" si="580"/>
        <v>0.54166666666666663</v>
      </c>
      <c r="AA4144">
        <f>1</f>
        <v>1</v>
      </c>
      <c r="AB4144" s="1">
        <v>42852</v>
      </c>
      <c r="AC4144" s="13">
        <f t="shared" si="581"/>
        <v>42826</v>
      </c>
      <c r="AD4144" s="14">
        <f t="shared" si="582"/>
        <v>42852</v>
      </c>
      <c r="AE4144" s="1" t="str">
        <f t="shared" si="583"/>
        <v>Thursday</v>
      </c>
      <c r="AF4144" s="2">
        <v>0.55694444444444446</v>
      </c>
      <c r="AG4144" s="2">
        <f t="shared" si="584"/>
        <v>0.54166666666666663</v>
      </c>
      <c r="AH4144" t="s">
        <v>23</v>
      </c>
    </row>
    <row r="4145" spans="1:34" x14ac:dyDescent="0.25">
      <c r="A4145">
        <v>1250295</v>
      </c>
      <c r="B4145" t="s">
        <v>29</v>
      </c>
      <c r="C4145" t="s">
        <v>116</v>
      </c>
      <c r="D4145" t="s">
        <v>31</v>
      </c>
      <c r="E4145">
        <v>54467</v>
      </c>
      <c r="F4145" t="s">
        <v>20</v>
      </c>
      <c r="G4145" t="s">
        <v>99</v>
      </c>
      <c r="H4145">
        <v>190</v>
      </c>
      <c r="I4145" t="s">
        <v>66</v>
      </c>
      <c r="J4145">
        <f>VLOOKUP(I4145,Key!$A$1:$C$73,2,FALSE)</f>
        <v>43.078530000000001</v>
      </c>
      <c r="K4145">
        <f>VLOOKUP(I4145,Key!$A$1:$C$73,3,FALSE)</f>
        <v>-87.882620000000003</v>
      </c>
      <c r="L4145" t="s">
        <v>24</v>
      </c>
      <c r="M4145">
        <f>VLOOKUP(L4145,Key!$A$1:$C$73,2,FALSE)</f>
        <v>43.074655999999997</v>
      </c>
      <c r="N4145">
        <f>VLOOKUP(L4145,Key!$A$1:$C$73,3,FALSE)</f>
        <v>-87.889011999999994</v>
      </c>
      <c r="O4145">
        <v>6</v>
      </c>
      <c r="P4145">
        <v>0</v>
      </c>
      <c r="Q4145">
        <v>0.9</v>
      </c>
      <c r="R4145">
        <v>0.9</v>
      </c>
      <c r="S4145">
        <v>36</v>
      </c>
      <c r="T4145">
        <f t="shared" si="576"/>
        <v>-1</v>
      </c>
      <c r="U4145" s="1">
        <v>42851</v>
      </c>
      <c r="V4145" s="13">
        <f t="shared" si="577"/>
        <v>42826</v>
      </c>
      <c r="W4145" s="14">
        <f t="shared" si="578"/>
        <v>42851</v>
      </c>
      <c r="X4145" s="1" t="str">
        <f t="shared" si="579"/>
        <v>Wednesday</v>
      </c>
      <c r="Y4145" s="2">
        <v>0.71221064814814816</v>
      </c>
      <c r="Z4145" s="2">
        <f t="shared" si="580"/>
        <v>0.70833333333333326</v>
      </c>
      <c r="AA4145">
        <f>1</f>
        <v>1</v>
      </c>
      <c r="AB4145" s="1">
        <v>42851</v>
      </c>
      <c r="AC4145" s="13">
        <f t="shared" si="581"/>
        <v>42826</v>
      </c>
      <c r="AD4145" s="14">
        <f t="shared" si="582"/>
        <v>42851</v>
      </c>
      <c r="AE4145" s="1" t="str">
        <f t="shared" si="583"/>
        <v>Wednesday</v>
      </c>
      <c r="AF4145" s="2">
        <v>0.71600694444444446</v>
      </c>
      <c r="AG4145" s="2">
        <f t="shared" si="584"/>
        <v>0.70833333333333326</v>
      </c>
      <c r="AH4145" t="s">
        <v>23</v>
      </c>
    </row>
    <row r="4146" spans="1:34" x14ac:dyDescent="0.25">
      <c r="A4146">
        <v>1250902</v>
      </c>
      <c r="B4146" t="s">
        <v>29</v>
      </c>
      <c r="C4146" t="s">
        <v>35</v>
      </c>
      <c r="D4146" t="s">
        <v>31</v>
      </c>
      <c r="E4146">
        <v>53213</v>
      </c>
      <c r="F4146" t="s">
        <v>20</v>
      </c>
      <c r="G4146" t="s">
        <v>99</v>
      </c>
      <c r="H4146">
        <v>5454</v>
      </c>
      <c r="I4146" t="s">
        <v>63</v>
      </c>
      <c r="J4146">
        <f>VLOOKUP(I4146,Key!$A$1:$C$73,2,FALSE)</f>
        <v>43.066893999999998</v>
      </c>
      <c r="K4146">
        <f>VLOOKUP(I4146,Key!$A$1:$C$73,3,FALSE)</f>
        <v>-87.877936000000005</v>
      </c>
      <c r="L4146" t="s">
        <v>80</v>
      </c>
      <c r="M4146">
        <f>VLOOKUP(L4146,Key!$A$1:$C$73,2,FALSE)</f>
        <v>43.060250000000003</v>
      </c>
      <c r="N4146">
        <f>VLOOKUP(L4146,Key!$A$1:$C$73,3,FALSE)</f>
        <v>-87.892169999999993</v>
      </c>
      <c r="O4146">
        <v>13</v>
      </c>
      <c r="P4146">
        <v>0</v>
      </c>
      <c r="Q4146">
        <v>2</v>
      </c>
      <c r="R4146">
        <v>1.9</v>
      </c>
      <c r="S4146">
        <v>78</v>
      </c>
      <c r="T4146">
        <f t="shared" si="576"/>
        <v>-1</v>
      </c>
      <c r="U4146" s="1">
        <v>42848</v>
      </c>
      <c r="V4146" s="13">
        <f t="shared" si="577"/>
        <v>42826</v>
      </c>
      <c r="W4146" s="14">
        <f t="shared" si="578"/>
        <v>42848</v>
      </c>
      <c r="X4146" s="1" t="str">
        <f t="shared" si="579"/>
        <v>Sunday</v>
      </c>
      <c r="Y4146" s="2">
        <v>0.5533217592592593</v>
      </c>
      <c r="Z4146" s="2">
        <f t="shared" si="580"/>
        <v>0.54166666666666663</v>
      </c>
      <c r="AA4146">
        <f>1</f>
        <v>1</v>
      </c>
      <c r="AB4146" s="1">
        <v>42848</v>
      </c>
      <c r="AC4146" s="13">
        <f t="shared" si="581"/>
        <v>42826</v>
      </c>
      <c r="AD4146" s="14">
        <f t="shared" si="582"/>
        <v>42848</v>
      </c>
      <c r="AE4146" s="1" t="str">
        <f t="shared" si="583"/>
        <v>Sunday</v>
      </c>
      <c r="AF4146" s="2">
        <v>0.56193287037037043</v>
      </c>
      <c r="AG4146" s="2">
        <f t="shared" si="584"/>
        <v>0.54166666666666663</v>
      </c>
      <c r="AH4146" t="s">
        <v>23</v>
      </c>
    </row>
    <row r="4147" spans="1:34" x14ac:dyDescent="0.25">
      <c r="A4147">
        <v>1250902</v>
      </c>
      <c r="B4147" t="s">
        <v>29</v>
      </c>
      <c r="C4147" t="s">
        <v>35</v>
      </c>
      <c r="D4147" t="s">
        <v>31</v>
      </c>
      <c r="E4147">
        <v>53213</v>
      </c>
      <c r="F4147" t="s">
        <v>20</v>
      </c>
      <c r="G4147" t="s">
        <v>99</v>
      </c>
      <c r="H4147">
        <v>11115</v>
      </c>
      <c r="I4147" t="s">
        <v>80</v>
      </c>
      <c r="J4147">
        <f>VLOOKUP(I4147,Key!$A$1:$C$73,2,FALSE)</f>
        <v>43.060250000000003</v>
      </c>
      <c r="K4147">
        <f>VLOOKUP(I4147,Key!$A$1:$C$73,3,FALSE)</f>
        <v>-87.892169999999993</v>
      </c>
      <c r="L4147" t="s">
        <v>40</v>
      </c>
      <c r="M4147">
        <f>VLOOKUP(L4147,Key!$A$1:$C$73,2,FALSE)</f>
        <v>43.06033</v>
      </c>
      <c r="N4147">
        <f>VLOOKUP(L4147,Key!$A$1:$C$73,3,FALSE)</f>
        <v>-87.89546</v>
      </c>
      <c r="O4147">
        <v>2</v>
      </c>
      <c r="P4147">
        <v>0</v>
      </c>
      <c r="Q4147">
        <v>0.3</v>
      </c>
      <c r="R4147">
        <v>0.3</v>
      </c>
      <c r="S4147">
        <v>12</v>
      </c>
      <c r="T4147">
        <f t="shared" si="576"/>
        <v>-1</v>
      </c>
      <c r="U4147" s="1">
        <v>42829</v>
      </c>
      <c r="V4147" s="13">
        <f t="shared" si="577"/>
        <v>42826</v>
      </c>
      <c r="W4147" s="14">
        <f t="shared" si="578"/>
        <v>42829</v>
      </c>
      <c r="X4147" s="1" t="str">
        <f t="shared" si="579"/>
        <v>Tuesday</v>
      </c>
      <c r="Y4147" s="2">
        <v>0.68256944444444445</v>
      </c>
      <c r="Z4147" s="2">
        <f t="shared" si="580"/>
        <v>0.66666666666666663</v>
      </c>
      <c r="AA4147">
        <f>1</f>
        <v>1</v>
      </c>
      <c r="AB4147" s="1">
        <v>42829</v>
      </c>
      <c r="AC4147" s="13">
        <f t="shared" si="581"/>
        <v>42826</v>
      </c>
      <c r="AD4147" s="14">
        <f t="shared" si="582"/>
        <v>42829</v>
      </c>
      <c r="AE4147" s="1" t="str">
        <f t="shared" si="583"/>
        <v>Tuesday</v>
      </c>
      <c r="AF4147" s="2">
        <v>0.68351851851851853</v>
      </c>
      <c r="AG4147" s="2">
        <f t="shared" si="584"/>
        <v>0.66666666666666663</v>
      </c>
      <c r="AH4147" t="s">
        <v>23</v>
      </c>
    </row>
    <row r="4148" spans="1:34" x14ac:dyDescent="0.25">
      <c r="A4148">
        <v>1251108</v>
      </c>
      <c r="B4148" t="s">
        <v>29</v>
      </c>
      <c r="C4148" t="s">
        <v>114</v>
      </c>
      <c r="D4148" t="s">
        <v>31</v>
      </c>
      <c r="E4148">
        <v>54913</v>
      </c>
      <c r="F4148" t="s">
        <v>20</v>
      </c>
      <c r="G4148" t="s">
        <v>99</v>
      </c>
      <c r="H4148">
        <v>11152</v>
      </c>
      <c r="I4148" t="s">
        <v>40</v>
      </c>
      <c r="J4148">
        <f>VLOOKUP(I4148,Key!$A$1:$C$73,2,FALSE)</f>
        <v>43.06033</v>
      </c>
      <c r="K4148">
        <f>VLOOKUP(I4148,Key!$A$1:$C$73,3,FALSE)</f>
        <v>-87.89546</v>
      </c>
      <c r="L4148" t="s">
        <v>80</v>
      </c>
      <c r="M4148">
        <f>VLOOKUP(L4148,Key!$A$1:$C$73,2,FALSE)</f>
        <v>43.060250000000003</v>
      </c>
      <c r="N4148">
        <f>VLOOKUP(L4148,Key!$A$1:$C$73,3,FALSE)</f>
        <v>-87.892169999999993</v>
      </c>
      <c r="O4148">
        <v>1</v>
      </c>
      <c r="P4148">
        <v>0</v>
      </c>
      <c r="Q4148">
        <v>0.2</v>
      </c>
      <c r="R4148">
        <v>0.1</v>
      </c>
      <c r="S4148">
        <v>6</v>
      </c>
      <c r="T4148">
        <f t="shared" si="576"/>
        <v>-1</v>
      </c>
      <c r="U4148" s="1">
        <v>42851</v>
      </c>
      <c r="V4148" s="13">
        <f t="shared" si="577"/>
        <v>42826</v>
      </c>
      <c r="W4148" s="14">
        <f t="shared" si="578"/>
        <v>42851</v>
      </c>
      <c r="X4148" s="1" t="str">
        <f t="shared" si="579"/>
        <v>Wednesday</v>
      </c>
      <c r="Y4148" s="2">
        <v>0.66082175925925923</v>
      </c>
      <c r="Z4148" s="2">
        <f t="shared" si="580"/>
        <v>0.66666666666666663</v>
      </c>
      <c r="AA4148">
        <f>1</f>
        <v>1</v>
      </c>
      <c r="AB4148" s="1">
        <v>42851</v>
      </c>
      <c r="AC4148" s="13">
        <f t="shared" si="581"/>
        <v>42826</v>
      </c>
      <c r="AD4148" s="14">
        <f t="shared" si="582"/>
        <v>42851</v>
      </c>
      <c r="AE4148" s="1" t="str">
        <f t="shared" si="583"/>
        <v>Wednesday</v>
      </c>
      <c r="AF4148" s="2">
        <v>0.66164351851851855</v>
      </c>
      <c r="AG4148" s="2">
        <f t="shared" si="584"/>
        <v>0.66666666666666663</v>
      </c>
      <c r="AH4148" t="s">
        <v>23</v>
      </c>
    </row>
    <row r="4149" spans="1:34" x14ac:dyDescent="0.25">
      <c r="A4149">
        <v>1251108</v>
      </c>
      <c r="B4149" t="s">
        <v>29</v>
      </c>
      <c r="C4149" t="s">
        <v>114</v>
      </c>
      <c r="D4149" t="s">
        <v>31</v>
      </c>
      <c r="E4149">
        <v>54913</v>
      </c>
      <c r="F4149" t="s">
        <v>20</v>
      </c>
      <c r="G4149" t="s">
        <v>99</v>
      </c>
      <c r="H4149">
        <v>11071</v>
      </c>
      <c r="I4149" t="s">
        <v>40</v>
      </c>
      <c r="J4149">
        <f>VLOOKUP(I4149,Key!$A$1:$C$73,2,FALSE)</f>
        <v>43.06033</v>
      </c>
      <c r="K4149">
        <f>VLOOKUP(I4149,Key!$A$1:$C$73,3,FALSE)</f>
        <v>-87.89546</v>
      </c>
      <c r="L4149" t="s">
        <v>80</v>
      </c>
      <c r="M4149">
        <f>VLOOKUP(L4149,Key!$A$1:$C$73,2,FALSE)</f>
        <v>43.060250000000003</v>
      </c>
      <c r="N4149">
        <f>VLOOKUP(L4149,Key!$A$1:$C$73,3,FALSE)</f>
        <v>-87.892169999999993</v>
      </c>
      <c r="O4149">
        <v>1</v>
      </c>
      <c r="P4149">
        <v>0</v>
      </c>
      <c r="Q4149">
        <v>0.2</v>
      </c>
      <c r="R4149">
        <v>0.1</v>
      </c>
      <c r="S4149">
        <v>6</v>
      </c>
      <c r="T4149">
        <f t="shared" si="576"/>
        <v>-1</v>
      </c>
      <c r="U4149" s="1">
        <v>42838</v>
      </c>
      <c r="V4149" s="13">
        <f t="shared" si="577"/>
        <v>42826</v>
      </c>
      <c r="W4149" s="14">
        <f t="shared" si="578"/>
        <v>42838</v>
      </c>
      <c r="X4149" s="1" t="str">
        <f t="shared" si="579"/>
        <v>Thursday</v>
      </c>
      <c r="Y4149" s="2">
        <v>0.89319444444444451</v>
      </c>
      <c r="Z4149" s="2">
        <f t="shared" si="580"/>
        <v>0.875</v>
      </c>
      <c r="AA4149">
        <f>1</f>
        <v>1</v>
      </c>
      <c r="AB4149" s="1">
        <v>42838</v>
      </c>
      <c r="AC4149" s="13">
        <f t="shared" si="581"/>
        <v>42826</v>
      </c>
      <c r="AD4149" s="14">
        <f t="shared" si="582"/>
        <v>42838</v>
      </c>
      <c r="AE4149" s="1" t="str">
        <f t="shared" si="583"/>
        <v>Thursday</v>
      </c>
      <c r="AF4149" s="2">
        <v>0.89406249999999998</v>
      </c>
      <c r="AG4149" s="2">
        <f t="shared" si="584"/>
        <v>0.875</v>
      </c>
      <c r="AH4149" t="s">
        <v>23</v>
      </c>
    </row>
    <row r="4150" spans="1:34" x14ac:dyDescent="0.25">
      <c r="A4150">
        <v>1251108</v>
      </c>
      <c r="B4150" t="s">
        <v>29</v>
      </c>
      <c r="C4150" t="s">
        <v>114</v>
      </c>
      <c r="D4150" t="s">
        <v>31</v>
      </c>
      <c r="E4150">
        <v>54913</v>
      </c>
      <c r="F4150" t="s">
        <v>20</v>
      </c>
      <c r="G4150" t="s">
        <v>99</v>
      </c>
      <c r="H4150">
        <v>11115</v>
      </c>
      <c r="I4150" t="s">
        <v>40</v>
      </c>
      <c r="J4150">
        <f>VLOOKUP(I4150,Key!$A$1:$C$73,2,FALSE)</f>
        <v>43.06033</v>
      </c>
      <c r="K4150">
        <f>VLOOKUP(I4150,Key!$A$1:$C$73,3,FALSE)</f>
        <v>-87.89546</v>
      </c>
      <c r="L4150" t="s">
        <v>80</v>
      </c>
      <c r="M4150">
        <f>VLOOKUP(L4150,Key!$A$1:$C$73,2,FALSE)</f>
        <v>43.060250000000003</v>
      </c>
      <c r="N4150">
        <f>VLOOKUP(L4150,Key!$A$1:$C$73,3,FALSE)</f>
        <v>-87.892169999999993</v>
      </c>
      <c r="O4150">
        <v>1</v>
      </c>
      <c r="P4150">
        <v>0</v>
      </c>
      <c r="Q4150">
        <v>0.2</v>
      </c>
      <c r="R4150">
        <v>0.1</v>
      </c>
      <c r="S4150">
        <v>6</v>
      </c>
      <c r="T4150">
        <f t="shared" si="576"/>
        <v>-1</v>
      </c>
      <c r="U4150" s="1">
        <v>42830</v>
      </c>
      <c r="V4150" s="13">
        <f t="shared" si="577"/>
        <v>42826</v>
      </c>
      <c r="W4150" s="14">
        <f t="shared" si="578"/>
        <v>42830</v>
      </c>
      <c r="X4150" s="1" t="str">
        <f t="shared" si="579"/>
        <v>Wednesday</v>
      </c>
      <c r="Y4150" s="2">
        <v>0.66069444444444447</v>
      </c>
      <c r="Z4150" s="2">
        <f t="shared" si="580"/>
        <v>0.66666666666666663</v>
      </c>
      <c r="AA4150">
        <f>1</f>
        <v>1</v>
      </c>
      <c r="AB4150" s="1">
        <v>42830</v>
      </c>
      <c r="AC4150" s="13">
        <f t="shared" si="581"/>
        <v>42826</v>
      </c>
      <c r="AD4150" s="14">
        <f t="shared" si="582"/>
        <v>42830</v>
      </c>
      <c r="AE4150" s="1" t="str">
        <f t="shared" si="583"/>
        <v>Wednesday</v>
      </c>
      <c r="AF4150" s="2">
        <v>0.6615509259259259</v>
      </c>
      <c r="AG4150" s="2">
        <f t="shared" si="584"/>
        <v>0.66666666666666663</v>
      </c>
      <c r="AH4150" t="s">
        <v>23</v>
      </c>
    </row>
    <row r="4151" spans="1:34" x14ac:dyDescent="0.25">
      <c r="A4151">
        <v>1251113</v>
      </c>
      <c r="B4151" t="s">
        <v>29</v>
      </c>
      <c r="C4151" t="s">
        <v>117</v>
      </c>
      <c r="D4151" t="s">
        <v>31</v>
      </c>
      <c r="E4151">
        <v>54956</v>
      </c>
      <c r="F4151" t="s">
        <v>20</v>
      </c>
      <c r="G4151" t="s">
        <v>99</v>
      </c>
      <c r="H4151">
        <v>128</v>
      </c>
      <c r="I4151" t="s">
        <v>80</v>
      </c>
      <c r="J4151">
        <f>VLOOKUP(I4151,Key!$A$1:$C$73,2,FALSE)</f>
        <v>43.060250000000003</v>
      </c>
      <c r="K4151">
        <f>VLOOKUP(I4151,Key!$A$1:$C$73,3,FALSE)</f>
        <v>-87.892169999999993</v>
      </c>
      <c r="L4151" t="s">
        <v>80</v>
      </c>
      <c r="M4151">
        <f>VLOOKUP(L4151,Key!$A$1:$C$73,2,FALSE)</f>
        <v>43.060250000000003</v>
      </c>
      <c r="N4151">
        <f>VLOOKUP(L4151,Key!$A$1:$C$73,3,FALSE)</f>
        <v>-87.892169999999993</v>
      </c>
      <c r="O4151">
        <v>11</v>
      </c>
      <c r="P4151">
        <v>0</v>
      </c>
      <c r="Q4151">
        <v>1.7</v>
      </c>
      <c r="R4151">
        <v>1.6</v>
      </c>
      <c r="S4151">
        <v>66</v>
      </c>
      <c r="T4151">
        <f t="shared" si="576"/>
        <v>-1</v>
      </c>
      <c r="U4151" s="1">
        <v>42850</v>
      </c>
      <c r="V4151" s="13">
        <f t="shared" si="577"/>
        <v>42826</v>
      </c>
      <c r="W4151" s="14">
        <f t="shared" si="578"/>
        <v>42850</v>
      </c>
      <c r="X4151" s="1" t="str">
        <f t="shared" si="579"/>
        <v>Tuesday</v>
      </c>
      <c r="Y4151" s="2">
        <v>0.60106481481481489</v>
      </c>
      <c r="Z4151" s="2">
        <f t="shared" si="580"/>
        <v>0.58333333333333326</v>
      </c>
      <c r="AA4151">
        <f>1</f>
        <v>1</v>
      </c>
      <c r="AB4151" s="1">
        <v>42850</v>
      </c>
      <c r="AC4151" s="13">
        <f t="shared" si="581"/>
        <v>42826</v>
      </c>
      <c r="AD4151" s="14">
        <f t="shared" si="582"/>
        <v>42850</v>
      </c>
      <c r="AE4151" s="1" t="str">
        <f t="shared" si="583"/>
        <v>Tuesday</v>
      </c>
      <c r="AF4151" s="2">
        <v>0.60856481481481484</v>
      </c>
      <c r="AG4151" s="2">
        <f t="shared" si="584"/>
        <v>0.625</v>
      </c>
      <c r="AH4151" t="s">
        <v>25</v>
      </c>
    </row>
    <row r="4152" spans="1:34" x14ac:dyDescent="0.25">
      <c r="A4152">
        <v>1251113</v>
      </c>
      <c r="B4152" t="s">
        <v>29</v>
      </c>
      <c r="C4152" t="s">
        <v>117</v>
      </c>
      <c r="D4152" t="s">
        <v>31</v>
      </c>
      <c r="E4152">
        <v>54956</v>
      </c>
      <c r="F4152" t="s">
        <v>20</v>
      </c>
      <c r="G4152" t="s">
        <v>99</v>
      </c>
      <c r="H4152">
        <v>11155</v>
      </c>
      <c r="I4152" t="s">
        <v>21</v>
      </c>
      <c r="J4152">
        <f>VLOOKUP(I4152,Key!$A$1:$C$73,2,FALSE)</f>
        <v>43.074890000000003</v>
      </c>
      <c r="K4152">
        <f>VLOOKUP(I4152,Key!$A$1:$C$73,3,FALSE)</f>
        <v>-87.882810000000006</v>
      </c>
      <c r="L4152" t="s">
        <v>80</v>
      </c>
      <c r="M4152">
        <f>VLOOKUP(L4152,Key!$A$1:$C$73,2,FALSE)</f>
        <v>43.060250000000003</v>
      </c>
      <c r="N4152">
        <f>VLOOKUP(L4152,Key!$A$1:$C$73,3,FALSE)</f>
        <v>-87.892169999999993</v>
      </c>
      <c r="O4152">
        <v>11</v>
      </c>
      <c r="P4152">
        <v>0</v>
      </c>
      <c r="Q4152">
        <v>1.7</v>
      </c>
      <c r="R4152">
        <v>1.6</v>
      </c>
      <c r="S4152">
        <v>66</v>
      </c>
      <c r="T4152">
        <f t="shared" si="576"/>
        <v>-1</v>
      </c>
      <c r="U4152" s="1">
        <v>42850</v>
      </c>
      <c r="V4152" s="13">
        <f t="shared" si="577"/>
        <v>42826</v>
      </c>
      <c r="W4152" s="14">
        <f t="shared" si="578"/>
        <v>42850</v>
      </c>
      <c r="X4152" s="1" t="str">
        <f t="shared" si="579"/>
        <v>Tuesday</v>
      </c>
      <c r="Y4152" s="2">
        <v>0.5756134259259259</v>
      </c>
      <c r="Z4152" s="2">
        <f t="shared" si="580"/>
        <v>0.58333333333333326</v>
      </c>
      <c r="AA4152">
        <f>1</f>
        <v>1</v>
      </c>
      <c r="AB4152" s="1">
        <v>42850</v>
      </c>
      <c r="AC4152" s="13">
        <f t="shared" si="581"/>
        <v>42826</v>
      </c>
      <c r="AD4152" s="14">
        <f t="shared" si="582"/>
        <v>42850</v>
      </c>
      <c r="AE4152" s="1" t="str">
        <f t="shared" si="583"/>
        <v>Tuesday</v>
      </c>
      <c r="AF4152" s="2">
        <v>0.58324074074074073</v>
      </c>
      <c r="AG4152" s="2">
        <f t="shared" si="584"/>
        <v>0.58333333333333326</v>
      </c>
      <c r="AH4152" t="s">
        <v>23</v>
      </c>
    </row>
    <row r="4153" spans="1:34" x14ac:dyDescent="0.25">
      <c r="A4153">
        <v>1251113</v>
      </c>
      <c r="B4153" t="s">
        <v>29</v>
      </c>
      <c r="C4153" t="s">
        <v>117</v>
      </c>
      <c r="D4153" t="s">
        <v>31</v>
      </c>
      <c r="E4153">
        <v>54956</v>
      </c>
      <c r="F4153" t="s">
        <v>20</v>
      </c>
      <c r="G4153" t="s">
        <v>99</v>
      </c>
      <c r="H4153">
        <v>316</v>
      </c>
      <c r="I4153" t="s">
        <v>21</v>
      </c>
      <c r="J4153">
        <f>VLOOKUP(I4153,Key!$A$1:$C$73,2,FALSE)</f>
        <v>43.074890000000003</v>
      </c>
      <c r="K4153">
        <f>VLOOKUP(I4153,Key!$A$1:$C$73,3,FALSE)</f>
        <v>-87.882810000000006</v>
      </c>
      <c r="L4153" t="s">
        <v>21</v>
      </c>
      <c r="M4153">
        <f>VLOOKUP(L4153,Key!$A$1:$C$73,2,FALSE)</f>
        <v>43.074890000000003</v>
      </c>
      <c r="N4153">
        <f>VLOOKUP(L4153,Key!$A$1:$C$73,3,FALSE)</f>
        <v>-87.882810000000006</v>
      </c>
      <c r="O4153">
        <v>12</v>
      </c>
      <c r="P4153">
        <v>0</v>
      </c>
      <c r="Q4153">
        <v>1.8</v>
      </c>
      <c r="R4153">
        <v>1.7</v>
      </c>
      <c r="S4153">
        <v>72</v>
      </c>
      <c r="T4153">
        <f t="shared" si="576"/>
        <v>-1</v>
      </c>
      <c r="U4153" s="1">
        <v>42845</v>
      </c>
      <c r="V4153" s="13">
        <f t="shared" si="577"/>
        <v>42826</v>
      </c>
      <c r="W4153" s="14">
        <f t="shared" si="578"/>
        <v>42845</v>
      </c>
      <c r="X4153" s="1" t="str">
        <f t="shared" si="579"/>
        <v>Thursday</v>
      </c>
      <c r="Y4153" s="2">
        <v>0.68952546296296291</v>
      </c>
      <c r="Z4153" s="2">
        <f t="shared" si="580"/>
        <v>0.70833333333333326</v>
      </c>
      <c r="AA4153">
        <f>1</f>
        <v>1</v>
      </c>
      <c r="AB4153" s="1">
        <v>42845</v>
      </c>
      <c r="AC4153" s="13">
        <f t="shared" si="581"/>
        <v>42826</v>
      </c>
      <c r="AD4153" s="14">
        <f t="shared" si="582"/>
        <v>42845</v>
      </c>
      <c r="AE4153" s="1" t="str">
        <f t="shared" si="583"/>
        <v>Thursday</v>
      </c>
      <c r="AF4153" s="2">
        <v>0.69747685185185182</v>
      </c>
      <c r="AG4153" s="2">
        <f t="shared" si="584"/>
        <v>0.70833333333333326</v>
      </c>
      <c r="AH4153" t="s">
        <v>25</v>
      </c>
    </row>
    <row r="4154" spans="1:34" x14ac:dyDescent="0.25">
      <c r="A4154">
        <v>1251113</v>
      </c>
      <c r="B4154" t="s">
        <v>29</v>
      </c>
      <c r="C4154" t="s">
        <v>117</v>
      </c>
      <c r="D4154" t="s">
        <v>31</v>
      </c>
      <c r="E4154">
        <v>54956</v>
      </c>
      <c r="F4154" t="s">
        <v>20</v>
      </c>
      <c r="G4154" t="s">
        <v>99</v>
      </c>
      <c r="H4154">
        <v>317</v>
      </c>
      <c r="I4154" t="s">
        <v>80</v>
      </c>
      <c r="J4154">
        <f>VLOOKUP(I4154,Key!$A$1:$C$73,2,FALSE)</f>
        <v>43.060250000000003</v>
      </c>
      <c r="K4154">
        <f>VLOOKUP(I4154,Key!$A$1:$C$73,3,FALSE)</f>
        <v>-87.892169999999993</v>
      </c>
      <c r="L4154" t="s">
        <v>80</v>
      </c>
      <c r="M4154">
        <f>VLOOKUP(L4154,Key!$A$1:$C$73,2,FALSE)</f>
        <v>43.060250000000003</v>
      </c>
      <c r="N4154">
        <f>VLOOKUP(L4154,Key!$A$1:$C$73,3,FALSE)</f>
        <v>-87.892169999999993</v>
      </c>
      <c r="O4154">
        <v>10</v>
      </c>
      <c r="P4154">
        <v>0</v>
      </c>
      <c r="Q4154">
        <v>1.5</v>
      </c>
      <c r="R4154">
        <v>1.4</v>
      </c>
      <c r="S4154">
        <v>60</v>
      </c>
      <c r="T4154">
        <f t="shared" si="576"/>
        <v>-1</v>
      </c>
      <c r="U4154" s="1">
        <v>42849</v>
      </c>
      <c r="V4154" s="13">
        <f t="shared" si="577"/>
        <v>42826</v>
      </c>
      <c r="W4154" s="14">
        <f t="shared" si="578"/>
        <v>42849</v>
      </c>
      <c r="X4154" s="1" t="str">
        <f t="shared" si="579"/>
        <v>Monday</v>
      </c>
      <c r="Y4154" s="2">
        <v>0.65377314814814813</v>
      </c>
      <c r="Z4154" s="2">
        <f t="shared" si="580"/>
        <v>0.66666666666666663</v>
      </c>
      <c r="AA4154">
        <f>1</f>
        <v>1</v>
      </c>
      <c r="AB4154" s="1">
        <v>42849</v>
      </c>
      <c r="AC4154" s="13">
        <f t="shared" si="581"/>
        <v>42826</v>
      </c>
      <c r="AD4154" s="14">
        <f t="shared" si="582"/>
        <v>42849</v>
      </c>
      <c r="AE4154" s="1" t="str">
        <f t="shared" si="583"/>
        <v>Monday</v>
      </c>
      <c r="AF4154" s="2">
        <v>0.66065972222222225</v>
      </c>
      <c r="AG4154" s="2">
        <f t="shared" si="584"/>
        <v>0.66666666666666663</v>
      </c>
      <c r="AH4154" t="s">
        <v>25</v>
      </c>
    </row>
    <row r="4155" spans="1:34" x14ac:dyDescent="0.25">
      <c r="A4155">
        <v>1251604</v>
      </c>
      <c r="B4155" t="s">
        <v>29</v>
      </c>
      <c r="C4155" t="s">
        <v>118</v>
      </c>
      <c r="D4155" t="s">
        <v>31</v>
      </c>
      <c r="E4155">
        <v>54473</v>
      </c>
      <c r="F4155" t="s">
        <v>20</v>
      </c>
      <c r="G4155" t="s">
        <v>99</v>
      </c>
      <c r="H4155">
        <v>960</v>
      </c>
      <c r="I4155" t="s">
        <v>66</v>
      </c>
      <c r="J4155">
        <f>VLOOKUP(I4155,Key!$A$1:$C$73,2,FALSE)</f>
        <v>43.078530000000001</v>
      </c>
      <c r="K4155">
        <f>VLOOKUP(I4155,Key!$A$1:$C$73,3,FALSE)</f>
        <v>-87.882620000000003</v>
      </c>
      <c r="L4155" t="s">
        <v>63</v>
      </c>
      <c r="M4155">
        <f>VLOOKUP(L4155,Key!$A$1:$C$73,2,FALSE)</f>
        <v>43.066893999999998</v>
      </c>
      <c r="N4155">
        <f>VLOOKUP(L4155,Key!$A$1:$C$73,3,FALSE)</f>
        <v>-87.877936000000005</v>
      </c>
      <c r="O4155">
        <v>10</v>
      </c>
      <c r="P4155">
        <v>0</v>
      </c>
      <c r="Q4155">
        <v>1.5</v>
      </c>
      <c r="R4155">
        <v>1.4</v>
      </c>
      <c r="S4155">
        <v>60</v>
      </c>
      <c r="T4155">
        <f t="shared" si="576"/>
        <v>-1</v>
      </c>
      <c r="U4155" s="1">
        <v>42826</v>
      </c>
      <c r="V4155" s="13">
        <f t="shared" si="577"/>
        <v>42826</v>
      </c>
      <c r="W4155" s="14">
        <f t="shared" si="578"/>
        <v>42826</v>
      </c>
      <c r="X4155" s="1" t="str">
        <f t="shared" si="579"/>
        <v>Saturday</v>
      </c>
      <c r="Y4155" s="2">
        <v>0.54730324074074077</v>
      </c>
      <c r="Z4155" s="2">
        <f t="shared" si="580"/>
        <v>0.54166666666666663</v>
      </c>
      <c r="AA4155">
        <f>1</f>
        <v>1</v>
      </c>
      <c r="AB4155" s="1">
        <v>42826</v>
      </c>
      <c r="AC4155" s="13">
        <f t="shared" si="581"/>
        <v>42826</v>
      </c>
      <c r="AD4155" s="14">
        <f t="shared" si="582"/>
        <v>42826</v>
      </c>
      <c r="AE4155" s="1" t="str">
        <f t="shared" si="583"/>
        <v>Saturday</v>
      </c>
      <c r="AF4155" s="2">
        <v>0.55481481481481476</v>
      </c>
      <c r="AG4155" s="2">
        <f t="shared" si="584"/>
        <v>0.54166666666666663</v>
      </c>
      <c r="AH4155" t="s">
        <v>23</v>
      </c>
    </row>
    <row r="4156" spans="1:34" x14ac:dyDescent="0.25">
      <c r="A4156">
        <v>1251604</v>
      </c>
      <c r="B4156" t="s">
        <v>29</v>
      </c>
      <c r="C4156" t="s">
        <v>118</v>
      </c>
      <c r="D4156" t="s">
        <v>31</v>
      </c>
      <c r="E4156">
        <v>54473</v>
      </c>
      <c r="F4156" t="s">
        <v>20</v>
      </c>
      <c r="G4156" t="s">
        <v>99</v>
      </c>
      <c r="H4156">
        <v>100</v>
      </c>
      <c r="I4156" t="s">
        <v>63</v>
      </c>
      <c r="J4156">
        <f>VLOOKUP(I4156,Key!$A$1:$C$73,2,FALSE)</f>
        <v>43.066893999999998</v>
      </c>
      <c r="K4156">
        <f>VLOOKUP(I4156,Key!$A$1:$C$73,3,FALSE)</f>
        <v>-87.877936000000005</v>
      </c>
      <c r="L4156" t="s">
        <v>66</v>
      </c>
      <c r="M4156">
        <f>VLOOKUP(L4156,Key!$A$1:$C$73,2,FALSE)</f>
        <v>43.078530000000001</v>
      </c>
      <c r="N4156">
        <f>VLOOKUP(L4156,Key!$A$1:$C$73,3,FALSE)</f>
        <v>-87.882620000000003</v>
      </c>
      <c r="O4156">
        <v>8</v>
      </c>
      <c r="P4156">
        <v>0</v>
      </c>
      <c r="Q4156">
        <v>1.2</v>
      </c>
      <c r="R4156">
        <v>1.1000000000000001</v>
      </c>
      <c r="S4156">
        <v>48</v>
      </c>
      <c r="T4156">
        <f t="shared" si="576"/>
        <v>-1</v>
      </c>
      <c r="U4156" s="1">
        <v>42826</v>
      </c>
      <c r="V4156" s="13">
        <f t="shared" si="577"/>
        <v>42826</v>
      </c>
      <c r="W4156" s="14">
        <f t="shared" si="578"/>
        <v>42826</v>
      </c>
      <c r="X4156" s="1" t="str">
        <f t="shared" si="579"/>
        <v>Saturday</v>
      </c>
      <c r="Y4156" s="2">
        <v>0.68807870370370372</v>
      </c>
      <c r="Z4156" s="2">
        <f t="shared" si="580"/>
        <v>0.70833333333333326</v>
      </c>
      <c r="AA4156">
        <f>1</f>
        <v>1</v>
      </c>
      <c r="AB4156" s="1">
        <v>42826</v>
      </c>
      <c r="AC4156" s="13">
        <f t="shared" si="581"/>
        <v>42826</v>
      </c>
      <c r="AD4156" s="14">
        <f t="shared" si="582"/>
        <v>42826</v>
      </c>
      <c r="AE4156" s="1" t="str">
        <f t="shared" si="583"/>
        <v>Saturday</v>
      </c>
      <c r="AF4156" s="2">
        <v>0.69306712962962969</v>
      </c>
      <c r="AG4156" s="2">
        <f t="shared" si="584"/>
        <v>0.70833333333333326</v>
      </c>
      <c r="AH4156" t="s">
        <v>23</v>
      </c>
    </row>
    <row r="4157" spans="1:34" x14ac:dyDescent="0.25">
      <c r="A4157">
        <v>1251604</v>
      </c>
      <c r="B4157" t="s">
        <v>29</v>
      </c>
      <c r="C4157" t="s">
        <v>118</v>
      </c>
      <c r="D4157" t="s">
        <v>31</v>
      </c>
      <c r="E4157">
        <v>54473</v>
      </c>
      <c r="F4157" t="s">
        <v>20</v>
      </c>
      <c r="G4157" t="s">
        <v>99</v>
      </c>
      <c r="H4157">
        <v>199</v>
      </c>
      <c r="I4157" t="s">
        <v>24</v>
      </c>
      <c r="J4157">
        <f>VLOOKUP(I4157,Key!$A$1:$C$73,2,FALSE)</f>
        <v>43.074655999999997</v>
      </c>
      <c r="K4157">
        <f>VLOOKUP(I4157,Key!$A$1:$C$73,3,FALSE)</f>
        <v>-87.889011999999994</v>
      </c>
      <c r="L4157" t="s">
        <v>66</v>
      </c>
      <c r="M4157">
        <f>VLOOKUP(L4157,Key!$A$1:$C$73,2,FALSE)</f>
        <v>43.078530000000001</v>
      </c>
      <c r="N4157">
        <f>VLOOKUP(L4157,Key!$A$1:$C$73,3,FALSE)</f>
        <v>-87.882620000000003</v>
      </c>
      <c r="O4157">
        <v>6</v>
      </c>
      <c r="P4157">
        <v>0</v>
      </c>
      <c r="Q4157">
        <v>0.9</v>
      </c>
      <c r="R4157">
        <v>0.9</v>
      </c>
      <c r="S4157">
        <v>36</v>
      </c>
      <c r="T4157">
        <f t="shared" si="576"/>
        <v>-1</v>
      </c>
      <c r="U4157" s="1">
        <v>42851</v>
      </c>
      <c r="V4157" s="13">
        <f t="shared" si="577"/>
        <v>42826</v>
      </c>
      <c r="W4157" s="14">
        <f t="shared" si="578"/>
        <v>42851</v>
      </c>
      <c r="X4157" s="1" t="str">
        <f t="shared" si="579"/>
        <v>Wednesday</v>
      </c>
      <c r="Y4157" s="2">
        <v>0.76855324074074083</v>
      </c>
      <c r="Z4157" s="2">
        <f t="shared" si="580"/>
        <v>0.75</v>
      </c>
      <c r="AA4157">
        <f>1</f>
        <v>1</v>
      </c>
      <c r="AB4157" s="1">
        <v>42851</v>
      </c>
      <c r="AC4157" s="13">
        <f t="shared" si="581"/>
        <v>42826</v>
      </c>
      <c r="AD4157" s="14">
        <f t="shared" si="582"/>
        <v>42851</v>
      </c>
      <c r="AE4157" s="1" t="str">
        <f t="shared" si="583"/>
        <v>Wednesday</v>
      </c>
      <c r="AF4157" s="2">
        <v>0.77259259259259261</v>
      </c>
      <c r="AG4157" s="2">
        <f t="shared" si="584"/>
        <v>0.79166666666666663</v>
      </c>
      <c r="AH4157" t="s">
        <v>23</v>
      </c>
    </row>
    <row r="4158" spans="1:34" x14ac:dyDescent="0.25">
      <c r="A4158">
        <v>1253542</v>
      </c>
      <c r="B4158" t="s">
        <v>29</v>
      </c>
      <c r="C4158" t="s">
        <v>119</v>
      </c>
      <c r="D4158" t="s">
        <v>31</v>
      </c>
      <c r="E4158">
        <v>53217</v>
      </c>
      <c r="F4158" t="s">
        <v>20</v>
      </c>
      <c r="G4158" t="s">
        <v>99</v>
      </c>
      <c r="H4158">
        <v>952</v>
      </c>
      <c r="I4158" t="s">
        <v>80</v>
      </c>
      <c r="J4158">
        <f>VLOOKUP(I4158,Key!$A$1:$C$73,2,FALSE)</f>
        <v>43.060250000000003</v>
      </c>
      <c r="K4158">
        <f>VLOOKUP(I4158,Key!$A$1:$C$73,3,FALSE)</f>
        <v>-87.892169999999993</v>
      </c>
      <c r="L4158" t="s">
        <v>64</v>
      </c>
      <c r="M4158">
        <f>VLOOKUP(L4158,Key!$A$1:$C$73,2,FALSE)</f>
        <v>43.069021999999997</v>
      </c>
      <c r="N4158">
        <f>VLOOKUP(L4158,Key!$A$1:$C$73,3,FALSE)</f>
        <v>-87.887940999999998</v>
      </c>
      <c r="O4158">
        <v>9</v>
      </c>
      <c r="P4158">
        <v>0</v>
      </c>
      <c r="Q4158">
        <v>1.4</v>
      </c>
      <c r="R4158">
        <v>1.3</v>
      </c>
      <c r="S4158">
        <v>54</v>
      </c>
      <c r="T4158">
        <f t="shared" si="576"/>
        <v>-1</v>
      </c>
      <c r="U4158" s="1">
        <v>42832</v>
      </c>
      <c r="V4158" s="13">
        <f t="shared" si="577"/>
        <v>42826</v>
      </c>
      <c r="W4158" s="14">
        <f t="shared" si="578"/>
        <v>42832</v>
      </c>
      <c r="X4158" s="1" t="str">
        <f t="shared" si="579"/>
        <v>Friday</v>
      </c>
      <c r="Y4158" s="2">
        <v>0.58137731481481481</v>
      </c>
      <c r="Z4158" s="2">
        <f t="shared" si="580"/>
        <v>0.58333333333333326</v>
      </c>
      <c r="AA4158">
        <f>1</f>
        <v>1</v>
      </c>
      <c r="AB4158" s="1">
        <v>42832</v>
      </c>
      <c r="AC4158" s="13">
        <f t="shared" si="581"/>
        <v>42826</v>
      </c>
      <c r="AD4158" s="14">
        <f t="shared" si="582"/>
        <v>42832</v>
      </c>
      <c r="AE4158" s="1" t="str">
        <f t="shared" si="583"/>
        <v>Friday</v>
      </c>
      <c r="AF4158" s="2">
        <v>0.58812500000000001</v>
      </c>
      <c r="AG4158" s="2">
        <f t="shared" si="584"/>
        <v>0.58333333333333326</v>
      </c>
      <c r="AH4158" t="s">
        <v>23</v>
      </c>
    </row>
    <row r="4159" spans="1:34" x14ac:dyDescent="0.25">
      <c r="A4159">
        <v>1253542</v>
      </c>
      <c r="B4159" t="s">
        <v>29</v>
      </c>
      <c r="C4159" t="s">
        <v>119</v>
      </c>
      <c r="D4159" t="s">
        <v>31</v>
      </c>
      <c r="E4159">
        <v>53217</v>
      </c>
      <c r="F4159" t="s">
        <v>20</v>
      </c>
      <c r="G4159" t="s">
        <v>99</v>
      </c>
      <c r="H4159">
        <v>8</v>
      </c>
      <c r="I4159" t="s">
        <v>89</v>
      </c>
      <c r="J4159">
        <f>VLOOKUP(I4159,Key!$A$1:$C$73,2,FALSE)</f>
        <v>43.060155999999999</v>
      </c>
      <c r="K4159">
        <f>VLOOKUP(I4159,Key!$A$1:$C$73,3,FALSE)</f>
        <v>-87.881258000000003</v>
      </c>
      <c r="L4159" t="s">
        <v>80</v>
      </c>
      <c r="M4159">
        <f>VLOOKUP(L4159,Key!$A$1:$C$73,2,FALSE)</f>
        <v>43.060250000000003</v>
      </c>
      <c r="N4159">
        <f>VLOOKUP(L4159,Key!$A$1:$C$73,3,FALSE)</f>
        <v>-87.892169999999993</v>
      </c>
      <c r="O4159">
        <v>24</v>
      </c>
      <c r="P4159">
        <v>0</v>
      </c>
      <c r="Q4159">
        <v>3.6</v>
      </c>
      <c r="R4159">
        <v>3.4</v>
      </c>
      <c r="S4159">
        <v>144</v>
      </c>
      <c r="T4159">
        <f t="shared" si="576"/>
        <v>-1</v>
      </c>
      <c r="U4159" s="1">
        <v>42832</v>
      </c>
      <c r="V4159" s="13">
        <f t="shared" si="577"/>
        <v>42826</v>
      </c>
      <c r="W4159" s="14">
        <f t="shared" si="578"/>
        <v>42832</v>
      </c>
      <c r="X4159" s="1" t="str">
        <f t="shared" si="579"/>
        <v>Friday</v>
      </c>
      <c r="Y4159" s="2">
        <v>0.55101851851851846</v>
      </c>
      <c r="Z4159" s="2">
        <f t="shared" si="580"/>
        <v>0.54166666666666663</v>
      </c>
      <c r="AA4159">
        <f>1</f>
        <v>1</v>
      </c>
      <c r="AB4159" s="1">
        <v>42832</v>
      </c>
      <c r="AC4159" s="13">
        <f t="shared" si="581"/>
        <v>42826</v>
      </c>
      <c r="AD4159" s="14">
        <f t="shared" si="582"/>
        <v>42832</v>
      </c>
      <c r="AE4159" s="1" t="str">
        <f t="shared" si="583"/>
        <v>Friday</v>
      </c>
      <c r="AF4159" s="2">
        <v>0.56747685185185182</v>
      </c>
      <c r="AG4159" s="2">
        <f t="shared" si="584"/>
        <v>0.58333333333333326</v>
      </c>
      <c r="AH4159" t="s">
        <v>23</v>
      </c>
    </row>
    <row r="4160" spans="1:34" x14ac:dyDescent="0.25">
      <c r="A4160">
        <v>1255308</v>
      </c>
      <c r="B4160" t="s">
        <v>29</v>
      </c>
      <c r="C4160" t="s">
        <v>47</v>
      </c>
      <c r="D4160" t="s">
        <v>31</v>
      </c>
      <c r="E4160">
        <v>53211</v>
      </c>
      <c r="F4160" t="s">
        <v>20</v>
      </c>
      <c r="G4160" t="s">
        <v>50</v>
      </c>
      <c r="H4160">
        <v>202</v>
      </c>
      <c r="I4160" t="s">
        <v>63</v>
      </c>
      <c r="J4160">
        <f>VLOOKUP(I4160,Key!$A$1:$C$73,2,FALSE)</f>
        <v>43.066893999999998</v>
      </c>
      <c r="K4160">
        <f>VLOOKUP(I4160,Key!$A$1:$C$73,3,FALSE)</f>
        <v>-87.877936000000005</v>
      </c>
      <c r="L4160" t="s">
        <v>61</v>
      </c>
      <c r="M4160">
        <f>VLOOKUP(L4160,Key!$A$1:$C$73,2,FALSE)</f>
        <v>43.060786</v>
      </c>
      <c r="N4160">
        <f>VLOOKUP(L4160,Key!$A$1:$C$73,3,FALSE)</f>
        <v>-87.883825999999999</v>
      </c>
      <c r="O4160">
        <v>3</v>
      </c>
      <c r="P4160">
        <v>0</v>
      </c>
      <c r="Q4160">
        <v>0.5</v>
      </c>
      <c r="R4160">
        <v>0.4</v>
      </c>
      <c r="S4160">
        <v>18</v>
      </c>
      <c r="T4160">
        <f t="shared" si="576"/>
        <v>-1</v>
      </c>
      <c r="U4160" s="1">
        <v>42848</v>
      </c>
      <c r="V4160" s="13">
        <f t="shared" si="577"/>
        <v>42826</v>
      </c>
      <c r="W4160" s="14">
        <f t="shared" si="578"/>
        <v>42848</v>
      </c>
      <c r="X4160" s="1" t="str">
        <f t="shared" si="579"/>
        <v>Sunday</v>
      </c>
      <c r="Y4160" s="2">
        <v>0.72223379629629625</v>
      </c>
      <c r="Z4160" s="2">
        <f t="shared" si="580"/>
        <v>0.70833333333333326</v>
      </c>
      <c r="AA4160">
        <f>1</f>
        <v>1</v>
      </c>
      <c r="AB4160" s="1">
        <v>42848</v>
      </c>
      <c r="AC4160" s="13">
        <f t="shared" si="581"/>
        <v>42826</v>
      </c>
      <c r="AD4160" s="14">
        <f t="shared" si="582"/>
        <v>42848</v>
      </c>
      <c r="AE4160" s="1" t="str">
        <f t="shared" si="583"/>
        <v>Sunday</v>
      </c>
      <c r="AF4160" s="2">
        <v>0.7244560185185186</v>
      </c>
      <c r="AG4160" s="2">
        <f t="shared" si="584"/>
        <v>0.70833333333333326</v>
      </c>
      <c r="AH4160" t="s">
        <v>23</v>
      </c>
    </row>
    <row r="4161" spans="1:34" x14ac:dyDescent="0.25">
      <c r="A4161">
        <v>1255308</v>
      </c>
      <c r="B4161" t="s">
        <v>29</v>
      </c>
      <c r="C4161" t="s">
        <v>47</v>
      </c>
      <c r="D4161" t="s">
        <v>31</v>
      </c>
      <c r="E4161">
        <v>53211</v>
      </c>
      <c r="F4161" t="s">
        <v>20</v>
      </c>
      <c r="G4161" t="s">
        <v>50</v>
      </c>
      <c r="H4161">
        <v>989</v>
      </c>
      <c r="I4161" t="s">
        <v>63</v>
      </c>
      <c r="J4161">
        <f>VLOOKUP(I4161,Key!$A$1:$C$73,2,FALSE)</f>
        <v>43.066893999999998</v>
      </c>
      <c r="K4161">
        <f>VLOOKUP(I4161,Key!$A$1:$C$73,3,FALSE)</f>
        <v>-87.877936000000005</v>
      </c>
      <c r="L4161" t="s">
        <v>61</v>
      </c>
      <c r="M4161">
        <f>VLOOKUP(L4161,Key!$A$1:$C$73,2,FALSE)</f>
        <v>43.060786</v>
      </c>
      <c r="N4161">
        <f>VLOOKUP(L4161,Key!$A$1:$C$73,3,FALSE)</f>
        <v>-87.883825999999999</v>
      </c>
      <c r="O4161">
        <v>5</v>
      </c>
      <c r="P4161">
        <v>0</v>
      </c>
      <c r="Q4161">
        <v>0.8</v>
      </c>
      <c r="R4161">
        <v>0.7</v>
      </c>
      <c r="S4161">
        <v>30</v>
      </c>
      <c r="T4161">
        <f t="shared" si="576"/>
        <v>-1</v>
      </c>
      <c r="U4161" s="1">
        <v>42849</v>
      </c>
      <c r="V4161" s="13">
        <f t="shared" si="577"/>
        <v>42826</v>
      </c>
      <c r="W4161" s="14">
        <f t="shared" si="578"/>
        <v>42849</v>
      </c>
      <c r="X4161" s="1" t="str">
        <f t="shared" si="579"/>
        <v>Monday</v>
      </c>
      <c r="Y4161" s="2">
        <v>0.59854166666666664</v>
      </c>
      <c r="Z4161" s="2">
        <f t="shared" si="580"/>
        <v>0.58333333333333326</v>
      </c>
      <c r="AA4161">
        <f>1</f>
        <v>1</v>
      </c>
      <c r="AB4161" s="1">
        <v>42849</v>
      </c>
      <c r="AC4161" s="13">
        <f t="shared" si="581"/>
        <v>42826</v>
      </c>
      <c r="AD4161" s="14">
        <f t="shared" si="582"/>
        <v>42849</v>
      </c>
      <c r="AE4161" s="1" t="str">
        <f t="shared" si="583"/>
        <v>Monday</v>
      </c>
      <c r="AF4161" s="2">
        <v>0.60168981481481476</v>
      </c>
      <c r="AG4161" s="2">
        <f t="shared" si="584"/>
        <v>0.58333333333333326</v>
      </c>
      <c r="AH4161" t="s">
        <v>23</v>
      </c>
    </row>
    <row r="4162" spans="1:34" x14ac:dyDescent="0.25">
      <c r="A4162">
        <v>1255543</v>
      </c>
      <c r="B4162" t="s">
        <v>29</v>
      </c>
      <c r="C4162" t="s">
        <v>120</v>
      </c>
      <c r="D4162" t="s">
        <v>31</v>
      </c>
      <c r="E4162">
        <v>53105</v>
      </c>
      <c r="F4162" t="s">
        <v>20</v>
      </c>
      <c r="G4162" t="s">
        <v>99</v>
      </c>
      <c r="H4162">
        <v>103</v>
      </c>
      <c r="I4162" t="s">
        <v>24</v>
      </c>
      <c r="J4162">
        <f>VLOOKUP(I4162,Key!$A$1:$C$73,2,FALSE)</f>
        <v>43.074655999999997</v>
      </c>
      <c r="K4162">
        <f>VLOOKUP(I4162,Key!$A$1:$C$73,3,FALSE)</f>
        <v>-87.889011999999994</v>
      </c>
      <c r="L4162" t="s">
        <v>80</v>
      </c>
      <c r="M4162">
        <f>VLOOKUP(L4162,Key!$A$1:$C$73,2,FALSE)</f>
        <v>43.060250000000003</v>
      </c>
      <c r="N4162">
        <f>VLOOKUP(L4162,Key!$A$1:$C$73,3,FALSE)</f>
        <v>-87.892169999999993</v>
      </c>
      <c r="O4162">
        <v>7</v>
      </c>
      <c r="P4162">
        <v>0</v>
      </c>
      <c r="Q4162">
        <v>1.1000000000000001</v>
      </c>
      <c r="R4162">
        <v>1</v>
      </c>
      <c r="S4162">
        <v>42</v>
      </c>
      <c r="T4162">
        <f t="shared" ref="T4162:T4225" si="585">-1</f>
        <v>-1</v>
      </c>
      <c r="U4162" s="1">
        <v>42842</v>
      </c>
      <c r="V4162" s="13">
        <f t="shared" ref="V4162:V4225" si="586">DATE(YEAR(U4162), MONTH(U4162), 1)</f>
        <v>42826</v>
      </c>
      <c r="W4162" s="14">
        <f t="shared" ref="W4162:W4225" si="587">U4162</f>
        <v>42842</v>
      </c>
      <c r="X4162" s="1" t="str">
        <f t="shared" ref="X4162:X4225" si="588">TEXT(W4162,"dddd")</f>
        <v>Monday</v>
      </c>
      <c r="Y4162" s="2">
        <v>0.78484953703703697</v>
      </c>
      <c r="Z4162" s="2">
        <f t="shared" ref="Z4162:Z4225" si="589">MROUND(Y4162, "1:00")</f>
        <v>0.79166666666666663</v>
      </c>
      <c r="AA4162">
        <f>1</f>
        <v>1</v>
      </c>
      <c r="AB4162" s="1">
        <v>42842</v>
      </c>
      <c r="AC4162" s="13">
        <f t="shared" ref="AC4162:AC4225" si="590">DATE(YEAR(AB4162), MONTH(AB4162), 1)</f>
        <v>42826</v>
      </c>
      <c r="AD4162" s="14">
        <f t="shared" ref="AD4162:AD4225" si="591">AB4162</f>
        <v>42842</v>
      </c>
      <c r="AE4162" s="1" t="str">
        <f t="shared" ref="AE4162:AE4225" si="592">TEXT(AD4162,"dddd")</f>
        <v>Monday</v>
      </c>
      <c r="AF4162" s="2">
        <v>0.78971064814814806</v>
      </c>
      <c r="AG4162" s="2">
        <f t="shared" ref="AG4162:AG4225" si="593">MROUND(AF4162, "1:00")</f>
        <v>0.79166666666666663</v>
      </c>
      <c r="AH4162" t="s">
        <v>23</v>
      </c>
    </row>
    <row r="4163" spans="1:34" x14ac:dyDescent="0.25">
      <c r="A4163">
        <v>1255543</v>
      </c>
      <c r="B4163" t="s">
        <v>29</v>
      </c>
      <c r="C4163" t="s">
        <v>120</v>
      </c>
      <c r="D4163" t="s">
        <v>31</v>
      </c>
      <c r="E4163">
        <v>53105</v>
      </c>
      <c r="F4163" t="s">
        <v>20</v>
      </c>
      <c r="G4163" t="s">
        <v>99</v>
      </c>
      <c r="H4163">
        <v>11086</v>
      </c>
      <c r="I4163" t="s">
        <v>40</v>
      </c>
      <c r="J4163">
        <f>VLOOKUP(I4163,Key!$A$1:$C$73,2,FALSE)</f>
        <v>43.06033</v>
      </c>
      <c r="K4163">
        <f>VLOOKUP(I4163,Key!$A$1:$C$73,3,FALSE)</f>
        <v>-87.89546</v>
      </c>
      <c r="L4163" t="s">
        <v>80</v>
      </c>
      <c r="M4163">
        <f>VLOOKUP(L4163,Key!$A$1:$C$73,2,FALSE)</f>
        <v>43.060250000000003</v>
      </c>
      <c r="N4163">
        <f>VLOOKUP(L4163,Key!$A$1:$C$73,3,FALSE)</f>
        <v>-87.892169999999993</v>
      </c>
      <c r="O4163">
        <v>2</v>
      </c>
      <c r="P4163">
        <v>0</v>
      </c>
      <c r="Q4163">
        <v>0.3</v>
      </c>
      <c r="R4163">
        <v>0.3</v>
      </c>
      <c r="S4163">
        <v>12</v>
      </c>
      <c r="T4163">
        <f t="shared" si="585"/>
        <v>-1</v>
      </c>
      <c r="U4163" s="1">
        <v>42852</v>
      </c>
      <c r="V4163" s="13">
        <f t="shared" si="586"/>
        <v>42826</v>
      </c>
      <c r="W4163" s="14">
        <f t="shared" si="587"/>
        <v>42852</v>
      </c>
      <c r="X4163" s="1" t="str">
        <f t="shared" si="588"/>
        <v>Thursday</v>
      </c>
      <c r="Y4163" s="2">
        <v>0.95832175925925922</v>
      </c>
      <c r="Z4163" s="2">
        <f t="shared" si="589"/>
        <v>0.95833333333333326</v>
      </c>
      <c r="AA4163">
        <f>1</f>
        <v>1</v>
      </c>
      <c r="AB4163" s="1">
        <v>42852</v>
      </c>
      <c r="AC4163" s="13">
        <f t="shared" si="590"/>
        <v>42826</v>
      </c>
      <c r="AD4163" s="14">
        <f t="shared" si="591"/>
        <v>42852</v>
      </c>
      <c r="AE4163" s="1" t="str">
        <f t="shared" si="592"/>
        <v>Thursday</v>
      </c>
      <c r="AF4163" s="2">
        <v>0.95920138888888884</v>
      </c>
      <c r="AG4163" s="2">
        <f t="shared" si="593"/>
        <v>0.95833333333333326</v>
      </c>
      <c r="AH4163" t="s">
        <v>23</v>
      </c>
    </row>
    <row r="4164" spans="1:34" x14ac:dyDescent="0.25">
      <c r="A4164">
        <v>1255543</v>
      </c>
      <c r="B4164" t="s">
        <v>29</v>
      </c>
      <c r="C4164" t="s">
        <v>120</v>
      </c>
      <c r="D4164" t="s">
        <v>31</v>
      </c>
      <c r="E4164">
        <v>53105</v>
      </c>
      <c r="F4164" t="s">
        <v>20</v>
      </c>
      <c r="G4164" t="s">
        <v>99</v>
      </c>
      <c r="H4164">
        <v>99</v>
      </c>
      <c r="I4164" t="s">
        <v>40</v>
      </c>
      <c r="J4164">
        <f>VLOOKUP(I4164,Key!$A$1:$C$73,2,FALSE)</f>
        <v>43.06033</v>
      </c>
      <c r="K4164">
        <f>VLOOKUP(I4164,Key!$A$1:$C$73,3,FALSE)</f>
        <v>-87.89546</v>
      </c>
      <c r="L4164" t="s">
        <v>77</v>
      </c>
      <c r="M4164">
        <f>VLOOKUP(L4164,Key!$A$1:$C$73,2,FALSE)</f>
        <v>43.036900000000003</v>
      </c>
      <c r="N4164">
        <f>VLOOKUP(L4164,Key!$A$1:$C$73,3,FALSE)</f>
        <v>-87.89667</v>
      </c>
      <c r="O4164">
        <v>33</v>
      </c>
      <c r="P4164">
        <v>0</v>
      </c>
      <c r="Q4164">
        <v>5</v>
      </c>
      <c r="R4164">
        <v>4.7</v>
      </c>
      <c r="S4164">
        <v>198</v>
      </c>
      <c r="T4164">
        <f t="shared" si="585"/>
        <v>-1</v>
      </c>
      <c r="U4164" s="1">
        <v>42851</v>
      </c>
      <c r="V4164" s="13">
        <f t="shared" si="586"/>
        <v>42826</v>
      </c>
      <c r="W4164" s="14">
        <f t="shared" si="587"/>
        <v>42851</v>
      </c>
      <c r="X4164" s="1" t="str">
        <f t="shared" si="588"/>
        <v>Wednesday</v>
      </c>
      <c r="Y4164" s="2">
        <v>0.55359953703703701</v>
      </c>
      <c r="Z4164" s="2">
        <f t="shared" si="589"/>
        <v>0.54166666666666663</v>
      </c>
      <c r="AA4164">
        <f>1</f>
        <v>1</v>
      </c>
      <c r="AB4164" s="1">
        <v>42851</v>
      </c>
      <c r="AC4164" s="13">
        <f t="shared" si="590"/>
        <v>42826</v>
      </c>
      <c r="AD4164" s="14">
        <f t="shared" si="591"/>
        <v>42851</v>
      </c>
      <c r="AE4164" s="1" t="str">
        <f t="shared" si="592"/>
        <v>Wednesday</v>
      </c>
      <c r="AF4164" s="2">
        <v>0.57704861111111116</v>
      </c>
      <c r="AG4164" s="2">
        <f t="shared" si="593"/>
        <v>0.58333333333333326</v>
      </c>
      <c r="AH4164" t="s">
        <v>23</v>
      </c>
    </row>
    <row r="4165" spans="1:34" x14ac:dyDescent="0.25">
      <c r="A4165">
        <v>1255543</v>
      </c>
      <c r="B4165" t="s">
        <v>29</v>
      </c>
      <c r="C4165" t="s">
        <v>120</v>
      </c>
      <c r="D4165" t="s">
        <v>31</v>
      </c>
      <c r="E4165">
        <v>53105</v>
      </c>
      <c r="F4165" t="s">
        <v>20</v>
      </c>
      <c r="G4165" t="s">
        <v>99</v>
      </c>
      <c r="H4165">
        <v>11147</v>
      </c>
      <c r="I4165" t="s">
        <v>63</v>
      </c>
      <c r="J4165">
        <f>VLOOKUP(I4165,Key!$A$1:$C$73,2,FALSE)</f>
        <v>43.066893999999998</v>
      </c>
      <c r="K4165">
        <f>VLOOKUP(I4165,Key!$A$1:$C$73,3,FALSE)</f>
        <v>-87.877936000000005</v>
      </c>
      <c r="L4165" t="s">
        <v>21</v>
      </c>
      <c r="M4165">
        <f>VLOOKUP(L4165,Key!$A$1:$C$73,2,FALSE)</f>
        <v>43.074890000000003</v>
      </c>
      <c r="N4165">
        <f>VLOOKUP(L4165,Key!$A$1:$C$73,3,FALSE)</f>
        <v>-87.882810000000006</v>
      </c>
      <c r="O4165">
        <v>7</v>
      </c>
      <c r="P4165">
        <v>0</v>
      </c>
      <c r="Q4165">
        <v>1.1000000000000001</v>
      </c>
      <c r="R4165">
        <v>1</v>
      </c>
      <c r="S4165">
        <v>42</v>
      </c>
      <c r="T4165">
        <f t="shared" si="585"/>
        <v>-1</v>
      </c>
      <c r="U4165" s="1">
        <v>42837</v>
      </c>
      <c r="V4165" s="13">
        <f t="shared" si="586"/>
        <v>42826</v>
      </c>
      <c r="W4165" s="14">
        <f t="shared" si="587"/>
        <v>42837</v>
      </c>
      <c r="X4165" s="1" t="str">
        <f t="shared" si="588"/>
        <v>Wednesday</v>
      </c>
      <c r="Y4165" s="2">
        <v>0.71193287037037034</v>
      </c>
      <c r="Z4165" s="2">
        <f t="shared" si="589"/>
        <v>0.70833333333333326</v>
      </c>
      <c r="AA4165">
        <f>1</f>
        <v>1</v>
      </c>
      <c r="AB4165" s="1">
        <v>42837</v>
      </c>
      <c r="AC4165" s="13">
        <f t="shared" si="590"/>
        <v>42826</v>
      </c>
      <c r="AD4165" s="14">
        <f t="shared" si="591"/>
        <v>42837</v>
      </c>
      <c r="AE4165" s="1" t="str">
        <f t="shared" si="592"/>
        <v>Wednesday</v>
      </c>
      <c r="AF4165" s="2">
        <v>0.71668981481481486</v>
      </c>
      <c r="AG4165" s="2">
        <f t="shared" si="593"/>
        <v>0.70833333333333326</v>
      </c>
      <c r="AH4165" t="s">
        <v>23</v>
      </c>
    </row>
    <row r="4166" spans="1:34" x14ac:dyDescent="0.25">
      <c r="A4166">
        <v>1255543</v>
      </c>
      <c r="B4166" t="s">
        <v>29</v>
      </c>
      <c r="C4166" t="s">
        <v>120</v>
      </c>
      <c r="D4166" t="s">
        <v>31</v>
      </c>
      <c r="E4166">
        <v>53105</v>
      </c>
      <c r="F4166" t="s">
        <v>20</v>
      </c>
      <c r="G4166" t="s">
        <v>99</v>
      </c>
      <c r="H4166">
        <v>139</v>
      </c>
      <c r="I4166" t="s">
        <v>65</v>
      </c>
      <c r="J4166">
        <f>VLOOKUP(I4166,Key!$A$1:$C$73,2,FALSE)</f>
        <v>43.077359999999999</v>
      </c>
      <c r="K4166">
        <f>VLOOKUP(I4166,Key!$A$1:$C$73,3,FALSE)</f>
        <v>-87.880769999999998</v>
      </c>
      <c r="L4166" t="s">
        <v>63</v>
      </c>
      <c r="M4166">
        <f>VLOOKUP(L4166,Key!$A$1:$C$73,2,FALSE)</f>
        <v>43.066893999999998</v>
      </c>
      <c r="N4166">
        <f>VLOOKUP(L4166,Key!$A$1:$C$73,3,FALSE)</f>
        <v>-87.877936000000005</v>
      </c>
      <c r="O4166">
        <v>13</v>
      </c>
      <c r="P4166">
        <v>0</v>
      </c>
      <c r="Q4166">
        <v>2</v>
      </c>
      <c r="R4166">
        <v>1.9</v>
      </c>
      <c r="S4166">
        <v>78</v>
      </c>
      <c r="T4166">
        <f t="shared" si="585"/>
        <v>-1</v>
      </c>
      <c r="U4166" s="1">
        <v>42837</v>
      </c>
      <c r="V4166" s="13">
        <f t="shared" si="586"/>
        <v>42826</v>
      </c>
      <c r="W4166" s="14">
        <f t="shared" si="587"/>
        <v>42837</v>
      </c>
      <c r="X4166" s="1" t="str">
        <f t="shared" si="588"/>
        <v>Wednesday</v>
      </c>
      <c r="Y4166" s="2">
        <v>0.70113425925925921</v>
      </c>
      <c r="Z4166" s="2">
        <f t="shared" si="589"/>
        <v>0.70833333333333326</v>
      </c>
      <c r="AA4166">
        <f>1</f>
        <v>1</v>
      </c>
      <c r="AB4166" s="1">
        <v>42837</v>
      </c>
      <c r="AC4166" s="13">
        <f t="shared" si="590"/>
        <v>42826</v>
      </c>
      <c r="AD4166" s="14">
        <f t="shared" si="591"/>
        <v>42837</v>
      </c>
      <c r="AE4166" s="1" t="str">
        <f t="shared" si="592"/>
        <v>Wednesday</v>
      </c>
      <c r="AF4166" s="2">
        <v>0.71012731481481473</v>
      </c>
      <c r="AG4166" s="2">
        <f t="shared" si="593"/>
        <v>0.70833333333333326</v>
      </c>
      <c r="AH4166" t="s">
        <v>23</v>
      </c>
    </row>
    <row r="4167" spans="1:34" x14ac:dyDescent="0.25">
      <c r="A4167">
        <v>1257261</v>
      </c>
      <c r="B4167" t="s">
        <v>29</v>
      </c>
      <c r="C4167" t="s">
        <v>47</v>
      </c>
      <c r="D4167" t="s">
        <v>31</v>
      </c>
      <c r="E4167">
        <v>53202</v>
      </c>
      <c r="F4167" t="s">
        <v>20</v>
      </c>
      <c r="G4167" t="s">
        <v>32</v>
      </c>
      <c r="H4167">
        <v>11071</v>
      </c>
      <c r="I4167" t="s">
        <v>33</v>
      </c>
      <c r="J4167">
        <f>VLOOKUP(I4167,Key!$A$1:$C$73,2,FALSE)</f>
        <v>43.045712999999999</v>
      </c>
      <c r="K4167">
        <f>VLOOKUP(I4167,Key!$A$1:$C$73,3,FALSE)</f>
        <v>-87.899756999999994</v>
      </c>
      <c r="L4167" t="s">
        <v>34</v>
      </c>
      <c r="M4167">
        <f>VLOOKUP(L4167,Key!$A$1:$C$73,2,FALSE)</f>
        <v>43.05097</v>
      </c>
      <c r="N4167">
        <f>VLOOKUP(L4167,Key!$A$1:$C$73,3,FALSE)</f>
        <v>-87.906440000000003</v>
      </c>
      <c r="O4167">
        <v>5</v>
      </c>
      <c r="P4167">
        <v>0</v>
      </c>
      <c r="Q4167">
        <v>0.8</v>
      </c>
      <c r="R4167">
        <v>0.7</v>
      </c>
      <c r="S4167">
        <v>30</v>
      </c>
      <c r="T4167">
        <f t="shared" si="585"/>
        <v>-1</v>
      </c>
      <c r="U4167" s="1">
        <v>42840</v>
      </c>
      <c r="V4167" s="13">
        <f t="shared" si="586"/>
        <v>42826</v>
      </c>
      <c r="W4167" s="14">
        <f t="shared" si="587"/>
        <v>42840</v>
      </c>
      <c r="X4167" s="1" t="str">
        <f t="shared" si="588"/>
        <v>Saturday</v>
      </c>
      <c r="Y4167" s="2">
        <v>0.6010416666666667</v>
      </c>
      <c r="Z4167" s="2">
        <f t="shared" si="589"/>
        <v>0.58333333333333326</v>
      </c>
      <c r="AA4167">
        <f>1</f>
        <v>1</v>
      </c>
      <c r="AB4167" s="1">
        <v>42840</v>
      </c>
      <c r="AC4167" s="13">
        <f t="shared" si="590"/>
        <v>42826</v>
      </c>
      <c r="AD4167" s="14">
        <f t="shared" si="591"/>
        <v>42840</v>
      </c>
      <c r="AE4167" s="1" t="str">
        <f t="shared" si="592"/>
        <v>Saturday</v>
      </c>
      <c r="AF4167" s="2">
        <v>0.60422453703703705</v>
      </c>
      <c r="AG4167" s="2">
        <f t="shared" si="593"/>
        <v>0.625</v>
      </c>
      <c r="AH4167" t="s">
        <v>23</v>
      </c>
    </row>
    <row r="4168" spans="1:34" x14ac:dyDescent="0.25">
      <c r="A4168">
        <v>1257700</v>
      </c>
      <c r="B4168" t="s">
        <v>29</v>
      </c>
      <c r="C4168" t="s">
        <v>47</v>
      </c>
      <c r="D4168" t="s">
        <v>31</v>
      </c>
      <c r="E4168">
        <v>53202</v>
      </c>
      <c r="F4168" t="s">
        <v>20</v>
      </c>
      <c r="G4168" t="s">
        <v>32</v>
      </c>
      <c r="H4168">
        <v>11088</v>
      </c>
      <c r="I4168" t="s">
        <v>42</v>
      </c>
      <c r="J4168">
        <f>VLOOKUP(I4168,Key!$A$1:$C$73,2,FALSE)</f>
        <v>43.038719999999998</v>
      </c>
      <c r="K4168">
        <f>VLOOKUP(I4168,Key!$A$1:$C$73,3,FALSE)</f>
        <v>-87.905339999999995</v>
      </c>
      <c r="L4168" t="s">
        <v>94</v>
      </c>
      <c r="M4168">
        <f>VLOOKUP(L4168,Key!$A$1:$C$73,2,FALSE)</f>
        <v>43.020020000000002</v>
      </c>
      <c r="N4168">
        <f>VLOOKUP(L4168,Key!$A$1:$C$73,3,FALSE)</f>
        <v>-87.912540000000007</v>
      </c>
      <c r="O4168">
        <v>17</v>
      </c>
      <c r="P4168">
        <v>0</v>
      </c>
      <c r="Q4168">
        <v>2.6</v>
      </c>
      <c r="R4168">
        <v>2.4</v>
      </c>
      <c r="S4168">
        <v>102</v>
      </c>
      <c r="T4168">
        <f t="shared" si="585"/>
        <v>-1</v>
      </c>
      <c r="U4168" s="1">
        <v>42852</v>
      </c>
      <c r="V4168" s="13">
        <f t="shared" si="586"/>
        <v>42826</v>
      </c>
      <c r="W4168" s="14">
        <f t="shared" si="587"/>
        <v>42852</v>
      </c>
      <c r="X4168" s="1" t="str">
        <f t="shared" si="588"/>
        <v>Thursday</v>
      </c>
      <c r="Y4168" s="2">
        <v>0.55482638888888891</v>
      </c>
      <c r="Z4168" s="2">
        <f t="shared" si="589"/>
        <v>0.54166666666666663</v>
      </c>
      <c r="AA4168">
        <f>1</f>
        <v>1</v>
      </c>
      <c r="AB4168" s="1">
        <v>42852</v>
      </c>
      <c r="AC4168" s="13">
        <f t="shared" si="590"/>
        <v>42826</v>
      </c>
      <c r="AD4168" s="14">
        <f t="shared" si="591"/>
        <v>42852</v>
      </c>
      <c r="AE4168" s="1" t="str">
        <f t="shared" si="592"/>
        <v>Thursday</v>
      </c>
      <c r="AF4168" s="2">
        <v>0.5665972222222222</v>
      </c>
      <c r="AG4168" s="2">
        <f t="shared" si="593"/>
        <v>0.58333333333333326</v>
      </c>
      <c r="AH4168" t="s">
        <v>23</v>
      </c>
    </row>
    <row r="4169" spans="1:34" x14ac:dyDescent="0.25">
      <c r="A4169">
        <v>1257995</v>
      </c>
      <c r="B4169" t="s">
        <v>29</v>
      </c>
      <c r="C4169" t="s">
        <v>121</v>
      </c>
      <c r="D4169" t="s">
        <v>31</v>
      </c>
      <c r="E4169">
        <v>53211</v>
      </c>
      <c r="F4169" t="s">
        <v>20</v>
      </c>
      <c r="G4169" t="s">
        <v>50</v>
      </c>
      <c r="H4169">
        <v>5505</v>
      </c>
      <c r="I4169" t="s">
        <v>87</v>
      </c>
      <c r="J4169">
        <f>VLOOKUP(I4169,Key!$A$1:$C$73,2,FALSE)</f>
        <v>43.063749000000001</v>
      </c>
      <c r="K4169">
        <f>VLOOKUP(I4169,Key!$A$1:$C$73,3,FALSE)</f>
        <v>-87.887962999999999</v>
      </c>
      <c r="L4169" t="s">
        <v>87</v>
      </c>
      <c r="M4169">
        <f>VLOOKUP(L4169,Key!$A$1:$C$73,2,FALSE)</f>
        <v>43.063749000000001</v>
      </c>
      <c r="N4169">
        <f>VLOOKUP(L4169,Key!$A$1:$C$73,3,FALSE)</f>
        <v>-87.887962999999999</v>
      </c>
      <c r="O4169">
        <v>39</v>
      </c>
      <c r="P4169">
        <v>0</v>
      </c>
      <c r="Q4169">
        <v>5.9</v>
      </c>
      <c r="R4169">
        <v>5.6</v>
      </c>
      <c r="S4169">
        <v>234</v>
      </c>
      <c r="T4169">
        <f t="shared" si="585"/>
        <v>-1</v>
      </c>
      <c r="U4169" s="1">
        <v>42834</v>
      </c>
      <c r="V4169" s="13">
        <f t="shared" si="586"/>
        <v>42826</v>
      </c>
      <c r="W4169" s="14">
        <f t="shared" si="587"/>
        <v>42834</v>
      </c>
      <c r="X4169" s="1" t="str">
        <f t="shared" si="588"/>
        <v>Sunday</v>
      </c>
      <c r="Y4169" s="2">
        <v>0.79732638888888896</v>
      </c>
      <c r="Z4169" s="2">
        <f t="shared" si="589"/>
        <v>0.79166666666666663</v>
      </c>
      <c r="AA4169">
        <f>1</f>
        <v>1</v>
      </c>
      <c r="AB4169" s="1">
        <v>42834</v>
      </c>
      <c r="AC4169" s="13">
        <f t="shared" si="590"/>
        <v>42826</v>
      </c>
      <c r="AD4169" s="14">
        <f t="shared" si="591"/>
        <v>42834</v>
      </c>
      <c r="AE4169" s="1" t="str">
        <f t="shared" si="592"/>
        <v>Sunday</v>
      </c>
      <c r="AF4169" s="2">
        <v>0.82473379629629628</v>
      </c>
      <c r="AG4169" s="2">
        <f t="shared" si="593"/>
        <v>0.83333333333333326</v>
      </c>
      <c r="AH4169" t="s">
        <v>25</v>
      </c>
    </row>
    <row r="4170" spans="1:34" x14ac:dyDescent="0.25">
      <c r="A4170">
        <v>1257995</v>
      </c>
      <c r="B4170" t="s">
        <v>29</v>
      </c>
      <c r="C4170" t="s">
        <v>121</v>
      </c>
      <c r="D4170" t="s">
        <v>31</v>
      </c>
      <c r="E4170">
        <v>53211</v>
      </c>
      <c r="F4170" t="s">
        <v>20</v>
      </c>
      <c r="G4170" t="s">
        <v>50</v>
      </c>
      <c r="H4170">
        <v>5587</v>
      </c>
      <c r="I4170" t="s">
        <v>87</v>
      </c>
      <c r="J4170">
        <f>VLOOKUP(I4170,Key!$A$1:$C$73,2,FALSE)</f>
        <v>43.063749000000001</v>
      </c>
      <c r="K4170">
        <f>VLOOKUP(I4170,Key!$A$1:$C$73,3,FALSE)</f>
        <v>-87.887962999999999</v>
      </c>
      <c r="L4170" t="s">
        <v>87</v>
      </c>
      <c r="M4170">
        <f>VLOOKUP(L4170,Key!$A$1:$C$73,2,FALSE)</f>
        <v>43.063749000000001</v>
      </c>
      <c r="N4170">
        <f>VLOOKUP(L4170,Key!$A$1:$C$73,3,FALSE)</f>
        <v>-87.887962999999999</v>
      </c>
      <c r="O4170">
        <v>64</v>
      </c>
      <c r="P4170">
        <v>0</v>
      </c>
      <c r="Q4170">
        <v>9.6</v>
      </c>
      <c r="R4170">
        <v>9.1</v>
      </c>
      <c r="S4170">
        <v>384</v>
      </c>
      <c r="T4170">
        <f t="shared" si="585"/>
        <v>-1</v>
      </c>
      <c r="U4170" s="1">
        <v>42841</v>
      </c>
      <c r="V4170" s="13">
        <f t="shared" si="586"/>
        <v>42826</v>
      </c>
      <c r="W4170" s="14">
        <f t="shared" si="587"/>
        <v>42841</v>
      </c>
      <c r="X4170" s="1" t="str">
        <f t="shared" si="588"/>
        <v>Sunday</v>
      </c>
      <c r="Y4170" s="2">
        <v>0.55622685185185183</v>
      </c>
      <c r="Z4170" s="2">
        <f t="shared" si="589"/>
        <v>0.54166666666666663</v>
      </c>
      <c r="AA4170">
        <f>1</f>
        <v>1</v>
      </c>
      <c r="AB4170" s="1">
        <v>42841</v>
      </c>
      <c r="AC4170" s="13">
        <f t="shared" si="590"/>
        <v>42826</v>
      </c>
      <c r="AD4170" s="14">
        <f t="shared" si="591"/>
        <v>42841</v>
      </c>
      <c r="AE4170" s="1" t="str">
        <f t="shared" si="592"/>
        <v>Sunday</v>
      </c>
      <c r="AF4170" s="2">
        <v>0.60008101851851847</v>
      </c>
      <c r="AG4170" s="2">
        <f t="shared" si="593"/>
        <v>0.58333333333333326</v>
      </c>
      <c r="AH4170" t="s">
        <v>25</v>
      </c>
    </row>
    <row r="4171" spans="1:34" x14ac:dyDescent="0.25">
      <c r="A4171">
        <v>1260485</v>
      </c>
      <c r="B4171" t="s">
        <v>29</v>
      </c>
      <c r="C4171" t="s">
        <v>58</v>
      </c>
      <c r="D4171" t="s">
        <v>31</v>
      </c>
      <c r="E4171">
        <v>53211</v>
      </c>
      <c r="F4171" t="s">
        <v>20</v>
      </c>
      <c r="G4171" t="s">
        <v>32</v>
      </c>
      <c r="H4171">
        <v>5444</v>
      </c>
      <c r="I4171" t="s">
        <v>78</v>
      </c>
      <c r="J4171">
        <f>VLOOKUP(I4171,Key!$A$1:$C$73,2,FALSE)</f>
        <v>43.048200000000001</v>
      </c>
      <c r="K4171">
        <f>VLOOKUP(I4171,Key!$A$1:$C$73,3,FALSE)</f>
        <v>-87.900859999999994</v>
      </c>
      <c r="L4171" t="s">
        <v>44</v>
      </c>
      <c r="M4171">
        <f>VLOOKUP(L4171,Key!$A$1:$C$73,2,FALSE)</f>
        <v>43.03886</v>
      </c>
      <c r="N4171">
        <f>VLOOKUP(L4171,Key!$A$1:$C$73,3,FALSE)</f>
        <v>-87.902720000000002</v>
      </c>
      <c r="O4171">
        <v>8</v>
      </c>
      <c r="P4171">
        <v>0</v>
      </c>
      <c r="Q4171">
        <v>1.2</v>
      </c>
      <c r="R4171">
        <v>1.1000000000000001</v>
      </c>
      <c r="S4171">
        <v>48</v>
      </c>
      <c r="T4171">
        <f t="shared" si="585"/>
        <v>-1</v>
      </c>
      <c r="U4171" s="1">
        <v>42850</v>
      </c>
      <c r="V4171" s="13">
        <f t="shared" si="586"/>
        <v>42826</v>
      </c>
      <c r="W4171" s="14">
        <f t="shared" si="587"/>
        <v>42850</v>
      </c>
      <c r="X4171" s="1" t="str">
        <f t="shared" si="588"/>
        <v>Tuesday</v>
      </c>
      <c r="Y4171" s="2">
        <v>0.33539351851851856</v>
      </c>
      <c r="Z4171" s="2">
        <f t="shared" si="589"/>
        <v>0.33333333333333331</v>
      </c>
      <c r="AA4171">
        <f>1</f>
        <v>1</v>
      </c>
      <c r="AB4171" s="1">
        <v>42850</v>
      </c>
      <c r="AC4171" s="13">
        <f t="shared" si="590"/>
        <v>42826</v>
      </c>
      <c r="AD4171" s="14">
        <f t="shared" si="591"/>
        <v>42850</v>
      </c>
      <c r="AE4171" s="1" t="str">
        <f t="shared" si="592"/>
        <v>Tuesday</v>
      </c>
      <c r="AF4171" s="2">
        <v>0.34035879629629634</v>
      </c>
      <c r="AG4171" s="2">
        <f t="shared" si="593"/>
        <v>0.33333333333333331</v>
      </c>
      <c r="AH4171" t="s">
        <v>23</v>
      </c>
    </row>
    <row r="4172" spans="1:34" x14ac:dyDescent="0.25">
      <c r="A4172">
        <v>1260485</v>
      </c>
      <c r="B4172" t="s">
        <v>29</v>
      </c>
      <c r="C4172" t="s">
        <v>58</v>
      </c>
      <c r="D4172" t="s">
        <v>31</v>
      </c>
      <c r="E4172">
        <v>53211</v>
      </c>
      <c r="F4172" t="s">
        <v>20</v>
      </c>
      <c r="G4172" t="s">
        <v>32</v>
      </c>
      <c r="H4172">
        <v>11153</v>
      </c>
      <c r="I4172" t="s">
        <v>79</v>
      </c>
      <c r="J4172">
        <f>VLOOKUP(I4172,Key!$A$1:$C$73,2,FALSE)</f>
        <v>43.04804</v>
      </c>
      <c r="K4172">
        <f>VLOOKUP(I4172,Key!$A$1:$C$73,3,FALSE)</f>
        <v>-87.896720000000002</v>
      </c>
      <c r="L4172" t="s">
        <v>78</v>
      </c>
      <c r="M4172">
        <f>VLOOKUP(L4172,Key!$A$1:$C$73,2,FALSE)</f>
        <v>43.048200000000001</v>
      </c>
      <c r="N4172">
        <f>VLOOKUP(L4172,Key!$A$1:$C$73,3,FALSE)</f>
        <v>-87.900859999999994</v>
      </c>
      <c r="O4172">
        <v>2</v>
      </c>
      <c r="P4172">
        <v>0</v>
      </c>
      <c r="Q4172">
        <v>0.3</v>
      </c>
      <c r="R4172">
        <v>0.3</v>
      </c>
      <c r="S4172">
        <v>12</v>
      </c>
      <c r="T4172">
        <f t="shared" si="585"/>
        <v>-1</v>
      </c>
      <c r="U4172" s="1">
        <v>42846</v>
      </c>
      <c r="V4172" s="13">
        <f t="shared" si="586"/>
        <v>42826</v>
      </c>
      <c r="W4172" s="14">
        <f t="shared" si="587"/>
        <v>42846</v>
      </c>
      <c r="X4172" s="1" t="str">
        <f t="shared" si="588"/>
        <v>Friday</v>
      </c>
      <c r="Y4172" s="2">
        <v>0.49634259259259261</v>
      </c>
      <c r="Z4172" s="2">
        <f t="shared" si="589"/>
        <v>0.5</v>
      </c>
      <c r="AA4172">
        <f>1</f>
        <v>1</v>
      </c>
      <c r="AB4172" s="1">
        <v>42846</v>
      </c>
      <c r="AC4172" s="13">
        <f t="shared" si="590"/>
        <v>42826</v>
      </c>
      <c r="AD4172" s="14">
        <f t="shared" si="591"/>
        <v>42846</v>
      </c>
      <c r="AE4172" s="1" t="str">
        <f t="shared" si="592"/>
        <v>Friday</v>
      </c>
      <c r="AF4172" s="2">
        <v>0.49780092592592595</v>
      </c>
      <c r="AG4172" s="2">
        <f t="shared" si="593"/>
        <v>0.5</v>
      </c>
      <c r="AH4172" t="s">
        <v>23</v>
      </c>
    </row>
    <row r="4173" spans="1:34" x14ac:dyDescent="0.25">
      <c r="A4173">
        <v>1260485</v>
      </c>
      <c r="B4173" t="s">
        <v>29</v>
      </c>
      <c r="C4173" t="s">
        <v>58</v>
      </c>
      <c r="D4173" t="s">
        <v>31</v>
      </c>
      <c r="E4173">
        <v>53211</v>
      </c>
      <c r="F4173" t="s">
        <v>20</v>
      </c>
      <c r="G4173" t="s">
        <v>32</v>
      </c>
      <c r="H4173">
        <v>5582</v>
      </c>
      <c r="I4173" t="s">
        <v>44</v>
      </c>
      <c r="J4173">
        <f>VLOOKUP(I4173,Key!$A$1:$C$73,2,FALSE)</f>
        <v>43.03886</v>
      </c>
      <c r="K4173">
        <f>VLOOKUP(I4173,Key!$A$1:$C$73,3,FALSE)</f>
        <v>-87.902720000000002</v>
      </c>
      <c r="L4173" t="s">
        <v>42</v>
      </c>
      <c r="M4173">
        <f>VLOOKUP(L4173,Key!$A$1:$C$73,2,FALSE)</f>
        <v>43.038719999999998</v>
      </c>
      <c r="N4173">
        <f>VLOOKUP(L4173,Key!$A$1:$C$73,3,FALSE)</f>
        <v>-87.905339999999995</v>
      </c>
      <c r="O4173">
        <v>2</v>
      </c>
      <c r="P4173">
        <v>0</v>
      </c>
      <c r="Q4173">
        <v>0.3</v>
      </c>
      <c r="R4173">
        <v>0.3</v>
      </c>
      <c r="S4173">
        <v>12</v>
      </c>
      <c r="T4173">
        <f t="shared" si="585"/>
        <v>-1</v>
      </c>
      <c r="U4173" s="1">
        <v>42852</v>
      </c>
      <c r="V4173" s="13">
        <f t="shared" si="586"/>
        <v>42826</v>
      </c>
      <c r="W4173" s="14">
        <f t="shared" si="587"/>
        <v>42852</v>
      </c>
      <c r="X4173" s="1" t="str">
        <f t="shared" si="588"/>
        <v>Thursday</v>
      </c>
      <c r="Y4173" s="2">
        <v>0.54361111111111116</v>
      </c>
      <c r="Z4173" s="2">
        <f t="shared" si="589"/>
        <v>0.54166666666666663</v>
      </c>
      <c r="AA4173">
        <f>1</f>
        <v>1</v>
      </c>
      <c r="AB4173" s="1">
        <v>42852</v>
      </c>
      <c r="AC4173" s="13">
        <f t="shared" si="590"/>
        <v>42826</v>
      </c>
      <c r="AD4173" s="14">
        <f t="shared" si="591"/>
        <v>42852</v>
      </c>
      <c r="AE4173" s="1" t="str">
        <f t="shared" si="592"/>
        <v>Thursday</v>
      </c>
      <c r="AF4173" s="2">
        <v>0.54451388888888885</v>
      </c>
      <c r="AG4173" s="2">
        <f t="shared" si="593"/>
        <v>0.54166666666666663</v>
      </c>
      <c r="AH4173" t="s">
        <v>23</v>
      </c>
    </row>
    <row r="4174" spans="1:34" x14ac:dyDescent="0.25">
      <c r="A4174">
        <v>1267915</v>
      </c>
      <c r="B4174" t="s">
        <v>29</v>
      </c>
      <c r="C4174" t="s">
        <v>47</v>
      </c>
      <c r="D4174" t="s">
        <v>31</v>
      </c>
      <c r="E4174">
        <v>53233</v>
      </c>
      <c r="F4174" t="s">
        <v>20</v>
      </c>
      <c r="G4174" t="s">
        <v>50</v>
      </c>
      <c r="H4174">
        <v>5582</v>
      </c>
      <c r="I4174" t="s">
        <v>82</v>
      </c>
      <c r="J4174">
        <f>VLOOKUP(I4174,Key!$A$1:$C$73,2,FALSE)</f>
        <v>43.040349999999997</v>
      </c>
      <c r="K4174">
        <f>VLOOKUP(I4174,Key!$A$1:$C$73,3,FALSE)</f>
        <v>-87.920760000000001</v>
      </c>
      <c r="L4174" t="s">
        <v>44</v>
      </c>
      <c r="M4174">
        <f>VLOOKUP(L4174,Key!$A$1:$C$73,2,FALSE)</f>
        <v>43.03886</v>
      </c>
      <c r="N4174">
        <f>VLOOKUP(L4174,Key!$A$1:$C$73,3,FALSE)</f>
        <v>-87.902720000000002</v>
      </c>
      <c r="O4174">
        <v>69</v>
      </c>
      <c r="P4174">
        <v>3</v>
      </c>
      <c r="Q4174">
        <v>10.4</v>
      </c>
      <c r="R4174">
        <v>9.8000000000000007</v>
      </c>
      <c r="S4174">
        <v>414</v>
      </c>
      <c r="T4174">
        <f t="shared" si="585"/>
        <v>-1</v>
      </c>
      <c r="U4174" s="1">
        <v>42826</v>
      </c>
      <c r="V4174" s="13">
        <f t="shared" si="586"/>
        <v>42826</v>
      </c>
      <c r="W4174" s="14">
        <f t="shared" si="587"/>
        <v>42826</v>
      </c>
      <c r="X4174" s="1" t="str">
        <f t="shared" si="588"/>
        <v>Saturday</v>
      </c>
      <c r="Y4174" s="2">
        <v>0.51004629629629628</v>
      </c>
      <c r="Z4174" s="2">
        <f t="shared" si="589"/>
        <v>0.5</v>
      </c>
      <c r="AA4174">
        <f>1</f>
        <v>1</v>
      </c>
      <c r="AB4174" s="1">
        <v>42826</v>
      </c>
      <c r="AC4174" s="13">
        <f t="shared" si="590"/>
        <v>42826</v>
      </c>
      <c r="AD4174" s="14">
        <f t="shared" si="591"/>
        <v>42826</v>
      </c>
      <c r="AE4174" s="1" t="str">
        <f t="shared" si="592"/>
        <v>Saturday</v>
      </c>
      <c r="AF4174" s="2">
        <v>0.55820601851851859</v>
      </c>
      <c r="AG4174" s="2">
        <f t="shared" si="593"/>
        <v>0.54166666666666663</v>
      </c>
      <c r="AH4174" t="s">
        <v>23</v>
      </c>
    </row>
    <row r="4175" spans="1:34" x14ac:dyDescent="0.25">
      <c r="A4175">
        <v>1267915</v>
      </c>
      <c r="B4175" t="s">
        <v>29</v>
      </c>
      <c r="C4175" t="s">
        <v>47</v>
      </c>
      <c r="D4175" t="s">
        <v>31</v>
      </c>
      <c r="E4175">
        <v>53233</v>
      </c>
      <c r="F4175" t="s">
        <v>20</v>
      </c>
      <c r="G4175" t="s">
        <v>50</v>
      </c>
      <c r="H4175">
        <v>11153</v>
      </c>
      <c r="I4175" t="s">
        <v>82</v>
      </c>
      <c r="J4175">
        <f>VLOOKUP(I4175,Key!$A$1:$C$73,2,FALSE)</f>
        <v>43.040349999999997</v>
      </c>
      <c r="K4175">
        <f>VLOOKUP(I4175,Key!$A$1:$C$73,3,FALSE)</f>
        <v>-87.920760000000001</v>
      </c>
      <c r="L4175" t="s">
        <v>62</v>
      </c>
      <c r="M4175">
        <f>VLOOKUP(L4175,Key!$A$1:$C$73,2,FALSE)</f>
        <v>43.052460000000004</v>
      </c>
      <c r="N4175">
        <f>VLOOKUP(L4175,Key!$A$1:$C$73,3,FALSE)</f>
        <v>-87.891000000000005</v>
      </c>
      <c r="O4175">
        <v>46</v>
      </c>
      <c r="P4175">
        <v>0</v>
      </c>
      <c r="Q4175">
        <v>6.9</v>
      </c>
      <c r="R4175">
        <v>6.6</v>
      </c>
      <c r="S4175">
        <v>276</v>
      </c>
      <c r="T4175">
        <f t="shared" si="585"/>
        <v>-1</v>
      </c>
      <c r="U4175" s="1">
        <v>42834</v>
      </c>
      <c r="V4175" s="13">
        <f t="shared" si="586"/>
        <v>42826</v>
      </c>
      <c r="W4175" s="14">
        <f t="shared" si="587"/>
        <v>42834</v>
      </c>
      <c r="X4175" s="1" t="str">
        <f t="shared" si="588"/>
        <v>Sunday</v>
      </c>
      <c r="Y4175" s="2">
        <v>0.65284722222222225</v>
      </c>
      <c r="Z4175" s="2">
        <f t="shared" si="589"/>
        <v>0.66666666666666663</v>
      </c>
      <c r="AA4175">
        <f>1</f>
        <v>1</v>
      </c>
      <c r="AB4175" s="1">
        <v>42834</v>
      </c>
      <c r="AC4175" s="13">
        <f t="shared" si="590"/>
        <v>42826</v>
      </c>
      <c r="AD4175" s="14">
        <f t="shared" si="591"/>
        <v>42834</v>
      </c>
      <c r="AE4175" s="1" t="str">
        <f t="shared" si="592"/>
        <v>Sunday</v>
      </c>
      <c r="AF4175" s="2">
        <v>0.68482638888888892</v>
      </c>
      <c r="AG4175" s="2">
        <f t="shared" si="593"/>
        <v>0.66666666666666663</v>
      </c>
      <c r="AH4175" t="s">
        <v>23</v>
      </c>
    </row>
    <row r="4176" spans="1:34" x14ac:dyDescent="0.25">
      <c r="A4176">
        <v>1267915</v>
      </c>
      <c r="B4176" t="s">
        <v>29</v>
      </c>
      <c r="C4176" t="s">
        <v>47</v>
      </c>
      <c r="D4176" t="s">
        <v>31</v>
      </c>
      <c r="E4176">
        <v>53233</v>
      </c>
      <c r="F4176" t="s">
        <v>20</v>
      </c>
      <c r="G4176" t="s">
        <v>50</v>
      </c>
      <c r="H4176">
        <v>5431</v>
      </c>
      <c r="I4176" t="s">
        <v>57</v>
      </c>
      <c r="J4176">
        <f>VLOOKUP(I4176,Key!$A$1:$C$73,2,FALSE)</f>
        <v>43.03913</v>
      </c>
      <c r="K4176">
        <f>VLOOKUP(I4176,Key!$A$1:$C$73,3,FALSE)</f>
        <v>-87.916150000000002</v>
      </c>
      <c r="L4176" t="s">
        <v>104</v>
      </c>
      <c r="M4176" t="e">
        <f>VLOOKUP(L4176,Key!$A$1:$C$73,2,FALSE)</f>
        <v>#N/A</v>
      </c>
      <c r="N4176" t="e">
        <f>VLOOKUP(L4176,Key!$A$1:$C$73,3,FALSE)</f>
        <v>#N/A</v>
      </c>
      <c r="O4176">
        <v>174</v>
      </c>
      <c r="P4176">
        <v>0</v>
      </c>
      <c r="Q4176">
        <v>18</v>
      </c>
      <c r="R4176">
        <v>17.100000000000001</v>
      </c>
      <c r="S4176">
        <v>720</v>
      </c>
      <c r="T4176">
        <f t="shared" si="585"/>
        <v>-1</v>
      </c>
      <c r="U4176" s="1">
        <v>42848</v>
      </c>
      <c r="V4176" s="13">
        <f t="shared" si="586"/>
        <v>42826</v>
      </c>
      <c r="W4176" s="14">
        <f t="shared" si="587"/>
        <v>42848</v>
      </c>
      <c r="X4176" s="1" t="str">
        <f t="shared" si="588"/>
        <v>Sunday</v>
      </c>
      <c r="Y4176" s="2">
        <v>0.54182870370370373</v>
      </c>
      <c r="Z4176" s="2">
        <f t="shared" si="589"/>
        <v>0.54166666666666663</v>
      </c>
      <c r="AA4176">
        <f>1</f>
        <v>1</v>
      </c>
      <c r="AB4176" s="1">
        <v>42848</v>
      </c>
      <c r="AC4176" s="13">
        <f t="shared" si="590"/>
        <v>42826</v>
      </c>
      <c r="AD4176" s="14">
        <f t="shared" si="591"/>
        <v>42848</v>
      </c>
      <c r="AE4176" s="1" t="str">
        <f t="shared" si="592"/>
        <v>Sunday</v>
      </c>
      <c r="AF4176" s="2">
        <v>0.66303240740740743</v>
      </c>
      <c r="AG4176" s="2">
        <f t="shared" si="593"/>
        <v>0.66666666666666663</v>
      </c>
      <c r="AH4176" t="s">
        <v>23</v>
      </c>
    </row>
    <row r="4177" spans="1:34" x14ac:dyDescent="0.25">
      <c r="A4177">
        <v>1279843</v>
      </c>
      <c r="B4177" t="s">
        <v>29</v>
      </c>
      <c r="C4177" t="s">
        <v>47</v>
      </c>
      <c r="D4177" t="s">
        <v>31</v>
      </c>
      <c r="E4177">
        <v>53211</v>
      </c>
      <c r="F4177" t="s">
        <v>20</v>
      </c>
      <c r="G4177" t="s">
        <v>32</v>
      </c>
      <c r="H4177">
        <v>5544</v>
      </c>
      <c r="I4177" t="s">
        <v>21</v>
      </c>
      <c r="J4177">
        <f>VLOOKUP(I4177,Key!$A$1:$C$73,2,FALSE)</f>
        <v>43.074890000000003</v>
      </c>
      <c r="K4177">
        <f>VLOOKUP(I4177,Key!$A$1:$C$73,3,FALSE)</f>
        <v>-87.882810000000006</v>
      </c>
      <c r="L4177" t="s">
        <v>63</v>
      </c>
      <c r="M4177">
        <f>VLOOKUP(L4177,Key!$A$1:$C$73,2,FALSE)</f>
        <v>43.066893999999998</v>
      </c>
      <c r="N4177">
        <f>VLOOKUP(L4177,Key!$A$1:$C$73,3,FALSE)</f>
        <v>-87.877936000000005</v>
      </c>
      <c r="O4177">
        <v>5</v>
      </c>
      <c r="P4177">
        <v>0</v>
      </c>
      <c r="Q4177">
        <v>0.8</v>
      </c>
      <c r="R4177">
        <v>0.7</v>
      </c>
      <c r="S4177">
        <v>30</v>
      </c>
      <c r="T4177">
        <f t="shared" si="585"/>
        <v>-1</v>
      </c>
      <c r="U4177" s="1">
        <v>42831</v>
      </c>
      <c r="V4177" s="13">
        <f t="shared" si="586"/>
        <v>42826</v>
      </c>
      <c r="W4177" s="14">
        <f t="shared" si="587"/>
        <v>42831</v>
      </c>
      <c r="X4177" s="1" t="str">
        <f t="shared" si="588"/>
        <v>Thursday</v>
      </c>
      <c r="Y4177" s="2">
        <v>0.86906250000000007</v>
      </c>
      <c r="Z4177" s="2">
        <f t="shared" si="589"/>
        <v>0.875</v>
      </c>
      <c r="AA4177">
        <f>1</f>
        <v>1</v>
      </c>
      <c r="AB4177" s="1">
        <v>42831</v>
      </c>
      <c r="AC4177" s="13">
        <f t="shared" si="590"/>
        <v>42826</v>
      </c>
      <c r="AD4177" s="14">
        <f t="shared" si="591"/>
        <v>42831</v>
      </c>
      <c r="AE4177" s="1" t="str">
        <f t="shared" si="592"/>
        <v>Thursday</v>
      </c>
      <c r="AF4177" s="2">
        <v>0.87246527777777771</v>
      </c>
      <c r="AG4177" s="2">
        <f t="shared" si="593"/>
        <v>0.875</v>
      </c>
      <c r="AH4177" t="s">
        <v>23</v>
      </c>
    </row>
    <row r="4178" spans="1:34" x14ac:dyDescent="0.25">
      <c r="A4178">
        <v>1282443</v>
      </c>
      <c r="B4178" t="s">
        <v>29</v>
      </c>
      <c r="C4178" t="s">
        <v>122</v>
      </c>
      <c r="D4178" t="s">
        <v>31</v>
      </c>
      <c r="E4178">
        <v>54650</v>
      </c>
      <c r="F4178" t="s">
        <v>20</v>
      </c>
      <c r="G4178" t="s">
        <v>32</v>
      </c>
      <c r="H4178">
        <v>5516</v>
      </c>
      <c r="I4178" t="s">
        <v>24</v>
      </c>
      <c r="J4178">
        <f>VLOOKUP(I4178,Key!$A$1:$C$73,2,FALSE)</f>
        <v>43.074655999999997</v>
      </c>
      <c r="K4178">
        <f>VLOOKUP(I4178,Key!$A$1:$C$73,3,FALSE)</f>
        <v>-87.889011999999994</v>
      </c>
      <c r="L4178" t="s">
        <v>66</v>
      </c>
      <c r="M4178">
        <f>VLOOKUP(L4178,Key!$A$1:$C$73,2,FALSE)</f>
        <v>43.078530000000001</v>
      </c>
      <c r="N4178">
        <f>VLOOKUP(L4178,Key!$A$1:$C$73,3,FALSE)</f>
        <v>-87.882620000000003</v>
      </c>
      <c r="O4178">
        <v>4</v>
      </c>
      <c r="P4178">
        <v>0</v>
      </c>
      <c r="Q4178">
        <v>0.6</v>
      </c>
      <c r="R4178">
        <v>0.6</v>
      </c>
      <c r="S4178">
        <v>24</v>
      </c>
      <c r="T4178">
        <f t="shared" si="585"/>
        <v>-1</v>
      </c>
      <c r="U4178" s="1">
        <v>42844</v>
      </c>
      <c r="V4178" s="13">
        <f t="shared" si="586"/>
        <v>42826</v>
      </c>
      <c r="W4178" s="14">
        <f t="shared" si="587"/>
        <v>42844</v>
      </c>
      <c r="X4178" s="1" t="str">
        <f t="shared" si="588"/>
        <v>Wednesday</v>
      </c>
      <c r="Y4178" s="2">
        <v>0.93626157407407407</v>
      </c>
      <c r="Z4178" s="2">
        <f t="shared" si="589"/>
        <v>0.91666666666666663</v>
      </c>
      <c r="AA4178">
        <f>1</f>
        <v>1</v>
      </c>
      <c r="AB4178" s="1">
        <v>42844</v>
      </c>
      <c r="AC4178" s="13">
        <f t="shared" si="590"/>
        <v>42826</v>
      </c>
      <c r="AD4178" s="14">
        <f t="shared" si="591"/>
        <v>42844</v>
      </c>
      <c r="AE4178" s="1" t="str">
        <f t="shared" si="592"/>
        <v>Wednesday</v>
      </c>
      <c r="AF4178" s="2">
        <v>0.93915509259259267</v>
      </c>
      <c r="AG4178" s="2">
        <f t="shared" si="593"/>
        <v>0.95833333333333326</v>
      </c>
      <c r="AH4178" t="s">
        <v>23</v>
      </c>
    </row>
    <row r="4179" spans="1:34" x14ac:dyDescent="0.25">
      <c r="A4179">
        <v>1294015</v>
      </c>
      <c r="B4179" t="s">
        <v>29</v>
      </c>
      <c r="C4179" t="s">
        <v>47</v>
      </c>
      <c r="D4179" t="s">
        <v>31</v>
      </c>
      <c r="E4179">
        <v>53202</v>
      </c>
      <c r="F4179" t="s">
        <v>20</v>
      </c>
      <c r="G4179" t="s">
        <v>50</v>
      </c>
      <c r="H4179">
        <v>5428</v>
      </c>
      <c r="I4179" t="s">
        <v>62</v>
      </c>
      <c r="J4179">
        <f>VLOOKUP(I4179,Key!$A$1:$C$73,2,FALSE)</f>
        <v>43.052460000000004</v>
      </c>
      <c r="K4179">
        <f>VLOOKUP(I4179,Key!$A$1:$C$73,3,FALSE)</f>
        <v>-87.891000000000005</v>
      </c>
      <c r="L4179" t="s">
        <v>77</v>
      </c>
      <c r="M4179">
        <f>VLOOKUP(L4179,Key!$A$1:$C$73,2,FALSE)</f>
        <v>43.036900000000003</v>
      </c>
      <c r="N4179">
        <f>VLOOKUP(L4179,Key!$A$1:$C$73,3,FALSE)</f>
        <v>-87.89667</v>
      </c>
      <c r="O4179">
        <v>15</v>
      </c>
      <c r="P4179">
        <v>0</v>
      </c>
      <c r="Q4179">
        <v>2.2999999999999998</v>
      </c>
      <c r="R4179">
        <v>2.1</v>
      </c>
      <c r="S4179">
        <v>90</v>
      </c>
      <c r="T4179">
        <f t="shared" si="585"/>
        <v>-1</v>
      </c>
      <c r="U4179" s="1">
        <v>42834</v>
      </c>
      <c r="V4179" s="13">
        <f t="shared" si="586"/>
        <v>42826</v>
      </c>
      <c r="W4179" s="14">
        <f t="shared" si="587"/>
        <v>42834</v>
      </c>
      <c r="X4179" s="1" t="str">
        <f t="shared" si="588"/>
        <v>Sunday</v>
      </c>
      <c r="Y4179" s="2">
        <v>0.49799768518518522</v>
      </c>
      <c r="Z4179" s="2">
        <f t="shared" si="589"/>
        <v>0.5</v>
      </c>
      <c r="AA4179">
        <f>1</f>
        <v>1</v>
      </c>
      <c r="AB4179" s="1">
        <v>42834</v>
      </c>
      <c r="AC4179" s="13">
        <f t="shared" si="590"/>
        <v>42826</v>
      </c>
      <c r="AD4179" s="14">
        <f t="shared" si="591"/>
        <v>42834</v>
      </c>
      <c r="AE4179" s="1" t="str">
        <f t="shared" si="592"/>
        <v>Sunday</v>
      </c>
      <c r="AF4179" s="2">
        <v>0.50855324074074071</v>
      </c>
      <c r="AG4179" s="2">
        <f t="shared" si="593"/>
        <v>0.5</v>
      </c>
      <c r="AH4179" t="s">
        <v>23</v>
      </c>
    </row>
    <row r="4180" spans="1:34" x14ac:dyDescent="0.25">
      <c r="A4180">
        <v>1294015</v>
      </c>
      <c r="B4180" t="s">
        <v>29</v>
      </c>
      <c r="C4180" t="s">
        <v>47</v>
      </c>
      <c r="D4180" t="s">
        <v>31</v>
      </c>
      <c r="E4180">
        <v>53202</v>
      </c>
      <c r="F4180" t="s">
        <v>20</v>
      </c>
      <c r="G4180" t="s">
        <v>50</v>
      </c>
      <c r="H4180">
        <v>5540</v>
      </c>
      <c r="I4180" t="s">
        <v>77</v>
      </c>
      <c r="J4180">
        <f>VLOOKUP(I4180,Key!$A$1:$C$73,2,FALSE)</f>
        <v>43.036900000000003</v>
      </c>
      <c r="K4180">
        <f>VLOOKUP(I4180,Key!$A$1:$C$73,3,FALSE)</f>
        <v>-87.89667</v>
      </c>
      <c r="L4180" t="s">
        <v>53</v>
      </c>
      <c r="M4180">
        <f>VLOOKUP(L4180,Key!$A$1:$C$73,2,FALSE)</f>
        <v>43.04824</v>
      </c>
      <c r="N4180">
        <f>VLOOKUP(L4180,Key!$A$1:$C$73,3,FALSE)</f>
        <v>-87.904970000000006</v>
      </c>
      <c r="O4180">
        <v>25</v>
      </c>
      <c r="P4180">
        <v>0</v>
      </c>
      <c r="Q4180">
        <v>3.8</v>
      </c>
      <c r="R4180">
        <v>3.6</v>
      </c>
      <c r="S4180">
        <v>150</v>
      </c>
      <c r="T4180">
        <f t="shared" si="585"/>
        <v>-1</v>
      </c>
      <c r="U4180" s="1">
        <v>42834</v>
      </c>
      <c r="V4180" s="13">
        <f t="shared" si="586"/>
        <v>42826</v>
      </c>
      <c r="W4180" s="14">
        <f t="shared" si="587"/>
        <v>42834</v>
      </c>
      <c r="X4180" s="1" t="str">
        <f t="shared" si="588"/>
        <v>Sunday</v>
      </c>
      <c r="Y4180" s="2">
        <v>0.52517361111111105</v>
      </c>
      <c r="Z4180" s="2">
        <f t="shared" si="589"/>
        <v>0.54166666666666663</v>
      </c>
      <c r="AA4180">
        <f>1</f>
        <v>1</v>
      </c>
      <c r="AB4180" s="1">
        <v>42834</v>
      </c>
      <c r="AC4180" s="13">
        <f t="shared" si="590"/>
        <v>42826</v>
      </c>
      <c r="AD4180" s="14">
        <f t="shared" si="591"/>
        <v>42834</v>
      </c>
      <c r="AE4180" s="1" t="str">
        <f t="shared" si="592"/>
        <v>Sunday</v>
      </c>
      <c r="AF4180" s="2">
        <v>0.54258101851851859</v>
      </c>
      <c r="AG4180" s="2">
        <f t="shared" si="593"/>
        <v>0.54166666666666663</v>
      </c>
      <c r="AH4180" t="s">
        <v>23</v>
      </c>
    </row>
    <row r="4181" spans="1:34" x14ac:dyDescent="0.25">
      <c r="A4181">
        <v>1294108</v>
      </c>
      <c r="B4181" t="s">
        <v>29</v>
      </c>
      <c r="C4181" t="s">
        <v>47</v>
      </c>
      <c r="D4181" t="s">
        <v>31</v>
      </c>
      <c r="E4181">
        <v>53215</v>
      </c>
      <c r="F4181" t="s">
        <v>20</v>
      </c>
      <c r="G4181" t="s">
        <v>32</v>
      </c>
      <c r="H4181">
        <v>11080</v>
      </c>
      <c r="I4181" t="s">
        <v>77</v>
      </c>
      <c r="J4181">
        <f>VLOOKUP(I4181,Key!$A$1:$C$73,2,FALSE)</f>
        <v>43.036900000000003</v>
      </c>
      <c r="K4181">
        <f>VLOOKUP(I4181,Key!$A$1:$C$73,3,FALSE)</f>
        <v>-87.89667</v>
      </c>
      <c r="L4181" t="s">
        <v>77</v>
      </c>
      <c r="M4181">
        <f>VLOOKUP(L4181,Key!$A$1:$C$73,2,FALSE)</f>
        <v>43.036900000000003</v>
      </c>
      <c r="N4181">
        <f>VLOOKUP(L4181,Key!$A$1:$C$73,3,FALSE)</f>
        <v>-87.89667</v>
      </c>
      <c r="O4181">
        <v>37</v>
      </c>
      <c r="P4181">
        <v>0</v>
      </c>
      <c r="Q4181">
        <v>5.6</v>
      </c>
      <c r="R4181">
        <v>5.3</v>
      </c>
      <c r="S4181">
        <v>222</v>
      </c>
      <c r="T4181">
        <f t="shared" si="585"/>
        <v>-1</v>
      </c>
      <c r="U4181" s="1">
        <v>42849</v>
      </c>
      <c r="V4181" s="13">
        <f t="shared" si="586"/>
        <v>42826</v>
      </c>
      <c r="W4181" s="14">
        <f t="shared" si="587"/>
        <v>42849</v>
      </c>
      <c r="X4181" s="1" t="str">
        <f t="shared" si="588"/>
        <v>Monday</v>
      </c>
      <c r="Y4181" s="2">
        <v>0.71518518518518526</v>
      </c>
      <c r="Z4181" s="2">
        <f t="shared" si="589"/>
        <v>0.70833333333333326</v>
      </c>
      <c r="AA4181">
        <f>1</f>
        <v>1</v>
      </c>
      <c r="AB4181" s="1">
        <v>42849</v>
      </c>
      <c r="AC4181" s="13">
        <f t="shared" si="590"/>
        <v>42826</v>
      </c>
      <c r="AD4181" s="14">
        <f t="shared" si="591"/>
        <v>42849</v>
      </c>
      <c r="AE4181" s="1" t="str">
        <f t="shared" si="592"/>
        <v>Monday</v>
      </c>
      <c r="AF4181" s="2">
        <v>0.74047453703703703</v>
      </c>
      <c r="AG4181" s="2">
        <f t="shared" si="593"/>
        <v>0.75</v>
      </c>
      <c r="AH4181" t="s">
        <v>25</v>
      </c>
    </row>
    <row r="4182" spans="1:34" x14ac:dyDescent="0.25">
      <c r="A4182">
        <v>1294208</v>
      </c>
      <c r="B4182" t="s">
        <v>29</v>
      </c>
      <c r="C4182" t="s">
        <v>103</v>
      </c>
      <c r="D4182" t="s">
        <v>31</v>
      </c>
      <c r="E4182">
        <v>53215</v>
      </c>
      <c r="F4182" t="s">
        <v>20</v>
      </c>
      <c r="G4182" t="s">
        <v>32</v>
      </c>
      <c r="H4182">
        <v>5435</v>
      </c>
      <c r="I4182" t="s">
        <v>77</v>
      </c>
      <c r="J4182">
        <f>VLOOKUP(I4182,Key!$A$1:$C$73,2,FALSE)</f>
        <v>43.036900000000003</v>
      </c>
      <c r="K4182">
        <f>VLOOKUP(I4182,Key!$A$1:$C$73,3,FALSE)</f>
        <v>-87.89667</v>
      </c>
      <c r="L4182" t="s">
        <v>77</v>
      </c>
      <c r="M4182">
        <f>VLOOKUP(L4182,Key!$A$1:$C$73,2,FALSE)</f>
        <v>43.036900000000003</v>
      </c>
      <c r="N4182">
        <f>VLOOKUP(L4182,Key!$A$1:$C$73,3,FALSE)</f>
        <v>-87.89667</v>
      </c>
      <c r="O4182">
        <v>38</v>
      </c>
      <c r="P4182">
        <v>0</v>
      </c>
      <c r="Q4182">
        <v>5.7</v>
      </c>
      <c r="R4182">
        <v>5.4</v>
      </c>
      <c r="S4182">
        <v>228</v>
      </c>
      <c r="T4182">
        <f t="shared" si="585"/>
        <v>-1</v>
      </c>
      <c r="U4182" s="1">
        <v>42849</v>
      </c>
      <c r="V4182" s="13">
        <f t="shared" si="586"/>
        <v>42826</v>
      </c>
      <c r="W4182" s="14">
        <f t="shared" si="587"/>
        <v>42849</v>
      </c>
      <c r="X4182" s="1" t="str">
        <f t="shared" si="588"/>
        <v>Monday</v>
      </c>
      <c r="Y4182" s="2">
        <v>0.71523148148148152</v>
      </c>
      <c r="Z4182" s="2">
        <f t="shared" si="589"/>
        <v>0.70833333333333326</v>
      </c>
      <c r="AA4182">
        <f>1</f>
        <v>1</v>
      </c>
      <c r="AB4182" s="1">
        <v>42849</v>
      </c>
      <c r="AC4182" s="13">
        <f t="shared" si="590"/>
        <v>42826</v>
      </c>
      <c r="AD4182" s="14">
        <f t="shared" si="591"/>
        <v>42849</v>
      </c>
      <c r="AE4182" s="1" t="str">
        <f t="shared" si="592"/>
        <v>Monday</v>
      </c>
      <c r="AF4182" s="2">
        <v>0.74103009259259256</v>
      </c>
      <c r="AG4182" s="2">
        <f t="shared" si="593"/>
        <v>0.75</v>
      </c>
      <c r="AH4182" t="s">
        <v>25</v>
      </c>
    </row>
    <row r="4183" spans="1:34" x14ac:dyDescent="0.25">
      <c r="A4183">
        <v>1297838</v>
      </c>
      <c r="B4183" t="s">
        <v>29</v>
      </c>
      <c r="C4183" t="s">
        <v>98</v>
      </c>
      <c r="D4183" t="s">
        <v>31</v>
      </c>
      <c r="E4183">
        <v>53204</v>
      </c>
      <c r="F4183" t="s">
        <v>20</v>
      </c>
      <c r="G4183" t="s">
        <v>97</v>
      </c>
      <c r="H4183">
        <v>309</v>
      </c>
      <c r="I4183" t="s">
        <v>61</v>
      </c>
      <c r="J4183">
        <f>VLOOKUP(I4183,Key!$A$1:$C$73,2,FALSE)</f>
        <v>43.060786</v>
      </c>
      <c r="K4183">
        <f>VLOOKUP(I4183,Key!$A$1:$C$73,3,FALSE)</f>
        <v>-87.883825999999999</v>
      </c>
      <c r="L4183" t="s">
        <v>39</v>
      </c>
      <c r="M4183">
        <f>VLOOKUP(L4183,Key!$A$1:$C$73,2,FALSE)</f>
        <v>43.031480000000002</v>
      </c>
      <c r="N4183">
        <f>VLOOKUP(L4183,Key!$A$1:$C$73,3,FALSE)</f>
        <v>-87.908169999999998</v>
      </c>
      <c r="O4183">
        <v>25</v>
      </c>
      <c r="P4183">
        <v>2</v>
      </c>
      <c r="Q4183">
        <v>3.8</v>
      </c>
      <c r="R4183">
        <v>3.6</v>
      </c>
      <c r="S4183">
        <v>150</v>
      </c>
      <c r="T4183">
        <f t="shared" si="585"/>
        <v>-1</v>
      </c>
      <c r="U4183" s="1">
        <v>42826</v>
      </c>
      <c r="V4183" s="13">
        <f t="shared" si="586"/>
        <v>42826</v>
      </c>
      <c r="W4183" s="14">
        <f t="shared" si="587"/>
        <v>42826</v>
      </c>
      <c r="X4183" s="1" t="str">
        <f t="shared" si="588"/>
        <v>Saturday</v>
      </c>
      <c r="Y4183" s="2">
        <v>0.63011574074074073</v>
      </c>
      <c r="Z4183" s="2">
        <f t="shared" si="589"/>
        <v>0.625</v>
      </c>
      <c r="AA4183">
        <f>1</f>
        <v>1</v>
      </c>
      <c r="AB4183" s="1">
        <v>42826</v>
      </c>
      <c r="AC4183" s="13">
        <f t="shared" si="590"/>
        <v>42826</v>
      </c>
      <c r="AD4183" s="14">
        <f t="shared" si="591"/>
        <v>42826</v>
      </c>
      <c r="AE4183" s="1" t="str">
        <f t="shared" si="592"/>
        <v>Saturday</v>
      </c>
      <c r="AF4183" s="2">
        <v>0.64776620370370364</v>
      </c>
      <c r="AG4183" s="2">
        <f t="shared" si="593"/>
        <v>0.66666666666666663</v>
      </c>
      <c r="AH4183" t="s">
        <v>23</v>
      </c>
    </row>
    <row r="4184" spans="1:34" x14ac:dyDescent="0.25">
      <c r="A4184">
        <v>1298099</v>
      </c>
      <c r="B4184" t="s">
        <v>29</v>
      </c>
      <c r="C4184" t="s">
        <v>47</v>
      </c>
      <c r="D4184" t="s">
        <v>31</v>
      </c>
      <c r="E4184">
        <v>53233</v>
      </c>
      <c r="F4184" t="s">
        <v>20</v>
      </c>
      <c r="G4184" t="s">
        <v>32</v>
      </c>
      <c r="H4184">
        <v>5471</v>
      </c>
      <c r="I4184" t="s">
        <v>22</v>
      </c>
      <c r="J4184">
        <f>VLOOKUP(I4184,Key!$A$1:$C$73,2,FALSE)</f>
        <v>43.058619999999998</v>
      </c>
      <c r="K4184">
        <f>VLOOKUP(I4184,Key!$A$1:$C$73,3,FALSE)</f>
        <v>-87.885319999999993</v>
      </c>
      <c r="L4184" t="s">
        <v>79</v>
      </c>
      <c r="M4184">
        <f>VLOOKUP(L4184,Key!$A$1:$C$73,2,FALSE)</f>
        <v>43.04804</v>
      </c>
      <c r="N4184">
        <f>VLOOKUP(L4184,Key!$A$1:$C$73,3,FALSE)</f>
        <v>-87.896720000000002</v>
      </c>
      <c r="O4184">
        <v>8</v>
      </c>
      <c r="P4184">
        <v>0</v>
      </c>
      <c r="Q4184">
        <v>1.2</v>
      </c>
      <c r="R4184">
        <v>1.1000000000000001</v>
      </c>
      <c r="S4184">
        <v>48</v>
      </c>
      <c r="T4184">
        <f t="shared" si="585"/>
        <v>-1</v>
      </c>
      <c r="U4184" s="1">
        <v>42827</v>
      </c>
      <c r="V4184" s="13">
        <f t="shared" si="586"/>
        <v>42826</v>
      </c>
      <c r="W4184" s="14">
        <f t="shared" si="587"/>
        <v>42827</v>
      </c>
      <c r="X4184" s="1" t="str">
        <f t="shared" si="588"/>
        <v>Sunday</v>
      </c>
      <c r="Y4184" s="2">
        <v>0.61402777777777773</v>
      </c>
      <c r="Z4184" s="2">
        <f t="shared" si="589"/>
        <v>0.625</v>
      </c>
      <c r="AA4184">
        <f>1</f>
        <v>1</v>
      </c>
      <c r="AB4184" s="1">
        <v>42827</v>
      </c>
      <c r="AC4184" s="13">
        <f t="shared" si="590"/>
        <v>42826</v>
      </c>
      <c r="AD4184" s="14">
        <f t="shared" si="591"/>
        <v>42827</v>
      </c>
      <c r="AE4184" s="1" t="str">
        <f t="shared" si="592"/>
        <v>Sunday</v>
      </c>
      <c r="AF4184" s="2">
        <v>0.6194560185185185</v>
      </c>
      <c r="AG4184" s="2">
        <f t="shared" si="593"/>
        <v>0.625</v>
      </c>
      <c r="AH4184" t="s">
        <v>23</v>
      </c>
    </row>
    <row r="4185" spans="1:34" x14ac:dyDescent="0.25">
      <c r="A4185">
        <v>1298099</v>
      </c>
      <c r="B4185" t="s">
        <v>29</v>
      </c>
      <c r="C4185" t="s">
        <v>47</v>
      </c>
      <c r="D4185" t="s">
        <v>31</v>
      </c>
      <c r="E4185">
        <v>53233</v>
      </c>
      <c r="F4185" t="s">
        <v>20</v>
      </c>
      <c r="G4185" t="s">
        <v>32</v>
      </c>
      <c r="H4185">
        <v>989</v>
      </c>
      <c r="I4185" t="s">
        <v>79</v>
      </c>
      <c r="J4185">
        <f>VLOOKUP(I4185,Key!$A$1:$C$73,2,FALSE)</f>
        <v>43.04804</v>
      </c>
      <c r="K4185">
        <f>VLOOKUP(I4185,Key!$A$1:$C$73,3,FALSE)</f>
        <v>-87.896720000000002</v>
      </c>
      <c r="L4185" t="s">
        <v>22</v>
      </c>
      <c r="M4185">
        <f>VLOOKUP(L4185,Key!$A$1:$C$73,2,FALSE)</f>
        <v>43.058619999999998</v>
      </c>
      <c r="N4185">
        <f>VLOOKUP(L4185,Key!$A$1:$C$73,3,FALSE)</f>
        <v>-87.885319999999993</v>
      </c>
      <c r="O4185">
        <v>5</v>
      </c>
      <c r="P4185">
        <v>0</v>
      </c>
      <c r="Q4185">
        <v>0.8</v>
      </c>
      <c r="R4185">
        <v>0.7</v>
      </c>
      <c r="S4185">
        <v>30</v>
      </c>
      <c r="T4185">
        <f t="shared" si="585"/>
        <v>-1</v>
      </c>
      <c r="U4185" s="1">
        <v>42827</v>
      </c>
      <c r="V4185" s="13">
        <f t="shared" si="586"/>
        <v>42826</v>
      </c>
      <c r="W4185" s="14">
        <f t="shared" si="587"/>
        <v>42827</v>
      </c>
      <c r="X4185" s="1" t="str">
        <f t="shared" si="588"/>
        <v>Sunday</v>
      </c>
      <c r="Y4185" s="2">
        <v>0.52945601851851853</v>
      </c>
      <c r="Z4185" s="2">
        <f t="shared" si="589"/>
        <v>0.54166666666666663</v>
      </c>
      <c r="AA4185">
        <f>1</f>
        <v>1</v>
      </c>
      <c r="AB4185" s="1">
        <v>42827</v>
      </c>
      <c r="AC4185" s="13">
        <f t="shared" si="590"/>
        <v>42826</v>
      </c>
      <c r="AD4185" s="14">
        <f t="shared" si="591"/>
        <v>42827</v>
      </c>
      <c r="AE4185" s="1" t="str">
        <f t="shared" si="592"/>
        <v>Sunday</v>
      </c>
      <c r="AF4185" s="2">
        <v>0.53306712962962965</v>
      </c>
      <c r="AG4185" s="2">
        <f t="shared" si="593"/>
        <v>0.54166666666666663</v>
      </c>
      <c r="AH4185" t="s">
        <v>23</v>
      </c>
    </row>
    <row r="4186" spans="1:34" x14ac:dyDescent="0.25">
      <c r="A4186">
        <v>1298099</v>
      </c>
      <c r="B4186" t="s">
        <v>29</v>
      </c>
      <c r="C4186" t="s">
        <v>47</v>
      </c>
      <c r="D4186" t="s">
        <v>31</v>
      </c>
      <c r="E4186">
        <v>53233</v>
      </c>
      <c r="F4186" t="s">
        <v>20</v>
      </c>
      <c r="G4186" t="s">
        <v>32</v>
      </c>
      <c r="H4186">
        <v>9</v>
      </c>
      <c r="I4186" t="s">
        <v>79</v>
      </c>
      <c r="J4186">
        <f>VLOOKUP(I4186,Key!$A$1:$C$73,2,FALSE)</f>
        <v>43.04804</v>
      </c>
      <c r="K4186">
        <f>VLOOKUP(I4186,Key!$A$1:$C$73,3,FALSE)</f>
        <v>-87.896720000000002</v>
      </c>
      <c r="L4186" t="s">
        <v>79</v>
      </c>
      <c r="M4186">
        <f>VLOOKUP(L4186,Key!$A$1:$C$73,2,FALSE)</f>
        <v>43.04804</v>
      </c>
      <c r="N4186">
        <f>VLOOKUP(L4186,Key!$A$1:$C$73,3,FALSE)</f>
        <v>-87.896720000000002</v>
      </c>
      <c r="O4186">
        <v>1</v>
      </c>
      <c r="P4186">
        <v>0</v>
      </c>
      <c r="Q4186">
        <v>0.2</v>
      </c>
      <c r="R4186">
        <v>0.1</v>
      </c>
      <c r="S4186">
        <v>6</v>
      </c>
      <c r="T4186">
        <f t="shared" si="585"/>
        <v>-1</v>
      </c>
      <c r="U4186" s="1">
        <v>42831</v>
      </c>
      <c r="V4186" s="13">
        <f t="shared" si="586"/>
        <v>42826</v>
      </c>
      <c r="W4186" s="14">
        <f t="shared" si="587"/>
        <v>42831</v>
      </c>
      <c r="X4186" s="1" t="str">
        <f t="shared" si="588"/>
        <v>Thursday</v>
      </c>
      <c r="Y4186" s="2">
        <v>0.80092592592592593</v>
      </c>
      <c r="Z4186" s="2">
        <f t="shared" si="589"/>
        <v>0.79166666666666663</v>
      </c>
      <c r="AA4186">
        <f>1</f>
        <v>1</v>
      </c>
      <c r="AB4186" s="1">
        <v>42831</v>
      </c>
      <c r="AC4186" s="13">
        <f t="shared" si="590"/>
        <v>42826</v>
      </c>
      <c r="AD4186" s="14">
        <f t="shared" si="591"/>
        <v>42831</v>
      </c>
      <c r="AE4186" s="1" t="str">
        <f t="shared" si="592"/>
        <v>Thursday</v>
      </c>
      <c r="AF4186" s="2">
        <v>0.80156250000000007</v>
      </c>
      <c r="AG4186" s="2">
        <f t="shared" si="593"/>
        <v>0.79166666666666663</v>
      </c>
      <c r="AH4186" t="s">
        <v>25</v>
      </c>
    </row>
    <row r="4187" spans="1:34" x14ac:dyDescent="0.25">
      <c r="A4187">
        <v>1312561</v>
      </c>
      <c r="B4187" t="s">
        <v>29</v>
      </c>
      <c r="C4187" t="s">
        <v>47</v>
      </c>
      <c r="D4187" t="s">
        <v>31</v>
      </c>
      <c r="E4187">
        <v>53202</v>
      </c>
      <c r="F4187" t="s">
        <v>20</v>
      </c>
      <c r="G4187" t="s">
        <v>97</v>
      </c>
      <c r="H4187">
        <v>11102</v>
      </c>
      <c r="I4187" t="s">
        <v>74</v>
      </c>
      <c r="J4187">
        <f>VLOOKUP(I4187,Key!$A$1:$C$73,2,FALSE)</f>
        <v>43.05536</v>
      </c>
      <c r="K4187">
        <f>VLOOKUP(I4187,Key!$A$1:$C$73,3,FALSE)</f>
        <v>-87.90504</v>
      </c>
      <c r="L4187" t="s">
        <v>28</v>
      </c>
      <c r="M4187">
        <f>VLOOKUP(L4187,Key!$A$1:$C$73,2,FALSE)</f>
        <v>43.038580000000003</v>
      </c>
      <c r="N4187">
        <f>VLOOKUP(L4187,Key!$A$1:$C$73,3,FALSE)</f>
        <v>-87.90934</v>
      </c>
      <c r="O4187">
        <v>12</v>
      </c>
      <c r="P4187">
        <v>2</v>
      </c>
      <c r="Q4187">
        <v>1.8</v>
      </c>
      <c r="R4187">
        <v>1.7</v>
      </c>
      <c r="S4187">
        <v>72</v>
      </c>
      <c r="T4187">
        <f t="shared" si="585"/>
        <v>-1</v>
      </c>
      <c r="U4187" s="1">
        <v>42833</v>
      </c>
      <c r="V4187" s="13">
        <f t="shared" si="586"/>
        <v>42826</v>
      </c>
      <c r="W4187" s="14">
        <f t="shared" si="587"/>
        <v>42833</v>
      </c>
      <c r="X4187" s="1" t="str">
        <f t="shared" si="588"/>
        <v>Saturday</v>
      </c>
      <c r="Y4187" s="2">
        <v>0.52459490740740744</v>
      </c>
      <c r="Z4187" s="2">
        <f t="shared" si="589"/>
        <v>0.54166666666666663</v>
      </c>
      <c r="AA4187">
        <f>1</f>
        <v>1</v>
      </c>
      <c r="AB4187" s="1">
        <v>42833</v>
      </c>
      <c r="AC4187" s="13">
        <f t="shared" si="590"/>
        <v>42826</v>
      </c>
      <c r="AD4187" s="14">
        <f t="shared" si="591"/>
        <v>42833</v>
      </c>
      <c r="AE4187" s="1" t="str">
        <f t="shared" si="592"/>
        <v>Saturday</v>
      </c>
      <c r="AF4187" s="2">
        <v>0.53298611111111105</v>
      </c>
      <c r="AG4187" s="2">
        <f t="shared" si="593"/>
        <v>0.54166666666666663</v>
      </c>
      <c r="AH4187" t="s">
        <v>23</v>
      </c>
    </row>
    <row r="4188" spans="1:34" x14ac:dyDescent="0.25">
      <c r="A4188">
        <v>1323012</v>
      </c>
      <c r="B4188" t="s">
        <v>29</v>
      </c>
      <c r="C4188" t="s">
        <v>47</v>
      </c>
      <c r="D4188" t="s">
        <v>31</v>
      </c>
      <c r="E4188">
        <v>53202</v>
      </c>
      <c r="F4188" t="s">
        <v>20</v>
      </c>
      <c r="G4188" t="s">
        <v>50</v>
      </c>
      <c r="H4188">
        <v>42</v>
      </c>
      <c r="I4188" t="s">
        <v>62</v>
      </c>
      <c r="J4188">
        <f>VLOOKUP(I4188,Key!$A$1:$C$73,2,FALSE)</f>
        <v>43.052460000000004</v>
      </c>
      <c r="K4188">
        <f>VLOOKUP(I4188,Key!$A$1:$C$73,3,FALSE)</f>
        <v>-87.891000000000005</v>
      </c>
      <c r="L4188" t="s">
        <v>78</v>
      </c>
      <c r="M4188">
        <f>VLOOKUP(L4188,Key!$A$1:$C$73,2,FALSE)</f>
        <v>43.048200000000001</v>
      </c>
      <c r="N4188">
        <f>VLOOKUP(L4188,Key!$A$1:$C$73,3,FALSE)</f>
        <v>-87.900859999999994</v>
      </c>
      <c r="O4188">
        <v>12</v>
      </c>
      <c r="P4188">
        <v>0</v>
      </c>
      <c r="Q4188">
        <v>1.8</v>
      </c>
      <c r="R4188">
        <v>1.7</v>
      </c>
      <c r="S4188">
        <v>72</v>
      </c>
      <c r="T4188">
        <f t="shared" si="585"/>
        <v>-1</v>
      </c>
      <c r="U4188" s="1">
        <v>42835</v>
      </c>
      <c r="V4188" s="13">
        <f t="shared" si="586"/>
        <v>42826</v>
      </c>
      <c r="W4188" s="14">
        <f t="shared" si="587"/>
        <v>42835</v>
      </c>
      <c r="X4188" s="1" t="str">
        <f t="shared" si="588"/>
        <v>Monday</v>
      </c>
      <c r="Y4188" s="2">
        <v>0.37335648148148143</v>
      </c>
      <c r="Z4188" s="2">
        <f t="shared" si="589"/>
        <v>0.375</v>
      </c>
      <c r="AA4188">
        <f>1</f>
        <v>1</v>
      </c>
      <c r="AB4188" s="1">
        <v>42835</v>
      </c>
      <c r="AC4188" s="13">
        <f t="shared" si="590"/>
        <v>42826</v>
      </c>
      <c r="AD4188" s="14">
        <f t="shared" si="591"/>
        <v>42835</v>
      </c>
      <c r="AE4188" s="1" t="str">
        <f t="shared" si="592"/>
        <v>Monday</v>
      </c>
      <c r="AF4188" s="2">
        <v>0.3812962962962963</v>
      </c>
      <c r="AG4188" s="2">
        <f t="shared" si="593"/>
        <v>0.375</v>
      </c>
      <c r="AH4188" t="s">
        <v>23</v>
      </c>
    </row>
    <row r="4189" spans="1:34" x14ac:dyDescent="0.25">
      <c r="A4189">
        <v>1323016</v>
      </c>
      <c r="B4189" t="s">
        <v>29</v>
      </c>
      <c r="C4189" t="s">
        <v>47</v>
      </c>
      <c r="D4189" t="s">
        <v>31</v>
      </c>
      <c r="E4189">
        <v>53202</v>
      </c>
      <c r="F4189" t="s">
        <v>20</v>
      </c>
      <c r="G4189" t="s">
        <v>50</v>
      </c>
      <c r="H4189">
        <v>5221</v>
      </c>
      <c r="I4189" t="s">
        <v>62</v>
      </c>
      <c r="J4189">
        <f>VLOOKUP(I4189,Key!$A$1:$C$73,2,FALSE)</f>
        <v>43.052460000000004</v>
      </c>
      <c r="K4189">
        <f>VLOOKUP(I4189,Key!$A$1:$C$73,3,FALSE)</f>
        <v>-87.891000000000005</v>
      </c>
      <c r="L4189" t="s">
        <v>36</v>
      </c>
      <c r="M4189">
        <f>VLOOKUP(L4189,Key!$A$1:$C$73,2,FALSE)</f>
        <v>43.03519</v>
      </c>
      <c r="N4189">
        <f>VLOOKUP(L4189,Key!$A$1:$C$73,3,FALSE)</f>
        <v>-87.907390000000007</v>
      </c>
      <c r="O4189">
        <v>23</v>
      </c>
      <c r="P4189">
        <v>0</v>
      </c>
      <c r="Q4189">
        <v>3.5</v>
      </c>
      <c r="R4189">
        <v>3.3</v>
      </c>
      <c r="S4189">
        <v>138</v>
      </c>
      <c r="T4189">
        <f t="shared" si="585"/>
        <v>-1</v>
      </c>
      <c r="U4189" s="1">
        <v>42835</v>
      </c>
      <c r="V4189" s="13">
        <f t="shared" si="586"/>
        <v>42826</v>
      </c>
      <c r="W4189" s="14">
        <f t="shared" si="587"/>
        <v>42835</v>
      </c>
      <c r="X4189" s="1" t="str">
        <f t="shared" si="588"/>
        <v>Monday</v>
      </c>
      <c r="Y4189" s="2">
        <v>0.3734837962962963</v>
      </c>
      <c r="Z4189" s="2">
        <f t="shared" si="589"/>
        <v>0.375</v>
      </c>
      <c r="AA4189">
        <f>1</f>
        <v>1</v>
      </c>
      <c r="AB4189" s="1">
        <v>42835</v>
      </c>
      <c r="AC4189" s="13">
        <f t="shared" si="590"/>
        <v>42826</v>
      </c>
      <c r="AD4189" s="14">
        <f t="shared" si="591"/>
        <v>42835</v>
      </c>
      <c r="AE4189" s="1" t="str">
        <f t="shared" si="592"/>
        <v>Monday</v>
      </c>
      <c r="AF4189" s="2">
        <v>0.38925925925925925</v>
      </c>
      <c r="AG4189" s="2">
        <f t="shared" si="593"/>
        <v>0.375</v>
      </c>
      <c r="AH4189" t="s">
        <v>23</v>
      </c>
    </row>
    <row r="4190" spans="1:34" x14ac:dyDescent="0.25">
      <c r="A4190">
        <v>1323016</v>
      </c>
      <c r="B4190" t="s">
        <v>29</v>
      </c>
      <c r="C4190" t="s">
        <v>47</v>
      </c>
      <c r="D4190" t="s">
        <v>31</v>
      </c>
      <c r="E4190">
        <v>53202</v>
      </c>
      <c r="F4190" t="s">
        <v>20</v>
      </c>
      <c r="G4190" t="s">
        <v>50</v>
      </c>
      <c r="H4190">
        <v>11140</v>
      </c>
      <c r="I4190" t="s">
        <v>62</v>
      </c>
      <c r="J4190">
        <f>VLOOKUP(I4190,Key!$A$1:$C$73,2,FALSE)</f>
        <v>43.052460000000004</v>
      </c>
      <c r="K4190">
        <f>VLOOKUP(I4190,Key!$A$1:$C$73,3,FALSE)</f>
        <v>-87.891000000000005</v>
      </c>
      <c r="L4190" t="s">
        <v>36</v>
      </c>
      <c r="M4190">
        <f>VLOOKUP(L4190,Key!$A$1:$C$73,2,FALSE)</f>
        <v>43.03519</v>
      </c>
      <c r="N4190">
        <f>VLOOKUP(L4190,Key!$A$1:$C$73,3,FALSE)</f>
        <v>-87.907390000000007</v>
      </c>
      <c r="O4190">
        <v>11</v>
      </c>
      <c r="P4190">
        <v>0</v>
      </c>
      <c r="Q4190">
        <v>1.7</v>
      </c>
      <c r="R4190">
        <v>1.6</v>
      </c>
      <c r="S4190">
        <v>66</v>
      </c>
      <c r="T4190">
        <f t="shared" si="585"/>
        <v>-1</v>
      </c>
      <c r="U4190" s="1">
        <v>42833</v>
      </c>
      <c r="V4190" s="13">
        <f t="shared" si="586"/>
        <v>42826</v>
      </c>
      <c r="W4190" s="14">
        <f t="shared" si="587"/>
        <v>42833</v>
      </c>
      <c r="X4190" s="1" t="str">
        <f t="shared" si="588"/>
        <v>Saturday</v>
      </c>
      <c r="Y4190" s="2">
        <v>0.37390046296296298</v>
      </c>
      <c r="Z4190" s="2">
        <f t="shared" si="589"/>
        <v>0.375</v>
      </c>
      <c r="AA4190">
        <f>1</f>
        <v>1</v>
      </c>
      <c r="AB4190" s="1">
        <v>42833</v>
      </c>
      <c r="AC4190" s="13">
        <f t="shared" si="590"/>
        <v>42826</v>
      </c>
      <c r="AD4190" s="14">
        <f t="shared" si="591"/>
        <v>42833</v>
      </c>
      <c r="AE4190" s="1" t="str">
        <f t="shared" si="592"/>
        <v>Saturday</v>
      </c>
      <c r="AF4190" s="2">
        <v>0.38155092592592593</v>
      </c>
      <c r="AG4190" s="2">
        <f t="shared" si="593"/>
        <v>0.375</v>
      </c>
      <c r="AH4190" t="s">
        <v>23</v>
      </c>
    </row>
    <row r="4191" spans="1:34" x14ac:dyDescent="0.25">
      <c r="A4191">
        <v>1323670</v>
      </c>
      <c r="B4191" t="s">
        <v>29</v>
      </c>
      <c r="C4191" t="s">
        <v>47</v>
      </c>
      <c r="D4191" t="s">
        <v>31</v>
      </c>
      <c r="E4191">
        <v>53202</v>
      </c>
      <c r="F4191" t="s">
        <v>20</v>
      </c>
      <c r="G4191" t="s">
        <v>97</v>
      </c>
      <c r="H4191">
        <v>11105</v>
      </c>
      <c r="I4191" t="s">
        <v>39</v>
      </c>
      <c r="J4191">
        <f>VLOOKUP(I4191,Key!$A$1:$C$73,2,FALSE)</f>
        <v>43.031480000000002</v>
      </c>
      <c r="K4191">
        <f>VLOOKUP(I4191,Key!$A$1:$C$73,3,FALSE)</f>
        <v>-87.908169999999998</v>
      </c>
      <c r="L4191" t="s">
        <v>77</v>
      </c>
      <c r="M4191">
        <f>VLOOKUP(L4191,Key!$A$1:$C$73,2,FALSE)</f>
        <v>43.036900000000003</v>
      </c>
      <c r="N4191">
        <f>VLOOKUP(L4191,Key!$A$1:$C$73,3,FALSE)</f>
        <v>-87.89667</v>
      </c>
      <c r="O4191">
        <v>10</v>
      </c>
      <c r="P4191">
        <v>0</v>
      </c>
      <c r="Q4191">
        <v>1.5</v>
      </c>
      <c r="R4191">
        <v>1.4</v>
      </c>
      <c r="S4191">
        <v>60</v>
      </c>
      <c r="T4191">
        <f t="shared" si="585"/>
        <v>-1</v>
      </c>
      <c r="U4191" s="1">
        <v>42839</v>
      </c>
      <c r="V4191" s="13">
        <f t="shared" si="586"/>
        <v>42826</v>
      </c>
      <c r="W4191" s="14">
        <f t="shared" si="587"/>
        <v>42839</v>
      </c>
      <c r="X4191" s="1" t="str">
        <f t="shared" si="588"/>
        <v>Friday</v>
      </c>
      <c r="Y4191" s="2">
        <v>0.50048611111111108</v>
      </c>
      <c r="Z4191" s="2">
        <f t="shared" si="589"/>
        <v>0.5</v>
      </c>
      <c r="AA4191">
        <f>1</f>
        <v>1</v>
      </c>
      <c r="AB4191" s="1">
        <v>42839</v>
      </c>
      <c r="AC4191" s="13">
        <f t="shared" si="590"/>
        <v>42826</v>
      </c>
      <c r="AD4191" s="14">
        <f t="shared" si="591"/>
        <v>42839</v>
      </c>
      <c r="AE4191" s="1" t="str">
        <f t="shared" si="592"/>
        <v>Friday</v>
      </c>
      <c r="AF4191" s="2">
        <v>0.50740740740740742</v>
      </c>
      <c r="AG4191" s="2">
        <f t="shared" si="593"/>
        <v>0.5</v>
      </c>
      <c r="AH4191" t="s">
        <v>23</v>
      </c>
    </row>
    <row r="4192" spans="1:34" x14ac:dyDescent="0.25">
      <c r="A4192">
        <v>1328721</v>
      </c>
      <c r="B4192" t="s">
        <v>29</v>
      </c>
      <c r="C4192" t="s">
        <v>47</v>
      </c>
      <c r="D4192" t="s">
        <v>31</v>
      </c>
      <c r="E4192">
        <v>53207</v>
      </c>
      <c r="F4192" t="s">
        <v>20</v>
      </c>
      <c r="G4192" t="s">
        <v>32</v>
      </c>
      <c r="H4192">
        <v>5501</v>
      </c>
      <c r="I4192" t="s">
        <v>28</v>
      </c>
      <c r="J4192">
        <f>VLOOKUP(I4192,Key!$A$1:$C$73,2,FALSE)</f>
        <v>43.038580000000003</v>
      </c>
      <c r="K4192">
        <f>VLOOKUP(I4192,Key!$A$1:$C$73,3,FALSE)</f>
        <v>-87.90934</v>
      </c>
      <c r="L4192" t="s">
        <v>28</v>
      </c>
      <c r="M4192">
        <f>VLOOKUP(L4192,Key!$A$1:$C$73,2,FALSE)</f>
        <v>43.038580000000003</v>
      </c>
      <c r="N4192">
        <f>VLOOKUP(L4192,Key!$A$1:$C$73,3,FALSE)</f>
        <v>-87.90934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f t="shared" si="585"/>
        <v>-1</v>
      </c>
      <c r="U4192" s="1">
        <v>42848</v>
      </c>
      <c r="V4192" s="13">
        <f t="shared" si="586"/>
        <v>42826</v>
      </c>
      <c r="W4192" s="14">
        <f t="shared" si="587"/>
        <v>42848</v>
      </c>
      <c r="X4192" s="1" t="str">
        <f t="shared" si="588"/>
        <v>Sunday</v>
      </c>
      <c r="Y4192" s="2">
        <v>0.67644675925925923</v>
      </c>
      <c r="Z4192" s="2">
        <f t="shared" si="589"/>
        <v>0.66666666666666663</v>
      </c>
      <c r="AA4192">
        <f>1</f>
        <v>1</v>
      </c>
      <c r="AB4192" s="1">
        <v>42848</v>
      </c>
      <c r="AC4192" s="13">
        <f t="shared" si="590"/>
        <v>42826</v>
      </c>
      <c r="AD4192" s="14">
        <f t="shared" si="591"/>
        <v>42848</v>
      </c>
      <c r="AE4192" s="1" t="str">
        <f t="shared" si="592"/>
        <v>Sunday</v>
      </c>
      <c r="AF4192" s="2">
        <v>0.67671296296296291</v>
      </c>
      <c r="AG4192" s="2">
        <f t="shared" si="593"/>
        <v>0.66666666666666663</v>
      </c>
      <c r="AH4192" t="s">
        <v>25</v>
      </c>
    </row>
    <row r="4193" spans="1:34" x14ac:dyDescent="0.25">
      <c r="A4193">
        <v>1328721</v>
      </c>
      <c r="B4193" t="s">
        <v>29</v>
      </c>
      <c r="C4193" t="s">
        <v>47</v>
      </c>
      <c r="D4193" t="s">
        <v>31</v>
      </c>
      <c r="E4193">
        <v>53207</v>
      </c>
      <c r="F4193" t="s">
        <v>20</v>
      </c>
      <c r="G4193" t="s">
        <v>32</v>
      </c>
      <c r="H4193">
        <v>244</v>
      </c>
      <c r="I4193" t="s">
        <v>28</v>
      </c>
      <c r="J4193">
        <f>VLOOKUP(I4193,Key!$A$1:$C$73,2,FALSE)</f>
        <v>43.038580000000003</v>
      </c>
      <c r="K4193">
        <f>VLOOKUP(I4193,Key!$A$1:$C$73,3,FALSE)</f>
        <v>-87.90934</v>
      </c>
      <c r="L4193" t="s">
        <v>83</v>
      </c>
      <c r="M4193">
        <f>VLOOKUP(L4193,Key!$A$1:$C$73,2,FALSE)</f>
        <v>43.026229999999998</v>
      </c>
      <c r="N4193">
        <f>VLOOKUP(L4193,Key!$A$1:$C$73,3,FALSE)</f>
        <v>-87.912809999999993</v>
      </c>
      <c r="O4193">
        <v>7</v>
      </c>
      <c r="P4193">
        <v>0</v>
      </c>
      <c r="Q4193">
        <v>1.1000000000000001</v>
      </c>
      <c r="R4193">
        <v>1</v>
      </c>
      <c r="S4193">
        <v>42</v>
      </c>
      <c r="T4193">
        <f t="shared" si="585"/>
        <v>-1</v>
      </c>
      <c r="U4193" s="1">
        <v>42848</v>
      </c>
      <c r="V4193" s="13">
        <f t="shared" si="586"/>
        <v>42826</v>
      </c>
      <c r="W4193" s="14">
        <f t="shared" si="587"/>
        <v>42848</v>
      </c>
      <c r="X4193" s="1" t="str">
        <f t="shared" si="588"/>
        <v>Sunday</v>
      </c>
      <c r="Y4193" s="2">
        <v>0.67704861111111114</v>
      </c>
      <c r="Z4193" s="2">
        <f t="shared" si="589"/>
        <v>0.66666666666666663</v>
      </c>
      <c r="AA4193">
        <f>1</f>
        <v>1</v>
      </c>
      <c r="AB4193" s="1">
        <v>42848</v>
      </c>
      <c r="AC4193" s="13">
        <f t="shared" si="590"/>
        <v>42826</v>
      </c>
      <c r="AD4193" s="14">
        <f t="shared" si="591"/>
        <v>42848</v>
      </c>
      <c r="AE4193" s="1" t="str">
        <f t="shared" si="592"/>
        <v>Sunday</v>
      </c>
      <c r="AF4193" s="2">
        <v>0.68143518518518509</v>
      </c>
      <c r="AG4193" s="2">
        <f t="shared" si="593"/>
        <v>0.66666666666666663</v>
      </c>
      <c r="AH4193" t="s">
        <v>23</v>
      </c>
    </row>
    <row r="4194" spans="1:34" x14ac:dyDescent="0.25">
      <c r="A4194">
        <v>1328721</v>
      </c>
      <c r="B4194" t="s">
        <v>29</v>
      </c>
      <c r="C4194" t="s">
        <v>47</v>
      </c>
      <c r="D4194" t="s">
        <v>31</v>
      </c>
      <c r="E4194">
        <v>53207</v>
      </c>
      <c r="F4194" t="s">
        <v>20</v>
      </c>
      <c r="G4194" t="s">
        <v>32</v>
      </c>
      <c r="H4194">
        <v>11161</v>
      </c>
      <c r="I4194" t="s">
        <v>83</v>
      </c>
      <c r="J4194">
        <f>VLOOKUP(I4194,Key!$A$1:$C$73,2,FALSE)</f>
        <v>43.026229999999998</v>
      </c>
      <c r="K4194">
        <f>VLOOKUP(I4194,Key!$A$1:$C$73,3,FALSE)</f>
        <v>-87.912809999999993</v>
      </c>
      <c r="L4194" t="s">
        <v>76</v>
      </c>
      <c r="M4194">
        <f>VLOOKUP(L4194,Key!$A$1:$C$73,2,FALSE)</f>
        <v>43.02948</v>
      </c>
      <c r="N4194">
        <f>VLOOKUP(L4194,Key!$A$1:$C$73,3,FALSE)</f>
        <v>-87.912819999999996</v>
      </c>
      <c r="O4194">
        <v>1</v>
      </c>
      <c r="P4194">
        <v>0</v>
      </c>
      <c r="Q4194">
        <v>0.2</v>
      </c>
      <c r="R4194">
        <v>0.1</v>
      </c>
      <c r="S4194">
        <v>6</v>
      </c>
      <c r="T4194">
        <f t="shared" si="585"/>
        <v>-1</v>
      </c>
      <c r="U4194" s="1">
        <v>42852</v>
      </c>
      <c r="V4194" s="13">
        <f t="shared" si="586"/>
        <v>42826</v>
      </c>
      <c r="W4194" s="14">
        <f t="shared" si="587"/>
        <v>42852</v>
      </c>
      <c r="X4194" s="1" t="str">
        <f t="shared" si="588"/>
        <v>Thursday</v>
      </c>
      <c r="Y4194" s="2">
        <v>0.62651620370370364</v>
      </c>
      <c r="Z4194" s="2">
        <f t="shared" si="589"/>
        <v>0.625</v>
      </c>
      <c r="AA4194">
        <f>1</f>
        <v>1</v>
      </c>
      <c r="AB4194" s="1">
        <v>42852</v>
      </c>
      <c r="AC4194" s="13">
        <f t="shared" si="590"/>
        <v>42826</v>
      </c>
      <c r="AD4194" s="14">
        <f t="shared" si="591"/>
        <v>42852</v>
      </c>
      <c r="AE4194" s="1" t="str">
        <f t="shared" si="592"/>
        <v>Thursday</v>
      </c>
      <c r="AF4194" s="2">
        <v>0.62761574074074067</v>
      </c>
      <c r="AG4194" s="2">
        <f t="shared" si="593"/>
        <v>0.625</v>
      </c>
      <c r="AH4194" t="s">
        <v>23</v>
      </c>
    </row>
    <row r="4195" spans="1:34" x14ac:dyDescent="0.25">
      <c r="A4195">
        <v>1328721</v>
      </c>
      <c r="B4195" t="s">
        <v>29</v>
      </c>
      <c r="C4195" t="s">
        <v>47</v>
      </c>
      <c r="D4195" t="s">
        <v>31</v>
      </c>
      <c r="E4195">
        <v>53207</v>
      </c>
      <c r="F4195" t="s">
        <v>20</v>
      </c>
      <c r="G4195" t="s">
        <v>32</v>
      </c>
      <c r="H4195">
        <v>70</v>
      </c>
      <c r="I4195" t="s">
        <v>76</v>
      </c>
      <c r="J4195">
        <f>VLOOKUP(I4195,Key!$A$1:$C$73,2,FALSE)</f>
        <v>43.02948</v>
      </c>
      <c r="K4195">
        <f>VLOOKUP(I4195,Key!$A$1:$C$73,3,FALSE)</f>
        <v>-87.912819999999996</v>
      </c>
      <c r="L4195" t="s">
        <v>83</v>
      </c>
      <c r="M4195">
        <f>VLOOKUP(L4195,Key!$A$1:$C$73,2,FALSE)</f>
        <v>43.026229999999998</v>
      </c>
      <c r="N4195">
        <f>VLOOKUP(L4195,Key!$A$1:$C$73,3,FALSE)</f>
        <v>-87.912809999999993</v>
      </c>
      <c r="O4195">
        <v>2</v>
      </c>
      <c r="P4195">
        <v>0</v>
      </c>
      <c r="Q4195">
        <v>0.3</v>
      </c>
      <c r="R4195">
        <v>0.3</v>
      </c>
      <c r="S4195">
        <v>12</v>
      </c>
      <c r="T4195">
        <f t="shared" si="585"/>
        <v>-1</v>
      </c>
      <c r="U4195" s="1">
        <v>42832</v>
      </c>
      <c r="V4195" s="13">
        <f t="shared" si="586"/>
        <v>42826</v>
      </c>
      <c r="W4195" s="14">
        <f t="shared" si="587"/>
        <v>42832</v>
      </c>
      <c r="X4195" s="1" t="str">
        <f t="shared" si="588"/>
        <v>Friday</v>
      </c>
      <c r="Y4195" s="2">
        <v>0.57046296296296295</v>
      </c>
      <c r="Z4195" s="2">
        <f t="shared" si="589"/>
        <v>0.58333333333333326</v>
      </c>
      <c r="AA4195">
        <f>1</f>
        <v>1</v>
      </c>
      <c r="AB4195" s="1">
        <v>42832</v>
      </c>
      <c r="AC4195" s="13">
        <f t="shared" si="590"/>
        <v>42826</v>
      </c>
      <c r="AD4195" s="14">
        <f t="shared" si="591"/>
        <v>42832</v>
      </c>
      <c r="AE4195" s="1" t="str">
        <f t="shared" si="592"/>
        <v>Friday</v>
      </c>
      <c r="AF4195" s="2">
        <v>0.57168981481481485</v>
      </c>
      <c r="AG4195" s="2">
        <f t="shared" si="593"/>
        <v>0.58333333333333326</v>
      </c>
      <c r="AH4195" t="s">
        <v>23</v>
      </c>
    </row>
    <row r="4196" spans="1:34" x14ac:dyDescent="0.25">
      <c r="A4196">
        <v>1341976</v>
      </c>
      <c r="B4196" t="s">
        <v>29</v>
      </c>
      <c r="C4196" t="s">
        <v>47</v>
      </c>
      <c r="D4196" t="s">
        <v>31</v>
      </c>
      <c r="E4196">
        <v>53202</v>
      </c>
      <c r="F4196" t="s">
        <v>20</v>
      </c>
      <c r="G4196" t="s">
        <v>50</v>
      </c>
      <c r="H4196">
        <v>982</v>
      </c>
      <c r="I4196" t="s">
        <v>80</v>
      </c>
      <c r="J4196">
        <f>VLOOKUP(I4196,Key!$A$1:$C$73,2,FALSE)</f>
        <v>43.060250000000003</v>
      </c>
      <c r="K4196">
        <f>VLOOKUP(I4196,Key!$A$1:$C$73,3,FALSE)</f>
        <v>-87.892169999999993</v>
      </c>
      <c r="L4196" t="s">
        <v>62</v>
      </c>
      <c r="M4196">
        <f>VLOOKUP(L4196,Key!$A$1:$C$73,2,FALSE)</f>
        <v>43.052460000000004</v>
      </c>
      <c r="N4196">
        <f>VLOOKUP(L4196,Key!$A$1:$C$73,3,FALSE)</f>
        <v>-87.891000000000005</v>
      </c>
      <c r="O4196">
        <v>192</v>
      </c>
      <c r="P4196">
        <v>0</v>
      </c>
      <c r="Q4196">
        <v>18</v>
      </c>
      <c r="R4196">
        <v>17.100000000000001</v>
      </c>
      <c r="S4196">
        <v>720</v>
      </c>
      <c r="T4196">
        <f t="shared" si="585"/>
        <v>-1</v>
      </c>
      <c r="U4196" s="1">
        <v>42840</v>
      </c>
      <c r="V4196" s="13">
        <f t="shared" si="586"/>
        <v>42826</v>
      </c>
      <c r="W4196" s="14">
        <f t="shared" si="587"/>
        <v>42840</v>
      </c>
      <c r="X4196" s="1" t="str">
        <f t="shared" si="588"/>
        <v>Saturday</v>
      </c>
      <c r="Y4196" s="2">
        <v>0.60886574074074074</v>
      </c>
      <c r="Z4196" s="2">
        <f t="shared" si="589"/>
        <v>0.625</v>
      </c>
      <c r="AA4196">
        <f>1</f>
        <v>1</v>
      </c>
      <c r="AB4196" s="1">
        <v>42840</v>
      </c>
      <c r="AC4196" s="13">
        <f t="shared" si="590"/>
        <v>42826</v>
      </c>
      <c r="AD4196" s="14">
        <f t="shared" si="591"/>
        <v>42840</v>
      </c>
      <c r="AE4196" s="1" t="str">
        <f t="shared" si="592"/>
        <v>Saturday</v>
      </c>
      <c r="AF4196" s="2">
        <v>0.74202546296296301</v>
      </c>
      <c r="AG4196" s="2">
        <f t="shared" si="593"/>
        <v>0.75</v>
      </c>
      <c r="AH4196" t="s">
        <v>23</v>
      </c>
    </row>
    <row r="4197" spans="1:34" x14ac:dyDescent="0.25">
      <c r="A4197">
        <v>1341976</v>
      </c>
      <c r="B4197" t="s">
        <v>29</v>
      </c>
      <c r="C4197" t="s">
        <v>47</v>
      </c>
      <c r="D4197" t="s">
        <v>31</v>
      </c>
      <c r="E4197">
        <v>53202</v>
      </c>
      <c r="F4197" t="s">
        <v>20</v>
      </c>
      <c r="G4197" t="s">
        <v>50</v>
      </c>
      <c r="H4197">
        <v>982</v>
      </c>
      <c r="I4197" t="s">
        <v>62</v>
      </c>
      <c r="J4197">
        <f>VLOOKUP(I4197,Key!$A$1:$C$73,2,FALSE)</f>
        <v>43.052460000000004</v>
      </c>
      <c r="K4197">
        <f>VLOOKUP(I4197,Key!$A$1:$C$73,3,FALSE)</f>
        <v>-87.891000000000005</v>
      </c>
      <c r="L4197" t="s">
        <v>80</v>
      </c>
      <c r="M4197">
        <f>VLOOKUP(L4197,Key!$A$1:$C$73,2,FALSE)</f>
        <v>43.060250000000003</v>
      </c>
      <c r="N4197">
        <f>VLOOKUP(L4197,Key!$A$1:$C$73,3,FALSE)</f>
        <v>-87.892169999999993</v>
      </c>
      <c r="O4197">
        <v>14</v>
      </c>
      <c r="P4197">
        <v>0</v>
      </c>
      <c r="Q4197">
        <v>2.1</v>
      </c>
      <c r="R4197">
        <v>2</v>
      </c>
      <c r="S4197">
        <v>84</v>
      </c>
      <c r="T4197">
        <f t="shared" si="585"/>
        <v>-1</v>
      </c>
      <c r="U4197" s="1">
        <v>42840</v>
      </c>
      <c r="V4197" s="13">
        <f t="shared" si="586"/>
        <v>42826</v>
      </c>
      <c r="W4197" s="14">
        <f t="shared" si="587"/>
        <v>42840</v>
      </c>
      <c r="X4197" s="1" t="str">
        <f t="shared" si="588"/>
        <v>Saturday</v>
      </c>
      <c r="Y4197" s="2">
        <v>0.59925925925925927</v>
      </c>
      <c r="Z4197" s="2">
        <f t="shared" si="589"/>
        <v>0.58333333333333326</v>
      </c>
      <c r="AA4197">
        <f>1</f>
        <v>1</v>
      </c>
      <c r="AB4197" s="1">
        <v>42840</v>
      </c>
      <c r="AC4197" s="13">
        <f t="shared" si="590"/>
        <v>42826</v>
      </c>
      <c r="AD4197" s="14">
        <f t="shared" si="591"/>
        <v>42840</v>
      </c>
      <c r="AE4197" s="1" t="str">
        <f t="shared" si="592"/>
        <v>Saturday</v>
      </c>
      <c r="AF4197" s="2">
        <v>0.60848379629629623</v>
      </c>
      <c r="AG4197" s="2">
        <f t="shared" si="593"/>
        <v>0.625</v>
      </c>
      <c r="AH4197" t="s">
        <v>23</v>
      </c>
    </row>
    <row r="4198" spans="1:34" x14ac:dyDescent="0.25">
      <c r="A4198">
        <v>1341976</v>
      </c>
      <c r="B4198" t="s">
        <v>29</v>
      </c>
      <c r="C4198" t="s">
        <v>47</v>
      </c>
      <c r="D4198" t="s">
        <v>31</v>
      </c>
      <c r="E4198">
        <v>53202</v>
      </c>
      <c r="F4198" t="s">
        <v>20</v>
      </c>
      <c r="G4198" t="s">
        <v>50</v>
      </c>
      <c r="H4198">
        <v>145</v>
      </c>
      <c r="I4198" t="s">
        <v>62</v>
      </c>
      <c r="J4198">
        <f>VLOOKUP(I4198,Key!$A$1:$C$73,2,FALSE)</f>
        <v>43.052460000000004</v>
      </c>
      <c r="K4198">
        <f>VLOOKUP(I4198,Key!$A$1:$C$73,3,FALSE)</f>
        <v>-87.891000000000005</v>
      </c>
      <c r="L4198" t="s">
        <v>62</v>
      </c>
      <c r="M4198">
        <f>VLOOKUP(L4198,Key!$A$1:$C$73,2,FALSE)</f>
        <v>43.052460000000004</v>
      </c>
      <c r="N4198">
        <f>VLOOKUP(L4198,Key!$A$1:$C$73,3,FALSE)</f>
        <v>-87.891000000000005</v>
      </c>
      <c r="O4198">
        <v>2</v>
      </c>
      <c r="P4198">
        <v>0</v>
      </c>
      <c r="Q4198">
        <v>0.3</v>
      </c>
      <c r="R4198">
        <v>0.3</v>
      </c>
      <c r="S4198">
        <v>12</v>
      </c>
      <c r="T4198">
        <f t="shared" si="585"/>
        <v>-1</v>
      </c>
      <c r="U4198" s="1">
        <v>42840</v>
      </c>
      <c r="V4198" s="13">
        <f t="shared" si="586"/>
        <v>42826</v>
      </c>
      <c r="W4198" s="14">
        <f t="shared" si="587"/>
        <v>42840</v>
      </c>
      <c r="X4198" s="1" t="str">
        <f t="shared" si="588"/>
        <v>Saturday</v>
      </c>
      <c r="Y4198" s="2">
        <v>0.59609953703703711</v>
      </c>
      <c r="Z4198" s="2">
        <f t="shared" si="589"/>
        <v>0.58333333333333326</v>
      </c>
      <c r="AA4198">
        <f>1</f>
        <v>1</v>
      </c>
      <c r="AB4198" s="1">
        <v>42840</v>
      </c>
      <c r="AC4198" s="13">
        <f t="shared" si="590"/>
        <v>42826</v>
      </c>
      <c r="AD4198" s="14">
        <f t="shared" si="591"/>
        <v>42840</v>
      </c>
      <c r="AE4198" s="1" t="str">
        <f t="shared" si="592"/>
        <v>Saturday</v>
      </c>
      <c r="AF4198" s="2">
        <v>0.59778935185185189</v>
      </c>
      <c r="AG4198" s="2">
        <f t="shared" si="593"/>
        <v>0.58333333333333326</v>
      </c>
      <c r="AH4198" t="s">
        <v>25</v>
      </c>
    </row>
    <row r="4199" spans="1:34" x14ac:dyDescent="0.25">
      <c r="A4199">
        <v>1345070</v>
      </c>
      <c r="B4199" t="s">
        <v>29</v>
      </c>
      <c r="C4199" t="s">
        <v>47</v>
      </c>
      <c r="D4199" t="s">
        <v>31</v>
      </c>
      <c r="E4199">
        <v>53211</v>
      </c>
      <c r="F4199" t="s">
        <v>20</v>
      </c>
      <c r="G4199" t="s">
        <v>32</v>
      </c>
      <c r="H4199">
        <v>143</v>
      </c>
      <c r="I4199" t="s">
        <v>63</v>
      </c>
      <c r="J4199">
        <f>VLOOKUP(I4199,Key!$A$1:$C$73,2,FALSE)</f>
        <v>43.066893999999998</v>
      </c>
      <c r="K4199">
        <f>VLOOKUP(I4199,Key!$A$1:$C$73,3,FALSE)</f>
        <v>-87.877936000000005</v>
      </c>
      <c r="L4199" t="s">
        <v>65</v>
      </c>
      <c r="M4199">
        <f>VLOOKUP(L4199,Key!$A$1:$C$73,2,FALSE)</f>
        <v>43.077359999999999</v>
      </c>
      <c r="N4199">
        <f>VLOOKUP(L4199,Key!$A$1:$C$73,3,FALSE)</f>
        <v>-87.880769999999998</v>
      </c>
      <c r="O4199">
        <v>4</v>
      </c>
      <c r="P4199">
        <v>0</v>
      </c>
      <c r="Q4199">
        <v>0.6</v>
      </c>
      <c r="R4199">
        <v>0.6</v>
      </c>
      <c r="S4199">
        <v>24</v>
      </c>
      <c r="T4199">
        <f t="shared" si="585"/>
        <v>-1</v>
      </c>
      <c r="U4199" s="1">
        <v>42845</v>
      </c>
      <c r="V4199" s="13">
        <f t="shared" si="586"/>
        <v>42826</v>
      </c>
      <c r="W4199" s="14">
        <f t="shared" si="587"/>
        <v>42845</v>
      </c>
      <c r="X4199" s="1" t="str">
        <f t="shared" si="588"/>
        <v>Thursday</v>
      </c>
      <c r="Y4199" s="2">
        <v>0.45973379629629635</v>
      </c>
      <c r="Z4199" s="2">
        <f t="shared" si="589"/>
        <v>0.45833333333333331</v>
      </c>
      <c r="AA4199">
        <f>1</f>
        <v>1</v>
      </c>
      <c r="AB4199" s="1">
        <v>42845</v>
      </c>
      <c r="AC4199" s="13">
        <f t="shared" si="590"/>
        <v>42826</v>
      </c>
      <c r="AD4199" s="14">
        <f t="shared" si="591"/>
        <v>42845</v>
      </c>
      <c r="AE4199" s="1" t="str">
        <f t="shared" si="592"/>
        <v>Thursday</v>
      </c>
      <c r="AF4199" s="2">
        <v>0.46289351851851851</v>
      </c>
      <c r="AG4199" s="2">
        <f t="shared" si="593"/>
        <v>0.45833333333333331</v>
      </c>
      <c r="AH4199" t="s">
        <v>23</v>
      </c>
    </row>
    <row r="4200" spans="1:34" x14ac:dyDescent="0.25">
      <c r="A4200">
        <v>1345070</v>
      </c>
      <c r="B4200" t="s">
        <v>29</v>
      </c>
      <c r="C4200" t="s">
        <v>47</v>
      </c>
      <c r="D4200" t="s">
        <v>31</v>
      </c>
      <c r="E4200">
        <v>53211</v>
      </c>
      <c r="F4200" t="s">
        <v>20</v>
      </c>
      <c r="G4200" t="s">
        <v>32</v>
      </c>
      <c r="H4200">
        <v>5507</v>
      </c>
      <c r="I4200" t="s">
        <v>63</v>
      </c>
      <c r="J4200">
        <f>VLOOKUP(I4200,Key!$A$1:$C$73,2,FALSE)</f>
        <v>43.066893999999998</v>
      </c>
      <c r="K4200">
        <f>VLOOKUP(I4200,Key!$A$1:$C$73,3,FALSE)</f>
        <v>-87.877936000000005</v>
      </c>
      <c r="L4200" t="s">
        <v>65</v>
      </c>
      <c r="M4200">
        <f>VLOOKUP(L4200,Key!$A$1:$C$73,2,FALSE)</f>
        <v>43.077359999999999</v>
      </c>
      <c r="N4200">
        <f>VLOOKUP(L4200,Key!$A$1:$C$73,3,FALSE)</f>
        <v>-87.880769999999998</v>
      </c>
      <c r="O4200">
        <v>4</v>
      </c>
      <c r="P4200">
        <v>0</v>
      </c>
      <c r="Q4200">
        <v>0.6</v>
      </c>
      <c r="R4200">
        <v>0.6</v>
      </c>
      <c r="S4200">
        <v>24</v>
      </c>
      <c r="T4200">
        <f t="shared" si="585"/>
        <v>-1</v>
      </c>
      <c r="U4200" s="1">
        <v>42851</v>
      </c>
      <c r="V4200" s="13">
        <f t="shared" si="586"/>
        <v>42826</v>
      </c>
      <c r="W4200" s="14">
        <f t="shared" si="587"/>
        <v>42851</v>
      </c>
      <c r="X4200" s="1" t="str">
        <f t="shared" si="588"/>
        <v>Wednesday</v>
      </c>
      <c r="Y4200" s="2">
        <v>0.41402777777777783</v>
      </c>
      <c r="Z4200" s="2">
        <f t="shared" si="589"/>
        <v>0.41666666666666663</v>
      </c>
      <c r="AA4200">
        <f>1</f>
        <v>1</v>
      </c>
      <c r="AB4200" s="1">
        <v>42851</v>
      </c>
      <c r="AC4200" s="13">
        <f t="shared" si="590"/>
        <v>42826</v>
      </c>
      <c r="AD4200" s="14">
        <f t="shared" si="591"/>
        <v>42851</v>
      </c>
      <c r="AE4200" s="1" t="str">
        <f t="shared" si="592"/>
        <v>Wednesday</v>
      </c>
      <c r="AF4200" s="2">
        <v>0.41700231481481481</v>
      </c>
      <c r="AG4200" s="2">
        <f t="shared" si="593"/>
        <v>0.41666666666666663</v>
      </c>
      <c r="AH4200" t="s">
        <v>23</v>
      </c>
    </row>
    <row r="4201" spans="1:34" x14ac:dyDescent="0.25">
      <c r="A4201">
        <v>1345700</v>
      </c>
      <c r="B4201" t="s">
        <v>29</v>
      </c>
      <c r="C4201" t="s">
        <v>47</v>
      </c>
      <c r="D4201" t="s">
        <v>31</v>
      </c>
      <c r="E4201">
        <v>53202</v>
      </c>
      <c r="F4201" t="s">
        <v>20</v>
      </c>
      <c r="G4201" t="s">
        <v>32</v>
      </c>
      <c r="H4201">
        <v>5501</v>
      </c>
      <c r="I4201" t="s">
        <v>85</v>
      </c>
      <c r="J4201">
        <f>VLOOKUP(I4201,Key!$A$1:$C$73,2,FALSE)</f>
        <v>43.053040000000003</v>
      </c>
      <c r="K4201">
        <f>VLOOKUP(I4201,Key!$A$1:$C$73,3,FALSE)</f>
        <v>-87.897660000000002</v>
      </c>
      <c r="L4201" t="s">
        <v>85</v>
      </c>
      <c r="M4201">
        <f>VLOOKUP(L4201,Key!$A$1:$C$73,2,FALSE)</f>
        <v>43.053040000000003</v>
      </c>
      <c r="N4201">
        <f>VLOOKUP(L4201,Key!$A$1:$C$73,3,FALSE)</f>
        <v>-87.897660000000002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f t="shared" si="585"/>
        <v>-1</v>
      </c>
      <c r="U4201" s="1">
        <v>42851</v>
      </c>
      <c r="V4201" s="13">
        <f t="shared" si="586"/>
        <v>42826</v>
      </c>
      <c r="W4201" s="14">
        <f t="shared" si="587"/>
        <v>42851</v>
      </c>
      <c r="X4201" s="1" t="str">
        <f t="shared" si="588"/>
        <v>Wednesday</v>
      </c>
      <c r="Y4201" s="2">
        <v>0.7316435185185185</v>
      </c>
      <c r="Z4201" s="2">
        <f t="shared" si="589"/>
        <v>0.75</v>
      </c>
      <c r="AA4201">
        <f>1</f>
        <v>1</v>
      </c>
      <c r="AB4201" s="1">
        <v>42851</v>
      </c>
      <c r="AC4201" s="13">
        <f t="shared" si="590"/>
        <v>42826</v>
      </c>
      <c r="AD4201" s="14">
        <f t="shared" si="591"/>
        <v>42851</v>
      </c>
      <c r="AE4201" s="1" t="str">
        <f t="shared" si="592"/>
        <v>Wednesday</v>
      </c>
      <c r="AF4201" s="2">
        <v>0.73192129629629632</v>
      </c>
      <c r="AG4201" s="2">
        <f t="shared" si="593"/>
        <v>0.75</v>
      </c>
      <c r="AH4201" t="s">
        <v>25</v>
      </c>
    </row>
    <row r="4202" spans="1:34" x14ac:dyDescent="0.25">
      <c r="A4202">
        <v>1351368</v>
      </c>
      <c r="B4202" t="s">
        <v>29</v>
      </c>
      <c r="C4202" t="s">
        <v>47</v>
      </c>
      <c r="D4202" t="s">
        <v>31</v>
      </c>
      <c r="E4202">
        <v>53202</v>
      </c>
      <c r="F4202" t="s">
        <v>20</v>
      </c>
      <c r="G4202" t="s">
        <v>32</v>
      </c>
      <c r="H4202">
        <v>267</v>
      </c>
      <c r="I4202" t="s">
        <v>28</v>
      </c>
      <c r="J4202">
        <f>VLOOKUP(I4202,Key!$A$1:$C$73,2,FALSE)</f>
        <v>43.038580000000003</v>
      </c>
      <c r="K4202">
        <f>VLOOKUP(I4202,Key!$A$1:$C$73,3,FALSE)</f>
        <v>-87.90934</v>
      </c>
      <c r="L4202" t="s">
        <v>28</v>
      </c>
      <c r="M4202">
        <f>VLOOKUP(L4202,Key!$A$1:$C$73,2,FALSE)</f>
        <v>43.038580000000003</v>
      </c>
      <c r="N4202">
        <f>VLOOKUP(L4202,Key!$A$1:$C$73,3,FALSE)</f>
        <v>-87.90934</v>
      </c>
      <c r="O4202">
        <v>2</v>
      </c>
      <c r="P4202">
        <v>0</v>
      </c>
      <c r="Q4202">
        <v>0.3</v>
      </c>
      <c r="R4202">
        <v>0.3</v>
      </c>
      <c r="S4202">
        <v>12</v>
      </c>
      <c r="T4202">
        <f t="shared" si="585"/>
        <v>-1</v>
      </c>
      <c r="U4202" s="1">
        <v>42832</v>
      </c>
      <c r="V4202" s="13">
        <f t="shared" si="586"/>
        <v>42826</v>
      </c>
      <c r="W4202" s="14">
        <f t="shared" si="587"/>
        <v>42832</v>
      </c>
      <c r="X4202" s="1" t="str">
        <f t="shared" si="588"/>
        <v>Friday</v>
      </c>
      <c r="Y4202" s="2">
        <v>0.61693287037037037</v>
      </c>
      <c r="Z4202" s="2">
        <f t="shared" si="589"/>
        <v>0.625</v>
      </c>
      <c r="AA4202">
        <f>1</f>
        <v>1</v>
      </c>
      <c r="AB4202" s="1">
        <v>42832</v>
      </c>
      <c r="AC4202" s="13">
        <f t="shared" si="590"/>
        <v>42826</v>
      </c>
      <c r="AD4202" s="14">
        <f t="shared" si="591"/>
        <v>42832</v>
      </c>
      <c r="AE4202" s="1" t="str">
        <f t="shared" si="592"/>
        <v>Friday</v>
      </c>
      <c r="AF4202" s="2">
        <v>0.61849537037037039</v>
      </c>
      <c r="AG4202" s="2">
        <f t="shared" si="593"/>
        <v>0.625</v>
      </c>
      <c r="AH4202" t="s">
        <v>25</v>
      </c>
    </row>
    <row r="4203" spans="1:34" x14ac:dyDescent="0.25">
      <c r="A4203">
        <v>1357250</v>
      </c>
      <c r="B4203" t="s">
        <v>29</v>
      </c>
      <c r="C4203" t="s">
        <v>47</v>
      </c>
      <c r="D4203" t="s">
        <v>31</v>
      </c>
      <c r="E4203">
        <v>53202</v>
      </c>
      <c r="F4203" t="s">
        <v>20</v>
      </c>
      <c r="G4203" t="s">
        <v>32</v>
      </c>
      <c r="H4203">
        <v>11154</v>
      </c>
      <c r="I4203" t="s">
        <v>60</v>
      </c>
      <c r="J4203">
        <f>VLOOKUP(I4203,Key!$A$1:$C$73,2,FALSE)</f>
        <v>43.046570000000003</v>
      </c>
      <c r="K4203">
        <f>VLOOKUP(I4203,Key!$A$1:$C$73,3,FALSE)</f>
        <v>-87.908720000000002</v>
      </c>
      <c r="L4203" t="s">
        <v>78</v>
      </c>
      <c r="M4203">
        <f>VLOOKUP(L4203,Key!$A$1:$C$73,2,FALSE)</f>
        <v>43.048200000000001</v>
      </c>
      <c r="N4203">
        <f>VLOOKUP(L4203,Key!$A$1:$C$73,3,FALSE)</f>
        <v>-87.900859999999994</v>
      </c>
      <c r="O4203">
        <v>4</v>
      </c>
      <c r="P4203">
        <v>0</v>
      </c>
      <c r="Q4203">
        <v>0.6</v>
      </c>
      <c r="R4203">
        <v>0.6</v>
      </c>
      <c r="S4203">
        <v>24</v>
      </c>
      <c r="T4203">
        <f t="shared" si="585"/>
        <v>-1</v>
      </c>
      <c r="U4203" s="1">
        <v>42848</v>
      </c>
      <c r="V4203" s="13">
        <f t="shared" si="586"/>
        <v>42826</v>
      </c>
      <c r="W4203" s="14">
        <f t="shared" si="587"/>
        <v>42848</v>
      </c>
      <c r="X4203" s="1" t="str">
        <f t="shared" si="588"/>
        <v>Sunday</v>
      </c>
      <c r="Y4203" s="2">
        <v>3.3483796296296296E-2</v>
      </c>
      <c r="Z4203" s="2">
        <f t="shared" si="589"/>
        <v>4.1666666666666664E-2</v>
      </c>
      <c r="AA4203">
        <f>1</f>
        <v>1</v>
      </c>
      <c r="AB4203" s="1">
        <v>42848</v>
      </c>
      <c r="AC4203" s="13">
        <f t="shared" si="590"/>
        <v>42826</v>
      </c>
      <c r="AD4203" s="14">
        <f t="shared" si="591"/>
        <v>42848</v>
      </c>
      <c r="AE4203" s="1" t="str">
        <f t="shared" si="592"/>
        <v>Sunday</v>
      </c>
      <c r="AF4203" s="2">
        <v>3.6284722222222225E-2</v>
      </c>
      <c r="AG4203" s="2">
        <f t="shared" si="593"/>
        <v>4.1666666666666664E-2</v>
      </c>
      <c r="AH4203" t="s">
        <v>23</v>
      </c>
    </row>
    <row r="4204" spans="1:34" x14ac:dyDescent="0.25">
      <c r="A4204">
        <v>1357250</v>
      </c>
      <c r="B4204" t="s">
        <v>29</v>
      </c>
      <c r="C4204" t="s">
        <v>47</v>
      </c>
      <c r="D4204" t="s">
        <v>31</v>
      </c>
      <c r="E4204">
        <v>53202</v>
      </c>
      <c r="F4204" t="s">
        <v>20</v>
      </c>
      <c r="G4204" t="s">
        <v>32</v>
      </c>
      <c r="H4204">
        <v>11154</v>
      </c>
      <c r="I4204" t="s">
        <v>78</v>
      </c>
      <c r="J4204">
        <f>VLOOKUP(I4204,Key!$A$1:$C$73,2,FALSE)</f>
        <v>43.048200000000001</v>
      </c>
      <c r="K4204">
        <f>VLOOKUP(I4204,Key!$A$1:$C$73,3,FALSE)</f>
        <v>-87.900859999999994</v>
      </c>
      <c r="L4204" t="s">
        <v>60</v>
      </c>
      <c r="M4204">
        <f>VLOOKUP(L4204,Key!$A$1:$C$73,2,FALSE)</f>
        <v>43.046570000000003</v>
      </c>
      <c r="N4204">
        <f>VLOOKUP(L4204,Key!$A$1:$C$73,3,FALSE)</f>
        <v>-87.908720000000002</v>
      </c>
      <c r="O4204">
        <v>2</v>
      </c>
      <c r="P4204">
        <v>0</v>
      </c>
      <c r="Q4204">
        <v>0.3</v>
      </c>
      <c r="R4204">
        <v>0.3</v>
      </c>
      <c r="S4204">
        <v>12</v>
      </c>
      <c r="T4204">
        <f t="shared" si="585"/>
        <v>-1</v>
      </c>
      <c r="U4204" s="1">
        <v>42847</v>
      </c>
      <c r="V4204" s="13">
        <f t="shared" si="586"/>
        <v>42826</v>
      </c>
      <c r="W4204" s="14">
        <f t="shared" si="587"/>
        <v>42847</v>
      </c>
      <c r="X4204" s="1" t="str">
        <f t="shared" si="588"/>
        <v>Saturday</v>
      </c>
      <c r="Y4204" s="2">
        <v>0.61971064814814814</v>
      </c>
      <c r="Z4204" s="2">
        <f t="shared" si="589"/>
        <v>0.625</v>
      </c>
      <c r="AA4204">
        <f>1</f>
        <v>1</v>
      </c>
      <c r="AB4204" s="1">
        <v>42847</v>
      </c>
      <c r="AC4204" s="13">
        <f t="shared" si="590"/>
        <v>42826</v>
      </c>
      <c r="AD4204" s="14">
        <f t="shared" si="591"/>
        <v>42847</v>
      </c>
      <c r="AE4204" s="1" t="str">
        <f t="shared" si="592"/>
        <v>Saturday</v>
      </c>
      <c r="AF4204" s="2">
        <v>0.6215046296296296</v>
      </c>
      <c r="AG4204" s="2">
        <f t="shared" si="593"/>
        <v>0.625</v>
      </c>
      <c r="AH4204" t="s">
        <v>23</v>
      </c>
    </row>
    <row r="4205" spans="1:34" x14ac:dyDescent="0.25">
      <c r="A4205">
        <v>1357250</v>
      </c>
      <c r="B4205" t="s">
        <v>29</v>
      </c>
      <c r="C4205" t="s">
        <v>47</v>
      </c>
      <c r="D4205" t="s">
        <v>31</v>
      </c>
      <c r="E4205">
        <v>53202</v>
      </c>
      <c r="F4205" t="s">
        <v>20</v>
      </c>
      <c r="G4205" t="s">
        <v>32</v>
      </c>
      <c r="H4205">
        <v>96</v>
      </c>
      <c r="I4205" t="s">
        <v>78</v>
      </c>
      <c r="J4205">
        <f>VLOOKUP(I4205,Key!$A$1:$C$73,2,FALSE)</f>
        <v>43.048200000000001</v>
      </c>
      <c r="K4205">
        <f>VLOOKUP(I4205,Key!$A$1:$C$73,3,FALSE)</f>
        <v>-87.900859999999994</v>
      </c>
      <c r="L4205" t="s">
        <v>44</v>
      </c>
      <c r="M4205">
        <f>VLOOKUP(L4205,Key!$A$1:$C$73,2,FALSE)</f>
        <v>43.03886</v>
      </c>
      <c r="N4205">
        <f>VLOOKUP(L4205,Key!$A$1:$C$73,3,FALSE)</f>
        <v>-87.902720000000002</v>
      </c>
      <c r="O4205">
        <v>5</v>
      </c>
      <c r="P4205">
        <v>0</v>
      </c>
      <c r="Q4205">
        <v>0.8</v>
      </c>
      <c r="R4205">
        <v>0.7</v>
      </c>
      <c r="S4205">
        <v>30</v>
      </c>
      <c r="T4205">
        <f t="shared" si="585"/>
        <v>-1</v>
      </c>
      <c r="U4205" s="1">
        <v>42849</v>
      </c>
      <c r="V4205" s="13">
        <f t="shared" si="586"/>
        <v>42826</v>
      </c>
      <c r="W4205" s="14">
        <f t="shared" si="587"/>
        <v>42849</v>
      </c>
      <c r="X4205" s="1" t="str">
        <f t="shared" si="588"/>
        <v>Monday</v>
      </c>
      <c r="Y4205" s="2">
        <v>0.33978009259259262</v>
      </c>
      <c r="Z4205" s="2">
        <f t="shared" si="589"/>
        <v>0.33333333333333331</v>
      </c>
      <c r="AA4205">
        <f>1</f>
        <v>1</v>
      </c>
      <c r="AB4205" s="1">
        <v>42849</v>
      </c>
      <c r="AC4205" s="13">
        <f t="shared" si="590"/>
        <v>42826</v>
      </c>
      <c r="AD4205" s="14">
        <f t="shared" si="591"/>
        <v>42849</v>
      </c>
      <c r="AE4205" s="1" t="str">
        <f t="shared" si="592"/>
        <v>Monday</v>
      </c>
      <c r="AF4205" s="2">
        <v>0.34328703703703706</v>
      </c>
      <c r="AG4205" s="2">
        <f t="shared" si="593"/>
        <v>0.33333333333333331</v>
      </c>
      <c r="AH4205" t="s">
        <v>23</v>
      </c>
    </row>
    <row r="4206" spans="1:34" x14ac:dyDescent="0.25">
      <c r="A4206">
        <v>1357250</v>
      </c>
      <c r="B4206" t="s">
        <v>29</v>
      </c>
      <c r="C4206" t="s">
        <v>47</v>
      </c>
      <c r="D4206" t="s">
        <v>31</v>
      </c>
      <c r="E4206">
        <v>53202</v>
      </c>
      <c r="F4206" t="s">
        <v>20</v>
      </c>
      <c r="G4206" t="s">
        <v>32</v>
      </c>
      <c r="H4206">
        <v>22</v>
      </c>
      <c r="I4206" t="s">
        <v>42</v>
      </c>
      <c r="J4206">
        <f>VLOOKUP(I4206,Key!$A$1:$C$73,2,FALSE)</f>
        <v>43.038719999999998</v>
      </c>
      <c r="K4206">
        <f>VLOOKUP(I4206,Key!$A$1:$C$73,3,FALSE)</f>
        <v>-87.905339999999995</v>
      </c>
      <c r="L4206" t="s">
        <v>42</v>
      </c>
      <c r="M4206">
        <f>VLOOKUP(L4206,Key!$A$1:$C$73,2,FALSE)</f>
        <v>43.038719999999998</v>
      </c>
      <c r="N4206">
        <f>VLOOKUP(L4206,Key!$A$1:$C$73,3,FALSE)</f>
        <v>-87.905339999999995</v>
      </c>
      <c r="O4206">
        <v>10</v>
      </c>
      <c r="P4206">
        <v>0</v>
      </c>
      <c r="Q4206">
        <v>1.5</v>
      </c>
      <c r="R4206">
        <v>1.4</v>
      </c>
      <c r="S4206">
        <v>60</v>
      </c>
      <c r="T4206">
        <f t="shared" si="585"/>
        <v>-1</v>
      </c>
      <c r="U4206" s="1">
        <v>42849</v>
      </c>
      <c r="V4206" s="13">
        <f t="shared" si="586"/>
        <v>42826</v>
      </c>
      <c r="W4206" s="14">
        <f t="shared" si="587"/>
        <v>42849</v>
      </c>
      <c r="X4206" s="1" t="str">
        <f t="shared" si="588"/>
        <v>Monday</v>
      </c>
      <c r="Y4206" s="2">
        <v>0.50900462962962967</v>
      </c>
      <c r="Z4206" s="2">
        <f t="shared" si="589"/>
        <v>0.5</v>
      </c>
      <c r="AA4206">
        <f>1</f>
        <v>1</v>
      </c>
      <c r="AB4206" s="1">
        <v>42849</v>
      </c>
      <c r="AC4206" s="13">
        <f t="shared" si="590"/>
        <v>42826</v>
      </c>
      <c r="AD4206" s="14">
        <f t="shared" si="591"/>
        <v>42849</v>
      </c>
      <c r="AE4206" s="1" t="str">
        <f t="shared" si="592"/>
        <v>Monday</v>
      </c>
      <c r="AF4206" s="2">
        <v>0.51537037037037037</v>
      </c>
      <c r="AG4206" s="2">
        <f t="shared" si="593"/>
        <v>0.5</v>
      </c>
      <c r="AH4206" t="s">
        <v>25</v>
      </c>
    </row>
    <row r="4207" spans="1:34" x14ac:dyDescent="0.25">
      <c r="A4207">
        <v>1357250</v>
      </c>
      <c r="B4207" t="s">
        <v>29</v>
      </c>
      <c r="C4207" t="s">
        <v>47</v>
      </c>
      <c r="D4207" t="s">
        <v>31</v>
      </c>
      <c r="E4207">
        <v>53202</v>
      </c>
      <c r="F4207" t="s">
        <v>20</v>
      </c>
      <c r="G4207" t="s">
        <v>32</v>
      </c>
      <c r="H4207">
        <v>255</v>
      </c>
      <c r="I4207" t="s">
        <v>44</v>
      </c>
      <c r="J4207">
        <f>VLOOKUP(I4207,Key!$A$1:$C$73,2,FALSE)</f>
        <v>43.03886</v>
      </c>
      <c r="K4207">
        <f>VLOOKUP(I4207,Key!$A$1:$C$73,3,FALSE)</f>
        <v>-87.902720000000002</v>
      </c>
      <c r="L4207" t="s">
        <v>78</v>
      </c>
      <c r="M4207">
        <f>VLOOKUP(L4207,Key!$A$1:$C$73,2,FALSE)</f>
        <v>43.048200000000001</v>
      </c>
      <c r="N4207">
        <f>VLOOKUP(L4207,Key!$A$1:$C$73,3,FALSE)</f>
        <v>-87.900859999999994</v>
      </c>
      <c r="O4207">
        <v>6</v>
      </c>
      <c r="P4207">
        <v>0</v>
      </c>
      <c r="Q4207">
        <v>0.9</v>
      </c>
      <c r="R4207">
        <v>0.9</v>
      </c>
      <c r="S4207">
        <v>36</v>
      </c>
      <c r="T4207">
        <f t="shared" si="585"/>
        <v>-1</v>
      </c>
      <c r="U4207" s="1">
        <v>42846</v>
      </c>
      <c r="V4207" s="13">
        <f t="shared" si="586"/>
        <v>42826</v>
      </c>
      <c r="W4207" s="14">
        <f t="shared" si="587"/>
        <v>42846</v>
      </c>
      <c r="X4207" s="1" t="str">
        <f t="shared" si="588"/>
        <v>Friday</v>
      </c>
      <c r="Y4207" s="2">
        <v>0.71487268518518521</v>
      </c>
      <c r="Z4207" s="2">
        <f t="shared" si="589"/>
        <v>0.70833333333333326</v>
      </c>
      <c r="AA4207">
        <f>1</f>
        <v>1</v>
      </c>
      <c r="AB4207" s="1">
        <v>42846</v>
      </c>
      <c r="AC4207" s="13">
        <f t="shared" si="590"/>
        <v>42826</v>
      </c>
      <c r="AD4207" s="14">
        <f t="shared" si="591"/>
        <v>42846</v>
      </c>
      <c r="AE4207" s="1" t="str">
        <f t="shared" si="592"/>
        <v>Friday</v>
      </c>
      <c r="AF4207" s="2">
        <v>0.71910879629629632</v>
      </c>
      <c r="AG4207" s="2">
        <f t="shared" si="593"/>
        <v>0.70833333333333326</v>
      </c>
      <c r="AH4207" t="s">
        <v>23</v>
      </c>
    </row>
    <row r="4208" spans="1:34" x14ac:dyDescent="0.25">
      <c r="A4208">
        <v>1357250</v>
      </c>
      <c r="B4208" t="s">
        <v>29</v>
      </c>
      <c r="C4208" t="s">
        <v>47</v>
      </c>
      <c r="D4208" t="s">
        <v>31</v>
      </c>
      <c r="E4208">
        <v>53202</v>
      </c>
      <c r="F4208" t="s">
        <v>20</v>
      </c>
      <c r="G4208" t="s">
        <v>32</v>
      </c>
      <c r="H4208">
        <v>255</v>
      </c>
      <c r="I4208" t="s">
        <v>44</v>
      </c>
      <c r="J4208">
        <f>VLOOKUP(I4208,Key!$A$1:$C$73,2,FALSE)</f>
        <v>43.03886</v>
      </c>
      <c r="K4208">
        <f>VLOOKUP(I4208,Key!$A$1:$C$73,3,FALSE)</f>
        <v>-87.902720000000002</v>
      </c>
      <c r="L4208" t="s">
        <v>78</v>
      </c>
      <c r="M4208">
        <f>VLOOKUP(L4208,Key!$A$1:$C$73,2,FALSE)</f>
        <v>43.048200000000001</v>
      </c>
      <c r="N4208">
        <f>VLOOKUP(L4208,Key!$A$1:$C$73,3,FALSE)</f>
        <v>-87.900859999999994</v>
      </c>
      <c r="O4208">
        <v>5</v>
      </c>
      <c r="P4208">
        <v>0</v>
      </c>
      <c r="Q4208">
        <v>0.8</v>
      </c>
      <c r="R4208">
        <v>0.7</v>
      </c>
      <c r="S4208">
        <v>30</v>
      </c>
      <c r="T4208">
        <f t="shared" si="585"/>
        <v>-1</v>
      </c>
      <c r="U4208" s="1">
        <v>42845</v>
      </c>
      <c r="V4208" s="13">
        <f t="shared" si="586"/>
        <v>42826</v>
      </c>
      <c r="W4208" s="14">
        <f t="shared" si="587"/>
        <v>42845</v>
      </c>
      <c r="X4208" s="1" t="str">
        <f t="shared" si="588"/>
        <v>Thursday</v>
      </c>
      <c r="Y4208" s="2">
        <v>0.69726851851851857</v>
      </c>
      <c r="Z4208" s="2">
        <f t="shared" si="589"/>
        <v>0.70833333333333326</v>
      </c>
      <c r="AA4208">
        <f>1</f>
        <v>1</v>
      </c>
      <c r="AB4208" s="1">
        <v>42845</v>
      </c>
      <c r="AC4208" s="13">
        <f t="shared" si="590"/>
        <v>42826</v>
      </c>
      <c r="AD4208" s="14">
        <f t="shared" si="591"/>
        <v>42845</v>
      </c>
      <c r="AE4208" s="1" t="str">
        <f t="shared" si="592"/>
        <v>Thursday</v>
      </c>
      <c r="AF4208" s="2">
        <v>0.70118055555555558</v>
      </c>
      <c r="AG4208" s="2">
        <f t="shared" si="593"/>
        <v>0.70833333333333326</v>
      </c>
      <c r="AH4208" t="s">
        <v>23</v>
      </c>
    </row>
    <row r="4209" spans="1:34" x14ac:dyDescent="0.25">
      <c r="A4209">
        <v>1357250</v>
      </c>
      <c r="B4209" t="s">
        <v>29</v>
      </c>
      <c r="C4209" t="s">
        <v>47</v>
      </c>
      <c r="D4209" t="s">
        <v>31</v>
      </c>
      <c r="E4209">
        <v>53202</v>
      </c>
      <c r="F4209" t="s">
        <v>20</v>
      </c>
      <c r="G4209" t="s">
        <v>32</v>
      </c>
      <c r="H4209">
        <v>214</v>
      </c>
      <c r="I4209" t="s">
        <v>78</v>
      </c>
      <c r="J4209">
        <f>VLOOKUP(I4209,Key!$A$1:$C$73,2,FALSE)</f>
        <v>43.048200000000001</v>
      </c>
      <c r="K4209">
        <f>VLOOKUP(I4209,Key!$A$1:$C$73,3,FALSE)</f>
        <v>-87.900859999999994</v>
      </c>
      <c r="L4209" t="s">
        <v>44</v>
      </c>
      <c r="M4209">
        <f>VLOOKUP(L4209,Key!$A$1:$C$73,2,FALSE)</f>
        <v>43.03886</v>
      </c>
      <c r="N4209">
        <f>VLOOKUP(L4209,Key!$A$1:$C$73,3,FALSE)</f>
        <v>-87.902720000000002</v>
      </c>
      <c r="O4209">
        <v>5</v>
      </c>
      <c r="P4209">
        <v>0</v>
      </c>
      <c r="Q4209">
        <v>0.8</v>
      </c>
      <c r="R4209">
        <v>0.7</v>
      </c>
      <c r="S4209">
        <v>30</v>
      </c>
      <c r="T4209">
        <f t="shared" si="585"/>
        <v>-1</v>
      </c>
      <c r="U4209" s="1">
        <v>42842</v>
      </c>
      <c r="V4209" s="13">
        <f t="shared" si="586"/>
        <v>42826</v>
      </c>
      <c r="W4209" s="14">
        <f t="shared" si="587"/>
        <v>42842</v>
      </c>
      <c r="X4209" s="1" t="str">
        <f t="shared" si="588"/>
        <v>Monday</v>
      </c>
      <c r="Y4209" s="2">
        <v>0.33076388888888891</v>
      </c>
      <c r="Z4209" s="2">
        <f t="shared" si="589"/>
        <v>0.33333333333333331</v>
      </c>
      <c r="AA4209">
        <f>1</f>
        <v>1</v>
      </c>
      <c r="AB4209" s="1">
        <v>42842</v>
      </c>
      <c r="AC4209" s="13">
        <f t="shared" si="590"/>
        <v>42826</v>
      </c>
      <c r="AD4209" s="14">
        <f t="shared" si="591"/>
        <v>42842</v>
      </c>
      <c r="AE4209" s="1" t="str">
        <f t="shared" si="592"/>
        <v>Monday</v>
      </c>
      <c r="AF4209" s="2">
        <v>0.33403935185185185</v>
      </c>
      <c r="AG4209" s="2">
        <f t="shared" si="593"/>
        <v>0.33333333333333331</v>
      </c>
      <c r="AH4209" t="s">
        <v>23</v>
      </c>
    </row>
    <row r="4210" spans="1:34" x14ac:dyDescent="0.25">
      <c r="A4210">
        <v>1357250</v>
      </c>
      <c r="B4210" t="s">
        <v>29</v>
      </c>
      <c r="C4210" t="s">
        <v>47</v>
      </c>
      <c r="D4210" t="s">
        <v>31</v>
      </c>
      <c r="E4210">
        <v>53202</v>
      </c>
      <c r="F4210" t="s">
        <v>20</v>
      </c>
      <c r="G4210" t="s">
        <v>32</v>
      </c>
      <c r="H4210">
        <v>172</v>
      </c>
      <c r="I4210" t="s">
        <v>42</v>
      </c>
      <c r="J4210">
        <f>VLOOKUP(I4210,Key!$A$1:$C$73,2,FALSE)</f>
        <v>43.038719999999998</v>
      </c>
      <c r="K4210">
        <f>VLOOKUP(I4210,Key!$A$1:$C$73,3,FALSE)</f>
        <v>-87.905339999999995</v>
      </c>
      <c r="L4210" t="s">
        <v>52</v>
      </c>
      <c r="M4210">
        <f>VLOOKUP(L4210,Key!$A$1:$C$73,2,FALSE)</f>
        <v>43.042490000000001</v>
      </c>
      <c r="N4210">
        <f>VLOOKUP(L4210,Key!$A$1:$C$73,3,FALSE)</f>
        <v>-87.909959999999998</v>
      </c>
      <c r="O4210">
        <v>4</v>
      </c>
      <c r="P4210">
        <v>0</v>
      </c>
      <c r="Q4210">
        <v>0.6</v>
      </c>
      <c r="R4210">
        <v>0.6</v>
      </c>
      <c r="S4210">
        <v>24</v>
      </c>
      <c r="T4210">
        <f t="shared" si="585"/>
        <v>-1</v>
      </c>
      <c r="U4210" s="1">
        <v>42843</v>
      </c>
      <c r="V4210" s="13">
        <f t="shared" si="586"/>
        <v>42826</v>
      </c>
      <c r="W4210" s="14">
        <f t="shared" si="587"/>
        <v>42843</v>
      </c>
      <c r="X4210" s="1" t="str">
        <f t="shared" si="588"/>
        <v>Tuesday</v>
      </c>
      <c r="Y4210" s="2">
        <v>0.70754629629629628</v>
      </c>
      <c r="Z4210" s="2">
        <f t="shared" si="589"/>
        <v>0.70833333333333326</v>
      </c>
      <c r="AA4210">
        <f>1</f>
        <v>1</v>
      </c>
      <c r="AB4210" s="1">
        <v>42843</v>
      </c>
      <c r="AC4210" s="13">
        <f t="shared" si="590"/>
        <v>42826</v>
      </c>
      <c r="AD4210" s="14">
        <f t="shared" si="591"/>
        <v>42843</v>
      </c>
      <c r="AE4210" s="1" t="str">
        <f t="shared" si="592"/>
        <v>Tuesday</v>
      </c>
      <c r="AF4210" s="2">
        <v>0.70973379629629629</v>
      </c>
      <c r="AG4210" s="2">
        <f t="shared" si="593"/>
        <v>0.70833333333333326</v>
      </c>
      <c r="AH4210" t="s">
        <v>23</v>
      </c>
    </row>
    <row r="4211" spans="1:34" x14ac:dyDescent="0.25">
      <c r="A4211">
        <v>1357250</v>
      </c>
      <c r="B4211" t="s">
        <v>29</v>
      </c>
      <c r="C4211" t="s">
        <v>47</v>
      </c>
      <c r="D4211" t="s">
        <v>31</v>
      </c>
      <c r="E4211">
        <v>53202</v>
      </c>
      <c r="F4211" t="s">
        <v>20</v>
      </c>
      <c r="G4211" t="s">
        <v>32</v>
      </c>
      <c r="H4211">
        <v>982</v>
      </c>
      <c r="I4211" t="s">
        <v>44</v>
      </c>
      <c r="J4211">
        <f>VLOOKUP(I4211,Key!$A$1:$C$73,2,FALSE)</f>
        <v>43.03886</v>
      </c>
      <c r="K4211">
        <f>VLOOKUP(I4211,Key!$A$1:$C$73,3,FALSE)</f>
        <v>-87.902720000000002</v>
      </c>
      <c r="L4211" t="s">
        <v>78</v>
      </c>
      <c r="M4211">
        <f>VLOOKUP(L4211,Key!$A$1:$C$73,2,FALSE)</f>
        <v>43.048200000000001</v>
      </c>
      <c r="N4211">
        <f>VLOOKUP(L4211,Key!$A$1:$C$73,3,FALSE)</f>
        <v>-87.900859999999994</v>
      </c>
      <c r="O4211">
        <v>5</v>
      </c>
      <c r="P4211">
        <v>0</v>
      </c>
      <c r="Q4211">
        <v>0.8</v>
      </c>
      <c r="R4211">
        <v>0.7</v>
      </c>
      <c r="S4211">
        <v>30</v>
      </c>
      <c r="T4211">
        <f t="shared" si="585"/>
        <v>-1</v>
      </c>
      <c r="U4211" s="1">
        <v>42830</v>
      </c>
      <c r="V4211" s="13">
        <f t="shared" si="586"/>
        <v>42826</v>
      </c>
      <c r="W4211" s="14">
        <f t="shared" si="587"/>
        <v>42830</v>
      </c>
      <c r="X4211" s="1" t="str">
        <f t="shared" si="588"/>
        <v>Wednesday</v>
      </c>
      <c r="Y4211" s="2">
        <v>0.93321759259259263</v>
      </c>
      <c r="Z4211" s="2">
        <f t="shared" si="589"/>
        <v>0.91666666666666663</v>
      </c>
      <c r="AA4211">
        <f>1</f>
        <v>1</v>
      </c>
      <c r="AB4211" s="1">
        <v>42830</v>
      </c>
      <c r="AC4211" s="13">
        <f t="shared" si="590"/>
        <v>42826</v>
      </c>
      <c r="AD4211" s="14">
        <f t="shared" si="591"/>
        <v>42830</v>
      </c>
      <c r="AE4211" s="1" t="str">
        <f t="shared" si="592"/>
        <v>Wednesday</v>
      </c>
      <c r="AF4211" s="2">
        <v>0.93674768518518514</v>
      </c>
      <c r="AG4211" s="2">
        <f t="shared" si="593"/>
        <v>0.91666666666666663</v>
      </c>
      <c r="AH4211" t="s">
        <v>23</v>
      </c>
    </row>
    <row r="4212" spans="1:34" x14ac:dyDescent="0.25">
      <c r="A4212">
        <v>1358589</v>
      </c>
      <c r="B4212" t="s">
        <v>29</v>
      </c>
      <c r="C4212" t="s">
        <v>47</v>
      </c>
      <c r="D4212" t="s">
        <v>31</v>
      </c>
      <c r="E4212">
        <v>53211</v>
      </c>
      <c r="F4212" t="s">
        <v>20</v>
      </c>
      <c r="G4212" t="s">
        <v>32</v>
      </c>
      <c r="H4212">
        <v>11140</v>
      </c>
      <c r="I4212" t="s">
        <v>78</v>
      </c>
      <c r="J4212">
        <f>VLOOKUP(I4212,Key!$A$1:$C$73,2,FALSE)</f>
        <v>43.048200000000001</v>
      </c>
      <c r="K4212">
        <f>VLOOKUP(I4212,Key!$A$1:$C$73,3,FALSE)</f>
        <v>-87.900859999999994</v>
      </c>
      <c r="L4212" t="s">
        <v>85</v>
      </c>
      <c r="M4212">
        <f>VLOOKUP(L4212,Key!$A$1:$C$73,2,FALSE)</f>
        <v>43.053040000000003</v>
      </c>
      <c r="N4212">
        <f>VLOOKUP(L4212,Key!$A$1:$C$73,3,FALSE)</f>
        <v>-87.897660000000002</v>
      </c>
      <c r="O4212">
        <v>4</v>
      </c>
      <c r="P4212">
        <v>0</v>
      </c>
      <c r="Q4212">
        <v>0.6</v>
      </c>
      <c r="R4212">
        <v>0.6</v>
      </c>
      <c r="S4212">
        <v>24</v>
      </c>
      <c r="T4212">
        <f t="shared" si="585"/>
        <v>-1</v>
      </c>
      <c r="U4212" s="1">
        <v>42848</v>
      </c>
      <c r="V4212" s="13">
        <f t="shared" si="586"/>
        <v>42826</v>
      </c>
      <c r="W4212" s="14">
        <f t="shared" si="587"/>
        <v>42848</v>
      </c>
      <c r="X4212" s="1" t="str">
        <f t="shared" si="588"/>
        <v>Sunday</v>
      </c>
      <c r="Y4212" s="2">
        <v>0.5819212962962963</v>
      </c>
      <c r="Z4212" s="2">
        <f t="shared" si="589"/>
        <v>0.58333333333333326</v>
      </c>
      <c r="AA4212">
        <f>1</f>
        <v>1</v>
      </c>
      <c r="AB4212" s="1">
        <v>42848</v>
      </c>
      <c r="AC4212" s="13">
        <f t="shared" si="590"/>
        <v>42826</v>
      </c>
      <c r="AD4212" s="14">
        <f t="shared" si="591"/>
        <v>42848</v>
      </c>
      <c r="AE4212" s="1" t="str">
        <f t="shared" si="592"/>
        <v>Sunday</v>
      </c>
      <c r="AF4212" s="2">
        <v>0.58445601851851847</v>
      </c>
      <c r="AG4212" s="2">
        <f t="shared" si="593"/>
        <v>0.58333333333333326</v>
      </c>
      <c r="AH4212" t="s">
        <v>23</v>
      </c>
    </row>
    <row r="4213" spans="1:34" x14ac:dyDescent="0.25">
      <c r="A4213">
        <v>1359242</v>
      </c>
      <c r="B4213" t="s">
        <v>29</v>
      </c>
      <c r="C4213" t="s">
        <v>115</v>
      </c>
      <c r="D4213" t="s">
        <v>31</v>
      </c>
      <c r="E4213">
        <v>53575</v>
      </c>
      <c r="F4213" t="s">
        <v>20</v>
      </c>
      <c r="G4213" t="s">
        <v>32</v>
      </c>
      <c r="H4213">
        <v>11107</v>
      </c>
      <c r="I4213" t="s">
        <v>66</v>
      </c>
      <c r="J4213">
        <f>VLOOKUP(I4213,Key!$A$1:$C$73,2,FALSE)</f>
        <v>43.078530000000001</v>
      </c>
      <c r="K4213">
        <f>VLOOKUP(I4213,Key!$A$1:$C$73,3,FALSE)</f>
        <v>-87.882620000000003</v>
      </c>
      <c r="L4213" t="s">
        <v>65</v>
      </c>
      <c r="M4213">
        <f>VLOOKUP(L4213,Key!$A$1:$C$73,2,FALSE)</f>
        <v>43.077359999999999</v>
      </c>
      <c r="N4213">
        <f>VLOOKUP(L4213,Key!$A$1:$C$73,3,FALSE)</f>
        <v>-87.880769999999998</v>
      </c>
      <c r="O4213">
        <v>81</v>
      </c>
      <c r="P4213">
        <v>0</v>
      </c>
      <c r="Q4213">
        <v>12.2</v>
      </c>
      <c r="R4213">
        <v>11.5</v>
      </c>
      <c r="S4213">
        <v>486</v>
      </c>
      <c r="T4213">
        <f t="shared" si="585"/>
        <v>-1</v>
      </c>
      <c r="U4213" s="1">
        <v>42845</v>
      </c>
      <c r="V4213" s="13">
        <f t="shared" si="586"/>
        <v>42826</v>
      </c>
      <c r="W4213" s="14">
        <f t="shared" si="587"/>
        <v>42845</v>
      </c>
      <c r="X4213" s="1" t="str">
        <f t="shared" si="588"/>
        <v>Thursday</v>
      </c>
      <c r="Y4213" s="2">
        <v>0.69266203703703699</v>
      </c>
      <c r="Z4213" s="2">
        <f t="shared" si="589"/>
        <v>0.70833333333333326</v>
      </c>
      <c r="AA4213">
        <f>1</f>
        <v>1</v>
      </c>
      <c r="AB4213" s="1">
        <v>42845</v>
      </c>
      <c r="AC4213" s="13">
        <f t="shared" si="590"/>
        <v>42826</v>
      </c>
      <c r="AD4213" s="14">
        <f t="shared" si="591"/>
        <v>42845</v>
      </c>
      <c r="AE4213" s="1" t="str">
        <f t="shared" si="592"/>
        <v>Thursday</v>
      </c>
      <c r="AF4213" s="2">
        <v>0.74903935185185189</v>
      </c>
      <c r="AG4213" s="2">
        <f t="shared" si="593"/>
        <v>0.75</v>
      </c>
      <c r="AH4213" t="s">
        <v>23</v>
      </c>
    </row>
    <row r="4214" spans="1:34" x14ac:dyDescent="0.25">
      <c r="A4214">
        <v>1359965</v>
      </c>
      <c r="B4214" t="s">
        <v>29</v>
      </c>
      <c r="C4214" t="s">
        <v>98</v>
      </c>
      <c r="D4214" t="s">
        <v>31</v>
      </c>
      <c r="E4214">
        <v>53202</v>
      </c>
      <c r="F4214" t="s">
        <v>20</v>
      </c>
      <c r="G4214" t="s">
        <v>32</v>
      </c>
      <c r="H4214">
        <v>5466</v>
      </c>
      <c r="I4214" t="s">
        <v>22</v>
      </c>
      <c r="J4214">
        <f>VLOOKUP(I4214,Key!$A$1:$C$73,2,FALSE)</f>
        <v>43.058619999999998</v>
      </c>
      <c r="K4214">
        <f>VLOOKUP(I4214,Key!$A$1:$C$73,3,FALSE)</f>
        <v>-87.885319999999993</v>
      </c>
      <c r="L4214" t="s">
        <v>81</v>
      </c>
      <c r="M4214">
        <f>VLOOKUP(L4214,Key!$A$1:$C$73,2,FALSE)</f>
        <v>43.058010000000003</v>
      </c>
      <c r="N4214">
        <f>VLOOKUP(L4214,Key!$A$1:$C$73,3,FALSE)</f>
        <v>-87.877300000000005</v>
      </c>
      <c r="O4214">
        <v>19</v>
      </c>
      <c r="P4214">
        <v>0</v>
      </c>
      <c r="Q4214">
        <v>2.9</v>
      </c>
      <c r="R4214">
        <v>2.7</v>
      </c>
      <c r="S4214">
        <v>114</v>
      </c>
      <c r="T4214">
        <f t="shared" si="585"/>
        <v>-1</v>
      </c>
      <c r="U4214" s="1">
        <v>42840</v>
      </c>
      <c r="V4214" s="13">
        <f t="shared" si="586"/>
        <v>42826</v>
      </c>
      <c r="W4214" s="14">
        <f t="shared" si="587"/>
        <v>42840</v>
      </c>
      <c r="X4214" s="1" t="str">
        <f t="shared" si="588"/>
        <v>Saturday</v>
      </c>
      <c r="Y4214" s="2">
        <v>0.66173611111111108</v>
      </c>
      <c r="Z4214" s="2">
        <f t="shared" si="589"/>
        <v>0.66666666666666663</v>
      </c>
      <c r="AA4214">
        <f>1</f>
        <v>1</v>
      </c>
      <c r="AB4214" s="1">
        <v>42840</v>
      </c>
      <c r="AC4214" s="13">
        <f t="shared" si="590"/>
        <v>42826</v>
      </c>
      <c r="AD4214" s="14">
        <f t="shared" si="591"/>
        <v>42840</v>
      </c>
      <c r="AE4214" s="1" t="str">
        <f t="shared" si="592"/>
        <v>Saturday</v>
      </c>
      <c r="AF4214" s="2">
        <v>0.67437499999999995</v>
      </c>
      <c r="AG4214" s="2">
        <f t="shared" si="593"/>
        <v>0.66666666666666663</v>
      </c>
      <c r="AH4214" t="s">
        <v>23</v>
      </c>
    </row>
    <row r="4215" spans="1:34" x14ac:dyDescent="0.25">
      <c r="A4215">
        <v>1360829</v>
      </c>
      <c r="B4215" t="s">
        <v>29</v>
      </c>
      <c r="C4215" t="s">
        <v>123</v>
      </c>
      <c r="D4215" t="s">
        <v>31</v>
      </c>
      <c r="E4215">
        <v>54449</v>
      </c>
      <c r="F4215" t="s">
        <v>20</v>
      </c>
      <c r="G4215" t="s">
        <v>32</v>
      </c>
      <c r="H4215">
        <v>199</v>
      </c>
      <c r="I4215" t="s">
        <v>40</v>
      </c>
      <c r="J4215">
        <f>VLOOKUP(I4215,Key!$A$1:$C$73,2,FALSE)</f>
        <v>43.06033</v>
      </c>
      <c r="K4215">
        <f>VLOOKUP(I4215,Key!$A$1:$C$73,3,FALSE)</f>
        <v>-87.89546</v>
      </c>
      <c r="L4215" t="s">
        <v>40</v>
      </c>
      <c r="M4215">
        <f>VLOOKUP(L4215,Key!$A$1:$C$73,2,FALSE)</f>
        <v>43.06033</v>
      </c>
      <c r="N4215">
        <f>VLOOKUP(L4215,Key!$A$1:$C$73,3,FALSE)</f>
        <v>-87.89546</v>
      </c>
      <c r="O4215">
        <v>4</v>
      </c>
      <c r="P4215">
        <v>0</v>
      </c>
      <c r="Q4215">
        <v>0.6</v>
      </c>
      <c r="R4215">
        <v>0.6</v>
      </c>
      <c r="S4215">
        <v>24</v>
      </c>
      <c r="T4215">
        <f t="shared" si="585"/>
        <v>-1</v>
      </c>
      <c r="U4215" s="1">
        <v>42844</v>
      </c>
      <c r="V4215" s="13">
        <f t="shared" si="586"/>
        <v>42826</v>
      </c>
      <c r="W4215" s="14">
        <f t="shared" si="587"/>
        <v>42844</v>
      </c>
      <c r="X4215" s="1" t="str">
        <f t="shared" si="588"/>
        <v>Wednesday</v>
      </c>
      <c r="Y4215" s="2">
        <v>0.53469907407407413</v>
      </c>
      <c r="Z4215" s="2">
        <f t="shared" si="589"/>
        <v>0.54166666666666663</v>
      </c>
      <c r="AA4215">
        <f>1</f>
        <v>1</v>
      </c>
      <c r="AB4215" s="1">
        <v>42844</v>
      </c>
      <c r="AC4215" s="13">
        <f t="shared" si="590"/>
        <v>42826</v>
      </c>
      <c r="AD4215" s="14">
        <f t="shared" si="591"/>
        <v>42844</v>
      </c>
      <c r="AE4215" s="1" t="str">
        <f t="shared" si="592"/>
        <v>Wednesday</v>
      </c>
      <c r="AF4215" s="2">
        <v>0.5370949074074074</v>
      </c>
      <c r="AG4215" s="2">
        <f t="shared" si="593"/>
        <v>0.54166666666666663</v>
      </c>
      <c r="AH4215" t="s">
        <v>25</v>
      </c>
    </row>
    <row r="4216" spans="1:34" x14ac:dyDescent="0.25">
      <c r="A4216">
        <v>1361563</v>
      </c>
      <c r="B4216" t="s">
        <v>29</v>
      </c>
      <c r="C4216" t="s">
        <v>47</v>
      </c>
      <c r="D4216" t="s">
        <v>31</v>
      </c>
      <c r="E4216">
        <v>53207</v>
      </c>
      <c r="F4216" t="s">
        <v>20</v>
      </c>
      <c r="G4216" t="s">
        <v>32</v>
      </c>
      <c r="H4216">
        <v>32</v>
      </c>
      <c r="I4216" t="s">
        <v>42</v>
      </c>
      <c r="J4216">
        <f>VLOOKUP(I4216,Key!$A$1:$C$73,2,FALSE)</f>
        <v>43.038719999999998</v>
      </c>
      <c r="K4216">
        <f>VLOOKUP(I4216,Key!$A$1:$C$73,3,FALSE)</f>
        <v>-87.905339999999995</v>
      </c>
      <c r="L4216" t="s">
        <v>48</v>
      </c>
      <c r="M4216">
        <f>VLOOKUP(L4216,Key!$A$1:$C$73,2,FALSE)</f>
        <v>43.031320000000001</v>
      </c>
      <c r="N4216">
        <f>VLOOKUP(L4216,Key!$A$1:$C$73,3,FALSE)</f>
        <v>-87.904259999999994</v>
      </c>
      <c r="O4216">
        <v>3</v>
      </c>
      <c r="P4216">
        <v>0</v>
      </c>
      <c r="Q4216">
        <v>0.5</v>
      </c>
      <c r="R4216">
        <v>0.4</v>
      </c>
      <c r="S4216">
        <v>18</v>
      </c>
      <c r="T4216">
        <f t="shared" si="585"/>
        <v>-1</v>
      </c>
      <c r="U4216" s="1">
        <v>42853</v>
      </c>
      <c r="V4216" s="13">
        <f t="shared" si="586"/>
        <v>42826</v>
      </c>
      <c r="W4216" s="14">
        <f t="shared" si="587"/>
        <v>42853</v>
      </c>
      <c r="X4216" s="1" t="str">
        <f t="shared" si="588"/>
        <v>Friday</v>
      </c>
      <c r="Y4216" s="2">
        <v>0.55155092592592592</v>
      </c>
      <c r="Z4216" s="2">
        <f t="shared" si="589"/>
        <v>0.54166666666666663</v>
      </c>
      <c r="AA4216">
        <f>1</f>
        <v>1</v>
      </c>
      <c r="AB4216" s="1">
        <v>42853</v>
      </c>
      <c r="AC4216" s="13">
        <f t="shared" si="590"/>
        <v>42826</v>
      </c>
      <c r="AD4216" s="14">
        <f t="shared" si="591"/>
        <v>42853</v>
      </c>
      <c r="AE4216" s="1" t="str">
        <f t="shared" si="592"/>
        <v>Friday</v>
      </c>
      <c r="AF4216" s="2">
        <v>0.55383101851851857</v>
      </c>
      <c r="AG4216" s="2">
        <f t="shared" si="593"/>
        <v>0.54166666666666663</v>
      </c>
      <c r="AH4216" t="s">
        <v>23</v>
      </c>
    </row>
    <row r="4217" spans="1:34" x14ac:dyDescent="0.25">
      <c r="A4217">
        <v>1366128</v>
      </c>
      <c r="B4217" t="s">
        <v>29</v>
      </c>
      <c r="C4217" t="s">
        <v>47</v>
      </c>
      <c r="D4217" t="s">
        <v>31</v>
      </c>
      <c r="E4217">
        <v>53202</v>
      </c>
      <c r="F4217" t="s">
        <v>20</v>
      </c>
      <c r="G4217" t="s">
        <v>50</v>
      </c>
      <c r="H4217">
        <v>982</v>
      </c>
      <c r="I4217" t="s">
        <v>79</v>
      </c>
      <c r="J4217">
        <f>VLOOKUP(I4217,Key!$A$1:$C$73,2,FALSE)</f>
        <v>43.04804</v>
      </c>
      <c r="K4217">
        <f>VLOOKUP(I4217,Key!$A$1:$C$73,3,FALSE)</f>
        <v>-87.896720000000002</v>
      </c>
      <c r="L4217" t="s">
        <v>77</v>
      </c>
      <c r="M4217">
        <f>VLOOKUP(L4217,Key!$A$1:$C$73,2,FALSE)</f>
        <v>43.036900000000003</v>
      </c>
      <c r="N4217">
        <f>VLOOKUP(L4217,Key!$A$1:$C$73,3,FALSE)</f>
        <v>-87.89667</v>
      </c>
      <c r="O4217">
        <v>31</v>
      </c>
      <c r="P4217">
        <v>0</v>
      </c>
      <c r="Q4217">
        <v>4.7</v>
      </c>
      <c r="R4217">
        <v>4.4000000000000004</v>
      </c>
      <c r="S4217">
        <v>186</v>
      </c>
      <c r="T4217">
        <f t="shared" si="585"/>
        <v>-1</v>
      </c>
      <c r="U4217" s="1">
        <v>42833</v>
      </c>
      <c r="V4217" s="13">
        <f t="shared" si="586"/>
        <v>42826</v>
      </c>
      <c r="W4217" s="14">
        <f t="shared" si="587"/>
        <v>42833</v>
      </c>
      <c r="X4217" s="1" t="str">
        <f t="shared" si="588"/>
        <v>Saturday</v>
      </c>
      <c r="Y4217" s="2">
        <v>0.64773148148148152</v>
      </c>
      <c r="Z4217" s="2">
        <f t="shared" si="589"/>
        <v>0.66666666666666663</v>
      </c>
      <c r="AA4217">
        <f>1</f>
        <v>1</v>
      </c>
      <c r="AB4217" s="1">
        <v>42833</v>
      </c>
      <c r="AC4217" s="13">
        <f t="shared" si="590"/>
        <v>42826</v>
      </c>
      <c r="AD4217" s="14">
        <f t="shared" si="591"/>
        <v>42833</v>
      </c>
      <c r="AE4217" s="1" t="str">
        <f t="shared" si="592"/>
        <v>Saturday</v>
      </c>
      <c r="AF4217" s="2">
        <v>0.66877314814814814</v>
      </c>
      <c r="AG4217" s="2">
        <f t="shared" si="593"/>
        <v>0.66666666666666663</v>
      </c>
      <c r="AH4217" t="s">
        <v>23</v>
      </c>
    </row>
    <row r="4218" spans="1:34" x14ac:dyDescent="0.25">
      <c r="A4218">
        <v>1366128</v>
      </c>
      <c r="B4218" t="s">
        <v>29</v>
      </c>
      <c r="C4218" t="s">
        <v>47</v>
      </c>
      <c r="D4218" t="s">
        <v>31</v>
      </c>
      <c r="E4218">
        <v>53202</v>
      </c>
      <c r="F4218" t="s">
        <v>20</v>
      </c>
      <c r="G4218" t="s">
        <v>50</v>
      </c>
      <c r="H4218">
        <v>982</v>
      </c>
      <c r="I4218" t="s">
        <v>77</v>
      </c>
      <c r="J4218">
        <f>VLOOKUP(I4218,Key!$A$1:$C$73,2,FALSE)</f>
        <v>43.036900000000003</v>
      </c>
      <c r="K4218">
        <f>VLOOKUP(I4218,Key!$A$1:$C$73,3,FALSE)</f>
        <v>-87.89667</v>
      </c>
      <c r="L4218" t="s">
        <v>62</v>
      </c>
      <c r="M4218">
        <f>VLOOKUP(L4218,Key!$A$1:$C$73,2,FALSE)</f>
        <v>43.052460000000004</v>
      </c>
      <c r="N4218">
        <f>VLOOKUP(L4218,Key!$A$1:$C$73,3,FALSE)</f>
        <v>-87.891000000000005</v>
      </c>
      <c r="O4218">
        <v>42</v>
      </c>
      <c r="P4218">
        <v>0</v>
      </c>
      <c r="Q4218">
        <v>6.3</v>
      </c>
      <c r="R4218">
        <v>6</v>
      </c>
      <c r="S4218">
        <v>252</v>
      </c>
      <c r="T4218">
        <f t="shared" si="585"/>
        <v>-1</v>
      </c>
      <c r="U4218" s="1">
        <v>42833</v>
      </c>
      <c r="V4218" s="13">
        <f t="shared" si="586"/>
        <v>42826</v>
      </c>
      <c r="W4218" s="14">
        <f t="shared" si="587"/>
        <v>42833</v>
      </c>
      <c r="X4218" s="1" t="str">
        <f t="shared" si="588"/>
        <v>Saturday</v>
      </c>
      <c r="Y4218" s="2">
        <v>0.66972222222222222</v>
      </c>
      <c r="Z4218" s="2">
        <f t="shared" si="589"/>
        <v>0.66666666666666663</v>
      </c>
      <c r="AA4218">
        <f>1</f>
        <v>1</v>
      </c>
      <c r="AB4218" s="1">
        <v>42833</v>
      </c>
      <c r="AC4218" s="13">
        <f t="shared" si="590"/>
        <v>42826</v>
      </c>
      <c r="AD4218" s="14">
        <f t="shared" si="591"/>
        <v>42833</v>
      </c>
      <c r="AE4218" s="1" t="str">
        <f t="shared" si="592"/>
        <v>Saturday</v>
      </c>
      <c r="AF4218" s="2">
        <v>0.69921296296296298</v>
      </c>
      <c r="AG4218" s="2">
        <f t="shared" si="593"/>
        <v>0.70833333333333326</v>
      </c>
      <c r="AH4218" t="s">
        <v>23</v>
      </c>
    </row>
    <row r="4219" spans="1:34" x14ac:dyDescent="0.25">
      <c r="A4219">
        <v>1366128</v>
      </c>
      <c r="B4219" t="s">
        <v>29</v>
      </c>
      <c r="C4219" t="s">
        <v>47</v>
      </c>
      <c r="D4219" t="s">
        <v>31</v>
      </c>
      <c r="E4219">
        <v>53202</v>
      </c>
      <c r="F4219" t="s">
        <v>20</v>
      </c>
      <c r="G4219" t="s">
        <v>50</v>
      </c>
      <c r="H4219">
        <v>317</v>
      </c>
      <c r="I4219" t="s">
        <v>61</v>
      </c>
      <c r="J4219">
        <f>VLOOKUP(I4219,Key!$A$1:$C$73,2,FALSE)</f>
        <v>43.060786</v>
      </c>
      <c r="K4219">
        <f>VLOOKUP(I4219,Key!$A$1:$C$73,3,FALSE)</f>
        <v>-87.883825999999999</v>
      </c>
      <c r="L4219" t="s">
        <v>77</v>
      </c>
      <c r="M4219">
        <f>VLOOKUP(L4219,Key!$A$1:$C$73,2,FALSE)</f>
        <v>43.036900000000003</v>
      </c>
      <c r="N4219">
        <f>VLOOKUP(L4219,Key!$A$1:$C$73,3,FALSE)</f>
        <v>-87.89667</v>
      </c>
      <c r="O4219">
        <v>32</v>
      </c>
      <c r="P4219">
        <v>0</v>
      </c>
      <c r="Q4219">
        <v>4.8</v>
      </c>
      <c r="R4219">
        <v>4.5999999999999996</v>
      </c>
      <c r="S4219">
        <v>192</v>
      </c>
      <c r="T4219">
        <f t="shared" si="585"/>
        <v>-1</v>
      </c>
      <c r="U4219" s="1">
        <v>42840</v>
      </c>
      <c r="V4219" s="13">
        <f t="shared" si="586"/>
        <v>42826</v>
      </c>
      <c r="W4219" s="14">
        <f t="shared" si="587"/>
        <v>42840</v>
      </c>
      <c r="X4219" s="1" t="str">
        <f t="shared" si="588"/>
        <v>Saturday</v>
      </c>
      <c r="Y4219" s="2">
        <v>0.72945601851851849</v>
      </c>
      <c r="Z4219" s="2">
        <f t="shared" si="589"/>
        <v>0.75</v>
      </c>
      <c r="AA4219">
        <f>1</f>
        <v>1</v>
      </c>
      <c r="AB4219" s="1">
        <v>42840</v>
      </c>
      <c r="AC4219" s="13">
        <f t="shared" si="590"/>
        <v>42826</v>
      </c>
      <c r="AD4219" s="14">
        <f t="shared" si="591"/>
        <v>42840</v>
      </c>
      <c r="AE4219" s="1" t="str">
        <f t="shared" si="592"/>
        <v>Saturday</v>
      </c>
      <c r="AF4219" s="2">
        <v>0.75206018518518514</v>
      </c>
      <c r="AG4219" s="2">
        <f t="shared" si="593"/>
        <v>0.75</v>
      </c>
      <c r="AH4219" t="s">
        <v>23</v>
      </c>
    </row>
    <row r="4220" spans="1:34" x14ac:dyDescent="0.25">
      <c r="A4220">
        <v>1366128</v>
      </c>
      <c r="B4220" t="s">
        <v>29</v>
      </c>
      <c r="C4220" t="s">
        <v>47</v>
      </c>
      <c r="D4220" t="s">
        <v>31</v>
      </c>
      <c r="E4220">
        <v>53202</v>
      </c>
      <c r="F4220" t="s">
        <v>20</v>
      </c>
      <c r="G4220" t="s">
        <v>50</v>
      </c>
      <c r="H4220">
        <v>96</v>
      </c>
      <c r="I4220" t="s">
        <v>79</v>
      </c>
      <c r="J4220">
        <f>VLOOKUP(I4220,Key!$A$1:$C$73,2,FALSE)</f>
        <v>43.04804</v>
      </c>
      <c r="K4220">
        <f>VLOOKUP(I4220,Key!$A$1:$C$73,3,FALSE)</f>
        <v>-87.896720000000002</v>
      </c>
      <c r="L4220" t="s">
        <v>80</v>
      </c>
      <c r="M4220">
        <f>VLOOKUP(L4220,Key!$A$1:$C$73,2,FALSE)</f>
        <v>43.060250000000003</v>
      </c>
      <c r="N4220">
        <f>VLOOKUP(L4220,Key!$A$1:$C$73,3,FALSE)</f>
        <v>-87.892169999999993</v>
      </c>
      <c r="O4220">
        <v>30</v>
      </c>
      <c r="P4220">
        <v>0</v>
      </c>
      <c r="Q4220">
        <v>4.5</v>
      </c>
      <c r="R4220">
        <v>4.3</v>
      </c>
      <c r="S4220">
        <v>180</v>
      </c>
      <c r="T4220">
        <f t="shared" si="585"/>
        <v>-1</v>
      </c>
      <c r="U4220" s="1">
        <v>42840</v>
      </c>
      <c r="V4220" s="13">
        <f t="shared" si="586"/>
        <v>42826</v>
      </c>
      <c r="W4220" s="14">
        <f t="shared" si="587"/>
        <v>42840</v>
      </c>
      <c r="X4220" s="1" t="str">
        <f t="shared" si="588"/>
        <v>Saturday</v>
      </c>
      <c r="Y4220" s="2">
        <v>0.67806712962962967</v>
      </c>
      <c r="Z4220" s="2">
        <f t="shared" si="589"/>
        <v>0.66666666666666663</v>
      </c>
      <c r="AA4220">
        <f>1</f>
        <v>1</v>
      </c>
      <c r="AB4220" s="1">
        <v>42840</v>
      </c>
      <c r="AC4220" s="13">
        <f t="shared" si="590"/>
        <v>42826</v>
      </c>
      <c r="AD4220" s="14">
        <f t="shared" si="591"/>
        <v>42840</v>
      </c>
      <c r="AE4220" s="1" t="str">
        <f t="shared" si="592"/>
        <v>Saturday</v>
      </c>
      <c r="AF4220" s="2">
        <v>0.69892361111111112</v>
      </c>
      <c r="AG4220" s="2">
        <f t="shared" si="593"/>
        <v>0.70833333333333326</v>
      </c>
      <c r="AH4220" t="s">
        <v>23</v>
      </c>
    </row>
    <row r="4221" spans="1:34" x14ac:dyDescent="0.25">
      <c r="A4221">
        <v>1366177</v>
      </c>
      <c r="B4221" t="s">
        <v>29</v>
      </c>
      <c r="C4221" t="s">
        <v>124</v>
      </c>
      <c r="D4221" t="s">
        <v>31</v>
      </c>
      <c r="E4221">
        <v>53072</v>
      </c>
      <c r="F4221" t="s">
        <v>20</v>
      </c>
      <c r="G4221" t="s">
        <v>32</v>
      </c>
      <c r="H4221">
        <v>5511</v>
      </c>
      <c r="I4221" t="s">
        <v>40</v>
      </c>
      <c r="J4221">
        <f>VLOOKUP(I4221,Key!$A$1:$C$73,2,FALSE)</f>
        <v>43.06033</v>
      </c>
      <c r="K4221">
        <f>VLOOKUP(I4221,Key!$A$1:$C$73,3,FALSE)</f>
        <v>-87.89546</v>
      </c>
      <c r="L4221" t="s">
        <v>57</v>
      </c>
      <c r="M4221">
        <f>VLOOKUP(L4221,Key!$A$1:$C$73,2,FALSE)</f>
        <v>43.03913</v>
      </c>
      <c r="N4221">
        <f>VLOOKUP(L4221,Key!$A$1:$C$73,3,FALSE)</f>
        <v>-87.916150000000002</v>
      </c>
      <c r="O4221">
        <v>17</v>
      </c>
      <c r="P4221">
        <v>0</v>
      </c>
      <c r="Q4221">
        <v>2.6</v>
      </c>
      <c r="R4221">
        <v>2.4</v>
      </c>
      <c r="S4221">
        <v>102</v>
      </c>
      <c r="T4221">
        <f t="shared" si="585"/>
        <v>-1</v>
      </c>
      <c r="U4221" s="1">
        <v>42849</v>
      </c>
      <c r="V4221" s="13">
        <f t="shared" si="586"/>
        <v>42826</v>
      </c>
      <c r="W4221" s="14">
        <f t="shared" si="587"/>
        <v>42849</v>
      </c>
      <c r="X4221" s="1" t="str">
        <f t="shared" si="588"/>
        <v>Monday</v>
      </c>
      <c r="Y4221" s="2">
        <v>0.63402777777777775</v>
      </c>
      <c r="Z4221" s="2">
        <f t="shared" si="589"/>
        <v>0.625</v>
      </c>
      <c r="AA4221">
        <f>1</f>
        <v>1</v>
      </c>
      <c r="AB4221" s="1">
        <v>42849</v>
      </c>
      <c r="AC4221" s="13">
        <f t="shared" si="590"/>
        <v>42826</v>
      </c>
      <c r="AD4221" s="14">
        <f t="shared" si="591"/>
        <v>42849</v>
      </c>
      <c r="AE4221" s="1" t="str">
        <f t="shared" si="592"/>
        <v>Monday</v>
      </c>
      <c r="AF4221" s="2">
        <v>0.64629629629629626</v>
      </c>
      <c r="AG4221" s="2">
        <f t="shared" si="593"/>
        <v>0.66666666666666663</v>
      </c>
      <c r="AH4221" t="s">
        <v>23</v>
      </c>
    </row>
    <row r="4222" spans="1:34" x14ac:dyDescent="0.25">
      <c r="A4222">
        <v>1369902</v>
      </c>
      <c r="B4222" t="s">
        <v>29</v>
      </c>
      <c r="C4222" t="s">
        <v>47</v>
      </c>
      <c r="D4222" t="s">
        <v>31</v>
      </c>
      <c r="E4222">
        <v>53217</v>
      </c>
      <c r="F4222" t="s">
        <v>20</v>
      </c>
      <c r="G4222" t="s">
        <v>32</v>
      </c>
      <c r="H4222">
        <v>5424</v>
      </c>
      <c r="I4222" t="s">
        <v>24</v>
      </c>
      <c r="J4222">
        <f>VLOOKUP(I4222,Key!$A$1:$C$73,2,FALSE)</f>
        <v>43.074655999999997</v>
      </c>
      <c r="K4222">
        <f>VLOOKUP(I4222,Key!$A$1:$C$73,3,FALSE)</f>
        <v>-87.889011999999994</v>
      </c>
      <c r="L4222" t="s">
        <v>66</v>
      </c>
      <c r="M4222">
        <f>VLOOKUP(L4222,Key!$A$1:$C$73,2,FALSE)</f>
        <v>43.078530000000001</v>
      </c>
      <c r="N4222">
        <f>VLOOKUP(L4222,Key!$A$1:$C$73,3,FALSE)</f>
        <v>-87.882620000000003</v>
      </c>
      <c r="O4222">
        <v>4</v>
      </c>
      <c r="P4222">
        <v>0</v>
      </c>
      <c r="Q4222">
        <v>0.6</v>
      </c>
      <c r="R4222">
        <v>0.6</v>
      </c>
      <c r="S4222">
        <v>24</v>
      </c>
      <c r="T4222">
        <f t="shared" si="585"/>
        <v>-1</v>
      </c>
      <c r="U4222" s="1">
        <v>42847</v>
      </c>
      <c r="V4222" s="13">
        <f t="shared" si="586"/>
        <v>42826</v>
      </c>
      <c r="W4222" s="14">
        <f t="shared" si="587"/>
        <v>42847</v>
      </c>
      <c r="X4222" s="1" t="str">
        <f t="shared" si="588"/>
        <v>Saturday</v>
      </c>
      <c r="Y4222" s="2">
        <v>0.53195601851851848</v>
      </c>
      <c r="Z4222" s="2">
        <f t="shared" si="589"/>
        <v>0.54166666666666663</v>
      </c>
      <c r="AA4222">
        <f>1</f>
        <v>1</v>
      </c>
      <c r="AB4222" s="1">
        <v>42847</v>
      </c>
      <c r="AC4222" s="13">
        <f t="shared" si="590"/>
        <v>42826</v>
      </c>
      <c r="AD4222" s="14">
        <f t="shared" si="591"/>
        <v>42847</v>
      </c>
      <c r="AE4222" s="1" t="str">
        <f t="shared" si="592"/>
        <v>Saturday</v>
      </c>
      <c r="AF4222" s="2">
        <v>0.53539351851851846</v>
      </c>
      <c r="AG4222" s="2">
        <f t="shared" si="593"/>
        <v>0.54166666666666663</v>
      </c>
      <c r="AH4222" t="s">
        <v>23</v>
      </c>
    </row>
    <row r="4223" spans="1:34" x14ac:dyDescent="0.25">
      <c r="A4223">
        <v>1370752</v>
      </c>
      <c r="B4223" t="s">
        <v>29</v>
      </c>
      <c r="C4223" t="s">
        <v>120</v>
      </c>
      <c r="D4223" t="s">
        <v>31</v>
      </c>
      <c r="E4223">
        <v>53105</v>
      </c>
      <c r="F4223" t="s">
        <v>20</v>
      </c>
      <c r="G4223" t="s">
        <v>32</v>
      </c>
      <c r="H4223">
        <v>34</v>
      </c>
      <c r="I4223" t="s">
        <v>22</v>
      </c>
      <c r="J4223">
        <f>VLOOKUP(I4223,Key!$A$1:$C$73,2,FALSE)</f>
        <v>43.058619999999998</v>
      </c>
      <c r="K4223">
        <f>VLOOKUP(I4223,Key!$A$1:$C$73,3,FALSE)</f>
        <v>-87.885319999999993</v>
      </c>
      <c r="L4223" t="s">
        <v>81</v>
      </c>
      <c r="M4223">
        <f>VLOOKUP(L4223,Key!$A$1:$C$73,2,FALSE)</f>
        <v>43.058010000000003</v>
      </c>
      <c r="N4223">
        <f>VLOOKUP(L4223,Key!$A$1:$C$73,3,FALSE)</f>
        <v>-87.877300000000005</v>
      </c>
      <c r="O4223">
        <v>6</v>
      </c>
      <c r="P4223">
        <v>0</v>
      </c>
      <c r="Q4223">
        <v>0.9</v>
      </c>
      <c r="R4223">
        <v>0.9</v>
      </c>
      <c r="S4223">
        <v>36</v>
      </c>
      <c r="T4223">
        <f t="shared" si="585"/>
        <v>-1</v>
      </c>
      <c r="U4223" s="1">
        <v>42834</v>
      </c>
      <c r="V4223" s="13">
        <f t="shared" si="586"/>
        <v>42826</v>
      </c>
      <c r="W4223" s="14">
        <f t="shared" si="587"/>
        <v>42834</v>
      </c>
      <c r="X4223" s="1" t="str">
        <f t="shared" si="588"/>
        <v>Sunday</v>
      </c>
      <c r="Y4223" s="2">
        <v>0.64184027777777775</v>
      </c>
      <c r="Z4223" s="2">
        <f t="shared" si="589"/>
        <v>0.625</v>
      </c>
      <c r="AA4223">
        <f>1</f>
        <v>1</v>
      </c>
      <c r="AB4223" s="1">
        <v>42834</v>
      </c>
      <c r="AC4223" s="13">
        <f t="shared" si="590"/>
        <v>42826</v>
      </c>
      <c r="AD4223" s="14">
        <f t="shared" si="591"/>
        <v>42834</v>
      </c>
      <c r="AE4223" s="1" t="str">
        <f t="shared" si="592"/>
        <v>Sunday</v>
      </c>
      <c r="AF4223" s="2">
        <v>0.64636574074074071</v>
      </c>
      <c r="AG4223" s="2">
        <f t="shared" si="593"/>
        <v>0.66666666666666663</v>
      </c>
      <c r="AH4223" t="s">
        <v>23</v>
      </c>
    </row>
    <row r="4224" spans="1:34" x14ac:dyDescent="0.25">
      <c r="A4224">
        <v>1371345</v>
      </c>
      <c r="B4224" t="s">
        <v>29</v>
      </c>
      <c r="C4224" t="s">
        <v>125</v>
      </c>
      <c r="D4224" t="s">
        <v>31</v>
      </c>
      <c r="E4224">
        <v>53213</v>
      </c>
      <c r="F4224" t="s">
        <v>20</v>
      </c>
      <c r="G4224" t="s">
        <v>32</v>
      </c>
      <c r="H4224">
        <v>190</v>
      </c>
      <c r="I4224" t="s">
        <v>66</v>
      </c>
      <c r="J4224">
        <f>VLOOKUP(I4224,Key!$A$1:$C$73,2,FALSE)</f>
        <v>43.078530000000001</v>
      </c>
      <c r="K4224">
        <f>VLOOKUP(I4224,Key!$A$1:$C$73,3,FALSE)</f>
        <v>-87.882620000000003</v>
      </c>
      <c r="L4224" t="s">
        <v>64</v>
      </c>
      <c r="M4224">
        <f>VLOOKUP(L4224,Key!$A$1:$C$73,2,FALSE)</f>
        <v>43.069021999999997</v>
      </c>
      <c r="N4224">
        <f>VLOOKUP(L4224,Key!$A$1:$C$73,3,FALSE)</f>
        <v>-87.887940999999998</v>
      </c>
      <c r="O4224">
        <v>7</v>
      </c>
      <c r="P4224">
        <v>0</v>
      </c>
      <c r="Q4224">
        <v>1.1000000000000001</v>
      </c>
      <c r="R4224">
        <v>1</v>
      </c>
      <c r="S4224">
        <v>42</v>
      </c>
      <c r="T4224">
        <f t="shared" si="585"/>
        <v>-1</v>
      </c>
      <c r="U4224" s="1">
        <v>42853</v>
      </c>
      <c r="V4224" s="13">
        <f t="shared" si="586"/>
        <v>42826</v>
      </c>
      <c r="W4224" s="14">
        <f t="shared" si="587"/>
        <v>42853</v>
      </c>
      <c r="X4224" s="1" t="str">
        <f t="shared" si="588"/>
        <v>Friday</v>
      </c>
      <c r="Y4224" s="2">
        <v>0.45447916666666671</v>
      </c>
      <c r="Z4224" s="2">
        <f t="shared" si="589"/>
        <v>0.45833333333333331</v>
      </c>
      <c r="AA4224">
        <f>1</f>
        <v>1</v>
      </c>
      <c r="AB4224" s="1">
        <v>42853</v>
      </c>
      <c r="AC4224" s="13">
        <f t="shared" si="590"/>
        <v>42826</v>
      </c>
      <c r="AD4224" s="14">
        <f t="shared" si="591"/>
        <v>42853</v>
      </c>
      <c r="AE4224" s="1" t="str">
        <f t="shared" si="592"/>
        <v>Friday</v>
      </c>
      <c r="AF4224" s="2">
        <v>0.45947916666666666</v>
      </c>
      <c r="AG4224" s="2">
        <f t="shared" si="593"/>
        <v>0.45833333333333331</v>
      </c>
      <c r="AH4224" t="s">
        <v>23</v>
      </c>
    </row>
    <row r="4225" spans="1:34" x14ac:dyDescent="0.25">
      <c r="A4225">
        <v>1371872</v>
      </c>
      <c r="B4225" t="s">
        <v>29</v>
      </c>
      <c r="C4225" t="s">
        <v>35</v>
      </c>
      <c r="D4225" t="s">
        <v>31</v>
      </c>
      <c r="E4225">
        <v>53222</v>
      </c>
      <c r="F4225" t="s">
        <v>20</v>
      </c>
      <c r="G4225" t="s">
        <v>32</v>
      </c>
      <c r="H4225">
        <v>34</v>
      </c>
      <c r="I4225" t="s">
        <v>89</v>
      </c>
      <c r="J4225">
        <f>VLOOKUP(I4225,Key!$A$1:$C$73,2,FALSE)</f>
        <v>43.060155999999999</v>
      </c>
      <c r="K4225">
        <f>VLOOKUP(I4225,Key!$A$1:$C$73,3,FALSE)</f>
        <v>-87.881258000000003</v>
      </c>
      <c r="L4225" t="s">
        <v>80</v>
      </c>
      <c r="M4225">
        <f>VLOOKUP(L4225,Key!$A$1:$C$73,2,FALSE)</f>
        <v>43.060250000000003</v>
      </c>
      <c r="N4225">
        <f>VLOOKUP(L4225,Key!$A$1:$C$73,3,FALSE)</f>
        <v>-87.892169999999993</v>
      </c>
      <c r="O4225">
        <v>5</v>
      </c>
      <c r="P4225">
        <v>0</v>
      </c>
      <c r="Q4225">
        <v>0.8</v>
      </c>
      <c r="R4225">
        <v>0.7</v>
      </c>
      <c r="S4225">
        <v>30</v>
      </c>
      <c r="T4225">
        <f t="shared" si="585"/>
        <v>-1</v>
      </c>
      <c r="U4225" s="1">
        <v>42849</v>
      </c>
      <c r="V4225" s="13">
        <f t="shared" si="586"/>
        <v>42826</v>
      </c>
      <c r="W4225" s="14">
        <f t="shared" si="587"/>
        <v>42849</v>
      </c>
      <c r="X4225" s="1" t="str">
        <f t="shared" si="588"/>
        <v>Monday</v>
      </c>
      <c r="Y4225" s="2">
        <v>0.78736111111111118</v>
      </c>
      <c r="Z4225" s="2">
        <f t="shared" si="589"/>
        <v>0.79166666666666663</v>
      </c>
      <c r="AA4225">
        <f>1</f>
        <v>1</v>
      </c>
      <c r="AB4225" s="1">
        <v>42849</v>
      </c>
      <c r="AC4225" s="13">
        <f t="shared" si="590"/>
        <v>42826</v>
      </c>
      <c r="AD4225" s="14">
        <f t="shared" si="591"/>
        <v>42849</v>
      </c>
      <c r="AE4225" s="1" t="str">
        <f t="shared" si="592"/>
        <v>Monday</v>
      </c>
      <c r="AF4225" s="2">
        <v>0.79028935185185178</v>
      </c>
      <c r="AG4225" s="2">
        <f t="shared" si="593"/>
        <v>0.79166666666666663</v>
      </c>
      <c r="AH4225" t="s">
        <v>23</v>
      </c>
    </row>
    <row r="4226" spans="1:34" x14ac:dyDescent="0.25">
      <c r="A4226">
        <v>1371872</v>
      </c>
      <c r="B4226" t="s">
        <v>29</v>
      </c>
      <c r="C4226" t="s">
        <v>35</v>
      </c>
      <c r="D4226" t="s">
        <v>31</v>
      </c>
      <c r="E4226">
        <v>53222</v>
      </c>
      <c r="F4226" t="s">
        <v>20</v>
      </c>
      <c r="G4226" t="s">
        <v>32</v>
      </c>
      <c r="H4226">
        <v>3</v>
      </c>
      <c r="I4226" t="s">
        <v>77</v>
      </c>
      <c r="J4226">
        <f>VLOOKUP(I4226,Key!$A$1:$C$73,2,FALSE)</f>
        <v>43.036900000000003</v>
      </c>
      <c r="K4226">
        <f>VLOOKUP(I4226,Key!$A$1:$C$73,3,FALSE)</f>
        <v>-87.89667</v>
      </c>
      <c r="L4226" t="s">
        <v>81</v>
      </c>
      <c r="M4226">
        <f>VLOOKUP(L4226,Key!$A$1:$C$73,2,FALSE)</f>
        <v>43.058010000000003</v>
      </c>
      <c r="N4226">
        <f>VLOOKUP(L4226,Key!$A$1:$C$73,3,FALSE)</f>
        <v>-87.877300000000005</v>
      </c>
      <c r="O4226">
        <v>14</v>
      </c>
      <c r="P4226">
        <v>0</v>
      </c>
      <c r="Q4226">
        <v>2.1</v>
      </c>
      <c r="R4226">
        <v>2</v>
      </c>
      <c r="S4226">
        <v>84</v>
      </c>
      <c r="T4226">
        <f t="shared" ref="T4226:T4289" si="594">-1</f>
        <v>-1</v>
      </c>
      <c r="U4226" s="1">
        <v>42849</v>
      </c>
      <c r="V4226" s="13">
        <f t="shared" ref="V4226:V4289" si="595">DATE(YEAR(U4226), MONTH(U4226), 1)</f>
        <v>42826</v>
      </c>
      <c r="W4226" s="14">
        <f t="shared" ref="W4226:W4289" si="596">U4226</f>
        <v>42849</v>
      </c>
      <c r="X4226" s="1" t="str">
        <f t="shared" ref="X4226:X4289" si="597">TEXT(W4226,"dddd")</f>
        <v>Monday</v>
      </c>
      <c r="Y4226" s="2">
        <v>0.75771990740740736</v>
      </c>
      <c r="Z4226" s="2">
        <f t="shared" ref="Z4226:Z4289" si="598">MROUND(Y4226, "1:00")</f>
        <v>0.75</v>
      </c>
      <c r="AA4226">
        <f>1</f>
        <v>1</v>
      </c>
      <c r="AB4226" s="1">
        <v>42849</v>
      </c>
      <c r="AC4226" s="13">
        <f t="shared" ref="AC4226:AC4289" si="599">DATE(YEAR(AB4226), MONTH(AB4226), 1)</f>
        <v>42826</v>
      </c>
      <c r="AD4226" s="14">
        <f t="shared" ref="AD4226:AD4289" si="600">AB4226</f>
        <v>42849</v>
      </c>
      <c r="AE4226" s="1" t="str">
        <f t="shared" ref="AE4226:AE4289" si="601">TEXT(AD4226,"dddd")</f>
        <v>Monday</v>
      </c>
      <c r="AF4226" s="2">
        <v>0.7674305555555555</v>
      </c>
      <c r="AG4226" s="2">
        <f t="shared" ref="AG4226:AG4289" si="602">MROUND(AF4226, "1:00")</f>
        <v>0.75</v>
      </c>
      <c r="AH4226" t="s">
        <v>23</v>
      </c>
    </row>
    <row r="4227" spans="1:34" x14ac:dyDescent="0.25">
      <c r="A4227">
        <v>1371872</v>
      </c>
      <c r="B4227" t="s">
        <v>29</v>
      </c>
      <c r="C4227" t="s">
        <v>35</v>
      </c>
      <c r="D4227" t="s">
        <v>31</v>
      </c>
      <c r="E4227">
        <v>53222</v>
      </c>
      <c r="F4227" t="s">
        <v>20</v>
      </c>
      <c r="G4227" t="s">
        <v>32</v>
      </c>
      <c r="H4227">
        <v>223</v>
      </c>
      <c r="I4227" t="s">
        <v>65</v>
      </c>
      <c r="J4227">
        <f>VLOOKUP(I4227,Key!$A$1:$C$73,2,FALSE)</f>
        <v>43.077359999999999</v>
      </c>
      <c r="K4227">
        <f>VLOOKUP(I4227,Key!$A$1:$C$73,3,FALSE)</f>
        <v>-87.880769999999998</v>
      </c>
      <c r="L4227" t="s">
        <v>81</v>
      </c>
      <c r="M4227">
        <f>VLOOKUP(L4227,Key!$A$1:$C$73,2,FALSE)</f>
        <v>43.058010000000003</v>
      </c>
      <c r="N4227">
        <f>VLOOKUP(L4227,Key!$A$1:$C$73,3,FALSE)</f>
        <v>-87.877300000000005</v>
      </c>
      <c r="O4227">
        <v>24</v>
      </c>
      <c r="P4227">
        <v>0</v>
      </c>
      <c r="Q4227">
        <v>3.6</v>
      </c>
      <c r="R4227">
        <v>3.4</v>
      </c>
      <c r="S4227">
        <v>144</v>
      </c>
      <c r="T4227">
        <f t="shared" si="594"/>
        <v>-1</v>
      </c>
      <c r="U4227" s="1">
        <v>42836</v>
      </c>
      <c r="V4227" s="13">
        <f t="shared" si="595"/>
        <v>42826</v>
      </c>
      <c r="W4227" s="14">
        <f t="shared" si="596"/>
        <v>42836</v>
      </c>
      <c r="X4227" s="1" t="str">
        <f t="shared" si="597"/>
        <v>Tuesday</v>
      </c>
      <c r="Y4227" s="2">
        <v>0.81887731481481474</v>
      </c>
      <c r="Z4227" s="2">
        <f t="shared" si="598"/>
        <v>0.83333333333333326</v>
      </c>
      <c r="AA4227">
        <f>1</f>
        <v>1</v>
      </c>
      <c r="AB4227" s="1">
        <v>42836</v>
      </c>
      <c r="AC4227" s="13">
        <f t="shared" si="599"/>
        <v>42826</v>
      </c>
      <c r="AD4227" s="14">
        <f t="shared" si="600"/>
        <v>42836</v>
      </c>
      <c r="AE4227" s="1" t="str">
        <f t="shared" si="601"/>
        <v>Tuesday</v>
      </c>
      <c r="AF4227" s="2">
        <v>0.83606481481481476</v>
      </c>
      <c r="AG4227" s="2">
        <f t="shared" si="602"/>
        <v>0.83333333333333326</v>
      </c>
      <c r="AH4227" t="s">
        <v>23</v>
      </c>
    </row>
    <row r="4228" spans="1:34" x14ac:dyDescent="0.25">
      <c r="A4228">
        <v>1371872</v>
      </c>
      <c r="B4228" t="s">
        <v>29</v>
      </c>
      <c r="C4228" t="s">
        <v>35</v>
      </c>
      <c r="D4228" t="s">
        <v>31</v>
      </c>
      <c r="E4228">
        <v>53222</v>
      </c>
      <c r="F4228" t="s">
        <v>20</v>
      </c>
      <c r="G4228" t="s">
        <v>32</v>
      </c>
      <c r="H4228">
        <v>13</v>
      </c>
      <c r="I4228" t="s">
        <v>80</v>
      </c>
      <c r="J4228">
        <f>VLOOKUP(I4228,Key!$A$1:$C$73,2,FALSE)</f>
        <v>43.060250000000003</v>
      </c>
      <c r="K4228">
        <f>VLOOKUP(I4228,Key!$A$1:$C$73,3,FALSE)</f>
        <v>-87.892169999999993</v>
      </c>
      <c r="L4228" t="s">
        <v>21</v>
      </c>
      <c r="M4228">
        <f>VLOOKUP(L4228,Key!$A$1:$C$73,2,FALSE)</f>
        <v>43.074890000000003</v>
      </c>
      <c r="N4228">
        <f>VLOOKUP(L4228,Key!$A$1:$C$73,3,FALSE)</f>
        <v>-87.882810000000006</v>
      </c>
      <c r="O4228">
        <v>11</v>
      </c>
      <c r="P4228">
        <v>0</v>
      </c>
      <c r="Q4228">
        <v>1.7</v>
      </c>
      <c r="R4228">
        <v>1.6</v>
      </c>
      <c r="S4228">
        <v>66</v>
      </c>
      <c r="T4228">
        <f t="shared" si="594"/>
        <v>-1</v>
      </c>
      <c r="U4228" s="1">
        <v>42835</v>
      </c>
      <c r="V4228" s="13">
        <f t="shared" si="595"/>
        <v>42826</v>
      </c>
      <c r="W4228" s="14">
        <f t="shared" si="596"/>
        <v>42835</v>
      </c>
      <c r="X4228" s="1" t="str">
        <f t="shared" si="597"/>
        <v>Monday</v>
      </c>
      <c r="Y4228" s="2">
        <v>0.42418981481481483</v>
      </c>
      <c r="Z4228" s="2">
        <f t="shared" si="598"/>
        <v>0.41666666666666663</v>
      </c>
      <c r="AA4228">
        <f>1</f>
        <v>1</v>
      </c>
      <c r="AB4228" s="1">
        <v>42835</v>
      </c>
      <c r="AC4228" s="13">
        <f t="shared" si="599"/>
        <v>42826</v>
      </c>
      <c r="AD4228" s="14">
        <f t="shared" si="600"/>
        <v>42835</v>
      </c>
      <c r="AE4228" s="1" t="str">
        <f t="shared" si="601"/>
        <v>Monday</v>
      </c>
      <c r="AF4228" s="2">
        <v>0.4317361111111111</v>
      </c>
      <c r="AG4228" s="2">
        <f t="shared" si="602"/>
        <v>0.41666666666666663</v>
      </c>
      <c r="AH4228" t="s">
        <v>23</v>
      </c>
    </row>
    <row r="4229" spans="1:34" x14ac:dyDescent="0.25">
      <c r="A4229">
        <v>1372071</v>
      </c>
      <c r="B4229" t="s">
        <v>29</v>
      </c>
      <c r="C4229" t="s">
        <v>47</v>
      </c>
      <c r="D4229" t="s">
        <v>31</v>
      </c>
      <c r="E4229">
        <v>53202</v>
      </c>
      <c r="F4229" t="s">
        <v>20</v>
      </c>
      <c r="G4229" t="s">
        <v>32</v>
      </c>
      <c r="H4229">
        <v>5429</v>
      </c>
      <c r="I4229" t="s">
        <v>66</v>
      </c>
      <c r="J4229">
        <f>VLOOKUP(I4229,Key!$A$1:$C$73,2,FALSE)</f>
        <v>43.078530000000001</v>
      </c>
      <c r="K4229">
        <f>VLOOKUP(I4229,Key!$A$1:$C$73,3,FALSE)</f>
        <v>-87.882620000000003</v>
      </c>
      <c r="L4229" t="s">
        <v>75</v>
      </c>
      <c r="M4229">
        <f>VLOOKUP(L4229,Key!$A$1:$C$73,2,FALSE)</f>
        <v>43.060296999999998</v>
      </c>
      <c r="N4229">
        <f>VLOOKUP(L4229,Key!$A$1:$C$73,3,FALSE)</f>
        <v>-87.913150000000002</v>
      </c>
      <c r="O4229">
        <v>26</v>
      </c>
      <c r="P4229">
        <v>0</v>
      </c>
      <c r="Q4229">
        <v>3.9</v>
      </c>
      <c r="R4229">
        <v>3.7</v>
      </c>
      <c r="S4229">
        <v>156</v>
      </c>
      <c r="T4229">
        <f t="shared" si="594"/>
        <v>-1</v>
      </c>
      <c r="U4229" s="1">
        <v>42850</v>
      </c>
      <c r="V4229" s="13">
        <f t="shared" si="595"/>
        <v>42826</v>
      </c>
      <c r="W4229" s="14">
        <f t="shared" si="596"/>
        <v>42850</v>
      </c>
      <c r="X4229" s="1" t="str">
        <f t="shared" si="597"/>
        <v>Tuesday</v>
      </c>
      <c r="Y4229" s="2">
        <v>0.71857638888888886</v>
      </c>
      <c r="Z4229" s="2">
        <f t="shared" si="598"/>
        <v>0.70833333333333326</v>
      </c>
      <c r="AA4229">
        <f>1</f>
        <v>1</v>
      </c>
      <c r="AB4229" s="1">
        <v>42850</v>
      </c>
      <c r="AC4229" s="13">
        <f t="shared" si="599"/>
        <v>42826</v>
      </c>
      <c r="AD4229" s="14">
        <f t="shared" si="600"/>
        <v>42850</v>
      </c>
      <c r="AE4229" s="1" t="str">
        <f t="shared" si="601"/>
        <v>Tuesday</v>
      </c>
      <c r="AF4229" s="2">
        <v>0.73659722222222224</v>
      </c>
      <c r="AG4229" s="2">
        <f t="shared" si="602"/>
        <v>0.75</v>
      </c>
      <c r="AH4229" t="s">
        <v>23</v>
      </c>
    </row>
    <row r="4230" spans="1:34" x14ac:dyDescent="0.25">
      <c r="A4230">
        <v>1372080</v>
      </c>
      <c r="B4230" t="s">
        <v>29</v>
      </c>
      <c r="C4230" t="s">
        <v>47</v>
      </c>
      <c r="D4230" t="s">
        <v>31</v>
      </c>
      <c r="E4230">
        <v>53201</v>
      </c>
      <c r="F4230" t="s">
        <v>20</v>
      </c>
      <c r="G4230" t="s">
        <v>32</v>
      </c>
      <c r="H4230">
        <v>362</v>
      </c>
      <c r="I4230" t="s">
        <v>66</v>
      </c>
      <c r="J4230">
        <f>VLOOKUP(I4230,Key!$A$1:$C$73,2,FALSE)</f>
        <v>43.078530000000001</v>
      </c>
      <c r="K4230">
        <f>VLOOKUP(I4230,Key!$A$1:$C$73,3,FALSE)</f>
        <v>-87.882620000000003</v>
      </c>
      <c r="L4230" t="s">
        <v>75</v>
      </c>
      <c r="M4230">
        <f>VLOOKUP(L4230,Key!$A$1:$C$73,2,FALSE)</f>
        <v>43.060296999999998</v>
      </c>
      <c r="N4230">
        <f>VLOOKUP(L4230,Key!$A$1:$C$73,3,FALSE)</f>
        <v>-87.913150000000002</v>
      </c>
      <c r="O4230">
        <v>25</v>
      </c>
      <c r="P4230">
        <v>0</v>
      </c>
      <c r="Q4230">
        <v>3.8</v>
      </c>
      <c r="R4230">
        <v>3.6</v>
      </c>
      <c r="S4230">
        <v>150</v>
      </c>
      <c r="T4230">
        <f t="shared" si="594"/>
        <v>-1</v>
      </c>
      <c r="U4230" s="1">
        <v>42850</v>
      </c>
      <c r="V4230" s="13">
        <f t="shared" si="595"/>
        <v>42826</v>
      </c>
      <c r="W4230" s="14">
        <f t="shared" si="596"/>
        <v>42850</v>
      </c>
      <c r="X4230" s="1" t="str">
        <f t="shared" si="597"/>
        <v>Tuesday</v>
      </c>
      <c r="Y4230" s="2">
        <v>0.71931712962962957</v>
      </c>
      <c r="Z4230" s="2">
        <f t="shared" si="598"/>
        <v>0.70833333333333326</v>
      </c>
      <c r="AA4230">
        <f>1</f>
        <v>1</v>
      </c>
      <c r="AB4230" s="1">
        <v>42850</v>
      </c>
      <c r="AC4230" s="13">
        <f t="shared" si="599"/>
        <v>42826</v>
      </c>
      <c r="AD4230" s="14">
        <f t="shared" si="600"/>
        <v>42850</v>
      </c>
      <c r="AE4230" s="1" t="str">
        <f t="shared" si="601"/>
        <v>Tuesday</v>
      </c>
      <c r="AF4230" s="2">
        <v>0.73667824074074073</v>
      </c>
      <c r="AG4230" s="2">
        <f t="shared" si="602"/>
        <v>0.75</v>
      </c>
      <c r="AH4230" t="s">
        <v>23</v>
      </c>
    </row>
    <row r="4231" spans="1:34" x14ac:dyDescent="0.25">
      <c r="A4231">
        <v>1372197</v>
      </c>
      <c r="B4231" t="s">
        <v>29</v>
      </c>
      <c r="C4231" t="s">
        <v>30</v>
      </c>
      <c r="D4231" t="s">
        <v>31</v>
      </c>
      <c r="E4231">
        <v>53202</v>
      </c>
      <c r="F4231" t="s">
        <v>20</v>
      </c>
      <c r="G4231" t="s">
        <v>32</v>
      </c>
      <c r="H4231">
        <v>5514</v>
      </c>
      <c r="I4231" t="s">
        <v>22</v>
      </c>
      <c r="J4231">
        <f>VLOOKUP(I4231,Key!$A$1:$C$73,2,FALSE)</f>
        <v>43.058619999999998</v>
      </c>
      <c r="K4231">
        <f>VLOOKUP(I4231,Key!$A$1:$C$73,3,FALSE)</f>
        <v>-87.885319999999993</v>
      </c>
      <c r="L4231" t="s">
        <v>66</v>
      </c>
      <c r="M4231">
        <f>VLOOKUP(L4231,Key!$A$1:$C$73,2,FALSE)</f>
        <v>43.078530000000001</v>
      </c>
      <c r="N4231">
        <f>VLOOKUP(L4231,Key!$A$1:$C$73,3,FALSE)</f>
        <v>-87.882620000000003</v>
      </c>
      <c r="O4231">
        <v>18</v>
      </c>
      <c r="P4231">
        <v>0</v>
      </c>
      <c r="Q4231">
        <v>2.7</v>
      </c>
      <c r="R4231">
        <v>2.6</v>
      </c>
      <c r="S4231">
        <v>108</v>
      </c>
      <c r="T4231">
        <f t="shared" si="594"/>
        <v>-1</v>
      </c>
      <c r="U4231" s="1">
        <v>42849</v>
      </c>
      <c r="V4231" s="13">
        <f t="shared" si="595"/>
        <v>42826</v>
      </c>
      <c r="W4231" s="14">
        <f t="shared" si="596"/>
        <v>42849</v>
      </c>
      <c r="X4231" s="1" t="str">
        <f t="shared" si="597"/>
        <v>Monday</v>
      </c>
      <c r="Y4231" s="2">
        <v>0.71053240740740742</v>
      </c>
      <c r="Z4231" s="2">
        <f t="shared" si="598"/>
        <v>0.70833333333333326</v>
      </c>
      <c r="AA4231">
        <f>1</f>
        <v>1</v>
      </c>
      <c r="AB4231" s="1">
        <v>42849</v>
      </c>
      <c r="AC4231" s="13">
        <f t="shared" si="599"/>
        <v>42826</v>
      </c>
      <c r="AD4231" s="14">
        <f t="shared" si="600"/>
        <v>42849</v>
      </c>
      <c r="AE4231" s="1" t="str">
        <f t="shared" si="601"/>
        <v>Monday</v>
      </c>
      <c r="AF4231" s="2">
        <v>0.72320601851851851</v>
      </c>
      <c r="AG4231" s="2">
        <f t="shared" si="602"/>
        <v>0.70833333333333326</v>
      </c>
      <c r="AH4231" t="s">
        <v>23</v>
      </c>
    </row>
    <row r="4232" spans="1:34" x14ac:dyDescent="0.25">
      <c r="A4232">
        <v>1373087</v>
      </c>
      <c r="B4232" t="s">
        <v>29</v>
      </c>
      <c r="C4232" t="s">
        <v>47</v>
      </c>
      <c r="D4232" t="s">
        <v>31</v>
      </c>
      <c r="E4232">
        <v>53211</v>
      </c>
      <c r="F4232" t="s">
        <v>20</v>
      </c>
      <c r="G4232" t="s">
        <v>32</v>
      </c>
      <c r="H4232">
        <v>5428</v>
      </c>
      <c r="I4232" t="s">
        <v>52</v>
      </c>
      <c r="J4232">
        <f>VLOOKUP(I4232,Key!$A$1:$C$73,2,FALSE)</f>
        <v>43.042490000000001</v>
      </c>
      <c r="K4232">
        <f>VLOOKUP(I4232,Key!$A$1:$C$73,3,FALSE)</f>
        <v>-87.909959999999998</v>
      </c>
      <c r="L4232" t="s">
        <v>61</v>
      </c>
      <c r="M4232">
        <f>VLOOKUP(L4232,Key!$A$1:$C$73,2,FALSE)</f>
        <v>43.060786</v>
      </c>
      <c r="N4232">
        <f>VLOOKUP(L4232,Key!$A$1:$C$73,3,FALSE)</f>
        <v>-87.883825999999999</v>
      </c>
      <c r="O4232">
        <v>16</v>
      </c>
      <c r="P4232">
        <v>0</v>
      </c>
      <c r="Q4232">
        <v>2.4</v>
      </c>
      <c r="R4232">
        <v>2.2999999999999998</v>
      </c>
      <c r="S4232">
        <v>96</v>
      </c>
      <c r="T4232">
        <f t="shared" si="594"/>
        <v>-1</v>
      </c>
      <c r="U4232" s="1">
        <v>42832</v>
      </c>
      <c r="V4232" s="13">
        <f t="shared" si="595"/>
        <v>42826</v>
      </c>
      <c r="W4232" s="14">
        <f t="shared" si="596"/>
        <v>42832</v>
      </c>
      <c r="X4232" s="1" t="str">
        <f t="shared" si="597"/>
        <v>Friday</v>
      </c>
      <c r="Y4232" s="2">
        <v>0.9161689814814814</v>
      </c>
      <c r="Z4232" s="2">
        <f t="shared" si="598"/>
        <v>0.91666666666666663</v>
      </c>
      <c r="AA4232">
        <f>1</f>
        <v>1</v>
      </c>
      <c r="AB4232" s="1">
        <v>42832</v>
      </c>
      <c r="AC4232" s="13">
        <f t="shared" si="599"/>
        <v>42826</v>
      </c>
      <c r="AD4232" s="14">
        <f t="shared" si="600"/>
        <v>42832</v>
      </c>
      <c r="AE4232" s="1" t="str">
        <f t="shared" si="601"/>
        <v>Friday</v>
      </c>
      <c r="AF4232" s="2">
        <v>0.92733796296296289</v>
      </c>
      <c r="AG4232" s="2">
        <f t="shared" si="602"/>
        <v>0.91666666666666663</v>
      </c>
      <c r="AH4232" t="s">
        <v>23</v>
      </c>
    </row>
    <row r="4233" spans="1:34" x14ac:dyDescent="0.25">
      <c r="A4233">
        <v>1373301</v>
      </c>
      <c r="B4233" t="s">
        <v>29</v>
      </c>
      <c r="C4233" t="s">
        <v>121</v>
      </c>
      <c r="D4233" t="s">
        <v>31</v>
      </c>
      <c r="E4233">
        <v>53092</v>
      </c>
      <c r="F4233" t="s">
        <v>20</v>
      </c>
      <c r="G4233" t="s">
        <v>32</v>
      </c>
      <c r="H4233">
        <v>91</v>
      </c>
      <c r="I4233" t="s">
        <v>80</v>
      </c>
      <c r="J4233">
        <f>VLOOKUP(I4233,Key!$A$1:$C$73,2,FALSE)</f>
        <v>43.060250000000003</v>
      </c>
      <c r="K4233">
        <f>VLOOKUP(I4233,Key!$A$1:$C$73,3,FALSE)</f>
        <v>-87.892169999999993</v>
      </c>
      <c r="L4233" t="s">
        <v>66</v>
      </c>
      <c r="M4233">
        <f>VLOOKUP(L4233,Key!$A$1:$C$73,2,FALSE)</f>
        <v>43.078530000000001</v>
      </c>
      <c r="N4233">
        <f>VLOOKUP(L4233,Key!$A$1:$C$73,3,FALSE)</f>
        <v>-87.882620000000003</v>
      </c>
      <c r="O4233">
        <v>10</v>
      </c>
      <c r="P4233">
        <v>0</v>
      </c>
      <c r="Q4233">
        <v>1.5</v>
      </c>
      <c r="R4233">
        <v>1.4</v>
      </c>
      <c r="S4233">
        <v>60</v>
      </c>
      <c r="T4233">
        <f t="shared" si="594"/>
        <v>-1</v>
      </c>
      <c r="U4233" s="1">
        <v>42826</v>
      </c>
      <c r="V4233" s="13">
        <f t="shared" si="595"/>
        <v>42826</v>
      </c>
      <c r="W4233" s="14">
        <f t="shared" si="596"/>
        <v>42826</v>
      </c>
      <c r="X4233" s="1" t="str">
        <f t="shared" si="597"/>
        <v>Saturday</v>
      </c>
      <c r="Y4233" s="2">
        <v>0.61222222222222222</v>
      </c>
      <c r="Z4233" s="2">
        <f t="shared" si="598"/>
        <v>0.625</v>
      </c>
      <c r="AA4233">
        <f>1</f>
        <v>1</v>
      </c>
      <c r="AB4233" s="1">
        <v>42826</v>
      </c>
      <c r="AC4233" s="13">
        <f t="shared" si="599"/>
        <v>42826</v>
      </c>
      <c r="AD4233" s="14">
        <f t="shared" si="600"/>
        <v>42826</v>
      </c>
      <c r="AE4233" s="1" t="str">
        <f t="shared" si="601"/>
        <v>Saturday</v>
      </c>
      <c r="AF4233" s="2">
        <v>0.6191550925925926</v>
      </c>
      <c r="AG4233" s="2">
        <f t="shared" si="602"/>
        <v>0.625</v>
      </c>
      <c r="AH4233" t="s">
        <v>23</v>
      </c>
    </row>
    <row r="4234" spans="1:34" x14ac:dyDescent="0.25">
      <c r="A4234">
        <v>1373301</v>
      </c>
      <c r="B4234" t="s">
        <v>29</v>
      </c>
      <c r="C4234" t="s">
        <v>121</v>
      </c>
      <c r="D4234" t="s">
        <v>31</v>
      </c>
      <c r="E4234">
        <v>53092</v>
      </c>
      <c r="F4234" t="s">
        <v>20</v>
      </c>
      <c r="G4234" t="s">
        <v>32</v>
      </c>
      <c r="H4234">
        <v>319</v>
      </c>
      <c r="I4234" t="s">
        <v>80</v>
      </c>
      <c r="J4234">
        <f>VLOOKUP(I4234,Key!$A$1:$C$73,2,FALSE)</f>
        <v>43.060250000000003</v>
      </c>
      <c r="K4234">
        <f>VLOOKUP(I4234,Key!$A$1:$C$73,3,FALSE)</f>
        <v>-87.892169999999993</v>
      </c>
      <c r="L4234" t="s">
        <v>66</v>
      </c>
      <c r="M4234">
        <f>VLOOKUP(L4234,Key!$A$1:$C$73,2,FALSE)</f>
        <v>43.078530000000001</v>
      </c>
      <c r="N4234">
        <f>VLOOKUP(L4234,Key!$A$1:$C$73,3,FALSE)</f>
        <v>-87.882620000000003</v>
      </c>
      <c r="O4234">
        <v>11</v>
      </c>
      <c r="P4234">
        <v>0</v>
      </c>
      <c r="Q4234">
        <v>1.7</v>
      </c>
      <c r="R4234">
        <v>1.6</v>
      </c>
      <c r="S4234">
        <v>66</v>
      </c>
      <c r="T4234">
        <f t="shared" si="594"/>
        <v>-1</v>
      </c>
      <c r="U4234" s="1">
        <v>42833</v>
      </c>
      <c r="V4234" s="13">
        <f t="shared" si="595"/>
        <v>42826</v>
      </c>
      <c r="W4234" s="14">
        <f t="shared" si="596"/>
        <v>42833</v>
      </c>
      <c r="X4234" s="1" t="str">
        <f t="shared" si="597"/>
        <v>Saturday</v>
      </c>
      <c r="Y4234" s="2">
        <v>0.5672800925925926</v>
      </c>
      <c r="Z4234" s="2">
        <f t="shared" si="598"/>
        <v>0.58333333333333326</v>
      </c>
      <c r="AA4234">
        <f>1</f>
        <v>1</v>
      </c>
      <c r="AB4234" s="1">
        <v>42833</v>
      </c>
      <c r="AC4234" s="13">
        <f t="shared" si="599"/>
        <v>42826</v>
      </c>
      <c r="AD4234" s="14">
        <f t="shared" si="600"/>
        <v>42833</v>
      </c>
      <c r="AE4234" s="1" t="str">
        <f t="shared" si="601"/>
        <v>Saturday</v>
      </c>
      <c r="AF4234" s="2">
        <v>0.57481481481481478</v>
      </c>
      <c r="AG4234" s="2">
        <f t="shared" si="602"/>
        <v>0.58333333333333326</v>
      </c>
      <c r="AH4234" t="s">
        <v>23</v>
      </c>
    </row>
    <row r="4235" spans="1:34" x14ac:dyDescent="0.25">
      <c r="A4235">
        <v>1376765</v>
      </c>
      <c r="B4235" t="s">
        <v>29</v>
      </c>
      <c r="C4235" t="s">
        <v>47</v>
      </c>
      <c r="D4235" t="s">
        <v>31</v>
      </c>
      <c r="E4235">
        <v>53202</v>
      </c>
      <c r="F4235" t="s">
        <v>20</v>
      </c>
      <c r="G4235" t="s">
        <v>97</v>
      </c>
      <c r="H4235">
        <v>45</v>
      </c>
      <c r="I4235" t="s">
        <v>52</v>
      </c>
      <c r="J4235">
        <f>VLOOKUP(I4235,Key!$A$1:$C$73,2,FALSE)</f>
        <v>43.042490000000001</v>
      </c>
      <c r="K4235">
        <f>VLOOKUP(I4235,Key!$A$1:$C$73,3,FALSE)</f>
        <v>-87.909959999999998</v>
      </c>
      <c r="L4235" t="s">
        <v>28</v>
      </c>
      <c r="M4235">
        <f>VLOOKUP(L4235,Key!$A$1:$C$73,2,FALSE)</f>
        <v>43.038580000000003</v>
      </c>
      <c r="N4235">
        <f>VLOOKUP(L4235,Key!$A$1:$C$73,3,FALSE)</f>
        <v>-87.90934</v>
      </c>
      <c r="O4235">
        <v>5</v>
      </c>
      <c r="P4235">
        <v>2</v>
      </c>
      <c r="Q4235">
        <v>0.8</v>
      </c>
      <c r="R4235">
        <v>0.7</v>
      </c>
      <c r="S4235">
        <v>30</v>
      </c>
      <c r="T4235">
        <f t="shared" si="594"/>
        <v>-1</v>
      </c>
      <c r="U4235" s="1">
        <v>42853</v>
      </c>
      <c r="V4235" s="13">
        <f t="shared" si="595"/>
        <v>42826</v>
      </c>
      <c r="W4235" s="14">
        <f t="shared" si="596"/>
        <v>42853</v>
      </c>
      <c r="X4235" s="1" t="str">
        <f t="shared" si="597"/>
        <v>Friday</v>
      </c>
      <c r="Y4235" s="2">
        <v>0.92550925925925931</v>
      </c>
      <c r="Z4235" s="2">
        <f t="shared" si="598"/>
        <v>0.91666666666666663</v>
      </c>
      <c r="AA4235">
        <f>1</f>
        <v>1</v>
      </c>
      <c r="AB4235" s="1">
        <v>42853</v>
      </c>
      <c r="AC4235" s="13">
        <f t="shared" si="599"/>
        <v>42826</v>
      </c>
      <c r="AD4235" s="14">
        <f t="shared" si="600"/>
        <v>42853</v>
      </c>
      <c r="AE4235" s="1" t="str">
        <f t="shared" si="601"/>
        <v>Friday</v>
      </c>
      <c r="AF4235" s="2">
        <v>0.92898148148148152</v>
      </c>
      <c r="AG4235" s="2">
        <f t="shared" si="602"/>
        <v>0.91666666666666663</v>
      </c>
      <c r="AH4235" t="s">
        <v>23</v>
      </c>
    </row>
    <row r="4236" spans="1:34" x14ac:dyDescent="0.25">
      <c r="A4236">
        <v>1377542</v>
      </c>
      <c r="B4236" t="s">
        <v>29</v>
      </c>
      <c r="C4236" t="s">
        <v>126</v>
      </c>
      <c r="D4236" t="s">
        <v>31</v>
      </c>
      <c r="E4236">
        <v>53593</v>
      </c>
      <c r="F4236" t="s">
        <v>20</v>
      </c>
      <c r="G4236" t="s">
        <v>32</v>
      </c>
      <c r="H4236">
        <v>45</v>
      </c>
      <c r="I4236" t="s">
        <v>80</v>
      </c>
      <c r="J4236">
        <f>VLOOKUP(I4236,Key!$A$1:$C$73,2,FALSE)</f>
        <v>43.060250000000003</v>
      </c>
      <c r="K4236">
        <f>VLOOKUP(I4236,Key!$A$1:$C$73,3,FALSE)</f>
        <v>-87.892169999999993</v>
      </c>
      <c r="L4236" t="s">
        <v>77</v>
      </c>
      <c r="M4236">
        <f>VLOOKUP(L4236,Key!$A$1:$C$73,2,FALSE)</f>
        <v>43.036900000000003</v>
      </c>
      <c r="N4236">
        <f>VLOOKUP(L4236,Key!$A$1:$C$73,3,FALSE)</f>
        <v>-87.89667</v>
      </c>
      <c r="O4236">
        <v>21</v>
      </c>
      <c r="P4236">
        <v>0</v>
      </c>
      <c r="Q4236">
        <v>3.2</v>
      </c>
      <c r="R4236">
        <v>3</v>
      </c>
      <c r="S4236">
        <v>126</v>
      </c>
      <c r="T4236">
        <f t="shared" si="594"/>
        <v>-1</v>
      </c>
      <c r="U4236" s="1">
        <v>42834</v>
      </c>
      <c r="V4236" s="13">
        <f t="shared" si="595"/>
        <v>42826</v>
      </c>
      <c r="W4236" s="14">
        <f t="shared" si="596"/>
        <v>42834</v>
      </c>
      <c r="X4236" s="1" t="str">
        <f t="shared" si="597"/>
        <v>Sunday</v>
      </c>
      <c r="Y4236" s="2">
        <v>0.70177083333333334</v>
      </c>
      <c r="Z4236" s="2">
        <f t="shared" si="598"/>
        <v>0.70833333333333326</v>
      </c>
      <c r="AA4236">
        <f>1</f>
        <v>1</v>
      </c>
      <c r="AB4236" s="1">
        <v>42834</v>
      </c>
      <c r="AC4236" s="13">
        <f t="shared" si="599"/>
        <v>42826</v>
      </c>
      <c r="AD4236" s="14">
        <f t="shared" si="600"/>
        <v>42834</v>
      </c>
      <c r="AE4236" s="1" t="str">
        <f t="shared" si="601"/>
        <v>Sunday</v>
      </c>
      <c r="AF4236" s="2">
        <v>0.71609953703703699</v>
      </c>
      <c r="AG4236" s="2">
        <f t="shared" si="602"/>
        <v>0.70833333333333326</v>
      </c>
      <c r="AH4236" t="s">
        <v>23</v>
      </c>
    </row>
    <row r="4237" spans="1:34" x14ac:dyDescent="0.25">
      <c r="A4237">
        <v>1378671</v>
      </c>
      <c r="B4237" t="s">
        <v>29</v>
      </c>
      <c r="C4237" t="s">
        <v>47</v>
      </c>
      <c r="D4237" t="s">
        <v>31</v>
      </c>
      <c r="E4237">
        <v>53212</v>
      </c>
      <c r="F4237" t="s">
        <v>20</v>
      </c>
      <c r="G4237" t="s">
        <v>32</v>
      </c>
      <c r="H4237">
        <v>5468</v>
      </c>
      <c r="I4237" t="s">
        <v>33</v>
      </c>
      <c r="J4237">
        <f>VLOOKUP(I4237,Key!$A$1:$C$73,2,FALSE)</f>
        <v>43.045712999999999</v>
      </c>
      <c r="K4237">
        <f>VLOOKUP(I4237,Key!$A$1:$C$73,3,FALSE)</f>
        <v>-87.899756999999994</v>
      </c>
      <c r="L4237" t="s">
        <v>77</v>
      </c>
      <c r="M4237">
        <f>VLOOKUP(L4237,Key!$A$1:$C$73,2,FALSE)</f>
        <v>43.036900000000003</v>
      </c>
      <c r="N4237">
        <f>VLOOKUP(L4237,Key!$A$1:$C$73,3,FALSE)</f>
        <v>-87.89667</v>
      </c>
      <c r="O4237">
        <v>7</v>
      </c>
      <c r="P4237">
        <v>0</v>
      </c>
      <c r="Q4237">
        <v>1.1000000000000001</v>
      </c>
      <c r="R4237">
        <v>1</v>
      </c>
      <c r="S4237">
        <v>42</v>
      </c>
      <c r="T4237">
        <f t="shared" si="594"/>
        <v>-1</v>
      </c>
      <c r="U4237" s="1">
        <v>42837</v>
      </c>
      <c r="V4237" s="13">
        <f t="shared" si="595"/>
        <v>42826</v>
      </c>
      <c r="W4237" s="14">
        <f t="shared" si="596"/>
        <v>42837</v>
      </c>
      <c r="X4237" s="1" t="str">
        <f t="shared" si="597"/>
        <v>Wednesday</v>
      </c>
      <c r="Y4237" s="2">
        <v>0.58032407407407405</v>
      </c>
      <c r="Z4237" s="2">
        <f t="shared" si="598"/>
        <v>0.58333333333333326</v>
      </c>
      <c r="AA4237">
        <f>1</f>
        <v>1</v>
      </c>
      <c r="AB4237" s="1">
        <v>42837</v>
      </c>
      <c r="AC4237" s="13">
        <f t="shared" si="599"/>
        <v>42826</v>
      </c>
      <c r="AD4237" s="14">
        <f t="shared" si="600"/>
        <v>42837</v>
      </c>
      <c r="AE4237" s="1" t="str">
        <f t="shared" si="601"/>
        <v>Wednesday</v>
      </c>
      <c r="AF4237" s="2">
        <v>0.58509259259259261</v>
      </c>
      <c r="AG4237" s="2">
        <f t="shared" si="602"/>
        <v>0.58333333333333326</v>
      </c>
      <c r="AH4237" t="s">
        <v>23</v>
      </c>
    </row>
    <row r="4238" spans="1:34" x14ac:dyDescent="0.25">
      <c r="A4238">
        <v>1378672</v>
      </c>
      <c r="B4238" t="s">
        <v>29</v>
      </c>
      <c r="C4238" t="s">
        <v>47</v>
      </c>
      <c r="D4238" t="s">
        <v>31</v>
      </c>
      <c r="E4238">
        <v>53207</v>
      </c>
      <c r="F4238" t="s">
        <v>20</v>
      </c>
      <c r="G4238" t="s">
        <v>32</v>
      </c>
      <c r="H4238">
        <v>5481</v>
      </c>
      <c r="I4238" t="s">
        <v>56</v>
      </c>
      <c r="J4238">
        <f>VLOOKUP(I4238,Key!$A$1:$C$73,2,FALSE)</f>
        <v>43.004728999999998</v>
      </c>
      <c r="K4238">
        <f>VLOOKUP(I4238,Key!$A$1:$C$73,3,FALSE)</f>
        <v>-87.905463999999995</v>
      </c>
      <c r="L4238" t="s">
        <v>94</v>
      </c>
      <c r="M4238">
        <f>VLOOKUP(L4238,Key!$A$1:$C$73,2,FALSE)</f>
        <v>43.020020000000002</v>
      </c>
      <c r="N4238">
        <f>VLOOKUP(L4238,Key!$A$1:$C$73,3,FALSE)</f>
        <v>-87.912540000000007</v>
      </c>
      <c r="O4238">
        <v>8</v>
      </c>
      <c r="P4238">
        <v>0</v>
      </c>
      <c r="Q4238">
        <v>1.2</v>
      </c>
      <c r="R4238">
        <v>1.1000000000000001</v>
      </c>
      <c r="S4238">
        <v>48</v>
      </c>
      <c r="T4238">
        <f t="shared" si="594"/>
        <v>-1</v>
      </c>
      <c r="U4238" s="1">
        <v>42839</v>
      </c>
      <c r="V4238" s="13">
        <f t="shared" si="595"/>
        <v>42826</v>
      </c>
      <c r="W4238" s="14">
        <f t="shared" si="596"/>
        <v>42839</v>
      </c>
      <c r="X4238" s="1" t="str">
        <f t="shared" si="597"/>
        <v>Friday</v>
      </c>
      <c r="Y4238" s="2">
        <v>0.5091782407407407</v>
      </c>
      <c r="Z4238" s="2">
        <f t="shared" si="598"/>
        <v>0.5</v>
      </c>
      <c r="AA4238">
        <f>1</f>
        <v>1</v>
      </c>
      <c r="AB4238" s="1">
        <v>42839</v>
      </c>
      <c r="AC4238" s="13">
        <f t="shared" si="599"/>
        <v>42826</v>
      </c>
      <c r="AD4238" s="14">
        <f t="shared" si="600"/>
        <v>42839</v>
      </c>
      <c r="AE4238" s="1" t="str">
        <f t="shared" si="601"/>
        <v>Friday</v>
      </c>
      <c r="AF4238" s="2">
        <v>0.51490740740740737</v>
      </c>
      <c r="AG4238" s="2">
        <f t="shared" si="602"/>
        <v>0.5</v>
      </c>
      <c r="AH4238" t="s">
        <v>23</v>
      </c>
    </row>
    <row r="4239" spans="1:34" x14ac:dyDescent="0.25">
      <c r="A4239">
        <v>1378672</v>
      </c>
      <c r="B4239" t="s">
        <v>29</v>
      </c>
      <c r="C4239" t="s">
        <v>47</v>
      </c>
      <c r="D4239" t="s">
        <v>31</v>
      </c>
      <c r="E4239">
        <v>53207</v>
      </c>
      <c r="F4239" t="s">
        <v>20</v>
      </c>
      <c r="G4239" t="s">
        <v>32</v>
      </c>
      <c r="H4239">
        <v>9</v>
      </c>
      <c r="I4239" t="s">
        <v>56</v>
      </c>
      <c r="J4239">
        <f>VLOOKUP(I4239,Key!$A$1:$C$73,2,FALSE)</f>
        <v>43.004728999999998</v>
      </c>
      <c r="K4239">
        <f>VLOOKUP(I4239,Key!$A$1:$C$73,3,FALSE)</f>
        <v>-87.905463999999995</v>
      </c>
      <c r="L4239" t="s">
        <v>94</v>
      </c>
      <c r="M4239">
        <f>VLOOKUP(L4239,Key!$A$1:$C$73,2,FALSE)</f>
        <v>43.020020000000002</v>
      </c>
      <c r="N4239">
        <f>VLOOKUP(L4239,Key!$A$1:$C$73,3,FALSE)</f>
        <v>-87.912540000000007</v>
      </c>
      <c r="O4239">
        <v>8</v>
      </c>
      <c r="P4239">
        <v>0</v>
      </c>
      <c r="Q4239">
        <v>1.2</v>
      </c>
      <c r="R4239">
        <v>1.1000000000000001</v>
      </c>
      <c r="S4239">
        <v>48</v>
      </c>
      <c r="T4239">
        <f t="shared" si="594"/>
        <v>-1</v>
      </c>
      <c r="U4239" s="1">
        <v>42842</v>
      </c>
      <c r="V4239" s="13">
        <f t="shared" si="595"/>
        <v>42826</v>
      </c>
      <c r="W4239" s="14">
        <f t="shared" si="596"/>
        <v>42842</v>
      </c>
      <c r="X4239" s="1" t="str">
        <f t="shared" si="597"/>
        <v>Monday</v>
      </c>
      <c r="Y4239" s="2">
        <v>0.51287037037037042</v>
      </c>
      <c r="Z4239" s="2">
        <f t="shared" si="598"/>
        <v>0.5</v>
      </c>
      <c r="AA4239">
        <f>1</f>
        <v>1</v>
      </c>
      <c r="AB4239" s="1">
        <v>42842</v>
      </c>
      <c r="AC4239" s="13">
        <f t="shared" si="599"/>
        <v>42826</v>
      </c>
      <c r="AD4239" s="14">
        <f t="shared" si="600"/>
        <v>42842</v>
      </c>
      <c r="AE4239" s="1" t="str">
        <f t="shared" si="601"/>
        <v>Monday</v>
      </c>
      <c r="AF4239" s="2">
        <v>0.51869212962962963</v>
      </c>
      <c r="AG4239" s="2">
        <f t="shared" si="602"/>
        <v>0.5</v>
      </c>
      <c r="AH4239" t="s">
        <v>23</v>
      </c>
    </row>
    <row r="4240" spans="1:34" x14ac:dyDescent="0.25">
      <c r="A4240">
        <v>1378733</v>
      </c>
      <c r="B4240" t="s">
        <v>29</v>
      </c>
      <c r="C4240" t="s">
        <v>114</v>
      </c>
      <c r="D4240" t="s">
        <v>31</v>
      </c>
      <c r="E4240">
        <v>54915</v>
      </c>
      <c r="F4240" t="s">
        <v>20</v>
      </c>
      <c r="G4240" t="s">
        <v>32</v>
      </c>
      <c r="H4240">
        <v>5516</v>
      </c>
      <c r="I4240" t="s">
        <v>40</v>
      </c>
      <c r="J4240">
        <f>VLOOKUP(I4240,Key!$A$1:$C$73,2,FALSE)</f>
        <v>43.06033</v>
      </c>
      <c r="K4240">
        <f>VLOOKUP(I4240,Key!$A$1:$C$73,3,FALSE)</f>
        <v>-87.89546</v>
      </c>
      <c r="L4240" t="s">
        <v>22</v>
      </c>
      <c r="M4240">
        <f>VLOOKUP(L4240,Key!$A$1:$C$73,2,FALSE)</f>
        <v>43.058619999999998</v>
      </c>
      <c r="N4240">
        <f>VLOOKUP(L4240,Key!$A$1:$C$73,3,FALSE)</f>
        <v>-87.885319999999993</v>
      </c>
      <c r="O4240">
        <v>9</v>
      </c>
      <c r="P4240">
        <v>0</v>
      </c>
      <c r="Q4240">
        <v>1.4</v>
      </c>
      <c r="R4240">
        <v>1.3</v>
      </c>
      <c r="S4240">
        <v>54</v>
      </c>
      <c r="T4240">
        <f t="shared" si="594"/>
        <v>-1</v>
      </c>
      <c r="U4240" s="1">
        <v>42847</v>
      </c>
      <c r="V4240" s="13">
        <f t="shared" si="595"/>
        <v>42826</v>
      </c>
      <c r="W4240" s="14">
        <f t="shared" si="596"/>
        <v>42847</v>
      </c>
      <c r="X4240" s="1" t="str">
        <f t="shared" si="597"/>
        <v>Saturday</v>
      </c>
      <c r="Y4240" s="2">
        <v>0.43377314814814816</v>
      </c>
      <c r="Z4240" s="2">
        <f t="shared" si="598"/>
        <v>0.41666666666666663</v>
      </c>
      <c r="AA4240">
        <f>1</f>
        <v>1</v>
      </c>
      <c r="AB4240" s="1">
        <v>42847</v>
      </c>
      <c r="AC4240" s="13">
        <f t="shared" si="599"/>
        <v>42826</v>
      </c>
      <c r="AD4240" s="14">
        <f t="shared" si="600"/>
        <v>42847</v>
      </c>
      <c r="AE4240" s="1" t="str">
        <f t="shared" si="601"/>
        <v>Saturday</v>
      </c>
      <c r="AF4240" s="2">
        <v>0.4397800925925926</v>
      </c>
      <c r="AG4240" s="2">
        <f t="shared" si="602"/>
        <v>0.45833333333333331</v>
      </c>
      <c r="AH4240" t="s">
        <v>23</v>
      </c>
    </row>
    <row r="4241" spans="1:34" x14ac:dyDescent="0.25">
      <c r="A4241">
        <v>1378810</v>
      </c>
      <c r="B4241" t="s">
        <v>29</v>
      </c>
      <c r="C4241" t="s">
        <v>103</v>
      </c>
      <c r="D4241" t="s">
        <v>31</v>
      </c>
      <c r="E4241">
        <v>53211</v>
      </c>
      <c r="F4241" t="s">
        <v>20</v>
      </c>
      <c r="G4241" t="s">
        <v>32</v>
      </c>
      <c r="H4241">
        <v>5446</v>
      </c>
      <c r="I4241" t="s">
        <v>63</v>
      </c>
      <c r="J4241">
        <f>VLOOKUP(I4241,Key!$A$1:$C$73,2,FALSE)</f>
        <v>43.066893999999998</v>
      </c>
      <c r="K4241">
        <f>VLOOKUP(I4241,Key!$A$1:$C$73,3,FALSE)</f>
        <v>-87.877936000000005</v>
      </c>
      <c r="L4241" t="s">
        <v>21</v>
      </c>
      <c r="M4241">
        <f>VLOOKUP(L4241,Key!$A$1:$C$73,2,FALSE)</f>
        <v>43.074890000000003</v>
      </c>
      <c r="N4241">
        <f>VLOOKUP(L4241,Key!$A$1:$C$73,3,FALSE)</f>
        <v>-87.882810000000006</v>
      </c>
      <c r="O4241">
        <v>5</v>
      </c>
      <c r="P4241">
        <v>0</v>
      </c>
      <c r="Q4241">
        <v>0.8</v>
      </c>
      <c r="R4241">
        <v>0.7</v>
      </c>
      <c r="S4241">
        <v>30</v>
      </c>
      <c r="T4241">
        <f t="shared" si="594"/>
        <v>-1</v>
      </c>
      <c r="U4241" s="1">
        <v>42837</v>
      </c>
      <c r="V4241" s="13">
        <f t="shared" si="595"/>
        <v>42826</v>
      </c>
      <c r="W4241" s="14">
        <f t="shared" si="596"/>
        <v>42837</v>
      </c>
      <c r="X4241" s="1" t="str">
        <f t="shared" si="597"/>
        <v>Wednesday</v>
      </c>
      <c r="Y4241" s="2">
        <v>0.3911574074074074</v>
      </c>
      <c r="Z4241" s="2">
        <f t="shared" si="598"/>
        <v>0.375</v>
      </c>
      <c r="AA4241">
        <f>1</f>
        <v>1</v>
      </c>
      <c r="AB4241" s="1">
        <v>42837</v>
      </c>
      <c r="AC4241" s="13">
        <f t="shared" si="599"/>
        <v>42826</v>
      </c>
      <c r="AD4241" s="14">
        <f t="shared" si="600"/>
        <v>42837</v>
      </c>
      <c r="AE4241" s="1" t="str">
        <f t="shared" si="601"/>
        <v>Wednesday</v>
      </c>
      <c r="AF4241" s="2">
        <v>0.39447916666666666</v>
      </c>
      <c r="AG4241" s="2">
        <f t="shared" si="602"/>
        <v>0.375</v>
      </c>
      <c r="AH4241" t="s">
        <v>23</v>
      </c>
    </row>
    <row r="4242" spans="1:34" x14ac:dyDescent="0.25">
      <c r="A4242">
        <v>1378810</v>
      </c>
      <c r="B4242" t="s">
        <v>29</v>
      </c>
      <c r="C4242" t="s">
        <v>103</v>
      </c>
      <c r="D4242" t="s">
        <v>31</v>
      </c>
      <c r="E4242">
        <v>53211</v>
      </c>
      <c r="F4242" t="s">
        <v>20</v>
      </c>
      <c r="G4242" t="s">
        <v>32</v>
      </c>
      <c r="H4242">
        <v>5522</v>
      </c>
      <c r="I4242" t="s">
        <v>65</v>
      </c>
      <c r="J4242">
        <f>VLOOKUP(I4242,Key!$A$1:$C$73,2,FALSE)</f>
        <v>43.077359999999999</v>
      </c>
      <c r="K4242">
        <f>VLOOKUP(I4242,Key!$A$1:$C$73,3,FALSE)</f>
        <v>-87.880769999999998</v>
      </c>
      <c r="L4242" t="s">
        <v>63</v>
      </c>
      <c r="M4242">
        <f>VLOOKUP(L4242,Key!$A$1:$C$73,2,FALSE)</f>
        <v>43.066893999999998</v>
      </c>
      <c r="N4242">
        <f>VLOOKUP(L4242,Key!$A$1:$C$73,3,FALSE)</f>
        <v>-87.877936000000005</v>
      </c>
      <c r="O4242">
        <v>5</v>
      </c>
      <c r="P4242">
        <v>0</v>
      </c>
      <c r="Q4242">
        <v>0.8</v>
      </c>
      <c r="R4242">
        <v>0.7</v>
      </c>
      <c r="S4242">
        <v>30</v>
      </c>
      <c r="T4242">
        <f t="shared" si="594"/>
        <v>-1</v>
      </c>
      <c r="U4242" s="1">
        <v>42849</v>
      </c>
      <c r="V4242" s="13">
        <f t="shared" si="595"/>
        <v>42826</v>
      </c>
      <c r="W4242" s="14">
        <f t="shared" si="596"/>
        <v>42849</v>
      </c>
      <c r="X4242" s="1" t="str">
        <f t="shared" si="597"/>
        <v>Monday</v>
      </c>
      <c r="Y4242" s="2">
        <v>0.66508101851851853</v>
      </c>
      <c r="Z4242" s="2">
        <f t="shared" si="598"/>
        <v>0.66666666666666663</v>
      </c>
      <c r="AA4242">
        <f>1</f>
        <v>1</v>
      </c>
      <c r="AB4242" s="1">
        <v>42849</v>
      </c>
      <c r="AC4242" s="13">
        <f t="shared" si="599"/>
        <v>42826</v>
      </c>
      <c r="AD4242" s="14">
        <f t="shared" si="600"/>
        <v>42849</v>
      </c>
      <c r="AE4242" s="1" t="str">
        <f t="shared" si="601"/>
        <v>Monday</v>
      </c>
      <c r="AF4242" s="2">
        <v>0.66863425925925923</v>
      </c>
      <c r="AG4242" s="2">
        <f t="shared" si="602"/>
        <v>0.66666666666666663</v>
      </c>
      <c r="AH4242" t="s">
        <v>23</v>
      </c>
    </row>
    <row r="4243" spans="1:34" x14ac:dyDescent="0.25">
      <c r="A4243">
        <v>1380582</v>
      </c>
      <c r="B4243" t="s">
        <v>29</v>
      </c>
      <c r="C4243" t="s">
        <v>127</v>
      </c>
      <c r="D4243" t="s">
        <v>31</v>
      </c>
      <c r="E4243">
        <v>53222</v>
      </c>
      <c r="F4243" t="s">
        <v>20</v>
      </c>
      <c r="G4243" t="s">
        <v>32</v>
      </c>
      <c r="H4243">
        <v>5481</v>
      </c>
      <c r="I4243" t="s">
        <v>62</v>
      </c>
      <c r="J4243">
        <f>VLOOKUP(I4243,Key!$A$1:$C$73,2,FALSE)</f>
        <v>43.052460000000004</v>
      </c>
      <c r="K4243">
        <f>VLOOKUP(I4243,Key!$A$1:$C$73,3,FALSE)</f>
        <v>-87.891000000000005</v>
      </c>
      <c r="L4243" t="s">
        <v>62</v>
      </c>
      <c r="M4243">
        <f>VLOOKUP(L4243,Key!$A$1:$C$73,2,FALSE)</f>
        <v>43.052460000000004</v>
      </c>
      <c r="N4243">
        <f>VLOOKUP(L4243,Key!$A$1:$C$73,3,FALSE)</f>
        <v>-87.891000000000005</v>
      </c>
      <c r="O4243">
        <v>16</v>
      </c>
      <c r="P4243">
        <v>0</v>
      </c>
      <c r="Q4243">
        <v>2.4</v>
      </c>
      <c r="R4243">
        <v>2.2999999999999998</v>
      </c>
      <c r="S4243">
        <v>96</v>
      </c>
      <c r="T4243">
        <f t="shared" si="594"/>
        <v>-1</v>
      </c>
      <c r="U4243" s="1">
        <v>42834</v>
      </c>
      <c r="V4243" s="13">
        <f t="shared" si="595"/>
        <v>42826</v>
      </c>
      <c r="W4243" s="14">
        <f t="shared" si="596"/>
        <v>42834</v>
      </c>
      <c r="X4243" s="1" t="str">
        <f t="shared" si="597"/>
        <v>Sunday</v>
      </c>
      <c r="Y4243" s="2">
        <v>0.39343750000000005</v>
      </c>
      <c r="Z4243" s="2">
        <f t="shared" si="598"/>
        <v>0.375</v>
      </c>
      <c r="AA4243">
        <f>1</f>
        <v>1</v>
      </c>
      <c r="AB4243" s="1">
        <v>42834</v>
      </c>
      <c r="AC4243" s="13">
        <f t="shared" si="599"/>
        <v>42826</v>
      </c>
      <c r="AD4243" s="14">
        <f t="shared" si="600"/>
        <v>42834</v>
      </c>
      <c r="AE4243" s="1" t="str">
        <f t="shared" si="601"/>
        <v>Sunday</v>
      </c>
      <c r="AF4243" s="2">
        <v>0.40446759259259263</v>
      </c>
      <c r="AG4243" s="2">
        <f t="shared" si="602"/>
        <v>0.41666666666666663</v>
      </c>
      <c r="AH4243" t="s">
        <v>25</v>
      </c>
    </row>
    <row r="4244" spans="1:34" x14ac:dyDescent="0.25">
      <c r="A4244">
        <v>1381218</v>
      </c>
      <c r="B4244" t="s">
        <v>29</v>
      </c>
      <c r="C4244" t="s">
        <v>58</v>
      </c>
      <c r="D4244" t="s">
        <v>31</v>
      </c>
      <c r="E4244">
        <v>53211</v>
      </c>
      <c r="F4244" t="s">
        <v>20</v>
      </c>
      <c r="G4244" t="s">
        <v>50</v>
      </c>
      <c r="H4244">
        <v>5446</v>
      </c>
      <c r="I4244" t="s">
        <v>65</v>
      </c>
      <c r="J4244">
        <f>VLOOKUP(I4244,Key!$A$1:$C$73,2,FALSE)</f>
        <v>43.077359999999999</v>
      </c>
      <c r="K4244">
        <f>VLOOKUP(I4244,Key!$A$1:$C$73,3,FALSE)</f>
        <v>-87.880769999999998</v>
      </c>
      <c r="L4244" t="s">
        <v>65</v>
      </c>
      <c r="M4244">
        <f>VLOOKUP(L4244,Key!$A$1:$C$73,2,FALSE)</f>
        <v>43.077359999999999</v>
      </c>
      <c r="N4244">
        <f>VLOOKUP(L4244,Key!$A$1:$C$73,3,FALSE)</f>
        <v>-87.880769999999998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f t="shared" si="594"/>
        <v>-1</v>
      </c>
      <c r="U4244" s="1">
        <v>42840</v>
      </c>
      <c r="V4244" s="13">
        <f t="shared" si="595"/>
        <v>42826</v>
      </c>
      <c r="W4244" s="14">
        <f t="shared" si="596"/>
        <v>42840</v>
      </c>
      <c r="X4244" s="1" t="str">
        <f t="shared" si="597"/>
        <v>Saturday</v>
      </c>
      <c r="Y4244" s="2">
        <v>0.60166666666666668</v>
      </c>
      <c r="Z4244" s="2">
        <f t="shared" si="598"/>
        <v>0.58333333333333326</v>
      </c>
      <c r="AA4244">
        <f>1</f>
        <v>1</v>
      </c>
      <c r="AB4244" s="1">
        <v>42840</v>
      </c>
      <c r="AC4244" s="13">
        <f t="shared" si="599"/>
        <v>42826</v>
      </c>
      <c r="AD4244" s="14">
        <f t="shared" si="600"/>
        <v>42840</v>
      </c>
      <c r="AE4244" s="1" t="str">
        <f t="shared" si="601"/>
        <v>Saturday</v>
      </c>
      <c r="AF4244" s="2">
        <v>0.6019444444444445</v>
      </c>
      <c r="AG4244" s="2">
        <f t="shared" si="602"/>
        <v>0.58333333333333326</v>
      </c>
      <c r="AH4244" t="s">
        <v>25</v>
      </c>
    </row>
    <row r="4245" spans="1:34" x14ac:dyDescent="0.25">
      <c r="A4245">
        <v>1381218</v>
      </c>
      <c r="B4245" t="s">
        <v>29</v>
      </c>
      <c r="C4245" t="s">
        <v>58</v>
      </c>
      <c r="D4245" t="s">
        <v>31</v>
      </c>
      <c r="E4245">
        <v>53211</v>
      </c>
      <c r="F4245" t="s">
        <v>20</v>
      </c>
      <c r="G4245" t="s">
        <v>50</v>
      </c>
      <c r="H4245">
        <v>5446</v>
      </c>
      <c r="I4245" t="s">
        <v>65</v>
      </c>
      <c r="J4245">
        <f>VLOOKUP(I4245,Key!$A$1:$C$73,2,FALSE)</f>
        <v>43.077359999999999</v>
      </c>
      <c r="K4245">
        <f>VLOOKUP(I4245,Key!$A$1:$C$73,3,FALSE)</f>
        <v>-87.880769999999998</v>
      </c>
      <c r="L4245" t="s">
        <v>63</v>
      </c>
      <c r="M4245">
        <f>VLOOKUP(L4245,Key!$A$1:$C$73,2,FALSE)</f>
        <v>43.066893999999998</v>
      </c>
      <c r="N4245">
        <f>VLOOKUP(L4245,Key!$A$1:$C$73,3,FALSE)</f>
        <v>-87.877936000000005</v>
      </c>
      <c r="O4245">
        <v>8</v>
      </c>
      <c r="P4245">
        <v>0</v>
      </c>
      <c r="Q4245">
        <v>1.2</v>
      </c>
      <c r="R4245">
        <v>1.1000000000000001</v>
      </c>
      <c r="S4245">
        <v>48</v>
      </c>
      <c r="T4245">
        <f t="shared" si="594"/>
        <v>-1</v>
      </c>
      <c r="U4245" s="1">
        <v>42840</v>
      </c>
      <c r="V4245" s="13">
        <f t="shared" si="595"/>
        <v>42826</v>
      </c>
      <c r="W4245" s="14">
        <f t="shared" si="596"/>
        <v>42840</v>
      </c>
      <c r="X4245" s="1" t="str">
        <f t="shared" si="597"/>
        <v>Saturday</v>
      </c>
      <c r="Y4245" s="2">
        <v>0.60228009259259263</v>
      </c>
      <c r="Z4245" s="2">
        <f t="shared" si="598"/>
        <v>0.58333333333333326</v>
      </c>
      <c r="AA4245">
        <f>1</f>
        <v>1</v>
      </c>
      <c r="AB4245" s="1">
        <v>42840</v>
      </c>
      <c r="AC4245" s="13">
        <f t="shared" si="599"/>
        <v>42826</v>
      </c>
      <c r="AD4245" s="14">
        <f t="shared" si="600"/>
        <v>42840</v>
      </c>
      <c r="AE4245" s="1" t="str">
        <f t="shared" si="601"/>
        <v>Saturday</v>
      </c>
      <c r="AF4245" s="2">
        <v>0.60822916666666671</v>
      </c>
      <c r="AG4245" s="2">
        <f t="shared" si="602"/>
        <v>0.625</v>
      </c>
      <c r="AH4245" t="s">
        <v>23</v>
      </c>
    </row>
    <row r="4246" spans="1:34" x14ac:dyDescent="0.25">
      <c r="A4246">
        <v>1381218</v>
      </c>
      <c r="B4246" t="s">
        <v>29</v>
      </c>
      <c r="C4246" t="s">
        <v>58</v>
      </c>
      <c r="D4246" t="s">
        <v>31</v>
      </c>
      <c r="E4246">
        <v>53211</v>
      </c>
      <c r="F4246" t="s">
        <v>20</v>
      </c>
      <c r="G4246" t="s">
        <v>50</v>
      </c>
      <c r="H4246">
        <v>2</v>
      </c>
      <c r="I4246" t="s">
        <v>39</v>
      </c>
      <c r="J4246">
        <f>VLOOKUP(I4246,Key!$A$1:$C$73,2,FALSE)</f>
        <v>43.031480000000002</v>
      </c>
      <c r="K4246">
        <f>VLOOKUP(I4246,Key!$A$1:$C$73,3,FALSE)</f>
        <v>-87.908169999999998</v>
      </c>
      <c r="L4246" t="s">
        <v>22</v>
      </c>
      <c r="M4246">
        <f>VLOOKUP(L4246,Key!$A$1:$C$73,2,FALSE)</f>
        <v>43.058619999999998</v>
      </c>
      <c r="N4246">
        <f>VLOOKUP(L4246,Key!$A$1:$C$73,3,FALSE)</f>
        <v>-87.885319999999993</v>
      </c>
      <c r="O4246">
        <v>20</v>
      </c>
      <c r="P4246">
        <v>0</v>
      </c>
      <c r="Q4246">
        <v>3</v>
      </c>
      <c r="R4246">
        <v>2.9</v>
      </c>
      <c r="S4246">
        <v>120</v>
      </c>
      <c r="T4246">
        <f t="shared" si="594"/>
        <v>-1</v>
      </c>
      <c r="U4246" s="1">
        <v>42844</v>
      </c>
      <c r="V4246" s="13">
        <f t="shared" si="595"/>
        <v>42826</v>
      </c>
      <c r="W4246" s="14">
        <f t="shared" si="596"/>
        <v>42844</v>
      </c>
      <c r="X4246" s="1" t="str">
        <f t="shared" si="597"/>
        <v>Wednesday</v>
      </c>
      <c r="Y4246" s="2">
        <v>0.70789351851851856</v>
      </c>
      <c r="Z4246" s="2">
        <f t="shared" si="598"/>
        <v>0.70833333333333326</v>
      </c>
      <c r="AA4246">
        <f>1</f>
        <v>1</v>
      </c>
      <c r="AB4246" s="1">
        <v>42844</v>
      </c>
      <c r="AC4246" s="13">
        <f t="shared" si="599"/>
        <v>42826</v>
      </c>
      <c r="AD4246" s="14">
        <f t="shared" si="600"/>
        <v>42844</v>
      </c>
      <c r="AE4246" s="1" t="str">
        <f t="shared" si="601"/>
        <v>Wednesday</v>
      </c>
      <c r="AF4246" s="2">
        <v>0.72175925925925932</v>
      </c>
      <c r="AG4246" s="2">
        <f t="shared" si="602"/>
        <v>0.70833333333333326</v>
      </c>
      <c r="AH4246" t="s">
        <v>23</v>
      </c>
    </row>
    <row r="4247" spans="1:34" x14ac:dyDescent="0.25">
      <c r="A4247">
        <v>1381218</v>
      </c>
      <c r="B4247" t="s">
        <v>29</v>
      </c>
      <c r="C4247" t="s">
        <v>58</v>
      </c>
      <c r="D4247" t="s">
        <v>31</v>
      </c>
      <c r="E4247">
        <v>53211</v>
      </c>
      <c r="F4247" t="s">
        <v>20</v>
      </c>
      <c r="G4247" t="s">
        <v>50</v>
      </c>
      <c r="H4247">
        <v>11079</v>
      </c>
      <c r="I4247" t="s">
        <v>65</v>
      </c>
      <c r="J4247">
        <f>VLOOKUP(I4247,Key!$A$1:$C$73,2,FALSE)</f>
        <v>43.077359999999999</v>
      </c>
      <c r="K4247">
        <f>VLOOKUP(I4247,Key!$A$1:$C$73,3,FALSE)</f>
        <v>-87.880769999999998</v>
      </c>
      <c r="L4247" t="s">
        <v>22</v>
      </c>
      <c r="M4247">
        <f>VLOOKUP(L4247,Key!$A$1:$C$73,2,FALSE)</f>
        <v>43.058619999999998</v>
      </c>
      <c r="N4247">
        <f>VLOOKUP(L4247,Key!$A$1:$C$73,3,FALSE)</f>
        <v>-87.885319999999993</v>
      </c>
      <c r="O4247">
        <v>15</v>
      </c>
      <c r="P4247">
        <v>0</v>
      </c>
      <c r="Q4247">
        <v>2.2999999999999998</v>
      </c>
      <c r="R4247">
        <v>2.1</v>
      </c>
      <c r="S4247">
        <v>90</v>
      </c>
      <c r="T4247">
        <f t="shared" si="594"/>
        <v>-1</v>
      </c>
      <c r="U4247" s="1">
        <v>42843</v>
      </c>
      <c r="V4247" s="13">
        <f t="shared" si="595"/>
        <v>42826</v>
      </c>
      <c r="W4247" s="14">
        <f t="shared" si="596"/>
        <v>42843</v>
      </c>
      <c r="X4247" s="1" t="str">
        <f t="shared" si="597"/>
        <v>Tuesday</v>
      </c>
      <c r="Y4247" s="2">
        <v>0.43708333333333332</v>
      </c>
      <c r="Z4247" s="2">
        <f t="shared" si="598"/>
        <v>0.41666666666666663</v>
      </c>
      <c r="AA4247">
        <f>1</f>
        <v>1</v>
      </c>
      <c r="AB4247" s="1">
        <v>42843</v>
      </c>
      <c r="AC4247" s="13">
        <f t="shared" si="599"/>
        <v>42826</v>
      </c>
      <c r="AD4247" s="14">
        <f t="shared" si="600"/>
        <v>42843</v>
      </c>
      <c r="AE4247" s="1" t="str">
        <f t="shared" si="601"/>
        <v>Tuesday</v>
      </c>
      <c r="AF4247" s="2">
        <v>0.44743055555555555</v>
      </c>
      <c r="AG4247" s="2">
        <f t="shared" si="602"/>
        <v>0.45833333333333331</v>
      </c>
      <c r="AH4247" t="s">
        <v>23</v>
      </c>
    </row>
    <row r="4248" spans="1:34" x14ac:dyDescent="0.25">
      <c r="A4248">
        <v>1381289</v>
      </c>
      <c r="B4248" t="s">
        <v>29</v>
      </c>
      <c r="C4248" t="s">
        <v>47</v>
      </c>
      <c r="D4248" t="s">
        <v>31</v>
      </c>
      <c r="E4248">
        <v>53203</v>
      </c>
      <c r="F4248" t="s">
        <v>20</v>
      </c>
      <c r="G4248" t="s">
        <v>32</v>
      </c>
      <c r="H4248">
        <v>11102</v>
      </c>
      <c r="I4248" t="s">
        <v>28</v>
      </c>
      <c r="J4248">
        <f>VLOOKUP(I4248,Key!$A$1:$C$73,2,FALSE)</f>
        <v>43.038580000000003</v>
      </c>
      <c r="K4248">
        <f>VLOOKUP(I4248,Key!$A$1:$C$73,3,FALSE)</f>
        <v>-87.90934</v>
      </c>
      <c r="L4248" t="s">
        <v>77</v>
      </c>
      <c r="M4248">
        <f>VLOOKUP(L4248,Key!$A$1:$C$73,2,FALSE)</f>
        <v>43.036900000000003</v>
      </c>
      <c r="N4248">
        <f>VLOOKUP(L4248,Key!$A$1:$C$73,3,FALSE)</f>
        <v>-87.89667</v>
      </c>
      <c r="O4248">
        <v>9</v>
      </c>
      <c r="P4248">
        <v>0</v>
      </c>
      <c r="Q4248">
        <v>1.4</v>
      </c>
      <c r="R4248">
        <v>1.3</v>
      </c>
      <c r="S4248">
        <v>54</v>
      </c>
      <c r="T4248">
        <f t="shared" si="594"/>
        <v>-1</v>
      </c>
      <c r="U4248" s="1">
        <v>42838</v>
      </c>
      <c r="V4248" s="13">
        <f t="shared" si="595"/>
        <v>42826</v>
      </c>
      <c r="W4248" s="14">
        <f t="shared" si="596"/>
        <v>42838</v>
      </c>
      <c r="X4248" s="1" t="str">
        <f t="shared" si="597"/>
        <v>Thursday</v>
      </c>
      <c r="Y4248" s="2">
        <v>0.34604166666666664</v>
      </c>
      <c r="Z4248" s="2">
        <f t="shared" si="598"/>
        <v>0.33333333333333331</v>
      </c>
      <c r="AA4248">
        <f>1</f>
        <v>1</v>
      </c>
      <c r="AB4248" s="1">
        <v>42838</v>
      </c>
      <c r="AC4248" s="13">
        <f t="shared" si="599"/>
        <v>42826</v>
      </c>
      <c r="AD4248" s="14">
        <f t="shared" si="600"/>
        <v>42838</v>
      </c>
      <c r="AE4248" s="1" t="str">
        <f t="shared" si="601"/>
        <v>Thursday</v>
      </c>
      <c r="AF4248" s="2">
        <v>0.35234953703703703</v>
      </c>
      <c r="AG4248" s="2">
        <f t="shared" si="602"/>
        <v>0.33333333333333331</v>
      </c>
      <c r="AH4248" t="s">
        <v>23</v>
      </c>
    </row>
    <row r="4249" spans="1:34" x14ac:dyDescent="0.25">
      <c r="A4249">
        <v>1382140</v>
      </c>
      <c r="B4249" t="s">
        <v>29</v>
      </c>
      <c r="C4249" t="s">
        <v>128</v>
      </c>
      <c r="D4249" t="s">
        <v>31</v>
      </c>
      <c r="E4249">
        <v>53027</v>
      </c>
      <c r="F4249" t="s">
        <v>20</v>
      </c>
      <c r="G4249" t="s">
        <v>32</v>
      </c>
      <c r="H4249">
        <v>11095</v>
      </c>
      <c r="I4249" t="s">
        <v>21</v>
      </c>
      <c r="J4249">
        <f>VLOOKUP(I4249,Key!$A$1:$C$73,2,FALSE)</f>
        <v>43.074890000000003</v>
      </c>
      <c r="K4249">
        <f>VLOOKUP(I4249,Key!$A$1:$C$73,3,FALSE)</f>
        <v>-87.882810000000006</v>
      </c>
      <c r="L4249" t="s">
        <v>80</v>
      </c>
      <c r="M4249">
        <f>VLOOKUP(L4249,Key!$A$1:$C$73,2,FALSE)</f>
        <v>43.060250000000003</v>
      </c>
      <c r="N4249">
        <f>VLOOKUP(L4249,Key!$A$1:$C$73,3,FALSE)</f>
        <v>-87.892169999999993</v>
      </c>
      <c r="O4249">
        <v>9</v>
      </c>
      <c r="P4249">
        <v>0</v>
      </c>
      <c r="Q4249">
        <v>1.4</v>
      </c>
      <c r="R4249">
        <v>1.3</v>
      </c>
      <c r="S4249">
        <v>54</v>
      </c>
      <c r="T4249">
        <f t="shared" si="594"/>
        <v>-1</v>
      </c>
      <c r="U4249" s="1">
        <v>42842</v>
      </c>
      <c r="V4249" s="13">
        <f t="shared" si="595"/>
        <v>42826</v>
      </c>
      <c r="W4249" s="14">
        <f t="shared" si="596"/>
        <v>42842</v>
      </c>
      <c r="X4249" s="1" t="str">
        <f t="shared" si="597"/>
        <v>Monday</v>
      </c>
      <c r="Y4249" s="2">
        <v>0.49966435185185182</v>
      </c>
      <c r="Z4249" s="2">
        <f t="shared" si="598"/>
        <v>0.5</v>
      </c>
      <c r="AA4249">
        <f>1</f>
        <v>1</v>
      </c>
      <c r="AB4249" s="1">
        <v>42842</v>
      </c>
      <c r="AC4249" s="13">
        <f t="shared" si="599"/>
        <v>42826</v>
      </c>
      <c r="AD4249" s="14">
        <f t="shared" si="600"/>
        <v>42842</v>
      </c>
      <c r="AE4249" s="1" t="str">
        <f t="shared" si="601"/>
        <v>Monday</v>
      </c>
      <c r="AF4249" s="2">
        <v>0.50590277777777781</v>
      </c>
      <c r="AG4249" s="2">
        <f t="shared" si="602"/>
        <v>0.5</v>
      </c>
      <c r="AH4249" t="s">
        <v>23</v>
      </c>
    </row>
    <row r="4250" spans="1:34" x14ac:dyDescent="0.25">
      <c r="A4250">
        <v>1382140</v>
      </c>
      <c r="B4250" t="s">
        <v>29</v>
      </c>
      <c r="C4250" t="s">
        <v>128</v>
      </c>
      <c r="D4250" t="s">
        <v>31</v>
      </c>
      <c r="E4250">
        <v>53027</v>
      </c>
      <c r="F4250" t="s">
        <v>20</v>
      </c>
      <c r="G4250" t="s">
        <v>32</v>
      </c>
      <c r="H4250">
        <v>34</v>
      </c>
      <c r="I4250" t="s">
        <v>21</v>
      </c>
      <c r="J4250">
        <f>VLOOKUP(I4250,Key!$A$1:$C$73,2,FALSE)</f>
        <v>43.074890000000003</v>
      </c>
      <c r="K4250">
        <f>VLOOKUP(I4250,Key!$A$1:$C$73,3,FALSE)</f>
        <v>-87.882810000000006</v>
      </c>
      <c r="L4250" t="s">
        <v>24</v>
      </c>
      <c r="M4250">
        <f>VLOOKUP(L4250,Key!$A$1:$C$73,2,FALSE)</f>
        <v>43.074655999999997</v>
      </c>
      <c r="N4250">
        <f>VLOOKUP(L4250,Key!$A$1:$C$73,3,FALSE)</f>
        <v>-87.889011999999994</v>
      </c>
      <c r="O4250">
        <v>2</v>
      </c>
      <c r="P4250">
        <v>0</v>
      </c>
      <c r="Q4250">
        <v>0.3</v>
      </c>
      <c r="R4250">
        <v>0.3</v>
      </c>
      <c r="S4250">
        <v>12</v>
      </c>
      <c r="T4250">
        <f t="shared" si="594"/>
        <v>-1</v>
      </c>
      <c r="U4250" s="1">
        <v>42850</v>
      </c>
      <c r="V4250" s="13">
        <f t="shared" si="595"/>
        <v>42826</v>
      </c>
      <c r="W4250" s="14">
        <f t="shared" si="596"/>
        <v>42850</v>
      </c>
      <c r="X4250" s="1" t="str">
        <f t="shared" si="597"/>
        <v>Tuesday</v>
      </c>
      <c r="Y4250" s="2">
        <v>0.49950231481481483</v>
      </c>
      <c r="Z4250" s="2">
        <f t="shared" si="598"/>
        <v>0.5</v>
      </c>
      <c r="AA4250">
        <f>1</f>
        <v>1</v>
      </c>
      <c r="AB4250" s="1">
        <v>42850</v>
      </c>
      <c r="AC4250" s="13">
        <f t="shared" si="599"/>
        <v>42826</v>
      </c>
      <c r="AD4250" s="14">
        <f t="shared" si="600"/>
        <v>42850</v>
      </c>
      <c r="AE4250" s="1" t="str">
        <f t="shared" si="601"/>
        <v>Tuesday</v>
      </c>
      <c r="AF4250" s="2">
        <v>0.50124999999999997</v>
      </c>
      <c r="AG4250" s="2">
        <f t="shared" si="602"/>
        <v>0.5</v>
      </c>
      <c r="AH4250" t="s">
        <v>23</v>
      </c>
    </row>
    <row r="4251" spans="1:34" x14ac:dyDescent="0.25">
      <c r="A4251">
        <v>1386023</v>
      </c>
      <c r="B4251" t="s">
        <v>29</v>
      </c>
      <c r="C4251" t="s">
        <v>129</v>
      </c>
      <c r="D4251" t="s">
        <v>31</v>
      </c>
      <c r="E4251">
        <v>53202</v>
      </c>
      <c r="F4251" t="s">
        <v>20</v>
      </c>
      <c r="G4251" t="s">
        <v>97</v>
      </c>
      <c r="H4251">
        <v>8</v>
      </c>
      <c r="I4251" t="s">
        <v>60</v>
      </c>
      <c r="J4251">
        <f>VLOOKUP(I4251,Key!$A$1:$C$73,2,FALSE)</f>
        <v>43.046570000000003</v>
      </c>
      <c r="K4251">
        <f>VLOOKUP(I4251,Key!$A$1:$C$73,3,FALSE)</f>
        <v>-87.908720000000002</v>
      </c>
      <c r="L4251" t="s">
        <v>26</v>
      </c>
      <c r="M4251">
        <f>VLOOKUP(L4251,Key!$A$1:$C$73,2,FALSE)</f>
        <v>43.034619999999997</v>
      </c>
      <c r="N4251">
        <f>VLOOKUP(L4251,Key!$A$1:$C$73,3,FALSE)</f>
        <v>-87.917500000000004</v>
      </c>
      <c r="O4251">
        <v>19</v>
      </c>
      <c r="P4251">
        <v>0</v>
      </c>
      <c r="Q4251">
        <v>2.9</v>
      </c>
      <c r="R4251">
        <v>2.7</v>
      </c>
      <c r="S4251">
        <v>114</v>
      </c>
      <c r="T4251">
        <f t="shared" si="594"/>
        <v>-1</v>
      </c>
      <c r="U4251" s="1">
        <v>42839</v>
      </c>
      <c r="V4251" s="13">
        <f t="shared" si="595"/>
        <v>42826</v>
      </c>
      <c r="W4251" s="14">
        <f t="shared" si="596"/>
        <v>42839</v>
      </c>
      <c r="X4251" s="1" t="str">
        <f t="shared" si="597"/>
        <v>Friday</v>
      </c>
      <c r="Y4251" s="2">
        <v>0.81980324074074085</v>
      </c>
      <c r="Z4251" s="2">
        <f t="shared" si="598"/>
        <v>0.83333333333333326</v>
      </c>
      <c r="AA4251">
        <f>1</f>
        <v>1</v>
      </c>
      <c r="AB4251" s="1">
        <v>42839</v>
      </c>
      <c r="AC4251" s="13">
        <f t="shared" si="599"/>
        <v>42826</v>
      </c>
      <c r="AD4251" s="14">
        <f t="shared" si="600"/>
        <v>42839</v>
      </c>
      <c r="AE4251" s="1" t="str">
        <f t="shared" si="601"/>
        <v>Friday</v>
      </c>
      <c r="AF4251" s="2">
        <v>0.833125</v>
      </c>
      <c r="AG4251" s="2">
        <f t="shared" si="602"/>
        <v>0.83333333333333326</v>
      </c>
      <c r="AH4251" t="s">
        <v>23</v>
      </c>
    </row>
    <row r="4252" spans="1:34" x14ac:dyDescent="0.25">
      <c r="A4252">
        <v>1387713</v>
      </c>
      <c r="B4252" t="s">
        <v>29</v>
      </c>
      <c r="C4252" t="s">
        <v>35</v>
      </c>
      <c r="D4252" t="s">
        <v>31</v>
      </c>
      <c r="E4252">
        <v>53226</v>
      </c>
      <c r="F4252" t="s">
        <v>20</v>
      </c>
      <c r="G4252" t="s">
        <v>32</v>
      </c>
      <c r="H4252">
        <v>5476</v>
      </c>
      <c r="I4252" t="s">
        <v>90</v>
      </c>
      <c r="J4252">
        <f>VLOOKUP(I4252,Key!$A$1:$C$73,2,FALSE)</f>
        <v>43.06044</v>
      </c>
      <c r="K4252">
        <f>VLOOKUP(I4252,Key!$A$1:$C$73,3,FALSE)</f>
        <v>-88.016239999999996</v>
      </c>
      <c r="L4252" t="s">
        <v>70</v>
      </c>
      <c r="M4252">
        <f>VLOOKUP(L4252,Key!$A$1:$C$73,2,FALSE)</f>
        <v>43.052630000000001</v>
      </c>
      <c r="N4252">
        <f>VLOOKUP(L4252,Key!$A$1:$C$73,3,FALSE)</f>
        <v>-88.016319999999993</v>
      </c>
      <c r="O4252">
        <v>350</v>
      </c>
      <c r="P4252">
        <v>0</v>
      </c>
      <c r="Q4252">
        <v>18</v>
      </c>
      <c r="R4252">
        <v>17.100000000000001</v>
      </c>
      <c r="S4252">
        <v>720</v>
      </c>
      <c r="T4252">
        <f t="shared" si="594"/>
        <v>-1</v>
      </c>
      <c r="U4252" s="1">
        <v>42843</v>
      </c>
      <c r="V4252" s="13">
        <f t="shared" si="595"/>
        <v>42826</v>
      </c>
      <c r="W4252" s="14">
        <f t="shared" si="596"/>
        <v>42843</v>
      </c>
      <c r="X4252" s="1" t="str">
        <f t="shared" si="597"/>
        <v>Tuesday</v>
      </c>
      <c r="Y4252" s="2">
        <v>0.75931712962962961</v>
      </c>
      <c r="Z4252" s="2">
        <f t="shared" si="598"/>
        <v>0.75</v>
      </c>
      <c r="AA4252">
        <f>1</f>
        <v>1</v>
      </c>
      <c r="AB4252" s="1">
        <v>42844</v>
      </c>
      <c r="AC4252" s="13">
        <f t="shared" si="599"/>
        <v>42826</v>
      </c>
      <c r="AD4252" s="14">
        <f t="shared" si="600"/>
        <v>42844</v>
      </c>
      <c r="AE4252" s="1" t="str">
        <f t="shared" si="601"/>
        <v>Wednesday</v>
      </c>
      <c r="AF4252" s="2">
        <v>2.4537037037037036E-3</v>
      </c>
      <c r="AG4252" s="2">
        <f t="shared" si="602"/>
        <v>0</v>
      </c>
      <c r="AH4252" t="s">
        <v>23</v>
      </c>
    </row>
    <row r="4253" spans="1:34" x14ac:dyDescent="0.25">
      <c r="A4253">
        <v>1387849</v>
      </c>
      <c r="B4253" t="s">
        <v>29</v>
      </c>
      <c r="C4253" t="s">
        <v>120</v>
      </c>
      <c r="D4253" t="s">
        <v>31</v>
      </c>
      <c r="E4253">
        <v>53105</v>
      </c>
      <c r="F4253" t="s">
        <v>20</v>
      </c>
      <c r="G4253" t="s">
        <v>32</v>
      </c>
      <c r="H4253">
        <v>46</v>
      </c>
      <c r="I4253" t="s">
        <v>21</v>
      </c>
      <c r="J4253">
        <f>VLOOKUP(I4253,Key!$A$1:$C$73,2,FALSE)</f>
        <v>43.074890000000003</v>
      </c>
      <c r="K4253">
        <f>VLOOKUP(I4253,Key!$A$1:$C$73,3,FALSE)</f>
        <v>-87.882810000000006</v>
      </c>
      <c r="L4253" t="s">
        <v>21</v>
      </c>
      <c r="M4253">
        <f>VLOOKUP(L4253,Key!$A$1:$C$73,2,FALSE)</f>
        <v>43.074890000000003</v>
      </c>
      <c r="N4253">
        <f>VLOOKUP(L4253,Key!$A$1:$C$73,3,FALSE)</f>
        <v>-87.882810000000006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f t="shared" si="594"/>
        <v>-1</v>
      </c>
      <c r="U4253" s="1">
        <v>42843</v>
      </c>
      <c r="V4253" s="13">
        <f t="shared" si="595"/>
        <v>42826</v>
      </c>
      <c r="W4253" s="14">
        <f t="shared" si="596"/>
        <v>42843</v>
      </c>
      <c r="X4253" s="1" t="str">
        <f t="shared" si="597"/>
        <v>Tuesday</v>
      </c>
      <c r="Y4253" s="2">
        <v>0.56763888888888892</v>
      </c>
      <c r="Z4253" s="2">
        <f t="shared" si="598"/>
        <v>0.58333333333333326</v>
      </c>
      <c r="AA4253">
        <f>1</f>
        <v>1</v>
      </c>
      <c r="AB4253" s="1">
        <v>42843</v>
      </c>
      <c r="AC4253" s="13">
        <f t="shared" si="599"/>
        <v>42826</v>
      </c>
      <c r="AD4253" s="14">
        <f t="shared" si="600"/>
        <v>42843</v>
      </c>
      <c r="AE4253" s="1" t="str">
        <f t="shared" si="601"/>
        <v>Tuesday</v>
      </c>
      <c r="AF4253" s="2">
        <v>0.56789351851851855</v>
      </c>
      <c r="AG4253" s="2">
        <f t="shared" si="602"/>
        <v>0.58333333333333326</v>
      </c>
      <c r="AH4253" t="s">
        <v>25</v>
      </c>
    </row>
    <row r="4254" spans="1:34" x14ac:dyDescent="0.25">
      <c r="A4254">
        <v>1387849</v>
      </c>
      <c r="B4254" t="s">
        <v>29</v>
      </c>
      <c r="C4254" t="s">
        <v>120</v>
      </c>
      <c r="D4254" t="s">
        <v>31</v>
      </c>
      <c r="E4254">
        <v>53105</v>
      </c>
      <c r="F4254" t="s">
        <v>20</v>
      </c>
      <c r="G4254" t="s">
        <v>32</v>
      </c>
      <c r="H4254">
        <v>31</v>
      </c>
      <c r="I4254" t="s">
        <v>64</v>
      </c>
      <c r="J4254">
        <f>VLOOKUP(I4254,Key!$A$1:$C$73,2,FALSE)</f>
        <v>43.069021999999997</v>
      </c>
      <c r="K4254">
        <f>VLOOKUP(I4254,Key!$A$1:$C$73,3,FALSE)</f>
        <v>-87.887940999999998</v>
      </c>
      <c r="L4254" t="s">
        <v>40</v>
      </c>
      <c r="M4254">
        <f>VLOOKUP(L4254,Key!$A$1:$C$73,2,FALSE)</f>
        <v>43.06033</v>
      </c>
      <c r="N4254">
        <f>VLOOKUP(L4254,Key!$A$1:$C$73,3,FALSE)</f>
        <v>-87.89546</v>
      </c>
      <c r="O4254">
        <v>6</v>
      </c>
      <c r="P4254">
        <v>0</v>
      </c>
      <c r="Q4254">
        <v>0.9</v>
      </c>
      <c r="R4254">
        <v>0.9</v>
      </c>
      <c r="S4254">
        <v>36</v>
      </c>
      <c r="T4254">
        <f t="shared" si="594"/>
        <v>-1</v>
      </c>
      <c r="U4254" s="1">
        <v>42843</v>
      </c>
      <c r="V4254" s="13">
        <f t="shared" si="595"/>
        <v>42826</v>
      </c>
      <c r="W4254" s="14">
        <f t="shared" si="596"/>
        <v>42843</v>
      </c>
      <c r="X4254" s="1" t="str">
        <f t="shared" si="597"/>
        <v>Tuesday</v>
      </c>
      <c r="Y4254" s="2">
        <v>0.57763888888888892</v>
      </c>
      <c r="Z4254" s="2">
        <f t="shared" si="598"/>
        <v>0.58333333333333326</v>
      </c>
      <c r="AA4254">
        <f>1</f>
        <v>1</v>
      </c>
      <c r="AB4254" s="1">
        <v>42843</v>
      </c>
      <c r="AC4254" s="13">
        <f t="shared" si="599"/>
        <v>42826</v>
      </c>
      <c r="AD4254" s="14">
        <f t="shared" si="600"/>
        <v>42843</v>
      </c>
      <c r="AE4254" s="1" t="str">
        <f t="shared" si="601"/>
        <v>Tuesday</v>
      </c>
      <c r="AF4254" s="2">
        <v>0.58157407407407413</v>
      </c>
      <c r="AG4254" s="2">
        <f t="shared" si="602"/>
        <v>0.58333333333333326</v>
      </c>
      <c r="AH4254" t="s">
        <v>23</v>
      </c>
    </row>
    <row r="4255" spans="1:34" x14ac:dyDescent="0.25">
      <c r="A4255">
        <v>1387849</v>
      </c>
      <c r="B4255" t="s">
        <v>29</v>
      </c>
      <c r="C4255" t="s">
        <v>120</v>
      </c>
      <c r="D4255" t="s">
        <v>31</v>
      </c>
      <c r="E4255">
        <v>53105</v>
      </c>
      <c r="F4255" t="s">
        <v>20</v>
      </c>
      <c r="G4255" t="s">
        <v>32</v>
      </c>
      <c r="H4255">
        <v>116</v>
      </c>
      <c r="I4255" t="s">
        <v>21</v>
      </c>
      <c r="J4255">
        <f>VLOOKUP(I4255,Key!$A$1:$C$73,2,FALSE)</f>
        <v>43.074890000000003</v>
      </c>
      <c r="K4255">
        <f>VLOOKUP(I4255,Key!$A$1:$C$73,3,FALSE)</f>
        <v>-87.882810000000006</v>
      </c>
      <c r="L4255" t="s">
        <v>40</v>
      </c>
      <c r="M4255">
        <f>VLOOKUP(L4255,Key!$A$1:$C$73,2,FALSE)</f>
        <v>43.06033</v>
      </c>
      <c r="N4255">
        <f>VLOOKUP(L4255,Key!$A$1:$C$73,3,FALSE)</f>
        <v>-87.89546</v>
      </c>
      <c r="O4255">
        <v>9</v>
      </c>
      <c r="P4255">
        <v>0</v>
      </c>
      <c r="Q4255">
        <v>1.4</v>
      </c>
      <c r="R4255">
        <v>1.3</v>
      </c>
      <c r="S4255">
        <v>54</v>
      </c>
      <c r="T4255">
        <f t="shared" si="594"/>
        <v>-1</v>
      </c>
      <c r="U4255" s="1">
        <v>42846</v>
      </c>
      <c r="V4255" s="13">
        <f t="shared" si="595"/>
        <v>42826</v>
      </c>
      <c r="W4255" s="14">
        <f t="shared" si="596"/>
        <v>42846</v>
      </c>
      <c r="X4255" s="1" t="str">
        <f t="shared" si="597"/>
        <v>Friday</v>
      </c>
      <c r="Y4255" s="2">
        <v>0.9193634259259259</v>
      </c>
      <c r="Z4255" s="2">
        <f t="shared" si="598"/>
        <v>0.91666666666666663</v>
      </c>
      <c r="AA4255">
        <f>1</f>
        <v>1</v>
      </c>
      <c r="AB4255" s="1">
        <v>42846</v>
      </c>
      <c r="AC4255" s="13">
        <f t="shared" si="599"/>
        <v>42826</v>
      </c>
      <c r="AD4255" s="14">
        <f t="shared" si="600"/>
        <v>42846</v>
      </c>
      <c r="AE4255" s="1" t="str">
        <f t="shared" si="601"/>
        <v>Friday</v>
      </c>
      <c r="AF4255" s="2">
        <v>0.92541666666666667</v>
      </c>
      <c r="AG4255" s="2">
        <f t="shared" si="602"/>
        <v>0.91666666666666663</v>
      </c>
      <c r="AH4255" t="s">
        <v>23</v>
      </c>
    </row>
    <row r="4256" spans="1:34" x14ac:dyDescent="0.25">
      <c r="A4256">
        <v>1387849</v>
      </c>
      <c r="B4256" t="s">
        <v>29</v>
      </c>
      <c r="C4256" t="s">
        <v>120</v>
      </c>
      <c r="D4256" t="s">
        <v>31</v>
      </c>
      <c r="E4256">
        <v>53105</v>
      </c>
      <c r="F4256" t="s">
        <v>20</v>
      </c>
      <c r="G4256" t="s">
        <v>32</v>
      </c>
      <c r="H4256">
        <v>216</v>
      </c>
      <c r="I4256" t="s">
        <v>65</v>
      </c>
      <c r="J4256">
        <f>VLOOKUP(I4256,Key!$A$1:$C$73,2,FALSE)</f>
        <v>43.077359999999999</v>
      </c>
      <c r="K4256">
        <f>VLOOKUP(I4256,Key!$A$1:$C$73,3,FALSE)</f>
        <v>-87.880769999999998</v>
      </c>
      <c r="L4256" t="s">
        <v>40</v>
      </c>
      <c r="M4256">
        <f>VLOOKUP(L4256,Key!$A$1:$C$73,2,FALSE)</f>
        <v>43.06033</v>
      </c>
      <c r="N4256">
        <f>VLOOKUP(L4256,Key!$A$1:$C$73,3,FALSE)</f>
        <v>-87.89546</v>
      </c>
      <c r="O4256">
        <v>12</v>
      </c>
      <c r="P4256">
        <v>0</v>
      </c>
      <c r="Q4256">
        <v>1.8</v>
      </c>
      <c r="R4256">
        <v>1.7</v>
      </c>
      <c r="S4256">
        <v>72</v>
      </c>
      <c r="T4256">
        <f t="shared" si="594"/>
        <v>-1</v>
      </c>
      <c r="U4256" s="1">
        <v>42847</v>
      </c>
      <c r="V4256" s="13">
        <f t="shared" si="595"/>
        <v>42826</v>
      </c>
      <c r="W4256" s="14">
        <f t="shared" si="596"/>
        <v>42847</v>
      </c>
      <c r="X4256" s="1" t="str">
        <f t="shared" si="597"/>
        <v>Saturday</v>
      </c>
      <c r="Y4256" s="2">
        <v>0.73748842592592589</v>
      </c>
      <c r="Z4256" s="2">
        <f t="shared" si="598"/>
        <v>0.75</v>
      </c>
      <c r="AA4256">
        <f>1</f>
        <v>1</v>
      </c>
      <c r="AB4256" s="1">
        <v>42847</v>
      </c>
      <c r="AC4256" s="13">
        <f t="shared" si="599"/>
        <v>42826</v>
      </c>
      <c r="AD4256" s="14">
        <f t="shared" si="600"/>
        <v>42847</v>
      </c>
      <c r="AE4256" s="1" t="str">
        <f t="shared" si="601"/>
        <v>Saturday</v>
      </c>
      <c r="AF4256" s="2">
        <v>0.74526620370370367</v>
      </c>
      <c r="AG4256" s="2">
        <f t="shared" si="602"/>
        <v>0.75</v>
      </c>
      <c r="AH4256" t="s">
        <v>23</v>
      </c>
    </row>
    <row r="4257" spans="1:34" x14ac:dyDescent="0.25">
      <c r="A4257">
        <v>1387849</v>
      </c>
      <c r="B4257" t="s">
        <v>29</v>
      </c>
      <c r="C4257" t="s">
        <v>120</v>
      </c>
      <c r="D4257" t="s">
        <v>31</v>
      </c>
      <c r="E4257">
        <v>53105</v>
      </c>
      <c r="F4257" t="s">
        <v>20</v>
      </c>
      <c r="G4257" t="s">
        <v>32</v>
      </c>
      <c r="H4257">
        <v>11122</v>
      </c>
      <c r="I4257" t="s">
        <v>65</v>
      </c>
      <c r="J4257">
        <f>VLOOKUP(I4257,Key!$A$1:$C$73,2,FALSE)</f>
        <v>43.077359999999999</v>
      </c>
      <c r="K4257">
        <f>VLOOKUP(I4257,Key!$A$1:$C$73,3,FALSE)</f>
        <v>-87.880769999999998</v>
      </c>
      <c r="L4257" t="s">
        <v>40</v>
      </c>
      <c r="M4257">
        <f>VLOOKUP(L4257,Key!$A$1:$C$73,2,FALSE)</f>
        <v>43.06033</v>
      </c>
      <c r="N4257">
        <f>VLOOKUP(L4257,Key!$A$1:$C$73,3,FALSE)</f>
        <v>-87.89546</v>
      </c>
      <c r="O4257">
        <v>13</v>
      </c>
      <c r="P4257">
        <v>0</v>
      </c>
      <c r="Q4257">
        <v>2</v>
      </c>
      <c r="R4257">
        <v>1.9</v>
      </c>
      <c r="S4257">
        <v>78</v>
      </c>
      <c r="T4257">
        <f t="shared" si="594"/>
        <v>-1</v>
      </c>
      <c r="U4257" s="1">
        <v>42839</v>
      </c>
      <c r="V4257" s="13">
        <f t="shared" si="595"/>
        <v>42826</v>
      </c>
      <c r="W4257" s="14">
        <f t="shared" si="596"/>
        <v>42839</v>
      </c>
      <c r="X4257" s="1" t="str">
        <f t="shared" si="597"/>
        <v>Friday</v>
      </c>
      <c r="Y4257" s="2">
        <v>0.66640046296296296</v>
      </c>
      <c r="Z4257" s="2">
        <f t="shared" si="598"/>
        <v>0.66666666666666663</v>
      </c>
      <c r="AA4257">
        <f>1</f>
        <v>1</v>
      </c>
      <c r="AB4257" s="1">
        <v>42839</v>
      </c>
      <c r="AC4257" s="13">
        <f t="shared" si="599"/>
        <v>42826</v>
      </c>
      <c r="AD4257" s="14">
        <f t="shared" si="600"/>
        <v>42839</v>
      </c>
      <c r="AE4257" s="1" t="str">
        <f t="shared" si="601"/>
        <v>Friday</v>
      </c>
      <c r="AF4257" s="2">
        <v>0.67516203703703714</v>
      </c>
      <c r="AG4257" s="2">
        <f t="shared" si="602"/>
        <v>0.66666666666666663</v>
      </c>
      <c r="AH4257" t="s">
        <v>23</v>
      </c>
    </row>
    <row r="4258" spans="1:34" x14ac:dyDescent="0.25">
      <c r="A4258">
        <v>1387849</v>
      </c>
      <c r="B4258" t="s">
        <v>29</v>
      </c>
      <c r="C4258" t="s">
        <v>120</v>
      </c>
      <c r="D4258" t="s">
        <v>31</v>
      </c>
      <c r="E4258">
        <v>53105</v>
      </c>
      <c r="F4258" t="s">
        <v>20</v>
      </c>
      <c r="G4258" t="s">
        <v>32</v>
      </c>
      <c r="H4258">
        <v>11147</v>
      </c>
      <c r="I4258" t="s">
        <v>21</v>
      </c>
      <c r="J4258">
        <f>VLOOKUP(I4258,Key!$A$1:$C$73,2,FALSE)</f>
        <v>43.074890000000003</v>
      </c>
      <c r="K4258">
        <f>VLOOKUP(I4258,Key!$A$1:$C$73,3,FALSE)</f>
        <v>-87.882810000000006</v>
      </c>
      <c r="L4258" t="s">
        <v>40</v>
      </c>
      <c r="M4258">
        <f>VLOOKUP(L4258,Key!$A$1:$C$73,2,FALSE)</f>
        <v>43.06033</v>
      </c>
      <c r="N4258">
        <f>VLOOKUP(L4258,Key!$A$1:$C$73,3,FALSE)</f>
        <v>-87.89546</v>
      </c>
      <c r="O4258">
        <v>12</v>
      </c>
      <c r="P4258">
        <v>0</v>
      </c>
      <c r="Q4258">
        <v>1.8</v>
      </c>
      <c r="R4258">
        <v>1.7</v>
      </c>
      <c r="S4258">
        <v>72</v>
      </c>
      <c r="T4258">
        <f t="shared" si="594"/>
        <v>-1</v>
      </c>
      <c r="U4258" s="1">
        <v>42837</v>
      </c>
      <c r="V4258" s="13">
        <f t="shared" si="595"/>
        <v>42826</v>
      </c>
      <c r="W4258" s="14">
        <f t="shared" si="596"/>
        <v>42837</v>
      </c>
      <c r="X4258" s="1" t="str">
        <f t="shared" si="597"/>
        <v>Wednesday</v>
      </c>
      <c r="Y4258" s="2">
        <v>0.7214814814814815</v>
      </c>
      <c r="Z4258" s="2">
        <f t="shared" si="598"/>
        <v>0.70833333333333326</v>
      </c>
      <c r="AA4258">
        <f>1</f>
        <v>1</v>
      </c>
      <c r="AB4258" s="1">
        <v>42837</v>
      </c>
      <c r="AC4258" s="13">
        <f t="shared" si="599"/>
        <v>42826</v>
      </c>
      <c r="AD4258" s="14">
        <f t="shared" si="600"/>
        <v>42837</v>
      </c>
      <c r="AE4258" s="1" t="str">
        <f t="shared" si="601"/>
        <v>Wednesday</v>
      </c>
      <c r="AF4258" s="2">
        <v>0.72940972222222233</v>
      </c>
      <c r="AG4258" s="2">
        <f t="shared" si="602"/>
        <v>0.75</v>
      </c>
      <c r="AH4258" t="s">
        <v>23</v>
      </c>
    </row>
    <row r="4259" spans="1:34" x14ac:dyDescent="0.25">
      <c r="A4259">
        <v>1390953</v>
      </c>
      <c r="B4259" t="s">
        <v>29</v>
      </c>
      <c r="C4259" t="s">
        <v>117</v>
      </c>
      <c r="D4259" t="s">
        <v>31</v>
      </c>
      <c r="E4259">
        <v>54956</v>
      </c>
      <c r="F4259" t="s">
        <v>20</v>
      </c>
      <c r="G4259" t="s">
        <v>32</v>
      </c>
      <c r="H4259">
        <v>5532</v>
      </c>
      <c r="I4259" t="s">
        <v>66</v>
      </c>
      <c r="J4259">
        <f>VLOOKUP(I4259,Key!$A$1:$C$73,2,FALSE)</f>
        <v>43.078530000000001</v>
      </c>
      <c r="K4259">
        <f>VLOOKUP(I4259,Key!$A$1:$C$73,3,FALSE)</f>
        <v>-87.882620000000003</v>
      </c>
      <c r="L4259" t="s">
        <v>24</v>
      </c>
      <c r="M4259">
        <f>VLOOKUP(L4259,Key!$A$1:$C$73,2,FALSE)</f>
        <v>43.074655999999997</v>
      </c>
      <c r="N4259">
        <f>VLOOKUP(L4259,Key!$A$1:$C$73,3,FALSE)</f>
        <v>-87.889011999999994</v>
      </c>
      <c r="O4259">
        <v>16</v>
      </c>
      <c r="P4259">
        <v>0</v>
      </c>
      <c r="Q4259">
        <v>2.4</v>
      </c>
      <c r="R4259">
        <v>2.2999999999999998</v>
      </c>
      <c r="S4259">
        <v>96</v>
      </c>
      <c r="T4259">
        <f t="shared" si="594"/>
        <v>-1</v>
      </c>
      <c r="U4259" s="1">
        <v>42834</v>
      </c>
      <c r="V4259" s="13">
        <f t="shared" si="595"/>
        <v>42826</v>
      </c>
      <c r="W4259" s="14">
        <f t="shared" si="596"/>
        <v>42834</v>
      </c>
      <c r="X4259" s="1" t="str">
        <f t="shared" si="597"/>
        <v>Sunday</v>
      </c>
      <c r="Y4259" s="2">
        <v>0.85934027777777777</v>
      </c>
      <c r="Z4259" s="2">
        <f t="shared" si="598"/>
        <v>0.875</v>
      </c>
      <c r="AA4259">
        <f>1</f>
        <v>1</v>
      </c>
      <c r="AB4259" s="1">
        <v>42834</v>
      </c>
      <c r="AC4259" s="13">
        <f t="shared" si="599"/>
        <v>42826</v>
      </c>
      <c r="AD4259" s="14">
        <f t="shared" si="600"/>
        <v>42834</v>
      </c>
      <c r="AE4259" s="1" t="str">
        <f t="shared" si="601"/>
        <v>Sunday</v>
      </c>
      <c r="AF4259" s="2">
        <v>0.87034722222222216</v>
      </c>
      <c r="AG4259" s="2">
        <f t="shared" si="602"/>
        <v>0.875</v>
      </c>
      <c r="AH4259" t="s">
        <v>23</v>
      </c>
    </row>
    <row r="4260" spans="1:34" x14ac:dyDescent="0.25">
      <c r="A4260">
        <v>1390953</v>
      </c>
      <c r="B4260" t="s">
        <v>29</v>
      </c>
      <c r="C4260" t="s">
        <v>117</v>
      </c>
      <c r="D4260" t="s">
        <v>31</v>
      </c>
      <c r="E4260">
        <v>54956</v>
      </c>
      <c r="F4260" t="s">
        <v>20</v>
      </c>
      <c r="G4260" t="s">
        <v>32</v>
      </c>
      <c r="H4260">
        <v>11147</v>
      </c>
      <c r="I4260" t="s">
        <v>66</v>
      </c>
      <c r="J4260">
        <f>VLOOKUP(I4260,Key!$A$1:$C$73,2,FALSE)</f>
        <v>43.078530000000001</v>
      </c>
      <c r="K4260">
        <f>VLOOKUP(I4260,Key!$A$1:$C$73,3,FALSE)</f>
        <v>-87.882620000000003</v>
      </c>
      <c r="L4260" t="s">
        <v>66</v>
      </c>
      <c r="M4260">
        <f>VLOOKUP(L4260,Key!$A$1:$C$73,2,FALSE)</f>
        <v>43.078530000000001</v>
      </c>
      <c r="N4260">
        <f>VLOOKUP(L4260,Key!$A$1:$C$73,3,FALSE)</f>
        <v>-87.882620000000003</v>
      </c>
      <c r="O4260">
        <v>1</v>
      </c>
      <c r="P4260">
        <v>0</v>
      </c>
      <c r="Q4260">
        <v>0.2</v>
      </c>
      <c r="R4260">
        <v>0.1</v>
      </c>
      <c r="S4260">
        <v>6</v>
      </c>
      <c r="T4260">
        <f t="shared" si="594"/>
        <v>-1</v>
      </c>
      <c r="U4260" s="1">
        <v>42841</v>
      </c>
      <c r="V4260" s="13">
        <f t="shared" si="595"/>
        <v>42826</v>
      </c>
      <c r="W4260" s="14">
        <f t="shared" si="596"/>
        <v>42841</v>
      </c>
      <c r="X4260" s="1" t="str">
        <f t="shared" si="597"/>
        <v>Sunday</v>
      </c>
      <c r="Y4260" s="2">
        <v>0.47197916666666667</v>
      </c>
      <c r="Z4260" s="2">
        <f t="shared" si="598"/>
        <v>0.45833333333333331</v>
      </c>
      <c r="AA4260">
        <f>1</f>
        <v>1</v>
      </c>
      <c r="AB4260" s="1">
        <v>42841</v>
      </c>
      <c r="AC4260" s="13">
        <f t="shared" si="599"/>
        <v>42826</v>
      </c>
      <c r="AD4260" s="14">
        <f t="shared" si="600"/>
        <v>42841</v>
      </c>
      <c r="AE4260" s="1" t="str">
        <f t="shared" si="601"/>
        <v>Sunday</v>
      </c>
      <c r="AF4260" s="2">
        <v>0.47237268518518521</v>
      </c>
      <c r="AG4260" s="2">
        <f t="shared" si="602"/>
        <v>0.45833333333333331</v>
      </c>
      <c r="AH4260" t="s">
        <v>25</v>
      </c>
    </row>
    <row r="4261" spans="1:34" x14ac:dyDescent="0.25">
      <c r="A4261">
        <v>1391702</v>
      </c>
      <c r="B4261" t="s">
        <v>29</v>
      </c>
      <c r="C4261" t="s">
        <v>130</v>
      </c>
      <c r="D4261" t="s">
        <v>31</v>
      </c>
      <c r="E4261">
        <v>53146</v>
      </c>
      <c r="F4261" t="s">
        <v>20</v>
      </c>
      <c r="G4261" t="s">
        <v>32</v>
      </c>
      <c r="H4261">
        <v>139</v>
      </c>
      <c r="I4261" t="s">
        <v>65</v>
      </c>
      <c r="J4261">
        <f>VLOOKUP(I4261,Key!$A$1:$C$73,2,FALSE)</f>
        <v>43.077359999999999</v>
      </c>
      <c r="K4261">
        <f>VLOOKUP(I4261,Key!$A$1:$C$73,3,FALSE)</f>
        <v>-87.880769999999998</v>
      </c>
      <c r="L4261" t="s">
        <v>80</v>
      </c>
      <c r="M4261">
        <f>VLOOKUP(L4261,Key!$A$1:$C$73,2,FALSE)</f>
        <v>43.060250000000003</v>
      </c>
      <c r="N4261">
        <f>VLOOKUP(L4261,Key!$A$1:$C$73,3,FALSE)</f>
        <v>-87.892169999999993</v>
      </c>
      <c r="O4261">
        <v>9</v>
      </c>
      <c r="P4261">
        <v>0</v>
      </c>
      <c r="Q4261">
        <v>1.4</v>
      </c>
      <c r="R4261">
        <v>1.3</v>
      </c>
      <c r="S4261">
        <v>54</v>
      </c>
      <c r="T4261">
        <f t="shared" si="594"/>
        <v>-1</v>
      </c>
      <c r="U4261" s="1">
        <v>42849</v>
      </c>
      <c r="V4261" s="13">
        <f t="shared" si="595"/>
        <v>42826</v>
      </c>
      <c r="W4261" s="14">
        <f t="shared" si="596"/>
        <v>42849</v>
      </c>
      <c r="X4261" s="1" t="str">
        <f t="shared" si="597"/>
        <v>Monday</v>
      </c>
      <c r="Y4261" s="2">
        <v>0.66900462962962959</v>
      </c>
      <c r="Z4261" s="2">
        <f t="shared" si="598"/>
        <v>0.66666666666666663</v>
      </c>
      <c r="AA4261">
        <f>1</f>
        <v>1</v>
      </c>
      <c r="AB4261" s="1">
        <v>42849</v>
      </c>
      <c r="AC4261" s="13">
        <f t="shared" si="599"/>
        <v>42826</v>
      </c>
      <c r="AD4261" s="14">
        <f t="shared" si="600"/>
        <v>42849</v>
      </c>
      <c r="AE4261" s="1" t="str">
        <f t="shared" si="601"/>
        <v>Monday</v>
      </c>
      <c r="AF4261" s="2">
        <v>0.6756712962962963</v>
      </c>
      <c r="AG4261" s="2">
        <f t="shared" si="602"/>
        <v>0.66666666666666663</v>
      </c>
      <c r="AH4261" t="s">
        <v>23</v>
      </c>
    </row>
    <row r="4262" spans="1:34" x14ac:dyDescent="0.25">
      <c r="A4262">
        <v>1391757</v>
      </c>
      <c r="B4262" t="s">
        <v>29</v>
      </c>
      <c r="C4262" t="s">
        <v>47</v>
      </c>
      <c r="D4262" t="s">
        <v>31</v>
      </c>
      <c r="E4262">
        <v>53211</v>
      </c>
      <c r="F4262" t="s">
        <v>20</v>
      </c>
      <c r="G4262" t="s">
        <v>32</v>
      </c>
      <c r="H4262">
        <v>5532</v>
      </c>
      <c r="I4262" t="s">
        <v>44</v>
      </c>
      <c r="J4262">
        <f>VLOOKUP(I4262,Key!$A$1:$C$73,2,FALSE)</f>
        <v>43.03886</v>
      </c>
      <c r="K4262">
        <f>VLOOKUP(I4262,Key!$A$1:$C$73,3,FALSE)</f>
        <v>-87.902720000000002</v>
      </c>
      <c r="L4262" t="s">
        <v>44</v>
      </c>
      <c r="M4262">
        <f>VLOOKUP(L4262,Key!$A$1:$C$73,2,FALSE)</f>
        <v>43.03886</v>
      </c>
      <c r="N4262">
        <f>VLOOKUP(L4262,Key!$A$1:$C$73,3,FALSE)</f>
        <v>-87.902720000000002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f t="shared" si="594"/>
        <v>-1</v>
      </c>
      <c r="U4262" s="1">
        <v>42846</v>
      </c>
      <c r="V4262" s="13">
        <f t="shared" si="595"/>
        <v>42826</v>
      </c>
      <c r="W4262" s="14">
        <f t="shared" si="596"/>
        <v>42846</v>
      </c>
      <c r="X4262" s="1" t="str">
        <f t="shared" si="597"/>
        <v>Friday</v>
      </c>
      <c r="Y4262" s="2">
        <v>0.77056712962962959</v>
      </c>
      <c r="Z4262" s="2">
        <f t="shared" si="598"/>
        <v>0.75</v>
      </c>
      <c r="AA4262">
        <f>1</f>
        <v>1</v>
      </c>
      <c r="AB4262" s="1">
        <v>42846</v>
      </c>
      <c r="AC4262" s="13">
        <f t="shared" si="599"/>
        <v>42826</v>
      </c>
      <c r="AD4262" s="14">
        <f t="shared" si="600"/>
        <v>42846</v>
      </c>
      <c r="AE4262" s="1" t="str">
        <f t="shared" si="601"/>
        <v>Friday</v>
      </c>
      <c r="AF4262" s="2">
        <v>0.77082175925925922</v>
      </c>
      <c r="AG4262" s="2">
        <f t="shared" si="602"/>
        <v>0.75</v>
      </c>
      <c r="AH4262" t="s">
        <v>25</v>
      </c>
    </row>
    <row r="4263" spans="1:34" x14ac:dyDescent="0.25">
      <c r="A4263">
        <v>1393391</v>
      </c>
      <c r="B4263" t="s">
        <v>29</v>
      </c>
      <c r="C4263" t="s">
        <v>47</v>
      </c>
      <c r="D4263" t="s">
        <v>31</v>
      </c>
      <c r="E4263">
        <v>53202</v>
      </c>
      <c r="F4263" t="s">
        <v>20</v>
      </c>
      <c r="G4263" t="s">
        <v>97</v>
      </c>
      <c r="H4263">
        <v>5532</v>
      </c>
      <c r="I4263" t="s">
        <v>84</v>
      </c>
      <c r="J4263">
        <f>VLOOKUP(I4263,Key!$A$1:$C$73,2,FALSE)</f>
        <v>43.040154000000001</v>
      </c>
      <c r="K4263">
        <f>VLOOKUP(I4263,Key!$A$1:$C$73,3,FALSE)</f>
        <v>-87.932113000000001</v>
      </c>
      <c r="L4263" t="s">
        <v>52</v>
      </c>
      <c r="M4263">
        <f>VLOOKUP(L4263,Key!$A$1:$C$73,2,FALSE)</f>
        <v>43.042490000000001</v>
      </c>
      <c r="N4263">
        <f>VLOOKUP(L4263,Key!$A$1:$C$73,3,FALSE)</f>
        <v>-87.909959999999998</v>
      </c>
      <c r="O4263">
        <v>11</v>
      </c>
      <c r="P4263">
        <v>2</v>
      </c>
      <c r="Q4263">
        <v>1.7</v>
      </c>
      <c r="R4263">
        <v>1.6</v>
      </c>
      <c r="S4263">
        <v>66</v>
      </c>
      <c r="T4263">
        <f t="shared" si="594"/>
        <v>-1</v>
      </c>
      <c r="U4263" s="1">
        <v>42850</v>
      </c>
      <c r="V4263" s="13">
        <f t="shared" si="595"/>
        <v>42826</v>
      </c>
      <c r="W4263" s="14">
        <f t="shared" si="596"/>
        <v>42850</v>
      </c>
      <c r="X4263" s="1" t="str">
        <f t="shared" si="597"/>
        <v>Tuesday</v>
      </c>
      <c r="Y4263" s="2">
        <v>0.44386574074074076</v>
      </c>
      <c r="Z4263" s="2">
        <f t="shared" si="598"/>
        <v>0.45833333333333331</v>
      </c>
      <c r="AA4263">
        <f>1</f>
        <v>1</v>
      </c>
      <c r="AB4263" s="1">
        <v>42850</v>
      </c>
      <c r="AC4263" s="13">
        <f t="shared" si="599"/>
        <v>42826</v>
      </c>
      <c r="AD4263" s="14">
        <f t="shared" si="600"/>
        <v>42850</v>
      </c>
      <c r="AE4263" s="1" t="str">
        <f t="shared" si="601"/>
        <v>Tuesday</v>
      </c>
      <c r="AF4263" s="2">
        <v>0.45172453703703702</v>
      </c>
      <c r="AG4263" s="2">
        <f t="shared" si="602"/>
        <v>0.45833333333333331</v>
      </c>
      <c r="AH4263" t="s">
        <v>23</v>
      </c>
    </row>
    <row r="4264" spans="1:34" x14ac:dyDescent="0.25">
      <c r="A4264">
        <v>1394696</v>
      </c>
      <c r="B4264" t="s">
        <v>29</v>
      </c>
      <c r="C4264" t="s">
        <v>131</v>
      </c>
      <c r="D4264" t="s">
        <v>132</v>
      </c>
      <c r="E4264">
        <v>55379</v>
      </c>
      <c r="F4264" t="s">
        <v>20</v>
      </c>
      <c r="G4264" t="s">
        <v>50</v>
      </c>
      <c r="H4264">
        <v>34</v>
      </c>
      <c r="I4264" t="s">
        <v>36</v>
      </c>
      <c r="J4264">
        <f>VLOOKUP(I4264,Key!$A$1:$C$73,2,FALSE)</f>
        <v>43.03519</v>
      </c>
      <c r="K4264">
        <f>VLOOKUP(I4264,Key!$A$1:$C$73,3,FALSE)</f>
        <v>-87.907390000000007</v>
      </c>
      <c r="L4264" t="s">
        <v>22</v>
      </c>
      <c r="M4264">
        <f>VLOOKUP(L4264,Key!$A$1:$C$73,2,FALSE)</f>
        <v>43.058619999999998</v>
      </c>
      <c r="N4264">
        <f>VLOOKUP(L4264,Key!$A$1:$C$73,3,FALSE)</f>
        <v>-87.885319999999993</v>
      </c>
      <c r="O4264">
        <v>20</v>
      </c>
      <c r="P4264">
        <v>0</v>
      </c>
      <c r="Q4264">
        <v>3</v>
      </c>
      <c r="R4264">
        <v>2.9</v>
      </c>
      <c r="S4264">
        <v>120</v>
      </c>
      <c r="T4264">
        <f t="shared" si="594"/>
        <v>-1</v>
      </c>
      <c r="U4264" s="1">
        <v>42834</v>
      </c>
      <c r="V4264" s="13">
        <f t="shared" si="595"/>
        <v>42826</v>
      </c>
      <c r="W4264" s="14">
        <f t="shared" si="596"/>
        <v>42834</v>
      </c>
      <c r="X4264" s="1" t="str">
        <f t="shared" si="597"/>
        <v>Sunday</v>
      </c>
      <c r="Y4264" s="2">
        <v>0.57516203703703705</v>
      </c>
      <c r="Z4264" s="2">
        <f t="shared" si="598"/>
        <v>0.58333333333333326</v>
      </c>
      <c r="AA4264">
        <f>1</f>
        <v>1</v>
      </c>
      <c r="AB4264" s="1">
        <v>42834</v>
      </c>
      <c r="AC4264" s="13">
        <f t="shared" si="599"/>
        <v>42826</v>
      </c>
      <c r="AD4264" s="14">
        <f t="shared" si="600"/>
        <v>42834</v>
      </c>
      <c r="AE4264" s="1" t="str">
        <f t="shared" si="601"/>
        <v>Sunday</v>
      </c>
      <c r="AF4264" s="2">
        <v>0.58935185185185179</v>
      </c>
      <c r="AG4264" s="2">
        <f t="shared" si="602"/>
        <v>0.58333333333333326</v>
      </c>
      <c r="AH4264" t="s">
        <v>23</v>
      </c>
    </row>
    <row r="4265" spans="1:34" x14ac:dyDescent="0.25">
      <c r="A4265">
        <v>1394696</v>
      </c>
      <c r="B4265" t="s">
        <v>29</v>
      </c>
      <c r="C4265" t="s">
        <v>131</v>
      </c>
      <c r="D4265" t="s">
        <v>132</v>
      </c>
      <c r="E4265">
        <v>55379</v>
      </c>
      <c r="F4265" t="s">
        <v>20</v>
      </c>
      <c r="G4265" t="s">
        <v>50</v>
      </c>
      <c r="H4265">
        <v>5422</v>
      </c>
      <c r="I4265" t="s">
        <v>77</v>
      </c>
      <c r="J4265">
        <f>VLOOKUP(I4265,Key!$A$1:$C$73,2,FALSE)</f>
        <v>43.036900000000003</v>
      </c>
      <c r="K4265">
        <f>VLOOKUP(I4265,Key!$A$1:$C$73,3,FALSE)</f>
        <v>-87.89667</v>
      </c>
      <c r="L4265" t="s">
        <v>36</v>
      </c>
      <c r="M4265">
        <f>VLOOKUP(L4265,Key!$A$1:$C$73,2,FALSE)</f>
        <v>43.03519</v>
      </c>
      <c r="N4265">
        <f>VLOOKUP(L4265,Key!$A$1:$C$73,3,FALSE)</f>
        <v>-87.907390000000007</v>
      </c>
      <c r="O4265">
        <v>8</v>
      </c>
      <c r="P4265">
        <v>0</v>
      </c>
      <c r="Q4265">
        <v>1.2</v>
      </c>
      <c r="R4265">
        <v>1.1000000000000001</v>
      </c>
      <c r="S4265">
        <v>48</v>
      </c>
      <c r="T4265">
        <f t="shared" si="594"/>
        <v>-1</v>
      </c>
      <c r="U4265" s="1">
        <v>42848</v>
      </c>
      <c r="V4265" s="13">
        <f t="shared" si="595"/>
        <v>42826</v>
      </c>
      <c r="W4265" s="14">
        <f t="shared" si="596"/>
        <v>42848</v>
      </c>
      <c r="X4265" s="1" t="str">
        <f t="shared" si="597"/>
        <v>Sunday</v>
      </c>
      <c r="Y4265" s="2">
        <v>0.55056712962962961</v>
      </c>
      <c r="Z4265" s="2">
        <f t="shared" si="598"/>
        <v>0.54166666666666663</v>
      </c>
      <c r="AA4265">
        <f>1</f>
        <v>1</v>
      </c>
      <c r="AB4265" s="1">
        <v>42848</v>
      </c>
      <c r="AC4265" s="13">
        <f t="shared" si="599"/>
        <v>42826</v>
      </c>
      <c r="AD4265" s="14">
        <f t="shared" si="600"/>
        <v>42848</v>
      </c>
      <c r="AE4265" s="1" t="str">
        <f t="shared" si="601"/>
        <v>Sunday</v>
      </c>
      <c r="AF4265" s="2">
        <v>0.55622685185185183</v>
      </c>
      <c r="AG4265" s="2">
        <f t="shared" si="602"/>
        <v>0.54166666666666663</v>
      </c>
      <c r="AH4265" t="s">
        <v>23</v>
      </c>
    </row>
    <row r="4266" spans="1:34" x14ac:dyDescent="0.25">
      <c r="A4266">
        <v>1394696</v>
      </c>
      <c r="B4266" t="s">
        <v>29</v>
      </c>
      <c r="C4266" t="s">
        <v>131</v>
      </c>
      <c r="D4266" t="s">
        <v>132</v>
      </c>
      <c r="E4266">
        <v>55379</v>
      </c>
      <c r="F4266" t="s">
        <v>20</v>
      </c>
      <c r="G4266" t="s">
        <v>50</v>
      </c>
      <c r="H4266">
        <v>5507</v>
      </c>
      <c r="I4266" t="s">
        <v>38</v>
      </c>
      <c r="J4266">
        <f>VLOOKUP(I4266,Key!$A$1:$C$73,2,FALSE)</f>
        <v>43.038649999999997</v>
      </c>
      <c r="K4266">
        <f>VLOOKUP(I4266,Key!$A$1:$C$73,3,FALSE)</f>
        <v>-87.921930000000003</v>
      </c>
      <c r="L4266" t="s">
        <v>77</v>
      </c>
      <c r="M4266">
        <f>VLOOKUP(L4266,Key!$A$1:$C$73,2,FALSE)</f>
        <v>43.036900000000003</v>
      </c>
      <c r="N4266">
        <f>VLOOKUP(L4266,Key!$A$1:$C$73,3,FALSE)</f>
        <v>-87.89667</v>
      </c>
      <c r="O4266">
        <v>14</v>
      </c>
      <c r="P4266">
        <v>0</v>
      </c>
      <c r="Q4266">
        <v>2.1</v>
      </c>
      <c r="R4266">
        <v>2</v>
      </c>
      <c r="S4266">
        <v>84</v>
      </c>
      <c r="T4266">
        <f t="shared" si="594"/>
        <v>-1</v>
      </c>
      <c r="U4266" s="1">
        <v>42848</v>
      </c>
      <c r="V4266" s="13">
        <f t="shared" si="595"/>
        <v>42826</v>
      </c>
      <c r="W4266" s="14">
        <f t="shared" si="596"/>
        <v>42848</v>
      </c>
      <c r="X4266" s="1" t="str">
        <f t="shared" si="597"/>
        <v>Sunday</v>
      </c>
      <c r="Y4266" s="2">
        <v>0.51056712962962958</v>
      </c>
      <c r="Z4266" s="2">
        <f t="shared" si="598"/>
        <v>0.5</v>
      </c>
      <c r="AA4266">
        <f>1</f>
        <v>1</v>
      </c>
      <c r="AB4266" s="1">
        <v>42848</v>
      </c>
      <c r="AC4266" s="13">
        <f t="shared" si="599"/>
        <v>42826</v>
      </c>
      <c r="AD4266" s="14">
        <f t="shared" si="600"/>
        <v>42848</v>
      </c>
      <c r="AE4266" s="1" t="str">
        <f t="shared" si="601"/>
        <v>Sunday</v>
      </c>
      <c r="AF4266" s="2">
        <v>0.52055555555555555</v>
      </c>
      <c r="AG4266" s="2">
        <f t="shared" si="602"/>
        <v>0.5</v>
      </c>
      <c r="AH4266" t="s">
        <v>23</v>
      </c>
    </row>
    <row r="4267" spans="1:34" x14ac:dyDescent="0.25">
      <c r="A4267">
        <v>1394696</v>
      </c>
      <c r="B4267" t="s">
        <v>29</v>
      </c>
      <c r="C4267" t="s">
        <v>131</v>
      </c>
      <c r="D4267" t="s">
        <v>132</v>
      </c>
      <c r="E4267">
        <v>55379</v>
      </c>
      <c r="F4267" t="s">
        <v>20</v>
      </c>
      <c r="G4267" t="s">
        <v>50</v>
      </c>
      <c r="H4267">
        <v>45</v>
      </c>
      <c r="I4267" t="s">
        <v>38</v>
      </c>
      <c r="J4267">
        <f>VLOOKUP(I4267,Key!$A$1:$C$73,2,FALSE)</f>
        <v>43.038649999999997</v>
      </c>
      <c r="K4267">
        <f>VLOOKUP(I4267,Key!$A$1:$C$73,3,FALSE)</f>
        <v>-87.921930000000003</v>
      </c>
      <c r="L4267" t="s">
        <v>36</v>
      </c>
      <c r="M4267">
        <f>VLOOKUP(L4267,Key!$A$1:$C$73,2,FALSE)</f>
        <v>43.03519</v>
      </c>
      <c r="N4267">
        <f>VLOOKUP(L4267,Key!$A$1:$C$73,3,FALSE)</f>
        <v>-87.907390000000007</v>
      </c>
      <c r="O4267">
        <v>10</v>
      </c>
      <c r="P4267">
        <v>0</v>
      </c>
      <c r="Q4267">
        <v>1.5</v>
      </c>
      <c r="R4267">
        <v>1.4</v>
      </c>
      <c r="S4267">
        <v>60</v>
      </c>
      <c r="T4267">
        <f t="shared" si="594"/>
        <v>-1</v>
      </c>
      <c r="U4267" s="1">
        <v>42850</v>
      </c>
      <c r="V4267" s="13">
        <f t="shared" si="595"/>
        <v>42826</v>
      </c>
      <c r="W4267" s="14">
        <f t="shared" si="596"/>
        <v>42850</v>
      </c>
      <c r="X4267" s="1" t="str">
        <f t="shared" si="597"/>
        <v>Tuesday</v>
      </c>
      <c r="Y4267" s="2">
        <v>0.66759259259259263</v>
      </c>
      <c r="Z4267" s="2">
        <f t="shared" si="598"/>
        <v>0.66666666666666663</v>
      </c>
      <c r="AA4267">
        <f>1</f>
        <v>1</v>
      </c>
      <c r="AB4267" s="1">
        <v>42850</v>
      </c>
      <c r="AC4267" s="13">
        <f t="shared" si="599"/>
        <v>42826</v>
      </c>
      <c r="AD4267" s="14">
        <f t="shared" si="600"/>
        <v>42850</v>
      </c>
      <c r="AE4267" s="1" t="str">
        <f t="shared" si="601"/>
        <v>Tuesday</v>
      </c>
      <c r="AF4267" s="2">
        <v>0.67461805555555554</v>
      </c>
      <c r="AG4267" s="2">
        <f t="shared" si="602"/>
        <v>0.66666666666666663</v>
      </c>
      <c r="AH4267" t="s">
        <v>23</v>
      </c>
    </row>
    <row r="4268" spans="1:34" x14ac:dyDescent="0.25">
      <c r="A4268">
        <v>1397103</v>
      </c>
      <c r="B4268" t="s">
        <v>29</v>
      </c>
      <c r="C4268" t="s">
        <v>47</v>
      </c>
      <c r="D4268" t="s">
        <v>31</v>
      </c>
      <c r="E4268">
        <v>53211</v>
      </c>
      <c r="F4268" t="s">
        <v>20</v>
      </c>
      <c r="G4268" t="s">
        <v>32</v>
      </c>
      <c r="H4268">
        <v>11125</v>
      </c>
      <c r="I4268" t="s">
        <v>63</v>
      </c>
      <c r="J4268">
        <f>VLOOKUP(I4268,Key!$A$1:$C$73,2,FALSE)</f>
        <v>43.066893999999998</v>
      </c>
      <c r="K4268">
        <f>VLOOKUP(I4268,Key!$A$1:$C$73,3,FALSE)</f>
        <v>-87.877936000000005</v>
      </c>
      <c r="L4268" t="s">
        <v>66</v>
      </c>
      <c r="M4268">
        <f>VLOOKUP(L4268,Key!$A$1:$C$73,2,FALSE)</f>
        <v>43.078530000000001</v>
      </c>
      <c r="N4268">
        <f>VLOOKUP(L4268,Key!$A$1:$C$73,3,FALSE)</f>
        <v>-87.882620000000003</v>
      </c>
      <c r="O4268">
        <v>7</v>
      </c>
      <c r="P4268">
        <v>0</v>
      </c>
      <c r="Q4268">
        <v>1.1000000000000001</v>
      </c>
      <c r="R4268">
        <v>1</v>
      </c>
      <c r="S4268">
        <v>42</v>
      </c>
      <c r="T4268">
        <f t="shared" si="594"/>
        <v>-1</v>
      </c>
      <c r="U4268" s="1">
        <v>42844</v>
      </c>
      <c r="V4268" s="13">
        <f t="shared" si="595"/>
        <v>42826</v>
      </c>
      <c r="W4268" s="14">
        <f t="shared" si="596"/>
        <v>42844</v>
      </c>
      <c r="X4268" s="1" t="str">
        <f t="shared" si="597"/>
        <v>Wednesday</v>
      </c>
      <c r="Y4268" s="2">
        <v>0.4191319444444444</v>
      </c>
      <c r="Z4268" s="2">
        <f t="shared" si="598"/>
        <v>0.41666666666666663</v>
      </c>
      <c r="AA4268">
        <f>1</f>
        <v>1</v>
      </c>
      <c r="AB4268" s="1">
        <v>42844</v>
      </c>
      <c r="AC4268" s="13">
        <f t="shared" si="599"/>
        <v>42826</v>
      </c>
      <c r="AD4268" s="14">
        <f t="shared" si="600"/>
        <v>42844</v>
      </c>
      <c r="AE4268" s="1" t="str">
        <f t="shared" si="601"/>
        <v>Wednesday</v>
      </c>
      <c r="AF4268" s="2">
        <v>0.42379629629629628</v>
      </c>
      <c r="AG4268" s="2">
        <f t="shared" si="602"/>
        <v>0.41666666666666663</v>
      </c>
      <c r="AH4268" t="s">
        <v>23</v>
      </c>
    </row>
    <row r="4269" spans="1:34" x14ac:dyDescent="0.25">
      <c r="A4269">
        <v>1397107</v>
      </c>
      <c r="B4269" t="s">
        <v>29</v>
      </c>
      <c r="C4269" t="s">
        <v>98</v>
      </c>
      <c r="D4269" t="s">
        <v>31</v>
      </c>
      <c r="E4269">
        <v>53233</v>
      </c>
      <c r="F4269" t="s">
        <v>20</v>
      </c>
      <c r="G4269" t="s">
        <v>32</v>
      </c>
      <c r="H4269">
        <v>5559</v>
      </c>
      <c r="I4269" t="s">
        <v>59</v>
      </c>
      <c r="J4269">
        <f>VLOOKUP(I4269,Key!$A$1:$C$73,2,FALSE)</f>
        <v>43.056539999999998</v>
      </c>
      <c r="K4269">
        <f>VLOOKUP(I4269,Key!$A$1:$C$73,3,FALSE)</f>
        <v>-87.914370000000005</v>
      </c>
      <c r="L4269" t="s">
        <v>59</v>
      </c>
      <c r="M4269">
        <f>VLOOKUP(L4269,Key!$A$1:$C$73,2,FALSE)</f>
        <v>43.056539999999998</v>
      </c>
      <c r="N4269">
        <f>VLOOKUP(L4269,Key!$A$1:$C$73,3,FALSE)</f>
        <v>-87.914370000000005</v>
      </c>
      <c r="O4269">
        <v>11</v>
      </c>
      <c r="P4269">
        <v>0</v>
      </c>
      <c r="Q4269">
        <v>1.7</v>
      </c>
      <c r="R4269">
        <v>1.6</v>
      </c>
      <c r="S4269">
        <v>66</v>
      </c>
      <c r="T4269">
        <f t="shared" si="594"/>
        <v>-1</v>
      </c>
      <c r="U4269" s="1">
        <v>42849</v>
      </c>
      <c r="V4269" s="13">
        <f t="shared" si="595"/>
        <v>42826</v>
      </c>
      <c r="W4269" s="14">
        <f t="shared" si="596"/>
        <v>42849</v>
      </c>
      <c r="X4269" s="1" t="str">
        <f t="shared" si="597"/>
        <v>Monday</v>
      </c>
      <c r="Y4269" s="2">
        <v>0.47408564814814813</v>
      </c>
      <c r="Z4269" s="2">
        <f t="shared" si="598"/>
        <v>0.45833333333333331</v>
      </c>
      <c r="AA4269">
        <f>1</f>
        <v>1</v>
      </c>
      <c r="AB4269" s="1">
        <v>42849</v>
      </c>
      <c r="AC4269" s="13">
        <f t="shared" si="599"/>
        <v>42826</v>
      </c>
      <c r="AD4269" s="14">
        <f t="shared" si="600"/>
        <v>42849</v>
      </c>
      <c r="AE4269" s="1" t="str">
        <f t="shared" si="601"/>
        <v>Monday</v>
      </c>
      <c r="AF4269" s="2">
        <v>0.48171296296296301</v>
      </c>
      <c r="AG4269" s="2">
        <f t="shared" si="602"/>
        <v>0.5</v>
      </c>
      <c r="AH4269" t="s">
        <v>25</v>
      </c>
    </row>
    <row r="4270" spans="1:34" x14ac:dyDescent="0.25">
      <c r="A4270">
        <v>1397107</v>
      </c>
      <c r="B4270" t="s">
        <v>29</v>
      </c>
      <c r="C4270" t="s">
        <v>98</v>
      </c>
      <c r="D4270" t="s">
        <v>31</v>
      </c>
      <c r="E4270">
        <v>53233</v>
      </c>
      <c r="F4270" t="s">
        <v>20</v>
      </c>
      <c r="G4270" t="s">
        <v>32</v>
      </c>
      <c r="H4270">
        <v>11147</v>
      </c>
      <c r="I4270" t="s">
        <v>82</v>
      </c>
      <c r="J4270">
        <f>VLOOKUP(I4270,Key!$A$1:$C$73,2,FALSE)</f>
        <v>43.040349999999997</v>
      </c>
      <c r="K4270">
        <f>VLOOKUP(I4270,Key!$A$1:$C$73,3,FALSE)</f>
        <v>-87.920760000000001</v>
      </c>
      <c r="L4270" t="s">
        <v>57</v>
      </c>
      <c r="M4270">
        <f>VLOOKUP(L4270,Key!$A$1:$C$73,2,FALSE)</f>
        <v>43.03913</v>
      </c>
      <c r="N4270">
        <f>VLOOKUP(L4270,Key!$A$1:$C$73,3,FALSE)</f>
        <v>-87.916150000000002</v>
      </c>
      <c r="O4270">
        <v>2</v>
      </c>
      <c r="P4270">
        <v>0</v>
      </c>
      <c r="Q4270">
        <v>0.3</v>
      </c>
      <c r="R4270">
        <v>0.3</v>
      </c>
      <c r="S4270">
        <v>12</v>
      </c>
      <c r="T4270">
        <f t="shared" si="594"/>
        <v>-1</v>
      </c>
      <c r="U4270" s="1">
        <v>42834</v>
      </c>
      <c r="V4270" s="13">
        <f t="shared" si="595"/>
        <v>42826</v>
      </c>
      <c r="W4270" s="14">
        <f t="shared" si="596"/>
        <v>42834</v>
      </c>
      <c r="X4270" s="1" t="str">
        <f t="shared" si="597"/>
        <v>Sunday</v>
      </c>
      <c r="Y4270" s="2">
        <v>0.67271990740740739</v>
      </c>
      <c r="Z4270" s="2">
        <f t="shared" si="598"/>
        <v>0.66666666666666663</v>
      </c>
      <c r="AA4270">
        <f>1</f>
        <v>1</v>
      </c>
      <c r="AB4270" s="1">
        <v>42834</v>
      </c>
      <c r="AC4270" s="13">
        <f t="shared" si="599"/>
        <v>42826</v>
      </c>
      <c r="AD4270" s="14">
        <f t="shared" si="600"/>
        <v>42834</v>
      </c>
      <c r="AE4270" s="1" t="str">
        <f t="shared" si="601"/>
        <v>Sunday</v>
      </c>
      <c r="AF4270" s="2">
        <v>0.67413194444444446</v>
      </c>
      <c r="AG4270" s="2">
        <f t="shared" si="602"/>
        <v>0.66666666666666663</v>
      </c>
      <c r="AH4270" t="s">
        <v>23</v>
      </c>
    </row>
    <row r="4271" spans="1:34" x14ac:dyDescent="0.25">
      <c r="A4271">
        <v>1400126</v>
      </c>
      <c r="B4271" t="s">
        <v>29</v>
      </c>
      <c r="C4271" t="s">
        <v>47</v>
      </c>
      <c r="D4271" t="s">
        <v>31</v>
      </c>
      <c r="E4271">
        <v>53211</v>
      </c>
      <c r="F4271" t="s">
        <v>20</v>
      </c>
      <c r="G4271" t="s">
        <v>32</v>
      </c>
      <c r="H4271">
        <v>168</v>
      </c>
      <c r="I4271" t="s">
        <v>40</v>
      </c>
      <c r="J4271">
        <f>VLOOKUP(I4271,Key!$A$1:$C$73,2,FALSE)</f>
        <v>43.06033</v>
      </c>
      <c r="K4271">
        <f>VLOOKUP(I4271,Key!$A$1:$C$73,3,FALSE)</f>
        <v>-87.89546</v>
      </c>
      <c r="L4271" t="s">
        <v>63</v>
      </c>
      <c r="M4271">
        <f>VLOOKUP(L4271,Key!$A$1:$C$73,2,FALSE)</f>
        <v>43.066893999999998</v>
      </c>
      <c r="N4271">
        <f>VLOOKUP(L4271,Key!$A$1:$C$73,3,FALSE)</f>
        <v>-87.877936000000005</v>
      </c>
      <c r="O4271">
        <v>15</v>
      </c>
      <c r="P4271">
        <v>0</v>
      </c>
      <c r="Q4271">
        <v>2.2999999999999998</v>
      </c>
      <c r="R4271">
        <v>2.1</v>
      </c>
      <c r="S4271">
        <v>90</v>
      </c>
      <c r="T4271">
        <f t="shared" si="594"/>
        <v>-1</v>
      </c>
      <c r="U4271" s="1">
        <v>42834</v>
      </c>
      <c r="V4271" s="13">
        <f t="shared" si="595"/>
        <v>42826</v>
      </c>
      <c r="W4271" s="14">
        <f t="shared" si="596"/>
        <v>42834</v>
      </c>
      <c r="X4271" s="1" t="str">
        <f t="shared" si="597"/>
        <v>Sunday</v>
      </c>
      <c r="Y4271" s="2">
        <v>0.93004629629629632</v>
      </c>
      <c r="Z4271" s="2">
        <f t="shared" si="598"/>
        <v>0.91666666666666663</v>
      </c>
      <c r="AA4271">
        <f>1</f>
        <v>1</v>
      </c>
      <c r="AB4271" s="1">
        <v>42834</v>
      </c>
      <c r="AC4271" s="13">
        <f t="shared" si="599"/>
        <v>42826</v>
      </c>
      <c r="AD4271" s="14">
        <f t="shared" si="600"/>
        <v>42834</v>
      </c>
      <c r="AE4271" s="1" t="str">
        <f t="shared" si="601"/>
        <v>Sunday</v>
      </c>
      <c r="AF4271" s="2">
        <v>0.94064814814814823</v>
      </c>
      <c r="AG4271" s="2">
        <f t="shared" si="602"/>
        <v>0.95833333333333326</v>
      </c>
      <c r="AH4271" t="s">
        <v>23</v>
      </c>
    </row>
    <row r="4272" spans="1:34" x14ac:dyDescent="0.25">
      <c r="A4272">
        <v>1400126</v>
      </c>
      <c r="B4272" t="s">
        <v>29</v>
      </c>
      <c r="C4272" t="s">
        <v>47</v>
      </c>
      <c r="D4272" t="s">
        <v>31</v>
      </c>
      <c r="E4272">
        <v>53211</v>
      </c>
      <c r="F4272" t="s">
        <v>20</v>
      </c>
      <c r="G4272" t="s">
        <v>32</v>
      </c>
      <c r="H4272">
        <v>995</v>
      </c>
      <c r="I4272" t="s">
        <v>64</v>
      </c>
      <c r="J4272">
        <f>VLOOKUP(I4272,Key!$A$1:$C$73,2,FALSE)</f>
        <v>43.069021999999997</v>
      </c>
      <c r="K4272">
        <f>VLOOKUP(I4272,Key!$A$1:$C$73,3,FALSE)</f>
        <v>-87.887940999999998</v>
      </c>
      <c r="L4272" t="s">
        <v>63</v>
      </c>
      <c r="M4272">
        <f>VLOOKUP(L4272,Key!$A$1:$C$73,2,FALSE)</f>
        <v>43.066893999999998</v>
      </c>
      <c r="N4272">
        <f>VLOOKUP(L4272,Key!$A$1:$C$73,3,FALSE)</f>
        <v>-87.877936000000005</v>
      </c>
      <c r="O4272">
        <v>5</v>
      </c>
      <c r="P4272">
        <v>0</v>
      </c>
      <c r="Q4272">
        <v>0.8</v>
      </c>
      <c r="R4272">
        <v>0.7</v>
      </c>
      <c r="S4272">
        <v>30</v>
      </c>
      <c r="T4272">
        <f t="shared" si="594"/>
        <v>-1</v>
      </c>
      <c r="U4272" s="1">
        <v>42840</v>
      </c>
      <c r="V4272" s="13">
        <f t="shared" si="595"/>
        <v>42826</v>
      </c>
      <c r="W4272" s="14">
        <f t="shared" si="596"/>
        <v>42840</v>
      </c>
      <c r="X4272" s="1" t="str">
        <f t="shared" si="597"/>
        <v>Saturday</v>
      </c>
      <c r="Y4272" s="2">
        <v>0.89393518518518522</v>
      </c>
      <c r="Z4272" s="2">
        <f t="shared" si="598"/>
        <v>0.875</v>
      </c>
      <c r="AA4272">
        <f>1</f>
        <v>1</v>
      </c>
      <c r="AB4272" s="1">
        <v>42840</v>
      </c>
      <c r="AC4272" s="13">
        <f t="shared" si="599"/>
        <v>42826</v>
      </c>
      <c r="AD4272" s="14">
        <f t="shared" si="600"/>
        <v>42840</v>
      </c>
      <c r="AE4272" s="1" t="str">
        <f t="shared" si="601"/>
        <v>Saturday</v>
      </c>
      <c r="AF4272" s="2">
        <v>0.8978356481481482</v>
      </c>
      <c r="AG4272" s="2">
        <f t="shared" si="602"/>
        <v>0.91666666666666663</v>
      </c>
      <c r="AH4272" t="s">
        <v>23</v>
      </c>
    </row>
    <row r="4273" spans="1:34" x14ac:dyDescent="0.25">
      <c r="A4273">
        <v>1400126</v>
      </c>
      <c r="B4273" t="s">
        <v>29</v>
      </c>
      <c r="C4273" t="s">
        <v>47</v>
      </c>
      <c r="D4273" t="s">
        <v>31</v>
      </c>
      <c r="E4273">
        <v>53211</v>
      </c>
      <c r="F4273" t="s">
        <v>20</v>
      </c>
      <c r="G4273" t="s">
        <v>32</v>
      </c>
      <c r="H4273">
        <v>21</v>
      </c>
      <c r="I4273" t="s">
        <v>63</v>
      </c>
      <c r="J4273">
        <f>VLOOKUP(I4273,Key!$A$1:$C$73,2,FALSE)</f>
        <v>43.066893999999998</v>
      </c>
      <c r="K4273">
        <f>VLOOKUP(I4273,Key!$A$1:$C$73,3,FALSE)</f>
        <v>-87.877936000000005</v>
      </c>
      <c r="L4273" t="s">
        <v>21</v>
      </c>
      <c r="M4273">
        <f>VLOOKUP(L4273,Key!$A$1:$C$73,2,FALSE)</f>
        <v>43.074890000000003</v>
      </c>
      <c r="N4273">
        <f>VLOOKUP(L4273,Key!$A$1:$C$73,3,FALSE)</f>
        <v>-87.882810000000006</v>
      </c>
      <c r="O4273">
        <v>4</v>
      </c>
      <c r="P4273">
        <v>0</v>
      </c>
      <c r="Q4273">
        <v>0.6</v>
      </c>
      <c r="R4273">
        <v>0.6</v>
      </c>
      <c r="S4273">
        <v>24</v>
      </c>
      <c r="T4273">
        <f t="shared" si="594"/>
        <v>-1</v>
      </c>
      <c r="U4273" s="1">
        <v>42846</v>
      </c>
      <c r="V4273" s="13">
        <f t="shared" si="595"/>
        <v>42826</v>
      </c>
      <c r="W4273" s="14">
        <f t="shared" si="596"/>
        <v>42846</v>
      </c>
      <c r="X4273" s="1" t="str">
        <f t="shared" si="597"/>
        <v>Friday</v>
      </c>
      <c r="Y4273" s="2">
        <v>0.65123842592592596</v>
      </c>
      <c r="Z4273" s="2">
        <f t="shared" si="598"/>
        <v>0.66666666666666663</v>
      </c>
      <c r="AA4273">
        <f>1</f>
        <v>1</v>
      </c>
      <c r="AB4273" s="1">
        <v>42846</v>
      </c>
      <c r="AC4273" s="13">
        <f t="shared" si="599"/>
        <v>42826</v>
      </c>
      <c r="AD4273" s="14">
        <f t="shared" si="600"/>
        <v>42846</v>
      </c>
      <c r="AE4273" s="1" t="str">
        <f t="shared" si="601"/>
        <v>Friday</v>
      </c>
      <c r="AF4273" s="2">
        <v>0.65368055555555549</v>
      </c>
      <c r="AG4273" s="2">
        <f t="shared" si="602"/>
        <v>0.66666666666666663</v>
      </c>
      <c r="AH4273" t="s">
        <v>23</v>
      </c>
    </row>
    <row r="4274" spans="1:34" x14ac:dyDescent="0.25">
      <c r="A4274">
        <v>1400126</v>
      </c>
      <c r="B4274" t="s">
        <v>29</v>
      </c>
      <c r="C4274" t="s">
        <v>47</v>
      </c>
      <c r="D4274" t="s">
        <v>31</v>
      </c>
      <c r="E4274">
        <v>53211</v>
      </c>
      <c r="F4274" t="s">
        <v>20</v>
      </c>
      <c r="G4274" t="s">
        <v>32</v>
      </c>
      <c r="H4274">
        <v>21</v>
      </c>
      <c r="I4274" t="s">
        <v>40</v>
      </c>
      <c r="J4274">
        <f>VLOOKUP(I4274,Key!$A$1:$C$73,2,FALSE)</f>
        <v>43.06033</v>
      </c>
      <c r="K4274">
        <f>VLOOKUP(I4274,Key!$A$1:$C$73,3,FALSE)</f>
        <v>-87.89546</v>
      </c>
      <c r="L4274" t="s">
        <v>63</v>
      </c>
      <c r="M4274">
        <f>VLOOKUP(L4274,Key!$A$1:$C$73,2,FALSE)</f>
        <v>43.066893999999998</v>
      </c>
      <c r="N4274">
        <f>VLOOKUP(L4274,Key!$A$1:$C$73,3,FALSE)</f>
        <v>-87.877936000000005</v>
      </c>
      <c r="O4274">
        <v>10</v>
      </c>
      <c r="P4274">
        <v>0</v>
      </c>
      <c r="Q4274">
        <v>1.5</v>
      </c>
      <c r="R4274">
        <v>1.4</v>
      </c>
      <c r="S4274">
        <v>60</v>
      </c>
      <c r="T4274">
        <f t="shared" si="594"/>
        <v>-1</v>
      </c>
      <c r="U4274" s="1">
        <v>42844</v>
      </c>
      <c r="V4274" s="13">
        <f t="shared" si="595"/>
        <v>42826</v>
      </c>
      <c r="W4274" s="14">
        <f t="shared" si="596"/>
        <v>42844</v>
      </c>
      <c r="X4274" s="1" t="str">
        <f t="shared" si="597"/>
        <v>Wednesday</v>
      </c>
      <c r="Y4274" s="2">
        <v>0.92890046296296302</v>
      </c>
      <c r="Z4274" s="2">
        <f t="shared" si="598"/>
        <v>0.91666666666666663</v>
      </c>
      <c r="AA4274">
        <f>1</f>
        <v>1</v>
      </c>
      <c r="AB4274" s="1">
        <v>42844</v>
      </c>
      <c r="AC4274" s="13">
        <f t="shared" si="599"/>
        <v>42826</v>
      </c>
      <c r="AD4274" s="14">
        <f t="shared" si="600"/>
        <v>42844</v>
      </c>
      <c r="AE4274" s="1" t="str">
        <f t="shared" si="601"/>
        <v>Wednesday</v>
      </c>
      <c r="AF4274" s="2">
        <v>0.93557870370370377</v>
      </c>
      <c r="AG4274" s="2">
        <f t="shared" si="602"/>
        <v>0.91666666666666663</v>
      </c>
      <c r="AH4274" t="s">
        <v>23</v>
      </c>
    </row>
    <row r="4275" spans="1:34" x14ac:dyDescent="0.25">
      <c r="A4275">
        <v>1400126</v>
      </c>
      <c r="B4275" t="s">
        <v>29</v>
      </c>
      <c r="C4275" t="s">
        <v>47</v>
      </c>
      <c r="D4275" t="s">
        <v>31</v>
      </c>
      <c r="E4275">
        <v>53211</v>
      </c>
      <c r="F4275" t="s">
        <v>20</v>
      </c>
      <c r="G4275" t="s">
        <v>32</v>
      </c>
      <c r="H4275">
        <v>6</v>
      </c>
      <c r="I4275" t="s">
        <v>63</v>
      </c>
      <c r="J4275">
        <f>VLOOKUP(I4275,Key!$A$1:$C$73,2,FALSE)</f>
        <v>43.066893999999998</v>
      </c>
      <c r="K4275">
        <f>VLOOKUP(I4275,Key!$A$1:$C$73,3,FALSE)</f>
        <v>-87.877936000000005</v>
      </c>
      <c r="L4275" t="s">
        <v>63</v>
      </c>
      <c r="M4275">
        <f>VLOOKUP(L4275,Key!$A$1:$C$73,2,FALSE)</f>
        <v>43.066893999999998</v>
      </c>
      <c r="N4275">
        <f>VLOOKUP(L4275,Key!$A$1:$C$73,3,FALSE)</f>
        <v>-87.877936000000005</v>
      </c>
      <c r="O4275">
        <v>9</v>
      </c>
      <c r="P4275">
        <v>0</v>
      </c>
      <c r="Q4275">
        <v>1.4</v>
      </c>
      <c r="R4275">
        <v>1.3</v>
      </c>
      <c r="S4275">
        <v>54</v>
      </c>
      <c r="T4275">
        <f t="shared" si="594"/>
        <v>-1</v>
      </c>
      <c r="U4275" s="1">
        <v>42850</v>
      </c>
      <c r="V4275" s="13">
        <f t="shared" si="595"/>
        <v>42826</v>
      </c>
      <c r="W4275" s="14">
        <f t="shared" si="596"/>
        <v>42850</v>
      </c>
      <c r="X4275" s="1" t="str">
        <f t="shared" si="597"/>
        <v>Tuesday</v>
      </c>
      <c r="Y4275" s="2">
        <v>0.4782986111111111</v>
      </c>
      <c r="Z4275" s="2">
        <f t="shared" si="598"/>
        <v>0.45833333333333331</v>
      </c>
      <c r="AA4275">
        <f>1</f>
        <v>1</v>
      </c>
      <c r="AB4275" s="1">
        <v>42850</v>
      </c>
      <c r="AC4275" s="13">
        <f t="shared" si="599"/>
        <v>42826</v>
      </c>
      <c r="AD4275" s="14">
        <f t="shared" si="600"/>
        <v>42850</v>
      </c>
      <c r="AE4275" s="1" t="str">
        <f t="shared" si="601"/>
        <v>Tuesday</v>
      </c>
      <c r="AF4275" s="2">
        <v>0.48450231481481482</v>
      </c>
      <c r="AG4275" s="2">
        <f t="shared" si="602"/>
        <v>0.5</v>
      </c>
      <c r="AH4275" t="s">
        <v>25</v>
      </c>
    </row>
    <row r="4276" spans="1:34" x14ac:dyDescent="0.25">
      <c r="A4276">
        <v>1406251</v>
      </c>
      <c r="B4276" t="s">
        <v>29</v>
      </c>
      <c r="C4276" t="s">
        <v>47</v>
      </c>
      <c r="D4276" t="s">
        <v>31</v>
      </c>
      <c r="E4276">
        <v>53211</v>
      </c>
      <c r="F4276" t="s">
        <v>20</v>
      </c>
      <c r="G4276" t="s">
        <v>32</v>
      </c>
      <c r="H4276">
        <v>5439</v>
      </c>
      <c r="I4276" t="s">
        <v>40</v>
      </c>
      <c r="J4276">
        <f>VLOOKUP(I4276,Key!$A$1:$C$73,2,FALSE)</f>
        <v>43.06033</v>
      </c>
      <c r="K4276">
        <f>VLOOKUP(I4276,Key!$A$1:$C$73,3,FALSE)</f>
        <v>-87.89546</v>
      </c>
      <c r="L4276" t="s">
        <v>22</v>
      </c>
      <c r="M4276">
        <f>VLOOKUP(L4276,Key!$A$1:$C$73,2,FALSE)</f>
        <v>43.058619999999998</v>
      </c>
      <c r="N4276">
        <f>VLOOKUP(L4276,Key!$A$1:$C$73,3,FALSE)</f>
        <v>-87.885319999999993</v>
      </c>
      <c r="O4276">
        <v>5</v>
      </c>
      <c r="P4276">
        <v>0</v>
      </c>
      <c r="Q4276">
        <v>0.8</v>
      </c>
      <c r="R4276">
        <v>0.7</v>
      </c>
      <c r="S4276">
        <v>30</v>
      </c>
      <c r="T4276">
        <f t="shared" si="594"/>
        <v>-1</v>
      </c>
      <c r="U4276" s="1">
        <v>42841</v>
      </c>
      <c r="V4276" s="13">
        <f t="shared" si="595"/>
        <v>42826</v>
      </c>
      <c r="W4276" s="14">
        <f t="shared" si="596"/>
        <v>42841</v>
      </c>
      <c r="X4276" s="1" t="str">
        <f t="shared" si="597"/>
        <v>Sunday</v>
      </c>
      <c r="Y4276" s="2">
        <v>0.7243750000000001</v>
      </c>
      <c r="Z4276" s="2">
        <f t="shared" si="598"/>
        <v>0.70833333333333326</v>
      </c>
      <c r="AA4276">
        <f>1</f>
        <v>1</v>
      </c>
      <c r="AB4276" s="1">
        <v>42841</v>
      </c>
      <c r="AC4276" s="13">
        <f t="shared" si="599"/>
        <v>42826</v>
      </c>
      <c r="AD4276" s="14">
        <f t="shared" si="600"/>
        <v>42841</v>
      </c>
      <c r="AE4276" s="1" t="str">
        <f t="shared" si="601"/>
        <v>Sunday</v>
      </c>
      <c r="AF4276" s="2">
        <v>0.72781250000000008</v>
      </c>
      <c r="AG4276" s="2">
        <f t="shared" si="602"/>
        <v>0.70833333333333326</v>
      </c>
      <c r="AH4276" t="s">
        <v>23</v>
      </c>
    </row>
    <row r="4277" spans="1:34" x14ac:dyDescent="0.25">
      <c r="A4277">
        <v>1406842</v>
      </c>
      <c r="B4277" t="s">
        <v>29</v>
      </c>
      <c r="C4277" t="s">
        <v>47</v>
      </c>
      <c r="D4277" t="s">
        <v>31</v>
      </c>
      <c r="E4277">
        <v>53202</v>
      </c>
      <c r="F4277" t="s">
        <v>20</v>
      </c>
      <c r="G4277" t="s">
        <v>32</v>
      </c>
      <c r="H4277">
        <v>11151</v>
      </c>
      <c r="I4277" t="s">
        <v>52</v>
      </c>
      <c r="J4277">
        <f>VLOOKUP(I4277,Key!$A$1:$C$73,2,FALSE)</f>
        <v>43.042490000000001</v>
      </c>
      <c r="K4277">
        <f>VLOOKUP(I4277,Key!$A$1:$C$73,3,FALSE)</f>
        <v>-87.909959999999998</v>
      </c>
      <c r="L4277" t="s">
        <v>38</v>
      </c>
      <c r="M4277">
        <f>VLOOKUP(L4277,Key!$A$1:$C$73,2,FALSE)</f>
        <v>43.038649999999997</v>
      </c>
      <c r="N4277">
        <f>VLOOKUP(L4277,Key!$A$1:$C$73,3,FALSE)</f>
        <v>-87.921930000000003</v>
      </c>
      <c r="O4277">
        <v>8</v>
      </c>
      <c r="P4277">
        <v>0</v>
      </c>
      <c r="Q4277">
        <v>1.2</v>
      </c>
      <c r="R4277">
        <v>1.1000000000000001</v>
      </c>
      <c r="S4277">
        <v>48</v>
      </c>
      <c r="T4277">
        <f t="shared" si="594"/>
        <v>-1</v>
      </c>
      <c r="U4277" s="1">
        <v>42832</v>
      </c>
      <c r="V4277" s="13">
        <f t="shared" si="595"/>
        <v>42826</v>
      </c>
      <c r="W4277" s="14">
        <f t="shared" si="596"/>
        <v>42832</v>
      </c>
      <c r="X4277" s="1" t="str">
        <f t="shared" si="597"/>
        <v>Friday</v>
      </c>
      <c r="Y4277" s="2">
        <v>0.6915972222222222</v>
      </c>
      <c r="Z4277" s="2">
        <f t="shared" si="598"/>
        <v>0.70833333333333326</v>
      </c>
      <c r="AA4277">
        <f>1</f>
        <v>1</v>
      </c>
      <c r="AB4277" s="1">
        <v>42832</v>
      </c>
      <c r="AC4277" s="13">
        <f t="shared" si="599"/>
        <v>42826</v>
      </c>
      <c r="AD4277" s="14">
        <f t="shared" si="600"/>
        <v>42832</v>
      </c>
      <c r="AE4277" s="1" t="str">
        <f t="shared" si="601"/>
        <v>Friday</v>
      </c>
      <c r="AF4277" s="2">
        <v>0.69664351851851858</v>
      </c>
      <c r="AG4277" s="2">
        <f t="shared" si="602"/>
        <v>0.70833333333333326</v>
      </c>
      <c r="AH4277" t="s">
        <v>23</v>
      </c>
    </row>
    <row r="4278" spans="1:34" x14ac:dyDescent="0.25">
      <c r="A4278">
        <v>1407702</v>
      </c>
      <c r="B4278" t="s">
        <v>29</v>
      </c>
      <c r="C4278" t="s">
        <v>47</v>
      </c>
      <c r="D4278" t="s">
        <v>31</v>
      </c>
      <c r="E4278">
        <v>53202</v>
      </c>
      <c r="F4278" t="s">
        <v>20</v>
      </c>
      <c r="G4278" t="s">
        <v>32</v>
      </c>
      <c r="H4278">
        <v>100</v>
      </c>
      <c r="I4278" t="s">
        <v>21</v>
      </c>
      <c r="J4278">
        <f>VLOOKUP(I4278,Key!$A$1:$C$73,2,FALSE)</f>
        <v>43.074890000000003</v>
      </c>
      <c r="K4278">
        <f>VLOOKUP(I4278,Key!$A$1:$C$73,3,FALSE)</f>
        <v>-87.882810000000006</v>
      </c>
      <c r="L4278" t="s">
        <v>21</v>
      </c>
      <c r="M4278">
        <f>VLOOKUP(L4278,Key!$A$1:$C$73,2,FALSE)</f>
        <v>43.074890000000003</v>
      </c>
      <c r="N4278">
        <f>VLOOKUP(L4278,Key!$A$1:$C$73,3,FALSE)</f>
        <v>-87.882810000000006</v>
      </c>
      <c r="O4278">
        <v>9</v>
      </c>
      <c r="P4278">
        <v>0</v>
      </c>
      <c r="Q4278">
        <v>1.4</v>
      </c>
      <c r="R4278">
        <v>1.3</v>
      </c>
      <c r="S4278">
        <v>54</v>
      </c>
      <c r="T4278">
        <f t="shared" si="594"/>
        <v>-1</v>
      </c>
      <c r="U4278" s="1">
        <v>42838</v>
      </c>
      <c r="V4278" s="13">
        <f t="shared" si="595"/>
        <v>42826</v>
      </c>
      <c r="W4278" s="14">
        <f t="shared" si="596"/>
        <v>42838</v>
      </c>
      <c r="X4278" s="1" t="str">
        <f t="shared" si="597"/>
        <v>Thursday</v>
      </c>
      <c r="Y4278" s="2">
        <v>0.56089120370370371</v>
      </c>
      <c r="Z4278" s="2">
        <f t="shared" si="598"/>
        <v>0.54166666666666663</v>
      </c>
      <c r="AA4278">
        <f>1</f>
        <v>1</v>
      </c>
      <c r="AB4278" s="1">
        <v>42838</v>
      </c>
      <c r="AC4278" s="13">
        <f t="shared" si="599"/>
        <v>42826</v>
      </c>
      <c r="AD4278" s="14">
        <f t="shared" si="600"/>
        <v>42838</v>
      </c>
      <c r="AE4278" s="1" t="str">
        <f t="shared" si="601"/>
        <v>Thursday</v>
      </c>
      <c r="AF4278" s="2">
        <v>0.56709490740740742</v>
      </c>
      <c r="AG4278" s="2">
        <f t="shared" si="602"/>
        <v>0.58333333333333326</v>
      </c>
      <c r="AH4278" t="s">
        <v>25</v>
      </c>
    </row>
    <row r="4279" spans="1:34" x14ac:dyDescent="0.25">
      <c r="A4279">
        <v>1407702</v>
      </c>
      <c r="B4279" t="s">
        <v>29</v>
      </c>
      <c r="C4279" t="s">
        <v>47</v>
      </c>
      <c r="D4279" t="s">
        <v>31</v>
      </c>
      <c r="E4279">
        <v>53202</v>
      </c>
      <c r="F4279" t="s">
        <v>20</v>
      </c>
      <c r="G4279" t="s">
        <v>32</v>
      </c>
      <c r="H4279">
        <v>11167</v>
      </c>
      <c r="I4279" t="s">
        <v>66</v>
      </c>
      <c r="J4279">
        <f>VLOOKUP(I4279,Key!$A$1:$C$73,2,FALSE)</f>
        <v>43.078530000000001</v>
      </c>
      <c r="K4279">
        <f>VLOOKUP(I4279,Key!$A$1:$C$73,3,FALSE)</f>
        <v>-87.882620000000003</v>
      </c>
      <c r="L4279" t="s">
        <v>24</v>
      </c>
      <c r="M4279">
        <f>VLOOKUP(L4279,Key!$A$1:$C$73,2,FALSE)</f>
        <v>43.074655999999997</v>
      </c>
      <c r="N4279">
        <f>VLOOKUP(L4279,Key!$A$1:$C$73,3,FALSE)</f>
        <v>-87.889011999999994</v>
      </c>
      <c r="O4279">
        <v>4</v>
      </c>
      <c r="P4279">
        <v>0</v>
      </c>
      <c r="Q4279">
        <v>0.6</v>
      </c>
      <c r="R4279">
        <v>0.6</v>
      </c>
      <c r="S4279">
        <v>24</v>
      </c>
      <c r="T4279">
        <f t="shared" si="594"/>
        <v>-1</v>
      </c>
      <c r="U4279" s="1">
        <v>42855</v>
      </c>
      <c r="V4279" s="13">
        <f t="shared" si="595"/>
        <v>42826</v>
      </c>
      <c r="W4279" s="14">
        <f t="shared" si="596"/>
        <v>42855</v>
      </c>
      <c r="X4279" s="1" t="str">
        <f t="shared" si="597"/>
        <v>Sunday</v>
      </c>
      <c r="Y4279" s="2">
        <v>0.7518055555555555</v>
      </c>
      <c r="Z4279" s="2">
        <f t="shared" si="598"/>
        <v>0.75</v>
      </c>
      <c r="AA4279">
        <f>1</f>
        <v>1</v>
      </c>
      <c r="AB4279" s="1">
        <v>42855</v>
      </c>
      <c r="AC4279" s="13">
        <f t="shared" si="599"/>
        <v>42826</v>
      </c>
      <c r="AD4279" s="14">
        <f t="shared" si="600"/>
        <v>42855</v>
      </c>
      <c r="AE4279" s="1" t="str">
        <f t="shared" si="601"/>
        <v>Sunday</v>
      </c>
      <c r="AF4279" s="2">
        <v>0.75476851851851856</v>
      </c>
      <c r="AG4279" s="2">
        <f t="shared" si="602"/>
        <v>0.75</v>
      </c>
      <c r="AH4279" t="s">
        <v>23</v>
      </c>
    </row>
    <row r="4280" spans="1:34" x14ac:dyDescent="0.25">
      <c r="A4280">
        <v>1407702</v>
      </c>
      <c r="B4280" t="s">
        <v>29</v>
      </c>
      <c r="C4280" t="s">
        <v>47</v>
      </c>
      <c r="D4280" t="s">
        <v>31</v>
      </c>
      <c r="E4280">
        <v>53202</v>
      </c>
      <c r="F4280" t="s">
        <v>20</v>
      </c>
      <c r="G4280" t="s">
        <v>32</v>
      </c>
      <c r="H4280">
        <v>8</v>
      </c>
      <c r="I4280" t="s">
        <v>21</v>
      </c>
      <c r="J4280">
        <f>VLOOKUP(I4280,Key!$A$1:$C$73,2,FALSE)</f>
        <v>43.074890000000003</v>
      </c>
      <c r="K4280">
        <f>VLOOKUP(I4280,Key!$A$1:$C$73,3,FALSE)</f>
        <v>-87.882810000000006</v>
      </c>
      <c r="L4280" t="s">
        <v>24</v>
      </c>
      <c r="M4280">
        <f>VLOOKUP(L4280,Key!$A$1:$C$73,2,FALSE)</f>
        <v>43.074655999999997</v>
      </c>
      <c r="N4280">
        <f>VLOOKUP(L4280,Key!$A$1:$C$73,3,FALSE)</f>
        <v>-87.889011999999994</v>
      </c>
      <c r="O4280">
        <v>3</v>
      </c>
      <c r="P4280">
        <v>0</v>
      </c>
      <c r="Q4280">
        <v>0.5</v>
      </c>
      <c r="R4280">
        <v>0.4</v>
      </c>
      <c r="S4280">
        <v>18</v>
      </c>
      <c r="T4280">
        <f t="shared" si="594"/>
        <v>-1</v>
      </c>
      <c r="U4280" s="1">
        <v>42852</v>
      </c>
      <c r="V4280" s="13">
        <f t="shared" si="595"/>
        <v>42826</v>
      </c>
      <c r="W4280" s="14">
        <f t="shared" si="596"/>
        <v>42852</v>
      </c>
      <c r="X4280" s="1" t="str">
        <f t="shared" si="597"/>
        <v>Thursday</v>
      </c>
      <c r="Y4280" s="2">
        <v>0.6899074074074073</v>
      </c>
      <c r="Z4280" s="2">
        <f t="shared" si="598"/>
        <v>0.70833333333333326</v>
      </c>
      <c r="AA4280">
        <f>1</f>
        <v>1</v>
      </c>
      <c r="AB4280" s="1">
        <v>42852</v>
      </c>
      <c r="AC4280" s="13">
        <f t="shared" si="599"/>
        <v>42826</v>
      </c>
      <c r="AD4280" s="14">
        <f t="shared" si="600"/>
        <v>42852</v>
      </c>
      <c r="AE4280" s="1" t="str">
        <f t="shared" si="601"/>
        <v>Thursday</v>
      </c>
      <c r="AF4280" s="2">
        <v>0.69172453703703696</v>
      </c>
      <c r="AG4280" s="2">
        <f t="shared" si="602"/>
        <v>0.70833333333333326</v>
      </c>
      <c r="AH4280" t="s">
        <v>23</v>
      </c>
    </row>
    <row r="4281" spans="1:34" x14ac:dyDescent="0.25">
      <c r="A4281">
        <v>1407702</v>
      </c>
      <c r="B4281" t="s">
        <v>29</v>
      </c>
      <c r="C4281" t="s">
        <v>47</v>
      </c>
      <c r="D4281" t="s">
        <v>31</v>
      </c>
      <c r="E4281">
        <v>53202</v>
      </c>
      <c r="F4281" t="s">
        <v>20</v>
      </c>
      <c r="G4281" t="s">
        <v>32</v>
      </c>
      <c r="H4281">
        <v>139</v>
      </c>
      <c r="I4281" t="s">
        <v>24</v>
      </c>
      <c r="J4281">
        <f>VLOOKUP(I4281,Key!$A$1:$C$73,2,FALSE)</f>
        <v>43.074655999999997</v>
      </c>
      <c r="K4281">
        <f>VLOOKUP(I4281,Key!$A$1:$C$73,3,FALSE)</f>
        <v>-87.889011999999994</v>
      </c>
      <c r="L4281" t="s">
        <v>66</v>
      </c>
      <c r="M4281">
        <f>VLOOKUP(L4281,Key!$A$1:$C$73,2,FALSE)</f>
        <v>43.078530000000001</v>
      </c>
      <c r="N4281">
        <f>VLOOKUP(L4281,Key!$A$1:$C$73,3,FALSE)</f>
        <v>-87.882620000000003</v>
      </c>
      <c r="O4281">
        <v>4</v>
      </c>
      <c r="P4281">
        <v>0</v>
      </c>
      <c r="Q4281">
        <v>0.6</v>
      </c>
      <c r="R4281">
        <v>0.6</v>
      </c>
      <c r="S4281">
        <v>24</v>
      </c>
      <c r="T4281">
        <f t="shared" si="594"/>
        <v>-1</v>
      </c>
      <c r="U4281" s="1">
        <v>42849</v>
      </c>
      <c r="V4281" s="13">
        <f t="shared" si="595"/>
        <v>42826</v>
      </c>
      <c r="W4281" s="14">
        <f t="shared" si="596"/>
        <v>42849</v>
      </c>
      <c r="X4281" s="1" t="str">
        <f t="shared" si="597"/>
        <v>Monday</v>
      </c>
      <c r="Y4281" s="2">
        <v>0.37193287037037037</v>
      </c>
      <c r="Z4281" s="2">
        <f t="shared" si="598"/>
        <v>0.375</v>
      </c>
      <c r="AA4281">
        <f>1</f>
        <v>1</v>
      </c>
      <c r="AB4281" s="1">
        <v>42849</v>
      </c>
      <c r="AC4281" s="13">
        <f t="shared" si="599"/>
        <v>42826</v>
      </c>
      <c r="AD4281" s="14">
        <f t="shared" si="600"/>
        <v>42849</v>
      </c>
      <c r="AE4281" s="1" t="str">
        <f t="shared" si="601"/>
        <v>Monday</v>
      </c>
      <c r="AF4281" s="2">
        <v>0.37465277777777778</v>
      </c>
      <c r="AG4281" s="2">
        <f t="shared" si="602"/>
        <v>0.375</v>
      </c>
      <c r="AH4281" t="s">
        <v>23</v>
      </c>
    </row>
    <row r="4282" spans="1:34" x14ac:dyDescent="0.25">
      <c r="A4282">
        <v>1407702</v>
      </c>
      <c r="B4282" t="s">
        <v>29</v>
      </c>
      <c r="C4282" t="s">
        <v>47</v>
      </c>
      <c r="D4282" t="s">
        <v>31</v>
      </c>
      <c r="E4282">
        <v>53202</v>
      </c>
      <c r="F4282" t="s">
        <v>20</v>
      </c>
      <c r="G4282" t="s">
        <v>32</v>
      </c>
      <c r="H4282">
        <v>5581</v>
      </c>
      <c r="I4282" t="s">
        <v>24</v>
      </c>
      <c r="J4282">
        <f>VLOOKUP(I4282,Key!$A$1:$C$73,2,FALSE)</f>
        <v>43.074655999999997</v>
      </c>
      <c r="K4282">
        <f>VLOOKUP(I4282,Key!$A$1:$C$73,3,FALSE)</f>
        <v>-87.889011999999994</v>
      </c>
      <c r="L4282" t="s">
        <v>66</v>
      </c>
      <c r="M4282">
        <f>VLOOKUP(L4282,Key!$A$1:$C$73,2,FALSE)</f>
        <v>43.078530000000001</v>
      </c>
      <c r="N4282">
        <f>VLOOKUP(L4282,Key!$A$1:$C$73,3,FALSE)</f>
        <v>-87.882620000000003</v>
      </c>
      <c r="O4282">
        <v>4</v>
      </c>
      <c r="P4282">
        <v>0</v>
      </c>
      <c r="Q4282">
        <v>0.6</v>
      </c>
      <c r="R4282">
        <v>0.6</v>
      </c>
      <c r="S4282">
        <v>24</v>
      </c>
      <c r="T4282">
        <f t="shared" si="594"/>
        <v>-1</v>
      </c>
      <c r="U4282" s="1">
        <v>42845</v>
      </c>
      <c r="V4282" s="13">
        <f t="shared" si="595"/>
        <v>42826</v>
      </c>
      <c r="W4282" s="14">
        <f t="shared" si="596"/>
        <v>42845</v>
      </c>
      <c r="X4282" s="1" t="str">
        <f t="shared" si="597"/>
        <v>Thursday</v>
      </c>
      <c r="Y4282" s="2">
        <v>0.56978009259259255</v>
      </c>
      <c r="Z4282" s="2">
        <f t="shared" si="598"/>
        <v>0.58333333333333326</v>
      </c>
      <c r="AA4282">
        <f>1</f>
        <v>1</v>
      </c>
      <c r="AB4282" s="1">
        <v>42845</v>
      </c>
      <c r="AC4282" s="13">
        <f t="shared" si="599"/>
        <v>42826</v>
      </c>
      <c r="AD4282" s="14">
        <f t="shared" si="600"/>
        <v>42845</v>
      </c>
      <c r="AE4282" s="1" t="str">
        <f t="shared" si="601"/>
        <v>Thursday</v>
      </c>
      <c r="AF4282" s="2">
        <v>0.57245370370370374</v>
      </c>
      <c r="AG4282" s="2">
        <f t="shared" si="602"/>
        <v>0.58333333333333326</v>
      </c>
      <c r="AH4282" t="s">
        <v>23</v>
      </c>
    </row>
    <row r="4283" spans="1:34" x14ac:dyDescent="0.25">
      <c r="A4283">
        <v>1407702</v>
      </c>
      <c r="B4283" t="s">
        <v>29</v>
      </c>
      <c r="C4283" t="s">
        <v>47</v>
      </c>
      <c r="D4283" t="s">
        <v>31</v>
      </c>
      <c r="E4283">
        <v>53202</v>
      </c>
      <c r="F4283" t="s">
        <v>20</v>
      </c>
      <c r="G4283" t="s">
        <v>32</v>
      </c>
      <c r="H4283">
        <v>5581</v>
      </c>
      <c r="I4283" t="s">
        <v>21</v>
      </c>
      <c r="J4283">
        <f>VLOOKUP(I4283,Key!$A$1:$C$73,2,FALSE)</f>
        <v>43.074890000000003</v>
      </c>
      <c r="K4283">
        <f>VLOOKUP(I4283,Key!$A$1:$C$73,3,FALSE)</f>
        <v>-87.882810000000006</v>
      </c>
      <c r="L4283" t="s">
        <v>66</v>
      </c>
      <c r="M4283">
        <f>VLOOKUP(L4283,Key!$A$1:$C$73,2,FALSE)</f>
        <v>43.078530000000001</v>
      </c>
      <c r="N4283">
        <f>VLOOKUP(L4283,Key!$A$1:$C$73,3,FALSE)</f>
        <v>-87.882620000000003</v>
      </c>
      <c r="O4283">
        <v>10</v>
      </c>
      <c r="P4283">
        <v>0</v>
      </c>
      <c r="Q4283">
        <v>1.5</v>
      </c>
      <c r="R4283">
        <v>1.4</v>
      </c>
      <c r="S4283">
        <v>60</v>
      </c>
      <c r="T4283">
        <f t="shared" si="594"/>
        <v>-1</v>
      </c>
      <c r="U4283" s="1">
        <v>42846</v>
      </c>
      <c r="V4283" s="13">
        <f t="shared" si="595"/>
        <v>42826</v>
      </c>
      <c r="W4283" s="14">
        <f t="shared" si="596"/>
        <v>42846</v>
      </c>
      <c r="X4283" s="1" t="str">
        <f t="shared" si="597"/>
        <v>Friday</v>
      </c>
      <c r="Y4283" s="2">
        <v>0.56618055555555558</v>
      </c>
      <c r="Z4283" s="2">
        <f t="shared" si="598"/>
        <v>0.58333333333333326</v>
      </c>
      <c r="AA4283">
        <f>1</f>
        <v>1</v>
      </c>
      <c r="AB4283" s="1">
        <v>42846</v>
      </c>
      <c r="AC4283" s="13">
        <f t="shared" si="599"/>
        <v>42826</v>
      </c>
      <c r="AD4283" s="14">
        <f t="shared" si="600"/>
        <v>42846</v>
      </c>
      <c r="AE4283" s="1" t="str">
        <f t="shared" si="601"/>
        <v>Friday</v>
      </c>
      <c r="AF4283" s="2">
        <v>0.57319444444444445</v>
      </c>
      <c r="AG4283" s="2">
        <f t="shared" si="602"/>
        <v>0.58333333333333326</v>
      </c>
      <c r="AH4283" t="s">
        <v>23</v>
      </c>
    </row>
    <row r="4284" spans="1:34" x14ac:dyDescent="0.25">
      <c r="A4284">
        <v>1408049</v>
      </c>
      <c r="B4284" t="s">
        <v>29</v>
      </c>
      <c r="C4284" t="s">
        <v>47</v>
      </c>
      <c r="D4284" t="s">
        <v>31</v>
      </c>
      <c r="E4284">
        <v>53202</v>
      </c>
      <c r="F4284" t="s">
        <v>20</v>
      </c>
      <c r="G4284" t="s">
        <v>32</v>
      </c>
      <c r="H4284">
        <v>46</v>
      </c>
      <c r="I4284" t="s">
        <v>36</v>
      </c>
      <c r="J4284">
        <f>VLOOKUP(I4284,Key!$A$1:$C$73,2,FALSE)</f>
        <v>43.03519</v>
      </c>
      <c r="K4284">
        <f>VLOOKUP(I4284,Key!$A$1:$C$73,3,FALSE)</f>
        <v>-87.907390000000007</v>
      </c>
      <c r="L4284" t="s">
        <v>26</v>
      </c>
      <c r="M4284">
        <f>VLOOKUP(L4284,Key!$A$1:$C$73,2,FALSE)</f>
        <v>43.034619999999997</v>
      </c>
      <c r="N4284">
        <f>VLOOKUP(L4284,Key!$A$1:$C$73,3,FALSE)</f>
        <v>-87.917500000000004</v>
      </c>
      <c r="O4284">
        <v>13</v>
      </c>
      <c r="P4284">
        <v>0</v>
      </c>
      <c r="Q4284">
        <v>2</v>
      </c>
      <c r="R4284">
        <v>1.9</v>
      </c>
      <c r="S4284">
        <v>78</v>
      </c>
      <c r="T4284">
        <f t="shared" si="594"/>
        <v>-1</v>
      </c>
      <c r="U4284" s="1">
        <v>42842</v>
      </c>
      <c r="V4284" s="13">
        <f t="shared" si="595"/>
        <v>42826</v>
      </c>
      <c r="W4284" s="14">
        <f t="shared" si="596"/>
        <v>42842</v>
      </c>
      <c r="X4284" s="1" t="str">
        <f t="shared" si="597"/>
        <v>Monday</v>
      </c>
      <c r="Y4284" s="2">
        <v>0.27035879629629628</v>
      </c>
      <c r="Z4284" s="2">
        <f t="shared" si="598"/>
        <v>0.25</v>
      </c>
      <c r="AA4284">
        <f>1</f>
        <v>1</v>
      </c>
      <c r="AB4284" s="1">
        <v>42842</v>
      </c>
      <c r="AC4284" s="13">
        <f t="shared" si="599"/>
        <v>42826</v>
      </c>
      <c r="AD4284" s="14">
        <f t="shared" si="600"/>
        <v>42842</v>
      </c>
      <c r="AE4284" s="1" t="str">
        <f t="shared" si="601"/>
        <v>Monday</v>
      </c>
      <c r="AF4284" s="2">
        <v>0.27980324074074076</v>
      </c>
      <c r="AG4284" s="2">
        <f t="shared" si="602"/>
        <v>0.29166666666666663</v>
      </c>
      <c r="AH4284" t="s">
        <v>23</v>
      </c>
    </row>
    <row r="4285" spans="1:34" x14ac:dyDescent="0.25">
      <c r="A4285">
        <v>1417084</v>
      </c>
      <c r="B4285" t="s">
        <v>29</v>
      </c>
      <c r="C4285" t="s">
        <v>133</v>
      </c>
      <c r="D4285" t="s">
        <v>31</v>
      </c>
      <c r="E4285">
        <v>53188</v>
      </c>
      <c r="F4285" t="s">
        <v>20</v>
      </c>
      <c r="G4285" t="s">
        <v>32</v>
      </c>
      <c r="H4285">
        <v>5522</v>
      </c>
      <c r="I4285" t="s">
        <v>21</v>
      </c>
      <c r="J4285">
        <f>VLOOKUP(I4285,Key!$A$1:$C$73,2,FALSE)</f>
        <v>43.074890000000003</v>
      </c>
      <c r="K4285">
        <f>VLOOKUP(I4285,Key!$A$1:$C$73,3,FALSE)</f>
        <v>-87.882810000000006</v>
      </c>
      <c r="L4285" t="s">
        <v>64</v>
      </c>
      <c r="M4285">
        <f>VLOOKUP(L4285,Key!$A$1:$C$73,2,FALSE)</f>
        <v>43.069021999999997</v>
      </c>
      <c r="N4285">
        <f>VLOOKUP(L4285,Key!$A$1:$C$73,3,FALSE)</f>
        <v>-87.887940999999998</v>
      </c>
      <c r="O4285">
        <v>4</v>
      </c>
      <c r="P4285">
        <v>0</v>
      </c>
      <c r="Q4285">
        <v>0.6</v>
      </c>
      <c r="R4285">
        <v>0.6</v>
      </c>
      <c r="S4285">
        <v>24</v>
      </c>
      <c r="T4285">
        <f t="shared" si="594"/>
        <v>-1</v>
      </c>
      <c r="U4285" s="1">
        <v>42836</v>
      </c>
      <c r="V4285" s="13">
        <f t="shared" si="595"/>
        <v>42826</v>
      </c>
      <c r="W4285" s="14">
        <f t="shared" si="596"/>
        <v>42836</v>
      </c>
      <c r="X4285" s="1" t="str">
        <f t="shared" si="597"/>
        <v>Tuesday</v>
      </c>
      <c r="Y4285" s="2">
        <v>0.7283680555555555</v>
      </c>
      <c r="Z4285" s="2">
        <f t="shared" si="598"/>
        <v>0.70833333333333326</v>
      </c>
      <c r="AA4285">
        <f>1</f>
        <v>1</v>
      </c>
      <c r="AB4285" s="1">
        <v>42836</v>
      </c>
      <c r="AC4285" s="13">
        <f t="shared" si="599"/>
        <v>42826</v>
      </c>
      <c r="AD4285" s="14">
        <f t="shared" si="600"/>
        <v>42836</v>
      </c>
      <c r="AE4285" s="1" t="str">
        <f t="shared" si="601"/>
        <v>Tuesday</v>
      </c>
      <c r="AF4285" s="2">
        <v>0.73115740740740742</v>
      </c>
      <c r="AG4285" s="2">
        <f t="shared" si="602"/>
        <v>0.75</v>
      </c>
      <c r="AH4285" t="s">
        <v>23</v>
      </c>
    </row>
    <row r="4286" spans="1:34" x14ac:dyDescent="0.25">
      <c r="A4286">
        <v>1425087</v>
      </c>
      <c r="B4286" t="s">
        <v>29</v>
      </c>
      <c r="C4286" t="s">
        <v>30</v>
      </c>
      <c r="D4286" t="s">
        <v>31</v>
      </c>
      <c r="E4286">
        <v>53212</v>
      </c>
      <c r="F4286" t="s">
        <v>20</v>
      </c>
      <c r="G4286" t="s">
        <v>32</v>
      </c>
      <c r="H4286">
        <v>5530</v>
      </c>
      <c r="I4286" t="s">
        <v>40</v>
      </c>
      <c r="J4286">
        <f>VLOOKUP(I4286,Key!$A$1:$C$73,2,FALSE)</f>
        <v>43.06033</v>
      </c>
      <c r="K4286">
        <f>VLOOKUP(I4286,Key!$A$1:$C$73,3,FALSE)</f>
        <v>-87.89546</v>
      </c>
      <c r="L4286" t="s">
        <v>57</v>
      </c>
      <c r="M4286">
        <f>VLOOKUP(L4286,Key!$A$1:$C$73,2,FALSE)</f>
        <v>43.03913</v>
      </c>
      <c r="N4286">
        <f>VLOOKUP(L4286,Key!$A$1:$C$73,3,FALSE)</f>
        <v>-87.916150000000002</v>
      </c>
      <c r="O4286">
        <v>11</v>
      </c>
      <c r="P4286">
        <v>0</v>
      </c>
      <c r="Q4286">
        <v>1.7</v>
      </c>
      <c r="R4286">
        <v>1.6</v>
      </c>
      <c r="S4286">
        <v>66</v>
      </c>
      <c r="T4286">
        <f t="shared" si="594"/>
        <v>-1</v>
      </c>
      <c r="U4286" s="1">
        <v>42826</v>
      </c>
      <c r="V4286" s="13">
        <f t="shared" si="595"/>
        <v>42826</v>
      </c>
      <c r="W4286" s="14">
        <f t="shared" si="596"/>
        <v>42826</v>
      </c>
      <c r="X4286" s="1" t="str">
        <f t="shared" si="597"/>
        <v>Saturday</v>
      </c>
      <c r="Y4286" s="2">
        <v>0.23351851851851854</v>
      </c>
      <c r="Z4286" s="2">
        <f t="shared" si="598"/>
        <v>0.25</v>
      </c>
      <c r="AA4286">
        <f>1</f>
        <v>1</v>
      </c>
      <c r="AB4286" s="1">
        <v>42826</v>
      </c>
      <c r="AC4286" s="13">
        <f t="shared" si="599"/>
        <v>42826</v>
      </c>
      <c r="AD4286" s="14">
        <f t="shared" si="600"/>
        <v>42826</v>
      </c>
      <c r="AE4286" s="1" t="str">
        <f t="shared" si="601"/>
        <v>Saturday</v>
      </c>
      <c r="AF4286" s="2">
        <v>0.24134259259259258</v>
      </c>
      <c r="AG4286" s="2">
        <f t="shared" si="602"/>
        <v>0.25</v>
      </c>
      <c r="AH4286" t="s">
        <v>23</v>
      </c>
    </row>
    <row r="4287" spans="1:34" x14ac:dyDescent="0.25">
      <c r="A4287">
        <v>1425087</v>
      </c>
      <c r="B4287" t="s">
        <v>29</v>
      </c>
      <c r="C4287" t="s">
        <v>30</v>
      </c>
      <c r="D4287" t="s">
        <v>31</v>
      </c>
      <c r="E4287">
        <v>53212</v>
      </c>
      <c r="F4287" t="s">
        <v>20</v>
      </c>
      <c r="G4287" t="s">
        <v>32</v>
      </c>
      <c r="H4287">
        <v>5530</v>
      </c>
      <c r="I4287" t="s">
        <v>57</v>
      </c>
      <c r="J4287">
        <f>VLOOKUP(I4287,Key!$A$1:$C$73,2,FALSE)</f>
        <v>43.03913</v>
      </c>
      <c r="K4287">
        <f>VLOOKUP(I4287,Key!$A$1:$C$73,3,FALSE)</f>
        <v>-87.916150000000002</v>
      </c>
      <c r="L4287" t="s">
        <v>40</v>
      </c>
      <c r="M4287">
        <f>VLOOKUP(L4287,Key!$A$1:$C$73,2,FALSE)</f>
        <v>43.06033</v>
      </c>
      <c r="N4287">
        <f>VLOOKUP(L4287,Key!$A$1:$C$73,3,FALSE)</f>
        <v>-87.89546</v>
      </c>
      <c r="O4287">
        <v>13</v>
      </c>
      <c r="P4287">
        <v>0</v>
      </c>
      <c r="Q4287">
        <v>2</v>
      </c>
      <c r="R4287">
        <v>1.9</v>
      </c>
      <c r="S4287">
        <v>78</v>
      </c>
      <c r="T4287">
        <f t="shared" si="594"/>
        <v>-1</v>
      </c>
      <c r="U4287" s="1">
        <v>42826</v>
      </c>
      <c r="V4287" s="13">
        <f t="shared" si="595"/>
        <v>42826</v>
      </c>
      <c r="W4287" s="14">
        <f t="shared" si="596"/>
        <v>42826</v>
      </c>
      <c r="X4287" s="1" t="str">
        <f t="shared" si="597"/>
        <v>Saturday</v>
      </c>
      <c r="Y4287" s="2">
        <v>0.57957175925925919</v>
      </c>
      <c r="Z4287" s="2">
        <f t="shared" si="598"/>
        <v>0.58333333333333326</v>
      </c>
      <c r="AA4287">
        <f>1</f>
        <v>1</v>
      </c>
      <c r="AB4287" s="1">
        <v>42826</v>
      </c>
      <c r="AC4287" s="13">
        <f t="shared" si="599"/>
        <v>42826</v>
      </c>
      <c r="AD4287" s="14">
        <f t="shared" si="600"/>
        <v>42826</v>
      </c>
      <c r="AE4287" s="1" t="str">
        <f t="shared" si="601"/>
        <v>Saturday</v>
      </c>
      <c r="AF4287" s="2">
        <v>0.58824074074074073</v>
      </c>
      <c r="AG4287" s="2">
        <f t="shared" si="602"/>
        <v>0.58333333333333326</v>
      </c>
      <c r="AH4287" t="s">
        <v>23</v>
      </c>
    </row>
    <row r="4288" spans="1:34" x14ac:dyDescent="0.25">
      <c r="A4288">
        <v>1425087</v>
      </c>
      <c r="B4288" t="s">
        <v>29</v>
      </c>
      <c r="C4288" t="s">
        <v>30</v>
      </c>
      <c r="D4288" t="s">
        <v>31</v>
      </c>
      <c r="E4288">
        <v>53212</v>
      </c>
      <c r="F4288" t="s">
        <v>20</v>
      </c>
      <c r="G4288" t="s">
        <v>32</v>
      </c>
      <c r="H4288">
        <v>5556</v>
      </c>
      <c r="I4288" t="s">
        <v>22</v>
      </c>
      <c r="J4288">
        <f>VLOOKUP(I4288,Key!$A$1:$C$73,2,FALSE)</f>
        <v>43.058619999999998</v>
      </c>
      <c r="K4288">
        <f>VLOOKUP(I4288,Key!$A$1:$C$73,3,FALSE)</f>
        <v>-87.885319999999993</v>
      </c>
      <c r="L4288" t="s">
        <v>40</v>
      </c>
      <c r="M4288">
        <f>VLOOKUP(L4288,Key!$A$1:$C$73,2,FALSE)</f>
        <v>43.06033</v>
      </c>
      <c r="N4288">
        <f>VLOOKUP(L4288,Key!$A$1:$C$73,3,FALSE)</f>
        <v>-87.89546</v>
      </c>
      <c r="O4288">
        <v>4</v>
      </c>
      <c r="P4288">
        <v>0</v>
      </c>
      <c r="Q4288">
        <v>0.6</v>
      </c>
      <c r="R4288">
        <v>0.6</v>
      </c>
      <c r="S4288">
        <v>24</v>
      </c>
      <c r="T4288">
        <f t="shared" si="594"/>
        <v>-1</v>
      </c>
      <c r="U4288" s="1">
        <v>42826</v>
      </c>
      <c r="V4288" s="13">
        <f t="shared" si="595"/>
        <v>42826</v>
      </c>
      <c r="W4288" s="14">
        <f t="shared" si="596"/>
        <v>42826</v>
      </c>
      <c r="X4288" s="1" t="str">
        <f t="shared" si="597"/>
        <v>Saturday</v>
      </c>
      <c r="Y4288" s="2">
        <v>0.70594907407407403</v>
      </c>
      <c r="Z4288" s="2">
        <f t="shared" si="598"/>
        <v>0.70833333333333326</v>
      </c>
      <c r="AA4288">
        <f>1</f>
        <v>1</v>
      </c>
      <c r="AB4288" s="1">
        <v>42826</v>
      </c>
      <c r="AC4288" s="13">
        <f t="shared" si="599"/>
        <v>42826</v>
      </c>
      <c r="AD4288" s="14">
        <f t="shared" si="600"/>
        <v>42826</v>
      </c>
      <c r="AE4288" s="1" t="str">
        <f t="shared" si="601"/>
        <v>Saturday</v>
      </c>
      <c r="AF4288" s="2">
        <v>0.70891203703703709</v>
      </c>
      <c r="AG4288" s="2">
        <f t="shared" si="602"/>
        <v>0.70833333333333326</v>
      </c>
      <c r="AH4288" t="s">
        <v>23</v>
      </c>
    </row>
    <row r="4289" spans="1:34" x14ac:dyDescent="0.25">
      <c r="A4289">
        <v>1425087</v>
      </c>
      <c r="B4289" t="s">
        <v>29</v>
      </c>
      <c r="C4289" t="s">
        <v>30</v>
      </c>
      <c r="D4289" t="s">
        <v>31</v>
      </c>
      <c r="E4289">
        <v>53212</v>
      </c>
      <c r="F4289" t="s">
        <v>20</v>
      </c>
      <c r="G4289" t="s">
        <v>32</v>
      </c>
      <c r="H4289">
        <v>5589</v>
      </c>
      <c r="I4289" t="s">
        <v>57</v>
      </c>
      <c r="J4289">
        <f>VLOOKUP(I4289,Key!$A$1:$C$73,2,FALSE)</f>
        <v>43.03913</v>
      </c>
      <c r="K4289">
        <f>VLOOKUP(I4289,Key!$A$1:$C$73,3,FALSE)</f>
        <v>-87.916150000000002</v>
      </c>
      <c r="L4289" t="s">
        <v>40</v>
      </c>
      <c r="M4289">
        <f>VLOOKUP(L4289,Key!$A$1:$C$73,2,FALSE)</f>
        <v>43.06033</v>
      </c>
      <c r="N4289">
        <f>VLOOKUP(L4289,Key!$A$1:$C$73,3,FALSE)</f>
        <v>-87.89546</v>
      </c>
      <c r="O4289">
        <v>10</v>
      </c>
      <c r="P4289">
        <v>0</v>
      </c>
      <c r="Q4289">
        <v>1.5</v>
      </c>
      <c r="R4289">
        <v>1.4</v>
      </c>
      <c r="S4289">
        <v>60</v>
      </c>
      <c r="T4289">
        <f t="shared" si="594"/>
        <v>-1</v>
      </c>
      <c r="U4289" s="1">
        <v>42833</v>
      </c>
      <c r="V4289" s="13">
        <f t="shared" si="595"/>
        <v>42826</v>
      </c>
      <c r="W4289" s="14">
        <f t="shared" si="596"/>
        <v>42833</v>
      </c>
      <c r="X4289" s="1" t="str">
        <f t="shared" si="597"/>
        <v>Saturday</v>
      </c>
      <c r="Y4289" s="2">
        <v>4.8726851851851856E-3</v>
      </c>
      <c r="Z4289" s="2">
        <f t="shared" si="598"/>
        <v>0</v>
      </c>
      <c r="AA4289">
        <f>1</f>
        <v>1</v>
      </c>
      <c r="AB4289" s="1">
        <v>42833</v>
      </c>
      <c r="AC4289" s="13">
        <f t="shared" si="599"/>
        <v>42826</v>
      </c>
      <c r="AD4289" s="14">
        <f t="shared" si="600"/>
        <v>42833</v>
      </c>
      <c r="AE4289" s="1" t="str">
        <f t="shared" si="601"/>
        <v>Saturday</v>
      </c>
      <c r="AF4289" s="2">
        <v>1.2118055555555556E-2</v>
      </c>
      <c r="AG4289" s="2">
        <f t="shared" si="602"/>
        <v>0</v>
      </c>
      <c r="AH4289" t="s">
        <v>23</v>
      </c>
    </row>
    <row r="4290" spans="1:34" x14ac:dyDescent="0.25">
      <c r="A4290">
        <v>1425087</v>
      </c>
      <c r="B4290" t="s">
        <v>29</v>
      </c>
      <c r="C4290" t="s">
        <v>30</v>
      </c>
      <c r="D4290" t="s">
        <v>31</v>
      </c>
      <c r="E4290">
        <v>53212</v>
      </c>
      <c r="F4290" t="s">
        <v>20</v>
      </c>
      <c r="G4290" t="s">
        <v>32</v>
      </c>
      <c r="H4290">
        <v>5589</v>
      </c>
      <c r="I4290" t="s">
        <v>40</v>
      </c>
      <c r="J4290">
        <f>VLOOKUP(I4290,Key!$A$1:$C$73,2,FALSE)</f>
        <v>43.06033</v>
      </c>
      <c r="K4290">
        <f>VLOOKUP(I4290,Key!$A$1:$C$73,3,FALSE)</f>
        <v>-87.89546</v>
      </c>
      <c r="L4290" t="s">
        <v>52</v>
      </c>
      <c r="M4290">
        <f>VLOOKUP(L4290,Key!$A$1:$C$73,2,FALSE)</f>
        <v>43.042490000000001</v>
      </c>
      <c r="N4290">
        <f>VLOOKUP(L4290,Key!$A$1:$C$73,3,FALSE)</f>
        <v>-87.909959999999998</v>
      </c>
      <c r="O4290">
        <v>10</v>
      </c>
      <c r="P4290">
        <v>0</v>
      </c>
      <c r="Q4290">
        <v>1.5</v>
      </c>
      <c r="R4290">
        <v>1.4</v>
      </c>
      <c r="S4290">
        <v>60</v>
      </c>
      <c r="T4290">
        <f t="shared" ref="T4290:T4353" si="603">-1</f>
        <v>-1</v>
      </c>
      <c r="U4290" s="1">
        <v>42833</v>
      </c>
      <c r="V4290" s="13">
        <f t="shared" ref="V4290:V4353" si="604">DATE(YEAR(U4290), MONTH(U4290), 1)</f>
        <v>42826</v>
      </c>
      <c r="W4290" s="14">
        <f t="shared" ref="W4290:W4353" si="605">U4290</f>
        <v>42833</v>
      </c>
      <c r="X4290" s="1" t="str">
        <f t="shared" ref="X4290:X4353" si="606">TEXT(W4290,"dddd")</f>
        <v>Saturday</v>
      </c>
      <c r="Y4290" s="2">
        <v>0.31429398148148152</v>
      </c>
      <c r="Z4290" s="2">
        <f t="shared" ref="Z4290:Z4353" si="607">MROUND(Y4290, "1:00")</f>
        <v>0.33333333333333331</v>
      </c>
      <c r="AA4290">
        <f>1</f>
        <v>1</v>
      </c>
      <c r="AB4290" s="1">
        <v>42833</v>
      </c>
      <c r="AC4290" s="13">
        <f t="shared" ref="AC4290:AC4353" si="608">DATE(YEAR(AB4290), MONTH(AB4290), 1)</f>
        <v>42826</v>
      </c>
      <c r="AD4290" s="14">
        <f t="shared" ref="AD4290:AD4353" si="609">AB4290</f>
        <v>42833</v>
      </c>
      <c r="AE4290" s="1" t="str">
        <f t="shared" ref="AE4290:AE4353" si="610">TEXT(AD4290,"dddd")</f>
        <v>Saturday</v>
      </c>
      <c r="AF4290" s="2">
        <v>0.32096064814814812</v>
      </c>
      <c r="AG4290" s="2">
        <f t="shared" ref="AG4290:AG4353" si="611">MROUND(AF4290, "1:00")</f>
        <v>0.33333333333333331</v>
      </c>
      <c r="AH4290" t="s">
        <v>23</v>
      </c>
    </row>
    <row r="4291" spans="1:34" x14ac:dyDescent="0.25">
      <c r="A4291">
        <v>1425087</v>
      </c>
      <c r="B4291" t="s">
        <v>29</v>
      </c>
      <c r="C4291" t="s">
        <v>30</v>
      </c>
      <c r="D4291" t="s">
        <v>31</v>
      </c>
      <c r="E4291">
        <v>53212</v>
      </c>
      <c r="F4291" t="s">
        <v>20</v>
      </c>
      <c r="G4291" t="s">
        <v>32</v>
      </c>
      <c r="H4291">
        <v>5426</v>
      </c>
      <c r="I4291" t="s">
        <v>57</v>
      </c>
      <c r="J4291">
        <f>VLOOKUP(I4291,Key!$A$1:$C$73,2,FALSE)</f>
        <v>43.03913</v>
      </c>
      <c r="K4291">
        <f>VLOOKUP(I4291,Key!$A$1:$C$73,3,FALSE)</f>
        <v>-87.916150000000002</v>
      </c>
      <c r="L4291" t="s">
        <v>67</v>
      </c>
      <c r="M4291">
        <f>VLOOKUP(L4291,Key!$A$1:$C$73,2,FALSE)</f>
        <v>43.05847</v>
      </c>
      <c r="N4291">
        <f>VLOOKUP(L4291,Key!$A$1:$C$73,3,FALSE)</f>
        <v>-87.898079999999993</v>
      </c>
      <c r="O4291">
        <v>11</v>
      </c>
      <c r="P4291">
        <v>0</v>
      </c>
      <c r="Q4291">
        <v>1.7</v>
      </c>
      <c r="R4291">
        <v>1.6</v>
      </c>
      <c r="S4291">
        <v>66</v>
      </c>
      <c r="T4291">
        <f t="shared" si="603"/>
        <v>-1</v>
      </c>
      <c r="U4291" s="1">
        <v>42844</v>
      </c>
      <c r="V4291" s="13">
        <f t="shared" si="604"/>
        <v>42826</v>
      </c>
      <c r="W4291" s="14">
        <f t="shared" si="605"/>
        <v>42844</v>
      </c>
      <c r="X4291" s="1" t="str">
        <f t="shared" si="606"/>
        <v>Wednesday</v>
      </c>
      <c r="Y4291" s="2">
        <v>0.87934027777777779</v>
      </c>
      <c r="Z4291" s="2">
        <f t="shared" si="607"/>
        <v>0.875</v>
      </c>
      <c r="AA4291">
        <f>1</f>
        <v>1</v>
      </c>
      <c r="AB4291" s="1">
        <v>42844</v>
      </c>
      <c r="AC4291" s="13">
        <f t="shared" si="608"/>
        <v>42826</v>
      </c>
      <c r="AD4291" s="14">
        <f t="shared" si="609"/>
        <v>42844</v>
      </c>
      <c r="AE4291" s="1" t="str">
        <f t="shared" si="610"/>
        <v>Wednesday</v>
      </c>
      <c r="AF4291" s="2">
        <v>0.88710648148148152</v>
      </c>
      <c r="AG4291" s="2">
        <f t="shared" si="611"/>
        <v>0.875</v>
      </c>
      <c r="AH4291" t="s">
        <v>23</v>
      </c>
    </row>
    <row r="4292" spans="1:34" x14ac:dyDescent="0.25">
      <c r="A4292">
        <v>1425087</v>
      </c>
      <c r="B4292" t="s">
        <v>29</v>
      </c>
      <c r="C4292" t="s">
        <v>30</v>
      </c>
      <c r="D4292" t="s">
        <v>31</v>
      </c>
      <c r="E4292">
        <v>53212</v>
      </c>
      <c r="F4292" t="s">
        <v>20</v>
      </c>
      <c r="G4292" t="s">
        <v>32</v>
      </c>
      <c r="H4292">
        <v>5589</v>
      </c>
      <c r="I4292" t="s">
        <v>40</v>
      </c>
      <c r="J4292">
        <f>VLOOKUP(I4292,Key!$A$1:$C$73,2,FALSE)</f>
        <v>43.06033</v>
      </c>
      <c r="K4292">
        <f>VLOOKUP(I4292,Key!$A$1:$C$73,3,FALSE)</f>
        <v>-87.89546</v>
      </c>
      <c r="L4292" t="s">
        <v>57</v>
      </c>
      <c r="M4292">
        <f>VLOOKUP(L4292,Key!$A$1:$C$73,2,FALSE)</f>
        <v>43.03913</v>
      </c>
      <c r="N4292">
        <f>VLOOKUP(L4292,Key!$A$1:$C$73,3,FALSE)</f>
        <v>-87.916150000000002</v>
      </c>
      <c r="O4292">
        <v>11</v>
      </c>
      <c r="P4292">
        <v>0</v>
      </c>
      <c r="Q4292">
        <v>1.7</v>
      </c>
      <c r="R4292">
        <v>1.6</v>
      </c>
      <c r="S4292">
        <v>66</v>
      </c>
      <c r="T4292">
        <f t="shared" si="603"/>
        <v>-1</v>
      </c>
      <c r="U4292" s="1">
        <v>42853</v>
      </c>
      <c r="V4292" s="13">
        <f t="shared" si="604"/>
        <v>42826</v>
      </c>
      <c r="W4292" s="14">
        <f t="shared" si="605"/>
        <v>42853</v>
      </c>
      <c r="X4292" s="1" t="str">
        <f t="shared" si="606"/>
        <v>Friday</v>
      </c>
      <c r="Y4292" s="2">
        <v>0.69070601851851843</v>
      </c>
      <c r="Z4292" s="2">
        <f t="shared" si="607"/>
        <v>0.70833333333333326</v>
      </c>
      <c r="AA4292">
        <f>1</f>
        <v>1</v>
      </c>
      <c r="AB4292" s="1">
        <v>42853</v>
      </c>
      <c r="AC4292" s="13">
        <f t="shared" si="608"/>
        <v>42826</v>
      </c>
      <c r="AD4292" s="14">
        <f t="shared" si="609"/>
        <v>42853</v>
      </c>
      <c r="AE4292" s="1" t="str">
        <f t="shared" si="610"/>
        <v>Friday</v>
      </c>
      <c r="AF4292" s="2">
        <v>0.69809027777777777</v>
      </c>
      <c r="AG4292" s="2">
        <f t="shared" si="611"/>
        <v>0.70833333333333326</v>
      </c>
      <c r="AH4292" t="s">
        <v>23</v>
      </c>
    </row>
    <row r="4293" spans="1:34" x14ac:dyDescent="0.25">
      <c r="A4293">
        <v>1432106</v>
      </c>
      <c r="B4293" t="s">
        <v>29</v>
      </c>
      <c r="C4293" t="s">
        <v>47</v>
      </c>
      <c r="D4293" t="s">
        <v>31</v>
      </c>
      <c r="E4293">
        <v>53202</v>
      </c>
      <c r="F4293" t="s">
        <v>20</v>
      </c>
      <c r="G4293" t="s">
        <v>32</v>
      </c>
      <c r="H4293">
        <v>5589</v>
      </c>
      <c r="I4293" t="s">
        <v>42</v>
      </c>
      <c r="J4293">
        <f>VLOOKUP(I4293,Key!$A$1:$C$73,2,FALSE)</f>
        <v>43.038719999999998</v>
      </c>
      <c r="K4293">
        <f>VLOOKUP(I4293,Key!$A$1:$C$73,3,FALSE)</f>
        <v>-87.905339999999995</v>
      </c>
      <c r="L4293" t="s">
        <v>33</v>
      </c>
      <c r="M4293">
        <f>VLOOKUP(L4293,Key!$A$1:$C$73,2,FALSE)</f>
        <v>43.045712999999999</v>
      </c>
      <c r="N4293">
        <f>VLOOKUP(L4293,Key!$A$1:$C$73,3,FALSE)</f>
        <v>-87.899756999999994</v>
      </c>
      <c r="O4293">
        <v>7</v>
      </c>
      <c r="P4293">
        <v>0</v>
      </c>
      <c r="Q4293">
        <v>1.1000000000000001</v>
      </c>
      <c r="R4293">
        <v>1</v>
      </c>
      <c r="S4293">
        <v>42</v>
      </c>
      <c r="T4293">
        <f t="shared" si="603"/>
        <v>-1</v>
      </c>
      <c r="U4293" s="1">
        <v>42844</v>
      </c>
      <c r="V4293" s="13">
        <f t="shared" si="604"/>
        <v>42826</v>
      </c>
      <c r="W4293" s="14">
        <f t="shared" si="605"/>
        <v>42844</v>
      </c>
      <c r="X4293" s="1" t="str">
        <f t="shared" si="606"/>
        <v>Wednesday</v>
      </c>
      <c r="Y4293" s="2">
        <v>0.71098379629629627</v>
      </c>
      <c r="Z4293" s="2">
        <f t="shared" si="607"/>
        <v>0.70833333333333326</v>
      </c>
      <c r="AA4293">
        <f>1</f>
        <v>1</v>
      </c>
      <c r="AB4293" s="1">
        <v>42844</v>
      </c>
      <c r="AC4293" s="13">
        <f t="shared" si="608"/>
        <v>42826</v>
      </c>
      <c r="AD4293" s="14">
        <f t="shared" si="609"/>
        <v>42844</v>
      </c>
      <c r="AE4293" s="1" t="str">
        <f t="shared" si="610"/>
        <v>Wednesday</v>
      </c>
      <c r="AF4293" s="2">
        <v>0.71535879629629628</v>
      </c>
      <c r="AG4293" s="2">
        <f t="shared" si="611"/>
        <v>0.70833333333333326</v>
      </c>
      <c r="AH4293" t="s">
        <v>23</v>
      </c>
    </row>
    <row r="4294" spans="1:34" x14ac:dyDescent="0.25">
      <c r="A4294">
        <v>1432366</v>
      </c>
      <c r="B4294" t="s">
        <v>29</v>
      </c>
      <c r="C4294" t="s">
        <v>47</v>
      </c>
      <c r="D4294" t="s">
        <v>31</v>
      </c>
      <c r="E4294">
        <v>53233</v>
      </c>
      <c r="F4294" t="s">
        <v>20</v>
      </c>
      <c r="G4294" t="s">
        <v>32</v>
      </c>
      <c r="H4294">
        <v>37</v>
      </c>
      <c r="I4294" t="s">
        <v>84</v>
      </c>
      <c r="J4294">
        <f>VLOOKUP(I4294,Key!$A$1:$C$73,2,FALSE)</f>
        <v>43.040154000000001</v>
      </c>
      <c r="K4294">
        <f>VLOOKUP(I4294,Key!$A$1:$C$73,3,FALSE)</f>
        <v>-87.932113000000001</v>
      </c>
      <c r="L4294" t="s">
        <v>62</v>
      </c>
      <c r="M4294">
        <f>VLOOKUP(L4294,Key!$A$1:$C$73,2,FALSE)</f>
        <v>43.052460000000004</v>
      </c>
      <c r="N4294">
        <f>VLOOKUP(L4294,Key!$A$1:$C$73,3,FALSE)</f>
        <v>-87.891000000000005</v>
      </c>
      <c r="O4294">
        <v>31</v>
      </c>
      <c r="P4294">
        <v>0</v>
      </c>
      <c r="Q4294">
        <v>4.7</v>
      </c>
      <c r="R4294">
        <v>4.4000000000000004</v>
      </c>
      <c r="S4294">
        <v>186</v>
      </c>
      <c r="T4294">
        <f t="shared" si="603"/>
        <v>-1</v>
      </c>
      <c r="U4294" s="1">
        <v>42848</v>
      </c>
      <c r="V4294" s="13">
        <f t="shared" si="604"/>
        <v>42826</v>
      </c>
      <c r="W4294" s="14">
        <f t="shared" si="605"/>
        <v>42848</v>
      </c>
      <c r="X4294" s="1" t="str">
        <f t="shared" si="606"/>
        <v>Sunday</v>
      </c>
      <c r="Y4294" s="2">
        <v>0.49521990740740746</v>
      </c>
      <c r="Z4294" s="2">
        <f t="shared" si="607"/>
        <v>0.5</v>
      </c>
      <c r="AA4294">
        <f>1</f>
        <v>1</v>
      </c>
      <c r="AB4294" s="1">
        <v>42848</v>
      </c>
      <c r="AC4294" s="13">
        <f t="shared" si="608"/>
        <v>42826</v>
      </c>
      <c r="AD4294" s="14">
        <f t="shared" si="609"/>
        <v>42848</v>
      </c>
      <c r="AE4294" s="1" t="str">
        <f t="shared" si="610"/>
        <v>Sunday</v>
      </c>
      <c r="AF4294" s="2">
        <v>0.51686342592592593</v>
      </c>
      <c r="AG4294" s="2">
        <f t="shared" si="611"/>
        <v>0.5</v>
      </c>
      <c r="AH4294" t="s">
        <v>23</v>
      </c>
    </row>
    <row r="4295" spans="1:34" x14ac:dyDescent="0.25">
      <c r="A4295">
        <v>1432390</v>
      </c>
      <c r="B4295" t="s">
        <v>29</v>
      </c>
      <c r="C4295" t="s">
        <v>47</v>
      </c>
      <c r="D4295" t="s">
        <v>31</v>
      </c>
      <c r="E4295">
        <v>53233</v>
      </c>
      <c r="F4295" t="s">
        <v>20</v>
      </c>
      <c r="G4295" t="s">
        <v>32</v>
      </c>
      <c r="H4295">
        <v>5584</v>
      </c>
      <c r="I4295" t="s">
        <v>84</v>
      </c>
      <c r="J4295">
        <f>VLOOKUP(I4295,Key!$A$1:$C$73,2,FALSE)</f>
        <v>43.040154000000001</v>
      </c>
      <c r="K4295">
        <f>VLOOKUP(I4295,Key!$A$1:$C$73,3,FALSE)</f>
        <v>-87.932113000000001</v>
      </c>
      <c r="L4295" t="s">
        <v>52</v>
      </c>
      <c r="M4295">
        <f>VLOOKUP(L4295,Key!$A$1:$C$73,2,FALSE)</f>
        <v>43.042490000000001</v>
      </c>
      <c r="N4295">
        <f>VLOOKUP(L4295,Key!$A$1:$C$73,3,FALSE)</f>
        <v>-87.909959999999998</v>
      </c>
      <c r="O4295">
        <v>17</v>
      </c>
      <c r="P4295">
        <v>0</v>
      </c>
      <c r="Q4295">
        <v>2.6</v>
      </c>
      <c r="R4295">
        <v>2.4</v>
      </c>
      <c r="S4295">
        <v>102</v>
      </c>
      <c r="T4295">
        <f t="shared" si="603"/>
        <v>-1</v>
      </c>
      <c r="U4295" s="1">
        <v>42826</v>
      </c>
      <c r="V4295" s="13">
        <f t="shared" si="604"/>
        <v>42826</v>
      </c>
      <c r="W4295" s="14">
        <f t="shared" si="605"/>
        <v>42826</v>
      </c>
      <c r="X4295" s="1" t="str">
        <f t="shared" si="606"/>
        <v>Saturday</v>
      </c>
      <c r="Y4295" s="2">
        <v>0.59439814814814818</v>
      </c>
      <c r="Z4295" s="2">
        <f t="shared" si="607"/>
        <v>0.58333333333333326</v>
      </c>
      <c r="AA4295">
        <f>1</f>
        <v>1</v>
      </c>
      <c r="AB4295" s="1">
        <v>42826</v>
      </c>
      <c r="AC4295" s="13">
        <f t="shared" si="608"/>
        <v>42826</v>
      </c>
      <c r="AD4295" s="14">
        <f t="shared" si="609"/>
        <v>42826</v>
      </c>
      <c r="AE4295" s="1" t="str">
        <f t="shared" si="610"/>
        <v>Saturday</v>
      </c>
      <c r="AF4295" s="2">
        <v>0.60562499999999997</v>
      </c>
      <c r="AG4295" s="2">
        <f t="shared" si="611"/>
        <v>0.625</v>
      </c>
      <c r="AH4295" t="s">
        <v>23</v>
      </c>
    </row>
    <row r="4296" spans="1:34" x14ac:dyDescent="0.25">
      <c r="A4296">
        <v>1432396</v>
      </c>
      <c r="B4296" t="s">
        <v>29</v>
      </c>
      <c r="C4296" t="s">
        <v>47</v>
      </c>
      <c r="D4296" t="s">
        <v>31</v>
      </c>
      <c r="E4296">
        <v>53233</v>
      </c>
      <c r="F4296" t="s">
        <v>20</v>
      </c>
      <c r="G4296" t="s">
        <v>32</v>
      </c>
      <c r="H4296">
        <v>96</v>
      </c>
      <c r="I4296" t="s">
        <v>36</v>
      </c>
      <c r="J4296">
        <f>VLOOKUP(I4296,Key!$A$1:$C$73,2,FALSE)</f>
        <v>43.03519</v>
      </c>
      <c r="K4296">
        <f>VLOOKUP(I4296,Key!$A$1:$C$73,3,FALSE)</f>
        <v>-87.907390000000007</v>
      </c>
      <c r="L4296" t="s">
        <v>38</v>
      </c>
      <c r="M4296">
        <f>VLOOKUP(L4296,Key!$A$1:$C$73,2,FALSE)</f>
        <v>43.038649999999997</v>
      </c>
      <c r="N4296">
        <f>VLOOKUP(L4296,Key!$A$1:$C$73,3,FALSE)</f>
        <v>-87.921930000000003</v>
      </c>
      <c r="O4296">
        <v>18</v>
      </c>
      <c r="P4296">
        <v>0</v>
      </c>
      <c r="Q4296">
        <v>2.7</v>
      </c>
      <c r="R4296">
        <v>2.6</v>
      </c>
      <c r="S4296">
        <v>108</v>
      </c>
      <c r="T4296">
        <f t="shared" si="603"/>
        <v>-1</v>
      </c>
      <c r="U4296" s="1">
        <v>42838</v>
      </c>
      <c r="V4296" s="13">
        <f t="shared" si="604"/>
        <v>42826</v>
      </c>
      <c r="W4296" s="14">
        <f t="shared" si="605"/>
        <v>42838</v>
      </c>
      <c r="X4296" s="1" t="str">
        <f t="shared" si="606"/>
        <v>Thursday</v>
      </c>
      <c r="Y4296" s="2">
        <v>0.70747685185185183</v>
      </c>
      <c r="Z4296" s="2">
        <f t="shared" si="607"/>
        <v>0.70833333333333326</v>
      </c>
      <c r="AA4296">
        <f>1</f>
        <v>1</v>
      </c>
      <c r="AB4296" s="1">
        <v>42838</v>
      </c>
      <c r="AC4296" s="13">
        <f t="shared" si="608"/>
        <v>42826</v>
      </c>
      <c r="AD4296" s="14">
        <f t="shared" si="609"/>
        <v>42838</v>
      </c>
      <c r="AE4296" s="1" t="str">
        <f t="shared" si="610"/>
        <v>Thursday</v>
      </c>
      <c r="AF4296" s="2">
        <v>0.71956018518518527</v>
      </c>
      <c r="AG4296" s="2">
        <f t="shared" si="611"/>
        <v>0.70833333333333326</v>
      </c>
      <c r="AH4296" t="s">
        <v>23</v>
      </c>
    </row>
    <row r="4297" spans="1:34" x14ac:dyDescent="0.25">
      <c r="A4297">
        <v>1433198</v>
      </c>
      <c r="B4297" t="s">
        <v>29</v>
      </c>
      <c r="C4297" t="s">
        <v>47</v>
      </c>
      <c r="D4297" t="s">
        <v>31</v>
      </c>
      <c r="E4297">
        <v>53202</v>
      </c>
      <c r="F4297" t="s">
        <v>20</v>
      </c>
      <c r="G4297" t="s">
        <v>50</v>
      </c>
      <c r="H4297">
        <v>5491</v>
      </c>
      <c r="I4297" t="s">
        <v>62</v>
      </c>
      <c r="J4297">
        <f>VLOOKUP(I4297,Key!$A$1:$C$73,2,FALSE)</f>
        <v>43.052460000000004</v>
      </c>
      <c r="K4297">
        <f>VLOOKUP(I4297,Key!$A$1:$C$73,3,FALSE)</f>
        <v>-87.891000000000005</v>
      </c>
      <c r="L4297" t="s">
        <v>37</v>
      </c>
      <c r="M4297">
        <f>VLOOKUP(L4297,Key!$A$1:$C$73,2,FALSE)</f>
        <v>43.049230000000001</v>
      </c>
      <c r="N4297">
        <f>VLOOKUP(L4297,Key!$A$1:$C$73,3,FALSE)</f>
        <v>-87.911940000000001</v>
      </c>
      <c r="O4297">
        <v>9</v>
      </c>
      <c r="P4297">
        <v>0</v>
      </c>
      <c r="Q4297">
        <v>1.4</v>
      </c>
      <c r="R4297">
        <v>1.3</v>
      </c>
      <c r="S4297">
        <v>54</v>
      </c>
      <c r="T4297">
        <f t="shared" si="603"/>
        <v>-1</v>
      </c>
      <c r="U4297" s="1">
        <v>42835</v>
      </c>
      <c r="V4297" s="13">
        <f t="shared" si="604"/>
        <v>42826</v>
      </c>
      <c r="W4297" s="14">
        <f t="shared" si="605"/>
        <v>42835</v>
      </c>
      <c r="X4297" s="1" t="str">
        <f t="shared" si="606"/>
        <v>Monday</v>
      </c>
      <c r="Y4297" s="2">
        <v>0.32108796296296299</v>
      </c>
      <c r="Z4297" s="2">
        <f t="shared" si="607"/>
        <v>0.33333333333333331</v>
      </c>
      <c r="AA4297">
        <f>1</f>
        <v>1</v>
      </c>
      <c r="AB4297" s="1">
        <v>42835</v>
      </c>
      <c r="AC4297" s="13">
        <f t="shared" si="608"/>
        <v>42826</v>
      </c>
      <c r="AD4297" s="14">
        <f t="shared" si="609"/>
        <v>42835</v>
      </c>
      <c r="AE4297" s="1" t="str">
        <f t="shared" si="610"/>
        <v>Monday</v>
      </c>
      <c r="AF4297" s="2">
        <v>0.32766203703703706</v>
      </c>
      <c r="AG4297" s="2">
        <f t="shared" si="611"/>
        <v>0.33333333333333331</v>
      </c>
      <c r="AH4297" t="s">
        <v>23</v>
      </c>
    </row>
    <row r="4298" spans="1:34" x14ac:dyDescent="0.25">
      <c r="A4298">
        <v>1433198</v>
      </c>
      <c r="B4298" t="s">
        <v>29</v>
      </c>
      <c r="C4298" t="s">
        <v>47</v>
      </c>
      <c r="D4298" t="s">
        <v>31</v>
      </c>
      <c r="E4298">
        <v>53202</v>
      </c>
      <c r="F4298" t="s">
        <v>20</v>
      </c>
      <c r="G4298" t="s">
        <v>50</v>
      </c>
      <c r="H4298">
        <v>5491</v>
      </c>
      <c r="I4298" t="s">
        <v>52</v>
      </c>
      <c r="J4298">
        <f>VLOOKUP(I4298,Key!$A$1:$C$73,2,FALSE)</f>
        <v>43.042490000000001</v>
      </c>
      <c r="K4298">
        <f>VLOOKUP(I4298,Key!$A$1:$C$73,3,FALSE)</f>
        <v>-87.909959999999998</v>
      </c>
      <c r="L4298" t="s">
        <v>62</v>
      </c>
      <c r="M4298">
        <f>VLOOKUP(L4298,Key!$A$1:$C$73,2,FALSE)</f>
        <v>43.052460000000004</v>
      </c>
      <c r="N4298">
        <f>VLOOKUP(L4298,Key!$A$1:$C$73,3,FALSE)</f>
        <v>-87.891000000000005</v>
      </c>
      <c r="O4298">
        <v>25</v>
      </c>
      <c r="P4298">
        <v>0</v>
      </c>
      <c r="Q4298">
        <v>3.8</v>
      </c>
      <c r="R4298">
        <v>3.6</v>
      </c>
      <c r="S4298">
        <v>150</v>
      </c>
      <c r="T4298">
        <f t="shared" si="603"/>
        <v>-1</v>
      </c>
      <c r="U4298" s="1">
        <v>42835</v>
      </c>
      <c r="V4298" s="13">
        <f t="shared" si="604"/>
        <v>42826</v>
      </c>
      <c r="W4298" s="14">
        <f t="shared" si="605"/>
        <v>42835</v>
      </c>
      <c r="X4298" s="1" t="str">
        <f t="shared" si="606"/>
        <v>Monday</v>
      </c>
      <c r="Y4298" s="2">
        <v>0.50184027777777784</v>
      </c>
      <c r="Z4298" s="2">
        <f t="shared" si="607"/>
        <v>0.5</v>
      </c>
      <c r="AA4298">
        <f>1</f>
        <v>1</v>
      </c>
      <c r="AB4298" s="1">
        <v>42835</v>
      </c>
      <c r="AC4298" s="13">
        <f t="shared" si="608"/>
        <v>42826</v>
      </c>
      <c r="AD4298" s="14">
        <f t="shared" si="609"/>
        <v>42835</v>
      </c>
      <c r="AE4298" s="1" t="str">
        <f t="shared" si="610"/>
        <v>Monday</v>
      </c>
      <c r="AF4298" s="2">
        <v>0.51932870370370365</v>
      </c>
      <c r="AG4298" s="2">
        <f t="shared" si="611"/>
        <v>0.5</v>
      </c>
      <c r="AH4298" t="s">
        <v>23</v>
      </c>
    </row>
    <row r="4299" spans="1:34" x14ac:dyDescent="0.25">
      <c r="A4299">
        <v>1433198</v>
      </c>
      <c r="B4299" t="s">
        <v>29</v>
      </c>
      <c r="C4299" t="s">
        <v>47</v>
      </c>
      <c r="D4299" t="s">
        <v>31</v>
      </c>
      <c r="E4299">
        <v>53202</v>
      </c>
      <c r="F4299" t="s">
        <v>20</v>
      </c>
      <c r="G4299" t="s">
        <v>50</v>
      </c>
      <c r="H4299">
        <v>5491</v>
      </c>
      <c r="I4299" t="s">
        <v>37</v>
      </c>
      <c r="J4299">
        <f>VLOOKUP(I4299,Key!$A$1:$C$73,2,FALSE)</f>
        <v>43.049230000000001</v>
      </c>
      <c r="K4299">
        <f>VLOOKUP(I4299,Key!$A$1:$C$73,3,FALSE)</f>
        <v>-87.911940000000001</v>
      </c>
      <c r="L4299" t="s">
        <v>52</v>
      </c>
      <c r="M4299">
        <f>VLOOKUP(L4299,Key!$A$1:$C$73,2,FALSE)</f>
        <v>43.042490000000001</v>
      </c>
      <c r="N4299">
        <f>VLOOKUP(L4299,Key!$A$1:$C$73,3,FALSE)</f>
        <v>-87.909959999999998</v>
      </c>
      <c r="O4299">
        <v>14</v>
      </c>
      <c r="P4299">
        <v>0</v>
      </c>
      <c r="Q4299">
        <v>2.1</v>
      </c>
      <c r="R4299">
        <v>2</v>
      </c>
      <c r="S4299">
        <v>84</v>
      </c>
      <c r="T4299">
        <f t="shared" si="603"/>
        <v>-1</v>
      </c>
      <c r="U4299" s="1">
        <v>42835</v>
      </c>
      <c r="V4299" s="13">
        <f t="shared" si="604"/>
        <v>42826</v>
      </c>
      <c r="W4299" s="14">
        <f t="shared" si="605"/>
        <v>42835</v>
      </c>
      <c r="X4299" s="1" t="str">
        <f t="shared" si="606"/>
        <v>Monday</v>
      </c>
      <c r="Y4299" s="2">
        <v>0.49210648148148151</v>
      </c>
      <c r="Z4299" s="2">
        <f t="shared" si="607"/>
        <v>0.5</v>
      </c>
      <c r="AA4299">
        <f>1</f>
        <v>1</v>
      </c>
      <c r="AB4299" s="1">
        <v>42835</v>
      </c>
      <c r="AC4299" s="13">
        <f t="shared" si="608"/>
        <v>42826</v>
      </c>
      <c r="AD4299" s="14">
        <f t="shared" si="609"/>
        <v>42835</v>
      </c>
      <c r="AE4299" s="1" t="str">
        <f t="shared" si="610"/>
        <v>Monday</v>
      </c>
      <c r="AF4299" s="2">
        <v>0.50155092592592598</v>
      </c>
      <c r="AG4299" s="2">
        <f t="shared" si="611"/>
        <v>0.5</v>
      </c>
      <c r="AH4299" t="s">
        <v>23</v>
      </c>
    </row>
    <row r="4300" spans="1:34" x14ac:dyDescent="0.25">
      <c r="A4300">
        <v>1433198</v>
      </c>
      <c r="B4300" t="s">
        <v>29</v>
      </c>
      <c r="C4300" t="s">
        <v>47</v>
      </c>
      <c r="D4300" t="s">
        <v>31</v>
      </c>
      <c r="E4300">
        <v>53202</v>
      </c>
      <c r="F4300" t="s">
        <v>20</v>
      </c>
      <c r="G4300" t="s">
        <v>50</v>
      </c>
      <c r="H4300">
        <v>5564</v>
      </c>
      <c r="I4300" t="s">
        <v>34</v>
      </c>
      <c r="J4300">
        <f>VLOOKUP(I4300,Key!$A$1:$C$73,2,FALSE)</f>
        <v>43.05097</v>
      </c>
      <c r="K4300">
        <f>VLOOKUP(I4300,Key!$A$1:$C$73,3,FALSE)</f>
        <v>-87.906440000000003</v>
      </c>
      <c r="L4300" t="s">
        <v>62</v>
      </c>
      <c r="M4300">
        <f>VLOOKUP(L4300,Key!$A$1:$C$73,2,FALSE)</f>
        <v>43.052460000000004</v>
      </c>
      <c r="N4300">
        <f>VLOOKUP(L4300,Key!$A$1:$C$73,3,FALSE)</f>
        <v>-87.891000000000005</v>
      </c>
      <c r="O4300">
        <v>17</v>
      </c>
      <c r="P4300">
        <v>0</v>
      </c>
      <c r="Q4300">
        <v>2.6</v>
      </c>
      <c r="R4300">
        <v>2.4</v>
      </c>
      <c r="S4300">
        <v>102</v>
      </c>
      <c r="T4300">
        <f t="shared" si="603"/>
        <v>-1</v>
      </c>
      <c r="U4300" s="1">
        <v>42841</v>
      </c>
      <c r="V4300" s="13">
        <f t="shared" si="604"/>
        <v>42826</v>
      </c>
      <c r="W4300" s="14">
        <f t="shared" si="605"/>
        <v>42841</v>
      </c>
      <c r="X4300" s="1" t="str">
        <f t="shared" si="606"/>
        <v>Sunday</v>
      </c>
      <c r="Y4300" s="2">
        <v>0.6174884259259259</v>
      </c>
      <c r="Z4300" s="2">
        <f t="shared" si="607"/>
        <v>0.625</v>
      </c>
      <c r="AA4300">
        <f>1</f>
        <v>1</v>
      </c>
      <c r="AB4300" s="1">
        <v>42841</v>
      </c>
      <c r="AC4300" s="13">
        <f t="shared" si="608"/>
        <v>42826</v>
      </c>
      <c r="AD4300" s="14">
        <f t="shared" si="609"/>
        <v>42841</v>
      </c>
      <c r="AE4300" s="1" t="str">
        <f t="shared" si="610"/>
        <v>Sunday</v>
      </c>
      <c r="AF4300" s="2">
        <v>0.62944444444444447</v>
      </c>
      <c r="AG4300" s="2">
        <f t="shared" si="611"/>
        <v>0.625</v>
      </c>
      <c r="AH4300" t="s">
        <v>23</v>
      </c>
    </row>
    <row r="4301" spans="1:34" x14ac:dyDescent="0.25">
      <c r="A4301">
        <v>1433198</v>
      </c>
      <c r="B4301" t="s">
        <v>29</v>
      </c>
      <c r="C4301" t="s">
        <v>47</v>
      </c>
      <c r="D4301" t="s">
        <v>31</v>
      </c>
      <c r="E4301">
        <v>53202</v>
      </c>
      <c r="F4301" t="s">
        <v>20</v>
      </c>
      <c r="G4301" t="s">
        <v>50</v>
      </c>
      <c r="H4301">
        <v>5501</v>
      </c>
      <c r="I4301" t="s">
        <v>85</v>
      </c>
      <c r="J4301">
        <f>VLOOKUP(I4301,Key!$A$1:$C$73,2,FALSE)</f>
        <v>43.053040000000003</v>
      </c>
      <c r="K4301">
        <f>VLOOKUP(I4301,Key!$A$1:$C$73,3,FALSE)</f>
        <v>-87.897660000000002</v>
      </c>
      <c r="L4301" t="s">
        <v>85</v>
      </c>
      <c r="M4301">
        <f>VLOOKUP(L4301,Key!$A$1:$C$73,2,FALSE)</f>
        <v>43.053040000000003</v>
      </c>
      <c r="N4301">
        <f>VLOOKUP(L4301,Key!$A$1:$C$73,3,FALSE)</f>
        <v>-87.897660000000002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f t="shared" si="603"/>
        <v>-1</v>
      </c>
      <c r="U4301" s="1">
        <v>42849</v>
      </c>
      <c r="V4301" s="13">
        <f t="shared" si="604"/>
        <v>42826</v>
      </c>
      <c r="W4301" s="14">
        <f t="shared" si="605"/>
        <v>42849</v>
      </c>
      <c r="X4301" s="1" t="str">
        <f t="shared" si="606"/>
        <v>Monday</v>
      </c>
      <c r="Y4301" s="2">
        <v>0.33410879629629631</v>
      </c>
      <c r="Z4301" s="2">
        <f t="shared" si="607"/>
        <v>0.33333333333333331</v>
      </c>
      <c r="AA4301">
        <f>1</f>
        <v>1</v>
      </c>
      <c r="AB4301" s="1">
        <v>42849</v>
      </c>
      <c r="AC4301" s="13">
        <f t="shared" si="608"/>
        <v>42826</v>
      </c>
      <c r="AD4301" s="14">
        <f t="shared" si="609"/>
        <v>42849</v>
      </c>
      <c r="AE4301" s="1" t="str">
        <f t="shared" si="610"/>
        <v>Monday</v>
      </c>
      <c r="AF4301" s="2">
        <v>0.33437500000000003</v>
      </c>
      <c r="AG4301" s="2">
        <f t="shared" si="611"/>
        <v>0.33333333333333331</v>
      </c>
      <c r="AH4301" t="s">
        <v>25</v>
      </c>
    </row>
    <row r="4302" spans="1:34" x14ac:dyDescent="0.25">
      <c r="A4302">
        <v>1433198</v>
      </c>
      <c r="B4302" t="s">
        <v>29</v>
      </c>
      <c r="C4302" t="s">
        <v>47</v>
      </c>
      <c r="D4302" t="s">
        <v>31</v>
      </c>
      <c r="E4302">
        <v>53202</v>
      </c>
      <c r="F4302" t="s">
        <v>20</v>
      </c>
      <c r="G4302" t="s">
        <v>50</v>
      </c>
      <c r="H4302">
        <v>11095</v>
      </c>
      <c r="I4302" t="s">
        <v>85</v>
      </c>
      <c r="J4302">
        <f>VLOOKUP(I4302,Key!$A$1:$C$73,2,FALSE)</f>
        <v>43.053040000000003</v>
      </c>
      <c r="K4302">
        <f>VLOOKUP(I4302,Key!$A$1:$C$73,3,FALSE)</f>
        <v>-87.897660000000002</v>
      </c>
      <c r="L4302" t="s">
        <v>34</v>
      </c>
      <c r="M4302">
        <f>VLOOKUP(L4302,Key!$A$1:$C$73,2,FALSE)</f>
        <v>43.05097</v>
      </c>
      <c r="N4302">
        <f>VLOOKUP(L4302,Key!$A$1:$C$73,3,FALSE)</f>
        <v>-87.906440000000003</v>
      </c>
      <c r="O4302">
        <v>10</v>
      </c>
      <c r="P4302">
        <v>0</v>
      </c>
      <c r="Q4302">
        <v>1.5</v>
      </c>
      <c r="R4302">
        <v>1.4</v>
      </c>
      <c r="S4302">
        <v>60</v>
      </c>
      <c r="T4302">
        <f t="shared" si="603"/>
        <v>-1</v>
      </c>
      <c r="U4302" s="1">
        <v>42849</v>
      </c>
      <c r="V4302" s="13">
        <f t="shared" si="604"/>
        <v>42826</v>
      </c>
      <c r="W4302" s="14">
        <f t="shared" si="605"/>
        <v>42849</v>
      </c>
      <c r="X4302" s="1" t="str">
        <f t="shared" si="606"/>
        <v>Monday</v>
      </c>
      <c r="Y4302" s="2">
        <v>0.33892361111111113</v>
      </c>
      <c r="Z4302" s="2">
        <f t="shared" si="607"/>
        <v>0.33333333333333331</v>
      </c>
      <c r="AA4302">
        <f>1</f>
        <v>1</v>
      </c>
      <c r="AB4302" s="1">
        <v>42849</v>
      </c>
      <c r="AC4302" s="13">
        <f t="shared" si="608"/>
        <v>42826</v>
      </c>
      <c r="AD4302" s="14">
        <f t="shared" si="609"/>
        <v>42849</v>
      </c>
      <c r="AE4302" s="1" t="str">
        <f t="shared" si="610"/>
        <v>Monday</v>
      </c>
      <c r="AF4302" s="2">
        <v>0.34587962962962965</v>
      </c>
      <c r="AG4302" s="2">
        <f t="shared" si="611"/>
        <v>0.33333333333333331</v>
      </c>
      <c r="AH4302" t="s">
        <v>23</v>
      </c>
    </row>
    <row r="4303" spans="1:34" x14ac:dyDescent="0.25">
      <c r="A4303">
        <v>1433213</v>
      </c>
      <c r="B4303" t="s">
        <v>29</v>
      </c>
      <c r="C4303" t="s">
        <v>47</v>
      </c>
      <c r="D4303" t="s">
        <v>31</v>
      </c>
      <c r="E4303">
        <v>53233</v>
      </c>
      <c r="F4303" t="s">
        <v>20</v>
      </c>
      <c r="G4303" t="s">
        <v>32</v>
      </c>
      <c r="H4303">
        <v>5562</v>
      </c>
      <c r="I4303" t="s">
        <v>62</v>
      </c>
      <c r="J4303">
        <f>VLOOKUP(I4303,Key!$A$1:$C$73,2,FALSE)</f>
        <v>43.052460000000004</v>
      </c>
      <c r="K4303">
        <f>VLOOKUP(I4303,Key!$A$1:$C$73,3,FALSE)</f>
        <v>-87.891000000000005</v>
      </c>
      <c r="L4303" t="s">
        <v>27</v>
      </c>
      <c r="M4303">
        <f>VLOOKUP(L4303,Key!$A$1:$C$73,2,FALSE)</f>
        <v>43.041646999999998</v>
      </c>
      <c r="N4303">
        <f>VLOOKUP(L4303,Key!$A$1:$C$73,3,FALSE)</f>
        <v>-87.927257999999995</v>
      </c>
      <c r="O4303">
        <v>18</v>
      </c>
      <c r="P4303">
        <v>0</v>
      </c>
      <c r="Q4303">
        <v>2.7</v>
      </c>
      <c r="R4303">
        <v>2.6</v>
      </c>
      <c r="S4303">
        <v>108</v>
      </c>
      <c r="T4303">
        <f t="shared" si="603"/>
        <v>-1</v>
      </c>
      <c r="U4303" s="1">
        <v>42836</v>
      </c>
      <c r="V4303" s="13">
        <f t="shared" si="604"/>
        <v>42826</v>
      </c>
      <c r="W4303" s="14">
        <f t="shared" si="605"/>
        <v>42836</v>
      </c>
      <c r="X4303" s="1" t="str">
        <f t="shared" si="606"/>
        <v>Tuesday</v>
      </c>
      <c r="Y4303" s="2">
        <v>0.44921296296296293</v>
      </c>
      <c r="Z4303" s="2">
        <f t="shared" si="607"/>
        <v>0.45833333333333331</v>
      </c>
      <c r="AA4303">
        <f>1</f>
        <v>1</v>
      </c>
      <c r="AB4303" s="1">
        <v>42836</v>
      </c>
      <c r="AC4303" s="13">
        <f t="shared" si="608"/>
        <v>42826</v>
      </c>
      <c r="AD4303" s="14">
        <f t="shared" si="609"/>
        <v>42836</v>
      </c>
      <c r="AE4303" s="1" t="str">
        <f t="shared" si="610"/>
        <v>Tuesday</v>
      </c>
      <c r="AF4303" s="2">
        <v>0.46120370370370373</v>
      </c>
      <c r="AG4303" s="2">
        <f t="shared" si="611"/>
        <v>0.45833333333333331</v>
      </c>
      <c r="AH4303" t="s">
        <v>23</v>
      </c>
    </row>
    <row r="4304" spans="1:34" x14ac:dyDescent="0.25">
      <c r="A4304">
        <v>1435377</v>
      </c>
      <c r="B4304" t="s">
        <v>29</v>
      </c>
      <c r="C4304" t="s">
        <v>47</v>
      </c>
      <c r="D4304" t="s">
        <v>31</v>
      </c>
      <c r="E4304">
        <v>53233</v>
      </c>
      <c r="F4304" t="s">
        <v>20</v>
      </c>
      <c r="G4304" t="s">
        <v>32</v>
      </c>
      <c r="H4304">
        <v>188</v>
      </c>
      <c r="I4304" t="s">
        <v>37</v>
      </c>
      <c r="J4304">
        <f>VLOOKUP(I4304,Key!$A$1:$C$73,2,FALSE)</f>
        <v>43.049230000000001</v>
      </c>
      <c r="K4304">
        <f>VLOOKUP(I4304,Key!$A$1:$C$73,3,FALSE)</f>
        <v>-87.911940000000001</v>
      </c>
      <c r="L4304" t="s">
        <v>84</v>
      </c>
      <c r="M4304">
        <f>VLOOKUP(L4304,Key!$A$1:$C$73,2,FALSE)</f>
        <v>43.040154000000001</v>
      </c>
      <c r="N4304">
        <f>VLOOKUP(L4304,Key!$A$1:$C$73,3,FALSE)</f>
        <v>-87.932113000000001</v>
      </c>
      <c r="O4304">
        <v>10</v>
      </c>
      <c r="P4304">
        <v>0</v>
      </c>
      <c r="Q4304">
        <v>1.5</v>
      </c>
      <c r="R4304">
        <v>1.4</v>
      </c>
      <c r="S4304">
        <v>60</v>
      </c>
      <c r="T4304">
        <f t="shared" si="603"/>
        <v>-1</v>
      </c>
      <c r="U4304" s="1">
        <v>42832</v>
      </c>
      <c r="V4304" s="13">
        <f t="shared" si="604"/>
        <v>42826</v>
      </c>
      <c r="W4304" s="14">
        <f t="shared" si="605"/>
        <v>42832</v>
      </c>
      <c r="X4304" s="1" t="str">
        <f t="shared" si="606"/>
        <v>Friday</v>
      </c>
      <c r="Y4304" s="2">
        <v>0.695775462962963</v>
      </c>
      <c r="Z4304" s="2">
        <f t="shared" si="607"/>
        <v>0.70833333333333326</v>
      </c>
      <c r="AA4304">
        <f>1</f>
        <v>1</v>
      </c>
      <c r="AB4304" s="1">
        <v>42832</v>
      </c>
      <c r="AC4304" s="13">
        <f t="shared" si="608"/>
        <v>42826</v>
      </c>
      <c r="AD4304" s="14">
        <f t="shared" si="609"/>
        <v>42832</v>
      </c>
      <c r="AE4304" s="1" t="str">
        <f t="shared" si="610"/>
        <v>Friday</v>
      </c>
      <c r="AF4304" s="2">
        <v>0.70240740740740737</v>
      </c>
      <c r="AG4304" s="2">
        <f t="shared" si="611"/>
        <v>0.70833333333333326</v>
      </c>
      <c r="AH4304" t="s">
        <v>23</v>
      </c>
    </row>
    <row r="4305" spans="1:34" x14ac:dyDescent="0.25">
      <c r="A4305">
        <v>1437870</v>
      </c>
      <c r="B4305" t="s">
        <v>29</v>
      </c>
      <c r="C4305" t="s">
        <v>47</v>
      </c>
      <c r="D4305" t="s">
        <v>31</v>
      </c>
      <c r="E4305">
        <v>53223</v>
      </c>
      <c r="F4305" t="s">
        <v>20</v>
      </c>
      <c r="G4305" t="s">
        <v>32</v>
      </c>
      <c r="H4305">
        <v>38</v>
      </c>
      <c r="I4305" t="s">
        <v>57</v>
      </c>
      <c r="J4305">
        <f>VLOOKUP(I4305,Key!$A$1:$C$73,2,FALSE)</f>
        <v>43.03913</v>
      </c>
      <c r="K4305">
        <f>VLOOKUP(I4305,Key!$A$1:$C$73,3,FALSE)</f>
        <v>-87.916150000000002</v>
      </c>
      <c r="L4305" t="s">
        <v>26</v>
      </c>
      <c r="M4305">
        <f>VLOOKUP(L4305,Key!$A$1:$C$73,2,FALSE)</f>
        <v>43.034619999999997</v>
      </c>
      <c r="N4305">
        <f>VLOOKUP(L4305,Key!$A$1:$C$73,3,FALSE)</f>
        <v>-87.917500000000004</v>
      </c>
      <c r="O4305">
        <v>5</v>
      </c>
      <c r="P4305">
        <v>0</v>
      </c>
      <c r="Q4305">
        <v>0.8</v>
      </c>
      <c r="R4305">
        <v>0.7</v>
      </c>
      <c r="S4305">
        <v>30</v>
      </c>
      <c r="T4305">
        <f t="shared" si="603"/>
        <v>-1</v>
      </c>
      <c r="U4305" s="1">
        <v>42849</v>
      </c>
      <c r="V4305" s="13">
        <f t="shared" si="604"/>
        <v>42826</v>
      </c>
      <c r="W4305" s="14">
        <f t="shared" si="605"/>
        <v>42849</v>
      </c>
      <c r="X4305" s="1" t="str">
        <f t="shared" si="606"/>
        <v>Monday</v>
      </c>
      <c r="Y4305" s="2">
        <v>0.64085648148148155</v>
      </c>
      <c r="Z4305" s="2">
        <f t="shared" si="607"/>
        <v>0.625</v>
      </c>
      <c r="AA4305">
        <f>1</f>
        <v>1</v>
      </c>
      <c r="AB4305" s="1">
        <v>42849</v>
      </c>
      <c r="AC4305" s="13">
        <f t="shared" si="608"/>
        <v>42826</v>
      </c>
      <c r="AD4305" s="14">
        <f t="shared" si="609"/>
        <v>42849</v>
      </c>
      <c r="AE4305" s="1" t="str">
        <f t="shared" si="610"/>
        <v>Monday</v>
      </c>
      <c r="AF4305" s="2">
        <v>0.64393518518518522</v>
      </c>
      <c r="AG4305" s="2">
        <f t="shared" si="611"/>
        <v>0.625</v>
      </c>
      <c r="AH4305" t="s">
        <v>23</v>
      </c>
    </row>
    <row r="4306" spans="1:34" x14ac:dyDescent="0.25">
      <c r="A4306">
        <v>1437939</v>
      </c>
      <c r="B4306" t="s">
        <v>29</v>
      </c>
      <c r="C4306" t="s">
        <v>47</v>
      </c>
      <c r="D4306" t="s">
        <v>31</v>
      </c>
      <c r="E4306">
        <v>53211</v>
      </c>
      <c r="F4306" t="s">
        <v>20</v>
      </c>
      <c r="G4306" t="s">
        <v>32</v>
      </c>
      <c r="H4306">
        <v>11156</v>
      </c>
      <c r="I4306" t="s">
        <v>81</v>
      </c>
      <c r="J4306">
        <f>VLOOKUP(I4306,Key!$A$1:$C$73,2,FALSE)</f>
        <v>43.058010000000003</v>
      </c>
      <c r="K4306">
        <f>VLOOKUP(I4306,Key!$A$1:$C$73,3,FALSE)</f>
        <v>-87.877300000000005</v>
      </c>
      <c r="L4306" t="s">
        <v>81</v>
      </c>
      <c r="M4306">
        <f>VLOOKUP(L4306,Key!$A$1:$C$73,2,FALSE)</f>
        <v>43.058010000000003</v>
      </c>
      <c r="N4306">
        <f>VLOOKUP(L4306,Key!$A$1:$C$73,3,FALSE)</f>
        <v>-87.877300000000005</v>
      </c>
      <c r="O4306">
        <v>35</v>
      </c>
      <c r="P4306">
        <v>0</v>
      </c>
      <c r="Q4306">
        <v>5.3</v>
      </c>
      <c r="R4306">
        <v>5</v>
      </c>
      <c r="S4306">
        <v>210</v>
      </c>
      <c r="T4306">
        <f t="shared" si="603"/>
        <v>-1</v>
      </c>
      <c r="U4306" s="1">
        <v>42841</v>
      </c>
      <c r="V4306" s="13">
        <f t="shared" si="604"/>
        <v>42826</v>
      </c>
      <c r="W4306" s="14">
        <f t="shared" si="605"/>
        <v>42841</v>
      </c>
      <c r="X4306" s="1" t="str">
        <f t="shared" si="606"/>
        <v>Sunday</v>
      </c>
      <c r="Y4306" s="2">
        <v>0.68474537037037031</v>
      </c>
      <c r="Z4306" s="2">
        <f t="shared" si="607"/>
        <v>0.66666666666666663</v>
      </c>
      <c r="AA4306">
        <f>1</f>
        <v>1</v>
      </c>
      <c r="AB4306" s="1">
        <v>42841</v>
      </c>
      <c r="AC4306" s="13">
        <f t="shared" si="608"/>
        <v>42826</v>
      </c>
      <c r="AD4306" s="14">
        <f t="shared" si="609"/>
        <v>42841</v>
      </c>
      <c r="AE4306" s="1" t="str">
        <f t="shared" si="610"/>
        <v>Sunday</v>
      </c>
      <c r="AF4306" s="2">
        <v>0.70912037037037035</v>
      </c>
      <c r="AG4306" s="2">
        <f t="shared" si="611"/>
        <v>0.70833333333333326</v>
      </c>
      <c r="AH4306" t="s">
        <v>25</v>
      </c>
    </row>
    <row r="4307" spans="1:34" x14ac:dyDescent="0.25">
      <c r="A4307">
        <v>1442430</v>
      </c>
      <c r="B4307" t="s">
        <v>29</v>
      </c>
      <c r="C4307" t="s">
        <v>47</v>
      </c>
      <c r="D4307" t="s">
        <v>31</v>
      </c>
      <c r="E4307">
        <v>53211</v>
      </c>
      <c r="F4307" t="s">
        <v>20</v>
      </c>
      <c r="G4307" t="s">
        <v>32</v>
      </c>
      <c r="H4307">
        <v>5471</v>
      </c>
      <c r="I4307" t="s">
        <v>21</v>
      </c>
      <c r="J4307">
        <f>VLOOKUP(I4307,Key!$A$1:$C$73,2,FALSE)</f>
        <v>43.074890000000003</v>
      </c>
      <c r="K4307">
        <f>VLOOKUP(I4307,Key!$A$1:$C$73,3,FALSE)</f>
        <v>-87.882810000000006</v>
      </c>
      <c r="L4307" t="s">
        <v>24</v>
      </c>
      <c r="M4307">
        <f>VLOOKUP(L4307,Key!$A$1:$C$73,2,FALSE)</f>
        <v>43.074655999999997</v>
      </c>
      <c r="N4307">
        <f>VLOOKUP(L4307,Key!$A$1:$C$73,3,FALSE)</f>
        <v>-87.889011999999994</v>
      </c>
      <c r="O4307">
        <v>3</v>
      </c>
      <c r="P4307">
        <v>0</v>
      </c>
      <c r="Q4307">
        <v>0.5</v>
      </c>
      <c r="R4307">
        <v>0.4</v>
      </c>
      <c r="S4307">
        <v>18</v>
      </c>
      <c r="T4307">
        <f t="shared" si="603"/>
        <v>-1</v>
      </c>
      <c r="U4307" s="1">
        <v>42851</v>
      </c>
      <c r="V4307" s="13">
        <f t="shared" si="604"/>
        <v>42826</v>
      </c>
      <c r="W4307" s="14">
        <f t="shared" si="605"/>
        <v>42851</v>
      </c>
      <c r="X4307" s="1" t="str">
        <f t="shared" si="606"/>
        <v>Wednesday</v>
      </c>
      <c r="Y4307" s="2">
        <v>0.82878472222222221</v>
      </c>
      <c r="Z4307" s="2">
        <f t="shared" si="607"/>
        <v>0.83333333333333326</v>
      </c>
      <c r="AA4307">
        <f>1</f>
        <v>1</v>
      </c>
      <c r="AB4307" s="1">
        <v>42851</v>
      </c>
      <c r="AC4307" s="13">
        <f t="shared" si="608"/>
        <v>42826</v>
      </c>
      <c r="AD4307" s="14">
        <f t="shared" si="609"/>
        <v>42851</v>
      </c>
      <c r="AE4307" s="1" t="str">
        <f t="shared" si="610"/>
        <v>Wednesday</v>
      </c>
      <c r="AF4307" s="2">
        <v>0.83062499999999995</v>
      </c>
      <c r="AG4307" s="2">
        <f t="shared" si="611"/>
        <v>0.83333333333333326</v>
      </c>
      <c r="AH4307" t="s">
        <v>23</v>
      </c>
    </row>
    <row r="4308" spans="1:34" x14ac:dyDescent="0.25">
      <c r="A4308">
        <v>1442430</v>
      </c>
      <c r="B4308" t="s">
        <v>29</v>
      </c>
      <c r="C4308" t="s">
        <v>47</v>
      </c>
      <c r="D4308" t="s">
        <v>31</v>
      </c>
      <c r="E4308">
        <v>53211</v>
      </c>
      <c r="F4308" t="s">
        <v>20</v>
      </c>
      <c r="G4308" t="s">
        <v>32</v>
      </c>
      <c r="H4308">
        <v>5508</v>
      </c>
      <c r="I4308" t="s">
        <v>21</v>
      </c>
      <c r="J4308">
        <f>VLOOKUP(I4308,Key!$A$1:$C$73,2,FALSE)</f>
        <v>43.074890000000003</v>
      </c>
      <c r="K4308">
        <f>VLOOKUP(I4308,Key!$A$1:$C$73,3,FALSE)</f>
        <v>-87.882810000000006</v>
      </c>
      <c r="L4308" t="s">
        <v>24</v>
      </c>
      <c r="M4308">
        <f>VLOOKUP(L4308,Key!$A$1:$C$73,2,FALSE)</f>
        <v>43.074655999999997</v>
      </c>
      <c r="N4308">
        <f>VLOOKUP(L4308,Key!$A$1:$C$73,3,FALSE)</f>
        <v>-87.889011999999994</v>
      </c>
      <c r="O4308">
        <v>2</v>
      </c>
      <c r="P4308">
        <v>0</v>
      </c>
      <c r="Q4308">
        <v>0.3</v>
      </c>
      <c r="R4308">
        <v>0.3</v>
      </c>
      <c r="S4308">
        <v>12</v>
      </c>
      <c r="T4308">
        <f t="shared" si="603"/>
        <v>-1</v>
      </c>
      <c r="U4308" s="1">
        <v>42831</v>
      </c>
      <c r="V4308" s="13">
        <f t="shared" si="604"/>
        <v>42826</v>
      </c>
      <c r="W4308" s="14">
        <f t="shared" si="605"/>
        <v>42831</v>
      </c>
      <c r="X4308" s="1" t="str">
        <f t="shared" si="606"/>
        <v>Thursday</v>
      </c>
      <c r="Y4308" s="2">
        <v>0.76530092592592591</v>
      </c>
      <c r="Z4308" s="2">
        <f t="shared" si="607"/>
        <v>0.75</v>
      </c>
      <c r="AA4308">
        <f>1</f>
        <v>1</v>
      </c>
      <c r="AB4308" s="1">
        <v>42831</v>
      </c>
      <c r="AC4308" s="13">
        <f t="shared" si="608"/>
        <v>42826</v>
      </c>
      <c r="AD4308" s="14">
        <f t="shared" si="609"/>
        <v>42831</v>
      </c>
      <c r="AE4308" s="1" t="str">
        <f t="shared" si="610"/>
        <v>Thursday</v>
      </c>
      <c r="AF4308" s="2">
        <v>0.76708333333333334</v>
      </c>
      <c r="AG4308" s="2">
        <f t="shared" si="611"/>
        <v>0.75</v>
      </c>
      <c r="AH4308" t="s">
        <v>23</v>
      </c>
    </row>
    <row r="4309" spans="1:34" x14ac:dyDescent="0.25">
      <c r="A4309">
        <v>1444023</v>
      </c>
      <c r="B4309" t="s">
        <v>29</v>
      </c>
      <c r="C4309" t="s">
        <v>30</v>
      </c>
      <c r="D4309" t="s">
        <v>31</v>
      </c>
      <c r="E4309">
        <v>53211</v>
      </c>
      <c r="F4309" t="s">
        <v>20</v>
      </c>
      <c r="G4309" t="s">
        <v>32</v>
      </c>
      <c r="H4309">
        <v>11107</v>
      </c>
      <c r="I4309" t="s">
        <v>24</v>
      </c>
      <c r="J4309">
        <f>VLOOKUP(I4309,Key!$A$1:$C$73,2,FALSE)</f>
        <v>43.074655999999997</v>
      </c>
      <c r="K4309">
        <f>VLOOKUP(I4309,Key!$A$1:$C$73,3,FALSE)</f>
        <v>-87.889011999999994</v>
      </c>
      <c r="L4309" t="s">
        <v>61</v>
      </c>
      <c r="M4309">
        <f>VLOOKUP(L4309,Key!$A$1:$C$73,2,FALSE)</f>
        <v>43.060786</v>
      </c>
      <c r="N4309">
        <f>VLOOKUP(L4309,Key!$A$1:$C$73,3,FALSE)</f>
        <v>-87.883825999999999</v>
      </c>
      <c r="O4309">
        <v>15</v>
      </c>
      <c r="P4309">
        <v>0</v>
      </c>
      <c r="Q4309">
        <v>2.2999999999999998</v>
      </c>
      <c r="R4309">
        <v>2.1</v>
      </c>
      <c r="S4309">
        <v>90</v>
      </c>
      <c r="T4309">
        <f t="shared" si="603"/>
        <v>-1</v>
      </c>
      <c r="U4309" s="1">
        <v>42850</v>
      </c>
      <c r="V4309" s="13">
        <f t="shared" si="604"/>
        <v>42826</v>
      </c>
      <c r="W4309" s="14">
        <f t="shared" si="605"/>
        <v>42850</v>
      </c>
      <c r="X4309" s="1" t="str">
        <f t="shared" si="606"/>
        <v>Tuesday</v>
      </c>
      <c r="Y4309" s="2">
        <v>0.77612268518518512</v>
      </c>
      <c r="Z4309" s="2">
        <f t="shared" si="607"/>
        <v>0.79166666666666663</v>
      </c>
      <c r="AA4309">
        <f>1</f>
        <v>1</v>
      </c>
      <c r="AB4309" s="1">
        <v>42850</v>
      </c>
      <c r="AC4309" s="13">
        <f t="shared" si="608"/>
        <v>42826</v>
      </c>
      <c r="AD4309" s="14">
        <f t="shared" si="609"/>
        <v>42850</v>
      </c>
      <c r="AE4309" s="1" t="str">
        <f t="shared" si="610"/>
        <v>Tuesday</v>
      </c>
      <c r="AF4309" s="2">
        <v>0.78637731481481488</v>
      </c>
      <c r="AG4309" s="2">
        <f t="shared" si="611"/>
        <v>0.79166666666666663</v>
      </c>
      <c r="AH4309" t="s">
        <v>23</v>
      </c>
    </row>
    <row r="4310" spans="1:34" x14ac:dyDescent="0.25">
      <c r="A4310">
        <v>1445347</v>
      </c>
      <c r="B4310" t="s">
        <v>29</v>
      </c>
      <c r="C4310" t="s">
        <v>47</v>
      </c>
      <c r="D4310" t="s">
        <v>31</v>
      </c>
      <c r="E4310">
        <v>53203</v>
      </c>
      <c r="F4310" t="s">
        <v>20</v>
      </c>
      <c r="G4310" t="s">
        <v>32</v>
      </c>
      <c r="H4310">
        <v>5421</v>
      </c>
      <c r="I4310" t="s">
        <v>77</v>
      </c>
      <c r="J4310">
        <f>VLOOKUP(I4310,Key!$A$1:$C$73,2,FALSE)</f>
        <v>43.036900000000003</v>
      </c>
      <c r="K4310">
        <f>VLOOKUP(I4310,Key!$A$1:$C$73,3,FALSE)</f>
        <v>-87.89667</v>
      </c>
      <c r="L4310" t="s">
        <v>28</v>
      </c>
      <c r="M4310">
        <f>VLOOKUP(L4310,Key!$A$1:$C$73,2,FALSE)</f>
        <v>43.038580000000003</v>
      </c>
      <c r="N4310">
        <f>VLOOKUP(L4310,Key!$A$1:$C$73,3,FALSE)</f>
        <v>-87.90934</v>
      </c>
      <c r="O4310">
        <v>10</v>
      </c>
      <c r="P4310">
        <v>0</v>
      </c>
      <c r="Q4310">
        <v>1.5</v>
      </c>
      <c r="R4310">
        <v>1.4</v>
      </c>
      <c r="S4310">
        <v>60</v>
      </c>
      <c r="T4310">
        <f t="shared" si="603"/>
        <v>-1</v>
      </c>
      <c r="U4310" s="1">
        <v>42838</v>
      </c>
      <c r="V4310" s="13">
        <f t="shared" si="604"/>
        <v>42826</v>
      </c>
      <c r="W4310" s="14">
        <f t="shared" si="605"/>
        <v>42838</v>
      </c>
      <c r="X4310" s="1" t="str">
        <f t="shared" si="606"/>
        <v>Thursday</v>
      </c>
      <c r="Y4310" s="2">
        <v>0.66883101851851856</v>
      </c>
      <c r="Z4310" s="2">
        <f t="shared" si="607"/>
        <v>0.66666666666666663</v>
      </c>
      <c r="AA4310">
        <f>1</f>
        <v>1</v>
      </c>
      <c r="AB4310" s="1">
        <v>42838</v>
      </c>
      <c r="AC4310" s="13">
        <f t="shared" si="608"/>
        <v>42826</v>
      </c>
      <c r="AD4310" s="14">
        <f t="shared" si="609"/>
        <v>42838</v>
      </c>
      <c r="AE4310" s="1" t="str">
        <f t="shared" si="610"/>
        <v>Thursday</v>
      </c>
      <c r="AF4310" s="2">
        <v>0.67596064814814805</v>
      </c>
      <c r="AG4310" s="2">
        <f t="shared" si="611"/>
        <v>0.66666666666666663</v>
      </c>
      <c r="AH4310" t="s">
        <v>23</v>
      </c>
    </row>
    <row r="4311" spans="1:34" x14ac:dyDescent="0.25">
      <c r="A4311">
        <v>1449580</v>
      </c>
      <c r="B4311" t="s">
        <v>29</v>
      </c>
      <c r="C4311" t="s">
        <v>134</v>
      </c>
      <c r="D4311" t="s">
        <v>132</v>
      </c>
      <c r="E4311">
        <v>55746</v>
      </c>
      <c r="F4311" t="s">
        <v>20</v>
      </c>
      <c r="G4311" t="s">
        <v>32</v>
      </c>
      <c r="H4311">
        <v>237</v>
      </c>
      <c r="I4311" t="s">
        <v>21</v>
      </c>
      <c r="J4311">
        <f>VLOOKUP(I4311,Key!$A$1:$C$73,2,FALSE)</f>
        <v>43.074890000000003</v>
      </c>
      <c r="K4311">
        <f>VLOOKUP(I4311,Key!$A$1:$C$73,3,FALSE)</f>
        <v>-87.882810000000006</v>
      </c>
      <c r="L4311" t="s">
        <v>63</v>
      </c>
      <c r="M4311">
        <f>VLOOKUP(L4311,Key!$A$1:$C$73,2,FALSE)</f>
        <v>43.066893999999998</v>
      </c>
      <c r="N4311">
        <f>VLOOKUP(L4311,Key!$A$1:$C$73,3,FALSE)</f>
        <v>-87.877936000000005</v>
      </c>
      <c r="O4311">
        <v>4</v>
      </c>
      <c r="P4311">
        <v>0</v>
      </c>
      <c r="Q4311">
        <v>0.6</v>
      </c>
      <c r="R4311">
        <v>0.6</v>
      </c>
      <c r="S4311">
        <v>24</v>
      </c>
      <c r="T4311">
        <f t="shared" si="603"/>
        <v>-1</v>
      </c>
      <c r="U4311" s="1">
        <v>42850</v>
      </c>
      <c r="V4311" s="13">
        <f t="shared" si="604"/>
        <v>42826</v>
      </c>
      <c r="W4311" s="14">
        <f t="shared" si="605"/>
        <v>42850</v>
      </c>
      <c r="X4311" s="1" t="str">
        <f t="shared" si="606"/>
        <v>Tuesday</v>
      </c>
      <c r="Y4311" s="2">
        <v>0.72362268518518524</v>
      </c>
      <c r="Z4311" s="2">
        <f t="shared" si="607"/>
        <v>0.70833333333333326</v>
      </c>
      <c r="AA4311">
        <f>1</f>
        <v>1</v>
      </c>
      <c r="AB4311" s="1">
        <v>42850</v>
      </c>
      <c r="AC4311" s="13">
        <f t="shared" si="608"/>
        <v>42826</v>
      </c>
      <c r="AD4311" s="14">
        <f t="shared" si="609"/>
        <v>42850</v>
      </c>
      <c r="AE4311" s="1" t="str">
        <f t="shared" si="610"/>
        <v>Tuesday</v>
      </c>
      <c r="AF4311" s="2">
        <v>0.72688657407407409</v>
      </c>
      <c r="AG4311" s="2">
        <f t="shared" si="611"/>
        <v>0.70833333333333326</v>
      </c>
      <c r="AH4311" t="s">
        <v>23</v>
      </c>
    </row>
    <row r="4312" spans="1:34" x14ac:dyDescent="0.25">
      <c r="A4312">
        <v>1451574</v>
      </c>
      <c r="B4312" t="s">
        <v>29</v>
      </c>
      <c r="C4312" t="s">
        <v>47</v>
      </c>
      <c r="D4312" t="s">
        <v>31</v>
      </c>
      <c r="E4312">
        <v>53211</v>
      </c>
      <c r="F4312" t="s">
        <v>20</v>
      </c>
      <c r="G4312" t="s">
        <v>32</v>
      </c>
      <c r="H4312">
        <v>11098</v>
      </c>
      <c r="I4312" t="s">
        <v>21</v>
      </c>
      <c r="J4312">
        <f>VLOOKUP(I4312,Key!$A$1:$C$73,2,FALSE)</f>
        <v>43.074890000000003</v>
      </c>
      <c r="K4312">
        <f>VLOOKUP(I4312,Key!$A$1:$C$73,3,FALSE)</f>
        <v>-87.882810000000006</v>
      </c>
      <c r="L4312" t="s">
        <v>24</v>
      </c>
      <c r="M4312">
        <f>VLOOKUP(L4312,Key!$A$1:$C$73,2,FALSE)</f>
        <v>43.074655999999997</v>
      </c>
      <c r="N4312">
        <f>VLOOKUP(L4312,Key!$A$1:$C$73,3,FALSE)</f>
        <v>-87.889011999999994</v>
      </c>
      <c r="O4312">
        <v>3</v>
      </c>
      <c r="P4312">
        <v>0</v>
      </c>
      <c r="Q4312">
        <v>0.5</v>
      </c>
      <c r="R4312">
        <v>0.4</v>
      </c>
      <c r="S4312">
        <v>18</v>
      </c>
      <c r="T4312">
        <f t="shared" si="603"/>
        <v>-1</v>
      </c>
      <c r="U4312" s="1">
        <v>42826</v>
      </c>
      <c r="V4312" s="13">
        <f t="shared" si="604"/>
        <v>42826</v>
      </c>
      <c r="W4312" s="14">
        <f t="shared" si="605"/>
        <v>42826</v>
      </c>
      <c r="X4312" s="1" t="str">
        <f t="shared" si="606"/>
        <v>Saturday</v>
      </c>
      <c r="Y4312" s="2">
        <v>0.36327546296296293</v>
      </c>
      <c r="Z4312" s="2">
        <f t="shared" si="607"/>
        <v>0.375</v>
      </c>
      <c r="AA4312">
        <f>1</f>
        <v>1</v>
      </c>
      <c r="AB4312" s="1">
        <v>42826</v>
      </c>
      <c r="AC4312" s="13">
        <f t="shared" si="608"/>
        <v>42826</v>
      </c>
      <c r="AD4312" s="14">
        <f t="shared" si="609"/>
        <v>42826</v>
      </c>
      <c r="AE4312" s="1" t="str">
        <f t="shared" si="610"/>
        <v>Saturday</v>
      </c>
      <c r="AF4312" s="2">
        <v>0.36547453703703708</v>
      </c>
      <c r="AG4312" s="2">
        <f t="shared" si="611"/>
        <v>0.375</v>
      </c>
      <c r="AH4312" t="s">
        <v>23</v>
      </c>
    </row>
    <row r="4313" spans="1:34" x14ac:dyDescent="0.25">
      <c r="A4313">
        <v>1451574</v>
      </c>
      <c r="B4313" t="s">
        <v>29</v>
      </c>
      <c r="C4313" t="s">
        <v>47</v>
      </c>
      <c r="D4313" t="s">
        <v>31</v>
      </c>
      <c r="E4313">
        <v>53211</v>
      </c>
      <c r="F4313" t="s">
        <v>20</v>
      </c>
      <c r="G4313" t="s">
        <v>32</v>
      </c>
      <c r="H4313">
        <v>47</v>
      </c>
      <c r="I4313" t="s">
        <v>24</v>
      </c>
      <c r="J4313">
        <f>VLOOKUP(I4313,Key!$A$1:$C$73,2,FALSE)</f>
        <v>43.074655999999997</v>
      </c>
      <c r="K4313">
        <f>VLOOKUP(I4313,Key!$A$1:$C$73,3,FALSE)</f>
        <v>-87.889011999999994</v>
      </c>
      <c r="L4313" t="s">
        <v>21</v>
      </c>
      <c r="M4313">
        <f>VLOOKUP(L4313,Key!$A$1:$C$73,2,FALSE)</f>
        <v>43.074890000000003</v>
      </c>
      <c r="N4313">
        <f>VLOOKUP(L4313,Key!$A$1:$C$73,3,FALSE)</f>
        <v>-87.882810000000006</v>
      </c>
      <c r="O4313">
        <v>210</v>
      </c>
      <c r="P4313">
        <v>15</v>
      </c>
      <c r="Q4313">
        <v>18</v>
      </c>
      <c r="R4313">
        <v>17.100000000000001</v>
      </c>
      <c r="S4313">
        <v>720</v>
      </c>
      <c r="T4313">
        <f t="shared" si="603"/>
        <v>-1</v>
      </c>
      <c r="U4313" s="1">
        <v>42826</v>
      </c>
      <c r="V4313" s="13">
        <f t="shared" si="604"/>
        <v>42826</v>
      </c>
      <c r="W4313" s="14">
        <f t="shared" si="605"/>
        <v>42826</v>
      </c>
      <c r="X4313" s="1" t="str">
        <f t="shared" si="606"/>
        <v>Saturday</v>
      </c>
      <c r="Y4313" s="2">
        <v>0.3712037037037037</v>
      </c>
      <c r="Z4313" s="2">
        <f t="shared" si="607"/>
        <v>0.375</v>
      </c>
      <c r="AA4313">
        <f>1</f>
        <v>1</v>
      </c>
      <c r="AB4313" s="1">
        <v>42826</v>
      </c>
      <c r="AC4313" s="13">
        <f t="shared" si="608"/>
        <v>42826</v>
      </c>
      <c r="AD4313" s="14">
        <f t="shared" si="609"/>
        <v>42826</v>
      </c>
      <c r="AE4313" s="1" t="str">
        <f t="shared" si="610"/>
        <v>Saturday</v>
      </c>
      <c r="AF4313" s="2">
        <v>0.51697916666666666</v>
      </c>
      <c r="AG4313" s="2">
        <f t="shared" si="611"/>
        <v>0.5</v>
      </c>
      <c r="AH4313" t="s">
        <v>23</v>
      </c>
    </row>
    <row r="4314" spans="1:34" x14ac:dyDescent="0.25">
      <c r="A4314">
        <v>1451574</v>
      </c>
      <c r="B4314" t="s">
        <v>29</v>
      </c>
      <c r="C4314" t="s">
        <v>47</v>
      </c>
      <c r="D4314" t="s">
        <v>31</v>
      </c>
      <c r="E4314">
        <v>53211</v>
      </c>
      <c r="F4314" t="s">
        <v>20</v>
      </c>
      <c r="G4314" t="s">
        <v>32</v>
      </c>
      <c r="H4314">
        <v>11078</v>
      </c>
      <c r="I4314" t="s">
        <v>21</v>
      </c>
      <c r="J4314">
        <f>VLOOKUP(I4314,Key!$A$1:$C$73,2,FALSE)</f>
        <v>43.074890000000003</v>
      </c>
      <c r="K4314">
        <f>VLOOKUP(I4314,Key!$A$1:$C$73,3,FALSE)</f>
        <v>-87.882810000000006</v>
      </c>
      <c r="L4314" t="s">
        <v>24</v>
      </c>
      <c r="M4314">
        <f>VLOOKUP(L4314,Key!$A$1:$C$73,2,FALSE)</f>
        <v>43.074655999999997</v>
      </c>
      <c r="N4314">
        <f>VLOOKUP(L4314,Key!$A$1:$C$73,3,FALSE)</f>
        <v>-87.889011999999994</v>
      </c>
      <c r="O4314">
        <v>3</v>
      </c>
      <c r="P4314">
        <v>0</v>
      </c>
      <c r="Q4314">
        <v>0.5</v>
      </c>
      <c r="R4314">
        <v>0.4</v>
      </c>
      <c r="S4314">
        <v>18</v>
      </c>
      <c r="T4314">
        <f t="shared" si="603"/>
        <v>-1</v>
      </c>
      <c r="U4314" s="1">
        <v>42854</v>
      </c>
      <c r="V4314" s="13">
        <f t="shared" si="604"/>
        <v>42826</v>
      </c>
      <c r="W4314" s="14">
        <f t="shared" si="605"/>
        <v>42854</v>
      </c>
      <c r="X4314" s="1" t="str">
        <f t="shared" si="606"/>
        <v>Saturday</v>
      </c>
      <c r="Y4314" s="2">
        <v>0.60758101851851853</v>
      </c>
      <c r="Z4314" s="2">
        <f t="shared" si="607"/>
        <v>0.625</v>
      </c>
      <c r="AA4314">
        <f>1</f>
        <v>1</v>
      </c>
      <c r="AB4314" s="1">
        <v>42854</v>
      </c>
      <c r="AC4314" s="13">
        <f t="shared" si="608"/>
        <v>42826</v>
      </c>
      <c r="AD4314" s="14">
        <f t="shared" si="609"/>
        <v>42854</v>
      </c>
      <c r="AE4314" s="1" t="str">
        <f t="shared" si="610"/>
        <v>Saturday</v>
      </c>
      <c r="AF4314" s="2">
        <v>0.60938657407407404</v>
      </c>
      <c r="AG4314" s="2">
        <f t="shared" si="611"/>
        <v>0.625</v>
      </c>
      <c r="AH4314" t="s">
        <v>23</v>
      </c>
    </row>
    <row r="4315" spans="1:34" x14ac:dyDescent="0.25">
      <c r="A4315">
        <v>1466003</v>
      </c>
      <c r="B4315" t="s">
        <v>29</v>
      </c>
      <c r="C4315" t="s">
        <v>47</v>
      </c>
      <c r="D4315" t="s">
        <v>31</v>
      </c>
      <c r="E4315">
        <v>53223</v>
      </c>
      <c r="F4315" t="s">
        <v>20</v>
      </c>
      <c r="G4315" t="s">
        <v>32</v>
      </c>
      <c r="H4315">
        <v>179</v>
      </c>
      <c r="I4315" t="s">
        <v>76</v>
      </c>
      <c r="J4315">
        <f>VLOOKUP(I4315,Key!$A$1:$C$73,2,FALSE)</f>
        <v>43.02948</v>
      </c>
      <c r="K4315">
        <f>VLOOKUP(I4315,Key!$A$1:$C$73,3,FALSE)</f>
        <v>-87.912819999999996</v>
      </c>
      <c r="L4315" t="s">
        <v>60</v>
      </c>
      <c r="M4315">
        <f>VLOOKUP(L4315,Key!$A$1:$C$73,2,FALSE)</f>
        <v>43.046570000000003</v>
      </c>
      <c r="N4315">
        <f>VLOOKUP(L4315,Key!$A$1:$C$73,3,FALSE)</f>
        <v>-87.908720000000002</v>
      </c>
      <c r="O4315">
        <v>16</v>
      </c>
      <c r="P4315">
        <v>0</v>
      </c>
      <c r="Q4315">
        <v>2.4</v>
      </c>
      <c r="R4315">
        <v>2.2999999999999998</v>
      </c>
      <c r="S4315">
        <v>96</v>
      </c>
      <c r="T4315">
        <f t="shared" si="603"/>
        <v>-1</v>
      </c>
      <c r="U4315" s="1">
        <v>42851</v>
      </c>
      <c r="V4315" s="13">
        <f t="shared" si="604"/>
        <v>42826</v>
      </c>
      <c r="W4315" s="14">
        <f t="shared" si="605"/>
        <v>42851</v>
      </c>
      <c r="X4315" s="1" t="str">
        <f t="shared" si="606"/>
        <v>Wednesday</v>
      </c>
      <c r="Y4315" s="2">
        <v>0.74473379629629621</v>
      </c>
      <c r="Z4315" s="2">
        <f t="shared" si="607"/>
        <v>0.75</v>
      </c>
      <c r="AA4315">
        <f>1</f>
        <v>1</v>
      </c>
      <c r="AB4315" s="1">
        <v>42851</v>
      </c>
      <c r="AC4315" s="13">
        <f t="shared" si="608"/>
        <v>42826</v>
      </c>
      <c r="AD4315" s="14">
        <f t="shared" si="609"/>
        <v>42851</v>
      </c>
      <c r="AE4315" s="1" t="str">
        <f t="shared" si="610"/>
        <v>Wednesday</v>
      </c>
      <c r="AF4315" s="2">
        <v>0.75564814814814818</v>
      </c>
      <c r="AG4315" s="2">
        <f t="shared" si="611"/>
        <v>0.75</v>
      </c>
      <c r="AH4315" t="s">
        <v>23</v>
      </c>
    </row>
    <row r="4316" spans="1:34" x14ac:dyDescent="0.25">
      <c r="A4316">
        <v>1468696</v>
      </c>
      <c r="B4316" t="s">
        <v>29</v>
      </c>
      <c r="C4316" t="s">
        <v>35</v>
      </c>
      <c r="D4316" t="s">
        <v>31</v>
      </c>
      <c r="E4316">
        <v>53226</v>
      </c>
      <c r="F4316" t="s">
        <v>20</v>
      </c>
      <c r="G4316" t="s">
        <v>32</v>
      </c>
      <c r="H4316">
        <v>5582</v>
      </c>
      <c r="I4316" t="s">
        <v>78</v>
      </c>
      <c r="J4316">
        <f>VLOOKUP(I4316,Key!$A$1:$C$73,2,FALSE)</f>
        <v>43.048200000000001</v>
      </c>
      <c r="K4316">
        <f>VLOOKUP(I4316,Key!$A$1:$C$73,3,FALSE)</f>
        <v>-87.900859999999994</v>
      </c>
      <c r="L4316" t="s">
        <v>44</v>
      </c>
      <c r="M4316">
        <f>VLOOKUP(L4316,Key!$A$1:$C$73,2,FALSE)</f>
        <v>43.03886</v>
      </c>
      <c r="N4316">
        <f>VLOOKUP(L4316,Key!$A$1:$C$73,3,FALSE)</f>
        <v>-87.902720000000002</v>
      </c>
      <c r="O4316">
        <v>5</v>
      </c>
      <c r="P4316">
        <v>0</v>
      </c>
      <c r="Q4316">
        <v>0.8</v>
      </c>
      <c r="R4316">
        <v>0.7</v>
      </c>
      <c r="S4316">
        <v>30</v>
      </c>
      <c r="T4316">
        <f t="shared" si="603"/>
        <v>-1</v>
      </c>
      <c r="U4316" s="1">
        <v>42852</v>
      </c>
      <c r="V4316" s="13">
        <f t="shared" si="604"/>
        <v>42826</v>
      </c>
      <c r="W4316" s="14">
        <f t="shared" si="605"/>
        <v>42852</v>
      </c>
      <c r="X4316" s="1" t="str">
        <f t="shared" si="606"/>
        <v>Thursday</v>
      </c>
      <c r="Y4316" s="2">
        <v>0.35162037037037036</v>
      </c>
      <c r="Z4316" s="2">
        <f t="shared" si="607"/>
        <v>0.33333333333333331</v>
      </c>
      <c r="AA4316">
        <f>1</f>
        <v>1</v>
      </c>
      <c r="AB4316" s="1">
        <v>42852</v>
      </c>
      <c r="AC4316" s="13">
        <f t="shared" si="608"/>
        <v>42826</v>
      </c>
      <c r="AD4316" s="14">
        <f t="shared" si="609"/>
        <v>42852</v>
      </c>
      <c r="AE4316" s="1" t="str">
        <f t="shared" si="610"/>
        <v>Thursday</v>
      </c>
      <c r="AF4316" s="2">
        <v>0.3553472222222222</v>
      </c>
      <c r="AG4316" s="2">
        <f t="shared" si="611"/>
        <v>0.375</v>
      </c>
      <c r="AH4316" t="s">
        <v>23</v>
      </c>
    </row>
    <row r="4317" spans="1:34" x14ac:dyDescent="0.25">
      <c r="A4317">
        <v>1471471</v>
      </c>
      <c r="B4317" t="s">
        <v>29</v>
      </c>
      <c r="C4317" t="s">
        <v>47</v>
      </c>
      <c r="D4317" t="s">
        <v>31</v>
      </c>
      <c r="E4317">
        <v>53211</v>
      </c>
      <c r="F4317" t="s">
        <v>20</v>
      </c>
      <c r="G4317" t="s">
        <v>32</v>
      </c>
      <c r="H4317">
        <v>11127</v>
      </c>
      <c r="I4317" t="s">
        <v>87</v>
      </c>
      <c r="J4317">
        <f>VLOOKUP(I4317,Key!$A$1:$C$73,2,FALSE)</f>
        <v>43.063749000000001</v>
      </c>
      <c r="K4317">
        <f>VLOOKUP(I4317,Key!$A$1:$C$73,3,FALSE)</f>
        <v>-87.887962999999999</v>
      </c>
      <c r="L4317" t="s">
        <v>62</v>
      </c>
      <c r="M4317">
        <f>VLOOKUP(L4317,Key!$A$1:$C$73,2,FALSE)</f>
        <v>43.052460000000004</v>
      </c>
      <c r="N4317">
        <f>VLOOKUP(L4317,Key!$A$1:$C$73,3,FALSE)</f>
        <v>-87.891000000000005</v>
      </c>
      <c r="O4317">
        <v>9</v>
      </c>
      <c r="P4317">
        <v>0</v>
      </c>
      <c r="Q4317">
        <v>1.4</v>
      </c>
      <c r="R4317">
        <v>1.3</v>
      </c>
      <c r="S4317">
        <v>54</v>
      </c>
      <c r="T4317">
        <f t="shared" si="603"/>
        <v>-1</v>
      </c>
      <c r="U4317" s="1">
        <v>42834</v>
      </c>
      <c r="V4317" s="13">
        <f t="shared" si="604"/>
        <v>42826</v>
      </c>
      <c r="W4317" s="14">
        <f t="shared" si="605"/>
        <v>42834</v>
      </c>
      <c r="X4317" s="1" t="str">
        <f t="shared" si="606"/>
        <v>Sunday</v>
      </c>
      <c r="Y4317" s="2">
        <v>0.46189814814814811</v>
      </c>
      <c r="Z4317" s="2">
        <f t="shared" si="607"/>
        <v>0.45833333333333331</v>
      </c>
      <c r="AA4317">
        <f>1</f>
        <v>1</v>
      </c>
      <c r="AB4317" s="1">
        <v>42834</v>
      </c>
      <c r="AC4317" s="13">
        <f t="shared" si="608"/>
        <v>42826</v>
      </c>
      <c r="AD4317" s="14">
        <f t="shared" si="609"/>
        <v>42834</v>
      </c>
      <c r="AE4317" s="1" t="str">
        <f t="shared" si="610"/>
        <v>Sunday</v>
      </c>
      <c r="AF4317" s="2">
        <v>0.46841435185185182</v>
      </c>
      <c r="AG4317" s="2">
        <f t="shared" si="611"/>
        <v>0.45833333333333331</v>
      </c>
      <c r="AH4317" t="s">
        <v>23</v>
      </c>
    </row>
    <row r="4318" spans="1:34" x14ac:dyDescent="0.25">
      <c r="A4318">
        <v>1472112</v>
      </c>
      <c r="B4318" t="s">
        <v>29</v>
      </c>
      <c r="C4318" t="s">
        <v>47</v>
      </c>
      <c r="D4318" t="s">
        <v>31</v>
      </c>
      <c r="E4318">
        <v>53202</v>
      </c>
      <c r="F4318" t="s">
        <v>20</v>
      </c>
      <c r="G4318" t="s">
        <v>32</v>
      </c>
      <c r="H4318">
        <v>5573</v>
      </c>
      <c r="I4318" t="s">
        <v>85</v>
      </c>
      <c r="J4318">
        <f>VLOOKUP(I4318,Key!$A$1:$C$73,2,FALSE)</f>
        <v>43.053040000000003</v>
      </c>
      <c r="K4318">
        <f>VLOOKUP(I4318,Key!$A$1:$C$73,3,FALSE)</f>
        <v>-87.897660000000002</v>
      </c>
      <c r="L4318" t="s">
        <v>33</v>
      </c>
      <c r="M4318">
        <f>VLOOKUP(L4318,Key!$A$1:$C$73,2,FALSE)</f>
        <v>43.045712999999999</v>
      </c>
      <c r="N4318">
        <f>VLOOKUP(L4318,Key!$A$1:$C$73,3,FALSE)</f>
        <v>-87.899756999999994</v>
      </c>
      <c r="O4318">
        <v>5</v>
      </c>
      <c r="P4318">
        <v>0</v>
      </c>
      <c r="Q4318">
        <v>0.8</v>
      </c>
      <c r="R4318">
        <v>0.7</v>
      </c>
      <c r="S4318">
        <v>30</v>
      </c>
      <c r="T4318">
        <f t="shared" si="603"/>
        <v>-1</v>
      </c>
      <c r="U4318" s="1">
        <v>42826</v>
      </c>
      <c r="V4318" s="13">
        <f t="shared" si="604"/>
        <v>42826</v>
      </c>
      <c r="W4318" s="14">
        <f t="shared" si="605"/>
        <v>42826</v>
      </c>
      <c r="X4318" s="1" t="str">
        <f t="shared" si="606"/>
        <v>Saturday</v>
      </c>
      <c r="Y4318" s="2">
        <v>0.59886574074074073</v>
      </c>
      <c r="Z4318" s="2">
        <f t="shared" si="607"/>
        <v>0.58333333333333326</v>
      </c>
      <c r="AA4318">
        <f>1</f>
        <v>1</v>
      </c>
      <c r="AB4318" s="1">
        <v>42826</v>
      </c>
      <c r="AC4318" s="13">
        <f t="shared" si="608"/>
        <v>42826</v>
      </c>
      <c r="AD4318" s="14">
        <f t="shared" si="609"/>
        <v>42826</v>
      </c>
      <c r="AE4318" s="1" t="str">
        <f t="shared" si="610"/>
        <v>Saturday</v>
      </c>
      <c r="AF4318" s="2">
        <v>0.60240740740740739</v>
      </c>
      <c r="AG4318" s="2">
        <f t="shared" si="611"/>
        <v>0.58333333333333326</v>
      </c>
      <c r="AH4318" t="s">
        <v>23</v>
      </c>
    </row>
    <row r="4319" spans="1:34" x14ac:dyDescent="0.25">
      <c r="A4319">
        <v>1477939</v>
      </c>
      <c r="B4319" t="s">
        <v>29</v>
      </c>
      <c r="C4319" t="s">
        <v>135</v>
      </c>
      <c r="D4319" t="s">
        <v>31</v>
      </c>
      <c r="E4319">
        <v>53010</v>
      </c>
      <c r="F4319" t="s">
        <v>20</v>
      </c>
      <c r="G4319" t="s">
        <v>32</v>
      </c>
      <c r="H4319">
        <v>11047</v>
      </c>
      <c r="I4319" t="s">
        <v>36</v>
      </c>
      <c r="J4319">
        <f>VLOOKUP(I4319,Key!$A$1:$C$73,2,FALSE)</f>
        <v>43.03519</v>
      </c>
      <c r="K4319">
        <f>VLOOKUP(I4319,Key!$A$1:$C$73,3,FALSE)</f>
        <v>-87.907390000000007</v>
      </c>
      <c r="L4319" t="s">
        <v>52</v>
      </c>
      <c r="M4319">
        <f>VLOOKUP(L4319,Key!$A$1:$C$73,2,FALSE)</f>
        <v>43.042490000000001</v>
      </c>
      <c r="N4319">
        <f>VLOOKUP(L4319,Key!$A$1:$C$73,3,FALSE)</f>
        <v>-87.909959999999998</v>
      </c>
      <c r="O4319">
        <v>8</v>
      </c>
      <c r="P4319">
        <v>0</v>
      </c>
      <c r="Q4319">
        <v>1.2</v>
      </c>
      <c r="R4319">
        <v>1.1000000000000001</v>
      </c>
      <c r="S4319">
        <v>48</v>
      </c>
      <c r="T4319">
        <f t="shared" si="603"/>
        <v>-1</v>
      </c>
      <c r="U4319" s="1">
        <v>42838</v>
      </c>
      <c r="V4319" s="13">
        <f t="shared" si="604"/>
        <v>42826</v>
      </c>
      <c r="W4319" s="14">
        <f t="shared" si="605"/>
        <v>42838</v>
      </c>
      <c r="X4319" s="1" t="str">
        <f t="shared" si="606"/>
        <v>Thursday</v>
      </c>
      <c r="Y4319" s="2">
        <v>0.38819444444444445</v>
      </c>
      <c r="Z4319" s="2">
        <f t="shared" si="607"/>
        <v>0.375</v>
      </c>
      <c r="AA4319">
        <f>1</f>
        <v>1</v>
      </c>
      <c r="AB4319" s="1">
        <v>42838</v>
      </c>
      <c r="AC4319" s="13">
        <f t="shared" si="608"/>
        <v>42826</v>
      </c>
      <c r="AD4319" s="14">
        <f t="shared" si="609"/>
        <v>42838</v>
      </c>
      <c r="AE4319" s="1" t="str">
        <f t="shared" si="610"/>
        <v>Thursday</v>
      </c>
      <c r="AF4319" s="2">
        <v>0.39407407407407408</v>
      </c>
      <c r="AG4319" s="2">
        <f t="shared" si="611"/>
        <v>0.375</v>
      </c>
      <c r="AH4319" t="s">
        <v>23</v>
      </c>
    </row>
    <row r="4320" spans="1:34" x14ac:dyDescent="0.25">
      <c r="A4320">
        <v>1477939</v>
      </c>
      <c r="B4320" t="s">
        <v>29</v>
      </c>
      <c r="C4320" t="s">
        <v>135</v>
      </c>
      <c r="D4320" t="s">
        <v>31</v>
      </c>
      <c r="E4320">
        <v>53010</v>
      </c>
      <c r="F4320" t="s">
        <v>20</v>
      </c>
      <c r="G4320" t="s">
        <v>32</v>
      </c>
      <c r="H4320">
        <v>9</v>
      </c>
      <c r="I4320" t="s">
        <v>136</v>
      </c>
      <c r="J4320">
        <f>VLOOKUP(I4320,Key!$A$1:$C$73,2,FALSE)</f>
        <v>43.02017</v>
      </c>
      <c r="K4320">
        <f>VLOOKUP(I4320,Key!$A$1:$C$73,3,FALSE)</f>
        <v>-87.933049999999994</v>
      </c>
      <c r="L4320" t="s">
        <v>84</v>
      </c>
      <c r="M4320">
        <f>VLOOKUP(L4320,Key!$A$1:$C$73,2,FALSE)</f>
        <v>43.040154000000001</v>
      </c>
      <c r="N4320">
        <f>VLOOKUP(L4320,Key!$A$1:$C$73,3,FALSE)</f>
        <v>-87.932113000000001</v>
      </c>
      <c r="O4320">
        <v>11</v>
      </c>
      <c r="P4320">
        <v>0</v>
      </c>
      <c r="Q4320">
        <v>1.7</v>
      </c>
      <c r="R4320">
        <v>1.6</v>
      </c>
      <c r="S4320">
        <v>66</v>
      </c>
      <c r="T4320">
        <f t="shared" si="603"/>
        <v>-1</v>
      </c>
      <c r="U4320" s="1">
        <v>42829</v>
      </c>
      <c r="V4320" s="13">
        <f t="shared" si="604"/>
        <v>42826</v>
      </c>
      <c r="W4320" s="14">
        <f t="shared" si="605"/>
        <v>42829</v>
      </c>
      <c r="X4320" s="1" t="str">
        <f t="shared" si="606"/>
        <v>Tuesday</v>
      </c>
      <c r="Y4320" s="2">
        <v>0.71013888888888888</v>
      </c>
      <c r="Z4320" s="2">
        <f t="shared" si="607"/>
        <v>0.70833333333333326</v>
      </c>
      <c r="AA4320">
        <f>1</f>
        <v>1</v>
      </c>
      <c r="AB4320" s="1">
        <v>42829</v>
      </c>
      <c r="AC4320" s="13">
        <f t="shared" si="608"/>
        <v>42826</v>
      </c>
      <c r="AD4320" s="14">
        <f t="shared" si="609"/>
        <v>42829</v>
      </c>
      <c r="AE4320" s="1" t="str">
        <f t="shared" si="610"/>
        <v>Tuesday</v>
      </c>
      <c r="AF4320" s="2">
        <v>0.71800925925925929</v>
      </c>
      <c r="AG4320" s="2">
        <f t="shared" si="611"/>
        <v>0.70833333333333326</v>
      </c>
      <c r="AH4320" t="s">
        <v>23</v>
      </c>
    </row>
    <row r="4321" spans="1:34" x14ac:dyDescent="0.25">
      <c r="A4321">
        <v>1477939</v>
      </c>
      <c r="B4321" t="s">
        <v>29</v>
      </c>
      <c r="C4321" t="s">
        <v>135</v>
      </c>
      <c r="D4321" t="s">
        <v>31</v>
      </c>
      <c r="E4321">
        <v>53010</v>
      </c>
      <c r="F4321" t="s">
        <v>20</v>
      </c>
      <c r="G4321" t="s">
        <v>32</v>
      </c>
      <c r="H4321">
        <v>5419</v>
      </c>
      <c r="I4321" t="s">
        <v>28</v>
      </c>
      <c r="J4321">
        <f>VLOOKUP(I4321,Key!$A$1:$C$73,2,FALSE)</f>
        <v>43.038580000000003</v>
      </c>
      <c r="K4321">
        <f>VLOOKUP(I4321,Key!$A$1:$C$73,3,FALSE)</f>
        <v>-87.90934</v>
      </c>
      <c r="L4321" t="s">
        <v>38</v>
      </c>
      <c r="M4321">
        <f>VLOOKUP(L4321,Key!$A$1:$C$73,2,FALSE)</f>
        <v>43.038649999999997</v>
      </c>
      <c r="N4321">
        <f>VLOOKUP(L4321,Key!$A$1:$C$73,3,FALSE)</f>
        <v>-87.921930000000003</v>
      </c>
      <c r="O4321">
        <v>9</v>
      </c>
      <c r="P4321">
        <v>0</v>
      </c>
      <c r="Q4321">
        <v>1.4</v>
      </c>
      <c r="R4321">
        <v>1.3</v>
      </c>
      <c r="S4321">
        <v>54</v>
      </c>
      <c r="T4321">
        <f t="shared" si="603"/>
        <v>-1</v>
      </c>
      <c r="U4321" s="1">
        <v>42828</v>
      </c>
      <c r="V4321" s="13">
        <f t="shared" si="604"/>
        <v>42826</v>
      </c>
      <c r="W4321" s="14">
        <f t="shared" si="605"/>
        <v>42828</v>
      </c>
      <c r="X4321" s="1" t="str">
        <f t="shared" si="606"/>
        <v>Monday</v>
      </c>
      <c r="Y4321" s="2">
        <v>0.48966435185185181</v>
      </c>
      <c r="Z4321" s="2">
        <f t="shared" si="607"/>
        <v>0.5</v>
      </c>
      <c r="AA4321">
        <f>1</f>
        <v>1</v>
      </c>
      <c r="AB4321" s="1">
        <v>42828</v>
      </c>
      <c r="AC4321" s="13">
        <f t="shared" si="608"/>
        <v>42826</v>
      </c>
      <c r="AD4321" s="14">
        <f t="shared" si="609"/>
        <v>42828</v>
      </c>
      <c r="AE4321" s="1" t="str">
        <f t="shared" si="610"/>
        <v>Monday</v>
      </c>
      <c r="AF4321" s="2">
        <v>0.49649305555555556</v>
      </c>
      <c r="AG4321" s="2">
        <f t="shared" si="611"/>
        <v>0.5</v>
      </c>
      <c r="AH4321" t="s">
        <v>23</v>
      </c>
    </row>
    <row r="4322" spans="1:34" x14ac:dyDescent="0.25">
      <c r="A4322">
        <v>1477939</v>
      </c>
      <c r="B4322" t="s">
        <v>29</v>
      </c>
      <c r="C4322" t="s">
        <v>135</v>
      </c>
      <c r="D4322" t="s">
        <v>31</v>
      </c>
      <c r="E4322">
        <v>53010</v>
      </c>
      <c r="F4322" t="s">
        <v>20</v>
      </c>
      <c r="G4322" t="s">
        <v>32</v>
      </c>
      <c r="H4322">
        <v>11081</v>
      </c>
      <c r="I4322" t="s">
        <v>28</v>
      </c>
      <c r="J4322">
        <f>VLOOKUP(I4322,Key!$A$1:$C$73,2,FALSE)</f>
        <v>43.038580000000003</v>
      </c>
      <c r="K4322">
        <f>VLOOKUP(I4322,Key!$A$1:$C$73,3,FALSE)</f>
        <v>-87.90934</v>
      </c>
      <c r="L4322" t="s">
        <v>26</v>
      </c>
      <c r="M4322">
        <f>VLOOKUP(L4322,Key!$A$1:$C$73,2,FALSE)</f>
        <v>43.034619999999997</v>
      </c>
      <c r="N4322">
        <f>VLOOKUP(L4322,Key!$A$1:$C$73,3,FALSE)</f>
        <v>-87.917500000000004</v>
      </c>
      <c r="O4322">
        <v>6</v>
      </c>
      <c r="P4322">
        <v>0</v>
      </c>
      <c r="Q4322">
        <v>0.9</v>
      </c>
      <c r="R4322">
        <v>0.9</v>
      </c>
      <c r="S4322">
        <v>36</v>
      </c>
      <c r="T4322">
        <f t="shared" si="603"/>
        <v>-1</v>
      </c>
      <c r="U4322" s="1">
        <v>42842</v>
      </c>
      <c r="V4322" s="13">
        <f t="shared" si="604"/>
        <v>42826</v>
      </c>
      <c r="W4322" s="14">
        <f t="shared" si="605"/>
        <v>42842</v>
      </c>
      <c r="X4322" s="1" t="str">
        <f t="shared" si="606"/>
        <v>Monday</v>
      </c>
      <c r="Y4322" s="2">
        <v>0.45356481481481481</v>
      </c>
      <c r="Z4322" s="2">
        <f t="shared" si="607"/>
        <v>0.45833333333333331</v>
      </c>
      <c r="AA4322">
        <f>1</f>
        <v>1</v>
      </c>
      <c r="AB4322" s="1">
        <v>42842</v>
      </c>
      <c r="AC4322" s="13">
        <f t="shared" si="608"/>
        <v>42826</v>
      </c>
      <c r="AD4322" s="14">
        <f t="shared" si="609"/>
        <v>42842</v>
      </c>
      <c r="AE4322" s="1" t="str">
        <f t="shared" si="610"/>
        <v>Monday</v>
      </c>
      <c r="AF4322" s="2">
        <v>0.45814814814814814</v>
      </c>
      <c r="AG4322" s="2">
        <f t="shared" si="611"/>
        <v>0.45833333333333331</v>
      </c>
      <c r="AH4322" t="s">
        <v>23</v>
      </c>
    </row>
    <row r="4323" spans="1:34" x14ac:dyDescent="0.25">
      <c r="A4323">
        <v>1477939</v>
      </c>
      <c r="B4323" t="s">
        <v>29</v>
      </c>
      <c r="C4323" t="s">
        <v>135</v>
      </c>
      <c r="D4323" t="s">
        <v>31</v>
      </c>
      <c r="E4323">
        <v>53010</v>
      </c>
      <c r="F4323" t="s">
        <v>20</v>
      </c>
      <c r="G4323" t="s">
        <v>32</v>
      </c>
      <c r="H4323">
        <v>11124</v>
      </c>
      <c r="I4323" t="s">
        <v>136</v>
      </c>
      <c r="J4323">
        <f>VLOOKUP(I4323,Key!$A$1:$C$73,2,FALSE)</f>
        <v>43.02017</v>
      </c>
      <c r="K4323">
        <f>VLOOKUP(I4323,Key!$A$1:$C$73,3,FALSE)</f>
        <v>-87.933049999999994</v>
      </c>
      <c r="L4323" t="s">
        <v>84</v>
      </c>
      <c r="M4323">
        <f>VLOOKUP(L4323,Key!$A$1:$C$73,2,FALSE)</f>
        <v>43.040154000000001</v>
      </c>
      <c r="N4323">
        <f>VLOOKUP(L4323,Key!$A$1:$C$73,3,FALSE)</f>
        <v>-87.932113000000001</v>
      </c>
      <c r="O4323">
        <v>11</v>
      </c>
      <c r="P4323">
        <v>0</v>
      </c>
      <c r="Q4323">
        <v>1.7</v>
      </c>
      <c r="R4323">
        <v>1.6</v>
      </c>
      <c r="S4323">
        <v>66</v>
      </c>
      <c r="T4323">
        <f t="shared" si="603"/>
        <v>-1</v>
      </c>
      <c r="U4323" s="1">
        <v>42853</v>
      </c>
      <c r="V4323" s="13">
        <f t="shared" si="604"/>
        <v>42826</v>
      </c>
      <c r="W4323" s="14">
        <f t="shared" si="605"/>
        <v>42853</v>
      </c>
      <c r="X4323" s="1" t="str">
        <f t="shared" si="606"/>
        <v>Friday</v>
      </c>
      <c r="Y4323" s="2">
        <v>0.71113425925925933</v>
      </c>
      <c r="Z4323" s="2">
        <f t="shared" si="607"/>
        <v>0.70833333333333326</v>
      </c>
      <c r="AA4323">
        <f>1</f>
        <v>1</v>
      </c>
      <c r="AB4323" s="1">
        <v>42853</v>
      </c>
      <c r="AC4323" s="13">
        <f t="shared" si="608"/>
        <v>42826</v>
      </c>
      <c r="AD4323" s="14">
        <f t="shared" si="609"/>
        <v>42853</v>
      </c>
      <c r="AE4323" s="1" t="str">
        <f t="shared" si="610"/>
        <v>Friday</v>
      </c>
      <c r="AF4323" s="2">
        <v>0.7189699074074074</v>
      </c>
      <c r="AG4323" s="2">
        <f t="shared" si="611"/>
        <v>0.70833333333333326</v>
      </c>
      <c r="AH4323" t="s">
        <v>23</v>
      </c>
    </row>
    <row r="4324" spans="1:34" x14ac:dyDescent="0.25">
      <c r="A4324">
        <v>1478009</v>
      </c>
      <c r="B4324" t="s">
        <v>29</v>
      </c>
      <c r="C4324" t="s">
        <v>47</v>
      </c>
      <c r="D4324" t="s">
        <v>31</v>
      </c>
      <c r="E4324">
        <v>53211</v>
      </c>
      <c r="F4324" t="s">
        <v>20</v>
      </c>
      <c r="G4324" t="s">
        <v>32</v>
      </c>
      <c r="H4324">
        <v>5524</v>
      </c>
      <c r="I4324" t="s">
        <v>24</v>
      </c>
      <c r="J4324">
        <f>VLOOKUP(I4324,Key!$A$1:$C$73,2,FALSE)</f>
        <v>43.074655999999997</v>
      </c>
      <c r="K4324">
        <f>VLOOKUP(I4324,Key!$A$1:$C$73,3,FALSE)</f>
        <v>-87.889011999999994</v>
      </c>
      <c r="L4324" t="s">
        <v>28</v>
      </c>
      <c r="M4324">
        <f>VLOOKUP(L4324,Key!$A$1:$C$73,2,FALSE)</f>
        <v>43.038580000000003</v>
      </c>
      <c r="N4324">
        <f>VLOOKUP(L4324,Key!$A$1:$C$73,3,FALSE)</f>
        <v>-87.90934</v>
      </c>
      <c r="O4324">
        <v>27</v>
      </c>
      <c r="P4324">
        <v>0</v>
      </c>
      <c r="Q4324">
        <v>4.0999999999999996</v>
      </c>
      <c r="R4324">
        <v>3.8</v>
      </c>
      <c r="S4324">
        <v>162</v>
      </c>
      <c r="T4324">
        <f t="shared" si="603"/>
        <v>-1</v>
      </c>
      <c r="U4324" s="1">
        <v>42845</v>
      </c>
      <c r="V4324" s="13">
        <f t="shared" si="604"/>
        <v>42826</v>
      </c>
      <c r="W4324" s="14">
        <f t="shared" si="605"/>
        <v>42845</v>
      </c>
      <c r="X4324" s="1" t="str">
        <f t="shared" si="606"/>
        <v>Thursday</v>
      </c>
      <c r="Y4324" s="2">
        <v>0.4123148148148148</v>
      </c>
      <c r="Z4324" s="2">
        <f t="shared" si="607"/>
        <v>0.41666666666666663</v>
      </c>
      <c r="AA4324">
        <f>1</f>
        <v>1</v>
      </c>
      <c r="AB4324" s="1">
        <v>42845</v>
      </c>
      <c r="AC4324" s="13">
        <f t="shared" si="608"/>
        <v>42826</v>
      </c>
      <c r="AD4324" s="14">
        <f t="shared" si="609"/>
        <v>42845</v>
      </c>
      <c r="AE4324" s="1" t="str">
        <f t="shared" si="610"/>
        <v>Thursday</v>
      </c>
      <c r="AF4324" s="2">
        <v>0.43107638888888888</v>
      </c>
      <c r="AG4324" s="2">
        <f t="shared" si="611"/>
        <v>0.41666666666666663</v>
      </c>
      <c r="AH4324" t="s">
        <v>23</v>
      </c>
    </row>
    <row r="4325" spans="1:34" x14ac:dyDescent="0.25">
      <c r="A4325">
        <v>1482626</v>
      </c>
      <c r="B4325" t="s">
        <v>29</v>
      </c>
      <c r="C4325" t="s">
        <v>47</v>
      </c>
      <c r="D4325" t="s">
        <v>31</v>
      </c>
      <c r="E4325">
        <v>53207</v>
      </c>
      <c r="F4325" t="s">
        <v>20</v>
      </c>
      <c r="G4325" t="s">
        <v>32</v>
      </c>
      <c r="H4325">
        <v>24</v>
      </c>
      <c r="I4325" t="s">
        <v>83</v>
      </c>
      <c r="J4325">
        <f>VLOOKUP(I4325,Key!$A$1:$C$73,2,FALSE)</f>
        <v>43.026229999999998</v>
      </c>
      <c r="K4325">
        <f>VLOOKUP(I4325,Key!$A$1:$C$73,3,FALSE)</f>
        <v>-87.912809999999993</v>
      </c>
      <c r="L4325" t="s">
        <v>56</v>
      </c>
      <c r="M4325">
        <f>VLOOKUP(L4325,Key!$A$1:$C$73,2,FALSE)</f>
        <v>43.004728999999998</v>
      </c>
      <c r="N4325">
        <f>VLOOKUP(L4325,Key!$A$1:$C$73,3,FALSE)</f>
        <v>-87.905463999999995</v>
      </c>
      <c r="O4325">
        <v>15</v>
      </c>
      <c r="P4325">
        <v>0</v>
      </c>
      <c r="Q4325">
        <v>2.2999999999999998</v>
      </c>
      <c r="R4325">
        <v>2.1</v>
      </c>
      <c r="S4325">
        <v>90</v>
      </c>
      <c r="T4325">
        <f t="shared" si="603"/>
        <v>-1</v>
      </c>
      <c r="U4325" s="1">
        <v>42847</v>
      </c>
      <c r="V4325" s="13">
        <f t="shared" si="604"/>
        <v>42826</v>
      </c>
      <c r="W4325" s="14">
        <f t="shared" si="605"/>
        <v>42847</v>
      </c>
      <c r="X4325" s="1" t="str">
        <f t="shared" si="606"/>
        <v>Saturday</v>
      </c>
      <c r="Y4325" s="2">
        <v>9.4675925925925917E-3</v>
      </c>
      <c r="Z4325" s="2">
        <f t="shared" si="607"/>
        <v>0</v>
      </c>
      <c r="AA4325">
        <f>1</f>
        <v>1</v>
      </c>
      <c r="AB4325" s="1">
        <v>42847</v>
      </c>
      <c r="AC4325" s="13">
        <f t="shared" si="608"/>
        <v>42826</v>
      </c>
      <c r="AD4325" s="14">
        <f t="shared" si="609"/>
        <v>42847</v>
      </c>
      <c r="AE4325" s="1" t="str">
        <f t="shared" si="610"/>
        <v>Saturday</v>
      </c>
      <c r="AF4325" s="2">
        <v>1.96875E-2</v>
      </c>
      <c r="AG4325" s="2">
        <f t="shared" si="611"/>
        <v>0</v>
      </c>
      <c r="AH4325" t="s">
        <v>23</v>
      </c>
    </row>
    <row r="4326" spans="1:34" x14ac:dyDescent="0.25">
      <c r="A4326">
        <v>1485771</v>
      </c>
      <c r="B4326" t="s">
        <v>29</v>
      </c>
      <c r="C4326" t="s">
        <v>35</v>
      </c>
      <c r="D4326" t="s">
        <v>31</v>
      </c>
      <c r="E4326">
        <v>53213</v>
      </c>
      <c r="F4326" t="s">
        <v>20</v>
      </c>
      <c r="G4326" t="s">
        <v>32</v>
      </c>
      <c r="H4326">
        <v>200</v>
      </c>
      <c r="I4326" t="s">
        <v>88</v>
      </c>
      <c r="J4326">
        <f>VLOOKUP(I4326,Key!$A$1:$C$73,2,FALSE)</f>
        <v>43.059550000000002</v>
      </c>
      <c r="K4326">
        <f>VLOOKUP(I4326,Key!$A$1:$C$73,3,FALSE)</f>
        <v>-88.008840000000006</v>
      </c>
      <c r="L4326" t="s">
        <v>88</v>
      </c>
      <c r="M4326">
        <f>VLOOKUP(L4326,Key!$A$1:$C$73,2,FALSE)</f>
        <v>43.059550000000002</v>
      </c>
      <c r="N4326">
        <f>VLOOKUP(L4326,Key!$A$1:$C$73,3,FALSE)</f>
        <v>-88.008840000000006</v>
      </c>
      <c r="O4326">
        <v>107</v>
      </c>
      <c r="P4326">
        <v>0</v>
      </c>
      <c r="Q4326">
        <v>16.100000000000001</v>
      </c>
      <c r="R4326">
        <v>15.2</v>
      </c>
      <c r="S4326">
        <v>642</v>
      </c>
      <c r="T4326">
        <f t="shared" si="603"/>
        <v>-1</v>
      </c>
      <c r="U4326" s="1">
        <v>42853</v>
      </c>
      <c r="V4326" s="13">
        <f t="shared" si="604"/>
        <v>42826</v>
      </c>
      <c r="W4326" s="14">
        <f t="shared" si="605"/>
        <v>42853</v>
      </c>
      <c r="X4326" s="1" t="str">
        <f t="shared" si="606"/>
        <v>Friday</v>
      </c>
      <c r="Y4326" s="2">
        <v>0.55322916666666666</v>
      </c>
      <c r="Z4326" s="2">
        <f t="shared" si="607"/>
        <v>0.54166666666666663</v>
      </c>
      <c r="AA4326">
        <f>1</f>
        <v>1</v>
      </c>
      <c r="AB4326" s="1">
        <v>42853</v>
      </c>
      <c r="AC4326" s="13">
        <f t="shared" si="608"/>
        <v>42826</v>
      </c>
      <c r="AD4326" s="14">
        <f t="shared" si="609"/>
        <v>42853</v>
      </c>
      <c r="AE4326" s="1" t="str">
        <f t="shared" si="610"/>
        <v>Friday</v>
      </c>
      <c r="AF4326" s="2">
        <v>0.62708333333333333</v>
      </c>
      <c r="AG4326" s="2">
        <f t="shared" si="611"/>
        <v>0.625</v>
      </c>
      <c r="AH4326" t="s">
        <v>25</v>
      </c>
    </row>
    <row r="4327" spans="1:34" x14ac:dyDescent="0.25">
      <c r="A4327">
        <v>1489319</v>
      </c>
      <c r="B4327" t="s">
        <v>29</v>
      </c>
      <c r="C4327" t="s">
        <v>137</v>
      </c>
      <c r="D4327" t="s">
        <v>31</v>
      </c>
      <c r="E4327">
        <v>53045</v>
      </c>
      <c r="F4327" t="s">
        <v>20</v>
      </c>
      <c r="G4327" t="s">
        <v>32</v>
      </c>
      <c r="H4327">
        <v>82</v>
      </c>
      <c r="I4327" t="s">
        <v>66</v>
      </c>
      <c r="J4327">
        <f>VLOOKUP(I4327,Key!$A$1:$C$73,2,FALSE)</f>
        <v>43.078530000000001</v>
      </c>
      <c r="K4327">
        <f>VLOOKUP(I4327,Key!$A$1:$C$73,3,FALSE)</f>
        <v>-87.882620000000003</v>
      </c>
      <c r="L4327" t="s">
        <v>61</v>
      </c>
      <c r="M4327">
        <f>VLOOKUP(L4327,Key!$A$1:$C$73,2,FALSE)</f>
        <v>43.060786</v>
      </c>
      <c r="N4327">
        <f>VLOOKUP(L4327,Key!$A$1:$C$73,3,FALSE)</f>
        <v>-87.883825999999999</v>
      </c>
      <c r="O4327">
        <v>8</v>
      </c>
      <c r="P4327">
        <v>0</v>
      </c>
      <c r="Q4327">
        <v>1.2</v>
      </c>
      <c r="R4327">
        <v>1.1000000000000001</v>
      </c>
      <c r="S4327">
        <v>48</v>
      </c>
      <c r="T4327">
        <f t="shared" si="603"/>
        <v>-1</v>
      </c>
      <c r="U4327" s="1">
        <v>42845</v>
      </c>
      <c r="V4327" s="13">
        <f t="shared" si="604"/>
        <v>42826</v>
      </c>
      <c r="W4327" s="14">
        <f t="shared" si="605"/>
        <v>42845</v>
      </c>
      <c r="X4327" s="1" t="str">
        <f t="shared" si="606"/>
        <v>Thursday</v>
      </c>
      <c r="Y4327" s="2">
        <v>0.9410532407407407</v>
      </c>
      <c r="Z4327" s="2">
        <f t="shared" si="607"/>
        <v>0.95833333333333326</v>
      </c>
      <c r="AA4327">
        <f>1</f>
        <v>1</v>
      </c>
      <c r="AB4327" s="1">
        <v>42845</v>
      </c>
      <c r="AC4327" s="13">
        <f t="shared" si="608"/>
        <v>42826</v>
      </c>
      <c r="AD4327" s="14">
        <f t="shared" si="609"/>
        <v>42845</v>
      </c>
      <c r="AE4327" s="1" t="str">
        <f t="shared" si="610"/>
        <v>Thursday</v>
      </c>
      <c r="AF4327" s="2">
        <v>0.94697916666666659</v>
      </c>
      <c r="AG4327" s="2">
        <f t="shared" si="611"/>
        <v>0.95833333333333326</v>
      </c>
      <c r="AH4327" t="s">
        <v>23</v>
      </c>
    </row>
    <row r="4328" spans="1:34" x14ac:dyDescent="0.25">
      <c r="A4328">
        <v>1489319</v>
      </c>
      <c r="B4328" t="s">
        <v>29</v>
      </c>
      <c r="C4328" t="s">
        <v>137</v>
      </c>
      <c r="D4328" t="s">
        <v>31</v>
      </c>
      <c r="E4328">
        <v>53045</v>
      </c>
      <c r="F4328" t="s">
        <v>20</v>
      </c>
      <c r="G4328" t="s">
        <v>32</v>
      </c>
      <c r="H4328">
        <v>189</v>
      </c>
      <c r="I4328" t="s">
        <v>61</v>
      </c>
      <c r="J4328">
        <f>VLOOKUP(I4328,Key!$A$1:$C$73,2,FALSE)</f>
        <v>43.060786</v>
      </c>
      <c r="K4328">
        <f>VLOOKUP(I4328,Key!$A$1:$C$73,3,FALSE)</f>
        <v>-87.883825999999999</v>
      </c>
      <c r="L4328" t="s">
        <v>65</v>
      </c>
      <c r="M4328">
        <f>VLOOKUP(L4328,Key!$A$1:$C$73,2,FALSE)</f>
        <v>43.077359999999999</v>
      </c>
      <c r="N4328">
        <f>VLOOKUP(L4328,Key!$A$1:$C$73,3,FALSE)</f>
        <v>-87.880769999999998</v>
      </c>
      <c r="O4328">
        <v>9</v>
      </c>
      <c r="P4328">
        <v>0</v>
      </c>
      <c r="Q4328">
        <v>1.4</v>
      </c>
      <c r="R4328">
        <v>1.3</v>
      </c>
      <c r="S4328">
        <v>54</v>
      </c>
      <c r="T4328">
        <f t="shared" si="603"/>
        <v>-1</v>
      </c>
      <c r="U4328" s="1">
        <v>42837</v>
      </c>
      <c r="V4328" s="13">
        <f t="shared" si="604"/>
        <v>42826</v>
      </c>
      <c r="W4328" s="14">
        <f t="shared" si="605"/>
        <v>42837</v>
      </c>
      <c r="X4328" s="1" t="str">
        <f t="shared" si="606"/>
        <v>Wednesday</v>
      </c>
      <c r="Y4328" s="2">
        <v>0.44144675925925925</v>
      </c>
      <c r="Z4328" s="2">
        <f t="shared" si="607"/>
        <v>0.45833333333333331</v>
      </c>
      <c r="AA4328">
        <f>1</f>
        <v>1</v>
      </c>
      <c r="AB4328" s="1">
        <v>42837</v>
      </c>
      <c r="AC4328" s="13">
        <f t="shared" si="608"/>
        <v>42826</v>
      </c>
      <c r="AD4328" s="14">
        <f t="shared" si="609"/>
        <v>42837</v>
      </c>
      <c r="AE4328" s="1" t="str">
        <f t="shared" si="610"/>
        <v>Wednesday</v>
      </c>
      <c r="AF4328" s="2">
        <v>0.44730324074074074</v>
      </c>
      <c r="AG4328" s="2">
        <f t="shared" si="611"/>
        <v>0.45833333333333331</v>
      </c>
      <c r="AH4328" t="s">
        <v>23</v>
      </c>
    </row>
    <row r="4329" spans="1:34" x14ac:dyDescent="0.25">
      <c r="A4329">
        <v>1489319</v>
      </c>
      <c r="B4329" t="s">
        <v>29</v>
      </c>
      <c r="C4329" t="s">
        <v>137</v>
      </c>
      <c r="D4329" t="s">
        <v>31</v>
      </c>
      <c r="E4329">
        <v>53045</v>
      </c>
      <c r="F4329" t="s">
        <v>20</v>
      </c>
      <c r="G4329" t="s">
        <v>32</v>
      </c>
      <c r="H4329">
        <v>5465</v>
      </c>
      <c r="I4329" t="s">
        <v>66</v>
      </c>
      <c r="J4329">
        <f>VLOOKUP(I4329,Key!$A$1:$C$73,2,FALSE)</f>
        <v>43.078530000000001</v>
      </c>
      <c r="K4329">
        <f>VLOOKUP(I4329,Key!$A$1:$C$73,3,FALSE)</f>
        <v>-87.882620000000003</v>
      </c>
      <c r="L4329" t="s">
        <v>61</v>
      </c>
      <c r="M4329">
        <f>VLOOKUP(L4329,Key!$A$1:$C$73,2,FALSE)</f>
        <v>43.060786</v>
      </c>
      <c r="N4329">
        <f>VLOOKUP(L4329,Key!$A$1:$C$73,3,FALSE)</f>
        <v>-87.883825999999999</v>
      </c>
      <c r="O4329">
        <v>8</v>
      </c>
      <c r="P4329">
        <v>0</v>
      </c>
      <c r="Q4329">
        <v>1.2</v>
      </c>
      <c r="R4329">
        <v>1.1000000000000001</v>
      </c>
      <c r="S4329">
        <v>48</v>
      </c>
      <c r="T4329">
        <f t="shared" si="603"/>
        <v>-1</v>
      </c>
      <c r="U4329" s="1">
        <v>42838</v>
      </c>
      <c r="V4329" s="13">
        <f t="shared" si="604"/>
        <v>42826</v>
      </c>
      <c r="W4329" s="14">
        <f t="shared" si="605"/>
        <v>42838</v>
      </c>
      <c r="X4329" s="1" t="str">
        <f t="shared" si="606"/>
        <v>Thursday</v>
      </c>
      <c r="Y4329" s="2">
        <v>0.68912037037037033</v>
      </c>
      <c r="Z4329" s="2">
        <f t="shared" si="607"/>
        <v>0.70833333333333326</v>
      </c>
      <c r="AA4329">
        <f>1</f>
        <v>1</v>
      </c>
      <c r="AB4329" s="1">
        <v>42838</v>
      </c>
      <c r="AC4329" s="13">
        <f t="shared" si="608"/>
        <v>42826</v>
      </c>
      <c r="AD4329" s="14">
        <f t="shared" si="609"/>
        <v>42838</v>
      </c>
      <c r="AE4329" s="1" t="str">
        <f t="shared" si="610"/>
        <v>Thursday</v>
      </c>
      <c r="AF4329" s="2">
        <v>0.69510416666666675</v>
      </c>
      <c r="AG4329" s="2">
        <f t="shared" si="611"/>
        <v>0.70833333333333326</v>
      </c>
      <c r="AH4329" t="s">
        <v>23</v>
      </c>
    </row>
    <row r="4330" spans="1:34" x14ac:dyDescent="0.25">
      <c r="A4330">
        <v>1489319</v>
      </c>
      <c r="B4330" t="s">
        <v>29</v>
      </c>
      <c r="C4330" t="s">
        <v>137</v>
      </c>
      <c r="D4330" t="s">
        <v>31</v>
      </c>
      <c r="E4330">
        <v>53045</v>
      </c>
      <c r="F4330" t="s">
        <v>20</v>
      </c>
      <c r="G4330" t="s">
        <v>32</v>
      </c>
      <c r="H4330">
        <v>189</v>
      </c>
      <c r="I4330" t="s">
        <v>66</v>
      </c>
      <c r="J4330">
        <f>VLOOKUP(I4330,Key!$A$1:$C$73,2,FALSE)</f>
        <v>43.078530000000001</v>
      </c>
      <c r="K4330">
        <f>VLOOKUP(I4330,Key!$A$1:$C$73,3,FALSE)</f>
        <v>-87.882620000000003</v>
      </c>
      <c r="L4330" t="s">
        <v>61</v>
      </c>
      <c r="M4330">
        <f>VLOOKUP(L4330,Key!$A$1:$C$73,2,FALSE)</f>
        <v>43.060786</v>
      </c>
      <c r="N4330">
        <f>VLOOKUP(L4330,Key!$A$1:$C$73,3,FALSE)</f>
        <v>-87.883825999999999</v>
      </c>
      <c r="O4330">
        <v>9</v>
      </c>
      <c r="P4330">
        <v>0</v>
      </c>
      <c r="Q4330">
        <v>1.4</v>
      </c>
      <c r="R4330">
        <v>1.3</v>
      </c>
      <c r="S4330">
        <v>54</v>
      </c>
      <c r="T4330">
        <f t="shared" si="603"/>
        <v>-1</v>
      </c>
      <c r="U4330" s="1">
        <v>42836</v>
      </c>
      <c r="V4330" s="13">
        <f t="shared" si="604"/>
        <v>42826</v>
      </c>
      <c r="W4330" s="14">
        <f t="shared" si="605"/>
        <v>42836</v>
      </c>
      <c r="X4330" s="1" t="str">
        <f t="shared" si="606"/>
        <v>Tuesday</v>
      </c>
      <c r="Y4330" s="2">
        <v>0.58579861111111109</v>
      </c>
      <c r="Z4330" s="2">
        <f t="shared" si="607"/>
        <v>0.58333333333333326</v>
      </c>
      <c r="AA4330">
        <f>1</f>
        <v>1</v>
      </c>
      <c r="AB4330" s="1">
        <v>42836</v>
      </c>
      <c r="AC4330" s="13">
        <f t="shared" si="608"/>
        <v>42826</v>
      </c>
      <c r="AD4330" s="14">
        <f t="shared" si="609"/>
        <v>42836</v>
      </c>
      <c r="AE4330" s="1" t="str">
        <f t="shared" si="610"/>
        <v>Tuesday</v>
      </c>
      <c r="AF4330" s="2">
        <v>0.59166666666666667</v>
      </c>
      <c r="AG4330" s="2">
        <f t="shared" si="611"/>
        <v>0.58333333333333326</v>
      </c>
      <c r="AH4330" t="s">
        <v>23</v>
      </c>
    </row>
    <row r="4331" spans="1:34" x14ac:dyDescent="0.25">
      <c r="A4331">
        <v>1489319</v>
      </c>
      <c r="B4331" t="s">
        <v>29</v>
      </c>
      <c r="C4331" t="s">
        <v>137</v>
      </c>
      <c r="D4331" t="s">
        <v>31</v>
      </c>
      <c r="E4331">
        <v>53045</v>
      </c>
      <c r="F4331" t="s">
        <v>20</v>
      </c>
      <c r="G4331" t="s">
        <v>32</v>
      </c>
      <c r="H4331">
        <v>223</v>
      </c>
      <c r="I4331" t="s">
        <v>61</v>
      </c>
      <c r="J4331">
        <f>VLOOKUP(I4331,Key!$A$1:$C$73,2,FALSE)</f>
        <v>43.060786</v>
      </c>
      <c r="K4331">
        <f>VLOOKUP(I4331,Key!$A$1:$C$73,3,FALSE)</f>
        <v>-87.883825999999999</v>
      </c>
      <c r="L4331" t="s">
        <v>65</v>
      </c>
      <c r="M4331">
        <f>VLOOKUP(L4331,Key!$A$1:$C$73,2,FALSE)</f>
        <v>43.077359999999999</v>
      </c>
      <c r="N4331">
        <f>VLOOKUP(L4331,Key!$A$1:$C$73,3,FALSE)</f>
        <v>-87.880769999999998</v>
      </c>
      <c r="O4331">
        <v>7</v>
      </c>
      <c r="P4331">
        <v>0</v>
      </c>
      <c r="Q4331">
        <v>1.1000000000000001</v>
      </c>
      <c r="R4331">
        <v>1</v>
      </c>
      <c r="S4331">
        <v>42</v>
      </c>
      <c r="T4331">
        <f t="shared" si="603"/>
        <v>-1</v>
      </c>
      <c r="U4331" s="1">
        <v>42835</v>
      </c>
      <c r="V4331" s="13">
        <f t="shared" si="604"/>
        <v>42826</v>
      </c>
      <c r="W4331" s="14">
        <f t="shared" si="605"/>
        <v>42835</v>
      </c>
      <c r="X4331" s="1" t="str">
        <f t="shared" si="606"/>
        <v>Monday</v>
      </c>
      <c r="Y4331" s="2">
        <v>0.43501157407407409</v>
      </c>
      <c r="Z4331" s="2">
        <f t="shared" si="607"/>
        <v>0.41666666666666663</v>
      </c>
      <c r="AA4331">
        <f>1</f>
        <v>1</v>
      </c>
      <c r="AB4331" s="1">
        <v>42835</v>
      </c>
      <c r="AC4331" s="13">
        <f t="shared" si="608"/>
        <v>42826</v>
      </c>
      <c r="AD4331" s="14">
        <f t="shared" si="609"/>
        <v>42835</v>
      </c>
      <c r="AE4331" s="1" t="str">
        <f t="shared" si="610"/>
        <v>Monday</v>
      </c>
      <c r="AF4331" s="2">
        <v>0.43989583333333332</v>
      </c>
      <c r="AG4331" s="2">
        <f t="shared" si="611"/>
        <v>0.45833333333333331</v>
      </c>
      <c r="AH4331" t="s">
        <v>23</v>
      </c>
    </row>
    <row r="4332" spans="1:34" x14ac:dyDescent="0.25">
      <c r="A4332">
        <v>1489319</v>
      </c>
      <c r="B4332" t="s">
        <v>29</v>
      </c>
      <c r="C4332" t="s">
        <v>137</v>
      </c>
      <c r="D4332" t="s">
        <v>31</v>
      </c>
      <c r="E4332">
        <v>53045</v>
      </c>
      <c r="F4332" t="s">
        <v>20</v>
      </c>
      <c r="G4332" t="s">
        <v>32</v>
      </c>
      <c r="H4332">
        <v>5513</v>
      </c>
      <c r="I4332" t="s">
        <v>21</v>
      </c>
      <c r="J4332">
        <f>VLOOKUP(I4332,Key!$A$1:$C$73,2,FALSE)</f>
        <v>43.074890000000003</v>
      </c>
      <c r="K4332">
        <f>VLOOKUP(I4332,Key!$A$1:$C$73,3,FALSE)</f>
        <v>-87.882810000000006</v>
      </c>
      <c r="L4332" t="s">
        <v>61</v>
      </c>
      <c r="M4332">
        <f>VLOOKUP(L4332,Key!$A$1:$C$73,2,FALSE)</f>
        <v>43.060786</v>
      </c>
      <c r="N4332">
        <f>VLOOKUP(L4332,Key!$A$1:$C$73,3,FALSE)</f>
        <v>-87.883825999999999</v>
      </c>
      <c r="O4332">
        <v>7</v>
      </c>
      <c r="P4332">
        <v>0</v>
      </c>
      <c r="Q4332">
        <v>1.1000000000000001</v>
      </c>
      <c r="R4332">
        <v>1</v>
      </c>
      <c r="S4332">
        <v>42</v>
      </c>
      <c r="T4332">
        <f t="shared" si="603"/>
        <v>-1</v>
      </c>
      <c r="U4332" s="1">
        <v>42829</v>
      </c>
      <c r="V4332" s="13">
        <f t="shared" si="604"/>
        <v>42826</v>
      </c>
      <c r="W4332" s="14">
        <f t="shared" si="605"/>
        <v>42829</v>
      </c>
      <c r="X4332" s="1" t="str">
        <f t="shared" si="606"/>
        <v>Tuesday</v>
      </c>
      <c r="Y4332" s="2">
        <v>0.57185185185185183</v>
      </c>
      <c r="Z4332" s="2">
        <f t="shared" si="607"/>
        <v>0.58333333333333326</v>
      </c>
      <c r="AA4332">
        <f>1</f>
        <v>1</v>
      </c>
      <c r="AB4332" s="1">
        <v>42829</v>
      </c>
      <c r="AC4332" s="13">
        <f t="shared" si="608"/>
        <v>42826</v>
      </c>
      <c r="AD4332" s="14">
        <f t="shared" si="609"/>
        <v>42829</v>
      </c>
      <c r="AE4332" s="1" t="str">
        <f t="shared" si="610"/>
        <v>Tuesday</v>
      </c>
      <c r="AF4332" s="2">
        <v>0.57703703703703701</v>
      </c>
      <c r="AG4332" s="2">
        <f t="shared" si="611"/>
        <v>0.58333333333333326</v>
      </c>
      <c r="AH4332" t="s">
        <v>23</v>
      </c>
    </row>
    <row r="4333" spans="1:34" x14ac:dyDescent="0.25">
      <c r="A4333">
        <v>1489639</v>
      </c>
      <c r="B4333" t="s">
        <v>29</v>
      </c>
      <c r="C4333" t="s">
        <v>47</v>
      </c>
      <c r="D4333" t="s">
        <v>31</v>
      </c>
      <c r="E4333">
        <v>53202</v>
      </c>
      <c r="F4333" t="s">
        <v>20</v>
      </c>
      <c r="G4333" t="s">
        <v>32</v>
      </c>
      <c r="H4333">
        <v>5560</v>
      </c>
      <c r="I4333" t="s">
        <v>42</v>
      </c>
      <c r="J4333">
        <f>VLOOKUP(I4333,Key!$A$1:$C$73,2,FALSE)</f>
        <v>43.038719999999998</v>
      </c>
      <c r="K4333">
        <f>VLOOKUP(I4333,Key!$A$1:$C$73,3,FALSE)</f>
        <v>-87.905339999999995</v>
      </c>
      <c r="L4333" t="s">
        <v>39</v>
      </c>
      <c r="M4333">
        <f>VLOOKUP(L4333,Key!$A$1:$C$73,2,FALSE)</f>
        <v>43.031480000000002</v>
      </c>
      <c r="N4333">
        <f>VLOOKUP(L4333,Key!$A$1:$C$73,3,FALSE)</f>
        <v>-87.908169999999998</v>
      </c>
      <c r="O4333">
        <v>9</v>
      </c>
      <c r="P4333">
        <v>0</v>
      </c>
      <c r="Q4333">
        <v>1.4</v>
      </c>
      <c r="R4333">
        <v>1.3</v>
      </c>
      <c r="S4333">
        <v>54</v>
      </c>
      <c r="T4333">
        <f t="shared" si="603"/>
        <v>-1</v>
      </c>
      <c r="U4333" s="1">
        <v>42843</v>
      </c>
      <c r="V4333" s="13">
        <f t="shared" si="604"/>
        <v>42826</v>
      </c>
      <c r="W4333" s="14">
        <f t="shared" si="605"/>
        <v>42843</v>
      </c>
      <c r="X4333" s="1" t="str">
        <f t="shared" si="606"/>
        <v>Tuesday</v>
      </c>
      <c r="Y4333" s="2">
        <v>0.32224537037037038</v>
      </c>
      <c r="Z4333" s="2">
        <f t="shared" si="607"/>
        <v>0.33333333333333331</v>
      </c>
      <c r="AA4333">
        <f>1</f>
        <v>1</v>
      </c>
      <c r="AB4333" s="1">
        <v>42843</v>
      </c>
      <c r="AC4333" s="13">
        <f t="shared" si="608"/>
        <v>42826</v>
      </c>
      <c r="AD4333" s="14">
        <f t="shared" si="609"/>
        <v>42843</v>
      </c>
      <c r="AE4333" s="1" t="str">
        <f t="shared" si="610"/>
        <v>Tuesday</v>
      </c>
      <c r="AF4333" s="2">
        <v>0.32876157407407408</v>
      </c>
      <c r="AG4333" s="2">
        <f t="shared" si="611"/>
        <v>0.33333333333333331</v>
      </c>
      <c r="AH4333" t="s">
        <v>23</v>
      </c>
    </row>
    <row r="4334" spans="1:34" x14ac:dyDescent="0.25">
      <c r="A4334">
        <v>1492987</v>
      </c>
      <c r="B4334" t="s">
        <v>29</v>
      </c>
      <c r="C4334" t="s">
        <v>103</v>
      </c>
      <c r="D4334" t="s">
        <v>31</v>
      </c>
      <c r="E4334">
        <v>53202</v>
      </c>
      <c r="F4334" t="s">
        <v>20</v>
      </c>
      <c r="G4334" t="s">
        <v>50</v>
      </c>
      <c r="H4334">
        <v>11143</v>
      </c>
      <c r="I4334" t="s">
        <v>62</v>
      </c>
      <c r="J4334">
        <f>VLOOKUP(I4334,Key!$A$1:$C$73,2,FALSE)</f>
        <v>43.052460000000004</v>
      </c>
      <c r="K4334">
        <f>VLOOKUP(I4334,Key!$A$1:$C$73,3,FALSE)</f>
        <v>-87.891000000000005</v>
      </c>
      <c r="L4334" t="s">
        <v>52</v>
      </c>
      <c r="M4334">
        <f>VLOOKUP(L4334,Key!$A$1:$C$73,2,FALSE)</f>
        <v>43.042490000000001</v>
      </c>
      <c r="N4334">
        <f>VLOOKUP(L4334,Key!$A$1:$C$73,3,FALSE)</f>
        <v>-87.909959999999998</v>
      </c>
      <c r="O4334">
        <v>7</v>
      </c>
      <c r="P4334">
        <v>0</v>
      </c>
      <c r="Q4334">
        <v>1.1000000000000001</v>
      </c>
      <c r="R4334">
        <v>1</v>
      </c>
      <c r="S4334">
        <v>42</v>
      </c>
      <c r="T4334">
        <f t="shared" si="603"/>
        <v>-1</v>
      </c>
      <c r="U4334" s="1">
        <v>42849</v>
      </c>
      <c r="V4334" s="13">
        <f t="shared" si="604"/>
        <v>42826</v>
      </c>
      <c r="W4334" s="14">
        <f t="shared" si="605"/>
        <v>42849</v>
      </c>
      <c r="X4334" s="1" t="str">
        <f t="shared" si="606"/>
        <v>Monday</v>
      </c>
      <c r="Y4334" s="2">
        <v>0.68409722222222225</v>
      </c>
      <c r="Z4334" s="2">
        <f t="shared" si="607"/>
        <v>0.66666666666666663</v>
      </c>
      <c r="AA4334">
        <f>1</f>
        <v>1</v>
      </c>
      <c r="AB4334" s="1">
        <v>42849</v>
      </c>
      <c r="AC4334" s="13">
        <f t="shared" si="608"/>
        <v>42826</v>
      </c>
      <c r="AD4334" s="14">
        <f t="shared" si="609"/>
        <v>42849</v>
      </c>
      <c r="AE4334" s="1" t="str">
        <f t="shared" si="610"/>
        <v>Monday</v>
      </c>
      <c r="AF4334" s="2">
        <v>0.68923611111111116</v>
      </c>
      <c r="AG4334" s="2">
        <f t="shared" si="611"/>
        <v>0.70833333333333326</v>
      </c>
      <c r="AH4334" t="s">
        <v>23</v>
      </c>
    </row>
    <row r="4335" spans="1:34" x14ac:dyDescent="0.25">
      <c r="A4335">
        <v>1492987</v>
      </c>
      <c r="B4335" t="s">
        <v>29</v>
      </c>
      <c r="C4335" t="s">
        <v>103</v>
      </c>
      <c r="D4335" t="s">
        <v>31</v>
      </c>
      <c r="E4335">
        <v>53202</v>
      </c>
      <c r="F4335" t="s">
        <v>20</v>
      </c>
      <c r="G4335" t="s">
        <v>50</v>
      </c>
      <c r="H4335">
        <v>11047</v>
      </c>
      <c r="I4335" t="s">
        <v>52</v>
      </c>
      <c r="J4335">
        <f>VLOOKUP(I4335,Key!$A$1:$C$73,2,FALSE)</f>
        <v>43.042490000000001</v>
      </c>
      <c r="K4335">
        <f>VLOOKUP(I4335,Key!$A$1:$C$73,3,FALSE)</f>
        <v>-87.909959999999998</v>
      </c>
      <c r="L4335" t="s">
        <v>62</v>
      </c>
      <c r="M4335">
        <f>VLOOKUP(L4335,Key!$A$1:$C$73,2,FALSE)</f>
        <v>43.052460000000004</v>
      </c>
      <c r="N4335">
        <f>VLOOKUP(L4335,Key!$A$1:$C$73,3,FALSE)</f>
        <v>-87.891000000000005</v>
      </c>
      <c r="O4335">
        <v>10</v>
      </c>
      <c r="P4335">
        <v>0</v>
      </c>
      <c r="Q4335">
        <v>1.5</v>
      </c>
      <c r="R4335">
        <v>1.4</v>
      </c>
      <c r="S4335">
        <v>60</v>
      </c>
      <c r="T4335">
        <f t="shared" si="603"/>
        <v>-1</v>
      </c>
      <c r="U4335" s="1">
        <v>42849</v>
      </c>
      <c r="V4335" s="13">
        <f t="shared" si="604"/>
        <v>42826</v>
      </c>
      <c r="W4335" s="14">
        <f t="shared" si="605"/>
        <v>42849</v>
      </c>
      <c r="X4335" s="1" t="str">
        <f t="shared" si="606"/>
        <v>Monday</v>
      </c>
      <c r="Y4335" s="2">
        <v>0.35761574074074076</v>
      </c>
      <c r="Z4335" s="2">
        <f t="shared" si="607"/>
        <v>0.375</v>
      </c>
      <c r="AA4335">
        <f>1</f>
        <v>1</v>
      </c>
      <c r="AB4335" s="1">
        <v>42849</v>
      </c>
      <c r="AC4335" s="13">
        <f t="shared" si="608"/>
        <v>42826</v>
      </c>
      <c r="AD4335" s="14">
        <f t="shared" si="609"/>
        <v>42849</v>
      </c>
      <c r="AE4335" s="1" t="str">
        <f t="shared" si="610"/>
        <v>Monday</v>
      </c>
      <c r="AF4335" s="2">
        <v>0.36439814814814814</v>
      </c>
      <c r="AG4335" s="2">
        <f t="shared" si="611"/>
        <v>0.375</v>
      </c>
      <c r="AH4335" t="s">
        <v>23</v>
      </c>
    </row>
    <row r="4336" spans="1:34" x14ac:dyDescent="0.25">
      <c r="A4336">
        <v>1492987</v>
      </c>
      <c r="B4336" t="s">
        <v>29</v>
      </c>
      <c r="C4336" t="s">
        <v>103</v>
      </c>
      <c r="D4336" t="s">
        <v>31</v>
      </c>
      <c r="E4336">
        <v>53202</v>
      </c>
      <c r="F4336" t="s">
        <v>20</v>
      </c>
      <c r="G4336" t="s">
        <v>50</v>
      </c>
      <c r="H4336">
        <v>11131</v>
      </c>
      <c r="I4336" t="s">
        <v>62</v>
      </c>
      <c r="J4336">
        <f>VLOOKUP(I4336,Key!$A$1:$C$73,2,FALSE)</f>
        <v>43.052460000000004</v>
      </c>
      <c r="K4336">
        <f>VLOOKUP(I4336,Key!$A$1:$C$73,3,FALSE)</f>
        <v>-87.891000000000005</v>
      </c>
      <c r="L4336" t="s">
        <v>52</v>
      </c>
      <c r="M4336">
        <f>VLOOKUP(L4336,Key!$A$1:$C$73,2,FALSE)</f>
        <v>43.042490000000001</v>
      </c>
      <c r="N4336">
        <f>VLOOKUP(L4336,Key!$A$1:$C$73,3,FALSE)</f>
        <v>-87.909959999999998</v>
      </c>
      <c r="O4336">
        <v>8</v>
      </c>
      <c r="P4336">
        <v>0</v>
      </c>
      <c r="Q4336">
        <v>1.2</v>
      </c>
      <c r="R4336">
        <v>1.1000000000000001</v>
      </c>
      <c r="S4336">
        <v>48</v>
      </c>
      <c r="T4336">
        <f t="shared" si="603"/>
        <v>-1</v>
      </c>
      <c r="U4336" s="1">
        <v>42842</v>
      </c>
      <c r="V4336" s="13">
        <f t="shared" si="604"/>
        <v>42826</v>
      </c>
      <c r="W4336" s="14">
        <f t="shared" si="605"/>
        <v>42842</v>
      </c>
      <c r="X4336" s="1" t="str">
        <f t="shared" si="606"/>
        <v>Monday</v>
      </c>
      <c r="Y4336" s="2">
        <v>0.68035879629629636</v>
      </c>
      <c r="Z4336" s="2">
        <f t="shared" si="607"/>
        <v>0.66666666666666663</v>
      </c>
      <c r="AA4336">
        <f>1</f>
        <v>1</v>
      </c>
      <c r="AB4336" s="1">
        <v>42842</v>
      </c>
      <c r="AC4336" s="13">
        <f t="shared" si="608"/>
        <v>42826</v>
      </c>
      <c r="AD4336" s="14">
        <f t="shared" si="609"/>
        <v>42842</v>
      </c>
      <c r="AE4336" s="1" t="str">
        <f t="shared" si="610"/>
        <v>Monday</v>
      </c>
      <c r="AF4336" s="2">
        <v>0.68604166666666666</v>
      </c>
      <c r="AG4336" s="2">
        <f t="shared" si="611"/>
        <v>0.66666666666666663</v>
      </c>
      <c r="AH4336" t="s">
        <v>23</v>
      </c>
    </row>
    <row r="4337" spans="1:34" x14ac:dyDescent="0.25">
      <c r="A4337">
        <v>1494109</v>
      </c>
      <c r="B4337" t="s">
        <v>29</v>
      </c>
      <c r="C4337" t="s">
        <v>47</v>
      </c>
      <c r="D4337" t="s">
        <v>31</v>
      </c>
      <c r="E4337">
        <v>53233</v>
      </c>
      <c r="F4337" t="s">
        <v>20</v>
      </c>
      <c r="G4337" t="s">
        <v>32</v>
      </c>
      <c r="H4337">
        <v>5465</v>
      </c>
      <c r="I4337" t="s">
        <v>44</v>
      </c>
      <c r="J4337">
        <f>VLOOKUP(I4337,Key!$A$1:$C$73,2,FALSE)</f>
        <v>43.03886</v>
      </c>
      <c r="K4337">
        <f>VLOOKUP(I4337,Key!$A$1:$C$73,3,FALSE)</f>
        <v>-87.902720000000002</v>
      </c>
      <c r="L4337" t="s">
        <v>82</v>
      </c>
      <c r="M4337">
        <f>VLOOKUP(L4337,Key!$A$1:$C$73,2,FALSE)</f>
        <v>43.040349999999997</v>
      </c>
      <c r="N4337">
        <f>VLOOKUP(L4337,Key!$A$1:$C$73,3,FALSE)</f>
        <v>-87.920760000000001</v>
      </c>
      <c r="O4337">
        <v>10</v>
      </c>
      <c r="P4337">
        <v>0</v>
      </c>
      <c r="Q4337">
        <v>1.5</v>
      </c>
      <c r="R4337">
        <v>1.4</v>
      </c>
      <c r="S4337">
        <v>60</v>
      </c>
      <c r="T4337">
        <f t="shared" si="603"/>
        <v>-1</v>
      </c>
      <c r="U4337" s="1">
        <v>42845</v>
      </c>
      <c r="V4337" s="13">
        <f t="shared" si="604"/>
        <v>42826</v>
      </c>
      <c r="W4337" s="14">
        <f t="shared" si="605"/>
        <v>42845</v>
      </c>
      <c r="X4337" s="1" t="str">
        <f t="shared" si="606"/>
        <v>Thursday</v>
      </c>
      <c r="Y4337" s="2">
        <v>0.69788194444444451</v>
      </c>
      <c r="Z4337" s="2">
        <f t="shared" si="607"/>
        <v>0.70833333333333326</v>
      </c>
      <c r="AA4337">
        <f>1</f>
        <v>1</v>
      </c>
      <c r="AB4337" s="1">
        <v>42845</v>
      </c>
      <c r="AC4337" s="13">
        <f t="shared" si="608"/>
        <v>42826</v>
      </c>
      <c r="AD4337" s="14">
        <f t="shared" si="609"/>
        <v>42845</v>
      </c>
      <c r="AE4337" s="1" t="str">
        <f t="shared" si="610"/>
        <v>Thursday</v>
      </c>
      <c r="AF4337" s="2">
        <v>0.7047337962962964</v>
      </c>
      <c r="AG4337" s="2">
        <f t="shared" si="611"/>
        <v>0.70833333333333326</v>
      </c>
      <c r="AH4337" t="s">
        <v>23</v>
      </c>
    </row>
    <row r="4338" spans="1:34" x14ac:dyDescent="0.25">
      <c r="A4338">
        <v>1494109</v>
      </c>
      <c r="B4338" t="s">
        <v>29</v>
      </c>
      <c r="C4338" t="s">
        <v>47</v>
      </c>
      <c r="D4338" t="s">
        <v>31</v>
      </c>
      <c r="E4338">
        <v>53233</v>
      </c>
      <c r="F4338" t="s">
        <v>20</v>
      </c>
      <c r="G4338" t="s">
        <v>32</v>
      </c>
      <c r="H4338">
        <v>5509</v>
      </c>
      <c r="I4338" t="s">
        <v>44</v>
      </c>
      <c r="J4338">
        <f>VLOOKUP(I4338,Key!$A$1:$C$73,2,FALSE)</f>
        <v>43.03886</v>
      </c>
      <c r="K4338">
        <f>VLOOKUP(I4338,Key!$A$1:$C$73,3,FALSE)</f>
        <v>-87.902720000000002</v>
      </c>
      <c r="L4338" t="s">
        <v>36</v>
      </c>
      <c r="M4338">
        <f>VLOOKUP(L4338,Key!$A$1:$C$73,2,FALSE)</f>
        <v>43.03519</v>
      </c>
      <c r="N4338">
        <f>VLOOKUP(L4338,Key!$A$1:$C$73,3,FALSE)</f>
        <v>-87.907390000000007</v>
      </c>
      <c r="O4338">
        <v>3</v>
      </c>
      <c r="P4338">
        <v>0</v>
      </c>
      <c r="Q4338">
        <v>0.5</v>
      </c>
      <c r="R4338">
        <v>0.4</v>
      </c>
      <c r="S4338">
        <v>18</v>
      </c>
      <c r="T4338">
        <f t="shared" si="603"/>
        <v>-1</v>
      </c>
      <c r="U4338" s="1">
        <v>42851</v>
      </c>
      <c r="V4338" s="13">
        <f t="shared" si="604"/>
        <v>42826</v>
      </c>
      <c r="W4338" s="14">
        <f t="shared" si="605"/>
        <v>42851</v>
      </c>
      <c r="X4338" s="1" t="str">
        <f t="shared" si="606"/>
        <v>Wednesday</v>
      </c>
      <c r="Y4338" s="2">
        <v>0.56340277777777781</v>
      </c>
      <c r="Z4338" s="2">
        <f t="shared" si="607"/>
        <v>0.58333333333333326</v>
      </c>
      <c r="AA4338">
        <f>1</f>
        <v>1</v>
      </c>
      <c r="AB4338" s="1">
        <v>42851</v>
      </c>
      <c r="AC4338" s="13">
        <f t="shared" si="608"/>
        <v>42826</v>
      </c>
      <c r="AD4338" s="14">
        <f t="shared" si="609"/>
        <v>42851</v>
      </c>
      <c r="AE4338" s="1" t="str">
        <f t="shared" si="610"/>
        <v>Wednesday</v>
      </c>
      <c r="AF4338" s="2">
        <v>0.56570601851851854</v>
      </c>
      <c r="AG4338" s="2">
        <f t="shared" si="611"/>
        <v>0.58333333333333326</v>
      </c>
      <c r="AH4338" t="s">
        <v>23</v>
      </c>
    </row>
    <row r="4339" spans="1:34" x14ac:dyDescent="0.25">
      <c r="A4339">
        <v>1494109</v>
      </c>
      <c r="B4339" t="s">
        <v>29</v>
      </c>
      <c r="C4339" t="s">
        <v>47</v>
      </c>
      <c r="D4339" t="s">
        <v>31</v>
      </c>
      <c r="E4339">
        <v>53233</v>
      </c>
      <c r="F4339" t="s">
        <v>20</v>
      </c>
      <c r="G4339" t="s">
        <v>32</v>
      </c>
      <c r="H4339">
        <v>5582</v>
      </c>
      <c r="I4339" t="s">
        <v>44</v>
      </c>
      <c r="J4339">
        <f>VLOOKUP(I4339,Key!$A$1:$C$73,2,FALSE)</f>
        <v>43.03886</v>
      </c>
      <c r="K4339">
        <f>VLOOKUP(I4339,Key!$A$1:$C$73,3,FALSE)</f>
        <v>-87.902720000000002</v>
      </c>
      <c r="L4339" t="s">
        <v>28</v>
      </c>
      <c r="M4339">
        <f>VLOOKUP(L4339,Key!$A$1:$C$73,2,FALSE)</f>
        <v>43.038580000000003</v>
      </c>
      <c r="N4339">
        <f>VLOOKUP(L4339,Key!$A$1:$C$73,3,FALSE)</f>
        <v>-87.90934</v>
      </c>
      <c r="O4339">
        <v>4</v>
      </c>
      <c r="P4339">
        <v>0</v>
      </c>
      <c r="Q4339">
        <v>0.6</v>
      </c>
      <c r="R4339">
        <v>0.6</v>
      </c>
      <c r="S4339">
        <v>24</v>
      </c>
      <c r="T4339">
        <f t="shared" si="603"/>
        <v>-1</v>
      </c>
      <c r="U4339" s="1">
        <v>42853</v>
      </c>
      <c r="V4339" s="13">
        <f t="shared" si="604"/>
        <v>42826</v>
      </c>
      <c r="W4339" s="14">
        <f t="shared" si="605"/>
        <v>42853</v>
      </c>
      <c r="X4339" s="1" t="str">
        <f t="shared" si="606"/>
        <v>Friday</v>
      </c>
      <c r="Y4339" s="2">
        <v>0.52407407407407403</v>
      </c>
      <c r="Z4339" s="2">
        <f t="shared" si="607"/>
        <v>0.54166666666666663</v>
      </c>
      <c r="AA4339">
        <f>1</f>
        <v>1</v>
      </c>
      <c r="AB4339" s="1">
        <v>42853</v>
      </c>
      <c r="AC4339" s="13">
        <f t="shared" si="608"/>
        <v>42826</v>
      </c>
      <c r="AD4339" s="14">
        <f t="shared" si="609"/>
        <v>42853</v>
      </c>
      <c r="AE4339" s="1" t="str">
        <f t="shared" si="610"/>
        <v>Friday</v>
      </c>
      <c r="AF4339" s="2">
        <v>0.52690972222222221</v>
      </c>
      <c r="AG4339" s="2">
        <f t="shared" si="611"/>
        <v>0.54166666666666663</v>
      </c>
      <c r="AH4339" t="s">
        <v>23</v>
      </c>
    </row>
    <row r="4340" spans="1:34" x14ac:dyDescent="0.25">
      <c r="A4340">
        <v>1509123</v>
      </c>
      <c r="B4340" t="s">
        <v>29</v>
      </c>
      <c r="C4340" t="s">
        <v>47</v>
      </c>
      <c r="D4340" t="s">
        <v>31</v>
      </c>
      <c r="E4340">
        <v>53211</v>
      </c>
      <c r="F4340" t="s">
        <v>20</v>
      </c>
      <c r="G4340" t="s">
        <v>32</v>
      </c>
      <c r="H4340">
        <v>291</v>
      </c>
      <c r="I4340" t="s">
        <v>62</v>
      </c>
      <c r="J4340">
        <f>VLOOKUP(I4340,Key!$A$1:$C$73,2,FALSE)</f>
        <v>43.052460000000004</v>
      </c>
      <c r="K4340">
        <f>VLOOKUP(I4340,Key!$A$1:$C$73,3,FALSE)</f>
        <v>-87.891000000000005</v>
      </c>
      <c r="L4340" t="s">
        <v>81</v>
      </c>
      <c r="M4340">
        <f>VLOOKUP(L4340,Key!$A$1:$C$73,2,FALSE)</f>
        <v>43.058010000000003</v>
      </c>
      <c r="N4340">
        <f>VLOOKUP(L4340,Key!$A$1:$C$73,3,FALSE)</f>
        <v>-87.877300000000005</v>
      </c>
      <c r="O4340">
        <v>8</v>
      </c>
      <c r="P4340">
        <v>0</v>
      </c>
      <c r="Q4340">
        <v>1.2</v>
      </c>
      <c r="R4340">
        <v>1.1000000000000001</v>
      </c>
      <c r="S4340">
        <v>48</v>
      </c>
      <c r="T4340">
        <f t="shared" si="603"/>
        <v>-1</v>
      </c>
      <c r="U4340" s="1">
        <v>42833</v>
      </c>
      <c r="V4340" s="13">
        <f t="shared" si="604"/>
        <v>42826</v>
      </c>
      <c r="W4340" s="14">
        <f t="shared" si="605"/>
        <v>42833</v>
      </c>
      <c r="X4340" s="1" t="str">
        <f t="shared" si="606"/>
        <v>Saturday</v>
      </c>
      <c r="Y4340" s="2">
        <v>0.58369212962962969</v>
      </c>
      <c r="Z4340" s="2">
        <f t="shared" si="607"/>
        <v>0.58333333333333326</v>
      </c>
      <c r="AA4340">
        <f>1</f>
        <v>1</v>
      </c>
      <c r="AB4340" s="1">
        <v>42833</v>
      </c>
      <c r="AC4340" s="13">
        <f t="shared" si="608"/>
        <v>42826</v>
      </c>
      <c r="AD4340" s="14">
        <f t="shared" si="609"/>
        <v>42833</v>
      </c>
      <c r="AE4340" s="1" t="str">
        <f t="shared" si="610"/>
        <v>Saturday</v>
      </c>
      <c r="AF4340" s="2">
        <v>0.58947916666666667</v>
      </c>
      <c r="AG4340" s="2">
        <f t="shared" si="611"/>
        <v>0.58333333333333326</v>
      </c>
      <c r="AH4340" t="s">
        <v>23</v>
      </c>
    </row>
    <row r="4341" spans="1:34" x14ac:dyDescent="0.25">
      <c r="A4341">
        <v>1509123</v>
      </c>
      <c r="B4341" t="s">
        <v>29</v>
      </c>
      <c r="C4341" t="s">
        <v>47</v>
      </c>
      <c r="D4341" t="s">
        <v>31</v>
      </c>
      <c r="E4341">
        <v>53211</v>
      </c>
      <c r="F4341" t="s">
        <v>20</v>
      </c>
      <c r="G4341" t="s">
        <v>32</v>
      </c>
      <c r="H4341">
        <v>5453</v>
      </c>
      <c r="I4341" t="s">
        <v>64</v>
      </c>
      <c r="J4341">
        <f>VLOOKUP(I4341,Key!$A$1:$C$73,2,FALSE)</f>
        <v>43.069021999999997</v>
      </c>
      <c r="K4341">
        <f>VLOOKUP(I4341,Key!$A$1:$C$73,3,FALSE)</f>
        <v>-87.887940999999998</v>
      </c>
      <c r="L4341" t="s">
        <v>64</v>
      </c>
      <c r="M4341">
        <f>VLOOKUP(L4341,Key!$A$1:$C$73,2,FALSE)</f>
        <v>43.069021999999997</v>
      </c>
      <c r="N4341">
        <f>VLOOKUP(L4341,Key!$A$1:$C$73,3,FALSE)</f>
        <v>-87.887940999999998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f t="shared" si="603"/>
        <v>-1</v>
      </c>
      <c r="U4341" s="1">
        <v>42835</v>
      </c>
      <c r="V4341" s="13">
        <f t="shared" si="604"/>
        <v>42826</v>
      </c>
      <c r="W4341" s="14">
        <f t="shared" si="605"/>
        <v>42835</v>
      </c>
      <c r="X4341" s="1" t="str">
        <f t="shared" si="606"/>
        <v>Monday</v>
      </c>
      <c r="Y4341" s="2">
        <v>0.60509259259259263</v>
      </c>
      <c r="Z4341" s="2">
        <f t="shared" si="607"/>
        <v>0.625</v>
      </c>
      <c r="AA4341">
        <f>1</f>
        <v>1</v>
      </c>
      <c r="AB4341" s="1">
        <v>42835</v>
      </c>
      <c r="AC4341" s="13">
        <f t="shared" si="608"/>
        <v>42826</v>
      </c>
      <c r="AD4341" s="14">
        <f t="shared" si="609"/>
        <v>42835</v>
      </c>
      <c r="AE4341" s="1" t="str">
        <f t="shared" si="610"/>
        <v>Monday</v>
      </c>
      <c r="AF4341" s="2">
        <v>0.60530092592592599</v>
      </c>
      <c r="AG4341" s="2">
        <f t="shared" si="611"/>
        <v>0.625</v>
      </c>
      <c r="AH4341" t="s">
        <v>25</v>
      </c>
    </row>
    <row r="4342" spans="1:34" x14ac:dyDescent="0.25">
      <c r="A4342">
        <v>1515232</v>
      </c>
      <c r="B4342" t="s">
        <v>29</v>
      </c>
      <c r="C4342" t="s">
        <v>47</v>
      </c>
      <c r="D4342" t="s">
        <v>31</v>
      </c>
      <c r="E4342">
        <v>53202</v>
      </c>
      <c r="F4342" t="s">
        <v>20</v>
      </c>
      <c r="G4342" t="s">
        <v>97</v>
      </c>
      <c r="H4342">
        <v>5424</v>
      </c>
      <c r="I4342" t="s">
        <v>33</v>
      </c>
      <c r="J4342">
        <f>VLOOKUP(I4342,Key!$A$1:$C$73,2,FALSE)</f>
        <v>43.045712999999999</v>
      </c>
      <c r="K4342">
        <f>VLOOKUP(I4342,Key!$A$1:$C$73,3,FALSE)</f>
        <v>-87.899756999999994</v>
      </c>
      <c r="L4342" t="s">
        <v>33</v>
      </c>
      <c r="M4342">
        <f>VLOOKUP(L4342,Key!$A$1:$C$73,2,FALSE)</f>
        <v>43.045712999999999</v>
      </c>
      <c r="N4342">
        <f>VLOOKUP(L4342,Key!$A$1:$C$73,3,FALSE)</f>
        <v>-87.899756999999994</v>
      </c>
      <c r="O4342">
        <v>98</v>
      </c>
      <c r="P4342">
        <v>0</v>
      </c>
      <c r="Q4342">
        <v>14.7</v>
      </c>
      <c r="R4342">
        <v>14</v>
      </c>
      <c r="S4342">
        <v>588</v>
      </c>
      <c r="T4342">
        <f t="shared" si="603"/>
        <v>-1</v>
      </c>
      <c r="U4342" s="1">
        <v>42826</v>
      </c>
      <c r="V4342" s="13">
        <f t="shared" si="604"/>
        <v>42826</v>
      </c>
      <c r="W4342" s="14">
        <f t="shared" si="605"/>
        <v>42826</v>
      </c>
      <c r="X4342" s="1" t="str">
        <f t="shared" si="606"/>
        <v>Saturday</v>
      </c>
      <c r="Y4342" s="2">
        <v>0.85163194444444434</v>
      </c>
      <c r="Z4342" s="2">
        <f t="shared" si="607"/>
        <v>0.83333333333333326</v>
      </c>
      <c r="AA4342">
        <f>1</f>
        <v>1</v>
      </c>
      <c r="AB4342" s="1">
        <v>42826</v>
      </c>
      <c r="AC4342" s="13">
        <f t="shared" si="608"/>
        <v>42826</v>
      </c>
      <c r="AD4342" s="14">
        <f t="shared" si="609"/>
        <v>42826</v>
      </c>
      <c r="AE4342" s="1" t="str">
        <f t="shared" si="610"/>
        <v>Saturday</v>
      </c>
      <c r="AF4342" s="2">
        <v>0.91952546296296289</v>
      </c>
      <c r="AG4342" s="2">
        <f t="shared" si="611"/>
        <v>0.91666666666666663</v>
      </c>
      <c r="AH4342" t="s">
        <v>25</v>
      </c>
    </row>
    <row r="4343" spans="1:34" x14ac:dyDescent="0.25">
      <c r="A4343">
        <v>1515232</v>
      </c>
      <c r="B4343" t="s">
        <v>29</v>
      </c>
      <c r="C4343" t="s">
        <v>47</v>
      </c>
      <c r="D4343" t="s">
        <v>31</v>
      </c>
      <c r="E4343">
        <v>53202</v>
      </c>
      <c r="F4343" t="s">
        <v>20</v>
      </c>
      <c r="G4343" t="s">
        <v>97</v>
      </c>
      <c r="H4343">
        <v>5712</v>
      </c>
      <c r="I4343" t="s">
        <v>33</v>
      </c>
      <c r="J4343">
        <f>VLOOKUP(I4343,Key!$A$1:$C$73,2,FALSE)</f>
        <v>43.045712999999999</v>
      </c>
      <c r="K4343">
        <f>VLOOKUP(I4343,Key!$A$1:$C$73,3,FALSE)</f>
        <v>-87.899756999999994</v>
      </c>
      <c r="L4343" t="s">
        <v>33</v>
      </c>
      <c r="M4343">
        <f>VLOOKUP(L4343,Key!$A$1:$C$73,2,FALSE)</f>
        <v>43.045712999999999</v>
      </c>
      <c r="N4343">
        <f>VLOOKUP(L4343,Key!$A$1:$C$73,3,FALSE)</f>
        <v>-87.899756999999994</v>
      </c>
      <c r="O4343">
        <v>70</v>
      </c>
      <c r="P4343">
        <v>0</v>
      </c>
      <c r="Q4343">
        <v>10.5</v>
      </c>
      <c r="R4343">
        <v>10</v>
      </c>
      <c r="S4343">
        <v>420</v>
      </c>
      <c r="T4343">
        <f t="shared" si="603"/>
        <v>-1</v>
      </c>
      <c r="U4343" s="1">
        <v>42841</v>
      </c>
      <c r="V4343" s="13">
        <f t="shared" si="604"/>
        <v>42826</v>
      </c>
      <c r="W4343" s="14">
        <f t="shared" si="605"/>
        <v>42841</v>
      </c>
      <c r="X4343" s="1" t="str">
        <f t="shared" si="606"/>
        <v>Sunday</v>
      </c>
      <c r="Y4343" s="2">
        <v>0.84038194444444436</v>
      </c>
      <c r="Z4343" s="2">
        <f t="shared" si="607"/>
        <v>0.83333333333333326</v>
      </c>
      <c r="AA4343">
        <f>1</f>
        <v>1</v>
      </c>
      <c r="AB4343" s="1">
        <v>42841</v>
      </c>
      <c r="AC4343" s="13">
        <f t="shared" si="608"/>
        <v>42826</v>
      </c>
      <c r="AD4343" s="14">
        <f t="shared" si="609"/>
        <v>42841</v>
      </c>
      <c r="AE4343" s="1" t="str">
        <f t="shared" si="610"/>
        <v>Sunday</v>
      </c>
      <c r="AF4343" s="2">
        <v>0.88943287037037033</v>
      </c>
      <c r="AG4343" s="2">
        <f t="shared" si="611"/>
        <v>0.875</v>
      </c>
      <c r="AH4343" t="s">
        <v>25</v>
      </c>
    </row>
    <row r="4344" spans="1:34" x14ac:dyDescent="0.25">
      <c r="A4344">
        <v>1517033</v>
      </c>
      <c r="B4344" t="s">
        <v>29</v>
      </c>
      <c r="C4344" t="s">
        <v>47</v>
      </c>
      <c r="D4344" t="s">
        <v>31</v>
      </c>
      <c r="E4344">
        <v>53233</v>
      </c>
      <c r="F4344" t="s">
        <v>20</v>
      </c>
      <c r="G4344" t="s">
        <v>97</v>
      </c>
      <c r="H4344">
        <v>338</v>
      </c>
      <c r="I4344" t="s">
        <v>84</v>
      </c>
      <c r="J4344">
        <f>VLOOKUP(I4344,Key!$A$1:$C$73,2,FALSE)</f>
        <v>43.040154000000001</v>
      </c>
      <c r="K4344">
        <f>VLOOKUP(I4344,Key!$A$1:$C$73,3,FALSE)</f>
        <v>-87.932113000000001</v>
      </c>
      <c r="L4344" t="s">
        <v>84</v>
      </c>
      <c r="M4344">
        <f>VLOOKUP(L4344,Key!$A$1:$C$73,2,FALSE)</f>
        <v>43.040154000000001</v>
      </c>
      <c r="N4344">
        <f>VLOOKUP(L4344,Key!$A$1:$C$73,3,FALSE)</f>
        <v>-87.932113000000001</v>
      </c>
      <c r="O4344">
        <v>119</v>
      </c>
      <c r="P4344">
        <v>8</v>
      </c>
      <c r="Q4344">
        <v>17.899999999999999</v>
      </c>
      <c r="R4344">
        <v>17</v>
      </c>
      <c r="S4344">
        <v>714</v>
      </c>
      <c r="T4344">
        <f t="shared" si="603"/>
        <v>-1</v>
      </c>
      <c r="U4344" s="1">
        <v>42844</v>
      </c>
      <c r="V4344" s="13">
        <f t="shared" si="604"/>
        <v>42826</v>
      </c>
      <c r="W4344" s="14">
        <f t="shared" si="605"/>
        <v>42844</v>
      </c>
      <c r="X4344" s="1" t="str">
        <f t="shared" si="606"/>
        <v>Wednesday</v>
      </c>
      <c r="Y4344" s="2">
        <v>9.5902777777777781E-2</v>
      </c>
      <c r="Z4344" s="2">
        <f t="shared" si="607"/>
        <v>8.3333333333333329E-2</v>
      </c>
      <c r="AA4344">
        <f>1</f>
        <v>1</v>
      </c>
      <c r="AB4344" s="1">
        <v>42844</v>
      </c>
      <c r="AC4344" s="13">
        <f t="shared" si="608"/>
        <v>42826</v>
      </c>
      <c r="AD4344" s="14">
        <f t="shared" si="609"/>
        <v>42844</v>
      </c>
      <c r="AE4344" s="1" t="str">
        <f t="shared" si="610"/>
        <v>Wednesday</v>
      </c>
      <c r="AF4344" s="2">
        <v>0.17859953703703704</v>
      </c>
      <c r="AG4344" s="2">
        <f t="shared" si="611"/>
        <v>0.16666666666666666</v>
      </c>
      <c r="AH4344" t="s">
        <v>25</v>
      </c>
    </row>
    <row r="4345" spans="1:34" x14ac:dyDescent="0.25">
      <c r="A4345">
        <v>1517760</v>
      </c>
      <c r="B4345" t="s">
        <v>29</v>
      </c>
      <c r="C4345" t="s">
        <v>47</v>
      </c>
      <c r="D4345" t="s">
        <v>31</v>
      </c>
      <c r="E4345">
        <v>53212</v>
      </c>
      <c r="F4345" t="s">
        <v>20</v>
      </c>
      <c r="G4345" t="s">
        <v>32</v>
      </c>
      <c r="H4345">
        <v>274</v>
      </c>
      <c r="I4345" t="s">
        <v>53</v>
      </c>
      <c r="J4345">
        <f>VLOOKUP(I4345,Key!$A$1:$C$73,2,FALSE)</f>
        <v>43.04824</v>
      </c>
      <c r="K4345">
        <f>VLOOKUP(I4345,Key!$A$1:$C$73,3,FALSE)</f>
        <v>-87.904970000000006</v>
      </c>
      <c r="L4345" t="s">
        <v>42</v>
      </c>
      <c r="M4345">
        <f>VLOOKUP(L4345,Key!$A$1:$C$73,2,FALSE)</f>
        <v>43.038719999999998</v>
      </c>
      <c r="N4345">
        <f>VLOOKUP(L4345,Key!$A$1:$C$73,3,FALSE)</f>
        <v>-87.905339999999995</v>
      </c>
      <c r="O4345">
        <v>6</v>
      </c>
      <c r="P4345">
        <v>0</v>
      </c>
      <c r="Q4345">
        <v>0.9</v>
      </c>
      <c r="R4345">
        <v>0.9</v>
      </c>
      <c r="S4345">
        <v>36</v>
      </c>
      <c r="T4345">
        <f t="shared" si="603"/>
        <v>-1</v>
      </c>
      <c r="U4345" s="1">
        <v>42850</v>
      </c>
      <c r="V4345" s="13">
        <f t="shared" si="604"/>
        <v>42826</v>
      </c>
      <c r="W4345" s="14">
        <f t="shared" si="605"/>
        <v>42850</v>
      </c>
      <c r="X4345" s="1" t="str">
        <f t="shared" si="606"/>
        <v>Tuesday</v>
      </c>
      <c r="Y4345" s="2">
        <v>0.29123842592592591</v>
      </c>
      <c r="Z4345" s="2">
        <f t="shared" si="607"/>
        <v>0.29166666666666663</v>
      </c>
      <c r="AA4345">
        <f>1</f>
        <v>1</v>
      </c>
      <c r="AB4345" s="1">
        <v>42850</v>
      </c>
      <c r="AC4345" s="13">
        <f t="shared" si="608"/>
        <v>42826</v>
      </c>
      <c r="AD4345" s="14">
        <f t="shared" si="609"/>
        <v>42850</v>
      </c>
      <c r="AE4345" s="1" t="str">
        <f t="shared" si="610"/>
        <v>Tuesday</v>
      </c>
      <c r="AF4345" s="2">
        <v>0.29572916666666665</v>
      </c>
      <c r="AG4345" s="2">
        <f t="shared" si="611"/>
        <v>0.29166666666666663</v>
      </c>
      <c r="AH4345" t="s">
        <v>23</v>
      </c>
    </row>
    <row r="4346" spans="1:34" x14ac:dyDescent="0.25">
      <c r="A4346">
        <v>1517760</v>
      </c>
      <c r="B4346" t="s">
        <v>29</v>
      </c>
      <c r="C4346" t="s">
        <v>47</v>
      </c>
      <c r="D4346" t="s">
        <v>31</v>
      </c>
      <c r="E4346">
        <v>53212</v>
      </c>
      <c r="F4346" t="s">
        <v>20</v>
      </c>
      <c r="G4346" t="s">
        <v>32</v>
      </c>
      <c r="H4346">
        <v>5501</v>
      </c>
      <c r="I4346" t="s">
        <v>42</v>
      </c>
      <c r="J4346">
        <f>VLOOKUP(I4346,Key!$A$1:$C$73,2,FALSE)</f>
        <v>43.038719999999998</v>
      </c>
      <c r="K4346">
        <f>VLOOKUP(I4346,Key!$A$1:$C$73,3,FALSE)</f>
        <v>-87.905339999999995</v>
      </c>
      <c r="L4346" t="s">
        <v>39</v>
      </c>
      <c r="M4346">
        <f>VLOOKUP(L4346,Key!$A$1:$C$73,2,FALSE)</f>
        <v>43.031480000000002</v>
      </c>
      <c r="N4346">
        <f>VLOOKUP(L4346,Key!$A$1:$C$73,3,FALSE)</f>
        <v>-87.908169999999998</v>
      </c>
      <c r="O4346">
        <v>5</v>
      </c>
      <c r="P4346">
        <v>0</v>
      </c>
      <c r="Q4346">
        <v>0.8</v>
      </c>
      <c r="R4346">
        <v>0.7</v>
      </c>
      <c r="S4346">
        <v>30</v>
      </c>
      <c r="T4346">
        <f t="shared" si="603"/>
        <v>-1</v>
      </c>
      <c r="U4346" s="1">
        <v>42853</v>
      </c>
      <c r="V4346" s="13">
        <f t="shared" si="604"/>
        <v>42826</v>
      </c>
      <c r="W4346" s="14">
        <f t="shared" si="605"/>
        <v>42853</v>
      </c>
      <c r="X4346" s="1" t="str">
        <f t="shared" si="606"/>
        <v>Friday</v>
      </c>
      <c r="Y4346" s="2">
        <v>0.36569444444444449</v>
      </c>
      <c r="Z4346" s="2">
        <f t="shared" si="607"/>
        <v>0.375</v>
      </c>
      <c r="AA4346">
        <f>1</f>
        <v>1</v>
      </c>
      <c r="AB4346" s="1">
        <v>42853</v>
      </c>
      <c r="AC4346" s="13">
        <f t="shared" si="608"/>
        <v>42826</v>
      </c>
      <c r="AD4346" s="14">
        <f t="shared" si="609"/>
        <v>42853</v>
      </c>
      <c r="AE4346" s="1" t="str">
        <f t="shared" si="610"/>
        <v>Friday</v>
      </c>
      <c r="AF4346" s="2">
        <v>0.36931712962962965</v>
      </c>
      <c r="AG4346" s="2">
        <f t="shared" si="611"/>
        <v>0.375</v>
      </c>
      <c r="AH4346" t="s">
        <v>23</v>
      </c>
    </row>
    <row r="4347" spans="1:34" x14ac:dyDescent="0.25">
      <c r="A4347">
        <v>1518070</v>
      </c>
      <c r="B4347" t="s">
        <v>29</v>
      </c>
      <c r="C4347" t="s">
        <v>47</v>
      </c>
      <c r="D4347" t="s">
        <v>31</v>
      </c>
      <c r="E4347">
        <v>53211</v>
      </c>
      <c r="F4347" t="s">
        <v>20</v>
      </c>
      <c r="G4347" t="s">
        <v>50</v>
      </c>
      <c r="H4347">
        <v>976</v>
      </c>
      <c r="I4347" t="s">
        <v>64</v>
      </c>
      <c r="J4347">
        <f>VLOOKUP(I4347,Key!$A$1:$C$73,2,FALSE)</f>
        <v>43.069021999999997</v>
      </c>
      <c r="K4347">
        <f>VLOOKUP(I4347,Key!$A$1:$C$73,3,FALSE)</f>
        <v>-87.887940999999998</v>
      </c>
      <c r="L4347" t="s">
        <v>86</v>
      </c>
      <c r="M4347">
        <f>VLOOKUP(L4347,Key!$A$1:$C$73,2,FALSE)</f>
        <v>43.052549999999997</v>
      </c>
      <c r="N4347">
        <f>VLOOKUP(L4347,Key!$A$1:$C$73,3,FALSE)</f>
        <v>-87.909329999999997</v>
      </c>
      <c r="O4347">
        <v>10</v>
      </c>
      <c r="P4347">
        <v>0</v>
      </c>
      <c r="Q4347">
        <v>1.5</v>
      </c>
      <c r="R4347">
        <v>1.4</v>
      </c>
      <c r="S4347">
        <v>60</v>
      </c>
      <c r="T4347">
        <f t="shared" si="603"/>
        <v>-1</v>
      </c>
      <c r="U4347" s="1">
        <v>42850</v>
      </c>
      <c r="V4347" s="13">
        <f t="shared" si="604"/>
        <v>42826</v>
      </c>
      <c r="W4347" s="14">
        <f t="shared" si="605"/>
        <v>42850</v>
      </c>
      <c r="X4347" s="1" t="str">
        <f t="shared" si="606"/>
        <v>Tuesday</v>
      </c>
      <c r="Y4347" s="2">
        <v>0.35503472222222227</v>
      </c>
      <c r="Z4347" s="2">
        <f t="shared" si="607"/>
        <v>0.375</v>
      </c>
      <c r="AA4347">
        <f>1</f>
        <v>1</v>
      </c>
      <c r="AB4347" s="1">
        <v>42850</v>
      </c>
      <c r="AC4347" s="13">
        <f t="shared" si="608"/>
        <v>42826</v>
      </c>
      <c r="AD4347" s="14">
        <f t="shared" si="609"/>
        <v>42850</v>
      </c>
      <c r="AE4347" s="1" t="str">
        <f t="shared" si="610"/>
        <v>Tuesday</v>
      </c>
      <c r="AF4347" s="2">
        <v>0.36181712962962959</v>
      </c>
      <c r="AG4347" s="2">
        <f t="shared" si="611"/>
        <v>0.375</v>
      </c>
      <c r="AH4347" t="s">
        <v>23</v>
      </c>
    </row>
    <row r="4348" spans="1:34" x14ac:dyDescent="0.25">
      <c r="A4348">
        <v>1518070</v>
      </c>
      <c r="B4348" t="s">
        <v>29</v>
      </c>
      <c r="C4348" t="s">
        <v>47</v>
      </c>
      <c r="D4348" t="s">
        <v>31</v>
      </c>
      <c r="E4348">
        <v>53211</v>
      </c>
      <c r="F4348" t="s">
        <v>20</v>
      </c>
      <c r="G4348" t="s">
        <v>50</v>
      </c>
      <c r="H4348">
        <v>109</v>
      </c>
      <c r="I4348" t="s">
        <v>62</v>
      </c>
      <c r="J4348">
        <f>VLOOKUP(I4348,Key!$A$1:$C$73,2,FALSE)</f>
        <v>43.052460000000004</v>
      </c>
      <c r="K4348">
        <f>VLOOKUP(I4348,Key!$A$1:$C$73,3,FALSE)</f>
        <v>-87.891000000000005</v>
      </c>
      <c r="L4348" t="s">
        <v>38</v>
      </c>
      <c r="M4348">
        <f>VLOOKUP(L4348,Key!$A$1:$C$73,2,FALSE)</f>
        <v>43.038649999999997</v>
      </c>
      <c r="N4348">
        <f>VLOOKUP(L4348,Key!$A$1:$C$73,3,FALSE)</f>
        <v>-87.921930000000003</v>
      </c>
      <c r="O4348">
        <v>14</v>
      </c>
      <c r="P4348">
        <v>0</v>
      </c>
      <c r="Q4348">
        <v>2.1</v>
      </c>
      <c r="R4348">
        <v>2</v>
      </c>
      <c r="S4348">
        <v>84</v>
      </c>
      <c r="T4348">
        <f t="shared" si="603"/>
        <v>-1</v>
      </c>
      <c r="U4348" s="1">
        <v>42849</v>
      </c>
      <c r="V4348" s="13">
        <f t="shared" si="604"/>
        <v>42826</v>
      </c>
      <c r="W4348" s="14">
        <f t="shared" si="605"/>
        <v>42849</v>
      </c>
      <c r="X4348" s="1" t="str">
        <f t="shared" si="606"/>
        <v>Monday</v>
      </c>
      <c r="Y4348" s="2">
        <v>0.84513888888888899</v>
      </c>
      <c r="Z4348" s="2">
        <f t="shared" si="607"/>
        <v>0.83333333333333326</v>
      </c>
      <c r="AA4348">
        <f>1</f>
        <v>1</v>
      </c>
      <c r="AB4348" s="1">
        <v>42849</v>
      </c>
      <c r="AC4348" s="13">
        <f t="shared" si="608"/>
        <v>42826</v>
      </c>
      <c r="AD4348" s="14">
        <f t="shared" si="609"/>
        <v>42849</v>
      </c>
      <c r="AE4348" s="1" t="str">
        <f t="shared" si="610"/>
        <v>Monday</v>
      </c>
      <c r="AF4348" s="2">
        <v>0.85539351851851853</v>
      </c>
      <c r="AG4348" s="2">
        <f t="shared" si="611"/>
        <v>0.875</v>
      </c>
      <c r="AH4348" t="s">
        <v>23</v>
      </c>
    </row>
    <row r="4349" spans="1:34" x14ac:dyDescent="0.25">
      <c r="A4349">
        <v>1518070</v>
      </c>
      <c r="B4349" t="s">
        <v>29</v>
      </c>
      <c r="C4349" t="s">
        <v>47</v>
      </c>
      <c r="D4349" t="s">
        <v>31</v>
      </c>
      <c r="E4349">
        <v>53211</v>
      </c>
      <c r="F4349" t="s">
        <v>20</v>
      </c>
      <c r="G4349" t="s">
        <v>50</v>
      </c>
      <c r="H4349">
        <v>5471</v>
      </c>
      <c r="I4349" t="s">
        <v>86</v>
      </c>
      <c r="J4349">
        <f>VLOOKUP(I4349,Key!$A$1:$C$73,2,FALSE)</f>
        <v>43.052549999999997</v>
      </c>
      <c r="K4349">
        <f>VLOOKUP(I4349,Key!$A$1:$C$73,3,FALSE)</f>
        <v>-87.909329999999997</v>
      </c>
      <c r="L4349" t="s">
        <v>81</v>
      </c>
      <c r="M4349">
        <f>VLOOKUP(L4349,Key!$A$1:$C$73,2,FALSE)</f>
        <v>43.058010000000003</v>
      </c>
      <c r="N4349">
        <f>VLOOKUP(L4349,Key!$A$1:$C$73,3,FALSE)</f>
        <v>-87.877300000000005</v>
      </c>
      <c r="O4349">
        <v>13</v>
      </c>
      <c r="P4349">
        <v>0</v>
      </c>
      <c r="Q4349">
        <v>2</v>
      </c>
      <c r="R4349">
        <v>1.9</v>
      </c>
      <c r="S4349">
        <v>78</v>
      </c>
      <c r="T4349">
        <f t="shared" si="603"/>
        <v>-1</v>
      </c>
      <c r="U4349" s="1">
        <v>42849</v>
      </c>
      <c r="V4349" s="13">
        <f t="shared" si="604"/>
        <v>42826</v>
      </c>
      <c r="W4349" s="14">
        <f t="shared" si="605"/>
        <v>42849</v>
      </c>
      <c r="X4349" s="1" t="str">
        <f t="shared" si="606"/>
        <v>Monday</v>
      </c>
      <c r="Y4349" s="2">
        <v>0.75899305555555552</v>
      </c>
      <c r="Z4349" s="2">
        <f t="shared" si="607"/>
        <v>0.75</v>
      </c>
      <c r="AA4349">
        <f>1</f>
        <v>1</v>
      </c>
      <c r="AB4349" s="1">
        <v>42849</v>
      </c>
      <c r="AC4349" s="13">
        <f t="shared" si="608"/>
        <v>42826</v>
      </c>
      <c r="AD4349" s="14">
        <f t="shared" si="609"/>
        <v>42849</v>
      </c>
      <c r="AE4349" s="1" t="str">
        <f t="shared" si="610"/>
        <v>Monday</v>
      </c>
      <c r="AF4349" s="2">
        <v>0.76774305555555555</v>
      </c>
      <c r="AG4349" s="2">
        <f t="shared" si="611"/>
        <v>0.75</v>
      </c>
      <c r="AH4349" t="s">
        <v>23</v>
      </c>
    </row>
    <row r="4350" spans="1:34" x14ac:dyDescent="0.25">
      <c r="A4350">
        <v>1518070</v>
      </c>
      <c r="B4350" t="s">
        <v>29</v>
      </c>
      <c r="C4350" t="s">
        <v>47</v>
      </c>
      <c r="D4350" t="s">
        <v>31</v>
      </c>
      <c r="E4350">
        <v>53211</v>
      </c>
      <c r="F4350" t="s">
        <v>20</v>
      </c>
      <c r="G4350" t="s">
        <v>50</v>
      </c>
      <c r="H4350">
        <v>263</v>
      </c>
      <c r="I4350" t="s">
        <v>36</v>
      </c>
      <c r="J4350">
        <f>VLOOKUP(I4350,Key!$A$1:$C$73,2,FALSE)</f>
        <v>43.03519</v>
      </c>
      <c r="K4350">
        <f>VLOOKUP(I4350,Key!$A$1:$C$73,3,FALSE)</f>
        <v>-87.907390000000007</v>
      </c>
      <c r="L4350" t="s">
        <v>37</v>
      </c>
      <c r="M4350">
        <f>VLOOKUP(L4350,Key!$A$1:$C$73,2,FALSE)</f>
        <v>43.049230000000001</v>
      </c>
      <c r="N4350">
        <f>VLOOKUP(L4350,Key!$A$1:$C$73,3,FALSE)</f>
        <v>-87.911940000000001</v>
      </c>
      <c r="O4350">
        <v>9</v>
      </c>
      <c r="P4350">
        <v>0</v>
      </c>
      <c r="Q4350">
        <v>1.4</v>
      </c>
      <c r="R4350">
        <v>1.3</v>
      </c>
      <c r="S4350">
        <v>54</v>
      </c>
      <c r="T4350">
        <f t="shared" si="603"/>
        <v>-1</v>
      </c>
      <c r="U4350" s="1">
        <v>42843</v>
      </c>
      <c r="V4350" s="13">
        <f t="shared" si="604"/>
        <v>42826</v>
      </c>
      <c r="W4350" s="14">
        <f t="shared" si="605"/>
        <v>42843</v>
      </c>
      <c r="X4350" s="1" t="str">
        <f t="shared" si="606"/>
        <v>Tuesday</v>
      </c>
      <c r="Y4350" s="2">
        <v>0.57190972222222225</v>
      </c>
      <c r="Z4350" s="2">
        <f t="shared" si="607"/>
        <v>0.58333333333333326</v>
      </c>
      <c r="AA4350">
        <f>1</f>
        <v>1</v>
      </c>
      <c r="AB4350" s="1">
        <v>42843</v>
      </c>
      <c r="AC4350" s="13">
        <f t="shared" si="608"/>
        <v>42826</v>
      </c>
      <c r="AD4350" s="14">
        <f t="shared" si="609"/>
        <v>42843</v>
      </c>
      <c r="AE4350" s="1" t="str">
        <f t="shared" si="610"/>
        <v>Tuesday</v>
      </c>
      <c r="AF4350" s="2">
        <v>0.5783449074074074</v>
      </c>
      <c r="AG4350" s="2">
        <f t="shared" si="611"/>
        <v>0.58333333333333326</v>
      </c>
      <c r="AH4350" t="s">
        <v>23</v>
      </c>
    </row>
    <row r="4351" spans="1:34" x14ac:dyDescent="0.25">
      <c r="A4351">
        <v>1518070</v>
      </c>
      <c r="B4351" t="s">
        <v>29</v>
      </c>
      <c r="C4351" t="s">
        <v>47</v>
      </c>
      <c r="D4351" t="s">
        <v>31</v>
      </c>
      <c r="E4351">
        <v>53211</v>
      </c>
      <c r="F4351" t="s">
        <v>20</v>
      </c>
      <c r="G4351" t="s">
        <v>50</v>
      </c>
      <c r="H4351">
        <v>361</v>
      </c>
      <c r="I4351" t="s">
        <v>22</v>
      </c>
      <c r="J4351">
        <f>VLOOKUP(I4351,Key!$A$1:$C$73,2,FALSE)</f>
        <v>43.058619999999998</v>
      </c>
      <c r="K4351">
        <f>VLOOKUP(I4351,Key!$A$1:$C$73,3,FALSE)</f>
        <v>-87.885319999999993</v>
      </c>
      <c r="L4351" t="s">
        <v>64</v>
      </c>
      <c r="M4351">
        <f>VLOOKUP(L4351,Key!$A$1:$C$73,2,FALSE)</f>
        <v>43.069021999999997</v>
      </c>
      <c r="N4351">
        <f>VLOOKUP(L4351,Key!$A$1:$C$73,3,FALSE)</f>
        <v>-87.887940999999998</v>
      </c>
      <c r="O4351">
        <v>5</v>
      </c>
      <c r="P4351">
        <v>0</v>
      </c>
      <c r="Q4351">
        <v>0.8</v>
      </c>
      <c r="R4351">
        <v>0.7</v>
      </c>
      <c r="S4351">
        <v>30</v>
      </c>
      <c r="T4351">
        <f t="shared" si="603"/>
        <v>-1</v>
      </c>
      <c r="U4351" s="1">
        <v>42847</v>
      </c>
      <c r="V4351" s="13">
        <f t="shared" si="604"/>
        <v>42826</v>
      </c>
      <c r="W4351" s="14">
        <f t="shared" si="605"/>
        <v>42847</v>
      </c>
      <c r="X4351" s="1" t="str">
        <f t="shared" si="606"/>
        <v>Saturday</v>
      </c>
      <c r="Y4351" s="2">
        <v>0.10376157407407409</v>
      </c>
      <c r="Z4351" s="2">
        <f t="shared" si="607"/>
        <v>8.3333333333333329E-2</v>
      </c>
      <c r="AA4351">
        <f>1</f>
        <v>1</v>
      </c>
      <c r="AB4351" s="1">
        <v>42847</v>
      </c>
      <c r="AC4351" s="13">
        <f t="shared" si="608"/>
        <v>42826</v>
      </c>
      <c r="AD4351" s="14">
        <f t="shared" si="609"/>
        <v>42847</v>
      </c>
      <c r="AE4351" s="1" t="str">
        <f t="shared" si="610"/>
        <v>Saturday</v>
      </c>
      <c r="AF4351" s="2">
        <v>0.10748842592592593</v>
      </c>
      <c r="AG4351" s="2">
        <f t="shared" si="611"/>
        <v>0.125</v>
      </c>
      <c r="AH4351" t="s">
        <v>23</v>
      </c>
    </row>
    <row r="4352" spans="1:34" x14ac:dyDescent="0.25">
      <c r="A4352">
        <v>1518070</v>
      </c>
      <c r="B4352" t="s">
        <v>29</v>
      </c>
      <c r="C4352" t="s">
        <v>47</v>
      </c>
      <c r="D4352" t="s">
        <v>31</v>
      </c>
      <c r="E4352">
        <v>53211</v>
      </c>
      <c r="F4352" t="s">
        <v>20</v>
      </c>
      <c r="G4352" t="s">
        <v>50</v>
      </c>
      <c r="H4352">
        <v>315</v>
      </c>
      <c r="I4352" t="s">
        <v>21</v>
      </c>
      <c r="J4352">
        <f>VLOOKUP(I4352,Key!$A$1:$C$73,2,FALSE)</f>
        <v>43.074890000000003</v>
      </c>
      <c r="K4352">
        <f>VLOOKUP(I4352,Key!$A$1:$C$73,3,FALSE)</f>
        <v>-87.882810000000006</v>
      </c>
      <c r="L4352" t="s">
        <v>64</v>
      </c>
      <c r="M4352">
        <f>VLOOKUP(L4352,Key!$A$1:$C$73,2,FALSE)</f>
        <v>43.069021999999997</v>
      </c>
      <c r="N4352">
        <f>VLOOKUP(L4352,Key!$A$1:$C$73,3,FALSE)</f>
        <v>-87.887940999999998</v>
      </c>
      <c r="O4352">
        <v>4</v>
      </c>
      <c r="P4352">
        <v>0</v>
      </c>
      <c r="Q4352">
        <v>0.6</v>
      </c>
      <c r="R4352">
        <v>0.6</v>
      </c>
      <c r="S4352">
        <v>24</v>
      </c>
      <c r="T4352">
        <f t="shared" si="603"/>
        <v>-1</v>
      </c>
      <c r="U4352" s="1">
        <v>42844</v>
      </c>
      <c r="V4352" s="13">
        <f t="shared" si="604"/>
        <v>42826</v>
      </c>
      <c r="W4352" s="14">
        <f t="shared" si="605"/>
        <v>42844</v>
      </c>
      <c r="X4352" s="1" t="str">
        <f t="shared" si="606"/>
        <v>Wednesday</v>
      </c>
      <c r="Y4352" s="2">
        <v>0.76317129629629632</v>
      </c>
      <c r="Z4352" s="2">
        <f t="shared" si="607"/>
        <v>0.75</v>
      </c>
      <c r="AA4352">
        <f>1</f>
        <v>1</v>
      </c>
      <c r="AB4352" s="1">
        <v>42844</v>
      </c>
      <c r="AC4352" s="13">
        <f t="shared" si="608"/>
        <v>42826</v>
      </c>
      <c r="AD4352" s="14">
        <f t="shared" si="609"/>
        <v>42844</v>
      </c>
      <c r="AE4352" s="1" t="str">
        <f t="shared" si="610"/>
        <v>Wednesday</v>
      </c>
      <c r="AF4352" s="2">
        <v>0.76557870370370373</v>
      </c>
      <c r="AG4352" s="2">
        <f t="shared" si="611"/>
        <v>0.75</v>
      </c>
      <c r="AH4352" t="s">
        <v>23</v>
      </c>
    </row>
    <row r="4353" spans="1:34" x14ac:dyDescent="0.25">
      <c r="A4353">
        <v>1518070</v>
      </c>
      <c r="B4353" t="s">
        <v>29</v>
      </c>
      <c r="C4353" t="s">
        <v>47</v>
      </c>
      <c r="D4353" t="s">
        <v>31</v>
      </c>
      <c r="E4353">
        <v>53211</v>
      </c>
      <c r="F4353" t="s">
        <v>20</v>
      </c>
      <c r="G4353" t="s">
        <v>50</v>
      </c>
      <c r="H4353">
        <v>152</v>
      </c>
      <c r="I4353" t="s">
        <v>86</v>
      </c>
      <c r="J4353">
        <f>VLOOKUP(I4353,Key!$A$1:$C$73,2,FALSE)</f>
        <v>43.052549999999997</v>
      </c>
      <c r="K4353">
        <f>VLOOKUP(I4353,Key!$A$1:$C$73,3,FALSE)</f>
        <v>-87.909329999999997</v>
      </c>
      <c r="L4353" t="s">
        <v>64</v>
      </c>
      <c r="M4353">
        <f>VLOOKUP(L4353,Key!$A$1:$C$73,2,FALSE)</f>
        <v>43.069021999999997</v>
      </c>
      <c r="N4353">
        <f>VLOOKUP(L4353,Key!$A$1:$C$73,3,FALSE)</f>
        <v>-87.887940999999998</v>
      </c>
      <c r="O4353">
        <v>11</v>
      </c>
      <c r="P4353">
        <v>0</v>
      </c>
      <c r="Q4353">
        <v>1.7</v>
      </c>
      <c r="R4353">
        <v>1.6</v>
      </c>
      <c r="S4353">
        <v>66</v>
      </c>
      <c r="T4353">
        <f t="shared" si="603"/>
        <v>-1</v>
      </c>
      <c r="U4353" s="1">
        <v>42844</v>
      </c>
      <c r="V4353" s="13">
        <f t="shared" si="604"/>
        <v>42826</v>
      </c>
      <c r="W4353" s="14">
        <f t="shared" si="605"/>
        <v>42844</v>
      </c>
      <c r="X4353" s="1" t="str">
        <f t="shared" si="606"/>
        <v>Wednesday</v>
      </c>
      <c r="Y4353" s="2">
        <v>0.74449074074074073</v>
      </c>
      <c r="Z4353" s="2">
        <f t="shared" si="607"/>
        <v>0.75</v>
      </c>
      <c r="AA4353">
        <f>1</f>
        <v>1</v>
      </c>
      <c r="AB4353" s="1">
        <v>42844</v>
      </c>
      <c r="AC4353" s="13">
        <f t="shared" si="608"/>
        <v>42826</v>
      </c>
      <c r="AD4353" s="14">
        <f t="shared" si="609"/>
        <v>42844</v>
      </c>
      <c r="AE4353" s="1" t="str">
        <f t="shared" si="610"/>
        <v>Wednesday</v>
      </c>
      <c r="AF4353" s="2">
        <v>0.75255787037037036</v>
      </c>
      <c r="AG4353" s="2">
        <f t="shared" si="611"/>
        <v>0.75</v>
      </c>
      <c r="AH4353" t="s">
        <v>23</v>
      </c>
    </row>
    <row r="4354" spans="1:34" x14ac:dyDescent="0.25">
      <c r="A4354">
        <v>1518070</v>
      </c>
      <c r="B4354" t="s">
        <v>29</v>
      </c>
      <c r="C4354" t="s">
        <v>47</v>
      </c>
      <c r="D4354" t="s">
        <v>31</v>
      </c>
      <c r="E4354">
        <v>53211</v>
      </c>
      <c r="F4354" t="s">
        <v>20</v>
      </c>
      <c r="G4354" t="s">
        <v>50</v>
      </c>
      <c r="H4354">
        <v>135</v>
      </c>
      <c r="I4354" t="s">
        <v>64</v>
      </c>
      <c r="J4354">
        <f>VLOOKUP(I4354,Key!$A$1:$C$73,2,FALSE)</f>
        <v>43.069021999999997</v>
      </c>
      <c r="K4354">
        <f>VLOOKUP(I4354,Key!$A$1:$C$73,3,FALSE)</f>
        <v>-87.887940999999998</v>
      </c>
      <c r="L4354" t="s">
        <v>86</v>
      </c>
      <c r="M4354">
        <f>VLOOKUP(L4354,Key!$A$1:$C$73,2,FALSE)</f>
        <v>43.052549999999997</v>
      </c>
      <c r="N4354">
        <f>VLOOKUP(L4354,Key!$A$1:$C$73,3,FALSE)</f>
        <v>-87.909329999999997</v>
      </c>
      <c r="O4354">
        <v>12</v>
      </c>
      <c r="P4354">
        <v>0</v>
      </c>
      <c r="Q4354">
        <v>1.8</v>
      </c>
      <c r="R4354">
        <v>1.7</v>
      </c>
      <c r="S4354">
        <v>72</v>
      </c>
      <c r="T4354">
        <f t="shared" ref="T4354:T4417" si="612">-1</f>
        <v>-1</v>
      </c>
      <c r="U4354" s="1">
        <v>42853</v>
      </c>
      <c r="V4354" s="13">
        <f t="shared" ref="V4354:V4417" si="613">DATE(YEAR(U4354), MONTH(U4354), 1)</f>
        <v>42826</v>
      </c>
      <c r="W4354" s="14">
        <f t="shared" ref="W4354:W4417" si="614">U4354</f>
        <v>42853</v>
      </c>
      <c r="X4354" s="1" t="str">
        <f t="shared" ref="X4354:X4417" si="615">TEXT(W4354,"dddd")</f>
        <v>Friday</v>
      </c>
      <c r="Y4354" s="2">
        <v>0.35170138888888891</v>
      </c>
      <c r="Z4354" s="2">
        <f t="shared" ref="Z4354:Z4417" si="616">MROUND(Y4354, "1:00")</f>
        <v>0.33333333333333331</v>
      </c>
      <c r="AA4354">
        <f>1</f>
        <v>1</v>
      </c>
      <c r="AB4354" s="1">
        <v>42853</v>
      </c>
      <c r="AC4354" s="13">
        <f t="shared" ref="AC4354:AC4417" si="617">DATE(YEAR(AB4354), MONTH(AB4354), 1)</f>
        <v>42826</v>
      </c>
      <c r="AD4354" s="14">
        <f t="shared" ref="AD4354:AD4417" si="618">AB4354</f>
        <v>42853</v>
      </c>
      <c r="AE4354" s="1" t="str">
        <f t="shared" ref="AE4354:AE4417" si="619">TEXT(AD4354,"dddd")</f>
        <v>Friday</v>
      </c>
      <c r="AF4354" s="2">
        <v>0.36011574074074071</v>
      </c>
      <c r="AG4354" s="2">
        <f t="shared" ref="AG4354:AG4417" si="620">MROUND(AF4354, "1:00")</f>
        <v>0.375</v>
      </c>
      <c r="AH4354" t="s">
        <v>23</v>
      </c>
    </row>
    <row r="4355" spans="1:34" x14ac:dyDescent="0.25">
      <c r="A4355">
        <v>1518070</v>
      </c>
      <c r="B4355" t="s">
        <v>29</v>
      </c>
      <c r="C4355" t="s">
        <v>47</v>
      </c>
      <c r="D4355" t="s">
        <v>31</v>
      </c>
      <c r="E4355">
        <v>53211</v>
      </c>
      <c r="F4355" t="s">
        <v>20</v>
      </c>
      <c r="G4355" t="s">
        <v>50</v>
      </c>
      <c r="H4355">
        <v>135</v>
      </c>
      <c r="I4355" t="s">
        <v>40</v>
      </c>
      <c r="J4355">
        <f>VLOOKUP(I4355,Key!$A$1:$C$73,2,FALSE)</f>
        <v>43.06033</v>
      </c>
      <c r="K4355">
        <f>VLOOKUP(I4355,Key!$A$1:$C$73,3,FALSE)</f>
        <v>-87.89546</v>
      </c>
      <c r="L4355" t="s">
        <v>64</v>
      </c>
      <c r="M4355">
        <f>VLOOKUP(L4355,Key!$A$1:$C$73,2,FALSE)</f>
        <v>43.069021999999997</v>
      </c>
      <c r="N4355">
        <f>VLOOKUP(L4355,Key!$A$1:$C$73,3,FALSE)</f>
        <v>-87.887940999999998</v>
      </c>
      <c r="O4355">
        <v>7</v>
      </c>
      <c r="P4355">
        <v>0</v>
      </c>
      <c r="Q4355">
        <v>1.1000000000000001</v>
      </c>
      <c r="R4355">
        <v>1</v>
      </c>
      <c r="S4355">
        <v>42</v>
      </c>
      <c r="T4355">
        <f t="shared" si="612"/>
        <v>-1</v>
      </c>
      <c r="U4355" s="1">
        <v>42852</v>
      </c>
      <c r="V4355" s="13">
        <f t="shared" si="613"/>
        <v>42826</v>
      </c>
      <c r="W4355" s="14">
        <f t="shared" si="614"/>
        <v>42852</v>
      </c>
      <c r="X4355" s="1" t="str">
        <f t="shared" si="615"/>
        <v>Thursday</v>
      </c>
      <c r="Y4355" s="2">
        <v>0.74859953703703708</v>
      </c>
      <c r="Z4355" s="2">
        <f t="shared" si="616"/>
        <v>0.75</v>
      </c>
      <c r="AA4355">
        <f>1</f>
        <v>1</v>
      </c>
      <c r="AB4355" s="1">
        <v>42852</v>
      </c>
      <c r="AC4355" s="13">
        <f t="shared" si="617"/>
        <v>42826</v>
      </c>
      <c r="AD4355" s="14">
        <f t="shared" si="618"/>
        <v>42852</v>
      </c>
      <c r="AE4355" s="1" t="str">
        <f t="shared" si="619"/>
        <v>Thursday</v>
      </c>
      <c r="AF4355" s="2">
        <v>0.7528125</v>
      </c>
      <c r="AG4355" s="2">
        <f t="shared" si="620"/>
        <v>0.75</v>
      </c>
      <c r="AH4355" t="s">
        <v>23</v>
      </c>
    </row>
    <row r="4356" spans="1:34" x14ac:dyDescent="0.25">
      <c r="A4356">
        <v>1518070</v>
      </c>
      <c r="B4356" t="s">
        <v>29</v>
      </c>
      <c r="C4356" t="s">
        <v>47</v>
      </c>
      <c r="D4356" t="s">
        <v>31</v>
      </c>
      <c r="E4356">
        <v>53211</v>
      </c>
      <c r="F4356" t="s">
        <v>20</v>
      </c>
      <c r="G4356" t="s">
        <v>50</v>
      </c>
      <c r="H4356">
        <v>132</v>
      </c>
      <c r="I4356" t="s">
        <v>86</v>
      </c>
      <c r="J4356">
        <f>VLOOKUP(I4356,Key!$A$1:$C$73,2,FALSE)</f>
        <v>43.052549999999997</v>
      </c>
      <c r="K4356">
        <f>VLOOKUP(I4356,Key!$A$1:$C$73,3,FALSE)</f>
        <v>-87.909329999999997</v>
      </c>
      <c r="L4356" t="s">
        <v>67</v>
      </c>
      <c r="M4356">
        <f>VLOOKUP(L4356,Key!$A$1:$C$73,2,FALSE)</f>
        <v>43.05847</v>
      </c>
      <c r="N4356">
        <f>VLOOKUP(L4356,Key!$A$1:$C$73,3,FALSE)</f>
        <v>-87.898079999999993</v>
      </c>
      <c r="O4356">
        <v>4</v>
      </c>
      <c r="P4356">
        <v>0</v>
      </c>
      <c r="Q4356">
        <v>0.6</v>
      </c>
      <c r="R4356">
        <v>0.6</v>
      </c>
      <c r="S4356">
        <v>24</v>
      </c>
      <c r="T4356">
        <f t="shared" si="612"/>
        <v>-1</v>
      </c>
      <c r="U4356" s="1">
        <v>42852</v>
      </c>
      <c r="V4356" s="13">
        <f t="shared" si="613"/>
        <v>42826</v>
      </c>
      <c r="W4356" s="14">
        <f t="shared" si="614"/>
        <v>42852</v>
      </c>
      <c r="X4356" s="1" t="str">
        <f t="shared" si="615"/>
        <v>Thursday</v>
      </c>
      <c r="Y4356" s="2">
        <v>0.74180555555555561</v>
      </c>
      <c r="Z4356" s="2">
        <f t="shared" si="616"/>
        <v>0.75</v>
      </c>
      <c r="AA4356">
        <f>1</f>
        <v>1</v>
      </c>
      <c r="AB4356" s="1">
        <v>42852</v>
      </c>
      <c r="AC4356" s="13">
        <f t="shared" si="617"/>
        <v>42826</v>
      </c>
      <c r="AD4356" s="14">
        <f t="shared" si="618"/>
        <v>42852</v>
      </c>
      <c r="AE4356" s="1" t="str">
        <f t="shared" si="619"/>
        <v>Thursday</v>
      </c>
      <c r="AF4356" s="2">
        <v>0.74508101851851849</v>
      </c>
      <c r="AG4356" s="2">
        <f t="shared" si="620"/>
        <v>0.75</v>
      </c>
      <c r="AH4356" t="s">
        <v>23</v>
      </c>
    </row>
    <row r="4357" spans="1:34" x14ac:dyDescent="0.25">
      <c r="A4357">
        <v>1518070</v>
      </c>
      <c r="B4357" t="s">
        <v>29</v>
      </c>
      <c r="C4357" t="s">
        <v>47</v>
      </c>
      <c r="D4357" t="s">
        <v>31</v>
      </c>
      <c r="E4357">
        <v>53211</v>
      </c>
      <c r="F4357" t="s">
        <v>20</v>
      </c>
      <c r="G4357" t="s">
        <v>50</v>
      </c>
      <c r="H4357">
        <v>43</v>
      </c>
      <c r="I4357" t="s">
        <v>86</v>
      </c>
      <c r="J4357">
        <f>VLOOKUP(I4357,Key!$A$1:$C$73,2,FALSE)</f>
        <v>43.052549999999997</v>
      </c>
      <c r="K4357">
        <f>VLOOKUP(I4357,Key!$A$1:$C$73,3,FALSE)</f>
        <v>-87.909329999999997</v>
      </c>
      <c r="L4357" t="s">
        <v>64</v>
      </c>
      <c r="M4357">
        <f>VLOOKUP(L4357,Key!$A$1:$C$73,2,FALSE)</f>
        <v>43.069021999999997</v>
      </c>
      <c r="N4357">
        <f>VLOOKUP(L4357,Key!$A$1:$C$73,3,FALSE)</f>
        <v>-87.887940999999998</v>
      </c>
      <c r="O4357">
        <v>12</v>
      </c>
      <c r="P4357">
        <v>0</v>
      </c>
      <c r="Q4357">
        <v>1.8</v>
      </c>
      <c r="R4357">
        <v>1.7</v>
      </c>
      <c r="S4357">
        <v>72</v>
      </c>
      <c r="T4357">
        <f t="shared" si="612"/>
        <v>-1</v>
      </c>
      <c r="U4357" s="1">
        <v>42851</v>
      </c>
      <c r="V4357" s="13">
        <f t="shared" si="613"/>
        <v>42826</v>
      </c>
      <c r="W4357" s="14">
        <f t="shared" si="614"/>
        <v>42851</v>
      </c>
      <c r="X4357" s="1" t="str">
        <f t="shared" si="615"/>
        <v>Wednesday</v>
      </c>
      <c r="Y4357" s="2">
        <v>0.74688657407407411</v>
      </c>
      <c r="Z4357" s="2">
        <f t="shared" si="616"/>
        <v>0.75</v>
      </c>
      <c r="AA4357">
        <f>1</f>
        <v>1</v>
      </c>
      <c r="AB4357" s="1">
        <v>42851</v>
      </c>
      <c r="AC4357" s="13">
        <f t="shared" si="617"/>
        <v>42826</v>
      </c>
      <c r="AD4357" s="14">
        <f t="shared" si="618"/>
        <v>42851</v>
      </c>
      <c r="AE4357" s="1" t="str">
        <f t="shared" si="619"/>
        <v>Wednesday</v>
      </c>
      <c r="AF4357" s="2">
        <v>0.75489583333333332</v>
      </c>
      <c r="AG4357" s="2">
        <f t="shared" si="620"/>
        <v>0.75</v>
      </c>
      <c r="AH4357" t="s">
        <v>23</v>
      </c>
    </row>
    <row r="4358" spans="1:34" x14ac:dyDescent="0.25">
      <c r="A4358">
        <v>1518070</v>
      </c>
      <c r="B4358" t="s">
        <v>29</v>
      </c>
      <c r="C4358" t="s">
        <v>47</v>
      </c>
      <c r="D4358" t="s">
        <v>31</v>
      </c>
      <c r="E4358">
        <v>53211</v>
      </c>
      <c r="F4358" t="s">
        <v>20</v>
      </c>
      <c r="G4358" t="s">
        <v>50</v>
      </c>
      <c r="H4358">
        <v>361</v>
      </c>
      <c r="I4358" t="s">
        <v>64</v>
      </c>
      <c r="J4358">
        <f>VLOOKUP(I4358,Key!$A$1:$C$73,2,FALSE)</f>
        <v>43.069021999999997</v>
      </c>
      <c r="K4358">
        <f>VLOOKUP(I4358,Key!$A$1:$C$73,3,FALSE)</f>
        <v>-87.887940999999998</v>
      </c>
      <c r="L4358" t="s">
        <v>21</v>
      </c>
      <c r="M4358">
        <f>VLOOKUP(L4358,Key!$A$1:$C$73,2,FALSE)</f>
        <v>43.074890000000003</v>
      </c>
      <c r="N4358">
        <f>VLOOKUP(L4358,Key!$A$1:$C$73,3,FALSE)</f>
        <v>-87.882810000000006</v>
      </c>
      <c r="O4358">
        <v>3</v>
      </c>
      <c r="P4358">
        <v>0</v>
      </c>
      <c r="Q4358">
        <v>0.5</v>
      </c>
      <c r="R4358">
        <v>0.4</v>
      </c>
      <c r="S4358">
        <v>18</v>
      </c>
      <c r="T4358">
        <f t="shared" si="612"/>
        <v>-1</v>
      </c>
      <c r="U4358" s="1">
        <v>42851</v>
      </c>
      <c r="V4358" s="13">
        <f t="shared" si="613"/>
        <v>42826</v>
      </c>
      <c r="W4358" s="14">
        <f t="shared" si="614"/>
        <v>42851</v>
      </c>
      <c r="X4358" s="1" t="str">
        <f t="shared" si="615"/>
        <v>Wednesday</v>
      </c>
      <c r="Y4358" s="2">
        <v>0.82732638888888888</v>
      </c>
      <c r="Z4358" s="2">
        <f t="shared" si="616"/>
        <v>0.83333333333333326</v>
      </c>
      <c r="AA4358">
        <f>1</f>
        <v>1</v>
      </c>
      <c r="AB4358" s="1">
        <v>42851</v>
      </c>
      <c r="AC4358" s="13">
        <f t="shared" si="617"/>
        <v>42826</v>
      </c>
      <c r="AD4358" s="14">
        <f t="shared" si="618"/>
        <v>42851</v>
      </c>
      <c r="AE4358" s="1" t="str">
        <f t="shared" si="619"/>
        <v>Wednesday</v>
      </c>
      <c r="AF4358" s="2">
        <v>0.82982638888888882</v>
      </c>
      <c r="AG4358" s="2">
        <f t="shared" si="620"/>
        <v>0.83333333333333326</v>
      </c>
      <c r="AH4358" t="s">
        <v>23</v>
      </c>
    </row>
    <row r="4359" spans="1:34" x14ac:dyDescent="0.25">
      <c r="A4359">
        <v>1518070</v>
      </c>
      <c r="B4359" t="s">
        <v>29</v>
      </c>
      <c r="C4359" t="s">
        <v>47</v>
      </c>
      <c r="D4359" t="s">
        <v>31</v>
      </c>
      <c r="E4359">
        <v>53211</v>
      </c>
      <c r="F4359" t="s">
        <v>20</v>
      </c>
      <c r="G4359" t="s">
        <v>50</v>
      </c>
      <c r="H4359">
        <v>11049</v>
      </c>
      <c r="I4359" t="s">
        <v>86</v>
      </c>
      <c r="J4359">
        <f>VLOOKUP(I4359,Key!$A$1:$C$73,2,FALSE)</f>
        <v>43.052549999999997</v>
      </c>
      <c r="K4359">
        <f>VLOOKUP(I4359,Key!$A$1:$C$73,3,FALSE)</f>
        <v>-87.909329999999997</v>
      </c>
      <c r="L4359" t="s">
        <v>77</v>
      </c>
      <c r="M4359">
        <f>VLOOKUP(L4359,Key!$A$1:$C$73,2,FALSE)</f>
        <v>43.036900000000003</v>
      </c>
      <c r="N4359">
        <f>VLOOKUP(L4359,Key!$A$1:$C$73,3,FALSE)</f>
        <v>-87.89667</v>
      </c>
      <c r="O4359">
        <v>15</v>
      </c>
      <c r="P4359">
        <v>0</v>
      </c>
      <c r="Q4359">
        <v>2.2999999999999998</v>
      </c>
      <c r="R4359">
        <v>2.1</v>
      </c>
      <c r="S4359">
        <v>90</v>
      </c>
      <c r="T4359">
        <f t="shared" si="612"/>
        <v>-1</v>
      </c>
      <c r="U4359" s="1">
        <v>42850</v>
      </c>
      <c r="V4359" s="13">
        <f t="shared" si="613"/>
        <v>42826</v>
      </c>
      <c r="W4359" s="14">
        <f t="shared" si="614"/>
        <v>42850</v>
      </c>
      <c r="X4359" s="1" t="str">
        <f t="shared" si="615"/>
        <v>Tuesday</v>
      </c>
      <c r="Y4359" s="2">
        <v>0.75428240740740737</v>
      </c>
      <c r="Z4359" s="2">
        <f t="shared" si="616"/>
        <v>0.75</v>
      </c>
      <c r="AA4359">
        <f>1</f>
        <v>1</v>
      </c>
      <c r="AB4359" s="1">
        <v>42850</v>
      </c>
      <c r="AC4359" s="13">
        <f t="shared" si="617"/>
        <v>42826</v>
      </c>
      <c r="AD4359" s="14">
        <f t="shared" si="618"/>
        <v>42850</v>
      </c>
      <c r="AE4359" s="1" t="str">
        <f t="shared" si="619"/>
        <v>Tuesday</v>
      </c>
      <c r="AF4359" s="2">
        <v>0.76521990740740742</v>
      </c>
      <c r="AG4359" s="2">
        <f t="shared" si="620"/>
        <v>0.75</v>
      </c>
      <c r="AH4359" t="s">
        <v>23</v>
      </c>
    </row>
    <row r="4360" spans="1:34" x14ac:dyDescent="0.25">
      <c r="A4360">
        <v>1518070</v>
      </c>
      <c r="B4360" t="s">
        <v>29</v>
      </c>
      <c r="C4360" t="s">
        <v>47</v>
      </c>
      <c r="D4360" t="s">
        <v>31</v>
      </c>
      <c r="E4360">
        <v>53211</v>
      </c>
      <c r="F4360" t="s">
        <v>20</v>
      </c>
      <c r="G4360" t="s">
        <v>50</v>
      </c>
      <c r="H4360">
        <v>96</v>
      </c>
      <c r="I4360" t="s">
        <v>53</v>
      </c>
      <c r="J4360">
        <f>VLOOKUP(I4360,Key!$A$1:$C$73,2,FALSE)</f>
        <v>43.04824</v>
      </c>
      <c r="K4360">
        <f>VLOOKUP(I4360,Key!$A$1:$C$73,3,FALSE)</f>
        <v>-87.904970000000006</v>
      </c>
      <c r="L4360" t="s">
        <v>67</v>
      </c>
      <c r="M4360">
        <f>VLOOKUP(L4360,Key!$A$1:$C$73,2,FALSE)</f>
        <v>43.05847</v>
      </c>
      <c r="N4360">
        <f>VLOOKUP(L4360,Key!$A$1:$C$73,3,FALSE)</f>
        <v>-87.898079999999993</v>
      </c>
      <c r="O4360">
        <v>7</v>
      </c>
      <c r="P4360">
        <v>0</v>
      </c>
      <c r="Q4360">
        <v>1.1000000000000001</v>
      </c>
      <c r="R4360">
        <v>1</v>
      </c>
      <c r="S4360">
        <v>42</v>
      </c>
      <c r="T4360">
        <f t="shared" si="612"/>
        <v>-1</v>
      </c>
      <c r="U4360" s="1">
        <v>42850</v>
      </c>
      <c r="V4360" s="13">
        <f t="shared" si="613"/>
        <v>42826</v>
      </c>
      <c r="W4360" s="14">
        <f t="shared" si="614"/>
        <v>42850</v>
      </c>
      <c r="X4360" s="1" t="str">
        <f t="shared" si="615"/>
        <v>Tuesday</v>
      </c>
      <c r="Y4360" s="2">
        <v>0.83870370370370362</v>
      </c>
      <c r="Z4360" s="2">
        <f t="shared" si="616"/>
        <v>0.83333333333333326</v>
      </c>
      <c r="AA4360">
        <f>1</f>
        <v>1</v>
      </c>
      <c r="AB4360" s="1">
        <v>42850</v>
      </c>
      <c r="AC4360" s="13">
        <f t="shared" si="617"/>
        <v>42826</v>
      </c>
      <c r="AD4360" s="14">
        <f t="shared" si="618"/>
        <v>42850</v>
      </c>
      <c r="AE4360" s="1" t="str">
        <f t="shared" si="619"/>
        <v>Tuesday</v>
      </c>
      <c r="AF4360" s="2">
        <v>0.84350694444444452</v>
      </c>
      <c r="AG4360" s="2">
        <f t="shared" si="620"/>
        <v>0.83333333333333326</v>
      </c>
      <c r="AH4360" t="s">
        <v>23</v>
      </c>
    </row>
    <row r="4361" spans="1:34" x14ac:dyDescent="0.25">
      <c r="A4361">
        <v>1518070</v>
      </c>
      <c r="B4361" t="s">
        <v>29</v>
      </c>
      <c r="C4361" t="s">
        <v>47</v>
      </c>
      <c r="D4361" t="s">
        <v>31</v>
      </c>
      <c r="E4361">
        <v>53211</v>
      </c>
      <c r="F4361" t="s">
        <v>20</v>
      </c>
      <c r="G4361" t="s">
        <v>50</v>
      </c>
      <c r="H4361">
        <v>6</v>
      </c>
      <c r="I4361" t="s">
        <v>40</v>
      </c>
      <c r="J4361">
        <f>VLOOKUP(I4361,Key!$A$1:$C$73,2,FALSE)</f>
        <v>43.06033</v>
      </c>
      <c r="K4361">
        <f>VLOOKUP(I4361,Key!$A$1:$C$73,3,FALSE)</f>
        <v>-87.89546</v>
      </c>
      <c r="L4361" t="s">
        <v>64</v>
      </c>
      <c r="M4361">
        <f>VLOOKUP(L4361,Key!$A$1:$C$73,2,FALSE)</f>
        <v>43.069021999999997</v>
      </c>
      <c r="N4361">
        <f>VLOOKUP(L4361,Key!$A$1:$C$73,3,FALSE)</f>
        <v>-87.887940999999998</v>
      </c>
      <c r="O4361">
        <v>6</v>
      </c>
      <c r="P4361">
        <v>0</v>
      </c>
      <c r="Q4361">
        <v>0.9</v>
      </c>
      <c r="R4361">
        <v>0.9</v>
      </c>
      <c r="S4361">
        <v>36</v>
      </c>
      <c r="T4361">
        <f t="shared" si="612"/>
        <v>-1</v>
      </c>
      <c r="U4361" s="1">
        <v>42850</v>
      </c>
      <c r="V4361" s="13">
        <f t="shared" si="613"/>
        <v>42826</v>
      </c>
      <c r="W4361" s="14">
        <f t="shared" si="614"/>
        <v>42850</v>
      </c>
      <c r="X4361" s="1" t="str">
        <f t="shared" si="615"/>
        <v>Tuesday</v>
      </c>
      <c r="Y4361" s="2">
        <v>0.85605324074074074</v>
      </c>
      <c r="Z4361" s="2">
        <f t="shared" si="616"/>
        <v>0.875</v>
      </c>
      <c r="AA4361">
        <f>1</f>
        <v>1</v>
      </c>
      <c r="AB4361" s="1">
        <v>42850</v>
      </c>
      <c r="AC4361" s="13">
        <f t="shared" si="617"/>
        <v>42826</v>
      </c>
      <c r="AD4361" s="14">
        <f t="shared" si="618"/>
        <v>42850</v>
      </c>
      <c r="AE4361" s="1" t="str">
        <f t="shared" si="619"/>
        <v>Tuesday</v>
      </c>
      <c r="AF4361" s="2">
        <v>0.86010416666666656</v>
      </c>
      <c r="AG4361" s="2">
        <f t="shared" si="620"/>
        <v>0.875</v>
      </c>
      <c r="AH4361" t="s">
        <v>23</v>
      </c>
    </row>
    <row r="4362" spans="1:34" x14ac:dyDescent="0.25">
      <c r="A4362">
        <v>1518070</v>
      </c>
      <c r="B4362" t="s">
        <v>29</v>
      </c>
      <c r="C4362" t="s">
        <v>47</v>
      </c>
      <c r="D4362" t="s">
        <v>31</v>
      </c>
      <c r="E4362">
        <v>53211</v>
      </c>
      <c r="F4362" t="s">
        <v>20</v>
      </c>
      <c r="G4362" t="s">
        <v>50</v>
      </c>
      <c r="H4362">
        <v>96</v>
      </c>
      <c r="I4362" t="s">
        <v>36</v>
      </c>
      <c r="J4362">
        <f>VLOOKUP(I4362,Key!$A$1:$C$73,2,FALSE)</f>
        <v>43.03519</v>
      </c>
      <c r="K4362">
        <f>VLOOKUP(I4362,Key!$A$1:$C$73,3,FALSE)</f>
        <v>-87.907390000000007</v>
      </c>
      <c r="L4362" t="s">
        <v>53</v>
      </c>
      <c r="M4362">
        <f>VLOOKUP(L4362,Key!$A$1:$C$73,2,FALSE)</f>
        <v>43.04824</v>
      </c>
      <c r="N4362">
        <f>VLOOKUP(L4362,Key!$A$1:$C$73,3,FALSE)</f>
        <v>-87.904970000000006</v>
      </c>
      <c r="O4362">
        <v>11</v>
      </c>
      <c r="P4362">
        <v>0</v>
      </c>
      <c r="Q4362">
        <v>1.7</v>
      </c>
      <c r="R4362">
        <v>1.6</v>
      </c>
      <c r="S4362">
        <v>66</v>
      </c>
      <c r="T4362">
        <f t="shared" si="612"/>
        <v>-1</v>
      </c>
      <c r="U4362" s="1">
        <v>42850</v>
      </c>
      <c r="V4362" s="13">
        <f t="shared" si="613"/>
        <v>42826</v>
      </c>
      <c r="W4362" s="14">
        <f t="shared" si="614"/>
        <v>42850</v>
      </c>
      <c r="X4362" s="1" t="str">
        <f t="shared" si="615"/>
        <v>Tuesday</v>
      </c>
      <c r="Y4362" s="2">
        <v>0.82277777777777772</v>
      </c>
      <c r="Z4362" s="2">
        <f t="shared" si="616"/>
        <v>0.83333333333333326</v>
      </c>
      <c r="AA4362">
        <f>1</f>
        <v>1</v>
      </c>
      <c r="AB4362" s="1">
        <v>42850</v>
      </c>
      <c r="AC4362" s="13">
        <f t="shared" si="617"/>
        <v>42826</v>
      </c>
      <c r="AD4362" s="14">
        <f t="shared" si="618"/>
        <v>42850</v>
      </c>
      <c r="AE4362" s="1" t="str">
        <f t="shared" si="619"/>
        <v>Tuesday</v>
      </c>
      <c r="AF4362" s="2">
        <v>0.83047453703703711</v>
      </c>
      <c r="AG4362" s="2">
        <f t="shared" si="620"/>
        <v>0.83333333333333326</v>
      </c>
      <c r="AH4362" t="s">
        <v>23</v>
      </c>
    </row>
    <row r="4363" spans="1:34" x14ac:dyDescent="0.25">
      <c r="A4363">
        <v>1518070</v>
      </c>
      <c r="B4363" t="s">
        <v>29</v>
      </c>
      <c r="C4363" t="s">
        <v>47</v>
      </c>
      <c r="D4363" t="s">
        <v>31</v>
      </c>
      <c r="E4363">
        <v>53211</v>
      </c>
      <c r="F4363" t="s">
        <v>20</v>
      </c>
      <c r="G4363" t="s">
        <v>50</v>
      </c>
      <c r="H4363">
        <v>31</v>
      </c>
      <c r="I4363" t="s">
        <v>64</v>
      </c>
      <c r="J4363">
        <f>VLOOKUP(I4363,Key!$A$1:$C$73,2,FALSE)</f>
        <v>43.069021999999997</v>
      </c>
      <c r="K4363">
        <f>VLOOKUP(I4363,Key!$A$1:$C$73,3,FALSE)</f>
        <v>-87.887940999999998</v>
      </c>
      <c r="L4363" t="s">
        <v>86</v>
      </c>
      <c r="M4363">
        <f>VLOOKUP(L4363,Key!$A$1:$C$73,2,FALSE)</f>
        <v>43.052549999999997</v>
      </c>
      <c r="N4363">
        <f>VLOOKUP(L4363,Key!$A$1:$C$73,3,FALSE)</f>
        <v>-87.909329999999997</v>
      </c>
      <c r="O4363">
        <v>10</v>
      </c>
      <c r="P4363">
        <v>0</v>
      </c>
      <c r="Q4363">
        <v>1.5</v>
      </c>
      <c r="R4363">
        <v>1.4</v>
      </c>
      <c r="S4363">
        <v>60</v>
      </c>
      <c r="T4363">
        <f t="shared" si="612"/>
        <v>-1</v>
      </c>
      <c r="U4363" s="1">
        <v>42851</v>
      </c>
      <c r="V4363" s="13">
        <f t="shared" si="613"/>
        <v>42826</v>
      </c>
      <c r="W4363" s="14">
        <f t="shared" si="614"/>
        <v>42851</v>
      </c>
      <c r="X4363" s="1" t="str">
        <f t="shared" si="615"/>
        <v>Wednesday</v>
      </c>
      <c r="Y4363" s="2">
        <v>0.35599537037037038</v>
      </c>
      <c r="Z4363" s="2">
        <f t="shared" si="616"/>
        <v>0.375</v>
      </c>
      <c r="AA4363">
        <f>1</f>
        <v>1</v>
      </c>
      <c r="AB4363" s="1">
        <v>42851</v>
      </c>
      <c r="AC4363" s="13">
        <f t="shared" si="617"/>
        <v>42826</v>
      </c>
      <c r="AD4363" s="14">
        <f t="shared" si="618"/>
        <v>42851</v>
      </c>
      <c r="AE4363" s="1" t="str">
        <f t="shared" si="619"/>
        <v>Wednesday</v>
      </c>
      <c r="AF4363" s="2">
        <v>0.36318287037037034</v>
      </c>
      <c r="AG4363" s="2">
        <f t="shared" si="620"/>
        <v>0.375</v>
      </c>
      <c r="AH4363" t="s">
        <v>23</v>
      </c>
    </row>
    <row r="4364" spans="1:34" x14ac:dyDescent="0.25">
      <c r="A4364">
        <v>1518070</v>
      </c>
      <c r="B4364" t="s">
        <v>29</v>
      </c>
      <c r="C4364" t="s">
        <v>47</v>
      </c>
      <c r="D4364" t="s">
        <v>31</v>
      </c>
      <c r="E4364">
        <v>53211</v>
      </c>
      <c r="F4364" t="s">
        <v>20</v>
      </c>
      <c r="G4364" t="s">
        <v>50</v>
      </c>
      <c r="H4364">
        <v>132</v>
      </c>
      <c r="I4364" t="s">
        <v>61</v>
      </c>
      <c r="J4364">
        <f>VLOOKUP(I4364,Key!$A$1:$C$73,2,FALSE)</f>
        <v>43.060786</v>
      </c>
      <c r="K4364">
        <f>VLOOKUP(I4364,Key!$A$1:$C$73,3,FALSE)</f>
        <v>-87.883825999999999</v>
      </c>
      <c r="L4364" t="s">
        <v>86</v>
      </c>
      <c r="M4364">
        <f>VLOOKUP(L4364,Key!$A$1:$C$73,2,FALSE)</f>
        <v>43.052549999999997</v>
      </c>
      <c r="N4364">
        <f>VLOOKUP(L4364,Key!$A$1:$C$73,3,FALSE)</f>
        <v>-87.909329999999997</v>
      </c>
      <c r="O4364">
        <v>9</v>
      </c>
      <c r="P4364">
        <v>0</v>
      </c>
      <c r="Q4364">
        <v>1.4</v>
      </c>
      <c r="R4364">
        <v>1.3</v>
      </c>
      <c r="S4364">
        <v>54</v>
      </c>
      <c r="T4364">
        <f t="shared" si="612"/>
        <v>-1</v>
      </c>
      <c r="U4364" s="1">
        <v>42851</v>
      </c>
      <c r="V4364" s="13">
        <f t="shared" si="613"/>
        <v>42826</v>
      </c>
      <c r="W4364" s="14">
        <f t="shared" si="614"/>
        <v>42851</v>
      </c>
      <c r="X4364" s="1" t="str">
        <f t="shared" si="615"/>
        <v>Wednesday</v>
      </c>
      <c r="Y4364" s="2">
        <v>0.65519675925925924</v>
      </c>
      <c r="Z4364" s="2">
        <f t="shared" si="616"/>
        <v>0.66666666666666663</v>
      </c>
      <c r="AA4364">
        <f>1</f>
        <v>1</v>
      </c>
      <c r="AB4364" s="1">
        <v>42851</v>
      </c>
      <c r="AC4364" s="13">
        <f t="shared" si="617"/>
        <v>42826</v>
      </c>
      <c r="AD4364" s="14">
        <f t="shared" si="618"/>
        <v>42851</v>
      </c>
      <c r="AE4364" s="1" t="str">
        <f t="shared" si="619"/>
        <v>Wednesday</v>
      </c>
      <c r="AF4364" s="2">
        <v>0.66135416666666669</v>
      </c>
      <c r="AG4364" s="2">
        <f t="shared" si="620"/>
        <v>0.66666666666666663</v>
      </c>
      <c r="AH4364" t="s">
        <v>23</v>
      </c>
    </row>
    <row r="4365" spans="1:34" x14ac:dyDescent="0.25">
      <c r="A4365">
        <v>1518070</v>
      </c>
      <c r="B4365" t="s">
        <v>29</v>
      </c>
      <c r="C4365" t="s">
        <v>47</v>
      </c>
      <c r="D4365" t="s">
        <v>31</v>
      </c>
      <c r="E4365">
        <v>53211</v>
      </c>
      <c r="F4365" t="s">
        <v>20</v>
      </c>
      <c r="G4365" t="s">
        <v>50</v>
      </c>
      <c r="H4365">
        <v>135</v>
      </c>
      <c r="I4365" t="s">
        <v>86</v>
      </c>
      <c r="J4365">
        <f>VLOOKUP(I4365,Key!$A$1:$C$73,2,FALSE)</f>
        <v>43.052549999999997</v>
      </c>
      <c r="K4365">
        <f>VLOOKUP(I4365,Key!$A$1:$C$73,3,FALSE)</f>
        <v>-87.909329999999997</v>
      </c>
      <c r="L4365" t="s">
        <v>64</v>
      </c>
      <c r="M4365">
        <f>VLOOKUP(L4365,Key!$A$1:$C$73,2,FALSE)</f>
        <v>43.069021999999997</v>
      </c>
      <c r="N4365">
        <f>VLOOKUP(L4365,Key!$A$1:$C$73,3,FALSE)</f>
        <v>-87.887940999999998</v>
      </c>
      <c r="O4365">
        <v>12</v>
      </c>
      <c r="P4365">
        <v>0</v>
      </c>
      <c r="Q4365">
        <v>1.8</v>
      </c>
      <c r="R4365">
        <v>1.7</v>
      </c>
      <c r="S4365">
        <v>72</v>
      </c>
      <c r="T4365">
        <f t="shared" si="612"/>
        <v>-1</v>
      </c>
      <c r="U4365" s="1">
        <v>42853</v>
      </c>
      <c r="V4365" s="13">
        <f t="shared" si="613"/>
        <v>42826</v>
      </c>
      <c r="W4365" s="14">
        <f t="shared" si="614"/>
        <v>42853</v>
      </c>
      <c r="X4365" s="1" t="str">
        <f t="shared" si="615"/>
        <v>Friday</v>
      </c>
      <c r="Y4365" s="2">
        <v>0.7378703703703704</v>
      </c>
      <c r="Z4365" s="2">
        <f t="shared" si="616"/>
        <v>0.75</v>
      </c>
      <c r="AA4365">
        <f>1</f>
        <v>1</v>
      </c>
      <c r="AB4365" s="1">
        <v>42853</v>
      </c>
      <c r="AC4365" s="13">
        <f t="shared" si="617"/>
        <v>42826</v>
      </c>
      <c r="AD4365" s="14">
        <f t="shared" si="618"/>
        <v>42853</v>
      </c>
      <c r="AE4365" s="1" t="str">
        <f t="shared" si="619"/>
        <v>Friday</v>
      </c>
      <c r="AF4365" s="2">
        <v>0.7459837962962963</v>
      </c>
      <c r="AG4365" s="2">
        <f t="shared" si="620"/>
        <v>0.75</v>
      </c>
      <c r="AH4365" t="s">
        <v>23</v>
      </c>
    </row>
    <row r="4366" spans="1:34" x14ac:dyDescent="0.25">
      <c r="A4366">
        <v>1518070</v>
      </c>
      <c r="B4366" t="s">
        <v>29</v>
      </c>
      <c r="C4366" t="s">
        <v>47</v>
      </c>
      <c r="D4366" t="s">
        <v>31</v>
      </c>
      <c r="E4366">
        <v>53211</v>
      </c>
      <c r="F4366" t="s">
        <v>20</v>
      </c>
      <c r="G4366" t="s">
        <v>50</v>
      </c>
      <c r="H4366">
        <v>318</v>
      </c>
      <c r="I4366" t="s">
        <v>64</v>
      </c>
      <c r="J4366">
        <f>VLOOKUP(I4366,Key!$A$1:$C$73,2,FALSE)</f>
        <v>43.069021999999997</v>
      </c>
      <c r="K4366">
        <f>VLOOKUP(I4366,Key!$A$1:$C$73,3,FALSE)</f>
        <v>-87.887940999999998</v>
      </c>
      <c r="L4366" t="s">
        <v>34</v>
      </c>
      <c r="M4366">
        <f>VLOOKUP(L4366,Key!$A$1:$C$73,2,FALSE)</f>
        <v>43.05097</v>
      </c>
      <c r="N4366">
        <f>VLOOKUP(L4366,Key!$A$1:$C$73,3,FALSE)</f>
        <v>-87.906440000000003</v>
      </c>
      <c r="O4366">
        <v>10</v>
      </c>
      <c r="P4366">
        <v>0</v>
      </c>
      <c r="Q4366">
        <v>1.5</v>
      </c>
      <c r="R4366">
        <v>1.4</v>
      </c>
      <c r="S4366">
        <v>60</v>
      </c>
      <c r="T4366">
        <f t="shared" si="612"/>
        <v>-1</v>
      </c>
      <c r="U4366" s="1">
        <v>42854</v>
      </c>
      <c r="V4366" s="13">
        <f t="shared" si="613"/>
        <v>42826</v>
      </c>
      <c r="W4366" s="14">
        <f t="shared" si="614"/>
        <v>42854</v>
      </c>
      <c r="X4366" s="1" t="str">
        <f t="shared" si="615"/>
        <v>Saturday</v>
      </c>
      <c r="Y4366" s="2">
        <v>0.70918981481481491</v>
      </c>
      <c r="Z4366" s="2">
        <f t="shared" si="616"/>
        <v>0.70833333333333326</v>
      </c>
      <c r="AA4366">
        <f>1</f>
        <v>1</v>
      </c>
      <c r="AB4366" s="1">
        <v>42854</v>
      </c>
      <c r="AC4366" s="13">
        <f t="shared" si="617"/>
        <v>42826</v>
      </c>
      <c r="AD4366" s="14">
        <f t="shared" si="618"/>
        <v>42854</v>
      </c>
      <c r="AE4366" s="1" t="str">
        <f t="shared" si="619"/>
        <v>Saturday</v>
      </c>
      <c r="AF4366" s="2">
        <v>0.71657407407407403</v>
      </c>
      <c r="AG4366" s="2">
        <f t="shared" si="620"/>
        <v>0.70833333333333326</v>
      </c>
      <c r="AH4366" t="s">
        <v>23</v>
      </c>
    </row>
    <row r="4367" spans="1:34" x14ac:dyDescent="0.25">
      <c r="A4367">
        <v>1518070</v>
      </c>
      <c r="B4367" t="s">
        <v>29</v>
      </c>
      <c r="C4367" t="s">
        <v>47</v>
      </c>
      <c r="D4367" t="s">
        <v>31</v>
      </c>
      <c r="E4367">
        <v>53211</v>
      </c>
      <c r="F4367" t="s">
        <v>20</v>
      </c>
      <c r="G4367" t="s">
        <v>50</v>
      </c>
      <c r="H4367">
        <v>82</v>
      </c>
      <c r="I4367" t="s">
        <v>86</v>
      </c>
      <c r="J4367">
        <f>VLOOKUP(I4367,Key!$A$1:$C$73,2,FALSE)</f>
        <v>43.052549999999997</v>
      </c>
      <c r="K4367">
        <f>VLOOKUP(I4367,Key!$A$1:$C$73,3,FALSE)</f>
        <v>-87.909329999999997</v>
      </c>
      <c r="L4367" t="s">
        <v>61</v>
      </c>
      <c r="M4367">
        <f>VLOOKUP(L4367,Key!$A$1:$C$73,2,FALSE)</f>
        <v>43.060786</v>
      </c>
      <c r="N4367">
        <f>VLOOKUP(L4367,Key!$A$1:$C$73,3,FALSE)</f>
        <v>-87.883825999999999</v>
      </c>
      <c r="O4367">
        <v>12</v>
      </c>
      <c r="P4367">
        <v>0</v>
      </c>
      <c r="Q4367">
        <v>1.8</v>
      </c>
      <c r="R4367">
        <v>1.7</v>
      </c>
      <c r="S4367">
        <v>72</v>
      </c>
      <c r="T4367">
        <f t="shared" si="612"/>
        <v>-1</v>
      </c>
      <c r="U4367" s="1">
        <v>42838</v>
      </c>
      <c r="V4367" s="13">
        <f t="shared" si="613"/>
        <v>42826</v>
      </c>
      <c r="W4367" s="14">
        <f t="shared" si="614"/>
        <v>42838</v>
      </c>
      <c r="X4367" s="1" t="str">
        <f t="shared" si="615"/>
        <v>Thursday</v>
      </c>
      <c r="Y4367" s="2">
        <v>0.74763888888888896</v>
      </c>
      <c r="Z4367" s="2">
        <f t="shared" si="616"/>
        <v>0.75</v>
      </c>
      <c r="AA4367">
        <f>1</f>
        <v>1</v>
      </c>
      <c r="AB4367" s="1">
        <v>42838</v>
      </c>
      <c r="AC4367" s="13">
        <f t="shared" si="617"/>
        <v>42826</v>
      </c>
      <c r="AD4367" s="14">
        <f t="shared" si="618"/>
        <v>42838</v>
      </c>
      <c r="AE4367" s="1" t="str">
        <f t="shared" si="619"/>
        <v>Thursday</v>
      </c>
      <c r="AF4367" s="2">
        <v>0.75564814814814818</v>
      </c>
      <c r="AG4367" s="2">
        <f t="shared" si="620"/>
        <v>0.75</v>
      </c>
      <c r="AH4367" t="s">
        <v>23</v>
      </c>
    </row>
    <row r="4368" spans="1:34" x14ac:dyDescent="0.25">
      <c r="A4368">
        <v>1518070</v>
      </c>
      <c r="B4368" t="s">
        <v>29</v>
      </c>
      <c r="C4368" t="s">
        <v>47</v>
      </c>
      <c r="D4368" t="s">
        <v>31</v>
      </c>
      <c r="E4368">
        <v>53211</v>
      </c>
      <c r="F4368" t="s">
        <v>20</v>
      </c>
      <c r="G4368" t="s">
        <v>50</v>
      </c>
      <c r="H4368">
        <v>144</v>
      </c>
      <c r="I4368" t="s">
        <v>64</v>
      </c>
      <c r="J4368">
        <f>VLOOKUP(I4368,Key!$A$1:$C$73,2,FALSE)</f>
        <v>43.069021999999997</v>
      </c>
      <c r="K4368">
        <f>VLOOKUP(I4368,Key!$A$1:$C$73,3,FALSE)</f>
        <v>-87.887940999999998</v>
      </c>
      <c r="L4368" t="s">
        <v>86</v>
      </c>
      <c r="M4368">
        <f>VLOOKUP(L4368,Key!$A$1:$C$73,2,FALSE)</f>
        <v>43.052549999999997</v>
      </c>
      <c r="N4368">
        <f>VLOOKUP(L4368,Key!$A$1:$C$73,3,FALSE)</f>
        <v>-87.909329999999997</v>
      </c>
      <c r="O4368">
        <v>9</v>
      </c>
      <c r="P4368">
        <v>0</v>
      </c>
      <c r="Q4368">
        <v>1.4</v>
      </c>
      <c r="R4368">
        <v>1.3</v>
      </c>
      <c r="S4368">
        <v>54</v>
      </c>
      <c r="T4368">
        <f t="shared" si="612"/>
        <v>-1</v>
      </c>
      <c r="U4368" s="1">
        <v>42837</v>
      </c>
      <c r="V4368" s="13">
        <f t="shared" si="613"/>
        <v>42826</v>
      </c>
      <c r="W4368" s="14">
        <f t="shared" si="614"/>
        <v>42837</v>
      </c>
      <c r="X4368" s="1" t="str">
        <f t="shared" si="615"/>
        <v>Wednesday</v>
      </c>
      <c r="Y4368" s="2">
        <v>0.35229166666666667</v>
      </c>
      <c r="Z4368" s="2">
        <f t="shared" si="616"/>
        <v>0.33333333333333331</v>
      </c>
      <c r="AA4368">
        <f>1</f>
        <v>1</v>
      </c>
      <c r="AB4368" s="1">
        <v>42837</v>
      </c>
      <c r="AC4368" s="13">
        <f t="shared" si="617"/>
        <v>42826</v>
      </c>
      <c r="AD4368" s="14">
        <f t="shared" si="618"/>
        <v>42837</v>
      </c>
      <c r="AE4368" s="1" t="str">
        <f t="shared" si="619"/>
        <v>Wednesday</v>
      </c>
      <c r="AF4368" s="2">
        <v>0.35856481481481484</v>
      </c>
      <c r="AG4368" s="2">
        <f t="shared" si="620"/>
        <v>0.375</v>
      </c>
      <c r="AH4368" t="s">
        <v>23</v>
      </c>
    </row>
    <row r="4369" spans="1:34" x14ac:dyDescent="0.25">
      <c r="A4369">
        <v>1518070</v>
      </c>
      <c r="B4369" t="s">
        <v>29</v>
      </c>
      <c r="C4369" t="s">
        <v>47</v>
      </c>
      <c r="D4369" t="s">
        <v>31</v>
      </c>
      <c r="E4369">
        <v>53211</v>
      </c>
      <c r="F4369" t="s">
        <v>20</v>
      </c>
      <c r="G4369" t="s">
        <v>50</v>
      </c>
      <c r="H4369">
        <v>242</v>
      </c>
      <c r="I4369" t="s">
        <v>64</v>
      </c>
      <c r="J4369">
        <f>VLOOKUP(I4369,Key!$A$1:$C$73,2,FALSE)</f>
        <v>43.069021999999997</v>
      </c>
      <c r="K4369">
        <f>VLOOKUP(I4369,Key!$A$1:$C$73,3,FALSE)</f>
        <v>-87.887940999999998</v>
      </c>
      <c r="L4369" t="s">
        <v>86</v>
      </c>
      <c r="M4369">
        <f>VLOOKUP(L4369,Key!$A$1:$C$73,2,FALSE)</f>
        <v>43.052549999999997</v>
      </c>
      <c r="N4369">
        <f>VLOOKUP(L4369,Key!$A$1:$C$73,3,FALSE)</f>
        <v>-87.909329999999997</v>
      </c>
      <c r="O4369">
        <v>10</v>
      </c>
      <c r="P4369">
        <v>0</v>
      </c>
      <c r="Q4369">
        <v>1.5</v>
      </c>
      <c r="R4369">
        <v>1.4</v>
      </c>
      <c r="S4369">
        <v>60</v>
      </c>
      <c r="T4369">
        <f t="shared" si="612"/>
        <v>-1</v>
      </c>
      <c r="U4369" s="1">
        <v>42835</v>
      </c>
      <c r="V4369" s="13">
        <f t="shared" si="613"/>
        <v>42826</v>
      </c>
      <c r="W4369" s="14">
        <f t="shared" si="614"/>
        <v>42835</v>
      </c>
      <c r="X4369" s="1" t="str">
        <f t="shared" si="615"/>
        <v>Monday</v>
      </c>
      <c r="Y4369" s="2">
        <v>0.35371527777777773</v>
      </c>
      <c r="Z4369" s="2">
        <f t="shared" si="616"/>
        <v>0.33333333333333331</v>
      </c>
      <c r="AA4369">
        <f>1</f>
        <v>1</v>
      </c>
      <c r="AB4369" s="1">
        <v>42835</v>
      </c>
      <c r="AC4369" s="13">
        <f t="shared" si="617"/>
        <v>42826</v>
      </c>
      <c r="AD4369" s="14">
        <f t="shared" si="618"/>
        <v>42835</v>
      </c>
      <c r="AE4369" s="1" t="str">
        <f t="shared" si="619"/>
        <v>Monday</v>
      </c>
      <c r="AF4369" s="2">
        <v>0.36100694444444442</v>
      </c>
      <c r="AG4369" s="2">
        <f t="shared" si="620"/>
        <v>0.375</v>
      </c>
      <c r="AH4369" t="s">
        <v>23</v>
      </c>
    </row>
    <row r="4370" spans="1:34" x14ac:dyDescent="0.25">
      <c r="A4370">
        <v>1523390</v>
      </c>
      <c r="B4370" t="s">
        <v>29</v>
      </c>
      <c r="C4370" t="s">
        <v>47</v>
      </c>
      <c r="D4370" t="s">
        <v>31</v>
      </c>
      <c r="E4370">
        <v>53212</v>
      </c>
      <c r="F4370" t="s">
        <v>20</v>
      </c>
      <c r="G4370" t="s">
        <v>97</v>
      </c>
      <c r="H4370">
        <v>209</v>
      </c>
      <c r="I4370" t="s">
        <v>67</v>
      </c>
      <c r="J4370">
        <f>VLOOKUP(I4370,Key!$A$1:$C$73,2,FALSE)</f>
        <v>43.05847</v>
      </c>
      <c r="K4370">
        <f>VLOOKUP(I4370,Key!$A$1:$C$73,3,FALSE)</f>
        <v>-87.898079999999993</v>
      </c>
      <c r="L4370" t="s">
        <v>33</v>
      </c>
      <c r="M4370">
        <f>VLOOKUP(L4370,Key!$A$1:$C$73,2,FALSE)</f>
        <v>43.045712999999999</v>
      </c>
      <c r="N4370">
        <f>VLOOKUP(L4370,Key!$A$1:$C$73,3,FALSE)</f>
        <v>-87.899756999999994</v>
      </c>
      <c r="O4370">
        <v>24</v>
      </c>
      <c r="P4370">
        <v>2</v>
      </c>
      <c r="Q4370">
        <v>3.6</v>
      </c>
      <c r="R4370">
        <v>3.4</v>
      </c>
      <c r="S4370">
        <v>144</v>
      </c>
      <c r="T4370">
        <f t="shared" si="612"/>
        <v>-1</v>
      </c>
      <c r="U4370" s="1">
        <v>42839</v>
      </c>
      <c r="V4370" s="13">
        <f t="shared" si="613"/>
        <v>42826</v>
      </c>
      <c r="W4370" s="14">
        <f t="shared" si="614"/>
        <v>42839</v>
      </c>
      <c r="X4370" s="1" t="str">
        <f t="shared" si="615"/>
        <v>Friday</v>
      </c>
      <c r="Y4370" s="2">
        <v>0.61495370370370372</v>
      </c>
      <c r="Z4370" s="2">
        <f t="shared" si="616"/>
        <v>0.625</v>
      </c>
      <c r="AA4370">
        <f>1</f>
        <v>1</v>
      </c>
      <c r="AB4370" s="1">
        <v>42839</v>
      </c>
      <c r="AC4370" s="13">
        <f t="shared" si="617"/>
        <v>42826</v>
      </c>
      <c r="AD4370" s="14">
        <f t="shared" si="618"/>
        <v>42839</v>
      </c>
      <c r="AE4370" s="1" t="str">
        <f t="shared" si="619"/>
        <v>Friday</v>
      </c>
      <c r="AF4370" s="2">
        <v>0.63155092592592588</v>
      </c>
      <c r="AG4370" s="2">
        <f t="shared" si="620"/>
        <v>0.625</v>
      </c>
      <c r="AH4370" t="s">
        <v>23</v>
      </c>
    </row>
    <row r="4371" spans="1:34" x14ac:dyDescent="0.25">
      <c r="A4371">
        <v>1527517</v>
      </c>
      <c r="B4371" t="s">
        <v>29</v>
      </c>
      <c r="C4371" t="s">
        <v>47</v>
      </c>
      <c r="D4371" t="s">
        <v>31</v>
      </c>
      <c r="E4371">
        <v>53202</v>
      </c>
      <c r="F4371" t="s">
        <v>20</v>
      </c>
      <c r="G4371" t="s">
        <v>97</v>
      </c>
      <c r="H4371">
        <v>269</v>
      </c>
      <c r="I4371" t="s">
        <v>60</v>
      </c>
      <c r="J4371">
        <f>VLOOKUP(I4371,Key!$A$1:$C$73,2,FALSE)</f>
        <v>43.046570000000003</v>
      </c>
      <c r="K4371">
        <f>VLOOKUP(I4371,Key!$A$1:$C$73,3,FALSE)</f>
        <v>-87.908720000000002</v>
      </c>
      <c r="L4371" t="s">
        <v>62</v>
      </c>
      <c r="M4371">
        <f>VLOOKUP(L4371,Key!$A$1:$C$73,2,FALSE)</f>
        <v>43.052460000000004</v>
      </c>
      <c r="N4371">
        <f>VLOOKUP(L4371,Key!$A$1:$C$73,3,FALSE)</f>
        <v>-87.891000000000005</v>
      </c>
      <c r="O4371">
        <v>12</v>
      </c>
      <c r="P4371">
        <v>0</v>
      </c>
      <c r="Q4371">
        <v>1.8</v>
      </c>
      <c r="R4371">
        <v>1.7</v>
      </c>
      <c r="S4371">
        <v>72</v>
      </c>
      <c r="T4371">
        <f t="shared" si="612"/>
        <v>-1</v>
      </c>
      <c r="U4371" s="1">
        <v>42854</v>
      </c>
      <c r="V4371" s="13">
        <f t="shared" si="613"/>
        <v>42826</v>
      </c>
      <c r="W4371" s="14">
        <f t="shared" si="614"/>
        <v>42854</v>
      </c>
      <c r="X4371" s="1" t="str">
        <f t="shared" si="615"/>
        <v>Saturday</v>
      </c>
      <c r="Y4371" s="2">
        <v>0.56392361111111111</v>
      </c>
      <c r="Z4371" s="2">
        <f t="shared" si="616"/>
        <v>0.58333333333333326</v>
      </c>
      <c r="AA4371">
        <f>1</f>
        <v>1</v>
      </c>
      <c r="AB4371" s="1">
        <v>42854</v>
      </c>
      <c r="AC4371" s="13">
        <f t="shared" si="617"/>
        <v>42826</v>
      </c>
      <c r="AD4371" s="14">
        <f t="shared" si="618"/>
        <v>42854</v>
      </c>
      <c r="AE4371" s="1" t="str">
        <f t="shared" si="619"/>
        <v>Saturday</v>
      </c>
      <c r="AF4371" s="2">
        <v>0.57247685185185182</v>
      </c>
      <c r="AG4371" s="2">
        <f t="shared" si="620"/>
        <v>0.58333333333333326</v>
      </c>
      <c r="AH4371" t="s">
        <v>23</v>
      </c>
    </row>
    <row r="4372" spans="1:34" x14ac:dyDescent="0.25">
      <c r="A4372">
        <v>1527517</v>
      </c>
      <c r="B4372" t="s">
        <v>29</v>
      </c>
      <c r="C4372" t="s">
        <v>47</v>
      </c>
      <c r="D4372" t="s">
        <v>31</v>
      </c>
      <c r="E4372">
        <v>53202</v>
      </c>
      <c r="F4372" t="s">
        <v>20</v>
      </c>
      <c r="G4372" t="s">
        <v>97</v>
      </c>
      <c r="H4372">
        <v>11107</v>
      </c>
      <c r="I4372" t="s">
        <v>62</v>
      </c>
      <c r="J4372">
        <f>VLOOKUP(I4372,Key!$A$1:$C$73,2,FALSE)</f>
        <v>43.052460000000004</v>
      </c>
      <c r="K4372">
        <f>VLOOKUP(I4372,Key!$A$1:$C$73,3,FALSE)</f>
        <v>-87.891000000000005</v>
      </c>
      <c r="L4372" t="s">
        <v>33</v>
      </c>
      <c r="M4372">
        <f>VLOOKUP(L4372,Key!$A$1:$C$73,2,FALSE)</f>
        <v>43.045712999999999</v>
      </c>
      <c r="N4372">
        <f>VLOOKUP(L4372,Key!$A$1:$C$73,3,FALSE)</f>
        <v>-87.899756999999994</v>
      </c>
      <c r="O4372">
        <v>7</v>
      </c>
      <c r="P4372">
        <v>0</v>
      </c>
      <c r="Q4372">
        <v>1.1000000000000001</v>
      </c>
      <c r="R4372">
        <v>1</v>
      </c>
      <c r="S4372">
        <v>42</v>
      </c>
      <c r="T4372">
        <f t="shared" si="612"/>
        <v>-1</v>
      </c>
      <c r="U4372" s="1">
        <v>42853</v>
      </c>
      <c r="V4372" s="13">
        <f t="shared" si="613"/>
        <v>42826</v>
      </c>
      <c r="W4372" s="14">
        <f t="shared" si="614"/>
        <v>42853</v>
      </c>
      <c r="X4372" s="1" t="str">
        <f t="shared" si="615"/>
        <v>Friday</v>
      </c>
      <c r="Y4372" s="2">
        <v>0.77601851851851855</v>
      </c>
      <c r="Z4372" s="2">
        <f t="shared" si="616"/>
        <v>0.79166666666666663</v>
      </c>
      <c r="AA4372">
        <f>1</f>
        <v>1</v>
      </c>
      <c r="AB4372" s="1">
        <v>42853</v>
      </c>
      <c r="AC4372" s="13">
        <f t="shared" si="617"/>
        <v>42826</v>
      </c>
      <c r="AD4372" s="14">
        <f t="shared" si="618"/>
        <v>42853</v>
      </c>
      <c r="AE4372" s="1" t="str">
        <f t="shared" si="619"/>
        <v>Friday</v>
      </c>
      <c r="AF4372" s="2">
        <v>0.78074074074074085</v>
      </c>
      <c r="AG4372" s="2">
        <f t="shared" si="620"/>
        <v>0.79166666666666663</v>
      </c>
      <c r="AH4372" t="s">
        <v>23</v>
      </c>
    </row>
    <row r="4373" spans="1:34" x14ac:dyDescent="0.25">
      <c r="A4373">
        <v>1527517</v>
      </c>
      <c r="B4373" t="s">
        <v>29</v>
      </c>
      <c r="C4373" t="s">
        <v>47</v>
      </c>
      <c r="D4373" t="s">
        <v>31</v>
      </c>
      <c r="E4373">
        <v>53202</v>
      </c>
      <c r="F4373" t="s">
        <v>20</v>
      </c>
      <c r="G4373" t="s">
        <v>97</v>
      </c>
      <c r="H4373">
        <v>11107</v>
      </c>
      <c r="I4373" t="s">
        <v>33</v>
      </c>
      <c r="J4373">
        <f>VLOOKUP(I4373,Key!$A$1:$C$73,2,FALSE)</f>
        <v>43.045712999999999</v>
      </c>
      <c r="K4373">
        <f>VLOOKUP(I4373,Key!$A$1:$C$73,3,FALSE)</f>
        <v>-87.899756999999994</v>
      </c>
      <c r="L4373" t="s">
        <v>85</v>
      </c>
      <c r="M4373">
        <f>VLOOKUP(L4373,Key!$A$1:$C$73,2,FALSE)</f>
        <v>43.053040000000003</v>
      </c>
      <c r="N4373">
        <f>VLOOKUP(L4373,Key!$A$1:$C$73,3,FALSE)</f>
        <v>-87.897660000000002</v>
      </c>
      <c r="O4373">
        <v>8</v>
      </c>
      <c r="P4373">
        <v>0</v>
      </c>
      <c r="Q4373">
        <v>1.2</v>
      </c>
      <c r="R4373">
        <v>1.1000000000000001</v>
      </c>
      <c r="S4373">
        <v>48</v>
      </c>
      <c r="T4373">
        <f t="shared" si="612"/>
        <v>-1</v>
      </c>
      <c r="U4373" s="1">
        <v>42853</v>
      </c>
      <c r="V4373" s="13">
        <f t="shared" si="613"/>
        <v>42826</v>
      </c>
      <c r="W4373" s="14">
        <f t="shared" si="614"/>
        <v>42853</v>
      </c>
      <c r="X4373" s="1" t="str">
        <f t="shared" si="615"/>
        <v>Friday</v>
      </c>
      <c r="Y4373" s="2">
        <v>0.80827546296296304</v>
      </c>
      <c r="Z4373" s="2">
        <f t="shared" si="616"/>
        <v>0.79166666666666663</v>
      </c>
      <c r="AA4373">
        <f>1</f>
        <v>1</v>
      </c>
      <c r="AB4373" s="1">
        <v>42853</v>
      </c>
      <c r="AC4373" s="13">
        <f t="shared" si="617"/>
        <v>42826</v>
      </c>
      <c r="AD4373" s="14">
        <f t="shared" si="618"/>
        <v>42853</v>
      </c>
      <c r="AE4373" s="1" t="str">
        <f t="shared" si="619"/>
        <v>Friday</v>
      </c>
      <c r="AF4373" s="2">
        <v>0.81339120370370377</v>
      </c>
      <c r="AG4373" s="2">
        <f t="shared" si="620"/>
        <v>0.83333333333333326</v>
      </c>
      <c r="AH4373" t="s">
        <v>23</v>
      </c>
    </row>
    <row r="4374" spans="1:34" x14ac:dyDescent="0.25">
      <c r="A4374">
        <v>1527517</v>
      </c>
      <c r="B4374" t="s">
        <v>29</v>
      </c>
      <c r="C4374" t="s">
        <v>47</v>
      </c>
      <c r="D4374" t="s">
        <v>31</v>
      </c>
      <c r="E4374">
        <v>53202</v>
      </c>
      <c r="F4374" t="s">
        <v>20</v>
      </c>
      <c r="G4374" t="s">
        <v>97</v>
      </c>
      <c r="H4374">
        <v>11075</v>
      </c>
      <c r="I4374" t="s">
        <v>62</v>
      </c>
      <c r="J4374">
        <f>VLOOKUP(I4374,Key!$A$1:$C$73,2,FALSE)</f>
        <v>43.052460000000004</v>
      </c>
      <c r="K4374">
        <f>VLOOKUP(I4374,Key!$A$1:$C$73,3,FALSE)</f>
        <v>-87.891000000000005</v>
      </c>
      <c r="L4374" t="s">
        <v>77</v>
      </c>
      <c r="M4374">
        <f>VLOOKUP(L4374,Key!$A$1:$C$73,2,FALSE)</f>
        <v>43.036900000000003</v>
      </c>
      <c r="N4374">
        <f>VLOOKUP(L4374,Key!$A$1:$C$73,3,FALSE)</f>
        <v>-87.89667</v>
      </c>
      <c r="O4374">
        <v>8</v>
      </c>
      <c r="P4374">
        <v>0</v>
      </c>
      <c r="Q4374">
        <v>1.2</v>
      </c>
      <c r="R4374">
        <v>1.1000000000000001</v>
      </c>
      <c r="S4374">
        <v>48</v>
      </c>
      <c r="T4374">
        <f t="shared" si="612"/>
        <v>-1</v>
      </c>
      <c r="U4374" s="1">
        <v>42854</v>
      </c>
      <c r="V4374" s="13">
        <f t="shared" si="613"/>
        <v>42826</v>
      </c>
      <c r="W4374" s="14">
        <f t="shared" si="614"/>
        <v>42854</v>
      </c>
      <c r="X4374" s="1" t="str">
        <f t="shared" si="615"/>
        <v>Saturday</v>
      </c>
      <c r="Y4374" s="2">
        <v>0.44820601851851855</v>
      </c>
      <c r="Z4374" s="2">
        <f t="shared" si="616"/>
        <v>0.45833333333333331</v>
      </c>
      <c r="AA4374">
        <f>1</f>
        <v>1</v>
      </c>
      <c r="AB4374" s="1">
        <v>42854</v>
      </c>
      <c r="AC4374" s="13">
        <f t="shared" si="617"/>
        <v>42826</v>
      </c>
      <c r="AD4374" s="14">
        <f t="shared" si="618"/>
        <v>42854</v>
      </c>
      <c r="AE4374" s="1" t="str">
        <f t="shared" si="619"/>
        <v>Saturday</v>
      </c>
      <c r="AF4374" s="2">
        <v>0.45368055555555559</v>
      </c>
      <c r="AG4374" s="2">
        <f t="shared" si="620"/>
        <v>0.45833333333333331</v>
      </c>
      <c r="AH4374" t="s">
        <v>23</v>
      </c>
    </row>
    <row r="4375" spans="1:34" x14ac:dyDescent="0.25">
      <c r="A4375">
        <v>1527517</v>
      </c>
      <c r="B4375" t="s">
        <v>29</v>
      </c>
      <c r="C4375" t="s">
        <v>47</v>
      </c>
      <c r="D4375" t="s">
        <v>31</v>
      </c>
      <c r="E4375">
        <v>53202</v>
      </c>
      <c r="F4375" t="s">
        <v>20</v>
      </c>
      <c r="G4375" t="s">
        <v>97</v>
      </c>
      <c r="H4375">
        <v>178</v>
      </c>
      <c r="I4375" t="s">
        <v>62</v>
      </c>
      <c r="J4375">
        <f>VLOOKUP(I4375,Key!$A$1:$C$73,2,FALSE)</f>
        <v>43.052460000000004</v>
      </c>
      <c r="K4375">
        <f>VLOOKUP(I4375,Key!$A$1:$C$73,3,FALSE)</f>
        <v>-87.891000000000005</v>
      </c>
      <c r="L4375" t="s">
        <v>62</v>
      </c>
      <c r="M4375">
        <f>VLOOKUP(L4375,Key!$A$1:$C$73,2,FALSE)</f>
        <v>43.052460000000004</v>
      </c>
      <c r="N4375">
        <f>VLOOKUP(L4375,Key!$A$1:$C$73,3,FALSE)</f>
        <v>-87.891000000000005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f t="shared" si="612"/>
        <v>-1</v>
      </c>
      <c r="U4375" s="1">
        <v>42832</v>
      </c>
      <c r="V4375" s="13">
        <f t="shared" si="613"/>
        <v>42826</v>
      </c>
      <c r="W4375" s="14">
        <f t="shared" si="614"/>
        <v>42832</v>
      </c>
      <c r="X4375" s="1" t="str">
        <f t="shared" si="615"/>
        <v>Friday</v>
      </c>
      <c r="Y4375" s="2">
        <v>0.8403356481481481</v>
      </c>
      <c r="Z4375" s="2">
        <f t="shared" si="616"/>
        <v>0.83333333333333326</v>
      </c>
      <c r="AA4375">
        <f>1</f>
        <v>1</v>
      </c>
      <c r="AB4375" s="1">
        <v>42832</v>
      </c>
      <c r="AC4375" s="13">
        <f t="shared" si="617"/>
        <v>42826</v>
      </c>
      <c r="AD4375" s="14">
        <f t="shared" si="618"/>
        <v>42832</v>
      </c>
      <c r="AE4375" s="1" t="str">
        <f t="shared" si="619"/>
        <v>Friday</v>
      </c>
      <c r="AF4375" s="2">
        <v>0.84050925925925923</v>
      </c>
      <c r="AG4375" s="2">
        <f t="shared" si="620"/>
        <v>0.83333333333333326</v>
      </c>
      <c r="AH4375" t="s">
        <v>25</v>
      </c>
    </row>
    <row r="4376" spans="1:34" x14ac:dyDescent="0.25">
      <c r="A4376">
        <v>1527517</v>
      </c>
      <c r="B4376" t="s">
        <v>29</v>
      </c>
      <c r="C4376" t="s">
        <v>47</v>
      </c>
      <c r="D4376" t="s">
        <v>31</v>
      </c>
      <c r="E4376">
        <v>53202</v>
      </c>
      <c r="F4376" t="s">
        <v>20</v>
      </c>
      <c r="G4376" t="s">
        <v>97</v>
      </c>
      <c r="H4376">
        <v>178</v>
      </c>
      <c r="I4376" t="s">
        <v>53</v>
      </c>
      <c r="J4376">
        <f>VLOOKUP(I4376,Key!$A$1:$C$73,2,FALSE)</f>
        <v>43.04824</v>
      </c>
      <c r="K4376">
        <f>VLOOKUP(I4376,Key!$A$1:$C$73,3,FALSE)</f>
        <v>-87.904970000000006</v>
      </c>
      <c r="L4376" t="s">
        <v>62</v>
      </c>
      <c r="M4376">
        <f>VLOOKUP(L4376,Key!$A$1:$C$73,2,FALSE)</f>
        <v>43.052460000000004</v>
      </c>
      <c r="N4376">
        <f>VLOOKUP(L4376,Key!$A$1:$C$73,3,FALSE)</f>
        <v>-87.891000000000005</v>
      </c>
      <c r="O4376">
        <v>7</v>
      </c>
      <c r="P4376">
        <v>0</v>
      </c>
      <c r="Q4376">
        <v>1.1000000000000001</v>
      </c>
      <c r="R4376">
        <v>1</v>
      </c>
      <c r="S4376">
        <v>42</v>
      </c>
      <c r="T4376">
        <f t="shared" si="612"/>
        <v>-1</v>
      </c>
      <c r="U4376" s="1">
        <v>42829</v>
      </c>
      <c r="V4376" s="13">
        <f t="shared" si="613"/>
        <v>42826</v>
      </c>
      <c r="W4376" s="14">
        <f t="shared" si="614"/>
        <v>42829</v>
      </c>
      <c r="X4376" s="1" t="str">
        <f t="shared" si="615"/>
        <v>Tuesday</v>
      </c>
      <c r="Y4376" s="2">
        <v>0.6702893518518519</v>
      </c>
      <c r="Z4376" s="2">
        <f t="shared" si="616"/>
        <v>0.66666666666666663</v>
      </c>
      <c r="AA4376">
        <f>1</f>
        <v>1</v>
      </c>
      <c r="AB4376" s="1">
        <v>42829</v>
      </c>
      <c r="AC4376" s="13">
        <f t="shared" si="617"/>
        <v>42826</v>
      </c>
      <c r="AD4376" s="14">
        <f t="shared" si="618"/>
        <v>42829</v>
      </c>
      <c r="AE4376" s="1" t="str">
        <f t="shared" si="619"/>
        <v>Tuesday</v>
      </c>
      <c r="AF4376" s="2">
        <v>0.6752083333333333</v>
      </c>
      <c r="AG4376" s="2">
        <f t="shared" si="620"/>
        <v>0.66666666666666663</v>
      </c>
      <c r="AH4376" t="s">
        <v>23</v>
      </c>
    </row>
    <row r="4377" spans="1:34" x14ac:dyDescent="0.25">
      <c r="A4377">
        <v>1527517</v>
      </c>
      <c r="B4377" t="s">
        <v>29</v>
      </c>
      <c r="C4377" t="s">
        <v>47</v>
      </c>
      <c r="D4377" t="s">
        <v>31</v>
      </c>
      <c r="E4377">
        <v>53202</v>
      </c>
      <c r="F4377" t="s">
        <v>20</v>
      </c>
      <c r="G4377" t="s">
        <v>97</v>
      </c>
      <c r="H4377">
        <v>5474</v>
      </c>
      <c r="I4377" t="s">
        <v>62</v>
      </c>
      <c r="J4377">
        <f>VLOOKUP(I4377,Key!$A$1:$C$73,2,FALSE)</f>
        <v>43.052460000000004</v>
      </c>
      <c r="K4377">
        <f>VLOOKUP(I4377,Key!$A$1:$C$73,3,FALSE)</f>
        <v>-87.891000000000005</v>
      </c>
      <c r="L4377" t="s">
        <v>61</v>
      </c>
      <c r="M4377">
        <f>VLOOKUP(L4377,Key!$A$1:$C$73,2,FALSE)</f>
        <v>43.060786</v>
      </c>
      <c r="N4377">
        <f>VLOOKUP(L4377,Key!$A$1:$C$73,3,FALSE)</f>
        <v>-87.883825999999999</v>
      </c>
      <c r="O4377">
        <v>6</v>
      </c>
      <c r="P4377">
        <v>0</v>
      </c>
      <c r="Q4377">
        <v>0.9</v>
      </c>
      <c r="R4377">
        <v>0.9</v>
      </c>
      <c r="S4377">
        <v>36</v>
      </c>
      <c r="T4377">
        <f t="shared" si="612"/>
        <v>-1</v>
      </c>
      <c r="U4377" s="1">
        <v>42829</v>
      </c>
      <c r="V4377" s="13">
        <f t="shared" si="613"/>
        <v>42826</v>
      </c>
      <c r="W4377" s="14">
        <f t="shared" si="614"/>
        <v>42829</v>
      </c>
      <c r="X4377" s="1" t="str">
        <f t="shared" si="615"/>
        <v>Tuesday</v>
      </c>
      <c r="Y4377" s="2">
        <v>0.62960648148148146</v>
      </c>
      <c r="Z4377" s="2">
        <f t="shared" si="616"/>
        <v>0.625</v>
      </c>
      <c r="AA4377">
        <f>1</f>
        <v>1</v>
      </c>
      <c r="AB4377" s="1">
        <v>42829</v>
      </c>
      <c r="AC4377" s="13">
        <f t="shared" si="617"/>
        <v>42826</v>
      </c>
      <c r="AD4377" s="14">
        <f t="shared" si="618"/>
        <v>42829</v>
      </c>
      <c r="AE4377" s="1" t="str">
        <f t="shared" si="619"/>
        <v>Tuesday</v>
      </c>
      <c r="AF4377" s="2">
        <v>0.63350694444444444</v>
      </c>
      <c r="AG4377" s="2">
        <f t="shared" si="620"/>
        <v>0.625</v>
      </c>
      <c r="AH4377" t="s">
        <v>23</v>
      </c>
    </row>
    <row r="4378" spans="1:34" x14ac:dyDescent="0.25">
      <c r="A4378">
        <v>1527517</v>
      </c>
      <c r="B4378" t="s">
        <v>29</v>
      </c>
      <c r="C4378" t="s">
        <v>47</v>
      </c>
      <c r="D4378" t="s">
        <v>31</v>
      </c>
      <c r="E4378">
        <v>53202</v>
      </c>
      <c r="F4378" t="s">
        <v>20</v>
      </c>
      <c r="G4378" t="s">
        <v>97</v>
      </c>
      <c r="H4378">
        <v>11140</v>
      </c>
      <c r="I4378" t="s">
        <v>61</v>
      </c>
      <c r="J4378">
        <f>VLOOKUP(I4378,Key!$A$1:$C$73,2,FALSE)</f>
        <v>43.060786</v>
      </c>
      <c r="K4378">
        <f>VLOOKUP(I4378,Key!$A$1:$C$73,3,FALSE)</f>
        <v>-87.883825999999999</v>
      </c>
      <c r="L4378" t="s">
        <v>53</v>
      </c>
      <c r="M4378">
        <f>VLOOKUP(L4378,Key!$A$1:$C$73,2,FALSE)</f>
        <v>43.04824</v>
      </c>
      <c r="N4378">
        <f>VLOOKUP(L4378,Key!$A$1:$C$73,3,FALSE)</f>
        <v>-87.904970000000006</v>
      </c>
      <c r="O4378">
        <v>10</v>
      </c>
      <c r="P4378">
        <v>0</v>
      </c>
      <c r="Q4378">
        <v>1.5</v>
      </c>
      <c r="R4378">
        <v>1.4</v>
      </c>
      <c r="S4378">
        <v>60</v>
      </c>
      <c r="T4378">
        <f t="shared" si="612"/>
        <v>-1</v>
      </c>
      <c r="U4378" s="1">
        <v>42829</v>
      </c>
      <c r="V4378" s="13">
        <f t="shared" si="613"/>
        <v>42826</v>
      </c>
      <c r="W4378" s="14">
        <f t="shared" si="614"/>
        <v>42829</v>
      </c>
      <c r="X4378" s="1" t="str">
        <f t="shared" si="615"/>
        <v>Tuesday</v>
      </c>
      <c r="Y4378" s="2">
        <v>0.64119212962962957</v>
      </c>
      <c r="Z4378" s="2">
        <f t="shared" si="616"/>
        <v>0.625</v>
      </c>
      <c r="AA4378">
        <f>1</f>
        <v>1</v>
      </c>
      <c r="AB4378" s="1">
        <v>42829</v>
      </c>
      <c r="AC4378" s="13">
        <f t="shared" si="617"/>
        <v>42826</v>
      </c>
      <c r="AD4378" s="14">
        <f t="shared" si="618"/>
        <v>42829</v>
      </c>
      <c r="AE4378" s="1" t="str">
        <f t="shared" si="619"/>
        <v>Tuesday</v>
      </c>
      <c r="AF4378" s="2">
        <v>0.6485995370370371</v>
      </c>
      <c r="AG4378" s="2">
        <f t="shared" si="620"/>
        <v>0.66666666666666663</v>
      </c>
      <c r="AH4378" t="s">
        <v>23</v>
      </c>
    </row>
    <row r="4379" spans="1:34" x14ac:dyDescent="0.25">
      <c r="A4379">
        <v>1527517</v>
      </c>
      <c r="B4379" t="s">
        <v>29</v>
      </c>
      <c r="C4379" t="s">
        <v>47</v>
      </c>
      <c r="D4379" t="s">
        <v>31</v>
      </c>
      <c r="E4379">
        <v>53202</v>
      </c>
      <c r="F4379" t="s">
        <v>20</v>
      </c>
      <c r="G4379" t="s">
        <v>97</v>
      </c>
      <c r="H4379">
        <v>5544</v>
      </c>
      <c r="I4379" t="s">
        <v>78</v>
      </c>
      <c r="J4379">
        <f>VLOOKUP(I4379,Key!$A$1:$C$73,2,FALSE)</f>
        <v>43.048200000000001</v>
      </c>
      <c r="K4379">
        <f>VLOOKUP(I4379,Key!$A$1:$C$73,3,FALSE)</f>
        <v>-87.900859999999994</v>
      </c>
      <c r="L4379" t="s">
        <v>62</v>
      </c>
      <c r="M4379">
        <f>VLOOKUP(L4379,Key!$A$1:$C$73,2,FALSE)</f>
        <v>43.052460000000004</v>
      </c>
      <c r="N4379">
        <f>VLOOKUP(L4379,Key!$A$1:$C$73,3,FALSE)</f>
        <v>-87.891000000000005</v>
      </c>
      <c r="O4379">
        <v>10</v>
      </c>
      <c r="P4379">
        <v>0</v>
      </c>
      <c r="Q4379">
        <v>1.5</v>
      </c>
      <c r="R4379">
        <v>1.4</v>
      </c>
      <c r="S4379">
        <v>60</v>
      </c>
      <c r="T4379">
        <f t="shared" si="612"/>
        <v>-1</v>
      </c>
      <c r="U4379" s="1">
        <v>42831</v>
      </c>
      <c r="V4379" s="13">
        <f t="shared" si="613"/>
        <v>42826</v>
      </c>
      <c r="W4379" s="14">
        <f t="shared" si="614"/>
        <v>42831</v>
      </c>
      <c r="X4379" s="1" t="str">
        <f t="shared" si="615"/>
        <v>Thursday</v>
      </c>
      <c r="Y4379" s="2">
        <v>0.76537037037037037</v>
      </c>
      <c r="Z4379" s="2">
        <f t="shared" si="616"/>
        <v>0.75</v>
      </c>
      <c r="AA4379">
        <f>1</f>
        <v>1</v>
      </c>
      <c r="AB4379" s="1">
        <v>42831</v>
      </c>
      <c r="AC4379" s="13">
        <f t="shared" si="617"/>
        <v>42826</v>
      </c>
      <c r="AD4379" s="14">
        <f t="shared" si="618"/>
        <v>42831</v>
      </c>
      <c r="AE4379" s="1" t="str">
        <f t="shared" si="619"/>
        <v>Thursday</v>
      </c>
      <c r="AF4379" s="2">
        <v>0.77233796296296298</v>
      </c>
      <c r="AG4379" s="2">
        <f t="shared" si="620"/>
        <v>0.79166666666666663</v>
      </c>
      <c r="AH4379" t="s">
        <v>23</v>
      </c>
    </row>
    <row r="4380" spans="1:34" x14ac:dyDescent="0.25">
      <c r="A4380">
        <v>1527517</v>
      </c>
      <c r="B4380" t="s">
        <v>29</v>
      </c>
      <c r="C4380" t="s">
        <v>47</v>
      </c>
      <c r="D4380" t="s">
        <v>31</v>
      </c>
      <c r="E4380">
        <v>53202</v>
      </c>
      <c r="F4380" t="s">
        <v>20</v>
      </c>
      <c r="G4380" t="s">
        <v>97</v>
      </c>
      <c r="H4380">
        <v>5544</v>
      </c>
      <c r="I4380" t="s">
        <v>62</v>
      </c>
      <c r="J4380">
        <f>VLOOKUP(I4380,Key!$A$1:$C$73,2,FALSE)</f>
        <v>43.052460000000004</v>
      </c>
      <c r="K4380">
        <f>VLOOKUP(I4380,Key!$A$1:$C$73,3,FALSE)</f>
        <v>-87.891000000000005</v>
      </c>
      <c r="L4380" t="s">
        <v>78</v>
      </c>
      <c r="M4380">
        <f>VLOOKUP(L4380,Key!$A$1:$C$73,2,FALSE)</f>
        <v>43.048200000000001</v>
      </c>
      <c r="N4380">
        <f>VLOOKUP(L4380,Key!$A$1:$C$73,3,FALSE)</f>
        <v>-87.900859999999994</v>
      </c>
      <c r="O4380">
        <v>9</v>
      </c>
      <c r="P4380">
        <v>0</v>
      </c>
      <c r="Q4380">
        <v>1.4</v>
      </c>
      <c r="R4380">
        <v>1.3</v>
      </c>
      <c r="S4380">
        <v>54</v>
      </c>
      <c r="T4380">
        <f t="shared" si="612"/>
        <v>-1</v>
      </c>
      <c r="U4380" s="1">
        <v>42831</v>
      </c>
      <c r="V4380" s="13">
        <f t="shared" si="613"/>
        <v>42826</v>
      </c>
      <c r="W4380" s="14">
        <f t="shared" si="614"/>
        <v>42831</v>
      </c>
      <c r="X4380" s="1" t="str">
        <f t="shared" si="615"/>
        <v>Thursday</v>
      </c>
      <c r="Y4380" s="2">
        <v>0.73084490740740737</v>
      </c>
      <c r="Z4380" s="2">
        <f t="shared" si="616"/>
        <v>0.75</v>
      </c>
      <c r="AA4380">
        <f>1</f>
        <v>1</v>
      </c>
      <c r="AB4380" s="1">
        <v>42831</v>
      </c>
      <c r="AC4380" s="13">
        <f t="shared" si="617"/>
        <v>42826</v>
      </c>
      <c r="AD4380" s="14">
        <f t="shared" si="618"/>
        <v>42831</v>
      </c>
      <c r="AE4380" s="1" t="str">
        <f t="shared" si="619"/>
        <v>Thursday</v>
      </c>
      <c r="AF4380" s="2">
        <v>0.73716435185185192</v>
      </c>
      <c r="AG4380" s="2">
        <f t="shared" si="620"/>
        <v>0.75</v>
      </c>
      <c r="AH4380" t="s">
        <v>23</v>
      </c>
    </row>
    <row r="4381" spans="1:34" x14ac:dyDescent="0.25">
      <c r="A4381">
        <v>1528751</v>
      </c>
      <c r="B4381" t="s">
        <v>29</v>
      </c>
      <c r="C4381" t="s">
        <v>47</v>
      </c>
      <c r="D4381" t="s">
        <v>31</v>
      </c>
      <c r="E4381">
        <v>53210</v>
      </c>
      <c r="F4381" t="s">
        <v>20</v>
      </c>
      <c r="G4381" t="s">
        <v>50</v>
      </c>
      <c r="H4381">
        <v>11165</v>
      </c>
      <c r="I4381" t="s">
        <v>72</v>
      </c>
      <c r="J4381">
        <f>VLOOKUP(I4381,Key!$A$1:$C$73,2,FALSE)</f>
        <v>43.060839999999999</v>
      </c>
      <c r="K4381">
        <f>VLOOKUP(I4381,Key!$A$1:$C$73,3,FALSE)</f>
        <v>-88.001940000000005</v>
      </c>
      <c r="L4381" t="s">
        <v>72</v>
      </c>
      <c r="M4381">
        <f>VLOOKUP(L4381,Key!$A$1:$C$73,2,FALSE)</f>
        <v>43.060839999999999</v>
      </c>
      <c r="N4381">
        <f>VLOOKUP(L4381,Key!$A$1:$C$73,3,FALSE)</f>
        <v>-88.001940000000005</v>
      </c>
      <c r="O4381">
        <v>11</v>
      </c>
      <c r="P4381">
        <v>0</v>
      </c>
      <c r="Q4381">
        <v>1.7</v>
      </c>
      <c r="R4381">
        <v>1.6</v>
      </c>
      <c r="S4381">
        <v>66</v>
      </c>
      <c r="T4381">
        <f t="shared" si="612"/>
        <v>-1</v>
      </c>
      <c r="U4381" s="1">
        <v>42843</v>
      </c>
      <c r="V4381" s="13">
        <f t="shared" si="613"/>
        <v>42826</v>
      </c>
      <c r="W4381" s="14">
        <f t="shared" si="614"/>
        <v>42843</v>
      </c>
      <c r="X4381" s="1" t="str">
        <f t="shared" si="615"/>
        <v>Tuesday</v>
      </c>
      <c r="Y4381" s="2">
        <v>0.47247685185185184</v>
      </c>
      <c r="Z4381" s="2">
        <f t="shared" si="616"/>
        <v>0.45833333333333331</v>
      </c>
      <c r="AA4381">
        <f>1</f>
        <v>1</v>
      </c>
      <c r="AB4381" s="1">
        <v>42843</v>
      </c>
      <c r="AC4381" s="13">
        <f t="shared" si="617"/>
        <v>42826</v>
      </c>
      <c r="AD4381" s="14">
        <f t="shared" si="618"/>
        <v>42843</v>
      </c>
      <c r="AE4381" s="1" t="str">
        <f t="shared" si="619"/>
        <v>Tuesday</v>
      </c>
      <c r="AF4381" s="2">
        <v>0.47988425925925932</v>
      </c>
      <c r="AG4381" s="2">
        <f t="shared" si="620"/>
        <v>0.5</v>
      </c>
      <c r="AH4381" t="s">
        <v>25</v>
      </c>
    </row>
    <row r="4382" spans="1:34" x14ac:dyDescent="0.25">
      <c r="A4382">
        <v>1528751</v>
      </c>
      <c r="B4382" t="s">
        <v>29</v>
      </c>
      <c r="C4382" t="s">
        <v>47</v>
      </c>
      <c r="D4382" t="s">
        <v>31</v>
      </c>
      <c r="E4382">
        <v>53210</v>
      </c>
      <c r="F4382" t="s">
        <v>20</v>
      </c>
      <c r="G4382" t="s">
        <v>50</v>
      </c>
      <c r="H4382">
        <v>5536</v>
      </c>
      <c r="I4382" t="s">
        <v>72</v>
      </c>
      <c r="J4382">
        <f>VLOOKUP(I4382,Key!$A$1:$C$73,2,FALSE)</f>
        <v>43.060839999999999</v>
      </c>
      <c r="K4382">
        <f>VLOOKUP(I4382,Key!$A$1:$C$73,3,FALSE)</f>
        <v>-88.001940000000005</v>
      </c>
      <c r="L4382" t="s">
        <v>72</v>
      </c>
      <c r="M4382">
        <f>VLOOKUP(L4382,Key!$A$1:$C$73,2,FALSE)</f>
        <v>43.060839999999999</v>
      </c>
      <c r="N4382">
        <f>VLOOKUP(L4382,Key!$A$1:$C$73,3,FALSE)</f>
        <v>-88.001940000000005</v>
      </c>
      <c r="O4382">
        <v>12</v>
      </c>
      <c r="P4382">
        <v>0</v>
      </c>
      <c r="Q4382">
        <v>1.8</v>
      </c>
      <c r="R4382">
        <v>1.7</v>
      </c>
      <c r="S4382">
        <v>72</v>
      </c>
      <c r="T4382">
        <f t="shared" si="612"/>
        <v>-1</v>
      </c>
      <c r="U4382" s="1">
        <v>42847</v>
      </c>
      <c r="V4382" s="13">
        <f t="shared" si="613"/>
        <v>42826</v>
      </c>
      <c r="W4382" s="14">
        <f t="shared" si="614"/>
        <v>42847</v>
      </c>
      <c r="X4382" s="1" t="str">
        <f t="shared" si="615"/>
        <v>Saturday</v>
      </c>
      <c r="Y4382" s="2">
        <v>0.56331018518518516</v>
      </c>
      <c r="Z4382" s="2">
        <f t="shared" si="616"/>
        <v>0.58333333333333326</v>
      </c>
      <c r="AA4382">
        <f>1</f>
        <v>1</v>
      </c>
      <c r="AB4382" s="1">
        <v>42847</v>
      </c>
      <c r="AC4382" s="13">
        <f t="shared" si="617"/>
        <v>42826</v>
      </c>
      <c r="AD4382" s="14">
        <f t="shared" si="618"/>
        <v>42847</v>
      </c>
      <c r="AE4382" s="1" t="str">
        <f t="shared" si="619"/>
        <v>Saturday</v>
      </c>
      <c r="AF4382" s="2">
        <v>0.57173611111111111</v>
      </c>
      <c r="AG4382" s="2">
        <f t="shared" si="620"/>
        <v>0.58333333333333326</v>
      </c>
      <c r="AH4382" t="s">
        <v>25</v>
      </c>
    </row>
    <row r="4383" spans="1:34" x14ac:dyDescent="0.25">
      <c r="A4383">
        <v>1528751</v>
      </c>
      <c r="B4383" t="s">
        <v>29</v>
      </c>
      <c r="C4383" t="s">
        <v>47</v>
      </c>
      <c r="D4383" t="s">
        <v>31</v>
      </c>
      <c r="E4383">
        <v>53210</v>
      </c>
      <c r="F4383" t="s">
        <v>20</v>
      </c>
      <c r="G4383" t="s">
        <v>50</v>
      </c>
      <c r="H4383">
        <v>250</v>
      </c>
      <c r="I4383" t="s">
        <v>81</v>
      </c>
      <c r="J4383">
        <f>VLOOKUP(I4383,Key!$A$1:$C$73,2,FALSE)</f>
        <v>43.058010000000003</v>
      </c>
      <c r="K4383">
        <f>VLOOKUP(I4383,Key!$A$1:$C$73,3,FALSE)</f>
        <v>-87.877300000000005</v>
      </c>
      <c r="L4383" t="s">
        <v>77</v>
      </c>
      <c r="M4383">
        <f>VLOOKUP(L4383,Key!$A$1:$C$73,2,FALSE)</f>
        <v>43.036900000000003</v>
      </c>
      <c r="N4383">
        <f>VLOOKUP(L4383,Key!$A$1:$C$73,3,FALSE)</f>
        <v>-87.89667</v>
      </c>
      <c r="O4383">
        <v>11</v>
      </c>
      <c r="P4383">
        <v>0</v>
      </c>
      <c r="Q4383">
        <v>1.7</v>
      </c>
      <c r="R4383">
        <v>1.6</v>
      </c>
      <c r="S4383">
        <v>66</v>
      </c>
      <c r="T4383">
        <f t="shared" si="612"/>
        <v>-1</v>
      </c>
      <c r="U4383" s="1">
        <v>42855</v>
      </c>
      <c r="V4383" s="13">
        <f t="shared" si="613"/>
        <v>42826</v>
      </c>
      <c r="W4383" s="14">
        <f t="shared" si="614"/>
        <v>42855</v>
      </c>
      <c r="X4383" s="1" t="str">
        <f t="shared" si="615"/>
        <v>Sunday</v>
      </c>
      <c r="Y4383" s="2">
        <v>0.37655092592592593</v>
      </c>
      <c r="Z4383" s="2">
        <f t="shared" si="616"/>
        <v>0.375</v>
      </c>
      <c r="AA4383">
        <f>1</f>
        <v>1</v>
      </c>
      <c r="AB4383" s="1">
        <v>42855</v>
      </c>
      <c r="AC4383" s="13">
        <f t="shared" si="617"/>
        <v>42826</v>
      </c>
      <c r="AD4383" s="14">
        <f t="shared" si="618"/>
        <v>42855</v>
      </c>
      <c r="AE4383" s="1" t="str">
        <f t="shared" si="619"/>
        <v>Sunday</v>
      </c>
      <c r="AF4383" s="2">
        <v>0.38471064814814815</v>
      </c>
      <c r="AG4383" s="2">
        <f t="shared" si="620"/>
        <v>0.375</v>
      </c>
      <c r="AH4383" t="s">
        <v>23</v>
      </c>
    </row>
    <row r="4384" spans="1:34" x14ac:dyDescent="0.25">
      <c r="A4384">
        <v>1528751</v>
      </c>
      <c r="B4384" t="s">
        <v>29</v>
      </c>
      <c r="C4384" t="s">
        <v>47</v>
      </c>
      <c r="D4384" t="s">
        <v>31</v>
      </c>
      <c r="E4384">
        <v>53210</v>
      </c>
      <c r="F4384" t="s">
        <v>20</v>
      </c>
      <c r="G4384" t="s">
        <v>50</v>
      </c>
      <c r="H4384">
        <v>250</v>
      </c>
      <c r="I4384" t="s">
        <v>77</v>
      </c>
      <c r="J4384">
        <f>VLOOKUP(I4384,Key!$A$1:$C$73,2,FALSE)</f>
        <v>43.036900000000003</v>
      </c>
      <c r="K4384">
        <f>VLOOKUP(I4384,Key!$A$1:$C$73,3,FALSE)</f>
        <v>-87.89667</v>
      </c>
      <c r="L4384" t="s">
        <v>48</v>
      </c>
      <c r="M4384">
        <f>VLOOKUP(L4384,Key!$A$1:$C$73,2,FALSE)</f>
        <v>43.031320000000001</v>
      </c>
      <c r="N4384">
        <f>VLOOKUP(L4384,Key!$A$1:$C$73,3,FALSE)</f>
        <v>-87.904259999999994</v>
      </c>
      <c r="O4384">
        <v>5</v>
      </c>
      <c r="P4384">
        <v>0</v>
      </c>
      <c r="Q4384">
        <v>0.8</v>
      </c>
      <c r="R4384">
        <v>0.7</v>
      </c>
      <c r="S4384">
        <v>30</v>
      </c>
      <c r="T4384">
        <f t="shared" si="612"/>
        <v>-1</v>
      </c>
      <c r="U4384" s="1">
        <v>42855</v>
      </c>
      <c r="V4384" s="13">
        <f t="shared" si="613"/>
        <v>42826</v>
      </c>
      <c r="W4384" s="14">
        <f t="shared" si="614"/>
        <v>42855</v>
      </c>
      <c r="X4384" s="1" t="str">
        <f t="shared" si="615"/>
        <v>Sunday</v>
      </c>
      <c r="Y4384" s="2">
        <v>0.38688657407407406</v>
      </c>
      <c r="Z4384" s="2">
        <f t="shared" si="616"/>
        <v>0.375</v>
      </c>
      <c r="AA4384">
        <f>1</f>
        <v>1</v>
      </c>
      <c r="AB4384" s="1">
        <v>42855</v>
      </c>
      <c r="AC4384" s="13">
        <f t="shared" si="617"/>
        <v>42826</v>
      </c>
      <c r="AD4384" s="14">
        <f t="shared" si="618"/>
        <v>42855</v>
      </c>
      <c r="AE4384" s="1" t="str">
        <f t="shared" si="619"/>
        <v>Sunday</v>
      </c>
      <c r="AF4384" s="2">
        <v>0.39047453703703705</v>
      </c>
      <c r="AG4384" s="2">
        <f t="shared" si="620"/>
        <v>0.375</v>
      </c>
      <c r="AH4384" t="s">
        <v>23</v>
      </c>
    </row>
    <row r="4385" spans="1:34" x14ac:dyDescent="0.25">
      <c r="A4385">
        <v>1528751</v>
      </c>
      <c r="B4385" t="s">
        <v>29</v>
      </c>
      <c r="C4385" t="s">
        <v>47</v>
      </c>
      <c r="D4385" t="s">
        <v>31</v>
      </c>
      <c r="E4385">
        <v>53210</v>
      </c>
      <c r="F4385" t="s">
        <v>20</v>
      </c>
      <c r="G4385" t="s">
        <v>50</v>
      </c>
      <c r="H4385">
        <v>250</v>
      </c>
      <c r="I4385" t="s">
        <v>48</v>
      </c>
      <c r="J4385">
        <f>VLOOKUP(I4385,Key!$A$1:$C$73,2,FALSE)</f>
        <v>43.031320000000001</v>
      </c>
      <c r="K4385">
        <f>VLOOKUP(I4385,Key!$A$1:$C$73,3,FALSE)</f>
        <v>-87.904259999999994</v>
      </c>
      <c r="L4385" t="s">
        <v>77</v>
      </c>
      <c r="M4385">
        <f>VLOOKUP(L4385,Key!$A$1:$C$73,2,FALSE)</f>
        <v>43.036900000000003</v>
      </c>
      <c r="N4385">
        <f>VLOOKUP(L4385,Key!$A$1:$C$73,3,FALSE)</f>
        <v>-87.89667</v>
      </c>
      <c r="O4385">
        <v>15</v>
      </c>
      <c r="P4385">
        <v>0</v>
      </c>
      <c r="Q4385">
        <v>2.2999999999999998</v>
      </c>
      <c r="R4385">
        <v>2.1</v>
      </c>
      <c r="S4385">
        <v>90</v>
      </c>
      <c r="T4385">
        <f t="shared" si="612"/>
        <v>-1</v>
      </c>
      <c r="U4385" s="1">
        <v>42855</v>
      </c>
      <c r="V4385" s="13">
        <f t="shared" si="613"/>
        <v>42826</v>
      </c>
      <c r="W4385" s="14">
        <f t="shared" si="614"/>
        <v>42855</v>
      </c>
      <c r="X4385" s="1" t="str">
        <f t="shared" si="615"/>
        <v>Sunday</v>
      </c>
      <c r="Y4385" s="2">
        <v>0.39266203703703706</v>
      </c>
      <c r="Z4385" s="2">
        <f t="shared" si="616"/>
        <v>0.375</v>
      </c>
      <c r="AA4385">
        <f>1</f>
        <v>1</v>
      </c>
      <c r="AB4385" s="1">
        <v>42855</v>
      </c>
      <c r="AC4385" s="13">
        <f t="shared" si="617"/>
        <v>42826</v>
      </c>
      <c r="AD4385" s="14">
        <f t="shared" si="618"/>
        <v>42855</v>
      </c>
      <c r="AE4385" s="1" t="str">
        <f t="shared" si="619"/>
        <v>Sunday</v>
      </c>
      <c r="AF4385" s="2">
        <v>0.4033680555555556</v>
      </c>
      <c r="AG4385" s="2">
        <f t="shared" si="620"/>
        <v>0.41666666666666663</v>
      </c>
      <c r="AH4385" t="s">
        <v>23</v>
      </c>
    </row>
    <row r="4386" spans="1:34" x14ac:dyDescent="0.25">
      <c r="A4386">
        <v>1528751</v>
      </c>
      <c r="B4386" t="s">
        <v>29</v>
      </c>
      <c r="C4386" t="s">
        <v>47</v>
      </c>
      <c r="D4386" t="s">
        <v>31</v>
      </c>
      <c r="E4386">
        <v>53210</v>
      </c>
      <c r="F4386" t="s">
        <v>20</v>
      </c>
      <c r="G4386" t="s">
        <v>50</v>
      </c>
      <c r="H4386">
        <v>250</v>
      </c>
      <c r="I4386" t="s">
        <v>77</v>
      </c>
      <c r="J4386">
        <f>VLOOKUP(I4386,Key!$A$1:$C$73,2,FALSE)</f>
        <v>43.036900000000003</v>
      </c>
      <c r="K4386">
        <f>VLOOKUP(I4386,Key!$A$1:$C$73,3,FALSE)</f>
        <v>-87.89667</v>
      </c>
      <c r="L4386" t="s">
        <v>81</v>
      </c>
      <c r="M4386">
        <f>VLOOKUP(L4386,Key!$A$1:$C$73,2,FALSE)</f>
        <v>43.058010000000003</v>
      </c>
      <c r="N4386">
        <f>VLOOKUP(L4386,Key!$A$1:$C$73,3,FALSE)</f>
        <v>-87.877300000000005</v>
      </c>
      <c r="O4386">
        <v>14</v>
      </c>
      <c r="P4386">
        <v>0</v>
      </c>
      <c r="Q4386">
        <v>2.1</v>
      </c>
      <c r="R4386">
        <v>2</v>
      </c>
      <c r="S4386">
        <v>84</v>
      </c>
      <c r="T4386">
        <f t="shared" si="612"/>
        <v>-1</v>
      </c>
      <c r="U4386" s="1">
        <v>42855</v>
      </c>
      <c r="V4386" s="13">
        <f t="shared" si="613"/>
        <v>42826</v>
      </c>
      <c r="W4386" s="14">
        <f t="shared" si="614"/>
        <v>42855</v>
      </c>
      <c r="X4386" s="1" t="str">
        <f t="shared" si="615"/>
        <v>Sunday</v>
      </c>
      <c r="Y4386" s="2">
        <v>0.4036689814814815</v>
      </c>
      <c r="Z4386" s="2">
        <f t="shared" si="616"/>
        <v>0.41666666666666663</v>
      </c>
      <c r="AA4386">
        <f>1</f>
        <v>1</v>
      </c>
      <c r="AB4386" s="1">
        <v>42855</v>
      </c>
      <c r="AC4386" s="13">
        <f t="shared" si="617"/>
        <v>42826</v>
      </c>
      <c r="AD4386" s="14">
        <f t="shared" si="618"/>
        <v>42855</v>
      </c>
      <c r="AE4386" s="1" t="str">
        <f t="shared" si="619"/>
        <v>Sunday</v>
      </c>
      <c r="AF4386" s="2">
        <v>0.4138425925925926</v>
      </c>
      <c r="AG4386" s="2">
        <f t="shared" si="620"/>
        <v>0.41666666666666663</v>
      </c>
      <c r="AH4386" t="s">
        <v>23</v>
      </c>
    </row>
    <row r="4387" spans="1:34" x14ac:dyDescent="0.25">
      <c r="A4387">
        <v>1528751</v>
      </c>
      <c r="B4387" t="s">
        <v>29</v>
      </c>
      <c r="C4387" t="s">
        <v>47</v>
      </c>
      <c r="D4387" t="s">
        <v>31</v>
      </c>
      <c r="E4387">
        <v>53210</v>
      </c>
      <c r="F4387" t="s">
        <v>20</v>
      </c>
      <c r="G4387" t="s">
        <v>50</v>
      </c>
      <c r="H4387">
        <v>5575</v>
      </c>
      <c r="I4387" t="s">
        <v>72</v>
      </c>
      <c r="J4387">
        <f>VLOOKUP(I4387,Key!$A$1:$C$73,2,FALSE)</f>
        <v>43.060839999999999</v>
      </c>
      <c r="K4387">
        <f>VLOOKUP(I4387,Key!$A$1:$C$73,3,FALSE)</f>
        <v>-88.001940000000005</v>
      </c>
      <c r="L4387" t="s">
        <v>71</v>
      </c>
      <c r="M4387">
        <f>VLOOKUP(L4387,Key!$A$1:$C$73,2,FALSE)</f>
        <v>43.060079999999999</v>
      </c>
      <c r="N4387">
        <f>VLOOKUP(L4387,Key!$A$1:$C$73,3,FALSE)</f>
        <v>-88.027349999999998</v>
      </c>
      <c r="O4387">
        <v>18</v>
      </c>
      <c r="P4387">
        <v>0</v>
      </c>
      <c r="Q4387">
        <v>2.7</v>
      </c>
      <c r="R4387">
        <v>2.6</v>
      </c>
      <c r="S4387">
        <v>108</v>
      </c>
      <c r="T4387">
        <f t="shared" si="612"/>
        <v>-1</v>
      </c>
      <c r="U4387" s="1">
        <v>42840</v>
      </c>
      <c r="V4387" s="13">
        <f t="shared" si="613"/>
        <v>42826</v>
      </c>
      <c r="W4387" s="14">
        <f t="shared" si="614"/>
        <v>42840</v>
      </c>
      <c r="X4387" s="1" t="str">
        <f t="shared" si="615"/>
        <v>Saturday</v>
      </c>
      <c r="Y4387" s="2">
        <v>0.38210648148148146</v>
      </c>
      <c r="Z4387" s="2">
        <f t="shared" si="616"/>
        <v>0.375</v>
      </c>
      <c r="AA4387">
        <f>1</f>
        <v>1</v>
      </c>
      <c r="AB4387" s="1">
        <v>42840</v>
      </c>
      <c r="AC4387" s="13">
        <f t="shared" si="617"/>
        <v>42826</v>
      </c>
      <c r="AD4387" s="14">
        <f t="shared" si="618"/>
        <v>42840</v>
      </c>
      <c r="AE4387" s="1" t="str">
        <f t="shared" si="619"/>
        <v>Saturday</v>
      </c>
      <c r="AF4387" s="2">
        <v>0.3947222222222222</v>
      </c>
      <c r="AG4387" s="2">
        <f t="shared" si="620"/>
        <v>0.375</v>
      </c>
      <c r="AH4387" t="s">
        <v>23</v>
      </c>
    </row>
    <row r="4388" spans="1:34" x14ac:dyDescent="0.25">
      <c r="A4388">
        <v>1528751</v>
      </c>
      <c r="B4388" t="s">
        <v>29</v>
      </c>
      <c r="C4388" t="s">
        <v>47</v>
      </c>
      <c r="D4388" t="s">
        <v>31</v>
      </c>
      <c r="E4388">
        <v>53210</v>
      </c>
      <c r="F4388" t="s">
        <v>20</v>
      </c>
      <c r="G4388" t="s">
        <v>50</v>
      </c>
      <c r="H4388">
        <v>5547</v>
      </c>
      <c r="I4388" t="s">
        <v>71</v>
      </c>
      <c r="J4388">
        <f>VLOOKUP(I4388,Key!$A$1:$C$73,2,FALSE)</f>
        <v>43.060079999999999</v>
      </c>
      <c r="K4388">
        <f>VLOOKUP(I4388,Key!$A$1:$C$73,3,FALSE)</f>
        <v>-88.027349999999998</v>
      </c>
      <c r="L4388" t="s">
        <v>88</v>
      </c>
      <c r="M4388">
        <f>VLOOKUP(L4388,Key!$A$1:$C$73,2,FALSE)</f>
        <v>43.059550000000002</v>
      </c>
      <c r="N4388">
        <f>VLOOKUP(L4388,Key!$A$1:$C$73,3,FALSE)</f>
        <v>-88.008840000000006</v>
      </c>
      <c r="O4388">
        <v>14</v>
      </c>
      <c r="P4388">
        <v>0</v>
      </c>
      <c r="Q4388">
        <v>2.1</v>
      </c>
      <c r="R4388">
        <v>2</v>
      </c>
      <c r="S4388">
        <v>84</v>
      </c>
      <c r="T4388">
        <f t="shared" si="612"/>
        <v>-1</v>
      </c>
      <c r="U4388" s="1">
        <v>42840</v>
      </c>
      <c r="V4388" s="13">
        <f t="shared" si="613"/>
        <v>42826</v>
      </c>
      <c r="W4388" s="14">
        <f t="shared" si="614"/>
        <v>42840</v>
      </c>
      <c r="X4388" s="1" t="str">
        <f t="shared" si="615"/>
        <v>Saturday</v>
      </c>
      <c r="Y4388" s="2">
        <v>0.41903935185185182</v>
      </c>
      <c r="Z4388" s="2">
        <f t="shared" si="616"/>
        <v>0.41666666666666663</v>
      </c>
      <c r="AA4388">
        <f>1</f>
        <v>1</v>
      </c>
      <c r="AB4388" s="1">
        <v>42840</v>
      </c>
      <c r="AC4388" s="13">
        <f t="shared" si="617"/>
        <v>42826</v>
      </c>
      <c r="AD4388" s="14">
        <f t="shared" si="618"/>
        <v>42840</v>
      </c>
      <c r="AE4388" s="1" t="str">
        <f t="shared" si="619"/>
        <v>Saturday</v>
      </c>
      <c r="AF4388" s="2">
        <v>0.4284722222222222</v>
      </c>
      <c r="AG4388" s="2">
        <f t="shared" si="620"/>
        <v>0.41666666666666663</v>
      </c>
      <c r="AH4388" t="s">
        <v>23</v>
      </c>
    </row>
    <row r="4389" spans="1:34" x14ac:dyDescent="0.25">
      <c r="A4389">
        <v>1528752</v>
      </c>
      <c r="B4389" t="s">
        <v>29</v>
      </c>
      <c r="C4389" t="s">
        <v>47</v>
      </c>
      <c r="D4389" t="s">
        <v>31</v>
      </c>
      <c r="E4389">
        <v>53210</v>
      </c>
      <c r="F4389" t="s">
        <v>20</v>
      </c>
      <c r="G4389" t="s">
        <v>50</v>
      </c>
      <c r="H4389">
        <v>5571</v>
      </c>
      <c r="I4389" t="s">
        <v>71</v>
      </c>
      <c r="J4389">
        <f>VLOOKUP(I4389,Key!$A$1:$C$73,2,FALSE)</f>
        <v>43.060079999999999</v>
      </c>
      <c r="K4389">
        <f>VLOOKUP(I4389,Key!$A$1:$C$73,3,FALSE)</f>
        <v>-88.027349999999998</v>
      </c>
      <c r="L4389" t="s">
        <v>88</v>
      </c>
      <c r="M4389">
        <f>VLOOKUP(L4389,Key!$A$1:$C$73,2,FALSE)</f>
        <v>43.059550000000002</v>
      </c>
      <c r="N4389">
        <f>VLOOKUP(L4389,Key!$A$1:$C$73,3,FALSE)</f>
        <v>-88.008840000000006</v>
      </c>
      <c r="O4389">
        <v>16</v>
      </c>
      <c r="P4389">
        <v>0</v>
      </c>
      <c r="Q4389">
        <v>2.4</v>
      </c>
      <c r="R4389">
        <v>2.2999999999999998</v>
      </c>
      <c r="S4389">
        <v>96</v>
      </c>
      <c r="T4389">
        <f t="shared" si="612"/>
        <v>-1</v>
      </c>
      <c r="U4389" s="1">
        <v>42840</v>
      </c>
      <c r="V4389" s="13">
        <f t="shared" si="613"/>
        <v>42826</v>
      </c>
      <c r="W4389" s="14">
        <f t="shared" si="614"/>
        <v>42840</v>
      </c>
      <c r="X4389" s="1" t="str">
        <f t="shared" si="615"/>
        <v>Saturday</v>
      </c>
      <c r="Y4389" s="2">
        <v>0.41803240740740738</v>
      </c>
      <c r="Z4389" s="2">
        <f t="shared" si="616"/>
        <v>0.41666666666666663</v>
      </c>
      <c r="AA4389">
        <f>1</f>
        <v>1</v>
      </c>
      <c r="AB4389" s="1">
        <v>42840</v>
      </c>
      <c r="AC4389" s="13">
        <f t="shared" si="617"/>
        <v>42826</v>
      </c>
      <c r="AD4389" s="14">
        <f t="shared" si="618"/>
        <v>42840</v>
      </c>
      <c r="AE4389" s="1" t="str">
        <f t="shared" si="619"/>
        <v>Saturday</v>
      </c>
      <c r="AF4389" s="2">
        <v>0.42862268518518515</v>
      </c>
      <c r="AG4389" s="2">
        <f t="shared" si="620"/>
        <v>0.41666666666666663</v>
      </c>
      <c r="AH4389" t="s">
        <v>23</v>
      </c>
    </row>
    <row r="4390" spans="1:34" x14ac:dyDescent="0.25">
      <c r="A4390">
        <v>1528752</v>
      </c>
      <c r="B4390" t="s">
        <v>29</v>
      </c>
      <c r="C4390" t="s">
        <v>47</v>
      </c>
      <c r="D4390" t="s">
        <v>31</v>
      </c>
      <c r="E4390">
        <v>53210</v>
      </c>
      <c r="F4390" t="s">
        <v>20</v>
      </c>
      <c r="G4390" t="s">
        <v>50</v>
      </c>
      <c r="H4390">
        <v>5484</v>
      </c>
      <c r="I4390" t="s">
        <v>72</v>
      </c>
      <c r="J4390">
        <f>VLOOKUP(I4390,Key!$A$1:$C$73,2,FALSE)</f>
        <v>43.060839999999999</v>
      </c>
      <c r="K4390">
        <f>VLOOKUP(I4390,Key!$A$1:$C$73,3,FALSE)</f>
        <v>-88.001940000000005</v>
      </c>
      <c r="L4390" t="s">
        <v>72</v>
      </c>
      <c r="M4390">
        <f>VLOOKUP(L4390,Key!$A$1:$C$73,2,FALSE)</f>
        <v>43.060839999999999</v>
      </c>
      <c r="N4390">
        <f>VLOOKUP(L4390,Key!$A$1:$C$73,3,FALSE)</f>
        <v>-88.001940000000005</v>
      </c>
      <c r="O4390">
        <v>13</v>
      </c>
      <c r="P4390">
        <v>0</v>
      </c>
      <c r="Q4390">
        <v>2</v>
      </c>
      <c r="R4390">
        <v>1.9</v>
      </c>
      <c r="S4390">
        <v>78</v>
      </c>
      <c r="T4390">
        <f t="shared" si="612"/>
        <v>-1</v>
      </c>
      <c r="U4390" s="1">
        <v>42847</v>
      </c>
      <c r="V4390" s="13">
        <f t="shared" si="613"/>
        <v>42826</v>
      </c>
      <c r="W4390" s="14">
        <f t="shared" si="614"/>
        <v>42847</v>
      </c>
      <c r="X4390" s="1" t="str">
        <f t="shared" si="615"/>
        <v>Saturday</v>
      </c>
      <c r="Y4390" s="2">
        <v>0.56307870370370372</v>
      </c>
      <c r="Z4390" s="2">
        <f t="shared" si="616"/>
        <v>0.58333333333333326</v>
      </c>
      <c r="AA4390">
        <f>1</f>
        <v>1</v>
      </c>
      <c r="AB4390" s="1">
        <v>42847</v>
      </c>
      <c r="AC4390" s="13">
        <f t="shared" si="617"/>
        <v>42826</v>
      </c>
      <c r="AD4390" s="14">
        <f t="shared" si="618"/>
        <v>42847</v>
      </c>
      <c r="AE4390" s="1" t="str">
        <f t="shared" si="619"/>
        <v>Saturday</v>
      </c>
      <c r="AF4390" s="2">
        <v>0.5715972222222222</v>
      </c>
      <c r="AG4390" s="2">
        <f t="shared" si="620"/>
        <v>0.58333333333333326</v>
      </c>
      <c r="AH4390" t="s">
        <v>25</v>
      </c>
    </row>
    <row r="4391" spans="1:34" x14ac:dyDescent="0.25">
      <c r="A4391">
        <v>1528752</v>
      </c>
      <c r="B4391" t="s">
        <v>29</v>
      </c>
      <c r="C4391" t="s">
        <v>47</v>
      </c>
      <c r="D4391" t="s">
        <v>31</v>
      </c>
      <c r="E4391">
        <v>53210</v>
      </c>
      <c r="F4391" t="s">
        <v>20</v>
      </c>
      <c r="G4391" t="s">
        <v>50</v>
      </c>
      <c r="H4391">
        <v>11165</v>
      </c>
      <c r="I4391" t="s">
        <v>72</v>
      </c>
      <c r="J4391">
        <f>VLOOKUP(I4391,Key!$A$1:$C$73,2,FALSE)</f>
        <v>43.060839999999999</v>
      </c>
      <c r="K4391">
        <f>VLOOKUP(I4391,Key!$A$1:$C$73,3,FALSE)</f>
        <v>-88.001940000000005</v>
      </c>
      <c r="L4391" t="s">
        <v>73</v>
      </c>
      <c r="M4391">
        <f>VLOOKUP(L4391,Key!$A$1:$C$73,2,FALSE)</f>
        <v>43.060580000000002</v>
      </c>
      <c r="N4391">
        <f>VLOOKUP(L4391,Key!$A$1:$C$73,3,FALSE)</f>
        <v>-87.998589999999993</v>
      </c>
      <c r="O4391">
        <v>6</v>
      </c>
      <c r="P4391">
        <v>0</v>
      </c>
      <c r="Q4391">
        <v>0.9</v>
      </c>
      <c r="R4391">
        <v>0.9</v>
      </c>
      <c r="S4391">
        <v>36</v>
      </c>
      <c r="T4391">
        <f t="shared" si="612"/>
        <v>-1</v>
      </c>
      <c r="U4391" s="1">
        <v>42845</v>
      </c>
      <c r="V4391" s="13">
        <f t="shared" si="613"/>
        <v>42826</v>
      </c>
      <c r="W4391" s="14">
        <f t="shared" si="614"/>
        <v>42845</v>
      </c>
      <c r="X4391" s="1" t="str">
        <f t="shared" si="615"/>
        <v>Thursday</v>
      </c>
      <c r="Y4391" s="2">
        <v>0.69701388888888882</v>
      </c>
      <c r="Z4391" s="2">
        <f t="shared" si="616"/>
        <v>0.70833333333333326</v>
      </c>
      <c r="AA4391">
        <f>1</f>
        <v>1</v>
      </c>
      <c r="AB4391" s="1">
        <v>42845</v>
      </c>
      <c r="AC4391" s="13">
        <f t="shared" si="617"/>
        <v>42826</v>
      </c>
      <c r="AD4391" s="14">
        <f t="shared" si="618"/>
        <v>42845</v>
      </c>
      <c r="AE4391" s="1" t="str">
        <f t="shared" si="619"/>
        <v>Thursday</v>
      </c>
      <c r="AF4391" s="2">
        <v>0.70074074074074078</v>
      </c>
      <c r="AG4391" s="2">
        <f t="shared" si="620"/>
        <v>0.70833333333333326</v>
      </c>
      <c r="AH4391" t="s">
        <v>23</v>
      </c>
    </row>
    <row r="4392" spans="1:34" x14ac:dyDescent="0.25">
      <c r="A4392">
        <v>1528752</v>
      </c>
      <c r="B4392" t="s">
        <v>29</v>
      </c>
      <c r="C4392" t="s">
        <v>47</v>
      </c>
      <c r="D4392" t="s">
        <v>31</v>
      </c>
      <c r="E4392">
        <v>53210</v>
      </c>
      <c r="F4392" t="s">
        <v>20</v>
      </c>
      <c r="G4392" t="s">
        <v>50</v>
      </c>
      <c r="H4392">
        <v>5536</v>
      </c>
      <c r="I4392" t="s">
        <v>73</v>
      </c>
      <c r="J4392">
        <f>VLOOKUP(I4392,Key!$A$1:$C$73,2,FALSE)</f>
        <v>43.060580000000002</v>
      </c>
      <c r="K4392">
        <f>VLOOKUP(I4392,Key!$A$1:$C$73,3,FALSE)</f>
        <v>-87.998589999999993</v>
      </c>
      <c r="L4392" t="s">
        <v>72</v>
      </c>
      <c r="M4392">
        <f>VLOOKUP(L4392,Key!$A$1:$C$73,2,FALSE)</f>
        <v>43.060839999999999</v>
      </c>
      <c r="N4392">
        <f>VLOOKUP(L4392,Key!$A$1:$C$73,3,FALSE)</f>
        <v>-88.001940000000005</v>
      </c>
      <c r="O4392">
        <v>5</v>
      </c>
      <c r="P4392">
        <v>0</v>
      </c>
      <c r="Q4392">
        <v>0.8</v>
      </c>
      <c r="R4392">
        <v>0.7</v>
      </c>
      <c r="S4392">
        <v>30</v>
      </c>
      <c r="T4392">
        <f t="shared" si="612"/>
        <v>-1</v>
      </c>
      <c r="U4392" s="1">
        <v>42845</v>
      </c>
      <c r="V4392" s="13">
        <f t="shared" si="613"/>
        <v>42826</v>
      </c>
      <c r="W4392" s="14">
        <f t="shared" si="614"/>
        <v>42845</v>
      </c>
      <c r="X4392" s="1" t="str">
        <f t="shared" si="615"/>
        <v>Thursday</v>
      </c>
      <c r="Y4392" s="2">
        <v>0.69347222222222227</v>
      </c>
      <c r="Z4392" s="2">
        <f t="shared" si="616"/>
        <v>0.70833333333333326</v>
      </c>
      <c r="AA4392">
        <f>1</f>
        <v>1</v>
      </c>
      <c r="AB4392" s="1">
        <v>42845</v>
      </c>
      <c r="AC4392" s="13">
        <f t="shared" si="617"/>
        <v>42826</v>
      </c>
      <c r="AD4392" s="14">
        <f t="shared" si="618"/>
        <v>42845</v>
      </c>
      <c r="AE4392" s="1" t="str">
        <f t="shared" si="619"/>
        <v>Thursday</v>
      </c>
      <c r="AF4392" s="2">
        <v>0.6969212962962964</v>
      </c>
      <c r="AG4392" s="2">
        <f t="shared" si="620"/>
        <v>0.70833333333333326</v>
      </c>
      <c r="AH4392" t="s">
        <v>23</v>
      </c>
    </row>
    <row r="4393" spans="1:34" x14ac:dyDescent="0.25">
      <c r="A4393">
        <v>1530544</v>
      </c>
      <c r="B4393" t="s">
        <v>29</v>
      </c>
      <c r="C4393" t="s">
        <v>138</v>
      </c>
      <c r="D4393" t="s">
        <v>139</v>
      </c>
      <c r="E4393">
        <v>7424</v>
      </c>
      <c r="F4393" t="s">
        <v>20</v>
      </c>
      <c r="G4393" t="s">
        <v>50</v>
      </c>
      <c r="H4393">
        <v>5491</v>
      </c>
      <c r="I4393" t="s">
        <v>60</v>
      </c>
      <c r="J4393">
        <f>VLOOKUP(I4393,Key!$A$1:$C$73,2,FALSE)</f>
        <v>43.046570000000003</v>
      </c>
      <c r="K4393">
        <f>VLOOKUP(I4393,Key!$A$1:$C$73,3,FALSE)</f>
        <v>-87.908720000000002</v>
      </c>
      <c r="L4393" t="s">
        <v>39</v>
      </c>
      <c r="M4393">
        <f>VLOOKUP(L4393,Key!$A$1:$C$73,2,FALSE)</f>
        <v>43.031480000000002</v>
      </c>
      <c r="N4393">
        <f>VLOOKUP(L4393,Key!$A$1:$C$73,3,FALSE)</f>
        <v>-87.908169999999998</v>
      </c>
      <c r="O4393">
        <v>11</v>
      </c>
      <c r="P4393">
        <v>0</v>
      </c>
      <c r="Q4393">
        <v>1.7</v>
      </c>
      <c r="R4393">
        <v>1.6</v>
      </c>
      <c r="S4393">
        <v>66</v>
      </c>
      <c r="T4393">
        <f t="shared" si="612"/>
        <v>-1</v>
      </c>
      <c r="U4393" s="1">
        <v>42850</v>
      </c>
      <c r="V4393" s="13">
        <f t="shared" si="613"/>
        <v>42826</v>
      </c>
      <c r="W4393" s="14">
        <f t="shared" si="614"/>
        <v>42850</v>
      </c>
      <c r="X4393" s="1" t="str">
        <f t="shared" si="615"/>
        <v>Tuesday</v>
      </c>
      <c r="Y4393" s="2">
        <v>0.34643518518518518</v>
      </c>
      <c r="Z4393" s="2">
        <f t="shared" si="616"/>
        <v>0.33333333333333331</v>
      </c>
      <c r="AA4393">
        <f>1</f>
        <v>1</v>
      </c>
      <c r="AB4393" s="1">
        <v>42850</v>
      </c>
      <c r="AC4393" s="13">
        <f t="shared" si="617"/>
        <v>42826</v>
      </c>
      <c r="AD4393" s="14">
        <f t="shared" si="618"/>
        <v>42850</v>
      </c>
      <c r="AE4393" s="1" t="str">
        <f t="shared" si="619"/>
        <v>Tuesday</v>
      </c>
      <c r="AF4393" s="2">
        <v>0.35363425925925923</v>
      </c>
      <c r="AG4393" s="2">
        <f t="shared" si="620"/>
        <v>0.33333333333333331</v>
      </c>
      <c r="AH4393" t="s">
        <v>23</v>
      </c>
    </row>
    <row r="4394" spans="1:34" x14ac:dyDescent="0.25">
      <c r="A4394">
        <v>1530544</v>
      </c>
      <c r="B4394" t="s">
        <v>29</v>
      </c>
      <c r="C4394" t="s">
        <v>138</v>
      </c>
      <c r="D4394" t="s">
        <v>139</v>
      </c>
      <c r="E4394">
        <v>7424</v>
      </c>
      <c r="F4394" t="s">
        <v>20</v>
      </c>
      <c r="G4394" t="s">
        <v>50</v>
      </c>
      <c r="H4394">
        <v>344</v>
      </c>
      <c r="I4394" t="s">
        <v>39</v>
      </c>
      <c r="J4394">
        <f>VLOOKUP(I4394,Key!$A$1:$C$73,2,FALSE)</f>
        <v>43.031480000000002</v>
      </c>
      <c r="K4394">
        <f>VLOOKUP(I4394,Key!$A$1:$C$73,3,FALSE)</f>
        <v>-87.908169999999998</v>
      </c>
      <c r="L4394" t="s">
        <v>60</v>
      </c>
      <c r="M4394">
        <f>VLOOKUP(L4394,Key!$A$1:$C$73,2,FALSE)</f>
        <v>43.046570000000003</v>
      </c>
      <c r="N4394">
        <f>VLOOKUP(L4394,Key!$A$1:$C$73,3,FALSE)</f>
        <v>-87.908720000000002</v>
      </c>
      <c r="O4394">
        <v>10</v>
      </c>
      <c r="P4394">
        <v>0</v>
      </c>
      <c r="Q4394">
        <v>1.5</v>
      </c>
      <c r="R4394">
        <v>1.4</v>
      </c>
      <c r="S4394">
        <v>60</v>
      </c>
      <c r="T4394">
        <f t="shared" si="612"/>
        <v>-1</v>
      </c>
      <c r="U4394" s="1">
        <v>42850</v>
      </c>
      <c r="V4394" s="13">
        <f t="shared" si="613"/>
        <v>42826</v>
      </c>
      <c r="W4394" s="14">
        <f t="shared" si="614"/>
        <v>42850</v>
      </c>
      <c r="X4394" s="1" t="str">
        <f t="shared" si="615"/>
        <v>Tuesday</v>
      </c>
      <c r="Y4394" s="2">
        <v>0.55761574074074072</v>
      </c>
      <c r="Z4394" s="2">
        <f t="shared" si="616"/>
        <v>0.54166666666666663</v>
      </c>
      <c r="AA4394">
        <f>1</f>
        <v>1</v>
      </c>
      <c r="AB4394" s="1">
        <v>42850</v>
      </c>
      <c r="AC4394" s="13">
        <f t="shared" si="617"/>
        <v>42826</v>
      </c>
      <c r="AD4394" s="14">
        <f t="shared" si="618"/>
        <v>42850</v>
      </c>
      <c r="AE4394" s="1" t="str">
        <f t="shared" si="619"/>
        <v>Tuesday</v>
      </c>
      <c r="AF4394" s="2">
        <v>0.56425925925925924</v>
      </c>
      <c r="AG4394" s="2">
        <f t="shared" si="620"/>
        <v>0.58333333333333326</v>
      </c>
      <c r="AH4394" t="s">
        <v>23</v>
      </c>
    </row>
    <row r="4395" spans="1:34" x14ac:dyDescent="0.25">
      <c r="A4395">
        <v>1530544</v>
      </c>
      <c r="B4395" t="s">
        <v>29</v>
      </c>
      <c r="C4395" t="s">
        <v>138</v>
      </c>
      <c r="D4395" t="s">
        <v>139</v>
      </c>
      <c r="E4395">
        <v>7424</v>
      </c>
      <c r="F4395" t="s">
        <v>20</v>
      </c>
      <c r="G4395" t="s">
        <v>50</v>
      </c>
      <c r="H4395">
        <v>344</v>
      </c>
      <c r="I4395" t="s">
        <v>60</v>
      </c>
      <c r="J4395">
        <f>VLOOKUP(I4395,Key!$A$1:$C$73,2,FALSE)</f>
        <v>43.046570000000003</v>
      </c>
      <c r="K4395">
        <f>VLOOKUP(I4395,Key!$A$1:$C$73,3,FALSE)</f>
        <v>-87.908720000000002</v>
      </c>
      <c r="L4395" t="s">
        <v>39</v>
      </c>
      <c r="M4395">
        <f>VLOOKUP(L4395,Key!$A$1:$C$73,2,FALSE)</f>
        <v>43.031480000000002</v>
      </c>
      <c r="N4395">
        <f>VLOOKUP(L4395,Key!$A$1:$C$73,3,FALSE)</f>
        <v>-87.908169999999998</v>
      </c>
      <c r="O4395">
        <v>11</v>
      </c>
      <c r="P4395">
        <v>0</v>
      </c>
      <c r="Q4395">
        <v>1.7</v>
      </c>
      <c r="R4395">
        <v>1.6</v>
      </c>
      <c r="S4395">
        <v>66</v>
      </c>
      <c r="T4395">
        <f t="shared" si="612"/>
        <v>-1</v>
      </c>
      <c r="U4395" s="1">
        <v>42851</v>
      </c>
      <c r="V4395" s="13">
        <f t="shared" si="613"/>
        <v>42826</v>
      </c>
      <c r="W4395" s="14">
        <f t="shared" si="614"/>
        <v>42851</v>
      </c>
      <c r="X4395" s="1" t="str">
        <f t="shared" si="615"/>
        <v>Wednesday</v>
      </c>
      <c r="Y4395" s="2">
        <v>0.34856481481481483</v>
      </c>
      <c r="Z4395" s="2">
        <f t="shared" si="616"/>
        <v>0.33333333333333331</v>
      </c>
      <c r="AA4395">
        <f>1</f>
        <v>1</v>
      </c>
      <c r="AB4395" s="1">
        <v>42851</v>
      </c>
      <c r="AC4395" s="13">
        <f t="shared" si="617"/>
        <v>42826</v>
      </c>
      <c r="AD4395" s="14">
        <f t="shared" si="618"/>
        <v>42851</v>
      </c>
      <c r="AE4395" s="1" t="str">
        <f t="shared" si="619"/>
        <v>Wednesday</v>
      </c>
      <c r="AF4395" s="2">
        <v>0.35586805555555556</v>
      </c>
      <c r="AG4395" s="2">
        <f t="shared" si="620"/>
        <v>0.375</v>
      </c>
      <c r="AH4395" t="s">
        <v>23</v>
      </c>
    </row>
    <row r="4396" spans="1:34" x14ac:dyDescent="0.25">
      <c r="A4396">
        <v>1530544</v>
      </c>
      <c r="B4396" t="s">
        <v>29</v>
      </c>
      <c r="C4396" t="s">
        <v>138</v>
      </c>
      <c r="D4396" t="s">
        <v>139</v>
      </c>
      <c r="E4396">
        <v>7424</v>
      </c>
      <c r="F4396" t="s">
        <v>20</v>
      </c>
      <c r="G4396" t="s">
        <v>50</v>
      </c>
      <c r="H4396">
        <v>106</v>
      </c>
      <c r="I4396" t="s">
        <v>52</v>
      </c>
      <c r="J4396">
        <f>VLOOKUP(I4396,Key!$A$1:$C$73,2,FALSE)</f>
        <v>43.042490000000001</v>
      </c>
      <c r="K4396">
        <f>VLOOKUP(I4396,Key!$A$1:$C$73,3,FALSE)</f>
        <v>-87.909959999999998</v>
      </c>
      <c r="L4396" t="s">
        <v>39</v>
      </c>
      <c r="M4396">
        <f>VLOOKUP(L4396,Key!$A$1:$C$73,2,FALSE)</f>
        <v>43.031480000000002</v>
      </c>
      <c r="N4396">
        <f>VLOOKUP(L4396,Key!$A$1:$C$73,3,FALSE)</f>
        <v>-87.908169999999998</v>
      </c>
      <c r="O4396">
        <v>9</v>
      </c>
      <c r="P4396">
        <v>0</v>
      </c>
      <c r="Q4396">
        <v>1.4</v>
      </c>
      <c r="R4396">
        <v>1.3</v>
      </c>
      <c r="S4396">
        <v>54</v>
      </c>
      <c r="T4396">
        <f t="shared" si="612"/>
        <v>-1</v>
      </c>
      <c r="U4396" s="1">
        <v>42853</v>
      </c>
      <c r="V4396" s="13">
        <f t="shared" si="613"/>
        <v>42826</v>
      </c>
      <c r="W4396" s="14">
        <f t="shared" si="614"/>
        <v>42853</v>
      </c>
      <c r="X4396" s="1" t="str">
        <f t="shared" si="615"/>
        <v>Friday</v>
      </c>
      <c r="Y4396" s="2">
        <v>0.49891203703703701</v>
      </c>
      <c r="Z4396" s="2">
        <f t="shared" si="616"/>
        <v>0.5</v>
      </c>
      <c r="AA4396">
        <f>1</f>
        <v>1</v>
      </c>
      <c r="AB4396" s="1">
        <v>42853</v>
      </c>
      <c r="AC4396" s="13">
        <f t="shared" si="617"/>
        <v>42826</v>
      </c>
      <c r="AD4396" s="14">
        <f t="shared" si="618"/>
        <v>42853</v>
      </c>
      <c r="AE4396" s="1" t="str">
        <f t="shared" si="619"/>
        <v>Friday</v>
      </c>
      <c r="AF4396" s="2">
        <v>0.50511574074074073</v>
      </c>
      <c r="AG4396" s="2">
        <f t="shared" si="620"/>
        <v>0.5</v>
      </c>
      <c r="AH4396" t="s">
        <v>23</v>
      </c>
    </row>
    <row r="4397" spans="1:34" x14ac:dyDescent="0.25">
      <c r="A4397">
        <v>1530544</v>
      </c>
      <c r="B4397" t="s">
        <v>29</v>
      </c>
      <c r="C4397" t="s">
        <v>138</v>
      </c>
      <c r="D4397" t="s">
        <v>139</v>
      </c>
      <c r="E4397">
        <v>7424</v>
      </c>
      <c r="F4397" t="s">
        <v>20</v>
      </c>
      <c r="G4397" t="s">
        <v>50</v>
      </c>
      <c r="H4397">
        <v>5429</v>
      </c>
      <c r="I4397" t="s">
        <v>60</v>
      </c>
      <c r="J4397">
        <f>VLOOKUP(I4397,Key!$A$1:$C$73,2,FALSE)</f>
        <v>43.046570000000003</v>
      </c>
      <c r="K4397">
        <f>VLOOKUP(I4397,Key!$A$1:$C$73,3,FALSE)</f>
        <v>-87.908720000000002</v>
      </c>
      <c r="L4397" t="s">
        <v>39</v>
      </c>
      <c r="M4397">
        <f>VLOOKUP(L4397,Key!$A$1:$C$73,2,FALSE)</f>
        <v>43.031480000000002</v>
      </c>
      <c r="N4397">
        <f>VLOOKUP(L4397,Key!$A$1:$C$73,3,FALSE)</f>
        <v>-87.908169999999998</v>
      </c>
      <c r="O4397">
        <v>10</v>
      </c>
      <c r="P4397">
        <v>0</v>
      </c>
      <c r="Q4397">
        <v>1.5</v>
      </c>
      <c r="R4397">
        <v>1.4</v>
      </c>
      <c r="S4397">
        <v>60</v>
      </c>
      <c r="T4397">
        <f t="shared" si="612"/>
        <v>-1</v>
      </c>
      <c r="U4397" s="1">
        <v>42832</v>
      </c>
      <c r="V4397" s="13">
        <f t="shared" si="613"/>
        <v>42826</v>
      </c>
      <c r="W4397" s="14">
        <f t="shared" si="614"/>
        <v>42832</v>
      </c>
      <c r="X4397" s="1" t="str">
        <f t="shared" si="615"/>
        <v>Friday</v>
      </c>
      <c r="Y4397" s="2">
        <v>0.50210648148148151</v>
      </c>
      <c r="Z4397" s="2">
        <f t="shared" si="616"/>
        <v>0.5</v>
      </c>
      <c r="AA4397">
        <f>1</f>
        <v>1</v>
      </c>
      <c r="AB4397" s="1">
        <v>42832</v>
      </c>
      <c r="AC4397" s="13">
        <f t="shared" si="617"/>
        <v>42826</v>
      </c>
      <c r="AD4397" s="14">
        <f t="shared" si="618"/>
        <v>42832</v>
      </c>
      <c r="AE4397" s="1" t="str">
        <f t="shared" si="619"/>
        <v>Friday</v>
      </c>
      <c r="AF4397" s="2">
        <v>0.50937500000000002</v>
      </c>
      <c r="AG4397" s="2">
        <f t="shared" si="620"/>
        <v>0.5</v>
      </c>
      <c r="AH4397" t="s">
        <v>23</v>
      </c>
    </row>
    <row r="4398" spans="1:34" x14ac:dyDescent="0.25">
      <c r="A4398">
        <v>1533837</v>
      </c>
      <c r="B4398" t="s">
        <v>29</v>
      </c>
      <c r="C4398" t="s">
        <v>47</v>
      </c>
      <c r="D4398" t="s">
        <v>31</v>
      </c>
      <c r="E4398">
        <v>53202</v>
      </c>
      <c r="F4398" t="s">
        <v>20</v>
      </c>
      <c r="G4398" t="s">
        <v>32</v>
      </c>
      <c r="H4398">
        <v>5483</v>
      </c>
      <c r="I4398" t="s">
        <v>52</v>
      </c>
      <c r="J4398">
        <f>VLOOKUP(I4398,Key!$A$1:$C$73,2,FALSE)</f>
        <v>43.042490000000001</v>
      </c>
      <c r="K4398">
        <f>VLOOKUP(I4398,Key!$A$1:$C$73,3,FALSE)</f>
        <v>-87.909959999999998</v>
      </c>
      <c r="L4398" t="s">
        <v>62</v>
      </c>
      <c r="M4398">
        <f>VLOOKUP(L4398,Key!$A$1:$C$73,2,FALSE)</f>
        <v>43.052460000000004</v>
      </c>
      <c r="N4398">
        <f>VLOOKUP(L4398,Key!$A$1:$C$73,3,FALSE)</f>
        <v>-87.891000000000005</v>
      </c>
      <c r="O4398">
        <v>13</v>
      </c>
      <c r="P4398">
        <v>0</v>
      </c>
      <c r="Q4398">
        <v>2</v>
      </c>
      <c r="R4398">
        <v>1.9</v>
      </c>
      <c r="S4398">
        <v>78</v>
      </c>
      <c r="T4398">
        <f t="shared" si="612"/>
        <v>-1</v>
      </c>
      <c r="U4398" s="1">
        <v>42848</v>
      </c>
      <c r="V4398" s="13">
        <f t="shared" si="613"/>
        <v>42826</v>
      </c>
      <c r="W4398" s="14">
        <f t="shared" si="614"/>
        <v>42848</v>
      </c>
      <c r="X4398" s="1" t="str">
        <f t="shared" si="615"/>
        <v>Sunday</v>
      </c>
      <c r="Y4398" s="2">
        <v>0.39749999999999996</v>
      </c>
      <c r="Z4398" s="2">
        <f t="shared" si="616"/>
        <v>0.41666666666666663</v>
      </c>
      <c r="AA4398">
        <f>1</f>
        <v>1</v>
      </c>
      <c r="AB4398" s="1">
        <v>42848</v>
      </c>
      <c r="AC4398" s="13">
        <f t="shared" si="617"/>
        <v>42826</v>
      </c>
      <c r="AD4398" s="14">
        <f t="shared" si="618"/>
        <v>42848</v>
      </c>
      <c r="AE4398" s="1" t="str">
        <f t="shared" si="619"/>
        <v>Sunday</v>
      </c>
      <c r="AF4398" s="2">
        <v>0.40668981481481481</v>
      </c>
      <c r="AG4398" s="2">
        <f t="shared" si="620"/>
        <v>0.41666666666666663</v>
      </c>
      <c r="AH4398" t="s">
        <v>23</v>
      </c>
    </row>
    <row r="4399" spans="1:34" x14ac:dyDescent="0.25">
      <c r="A4399">
        <v>1538823</v>
      </c>
      <c r="B4399" t="s">
        <v>29</v>
      </c>
      <c r="C4399" t="s">
        <v>47</v>
      </c>
      <c r="D4399" t="s">
        <v>31</v>
      </c>
      <c r="E4399">
        <v>53202</v>
      </c>
      <c r="F4399" t="s">
        <v>20</v>
      </c>
      <c r="G4399" t="s">
        <v>32</v>
      </c>
      <c r="H4399">
        <v>5713</v>
      </c>
      <c r="I4399" t="s">
        <v>22</v>
      </c>
      <c r="J4399">
        <f>VLOOKUP(I4399,Key!$A$1:$C$73,2,FALSE)</f>
        <v>43.058619999999998</v>
      </c>
      <c r="K4399">
        <f>VLOOKUP(I4399,Key!$A$1:$C$73,3,FALSE)</f>
        <v>-87.885319999999993</v>
      </c>
      <c r="L4399" t="s">
        <v>85</v>
      </c>
      <c r="M4399">
        <f>VLOOKUP(L4399,Key!$A$1:$C$73,2,FALSE)</f>
        <v>43.053040000000003</v>
      </c>
      <c r="N4399">
        <f>VLOOKUP(L4399,Key!$A$1:$C$73,3,FALSE)</f>
        <v>-87.897660000000002</v>
      </c>
      <c r="O4399">
        <v>8</v>
      </c>
      <c r="P4399">
        <v>0</v>
      </c>
      <c r="Q4399">
        <v>1.2</v>
      </c>
      <c r="R4399">
        <v>1.1000000000000001</v>
      </c>
      <c r="S4399">
        <v>48</v>
      </c>
      <c r="T4399">
        <f t="shared" si="612"/>
        <v>-1</v>
      </c>
      <c r="U4399" s="1">
        <v>42852</v>
      </c>
      <c r="V4399" s="13">
        <f t="shared" si="613"/>
        <v>42826</v>
      </c>
      <c r="W4399" s="14">
        <f t="shared" si="614"/>
        <v>42852</v>
      </c>
      <c r="X4399" s="1" t="str">
        <f t="shared" si="615"/>
        <v>Thursday</v>
      </c>
      <c r="Y4399" s="2">
        <v>0.79556712962962972</v>
      </c>
      <c r="Z4399" s="2">
        <f t="shared" si="616"/>
        <v>0.79166666666666663</v>
      </c>
      <c r="AA4399">
        <f>1</f>
        <v>1</v>
      </c>
      <c r="AB4399" s="1">
        <v>42852</v>
      </c>
      <c r="AC4399" s="13">
        <f t="shared" si="617"/>
        <v>42826</v>
      </c>
      <c r="AD4399" s="14">
        <f t="shared" si="618"/>
        <v>42852</v>
      </c>
      <c r="AE4399" s="1" t="str">
        <f t="shared" si="619"/>
        <v>Thursday</v>
      </c>
      <c r="AF4399" s="2">
        <v>0.80120370370370375</v>
      </c>
      <c r="AG4399" s="2">
        <f t="shared" si="620"/>
        <v>0.79166666666666663</v>
      </c>
      <c r="AH4399" t="s">
        <v>23</v>
      </c>
    </row>
    <row r="4400" spans="1:34" x14ac:dyDescent="0.25">
      <c r="A4400">
        <v>1538823</v>
      </c>
      <c r="B4400" t="s">
        <v>29</v>
      </c>
      <c r="C4400" t="s">
        <v>47</v>
      </c>
      <c r="D4400" t="s">
        <v>31</v>
      </c>
      <c r="E4400">
        <v>53202</v>
      </c>
      <c r="F4400" t="s">
        <v>20</v>
      </c>
      <c r="G4400" t="s">
        <v>32</v>
      </c>
      <c r="H4400">
        <v>5544</v>
      </c>
      <c r="I4400" t="s">
        <v>40</v>
      </c>
      <c r="J4400">
        <f>VLOOKUP(I4400,Key!$A$1:$C$73,2,FALSE)</f>
        <v>43.06033</v>
      </c>
      <c r="K4400">
        <f>VLOOKUP(I4400,Key!$A$1:$C$73,3,FALSE)</f>
        <v>-87.89546</v>
      </c>
      <c r="L4400" t="s">
        <v>79</v>
      </c>
      <c r="M4400">
        <f>VLOOKUP(L4400,Key!$A$1:$C$73,2,FALSE)</f>
        <v>43.04804</v>
      </c>
      <c r="N4400">
        <f>VLOOKUP(L4400,Key!$A$1:$C$73,3,FALSE)</f>
        <v>-87.896720000000002</v>
      </c>
      <c r="O4400">
        <v>13</v>
      </c>
      <c r="P4400">
        <v>0</v>
      </c>
      <c r="Q4400">
        <v>2</v>
      </c>
      <c r="R4400">
        <v>1.9</v>
      </c>
      <c r="S4400">
        <v>78</v>
      </c>
      <c r="T4400">
        <f t="shared" si="612"/>
        <v>-1</v>
      </c>
      <c r="U4400" s="1">
        <v>42826</v>
      </c>
      <c r="V4400" s="13">
        <f t="shared" si="613"/>
        <v>42826</v>
      </c>
      <c r="W4400" s="14">
        <f t="shared" si="614"/>
        <v>42826</v>
      </c>
      <c r="X4400" s="1" t="str">
        <f t="shared" si="615"/>
        <v>Saturday</v>
      </c>
      <c r="Y4400" s="2">
        <v>0.80953703703703705</v>
      </c>
      <c r="Z4400" s="2">
        <f t="shared" si="616"/>
        <v>0.79166666666666663</v>
      </c>
      <c r="AA4400">
        <f>1</f>
        <v>1</v>
      </c>
      <c r="AB4400" s="1">
        <v>42826</v>
      </c>
      <c r="AC4400" s="13">
        <f t="shared" si="617"/>
        <v>42826</v>
      </c>
      <c r="AD4400" s="14">
        <f t="shared" si="618"/>
        <v>42826</v>
      </c>
      <c r="AE4400" s="1" t="str">
        <f t="shared" si="619"/>
        <v>Saturday</v>
      </c>
      <c r="AF4400" s="2">
        <v>0.81809027777777776</v>
      </c>
      <c r="AG4400" s="2">
        <f t="shared" si="620"/>
        <v>0.83333333333333326</v>
      </c>
      <c r="AH4400" t="s">
        <v>23</v>
      </c>
    </row>
    <row r="4401" spans="1:34" x14ac:dyDescent="0.25">
      <c r="A4401">
        <v>1538910</v>
      </c>
      <c r="B4401" t="s">
        <v>29</v>
      </c>
      <c r="C4401" t="s">
        <v>123</v>
      </c>
      <c r="D4401" t="s">
        <v>31</v>
      </c>
      <c r="E4401">
        <v>54449</v>
      </c>
      <c r="F4401" t="s">
        <v>20</v>
      </c>
      <c r="G4401" t="s">
        <v>32</v>
      </c>
      <c r="H4401">
        <v>5543</v>
      </c>
      <c r="I4401" t="s">
        <v>22</v>
      </c>
      <c r="J4401">
        <f>VLOOKUP(I4401,Key!$A$1:$C$73,2,FALSE)</f>
        <v>43.058619999999998</v>
      </c>
      <c r="K4401">
        <f>VLOOKUP(I4401,Key!$A$1:$C$73,3,FALSE)</f>
        <v>-87.885319999999993</v>
      </c>
      <c r="L4401" t="s">
        <v>80</v>
      </c>
      <c r="M4401">
        <f>VLOOKUP(L4401,Key!$A$1:$C$73,2,FALSE)</f>
        <v>43.060250000000003</v>
      </c>
      <c r="N4401">
        <f>VLOOKUP(L4401,Key!$A$1:$C$73,3,FALSE)</f>
        <v>-87.892169999999993</v>
      </c>
      <c r="O4401">
        <v>38</v>
      </c>
      <c r="P4401">
        <v>0</v>
      </c>
      <c r="Q4401">
        <v>5.7</v>
      </c>
      <c r="R4401">
        <v>5.4</v>
      </c>
      <c r="S4401">
        <v>228</v>
      </c>
      <c r="T4401">
        <f t="shared" si="612"/>
        <v>-1</v>
      </c>
      <c r="U4401" s="1">
        <v>42847</v>
      </c>
      <c r="V4401" s="13">
        <f t="shared" si="613"/>
        <v>42826</v>
      </c>
      <c r="W4401" s="14">
        <f t="shared" si="614"/>
        <v>42847</v>
      </c>
      <c r="X4401" s="1" t="str">
        <f t="shared" si="615"/>
        <v>Saturday</v>
      </c>
      <c r="Y4401" s="2">
        <v>0.57554398148148145</v>
      </c>
      <c r="Z4401" s="2">
        <f t="shared" si="616"/>
        <v>0.58333333333333326</v>
      </c>
      <c r="AA4401">
        <f>1</f>
        <v>1</v>
      </c>
      <c r="AB4401" s="1">
        <v>42847</v>
      </c>
      <c r="AC4401" s="13">
        <f t="shared" si="617"/>
        <v>42826</v>
      </c>
      <c r="AD4401" s="14">
        <f t="shared" si="618"/>
        <v>42847</v>
      </c>
      <c r="AE4401" s="1" t="str">
        <f t="shared" si="619"/>
        <v>Saturday</v>
      </c>
      <c r="AF4401" s="2">
        <v>0.60164351851851849</v>
      </c>
      <c r="AG4401" s="2">
        <f t="shared" si="620"/>
        <v>0.58333333333333326</v>
      </c>
      <c r="AH4401" t="s">
        <v>23</v>
      </c>
    </row>
    <row r="4402" spans="1:34" x14ac:dyDescent="0.25">
      <c r="A4402">
        <v>1546752</v>
      </c>
      <c r="B4402" t="s">
        <v>29</v>
      </c>
      <c r="C4402" t="s">
        <v>103</v>
      </c>
      <c r="D4402" t="s">
        <v>31</v>
      </c>
      <c r="E4402">
        <v>53202</v>
      </c>
      <c r="F4402" t="s">
        <v>20</v>
      </c>
      <c r="G4402" t="s">
        <v>32</v>
      </c>
      <c r="H4402">
        <v>5511</v>
      </c>
      <c r="I4402" t="s">
        <v>62</v>
      </c>
      <c r="J4402">
        <f>VLOOKUP(I4402,Key!$A$1:$C$73,2,FALSE)</f>
        <v>43.052460000000004</v>
      </c>
      <c r="K4402">
        <f>VLOOKUP(I4402,Key!$A$1:$C$73,3,FALSE)</f>
        <v>-87.891000000000005</v>
      </c>
      <c r="L4402" t="s">
        <v>21</v>
      </c>
      <c r="M4402">
        <f>VLOOKUP(L4402,Key!$A$1:$C$73,2,FALSE)</f>
        <v>43.074890000000003</v>
      </c>
      <c r="N4402">
        <f>VLOOKUP(L4402,Key!$A$1:$C$73,3,FALSE)</f>
        <v>-87.882810000000006</v>
      </c>
      <c r="O4402">
        <v>15</v>
      </c>
      <c r="P4402">
        <v>0</v>
      </c>
      <c r="Q4402">
        <v>2.2999999999999998</v>
      </c>
      <c r="R4402">
        <v>2.1</v>
      </c>
      <c r="S4402">
        <v>90</v>
      </c>
      <c r="T4402">
        <f t="shared" si="612"/>
        <v>-1</v>
      </c>
      <c r="U4402" s="1">
        <v>42848</v>
      </c>
      <c r="V4402" s="13">
        <f t="shared" si="613"/>
        <v>42826</v>
      </c>
      <c r="W4402" s="14">
        <f t="shared" si="614"/>
        <v>42848</v>
      </c>
      <c r="X4402" s="1" t="str">
        <f t="shared" si="615"/>
        <v>Sunday</v>
      </c>
      <c r="Y4402" s="2">
        <v>0.53167824074074077</v>
      </c>
      <c r="Z4402" s="2">
        <f t="shared" si="616"/>
        <v>0.54166666666666663</v>
      </c>
      <c r="AA4402">
        <f>1</f>
        <v>1</v>
      </c>
      <c r="AB4402" s="1">
        <v>42848</v>
      </c>
      <c r="AC4402" s="13">
        <f t="shared" si="617"/>
        <v>42826</v>
      </c>
      <c r="AD4402" s="14">
        <f t="shared" si="618"/>
        <v>42848</v>
      </c>
      <c r="AE4402" s="1" t="str">
        <f t="shared" si="619"/>
        <v>Sunday</v>
      </c>
      <c r="AF4402" s="2">
        <v>0.54214120370370367</v>
      </c>
      <c r="AG4402" s="2">
        <f t="shared" si="620"/>
        <v>0.54166666666666663</v>
      </c>
      <c r="AH4402" t="s">
        <v>23</v>
      </c>
    </row>
    <row r="4403" spans="1:34" x14ac:dyDescent="0.25">
      <c r="A4403">
        <v>1546752</v>
      </c>
      <c r="B4403" t="s">
        <v>29</v>
      </c>
      <c r="C4403" t="s">
        <v>103</v>
      </c>
      <c r="D4403" t="s">
        <v>31</v>
      </c>
      <c r="E4403">
        <v>53202</v>
      </c>
      <c r="F4403" t="s">
        <v>20</v>
      </c>
      <c r="G4403" t="s">
        <v>32</v>
      </c>
      <c r="H4403">
        <v>8</v>
      </c>
      <c r="I4403" t="s">
        <v>21</v>
      </c>
      <c r="J4403">
        <f>VLOOKUP(I4403,Key!$A$1:$C$73,2,FALSE)</f>
        <v>43.074890000000003</v>
      </c>
      <c r="K4403">
        <f>VLOOKUP(I4403,Key!$A$1:$C$73,3,FALSE)</f>
        <v>-87.882810000000006</v>
      </c>
      <c r="L4403" t="s">
        <v>24</v>
      </c>
      <c r="M4403">
        <f>VLOOKUP(L4403,Key!$A$1:$C$73,2,FALSE)</f>
        <v>43.074655999999997</v>
      </c>
      <c r="N4403">
        <f>VLOOKUP(L4403,Key!$A$1:$C$73,3,FALSE)</f>
        <v>-87.889011999999994</v>
      </c>
      <c r="O4403">
        <v>3</v>
      </c>
      <c r="P4403">
        <v>0</v>
      </c>
      <c r="Q4403">
        <v>0.5</v>
      </c>
      <c r="R4403">
        <v>0.4</v>
      </c>
      <c r="S4403">
        <v>18</v>
      </c>
      <c r="T4403">
        <f t="shared" si="612"/>
        <v>-1</v>
      </c>
      <c r="U4403" s="1">
        <v>42852</v>
      </c>
      <c r="V4403" s="13">
        <f t="shared" si="613"/>
        <v>42826</v>
      </c>
      <c r="W4403" s="14">
        <f t="shared" si="614"/>
        <v>42852</v>
      </c>
      <c r="X4403" s="1" t="str">
        <f t="shared" si="615"/>
        <v>Thursday</v>
      </c>
      <c r="Y4403" s="2">
        <v>0.66651620370370368</v>
      </c>
      <c r="Z4403" s="2">
        <f t="shared" si="616"/>
        <v>0.66666666666666663</v>
      </c>
      <c r="AA4403">
        <f>1</f>
        <v>1</v>
      </c>
      <c r="AB4403" s="1">
        <v>42852</v>
      </c>
      <c r="AC4403" s="13">
        <f t="shared" si="617"/>
        <v>42826</v>
      </c>
      <c r="AD4403" s="14">
        <f t="shared" si="618"/>
        <v>42852</v>
      </c>
      <c r="AE4403" s="1" t="str">
        <f t="shared" si="619"/>
        <v>Thursday</v>
      </c>
      <c r="AF4403" s="2">
        <v>0.66819444444444442</v>
      </c>
      <c r="AG4403" s="2">
        <f t="shared" si="620"/>
        <v>0.66666666666666663</v>
      </c>
      <c r="AH4403" t="s">
        <v>23</v>
      </c>
    </row>
    <row r="4404" spans="1:34" x14ac:dyDescent="0.25">
      <c r="A4404">
        <v>1557744</v>
      </c>
      <c r="B4404" t="s">
        <v>29</v>
      </c>
      <c r="E4404">
        <v>53207</v>
      </c>
      <c r="F4404" t="s">
        <v>20</v>
      </c>
      <c r="G4404" t="s">
        <v>50</v>
      </c>
      <c r="H4404">
        <v>5713</v>
      </c>
      <c r="I4404" t="s">
        <v>53</v>
      </c>
      <c r="J4404">
        <f>VLOOKUP(I4404,Key!$A$1:$C$73,2,FALSE)</f>
        <v>43.04824</v>
      </c>
      <c r="K4404">
        <f>VLOOKUP(I4404,Key!$A$1:$C$73,3,FALSE)</f>
        <v>-87.904970000000006</v>
      </c>
      <c r="L4404" t="s">
        <v>53</v>
      </c>
      <c r="M4404">
        <f>VLOOKUP(L4404,Key!$A$1:$C$73,2,FALSE)</f>
        <v>43.04824</v>
      </c>
      <c r="N4404">
        <f>VLOOKUP(L4404,Key!$A$1:$C$73,3,FALSE)</f>
        <v>-87.904970000000006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f t="shared" si="612"/>
        <v>-1</v>
      </c>
      <c r="U4404" s="1">
        <v>42839</v>
      </c>
      <c r="V4404" s="13">
        <f t="shared" si="613"/>
        <v>42826</v>
      </c>
      <c r="W4404" s="14">
        <f t="shared" si="614"/>
        <v>42839</v>
      </c>
      <c r="X4404" s="1" t="str">
        <f t="shared" si="615"/>
        <v>Friday</v>
      </c>
      <c r="Y4404" s="2">
        <v>0.70890046296296294</v>
      </c>
      <c r="Z4404" s="2">
        <f t="shared" si="616"/>
        <v>0.70833333333333326</v>
      </c>
      <c r="AA4404">
        <f>1</f>
        <v>1</v>
      </c>
      <c r="AB4404" s="1">
        <v>42839</v>
      </c>
      <c r="AC4404" s="13">
        <f t="shared" si="617"/>
        <v>42826</v>
      </c>
      <c r="AD4404" s="14">
        <f t="shared" si="618"/>
        <v>42839</v>
      </c>
      <c r="AE4404" s="1" t="str">
        <f t="shared" si="619"/>
        <v>Friday</v>
      </c>
      <c r="AF4404" s="2">
        <v>0.70899305555555558</v>
      </c>
      <c r="AG4404" s="2">
        <f t="shared" si="620"/>
        <v>0.70833333333333326</v>
      </c>
      <c r="AH4404" t="s">
        <v>25</v>
      </c>
    </row>
    <row r="4405" spans="1:34" x14ac:dyDescent="0.25">
      <c r="A4405">
        <v>1557744</v>
      </c>
      <c r="B4405" t="s">
        <v>29</v>
      </c>
      <c r="E4405">
        <v>53207</v>
      </c>
      <c r="F4405" t="s">
        <v>20</v>
      </c>
      <c r="G4405" t="s">
        <v>50</v>
      </c>
      <c r="H4405">
        <v>11060</v>
      </c>
      <c r="I4405" t="s">
        <v>92</v>
      </c>
      <c r="J4405">
        <f>VLOOKUP(I4405,Key!$A$1:$C$73,2,FALSE)</f>
        <v>43.038245000000003</v>
      </c>
      <c r="K4405">
        <f>VLOOKUP(I4405,Key!$A$1:$C$73,3,FALSE)</f>
        <v>-87.914811999999998</v>
      </c>
      <c r="L4405" t="s">
        <v>92</v>
      </c>
      <c r="M4405">
        <f>VLOOKUP(L4405,Key!$A$1:$C$73,2,FALSE)</f>
        <v>43.038245000000003</v>
      </c>
      <c r="N4405">
        <f>VLOOKUP(L4405,Key!$A$1:$C$73,3,FALSE)</f>
        <v>-87.914811999999998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f t="shared" si="612"/>
        <v>-1</v>
      </c>
      <c r="U4405" s="1">
        <v>42839</v>
      </c>
      <c r="V4405" s="13">
        <f t="shared" si="613"/>
        <v>42826</v>
      </c>
      <c r="W4405" s="14">
        <f t="shared" si="614"/>
        <v>42839</v>
      </c>
      <c r="X4405" s="1" t="str">
        <f t="shared" si="615"/>
        <v>Friday</v>
      </c>
      <c r="Y4405" s="2">
        <v>0.73239583333333336</v>
      </c>
      <c r="Z4405" s="2">
        <f t="shared" si="616"/>
        <v>0.75</v>
      </c>
      <c r="AA4405">
        <f>1</f>
        <v>1</v>
      </c>
      <c r="AB4405" s="1">
        <v>42839</v>
      </c>
      <c r="AC4405" s="13">
        <f t="shared" si="617"/>
        <v>42826</v>
      </c>
      <c r="AD4405" s="14">
        <f t="shared" si="618"/>
        <v>42839</v>
      </c>
      <c r="AE4405" s="1" t="str">
        <f t="shared" si="619"/>
        <v>Friday</v>
      </c>
      <c r="AF4405" s="2">
        <v>0.73251157407407408</v>
      </c>
      <c r="AG4405" s="2">
        <f t="shared" si="620"/>
        <v>0.75</v>
      </c>
      <c r="AH4405" t="s">
        <v>25</v>
      </c>
    </row>
    <row r="4406" spans="1:34" x14ac:dyDescent="0.25">
      <c r="A4406">
        <v>1557744</v>
      </c>
      <c r="B4406" t="s">
        <v>29</v>
      </c>
      <c r="E4406">
        <v>53207</v>
      </c>
      <c r="F4406" t="s">
        <v>20</v>
      </c>
      <c r="G4406" t="s">
        <v>50</v>
      </c>
      <c r="H4406">
        <v>11085</v>
      </c>
      <c r="I4406" t="s">
        <v>92</v>
      </c>
      <c r="J4406">
        <f>VLOOKUP(I4406,Key!$A$1:$C$73,2,FALSE)</f>
        <v>43.038245000000003</v>
      </c>
      <c r="K4406">
        <f>VLOOKUP(I4406,Key!$A$1:$C$73,3,FALSE)</f>
        <v>-87.914811999999998</v>
      </c>
      <c r="L4406" t="s">
        <v>92</v>
      </c>
      <c r="M4406">
        <f>VLOOKUP(L4406,Key!$A$1:$C$73,2,FALSE)</f>
        <v>43.038245000000003</v>
      </c>
      <c r="N4406">
        <f>VLOOKUP(L4406,Key!$A$1:$C$73,3,FALSE)</f>
        <v>-87.914811999999998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f t="shared" si="612"/>
        <v>-1</v>
      </c>
      <c r="U4406" s="1">
        <v>42839</v>
      </c>
      <c r="V4406" s="13">
        <f t="shared" si="613"/>
        <v>42826</v>
      </c>
      <c r="W4406" s="14">
        <f t="shared" si="614"/>
        <v>42839</v>
      </c>
      <c r="X4406" s="1" t="str">
        <f t="shared" si="615"/>
        <v>Friday</v>
      </c>
      <c r="Y4406" s="2">
        <v>0.73299768518518515</v>
      </c>
      <c r="Z4406" s="2">
        <f t="shared" si="616"/>
        <v>0.75</v>
      </c>
      <c r="AA4406">
        <f>1</f>
        <v>1</v>
      </c>
      <c r="AB4406" s="1">
        <v>42839</v>
      </c>
      <c r="AC4406" s="13">
        <f t="shared" si="617"/>
        <v>42826</v>
      </c>
      <c r="AD4406" s="14">
        <f t="shared" si="618"/>
        <v>42839</v>
      </c>
      <c r="AE4406" s="1" t="str">
        <f t="shared" si="619"/>
        <v>Friday</v>
      </c>
      <c r="AF4406" s="2">
        <v>0.73310185185185184</v>
      </c>
      <c r="AG4406" s="2">
        <f t="shared" si="620"/>
        <v>0.75</v>
      </c>
      <c r="AH4406" t="s">
        <v>25</v>
      </c>
    </row>
    <row r="4407" spans="1:34" x14ac:dyDescent="0.25">
      <c r="A4407">
        <v>1557744</v>
      </c>
      <c r="B4407" t="s">
        <v>29</v>
      </c>
      <c r="E4407">
        <v>53207</v>
      </c>
      <c r="F4407" t="s">
        <v>20</v>
      </c>
      <c r="G4407" t="s">
        <v>50</v>
      </c>
      <c r="H4407">
        <v>11090</v>
      </c>
      <c r="I4407" t="s">
        <v>60</v>
      </c>
      <c r="J4407">
        <f>VLOOKUP(I4407,Key!$A$1:$C$73,2,FALSE)</f>
        <v>43.046570000000003</v>
      </c>
      <c r="K4407">
        <f>VLOOKUP(I4407,Key!$A$1:$C$73,3,FALSE)</f>
        <v>-87.908720000000002</v>
      </c>
      <c r="L4407" t="s">
        <v>60</v>
      </c>
      <c r="M4407">
        <f>VLOOKUP(L4407,Key!$A$1:$C$73,2,FALSE)</f>
        <v>43.046570000000003</v>
      </c>
      <c r="N4407">
        <f>VLOOKUP(L4407,Key!$A$1:$C$73,3,FALSE)</f>
        <v>-87.908720000000002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f t="shared" si="612"/>
        <v>-1</v>
      </c>
      <c r="U4407" s="1">
        <v>42839</v>
      </c>
      <c r="V4407" s="13">
        <f t="shared" si="613"/>
        <v>42826</v>
      </c>
      <c r="W4407" s="14">
        <f t="shared" si="614"/>
        <v>42839</v>
      </c>
      <c r="X4407" s="1" t="str">
        <f t="shared" si="615"/>
        <v>Friday</v>
      </c>
      <c r="Y4407" s="2">
        <v>0.71585648148148151</v>
      </c>
      <c r="Z4407" s="2">
        <f t="shared" si="616"/>
        <v>0.70833333333333326</v>
      </c>
      <c r="AA4407">
        <f>1</f>
        <v>1</v>
      </c>
      <c r="AB4407" s="1">
        <v>42839</v>
      </c>
      <c r="AC4407" s="13">
        <f t="shared" si="617"/>
        <v>42826</v>
      </c>
      <c r="AD4407" s="14">
        <f t="shared" si="618"/>
        <v>42839</v>
      </c>
      <c r="AE4407" s="1" t="str">
        <f t="shared" si="619"/>
        <v>Friday</v>
      </c>
      <c r="AF4407" s="2">
        <v>0.71594907407407404</v>
      </c>
      <c r="AG4407" s="2">
        <f t="shared" si="620"/>
        <v>0.70833333333333326</v>
      </c>
      <c r="AH4407" t="s">
        <v>25</v>
      </c>
    </row>
    <row r="4408" spans="1:34" x14ac:dyDescent="0.25">
      <c r="A4408">
        <v>1557744</v>
      </c>
      <c r="B4408" t="s">
        <v>29</v>
      </c>
      <c r="E4408">
        <v>53207</v>
      </c>
      <c r="F4408" t="s">
        <v>20</v>
      </c>
      <c r="G4408" t="s">
        <v>50</v>
      </c>
      <c r="H4408">
        <v>77</v>
      </c>
      <c r="I4408" t="s">
        <v>57</v>
      </c>
      <c r="J4408">
        <f>VLOOKUP(I4408,Key!$A$1:$C$73,2,FALSE)</f>
        <v>43.03913</v>
      </c>
      <c r="K4408">
        <f>VLOOKUP(I4408,Key!$A$1:$C$73,3,FALSE)</f>
        <v>-87.916150000000002</v>
      </c>
      <c r="L4408" t="s">
        <v>57</v>
      </c>
      <c r="M4408">
        <f>VLOOKUP(L4408,Key!$A$1:$C$73,2,FALSE)</f>
        <v>43.03913</v>
      </c>
      <c r="N4408">
        <f>VLOOKUP(L4408,Key!$A$1:$C$73,3,FALSE)</f>
        <v>-87.916150000000002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f t="shared" si="612"/>
        <v>-1</v>
      </c>
      <c r="U4408" s="1">
        <v>42839</v>
      </c>
      <c r="V4408" s="13">
        <f t="shared" si="613"/>
        <v>42826</v>
      </c>
      <c r="W4408" s="14">
        <f t="shared" si="614"/>
        <v>42839</v>
      </c>
      <c r="X4408" s="1" t="str">
        <f t="shared" si="615"/>
        <v>Friday</v>
      </c>
      <c r="Y4408" s="2">
        <v>0.7233680555555555</v>
      </c>
      <c r="Z4408" s="2">
        <f t="shared" si="616"/>
        <v>0.70833333333333326</v>
      </c>
      <c r="AA4408">
        <f>1</f>
        <v>1</v>
      </c>
      <c r="AB4408" s="1">
        <v>42839</v>
      </c>
      <c r="AC4408" s="13">
        <f t="shared" si="617"/>
        <v>42826</v>
      </c>
      <c r="AD4408" s="14">
        <f t="shared" si="618"/>
        <v>42839</v>
      </c>
      <c r="AE4408" s="1" t="str">
        <f t="shared" si="619"/>
        <v>Friday</v>
      </c>
      <c r="AF4408" s="2">
        <v>0.72350694444444441</v>
      </c>
      <c r="AG4408" s="2">
        <f t="shared" si="620"/>
        <v>0.70833333333333326</v>
      </c>
      <c r="AH4408" t="s">
        <v>25</v>
      </c>
    </row>
    <row r="4409" spans="1:34" x14ac:dyDescent="0.25">
      <c r="A4409">
        <v>1560735</v>
      </c>
      <c r="B4409" t="s">
        <v>29</v>
      </c>
      <c r="C4409" t="s">
        <v>47</v>
      </c>
      <c r="D4409" t="s">
        <v>31</v>
      </c>
      <c r="E4409">
        <v>53219</v>
      </c>
      <c r="F4409" t="s">
        <v>20</v>
      </c>
      <c r="G4409" t="s">
        <v>50</v>
      </c>
      <c r="H4409">
        <v>77</v>
      </c>
      <c r="I4409" t="s">
        <v>62</v>
      </c>
      <c r="J4409">
        <f>VLOOKUP(I4409,Key!$A$1:$C$73,2,FALSE)</f>
        <v>43.052460000000004</v>
      </c>
      <c r="K4409">
        <f>VLOOKUP(I4409,Key!$A$1:$C$73,3,FALSE)</f>
        <v>-87.891000000000005</v>
      </c>
      <c r="L4409" t="s">
        <v>62</v>
      </c>
      <c r="M4409">
        <f>VLOOKUP(L4409,Key!$A$1:$C$73,2,FALSE)</f>
        <v>43.052460000000004</v>
      </c>
      <c r="N4409">
        <f>VLOOKUP(L4409,Key!$A$1:$C$73,3,FALSE)</f>
        <v>-87.891000000000005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f t="shared" si="612"/>
        <v>-1</v>
      </c>
      <c r="U4409" s="1">
        <v>42826</v>
      </c>
      <c r="V4409" s="13">
        <f t="shared" si="613"/>
        <v>42826</v>
      </c>
      <c r="W4409" s="14">
        <f t="shared" si="614"/>
        <v>42826</v>
      </c>
      <c r="X4409" s="1" t="str">
        <f t="shared" si="615"/>
        <v>Saturday</v>
      </c>
      <c r="Y4409" s="2">
        <v>0.67133101851851851</v>
      </c>
      <c r="Z4409" s="2">
        <f t="shared" si="616"/>
        <v>0.66666666666666663</v>
      </c>
      <c r="AA4409">
        <f>1</f>
        <v>1</v>
      </c>
      <c r="AB4409" s="1">
        <v>42826</v>
      </c>
      <c r="AC4409" s="13">
        <f t="shared" si="617"/>
        <v>42826</v>
      </c>
      <c r="AD4409" s="14">
        <f t="shared" si="618"/>
        <v>42826</v>
      </c>
      <c r="AE4409" s="1" t="str">
        <f t="shared" si="619"/>
        <v>Saturday</v>
      </c>
      <c r="AF4409" s="2">
        <v>0.67150462962962953</v>
      </c>
      <c r="AG4409" s="2">
        <f t="shared" si="620"/>
        <v>0.66666666666666663</v>
      </c>
      <c r="AH4409" t="s">
        <v>25</v>
      </c>
    </row>
    <row r="4410" spans="1:34" x14ac:dyDescent="0.25">
      <c r="A4410">
        <v>1560735</v>
      </c>
      <c r="B4410" t="s">
        <v>29</v>
      </c>
      <c r="C4410" t="s">
        <v>47</v>
      </c>
      <c r="D4410" t="s">
        <v>31</v>
      </c>
      <c r="E4410">
        <v>53219</v>
      </c>
      <c r="F4410" t="s">
        <v>20</v>
      </c>
      <c r="G4410" t="s">
        <v>50</v>
      </c>
      <c r="H4410">
        <v>5479</v>
      </c>
      <c r="I4410" t="s">
        <v>62</v>
      </c>
      <c r="J4410">
        <f>VLOOKUP(I4410,Key!$A$1:$C$73,2,FALSE)</f>
        <v>43.052460000000004</v>
      </c>
      <c r="K4410">
        <f>VLOOKUP(I4410,Key!$A$1:$C$73,3,FALSE)</f>
        <v>-87.891000000000005</v>
      </c>
      <c r="L4410" t="s">
        <v>36</v>
      </c>
      <c r="M4410">
        <f>VLOOKUP(L4410,Key!$A$1:$C$73,2,FALSE)</f>
        <v>43.03519</v>
      </c>
      <c r="N4410">
        <f>VLOOKUP(L4410,Key!$A$1:$C$73,3,FALSE)</f>
        <v>-87.907390000000007</v>
      </c>
      <c r="O4410">
        <v>24</v>
      </c>
      <c r="P4410">
        <v>0</v>
      </c>
      <c r="Q4410">
        <v>3.6</v>
      </c>
      <c r="R4410">
        <v>3.4</v>
      </c>
      <c r="S4410">
        <v>144</v>
      </c>
      <c r="T4410">
        <f t="shared" si="612"/>
        <v>-1</v>
      </c>
      <c r="U4410" s="1">
        <v>42826</v>
      </c>
      <c r="V4410" s="13">
        <f t="shared" si="613"/>
        <v>42826</v>
      </c>
      <c r="W4410" s="14">
        <f t="shared" si="614"/>
        <v>42826</v>
      </c>
      <c r="X4410" s="1" t="str">
        <f t="shared" si="615"/>
        <v>Saturday</v>
      </c>
      <c r="Y4410" s="2">
        <v>0.68061342592592589</v>
      </c>
      <c r="Z4410" s="2">
        <f t="shared" si="616"/>
        <v>0.66666666666666663</v>
      </c>
      <c r="AA4410">
        <f>1</f>
        <v>1</v>
      </c>
      <c r="AB4410" s="1">
        <v>42826</v>
      </c>
      <c r="AC4410" s="13">
        <f t="shared" si="617"/>
        <v>42826</v>
      </c>
      <c r="AD4410" s="14">
        <f t="shared" si="618"/>
        <v>42826</v>
      </c>
      <c r="AE4410" s="1" t="str">
        <f t="shared" si="619"/>
        <v>Saturday</v>
      </c>
      <c r="AF4410" s="2">
        <v>0.69789351851851855</v>
      </c>
      <c r="AG4410" s="2">
        <f t="shared" si="620"/>
        <v>0.70833333333333326</v>
      </c>
      <c r="AH4410" t="s">
        <v>23</v>
      </c>
    </row>
    <row r="4411" spans="1:34" x14ac:dyDescent="0.25">
      <c r="A4411">
        <v>1563581</v>
      </c>
      <c r="B4411" t="s">
        <v>29</v>
      </c>
      <c r="E4411">
        <v>53201</v>
      </c>
      <c r="F4411" t="s">
        <v>20</v>
      </c>
      <c r="G4411" t="s">
        <v>50</v>
      </c>
      <c r="H4411">
        <v>23</v>
      </c>
      <c r="I4411" t="s">
        <v>57</v>
      </c>
      <c r="J4411">
        <f>VLOOKUP(I4411,Key!$A$1:$C$73,2,FALSE)</f>
        <v>43.03913</v>
      </c>
      <c r="K4411">
        <f>VLOOKUP(I4411,Key!$A$1:$C$73,3,FALSE)</f>
        <v>-87.916150000000002</v>
      </c>
      <c r="L4411" t="s">
        <v>28</v>
      </c>
      <c r="M4411">
        <f>VLOOKUP(L4411,Key!$A$1:$C$73,2,FALSE)</f>
        <v>43.038580000000003</v>
      </c>
      <c r="N4411">
        <f>VLOOKUP(L4411,Key!$A$1:$C$73,3,FALSE)</f>
        <v>-87.90934</v>
      </c>
      <c r="O4411">
        <v>116</v>
      </c>
      <c r="P4411">
        <v>0</v>
      </c>
      <c r="Q4411">
        <v>17.399999999999999</v>
      </c>
      <c r="R4411">
        <v>16.5</v>
      </c>
      <c r="S4411">
        <v>696</v>
      </c>
      <c r="T4411">
        <f t="shared" si="612"/>
        <v>-1</v>
      </c>
      <c r="U4411" s="1">
        <v>42828</v>
      </c>
      <c r="V4411" s="13">
        <f t="shared" si="613"/>
        <v>42826</v>
      </c>
      <c r="W4411" s="14">
        <f t="shared" si="614"/>
        <v>42828</v>
      </c>
      <c r="X4411" s="1" t="str">
        <f t="shared" si="615"/>
        <v>Monday</v>
      </c>
      <c r="Y4411" s="2">
        <v>0.59275462962962966</v>
      </c>
      <c r="Z4411" s="2">
        <f t="shared" si="616"/>
        <v>0.58333333333333326</v>
      </c>
      <c r="AA4411">
        <f>1</f>
        <v>1</v>
      </c>
      <c r="AB4411" s="1">
        <v>42828</v>
      </c>
      <c r="AC4411" s="13">
        <f t="shared" si="617"/>
        <v>42826</v>
      </c>
      <c r="AD4411" s="14">
        <f t="shared" si="618"/>
        <v>42828</v>
      </c>
      <c r="AE4411" s="1" t="str">
        <f t="shared" si="619"/>
        <v>Monday</v>
      </c>
      <c r="AF4411" s="2">
        <v>0.67359953703703701</v>
      </c>
      <c r="AG4411" s="2">
        <f t="shared" si="620"/>
        <v>0.66666666666666663</v>
      </c>
      <c r="AH4411" t="s">
        <v>23</v>
      </c>
    </row>
    <row r="4412" spans="1:34" x14ac:dyDescent="0.25">
      <c r="A4412">
        <v>1563581</v>
      </c>
      <c r="B4412" t="s">
        <v>29</v>
      </c>
      <c r="E4412">
        <v>53201</v>
      </c>
      <c r="F4412" t="s">
        <v>20</v>
      </c>
      <c r="G4412" t="s">
        <v>50</v>
      </c>
      <c r="H4412">
        <v>5583</v>
      </c>
      <c r="I4412" t="s">
        <v>92</v>
      </c>
      <c r="J4412">
        <f>VLOOKUP(I4412,Key!$A$1:$C$73,2,FALSE)</f>
        <v>43.038245000000003</v>
      </c>
      <c r="K4412">
        <f>VLOOKUP(I4412,Key!$A$1:$C$73,3,FALSE)</f>
        <v>-87.914811999999998</v>
      </c>
      <c r="L4412" t="s">
        <v>92</v>
      </c>
      <c r="M4412">
        <f>VLOOKUP(L4412,Key!$A$1:$C$73,2,FALSE)</f>
        <v>43.038245000000003</v>
      </c>
      <c r="N4412">
        <f>VLOOKUP(L4412,Key!$A$1:$C$73,3,FALSE)</f>
        <v>-87.914811999999998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f t="shared" si="612"/>
        <v>-1</v>
      </c>
      <c r="U4412" s="1">
        <v>42842</v>
      </c>
      <c r="V4412" s="13">
        <f t="shared" si="613"/>
        <v>42826</v>
      </c>
      <c r="W4412" s="14">
        <f t="shared" si="614"/>
        <v>42842</v>
      </c>
      <c r="X4412" s="1" t="str">
        <f t="shared" si="615"/>
        <v>Monday</v>
      </c>
      <c r="Y4412" s="2">
        <v>0.73734953703703709</v>
      </c>
      <c r="Z4412" s="2">
        <f t="shared" si="616"/>
        <v>0.75</v>
      </c>
      <c r="AA4412">
        <f>1</f>
        <v>1</v>
      </c>
      <c r="AB4412" s="1">
        <v>42842</v>
      </c>
      <c r="AC4412" s="13">
        <f t="shared" si="617"/>
        <v>42826</v>
      </c>
      <c r="AD4412" s="14">
        <f t="shared" si="618"/>
        <v>42842</v>
      </c>
      <c r="AE4412" s="1" t="str">
        <f t="shared" si="619"/>
        <v>Monday</v>
      </c>
      <c r="AF4412" s="2">
        <v>0.73743055555555559</v>
      </c>
      <c r="AG4412" s="2">
        <f t="shared" si="620"/>
        <v>0.75</v>
      </c>
      <c r="AH4412" t="s">
        <v>25</v>
      </c>
    </row>
    <row r="4413" spans="1:34" x14ac:dyDescent="0.25">
      <c r="A4413">
        <v>1563581</v>
      </c>
      <c r="B4413" t="s">
        <v>29</v>
      </c>
      <c r="E4413">
        <v>53201</v>
      </c>
      <c r="F4413" t="s">
        <v>20</v>
      </c>
      <c r="G4413" t="s">
        <v>50</v>
      </c>
      <c r="H4413">
        <v>186</v>
      </c>
      <c r="I4413" t="s">
        <v>92</v>
      </c>
      <c r="J4413">
        <f>VLOOKUP(I4413,Key!$A$1:$C$73,2,FALSE)</f>
        <v>43.038245000000003</v>
      </c>
      <c r="K4413">
        <f>VLOOKUP(I4413,Key!$A$1:$C$73,3,FALSE)</f>
        <v>-87.914811999999998</v>
      </c>
      <c r="L4413" t="s">
        <v>92</v>
      </c>
      <c r="M4413">
        <f>VLOOKUP(L4413,Key!$A$1:$C$73,2,FALSE)</f>
        <v>43.038245000000003</v>
      </c>
      <c r="N4413">
        <f>VLOOKUP(L4413,Key!$A$1:$C$73,3,FALSE)</f>
        <v>-87.914811999999998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f t="shared" si="612"/>
        <v>-1</v>
      </c>
      <c r="U4413" s="1">
        <v>42853</v>
      </c>
      <c r="V4413" s="13">
        <f t="shared" si="613"/>
        <v>42826</v>
      </c>
      <c r="W4413" s="14">
        <f t="shared" si="614"/>
        <v>42853</v>
      </c>
      <c r="X4413" s="1" t="str">
        <f t="shared" si="615"/>
        <v>Friday</v>
      </c>
      <c r="Y4413" s="2">
        <v>0.77939814814814812</v>
      </c>
      <c r="Z4413" s="2">
        <f t="shared" si="616"/>
        <v>0.79166666666666663</v>
      </c>
      <c r="AA4413">
        <f>1</f>
        <v>1</v>
      </c>
      <c r="AB4413" s="1">
        <v>42853</v>
      </c>
      <c r="AC4413" s="13">
        <f t="shared" si="617"/>
        <v>42826</v>
      </c>
      <c r="AD4413" s="14">
        <f t="shared" si="618"/>
        <v>42853</v>
      </c>
      <c r="AE4413" s="1" t="str">
        <f t="shared" si="619"/>
        <v>Friday</v>
      </c>
      <c r="AF4413" s="2">
        <v>0.77945601851851853</v>
      </c>
      <c r="AG4413" s="2">
        <f t="shared" si="620"/>
        <v>0.79166666666666663</v>
      </c>
      <c r="AH4413" t="s">
        <v>25</v>
      </c>
    </row>
    <row r="4414" spans="1:34" x14ac:dyDescent="0.25">
      <c r="A4414">
        <v>1564054</v>
      </c>
      <c r="B4414" t="s">
        <v>29</v>
      </c>
      <c r="C4414" t="s">
        <v>140</v>
      </c>
      <c r="D4414" t="s">
        <v>31</v>
      </c>
      <c r="E4414">
        <v>53126</v>
      </c>
      <c r="F4414" t="s">
        <v>20</v>
      </c>
      <c r="G4414" t="s">
        <v>32</v>
      </c>
      <c r="H4414">
        <v>5501</v>
      </c>
      <c r="I4414" t="s">
        <v>85</v>
      </c>
      <c r="J4414">
        <f>VLOOKUP(I4414,Key!$A$1:$C$73,2,FALSE)</f>
        <v>43.053040000000003</v>
      </c>
      <c r="K4414">
        <f>VLOOKUP(I4414,Key!$A$1:$C$73,3,FALSE)</f>
        <v>-87.897660000000002</v>
      </c>
      <c r="L4414" t="s">
        <v>75</v>
      </c>
      <c r="M4414">
        <f>VLOOKUP(L4414,Key!$A$1:$C$73,2,FALSE)</f>
        <v>43.060296999999998</v>
      </c>
      <c r="N4414">
        <f>VLOOKUP(L4414,Key!$A$1:$C$73,3,FALSE)</f>
        <v>-87.913150000000002</v>
      </c>
      <c r="O4414">
        <v>9</v>
      </c>
      <c r="P4414">
        <v>0</v>
      </c>
      <c r="Q4414">
        <v>1.4</v>
      </c>
      <c r="R4414">
        <v>1.3</v>
      </c>
      <c r="S4414">
        <v>54</v>
      </c>
      <c r="T4414">
        <f t="shared" si="612"/>
        <v>-1</v>
      </c>
      <c r="U4414" s="1">
        <v>42849</v>
      </c>
      <c r="V4414" s="13">
        <f t="shared" si="613"/>
        <v>42826</v>
      </c>
      <c r="W4414" s="14">
        <f t="shared" si="614"/>
        <v>42849</v>
      </c>
      <c r="X4414" s="1" t="str">
        <f t="shared" si="615"/>
        <v>Monday</v>
      </c>
      <c r="Y4414" s="2">
        <v>0.47912037037037036</v>
      </c>
      <c r="Z4414" s="2">
        <f t="shared" si="616"/>
        <v>0.45833333333333331</v>
      </c>
      <c r="AA4414">
        <f>1</f>
        <v>1</v>
      </c>
      <c r="AB4414" s="1">
        <v>42849</v>
      </c>
      <c r="AC4414" s="13">
        <f t="shared" si="617"/>
        <v>42826</v>
      </c>
      <c r="AD4414" s="14">
        <f t="shared" si="618"/>
        <v>42849</v>
      </c>
      <c r="AE4414" s="1" t="str">
        <f t="shared" si="619"/>
        <v>Monday</v>
      </c>
      <c r="AF4414" s="2">
        <v>0.48508101851851854</v>
      </c>
      <c r="AG4414" s="2">
        <f t="shared" si="620"/>
        <v>0.5</v>
      </c>
      <c r="AH4414" t="s">
        <v>23</v>
      </c>
    </row>
    <row r="4415" spans="1:34" x14ac:dyDescent="0.25">
      <c r="A4415">
        <v>1564054</v>
      </c>
      <c r="B4415" t="s">
        <v>29</v>
      </c>
      <c r="C4415" t="s">
        <v>140</v>
      </c>
      <c r="D4415" t="s">
        <v>31</v>
      </c>
      <c r="E4415">
        <v>53126</v>
      </c>
      <c r="F4415" t="s">
        <v>20</v>
      </c>
      <c r="G4415" t="s">
        <v>32</v>
      </c>
      <c r="H4415">
        <v>5576</v>
      </c>
      <c r="I4415" t="s">
        <v>85</v>
      </c>
      <c r="J4415">
        <f>VLOOKUP(I4415,Key!$A$1:$C$73,2,FALSE)</f>
        <v>43.053040000000003</v>
      </c>
      <c r="K4415">
        <f>VLOOKUP(I4415,Key!$A$1:$C$73,3,FALSE)</f>
        <v>-87.897660000000002</v>
      </c>
      <c r="L4415" t="s">
        <v>75</v>
      </c>
      <c r="M4415">
        <f>VLOOKUP(L4415,Key!$A$1:$C$73,2,FALSE)</f>
        <v>43.060296999999998</v>
      </c>
      <c r="N4415">
        <f>VLOOKUP(L4415,Key!$A$1:$C$73,3,FALSE)</f>
        <v>-87.913150000000002</v>
      </c>
      <c r="O4415">
        <v>24</v>
      </c>
      <c r="P4415">
        <v>0</v>
      </c>
      <c r="Q4415">
        <v>3.6</v>
      </c>
      <c r="R4415">
        <v>3.4</v>
      </c>
      <c r="S4415">
        <v>144</v>
      </c>
      <c r="T4415">
        <f t="shared" si="612"/>
        <v>-1</v>
      </c>
      <c r="U4415" s="1">
        <v>42853</v>
      </c>
      <c r="V4415" s="13">
        <f t="shared" si="613"/>
        <v>42826</v>
      </c>
      <c r="W4415" s="14">
        <f t="shared" si="614"/>
        <v>42853</v>
      </c>
      <c r="X4415" s="1" t="str">
        <f t="shared" si="615"/>
        <v>Friday</v>
      </c>
      <c r="Y4415" s="2">
        <v>0.47574074074074074</v>
      </c>
      <c r="Z4415" s="2">
        <f t="shared" si="616"/>
        <v>0.45833333333333331</v>
      </c>
      <c r="AA4415">
        <f>1</f>
        <v>1</v>
      </c>
      <c r="AB4415" s="1">
        <v>42853</v>
      </c>
      <c r="AC4415" s="13">
        <f t="shared" si="617"/>
        <v>42826</v>
      </c>
      <c r="AD4415" s="14">
        <f t="shared" si="618"/>
        <v>42853</v>
      </c>
      <c r="AE4415" s="1" t="str">
        <f t="shared" si="619"/>
        <v>Friday</v>
      </c>
      <c r="AF4415" s="2">
        <v>0.49262731481481481</v>
      </c>
      <c r="AG4415" s="2">
        <f t="shared" si="620"/>
        <v>0.5</v>
      </c>
      <c r="AH4415" t="s">
        <v>23</v>
      </c>
    </row>
    <row r="4416" spans="1:34" x14ac:dyDescent="0.25">
      <c r="A4416">
        <v>1564663</v>
      </c>
      <c r="B4416" t="s">
        <v>29</v>
      </c>
      <c r="C4416" t="s">
        <v>47</v>
      </c>
      <c r="D4416" t="s">
        <v>31</v>
      </c>
      <c r="E4416">
        <v>53202</v>
      </c>
      <c r="F4416" t="s">
        <v>20</v>
      </c>
      <c r="G4416" t="s">
        <v>32</v>
      </c>
      <c r="H4416">
        <v>11119</v>
      </c>
      <c r="I4416" t="s">
        <v>53</v>
      </c>
      <c r="J4416">
        <f>VLOOKUP(I4416,Key!$A$1:$C$73,2,FALSE)</f>
        <v>43.04824</v>
      </c>
      <c r="K4416">
        <f>VLOOKUP(I4416,Key!$A$1:$C$73,3,FALSE)</f>
        <v>-87.904970000000006</v>
      </c>
      <c r="L4416" t="s">
        <v>22</v>
      </c>
      <c r="M4416">
        <f>VLOOKUP(L4416,Key!$A$1:$C$73,2,FALSE)</f>
        <v>43.058619999999998</v>
      </c>
      <c r="N4416">
        <f>VLOOKUP(L4416,Key!$A$1:$C$73,3,FALSE)</f>
        <v>-87.885319999999993</v>
      </c>
      <c r="O4416">
        <v>12</v>
      </c>
      <c r="P4416">
        <v>0</v>
      </c>
      <c r="Q4416">
        <v>1.8</v>
      </c>
      <c r="R4416">
        <v>1.7</v>
      </c>
      <c r="S4416">
        <v>72</v>
      </c>
      <c r="T4416">
        <f t="shared" si="612"/>
        <v>-1</v>
      </c>
      <c r="U4416" s="1">
        <v>42846</v>
      </c>
      <c r="V4416" s="13">
        <f t="shared" si="613"/>
        <v>42826</v>
      </c>
      <c r="W4416" s="14">
        <f t="shared" si="614"/>
        <v>42846</v>
      </c>
      <c r="X4416" s="1" t="str">
        <f t="shared" si="615"/>
        <v>Friday</v>
      </c>
      <c r="Y4416" s="2">
        <v>0.76092592592592589</v>
      </c>
      <c r="Z4416" s="2">
        <f t="shared" si="616"/>
        <v>0.75</v>
      </c>
      <c r="AA4416">
        <f>1</f>
        <v>1</v>
      </c>
      <c r="AB4416" s="1">
        <v>42846</v>
      </c>
      <c r="AC4416" s="13">
        <f t="shared" si="617"/>
        <v>42826</v>
      </c>
      <c r="AD4416" s="14">
        <f t="shared" si="618"/>
        <v>42846</v>
      </c>
      <c r="AE4416" s="1" t="str">
        <f t="shared" si="619"/>
        <v>Friday</v>
      </c>
      <c r="AF4416" s="2">
        <v>0.76918981481481474</v>
      </c>
      <c r="AG4416" s="2">
        <f t="shared" si="620"/>
        <v>0.75</v>
      </c>
      <c r="AH4416" t="s">
        <v>23</v>
      </c>
    </row>
    <row r="4417" spans="1:34" x14ac:dyDescent="0.25">
      <c r="A4417">
        <v>1564663</v>
      </c>
      <c r="B4417" t="s">
        <v>29</v>
      </c>
      <c r="C4417" t="s">
        <v>47</v>
      </c>
      <c r="D4417" t="s">
        <v>31</v>
      </c>
      <c r="E4417">
        <v>53202</v>
      </c>
      <c r="F4417" t="s">
        <v>20</v>
      </c>
      <c r="G4417" t="s">
        <v>32</v>
      </c>
      <c r="H4417">
        <v>5418</v>
      </c>
      <c r="I4417" t="s">
        <v>42</v>
      </c>
      <c r="J4417">
        <f>VLOOKUP(I4417,Key!$A$1:$C$73,2,FALSE)</f>
        <v>43.038719999999998</v>
      </c>
      <c r="K4417">
        <f>VLOOKUP(I4417,Key!$A$1:$C$73,3,FALSE)</f>
        <v>-87.905339999999995</v>
      </c>
      <c r="L4417" t="s">
        <v>78</v>
      </c>
      <c r="M4417">
        <f>VLOOKUP(L4417,Key!$A$1:$C$73,2,FALSE)</f>
        <v>43.048200000000001</v>
      </c>
      <c r="N4417">
        <f>VLOOKUP(L4417,Key!$A$1:$C$73,3,FALSE)</f>
        <v>-87.900859999999994</v>
      </c>
      <c r="O4417">
        <v>8</v>
      </c>
      <c r="P4417">
        <v>0</v>
      </c>
      <c r="Q4417">
        <v>1.2</v>
      </c>
      <c r="R4417">
        <v>1.1000000000000001</v>
      </c>
      <c r="S4417">
        <v>48</v>
      </c>
      <c r="T4417">
        <f t="shared" si="612"/>
        <v>-1</v>
      </c>
      <c r="U4417" s="1">
        <v>42829</v>
      </c>
      <c r="V4417" s="13">
        <f t="shared" si="613"/>
        <v>42826</v>
      </c>
      <c r="W4417" s="14">
        <f t="shared" si="614"/>
        <v>42829</v>
      </c>
      <c r="X4417" s="1" t="str">
        <f t="shared" si="615"/>
        <v>Tuesday</v>
      </c>
      <c r="Y4417" s="2">
        <v>0.70660879629629625</v>
      </c>
      <c r="Z4417" s="2">
        <f t="shared" si="616"/>
        <v>0.70833333333333326</v>
      </c>
      <c r="AA4417">
        <f>1</f>
        <v>1</v>
      </c>
      <c r="AB4417" s="1">
        <v>42829</v>
      </c>
      <c r="AC4417" s="13">
        <f t="shared" si="617"/>
        <v>42826</v>
      </c>
      <c r="AD4417" s="14">
        <f t="shared" si="618"/>
        <v>42829</v>
      </c>
      <c r="AE4417" s="1" t="str">
        <f t="shared" si="619"/>
        <v>Tuesday</v>
      </c>
      <c r="AF4417" s="2">
        <v>0.71233796296296292</v>
      </c>
      <c r="AG4417" s="2">
        <f t="shared" si="620"/>
        <v>0.70833333333333326</v>
      </c>
      <c r="AH4417" t="s">
        <v>23</v>
      </c>
    </row>
    <row r="4418" spans="1:34" x14ac:dyDescent="0.25">
      <c r="A4418">
        <v>1564954</v>
      </c>
      <c r="B4418" t="s">
        <v>29</v>
      </c>
      <c r="C4418" t="s">
        <v>47</v>
      </c>
      <c r="D4418" t="s">
        <v>31</v>
      </c>
      <c r="E4418">
        <v>53202</v>
      </c>
      <c r="F4418" t="s">
        <v>20</v>
      </c>
      <c r="G4418" t="s">
        <v>32</v>
      </c>
      <c r="H4418">
        <v>11137</v>
      </c>
      <c r="I4418" t="s">
        <v>62</v>
      </c>
      <c r="J4418">
        <f>VLOOKUP(I4418,Key!$A$1:$C$73,2,FALSE)</f>
        <v>43.052460000000004</v>
      </c>
      <c r="K4418">
        <f>VLOOKUP(I4418,Key!$A$1:$C$73,3,FALSE)</f>
        <v>-87.891000000000005</v>
      </c>
      <c r="L4418" t="s">
        <v>85</v>
      </c>
      <c r="M4418">
        <f>VLOOKUP(L4418,Key!$A$1:$C$73,2,FALSE)</f>
        <v>43.053040000000003</v>
      </c>
      <c r="N4418">
        <f>VLOOKUP(L4418,Key!$A$1:$C$73,3,FALSE)</f>
        <v>-87.897660000000002</v>
      </c>
      <c r="O4418">
        <v>2</v>
      </c>
      <c r="P4418">
        <v>0</v>
      </c>
      <c r="Q4418">
        <v>0.3</v>
      </c>
      <c r="R4418">
        <v>0.3</v>
      </c>
      <c r="S4418">
        <v>12</v>
      </c>
      <c r="T4418">
        <f t="shared" ref="T4418:T4481" si="621">-1</f>
        <v>-1</v>
      </c>
      <c r="U4418" s="1">
        <v>42839</v>
      </c>
      <c r="V4418" s="13">
        <f t="shared" ref="V4418:V4481" si="622">DATE(YEAR(U4418), MONTH(U4418), 1)</f>
        <v>42826</v>
      </c>
      <c r="W4418" s="14">
        <f t="shared" ref="W4418:W4481" si="623">U4418</f>
        <v>42839</v>
      </c>
      <c r="X4418" s="1" t="str">
        <f t="shared" ref="X4418:X4481" si="624">TEXT(W4418,"dddd")</f>
        <v>Friday</v>
      </c>
      <c r="Y4418" s="2">
        <v>3.9467592592592596E-2</v>
      </c>
      <c r="Z4418" s="2">
        <f t="shared" ref="Z4418:Z4481" si="625">MROUND(Y4418, "1:00")</f>
        <v>4.1666666666666664E-2</v>
      </c>
      <c r="AA4418">
        <f>1</f>
        <v>1</v>
      </c>
      <c r="AB4418" s="1">
        <v>42839</v>
      </c>
      <c r="AC4418" s="13">
        <f t="shared" ref="AC4418:AC4481" si="626">DATE(YEAR(AB4418), MONTH(AB4418), 1)</f>
        <v>42826</v>
      </c>
      <c r="AD4418" s="14">
        <f t="shared" ref="AD4418:AD4481" si="627">AB4418</f>
        <v>42839</v>
      </c>
      <c r="AE4418" s="1" t="str">
        <f t="shared" ref="AE4418:AE4481" si="628">TEXT(AD4418,"dddd")</f>
        <v>Friday</v>
      </c>
      <c r="AF4418" s="2">
        <v>4.0636574074074075E-2</v>
      </c>
      <c r="AG4418" s="2">
        <f t="shared" ref="AG4418:AG4481" si="629">MROUND(AF4418, "1:00")</f>
        <v>4.1666666666666664E-2</v>
      </c>
      <c r="AH4418" t="s">
        <v>23</v>
      </c>
    </row>
    <row r="4419" spans="1:34" x14ac:dyDescent="0.25">
      <c r="A4419">
        <v>1564954</v>
      </c>
      <c r="B4419" t="s">
        <v>29</v>
      </c>
      <c r="C4419" t="s">
        <v>47</v>
      </c>
      <c r="D4419" t="s">
        <v>31</v>
      </c>
      <c r="E4419">
        <v>53202</v>
      </c>
      <c r="F4419" t="s">
        <v>20</v>
      </c>
      <c r="G4419" t="s">
        <v>32</v>
      </c>
      <c r="H4419">
        <v>5466</v>
      </c>
      <c r="I4419" t="s">
        <v>85</v>
      </c>
      <c r="J4419">
        <f>VLOOKUP(I4419,Key!$A$1:$C$73,2,FALSE)</f>
        <v>43.053040000000003</v>
      </c>
      <c r="K4419">
        <f>VLOOKUP(I4419,Key!$A$1:$C$73,3,FALSE)</f>
        <v>-87.897660000000002</v>
      </c>
      <c r="L4419" t="s">
        <v>22</v>
      </c>
      <c r="M4419">
        <f>VLOOKUP(L4419,Key!$A$1:$C$73,2,FALSE)</f>
        <v>43.058619999999998</v>
      </c>
      <c r="N4419">
        <f>VLOOKUP(L4419,Key!$A$1:$C$73,3,FALSE)</f>
        <v>-87.885319999999993</v>
      </c>
      <c r="O4419">
        <v>7</v>
      </c>
      <c r="P4419">
        <v>0</v>
      </c>
      <c r="Q4419">
        <v>1.1000000000000001</v>
      </c>
      <c r="R4419">
        <v>1</v>
      </c>
      <c r="S4419">
        <v>42</v>
      </c>
      <c r="T4419">
        <f t="shared" si="621"/>
        <v>-1</v>
      </c>
      <c r="U4419" s="1">
        <v>42838</v>
      </c>
      <c r="V4419" s="13">
        <f t="shared" si="622"/>
        <v>42826</v>
      </c>
      <c r="W4419" s="14">
        <f t="shared" si="623"/>
        <v>42838</v>
      </c>
      <c r="X4419" s="1" t="str">
        <f t="shared" si="624"/>
        <v>Thursday</v>
      </c>
      <c r="Y4419" s="2">
        <v>0.96167824074074071</v>
      </c>
      <c r="Z4419" s="2">
        <f t="shared" si="625"/>
        <v>0.95833333333333326</v>
      </c>
      <c r="AA4419">
        <f>1</f>
        <v>1</v>
      </c>
      <c r="AB4419" s="1">
        <v>42838</v>
      </c>
      <c r="AC4419" s="13">
        <f t="shared" si="626"/>
        <v>42826</v>
      </c>
      <c r="AD4419" s="14">
        <f t="shared" si="627"/>
        <v>42838</v>
      </c>
      <c r="AE4419" s="1" t="str">
        <f t="shared" si="628"/>
        <v>Thursday</v>
      </c>
      <c r="AF4419" s="2">
        <v>0.9665625000000001</v>
      </c>
      <c r="AG4419" s="2">
        <f t="shared" si="629"/>
        <v>0.95833333333333326</v>
      </c>
      <c r="AH4419" t="s">
        <v>23</v>
      </c>
    </row>
    <row r="4420" spans="1:34" x14ac:dyDescent="0.25">
      <c r="A4420">
        <v>1564954</v>
      </c>
      <c r="B4420" t="s">
        <v>29</v>
      </c>
      <c r="C4420" t="s">
        <v>47</v>
      </c>
      <c r="D4420" t="s">
        <v>31</v>
      </c>
      <c r="E4420">
        <v>53202</v>
      </c>
      <c r="F4420" t="s">
        <v>20</v>
      </c>
      <c r="G4420" t="s">
        <v>32</v>
      </c>
      <c r="H4420">
        <v>5435</v>
      </c>
      <c r="I4420" t="s">
        <v>52</v>
      </c>
      <c r="J4420">
        <f>VLOOKUP(I4420,Key!$A$1:$C$73,2,FALSE)</f>
        <v>43.042490000000001</v>
      </c>
      <c r="K4420">
        <f>VLOOKUP(I4420,Key!$A$1:$C$73,3,FALSE)</f>
        <v>-87.909959999999998</v>
      </c>
      <c r="L4420" t="s">
        <v>77</v>
      </c>
      <c r="M4420">
        <f>VLOOKUP(L4420,Key!$A$1:$C$73,2,FALSE)</f>
        <v>43.036900000000003</v>
      </c>
      <c r="N4420">
        <f>VLOOKUP(L4420,Key!$A$1:$C$73,3,FALSE)</f>
        <v>-87.89667</v>
      </c>
      <c r="O4420">
        <v>7</v>
      </c>
      <c r="P4420">
        <v>0</v>
      </c>
      <c r="Q4420">
        <v>1.1000000000000001</v>
      </c>
      <c r="R4420">
        <v>1</v>
      </c>
      <c r="S4420">
        <v>42</v>
      </c>
      <c r="T4420">
        <f t="shared" si="621"/>
        <v>-1</v>
      </c>
      <c r="U4420" s="1">
        <v>42849</v>
      </c>
      <c r="V4420" s="13">
        <f t="shared" si="622"/>
        <v>42826</v>
      </c>
      <c r="W4420" s="14">
        <f t="shared" si="623"/>
        <v>42849</v>
      </c>
      <c r="X4420" s="1" t="str">
        <f t="shared" si="624"/>
        <v>Monday</v>
      </c>
      <c r="Y4420" s="2">
        <v>0.49621527777777774</v>
      </c>
      <c r="Z4420" s="2">
        <f t="shared" si="625"/>
        <v>0.5</v>
      </c>
      <c r="AA4420">
        <f>1</f>
        <v>1</v>
      </c>
      <c r="AB4420" s="1">
        <v>42849</v>
      </c>
      <c r="AC4420" s="13">
        <f t="shared" si="626"/>
        <v>42826</v>
      </c>
      <c r="AD4420" s="14">
        <f t="shared" si="627"/>
        <v>42849</v>
      </c>
      <c r="AE4420" s="1" t="str">
        <f t="shared" si="628"/>
        <v>Monday</v>
      </c>
      <c r="AF4420" s="2">
        <v>0.50118055555555563</v>
      </c>
      <c r="AG4420" s="2">
        <f t="shared" si="629"/>
        <v>0.5</v>
      </c>
      <c r="AH4420" t="s">
        <v>23</v>
      </c>
    </row>
    <row r="4421" spans="1:34" x14ac:dyDescent="0.25">
      <c r="A4421">
        <v>1566543</v>
      </c>
      <c r="B4421" t="s">
        <v>29</v>
      </c>
      <c r="C4421" t="s">
        <v>30</v>
      </c>
      <c r="D4421" t="s">
        <v>31</v>
      </c>
      <c r="E4421">
        <v>53202</v>
      </c>
      <c r="F4421" t="s">
        <v>20</v>
      </c>
      <c r="G4421" t="s">
        <v>50</v>
      </c>
      <c r="H4421">
        <v>983</v>
      </c>
      <c r="I4421" t="s">
        <v>57</v>
      </c>
      <c r="J4421">
        <f>VLOOKUP(I4421,Key!$A$1:$C$73,2,FALSE)</f>
        <v>43.03913</v>
      </c>
      <c r="K4421">
        <f>VLOOKUP(I4421,Key!$A$1:$C$73,3,FALSE)</f>
        <v>-87.916150000000002</v>
      </c>
      <c r="L4421" t="s">
        <v>39</v>
      </c>
      <c r="M4421">
        <f>VLOOKUP(L4421,Key!$A$1:$C$73,2,FALSE)</f>
        <v>43.031480000000002</v>
      </c>
      <c r="N4421">
        <f>VLOOKUP(L4421,Key!$A$1:$C$73,3,FALSE)</f>
        <v>-87.908169999999998</v>
      </c>
      <c r="O4421">
        <v>9</v>
      </c>
      <c r="P4421">
        <v>0</v>
      </c>
      <c r="Q4421">
        <v>1.4</v>
      </c>
      <c r="R4421">
        <v>1.3</v>
      </c>
      <c r="S4421">
        <v>54</v>
      </c>
      <c r="T4421">
        <f t="shared" si="621"/>
        <v>-1</v>
      </c>
      <c r="U4421" s="1">
        <v>42836</v>
      </c>
      <c r="V4421" s="13">
        <f t="shared" si="622"/>
        <v>42826</v>
      </c>
      <c r="W4421" s="14">
        <f t="shared" si="623"/>
        <v>42836</v>
      </c>
      <c r="X4421" s="1" t="str">
        <f t="shared" si="624"/>
        <v>Tuesday</v>
      </c>
      <c r="Y4421" s="2">
        <v>0.80494212962962963</v>
      </c>
      <c r="Z4421" s="2">
        <f t="shared" si="625"/>
        <v>0.79166666666666663</v>
      </c>
      <c r="AA4421">
        <f>1</f>
        <v>1</v>
      </c>
      <c r="AB4421" s="1">
        <v>42836</v>
      </c>
      <c r="AC4421" s="13">
        <f t="shared" si="626"/>
        <v>42826</v>
      </c>
      <c r="AD4421" s="14">
        <f t="shared" si="627"/>
        <v>42836</v>
      </c>
      <c r="AE4421" s="1" t="str">
        <f t="shared" si="628"/>
        <v>Tuesday</v>
      </c>
      <c r="AF4421" s="2">
        <v>0.81150462962962966</v>
      </c>
      <c r="AG4421" s="2">
        <f t="shared" si="629"/>
        <v>0.79166666666666663</v>
      </c>
      <c r="AH4421" t="s">
        <v>23</v>
      </c>
    </row>
    <row r="4422" spans="1:34" x14ac:dyDescent="0.25">
      <c r="A4422">
        <v>1566543</v>
      </c>
      <c r="B4422" t="s">
        <v>29</v>
      </c>
      <c r="C4422" t="s">
        <v>30</v>
      </c>
      <c r="D4422" t="s">
        <v>31</v>
      </c>
      <c r="E4422">
        <v>53202</v>
      </c>
      <c r="F4422" t="s">
        <v>20</v>
      </c>
      <c r="G4422" t="s">
        <v>50</v>
      </c>
      <c r="H4422">
        <v>11</v>
      </c>
      <c r="I4422" t="s">
        <v>39</v>
      </c>
      <c r="J4422">
        <f>VLOOKUP(I4422,Key!$A$1:$C$73,2,FALSE)</f>
        <v>43.031480000000002</v>
      </c>
      <c r="K4422">
        <f>VLOOKUP(I4422,Key!$A$1:$C$73,3,FALSE)</f>
        <v>-87.908169999999998</v>
      </c>
      <c r="L4422" t="s">
        <v>81</v>
      </c>
      <c r="M4422">
        <f>VLOOKUP(L4422,Key!$A$1:$C$73,2,FALSE)</f>
        <v>43.058010000000003</v>
      </c>
      <c r="N4422">
        <f>VLOOKUP(L4422,Key!$A$1:$C$73,3,FALSE)</f>
        <v>-87.877300000000005</v>
      </c>
      <c r="O4422">
        <v>34</v>
      </c>
      <c r="P4422">
        <v>0</v>
      </c>
      <c r="Q4422">
        <v>5.0999999999999996</v>
      </c>
      <c r="R4422">
        <v>4.8</v>
      </c>
      <c r="S4422">
        <v>204</v>
      </c>
      <c r="T4422">
        <f t="shared" si="621"/>
        <v>-1</v>
      </c>
      <c r="U4422" s="1">
        <v>42840</v>
      </c>
      <c r="V4422" s="13">
        <f t="shared" si="622"/>
        <v>42826</v>
      </c>
      <c r="W4422" s="14">
        <f t="shared" si="623"/>
        <v>42840</v>
      </c>
      <c r="X4422" s="1" t="str">
        <f t="shared" si="624"/>
        <v>Saturday</v>
      </c>
      <c r="Y4422" s="2">
        <v>0.45520833333333338</v>
      </c>
      <c r="Z4422" s="2">
        <f t="shared" si="625"/>
        <v>0.45833333333333331</v>
      </c>
      <c r="AA4422">
        <f>1</f>
        <v>1</v>
      </c>
      <c r="AB4422" s="1">
        <v>42840</v>
      </c>
      <c r="AC4422" s="13">
        <f t="shared" si="626"/>
        <v>42826</v>
      </c>
      <c r="AD4422" s="14">
        <f t="shared" si="627"/>
        <v>42840</v>
      </c>
      <c r="AE4422" s="1" t="str">
        <f t="shared" si="628"/>
        <v>Saturday</v>
      </c>
      <c r="AF4422" s="2">
        <v>0.4786111111111111</v>
      </c>
      <c r="AG4422" s="2">
        <f t="shared" si="629"/>
        <v>0.45833333333333331</v>
      </c>
      <c r="AH4422" t="s">
        <v>23</v>
      </c>
    </row>
    <row r="4423" spans="1:34" x14ac:dyDescent="0.25">
      <c r="A4423">
        <v>1566543</v>
      </c>
      <c r="B4423" t="s">
        <v>29</v>
      </c>
      <c r="C4423" t="s">
        <v>30</v>
      </c>
      <c r="D4423" t="s">
        <v>31</v>
      </c>
      <c r="E4423">
        <v>53202</v>
      </c>
      <c r="F4423" t="s">
        <v>20</v>
      </c>
      <c r="G4423" t="s">
        <v>50</v>
      </c>
      <c r="H4423">
        <v>247</v>
      </c>
      <c r="I4423" t="s">
        <v>57</v>
      </c>
      <c r="J4423">
        <f>VLOOKUP(I4423,Key!$A$1:$C$73,2,FALSE)</f>
        <v>43.03913</v>
      </c>
      <c r="K4423">
        <f>VLOOKUP(I4423,Key!$A$1:$C$73,3,FALSE)</f>
        <v>-87.916150000000002</v>
      </c>
      <c r="L4423" t="s">
        <v>39</v>
      </c>
      <c r="M4423">
        <f>VLOOKUP(L4423,Key!$A$1:$C$73,2,FALSE)</f>
        <v>43.031480000000002</v>
      </c>
      <c r="N4423">
        <f>VLOOKUP(L4423,Key!$A$1:$C$73,3,FALSE)</f>
        <v>-87.908169999999998</v>
      </c>
      <c r="O4423">
        <v>12</v>
      </c>
      <c r="P4423">
        <v>0</v>
      </c>
      <c r="Q4423">
        <v>1.8</v>
      </c>
      <c r="R4423">
        <v>1.7</v>
      </c>
      <c r="S4423">
        <v>72</v>
      </c>
      <c r="T4423">
        <f t="shared" si="621"/>
        <v>-1</v>
      </c>
      <c r="U4423" s="1">
        <v>42832</v>
      </c>
      <c r="V4423" s="13">
        <f t="shared" si="622"/>
        <v>42826</v>
      </c>
      <c r="W4423" s="14">
        <f t="shared" si="623"/>
        <v>42832</v>
      </c>
      <c r="X4423" s="1" t="str">
        <f t="shared" si="624"/>
        <v>Friday</v>
      </c>
      <c r="Y4423" s="2">
        <v>0.62656250000000002</v>
      </c>
      <c r="Z4423" s="2">
        <f t="shared" si="625"/>
        <v>0.625</v>
      </c>
      <c r="AA4423">
        <f>1</f>
        <v>1</v>
      </c>
      <c r="AB4423" s="1">
        <v>42832</v>
      </c>
      <c r="AC4423" s="13">
        <f t="shared" si="626"/>
        <v>42826</v>
      </c>
      <c r="AD4423" s="14">
        <f t="shared" si="627"/>
        <v>42832</v>
      </c>
      <c r="AE4423" s="1" t="str">
        <f t="shared" si="628"/>
        <v>Friday</v>
      </c>
      <c r="AF4423" s="2">
        <v>0.6347800925925926</v>
      </c>
      <c r="AG4423" s="2">
        <f t="shared" si="629"/>
        <v>0.625</v>
      </c>
      <c r="AH4423" t="s">
        <v>23</v>
      </c>
    </row>
    <row r="4424" spans="1:34" x14ac:dyDescent="0.25">
      <c r="A4424">
        <v>1566543</v>
      </c>
      <c r="B4424" t="s">
        <v>29</v>
      </c>
      <c r="C4424" t="s">
        <v>30</v>
      </c>
      <c r="D4424" t="s">
        <v>31</v>
      </c>
      <c r="E4424">
        <v>53202</v>
      </c>
      <c r="F4424" t="s">
        <v>20</v>
      </c>
      <c r="G4424" t="s">
        <v>50</v>
      </c>
      <c r="H4424">
        <v>291</v>
      </c>
      <c r="I4424" t="s">
        <v>28</v>
      </c>
      <c r="J4424">
        <f>VLOOKUP(I4424,Key!$A$1:$C$73,2,FALSE)</f>
        <v>43.038580000000003</v>
      </c>
      <c r="K4424">
        <f>VLOOKUP(I4424,Key!$A$1:$C$73,3,FALSE)</f>
        <v>-87.90934</v>
      </c>
      <c r="L4424" t="s">
        <v>39</v>
      </c>
      <c r="M4424">
        <f>VLOOKUP(L4424,Key!$A$1:$C$73,2,FALSE)</f>
        <v>43.031480000000002</v>
      </c>
      <c r="N4424">
        <f>VLOOKUP(L4424,Key!$A$1:$C$73,3,FALSE)</f>
        <v>-87.908169999999998</v>
      </c>
      <c r="O4424">
        <v>13</v>
      </c>
      <c r="P4424">
        <v>0</v>
      </c>
      <c r="Q4424">
        <v>2</v>
      </c>
      <c r="R4424">
        <v>1.9</v>
      </c>
      <c r="S4424">
        <v>78</v>
      </c>
      <c r="T4424">
        <f t="shared" si="621"/>
        <v>-1</v>
      </c>
      <c r="U4424" s="1">
        <v>42846</v>
      </c>
      <c r="V4424" s="13">
        <f t="shared" si="622"/>
        <v>42826</v>
      </c>
      <c r="W4424" s="14">
        <f t="shared" si="623"/>
        <v>42846</v>
      </c>
      <c r="X4424" s="1" t="str">
        <f t="shared" si="624"/>
        <v>Friday</v>
      </c>
      <c r="Y4424" s="2">
        <v>0.81969907407407405</v>
      </c>
      <c r="Z4424" s="2">
        <f t="shared" si="625"/>
        <v>0.83333333333333326</v>
      </c>
      <c r="AA4424">
        <f>1</f>
        <v>1</v>
      </c>
      <c r="AB4424" s="1">
        <v>42846</v>
      </c>
      <c r="AC4424" s="13">
        <f t="shared" si="626"/>
        <v>42826</v>
      </c>
      <c r="AD4424" s="14">
        <f t="shared" si="627"/>
        <v>42846</v>
      </c>
      <c r="AE4424" s="1" t="str">
        <f t="shared" si="628"/>
        <v>Friday</v>
      </c>
      <c r="AF4424" s="2">
        <v>0.82913194444444438</v>
      </c>
      <c r="AG4424" s="2">
        <f t="shared" si="629"/>
        <v>0.83333333333333326</v>
      </c>
      <c r="AH4424" t="s">
        <v>23</v>
      </c>
    </row>
    <row r="4425" spans="1:34" x14ac:dyDescent="0.25">
      <c r="A4425">
        <v>1566737</v>
      </c>
      <c r="B4425" t="s">
        <v>29</v>
      </c>
      <c r="C4425" t="s">
        <v>47</v>
      </c>
      <c r="D4425" t="s">
        <v>31</v>
      </c>
      <c r="E4425">
        <v>53211</v>
      </c>
      <c r="F4425" t="s">
        <v>20</v>
      </c>
      <c r="G4425" t="s">
        <v>50</v>
      </c>
      <c r="H4425">
        <v>11086</v>
      </c>
      <c r="I4425" t="s">
        <v>26</v>
      </c>
      <c r="J4425">
        <f>VLOOKUP(I4425,Key!$A$1:$C$73,2,FALSE)</f>
        <v>43.034619999999997</v>
      </c>
      <c r="K4425">
        <f>VLOOKUP(I4425,Key!$A$1:$C$73,3,FALSE)</f>
        <v>-87.917500000000004</v>
      </c>
      <c r="L4425" t="s">
        <v>65</v>
      </c>
      <c r="M4425">
        <f>VLOOKUP(L4425,Key!$A$1:$C$73,2,FALSE)</f>
        <v>43.077359999999999</v>
      </c>
      <c r="N4425">
        <f>VLOOKUP(L4425,Key!$A$1:$C$73,3,FALSE)</f>
        <v>-87.880769999999998</v>
      </c>
      <c r="O4425">
        <v>50</v>
      </c>
      <c r="P4425">
        <v>0</v>
      </c>
      <c r="Q4425">
        <v>7.5</v>
      </c>
      <c r="R4425">
        <v>7.1</v>
      </c>
      <c r="S4425">
        <v>300</v>
      </c>
      <c r="T4425">
        <f t="shared" si="621"/>
        <v>-1</v>
      </c>
      <c r="U4425" s="1">
        <v>42832</v>
      </c>
      <c r="V4425" s="13">
        <f t="shared" si="622"/>
        <v>42826</v>
      </c>
      <c r="W4425" s="14">
        <f t="shared" si="623"/>
        <v>42832</v>
      </c>
      <c r="X4425" s="1" t="str">
        <f t="shared" si="624"/>
        <v>Friday</v>
      </c>
      <c r="Y4425" s="2">
        <v>0.58873842592592596</v>
      </c>
      <c r="Z4425" s="2">
        <f t="shared" si="625"/>
        <v>0.58333333333333326</v>
      </c>
      <c r="AA4425">
        <f>1</f>
        <v>1</v>
      </c>
      <c r="AB4425" s="1">
        <v>42832</v>
      </c>
      <c r="AC4425" s="13">
        <f t="shared" si="626"/>
        <v>42826</v>
      </c>
      <c r="AD4425" s="14">
        <f t="shared" si="627"/>
        <v>42832</v>
      </c>
      <c r="AE4425" s="1" t="str">
        <f t="shared" si="628"/>
        <v>Friday</v>
      </c>
      <c r="AF4425" s="2">
        <v>0.62339120370370371</v>
      </c>
      <c r="AG4425" s="2">
        <f t="shared" si="629"/>
        <v>0.625</v>
      </c>
      <c r="AH4425" t="s">
        <v>23</v>
      </c>
    </row>
    <row r="4426" spans="1:34" x14ac:dyDescent="0.25">
      <c r="A4426">
        <v>1568295</v>
      </c>
      <c r="B4426" t="s">
        <v>29</v>
      </c>
      <c r="E4426">
        <v>53020</v>
      </c>
      <c r="F4426" t="s">
        <v>20</v>
      </c>
      <c r="G4426" t="s">
        <v>97</v>
      </c>
      <c r="H4426">
        <v>11109</v>
      </c>
      <c r="I4426" t="s">
        <v>22</v>
      </c>
      <c r="J4426">
        <f>VLOOKUP(I4426,Key!$A$1:$C$73,2,FALSE)</f>
        <v>43.058619999999998</v>
      </c>
      <c r="K4426">
        <f>VLOOKUP(I4426,Key!$A$1:$C$73,3,FALSE)</f>
        <v>-87.885319999999993</v>
      </c>
      <c r="L4426" t="s">
        <v>36</v>
      </c>
      <c r="M4426">
        <f>VLOOKUP(L4426,Key!$A$1:$C$73,2,FALSE)</f>
        <v>43.03519</v>
      </c>
      <c r="N4426">
        <f>VLOOKUP(L4426,Key!$A$1:$C$73,3,FALSE)</f>
        <v>-87.907390000000007</v>
      </c>
      <c r="O4426">
        <v>43</v>
      </c>
      <c r="P4426">
        <v>0</v>
      </c>
      <c r="Q4426">
        <v>6.5</v>
      </c>
      <c r="R4426">
        <v>6.1</v>
      </c>
      <c r="S4426">
        <v>258</v>
      </c>
      <c r="T4426">
        <f t="shared" si="621"/>
        <v>-1</v>
      </c>
      <c r="U4426" s="1">
        <v>42833</v>
      </c>
      <c r="V4426" s="13">
        <f t="shared" si="622"/>
        <v>42826</v>
      </c>
      <c r="W4426" s="14">
        <f t="shared" si="623"/>
        <v>42833</v>
      </c>
      <c r="X4426" s="1" t="str">
        <f t="shared" si="624"/>
        <v>Saturday</v>
      </c>
      <c r="Y4426" s="2">
        <v>0.54078703703703701</v>
      </c>
      <c r="Z4426" s="2">
        <f t="shared" si="625"/>
        <v>0.54166666666666663</v>
      </c>
      <c r="AA4426">
        <f>1</f>
        <v>1</v>
      </c>
      <c r="AB4426" s="1">
        <v>42833</v>
      </c>
      <c r="AC4426" s="13">
        <f t="shared" si="626"/>
        <v>42826</v>
      </c>
      <c r="AD4426" s="14">
        <f t="shared" si="627"/>
        <v>42833</v>
      </c>
      <c r="AE4426" s="1" t="str">
        <f t="shared" si="628"/>
        <v>Saturday</v>
      </c>
      <c r="AF4426" s="2">
        <v>0.57063657407407409</v>
      </c>
      <c r="AG4426" s="2">
        <f t="shared" si="629"/>
        <v>0.58333333333333326</v>
      </c>
      <c r="AH4426" t="s">
        <v>23</v>
      </c>
    </row>
    <row r="4427" spans="1:34" x14ac:dyDescent="0.25">
      <c r="A4427">
        <v>1568820</v>
      </c>
      <c r="B4427" t="s">
        <v>29</v>
      </c>
      <c r="E4427">
        <v>53225</v>
      </c>
      <c r="F4427" t="s">
        <v>20</v>
      </c>
      <c r="G4427" t="s">
        <v>50</v>
      </c>
      <c r="H4427">
        <v>11131</v>
      </c>
      <c r="I4427" t="s">
        <v>68</v>
      </c>
      <c r="J4427">
        <f>VLOOKUP(I4427,Key!$A$1:$C$73,2,FALSE)</f>
        <v>43.026470000000003</v>
      </c>
      <c r="K4427">
        <f>VLOOKUP(I4427,Key!$A$1:$C$73,3,FALSE)</f>
        <v>-87.918040000000005</v>
      </c>
      <c r="L4427" t="s">
        <v>36</v>
      </c>
      <c r="M4427">
        <f>VLOOKUP(L4427,Key!$A$1:$C$73,2,FALSE)</f>
        <v>43.03519</v>
      </c>
      <c r="N4427">
        <f>VLOOKUP(L4427,Key!$A$1:$C$73,3,FALSE)</f>
        <v>-87.907390000000007</v>
      </c>
      <c r="O4427">
        <v>13</v>
      </c>
      <c r="P4427">
        <v>0</v>
      </c>
      <c r="Q4427">
        <v>2</v>
      </c>
      <c r="R4427">
        <v>1.9</v>
      </c>
      <c r="S4427">
        <v>78</v>
      </c>
      <c r="T4427">
        <f t="shared" si="621"/>
        <v>-1</v>
      </c>
      <c r="U4427" s="1">
        <v>42833</v>
      </c>
      <c r="V4427" s="13">
        <f t="shared" si="622"/>
        <v>42826</v>
      </c>
      <c r="W4427" s="14">
        <f t="shared" si="623"/>
        <v>42833</v>
      </c>
      <c r="X4427" s="1" t="str">
        <f t="shared" si="624"/>
        <v>Saturday</v>
      </c>
      <c r="Y4427" s="2">
        <v>0.58432870370370371</v>
      </c>
      <c r="Z4427" s="2">
        <f t="shared" si="625"/>
        <v>0.58333333333333326</v>
      </c>
      <c r="AA4427">
        <f>1</f>
        <v>1</v>
      </c>
      <c r="AB4427" s="1">
        <v>42833</v>
      </c>
      <c r="AC4427" s="13">
        <f t="shared" si="626"/>
        <v>42826</v>
      </c>
      <c r="AD4427" s="14">
        <f t="shared" si="627"/>
        <v>42833</v>
      </c>
      <c r="AE4427" s="1" t="str">
        <f t="shared" si="628"/>
        <v>Saturday</v>
      </c>
      <c r="AF4427" s="2">
        <v>0.59370370370370373</v>
      </c>
      <c r="AG4427" s="2">
        <f t="shared" si="629"/>
        <v>0.58333333333333326</v>
      </c>
      <c r="AH4427" t="s">
        <v>23</v>
      </c>
    </row>
    <row r="4428" spans="1:34" x14ac:dyDescent="0.25">
      <c r="A4428">
        <v>1568820</v>
      </c>
      <c r="B4428" t="s">
        <v>29</v>
      </c>
      <c r="E4428">
        <v>53225</v>
      </c>
      <c r="F4428" t="s">
        <v>20</v>
      </c>
      <c r="G4428" t="s">
        <v>50</v>
      </c>
      <c r="H4428">
        <v>5473</v>
      </c>
      <c r="I4428" t="s">
        <v>39</v>
      </c>
      <c r="J4428">
        <f>VLOOKUP(I4428,Key!$A$1:$C$73,2,FALSE)</f>
        <v>43.031480000000002</v>
      </c>
      <c r="K4428">
        <f>VLOOKUP(I4428,Key!$A$1:$C$73,3,FALSE)</f>
        <v>-87.908169999999998</v>
      </c>
      <c r="L4428" t="s">
        <v>85</v>
      </c>
      <c r="M4428">
        <f>VLOOKUP(L4428,Key!$A$1:$C$73,2,FALSE)</f>
        <v>43.053040000000003</v>
      </c>
      <c r="N4428">
        <f>VLOOKUP(L4428,Key!$A$1:$C$73,3,FALSE)</f>
        <v>-87.897660000000002</v>
      </c>
      <c r="O4428">
        <v>21</v>
      </c>
      <c r="P4428">
        <v>0</v>
      </c>
      <c r="Q4428">
        <v>3.2</v>
      </c>
      <c r="R4428">
        <v>3</v>
      </c>
      <c r="S4428">
        <v>126</v>
      </c>
      <c r="T4428">
        <f t="shared" si="621"/>
        <v>-1</v>
      </c>
      <c r="U4428" s="1">
        <v>42833</v>
      </c>
      <c r="V4428" s="13">
        <f t="shared" si="622"/>
        <v>42826</v>
      </c>
      <c r="W4428" s="14">
        <f t="shared" si="623"/>
        <v>42833</v>
      </c>
      <c r="X4428" s="1" t="str">
        <f t="shared" si="624"/>
        <v>Saturday</v>
      </c>
      <c r="Y4428" s="2">
        <v>0.65884259259259259</v>
      </c>
      <c r="Z4428" s="2">
        <f t="shared" si="625"/>
        <v>0.66666666666666663</v>
      </c>
      <c r="AA4428">
        <f>1</f>
        <v>1</v>
      </c>
      <c r="AB4428" s="1">
        <v>42833</v>
      </c>
      <c r="AC4428" s="13">
        <f t="shared" si="626"/>
        <v>42826</v>
      </c>
      <c r="AD4428" s="14">
        <f t="shared" si="627"/>
        <v>42833</v>
      </c>
      <c r="AE4428" s="1" t="str">
        <f t="shared" si="628"/>
        <v>Saturday</v>
      </c>
      <c r="AF4428" s="2">
        <v>0.67331018518518515</v>
      </c>
      <c r="AG4428" s="2">
        <f t="shared" si="629"/>
        <v>0.66666666666666663</v>
      </c>
      <c r="AH4428" t="s">
        <v>23</v>
      </c>
    </row>
    <row r="4429" spans="1:34" x14ac:dyDescent="0.25">
      <c r="A4429">
        <v>1568820</v>
      </c>
      <c r="B4429" t="s">
        <v>29</v>
      </c>
      <c r="E4429">
        <v>53225</v>
      </c>
      <c r="F4429" t="s">
        <v>20</v>
      </c>
      <c r="G4429" t="s">
        <v>50</v>
      </c>
      <c r="H4429">
        <v>5429</v>
      </c>
      <c r="I4429" t="s">
        <v>85</v>
      </c>
      <c r="J4429">
        <f>VLOOKUP(I4429,Key!$A$1:$C$73,2,FALSE)</f>
        <v>43.053040000000003</v>
      </c>
      <c r="K4429">
        <f>VLOOKUP(I4429,Key!$A$1:$C$73,3,FALSE)</f>
        <v>-87.897660000000002</v>
      </c>
      <c r="L4429" t="s">
        <v>68</v>
      </c>
      <c r="M4429">
        <f>VLOOKUP(L4429,Key!$A$1:$C$73,2,FALSE)</f>
        <v>43.026470000000003</v>
      </c>
      <c r="N4429">
        <f>VLOOKUP(L4429,Key!$A$1:$C$73,3,FALSE)</f>
        <v>-87.918040000000005</v>
      </c>
      <c r="O4429">
        <v>22</v>
      </c>
      <c r="P4429">
        <v>0</v>
      </c>
      <c r="Q4429">
        <v>3.3</v>
      </c>
      <c r="R4429">
        <v>3.1</v>
      </c>
      <c r="S4429">
        <v>132</v>
      </c>
      <c r="T4429">
        <f t="shared" si="621"/>
        <v>-1</v>
      </c>
      <c r="U4429" s="1">
        <v>42833</v>
      </c>
      <c r="V4429" s="13">
        <f t="shared" si="622"/>
        <v>42826</v>
      </c>
      <c r="W4429" s="14">
        <f t="shared" si="623"/>
        <v>42833</v>
      </c>
      <c r="X4429" s="1" t="str">
        <f t="shared" si="624"/>
        <v>Saturday</v>
      </c>
      <c r="Y4429" s="2">
        <v>0.71015046296296302</v>
      </c>
      <c r="Z4429" s="2">
        <f t="shared" si="625"/>
        <v>0.70833333333333326</v>
      </c>
      <c r="AA4429">
        <f>1</f>
        <v>1</v>
      </c>
      <c r="AB4429" s="1">
        <v>42833</v>
      </c>
      <c r="AC4429" s="13">
        <f t="shared" si="626"/>
        <v>42826</v>
      </c>
      <c r="AD4429" s="14">
        <f t="shared" si="627"/>
        <v>42833</v>
      </c>
      <c r="AE4429" s="1" t="str">
        <f t="shared" si="628"/>
        <v>Saturday</v>
      </c>
      <c r="AF4429" s="2">
        <v>0.72516203703703708</v>
      </c>
      <c r="AG4429" s="2">
        <f t="shared" si="629"/>
        <v>0.70833333333333326</v>
      </c>
      <c r="AH4429" t="s">
        <v>23</v>
      </c>
    </row>
    <row r="4430" spans="1:34" x14ac:dyDescent="0.25">
      <c r="A4430">
        <v>1569964</v>
      </c>
      <c r="B4430" t="s">
        <v>29</v>
      </c>
      <c r="C4430" t="s">
        <v>47</v>
      </c>
      <c r="D4430" t="s">
        <v>31</v>
      </c>
      <c r="E4430">
        <v>53202</v>
      </c>
      <c r="F4430" t="s">
        <v>20</v>
      </c>
      <c r="G4430" t="s">
        <v>50</v>
      </c>
      <c r="H4430">
        <v>11160</v>
      </c>
      <c r="I4430" t="s">
        <v>62</v>
      </c>
      <c r="J4430">
        <f>VLOOKUP(I4430,Key!$A$1:$C$73,2,FALSE)</f>
        <v>43.052460000000004</v>
      </c>
      <c r="K4430">
        <f>VLOOKUP(I4430,Key!$A$1:$C$73,3,FALSE)</f>
        <v>-87.891000000000005</v>
      </c>
      <c r="L4430" t="s">
        <v>62</v>
      </c>
      <c r="M4430">
        <f>VLOOKUP(L4430,Key!$A$1:$C$73,2,FALSE)</f>
        <v>43.052460000000004</v>
      </c>
      <c r="N4430">
        <f>VLOOKUP(L4430,Key!$A$1:$C$73,3,FALSE)</f>
        <v>-87.891000000000005</v>
      </c>
      <c r="O4430">
        <v>45</v>
      </c>
      <c r="P4430">
        <v>0</v>
      </c>
      <c r="Q4430">
        <v>6.8</v>
      </c>
      <c r="R4430">
        <v>6.4</v>
      </c>
      <c r="S4430">
        <v>270</v>
      </c>
      <c r="T4430">
        <f t="shared" si="621"/>
        <v>-1</v>
      </c>
      <c r="U4430" s="1">
        <v>42833</v>
      </c>
      <c r="V4430" s="13">
        <f t="shared" si="622"/>
        <v>42826</v>
      </c>
      <c r="W4430" s="14">
        <f t="shared" si="623"/>
        <v>42833</v>
      </c>
      <c r="X4430" s="1" t="str">
        <f t="shared" si="624"/>
        <v>Saturday</v>
      </c>
      <c r="Y4430" s="2">
        <v>0.67545138888888889</v>
      </c>
      <c r="Z4430" s="2">
        <f t="shared" si="625"/>
        <v>0.66666666666666663</v>
      </c>
      <c r="AA4430">
        <f>1</f>
        <v>1</v>
      </c>
      <c r="AB4430" s="1">
        <v>42833</v>
      </c>
      <c r="AC4430" s="13">
        <f t="shared" si="626"/>
        <v>42826</v>
      </c>
      <c r="AD4430" s="14">
        <f t="shared" si="627"/>
        <v>42833</v>
      </c>
      <c r="AE4430" s="1" t="str">
        <f t="shared" si="628"/>
        <v>Saturday</v>
      </c>
      <c r="AF4430" s="2">
        <v>0.70663194444444455</v>
      </c>
      <c r="AG4430" s="2">
        <f t="shared" si="629"/>
        <v>0.70833333333333326</v>
      </c>
      <c r="AH4430" t="s">
        <v>25</v>
      </c>
    </row>
    <row r="4431" spans="1:34" x14ac:dyDescent="0.25">
      <c r="A4431">
        <v>1569964</v>
      </c>
      <c r="B4431" t="s">
        <v>29</v>
      </c>
      <c r="C4431" t="s">
        <v>47</v>
      </c>
      <c r="D4431" t="s">
        <v>31</v>
      </c>
      <c r="E4431">
        <v>53202</v>
      </c>
      <c r="F4431" t="s">
        <v>20</v>
      </c>
      <c r="G4431" t="s">
        <v>50</v>
      </c>
      <c r="H4431">
        <v>5440</v>
      </c>
      <c r="I4431" t="s">
        <v>62</v>
      </c>
      <c r="J4431">
        <f>VLOOKUP(I4431,Key!$A$1:$C$73,2,FALSE)</f>
        <v>43.052460000000004</v>
      </c>
      <c r="K4431">
        <f>VLOOKUP(I4431,Key!$A$1:$C$73,3,FALSE)</f>
        <v>-87.891000000000005</v>
      </c>
      <c r="L4431" t="s">
        <v>62</v>
      </c>
      <c r="M4431">
        <f>VLOOKUP(L4431,Key!$A$1:$C$73,2,FALSE)</f>
        <v>43.052460000000004</v>
      </c>
      <c r="N4431">
        <f>VLOOKUP(L4431,Key!$A$1:$C$73,3,FALSE)</f>
        <v>-87.891000000000005</v>
      </c>
      <c r="O4431">
        <v>45</v>
      </c>
      <c r="P4431">
        <v>0</v>
      </c>
      <c r="Q4431">
        <v>6.8</v>
      </c>
      <c r="R4431">
        <v>6.4</v>
      </c>
      <c r="S4431">
        <v>270</v>
      </c>
      <c r="T4431">
        <f t="shared" si="621"/>
        <v>-1</v>
      </c>
      <c r="U4431" s="1">
        <v>42834</v>
      </c>
      <c r="V4431" s="13">
        <f t="shared" si="622"/>
        <v>42826</v>
      </c>
      <c r="W4431" s="14">
        <f t="shared" si="623"/>
        <v>42834</v>
      </c>
      <c r="X4431" s="1" t="str">
        <f t="shared" si="624"/>
        <v>Sunday</v>
      </c>
      <c r="Y4431" s="2">
        <v>0.76969907407407412</v>
      </c>
      <c r="Z4431" s="2">
        <f t="shared" si="625"/>
        <v>0.75</v>
      </c>
      <c r="AA4431">
        <f>1</f>
        <v>1</v>
      </c>
      <c r="AB4431" s="1">
        <v>42834</v>
      </c>
      <c r="AC4431" s="13">
        <f t="shared" si="626"/>
        <v>42826</v>
      </c>
      <c r="AD4431" s="14">
        <f t="shared" si="627"/>
        <v>42834</v>
      </c>
      <c r="AE4431" s="1" t="str">
        <f t="shared" si="628"/>
        <v>Sunday</v>
      </c>
      <c r="AF4431" s="2">
        <v>0.80120370370370375</v>
      </c>
      <c r="AG4431" s="2">
        <f t="shared" si="629"/>
        <v>0.79166666666666663</v>
      </c>
      <c r="AH4431" t="s">
        <v>25</v>
      </c>
    </row>
    <row r="4432" spans="1:34" x14ac:dyDescent="0.25">
      <c r="A4432">
        <v>1569964</v>
      </c>
      <c r="B4432" t="s">
        <v>29</v>
      </c>
      <c r="C4432" t="s">
        <v>47</v>
      </c>
      <c r="D4432" t="s">
        <v>31</v>
      </c>
      <c r="E4432">
        <v>53202</v>
      </c>
      <c r="F4432" t="s">
        <v>20</v>
      </c>
      <c r="G4432" t="s">
        <v>50</v>
      </c>
      <c r="H4432">
        <v>5501</v>
      </c>
      <c r="I4432" t="s">
        <v>28</v>
      </c>
      <c r="J4432">
        <f>VLOOKUP(I4432,Key!$A$1:$C$73,2,FALSE)</f>
        <v>43.038580000000003</v>
      </c>
      <c r="K4432">
        <f>VLOOKUP(I4432,Key!$A$1:$C$73,3,FALSE)</f>
        <v>-87.90934</v>
      </c>
      <c r="L4432" t="s">
        <v>85</v>
      </c>
      <c r="M4432">
        <f>VLOOKUP(L4432,Key!$A$1:$C$73,2,FALSE)</f>
        <v>43.053040000000003</v>
      </c>
      <c r="N4432">
        <f>VLOOKUP(L4432,Key!$A$1:$C$73,3,FALSE)</f>
        <v>-87.897660000000002</v>
      </c>
      <c r="O4432">
        <v>36</v>
      </c>
      <c r="P4432">
        <v>0</v>
      </c>
      <c r="Q4432">
        <v>5.4</v>
      </c>
      <c r="R4432">
        <v>5.0999999999999996</v>
      </c>
      <c r="S4432">
        <v>216</v>
      </c>
      <c r="T4432">
        <f t="shared" si="621"/>
        <v>-1</v>
      </c>
      <c r="U4432" s="1">
        <v>42848</v>
      </c>
      <c r="V4432" s="13">
        <f t="shared" si="622"/>
        <v>42826</v>
      </c>
      <c r="W4432" s="14">
        <f t="shared" si="623"/>
        <v>42848</v>
      </c>
      <c r="X4432" s="1" t="str">
        <f t="shared" si="624"/>
        <v>Sunday</v>
      </c>
      <c r="Y4432" s="2">
        <v>0.74758101851851855</v>
      </c>
      <c r="Z4432" s="2">
        <f t="shared" si="625"/>
        <v>0.75</v>
      </c>
      <c r="AA4432">
        <f>1</f>
        <v>1</v>
      </c>
      <c r="AB4432" s="1">
        <v>42848</v>
      </c>
      <c r="AC4432" s="13">
        <f t="shared" si="626"/>
        <v>42826</v>
      </c>
      <c r="AD4432" s="14">
        <f t="shared" si="627"/>
        <v>42848</v>
      </c>
      <c r="AE4432" s="1" t="str">
        <f t="shared" si="628"/>
        <v>Sunday</v>
      </c>
      <c r="AF4432" s="2">
        <v>0.77260416666666665</v>
      </c>
      <c r="AG4432" s="2">
        <f t="shared" si="629"/>
        <v>0.79166666666666663</v>
      </c>
      <c r="AH4432" t="s">
        <v>23</v>
      </c>
    </row>
    <row r="4433" spans="1:34" x14ac:dyDescent="0.25">
      <c r="A4433">
        <v>1569964</v>
      </c>
      <c r="B4433" t="s">
        <v>29</v>
      </c>
      <c r="C4433" t="s">
        <v>47</v>
      </c>
      <c r="D4433" t="s">
        <v>31</v>
      </c>
      <c r="E4433">
        <v>53202</v>
      </c>
      <c r="F4433" t="s">
        <v>20</v>
      </c>
      <c r="G4433" t="s">
        <v>50</v>
      </c>
      <c r="H4433">
        <v>5539</v>
      </c>
      <c r="I4433" t="s">
        <v>85</v>
      </c>
      <c r="J4433">
        <f>VLOOKUP(I4433,Key!$A$1:$C$73,2,FALSE)</f>
        <v>43.053040000000003</v>
      </c>
      <c r="K4433">
        <f>VLOOKUP(I4433,Key!$A$1:$C$73,3,FALSE)</f>
        <v>-87.897660000000002</v>
      </c>
      <c r="L4433" t="s">
        <v>28</v>
      </c>
      <c r="M4433">
        <f>VLOOKUP(L4433,Key!$A$1:$C$73,2,FALSE)</f>
        <v>43.038580000000003</v>
      </c>
      <c r="N4433">
        <f>VLOOKUP(L4433,Key!$A$1:$C$73,3,FALSE)</f>
        <v>-87.90934</v>
      </c>
      <c r="O4433">
        <v>17</v>
      </c>
      <c r="P4433">
        <v>0</v>
      </c>
      <c r="Q4433">
        <v>2.6</v>
      </c>
      <c r="R4433">
        <v>2.4</v>
      </c>
      <c r="S4433">
        <v>102</v>
      </c>
      <c r="T4433">
        <f t="shared" si="621"/>
        <v>-1</v>
      </c>
      <c r="U4433" s="1">
        <v>42848</v>
      </c>
      <c r="V4433" s="13">
        <f t="shared" si="622"/>
        <v>42826</v>
      </c>
      <c r="W4433" s="14">
        <f t="shared" si="623"/>
        <v>42848</v>
      </c>
      <c r="X4433" s="1" t="str">
        <f t="shared" si="624"/>
        <v>Sunday</v>
      </c>
      <c r="Y4433" s="2">
        <v>0.67888888888888888</v>
      </c>
      <c r="Z4433" s="2">
        <f t="shared" si="625"/>
        <v>0.66666666666666663</v>
      </c>
      <c r="AA4433">
        <f>1</f>
        <v>1</v>
      </c>
      <c r="AB4433" s="1">
        <v>42848</v>
      </c>
      <c r="AC4433" s="13">
        <f t="shared" si="626"/>
        <v>42826</v>
      </c>
      <c r="AD4433" s="14">
        <f t="shared" si="627"/>
        <v>42848</v>
      </c>
      <c r="AE4433" s="1" t="str">
        <f t="shared" si="628"/>
        <v>Sunday</v>
      </c>
      <c r="AF4433" s="2">
        <v>0.69045138888888891</v>
      </c>
      <c r="AG4433" s="2">
        <f t="shared" si="629"/>
        <v>0.70833333333333326</v>
      </c>
      <c r="AH4433" t="s">
        <v>23</v>
      </c>
    </row>
    <row r="4434" spans="1:34" x14ac:dyDescent="0.25">
      <c r="A4434">
        <v>1571622</v>
      </c>
      <c r="B4434" t="s">
        <v>29</v>
      </c>
      <c r="C4434" t="s">
        <v>103</v>
      </c>
      <c r="D4434" t="s">
        <v>31</v>
      </c>
      <c r="E4434">
        <v>53212</v>
      </c>
      <c r="F4434" t="s">
        <v>20</v>
      </c>
      <c r="G4434" t="s">
        <v>32</v>
      </c>
      <c r="H4434">
        <v>11071</v>
      </c>
      <c r="I4434" t="s">
        <v>61</v>
      </c>
      <c r="J4434">
        <f>VLOOKUP(I4434,Key!$A$1:$C$73,2,FALSE)</f>
        <v>43.060786</v>
      </c>
      <c r="K4434">
        <f>VLOOKUP(I4434,Key!$A$1:$C$73,3,FALSE)</f>
        <v>-87.883825999999999</v>
      </c>
      <c r="L4434" t="s">
        <v>21</v>
      </c>
      <c r="M4434">
        <f>VLOOKUP(L4434,Key!$A$1:$C$73,2,FALSE)</f>
        <v>43.074890000000003</v>
      </c>
      <c r="N4434">
        <f>VLOOKUP(L4434,Key!$A$1:$C$73,3,FALSE)</f>
        <v>-87.882810000000006</v>
      </c>
      <c r="O4434">
        <v>20</v>
      </c>
      <c r="P4434">
        <v>0</v>
      </c>
      <c r="Q4434">
        <v>3</v>
      </c>
      <c r="R4434">
        <v>2.9</v>
      </c>
      <c r="S4434">
        <v>120</v>
      </c>
      <c r="T4434">
        <f t="shared" si="621"/>
        <v>-1</v>
      </c>
      <c r="U4434" s="1">
        <v>42834</v>
      </c>
      <c r="V4434" s="13">
        <f t="shared" si="622"/>
        <v>42826</v>
      </c>
      <c r="W4434" s="14">
        <f t="shared" si="623"/>
        <v>42834</v>
      </c>
      <c r="X4434" s="1" t="str">
        <f t="shared" si="624"/>
        <v>Sunday</v>
      </c>
      <c r="Y4434" s="2">
        <v>0.82177083333333334</v>
      </c>
      <c r="Z4434" s="2">
        <f t="shared" si="625"/>
        <v>0.83333333333333326</v>
      </c>
      <c r="AA4434">
        <f>1</f>
        <v>1</v>
      </c>
      <c r="AB4434" s="1">
        <v>42834</v>
      </c>
      <c r="AC4434" s="13">
        <f t="shared" si="626"/>
        <v>42826</v>
      </c>
      <c r="AD4434" s="14">
        <f t="shared" si="627"/>
        <v>42834</v>
      </c>
      <c r="AE4434" s="1" t="str">
        <f t="shared" si="628"/>
        <v>Sunday</v>
      </c>
      <c r="AF4434" s="2">
        <v>0.8356365740740741</v>
      </c>
      <c r="AG4434" s="2">
        <f t="shared" si="629"/>
        <v>0.83333333333333326</v>
      </c>
      <c r="AH4434" t="s">
        <v>23</v>
      </c>
    </row>
    <row r="4435" spans="1:34" x14ac:dyDescent="0.25">
      <c r="A4435">
        <v>1572360</v>
      </c>
      <c r="B4435" t="s">
        <v>29</v>
      </c>
      <c r="C4435" t="s">
        <v>35</v>
      </c>
      <c r="D4435" t="s">
        <v>31</v>
      </c>
      <c r="E4435">
        <v>53213</v>
      </c>
      <c r="F4435" t="s">
        <v>20</v>
      </c>
      <c r="G4435" t="s">
        <v>50</v>
      </c>
      <c r="H4435">
        <v>354</v>
      </c>
      <c r="I4435" t="s">
        <v>72</v>
      </c>
      <c r="J4435">
        <f>VLOOKUP(I4435,Key!$A$1:$C$73,2,FALSE)</f>
        <v>43.060839999999999</v>
      </c>
      <c r="K4435">
        <f>VLOOKUP(I4435,Key!$A$1:$C$73,3,FALSE)</f>
        <v>-88.001940000000005</v>
      </c>
      <c r="L4435" t="s">
        <v>91</v>
      </c>
      <c r="M4435">
        <f>VLOOKUP(L4435,Key!$A$1:$C$73,2,FALSE)</f>
        <v>43.048609999999996</v>
      </c>
      <c r="N4435">
        <f>VLOOKUP(L4435,Key!$A$1:$C$73,3,FALSE)</f>
        <v>-88.008480000000006</v>
      </c>
      <c r="O4435">
        <v>103</v>
      </c>
      <c r="P4435">
        <v>0</v>
      </c>
      <c r="Q4435">
        <v>15.5</v>
      </c>
      <c r="R4435">
        <v>14.7</v>
      </c>
      <c r="S4435">
        <v>618</v>
      </c>
      <c r="T4435">
        <f t="shared" si="621"/>
        <v>-1</v>
      </c>
      <c r="U4435" s="1">
        <v>42834</v>
      </c>
      <c r="V4435" s="13">
        <f t="shared" si="622"/>
        <v>42826</v>
      </c>
      <c r="W4435" s="14">
        <f t="shared" si="623"/>
        <v>42834</v>
      </c>
      <c r="X4435" s="1" t="str">
        <f t="shared" si="624"/>
        <v>Sunday</v>
      </c>
      <c r="Y4435" s="2">
        <v>0.59341435185185187</v>
      </c>
      <c r="Z4435" s="2">
        <f t="shared" si="625"/>
        <v>0.58333333333333326</v>
      </c>
      <c r="AA4435">
        <f>1</f>
        <v>1</v>
      </c>
      <c r="AB4435" s="1">
        <v>42834</v>
      </c>
      <c r="AC4435" s="13">
        <f t="shared" si="626"/>
        <v>42826</v>
      </c>
      <c r="AD4435" s="14">
        <f t="shared" si="627"/>
        <v>42834</v>
      </c>
      <c r="AE4435" s="1" t="str">
        <f t="shared" si="628"/>
        <v>Sunday</v>
      </c>
      <c r="AF4435" s="2">
        <v>0.66503472222222226</v>
      </c>
      <c r="AG4435" s="2">
        <f t="shared" si="629"/>
        <v>0.66666666666666663</v>
      </c>
      <c r="AH4435" t="s">
        <v>23</v>
      </c>
    </row>
    <row r="4436" spans="1:34" x14ac:dyDescent="0.25">
      <c r="A4436">
        <v>1572360</v>
      </c>
      <c r="B4436" t="s">
        <v>29</v>
      </c>
      <c r="C4436" t="s">
        <v>35</v>
      </c>
      <c r="D4436" t="s">
        <v>31</v>
      </c>
      <c r="E4436">
        <v>53213</v>
      </c>
      <c r="F4436" t="s">
        <v>20</v>
      </c>
      <c r="G4436" t="s">
        <v>50</v>
      </c>
      <c r="H4436">
        <v>5571</v>
      </c>
      <c r="I4436" t="s">
        <v>88</v>
      </c>
      <c r="J4436">
        <f>VLOOKUP(I4436,Key!$A$1:$C$73,2,FALSE)</f>
        <v>43.059550000000002</v>
      </c>
      <c r="K4436">
        <f>VLOOKUP(I4436,Key!$A$1:$C$73,3,FALSE)</f>
        <v>-88.008840000000006</v>
      </c>
      <c r="L4436" t="s">
        <v>88</v>
      </c>
      <c r="M4436">
        <f>VLOOKUP(L4436,Key!$A$1:$C$73,2,FALSE)</f>
        <v>43.059550000000002</v>
      </c>
      <c r="N4436">
        <f>VLOOKUP(L4436,Key!$A$1:$C$73,3,FALSE)</f>
        <v>-88.008840000000006</v>
      </c>
      <c r="O4436">
        <v>60</v>
      </c>
      <c r="P4436">
        <v>0</v>
      </c>
      <c r="Q4436">
        <v>9</v>
      </c>
      <c r="R4436">
        <v>8.6</v>
      </c>
      <c r="S4436">
        <v>360</v>
      </c>
      <c r="T4436">
        <f t="shared" si="621"/>
        <v>-1</v>
      </c>
      <c r="U4436" s="1">
        <v>42840</v>
      </c>
      <c r="V4436" s="13">
        <f t="shared" si="622"/>
        <v>42826</v>
      </c>
      <c r="W4436" s="14">
        <f t="shared" si="623"/>
        <v>42840</v>
      </c>
      <c r="X4436" s="1" t="str">
        <f t="shared" si="624"/>
        <v>Saturday</v>
      </c>
      <c r="Y4436" s="2">
        <v>0.70320601851851849</v>
      </c>
      <c r="Z4436" s="2">
        <f t="shared" si="625"/>
        <v>0.70833333333333326</v>
      </c>
      <c r="AA4436">
        <f>1</f>
        <v>1</v>
      </c>
      <c r="AB4436" s="1">
        <v>42840</v>
      </c>
      <c r="AC4436" s="13">
        <f t="shared" si="626"/>
        <v>42826</v>
      </c>
      <c r="AD4436" s="14">
        <f t="shared" si="627"/>
        <v>42840</v>
      </c>
      <c r="AE4436" s="1" t="str">
        <f t="shared" si="628"/>
        <v>Saturday</v>
      </c>
      <c r="AF4436" s="2">
        <v>0.74482638888888886</v>
      </c>
      <c r="AG4436" s="2">
        <f t="shared" si="629"/>
        <v>0.75</v>
      </c>
      <c r="AH4436" t="s">
        <v>25</v>
      </c>
    </row>
    <row r="4437" spans="1:34" x14ac:dyDescent="0.25">
      <c r="A4437">
        <v>1574297</v>
      </c>
      <c r="B4437" t="s">
        <v>29</v>
      </c>
      <c r="E4437">
        <v>48815</v>
      </c>
      <c r="F4437" t="s">
        <v>20</v>
      </c>
      <c r="G4437" t="s">
        <v>97</v>
      </c>
      <c r="H4437">
        <v>143</v>
      </c>
      <c r="I4437" t="s">
        <v>77</v>
      </c>
      <c r="J4437">
        <f>VLOOKUP(I4437,Key!$A$1:$C$73,2,FALSE)</f>
        <v>43.036900000000003</v>
      </c>
      <c r="K4437">
        <f>VLOOKUP(I4437,Key!$A$1:$C$73,3,FALSE)</f>
        <v>-87.89667</v>
      </c>
      <c r="L4437" t="s">
        <v>77</v>
      </c>
      <c r="M4437">
        <f>VLOOKUP(L4437,Key!$A$1:$C$73,2,FALSE)</f>
        <v>43.036900000000003</v>
      </c>
      <c r="N4437">
        <f>VLOOKUP(L4437,Key!$A$1:$C$73,3,FALSE)</f>
        <v>-87.89667</v>
      </c>
      <c r="O4437">
        <v>71</v>
      </c>
      <c r="P4437">
        <v>0</v>
      </c>
      <c r="Q4437">
        <v>10.7</v>
      </c>
      <c r="R4437">
        <v>10.1</v>
      </c>
      <c r="S4437">
        <v>426</v>
      </c>
      <c r="T4437">
        <f t="shared" si="621"/>
        <v>-1</v>
      </c>
      <c r="U4437" s="1">
        <v>42835</v>
      </c>
      <c r="V4437" s="13">
        <f t="shared" si="622"/>
        <v>42826</v>
      </c>
      <c r="W4437" s="14">
        <f t="shared" si="623"/>
        <v>42835</v>
      </c>
      <c r="X4437" s="1" t="str">
        <f t="shared" si="624"/>
        <v>Monday</v>
      </c>
      <c r="Y4437" s="2">
        <v>0.47554398148148147</v>
      </c>
      <c r="Z4437" s="2">
        <f t="shared" si="625"/>
        <v>0.45833333333333331</v>
      </c>
      <c r="AA4437">
        <f>1</f>
        <v>1</v>
      </c>
      <c r="AB4437" s="1">
        <v>42835</v>
      </c>
      <c r="AC4437" s="13">
        <f t="shared" si="626"/>
        <v>42826</v>
      </c>
      <c r="AD4437" s="14">
        <f t="shared" si="627"/>
        <v>42835</v>
      </c>
      <c r="AE4437" s="1" t="str">
        <f t="shared" si="628"/>
        <v>Monday</v>
      </c>
      <c r="AF4437" s="2">
        <v>0.52460648148148148</v>
      </c>
      <c r="AG4437" s="2">
        <f t="shared" si="629"/>
        <v>0.54166666666666663</v>
      </c>
      <c r="AH4437" t="s">
        <v>25</v>
      </c>
    </row>
    <row r="4438" spans="1:34" x14ac:dyDescent="0.25">
      <c r="A4438">
        <v>1575934</v>
      </c>
      <c r="B4438" t="s">
        <v>29</v>
      </c>
      <c r="C4438" t="s">
        <v>47</v>
      </c>
      <c r="D4438" t="s">
        <v>31</v>
      </c>
      <c r="E4438">
        <v>53202</v>
      </c>
      <c r="F4438" t="s">
        <v>20</v>
      </c>
      <c r="G4438" t="s">
        <v>32</v>
      </c>
      <c r="H4438">
        <v>11147</v>
      </c>
      <c r="I4438" t="s">
        <v>78</v>
      </c>
      <c r="J4438">
        <f>VLOOKUP(I4438,Key!$A$1:$C$73,2,FALSE)</f>
        <v>43.048200000000001</v>
      </c>
      <c r="K4438">
        <f>VLOOKUP(I4438,Key!$A$1:$C$73,3,FALSE)</f>
        <v>-87.900859999999994</v>
      </c>
      <c r="L4438" t="s">
        <v>63</v>
      </c>
      <c r="M4438">
        <f>VLOOKUP(L4438,Key!$A$1:$C$73,2,FALSE)</f>
        <v>43.066893999999998</v>
      </c>
      <c r="N4438">
        <f>VLOOKUP(L4438,Key!$A$1:$C$73,3,FALSE)</f>
        <v>-87.877936000000005</v>
      </c>
      <c r="O4438">
        <v>25</v>
      </c>
      <c r="P4438">
        <v>0</v>
      </c>
      <c r="Q4438">
        <v>3.8</v>
      </c>
      <c r="R4438">
        <v>3.6</v>
      </c>
      <c r="S4438">
        <v>150</v>
      </c>
      <c r="T4438">
        <f t="shared" si="621"/>
        <v>-1</v>
      </c>
      <c r="U4438" s="1">
        <v>42837</v>
      </c>
      <c r="V4438" s="13">
        <f t="shared" si="622"/>
        <v>42826</v>
      </c>
      <c r="W4438" s="14">
        <f t="shared" si="623"/>
        <v>42837</v>
      </c>
      <c r="X4438" s="1" t="str">
        <f t="shared" si="624"/>
        <v>Wednesday</v>
      </c>
      <c r="Y4438" s="2">
        <v>0.4442592592592593</v>
      </c>
      <c r="Z4438" s="2">
        <f t="shared" si="625"/>
        <v>0.45833333333333331</v>
      </c>
      <c r="AA4438">
        <f>1</f>
        <v>1</v>
      </c>
      <c r="AB4438" s="1">
        <v>42837</v>
      </c>
      <c r="AC4438" s="13">
        <f t="shared" si="626"/>
        <v>42826</v>
      </c>
      <c r="AD4438" s="14">
        <f t="shared" si="627"/>
        <v>42837</v>
      </c>
      <c r="AE4438" s="1" t="str">
        <f t="shared" si="628"/>
        <v>Wednesday</v>
      </c>
      <c r="AF4438" s="2">
        <v>0.46167824074074071</v>
      </c>
      <c r="AG4438" s="2">
        <f t="shared" si="629"/>
        <v>0.45833333333333331</v>
      </c>
      <c r="AH4438" t="s">
        <v>23</v>
      </c>
    </row>
    <row r="4439" spans="1:34" x14ac:dyDescent="0.25">
      <c r="A4439">
        <v>1579198</v>
      </c>
      <c r="B4439" t="s">
        <v>29</v>
      </c>
      <c r="C4439" t="s">
        <v>47</v>
      </c>
      <c r="D4439" t="s">
        <v>31</v>
      </c>
      <c r="E4439">
        <v>53202</v>
      </c>
      <c r="F4439" t="s">
        <v>20</v>
      </c>
      <c r="G4439" t="s">
        <v>50</v>
      </c>
      <c r="H4439">
        <v>5438</v>
      </c>
      <c r="I4439" t="s">
        <v>62</v>
      </c>
      <c r="J4439">
        <f>VLOOKUP(I4439,Key!$A$1:$C$73,2,FALSE)</f>
        <v>43.052460000000004</v>
      </c>
      <c r="K4439">
        <f>VLOOKUP(I4439,Key!$A$1:$C$73,3,FALSE)</f>
        <v>-87.891000000000005</v>
      </c>
      <c r="L4439" t="s">
        <v>33</v>
      </c>
      <c r="M4439">
        <f>VLOOKUP(L4439,Key!$A$1:$C$73,2,FALSE)</f>
        <v>43.045712999999999</v>
      </c>
      <c r="N4439">
        <f>VLOOKUP(L4439,Key!$A$1:$C$73,3,FALSE)</f>
        <v>-87.899756999999994</v>
      </c>
      <c r="O4439">
        <v>8</v>
      </c>
      <c r="P4439">
        <v>0</v>
      </c>
      <c r="Q4439">
        <v>1.2</v>
      </c>
      <c r="R4439">
        <v>1.1000000000000001</v>
      </c>
      <c r="S4439">
        <v>48</v>
      </c>
      <c r="T4439">
        <f t="shared" si="621"/>
        <v>-1</v>
      </c>
      <c r="U4439" s="1">
        <v>42847</v>
      </c>
      <c r="V4439" s="13">
        <f t="shared" si="622"/>
        <v>42826</v>
      </c>
      <c r="W4439" s="14">
        <f t="shared" si="623"/>
        <v>42847</v>
      </c>
      <c r="X4439" s="1" t="str">
        <f t="shared" si="624"/>
        <v>Saturday</v>
      </c>
      <c r="Y4439" s="2">
        <v>0.4039814814814815</v>
      </c>
      <c r="Z4439" s="2">
        <f t="shared" si="625"/>
        <v>0.41666666666666663</v>
      </c>
      <c r="AA4439">
        <f>1</f>
        <v>1</v>
      </c>
      <c r="AB4439" s="1">
        <v>42847</v>
      </c>
      <c r="AC4439" s="13">
        <f t="shared" si="626"/>
        <v>42826</v>
      </c>
      <c r="AD4439" s="14">
        <f t="shared" si="627"/>
        <v>42847</v>
      </c>
      <c r="AE4439" s="1" t="str">
        <f t="shared" si="628"/>
        <v>Saturday</v>
      </c>
      <c r="AF4439" s="2">
        <v>0.40968749999999998</v>
      </c>
      <c r="AG4439" s="2">
        <f t="shared" si="629"/>
        <v>0.41666666666666663</v>
      </c>
      <c r="AH4439" t="s">
        <v>23</v>
      </c>
    </row>
    <row r="4440" spans="1:34" x14ac:dyDescent="0.25">
      <c r="A4440">
        <v>1579198</v>
      </c>
      <c r="B4440" t="s">
        <v>29</v>
      </c>
      <c r="C4440" t="s">
        <v>47</v>
      </c>
      <c r="D4440" t="s">
        <v>31</v>
      </c>
      <c r="E4440">
        <v>53202</v>
      </c>
      <c r="F4440" t="s">
        <v>20</v>
      </c>
      <c r="G4440" t="s">
        <v>50</v>
      </c>
      <c r="H4440">
        <v>11060</v>
      </c>
      <c r="I4440" t="s">
        <v>92</v>
      </c>
      <c r="J4440">
        <f>VLOOKUP(I4440,Key!$A$1:$C$73,2,FALSE)</f>
        <v>43.038245000000003</v>
      </c>
      <c r="K4440">
        <f>VLOOKUP(I4440,Key!$A$1:$C$73,3,FALSE)</f>
        <v>-87.914811999999998</v>
      </c>
      <c r="L4440" t="s">
        <v>92</v>
      </c>
      <c r="M4440">
        <f>VLOOKUP(L4440,Key!$A$1:$C$73,2,FALSE)</f>
        <v>43.038245000000003</v>
      </c>
      <c r="N4440">
        <f>VLOOKUP(L4440,Key!$A$1:$C$73,3,FALSE)</f>
        <v>-87.914811999999998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f t="shared" si="621"/>
        <v>-1</v>
      </c>
      <c r="U4440" s="1">
        <v>42839</v>
      </c>
      <c r="V4440" s="13">
        <f t="shared" si="622"/>
        <v>42826</v>
      </c>
      <c r="W4440" s="14">
        <f t="shared" si="623"/>
        <v>42839</v>
      </c>
      <c r="X4440" s="1" t="str">
        <f t="shared" si="624"/>
        <v>Friday</v>
      </c>
      <c r="Y4440" s="2">
        <v>0.63476851851851845</v>
      </c>
      <c r="Z4440" s="2">
        <f t="shared" si="625"/>
        <v>0.625</v>
      </c>
      <c r="AA4440">
        <f>1</f>
        <v>1</v>
      </c>
      <c r="AB4440" s="1">
        <v>42839</v>
      </c>
      <c r="AC4440" s="13">
        <f t="shared" si="626"/>
        <v>42826</v>
      </c>
      <c r="AD4440" s="14">
        <f t="shared" si="627"/>
        <v>42839</v>
      </c>
      <c r="AE4440" s="1" t="str">
        <f t="shared" si="628"/>
        <v>Friday</v>
      </c>
      <c r="AF4440" s="2">
        <v>0.63487268518518525</v>
      </c>
      <c r="AG4440" s="2">
        <f t="shared" si="629"/>
        <v>0.625</v>
      </c>
      <c r="AH4440" t="s">
        <v>25</v>
      </c>
    </row>
    <row r="4441" spans="1:34" x14ac:dyDescent="0.25">
      <c r="A4441">
        <v>1579198</v>
      </c>
      <c r="B4441" t="s">
        <v>29</v>
      </c>
      <c r="C4441" t="s">
        <v>47</v>
      </c>
      <c r="D4441" t="s">
        <v>31</v>
      </c>
      <c r="E4441">
        <v>53202</v>
      </c>
      <c r="F4441" t="s">
        <v>20</v>
      </c>
      <c r="G4441" t="s">
        <v>50</v>
      </c>
      <c r="H4441">
        <v>11060</v>
      </c>
      <c r="I4441" t="s">
        <v>92</v>
      </c>
      <c r="J4441">
        <f>VLOOKUP(I4441,Key!$A$1:$C$73,2,FALSE)</f>
        <v>43.038245000000003</v>
      </c>
      <c r="K4441">
        <f>VLOOKUP(I4441,Key!$A$1:$C$73,3,FALSE)</f>
        <v>-87.914811999999998</v>
      </c>
      <c r="L4441" t="s">
        <v>92</v>
      </c>
      <c r="M4441">
        <f>VLOOKUP(L4441,Key!$A$1:$C$73,2,FALSE)</f>
        <v>43.038245000000003</v>
      </c>
      <c r="N4441">
        <f>VLOOKUP(L4441,Key!$A$1:$C$73,3,FALSE)</f>
        <v>-87.914811999999998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f t="shared" si="621"/>
        <v>-1</v>
      </c>
      <c r="U4441" s="1">
        <v>42839</v>
      </c>
      <c r="V4441" s="13">
        <f t="shared" si="622"/>
        <v>42826</v>
      </c>
      <c r="W4441" s="14">
        <f t="shared" si="623"/>
        <v>42839</v>
      </c>
      <c r="X4441" s="1" t="str">
        <f t="shared" si="624"/>
        <v>Friday</v>
      </c>
      <c r="Y4441" s="2">
        <v>0.63665509259259256</v>
      </c>
      <c r="Z4441" s="2">
        <f t="shared" si="625"/>
        <v>0.625</v>
      </c>
      <c r="AA4441">
        <f>1</f>
        <v>1</v>
      </c>
      <c r="AB4441" s="1">
        <v>42839</v>
      </c>
      <c r="AC4441" s="13">
        <f t="shared" si="626"/>
        <v>42826</v>
      </c>
      <c r="AD4441" s="14">
        <f t="shared" si="627"/>
        <v>42839</v>
      </c>
      <c r="AE4441" s="1" t="str">
        <f t="shared" si="628"/>
        <v>Friday</v>
      </c>
      <c r="AF4441" s="2">
        <v>0.63678240740740744</v>
      </c>
      <c r="AG4441" s="2">
        <f t="shared" si="629"/>
        <v>0.625</v>
      </c>
      <c r="AH4441" t="s">
        <v>25</v>
      </c>
    </row>
    <row r="4442" spans="1:34" x14ac:dyDescent="0.25">
      <c r="A4442">
        <v>1579198</v>
      </c>
      <c r="B4442" t="s">
        <v>29</v>
      </c>
      <c r="C4442" t="s">
        <v>47</v>
      </c>
      <c r="D4442" t="s">
        <v>31</v>
      </c>
      <c r="E4442">
        <v>53202</v>
      </c>
      <c r="F4442" t="s">
        <v>20</v>
      </c>
      <c r="G4442" t="s">
        <v>50</v>
      </c>
      <c r="H4442">
        <v>11060</v>
      </c>
      <c r="I4442" t="s">
        <v>92</v>
      </c>
      <c r="J4442">
        <f>VLOOKUP(I4442,Key!$A$1:$C$73,2,FALSE)</f>
        <v>43.038245000000003</v>
      </c>
      <c r="K4442">
        <f>VLOOKUP(I4442,Key!$A$1:$C$73,3,FALSE)</f>
        <v>-87.914811999999998</v>
      </c>
      <c r="L4442" t="s">
        <v>92</v>
      </c>
      <c r="M4442">
        <f>VLOOKUP(L4442,Key!$A$1:$C$73,2,FALSE)</f>
        <v>43.038245000000003</v>
      </c>
      <c r="N4442">
        <f>VLOOKUP(L4442,Key!$A$1:$C$73,3,FALSE)</f>
        <v>-87.914811999999998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f t="shared" si="621"/>
        <v>-1</v>
      </c>
      <c r="U4442" s="1">
        <v>42839</v>
      </c>
      <c r="V4442" s="13">
        <f t="shared" si="622"/>
        <v>42826</v>
      </c>
      <c r="W4442" s="14">
        <f t="shared" si="623"/>
        <v>42839</v>
      </c>
      <c r="X4442" s="1" t="str">
        <f t="shared" si="624"/>
        <v>Friday</v>
      </c>
      <c r="Y4442" s="2">
        <v>0.63792824074074073</v>
      </c>
      <c r="Z4442" s="2">
        <f t="shared" si="625"/>
        <v>0.625</v>
      </c>
      <c r="AA4442">
        <f>1</f>
        <v>1</v>
      </c>
      <c r="AB4442" s="1">
        <v>42839</v>
      </c>
      <c r="AC4442" s="13">
        <f t="shared" si="626"/>
        <v>42826</v>
      </c>
      <c r="AD4442" s="14">
        <f t="shared" si="627"/>
        <v>42839</v>
      </c>
      <c r="AE4442" s="1" t="str">
        <f t="shared" si="628"/>
        <v>Friday</v>
      </c>
      <c r="AF4442" s="2">
        <v>0.63807870370370368</v>
      </c>
      <c r="AG4442" s="2">
        <f t="shared" si="629"/>
        <v>0.625</v>
      </c>
      <c r="AH4442" t="s">
        <v>25</v>
      </c>
    </row>
    <row r="4443" spans="1:34" x14ac:dyDescent="0.25">
      <c r="A4443">
        <v>1579198</v>
      </c>
      <c r="B4443" t="s">
        <v>29</v>
      </c>
      <c r="C4443" t="s">
        <v>47</v>
      </c>
      <c r="D4443" t="s">
        <v>31</v>
      </c>
      <c r="E4443">
        <v>53202</v>
      </c>
      <c r="F4443" t="s">
        <v>20</v>
      </c>
      <c r="G4443" t="s">
        <v>50</v>
      </c>
      <c r="H4443">
        <v>13</v>
      </c>
      <c r="I4443" t="s">
        <v>79</v>
      </c>
      <c r="J4443">
        <f>VLOOKUP(I4443,Key!$A$1:$C$73,2,FALSE)</f>
        <v>43.04804</v>
      </c>
      <c r="K4443">
        <f>VLOOKUP(I4443,Key!$A$1:$C$73,3,FALSE)</f>
        <v>-87.896720000000002</v>
      </c>
      <c r="L4443" t="s">
        <v>24</v>
      </c>
      <c r="M4443">
        <f>VLOOKUP(L4443,Key!$A$1:$C$73,2,FALSE)</f>
        <v>43.074655999999997</v>
      </c>
      <c r="N4443">
        <f>VLOOKUP(L4443,Key!$A$1:$C$73,3,FALSE)</f>
        <v>-87.889011999999994</v>
      </c>
      <c r="O4443">
        <v>43</v>
      </c>
      <c r="P4443">
        <v>0</v>
      </c>
      <c r="Q4443">
        <v>6.5</v>
      </c>
      <c r="R4443">
        <v>6.1</v>
      </c>
      <c r="S4443">
        <v>258</v>
      </c>
      <c r="T4443">
        <f t="shared" si="621"/>
        <v>-1</v>
      </c>
      <c r="U4443" s="1">
        <v>42841</v>
      </c>
      <c r="V4443" s="13">
        <f t="shared" si="622"/>
        <v>42826</v>
      </c>
      <c r="W4443" s="14">
        <f t="shared" si="623"/>
        <v>42841</v>
      </c>
      <c r="X4443" s="1" t="str">
        <f t="shared" si="624"/>
        <v>Sunday</v>
      </c>
      <c r="Y4443" s="2">
        <v>0.58554398148148146</v>
      </c>
      <c r="Z4443" s="2">
        <f t="shared" si="625"/>
        <v>0.58333333333333326</v>
      </c>
      <c r="AA4443">
        <f>1</f>
        <v>1</v>
      </c>
      <c r="AB4443" s="1">
        <v>42841</v>
      </c>
      <c r="AC4443" s="13">
        <f t="shared" si="626"/>
        <v>42826</v>
      </c>
      <c r="AD4443" s="14">
        <f t="shared" si="627"/>
        <v>42841</v>
      </c>
      <c r="AE4443" s="1" t="str">
        <f t="shared" si="628"/>
        <v>Sunday</v>
      </c>
      <c r="AF4443" s="2">
        <v>0.61528935185185185</v>
      </c>
      <c r="AG4443" s="2">
        <f t="shared" si="629"/>
        <v>0.625</v>
      </c>
      <c r="AH4443" t="s">
        <v>23</v>
      </c>
    </row>
    <row r="4444" spans="1:34" x14ac:dyDescent="0.25">
      <c r="A4444">
        <v>1579198</v>
      </c>
      <c r="B4444" t="s">
        <v>29</v>
      </c>
      <c r="C4444" t="s">
        <v>47</v>
      </c>
      <c r="D4444" t="s">
        <v>31</v>
      </c>
      <c r="E4444">
        <v>53202</v>
      </c>
      <c r="F4444" t="s">
        <v>20</v>
      </c>
      <c r="G4444" t="s">
        <v>50</v>
      </c>
      <c r="H4444">
        <v>11149</v>
      </c>
      <c r="I4444" t="s">
        <v>21</v>
      </c>
      <c r="J4444">
        <f>VLOOKUP(I4444,Key!$A$1:$C$73,2,FALSE)</f>
        <v>43.074890000000003</v>
      </c>
      <c r="K4444">
        <f>VLOOKUP(I4444,Key!$A$1:$C$73,3,FALSE)</f>
        <v>-87.882810000000006</v>
      </c>
      <c r="L4444" t="s">
        <v>57</v>
      </c>
      <c r="M4444">
        <f>VLOOKUP(L4444,Key!$A$1:$C$73,2,FALSE)</f>
        <v>43.03913</v>
      </c>
      <c r="N4444">
        <f>VLOOKUP(L4444,Key!$A$1:$C$73,3,FALSE)</f>
        <v>-87.916150000000002</v>
      </c>
      <c r="O4444">
        <v>43</v>
      </c>
      <c r="P4444">
        <v>0</v>
      </c>
      <c r="Q4444">
        <v>6.5</v>
      </c>
      <c r="R4444">
        <v>6.1</v>
      </c>
      <c r="S4444">
        <v>258</v>
      </c>
      <c r="T4444">
        <f t="shared" si="621"/>
        <v>-1</v>
      </c>
      <c r="U4444" s="1">
        <v>42841</v>
      </c>
      <c r="V4444" s="13">
        <f t="shared" si="622"/>
        <v>42826</v>
      </c>
      <c r="W4444" s="14">
        <f t="shared" si="623"/>
        <v>42841</v>
      </c>
      <c r="X4444" s="1" t="str">
        <f t="shared" si="624"/>
        <v>Sunday</v>
      </c>
      <c r="Y4444" s="2">
        <v>0.66</v>
      </c>
      <c r="Z4444" s="2">
        <f t="shared" si="625"/>
        <v>0.66666666666666663</v>
      </c>
      <c r="AA4444">
        <f>1</f>
        <v>1</v>
      </c>
      <c r="AB4444" s="1">
        <v>42841</v>
      </c>
      <c r="AC4444" s="13">
        <f t="shared" si="626"/>
        <v>42826</v>
      </c>
      <c r="AD4444" s="14">
        <f t="shared" si="627"/>
        <v>42841</v>
      </c>
      <c r="AE4444" s="1" t="str">
        <f t="shared" si="628"/>
        <v>Sunday</v>
      </c>
      <c r="AF4444" s="2">
        <v>0.6896874999999999</v>
      </c>
      <c r="AG4444" s="2">
        <f t="shared" si="629"/>
        <v>0.70833333333333326</v>
      </c>
      <c r="AH4444" t="s">
        <v>23</v>
      </c>
    </row>
    <row r="4445" spans="1:34" x14ac:dyDescent="0.25">
      <c r="A4445">
        <v>1580385</v>
      </c>
      <c r="B4445" t="s">
        <v>29</v>
      </c>
      <c r="C4445" t="s">
        <v>47</v>
      </c>
      <c r="D4445" t="s">
        <v>31</v>
      </c>
      <c r="E4445">
        <v>53211</v>
      </c>
      <c r="F4445" t="s">
        <v>20</v>
      </c>
      <c r="G4445" t="s">
        <v>50</v>
      </c>
      <c r="H4445">
        <v>362</v>
      </c>
      <c r="I4445" t="s">
        <v>64</v>
      </c>
      <c r="J4445">
        <f>VLOOKUP(I4445,Key!$A$1:$C$73,2,FALSE)</f>
        <v>43.069021999999997</v>
      </c>
      <c r="K4445">
        <f>VLOOKUP(I4445,Key!$A$1:$C$73,3,FALSE)</f>
        <v>-87.887940999999998</v>
      </c>
      <c r="L4445" t="s">
        <v>64</v>
      </c>
      <c r="M4445">
        <f>VLOOKUP(L4445,Key!$A$1:$C$73,2,FALSE)</f>
        <v>43.069021999999997</v>
      </c>
      <c r="N4445">
        <f>VLOOKUP(L4445,Key!$A$1:$C$73,3,FALSE)</f>
        <v>-87.887940999999998</v>
      </c>
      <c r="O4445">
        <v>29</v>
      </c>
      <c r="P4445">
        <v>0</v>
      </c>
      <c r="Q4445">
        <v>4.4000000000000004</v>
      </c>
      <c r="R4445">
        <v>4.0999999999999996</v>
      </c>
      <c r="S4445">
        <v>174</v>
      </c>
      <c r="T4445">
        <f t="shared" si="621"/>
        <v>-1</v>
      </c>
      <c r="U4445" s="1">
        <v>42840</v>
      </c>
      <c r="V4445" s="13">
        <f t="shared" si="622"/>
        <v>42826</v>
      </c>
      <c r="W4445" s="14">
        <f t="shared" si="623"/>
        <v>42840</v>
      </c>
      <c r="X4445" s="1" t="str">
        <f t="shared" si="624"/>
        <v>Saturday</v>
      </c>
      <c r="Y4445" s="2">
        <v>0.40585648148148151</v>
      </c>
      <c r="Z4445" s="2">
        <f t="shared" si="625"/>
        <v>0.41666666666666663</v>
      </c>
      <c r="AA4445">
        <f>1</f>
        <v>1</v>
      </c>
      <c r="AB4445" s="1">
        <v>42840</v>
      </c>
      <c r="AC4445" s="13">
        <f t="shared" si="626"/>
        <v>42826</v>
      </c>
      <c r="AD4445" s="14">
        <f t="shared" si="627"/>
        <v>42840</v>
      </c>
      <c r="AE4445" s="1" t="str">
        <f t="shared" si="628"/>
        <v>Saturday</v>
      </c>
      <c r="AF4445" s="2">
        <v>0.42635416666666665</v>
      </c>
      <c r="AG4445" s="2">
        <f t="shared" si="629"/>
        <v>0.41666666666666663</v>
      </c>
      <c r="AH4445" t="s">
        <v>25</v>
      </c>
    </row>
    <row r="4446" spans="1:34" x14ac:dyDescent="0.25">
      <c r="A4446">
        <v>1580385</v>
      </c>
      <c r="B4446" t="s">
        <v>29</v>
      </c>
      <c r="C4446" t="s">
        <v>47</v>
      </c>
      <c r="D4446" t="s">
        <v>31</v>
      </c>
      <c r="E4446">
        <v>53211</v>
      </c>
      <c r="F4446" t="s">
        <v>20</v>
      </c>
      <c r="G4446" t="s">
        <v>50</v>
      </c>
      <c r="H4446">
        <v>32</v>
      </c>
      <c r="I4446" t="s">
        <v>37</v>
      </c>
      <c r="J4446">
        <f>VLOOKUP(I4446,Key!$A$1:$C$73,2,FALSE)</f>
        <v>43.049230000000001</v>
      </c>
      <c r="K4446">
        <f>VLOOKUP(I4446,Key!$A$1:$C$73,3,FALSE)</f>
        <v>-87.911940000000001</v>
      </c>
      <c r="L4446" t="s">
        <v>64</v>
      </c>
      <c r="M4446">
        <f>VLOOKUP(L4446,Key!$A$1:$C$73,2,FALSE)</f>
        <v>43.069021999999997</v>
      </c>
      <c r="N4446">
        <f>VLOOKUP(L4446,Key!$A$1:$C$73,3,FALSE)</f>
        <v>-87.887940999999998</v>
      </c>
      <c r="O4446">
        <v>21</v>
      </c>
      <c r="P4446">
        <v>0</v>
      </c>
      <c r="Q4446">
        <v>3.2</v>
      </c>
      <c r="R4446">
        <v>3</v>
      </c>
      <c r="S4446">
        <v>126</v>
      </c>
      <c r="T4446">
        <f t="shared" si="621"/>
        <v>-1</v>
      </c>
      <c r="U4446" s="1">
        <v>42840</v>
      </c>
      <c r="V4446" s="13">
        <f t="shared" si="622"/>
        <v>42826</v>
      </c>
      <c r="W4446" s="14">
        <f t="shared" si="623"/>
        <v>42840</v>
      </c>
      <c r="X4446" s="1" t="str">
        <f t="shared" si="624"/>
        <v>Saturday</v>
      </c>
      <c r="Y4446" s="2">
        <v>0.65498842592592588</v>
      </c>
      <c r="Z4446" s="2">
        <f t="shared" si="625"/>
        <v>0.66666666666666663</v>
      </c>
      <c r="AA4446">
        <f>1</f>
        <v>1</v>
      </c>
      <c r="AB4446" s="1">
        <v>42840</v>
      </c>
      <c r="AC4446" s="13">
        <f t="shared" si="626"/>
        <v>42826</v>
      </c>
      <c r="AD4446" s="14">
        <f t="shared" si="627"/>
        <v>42840</v>
      </c>
      <c r="AE4446" s="1" t="str">
        <f t="shared" si="628"/>
        <v>Saturday</v>
      </c>
      <c r="AF4446" s="2">
        <v>0.6696643518518518</v>
      </c>
      <c r="AG4446" s="2">
        <f t="shared" si="629"/>
        <v>0.66666666666666663</v>
      </c>
      <c r="AH4446" t="s">
        <v>23</v>
      </c>
    </row>
    <row r="4447" spans="1:34" x14ac:dyDescent="0.25">
      <c r="A4447">
        <v>1580385</v>
      </c>
      <c r="B4447" t="s">
        <v>29</v>
      </c>
      <c r="C4447" t="s">
        <v>47</v>
      </c>
      <c r="D4447" t="s">
        <v>31</v>
      </c>
      <c r="E4447">
        <v>53211</v>
      </c>
      <c r="F4447" t="s">
        <v>20</v>
      </c>
      <c r="G4447" t="s">
        <v>50</v>
      </c>
      <c r="H4447">
        <v>32</v>
      </c>
      <c r="I4447" t="s">
        <v>64</v>
      </c>
      <c r="J4447">
        <f>VLOOKUP(I4447,Key!$A$1:$C$73,2,FALSE)</f>
        <v>43.069021999999997</v>
      </c>
      <c r="K4447">
        <f>VLOOKUP(I4447,Key!$A$1:$C$73,3,FALSE)</f>
        <v>-87.887940999999998</v>
      </c>
      <c r="L4447" t="s">
        <v>37</v>
      </c>
      <c r="M4447">
        <f>VLOOKUP(L4447,Key!$A$1:$C$73,2,FALSE)</f>
        <v>43.049230000000001</v>
      </c>
      <c r="N4447">
        <f>VLOOKUP(L4447,Key!$A$1:$C$73,3,FALSE)</f>
        <v>-87.911940000000001</v>
      </c>
      <c r="O4447">
        <v>28</v>
      </c>
      <c r="P4447">
        <v>0</v>
      </c>
      <c r="Q4447">
        <v>4.2</v>
      </c>
      <c r="R4447">
        <v>4</v>
      </c>
      <c r="S4447">
        <v>168</v>
      </c>
      <c r="T4447">
        <f t="shared" si="621"/>
        <v>-1</v>
      </c>
      <c r="U4447" s="1">
        <v>42840</v>
      </c>
      <c r="V4447" s="13">
        <f t="shared" si="622"/>
        <v>42826</v>
      </c>
      <c r="W4447" s="14">
        <f t="shared" si="623"/>
        <v>42840</v>
      </c>
      <c r="X4447" s="1" t="str">
        <f t="shared" si="624"/>
        <v>Saturday</v>
      </c>
      <c r="Y4447" s="2">
        <v>0.63518518518518519</v>
      </c>
      <c r="Z4447" s="2">
        <f t="shared" si="625"/>
        <v>0.625</v>
      </c>
      <c r="AA4447">
        <f>1</f>
        <v>1</v>
      </c>
      <c r="AB4447" s="1">
        <v>42840</v>
      </c>
      <c r="AC4447" s="13">
        <f t="shared" si="626"/>
        <v>42826</v>
      </c>
      <c r="AD4447" s="14">
        <f t="shared" si="627"/>
        <v>42840</v>
      </c>
      <c r="AE4447" s="1" t="str">
        <f t="shared" si="628"/>
        <v>Saturday</v>
      </c>
      <c r="AF4447" s="2">
        <v>0.65432870370370366</v>
      </c>
      <c r="AG4447" s="2">
        <f t="shared" si="629"/>
        <v>0.66666666666666663</v>
      </c>
      <c r="AH4447" t="s">
        <v>23</v>
      </c>
    </row>
    <row r="4448" spans="1:34" x14ac:dyDescent="0.25">
      <c r="A4448">
        <v>1580385</v>
      </c>
      <c r="B4448" t="s">
        <v>29</v>
      </c>
      <c r="C4448" t="s">
        <v>47</v>
      </c>
      <c r="D4448" t="s">
        <v>31</v>
      </c>
      <c r="E4448">
        <v>53211</v>
      </c>
      <c r="F4448" t="s">
        <v>20</v>
      </c>
      <c r="G4448" t="s">
        <v>50</v>
      </c>
      <c r="H4448">
        <v>5588</v>
      </c>
      <c r="I4448" t="s">
        <v>64</v>
      </c>
      <c r="J4448">
        <f>VLOOKUP(I4448,Key!$A$1:$C$73,2,FALSE)</f>
        <v>43.069021999999997</v>
      </c>
      <c r="K4448">
        <f>VLOOKUP(I4448,Key!$A$1:$C$73,3,FALSE)</f>
        <v>-87.887940999999998</v>
      </c>
      <c r="L4448" t="s">
        <v>64</v>
      </c>
      <c r="M4448">
        <f>VLOOKUP(L4448,Key!$A$1:$C$73,2,FALSE)</f>
        <v>43.069021999999997</v>
      </c>
      <c r="N4448">
        <f>VLOOKUP(L4448,Key!$A$1:$C$73,3,FALSE)</f>
        <v>-87.887940999999998</v>
      </c>
      <c r="O4448">
        <v>36</v>
      </c>
      <c r="P4448">
        <v>0</v>
      </c>
      <c r="Q4448">
        <v>5.4</v>
      </c>
      <c r="R4448">
        <v>5.0999999999999996</v>
      </c>
      <c r="S4448">
        <v>216</v>
      </c>
      <c r="T4448">
        <f t="shared" si="621"/>
        <v>-1</v>
      </c>
      <c r="U4448" s="1">
        <v>42841</v>
      </c>
      <c r="V4448" s="13">
        <f t="shared" si="622"/>
        <v>42826</v>
      </c>
      <c r="W4448" s="14">
        <f t="shared" si="623"/>
        <v>42841</v>
      </c>
      <c r="X4448" s="1" t="str">
        <f t="shared" si="624"/>
        <v>Sunday</v>
      </c>
      <c r="Y4448" s="2">
        <v>0.71837962962962953</v>
      </c>
      <c r="Z4448" s="2">
        <f t="shared" si="625"/>
        <v>0.70833333333333326</v>
      </c>
      <c r="AA4448">
        <f>1</f>
        <v>1</v>
      </c>
      <c r="AB4448" s="1">
        <v>42841</v>
      </c>
      <c r="AC4448" s="13">
        <f t="shared" si="626"/>
        <v>42826</v>
      </c>
      <c r="AD4448" s="14">
        <f t="shared" si="627"/>
        <v>42841</v>
      </c>
      <c r="AE4448" s="1" t="str">
        <f t="shared" si="628"/>
        <v>Sunday</v>
      </c>
      <c r="AF4448" s="2">
        <v>0.74318287037037034</v>
      </c>
      <c r="AG4448" s="2">
        <f t="shared" si="629"/>
        <v>0.75</v>
      </c>
      <c r="AH4448" t="s">
        <v>25</v>
      </c>
    </row>
    <row r="4449" spans="1:34" x14ac:dyDescent="0.25">
      <c r="A4449">
        <v>1580385</v>
      </c>
      <c r="B4449" t="s">
        <v>29</v>
      </c>
      <c r="C4449" t="s">
        <v>47</v>
      </c>
      <c r="D4449" t="s">
        <v>31</v>
      </c>
      <c r="E4449">
        <v>53211</v>
      </c>
      <c r="F4449" t="s">
        <v>20</v>
      </c>
      <c r="G4449" t="s">
        <v>50</v>
      </c>
      <c r="H4449">
        <v>5713</v>
      </c>
      <c r="I4449" t="s">
        <v>64</v>
      </c>
      <c r="J4449">
        <f>VLOOKUP(I4449,Key!$A$1:$C$73,2,FALSE)</f>
        <v>43.069021999999997</v>
      </c>
      <c r="K4449">
        <f>VLOOKUP(I4449,Key!$A$1:$C$73,3,FALSE)</f>
        <v>-87.887940999999998</v>
      </c>
      <c r="L4449" t="s">
        <v>64</v>
      </c>
      <c r="M4449">
        <f>VLOOKUP(L4449,Key!$A$1:$C$73,2,FALSE)</f>
        <v>43.069021999999997</v>
      </c>
      <c r="N4449">
        <f>VLOOKUP(L4449,Key!$A$1:$C$73,3,FALSE)</f>
        <v>-87.887940999999998</v>
      </c>
      <c r="O4449">
        <v>36</v>
      </c>
      <c r="P4449">
        <v>0</v>
      </c>
      <c r="Q4449">
        <v>5.4</v>
      </c>
      <c r="R4449">
        <v>5.0999999999999996</v>
      </c>
      <c r="S4449">
        <v>216</v>
      </c>
      <c r="T4449">
        <f t="shared" si="621"/>
        <v>-1</v>
      </c>
      <c r="U4449" s="1">
        <v>42848</v>
      </c>
      <c r="V4449" s="13">
        <f t="shared" si="622"/>
        <v>42826</v>
      </c>
      <c r="W4449" s="14">
        <f t="shared" si="623"/>
        <v>42848</v>
      </c>
      <c r="X4449" s="1" t="str">
        <f t="shared" si="624"/>
        <v>Sunday</v>
      </c>
      <c r="Y4449" s="2">
        <v>0.46481481481481479</v>
      </c>
      <c r="Z4449" s="2">
        <f t="shared" si="625"/>
        <v>0.45833333333333331</v>
      </c>
      <c r="AA4449">
        <f>1</f>
        <v>1</v>
      </c>
      <c r="AB4449" s="1">
        <v>42848</v>
      </c>
      <c r="AC4449" s="13">
        <f t="shared" si="626"/>
        <v>42826</v>
      </c>
      <c r="AD4449" s="14">
        <f t="shared" si="627"/>
        <v>42848</v>
      </c>
      <c r="AE4449" s="1" t="str">
        <f t="shared" si="628"/>
        <v>Sunday</v>
      </c>
      <c r="AF4449" s="2">
        <v>0.49004629629629631</v>
      </c>
      <c r="AG4449" s="2">
        <f t="shared" si="629"/>
        <v>0.5</v>
      </c>
      <c r="AH4449" t="s">
        <v>25</v>
      </c>
    </row>
    <row r="4450" spans="1:34" x14ac:dyDescent="0.25">
      <c r="A4450">
        <v>1580385</v>
      </c>
      <c r="B4450" t="s">
        <v>29</v>
      </c>
      <c r="C4450" t="s">
        <v>47</v>
      </c>
      <c r="D4450" t="s">
        <v>31</v>
      </c>
      <c r="E4450">
        <v>53211</v>
      </c>
      <c r="F4450" t="s">
        <v>20</v>
      </c>
      <c r="G4450" t="s">
        <v>50</v>
      </c>
      <c r="H4450">
        <v>11150</v>
      </c>
      <c r="I4450" t="s">
        <v>64</v>
      </c>
      <c r="J4450">
        <f>VLOOKUP(I4450,Key!$A$1:$C$73,2,FALSE)</f>
        <v>43.069021999999997</v>
      </c>
      <c r="K4450">
        <f>VLOOKUP(I4450,Key!$A$1:$C$73,3,FALSE)</f>
        <v>-87.887940999999998</v>
      </c>
      <c r="L4450" t="s">
        <v>64</v>
      </c>
      <c r="M4450">
        <f>VLOOKUP(L4450,Key!$A$1:$C$73,2,FALSE)</f>
        <v>43.069021999999997</v>
      </c>
      <c r="N4450">
        <f>VLOOKUP(L4450,Key!$A$1:$C$73,3,FALSE)</f>
        <v>-87.887940999999998</v>
      </c>
      <c r="O4450">
        <v>42</v>
      </c>
      <c r="P4450">
        <v>0</v>
      </c>
      <c r="Q4450">
        <v>6.3</v>
      </c>
      <c r="R4450">
        <v>6</v>
      </c>
      <c r="S4450">
        <v>252</v>
      </c>
      <c r="T4450">
        <f t="shared" si="621"/>
        <v>-1</v>
      </c>
      <c r="U4450" s="1">
        <v>42847</v>
      </c>
      <c r="V4450" s="13">
        <f t="shared" si="622"/>
        <v>42826</v>
      </c>
      <c r="W4450" s="14">
        <f t="shared" si="623"/>
        <v>42847</v>
      </c>
      <c r="X4450" s="1" t="str">
        <f t="shared" si="624"/>
        <v>Saturday</v>
      </c>
      <c r="Y4450" s="2">
        <v>0.52866898148148145</v>
      </c>
      <c r="Z4450" s="2">
        <f t="shared" si="625"/>
        <v>0.54166666666666663</v>
      </c>
      <c r="AA4450">
        <f>1</f>
        <v>1</v>
      </c>
      <c r="AB4450" s="1">
        <v>42847</v>
      </c>
      <c r="AC4450" s="13">
        <f t="shared" si="626"/>
        <v>42826</v>
      </c>
      <c r="AD4450" s="14">
        <f t="shared" si="627"/>
        <v>42847</v>
      </c>
      <c r="AE4450" s="1" t="str">
        <f t="shared" si="628"/>
        <v>Saturday</v>
      </c>
      <c r="AF4450" s="2">
        <v>0.55831018518518516</v>
      </c>
      <c r="AG4450" s="2">
        <f t="shared" si="629"/>
        <v>0.54166666666666663</v>
      </c>
      <c r="AH4450" t="s">
        <v>25</v>
      </c>
    </row>
    <row r="4451" spans="1:34" x14ac:dyDescent="0.25">
      <c r="A4451">
        <v>1580385</v>
      </c>
      <c r="B4451" t="s">
        <v>29</v>
      </c>
      <c r="C4451" t="s">
        <v>47</v>
      </c>
      <c r="D4451" t="s">
        <v>31</v>
      </c>
      <c r="E4451">
        <v>53211</v>
      </c>
      <c r="F4451" t="s">
        <v>20</v>
      </c>
      <c r="G4451" t="s">
        <v>50</v>
      </c>
      <c r="H4451">
        <v>5423</v>
      </c>
      <c r="I4451" t="s">
        <v>64</v>
      </c>
      <c r="J4451">
        <f>VLOOKUP(I4451,Key!$A$1:$C$73,2,FALSE)</f>
        <v>43.069021999999997</v>
      </c>
      <c r="K4451">
        <f>VLOOKUP(I4451,Key!$A$1:$C$73,3,FALSE)</f>
        <v>-87.887940999999998</v>
      </c>
      <c r="L4451" t="s">
        <v>64</v>
      </c>
      <c r="M4451">
        <f>VLOOKUP(L4451,Key!$A$1:$C$73,2,FALSE)</f>
        <v>43.069021999999997</v>
      </c>
      <c r="N4451">
        <f>VLOOKUP(L4451,Key!$A$1:$C$73,3,FALSE)</f>
        <v>-87.887940999999998</v>
      </c>
      <c r="O4451">
        <v>38</v>
      </c>
      <c r="P4451">
        <v>0</v>
      </c>
      <c r="Q4451">
        <v>5.7</v>
      </c>
      <c r="R4451">
        <v>5.4</v>
      </c>
      <c r="S4451">
        <v>228</v>
      </c>
      <c r="T4451">
        <f t="shared" si="621"/>
        <v>-1</v>
      </c>
      <c r="U4451" s="1">
        <v>42844</v>
      </c>
      <c r="V4451" s="13">
        <f t="shared" si="622"/>
        <v>42826</v>
      </c>
      <c r="W4451" s="14">
        <f t="shared" si="623"/>
        <v>42844</v>
      </c>
      <c r="X4451" s="1" t="str">
        <f t="shared" si="624"/>
        <v>Wednesday</v>
      </c>
      <c r="Y4451" s="2">
        <v>0.75755787037037037</v>
      </c>
      <c r="Z4451" s="2">
        <f t="shared" si="625"/>
        <v>0.75</v>
      </c>
      <c r="AA4451">
        <f>1</f>
        <v>1</v>
      </c>
      <c r="AB4451" s="1">
        <v>42844</v>
      </c>
      <c r="AC4451" s="13">
        <f t="shared" si="626"/>
        <v>42826</v>
      </c>
      <c r="AD4451" s="14">
        <f t="shared" si="627"/>
        <v>42844</v>
      </c>
      <c r="AE4451" s="1" t="str">
        <f t="shared" si="628"/>
        <v>Wednesday</v>
      </c>
      <c r="AF4451" s="2">
        <v>0.78378472222222229</v>
      </c>
      <c r="AG4451" s="2">
        <f t="shared" si="629"/>
        <v>0.79166666666666663</v>
      </c>
      <c r="AH4451" t="s">
        <v>25</v>
      </c>
    </row>
    <row r="4452" spans="1:34" x14ac:dyDescent="0.25">
      <c r="A4452">
        <v>1580385</v>
      </c>
      <c r="B4452" t="s">
        <v>29</v>
      </c>
      <c r="C4452" t="s">
        <v>47</v>
      </c>
      <c r="D4452" t="s">
        <v>31</v>
      </c>
      <c r="E4452">
        <v>53211</v>
      </c>
      <c r="F4452" t="s">
        <v>20</v>
      </c>
      <c r="G4452" t="s">
        <v>50</v>
      </c>
      <c r="H4452">
        <v>5466</v>
      </c>
      <c r="I4452" t="s">
        <v>34</v>
      </c>
      <c r="J4452">
        <f>VLOOKUP(I4452,Key!$A$1:$C$73,2,FALSE)</f>
        <v>43.05097</v>
      </c>
      <c r="K4452">
        <f>VLOOKUP(I4452,Key!$A$1:$C$73,3,FALSE)</f>
        <v>-87.906440000000003</v>
      </c>
      <c r="L4452" t="s">
        <v>64</v>
      </c>
      <c r="M4452">
        <f>VLOOKUP(L4452,Key!$A$1:$C$73,2,FALSE)</f>
        <v>43.069021999999997</v>
      </c>
      <c r="N4452">
        <f>VLOOKUP(L4452,Key!$A$1:$C$73,3,FALSE)</f>
        <v>-87.887940999999998</v>
      </c>
      <c r="O4452">
        <v>17</v>
      </c>
      <c r="P4452">
        <v>0</v>
      </c>
      <c r="Q4452">
        <v>2.6</v>
      </c>
      <c r="R4452">
        <v>2.4</v>
      </c>
      <c r="S4452">
        <v>102</v>
      </c>
      <c r="T4452">
        <f t="shared" si="621"/>
        <v>-1</v>
      </c>
      <c r="U4452" s="1">
        <v>42850</v>
      </c>
      <c r="V4452" s="13">
        <f t="shared" si="622"/>
        <v>42826</v>
      </c>
      <c r="W4452" s="14">
        <f t="shared" si="623"/>
        <v>42850</v>
      </c>
      <c r="X4452" s="1" t="str">
        <f t="shared" si="624"/>
        <v>Tuesday</v>
      </c>
      <c r="Y4452" s="2">
        <v>0.71209490740740744</v>
      </c>
      <c r="Z4452" s="2">
        <f t="shared" si="625"/>
        <v>0.70833333333333326</v>
      </c>
      <c r="AA4452">
        <f>1</f>
        <v>1</v>
      </c>
      <c r="AB4452" s="1">
        <v>42850</v>
      </c>
      <c r="AC4452" s="13">
        <f t="shared" si="626"/>
        <v>42826</v>
      </c>
      <c r="AD4452" s="14">
        <f t="shared" si="627"/>
        <v>42850</v>
      </c>
      <c r="AE4452" s="1" t="str">
        <f t="shared" si="628"/>
        <v>Tuesday</v>
      </c>
      <c r="AF4452" s="2">
        <v>0.72417824074074078</v>
      </c>
      <c r="AG4452" s="2">
        <f t="shared" si="629"/>
        <v>0.70833333333333326</v>
      </c>
      <c r="AH4452" t="s">
        <v>23</v>
      </c>
    </row>
    <row r="4453" spans="1:34" x14ac:dyDescent="0.25">
      <c r="A4453">
        <v>1580385</v>
      </c>
      <c r="B4453" t="s">
        <v>29</v>
      </c>
      <c r="C4453" t="s">
        <v>47</v>
      </c>
      <c r="D4453" t="s">
        <v>31</v>
      </c>
      <c r="E4453">
        <v>53211</v>
      </c>
      <c r="F4453" t="s">
        <v>20</v>
      </c>
      <c r="G4453" t="s">
        <v>50</v>
      </c>
      <c r="H4453">
        <v>5466</v>
      </c>
      <c r="I4453" t="s">
        <v>64</v>
      </c>
      <c r="J4453">
        <f>VLOOKUP(I4453,Key!$A$1:$C$73,2,FALSE)</f>
        <v>43.069021999999997</v>
      </c>
      <c r="K4453">
        <f>VLOOKUP(I4453,Key!$A$1:$C$73,3,FALSE)</f>
        <v>-87.887940999999998</v>
      </c>
      <c r="L4453" t="s">
        <v>34</v>
      </c>
      <c r="M4453">
        <f>VLOOKUP(L4453,Key!$A$1:$C$73,2,FALSE)</f>
        <v>43.05097</v>
      </c>
      <c r="N4453">
        <f>VLOOKUP(L4453,Key!$A$1:$C$73,3,FALSE)</f>
        <v>-87.906440000000003</v>
      </c>
      <c r="O4453">
        <v>14</v>
      </c>
      <c r="P4453">
        <v>0</v>
      </c>
      <c r="Q4453">
        <v>2.1</v>
      </c>
      <c r="R4453">
        <v>2</v>
      </c>
      <c r="S4453">
        <v>84</v>
      </c>
      <c r="T4453">
        <f t="shared" si="621"/>
        <v>-1</v>
      </c>
      <c r="U4453" s="1">
        <v>42853</v>
      </c>
      <c r="V4453" s="13">
        <f t="shared" si="622"/>
        <v>42826</v>
      </c>
      <c r="W4453" s="14">
        <f t="shared" si="623"/>
        <v>42853</v>
      </c>
      <c r="X4453" s="1" t="str">
        <f t="shared" si="624"/>
        <v>Friday</v>
      </c>
      <c r="Y4453" s="2">
        <v>0.33597222222222217</v>
      </c>
      <c r="Z4453" s="2">
        <f t="shared" si="625"/>
        <v>0.33333333333333331</v>
      </c>
      <c r="AA4453">
        <f>1</f>
        <v>1</v>
      </c>
      <c r="AB4453" s="1">
        <v>42853</v>
      </c>
      <c r="AC4453" s="13">
        <f t="shared" si="626"/>
        <v>42826</v>
      </c>
      <c r="AD4453" s="14">
        <f t="shared" si="627"/>
        <v>42853</v>
      </c>
      <c r="AE4453" s="1" t="str">
        <f t="shared" si="628"/>
        <v>Friday</v>
      </c>
      <c r="AF4453" s="2">
        <v>0.34531249999999997</v>
      </c>
      <c r="AG4453" s="2">
        <f t="shared" si="629"/>
        <v>0.33333333333333331</v>
      </c>
      <c r="AH4453" t="s">
        <v>23</v>
      </c>
    </row>
    <row r="4454" spans="1:34" x14ac:dyDescent="0.25">
      <c r="A4454">
        <v>1580385</v>
      </c>
      <c r="B4454" t="s">
        <v>29</v>
      </c>
      <c r="C4454" t="s">
        <v>47</v>
      </c>
      <c r="D4454" t="s">
        <v>31</v>
      </c>
      <c r="E4454">
        <v>53211</v>
      </c>
      <c r="F4454" t="s">
        <v>20</v>
      </c>
      <c r="G4454" t="s">
        <v>50</v>
      </c>
      <c r="H4454">
        <v>5417</v>
      </c>
      <c r="I4454" t="s">
        <v>34</v>
      </c>
      <c r="J4454">
        <f>VLOOKUP(I4454,Key!$A$1:$C$73,2,FALSE)</f>
        <v>43.05097</v>
      </c>
      <c r="K4454">
        <f>VLOOKUP(I4454,Key!$A$1:$C$73,3,FALSE)</f>
        <v>-87.906440000000003</v>
      </c>
      <c r="L4454" t="s">
        <v>34</v>
      </c>
      <c r="M4454">
        <f>VLOOKUP(L4454,Key!$A$1:$C$73,2,FALSE)</f>
        <v>43.05097</v>
      </c>
      <c r="N4454">
        <f>VLOOKUP(L4454,Key!$A$1:$C$73,3,FALSE)</f>
        <v>-87.906440000000003</v>
      </c>
      <c r="O4454">
        <v>49</v>
      </c>
      <c r="P4454">
        <v>0</v>
      </c>
      <c r="Q4454">
        <v>7.4</v>
      </c>
      <c r="R4454">
        <v>7</v>
      </c>
      <c r="S4454">
        <v>294</v>
      </c>
      <c r="T4454">
        <f t="shared" si="621"/>
        <v>-1</v>
      </c>
      <c r="U4454" s="1">
        <v>42852</v>
      </c>
      <c r="V4454" s="13">
        <f t="shared" si="622"/>
        <v>42826</v>
      </c>
      <c r="W4454" s="14">
        <f t="shared" si="623"/>
        <v>42852</v>
      </c>
      <c r="X4454" s="1" t="str">
        <f t="shared" si="624"/>
        <v>Thursday</v>
      </c>
      <c r="Y4454" s="2">
        <v>0.71241898148148142</v>
      </c>
      <c r="Z4454" s="2">
        <f t="shared" si="625"/>
        <v>0.70833333333333326</v>
      </c>
      <c r="AA4454">
        <f>1</f>
        <v>1</v>
      </c>
      <c r="AB4454" s="1">
        <v>42852</v>
      </c>
      <c r="AC4454" s="13">
        <f t="shared" si="626"/>
        <v>42826</v>
      </c>
      <c r="AD4454" s="14">
        <f t="shared" si="627"/>
        <v>42852</v>
      </c>
      <c r="AE4454" s="1" t="str">
        <f t="shared" si="628"/>
        <v>Thursday</v>
      </c>
      <c r="AF4454" s="2">
        <v>0.74629629629629635</v>
      </c>
      <c r="AG4454" s="2">
        <f t="shared" si="629"/>
        <v>0.75</v>
      </c>
      <c r="AH4454" t="s">
        <v>25</v>
      </c>
    </row>
    <row r="4455" spans="1:34" x14ac:dyDescent="0.25">
      <c r="A4455">
        <v>1580385</v>
      </c>
      <c r="B4455" t="s">
        <v>29</v>
      </c>
      <c r="C4455" t="s">
        <v>47</v>
      </c>
      <c r="D4455" t="s">
        <v>31</v>
      </c>
      <c r="E4455">
        <v>53211</v>
      </c>
      <c r="F4455" t="s">
        <v>20</v>
      </c>
      <c r="G4455" t="s">
        <v>50</v>
      </c>
      <c r="H4455">
        <v>5417</v>
      </c>
      <c r="I4455" t="s">
        <v>34</v>
      </c>
      <c r="J4455">
        <f>VLOOKUP(I4455,Key!$A$1:$C$73,2,FALSE)</f>
        <v>43.05097</v>
      </c>
      <c r="K4455">
        <f>VLOOKUP(I4455,Key!$A$1:$C$73,3,FALSE)</f>
        <v>-87.906440000000003</v>
      </c>
      <c r="L4455" t="s">
        <v>64</v>
      </c>
      <c r="M4455">
        <f>VLOOKUP(L4455,Key!$A$1:$C$73,2,FALSE)</f>
        <v>43.069021999999997</v>
      </c>
      <c r="N4455">
        <f>VLOOKUP(L4455,Key!$A$1:$C$73,3,FALSE)</f>
        <v>-87.887940999999998</v>
      </c>
      <c r="O4455">
        <v>20</v>
      </c>
      <c r="P4455">
        <v>0</v>
      </c>
      <c r="Q4455">
        <v>3</v>
      </c>
      <c r="R4455">
        <v>2.9</v>
      </c>
      <c r="S4455">
        <v>120</v>
      </c>
      <c r="T4455">
        <f t="shared" si="621"/>
        <v>-1</v>
      </c>
      <c r="U4455" s="1">
        <v>42853</v>
      </c>
      <c r="V4455" s="13">
        <f t="shared" si="622"/>
        <v>42826</v>
      </c>
      <c r="W4455" s="14">
        <f t="shared" si="623"/>
        <v>42853</v>
      </c>
      <c r="X4455" s="1" t="str">
        <f t="shared" si="624"/>
        <v>Friday</v>
      </c>
      <c r="Y4455" s="2">
        <v>0.70813657407407404</v>
      </c>
      <c r="Z4455" s="2">
        <f t="shared" si="625"/>
        <v>0.70833333333333326</v>
      </c>
      <c r="AA4455">
        <f>1</f>
        <v>1</v>
      </c>
      <c r="AB4455" s="1">
        <v>42853</v>
      </c>
      <c r="AC4455" s="13">
        <f t="shared" si="626"/>
        <v>42826</v>
      </c>
      <c r="AD4455" s="14">
        <f t="shared" si="627"/>
        <v>42853</v>
      </c>
      <c r="AE4455" s="1" t="str">
        <f t="shared" si="628"/>
        <v>Friday</v>
      </c>
      <c r="AF4455" s="2">
        <v>0.72219907407407413</v>
      </c>
      <c r="AG4455" s="2">
        <f t="shared" si="629"/>
        <v>0.70833333333333326</v>
      </c>
      <c r="AH4455" t="s">
        <v>23</v>
      </c>
    </row>
    <row r="4456" spans="1:34" x14ac:dyDescent="0.25">
      <c r="A4456">
        <v>1580506</v>
      </c>
      <c r="B4456" t="s">
        <v>29</v>
      </c>
      <c r="C4456" t="s">
        <v>103</v>
      </c>
      <c r="D4456" t="s">
        <v>31</v>
      </c>
      <c r="E4456">
        <v>53211</v>
      </c>
      <c r="F4456" t="s">
        <v>20</v>
      </c>
      <c r="G4456" t="s">
        <v>50</v>
      </c>
      <c r="H4456">
        <v>153</v>
      </c>
      <c r="I4456" t="s">
        <v>66</v>
      </c>
      <c r="J4456">
        <f>VLOOKUP(I4456,Key!$A$1:$C$73,2,FALSE)</f>
        <v>43.078530000000001</v>
      </c>
      <c r="K4456">
        <f>VLOOKUP(I4456,Key!$A$1:$C$73,3,FALSE)</f>
        <v>-87.882620000000003</v>
      </c>
      <c r="L4456" t="s">
        <v>22</v>
      </c>
      <c r="M4456">
        <f>VLOOKUP(L4456,Key!$A$1:$C$73,2,FALSE)</f>
        <v>43.058619999999998</v>
      </c>
      <c r="N4456">
        <f>VLOOKUP(L4456,Key!$A$1:$C$73,3,FALSE)</f>
        <v>-87.885319999999993</v>
      </c>
      <c r="O4456">
        <v>51</v>
      </c>
      <c r="P4456">
        <v>0</v>
      </c>
      <c r="Q4456">
        <v>7.7</v>
      </c>
      <c r="R4456">
        <v>7.3</v>
      </c>
      <c r="S4456">
        <v>306</v>
      </c>
      <c r="T4456">
        <f t="shared" si="621"/>
        <v>-1</v>
      </c>
      <c r="U4456" s="1">
        <v>42840</v>
      </c>
      <c r="V4456" s="13">
        <f t="shared" si="622"/>
        <v>42826</v>
      </c>
      <c r="W4456" s="14">
        <f t="shared" si="623"/>
        <v>42840</v>
      </c>
      <c r="X4456" s="1" t="str">
        <f t="shared" si="624"/>
        <v>Saturday</v>
      </c>
      <c r="Y4456" s="2">
        <v>0.4352199074074074</v>
      </c>
      <c r="Z4456" s="2">
        <f t="shared" si="625"/>
        <v>0.41666666666666663</v>
      </c>
      <c r="AA4456">
        <f>1</f>
        <v>1</v>
      </c>
      <c r="AB4456" s="1">
        <v>42840</v>
      </c>
      <c r="AC4456" s="13">
        <f t="shared" si="626"/>
        <v>42826</v>
      </c>
      <c r="AD4456" s="14">
        <f t="shared" si="627"/>
        <v>42840</v>
      </c>
      <c r="AE4456" s="1" t="str">
        <f t="shared" si="628"/>
        <v>Saturday</v>
      </c>
      <c r="AF4456" s="2">
        <v>0.4702662037037037</v>
      </c>
      <c r="AG4456" s="2">
        <f t="shared" si="629"/>
        <v>0.45833333333333331</v>
      </c>
      <c r="AH4456" t="s">
        <v>23</v>
      </c>
    </row>
    <row r="4457" spans="1:34" x14ac:dyDescent="0.25">
      <c r="A4457">
        <v>1580506</v>
      </c>
      <c r="B4457" t="s">
        <v>29</v>
      </c>
      <c r="C4457" t="s">
        <v>103</v>
      </c>
      <c r="D4457" t="s">
        <v>31</v>
      </c>
      <c r="E4457">
        <v>53211</v>
      </c>
      <c r="F4457" t="s">
        <v>20</v>
      </c>
      <c r="G4457" t="s">
        <v>50</v>
      </c>
      <c r="H4457">
        <v>153</v>
      </c>
      <c r="I4457" t="s">
        <v>66</v>
      </c>
      <c r="J4457">
        <f>VLOOKUP(I4457,Key!$A$1:$C$73,2,FALSE)</f>
        <v>43.078530000000001</v>
      </c>
      <c r="K4457">
        <f>VLOOKUP(I4457,Key!$A$1:$C$73,3,FALSE)</f>
        <v>-87.882620000000003</v>
      </c>
      <c r="L4457" t="s">
        <v>66</v>
      </c>
      <c r="M4457">
        <f>VLOOKUP(L4457,Key!$A$1:$C$73,2,FALSE)</f>
        <v>43.078530000000001</v>
      </c>
      <c r="N4457">
        <f>VLOOKUP(L4457,Key!$A$1:$C$73,3,FALSE)</f>
        <v>-87.882620000000003</v>
      </c>
      <c r="O4457">
        <v>65</v>
      </c>
      <c r="P4457">
        <v>0</v>
      </c>
      <c r="Q4457">
        <v>9.8000000000000007</v>
      </c>
      <c r="R4457">
        <v>9.3000000000000007</v>
      </c>
      <c r="S4457">
        <v>390</v>
      </c>
      <c r="T4457">
        <f t="shared" si="621"/>
        <v>-1</v>
      </c>
      <c r="U4457" s="1">
        <v>42841</v>
      </c>
      <c r="V4457" s="13">
        <f t="shared" si="622"/>
        <v>42826</v>
      </c>
      <c r="W4457" s="14">
        <f t="shared" si="623"/>
        <v>42841</v>
      </c>
      <c r="X4457" s="1" t="str">
        <f t="shared" si="624"/>
        <v>Sunday</v>
      </c>
      <c r="Y4457" s="2">
        <v>0.60325231481481478</v>
      </c>
      <c r="Z4457" s="2">
        <f t="shared" si="625"/>
        <v>0.58333333333333326</v>
      </c>
      <c r="AA4457">
        <f>1</f>
        <v>1</v>
      </c>
      <c r="AB4457" s="1">
        <v>42841</v>
      </c>
      <c r="AC4457" s="13">
        <f t="shared" si="626"/>
        <v>42826</v>
      </c>
      <c r="AD4457" s="14">
        <f t="shared" si="627"/>
        <v>42841</v>
      </c>
      <c r="AE4457" s="1" t="str">
        <f t="shared" si="628"/>
        <v>Sunday</v>
      </c>
      <c r="AF4457" s="2">
        <v>0.64793981481481489</v>
      </c>
      <c r="AG4457" s="2">
        <f t="shared" si="629"/>
        <v>0.66666666666666663</v>
      </c>
      <c r="AH4457" t="s">
        <v>25</v>
      </c>
    </row>
    <row r="4458" spans="1:34" x14ac:dyDescent="0.25">
      <c r="A4458">
        <v>1580596</v>
      </c>
      <c r="B4458" t="s">
        <v>29</v>
      </c>
      <c r="C4458" t="s">
        <v>47</v>
      </c>
      <c r="D4458" t="s">
        <v>31</v>
      </c>
      <c r="E4458">
        <v>53202</v>
      </c>
      <c r="F4458" t="s">
        <v>20</v>
      </c>
      <c r="G4458" t="s">
        <v>97</v>
      </c>
      <c r="H4458">
        <v>231</v>
      </c>
      <c r="I4458" t="s">
        <v>80</v>
      </c>
      <c r="J4458">
        <f>VLOOKUP(I4458,Key!$A$1:$C$73,2,FALSE)</f>
        <v>43.060250000000003</v>
      </c>
      <c r="K4458">
        <f>VLOOKUP(I4458,Key!$A$1:$C$73,3,FALSE)</f>
        <v>-87.892169999999993</v>
      </c>
      <c r="L4458" t="s">
        <v>21</v>
      </c>
      <c r="M4458">
        <f>VLOOKUP(L4458,Key!$A$1:$C$73,2,FALSE)</f>
        <v>43.074890000000003</v>
      </c>
      <c r="N4458">
        <f>VLOOKUP(L4458,Key!$A$1:$C$73,3,FALSE)</f>
        <v>-87.882810000000006</v>
      </c>
      <c r="O4458">
        <v>14</v>
      </c>
      <c r="P4458">
        <v>0</v>
      </c>
      <c r="Q4458">
        <v>2.1</v>
      </c>
      <c r="R4458">
        <v>2</v>
      </c>
      <c r="S4458">
        <v>84</v>
      </c>
      <c r="T4458">
        <f t="shared" si="621"/>
        <v>-1</v>
      </c>
      <c r="U4458" s="1">
        <v>42840</v>
      </c>
      <c r="V4458" s="13">
        <f t="shared" si="622"/>
        <v>42826</v>
      </c>
      <c r="W4458" s="14">
        <f t="shared" si="623"/>
        <v>42840</v>
      </c>
      <c r="X4458" s="1" t="str">
        <f t="shared" si="624"/>
        <v>Saturday</v>
      </c>
      <c r="Y4458" s="2">
        <v>0.70059027777777771</v>
      </c>
      <c r="Z4458" s="2">
        <f t="shared" si="625"/>
        <v>0.70833333333333326</v>
      </c>
      <c r="AA4458">
        <f>1</f>
        <v>1</v>
      </c>
      <c r="AB4458" s="1">
        <v>42840</v>
      </c>
      <c r="AC4458" s="13">
        <f t="shared" si="626"/>
        <v>42826</v>
      </c>
      <c r="AD4458" s="14">
        <f t="shared" si="627"/>
        <v>42840</v>
      </c>
      <c r="AE4458" s="1" t="str">
        <f t="shared" si="628"/>
        <v>Saturday</v>
      </c>
      <c r="AF4458" s="2">
        <v>0.71010416666666665</v>
      </c>
      <c r="AG4458" s="2">
        <f t="shared" si="629"/>
        <v>0.70833333333333326</v>
      </c>
      <c r="AH4458" t="s">
        <v>23</v>
      </c>
    </row>
    <row r="4459" spans="1:34" x14ac:dyDescent="0.25">
      <c r="A4459">
        <v>1580596</v>
      </c>
      <c r="B4459" t="s">
        <v>29</v>
      </c>
      <c r="C4459" t="s">
        <v>47</v>
      </c>
      <c r="D4459" t="s">
        <v>31</v>
      </c>
      <c r="E4459">
        <v>53202</v>
      </c>
      <c r="F4459" t="s">
        <v>20</v>
      </c>
      <c r="G4459" t="s">
        <v>97</v>
      </c>
      <c r="H4459">
        <v>19</v>
      </c>
      <c r="I4459" t="s">
        <v>21</v>
      </c>
      <c r="J4459">
        <f>VLOOKUP(I4459,Key!$A$1:$C$73,2,FALSE)</f>
        <v>43.074890000000003</v>
      </c>
      <c r="K4459">
        <f>VLOOKUP(I4459,Key!$A$1:$C$73,3,FALSE)</f>
        <v>-87.882810000000006</v>
      </c>
      <c r="L4459" t="s">
        <v>61</v>
      </c>
      <c r="M4459">
        <f>VLOOKUP(L4459,Key!$A$1:$C$73,2,FALSE)</f>
        <v>43.060786</v>
      </c>
      <c r="N4459">
        <f>VLOOKUP(L4459,Key!$A$1:$C$73,3,FALSE)</f>
        <v>-87.883825999999999</v>
      </c>
      <c r="O4459">
        <v>10</v>
      </c>
      <c r="P4459">
        <v>2</v>
      </c>
      <c r="Q4459">
        <v>1.5</v>
      </c>
      <c r="R4459">
        <v>1.4</v>
      </c>
      <c r="S4459">
        <v>60</v>
      </c>
      <c r="T4459">
        <f t="shared" si="621"/>
        <v>-1</v>
      </c>
      <c r="U4459" s="1">
        <v>42847</v>
      </c>
      <c r="V4459" s="13">
        <f t="shared" si="622"/>
        <v>42826</v>
      </c>
      <c r="W4459" s="14">
        <f t="shared" si="623"/>
        <v>42847</v>
      </c>
      <c r="X4459" s="1" t="str">
        <f t="shared" si="624"/>
        <v>Saturday</v>
      </c>
      <c r="Y4459" s="2">
        <v>0.57405092592592599</v>
      </c>
      <c r="Z4459" s="2">
        <f t="shared" si="625"/>
        <v>0.58333333333333326</v>
      </c>
      <c r="AA4459">
        <f>1</f>
        <v>1</v>
      </c>
      <c r="AB4459" s="1">
        <v>42847</v>
      </c>
      <c r="AC4459" s="13">
        <f t="shared" si="626"/>
        <v>42826</v>
      </c>
      <c r="AD4459" s="14">
        <f t="shared" si="627"/>
        <v>42847</v>
      </c>
      <c r="AE4459" s="1" t="str">
        <f t="shared" si="628"/>
        <v>Saturday</v>
      </c>
      <c r="AF4459" s="2">
        <v>0.58081018518518512</v>
      </c>
      <c r="AG4459" s="2">
        <f t="shared" si="629"/>
        <v>0.58333333333333326</v>
      </c>
      <c r="AH4459" t="s">
        <v>23</v>
      </c>
    </row>
    <row r="4460" spans="1:34" x14ac:dyDescent="0.25">
      <c r="A4460">
        <v>1580890</v>
      </c>
      <c r="B4460" t="s">
        <v>29</v>
      </c>
      <c r="E4460">
        <v>60657</v>
      </c>
      <c r="F4460" t="s">
        <v>20</v>
      </c>
      <c r="G4460" t="s">
        <v>97</v>
      </c>
      <c r="H4460">
        <v>111</v>
      </c>
      <c r="I4460" t="s">
        <v>86</v>
      </c>
      <c r="J4460">
        <f>VLOOKUP(I4460,Key!$A$1:$C$73,2,FALSE)</f>
        <v>43.052549999999997</v>
      </c>
      <c r="K4460">
        <f>VLOOKUP(I4460,Key!$A$1:$C$73,3,FALSE)</f>
        <v>-87.909329999999997</v>
      </c>
      <c r="L4460" t="s">
        <v>62</v>
      </c>
      <c r="M4460">
        <f>VLOOKUP(L4460,Key!$A$1:$C$73,2,FALSE)</f>
        <v>43.052460000000004</v>
      </c>
      <c r="N4460">
        <f>VLOOKUP(L4460,Key!$A$1:$C$73,3,FALSE)</f>
        <v>-87.891000000000005</v>
      </c>
      <c r="O4460">
        <v>135</v>
      </c>
      <c r="P4460">
        <v>10</v>
      </c>
      <c r="Q4460">
        <v>18</v>
      </c>
      <c r="R4460">
        <v>17.100000000000001</v>
      </c>
      <c r="S4460">
        <v>720</v>
      </c>
      <c r="T4460">
        <f t="shared" si="621"/>
        <v>-1</v>
      </c>
      <c r="U4460" s="1">
        <v>42840</v>
      </c>
      <c r="V4460" s="13">
        <f t="shared" si="622"/>
        <v>42826</v>
      </c>
      <c r="W4460" s="14">
        <f t="shared" si="623"/>
        <v>42840</v>
      </c>
      <c r="X4460" s="1" t="str">
        <f t="shared" si="624"/>
        <v>Saturday</v>
      </c>
      <c r="Y4460" s="2">
        <v>0.49134259259259255</v>
      </c>
      <c r="Z4460" s="2">
        <f t="shared" si="625"/>
        <v>0.5</v>
      </c>
      <c r="AA4460">
        <f>1</f>
        <v>1</v>
      </c>
      <c r="AB4460" s="1">
        <v>42840</v>
      </c>
      <c r="AC4460" s="13">
        <f t="shared" si="626"/>
        <v>42826</v>
      </c>
      <c r="AD4460" s="14">
        <f t="shared" si="627"/>
        <v>42840</v>
      </c>
      <c r="AE4460" s="1" t="str">
        <f t="shared" si="628"/>
        <v>Saturday</v>
      </c>
      <c r="AF4460" s="2">
        <v>0.58526620370370364</v>
      </c>
      <c r="AG4460" s="2">
        <f t="shared" si="629"/>
        <v>0.58333333333333326</v>
      </c>
      <c r="AH4460" t="s">
        <v>23</v>
      </c>
    </row>
    <row r="4461" spans="1:34" x14ac:dyDescent="0.25">
      <c r="A4461">
        <v>1581460</v>
      </c>
      <c r="B4461" t="s">
        <v>29</v>
      </c>
      <c r="C4461" t="s">
        <v>103</v>
      </c>
      <c r="D4461" t="s">
        <v>31</v>
      </c>
      <c r="E4461">
        <v>53208</v>
      </c>
      <c r="F4461" t="s">
        <v>20</v>
      </c>
      <c r="G4461" t="s">
        <v>50</v>
      </c>
      <c r="H4461">
        <v>11121</v>
      </c>
      <c r="I4461" t="s">
        <v>91</v>
      </c>
      <c r="J4461">
        <f>VLOOKUP(I4461,Key!$A$1:$C$73,2,FALSE)</f>
        <v>43.048609999999996</v>
      </c>
      <c r="K4461">
        <f>VLOOKUP(I4461,Key!$A$1:$C$73,3,FALSE)</f>
        <v>-88.008480000000006</v>
      </c>
      <c r="L4461" t="s">
        <v>91</v>
      </c>
      <c r="M4461">
        <f>VLOOKUP(L4461,Key!$A$1:$C$73,2,FALSE)</f>
        <v>43.048609999999996</v>
      </c>
      <c r="N4461">
        <f>VLOOKUP(L4461,Key!$A$1:$C$73,3,FALSE)</f>
        <v>-88.008480000000006</v>
      </c>
      <c r="O4461">
        <v>49</v>
      </c>
      <c r="P4461">
        <v>0</v>
      </c>
      <c r="Q4461">
        <v>7.4</v>
      </c>
      <c r="R4461">
        <v>7</v>
      </c>
      <c r="S4461">
        <v>294</v>
      </c>
      <c r="T4461">
        <f t="shared" si="621"/>
        <v>-1</v>
      </c>
      <c r="U4461" s="1">
        <v>42840</v>
      </c>
      <c r="V4461" s="13">
        <f t="shared" si="622"/>
        <v>42826</v>
      </c>
      <c r="W4461" s="14">
        <f t="shared" si="623"/>
        <v>42840</v>
      </c>
      <c r="X4461" s="1" t="str">
        <f t="shared" si="624"/>
        <v>Saturday</v>
      </c>
      <c r="Y4461" s="2">
        <v>0.58630787037037035</v>
      </c>
      <c r="Z4461" s="2">
        <f t="shared" si="625"/>
        <v>0.58333333333333326</v>
      </c>
      <c r="AA4461">
        <f>1</f>
        <v>1</v>
      </c>
      <c r="AB4461" s="1">
        <v>42840</v>
      </c>
      <c r="AC4461" s="13">
        <f t="shared" si="626"/>
        <v>42826</v>
      </c>
      <c r="AD4461" s="14">
        <f t="shared" si="627"/>
        <v>42840</v>
      </c>
      <c r="AE4461" s="1" t="str">
        <f t="shared" si="628"/>
        <v>Saturday</v>
      </c>
      <c r="AF4461" s="2">
        <v>0.62046296296296299</v>
      </c>
      <c r="AG4461" s="2">
        <f t="shared" si="629"/>
        <v>0.625</v>
      </c>
      <c r="AH4461" t="s">
        <v>25</v>
      </c>
    </row>
    <row r="4462" spans="1:34" x14ac:dyDescent="0.25">
      <c r="A4462">
        <v>1581460</v>
      </c>
      <c r="B4462" t="s">
        <v>29</v>
      </c>
      <c r="C4462" t="s">
        <v>103</v>
      </c>
      <c r="D4462" t="s">
        <v>31</v>
      </c>
      <c r="E4462">
        <v>53208</v>
      </c>
      <c r="F4462" t="s">
        <v>20</v>
      </c>
      <c r="G4462" t="s">
        <v>50</v>
      </c>
      <c r="H4462">
        <v>5714</v>
      </c>
      <c r="I4462" t="s">
        <v>73</v>
      </c>
      <c r="J4462">
        <f>VLOOKUP(I4462,Key!$A$1:$C$73,2,FALSE)</f>
        <v>43.060580000000002</v>
      </c>
      <c r="K4462">
        <f>VLOOKUP(I4462,Key!$A$1:$C$73,3,FALSE)</f>
        <v>-87.998589999999993</v>
      </c>
      <c r="L4462" t="s">
        <v>91</v>
      </c>
      <c r="M4462">
        <f>VLOOKUP(L4462,Key!$A$1:$C$73,2,FALSE)</f>
        <v>43.048609999999996</v>
      </c>
      <c r="N4462">
        <f>VLOOKUP(L4462,Key!$A$1:$C$73,3,FALSE)</f>
        <v>-88.008480000000006</v>
      </c>
      <c r="O4462">
        <v>10</v>
      </c>
      <c r="P4462">
        <v>0</v>
      </c>
      <c r="Q4462">
        <v>1.5</v>
      </c>
      <c r="R4462">
        <v>1.4</v>
      </c>
      <c r="S4462">
        <v>60</v>
      </c>
      <c r="T4462">
        <f t="shared" si="621"/>
        <v>-1</v>
      </c>
      <c r="U4462" s="1">
        <v>42849</v>
      </c>
      <c r="V4462" s="13">
        <f t="shared" si="622"/>
        <v>42826</v>
      </c>
      <c r="W4462" s="14">
        <f t="shared" si="623"/>
        <v>42849</v>
      </c>
      <c r="X4462" s="1" t="str">
        <f t="shared" si="624"/>
        <v>Monday</v>
      </c>
      <c r="Y4462" s="2">
        <v>0.88620370370370372</v>
      </c>
      <c r="Z4462" s="2">
        <f t="shared" si="625"/>
        <v>0.875</v>
      </c>
      <c r="AA4462">
        <f>1</f>
        <v>1</v>
      </c>
      <c r="AB4462" s="1">
        <v>42849</v>
      </c>
      <c r="AC4462" s="13">
        <f t="shared" si="626"/>
        <v>42826</v>
      </c>
      <c r="AD4462" s="14">
        <f t="shared" si="627"/>
        <v>42849</v>
      </c>
      <c r="AE4462" s="1" t="str">
        <f t="shared" si="628"/>
        <v>Monday</v>
      </c>
      <c r="AF4462" s="2">
        <v>0.89326388888888886</v>
      </c>
      <c r="AG4462" s="2">
        <f t="shared" si="629"/>
        <v>0.875</v>
      </c>
      <c r="AH4462" t="s">
        <v>23</v>
      </c>
    </row>
    <row r="4463" spans="1:34" x14ac:dyDescent="0.25">
      <c r="A4463">
        <v>1583671</v>
      </c>
      <c r="B4463" t="s">
        <v>29</v>
      </c>
      <c r="C4463" t="s">
        <v>47</v>
      </c>
      <c r="D4463" t="s">
        <v>31</v>
      </c>
      <c r="E4463">
        <v>53201</v>
      </c>
      <c r="F4463" t="s">
        <v>20</v>
      </c>
      <c r="G4463" t="s">
        <v>50</v>
      </c>
      <c r="H4463">
        <v>5516</v>
      </c>
      <c r="I4463" t="s">
        <v>66</v>
      </c>
      <c r="J4463">
        <f>VLOOKUP(I4463,Key!$A$1:$C$73,2,FALSE)</f>
        <v>43.078530000000001</v>
      </c>
      <c r="K4463">
        <f>VLOOKUP(I4463,Key!$A$1:$C$73,3,FALSE)</f>
        <v>-87.882620000000003</v>
      </c>
      <c r="L4463" t="s">
        <v>21</v>
      </c>
      <c r="M4463">
        <f>VLOOKUP(L4463,Key!$A$1:$C$73,2,FALSE)</f>
        <v>43.074890000000003</v>
      </c>
      <c r="N4463">
        <f>VLOOKUP(L4463,Key!$A$1:$C$73,3,FALSE)</f>
        <v>-87.882810000000006</v>
      </c>
      <c r="O4463">
        <v>3</v>
      </c>
      <c r="P4463">
        <v>0</v>
      </c>
      <c r="Q4463">
        <v>0.5</v>
      </c>
      <c r="R4463">
        <v>0.4</v>
      </c>
      <c r="S4463">
        <v>18</v>
      </c>
      <c r="T4463">
        <f t="shared" si="621"/>
        <v>-1</v>
      </c>
      <c r="U4463" s="1">
        <v>42845</v>
      </c>
      <c r="V4463" s="13">
        <f t="shared" si="622"/>
        <v>42826</v>
      </c>
      <c r="W4463" s="14">
        <f t="shared" si="623"/>
        <v>42845</v>
      </c>
      <c r="X4463" s="1" t="str">
        <f t="shared" si="624"/>
        <v>Thursday</v>
      </c>
      <c r="Y4463" s="2">
        <v>0.56755787037037042</v>
      </c>
      <c r="Z4463" s="2">
        <f t="shared" si="625"/>
        <v>0.58333333333333326</v>
      </c>
      <c r="AA4463">
        <f>1</f>
        <v>1</v>
      </c>
      <c r="AB4463" s="1">
        <v>42845</v>
      </c>
      <c r="AC4463" s="13">
        <f t="shared" si="626"/>
        <v>42826</v>
      </c>
      <c r="AD4463" s="14">
        <f t="shared" si="627"/>
        <v>42845</v>
      </c>
      <c r="AE4463" s="1" t="str">
        <f t="shared" si="628"/>
        <v>Thursday</v>
      </c>
      <c r="AF4463" s="2">
        <v>0.56973379629629628</v>
      </c>
      <c r="AG4463" s="2">
        <f t="shared" si="629"/>
        <v>0.58333333333333326</v>
      </c>
      <c r="AH4463" t="s">
        <v>23</v>
      </c>
    </row>
    <row r="4464" spans="1:34" x14ac:dyDescent="0.25">
      <c r="A4464">
        <v>1583671</v>
      </c>
      <c r="B4464" t="s">
        <v>29</v>
      </c>
      <c r="C4464" t="s">
        <v>47</v>
      </c>
      <c r="D4464" t="s">
        <v>31</v>
      </c>
      <c r="E4464">
        <v>53201</v>
      </c>
      <c r="F4464" t="s">
        <v>20</v>
      </c>
      <c r="G4464" t="s">
        <v>50</v>
      </c>
      <c r="H4464">
        <v>224</v>
      </c>
      <c r="I4464" t="s">
        <v>22</v>
      </c>
      <c r="J4464">
        <f>VLOOKUP(I4464,Key!$A$1:$C$73,2,FALSE)</f>
        <v>43.058619999999998</v>
      </c>
      <c r="K4464">
        <f>VLOOKUP(I4464,Key!$A$1:$C$73,3,FALSE)</f>
        <v>-87.885319999999993</v>
      </c>
      <c r="L4464" t="s">
        <v>57</v>
      </c>
      <c r="M4464">
        <f>VLOOKUP(L4464,Key!$A$1:$C$73,2,FALSE)</f>
        <v>43.03913</v>
      </c>
      <c r="N4464">
        <f>VLOOKUP(L4464,Key!$A$1:$C$73,3,FALSE)</f>
        <v>-87.916150000000002</v>
      </c>
      <c r="O4464">
        <v>54</v>
      </c>
      <c r="P4464">
        <v>0</v>
      </c>
      <c r="Q4464">
        <v>8.1</v>
      </c>
      <c r="R4464">
        <v>7.7</v>
      </c>
      <c r="S4464">
        <v>324</v>
      </c>
      <c r="T4464">
        <f t="shared" si="621"/>
        <v>-1</v>
      </c>
      <c r="U4464" s="1">
        <v>42846</v>
      </c>
      <c r="V4464" s="13">
        <f t="shared" si="622"/>
        <v>42826</v>
      </c>
      <c r="W4464" s="14">
        <f t="shared" si="623"/>
        <v>42846</v>
      </c>
      <c r="X4464" s="1" t="str">
        <f t="shared" si="624"/>
        <v>Friday</v>
      </c>
      <c r="Y4464" s="2">
        <v>0.62710648148148151</v>
      </c>
      <c r="Z4464" s="2">
        <f t="shared" si="625"/>
        <v>0.625</v>
      </c>
      <c r="AA4464">
        <f>1</f>
        <v>1</v>
      </c>
      <c r="AB4464" s="1">
        <v>42846</v>
      </c>
      <c r="AC4464" s="13">
        <f t="shared" si="626"/>
        <v>42826</v>
      </c>
      <c r="AD4464" s="14">
        <f t="shared" si="627"/>
        <v>42846</v>
      </c>
      <c r="AE4464" s="1" t="str">
        <f t="shared" si="628"/>
        <v>Friday</v>
      </c>
      <c r="AF4464" s="2">
        <v>0.66523148148148148</v>
      </c>
      <c r="AG4464" s="2">
        <f t="shared" si="629"/>
        <v>0.66666666666666663</v>
      </c>
      <c r="AH4464" t="s">
        <v>23</v>
      </c>
    </row>
    <row r="4465" spans="1:34" x14ac:dyDescent="0.25">
      <c r="A4465">
        <v>1583671</v>
      </c>
      <c r="B4465" t="s">
        <v>29</v>
      </c>
      <c r="C4465" t="s">
        <v>47</v>
      </c>
      <c r="D4465" t="s">
        <v>31</v>
      </c>
      <c r="E4465">
        <v>53201</v>
      </c>
      <c r="F4465" t="s">
        <v>20</v>
      </c>
      <c r="G4465" t="s">
        <v>50</v>
      </c>
      <c r="H4465">
        <v>19</v>
      </c>
      <c r="I4465" t="s">
        <v>22</v>
      </c>
      <c r="J4465">
        <f>VLOOKUP(I4465,Key!$A$1:$C$73,2,FALSE)</f>
        <v>43.058619999999998</v>
      </c>
      <c r="K4465">
        <f>VLOOKUP(I4465,Key!$A$1:$C$73,3,FALSE)</f>
        <v>-87.885319999999993</v>
      </c>
      <c r="L4465" t="s">
        <v>61</v>
      </c>
      <c r="M4465">
        <f>VLOOKUP(L4465,Key!$A$1:$C$73,2,FALSE)</f>
        <v>43.060786</v>
      </c>
      <c r="N4465">
        <f>VLOOKUP(L4465,Key!$A$1:$C$73,3,FALSE)</f>
        <v>-87.883825999999999</v>
      </c>
      <c r="O4465">
        <v>2</v>
      </c>
      <c r="P4465">
        <v>0</v>
      </c>
      <c r="Q4465">
        <v>0.3</v>
      </c>
      <c r="R4465">
        <v>0.3</v>
      </c>
      <c r="S4465">
        <v>12</v>
      </c>
      <c r="T4465">
        <f t="shared" si="621"/>
        <v>-1</v>
      </c>
      <c r="U4465" s="1">
        <v>42847</v>
      </c>
      <c r="V4465" s="13">
        <f t="shared" si="622"/>
        <v>42826</v>
      </c>
      <c r="W4465" s="14">
        <f t="shared" si="623"/>
        <v>42847</v>
      </c>
      <c r="X4465" s="1" t="str">
        <f t="shared" si="624"/>
        <v>Saturday</v>
      </c>
      <c r="Y4465" s="2">
        <v>0.62653935185185183</v>
      </c>
      <c r="Z4465" s="2">
        <f t="shared" si="625"/>
        <v>0.625</v>
      </c>
      <c r="AA4465">
        <f>1</f>
        <v>1</v>
      </c>
      <c r="AB4465" s="1">
        <v>42847</v>
      </c>
      <c r="AC4465" s="13">
        <f t="shared" si="626"/>
        <v>42826</v>
      </c>
      <c r="AD4465" s="14">
        <f t="shared" si="627"/>
        <v>42847</v>
      </c>
      <c r="AE4465" s="1" t="str">
        <f t="shared" si="628"/>
        <v>Saturday</v>
      </c>
      <c r="AF4465" s="2">
        <v>0.62825231481481481</v>
      </c>
      <c r="AG4465" s="2">
        <f t="shared" si="629"/>
        <v>0.625</v>
      </c>
      <c r="AH4465" t="s">
        <v>23</v>
      </c>
    </row>
    <row r="4466" spans="1:34" x14ac:dyDescent="0.25">
      <c r="A4466">
        <v>1583671</v>
      </c>
      <c r="B4466" t="s">
        <v>29</v>
      </c>
      <c r="C4466" t="s">
        <v>47</v>
      </c>
      <c r="D4466" t="s">
        <v>31</v>
      </c>
      <c r="E4466">
        <v>53201</v>
      </c>
      <c r="F4466" t="s">
        <v>20</v>
      </c>
      <c r="G4466" t="s">
        <v>50</v>
      </c>
      <c r="H4466">
        <v>5489</v>
      </c>
      <c r="I4466" t="s">
        <v>66</v>
      </c>
      <c r="J4466">
        <f>VLOOKUP(I4466,Key!$A$1:$C$73,2,FALSE)</f>
        <v>43.078530000000001</v>
      </c>
      <c r="K4466">
        <f>VLOOKUP(I4466,Key!$A$1:$C$73,3,FALSE)</f>
        <v>-87.882620000000003</v>
      </c>
      <c r="L4466" t="s">
        <v>65</v>
      </c>
      <c r="M4466">
        <f>VLOOKUP(L4466,Key!$A$1:$C$73,2,FALSE)</f>
        <v>43.077359999999999</v>
      </c>
      <c r="N4466">
        <f>VLOOKUP(L4466,Key!$A$1:$C$73,3,FALSE)</f>
        <v>-87.880769999999998</v>
      </c>
      <c r="O4466">
        <v>2</v>
      </c>
      <c r="P4466">
        <v>0</v>
      </c>
      <c r="Q4466">
        <v>0.3</v>
      </c>
      <c r="R4466">
        <v>0.3</v>
      </c>
      <c r="S4466">
        <v>12</v>
      </c>
      <c r="T4466">
        <f t="shared" si="621"/>
        <v>-1</v>
      </c>
      <c r="U4466" s="1">
        <v>42850</v>
      </c>
      <c r="V4466" s="13">
        <f t="shared" si="622"/>
        <v>42826</v>
      </c>
      <c r="W4466" s="14">
        <f t="shared" si="623"/>
        <v>42850</v>
      </c>
      <c r="X4466" s="1" t="str">
        <f t="shared" si="624"/>
        <v>Tuesday</v>
      </c>
      <c r="Y4466" s="2">
        <v>0.53475694444444444</v>
      </c>
      <c r="Z4466" s="2">
        <f t="shared" si="625"/>
        <v>0.54166666666666663</v>
      </c>
      <c r="AA4466">
        <f>1</f>
        <v>1</v>
      </c>
      <c r="AB4466" s="1">
        <v>42850</v>
      </c>
      <c r="AC4466" s="13">
        <f t="shared" si="626"/>
        <v>42826</v>
      </c>
      <c r="AD4466" s="14">
        <f t="shared" si="627"/>
        <v>42850</v>
      </c>
      <c r="AE4466" s="1" t="str">
        <f t="shared" si="628"/>
        <v>Tuesday</v>
      </c>
      <c r="AF4466" s="2">
        <v>0.53672453703703704</v>
      </c>
      <c r="AG4466" s="2">
        <f t="shared" si="629"/>
        <v>0.54166666666666663</v>
      </c>
      <c r="AH4466" t="s">
        <v>23</v>
      </c>
    </row>
    <row r="4467" spans="1:34" x14ac:dyDescent="0.25">
      <c r="A4467">
        <v>1584685</v>
      </c>
      <c r="B4467" t="s">
        <v>29</v>
      </c>
      <c r="C4467" t="s">
        <v>47</v>
      </c>
      <c r="D4467" t="s">
        <v>31</v>
      </c>
      <c r="E4467">
        <v>53211</v>
      </c>
      <c r="F4467" t="s">
        <v>20</v>
      </c>
      <c r="G4467" t="s">
        <v>32</v>
      </c>
      <c r="H4467">
        <v>11076</v>
      </c>
      <c r="I4467" t="s">
        <v>34</v>
      </c>
      <c r="J4467">
        <f>VLOOKUP(I4467,Key!$A$1:$C$73,2,FALSE)</f>
        <v>43.05097</v>
      </c>
      <c r="K4467">
        <f>VLOOKUP(I4467,Key!$A$1:$C$73,3,FALSE)</f>
        <v>-87.906440000000003</v>
      </c>
      <c r="L4467" t="s">
        <v>37</v>
      </c>
      <c r="M4467">
        <f>VLOOKUP(L4467,Key!$A$1:$C$73,2,FALSE)</f>
        <v>43.049230000000001</v>
      </c>
      <c r="N4467">
        <f>VLOOKUP(L4467,Key!$A$1:$C$73,3,FALSE)</f>
        <v>-87.911940000000001</v>
      </c>
      <c r="O4467">
        <v>6</v>
      </c>
      <c r="P4467">
        <v>0</v>
      </c>
      <c r="Q4467">
        <v>0.9</v>
      </c>
      <c r="R4467">
        <v>0.9</v>
      </c>
      <c r="S4467">
        <v>36</v>
      </c>
      <c r="T4467">
        <f t="shared" si="621"/>
        <v>-1</v>
      </c>
      <c r="U4467" s="1">
        <v>42844</v>
      </c>
      <c r="V4467" s="13">
        <f t="shared" si="622"/>
        <v>42826</v>
      </c>
      <c r="W4467" s="14">
        <f t="shared" si="623"/>
        <v>42844</v>
      </c>
      <c r="X4467" s="1" t="str">
        <f t="shared" si="624"/>
        <v>Wednesday</v>
      </c>
      <c r="Y4467" s="2">
        <v>0.39721064814814816</v>
      </c>
      <c r="Z4467" s="2">
        <f t="shared" si="625"/>
        <v>0.41666666666666663</v>
      </c>
      <c r="AA4467">
        <f>1</f>
        <v>1</v>
      </c>
      <c r="AB4467" s="1">
        <v>42844</v>
      </c>
      <c r="AC4467" s="13">
        <f t="shared" si="626"/>
        <v>42826</v>
      </c>
      <c r="AD4467" s="14">
        <f t="shared" si="627"/>
        <v>42844</v>
      </c>
      <c r="AE4467" s="1" t="str">
        <f t="shared" si="628"/>
        <v>Wednesday</v>
      </c>
      <c r="AF4467" s="2">
        <v>0.40100694444444446</v>
      </c>
      <c r="AG4467" s="2">
        <f t="shared" si="629"/>
        <v>0.41666666666666663</v>
      </c>
      <c r="AH4467" t="s">
        <v>23</v>
      </c>
    </row>
    <row r="4468" spans="1:34" x14ac:dyDescent="0.25">
      <c r="A4468">
        <v>1585504</v>
      </c>
      <c r="B4468" t="s">
        <v>29</v>
      </c>
      <c r="C4468" t="s">
        <v>47</v>
      </c>
      <c r="D4468" t="s">
        <v>31</v>
      </c>
      <c r="E4468">
        <v>53207</v>
      </c>
      <c r="F4468" t="s">
        <v>20</v>
      </c>
      <c r="G4468" t="s">
        <v>32</v>
      </c>
      <c r="H4468">
        <v>5466</v>
      </c>
      <c r="I4468" t="s">
        <v>65</v>
      </c>
      <c r="J4468">
        <f>VLOOKUP(I4468,Key!$A$1:$C$73,2,FALSE)</f>
        <v>43.077359999999999</v>
      </c>
      <c r="K4468">
        <f>VLOOKUP(I4468,Key!$A$1:$C$73,3,FALSE)</f>
        <v>-87.880769999999998</v>
      </c>
      <c r="L4468" t="s">
        <v>64</v>
      </c>
      <c r="M4468">
        <f>VLOOKUP(L4468,Key!$A$1:$C$73,2,FALSE)</f>
        <v>43.069021999999997</v>
      </c>
      <c r="N4468">
        <f>VLOOKUP(L4468,Key!$A$1:$C$73,3,FALSE)</f>
        <v>-87.887940999999998</v>
      </c>
      <c r="O4468">
        <v>7</v>
      </c>
      <c r="P4468">
        <v>0</v>
      </c>
      <c r="Q4468">
        <v>1.1000000000000001</v>
      </c>
      <c r="R4468">
        <v>1</v>
      </c>
      <c r="S4468">
        <v>42</v>
      </c>
      <c r="T4468">
        <f t="shared" si="621"/>
        <v>-1</v>
      </c>
      <c r="U4468" s="1">
        <v>42849</v>
      </c>
      <c r="V4468" s="13">
        <f t="shared" si="622"/>
        <v>42826</v>
      </c>
      <c r="W4468" s="14">
        <f t="shared" si="623"/>
        <v>42849</v>
      </c>
      <c r="X4468" s="1" t="str">
        <f t="shared" si="624"/>
        <v>Monday</v>
      </c>
      <c r="Y4468" s="2">
        <v>0.63201388888888888</v>
      </c>
      <c r="Z4468" s="2">
        <f t="shared" si="625"/>
        <v>0.625</v>
      </c>
      <c r="AA4468">
        <f>1</f>
        <v>1</v>
      </c>
      <c r="AB4468" s="1">
        <v>42849</v>
      </c>
      <c r="AC4468" s="13">
        <f t="shared" si="626"/>
        <v>42826</v>
      </c>
      <c r="AD4468" s="14">
        <f t="shared" si="627"/>
        <v>42849</v>
      </c>
      <c r="AE4468" s="1" t="str">
        <f t="shared" si="628"/>
        <v>Monday</v>
      </c>
      <c r="AF4468" s="2">
        <v>0.63693287037037039</v>
      </c>
      <c r="AG4468" s="2">
        <f t="shared" si="629"/>
        <v>0.625</v>
      </c>
      <c r="AH4468" t="s">
        <v>23</v>
      </c>
    </row>
    <row r="4469" spans="1:34" x14ac:dyDescent="0.25">
      <c r="A4469">
        <v>1585504</v>
      </c>
      <c r="B4469" t="s">
        <v>29</v>
      </c>
      <c r="C4469" t="s">
        <v>47</v>
      </c>
      <c r="D4469" t="s">
        <v>31</v>
      </c>
      <c r="E4469">
        <v>53207</v>
      </c>
      <c r="F4469" t="s">
        <v>20</v>
      </c>
      <c r="G4469" t="s">
        <v>32</v>
      </c>
      <c r="H4469">
        <v>11150</v>
      </c>
      <c r="I4469" t="s">
        <v>64</v>
      </c>
      <c r="J4469">
        <f>VLOOKUP(I4469,Key!$A$1:$C$73,2,FALSE)</f>
        <v>43.069021999999997</v>
      </c>
      <c r="K4469">
        <f>VLOOKUP(I4469,Key!$A$1:$C$73,3,FALSE)</f>
        <v>-87.887940999999998</v>
      </c>
      <c r="L4469" t="s">
        <v>85</v>
      </c>
      <c r="M4469">
        <f>VLOOKUP(L4469,Key!$A$1:$C$73,2,FALSE)</f>
        <v>43.053040000000003</v>
      </c>
      <c r="N4469">
        <f>VLOOKUP(L4469,Key!$A$1:$C$73,3,FALSE)</f>
        <v>-87.897660000000002</v>
      </c>
      <c r="O4469">
        <v>20</v>
      </c>
      <c r="P4469">
        <v>0</v>
      </c>
      <c r="Q4469">
        <v>3</v>
      </c>
      <c r="R4469">
        <v>2.9</v>
      </c>
      <c r="S4469">
        <v>120</v>
      </c>
      <c r="T4469">
        <f t="shared" si="621"/>
        <v>-1</v>
      </c>
      <c r="U4469" s="1">
        <v>42850</v>
      </c>
      <c r="V4469" s="13">
        <f t="shared" si="622"/>
        <v>42826</v>
      </c>
      <c r="W4469" s="14">
        <f t="shared" si="623"/>
        <v>42850</v>
      </c>
      <c r="X4469" s="1" t="str">
        <f t="shared" si="624"/>
        <v>Tuesday</v>
      </c>
      <c r="Y4469" s="2">
        <v>0.60991898148148149</v>
      </c>
      <c r="Z4469" s="2">
        <f t="shared" si="625"/>
        <v>0.625</v>
      </c>
      <c r="AA4469">
        <f>1</f>
        <v>1</v>
      </c>
      <c r="AB4469" s="1">
        <v>42850</v>
      </c>
      <c r="AC4469" s="13">
        <f t="shared" si="626"/>
        <v>42826</v>
      </c>
      <c r="AD4469" s="14">
        <f t="shared" si="627"/>
        <v>42850</v>
      </c>
      <c r="AE4469" s="1" t="str">
        <f t="shared" si="628"/>
        <v>Tuesday</v>
      </c>
      <c r="AF4469" s="2">
        <v>0.62366898148148142</v>
      </c>
      <c r="AG4469" s="2">
        <f t="shared" si="629"/>
        <v>0.625</v>
      </c>
      <c r="AH4469" t="s">
        <v>23</v>
      </c>
    </row>
    <row r="4470" spans="1:34" x14ac:dyDescent="0.25">
      <c r="A4470">
        <v>1585504</v>
      </c>
      <c r="B4470" t="s">
        <v>29</v>
      </c>
      <c r="C4470" t="s">
        <v>47</v>
      </c>
      <c r="D4470" t="s">
        <v>31</v>
      </c>
      <c r="E4470">
        <v>53207</v>
      </c>
      <c r="F4470" t="s">
        <v>20</v>
      </c>
      <c r="G4470" t="s">
        <v>32</v>
      </c>
      <c r="H4470">
        <v>182</v>
      </c>
      <c r="I4470" t="s">
        <v>64</v>
      </c>
      <c r="J4470">
        <f>VLOOKUP(I4470,Key!$A$1:$C$73,2,FALSE)</f>
        <v>43.069021999999997</v>
      </c>
      <c r="K4470">
        <f>VLOOKUP(I4470,Key!$A$1:$C$73,3,FALSE)</f>
        <v>-87.887940999999998</v>
      </c>
      <c r="L4470" t="s">
        <v>21</v>
      </c>
      <c r="M4470">
        <f>VLOOKUP(L4470,Key!$A$1:$C$73,2,FALSE)</f>
        <v>43.074890000000003</v>
      </c>
      <c r="N4470">
        <f>VLOOKUP(L4470,Key!$A$1:$C$73,3,FALSE)</f>
        <v>-87.882810000000006</v>
      </c>
      <c r="O4470">
        <v>6</v>
      </c>
      <c r="P4470">
        <v>0</v>
      </c>
      <c r="Q4470">
        <v>0.9</v>
      </c>
      <c r="R4470">
        <v>0.9</v>
      </c>
      <c r="S4470">
        <v>36</v>
      </c>
      <c r="T4470">
        <f t="shared" si="621"/>
        <v>-1</v>
      </c>
      <c r="U4470" s="1">
        <v>42851</v>
      </c>
      <c r="V4470" s="13">
        <f t="shared" si="622"/>
        <v>42826</v>
      </c>
      <c r="W4470" s="14">
        <f t="shared" si="623"/>
        <v>42851</v>
      </c>
      <c r="X4470" s="1" t="str">
        <f t="shared" si="624"/>
        <v>Wednesday</v>
      </c>
      <c r="Y4470" s="2">
        <v>0.51265046296296302</v>
      </c>
      <c r="Z4470" s="2">
        <f t="shared" si="625"/>
        <v>0.5</v>
      </c>
      <c r="AA4470">
        <f>1</f>
        <v>1</v>
      </c>
      <c r="AB4470" s="1">
        <v>42851</v>
      </c>
      <c r="AC4470" s="13">
        <f t="shared" si="626"/>
        <v>42826</v>
      </c>
      <c r="AD4470" s="14">
        <f t="shared" si="627"/>
        <v>42851</v>
      </c>
      <c r="AE4470" s="1" t="str">
        <f t="shared" si="628"/>
        <v>Wednesday</v>
      </c>
      <c r="AF4470" s="2">
        <v>0.51679398148148148</v>
      </c>
      <c r="AG4470" s="2">
        <f t="shared" si="629"/>
        <v>0.5</v>
      </c>
      <c r="AH4470" t="s">
        <v>23</v>
      </c>
    </row>
    <row r="4471" spans="1:34" x14ac:dyDescent="0.25">
      <c r="A4471">
        <v>1586103</v>
      </c>
      <c r="B4471" t="s">
        <v>29</v>
      </c>
      <c r="E4471">
        <v>53212</v>
      </c>
      <c r="F4471" t="s">
        <v>20</v>
      </c>
      <c r="G4471" t="s">
        <v>50</v>
      </c>
      <c r="H4471">
        <v>5520</v>
      </c>
      <c r="I4471" t="s">
        <v>33</v>
      </c>
      <c r="J4471">
        <f>VLOOKUP(I4471,Key!$A$1:$C$73,2,FALSE)</f>
        <v>43.045712999999999</v>
      </c>
      <c r="K4471">
        <f>VLOOKUP(I4471,Key!$A$1:$C$73,3,FALSE)</f>
        <v>-87.899756999999994</v>
      </c>
      <c r="L4471" t="s">
        <v>64</v>
      </c>
      <c r="M4471">
        <f>VLOOKUP(L4471,Key!$A$1:$C$73,2,FALSE)</f>
        <v>43.069021999999997</v>
      </c>
      <c r="N4471">
        <f>VLOOKUP(L4471,Key!$A$1:$C$73,3,FALSE)</f>
        <v>-87.887940999999998</v>
      </c>
      <c r="O4471">
        <v>34</v>
      </c>
      <c r="P4471">
        <v>0</v>
      </c>
      <c r="Q4471">
        <v>5.0999999999999996</v>
      </c>
      <c r="R4471">
        <v>4.8</v>
      </c>
      <c r="S4471">
        <v>204</v>
      </c>
      <c r="T4471">
        <f t="shared" si="621"/>
        <v>-1</v>
      </c>
      <c r="U4471" s="1">
        <v>42842</v>
      </c>
      <c r="V4471" s="13">
        <f t="shared" si="622"/>
        <v>42826</v>
      </c>
      <c r="W4471" s="14">
        <f t="shared" si="623"/>
        <v>42842</v>
      </c>
      <c r="X4471" s="1" t="str">
        <f t="shared" si="624"/>
        <v>Monday</v>
      </c>
      <c r="Y4471" s="2">
        <v>0.43355324074074075</v>
      </c>
      <c r="Z4471" s="2">
        <f t="shared" si="625"/>
        <v>0.41666666666666663</v>
      </c>
      <c r="AA4471">
        <f>1</f>
        <v>1</v>
      </c>
      <c r="AB4471" s="1">
        <v>42842</v>
      </c>
      <c r="AC4471" s="13">
        <f t="shared" si="626"/>
        <v>42826</v>
      </c>
      <c r="AD4471" s="14">
        <f t="shared" si="627"/>
        <v>42842</v>
      </c>
      <c r="AE4471" s="1" t="str">
        <f t="shared" si="628"/>
        <v>Monday</v>
      </c>
      <c r="AF4471" s="2">
        <v>0.45717592592592587</v>
      </c>
      <c r="AG4471" s="2">
        <f t="shared" si="629"/>
        <v>0.45833333333333331</v>
      </c>
      <c r="AH4471" t="s">
        <v>23</v>
      </c>
    </row>
    <row r="4472" spans="1:34" x14ac:dyDescent="0.25">
      <c r="A4472">
        <v>1586103</v>
      </c>
      <c r="B4472" t="s">
        <v>29</v>
      </c>
      <c r="E4472">
        <v>53212</v>
      </c>
      <c r="F4472" t="s">
        <v>20</v>
      </c>
      <c r="G4472" t="s">
        <v>50</v>
      </c>
      <c r="H4472">
        <v>11144</v>
      </c>
      <c r="I4472" t="s">
        <v>67</v>
      </c>
      <c r="J4472">
        <f>VLOOKUP(I4472,Key!$A$1:$C$73,2,FALSE)</f>
        <v>43.05847</v>
      </c>
      <c r="K4472">
        <f>VLOOKUP(I4472,Key!$A$1:$C$73,3,FALSE)</f>
        <v>-87.898079999999993</v>
      </c>
      <c r="L4472" t="s">
        <v>64</v>
      </c>
      <c r="M4472">
        <f>VLOOKUP(L4472,Key!$A$1:$C$73,2,FALSE)</f>
        <v>43.069021999999997</v>
      </c>
      <c r="N4472">
        <f>VLOOKUP(L4472,Key!$A$1:$C$73,3,FALSE)</f>
        <v>-87.887940999999998</v>
      </c>
      <c r="O4472">
        <v>15</v>
      </c>
      <c r="P4472">
        <v>0</v>
      </c>
      <c r="Q4472">
        <v>2.2999999999999998</v>
      </c>
      <c r="R4472">
        <v>2.1</v>
      </c>
      <c r="S4472">
        <v>90</v>
      </c>
      <c r="T4472">
        <f t="shared" si="621"/>
        <v>-1</v>
      </c>
      <c r="U4472" s="1">
        <v>42847</v>
      </c>
      <c r="V4472" s="13">
        <f t="shared" si="622"/>
        <v>42826</v>
      </c>
      <c r="W4472" s="14">
        <f t="shared" si="623"/>
        <v>42847</v>
      </c>
      <c r="X4472" s="1" t="str">
        <f t="shared" si="624"/>
        <v>Saturday</v>
      </c>
      <c r="Y4472" s="2">
        <v>0.41423611111111108</v>
      </c>
      <c r="Z4472" s="2">
        <f t="shared" si="625"/>
        <v>0.41666666666666663</v>
      </c>
      <c r="AA4472">
        <f>1</f>
        <v>1</v>
      </c>
      <c r="AB4472" s="1">
        <v>42847</v>
      </c>
      <c r="AC4472" s="13">
        <f t="shared" si="626"/>
        <v>42826</v>
      </c>
      <c r="AD4472" s="14">
        <f t="shared" si="627"/>
        <v>42847</v>
      </c>
      <c r="AE4472" s="1" t="str">
        <f t="shared" si="628"/>
        <v>Saturday</v>
      </c>
      <c r="AF4472" s="2">
        <v>0.42460648148148145</v>
      </c>
      <c r="AG4472" s="2">
        <f t="shared" si="629"/>
        <v>0.41666666666666663</v>
      </c>
      <c r="AH4472" t="s">
        <v>23</v>
      </c>
    </row>
    <row r="4473" spans="1:34" x14ac:dyDescent="0.25">
      <c r="A4473">
        <v>1586103</v>
      </c>
      <c r="B4473" t="s">
        <v>29</v>
      </c>
      <c r="E4473">
        <v>53212</v>
      </c>
      <c r="F4473" t="s">
        <v>20</v>
      </c>
      <c r="G4473" t="s">
        <v>50</v>
      </c>
      <c r="H4473">
        <v>5424</v>
      </c>
      <c r="I4473" t="s">
        <v>33</v>
      </c>
      <c r="J4473">
        <f>VLOOKUP(I4473,Key!$A$1:$C$73,2,FALSE)</f>
        <v>43.045712999999999</v>
      </c>
      <c r="K4473">
        <f>VLOOKUP(I4473,Key!$A$1:$C$73,3,FALSE)</f>
        <v>-87.899756999999994</v>
      </c>
      <c r="L4473" t="s">
        <v>78</v>
      </c>
      <c r="M4473">
        <f>VLOOKUP(L4473,Key!$A$1:$C$73,2,FALSE)</f>
        <v>43.048200000000001</v>
      </c>
      <c r="N4473">
        <f>VLOOKUP(L4473,Key!$A$1:$C$73,3,FALSE)</f>
        <v>-87.900859999999994</v>
      </c>
      <c r="O4473">
        <v>1</v>
      </c>
      <c r="P4473">
        <v>0</v>
      </c>
      <c r="Q4473">
        <v>0.2</v>
      </c>
      <c r="R4473">
        <v>0.1</v>
      </c>
      <c r="S4473">
        <v>6</v>
      </c>
      <c r="T4473">
        <f t="shared" si="621"/>
        <v>-1</v>
      </c>
      <c r="U4473" s="1">
        <v>42848</v>
      </c>
      <c r="V4473" s="13">
        <f t="shared" si="622"/>
        <v>42826</v>
      </c>
      <c r="W4473" s="14">
        <f t="shared" si="623"/>
        <v>42848</v>
      </c>
      <c r="X4473" s="1" t="str">
        <f t="shared" si="624"/>
        <v>Sunday</v>
      </c>
      <c r="Y4473" s="2">
        <v>0.56041666666666667</v>
      </c>
      <c r="Z4473" s="2">
        <f t="shared" si="625"/>
        <v>0.54166666666666663</v>
      </c>
      <c r="AA4473">
        <f>1</f>
        <v>1</v>
      </c>
      <c r="AB4473" s="1">
        <v>42848</v>
      </c>
      <c r="AC4473" s="13">
        <f t="shared" si="626"/>
        <v>42826</v>
      </c>
      <c r="AD4473" s="14">
        <f t="shared" si="627"/>
        <v>42848</v>
      </c>
      <c r="AE4473" s="1" t="str">
        <f t="shared" si="628"/>
        <v>Sunday</v>
      </c>
      <c r="AF4473" s="2">
        <v>0.56178240740740737</v>
      </c>
      <c r="AG4473" s="2">
        <f t="shared" si="629"/>
        <v>0.54166666666666663</v>
      </c>
      <c r="AH4473" t="s">
        <v>23</v>
      </c>
    </row>
    <row r="4474" spans="1:34" x14ac:dyDescent="0.25">
      <c r="A4474">
        <v>1586103</v>
      </c>
      <c r="B4474" t="s">
        <v>29</v>
      </c>
      <c r="E4474">
        <v>53212</v>
      </c>
      <c r="F4474" t="s">
        <v>20</v>
      </c>
      <c r="G4474" t="s">
        <v>50</v>
      </c>
      <c r="H4474">
        <v>5425</v>
      </c>
      <c r="I4474" t="s">
        <v>64</v>
      </c>
      <c r="J4474">
        <f>VLOOKUP(I4474,Key!$A$1:$C$73,2,FALSE)</f>
        <v>43.069021999999997</v>
      </c>
      <c r="K4474">
        <f>VLOOKUP(I4474,Key!$A$1:$C$73,3,FALSE)</f>
        <v>-87.887940999999998</v>
      </c>
      <c r="L4474" t="s">
        <v>33</v>
      </c>
      <c r="M4474">
        <f>VLOOKUP(L4474,Key!$A$1:$C$73,2,FALSE)</f>
        <v>43.045712999999999</v>
      </c>
      <c r="N4474">
        <f>VLOOKUP(L4474,Key!$A$1:$C$73,3,FALSE)</f>
        <v>-87.899756999999994</v>
      </c>
      <c r="O4474">
        <v>22</v>
      </c>
      <c r="P4474">
        <v>0</v>
      </c>
      <c r="Q4474">
        <v>3.3</v>
      </c>
      <c r="R4474">
        <v>3.1</v>
      </c>
      <c r="S4474">
        <v>132</v>
      </c>
      <c r="T4474">
        <f t="shared" si="621"/>
        <v>-1</v>
      </c>
      <c r="U4474" s="1">
        <v>42847</v>
      </c>
      <c r="V4474" s="13">
        <f t="shared" si="622"/>
        <v>42826</v>
      </c>
      <c r="W4474" s="14">
        <f t="shared" si="623"/>
        <v>42847</v>
      </c>
      <c r="X4474" s="1" t="str">
        <f t="shared" si="624"/>
        <v>Saturday</v>
      </c>
      <c r="Y4474" s="2">
        <v>0.76307870370370379</v>
      </c>
      <c r="Z4474" s="2">
        <f t="shared" si="625"/>
        <v>0.75</v>
      </c>
      <c r="AA4474">
        <f>1</f>
        <v>1</v>
      </c>
      <c r="AB4474" s="1">
        <v>42847</v>
      </c>
      <c r="AC4474" s="13">
        <f t="shared" si="626"/>
        <v>42826</v>
      </c>
      <c r="AD4474" s="14">
        <f t="shared" si="627"/>
        <v>42847</v>
      </c>
      <c r="AE4474" s="1" t="str">
        <f t="shared" si="628"/>
        <v>Saturday</v>
      </c>
      <c r="AF4474" s="2">
        <v>0.77815972222222218</v>
      </c>
      <c r="AG4474" s="2">
        <f t="shared" si="629"/>
        <v>0.79166666666666663</v>
      </c>
      <c r="AH4474" t="s">
        <v>23</v>
      </c>
    </row>
    <row r="4475" spans="1:34" x14ac:dyDescent="0.25">
      <c r="A4475">
        <v>1586103</v>
      </c>
      <c r="B4475" t="s">
        <v>29</v>
      </c>
      <c r="E4475">
        <v>53212</v>
      </c>
      <c r="F4475" t="s">
        <v>20</v>
      </c>
      <c r="G4475" t="s">
        <v>50</v>
      </c>
      <c r="H4475">
        <v>5549</v>
      </c>
      <c r="I4475" t="s">
        <v>33</v>
      </c>
      <c r="J4475">
        <f>VLOOKUP(I4475,Key!$A$1:$C$73,2,FALSE)</f>
        <v>43.045712999999999</v>
      </c>
      <c r="K4475">
        <f>VLOOKUP(I4475,Key!$A$1:$C$73,3,FALSE)</f>
        <v>-87.899756999999994</v>
      </c>
      <c r="L4475" t="s">
        <v>67</v>
      </c>
      <c r="M4475">
        <f>VLOOKUP(L4475,Key!$A$1:$C$73,2,FALSE)</f>
        <v>43.05847</v>
      </c>
      <c r="N4475">
        <f>VLOOKUP(L4475,Key!$A$1:$C$73,3,FALSE)</f>
        <v>-87.898079999999993</v>
      </c>
      <c r="O4475">
        <v>8</v>
      </c>
      <c r="P4475">
        <v>0</v>
      </c>
      <c r="Q4475">
        <v>1.2</v>
      </c>
      <c r="R4475">
        <v>1.1000000000000001</v>
      </c>
      <c r="S4475">
        <v>48</v>
      </c>
      <c r="T4475">
        <f t="shared" si="621"/>
        <v>-1</v>
      </c>
      <c r="U4475" s="1">
        <v>42852</v>
      </c>
      <c r="V4475" s="13">
        <f t="shared" si="622"/>
        <v>42826</v>
      </c>
      <c r="W4475" s="14">
        <f t="shared" si="623"/>
        <v>42852</v>
      </c>
      <c r="X4475" s="1" t="str">
        <f t="shared" si="624"/>
        <v>Thursday</v>
      </c>
      <c r="Y4475" s="2">
        <v>0.4916550925925926</v>
      </c>
      <c r="Z4475" s="2">
        <f t="shared" si="625"/>
        <v>0.5</v>
      </c>
      <c r="AA4475">
        <f>1</f>
        <v>1</v>
      </c>
      <c r="AB4475" s="1">
        <v>42852</v>
      </c>
      <c r="AC4475" s="13">
        <f t="shared" si="626"/>
        <v>42826</v>
      </c>
      <c r="AD4475" s="14">
        <f t="shared" si="627"/>
        <v>42852</v>
      </c>
      <c r="AE4475" s="1" t="str">
        <f t="shared" si="628"/>
        <v>Thursday</v>
      </c>
      <c r="AF4475" s="2">
        <v>0.49664351851851851</v>
      </c>
      <c r="AG4475" s="2">
        <f t="shared" si="629"/>
        <v>0.5</v>
      </c>
      <c r="AH4475" t="s">
        <v>23</v>
      </c>
    </row>
    <row r="4476" spans="1:34" x14ac:dyDescent="0.25">
      <c r="A4476">
        <v>1586647</v>
      </c>
      <c r="B4476" t="s">
        <v>29</v>
      </c>
      <c r="C4476" t="s">
        <v>47</v>
      </c>
      <c r="D4476" t="s">
        <v>31</v>
      </c>
      <c r="E4476">
        <v>53204</v>
      </c>
      <c r="F4476" t="s">
        <v>20</v>
      </c>
      <c r="G4476" t="s">
        <v>97</v>
      </c>
      <c r="H4476">
        <v>960</v>
      </c>
      <c r="I4476" t="s">
        <v>94</v>
      </c>
      <c r="J4476">
        <f>VLOOKUP(I4476,Key!$A$1:$C$73,2,FALSE)</f>
        <v>43.020020000000002</v>
      </c>
      <c r="K4476">
        <f>VLOOKUP(I4476,Key!$A$1:$C$73,3,FALSE)</f>
        <v>-87.912540000000007</v>
      </c>
      <c r="L4476" t="s">
        <v>94</v>
      </c>
      <c r="M4476">
        <f>VLOOKUP(L4476,Key!$A$1:$C$73,2,FALSE)</f>
        <v>43.020020000000002</v>
      </c>
      <c r="N4476">
        <f>VLOOKUP(L4476,Key!$A$1:$C$73,3,FALSE)</f>
        <v>-87.912540000000007</v>
      </c>
      <c r="O4476">
        <v>95</v>
      </c>
      <c r="P4476">
        <v>8</v>
      </c>
      <c r="Q4476">
        <v>14.3</v>
      </c>
      <c r="R4476">
        <v>13.5</v>
      </c>
      <c r="S4476">
        <v>570</v>
      </c>
      <c r="T4476">
        <f t="shared" si="621"/>
        <v>-1</v>
      </c>
      <c r="U4476" s="1">
        <v>42843</v>
      </c>
      <c r="V4476" s="13">
        <f t="shared" si="622"/>
        <v>42826</v>
      </c>
      <c r="W4476" s="14">
        <f t="shared" si="623"/>
        <v>42843</v>
      </c>
      <c r="X4476" s="1" t="str">
        <f t="shared" si="624"/>
        <v>Tuesday</v>
      </c>
      <c r="Y4476" s="2">
        <v>0.71234953703703707</v>
      </c>
      <c r="Z4476" s="2">
        <f t="shared" si="625"/>
        <v>0.70833333333333326</v>
      </c>
      <c r="AA4476">
        <f>1</f>
        <v>1</v>
      </c>
      <c r="AB4476" s="1">
        <v>42843</v>
      </c>
      <c r="AC4476" s="13">
        <f t="shared" si="626"/>
        <v>42826</v>
      </c>
      <c r="AD4476" s="14">
        <f t="shared" si="627"/>
        <v>42843</v>
      </c>
      <c r="AE4476" s="1" t="str">
        <f t="shared" si="628"/>
        <v>Tuesday</v>
      </c>
      <c r="AF4476" s="2">
        <v>0.77799768518518519</v>
      </c>
      <c r="AG4476" s="2">
        <f t="shared" si="629"/>
        <v>0.79166666666666663</v>
      </c>
      <c r="AH4476" t="s">
        <v>25</v>
      </c>
    </row>
    <row r="4477" spans="1:34" x14ac:dyDescent="0.25">
      <c r="A4477">
        <v>1586651</v>
      </c>
      <c r="B4477" t="s">
        <v>29</v>
      </c>
      <c r="C4477" t="s">
        <v>141</v>
      </c>
      <c r="D4477" t="s">
        <v>31</v>
      </c>
      <c r="E4477">
        <v>53220</v>
      </c>
      <c r="F4477" t="s">
        <v>20</v>
      </c>
      <c r="G4477" t="s">
        <v>97</v>
      </c>
      <c r="H4477">
        <v>139</v>
      </c>
      <c r="I4477" t="s">
        <v>81</v>
      </c>
      <c r="J4477">
        <f>VLOOKUP(I4477,Key!$A$1:$C$73,2,FALSE)</f>
        <v>43.058010000000003</v>
      </c>
      <c r="K4477">
        <f>VLOOKUP(I4477,Key!$A$1:$C$73,3,FALSE)</f>
        <v>-87.877300000000005</v>
      </c>
      <c r="L4477" t="s">
        <v>81</v>
      </c>
      <c r="M4477">
        <f>VLOOKUP(L4477,Key!$A$1:$C$73,2,FALSE)</f>
        <v>43.058010000000003</v>
      </c>
      <c r="N4477">
        <f>VLOOKUP(L4477,Key!$A$1:$C$73,3,FALSE)</f>
        <v>-87.877300000000005</v>
      </c>
      <c r="O4477">
        <v>88</v>
      </c>
      <c r="P4477">
        <v>6</v>
      </c>
      <c r="Q4477">
        <v>13.2</v>
      </c>
      <c r="R4477">
        <v>12.5</v>
      </c>
      <c r="S4477">
        <v>528</v>
      </c>
      <c r="T4477">
        <f t="shared" si="621"/>
        <v>-1</v>
      </c>
      <c r="U4477" s="1">
        <v>42850</v>
      </c>
      <c r="V4477" s="13">
        <f t="shared" si="622"/>
        <v>42826</v>
      </c>
      <c r="W4477" s="14">
        <f t="shared" si="623"/>
        <v>42850</v>
      </c>
      <c r="X4477" s="1" t="str">
        <f t="shared" si="624"/>
        <v>Tuesday</v>
      </c>
      <c r="Y4477" s="2">
        <v>0.77842592592592597</v>
      </c>
      <c r="Z4477" s="2">
        <f t="shared" si="625"/>
        <v>0.79166666666666663</v>
      </c>
      <c r="AA4477">
        <f>1</f>
        <v>1</v>
      </c>
      <c r="AB4477" s="1">
        <v>42850</v>
      </c>
      <c r="AC4477" s="13">
        <f t="shared" si="626"/>
        <v>42826</v>
      </c>
      <c r="AD4477" s="14">
        <f t="shared" si="627"/>
        <v>42850</v>
      </c>
      <c r="AE4477" s="1" t="str">
        <f t="shared" si="628"/>
        <v>Tuesday</v>
      </c>
      <c r="AF4477" s="2">
        <v>0.83891203703703709</v>
      </c>
      <c r="AG4477" s="2">
        <f t="shared" si="629"/>
        <v>0.83333333333333326</v>
      </c>
      <c r="AH4477" t="s">
        <v>25</v>
      </c>
    </row>
    <row r="4478" spans="1:34" x14ac:dyDescent="0.25">
      <c r="A4478">
        <v>1588562</v>
      </c>
      <c r="B4478" t="s">
        <v>29</v>
      </c>
      <c r="C4478" t="s">
        <v>47</v>
      </c>
      <c r="D4478" t="s">
        <v>31</v>
      </c>
      <c r="E4478">
        <v>53202</v>
      </c>
      <c r="F4478" t="s">
        <v>20</v>
      </c>
      <c r="G4478" t="s">
        <v>32</v>
      </c>
      <c r="H4478">
        <v>5423</v>
      </c>
      <c r="I4478" t="s">
        <v>21</v>
      </c>
      <c r="J4478">
        <f>VLOOKUP(I4478,Key!$A$1:$C$73,2,FALSE)</f>
        <v>43.074890000000003</v>
      </c>
      <c r="K4478">
        <f>VLOOKUP(I4478,Key!$A$1:$C$73,3,FALSE)</f>
        <v>-87.882810000000006</v>
      </c>
      <c r="L4478" t="s">
        <v>85</v>
      </c>
      <c r="M4478">
        <f>VLOOKUP(L4478,Key!$A$1:$C$73,2,FALSE)</f>
        <v>43.053040000000003</v>
      </c>
      <c r="N4478">
        <f>VLOOKUP(L4478,Key!$A$1:$C$73,3,FALSE)</f>
        <v>-87.897660000000002</v>
      </c>
      <c r="O4478">
        <v>13</v>
      </c>
      <c r="P4478">
        <v>0</v>
      </c>
      <c r="Q4478">
        <v>2</v>
      </c>
      <c r="R4478">
        <v>1.9</v>
      </c>
      <c r="S4478">
        <v>78</v>
      </c>
      <c r="T4478">
        <f t="shared" si="621"/>
        <v>-1</v>
      </c>
      <c r="U4478" s="1">
        <v>42847</v>
      </c>
      <c r="V4478" s="13">
        <f t="shared" si="622"/>
        <v>42826</v>
      </c>
      <c r="W4478" s="14">
        <f t="shared" si="623"/>
        <v>42847</v>
      </c>
      <c r="X4478" s="1" t="str">
        <f t="shared" si="624"/>
        <v>Saturday</v>
      </c>
      <c r="Y4478" s="2">
        <v>0.60071759259259261</v>
      </c>
      <c r="Z4478" s="2">
        <f t="shared" si="625"/>
        <v>0.58333333333333326</v>
      </c>
      <c r="AA4478">
        <f>1</f>
        <v>1</v>
      </c>
      <c r="AB4478" s="1">
        <v>42847</v>
      </c>
      <c r="AC4478" s="13">
        <f t="shared" si="626"/>
        <v>42826</v>
      </c>
      <c r="AD4478" s="14">
        <f t="shared" si="627"/>
        <v>42847</v>
      </c>
      <c r="AE4478" s="1" t="str">
        <f t="shared" si="628"/>
        <v>Saturday</v>
      </c>
      <c r="AF4478" s="2">
        <v>0.61008101851851848</v>
      </c>
      <c r="AG4478" s="2">
        <f t="shared" si="629"/>
        <v>0.625</v>
      </c>
      <c r="AH4478" t="s">
        <v>23</v>
      </c>
    </row>
    <row r="4479" spans="1:34" x14ac:dyDescent="0.25">
      <c r="A4479">
        <v>1588562</v>
      </c>
      <c r="B4479" t="s">
        <v>29</v>
      </c>
      <c r="C4479" t="s">
        <v>47</v>
      </c>
      <c r="D4479" t="s">
        <v>31</v>
      </c>
      <c r="E4479">
        <v>53202</v>
      </c>
      <c r="F4479" t="s">
        <v>20</v>
      </c>
      <c r="G4479" t="s">
        <v>32</v>
      </c>
      <c r="H4479">
        <v>109</v>
      </c>
      <c r="I4479" t="s">
        <v>85</v>
      </c>
      <c r="J4479">
        <f>VLOOKUP(I4479,Key!$A$1:$C$73,2,FALSE)</f>
        <v>43.053040000000003</v>
      </c>
      <c r="K4479">
        <f>VLOOKUP(I4479,Key!$A$1:$C$73,3,FALSE)</f>
        <v>-87.897660000000002</v>
      </c>
      <c r="L4479" t="s">
        <v>62</v>
      </c>
      <c r="M4479">
        <f>VLOOKUP(L4479,Key!$A$1:$C$73,2,FALSE)</f>
        <v>43.052460000000004</v>
      </c>
      <c r="N4479">
        <f>VLOOKUP(L4479,Key!$A$1:$C$73,3,FALSE)</f>
        <v>-87.891000000000005</v>
      </c>
      <c r="O4479">
        <v>3</v>
      </c>
      <c r="P4479">
        <v>0</v>
      </c>
      <c r="Q4479">
        <v>0.5</v>
      </c>
      <c r="R4479">
        <v>0.4</v>
      </c>
      <c r="S4479">
        <v>18</v>
      </c>
      <c r="T4479">
        <f t="shared" si="621"/>
        <v>-1</v>
      </c>
      <c r="U4479" s="1">
        <v>42849</v>
      </c>
      <c r="V4479" s="13">
        <f t="shared" si="622"/>
        <v>42826</v>
      </c>
      <c r="W4479" s="14">
        <f t="shared" si="623"/>
        <v>42849</v>
      </c>
      <c r="X4479" s="1" t="str">
        <f t="shared" si="624"/>
        <v>Monday</v>
      </c>
      <c r="Y4479" s="2">
        <v>0.40658564814814818</v>
      </c>
      <c r="Z4479" s="2">
        <f t="shared" si="625"/>
        <v>0.41666666666666663</v>
      </c>
      <c r="AA4479">
        <f>1</f>
        <v>1</v>
      </c>
      <c r="AB4479" s="1">
        <v>42849</v>
      </c>
      <c r="AC4479" s="13">
        <f t="shared" si="626"/>
        <v>42826</v>
      </c>
      <c r="AD4479" s="14">
        <f t="shared" si="627"/>
        <v>42849</v>
      </c>
      <c r="AE4479" s="1" t="str">
        <f t="shared" si="628"/>
        <v>Monday</v>
      </c>
      <c r="AF4479" s="2">
        <v>0.40855324074074079</v>
      </c>
      <c r="AG4479" s="2">
        <f t="shared" si="629"/>
        <v>0.41666666666666663</v>
      </c>
      <c r="AH4479" t="s">
        <v>23</v>
      </c>
    </row>
    <row r="4480" spans="1:34" x14ac:dyDescent="0.25">
      <c r="A4480">
        <v>1588562</v>
      </c>
      <c r="B4480" t="s">
        <v>29</v>
      </c>
      <c r="C4480" t="s">
        <v>47</v>
      </c>
      <c r="D4480" t="s">
        <v>31</v>
      </c>
      <c r="E4480">
        <v>53202</v>
      </c>
      <c r="F4480" t="s">
        <v>20</v>
      </c>
      <c r="G4480" t="s">
        <v>32</v>
      </c>
      <c r="H4480">
        <v>5568</v>
      </c>
      <c r="I4480" t="s">
        <v>85</v>
      </c>
      <c r="J4480">
        <f>VLOOKUP(I4480,Key!$A$1:$C$73,2,FALSE)</f>
        <v>43.053040000000003</v>
      </c>
      <c r="K4480">
        <f>VLOOKUP(I4480,Key!$A$1:$C$73,3,FALSE)</f>
        <v>-87.897660000000002</v>
      </c>
      <c r="L4480" t="s">
        <v>62</v>
      </c>
      <c r="M4480">
        <f>VLOOKUP(L4480,Key!$A$1:$C$73,2,FALSE)</f>
        <v>43.052460000000004</v>
      </c>
      <c r="N4480">
        <f>VLOOKUP(L4480,Key!$A$1:$C$73,3,FALSE)</f>
        <v>-87.891000000000005</v>
      </c>
      <c r="O4480">
        <v>3</v>
      </c>
      <c r="P4480">
        <v>0</v>
      </c>
      <c r="Q4480">
        <v>0.5</v>
      </c>
      <c r="R4480">
        <v>0.4</v>
      </c>
      <c r="S4480">
        <v>18</v>
      </c>
      <c r="T4480">
        <f t="shared" si="621"/>
        <v>-1</v>
      </c>
      <c r="U4480" s="1">
        <v>42849</v>
      </c>
      <c r="V4480" s="13">
        <f t="shared" si="622"/>
        <v>42826</v>
      </c>
      <c r="W4480" s="14">
        <f t="shared" si="623"/>
        <v>42849</v>
      </c>
      <c r="X4480" s="1" t="str">
        <f t="shared" si="624"/>
        <v>Monday</v>
      </c>
      <c r="Y4480" s="2">
        <v>0.57826388888888891</v>
      </c>
      <c r="Z4480" s="2">
        <f t="shared" si="625"/>
        <v>0.58333333333333326</v>
      </c>
      <c r="AA4480">
        <f>1</f>
        <v>1</v>
      </c>
      <c r="AB4480" s="1">
        <v>42849</v>
      </c>
      <c r="AC4480" s="13">
        <f t="shared" si="626"/>
        <v>42826</v>
      </c>
      <c r="AD4480" s="14">
        <f t="shared" si="627"/>
        <v>42849</v>
      </c>
      <c r="AE4480" s="1" t="str">
        <f t="shared" si="628"/>
        <v>Monday</v>
      </c>
      <c r="AF4480" s="2">
        <v>0.58031250000000001</v>
      </c>
      <c r="AG4480" s="2">
        <f t="shared" si="629"/>
        <v>0.58333333333333326</v>
      </c>
      <c r="AH4480" t="s">
        <v>23</v>
      </c>
    </row>
    <row r="4481" spans="1:34" x14ac:dyDescent="0.25">
      <c r="A4481">
        <v>1589944</v>
      </c>
      <c r="B4481" t="s">
        <v>29</v>
      </c>
      <c r="C4481" t="s">
        <v>47</v>
      </c>
      <c r="D4481" t="s">
        <v>31</v>
      </c>
      <c r="E4481">
        <v>53211</v>
      </c>
      <c r="F4481" t="s">
        <v>20</v>
      </c>
      <c r="G4481" t="s">
        <v>32</v>
      </c>
      <c r="H4481">
        <v>143</v>
      </c>
      <c r="I4481" t="s">
        <v>63</v>
      </c>
      <c r="J4481">
        <f>VLOOKUP(I4481,Key!$A$1:$C$73,2,FALSE)</f>
        <v>43.066893999999998</v>
      </c>
      <c r="K4481">
        <f>VLOOKUP(I4481,Key!$A$1:$C$73,3,FALSE)</f>
        <v>-87.877936000000005</v>
      </c>
      <c r="L4481" t="s">
        <v>63</v>
      </c>
      <c r="M4481">
        <f>VLOOKUP(L4481,Key!$A$1:$C$73,2,FALSE)</f>
        <v>43.066893999999998</v>
      </c>
      <c r="N4481">
        <f>VLOOKUP(L4481,Key!$A$1:$C$73,3,FALSE)</f>
        <v>-87.877936000000005</v>
      </c>
      <c r="O4481">
        <v>14</v>
      </c>
      <c r="P4481">
        <v>0</v>
      </c>
      <c r="Q4481">
        <v>2.1</v>
      </c>
      <c r="R4481">
        <v>2</v>
      </c>
      <c r="S4481">
        <v>84</v>
      </c>
      <c r="T4481">
        <f t="shared" si="621"/>
        <v>-1</v>
      </c>
      <c r="U4481" s="1">
        <v>42844</v>
      </c>
      <c r="V4481" s="13">
        <f t="shared" si="622"/>
        <v>42826</v>
      </c>
      <c r="W4481" s="14">
        <f t="shared" si="623"/>
        <v>42844</v>
      </c>
      <c r="X4481" s="1" t="str">
        <f t="shared" si="624"/>
        <v>Wednesday</v>
      </c>
      <c r="Y4481" s="2">
        <v>0.3348842592592593</v>
      </c>
      <c r="Z4481" s="2">
        <f t="shared" si="625"/>
        <v>0.33333333333333331</v>
      </c>
      <c r="AA4481">
        <f>1</f>
        <v>1</v>
      </c>
      <c r="AB4481" s="1">
        <v>42844</v>
      </c>
      <c r="AC4481" s="13">
        <f t="shared" si="626"/>
        <v>42826</v>
      </c>
      <c r="AD4481" s="14">
        <f t="shared" si="627"/>
        <v>42844</v>
      </c>
      <c r="AE4481" s="1" t="str">
        <f t="shared" si="628"/>
        <v>Wednesday</v>
      </c>
      <c r="AF4481" s="2">
        <v>0.34452546296296299</v>
      </c>
      <c r="AG4481" s="2">
        <f t="shared" si="629"/>
        <v>0.33333333333333331</v>
      </c>
      <c r="AH4481" t="s">
        <v>25</v>
      </c>
    </row>
    <row r="4482" spans="1:34" x14ac:dyDescent="0.25">
      <c r="A4482">
        <v>1589944</v>
      </c>
      <c r="B4482" t="s">
        <v>29</v>
      </c>
      <c r="C4482" t="s">
        <v>47</v>
      </c>
      <c r="D4482" t="s">
        <v>31</v>
      </c>
      <c r="E4482">
        <v>53211</v>
      </c>
      <c r="F4482" t="s">
        <v>20</v>
      </c>
      <c r="G4482" t="s">
        <v>32</v>
      </c>
      <c r="H4482">
        <v>5447</v>
      </c>
      <c r="I4482" t="s">
        <v>63</v>
      </c>
      <c r="J4482">
        <f>VLOOKUP(I4482,Key!$A$1:$C$73,2,FALSE)</f>
        <v>43.066893999999998</v>
      </c>
      <c r="K4482">
        <f>VLOOKUP(I4482,Key!$A$1:$C$73,3,FALSE)</f>
        <v>-87.877936000000005</v>
      </c>
      <c r="L4482" t="s">
        <v>63</v>
      </c>
      <c r="M4482">
        <f>VLOOKUP(L4482,Key!$A$1:$C$73,2,FALSE)</f>
        <v>43.066893999999998</v>
      </c>
      <c r="N4482">
        <f>VLOOKUP(L4482,Key!$A$1:$C$73,3,FALSE)</f>
        <v>-87.877936000000005</v>
      </c>
      <c r="O4482">
        <v>16</v>
      </c>
      <c r="P4482">
        <v>0</v>
      </c>
      <c r="Q4482">
        <v>2.4</v>
      </c>
      <c r="R4482">
        <v>2.2999999999999998</v>
      </c>
      <c r="S4482">
        <v>96</v>
      </c>
      <c r="T4482">
        <f t="shared" ref="T4482:T4545" si="630">-1</f>
        <v>-1</v>
      </c>
      <c r="U4482" s="1">
        <v>42850</v>
      </c>
      <c r="V4482" s="13">
        <f t="shared" ref="V4482:V4545" si="631">DATE(YEAR(U4482), MONTH(U4482), 1)</f>
        <v>42826</v>
      </c>
      <c r="W4482" s="14">
        <f t="shared" ref="W4482:W4545" si="632">U4482</f>
        <v>42850</v>
      </c>
      <c r="X4482" s="1" t="str">
        <f t="shared" ref="X4482:X4545" si="633">TEXT(W4482,"dddd")</f>
        <v>Tuesday</v>
      </c>
      <c r="Y4482" s="2">
        <v>0.95122685185185185</v>
      </c>
      <c r="Z4482" s="2">
        <f t="shared" ref="Z4482:Z4545" si="634">MROUND(Y4482, "1:00")</f>
        <v>0.95833333333333326</v>
      </c>
      <c r="AA4482">
        <f>1</f>
        <v>1</v>
      </c>
      <c r="AB4482" s="1">
        <v>42850</v>
      </c>
      <c r="AC4482" s="13">
        <f t="shared" ref="AC4482:AC4545" si="635">DATE(YEAR(AB4482), MONTH(AB4482), 1)</f>
        <v>42826</v>
      </c>
      <c r="AD4482" s="14">
        <f t="shared" ref="AD4482:AD4545" si="636">AB4482</f>
        <v>42850</v>
      </c>
      <c r="AE4482" s="1" t="str">
        <f t="shared" ref="AE4482:AE4545" si="637">TEXT(AD4482,"dddd")</f>
        <v>Tuesday</v>
      </c>
      <c r="AF4482" s="2">
        <v>0.96241898148148142</v>
      </c>
      <c r="AG4482" s="2">
        <f t="shared" ref="AG4482:AG4545" si="638">MROUND(AF4482, "1:00")</f>
        <v>0.95833333333333326</v>
      </c>
      <c r="AH4482" t="s">
        <v>25</v>
      </c>
    </row>
    <row r="4483" spans="1:34" x14ac:dyDescent="0.25">
      <c r="A4483">
        <v>1589952</v>
      </c>
      <c r="B4483" t="s">
        <v>29</v>
      </c>
      <c r="C4483" t="s">
        <v>51</v>
      </c>
      <c r="D4483" t="s">
        <v>31</v>
      </c>
      <c r="E4483">
        <v>53217</v>
      </c>
      <c r="F4483" t="s">
        <v>20</v>
      </c>
      <c r="G4483" t="s">
        <v>97</v>
      </c>
      <c r="H4483">
        <v>5448</v>
      </c>
      <c r="I4483" t="s">
        <v>21</v>
      </c>
      <c r="J4483">
        <f>VLOOKUP(I4483,Key!$A$1:$C$73,2,FALSE)</f>
        <v>43.074890000000003</v>
      </c>
      <c r="K4483">
        <f>VLOOKUP(I4483,Key!$A$1:$C$73,3,FALSE)</f>
        <v>-87.882810000000006</v>
      </c>
      <c r="L4483" t="s">
        <v>61</v>
      </c>
      <c r="M4483">
        <f>VLOOKUP(L4483,Key!$A$1:$C$73,2,FALSE)</f>
        <v>43.060786</v>
      </c>
      <c r="N4483">
        <f>VLOOKUP(L4483,Key!$A$1:$C$73,3,FALSE)</f>
        <v>-87.883825999999999</v>
      </c>
      <c r="O4483">
        <v>9</v>
      </c>
      <c r="P4483">
        <v>2</v>
      </c>
      <c r="Q4483">
        <v>1.4</v>
      </c>
      <c r="R4483">
        <v>1.3</v>
      </c>
      <c r="S4483">
        <v>54</v>
      </c>
      <c r="T4483">
        <f t="shared" si="630"/>
        <v>-1</v>
      </c>
      <c r="U4483" s="1">
        <v>42847</v>
      </c>
      <c r="V4483" s="13">
        <f t="shared" si="631"/>
        <v>42826</v>
      </c>
      <c r="W4483" s="14">
        <f t="shared" si="632"/>
        <v>42847</v>
      </c>
      <c r="X4483" s="1" t="str">
        <f t="shared" si="633"/>
        <v>Saturday</v>
      </c>
      <c r="Y4483" s="2">
        <v>0.57497685185185188</v>
      </c>
      <c r="Z4483" s="2">
        <f t="shared" si="634"/>
        <v>0.58333333333333326</v>
      </c>
      <c r="AA4483">
        <f>1</f>
        <v>1</v>
      </c>
      <c r="AB4483" s="1">
        <v>42847</v>
      </c>
      <c r="AC4483" s="13">
        <f t="shared" si="635"/>
        <v>42826</v>
      </c>
      <c r="AD4483" s="14">
        <f t="shared" si="636"/>
        <v>42847</v>
      </c>
      <c r="AE4483" s="1" t="str">
        <f t="shared" si="637"/>
        <v>Saturday</v>
      </c>
      <c r="AF4483" s="2">
        <v>0.58083333333333331</v>
      </c>
      <c r="AG4483" s="2">
        <f t="shared" si="638"/>
        <v>0.58333333333333326</v>
      </c>
      <c r="AH4483" t="s">
        <v>23</v>
      </c>
    </row>
    <row r="4484" spans="1:34" x14ac:dyDescent="0.25">
      <c r="A4484">
        <v>1590021</v>
      </c>
      <c r="B4484" t="s">
        <v>29</v>
      </c>
      <c r="C4484" t="s">
        <v>142</v>
      </c>
      <c r="D4484" t="s">
        <v>31</v>
      </c>
      <c r="E4484">
        <v>53219</v>
      </c>
      <c r="F4484" t="s">
        <v>20</v>
      </c>
      <c r="G4484" t="s">
        <v>50</v>
      </c>
      <c r="H4484">
        <v>5468</v>
      </c>
      <c r="I4484" t="s">
        <v>62</v>
      </c>
      <c r="J4484">
        <f>VLOOKUP(I4484,Key!$A$1:$C$73,2,FALSE)</f>
        <v>43.052460000000004</v>
      </c>
      <c r="K4484">
        <f>VLOOKUP(I4484,Key!$A$1:$C$73,3,FALSE)</f>
        <v>-87.891000000000005</v>
      </c>
      <c r="L4484" t="s">
        <v>62</v>
      </c>
      <c r="M4484">
        <f>VLOOKUP(L4484,Key!$A$1:$C$73,2,FALSE)</f>
        <v>43.052460000000004</v>
      </c>
      <c r="N4484">
        <f>VLOOKUP(L4484,Key!$A$1:$C$73,3,FALSE)</f>
        <v>-87.891000000000005</v>
      </c>
      <c r="O4484">
        <v>38</v>
      </c>
      <c r="P4484">
        <v>0</v>
      </c>
      <c r="Q4484">
        <v>5.7</v>
      </c>
      <c r="R4484">
        <v>5.4</v>
      </c>
      <c r="S4484">
        <v>228</v>
      </c>
      <c r="T4484">
        <f t="shared" si="630"/>
        <v>-1</v>
      </c>
      <c r="U4484" s="1">
        <v>42844</v>
      </c>
      <c r="V4484" s="13">
        <f t="shared" si="631"/>
        <v>42826</v>
      </c>
      <c r="W4484" s="14">
        <f t="shared" si="632"/>
        <v>42844</v>
      </c>
      <c r="X4484" s="1" t="str">
        <f t="shared" si="633"/>
        <v>Wednesday</v>
      </c>
      <c r="Y4484" s="2">
        <v>0.58087962962962958</v>
      </c>
      <c r="Z4484" s="2">
        <f t="shared" si="634"/>
        <v>0.58333333333333326</v>
      </c>
      <c r="AA4484">
        <f>1</f>
        <v>1</v>
      </c>
      <c r="AB4484" s="1">
        <v>42844</v>
      </c>
      <c r="AC4484" s="13">
        <f t="shared" si="635"/>
        <v>42826</v>
      </c>
      <c r="AD4484" s="14">
        <f t="shared" si="636"/>
        <v>42844</v>
      </c>
      <c r="AE4484" s="1" t="str">
        <f t="shared" si="637"/>
        <v>Wednesday</v>
      </c>
      <c r="AF4484" s="2">
        <v>0.60746527777777781</v>
      </c>
      <c r="AG4484" s="2">
        <f t="shared" si="638"/>
        <v>0.625</v>
      </c>
      <c r="AH4484" t="s">
        <v>25</v>
      </c>
    </row>
    <row r="4485" spans="1:34" x14ac:dyDescent="0.25">
      <c r="A4485">
        <v>1590021</v>
      </c>
      <c r="B4485" t="s">
        <v>29</v>
      </c>
      <c r="C4485" t="s">
        <v>142</v>
      </c>
      <c r="D4485" t="s">
        <v>31</v>
      </c>
      <c r="E4485">
        <v>53219</v>
      </c>
      <c r="F4485" t="s">
        <v>20</v>
      </c>
      <c r="G4485" t="s">
        <v>50</v>
      </c>
      <c r="H4485">
        <v>5468</v>
      </c>
      <c r="I4485" t="s">
        <v>77</v>
      </c>
      <c r="J4485">
        <f>VLOOKUP(I4485,Key!$A$1:$C$73,2,FALSE)</f>
        <v>43.036900000000003</v>
      </c>
      <c r="K4485">
        <f>VLOOKUP(I4485,Key!$A$1:$C$73,3,FALSE)</f>
        <v>-87.89667</v>
      </c>
      <c r="L4485" t="s">
        <v>62</v>
      </c>
      <c r="M4485">
        <f>VLOOKUP(L4485,Key!$A$1:$C$73,2,FALSE)</f>
        <v>43.052460000000004</v>
      </c>
      <c r="N4485">
        <f>VLOOKUP(L4485,Key!$A$1:$C$73,3,FALSE)</f>
        <v>-87.891000000000005</v>
      </c>
      <c r="O4485">
        <v>13</v>
      </c>
      <c r="P4485">
        <v>0</v>
      </c>
      <c r="Q4485">
        <v>2</v>
      </c>
      <c r="R4485">
        <v>1.9</v>
      </c>
      <c r="S4485">
        <v>78</v>
      </c>
      <c r="T4485">
        <f t="shared" si="630"/>
        <v>-1</v>
      </c>
      <c r="U4485" s="1">
        <v>42844</v>
      </c>
      <c r="V4485" s="13">
        <f t="shared" si="631"/>
        <v>42826</v>
      </c>
      <c r="W4485" s="14">
        <f t="shared" si="632"/>
        <v>42844</v>
      </c>
      <c r="X4485" s="1" t="str">
        <f t="shared" si="633"/>
        <v>Wednesday</v>
      </c>
      <c r="Y4485" s="2">
        <v>0.57197916666666659</v>
      </c>
      <c r="Z4485" s="2">
        <f t="shared" si="634"/>
        <v>0.58333333333333326</v>
      </c>
      <c r="AA4485">
        <f>1</f>
        <v>1</v>
      </c>
      <c r="AB4485" s="1">
        <v>42844</v>
      </c>
      <c r="AC4485" s="13">
        <f t="shared" si="635"/>
        <v>42826</v>
      </c>
      <c r="AD4485" s="14">
        <f t="shared" si="636"/>
        <v>42844</v>
      </c>
      <c r="AE4485" s="1" t="str">
        <f t="shared" si="637"/>
        <v>Wednesday</v>
      </c>
      <c r="AF4485" s="2">
        <v>0.58075231481481482</v>
      </c>
      <c r="AG4485" s="2">
        <f t="shared" si="638"/>
        <v>0.58333333333333326</v>
      </c>
      <c r="AH4485" t="s">
        <v>23</v>
      </c>
    </row>
    <row r="4486" spans="1:34" x14ac:dyDescent="0.25">
      <c r="A4486">
        <v>1590021</v>
      </c>
      <c r="B4486" t="s">
        <v>29</v>
      </c>
      <c r="C4486" t="s">
        <v>142</v>
      </c>
      <c r="D4486" t="s">
        <v>31</v>
      </c>
      <c r="E4486">
        <v>53219</v>
      </c>
      <c r="F4486" t="s">
        <v>20</v>
      </c>
      <c r="G4486" t="s">
        <v>50</v>
      </c>
      <c r="H4486">
        <v>5463</v>
      </c>
      <c r="I4486" t="s">
        <v>77</v>
      </c>
      <c r="J4486">
        <f>VLOOKUP(I4486,Key!$A$1:$C$73,2,FALSE)</f>
        <v>43.036900000000003</v>
      </c>
      <c r="K4486">
        <f>VLOOKUP(I4486,Key!$A$1:$C$73,3,FALSE)</f>
        <v>-87.89667</v>
      </c>
      <c r="L4486" t="s">
        <v>62</v>
      </c>
      <c r="M4486">
        <f>VLOOKUP(L4486,Key!$A$1:$C$73,2,FALSE)</f>
        <v>43.052460000000004</v>
      </c>
      <c r="N4486">
        <f>VLOOKUP(L4486,Key!$A$1:$C$73,3,FALSE)</f>
        <v>-87.891000000000005</v>
      </c>
      <c r="O4486">
        <v>12</v>
      </c>
      <c r="P4486">
        <v>0</v>
      </c>
      <c r="Q4486">
        <v>1.8</v>
      </c>
      <c r="R4486">
        <v>1.7</v>
      </c>
      <c r="S4486">
        <v>72</v>
      </c>
      <c r="T4486">
        <f t="shared" si="630"/>
        <v>-1</v>
      </c>
      <c r="U4486" s="1">
        <v>42847</v>
      </c>
      <c r="V4486" s="13">
        <f t="shared" si="631"/>
        <v>42826</v>
      </c>
      <c r="W4486" s="14">
        <f t="shared" si="632"/>
        <v>42847</v>
      </c>
      <c r="X4486" s="1" t="str">
        <f t="shared" si="633"/>
        <v>Saturday</v>
      </c>
      <c r="Y4486" s="2">
        <v>0.39575231481481482</v>
      </c>
      <c r="Z4486" s="2">
        <f t="shared" si="634"/>
        <v>0.375</v>
      </c>
      <c r="AA4486">
        <f>1</f>
        <v>1</v>
      </c>
      <c r="AB4486" s="1">
        <v>42847</v>
      </c>
      <c r="AC4486" s="13">
        <f t="shared" si="635"/>
        <v>42826</v>
      </c>
      <c r="AD4486" s="14">
        <f t="shared" si="636"/>
        <v>42847</v>
      </c>
      <c r="AE4486" s="1" t="str">
        <f t="shared" si="637"/>
        <v>Saturday</v>
      </c>
      <c r="AF4486" s="2">
        <v>0.4035069444444444</v>
      </c>
      <c r="AG4486" s="2">
        <f t="shared" si="638"/>
        <v>0.41666666666666663</v>
      </c>
      <c r="AH4486" t="s">
        <v>23</v>
      </c>
    </row>
    <row r="4487" spans="1:34" x14ac:dyDescent="0.25">
      <c r="A4487">
        <v>1590021</v>
      </c>
      <c r="B4487" t="s">
        <v>29</v>
      </c>
      <c r="C4487" t="s">
        <v>142</v>
      </c>
      <c r="D4487" t="s">
        <v>31</v>
      </c>
      <c r="E4487">
        <v>53219</v>
      </c>
      <c r="F4487" t="s">
        <v>20</v>
      </c>
      <c r="G4487" t="s">
        <v>50</v>
      </c>
      <c r="H4487">
        <v>5463</v>
      </c>
      <c r="I4487" t="s">
        <v>77</v>
      </c>
      <c r="J4487">
        <f>VLOOKUP(I4487,Key!$A$1:$C$73,2,FALSE)</f>
        <v>43.036900000000003</v>
      </c>
      <c r="K4487">
        <f>VLOOKUP(I4487,Key!$A$1:$C$73,3,FALSE)</f>
        <v>-87.89667</v>
      </c>
      <c r="L4487" t="s">
        <v>77</v>
      </c>
      <c r="M4487">
        <f>VLOOKUP(L4487,Key!$A$1:$C$73,2,FALSE)</f>
        <v>43.036900000000003</v>
      </c>
      <c r="N4487">
        <f>VLOOKUP(L4487,Key!$A$1:$C$73,3,FALSE)</f>
        <v>-87.89667</v>
      </c>
      <c r="O4487">
        <v>52</v>
      </c>
      <c r="P4487">
        <v>0</v>
      </c>
      <c r="Q4487">
        <v>7.8</v>
      </c>
      <c r="R4487">
        <v>7.4</v>
      </c>
      <c r="S4487">
        <v>312</v>
      </c>
      <c r="T4487">
        <f t="shared" si="630"/>
        <v>-1</v>
      </c>
      <c r="U4487" s="1">
        <v>42846</v>
      </c>
      <c r="V4487" s="13">
        <f t="shared" si="631"/>
        <v>42826</v>
      </c>
      <c r="W4487" s="14">
        <f t="shared" si="632"/>
        <v>42846</v>
      </c>
      <c r="X4487" s="1" t="str">
        <f t="shared" si="633"/>
        <v>Friday</v>
      </c>
      <c r="Y4487" s="2">
        <v>0.61458333333333337</v>
      </c>
      <c r="Z4487" s="2">
        <f t="shared" si="634"/>
        <v>0.625</v>
      </c>
      <c r="AA4487">
        <f>1</f>
        <v>1</v>
      </c>
      <c r="AB4487" s="1">
        <v>42846</v>
      </c>
      <c r="AC4487" s="13">
        <f t="shared" si="635"/>
        <v>42826</v>
      </c>
      <c r="AD4487" s="14">
        <f t="shared" si="636"/>
        <v>42846</v>
      </c>
      <c r="AE4487" s="1" t="str">
        <f t="shared" si="637"/>
        <v>Friday</v>
      </c>
      <c r="AF4487" s="2">
        <v>0.65083333333333326</v>
      </c>
      <c r="AG4487" s="2">
        <f t="shared" si="638"/>
        <v>0.66666666666666663</v>
      </c>
      <c r="AH4487" t="s">
        <v>25</v>
      </c>
    </row>
    <row r="4488" spans="1:34" x14ac:dyDescent="0.25">
      <c r="A4488">
        <v>1590021</v>
      </c>
      <c r="B4488" t="s">
        <v>29</v>
      </c>
      <c r="C4488" t="s">
        <v>142</v>
      </c>
      <c r="D4488" t="s">
        <v>31</v>
      </c>
      <c r="E4488">
        <v>53219</v>
      </c>
      <c r="F4488" t="s">
        <v>20</v>
      </c>
      <c r="G4488" t="s">
        <v>50</v>
      </c>
      <c r="H4488">
        <v>5712</v>
      </c>
      <c r="I4488" t="s">
        <v>77</v>
      </c>
      <c r="J4488">
        <f>VLOOKUP(I4488,Key!$A$1:$C$73,2,FALSE)</f>
        <v>43.036900000000003</v>
      </c>
      <c r="K4488">
        <f>VLOOKUP(I4488,Key!$A$1:$C$73,3,FALSE)</f>
        <v>-87.89667</v>
      </c>
      <c r="L4488" t="s">
        <v>77</v>
      </c>
      <c r="M4488">
        <f>VLOOKUP(L4488,Key!$A$1:$C$73,2,FALSE)</f>
        <v>43.036900000000003</v>
      </c>
      <c r="N4488">
        <f>VLOOKUP(L4488,Key!$A$1:$C$73,3,FALSE)</f>
        <v>-87.89667</v>
      </c>
      <c r="O4488">
        <v>2</v>
      </c>
      <c r="P4488">
        <v>0</v>
      </c>
      <c r="Q4488">
        <v>0.3</v>
      </c>
      <c r="R4488">
        <v>0.3</v>
      </c>
      <c r="S4488">
        <v>12</v>
      </c>
      <c r="T4488">
        <f t="shared" si="630"/>
        <v>-1</v>
      </c>
      <c r="U4488" s="1">
        <v>42845</v>
      </c>
      <c r="V4488" s="13">
        <f t="shared" si="631"/>
        <v>42826</v>
      </c>
      <c r="W4488" s="14">
        <f t="shared" si="632"/>
        <v>42845</v>
      </c>
      <c r="X4488" s="1" t="str">
        <f t="shared" si="633"/>
        <v>Thursday</v>
      </c>
      <c r="Y4488" s="2">
        <v>0.39741898148148147</v>
      </c>
      <c r="Z4488" s="2">
        <f t="shared" si="634"/>
        <v>0.41666666666666663</v>
      </c>
      <c r="AA4488">
        <f>1</f>
        <v>1</v>
      </c>
      <c r="AB4488" s="1">
        <v>42845</v>
      </c>
      <c r="AC4488" s="13">
        <f t="shared" si="635"/>
        <v>42826</v>
      </c>
      <c r="AD4488" s="14">
        <f t="shared" si="636"/>
        <v>42845</v>
      </c>
      <c r="AE4488" s="1" t="str">
        <f t="shared" si="637"/>
        <v>Thursday</v>
      </c>
      <c r="AF4488" s="2">
        <v>0.39864583333333337</v>
      </c>
      <c r="AG4488" s="2">
        <f t="shared" si="638"/>
        <v>0.41666666666666663</v>
      </c>
      <c r="AH4488" t="s">
        <v>25</v>
      </c>
    </row>
    <row r="4489" spans="1:34" x14ac:dyDescent="0.25">
      <c r="A4489">
        <v>1590021</v>
      </c>
      <c r="B4489" t="s">
        <v>29</v>
      </c>
      <c r="C4489" t="s">
        <v>142</v>
      </c>
      <c r="D4489" t="s">
        <v>31</v>
      </c>
      <c r="E4489">
        <v>53219</v>
      </c>
      <c r="F4489" t="s">
        <v>20</v>
      </c>
      <c r="G4489" t="s">
        <v>50</v>
      </c>
      <c r="H4489">
        <v>5712</v>
      </c>
      <c r="I4489" t="s">
        <v>77</v>
      </c>
      <c r="J4489">
        <f>VLOOKUP(I4489,Key!$A$1:$C$73,2,FALSE)</f>
        <v>43.036900000000003</v>
      </c>
      <c r="K4489">
        <f>VLOOKUP(I4489,Key!$A$1:$C$73,3,FALSE)</f>
        <v>-87.89667</v>
      </c>
      <c r="L4489" t="s">
        <v>62</v>
      </c>
      <c r="M4489">
        <f>VLOOKUP(L4489,Key!$A$1:$C$73,2,FALSE)</f>
        <v>43.052460000000004</v>
      </c>
      <c r="N4489">
        <f>VLOOKUP(L4489,Key!$A$1:$C$73,3,FALSE)</f>
        <v>-87.891000000000005</v>
      </c>
      <c r="O4489">
        <v>13</v>
      </c>
      <c r="P4489">
        <v>0</v>
      </c>
      <c r="Q4489">
        <v>2</v>
      </c>
      <c r="R4489">
        <v>1.9</v>
      </c>
      <c r="S4489">
        <v>78</v>
      </c>
      <c r="T4489">
        <f t="shared" si="630"/>
        <v>-1</v>
      </c>
      <c r="U4489" s="1">
        <v>42845</v>
      </c>
      <c r="V4489" s="13">
        <f t="shared" si="631"/>
        <v>42826</v>
      </c>
      <c r="W4489" s="14">
        <f t="shared" si="632"/>
        <v>42845</v>
      </c>
      <c r="X4489" s="1" t="str">
        <f t="shared" si="633"/>
        <v>Thursday</v>
      </c>
      <c r="Y4489" s="2">
        <v>0.4472800925925926</v>
      </c>
      <c r="Z4489" s="2">
        <f t="shared" si="634"/>
        <v>0.45833333333333331</v>
      </c>
      <c r="AA4489">
        <f>1</f>
        <v>1</v>
      </c>
      <c r="AB4489" s="1">
        <v>42845</v>
      </c>
      <c r="AC4489" s="13">
        <f t="shared" si="635"/>
        <v>42826</v>
      </c>
      <c r="AD4489" s="14">
        <f t="shared" si="636"/>
        <v>42845</v>
      </c>
      <c r="AE4489" s="1" t="str">
        <f t="shared" si="637"/>
        <v>Thursday</v>
      </c>
      <c r="AF4489" s="2">
        <v>0.45643518518518517</v>
      </c>
      <c r="AG4489" s="2">
        <f t="shared" si="638"/>
        <v>0.45833333333333331</v>
      </c>
      <c r="AH4489" t="s">
        <v>23</v>
      </c>
    </row>
    <row r="4490" spans="1:34" x14ac:dyDescent="0.25">
      <c r="A4490">
        <v>1590021</v>
      </c>
      <c r="B4490" t="s">
        <v>29</v>
      </c>
      <c r="C4490" t="s">
        <v>142</v>
      </c>
      <c r="D4490" t="s">
        <v>31</v>
      </c>
      <c r="E4490">
        <v>53219</v>
      </c>
      <c r="F4490" t="s">
        <v>20</v>
      </c>
      <c r="G4490" t="s">
        <v>50</v>
      </c>
      <c r="H4490">
        <v>5504</v>
      </c>
      <c r="I4490" t="s">
        <v>61</v>
      </c>
      <c r="J4490">
        <f>VLOOKUP(I4490,Key!$A$1:$C$73,2,FALSE)</f>
        <v>43.060786</v>
      </c>
      <c r="K4490">
        <f>VLOOKUP(I4490,Key!$A$1:$C$73,3,FALSE)</f>
        <v>-87.883825999999999</v>
      </c>
      <c r="L4490" t="s">
        <v>77</v>
      </c>
      <c r="M4490">
        <f>VLOOKUP(L4490,Key!$A$1:$C$73,2,FALSE)</f>
        <v>43.036900000000003</v>
      </c>
      <c r="N4490">
        <f>VLOOKUP(L4490,Key!$A$1:$C$73,3,FALSE)</f>
        <v>-87.89667</v>
      </c>
      <c r="O4490">
        <v>11</v>
      </c>
      <c r="P4490">
        <v>0</v>
      </c>
      <c r="Q4490">
        <v>1.7</v>
      </c>
      <c r="R4490">
        <v>1.6</v>
      </c>
      <c r="S4490">
        <v>66</v>
      </c>
      <c r="T4490">
        <f t="shared" si="630"/>
        <v>-1</v>
      </c>
      <c r="U4490" s="1">
        <v>42845</v>
      </c>
      <c r="V4490" s="13">
        <f t="shared" si="631"/>
        <v>42826</v>
      </c>
      <c r="W4490" s="14">
        <f t="shared" si="632"/>
        <v>42845</v>
      </c>
      <c r="X4490" s="1" t="str">
        <f t="shared" si="633"/>
        <v>Thursday</v>
      </c>
      <c r="Y4490" s="2">
        <v>0.50091435185185185</v>
      </c>
      <c r="Z4490" s="2">
        <f t="shared" si="634"/>
        <v>0.5</v>
      </c>
      <c r="AA4490">
        <f>1</f>
        <v>1</v>
      </c>
      <c r="AB4490" s="1">
        <v>42845</v>
      </c>
      <c r="AC4490" s="13">
        <f t="shared" si="635"/>
        <v>42826</v>
      </c>
      <c r="AD4490" s="14">
        <f t="shared" si="636"/>
        <v>42845</v>
      </c>
      <c r="AE4490" s="1" t="str">
        <f t="shared" si="637"/>
        <v>Thursday</v>
      </c>
      <c r="AF4490" s="2">
        <v>0.50880787037037034</v>
      </c>
      <c r="AG4490" s="2">
        <f t="shared" si="638"/>
        <v>0.5</v>
      </c>
      <c r="AH4490" t="s">
        <v>23</v>
      </c>
    </row>
    <row r="4491" spans="1:34" x14ac:dyDescent="0.25">
      <c r="A4491">
        <v>1590021</v>
      </c>
      <c r="B4491" t="s">
        <v>29</v>
      </c>
      <c r="C4491" t="s">
        <v>142</v>
      </c>
      <c r="D4491" t="s">
        <v>31</v>
      </c>
      <c r="E4491">
        <v>53219</v>
      </c>
      <c r="F4491" t="s">
        <v>20</v>
      </c>
      <c r="G4491" t="s">
        <v>50</v>
      </c>
      <c r="H4491">
        <v>11089</v>
      </c>
      <c r="I4491" t="s">
        <v>77</v>
      </c>
      <c r="J4491">
        <f>VLOOKUP(I4491,Key!$A$1:$C$73,2,FALSE)</f>
        <v>43.036900000000003</v>
      </c>
      <c r="K4491">
        <f>VLOOKUP(I4491,Key!$A$1:$C$73,3,FALSE)</f>
        <v>-87.89667</v>
      </c>
      <c r="L4491" t="s">
        <v>62</v>
      </c>
      <c r="M4491">
        <f>VLOOKUP(L4491,Key!$A$1:$C$73,2,FALSE)</f>
        <v>43.052460000000004</v>
      </c>
      <c r="N4491">
        <f>VLOOKUP(L4491,Key!$A$1:$C$73,3,FALSE)</f>
        <v>-87.891000000000005</v>
      </c>
      <c r="O4491">
        <v>39</v>
      </c>
      <c r="P4491">
        <v>0</v>
      </c>
      <c r="Q4491">
        <v>5.9</v>
      </c>
      <c r="R4491">
        <v>5.6</v>
      </c>
      <c r="S4491">
        <v>234</v>
      </c>
      <c r="T4491">
        <f t="shared" si="630"/>
        <v>-1</v>
      </c>
      <c r="U4491" s="1">
        <v>42845</v>
      </c>
      <c r="V4491" s="13">
        <f t="shared" si="631"/>
        <v>42826</v>
      </c>
      <c r="W4491" s="14">
        <f t="shared" si="632"/>
        <v>42845</v>
      </c>
      <c r="X4491" s="1" t="str">
        <f t="shared" si="633"/>
        <v>Thursday</v>
      </c>
      <c r="Y4491" s="2">
        <v>0.57732638888888888</v>
      </c>
      <c r="Z4491" s="2">
        <f t="shared" si="634"/>
        <v>0.58333333333333326</v>
      </c>
      <c r="AA4491">
        <f>1</f>
        <v>1</v>
      </c>
      <c r="AB4491" s="1">
        <v>42845</v>
      </c>
      <c r="AC4491" s="13">
        <f t="shared" si="635"/>
        <v>42826</v>
      </c>
      <c r="AD4491" s="14">
        <f t="shared" si="636"/>
        <v>42845</v>
      </c>
      <c r="AE4491" s="1" t="str">
        <f t="shared" si="637"/>
        <v>Thursday</v>
      </c>
      <c r="AF4491" s="2">
        <v>0.60471064814814812</v>
      </c>
      <c r="AG4491" s="2">
        <f t="shared" si="638"/>
        <v>0.625</v>
      </c>
      <c r="AH4491" t="s">
        <v>23</v>
      </c>
    </row>
    <row r="4492" spans="1:34" x14ac:dyDescent="0.25">
      <c r="A4492">
        <v>1590021</v>
      </c>
      <c r="B4492" t="s">
        <v>29</v>
      </c>
      <c r="C4492" t="s">
        <v>142</v>
      </c>
      <c r="D4492" t="s">
        <v>31</v>
      </c>
      <c r="E4492">
        <v>53219</v>
      </c>
      <c r="F4492" t="s">
        <v>20</v>
      </c>
      <c r="G4492" t="s">
        <v>50</v>
      </c>
      <c r="H4492">
        <v>5479</v>
      </c>
      <c r="I4492" t="s">
        <v>61</v>
      </c>
      <c r="J4492">
        <f>VLOOKUP(I4492,Key!$A$1:$C$73,2,FALSE)</f>
        <v>43.060786</v>
      </c>
      <c r="K4492">
        <f>VLOOKUP(I4492,Key!$A$1:$C$73,3,FALSE)</f>
        <v>-87.883825999999999</v>
      </c>
      <c r="L4492" t="s">
        <v>77</v>
      </c>
      <c r="M4492">
        <f>VLOOKUP(L4492,Key!$A$1:$C$73,2,FALSE)</f>
        <v>43.036900000000003</v>
      </c>
      <c r="N4492">
        <f>VLOOKUP(L4492,Key!$A$1:$C$73,3,FALSE)</f>
        <v>-87.89667</v>
      </c>
      <c r="O4492">
        <v>14</v>
      </c>
      <c r="P4492">
        <v>0</v>
      </c>
      <c r="Q4492">
        <v>2.1</v>
      </c>
      <c r="R4492">
        <v>2</v>
      </c>
      <c r="S4492">
        <v>84</v>
      </c>
      <c r="T4492">
        <f t="shared" si="630"/>
        <v>-1</v>
      </c>
      <c r="U4492" s="1">
        <v>42845</v>
      </c>
      <c r="V4492" s="13">
        <f t="shared" si="631"/>
        <v>42826</v>
      </c>
      <c r="W4492" s="14">
        <f t="shared" si="632"/>
        <v>42845</v>
      </c>
      <c r="X4492" s="1" t="str">
        <f t="shared" si="633"/>
        <v>Thursday</v>
      </c>
      <c r="Y4492" s="2">
        <v>0.65745370370370371</v>
      </c>
      <c r="Z4492" s="2">
        <f t="shared" si="634"/>
        <v>0.66666666666666663</v>
      </c>
      <c r="AA4492">
        <f>1</f>
        <v>1</v>
      </c>
      <c r="AB4492" s="1">
        <v>42845</v>
      </c>
      <c r="AC4492" s="13">
        <f t="shared" si="635"/>
        <v>42826</v>
      </c>
      <c r="AD4492" s="14">
        <f t="shared" si="636"/>
        <v>42845</v>
      </c>
      <c r="AE4492" s="1" t="str">
        <f t="shared" si="637"/>
        <v>Thursday</v>
      </c>
      <c r="AF4492" s="2">
        <v>0.66692129629629626</v>
      </c>
      <c r="AG4492" s="2">
        <f t="shared" si="638"/>
        <v>0.66666666666666663</v>
      </c>
      <c r="AH4492" t="s">
        <v>23</v>
      </c>
    </row>
    <row r="4493" spans="1:34" x14ac:dyDescent="0.25">
      <c r="A4493">
        <v>1590021</v>
      </c>
      <c r="B4493" t="s">
        <v>29</v>
      </c>
      <c r="C4493" t="s">
        <v>142</v>
      </c>
      <c r="D4493" t="s">
        <v>31</v>
      </c>
      <c r="E4493">
        <v>53219</v>
      </c>
      <c r="F4493" t="s">
        <v>20</v>
      </c>
      <c r="G4493" t="s">
        <v>50</v>
      </c>
      <c r="H4493">
        <v>5577</v>
      </c>
      <c r="I4493" t="s">
        <v>61</v>
      </c>
      <c r="J4493">
        <f>VLOOKUP(I4493,Key!$A$1:$C$73,2,FALSE)</f>
        <v>43.060786</v>
      </c>
      <c r="K4493">
        <f>VLOOKUP(I4493,Key!$A$1:$C$73,3,FALSE)</f>
        <v>-87.883825999999999</v>
      </c>
      <c r="L4493" t="s">
        <v>77</v>
      </c>
      <c r="M4493">
        <f>VLOOKUP(L4493,Key!$A$1:$C$73,2,FALSE)</f>
        <v>43.036900000000003</v>
      </c>
      <c r="N4493">
        <f>VLOOKUP(L4493,Key!$A$1:$C$73,3,FALSE)</f>
        <v>-87.89667</v>
      </c>
      <c r="O4493">
        <v>12</v>
      </c>
      <c r="P4493">
        <v>0</v>
      </c>
      <c r="Q4493">
        <v>1.8</v>
      </c>
      <c r="R4493">
        <v>1.7</v>
      </c>
      <c r="S4493">
        <v>72</v>
      </c>
      <c r="T4493">
        <f t="shared" si="630"/>
        <v>-1</v>
      </c>
      <c r="U4493" s="1">
        <v>42846</v>
      </c>
      <c r="V4493" s="13">
        <f t="shared" si="631"/>
        <v>42826</v>
      </c>
      <c r="W4493" s="14">
        <f t="shared" si="632"/>
        <v>42846</v>
      </c>
      <c r="X4493" s="1" t="str">
        <f t="shared" si="633"/>
        <v>Friday</v>
      </c>
      <c r="Y4493" s="2">
        <v>0.52940972222222216</v>
      </c>
      <c r="Z4493" s="2">
        <f t="shared" si="634"/>
        <v>0.54166666666666663</v>
      </c>
      <c r="AA4493">
        <f>1</f>
        <v>1</v>
      </c>
      <c r="AB4493" s="1">
        <v>42846</v>
      </c>
      <c r="AC4493" s="13">
        <f t="shared" si="635"/>
        <v>42826</v>
      </c>
      <c r="AD4493" s="14">
        <f t="shared" si="636"/>
        <v>42846</v>
      </c>
      <c r="AE4493" s="1" t="str">
        <f t="shared" si="637"/>
        <v>Friday</v>
      </c>
      <c r="AF4493" s="2">
        <v>0.53749999999999998</v>
      </c>
      <c r="AG4493" s="2">
        <f t="shared" si="638"/>
        <v>0.54166666666666663</v>
      </c>
      <c r="AH4493" t="s">
        <v>23</v>
      </c>
    </row>
    <row r="4494" spans="1:34" x14ac:dyDescent="0.25">
      <c r="A4494">
        <v>1590021</v>
      </c>
      <c r="B4494" t="s">
        <v>29</v>
      </c>
      <c r="C4494" t="s">
        <v>142</v>
      </c>
      <c r="D4494" t="s">
        <v>31</v>
      </c>
      <c r="E4494">
        <v>53219</v>
      </c>
      <c r="F4494" t="s">
        <v>20</v>
      </c>
      <c r="G4494" t="s">
        <v>50</v>
      </c>
      <c r="H4494">
        <v>5437</v>
      </c>
      <c r="I4494" t="s">
        <v>77</v>
      </c>
      <c r="J4494">
        <f>VLOOKUP(I4494,Key!$A$1:$C$73,2,FALSE)</f>
        <v>43.036900000000003</v>
      </c>
      <c r="K4494">
        <f>VLOOKUP(I4494,Key!$A$1:$C$73,3,FALSE)</f>
        <v>-87.89667</v>
      </c>
      <c r="L4494" t="s">
        <v>22</v>
      </c>
      <c r="M4494">
        <f>VLOOKUP(L4494,Key!$A$1:$C$73,2,FALSE)</f>
        <v>43.058619999999998</v>
      </c>
      <c r="N4494">
        <f>VLOOKUP(L4494,Key!$A$1:$C$73,3,FALSE)</f>
        <v>-87.885319999999993</v>
      </c>
      <c r="O4494">
        <v>15</v>
      </c>
      <c r="P4494">
        <v>0</v>
      </c>
      <c r="Q4494">
        <v>2.2999999999999998</v>
      </c>
      <c r="R4494">
        <v>2.1</v>
      </c>
      <c r="S4494">
        <v>90</v>
      </c>
      <c r="T4494">
        <f t="shared" si="630"/>
        <v>-1</v>
      </c>
      <c r="U4494" s="1">
        <v>42846</v>
      </c>
      <c r="V4494" s="13">
        <f t="shared" si="631"/>
        <v>42826</v>
      </c>
      <c r="W4494" s="14">
        <f t="shared" si="632"/>
        <v>42846</v>
      </c>
      <c r="X4494" s="1" t="str">
        <f t="shared" si="633"/>
        <v>Friday</v>
      </c>
      <c r="Y4494" s="2">
        <v>0.47579861111111116</v>
      </c>
      <c r="Z4494" s="2">
        <f t="shared" si="634"/>
        <v>0.45833333333333331</v>
      </c>
      <c r="AA4494">
        <f>1</f>
        <v>1</v>
      </c>
      <c r="AB4494" s="1">
        <v>42846</v>
      </c>
      <c r="AC4494" s="13">
        <f t="shared" si="635"/>
        <v>42826</v>
      </c>
      <c r="AD4494" s="14">
        <f t="shared" si="636"/>
        <v>42846</v>
      </c>
      <c r="AE4494" s="1" t="str">
        <f t="shared" si="637"/>
        <v>Friday</v>
      </c>
      <c r="AF4494" s="2">
        <v>0.48660879629629633</v>
      </c>
      <c r="AG4494" s="2">
        <f t="shared" si="638"/>
        <v>0.5</v>
      </c>
      <c r="AH4494" t="s">
        <v>23</v>
      </c>
    </row>
    <row r="4495" spans="1:34" x14ac:dyDescent="0.25">
      <c r="A4495">
        <v>1590021</v>
      </c>
      <c r="B4495" t="s">
        <v>29</v>
      </c>
      <c r="C4495" t="s">
        <v>142</v>
      </c>
      <c r="D4495" t="s">
        <v>31</v>
      </c>
      <c r="E4495">
        <v>53219</v>
      </c>
      <c r="F4495" t="s">
        <v>20</v>
      </c>
      <c r="G4495" t="s">
        <v>50</v>
      </c>
      <c r="H4495">
        <v>11</v>
      </c>
      <c r="I4495" t="s">
        <v>61</v>
      </c>
      <c r="J4495">
        <f>VLOOKUP(I4495,Key!$A$1:$C$73,2,FALSE)</f>
        <v>43.060786</v>
      </c>
      <c r="K4495">
        <f>VLOOKUP(I4495,Key!$A$1:$C$73,3,FALSE)</f>
        <v>-87.883825999999999</v>
      </c>
      <c r="L4495" t="s">
        <v>77</v>
      </c>
      <c r="M4495">
        <f>VLOOKUP(L4495,Key!$A$1:$C$73,2,FALSE)</f>
        <v>43.036900000000003</v>
      </c>
      <c r="N4495">
        <f>VLOOKUP(L4495,Key!$A$1:$C$73,3,FALSE)</f>
        <v>-87.89667</v>
      </c>
      <c r="O4495">
        <v>14</v>
      </c>
      <c r="P4495">
        <v>0</v>
      </c>
      <c r="Q4495">
        <v>2.1</v>
      </c>
      <c r="R4495">
        <v>2</v>
      </c>
      <c r="S4495">
        <v>84</v>
      </c>
      <c r="T4495">
        <f t="shared" si="630"/>
        <v>-1</v>
      </c>
      <c r="U4495" s="1">
        <v>42850</v>
      </c>
      <c r="V4495" s="13">
        <f t="shared" si="631"/>
        <v>42826</v>
      </c>
      <c r="W4495" s="14">
        <f t="shared" si="632"/>
        <v>42850</v>
      </c>
      <c r="X4495" s="1" t="str">
        <f t="shared" si="633"/>
        <v>Tuesday</v>
      </c>
      <c r="Y4495" s="2">
        <v>0.50881944444444438</v>
      </c>
      <c r="Z4495" s="2">
        <f t="shared" si="634"/>
        <v>0.5</v>
      </c>
      <c r="AA4495">
        <f>1</f>
        <v>1</v>
      </c>
      <c r="AB4495" s="1">
        <v>42850</v>
      </c>
      <c r="AC4495" s="13">
        <f t="shared" si="635"/>
        <v>42826</v>
      </c>
      <c r="AD4495" s="14">
        <f t="shared" si="636"/>
        <v>42850</v>
      </c>
      <c r="AE4495" s="1" t="str">
        <f t="shared" si="637"/>
        <v>Tuesday</v>
      </c>
      <c r="AF4495" s="2">
        <v>0.51862268518518517</v>
      </c>
      <c r="AG4495" s="2">
        <f t="shared" si="638"/>
        <v>0.5</v>
      </c>
      <c r="AH4495" t="s">
        <v>23</v>
      </c>
    </row>
    <row r="4496" spans="1:34" x14ac:dyDescent="0.25">
      <c r="A4496">
        <v>1590021</v>
      </c>
      <c r="B4496" t="s">
        <v>29</v>
      </c>
      <c r="C4496" t="s">
        <v>142</v>
      </c>
      <c r="D4496" t="s">
        <v>31</v>
      </c>
      <c r="E4496">
        <v>53219</v>
      </c>
      <c r="F4496" t="s">
        <v>20</v>
      </c>
      <c r="G4496" t="s">
        <v>50</v>
      </c>
      <c r="H4496">
        <v>11080</v>
      </c>
      <c r="I4496" t="s">
        <v>77</v>
      </c>
      <c r="J4496">
        <f>VLOOKUP(I4496,Key!$A$1:$C$73,2,FALSE)</f>
        <v>43.036900000000003</v>
      </c>
      <c r="K4496">
        <f>VLOOKUP(I4496,Key!$A$1:$C$73,3,FALSE)</f>
        <v>-87.89667</v>
      </c>
      <c r="L4496" t="s">
        <v>22</v>
      </c>
      <c r="M4496">
        <f>VLOOKUP(L4496,Key!$A$1:$C$73,2,FALSE)</f>
        <v>43.058619999999998</v>
      </c>
      <c r="N4496">
        <f>VLOOKUP(L4496,Key!$A$1:$C$73,3,FALSE)</f>
        <v>-87.885319999999993</v>
      </c>
      <c r="O4496">
        <v>12</v>
      </c>
      <c r="P4496">
        <v>0</v>
      </c>
      <c r="Q4496">
        <v>1.8</v>
      </c>
      <c r="R4496">
        <v>1.7</v>
      </c>
      <c r="S4496">
        <v>72</v>
      </c>
      <c r="T4496">
        <f t="shared" si="630"/>
        <v>-1</v>
      </c>
      <c r="U4496" s="1">
        <v>42850</v>
      </c>
      <c r="V4496" s="13">
        <f t="shared" si="631"/>
        <v>42826</v>
      </c>
      <c r="W4496" s="14">
        <f t="shared" si="632"/>
        <v>42850</v>
      </c>
      <c r="X4496" s="1" t="str">
        <f t="shared" si="633"/>
        <v>Tuesday</v>
      </c>
      <c r="Y4496" s="2">
        <v>0.47553240740740743</v>
      </c>
      <c r="Z4496" s="2">
        <f t="shared" si="634"/>
        <v>0.45833333333333331</v>
      </c>
      <c r="AA4496">
        <f>1</f>
        <v>1</v>
      </c>
      <c r="AB4496" s="1">
        <v>42850</v>
      </c>
      <c r="AC4496" s="13">
        <f t="shared" si="635"/>
        <v>42826</v>
      </c>
      <c r="AD4496" s="14">
        <f t="shared" si="636"/>
        <v>42850</v>
      </c>
      <c r="AE4496" s="1" t="str">
        <f t="shared" si="637"/>
        <v>Tuesday</v>
      </c>
      <c r="AF4496" s="2">
        <v>0.48401620370370368</v>
      </c>
      <c r="AG4496" s="2">
        <f t="shared" si="638"/>
        <v>0.5</v>
      </c>
      <c r="AH4496" t="s">
        <v>23</v>
      </c>
    </row>
    <row r="4497" spans="1:34" x14ac:dyDescent="0.25">
      <c r="A4497">
        <v>1590021</v>
      </c>
      <c r="B4497" t="s">
        <v>29</v>
      </c>
      <c r="C4497" t="s">
        <v>142</v>
      </c>
      <c r="D4497" t="s">
        <v>31</v>
      </c>
      <c r="E4497">
        <v>53219</v>
      </c>
      <c r="F4497" t="s">
        <v>20</v>
      </c>
      <c r="G4497" t="s">
        <v>50</v>
      </c>
      <c r="H4497">
        <v>11080</v>
      </c>
      <c r="I4497" t="s">
        <v>77</v>
      </c>
      <c r="J4497">
        <f>VLOOKUP(I4497,Key!$A$1:$C$73,2,FALSE)</f>
        <v>43.036900000000003</v>
      </c>
      <c r="K4497">
        <f>VLOOKUP(I4497,Key!$A$1:$C$73,3,FALSE)</f>
        <v>-87.89667</v>
      </c>
      <c r="L4497" t="s">
        <v>77</v>
      </c>
      <c r="M4497">
        <f>VLOOKUP(L4497,Key!$A$1:$C$73,2,FALSE)</f>
        <v>43.036900000000003</v>
      </c>
      <c r="N4497">
        <f>VLOOKUP(L4497,Key!$A$1:$C$73,3,FALSE)</f>
        <v>-87.89667</v>
      </c>
      <c r="O4497">
        <v>46</v>
      </c>
      <c r="P4497">
        <v>0</v>
      </c>
      <c r="Q4497">
        <v>6.9</v>
      </c>
      <c r="R4497">
        <v>6.6</v>
      </c>
      <c r="S4497">
        <v>276</v>
      </c>
      <c r="T4497">
        <f t="shared" si="630"/>
        <v>-1</v>
      </c>
      <c r="U4497" s="1">
        <v>42850</v>
      </c>
      <c r="V4497" s="13">
        <f t="shared" si="631"/>
        <v>42826</v>
      </c>
      <c r="W4497" s="14">
        <f t="shared" si="632"/>
        <v>42850</v>
      </c>
      <c r="X4497" s="1" t="str">
        <f t="shared" si="633"/>
        <v>Tuesday</v>
      </c>
      <c r="Y4497" s="2">
        <v>0.35748842592592589</v>
      </c>
      <c r="Z4497" s="2">
        <f t="shared" si="634"/>
        <v>0.375</v>
      </c>
      <c r="AA4497">
        <f>1</f>
        <v>1</v>
      </c>
      <c r="AB4497" s="1">
        <v>42850</v>
      </c>
      <c r="AC4497" s="13">
        <f t="shared" si="635"/>
        <v>42826</v>
      </c>
      <c r="AD4497" s="14">
        <f t="shared" si="636"/>
        <v>42850</v>
      </c>
      <c r="AE4497" s="1" t="str">
        <f t="shared" si="637"/>
        <v>Tuesday</v>
      </c>
      <c r="AF4497" s="2">
        <v>0.38930555555555557</v>
      </c>
      <c r="AG4497" s="2">
        <f t="shared" si="638"/>
        <v>0.375</v>
      </c>
      <c r="AH4497" t="s">
        <v>25</v>
      </c>
    </row>
    <row r="4498" spans="1:34" x14ac:dyDescent="0.25">
      <c r="A4498">
        <v>1590021</v>
      </c>
      <c r="B4498" t="s">
        <v>29</v>
      </c>
      <c r="C4498" t="s">
        <v>142</v>
      </c>
      <c r="D4498" t="s">
        <v>31</v>
      </c>
      <c r="E4498">
        <v>53219</v>
      </c>
      <c r="F4498" t="s">
        <v>20</v>
      </c>
      <c r="G4498" t="s">
        <v>50</v>
      </c>
      <c r="H4498">
        <v>5524</v>
      </c>
      <c r="I4498" t="s">
        <v>22</v>
      </c>
      <c r="J4498">
        <f>VLOOKUP(I4498,Key!$A$1:$C$73,2,FALSE)</f>
        <v>43.058619999999998</v>
      </c>
      <c r="K4498">
        <f>VLOOKUP(I4498,Key!$A$1:$C$73,3,FALSE)</f>
        <v>-87.885319999999993</v>
      </c>
      <c r="L4498" t="s">
        <v>77</v>
      </c>
      <c r="M4498">
        <f>VLOOKUP(L4498,Key!$A$1:$C$73,2,FALSE)</f>
        <v>43.036900000000003</v>
      </c>
      <c r="N4498">
        <f>VLOOKUP(L4498,Key!$A$1:$C$73,3,FALSE)</f>
        <v>-87.89667</v>
      </c>
      <c r="O4498">
        <v>14</v>
      </c>
      <c r="P4498">
        <v>0</v>
      </c>
      <c r="Q4498">
        <v>2.1</v>
      </c>
      <c r="R4498">
        <v>2</v>
      </c>
      <c r="S4498">
        <v>84</v>
      </c>
      <c r="T4498">
        <f t="shared" si="630"/>
        <v>-1</v>
      </c>
      <c r="U4498" s="1">
        <v>42851</v>
      </c>
      <c r="V4498" s="13">
        <f t="shared" si="631"/>
        <v>42826</v>
      </c>
      <c r="W4498" s="14">
        <f t="shared" si="632"/>
        <v>42851</v>
      </c>
      <c r="X4498" s="1" t="str">
        <f t="shared" si="633"/>
        <v>Wednesday</v>
      </c>
      <c r="Y4498" s="2">
        <v>0.49777777777777782</v>
      </c>
      <c r="Z4498" s="2">
        <f t="shared" si="634"/>
        <v>0.5</v>
      </c>
      <c r="AA4498">
        <f>1</f>
        <v>1</v>
      </c>
      <c r="AB4498" s="1">
        <v>42851</v>
      </c>
      <c r="AC4498" s="13">
        <f t="shared" si="635"/>
        <v>42826</v>
      </c>
      <c r="AD4498" s="14">
        <f t="shared" si="636"/>
        <v>42851</v>
      </c>
      <c r="AE4498" s="1" t="str">
        <f t="shared" si="637"/>
        <v>Wednesday</v>
      </c>
      <c r="AF4498" s="2">
        <v>0.50717592592592597</v>
      </c>
      <c r="AG4498" s="2">
        <f t="shared" si="638"/>
        <v>0.5</v>
      </c>
      <c r="AH4498" t="s">
        <v>23</v>
      </c>
    </row>
    <row r="4499" spans="1:34" x14ac:dyDescent="0.25">
      <c r="A4499">
        <v>1590021</v>
      </c>
      <c r="B4499" t="s">
        <v>29</v>
      </c>
      <c r="C4499" t="s">
        <v>142</v>
      </c>
      <c r="D4499" t="s">
        <v>31</v>
      </c>
      <c r="E4499">
        <v>53219</v>
      </c>
      <c r="F4499" t="s">
        <v>20</v>
      </c>
      <c r="G4499" t="s">
        <v>50</v>
      </c>
      <c r="H4499">
        <v>11</v>
      </c>
      <c r="I4499" t="s">
        <v>77</v>
      </c>
      <c r="J4499">
        <f>VLOOKUP(I4499,Key!$A$1:$C$73,2,FALSE)</f>
        <v>43.036900000000003</v>
      </c>
      <c r="K4499">
        <f>VLOOKUP(I4499,Key!$A$1:$C$73,3,FALSE)</f>
        <v>-87.89667</v>
      </c>
      <c r="L4499" t="s">
        <v>77</v>
      </c>
      <c r="M4499">
        <f>VLOOKUP(L4499,Key!$A$1:$C$73,2,FALSE)</f>
        <v>43.036900000000003</v>
      </c>
      <c r="N4499">
        <f>VLOOKUP(L4499,Key!$A$1:$C$73,3,FALSE)</f>
        <v>-87.89667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f t="shared" si="630"/>
        <v>-1</v>
      </c>
      <c r="U4499" s="1">
        <v>42851</v>
      </c>
      <c r="V4499" s="13">
        <f t="shared" si="631"/>
        <v>42826</v>
      </c>
      <c r="W4499" s="14">
        <f t="shared" si="632"/>
        <v>42851</v>
      </c>
      <c r="X4499" s="1" t="str">
        <f t="shared" si="633"/>
        <v>Wednesday</v>
      </c>
      <c r="Y4499" s="2">
        <v>0.44246527777777778</v>
      </c>
      <c r="Z4499" s="2">
        <f t="shared" si="634"/>
        <v>0.45833333333333331</v>
      </c>
      <c r="AA4499">
        <f>1</f>
        <v>1</v>
      </c>
      <c r="AB4499" s="1">
        <v>42851</v>
      </c>
      <c r="AC4499" s="13">
        <f t="shared" si="635"/>
        <v>42826</v>
      </c>
      <c r="AD4499" s="14">
        <f t="shared" si="636"/>
        <v>42851</v>
      </c>
      <c r="AE4499" s="1" t="str">
        <f t="shared" si="637"/>
        <v>Wednesday</v>
      </c>
      <c r="AF4499" s="2">
        <v>0.44267361111111114</v>
      </c>
      <c r="AG4499" s="2">
        <f t="shared" si="638"/>
        <v>0.45833333333333331</v>
      </c>
      <c r="AH4499" t="s">
        <v>25</v>
      </c>
    </row>
    <row r="4500" spans="1:34" x14ac:dyDescent="0.25">
      <c r="A4500">
        <v>1590021</v>
      </c>
      <c r="B4500" t="s">
        <v>29</v>
      </c>
      <c r="C4500" t="s">
        <v>142</v>
      </c>
      <c r="D4500" t="s">
        <v>31</v>
      </c>
      <c r="E4500">
        <v>53219</v>
      </c>
      <c r="F4500" t="s">
        <v>20</v>
      </c>
      <c r="G4500" t="s">
        <v>50</v>
      </c>
      <c r="H4500">
        <v>11064</v>
      </c>
      <c r="I4500" t="s">
        <v>77</v>
      </c>
      <c r="J4500">
        <f>VLOOKUP(I4500,Key!$A$1:$C$73,2,FALSE)</f>
        <v>43.036900000000003</v>
      </c>
      <c r="K4500">
        <f>VLOOKUP(I4500,Key!$A$1:$C$73,3,FALSE)</f>
        <v>-87.89667</v>
      </c>
      <c r="L4500" t="s">
        <v>61</v>
      </c>
      <c r="M4500">
        <f>VLOOKUP(L4500,Key!$A$1:$C$73,2,FALSE)</f>
        <v>43.060786</v>
      </c>
      <c r="N4500">
        <f>VLOOKUP(L4500,Key!$A$1:$C$73,3,FALSE)</f>
        <v>-87.883825999999999</v>
      </c>
      <c r="O4500">
        <v>18</v>
      </c>
      <c r="P4500">
        <v>0</v>
      </c>
      <c r="Q4500">
        <v>2.7</v>
      </c>
      <c r="R4500">
        <v>2.6</v>
      </c>
      <c r="S4500">
        <v>108</v>
      </c>
      <c r="T4500">
        <f t="shared" si="630"/>
        <v>-1</v>
      </c>
      <c r="U4500" s="1">
        <v>42851</v>
      </c>
      <c r="V4500" s="13">
        <f t="shared" si="631"/>
        <v>42826</v>
      </c>
      <c r="W4500" s="14">
        <f t="shared" si="632"/>
        <v>42851</v>
      </c>
      <c r="X4500" s="1" t="str">
        <f t="shared" si="633"/>
        <v>Wednesday</v>
      </c>
      <c r="Y4500" s="2">
        <v>0.44361111111111112</v>
      </c>
      <c r="Z4500" s="2">
        <f t="shared" si="634"/>
        <v>0.45833333333333331</v>
      </c>
      <c r="AA4500">
        <f>1</f>
        <v>1</v>
      </c>
      <c r="AB4500" s="1">
        <v>42851</v>
      </c>
      <c r="AC4500" s="13">
        <f t="shared" si="635"/>
        <v>42826</v>
      </c>
      <c r="AD4500" s="14">
        <f t="shared" si="636"/>
        <v>42851</v>
      </c>
      <c r="AE4500" s="1" t="str">
        <f t="shared" si="637"/>
        <v>Wednesday</v>
      </c>
      <c r="AF4500" s="2">
        <v>0.45607638888888885</v>
      </c>
      <c r="AG4500" s="2">
        <f t="shared" si="638"/>
        <v>0.45833333333333331</v>
      </c>
      <c r="AH4500" t="s">
        <v>23</v>
      </c>
    </row>
    <row r="4501" spans="1:34" x14ac:dyDescent="0.25">
      <c r="A4501">
        <v>1590021</v>
      </c>
      <c r="B4501" t="s">
        <v>29</v>
      </c>
      <c r="C4501" t="s">
        <v>142</v>
      </c>
      <c r="D4501" t="s">
        <v>31</v>
      </c>
      <c r="E4501">
        <v>53219</v>
      </c>
      <c r="F4501" t="s">
        <v>20</v>
      </c>
      <c r="G4501" t="s">
        <v>50</v>
      </c>
      <c r="H4501">
        <v>5481</v>
      </c>
      <c r="I4501" t="s">
        <v>61</v>
      </c>
      <c r="J4501">
        <f>VLOOKUP(I4501,Key!$A$1:$C$73,2,FALSE)</f>
        <v>43.060786</v>
      </c>
      <c r="K4501">
        <f>VLOOKUP(I4501,Key!$A$1:$C$73,3,FALSE)</f>
        <v>-87.883825999999999</v>
      </c>
      <c r="L4501" t="s">
        <v>77</v>
      </c>
      <c r="M4501">
        <f>VLOOKUP(L4501,Key!$A$1:$C$73,2,FALSE)</f>
        <v>43.036900000000003</v>
      </c>
      <c r="N4501">
        <f>VLOOKUP(L4501,Key!$A$1:$C$73,3,FALSE)</f>
        <v>-87.89667</v>
      </c>
      <c r="O4501">
        <v>15</v>
      </c>
      <c r="P4501">
        <v>0</v>
      </c>
      <c r="Q4501">
        <v>2.2999999999999998</v>
      </c>
      <c r="R4501">
        <v>2.1</v>
      </c>
      <c r="S4501">
        <v>90</v>
      </c>
      <c r="T4501">
        <f t="shared" si="630"/>
        <v>-1</v>
      </c>
      <c r="U4501" s="1">
        <v>42851</v>
      </c>
      <c r="V4501" s="13">
        <f t="shared" si="631"/>
        <v>42826</v>
      </c>
      <c r="W4501" s="14">
        <f t="shared" si="632"/>
        <v>42851</v>
      </c>
      <c r="X4501" s="1" t="str">
        <f t="shared" si="633"/>
        <v>Wednesday</v>
      </c>
      <c r="Y4501" s="2">
        <v>0.64883101851851854</v>
      </c>
      <c r="Z4501" s="2">
        <f t="shared" si="634"/>
        <v>0.66666666666666663</v>
      </c>
      <c r="AA4501">
        <f>1</f>
        <v>1</v>
      </c>
      <c r="AB4501" s="1">
        <v>42851</v>
      </c>
      <c r="AC4501" s="13">
        <f t="shared" si="635"/>
        <v>42826</v>
      </c>
      <c r="AD4501" s="14">
        <f t="shared" si="636"/>
        <v>42851</v>
      </c>
      <c r="AE4501" s="1" t="str">
        <f t="shared" si="637"/>
        <v>Wednesday</v>
      </c>
      <c r="AF4501" s="2">
        <v>0.65956018518518522</v>
      </c>
      <c r="AG4501" s="2">
        <f t="shared" si="638"/>
        <v>0.66666666666666663</v>
      </c>
      <c r="AH4501" t="s">
        <v>23</v>
      </c>
    </row>
    <row r="4502" spans="1:34" x14ac:dyDescent="0.25">
      <c r="A4502">
        <v>1590021</v>
      </c>
      <c r="B4502" t="s">
        <v>29</v>
      </c>
      <c r="C4502" t="s">
        <v>142</v>
      </c>
      <c r="D4502" t="s">
        <v>31</v>
      </c>
      <c r="E4502">
        <v>53219</v>
      </c>
      <c r="F4502" t="s">
        <v>20</v>
      </c>
      <c r="G4502" t="s">
        <v>50</v>
      </c>
      <c r="H4502">
        <v>11049</v>
      </c>
      <c r="I4502" t="s">
        <v>77</v>
      </c>
      <c r="J4502">
        <f>VLOOKUP(I4502,Key!$A$1:$C$73,2,FALSE)</f>
        <v>43.036900000000003</v>
      </c>
      <c r="K4502">
        <f>VLOOKUP(I4502,Key!$A$1:$C$73,3,FALSE)</f>
        <v>-87.89667</v>
      </c>
      <c r="L4502" t="s">
        <v>36</v>
      </c>
      <c r="M4502">
        <f>VLOOKUP(L4502,Key!$A$1:$C$73,2,FALSE)</f>
        <v>43.03519</v>
      </c>
      <c r="N4502">
        <f>VLOOKUP(L4502,Key!$A$1:$C$73,3,FALSE)</f>
        <v>-87.907390000000007</v>
      </c>
      <c r="O4502">
        <v>11</v>
      </c>
      <c r="P4502">
        <v>0</v>
      </c>
      <c r="Q4502">
        <v>1.7</v>
      </c>
      <c r="R4502">
        <v>1.6</v>
      </c>
      <c r="S4502">
        <v>66</v>
      </c>
      <c r="T4502">
        <f t="shared" si="630"/>
        <v>-1</v>
      </c>
      <c r="U4502" s="1">
        <v>42852</v>
      </c>
      <c r="V4502" s="13">
        <f t="shared" si="631"/>
        <v>42826</v>
      </c>
      <c r="W4502" s="14">
        <f t="shared" si="632"/>
        <v>42852</v>
      </c>
      <c r="X4502" s="1" t="str">
        <f t="shared" si="633"/>
        <v>Thursday</v>
      </c>
      <c r="Y4502" s="2">
        <v>0.46135416666666668</v>
      </c>
      <c r="Z4502" s="2">
        <f t="shared" si="634"/>
        <v>0.45833333333333331</v>
      </c>
      <c r="AA4502">
        <f>1</f>
        <v>1</v>
      </c>
      <c r="AB4502" s="1">
        <v>42852</v>
      </c>
      <c r="AC4502" s="13">
        <f t="shared" si="635"/>
        <v>42826</v>
      </c>
      <c r="AD4502" s="14">
        <f t="shared" si="636"/>
        <v>42852</v>
      </c>
      <c r="AE4502" s="1" t="str">
        <f t="shared" si="637"/>
        <v>Thursday</v>
      </c>
      <c r="AF4502" s="2">
        <v>0.46918981481481481</v>
      </c>
      <c r="AG4502" s="2">
        <f t="shared" si="638"/>
        <v>0.45833333333333331</v>
      </c>
      <c r="AH4502" t="s">
        <v>23</v>
      </c>
    </row>
    <row r="4503" spans="1:34" x14ac:dyDescent="0.25">
      <c r="A4503">
        <v>1590021</v>
      </c>
      <c r="B4503" t="s">
        <v>29</v>
      </c>
      <c r="C4503" t="s">
        <v>142</v>
      </c>
      <c r="D4503" t="s">
        <v>31</v>
      </c>
      <c r="E4503">
        <v>53219</v>
      </c>
      <c r="F4503" t="s">
        <v>20</v>
      </c>
      <c r="G4503" t="s">
        <v>50</v>
      </c>
      <c r="H4503">
        <v>5543</v>
      </c>
      <c r="I4503" t="s">
        <v>36</v>
      </c>
      <c r="J4503">
        <f>VLOOKUP(I4503,Key!$A$1:$C$73,2,FALSE)</f>
        <v>43.03519</v>
      </c>
      <c r="K4503">
        <f>VLOOKUP(I4503,Key!$A$1:$C$73,3,FALSE)</f>
        <v>-87.907390000000007</v>
      </c>
      <c r="L4503" t="s">
        <v>77</v>
      </c>
      <c r="M4503">
        <f>VLOOKUP(L4503,Key!$A$1:$C$73,2,FALSE)</f>
        <v>43.036900000000003</v>
      </c>
      <c r="N4503">
        <f>VLOOKUP(L4503,Key!$A$1:$C$73,3,FALSE)</f>
        <v>-87.89667</v>
      </c>
      <c r="O4503">
        <v>6</v>
      </c>
      <c r="P4503">
        <v>0</v>
      </c>
      <c r="Q4503">
        <v>0.9</v>
      </c>
      <c r="R4503">
        <v>0.9</v>
      </c>
      <c r="S4503">
        <v>36</v>
      </c>
      <c r="T4503">
        <f t="shared" si="630"/>
        <v>-1</v>
      </c>
      <c r="U4503" s="1">
        <v>42854</v>
      </c>
      <c r="V4503" s="13">
        <f t="shared" si="631"/>
        <v>42826</v>
      </c>
      <c r="W4503" s="14">
        <f t="shared" si="632"/>
        <v>42854</v>
      </c>
      <c r="X4503" s="1" t="str">
        <f t="shared" si="633"/>
        <v>Saturday</v>
      </c>
      <c r="Y4503" s="2">
        <v>0.49484953703703699</v>
      </c>
      <c r="Z4503" s="2">
        <f t="shared" si="634"/>
        <v>0.5</v>
      </c>
      <c r="AA4503">
        <f>1</f>
        <v>1</v>
      </c>
      <c r="AB4503" s="1">
        <v>42854</v>
      </c>
      <c r="AC4503" s="13">
        <f t="shared" si="635"/>
        <v>42826</v>
      </c>
      <c r="AD4503" s="14">
        <f t="shared" si="636"/>
        <v>42854</v>
      </c>
      <c r="AE4503" s="1" t="str">
        <f t="shared" si="637"/>
        <v>Saturday</v>
      </c>
      <c r="AF4503" s="2">
        <v>0.49884259259259256</v>
      </c>
      <c r="AG4503" s="2">
        <f t="shared" si="638"/>
        <v>0.5</v>
      </c>
      <c r="AH4503" t="s">
        <v>23</v>
      </c>
    </row>
    <row r="4504" spans="1:34" x14ac:dyDescent="0.25">
      <c r="A4504">
        <v>1590322</v>
      </c>
      <c r="B4504" t="s">
        <v>29</v>
      </c>
      <c r="E4504">
        <v>60616</v>
      </c>
      <c r="F4504" t="s">
        <v>20</v>
      </c>
      <c r="G4504" t="s">
        <v>50</v>
      </c>
      <c r="H4504">
        <v>5585</v>
      </c>
      <c r="I4504" t="s">
        <v>28</v>
      </c>
      <c r="J4504">
        <f>VLOOKUP(I4504,Key!$A$1:$C$73,2,FALSE)</f>
        <v>43.038580000000003</v>
      </c>
      <c r="K4504">
        <f>VLOOKUP(I4504,Key!$A$1:$C$73,3,FALSE)</f>
        <v>-87.90934</v>
      </c>
      <c r="L4504" t="s">
        <v>56</v>
      </c>
      <c r="M4504">
        <f>VLOOKUP(L4504,Key!$A$1:$C$73,2,FALSE)</f>
        <v>43.004728999999998</v>
      </c>
      <c r="N4504">
        <f>VLOOKUP(L4504,Key!$A$1:$C$73,3,FALSE)</f>
        <v>-87.905463999999995</v>
      </c>
      <c r="O4504">
        <v>33</v>
      </c>
      <c r="P4504">
        <v>0</v>
      </c>
      <c r="Q4504">
        <v>5</v>
      </c>
      <c r="R4504">
        <v>4.7</v>
      </c>
      <c r="S4504">
        <v>198</v>
      </c>
      <c r="T4504">
        <f t="shared" si="630"/>
        <v>-1</v>
      </c>
      <c r="U4504" s="1">
        <v>42847</v>
      </c>
      <c r="V4504" s="13">
        <f t="shared" si="631"/>
        <v>42826</v>
      </c>
      <c r="W4504" s="14">
        <f t="shared" si="632"/>
        <v>42847</v>
      </c>
      <c r="X4504" s="1" t="str">
        <f t="shared" si="633"/>
        <v>Saturday</v>
      </c>
      <c r="Y4504" s="2">
        <v>0.66295138888888883</v>
      </c>
      <c r="Z4504" s="2">
        <f t="shared" si="634"/>
        <v>0.66666666666666663</v>
      </c>
      <c r="AA4504">
        <f>1</f>
        <v>1</v>
      </c>
      <c r="AB4504" s="1">
        <v>42847</v>
      </c>
      <c r="AC4504" s="13">
        <f t="shared" si="635"/>
        <v>42826</v>
      </c>
      <c r="AD4504" s="14">
        <f t="shared" si="636"/>
        <v>42847</v>
      </c>
      <c r="AE4504" s="1" t="str">
        <f t="shared" si="637"/>
        <v>Saturday</v>
      </c>
      <c r="AF4504" s="2">
        <v>0.68553240740740751</v>
      </c>
      <c r="AG4504" s="2">
        <f t="shared" si="638"/>
        <v>0.66666666666666663</v>
      </c>
      <c r="AH4504" t="s">
        <v>23</v>
      </c>
    </row>
    <row r="4505" spans="1:34" x14ac:dyDescent="0.25">
      <c r="A4505">
        <v>1592617</v>
      </c>
      <c r="B4505" t="s">
        <v>29</v>
      </c>
      <c r="C4505" t="s">
        <v>143</v>
      </c>
      <c r="D4505" t="s">
        <v>139</v>
      </c>
      <c r="E4505">
        <v>7052</v>
      </c>
      <c r="F4505" t="s">
        <v>20</v>
      </c>
      <c r="G4505" t="s">
        <v>50</v>
      </c>
      <c r="H4505">
        <v>11049</v>
      </c>
      <c r="I4505" t="s">
        <v>44</v>
      </c>
      <c r="J4505">
        <f>VLOOKUP(I4505,Key!$A$1:$C$73,2,FALSE)</f>
        <v>43.03886</v>
      </c>
      <c r="K4505">
        <f>VLOOKUP(I4505,Key!$A$1:$C$73,3,FALSE)</f>
        <v>-87.902720000000002</v>
      </c>
      <c r="L4505" t="s">
        <v>77</v>
      </c>
      <c r="M4505">
        <f>VLOOKUP(L4505,Key!$A$1:$C$73,2,FALSE)</f>
        <v>43.036900000000003</v>
      </c>
      <c r="N4505">
        <f>VLOOKUP(L4505,Key!$A$1:$C$73,3,FALSE)</f>
        <v>-87.89667</v>
      </c>
      <c r="O4505">
        <v>31</v>
      </c>
      <c r="P4505">
        <v>0</v>
      </c>
      <c r="Q4505">
        <v>4.7</v>
      </c>
      <c r="R4505">
        <v>4.4000000000000004</v>
      </c>
      <c r="S4505">
        <v>186</v>
      </c>
      <c r="T4505">
        <f t="shared" si="630"/>
        <v>-1</v>
      </c>
      <c r="U4505" s="1">
        <v>42846</v>
      </c>
      <c r="V4505" s="13">
        <f t="shared" si="631"/>
        <v>42826</v>
      </c>
      <c r="W4505" s="14">
        <f t="shared" si="632"/>
        <v>42846</v>
      </c>
      <c r="X4505" s="1" t="str">
        <f t="shared" si="633"/>
        <v>Friday</v>
      </c>
      <c r="Y4505" s="2">
        <v>0.68775462962962963</v>
      </c>
      <c r="Z4505" s="2">
        <f t="shared" si="634"/>
        <v>0.70833333333333326</v>
      </c>
      <c r="AA4505">
        <f>1</f>
        <v>1</v>
      </c>
      <c r="AB4505" s="1">
        <v>42846</v>
      </c>
      <c r="AC4505" s="13">
        <f t="shared" si="635"/>
        <v>42826</v>
      </c>
      <c r="AD4505" s="14">
        <f t="shared" si="636"/>
        <v>42846</v>
      </c>
      <c r="AE4505" s="1" t="str">
        <f t="shared" si="637"/>
        <v>Friday</v>
      </c>
      <c r="AF4505" s="2">
        <v>0.70923611111111118</v>
      </c>
      <c r="AG4505" s="2">
        <f t="shared" si="638"/>
        <v>0.70833333333333326</v>
      </c>
      <c r="AH4505" t="s">
        <v>23</v>
      </c>
    </row>
    <row r="4506" spans="1:34" x14ac:dyDescent="0.25">
      <c r="A4506">
        <v>1592617</v>
      </c>
      <c r="B4506" t="s">
        <v>29</v>
      </c>
      <c r="C4506" t="s">
        <v>143</v>
      </c>
      <c r="D4506" t="s">
        <v>139</v>
      </c>
      <c r="E4506">
        <v>7052</v>
      </c>
      <c r="F4506" t="s">
        <v>20</v>
      </c>
      <c r="G4506" t="s">
        <v>50</v>
      </c>
      <c r="H4506">
        <v>5500</v>
      </c>
      <c r="I4506" t="s">
        <v>77</v>
      </c>
      <c r="J4506">
        <f>VLOOKUP(I4506,Key!$A$1:$C$73,2,FALSE)</f>
        <v>43.036900000000003</v>
      </c>
      <c r="K4506">
        <f>VLOOKUP(I4506,Key!$A$1:$C$73,3,FALSE)</f>
        <v>-87.89667</v>
      </c>
      <c r="L4506" t="s">
        <v>77</v>
      </c>
      <c r="M4506">
        <f>VLOOKUP(L4506,Key!$A$1:$C$73,2,FALSE)</f>
        <v>43.036900000000003</v>
      </c>
      <c r="N4506">
        <f>VLOOKUP(L4506,Key!$A$1:$C$73,3,FALSE)</f>
        <v>-87.89667</v>
      </c>
      <c r="O4506">
        <v>6</v>
      </c>
      <c r="P4506">
        <v>0</v>
      </c>
      <c r="Q4506">
        <v>0.9</v>
      </c>
      <c r="R4506">
        <v>0.9</v>
      </c>
      <c r="S4506">
        <v>36</v>
      </c>
      <c r="T4506">
        <f t="shared" si="630"/>
        <v>-1</v>
      </c>
      <c r="U4506" s="1">
        <v>42846</v>
      </c>
      <c r="V4506" s="13">
        <f t="shared" si="631"/>
        <v>42826</v>
      </c>
      <c r="W4506" s="14">
        <f t="shared" si="632"/>
        <v>42846</v>
      </c>
      <c r="X4506" s="1" t="str">
        <f t="shared" si="633"/>
        <v>Friday</v>
      </c>
      <c r="Y4506" s="2">
        <v>0.71024305555555556</v>
      </c>
      <c r="Z4506" s="2">
        <f t="shared" si="634"/>
        <v>0.70833333333333326</v>
      </c>
      <c r="AA4506">
        <f>1</f>
        <v>1</v>
      </c>
      <c r="AB4506" s="1">
        <v>42846</v>
      </c>
      <c r="AC4506" s="13">
        <f t="shared" si="635"/>
        <v>42826</v>
      </c>
      <c r="AD4506" s="14">
        <f t="shared" si="636"/>
        <v>42846</v>
      </c>
      <c r="AE4506" s="1" t="str">
        <f t="shared" si="637"/>
        <v>Friday</v>
      </c>
      <c r="AF4506" s="2">
        <v>0.71439814814814817</v>
      </c>
      <c r="AG4506" s="2">
        <f t="shared" si="638"/>
        <v>0.70833333333333326</v>
      </c>
      <c r="AH4506" t="s">
        <v>25</v>
      </c>
    </row>
    <row r="4507" spans="1:34" x14ac:dyDescent="0.25">
      <c r="A4507">
        <v>1592617</v>
      </c>
      <c r="B4507" t="s">
        <v>29</v>
      </c>
      <c r="C4507" t="s">
        <v>143</v>
      </c>
      <c r="D4507" t="s">
        <v>139</v>
      </c>
      <c r="E4507">
        <v>7052</v>
      </c>
      <c r="F4507" t="s">
        <v>20</v>
      </c>
      <c r="G4507" t="s">
        <v>50</v>
      </c>
      <c r="H4507">
        <v>5485</v>
      </c>
      <c r="I4507" t="s">
        <v>57</v>
      </c>
      <c r="J4507">
        <f>VLOOKUP(I4507,Key!$A$1:$C$73,2,FALSE)</f>
        <v>43.03913</v>
      </c>
      <c r="K4507">
        <f>VLOOKUP(I4507,Key!$A$1:$C$73,3,FALSE)</f>
        <v>-87.916150000000002</v>
      </c>
      <c r="L4507" t="s">
        <v>39</v>
      </c>
      <c r="M4507">
        <f>VLOOKUP(L4507,Key!$A$1:$C$73,2,FALSE)</f>
        <v>43.031480000000002</v>
      </c>
      <c r="N4507">
        <f>VLOOKUP(L4507,Key!$A$1:$C$73,3,FALSE)</f>
        <v>-87.908169999999998</v>
      </c>
      <c r="O4507">
        <v>33</v>
      </c>
      <c r="P4507">
        <v>0</v>
      </c>
      <c r="Q4507">
        <v>5</v>
      </c>
      <c r="R4507">
        <v>4.7</v>
      </c>
      <c r="S4507">
        <v>198</v>
      </c>
      <c r="T4507">
        <f t="shared" si="630"/>
        <v>-1</v>
      </c>
      <c r="U4507" s="1">
        <v>42847</v>
      </c>
      <c r="V4507" s="13">
        <f t="shared" si="631"/>
        <v>42826</v>
      </c>
      <c r="W4507" s="14">
        <f t="shared" si="632"/>
        <v>42847</v>
      </c>
      <c r="X4507" s="1" t="str">
        <f t="shared" si="633"/>
        <v>Saturday</v>
      </c>
      <c r="Y4507" s="2">
        <v>0.33359953703703704</v>
      </c>
      <c r="Z4507" s="2">
        <f t="shared" si="634"/>
        <v>0.33333333333333331</v>
      </c>
      <c r="AA4507">
        <f>1</f>
        <v>1</v>
      </c>
      <c r="AB4507" s="1">
        <v>42847</v>
      </c>
      <c r="AC4507" s="13">
        <f t="shared" si="635"/>
        <v>42826</v>
      </c>
      <c r="AD4507" s="14">
        <f t="shared" si="636"/>
        <v>42847</v>
      </c>
      <c r="AE4507" s="1" t="str">
        <f t="shared" si="637"/>
        <v>Saturday</v>
      </c>
      <c r="AF4507" s="2">
        <v>0.35692129629629626</v>
      </c>
      <c r="AG4507" s="2">
        <f t="shared" si="638"/>
        <v>0.375</v>
      </c>
      <c r="AH4507" t="s">
        <v>23</v>
      </c>
    </row>
    <row r="4508" spans="1:34" x14ac:dyDescent="0.25">
      <c r="A4508">
        <v>1592617</v>
      </c>
      <c r="B4508" t="s">
        <v>29</v>
      </c>
      <c r="C4508" t="s">
        <v>143</v>
      </c>
      <c r="D4508" t="s">
        <v>139</v>
      </c>
      <c r="E4508">
        <v>7052</v>
      </c>
      <c r="F4508" t="s">
        <v>20</v>
      </c>
      <c r="G4508" t="s">
        <v>50</v>
      </c>
      <c r="H4508">
        <v>274</v>
      </c>
      <c r="I4508" t="s">
        <v>39</v>
      </c>
      <c r="J4508">
        <f>VLOOKUP(I4508,Key!$A$1:$C$73,2,FALSE)</f>
        <v>43.031480000000002</v>
      </c>
      <c r="K4508">
        <f>VLOOKUP(I4508,Key!$A$1:$C$73,3,FALSE)</f>
        <v>-87.908169999999998</v>
      </c>
      <c r="L4508" t="s">
        <v>44</v>
      </c>
      <c r="M4508">
        <f>VLOOKUP(L4508,Key!$A$1:$C$73,2,FALSE)</f>
        <v>43.03886</v>
      </c>
      <c r="N4508">
        <f>VLOOKUP(L4508,Key!$A$1:$C$73,3,FALSE)</f>
        <v>-87.902720000000002</v>
      </c>
      <c r="O4508">
        <v>9</v>
      </c>
      <c r="P4508">
        <v>0</v>
      </c>
      <c r="Q4508">
        <v>1.4</v>
      </c>
      <c r="R4508">
        <v>1.3</v>
      </c>
      <c r="S4508">
        <v>54</v>
      </c>
      <c r="T4508">
        <f t="shared" si="630"/>
        <v>-1</v>
      </c>
      <c r="U4508" s="1">
        <v>42847</v>
      </c>
      <c r="V4508" s="13">
        <f t="shared" si="631"/>
        <v>42826</v>
      </c>
      <c r="W4508" s="14">
        <f t="shared" si="632"/>
        <v>42847</v>
      </c>
      <c r="X4508" s="1" t="str">
        <f t="shared" si="633"/>
        <v>Saturday</v>
      </c>
      <c r="Y4508" s="2">
        <v>0.3790972222222222</v>
      </c>
      <c r="Z4508" s="2">
        <f t="shared" si="634"/>
        <v>0.375</v>
      </c>
      <c r="AA4508">
        <f>1</f>
        <v>1</v>
      </c>
      <c r="AB4508" s="1">
        <v>42847</v>
      </c>
      <c r="AC4508" s="13">
        <f t="shared" si="635"/>
        <v>42826</v>
      </c>
      <c r="AD4508" s="14">
        <f t="shared" si="636"/>
        <v>42847</v>
      </c>
      <c r="AE4508" s="1" t="str">
        <f t="shared" si="637"/>
        <v>Saturday</v>
      </c>
      <c r="AF4508" s="2">
        <v>0.38484953703703706</v>
      </c>
      <c r="AG4508" s="2">
        <f t="shared" si="638"/>
        <v>0.375</v>
      </c>
      <c r="AH4508" t="s">
        <v>23</v>
      </c>
    </row>
    <row r="4509" spans="1:34" x14ac:dyDescent="0.25">
      <c r="A4509">
        <v>1592617</v>
      </c>
      <c r="B4509" t="s">
        <v>29</v>
      </c>
      <c r="C4509" t="s">
        <v>143</v>
      </c>
      <c r="D4509" t="s">
        <v>139</v>
      </c>
      <c r="E4509">
        <v>7052</v>
      </c>
      <c r="F4509" t="s">
        <v>20</v>
      </c>
      <c r="G4509" t="s">
        <v>50</v>
      </c>
      <c r="H4509">
        <v>33</v>
      </c>
      <c r="I4509" t="s">
        <v>39</v>
      </c>
      <c r="J4509">
        <f>VLOOKUP(I4509,Key!$A$1:$C$73,2,FALSE)</f>
        <v>43.031480000000002</v>
      </c>
      <c r="K4509">
        <f>VLOOKUP(I4509,Key!$A$1:$C$73,3,FALSE)</f>
        <v>-87.908169999999998</v>
      </c>
      <c r="L4509" t="s">
        <v>39</v>
      </c>
      <c r="M4509">
        <f>VLOOKUP(L4509,Key!$A$1:$C$73,2,FALSE)</f>
        <v>43.031480000000002</v>
      </c>
      <c r="N4509">
        <f>VLOOKUP(L4509,Key!$A$1:$C$73,3,FALSE)</f>
        <v>-87.908169999999998</v>
      </c>
      <c r="O4509">
        <v>2</v>
      </c>
      <c r="P4509">
        <v>0</v>
      </c>
      <c r="Q4509">
        <v>0.3</v>
      </c>
      <c r="R4509">
        <v>0.3</v>
      </c>
      <c r="S4509">
        <v>12</v>
      </c>
      <c r="T4509">
        <f t="shared" si="630"/>
        <v>-1</v>
      </c>
      <c r="U4509" s="1">
        <v>42847</v>
      </c>
      <c r="V4509" s="13">
        <f t="shared" si="631"/>
        <v>42826</v>
      </c>
      <c r="W4509" s="14">
        <f t="shared" si="632"/>
        <v>42847</v>
      </c>
      <c r="X4509" s="1" t="str">
        <f t="shared" si="633"/>
        <v>Saturday</v>
      </c>
      <c r="Y4509" s="2">
        <v>0.36508101851851849</v>
      </c>
      <c r="Z4509" s="2">
        <f t="shared" si="634"/>
        <v>0.375</v>
      </c>
      <c r="AA4509">
        <f>1</f>
        <v>1</v>
      </c>
      <c r="AB4509" s="1">
        <v>42847</v>
      </c>
      <c r="AC4509" s="13">
        <f t="shared" si="635"/>
        <v>42826</v>
      </c>
      <c r="AD4509" s="14">
        <f t="shared" si="636"/>
        <v>42847</v>
      </c>
      <c r="AE4509" s="1" t="str">
        <f t="shared" si="637"/>
        <v>Saturday</v>
      </c>
      <c r="AF4509" s="2">
        <v>0.36605324074074069</v>
      </c>
      <c r="AG4509" s="2">
        <f t="shared" si="638"/>
        <v>0.375</v>
      </c>
      <c r="AH4509" t="s">
        <v>25</v>
      </c>
    </row>
    <row r="4510" spans="1:34" x14ac:dyDescent="0.25">
      <c r="A4510">
        <v>1592617</v>
      </c>
      <c r="B4510" t="s">
        <v>29</v>
      </c>
      <c r="C4510" t="s">
        <v>143</v>
      </c>
      <c r="D4510" t="s">
        <v>139</v>
      </c>
      <c r="E4510">
        <v>7052</v>
      </c>
      <c r="F4510" t="s">
        <v>20</v>
      </c>
      <c r="G4510" t="s">
        <v>50</v>
      </c>
      <c r="H4510">
        <v>127</v>
      </c>
      <c r="I4510" t="s">
        <v>33</v>
      </c>
      <c r="J4510">
        <f>VLOOKUP(I4510,Key!$A$1:$C$73,2,FALSE)</f>
        <v>43.045712999999999</v>
      </c>
      <c r="K4510">
        <f>VLOOKUP(I4510,Key!$A$1:$C$73,3,FALSE)</f>
        <v>-87.899756999999994</v>
      </c>
      <c r="L4510" t="s">
        <v>22</v>
      </c>
      <c r="M4510">
        <f>VLOOKUP(L4510,Key!$A$1:$C$73,2,FALSE)</f>
        <v>43.058619999999998</v>
      </c>
      <c r="N4510">
        <f>VLOOKUP(L4510,Key!$A$1:$C$73,3,FALSE)</f>
        <v>-87.885319999999993</v>
      </c>
      <c r="O4510">
        <v>14</v>
      </c>
      <c r="P4510">
        <v>0</v>
      </c>
      <c r="Q4510">
        <v>2.1</v>
      </c>
      <c r="R4510">
        <v>2</v>
      </c>
      <c r="S4510">
        <v>84</v>
      </c>
      <c r="T4510">
        <f t="shared" si="630"/>
        <v>-1</v>
      </c>
      <c r="U4510" s="1">
        <v>42847</v>
      </c>
      <c r="V4510" s="13">
        <f t="shared" si="631"/>
        <v>42826</v>
      </c>
      <c r="W4510" s="14">
        <f t="shared" si="632"/>
        <v>42847</v>
      </c>
      <c r="X4510" s="1" t="str">
        <f t="shared" si="633"/>
        <v>Saturday</v>
      </c>
      <c r="Y4510" s="2">
        <v>0.45748842592592592</v>
      </c>
      <c r="Z4510" s="2">
        <f t="shared" si="634"/>
        <v>0.45833333333333331</v>
      </c>
      <c r="AA4510">
        <f>1</f>
        <v>1</v>
      </c>
      <c r="AB4510" s="1">
        <v>42847</v>
      </c>
      <c r="AC4510" s="13">
        <f t="shared" si="635"/>
        <v>42826</v>
      </c>
      <c r="AD4510" s="14">
        <f t="shared" si="636"/>
        <v>42847</v>
      </c>
      <c r="AE4510" s="1" t="str">
        <f t="shared" si="637"/>
        <v>Saturday</v>
      </c>
      <c r="AF4510" s="2">
        <v>0.46696759259259263</v>
      </c>
      <c r="AG4510" s="2">
        <f t="shared" si="638"/>
        <v>0.45833333333333331</v>
      </c>
      <c r="AH4510" t="s">
        <v>23</v>
      </c>
    </row>
    <row r="4511" spans="1:34" x14ac:dyDescent="0.25">
      <c r="A4511">
        <v>1592617</v>
      </c>
      <c r="B4511" t="s">
        <v>29</v>
      </c>
      <c r="C4511" t="s">
        <v>143</v>
      </c>
      <c r="D4511" t="s">
        <v>139</v>
      </c>
      <c r="E4511">
        <v>7052</v>
      </c>
      <c r="F4511" t="s">
        <v>20</v>
      </c>
      <c r="G4511" t="s">
        <v>50</v>
      </c>
      <c r="H4511">
        <v>5552</v>
      </c>
      <c r="I4511" t="s">
        <v>44</v>
      </c>
      <c r="J4511">
        <f>VLOOKUP(I4511,Key!$A$1:$C$73,2,FALSE)</f>
        <v>43.03886</v>
      </c>
      <c r="K4511">
        <f>VLOOKUP(I4511,Key!$A$1:$C$73,3,FALSE)</f>
        <v>-87.902720000000002</v>
      </c>
      <c r="L4511" t="s">
        <v>69</v>
      </c>
      <c r="M4511">
        <f>VLOOKUP(L4511,Key!$A$1:$C$73,2,FALSE)</f>
        <v>43.024340000000002</v>
      </c>
      <c r="N4511">
        <f>VLOOKUP(L4511,Key!$A$1:$C$73,3,FALSE)</f>
        <v>-87.916753</v>
      </c>
      <c r="O4511">
        <v>28</v>
      </c>
      <c r="P4511">
        <v>0</v>
      </c>
      <c r="Q4511">
        <v>4.2</v>
      </c>
      <c r="R4511">
        <v>4</v>
      </c>
      <c r="S4511">
        <v>168</v>
      </c>
      <c r="T4511">
        <f t="shared" si="630"/>
        <v>-1</v>
      </c>
      <c r="U4511" s="1">
        <v>42848</v>
      </c>
      <c r="V4511" s="13">
        <f t="shared" si="631"/>
        <v>42826</v>
      </c>
      <c r="W4511" s="14">
        <f t="shared" si="632"/>
        <v>42848</v>
      </c>
      <c r="X4511" s="1" t="str">
        <f t="shared" si="633"/>
        <v>Sunday</v>
      </c>
      <c r="Y4511" s="2">
        <v>0.39194444444444443</v>
      </c>
      <c r="Z4511" s="2">
        <f t="shared" si="634"/>
        <v>0.375</v>
      </c>
      <c r="AA4511">
        <f>1</f>
        <v>1</v>
      </c>
      <c r="AB4511" s="1">
        <v>42848</v>
      </c>
      <c r="AC4511" s="13">
        <f t="shared" si="635"/>
        <v>42826</v>
      </c>
      <c r="AD4511" s="14">
        <f t="shared" si="636"/>
        <v>42848</v>
      </c>
      <c r="AE4511" s="1" t="str">
        <f t="shared" si="637"/>
        <v>Sunday</v>
      </c>
      <c r="AF4511" s="2">
        <v>0.41144675925925928</v>
      </c>
      <c r="AG4511" s="2">
        <f t="shared" si="638"/>
        <v>0.41666666666666663</v>
      </c>
      <c r="AH4511" t="s">
        <v>23</v>
      </c>
    </row>
    <row r="4512" spans="1:34" x14ac:dyDescent="0.25">
      <c r="A4512">
        <v>1592617</v>
      </c>
      <c r="B4512" t="s">
        <v>29</v>
      </c>
      <c r="C4512" t="s">
        <v>143</v>
      </c>
      <c r="D4512" t="s">
        <v>139</v>
      </c>
      <c r="E4512">
        <v>7052</v>
      </c>
      <c r="F4512" t="s">
        <v>20</v>
      </c>
      <c r="G4512" t="s">
        <v>50</v>
      </c>
      <c r="H4512">
        <v>5533</v>
      </c>
      <c r="I4512" t="s">
        <v>57</v>
      </c>
      <c r="J4512">
        <f>VLOOKUP(I4512,Key!$A$1:$C$73,2,FALSE)</f>
        <v>43.03913</v>
      </c>
      <c r="K4512">
        <f>VLOOKUP(I4512,Key!$A$1:$C$73,3,FALSE)</f>
        <v>-87.916150000000002</v>
      </c>
      <c r="L4512" t="s">
        <v>44</v>
      </c>
      <c r="M4512">
        <f>VLOOKUP(L4512,Key!$A$1:$C$73,2,FALSE)</f>
        <v>43.03886</v>
      </c>
      <c r="N4512">
        <f>VLOOKUP(L4512,Key!$A$1:$C$73,3,FALSE)</f>
        <v>-87.902720000000002</v>
      </c>
      <c r="O4512">
        <v>36</v>
      </c>
      <c r="P4512">
        <v>0</v>
      </c>
      <c r="Q4512">
        <v>5.4</v>
      </c>
      <c r="R4512">
        <v>5.0999999999999996</v>
      </c>
      <c r="S4512">
        <v>216</v>
      </c>
      <c r="T4512">
        <f t="shared" si="630"/>
        <v>-1</v>
      </c>
      <c r="U4512" s="1">
        <v>42848</v>
      </c>
      <c r="V4512" s="13">
        <f t="shared" si="631"/>
        <v>42826</v>
      </c>
      <c r="W4512" s="14">
        <f t="shared" si="632"/>
        <v>42848</v>
      </c>
      <c r="X4512" s="1" t="str">
        <f t="shared" si="633"/>
        <v>Sunday</v>
      </c>
      <c r="Y4512" s="2">
        <v>0.77020833333333327</v>
      </c>
      <c r="Z4512" s="2">
        <f t="shared" si="634"/>
        <v>0.75</v>
      </c>
      <c r="AA4512">
        <f>1</f>
        <v>1</v>
      </c>
      <c r="AB4512" s="1">
        <v>42848</v>
      </c>
      <c r="AC4512" s="13">
        <f t="shared" si="635"/>
        <v>42826</v>
      </c>
      <c r="AD4512" s="14">
        <f t="shared" si="636"/>
        <v>42848</v>
      </c>
      <c r="AE4512" s="1" t="str">
        <f t="shared" si="637"/>
        <v>Sunday</v>
      </c>
      <c r="AF4512" s="2">
        <v>0.79520833333333341</v>
      </c>
      <c r="AG4512" s="2">
        <f t="shared" si="638"/>
        <v>0.79166666666666663</v>
      </c>
      <c r="AH4512" t="s">
        <v>23</v>
      </c>
    </row>
    <row r="4513" spans="1:34" x14ac:dyDescent="0.25">
      <c r="A4513">
        <v>1593272</v>
      </c>
      <c r="B4513" t="s">
        <v>29</v>
      </c>
      <c r="C4513" t="s">
        <v>47</v>
      </c>
      <c r="D4513" t="s">
        <v>31</v>
      </c>
      <c r="E4513">
        <v>53202</v>
      </c>
      <c r="F4513" t="s">
        <v>20</v>
      </c>
      <c r="G4513" t="s">
        <v>97</v>
      </c>
      <c r="H4513">
        <v>5570</v>
      </c>
      <c r="I4513" t="s">
        <v>42</v>
      </c>
      <c r="J4513">
        <f>VLOOKUP(I4513,Key!$A$1:$C$73,2,FALSE)</f>
        <v>43.038719999999998</v>
      </c>
      <c r="K4513">
        <f>VLOOKUP(I4513,Key!$A$1:$C$73,3,FALSE)</f>
        <v>-87.905339999999995</v>
      </c>
      <c r="L4513" t="s">
        <v>48</v>
      </c>
      <c r="M4513">
        <f>VLOOKUP(L4513,Key!$A$1:$C$73,2,FALSE)</f>
        <v>43.031320000000001</v>
      </c>
      <c r="N4513">
        <f>VLOOKUP(L4513,Key!$A$1:$C$73,3,FALSE)</f>
        <v>-87.904259999999994</v>
      </c>
      <c r="O4513">
        <v>5</v>
      </c>
      <c r="P4513">
        <v>2</v>
      </c>
      <c r="Q4513">
        <v>0.8</v>
      </c>
      <c r="R4513">
        <v>0.7</v>
      </c>
      <c r="S4513">
        <v>30</v>
      </c>
      <c r="T4513">
        <f t="shared" si="630"/>
        <v>-1</v>
      </c>
      <c r="U4513" s="1">
        <v>42851</v>
      </c>
      <c r="V4513" s="13">
        <f t="shared" si="631"/>
        <v>42826</v>
      </c>
      <c r="W4513" s="14">
        <f t="shared" si="632"/>
        <v>42851</v>
      </c>
      <c r="X4513" s="1" t="str">
        <f t="shared" si="633"/>
        <v>Wednesday</v>
      </c>
      <c r="Y4513" s="2">
        <v>0.79553240740740738</v>
      </c>
      <c r="Z4513" s="2">
        <f t="shared" si="634"/>
        <v>0.79166666666666663</v>
      </c>
      <c r="AA4513">
        <f>1</f>
        <v>1</v>
      </c>
      <c r="AB4513" s="1">
        <v>42851</v>
      </c>
      <c r="AC4513" s="13">
        <f t="shared" si="635"/>
        <v>42826</v>
      </c>
      <c r="AD4513" s="14">
        <f t="shared" si="636"/>
        <v>42851</v>
      </c>
      <c r="AE4513" s="1" t="str">
        <f t="shared" si="637"/>
        <v>Wednesday</v>
      </c>
      <c r="AF4513" s="2">
        <v>0.79892361111111121</v>
      </c>
      <c r="AG4513" s="2">
        <f t="shared" si="638"/>
        <v>0.79166666666666663</v>
      </c>
      <c r="AH4513" t="s">
        <v>23</v>
      </c>
    </row>
    <row r="4514" spans="1:34" x14ac:dyDescent="0.25">
      <c r="A4514">
        <v>1593592</v>
      </c>
      <c r="B4514" t="s">
        <v>29</v>
      </c>
      <c r="E4514">
        <v>60614</v>
      </c>
      <c r="F4514" t="s">
        <v>20</v>
      </c>
      <c r="G4514" t="s">
        <v>97</v>
      </c>
      <c r="H4514">
        <v>1000</v>
      </c>
      <c r="I4514" t="s">
        <v>68</v>
      </c>
      <c r="J4514">
        <f>VLOOKUP(I4514,Key!$A$1:$C$73,2,FALSE)</f>
        <v>43.026470000000003</v>
      </c>
      <c r="K4514">
        <f>VLOOKUP(I4514,Key!$A$1:$C$73,3,FALSE)</f>
        <v>-87.918040000000005</v>
      </c>
      <c r="L4514" t="s">
        <v>68</v>
      </c>
      <c r="M4514">
        <f>VLOOKUP(L4514,Key!$A$1:$C$73,2,FALSE)</f>
        <v>43.026470000000003</v>
      </c>
      <c r="N4514">
        <f>VLOOKUP(L4514,Key!$A$1:$C$73,3,FALSE)</f>
        <v>-87.918040000000005</v>
      </c>
      <c r="O4514">
        <v>125</v>
      </c>
      <c r="P4514">
        <v>10</v>
      </c>
      <c r="Q4514">
        <v>18</v>
      </c>
      <c r="R4514">
        <v>17.100000000000001</v>
      </c>
      <c r="S4514">
        <v>720</v>
      </c>
      <c r="T4514">
        <f t="shared" si="630"/>
        <v>-1</v>
      </c>
      <c r="U4514" s="1">
        <v>42847</v>
      </c>
      <c r="V4514" s="13">
        <f t="shared" si="631"/>
        <v>42826</v>
      </c>
      <c r="W4514" s="14">
        <f t="shared" si="632"/>
        <v>42847</v>
      </c>
      <c r="X4514" s="1" t="str">
        <f t="shared" si="633"/>
        <v>Saturday</v>
      </c>
      <c r="Y4514" s="2">
        <v>0.57437499999999997</v>
      </c>
      <c r="Z4514" s="2">
        <f t="shared" si="634"/>
        <v>0.58333333333333326</v>
      </c>
      <c r="AA4514">
        <f>1</f>
        <v>1</v>
      </c>
      <c r="AB4514" s="1">
        <v>42847</v>
      </c>
      <c r="AC4514" s="13">
        <f t="shared" si="635"/>
        <v>42826</v>
      </c>
      <c r="AD4514" s="14">
        <f t="shared" si="636"/>
        <v>42847</v>
      </c>
      <c r="AE4514" s="1" t="str">
        <f t="shared" si="637"/>
        <v>Saturday</v>
      </c>
      <c r="AF4514" s="2">
        <v>0.66152777777777783</v>
      </c>
      <c r="AG4514" s="2">
        <f t="shared" si="638"/>
        <v>0.66666666666666663</v>
      </c>
      <c r="AH4514" t="s">
        <v>25</v>
      </c>
    </row>
    <row r="4515" spans="1:34" x14ac:dyDescent="0.25">
      <c r="A4515">
        <v>1594483</v>
      </c>
      <c r="B4515" t="s">
        <v>29</v>
      </c>
      <c r="E4515">
        <v>53212</v>
      </c>
      <c r="F4515" t="s">
        <v>20</v>
      </c>
      <c r="G4515" t="s">
        <v>97</v>
      </c>
      <c r="H4515">
        <v>11121</v>
      </c>
      <c r="I4515" t="s">
        <v>91</v>
      </c>
      <c r="J4515">
        <f>VLOOKUP(I4515,Key!$A$1:$C$73,2,FALSE)</f>
        <v>43.048609999999996</v>
      </c>
      <c r="K4515">
        <f>VLOOKUP(I4515,Key!$A$1:$C$73,3,FALSE)</f>
        <v>-88.008480000000006</v>
      </c>
      <c r="L4515" t="s">
        <v>71</v>
      </c>
      <c r="M4515">
        <f>VLOOKUP(L4515,Key!$A$1:$C$73,2,FALSE)</f>
        <v>43.060079999999999</v>
      </c>
      <c r="N4515">
        <f>VLOOKUP(L4515,Key!$A$1:$C$73,3,FALSE)</f>
        <v>-88.027349999999998</v>
      </c>
      <c r="O4515">
        <v>15</v>
      </c>
      <c r="P4515">
        <v>2</v>
      </c>
      <c r="Q4515">
        <v>2.2999999999999998</v>
      </c>
      <c r="R4515">
        <v>2.1</v>
      </c>
      <c r="S4515">
        <v>90</v>
      </c>
      <c r="T4515">
        <f t="shared" si="630"/>
        <v>-1</v>
      </c>
      <c r="U4515" s="1">
        <v>42847</v>
      </c>
      <c r="V4515" s="13">
        <f t="shared" si="631"/>
        <v>42826</v>
      </c>
      <c r="W4515" s="14">
        <f t="shared" si="632"/>
        <v>42847</v>
      </c>
      <c r="X4515" s="1" t="str">
        <f t="shared" si="633"/>
        <v>Saturday</v>
      </c>
      <c r="Y4515" s="2">
        <v>0.6724768518518518</v>
      </c>
      <c r="Z4515" s="2">
        <f t="shared" si="634"/>
        <v>0.66666666666666663</v>
      </c>
      <c r="AA4515">
        <f>1</f>
        <v>1</v>
      </c>
      <c r="AB4515" s="1">
        <v>42847</v>
      </c>
      <c r="AC4515" s="13">
        <f t="shared" si="635"/>
        <v>42826</v>
      </c>
      <c r="AD4515" s="14">
        <f t="shared" si="636"/>
        <v>42847</v>
      </c>
      <c r="AE4515" s="1" t="str">
        <f t="shared" si="637"/>
        <v>Saturday</v>
      </c>
      <c r="AF4515" s="2">
        <v>0.68307870370370372</v>
      </c>
      <c r="AG4515" s="2">
        <f t="shared" si="638"/>
        <v>0.66666666666666663</v>
      </c>
      <c r="AH4515" t="s">
        <v>23</v>
      </c>
    </row>
    <row r="4516" spans="1:34" x14ac:dyDescent="0.25">
      <c r="A4516">
        <v>1595932</v>
      </c>
      <c r="B4516" t="s">
        <v>29</v>
      </c>
      <c r="C4516" t="s">
        <v>47</v>
      </c>
      <c r="D4516" t="s">
        <v>31</v>
      </c>
      <c r="E4516">
        <v>53233</v>
      </c>
      <c r="F4516" t="s">
        <v>20</v>
      </c>
      <c r="G4516" t="s">
        <v>97</v>
      </c>
      <c r="H4516">
        <v>11077</v>
      </c>
      <c r="I4516" t="s">
        <v>84</v>
      </c>
      <c r="J4516">
        <f>VLOOKUP(I4516,Key!$A$1:$C$73,2,FALSE)</f>
        <v>43.040154000000001</v>
      </c>
      <c r="K4516">
        <f>VLOOKUP(I4516,Key!$A$1:$C$73,3,FALSE)</f>
        <v>-87.932113000000001</v>
      </c>
      <c r="L4516" t="s">
        <v>84</v>
      </c>
      <c r="M4516">
        <f>VLOOKUP(L4516,Key!$A$1:$C$73,2,FALSE)</f>
        <v>43.040154000000001</v>
      </c>
      <c r="N4516">
        <f>VLOOKUP(L4516,Key!$A$1:$C$73,3,FALSE)</f>
        <v>-87.932113000000001</v>
      </c>
      <c r="O4516">
        <v>67</v>
      </c>
      <c r="P4516">
        <v>6</v>
      </c>
      <c r="Q4516">
        <v>10.1</v>
      </c>
      <c r="R4516">
        <v>9.5</v>
      </c>
      <c r="S4516">
        <v>402</v>
      </c>
      <c r="T4516">
        <f t="shared" si="630"/>
        <v>-1</v>
      </c>
      <c r="U4516" s="1">
        <v>42848</v>
      </c>
      <c r="V4516" s="13">
        <f t="shared" si="631"/>
        <v>42826</v>
      </c>
      <c r="W4516" s="14">
        <f t="shared" si="632"/>
        <v>42848</v>
      </c>
      <c r="X4516" s="1" t="str">
        <f t="shared" si="633"/>
        <v>Sunday</v>
      </c>
      <c r="Y4516" s="2">
        <v>0.52474537037037039</v>
      </c>
      <c r="Z4516" s="2">
        <f t="shared" si="634"/>
        <v>0.54166666666666663</v>
      </c>
      <c r="AA4516">
        <f>1</f>
        <v>1</v>
      </c>
      <c r="AB4516" s="1">
        <v>42848</v>
      </c>
      <c r="AC4516" s="13">
        <f t="shared" si="635"/>
        <v>42826</v>
      </c>
      <c r="AD4516" s="14">
        <f t="shared" si="636"/>
        <v>42848</v>
      </c>
      <c r="AE4516" s="1" t="str">
        <f t="shared" si="637"/>
        <v>Sunday</v>
      </c>
      <c r="AF4516" s="2">
        <v>0.57101851851851848</v>
      </c>
      <c r="AG4516" s="2">
        <f t="shared" si="638"/>
        <v>0.58333333333333326</v>
      </c>
      <c r="AH4516" t="s">
        <v>25</v>
      </c>
    </row>
    <row r="4517" spans="1:34" x14ac:dyDescent="0.25">
      <c r="A4517">
        <v>1596044</v>
      </c>
      <c r="B4517" t="s">
        <v>29</v>
      </c>
      <c r="C4517" t="s">
        <v>47</v>
      </c>
      <c r="D4517" t="s">
        <v>31</v>
      </c>
      <c r="E4517">
        <v>55321</v>
      </c>
      <c r="F4517" t="s">
        <v>20</v>
      </c>
      <c r="G4517" t="s">
        <v>50</v>
      </c>
      <c r="H4517">
        <v>190</v>
      </c>
      <c r="I4517" t="s">
        <v>66</v>
      </c>
      <c r="J4517">
        <f>VLOOKUP(I4517,Key!$A$1:$C$73,2,FALSE)</f>
        <v>43.078530000000001</v>
      </c>
      <c r="K4517">
        <f>VLOOKUP(I4517,Key!$A$1:$C$73,3,FALSE)</f>
        <v>-87.882620000000003</v>
      </c>
      <c r="L4517" t="s">
        <v>66</v>
      </c>
      <c r="M4517">
        <f>VLOOKUP(L4517,Key!$A$1:$C$73,2,FALSE)</f>
        <v>43.078530000000001</v>
      </c>
      <c r="N4517">
        <f>VLOOKUP(L4517,Key!$A$1:$C$73,3,FALSE)</f>
        <v>-87.882620000000003</v>
      </c>
      <c r="O4517">
        <v>69</v>
      </c>
      <c r="P4517">
        <v>0</v>
      </c>
      <c r="Q4517">
        <v>10.4</v>
      </c>
      <c r="R4517">
        <v>9.8000000000000007</v>
      </c>
      <c r="S4517">
        <v>414</v>
      </c>
      <c r="T4517">
        <f t="shared" si="630"/>
        <v>-1</v>
      </c>
      <c r="U4517" s="1">
        <v>42851</v>
      </c>
      <c r="V4517" s="13">
        <f t="shared" si="631"/>
        <v>42826</v>
      </c>
      <c r="W4517" s="14">
        <f t="shared" si="632"/>
        <v>42851</v>
      </c>
      <c r="X4517" s="1" t="str">
        <f t="shared" si="633"/>
        <v>Wednesday</v>
      </c>
      <c r="Y4517" s="2">
        <v>0.65377314814814813</v>
      </c>
      <c r="Z4517" s="2">
        <f t="shared" si="634"/>
        <v>0.66666666666666663</v>
      </c>
      <c r="AA4517">
        <f>1</f>
        <v>1</v>
      </c>
      <c r="AB4517" s="1">
        <v>42851</v>
      </c>
      <c r="AC4517" s="13">
        <f t="shared" si="635"/>
        <v>42826</v>
      </c>
      <c r="AD4517" s="14">
        <f t="shared" si="636"/>
        <v>42851</v>
      </c>
      <c r="AE4517" s="1" t="str">
        <f t="shared" si="637"/>
        <v>Wednesday</v>
      </c>
      <c r="AF4517" s="2">
        <v>0.70190972222222225</v>
      </c>
      <c r="AG4517" s="2">
        <f t="shared" si="638"/>
        <v>0.70833333333333326</v>
      </c>
      <c r="AH4517" t="s">
        <v>25</v>
      </c>
    </row>
    <row r="4518" spans="1:34" x14ac:dyDescent="0.25">
      <c r="A4518">
        <v>1598337</v>
      </c>
      <c r="B4518" t="s">
        <v>29</v>
      </c>
      <c r="E4518">
        <v>53202</v>
      </c>
      <c r="F4518" t="s">
        <v>20</v>
      </c>
      <c r="G4518" t="s">
        <v>97</v>
      </c>
      <c r="H4518">
        <v>9</v>
      </c>
      <c r="I4518" t="s">
        <v>48</v>
      </c>
      <c r="J4518">
        <f>VLOOKUP(I4518,Key!$A$1:$C$73,2,FALSE)</f>
        <v>43.031320000000001</v>
      </c>
      <c r="K4518">
        <f>VLOOKUP(I4518,Key!$A$1:$C$73,3,FALSE)</f>
        <v>-87.904259999999994</v>
      </c>
      <c r="L4518" t="s">
        <v>77</v>
      </c>
      <c r="M4518">
        <f>VLOOKUP(L4518,Key!$A$1:$C$73,2,FALSE)</f>
        <v>43.036900000000003</v>
      </c>
      <c r="N4518">
        <f>VLOOKUP(L4518,Key!$A$1:$C$73,3,FALSE)</f>
        <v>-87.89667</v>
      </c>
      <c r="O4518">
        <v>6</v>
      </c>
      <c r="P4518">
        <v>2</v>
      </c>
      <c r="Q4518">
        <v>0.9</v>
      </c>
      <c r="R4518">
        <v>0.9</v>
      </c>
      <c r="S4518">
        <v>36</v>
      </c>
      <c r="T4518">
        <f t="shared" si="630"/>
        <v>-1</v>
      </c>
      <c r="U4518" s="1">
        <v>42851</v>
      </c>
      <c r="V4518" s="13">
        <f t="shared" si="631"/>
        <v>42826</v>
      </c>
      <c r="W4518" s="14">
        <f t="shared" si="632"/>
        <v>42851</v>
      </c>
      <c r="X4518" s="1" t="str">
        <f t="shared" si="633"/>
        <v>Wednesday</v>
      </c>
      <c r="Y4518" s="2">
        <v>0.33222222222222225</v>
      </c>
      <c r="Z4518" s="2">
        <f t="shared" si="634"/>
        <v>0.33333333333333331</v>
      </c>
      <c r="AA4518">
        <f>1</f>
        <v>1</v>
      </c>
      <c r="AB4518" s="1">
        <v>42851</v>
      </c>
      <c r="AC4518" s="13">
        <f t="shared" si="635"/>
        <v>42826</v>
      </c>
      <c r="AD4518" s="14">
        <f t="shared" si="636"/>
        <v>42851</v>
      </c>
      <c r="AE4518" s="1" t="str">
        <f t="shared" si="637"/>
        <v>Wednesday</v>
      </c>
      <c r="AF4518" s="2">
        <v>0.33655092592592589</v>
      </c>
      <c r="AG4518" s="2">
        <f t="shared" si="638"/>
        <v>0.33333333333333331</v>
      </c>
      <c r="AH4518" t="s">
        <v>23</v>
      </c>
    </row>
    <row r="4519" spans="1:34" x14ac:dyDescent="0.25">
      <c r="A4519">
        <v>1598337</v>
      </c>
      <c r="B4519" t="s">
        <v>29</v>
      </c>
      <c r="E4519">
        <v>53202</v>
      </c>
      <c r="F4519" t="s">
        <v>20</v>
      </c>
      <c r="G4519" t="s">
        <v>97</v>
      </c>
      <c r="H4519">
        <v>9</v>
      </c>
      <c r="I4519" t="s">
        <v>77</v>
      </c>
      <c r="J4519">
        <f>VLOOKUP(I4519,Key!$A$1:$C$73,2,FALSE)</f>
        <v>43.036900000000003</v>
      </c>
      <c r="K4519">
        <f>VLOOKUP(I4519,Key!$A$1:$C$73,3,FALSE)</f>
        <v>-87.89667</v>
      </c>
      <c r="L4519" t="s">
        <v>48</v>
      </c>
      <c r="M4519">
        <f>VLOOKUP(L4519,Key!$A$1:$C$73,2,FALSE)</f>
        <v>43.031320000000001</v>
      </c>
      <c r="N4519">
        <f>VLOOKUP(L4519,Key!$A$1:$C$73,3,FALSE)</f>
        <v>-87.904259999999994</v>
      </c>
      <c r="O4519">
        <v>6</v>
      </c>
      <c r="P4519">
        <v>2</v>
      </c>
      <c r="Q4519">
        <v>0.9</v>
      </c>
      <c r="R4519">
        <v>0.9</v>
      </c>
      <c r="S4519">
        <v>36</v>
      </c>
      <c r="T4519">
        <f t="shared" si="630"/>
        <v>-1</v>
      </c>
      <c r="U4519" s="1">
        <v>42851</v>
      </c>
      <c r="V4519" s="13">
        <f t="shared" si="631"/>
        <v>42826</v>
      </c>
      <c r="W4519" s="14">
        <f t="shared" si="632"/>
        <v>42851</v>
      </c>
      <c r="X4519" s="1" t="str">
        <f t="shared" si="633"/>
        <v>Wednesday</v>
      </c>
      <c r="Y4519" s="2">
        <v>0.5387615740740741</v>
      </c>
      <c r="Z4519" s="2">
        <f t="shared" si="634"/>
        <v>0.54166666666666663</v>
      </c>
      <c r="AA4519">
        <f>1</f>
        <v>1</v>
      </c>
      <c r="AB4519" s="1">
        <v>42851</v>
      </c>
      <c r="AC4519" s="13">
        <f t="shared" si="635"/>
        <v>42826</v>
      </c>
      <c r="AD4519" s="14">
        <f t="shared" si="636"/>
        <v>42851</v>
      </c>
      <c r="AE4519" s="1" t="str">
        <f t="shared" si="637"/>
        <v>Wednesday</v>
      </c>
      <c r="AF4519" s="2">
        <v>0.54258101851851859</v>
      </c>
      <c r="AG4519" s="2">
        <f t="shared" si="638"/>
        <v>0.54166666666666663</v>
      </c>
      <c r="AH4519" t="s">
        <v>23</v>
      </c>
    </row>
    <row r="4520" spans="1:34" x14ac:dyDescent="0.25">
      <c r="A4520">
        <v>1598725</v>
      </c>
      <c r="B4520" t="s">
        <v>29</v>
      </c>
      <c r="C4520" t="s">
        <v>47</v>
      </c>
      <c r="D4520" t="s">
        <v>31</v>
      </c>
      <c r="E4520">
        <v>53202</v>
      </c>
      <c r="F4520" t="s">
        <v>20</v>
      </c>
      <c r="G4520" t="s">
        <v>50</v>
      </c>
      <c r="H4520">
        <v>11109</v>
      </c>
      <c r="I4520" t="s">
        <v>48</v>
      </c>
      <c r="J4520">
        <f>VLOOKUP(I4520,Key!$A$1:$C$73,2,FALSE)</f>
        <v>43.031320000000001</v>
      </c>
      <c r="K4520">
        <f>VLOOKUP(I4520,Key!$A$1:$C$73,3,FALSE)</f>
        <v>-87.904259999999994</v>
      </c>
      <c r="L4520" t="s">
        <v>92</v>
      </c>
      <c r="M4520">
        <f>VLOOKUP(L4520,Key!$A$1:$C$73,2,FALSE)</f>
        <v>43.038245000000003</v>
      </c>
      <c r="N4520">
        <f>VLOOKUP(L4520,Key!$A$1:$C$73,3,FALSE)</f>
        <v>-87.914811999999998</v>
      </c>
      <c r="O4520">
        <v>445</v>
      </c>
      <c r="P4520">
        <v>0</v>
      </c>
      <c r="Q4520">
        <v>18</v>
      </c>
      <c r="R4520">
        <v>17.100000000000001</v>
      </c>
      <c r="S4520">
        <v>720</v>
      </c>
      <c r="T4520">
        <f t="shared" si="630"/>
        <v>-1</v>
      </c>
      <c r="U4520" s="1">
        <v>42851</v>
      </c>
      <c r="V4520" s="13">
        <f t="shared" si="631"/>
        <v>42826</v>
      </c>
      <c r="W4520" s="14">
        <f t="shared" si="632"/>
        <v>42851</v>
      </c>
      <c r="X4520" s="1" t="str">
        <f t="shared" si="633"/>
        <v>Wednesday</v>
      </c>
      <c r="Y4520" s="2">
        <v>0.3367708333333333</v>
      </c>
      <c r="Z4520" s="2">
        <f t="shared" si="634"/>
        <v>0.33333333333333331</v>
      </c>
      <c r="AA4520">
        <f>1</f>
        <v>1</v>
      </c>
      <c r="AB4520" s="1">
        <v>42851</v>
      </c>
      <c r="AC4520" s="13">
        <f t="shared" si="635"/>
        <v>42826</v>
      </c>
      <c r="AD4520" s="14">
        <f t="shared" si="636"/>
        <v>42851</v>
      </c>
      <c r="AE4520" s="1" t="str">
        <f t="shared" si="637"/>
        <v>Wednesday</v>
      </c>
      <c r="AF4520" s="2">
        <v>0.64560185185185182</v>
      </c>
      <c r="AG4520" s="2">
        <f t="shared" si="638"/>
        <v>0.625</v>
      </c>
      <c r="AH4520" t="s">
        <v>23</v>
      </c>
    </row>
    <row r="4521" spans="1:34" x14ac:dyDescent="0.25">
      <c r="A4521">
        <v>1378810</v>
      </c>
      <c r="B4521" t="s">
        <v>29</v>
      </c>
      <c r="C4521" t="s">
        <v>103</v>
      </c>
      <c r="D4521" t="s">
        <v>31</v>
      </c>
      <c r="E4521">
        <v>53211</v>
      </c>
      <c r="F4521" t="s">
        <v>20</v>
      </c>
      <c r="G4521" t="s">
        <v>32</v>
      </c>
      <c r="H4521">
        <v>5448</v>
      </c>
      <c r="I4521" t="s">
        <v>63</v>
      </c>
      <c r="J4521">
        <f>VLOOKUP(I4521,Key!$A$1:$C$73,2,FALSE)</f>
        <v>43.066893999999998</v>
      </c>
      <c r="K4521">
        <f>VLOOKUP(I4521,Key!$A$1:$C$73,3,FALSE)</f>
        <v>-87.877936000000005</v>
      </c>
      <c r="L4521" t="s">
        <v>64</v>
      </c>
      <c r="M4521">
        <f>VLOOKUP(L4521,Key!$A$1:$C$73,2,FALSE)</f>
        <v>43.069021999999997</v>
      </c>
      <c r="N4521">
        <f>VLOOKUP(L4521,Key!$A$1:$C$73,3,FALSE)</f>
        <v>-87.887940999999998</v>
      </c>
      <c r="O4521">
        <v>4</v>
      </c>
      <c r="P4521">
        <v>0</v>
      </c>
      <c r="Q4521">
        <v>0.6</v>
      </c>
      <c r="R4521">
        <v>0.6</v>
      </c>
      <c r="S4521">
        <v>24</v>
      </c>
      <c r="T4521">
        <f t="shared" si="630"/>
        <v>-1</v>
      </c>
      <c r="U4521" s="1">
        <v>42846</v>
      </c>
      <c r="V4521" s="13">
        <f t="shared" si="631"/>
        <v>42826</v>
      </c>
      <c r="W4521" s="14">
        <f t="shared" si="632"/>
        <v>42846</v>
      </c>
      <c r="X4521" s="1" t="str">
        <f t="shared" si="633"/>
        <v>Friday</v>
      </c>
      <c r="Y4521" s="2">
        <v>0.97210648148148149</v>
      </c>
      <c r="Z4521" s="2">
        <f t="shared" si="634"/>
        <v>0.95833333333333326</v>
      </c>
      <c r="AA4521">
        <f>1</f>
        <v>1</v>
      </c>
      <c r="AB4521" s="1">
        <v>42846</v>
      </c>
      <c r="AC4521" s="13">
        <f t="shared" si="635"/>
        <v>42826</v>
      </c>
      <c r="AD4521" s="14">
        <f t="shared" si="636"/>
        <v>42846</v>
      </c>
      <c r="AE4521" s="1" t="str">
        <f t="shared" si="637"/>
        <v>Friday</v>
      </c>
      <c r="AF4521" s="2">
        <v>0.97438657407407403</v>
      </c>
      <c r="AG4521" s="2">
        <f t="shared" si="638"/>
        <v>0.95833333333333326</v>
      </c>
      <c r="AH4521" t="s">
        <v>23</v>
      </c>
    </row>
    <row r="4522" spans="1:34" x14ac:dyDescent="0.25">
      <c r="A4522">
        <v>1250902</v>
      </c>
      <c r="B4522" t="s">
        <v>29</v>
      </c>
      <c r="C4522" t="s">
        <v>35</v>
      </c>
      <c r="D4522" t="s">
        <v>31</v>
      </c>
      <c r="E4522">
        <v>53213</v>
      </c>
      <c r="F4522" t="s">
        <v>20</v>
      </c>
      <c r="G4522" t="s">
        <v>99</v>
      </c>
      <c r="H4522">
        <v>5530</v>
      </c>
      <c r="I4522" t="s">
        <v>80</v>
      </c>
      <c r="J4522">
        <f>VLOOKUP(I4522,Key!$A$1:$C$73,2,FALSE)</f>
        <v>43.060250000000003</v>
      </c>
      <c r="K4522">
        <f>VLOOKUP(I4522,Key!$A$1:$C$73,3,FALSE)</f>
        <v>-87.892169999999993</v>
      </c>
      <c r="L4522" t="s">
        <v>64</v>
      </c>
      <c r="M4522">
        <f>VLOOKUP(L4522,Key!$A$1:$C$73,2,FALSE)</f>
        <v>43.069021999999997</v>
      </c>
      <c r="N4522">
        <f>VLOOKUP(L4522,Key!$A$1:$C$73,3,FALSE)</f>
        <v>-87.887940999999998</v>
      </c>
      <c r="O4522">
        <v>20</v>
      </c>
      <c r="P4522">
        <v>0</v>
      </c>
      <c r="Q4522">
        <v>3</v>
      </c>
      <c r="R4522">
        <v>2.9</v>
      </c>
      <c r="S4522">
        <v>120</v>
      </c>
      <c r="T4522">
        <f t="shared" si="630"/>
        <v>-1</v>
      </c>
      <c r="U4522" s="1">
        <v>42846</v>
      </c>
      <c r="V4522" s="13">
        <f t="shared" si="631"/>
        <v>42826</v>
      </c>
      <c r="W4522" s="14">
        <f t="shared" si="632"/>
        <v>42846</v>
      </c>
      <c r="X4522" s="1" t="str">
        <f t="shared" si="633"/>
        <v>Friday</v>
      </c>
      <c r="Y4522" s="2">
        <v>0.97952546296296295</v>
      </c>
      <c r="Z4522" s="2">
        <f t="shared" si="634"/>
        <v>1</v>
      </c>
      <c r="AA4522">
        <f>1</f>
        <v>1</v>
      </c>
      <c r="AB4522" s="1">
        <v>42846</v>
      </c>
      <c r="AC4522" s="13">
        <f t="shared" si="635"/>
        <v>42826</v>
      </c>
      <c r="AD4522" s="14">
        <f t="shared" si="636"/>
        <v>42846</v>
      </c>
      <c r="AE4522" s="1" t="str">
        <f t="shared" si="637"/>
        <v>Friday</v>
      </c>
      <c r="AF4522" s="2">
        <v>0.99351851851851858</v>
      </c>
      <c r="AG4522" s="2">
        <f t="shared" si="638"/>
        <v>1</v>
      </c>
      <c r="AH4522" t="s">
        <v>23</v>
      </c>
    </row>
    <row r="4523" spans="1:34" x14ac:dyDescent="0.25">
      <c r="A4523">
        <v>1435377</v>
      </c>
      <c r="B4523" t="s">
        <v>29</v>
      </c>
      <c r="C4523" t="s">
        <v>47</v>
      </c>
      <c r="D4523" t="s">
        <v>31</v>
      </c>
      <c r="E4523">
        <v>53233</v>
      </c>
      <c r="F4523" t="s">
        <v>20</v>
      </c>
      <c r="G4523" t="s">
        <v>32</v>
      </c>
      <c r="H4523">
        <v>5419</v>
      </c>
      <c r="I4523" t="s">
        <v>27</v>
      </c>
      <c r="J4523">
        <f>VLOOKUP(I4523,Key!$A$1:$C$73,2,FALSE)</f>
        <v>43.041646999999998</v>
      </c>
      <c r="K4523">
        <f>VLOOKUP(I4523,Key!$A$1:$C$73,3,FALSE)</f>
        <v>-87.927257999999995</v>
      </c>
      <c r="L4523" t="s">
        <v>85</v>
      </c>
      <c r="M4523">
        <f>VLOOKUP(L4523,Key!$A$1:$C$73,2,FALSE)</f>
        <v>43.053040000000003</v>
      </c>
      <c r="N4523">
        <f>VLOOKUP(L4523,Key!$A$1:$C$73,3,FALSE)</f>
        <v>-87.897660000000002</v>
      </c>
      <c r="O4523">
        <v>19</v>
      </c>
      <c r="P4523">
        <v>0</v>
      </c>
      <c r="Q4523">
        <v>2.9</v>
      </c>
      <c r="R4523">
        <v>2.7</v>
      </c>
      <c r="S4523">
        <v>114</v>
      </c>
      <c r="T4523">
        <f t="shared" si="630"/>
        <v>-1</v>
      </c>
      <c r="U4523" s="1">
        <v>42846</v>
      </c>
      <c r="V4523" s="13">
        <f t="shared" si="631"/>
        <v>42826</v>
      </c>
      <c r="W4523" s="14">
        <f t="shared" si="632"/>
        <v>42846</v>
      </c>
      <c r="X4523" s="1" t="str">
        <f t="shared" si="633"/>
        <v>Friday</v>
      </c>
      <c r="Y4523" s="2">
        <v>0.98679398148148145</v>
      </c>
      <c r="Z4523" s="2">
        <f t="shared" si="634"/>
        <v>1</v>
      </c>
      <c r="AA4523">
        <f>1</f>
        <v>1</v>
      </c>
      <c r="AB4523" s="1">
        <v>42846</v>
      </c>
      <c r="AC4523" s="13">
        <f t="shared" si="635"/>
        <v>42826</v>
      </c>
      <c r="AD4523" s="14">
        <f t="shared" si="636"/>
        <v>42846</v>
      </c>
      <c r="AE4523" s="1" t="str">
        <f t="shared" si="637"/>
        <v>Friday</v>
      </c>
      <c r="AF4523" s="2">
        <v>0.99957175925925934</v>
      </c>
      <c r="AG4523" s="2">
        <f t="shared" si="638"/>
        <v>1</v>
      </c>
      <c r="AH4523" t="s">
        <v>23</v>
      </c>
    </row>
    <row r="4524" spans="1:34" x14ac:dyDescent="0.25">
      <c r="A4524">
        <v>1425087</v>
      </c>
      <c r="B4524" t="s">
        <v>29</v>
      </c>
      <c r="C4524" t="s">
        <v>30</v>
      </c>
      <c r="D4524" t="s">
        <v>31</v>
      </c>
      <c r="E4524">
        <v>53212</v>
      </c>
      <c r="F4524" t="s">
        <v>20</v>
      </c>
      <c r="G4524" t="s">
        <v>32</v>
      </c>
      <c r="H4524">
        <v>5485</v>
      </c>
      <c r="I4524" t="s">
        <v>40</v>
      </c>
      <c r="J4524">
        <f>VLOOKUP(I4524,Key!$A$1:$C$73,2,FALSE)</f>
        <v>43.06033</v>
      </c>
      <c r="K4524">
        <f>VLOOKUP(I4524,Key!$A$1:$C$73,3,FALSE)</f>
        <v>-87.89546</v>
      </c>
      <c r="L4524" t="s">
        <v>57</v>
      </c>
      <c r="M4524">
        <f>VLOOKUP(L4524,Key!$A$1:$C$73,2,FALSE)</f>
        <v>43.03913</v>
      </c>
      <c r="N4524">
        <f>VLOOKUP(L4524,Key!$A$1:$C$73,3,FALSE)</f>
        <v>-87.916150000000002</v>
      </c>
      <c r="O4524">
        <v>11</v>
      </c>
      <c r="P4524">
        <v>0</v>
      </c>
      <c r="Q4524">
        <v>1.7</v>
      </c>
      <c r="R4524">
        <v>1.6</v>
      </c>
      <c r="S4524">
        <v>66</v>
      </c>
      <c r="T4524">
        <f t="shared" si="630"/>
        <v>-1</v>
      </c>
      <c r="U4524" s="1">
        <v>42847</v>
      </c>
      <c r="V4524" s="13">
        <f t="shared" si="631"/>
        <v>42826</v>
      </c>
      <c r="W4524" s="14">
        <f t="shared" si="632"/>
        <v>42847</v>
      </c>
      <c r="X4524" s="1" t="str">
        <f t="shared" si="633"/>
        <v>Saturday</v>
      </c>
      <c r="Y4524" s="2">
        <v>0.31489583333333332</v>
      </c>
      <c r="Z4524" s="2">
        <f t="shared" si="634"/>
        <v>0.33333333333333331</v>
      </c>
      <c r="AA4524">
        <f>1</f>
        <v>1</v>
      </c>
      <c r="AB4524" s="1">
        <v>42847</v>
      </c>
      <c r="AC4524" s="13">
        <f t="shared" si="635"/>
        <v>42826</v>
      </c>
      <c r="AD4524" s="14">
        <f t="shared" si="636"/>
        <v>42847</v>
      </c>
      <c r="AE4524" s="1" t="str">
        <f t="shared" si="637"/>
        <v>Saturday</v>
      </c>
      <c r="AF4524" s="2">
        <v>0.32276620370370374</v>
      </c>
      <c r="AG4524" s="2">
        <f t="shared" si="638"/>
        <v>0.33333333333333331</v>
      </c>
      <c r="AH4524" t="s">
        <v>23</v>
      </c>
    </row>
    <row r="4525" spans="1:34" x14ac:dyDescent="0.25">
      <c r="A4525">
        <v>1585551</v>
      </c>
      <c r="B4525" t="s">
        <v>29</v>
      </c>
      <c r="C4525" t="s">
        <v>47</v>
      </c>
      <c r="D4525" t="s">
        <v>31</v>
      </c>
      <c r="E4525">
        <v>53202</v>
      </c>
      <c r="F4525" t="s">
        <v>20</v>
      </c>
      <c r="G4525" t="s">
        <v>32</v>
      </c>
      <c r="H4525">
        <v>11000</v>
      </c>
      <c r="I4525" t="s">
        <v>83</v>
      </c>
      <c r="J4525">
        <f>VLOOKUP(I4525,Key!$A$1:$C$73,2,FALSE)</f>
        <v>43.026229999999998</v>
      </c>
      <c r="K4525">
        <f>VLOOKUP(I4525,Key!$A$1:$C$73,3,FALSE)</f>
        <v>-87.912809999999993</v>
      </c>
      <c r="L4525" t="s">
        <v>39</v>
      </c>
      <c r="M4525">
        <f>VLOOKUP(L4525,Key!$A$1:$C$73,2,FALSE)</f>
        <v>43.031480000000002</v>
      </c>
      <c r="N4525">
        <f>VLOOKUP(L4525,Key!$A$1:$C$73,3,FALSE)</f>
        <v>-87.908169999999998</v>
      </c>
      <c r="O4525">
        <v>5</v>
      </c>
      <c r="P4525">
        <v>0</v>
      </c>
      <c r="Q4525">
        <v>0.8</v>
      </c>
      <c r="R4525">
        <v>0.7</v>
      </c>
      <c r="S4525">
        <v>30</v>
      </c>
      <c r="T4525">
        <f t="shared" si="630"/>
        <v>-1</v>
      </c>
      <c r="U4525" s="1">
        <v>42847</v>
      </c>
      <c r="V4525" s="13">
        <f t="shared" si="631"/>
        <v>42826</v>
      </c>
      <c r="W4525" s="14">
        <f t="shared" si="632"/>
        <v>42847</v>
      </c>
      <c r="X4525" s="1" t="str">
        <f t="shared" si="633"/>
        <v>Saturday</v>
      </c>
      <c r="Y4525" s="2">
        <v>0.36312499999999998</v>
      </c>
      <c r="Z4525" s="2">
        <f t="shared" si="634"/>
        <v>0.375</v>
      </c>
      <c r="AA4525">
        <f>1</f>
        <v>1</v>
      </c>
      <c r="AB4525" s="1">
        <v>42847</v>
      </c>
      <c r="AC4525" s="13">
        <f t="shared" si="635"/>
        <v>42826</v>
      </c>
      <c r="AD4525" s="14">
        <f t="shared" si="636"/>
        <v>42847</v>
      </c>
      <c r="AE4525" s="1" t="str">
        <f t="shared" si="637"/>
        <v>Saturday</v>
      </c>
      <c r="AF4525" s="2">
        <v>0.3663541666666667</v>
      </c>
      <c r="AG4525" s="2">
        <f t="shared" si="638"/>
        <v>0.375</v>
      </c>
      <c r="AH4525" t="s">
        <v>23</v>
      </c>
    </row>
    <row r="4526" spans="1:34" x14ac:dyDescent="0.25">
      <c r="A4526">
        <v>1250295</v>
      </c>
      <c r="B4526" t="s">
        <v>29</v>
      </c>
      <c r="C4526" t="s">
        <v>116</v>
      </c>
      <c r="D4526" t="s">
        <v>31</v>
      </c>
      <c r="E4526">
        <v>54467</v>
      </c>
      <c r="F4526" t="s">
        <v>20</v>
      </c>
      <c r="G4526" t="s">
        <v>99</v>
      </c>
      <c r="H4526">
        <v>316</v>
      </c>
      <c r="I4526" t="s">
        <v>66</v>
      </c>
      <c r="J4526">
        <f>VLOOKUP(I4526,Key!$A$1:$C$73,2,FALSE)</f>
        <v>43.078530000000001</v>
      </c>
      <c r="K4526">
        <f>VLOOKUP(I4526,Key!$A$1:$C$73,3,FALSE)</f>
        <v>-87.882620000000003</v>
      </c>
      <c r="L4526" t="s">
        <v>66</v>
      </c>
      <c r="M4526">
        <f>VLOOKUP(L4526,Key!$A$1:$C$73,2,FALSE)</f>
        <v>43.078530000000001</v>
      </c>
      <c r="N4526">
        <f>VLOOKUP(L4526,Key!$A$1:$C$73,3,FALSE)</f>
        <v>-87.882620000000003</v>
      </c>
      <c r="O4526">
        <v>19</v>
      </c>
      <c r="P4526">
        <v>0</v>
      </c>
      <c r="Q4526">
        <v>2.9</v>
      </c>
      <c r="R4526">
        <v>2.7</v>
      </c>
      <c r="S4526">
        <v>114</v>
      </c>
      <c r="T4526">
        <f t="shared" si="630"/>
        <v>-1</v>
      </c>
      <c r="U4526" s="1">
        <v>42847</v>
      </c>
      <c r="V4526" s="13">
        <f t="shared" si="631"/>
        <v>42826</v>
      </c>
      <c r="W4526" s="14">
        <f t="shared" si="632"/>
        <v>42847</v>
      </c>
      <c r="X4526" s="1" t="str">
        <f t="shared" si="633"/>
        <v>Saturday</v>
      </c>
      <c r="Y4526" s="2">
        <v>0.39106481481481481</v>
      </c>
      <c r="Z4526" s="2">
        <f t="shared" si="634"/>
        <v>0.375</v>
      </c>
      <c r="AA4526">
        <f>1</f>
        <v>1</v>
      </c>
      <c r="AB4526" s="1">
        <v>42847</v>
      </c>
      <c r="AC4526" s="13">
        <f t="shared" si="635"/>
        <v>42826</v>
      </c>
      <c r="AD4526" s="14">
        <f t="shared" si="636"/>
        <v>42847</v>
      </c>
      <c r="AE4526" s="1" t="str">
        <f t="shared" si="637"/>
        <v>Saturday</v>
      </c>
      <c r="AF4526" s="2">
        <v>0.4047337962962963</v>
      </c>
      <c r="AG4526" s="2">
        <f t="shared" si="638"/>
        <v>0.41666666666666663</v>
      </c>
      <c r="AH4526" t="s">
        <v>25</v>
      </c>
    </row>
    <row r="4527" spans="1:34" x14ac:dyDescent="0.25">
      <c r="A4527">
        <v>1586152</v>
      </c>
      <c r="B4527" t="s">
        <v>29</v>
      </c>
      <c r="C4527" t="s">
        <v>144</v>
      </c>
      <c r="D4527" t="s">
        <v>145</v>
      </c>
      <c r="E4527">
        <v>48103</v>
      </c>
      <c r="F4527" t="s">
        <v>20</v>
      </c>
      <c r="G4527" t="s">
        <v>97</v>
      </c>
      <c r="H4527">
        <v>5459</v>
      </c>
      <c r="I4527" t="s">
        <v>78</v>
      </c>
      <c r="J4527">
        <f>VLOOKUP(I4527,Key!$A$1:$C$73,2,FALSE)</f>
        <v>43.048200000000001</v>
      </c>
      <c r="K4527">
        <f>VLOOKUP(I4527,Key!$A$1:$C$73,3,FALSE)</f>
        <v>-87.900859999999994</v>
      </c>
      <c r="L4527" t="s">
        <v>82</v>
      </c>
      <c r="M4527">
        <f>VLOOKUP(L4527,Key!$A$1:$C$73,2,FALSE)</f>
        <v>43.040349999999997</v>
      </c>
      <c r="N4527">
        <f>VLOOKUP(L4527,Key!$A$1:$C$73,3,FALSE)</f>
        <v>-87.920760000000001</v>
      </c>
      <c r="O4527">
        <v>18</v>
      </c>
      <c r="P4527">
        <v>2</v>
      </c>
      <c r="Q4527">
        <v>2.7</v>
      </c>
      <c r="R4527">
        <v>2.6</v>
      </c>
      <c r="S4527">
        <v>108</v>
      </c>
      <c r="T4527">
        <f t="shared" si="630"/>
        <v>-1</v>
      </c>
      <c r="U4527" s="1">
        <v>42847</v>
      </c>
      <c r="V4527" s="13">
        <f t="shared" si="631"/>
        <v>42826</v>
      </c>
      <c r="W4527" s="14">
        <f t="shared" si="632"/>
        <v>42847</v>
      </c>
      <c r="X4527" s="1" t="str">
        <f t="shared" si="633"/>
        <v>Saturday</v>
      </c>
      <c r="Y4527" s="2">
        <v>0.47469907407407402</v>
      </c>
      <c r="Z4527" s="2">
        <f t="shared" si="634"/>
        <v>0.45833333333333331</v>
      </c>
      <c r="AA4527">
        <f>1</f>
        <v>1</v>
      </c>
      <c r="AB4527" s="1">
        <v>42847</v>
      </c>
      <c r="AC4527" s="13">
        <f t="shared" si="635"/>
        <v>42826</v>
      </c>
      <c r="AD4527" s="14">
        <f t="shared" si="636"/>
        <v>42847</v>
      </c>
      <c r="AE4527" s="1" t="str">
        <f t="shared" si="637"/>
        <v>Saturday</v>
      </c>
      <c r="AF4527" s="2">
        <v>0.48708333333333331</v>
      </c>
      <c r="AG4527" s="2">
        <f t="shared" si="638"/>
        <v>0.5</v>
      </c>
      <c r="AH4527" t="s">
        <v>23</v>
      </c>
    </row>
    <row r="4528" spans="1:34" x14ac:dyDescent="0.25">
      <c r="A4528">
        <v>1365846</v>
      </c>
      <c r="B4528" t="s">
        <v>29</v>
      </c>
      <c r="C4528" t="s">
        <v>103</v>
      </c>
      <c r="D4528" t="s">
        <v>31</v>
      </c>
      <c r="E4528">
        <v>53233</v>
      </c>
      <c r="F4528" t="s">
        <v>20</v>
      </c>
      <c r="G4528" t="s">
        <v>32</v>
      </c>
      <c r="H4528">
        <v>5444</v>
      </c>
      <c r="I4528" t="s">
        <v>21</v>
      </c>
      <c r="J4528">
        <f>VLOOKUP(I4528,Key!$A$1:$C$73,2,FALSE)</f>
        <v>43.074890000000003</v>
      </c>
      <c r="K4528">
        <f>VLOOKUP(I4528,Key!$A$1:$C$73,3,FALSE)</f>
        <v>-87.882810000000006</v>
      </c>
      <c r="L4528" t="s">
        <v>89</v>
      </c>
      <c r="M4528">
        <f>VLOOKUP(L4528,Key!$A$1:$C$73,2,FALSE)</f>
        <v>43.060155999999999</v>
      </c>
      <c r="N4528">
        <f>VLOOKUP(L4528,Key!$A$1:$C$73,3,FALSE)</f>
        <v>-87.881258000000003</v>
      </c>
      <c r="O4528">
        <v>14</v>
      </c>
      <c r="P4528">
        <v>0</v>
      </c>
      <c r="Q4528">
        <v>2.1</v>
      </c>
      <c r="R4528">
        <v>2</v>
      </c>
      <c r="S4528">
        <v>84</v>
      </c>
      <c r="T4528">
        <f t="shared" si="630"/>
        <v>-1</v>
      </c>
      <c r="U4528" s="1">
        <v>42847</v>
      </c>
      <c r="V4528" s="13">
        <f t="shared" si="631"/>
        <v>42826</v>
      </c>
      <c r="W4528" s="14">
        <f t="shared" si="632"/>
        <v>42847</v>
      </c>
      <c r="X4528" s="1" t="str">
        <f t="shared" si="633"/>
        <v>Saturday</v>
      </c>
      <c r="Y4528" s="2">
        <v>0.55736111111111108</v>
      </c>
      <c r="Z4528" s="2">
        <f t="shared" si="634"/>
        <v>0.54166666666666663</v>
      </c>
      <c r="AA4528">
        <f>1</f>
        <v>1</v>
      </c>
      <c r="AB4528" s="1">
        <v>42847</v>
      </c>
      <c r="AC4528" s="13">
        <f t="shared" si="635"/>
        <v>42826</v>
      </c>
      <c r="AD4528" s="14">
        <f t="shared" si="636"/>
        <v>42847</v>
      </c>
      <c r="AE4528" s="1" t="str">
        <f t="shared" si="637"/>
        <v>Saturday</v>
      </c>
      <c r="AF4528" s="2">
        <v>0.56687500000000002</v>
      </c>
      <c r="AG4528" s="2">
        <f t="shared" si="638"/>
        <v>0.58333333333333326</v>
      </c>
      <c r="AH4528" t="s">
        <v>23</v>
      </c>
    </row>
    <row r="4529" spans="1:34" x14ac:dyDescent="0.25">
      <c r="A4529">
        <v>1400126</v>
      </c>
      <c r="B4529" t="s">
        <v>29</v>
      </c>
      <c r="C4529" t="s">
        <v>47</v>
      </c>
      <c r="D4529" t="s">
        <v>31</v>
      </c>
      <c r="E4529">
        <v>53211</v>
      </c>
      <c r="F4529" t="s">
        <v>20</v>
      </c>
      <c r="G4529" t="s">
        <v>32</v>
      </c>
      <c r="H4529">
        <v>21</v>
      </c>
      <c r="I4529" t="s">
        <v>63</v>
      </c>
      <c r="J4529">
        <f>VLOOKUP(I4529,Key!$A$1:$C$73,2,FALSE)</f>
        <v>43.066893999999998</v>
      </c>
      <c r="K4529">
        <f>VLOOKUP(I4529,Key!$A$1:$C$73,3,FALSE)</f>
        <v>-87.877936000000005</v>
      </c>
      <c r="L4529" t="s">
        <v>24</v>
      </c>
      <c r="M4529">
        <f>VLOOKUP(L4529,Key!$A$1:$C$73,2,FALSE)</f>
        <v>43.074655999999997</v>
      </c>
      <c r="N4529">
        <f>VLOOKUP(L4529,Key!$A$1:$C$73,3,FALSE)</f>
        <v>-87.889011999999994</v>
      </c>
      <c r="O4529">
        <v>7</v>
      </c>
      <c r="P4529">
        <v>0</v>
      </c>
      <c r="Q4529">
        <v>1.1000000000000001</v>
      </c>
      <c r="R4529">
        <v>1</v>
      </c>
      <c r="S4529">
        <v>42</v>
      </c>
      <c r="T4529">
        <f t="shared" si="630"/>
        <v>-1</v>
      </c>
      <c r="U4529" s="1">
        <v>42847</v>
      </c>
      <c r="V4529" s="13">
        <f t="shared" si="631"/>
        <v>42826</v>
      </c>
      <c r="W4529" s="14">
        <f t="shared" si="632"/>
        <v>42847</v>
      </c>
      <c r="X4529" s="1" t="str">
        <f t="shared" si="633"/>
        <v>Saturday</v>
      </c>
      <c r="Y4529" s="2">
        <v>0.57674768518518515</v>
      </c>
      <c r="Z4529" s="2">
        <f t="shared" si="634"/>
        <v>0.58333333333333326</v>
      </c>
      <c r="AA4529">
        <f>1</f>
        <v>1</v>
      </c>
      <c r="AB4529" s="1">
        <v>42847</v>
      </c>
      <c r="AC4529" s="13">
        <f t="shared" si="635"/>
        <v>42826</v>
      </c>
      <c r="AD4529" s="14">
        <f t="shared" si="636"/>
        <v>42847</v>
      </c>
      <c r="AE4529" s="1" t="str">
        <f t="shared" si="637"/>
        <v>Saturday</v>
      </c>
      <c r="AF4529" s="2">
        <v>0.58136574074074077</v>
      </c>
      <c r="AG4529" s="2">
        <f t="shared" si="638"/>
        <v>0.58333333333333326</v>
      </c>
      <c r="AH4529" t="s">
        <v>23</v>
      </c>
    </row>
    <row r="4530" spans="1:34" x14ac:dyDescent="0.25">
      <c r="A4530">
        <v>1224715</v>
      </c>
      <c r="B4530" t="s">
        <v>29</v>
      </c>
      <c r="C4530" t="s">
        <v>47</v>
      </c>
      <c r="D4530" t="s">
        <v>31</v>
      </c>
      <c r="E4530">
        <v>53212</v>
      </c>
      <c r="F4530" t="s">
        <v>20</v>
      </c>
      <c r="G4530" t="s">
        <v>32</v>
      </c>
      <c r="H4530">
        <v>5713</v>
      </c>
      <c r="I4530" t="s">
        <v>67</v>
      </c>
      <c r="J4530">
        <f>VLOOKUP(I4530,Key!$A$1:$C$73,2,FALSE)</f>
        <v>43.05847</v>
      </c>
      <c r="K4530">
        <f>VLOOKUP(I4530,Key!$A$1:$C$73,3,FALSE)</f>
        <v>-87.898079999999993</v>
      </c>
      <c r="L4530" t="s">
        <v>52</v>
      </c>
      <c r="M4530">
        <f>VLOOKUP(L4530,Key!$A$1:$C$73,2,FALSE)</f>
        <v>43.042490000000001</v>
      </c>
      <c r="N4530">
        <f>VLOOKUP(L4530,Key!$A$1:$C$73,3,FALSE)</f>
        <v>-87.909959999999998</v>
      </c>
      <c r="O4530">
        <v>9</v>
      </c>
      <c r="P4530">
        <v>0</v>
      </c>
      <c r="Q4530">
        <v>1.4</v>
      </c>
      <c r="R4530">
        <v>1.3</v>
      </c>
      <c r="S4530">
        <v>54</v>
      </c>
      <c r="T4530">
        <f t="shared" si="630"/>
        <v>-1</v>
      </c>
      <c r="U4530" s="1">
        <v>42847</v>
      </c>
      <c r="V4530" s="13">
        <f t="shared" si="631"/>
        <v>42826</v>
      </c>
      <c r="W4530" s="14">
        <f t="shared" si="632"/>
        <v>42847</v>
      </c>
      <c r="X4530" s="1" t="str">
        <f t="shared" si="633"/>
        <v>Saturday</v>
      </c>
      <c r="Y4530" s="2">
        <v>0.59956018518518517</v>
      </c>
      <c r="Z4530" s="2">
        <f t="shared" si="634"/>
        <v>0.58333333333333326</v>
      </c>
      <c r="AA4530">
        <f>1</f>
        <v>1</v>
      </c>
      <c r="AB4530" s="1">
        <v>42847</v>
      </c>
      <c r="AC4530" s="13">
        <f t="shared" si="635"/>
        <v>42826</v>
      </c>
      <c r="AD4530" s="14">
        <f t="shared" si="636"/>
        <v>42847</v>
      </c>
      <c r="AE4530" s="1" t="str">
        <f t="shared" si="637"/>
        <v>Saturday</v>
      </c>
      <c r="AF4530" s="2">
        <v>0.60594907407407406</v>
      </c>
      <c r="AG4530" s="2">
        <f t="shared" si="638"/>
        <v>0.625</v>
      </c>
      <c r="AH4530" t="s">
        <v>23</v>
      </c>
    </row>
    <row r="4531" spans="1:34" x14ac:dyDescent="0.25">
      <c r="A4531">
        <v>1560094</v>
      </c>
      <c r="B4531" t="s">
        <v>29</v>
      </c>
      <c r="C4531" t="s">
        <v>146</v>
      </c>
      <c r="D4531" t="s">
        <v>46</v>
      </c>
      <c r="E4531">
        <v>60156</v>
      </c>
      <c r="F4531" t="s">
        <v>20</v>
      </c>
      <c r="G4531" t="s">
        <v>32</v>
      </c>
      <c r="H4531">
        <v>5454</v>
      </c>
      <c r="I4531" t="s">
        <v>80</v>
      </c>
      <c r="J4531">
        <f>VLOOKUP(I4531,Key!$A$1:$C$73,2,FALSE)</f>
        <v>43.060250000000003</v>
      </c>
      <c r="K4531">
        <f>VLOOKUP(I4531,Key!$A$1:$C$73,3,FALSE)</f>
        <v>-87.892169999999993</v>
      </c>
      <c r="L4531" t="s">
        <v>80</v>
      </c>
      <c r="M4531">
        <f>VLOOKUP(L4531,Key!$A$1:$C$73,2,FALSE)</f>
        <v>43.060250000000003</v>
      </c>
      <c r="N4531">
        <f>VLOOKUP(L4531,Key!$A$1:$C$73,3,FALSE)</f>
        <v>-87.892169999999993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f t="shared" si="630"/>
        <v>-1</v>
      </c>
      <c r="U4531" s="1">
        <v>42847</v>
      </c>
      <c r="V4531" s="13">
        <f t="shared" si="631"/>
        <v>42826</v>
      </c>
      <c r="W4531" s="14">
        <f t="shared" si="632"/>
        <v>42847</v>
      </c>
      <c r="X4531" s="1" t="str">
        <f t="shared" si="633"/>
        <v>Saturday</v>
      </c>
      <c r="Y4531" s="2">
        <v>0.60157407407407404</v>
      </c>
      <c r="Z4531" s="2">
        <f t="shared" si="634"/>
        <v>0.58333333333333326</v>
      </c>
      <c r="AA4531">
        <f>1</f>
        <v>1</v>
      </c>
      <c r="AB4531" s="1">
        <v>42847</v>
      </c>
      <c r="AC4531" s="13">
        <f t="shared" si="635"/>
        <v>42826</v>
      </c>
      <c r="AD4531" s="14">
        <f t="shared" si="636"/>
        <v>42847</v>
      </c>
      <c r="AE4531" s="1" t="str">
        <f t="shared" si="637"/>
        <v>Saturday</v>
      </c>
      <c r="AF4531" s="2">
        <v>0.60181712962962963</v>
      </c>
      <c r="AG4531" s="2">
        <f t="shared" si="638"/>
        <v>0.58333333333333326</v>
      </c>
      <c r="AH4531" t="s">
        <v>25</v>
      </c>
    </row>
    <row r="4532" spans="1:34" x14ac:dyDescent="0.25">
      <c r="A4532">
        <v>1249362</v>
      </c>
      <c r="B4532" t="s">
        <v>29</v>
      </c>
      <c r="C4532" t="s">
        <v>147</v>
      </c>
      <c r="D4532" t="s">
        <v>46</v>
      </c>
      <c r="E4532">
        <v>60051</v>
      </c>
      <c r="F4532" t="s">
        <v>20</v>
      </c>
      <c r="G4532" t="s">
        <v>99</v>
      </c>
      <c r="H4532">
        <v>11125</v>
      </c>
      <c r="I4532" t="s">
        <v>66</v>
      </c>
      <c r="J4532">
        <f>VLOOKUP(I4532,Key!$A$1:$C$73,2,FALSE)</f>
        <v>43.078530000000001</v>
      </c>
      <c r="K4532">
        <f>VLOOKUP(I4532,Key!$A$1:$C$73,3,FALSE)</f>
        <v>-87.882620000000003</v>
      </c>
      <c r="L4532" t="s">
        <v>81</v>
      </c>
      <c r="M4532">
        <f>VLOOKUP(L4532,Key!$A$1:$C$73,2,FALSE)</f>
        <v>43.058010000000003</v>
      </c>
      <c r="N4532">
        <f>VLOOKUP(L4532,Key!$A$1:$C$73,3,FALSE)</f>
        <v>-87.877300000000005</v>
      </c>
      <c r="O4532">
        <v>26</v>
      </c>
      <c r="P4532">
        <v>0</v>
      </c>
      <c r="Q4532">
        <v>3.9</v>
      </c>
      <c r="R4532">
        <v>3.7</v>
      </c>
      <c r="S4532">
        <v>156</v>
      </c>
      <c r="T4532">
        <f t="shared" si="630"/>
        <v>-1</v>
      </c>
      <c r="U4532" s="1">
        <v>42847</v>
      </c>
      <c r="V4532" s="13">
        <f t="shared" si="631"/>
        <v>42826</v>
      </c>
      <c r="W4532" s="14">
        <f t="shared" si="632"/>
        <v>42847</v>
      </c>
      <c r="X4532" s="1" t="str">
        <f t="shared" si="633"/>
        <v>Saturday</v>
      </c>
      <c r="Y4532" s="2">
        <v>0.63937500000000003</v>
      </c>
      <c r="Z4532" s="2">
        <f t="shared" si="634"/>
        <v>0.625</v>
      </c>
      <c r="AA4532">
        <f>1</f>
        <v>1</v>
      </c>
      <c r="AB4532" s="1">
        <v>42847</v>
      </c>
      <c r="AC4532" s="13">
        <f t="shared" si="635"/>
        <v>42826</v>
      </c>
      <c r="AD4532" s="14">
        <f t="shared" si="636"/>
        <v>42847</v>
      </c>
      <c r="AE4532" s="1" t="str">
        <f t="shared" si="637"/>
        <v>Saturday</v>
      </c>
      <c r="AF4532" s="2">
        <v>0.65709490740740739</v>
      </c>
      <c r="AG4532" s="2">
        <f t="shared" si="638"/>
        <v>0.66666666666666663</v>
      </c>
      <c r="AH4532" t="s">
        <v>23</v>
      </c>
    </row>
    <row r="4533" spans="1:34" x14ac:dyDescent="0.25">
      <c r="A4533">
        <v>1249103</v>
      </c>
      <c r="B4533" t="s">
        <v>29</v>
      </c>
      <c r="C4533" t="s">
        <v>148</v>
      </c>
      <c r="D4533" t="s">
        <v>31</v>
      </c>
      <c r="E4533">
        <v>53213</v>
      </c>
      <c r="F4533" t="s">
        <v>20</v>
      </c>
      <c r="G4533" t="s">
        <v>99</v>
      </c>
      <c r="H4533">
        <v>5424</v>
      </c>
      <c r="I4533" t="s">
        <v>66</v>
      </c>
      <c r="J4533">
        <f>VLOOKUP(I4533,Key!$A$1:$C$73,2,FALSE)</f>
        <v>43.078530000000001</v>
      </c>
      <c r="K4533">
        <f>VLOOKUP(I4533,Key!$A$1:$C$73,3,FALSE)</f>
        <v>-87.882620000000003</v>
      </c>
      <c r="L4533" t="s">
        <v>81</v>
      </c>
      <c r="M4533">
        <f>VLOOKUP(L4533,Key!$A$1:$C$73,2,FALSE)</f>
        <v>43.058010000000003</v>
      </c>
      <c r="N4533">
        <f>VLOOKUP(L4533,Key!$A$1:$C$73,3,FALSE)</f>
        <v>-87.877300000000005</v>
      </c>
      <c r="O4533">
        <v>16</v>
      </c>
      <c r="P4533">
        <v>0</v>
      </c>
      <c r="Q4533">
        <v>2.4</v>
      </c>
      <c r="R4533">
        <v>2.2999999999999998</v>
      </c>
      <c r="S4533">
        <v>96</v>
      </c>
      <c r="T4533">
        <f t="shared" si="630"/>
        <v>-1</v>
      </c>
      <c r="U4533" s="1">
        <v>42847</v>
      </c>
      <c r="V4533" s="13">
        <f t="shared" si="631"/>
        <v>42826</v>
      </c>
      <c r="W4533" s="14">
        <f t="shared" si="632"/>
        <v>42847</v>
      </c>
      <c r="X4533" s="1" t="str">
        <f t="shared" si="633"/>
        <v>Saturday</v>
      </c>
      <c r="Y4533" s="2">
        <v>0.68004629629629632</v>
      </c>
      <c r="Z4533" s="2">
        <f t="shared" si="634"/>
        <v>0.66666666666666663</v>
      </c>
      <c r="AA4533">
        <f>1</f>
        <v>1</v>
      </c>
      <c r="AB4533" s="1">
        <v>42847</v>
      </c>
      <c r="AC4533" s="13">
        <f t="shared" si="635"/>
        <v>42826</v>
      </c>
      <c r="AD4533" s="14">
        <f t="shared" si="636"/>
        <v>42847</v>
      </c>
      <c r="AE4533" s="1" t="str">
        <f t="shared" si="637"/>
        <v>Saturday</v>
      </c>
      <c r="AF4533" s="2">
        <v>0.69101851851851848</v>
      </c>
      <c r="AG4533" s="2">
        <f t="shared" si="638"/>
        <v>0.70833333333333326</v>
      </c>
      <c r="AH4533" t="s">
        <v>23</v>
      </c>
    </row>
    <row r="4534" spans="1:34" x14ac:dyDescent="0.25">
      <c r="A4534">
        <v>1518070</v>
      </c>
      <c r="B4534" t="s">
        <v>29</v>
      </c>
      <c r="C4534" t="s">
        <v>47</v>
      </c>
      <c r="D4534" t="s">
        <v>31</v>
      </c>
      <c r="E4534">
        <v>53211</v>
      </c>
      <c r="F4534" t="s">
        <v>20</v>
      </c>
      <c r="G4534" t="s">
        <v>50</v>
      </c>
      <c r="H4534">
        <v>315</v>
      </c>
      <c r="I4534" t="s">
        <v>64</v>
      </c>
      <c r="J4534">
        <f>VLOOKUP(I4534,Key!$A$1:$C$73,2,FALSE)</f>
        <v>43.069021999999997</v>
      </c>
      <c r="K4534">
        <f>VLOOKUP(I4534,Key!$A$1:$C$73,3,FALSE)</f>
        <v>-87.887940999999998</v>
      </c>
      <c r="L4534" t="s">
        <v>21</v>
      </c>
      <c r="M4534">
        <f>VLOOKUP(L4534,Key!$A$1:$C$73,2,FALSE)</f>
        <v>43.074890000000003</v>
      </c>
      <c r="N4534">
        <f>VLOOKUP(L4534,Key!$A$1:$C$73,3,FALSE)</f>
        <v>-87.882810000000006</v>
      </c>
      <c r="O4534">
        <v>39</v>
      </c>
      <c r="P4534">
        <v>0</v>
      </c>
      <c r="Q4534">
        <v>5.9</v>
      </c>
      <c r="R4534">
        <v>5.6</v>
      </c>
      <c r="S4534">
        <v>234</v>
      </c>
      <c r="T4534">
        <f t="shared" si="630"/>
        <v>-1</v>
      </c>
      <c r="U4534" s="1">
        <v>42847</v>
      </c>
      <c r="V4534" s="13">
        <f t="shared" si="631"/>
        <v>42826</v>
      </c>
      <c r="W4534" s="14">
        <f t="shared" si="632"/>
        <v>42847</v>
      </c>
      <c r="X4534" s="1" t="str">
        <f t="shared" si="633"/>
        <v>Saturday</v>
      </c>
      <c r="Y4534" s="2">
        <v>0.69358796296296299</v>
      </c>
      <c r="Z4534" s="2">
        <f t="shared" si="634"/>
        <v>0.70833333333333326</v>
      </c>
      <c r="AA4534">
        <f>1</f>
        <v>1</v>
      </c>
      <c r="AB4534" s="1">
        <v>42847</v>
      </c>
      <c r="AC4534" s="13">
        <f t="shared" si="635"/>
        <v>42826</v>
      </c>
      <c r="AD4534" s="14">
        <f t="shared" si="636"/>
        <v>42847</v>
      </c>
      <c r="AE4534" s="1" t="str">
        <f t="shared" si="637"/>
        <v>Saturday</v>
      </c>
      <c r="AF4534" s="2">
        <v>0.72047453703703701</v>
      </c>
      <c r="AG4534" s="2">
        <f t="shared" si="638"/>
        <v>0.70833333333333326</v>
      </c>
      <c r="AH4534" t="s">
        <v>23</v>
      </c>
    </row>
    <row r="4535" spans="1:34" x14ac:dyDescent="0.25">
      <c r="A4535">
        <v>1445347</v>
      </c>
      <c r="B4535" t="s">
        <v>29</v>
      </c>
      <c r="C4535" t="s">
        <v>47</v>
      </c>
      <c r="D4535" t="s">
        <v>31</v>
      </c>
      <c r="E4535">
        <v>53203</v>
      </c>
      <c r="F4535" t="s">
        <v>20</v>
      </c>
      <c r="G4535" t="s">
        <v>32</v>
      </c>
      <c r="H4535">
        <v>132</v>
      </c>
      <c r="I4535" t="s">
        <v>34</v>
      </c>
      <c r="J4535">
        <f>VLOOKUP(I4535,Key!$A$1:$C$73,2,FALSE)</f>
        <v>43.05097</v>
      </c>
      <c r="K4535">
        <f>VLOOKUP(I4535,Key!$A$1:$C$73,3,FALSE)</f>
        <v>-87.906440000000003</v>
      </c>
      <c r="L4535" t="s">
        <v>86</v>
      </c>
      <c r="M4535">
        <f>VLOOKUP(L4535,Key!$A$1:$C$73,2,FALSE)</f>
        <v>43.052549999999997</v>
      </c>
      <c r="N4535">
        <f>VLOOKUP(L4535,Key!$A$1:$C$73,3,FALSE)</f>
        <v>-87.909329999999997</v>
      </c>
      <c r="O4535">
        <v>4</v>
      </c>
      <c r="P4535">
        <v>0</v>
      </c>
      <c r="Q4535">
        <v>0.6</v>
      </c>
      <c r="R4535">
        <v>0.6</v>
      </c>
      <c r="S4535">
        <v>24</v>
      </c>
      <c r="T4535">
        <f t="shared" si="630"/>
        <v>-1</v>
      </c>
      <c r="U4535" s="1">
        <v>42847</v>
      </c>
      <c r="V4535" s="13">
        <f t="shared" si="631"/>
        <v>42826</v>
      </c>
      <c r="W4535" s="14">
        <f t="shared" si="632"/>
        <v>42847</v>
      </c>
      <c r="X4535" s="1" t="str">
        <f t="shared" si="633"/>
        <v>Saturday</v>
      </c>
      <c r="Y4535" s="2">
        <v>0.70006944444444441</v>
      </c>
      <c r="Z4535" s="2">
        <f t="shared" si="634"/>
        <v>0.70833333333333326</v>
      </c>
      <c r="AA4535">
        <f>1</f>
        <v>1</v>
      </c>
      <c r="AB4535" s="1">
        <v>42847</v>
      </c>
      <c r="AC4535" s="13">
        <f t="shared" si="635"/>
        <v>42826</v>
      </c>
      <c r="AD4535" s="14">
        <f t="shared" si="636"/>
        <v>42847</v>
      </c>
      <c r="AE4535" s="1" t="str">
        <f t="shared" si="637"/>
        <v>Saturday</v>
      </c>
      <c r="AF4535" s="2">
        <v>0.70304398148148151</v>
      </c>
      <c r="AG4535" s="2">
        <f t="shared" si="638"/>
        <v>0.70833333333333326</v>
      </c>
      <c r="AH4535" t="s">
        <v>23</v>
      </c>
    </row>
    <row r="4536" spans="1:34" x14ac:dyDescent="0.25">
      <c r="A4536">
        <v>1425087</v>
      </c>
      <c r="B4536" t="s">
        <v>29</v>
      </c>
      <c r="C4536" t="s">
        <v>30</v>
      </c>
      <c r="D4536" t="s">
        <v>31</v>
      </c>
      <c r="E4536">
        <v>53212</v>
      </c>
      <c r="F4536" t="s">
        <v>20</v>
      </c>
      <c r="G4536" t="s">
        <v>32</v>
      </c>
      <c r="H4536">
        <v>5508</v>
      </c>
      <c r="I4536" t="s">
        <v>57</v>
      </c>
      <c r="J4536">
        <f>VLOOKUP(I4536,Key!$A$1:$C$73,2,FALSE)</f>
        <v>43.03913</v>
      </c>
      <c r="K4536">
        <f>VLOOKUP(I4536,Key!$A$1:$C$73,3,FALSE)</f>
        <v>-87.916150000000002</v>
      </c>
      <c r="L4536" t="s">
        <v>40</v>
      </c>
      <c r="M4536">
        <f>VLOOKUP(L4536,Key!$A$1:$C$73,2,FALSE)</f>
        <v>43.06033</v>
      </c>
      <c r="N4536">
        <f>VLOOKUP(L4536,Key!$A$1:$C$73,3,FALSE)</f>
        <v>-87.89546</v>
      </c>
      <c r="O4536">
        <v>14</v>
      </c>
      <c r="P4536">
        <v>0</v>
      </c>
      <c r="Q4536">
        <v>2.1</v>
      </c>
      <c r="R4536">
        <v>2</v>
      </c>
      <c r="S4536">
        <v>84</v>
      </c>
      <c r="T4536">
        <f t="shared" si="630"/>
        <v>-1</v>
      </c>
      <c r="U4536" s="1">
        <v>42847</v>
      </c>
      <c r="V4536" s="13">
        <f t="shared" si="631"/>
        <v>42826</v>
      </c>
      <c r="W4536" s="14">
        <f t="shared" si="632"/>
        <v>42847</v>
      </c>
      <c r="X4536" s="1" t="str">
        <f t="shared" si="633"/>
        <v>Saturday</v>
      </c>
      <c r="Y4536" s="2">
        <v>0.73282407407407402</v>
      </c>
      <c r="Z4536" s="2">
        <f t="shared" si="634"/>
        <v>0.75</v>
      </c>
      <c r="AA4536">
        <f>1</f>
        <v>1</v>
      </c>
      <c r="AB4536" s="1">
        <v>42847</v>
      </c>
      <c r="AC4536" s="13">
        <f t="shared" si="635"/>
        <v>42826</v>
      </c>
      <c r="AD4536" s="14">
        <f t="shared" si="636"/>
        <v>42847</v>
      </c>
      <c r="AE4536" s="1" t="str">
        <f t="shared" si="637"/>
        <v>Saturday</v>
      </c>
      <c r="AF4536" s="2">
        <v>0.74251157407407409</v>
      </c>
      <c r="AG4536" s="2">
        <f t="shared" si="638"/>
        <v>0.75</v>
      </c>
      <c r="AH4536" t="s">
        <v>23</v>
      </c>
    </row>
    <row r="4537" spans="1:34" x14ac:dyDescent="0.25">
      <c r="A4537">
        <v>1518070</v>
      </c>
      <c r="B4537" t="s">
        <v>29</v>
      </c>
      <c r="C4537" t="s">
        <v>47</v>
      </c>
      <c r="D4537" t="s">
        <v>31</v>
      </c>
      <c r="E4537">
        <v>53211</v>
      </c>
      <c r="F4537" t="s">
        <v>20</v>
      </c>
      <c r="G4537" t="s">
        <v>50</v>
      </c>
      <c r="H4537">
        <v>127</v>
      </c>
      <c r="I4537" t="s">
        <v>62</v>
      </c>
      <c r="J4537">
        <f>VLOOKUP(I4537,Key!$A$1:$C$73,2,FALSE)</f>
        <v>43.052460000000004</v>
      </c>
      <c r="K4537">
        <f>VLOOKUP(I4537,Key!$A$1:$C$73,3,FALSE)</f>
        <v>-87.891000000000005</v>
      </c>
      <c r="L4537" t="s">
        <v>22</v>
      </c>
      <c r="M4537">
        <f>VLOOKUP(L4537,Key!$A$1:$C$73,2,FALSE)</f>
        <v>43.058619999999998</v>
      </c>
      <c r="N4537">
        <f>VLOOKUP(L4537,Key!$A$1:$C$73,3,FALSE)</f>
        <v>-87.885319999999993</v>
      </c>
      <c r="O4537">
        <v>4</v>
      </c>
      <c r="P4537">
        <v>0</v>
      </c>
      <c r="Q4537">
        <v>0.6</v>
      </c>
      <c r="R4537">
        <v>0.6</v>
      </c>
      <c r="S4537">
        <v>24</v>
      </c>
      <c r="T4537">
        <f t="shared" si="630"/>
        <v>-1</v>
      </c>
      <c r="U4537" s="1">
        <v>42847</v>
      </c>
      <c r="V4537" s="13">
        <f t="shared" si="631"/>
        <v>42826</v>
      </c>
      <c r="W4537" s="14">
        <f t="shared" si="632"/>
        <v>42847</v>
      </c>
      <c r="X4537" s="1" t="str">
        <f t="shared" si="633"/>
        <v>Saturday</v>
      </c>
      <c r="Y4537" s="2">
        <v>0.91309027777777774</v>
      </c>
      <c r="Z4537" s="2">
        <f t="shared" si="634"/>
        <v>0.91666666666666663</v>
      </c>
      <c r="AA4537">
        <f>1</f>
        <v>1</v>
      </c>
      <c r="AB4537" s="1">
        <v>42847</v>
      </c>
      <c r="AC4537" s="13">
        <f t="shared" si="635"/>
        <v>42826</v>
      </c>
      <c r="AD4537" s="14">
        <f t="shared" si="636"/>
        <v>42847</v>
      </c>
      <c r="AE4537" s="1" t="str">
        <f t="shared" si="637"/>
        <v>Saturday</v>
      </c>
      <c r="AF4537" s="2">
        <v>0.91535879629629635</v>
      </c>
      <c r="AG4537" s="2">
        <f t="shared" si="638"/>
        <v>0.91666666666666663</v>
      </c>
      <c r="AH4537" t="s">
        <v>23</v>
      </c>
    </row>
    <row r="4538" spans="1:34" x14ac:dyDescent="0.25">
      <c r="A4538">
        <v>1477232</v>
      </c>
      <c r="B4538" t="s">
        <v>29</v>
      </c>
      <c r="C4538" t="s">
        <v>47</v>
      </c>
      <c r="D4538" t="s">
        <v>31</v>
      </c>
      <c r="E4538">
        <v>53211</v>
      </c>
      <c r="F4538" t="s">
        <v>20</v>
      </c>
      <c r="G4538" t="s">
        <v>50</v>
      </c>
      <c r="H4538">
        <v>361</v>
      </c>
      <c r="I4538" t="s">
        <v>64</v>
      </c>
      <c r="J4538">
        <f>VLOOKUP(I4538,Key!$A$1:$C$73,2,FALSE)</f>
        <v>43.069021999999997</v>
      </c>
      <c r="K4538">
        <f>VLOOKUP(I4538,Key!$A$1:$C$73,3,FALSE)</f>
        <v>-87.887940999999998</v>
      </c>
      <c r="L4538" t="s">
        <v>40</v>
      </c>
      <c r="M4538">
        <f>VLOOKUP(L4538,Key!$A$1:$C$73,2,FALSE)</f>
        <v>43.06033</v>
      </c>
      <c r="N4538">
        <f>VLOOKUP(L4538,Key!$A$1:$C$73,3,FALSE)</f>
        <v>-87.89546</v>
      </c>
      <c r="O4538">
        <v>9</v>
      </c>
      <c r="P4538">
        <v>0</v>
      </c>
      <c r="Q4538">
        <v>1.4</v>
      </c>
      <c r="R4538">
        <v>1.3</v>
      </c>
      <c r="S4538">
        <v>54</v>
      </c>
      <c r="T4538">
        <f t="shared" si="630"/>
        <v>-1</v>
      </c>
      <c r="U4538" s="1">
        <v>42848</v>
      </c>
      <c r="V4538" s="13">
        <f t="shared" si="631"/>
        <v>42826</v>
      </c>
      <c r="W4538" s="14">
        <f t="shared" si="632"/>
        <v>42848</v>
      </c>
      <c r="X4538" s="1" t="str">
        <f t="shared" si="633"/>
        <v>Sunday</v>
      </c>
      <c r="Y4538" s="2">
        <v>0.30292824074074071</v>
      </c>
      <c r="Z4538" s="2">
        <f t="shared" si="634"/>
        <v>0.29166666666666663</v>
      </c>
      <c r="AA4538">
        <f>1</f>
        <v>1</v>
      </c>
      <c r="AB4538" s="1">
        <v>42848</v>
      </c>
      <c r="AC4538" s="13">
        <f t="shared" si="635"/>
        <v>42826</v>
      </c>
      <c r="AD4538" s="14">
        <f t="shared" si="636"/>
        <v>42848</v>
      </c>
      <c r="AE4538" s="1" t="str">
        <f t="shared" si="637"/>
        <v>Sunday</v>
      </c>
      <c r="AF4538" s="2">
        <v>0.30929398148148152</v>
      </c>
      <c r="AG4538" s="2">
        <f t="shared" si="638"/>
        <v>0.29166666666666663</v>
      </c>
      <c r="AH4538" t="s">
        <v>23</v>
      </c>
    </row>
    <row r="4539" spans="1:34" x14ac:dyDescent="0.25">
      <c r="A4539">
        <v>1425087</v>
      </c>
      <c r="B4539" t="s">
        <v>29</v>
      </c>
      <c r="C4539" t="s">
        <v>30</v>
      </c>
      <c r="D4539" t="s">
        <v>31</v>
      </c>
      <c r="E4539">
        <v>53212</v>
      </c>
      <c r="F4539" t="s">
        <v>20</v>
      </c>
      <c r="G4539" t="s">
        <v>32</v>
      </c>
      <c r="H4539">
        <v>11112</v>
      </c>
      <c r="I4539" t="s">
        <v>40</v>
      </c>
      <c r="J4539">
        <f>VLOOKUP(I4539,Key!$A$1:$C$73,2,FALSE)</f>
        <v>43.06033</v>
      </c>
      <c r="K4539">
        <f>VLOOKUP(I4539,Key!$A$1:$C$73,3,FALSE)</f>
        <v>-87.89546</v>
      </c>
      <c r="L4539" t="s">
        <v>57</v>
      </c>
      <c r="M4539">
        <f>VLOOKUP(L4539,Key!$A$1:$C$73,2,FALSE)</f>
        <v>43.03913</v>
      </c>
      <c r="N4539">
        <f>VLOOKUP(L4539,Key!$A$1:$C$73,3,FALSE)</f>
        <v>-87.916150000000002</v>
      </c>
      <c r="O4539">
        <v>12</v>
      </c>
      <c r="P4539">
        <v>0</v>
      </c>
      <c r="Q4539">
        <v>1.8</v>
      </c>
      <c r="R4539">
        <v>1.7</v>
      </c>
      <c r="S4539">
        <v>72</v>
      </c>
      <c r="T4539">
        <f t="shared" si="630"/>
        <v>-1</v>
      </c>
      <c r="U4539" s="1">
        <v>42848</v>
      </c>
      <c r="V4539" s="13">
        <f t="shared" si="631"/>
        <v>42826</v>
      </c>
      <c r="W4539" s="14">
        <f t="shared" si="632"/>
        <v>42848</v>
      </c>
      <c r="X4539" s="1" t="str">
        <f t="shared" si="633"/>
        <v>Sunday</v>
      </c>
      <c r="Y4539" s="2">
        <v>0.31519675925925927</v>
      </c>
      <c r="Z4539" s="2">
        <f t="shared" si="634"/>
        <v>0.33333333333333331</v>
      </c>
      <c r="AA4539">
        <f>1</f>
        <v>1</v>
      </c>
      <c r="AB4539" s="1">
        <v>42848</v>
      </c>
      <c r="AC4539" s="13">
        <f t="shared" si="635"/>
        <v>42826</v>
      </c>
      <c r="AD4539" s="14">
        <f t="shared" si="636"/>
        <v>42848</v>
      </c>
      <c r="AE4539" s="1" t="str">
        <f t="shared" si="637"/>
        <v>Sunday</v>
      </c>
      <c r="AF4539" s="2">
        <v>0.32297453703703705</v>
      </c>
      <c r="AG4539" s="2">
        <f t="shared" si="638"/>
        <v>0.33333333333333331</v>
      </c>
      <c r="AH4539" t="s">
        <v>23</v>
      </c>
    </row>
    <row r="4540" spans="1:34" x14ac:dyDescent="0.25">
      <c r="A4540">
        <v>1575847</v>
      </c>
      <c r="B4540" t="s">
        <v>29</v>
      </c>
      <c r="C4540" t="s">
        <v>47</v>
      </c>
      <c r="D4540" t="s">
        <v>31</v>
      </c>
      <c r="E4540">
        <v>53211</v>
      </c>
      <c r="F4540" t="s">
        <v>20</v>
      </c>
      <c r="G4540" t="s">
        <v>32</v>
      </c>
      <c r="H4540">
        <v>5534</v>
      </c>
      <c r="I4540" t="s">
        <v>62</v>
      </c>
      <c r="J4540">
        <f>VLOOKUP(I4540,Key!$A$1:$C$73,2,FALSE)</f>
        <v>43.052460000000004</v>
      </c>
      <c r="K4540">
        <f>VLOOKUP(I4540,Key!$A$1:$C$73,3,FALSE)</f>
        <v>-87.891000000000005</v>
      </c>
      <c r="L4540" t="s">
        <v>62</v>
      </c>
      <c r="M4540">
        <f>VLOOKUP(L4540,Key!$A$1:$C$73,2,FALSE)</f>
        <v>43.052460000000004</v>
      </c>
      <c r="N4540">
        <f>VLOOKUP(L4540,Key!$A$1:$C$73,3,FALSE)</f>
        <v>-87.891000000000005</v>
      </c>
      <c r="O4540">
        <v>35</v>
      </c>
      <c r="P4540">
        <v>0</v>
      </c>
      <c r="Q4540">
        <v>5.3</v>
      </c>
      <c r="R4540">
        <v>5</v>
      </c>
      <c r="S4540">
        <v>210</v>
      </c>
      <c r="T4540">
        <f t="shared" si="630"/>
        <v>-1</v>
      </c>
      <c r="U4540" s="1">
        <v>42848</v>
      </c>
      <c r="V4540" s="13">
        <f t="shared" si="631"/>
        <v>42826</v>
      </c>
      <c r="W4540" s="14">
        <f t="shared" si="632"/>
        <v>42848</v>
      </c>
      <c r="X4540" s="1" t="str">
        <f t="shared" si="633"/>
        <v>Sunday</v>
      </c>
      <c r="Y4540" s="2">
        <v>0.47503472222222221</v>
      </c>
      <c r="Z4540" s="2">
        <f t="shared" si="634"/>
        <v>0.45833333333333331</v>
      </c>
      <c r="AA4540">
        <f>1</f>
        <v>1</v>
      </c>
      <c r="AB4540" s="1">
        <v>42848</v>
      </c>
      <c r="AC4540" s="13">
        <f t="shared" si="635"/>
        <v>42826</v>
      </c>
      <c r="AD4540" s="14">
        <f t="shared" si="636"/>
        <v>42848</v>
      </c>
      <c r="AE4540" s="1" t="str">
        <f t="shared" si="637"/>
        <v>Sunday</v>
      </c>
      <c r="AF4540" s="2">
        <v>0.49975694444444446</v>
      </c>
      <c r="AG4540" s="2">
        <f t="shared" si="638"/>
        <v>0.5</v>
      </c>
      <c r="AH4540" t="s">
        <v>25</v>
      </c>
    </row>
    <row r="4541" spans="1:34" x14ac:dyDescent="0.25">
      <c r="A4541">
        <v>1516103</v>
      </c>
      <c r="B4541" t="s">
        <v>29</v>
      </c>
      <c r="C4541" t="s">
        <v>47</v>
      </c>
      <c r="D4541" t="s">
        <v>31</v>
      </c>
      <c r="E4541">
        <v>53211</v>
      </c>
      <c r="F4541" t="s">
        <v>20</v>
      </c>
      <c r="G4541" t="s">
        <v>32</v>
      </c>
      <c r="H4541">
        <v>5437</v>
      </c>
      <c r="I4541" t="s">
        <v>66</v>
      </c>
      <c r="J4541">
        <f>VLOOKUP(I4541,Key!$A$1:$C$73,2,FALSE)</f>
        <v>43.078530000000001</v>
      </c>
      <c r="K4541">
        <f>VLOOKUP(I4541,Key!$A$1:$C$73,3,FALSE)</f>
        <v>-87.882620000000003</v>
      </c>
      <c r="L4541" t="s">
        <v>66</v>
      </c>
      <c r="M4541">
        <f>VLOOKUP(L4541,Key!$A$1:$C$73,2,FALSE)</f>
        <v>43.078530000000001</v>
      </c>
      <c r="N4541">
        <f>VLOOKUP(L4541,Key!$A$1:$C$73,3,FALSE)</f>
        <v>-87.882620000000003</v>
      </c>
      <c r="O4541">
        <v>15</v>
      </c>
      <c r="P4541">
        <v>0</v>
      </c>
      <c r="Q4541">
        <v>2.2999999999999998</v>
      </c>
      <c r="R4541">
        <v>2.1</v>
      </c>
      <c r="S4541">
        <v>90</v>
      </c>
      <c r="T4541">
        <f t="shared" si="630"/>
        <v>-1</v>
      </c>
      <c r="U4541" s="1">
        <v>42848</v>
      </c>
      <c r="V4541" s="13">
        <f t="shared" si="631"/>
        <v>42826</v>
      </c>
      <c r="W4541" s="14">
        <f t="shared" si="632"/>
        <v>42848</v>
      </c>
      <c r="X4541" s="1" t="str">
        <f t="shared" si="633"/>
        <v>Sunday</v>
      </c>
      <c r="Y4541" s="2">
        <v>0.51965277777777785</v>
      </c>
      <c r="Z4541" s="2">
        <f t="shared" si="634"/>
        <v>0.5</v>
      </c>
      <c r="AA4541">
        <f>1</f>
        <v>1</v>
      </c>
      <c r="AB4541" s="1">
        <v>42848</v>
      </c>
      <c r="AC4541" s="13">
        <f t="shared" si="635"/>
        <v>42826</v>
      </c>
      <c r="AD4541" s="14">
        <f t="shared" si="636"/>
        <v>42848</v>
      </c>
      <c r="AE4541" s="1" t="str">
        <f t="shared" si="637"/>
        <v>Sunday</v>
      </c>
      <c r="AF4541" s="2">
        <v>0.52986111111111112</v>
      </c>
      <c r="AG4541" s="2">
        <f t="shared" si="638"/>
        <v>0.54166666666666663</v>
      </c>
      <c r="AH4541" t="s">
        <v>25</v>
      </c>
    </row>
    <row r="4542" spans="1:34" x14ac:dyDescent="0.25">
      <c r="A4542">
        <v>1538910</v>
      </c>
      <c r="B4542" t="s">
        <v>29</v>
      </c>
      <c r="C4542" t="s">
        <v>123</v>
      </c>
      <c r="D4542" t="s">
        <v>31</v>
      </c>
      <c r="E4542">
        <v>54449</v>
      </c>
      <c r="F4542" t="s">
        <v>20</v>
      </c>
      <c r="G4542" t="s">
        <v>32</v>
      </c>
      <c r="H4542">
        <v>11135</v>
      </c>
      <c r="I4542" t="s">
        <v>22</v>
      </c>
      <c r="J4542">
        <f>VLOOKUP(I4542,Key!$A$1:$C$73,2,FALSE)</f>
        <v>43.058619999999998</v>
      </c>
      <c r="K4542">
        <f>VLOOKUP(I4542,Key!$A$1:$C$73,3,FALSE)</f>
        <v>-87.885319999999993</v>
      </c>
      <c r="L4542" t="s">
        <v>77</v>
      </c>
      <c r="M4542">
        <f>VLOOKUP(L4542,Key!$A$1:$C$73,2,FALSE)</f>
        <v>43.036900000000003</v>
      </c>
      <c r="N4542">
        <f>VLOOKUP(L4542,Key!$A$1:$C$73,3,FALSE)</f>
        <v>-87.89667</v>
      </c>
      <c r="O4542">
        <v>18</v>
      </c>
      <c r="P4542">
        <v>0</v>
      </c>
      <c r="Q4542">
        <v>2.7</v>
      </c>
      <c r="R4542">
        <v>2.6</v>
      </c>
      <c r="S4542">
        <v>108</v>
      </c>
      <c r="T4542">
        <f t="shared" si="630"/>
        <v>-1</v>
      </c>
      <c r="U4542" s="1">
        <v>42848</v>
      </c>
      <c r="V4542" s="13">
        <f t="shared" si="631"/>
        <v>42826</v>
      </c>
      <c r="W4542" s="14">
        <f t="shared" si="632"/>
        <v>42848</v>
      </c>
      <c r="X4542" s="1" t="str">
        <f t="shared" si="633"/>
        <v>Sunday</v>
      </c>
      <c r="Y4542" s="2">
        <v>0.52525462962962965</v>
      </c>
      <c r="Z4542" s="2">
        <f t="shared" si="634"/>
        <v>0.54166666666666663</v>
      </c>
      <c r="AA4542">
        <f>1</f>
        <v>1</v>
      </c>
      <c r="AB4542" s="1">
        <v>42848</v>
      </c>
      <c r="AC4542" s="13">
        <f t="shared" si="635"/>
        <v>42826</v>
      </c>
      <c r="AD4542" s="14">
        <f t="shared" si="636"/>
        <v>42848</v>
      </c>
      <c r="AE4542" s="1" t="str">
        <f t="shared" si="637"/>
        <v>Sunday</v>
      </c>
      <c r="AF4542" s="2">
        <v>0.53780092592592588</v>
      </c>
      <c r="AG4542" s="2">
        <f t="shared" si="638"/>
        <v>0.54166666666666663</v>
      </c>
      <c r="AH4542" t="s">
        <v>23</v>
      </c>
    </row>
    <row r="4543" spans="1:34" x14ac:dyDescent="0.25">
      <c r="A4543">
        <v>717793</v>
      </c>
      <c r="B4543" t="s">
        <v>29</v>
      </c>
      <c r="C4543" t="s">
        <v>47</v>
      </c>
      <c r="D4543" t="s">
        <v>31</v>
      </c>
      <c r="E4543">
        <v>53202</v>
      </c>
      <c r="F4543" t="s">
        <v>20</v>
      </c>
      <c r="G4543" t="s">
        <v>32</v>
      </c>
      <c r="H4543">
        <v>22</v>
      </c>
      <c r="I4543" t="s">
        <v>36</v>
      </c>
      <c r="J4543">
        <f>VLOOKUP(I4543,Key!$A$1:$C$73,2,FALSE)</f>
        <v>43.03519</v>
      </c>
      <c r="K4543">
        <f>VLOOKUP(I4543,Key!$A$1:$C$73,3,FALSE)</f>
        <v>-87.907390000000007</v>
      </c>
      <c r="L4543" t="s">
        <v>41</v>
      </c>
      <c r="M4543">
        <f>VLOOKUP(L4543,Key!$A$1:$C$73,2,FALSE)</f>
        <v>43.049909999999997</v>
      </c>
      <c r="N4543">
        <f>VLOOKUP(L4543,Key!$A$1:$C$73,3,FALSE)</f>
        <v>-87.914237</v>
      </c>
      <c r="O4543">
        <v>31</v>
      </c>
      <c r="P4543">
        <v>0</v>
      </c>
      <c r="Q4543">
        <v>4.7</v>
      </c>
      <c r="R4543">
        <v>4.4000000000000004</v>
      </c>
      <c r="S4543">
        <v>186</v>
      </c>
      <c r="T4543">
        <f t="shared" si="630"/>
        <v>-1</v>
      </c>
      <c r="U4543" s="1">
        <v>42848</v>
      </c>
      <c r="V4543" s="13">
        <f t="shared" si="631"/>
        <v>42826</v>
      </c>
      <c r="W4543" s="14">
        <f t="shared" si="632"/>
        <v>42848</v>
      </c>
      <c r="X4543" s="1" t="str">
        <f t="shared" si="633"/>
        <v>Sunday</v>
      </c>
      <c r="Y4543" s="2">
        <v>0.54784722222222226</v>
      </c>
      <c r="Z4543" s="2">
        <f t="shared" si="634"/>
        <v>0.54166666666666663</v>
      </c>
      <c r="AA4543">
        <f>1</f>
        <v>1</v>
      </c>
      <c r="AB4543" s="1">
        <v>42848</v>
      </c>
      <c r="AC4543" s="13">
        <f t="shared" si="635"/>
        <v>42826</v>
      </c>
      <c r="AD4543" s="14">
        <f t="shared" si="636"/>
        <v>42848</v>
      </c>
      <c r="AE4543" s="1" t="str">
        <f t="shared" si="637"/>
        <v>Sunday</v>
      </c>
      <c r="AF4543" s="2">
        <v>0.56925925925925924</v>
      </c>
      <c r="AG4543" s="2">
        <f t="shared" si="638"/>
        <v>0.58333333333333326</v>
      </c>
      <c r="AH4543" t="s">
        <v>23</v>
      </c>
    </row>
    <row r="4544" spans="1:34" x14ac:dyDescent="0.25">
      <c r="A4544">
        <v>1575847</v>
      </c>
      <c r="B4544" t="s">
        <v>29</v>
      </c>
      <c r="C4544" t="s">
        <v>47</v>
      </c>
      <c r="D4544" t="s">
        <v>31</v>
      </c>
      <c r="E4544">
        <v>53211</v>
      </c>
      <c r="F4544" t="s">
        <v>20</v>
      </c>
      <c r="G4544" t="s">
        <v>32</v>
      </c>
      <c r="H4544">
        <v>11056</v>
      </c>
      <c r="I4544" t="s">
        <v>89</v>
      </c>
      <c r="J4544">
        <f>VLOOKUP(I4544,Key!$A$1:$C$73,2,FALSE)</f>
        <v>43.060155999999999</v>
      </c>
      <c r="K4544">
        <f>VLOOKUP(I4544,Key!$A$1:$C$73,3,FALSE)</f>
        <v>-87.881258000000003</v>
      </c>
      <c r="L4544" t="s">
        <v>65</v>
      </c>
      <c r="M4544">
        <f>VLOOKUP(L4544,Key!$A$1:$C$73,2,FALSE)</f>
        <v>43.077359999999999</v>
      </c>
      <c r="N4544">
        <f>VLOOKUP(L4544,Key!$A$1:$C$73,3,FALSE)</f>
        <v>-87.880769999999998</v>
      </c>
      <c r="O4544">
        <v>26</v>
      </c>
      <c r="P4544">
        <v>0</v>
      </c>
      <c r="Q4544">
        <v>3.9</v>
      </c>
      <c r="R4544">
        <v>3.7</v>
      </c>
      <c r="S4544">
        <v>156</v>
      </c>
      <c r="T4544">
        <f t="shared" si="630"/>
        <v>-1</v>
      </c>
      <c r="U4544" s="1">
        <v>42848</v>
      </c>
      <c r="V4544" s="13">
        <f t="shared" si="631"/>
        <v>42826</v>
      </c>
      <c r="W4544" s="14">
        <f t="shared" si="632"/>
        <v>42848</v>
      </c>
      <c r="X4544" s="1" t="str">
        <f t="shared" si="633"/>
        <v>Sunday</v>
      </c>
      <c r="Y4544" s="2">
        <v>0.55236111111111108</v>
      </c>
      <c r="Z4544" s="2">
        <f t="shared" si="634"/>
        <v>0.54166666666666663</v>
      </c>
      <c r="AA4544">
        <f>1</f>
        <v>1</v>
      </c>
      <c r="AB4544" s="1">
        <v>42848</v>
      </c>
      <c r="AC4544" s="13">
        <f t="shared" si="635"/>
        <v>42826</v>
      </c>
      <c r="AD4544" s="14">
        <f t="shared" si="636"/>
        <v>42848</v>
      </c>
      <c r="AE4544" s="1" t="str">
        <f t="shared" si="637"/>
        <v>Sunday</v>
      </c>
      <c r="AF4544" s="2">
        <v>0.57059027777777771</v>
      </c>
      <c r="AG4544" s="2">
        <f t="shared" si="638"/>
        <v>0.58333333333333326</v>
      </c>
      <c r="AH4544" t="s">
        <v>23</v>
      </c>
    </row>
    <row r="4545" spans="1:34" x14ac:dyDescent="0.25">
      <c r="A4545">
        <v>717793</v>
      </c>
      <c r="B4545" t="s">
        <v>29</v>
      </c>
      <c r="C4545" t="s">
        <v>47</v>
      </c>
      <c r="D4545" t="s">
        <v>31</v>
      </c>
      <c r="E4545">
        <v>53202</v>
      </c>
      <c r="F4545" t="s">
        <v>20</v>
      </c>
      <c r="G4545" t="s">
        <v>32</v>
      </c>
      <c r="H4545">
        <v>43</v>
      </c>
      <c r="I4545" t="s">
        <v>42</v>
      </c>
      <c r="J4545">
        <f>VLOOKUP(I4545,Key!$A$1:$C$73,2,FALSE)</f>
        <v>43.038719999999998</v>
      </c>
      <c r="K4545">
        <f>VLOOKUP(I4545,Key!$A$1:$C$73,3,FALSE)</f>
        <v>-87.905339999999995</v>
      </c>
      <c r="L4545" t="s">
        <v>36</v>
      </c>
      <c r="M4545">
        <f>VLOOKUP(L4545,Key!$A$1:$C$73,2,FALSE)</f>
        <v>43.03519</v>
      </c>
      <c r="N4545">
        <f>VLOOKUP(L4545,Key!$A$1:$C$73,3,FALSE)</f>
        <v>-87.907390000000007</v>
      </c>
      <c r="O4545">
        <v>5</v>
      </c>
      <c r="P4545">
        <v>0</v>
      </c>
      <c r="Q4545">
        <v>0.8</v>
      </c>
      <c r="R4545">
        <v>0.7</v>
      </c>
      <c r="S4545">
        <v>30</v>
      </c>
      <c r="T4545">
        <f t="shared" si="630"/>
        <v>-1</v>
      </c>
      <c r="U4545" s="1">
        <v>42848</v>
      </c>
      <c r="V4545" s="13">
        <f t="shared" si="631"/>
        <v>42826</v>
      </c>
      <c r="W4545" s="14">
        <f t="shared" si="632"/>
        <v>42848</v>
      </c>
      <c r="X4545" s="1" t="str">
        <f t="shared" si="633"/>
        <v>Sunday</v>
      </c>
      <c r="Y4545" s="2">
        <v>0.58809027777777778</v>
      </c>
      <c r="Z4545" s="2">
        <f t="shared" si="634"/>
        <v>0.58333333333333326</v>
      </c>
      <c r="AA4545">
        <f>1</f>
        <v>1</v>
      </c>
      <c r="AB4545" s="1">
        <v>42848</v>
      </c>
      <c r="AC4545" s="13">
        <f t="shared" si="635"/>
        <v>42826</v>
      </c>
      <c r="AD4545" s="14">
        <f t="shared" si="636"/>
        <v>42848</v>
      </c>
      <c r="AE4545" s="1" t="str">
        <f t="shared" si="637"/>
        <v>Sunday</v>
      </c>
      <c r="AF4545" s="2">
        <v>0.59122685185185186</v>
      </c>
      <c r="AG4545" s="2">
        <f t="shared" si="638"/>
        <v>0.58333333333333326</v>
      </c>
      <c r="AH4545" t="s">
        <v>23</v>
      </c>
    </row>
    <row r="4546" spans="1:34" x14ac:dyDescent="0.25">
      <c r="A4546">
        <v>1387849</v>
      </c>
      <c r="B4546" t="s">
        <v>29</v>
      </c>
      <c r="C4546" t="s">
        <v>120</v>
      </c>
      <c r="D4546" t="s">
        <v>31</v>
      </c>
      <c r="E4546">
        <v>53105</v>
      </c>
      <c r="F4546" t="s">
        <v>20</v>
      </c>
      <c r="G4546" t="s">
        <v>32</v>
      </c>
      <c r="H4546">
        <v>250</v>
      </c>
      <c r="I4546" t="s">
        <v>40</v>
      </c>
      <c r="J4546">
        <f>VLOOKUP(I4546,Key!$A$1:$C$73,2,FALSE)</f>
        <v>43.06033</v>
      </c>
      <c r="K4546">
        <f>VLOOKUP(I4546,Key!$A$1:$C$73,3,FALSE)</f>
        <v>-87.89546</v>
      </c>
      <c r="L4546" t="s">
        <v>65</v>
      </c>
      <c r="M4546">
        <f>VLOOKUP(L4546,Key!$A$1:$C$73,2,FALSE)</f>
        <v>43.077359999999999</v>
      </c>
      <c r="N4546">
        <f>VLOOKUP(L4546,Key!$A$1:$C$73,3,FALSE)</f>
        <v>-87.880769999999998</v>
      </c>
      <c r="O4546">
        <v>13</v>
      </c>
      <c r="P4546">
        <v>0</v>
      </c>
      <c r="Q4546">
        <v>2</v>
      </c>
      <c r="R4546">
        <v>1.9</v>
      </c>
      <c r="S4546">
        <v>78</v>
      </c>
      <c r="T4546">
        <f t="shared" ref="T4546:T4609" si="639">-1</f>
        <v>-1</v>
      </c>
      <c r="U4546" s="1">
        <v>42848</v>
      </c>
      <c r="V4546" s="13">
        <f t="shared" ref="V4546:V4609" si="640">DATE(YEAR(U4546), MONTH(U4546), 1)</f>
        <v>42826</v>
      </c>
      <c r="W4546" s="14">
        <f t="shared" ref="W4546:W4609" si="641">U4546</f>
        <v>42848</v>
      </c>
      <c r="X4546" s="1" t="str">
        <f t="shared" ref="X4546:X4609" si="642">TEXT(W4546,"dddd")</f>
        <v>Sunday</v>
      </c>
      <c r="Y4546" s="2">
        <v>0.60259259259259257</v>
      </c>
      <c r="Z4546" s="2">
        <f t="shared" ref="Z4546:Z4609" si="643">MROUND(Y4546, "1:00")</f>
        <v>0.58333333333333326</v>
      </c>
      <c r="AA4546">
        <f>1</f>
        <v>1</v>
      </c>
      <c r="AB4546" s="1">
        <v>42848</v>
      </c>
      <c r="AC4546" s="13">
        <f t="shared" ref="AC4546:AC4609" si="644">DATE(YEAR(AB4546), MONTH(AB4546), 1)</f>
        <v>42826</v>
      </c>
      <c r="AD4546" s="14">
        <f t="shared" ref="AD4546:AD4609" si="645">AB4546</f>
        <v>42848</v>
      </c>
      <c r="AE4546" s="1" t="str">
        <f t="shared" ref="AE4546:AE4609" si="646">TEXT(AD4546,"dddd")</f>
        <v>Sunday</v>
      </c>
      <c r="AF4546" s="2">
        <v>0.61136574074074079</v>
      </c>
      <c r="AG4546" s="2">
        <f t="shared" ref="AG4546:AG4609" si="647">MROUND(AF4546, "1:00")</f>
        <v>0.625</v>
      </c>
      <c r="AH4546" t="s">
        <v>23</v>
      </c>
    </row>
    <row r="4547" spans="1:34" x14ac:dyDescent="0.25">
      <c r="A4547">
        <v>1386556</v>
      </c>
      <c r="B4547" t="s">
        <v>29</v>
      </c>
      <c r="C4547" t="s">
        <v>35</v>
      </c>
      <c r="D4547" t="s">
        <v>31</v>
      </c>
      <c r="E4547">
        <v>53213</v>
      </c>
      <c r="F4547" t="s">
        <v>20</v>
      </c>
      <c r="G4547" t="s">
        <v>32</v>
      </c>
      <c r="H4547">
        <v>5526</v>
      </c>
      <c r="I4547" t="s">
        <v>91</v>
      </c>
      <c r="J4547">
        <f>VLOOKUP(I4547,Key!$A$1:$C$73,2,FALSE)</f>
        <v>43.048609999999996</v>
      </c>
      <c r="K4547">
        <f>VLOOKUP(I4547,Key!$A$1:$C$73,3,FALSE)</f>
        <v>-88.008480000000006</v>
      </c>
      <c r="L4547" t="s">
        <v>91</v>
      </c>
      <c r="M4547">
        <f>VLOOKUP(L4547,Key!$A$1:$C$73,2,FALSE)</f>
        <v>43.048609999999996</v>
      </c>
      <c r="N4547">
        <f>VLOOKUP(L4547,Key!$A$1:$C$73,3,FALSE)</f>
        <v>-88.008480000000006</v>
      </c>
      <c r="O4547">
        <v>14</v>
      </c>
      <c r="P4547">
        <v>0</v>
      </c>
      <c r="Q4547">
        <v>2.1</v>
      </c>
      <c r="R4547">
        <v>2</v>
      </c>
      <c r="S4547">
        <v>84</v>
      </c>
      <c r="T4547">
        <f t="shared" si="639"/>
        <v>-1</v>
      </c>
      <c r="U4547" s="1">
        <v>42848</v>
      </c>
      <c r="V4547" s="13">
        <f t="shared" si="640"/>
        <v>42826</v>
      </c>
      <c r="W4547" s="14">
        <f t="shared" si="641"/>
        <v>42848</v>
      </c>
      <c r="X4547" s="1" t="str">
        <f t="shared" si="642"/>
        <v>Sunday</v>
      </c>
      <c r="Y4547" s="2">
        <v>0.63545138888888886</v>
      </c>
      <c r="Z4547" s="2">
        <f t="shared" si="643"/>
        <v>0.625</v>
      </c>
      <c r="AA4547">
        <f>1</f>
        <v>1</v>
      </c>
      <c r="AB4547" s="1">
        <v>42848</v>
      </c>
      <c r="AC4547" s="13">
        <f t="shared" si="644"/>
        <v>42826</v>
      </c>
      <c r="AD4547" s="14">
        <f t="shared" si="645"/>
        <v>42848</v>
      </c>
      <c r="AE4547" s="1" t="str">
        <f t="shared" si="646"/>
        <v>Sunday</v>
      </c>
      <c r="AF4547" s="2">
        <v>0.64537037037037037</v>
      </c>
      <c r="AG4547" s="2">
        <f t="shared" si="647"/>
        <v>0.625</v>
      </c>
      <c r="AH4547" t="s">
        <v>25</v>
      </c>
    </row>
    <row r="4548" spans="1:34" x14ac:dyDescent="0.25">
      <c r="A4548">
        <v>1445347</v>
      </c>
      <c r="B4548" t="s">
        <v>29</v>
      </c>
      <c r="C4548" t="s">
        <v>47</v>
      </c>
      <c r="D4548" t="s">
        <v>31</v>
      </c>
      <c r="E4548">
        <v>53203</v>
      </c>
      <c r="F4548" t="s">
        <v>20</v>
      </c>
      <c r="G4548" t="s">
        <v>32</v>
      </c>
      <c r="H4548">
        <v>274</v>
      </c>
      <c r="I4548" t="s">
        <v>38</v>
      </c>
      <c r="J4548">
        <f>VLOOKUP(I4548,Key!$A$1:$C$73,2,FALSE)</f>
        <v>43.038649999999997</v>
      </c>
      <c r="K4548">
        <f>VLOOKUP(I4548,Key!$A$1:$C$73,3,FALSE)</f>
        <v>-87.921930000000003</v>
      </c>
      <c r="L4548" t="s">
        <v>28</v>
      </c>
      <c r="M4548">
        <f>VLOOKUP(L4548,Key!$A$1:$C$73,2,FALSE)</f>
        <v>43.038580000000003</v>
      </c>
      <c r="N4548">
        <f>VLOOKUP(L4548,Key!$A$1:$C$73,3,FALSE)</f>
        <v>-87.90934</v>
      </c>
      <c r="O4548">
        <v>8</v>
      </c>
      <c r="P4548">
        <v>0</v>
      </c>
      <c r="Q4548">
        <v>1.2</v>
      </c>
      <c r="R4548">
        <v>1.1000000000000001</v>
      </c>
      <c r="S4548">
        <v>48</v>
      </c>
      <c r="T4548">
        <f t="shared" si="639"/>
        <v>-1</v>
      </c>
      <c r="U4548" s="1">
        <v>42848</v>
      </c>
      <c r="V4548" s="13">
        <f t="shared" si="640"/>
        <v>42826</v>
      </c>
      <c r="W4548" s="14">
        <f t="shared" si="641"/>
        <v>42848</v>
      </c>
      <c r="X4548" s="1" t="str">
        <f t="shared" si="642"/>
        <v>Sunday</v>
      </c>
      <c r="Y4548" s="2">
        <v>0.6395601851851852</v>
      </c>
      <c r="Z4548" s="2">
        <f t="shared" si="643"/>
        <v>0.625</v>
      </c>
      <c r="AA4548">
        <f>1</f>
        <v>1</v>
      </c>
      <c r="AB4548" s="1">
        <v>42848</v>
      </c>
      <c r="AC4548" s="13">
        <f t="shared" si="644"/>
        <v>42826</v>
      </c>
      <c r="AD4548" s="14">
        <f t="shared" si="645"/>
        <v>42848</v>
      </c>
      <c r="AE4548" s="1" t="str">
        <f t="shared" si="646"/>
        <v>Sunday</v>
      </c>
      <c r="AF4548" s="2">
        <v>0.6449421296296296</v>
      </c>
      <c r="AG4548" s="2">
        <f t="shared" si="647"/>
        <v>0.625</v>
      </c>
      <c r="AH4548" t="s">
        <v>23</v>
      </c>
    </row>
    <row r="4549" spans="1:34" x14ac:dyDescent="0.25">
      <c r="A4549">
        <v>1585551</v>
      </c>
      <c r="B4549" t="s">
        <v>29</v>
      </c>
      <c r="C4549" t="s">
        <v>47</v>
      </c>
      <c r="D4549" t="s">
        <v>31</v>
      </c>
      <c r="E4549">
        <v>53202</v>
      </c>
      <c r="F4549" t="s">
        <v>20</v>
      </c>
      <c r="G4549" t="s">
        <v>32</v>
      </c>
      <c r="H4549">
        <v>5550</v>
      </c>
      <c r="I4549" t="s">
        <v>28</v>
      </c>
      <c r="J4549">
        <f>VLOOKUP(I4549,Key!$A$1:$C$73,2,FALSE)</f>
        <v>43.038580000000003</v>
      </c>
      <c r="K4549">
        <f>VLOOKUP(I4549,Key!$A$1:$C$73,3,FALSE)</f>
        <v>-87.90934</v>
      </c>
      <c r="L4549" t="s">
        <v>74</v>
      </c>
      <c r="M4549">
        <f>VLOOKUP(L4549,Key!$A$1:$C$73,2,FALSE)</f>
        <v>43.05536</v>
      </c>
      <c r="N4549">
        <f>VLOOKUP(L4549,Key!$A$1:$C$73,3,FALSE)</f>
        <v>-87.90504</v>
      </c>
      <c r="O4549">
        <v>14</v>
      </c>
      <c r="P4549">
        <v>0</v>
      </c>
      <c r="Q4549">
        <v>2.1</v>
      </c>
      <c r="R4549">
        <v>2</v>
      </c>
      <c r="S4549">
        <v>84</v>
      </c>
      <c r="T4549">
        <f t="shared" si="639"/>
        <v>-1</v>
      </c>
      <c r="U4549" s="1">
        <v>42848</v>
      </c>
      <c r="V4549" s="13">
        <f t="shared" si="640"/>
        <v>42826</v>
      </c>
      <c r="W4549" s="14">
        <f t="shared" si="641"/>
        <v>42848</v>
      </c>
      <c r="X4549" s="1" t="str">
        <f t="shared" si="642"/>
        <v>Sunday</v>
      </c>
      <c r="Y4549" s="2">
        <v>0.67130787037037043</v>
      </c>
      <c r="Z4549" s="2">
        <f t="shared" si="643"/>
        <v>0.66666666666666663</v>
      </c>
      <c r="AA4549">
        <f>1</f>
        <v>1</v>
      </c>
      <c r="AB4549" s="1">
        <v>42848</v>
      </c>
      <c r="AC4549" s="13">
        <f t="shared" si="644"/>
        <v>42826</v>
      </c>
      <c r="AD4549" s="14">
        <f t="shared" si="645"/>
        <v>42848</v>
      </c>
      <c r="AE4549" s="1" t="str">
        <f t="shared" si="646"/>
        <v>Sunday</v>
      </c>
      <c r="AF4549" s="2">
        <v>0.68111111111111111</v>
      </c>
      <c r="AG4549" s="2">
        <f t="shared" si="647"/>
        <v>0.66666666666666663</v>
      </c>
      <c r="AH4549" t="s">
        <v>23</v>
      </c>
    </row>
    <row r="4550" spans="1:34" x14ac:dyDescent="0.25">
      <c r="A4550">
        <v>1387849</v>
      </c>
      <c r="B4550" t="s">
        <v>29</v>
      </c>
      <c r="C4550" t="s">
        <v>120</v>
      </c>
      <c r="D4550" t="s">
        <v>31</v>
      </c>
      <c r="E4550">
        <v>53105</v>
      </c>
      <c r="F4550" t="s">
        <v>20</v>
      </c>
      <c r="G4550" t="s">
        <v>32</v>
      </c>
      <c r="H4550">
        <v>216</v>
      </c>
      <c r="I4550" t="s">
        <v>40</v>
      </c>
      <c r="J4550">
        <f>VLOOKUP(I4550,Key!$A$1:$C$73,2,FALSE)</f>
        <v>43.06033</v>
      </c>
      <c r="K4550">
        <f>VLOOKUP(I4550,Key!$A$1:$C$73,3,FALSE)</f>
        <v>-87.89546</v>
      </c>
      <c r="L4550" t="s">
        <v>21</v>
      </c>
      <c r="M4550">
        <f>VLOOKUP(L4550,Key!$A$1:$C$73,2,FALSE)</f>
        <v>43.074890000000003</v>
      </c>
      <c r="N4550">
        <f>VLOOKUP(L4550,Key!$A$1:$C$73,3,FALSE)</f>
        <v>-87.882810000000006</v>
      </c>
      <c r="O4550">
        <v>11</v>
      </c>
      <c r="P4550">
        <v>0</v>
      </c>
      <c r="Q4550">
        <v>1.7</v>
      </c>
      <c r="R4550">
        <v>1.6</v>
      </c>
      <c r="S4550">
        <v>66</v>
      </c>
      <c r="T4550">
        <f t="shared" si="639"/>
        <v>-1</v>
      </c>
      <c r="U4550" s="1">
        <v>42848</v>
      </c>
      <c r="V4550" s="13">
        <f t="shared" si="640"/>
        <v>42826</v>
      </c>
      <c r="W4550" s="14">
        <f t="shared" si="641"/>
        <v>42848</v>
      </c>
      <c r="X4550" s="1" t="str">
        <f t="shared" si="642"/>
        <v>Sunday</v>
      </c>
      <c r="Y4550" s="2">
        <v>0.72888888888888881</v>
      </c>
      <c r="Z4550" s="2">
        <f t="shared" si="643"/>
        <v>0.70833333333333326</v>
      </c>
      <c r="AA4550">
        <f>1</f>
        <v>1</v>
      </c>
      <c r="AB4550" s="1">
        <v>42848</v>
      </c>
      <c r="AC4550" s="13">
        <f t="shared" si="644"/>
        <v>42826</v>
      </c>
      <c r="AD4550" s="14">
        <f t="shared" si="645"/>
        <v>42848</v>
      </c>
      <c r="AE4550" s="1" t="str">
        <f t="shared" si="646"/>
        <v>Sunday</v>
      </c>
      <c r="AF4550" s="2">
        <v>0.73653935185185182</v>
      </c>
      <c r="AG4550" s="2">
        <f t="shared" si="647"/>
        <v>0.75</v>
      </c>
      <c r="AH4550" t="s">
        <v>23</v>
      </c>
    </row>
    <row r="4551" spans="1:34" x14ac:dyDescent="0.25">
      <c r="A4551">
        <v>1013894</v>
      </c>
      <c r="B4551" t="s">
        <v>29</v>
      </c>
      <c r="C4551" t="s">
        <v>47</v>
      </c>
      <c r="D4551" t="s">
        <v>31</v>
      </c>
      <c r="E4551">
        <v>53212</v>
      </c>
      <c r="F4551" t="s">
        <v>20</v>
      </c>
      <c r="G4551" t="s">
        <v>32</v>
      </c>
      <c r="H4551">
        <v>976</v>
      </c>
      <c r="I4551" t="s">
        <v>40</v>
      </c>
      <c r="J4551">
        <f>VLOOKUP(I4551,Key!$A$1:$C$73,2,FALSE)</f>
        <v>43.06033</v>
      </c>
      <c r="K4551">
        <f>VLOOKUP(I4551,Key!$A$1:$C$73,3,FALSE)</f>
        <v>-87.89546</v>
      </c>
      <c r="L4551" t="s">
        <v>64</v>
      </c>
      <c r="M4551">
        <f>VLOOKUP(L4551,Key!$A$1:$C$73,2,FALSE)</f>
        <v>43.069021999999997</v>
      </c>
      <c r="N4551">
        <f>VLOOKUP(L4551,Key!$A$1:$C$73,3,FALSE)</f>
        <v>-87.887940999999998</v>
      </c>
      <c r="O4551">
        <v>8</v>
      </c>
      <c r="P4551">
        <v>0</v>
      </c>
      <c r="Q4551">
        <v>1.2</v>
      </c>
      <c r="R4551">
        <v>1.1000000000000001</v>
      </c>
      <c r="S4551">
        <v>48</v>
      </c>
      <c r="T4551">
        <f t="shared" si="639"/>
        <v>-1</v>
      </c>
      <c r="U4551" s="1">
        <v>42848</v>
      </c>
      <c r="V4551" s="13">
        <f t="shared" si="640"/>
        <v>42826</v>
      </c>
      <c r="W4551" s="14">
        <f t="shared" si="641"/>
        <v>42848</v>
      </c>
      <c r="X4551" s="1" t="str">
        <f t="shared" si="642"/>
        <v>Sunday</v>
      </c>
      <c r="Y4551" s="2">
        <v>0.73631944444444442</v>
      </c>
      <c r="Z4551" s="2">
        <f t="shared" si="643"/>
        <v>0.75</v>
      </c>
      <c r="AA4551">
        <f>1</f>
        <v>1</v>
      </c>
      <c r="AB4551" s="1">
        <v>42848</v>
      </c>
      <c r="AC4551" s="13">
        <f t="shared" si="644"/>
        <v>42826</v>
      </c>
      <c r="AD4551" s="14">
        <f t="shared" si="645"/>
        <v>42848</v>
      </c>
      <c r="AE4551" s="1" t="str">
        <f t="shared" si="646"/>
        <v>Sunday</v>
      </c>
      <c r="AF4551" s="2">
        <v>0.74195601851851845</v>
      </c>
      <c r="AG4551" s="2">
        <f t="shared" si="647"/>
        <v>0.75</v>
      </c>
      <c r="AH4551" t="s">
        <v>23</v>
      </c>
    </row>
    <row r="4552" spans="1:34" x14ac:dyDescent="0.25">
      <c r="A4552">
        <v>1255068</v>
      </c>
      <c r="B4552" t="s">
        <v>29</v>
      </c>
      <c r="C4552" t="s">
        <v>109</v>
      </c>
      <c r="D4552" t="s">
        <v>31</v>
      </c>
      <c r="E4552">
        <v>54904</v>
      </c>
      <c r="F4552" t="s">
        <v>20</v>
      </c>
      <c r="G4552" t="s">
        <v>99</v>
      </c>
      <c r="H4552">
        <v>5489</v>
      </c>
      <c r="I4552" t="s">
        <v>66</v>
      </c>
      <c r="J4552">
        <f>VLOOKUP(I4552,Key!$A$1:$C$73,2,FALSE)</f>
        <v>43.078530000000001</v>
      </c>
      <c r="K4552">
        <f>VLOOKUP(I4552,Key!$A$1:$C$73,3,FALSE)</f>
        <v>-87.882620000000003</v>
      </c>
      <c r="L4552" t="s">
        <v>21</v>
      </c>
      <c r="M4552">
        <f>VLOOKUP(L4552,Key!$A$1:$C$73,2,FALSE)</f>
        <v>43.074890000000003</v>
      </c>
      <c r="N4552">
        <f>VLOOKUP(L4552,Key!$A$1:$C$73,3,FALSE)</f>
        <v>-87.882810000000006</v>
      </c>
      <c r="O4552">
        <v>2</v>
      </c>
      <c r="P4552">
        <v>0</v>
      </c>
      <c r="Q4552">
        <v>0.3</v>
      </c>
      <c r="R4552">
        <v>0.3</v>
      </c>
      <c r="S4552">
        <v>12</v>
      </c>
      <c r="T4552">
        <f t="shared" si="639"/>
        <v>-1</v>
      </c>
      <c r="U4552" s="1">
        <v>42848</v>
      </c>
      <c r="V4552" s="13">
        <f t="shared" si="640"/>
        <v>42826</v>
      </c>
      <c r="W4552" s="14">
        <f t="shared" si="641"/>
        <v>42848</v>
      </c>
      <c r="X4552" s="1" t="str">
        <f t="shared" si="642"/>
        <v>Sunday</v>
      </c>
      <c r="Y4552" s="2">
        <v>0.8636342592592593</v>
      </c>
      <c r="Z4552" s="2">
        <f t="shared" si="643"/>
        <v>0.875</v>
      </c>
      <c r="AA4552">
        <f>1</f>
        <v>1</v>
      </c>
      <c r="AB4552" s="1">
        <v>42848</v>
      </c>
      <c r="AC4552" s="13">
        <f t="shared" si="644"/>
        <v>42826</v>
      </c>
      <c r="AD4552" s="14">
        <f t="shared" si="645"/>
        <v>42848</v>
      </c>
      <c r="AE4552" s="1" t="str">
        <f t="shared" si="646"/>
        <v>Sunday</v>
      </c>
      <c r="AF4552" s="2">
        <v>0.86518518518518517</v>
      </c>
      <c r="AG4552" s="2">
        <f t="shared" si="647"/>
        <v>0.875</v>
      </c>
      <c r="AH4552" t="s">
        <v>23</v>
      </c>
    </row>
    <row r="4553" spans="1:34" x14ac:dyDescent="0.25">
      <c r="A4553">
        <v>1249909</v>
      </c>
      <c r="B4553" t="s">
        <v>29</v>
      </c>
      <c r="C4553" t="s">
        <v>149</v>
      </c>
      <c r="D4553" t="s">
        <v>31</v>
      </c>
      <c r="E4553">
        <v>54914</v>
      </c>
      <c r="F4553" t="s">
        <v>20</v>
      </c>
      <c r="G4553" t="s">
        <v>99</v>
      </c>
      <c r="H4553">
        <v>5466</v>
      </c>
      <c r="I4553" t="s">
        <v>24</v>
      </c>
      <c r="J4553">
        <f>VLOOKUP(I4553,Key!$A$1:$C$73,2,FALSE)</f>
        <v>43.074655999999997</v>
      </c>
      <c r="K4553">
        <f>VLOOKUP(I4553,Key!$A$1:$C$73,3,FALSE)</f>
        <v>-87.889011999999994</v>
      </c>
      <c r="L4553" t="s">
        <v>65</v>
      </c>
      <c r="M4553">
        <f>VLOOKUP(L4553,Key!$A$1:$C$73,2,FALSE)</f>
        <v>43.077359999999999</v>
      </c>
      <c r="N4553">
        <f>VLOOKUP(L4553,Key!$A$1:$C$73,3,FALSE)</f>
        <v>-87.880769999999998</v>
      </c>
      <c r="O4553">
        <v>4</v>
      </c>
      <c r="P4553">
        <v>0</v>
      </c>
      <c r="Q4553">
        <v>0.6</v>
      </c>
      <c r="R4553">
        <v>0.6</v>
      </c>
      <c r="S4553">
        <v>24</v>
      </c>
      <c r="T4553">
        <f t="shared" si="639"/>
        <v>-1</v>
      </c>
      <c r="U4553" s="1">
        <v>42849</v>
      </c>
      <c r="V4553" s="13">
        <f t="shared" si="640"/>
        <v>42826</v>
      </c>
      <c r="W4553" s="14">
        <f t="shared" si="641"/>
        <v>42849</v>
      </c>
      <c r="X4553" s="1" t="str">
        <f t="shared" si="642"/>
        <v>Monday</v>
      </c>
      <c r="Y4553" s="2">
        <v>0.5869212962962963</v>
      </c>
      <c r="Z4553" s="2">
        <f t="shared" si="643"/>
        <v>0.58333333333333326</v>
      </c>
      <c r="AA4553">
        <f>1</f>
        <v>1</v>
      </c>
      <c r="AB4553" s="1">
        <v>42849</v>
      </c>
      <c r="AC4553" s="13">
        <f t="shared" si="644"/>
        <v>42826</v>
      </c>
      <c r="AD4553" s="14">
        <f t="shared" si="645"/>
        <v>42849</v>
      </c>
      <c r="AE4553" s="1" t="str">
        <f t="shared" si="646"/>
        <v>Monday</v>
      </c>
      <c r="AF4553" s="2">
        <v>0.58986111111111106</v>
      </c>
      <c r="AG4553" s="2">
        <f t="shared" si="647"/>
        <v>0.58333333333333326</v>
      </c>
      <c r="AH4553" t="s">
        <v>23</v>
      </c>
    </row>
    <row r="4554" spans="1:34" x14ac:dyDescent="0.25">
      <c r="A4554">
        <v>1442430</v>
      </c>
      <c r="B4554" t="s">
        <v>29</v>
      </c>
      <c r="C4554" t="s">
        <v>47</v>
      </c>
      <c r="D4554" t="s">
        <v>31</v>
      </c>
      <c r="E4554">
        <v>53211</v>
      </c>
      <c r="F4554" t="s">
        <v>20</v>
      </c>
      <c r="G4554" t="s">
        <v>32</v>
      </c>
      <c r="H4554">
        <v>11071</v>
      </c>
      <c r="I4554" t="s">
        <v>24</v>
      </c>
      <c r="J4554">
        <f>VLOOKUP(I4554,Key!$A$1:$C$73,2,FALSE)</f>
        <v>43.074655999999997</v>
      </c>
      <c r="K4554">
        <f>VLOOKUP(I4554,Key!$A$1:$C$73,3,FALSE)</f>
        <v>-87.889011999999994</v>
      </c>
      <c r="L4554" t="s">
        <v>21</v>
      </c>
      <c r="M4554">
        <f>VLOOKUP(L4554,Key!$A$1:$C$73,2,FALSE)</f>
        <v>43.074890000000003</v>
      </c>
      <c r="N4554">
        <f>VLOOKUP(L4554,Key!$A$1:$C$73,3,FALSE)</f>
        <v>-87.882810000000006</v>
      </c>
      <c r="O4554">
        <v>3</v>
      </c>
      <c r="P4554">
        <v>0</v>
      </c>
      <c r="Q4554">
        <v>0.5</v>
      </c>
      <c r="R4554">
        <v>0.4</v>
      </c>
      <c r="S4554">
        <v>18</v>
      </c>
      <c r="T4554">
        <f t="shared" si="639"/>
        <v>-1</v>
      </c>
      <c r="U4554" s="1">
        <v>42849</v>
      </c>
      <c r="V4554" s="13">
        <f t="shared" si="640"/>
        <v>42826</v>
      </c>
      <c r="W4554" s="14">
        <f t="shared" si="641"/>
        <v>42849</v>
      </c>
      <c r="X4554" s="1" t="str">
        <f t="shared" si="642"/>
        <v>Monday</v>
      </c>
      <c r="Y4554" s="2">
        <v>0.69619212962962962</v>
      </c>
      <c r="Z4554" s="2">
        <f t="shared" si="643"/>
        <v>0.70833333333333326</v>
      </c>
      <c r="AA4554">
        <f>1</f>
        <v>1</v>
      </c>
      <c r="AB4554" s="1">
        <v>42849</v>
      </c>
      <c r="AC4554" s="13">
        <f t="shared" si="644"/>
        <v>42826</v>
      </c>
      <c r="AD4554" s="14">
        <f t="shared" si="645"/>
        <v>42849</v>
      </c>
      <c r="AE4554" s="1" t="str">
        <f t="shared" si="646"/>
        <v>Monday</v>
      </c>
      <c r="AF4554" s="2">
        <v>0.69836805555555559</v>
      </c>
      <c r="AG4554" s="2">
        <f t="shared" si="647"/>
        <v>0.70833333333333326</v>
      </c>
      <c r="AH4554" t="s">
        <v>23</v>
      </c>
    </row>
    <row r="4555" spans="1:34" x14ac:dyDescent="0.25">
      <c r="A4555">
        <v>1575847</v>
      </c>
      <c r="B4555" t="s">
        <v>29</v>
      </c>
      <c r="C4555" t="s">
        <v>47</v>
      </c>
      <c r="D4555" t="s">
        <v>31</v>
      </c>
      <c r="E4555">
        <v>53211</v>
      </c>
      <c r="F4555" t="s">
        <v>20</v>
      </c>
      <c r="G4555" t="s">
        <v>32</v>
      </c>
      <c r="H4555">
        <v>5436</v>
      </c>
      <c r="I4555" t="s">
        <v>44</v>
      </c>
      <c r="J4555">
        <f>VLOOKUP(I4555,Key!$A$1:$C$73,2,FALSE)</f>
        <v>43.03886</v>
      </c>
      <c r="K4555">
        <f>VLOOKUP(I4555,Key!$A$1:$C$73,3,FALSE)</f>
        <v>-87.902720000000002</v>
      </c>
      <c r="L4555" t="s">
        <v>21</v>
      </c>
      <c r="M4555">
        <f>VLOOKUP(L4555,Key!$A$1:$C$73,2,FALSE)</f>
        <v>43.074890000000003</v>
      </c>
      <c r="N4555">
        <f>VLOOKUP(L4555,Key!$A$1:$C$73,3,FALSE)</f>
        <v>-87.882810000000006</v>
      </c>
      <c r="O4555">
        <v>39</v>
      </c>
      <c r="P4555">
        <v>0</v>
      </c>
      <c r="Q4555">
        <v>5.9</v>
      </c>
      <c r="R4555">
        <v>5.6</v>
      </c>
      <c r="S4555">
        <v>234</v>
      </c>
      <c r="T4555">
        <f t="shared" si="639"/>
        <v>-1</v>
      </c>
      <c r="U4555" s="1">
        <v>42849</v>
      </c>
      <c r="V4555" s="13">
        <f t="shared" si="640"/>
        <v>42826</v>
      </c>
      <c r="W4555" s="14">
        <f t="shared" si="641"/>
        <v>42849</v>
      </c>
      <c r="X4555" s="1" t="str">
        <f t="shared" si="642"/>
        <v>Monday</v>
      </c>
      <c r="Y4555" s="2">
        <v>0.70598379629629626</v>
      </c>
      <c r="Z4555" s="2">
        <f t="shared" si="643"/>
        <v>0.70833333333333326</v>
      </c>
      <c r="AA4555">
        <f>1</f>
        <v>1</v>
      </c>
      <c r="AB4555" s="1">
        <v>42849</v>
      </c>
      <c r="AC4555" s="13">
        <f t="shared" si="644"/>
        <v>42826</v>
      </c>
      <c r="AD4555" s="14">
        <f t="shared" si="645"/>
        <v>42849</v>
      </c>
      <c r="AE4555" s="1" t="str">
        <f t="shared" si="646"/>
        <v>Monday</v>
      </c>
      <c r="AF4555" s="2">
        <v>0.73302083333333334</v>
      </c>
      <c r="AG4555" s="2">
        <f t="shared" si="647"/>
        <v>0.75</v>
      </c>
      <c r="AH4555" t="s">
        <v>23</v>
      </c>
    </row>
    <row r="4556" spans="1:34" x14ac:dyDescent="0.25">
      <c r="A4556">
        <v>1358502</v>
      </c>
      <c r="B4556" t="s">
        <v>29</v>
      </c>
      <c r="C4556" t="s">
        <v>150</v>
      </c>
      <c r="D4556" t="s">
        <v>31</v>
      </c>
      <c r="E4556">
        <v>54929</v>
      </c>
      <c r="F4556" t="s">
        <v>20</v>
      </c>
      <c r="G4556" t="s">
        <v>32</v>
      </c>
      <c r="H4556">
        <v>361</v>
      </c>
      <c r="I4556" t="s">
        <v>40</v>
      </c>
      <c r="J4556">
        <f>VLOOKUP(I4556,Key!$A$1:$C$73,2,FALSE)</f>
        <v>43.06033</v>
      </c>
      <c r="K4556">
        <f>VLOOKUP(I4556,Key!$A$1:$C$73,3,FALSE)</f>
        <v>-87.89546</v>
      </c>
      <c r="L4556" t="s">
        <v>64</v>
      </c>
      <c r="M4556">
        <f>VLOOKUP(L4556,Key!$A$1:$C$73,2,FALSE)</f>
        <v>43.069021999999997</v>
      </c>
      <c r="N4556">
        <f>VLOOKUP(L4556,Key!$A$1:$C$73,3,FALSE)</f>
        <v>-87.887940999999998</v>
      </c>
      <c r="O4556">
        <v>7</v>
      </c>
      <c r="P4556">
        <v>0</v>
      </c>
      <c r="Q4556">
        <v>1.1000000000000001</v>
      </c>
      <c r="R4556">
        <v>1</v>
      </c>
      <c r="S4556">
        <v>42</v>
      </c>
      <c r="T4556">
        <f t="shared" si="639"/>
        <v>-1</v>
      </c>
      <c r="U4556" s="1">
        <v>42849</v>
      </c>
      <c r="V4556" s="13">
        <f t="shared" si="640"/>
        <v>42826</v>
      </c>
      <c r="W4556" s="14">
        <f t="shared" si="641"/>
        <v>42849</v>
      </c>
      <c r="X4556" s="1" t="str">
        <f t="shared" si="642"/>
        <v>Monday</v>
      </c>
      <c r="Y4556" s="2">
        <v>0.70857638888888885</v>
      </c>
      <c r="Z4556" s="2">
        <f t="shared" si="643"/>
        <v>0.70833333333333326</v>
      </c>
      <c r="AA4556">
        <f>1</f>
        <v>1</v>
      </c>
      <c r="AB4556" s="1">
        <v>42849</v>
      </c>
      <c r="AC4556" s="13">
        <f t="shared" si="644"/>
        <v>42826</v>
      </c>
      <c r="AD4556" s="14">
        <f t="shared" si="645"/>
        <v>42849</v>
      </c>
      <c r="AE4556" s="1" t="str">
        <f t="shared" si="646"/>
        <v>Monday</v>
      </c>
      <c r="AF4556" s="2">
        <v>0.71321759259259254</v>
      </c>
      <c r="AG4556" s="2">
        <f t="shared" si="647"/>
        <v>0.70833333333333326</v>
      </c>
      <c r="AH4556" t="s">
        <v>23</v>
      </c>
    </row>
    <row r="4557" spans="1:34" x14ac:dyDescent="0.25">
      <c r="A4557">
        <v>1195629</v>
      </c>
      <c r="B4557" t="s">
        <v>29</v>
      </c>
      <c r="C4557" t="s">
        <v>47</v>
      </c>
      <c r="D4557" t="s">
        <v>31</v>
      </c>
      <c r="E4557">
        <v>53202</v>
      </c>
      <c r="F4557" t="s">
        <v>20</v>
      </c>
      <c r="G4557" t="s">
        <v>99</v>
      </c>
      <c r="H4557">
        <v>5483</v>
      </c>
      <c r="I4557" t="s">
        <v>62</v>
      </c>
      <c r="J4557">
        <f>VLOOKUP(I4557,Key!$A$1:$C$73,2,FALSE)</f>
        <v>43.052460000000004</v>
      </c>
      <c r="K4557">
        <f>VLOOKUP(I4557,Key!$A$1:$C$73,3,FALSE)</f>
        <v>-87.891000000000005</v>
      </c>
      <c r="L4557" t="s">
        <v>22</v>
      </c>
      <c r="M4557">
        <f>VLOOKUP(L4557,Key!$A$1:$C$73,2,FALSE)</f>
        <v>43.058619999999998</v>
      </c>
      <c r="N4557">
        <f>VLOOKUP(L4557,Key!$A$1:$C$73,3,FALSE)</f>
        <v>-87.885319999999993</v>
      </c>
      <c r="O4557">
        <v>6</v>
      </c>
      <c r="P4557">
        <v>0</v>
      </c>
      <c r="Q4557">
        <v>0.9</v>
      </c>
      <c r="R4557">
        <v>0.9</v>
      </c>
      <c r="S4557">
        <v>36</v>
      </c>
      <c r="T4557">
        <f t="shared" si="639"/>
        <v>-1</v>
      </c>
      <c r="U4557" s="1">
        <v>42849</v>
      </c>
      <c r="V4557" s="13">
        <f t="shared" si="640"/>
        <v>42826</v>
      </c>
      <c r="W4557" s="14">
        <f t="shared" si="641"/>
        <v>42849</v>
      </c>
      <c r="X4557" s="1" t="str">
        <f t="shared" si="642"/>
        <v>Monday</v>
      </c>
      <c r="Y4557" s="2">
        <v>0.76734953703703701</v>
      </c>
      <c r="Z4557" s="2">
        <f t="shared" si="643"/>
        <v>0.75</v>
      </c>
      <c r="AA4557">
        <f>1</f>
        <v>1</v>
      </c>
      <c r="AB4557" s="1">
        <v>42849</v>
      </c>
      <c r="AC4557" s="13">
        <f t="shared" si="644"/>
        <v>42826</v>
      </c>
      <c r="AD4557" s="14">
        <f t="shared" si="645"/>
        <v>42849</v>
      </c>
      <c r="AE4557" s="1" t="str">
        <f t="shared" si="646"/>
        <v>Monday</v>
      </c>
      <c r="AF4557" s="2">
        <v>0.77087962962962964</v>
      </c>
      <c r="AG4557" s="2">
        <f t="shared" si="647"/>
        <v>0.79166666666666663</v>
      </c>
      <c r="AH4557" t="s">
        <v>23</v>
      </c>
    </row>
    <row r="4558" spans="1:34" x14ac:dyDescent="0.25">
      <c r="A4558">
        <v>1247731</v>
      </c>
      <c r="B4558" t="s">
        <v>29</v>
      </c>
      <c r="C4558" t="s">
        <v>109</v>
      </c>
      <c r="D4558" t="s">
        <v>31</v>
      </c>
      <c r="E4558">
        <v>54902</v>
      </c>
      <c r="F4558" t="s">
        <v>20</v>
      </c>
      <c r="G4558" t="s">
        <v>99</v>
      </c>
      <c r="H4558">
        <v>5519</v>
      </c>
      <c r="I4558" t="s">
        <v>63</v>
      </c>
      <c r="J4558">
        <f>VLOOKUP(I4558,Key!$A$1:$C$73,2,FALSE)</f>
        <v>43.066893999999998</v>
      </c>
      <c r="K4558">
        <f>VLOOKUP(I4558,Key!$A$1:$C$73,3,FALSE)</f>
        <v>-87.877936000000005</v>
      </c>
      <c r="L4558" t="s">
        <v>80</v>
      </c>
      <c r="M4558">
        <f>VLOOKUP(L4558,Key!$A$1:$C$73,2,FALSE)</f>
        <v>43.060250000000003</v>
      </c>
      <c r="N4558">
        <f>VLOOKUP(L4558,Key!$A$1:$C$73,3,FALSE)</f>
        <v>-87.892169999999993</v>
      </c>
      <c r="O4558">
        <v>21</v>
      </c>
      <c r="P4558">
        <v>0</v>
      </c>
      <c r="Q4558">
        <v>3.2</v>
      </c>
      <c r="R4558">
        <v>3</v>
      </c>
      <c r="S4558">
        <v>126</v>
      </c>
      <c r="T4558">
        <f t="shared" si="639"/>
        <v>-1</v>
      </c>
      <c r="U4558" s="1">
        <v>42849</v>
      </c>
      <c r="V4558" s="13">
        <f t="shared" si="640"/>
        <v>42826</v>
      </c>
      <c r="W4558" s="14">
        <f t="shared" si="641"/>
        <v>42849</v>
      </c>
      <c r="X4558" s="1" t="str">
        <f t="shared" si="642"/>
        <v>Monday</v>
      </c>
      <c r="Y4558" s="2">
        <v>0.78991898148148154</v>
      </c>
      <c r="Z4558" s="2">
        <f t="shared" si="643"/>
        <v>0.79166666666666663</v>
      </c>
      <c r="AA4558">
        <f>1</f>
        <v>1</v>
      </c>
      <c r="AB4558" s="1">
        <v>42849</v>
      </c>
      <c r="AC4558" s="13">
        <f t="shared" si="644"/>
        <v>42826</v>
      </c>
      <c r="AD4558" s="14">
        <f t="shared" si="645"/>
        <v>42849</v>
      </c>
      <c r="AE4558" s="1" t="str">
        <f t="shared" si="646"/>
        <v>Monday</v>
      </c>
      <c r="AF4558" s="2">
        <v>0.80465277777777777</v>
      </c>
      <c r="AG4558" s="2">
        <f t="shared" si="647"/>
        <v>0.79166666666666663</v>
      </c>
      <c r="AH4558" t="s">
        <v>23</v>
      </c>
    </row>
    <row r="4559" spans="1:34" x14ac:dyDescent="0.25">
      <c r="A4559">
        <v>1571549</v>
      </c>
      <c r="B4559" t="s">
        <v>29</v>
      </c>
      <c r="C4559" t="s">
        <v>47</v>
      </c>
      <c r="D4559" t="s">
        <v>31</v>
      </c>
      <c r="E4559">
        <v>53212</v>
      </c>
      <c r="F4559" t="s">
        <v>20</v>
      </c>
      <c r="G4559" t="s">
        <v>32</v>
      </c>
      <c r="H4559">
        <v>5468</v>
      </c>
      <c r="I4559" t="s">
        <v>77</v>
      </c>
      <c r="J4559">
        <f>VLOOKUP(I4559,Key!$A$1:$C$73,2,FALSE)</f>
        <v>43.036900000000003</v>
      </c>
      <c r="K4559">
        <f>VLOOKUP(I4559,Key!$A$1:$C$73,3,FALSE)</f>
        <v>-87.89667</v>
      </c>
      <c r="L4559" t="s">
        <v>77</v>
      </c>
      <c r="M4559">
        <f>VLOOKUP(L4559,Key!$A$1:$C$73,2,FALSE)</f>
        <v>43.036900000000003</v>
      </c>
      <c r="N4559">
        <f>VLOOKUP(L4559,Key!$A$1:$C$73,3,FALSE)</f>
        <v>-87.89667</v>
      </c>
      <c r="O4559">
        <v>1</v>
      </c>
      <c r="P4559">
        <v>0</v>
      </c>
      <c r="Q4559">
        <v>0.2</v>
      </c>
      <c r="R4559">
        <v>0.1</v>
      </c>
      <c r="S4559">
        <v>6</v>
      </c>
      <c r="T4559">
        <f t="shared" si="639"/>
        <v>-1</v>
      </c>
      <c r="U4559" s="1">
        <v>42840</v>
      </c>
      <c r="V4559" s="13">
        <f t="shared" si="640"/>
        <v>42826</v>
      </c>
      <c r="W4559" s="14">
        <f t="shared" si="641"/>
        <v>42840</v>
      </c>
      <c r="X4559" s="1" t="str">
        <f t="shared" si="642"/>
        <v>Saturday</v>
      </c>
      <c r="Y4559" s="2">
        <v>0.79989583333333336</v>
      </c>
      <c r="Z4559" s="2">
        <f t="shared" si="643"/>
        <v>0.79166666666666663</v>
      </c>
      <c r="AA4559">
        <f>1</f>
        <v>1</v>
      </c>
      <c r="AB4559" s="1">
        <v>42840</v>
      </c>
      <c r="AC4559" s="13">
        <f t="shared" si="644"/>
        <v>42826</v>
      </c>
      <c r="AD4559" s="14">
        <f t="shared" si="645"/>
        <v>42840</v>
      </c>
      <c r="AE4559" s="1" t="str">
        <f t="shared" si="646"/>
        <v>Saturday</v>
      </c>
      <c r="AF4559" s="2">
        <v>0.80040509259259263</v>
      </c>
      <c r="AG4559" s="2">
        <f t="shared" si="647"/>
        <v>0.79166666666666663</v>
      </c>
      <c r="AH4559" t="s">
        <v>25</v>
      </c>
    </row>
    <row r="4560" spans="1:34" x14ac:dyDescent="0.25">
      <c r="A4560">
        <v>1571549</v>
      </c>
      <c r="B4560" t="s">
        <v>29</v>
      </c>
      <c r="C4560" t="s">
        <v>47</v>
      </c>
      <c r="D4560" t="s">
        <v>31</v>
      </c>
      <c r="E4560">
        <v>53212</v>
      </c>
      <c r="F4560" t="s">
        <v>20</v>
      </c>
      <c r="G4560" t="s">
        <v>32</v>
      </c>
      <c r="H4560">
        <v>5421</v>
      </c>
      <c r="I4560" t="s">
        <v>77</v>
      </c>
      <c r="J4560">
        <f>VLOOKUP(I4560,Key!$A$1:$C$73,2,FALSE)</f>
        <v>43.036900000000003</v>
      </c>
      <c r="K4560">
        <f>VLOOKUP(I4560,Key!$A$1:$C$73,3,FALSE)</f>
        <v>-87.89667</v>
      </c>
      <c r="L4560" t="s">
        <v>64</v>
      </c>
      <c r="M4560">
        <f>VLOOKUP(L4560,Key!$A$1:$C$73,2,FALSE)</f>
        <v>43.069021999999997</v>
      </c>
      <c r="N4560">
        <f>VLOOKUP(L4560,Key!$A$1:$C$73,3,FALSE)</f>
        <v>-87.887940999999998</v>
      </c>
      <c r="O4560">
        <v>34</v>
      </c>
      <c r="P4560">
        <v>0</v>
      </c>
      <c r="Q4560">
        <v>5.0999999999999996</v>
      </c>
      <c r="R4560">
        <v>4.8</v>
      </c>
      <c r="S4560">
        <v>204</v>
      </c>
      <c r="T4560">
        <f t="shared" si="639"/>
        <v>-1</v>
      </c>
      <c r="U4560" s="1">
        <v>42840</v>
      </c>
      <c r="V4560" s="13">
        <f t="shared" si="640"/>
        <v>42826</v>
      </c>
      <c r="W4560" s="14">
        <f t="shared" si="641"/>
        <v>42840</v>
      </c>
      <c r="X4560" s="1" t="str">
        <f t="shared" si="642"/>
        <v>Saturday</v>
      </c>
      <c r="Y4560" s="2">
        <v>0.80103009259259261</v>
      </c>
      <c r="Z4560" s="2">
        <f t="shared" si="643"/>
        <v>0.79166666666666663</v>
      </c>
      <c r="AA4560">
        <f>1</f>
        <v>1</v>
      </c>
      <c r="AB4560" s="1">
        <v>42840</v>
      </c>
      <c r="AC4560" s="13">
        <f t="shared" si="644"/>
        <v>42826</v>
      </c>
      <c r="AD4560" s="14">
        <f t="shared" si="645"/>
        <v>42840</v>
      </c>
      <c r="AE4560" s="1" t="str">
        <f t="shared" si="646"/>
        <v>Saturday</v>
      </c>
      <c r="AF4560" s="2">
        <v>0.82496527777777784</v>
      </c>
      <c r="AG4560" s="2">
        <f t="shared" si="647"/>
        <v>0.83333333333333326</v>
      </c>
      <c r="AH4560" t="s">
        <v>23</v>
      </c>
    </row>
    <row r="4561" spans="1:34" x14ac:dyDescent="0.25">
      <c r="A4561">
        <v>1509123</v>
      </c>
      <c r="B4561" t="s">
        <v>29</v>
      </c>
      <c r="C4561" t="s">
        <v>47</v>
      </c>
      <c r="D4561" t="s">
        <v>31</v>
      </c>
      <c r="E4561">
        <v>53211</v>
      </c>
      <c r="F4561" t="s">
        <v>20</v>
      </c>
      <c r="G4561" t="s">
        <v>32</v>
      </c>
      <c r="H4561">
        <v>280</v>
      </c>
      <c r="I4561" t="s">
        <v>77</v>
      </c>
      <c r="J4561">
        <f>VLOOKUP(I4561,Key!$A$1:$C$73,2,FALSE)</f>
        <v>43.036900000000003</v>
      </c>
      <c r="K4561">
        <f>VLOOKUP(I4561,Key!$A$1:$C$73,3,FALSE)</f>
        <v>-87.89667</v>
      </c>
      <c r="L4561" t="s">
        <v>81</v>
      </c>
      <c r="M4561">
        <f>VLOOKUP(L4561,Key!$A$1:$C$73,2,FALSE)</f>
        <v>43.058010000000003</v>
      </c>
      <c r="N4561">
        <f>VLOOKUP(L4561,Key!$A$1:$C$73,3,FALSE)</f>
        <v>-87.877300000000005</v>
      </c>
      <c r="O4561">
        <v>15</v>
      </c>
      <c r="P4561">
        <v>0</v>
      </c>
      <c r="Q4561">
        <v>2.2999999999999998</v>
      </c>
      <c r="R4561">
        <v>2.1</v>
      </c>
      <c r="S4561">
        <v>90</v>
      </c>
      <c r="T4561">
        <f t="shared" si="639"/>
        <v>-1</v>
      </c>
      <c r="U4561" s="1">
        <v>42841</v>
      </c>
      <c r="V4561" s="13">
        <f t="shared" si="640"/>
        <v>42826</v>
      </c>
      <c r="W4561" s="14">
        <f t="shared" si="641"/>
        <v>42841</v>
      </c>
      <c r="X4561" s="1" t="str">
        <f t="shared" si="642"/>
        <v>Sunday</v>
      </c>
      <c r="Y4561" s="2">
        <v>0.62761574074074067</v>
      </c>
      <c r="Z4561" s="2">
        <f t="shared" si="643"/>
        <v>0.625</v>
      </c>
      <c r="AA4561">
        <f>1</f>
        <v>1</v>
      </c>
      <c r="AB4561" s="1">
        <v>42841</v>
      </c>
      <c r="AC4561" s="13">
        <f t="shared" si="644"/>
        <v>42826</v>
      </c>
      <c r="AD4561" s="14">
        <f t="shared" si="645"/>
        <v>42841</v>
      </c>
      <c r="AE4561" s="1" t="str">
        <f t="shared" si="646"/>
        <v>Sunday</v>
      </c>
      <c r="AF4561" s="2">
        <v>0.63766203703703705</v>
      </c>
      <c r="AG4561" s="2">
        <f t="shared" si="647"/>
        <v>0.625</v>
      </c>
      <c r="AH4561" t="s">
        <v>23</v>
      </c>
    </row>
    <row r="4562" spans="1:34" x14ac:dyDescent="0.25">
      <c r="A4562">
        <v>1509123</v>
      </c>
      <c r="B4562" t="s">
        <v>29</v>
      </c>
      <c r="C4562" t="s">
        <v>47</v>
      </c>
      <c r="D4562" t="s">
        <v>31</v>
      </c>
      <c r="E4562">
        <v>53211</v>
      </c>
      <c r="F4562" t="s">
        <v>20</v>
      </c>
      <c r="G4562" t="s">
        <v>32</v>
      </c>
      <c r="H4562">
        <v>6</v>
      </c>
      <c r="I4562" t="s">
        <v>61</v>
      </c>
      <c r="J4562">
        <f>VLOOKUP(I4562,Key!$A$1:$C$73,2,FALSE)</f>
        <v>43.060786</v>
      </c>
      <c r="K4562">
        <f>VLOOKUP(I4562,Key!$A$1:$C$73,3,FALSE)</f>
        <v>-87.883825999999999</v>
      </c>
      <c r="L4562" t="s">
        <v>64</v>
      </c>
      <c r="M4562">
        <f>VLOOKUP(L4562,Key!$A$1:$C$73,2,FALSE)</f>
        <v>43.069021999999997</v>
      </c>
      <c r="N4562">
        <f>VLOOKUP(L4562,Key!$A$1:$C$73,3,FALSE)</f>
        <v>-87.887940999999998</v>
      </c>
      <c r="O4562">
        <v>7</v>
      </c>
      <c r="P4562">
        <v>0</v>
      </c>
      <c r="Q4562">
        <v>1.1000000000000001</v>
      </c>
      <c r="R4562">
        <v>1</v>
      </c>
      <c r="S4562">
        <v>42</v>
      </c>
      <c r="T4562">
        <f t="shared" si="639"/>
        <v>-1</v>
      </c>
      <c r="U4562" s="1">
        <v>42841</v>
      </c>
      <c r="V4562" s="13">
        <f t="shared" si="640"/>
        <v>42826</v>
      </c>
      <c r="W4562" s="14">
        <f t="shared" si="641"/>
        <v>42841</v>
      </c>
      <c r="X4562" s="1" t="str">
        <f t="shared" si="642"/>
        <v>Sunday</v>
      </c>
      <c r="Y4562" s="2">
        <v>0.66562500000000002</v>
      </c>
      <c r="Z4562" s="2">
        <f t="shared" si="643"/>
        <v>0.66666666666666663</v>
      </c>
      <c r="AA4562">
        <f>1</f>
        <v>1</v>
      </c>
      <c r="AB4562" s="1">
        <v>42841</v>
      </c>
      <c r="AC4562" s="13">
        <f t="shared" si="644"/>
        <v>42826</v>
      </c>
      <c r="AD4562" s="14">
        <f t="shared" si="645"/>
        <v>42841</v>
      </c>
      <c r="AE4562" s="1" t="str">
        <f t="shared" si="646"/>
        <v>Sunday</v>
      </c>
      <c r="AF4562" s="2">
        <v>0.67076388888888883</v>
      </c>
      <c r="AG4562" s="2">
        <f t="shared" si="647"/>
        <v>0.66666666666666663</v>
      </c>
      <c r="AH4562" t="s">
        <v>23</v>
      </c>
    </row>
    <row r="4563" spans="1:34" x14ac:dyDescent="0.25">
      <c r="A4563">
        <v>1468696</v>
      </c>
      <c r="B4563" t="s">
        <v>29</v>
      </c>
      <c r="C4563" t="s">
        <v>35</v>
      </c>
      <c r="D4563" t="s">
        <v>31</v>
      </c>
      <c r="E4563">
        <v>53226</v>
      </c>
      <c r="F4563" t="s">
        <v>20</v>
      </c>
      <c r="G4563" t="s">
        <v>32</v>
      </c>
      <c r="H4563">
        <v>5436</v>
      </c>
      <c r="I4563" t="s">
        <v>78</v>
      </c>
      <c r="J4563">
        <f>VLOOKUP(I4563,Key!$A$1:$C$73,2,FALSE)</f>
        <v>43.048200000000001</v>
      </c>
      <c r="K4563">
        <f>VLOOKUP(I4563,Key!$A$1:$C$73,3,FALSE)</f>
        <v>-87.900859999999994</v>
      </c>
      <c r="L4563" t="s">
        <v>44</v>
      </c>
      <c r="M4563">
        <f>VLOOKUP(L4563,Key!$A$1:$C$73,2,FALSE)</f>
        <v>43.03886</v>
      </c>
      <c r="N4563">
        <f>VLOOKUP(L4563,Key!$A$1:$C$73,3,FALSE)</f>
        <v>-87.902720000000002</v>
      </c>
      <c r="O4563">
        <v>7</v>
      </c>
      <c r="P4563">
        <v>0</v>
      </c>
      <c r="Q4563">
        <v>1.1000000000000001</v>
      </c>
      <c r="R4563">
        <v>1</v>
      </c>
      <c r="S4563">
        <v>42</v>
      </c>
      <c r="T4563">
        <f t="shared" si="639"/>
        <v>-1</v>
      </c>
      <c r="U4563" s="1">
        <v>42842</v>
      </c>
      <c r="V4563" s="13">
        <f t="shared" si="640"/>
        <v>42826</v>
      </c>
      <c r="W4563" s="14">
        <f t="shared" si="641"/>
        <v>42842</v>
      </c>
      <c r="X4563" s="1" t="str">
        <f t="shared" si="642"/>
        <v>Monday</v>
      </c>
      <c r="Y4563" s="2">
        <v>0.34560185185185183</v>
      </c>
      <c r="Z4563" s="2">
        <f t="shared" si="643"/>
        <v>0.33333333333333331</v>
      </c>
      <c r="AA4563">
        <f>1</f>
        <v>1</v>
      </c>
      <c r="AB4563" s="1">
        <v>42842</v>
      </c>
      <c r="AC4563" s="13">
        <f t="shared" si="644"/>
        <v>42826</v>
      </c>
      <c r="AD4563" s="14">
        <f t="shared" si="645"/>
        <v>42842</v>
      </c>
      <c r="AE4563" s="1" t="str">
        <f t="shared" si="646"/>
        <v>Monday</v>
      </c>
      <c r="AF4563" s="2">
        <v>0.35012731481481479</v>
      </c>
      <c r="AG4563" s="2">
        <f t="shared" si="647"/>
        <v>0.33333333333333331</v>
      </c>
      <c r="AH4563" t="s">
        <v>23</v>
      </c>
    </row>
    <row r="4564" spans="1:34" x14ac:dyDescent="0.25">
      <c r="A4564">
        <v>1586294</v>
      </c>
      <c r="B4564" t="s">
        <v>29</v>
      </c>
      <c r="C4564" t="s">
        <v>137</v>
      </c>
      <c r="D4564" t="s">
        <v>31</v>
      </c>
      <c r="E4564">
        <v>53045</v>
      </c>
      <c r="F4564" t="s">
        <v>20</v>
      </c>
      <c r="G4564" t="s">
        <v>32</v>
      </c>
      <c r="H4564">
        <v>271</v>
      </c>
      <c r="I4564" t="s">
        <v>37</v>
      </c>
      <c r="J4564">
        <f>VLOOKUP(I4564,Key!$A$1:$C$73,2,FALSE)</f>
        <v>43.049230000000001</v>
      </c>
      <c r="K4564">
        <f>VLOOKUP(I4564,Key!$A$1:$C$73,3,FALSE)</f>
        <v>-87.911940000000001</v>
      </c>
      <c r="L4564" t="s">
        <v>37</v>
      </c>
      <c r="M4564">
        <f>VLOOKUP(L4564,Key!$A$1:$C$73,2,FALSE)</f>
        <v>43.049230000000001</v>
      </c>
      <c r="N4564">
        <f>VLOOKUP(L4564,Key!$A$1:$C$73,3,FALSE)</f>
        <v>-87.911940000000001</v>
      </c>
      <c r="O4564">
        <v>115</v>
      </c>
      <c r="P4564">
        <v>6</v>
      </c>
      <c r="Q4564">
        <v>17.3</v>
      </c>
      <c r="R4564">
        <v>16.399999999999999</v>
      </c>
      <c r="S4564">
        <v>690</v>
      </c>
      <c r="T4564">
        <f t="shared" si="639"/>
        <v>-1</v>
      </c>
      <c r="U4564" s="1">
        <v>42842</v>
      </c>
      <c r="V4564" s="13">
        <f t="shared" si="640"/>
        <v>42826</v>
      </c>
      <c r="W4564" s="14">
        <f t="shared" si="641"/>
        <v>42842</v>
      </c>
      <c r="X4564" s="1" t="str">
        <f t="shared" si="642"/>
        <v>Monday</v>
      </c>
      <c r="Y4564" s="2">
        <v>0.51034722222222217</v>
      </c>
      <c r="Z4564" s="2">
        <f t="shared" si="643"/>
        <v>0.5</v>
      </c>
      <c r="AA4564">
        <f>1</f>
        <v>1</v>
      </c>
      <c r="AB4564" s="1">
        <v>42842</v>
      </c>
      <c r="AC4564" s="13">
        <f t="shared" si="644"/>
        <v>42826</v>
      </c>
      <c r="AD4564" s="14">
        <f t="shared" si="645"/>
        <v>42842</v>
      </c>
      <c r="AE4564" s="1" t="str">
        <f t="shared" si="646"/>
        <v>Monday</v>
      </c>
      <c r="AF4564" s="2">
        <v>0.5899537037037037</v>
      </c>
      <c r="AG4564" s="2">
        <f t="shared" si="647"/>
        <v>0.58333333333333326</v>
      </c>
      <c r="AH4564" t="s">
        <v>25</v>
      </c>
    </row>
    <row r="4565" spans="1:34" x14ac:dyDescent="0.25">
      <c r="A4565">
        <v>1247978</v>
      </c>
      <c r="B4565" t="s">
        <v>29</v>
      </c>
      <c r="C4565" t="s">
        <v>110</v>
      </c>
      <c r="D4565" t="s">
        <v>31</v>
      </c>
      <c r="E4565">
        <v>53089</v>
      </c>
      <c r="F4565" t="s">
        <v>20</v>
      </c>
      <c r="G4565" t="s">
        <v>99</v>
      </c>
      <c r="H4565">
        <v>11155</v>
      </c>
      <c r="I4565" t="s">
        <v>21</v>
      </c>
      <c r="J4565">
        <f>VLOOKUP(I4565,Key!$A$1:$C$73,2,FALSE)</f>
        <v>43.074890000000003</v>
      </c>
      <c r="K4565">
        <f>VLOOKUP(I4565,Key!$A$1:$C$73,3,FALSE)</f>
        <v>-87.882810000000006</v>
      </c>
      <c r="L4565" t="s">
        <v>80</v>
      </c>
      <c r="M4565">
        <f>VLOOKUP(L4565,Key!$A$1:$C$73,2,FALSE)</f>
        <v>43.060250000000003</v>
      </c>
      <c r="N4565">
        <f>VLOOKUP(L4565,Key!$A$1:$C$73,3,FALSE)</f>
        <v>-87.892169999999993</v>
      </c>
      <c r="O4565">
        <v>9</v>
      </c>
      <c r="P4565">
        <v>0</v>
      </c>
      <c r="Q4565">
        <v>1.4</v>
      </c>
      <c r="R4565">
        <v>1.3</v>
      </c>
      <c r="S4565">
        <v>54</v>
      </c>
      <c r="T4565">
        <f t="shared" si="639"/>
        <v>-1</v>
      </c>
      <c r="U4565" s="1">
        <v>42842</v>
      </c>
      <c r="V4565" s="13">
        <f t="shared" si="640"/>
        <v>42826</v>
      </c>
      <c r="W4565" s="14">
        <f t="shared" si="641"/>
        <v>42842</v>
      </c>
      <c r="X4565" s="1" t="str">
        <f t="shared" si="642"/>
        <v>Monday</v>
      </c>
      <c r="Y4565" s="2">
        <v>0.64025462962962965</v>
      </c>
      <c r="Z4565" s="2">
        <f t="shared" si="643"/>
        <v>0.625</v>
      </c>
      <c r="AA4565">
        <f>1</f>
        <v>1</v>
      </c>
      <c r="AB4565" s="1">
        <v>42842</v>
      </c>
      <c r="AC4565" s="13">
        <f t="shared" si="644"/>
        <v>42826</v>
      </c>
      <c r="AD4565" s="14">
        <f t="shared" si="645"/>
        <v>42842</v>
      </c>
      <c r="AE4565" s="1" t="str">
        <f t="shared" si="646"/>
        <v>Monday</v>
      </c>
      <c r="AF4565" s="2">
        <v>0.64604166666666674</v>
      </c>
      <c r="AG4565" s="2">
        <f t="shared" si="647"/>
        <v>0.66666666666666663</v>
      </c>
      <c r="AH4565" t="s">
        <v>23</v>
      </c>
    </row>
    <row r="4566" spans="1:34" x14ac:dyDescent="0.25">
      <c r="A4566">
        <v>1298099</v>
      </c>
      <c r="B4566" t="s">
        <v>29</v>
      </c>
      <c r="C4566" t="s">
        <v>47</v>
      </c>
      <c r="D4566" t="s">
        <v>31</v>
      </c>
      <c r="E4566">
        <v>53233</v>
      </c>
      <c r="F4566" t="s">
        <v>20</v>
      </c>
      <c r="G4566" t="s">
        <v>32</v>
      </c>
      <c r="H4566">
        <v>997</v>
      </c>
      <c r="I4566" t="s">
        <v>53</v>
      </c>
      <c r="J4566">
        <f>VLOOKUP(I4566,Key!$A$1:$C$73,2,FALSE)</f>
        <v>43.04824</v>
      </c>
      <c r="K4566">
        <f>VLOOKUP(I4566,Key!$A$1:$C$73,3,FALSE)</f>
        <v>-87.904970000000006</v>
      </c>
      <c r="L4566" t="s">
        <v>79</v>
      </c>
      <c r="M4566">
        <f>VLOOKUP(L4566,Key!$A$1:$C$73,2,FALSE)</f>
        <v>43.04804</v>
      </c>
      <c r="N4566">
        <f>VLOOKUP(L4566,Key!$A$1:$C$73,3,FALSE)</f>
        <v>-87.896720000000002</v>
      </c>
      <c r="O4566">
        <v>6</v>
      </c>
      <c r="P4566">
        <v>0</v>
      </c>
      <c r="Q4566">
        <v>0.9</v>
      </c>
      <c r="R4566">
        <v>0.9</v>
      </c>
      <c r="S4566">
        <v>36</v>
      </c>
      <c r="T4566">
        <f t="shared" si="639"/>
        <v>-1</v>
      </c>
      <c r="U4566" s="1">
        <v>42842</v>
      </c>
      <c r="V4566" s="13">
        <f t="shared" si="640"/>
        <v>42826</v>
      </c>
      <c r="W4566" s="14">
        <f t="shared" si="641"/>
        <v>42842</v>
      </c>
      <c r="X4566" s="1" t="str">
        <f t="shared" si="642"/>
        <v>Monday</v>
      </c>
      <c r="Y4566" s="2">
        <v>0.67064814814814822</v>
      </c>
      <c r="Z4566" s="2">
        <f t="shared" si="643"/>
        <v>0.66666666666666663</v>
      </c>
      <c r="AA4566">
        <f>1</f>
        <v>1</v>
      </c>
      <c r="AB4566" s="1">
        <v>42842</v>
      </c>
      <c r="AC4566" s="13">
        <f t="shared" si="644"/>
        <v>42826</v>
      </c>
      <c r="AD4566" s="14">
        <f t="shared" si="645"/>
        <v>42842</v>
      </c>
      <c r="AE4566" s="1" t="str">
        <f t="shared" si="646"/>
        <v>Monday</v>
      </c>
      <c r="AF4566" s="2">
        <v>0.67453703703703705</v>
      </c>
      <c r="AG4566" s="2">
        <f t="shared" si="647"/>
        <v>0.66666666666666663</v>
      </c>
      <c r="AH4566" t="s">
        <v>23</v>
      </c>
    </row>
    <row r="4567" spans="1:34" x14ac:dyDescent="0.25">
      <c r="A4567">
        <v>1442430</v>
      </c>
      <c r="B4567" t="s">
        <v>29</v>
      </c>
      <c r="C4567" t="s">
        <v>47</v>
      </c>
      <c r="D4567" t="s">
        <v>31</v>
      </c>
      <c r="E4567">
        <v>53211</v>
      </c>
      <c r="F4567" t="s">
        <v>20</v>
      </c>
      <c r="G4567" t="s">
        <v>32</v>
      </c>
      <c r="H4567">
        <v>11156</v>
      </c>
      <c r="I4567" t="s">
        <v>24</v>
      </c>
      <c r="J4567">
        <f>VLOOKUP(I4567,Key!$A$1:$C$73,2,FALSE)</f>
        <v>43.074655999999997</v>
      </c>
      <c r="K4567">
        <f>VLOOKUP(I4567,Key!$A$1:$C$73,3,FALSE)</f>
        <v>-87.889011999999994</v>
      </c>
      <c r="L4567" t="s">
        <v>21</v>
      </c>
      <c r="M4567">
        <f>VLOOKUP(L4567,Key!$A$1:$C$73,2,FALSE)</f>
        <v>43.074890000000003</v>
      </c>
      <c r="N4567">
        <f>VLOOKUP(L4567,Key!$A$1:$C$73,3,FALSE)</f>
        <v>-87.882810000000006</v>
      </c>
      <c r="O4567">
        <v>3</v>
      </c>
      <c r="P4567">
        <v>0</v>
      </c>
      <c r="Q4567">
        <v>0.5</v>
      </c>
      <c r="R4567">
        <v>0.4</v>
      </c>
      <c r="S4567">
        <v>18</v>
      </c>
      <c r="T4567">
        <f t="shared" si="639"/>
        <v>-1</v>
      </c>
      <c r="U4567" s="1">
        <v>42842</v>
      </c>
      <c r="V4567" s="13">
        <f t="shared" si="640"/>
        <v>42826</v>
      </c>
      <c r="W4567" s="14">
        <f t="shared" si="641"/>
        <v>42842</v>
      </c>
      <c r="X4567" s="1" t="str">
        <f t="shared" si="642"/>
        <v>Monday</v>
      </c>
      <c r="Y4567" s="2">
        <v>0.68172453703703706</v>
      </c>
      <c r="Z4567" s="2">
        <f t="shared" si="643"/>
        <v>0.66666666666666663</v>
      </c>
      <c r="AA4567">
        <f>1</f>
        <v>1</v>
      </c>
      <c r="AB4567" s="1">
        <v>42842</v>
      </c>
      <c r="AC4567" s="13">
        <f t="shared" si="644"/>
        <v>42826</v>
      </c>
      <c r="AD4567" s="14">
        <f t="shared" si="645"/>
        <v>42842</v>
      </c>
      <c r="AE4567" s="1" t="str">
        <f t="shared" si="646"/>
        <v>Monday</v>
      </c>
      <c r="AF4567" s="2">
        <v>0.68355324074074064</v>
      </c>
      <c r="AG4567" s="2">
        <f t="shared" si="647"/>
        <v>0.66666666666666663</v>
      </c>
      <c r="AH4567" t="s">
        <v>23</v>
      </c>
    </row>
    <row r="4568" spans="1:34" x14ac:dyDescent="0.25">
      <c r="A4568">
        <v>1010620</v>
      </c>
      <c r="B4568" t="s">
        <v>29</v>
      </c>
      <c r="C4568" t="s">
        <v>47</v>
      </c>
      <c r="D4568" t="s">
        <v>31</v>
      </c>
      <c r="E4568">
        <v>53202</v>
      </c>
      <c r="F4568" t="s">
        <v>20</v>
      </c>
      <c r="G4568" t="s">
        <v>32</v>
      </c>
      <c r="H4568">
        <v>153</v>
      </c>
      <c r="I4568" t="s">
        <v>66</v>
      </c>
      <c r="J4568">
        <f>VLOOKUP(I4568,Key!$A$1:$C$73,2,FALSE)</f>
        <v>43.078530000000001</v>
      </c>
      <c r="K4568">
        <f>VLOOKUP(I4568,Key!$A$1:$C$73,3,FALSE)</f>
        <v>-87.882620000000003</v>
      </c>
      <c r="L4568" t="s">
        <v>61</v>
      </c>
      <c r="M4568">
        <f>VLOOKUP(L4568,Key!$A$1:$C$73,2,FALSE)</f>
        <v>43.060786</v>
      </c>
      <c r="N4568">
        <f>VLOOKUP(L4568,Key!$A$1:$C$73,3,FALSE)</f>
        <v>-87.883825999999999</v>
      </c>
      <c r="O4568">
        <v>9</v>
      </c>
      <c r="P4568">
        <v>0</v>
      </c>
      <c r="Q4568">
        <v>1.4</v>
      </c>
      <c r="R4568">
        <v>1.3</v>
      </c>
      <c r="S4568">
        <v>54</v>
      </c>
      <c r="T4568">
        <f t="shared" si="639"/>
        <v>-1</v>
      </c>
      <c r="U4568" s="1">
        <v>42842</v>
      </c>
      <c r="V4568" s="13">
        <f t="shared" si="640"/>
        <v>42826</v>
      </c>
      <c r="W4568" s="14">
        <f t="shared" si="641"/>
        <v>42842</v>
      </c>
      <c r="X4568" s="1" t="str">
        <f t="shared" si="642"/>
        <v>Monday</v>
      </c>
      <c r="Y4568" s="2">
        <v>0.68623842592592599</v>
      </c>
      <c r="Z4568" s="2">
        <f t="shared" si="643"/>
        <v>0.66666666666666663</v>
      </c>
      <c r="AA4568">
        <f>1</f>
        <v>1</v>
      </c>
      <c r="AB4568" s="1">
        <v>42842</v>
      </c>
      <c r="AC4568" s="13">
        <f t="shared" si="644"/>
        <v>42826</v>
      </c>
      <c r="AD4568" s="14">
        <f t="shared" si="645"/>
        <v>42842</v>
      </c>
      <c r="AE4568" s="1" t="str">
        <f t="shared" si="646"/>
        <v>Monday</v>
      </c>
      <c r="AF4568" s="2">
        <v>0.69253472222222223</v>
      </c>
      <c r="AG4568" s="2">
        <f t="shared" si="647"/>
        <v>0.70833333333333326</v>
      </c>
      <c r="AH4568" t="s">
        <v>23</v>
      </c>
    </row>
    <row r="4569" spans="1:34" x14ac:dyDescent="0.25">
      <c r="A4569">
        <v>825934</v>
      </c>
      <c r="B4569" t="s">
        <v>29</v>
      </c>
      <c r="C4569" t="s">
        <v>47</v>
      </c>
      <c r="D4569" t="s">
        <v>31</v>
      </c>
      <c r="E4569">
        <v>53208</v>
      </c>
      <c r="F4569" t="s">
        <v>20</v>
      </c>
      <c r="G4569" t="s">
        <v>32</v>
      </c>
      <c r="H4569">
        <v>24</v>
      </c>
      <c r="I4569" t="s">
        <v>52</v>
      </c>
      <c r="J4569">
        <f>VLOOKUP(I4569,Key!$A$1:$C$73,2,FALSE)</f>
        <v>43.042490000000001</v>
      </c>
      <c r="K4569">
        <f>VLOOKUP(I4569,Key!$A$1:$C$73,3,FALSE)</f>
        <v>-87.909959999999998</v>
      </c>
      <c r="L4569" t="s">
        <v>34</v>
      </c>
      <c r="M4569">
        <f>VLOOKUP(L4569,Key!$A$1:$C$73,2,FALSE)</f>
        <v>43.05097</v>
      </c>
      <c r="N4569">
        <f>VLOOKUP(L4569,Key!$A$1:$C$73,3,FALSE)</f>
        <v>-87.906440000000003</v>
      </c>
      <c r="O4569">
        <v>6</v>
      </c>
      <c r="P4569">
        <v>0</v>
      </c>
      <c r="Q4569">
        <v>0.9</v>
      </c>
      <c r="R4569">
        <v>0.9</v>
      </c>
      <c r="S4569">
        <v>36</v>
      </c>
      <c r="T4569">
        <f t="shared" si="639"/>
        <v>-1</v>
      </c>
      <c r="U4569" s="1">
        <v>42842</v>
      </c>
      <c r="V4569" s="13">
        <f t="shared" si="640"/>
        <v>42826</v>
      </c>
      <c r="W4569" s="14">
        <f t="shared" si="641"/>
        <v>42842</v>
      </c>
      <c r="X4569" s="1" t="str">
        <f t="shared" si="642"/>
        <v>Monday</v>
      </c>
      <c r="Y4569" s="2">
        <v>0.71325231481481488</v>
      </c>
      <c r="Z4569" s="2">
        <f t="shared" si="643"/>
        <v>0.70833333333333326</v>
      </c>
      <c r="AA4569">
        <f>1</f>
        <v>1</v>
      </c>
      <c r="AB4569" s="1">
        <v>42842</v>
      </c>
      <c r="AC4569" s="13">
        <f t="shared" si="644"/>
        <v>42826</v>
      </c>
      <c r="AD4569" s="14">
        <f t="shared" si="645"/>
        <v>42842</v>
      </c>
      <c r="AE4569" s="1" t="str">
        <f t="shared" si="646"/>
        <v>Monday</v>
      </c>
      <c r="AF4569" s="2">
        <v>0.7176851851851852</v>
      </c>
      <c r="AG4569" s="2">
        <f t="shared" si="647"/>
        <v>0.70833333333333326</v>
      </c>
      <c r="AH4569" t="s">
        <v>23</v>
      </c>
    </row>
    <row r="4570" spans="1:34" x14ac:dyDescent="0.25">
      <c r="A4570">
        <v>1575847</v>
      </c>
      <c r="B4570" t="s">
        <v>29</v>
      </c>
      <c r="C4570" t="s">
        <v>47</v>
      </c>
      <c r="D4570" t="s">
        <v>31</v>
      </c>
      <c r="E4570">
        <v>53211</v>
      </c>
      <c r="F4570" t="s">
        <v>20</v>
      </c>
      <c r="G4570" t="s">
        <v>32</v>
      </c>
      <c r="H4570">
        <v>5486</v>
      </c>
      <c r="I4570" t="s">
        <v>65</v>
      </c>
      <c r="J4570">
        <f>VLOOKUP(I4570,Key!$A$1:$C$73,2,FALSE)</f>
        <v>43.077359999999999</v>
      </c>
      <c r="K4570">
        <f>VLOOKUP(I4570,Key!$A$1:$C$73,3,FALSE)</f>
        <v>-87.880769999999998</v>
      </c>
      <c r="L4570" t="s">
        <v>21</v>
      </c>
      <c r="M4570">
        <f>VLOOKUP(L4570,Key!$A$1:$C$73,2,FALSE)</f>
        <v>43.074890000000003</v>
      </c>
      <c r="N4570">
        <f>VLOOKUP(L4570,Key!$A$1:$C$73,3,FALSE)</f>
        <v>-87.882810000000006</v>
      </c>
      <c r="O4570">
        <v>30</v>
      </c>
      <c r="P4570">
        <v>0</v>
      </c>
      <c r="Q4570">
        <v>4.5</v>
      </c>
      <c r="R4570">
        <v>4.3</v>
      </c>
      <c r="S4570">
        <v>180</v>
      </c>
      <c r="T4570">
        <f t="shared" si="639"/>
        <v>-1</v>
      </c>
      <c r="U4570" s="1">
        <v>42842</v>
      </c>
      <c r="V4570" s="13">
        <f t="shared" si="640"/>
        <v>42826</v>
      </c>
      <c r="W4570" s="14">
        <f t="shared" si="641"/>
        <v>42842</v>
      </c>
      <c r="X4570" s="1" t="str">
        <f t="shared" si="642"/>
        <v>Monday</v>
      </c>
      <c r="Y4570" s="2">
        <v>0.72256944444444438</v>
      </c>
      <c r="Z4570" s="2">
        <f t="shared" si="643"/>
        <v>0.70833333333333326</v>
      </c>
      <c r="AA4570">
        <f>1</f>
        <v>1</v>
      </c>
      <c r="AB4570" s="1">
        <v>42842</v>
      </c>
      <c r="AC4570" s="13">
        <f t="shared" si="644"/>
        <v>42826</v>
      </c>
      <c r="AD4570" s="14">
        <f t="shared" si="645"/>
        <v>42842</v>
      </c>
      <c r="AE4570" s="1" t="str">
        <f t="shared" si="646"/>
        <v>Monday</v>
      </c>
      <c r="AF4570" s="2">
        <v>0.74365740740740749</v>
      </c>
      <c r="AG4570" s="2">
        <f t="shared" si="647"/>
        <v>0.75</v>
      </c>
      <c r="AH4570" t="s">
        <v>23</v>
      </c>
    </row>
    <row r="4571" spans="1:34" x14ac:dyDescent="0.25">
      <c r="A4571">
        <v>563412</v>
      </c>
      <c r="B4571" t="s">
        <v>29</v>
      </c>
      <c r="C4571" t="s">
        <v>45</v>
      </c>
      <c r="D4571" t="s">
        <v>46</v>
      </c>
      <c r="E4571">
        <v>60043</v>
      </c>
      <c r="F4571" t="s">
        <v>20</v>
      </c>
      <c r="G4571" t="s">
        <v>32</v>
      </c>
      <c r="H4571">
        <v>11093</v>
      </c>
      <c r="I4571" t="s">
        <v>37</v>
      </c>
      <c r="J4571">
        <f>VLOOKUP(I4571,Key!$A$1:$C$73,2,FALSE)</f>
        <v>43.049230000000001</v>
      </c>
      <c r="K4571">
        <f>VLOOKUP(I4571,Key!$A$1:$C$73,3,FALSE)</f>
        <v>-87.911940000000001</v>
      </c>
      <c r="L4571" t="s">
        <v>26</v>
      </c>
      <c r="M4571">
        <f>VLOOKUP(L4571,Key!$A$1:$C$73,2,FALSE)</f>
        <v>43.034619999999997</v>
      </c>
      <c r="N4571">
        <f>VLOOKUP(L4571,Key!$A$1:$C$73,3,FALSE)</f>
        <v>-87.917500000000004</v>
      </c>
      <c r="O4571">
        <v>11</v>
      </c>
      <c r="P4571">
        <v>0</v>
      </c>
      <c r="Q4571">
        <v>1.7</v>
      </c>
      <c r="R4571">
        <v>1.6</v>
      </c>
      <c r="S4571">
        <v>66</v>
      </c>
      <c r="T4571">
        <f t="shared" si="639"/>
        <v>-1</v>
      </c>
      <c r="U4571" s="1">
        <v>42842</v>
      </c>
      <c r="V4571" s="13">
        <f t="shared" si="640"/>
        <v>42826</v>
      </c>
      <c r="W4571" s="14">
        <f t="shared" si="641"/>
        <v>42842</v>
      </c>
      <c r="X4571" s="1" t="str">
        <f t="shared" si="642"/>
        <v>Monday</v>
      </c>
      <c r="Y4571" s="2">
        <v>0.72392361111111114</v>
      </c>
      <c r="Z4571" s="2">
        <f t="shared" si="643"/>
        <v>0.70833333333333326</v>
      </c>
      <c r="AA4571">
        <f>1</f>
        <v>1</v>
      </c>
      <c r="AB4571" s="1">
        <v>42842</v>
      </c>
      <c r="AC4571" s="13">
        <f t="shared" si="644"/>
        <v>42826</v>
      </c>
      <c r="AD4571" s="14">
        <f t="shared" si="645"/>
        <v>42842</v>
      </c>
      <c r="AE4571" s="1" t="str">
        <f t="shared" si="646"/>
        <v>Monday</v>
      </c>
      <c r="AF4571" s="2">
        <v>0.73144675925925917</v>
      </c>
      <c r="AG4571" s="2">
        <f t="shared" si="647"/>
        <v>0.75</v>
      </c>
      <c r="AH4571" t="s">
        <v>23</v>
      </c>
    </row>
    <row r="4572" spans="1:34" x14ac:dyDescent="0.25">
      <c r="A4572">
        <v>1371872</v>
      </c>
      <c r="B4572" t="s">
        <v>29</v>
      </c>
      <c r="C4572" t="s">
        <v>35</v>
      </c>
      <c r="D4572" t="s">
        <v>31</v>
      </c>
      <c r="E4572">
        <v>53222</v>
      </c>
      <c r="F4572" t="s">
        <v>20</v>
      </c>
      <c r="G4572" t="s">
        <v>32</v>
      </c>
      <c r="H4572">
        <v>6</v>
      </c>
      <c r="I4572" t="s">
        <v>89</v>
      </c>
      <c r="J4572">
        <f>VLOOKUP(I4572,Key!$A$1:$C$73,2,FALSE)</f>
        <v>43.060155999999999</v>
      </c>
      <c r="K4572">
        <f>VLOOKUP(I4572,Key!$A$1:$C$73,3,FALSE)</f>
        <v>-87.881258000000003</v>
      </c>
      <c r="L4572" t="s">
        <v>80</v>
      </c>
      <c r="M4572">
        <f>VLOOKUP(L4572,Key!$A$1:$C$73,2,FALSE)</f>
        <v>43.060250000000003</v>
      </c>
      <c r="N4572">
        <f>VLOOKUP(L4572,Key!$A$1:$C$73,3,FALSE)</f>
        <v>-87.892169999999993</v>
      </c>
      <c r="O4572">
        <v>4</v>
      </c>
      <c r="P4572">
        <v>0</v>
      </c>
      <c r="Q4572">
        <v>0.6</v>
      </c>
      <c r="R4572">
        <v>0.6</v>
      </c>
      <c r="S4572">
        <v>24</v>
      </c>
      <c r="T4572">
        <f t="shared" si="639"/>
        <v>-1</v>
      </c>
      <c r="U4572" s="1">
        <v>42842</v>
      </c>
      <c r="V4572" s="13">
        <f t="shared" si="640"/>
        <v>42826</v>
      </c>
      <c r="W4572" s="14">
        <f t="shared" si="641"/>
        <v>42842</v>
      </c>
      <c r="X4572" s="1" t="str">
        <f t="shared" si="642"/>
        <v>Monday</v>
      </c>
      <c r="Y4572" s="2">
        <v>0.91491898148148154</v>
      </c>
      <c r="Z4572" s="2">
        <f t="shared" si="643"/>
        <v>0.91666666666666663</v>
      </c>
      <c r="AA4572">
        <f>1</f>
        <v>1</v>
      </c>
      <c r="AB4572" s="1">
        <v>42842</v>
      </c>
      <c r="AC4572" s="13">
        <f t="shared" si="644"/>
        <v>42826</v>
      </c>
      <c r="AD4572" s="14">
        <f t="shared" si="645"/>
        <v>42842</v>
      </c>
      <c r="AE4572" s="1" t="str">
        <f t="shared" si="646"/>
        <v>Monday</v>
      </c>
      <c r="AF4572" s="2">
        <v>0.91771990740740739</v>
      </c>
      <c r="AG4572" s="2">
        <f t="shared" si="647"/>
        <v>0.91666666666666663</v>
      </c>
      <c r="AH4572" t="s">
        <v>23</v>
      </c>
    </row>
    <row r="4573" spans="1:34" x14ac:dyDescent="0.25">
      <c r="A4573">
        <v>1276651</v>
      </c>
      <c r="B4573" t="s">
        <v>29</v>
      </c>
      <c r="C4573" t="s">
        <v>47</v>
      </c>
      <c r="D4573" t="s">
        <v>31</v>
      </c>
      <c r="E4573">
        <v>53211</v>
      </c>
      <c r="F4573" t="s">
        <v>20</v>
      </c>
      <c r="G4573" t="s">
        <v>32</v>
      </c>
      <c r="H4573">
        <v>11074</v>
      </c>
      <c r="I4573" t="s">
        <v>53</v>
      </c>
      <c r="J4573">
        <f>VLOOKUP(I4573,Key!$A$1:$C$73,2,FALSE)</f>
        <v>43.04824</v>
      </c>
      <c r="K4573">
        <f>VLOOKUP(I4573,Key!$A$1:$C$73,3,FALSE)</f>
        <v>-87.904970000000006</v>
      </c>
      <c r="L4573" t="s">
        <v>37</v>
      </c>
      <c r="M4573">
        <f>VLOOKUP(L4573,Key!$A$1:$C$73,2,FALSE)</f>
        <v>43.049230000000001</v>
      </c>
      <c r="N4573">
        <f>VLOOKUP(L4573,Key!$A$1:$C$73,3,FALSE)</f>
        <v>-87.911940000000001</v>
      </c>
      <c r="O4573">
        <v>2</v>
      </c>
      <c r="P4573">
        <v>0</v>
      </c>
      <c r="Q4573">
        <v>0.3</v>
      </c>
      <c r="R4573">
        <v>0.3</v>
      </c>
      <c r="S4573">
        <v>12</v>
      </c>
      <c r="T4573">
        <f t="shared" si="639"/>
        <v>-1</v>
      </c>
      <c r="U4573" s="1">
        <v>42843</v>
      </c>
      <c r="V4573" s="13">
        <f t="shared" si="640"/>
        <v>42826</v>
      </c>
      <c r="W4573" s="14">
        <f t="shared" si="641"/>
        <v>42843</v>
      </c>
      <c r="X4573" s="1" t="str">
        <f t="shared" si="642"/>
        <v>Tuesday</v>
      </c>
      <c r="Y4573" s="2">
        <v>0.33959490740740739</v>
      </c>
      <c r="Z4573" s="2">
        <f t="shared" si="643"/>
        <v>0.33333333333333331</v>
      </c>
      <c r="AA4573">
        <f>1</f>
        <v>1</v>
      </c>
      <c r="AB4573" s="1">
        <v>42843</v>
      </c>
      <c r="AC4573" s="13">
        <f t="shared" si="644"/>
        <v>42826</v>
      </c>
      <c r="AD4573" s="14">
        <f t="shared" si="645"/>
        <v>42843</v>
      </c>
      <c r="AE4573" s="1" t="str">
        <f t="shared" si="646"/>
        <v>Tuesday</v>
      </c>
      <c r="AF4573" s="2">
        <v>0.34113425925925928</v>
      </c>
      <c r="AG4573" s="2">
        <f t="shared" si="647"/>
        <v>0.33333333333333331</v>
      </c>
      <c r="AH4573" t="s">
        <v>23</v>
      </c>
    </row>
    <row r="4574" spans="1:34" x14ac:dyDescent="0.25">
      <c r="A4574">
        <v>1468696</v>
      </c>
      <c r="B4574" t="s">
        <v>29</v>
      </c>
      <c r="C4574" t="s">
        <v>35</v>
      </c>
      <c r="D4574" t="s">
        <v>31</v>
      </c>
      <c r="E4574">
        <v>53226</v>
      </c>
      <c r="F4574" t="s">
        <v>20</v>
      </c>
      <c r="G4574" t="s">
        <v>32</v>
      </c>
      <c r="H4574">
        <v>13</v>
      </c>
      <c r="I4574" t="s">
        <v>79</v>
      </c>
      <c r="J4574">
        <f>VLOOKUP(I4574,Key!$A$1:$C$73,2,FALSE)</f>
        <v>43.04804</v>
      </c>
      <c r="K4574">
        <f>VLOOKUP(I4574,Key!$A$1:$C$73,3,FALSE)</f>
        <v>-87.896720000000002</v>
      </c>
      <c r="L4574" t="s">
        <v>44</v>
      </c>
      <c r="M4574">
        <f>VLOOKUP(L4574,Key!$A$1:$C$73,2,FALSE)</f>
        <v>43.03886</v>
      </c>
      <c r="N4574">
        <f>VLOOKUP(L4574,Key!$A$1:$C$73,3,FALSE)</f>
        <v>-87.902720000000002</v>
      </c>
      <c r="O4574">
        <v>5</v>
      </c>
      <c r="P4574">
        <v>0</v>
      </c>
      <c r="Q4574">
        <v>0.8</v>
      </c>
      <c r="R4574">
        <v>0.7</v>
      </c>
      <c r="S4574">
        <v>30</v>
      </c>
      <c r="T4574">
        <f t="shared" si="639"/>
        <v>-1</v>
      </c>
      <c r="U4574" s="1">
        <v>42843</v>
      </c>
      <c r="V4574" s="13">
        <f t="shared" si="640"/>
        <v>42826</v>
      </c>
      <c r="W4574" s="14">
        <f t="shared" si="641"/>
        <v>42843</v>
      </c>
      <c r="X4574" s="1" t="str">
        <f t="shared" si="642"/>
        <v>Tuesday</v>
      </c>
      <c r="Y4574" s="2">
        <v>0.34949074074074077</v>
      </c>
      <c r="Z4574" s="2">
        <f t="shared" si="643"/>
        <v>0.33333333333333331</v>
      </c>
      <c r="AA4574">
        <f>1</f>
        <v>1</v>
      </c>
      <c r="AB4574" s="1">
        <v>42843</v>
      </c>
      <c r="AC4574" s="13">
        <f t="shared" si="644"/>
        <v>42826</v>
      </c>
      <c r="AD4574" s="14">
        <f t="shared" si="645"/>
        <v>42843</v>
      </c>
      <c r="AE4574" s="1" t="str">
        <f t="shared" si="646"/>
        <v>Tuesday</v>
      </c>
      <c r="AF4574" s="2">
        <v>0.35282407407407407</v>
      </c>
      <c r="AG4574" s="2">
        <f t="shared" si="647"/>
        <v>0.33333333333333331</v>
      </c>
      <c r="AH4574" t="s">
        <v>23</v>
      </c>
    </row>
    <row r="4575" spans="1:34" x14ac:dyDescent="0.25">
      <c r="A4575">
        <v>1518070</v>
      </c>
      <c r="B4575" t="s">
        <v>29</v>
      </c>
      <c r="C4575" t="s">
        <v>47</v>
      </c>
      <c r="D4575" t="s">
        <v>31</v>
      </c>
      <c r="E4575">
        <v>53211</v>
      </c>
      <c r="F4575" t="s">
        <v>20</v>
      </c>
      <c r="G4575" t="s">
        <v>50</v>
      </c>
      <c r="H4575">
        <v>11054</v>
      </c>
      <c r="I4575" t="s">
        <v>86</v>
      </c>
      <c r="J4575">
        <f>VLOOKUP(I4575,Key!$A$1:$C$73,2,FALSE)</f>
        <v>43.052549999999997</v>
      </c>
      <c r="K4575">
        <f>VLOOKUP(I4575,Key!$A$1:$C$73,3,FALSE)</f>
        <v>-87.909329999999997</v>
      </c>
      <c r="L4575" t="s">
        <v>36</v>
      </c>
      <c r="M4575">
        <f>VLOOKUP(L4575,Key!$A$1:$C$73,2,FALSE)</f>
        <v>43.03519</v>
      </c>
      <c r="N4575">
        <f>VLOOKUP(L4575,Key!$A$1:$C$73,3,FALSE)</f>
        <v>-87.907390000000007</v>
      </c>
      <c r="O4575">
        <v>9</v>
      </c>
      <c r="P4575">
        <v>0</v>
      </c>
      <c r="Q4575">
        <v>1.4</v>
      </c>
      <c r="R4575">
        <v>1.3</v>
      </c>
      <c r="S4575">
        <v>54</v>
      </c>
      <c r="T4575">
        <f t="shared" si="639"/>
        <v>-1</v>
      </c>
      <c r="U4575" s="1">
        <v>42843</v>
      </c>
      <c r="V4575" s="13">
        <f t="shared" si="640"/>
        <v>42826</v>
      </c>
      <c r="W4575" s="14">
        <f t="shared" si="641"/>
        <v>42843</v>
      </c>
      <c r="X4575" s="1" t="str">
        <f t="shared" si="642"/>
        <v>Tuesday</v>
      </c>
      <c r="Y4575" s="2">
        <v>0.53268518518518515</v>
      </c>
      <c r="Z4575" s="2">
        <f t="shared" si="643"/>
        <v>0.54166666666666663</v>
      </c>
      <c r="AA4575">
        <f>1</f>
        <v>1</v>
      </c>
      <c r="AB4575" s="1">
        <v>42843</v>
      </c>
      <c r="AC4575" s="13">
        <f t="shared" si="644"/>
        <v>42826</v>
      </c>
      <c r="AD4575" s="14">
        <f t="shared" si="645"/>
        <v>42843</v>
      </c>
      <c r="AE4575" s="1" t="str">
        <f t="shared" si="646"/>
        <v>Tuesday</v>
      </c>
      <c r="AF4575" s="2">
        <v>0.53908564814814819</v>
      </c>
      <c r="AG4575" s="2">
        <f t="shared" si="647"/>
        <v>0.54166666666666663</v>
      </c>
      <c r="AH4575" t="s">
        <v>23</v>
      </c>
    </row>
    <row r="4576" spans="1:34" x14ac:dyDescent="0.25">
      <c r="A4576">
        <v>1432106</v>
      </c>
      <c r="B4576" t="s">
        <v>29</v>
      </c>
      <c r="C4576" t="s">
        <v>47</v>
      </c>
      <c r="D4576" t="s">
        <v>31</v>
      </c>
      <c r="E4576">
        <v>53202</v>
      </c>
      <c r="F4576" t="s">
        <v>20</v>
      </c>
      <c r="G4576" t="s">
        <v>32</v>
      </c>
      <c r="H4576">
        <v>5558</v>
      </c>
      <c r="I4576" t="s">
        <v>42</v>
      </c>
      <c r="J4576">
        <f>VLOOKUP(I4576,Key!$A$1:$C$73,2,FALSE)</f>
        <v>43.038719999999998</v>
      </c>
      <c r="K4576">
        <f>VLOOKUP(I4576,Key!$A$1:$C$73,3,FALSE)</f>
        <v>-87.905339999999995</v>
      </c>
      <c r="L4576" t="s">
        <v>38</v>
      </c>
      <c r="M4576">
        <f>VLOOKUP(L4576,Key!$A$1:$C$73,2,FALSE)</f>
        <v>43.038649999999997</v>
      </c>
      <c r="N4576">
        <f>VLOOKUP(L4576,Key!$A$1:$C$73,3,FALSE)</f>
        <v>-87.921930000000003</v>
      </c>
      <c r="O4576">
        <v>10</v>
      </c>
      <c r="P4576">
        <v>0</v>
      </c>
      <c r="Q4576">
        <v>1.5</v>
      </c>
      <c r="R4576">
        <v>1.4</v>
      </c>
      <c r="S4576">
        <v>60</v>
      </c>
      <c r="T4576">
        <f t="shared" si="639"/>
        <v>-1</v>
      </c>
      <c r="U4576" s="1">
        <v>42843</v>
      </c>
      <c r="V4576" s="13">
        <f t="shared" si="640"/>
        <v>42826</v>
      </c>
      <c r="W4576" s="14">
        <f t="shared" si="641"/>
        <v>42843</v>
      </c>
      <c r="X4576" s="1" t="str">
        <f t="shared" si="642"/>
        <v>Tuesday</v>
      </c>
      <c r="Y4576" s="2">
        <v>0.54462962962962969</v>
      </c>
      <c r="Z4576" s="2">
        <f t="shared" si="643"/>
        <v>0.54166666666666663</v>
      </c>
      <c r="AA4576">
        <f>1</f>
        <v>1</v>
      </c>
      <c r="AB4576" s="1">
        <v>42843</v>
      </c>
      <c r="AC4576" s="13">
        <f t="shared" si="644"/>
        <v>42826</v>
      </c>
      <c r="AD4576" s="14">
        <f t="shared" si="645"/>
        <v>42843</v>
      </c>
      <c r="AE4576" s="1" t="str">
        <f t="shared" si="646"/>
        <v>Tuesday</v>
      </c>
      <c r="AF4576" s="2">
        <v>0.55159722222222218</v>
      </c>
      <c r="AG4576" s="2">
        <f t="shared" si="647"/>
        <v>0.54166666666666663</v>
      </c>
      <c r="AH4576" t="s">
        <v>23</v>
      </c>
    </row>
    <row r="4577" spans="1:34" x14ac:dyDescent="0.25">
      <c r="A4577">
        <v>1260485</v>
      </c>
      <c r="B4577" t="s">
        <v>29</v>
      </c>
      <c r="C4577" t="s">
        <v>58</v>
      </c>
      <c r="D4577" t="s">
        <v>31</v>
      </c>
      <c r="E4577">
        <v>53211</v>
      </c>
      <c r="F4577" t="s">
        <v>20</v>
      </c>
      <c r="G4577" t="s">
        <v>32</v>
      </c>
      <c r="H4577">
        <v>5564</v>
      </c>
      <c r="I4577" t="s">
        <v>42</v>
      </c>
      <c r="J4577">
        <f>VLOOKUP(I4577,Key!$A$1:$C$73,2,FALSE)</f>
        <v>43.038719999999998</v>
      </c>
      <c r="K4577">
        <f>VLOOKUP(I4577,Key!$A$1:$C$73,3,FALSE)</f>
        <v>-87.905339999999995</v>
      </c>
      <c r="L4577" t="s">
        <v>44</v>
      </c>
      <c r="M4577">
        <f>VLOOKUP(L4577,Key!$A$1:$C$73,2,FALSE)</f>
        <v>43.03886</v>
      </c>
      <c r="N4577">
        <f>VLOOKUP(L4577,Key!$A$1:$C$73,3,FALSE)</f>
        <v>-87.902720000000002</v>
      </c>
      <c r="O4577">
        <v>1</v>
      </c>
      <c r="P4577">
        <v>0</v>
      </c>
      <c r="Q4577">
        <v>0.2</v>
      </c>
      <c r="R4577">
        <v>0.1</v>
      </c>
      <c r="S4577">
        <v>6</v>
      </c>
      <c r="T4577">
        <f t="shared" si="639"/>
        <v>-1</v>
      </c>
      <c r="U4577" s="1">
        <v>42843</v>
      </c>
      <c r="V4577" s="13">
        <f t="shared" si="640"/>
        <v>42826</v>
      </c>
      <c r="W4577" s="14">
        <f t="shared" si="641"/>
        <v>42843</v>
      </c>
      <c r="X4577" s="1" t="str">
        <f t="shared" si="642"/>
        <v>Tuesday</v>
      </c>
      <c r="Y4577" s="2">
        <v>0.57998842592592592</v>
      </c>
      <c r="Z4577" s="2">
        <f t="shared" si="643"/>
        <v>0.58333333333333326</v>
      </c>
      <c r="AA4577">
        <f>1</f>
        <v>1</v>
      </c>
      <c r="AB4577" s="1">
        <v>42843</v>
      </c>
      <c r="AC4577" s="13">
        <f t="shared" si="644"/>
        <v>42826</v>
      </c>
      <c r="AD4577" s="14">
        <f t="shared" si="645"/>
        <v>42843</v>
      </c>
      <c r="AE4577" s="1" t="str">
        <f t="shared" si="646"/>
        <v>Tuesday</v>
      </c>
      <c r="AF4577" s="2">
        <v>0.58107638888888891</v>
      </c>
      <c r="AG4577" s="2">
        <f t="shared" si="647"/>
        <v>0.58333333333333326</v>
      </c>
      <c r="AH4577" t="s">
        <v>23</v>
      </c>
    </row>
    <row r="4578" spans="1:34" x14ac:dyDescent="0.25">
      <c r="A4578">
        <v>1518070</v>
      </c>
      <c r="B4578" t="s">
        <v>29</v>
      </c>
      <c r="C4578" t="s">
        <v>47</v>
      </c>
      <c r="D4578" t="s">
        <v>31</v>
      </c>
      <c r="E4578">
        <v>53211</v>
      </c>
      <c r="F4578" t="s">
        <v>20</v>
      </c>
      <c r="G4578" t="s">
        <v>50</v>
      </c>
      <c r="H4578">
        <v>5471</v>
      </c>
      <c r="I4578" t="s">
        <v>86</v>
      </c>
      <c r="J4578">
        <f>VLOOKUP(I4578,Key!$A$1:$C$73,2,FALSE)</f>
        <v>43.052549999999997</v>
      </c>
      <c r="K4578">
        <f>VLOOKUP(I4578,Key!$A$1:$C$73,3,FALSE)</f>
        <v>-87.909329999999997</v>
      </c>
      <c r="L4578" t="s">
        <v>61</v>
      </c>
      <c r="M4578">
        <f>VLOOKUP(L4578,Key!$A$1:$C$73,2,FALSE)</f>
        <v>43.060786</v>
      </c>
      <c r="N4578">
        <f>VLOOKUP(L4578,Key!$A$1:$C$73,3,FALSE)</f>
        <v>-87.883825999999999</v>
      </c>
      <c r="O4578">
        <v>8</v>
      </c>
      <c r="P4578">
        <v>0</v>
      </c>
      <c r="Q4578">
        <v>1.2</v>
      </c>
      <c r="R4578">
        <v>1.1000000000000001</v>
      </c>
      <c r="S4578">
        <v>48</v>
      </c>
      <c r="T4578">
        <f t="shared" si="639"/>
        <v>-1</v>
      </c>
      <c r="U4578" s="1">
        <v>42843</v>
      </c>
      <c r="V4578" s="13">
        <f t="shared" si="640"/>
        <v>42826</v>
      </c>
      <c r="W4578" s="14">
        <f t="shared" si="641"/>
        <v>42843</v>
      </c>
      <c r="X4578" s="1" t="str">
        <f t="shared" si="642"/>
        <v>Tuesday</v>
      </c>
      <c r="Y4578" s="2">
        <v>0.74681712962962965</v>
      </c>
      <c r="Z4578" s="2">
        <f t="shared" si="643"/>
        <v>0.75</v>
      </c>
      <c r="AA4578">
        <f>1</f>
        <v>1</v>
      </c>
      <c r="AB4578" s="1">
        <v>42843</v>
      </c>
      <c r="AC4578" s="13">
        <f t="shared" si="644"/>
        <v>42826</v>
      </c>
      <c r="AD4578" s="14">
        <f t="shared" si="645"/>
        <v>42843</v>
      </c>
      <c r="AE4578" s="1" t="str">
        <f t="shared" si="646"/>
        <v>Tuesday</v>
      </c>
      <c r="AF4578" s="2">
        <v>0.75276620370370362</v>
      </c>
      <c r="AG4578" s="2">
        <f t="shared" si="647"/>
        <v>0.75</v>
      </c>
      <c r="AH4578" t="s">
        <v>23</v>
      </c>
    </row>
    <row r="4579" spans="1:34" x14ac:dyDescent="0.25">
      <c r="A4579">
        <v>1372080</v>
      </c>
      <c r="B4579" t="s">
        <v>29</v>
      </c>
      <c r="C4579" t="s">
        <v>47</v>
      </c>
      <c r="D4579" t="s">
        <v>31</v>
      </c>
      <c r="E4579">
        <v>53201</v>
      </c>
      <c r="F4579" t="s">
        <v>20</v>
      </c>
      <c r="G4579" t="s">
        <v>32</v>
      </c>
      <c r="H4579">
        <v>11103</v>
      </c>
      <c r="I4579" t="s">
        <v>21</v>
      </c>
      <c r="J4579">
        <f>VLOOKUP(I4579,Key!$A$1:$C$73,2,FALSE)</f>
        <v>43.074890000000003</v>
      </c>
      <c r="K4579">
        <f>VLOOKUP(I4579,Key!$A$1:$C$73,3,FALSE)</f>
        <v>-87.882810000000006</v>
      </c>
      <c r="L4579" t="s">
        <v>22</v>
      </c>
      <c r="M4579">
        <f>VLOOKUP(L4579,Key!$A$1:$C$73,2,FALSE)</f>
        <v>43.058619999999998</v>
      </c>
      <c r="N4579">
        <f>VLOOKUP(L4579,Key!$A$1:$C$73,3,FALSE)</f>
        <v>-87.885319999999993</v>
      </c>
      <c r="O4579">
        <v>9</v>
      </c>
      <c r="P4579">
        <v>0</v>
      </c>
      <c r="Q4579">
        <v>1.4</v>
      </c>
      <c r="R4579">
        <v>1.3</v>
      </c>
      <c r="S4579">
        <v>54</v>
      </c>
      <c r="T4579">
        <f t="shared" si="639"/>
        <v>-1</v>
      </c>
      <c r="U4579" s="1">
        <v>42843</v>
      </c>
      <c r="V4579" s="13">
        <f t="shared" si="640"/>
        <v>42826</v>
      </c>
      <c r="W4579" s="14">
        <f t="shared" si="641"/>
        <v>42843</v>
      </c>
      <c r="X4579" s="1" t="str">
        <f t="shared" si="642"/>
        <v>Tuesday</v>
      </c>
      <c r="Y4579" s="2">
        <v>0.75756944444444452</v>
      </c>
      <c r="Z4579" s="2">
        <f t="shared" si="643"/>
        <v>0.75</v>
      </c>
      <c r="AA4579">
        <f>1</f>
        <v>1</v>
      </c>
      <c r="AB4579" s="1">
        <v>42843</v>
      </c>
      <c r="AC4579" s="13">
        <f t="shared" si="644"/>
        <v>42826</v>
      </c>
      <c r="AD4579" s="14">
        <f t="shared" si="645"/>
        <v>42843</v>
      </c>
      <c r="AE4579" s="1" t="str">
        <f t="shared" si="646"/>
        <v>Tuesday</v>
      </c>
      <c r="AF4579" s="2">
        <v>0.76328703703703704</v>
      </c>
      <c r="AG4579" s="2">
        <f t="shared" si="647"/>
        <v>0.75</v>
      </c>
      <c r="AH4579" t="s">
        <v>23</v>
      </c>
    </row>
    <row r="4580" spans="1:34" x14ac:dyDescent="0.25">
      <c r="A4580">
        <v>531982</v>
      </c>
      <c r="B4580" t="s">
        <v>29</v>
      </c>
      <c r="C4580" t="s">
        <v>47</v>
      </c>
      <c r="D4580" t="s">
        <v>31</v>
      </c>
      <c r="E4580">
        <v>53211</v>
      </c>
      <c r="F4580" t="s">
        <v>20</v>
      </c>
      <c r="G4580" t="s">
        <v>32</v>
      </c>
      <c r="H4580">
        <v>336</v>
      </c>
      <c r="I4580" t="s">
        <v>40</v>
      </c>
      <c r="J4580">
        <f>VLOOKUP(I4580,Key!$A$1:$C$73,2,FALSE)</f>
        <v>43.06033</v>
      </c>
      <c r="K4580">
        <f>VLOOKUP(I4580,Key!$A$1:$C$73,3,FALSE)</f>
        <v>-87.89546</v>
      </c>
      <c r="L4580" t="s">
        <v>61</v>
      </c>
      <c r="M4580">
        <f>VLOOKUP(L4580,Key!$A$1:$C$73,2,FALSE)</f>
        <v>43.060786</v>
      </c>
      <c r="N4580">
        <f>VLOOKUP(L4580,Key!$A$1:$C$73,3,FALSE)</f>
        <v>-87.883825999999999</v>
      </c>
      <c r="O4580">
        <v>5</v>
      </c>
      <c r="P4580">
        <v>0</v>
      </c>
      <c r="Q4580">
        <v>0.8</v>
      </c>
      <c r="R4580">
        <v>0.7</v>
      </c>
      <c r="S4580">
        <v>30</v>
      </c>
      <c r="T4580">
        <f t="shared" si="639"/>
        <v>-1</v>
      </c>
      <c r="U4580" s="1">
        <v>42843</v>
      </c>
      <c r="V4580" s="13">
        <f t="shared" si="640"/>
        <v>42826</v>
      </c>
      <c r="W4580" s="14">
        <f t="shared" si="641"/>
        <v>42843</v>
      </c>
      <c r="X4580" s="1" t="str">
        <f t="shared" si="642"/>
        <v>Tuesday</v>
      </c>
      <c r="Y4580" s="2">
        <v>0.76885416666666673</v>
      </c>
      <c r="Z4580" s="2">
        <f t="shared" si="643"/>
        <v>0.75</v>
      </c>
      <c r="AA4580">
        <f>1</f>
        <v>1</v>
      </c>
      <c r="AB4580" s="1">
        <v>42843</v>
      </c>
      <c r="AC4580" s="13">
        <f t="shared" si="644"/>
        <v>42826</v>
      </c>
      <c r="AD4580" s="14">
        <f t="shared" si="645"/>
        <v>42843</v>
      </c>
      <c r="AE4580" s="1" t="str">
        <f t="shared" si="646"/>
        <v>Tuesday</v>
      </c>
      <c r="AF4580" s="2">
        <v>0.77289351851851851</v>
      </c>
      <c r="AG4580" s="2">
        <f t="shared" si="647"/>
        <v>0.79166666666666663</v>
      </c>
      <c r="AH4580" t="s">
        <v>23</v>
      </c>
    </row>
    <row r="4581" spans="1:34" x14ac:dyDescent="0.25">
      <c r="A4581">
        <v>1253042</v>
      </c>
      <c r="B4581" t="s">
        <v>29</v>
      </c>
      <c r="C4581" t="s">
        <v>151</v>
      </c>
      <c r="D4581" t="s">
        <v>31</v>
      </c>
      <c r="E4581">
        <v>54143</v>
      </c>
      <c r="F4581" t="s">
        <v>20</v>
      </c>
      <c r="G4581" t="s">
        <v>99</v>
      </c>
      <c r="H4581">
        <v>11168</v>
      </c>
      <c r="I4581" t="s">
        <v>40</v>
      </c>
      <c r="J4581">
        <f>VLOOKUP(I4581,Key!$A$1:$C$73,2,FALSE)</f>
        <v>43.06033</v>
      </c>
      <c r="K4581">
        <f>VLOOKUP(I4581,Key!$A$1:$C$73,3,FALSE)</f>
        <v>-87.89546</v>
      </c>
      <c r="L4581" t="s">
        <v>40</v>
      </c>
      <c r="M4581">
        <f>VLOOKUP(L4581,Key!$A$1:$C$73,2,FALSE)</f>
        <v>43.06033</v>
      </c>
      <c r="N4581">
        <f>VLOOKUP(L4581,Key!$A$1:$C$73,3,FALSE)</f>
        <v>-87.89546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f t="shared" si="639"/>
        <v>-1</v>
      </c>
      <c r="U4581" s="1">
        <v>42843</v>
      </c>
      <c r="V4581" s="13">
        <f t="shared" si="640"/>
        <v>42826</v>
      </c>
      <c r="W4581" s="14">
        <f t="shared" si="641"/>
        <v>42843</v>
      </c>
      <c r="X4581" s="1" t="str">
        <f t="shared" si="642"/>
        <v>Tuesday</v>
      </c>
      <c r="Y4581" s="2">
        <v>0.83620370370370367</v>
      </c>
      <c r="Z4581" s="2">
        <f t="shared" si="643"/>
        <v>0.83333333333333326</v>
      </c>
      <c r="AA4581">
        <f>1</f>
        <v>1</v>
      </c>
      <c r="AB4581" s="1">
        <v>42843</v>
      </c>
      <c r="AC4581" s="13">
        <f t="shared" si="644"/>
        <v>42826</v>
      </c>
      <c r="AD4581" s="14">
        <f t="shared" si="645"/>
        <v>42843</v>
      </c>
      <c r="AE4581" s="1" t="str">
        <f t="shared" si="646"/>
        <v>Tuesday</v>
      </c>
      <c r="AF4581" s="2">
        <v>0.83648148148148149</v>
      </c>
      <c r="AG4581" s="2">
        <f t="shared" si="647"/>
        <v>0.83333333333333326</v>
      </c>
      <c r="AH4581" t="s">
        <v>25</v>
      </c>
    </row>
    <row r="4582" spans="1:34" x14ac:dyDescent="0.25">
      <c r="A4582">
        <v>1588764</v>
      </c>
      <c r="B4582" t="s">
        <v>29</v>
      </c>
      <c r="C4582" t="s">
        <v>47</v>
      </c>
      <c r="D4582" t="s">
        <v>31</v>
      </c>
      <c r="E4582">
        <v>53211</v>
      </c>
      <c r="F4582" t="s">
        <v>20</v>
      </c>
      <c r="G4582" t="s">
        <v>32</v>
      </c>
      <c r="H4582">
        <v>5553</v>
      </c>
      <c r="I4582" t="s">
        <v>74</v>
      </c>
      <c r="J4582">
        <f>VLOOKUP(I4582,Key!$A$1:$C$73,2,FALSE)</f>
        <v>43.05536</v>
      </c>
      <c r="K4582">
        <f>VLOOKUP(I4582,Key!$A$1:$C$73,3,FALSE)</f>
        <v>-87.90504</v>
      </c>
      <c r="L4582" t="s">
        <v>63</v>
      </c>
      <c r="M4582">
        <f>VLOOKUP(L4582,Key!$A$1:$C$73,2,FALSE)</f>
        <v>43.066893999999998</v>
      </c>
      <c r="N4582">
        <f>VLOOKUP(L4582,Key!$A$1:$C$73,3,FALSE)</f>
        <v>-87.877936000000005</v>
      </c>
      <c r="O4582">
        <v>22</v>
      </c>
      <c r="P4582">
        <v>0</v>
      </c>
      <c r="Q4582">
        <v>3.3</v>
      </c>
      <c r="R4582">
        <v>3.1</v>
      </c>
      <c r="S4582">
        <v>132</v>
      </c>
      <c r="T4582">
        <f t="shared" si="639"/>
        <v>-1</v>
      </c>
      <c r="U4582" s="1">
        <v>42843</v>
      </c>
      <c r="V4582" s="13">
        <f t="shared" si="640"/>
        <v>42826</v>
      </c>
      <c r="W4582" s="14">
        <f t="shared" si="641"/>
        <v>42843</v>
      </c>
      <c r="X4582" s="1" t="str">
        <f t="shared" si="642"/>
        <v>Tuesday</v>
      </c>
      <c r="Y4582" s="2">
        <v>0.89043981481481482</v>
      </c>
      <c r="Z4582" s="2">
        <f t="shared" si="643"/>
        <v>0.875</v>
      </c>
      <c r="AA4582">
        <f>1</f>
        <v>1</v>
      </c>
      <c r="AB4582" s="1">
        <v>42843</v>
      </c>
      <c r="AC4582" s="13">
        <f t="shared" si="644"/>
        <v>42826</v>
      </c>
      <c r="AD4582" s="14">
        <f t="shared" si="645"/>
        <v>42843</v>
      </c>
      <c r="AE4582" s="1" t="str">
        <f t="shared" si="646"/>
        <v>Tuesday</v>
      </c>
      <c r="AF4582" s="2">
        <v>0.90575231481481477</v>
      </c>
      <c r="AG4582" s="2">
        <f t="shared" si="647"/>
        <v>0.91666666666666663</v>
      </c>
      <c r="AH4582" t="s">
        <v>23</v>
      </c>
    </row>
    <row r="4583" spans="1:34" x14ac:dyDescent="0.25">
      <c r="A4583">
        <v>1518070</v>
      </c>
      <c r="B4583" t="s">
        <v>29</v>
      </c>
      <c r="C4583" t="s">
        <v>47</v>
      </c>
      <c r="D4583" t="s">
        <v>31</v>
      </c>
      <c r="E4583">
        <v>53211</v>
      </c>
      <c r="F4583" t="s">
        <v>20</v>
      </c>
      <c r="G4583" t="s">
        <v>50</v>
      </c>
      <c r="H4583">
        <v>11103</v>
      </c>
      <c r="I4583" t="s">
        <v>22</v>
      </c>
      <c r="J4583">
        <f>VLOOKUP(I4583,Key!$A$1:$C$73,2,FALSE)</f>
        <v>43.058619999999998</v>
      </c>
      <c r="K4583">
        <f>VLOOKUP(I4583,Key!$A$1:$C$73,3,FALSE)</f>
        <v>-87.885319999999993</v>
      </c>
      <c r="L4583" t="s">
        <v>64</v>
      </c>
      <c r="M4583">
        <f>VLOOKUP(L4583,Key!$A$1:$C$73,2,FALSE)</f>
        <v>43.069021999999997</v>
      </c>
      <c r="N4583">
        <f>VLOOKUP(L4583,Key!$A$1:$C$73,3,FALSE)</f>
        <v>-87.887940999999998</v>
      </c>
      <c r="O4583">
        <v>6</v>
      </c>
      <c r="P4583">
        <v>0</v>
      </c>
      <c r="Q4583">
        <v>0.9</v>
      </c>
      <c r="R4583">
        <v>0.9</v>
      </c>
      <c r="S4583">
        <v>36</v>
      </c>
      <c r="T4583">
        <f t="shared" si="639"/>
        <v>-1</v>
      </c>
      <c r="U4583" s="1">
        <v>42844</v>
      </c>
      <c r="V4583" s="13">
        <f t="shared" si="640"/>
        <v>42826</v>
      </c>
      <c r="W4583" s="14">
        <f t="shared" si="641"/>
        <v>42844</v>
      </c>
      <c r="X4583" s="1" t="str">
        <f t="shared" si="642"/>
        <v>Wednesday</v>
      </c>
      <c r="Y4583" s="2">
        <v>0.02</v>
      </c>
      <c r="Z4583" s="2">
        <f t="shared" si="643"/>
        <v>0</v>
      </c>
      <c r="AA4583">
        <f>1</f>
        <v>1</v>
      </c>
      <c r="AB4583" s="1">
        <v>42844</v>
      </c>
      <c r="AC4583" s="13">
        <f t="shared" si="644"/>
        <v>42826</v>
      </c>
      <c r="AD4583" s="14">
        <f t="shared" si="645"/>
        <v>42844</v>
      </c>
      <c r="AE4583" s="1" t="str">
        <f t="shared" si="646"/>
        <v>Wednesday</v>
      </c>
      <c r="AF4583" s="2">
        <v>2.3969907407407409E-2</v>
      </c>
      <c r="AG4583" s="2">
        <f t="shared" si="647"/>
        <v>4.1666666666666664E-2</v>
      </c>
      <c r="AH4583" t="s">
        <v>23</v>
      </c>
    </row>
    <row r="4584" spans="1:34" x14ac:dyDescent="0.25">
      <c r="A4584">
        <v>1372197</v>
      </c>
      <c r="B4584" t="s">
        <v>29</v>
      </c>
      <c r="C4584" t="s">
        <v>30</v>
      </c>
      <c r="D4584" t="s">
        <v>31</v>
      </c>
      <c r="E4584">
        <v>53202</v>
      </c>
      <c r="F4584" t="s">
        <v>20</v>
      </c>
      <c r="G4584" t="s">
        <v>32</v>
      </c>
      <c r="H4584">
        <v>5479</v>
      </c>
      <c r="I4584" t="s">
        <v>65</v>
      </c>
      <c r="J4584">
        <f>VLOOKUP(I4584,Key!$A$1:$C$73,2,FALSE)</f>
        <v>43.077359999999999</v>
      </c>
      <c r="K4584">
        <f>VLOOKUP(I4584,Key!$A$1:$C$73,3,FALSE)</f>
        <v>-87.880769999999998</v>
      </c>
      <c r="L4584" t="s">
        <v>22</v>
      </c>
      <c r="M4584">
        <f>VLOOKUP(L4584,Key!$A$1:$C$73,2,FALSE)</f>
        <v>43.058619999999998</v>
      </c>
      <c r="N4584">
        <f>VLOOKUP(L4584,Key!$A$1:$C$73,3,FALSE)</f>
        <v>-87.885319999999993</v>
      </c>
      <c r="O4584">
        <v>16</v>
      </c>
      <c r="P4584">
        <v>0</v>
      </c>
      <c r="Q4584">
        <v>2.4</v>
      </c>
      <c r="R4584">
        <v>2.2999999999999998</v>
      </c>
      <c r="S4584">
        <v>96</v>
      </c>
      <c r="T4584">
        <f t="shared" si="639"/>
        <v>-1</v>
      </c>
      <c r="U4584" s="1">
        <v>42844</v>
      </c>
      <c r="V4584" s="13">
        <f t="shared" si="640"/>
        <v>42826</v>
      </c>
      <c r="W4584" s="14">
        <f t="shared" si="641"/>
        <v>42844</v>
      </c>
      <c r="X4584" s="1" t="str">
        <f t="shared" si="642"/>
        <v>Wednesday</v>
      </c>
      <c r="Y4584" s="2">
        <v>0.28296296296296297</v>
      </c>
      <c r="Z4584" s="2">
        <f t="shared" si="643"/>
        <v>0.29166666666666663</v>
      </c>
      <c r="AA4584">
        <f>1</f>
        <v>1</v>
      </c>
      <c r="AB4584" s="1">
        <v>42844</v>
      </c>
      <c r="AC4584" s="13">
        <f t="shared" si="644"/>
        <v>42826</v>
      </c>
      <c r="AD4584" s="14">
        <f t="shared" si="645"/>
        <v>42844</v>
      </c>
      <c r="AE4584" s="1" t="str">
        <f t="shared" si="646"/>
        <v>Wednesday</v>
      </c>
      <c r="AF4584" s="2">
        <v>0.29385416666666669</v>
      </c>
      <c r="AG4584" s="2">
        <f t="shared" si="647"/>
        <v>0.29166666666666663</v>
      </c>
      <c r="AH4584" t="s">
        <v>23</v>
      </c>
    </row>
    <row r="4585" spans="1:34" x14ac:dyDescent="0.25">
      <c r="A4585">
        <v>1517760</v>
      </c>
      <c r="B4585" t="s">
        <v>29</v>
      </c>
      <c r="C4585" t="s">
        <v>47</v>
      </c>
      <c r="D4585" t="s">
        <v>31</v>
      </c>
      <c r="E4585">
        <v>53212</v>
      </c>
      <c r="F4585" t="s">
        <v>20</v>
      </c>
      <c r="G4585" t="s">
        <v>32</v>
      </c>
      <c r="H4585">
        <v>152</v>
      </c>
      <c r="I4585" t="s">
        <v>53</v>
      </c>
      <c r="J4585">
        <f>VLOOKUP(I4585,Key!$A$1:$C$73,2,FALSE)</f>
        <v>43.04824</v>
      </c>
      <c r="K4585">
        <f>VLOOKUP(I4585,Key!$A$1:$C$73,3,FALSE)</f>
        <v>-87.904970000000006</v>
      </c>
      <c r="L4585" t="s">
        <v>42</v>
      </c>
      <c r="M4585">
        <f>VLOOKUP(L4585,Key!$A$1:$C$73,2,FALSE)</f>
        <v>43.038719999999998</v>
      </c>
      <c r="N4585">
        <f>VLOOKUP(L4585,Key!$A$1:$C$73,3,FALSE)</f>
        <v>-87.905339999999995</v>
      </c>
      <c r="O4585">
        <v>5</v>
      </c>
      <c r="P4585">
        <v>0</v>
      </c>
      <c r="Q4585">
        <v>0.8</v>
      </c>
      <c r="R4585">
        <v>0.7</v>
      </c>
      <c r="S4585">
        <v>30</v>
      </c>
      <c r="T4585">
        <f t="shared" si="639"/>
        <v>-1</v>
      </c>
      <c r="U4585" s="1">
        <v>42844</v>
      </c>
      <c r="V4585" s="13">
        <f t="shared" si="640"/>
        <v>42826</v>
      </c>
      <c r="W4585" s="14">
        <f t="shared" si="641"/>
        <v>42844</v>
      </c>
      <c r="X4585" s="1" t="str">
        <f t="shared" si="642"/>
        <v>Wednesday</v>
      </c>
      <c r="Y4585" s="2">
        <v>0.29271990740740744</v>
      </c>
      <c r="Z4585" s="2">
        <f t="shared" si="643"/>
        <v>0.29166666666666663</v>
      </c>
      <c r="AA4585">
        <f>1</f>
        <v>1</v>
      </c>
      <c r="AB4585" s="1">
        <v>42844</v>
      </c>
      <c r="AC4585" s="13">
        <f t="shared" si="644"/>
        <v>42826</v>
      </c>
      <c r="AD4585" s="14">
        <f t="shared" si="645"/>
        <v>42844</v>
      </c>
      <c r="AE4585" s="1" t="str">
        <f t="shared" si="646"/>
        <v>Wednesday</v>
      </c>
      <c r="AF4585" s="2">
        <v>0.29599537037037038</v>
      </c>
      <c r="AG4585" s="2">
        <f t="shared" si="647"/>
        <v>0.29166666666666663</v>
      </c>
      <c r="AH4585" t="s">
        <v>23</v>
      </c>
    </row>
    <row r="4586" spans="1:34" x14ac:dyDescent="0.25">
      <c r="A4586">
        <v>1247978</v>
      </c>
      <c r="B4586" t="s">
        <v>29</v>
      </c>
      <c r="C4586" t="s">
        <v>110</v>
      </c>
      <c r="D4586" t="s">
        <v>31</v>
      </c>
      <c r="E4586">
        <v>53089</v>
      </c>
      <c r="F4586" t="s">
        <v>20</v>
      </c>
      <c r="G4586" t="s">
        <v>99</v>
      </c>
      <c r="H4586">
        <v>11072</v>
      </c>
      <c r="I4586" t="s">
        <v>21</v>
      </c>
      <c r="J4586">
        <f>VLOOKUP(I4586,Key!$A$1:$C$73,2,FALSE)</f>
        <v>43.074890000000003</v>
      </c>
      <c r="K4586">
        <f>VLOOKUP(I4586,Key!$A$1:$C$73,3,FALSE)</f>
        <v>-87.882810000000006</v>
      </c>
      <c r="L4586" t="s">
        <v>80</v>
      </c>
      <c r="M4586">
        <f>VLOOKUP(L4586,Key!$A$1:$C$73,2,FALSE)</f>
        <v>43.060250000000003</v>
      </c>
      <c r="N4586">
        <f>VLOOKUP(L4586,Key!$A$1:$C$73,3,FALSE)</f>
        <v>-87.892169999999993</v>
      </c>
      <c r="O4586">
        <v>15</v>
      </c>
      <c r="P4586">
        <v>0</v>
      </c>
      <c r="Q4586">
        <v>2.2999999999999998</v>
      </c>
      <c r="R4586">
        <v>2.1</v>
      </c>
      <c r="S4586">
        <v>90</v>
      </c>
      <c r="T4586">
        <f t="shared" si="639"/>
        <v>-1</v>
      </c>
      <c r="U4586" s="1">
        <v>42844</v>
      </c>
      <c r="V4586" s="13">
        <f t="shared" si="640"/>
        <v>42826</v>
      </c>
      <c r="W4586" s="14">
        <f t="shared" si="641"/>
        <v>42844</v>
      </c>
      <c r="X4586" s="1" t="str">
        <f t="shared" si="642"/>
        <v>Wednesday</v>
      </c>
      <c r="Y4586" s="2">
        <v>0.44186342592592592</v>
      </c>
      <c r="Z4586" s="2">
        <f t="shared" si="643"/>
        <v>0.45833333333333331</v>
      </c>
      <c r="AA4586">
        <f>1</f>
        <v>1</v>
      </c>
      <c r="AB4586" s="1">
        <v>42844</v>
      </c>
      <c r="AC4586" s="13">
        <f t="shared" si="644"/>
        <v>42826</v>
      </c>
      <c r="AD4586" s="14">
        <f t="shared" si="645"/>
        <v>42844</v>
      </c>
      <c r="AE4586" s="1" t="str">
        <f t="shared" si="646"/>
        <v>Wednesday</v>
      </c>
      <c r="AF4586" s="2">
        <v>0.45274305555555555</v>
      </c>
      <c r="AG4586" s="2">
        <f t="shared" si="647"/>
        <v>0.45833333333333331</v>
      </c>
      <c r="AH4586" t="s">
        <v>23</v>
      </c>
    </row>
    <row r="4587" spans="1:34" x14ac:dyDescent="0.25">
      <c r="A4587">
        <v>1584685</v>
      </c>
      <c r="B4587" t="s">
        <v>29</v>
      </c>
      <c r="C4587" t="s">
        <v>47</v>
      </c>
      <c r="D4587" t="s">
        <v>31</v>
      </c>
      <c r="E4587">
        <v>53211</v>
      </c>
      <c r="F4587" t="s">
        <v>20</v>
      </c>
      <c r="G4587" t="s">
        <v>32</v>
      </c>
      <c r="H4587">
        <v>11076</v>
      </c>
      <c r="I4587" t="s">
        <v>37</v>
      </c>
      <c r="J4587">
        <f>VLOOKUP(I4587,Key!$A$1:$C$73,2,FALSE)</f>
        <v>43.049230000000001</v>
      </c>
      <c r="K4587">
        <f>VLOOKUP(I4587,Key!$A$1:$C$73,3,FALSE)</f>
        <v>-87.911940000000001</v>
      </c>
      <c r="L4587" t="s">
        <v>42</v>
      </c>
      <c r="M4587">
        <f>VLOOKUP(L4587,Key!$A$1:$C$73,2,FALSE)</f>
        <v>43.038719999999998</v>
      </c>
      <c r="N4587">
        <f>VLOOKUP(L4587,Key!$A$1:$C$73,3,FALSE)</f>
        <v>-87.905339999999995</v>
      </c>
      <c r="O4587">
        <v>8</v>
      </c>
      <c r="P4587">
        <v>0</v>
      </c>
      <c r="Q4587">
        <v>1.2</v>
      </c>
      <c r="R4587">
        <v>1.1000000000000001</v>
      </c>
      <c r="S4587">
        <v>48</v>
      </c>
      <c r="T4587">
        <f t="shared" si="639"/>
        <v>-1</v>
      </c>
      <c r="U4587" s="1">
        <v>42844</v>
      </c>
      <c r="V4587" s="13">
        <f t="shared" si="640"/>
        <v>42826</v>
      </c>
      <c r="W4587" s="14">
        <f t="shared" si="641"/>
        <v>42844</v>
      </c>
      <c r="X4587" s="1" t="str">
        <f t="shared" si="642"/>
        <v>Wednesday</v>
      </c>
      <c r="Y4587" s="2">
        <v>0.45905092592592589</v>
      </c>
      <c r="Z4587" s="2">
        <f t="shared" si="643"/>
        <v>0.45833333333333331</v>
      </c>
      <c r="AA4587">
        <f>1</f>
        <v>1</v>
      </c>
      <c r="AB4587" s="1">
        <v>42844</v>
      </c>
      <c r="AC4587" s="13">
        <f t="shared" si="644"/>
        <v>42826</v>
      </c>
      <c r="AD4587" s="14">
        <f t="shared" si="645"/>
        <v>42844</v>
      </c>
      <c r="AE4587" s="1" t="str">
        <f t="shared" si="646"/>
        <v>Wednesday</v>
      </c>
      <c r="AF4587" s="2">
        <v>0.46511574074074075</v>
      </c>
      <c r="AG4587" s="2">
        <f t="shared" si="647"/>
        <v>0.45833333333333331</v>
      </c>
      <c r="AH4587" t="s">
        <v>23</v>
      </c>
    </row>
    <row r="4588" spans="1:34" x14ac:dyDescent="0.25">
      <c r="A4588">
        <v>1371872</v>
      </c>
      <c r="B4588" t="s">
        <v>29</v>
      </c>
      <c r="C4588" t="s">
        <v>35</v>
      </c>
      <c r="D4588" t="s">
        <v>31</v>
      </c>
      <c r="E4588">
        <v>53222</v>
      </c>
      <c r="F4588" t="s">
        <v>20</v>
      </c>
      <c r="G4588" t="s">
        <v>32</v>
      </c>
      <c r="H4588">
        <v>6</v>
      </c>
      <c r="I4588" t="s">
        <v>80</v>
      </c>
      <c r="J4588">
        <f>VLOOKUP(I4588,Key!$A$1:$C$73,2,FALSE)</f>
        <v>43.060250000000003</v>
      </c>
      <c r="K4588">
        <f>VLOOKUP(I4588,Key!$A$1:$C$73,3,FALSE)</f>
        <v>-87.892169999999993</v>
      </c>
      <c r="L4588" t="s">
        <v>80</v>
      </c>
      <c r="M4588">
        <f>VLOOKUP(L4588,Key!$A$1:$C$73,2,FALSE)</f>
        <v>43.060250000000003</v>
      </c>
      <c r="N4588">
        <f>VLOOKUP(L4588,Key!$A$1:$C$73,3,FALSE)</f>
        <v>-87.892169999999993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f t="shared" si="639"/>
        <v>-1</v>
      </c>
      <c r="U4588" s="1">
        <v>42844</v>
      </c>
      <c r="V4588" s="13">
        <f t="shared" si="640"/>
        <v>42826</v>
      </c>
      <c r="W4588" s="14">
        <f t="shared" si="641"/>
        <v>42844</v>
      </c>
      <c r="X4588" s="1" t="str">
        <f t="shared" si="642"/>
        <v>Wednesday</v>
      </c>
      <c r="Y4588" s="2">
        <v>0.48166666666666669</v>
      </c>
      <c r="Z4588" s="2">
        <f t="shared" si="643"/>
        <v>0.5</v>
      </c>
      <c r="AA4588">
        <f>1</f>
        <v>1</v>
      </c>
      <c r="AB4588" s="1">
        <v>42844</v>
      </c>
      <c r="AC4588" s="13">
        <f t="shared" si="644"/>
        <v>42826</v>
      </c>
      <c r="AD4588" s="14">
        <f t="shared" si="645"/>
        <v>42844</v>
      </c>
      <c r="AE4588" s="1" t="str">
        <f t="shared" si="646"/>
        <v>Wednesday</v>
      </c>
      <c r="AF4588" s="2">
        <v>0.48186342592592596</v>
      </c>
      <c r="AG4588" s="2">
        <f t="shared" si="647"/>
        <v>0.5</v>
      </c>
      <c r="AH4588" t="s">
        <v>25</v>
      </c>
    </row>
    <row r="4589" spans="1:34" x14ac:dyDescent="0.25">
      <c r="A4589">
        <v>1028096</v>
      </c>
      <c r="B4589" t="s">
        <v>29</v>
      </c>
      <c r="C4589" t="s">
        <v>47</v>
      </c>
      <c r="D4589" t="s">
        <v>31</v>
      </c>
      <c r="E4589">
        <v>53202</v>
      </c>
      <c r="F4589" t="s">
        <v>20</v>
      </c>
      <c r="G4589" t="s">
        <v>32</v>
      </c>
      <c r="H4589">
        <v>5551</v>
      </c>
      <c r="I4589" t="s">
        <v>33</v>
      </c>
      <c r="J4589">
        <f>VLOOKUP(I4589,Key!$A$1:$C$73,2,FALSE)</f>
        <v>43.045712999999999</v>
      </c>
      <c r="K4589">
        <f>VLOOKUP(I4589,Key!$A$1:$C$73,3,FALSE)</f>
        <v>-87.899756999999994</v>
      </c>
      <c r="L4589" t="s">
        <v>77</v>
      </c>
      <c r="M4589">
        <f>VLOOKUP(L4589,Key!$A$1:$C$73,2,FALSE)</f>
        <v>43.036900000000003</v>
      </c>
      <c r="N4589">
        <f>VLOOKUP(L4589,Key!$A$1:$C$73,3,FALSE)</f>
        <v>-87.89667</v>
      </c>
      <c r="O4589">
        <v>7</v>
      </c>
      <c r="P4589">
        <v>0</v>
      </c>
      <c r="Q4589">
        <v>1.1000000000000001</v>
      </c>
      <c r="R4589">
        <v>1</v>
      </c>
      <c r="S4589">
        <v>42</v>
      </c>
      <c r="T4589">
        <f t="shared" si="639"/>
        <v>-1</v>
      </c>
      <c r="U4589" s="1">
        <v>42844</v>
      </c>
      <c r="V4589" s="13">
        <f t="shared" si="640"/>
        <v>42826</v>
      </c>
      <c r="W4589" s="14">
        <f t="shared" si="641"/>
        <v>42844</v>
      </c>
      <c r="X4589" s="1" t="str">
        <f t="shared" si="642"/>
        <v>Wednesday</v>
      </c>
      <c r="Y4589" s="2">
        <v>0.50995370370370374</v>
      </c>
      <c r="Z4589" s="2">
        <f t="shared" si="643"/>
        <v>0.5</v>
      </c>
      <c r="AA4589">
        <f>1</f>
        <v>1</v>
      </c>
      <c r="AB4589" s="1">
        <v>42844</v>
      </c>
      <c r="AC4589" s="13">
        <f t="shared" si="644"/>
        <v>42826</v>
      </c>
      <c r="AD4589" s="14">
        <f t="shared" si="645"/>
        <v>42844</v>
      </c>
      <c r="AE4589" s="1" t="str">
        <f t="shared" si="646"/>
        <v>Wednesday</v>
      </c>
      <c r="AF4589" s="2">
        <v>0.51489583333333333</v>
      </c>
      <c r="AG4589" s="2">
        <f t="shared" si="647"/>
        <v>0.5</v>
      </c>
      <c r="AH4589" t="s">
        <v>23</v>
      </c>
    </row>
    <row r="4590" spans="1:34" x14ac:dyDescent="0.25">
      <c r="A4590">
        <v>1391702</v>
      </c>
      <c r="B4590" t="s">
        <v>29</v>
      </c>
      <c r="C4590" t="s">
        <v>130</v>
      </c>
      <c r="D4590" t="s">
        <v>31</v>
      </c>
      <c r="E4590">
        <v>53146</v>
      </c>
      <c r="F4590" t="s">
        <v>20</v>
      </c>
      <c r="G4590" t="s">
        <v>32</v>
      </c>
      <c r="H4590">
        <v>224</v>
      </c>
      <c r="I4590" t="s">
        <v>65</v>
      </c>
      <c r="J4590">
        <f>VLOOKUP(I4590,Key!$A$1:$C$73,2,FALSE)</f>
        <v>43.077359999999999</v>
      </c>
      <c r="K4590">
        <f>VLOOKUP(I4590,Key!$A$1:$C$73,3,FALSE)</f>
        <v>-87.880769999999998</v>
      </c>
      <c r="L4590" t="s">
        <v>80</v>
      </c>
      <c r="M4590">
        <f>VLOOKUP(L4590,Key!$A$1:$C$73,2,FALSE)</f>
        <v>43.060250000000003</v>
      </c>
      <c r="N4590">
        <f>VLOOKUP(L4590,Key!$A$1:$C$73,3,FALSE)</f>
        <v>-87.892169999999993</v>
      </c>
      <c r="O4590">
        <v>9</v>
      </c>
      <c r="P4590">
        <v>0</v>
      </c>
      <c r="Q4590">
        <v>1.4</v>
      </c>
      <c r="R4590">
        <v>1.3</v>
      </c>
      <c r="S4590">
        <v>54</v>
      </c>
      <c r="T4590">
        <f t="shared" si="639"/>
        <v>-1</v>
      </c>
      <c r="U4590" s="1">
        <v>42844</v>
      </c>
      <c r="V4590" s="13">
        <f t="shared" si="640"/>
        <v>42826</v>
      </c>
      <c r="W4590" s="14">
        <f t="shared" si="641"/>
        <v>42844</v>
      </c>
      <c r="X4590" s="1" t="str">
        <f t="shared" si="642"/>
        <v>Wednesday</v>
      </c>
      <c r="Y4590" s="2">
        <v>0.51717592592592598</v>
      </c>
      <c r="Z4590" s="2">
        <f t="shared" si="643"/>
        <v>0.5</v>
      </c>
      <c r="AA4590">
        <f>1</f>
        <v>1</v>
      </c>
      <c r="AB4590" s="1">
        <v>42844</v>
      </c>
      <c r="AC4590" s="13">
        <f t="shared" si="644"/>
        <v>42826</v>
      </c>
      <c r="AD4590" s="14">
        <f t="shared" si="645"/>
        <v>42844</v>
      </c>
      <c r="AE4590" s="1" t="str">
        <f t="shared" si="646"/>
        <v>Wednesday</v>
      </c>
      <c r="AF4590" s="2">
        <v>0.52332175925925928</v>
      </c>
      <c r="AG4590" s="2">
        <f t="shared" si="647"/>
        <v>0.54166666666666663</v>
      </c>
      <c r="AH4590" t="s">
        <v>23</v>
      </c>
    </row>
    <row r="4591" spans="1:34" x14ac:dyDescent="0.25">
      <c r="A4591">
        <v>1260485</v>
      </c>
      <c r="B4591" t="s">
        <v>29</v>
      </c>
      <c r="C4591" t="s">
        <v>58</v>
      </c>
      <c r="D4591" t="s">
        <v>31</v>
      </c>
      <c r="E4591">
        <v>53211</v>
      </c>
      <c r="F4591" t="s">
        <v>20</v>
      </c>
      <c r="G4591" t="s">
        <v>32</v>
      </c>
      <c r="H4591">
        <v>11108</v>
      </c>
      <c r="I4591" t="s">
        <v>44</v>
      </c>
      <c r="J4591">
        <f>VLOOKUP(I4591,Key!$A$1:$C$73,2,FALSE)</f>
        <v>43.03886</v>
      </c>
      <c r="K4591">
        <f>VLOOKUP(I4591,Key!$A$1:$C$73,3,FALSE)</f>
        <v>-87.902720000000002</v>
      </c>
      <c r="L4591" t="s">
        <v>42</v>
      </c>
      <c r="M4591">
        <f>VLOOKUP(L4591,Key!$A$1:$C$73,2,FALSE)</f>
        <v>43.038719999999998</v>
      </c>
      <c r="N4591">
        <f>VLOOKUP(L4591,Key!$A$1:$C$73,3,FALSE)</f>
        <v>-87.905339999999995</v>
      </c>
      <c r="O4591">
        <v>2</v>
      </c>
      <c r="P4591">
        <v>0</v>
      </c>
      <c r="Q4591">
        <v>0.3</v>
      </c>
      <c r="R4591">
        <v>0.3</v>
      </c>
      <c r="S4591">
        <v>12</v>
      </c>
      <c r="T4591">
        <f t="shared" si="639"/>
        <v>-1</v>
      </c>
      <c r="U4591" s="1">
        <v>42844</v>
      </c>
      <c r="V4591" s="13">
        <f t="shared" si="640"/>
        <v>42826</v>
      </c>
      <c r="W4591" s="14">
        <f t="shared" si="641"/>
        <v>42844</v>
      </c>
      <c r="X4591" s="1" t="str">
        <f t="shared" si="642"/>
        <v>Wednesday</v>
      </c>
      <c r="Y4591" s="2">
        <v>0.54287037037037034</v>
      </c>
      <c r="Z4591" s="2">
        <f t="shared" si="643"/>
        <v>0.54166666666666663</v>
      </c>
      <c r="AA4591">
        <f>1</f>
        <v>1</v>
      </c>
      <c r="AB4591" s="1">
        <v>42844</v>
      </c>
      <c r="AC4591" s="13">
        <f t="shared" si="644"/>
        <v>42826</v>
      </c>
      <c r="AD4591" s="14">
        <f t="shared" si="645"/>
        <v>42844</v>
      </c>
      <c r="AE4591" s="1" t="str">
        <f t="shared" si="646"/>
        <v>Wednesday</v>
      </c>
      <c r="AF4591" s="2">
        <v>0.54423611111111114</v>
      </c>
      <c r="AG4591" s="2">
        <f t="shared" si="647"/>
        <v>0.54166666666666663</v>
      </c>
      <c r="AH4591" t="s">
        <v>23</v>
      </c>
    </row>
    <row r="4592" spans="1:34" x14ac:dyDescent="0.25">
      <c r="A4592">
        <v>1010620</v>
      </c>
      <c r="B4592" t="s">
        <v>29</v>
      </c>
      <c r="C4592" t="s">
        <v>47</v>
      </c>
      <c r="D4592" t="s">
        <v>31</v>
      </c>
      <c r="E4592">
        <v>53202</v>
      </c>
      <c r="F4592" t="s">
        <v>20</v>
      </c>
      <c r="G4592" t="s">
        <v>32</v>
      </c>
      <c r="H4592">
        <v>5481</v>
      </c>
      <c r="I4592" t="s">
        <v>78</v>
      </c>
      <c r="J4592">
        <f>VLOOKUP(I4592,Key!$A$1:$C$73,2,FALSE)</f>
        <v>43.048200000000001</v>
      </c>
      <c r="K4592">
        <f>VLOOKUP(I4592,Key!$A$1:$C$73,3,FALSE)</f>
        <v>-87.900859999999994</v>
      </c>
      <c r="L4592" t="s">
        <v>21</v>
      </c>
      <c r="M4592">
        <f>VLOOKUP(L4592,Key!$A$1:$C$73,2,FALSE)</f>
        <v>43.074890000000003</v>
      </c>
      <c r="N4592">
        <f>VLOOKUP(L4592,Key!$A$1:$C$73,3,FALSE)</f>
        <v>-87.882810000000006</v>
      </c>
      <c r="O4592">
        <v>17</v>
      </c>
      <c r="P4592">
        <v>0</v>
      </c>
      <c r="Q4592">
        <v>2.6</v>
      </c>
      <c r="R4592">
        <v>2.4</v>
      </c>
      <c r="S4592">
        <v>102</v>
      </c>
      <c r="T4592">
        <f t="shared" si="639"/>
        <v>-1</v>
      </c>
      <c r="U4592" s="1">
        <v>42844</v>
      </c>
      <c r="V4592" s="13">
        <f t="shared" si="640"/>
        <v>42826</v>
      </c>
      <c r="W4592" s="14">
        <f t="shared" si="641"/>
        <v>42844</v>
      </c>
      <c r="X4592" s="1" t="str">
        <f t="shared" si="642"/>
        <v>Wednesday</v>
      </c>
      <c r="Y4592" s="2">
        <v>0.54847222222222225</v>
      </c>
      <c r="Z4592" s="2">
        <f t="shared" si="643"/>
        <v>0.54166666666666663</v>
      </c>
      <c r="AA4592">
        <f>1</f>
        <v>1</v>
      </c>
      <c r="AB4592" s="1">
        <v>42844</v>
      </c>
      <c r="AC4592" s="13">
        <f t="shared" si="644"/>
        <v>42826</v>
      </c>
      <c r="AD4592" s="14">
        <f t="shared" si="645"/>
        <v>42844</v>
      </c>
      <c r="AE4592" s="1" t="str">
        <f t="shared" si="646"/>
        <v>Wednesday</v>
      </c>
      <c r="AF4592" s="2">
        <v>0.5602893518518518</v>
      </c>
      <c r="AG4592" s="2">
        <f t="shared" si="647"/>
        <v>0.54166666666666663</v>
      </c>
      <c r="AH4592" t="s">
        <v>23</v>
      </c>
    </row>
    <row r="4593" spans="1:34" x14ac:dyDescent="0.25">
      <c r="A4593">
        <v>1253096</v>
      </c>
      <c r="B4593" t="s">
        <v>29</v>
      </c>
      <c r="C4593" t="s">
        <v>152</v>
      </c>
      <c r="D4593" t="s">
        <v>31</v>
      </c>
      <c r="E4593">
        <v>53406</v>
      </c>
      <c r="F4593" t="s">
        <v>20</v>
      </c>
      <c r="G4593" t="s">
        <v>99</v>
      </c>
      <c r="H4593">
        <v>5519</v>
      </c>
      <c r="I4593" t="s">
        <v>21</v>
      </c>
      <c r="J4593">
        <f>VLOOKUP(I4593,Key!$A$1:$C$73,2,FALSE)</f>
        <v>43.074890000000003</v>
      </c>
      <c r="K4593">
        <f>VLOOKUP(I4593,Key!$A$1:$C$73,3,FALSE)</f>
        <v>-87.882810000000006</v>
      </c>
      <c r="L4593" t="s">
        <v>65</v>
      </c>
      <c r="M4593">
        <f>VLOOKUP(L4593,Key!$A$1:$C$73,2,FALSE)</f>
        <v>43.077359999999999</v>
      </c>
      <c r="N4593">
        <f>VLOOKUP(L4593,Key!$A$1:$C$73,3,FALSE)</f>
        <v>-87.880769999999998</v>
      </c>
      <c r="O4593">
        <v>3</v>
      </c>
      <c r="P4593">
        <v>0</v>
      </c>
      <c r="Q4593">
        <v>0.5</v>
      </c>
      <c r="R4593">
        <v>0.4</v>
      </c>
      <c r="S4593">
        <v>18</v>
      </c>
      <c r="T4593">
        <f t="shared" si="639"/>
        <v>-1</v>
      </c>
      <c r="U4593" s="1">
        <v>42844</v>
      </c>
      <c r="V4593" s="13">
        <f t="shared" si="640"/>
        <v>42826</v>
      </c>
      <c r="W4593" s="14">
        <f t="shared" si="641"/>
        <v>42844</v>
      </c>
      <c r="X4593" s="1" t="str">
        <f t="shared" si="642"/>
        <v>Wednesday</v>
      </c>
      <c r="Y4593" s="2">
        <v>0.55626157407407406</v>
      </c>
      <c r="Z4593" s="2">
        <f t="shared" si="643"/>
        <v>0.54166666666666663</v>
      </c>
      <c r="AA4593">
        <f>1</f>
        <v>1</v>
      </c>
      <c r="AB4593" s="1">
        <v>42844</v>
      </c>
      <c r="AC4593" s="13">
        <f t="shared" si="644"/>
        <v>42826</v>
      </c>
      <c r="AD4593" s="14">
        <f t="shared" si="645"/>
        <v>42844</v>
      </c>
      <c r="AE4593" s="1" t="str">
        <f t="shared" si="646"/>
        <v>Wednesday</v>
      </c>
      <c r="AF4593" s="2">
        <v>0.55850694444444449</v>
      </c>
      <c r="AG4593" s="2">
        <f t="shared" si="647"/>
        <v>0.54166666666666663</v>
      </c>
      <c r="AH4593" t="s">
        <v>23</v>
      </c>
    </row>
    <row r="4594" spans="1:34" x14ac:dyDescent="0.25">
      <c r="A4594">
        <v>986622</v>
      </c>
      <c r="B4594" t="s">
        <v>29</v>
      </c>
      <c r="C4594" t="s">
        <v>153</v>
      </c>
      <c r="D4594" t="s">
        <v>46</v>
      </c>
      <c r="E4594">
        <v>60085</v>
      </c>
      <c r="F4594" t="s">
        <v>20</v>
      </c>
      <c r="G4594" t="s">
        <v>32</v>
      </c>
      <c r="H4594">
        <v>5712</v>
      </c>
      <c r="I4594" t="s">
        <v>33</v>
      </c>
      <c r="J4594">
        <f>VLOOKUP(I4594,Key!$A$1:$C$73,2,FALSE)</f>
        <v>43.045712999999999</v>
      </c>
      <c r="K4594">
        <f>VLOOKUP(I4594,Key!$A$1:$C$73,3,FALSE)</f>
        <v>-87.899756999999994</v>
      </c>
      <c r="L4594" t="s">
        <v>62</v>
      </c>
      <c r="M4594">
        <f>VLOOKUP(L4594,Key!$A$1:$C$73,2,FALSE)</f>
        <v>43.052460000000004</v>
      </c>
      <c r="N4594">
        <f>VLOOKUP(L4594,Key!$A$1:$C$73,3,FALSE)</f>
        <v>-87.891000000000005</v>
      </c>
      <c r="O4594">
        <v>6</v>
      </c>
      <c r="P4594">
        <v>0</v>
      </c>
      <c r="Q4594">
        <v>0.9</v>
      </c>
      <c r="R4594">
        <v>0.9</v>
      </c>
      <c r="S4594">
        <v>36</v>
      </c>
      <c r="T4594">
        <f t="shared" si="639"/>
        <v>-1</v>
      </c>
      <c r="U4594" s="1">
        <v>42844</v>
      </c>
      <c r="V4594" s="13">
        <f t="shared" si="640"/>
        <v>42826</v>
      </c>
      <c r="W4594" s="14">
        <f t="shared" si="641"/>
        <v>42844</v>
      </c>
      <c r="X4594" s="1" t="str">
        <f t="shared" si="642"/>
        <v>Wednesday</v>
      </c>
      <c r="Y4594" s="2">
        <v>0.57763888888888892</v>
      </c>
      <c r="Z4594" s="2">
        <f t="shared" si="643"/>
        <v>0.58333333333333326</v>
      </c>
      <c r="AA4594">
        <f>1</f>
        <v>1</v>
      </c>
      <c r="AB4594" s="1">
        <v>42844</v>
      </c>
      <c r="AC4594" s="13">
        <f t="shared" si="644"/>
        <v>42826</v>
      </c>
      <c r="AD4594" s="14">
        <f t="shared" si="645"/>
        <v>42844</v>
      </c>
      <c r="AE4594" s="1" t="str">
        <f t="shared" si="646"/>
        <v>Wednesday</v>
      </c>
      <c r="AF4594" s="2">
        <v>0.58135416666666673</v>
      </c>
      <c r="AG4594" s="2">
        <f t="shared" si="647"/>
        <v>0.58333333333333326</v>
      </c>
      <c r="AH4594" t="s">
        <v>23</v>
      </c>
    </row>
    <row r="4595" spans="1:34" x14ac:dyDescent="0.25">
      <c r="A4595">
        <v>545427</v>
      </c>
      <c r="B4595" t="s">
        <v>29</v>
      </c>
      <c r="C4595" t="s">
        <v>47</v>
      </c>
      <c r="D4595" t="s">
        <v>31</v>
      </c>
      <c r="E4595">
        <v>53211</v>
      </c>
      <c r="F4595" t="s">
        <v>20</v>
      </c>
      <c r="G4595" t="s">
        <v>32</v>
      </c>
      <c r="H4595">
        <v>5440</v>
      </c>
      <c r="I4595" t="s">
        <v>42</v>
      </c>
      <c r="J4595">
        <f>VLOOKUP(I4595,Key!$A$1:$C$73,2,FALSE)</f>
        <v>43.038719999999998</v>
      </c>
      <c r="K4595">
        <f>VLOOKUP(I4595,Key!$A$1:$C$73,3,FALSE)</f>
        <v>-87.905339999999995</v>
      </c>
      <c r="L4595" t="s">
        <v>104</v>
      </c>
      <c r="M4595" t="e">
        <f>VLOOKUP(L4595,Key!$A$1:$C$73,2,FALSE)</f>
        <v>#N/A</v>
      </c>
      <c r="N4595" t="e">
        <f>VLOOKUP(L4595,Key!$A$1:$C$73,3,FALSE)</f>
        <v>#N/A</v>
      </c>
      <c r="O4595">
        <v>22</v>
      </c>
      <c r="P4595">
        <v>0</v>
      </c>
      <c r="Q4595">
        <v>3.3</v>
      </c>
      <c r="R4595">
        <v>3.1</v>
      </c>
      <c r="S4595">
        <v>132</v>
      </c>
      <c r="T4595">
        <f t="shared" si="639"/>
        <v>-1</v>
      </c>
      <c r="U4595" s="1">
        <v>42844</v>
      </c>
      <c r="V4595" s="13">
        <f t="shared" si="640"/>
        <v>42826</v>
      </c>
      <c r="W4595" s="14">
        <f t="shared" si="641"/>
        <v>42844</v>
      </c>
      <c r="X4595" s="1" t="str">
        <f t="shared" si="642"/>
        <v>Wednesday</v>
      </c>
      <c r="Y4595" s="2">
        <v>0.58136574074074077</v>
      </c>
      <c r="Z4595" s="2">
        <f t="shared" si="643"/>
        <v>0.58333333333333326</v>
      </c>
      <c r="AA4595">
        <f>1</f>
        <v>1</v>
      </c>
      <c r="AB4595" s="1">
        <v>42844</v>
      </c>
      <c r="AC4595" s="13">
        <f t="shared" si="644"/>
        <v>42826</v>
      </c>
      <c r="AD4595" s="14">
        <f t="shared" si="645"/>
        <v>42844</v>
      </c>
      <c r="AE4595" s="1" t="str">
        <f t="shared" si="646"/>
        <v>Wednesday</v>
      </c>
      <c r="AF4595" s="2">
        <v>0.59719907407407413</v>
      </c>
      <c r="AG4595" s="2">
        <f t="shared" si="647"/>
        <v>0.58333333333333326</v>
      </c>
      <c r="AH4595" t="s">
        <v>23</v>
      </c>
    </row>
    <row r="4596" spans="1:34" x14ac:dyDescent="0.25">
      <c r="A4596">
        <v>545427</v>
      </c>
      <c r="B4596" t="s">
        <v>29</v>
      </c>
      <c r="C4596" t="s">
        <v>47</v>
      </c>
      <c r="D4596" t="s">
        <v>31</v>
      </c>
      <c r="E4596">
        <v>53211</v>
      </c>
      <c r="F4596" t="s">
        <v>20</v>
      </c>
      <c r="G4596" t="s">
        <v>32</v>
      </c>
      <c r="H4596">
        <v>204</v>
      </c>
      <c r="I4596" t="s">
        <v>28</v>
      </c>
      <c r="J4596">
        <f>VLOOKUP(I4596,Key!$A$1:$C$73,2,FALSE)</f>
        <v>43.038580000000003</v>
      </c>
      <c r="K4596">
        <f>VLOOKUP(I4596,Key!$A$1:$C$73,3,FALSE)</f>
        <v>-87.90934</v>
      </c>
      <c r="L4596" t="s">
        <v>36</v>
      </c>
      <c r="M4596">
        <f>VLOOKUP(L4596,Key!$A$1:$C$73,2,FALSE)</f>
        <v>43.03519</v>
      </c>
      <c r="N4596">
        <f>VLOOKUP(L4596,Key!$A$1:$C$73,3,FALSE)</f>
        <v>-87.907390000000007</v>
      </c>
      <c r="O4596">
        <v>4</v>
      </c>
      <c r="P4596">
        <v>0</v>
      </c>
      <c r="Q4596">
        <v>0.6</v>
      </c>
      <c r="R4596">
        <v>0.6</v>
      </c>
      <c r="S4596">
        <v>24</v>
      </c>
      <c r="T4596">
        <f t="shared" si="639"/>
        <v>-1</v>
      </c>
      <c r="U4596" s="1">
        <v>42844</v>
      </c>
      <c r="V4596" s="13">
        <f t="shared" si="640"/>
        <v>42826</v>
      </c>
      <c r="W4596" s="14">
        <f t="shared" si="641"/>
        <v>42844</v>
      </c>
      <c r="X4596" s="1" t="str">
        <f t="shared" si="642"/>
        <v>Wednesday</v>
      </c>
      <c r="Y4596" s="2">
        <v>0.59759259259259256</v>
      </c>
      <c r="Z4596" s="2">
        <f t="shared" si="643"/>
        <v>0.58333333333333326</v>
      </c>
      <c r="AA4596">
        <f>1</f>
        <v>1</v>
      </c>
      <c r="AB4596" s="1">
        <v>42844</v>
      </c>
      <c r="AC4596" s="13">
        <f t="shared" si="644"/>
        <v>42826</v>
      </c>
      <c r="AD4596" s="14">
        <f t="shared" si="645"/>
        <v>42844</v>
      </c>
      <c r="AE4596" s="1" t="str">
        <f t="shared" si="646"/>
        <v>Wednesday</v>
      </c>
      <c r="AF4596" s="2">
        <v>0.60009259259259262</v>
      </c>
      <c r="AG4596" s="2">
        <f t="shared" si="647"/>
        <v>0.58333333333333326</v>
      </c>
      <c r="AH4596" t="s">
        <v>23</v>
      </c>
    </row>
    <row r="4597" spans="1:34" x14ac:dyDescent="0.25">
      <c r="A4597">
        <v>1255308</v>
      </c>
      <c r="B4597" t="s">
        <v>29</v>
      </c>
      <c r="C4597" t="s">
        <v>47</v>
      </c>
      <c r="D4597" t="s">
        <v>31</v>
      </c>
      <c r="E4597">
        <v>53211</v>
      </c>
      <c r="F4597" t="s">
        <v>20</v>
      </c>
      <c r="G4597" t="s">
        <v>50</v>
      </c>
      <c r="H4597">
        <v>5435</v>
      </c>
      <c r="I4597" t="s">
        <v>53</v>
      </c>
      <c r="J4597">
        <f>VLOOKUP(I4597,Key!$A$1:$C$73,2,FALSE)</f>
        <v>43.04824</v>
      </c>
      <c r="K4597">
        <f>VLOOKUP(I4597,Key!$A$1:$C$73,3,FALSE)</f>
        <v>-87.904970000000006</v>
      </c>
      <c r="L4597" t="s">
        <v>28</v>
      </c>
      <c r="M4597">
        <f>VLOOKUP(L4597,Key!$A$1:$C$73,2,FALSE)</f>
        <v>43.038580000000003</v>
      </c>
      <c r="N4597">
        <f>VLOOKUP(L4597,Key!$A$1:$C$73,3,FALSE)</f>
        <v>-87.90934</v>
      </c>
      <c r="O4597">
        <v>9</v>
      </c>
      <c r="P4597">
        <v>0</v>
      </c>
      <c r="Q4597">
        <v>1.4</v>
      </c>
      <c r="R4597">
        <v>1.3</v>
      </c>
      <c r="S4597">
        <v>54</v>
      </c>
      <c r="T4597">
        <f t="shared" si="639"/>
        <v>-1</v>
      </c>
      <c r="U4597" s="1">
        <v>42844</v>
      </c>
      <c r="V4597" s="13">
        <f t="shared" si="640"/>
        <v>42826</v>
      </c>
      <c r="W4597" s="14">
        <f t="shared" si="641"/>
        <v>42844</v>
      </c>
      <c r="X4597" s="1" t="str">
        <f t="shared" si="642"/>
        <v>Wednesday</v>
      </c>
      <c r="Y4597" s="2">
        <v>0.65542824074074069</v>
      </c>
      <c r="Z4597" s="2">
        <f t="shared" si="643"/>
        <v>0.66666666666666663</v>
      </c>
      <c r="AA4597">
        <f>1</f>
        <v>1</v>
      </c>
      <c r="AB4597" s="1">
        <v>42844</v>
      </c>
      <c r="AC4597" s="13">
        <f t="shared" si="644"/>
        <v>42826</v>
      </c>
      <c r="AD4597" s="14">
        <f t="shared" si="645"/>
        <v>42844</v>
      </c>
      <c r="AE4597" s="1" t="str">
        <f t="shared" si="646"/>
        <v>Wednesday</v>
      </c>
      <c r="AF4597" s="2">
        <v>0.66118055555555555</v>
      </c>
      <c r="AG4597" s="2">
        <f t="shared" si="647"/>
        <v>0.66666666666666663</v>
      </c>
      <c r="AH4597" t="s">
        <v>23</v>
      </c>
    </row>
    <row r="4598" spans="1:34" x14ac:dyDescent="0.25">
      <c r="A4598">
        <v>1251108</v>
      </c>
      <c r="B4598" t="s">
        <v>29</v>
      </c>
      <c r="C4598" t="s">
        <v>114</v>
      </c>
      <c r="D4598" t="s">
        <v>31</v>
      </c>
      <c r="E4598">
        <v>54913</v>
      </c>
      <c r="F4598" t="s">
        <v>20</v>
      </c>
      <c r="G4598" t="s">
        <v>99</v>
      </c>
      <c r="H4598">
        <v>13</v>
      </c>
      <c r="I4598" t="s">
        <v>40</v>
      </c>
      <c r="J4598">
        <f>VLOOKUP(I4598,Key!$A$1:$C$73,2,FALSE)</f>
        <v>43.06033</v>
      </c>
      <c r="K4598">
        <f>VLOOKUP(I4598,Key!$A$1:$C$73,3,FALSE)</f>
        <v>-87.89546</v>
      </c>
      <c r="L4598" t="s">
        <v>80</v>
      </c>
      <c r="M4598">
        <f>VLOOKUP(L4598,Key!$A$1:$C$73,2,FALSE)</f>
        <v>43.060250000000003</v>
      </c>
      <c r="N4598">
        <f>VLOOKUP(L4598,Key!$A$1:$C$73,3,FALSE)</f>
        <v>-87.892169999999993</v>
      </c>
      <c r="O4598">
        <v>2</v>
      </c>
      <c r="P4598">
        <v>0</v>
      </c>
      <c r="Q4598">
        <v>0.3</v>
      </c>
      <c r="R4598">
        <v>0.3</v>
      </c>
      <c r="S4598">
        <v>12</v>
      </c>
      <c r="T4598">
        <f t="shared" si="639"/>
        <v>-1</v>
      </c>
      <c r="U4598" s="1">
        <v>42844</v>
      </c>
      <c r="V4598" s="13">
        <f t="shared" si="640"/>
        <v>42826</v>
      </c>
      <c r="W4598" s="14">
        <f t="shared" si="641"/>
        <v>42844</v>
      </c>
      <c r="X4598" s="1" t="str">
        <f t="shared" si="642"/>
        <v>Wednesday</v>
      </c>
      <c r="Y4598" s="2">
        <v>0.65832175925925929</v>
      </c>
      <c r="Z4598" s="2">
        <f t="shared" si="643"/>
        <v>0.66666666666666663</v>
      </c>
      <c r="AA4598">
        <f>1</f>
        <v>1</v>
      </c>
      <c r="AB4598" s="1">
        <v>42844</v>
      </c>
      <c r="AC4598" s="13">
        <f t="shared" si="644"/>
        <v>42826</v>
      </c>
      <c r="AD4598" s="14">
        <f t="shared" si="645"/>
        <v>42844</v>
      </c>
      <c r="AE4598" s="1" t="str">
        <f t="shared" si="646"/>
        <v>Wednesday</v>
      </c>
      <c r="AF4598" s="2">
        <v>0.65914351851851849</v>
      </c>
      <c r="AG4598" s="2">
        <f t="shared" si="647"/>
        <v>0.66666666666666663</v>
      </c>
      <c r="AH4598" t="s">
        <v>23</v>
      </c>
    </row>
    <row r="4599" spans="1:34" x14ac:dyDescent="0.25">
      <c r="A4599">
        <v>1517760</v>
      </c>
      <c r="B4599" t="s">
        <v>29</v>
      </c>
      <c r="C4599" t="s">
        <v>47</v>
      </c>
      <c r="D4599" t="s">
        <v>31</v>
      </c>
      <c r="E4599">
        <v>53212</v>
      </c>
      <c r="F4599" t="s">
        <v>20</v>
      </c>
      <c r="G4599" t="s">
        <v>32</v>
      </c>
      <c r="H4599">
        <v>152</v>
      </c>
      <c r="I4599" t="s">
        <v>42</v>
      </c>
      <c r="J4599">
        <f>VLOOKUP(I4599,Key!$A$1:$C$73,2,FALSE)</f>
        <v>43.038719999999998</v>
      </c>
      <c r="K4599">
        <f>VLOOKUP(I4599,Key!$A$1:$C$73,3,FALSE)</f>
        <v>-87.905339999999995</v>
      </c>
      <c r="L4599" t="s">
        <v>86</v>
      </c>
      <c r="M4599">
        <f>VLOOKUP(L4599,Key!$A$1:$C$73,2,FALSE)</f>
        <v>43.052549999999997</v>
      </c>
      <c r="N4599">
        <f>VLOOKUP(L4599,Key!$A$1:$C$73,3,FALSE)</f>
        <v>-87.909329999999997</v>
      </c>
      <c r="O4599">
        <v>9</v>
      </c>
      <c r="P4599">
        <v>0</v>
      </c>
      <c r="Q4599">
        <v>1.4</v>
      </c>
      <c r="R4599">
        <v>1.3</v>
      </c>
      <c r="S4599">
        <v>54</v>
      </c>
      <c r="T4599">
        <f t="shared" si="639"/>
        <v>-1</v>
      </c>
      <c r="U4599" s="1">
        <v>42844</v>
      </c>
      <c r="V4599" s="13">
        <f t="shared" si="640"/>
        <v>42826</v>
      </c>
      <c r="W4599" s="14">
        <f t="shared" si="641"/>
        <v>42844</v>
      </c>
      <c r="X4599" s="1" t="str">
        <f t="shared" si="642"/>
        <v>Wednesday</v>
      </c>
      <c r="Y4599" s="2">
        <v>0.7155555555555555</v>
      </c>
      <c r="Z4599" s="2">
        <f t="shared" si="643"/>
        <v>0.70833333333333326</v>
      </c>
      <c r="AA4599">
        <f>1</f>
        <v>1</v>
      </c>
      <c r="AB4599" s="1">
        <v>42844</v>
      </c>
      <c r="AC4599" s="13">
        <f t="shared" si="644"/>
        <v>42826</v>
      </c>
      <c r="AD4599" s="14">
        <f t="shared" si="645"/>
        <v>42844</v>
      </c>
      <c r="AE4599" s="1" t="str">
        <f t="shared" si="646"/>
        <v>Wednesday</v>
      </c>
      <c r="AF4599" s="2">
        <v>0.72197916666666673</v>
      </c>
      <c r="AG4599" s="2">
        <f t="shared" si="647"/>
        <v>0.70833333333333326</v>
      </c>
      <c r="AH4599" t="s">
        <v>23</v>
      </c>
    </row>
    <row r="4600" spans="1:34" x14ac:dyDescent="0.25">
      <c r="A4600">
        <v>1372080</v>
      </c>
      <c r="B4600" t="s">
        <v>29</v>
      </c>
      <c r="C4600" t="s">
        <v>47</v>
      </c>
      <c r="D4600" t="s">
        <v>31</v>
      </c>
      <c r="E4600">
        <v>53201</v>
      </c>
      <c r="F4600" t="s">
        <v>20</v>
      </c>
      <c r="G4600" t="s">
        <v>32</v>
      </c>
      <c r="H4600">
        <v>286</v>
      </c>
      <c r="I4600" t="s">
        <v>22</v>
      </c>
      <c r="J4600">
        <f>VLOOKUP(I4600,Key!$A$1:$C$73,2,FALSE)</f>
        <v>43.058619999999998</v>
      </c>
      <c r="K4600">
        <f>VLOOKUP(I4600,Key!$A$1:$C$73,3,FALSE)</f>
        <v>-87.885319999999993</v>
      </c>
      <c r="L4600" t="s">
        <v>21</v>
      </c>
      <c r="M4600">
        <f>VLOOKUP(L4600,Key!$A$1:$C$73,2,FALSE)</f>
        <v>43.074890000000003</v>
      </c>
      <c r="N4600">
        <f>VLOOKUP(L4600,Key!$A$1:$C$73,3,FALSE)</f>
        <v>-87.882810000000006</v>
      </c>
      <c r="O4600">
        <v>10</v>
      </c>
      <c r="P4600">
        <v>0</v>
      </c>
      <c r="Q4600">
        <v>1.5</v>
      </c>
      <c r="R4600">
        <v>1.4</v>
      </c>
      <c r="S4600">
        <v>60</v>
      </c>
      <c r="T4600">
        <f t="shared" si="639"/>
        <v>-1</v>
      </c>
      <c r="U4600" s="1">
        <v>42844</v>
      </c>
      <c r="V4600" s="13">
        <f t="shared" si="640"/>
        <v>42826</v>
      </c>
      <c r="W4600" s="14">
        <f t="shared" si="641"/>
        <v>42844</v>
      </c>
      <c r="X4600" s="1" t="str">
        <f t="shared" si="642"/>
        <v>Wednesday</v>
      </c>
      <c r="Y4600" s="2">
        <v>0.71773148148148147</v>
      </c>
      <c r="Z4600" s="2">
        <f t="shared" si="643"/>
        <v>0.70833333333333326</v>
      </c>
      <c r="AA4600">
        <f>1</f>
        <v>1</v>
      </c>
      <c r="AB4600" s="1">
        <v>42844</v>
      </c>
      <c r="AC4600" s="13">
        <f t="shared" si="644"/>
        <v>42826</v>
      </c>
      <c r="AD4600" s="14">
        <f t="shared" si="645"/>
        <v>42844</v>
      </c>
      <c r="AE4600" s="1" t="str">
        <f t="shared" si="646"/>
        <v>Wednesday</v>
      </c>
      <c r="AF4600" s="2">
        <v>0.72464120370370377</v>
      </c>
      <c r="AG4600" s="2">
        <f t="shared" si="647"/>
        <v>0.70833333333333326</v>
      </c>
      <c r="AH4600" t="s">
        <v>23</v>
      </c>
    </row>
    <row r="4601" spans="1:34" x14ac:dyDescent="0.25">
      <c r="A4601">
        <v>1574823</v>
      </c>
      <c r="B4601" t="s">
        <v>29</v>
      </c>
      <c r="C4601" t="s">
        <v>47</v>
      </c>
      <c r="D4601" t="s">
        <v>31</v>
      </c>
      <c r="E4601">
        <v>53212</v>
      </c>
      <c r="F4601" t="s">
        <v>20</v>
      </c>
      <c r="G4601" t="s">
        <v>32</v>
      </c>
      <c r="H4601">
        <v>5585</v>
      </c>
      <c r="I4601" t="s">
        <v>37</v>
      </c>
      <c r="J4601">
        <f>VLOOKUP(I4601,Key!$A$1:$C$73,2,FALSE)</f>
        <v>43.049230000000001</v>
      </c>
      <c r="K4601">
        <f>VLOOKUP(I4601,Key!$A$1:$C$73,3,FALSE)</f>
        <v>-87.911940000000001</v>
      </c>
      <c r="L4601" t="s">
        <v>38</v>
      </c>
      <c r="M4601">
        <f>VLOOKUP(L4601,Key!$A$1:$C$73,2,FALSE)</f>
        <v>43.038649999999997</v>
      </c>
      <c r="N4601">
        <f>VLOOKUP(L4601,Key!$A$1:$C$73,3,FALSE)</f>
        <v>-87.921930000000003</v>
      </c>
      <c r="O4601">
        <v>9</v>
      </c>
      <c r="P4601">
        <v>0</v>
      </c>
      <c r="Q4601">
        <v>1.4</v>
      </c>
      <c r="R4601">
        <v>1.3</v>
      </c>
      <c r="S4601">
        <v>54</v>
      </c>
      <c r="T4601">
        <f t="shared" si="639"/>
        <v>-1</v>
      </c>
      <c r="U4601" s="1">
        <v>42844</v>
      </c>
      <c r="V4601" s="13">
        <f t="shared" si="640"/>
        <v>42826</v>
      </c>
      <c r="W4601" s="14">
        <f t="shared" si="641"/>
        <v>42844</v>
      </c>
      <c r="X4601" s="1" t="str">
        <f t="shared" si="642"/>
        <v>Wednesday</v>
      </c>
      <c r="Y4601" s="2">
        <v>0.72981481481481481</v>
      </c>
      <c r="Z4601" s="2">
        <f t="shared" si="643"/>
        <v>0.75</v>
      </c>
      <c r="AA4601">
        <f>1</f>
        <v>1</v>
      </c>
      <c r="AB4601" s="1">
        <v>42844</v>
      </c>
      <c r="AC4601" s="13">
        <f t="shared" si="644"/>
        <v>42826</v>
      </c>
      <c r="AD4601" s="14">
        <f t="shared" si="645"/>
        <v>42844</v>
      </c>
      <c r="AE4601" s="1" t="str">
        <f t="shared" si="646"/>
        <v>Wednesday</v>
      </c>
      <c r="AF4601" s="2">
        <v>0.73597222222222225</v>
      </c>
      <c r="AG4601" s="2">
        <f t="shared" si="647"/>
        <v>0.75</v>
      </c>
      <c r="AH4601" t="s">
        <v>23</v>
      </c>
    </row>
    <row r="4602" spans="1:34" x14ac:dyDescent="0.25">
      <c r="A4602">
        <v>946290</v>
      </c>
      <c r="B4602" t="s">
        <v>29</v>
      </c>
      <c r="C4602" t="s">
        <v>47</v>
      </c>
      <c r="D4602" t="s">
        <v>31</v>
      </c>
      <c r="E4602">
        <v>53208</v>
      </c>
      <c r="F4602" t="s">
        <v>20</v>
      </c>
      <c r="G4602" t="s">
        <v>32</v>
      </c>
      <c r="H4602">
        <v>5421</v>
      </c>
      <c r="I4602" t="s">
        <v>65</v>
      </c>
      <c r="J4602">
        <f>VLOOKUP(I4602,Key!$A$1:$C$73,2,FALSE)</f>
        <v>43.077359999999999</v>
      </c>
      <c r="K4602">
        <f>VLOOKUP(I4602,Key!$A$1:$C$73,3,FALSE)</f>
        <v>-87.880769999999998</v>
      </c>
      <c r="L4602" t="s">
        <v>64</v>
      </c>
      <c r="M4602">
        <f>VLOOKUP(L4602,Key!$A$1:$C$73,2,FALSE)</f>
        <v>43.069021999999997</v>
      </c>
      <c r="N4602">
        <f>VLOOKUP(L4602,Key!$A$1:$C$73,3,FALSE)</f>
        <v>-87.887940999999998</v>
      </c>
      <c r="O4602">
        <v>6</v>
      </c>
      <c r="P4602">
        <v>0</v>
      </c>
      <c r="Q4602">
        <v>0.9</v>
      </c>
      <c r="R4602">
        <v>0.9</v>
      </c>
      <c r="S4602">
        <v>36</v>
      </c>
      <c r="T4602">
        <f t="shared" si="639"/>
        <v>-1</v>
      </c>
      <c r="U4602" s="1">
        <v>42844</v>
      </c>
      <c r="V4602" s="13">
        <f t="shared" si="640"/>
        <v>42826</v>
      </c>
      <c r="W4602" s="14">
        <f t="shared" si="641"/>
        <v>42844</v>
      </c>
      <c r="X4602" s="1" t="str">
        <f t="shared" si="642"/>
        <v>Wednesday</v>
      </c>
      <c r="Y4602" s="2">
        <v>0.74664351851851851</v>
      </c>
      <c r="Z4602" s="2">
        <f t="shared" si="643"/>
        <v>0.75</v>
      </c>
      <c r="AA4602">
        <f>1</f>
        <v>1</v>
      </c>
      <c r="AB4602" s="1">
        <v>42844</v>
      </c>
      <c r="AC4602" s="13">
        <f t="shared" si="644"/>
        <v>42826</v>
      </c>
      <c r="AD4602" s="14">
        <f t="shared" si="645"/>
        <v>42844</v>
      </c>
      <c r="AE4602" s="1" t="str">
        <f t="shared" si="646"/>
        <v>Wednesday</v>
      </c>
      <c r="AF4602" s="2">
        <v>0.75075231481481486</v>
      </c>
      <c r="AG4602" s="2">
        <f t="shared" si="647"/>
        <v>0.75</v>
      </c>
      <c r="AH4602" t="s">
        <v>23</v>
      </c>
    </row>
    <row r="4603" spans="1:34" x14ac:dyDescent="0.25">
      <c r="A4603">
        <v>1518070</v>
      </c>
      <c r="B4603" t="s">
        <v>29</v>
      </c>
      <c r="C4603" t="s">
        <v>47</v>
      </c>
      <c r="D4603" t="s">
        <v>31</v>
      </c>
      <c r="E4603">
        <v>53211</v>
      </c>
      <c r="F4603" t="s">
        <v>20</v>
      </c>
      <c r="G4603" t="s">
        <v>50</v>
      </c>
      <c r="H4603">
        <v>286</v>
      </c>
      <c r="I4603" t="s">
        <v>21</v>
      </c>
      <c r="J4603">
        <f>VLOOKUP(I4603,Key!$A$1:$C$73,2,FALSE)</f>
        <v>43.074890000000003</v>
      </c>
      <c r="K4603">
        <f>VLOOKUP(I4603,Key!$A$1:$C$73,3,FALSE)</f>
        <v>-87.882810000000006</v>
      </c>
      <c r="L4603" t="s">
        <v>21</v>
      </c>
      <c r="M4603">
        <f>VLOOKUP(L4603,Key!$A$1:$C$73,2,FALSE)</f>
        <v>43.074890000000003</v>
      </c>
      <c r="N4603">
        <f>VLOOKUP(L4603,Key!$A$1:$C$73,3,FALSE)</f>
        <v>-87.882810000000006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f t="shared" si="639"/>
        <v>-1</v>
      </c>
      <c r="U4603" s="1">
        <v>42844</v>
      </c>
      <c r="V4603" s="13">
        <f t="shared" si="640"/>
        <v>42826</v>
      </c>
      <c r="W4603" s="14">
        <f t="shared" si="641"/>
        <v>42844</v>
      </c>
      <c r="X4603" s="1" t="str">
        <f t="shared" si="642"/>
        <v>Wednesday</v>
      </c>
      <c r="Y4603" s="2">
        <v>0.76261574074074068</v>
      </c>
      <c r="Z4603" s="2">
        <f t="shared" si="643"/>
        <v>0.75</v>
      </c>
      <c r="AA4603">
        <f>1</f>
        <v>1</v>
      </c>
      <c r="AB4603" s="1">
        <v>42844</v>
      </c>
      <c r="AC4603" s="13">
        <f t="shared" si="644"/>
        <v>42826</v>
      </c>
      <c r="AD4603" s="14">
        <f t="shared" si="645"/>
        <v>42844</v>
      </c>
      <c r="AE4603" s="1" t="str">
        <f t="shared" si="646"/>
        <v>Wednesday</v>
      </c>
      <c r="AF4603" s="2">
        <v>0.76303240740740741</v>
      </c>
      <c r="AG4603" s="2">
        <f t="shared" si="647"/>
        <v>0.75</v>
      </c>
      <c r="AH4603" t="s">
        <v>25</v>
      </c>
    </row>
    <row r="4604" spans="1:34" x14ac:dyDescent="0.25">
      <c r="A4604">
        <v>1407702</v>
      </c>
      <c r="B4604" t="s">
        <v>29</v>
      </c>
      <c r="C4604" t="s">
        <v>47</v>
      </c>
      <c r="D4604" t="s">
        <v>31</v>
      </c>
      <c r="E4604">
        <v>53202</v>
      </c>
      <c r="F4604" t="s">
        <v>20</v>
      </c>
      <c r="G4604" t="s">
        <v>32</v>
      </c>
      <c r="H4604">
        <v>286</v>
      </c>
      <c r="I4604" t="s">
        <v>21</v>
      </c>
      <c r="J4604">
        <f>VLOOKUP(I4604,Key!$A$1:$C$73,2,FALSE)</f>
        <v>43.074890000000003</v>
      </c>
      <c r="K4604">
        <f>VLOOKUP(I4604,Key!$A$1:$C$73,3,FALSE)</f>
        <v>-87.882810000000006</v>
      </c>
      <c r="L4604" t="s">
        <v>21</v>
      </c>
      <c r="M4604">
        <f>VLOOKUP(L4604,Key!$A$1:$C$73,2,FALSE)</f>
        <v>43.074890000000003</v>
      </c>
      <c r="N4604">
        <f>VLOOKUP(L4604,Key!$A$1:$C$73,3,FALSE)</f>
        <v>-87.882810000000006</v>
      </c>
      <c r="O4604">
        <v>2</v>
      </c>
      <c r="P4604">
        <v>0</v>
      </c>
      <c r="Q4604">
        <v>0.3</v>
      </c>
      <c r="R4604">
        <v>0.3</v>
      </c>
      <c r="S4604">
        <v>12</v>
      </c>
      <c r="T4604">
        <f t="shared" si="639"/>
        <v>-1</v>
      </c>
      <c r="U4604" s="1">
        <v>42844</v>
      </c>
      <c r="V4604" s="13">
        <f t="shared" si="640"/>
        <v>42826</v>
      </c>
      <c r="W4604" s="14">
        <f t="shared" si="641"/>
        <v>42844</v>
      </c>
      <c r="X4604" s="1" t="str">
        <f t="shared" si="642"/>
        <v>Wednesday</v>
      </c>
      <c r="Y4604" s="2">
        <v>0.76374999999999993</v>
      </c>
      <c r="Z4604" s="2">
        <f t="shared" si="643"/>
        <v>0.75</v>
      </c>
      <c r="AA4604">
        <f>1</f>
        <v>1</v>
      </c>
      <c r="AB4604" s="1">
        <v>42844</v>
      </c>
      <c r="AC4604" s="13">
        <f t="shared" si="644"/>
        <v>42826</v>
      </c>
      <c r="AD4604" s="14">
        <f t="shared" si="645"/>
        <v>42844</v>
      </c>
      <c r="AE4604" s="1" t="str">
        <f t="shared" si="646"/>
        <v>Wednesday</v>
      </c>
      <c r="AF4604" s="2">
        <v>0.76503472222222213</v>
      </c>
      <c r="AG4604" s="2">
        <f t="shared" si="647"/>
        <v>0.75</v>
      </c>
      <c r="AH4604" t="s">
        <v>25</v>
      </c>
    </row>
    <row r="4605" spans="1:34" x14ac:dyDescent="0.25">
      <c r="A4605">
        <v>1518070</v>
      </c>
      <c r="B4605" t="s">
        <v>29</v>
      </c>
      <c r="C4605" t="s">
        <v>47</v>
      </c>
      <c r="D4605" t="s">
        <v>31</v>
      </c>
      <c r="E4605">
        <v>53211</v>
      </c>
      <c r="F4605" t="s">
        <v>20</v>
      </c>
      <c r="G4605" t="s">
        <v>50</v>
      </c>
      <c r="H4605">
        <v>315</v>
      </c>
      <c r="I4605" t="s">
        <v>64</v>
      </c>
      <c r="J4605">
        <f>VLOOKUP(I4605,Key!$A$1:$C$73,2,FALSE)</f>
        <v>43.069021999999997</v>
      </c>
      <c r="K4605">
        <f>VLOOKUP(I4605,Key!$A$1:$C$73,3,FALSE)</f>
        <v>-87.887940999999998</v>
      </c>
      <c r="L4605" t="s">
        <v>85</v>
      </c>
      <c r="M4605">
        <f>VLOOKUP(L4605,Key!$A$1:$C$73,2,FALSE)</f>
        <v>43.053040000000003</v>
      </c>
      <c r="N4605">
        <f>VLOOKUP(L4605,Key!$A$1:$C$73,3,FALSE)</f>
        <v>-87.897660000000002</v>
      </c>
      <c r="O4605">
        <v>7</v>
      </c>
      <c r="P4605">
        <v>0</v>
      </c>
      <c r="Q4605">
        <v>1.1000000000000001</v>
      </c>
      <c r="R4605">
        <v>1</v>
      </c>
      <c r="S4605">
        <v>42</v>
      </c>
      <c r="T4605">
        <f t="shared" si="639"/>
        <v>-1</v>
      </c>
      <c r="U4605" s="1">
        <v>42844</v>
      </c>
      <c r="V4605" s="13">
        <f t="shared" si="640"/>
        <v>42826</v>
      </c>
      <c r="W4605" s="14">
        <f t="shared" si="641"/>
        <v>42844</v>
      </c>
      <c r="X4605" s="1" t="str">
        <f t="shared" si="642"/>
        <v>Wednesday</v>
      </c>
      <c r="Y4605" s="2">
        <v>0.81148148148148147</v>
      </c>
      <c r="Z4605" s="2">
        <f t="shared" si="643"/>
        <v>0.79166666666666663</v>
      </c>
      <c r="AA4605">
        <f>1</f>
        <v>1</v>
      </c>
      <c r="AB4605" s="1">
        <v>42844</v>
      </c>
      <c r="AC4605" s="13">
        <f t="shared" si="644"/>
        <v>42826</v>
      </c>
      <c r="AD4605" s="14">
        <f t="shared" si="645"/>
        <v>42844</v>
      </c>
      <c r="AE4605" s="1" t="str">
        <f t="shared" si="646"/>
        <v>Wednesday</v>
      </c>
      <c r="AF4605" s="2">
        <v>0.81618055555555558</v>
      </c>
      <c r="AG4605" s="2">
        <f t="shared" si="647"/>
        <v>0.83333333333333326</v>
      </c>
      <c r="AH4605" t="s">
        <v>23</v>
      </c>
    </row>
    <row r="4606" spans="1:34" x14ac:dyDescent="0.25">
      <c r="A4606">
        <v>1372080</v>
      </c>
      <c r="B4606" t="s">
        <v>29</v>
      </c>
      <c r="C4606" t="s">
        <v>47</v>
      </c>
      <c r="D4606" t="s">
        <v>31</v>
      </c>
      <c r="E4606">
        <v>53201</v>
      </c>
      <c r="F4606" t="s">
        <v>20</v>
      </c>
      <c r="G4606" t="s">
        <v>32</v>
      </c>
      <c r="H4606">
        <v>5424</v>
      </c>
      <c r="I4606" t="s">
        <v>21</v>
      </c>
      <c r="J4606">
        <f>VLOOKUP(I4606,Key!$A$1:$C$73,2,FALSE)</f>
        <v>43.074890000000003</v>
      </c>
      <c r="K4606">
        <f>VLOOKUP(I4606,Key!$A$1:$C$73,3,FALSE)</f>
        <v>-87.882810000000006</v>
      </c>
      <c r="L4606" t="s">
        <v>22</v>
      </c>
      <c r="M4606">
        <f>VLOOKUP(L4606,Key!$A$1:$C$73,2,FALSE)</f>
        <v>43.058619999999998</v>
      </c>
      <c r="N4606">
        <f>VLOOKUP(L4606,Key!$A$1:$C$73,3,FALSE)</f>
        <v>-87.885319999999993</v>
      </c>
      <c r="O4606">
        <v>7</v>
      </c>
      <c r="P4606">
        <v>0</v>
      </c>
      <c r="Q4606">
        <v>1.1000000000000001</v>
      </c>
      <c r="R4606">
        <v>1</v>
      </c>
      <c r="S4606">
        <v>42</v>
      </c>
      <c r="T4606">
        <f t="shared" si="639"/>
        <v>-1</v>
      </c>
      <c r="U4606" s="1">
        <v>42844</v>
      </c>
      <c r="V4606" s="13">
        <f t="shared" si="640"/>
        <v>42826</v>
      </c>
      <c r="W4606" s="14">
        <f t="shared" si="641"/>
        <v>42844</v>
      </c>
      <c r="X4606" s="1" t="str">
        <f t="shared" si="642"/>
        <v>Wednesday</v>
      </c>
      <c r="Y4606" s="2">
        <v>0.81465277777777778</v>
      </c>
      <c r="Z4606" s="2">
        <f t="shared" si="643"/>
        <v>0.83333333333333326</v>
      </c>
      <c r="AA4606">
        <f>1</f>
        <v>1</v>
      </c>
      <c r="AB4606" s="1">
        <v>42844</v>
      </c>
      <c r="AC4606" s="13">
        <f t="shared" si="644"/>
        <v>42826</v>
      </c>
      <c r="AD4606" s="14">
        <f t="shared" si="645"/>
        <v>42844</v>
      </c>
      <c r="AE4606" s="1" t="str">
        <f t="shared" si="646"/>
        <v>Wednesday</v>
      </c>
      <c r="AF4606" s="2">
        <v>0.81967592592592586</v>
      </c>
      <c r="AG4606" s="2">
        <f t="shared" si="647"/>
        <v>0.83333333333333326</v>
      </c>
      <c r="AH4606" t="s">
        <v>23</v>
      </c>
    </row>
    <row r="4607" spans="1:34" x14ac:dyDescent="0.25">
      <c r="A4607">
        <v>1442430</v>
      </c>
      <c r="B4607" t="s">
        <v>29</v>
      </c>
      <c r="C4607" t="s">
        <v>47</v>
      </c>
      <c r="D4607" t="s">
        <v>31</v>
      </c>
      <c r="E4607">
        <v>53211</v>
      </c>
      <c r="F4607" t="s">
        <v>20</v>
      </c>
      <c r="G4607" t="s">
        <v>32</v>
      </c>
      <c r="H4607">
        <v>11079</v>
      </c>
      <c r="I4607" t="s">
        <v>21</v>
      </c>
      <c r="J4607">
        <f>VLOOKUP(I4607,Key!$A$1:$C$73,2,FALSE)</f>
        <v>43.074890000000003</v>
      </c>
      <c r="K4607">
        <f>VLOOKUP(I4607,Key!$A$1:$C$73,3,FALSE)</f>
        <v>-87.882810000000006</v>
      </c>
      <c r="L4607" t="s">
        <v>24</v>
      </c>
      <c r="M4607">
        <f>VLOOKUP(L4607,Key!$A$1:$C$73,2,FALSE)</f>
        <v>43.074655999999997</v>
      </c>
      <c r="N4607">
        <f>VLOOKUP(L4607,Key!$A$1:$C$73,3,FALSE)</f>
        <v>-87.889011999999994</v>
      </c>
      <c r="O4607">
        <v>2</v>
      </c>
      <c r="P4607">
        <v>0</v>
      </c>
      <c r="Q4607">
        <v>0.3</v>
      </c>
      <c r="R4607">
        <v>0.3</v>
      </c>
      <c r="S4607">
        <v>12</v>
      </c>
      <c r="T4607">
        <f t="shared" si="639"/>
        <v>-1</v>
      </c>
      <c r="U4607" s="1">
        <v>42844</v>
      </c>
      <c r="V4607" s="13">
        <f t="shared" si="640"/>
        <v>42826</v>
      </c>
      <c r="W4607" s="14">
        <f t="shared" si="641"/>
        <v>42844</v>
      </c>
      <c r="X4607" s="1" t="str">
        <f t="shared" si="642"/>
        <v>Wednesday</v>
      </c>
      <c r="Y4607" s="2">
        <v>0.81618055555555558</v>
      </c>
      <c r="Z4607" s="2">
        <f t="shared" si="643"/>
        <v>0.83333333333333326</v>
      </c>
      <c r="AA4607">
        <f>1</f>
        <v>1</v>
      </c>
      <c r="AB4607" s="1">
        <v>42844</v>
      </c>
      <c r="AC4607" s="13">
        <f t="shared" si="644"/>
        <v>42826</v>
      </c>
      <c r="AD4607" s="14">
        <f t="shared" si="645"/>
        <v>42844</v>
      </c>
      <c r="AE4607" s="1" t="str">
        <f t="shared" si="646"/>
        <v>Wednesday</v>
      </c>
      <c r="AF4607" s="2">
        <v>0.81798611111111119</v>
      </c>
      <c r="AG4607" s="2">
        <f t="shared" si="647"/>
        <v>0.83333333333333326</v>
      </c>
      <c r="AH4607" t="s">
        <v>23</v>
      </c>
    </row>
    <row r="4608" spans="1:34" x14ac:dyDescent="0.25">
      <c r="A4608">
        <v>1357250</v>
      </c>
      <c r="B4608" t="s">
        <v>29</v>
      </c>
      <c r="C4608" t="s">
        <v>47</v>
      </c>
      <c r="D4608" t="s">
        <v>31</v>
      </c>
      <c r="E4608">
        <v>53202</v>
      </c>
      <c r="F4608" t="s">
        <v>20</v>
      </c>
      <c r="G4608" t="s">
        <v>32</v>
      </c>
      <c r="H4608">
        <v>5505</v>
      </c>
      <c r="I4608" t="s">
        <v>78</v>
      </c>
      <c r="J4608">
        <f>VLOOKUP(I4608,Key!$A$1:$C$73,2,FALSE)</f>
        <v>43.048200000000001</v>
      </c>
      <c r="K4608">
        <f>VLOOKUP(I4608,Key!$A$1:$C$73,3,FALSE)</f>
        <v>-87.900859999999994</v>
      </c>
      <c r="L4608" t="s">
        <v>44</v>
      </c>
      <c r="M4608">
        <f>VLOOKUP(L4608,Key!$A$1:$C$73,2,FALSE)</f>
        <v>43.03886</v>
      </c>
      <c r="N4608">
        <f>VLOOKUP(L4608,Key!$A$1:$C$73,3,FALSE)</f>
        <v>-87.902720000000002</v>
      </c>
      <c r="O4608">
        <v>4</v>
      </c>
      <c r="P4608">
        <v>0</v>
      </c>
      <c r="Q4608">
        <v>0.6</v>
      </c>
      <c r="R4608">
        <v>0.6</v>
      </c>
      <c r="S4608">
        <v>24</v>
      </c>
      <c r="T4608">
        <f t="shared" si="639"/>
        <v>-1</v>
      </c>
      <c r="U4608" s="1">
        <v>42845</v>
      </c>
      <c r="V4608" s="13">
        <f t="shared" si="640"/>
        <v>42826</v>
      </c>
      <c r="W4608" s="14">
        <f t="shared" si="641"/>
        <v>42845</v>
      </c>
      <c r="X4608" s="1" t="str">
        <f t="shared" si="642"/>
        <v>Thursday</v>
      </c>
      <c r="Y4608" s="2">
        <v>0.31972222222222224</v>
      </c>
      <c r="Z4608" s="2">
        <f t="shared" si="643"/>
        <v>0.33333333333333331</v>
      </c>
      <c r="AA4608">
        <f>1</f>
        <v>1</v>
      </c>
      <c r="AB4608" s="1">
        <v>42845</v>
      </c>
      <c r="AC4608" s="13">
        <f t="shared" si="644"/>
        <v>42826</v>
      </c>
      <c r="AD4608" s="14">
        <f t="shared" si="645"/>
        <v>42845</v>
      </c>
      <c r="AE4608" s="1" t="str">
        <f t="shared" si="646"/>
        <v>Thursday</v>
      </c>
      <c r="AF4608" s="2">
        <v>0.32243055555555555</v>
      </c>
      <c r="AG4608" s="2">
        <f t="shared" si="647"/>
        <v>0.33333333333333331</v>
      </c>
      <c r="AH4608" t="s">
        <v>23</v>
      </c>
    </row>
    <row r="4609" spans="1:34" x14ac:dyDescent="0.25">
      <c r="A4609">
        <v>1477939</v>
      </c>
      <c r="B4609" t="s">
        <v>29</v>
      </c>
      <c r="C4609" t="s">
        <v>135</v>
      </c>
      <c r="D4609" t="s">
        <v>31</v>
      </c>
      <c r="E4609">
        <v>53010</v>
      </c>
      <c r="F4609" t="s">
        <v>20</v>
      </c>
      <c r="G4609" t="s">
        <v>32</v>
      </c>
      <c r="H4609">
        <v>100</v>
      </c>
      <c r="I4609" t="s">
        <v>88</v>
      </c>
      <c r="J4609">
        <f>VLOOKUP(I4609,Key!$A$1:$C$73,2,FALSE)</f>
        <v>43.059550000000002</v>
      </c>
      <c r="K4609">
        <f>VLOOKUP(I4609,Key!$A$1:$C$73,3,FALSE)</f>
        <v>-88.008840000000006</v>
      </c>
      <c r="L4609" t="s">
        <v>88</v>
      </c>
      <c r="M4609">
        <f>VLOOKUP(L4609,Key!$A$1:$C$73,2,FALSE)</f>
        <v>43.059550000000002</v>
      </c>
      <c r="N4609">
        <f>VLOOKUP(L4609,Key!$A$1:$C$73,3,FALSE)</f>
        <v>-88.008840000000006</v>
      </c>
      <c r="O4609">
        <v>35</v>
      </c>
      <c r="P4609">
        <v>0</v>
      </c>
      <c r="Q4609">
        <v>5.3</v>
      </c>
      <c r="R4609">
        <v>5</v>
      </c>
      <c r="S4609">
        <v>210</v>
      </c>
      <c r="T4609">
        <f t="shared" si="639"/>
        <v>-1</v>
      </c>
      <c r="U4609" s="1">
        <v>42845</v>
      </c>
      <c r="V4609" s="13">
        <f t="shared" si="640"/>
        <v>42826</v>
      </c>
      <c r="W4609" s="14">
        <f t="shared" si="641"/>
        <v>42845</v>
      </c>
      <c r="X4609" s="1" t="str">
        <f t="shared" si="642"/>
        <v>Thursday</v>
      </c>
      <c r="Y4609" s="2">
        <v>0.3520833333333333</v>
      </c>
      <c r="Z4609" s="2">
        <f t="shared" si="643"/>
        <v>0.33333333333333331</v>
      </c>
      <c r="AA4609">
        <f>1</f>
        <v>1</v>
      </c>
      <c r="AB4609" s="1">
        <v>42845</v>
      </c>
      <c r="AC4609" s="13">
        <f t="shared" si="644"/>
        <v>42826</v>
      </c>
      <c r="AD4609" s="14">
        <f t="shared" si="645"/>
        <v>42845</v>
      </c>
      <c r="AE4609" s="1" t="str">
        <f t="shared" si="646"/>
        <v>Thursday</v>
      </c>
      <c r="AF4609" s="2">
        <v>0.37686342592592598</v>
      </c>
      <c r="AG4609" s="2">
        <f t="shared" si="647"/>
        <v>0.375</v>
      </c>
      <c r="AH4609" t="s">
        <v>25</v>
      </c>
    </row>
    <row r="4610" spans="1:34" x14ac:dyDescent="0.25">
      <c r="A4610">
        <v>1154367</v>
      </c>
      <c r="B4610" t="s">
        <v>29</v>
      </c>
      <c r="C4610" t="s">
        <v>47</v>
      </c>
      <c r="D4610" t="s">
        <v>31</v>
      </c>
      <c r="E4610">
        <v>53202</v>
      </c>
      <c r="F4610" t="s">
        <v>20</v>
      </c>
      <c r="G4610" t="s">
        <v>32</v>
      </c>
      <c r="H4610">
        <v>5432</v>
      </c>
      <c r="I4610" t="s">
        <v>77</v>
      </c>
      <c r="J4610">
        <f>VLOOKUP(I4610,Key!$A$1:$C$73,2,FALSE)</f>
        <v>43.036900000000003</v>
      </c>
      <c r="K4610">
        <f>VLOOKUP(I4610,Key!$A$1:$C$73,3,FALSE)</f>
        <v>-87.89667</v>
      </c>
      <c r="L4610" t="s">
        <v>77</v>
      </c>
      <c r="M4610">
        <f>VLOOKUP(L4610,Key!$A$1:$C$73,2,FALSE)</f>
        <v>43.036900000000003</v>
      </c>
      <c r="N4610">
        <f>VLOOKUP(L4610,Key!$A$1:$C$73,3,FALSE)</f>
        <v>-87.89667</v>
      </c>
      <c r="O4610">
        <v>11</v>
      </c>
      <c r="P4610">
        <v>0</v>
      </c>
      <c r="Q4610">
        <v>1.7</v>
      </c>
      <c r="R4610">
        <v>1.6</v>
      </c>
      <c r="S4610">
        <v>66</v>
      </c>
      <c r="T4610">
        <f t="shared" ref="T4610:T4673" si="648">-1</f>
        <v>-1</v>
      </c>
      <c r="U4610" s="1">
        <v>42845</v>
      </c>
      <c r="V4610" s="13">
        <f t="shared" ref="V4610:V4673" si="649">DATE(YEAR(U4610), MONTH(U4610), 1)</f>
        <v>42826</v>
      </c>
      <c r="W4610" s="14">
        <f t="shared" ref="W4610:W4673" si="650">U4610</f>
        <v>42845</v>
      </c>
      <c r="X4610" s="1" t="str">
        <f t="shared" ref="X4610:X4673" si="651">TEXT(W4610,"dddd")</f>
        <v>Thursday</v>
      </c>
      <c r="Y4610" s="2">
        <v>0.41835648148148147</v>
      </c>
      <c r="Z4610" s="2">
        <f t="shared" ref="Z4610:Z4673" si="652">MROUND(Y4610, "1:00")</f>
        <v>0.41666666666666663</v>
      </c>
      <c r="AA4610">
        <f>1</f>
        <v>1</v>
      </c>
      <c r="AB4610" s="1">
        <v>42845</v>
      </c>
      <c r="AC4610" s="13">
        <f t="shared" ref="AC4610:AC4673" si="653">DATE(YEAR(AB4610), MONTH(AB4610), 1)</f>
        <v>42826</v>
      </c>
      <c r="AD4610" s="14">
        <f t="shared" ref="AD4610:AD4673" si="654">AB4610</f>
        <v>42845</v>
      </c>
      <c r="AE4610" s="1" t="str">
        <f t="shared" ref="AE4610:AE4673" si="655">TEXT(AD4610,"dddd")</f>
        <v>Thursday</v>
      </c>
      <c r="AF4610" s="2">
        <v>0.42634259259259261</v>
      </c>
      <c r="AG4610" s="2">
        <f t="shared" ref="AG4610:AG4673" si="656">MROUND(AF4610, "1:00")</f>
        <v>0.41666666666666663</v>
      </c>
      <c r="AH4610" t="s">
        <v>25</v>
      </c>
    </row>
    <row r="4611" spans="1:34" x14ac:dyDescent="0.25">
      <c r="A4611">
        <v>1494109</v>
      </c>
      <c r="B4611" t="s">
        <v>29</v>
      </c>
      <c r="C4611" t="s">
        <v>47</v>
      </c>
      <c r="D4611" t="s">
        <v>31</v>
      </c>
      <c r="E4611">
        <v>53233</v>
      </c>
      <c r="F4611" t="s">
        <v>20</v>
      </c>
      <c r="G4611" t="s">
        <v>32</v>
      </c>
      <c r="H4611">
        <v>11108</v>
      </c>
      <c r="I4611" t="s">
        <v>44</v>
      </c>
      <c r="J4611">
        <f>VLOOKUP(I4611,Key!$A$1:$C$73,2,FALSE)</f>
        <v>43.03886</v>
      </c>
      <c r="K4611">
        <f>VLOOKUP(I4611,Key!$A$1:$C$73,3,FALSE)</f>
        <v>-87.902720000000002</v>
      </c>
      <c r="L4611" t="s">
        <v>82</v>
      </c>
      <c r="M4611">
        <f>VLOOKUP(L4611,Key!$A$1:$C$73,2,FALSE)</f>
        <v>43.040349999999997</v>
      </c>
      <c r="N4611">
        <f>VLOOKUP(L4611,Key!$A$1:$C$73,3,FALSE)</f>
        <v>-87.920760000000001</v>
      </c>
      <c r="O4611">
        <v>6</v>
      </c>
      <c r="P4611">
        <v>0</v>
      </c>
      <c r="Q4611">
        <v>0.9</v>
      </c>
      <c r="R4611">
        <v>0.9</v>
      </c>
      <c r="S4611">
        <v>36</v>
      </c>
      <c r="T4611">
        <f t="shared" si="648"/>
        <v>-1</v>
      </c>
      <c r="U4611" s="1">
        <v>42845</v>
      </c>
      <c r="V4611" s="13">
        <f t="shared" si="649"/>
        <v>42826</v>
      </c>
      <c r="W4611" s="14">
        <f t="shared" si="650"/>
        <v>42845</v>
      </c>
      <c r="X4611" s="1" t="str">
        <f t="shared" si="651"/>
        <v>Thursday</v>
      </c>
      <c r="Y4611" s="2">
        <v>0.45841435185185181</v>
      </c>
      <c r="Z4611" s="2">
        <f t="shared" si="652"/>
        <v>0.45833333333333331</v>
      </c>
      <c r="AA4611">
        <f>1</f>
        <v>1</v>
      </c>
      <c r="AB4611" s="1">
        <v>42845</v>
      </c>
      <c r="AC4611" s="13">
        <f t="shared" si="653"/>
        <v>42826</v>
      </c>
      <c r="AD4611" s="14">
        <f t="shared" si="654"/>
        <v>42845</v>
      </c>
      <c r="AE4611" s="1" t="str">
        <f t="shared" si="655"/>
        <v>Thursday</v>
      </c>
      <c r="AF4611" s="2">
        <v>0.46295138888888893</v>
      </c>
      <c r="AG4611" s="2">
        <f t="shared" si="656"/>
        <v>0.45833333333333331</v>
      </c>
      <c r="AH4611" t="s">
        <v>23</v>
      </c>
    </row>
    <row r="4612" spans="1:34" x14ac:dyDescent="0.25">
      <c r="A4612">
        <v>1517760</v>
      </c>
      <c r="B4612" t="s">
        <v>29</v>
      </c>
      <c r="C4612" t="s">
        <v>47</v>
      </c>
      <c r="D4612" t="s">
        <v>31</v>
      </c>
      <c r="E4612">
        <v>53212</v>
      </c>
      <c r="F4612" t="s">
        <v>20</v>
      </c>
      <c r="G4612" t="s">
        <v>32</v>
      </c>
      <c r="H4612">
        <v>244</v>
      </c>
      <c r="I4612" t="s">
        <v>53</v>
      </c>
      <c r="J4612">
        <f>VLOOKUP(I4612,Key!$A$1:$C$73,2,FALSE)</f>
        <v>43.04824</v>
      </c>
      <c r="K4612">
        <f>VLOOKUP(I4612,Key!$A$1:$C$73,3,FALSE)</f>
        <v>-87.904970000000006</v>
      </c>
      <c r="L4612" t="s">
        <v>42</v>
      </c>
      <c r="M4612">
        <f>VLOOKUP(L4612,Key!$A$1:$C$73,2,FALSE)</f>
        <v>43.038719999999998</v>
      </c>
      <c r="N4612">
        <f>VLOOKUP(L4612,Key!$A$1:$C$73,3,FALSE)</f>
        <v>-87.905339999999995</v>
      </c>
      <c r="O4612">
        <v>6</v>
      </c>
      <c r="P4612">
        <v>0</v>
      </c>
      <c r="Q4612">
        <v>0.9</v>
      </c>
      <c r="R4612">
        <v>0.9</v>
      </c>
      <c r="S4612">
        <v>36</v>
      </c>
      <c r="T4612">
        <f t="shared" si="648"/>
        <v>-1</v>
      </c>
      <c r="U4612" s="1">
        <v>42845</v>
      </c>
      <c r="V4612" s="13">
        <f t="shared" si="649"/>
        <v>42826</v>
      </c>
      <c r="W4612" s="14">
        <f t="shared" si="650"/>
        <v>42845</v>
      </c>
      <c r="X4612" s="1" t="str">
        <f t="shared" si="651"/>
        <v>Thursday</v>
      </c>
      <c r="Y4612" s="2">
        <v>0.52600694444444451</v>
      </c>
      <c r="Z4612" s="2">
        <f t="shared" si="652"/>
        <v>0.54166666666666663</v>
      </c>
      <c r="AA4612">
        <f>1</f>
        <v>1</v>
      </c>
      <c r="AB4612" s="1">
        <v>42845</v>
      </c>
      <c r="AC4612" s="13">
        <f t="shared" si="653"/>
        <v>42826</v>
      </c>
      <c r="AD4612" s="14">
        <f t="shared" si="654"/>
        <v>42845</v>
      </c>
      <c r="AE4612" s="1" t="str">
        <f t="shared" si="655"/>
        <v>Thursday</v>
      </c>
      <c r="AF4612" s="2">
        <v>0.53001157407407407</v>
      </c>
      <c r="AG4612" s="2">
        <f t="shared" si="656"/>
        <v>0.54166666666666663</v>
      </c>
      <c r="AH4612" t="s">
        <v>23</v>
      </c>
    </row>
    <row r="4613" spans="1:34" x14ac:dyDescent="0.25">
      <c r="A4613">
        <v>551883</v>
      </c>
      <c r="B4613" t="s">
        <v>29</v>
      </c>
      <c r="C4613" t="s">
        <v>35</v>
      </c>
      <c r="D4613" t="s">
        <v>31</v>
      </c>
      <c r="E4613">
        <v>53213</v>
      </c>
      <c r="F4613" t="s">
        <v>20</v>
      </c>
      <c r="G4613" t="s">
        <v>32</v>
      </c>
      <c r="H4613">
        <v>11076</v>
      </c>
      <c r="I4613" t="s">
        <v>37</v>
      </c>
      <c r="J4613">
        <f>VLOOKUP(I4613,Key!$A$1:$C$73,2,FALSE)</f>
        <v>43.049230000000001</v>
      </c>
      <c r="K4613">
        <f>VLOOKUP(I4613,Key!$A$1:$C$73,3,FALSE)</f>
        <v>-87.911940000000001</v>
      </c>
      <c r="L4613" t="s">
        <v>36</v>
      </c>
      <c r="M4613">
        <f>VLOOKUP(L4613,Key!$A$1:$C$73,2,FALSE)</f>
        <v>43.03519</v>
      </c>
      <c r="N4613">
        <f>VLOOKUP(L4613,Key!$A$1:$C$73,3,FALSE)</f>
        <v>-87.907390000000007</v>
      </c>
      <c r="O4613">
        <v>10</v>
      </c>
      <c r="P4613">
        <v>0</v>
      </c>
      <c r="Q4613">
        <v>1.5</v>
      </c>
      <c r="R4613">
        <v>1.4</v>
      </c>
      <c r="S4613">
        <v>60</v>
      </c>
      <c r="T4613">
        <f t="shared" si="648"/>
        <v>-1</v>
      </c>
      <c r="U4613" s="1">
        <v>42845</v>
      </c>
      <c r="V4613" s="13">
        <f t="shared" si="649"/>
        <v>42826</v>
      </c>
      <c r="W4613" s="14">
        <f t="shared" si="650"/>
        <v>42845</v>
      </c>
      <c r="X4613" s="1" t="str">
        <f t="shared" si="651"/>
        <v>Thursday</v>
      </c>
      <c r="Y4613" s="2">
        <v>0.55756944444444445</v>
      </c>
      <c r="Z4613" s="2">
        <f t="shared" si="652"/>
        <v>0.54166666666666663</v>
      </c>
      <c r="AA4613">
        <f>1</f>
        <v>1</v>
      </c>
      <c r="AB4613" s="1">
        <v>42845</v>
      </c>
      <c r="AC4613" s="13">
        <f t="shared" si="653"/>
        <v>42826</v>
      </c>
      <c r="AD4613" s="14">
        <f t="shared" si="654"/>
        <v>42845</v>
      </c>
      <c r="AE4613" s="1" t="str">
        <f t="shared" si="655"/>
        <v>Thursday</v>
      </c>
      <c r="AF4613" s="2">
        <v>0.56451388888888887</v>
      </c>
      <c r="AG4613" s="2">
        <f t="shared" si="656"/>
        <v>0.58333333333333326</v>
      </c>
      <c r="AH4613" t="s">
        <v>23</v>
      </c>
    </row>
    <row r="4614" spans="1:34" x14ac:dyDescent="0.25">
      <c r="A4614">
        <v>825934</v>
      </c>
      <c r="B4614" t="s">
        <v>29</v>
      </c>
      <c r="C4614" t="s">
        <v>47</v>
      </c>
      <c r="D4614" t="s">
        <v>31</v>
      </c>
      <c r="E4614">
        <v>53208</v>
      </c>
      <c r="F4614" t="s">
        <v>20</v>
      </c>
      <c r="G4614" t="s">
        <v>32</v>
      </c>
      <c r="H4614">
        <v>5584</v>
      </c>
      <c r="I4614" t="s">
        <v>53</v>
      </c>
      <c r="J4614">
        <f>VLOOKUP(I4614,Key!$A$1:$C$73,2,FALSE)</f>
        <v>43.04824</v>
      </c>
      <c r="K4614">
        <f>VLOOKUP(I4614,Key!$A$1:$C$73,3,FALSE)</f>
        <v>-87.904970000000006</v>
      </c>
      <c r="L4614" t="s">
        <v>52</v>
      </c>
      <c r="M4614">
        <f>VLOOKUP(L4614,Key!$A$1:$C$73,2,FALSE)</f>
        <v>43.042490000000001</v>
      </c>
      <c r="N4614">
        <f>VLOOKUP(L4614,Key!$A$1:$C$73,3,FALSE)</f>
        <v>-87.909959999999998</v>
      </c>
      <c r="O4614">
        <v>6</v>
      </c>
      <c r="P4614">
        <v>0</v>
      </c>
      <c r="Q4614">
        <v>0.9</v>
      </c>
      <c r="R4614">
        <v>0.9</v>
      </c>
      <c r="S4614">
        <v>36</v>
      </c>
      <c r="T4614">
        <f t="shared" si="648"/>
        <v>-1</v>
      </c>
      <c r="U4614" s="1">
        <v>42845</v>
      </c>
      <c r="V4614" s="13">
        <f t="shared" si="649"/>
        <v>42826</v>
      </c>
      <c r="W4614" s="14">
        <f t="shared" si="650"/>
        <v>42845</v>
      </c>
      <c r="X4614" s="1" t="str">
        <f t="shared" si="651"/>
        <v>Thursday</v>
      </c>
      <c r="Y4614" s="2">
        <v>0.56195601851851851</v>
      </c>
      <c r="Z4614" s="2">
        <f t="shared" si="652"/>
        <v>0.54166666666666663</v>
      </c>
      <c r="AA4614">
        <f>1</f>
        <v>1</v>
      </c>
      <c r="AB4614" s="1">
        <v>42845</v>
      </c>
      <c r="AC4614" s="13">
        <f t="shared" si="653"/>
        <v>42826</v>
      </c>
      <c r="AD4614" s="14">
        <f t="shared" si="654"/>
        <v>42845</v>
      </c>
      <c r="AE4614" s="1" t="str">
        <f t="shared" si="655"/>
        <v>Thursday</v>
      </c>
      <c r="AF4614" s="2">
        <v>0.5659953703703704</v>
      </c>
      <c r="AG4614" s="2">
        <f t="shared" si="656"/>
        <v>0.58333333333333326</v>
      </c>
      <c r="AH4614" t="s">
        <v>23</v>
      </c>
    </row>
    <row r="4615" spans="1:34" x14ac:dyDescent="0.25">
      <c r="A4615">
        <v>531225</v>
      </c>
      <c r="B4615" t="s">
        <v>29</v>
      </c>
      <c r="C4615" t="s">
        <v>30</v>
      </c>
      <c r="D4615" t="s">
        <v>31</v>
      </c>
      <c r="E4615">
        <v>53202</v>
      </c>
      <c r="F4615" t="s">
        <v>20</v>
      </c>
      <c r="G4615" t="s">
        <v>32</v>
      </c>
      <c r="H4615">
        <v>5503</v>
      </c>
      <c r="I4615" t="s">
        <v>22</v>
      </c>
      <c r="J4615">
        <f>VLOOKUP(I4615,Key!$A$1:$C$73,2,FALSE)</f>
        <v>43.058619999999998</v>
      </c>
      <c r="K4615">
        <f>VLOOKUP(I4615,Key!$A$1:$C$73,3,FALSE)</f>
        <v>-87.885319999999993</v>
      </c>
      <c r="L4615" t="s">
        <v>33</v>
      </c>
      <c r="M4615">
        <f>VLOOKUP(L4615,Key!$A$1:$C$73,2,FALSE)</f>
        <v>43.045712999999999</v>
      </c>
      <c r="N4615">
        <f>VLOOKUP(L4615,Key!$A$1:$C$73,3,FALSE)</f>
        <v>-87.899756999999994</v>
      </c>
      <c r="O4615">
        <v>9</v>
      </c>
      <c r="P4615">
        <v>0</v>
      </c>
      <c r="Q4615">
        <v>1.4</v>
      </c>
      <c r="R4615">
        <v>1.3</v>
      </c>
      <c r="S4615">
        <v>54</v>
      </c>
      <c r="T4615">
        <f t="shared" si="648"/>
        <v>-1</v>
      </c>
      <c r="U4615" s="1">
        <v>42845</v>
      </c>
      <c r="V4615" s="13">
        <f t="shared" si="649"/>
        <v>42826</v>
      </c>
      <c r="W4615" s="14">
        <f t="shared" si="650"/>
        <v>42845</v>
      </c>
      <c r="X4615" s="1" t="str">
        <f t="shared" si="651"/>
        <v>Thursday</v>
      </c>
      <c r="Y4615" s="2">
        <v>0.59530092592592598</v>
      </c>
      <c r="Z4615" s="2">
        <f t="shared" si="652"/>
        <v>0.58333333333333326</v>
      </c>
      <c r="AA4615">
        <f>1</f>
        <v>1</v>
      </c>
      <c r="AB4615" s="1">
        <v>42845</v>
      </c>
      <c r="AC4615" s="13">
        <f t="shared" si="653"/>
        <v>42826</v>
      </c>
      <c r="AD4615" s="14">
        <f t="shared" si="654"/>
        <v>42845</v>
      </c>
      <c r="AE4615" s="1" t="str">
        <f t="shared" si="655"/>
        <v>Thursday</v>
      </c>
      <c r="AF4615" s="2">
        <v>0.6019444444444445</v>
      </c>
      <c r="AG4615" s="2">
        <f t="shared" si="656"/>
        <v>0.58333333333333326</v>
      </c>
      <c r="AH4615" t="s">
        <v>23</v>
      </c>
    </row>
    <row r="4616" spans="1:34" x14ac:dyDescent="0.25">
      <c r="A4616">
        <v>1575847</v>
      </c>
      <c r="B4616" t="s">
        <v>29</v>
      </c>
      <c r="C4616" t="s">
        <v>47</v>
      </c>
      <c r="D4616" t="s">
        <v>31</v>
      </c>
      <c r="E4616">
        <v>53211</v>
      </c>
      <c r="F4616" t="s">
        <v>20</v>
      </c>
      <c r="G4616" t="s">
        <v>32</v>
      </c>
      <c r="H4616">
        <v>5486</v>
      </c>
      <c r="I4616" t="s">
        <v>65</v>
      </c>
      <c r="J4616">
        <f>VLOOKUP(I4616,Key!$A$1:$C$73,2,FALSE)</f>
        <v>43.077359999999999</v>
      </c>
      <c r="K4616">
        <f>VLOOKUP(I4616,Key!$A$1:$C$73,3,FALSE)</f>
        <v>-87.880769999999998</v>
      </c>
      <c r="L4616" t="s">
        <v>65</v>
      </c>
      <c r="M4616">
        <f>VLOOKUP(L4616,Key!$A$1:$C$73,2,FALSE)</f>
        <v>43.077359999999999</v>
      </c>
      <c r="N4616">
        <f>VLOOKUP(L4616,Key!$A$1:$C$73,3,FALSE)</f>
        <v>-87.880769999999998</v>
      </c>
      <c r="O4616">
        <v>35</v>
      </c>
      <c r="P4616">
        <v>0</v>
      </c>
      <c r="Q4616">
        <v>5.3</v>
      </c>
      <c r="R4616">
        <v>5</v>
      </c>
      <c r="S4616">
        <v>210</v>
      </c>
      <c r="T4616">
        <f t="shared" si="648"/>
        <v>-1</v>
      </c>
      <c r="U4616" s="1">
        <v>42845</v>
      </c>
      <c r="V4616" s="13">
        <f t="shared" si="649"/>
        <v>42826</v>
      </c>
      <c r="W4616" s="14">
        <f t="shared" si="650"/>
        <v>42845</v>
      </c>
      <c r="X4616" s="1" t="str">
        <f t="shared" si="651"/>
        <v>Thursday</v>
      </c>
      <c r="Y4616" s="2">
        <v>0.68873842592592593</v>
      </c>
      <c r="Z4616" s="2">
        <f t="shared" si="652"/>
        <v>0.70833333333333326</v>
      </c>
      <c r="AA4616">
        <f>1</f>
        <v>1</v>
      </c>
      <c r="AB4616" s="1">
        <v>42845</v>
      </c>
      <c r="AC4616" s="13">
        <f t="shared" si="653"/>
        <v>42826</v>
      </c>
      <c r="AD4616" s="14">
        <f t="shared" si="654"/>
        <v>42845</v>
      </c>
      <c r="AE4616" s="1" t="str">
        <f t="shared" si="655"/>
        <v>Thursday</v>
      </c>
      <c r="AF4616" s="2">
        <v>0.71307870370370363</v>
      </c>
      <c r="AG4616" s="2">
        <f t="shared" si="656"/>
        <v>0.70833333333333326</v>
      </c>
      <c r="AH4616" t="s">
        <v>25</v>
      </c>
    </row>
    <row r="4617" spans="1:34" x14ac:dyDescent="0.25">
      <c r="A4617">
        <v>1478009</v>
      </c>
      <c r="B4617" t="s">
        <v>29</v>
      </c>
      <c r="C4617" t="s">
        <v>47</v>
      </c>
      <c r="D4617" t="s">
        <v>31</v>
      </c>
      <c r="E4617">
        <v>53211</v>
      </c>
      <c r="F4617" t="s">
        <v>20</v>
      </c>
      <c r="G4617" t="s">
        <v>32</v>
      </c>
      <c r="H4617">
        <v>5524</v>
      </c>
      <c r="I4617" t="s">
        <v>28</v>
      </c>
      <c r="J4617">
        <f>VLOOKUP(I4617,Key!$A$1:$C$73,2,FALSE)</f>
        <v>43.038580000000003</v>
      </c>
      <c r="K4617">
        <f>VLOOKUP(I4617,Key!$A$1:$C$73,3,FALSE)</f>
        <v>-87.90934</v>
      </c>
      <c r="L4617" t="s">
        <v>24</v>
      </c>
      <c r="M4617">
        <f>VLOOKUP(L4617,Key!$A$1:$C$73,2,FALSE)</f>
        <v>43.074655999999997</v>
      </c>
      <c r="N4617">
        <f>VLOOKUP(L4617,Key!$A$1:$C$73,3,FALSE)</f>
        <v>-87.889011999999994</v>
      </c>
      <c r="O4617">
        <v>27</v>
      </c>
      <c r="P4617">
        <v>0</v>
      </c>
      <c r="Q4617">
        <v>4.0999999999999996</v>
      </c>
      <c r="R4617">
        <v>3.8</v>
      </c>
      <c r="S4617">
        <v>162</v>
      </c>
      <c r="T4617">
        <f t="shared" si="648"/>
        <v>-1</v>
      </c>
      <c r="U4617" s="1">
        <v>42845</v>
      </c>
      <c r="V4617" s="13">
        <f t="shared" si="649"/>
        <v>42826</v>
      </c>
      <c r="W4617" s="14">
        <f t="shared" si="650"/>
        <v>42845</v>
      </c>
      <c r="X4617" s="1" t="str">
        <f t="shared" si="651"/>
        <v>Thursday</v>
      </c>
      <c r="Y4617" s="2">
        <v>0.69437499999999996</v>
      </c>
      <c r="Z4617" s="2">
        <f t="shared" si="652"/>
        <v>0.70833333333333326</v>
      </c>
      <c r="AA4617">
        <f>1</f>
        <v>1</v>
      </c>
      <c r="AB4617" s="1">
        <v>42845</v>
      </c>
      <c r="AC4617" s="13">
        <f t="shared" si="653"/>
        <v>42826</v>
      </c>
      <c r="AD4617" s="14">
        <f t="shared" si="654"/>
        <v>42845</v>
      </c>
      <c r="AE4617" s="1" t="str">
        <f t="shared" si="655"/>
        <v>Thursday</v>
      </c>
      <c r="AF4617" s="2">
        <v>0.71278935185185188</v>
      </c>
      <c r="AG4617" s="2">
        <f t="shared" si="656"/>
        <v>0.70833333333333326</v>
      </c>
      <c r="AH4617" t="s">
        <v>23</v>
      </c>
    </row>
    <row r="4618" spans="1:34" x14ac:dyDescent="0.25">
      <c r="A4618">
        <v>1097164</v>
      </c>
      <c r="B4618" t="s">
        <v>29</v>
      </c>
      <c r="C4618" t="s">
        <v>47</v>
      </c>
      <c r="D4618" t="s">
        <v>31</v>
      </c>
      <c r="E4618">
        <v>53202</v>
      </c>
      <c r="F4618" t="s">
        <v>20</v>
      </c>
      <c r="G4618" t="s">
        <v>32</v>
      </c>
      <c r="H4618">
        <v>11145</v>
      </c>
      <c r="I4618" t="s">
        <v>34</v>
      </c>
      <c r="J4618">
        <f>VLOOKUP(I4618,Key!$A$1:$C$73,2,FALSE)</f>
        <v>43.05097</v>
      </c>
      <c r="K4618">
        <f>VLOOKUP(I4618,Key!$A$1:$C$73,3,FALSE)</f>
        <v>-87.906440000000003</v>
      </c>
      <c r="L4618" t="s">
        <v>52</v>
      </c>
      <c r="M4618">
        <f>VLOOKUP(L4618,Key!$A$1:$C$73,2,FALSE)</f>
        <v>43.042490000000001</v>
      </c>
      <c r="N4618">
        <f>VLOOKUP(L4618,Key!$A$1:$C$73,3,FALSE)</f>
        <v>-87.909959999999998</v>
      </c>
      <c r="O4618">
        <v>5</v>
      </c>
      <c r="P4618">
        <v>0</v>
      </c>
      <c r="Q4618">
        <v>0.8</v>
      </c>
      <c r="R4618">
        <v>0.7</v>
      </c>
      <c r="S4618">
        <v>30</v>
      </c>
      <c r="T4618">
        <f t="shared" si="648"/>
        <v>-1</v>
      </c>
      <c r="U4618" s="1">
        <v>42845</v>
      </c>
      <c r="V4618" s="13">
        <f t="shared" si="649"/>
        <v>42826</v>
      </c>
      <c r="W4618" s="14">
        <f t="shared" si="650"/>
        <v>42845</v>
      </c>
      <c r="X4618" s="1" t="str">
        <f t="shared" si="651"/>
        <v>Thursday</v>
      </c>
      <c r="Y4618" s="2">
        <v>0.70709490740740744</v>
      </c>
      <c r="Z4618" s="2">
        <f t="shared" si="652"/>
        <v>0.70833333333333326</v>
      </c>
      <c r="AA4618">
        <f>1</f>
        <v>1</v>
      </c>
      <c r="AB4618" s="1">
        <v>42845</v>
      </c>
      <c r="AC4618" s="13">
        <f t="shared" si="653"/>
        <v>42826</v>
      </c>
      <c r="AD4618" s="14">
        <f t="shared" si="654"/>
        <v>42845</v>
      </c>
      <c r="AE4618" s="1" t="str">
        <f t="shared" si="655"/>
        <v>Thursday</v>
      </c>
      <c r="AF4618" s="2">
        <v>0.71048611111111104</v>
      </c>
      <c r="AG4618" s="2">
        <f t="shared" si="656"/>
        <v>0.70833333333333326</v>
      </c>
      <c r="AH4618" t="s">
        <v>23</v>
      </c>
    </row>
    <row r="4619" spans="1:34" x14ac:dyDescent="0.25">
      <c r="A4619">
        <v>531982</v>
      </c>
      <c r="B4619" t="s">
        <v>29</v>
      </c>
      <c r="C4619" t="s">
        <v>47</v>
      </c>
      <c r="D4619" t="s">
        <v>31</v>
      </c>
      <c r="E4619">
        <v>53211</v>
      </c>
      <c r="F4619" t="s">
        <v>20</v>
      </c>
      <c r="G4619" t="s">
        <v>32</v>
      </c>
      <c r="H4619">
        <v>5514</v>
      </c>
      <c r="I4619" t="s">
        <v>44</v>
      </c>
      <c r="J4619">
        <f>VLOOKUP(I4619,Key!$A$1:$C$73,2,FALSE)</f>
        <v>43.03886</v>
      </c>
      <c r="K4619">
        <f>VLOOKUP(I4619,Key!$A$1:$C$73,3,FALSE)</f>
        <v>-87.902720000000002</v>
      </c>
      <c r="L4619" t="s">
        <v>61</v>
      </c>
      <c r="M4619">
        <f>VLOOKUP(L4619,Key!$A$1:$C$73,2,FALSE)</f>
        <v>43.060786</v>
      </c>
      <c r="N4619">
        <f>VLOOKUP(L4619,Key!$A$1:$C$73,3,FALSE)</f>
        <v>-87.883825999999999</v>
      </c>
      <c r="O4619">
        <v>12</v>
      </c>
      <c r="P4619">
        <v>0</v>
      </c>
      <c r="Q4619">
        <v>1.8</v>
      </c>
      <c r="R4619">
        <v>1.7</v>
      </c>
      <c r="S4619">
        <v>72</v>
      </c>
      <c r="T4619">
        <f t="shared" si="648"/>
        <v>-1</v>
      </c>
      <c r="U4619" s="1">
        <v>42845</v>
      </c>
      <c r="V4619" s="13">
        <f t="shared" si="649"/>
        <v>42826</v>
      </c>
      <c r="W4619" s="14">
        <f t="shared" si="650"/>
        <v>42845</v>
      </c>
      <c r="X4619" s="1" t="str">
        <f t="shared" si="651"/>
        <v>Thursday</v>
      </c>
      <c r="Y4619" s="2">
        <v>0.72215277777777775</v>
      </c>
      <c r="Z4619" s="2">
        <f t="shared" si="652"/>
        <v>0.70833333333333326</v>
      </c>
      <c r="AA4619">
        <f>1</f>
        <v>1</v>
      </c>
      <c r="AB4619" s="1">
        <v>42845</v>
      </c>
      <c r="AC4619" s="13">
        <f t="shared" si="653"/>
        <v>42826</v>
      </c>
      <c r="AD4619" s="14">
        <f t="shared" si="654"/>
        <v>42845</v>
      </c>
      <c r="AE4619" s="1" t="str">
        <f t="shared" si="655"/>
        <v>Thursday</v>
      </c>
      <c r="AF4619" s="2">
        <v>0.73026620370370365</v>
      </c>
      <c r="AG4619" s="2">
        <f t="shared" si="656"/>
        <v>0.75</v>
      </c>
      <c r="AH4619" t="s">
        <v>23</v>
      </c>
    </row>
    <row r="4620" spans="1:34" x14ac:dyDescent="0.25">
      <c r="A4620">
        <v>1280631</v>
      </c>
      <c r="B4620" t="s">
        <v>29</v>
      </c>
      <c r="C4620" t="s">
        <v>47</v>
      </c>
      <c r="D4620" t="s">
        <v>31</v>
      </c>
      <c r="E4620">
        <v>53202</v>
      </c>
      <c r="F4620" t="s">
        <v>20</v>
      </c>
      <c r="G4620" t="s">
        <v>32</v>
      </c>
      <c r="H4620">
        <v>11085</v>
      </c>
      <c r="I4620" t="s">
        <v>42</v>
      </c>
      <c r="J4620">
        <f>VLOOKUP(I4620,Key!$A$1:$C$73,2,FALSE)</f>
        <v>43.038719999999998</v>
      </c>
      <c r="K4620">
        <f>VLOOKUP(I4620,Key!$A$1:$C$73,3,FALSE)</f>
        <v>-87.905339999999995</v>
      </c>
      <c r="L4620" t="s">
        <v>57</v>
      </c>
      <c r="M4620">
        <f>VLOOKUP(L4620,Key!$A$1:$C$73,2,FALSE)</f>
        <v>43.03913</v>
      </c>
      <c r="N4620">
        <f>VLOOKUP(L4620,Key!$A$1:$C$73,3,FALSE)</f>
        <v>-87.916150000000002</v>
      </c>
      <c r="O4620">
        <v>5</v>
      </c>
      <c r="P4620">
        <v>0</v>
      </c>
      <c r="Q4620">
        <v>0.8</v>
      </c>
      <c r="R4620">
        <v>0.7</v>
      </c>
      <c r="S4620">
        <v>30</v>
      </c>
      <c r="T4620">
        <f t="shared" si="648"/>
        <v>-1</v>
      </c>
      <c r="U4620" s="1">
        <v>42845</v>
      </c>
      <c r="V4620" s="13">
        <f t="shared" si="649"/>
        <v>42826</v>
      </c>
      <c r="W4620" s="14">
        <f t="shared" si="650"/>
        <v>42845</v>
      </c>
      <c r="X4620" s="1" t="str">
        <f t="shared" si="651"/>
        <v>Thursday</v>
      </c>
      <c r="Y4620" s="2">
        <v>0.76945601851851853</v>
      </c>
      <c r="Z4620" s="2">
        <f t="shared" si="652"/>
        <v>0.75</v>
      </c>
      <c r="AA4620">
        <f>1</f>
        <v>1</v>
      </c>
      <c r="AB4620" s="1">
        <v>42845</v>
      </c>
      <c r="AC4620" s="13">
        <f t="shared" si="653"/>
        <v>42826</v>
      </c>
      <c r="AD4620" s="14">
        <f t="shared" si="654"/>
        <v>42845</v>
      </c>
      <c r="AE4620" s="1" t="str">
        <f t="shared" si="655"/>
        <v>Thursday</v>
      </c>
      <c r="AF4620" s="2">
        <v>0.77311342592592591</v>
      </c>
      <c r="AG4620" s="2">
        <f t="shared" si="656"/>
        <v>0.79166666666666663</v>
      </c>
      <c r="AH4620" t="s">
        <v>23</v>
      </c>
    </row>
    <row r="4621" spans="1:34" x14ac:dyDescent="0.25">
      <c r="A4621">
        <v>1224068</v>
      </c>
      <c r="B4621" t="s">
        <v>29</v>
      </c>
      <c r="C4621" t="s">
        <v>47</v>
      </c>
      <c r="D4621" t="s">
        <v>31</v>
      </c>
      <c r="E4621">
        <v>53212</v>
      </c>
      <c r="F4621" t="s">
        <v>20</v>
      </c>
      <c r="G4621" t="s">
        <v>99</v>
      </c>
      <c r="H4621">
        <v>77</v>
      </c>
      <c r="I4621" t="s">
        <v>65</v>
      </c>
      <c r="J4621">
        <f>VLOOKUP(I4621,Key!$A$1:$C$73,2,FALSE)</f>
        <v>43.077359999999999</v>
      </c>
      <c r="K4621">
        <f>VLOOKUP(I4621,Key!$A$1:$C$73,3,FALSE)</f>
        <v>-87.880769999999998</v>
      </c>
      <c r="L4621" t="s">
        <v>65</v>
      </c>
      <c r="M4621">
        <f>VLOOKUP(L4621,Key!$A$1:$C$73,2,FALSE)</f>
        <v>43.077359999999999</v>
      </c>
      <c r="N4621">
        <f>VLOOKUP(L4621,Key!$A$1:$C$73,3,FALSE)</f>
        <v>-87.880769999999998</v>
      </c>
      <c r="O4621">
        <v>7</v>
      </c>
      <c r="P4621">
        <v>0</v>
      </c>
      <c r="Q4621">
        <v>1.1000000000000001</v>
      </c>
      <c r="R4621">
        <v>1</v>
      </c>
      <c r="S4621">
        <v>42</v>
      </c>
      <c r="T4621">
        <f t="shared" si="648"/>
        <v>-1</v>
      </c>
      <c r="U4621" s="1">
        <v>42845</v>
      </c>
      <c r="V4621" s="13">
        <f t="shared" si="649"/>
        <v>42826</v>
      </c>
      <c r="W4621" s="14">
        <f t="shared" si="650"/>
        <v>42845</v>
      </c>
      <c r="X4621" s="1" t="str">
        <f t="shared" si="651"/>
        <v>Thursday</v>
      </c>
      <c r="Y4621" s="2">
        <v>0.76953703703703702</v>
      </c>
      <c r="Z4621" s="2">
        <f t="shared" si="652"/>
        <v>0.75</v>
      </c>
      <c r="AA4621">
        <f>1</f>
        <v>1</v>
      </c>
      <c r="AB4621" s="1">
        <v>42845</v>
      </c>
      <c r="AC4621" s="13">
        <f t="shared" si="653"/>
        <v>42826</v>
      </c>
      <c r="AD4621" s="14">
        <f t="shared" si="654"/>
        <v>42845</v>
      </c>
      <c r="AE4621" s="1" t="str">
        <f t="shared" si="655"/>
        <v>Thursday</v>
      </c>
      <c r="AF4621" s="2">
        <v>0.77466435185185178</v>
      </c>
      <c r="AG4621" s="2">
        <f t="shared" si="656"/>
        <v>0.79166666666666663</v>
      </c>
      <c r="AH4621" t="s">
        <v>25</v>
      </c>
    </row>
    <row r="4622" spans="1:34" x14ac:dyDescent="0.25">
      <c r="A4622">
        <v>1022184</v>
      </c>
      <c r="B4622" t="s">
        <v>29</v>
      </c>
      <c r="C4622" t="s">
        <v>47</v>
      </c>
      <c r="D4622" t="s">
        <v>31</v>
      </c>
      <c r="E4622">
        <v>53202</v>
      </c>
      <c r="F4622" t="s">
        <v>20</v>
      </c>
      <c r="G4622" t="s">
        <v>32</v>
      </c>
      <c r="H4622">
        <v>11147</v>
      </c>
      <c r="I4622" t="s">
        <v>21</v>
      </c>
      <c r="J4622">
        <f>VLOOKUP(I4622,Key!$A$1:$C$73,2,FALSE)</f>
        <v>43.074890000000003</v>
      </c>
      <c r="K4622">
        <f>VLOOKUP(I4622,Key!$A$1:$C$73,3,FALSE)</f>
        <v>-87.882810000000006</v>
      </c>
      <c r="L4622" t="s">
        <v>22</v>
      </c>
      <c r="M4622">
        <f>VLOOKUP(L4622,Key!$A$1:$C$73,2,FALSE)</f>
        <v>43.058619999999998</v>
      </c>
      <c r="N4622">
        <f>VLOOKUP(L4622,Key!$A$1:$C$73,3,FALSE)</f>
        <v>-87.885319999999993</v>
      </c>
      <c r="O4622">
        <v>34</v>
      </c>
      <c r="P4622">
        <v>0</v>
      </c>
      <c r="Q4622">
        <v>5.0999999999999996</v>
      </c>
      <c r="R4622">
        <v>4.8</v>
      </c>
      <c r="S4622">
        <v>204</v>
      </c>
      <c r="T4622">
        <f t="shared" si="648"/>
        <v>-1</v>
      </c>
      <c r="U4622" s="1">
        <v>42845</v>
      </c>
      <c r="V4622" s="13">
        <f t="shared" si="649"/>
        <v>42826</v>
      </c>
      <c r="W4622" s="14">
        <f t="shared" si="650"/>
        <v>42845</v>
      </c>
      <c r="X4622" s="1" t="str">
        <f t="shared" si="651"/>
        <v>Thursday</v>
      </c>
      <c r="Y4622" s="2">
        <v>0.7810300925925926</v>
      </c>
      <c r="Z4622" s="2">
        <f t="shared" si="652"/>
        <v>0.79166666666666663</v>
      </c>
      <c r="AA4622">
        <f>1</f>
        <v>1</v>
      </c>
      <c r="AB4622" s="1">
        <v>42845</v>
      </c>
      <c r="AC4622" s="13">
        <f t="shared" si="653"/>
        <v>42826</v>
      </c>
      <c r="AD4622" s="14">
        <f t="shared" si="654"/>
        <v>42845</v>
      </c>
      <c r="AE4622" s="1" t="str">
        <f t="shared" si="655"/>
        <v>Thursday</v>
      </c>
      <c r="AF4622" s="2">
        <v>0.80432870370370368</v>
      </c>
      <c r="AG4622" s="2">
        <f t="shared" si="656"/>
        <v>0.79166666666666663</v>
      </c>
      <c r="AH4622" t="s">
        <v>23</v>
      </c>
    </row>
    <row r="4623" spans="1:34" x14ac:dyDescent="0.25">
      <c r="A4623">
        <v>1251108</v>
      </c>
      <c r="B4623" t="s">
        <v>29</v>
      </c>
      <c r="C4623" t="s">
        <v>114</v>
      </c>
      <c r="D4623" t="s">
        <v>31</v>
      </c>
      <c r="E4623">
        <v>54913</v>
      </c>
      <c r="F4623" t="s">
        <v>20</v>
      </c>
      <c r="G4623" t="s">
        <v>99</v>
      </c>
      <c r="H4623">
        <v>11064</v>
      </c>
      <c r="I4623" t="s">
        <v>40</v>
      </c>
      <c r="J4623">
        <f>VLOOKUP(I4623,Key!$A$1:$C$73,2,FALSE)</f>
        <v>43.06033</v>
      </c>
      <c r="K4623">
        <f>VLOOKUP(I4623,Key!$A$1:$C$73,3,FALSE)</f>
        <v>-87.89546</v>
      </c>
      <c r="L4623" t="s">
        <v>80</v>
      </c>
      <c r="M4623">
        <f>VLOOKUP(L4623,Key!$A$1:$C$73,2,FALSE)</f>
        <v>43.060250000000003</v>
      </c>
      <c r="N4623">
        <f>VLOOKUP(L4623,Key!$A$1:$C$73,3,FALSE)</f>
        <v>-87.892169999999993</v>
      </c>
      <c r="O4623">
        <v>1</v>
      </c>
      <c r="P4623">
        <v>0</v>
      </c>
      <c r="Q4623">
        <v>0.2</v>
      </c>
      <c r="R4623">
        <v>0.1</v>
      </c>
      <c r="S4623">
        <v>6</v>
      </c>
      <c r="T4623">
        <f t="shared" si="648"/>
        <v>-1</v>
      </c>
      <c r="U4623" s="1">
        <v>42845</v>
      </c>
      <c r="V4623" s="13">
        <f t="shared" si="649"/>
        <v>42826</v>
      </c>
      <c r="W4623" s="14">
        <f t="shared" si="650"/>
        <v>42845</v>
      </c>
      <c r="X4623" s="1" t="str">
        <f t="shared" si="651"/>
        <v>Thursday</v>
      </c>
      <c r="Y4623" s="2">
        <v>0.84689814814814823</v>
      </c>
      <c r="Z4623" s="2">
        <f t="shared" si="652"/>
        <v>0.83333333333333326</v>
      </c>
      <c r="AA4623">
        <f>1</f>
        <v>1</v>
      </c>
      <c r="AB4623" s="1">
        <v>42845</v>
      </c>
      <c r="AC4623" s="13">
        <f t="shared" si="653"/>
        <v>42826</v>
      </c>
      <c r="AD4623" s="14">
        <f t="shared" si="654"/>
        <v>42845</v>
      </c>
      <c r="AE4623" s="1" t="str">
        <f t="shared" si="655"/>
        <v>Thursday</v>
      </c>
      <c r="AF4623" s="2">
        <v>0.84774305555555562</v>
      </c>
      <c r="AG4623" s="2">
        <f t="shared" si="656"/>
        <v>0.83333333333333326</v>
      </c>
      <c r="AH4623" t="s">
        <v>23</v>
      </c>
    </row>
    <row r="4624" spans="1:34" x14ac:dyDescent="0.25">
      <c r="A4624">
        <v>1088341</v>
      </c>
      <c r="B4624" t="s">
        <v>29</v>
      </c>
      <c r="C4624" t="s">
        <v>47</v>
      </c>
      <c r="D4624" t="s">
        <v>31</v>
      </c>
      <c r="E4624">
        <v>53202</v>
      </c>
      <c r="F4624" t="s">
        <v>20</v>
      </c>
      <c r="G4624" t="s">
        <v>32</v>
      </c>
      <c r="H4624">
        <v>11140</v>
      </c>
      <c r="I4624" t="s">
        <v>52</v>
      </c>
      <c r="J4624">
        <f>VLOOKUP(I4624,Key!$A$1:$C$73,2,FALSE)</f>
        <v>43.042490000000001</v>
      </c>
      <c r="K4624">
        <f>VLOOKUP(I4624,Key!$A$1:$C$73,3,FALSE)</f>
        <v>-87.909959999999998</v>
      </c>
      <c r="L4624" t="s">
        <v>34</v>
      </c>
      <c r="M4624">
        <f>VLOOKUP(L4624,Key!$A$1:$C$73,2,FALSE)</f>
        <v>43.05097</v>
      </c>
      <c r="N4624">
        <f>VLOOKUP(L4624,Key!$A$1:$C$73,3,FALSE)</f>
        <v>-87.906440000000003</v>
      </c>
      <c r="O4624">
        <v>5</v>
      </c>
      <c r="P4624">
        <v>0</v>
      </c>
      <c r="Q4624">
        <v>0.8</v>
      </c>
      <c r="R4624">
        <v>0.7</v>
      </c>
      <c r="S4624">
        <v>30</v>
      </c>
      <c r="T4624">
        <f t="shared" si="648"/>
        <v>-1</v>
      </c>
      <c r="U4624" s="1">
        <v>42845</v>
      </c>
      <c r="V4624" s="13">
        <f t="shared" si="649"/>
        <v>42826</v>
      </c>
      <c r="W4624" s="14">
        <f t="shared" si="650"/>
        <v>42845</v>
      </c>
      <c r="X4624" s="1" t="str">
        <f t="shared" si="651"/>
        <v>Thursday</v>
      </c>
      <c r="Y4624" s="2">
        <v>0.91995370370370377</v>
      </c>
      <c r="Z4624" s="2">
        <f t="shared" si="652"/>
        <v>0.91666666666666663</v>
      </c>
      <c r="AA4624">
        <f>1</f>
        <v>1</v>
      </c>
      <c r="AB4624" s="1">
        <v>42845</v>
      </c>
      <c r="AC4624" s="13">
        <f t="shared" si="653"/>
        <v>42826</v>
      </c>
      <c r="AD4624" s="14">
        <f t="shared" si="654"/>
        <v>42845</v>
      </c>
      <c r="AE4624" s="1" t="str">
        <f t="shared" si="655"/>
        <v>Thursday</v>
      </c>
      <c r="AF4624" s="2">
        <v>0.92325231481481485</v>
      </c>
      <c r="AG4624" s="2">
        <f t="shared" si="656"/>
        <v>0.91666666666666663</v>
      </c>
      <c r="AH4624" t="s">
        <v>23</v>
      </c>
    </row>
    <row r="4625" spans="1:34" x14ac:dyDescent="0.25">
      <c r="A4625">
        <v>1250262</v>
      </c>
      <c r="B4625" t="s">
        <v>29</v>
      </c>
      <c r="C4625" t="s">
        <v>142</v>
      </c>
      <c r="D4625" t="s">
        <v>31</v>
      </c>
      <c r="E4625">
        <v>53227</v>
      </c>
      <c r="F4625" t="s">
        <v>20</v>
      </c>
      <c r="G4625" t="s">
        <v>99</v>
      </c>
      <c r="H4625">
        <v>11119</v>
      </c>
      <c r="I4625" t="s">
        <v>89</v>
      </c>
      <c r="J4625">
        <f>VLOOKUP(I4625,Key!$A$1:$C$73,2,FALSE)</f>
        <v>43.060155999999999</v>
      </c>
      <c r="K4625">
        <f>VLOOKUP(I4625,Key!$A$1:$C$73,3,FALSE)</f>
        <v>-87.881258000000003</v>
      </c>
      <c r="L4625" t="s">
        <v>89</v>
      </c>
      <c r="M4625">
        <f>VLOOKUP(L4625,Key!$A$1:$C$73,2,FALSE)</f>
        <v>43.060155999999999</v>
      </c>
      <c r="N4625">
        <f>VLOOKUP(L4625,Key!$A$1:$C$73,3,FALSE)</f>
        <v>-87.881258000000003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f t="shared" si="648"/>
        <v>-1</v>
      </c>
      <c r="U4625" s="1">
        <v>42845</v>
      </c>
      <c r="V4625" s="13">
        <f t="shared" si="649"/>
        <v>42826</v>
      </c>
      <c r="W4625" s="14">
        <f t="shared" si="650"/>
        <v>42845</v>
      </c>
      <c r="X4625" s="1" t="str">
        <f t="shared" si="651"/>
        <v>Thursday</v>
      </c>
      <c r="Y4625" s="2">
        <v>0.97858796296296291</v>
      </c>
      <c r="Z4625" s="2">
        <f t="shared" si="652"/>
        <v>0.95833333333333326</v>
      </c>
      <c r="AA4625">
        <f>1</f>
        <v>1</v>
      </c>
      <c r="AB4625" s="1">
        <v>42845</v>
      </c>
      <c r="AC4625" s="13">
        <f t="shared" si="653"/>
        <v>42826</v>
      </c>
      <c r="AD4625" s="14">
        <f t="shared" si="654"/>
        <v>42845</v>
      </c>
      <c r="AE4625" s="1" t="str">
        <f t="shared" si="655"/>
        <v>Thursday</v>
      </c>
      <c r="AF4625" s="2">
        <v>0.97912037037037036</v>
      </c>
      <c r="AG4625" s="2">
        <f t="shared" si="656"/>
        <v>0.95833333333333326</v>
      </c>
      <c r="AH4625" t="s">
        <v>25</v>
      </c>
    </row>
    <row r="4626" spans="1:34" x14ac:dyDescent="0.25">
      <c r="A4626">
        <v>1250262</v>
      </c>
      <c r="B4626" t="s">
        <v>29</v>
      </c>
      <c r="C4626" t="s">
        <v>142</v>
      </c>
      <c r="D4626" t="s">
        <v>31</v>
      </c>
      <c r="E4626">
        <v>53227</v>
      </c>
      <c r="F4626" t="s">
        <v>20</v>
      </c>
      <c r="G4626" t="s">
        <v>99</v>
      </c>
      <c r="H4626">
        <v>11082</v>
      </c>
      <c r="I4626" t="s">
        <v>89</v>
      </c>
      <c r="J4626">
        <f>VLOOKUP(I4626,Key!$A$1:$C$73,2,FALSE)</f>
        <v>43.060155999999999</v>
      </c>
      <c r="K4626">
        <f>VLOOKUP(I4626,Key!$A$1:$C$73,3,FALSE)</f>
        <v>-87.881258000000003</v>
      </c>
      <c r="L4626" t="s">
        <v>65</v>
      </c>
      <c r="M4626">
        <f>VLOOKUP(L4626,Key!$A$1:$C$73,2,FALSE)</f>
        <v>43.077359999999999</v>
      </c>
      <c r="N4626">
        <f>VLOOKUP(L4626,Key!$A$1:$C$73,3,FALSE)</f>
        <v>-87.880769999999998</v>
      </c>
      <c r="O4626">
        <v>38</v>
      </c>
      <c r="P4626">
        <v>0</v>
      </c>
      <c r="Q4626">
        <v>5.7</v>
      </c>
      <c r="R4626">
        <v>5.4</v>
      </c>
      <c r="S4626">
        <v>228</v>
      </c>
      <c r="T4626">
        <f t="shared" si="648"/>
        <v>-1</v>
      </c>
      <c r="U4626" s="1">
        <v>42845</v>
      </c>
      <c r="V4626" s="13">
        <f t="shared" si="649"/>
        <v>42826</v>
      </c>
      <c r="W4626" s="14">
        <f t="shared" si="650"/>
        <v>42845</v>
      </c>
      <c r="X4626" s="1" t="str">
        <f t="shared" si="651"/>
        <v>Thursday</v>
      </c>
      <c r="Y4626" s="2">
        <v>0.97918981481481471</v>
      </c>
      <c r="Z4626" s="2">
        <f t="shared" si="652"/>
        <v>1</v>
      </c>
      <c r="AA4626">
        <f>1</f>
        <v>1</v>
      </c>
      <c r="AB4626" s="1">
        <v>42846</v>
      </c>
      <c r="AC4626" s="13">
        <f t="shared" si="653"/>
        <v>42826</v>
      </c>
      <c r="AD4626" s="14">
        <f t="shared" si="654"/>
        <v>42846</v>
      </c>
      <c r="AE4626" s="1" t="str">
        <f t="shared" si="655"/>
        <v>Friday</v>
      </c>
      <c r="AF4626" s="2">
        <v>5.8796296296296296E-3</v>
      </c>
      <c r="AG4626" s="2">
        <f t="shared" si="656"/>
        <v>0</v>
      </c>
      <c r="AH4626" t="s">
        <v>23</v>
      </c>
    </row>
    <row r="4627" spans="1:34" x14ac:dyDescent="0.25">
      <c r="A4627">
        <v>1251108</v>
      </c>
      <c r="B4627" t="s">
        <v>29</v>
      </c>
      <c r="C4627" t="s">
        <v>114</v>
      </c>
      <c r="D4627" t="s">
        <v>31</v>
      </c>
      <c r="E4627">
        <v>54913</v>
      </c>
      <c r="F4627" t="s">
        <v>20</v>
      </c>
      <c r="G4627" t="s">
        <v>99</v>
      </c>
      <c r="H4627">
        <v>31</v>
      </c>
      <c r="I4627" t="s">
        <v>40</v>
      </c>
      <c r="J4627">
        <f>VLOOKUP(I4627,Key!$A$1:$C$73,2,FALSE)</f>
        <v>43.06033</v>
      </c>
      <c r="K4627">
        <f>VLOOKUP(I4627,Key!$A$1:$C$73,3,FALSE)</f>
        <v>-87.89546</v>
      </c>
      <c r="L4627" t="s">
        <v>80</v>
      </c>
      <c r="M4627">
        <f>VLOOKUP(L4627,Key!$A$1:$C$73,2,FALSE)</f>
        <v>43.060250000000003</v>
      </c>
      <c r="N4627">
        <f>VLOOKUP(L4627,Key!$A$1:$C$73,3,FALSE)</f>
        <v>-87.892169999999993</v>
      </c>
      <c r="O4627">
        <v>2</v>
      </c>
      <c r="P4627">
        <v>0</v>
      </c>
      <c r="Q4627">
        <v>0.3</v>
      </c>
      <c r="R4627">
        <v>0.3</v>
      </c>
      <c r="S4627">
        <v>12</v>
      </c>
      <c r="T4627">
        <f t="shared" si="648"/>
        <v>-1</v>
      </c>
      <c r="U4627" s="1">
        <v>42846</v>
      </c>
      <c r="V4627" s="13">
        <f t="shared" si="649"/>
        <v>42826</v>
      </c>
      <c r="W4627" s="14">
        <f t="shared" si="650"/>
        <v>42846</v>
      </c>
      <c r="X4627" s="1" t="str">
        <f t="shared" si="651"/>
        <v>Friday</v>
      </c>
      <c r="Y4627" s="2">
        <v>0.48875000000000002</v>
      </c>
      <c r="Z4627" s="2">
        <f t="shared" si="652"/>
        <v>0.5</v>
      </c>
      <c r="AA4627">
        <f>1</f>
        <v>1</v>
      </c>
      <c r="AB4627" s="1">
        <v>42846</v>
      </c>
      <c r="AC4627" s="13">
        <f t="shared" si="653"/>
        <v>42826</v>
      </c>
      <c r="AD4627" s="14">
        <f t="shared" si="654"/>
        <v>42846</v>
      </c>
      <c r="AE4627" s="1" t="str">
        <f t="shared" si="655"/>
        <v>Friday</v>
      </c>
      <c r="AF4627" s="2">
        <v>0.49005787037037035</v>
      </c>
      <c r="AG4627" s="2">
        <f t="shared" si="656"/>
        <v>0.5</v>
      </c>
      <c r="AH4627" t="s">
        <v>23</v>
      </c>
    </row>
    <row r="4628" spans="1:34" x14ac:dyDescent="0.25">
      <c r="A4628">
        <v>1518070</v>
      </c>
      <c r="B4628" t="s">
        <v>29</v>
      </c>
      <c r="C4628" t="s">
        <v>47</v>
      </c>
      <c r="D4628" t="s">
        <v>31</v>
      </c>
      <c r="E4628">
        <v>53211</v>
      </c>
      <c r="F4628" t="s">
        <v>20</v>
      </c>
      <c r="G4628" t="s">
        <v>50</v>
      </c>
      <c r="H4628">
        <v>86</v>
      </c>
      <c r="I4628" t="s">
        <v>53</v>
      </c>
      <c r="J4628">
        <f>VLOOKUP(I4628,Key!$A$1:$C$73,2,FALSE)</f>
        <v>43.04824</v>
      </c>
      <c r="K4628">
        <f>VLOOKUP(I4628,Key!$A$1:$C$73,3,FALSE)</f>
        <v>-87.904970000000006</v>
      </c>
      <c r="L4628" t="s">
        <v>26</v>
      </c>
      <c r="M4628">
        <f>VLOOKUP(L4628,Key!$A$1:$C$73,2,FALSE)</f>
        <v>43.034619999999997</v>
      </c>
      <c r="N4628">
        <f>VLOOKUP(L4628,Key!$A$1:$C$73,3,FALSE)</f>
        <v>-87.917500000000004</v>
      </c>
      <c r="O4628">
        <v>10</v>
      </c>
      <c r="P4628">
        <v>0</v>
      </c>
      <c r="Q4628">
        <v>1.5</v>
      </c>
      <c r="R4628">
        <v>1.4</v>
      </c>
      <c r="S4628">
        <v>60</v>
      </c>
      <c r="T4628">
        <f t="shared" si="648"/>
        <v>-1</v>
      </c>
      <c r="U4628" s="1">
        <v>42846</v>
      </c>
      <c r="V4628" s="13">
        <f t="shared" si="649"/>
        <v>42826</v>
      </c>
      <c r="W4628" s="14">
        <f t="shared" si="650"/>
        <v>42846</v>
      </c>
      <c r="X4628" s="1" t="str">
        <f t="shared" si="651"/>
        <v>Friday</v>
      </c>
      <c r="Y4628" s="2">
        <v>0.55445601851851845</v>
      </c>
      <c r="Z4628" s="2">
        <f t="shared" si="652"/>
        <v>0.54166666666666663</v>
      </c>
      <c r="AA4628">
        <f>1</f>
        <v>1</v>
      </c>
      <c r="AB4628" s="1">
        <v>42846</v>
      </c>
      <c r="AC4628" s="13">
        <f t="shared" si="653"/>
        <v>42826</v>
      </c>
      <c r="AD4628" s="14">
        <f t="shared" si="654"/>
        <v>42846</v>
      </c>
      <c r="AE4628" s="1" t="str">
        <f t="shared" si="655"/>
        <v>Friday</v>
      </c>
      <c r="AF4628" s="2">
        <v>0.56122685185185184</v>
      </c>
      <c r="AG4628" s="2">
        <f t="shared" si="656"/>
        <v>0.54166666666666663</v>
      </c>
      <c r="AH4628" t="s">
        <v>23</v>
      </c>
    </row>
    <row r="4629" spans="1:34" x14ac:dyDescent="0.25">
      <c r="A4629">
        <v>989766</v>
      </c>
      <c r="B4629" t="s">
        <v>29</v>
      </c>
      <c r="C4629" t="s">
        <v>47</v>
      </c>
      <c r="D4629" t="s">
        <v>31</v>
      </c>
      <c r="E4629">
        <v>53211</v>
      </c>
      <c r="F4629" t="s">
        <v>20</v>
      </c>
      <c r="G4629" t="s">
        <v>32</v>
      </c>
      <c r="H4629">
        <v>200</v>
      </c>
      <c r="I4629" t="s">
        <v>66</v>
      </c>
      <c r="J4629">
        <f>VLOOKUP(I4629,Key!$A$1:$C$73,2,FALSE)</f>
        <v>43.078530000000001</v>
      </c>
      <c r="K4629">
        <f>VLOOKUP(I4629,Key!$A$1:$C$73,3,FALSE)</f>
        <v>-87.882620000000003</v>
      </c>
      <c r="L4629" t="s">
        <v>63</v>
      </c>
      <c r="M4629">
        <f>VLOOKUP(L4629,Key!$A$1:$C$73,2,FALSE)</f>
        <v>43.066893999999998</v>
      </c>
      <c r="N4629">
        <f>VLOOKUP(L4629,Key!$A$1:$C$73,3,FALSE)</f>
        <v>-87.877936000000005</v>
      </c>
      <c r="O4629">
        <v>10</v>
      </c>
      <c r="P4629">
        <v>0</v>
      </c>
      <c r="Q4629">
        <v>1.5</v>
      </c>
      <c r="R4629">
        <v>1.4</v>
      </c>
      <c r="S4629">
        <v>60</v>
      </c>
      <c r="T4629">
        <f t="shared" si="648"/>
        <v>-1</v>
      </c>
      <c r="U4629" s="1">
        <v>42846</v>
      </c>
      <c r="V4629" s="13">
        <f t="shared" si="649"/>
        <v>42826</v>
      </c>
      <c r="W4629" s="14">
        <f t="shared" si="650"/>
        <v>42846</v>
      </c>
      <c r="X4629" s="1" t="str">
        <f t="shared" si="651"/>
        <v>Friday</v>
      </c>
      <c r="Y4629" s="2">
        <v>0.5562731481481481</v>
      </c>
      <c r="Z4629" s="2">
        <f t="shared" si="652"/>
        <v>0.54166666666666663</v>
      </c>
      <c r="AA4629">
        <f>1</f>
        <v>1</v>
      </c>
      <c r="AB4629" s="1">
        <v>42846</v>
      </c>
      <c r="AC4629" s="13">
        <f t="shared" si="653"/>
        <v>42826</v>
      </c>
      <c r="AD4629" s="14">
        <f t="shared" si="654"/>
        <v>42846</v>
      </c>
      <c r="AE4629" s="1" t="str">
        <f t="shared" si="655"/>
        <v>Friday</v>
      </c>
      <c r="AF4629" s="2">
        <v>0.56329861111111112</v>
      </c>
      <c r="AG4629" s="2">
        <f t="shared" si="656"/>
        <v>0.58333333333333326</v>
      </c>
      <c r="AH4629" t="s">
        <v>23</v>
      </c>
    </row>
    <row r="4630" spans="1:34" x14ac:dyDescent="0.25">
      <c r="A4630">
        <v>1250295</v>
      </c>
      <c r="B4630" t="s">
        <v>29</v>
      </c>
      <c r="C4630" t="s">
        <v>116</v>
      </c>
      <c r="D4630" t="s">
        <v>31</v>
      </c>
      <c r="E4630">
        <v>54467</v>
      </c>
      <c r="F4630" t="s">
        <v>20</v>
      </c>
      <c r="G4630" t="s">
        <v>99</v>
      </c>
      <c r="H4630">
        <v>8</v>
      </c>
      <c r="I4630" t="s">
        <v>24</v>
      </c>
      <c r="J4630">
        <f>VLOOKUP(I4630,Key!$A$1:$C$73,2,FALSE)</f>
        <v>43.074655999999997</v>
      </c>
      <c r="K4630">
        <f>VLOOKUP(I4630,Key!$A$1:$C$73,3,FALSE)</f>
        <v>-87.889011999999994</v>
      </c>
      <c r="L4630" t="s">
        <v>66</v>
      </c>
      <c r="M4630">
        <f>VLOOKUP(L4630,Key!$A$1:$C$73,2,FALSE)</f>
        <v>43.078530000000001</v>
      </c>
      <c r="N4630">
        <f>VLOOKUP(L4630,Key!$A$1:$C$73,3,FALSE)</f>
        <v>-87.882620000000003</v>
      </c>
      <c r="O4630">
        <v>6</v>
      </c>
      <c r="P4630">
        <v>0</v>
      </c>
      <c r="Q4630">
        <v>0.9</v>
      </c>
      <c r="R4630">
        <v>0.9</v>
      </c>
      <c r="S4630">
        <v>36</v>
      </c>
      <c r="T4630">
        <f t="shared" si="648"/>
        <v>-1</v>
      </c>
      <c r="U4630" s="1">
        <v>42846</v>
      </c>
      <c r="V4630" s="13">
        <f t="shared" si="649"/>
        <v>42826</v>
      </c>
      <c r="W4630" s="14">
        <f t="shared" si="650"/>
        <v>42846</v>
      </c>
      <c r="X4630" s="1" t="str">
        <f t="shared" si="651"/>
        <v>Friday</v>
      </c>
      <c r="Y4630" s="2">
        <v>0.57697916666666671</v>
      </c>
      <c r="Z4630" s="2">
        <f t="shared" si="652"/>
        <v>0.58333333333333326</v>
      </c>
      <c r="AA4630">
        <f>1</f>
        <v>1</v>
      </c>
      <c r="AB4630" s="1">
        <v>42846</v>
      </c>
      <c r="AC4630" s="13">
        <f t="shared" si="653"/>
        <v>42826</v>
      </c>
      <c r="AD4630" s="14">
        <f t="shared" si="654"/>
        <v>42846</v>
      </c>
      <c r="AE4630" s="1" t="str">
        <f t="shared" si="655"/>
        <v>Friday</v>
      </c>
      <c r="AF4630" s="2">
        <v>0.58096064814814818</v>
      </c>
      <c r="AG4630" s="2">
        <f t="shared" si="656"/>
        <v>0.58333333333333326</v>
      </c>
      <c r="AH4630" t="s">
        <v>23</v>
      </c>
    </row>
    <row r="4631" spans="1:34" x14ac:dyDescent="0.25">
      <c r="A4631">
        <v>1377173</v>
      </c>
      <c r="B4631" t="s">
        <v>29</v>
      </c>
      <c r="C4631" t="s">
        <v>103</v>
      </c>
      <c r="D4631" t="s">
        <v>31</v>
      </c>
      <c r="E4631">
        <v>53212</v>
      </c>
      <c r="F4631" t="s">
        <v>20</v>
      </c>
      <c r="G4631" t="s">
        <v>32</v>
      </c>
      <c r="H4631">
        <v>99</v>
      </c>
      <c r="I4631" t="s">
        <v>40</v>
      </c>
      <c r="J4631">
        <f>VLOOKUP(I4631,Key!$A$1:$C$73,2,FALSE)</f>
        <v>43.06033</v>
      </c>
      <c r="K4631">
        <f>VLOOKUP(I4631,Key!$A$1:$C$73,3,FALSE)</f>
        <v>-87.89546</v>
      </c>
      <c r="L4631" t="s">
        <v>75</v>
      </c>
      <c r="M4631">
        <f>VLOOKUP(L4631,Key!$A$1:$C$73,2,FALSE)</f>
        <v>43.060296999999998</v>
      </c>
      <c r="N4631">
        <f>VLOOKUP(L4631,Key!$A$1:$C$73,3,FALSE)</f>
        <v>-87.913150000000002</v>
      </c>
      <c r="O4631">
        <v>14</v>
      </c>
      <c r="P4631">
        <v>0</v>
      </c>
      <c r="Q4631">
        <v>2.1</v>
      </c>
      <c r="R4631">
        <v>2</v>
      </c>
      <c r="S4631">
        <v>84</v>
      </c>
      <c r="T4631">
        <f t="shared" si="648"/>
        <v>-1</v>
      </c>
      <c r="U4631" s="1">
        <v>42846</v>
      </c>
      <c r="V4631" s="13">
        <f t="shared" si="649"/>
        <v>42826</v>
      </c>
      <c r="W4631" s="14">
        <f t="shared" si="650"/>
        <v>42846</v>
      </c>
      <c r="X4631" s="1" t="str">
        <f t="shared" si="651"/>
        <v>Friday</v>
      </c>
      <c r="Y4631" s="2">
        <v>0.66763888888888889</v>
      </c>
      <c r="Z4631" s="2">
        <f t="shared" si="652"/>
        <v>0.66666666666666663</v>
      </c>
      <c r="AA4631">
        <f>1</f>
        <v>1</v>
      </c>
      <c r="AB4631" s="1">
        <v>42846</v>
      </c>
      <c r="AC4631" s="13">
        <f t="shared" si="653"/>
        <v>42826</v>
      </c>
      <c r="AD4631" s="14">
        <f t="shared" si="654"/>
        <v>42846</v>
      </c>
      <c r="AE4631" s="1" t="str">
        <f t="shared" si="655"/>
        <v>Friday</v>
      </c>
      <c r="AF4631" s="2">
        <v>0.67753472222222222</v>
      </c>
      <c r="AG4631" s="2">
        <f t="shared" si="656"/>
        <v>0.66666666666666663</v>
      </c>
      <c r="AH4631" t="s">
        <v>23</v>
      </c>
    </row>
    <row r="4632" spans="1:34" x14ac:dyDescent="0.25">
      <c r="A4632">
        <v>535686</v>
      </c>
      <c r="B4632" t="s">
        <v>29</v>
      </c>
      <c r="C4632" t="s">
        <v>47</v>
      </c>
      <c r="D4632" t="s">
        <v>31</v>
      </c>
      <c r="E4632">
        <v>53202</v>
      </c>
      <c r="F4632" t="s">
        <v>20</v>
      </c>
      <c r="G4632" t="s">
        <v>32</v>
      </c>
      <c r="H4632">
        <v>5520</v>
      </c>
      <c r="I4632" t="s">
        <v>42</v>
      </c>
      <c r="J4632">
        <f>VLOOKUP(I4632,Key!$A$1:$C$73,2,FALSE)</f>
        <v>43.038719999999998</v>
      </c>
      <c r="K4632">
        <f>VLOOKUP(I4632,Key!$A$1:$C$73,3,FALSE)</f>
        <v>-87.905339999999995</v>
      </c>
      <c r="L4632" t="s">
        <v>42</v>
      </c>
      <c r="M4632">
        <f>VLOOKUP(L4632,Key!$A$1:$C$73,2,FALSE)</f>
        <v>43.038719999999998</v>
      </c>
      <c r="N4632">
        <f>VLOOKUP(L4632,Key!$A$1:$C$73,3,FALSE)</f>
        <v>-87.905339999999995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f t="shared" si="648"/>
        <v>-1</v>
      </c>
      <c r="U4632" s="1">
        <v>42846</v>
      </c>
      <c r="V4632" s="13">
        <f t="shared" si="649"/>
        <v>42826</v>
      </c>
      <c r="W4632" s="14">
        <f t="shared" si="650"/>
        <v>42846</v>
      </c>
      <c r="X4632" s="1" t="str">
        <f t="shared" si="651"/>
        <v>Friday</v>
      </c>
      <c r="Y4632" s="2">
        <v>0.71758101851851841</v>
      </c>
      <c r="Z4632" s="2">
        <f t="shared" si="652"/>
        <v>0.70833333333333326</v>
      </c>
      <c r="AA4632">
        <f>1</f>
        <v>1</v>
      </c>
      <c r="AB4632" s="1">
        <v>42846</v>
      </c>
      <c r="AC4632" s="13">
        <f t="shared" si="653"/>
        <v>42826</v>
      </c>
      <c r="AD4632" s="14">
        <f t="shared" si="654"/>
        <v>42846</v>
      </c>
      <c r="AE4632" s="1" t="str">
        <f t="shared" si="655"/>
        <v>Friday</v>
      </c>
      <c r="AF4632" s="2">
        <v>0.71769675925925924</v>
      </c>
      <c r="AG4632" s="2">
        <f t="shared" si="656"/>
        <v>0.70833333333333326</v>
      </c>
      <c r="AH4632" t="s">
        <v>25</v>
      </c>
    </row>
    <row r="4633" spans="1:34" x14ac:dyDescent="0.25">
      <c r="A4633">
        <v>1391757</v>
      </c>
      <c r="B4633" t="s">
        <v>29</v>
      </c>
      <c r="C4633" t="s">
        <v>47</v>
      </c>
      <c r="D4633" t="s">
        <v>31</v>
      </c>
      <c r="E4633">
        <v>53211</v>
      </c>
      <c r="F4633" t="s">
        <v>20</v>
      </c>
      <c r="G4633" t="s">
        <v>32</v>
      </c>
      <c r="H4633">
        <v>5436</v>
      </c>
      <c r="I4633" t="s">
        <v>44</v>
      </c>
      <c r="J4633">
        <f>VLOOKUP(I4633,Key!$A$1:$C$73,2,FALSE)</f>
        <v>43.03886</v>
      </c>
      <c r="K4633">
        <f>VLOOKUP(I4633,Key!$A$1:$C$73,3,FALSE)</f>
        <v>-87.902720000000002</v>
      </c>
      <c r="L4633" t="s">
        <v>36</v>
      </c>
      <c r="M4633">
        <f>VLOOKUP(L4633,Key!$A$1:$C$73,2,FALSE)</f>
        <v>43.03519</v>
      </c>
      <c r="N4633">
        <f>VLOOKUP(L4633,Key!$A$1:$C$73,3,FALSE)</f>
        <v>-87.907390000000007</v>
      </c>
      <c r="O4633">
        <v>32</v>
      </c>
      <c r="P4633">
        <v>0</v>
      </c>
      <c r="Q4633">
        <v>4.8</v>
      </c>
      <c r="R4633">
        <v>4.5999999999999996</v>
      </c>
      <c r="S4633">
        <v>192</v>
      </c>
      <c r="T4633">
        <f t="shared" si="648"/>
        <v>-1</v>
      </c>
      <c r="U4633" s="1">
        <v>42846</v>
      </c>
      <c r="V4633" s="13">
        <f t="shared" si="649"/>
        <v>42826</v>
      </c>
      <c r="W4633" s="14">
        <f t="shared" si="650"/>
        <v>42846</v>
      </c>
      <c r="X4633" s="1" t="str">
        <f t="shared" si="651"/>
        <v>Friday</v>
      </c>
      <c r="Y4633" s="2">
        <v>0.77096064814814813</v>
      </c>
      <c r="Z4633" s="2">
        <f t="shared" si="652"/>
        <v>0.79166666666666663</v>
      </c>
      <c r="AA4633">
        <f>1</f>
        <v>1</v>
      </c>
      <c r="AB4633" s="1">
        <v>42846</v>
      </c>
      <c r="AC4633" s="13">
        <f t="shared" si="653"/>
        <v>42826</v>
      </c>
      <c r="AD4633" s="14">
        <f t="shared" si="654"/>
        <v>42846</v>
      </c>
      <c r="AE4633" s="1" t="str">
        <f t="shared" si="655"/>
        <v>Friday</v>
      </c>
      <c r="AF4633" s="2">
        <v>0.79370370370370369</v>
      </c>
      <c r="AG4633" s="2">
        <f t="shared" si="656"/>
        <v>0.79166666666666663</v>
      </c>
      <c r="AH4633" t="s">
        <v>23</v>
      </c>
    </row>
    <row r="4634" spans="1:34" x14ac:dyDescent="0.25">
      <c r="A4634">
        <v>1518070</v>
      </c>
      <c r="B4634" t="s">
        <v>29</v>
      </c>
      <c r="C4634" t="s">
        <v>47</v>
      </c>
      <c r="D4634" t="s">
        <v>31</v>
      </c>
      <c r="E4634">
        <v>53211</v>
      </c>
      <c r="F4634" t="s">
        <v>20</v>
      </c>
      <c r="G4634" t="s">
        <v>50</v>
      </c>
      <c r="H4634">
        <v>13</v>
      </c>
      <c r="I4634" t="s">
        <v>67</v>
      </c>
      <c r="J4634">
        <f>VLOOKUP(I4634,Key!$A$1:$C$73,2,FALSE)</f>
        <v>43.05847</v>
      </c>
      <c r="K4634">
        <f>VLOOKUP(I4634,Key!$A$1:$C$73,3,FALSE)</f>
        <v>-87.898079999999993</v>
      </c>
      <c r="L4634" t="s">
        <v>80</v>
      </c>
      <c r="M4634">
        <f>VLOOKUP(L4634,Key!$A$1:$C$73,2,FALSE)</f>
        <v>43.060250000000003</v>
      </c>
      <c r="N4634">
        <f>VLOOKUP(L4634,Key!$A$1:$C$73,3,FALSE)</f>
        <v>-87.892169999999993</v>
      </c>
      <c r="O4634">
        <v>2</v>
      </c>
      <c r="P4634">
        <v>0</v>
      </c>
      <c r="Q4634">
        <v>0.3</v>
      </c>
      <c r="R4634">
        <v>0.3</v>
      </c>
      <c r="S4634">
        <v>12</v>
      </c>
      <c r="T4634">
        <f t="shared" si="648"/>
        <v>-1</v>
      </c>
      <c r="U4634" s="1">
        <v>42846</v>
      </c>
      <c r="V4634" s="13">
        <f t="shared" si="649"/>
        <v>42826</v>
      </c>
      <c r="W4634" s="14">
        <f t="shared" si="650"/>
        <v>42846</v>
      </c>
      <c r="X4634" s="1" t="str">
        <f t="shared" si="651"/>
        <v>Friday</v>
      </c>
      <c r="Y4634" s="2">
        <v>0.81557870370370367</v>
      </c>
      <c r="Z4634" s="2">
        <f t="shared" si="652"/>
        <v>0.83333333333333326</v>
      </c>
      <c r="AA4634">
        <f>1</f>
        <v>1</v>
      </c>
      <c r="AB4634" s="1">
        <v>42846</v>
      </c>
      <c r="AC4634" s="13">
        <f t="shared" si="653"/>
        <v>42826</v>
      </c>
      <c r="AD4634" s="14">
        <f t="shared" si="654"/>
        <v>42846</v>
      </c>
      <c r="AE4634" s="1" t="str">
        <f t="shared" si="655"/>
        <v>Friday</v>
      </c>
      <c r="AF4634" s="2">
        <v>0.81730324074074068</v>
      </c>
      <c r="AG4634" s="2">
        <f t="shared" si="656"/>
        <v>0.83333333333333326</v>
      </c>
      <c r="AH4634" t="s">
        <v>23</v>
      </c>
    </row>
    <row r="4635" spans="1:34" x14ac:dyDescent="0.25">
      <c r="A4635">
        <v>1400126</v>
      </c>
      <c r="B4635" t="s">
        <v>29</v>
      </c>
      <c r="C4635" t="s">
        <v>47</v>
      </c>
      <c r="D4635" t="s">
        <v>31</v>
      </c>
      <c r="E4635">
        <v>53211</v>
      </c>
      <c r="F4635" t="s">
        <v>20</v>
      </c>
      <c r="G4635" t="s">
        <v>32</v>
      </c>
      <c r="H4635">
        <v>21</v>
      </c>
      <c r="I4635" t="s">
        <v>40</v>
      </c>
      <c r="J4635">
        <f>VLOOKUP(I4635,Key!$A$1:$C$73,2,FALSE)</f>
        <v>43.06033</v>
      </c>
      <c r="K4635">
        <f>VLOOKUP(I4635,Key!$A$1:$C$73,3,FALSE)</f>
        <v>-87.89546</v>
      </c>
      <c r="L4635" t="s">
        <v>63</v>
      </c>
      <c r="M4635">
        <f>VLOOKUP(L4635,Key!$A$1:$C$73,2,FALSE)</f>
        <v>43.066893999999998</v>
      </c>
      <c r="N4635">
        <f>VLOOKUP(L4635,Key!$A$1:$C$73,3,FALSE)</f>
        <v>-87.877936000000005</v>
      </c>
      <c r="O4635">
        <v>10</v>
      </c>
      <c r="P4635">
        <v>0</v>
      </c>
      <c r="Q4635">
        <v>1.5</v>
      </c>
      <c r="R4635">
        <v>1.4</v>
      </c>
      <c r="S4635">
        <v>60</v>
      </c>
      <c r="T4635">
        <f t="shared" si="648"/>
        <v>-1</v>
      </c>
      <c r="U4635" s="1">
        <v>42846</v>
      </c>
      <c r="V4635" s="13">
        <f t="shared" si="649"/>
        <v>42826</v>
      </c>
      <c r="W4635" s="14">
        <f t="shared" si="650"/>
        <v>42846</v>
      </c>
      <c r="X4635" s="1" t="str">
        <f t="shared" si="651"/>
        <v>Friday</v>
      </c>
      <c r="Y4635" s="2">
        <v>0.82185185185185183</v>
      </c>
      <c r="Z4635" s="2">
        <f t="shared" si="652"/>
        <v>0.83333333333333326</v>
      </c>
      <c r="AA4635">
        <f>1</f>
        <v>1</v>
      </c>
      <c r="AB4635" s="1">
        <v>42846</v>
      </c>
      <c r="AC4635" s="13">
        <f t="shared" si="653"/>
        <v>42826</v>
      </c>
      <c r="AD4635" s="14">
        <f t="shared" si="654"/>
        <v>42846</v>
      </c>
      <c r="AE4635" s="1" t="str">
        <f t="shared" si="655"/>
        <v>Friday</v>
      </c>
      <c r="AF4635" s="2">
        <v>0.82863425925925915</v>
      </c>
      <c r="AG4635" s="2">
        <f t="shared" si="656"/>
        <v>0.83333333333333326</v>
      </c>
      <c r="AH4635" t="s">
        <v>23</v>
      </c>
    </row>
    <row r="4636" spans="1:34" x14ac:dyDescent="0.25">
      <c r="A4636">
        <v>1371872</v>
      </c>
      <c r="B4636" t="s">
        <v>29</v>
      </c>
      <c r="C4636" t="s">
        <v>35</v>
      </c>
      <c r="D4636" t="s">
        <v>31</v>
      </c>
      <c r="E4636">
        <v>53222</v>
      </c>
      <c r="F4636" t="s">
        <v>20</v>
      </c>
      <c r="G4636" t="s">
        <v>32</v>
      </c>
      <c r="H4636">
        <v>199</v>
      </c>
      <c r="I4636" t="s">
        <v>80</v>
      </c>
      <c r="J4636">
        <f>VLOOKUP(I4636,Key!$A$1:$C$73,2,FALSE)</f>
        <v>43.060250000000003</v>
      </c>
      <c r="K4636">
        <f>VLOOKUP(I4636,Key!$A$1:$C$73,3,FALSE)</f>
        <v>-87.892169999999993</v>
      </c>
      <c r="L4636" t="s">
        <v>81</v>
      </c>
      <c r="M4636">
        <f>VLOOKUP(L4636,Key!$A$1:$C$73,2,FALSE)</f>
        <v>43.058010000000003</v>
      </c>
      <c r="N4636">
        <f>VLOOKUP(L4636,Key!$A$1:$C$73,3,FALSE)</f>
        <v>-87.877300000000005</v>
      </c>
      <c r="O4636">
        <v>36</v>
      </c>
      <c r="P4636">
        <v>0</v>
      </c>
      <c r="Q4636">
        <v>5.4</v>
      </c>
      <c r="R4636">
        <v>5.0999999999999996</v>
      </c>
      <c r="S4636">
        <v>216</v>
      </c>
      <c r="T4636">
        <f t="shared" si="648"/>
        <v>-1</v>
      </c>
      <c r="U4636" s="1">
        <v>42846</v>
      </c>
      <c r="V4636" s="13">
        <f t="shared" si="649"/>
        <v>42826</v>
      </c>
      <c r="W4636" s="14">
        <f t="shared" si="650"/>
        <v>42846</v>
      </c>
      <c r="X4636" s="1" t="str">
        <f t="shared" si="651"/>
        <v>Friday</v>
      </c>
      <c r="Y4636" s="2">
        <v>0.87200231481481483</v>
      </c>
      <c r="Z4636" s="2">
        <f t="shared" si="652"/>
        <v>0.875</v>
      </c>
      <c r="AA4636">
        <f>1</f>
        <v>1</v>
      </c>
      <c r="AB4636" s="1">
        <v>42846</v>
      </c>
      <c r="AC4636" s="13">
        <f t="shared" si="653"/>
        <v>42826</v>
      </c>
      <c r="AD4636" s="14">
        <f t="shared" si="654"/>
        <v>42846</v>
      </c>
      <c r="AE4636" s="1" t="str">
        <f t="shared" si="655"/>
        <v>Friday</v>
      </c>
      <c r="AF4636" s="2">
        <v>0.89665509259259257</v>
      </c>
      <c r="AG4636" s="2">
        <f t="shared" si="656"/>
        <v>0.91666666666666663</v>
      </c>
      <c r="AH4636" t="s">
        <v>23</v>
      </c>
    </row>
    <row r="4637" spans="1:34" x14ac:dyDescent="0.25">
      <c r="A4637">
        <v>1371872</v>
      </c>
      <c r="B4637" t="s">
        <v>29</v>
      </c>
      <c r="C4637" t="s">
        <v>35</v>
      </c>
      <c r="D4637" t="s">
        <v>31</v>
      </c>
      <c r="E4637">
        <v>53222</v>
      </c>
      <c r="F4637" t="s">
        <v>20</v>
      </c>
      <c r="G4637" t="s">
        <v>32</v>
      </c>
      <c r="H4637">
        <v>11057</v>
      </c>
      <c r="I4637" t="s">
        <v>89</v>
      </c>
      <c r="J4637">
        <f>VLOOKUP(I4637,Key!$A$1:$C$73,2,FALSE)</f>
        <v>43.060155999999999</v>
      </c>
      <c r="K4637">
        <f>VLOOKUP(I4637,Key!$A$1:$C$73,3,FALSE)</f>
        <v>-87.881258000000003</v>
      </c>
      <c r="L4637" t="s">
        <v>80</v>
      </c>
      <c r="M4637">
        <f>VLOOKUP(L4637,Key!$A$1:$C$73,2,FALSE)</f>
        <v>43.060250000000003</v>
      </c>
      <c r="N4637">
        <f>VLOOKUP(L4637,Key!$A$1:$C$73,3,FALSE)</f>
        <v>-87.892169999999993</v>
      </c>
      <c r="O4637">
        <v>4</v>
      </c>
      <c r="P4637">
        <v>0</v>
      </c>
      <c r="Q4637">
        <v>0.6</v>
      </c>
      <c r="R4637">
        <v>0.6</v>
      </c>
      <c r="S4637">
        <v>24</v>
      </c>
      <c r="T4637">
        <f t="shared" si="648"/>
        <v>-1</v>
      </c>
      <c r="U4637" s="1">
        <v>42846</v>
      </c>
      <c r="V4637" s="13">
        <f t="shared" si="649"/>
        <v>42826</v>
      </c>
      <c r="W4637" s="14">
        <f t="shared" si="650"/>
        <v>42846</v>
      </c>
      <c r="X4637" s="1" t="str">
        <f t="shared" si="651"/>
        <v>Friday</v>
      </c>
      <c r="Y4637" s="2">
        <v>0.90310185185185177</v>
      </c>
      <c r="Z4637" s="2">
        <f t="shared" si="652"/>
        <v>0.91666666666666663</v>
      </c>
      <c r="AA4637">
        <f>1</f>
        <v>1</v>
      </c>
      <c r="AB4637" s="1">
        <v>42846</v>
      </c>
      <c r="AC4637" s="13">
        <f t="shared" si="653"/>
        <v>42826</v>
      </c>
      <c r="AD4637" s="14">
        <f t="shared" si="654"/>
        <v>42846</v>
      </c>
      <c r="AE4637" s="1" t="str">
        <f t="shared" si="655"/>
        <v>Friday</v>
      </c>
      <c r="AF4637" s="2">
        <v>0.90598379629629633</v>
      </c>
      <c r="AG4637" s="2">
        <f t="shared" si="656"/>
        <v>0.91666666666666663</v>
      </c>
      <c r="AH4637" t="s">
        <v>23</v>
      </c>
    </row>
    <row r="4638" spans="1:34" x14ac:dyDescent="0.25">
      <c r="A4638">
        <v>1328721</v>
      </c>
      <c r="B4638" t="s">
        <v>29</v>
      </c>
      <c r="C4638" t="s">
        <v>47</v>
      </c>
      <c r="D4638" t="s">
        <v>31</v>
      </c>
      <c r="E4638">
        <v>53207</v>
      </c>
      <c r="F4638" t="s">
        <v>20</v>
      </c>
      <c r="G4638" t="s">
        <v>32</v>
      </c>
      <c r="H4638">
        <v>959</v>
      </c>
      <c r="I4638" t="s">
        <v>28</v>
      </c>
      <c r="J4638">
        <f>VLOOKUP(I4638,Key!$A$1:$C$73,2,FALSE)</f>
        <v>43.038580000000003</v>
      </c>
      <c r="K4638">
        <f>VLOOKUP(I4638,Key!$A$1:$C$73,3,FALSE)</f>
        <v>-87.90934</v>
      </c>
      <c r="L4638" t="s">
        <v>83</v>
      </c>
      <c r="M4638">
        <f>VLOOKUP(L4638,Key!$A$1:$C$73,2,FALSE)</f>
        <v>43.026229999999998</v>
      </c>
      <c r="N4638">
        <f>VLOOKUP(L4638,Key!$A$1:$C$73,3,FALSE)</f>
        <v>-87.912809999999993</v>
      </c>
      <c r="O4638">
        <v>7</v>
      </c>
      <c r="P4638">
        <v>0</v>
      </c>
      <c r="Q4638">
        <v>1.1000000000000001</v>
      </c>
      <c r="R4638">
        <v>1</v>
      </c>
      <c r="S4638">
        <v>42</v>
      </c>
      <c r="T4638">
        <f t="shared" si="648"/>
        <v>-1</v>
      </c>
      <c r="U4638" s="1">
        <v>42849</v>
      </c>
      <c r="V4638" s="13">
        <f t="shared" si="649"/>
        <v>42826</v>
      </c>
      <c r="W4638" s="14">
        <f t="shared" si="650"/>
        <v>42849</v>
      </c>
      <c r="X4638" s="1" t="str">
        <f t="shared" si="651"/>
        <v>Monday</v>
      </c>
      <c r="Y4638" s="2">
        <v>0.87777777777777777</v>
      </c>
      <c r="Z4638" s="2">
        <f t="shared" si="652"/>
        <v>0.875</v>
      </c>
      <c r="AA4638">
        <f>1</f>
        <v>1</v>
      </c>
      <c r="AB4638" s="1">
        <v>42849</v>
      </c>
      <c r="AC4638" s="13">
        <f t="shared" si="653"/>
        <v>42826</v>
      </c>
      <c r="AD4638" s="14">
        <f t="shared" si="654"/>
        <v>42849</v>
      </c>
      <c r="AE4638" s="1" t="str">
        <f t="shared" si="655"/>
        <v>Monday</v>
      </c>
      <c r="AF4638" s="2">
        <v>0.88292824074074072</v>
      </c>
      <c r="AG4638" s="2">
        <f t="shared" si="656"/>
        <v>0.875</v>
      </c>
      <c r="AH4638" t="s">
        <v>23</v>
      </c>
    </row>
    <row r="4639" spans="1:34" x14ac:dyDescent="0.25">
      <c r="A4639">
        <v>1012659</v>
      </c>
      <c r="B4639" t="s">
        <v>29</v>
      </c>
      <c r="C4639" t="s">
        <v>47</v>
      </c>
      <c r="D4639" t="s">
        <v>31</v>
      </c>
      <c r="E4639">
        <v>53211</v>
      </c>
      <c r="F4639" t="s">
        <v>20</v>
      </c>
      <c r="G4639" t="s">
        <v>32</v>
      </c>
      <c r="H4639">
        <v>199</v>
      </c>
      <c r="I4639" t="s">
        <v>22</v>
      </c>
      <c r="J4639">
        <f>VLOOKUP(I4639,Key!$A$1:$C$73,2,FALSE)</f>
        <v>43.058619999999998</v>
      </c>
      <c r="K4639">
        <f>VLOOKUP(I4639,Key!$A$1:$C$73,3,FALSE)</f>
        <v>-87.885319999999993</v>
      </c>
      <c r="L4639" t="s">
        <v>63</v>
      </c>
      <c r="M4639">
        <f>VLOOKUP(L4639,Key!$A$1:$C$73,2,FALSE)</f>
        <v>43.066893999999998</v>
      </c>
      <c r="N4639">
        <f>VLOOKUP(L4639,Key!$A$1:$C$73,3,FALSE)</f>
        <v>-87.877936000000005</v>
      </c>
      <c r="O4639">
        <v>5</v>
      </c>
      <c r="P4639">
        <v>0</v>
      </c>
      <c r="Q4639">
        <v>0.8</v>
      </c>
      <c r="R4639">
        <v>0.7</v>
      </c>
      <c r="S4639">
        <v>30</v>
      </c>
      <c r="T4639">
        <f t="shared" si="648"/>
        <v>-1</v>
      </c>
      <c r="U4639" s="1">
        <v>42849</v>
      </c>
      <c r="V4639" s="13">
        <f t="shared" si="649"/>
        <v>42826</v>
      </c>
      <c r="W4639" s="14">
        <f t="shared" si="650"/>
        <v>42849</v>
      </c>
      <c r="X4639" s="1" t="str">
        <f t="shared" si="651"/>
        <v>Monday</v>
      </c>
      <c r="Y4639" s="2">
        <v>0.95423611111111117</v>
      </c>
      <c r="Z4639" s="2">
        <f t="shared" si="652"/>
        <v>0.95833333333333326</v>
      </c>
      <c r="AA4639">
        <f>1</f>
        <v>1</v>
      </c>
      <c r="AB4639" s="1">
        <v>42849</v>
      </c>
      <c r="AC4639" s="13">
        <f t="shared" si="653"/>
        <v>42826</v>
      </c>
      <c r="AD4639" s="14">
        <f t="shared" si="654"/>
        <v>42849</v>
      </c>
      <c r="AE4639" s="1" t="str">
        <f t="shared" si="655"/>
        <v>Monday</v>
      </c>
      <c r="AF4639" s="2">
        <v>0.95795138888888898</v>
      </c>
      <c r="AG4639" s="2">
        <f t="shared" si="656"/>
        <v>0.95833333333333326</v>
      </c>
      <c r="AH4639" t="s">
        <v>23</v>
      </c>
    </row>
    <row r="4640" spans="1:34" x14ac:dyDescent="0.25">
      <c r="A4640">
        <v>1564054</v>
      </c>
      <c r="B4640" t="s">
        <v>29</v>
      </c>
      <c r="C4640" t="s">
        <v>140</v>
      </c>
      <c r="D4640" t="s">
        <v>31</v>
      </c>
      <c r="E4640">
        <v>53126</v>
      </c>
      <c r="F4640" t="s">
        <v>20</v>
      </c>
      <c r="G4640" t="s">
        <v>32</v>
      </c>
      <c r="H4640">
        <v>5501</v>
      </c>
      <c r="I4640" t="s">
        <v>85</v>
      </c>
      <c r="J4640">
        <f>VLOOKUP(I4640,Key!$A$1:$C$73,2,FALSE)</f>
        <v>43.053040000000003</v>
      </c>
      <c r="K4640">
        <f>VLOOKUP(I4640,Key!$A$1:$C$73,3,FALSE)</f>
        <v>-87.897660000000002</v>
      </c>
      <c r="L4640" t="s">
        <v>75</v>
      </c>
      <c r="M4640">
        <f>VLOOKUP(L4640,Key!$A$1:$C$73,2,FALSE)</f>
        <v>43.060296999999998</v>
      </c>
      <c r="N4640">
        <f>VLOOKUP(L4640,Key!$A$1:$C$73,3,FALSE)</f>
        <v>-87.913150000000002</v>
      </c>
      <c r="O4640">
        <v>9</v>
      </c>
      <c r="P4640">
        <v>0</v>
      </c>
      <c r="Q4640">
        <v>1.4</v>
      </c>
      <c r="R4640">
        <v>1.3</v>
      </c>
      <c r="S4640">
        <v>54</v>
      </c>
      <c r="T4640">
        <f t="shared" si="648"/>
        <v>-1</v>
      </c>
      <c r="U4640" s="1">
        <v>42850</v>
      </c>
      <c r="V4640" s="13">
        <f t="shared" si="649"/>
        <v>42826</v>
      </c>
      <c r="W4640" s="14">
        <f t="shared" si="650"/>
        <v>42850</v>
      </c>
      <c r="X4640" s="1" t="str">
        <f t="shared" si="651"/>
        <v>Tuesday</v>
      </c>
      <c r="Y4640" s="2">
        <v>0.44644675925925931</v>
      </c>
      <c r="Z4640" s="2">
        <f t="shared" si="652"/>
        <v>0.45833333333333331</v>
      </c>
      <c r="AA4640">
        <f>1</f>
        <v>1</v>
      </c>
      <c r="AB4640" s="1">
        <v>42850</v>
      </c>
      <c r="AC4640" s="13">
        <f t="shared" si="653"/>
        <v>42826</v>
      </c>
      <c r="AD4640" s="14">
        <f t="shared" si="654"/>
        <v>42850</v>
      </c>
      <c r="AE4640" s="1" t="str">
        <f t="shared" si="655"/>
        <v>Tuesday</v>
      </c>
      <c r="AF4640" s="2">
        <v>0.4521296296296296</v>
      </c>
      <c r="AG4640" s="2">
        <f t="shared" si="656"/>
        <v>0.45833333333333331</v>
      </c>
      <c r="AH4640" t="s">
        <v>23</v>
      </c>
    </row>
    <row r="4641" spans="1:34" x14ac:dyDescent="0.25">
      <c r="A4641">
        <v>1176668</v>
      </c>
      <c r="B4641" t="s">
        <v>29</v>
      </c>
      <c r="C4641" t="s">
        <v>127</v>
      </c>
      <c r="D4641" t="s">
        <v>31</v>
      </c>
      <c r="E4641">
        <v>53718</v>
      </c>
      <c r="F4641" t="s">
        <v>20</v>
      </c>
      <c r="G4641" t="s">
        <v>99</v>
      </c>
      <c r="H4641">
        <v>11155</v>
      </c>
      <c r="I4641" t="s">
        <v>24</v>
      </c>
      <c r="J4641">
        <f>VLOOKUP(I4641,Key!$A$1:$C$73,2,FALSE)</f>
        <v>43.074655999999997</v>
      </c>
      <c r="K4641">
        <f>VLOOKUP(I4641,Key!$A$1:$C$73,3,FALSE)</f>
        <v>-87.889011999999994</v>
      </c>
      <c r="L4641" t="s">
        <v>21</v>
      </c>
      <c r="M4641">
        <f>VLOOKUP(L4641,Key!$A$1:$C$73,2,FALSE)</f>
        <v>43.074890000000003</v>
      </c>
      <c r="N4641">
        <f>VLOOKUP(L4641,Key!$A$1:$C$73,3,FALSE)</f>
        <v>-87.882810000000006</v>
      </c>
      <c r="O4641">
        <v>14</v>
      </c>
      <c r="P4641">
        <v>0</v>
      </c>
      <c r="Q4641">
        <v>2.1</v>
      </c>
      <c r="R4641">
        <v>2</v>
      </c>
      <c r="S4641">
        <v>84</v>
      </c>
      <c r="T4641">
        <f t="shared" si="648"/>
        <v>-1</v>
      </c>
      <c r="U4641" s="1">
        <v>42850</v>
      </c>
      <c r="V4641" s="13">
        <f t="shared" si="649"/>
        <v>42826</v>
      </c>
      <c r="W4641" s="14">
        <f t="shared" si="650"/>
        <v>42850</v>
      </c>
      <c r="X4641" s="1" t="str">
        <f t="shared" si="651"/>
        <v>Tuesday</v>
      </c>
      <c r="Y4641" s="2">
        <v>0.45233796296296297</v>
      </c>
      <c r="Z4641" s="2">
        <f t="shared" si="652"/>
        <v>0.45833333333333331</v>
      </c>
      <c r="AA4641">
        <f>1</f>
        <v>1</v>
      </c>
      <c r="AB4641" s="1">
        <v>42850</v>
      </c>
      <c r="AC4641" s="13">
        <f t="shared" si="653"/>
        <v>42826</v>
      </c>
      <c r="AD4641" s="14">
        <f t="shared" si="654"/>
        <v>42850</v>
      </c>
      <c r="AE4641" s="1" t="str">
        <f t="shared" si="655"/>
        <v>Tuesday</v>
      </c>
      <c r="AF4641" s="2">
        <v>0.4624537037037037</v>
      </c>
      <c r="AG4641" s="2">
        <f t="shared" si="656"/>
        <v>0.45833333333333331</v>
      </c>
      <c r="AH4641" t="s">
        <v>23</v>
      </c>
    </row>
    <row r="4642" spans="1:34" x14ac:dyDescent="0.25">
      <c r="A4642">
        <v>1598961</v>
      </c>
      <c r="B4642" t="s">
        <v>29</v>
      </c>
      <c r="C4642" t="s">
        <v>51</v>
      </c>
      <c r="D4642" t="s">
        <v>31</v>
      </c>
      <c r="E4642">
        <v>53217</v>
      </c>
      <c r="F4642" t="s">
        <v>20</v>
      </c>
      <c r="G4642" t="s">
        <v>97</v>
      </c>
      <c r="H4642">
        <v>88</v>
      </c>
      <c r="I4642" t="s">
        <v>94</v>
      </c>
      <c r="J4642">
        <f>VLOOKUP(I4642,Key!$A$1:$C$73,2,FALSE)</f>
        <v>43.020020000000002</v>
      </c>
      <c r="K4642">
        <f>VLOOKUP(I4642,Key!$A$1:$C$73,3,FALSE)</f>
        <v>-87.912540000000007</v>
      </c>
      <c r="L4642" t="s">
        <v>94</v>
      </c>
      <c r="M4642">
        <f>VLOOKUP(L4642,Key!$A$1:$C$73,2,FALSE)</f>
        <v>43.020020000000002</v>
      </c>
      <c r="N4642">
        <f>VLOOKUP(L4642,Key!$A$1:$C$73,3,FALSE)</f>
        <v>-87.912540000000007</v>
      </c>
      <c r="O4642">
        <v>28</v>
      </c>
      <c r="P4642">
        <v>2</v>
      </c>
      <c r="Q4642">
        <v>4.2</v>
      </c>
      <c r="R4642">
        <v>4</v>
      </c>
      <c r="S4642">
        <v>168</v>
      </c>
      <c r="T4642">
        <f t="shared" si="648"/>
        <v>-1</v>
      </c>
      <c r="U4642" s="1">
        <v>42850</v>
      </c>
      <c r="V4642" s="13">
        <f t="shared" si="649"/>
        <v>42826</v>
      </c>
      <c r="W4642" s="14">
        <f t="shared" si="650"/>
        <v>42850</v>
      </c>
      <c r="X4642" s="1" t="str">
        <f t="shared" si="651"/>
        <v>Tuesday</v>
      </c>
      <c r="Y4642" s="2">
        <v>0.50275462962962958</v>
      </c>
      <c r="Z4642" s="2">
        <f t="shared" si="652"/>
        <v>0.5</v>
      </c>
      <c r="AA4642">
        <f>1</f>
        <v>1</v>
      </c>
      <c r="AB4642" s="1">
        <v>42850</v>
      </c>
      <c r="AC4642" s="13">
        <f t="shared" si="653"/>
        <v>42826</v>
      </c>
      <c r="AD4642" s="14">
        <f t="shared" si="654"/>
        <v>42850</v>
      </c>
      <c r="AE4642" s="1" t="str">
        <f t="shared" si="655"/>
        <v>Tuesday</v>
      </c>
      <c r="AF4642" s="2">
        <v>0.52172453703703703</v>
      </c>
      <c r="AG4642" s="2">
        <f t="shared" si="656"/>
        <v>0.54166666666666663</v>
      </c>
      <c r="AH4642" t="s">
        <v>25</v>
      </c>
    </row>
    <row r="4643" spans="1:34" x14ac:dyDescent="0.25">
      <c r="A4643">
        <v>1372080</v>
      </c>
      <c r="B4643" t="s">
        <v>29</v>
      </c>
      <c r="C4643" t="s">
        <v>47</v>
      </c>
      <c r="D4643" t="s">
        <v>31</v>
      </c>
      <c r="E4643">
        <v>53201</v>
      </c>
      <c r="F4643" t="s">
        <v>20</v>
      </c>
      <c r="G4643" t="s">
        <v>32</v>
      </c>
      <c r="H4643">
        <v>11080</v>
      </c>
      <c r="I4643" t="s">
        <v>22</v>
      </c>
      <c r="J4643">
        <f>VLOOKUP(I4643,Key!$A$1:$C$73,2,FALSE)</f>
        <v>43.058619999999998</v>
      </c>
      <c r="K4643">
        <f>VLOOKUP(I4643,Key!$A$1:$C$73,3,FALSE)</f>
        <v>-87.885319999999993</v>
      </c>
      <c r="L4643" t="s">
        <v>21</v>
      </c>
      <c r="M4643">
        <f>VLOOKUP(L4643,Key!$A$1:$C$73,2,FALSE)</f>
        <v>43.074890000000003</v>
      </c>
      <c r="N4643">
        <f>VLOOKUP(L4643,Key!$A$1:$C$73,3,FALSE)</f>
        <v>-87.882810000000006</v>
      </c>
      <c r="O4643">
        <v>9</v>
      </c>
      <c r="P4643">
        <v>0</v>
      </c>
      <c r="Q4643">
        <v>1.4</v>
      </c>
      <c r="R4643">
        <v>1.3</v>
      </c>
      <c r="S4643">
        <v>54</v>
      </c>
      <c r="T4643">
        <f t="shared" si="648"/>
        <v>-1</v>
      </c>
      <c r="U4643" s="1">
        <v>42850</v>
      </c>
      <c r="V4643" s="13">
        <f t="shared" si="649"/>
        <v>42826</v>
      </c>
      <c r="W4643" s="14">
        <f t="shared" si="650"/>
        <v>42850</v>
      </c>
      <c r="X4643" s="1" t="str">
        <f t="shared" si="651"/>
        <v>Tuesday</v>
      </c>
      <c r="Y4643" s="2">
        <v>0.55442129629629633</v>
      </c>
      <c r="Z4643" s="2">
        <f t="shared" si="652"/>
        <v>0.54166666666666663</v>
      </c>
      <c r="AA4643">
        <f>1</f>
        <v>1</v>
      </c>
      <c r="AB4643" s="1">
        <v>42850</v>
      </c>
      <c r="AC4643" s="13">
        <f t="shared" si="653"/>
        <v>42826</v>
      </c>
      <c r="AD4643" s="14">
        <f t="shared" si="654"/>
        <v>42850</v>
      </c>
      <c r="AE4643" s="1" t="str">
        <f t="shared" si="655"/>
        <v>Tuesday</v>
      </c>
      <c r="AF4643" s="2">
        <v>0.56063657407407408</v>
      </c>
      <c r="AG4643" s="2">
        <f t="shared" si="656"/>
        <v>0.54166666666666663</v>
      </c>
      <c r="AH4643" t="s">
        <v>23</v>
      </c>
    </row>
    <row r="4644" spans="1:34" x14ac:dyDescent="0.25">
      <c r="A4644">
        <v>1372080</v>
      </c>
      <c r="B4644" t="s">
        <v>29</v>
      </c>
      <c r="C4644" t="s">
        <v>47</v>
      </c>
      <c r="D4644" t="s">
        <v>31</v>
      </c>
      <c r="E4644">
        <v>53201</v>
      </c>
      <c r="F4644" t="s">
        <v>20</v>
      </c>
      <c r="G4644" t="s">
        <v>32</v>
      </c>
      <c r="H4644">
        <v>168</v>
      </c>
      <c r="I4644" t="s">
        <v>66</v>
      </c>
      <c r="J4644">
        <f>VLOOKUP(I4644,Key!$A$1:$C$73,2,FALSE)</f>
        <v>43.078530000000001</v>
      </c>
      <c r="K4644">
        <f>VLOOKUP(I4644,Key!$A$1:$C$73,3,FALSE)</f>
        <v>-87.882620000000003</v>
      </c>
      <c r="L4644" t="s">
        <v>66</v>
      </c>
      <c r="M4644">
        <f>VLOOKUP(L4644,Key!$A$1:$C$73,2,FALSE)</f>
        <v>43.078530000000001</v>
      </c>
      <c r="N4644">
        <f>VLOOKUP(L4644,Key!$A$1:$C$73,3,FALSE)</f>
        <v>-87.882620000000003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f t="shared" si="648"/>
        <v>-1</v>
      </c>
      <c r="U4644" s="1">
        <v>42850</v>
      </c>
      <c r="V4644" s="13">
        <f t="shared" si="649"/>
        <v>42826</v>
      </c>
      <c r="W4644" s="14">
        <f t="shared" si="650"/>
        <v>42850</v>
      </c>
      <c r="X4644" s="1" t="str">
        <f t="shared" si="651"/>
        <v>Tuesday</v>
      </c>
      <c r="Y4644" s="2">
        <v>0.71394675925925932</v>
      </c>
      <c r="Z4644" s="2">
        <f t="shared" si="652"/>
        <v>0.70833333333333326</v>
      </c>
      <c r="AA4644">
        <f>1</f>
        <v>1</v>
      </c>
      <c r="AB4644" s="1">
        <v>42850</v>
      </c>
      <c r="AC4644" s="13">
        <f t="shared" si="653"/>
        <v>42826</v>
      </c>
      <c r="AD4644" s="14">
        <f t="shared" si="654"/>
        <v>42850</v>
      </c>
      <c r="AE4644" s="1" t="str">
        <f t="shared" si="655"/>
        <v>Tuesday</v>
      </c>
      <c r="AF4644" s="2">
        <v>0.71425925925925926</v>
      </c>
      <c r="AG4644" s="2">
        <f t="shared" si="656"/>
        <v>0.70833333333333326</v>
      </c>
      <c r="AH4644" t="s">
        <v>25</v>
      </c>
    </row>
    <row r="4645" spans="1:34" x14ac:dyDescent="0.25">
      <c r="A4645">
        <v>1372197</v>
      </c>
      <c r="B4645" t="s">
        <v>29</v>
      </c>
      <c r="C4645" t="s">
        <v>30</v>
      </c>
      <c r="D4645" t="s">
        <v>31</v>
      </c>
      <c r="E4645">
        <v>53202</v>
      </c>
      <c r="F4645" t="s">
        <v>20</v>
      </c>
      <c r="G4645" t="s">
        <v>32</v>
      </c>
      <c r="H4645">
        <v>81</v>
      </c>
      <c r="I4645" t="s">
        <v>66</v>
      </c>
      <c r="J4645">
        <f>VLOOKUP(I4645,Key!$A$1:$C$73,2,FALSE)</f>
        <v>43.078530000000001</v>
      </c>
      <c r="K4645">
        <f>VLOOKUP(I4645,Key!$A$1:$C$73,3,FALSE)</f>
        <v>-87.882620000000003</v>
      </c>
      <c r="L4645" t="s">
        <v>75</v>
      </c>
      <c r="M4645">
        <f>VLOOKUP(L4645,Key!$A$1:$C$73,2,FALSE)</f>
        <v>43.060296999999998</v>
      </c>
      <c r="N4645">
        <f>VLOOKUP(L4645,Key!$A$1:$C$73,3,FALSE)</f>
        <v>-87.913150000000002</v>
      </c>
      <c r="O4645">
        <v>25</v>
      </c>
      <c r="P4645">
        <v>0</v>
      </c>
      <c r="Q4645">
        <v>3.8</v>
      </c>
      <c r="R4645">
        <v>3.6</v>
      </c>
      <c r="S4645">
        <v>150</v>
      </c>
      <c r="T4645">
        <f t="shared" si="648"/>
        <v>-1</v>
      </c>
      <c r="U4645" s="1">
        <v>42850</v>
      </c>
      <c r="V4645" s="13">
        <f t="shared" si="649"/>
        <v>42826</v>
      </c>
      <c r="W4645" s="14">
        <f t="shared" si="650"/>
        <v>42850</v>
      </c>
      <c r="X4645" s="1" t="str">
        <f t="shared" si="651"/>
        <v>Tuesday</v>
      </c>
      <c r="Y4645" s="2">
        <v>0.71909722222222217</v>
      </c>
      <c r="Z4645" s="2">
        <f t="shared" si="652"/>
        <v>0.70833333333333326</v>
      </c>
      <c r="AA4645">
        <f>1</f>
        <v>1</v>
      </c>
      <c r="AB4645" s="1">
        <v>42850</v>
      </c>
      <c r="AC4645" s="13">
        <f t="shared" si="653"/>
        <v>42826</v>
      </c>
      <c r="AD4645" s="14">
        <f t="shared" si="654"/>
        <v>42850</v>
      </c>
      <c r="AE4645" s="1" t="str">
        <f t="shared" si="655"/>
        <v>Tuesday</v>
      </c>
      <c r="AF4645" s="2">
        <v>0.73652777777777778</v>
      </c>
      <c r="AG4645" s="2">
        <f t="shared" si="656"/>
        <v>0.75</v>
      </c>
      <c r="AH4645" t="s">
        <v>23</v>
      </c>
    </row>
    <row r="4646" spans="1:34" x14ac:dyDescent="0.25">
      <c r="A4646">
        <v>1012659</v>
      </c>
      <c r="B4646" t="s">
        <v>29</v>
      </c>
      <c r="C4646" t="s">
        <v>47</v>
      </c>
      <c r="D4646" t="s">
        <v>31</v>
      </c>
      <c r="E4646">
        <v>53211</v>
      </c>
      <c r="F4646" t="s">
        <v>20</v>
      </c>
      <c r="G4646" t="s">
        <v>32</v>
      </c>
      <c r="H4646">
        <v>5485</v>
      </c>
      <c r="I4646" t="s">
        <v>33</v>
      </c>
      <c r="J4646">
        <f>VLOOKUP(I4646,Key!$A$1:$C$73,2,FALSE)</f>
        <v>43.045712999999999</v>
      </c>
      <c r="K4646">
        <f>VLOOKUP(I4646,Key!$A$1:$C$73,3,FALSE)</f>
        <v>-87.899756999999994</v>
      </c>
      <c r="L4646" t="s">
        <v>62</v>
      </c>
      <c r="M4646">
        <f>VLOOKUP(L4646,Key!$A$1:$C$73,2,FALSE)</f>
        <v>43.052460000000004</v>
      </c>
      <c r="N4646">
        <f>VLOOKUP(L4646,Key!$A$1:$C$73,3,FALSE)</f>
        <v>-87.891000000000005</v>
      </c>
      <c r="O4646">
        <v>4</v>
      </c>
      <c r="P4646">
        <v>0</v>
      </c>
      <c r="Q4646">
        <v>0.6</v>
      </c>
      <c r="R4646">
        <v>0.6</v>
      </c>
      <c r="S4646">
        <v>24</v>
      </c>
      <c r="T4646">
        <f t="shared" si="648"/>
        <v>-1</v>
      </c>
      <c r="U4646" s="1">
        <v>42850</v>
      </c>
      <c r="V4646" s="13">
        <f t="shared" si="649"/>
        <v>42826</v>
      </c>
      <c r="W4646" s="14">
        <f t="shared" si="650"/>
        <v>42850</v>
      </c>
      <c r="X4646" s="1" t="str">
        <f t="shared" si="651"/>
        <v>Tuesday</v>
      </c>
      <c r="Y4646" s="2">
        <v>0.72550925925925924</v>
      </c>
      <c r="Z4646" s="2">
        <f t="shared" si="652"/>
        <v>0.70833333333333326</v>
      </c>
      <c r="AA4646">
        <f>1</f>
        <v>1</v>
      </c>
      <c r="AB4646" s="1">
        <v>42850</v>
      </c>
      <c r="AC4646" s="13">
        <f t="shared" si="653"/>
        <v>42826</v>
      </c>
      <c r="AD4646" s="14">
        <f t="shared" si="654"/>
        <v>42850</v>
      </c>
      <c r="AE4646" s="1" t="str">
        <f t="shared" si="655"/>
        <v>Tuesday</v>
      </c>
      <c r="AF4646" s="2">
        <v>0.72818287037037033</v>
      </c>
      <c r="AG4646" s="2">
        <f t="shared" si="656"/>
        <v>0.70833333333333326</v>
      </c>
      <c r="AH4646" t="s">
        <v>23</v>
      </c>
    </row>
    <row r="4647" spans="1:34" x14ac:dyDescent="0.25">
      <c r="A4647">
        <v>1517760</v>
      </c>
      <c r="B4647" t="s">
        <v>29</v>
      </c>
      <c r="C4647" t="s">
        <v>47</v>
      </c>
      <c r="D4647" t="s">
        <v>31</v>
      </c>
      <c r="E4647">
        <v>53212</v>
      </c>
      <c r="F4647" t="s">
        <v>20</v>
      </c>
      <c r="G4647" t="s">
        <v>32</v>
      </c>
      <c r="H4647">
        <v>43</v>
      </c>
      <c r="I4647" t="s">
        <v>42</v>
      </c>
      <c r="J4647">
        <f>VLOOKUP(I4647,Key!$A$1:$C$73,2,FALSE)</f>
        <v>43.038719999999998</v>
      </c>
      <c r="K4647">
        <f>VLOOKUP(I4647,Key!$A$1:$C$73,3,FALSE)</f>
        <v>-87.905339999999995</v>
      </c>
      <c r="L4647" t="s">
        <v>86</v>
      </c>
      <c r="M4647">
        <f>VLOOKUP(L4647,Key!$A$1:$C$73,2,FALSE)</f>
        <v>43.052549999999997</v>
      </c>
      <c r="N4647">
        <f>VLOOKUP(L4647,Key!$A$1:$C$73,3,FALSE)</f>
        <v>-87.909329999999997</v>
      </c>
      <c r="O4647">
        <v>10</v>
      </c>
      <c r="P4647">
        <v>0</v>
      </c>
      <c r="Q4647">
        <v>1.5</v>
      </c>
      <c r="R4647">
        <v>1.4</v>
      </c>
      <c r="S4647">
        <v>60</v>
      </c>
      <c r="T4647">
        <f t="shared" si="648"/>
        <v>-1</v>
      </c>
      <c r="U4647" s="1">
        <v>42850</v>
      </c>
      <c r="V4647" s="13">
        <f t="shared" si="649"/>
        <v>42826</v>
      </c>
      <c r="W4647" s="14">
        <f t="shared" si="650"/>
        <v>42850</v>
      </c>
      <c r="X4647" s="1" t="str">
        <f t="shared" si="651"/>
        <v>Tuesday</v>
      </c>
      <c r="Y4647" s="2">
        <v>0.73444444444444434</v>
      </c>
      <c r="Z4647" s="2">
        <f t="shared" si="652"/>
        <v>0.75</v>
      </c>
      <c r="AA4647">
        <f>1</f>
        <v>1</v>
      </c>
      <c r="AB4647" s="1">
        <v>42850</v>
      </c>
      <c r="AC4647" s="13">
        <f t="shared" si="653"/>
        <v>42826</v>
      </c>
      <c r="AD4647" s="14">
        <f t="shared" si="654"/>
        <v>42850</v>
      </c>
      <c r="AE4647" s="1" t="str">
        <f t="shared" si="655"/>
        <v>Tuesday</v>
      </c>
      <c r="AF4647" s="2">
        <v>0.74152777777777779</v>
      </c>
      <c r="AG4647" s="2">
        <f t="shared" si="656"/>
        <v>0.75</v>
      </c>
      <c r="AH4647" t="s">
        <v>23</v>
      </c>
    </row>
    <row r="4648" spans="1:34" x14ac:dyDescent="0.25">
      <c r="A4648">
        <v>1372197</v>
      </c>
      <c r="B4648" t="s">
        <v>29</v>
      </c>
      <c r="C4648" t="s">
        <v>30</v>
      </c>
      <c r="D4648" t="s">
        <v>31</v>
      </c>
      <c r="E4648">
        <v>53202</v>
      </c>
      <c r="F4648" t="s">
        <v>20</v>
      </c>
      <c r="G4648" t="s">
        <v>32</v>
      </c>
      <c r="H4648">
        <v>5429</v>
      </c>
      <c r="I4648" t="s">
        <v>75</v>
      </c>
      <c r="J4648">
        <f>VLOOKUP(I4648,Key!$A$1:$C$73,2,FALSE)</f>
        <v>43.060296999999998</v>
      </c>
      <c r="K4648">
        <f>VLOOKUP(I4648,Key!$A$1:$C$73,3,FALSE)</f>
        <v>-87.913150000000002</v>
      </c>
      <c r="L4648" t="s">
        <v>22</v>
      </c>
      <c r="M4648">
        <f>VLOOKUP(L4648,Key!$A$1:$C$73,2,FALSE)</f>
        <v>43.058619999999998</v>
      </c>
      <c r="N4648">
        <f>VLOOKUP(L4648,Key!$A$1:$C$73,3,FALSE)</f>
        <v>-87.885319999999993</v>
      </c>
      <c r="O4648">
        <v>14</v>
      </c>
      <c r="P4648">
        <v>0</v>
      </c>
      <c r="Q4648">
        <v>2.1</v>
      </c>
      <c r="R4648">
        <v>2</v>
      </c>
      <c r="S4648">
        <v>84</v>
      </c>
      <c r="T4648">
        <f t="shared" si="648"/>
        <v>-1</v>
      </c>
      <c r="U4648" s="1">
        <v>42850</v>
      </c>
      <c r="V4648" s="13">
        <f t="shared" si="649"/>
        <v>42826</v>
      </c>
      <c r="W4648" s="14">
        <f t="shared" si="650"/>
        <v>42850</v>
      </c>
      <c r="X4648" s="1" t="str">
        <f t="shared" si="651"/>
        <v>Tuesday</v>
      </c>
      <c r="Y4648" s="2">
        <v>0.77186342592592594</v>
      </c>
      <c r="Z4648" s="2">
        <f t="shared" si="652"/>
        <v>0.79166666666666663</v>
      </c>
      <c r="AA4648">
        <f>1</f>
        <v>1</v>
      </c>
      <c r="AB4648" s="1">
        <v>42850</v>
      </c>
      <c r="AC4648" s="13">
        <f t="shared" si="653"/>
        <v>42826</v>
      </c>
      <c r="AD4648" s="14">
        <f t="shared" si="654"/>
        <v>42850</v>
      </c>
      <c r="AE4648" s="1" t="str">
        <f t="shared" si="655"/>
        <v>Tuesday</v>
      </c>
      <c r="AF4648" s="2">
        <v>0.78142361111111114</v>
      </c>
      <c r="AG4648" s="2">
        <f t="shared" si="656"/>
        <v>0.79166666666666663</v>
      </c>
      <c r="AH4648" t="s">
        <v>23</v>
      </c>
    </row>
    <row r="4649" spans="1:34" x14ac:dyDescent="0.25">
      <c r="A4649">
        <v>1586647</v>
      </c>
      <c r="B4649" t="s">
        <v>29</v>
      </c>
      <c r="C4649" t="s">
        <v>47</v>
      </c>
      <c r="D4649" t="s">
        <v>31</v>
      </c>
      <c r="E4649">
        <v>53204</v>
      </c>
      <c r="F4649" t="s">
        <v>20</v>
      </c>
      <c r="G4649" t="s">
        <v>97</v>
      </c>
      <c r="H4649">
        <v>36</v>
      </c>
      <c r="I4649" t="s">
        <v>81</v>
      </c>
      <c r="J4649">
        <f>VLOOKUP(I4649,Key!$A$1:$C$73,2,FALSE)</f>
        <v>43.058010000000003</v>
      </c>
      <c r="K4649">
        <f>VLOOKUP(I4649,Key!$A$1:$C$73,3,FALSE)</f>
        <v>-87.877300000000005</v>
      </c>
      <c r="L4649" t="s">
        <v>81</v>
      </c>
      <c r="M4649">
        <f>VLOOKUP(L4649,Key!$A$1:$C$73,2,FALSE)</f>
        <v>43.058010000000003</v>
      </c>
      <c r="N4649">
        <f>VLOOKUP(L4649,Key!$A$1:$C$73,3,FALSE)</f>
        <v>-87.877300000000005</v>
      </c>
      <c r="O4649">
        <v>88</v>
      </c>
      <c r="P4649">
        <v>6</v>
      </c>
      <c r="Q4649">
        <v>13.2</v>
      </c>
      <c r="R4649">
        <v>12.5</v>
      </c>
      <c r="S4649">
        <v>528</v>
      </c>
      <c r="T4649">
        <f t="shared" si="648"/>
        <v>-1</v>
      </c>
      <c r="U4649" s="1">
        <v>42850</v>
      </c>
      <c r="V4649" s="13">
        <f t="shared" si="649"/>
        <v>42826</v>
      </c>
      <c r="W4649" s="14">
        <f t="shared" si="650"/>
        <v>42850</v>
      </c>
      <c r="X4649" s="1" t="str">
        <f t="shared" si="651"/>
        <v>Tuesday</v>
      </c>
      <c r="Y4649" s="2">
        <v>0.77837962962962959</v>
      </c>
      <c r="Z4649" s="2">
        <f t="shared" si="652"/>
        <v>0.79166666666666663</v>
      </c>
      <c r="AA4649">
        <f>1</f>
        <v>1</v>
      </c>
      <c r="AB4649" s="1">
        <v>42850</v>
      </c>
      <c r="AC4649" s="13">
        <f t="shared" si="653"/>
        <v>42826</v>
      </c>
      <c r="AD4649" s="14">
        <f t="shared" si="654"/>
        <v>42850</v>
      </c>
      <c r="AE4649" s="1" t="str">
        <f t="shared" si="655"/>
        <v>Tuesday</v>
      </c>
      <c r="AF4649" s="2">
        <v>0.83898148148148144</v>
      </c>
      <c r="AG4649" s="2">
        <f t="shared" si="656"/>
        <v>0.83333333333333326</v>
      </c>
      <c r="AH4649" t="s">
        <v>25</v>
      </c>
    </row>
    <row r="4650" spans="1:34" x14ac:dyDescent="0.25">
      <c r="A4650">
        <v>1250295</v>
      </c>
      <c r="B4650" t="s">
        <v>29</v>
      </c>
      <c r="C4650" t="s">
        <v>116</v>
      </c>
      <c r="D4650" t="s">
        <v>31</v>
      </c>
      <c r="E4650">
        <v>54467</v>
      </c>
      <c r="F4650" t="s">
        <v>20</v>
      </c>
      <c r="G4650" t="s">
        <v>99</v>
      </c>
      <c r="H4650">
        <v>190</v>
      </c>
      <c r="I4650" t="s">
        <v>66</v>
      </c>
      <c r="J4650">
        <f>VLOOKUP(I4650,Key!$A$1:$C$73,2,FALSE)</f>
        <v>43.078530000000001</v>
      </c>
      <c r="K4650">
        <f>VLOOKUP(I4650,Key!$A$1:$C$73,3,FALSE)</f>
        <v>-87.882620000000003</v>
      </c>
      <c r="L4650" t="s">
        <v>24</v>
      </c>
      <c r="M4650">
        <f>VLOOKUP(L4650,Key!$A$1:$C$73,2,FALSE)</f>
        <v>43.074655999999997</v>
      </c>
      <c r="N4650">
        <f>VLOOKUP(L4650,Key!$A$1:$C$73,3,FALSE)</f>
        <v>-87.889011999999994</v>
      </c>
      <c r="O4650">
        <v>6</v>
      </c>
      <c r="P4650">
        <v>0</v>
      </c>
      <c r="Q4650">
        <v>0.9</v>
      </c>
      <c r="R4650">
        <v>0.9</v>
      </c>
      <c r="S4650">
        <v>36</v>
      </c>
      <c r="T4650">
        <f t="shared" si="648"/>
        <v>-1</v>
      </c>
      <c r="U4650" s="1">
        <v>42850</v>
      </c>
      <c r="V4650" s="13">
        <f t="shared" si="649"/>
        <v>42826</v>
      </c>
      <c r="W4650" s="14">
        <f t="shared" si="650"/>
        <v>42850</v>
      </c>
      <c r="X4650" s="1" t="str">
        <f t="shared" si="651"/>
        <v>Tuesday</v>
      </c>
      <c r="Y4650" s="2">
        <v>0.8103703703703703</v>
      </c>
      <c r="Z4650" s="2">
        <f t="shared" si="652"/>
        <v>0.79166666666666663</v>
      </c>
      <c r="AA4650">
        <f>1</f>
        <v>1</v>
      </c>
      <c r="AB4650" s="1">
        <v>42850</v>
      </c>
      <c r="AC4650" s="13">
        <f t="shared" si="653"/>
        <v>42826</v>
      </c>
      <c r="AD4650" s="14">
        <f t="shared" si="654"/>
        <v>42850</v>
      </c>
      <c r="AE4650" s="1" t="str">
        <f t="shared" si="655"/>
        <v>Tuesday</v>
      </c>
      <c r="AF4650" s="2">
        <v>0.81391203703703707</v>
      </c>
      <c r="AG4650" s="2">
        <f t="shared" si="656"/>
        <v>0.83333333333333326</v>
      </c>
      <c r="AH4650" t="s">
        <v>23</v>
      </c>
    </row>
    <row r="4651" spans="1:34" x14ac:dyDescent="0.25">
      <c r="A4651">
        <v>1494109</v>
      </c>
      <c r="B4651" t="s">
        <v>29</v>
      </c>
      <c r="C4651" t="s">
        <v>47</v>
      </c>
      <c r="D4651" t="s">
        <v>31</v>
      </c>
      <c r="E4651">
        <v>53233</v>
      </c>
      <c r="F4651" t="s">
        <v>20</v>
      </c>
      <c r="G4651" t="s">
        <v>32</v>
      </c>
      <c r="H4651">
        <v>5509</v>
      </c>
      <c r="I4651" t="s">
        <v>82</v>
      </c>
      <c r="J4651">
        <f>VLOOKUP(I4651,Key!$A$1:$C$73,2,FALSE)</f>
        <v>43.040349999999997</v>
      </c>
      <c r="K4651">
        <f>VLOOKUP(I4651,Key!$A$1:$C$73,3,FALSE)</f>
        <v>-87.920760000000001</v>
      </c>
      <c r="L4651" t="s">
        <v>44</v>
      </c>
      <c r="M4651">
        <f>VLOOKUP(L4651,Key!$A$1:$C$73,2,FALSE)</f>
        <v>43.03886</v>
      </c>
      <c r="N4651">
        <f>VLOOKUP(L4651,Key!$A$1:$C$73,3,FALSE)</f>
        <v>-87.902720000000002</v>
      </c>
      <c r="O4651">
        <v>8</v>
      </c>
      <c r="P4651">
        <v>0</v>
      </c>
      <c r="Q4651">
        <v>1.2</v>
      </c>
      <c r="R4651">
        <v>1.1000000000000001</v>
      </c>
      <c r="S4651">
        <v>48</v>
      </c>
      <c r="T4651">
        <f t="shared" si="648"/>
        <v>-1</v>
      </c>
      <c r="U4651" s="1">
        <v>42851</v>
      </c>
      <c r="V4651" s="13">
        <f t="shared" si="649"/>
        <v>42826</v>
      </c>
      <c r="W4651" s="14">
        <f t="shared" si="650"/>
        <v>42851</v>
      </c>
      <c r="X4651" s="1" t="str">
        <f t="shared" si="651"/>
        <v>Wednesday</v>
      </c>
      <c r="Y4651" s="2">
        <v>0.30709490740740741</v>
      </c>
      <c r="Z4651" s="2">
        <f t="shared" si="652"/>
        <v>0.29166666666666663</v>
      </c>
      <c r="AA4651">
        <f>1</f>
        <v>1</v>
      </c>
      <c r="AB4651" s="1">
        <v>42851</v>
      </c>
      <c r="AC4651" s="13">
        <f t="shared" si="653"/>
        <v>42826</v>
      </c>
      <c r="AD4651" s="14">
        <f t="shared" si="654"/>
        <v>42851</v>
      </c>
      <c r="AE4651" s="1" t="str">
        <f t="shared" si="655"/>
        <v>Wednesday</v>
      </c>
      <c r="AF4651" s="2">
        <v>0.31290509259259258</v>
      </c>
      <c r="AG4651" s="2">
        <f t="shared" si="656"/>
        <v>0.33333333333333331</v>
      </c>
      <c r="AH4651" t="s">
        <v>23</v>
      </c>
    </row>
    <row r="4652" spans="1:34" x14ac:dyDescent="0.25">
      <c r="A4652">
        <v>1312561</v>
      </c>
      <c r="B4652" t="s">
        <v>29</v>
      </c>
      <c r="C4652" t="s">
        <v>47</v>
      </c>
      <c r="D4652" t="s">
        <v>31</v>
      </c>
      <c r="E4652">
        <v>53202</v>
      </c>
      <c r="F4652" t="s">
        <v>20</v>
      </c>
      <c r="G4652" t="s">
        <v>97</v>
      </c>
      <c r="H4652">
        <v>5424</v>
      </c>
      <c r="I4652" t="s">
        <v>57</v>
      </c>
      <c r="J4652">
        <f>VLOOKUP(I4652,Key!$A$1:$C$73,2,FALSE)</f>
        <v>43.03913</v>
      </c>
      <c r="K4652">
        <f>VLOOKUP(I4652,Key!$A$1:$C$73,3,FALSE)</f>
        <v>-87.916150000000002</v>
      </c>
      <c r="L4652" t="s">
        <v>82</v>
      </c>
      <c r="M4652">
        <f>VLOOKUP(L4652,Key!$A$1:$C$73,2,FALSE)</f>
        <v>43.040349999999997</v>
      </c>
      <c r="N4652">
        <f>VLOOKUP(L4652,Key!$A$1:$C$73,3,FALSE)</f>
        <v>-87.920760000000001</v>
      </c>
      <c r="O4652">
        <v>2</v>
      </c>
      <c r="P4652">
        <v>0</v>
      </c>
      <c r="Q4652">
        <v>0.3</v>
      </c>
      <c r="R4652">
        <v>0.3</v>
      </c>
      <c r="S4652">
        <v>12</v>
      </c>
      <c r="T4652">
        <f t="shared" si="648"/>
        <v>-1</v>
      </c>
      <c r="U4652" s="1">
        <v>42851</v>
      </c>
      <c r="V4652" s="13">
        <f t="shared" si="649"/>
        <v>42826</v>
      </c>
      <c r="W4652" s="14">
        <f t="shared" si="650"/>
        <v>42851</v>
      </c>
      <c r="X4652" s="1" t="str">
        <f t="shared" si="651"/>
        <v>Wednesday</v>
      </c>
      <c r="Y4652" s="2">
        <v>0.38346064814814818</v>
      </c>
      <c r="Z4652" s="2">
        <f t="shared" si="652"/>
        <v>0.375</v>
      </c>
      <c r="AA4652">
        <f>1</f>
        <v>1</v>
      </c>
      <c r="AB4652" s="1">
        <v>42851</v>
      </c>
      <c r="AC4652" s="13">
        <f t="shared" si="653"/>
        <v>42826</v>
      </c>
      <c r="AD4652" s="14">
        <f t="shared" si="654"/>
        <v>42851</v>
      </c>
      <c r="AE4652" s="1" t="str">
        <f t="shared" si="655"/>
        <v>Wednesday</v>
      </c>
      <c r="AF4652" s="2">
        <v>0.38481481481481478</v>
      </c>
      <c r="AG4652" s="2">
        <f t="shared" si="656"/>
        <v>0.375</v>
      </c>
      <c r="AH4652" t="s">
        <v>23</v>
      </c>
    </row>
    <row r="4653" spans="1:34" x14ac:dyDescent="0.25">
      <c r="A4653">
        <v>1238862</v>
      </c>
      <c r="B4653" t="s">
        <v>29</v>
      </c>
      <c r="C4653" t="s">
        <v>154</v>
      </c>
      <c r="D4653" t="s">
        <v>31</v>
      </c>
      <c r="E4653">
        <v>53528</v>
      </c>
      <c r="F4653" t="s">
        <v>20</v>
      </c>
      <c r="G4653" t="s">
        <v>99</v>
      </c>
      <c r="H4653">
        <v>5534</v>
      </c>
      <c r="I4653" t="s">
        <v>22</v>
      </c>
      <c r="J4653">
        <f>VLOOKUP(I4653,Key!$A$1:$C$73,2,FALSE)</f>
        <v>43.058619999999998</v>
      </c>
      <c r="K4653">
        <f>VLOOKUP(I4653,Key!$A$1:$C$73,3,FALSE)</f>
        <v>-87.885319999999993</v>
      </c>
      <c r="L4653" t="s">
        <v>21</v>
      </c>
      <c r="M4653">
        <f>VLOOKUP(L4653,Key!$A$1:$C$73,2,FALSE)</f>
        <v>43.074890000000003</v>
      </c>
      <c r="N4653">
        <f>VLOOKUP(L4653,Key!$A$1:$C$73,3,FALSE)</f>
        <v>-87.882810000000006</v>
      </c>
      <c r="O4653">
        <v>8</v>
      </c>
      <c r="P4653">
        <v>0</v>
      </c>
      <c r="Q4653">
        <v>1.2</v>
      </c>
      <c r="R4653">
        <v>1.1000000000000001</v>
      </c>
      <c r="S4653">
        <v>48</v>
      </c>
      <c r="T4653">
        <f t="shared" si="648"/>
        <v>-1</v>
      </c>
      <c r="U4653" s="1">
        <v>42851</v>
      </c>
      <c r="V4653" s="13">
        <f t="shared" si="649"/>
        <v>42826</v>
      </c>
      <c r="W4653" s="14">
        <f t="shared" si="650"/>
        <v>42851</v>
      </c>
      <c r="X4653" s="1" t="str">
        <f t="shared" si="651"/>
        <v>Wednesday</v>
      </c>
      <c r="Y4653" s="2">
        <v>0.53626157407407404</v>
      </c>
      <c r="Z4653" s="2">
        <f t="shared" si="652"/>
        <v>0.54166666666666663</v>
      </c>
      <c r="AA4653">
        <f>1</f>
        <v>1</v>
      </c>
      <c r="AB4653" s="1">
        <v>42851</v>
      </c>
      <c r="AC4653" s="13">
        <f t="shared" si="653"/>
        <v>42826</v>
      </c>
      <c r="AD4653" s="14">
        <f t="shared" si="654"/>
        <v>42851</v>
      </c>
      <c r="AE4653" s="1" t="str">
        <f t="shared" si="655"/>
        <v>Wednesday</v>
      </c>
      <c r="AF4653" s="2">
        <v>0.54189814814814818</v>
      </c>
      <c r="AG4653" s="2">
        <f t="shared" si="656"/>
        <v>0.54166666666666663</v>
      </c>
      <c r="AH4653" t="s">
        <v>23</v>
      </c>
    </row>
    <row r="4654" spans="1:34" x14ac:dyDescent="0.25">
      <c r="A4654">
        <v>1321282</v>
      </c>
      <c r="B4654" t="s">
        <v>29</v>
      </c>
      <c r="C4654" t="s">
        <v>47</v>
      </c>
      <c r="D4654" t="s">
        <v>31</v>
      </c>
      <c r="E4654">
        <v>53202</v>
      </c>
      <c r="F4654" t="s">
        <v>20</v>
      </c>
      <c r="G4654" t="s">
        <v>32</v>
      </c>
      <c r="H4654">
        <v>5571</v>
      </c>
      <c r="I4654" t="s">
        <v>89</v>
      </c>
      <c r="J4654">
        <f>VLOOKUP(I4654,Key!$A$1:$C$73,2,FALSE)</f>
        <v>43.060155999999999</v>
      </c>
      <c r="K4654">
        <f>VLOOKUP(I4654,Key!$A$1:$C$73,3,FALSE)</f>
        <v>-87.881258000000003</v>
      </c>
      <c r="L4654" t="s">
        <v>21</v>
      </c>
      <c r="M4654">
        <f>VLOOKUP(L4654,Key!$A$1:$C$73,2,FALSE)</f>
        <v>43.074890000000003</v>
      </c>
      <c r="N4654">
        <f>VLOOKUP(L4654,Key!$A$1:$C$73,3,FALSE)</f>
        <v>-87.882810000000006</v>
      </c>
      <c r="O4654">
        <v>7</v>
      </c>
      <c r="P4654">
        <v>0</v>
      </c>
      <c r="Q4654">
        <v>1.1000000000000001</v>
      </c>
      <c r="R4654">
        <v>1</v>
      </c>
      <c r="S4654">
        <v>42</v>
      </c>
      <c r="T4654">
        <f t="shared" si="648"/>
        <v>-1</v>
      </c>
      <c r="U4654" s="1">
        <v>42851</v>
      </c>
      <c r="V4654" s="13">
        <f t="shared" si="649"/>
        <v>42826</v>
      </c>
      <c r="W4654" s="14">
        <f t="shared" si="650"/>
        <v>42851</v>
      </c>
      <c r="X4654" s="1" t="str">
        <f t="shared" si="651"/>
        <v>Wednesday</v>
      </c>
      <c r="Y4654" s="2">
        <v>0.53818287037037038</v>
      </c>
      <c r="Z4654" s="2">
        <f t="shared" si="652"/>
        <v>0.54166666666666663</v>
      </c>
      <c r="AA4654">
        <f>1</f>
        <v>1</v>
      </c>
      <c r="AB4654" s="1">
        <v>42851</v>
      </c>
      <c r="AC4654" s="13">
        <f t="shared" si="653"/>
        <v>42826</v>
      </c>
      <c r="AD4654" s="14">
        <f t="shared" si="654"/>
        <v>42851</v>
      </c>
      <c r="AE4654" s="1" t="str">
        <f t="shared" si="655"/>
        <v>Wednesday</v>
      </c>
      <c r="AF4654" s="2">
        <v>0.54296296296296298</v>
      </c>
      <c r="AG4654" s="2">
        <f t="shared" si="656"/>
        <v>0.54166666666666663</v>
      </c>
      <c r="AH4654" t="s">
        <v>23</v>
      </c>
    </row>
    <row r="4655" spans="1:34" x14ac:dyDescent="0.25">
      <c r="A4655">
        <v>1003049</v>
      </c>
      <c r="B4655" t="s">
        <v>29</v>
      </c>
      <c r="C4655" t="s">
        <v>47</v>
      </c>
      <c r="D4655" t="s">
        <v>31</v>
      </c>
      <c r="E4655">
        <v>53212</v>
      </c>
      <c r="F4655" t="s">
        <v>20</v>
      </c>
      <c r="G4655" t="s">
        <v>32</v>
      </c>
      <c r="H4655">
        <v>11080</v>
      </c>
      <c r="I4655" t="s">
        <v>61</v>
      </c>
      <c r="J4655">
        <f>VLOOKUP(I4655,Key!$A$1:$C$73,2,FALSE)</f>
        <v>43.060786</v>
      </c>
      <c r="K4655">
        <f>VLOOKUP(I4655,Key!$A$1:$C$73,3,FALSE)</f>
        <v>-87.883825999999999</v>
      </c>
      <c r="L4655" t="s">
        <v>61</v>
      </c>
      <c r="M4655">
        <f>VLOOKUP(L4655,Key!$A$1:$C$73,2,FALSE)</f>
        <v>43.060786</v>
      </c>
      <c r="N4655">
        <f>VLOOKUP(L4655,Key!$A$1:$C$73,3,FALSE)</f>
        <v>-87.883825999999999</v>
      </c>
      <c r="O4655">
        <v>17</v>
      </c>
      <c r="P4655">
        <v>0</v>
      </c>
      <c r="Q4655">
        <v>2.6</v>
      </c>
      <c r="R4655">
        <v>2.4</v>
      </c>
      <c r="S4655">
        <v>102</v>
      </c>
      <c r="T4655">
        <f t="shared" si="648"/>
        <v>-1</v>
      </c>
      <c r="U4655" s="1">
        <v>42851</v>
      </c>
      <c r="V4655" s="13">
        <f t="shared" si="649"/>
        <v>42826</v>
      </c>
      <c r="W4655" s="14">
        <f t="shared" si="650"/>
        <v>42851</v>
      </c>
      <c r="X4655" s="1" t="str">
        <f t="shared" si="651"/>
        <v>Wednesday</v>
      </c>
      <c r="Y4655" s="2">
        <v>0.58113425925925932</v>
      </c>
      <c r="Z4655" s="2">
        <f t="shared" si="652"/>
        <v>0.58333333333333326</v>
      </c>
      <c r="AA4655">
        <f>1</f>
        <v>1</v>
      </c>
      <c r="AB4655" s="1">
        <v>42851</v>
      </c>
      <c r="AC4655" s="13">
        <f t="shared" si="653"/>
        <v>42826</v>
      </c>
      <c r="AD4655" s="14">
        <f t="shared" si="654"/>
        <v>42851</v>
      </c>
      <c r="AE4655" s="1" t="str">
        <f t="shared" si="655"/>
        <v>Wednesday</v>
      </c>
      <c r="AF4655" s="2">
        <v>0.59293981481481484</v>
      </c>
      <c r="AG4655" s="2">
        <f t="shared" si="656"/>
        <v>0.58333333333333326</v>
      </c>
      <c r="AH4655" t="s">
        <v>25</v>
      </c>
    </row>
    <row r="4656" spans="1:34" x14ac:dyDescent="0.25">
      <c r="A4656">
        <v>1527528</v>
      </c>
      <c r="B4656" t="s">
        <v>29</v>
      </c>
      <c r="C4656" t="s">
        <v>103</v>
      </c>
      <c r="D4656" t="s">
        <v>31</v>
      </c>
      <c r="E4656">
        <v>53202</v>
      </c>
      <c r="F4656" t="s">
        <v>20</v>
      </c>
      <c r="G4656" t="s">
        <v>32</v>
      </c>
      <c r="H4656">
        <v>11124</v>
      </c>
      <c r="I4656" t="s">
        <v>62</v>
      </c>
      <c r="J4656">
        <f>VLOOKUP(I4656,Key!$A$1:$C$73,2,FALSE)</f>
        <v>43.052460000000004</v>
      </c>
      <c r="K4656">
        <f>VLOOKUP(I4656,Key!$A$1:$C$73,3,FALSE)</f>
        <v>-87.891000000000005</v>
      </c>
      <c r="L4656" t="s">
        <v>28</v>
      </c>
      <c r="M4656">
        <f>VLOOKUP(L4656,Key!$A$1:$C$73,2,FALSE)</f>
        <v>43.038580000000003</v>
      </c>
      <c r="N4656">
        <f>VLOOKUP(L4656,Key!$A$1:$C$73,3,FALSE)</f>
        <v>-87.90934</v>
      </c>
      <c r="O4656">
        <v>13</v>
      </c>
      <c r="P4656">
        <v>0</v>
      </c>
      <c r="Q4656">
        <v>2</v>
      </c>
      <c r="R4656">
        <v>1.9</v>
      </c>
      <c r="S4656">
        <v>78</v>
      </c>
      <c r="T4656">
        <f t="shared" si="648"/>
        <v>-1</v>
      </c>
      <c r="U4656" s="1">
        <v>42851</v>
      </c>
      <c r="V4656" s="13">
        <f t="shared" si="649"/>
        <v>42826</v>
      </c>
      <c r="W4656" s="14">
        <f t="shared" si="650"/>
        <v>42851</v>
      </c>
      <c r="X4656" s="1" t="str">
        <f t="shared" si="651"/>
        <v>Wednesday</v>
      </c>
      <c r="Y4656" s="2">
        <v>0.61873842592592598</v>
      </c>
      <c r="Z4656" s="2">
        <f t="shared" si="652"/>
        <v>0.625</v>
      </c>
      <c r="AA4656">
        <f>1</f>
        <v>1</v>
      </c>
      <c r="AB4656" s="1">
        <v>42851</v>
      </c>
      <c r="AC4656" s="13">
        <f t="shared" si="653"/>
        <v>42826</v>
      </c>
      <c r="AD4656" s="14">
        <f t="shared" si="654"/>
        <v>42851</v>
      </c>
      <c r="AE4656" s="1" t="str">
        <f t="shared" si="655"/>
        <v>Wednesday</v>
      </c>
      <c r="AF4656" s="2">
        <v>0.62740740740740741</v>
      </c>
      <c r="AG4656" s="2">
        <f t="shared" si="656"/>
        <v>0.625</v>
      </c>
      <c r="AH4656" t="s">
        <v>23</v>
      </c>
    </row>
    <row r="4657" spans="1:34" x14ac:dyDescent="0.25">
      <c r="A4657">
        <v>1578067</v>
      </c>
      <c r="B4657" t="s">
        <v>29</v>
      </c>
      <c r="C4657" t="s">
        <v>35</v>
      </c>
      <c r="D4657" t="s">
        <v>31</v>
      </c>
      <c r="E4657">
        <v>53226</v>
      </c>
      <c r="F4657" t="s">
        <v>20</v>
      </c>
      <c r="G4657" t="s">
        <v>97</v>
      </c>
      <c r="H4657">
        <v>354</v>
      </c>
      <c r="I4657" t="s">
        <v>90</v>
      </c>
      <c r="J4657">
        <f>VLOOKUP(I4657,Key!$A$1:$C$73,2,FALSE)</f>
        <v>43.06044</v>
      </c>
      <c r="K4657">
        <f>VLOOKUP(I4657,Key!$A$1:$C$73,3,FALSE)</f>
        <v>-88.016239999999996</v>
      </c>
      <c r="L4657" t="s">
        <v>90</v>
      </c>
      <c r="M4657">
        <f>VLOOKUP(L4657,Key!$A$1:$C$73,2,FALSE)</f>
        <v>43.06044</v>
      </c>
      <c r="N4657">
        <f>VLOOKUP(L4657,Key!$A$1:$C$73,3,FALSE)</f>
        <v>-88.016239999999996</v>
      </c>
      <c r="O4657">
        <v>43</v>
      </c>
      <c r="P4657">
        <v>4</v>
      </c>
      <c r="Q4657">
        <v>6.5</v>
      </c>
      <c r="R4657">
        <v>6.1</v>
      </c>
      <c r="S4657">
        <v>258</v>
      </c>
      <c r="T4657">
        <f t="shared" si="648"/>
        <v>-1</v>
      </c>
      <c r="U4657" s="1">
        <v>42851</v>
      </c>
      <c r="V4657" s="13">
        <f t="shared" si="649"/>
        <v>42826</v>
      </c>
      <c r="W4657" s="14">
        <f t="shared" si="650"/>
        <v>42851</v>
      </c>
      <c r="X4657" s="1" t="str">
        <f t="shared" si="651"/>
        <v>Wednesday</v>
      </c>
      <c r="Y4657" s="2">
        <v>0.6385763888888889</v>
      </c>
      <c r="Z4657" s="2">
        <f t="shared" si="652"/>
        <v>0.625</v>
      </c>
      <c r="AA4657">
        <f>1</f>
        <v>1</v>
      </c>
      <c r="AB4657" s="1">
        <v>42851</v>
      </c>
      <c r="AC4657" s="13">
        <f t="shared" si="653"/>
        <v>42826</v>
      </c>
      <c r="AD4657" s="14">
        <f t="shared" si="654"/>
        <v>42851</v>
      </c>
      <c r="AE4657" s="1" t="str">
        <f t="shared" si="655"/>
        <v>Wednesday</v>
      </c>
      <c r="AF4657" s="2">
        <v>0.66824074074074069</v>
      </c>
      <c r="AG4657" s="2">
        <f t="shared" si="656"/>
        <v>0.66666666666666663</v>
      </c>
      <c r="AH4657" t="s">
        <v>25</v>
      </c>
    </row>
    <row r="4658" spans="1:34" x14ac:dyDescent="0.25">
      <c r="A4658">
        <v>1358129</v>
      </c>
      <c r="B4658" t="s">
        <v>29</v>
      </c>
      <c r="C4658" t="s">
        <v>47</v>
      </c>
      <c r="D4658" t="s">
        <v>31</v>
      </c>
      <c r="E4658">
        <v>53202</v>
      </c>
      <c r="F4658" t="s">
        <v>20</v>
      </c>
      <c r="G4658" t="s">
        <v>32</v>
      </c>
      <c r="H4658">
        <v>5713</v>
      </c>
      <c r="I4658" t="s">
        <v>65</v>
      </c>
      <c r="J4658">
        <f>VLOOKUP(I4658,Key!$A$1:$C$73,2,FALSE)</f>
        <v>43.077359999999999</v>
      </c>
      <c r="K4658">
        <f>VLOOKUP(I4658,Key!$A$1:$C$73,3,FALSE)</f>
        <v>-87.880769999999998</v>
      </c>
      <c r="L4658" t="s">
        <v>22</v>
      </c>
      <c r="M4658">
        <f>VLOOKUP(L4658,Key!$A$1:$C$73,2,FALSE)</f>
        <v>43.058619999999998</v>
      </c>
      <c r="N4658">
        <f>VLOOKUP(L4658,Key!$A$1:$C$73,3,FALSE)</f>
        <v>-87.885319999999993</v>
      </c>
      <c r="O4658">
        <v>30</v>
      </c>
      <c r="P4658">
        <v>0</v>
      </c>
      <c r="Q4658">
        <v>4.5</v>
      </c>
      <c r="R4658">
        <v>4.3</v>
      </c>
      <c r="S4658">
        <v>180</v>
      </c>
      <c r="T4658">
        <f t="shared" si="648"/>
        <v>-1</v>
      </c>
      <c r="U4658" s="1">
        <v>42851</v>
      </c>
      <c r="V4658" s="13">
        <f t="shared" si="649"/>
        <v>42826</v>
      </c>
      <c r="W4658" s="14">
        <f t="shared" si="650"/>
        <v>42851</v>
      </c>
      <c r="X4658" s="1" t="str">
        <f t="shared" si="651"/>
        <v>Wednesday</v>
      </c>
      <c r="Y4658" s="2">
        <v>0.63943287037037033</v>
      </c>
      <c r="Z4658" s="2">
        <f t="shared" si="652"/>
        <v>0.625</v>
      </c>
      <c r="AA4658">
        <f>1</f>
        <v>1</v>
      </c>
      <c r="AB4658" s="1">
        <v>42851</v>
      </c>
      <c r="AC4658" s="13">
        <f t="shared" si="653"/>
        <v>42826</v>
      </c>
      <c r="AD4658" s="14">
        <f t="shared" si="654"/>
        <v>42851</v>
      </c>
      <c r="AE4658" s="1" t="str">
        <f t="shared" si="655"/>
        <v>Wednesday</v>
      </c>
      <c r="AF4658" s="2">
        <v>0.65995370370370365</v>
      </c>
      <c r="AG4658" s="2">
        <f t="shared" si="656"/>
        <v>0.66666666666666663</v>
      </c>
      <c r="AH4658" t="s">
        <v>23</v>
      </c>
    </row>
    <row r="4659" spans="1:34" x14ac:dyDescent="0.25">
      <c r="A4659">
        <v>1598337</v>
      </c>
      <c r="B4659" t="s">
        <v>29</v>
      </c>
      <c r="E4659">
        <v>53202</v>
      </c>
      <c r="F4659" t="s">
        <v>20</v>
      </c>
      <c r="G4659" t="s">
        <v>97</v>
      </c>
      <c r="H4659">
        <v>93</v>
      </c>
      <c r="I4659" t="s">
        <v>48</v>
      </c>
      <c r="J4659">
        <f>VLOOKUP(I4659,Key!$A$1:$C$73,2,FALSE)</f>
        <v>43.031320000000001</v>
      </c>
      <c r="K4659">
        <f>VLOOKUP(I4659,Key!$A$1:$C$73,3,FALSE)</f>
        <v>-87.904259999999994</v>
      </c>
      <c r="L4659" t="s">
        <v>36</v>
      </c>
      <c r="M4659">
        <f>VLOOKUP(L4659,Key!$A$1:$C$73,2,FALSE)</f>
        <v>43.03519</v>
      </c>
      <c r="N4659">
        <f>VLOOKUP(L4659,Key!$A$1:$C$73,3,FALSE)</f>
        <v>-87.907390000000007</v>
      </c>
      <c r="O4659">
        <v>4</v>
      </c>
      <c r="P4659">
        <v>0</v>
      </c>
      <c r="Q4659">
        <v>0.6</v>
      </c>
      <c r="R4659">
        <v>0.6</v>
      </c>
      <c r="S4659">
        <v>24</v>
      </c>
      <c r="T4659">
        <f t="shared" si="648"/>
        <v>-1</v>
      </c>
      <c r="U4659" s="1">
        <v>42851</v>
      </c>
      <c r="V4659" s="13">
        <f t="shared" si="649"/>
        <v>42826</v>
      </c>
      <c r="W4659" s="14">
        <f t="shared" si="650"/>
        <v>42851</v>
      </c>
      <c r="X4659" s="1" t="str">
        <f t="shared" si="651"/>
        <v>Wednesday</v>
      </c>
      <c r="Y4659" s="2">
        <v>0.64759259259259261</v>
      </c>
      <c r="Z4659" s="2">
        <f t="shared" si="652"/>
        <v>0.66666666666666663</v>
      </c>
      <c r="AA4659">
        <f>1</f>
        <v>1</v>
      </c>
      <c r="AB4659" s="1">
        <v>42851</v>
      </c>
      <c r="AC4659" s="13">
        <f t="shared" si="653"/>
        <v>42826</v>
      </c>
      <c r="AD4659" s="14">
        <f t="shared" si="654"/>
        <v>42851</v>
      </c>
      <c r="AE4659" s="1" t="str">
        <f t="shared" si="655"/>
        <v>Wednesday</v>
      </c>
      <c r="AF4659" s="2">
        <v>0.65017361111111105</v>
      </c>
      <c r="AG4659" s="2">
        <f t="shared" si="656"/>
        <v>0.66666666666666663</v>
      </c>
      <c r="AH4659" t="s">
        <v>23</v>
      </c>
    </row>
    <row r="4660" spans="1:34" x14ac:dyDescent="0.25">
      <c r="A4660">
        <v>1397103</v>
      </c>
      <c r="B4660" t="s">
        <v>29</v>
      </c>
      <c r="C4660" t="s">
        <v>47</v>
      </c>
      <c r="D4660" t="s">
        <v>31</v>
      </c>
      <c r="E4660">
        <v>53211</v>
      </c>
      <c r="F4660" t="s">
        <v>20</v>
      </c>
      <c r="G4660" t="s">
        <v>32</v>
      </c>
      <c r="H4660">
        <v>5571</v>
      </c>
      <c r="I4660" t="s">
        <v>21</v>
      </c>
      <c r="J4660">
        <f>VLOOKUP(I4660,Key!$A$1:$C$73,2,FALSE)</f>
        <v>43.074890000000003</v>
      </c>
      <c r="K4660">
        <f>VLOOKUP(I4660,Key!$A$1:$C$73,3,FALSE)</f>
        <v>-87.882810000000006</v>
      </c>
      <c r="L4660" t="s">
        <v>63</v>
      </c>
      <c r="M4660">
        <f>VLOOKUP(L4660,Key!$A$1:$C$73,2,FALSE)</f>
        <v>43.066893999999998</v>
      </c>
      <c r="N4660">
        <f>VLOOKUP(L4660,Key!$A$1:$C$73,3,FALSE)</f>
        <v>-87.877936000000005</v>
      </c>
      <c r="O4660">
        <v>5</v>
      </c>
      <c r="P4660">
        <v>0</v>
      </c>
      <c r="Q4660">
        <v>0.8</v>
      </c>
      <c r="R4660">
        <v>0.7</v>
      </c>
      <c r="S4660">
        <v>30</v>
      </c>
      <c r="T4660">
        <f t="shared" si="648"/>
        <v>-1</v>
      </c>
      <c r="U4660" s="1">
        <v>42851</v>
      </c>
      <c r="V4660" s="13">
        <f t="shared" si="649"/>
        <v>42826</v>
      </c>
      <c r="W4660" s="14">
        <f t="shared" si="650"/>
        <v>42851</v>
      </c>
      <c r="X4660" s="1" t="str">
        <f t="shared" si="651"/>
        <v>Wednesday</v>
      </c>
      <c r="Y4660" s="2">
        <v>0.65575231481481489</v>
      </c>
      <c r="Z4660" s="2">
        <f t="shared" si="652"/>
        <v>0.66666666666666663</v>
      </c>
      <c r="AA4660">
        <f>1</f>
        <v>1</v>
      </c>
      <c r="AB4660" s="1">
        <v>42851</v>
      </c>
      <c r="AC4660" s="13">
        <f t="shared" si="653"/>
        <v>42826</v>
      </c>
      <c r="AD4660" s="14">
        <f t="shared" si="654"/>
        <v>42851</v>
      </c>
      <c r="AE4660" s="1" t="str">
        <f t="shared" si="655"/>
        <v>Wednesday</v>
      </c>
      <c r="AF4660" s="2">
        <v>0.65902777777777777</v>
      </c>
      <c r="AG4660" s="2">
        <f t="shared" si="656"/>
        <v>0.66666666666666663</v>
      </c>
      <c r="AH4660" t="s">
        <v>23</v>
      </c>
    </row>
    <row r="4661" spans="1:34" x14ac:dyDescent="0.25">
      <c r="A4661">
        <v>1092316</v>
      </c>
      <c r="B4661" t="s">
        <v>29</v>
      </c>
      <c r="C4661" t="s">
        <v>47</v>
      </c>
      <c r="D4661" t="s">
        <v>31</v>
      </c>
      <c r="E4661">
        <v>53211</v>
      </c>
      <c r="F4661" t="s">
        <v>20</v>
      </c>
      <c r="G4661" t="s">
        <v>32</v>
      </c>
      <c r="H4661">
        <v>46</v>
      </c>
      <c r="I4661" t="s">
        <v>21</v>
      </c>
      <c r="J4661">
        <f>VLOOKUP(I4661,Key!$A$1:$C$73,2,FALSE)</f>
        <v>43.074890000000003</v>
      </c>
      <c r="K4661">
        <f>VLOOKUP(I4661,Key!$A$1:$C$73,3,FALSE)</f>
        <v>-87.882810000000006</v>
      </c>
      <c r="L4661" t="s">
        <v>24</v>
      </c>
      <c r="M4661">
        <f>VLOOKUP(L4661,Key!$A$1:$C$73,2,FALSE)</f>
        <v>43.074655999999997</v>
      </c>
      <c r="N4661">
        <f>VLOOKUP(L4661,Key!$A$1:$C$73,3,FALSE)</f>
        <v>-87.889011999999994</v>
      </c>
      <c r="O4661">
        <v>10</v>
      </c>
      <c r="P4661">
        <v>0</v>
      </c>
      <c r="Q4661">
        <v>1.5</v>
      </c>
      <c r="R4661">
        <v>1.4</v>
      </c>
      <c r="S4661">
        <v>60</v>
      </c>
      <c r="T4661">
        <f t="shared" si="648"/>
        <v>-1</v>
      </c>
      <c r="U4661" s="1">
        <v>42851</v>
      </c>
      <c r="V4661" s="13">
        <f t="shared" si="649"/>
        <v>42826</v>
      </c>
      <c r="W4661" s="14">
        <f t="shared" si="650"/>
        <v>42851</v>
      </c>
      <c r="X4661" s="1" t="str">
        <f t="shared" si="651"/>
        <v>Wednesday</v>
      </c>
      <c r="Y4661" s="2">
        <v>0.6661921296296297</v>
      </c>
      <c r="Z4661" s="2">
        <f t="shared" si="652"/>
        <v>0.66666666666666663</v>
      </c>
      <c r="AA4661">
        <f>1</f>
        <v>1</v>
      </c>
      <c r="AB4661" s="1">
        <v>42851</v>
      </c>
      <c r="AC4661" s="13">
        <f t="shared" si="653"/>
        <v>42826</v>
      </c>
      <c r="AD4661" s="14">
        <f t="shared" si="654"/>
        <v>42851</v>
      </c>
      <c r="AE4661" s="1" t="str">
        <f t="shared" si="655"/>
        <v>Wednesday</v>
      </c>
      <c r="AF4661" s="2">
        <v>0.67356481481481489</v>
      </c>
      <c r="AG4661" s="2">
        <f t="shared" si="656"/>
        <v>0.66666666666666663</v>
      </c>
      <c r="AH4661" t="s">
        <v>23</v>
      </c>
    </row>
    <row r="4662" spans="1:34" x14ac:dyDescent="0.25">
      <c r="A4662">
        <v>1408049</v>
      </c>
      <c r="B4662" t="s">
        <v>29</v>
      </c>
      <c r="C4662" t="s">
        <v>47</v>
      </c>
      <c r="D4662" t="s">
        <v>31</v>
      </c>
      <c r="E4662">
        <v>53202</v>
      </c>
      <c r="F4662" t="s">
        <v>20</v>
      </c>
      <c r="G4662" t="s">
        <v>32</v>
      </c>
      <c r="H4662">
        <v>5572</v>
      </c>
      <c r="I4662" t="s">
        <v>39</v>
      </c>
      <c r="J4662">
        <f>VLOOKUP(I4662,Key!$A$1:$C$73,2,FALSE)</f>
        <v>43.031480000000002</v>
      </c>
      <c r="K4662">
        <f>VLOOKUP(I4662,Key!$A$1:$C$73,3,FALSE)</f>
        <v>-87.908169999999998</v>
      </c>
      <c r="L4662" t="s">
        <v>36</v>
      </c>
      <c r="M4662">
        <f>VLOOKUP(L4662,Key!$A$1:$C$73,2,FALSE)</f>
        <v>43.03519</v>
      </c>
      <c r="N4662">
        <f>VLOOKUP(L4662,Key!$A$1:$C$73,3,FALSE)</f>
        <v>-87.907390000000007</v>
      </c>
      <c r="O4662">
        <v>8</v>
      </c>
      <c r="P4662">
        <v>0</v>
      </c>
      <c r="Q4662">
        <v>1.2</v>
      </c>
      <c r="R4662">
        <v>1.1000000000000001</v>
      </c>
      <c r="S4662">
        <v>48</v>
      </c>
      <c r="T4662">
        <f t="shared" si="648"/>
        <v>-1</v>
      </c>
      <c r="U4662" s="1">
        <v>42851</v>
      </c>
      <c r="V4662" s="13">
        <f t="shared" si="649"/>
        <v>42826</v>
      </c>
      <c r="W4662" s="14">
        <f t="shared" si="650"/>
        <v>42851</v>
      </c>
      <c r="X4662" s="1" t="str">
        <f t="shared" si="651"/>
        <v>Wednesday</v>
      </c>
      <c r="Y4662" s="2">
        <v>0.68321759259259263</v>
      </c>
      <c r="Z4662" s="2">
        <f t="shared" si="652"/>
        <v>0.66666666666666663</v>
      </c>
      <c r="AA4662">
        <f>1</f>
        <v>1</v>
      </c>
      <c r="AB4662" s="1">
        <v>42851</v>
      </c>
      <c r="AC4662" s="13">
        <f t="shared" si="653"/>
        <v>42826</v>
      </c>
      <c r="AD4662" s="14">
        <f t="shared" si="654"/>
        <v>42851</v>
      </c>
      <c r="AE4662" s="1" t="str">
        <f t="shared" si="655"/>
        <v>Wednesday</v>
      </c>
      <c r="AF4662" s="2">
        <v>0.68819444444444444</v>
      </c>
      <c r="AG4662" s="2">
        <f t="shared" si="656"/>
        <v>0.70833333333333326</v>
      </c>
      <c r="AH4662" t="s">
        <v>23</v>
      </c>
    </row>
    <row r="4663" spans="1:34" x14ac:dyDescent="0.25">
      <c r="A4663">
        <v>531564</v>
      </c>
      <c r="B4663" t="s">
        <v>29</v>
      </c>
      <c r="C4663" t="s">
        <v>47</v>
      </c>
      <c r="D4663" t="s">
        <v>31</v>
      </c>
      <c r="E4663">
        <v>53202</v>
      </c>
      <c r="F4663" t="s">
        <v>20</v>
      </c>
      <c r="G4663" t="s">
        <v>97</v>
      </c>
      <c r="H4663">
        <v>5505</v>
      </c>
      <c r="I4663" t="s">
        <v>52</v>
      </c>
      <c r="J4663">
        <f>VLOOKUP(I4663,Key!$A$1:$C$73,2,FALSE)</f>
        <v>43.042490000000001</v>
      </c>
      <c r="K4663">
        <f>VLOOKUP(I4663,Key!$A$1:$C$73,3,FALSE)</f>
        <v>-87.909959999999998</v>
      </c>
      <c r="L4663" t="s">
        <v>27</v>
      </c>
      <c r="M4663">
        <f>VLOOKUP(L4663,Key!$A$1:$C$73,2,FALSE)</f>
        <v>43.041646999999998</v>
      </c>
      <c r="N4663">
        <f>VLOOKUP(L4663,Key!$A$1:$C$73,3,FALSE)</f>
        <v>-87.927257999999995</v>
      </c>
      <c r="O4663">
        <v>12</v>
      </c>
      <c r="P4663">
        <v>2</v>
      </c>
      <c r="Q4663">
        <v>1.8</v>
      </c>
      <c r="R4663">
        <v>1.7</v>
      </c>
      <c r="S4663">
        <v>72</v>
      </c>
      <c r="T4663">
        <f t="shared" si="648"/>
        <v>-1</v>
      </c>
      <c r="U4663" s="1">
        <v>42851</v>
      </c>
      <c r="V4663" s="13">
        <f t="shared" si="649"/>
        <v>42826</v>
      </c>
      <c r="W4663" s="14">
        <f t="shared" si="650"/>
        <v>42851</v>
      </c>
      <c r="X4663" s="1" t="str">
        <f t="shared" si="651"/>
        <v>Wednesday</v>
      </c>
      <c r="Y4663" s="2">
        <v>0.69641203703703702</v>
      </c>
      <c r="Z4663" s="2">
        <f t="shared" si="652"/>
        <v>0.70833333333333326</v>
      </c>
      <c r="AA4663">
        <f>1</f>
        <v>1</v>
      </c>
      <c r="AB4663" s="1">
        <v>42851</v>
      </c>
      <c r="AC4663" s="13">
        <f t="shared" si="653"/>
        <v>42826</v>
      </c>
      <c r="AD4663" s="14">
        <f t="shared" si="654"/>
        <v>42851</v>
      </c>
      <c r="AE4663" s="1" t="str">
        <f t="shared" si="655"/>
        <v>Wednesday</v>
      </c>
      <c r="AF4663" s="2">
        <v>0.70424768518518521</v>
      </c>
      <c r="AG4663" s="2">
        <f t="shared" si="656"/>
        <v>0.70833333333333326</v>
      </c>
      <c r="AH4663" t="s">
        <v>23</v>
      </c>
    </row>
    <row r="4664" spans="1:34" x14ac:dyDescent="0.25">
      <c r="A4664">
        <v>1345700</v>
      </c>
      <c r="B4664" t="s">
        <v>29</v>
      </c>
      <c r="C4664" t="s">
        <v>47</v>
      </c>
      <c r="D4664" t="s">
        <v>31</v>
      </c>
      <c r="E4664">
        <v>53202</v>
      </c>
      <c r="F4664" t="s">
        <v>20</v>
      </c>
      <c r="G4664" t="s">
        <v>32</v>
      </c>
      <c r="H4664">
        <v>5501</v>
      </c>
      <c r="I4664" t="s">
        <v>85</v>
      </c>
      <c r="J4664">
        <f>VLOOKUP(I4664,Key!$A$1:$C$73,2,FALSE)</f>
        <v>43.053040000000003</v>
      </c>
      <c r="K4664">
        <f>VLOOKUP(I4664,Key!$A$1:$C$73,3,FALSE)</f>
        <v>-87.897660000000002</v>
      </c>
      <c r="L4664" t="s">
        <v>85</v>
      </c>
      <c r="M4664">
        <f>VLOOKUP(L4664,Key!$A$1:$C$73,2,FALSE)</f>
        <v>43.053040000000003</v>
      </c>
      <c r="N4664">
        <f>VLOOKUP(L4664,Key!$A$1:$C$73,3,FALSE)</f>
        <v>-87.897660000000002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f t="shared" si="648"/>
        <v>-1</v>
      </c>
      <c r="U4664" s="1">
        <v>42851</v>
      </c>
      <c r="V4664" s="13">
        <f t="shared" si="649"/>
        <v>42826</v>
      </c>
      <c r="W4664" s="14">
        <f t="shared" si="650"/>
        <v>42851</v>
      </c>
      <c r="X4664" s="1" t="str">
        <f t="shared" si="651"/>
        <v>Wednesday</v>
      </c>
      <c r="Y4664" s="2">
        <v>0.73199074074074078</v>
      </c>
      <c r="Z4664" s="2">
        <f t="shared" si="652"/>
        <v>0.75</v>
      </c>
      <c r="AA4664">
        <f>1</f>
        <v>1</v>
      </c>
      <c r="AB4664" s="1">
        <v>42851</v>
      </c>
      <c r="AC4664" s="13">
        <f t="shared" si="653"/>
        <v>42826</v>
      </c>
      <c r="AD4664" s="14">
        <f t="shared" si="654"/>
        <v>42851</v>
      </c>
      <c r="AE4664" s="1" t="str">
        <f t="shared" si="655"/>
        <v>Wednesday</v>
      </c>
      <c r="AF4664" s="2">
        <v>0.73225694444444445</v>
      </c>
      <c r="AG4664" s="2">
        <f t="shared" si="656"/>
        <v>0.75</v>
      </c>
      <c r="AH4664" t="s">
        <v>25</v>
      </c>
    </row>
    <row r="4665" spans="1:34" x14ac:dyDescent="0.25">
      <c r="A4665">
        <v>1248897</v>
      </c>
      <c r="B4665" t="s">
        <v>29</v>
      </c>
      <c r="C4665" t="s">
        <v>130</v>
      </c>
      <c r="D4665" t="s">
        <v>31</v>
      </c>
      <c r="E4665">
        <v>53151</v>
      </c>
      <c r="F4665" t="s">
        <v>20</v>
      </c>
      <c r="G4665" t="s">
        <v>99</v>
      </c>
      <c r="H4665">
        <v>5519</v>
      </c>
      <c r="I4665" t="s">
        <v>66</v>
      </c>
      <c r="J4665">
        <f>VLOOKUP(I4665,Key!$A$1:$C$73,2,FALSE)</f>
        <v>43.078530000000001</v>
      </c>
      <c r="K4665">
        <f>VLOOKUP(I4665,Key!$A$1:$C$73,3,FALSE)</f>
        <v>-87.882620000000003</v>
      </c>
      <c r="L4665" t="s">
        <v>66</v>
      </c>
      <c r="M4665">
        <f>VLOOKUP(L4665,Key!$A$1:$C$73,2,FALSE)</f>
        <v>43.078530000000001</v>
      </c>
      <c r="N4665">
        <f>VLOOKUP(L4665,Key!$A$1:$C$73,3,FALSE)</f>
        <v>-87.882620000000003</v>
      </c>
      <c r="O4665">
        <v>14</v>
      </c>
      <c r="P4665">
        <v>0</v>
      </c>
      <c r="Q4665">
        <v>2.1</v>
      </c>
      <c r="R4665">
        <v>2</v>
      </c>
      <c r="S4665">
        <v>84</v>
      </c>
      <c r="T4665">
        <f t="shared" si="648"/>
        <v>-1</v>
      </c>
      <c r="U4665" s="1">
        <v>42851</v>
      </c>
      <c r="V4665" s="13">
        <f t="shared" si="649"/>
        <v>42826</v>
      </c>
      <c r="W4665" s="14">
        <f t="shared" si="650"/>
        <v>42851</v>
      </c>
      <c r="X4665" s="1" t="str">
        <f t="shared" si="651"/>
        <v>Wednesday</v>
      </c>
      <c r="Y4665" s="2">
        <v>0.74447916666666669</v>
      </c>
      <c r="Z4665" s="2">
        <f t="shared" si="652"/>
        <v>0.75</v>
      </c>
      <c r="AA4665">
        <f>1</f>
        <v>1</v>
      </c>
      <c r="AB4665" s="1">
        <v>42851</v>
      </c>
      <c r="AC4665" s="13">
        <f t="shared" si="653"/>
        <v>42826</v>
      </c>
      <c r="AD4665" s="14">
        <f t="shared" si="654"/>
        <v>42851</v>
      </c>
      <c r="AE4665" s="1" t="str">
        <f t="shared" si="655"/>
        <v>Wednesday</v>
      </c>
      <c r="AF4665" s="2">
        <v>0.75434027777777779</v>
      </c>
      <c r="AG4665" s="2">
        <f t="shared" si="656"/>
        <v>0.75</v>
      </c>
      <c r="AH4665" t="s">
        <v>25</v>
      </c>
    </row>
    <row r="4666" spans="1:34" x14ac:dyDescent="0.25">
      <c r="A4666">
        <v>1466003</v>
      </c>
      <c r="B4666" t="s">
        <v>29</v>
      </c>
      <c r="C4666" t="s">
        <v>47</v>
      </c>
      <c r="D4666" t="s">
        <v>31</v>
      </c>
      <c r="E4666">
        <v>53223</v>
      </c>
      <c r="F4666" t="s">
        <v>20</v>
      </c>
      <c r="G4666" t="s">
        <v>32</v>
      </c>
      <c r="H4666">
        <v>265</v>
      </c>
      <c r="I4666" t="s">
        <v>52</v>
      </c>
      <c r="J4666">
        <f>VLOOKUP(I4666,Key!$A$1:$C$73,2,FALSE)</f>
        <v>43.042490000000001</v>
      </c>
      <c r="K4666">
        <f>VLOOKUP(I4666,Key!$A$1:$C$73,3,FALSE)</f>
        <v>-87.909959999999998</v>
      </c>
      <c r="L4666" t="s">
        <v>76</v>
      </c>
      <c r="M4666">
        <f>VLOOKUP(L4666,Key!$A$1:$C$73,2,FALSE)</f>
        <v>43.02948</v>
      </c>
      <c r="N4666">
        <f>VLOOKUP(L4666,Key!$A$1:$C$73,3,FALSE)</f>
        <v>-87.912819999999996</v>
      </c>
      <c r="O4666">
        <v>11</v>
      </c>
      <c r="P4666">
        <v>0</v>
      </c>
      <c r="Q4666">
        <v>1.7</v>
      </c>
      <c r="R4666">
        <v>1.6</v>
      </c>
      <c r="S4666">
        <v>66</v>
      </c>
      <c r="T4666">
        <f t="shared" si="648"/>
        <v>-1</v>
      </c>
      <c r="U4666" s="1">
        <v>42851</v>
      </c>
      <c r="V4666" s="13">
        <f t="shared" si="649"/>
        <v>42826</v>
      </c>
      <c r="W4666" s="14">
        <f t="shared" si="650"/>
        <v>42851</v>
      </c>
      <c r="X4666" s="1" t="str">
        <f t="shared" si="651"/>
        <v>Wednesday</v>
      </c>
      <c r="Y4666" s="2">
        <v>0.77523148148148147</v>
      </c>
      <c r="Z4666" s="2">
        <f t="shared" si="652"/>
        <v>0.79166666666666663</v>
      </c>
      <c r="AA4666">
        <f>1</f>
        <v>1</v>
      </c>
      <c r="AB4666" s="1">
        <v>42851</v>
      </c>
      <c r="AC4666" s="13">
        <f t="shared" si="653"/>
        <v>42826</v>
      </c>
      <c r="AD4666" s="14">
        <f t="shared" si="654"/>
        <v>42851</v>
      </c>
      <c r="AE4666" s="1" t="str">
        <f t="shared" si="655"/>
        <v>Wednesday</v>
      </c>
      <c r="AF4666" s="2">
        <v>0.78312500000000007</v>
      </c>
      <c r="AG4666" s="2">
        <f t="shared" si="656"/>
        <v>0.79166666666666663</v>
      </c>
      <c r="AH4666" t="s">
        <v>23</v>
      </c>
    </row>
    <row r="4667" spans="1:34" x14ac:dyDescent="0.25">
      <c r="A4667">
        <v>1239159</v>
      </c>
      <c r="B4667" t="s">
        <v>29</v>
      </c>
      <c r="C4667" t="s">
        <v>47</v>
      </c>
      <c r="D4667" t="s">
        <v>31</v>
      </c>
      <c r="E4667">
        <v>53202</v>
      </c>
      <c r="F4667" t="s">
        <v>20</v>
      </c>
      <c r="G4667" t="s">
        <v>97</v>
      </c>
      <c r="H4667">
        <v>976</v>
      </c>
      <c r="I4667" t="s">
        <v>86</v>
      </c>
      <c r="J4667">
        <f>VLOOKUP(I4667,Key!$A$1:$C$73,2,FALSE)</f>
        <v>43.052549999999997</v>
      </c>
      <c r="K4667">
        <f>VLOOKUP(I4667,Key!$A$1:$C$73,3,FALSE)</f>
        <v>-87.909329999999997</v>
      </c>
      <c r="L4667" t="s">
        <v>22</v>
      </c>
      <c r="M4667">
        <f>VLOOKUP(L4667,Key!$A$1:$C$73,2,FALSE)</f>
        <v>43.058619999999998</v>
      </c>
      <c r="N4667">
        <f>VLOOKUP(L4667,Key!$A$1:$C$73,3,FALSE)</f>
        <v>-87.885319999999993</v>
      </c>
      <c r="O4667">
        <v>10</v>
      </c>
      <c r="P4667">
        <v>2</v>
      </c>
      <c r="Q4667">
        <v>1.5</v>
      </c>
      <c r="R4667">
        <v>1.4</v>
      </c>
      <c r="S4667">
        <v>60</v>
      </c>
      <c r="T4667">
        <f t="shared" si="648"/>
        <v>-1</v>
      </c>
      <c r="U4667" s="1">
        <v>42851</v>
      </c>
      <c r="V4667" s="13">
        <f t="shared" si="649"/>
        <v>42826</v>
      </c>
      <c r="W4667" s="14">
        <f t="shared" si="650"/>
        <v>42851</v>
      </c>
      <c r="X4667" s="1" t="str">
        <f t="shared" si="651"/>
        <v>Wednesday</v>
      </c>
      <c r="Y4667" s="2">
        <v>0.90425925925925921</v>
      </c>
      <c r="Z4667" s="2">
        <f t="shared" si="652"/>
        <v>0.91666666666666663</v>
      </c>
      <c r="AA4667">
        <f>1</f>
        <v>1</v>
      </c>
      <c r="AB4667" s="1">
        <v>42851</v>
      </c>
      <c r="AC4667" s="13">
        <f t="shared" si="653"/>
        <v>42826</v>
      </c>
      <c r="AD4667" s="14">
        <f t="shared" si="654"/>
        <v>42851</v>
      </c>
      <c r="AE4667" s="1" t="str">
        <f t="shared" si="655"/>
        <v>Wednesday</v>
      </c>
      <c r="AF4667" s="2">
        <v>0.91158564814814813</v>
      </c>
      <c r="AG4667" s="2">
        <f t="shared" si="656"/>
        <v>0.91666666666666663</v>
      </c>
      <c r="AH4667" t="s">
        <v>23</v>
      </c>
    </row>
    <row r="4668" spans="1:34" x14ac:dyDescent="0.25">
      <c r="A4668">
        <v>1400126</v>
      </c>
      <c r="B4668" t="s">
        <v>29</v>
      </c>
      <c r="C4668" t="s">
        <v>47</v>
      </c>
      <c r="D4668" t="s">
        <v>31</v>
      </c>
      <c r="E4668">
        <v>53211</v>
      </c>
      <c r="F4668" t="s">
        <v>20</v>
      </c>
      <c r="G4668" t="s">
        <v>32</v>
      </c>
      <c r="H4668">
        <v>237</v>
      </c>
      <c r="I4668" t="s">
        <v>40</v>
      </c>
      <c r="J4668">
        <f>VLOOKUP(I4668,Key!$A$1:$C$73,2,FALSE)</f>
        <v>43.06033</v>
      </c>
      <c r="K4668">
        <f>VLOOKUP(I4668,Key!$A$1:$C$73,3,FALSE)</f>
        <v>-87.89546</v>
      </c>
      <c r="L4668" t="s">
        <v>63</v>
      </c>
      <c r="M4668">
        <f>VLOOKUP(L4668,Key!$A$1:$C$73,2,FALSE)</f>
        <v>43.066893999999998</v>
      </c>
      <c r="N4668">
        <f>VLOOKUP(L4668,Key!$A$1:$C$73,3,FALSE)</f>
        <v>-87.877936000000005</v>
      </c>
      <c r="O4668">
        <v>10</v>
      </c>
      <c r="P4668">
        <v>0</v>
      </c>
      <c r="Q4668">
        <v>1.5</v>
      </c>
      <c r="R4668">
        <v>1.4</v>
      </c>
      <c r="S4668">
        <v>60</v>
      </c>
      <c r="T4668">
        <f t="shared" si="648"/>
        <v>-1</v>
      </c>
      <c r="U4668" s="1">
        <v>42851</v>
      </c>
      <c r="V4668" s="13">
        <f t="shared" si="649"/>
        <v>42826</v>
      </c>
      <c r="W4668" s="14">
        <f t="shared" si="650"/>
        <v>42851</v>
      </c>
      <c r="X4668" s="1" t="str">
        <f t="shared" si="651"/>
        <v>Wednesday</v>
      </c>
      <c r="Y4668" s="2">
        <v>0.92607638888888888</v>
      </c>
      <c r="Z4668" s="2">
        <f t="shared" si="652"/>
        <v>0.91666666666666663</v>
      </c>
      <c r="AA4668">
        <f>1</f>
        <v>1</v>
      </c>
      <c r="AB4668" s="1">
        <v>42851</v>
      </c>
      <c r="AC4668" s="13">
        <f t="shared" si="653"/>
        <v>42826</v>
      </c>
      <c r="AD4668" s="14">
        <f t="shared" si="654"/>
        <v>42851</v>
      </c>
      <c r="AE4668" s="1" t="str">
        <f t="shared" si="655"/>
        <v>Wednesday</v>
      </c>
      <c r="AF4668" s="2">
        <v>0.93281249999999993</v>
      </c>
      <c r="AG4668" s="2">
        <f t="shared" si="656"/>
        <v>0.91666666666666663</v>
      </c>
      <c r="AH4668" t="s">
        <v>23</v>
      </c>
    </row>
    <row r="4669" spans="1:34" x14ac:dyDescent="0.25">
      <c r="A4669">
        <v>1249909</v>
      </c>
      <c r="B4669" t="s">
        <v>29</v>
      </c>
      <c r="C4669" t="s">
        <v>149</v>
      </c>
      <c r="D4669" t="s">
        <v>31</v>
      </c>
      <c r="E4669">
        <v>54914</v>
      </c>
      <c r="F4669" t="s">
        <v>20</v>
      </c>
      <c r="G4669" t="s">
        <v>99</v>
      </c>
      <c r="H4669">
        <v>11071</v>
      </c>
      <c r="I4669" t="s">
        <v>24</v>
      </c>
      <c r="J4669">
        <f>VLOOKUP(I4669,Key!$A$1:$C$73,2,FALSE)</f>
        <v>43.074655999999997</v>
      </c>
      <c r="K4669">
        <f>VLOOKUP(I4669,Key!$A$1:$C$73,3,FALSE)</f>
        <v>-87.889011999999994</v>
      </c>
      <c r="L4669" t="s">
        <v>80</v>
      </c>
      <c r="M4669">
        <f>VLOOKUP(L4669,Key!$A$1:$C$73,2,FALSE)</f>
        <v>43.060250000000003</v>
      </c>
      <c r="N4669">
        <f>VLOOKUP(L4669,Key!$A$1:$C$73,3,FALSE)</f>
        <v>-87.892169999999993</v>
      </c>
      <c r="O4669">
        <v>14</v>
      </c>
      <c r="P4669">
        <v>0</v>
      </c>
      <c r="Q4669">
        <v>2.1</v>
      </c>
      <c r="R4669">
        <v>2</v>
      </c>
      <c r="S4669">
        <v>84</v>
      </c>
      <c r="T4669">
        <f t="shared" si="648"/>
        <v>-1</v>
      </c>
      <c r="U4669" s="1">
        <v>42851</v>
      </c>
      <c r="V4669" s="13">
        <f t="shared" si="649"/>
        <v>42826</v>
      </c>
      <c r="W4669" s="14">
        <f t="shared" si="650"/>
        <v>42851</v>
      </c>
      <c r="X4669" s="1" t="str">
        <f t="shared" si="651"/>
        <v>Wednesday</v>
      </c>
      <c r="Y4669" s="2">
        <v>0.93002314814814813</v>
      </c>
      <c r="Z4669" s="2">
        <f t="shared" si="652"/>
        <v>0.91666666666666663</v>
      </c>
      <c r="AA4669">
        <f>1</f>
        <v>1</v>
      </c>
      <c r="AB4669" s="1">
        <v>42851</v>
      </c>
      <c r="AC4669" s="13">
        <f t="shared" si="653"/>
        <v>42826</v>
      </c>
      <c r="AD4669" s="14">
        <f t="shared" si="654"/>
        <v>42851</v>
      </c>
      <c r="AE4669" s="1" t="str">
        <f t="shared" si="655"/>
        <v>Wednesday</v>
      </c>
      <c r="AF4669" s="2">
        <v>0.93987268518518519</v>
      </c>
      <c r="AG4669" s="2">
        <f t="shared" si="656"/>
        <v>0.95833333333333326</v>
      </c>
      <c r="AH4669" t="s">
        <v>23</v>
      </c>
    </row>
    <row r="4670" spans="1:34" x14ac:dyDescent="0.25">
      <c r="A4670">
        <v>1331706</v>
      </c>
      <c r="B4670" t="s">
        <v>29</v>
      </c>
      <c r="C4670" t="s">
        <v>155</v>
      </c>
      <c r="D4670" t="s">
        <v>46</v>
      </c>
      <c r="E4670">
        <v>60451</v>
      </c>
      <c r="F4670" t="s">
        <v>20</v>
      </c>
      <c r="G4670" t="s">
        <v>32</v>
      </c>
      <c r="H4670">
        <v>5491</v>
      </c>
      <c r="I4670" t="s">
        <v>34</v>
      </c>
      <c r="J4670">
        <f>VLOOKUP(I4670,Key!$A$1:$C$73,2,FALSE)</f>
        <v>43.05097</v>
      </c>
      <c r="K4670">
        <f>VLOOKUP(I4670,Key!$A$1:$C$73,3,FALSE)</f>
        <v>-87.906440000000003</v>
      </c>
      <c r="L4670" t="s">
        <v>67</v>
      </c>
      <c r="M4670">
        <f>VLOOKUP(L4670,Key!$A$1:$C$73,2,FALSE)</f>
        <v>43.05847</v>
      </c>
      <c r="N4670">
        <f>VLOOKUP(L4670,Key!$A$1:$C$73,3,FALSE)</f>
        <v>-87.898079999999993</v>
      </c>
      <c r="O4670">
        <v>7</v>
      </c>
      <c r="P4670">
        <v>0</v>
      </c>
      <c r="Q4670">
        <v>1.1000000000000001</v>
      </c>
      <c r="R4670">
        <v>1</v>
      </c>
      <c r="S4670">
        <v>42</v>
      </c>
      <c r="T4670">
        <f t="shared" si="648"/>
        <v>-1</v>
      </c>
      <c r="U4670" s="1">
        <v>42852</v>
      </c>
      <c r="V4670" s="13">
        <f t="shared" si="649"/>
        <v>42826</v>
      </c>
      <c r="W4670" s="14">
        <f t="shared" si="650"/>
        <v>42852</v>
      </c>
      <c r="X4670" s="1" t="str">
        <f t="shared" si="651"/>
        <v>Thursday</v>
      </c>
      <c r="Y4670" s="2">
        <v>1.3402777777777777E-2</v>
      </c>
      <c r="Z4670" s="2">
        <f t="shared" si="652"/>
        <v>0</v>
      </c>
      <c r="AA4670">
        <f>1</f>
        <v>1</v>
      </c>
      <c r="AB4670" s="1">
        <v>42852</v>
      </c>
      <c r="AC4670" s="13">
        <f t="shared" si="653"/>
        <v>42826</v>
      </c>
      <c r="AD4670" s="14">
        <f t="shared" si="654"/>
        <v>42852</v>
      </c>
      <c r="AE4670" s="1" t="str">
        <f t="shared" si="655"/>
        <v>Thursday</v>
      </c>
      <c r="AF4670" s="2">
        <v>1.8194444444444444E-2</v>
      </c>
      <c r="AG4670" s="2">
        <f t="shared" si="656"/>
        <v>0</v>
      </c>
      <c r="AH4670" t="s">
        <v>23</v>
      </c>
    </row>
    <row r="4671" spans="1:34" x14ac:dyDescent="0.25">
      <c r="A4671">
        <v>1371805</v>
      </c>
      <c r="B4671" t="s">
        <v>29</v>
      </c>
      <c r="C4671" t="s">
        <v>156</v>
      </c>
      <c r="D4671" t="s">
        <v>31</v>
      </c>
      <c r="E4671">
        <v>53188</v>
      </c>
      <c r="F4671" t="s">
        <v>20</v>
      </c>
      <c r="G4671" t="s">
        <v>32</v>
      </c>
      <c r="H4671">
        <v>361</v>
      </c>
      <c r="I4671" t="s">
        <v>21</v>
      </c>
      <c r="J4671">
        <f>VLOOKUP(I4671,Key!$A$1:$C$73,2,FALSE)</f>
        <v>43.074890000000003</v>
      </c>
      <c r="K4671">
        <f>VLOOKUP(I4671,Key!$A$1:$C$73,3,FALSE)</f>
        <v>-87.882810000000006</v>
      </c>
      <c r="L4671" t="s">
        <v>87</v>
      </c>
      <c r="M4671">
        <f>VLOOKUP(L4671,Key!$A$1:$C$73,2,FALSE)</f>
        <v>43.063749000000001</v>
      </c>
      <c r="N4671">
        <f>VLOOKUP(L4671,Key!$A$1:$C$73,3,FALSE)</f>
        <v>-87.887962999999999</v>
      </c>
      <c r="O4671">
        <v>7</v>
      </c>
      <c r="P4671">
        <v>0</v>
      </c>
      <c r="Q4671">
        <v>1.1000000000000001</v>
      </c>
      <c r="R4671">
        <v>1</v>
      </c>
      <c r="S4671">
        <v>42</v>
      </c>
      <c r="T4671">
        <f t="shared" si="648"/>
        <v>-1</v>
      </c>
      <c r="U4671" s="1">
        <v>42852</v>
      </c>
      <c r="V4671" s="13">
        <f t="shared" si="649"/>
        <v>42826</v>
      </c>
      <c r="W4671" s="14">
        <f t="shared" si="650"/>
        <v>42852</v>
      </c>
      <c r="X4671" s="1" t="str">
        <f t="shared" si="651"/>
        <v>Thursday</v>
      </c>
      <c r="Y4671" s="2">
        <v>0.4645023148148148</v>
      </c>
      <c r="Z4671" s="2">
        <f t="shared" si="652"/>
        <v>0.45833333333333331</v>
      </c>
      <c r="AA4671">
        <f>1</f>
        <v>1</v>
      </c>
      <c r="AB4671" s="1">
        <v>42852</v>
      </c>
      <c r="AC4671" s="13">
        <f t="shared" si="653"/>
        <v>42826</v>
      </c>
      <c r="AD4671" s="14">
        <f t="shared" si="654"/>
        <v>42852</v>
      </c>
      <c r="AE4671" s="1" t="str">
        <f t="shared" si="655"/>
        <v>Thursday</v>
      </c>
      <c r="AF4671" s="2">
        <v>0.46912037037037035</v>
      </c>
      <c r="AG4671" s="2">
        <f t="shared" si="656"/>
        <v>0.45833333333333331</v>
      </c>
      <c r="AH4671" t="s">
        <v>23</v>
      </c>
    </row>
    <row r="4672" spans="1:34" x14ac:dyDescent="0.25">
      <c r="A4672">
        <v>1442430</v>
      </c>
      <c r="B4672" t="s">
        <v>29</v>
      </c>
      <c r="C4672" t="s">
        <v>47</v>
      </c>
      <c r="D4672" t="s">
        <v>31</v>
      </c>
      <c r="E4672">
        <v>53211</v>
      </c>
      <c r="F4672" t="s">
        <v>20</v>
      </c>
      <c r="G4672" t="s">
        <v>32</v>
      </c>
      <c r="H4672">
        <v>11079</v>
      </c>
      <c r="I4672" t="s">
        <v>24</v>
      </c>
      <c r="J4672">
        <f>VLOOKUP(I4672,Key!$A$1:$C$73,2,FALSE)</f>
        <v>43.074655999999997</v>
      </c>
      <c r="K4672">
        <f>VLOOKUP(I4672,Key!$A$1:$C$73,3,FALSE)</f>
        <v>-87.889011999999994</v>
      </c>
      <c r="L4672" t="s">
        <v>21</v>
      </c>
      <c r="M4672">
        <f>VLOOKUP(L4672,Key!$A$1:$C$73,2,FALSE)</f>
        <v>43.074890000000003</v>
      </c>
      <c r="N4672">
        <f>VLOOKUP(L4672,Key!$A$1:$C$73,3,FALSE)</f>
        <v>-87.882810000000006</v>
      </c>
      <c r="O4672">
        <v>2</v>
      </c>
      <c r="P4672">
        <v>0</v>
      </c>
      <c r="Q4672">
        <v>0.3</v>
      </c>
      <c r="R4672">
        <v>0.3</v>
      </c>
      <c r="S4672">
        <v>12</v>
      </c>
      <c r="T4672">
        <f t="shared" si="648"/>
        <v>-1</v>
      </c>
      <c r="U4672" s="1">
        <v>42852</v>
      </c>
      <c r="V4672" s="13">
        <f t="shared" si="649"/>
        <v>42826</v>
      </c>
      <c r="W4672" s="14">
        <f t="shared" si="650"/>
        <v>42852</v>
      </c>
      <c r="X4672" s="1" t="str">
        <f t="shared" si="651"/>
        <v>Thursday</v>
      </c>
      <c r="Y4672" s="2">
        <v>0.50100694444444438</v>
      </c>
      <c r="Z4672" s="2">
        <f t="shared" si="652"/>
        <v>0.5</v>
      </c>
      <c r="AA4672">
        <f>1</f>
        <v>1</v>
      </c>
      <c r="AB4672" s="1">
        <v>42852</v>
      </c>
      <c r="AC4672" s="13">
        <f t="shared" si="653"/>
        <v>42826</v>
      </c>
      <c r="AD4672" s="14">
        <f t="shared" si="654"/>
        <v>42852</v>
      </c>
      <c r="AE4672" s="1" t="str">
        <f t="shared" si="655"/>
        <v>Thursday</v>
      </c>
      <c r="AF4672" s="2">
        <v>0.50239583333333326</v>
      </c>
      <c r="AG4672" s="2">
        <f t="shared" si="656"/>
        <v>0.5</v>
      </c>
      <c r="AH4672" t="s">
        <v>23</v>
      </c>
    </row>
    <row r="4673" spans="1:34" x14ac:dyDescent="0.25">
      <c r="A4673">
        <v>671983</v>
      </c>
      <c r="B4673" t="s">
        <v>29</v>
      </c>
      <c r="C4673" t="s">
        <v>51</v>
      </c>
      <c r="D4673" t="s">
        <v>31</v>
      </c>
      <c r="E4673">
        <v>53217</v>
      </c>
      <c r="F4673" t="s">
        <v>20</v>
      </c>
      <c r="G4673" t="s">
        <v>32</v>
      </c>
      <c r="H4673">
        <v>5543</v>
      </c>
      <c r="I4673" t="s">
        <v>44</v>
      </c>
      <c r="J4673">
        <f>VLOOKUP(I4673,Key!$A$1:$C$73,2,FALSE)</f>
        <v>43.03886</v>
      </c>
      <c r="K4673">
        <f>VLOOKUP(I4673,Key!$A$1:$C$73,3,FALSE)</f>
        <v>-87.902720000000002</v>
      </c>
      <c r="L4673" t="s">
        <v>36</v>
      </c>
      <c r="M4673">
        <f>VLOOKUP(L4673,Key!$A$1:$C$73,2,FALSE)</f>
        <v>43.03519</v>
      </c>
      <c r="N4673">
        <f>VLOOKUP(L4673,Key!$A$1:$C$73,3,FALSE)</f>
        <v>-87.907390000000007</v>
      </c>
      <c r="O4673">
        <v>20</v>
      </c>
      <c r="P4673">
        <v>0</v>
      </c>
      <c r="Q4673">
        <v>3</v>
      </c>
      <c r="R4673">
        <v>2.9</v>
      </c>
      <c r="S4673">
        <v>120</v>
      </c>
      <c r="T4673">
        <f t="shared" si="648"/>
        <v>-1</v>
      </c>
      <c r="U4673" s="1">
        <v>42852</v>
      </c>
      <c r="V4673" s="13">
        <f t="shared" si="649"/>
        <v>42826</v>
      </c>
      <c r="W4673" s="14">
        <f t="shared" si="650"/>
        <v>42852</v>
      </c>
      <c r="X4673" s="1" t="str">
        <f t="shared" si="651"/>
        <v>Thursday</v>
      </c>
      <c r="Y4673" s="2">
        <v>0.56145833333333328</v>
      </c>
      <c r="Z4673" s="2">
        <f t="shared" si="652"/>
        <v>0.54166666666666663</v>
      </c>
      <c r="AA4673">
        <f>1</f>
        <v>1</v>
      </c>
      <c r="AB4673" s="1">
        <v>42852</v>
      </c>
      <c r="AC4673" s="13">
        <f t="shared" si="653"/>
        <v>42826</v>
      </c>
      <c r="AD4673" s="14">
        <f t="shared" si="654"/>
        <v>42852</v>
      </c>
      <c r="AE4673" s="1" t="str">
        <f t="shared" si="655"/>
        <v>Thursday</v>
      </c>
      <c r="AF4673" s="2">
        <v>0.57565972222222228</v>
      </c>
      <c r="AG4673" s="2">
        <f t="shared" si="656"/>
        <v>0.58333333333333326</v>
      </c>
      <c r="AH4673" t="s">
        <v>23</v>
      </c>
    </row>
    <row r="4674" spans="1:34" x14ac:dyDescent="0.25">
      <c r="A4674">
        <v>1260485</v>
      </c>
      <c r="B4674" t="s">
        <v>29</v>
      </c>
      <c r="C4674" t="s">
        <v>58</v>
      </c>
      <c r="D4674" t="s">
        <v>31</v>
      </c>
      <c r="E4674">
        <v>53211</v>
      </c>
      <c r="F4674" t="s">
        <v>20</v>
      </c>
      <c r="G4674" t="s">
        <v>32</v>
      </c>
      <c r="H4674">
        <v>5582</v>
      </c>
      <c r="I4674" t="s">
        <v>42</v>
      </c>
      <c r="J4674">
        <f>VLOOKUP(I4674,Key!$A$1:$C$73,2,FALSE)</f>
        <v>43.038719999999998</v>
      </c>
      <c r="K4674">
        <f>VLOOKUP(I4674,Key!$A$1:$C$73,3,FALSE)</f>
        <v>-87.905339999999995</v>
      </c>
      <c r="L4674" t="s">
        <v>44</v>
      </c>
      <c r="M4674">
        <f>VLOOKUP(L4674,Key!$A$1:$C$73,2,FALSE)</f>
        <v>43.03886</v>
      </c>
      <c r="N4674">
        <f>VLOOKUP(L4674,Key!$A$1:$C$73,3,FALSE)</f>
        <v>-87.902720000000002</v>
      </c>
      <c r="O4674">
        <v>2</v>
      </c>
      <c r="P4674">
        <v>0</v>
      </c>
      <c r="Q4674">
        <v>0.3</v>
      </c>
      <c r="R4674">
        <v>0.3</v>
      </c>
      <c r="S4674">
        <v>12</v>
      </c>
      <c r="T4674">
        <f t="shared" ref="T4674:T4737" si="657">-1</f>
        <v>-1</v>
      </c>
      <c r="U4674" s="1">
        <v>42852</v>
      </c>
      <c r="V4674" s="13">
        <f t="shared" ref="V4674:V4737" si="658">DATE(YEAR(U4674), MONTH(U4674), 1)</f>
        <v>42826</v>
      </c>
      <c r="W4674" s="14">
        <f t="shared" ref="W4674:W4737" si="659">U4674</f>
        <v>42852</v>
      </c>
      <c r="X4674" s="1" t="str">
        <f t="shared" ref="X4674:X4737" si="660">TEXT(W4674,"dddd")</f>
        <v>Thursday</v>
      </c>
      <c r="Y4674" s="2">
        <v>0.58101851851851849</v>
      </c>
      <c r="Z4674" s="2">
        <f t="shared" ref="Z4674:Z4737" si="661">MROUND(Y4674, "1:00")</f>
        <v>0.58333333333333326</v>
      </c>
      <c r="AA4674">
        <f>1</f>
        <v>1</v>
      </c>
      <c r="AB4674" s="1">
        <v>42852</v>
      </c>
      <c r="AC4674" s="13">
        <f t="shared" ref="AC4674:AC4737" si="662">DATE(YEAR(AB4674), MONTH(AB4674), 1)</f>
        <v>42826</v>
      </c>
      <c r="AD4674" s="14">
        <f t="shared" ref="AD4674:AD4737" si="663">AB4674</f>
        <v>42852</v>
      </c>
      <c r="AE4674" s="1" t="str">
        <f t="shared" ref="AE4674:AE4737" si="664">TEXT(AD4674,"dddd")</f>
        <v>Thursday</v>
      </c>
      <c r="AF4674" s="2">
        <v>0.58245370370370375</v>
      </c>
      <c r="AG4674" s="2">
        <f t="shared" ref="AG4674:AG4737" si="665">MROUND(AF4674, "1:00")</f>
        <v>0.58333333333333326</v>
      </c>
      <c r="AH4674" t="s">
        <v>23</v>
      </c>
    </row>
    <row r="4675" spans="1:34" x14ac:dyDescent="0.25">
      <c r="A4675">
        <v>783916</v>
      </c>
      <c r="B4675" t="s">
        <v>29</v>
      </c>
      <c r="C4675" t="s">
        <v>157</v>
      </c>
      <c r="D4675" t="s">
        <v>46</v>
      </c>
      <c r="E4675">
        <v>60618</v>
      </c>
      <c r="F4675" t="s">
        <v>20</v>
      </c>
      <c r="G4675" t="s">
        <v>32</v>
      </c>
      <c r="H4675">
        <v>143</v>
      </c>
      <c r="I4675" t="s">
        <v>44</v>
      </c>
      <c r="J4675">
        <f>VLOOKUP(I4675,Key!$A$1:$C$73,2,FALSE)</f>
        <v>43.03886</v>
      </c>
      <c r="K4675">
        <f>VLOOKUP(I4675,Key!$A$1:$C$73,3,FALSE)</f>
        <v>-87.902720000000002</v>
      </c>
      <c r="L4675" t="s">
        <v>26</v>
      </c>
      <c r="M4675">
        <f>VLOOKUP(L4675,Key!$A$1:$C$73,2,FALSE)</f>
        <v>43.034619999999997</v>
      </c>
      <c r="N4675">
        <f>VLOOKUP(L4675,Key!$A$1:$C$73,3,FALSE)</f>
        <v>-87.917500000000004</v>
      </c>
      <c r="O4675">
        <v>5</v>
      </c>
      <c r="P4675">
        <v>0</v>
      </c>
      <c r="Q4675">
        <v>0.8</v>
      </c>
      <c r="R4675">
        <v>0.7</v>
      </c>
      <c r="S4675">
        <v>30</v>
      </c>
      <c r="T4675">
        <f t="shared" si="657"/>
        <v>-1</v>
      </c>
      <c r="U4675" s="1">
        <v>42852</v>
      </c>
      <c r="V4675" s="13">
        <f t="shared" si="658"/>
        <v>42826</v>
      </c>
      <c r="W4675" s="14">
        <f t="shared" si="659"/>
        <v>42852</v>
      </c>
      <c r="X4675" s="1" t="str">
        <f t="shared" si="660"/>
        <v>Thursday</v>
      </c>
      <c r="Y4675" s="2">
        <v>0.61605324074074075</v>
      </c>
      <c r="Z4675" s="2">
        <f t="shared" si="661"/>
        <v>0.625</v>
      </c>
      <c r="AA4675">
        <f>1</f>
        <v>1</v>
      </c>
      <c r="AB4675" s="1">
        <v>42852</v>
      </c>
      <c r="AC4675" s="13">
        <f t="shared" si="662"/>
        <v>42826</v>
      </c>
      <c r="AD4675" s="14">
        <f t="shared" si="663"/>
        <v>42852</v>
      </c>
      <c r="AE4675" s="1" t="str">
        <f t="shared" si="664"/>
        <v>Thursday</v>
      </c>
      <c r="AF4675" s="2">
        <v>0.61994212962962958</v>
      </c>
      <c r="AG4675" s="2">
        <f t="shared" si="665"/>
        <v>0.625</v>
      </c>
      <c r="AH4675" t="s">
        <v>23</v>
      </c>
    </row>
    <row r="4676" spans="1:34" x14ac:dyDescent="0.25">
      <c r="A4676">
        <v>1215088</v>
      </c>
      <c r="B4676" t="s">
        <v>29</v>
      </c>
      <c r="C4676" t="s">
        <v>103</v>
      </c>
      <c r="D4676" t="s">
        <v>31</v>
      </c>
      <c r="E4676">
        <v>53211</v>
      </c>
      <c r="F4676" t="s">
        <v>20</v>
      </c>
      <c r="G4676" t="s">
        <v>99</v>
      </c>
      <c r="H4676">
        <v>11134</v>
      </c>
      <c r="I4676" t="s">
        <v>21</v>
      </c>
      <c r="J4676">
        <f>VLOOKUP(I4676,Key!$A$1:$C$73,2,FALSE)</f>
        <v>43.074890000000003</v>
      </c>
      <c r="K4676">
        <f>VLOOKUP(I4676,Key!$A$1:$C$73,3,FALSE)</f>
        <v>-87.882810000000006</v>
      </c>
      <c r="L4676" t="s">
        <v>24</v>
      </c>
      <c r="M4676">
        <f>VLOOKUP(L4676,Key!$A$1:$C$73,2,FALSE)</f>
        <v>43.074655999999997</v>
      </c>
      <c r="N4676">
        <f>VLOOKUP(L4676,Key!$A$1:$C$73,3,FALSE)</f>
        <v>-87.889011999999994</v>
      </c>
      <c r="O4676">
        <v>3</v>
      </c>
      <c r="P4676">
        <v>0</v>
      </c>
      <c r="Q4676">
        <v>0.5</v>
      </c>
      <c r="R4676">
        <v>0.4</v>
      </c>
      <c r="S4676">
        <v>18</v>
      </c>
      <c r="T4676">
        <f t="shared" si="657"/>
        <v>-1</v>
      </c>
      <c r="U4676" s="1">
        <v>42852</v>
      </c>
      <c r="V4676" s="13">
        <f t="shared" si="658"/>
        <v>42826</v>
      </c>
      <c r="W4676" s="14">
        <f t="shared" si="659"/>
        <v>42852</v>
      </c>
      <c r="X4676" s="1" t="str">
        <f t="shared" si="660"/>
        <v>Thursday</v>
      </c>
      <c r="Y4676" s="2">
        <v>0.66245370370370371</v>
      </c>
      <c r="Z4676" s="2">
        <f t="shared" si="661"/>
        <v>0.66666666666666663</v>
      </c>
      <c r="AA4676">
        <f>1</f>
        <v>1</v>
      </c>
      <c r="AB4676" s="1">
        <v>42852</v>
      </c>
      <c r="AC4676" s="13">
        <f t="shared" si="662"/>
        <v>42826</v>
      </c>
      <c r="AD4676" s="14">
        <f t="shared" si="663"/>
        <v>42852</v>
      </c>
      <c r="AE4676" s="1" t="str">
        <f t="shared" si="664"/>
        <v>Thursday</v>
      </c>
      <c r="AF4676" s="2">
        <v>0.6640625</v>
      </c>
      <c r="AG4676" s="2">
        <f t="shared" si="665"/>
        <v>0.66666666666666663</v>
      </c>
      <c r="AH4676" t="s">
        <v>23</v>
      </c>
    </row>
    <row r="4677" spans="1:34" x14ac:dyDescent="0.25">
      <c r="A4677">
        <v>1328721</v>
      </c>
      <c r="B4677" t="s">
        <v>29</v>
      </c>
      <c r="C4677" t="s">
        <v>47</v>
      </c>
      <c r="D4677" t="s">
        <v>31</v>
      </c>
      <c r="E4677">
        <v>53207</v>
      </c>
      <c r="F4677" t="s">
        <v>20</v>
      </c>
      <c r="G4677" t="s">
        <v>32</v>
      </c>
      <c r="H4677">
        <v>11161</v>
      </c>
      <c r="I4677" t="s">
        <v>76</v>
      </c>
      <c r="J4677">
        <f>VLOOKUP(I4677,Key!$A$1:$C$73,2,FALSE)</f>
        <v>43.02948</v>
      </c>
      <c r="K4677">
        <f>VLOOKUP(I4677,Key!$A$1:$C$73,3,FALSE)</f>
        <v>-87.912819999999996</v>
      </c>
      <c r="L4677" t="s">
        <v>83</v>
      </c>
      <c r="M4677">
        <f>VLOOKUP(L4677,Key!$A$1:$C$73,2,FALSE)</f>
        <v>43.026229999999998</v>
      </c>
      <c r="N4677">
        <f>VLOOKUP(L4677,Key!$A$1:$C$73,3,FALSE)</f>
        <v>-87.912809999999993</v>
      </c>
      <c r="O4677">
        <v>2</v>
      </c>
      <c r="P4677">
        <v>0</v>
      </c>
      <c r="Q4677">
        <v>0.3</v>
      </c>
      <c r="R4677">
        <v>0.3</v>
      </c>
      <c r="S4677">
        <v>12</v>
      </c>
      <c r="T4677">
        <f t="shared" si="657"/>
        <v>-1</v>
      </c>
      <c r="U4677" s="1">
        <v>42852</v>
      </c>
      <c r="V4677" s="13">
        <f t="shared" si="658"/>
        <v>42826</v>
      </c>
      <c r="W4677" s="14">
        <f t="shared" si="659"/>
        <v>42852</v>
      </c>
      <c r="X4677" s="1" t="str">
        <f t="shared" si="660"/>
        <v>Thursday</v>
      </c>
      <c r="Y4677" s="2">
        <v>0.69892361111111112</v>
      </c>
      <c r="Z4677" s="2">
        <f t="shared" si="661"/>
        <v>0.70833333333333326</v>
      </c>
      <c r="AA4677">
        <f>1</f>
        <v>1</v>
      </c>
      <c r="AB4677" s="1">
        <v>42852</v>
      </c>
      <c r="AC4677" s="13">
        <f t="shared" si="662"/>
        <v>42826</v>
      </c>
      <c r="AD4677" s="14">
        <f t="shared" si="663"/>
        <v>42852</v>
      </c>
      <c r="AE4677" s="1" t="str">
        <f t="shared" si="664"/>
        <v>Thursday</v>
      </c>
      <c r="AF4677" s="2">
        <v>0.70002314814814814</v>
      </c>
      <c r="AG4677" s="2">
        <f t="shared" si="665"/>
        <v>0.70833333333333326</v>
      </c>
      <c r="AH4677" t="s">
        <v>23</v>
      </c>
    </row>
    <row r="4678" spans="1:34" x14ac:dyDescent="0.25">
      <c r="A4678">
        <v>1240065</v>
      </c>
      <c r="B4678" t="s">
        <v>29</v>
      </c>
      <c r="C4678" t="s">
        <v>47</v>
      </c>
      <c r="D4678" t="s">
        <v>31</v>
      </c>
      <c r="E4678">
        <v>53212</v>
      </c>
      <c r="F4678" t="s">
        <v>20</v>
      </c>
      <c r="G4678" t="s">
        <v>32</v>
      </c>
      <c r="H4678">
        <v>5419</v>
      </c>
      <c r="I4678" t="s">
        <v>52</v>
      </c>
      <c r="J4678">
        <f>VLOOKUP(I4678,Key!$A$1:$C$73,2,FALSE)</f>
        <v>43.042490000000001</v>
      </c>
      <c r="K4678">
        <f>VLOOKUP(I4678,Key!$A$1:$C$73,3,FALSE)</f>
        <v>-87.909959999999998</v>
      </c>
      <c r="L4678" t="s">
        <v>74</v>
      </c>
      <c r="M4678">
        <f>VLOOKUP(L4678,Key!$A$1:$C$73,2,FALSE)</f>
        <v>43.05536</v>
      </c>
      <c r="N4678">
        <f>VLOOKUP(L4678,Key!$A$1:$C$73,3,FALSE)</f>
        <v>-87.90504</v>
      </c>
      <c r="O4678">
        <v>9</v>
      </c>
      <c r="P4678">
        <v>0</v>
      </c>
      <c r="Q4678">
        <v>1.4</v>
      </c>
      <c r="R4678">
        <v>1.3</v>
      </c>
      <c r="S4678">
        <v>54</v>
      </c>
      <c r="T4678">
        <f t="shared" si="657"/>
        <v>-1</v>
      </c>
      <c r="U4678" s="1">
        <v>42852</v>
      </c>
      <c r="V4678" s="13">
        <f t="shared" si="658"/>
        <v>42826</v>
      </c>
      <c r="W4678" s="14">
        <f t="shared" si="659"/>
        <v>42852</v>
      </c>
      <c r="X4678" s="1" t="str">
        <f t="shared" si="660"/>
        <v>Thursday</v>
      </c>
      <c r="Y4678" s="2">
        <v>0.97266203703703702</v>
      </c>
      <c r="Z4678" s="2">
        <f t="shared" si="661"/>
        <v>0.95833333333333326</v>
      </c>
      <c r="AA4678">
        <f>1</f>
        <v>1</v>
      </c>
      <c r="AB4678" s="1">
        <v>42852</v>
      </c>
      <c r="AC4678" s="13">
        <f t="shared" si="662"/>
        <v>42826</v>
      </c>
      <c r="AD4678" s="14">
        <f t="shared" si="663"/>
        <v>42852</v>
      </c>
      <c r="AE4678" s="1" t="str">
        <f t="shared" si="664"/>
        <v>Thursday</v>
      </c>
      <c r="AF4678" s="2">
        <v>0.97885416666666669</v>
      </c>
      <c r="AG4678" s="2">
        <f t="shared" si="665"/>
        <v>0.95833333333333326</v>
      </c>
      <c r="AH4678" t="s">
        <v>23</v>
      </c>
    </row>
    <row r="4679" spans="1:34" x14ac:dyDescent="0.25">
      <c r="A4679">
        <v>1253096</v>
      </c>
      <c r="B4679" t="s">
        <v>29</v>
      </c>
      <c r="C4679" t="s">
        <v>152</v>
      </c>
      <c r="D4679" t="s">
        <v>31</v>
      </c>
      <c r="E4679">
        <v>53406</v>
      </c>
      <c r="F4679" t="s">
        <v>20</v>
      </c>
      <c r="G4679" t="s">
        <v>99</v>
      </c>
      <c r="H4679">
        <v>5561</v>
      </c>
      <c r="I4679" t="s">
        <v>65</v>
      </c>
      <c r="J4679">
        <f>VLOOKUP(I4679,Key!$A$1:$C$73,2,FALSE)</f>
        <v>43.077359999999999</v>
      </c>
      <c r="K4679">
        <f>VLOOKUP(I4679,Key!$A$1:$C$73,3,FALSE)</f>
        <v>-87.880769999999998</v>
      </c>
      <c r="L4679" t="s">
        <v>21</v>
      </c>
      <c r="M4679">
        <f>VLOOKUP(L4679,Key!$A$1:$C$73,2,FALSE)</f>
        <v>43.074890000000003</v>
      </c>
      <c r="N4679">
        <f>VLOOKUP(L4679,Key!$A$1:$C$73,3,FALSE)</f>
        <v>-87.882810000000006</v>
      </c>
      <c r="O4679">
        <v>3</v>
      </c>
      <c r="P4679">
        <v>0</v>
      </c>
      <c r="Q4679">
        <v>0.5</v>
      </c>
      <c r="R4679">
        <v>0.4</v>
      </c>
      <c r="S4679">
        <v>18</v>
      </c>
      <c r="T4679">
        <f t="shared" si="657"/>
        <v>-1</v>
      </c>
      <c r="U4679" s="1">
        <v>42853</v>
      </c>
      <c r="V4679" s="13">
        <f t="shared" si="658"/>
        <v>42826</v>
      </c>
      <c r="W4679" s="14">
        <f t="shared" si="659"/>
        <v>42853</v>
      </c>
      <c r="X4679" s="1" t="str">
        <f t="shared" si="660"/>
        <v>Friday</v>
      </c>
      <c r="Y4679" s="2">
        <v>0.3293402777777778</v>
      </c>
      <c r="Z4679" s="2">
        <f t="shared" si="661"/>
        <v>0.33333333333333331</v>
      </c>
      <c r="AA4679">
        <f>1</f>
        <v>1</v>
      </c>
      <c r="AB4679" s="1">
        <v>42853</v>
      </c>
      <c r="AC4679" s="13">
        <f t="shared" si="662"/>
        <v>42826</v>
      </c>
      <c r="AD4679" s="14">
        <f t="shared" si="663"/>
        <v>42853</v>
      </c>
      <c r="AE4679" s="1" t="str">
        <f t="shared" si="664"/>
        <v>Friday</v>
      </c>
      <c r="AF4679" s="2">
        <v>0.33127314814814818</v>
      </c>
      <c r="AG4679" s="2">
        <f t="shared" si="665"/>
        <v>0.33333333333333331</v>
      </c>
      <c r="AH4679" t="s">
        <v>23</v>
      </c>
    </row>
    <row r="4680" spans="1:34" x14ac:dyDescent="0.25">
      <c r="A4680">
        <v>671983</v>
      </c>
      <c r="B4680" t="s">
        <v>29</v>
      </c>
      <c r="C4680" t="s">
        <v>51</v>
      </c>
      <c r="D4680" t="s">
        <v>31</v>
      </c>
      <c r="E4680">
        <v>53217</v>
      </c>
      <c r="F4680" t="s">
        <v>20</v>
      </c>
      <c r="G4680" t="s">
        <v>32</v>
      </c>
      <c r="H4680">
        <v>167</v>
      </c>
      <c r="I4680" t="s">
        <v>44</v>
      </c>
      <c r="J4680">
        <f>VLOOKUP(I4680,Key!$A$1:$C$73,2,FALSE)</f>
        <v>43.03886</v>
      </c>
      <c r="K4680">
        <f>VLOOKUP(I4680,Key!$A$1:$C$73,3,FALSE)</f>
        <v>-87.902720000000002</v>
      </c>
      <c r="L4680" t="s">
        <v>36</v>
      </c>
      <c r="M4680">
        <f>VLOOKUP(L4680,Key!$A$1:$C$73,2,FALSE)</f>
        <v>43.03519</v>
      </c>
      <c r="N4680">
        <f>VLOOKUP(L4680,Key!$A$1:$C$73,3,FALSE)</f>
        <v>-87.907390000000007</v>
      </c>
      <c r="O4680">
        <v>5</v>
      </c>
      <c r="P4680">
        <v>0</v>
      </c>
      <c r="Q4680">
        <v>0.8</v>
      </c>
      <c r="R4680">
        <v>0.7</v>
      </c>
      <c r="S4680">
        <v>30</v>
      </c>
      <c r="T4680">
        <f t="shared" si="657"/>
        <v>-1</v>
      </c>
      <c r="U4680" s="1">
        <v>42853</v>
      </c>
      <c r="V4680" s="13">
        <f t="shared" si="658"/>
        <v>42826</v>
      </c>
      <c r="W4680" s="14">
        <f t="shared" si="659"/>
        <v>42853</v>
      </c>
      <c r="X4680" s="1" t="str">
        <f t="shared" si="660"/>
        <v>Friday</v>
      </c>
      <c r="Y4680" s="2">
        <v>0.5100810185185185</v>
      </c>
      <c r="Z4680" s="2">
        <f t="shared" si="661"/>
        <v>0.5</v>
      </c>
      <c r="AA4680">
        <f>1</f>
        <v>1</v>
      </c>
      <c r="AB4680" s="1">
        <v>42853</v>
      </c>
      <c r="AC4680" s="13">
        <f t="shared" si="662"/>
        <v>42826</v>
      </c>
      <c r="AD4680" s="14">
        <f t="shared" si="663"/>
        <v>42853</v>
      </c>
      <c r="AE4680" s="1" t="str">
        <f t="shared" si="664"/>
        <v>Friday</v>
      </c>
      <c r="AF4680" s="2">
        <v>0.51328703703703704</v>
      </c>
      <c r="AG4680" s="2">
        <f t="shared" si="665"/>
        <v>0.5</v>
      </c>
      <c r="AH4680" t="s">
        <v>23</v>
      </c>
    </row>
    <row r="4681" spans="1:34" x14ac:dyDescent="0.25">
      <c r="A4681">
        <v>1427339</v>
      </c>
      <c r="B4681" t="s">
        <v>29</v>
      </c>
      <c r="C4681" t="s">
        <v>35</v>
      </c>
      <c r="D4681" t="s">
        <v>31</v>
      </c>
      <c r="E4681">
        <v>53226</v>
      </c>
      <c r="F4681" t="s">
        <v>20</v>
      </c>
      <c r="G4681" t="s">
        <v>32</v>
      </c>
      <c r="H4681">
        <v>11168</v>
      </c>
      <c r="I4681" t="s">
        <v>76</v>
      </c>
      <c r="J4681">
        <f>VLOOKUP(I4681,Key!$A$1:$C$73,2,FALSE)</f>
        <v>43.02948</v>
      </c>
      <c r="K4681">
        <f>VLOOKUP(I4681,Key!$A$1:$C$73,3,FALSE)</f>
        <v>-87.912819999999996</v>
      </c>
      <c r="L4681" t="s">
        <v>56</v>
      </c>
      <c r="M4681">
        <f>VLOOKUP(L4681,Key!$A$1:$C$73,2,FALSE)</f>
        <v>43.004728999999998</v>
      </c>
      <c r="N4681">
        <f>VLOOKUP(L4681,Key!$A$1:$C$73,3,FALSE)</f>
        <v>-87.905463999999995</v>
      </c>
      <c r="O4681">
        <v>15</v>
      </c>
      <c r="P4681">
        <v>0</v>
      </c>
      <c r="Q4681">
        <v>2.2999999999999998</v>
      </c>
      <c r="R4681">
        <v>2.1</v>
      </c>
      <c r="S4681">
        <v>90</v>
      </c>
      <c r="T4681">
        <f t="shared" si="657"/>
        <v>-1</v>
      </c>
      <c r="U4681" s="1">
        <v>42853</v>
      </c>
      <c r="V4681" s="13">
        <f t="shared" si="658"/>
        <v>42826</v>
      </c>
      <c r="W4681" s="14">
        <f t="shared" si="659"/>
        <v>42853</v>
      </c>
      <c r="X4681" s="1" t="str">
        <f t="shared" si="660"/>
        <v>Friday</v>
      </c>
      <c r="Y4681" s="2">
        <v>0.51697916666666666</v>
      </c>
      <c r="Z4681" s="2">
        <f t="shared" si="661"/>
        <v>0.5</v>
      </c>
      <c r="AA4681">
        <f>1</f>
        <v>1</v>
      </c>
      <c r="AB4681" s="1">
        <v>42853</v>
      </c>
      <c r="AC4681" s="13">
        <f t="shared" si="662"/>
        <v>42826</v>
      </c>
      <c r="AD4681" s="14">
        <f t="shared" si="663"/>
        <v>42853</v>
      </c>
      <c r="AE4681" s="1" t="str">
        <f t="shared" si="664"/>
        <v>Friday</v>
      </c>
      <c r="AF4681" s="2">
        <v>0.5273958333333334</v>
      </c>
      <c r="AG4681" s="2">
        <f t="shared" si="665"/>
        <v>0.54166666666666663</v>
      </c>
      <c r="AH4681" t="s">
        <v>23</v>
      </c>
    </row>
    <row r="4682" spans="1:34" x14ac:dyDescent="0.25">
      <c r="A4682">
        <v>825934</v>
      </c>
      <c r="B4682" t="s">
        <v>29</v>
      </c>
      <c r="C4682" t="s">
        <v>47</v>
      </c>
      <c r="D4682" t="s">
        <v>31</v>
      </c>
      <c r="E4682">
        <v>53208</v>
      </c>
      <c r="F4682" t="s">
        <v>20</v>
      </c>
      <c r="G4682" t="s">
        <v>32</v>
      </c>
      <c r="H4682">
        <v>27</v>
      </c>
      <c r="I4682" t="s">
        <v>52</v>
      </c>
      <c r="J4682">
        <f>VLOOKUP(I4682,Key!$A$1:$C$73,2,FALSE)</f>
        <v>43.042490000000001</v>
      </c>
      <c r="K4682">
        <f>VLOOKUP(I4682,Key!$A$1:$C$73,3,FALSE)</f>
        <v>-87.909959999999998</v>
      </c>
      <c r="L4682" t="s">
        <v>38</v>
      </c>
      <c r="M4682">
        <f>VLOOKUP(L4682,Key!$A$1:$C$73,2,FALSE)</f>
        <v>43.038649999999997</v>
      </c>
      <c r="N4682">
        <f>VLOOKUP(L4682,Key!$A$1:$C$73,3,FALSE)</f>
        <v>-87.921930000000003</v>
      </c>
      <c r="O4682">
        <v>6</v>
      </c>
      <c r="P4682">
        <v>0</v>
      </c>
      <c r="Q4682">
        <v>0.9</v>
      </c>
      <c r="R4682">
        <v>0.9</v>
      </c>
      <c r="S4682">
        <v>36</v>
      </c>
      <c r="T4682">
        <f t="shared" si="657"/>
        <v>-1</v>
      </c>
      <c r="U4682" s="1">
        <v>42853</v>
      </c>
      <c r="V4682" s="13">
        <f t="shared" si="658"/>
        <v>42826</v>
      </c>
      <c r="W4682" s="14">
        <f t="shared" si="659"/>
        <v>42853</v>
      </c>
      <c r="X4682" s="1" t="str">
        <f t="shared" si="660"/>
        <v>Friday</v>
      </c>
      <c r="Y4682" s="2">
        <v>0.53005787037037033</v>
      </c>
      <c r="Z4682" s="2">
        <f t="shared" si="661"/>
        <v>0.54166666666666663</v>
      </c>
      <c r="AA4682">
        <f>1</f>
        <v>1</v>
      </c>
      <c r="AB4682" s="1">
        <v>42853</v>
      </c>
      <c r="AC4682" s="13">
        <f t="shared" si="662"/>
        <v>42826</v>
      </c>
      <c r="AD4682" s="14">
        <f t="shared" si="663"/>
        <v>42853</v>
      </c>
      <c r="AE4682" s="1" t="str">
        <f t="shared" si="664"/>
        <v>Friday</v>
      </c>
      <c r="AF4682" s="2">
        <v>0.53445601851851854</v>
      </c>
      <c r="AG4682" s="2">
        <f t="shared" si="665"/>
        <v>0.54166666666666663</v>
      </c>
      <c r="AH4682" t="s">
        <v>23</v>
      </c>
    </row>
    <row r="4683" spans="1:34" x14ac:dyDescent="0.25">
      <c r="A4683">
        <v>1494109</v>
      </c>
      <c r="B4683" t="s">
        <v>29</v>
      </c>
      <c r="C4683" t="s">
        <v>47</v>
      </c>
      <c r="D4683" t="s">
        <v>31</v>
      </c>
      <c r="E4683">
        <v>53233</v>
      </c>
      <c r="F4683" t="s">
        <v>20</v>
      </c>
      <c r="G4683" t="s">
        <v>32</v>
      </c>
      <c r="H4683">
        <v>11157</v>
      </c>
      <c r="I4683" t="s">
        <v>82</v>
      </c>
      <c r="J4683">
        <f>VLOOKUP(I4683,Key!$A$1:$C$73,2,FALSE)</f>
        <v>43.040349999999997</v>
      </c>
      <c r="K4683">
        <f>VLOOKUP(I4683,Key!$A$1:$C$73,3,FALSE)</f>
        <v>-87.920760000000001</v>
      </c>
      <c r="L4683" t="s">
        <v>44</v>
      </c>
      <c r="M4683">
        <f>VLOOKUP(L4683,Key!$A$1:$C$73,2,FALSE)</f>
        <v>43.03886</v>
      </c>
      <c r="N4683">
        <f>VLOOKUP(L4683,Key!$A$1:$C$73,3,FALSE)</f>
        <v>-87.902720000000002</v>
      </c>
      <c r="O4683">
        <v>9</v>
      </c>
      <c r="P4683">
        <v>0</v>
      </c>
      <c r="Q4683">
        <v>1.4</v>
      </c>
      <c r="R4683">
        <v>1.3</v>
      </c>
      <c r="S4683">
        <v>54</v>
      </c>
      <c r="T4683">
        <f t="shared" si="657"/>
        <v>-1</v>
      </c>
      <c r="U4683" s="1">
        <v>42853</v>
      </c>
      <c r="V4683" s="13">
        <f t="shared" si="658"/>
        <v>42826</v>
      </c>
      <c r="W4683" s="14">
        <f t="shared" si="659"/>
        <v>42853</v>
      </c>
      <c r="X4683" s="1" t="str">
        <f t="shared" si="660"/>
        <v>Friday</v>
      </c>
      <c r="Y4683" s="2">
        <v>0.54576388888888883</v>
      </c>
      <c r="Z4683" s="2">
        <f t="shared" si="661"/>
        <v>0.54166666666666663</v>
      </c>
      <c r="AA4683">
        <f>1</f>
        <v>1</v>
      </c>
      <c r="AB4683" s="1">
        <v>42853</v>
      </c>
      <c r="AC4683" s="13">
        <f t="shared" si="662"/>
        <v>42826</v>
      </c>
      <c r="AD4683" s="14">
        <f t="shared" si="663"/>
        <v>42853</v>
      </c>
      <c r="AE4683" s="1" t="str">
        <f t="shared" si="664"/>
        <v>Friday</v>
      </c>
      <c r="AF4683" s="2">
        <v>0.55152777777777773</v>
      </c>
      <c r="AG4683" s="2">
        <f t="shared" si="665"/>
        <v>0.54166666666666663</v>
      </c>
      <c r="AH4683" t="s">
        <v>23</v>
      </c>
    </row>
    <row r="4684" spans="1:34" x14ac:dyDescent="0.25">
      <c r="A4684">
        <v>563412</v>
      </c>
      <c r="B4684" t="s">
        <v>29</v>
      </c>
      <c r="C4684" t="s">
        <v>45</v>
      </c>
      <c r="D4684" t="s">
        <v>46</v>
      </c>
      <c r="E4684">
        <v>60043</v>
      </c>
      <c r="F4684" t="s">
        <v>20</v>
      </c>
      <c r="G4684" t="s">
        <v>32</v>
      </c>
      <c r="H4684">
        <v>11086</v>
      </c>
      <c r="I4684" t="s">
        <v>37</v>
      </c>
      <c r="J4684">
        <f>VLOOKUP(I4684,Key!$A$1:$C$73,2,FALSE)</f>
        <v>43.049230000000001</v>
      </c>
      <c r="K4684">
        <f>VLOOKUP(I4684,Key!$A$1:$C$73,3,FALSE)</f>
        <v>-87.911940000000001</v>
      </c>
      <c r="L4684" t="s">
        <v>26</v>
      </c>
      <c r="M4684">
        <f>VLOOKUP(L4684,Key!$A$1:$C$73,2,FALSE)</f>
        <v>43.034619999999997</v>
      </c>
      <c r="N4684">
        <f>VLOOKUP(L4684,Key!$A$1:$C$73,3,FALSE)</f>
        <v>-87.917500000000004</v>
      </c>
      <c r="O4684">
        <v>52</v>
      </c>
      <c r="P4684">
        <v>0</v>
      </c>
      <c r="Q4684">
        <v>7.8</v>
      </c>
      <c r="R4684">
        <v>7.4</v>
      </c>
      <c r="S4684">
        <v>312</v>
      </c>
      <c r="T4684">
        <f t="shared" si="657"/>
        <v>-1</v>
      </c>
      <c r="U4684" s="1">
        <v>42853</v>
      </c>
      <c r="V4684" s="13">
        <f t="shared" si="658"/>
        <v>42826</v>
      </c>
      <c r="W4684" s="14">
        <f t="shared" si="659"/>
        <v>42853</v>
      </c>
      <c r="X4684" s="1" t="str">
        <f t="shared" si="660"/>
        <v>Friday</v>
      </c>
      <c r="Y4684" s="2">
        <v>0.61021990740740739</v>
      </c>
      <c r="Z4684" s="2">
        <f t="shared" si="661"/>
        <v>0.625</v>
      </c>
      <c r="AA4684">
        <f>1</f>
        <v>1</v>
      </c>
      <c r="AB4684" s="1">
        <v>42853</v>
      </c>
      <c r="AC4684" s="13">
        <f t="shared" si="662"/>
        <v>42826</v>
      </c>
      <c r="AD4684" s="14">
        <f t="shared" si="663"/>
        <v>42853</v>
      </c>
      <c r="AE4684" s="1" t="str">
        <f t="shared" si="664"/>
        <v>Friday</v>
      </c>
      <c r="AF4684" s="2">
        <v>0.64626157407407414</v>
      </c>
      <c r="AG4684" s="2">
        <f t="shared" si="665"/>
        <v>0.66666666666666663</v>
      </c>
      <c r="AH4684" t="s">
        <v>23</v>
      </c>
    </row>
    <row r="4685" spans="1:34" x14ac:dyDescent="0.25">
      <c r="A4685">
        <v>993583</v>
      </c>
      <c r="B4685" t="s">
        <v>29</v>
      </c>
      <c r="C4685" t="s">
        <v>47</v>
      </c>
      <c r="D4685" t="s">
        <v>31</v>
      </c>
      <c r="E4685">
        <v>53211</v>
      </c>
      <c r="F4685" t="s">
        <v>20</v>
      </c>
      <c r="G4685" t="s">
        <v>99</v>
      </c>
      <c r="H4685">
        <v>11130</v>
      </c>
      <c r="I4685" t="s">
        <v>66</v>
      </c>
      <c r="J4685">
        <f>VLOOKUP(I4685,Key!$A$1:$C$73,2,FALSE)</f>
        <v>43.078530000000001</v>
      </c>
      <c r="K4685">
        <f>VLOOKUP(I4685,Key!$A$1:$C$73,3,FALSE)</f>
        <v>-87.882620000000003</v>
      </c>
      <c r="L4685" t="s">
        <v>24</v>
      </c>
      <c r="M4685">
        <f>VLOOKUP(L4685,Key!$A$1:$C$73,2,FALSE)</f>
        <v>43.074655999999997</v>
      </c>
      <c r="N4685">
        <f>VLOOKUP(L4685,Key!$A$1:$C$73,3,FALSE)</f>
        <v>-87.889011999999994</v>
      </c>
      <c r="O4685">
        <v>5</v>
      </c>
      <c r="P4685">
        <v>0</v>
      </c>
      <c r="Q4685">
        <v>0.8</v>
      </c>
      <c r="R4685">
        <v>0.7</v>
      </c>
      <c r="S4685">
        <v>30</v>
      </c>
      <c r="T4685">
        <f t="shared" si="657"/>
        <v>-1</v>
      </c>
      <c r="U4685" s="1">
        <v>42853</v>
      </c>
      <c r="V4685" s="13">
        <f t="shared" si="658"/>
        <v>42826</v>
      </c>
      <c r="W4685" s="14">
        <f t="shared" si="659"/>
        <v>42853</v>
      </c>
      <c r="X4685" s="1" t="str">
        <f t="shared" si="660"/>
        <v>Friday</v>
      </c>
      <c r="Y4685" s="2">
        <v>0.70973379629629629</v>
      </c>
      <c r="Z4685" s="2">
        <f t="shared" si="661"/>
        <v>0.70833333333333326</v>
      </c>
      <c r="AA4685">
        <f>1</f>
        <v>1</v>
      </c>
      <c r="AB4685" s="1">
        <v>42853</v>
      </c>
      <c r="AC4685" s="13">
        <f t="shared" si="662"/>
        <v>42826</v>
      </c>
      <c r="AD4685" s="14">
        <f t="shared" si="663"/>
        <v>42853</v>
      </c>
      <c r="AE4685" s="1" t="str">
        <f t="shared" si="664"/>
        <v>Friday</v>
      </c>
      <c r="AF4685" s="2">
        <v>0.71350694444444451</v>
      </c>
      <c r="AG4685" s="2">
        <f t="shared" si="665"/>
        <v>0.70833333333333326</v>
      </c>
      <c r="AH4685" t="s">
        <v>23</v>
      </c>
    </row>
    <row r="4686" spans="1:34" x14ac:dyDescent="0.25">
      <c r="A4686">
        <v>993583</v>
      </c>
      <c r="B4686" t="s">
        <v>29</v>
      </c>
      <c r="C4686" t="s">
        <v>47</v>
      </c>
      <c r="D4686" t="s">
        <v>31</v>
      </c>
      <c r="E4686">
        <v>53211</v>
      </c>
      <c r="F4686" t="s">
        <v>20</v>
      </c>
      <c r="G4686" t="s">
        <v>99</v>
      </c>
      <c r="H4686">
        <v>11112</v>
      </c>
      <c r="I4686" t="s">
        <v>24</v>
      </c>
      <c r="J4686">
        <f>VLOOKUP(I4686,Key!$A$1:$C$73,2,FALSE)</f>
        <v>43.074655999999997</v>
      </c>
      <c r="K4686">
        <f>VLOOKUP(I4686,Key!$A$1:$C$73,3,FALSE)</f>
        <v>-87.889011999999994</v>
      </c>
      <c r="L4686" t="s">
        <v>21</v>
      </c>
      <c r="M4686">
        <f>VLOOKUP(L4686,Key!$A$1:$C$73,2,FALSE)</f>
        <v>43.074890000000003</v>
      </c>
      <c r="N4686">
        <f>VLOOKUP(L4686,Key!$A$1:$C$73,3,FALSE)</f>
        <v>-87.882810000000006</v>
      </c>
      <c r="O4686">
        <v>4</v>
      </c>
      <c r="P4686">
        <v>0</v>
      </c>
      <c r="Q4686">
        <v>0.6</v>
      </c>
      <c r="R4686">
        <v>0.6</v>
      </c>
      <c r="S4686">
        <v>24</v>
      </c>
      <c r="T4686">
        <f t="shared" si="657"/>
        <v>-1</v>
      </c>
      <c r="U4686" s="1">
        <v>42853</v>
      </c>
      <c r="V4686" s="13">
        <f t="shared" si="658"/>
        <v>42826</v>
      </c>
      <c r="W4686" s="14">
        <f t="shared" si="659"/>
        <v>42853</v>
      </c>
      <c r="X4686" s="1" t="str">
        <f t="shared" si="660"/>
        <v>Friday</v>
      </c>
      <c r="Y4686" s="2">
        <v>0.73567129629629635</v>
      </c>
      <c r="Z4686" s="2">
        <f t="shared" si="661"/>
        <v>0.75</v>
      </c>
      <c r="AA4686">
        <f>1</f>
        <v>1</v>
      </c>
      <c r="AB4686" s="1">
        <v>42853</v>
      </c>
      <c r="AC4686" s="13">
        <f t="shared" si="662"/>
        <v>42826</v>
      </c>
      <c r="AD4686" s="14">
        <f t="shared" si="663"/>
        <v>42853</v>
      </c>
      <c r="AE4686" s="1" t="str">
        <f t="shared" si="664"/>
        <v>Friday</v>
      </c>
      <c r="AF4686" s="2">
        <v>0.73879629629629628</v>
      </c>
      <c r="AG4686" s="2">
        <f t="shared" si="665"/>
        <v>0.75</v>
      </c>
      <c r="AH4686" t="s">
        <v>23</v>
      </c>
    </row>
    <row r="4687" spans="1:34" x14ac:dyDescent="0.25">
      <c r="A4687">
        <v>1372080</v>
      </c>
      <c r="B4687" t="s">
        <v>29</v>
      </c>
      <c r="C4687" t="s">
        <v>47</v>
      </c>
      <c r="D4687" t="s">
        <v>31</v>
      </c>
      <c r="E4687">
        <v>53201</v>
      </c>
      <c r="F4687" t="s">
        <v>20</v>
      </c>
      <c r="G4687" t="s">
        <v>32</v>
      </c>
      <c r="H4687">
        <v>127</v>
      </c>
      <c r="I4687" t="s">
        <v>65</v>
      </c>
      <c r="J4687">
        <f>VLOOKUP(I4687,Key!$A$1:$C$73,2,FALSE)</f>
        <v>43.077359999999999</v>
      </c>
      <c r="K4687">
        <f>VLOOKUP(I4687,Key!$A$1:$C$73,3,FALSE)</f>
        <v>-87.880769999999998</v>
      </c>
      <c r="L4687" t="s">
        <v>22</v>
      </c>
      <c r="M4687">
        <f>VLOOKUP(L4687,Key!$A$1:$C$73,2,FALSE)</f>
        <v>43.058619999999998</v>
      </c>
      <c r="N4687">
        <f>VLOOKUP(L4687,Key!$A$1:$C$73,3,FALSE)</f>
        <v>-87.885319999999993</v>
      </c>
      <c r="O4687">
        <v>18</v>
      </c>
      <c r="P4687">
        <v>0</v>
      </c>
      <c r="Q4687">
        <v>2.7</v>
      </c>
      <c r="R4687">
        <v>2.6</v>
      </c>
      <c r="S4687">
        <v>108</v>
      </c>
      <c r="T4687">
        <f t="shared" si="657"/>
        <v>-1</v>
      </c>
      <c r="U4687" s="1">
        <v>42853</v>
      </c>
      <c r="V4687" s="13">
        <f t="shared" si="658"/>
        <v>42826</v>
      </c>
      <c r="W4687" s="14">
        <f t="shared" si="659"/>
        <v>42853</v>
      </c>
      <c r="X4687" s="1" t="str">
        <f t="shared" si="660"/>
        <v>Friday</v>
      </c>
      <c r="Y4687" s="2">
        <v>0.76079861111111102</v>
      </c>
      <c r="Z4687" s="2">
        <f t="shared" si="661"/>
        <v>0.75</v>
      </c>
      <c r="AA4687">
        <f>1</f>
        <v>1</v>
      </c>
      <c r="AB4687" s="1">
        <v>42853</v>
      </c>
      <c r="AC4687" s="13">
        <f t="shared" si="662"/>
        <v>42826</v>
      </c>
      <c r="AD4687" s="14">
        <f t="shared" si="663"/>
        <v>42853</v>
      </c>
      <c r="AE4687" s="1" t="str">
        <f t="shared" si="664"/>
        <v>Friday</v>
      </c>
      <c r="AF4687" s="2">
        <v>0.77329861111111109</v>
      </c>
      <c r="AG4687" s="2">
        <f t="shared" si="665"/>
        <v>0.79166666666666663</v>
      </c>
      <c r="AH4687" t="s">
        <v>23</v>
      </c>
    </row>
    <row r="4688" spans="1:34" x14ac:dyDescent="0.25">
      <c r="A4688">
        <v>1585551</v>
      </c>
      <c r="B4688" t="s">
        <v>29</v>
      </c>
      <c r="C4688" t="s">
        <v>47</v>
      </c>
      <c r="D4688" t="s">
        <v>31</v>
      </c>
      <c r="E4688">
        <v>53202</v>
      </c>
      <c r="F4688" t="s">
        <v>20</v>
      </c>
      <c r="G4688" t="s">
        <v>32</v>
      </c>
      <c r="H4688">
        <v>5573</v>
      </c>
      <c r="I4688" t="s">
        <v>39</v>
      </c>
      <c r="J4688">
        <f>VLOOKUP(I4688,Key!$A$1:$C$73,2,FALSE)</f>
        <v>43.031480000000002</v>
      </c>
      <c r="K4688">
        <f>VLOOKUP(I4688,Key!$A$1:$C$73,3,FALSE)</f>
        <v>-87.908169999999998</v>
      </c>
      <c r="L4688" t="s">
        <v>52</v>
      </c>
      <c r="M4688">
        <f>VLOOKUP(L4688,Key!$A$1:$C$73,2,FALSE)</f>
        <v>43.042490000000001</v>
      </c>
      <c r="N4688">
        <f>VLOOKUP(L4688,Key!$A$1:$C$73,3,FALSE)</f>
        <v>-87.909959999999998</v>
      </c>
      <c r="O4688">
        <v>10</v>
      </c>
      <c r="P4688">
        <v>0</v>
      </c>
      <c r="Q4688">
        <v>1.5</v>
      </c>
      <c r="R4688">
        <v>1.4</v>
      </c>
      <c r="S4688">
        <v>60</v>
      </c>
      <c r="T4688">
        <f t="shared" si="657"/>
        <v>-1</v>
      </c>
      <c r="U4688" s="1">
        <v>42853</v>
      </c>
      <c r="V4688" s="13">
        <f t="shared" si="658"/>
        <v>42826</v>
      </c>
      <c r="W4688" s="14">
        <f t="shared" si="659"/>
        <v>42853</v>
      </c>
      <c r="X4688" s="1" t="str">
        <f t="shared" si="660"/>
        <v>Friday</v>
      </c>
      <c r="Y4688" s="2">
        <v>0.76962962962962955</v>
      </c>
      <c r="Z4688" s="2">
        <f t="shared" si="661"/>
        <v>0.75</v>
      </c>
      <c r="AA4688">
        <f>1</f>
        <v>1</v>
      </c>
      <c r="AB4688" s="1">
        <v>42853</v>
      </c>
      <c r="AC4688" s="13">
        <f t="shared" si="662"/>
        <v>42826</v>
      </c>
      <c r="AD4688" s="14">
        <f t="shared" si="663"/>
        <v>42853</v>
      </c>
      <c r="AE4688" s="1" t="str">
        <f t="shared" si="664"/>
        <v>Friday</v>
      </c>
      <c r="AF4688" s="2">
        <v>0.77695601851851848</v>
      </c>
      <c r="AG4688" s="2">
        <f t="shared" si="665"/>
        <v>0.79166666666666663</v>
      </c>
      <c r="AH4688" t="s">
        <v>23</v>
      </c>
    </row>
    <row r="4689" spans="1:34" x14ac:dyDescent="0.25">
      <c r="A4689">
        <v>1400126</v>
      </c>
      <c r="B4689" t="s">
        <v>29</v>
      </c>
      <c r="C4689" t="s">
        <v>47</v>
      </c>
      <c r="D4689" t="s">
        <v>31</v>
      </c>
      <c r="E4689">
        <v>53211</v>
      </c>
      <c r="F4689" t="s">
        <v>20</v>
      </c>
      <c r="G4689" t="s">
        <v>32</v>
      </c>
      <c r="H4689">
        <v>318</v>
      </c>
      <c r="I4689" t="s">
        <v>40</v>
      </c>
      <c r="J4689">
        <f>VLOOKUP(I4689,Key!$A$1:$C$73,2,FALSE)</f>
        <v>43.06033</v>
      </c>
      <c r="K4689">
        <f>VLOOKUP(I4689,Key!$A$1:$C$73,3,FALSE)</f>
        <v>-87.89546</v>
      </c>
      <c r="L4689" t="s">
        <v>63</v>
      </c>
      <c r="M4689">
        <f>VLOOKUP(L4689,Key!$A$1:$C$73,2,FALSE)</f>
        <v>43.066893999999998</v>
      </c>
      <c r="N4689">
        <f>VLOOKUP(L4689,Key!$A$1:$C$73,3,FALSE)</f>
        <v>-87.877936000000005</v>
      </c>
      <c r="O4689">
        <v>9</v>
      </c>
      <c r="P4689">
        <v>0</v>
      </c>
      <c r="Q4689">
        <v>1.4</v>
      </c>
      <c r="R4689">
        <v>1.3</v>
      </c>
      <c r="S4689">
        <v>54</v>
      </c>
      <c r="T4689">
        <f t="shared" si="657"/>
        <v>-1</v>
      </c>
      <c r="U4689" s="1">
        <v>42853</v>
      </c>
      <c r="V4689" s="13">
        <f t="shared" si="658"/>
        <v>42826</v>
      </c>
      <c r="W4689" s="14">
        <f t="shared" si="659"/>
        <v>42853</v>
      </c>
      <c r="X4689" s="1" t="str">
        <f t="shared" si="660"/>
        <v>Friday</v>
      </c>
      <c r="Y4689" s="2">
        <v>0.801875</v>
      </c>
      <c r="Z4689" s="2">
        <f t="shared" si="661"/>
        <v>0.79166666666666663</v>
      </c>
      <c r="AA4689">
        <f>1</f>
        <v>1</v>
      </c>
      <c r="AB4689" s="1">
        <v>42853</v>
      </c>
      <c r="AC4689" s="13">
        <f t="shared" si="662"/>
        <v>42826</v>
      </c>
      <c r="AD4689" s="14">
        <f t="shared" si="663"/>
        <v>42853</v>
      </c>
      <c r="AE4689" s="1" t="str">
        <f t="shared" si="664"/>
        <v>Friday</v>
      </c>
      <c r="AF4689" s="2">
        <v>0.80763888888888891</v>
      </c>
      <c r="AG4689" s="2">
        <f t="shared" si="665"/>
        <v>0.79166666666666663</v>
      </c>
      <c r="AH4689" t="s">
        <v>23</v>
      </c>
    </row>
    <row r="4690" spans="1:34" x14ac:dyDescent="0.25">
      <c r="A4690">
        <v>1585504</v>
      </c>
      <c r="B4690" t="s">
        <v>29</v>
      </c>
      <c r="C4690" t="s">
        <v>47</v>
      </c>
      <c r="D4690" t="s">
        <v>31</v>
      </c>
      <c r="E4690">
        <v>53207</v>
      </c>
      <c r="F4690" t="s">
        <v>20</v>
      </c>
      <c r="G4690" t="s">
        <v>32</v>
      </c>
      <c r="H4690">
        <v>189</v>
      </c>
      <c r="I4690" t="s">
        <v>85</v>
      </c>
      <c r="J4690">
        <f>VLOOKUP(I4690,Key!$A$1:$C$73,2,FALSE)</f>
        <v>43.053040000000003</v>
      </c>
      <c r="K4690">
        <f>VLOOKUP(I4690,Key!$A$1:$C$73,3,FALSE)</f>
        <v>-87.897660000000002</v>
      </c>
      <c r="L4690" t="s">
        <v>64</v>
      </c>
      <c r="M4690">
        <f>VLOOKUP(L4690,Key!$A$1:$C$73,2,FALSE)</f>
        <v>43.069021999999997</v>
      </c>
      <c r="N4690">
        <f>VLOOKUP(L4690,Key!$A$1:$C$73,3,FALSE)</f>
        <v>-87.887940999999998</v>
      </c>
      <c r="O4690">
        <v>12</v>
      </c>
      <c r="P4690">
        <v>0</v>
      </c>
      <c r="Q4690">
        <v>1.8</v>
      </c>
      <c r="R4690">
        <v>1.7</v>
      </c>
      <c r="S4690">
        <v>72</v>
      </c>
      <c r="T4690">
        <f t="shared" si="657"/>
        <v>-1</v>
      </c>
      <c r="U4690" s="1">
        <v>42854</v>
      </c>
      <c r="V4690" s="13">
        <f t="shared" si="658"/>
        <v>42826</v>
      </c>
      <c r="W4690" s="14">
        <f t="shared" si="659"/>
        <v>42854</v>
      </c>
      <c r="X4690" s="1" t="str">
        <f t="shared" si="660"/>
        <v>Saturday</v>
      </c>
      <c r="Y4690" s="2">
        <v>6.429398148148148E-2</v>
      </c>
      <c r="Z4690" s="2">
        <f t="shared" si="661"/>
        <v>8.3333333333333329E-2</v>
      </c>
      <c r="AA4690">
        <f>1</f>
        <v>1</v>
      </c>
      <c r="AB4690" s="1">
        <v>42854</v>
      </c>
      <c r="AC4690" s="13">
        <f t="shared" si="662"/>
        <v>42826</v>
      </c>
      <c r="AD4690" s="14">
        <f t="shared" si="663"/>
        <v>42854</v>
      </c>
      <c r="AE4690" s="1" t="str">
        <f t="shared" si="664"/>
        <v>Saturday</v>
      </c>
      <c r="AF4690" s="2">
        <v>7.2523148148148142E-2</v>
      </c>
      <c r="AG4690" s="2">
        <f t="shared" si="665"/>
        <v>8.3333333333333329E-2</v>
      </c>
      <c r="AH4690" t="s">
        <v>23</v>
      </c>
    </row>
    <row r="4691" spans="1:34" x14ac:dyDescent="0.25">
      <c r="A4691">
        <v>1251108</v>
      </c>
      <c r="B4691" t="s">
        <v>29</v>
      </c>
      <c r="C4691" t="s">
        <v>114</v>
      </c>
      <c r="D4691" t="s">
        <v>31</v>
      </c>
      <c r="E4691">
        <v>54913</v>
      </c>
      <c r="F4691" t="s">
        <v>20</v>
      </c>
      <c r="G4691" t="s">
        <v>99</v>
      </c>
      <c r="H4691">
        <v>994</v>
      </c>
      <c r="I4691" t="s">
        <v>40</v>
      </c>
      <c r="J4691">
        <f>VLOOKUP(I4691,Key!$A$1:$C$73,2,FALSE)</f>
        <v>43.06033</v>
      </c>
      <c r="K4691">
        <f>VLOOKUP(I4691,Key!$A$1:$C$73,3,FALSE)</f>
        <v>-87.89546</v>
      </c>
      <c r="L4691" t="s">
        <v>80</v>
      </c>
      <c r="M4691">
        <f>VLOOKUP(L4691,Key!$A$1:$C$73,2,FALSE)</f>
        <v>43.060250000000003</v>
      </c>
      <c r="N4691">
        <f>VLOOKUP(L4691,Key!$A$1:$C$73,3,FALSE)</f>
        <v>-87.892169999999993</v>
      </c>
      <c r="O4691">
        <v>1</v>
      </c>
      <c r="P4691">
        <v>0</v>
      </c>
      <c r="Q4691">
        <v>0.2</v>
      </c>
      <c r="R4691">
        <v>0.1</v>
      </c>
      <c r="S4691">
        <v>6</v>
      </c>
      <c r="T4691">
        <f t="shared" si="657"/>
        <v>-1</v>
      </c>
      <c r="U4691" s="1">
        <v>42854</v>
      </c>
      <c r="V4691" s="13">
        <f t="shared" si="658"/>
        <v>42826</v>
      </c>
      <c r="W4691" s="14">
        <f t="shared" si="659"/>
        <v>42854</v>
      </c>
      <c r="X4691" s="1" t="str">
        <f t="shared" si="660"/>
        <v>Saturday</v>
      </c>
      <c r="Y4691" s="2">
        <v>0.24398148148148149</v>
      </c>
      <c r="Z4691" s="2">
        <f t="shared" si="661"/>
        <v>0.25</v>
      </c>
      <c r="AA4691">
        <f>1</f>
        <v>1</v>
      </c>
      <c r="AB4691" s="1">
        <v>42854</v>
      </c>
      <c r="AC4691" s="13">
        <f t="shared" si="662"/>
        <v>42826</v>
      </c>
      <c r="AD4691" s="14">
        <f t="shared" si="663"/>
        <v>42854</v>
      </c>
      <c r="AE4691" s="1" t="str">
        <f t="shared" si="664"/>
        <v>Saturday</v>
      </c>
      <c r="AF4691" s="2">
        <v>0.24511574074074075</v>
      </c>
      <c r="AG4691" s="2">
        <f t="shared" si="665"/>
        <v>0.25</v>
      </c>
      <c r="AH4691" t="s">
        <v>23</v>
      </c>
    </row>
    <row r="4692" spans="1:34" x14ac:dyDescent="0.25">
      <c r="A4692">
        <v>1017964</v>
      </c>
      <c r="B4692" t="s">
        <v>29</v>
      </c>
      <c r="C4692" t="s">
        <v>47</v>
      </c>
      <c r="D4692" t="s">
        <v>31</v>
      </c>
      <c r="E4692">
        <v>53202</v>
      </c>
      <c r="F4692" t="s">
        <v>20</v>
      </c>
      <c r="G4692" t="s">
        <v>32</v>
      </c>
      <c r="H4692">
        <v>250</v>
      </c>
      <c r="I4692" t="s">
        <v>81</v>
      </c>
      <c r="J4692">
        <f>VLOOKUP(I4692,Key!$A$1:$C$73,2,FALSE)</f>
        <v>43.058010000000003</v>
      </c>
      <c r="K4692">
        <f>VLOOKUP(I4692,Key!$A$1:$C$73,3,FALSE)</f>
        <v>-87.877300000000005</v>
      </c>
      <c r="L4692" t="s">
        <v>81</v>
      </c>
      <c r="M4692">
        <f>VLOOKUP(L4692,Key!$A$1:$C$73,2,FALSE)</f>
        <v>43.058010000000003</v>
      </c>
      <c r="N4692">
        <f>VLOOKUP(L4692,Key!$A$1:$C$73,3,FALSE)</f>
        <v>-87.877300000000005</v>
      </c>
      <c r="O4692">
        <v>1</v>
      </c>
      <c r="P4692">
        <v>0</v>
      </c>
      <c r="Q4692">
        <v>0.2</v>
      </c>
      <c r="R4692">
        <v>0.1</v>
      </c>
      <c r="S4692">
        <v>6</v>
      </c>
      <c r="T4692">
        <f t="shared" si="657"/>
        <v>-1</v>
      </c>
      <c r="U4692" s="1">
        <v>42854</v>
      </c>
      <c r="V4692" s="13">
        <f t="shared" si="658"/>
        <v>42826</v>
      </c>
      <c r="W4692" s="14">
        <f t="shared" si="659"/>
        <v>42854</v>
      </c>
      <c r="X4692" s="1" t="str">
        <f t="shared" si="660"/>
        <v>Saturday</v>
      </c>
      <c r="Y4692" s="2">
        <v>0.42402777777777773</v>
      </c>
      <c r="Z4692" s="2">
        <f t="shared" si="661"/>
        <v>0.41666666666666663</v>
      </c>
      <c r="AA4692">
        <f>1</f>
        <v>1</v>
      </c>
      <c r="AB4692" s="1">
        <v>42854</v>
      </c>
      <c r="AC4692" s="13">
        <f t="shared" si="662"/>
        <v>42826</v>
      </c>
      <c r="AD4692" s="14">
        <f t="shared" si="663"/>
        <v>42854</v>
      </c>
      <c r="AE4692" s="1" t="str">
        <f t="shared" si="664"/>
        <v>Saturday</v>
      </c>
      <c r="AF4692" s="2">
        <v>0.42438657407407404</v>
      </c>
      <c r="AG4692" s="2">
        <f t="shared" si="665"/>
        <v>0.41666666666666663</v>
      </c>
      <c r="AH4692" t="s">
        <v>25</v>
      </c>
    </row>
    <row r="4693" spans="1:34" x14ac:dyDescent="0.25">
      <c r="A4693">
        <v>1527528</v>
      </c>
      <c r="B4693" t="s">
        <v>29</v>
      </c>
      <c r="C4693" t="s">
        <v>103</v>
      </c>
      <c r="D4693" t="s">
        <v>31</v>
      </c>
      <c r="E4693">
        <v>53202</v>
      </c>
      <c r="F4693" t="s">
        <v>20</v>
      </c>
      <c r="G4693" t="s">
        <v>32</v>
      </c>
      <c r="H4693">
        <v>11150</v>
      </c>
      <c r="I4693" t="s">
        <v>62</v>
      </c>
      <c r="J4693">
        <f>VLOOKUP(I4693,Key!$A$1:$C$73,2,FALSE)</f>
        <v>43.052460000000004</v>
      </c>
      <c r="K4693">
        <f>VLOOKUP(I4693,Key!$A$1:$C$73,3,FALSE)</f>
        <v>-87.891000000000005</v>
      </c>
      <c r="L4693" t="s">
        <v>77</v>
      </c>
      <c r="M4693">
        <f>VLOOKUP(L4693,Key!$A$1:$C$73,2,FALSE)</f>
        <v>43.036900000000003</v>
      </c>
      <c r="N4693">
        <f>VLOOKUP(L4693,Key!$A$1:$C$73,3,FALSE)</f>
        <v>-87.89667</v>
      </c>
      <c r="O4693">
        <v>8</v>
      </c>
      <c r="P4693">
        <v>0</v>
      </c>
      <c r="Q4693">
        <v>1.2</v>
      </c>
      <c r="R4693">
        <v>1.1000000000000001</v>
      </c>
      <c r="S4693">
        <v>48</v>
      </c>
      <c r="T4693">
        <f t="shared" si="657"/>
        <v>-1</v>
      </c>
      <c r="U4693" s="1">
        <v>42854</v>
      </c>
      <c r="V4693" s="13">
        <f t="shared" si="658"/>
        <v>42826</v>
      </c>
      <c r="W4693" s="14">
        <f t="shared" si="659"/>
        <v>42854</v>
      </c>
      <c r="X4693" s="1" t="str">
        <f t="shared" si="660"/>
        <v>Saturday</v>
      </c>
      <c r="Y4693" s="2">
        <v>0.448275462962963</v>
      </c>
      <c r="Z4693" s="2">
        <f t="shared" si="661"/>
        <v>0.45833333333333331</v>
      </c>
      <c r="AA4693">
        <f>1</f>
        <v>1</v>
      </c>
      <c r="AB4693" s="1">
        <v>42854</v>
      </c>
      <c r="AC4693" s="13">
        <f t="shared" si="662"/>
        <v>42826</v>
      </c>
      <c r="AD4693" s="14">
        <f t="shared" si="663"/>
        <v>42854</v>
      </c>
      <c r="AE4693" s="1" t="str">
        <f t="shared" si="664"/>
        <v>Saturday</v>
      </c>
      <c r="AF4693" s="2">
        <v>0.45398148148148149</v>
      </c>
      <c r="AG4693" s="2">
        <f t="shared" si="665"/>
        <v>0.45833333333333331</v>
      </c>
      <c r="AH4693" t="s">
        <v>23</v>
      </c>
    </row>
    <row r="4694" spans="1:34" x14ac:dyDescent="0.25">
      <c r="A4694">
        <v>1437939</v>
      </c>
      <c r="B4694" t="s">
        <v>29</v>
      </c>
      <c r="C4694" t="s">
        <v>47</v>
      </c>
      <c r="D4694" t="s">
        <v>31</v>
      </c>
      <c r="E4694">
        <v>53211</v>
      </c>
      <c r="F4694" t="s">
        <v>20</v>
      </c>
      <c r="G4694" t="s">
        <v>32</v>
      </c>
      <c r="H4694">
        <v>11078</v>
      </c>
      <c r="I4694" t="s">
        <v>24</v>
      </c>
      <c r="J4694">
        <f>VLOOKUP(I4694,Key!$A$1:$C$73,2,FALSE)</f>
        <v>43.074655999999997</v>
      </c>
      <c r="K4694">
        <f>VLOOKUP(I4694,Key!$A$1:$C$73,3,FALSE)</f>
        <v>-87.889011999999994</v>
      </c>
      <c r="L4694" t="s">
        <v>24</v>
      </c>
      <c r="M4694">
        <f>VLOOKUP(L4694,Key!$A$1:$C$73,2,FALSE)</f>
        <v>43.074655999999997</v>
      </c>
      <c r="N4694">
        <f>VLOOKUP(L4694,Key!$A$1:$C$73,3,FALSE)</f>
        <v>-87.889011999999994</v>
      </c>
      <c r="O4694">
        <v>28</v>
      </c>
      <c r="P4694">
        <v>0</v>
      </c>
      <c r="Q4694">
        <v>4.2</v>
      </c>
      <c r="R4694">
        <v>4</v>
      </c>
      <c r="S4694">
        <v>168</v>
      </c>
      <c r="T4694">
        <f t="shared" si="657"/>
        <v>-1</v>
      </c>
      <c r="U4694" s="1">
        <v>42854</v>
      </c>
      <c r="V4694" s="13">
        <f t="shared" si="658"/>
        <v>42826</v>
      </c>
      <c r="W4694" s="14">
        <f t="shared" si="659"/>
        <v>42854</v>
      </c>
      <c r="X4694" s="1" t="str">
        <f t="shared" si="660"/>
        <v>Saturday</v>
      </c>
      <c r="Y4694" s="2">
        <v>0.64523148148148146</v>
      </c>
      <c r="Z4694" s="2">
        <f t="shared" si="661"/>
        <v>0.625</v>
      </c>
      <c r="AA4694">
        <f>1</f>
        <v>1</v>
      </c>
      <c r="AB4694" s="1">
        <v>42854</v>
      </c>
      <c r="AC4694" s="13">
        <f t="shared" si="662"/>
        <v>42826</v>
      </c>
      <c r="AD4694" s="14">
        <f t="shared" si="663"/>
        <v>42854</v>
      </c>
      <c r="AE4694" s="1" t="str">
        <f t="shared" si="664"/>
        <v>Saturday</v>
      </c>
      <c r="AF4694" s="2">
        <v>0.66476851851851848</v>
      </c>
      <c r="AG4694" s="2">
        <f t="shared" si="665"/>
        <v>0.66666666666666663</v>
      </c>
      <c r="AH4694" t="s">
        <v>25</v>
      </c>
    </row>
    <row r="4695" spans="1:34" x14ac:dyDescent="0.25">
      <c r="A4695">
        <v>1017964</v>
      </c>
      <c r="B4695" t="s">
        <v>29</v>
      </c>
      <c r="C4695" t="s">
        <v>47</v>
      </c>
      <c r="D4695" t="s">
        <v>31</v>
      </c>
      <c r="E4695">
        <v>53202</v>
      </c>
      <c r="F4695" t="s">
        <v>20</v>
      </c>
      <c r="G4695" t="s">
        <v>32</v>
      </c>
      <c r="H4695">
        <v>250</v>
      </c>
      <c r="I4695" t="s">
        <v>81</v>
      </c>
      <c r="J4695">
        <f>VLOOKUP(I4695,Key!$A$1:$C$73,2,FALSE)</f>
        <v>43.058010000000003</v>
      </c>
      <c r="K4695">
        <f>VLOOKUP(I4695,Key!$A$1:$C$73,3,FALSE)</f>
        <v>-87.877300000000005</v>
      </c>
      <c r="L4695" t="s">
        <v>81</v>
      </c>
      <c r="M4695">
        <f>VLOOKUP(L4695,Key!$A$1:$C$73,2,FALSE)</f>
        <v>43.058010000000003</v>
      </c>
      <c r="N4695">
        <f>VLOOKUP(L4695,Key!$A$1:$C$73,3,FALSE)</f>
        <v>-87.877300000000005</v>
      </c>
      <c r="O4695">
        <v>30</v>
      </c>
      <c r="P4695">
        <v>0</v>
      </c>
      <c r="Q4695">
        <v>4.5</v>
      </c>
      <c r="R4695">
        <v>4.3</v>
      </c>
      <c r="S4695">
        <v>180</v>
      </c>
      <c r="T4695">
        <f t="shared" si="657"/>
        <v>-1</v>
      </c>
      <c r="U4695" s="1">
        <v>42855</v>
      </c>
      <c r="V4695" s="13">
        <f t="shared" si="658"/>
        <v>42826</v>
      </c>
      <c r="W4695" s="14">
        <f t="shared" si="659"/>
        <v>42855</v>
      </c>
      <c r="X4695" s="1" t="str">
        <f t="shared" si="660"/>
        <v>Sunday</v>
      </c>
      <c r="Y4695" s="2">
        <v>0.49254629629629632</v>
      </c>
      <c r="Z4695" s="2">
        <f t="shared" si="661"/>
        <v>0.5</v>
      </c>
      <c r="AA4695">
        <f>1</f>
        <v>1</v>
      </c>
      <c r="AB4695" s="1">
        <v>42855</v>
      </c>
      <c r="AC4695" s="13">
        <f t="shared" si="662"/>
        <v>42826</v>
      </c>
      <c r="AD4695" s="14">
        <f t="shared" si="663"/>
        <v>42855</v>
      </c>
      <c r="AE4695" s="1" t="str">
        <f t="shared" si="664"/>
        <v>Sunday</v>
      </c>
      <c r="AF4695" s="2">
        <v>0.51334490740740735</v>
      </c>
      <c r="AG4695" s="2">
        <f t="shared" si="665"/>
        <v>0.5</v>
      </c>
      <c r="AH4695" t="s">
        <v>25</v>
      </c>
    </row>
    <row r="4696" spans="1:34" x14ac:dyDescent="0.25">
      <c r="A4696">
        <v>1365846</v>
      </c>
      <c r="B4696" t="s">
        <v>29</v>
      </c>
      <c r="C4696" t="s">
        <v>103</v>
      </c>
      <c r="D4696" t="s">
        <v>31</v>
      </c>
      <c r="E4696">
        <v>53233</v>
      </c>
      <c r="F4696" t="s">
        <v>20</v>
      </c>
      <c r="G4696" t="s">
        <v>32</v>
      </c>
      <c r="H4696">
        <v>11124</v>
      </c>
      <c r="I4696" t="s">
        <v>84</v>
      </c>
      <c r="J4696">
        <f>VLOOKUP(I4696,Key!$A$1:$C$73,2,FALSE)</f>
        <v>43.040154000000001</v>
      </c>
      <c r="K4696">
        <f>VLOOKUP(I4696,Key!$A$1:$C$73,3,FALSE)</f>
        <v>-87.932113000000001</v>
      </c>
      <c r="L4696" t="s">
        <v>28</v>
      </c>
      <c r="M4696">
        <f>VLOOKUP(L4696,Key!$A$1:$C$73,2,FALSE)</f>
        <v>43.038580000000003</v>
      </c>
      <c r="N4696">
        <f>VLOOKUP(L4696,Key!$A$1:$C$73,3,FALSE)</f>
        <v>-87.90934</v>
      </c>
      <c r="O4696">
        <v>11</v>
      </c>
      <c r="P4696">
        <v>0</v>
      </c>
      <c r="Q4696">
        <v>1.7</v>
      </c>
      <c r="R4696">
        <v>1.6</v>
      </c>
      <c r="S4696">
        <v>66</v>
      </c>
      <c r="T4696">
        <f t="shared" si="657"/>
        <v>-1</v>
      </c>
      <c r="U4696" s="1">
        <v>42855</v>
      </c>
      <c r="V4696" s="13">
        <f t="shared" si="658"/>
        <v>42826</v>
      </c>
      <c r="W4696" s="14">
        <f t="shared" si="659"/>
        <v>42855</v>
      </c>
      <c r="X4696" s="1" t="str">
        <f t="shared" si="660"/>
        <v>Sunday</v>
      </c>
      <c r="Y4696" s="2">
        <v>0.58900462962962963</v>
      </c>
      <c r="Z4696" s="2">
        <f t="shared" si="661"/>
        <v>0.58333333333333326</v>
      </c>
      <c r="AA4696">
        <f>1</f>
        <v>1</v>
      </c>
      <c r="AB4696" s="1">
        <v>42855</v>
      </c>
      <c r="AC4696" s="13">
        <f t="shared" si="662"/>
        <v>42826</v>
      </c>
      <c r="AD4696" s="14">
        <f t="shared" si="663"/>
        <v>42855</v>
      </c>
      <c r="AE4696" s="1" t="str">
        <f t="shared" si="664"/>
        <v>Sunday</v>
      </c>
      <c r="AF4696" s="2">
        <v>0.59653935185185192</v>
      </c>
      <c r="AG4696" s="2">
        <f t="shared" si="665"/>
        <v>0.58333333333333326</v>
      </c>
      <c r="AH4696" t="s">
        <v>23</v>
      </c>
    </row>
    <row r="4697" spans="1:34" x14ac:dyDescent="0.25">
      <c r="A4697">
        <v>1377504</v>
      </c>
      <c r="B4697" t="s">
        <v>29</v>
      </c>
      <c r="C4697" t="s">
        <v>158</v>
      </c>
      <c r="D4697" t="s">
        <v>31</v>
      </c>
      <c r="E4697">
        <v>54476</v>
      </c>
      <c r="F4697" t="s">
        <v>20</v>
      </c>
      <c r="G4697" t="s">
        <v>32</v>
      </c>
      <c r="H4697">
        <v>3</v>
      </c>
      <c r="I4697" t="s">
        <v>66</v>
      </c>
      <c r="J4697">
        <f>VLOOKUP(I4697,Key!$A$1:$C$73,2,FALSE)</f>
        <v>43.078530000000001</v>
      </c>
      <c r="K4697">
        <f>VLOOKUP(I4697,Key!$A$1:$C$73,3,FALSE)</f>
        <v>-87.882620000000003</v>
      </c>
      <c r="L4697" t="s">
        <v>66</v>
      </c>
      <c r="M4697">
        <f>VLOOKUP(L4697,Key!$A$1:$C$73,2,FALSE)</f>
        <v>43.078530000000001</v>
      </c>
      <c r="N4697">
        <f>VLOOKUP(L4697,Key!$A$1:$C$73,3,FALSE)</f>
        <v>-87.882620000000003</v>
      </c>
      <c r="O4697">
        <v>43</v>
      </c>
      <c r="P4697">
        <v>0</v>
      </c>
      <c r="Q4697">
        <v>6.5</v>
      </c>
      <c r="R4697">
        <v>6.1</v>
      </c>
      <c r="S4697">
        <v>258</v>
      </c>
      <c r="T4697">
        <f t="shared" si="657"/>
        <v>-1</v>
      </c>
      <c r="U4697" s="1">
        <v>42855</v>
      </c>
      <c r="V4697" s="13">
        <f t="shared" si="658"/>
        <v>42826</v>
      </c>
      <c r="W4697" s="14">
        <f t="shared" si="659"/>
        <v>42855</v>
      </c>
      <c r="X4697" s="1" t="str">
        <f t="shared" si="660"/>
        <v>Sunday</v>
      </c>
      <c r="Y4697" s="2">
        <v>0.67350694444444448</v>
      </c>
      <c r="Z4697" s="2">
        <f t="shared" si="661"/>
        <v>0.66666666666666663</v>
      </c>
      <c r="AA4697">
        <f>1</f>
        <v>1</v>
      </c>
      <c r="AB4697" s="1">
        <v>42855</v>
      </c>
      <c r="AC4697" s="13">
        <f t="shared" si="662"/>
        <v>42826</v>
      </c>
      <c r="AD4697" s="14">
        <f t="shared" si="663"/>
        <v>42855</v>
      </c>
      <c r="AE4697" s="1" t="str">
        <f t="shared" si="664"/>
        <v>Sunday</v>
      </c>
      <c r="AF4697" s="2">
        <v>0.70337962962962963</v>
      </c>
      <c r="AG4697" s="2">
        <f t="shared" si="665"/>
        <v>0.70833333333333326</v>
      </c>
      <c r="AH4697" t="s">
        <v>25</v>
      </c>
    </row>
    <row r="4698" spans="1:34" x14ac:dyDescent="0.25">
      <c r="A4698">
        <v>1381289</v>
      </c>
      <c r="B4698" t="s">
        <v>29</v>
      </c>
      <c r="C4698" t="s">
        <v>47</v>
      </c>
      <c r="D4698" t="s">
        <v>31</v>
      </c>
      <c r="E4698">
        <v>53203</v>
      </c>
      <c r="F4698" t="s">
        <v>20</v>
      </c>
      <c r="G4698" t="s">
        <v>32</v>
      </c>
      <c r="H4698">
        <v>5537</v>
      </c>
      <c r="I4698" t="s">
        <v>36</v>
      </c>
      <c r="J4698">
        <f>VLOOKUP(I4698,Key!$A$1:$C$73,2,FALSE)</f>
        <v>43.03519</v>
      </c>
      <c r="K4698">
        <f>VLOOKUP(I4698,Key!$A$1:$C$73,3,FALSE)</f>
        <v>-87.907390000000007</v>
      </c>
      <c r="L4698" t="s">
        <v>28</v>
      </c>
      <c r="M4698">
        <f>VLOOKUP(L4698,Key!$A$1:$C$73,2,FALSE)</f>
        <v>43.038580000000003</v>
      </c>
      <c r="N4698">
        <f>VLOOKUP(L4698,Key!$A$1:$C$73,3,FALSE)</f>
        <v>-87.90934</v>
      </c>
      <c r="O4698">
        <v>5</v>
      </c>
      <c r="P4698">
        <v>0</v>
      </c>
      <c r="Q4698">
        <v>0.8</v>
      </c>
      <c r="R4698">
        <v>0.7</v>
      </c>
      <c r="S4698">
        <v>30</v>
      </c>
      <c r="T4698">
        <f t="shared" si="657"/>
        <v>-1</v>
      </c>
      <c r="U4698" s="1">
        <v>42826</v>
      </c>
      <c r="V4698" s="13">
        <f t="shared" si="658"/>
        <v>42826</v>
      </c>
      <c r="W4698" s="14">
        <f t="shared" si="659"/>
        <v>42826</v>
      </c>
      <c r="X4698" s="1" t="str">
        <f t="shared" si="660"/>
        <v>Saturday</v>
      </c>
      <c r="Y4698" s="2">
        <v>0.52474537037037039</v>
      </c>
      <c r="Z4698" s="2">
        <f t="shared" si="661"/>
        <v>0.54166666666666663</v>
      </c>
      <c r="AA4698">
        <f>1</f>
        <v>1</v>
      </c>
      <c r="AB4698" s="1">
        <v>42826</v>
      </c>
      <c r="AC4698" s="13">
        <f t="shared" si="662"/>
        <v>42826</v>
      </c>
      <c r="AD4698" s="14">
        <f t="shared" si="663"/>
        <v>42826</v>
      </c>
      <c r="AE4698" s="1" t="str">
        <f t="shared" si="664"/>
        <v>Saturday</v>
      </c>
      <c r="AF4698" s="2">
        <v>0.52826388888888887</v>
      </c>
      <c r="AG4698" s="2">
        <f t="shared" si="665"/>
        <v>0.54166666666666663</v>
      </c>
      <c r="AH4698" t="s">
        <v>23</v>
      </c>
    </row>
    <row r="4699" spans="1:34" x14ac:dyDescent="0.25">
      <c r="A4699">
        <v>1396695</v>
      </c>
      <c r="B4699" t="s">
        <v>29</v>
      </c>
      <c r="C4699" t="s">
        <v>47</v>
      </c>
      <c r="D4699" t="s">
        <v>31</v>
      </c>
      <c r="E4699">
        <v>53203</v>
      </c>
      <c r="F4699" t="s">
        <v>20</v>
      </c>
      <c r="G4699" t="s">
        <v>32</v>
      </c>
      <c r="H4699">
        <v>11068</v>
      </c>
      <c r="I4699" t="s">
        <v>36</v>
      </c>
      <c r="J4699">
        <f>VLOOKUP(I4699,Key!$A$1:$C$73,2,FALSE)</f>
        <v>43.03519</v>
      </c>
      <c r="K4699">
        <f>VLOOKUP(I4699,Key!$A$1:$C$73,3,FALSE)</f>
        <v>-87.907390000000007</v>
      </c>
      <c r="L4699" t="s">
        <v>28</v>
      </c>
      <c r="M4699">
        <f>VLOOKUP(L4699,Key!$A$1:$C$73,2,FALSE)</f>
        <v>43.038580000000003</v>
      </c>
      <c r="N4699">
        <f>VLOOKUP(L4699,Key!$A$1:$C$73,3,FALSE)</f>
        <v>-87.90934</v>
      </c>
      <c r="O4699">
        <v>5</v>
      </c>
      <c r="P4699">
        <v>0</v>
      </c>
      <c r="Q4699">
        <v>0.8</v>
      </c>
      <c r="R4699">
        <v>0.7</v>
      </c>
      <c r="S4699">
        <v>30</v>
      </c>
      <c r="T4699">
        <f t="shared" si="657"/>
        <v>-1</v>
      </c>
      <c r="U4699" s="1">
        <v>42826</v>
      </c>
      <c r="V4699" s="13">
        <f t="shared" si="658"/>
        <v>42826</v>
      </c>
      <c r="W4699" s="14">
        <f t="shared" si="659"/>
        <v>42826</v>
      </c>
      <c r="X4699" s="1" t="str">
        <f t="shared" si="660"/>
        <v>Saturday</v>
      </c>
      <c r="Y4699" s="2">
        <v>0.52495370370370364</v>
      </c>
      <c r="Z4699" s="2">
        <f t="shared" si="661"/>
        <v>0.54166666666666663</v>
      </c>
      <c r="AA4699">
        <f>1</f>
        <v>1</v>
      </c>
      <c r="AB4699" s="1">
        <v>42826</v>
      </c>
      <c r="AC4699" s="13">
        <f t="shared" si="662"/>
        <v>42826</v>
      </c>
      <c r="AD4699" s="14">
        <f t="shared" si="663"/>
        <v>42826</v>
      </c>
      <c r="AE4699" s="1" t="str">
        <f t="shared" si="664"/>
        <v>Saturday</v>
      </c>
      <c r="AF4699" s="2">
        <v>0.52831018518518513</v>
      </c>
      <c r="AG4699" s="2">
        <f t="shared" si="665"/>
        <v>0.54166666666666663</v>
      </c>
      <c r="AH4699" t="s">
        <v>23</v>
      </c>
    </row>
    <row r="4700" spans="1:34" x14ac:dyDescent="0.25">
      <c r="A4700">
        <v>1365846</v>
      </c>
      <c r="B4700" t="s">
        <v>29</v>
      </c>
      <c r="C4700" t="s">
        <v>103</v>
      </c>
      <c r="D4700" t="s">
        <v>31</v>
      </c>
      <c r="E4700">
        <v>53233</v>
      </c>
      <c r="F4700" t="s">
        <v>20</v>
      </c>
      <c r="G4700" t="s">
        <v>32</v>
      </c>
      <c r="H4700">
        <v>957</v>
      </c>
      <c r="I4700" t="s">
        <v>84</v>
      </c>
      <c r="J4700">
        <f>VLOOKUP(I4700,Key!$A$1:$C$73,2,FALSE)</f>
        <v>43.040154000000001</v>
      </c>
      <c r="K4700">
        <f>VLOOKUP(I4700,Key!$A$1:$C$73,3,FALSE)</f>
        <v>-87.932113000000001</v>
      </c>
      <c r="L4700" t="s">
        <v>28</v>
      </c>
      <c r="M4700">
        <f>VLOOKUP(L4700,Key!$A$1:$C$73,2,FALSE)</f>
        <v>43.038580000000003</v>
      </c>
      <c r="N4700">
        <f>VLOOKUP(L4700,Key!$A$1:$C$73,3,FALSE)</f>
        <v>-87.90934</v>
      </c>
      <c r="O4700">
        <v>11</v>
      </c>
      <c r="P4700">
        <v>0</v>
      </c>
      <c r="Q4700">
        <v>1.7</v>
      </c>
      <c r="R4700">
        <v>1.6</v>
      </c>
      <c r="S4700">
        <v>66</v>
      </c>
      <c r="T4700">
        <f t="shared" si="657"/>
        <v>-1</v>
      </c>
      <c r="U4700" s="1">
        <v>42826</v>
      </c>
      <c r="V4700" s="13">
        <f t="shared" si="658"/>
        <v>42826</v>
      </c>
      <c r="W4700" s="14">
        <f t="shared" si="659"/>
        <v>42826</v>
      </c>
      <c r="X4700" s="1" t="str">
        <f t="shared" si="660"/>
        <v>Saturday</v>
      </c>
      <c r="Y4700" s="2">
        <v>0.57133101851851853</v>
      </c>
      <c r="Z4700" s="2">
        <f t="shared" si="661"/>
        <v>0.58333333333333326</v>
      </c>
      <c r="AA4700">
        <f>1</f>
        <v>1</v>
      </c>
      <c r="AB4700" s="1">
        <v>42826</v>
      </c>
      <c r="AC4700" s="13">
        <f t="shared" si="662"/>
        <v>42826</v>
      </c>
      <c r="AD4700" s="14">
        <f t="shared" si="663"/>
        <v>42826</v>
      </c>
      <c r="AE4700" s="1" t="str">
        <f t="shared" si="664"/>
        <v>Saturday</v>
      </c>
      <c r="AF4700" s="2">
        <v>0.5785069444444445</v>
      </c>
      <c r="AG4700" s="2">
        <f t="shared" si="665"/>
        <v>0.58333333333333326</v>
      </c>
      <c r="AH4700" t="s">
        <v>23</v>
      </c>
    </row>
    <row r="4701" spans="1:34" x14ac:dyDescent="0.25">
      <c r="A4701">
        <v>1255543</v>
      </c>
      <c r="B4701" t="s">
        <v>29</v>
      </c>
      <c r="C4701" t="s">
        <v>120</v>
      </c>
      <c r="D4701" t="s">
        <v>31</v>
      </c>
      <c r="E4701">
        <v>53105</v>
      </c>
      <c r="F4701" t="s">
        <v>20</v>
      </c>
      <c r="G4701" t="s">
        <v>99</v>
      </c>
      <c r="H4701">
        <v>91</v>
      </c>
      <c r="I4701" t="s">
        <v>40</v>
      </c>
      <c r="J4701">
        <f>VLOOKUP(I4701,Key!$A$1:$C$73,2,FALSE)</f>
        <v>43.06033</v>
      </c>
      <c r="K4701">
        <f>VLOOKUP(I4701,Key!$A$1:$C$73,3,FALSE)</f>
        <v>-87.89546</v>
      </c>
      <c r="L4701" t="s">
        <v>80</v>
      </c>
      <c r="M4701">
        <f>VLOOKUP(L4701,Key!$A$1:$C$73,2,FALSE)</f>
        <v>43.060250000000003</v>
      </c>
      <c r="N4701">
        <f>VLOOKUP(L4701,Key!$A$1:$C$73,3,FALSE)</f>
        <v>-87.892169999999993</v>
      </c>
      <c r="O4701">
        <v>2</v>
      </c>
      <c r="P4701">
        <v>0</v>
      </c>
      <c r="Q4701">
        <v>0.3</v>
      </c>
      <c r="R4701">
        <v>0.3</v>
      </c>
      <c r="S4701">
        <v>12</v>
      </c>
      <c r="T4701">
        <f t="shared" si="657"/>
        <v>-1</v>
      </c>
      <c r="U4701" s="1">
        <v>42826</v>
      </c>
      <c r="V4701" s="13">
        <f t="shared" si="658"/>
        <v>42826</v>
      </c>
      <c r="W4701" s="14">
        <f t="shared" si="659"/>
        <v>42826</v>
      </c>
      <c r="X4701" s="1" t="str">
        <f t="shared" si="660"/>
        <v>Saturday</v>
      </c>
      <c r="Y4701" s="2">
        <v>0.58439814814814817</v>
      </c>
      <c r="Z4701" s="2">
        <f t="shared" si="661"/>
        <v>0.58333333333333326</v>
      </c>
      <c r="AA4701">
        <f>1</f>
        <v>1</v>
      </c>
      <c r="AB4701" s="1">
        <v>42826</v>
      </c>
      <c r="AC4701" s="13">
        <f t="shared" si="662"/>
        <v>42826</v>
      </c>
      <c r="AD4701" s="14">
        <f t="shared" si="663"/>
        <v>42826</v>
      </c>
      <c r="AE4701" s="1" t="str">
        <f t="shared" si="664"/>
        <v>Saturday</v>
      </c>
      <c r="AF4701" s="2">
        <v>0.58592592592592596</v>
      </c>
      <c r="AG4701" s="2">
        <f t="shared" si="665"/>
        <v>0.58333333333333326</v>
      </c>
      <c r="AH4701" t="s">
        <v>23</v>
      </c>
    </row>
    <row r="4702" spans="1:34" x14ac:dyDescent="0.25">
      <c r="A4702">
        <v>1381289</v>
      </c>
      <c r="B4702" t="s">
        <v>29</v>
      </c>
      <c r="C4702" t="s">
        <v>47</v>
      </c>
      <c r="D4702" t="s">
        <v>31</v>
      </c>
      <c r="E4702">
        <v>53203</v>
      </c>
      <c r="F4702" t="s">
        <v>20</v>
      </c>
      <c r="G4702" t="s">
        <v>32</v>
      </c>
      <c r="H4702">
        <v>11109</v>
      </c>
      <c r="I4702" t="s">
        <v>77</v>
      </c>
      <c r="J4702">
        <f>VLOOKUP(I4702,Key!$A$1:$C$73,2,FALSE)</f>
        <v>43.036900000000003</v>
      </c>
      <c r="K4702">
        <f>VLOOKUP(I4702,Key!$A$1:$C$73,3,FALSE)</f>
        <v>-87.89667</v>
      </c>
      <c r="L4702" t="s">
        <v>28</v>
      </c>
      <c r="M4702">
        <f>VLOOKUP(L4702,Key!$A$1:$C$73,2,FALSE)</f>
        <v>43.038580000000003</v>
      </c>
      <c r="N4702">
        <f>VLOOKUP(L4702,Key!$A$1:$C$73,3,FALSE)</f>
        <v>-87.90934</v>
      </c>
      <c r="O4702">
        <v>13</v>
      </c>
      <c r="P4702">
        <v>0</v>
      </c>
      <c r="Q4702">
        <v>2</v>
      </c>
      <c r="R4702">
        <v>1.9</v>
      </c>
      <c r="S4702">
        <v>78</v>
      </c>
      <c r="T4702">
        <f t="shared" si="657"/>
        <v>-1</v>
      </c>
      <c r="U4702" s="1">
        <v>42826</v>
      </c>
      <c r="V4702" s="13">
        <f t="shared" si="658"/>
        <v>42826</v>
      </c>
      <c r="W4702" s="14">
        <f t="shared" si="659"/>
        <v>42826</v>
      </c>
      <c r="X4702" s="1" t="str">
        <f t="shared" si="660"/>
        <v>Saturday</v>
      </c>
      <c r="Y4702" s="2">
        <v>0.66857638888888893</v>
      </c>
      <c r="Z4702" s="2">
        <f t="shared" si="661"/>
        <v>0.66666666666666663</v>
      </c>
      <c r="AA4702">
        <f>1</f>
        <v>1</v>
      </c>
      <c r="AB4702" s="1">
        <v>42826</v>
      </c>
      <c r="AC4702" s="13">
        <f t="shared" si="662"/>
        <v>42826</v>
      </c>
      <c r="AD4702" s="14">
        <f t="shared" si="663"/>
        <v>42826</v>
      </c>
      <c r="AE4702" s="1" t="str">
        <f t="shared" si="664"/>
        <v>Saturday</v>
      </c>
      <c r="AF4702" s="2">
        <v>0.67744212962962969</v>
      </c>
      <c r="AG4702" s="2">
        <f t="shared" si="665"/>
        <v>0.66666666666666663</v>
      </c>
      <c r="AH4702" t="s">
        <v>23</v>
      </c>
    </row>
    <row r="4703" spans="1:34" x14ac:dyDescent="0.25">
      <c r="A4703">
        <v>1538823</v>
      </c>
      <c r="B4703" t="s">
        <v>29</v>
      </c>
      <c r="C4703" t="s">
        <v>47</v>
      </c>
      <c r="D4703" t="s">
        <v>31</v>
      </c>
      <c r="E4703">
        <v>53202</v>
      </c>
      <c r="F4703" t="s">
        <v>20</v>
      </c>
      <c r="G4703" t="s">
        <v>32</v>
      </c>
      <c r="H4703">
        <v>5425</v>
      </c>
      <c r="I4703" t="s">
        <v>85</v>
      </c>
      <c r="J4703">
        <f>VLOOKUP(I4703,Key!$A$1:$C$73,2,FALSE)</f>
        <v>43.053040000000003</v>
      </c>
      <c r="K4703">
        <f>VLOOKUP(I4703,Key!$A$1:$C$73,3,FALSE)</f>
        <v>-87.897660000000002</v>
      </c>
      <c r="L4703" t="s">
        <v>67</v>
      </c>
      <c r="M4703">
        <f>VLOOKUP(L4703,Key!$A$1:$C$73,2,FALSE)</f>
        <v>43.05847</v>
      </c>
      <c r="N4703">
        <f>VLOOKUP(L4703,Key!$A$1:$C$73,3,FALSE)</f>
        <v>-87.898079999999993</v>
      </c>
      <c r="O4703">
        <v>3</v>
      </c>
      <c r="P4703">
        <v>0</v>
      </c>
      <c r="Q4703">
        <v>0.5</v>
      </c>
      <c r="R4703">
        <v>0.4</v>
      </c>
      <c r="S4703">
        <v>18</v>
      </c>
      <c r="T4703">
        <f t="shared" si="657"/>
        <v>-1</v>
      </c>
      <c r="U4703" s="1">
        <v>42826</v>
      </c>
      <c r="V4703" s="13">
        <f t="shared" si="658"/>
        <v>42826</v>
      </c>
      <c r="W4703" s="14">
        <f t="shared" si="659"/>
        <v>42826</v>
      </c>
      <c r="X4703" s="1" t="str">
        <f t="shared" si="660"/>
        <v>Saturday</v>
      </c>
      <c r="Y4703" s="2">
        <v>0.71883101851851849</v>
      </c>
      <c r="Z4703" s="2">
        <f t="shared" si="661"/>
        <v>0.70833333333333326</v>
      </c>
      <c r="AA4703">
        <f>1</f>
        <v>1</v>
      </c>
      <c r="AB4703" s="1">
        <v>42826</v>
      </c>
      <c r="AC4703" s="13">
        <f t="shared" si="662"/>
        <v>42826</v>
      </c>
      <c r="AD4703" s="14">
        <f t="shared" si="663"/>
        <v>42826</v>
      </c>
      <c r="AE4703" s="1" t="str">
        <f t="shared" si="664"/>
        <v>Saturday</v>
      </c>
      <c r="AF4703" s="2">
        <v>0.72135416666666663</v>
      </c>
      <c r="AG4703" s="2">
        <f t="shared" si="665"/>
        <v>0.70833333333333326</v>
      </c>
      <c r="AH4703" t="s">
        <v>23</v>
      </c>
    </row>
    <row r="4704" spans="1:34" x14ac:dyDescent="0.25">
      <c r="A4704">
        <v>1276651</v>
      </c>
      <c r="B4704" t="s">
        <v>29</v>
      </c>
      <c r="C4704" t="s">
        <v>47</v>
      </c>
      <c r="D4704" t="s">
        <v>31</v>
      </c>
      <c r="E4704">
        <v>53211</v>
      </c>
      <c r="F4704" t="s">
        <v>20</v>
      </c>
      <c r="G4704" t="s">
        <v>32</v>
      </c>
      <c r="H4704">
        <v>19</v>
      </c>
      <c r="I4704" t="s">
        <v>86</v>
      </c>
      <c r="J4704">
        <f>VLOOKUP(I4704,Key!$A$1:$C$73,2,FALSE)</f>
        <v>43.052549999999997</v>
      </c>
      <c r="K4704">
        <f>VLOOKUP(I4704,Key!$A$1:$C$73,3,FALSE)</f>
        <v>-87.909329999999997</v>
      </c>
      <c r="L4704" t="s">
        <v>65</v>
      </c>
      <c r="M4704">
        <f>VLOOKUP(L4704,Key!$A$1:$C$73,2,FALSE)</f>
        <v>43.077359999999999</v>
      </c>
      <c r="N4704">
        <f>VLOOKUP(L4704,Key!$A$1:$C$73,3,FALSE)</f>
        <v>-87.880769999999998</v>
      </c>
      <c r="O4704">
        <v>18</v>
      </c>
      <c r="P4704">
        <v>0</v>
      </c>
      <c r="Q4704">
        <v>2.7</v>
      </c>
      <c r="R4704">
        <v>2.6</v>
      </c>
      <c r="S4704">
        <v>108</v>
      </c>
      <c r="T4704">
        <f t="shared" si="657"/>
        <v>-1</v>
      </c>
      <c r="U4704" s="1">
        <v>42826</v>
      </c>
      <c r="V4704" s="13">
        <f t="shared" si="658"/>
        <v>42826</v>
      </c>
      <c r="W4704" s="14">
        <f t="shared" si="659"/>
        <v>42826</v>
      </c>
      <c r="X4704" s="1" t="str">
        <f t="shared" si="660"/>
        <v>Saturday</v>
      </c>
      <c r="Y4704" s="2">
        <v>0.77159722222222227</v>
      </c>
      <c r="Z4704" s="2">
        <f t="shared" si="661"/>
        <v>0.79166666666666663</v>
      </c>
      <c r="AA4704">
        <f>1</f>
        <v>1</v>
      </c>
      <c r="AB4704" s="1">
        <v>42826</v>
      </c>
      <c r="AC4704" s="13">
        <f t="shared" si="662"/>
        <v>42826</v>
      </c>
      <c r="AD4704" s="14">
        <f t="shared" si="663"/>
        <v>42826</v>
      </c>
      <c r="AE4704" s="1" t="str">
        <f t="shared" si="664"/>
        <v>Saturday</v>
      </c>
      <c r="AF4704" s="2">
        <v>0.78432870370370367</v>
      </c>
      <c r="AG4704" s="2">
        <f t="shared" si="665"/>
        <v>0.79166666666666663</v>
      </c>
      <c r="AH4704" t="s">
        <v>23</v>
      </c>
    </row>
    <row r="4705" spans="1:34" x14ac:dyDescent="0.25">
      <c r="A4705">
        <v>1391757</v>
      </c>
      <c r="B4705" t="s">
        <v>29</v>
      </c>
      <c r="C4705" t="s">
        <v>47</v>
      </c>
      <c r="D4705" t="s">
        <v>31</v>
      </c>
      <c r="E4705">
        <v>53211</v>
      </c>
      <c r="F4705" t="s">
        <v>20</v>
      </c>
      <c r="G4705" t="s">
        <v>32</v>
      </c>
      <c r="H4705">
        <v>5502</v>
      </c>
      <c r="I4705" t="s">
        <v>61</v>
      </c>
      <c r="J4705">
        <f>VLOOKUP(I4705,Key!$A$1:$C$73,2,FALSE)</f>
        <v>43.060786</v>
      </c>
      <c r="K4705">
        <f>VLOOKUP(I4705,Key!$A$1:$C$73,3,FALSE)</f>
        <v>-87.883825999999999</v>
      </c>
      <c r="L4705" t="s">
        <v>87</v>
      </c>
      <c r="M4705">
        <f>VLOOKUP(L4705,Key!$A$1:$C$73,2,FALSE)</f>
        <v>43.063749000000001</v>
      </c>
      <c r="N4705">
        <f>VLOOKUP(L4705,Key!$A$1:$C$73,3,FALSE)</f>
        <v>-87.887962999999999</v>
      </c>
      <c r="O4705">
        <v>9</v>
      </c>
      <c r="P4705">
        <v>0</v>
      </c>
      <c r="Q4705">
        <v>1.4</v>
      </c>
      <c r="R4705">
        <v>1.3</v>
      </c>
      <c r="S4705">
        <v>54</v>
      </c>
      <c r="T4705">
        <f t="shared" si="657"/>
        <v>-1</v>
      </c>
      <c r="U4705" s="1">
        <v>42826</v>
      </c>
      <c r="V4705" s="13">
        <f t="shared" si="658"/>
        <v>42826</v>
      </c>
      <c r="W4705" s="14">
        <f t="shared" si="659"/>
        <v>42826</v>
      </c>
      <c r="X4705" s="1" t="str">
        <f t="shared" si="660"/>
        <v>Saturday</v>
      </c>
      <c r="Y4705" s="2">
        <v>0.7848032407407407</v>
      </c>
      <c r="Z4705" s="2">
        <f t="shared" si="661"/>
        <v>0.79166666666666663</v>
      </c>
      <c r="AA4705">
        <f>1</f>
        <v>1</v>
      </c>
      <c r="AB4705" s="1">
        <v>42826</v>
      </c>
      <c r="AC4705" s="13">
        <f t="shared" si="662"/>
        <v>42826</v>
      </c>
      <c r="AD4705" s="14">
        <f t="shared" si="663"/>
        <v>42826</v>
      </c>
      <c r="AE4705" s="1" t="str">
        <f t="shared" si="664"/>
        <v>Saturday</v>
      </c>
      <c r="AF4705" s="2">
        <v>0.79104166666666664</v>
      </c>
      <c r="AG4705" s="2">
        <f t="shared" si="665"/>
        <v>0.79166666666666663</v>
      </c>
      <c r="AH4705" t="s">
        <v>23</v>
      </c>
    </row>
    <row r="4706" spans="1:34" x14ac:dyDescent="0.25">
      <c r="A4706">
        <v>1373087</v>
      </c>
      <c r="B4706" t="s">
        <v>29</v>
      </c>
      <c r="C4706" t="s">
        <v>47</v>
      </c>
      <c r="D4706" t="s">
        <v>31</v>
      </c>
      <c r="E4706">
        <v>53211</v>
      </c>
      <c r="F4706" t="s">
        <v>20</v>
      </c>
      <c r="G4706" t="s">
        <v>32</v>
      </c>
      <c r="H4706">
        <v>5565</v>
      </c>
      <c r="I4706" t="s">
        <v>66</v>
      </c>
      <c r="J4706">
        <f>VLOOKUP(I4706,Key!$A$1:$C$73,2,FALSE)</f>
        <v>43.078530000000001</v>
      </c>
      <c r="K4706">
        <f>VLOOKUP(I4706,Key!$A$1:$C$73,3,FALSE)</f>
        <v>-87.882620000000003</v>
      </c>
      <c r="L4706" t="s">
        <v>66</v>
      </c>
      <c r="M4706">
        <f>VLOOKUP(L4706,Key!$A$1:$C$73,2,FALSE)</f>
        <v>43.078530000000001</v>
      </c>
      <c r="N4706">
        <f>VLOOKUP(L4706,Key!$A$1:$C$73,3,FALSE)</f>
        <v>-87.882620000000003</v>
      </c>
      <c r="O4706">
        <v>4</v>
      </c>
      <c r="P4706">
        <v>0</v>
      </c>
      <c r="Q4706">
        <v>0.6</v>
      </c>
      <c r="R4706">
        <v>0.6</v>
      </c>
      <c r="S4706">
        <v>24</v>
      </c>
      <c r="T4706">
        <f t="shared" si="657"/>
        <v>-1</v>
      </c>
      <c r="U4706" s="1">
        <v>42827</v>
      </c>
      <c r="V4706" s="13">
        <f t="shared" si="658"/>
        <v>42826</v>
      </c>
      <c r="W4706" s="14">
        <f t="shared" si="659"/>
        <v>42827</v>
      </c>
      <c r="X4706" s="1" t="str">
        <f t="shared" si="660"/>
        <v>Sunday</v>
      </c>
      <c r="Y4706" s="2">
        <v>0.5549884259259259</v>
      </c>
      <c r="Z4706" s="2">
        <f t="shared" si="661"/>
        <v>0.54166666666666663</v>
      </c>
      <c r="AA4706">
        <f>1</f>
        <v>1</v>
      </c>
      <c r="AB4706" s="1">
        <v>42827</v>
      </c>
      <c r="AC4706" s="13">
        <f t="shared" si="662"/>
        <v>42826</v>
      </c>
      <c r="AD4706" s="14">
        <f t="shared" si="663"/>
        <v>42827</v>
      </c>
      <c r="AE4706" s="1" t="str">
        <f t="shared" si="664"/>
        <v>Sunday</v>
      </c>
      <c r="AF4706" s="2">
        <v>0.55822916666666667</v>
      </c>
      <c r="AG4706" s="2">
        <f t="shared" si="665"/>
        <v>0.54166666666666663</v>
      </c>
      <c r="AH4706" t="s">
        <v>25</v>
      </c>
    </row>
    <row r="4707" spans="1:34" x14ac:dyDescent="0.25">
      <c r="A4707">
        <v>1017964</v>
      </c>
      <c r="B4707" t="s">
        <v>29</v>
      </c>
      <c r="C4707" t="s">
        <v>47</v>
      </c>
      <c r="D4707" t="s">
        <v>31</v>
      </c>
      <c r="E4707">
        <v>53202</v>
      </c>
      <c r="F4707" t="s">
        <v>20</v>
      </c>
      <c r="G4707" t="s">
        <v>32</v>
      </c>
      <c r="H4707">
        <v>5</v>
      </c>
      <c r="I4707" t="s">
        <v>81</v>
      </c>
      <c r="J4707">
        <f>VLOOKUP(I4707,Key!$A$1:$C$73,2,FALSE)</f>
        <v>43.058010000000003</v>
      </c>
      <c r="K4707">
        <f>VLOOKUP(I4707,Key!$A$1:$C$73,3,FALSE)</f>
        <v>-87.877300000000005</v>
      </c>
      <c r="L4707" t="s">
        <v>77</v>
      </c>
      <c r="M4707">
        <f>VLOOKUP(L4707,Key!$A$1:$C$73,2,FALSE)</f>
        <v>43.036900000000003</v>
      </c>
      <c r="N4707">
        <f>VLOOKUP(L4707,Key!$A$1:$C$73,3,FALSE)</f>
        <v>-87.89667</v>
      </c>
      <c r="O4707">
        <v>16</v>
      </c>
      <c r="P4707">
        <v>0</v>
      </c>
      <c r="Q4707">
        <v>2.4</v>
      </c>
      <c r="R4707">
        <v>2.2999999999999998</v>
      </c>
      <c r="S4707">
        <v>96</v>
      </c>
      <c r="T4707">
        <f t="shared" si="657"/>
        <v>-1</v>
      </c>
      <c r="U4707" s="1">
        <v>42827</v>
      </c>
      <c r="V4707" s="13">
        <f t="shared" si="658"/>
        <v>42826</v>
      </c>
      <c r="W4707" s="14">
        <f t="shared" si="659"/>
        <v>42827</v>
      </c>
      <c r="X4707" s="1" t="str">
        <f t="shared" si="660"/>
        <v>Sunday</v>
      </c>
      <c r="Y4707" s="2">
        <v>0.59387731481481476</v>
      </c>
      <c r="Z4707" s="2">
        <f t="shared" si="661"/>
        <v>0.58333333333333326</v>
      </c>
      <c r="AA4707">
        <f>1</f>
        <v>1</v>
      </c>
      <c r="AB4707" s="1">
        <v>42827</v>
      </c>
      <c r="AC4707" s="13">
        <f t="shared" si="662"/>
        <v>42826</v>
      </c>
      <c r="AD4707" s="14">
        <f t="shared" si="663"/>
        <v>42827</v>
      </c>
      <c r="AE4707" s="1" t="str">
        <f t="shared" si="664"/>
        <v>Sunday</v>
      </c>
      <c r="AF4707" s="2">
        <v>0.60520833333333335</v>
      </c>
      <c r="AG4707" s="2">
        <f t="shared" si="665"/>
        <v>0.625</v>
      </c>
      <c r="AH4707" t="s">
        <v>23</v>
      </c>
    </row>
    <row r="4708" spans="1:34" x14ac:dyDescent="0.25">
      <c r="A4708">
        <v>1224715</v>
      </c>
      <c r="B4708" t="s">
        <v>29</v>
      </c>
      <c r="C4708" t="s">
        <v>47</v>
      </c>
      <c r="D4708" t="s">
        <v>31</v>
      </c>
      <c r="E4708">
        <v>53212</v>
      </c>
      <c r="F4708" t="s">
        <v>20</v>
      </c>
      <c r="G4708" t="s">
        <v>32</v>
      </c>
      <c r="H4708">
        <v>46</v>
      </c>
      <c r="I4708" t="s">
        <v>67</v>
      </c>
      <c r="J4708">
        <f>VLOOKUP(I4708,Key!$A$1:$C$73,2,FALSE)</f>
        <v>43.05847</v>
      </c>
      <c r="K4708">
        <f>VLOOKUP(I4708,Key!$A$1:$C$73,3,FALSE)</f>
        <v>-87.898079999999993</v>
      </c>
      <c r="L4708" t="s">
        <v>42</v>
      </c>
      <c r="M4708">
        <f>VLOOKUP(L4708,Key!$A$1:$C$73,2,FALSE)</f>
        <v>43.038719999999998</v>
      </c>
      <c r="N4708">
        <f>VLOOKUP(L4708,Key!$A$1:$C$73,3,FALSE)</f>
        <v>-87.905339999999995</v>
      </c>
      <c r="O4708">
        <v>9</v>
      </c>
      <c r="P4708">
        <v>0</v>
      </c>
      <c r="Q4708">
        <v>1.4</v>
      </c>
      <c r="R4708">
        <v>1.3</v>
      </c>
      <c r="S4708">
        <v>54</v>
      </c>
      <c r="T4708">
        <f t="shared" si="657"/>
        <v>-1</v>
      </c>
      <c r="U4708" s="1">
        <v>42827</v>
      </c>
      <c r="V4708" s="13">
        <f t="shared" si="658"/>
        <v>42826</v>
      </c>
      <c r="W4708" s="14">
        <f t="shared" si="659"/>
        <v>42827</v>
      </c>
      <c r="X4708" s="1" t="str">
        <f t="shared" si="660"/>
        <v>Sunday</v>
      </c>
      <c r="Y4708" s="2">
        <v>0.6454050925925926</v>
      </c>
      <c r="Z4708" s="2">
        <f t="shared" si="661"/>
        <v>0.625</v>
      </c>
      <c r="AA4708">
        <f>1</f>
        <v>1</v>
      </c>
      <c r="AB4708" s="1">
        <v>42827</v>
      </c>
      <c r="AC4708" s="13">
        <f t="shared" si="662"/>
        <v>42826</v>
      </c>
      <c r="AD4708" s="14">
        <f t="shared" si="663"/>
        <v>42827</v>
      </c>
      <c r="AE4708" s="1" t="str">
        <f t="shared" si="664"/>
        <v>Sunday</v>
      </c>
      <c r="AF4708" s="2">
        <v>0.65179398148148149</v>
      </c>
      <c r="AG4708" s="2">
        <f t="shared" si="665"/>
        <v>0.66666666666666663</v>
      </c>
      <c r="AH4708" t="s">
        <v>23</v>
      </c>
    </row>
    <row r="4709" spans="1:34" x14ac:dyDescent="0.25">
      <c r="A4709">
        <v>1377542</v>
      </c>
      <c r="B4709" t="s">
        <v>29</v>
      </c>
      <c r="C4709" t="s">
        <v>126</v>
      </c>
      <c r="D4709" t="s">
        <v>31</v>
      </c>
      <c r="E4709">
        <v>53593</v>
      </c>
      <c r="F4709" t="s">
        <v>20</v>
      </c>
      <c r="G4709" t="s">
        <v>32</v>
      </c>
      <c r="H4709">
        <v>11115</v>
      </c>
      <c r="I4709" t="s">
        <v>62</v>
      </c>
      <c r="J4709">
        <f>VLOOKUP(I4709,Key!$A$1:$C$73,2,FALSE)</f>
        <v>43.052460000000004</v>
      </c>
      <c r="K4709">
        <f>VLOOKUP(I4709,Key!$A$1:$C$73,3,FALSE)</f>
        <v>-87.891000000000005</v>
      </c>
      <c r="L4709" t="s">
        <v>80</v>
      </c>
      <c r="M4709">
        <f>VLOOKUP(L4709,Key!$A$1:$C$73,2,FALSE)</f>
        <v>43.060250000000003</v>
      </c>
      <c r="N4709">
        <f>VLOOKUP(L4709,Key!$A$1:$C$73,3,FALSE)</f>
        <v>-87.892169999999993</v>
      </c>
      <c r="O4709">
        <v>8</v>
      </c>
      <c r="P4709">
        <v>0</v>
      </c>
      <c r="Q4709">
        <v>1.2</v>
      </c>
      <c r="R4709">
        <v>1.1000000000000001</v>
      </c>
      <c r="S4709">
        <v>48</v>
      </c>
      <c r="T4709">
        <f t="shared" si="657"/>
        <v>-1</v>
      </c>
      <c r="U4709" s="1">
        <v>42827</v>
      </c>
      <c r="V4709" s="13">
        <f t="shared" si="658"/>
        <v>42826</v>
      </c>
      <c r="W4709" s="14">
        <f t="shared" si="659"/>
        <v>42827</v>
      </c>
      <c r="X4709" s="1" t="str">
        <f t="shared" si="660"/>
        <v>Sunday</v>
      </c>
      <c r="Y4709" s="2">
        <v>0.6462268518518518</v>
      </c>
      <c r="Z4709" s="2">
        <f t="shared" si="661"/>
        <v>0.66666666666666663</v>
      </c>
      <c r="AA4709">
        <f>1</f>
        <v>1</v>
      </c>
      <c r="AB4709" s="1">
        <v>42827</v>
      </c>
      <c r="AC4709" s="13">
        <f t="shared" si="662"/>
        <v>42826</v>
      </c>
      <c r="AD4709" s="14">
        <f t="shared" si="663"/>
        <v>42827</v>
      </c>
      <c r="AE4709" s="1" t="str">
        <f t="shared" si="664"/>
        <v>Sunday</v>
      </c>
      <c r="AF4709" s="2">
        <v>0.65163194444444439</v>
      </c>
      <c r="AG4709" s="2">
        <f t="shared" si="665"/>
        <v>0.66666666666666663</v>
      </c>
      <c r="AH4709" t="s">
        <v>23</v>
      </c>
    </row>
    <row r="4710" spans="1:34" x14ac:dyDescent="0.25">
      <c r="A4710">
        <v>1400126</v>
      </c>
      <c r="B4710" t="s">
        <v>29</v>
      </c>
      <c r="C4710" t="s">
        <v>47</v>
      </c>
      <c r="D4710" t="s">
        <v>31</v>
      </c>
      <c r="E4710">
        <v>53211</v>
      </c>
      <c r="F4710" t="s">
        <v>20</v>
      </c>
      <c r="G4710" t="s">
        <v>32</v>
      </c>
      <c r="H4710">
        <v>5520</v>
      </c>
      <c r="I4710" t="s">
        <v>63</v>
      </c>
      <c r="J4710">
        <f>VLOOKUP(I4710,Key!$A$1:$C$73,2,FALSE)</f>
        <v>43.066893999999998</v>
      </c>
      <c r="K4710">
        <f>VLOOKUP(I4710,Key!$A$1:$C$73,3,FALSE)</f>
        <v>-87.877936000000005</v>
      </c>
      <c r="L4710" t="s">
        <v>21</v>
      </c>
      <c r="M4710">
        <f>VLOOKUP(L4710,Key!$A$1:$C$73,2,FALSE)</f>
        <v>43.074890000000003</v>
      </c>
      <c r="N4710">
        <f>VLOOKUP(L4710,Key!$A$1:$C$73,3,FALSE)</f>
        <v>-87.882810000000006</v>
      </c>
      <c r="O4710">
        <v>6</v>
      </c>
      <c r="P4710">
        <v>0</v>
      </c>
      <c r="Q4710">
        <v>0.9</v>
      </c>
      <c r="R4710">
        <v>0.9</v>
      </c>
      <c r="S4710">
        <v>36</v>
      </c>
      <c r="T4710">
        <f t="shared" si="657"/>
        <v>-1</v>
      </c>
      <c r="U4710" s="1">
        <v>42828</v>
      </c>
      <c r="V4710" s="13">
        <f t="shared" si="658"/>
        <v>42826</v>
      </c>
      <c r="W4710" s="14">
        <f t="shared" si="659"/>
        <v>42828</v>
      </c>
      <c r="X4710" s="1" t="str">
        <f t="shared" si="660"/>
        <v>Monday</v>
      </c>
      <c r="Y4710" s="2">
        <v>0.41437499999999999</v>
      </c>
      <c r="Z4710" s="2">
        <f t="shared" si="661"/>
        <v>0.41666666666666663</v>
      </c>
      <c r="AA4710">
        <f>1</f>
        <v>1</v>
      </c>
      <c r="AB4710" s="1">
        <v>42828</v>
      </c>
      <c r="AC4710" s="13">
        <f t="shared" si="662"/>
        <v>42826</v>
      </c>
      <c r="AD4710" s="14">
        <f t="shared" si="663"/>
        <v>42828</v>
      </c>
      <c r="AE4710" s="1" t="str">
        <f t="shared" si="664"/>
        <v>Monday</v>
      </c>
      <c r="AF4710" s="2">
        <v>0.41814814814814816</v>
      </c>
      <c r="AG4710" s="2">
        <f t="shared" si="665"/>
        <v>0.41666666666666663</v>
      </c>
      <c r="AH4710" t="s">
        <v>23</v>
      </c>
    </row>
    <row r="4711" spans="1:34" x14ac:dyDescent="0.25">
      <c r="A4711">
        <v>1391757</v>
      </c>
      <c r="B4711" t="s">
        <v>29</v>
      </c>
      <c r="C4711" t="s">
        <v>47</v>
      </c>
      <c r="D4711" t="s">
        <v>31</v>
      </c>
      <c r="E4711">
        <v>53211</v>
      </c>
      <c r="F4711" t="s">
        <v>20</v>
      </c>
      <c r="G4711" t="s">
        <v>32</v>
      </c>
      <c r="H4711">
        <v>11116</v>
      </c>
      <c r="I4711" t="s">
        <v>44</v>
      </c>
      <c r="J4711">
        <f>VLOOKUP(I4711,Key!$A$1:$C$73,2,FALSE)</f>
        <v>43.03886</v>
      </c>
      <c r="K4711">
        <f>VLOOKUP(I4711,Key!$A$1:$C$73,3,FALSE)</f>
        <v>-87.902720000000002</v>
      </c>
      <c r="L4711" t="s">
        <v>44</v>
      </c>
      <c r="M4711">
        <f>VLOOKUP(L4711,Key!$A$1:$C$73,2,FALSE)</f>
        <v>43.03886</v>
      </c>
      <c r="N4711">
        <f>VLOOKUP(L4711,Key!$A$1:$C$73,3,FALSE)</f>
        <v>-87.902720000000002</v>
      </c>
      <c r="O4711">
        <v>58</v>
      </c>
      <c r="P4711">
        <v>0</v>
      </c>
      <c r="Q4711">
        <v>8.6999999999999993</v>
      </c>
      <c r="R4711">
        <v>8.3000000000000007</v>
      </c>
      <c r="S4711">
        <v>348</v>
      </c>
      <c r="T4711">
        <f t="shared" si="657"/>
        <v>-1</v>
      </c>
      <c r="U4711" s="1">
        <v>42828</v>
      </c>
      <c r="V4711" s="13">
        <f t="shared" si="658"/>
        <v>42826</v>
      </c>
      <c r="W4711" s="14">
        <f t="shared" si="659"/>
        <v>42828</v>
      </c>
      <c r="X4711" s="1" t="str">
        <f t="shared" si="660"/>
        <v>Monday</v>
      </c>
      <c r="Y4711" s="2">
        <v>0.51652777777777781</v>
      </c>
      <c r="Z4711" s="2">
        <f t="shared" si="661"/>
        <v>0.5</v>
      </c>
      <c r="AA4711">
        <f>1</f>
        <v>1</v>
      </c>
      <c r="AB4711" s="1">
        <v>42828</v>
      </c>
      <c r="AC4711" s="13">
        <f t="shared" si="662"/>
        <v>42826</v>
      </c>
      <c r="AD4711" s="14">
        <f t="shared" si="663"/>
        <v>42828</v>
      </c>
      <c r="AE4711" s="1" t="str">
        <f t="shared" si="664"/>
        <v>Monday</v>
      </c>
      <c r="AF4711" s="2">
        <v>0.55633101851851852</v>
      </c>
      <c r="AG4711" s="2">
        <f t="shared" si="665"/>
        <v>0.54166666666666663</v>
      </c>
      <c r="AH4711" t="s">
        <v>25</v>
      </c>
    </row>
    <row r="4712" spans="1:34" x14ac:dyDescent="0.25">
      <c r="A4712">
        <v>1253542</v>
      </c>
      <c r="B4712" t="s">
        <v>29</v>
      </c>
      <c r="C4712" t="s">
        <v>119</v>
      </c>
      <c r="D4712" t="s">
        <v>31</v>
      </c>
      <c r="E4712">
        <v>53217</v>
      </c>
      <c r="F4712" t="s">
        <v>20</v>
      </c>
      <c r="G4712" t="s">
        <v>99</v>
      </c>
      <c r="H4712">
        <v>11144</v>
      </c>
      <c r="I4712" t="s">
        <v>61</v>
      </c>
      <c r="J4712">
        <f>VLOOKUP(I4712,Key!$A$1:$C$73,2,FALSE)</f>
        <v>43.060786</v>
      </c>
      <c r="K4712">
        <f>VLOOKUP(I4712,Key!$A$1:$C$73,3,FALSE)</f>
        <v>-87.883825999999999</v>
      </c>
      <c r="L4712" t="s">
        <v>80</v>
      </c>
      <c r="M4712">
        <f>VLOOKUP(L4712,Key!$A$1:$C$73,2,FALSE)</f>
        <v>43.060250000000003</v>
      </c>
      <c r="N4712">
        <f>VLOOKUP(L4712,Key!$A$1:$C$73,3,FALSE)</f>
        <v>-87.892169999999993</v>
      </c>
      <c r="O4712">
        <v>4</v>
      </c>
      <c r="P4712">
        <v>0</v>
      </c>
      <c r="Q4712">
        <v>0.6</v>
      </c>
      <c r="R4712">
        <v>0.6</v>
      </c>
      <c r="S4712">
        <v>24</v>
      </c>
      <c r="T4712">
        <f t="shared" si="657"/>
        <v>-1</v>
      </c>
      <c r="U4712" s="1">
        <v>42829</v>
      </c>
      <c r="V4712" s="13">
        <f t="shared" si="658"/>
        <v>42826</v>
      </c>
      <c r="W4712" s="14">
        <f t="shared" si="659"/>
        <v>42829</v>
      </c>
      <c r="X4712" s="1" t="str">
        <f t="shared" si="660"/>
        <v>Tuesday</v>
      </c>
      <c r="Y4712" s="2">
        <v>0.52324074074074078</v>
      </c>
      <c r="Z4712" s="2">
        <f t="shared" si="661"/>
        <v>0.54166666666666663</v>
      </c>
      <c r="AA4712">
        <f>1</f>
        <v>1</v>
      </c>
      <c r="AB4712" s="1">
        <v>42829</v>
      </c>
      <c r="AC4712" s="13">
        <f t="shared" si="662"/>
        <v>42826</v>
      </c>
      <c r="AD4712" s="14">
        <f t="shared" si="663"/>
        <v>42829</v>
      </c>
      <c r="AE4712" s="1" t="str">
        <f t="shared" si="664"/>
        <v>Tuesday</v>
      </c>
      <c r="AF4712" s="2">
        <v>0.52628472222222222</v>
      </c>
      <c r="AG4712" s="2">
        <f t="shared" si="665"/>
        <v>0.54166666666666663</v>
      </c>
      <c r="AH4712" t="s">
        <v>23</v>
      </c>
    </row>
    <row r="4713" spans="1:34" x14ac:dyDescent="0.25">
      <c r="A4713">
        <v>1274295</v>
      </c>
      <c r="B4713" t="s">
        <v>29</v>
      </c>
      <c r="C4713" t="s">
        <v>47</v>
      </c>
      <c r="D4713" t="s">
        <v>31</v>
      </c>
      <c r="E4713">
        <v>53202</v>
      </c>
      <c r="F4713" t="s">
        <v>20</v>
      </c>
      <c r="G4713" t="s">
        <v>97</v>
      </c>
      <c r="H4713">
        <v>11137</v>
      </c>
      <c r="I4713" t="s">
        <v>69</v>
      </c>
      <c r="J4713">
        <f>VLOOKUP(I4713,Key!$A$1:$C$73,2,FALSE)</f>
        <v>43.024340000000002</v>
      </c>
      <c r="K4713">
        <f>VLOOKUP(I4713,Key!$A$1:$C$73,3,FALSE)</f>
        <v>-87.916753</v>
      </c>
      <c r="L4713" t="s">
        <v>69</v>
      </c>
      <c r="M4713">
        <f>VLOOKUP(L4713,Key!$A$1:$C$73,2,FALSE)</f>
        <v>43.024340000000002</v>
      </c>
      <c r="N4713">
        <f>VLOOKUP(L4713,Key!$A$1:$C$73,3,FALSE)</f>
        <v>-87.916753</v>
      </c>
      <c r="O4713">
        <v>34</v>
      </c>
      <c r="P4713">
        <v>2</v>
      </c>
      <c r="Q4713">
        <v>5.0999999999999996</v>
      </c>
      <c r="R4713">
        <v>4.8</v>
      </c>
      <c r="S4713">
        <v>204</v>
      </c>
      <c r="T4713">
        <f t="shared" si="657"/>
        <v>-1</v>
      </c>
      <c r="U4713" s="1">
        <v>42829</v>
      </c>
      <c r="V4713" s="13">
        <f t="shared" si="658"/>
        <v>42826</v>
      </c>
      <c r="W4713" s="14">
        <f t="shared" si="659"/>
        <v>42829</v>
      </c>
      <c r="X4713" s="1" t="str">
        <f t="shared" si="660"/>
        <v>Tuesday</v>
      </c>
      <c r="Y4713" s="2">
        <v>0.55281250000000004</v>
      </c>
      <c r="Z4713" s="2">
        <f t="shared" si="661"/>
        <v>0.54166666666666663</v>
      </c>
      <c r="AA4713">
        <f>1</f>
        <v>1</v>
      </c>
      <c r="AB4713" s="1">
        <v>42829</v>
      </c>
      <c r="AC4713" s="13">
        <f t="shared" si="662"/>
        <v>42826</v>
      </c>
      <c r="AD4713" s="14">
        <f t="shared" si="663"/>
        <v>42829</v>
      </c>
      <c r="AE4713" s="1" t="str">
        <f t="shared" si="664"/>
        <v>Tuesday</v>
      </c>
      <c r="AF4713" s="2">
        <v>0.57660879629629636</v>
      </c>
      <c r="AG4713" s="2">
        <f t="shared" si="665"/>
        <v>0.58333333333333326</v>
      </c>
      <c r="AH4713" t="s">
        <v>25</v>
      </c>
    </row>
    <row r="4714" spans="1:34" x14ac:dyDescent="0.25">
      <c r="A4714">
        <v>1546752</v>
      </c>
      <c r="B4714" t="s">
        <v>29</v>
      </c>
      <c r="C4714" t="s">
        <v>103</v>
      </c>
      <c r="D4714" t="s">
        <v>31</v>
      </c>
      <c r="E4714">
        <v>53202</v>
      </c>
      <c r="F4714" t="s">
        <v>20</v>
      </c>
      <c r="G4714" t="s">
        <v>32</v>
      </c>
      <c r="H4714">
        <v>362</v>
      </c>
      <c r="I4714" t="s">
        <v>24</v>
      </c>
      <c r="J4714">
        <f>VLOOKUP(I4714,Key!$A$1:$C$73,2,FALSE)</f>
        <v>43.074655999999997</v>
      </c>
      <c r="K4714">
        <f>VLOOKUP(I4714,Key!$A$1:$C$73,3,FALSE)</f>
        <v>-87.889011999999994</v>
      </c>
      <c r="L4714" t="s">
        <v>62</v>
      </c>
      <c r="M4714">
        <f>VLOOKUP(L4714,Key!$A$1:$C$73,2,FALSE)</f>
        <v>43.052460000000004</v>
      </c>
      <c r="N4714">
        <f>VLOOKUP(L4714,Key!$A$1:$C$73,3,FALSE)</f>
        <v>-87.891000000000005</v>
      </c>
      <c r="O4714">
        <v>13</v>
      </c>
      <c r="P4714">
        <v>0</v>
      </c>
      <c r="Q4714">
        <v>2</v>
      </c>
      <c r="R4714">
        <v>1.9</v>
      </c>
      <c r="S4714">
        <v>78</v>
      </c>
      <c r="T4714">
        <f t="shared" si="657"/>
        <v>-1</v>
      </c>
      <c r="U4714" s="1">
        <v>42829</v>
      </c>
      <c r="V4714" s="13">
        <f t="shared" si="658"/>
        <v>42826</v>
      </c>
      <c r="W4714" s="14">
        <f t="shared" si="659"/>
        <v>42829</v>
      </c>
      <c r="X4714" s="1" t="str">
        <f t="shared" si="660"/>
        <v>Tuesday</v>
      </c>
      <c r="Y4714" s="2">
        <v>0.72097222222222224</v>
      </c>
      <c r="Z4714" s="2">
        <f t="shared" si="661"/>
        <v>0.70833333333333326</v>
      </c>
      <c r="AA4714">
        <f>1</f>
        <v>1</v>
      </c>
      <c r="AB4714" s="1">
        <v>42829</v>
      </c>
      <c r="AC4714" s="13">
        <f t="shared" si="662"/>
        <v>42826</v>
      </c>
      <c r="AD4714" s="14">
        <f t="shared" si="663"/>
        <v>42829</v>
      </c>
      <c r="AE4714" s="1" t="str">
        <f t="shared" si="664"/>
        <v>Tuesday</v>
      </c>
      <c r="AF4714" s="2">
        <v>0.73002314814814817</v>
      </c>
      <c r="AG4714" s="2">
        <f t="shared" si="665"/>
        <v>0.75</v>
      </c>
      <c r="AH4714" t="s">
        <v>23</v>
      </c>
    </row>
    <row r="4715" spans="1:34" x14ac:dyDescent="0.25">
      <c r="A4715">
        <v>1088320</v>
      </c>
      <c r="B4715" t="s">
        <v>29</v>
      </c>
      <c r="C4715" t="s">
        <v>30</v>
      </c>
      <c r="D4715" t="s">
        <v>31</v>
      </c>
      <c r="E4715">
        <v>53202</v>
      </c>
      <c r="F4715" t="s">
        <v>20</v>
      </c>
      <c r="G4715" t="s">
        <v>32</v>
      </c>
      <c r="H4715">
        <v>357</v>
      </c>
      <c r="I4715" t="s">
        <v>44</v>
      </c>
      <c r="J4715">
        <f>VLOOKUP(I4715,Key!$A$1:$C$73,2,FALSE)</f>
        <v>43.03886</v>
      </c>
      <c r="K4715">
        <f>VLOOKUP(I4715,Key!$A$1:$C$73,3,FALSE)</f>
        <v>-87.902720000000002</v>
      </c>
      <c r="L4715" t="s">
        <v>79</v>
      </c>
      <c r="M4715">
        <f>VLOOKUP(L4715,Key!$A$1:$C$73,2,FALSE)</f>
        <v>43.04804</v>
      </c>
      <c r="N4715">
        <f>VLOOKUP(L4715,Key!$A$1:$C$73,3,FALSE)</f>
        <v>-87.896720000000002</v>
      </c>
      <c r="O4715">
        <v>10</v>
      </c>
      <c r="P4715">
        <v>0</v>
      </c>
      <c r="Q4715">
        <v>1.5</v>
      </c>
      <c r="R4715">
        <v>1.4</v>
      </c>
      <c r="S4715">
        <v>60</v>
      </c>
      <c r="T4715">
        <f t="shared" si="657"/>
        <v>-1</v>
      </c>
      <c r="U4715" s="1">
        <v>42829</v>
      </c>
      <c r="V4715" s="13">
        <f t="shared" si="658"/>
        <v>42826</v>
      </c>
      <c r="W4715" s="14">
        <f t="shared" si="659"/>
        <v>42829</v>
      </c>
      <c r="X4715" s="1" t="str">
        <f t="shared" si="660"/>
        <v>Tuesday</v>
      </c>
      <c r="Y4715" s="2">
        <v>0.73097222222222225</v>
      </c>
      <c r="Z4715" s="2">
        <f t="shared" si="661"/>
        <v>0.75</v>
      </c>
      <c r="AA4715">
        <f>1</f>
        <v>1</v>
      </c>
      <c r="AB4715" s="1">
        <v>42829</v>
      </c>
      <c r="AC4715" s="13">
        <f t="shared" si="662"/>
        <v>42826</v>
      </c>
      <c r="AD4715" s="14">
        <f t="shared" si="663"/>
        <v>42829</v>
      </c>
      <c r="AE4715" s="1" t="str">
        <f t="shared" si="664"/>
        <v>Tuesday</v>
      </c>
      <c r="AF4715" s="2">
        <v>0.73766203703703714</v>
      </c>
      <c r="AG4715" s="2">
        <f t="shared" si="665"/>
        <v>0.75</v>
      </c>
      <c r="AH4715" t="s">
        <v>23</v>
      </c>
    </row>
    <row r="4716" spans="1:34" x14ac:dyDescent="0.25">
      <c r="A4716">
        <v>1022184</v>
      </c>
      <c r="B4716" t="s">
        <v>29</v>
      </c>
      <c r="C4716" t="s">
        <v>47</v>
      </c>
      <c r="D4716" t="s">
        <v>31</v>
      </c>
      <c r="E4716">
        <v>53202</v>
      </c>
      <c r="F4716" t="s">
        <v>20</v>
      </c>
      <c r="G4716" t="s">
        <v>32</v>
      </c>
      <c r="H4716">
        <v>11154</v>
      </c>
      <c r="I4716" t="s">
        <v>21</v>
      </c>
      <c r="J4716">
        <f>VLOOKUP(I4716,Key!$A$1:$C$73,2,FALSE)</f>
        <v>43.074890000000003</v>
      </c>
      <c r="K4716">
        <f>VLOOKUP(I4716,Key!$A$1:$C$73,3,FALSE)</f>
        <v>-87.882810000000006</v>
      </c>
      <c r="L4716" t="s">
        <v>22</v>
      </c>
      <c r="M4716">
        <f>VLOOKUP(L4716,Key!$A$1:$C$73,2,FALSE)</f>
        <v>43.058619999999998</v>
      </c>
      <c r="N4716">
        <f>VLOOKUP(L4716,Key!$A$1:$C$73,3,FALSE)</f>
        <v>-87.885319999999993</v>
      </c>
      <c r="O4716">
        <v>23</v>
      </c>
      <c r="P4716">
        <v>0</v>
      </c>
      <c r="Q4716">
        <v>3.5</v>
      </c>
      <c r="R4716">
        <v>3.3</v>
      </c>
      <c r="S4716">
        <v>138</v>
      </c>
      <c r="T4716">
        <f t="shared" si="657"/>
        <v>-1</v>
      </c>
      <c r="U4716" s="1">
        <v>42829</v>
      </c>
      <c r="V4716" s="13">
        <f t="shared" si="658"/>
        <v>42826</v>
      </c>
      <c r="W4716" s="14">
        <f t="shared" si="659"/>
        <v>42829</v>
      </c>
      <c r="X4716" s="1" t="str">
        <f t="shared" si="660"/>
        <v>Tuesday</v>
      </c>
      <c r="Y4716" s="2">
        <v>0.77640046296296295</v>
      </c>
      <c r="Z4716" s="2">
        <f t="shared" si="661"/>
        <v>0.79166666666666663</v>
      </c>
      <c r="AA4716">
        <f>1</f>
        <v>1</v>
      </c>
      <c r="AB4716" s="1">
        <v>42829</v>
      </c>
      <c r="AC4716" s="13">
        <f t="shared" si="662"/>
        <v>42826</v>
      </c>
      <c r="AD4716" s="14">
        <f t="shared" si="663"/>
        <v>42829</v>
      </c>
      <c r="AE4716" s="1" t="str">
        <f t="shared" si="664"/>
        <v>Tuesday</v>
      </c>
      <c r="AF4716" s="2">
        <v>0.79240740740740734</v>
      </c>
      <c r="AG4716" s="2">
        <f t="shared" si="665"/>
        <v>0.79166666666666663</v>
      </c>
      <c r="AH4716" t="s">
        <v>23</v>
      </c>
    </row>
    <row r="4717" spans="1:34" x14ac:dyDescent="0.25">
      <c r="A4717">
        <v>1378271</v>
      </c>
      <c r="B4717" t="s">
        <v>29</v>
      </c>
      <c r="C4717" t="s">
        <v>47</v>
      </c>
      <c r="D4717" t="s">
        <v>31</v>
      </c>
      <c r="E4717">
        <v>53202</v>
      </c>
      <c r="F4717" t="s">
        <v>20</v>
      </c>
      <c r="G4717" t="s">
        <v>32</v>
      </c>
      <c r="H4717">
        <v>11122</v>
      </c>
      <c r="I4717" t="s">
        <v>22</v>
      </c>
      <c r="J4717">
        <f>VLOOKUP(I4717,Key!$A$1:$C$73,2,FALSE)</f>
        <v>43.058619999999998</v>
      </c>
      <c r="K4717">
        <f>VLOOKUP(I4717,Key!$A$1:$C$73,3,FALSE)</f>
        <v>-87.885319999999993</v>
      </c>
      <c r="L4717" t="s">
        <v>40</v>
      </c>
      <c r="M4717">
        <f>VLOOKUP(L4717,Key!$A$1:$C$73,2,FALSE)</f>
        <v>43.06033</v>
      </c>
      <c r="N4717">
        <f>VLOOKUP(L4717,Key!$A$1:$C$73,3,FALSE)</f>
        <v>-87.89546</v>
      </c>
      <c r="O4717">
        <v>3</v>
      </c>
      <c r="P4717">
        <v>0</v>
      </c>
      <c r="Q4717">
        <v>0.5</v>
      </c>
      <c r="R4717">
        <v>0.4</v>
      </c>
      <c r="S4717">
        <v>18</v>
      </c>
      <c r="T4717">
        <f t="shared" si="657"/>
        <v>-1</v>
      </c>
      <c r="U4717" s="1">
        <v>42829</v>
      </c>
      <c r="V4717" s="13">
        <f t="shared" si="658"/>
        <v>42826</v>
      </c>
      <c r="W4717" s="14">
        <f t="shared" si="659"/>
        <v>42829</v>
      </c>
      <c r="X4717" s="1" t="str">
        <f t="shared" si="660"/>
        <v>Tuesday</v>
      </c>
      <c r="Y4717" s="2">
        <v>0.79244212962962957</v>
      </c>
      <c r="Z4717" s="2">
        <f t="shared" si="661"/>
        <v>0.79166666666666663</v>
      </c>
      <c r="AA4717">
        <f>1</f>
        <v>1</v>
      </c>
      <c r="AB4717" s="1">
        <v>42829</v>
      </c>
      <c r="AC4717" s="13">
        <f t="shared" si="662"/>
        <v>42826</v>
      </c>
      <c r="AD4717" s="14">
        <f t="shared" si="663"/>
        <v>42829</v>
      </c>
      <c r="AE4717" s="1" t="str">
        <f t="shared" si="664"/>
        <v>Tuesday</v>
      </c>
      <c r="AF4717" s="2">
        <v>0.79487268518518517</v>
      </c>
      <c r="AG4717" s="2">
        <f t="shared" si="665"/>
        <v>0.79166666666666663</v>
      </c>
      <c r="AH4717" t="s">
        <v>23</v>
      </c>
    </row>
    <row r="4718" spans="1:34" x14ac:dyDescent="0.25">
      <c r="A4718">
        <v>1530544</v>
      </c>
      <c r="B4718" t="s">
        <v>29</v>
      </c>
      <c r="C4718" t="s">
        <v>138</v>
      </c>
      <c r="D4718" t="s">
        <v>139</v>
      </c>
      <c r="E4718">
        <v>7424</v>
      </c>
      <c r="F4718" t="s">
        <v>20</v>
      </c>
      <c r="G4718" t="s">
        <v>50</v>
      </c>
      <c r="H4718">
        <v>106</v>
      </c>
      <c r="I4718" t="s">
        <v>39</v>
      </c>
      <c r="J4718">
        <f>VLOOKUP(I4718,Key!$A$1:$C$73,2,FALSE)</f>
        <v>43.031480000000002</v>
      </c>
      <c r="K4718">
        <f>VLOOKUP(I4718,Key!$A$1:$C$73,3,FALSE)</f>
        <v>-87.908169999999998</v>
      </c>
      <c r="L4718" t="s">
        <v>52</v>
      </c>
      <c r="M4718">
        <f>VLOOKUP(L4718,Key!$A$1:$C$73,2,FALSE)</f>
        <v>43.042490000000001</v>
      </c>
      <c r="N4718">
        <f>VLOOKUP(L4718,Key!$A$1:$C$73,3,FALSE)</f>
        <v>-87.909959999999998</v>
      </c>
      <c r="O4718">
        <v>8</v>
      </c>
      <c r="P4718">
        <v>0</v>
      </c>
      <c r="Q4718">
        <v>1.2</v>
      </c>
      <c r="R4718">
        <v>1.1000000000000001</v>
      </c>
      <c r="S4718">
        <v>48</v>
      </c>
      <c r="T4718">
        <f t="shared" si="657"/>
        <v>-1</v>
      </c>
      <c r="U4718" s="1">
        <v>42830</v>
      </c>
      <c r="V4718" s="13">
        <f t="shared" si="658"/>
        <v>42826</v>
      </c>
      <c r="W4718" s="14">
        <f t="shared" si="659"/>
        <v>42830</v>
      </c>
      <c r="X4718" s="1" t="str">
        <f t="shared" si="660"/>
        <v>Wednesday</v>
      </c>
      <c r="Y4718" s="2">
        <v>0.43568287037037035</v>
      </c>
      <c r="Z4718" s="2">
        <f t="shared" si="661"/>
        <v>0.41666666666666663</v>
      </c>
      <c r="AA4718">
        <f>1</f>
        <v>1</v>
      </c>
      <c r="AB4718" s="1">
        <v>42830</v>
      </c>
      <c r="AC4718" s="13">
        <f t="shared" si="662"/>
        <v>42826</v>
      </c>
      <c r="AD4718" s="14">
        <f t="shared" si="663"/>
        <v>42830</v>
      </c>
      <c r="AE4718" s="1" t="str">
        <f t="shared" si="664"/>
        <v>Wednesday</v>
      </c>
      <c r="AF4718" s="2">
        <v>0.44113425925925925</v>
      </c>
      <c r="AG4718" s="2">
        <f t="shared" si="665"/>
        <v>0.45833333333333331</v>
      </c>
      <c r="AH4718" t="s">
        <v>23</v>
      </c>
    </row>
    <row r="4719" spans="1:34" x14ac:dyDescent="0.25">
      <c r="A4719">
        <v>783916</v>
      </c>
      <c r="B4719" t="s">
        <v>29</v>
      </c>
      <c r="C4719" t="s">
        <v>157</v>
      </c>
      <c r="D4719" t="s">
        <v>46</v>
      </c>
      <c r="E4719">
        <v>60618</v>
      </c>
      <c r="F4719" t="s">
        <v>20</v>
      </c>
      <c r="G4719" t="s">
        <v>32</v>
      </c>
      <c r="H4719">
        <v>361</v>
      </c>
      <c r="I4719" t="s">
        <v>44</v>
      </c>
      <c r="J4719">
        <f>VLOOKUP(I4719,Key!$A$1:$C$73,2,FALSE)</f>
        <v>43.03886</v>
      </c>
      <c r="K4719">
        <f>VLOOKUP(I4719,Key!$A$1:$C$73,3,FALSE)</f>
        <v>-87.902720000000002</v>
      </c>
      <c r="L4719" t="s">
        <v>26</v>
      </c>
      <c r="M4719">
        <f>VLOOKUP(L4719,Key!$A$1:$C$73,2,FALSE)</f>
        <v>43.034619999999997</v>
      </c>
      <c r="N4719">
        <f>VLOOKUP(L4719,Key!$A$1:$C$73,3,FALSE)</f>
        <v>-87.917500000000004</v>
      </c>
      <c r="O4719">
        <v>7</v>
      </c>
      <c r="P4719">
        <v>0</v>
      </c>
      <c r="Q4719">
        <v>1.1000000000000001</v>
      </c>
      <c r="R4719">
        <v>1</v>
      </c>
      <c r="S4719">
        <v>42</v>
      </c>
      <c r="T4719">
        <f t="shared" si="657"/>
        <v>-1</v>
      </c>
      <c r="U4719" s="1">
        <v>42830</v>
      </c>
      <c r="V4719" s="13">
        <f t="shared" si="658"/>
        <v>42826</v>
      </c>
      <c r="W4719" s="14">
        <f t="shared" si="659"/>
        <v>42830</v>
      </c>
      <c r="X4719" s="1" t="str">
        <f t="shared" si="660"/>
        <v>Wednesday</v>
      </c>
      <c r="Y4719" s="2">
        <v>0.61489583333333331</v>
      </c>
      <c r="Z4719" s="2">
        <f t="shared" si="661"/>
        <v>0.625</v>
      </c>
      <c r="AA4719">
        <f>1</f>
        <v>1</v>
      </c>
      <c r="AB4719" s="1">
        <v>42830</v>
      </c>
      <c r="AC4719" s="13">
        <f t="shared" si="662"/>
        <v>42826</v>
      </c>
      <c r="AD4719" s="14">
        <f t="shared" si="663"/>
        <v>42830</v>
      </c>
      <c r="AE4719" s="1" t="str">
        <f t="shared" si="664"/>
        <v>Wednesday</v>
      </c>
      <c r="AF4719" s="2">
        <v>0.62012731481481487</v>
      </c>
      <c r="AG4719" s="2">
        <f t="shared" si="665"/>
        <v>0.625</v>
      </c>
      <c r="AH4719" t="s">
        <v>23</v>
      </c>
    </row>
    <row r="4720" spans="1:34" x14ac:dyDescent="0.25">
      <c r="A4720">
        <v>1335612</v>
      </c>
      <c r="B4720" t="s">
        <v>29</v>
      </c>
      <c r="C4720" t="s">
        <v>47</v>
      </c>
      <c r="D4720" t="s">
        <v>31</v>
      </c>
      <c r="E4720">
        <v>53211</v>
      </c>
      <c r="F4720" t="s">
        <v>20</v>
      </c>
      <c r="G4720" t="s">
        <v>32</v>
      </c>
      <c r="H4720">
        <v>11143</v>
      </c>
      <c r="I4720" t="s">
        <v>79</v>
      </c>
      <c r="J4720">
        <f>VLOOKUP(I4720,Key!$A$1:$C$73,2,FALSE)</f>
        <v>43.04804</v>
      </c>
      <c r="K4720">
        <f>VLOOKUP(I4720,Key!$A$1:$C$73,3,FALSE)</f>
        <v>-87.896720000000002</v>
      </c>
      <c r="L4720" t="s">
        <v>22</v>
      </c>
      <c r="M4720">
        <f>VLOOKUP(L4720,Key!$A$1:$C$73,2,FALSE)</f>
        <v>43.058619999999998</v>
      </c>
      <c r="N4720">
        <f>VLOOKUP(L4720,Key!$A$1:$C$73,3,FALSE)</f>
        <v>-87.885319999999993</v>
      </c>
      <c r="O4720">
        <v>6</v>
      </c>
      <c r="P4720">
        <v>0</v>
      </c>
      <c r="Q4720">
        <v>0.9</v>
      </c>
      <c r="R4720">
        <v>0.9</v>
      </c>
      <c r="S4720">
        <v>36</v>
      </c>
      <c r="T4720">
        <f t="shared" si="657"/>
        <v>-1</v>
      </c>
      <c r="U4720" s="1">
        <v>42830</v>
      </c>
      <c r="V4720" s="13">
        <f t="shared" si="658"/>
        <v>42826</v>
      </c>
      <c r="W4720" s="14">
        <f t="shared" si="659"/>
        <v>42830</v>
      </c>
      <c r="X4720" s="1" t="str">
        <f t="shared" si="660"/>
        <v>Wednesday</v>
      </c>
      <c r="Y4720" s="2">
        <v>0.72123842592592602</v>
      </c>
      <c r="Z4720" s="2">
        <f t="shared" si="661"/>
        <v>0.70833333333333326</v>
      </c>
      <c r="AA4720">
        <f>1</f>
        <v>1</v>
      </c>
      <c r="AB4720" s="1">
        <v>42830</v>
      </c>
      <c r="AC4720" s="13">
        <f t="shared" si="662"/>
        <v>42826</v>
      </c>
      <c r="AD4720" s="14">
        <f t="shared" si="663"/>
        <v>42830</v>
      </c>
      <c r="AE4720" s="1" t="str">
        <f t="shared" si="664"/>
        <v>Wednesday</v>
      </c>
      <c r="AF4720" s="2">
        <v>0.7254976851851852</v>
      </c>
      <c r="AG4720" s="2">
        <f t="shared" si="665"/>
        <v>0.70833333333333326</v>
      </c>
      <c r="AH4720" t="s">
        <v>23</v>
      </c>
    </row>
    <row r="4721" spans="1:34" x14ac:dyDescent="0.25">
      <c r="A4721">
        <v>1518070</v>
      </c>
      <c r="B4721" t="s">
        <v>29</v>
      </c>
      <c r="C4721" t="s">
        <v>47</v>
      </c>
      <c r="D4721" t="s">
        <v>31</v>
      </c>
      <c r="E4721">
        <v>53211</v>
      </c>
      <c r="F4721" t="s">
        <v>20</v>
      </c>
      <c r="G4721" t="s">
        <v>50</v>
      </c>
      <c r="H4721">
        <v>31</v>
      </c>
      <c r="I4721" t="s">
        <v>64</v>
      </c>
      <c r="J4721">
        <f>VLOOKUP(I4721,Key!$A$1:$C$73,2,FALSE)</f>
        <v>43.069021999999997</v>
      </c>
      <c r="K4721">
        <f>VLOOKUP(I4721,Key!$A$1:$C$73,3,FALSE)</f>
        <v>-87.887940999999998</v>
      </c>
      <c r="L4721" t="s">
        <v>86</v>
      </c>
      <c r="M4721">
        <f>VLOOKUP(L4721,Key!$A$1:$C$73,2,FALSE)</f>
        <v>43.052549999999997</v>
      </c>
      <c r="N4721">
        <f>VLOOKUP(L4721,Key!$A$1:$C$73,3,FALSE)</f>
        <v>-87.909329999999997</v>
      </c>
      <c r="O4721">
        <v>10</v>
      </c>
      <c r="P4721">
        <v>0</v>
      </c>
      <c r="Q4721">
        <v>1.5</v>
      </c>
      <c r="R4721">
        <v>1.4</v>
      </c>
      <c r="S4721">
        <v>60</v>
      </c>
      <c r="T4721">
        <f t="shared" si="657"/>
        <v>-1</v>
      </c>
      <c r="U4721" s="1">
        <v>42831</v>
      </c>
      <c r="V4721" s="13">
        <f t="shared" si="658"/>
        <v>42826</v>
      </c>
      <c r="W4721" s="14">
        <f t="shared" si="659"/>
        <v>42831</v>
      </c>
      <c r="X4721" s="1" t="str">
        <f t="shared" si="660"/>
        <v>Thursday</v>
      </c>
      <c r="Y4721" s="2">
        <v>0.3385185185185185</v>
      </c>
      <c r="Z4721" s="2">
        <f t="shared" si="661"/>
        <v>0.33333333333333331</v>
      </c>
      <c r="AA4721">
        <f>1</f>
        <v>1</v>
      </c>
      <c r="AB4721" s="1">
        <v>42831</v>
      </c>
      <c r="AC4721" s="13">
        <f t="shared" si="662"/>
        <v>42826</v>
      </c>
      <c r="AD4721" s="14">
        <f t="shared" si="663"/>
        <v>42831</v>
      </c>
      <c r="AE4721" s="1" t="str">
        <f t="shared" si="664"/>
        <v>Thursday</v>
      </c>
      <c r="AF4721" s="2">
        <v>0.34528935185185183</v>
      </c>
      <c r="AG4721" s="2">
        <f t="shared" si="665"/>
        <v>0.33333333333333331</v>
      </c>
      <c r="AH4721" t="s">
        <v>23</v>
      </c>
    </row>
    <row r="4722" spans="1:34" x14ac:dyDescent="0.25">
      <c r="A4722">
        <v>1149609</v>
      </c>
      <c r="B4722" t="s">
        <v>29</v>
      </c>
      <c r="C4722" t="s">
        <v>47</v>
      </c>
      <c r="D4722" t="s">
        <v>31</v>
      </c>
      <c r="E4722">
        <v>53211</v>
      </c>
      <c r="F4722" t="s">
        <v>20</v>
      </c>
      <c r="G4722" t="s">
        <v>32</v>
      </c>
      <c r="H4722">
        <v>32</v>
      </c>
      <c r="I4722" t="s">
        <v>89</v>
      </c>
      <c r="J4722">
        <f>VLOOKUP(I4722,Key!$A$1:$C$73,2,FALSE)</f>
        <v>43.060155999999999</v>
      </c>
      <c r="K4722">
        <f>VLOOKUP(I4722,Key!$A$1:$C$73,3,FALSE)</f>
        <v>-87.881258000000003</v>
      </c>
      <c r="L4722" t="s">
        <v>82</v>
      </c>
      <c r="M4722">
        <f>VLOOKUP(L4722,Key!$A$1:$C$73,2,FALSE)</f>
        <v>43.040349999999997</v>
      </c>
      <c r="N4722">
        <f>VLOOKUP(L4722,Key!$A$1:$C$73,3,FALSE)</f>
        <v>-87.920760000000001</v>
      </c>
      <c r="O4722">
        <v>23</v>
      </c>
      <c r="P4722">
        <v>0</v>
      </c>
      <c r="Q4722">
        <v>3.5</v>
      </c>
      <c r="R4722">
        <v>3.3</v>
      </c>
      <c r="S4722">
        <v>138</v>
      </c>
      <c r="T4722">
        <f t="shared" si="657"/>
        <v>-1</v>
      </c>
      <c r="U4722" s="1">
        <v>42831</v>
      </c>
      <c r="V4722" s="13">
        <f t="shared" si="658"/>
        <v>42826</v>
      </c>
      <c r="W4722" s="14">
        <f t="shared" si="659"/>
        <v>42831</v>
      </c>
      <c r="X4722" s="1" t="str">
        <f t="shared" si="660"/>
        <v>Thursday</v>
      </c>
      <c r="Y4722" s="2">
        <v>0.40097222222222223</v>
      </c>
      <c r="Z4722" s="2">
        <f t="shared" si="661"/>
        <v>0.41666666666666663</v>
      </c>
      <c r="AA4722">
        <f>1</f>
        <v>1</v>
      </c>
      <c r="AB4722" s="1">
        <v>42831</v>
      </c>
      <c r="AC4722" s="13">
        <f t="shared" si="662"/>
        <v>42826</v>
      </c>
      <c r="AD4722" s="14">
        <f t="shared" si="663"/>
        <v>42831</v>
      </c>
      <c r="AE4722" s="1" t="str">
        <f t="shared" si="664"/>
        <v>Thursday</v>
      </c>
      <c r="AF4722" s="2">
        <v>0.41718749999999999</v>
      </c>
      <c r="AG4722" s="2">
        <f t="shared" si="665"/>
        <v>0.41666666666666663</v>
      </c>
      <c r="AH4722" t="s">
        <v>23</v>
      </c>
    </row>
    <row r="4723" spans="1:34" x14ac:dyDescent="0.25">
      <c r="A4723">
        <v>986622</v>
      </c>
      <c r="B4723" t="s">
        <v>29</v>
      </c>
      <c r="C4723" t="s">
        <v>153</v>
      </c>
      <c r="D4723" t="s">
        <v>46</v>
      </c>
      <c r="E4723">
        <v>60085</v>
      </c>
      <c r="F4723" t="s">
        <v>20</v>
      </c>
      <c r="G4723" t="s">
        <v>32</v>
      </c>
      <c r="H4723">
        <v>11154</v>
      </c>
      <c r="I4723" t="s">
        <v>39</v>
      </c>
      <c r="J4723">
        <f>VLOOKUP(I4723,Key!$A$1:$C$73,2,FALSE)</f>
        <v>43.031480000000002</v>
      </c>
      <c r="K4723">
        <f>VLOOKUP(I4723,Key!$A$1:$C$73,3,FALSE)</f>
        <v>-87.908169999999998</v>
      </c>
      <c r="L4723" t="s">
        <v>42</v>
      </c>
      <c r="M4723">
        <f>VLOOKUP(L4723,Key!$A$1:$C$73,2,FALSE)</f>
        <v>43.038719999999998</v>
      </c>
      <c r="N4723">
        <f>VLOOKUP(L4723,Key!$A$1:$C$73,3,FALSE)</f>
        <v>-87.905339999999995</v>
      </c>
      <c r="O4723">
        <v>7</v>
      </c>
      <c r="P4723">
        <v>0</v>
      </c>
      <c r="Q4723">
        <v>1.1000000000000001</v>
      </c>
      <c r="R4723">
        <v>1</v>
      </c>
      <c r="S4723">
        <v>42</v>
      </c>
      <c r="T4723">
        <f t="shared" si="657"/>
        <v>-1</v>
      </c>
      <c r="U4723" s="1">
        <v>42831</v>
      </c>
      <c r="V4723" s="13">
        <f t="shared" si="658"/>
        <v>42826</v>
      </c>
      <c r="W4723" s="14">
        <f t="shared" si="659"/>
        <v>42831</v>
      </c>
      <c r="X4723" s="1" t="str">
        <f t="shared" si="660"/>
        <v>Thursday</v>
      </c>
      <c r="Y4723" s="2">
        <v>0.72981481481481481</v>
      </c>
      <c r="Z4723" s="2">
        <f t="shared" si="661"/>
        <v>0.75</v>
      </c>
      <c r="AA4723">
        <f>1</f>
        <v>1</v>
      </c>
      <c r="AB4723" s="1">
        <v>42831</v>
      </c>
      <c r="AC4723" s="13">
        <f t="shared" si="662"/>
        <v>42826</v>
      </c>
      <c r="AD4723" s="14">
        <f t="shared" si="663"/>
        <v>42831</v>
      </c>
      <c r="AE4723" s="1" t="str">
        <f t="shared" si="664"/>
        <v>Thursday</v>
      </c>
      <c r="AF4723" s="2">
        <v>0.73423611111111109</v>
      </c>
      <c r="AG4723" s="2">
        <f t="shared" si="665"/>
        <v>0.75</v>
      </c>
      <c r="AH4723" t="s">
        <v>23</v>
      </c>
    </row>
    <row r="4724" spans="1:34" x14ac:dyDescent="0.25">
      <c r="A4724">
        <v>1260485</v>
      </c>
      <c r="B4724" t="s">
        <v>29</v>
      </c>
      <c r="C4724" t="s">
        <v>58</v>
      </c>
      <c r="D4724" t="s">
        <v>31</v>
      </c>
      <c r="E4724">
        <v>53211</v>
      </c>
      <c r="F4724" t="s">
        <v>20</v>
      </c>
      <c r="G4724" t="s">
        <v>32</v>
      </c>
      <c r="H4724">
        <v>5588</v>
      </c>
      <c r="I4724" t="s">
        <v>78</v>
      </c>
      <c r="J4724">
        <f>VLOOKUP(I4724,Key!$A$1:$C$73,2,FALSE)</f>
        <v>43.048200000000001</v>
      </c>
      <c r="K4724">
        <f>VLOOKUP(I4724,Key!$A$1:$C$73,3,FALSE)</f>
        <v>-87.900859999999994</v>
      </c>
      <c r="L4724" t="s">
        <v>44</v>
      </c>
      <c r="M4724">
        <f>VLOOKUP(L4724,Key!$A$1:$C$73,2,FALSE)</f>
        <v>43.03886</v>
      </c>
      <c r="N4724">
        <f>VLOOKUP(L4724,Key!$A$1:$C$73,3,FALSE)</f>
        <v>-87.902720000000002</v>
      </c>
      <c r="O4724">
        <v>6</v>
      </c>
      <c r="P4724">
        <v>0</v>
      </c>
      <c r="Q4724">
        <v>0.9</v>
      </c>
      <c r="R4724">
        <v>0.9</v>
      </c>
      <c r="S4724">
        <v>36</v>
      </c>
      <c r="T4724">
        <f t="shared" si="657"/>
        <v>-1</v>
      </c>
      <c r="U4724" s="1">
        <v>42832</v>
      </c>
      <c r="V4724" s="13">
        <f t="shared" si="658"/>
        <v>42826</v>
      </c>
      <c r="W4724" s="14">
        <f t="shared" si="659"/>
        <v>42832</v>
      </c>
      <c r="X4724" s="1" t="str">
        <f t="shared" si="660"/>
        <v>Friday</v>
      </c>
      <c r="Y4724" s="2">
        <v>0.33416666666666667</v>
      </c>
      <c r="Z4724" s="2">
        <f t="shared" si="661"/>
        <v>0.33333333333333331</v>
      </c>
      <c r="AA4724">
        <f>1</f>
        <v>1</v>
      </c>
      <c r="AB4724" s="1">
        <v>42832</v>
      </c>
      <c r="AC4724" s="13">
        <f t="shared" si="662"/>
        <v>42826</v>
      </c>
      <c r="AD4724" s="14">
        <f t="shared" si="663"/>
        <v>42832</v>
      </c>
      <c r="AE4724" s="1" t="str">
        <f t="shared" si="664"/>
        <v>Friday</v>
      </c>
      <c r="AF4724" s="2">
        <v>0.33834490740740741</v>
      </c>
      <c r="AG4724" s="2">
        <f t="shared" si="665"/>
        <v>0.33333333333333331</v>
      </c>
      <c r="AH4724" t="s">
        <v>23</v>
      </c>
    </row>
    <row r="4725" spans="1:34" x14ac:dyDescent="0.25">
      <c r="A4725">
        <v>558783</v>
      </c>
      <c r="B4725" t="s">
        <v>29</v>
      </c>
      <c r="C4725" t="s">
        <v>43</v>
      </c>
      <c r="D4725" t="s">
        <v>31</v>
      </c>
      <c r="E4725">
        <v>53066</v>
      </c>
      <c r="F4725" t="s">
        <v>20</v>
      </c>
      <c r="G4725" t="s">
        <v>32</v>
      </c>
      <c r="H4725">
        <v>11080</v>
      </c>
      <c r="I4725" t="s">
        <v>44</v>
      </c>
      <c r="J4725">
        <f>VLOOKUP(I4725,Key!$A$1:$C$73,2,FALSE)</f>
        <v>43.03886</v>
      </c>
      <c r="K4725">
        <f>VLOOKUP(I4725,Key!$A$1:$C$73,3,FALSE)</f>
        <v>-87.902720000000002</v>
      </c>
      <c r="L4725" t="s">
        <v>42</v>
      </c>
      <c r="M4725">
        <f>VLOOKUP(L4725,Key!$A$1:$C$73,2,FALSE)</f>
        <v>43.038719999999998</v>
      </c>
      <c r="N4725">
        <f>VLOOKUP(L4725,Key!$A$1:$C$73,3,FALSE)</f>
        <v>-87.905339999999995</v>
      </c>
      <c r="O4725">
        <v>1</v>
      </c>
      <c r="P4725">
        <v>0</v>
      </c>
      <c r="Q4725">
        <v>0.2</v>
      </c>
      <c r="R4725">
        <v>0.1</v>
      </c>
      <c r="S4725">
        <v>6</v>
      </c>
      <c r="T4725">
        <f t="shared" si="657"/>
        <v>-1</v>
      </c>
      <c r="U4725" s="1">
        <v>42832</v>
      </c>
      <c r="V4725" s="13">
        <f t="shared" si="658"/>
        <v>42826</v>
      </c>
      <c r="W4725" s="14">
        <f t="shared" si="659"/>
        <v>42832</v>
      </c>
      <c r="X4725" s="1" t="str">
        <f t="shared" si="660"/>
        <v>Friday</v>
      </c>
      <c r="Y4725" s="2">
        <v>0.47252314814814816</v>
      </c>
      <c r="Z4725" s="2">
        <f t="shared" si="661"/>
        <v>0.45833333333333331</v>
      </c>
      <c r="AA4725">
        <f>1</f>
        <v>1</v>
      </c>
      <c r="AB4725" s="1">
        <v>42832</v>
      </c>
      <c r="AC4725" s="13">
        <f t="shared" si="662"/>
        <v>42826</v>
      </c>
      <c r="AD4725" s="14">
        <f t="shared" si="663"/>
        <v>42832</v>
      </c>
      <c r="AE4725" s="1" t="str">
        <f t="shared" si="664"/>
        <v>Friday</v>
      </c>
      <c r="AF4725" s="2">
        <v>0.47339120370370374</v>
      </c>
      <c r="AG4725" s="2">
        <f t="shared" si="665"/>
        <v>0.45833333333333331</v>
      </c>
      <c r="AH4725" t="s">
        <v>23</v>
      </c>
    </row>
    <row r="4726" spans="1:34" x14ac:dyDescent="0.25">
      <c r="A4726">
        <v>1238862</v>
      </c>
      <c r="B4726" t="s">
        <v>29</v>
      </c>
      <c r="C4726" t="s">
        <v>154</v>
      </c>
      <c r="D4726" t="s">
        <v>31</v>
      </c>
      <c r="E4726">
        <v>53528</v>
      </c>
      <c r="F4726" t="s">
        <v>20</v>
      </c>
      <c r="G4726" t="s">
        <v>99</v>
      </c>
      <c r="H4726">
        <v>11127</v>
      </c>
      <c r="I4726" t="s">
        <v>87</v>
      </c>
      <c r="J4726">
        <f>VLOOKUP(I4726,Key!$A$1:$C$73,2,FALSE)</f>
        <v>43.063749000000001</v>
      </c>
      <c r="K4726">
        <f>VLOOKUP(I4726,Key!$A$1:$C$73,3,FALSE)</f>
        <v>-87.887962999999999</v>
      </c>
      <c r="L4726" t="s">
        <v>21</v>
      </c>
      <c r="M4726">
        <f>VLOOKUP(L4726,Key!$A$1:$C$73,2,FALSE)</f>
        <v>43.074890000000003</v>
      </c>
      <c r="N4726">
        <f>VLOOKUP(L4726,Key!$A$1:$C$73,3,FALSE)</f>
        <v>-87.882810000000006</v>
      </c>
      <c r="O4726">
        <v>11</v>
      </c>
      <c r="P4726">
        <v>0</v>
      </c>
      <c r="Q4726">
        <v>1.7</v>
      </c>
      <c r="R4726">
        <v>1.6</v>
      </c>
      <c r="S4726">
        <v>66</v>
      </c>
      <c r="T4726">
        <f t="shared" si="657"/>
        <v>-1</v>
      </c>
      <c r="U4726" s="1">
        <v>42832</v>
      </c>
      <c r="V4726" s="13">
        <f t="shared" si="658"/>
        <v>42826</v>
      </c>
      <c r="W4726" s="14">
        <f t="shared" si="659"/>
        <v>42832</v>
      </c>
      <c r="X4726" s="1" t="str">
        <f t="shared" si="660"/>
        <v>Friday</v>
      </c>
      <c r="Y4726" s="2">
        <v>0.48468749999999999</v>
      </c>
      <c r="Z4726" s="2">
        <f t="shared" si="661"/>
        <v>0.5</v>
      </c>
      <c r="AA4726">
        <f>1</f>
        <v>1</v>
      </c>
      <c r="AB4726" s="1">
        <v>42832</v>
      </c>
      <c r="AC4726" s="13">
        <f t="shared" si="662"/>
        <v>42826</v>
      </c>
      <c r="AD4726" s="14">
        <f t="shared" si="663"/>
        <v>42832</v>
      </c>
      <c r="AE4726" s="1" t="str">
        <f t="shared" si="664"/>
        <v>Friday</v>
      </c>
      <c r="AF4726" s="2">
        <v>0.49204861111111109</v>
      </c>
      <c r="AG4726" s="2">
        <f t="shared" si="665"/>
        <v>0.5</v>
      </c>
      <c r="AH4726" t="s">
        <v>23</v>
      </c>
    </row>
    <row r="4727" spans="1:34" x14ac:dyDescent="0.25">
      <c r="A4727">
        <v>1269289</v>
      </c>
      <c r="B4727" t="s">
        <v>29</v>
      </c>
      <c r="C4727" t="s">
        <v>47</v>
      </c>
      <c r="D4727" t="s">
        <v>31</v>
      </c>
      <c r="E4727">
        <v>53204</v>
      </c>
      <c r="F4727" t="s">
        <v>20</v>
      </c>
      <c r="G4727" t="s">
        <v>97</v>
      </c>
      <c r="H4727">
        <v>5584</v>
      </c>
      <c r="I4727" t="s">
        <v>76</v>
      </c>
      <c r="J4727">
        <f>VLOOKUP(I4727,Key!$A$1:$C$73,2,FALSE)</f>
        <v>43.02948</v>
      </c>
      <c r="K4727">
        <f>VLOOKUP(I4727,Key!$A$1:$C$73,3,FALSE)</f>
        <v>-87.912819999999996</v>
      </c>
      <c r="L4727" t="s">
        <v>81</v>
      </c>
      <c r="M4727">
        <f>VLOOKUP(L4727,Key!$A$1:$C$73,2,FALSE)</f>
        <v>43.058010000000003</v>
      </c>
      <c r="N4727">
        <f>VLOOKUP(L4727,Key!$A$1:$C$73,3,FALSE)</f>
        <v>-87.877300000000005</v>
      </c>
      <c r="O4727">
        <v>23</v>
      </c>
      <c r="P4727">
        <v>2</v>
      </c>
      <c r="Q4727">
        <v>3.5</v>
      </c>
      <c r="R4727">
        <v>3.3</v>
      </c>
      <c r="S4727">
        <v>138</v>
      </c>
      <c r="T4727">
        <f t="shared" si="657"/>
        <v>-1</v>
      </c>
      <c r="U4727" s="1">
        <v>42832</v>
      </c>
      <c r="V4727" s="13">
        <f t="shared" si="658"/>
        <v>42826</v>
      </c>
      <c r="W4727" s="14">
        <f t="shared" si="659"/>
        <v>42832</v>
      </c>
      <c r="X4727" s="1" t="str">
        <f t="shared" si="660"/>
        <v>Friday</v>
      </c>
      <c r="Y4727" s="2">
        <v>0.52503472222222225</v>
      </c>
      <c r="Z4727" s="2">
        <f t="shared" si="661"/>
        <v>0.54166666666666663</v>
      </c>
      <c r="AA4727">
        <f>1</f>
        <v>1</v>
      </c>
      <c r="AB4727" s="1">
        <v>42832</v>
      </c>
      <c r="AC4727" s="13">
        <f t="shared" si="662"/>
        <v>42826</v>
      </c>
      <c r="AD4727" s="14">
        <f t="shared" si="663"/>
        <v>42832</v>
      </c>
      <c r="AE4727" s="1" t="str">
        <f t="shared" si="664"/>
        <v>Friday</v>
      </c>
      <c r="AF4727" s="2">
        <v>0.54118055555555555</v>
      </c>
      <c r="AG4727" s="2">
        <f t="shared" si="665"/>
        <v>0.54166666666666663</v>
      </c>
      <c r="AH4727" t="s">
        <v>23</v>
      </c>
    </row>
    <row r="4728" spans="1:34" x14ac:dyDescent="0.25">
      <c r="A4728">
        <v>1088320</v>
      </c>
      <c r="B4728" t="s">
        <v>29</v>
      </c>
      <c r="C4728" t="s">
        <v>30</v>
      </c>
      <c r="D4728" t="s">
        <v>31</v>
      </c>
      <c r="E4728">
        <v>53202</v>
      </c>
      <c r="F4728" t="s">
        <v>20</v>
      </c>
      <c r="G4728" t="s">
        <v>32</v>
      </c>
      <c r="H4728">
        <v>982</v>
      </c>
      <c r="I4728" t="s">
        <v>44</v>
      </c>
      <c r="J4728">
        <f>VLOOKUP(I4728,Key!$A$1:$C$73,2,FALSE)</f>
        <v>43.03886</v>
      </c>
      <c r="K4728">
        <f>VLOOKUP(I4728,Key!$A$1:$C$73,3,FALSE)</f>
        <v>-87.902720000000002</v>
      </c>
      <c r="L4728" t="s">
        <v>44</v>
      </c>
      <c r="M4728">
        <f>VLOOKUP(L4728,Key!$A$1:$C$73,2,FALSE)</f>
        <v>43.03886</v>
      </c>
      <c r="N4728">
        <f>VLOOKUP(L4728,Key!$A$1:$C$73,3,FALSE)</f>
        <v>-87.902720000000002</v>
      </c>
      <c r="O4728">
        <v>30</v>
      </c>
      <c r="P4728">
        <v>0</v>
      </c>
      <c r="Q4728">
        <v>4.5</v>
      </c>
      <c r="R4728">
        <v>4.3</v>
      </c>
      <c r="S4728">
        <v>180</v>
      </c>
      <c r="T4728">
        <f t="shared" si="657"/>
        <v>-1</v>
      </c>
      <c r="U4728" s="1">
        <v>42832</v>
      </c>
      <c r="V4728" s="13">
        <f t="shared" si="658"/>
        <v>42826</v>
      </c>
      <c r="W4728" s="14">
        <f t="shared" si="659"/>
        <v>42832</v>
      </c>
      <c r="X4728" s="1" t="str">
        <f t="shared" si="660"/>
        <v>Friday</v>
      </c>
      <c r="Y4728" s="2">
        <v>0.57994212962962965</v>
      </c>
      <c r="Z4728" s="2">
        <f t="shared" si="661"/>
        <v>0.58333333333333326</v>
      </c>
      <c r="AA4728">
        <f>1</f>
        <v>1</v>
      </c>
      <c r="AB4728" s="1">
        <v>42832</v>
      </c>
      <c r="AC4728" s="13">
        <f t="shared" si="662"/>
        <v>42826</v>
      </c>
      <c r="AD4728" s="14">
        <f t="shared" si="663"/>
        <v>42832</v>
      </c>
      <c r="AE4728" s="1" t="str">
        <f t="shared" si="664"/>
        <v>Friday</v>
      </c>
      <c r="AF4728" s="2">
        <v>0.60083333333333333</v>
      </c>
      <c r="AG4728" s="2">
        <f t="shared" si="665"/>
        <v>0.58333333333333326</v>
      </c>
      <c r="AH4728" t="s">
        <v>25</v>
      </c>
    </row>
    <row r="4729" spans="1:34" x14ac:dyDescent="0.25">
      <c r="A4729">
        <v>1435377</v>
      </c>
      <c r="B4729" t="s">
        <v>29</v>
      </c>
      <c r="C4729" t="s">
        <v>47</v>
      </c>
      <c r="D4729" t="s">
        <v>31</v>
      </c>
      <c r="E4729">
        <v>53233</v>
      </c>
      <c r="F4729" t="s">
        <v>20</v>
      </c>
      <c r="G4729" t="s">
        <v>32</v>
      </c>
      <c r="H4729">
        <v>5581</v>
      </c>
      <c r="I4729" t="s">
        <v>84</v>
      </c>
      <c r="J4729">
        <f>VLOOKUP(I4729,Key!$A$1:$C$73,2,FALSE)</f>
        <v>43.040154000000001</v>
      </c>
      <c r="K4729">
        <f>VLOOKUP(I4729,Key!$A$1:$C$73,3,FALSE)</f>
        <v>-87.932113000000001</v>
      </c>
      <c r="L4729" t="s">
        <v>37</v>
      </c>
      <c r="M4729">
        <f>VLOOKUP(L4729,Key!$A$1:$C$73,2,FALSE)</f>
        <v>43.049230000000001</v>
      </c>
      <c r="N4729">
        <f>VLOOKUP(L4729,Key!$A$1:$C$73,3,FALSE)</f>
        <v>-87.911940000000001</v>
      </c>
      <c r="O4729">
        <v>11</v>
      </c>
      <c r="P4729">
        <v>0</v>
      </c>
      <c r="Q4729">
        <v>1.7</v>
      </c>
      <c r="R4729">
        <v>1.6</v>
      </c>
      <c r="S4729">
        <v>66</v>
      </c>
      <c r="T4729">
        <f t="shared" si="657"/>
        <v>-1</v>
      </c>
      <c r="U4729" s="1">
        <v>42832</v>
      </c>
      <c r="V4729" s="13">
        <f t="shared" si="658"/>
        <v>42826</v>
      </c>
      <c r="W4729" s="14">
        <f t="shared" si="659"/>
        <v>42832</v>
      </c>
      <c r="X4729" s="1" t="str">
        <f t="shared" si="660"/>
        <v>Friday</v>
      </c>
      <c r="Y4729" s="2">
        <v>0.6128703703703704</v>
      </c>
      <c r="Z4729" s="2">
        <f t="shared" si="661"/>
        <v>0.625</v>
      </c>
      <c r="AA4729">
        <f>1</f>
        <v>1</v>
      </c>
      <c r="AB4729" s="1">
        <v>42832</v>
      </c>
      <c r="AC4729" s="13">
        <f t="shared" si="662"/>
        <v>42826</v>
      </c>
      <c r="AD4729" s="14">
        <f t="shared" si="663"/>
        <v>42832</v>
      </c>
      <c r="AE4729" s="1" t="str">
        <f t="shared" si="664"/>
        <v>Friday</v>
      </c>
      <c r="AF4729" s="2">
        <v>0.62078703703703708</v>
      </c>
      <c r="AG4729" s="2">
        <f t="shared" si="665"/>
        <v>0.625</v>
      </c>
      <c r="AH4729" t="s">
        <v>23</v>
      </c>
    </row>
    <row r="4730" spans="1:34" x14ac:dyDescent="0.25">
      <c r="A4730">
        <v>1494109</v>
      </c>
      <c r="B4730" t="s">
        <v>29</v>
      </c>
      <c r="C4730" t="s">
        <v>47</v>
      </c>
      <c r="D4730" t="s">
        <v>31</v>
      </c>
      <c r="E4730">
        <v>53233</v>
      </c>
      <c r="F4730" t="s">
        <v>20</v>
      </c>
      <c r="G4730" t="s">
        <v>32</v>
      </c>
      <c r="H4730">
        <v>5460</v>
      </c>
      <c r="I4730" t="s">
        <v>44</v>
      </c>
      <c r="J4730">
        <f>VLOOKUP(I4730,Key!$A$1:$C$73,2,FALSE)</f>
        <v>43.03886</v>
      </c>
      <c r="K4730">
        <f>VLOOKUP(I4730,Key!$A$1:$C$73,3,FALSE)</f>
        <v>-87.902720000000002</v>
      </c>
      <c r="L4730" t="s">
        <v>82</v>
      </c>
      <c r="M4730">
        <f>VLOOKUP(L4730,Key!$A$1:$C$73,2,FALSE)</f>
        <v>43.040349999999997</v>
      </c>
      <c r="N4730">
        <f>VLOOKUP(L4730,Key!$A$1:$C$73,3,FALSE)</f>
        <v>-87.920760000000001</v>
      </c>
      <c r="O4730">
        <v>8</v>
      </c>
      <c r="P4730">
        <v>0</v>
      </c>
      <c r="Q4730">
        <v>1.2</v>
      </c>
      <c r="R4730">
        <v>1.1000000000000001</v>
      </c>
      <c r="S4730">
        <v>48</v>
      </c>
      <c r="T4730">
        <f t="shared" si="657"/>
        <v>-1</v>
      </c>
      <c r="U4730" s="1">
        <v>42832</v>
      </c>
      <c r="V4730" s="13">
        <f t="shared" si="658"/>
        <v>42826</v>
      </c>
      <c r="W4730" s="14">
        <f t="shared" si="659"/>
        <v>42832</v>
      </c>
      <c r="X4730" s="1" t="str">
        <f t="shared" si="660"/>
        <v>Friday</v>
      </c>
      <c r="Y4730" s="2">
        <v>0.64914351851851848</v>
      </c>
      <c r="Z4730" s="2">
        <f t="shared" si="661"/>
        <v>0.66666666666666663</v>
      </c>
      <c r="AA4730">
        <f>1</f>
        <v>1</v>
      </c>
      <c r="AB4730" s="1">
        <v>42832</v>
      </c>
      <c r="AC4730" s="13">
        <f t="shared" si="662"/>
        <v>42826</v>
      </c>
      <c r="AD4730" s="14">
        <f t="shared" si="663"/>
        <v>42832</v>
      </c>
      <c r="AE4730" s="1" t="str">
        <f t="shared" si="664"/>
        <v>Friday</v>
      </c>
      <c r="AF4730" s="2">
        <v>0.65446759259259257</v>
      </c>
      <c r="AG4730" s="2">
        <f t="shared" si="665"/>
        <v>0.66666666666666663</v>
      </c>
      <c r="AH4730" t="s">
        <v>23</v>
      </c>
    </row>
    <row r="4731" spans="1:34" x14ac:dyDescent="0.25">
      <c r="A4731">
        <v>1276780</v>
      </c>
      <c r="B4731" t="s">
        <v>29</v>
      </c>
      <c r="C4731" t="s">
        <v>47</v>
      </c>
      <c r="D4731" t="s">
        <v>31</v>
      </c>
      <c r="E4731">
        <v>53202</v>
      </c>
      <c r="F4731" t="s">
        <v>20</v>
      </c>
      <c r="G4731" t="s">
        <v>32</v>
      </c>
      <c r="H4731">
        <v>153</v>
      </c>
      <c r="I4731" t="s">
        <v>52</v>
      </c>
      <c r="J4731">
        <f>VLOOKUP(I4731,Key!$A$1:$C$73,2,FALSE)</f>
        <v>43.042490000000001</v>
      </c>
      <c r="K4731">
        <f>VLOOKUP(I4731,Key!$A$1:$C$73,3,FALSE)</f>
        <v>-87.909959999999998</v>
      </c>
      <c r="L4731" t="s">
        <v>62</v>
      </c>
      <c r="M4731">
        <f>VLOOKUP(L4731,Key!$A$1:$C$73,2,FALSE)</f>
        <v>43.052460000000004</v>
      </c>
      <c r="N4731">
        <f>VLOOKUP(L4731,Key!$A$1:$C$73,3,FALSE)</f>
        <v>-87.891000000000005</v>
      </c>
      <c r="O4731">
        <v>14</v>
      </c>
      <c r="P4731">
        <v>0</v>
      </c>
      <c r="Q4731">
        <v>2.1</v>
      </c>
      <c r="R4731">
        <v>2</v>
      </c>
      <c r="S4731">
        <v>84</v>
      </c>
      <c r="T4731">
        <f t="shared" si="657"/>
        <v>-1</v>
      </c>
      <c r="U4731" s="1">
        <v>42832</v>
      </c>
      <c r="V4731" s="13">
        <f t="shared" si="658"/>
        <v>42826</v>
      </c>
      <c r="W4731" s="14">
        <f t="shared" si="659"/>
        <v>42832</v>
      </c>
      <c r="X4731" s="1" t="str">
        <f t="shared" si="660"/>
        <v>Friday</v>
      </c>
      <c r="Y4731" s="2">
        <v>0.72167824074074083</v>
      </c>
      <c r="Z4731" s="2">
        <f t="shared" si="661"/>
        <v>0.70833333333333326</v>
      </c>
      <c r="AA4731">
        <f>1</f>
        <v>1</v>
      </c>
      <c r="AB4731" s="1">
        <v>42832</v>
      </c>
      <c r="AC4731" s="13">
        <f t="shared" si="662"/>
        <v>42826</v>
      </c>
      <c r="AD4731" s="14">
        <f t="shared" si="663"/>
        <v>42832</v>
      </c>
      <c r="AE4731" s="1" t="str">
        <f t="shared" si="664"/>
        <v>Friday</v>
      </c>
      <c r="AF4731" s="2">
        <v>0.73125000000000007</v>
      </c>
      <c r="AG4731" s="2">
        <f t="shared" si="665"/>
        <v>0.75</v>
      </c>
      <c r="AH4731" t="s">
        <v>23</v>
      </c>
    </row>
    <row r="4732" spans="1:34" x14ac:dyDescent="0.25">
      <c r="A4732">
        <v>1312561</v>
      </c>
      <c r="B4732" t="s">
        <v>29</v>
      </c>
      <c r="C4732" t="s">
        <v>47</v>
      </c>
      <c r="D4732" t="s">
        <v>31</v>
      </c>
      <c r="E4732">
        <v>53202</v>
      </c>
      <c r="F4732" t="s">
        <v>20</v>
      </c>
      <c r="G4732" t="s">
        <v>97</v>
      </c>
      <c r="H4732">
        <v>5485</v>
      </c>
      <c r="I4732" t="s">
        <v>28</v>
      </c>
      <c r="J4732">
        <f>VLOOKUP(I4732,Key!$A$1:$C$73,2,FALSE)</f>
        <v>43.038580000000003</v>
      </c>
      <c r="K4732">
        <f>VLOOKUP(I4732,Key!$A$1:$C$73,3,FALSE)</f>
        <v>-87.90934</v>
      </c>
      <c r="L4732" t="s">
        <v>53</v>
      </c>
      <c r="M4732">
        <f>VLOOKUP(L4732,Key!$A$1:$C$73,2,FALSE)</f>
        <v>43.04824</v>
      </c>
      <c r="N4732">
        <f>VLOOKUP(L4732,Key!$A$1:$C$73,3,FALSE)</f>
        <v>-87.904970000000006</v>
      </c>
      <c r="O4732">
        <v>8</v>
      </c>
      <c r="P4732">
        <v>2</v>
      </c>
      <c r="Q4732">
        <v>1.2</v>
      </c>
      <c r="R4732">
        <v>1.1000000000000001</v>
      </c>
      <c r="S4732">
        <v>48</v>
      </c>
      <c r="T4732">
        <f t="shared" si="657"/>
        <v>-1</v>
      </c>
      <c r="U4732" s="1">
        <v>42832</v>
      </c>
      <c r="V4732" s="13">
        <f t="shared" si="658"/>
        <v>42826</v>
      </c>
      <c r="W4732" s="14">
        <f t="shared" si="659"/>
        <v>42832</v>
      </c>
      <c r="X4732" s="1" t="str">
        <f t="shared" si="660"/>
        <v>Friday</v>
      </c>
      <c r="Y4732" s="2">
        <v>0.79615740740740737</v>
      </c>
      <c r="Z4732" s="2">
        <f t="shared" si="661"/>
        <v>0.79166666666666663</v>
      </c>
      <c r="AA4732">
        <f>1</f>
        <v>1</v>
      </c>
      <c r="AB4732" s="1">
        <v>42832</v>
      </c>
      <c r="AC4732" s="13">
        <f t="shared" si="662"/>
        <v>42826</v>
      </c>
      <c r="AD4732" s="14">
        <f t="shared" si="663"/>
        <v>42832</v>
      </c>
      <c r="AE4732" s="1" t="str">
        <f t="shared" si="664"/>
        <v>Friday</v>
      </c>
      <c r="AF4732" s="2">
        <v>0.80140046296296286</v>
      </c>
      <c r="AG4732" s="2">
        <f t="shared" si="665"/>
        <v>0.79166666666666663</v>
      </c>
      <c r="AH4732" t="s">
        <v>23</v>
      </c>
    </row>
    <row r="4733" spans="1:34" x14ac:dyDescent="0.25">
      <c r="A4733">
        <v>1509123</v>
      </c>
      <c r="B4733" t="s">
        <v>29</v>
      </c>
      <c r="C4733" t="s">
        <v>47</v>
      </c>
      <c r="D4733" t="s">
        <v>31</v>
      </c>
      <c r="E4733">
        <v>53211</v>
      </c>
      <c r="F4733" t="s">
        <v>20</v>
      </c>
      <c r="G4733" t="s">
        <v>32</v>
      </c>
      <c r="H4733">
        <v>35</v>
      </c>
      <c r="I4733" t="s">
        <v>64</v>
      </c>
      <c r="J4733">
        <f>VLOOKUP(I4733,Key!$A$1:$C$73,2,FALSE)</f>
        <v>43.069021999999997</v>
      </c>
      <c r="K4733">
        <f>VLOOKUP(I4733,Key!$A$1:$C$73,3,FALSE)</f>
        <v>-87.887940999999998</v>
      </c>
      <c r="L4733" t="s">
        <v>64</v>
      </c>
      <c r="M4733">
        <f>VLOOKUP(L4733,Key!$A$1:$C$73,2,FALSE)</f>
        <v>43.069021999999997</v>
      </c>
      <c r="N4733">
        <f>VLOOKUP(L4733,Key!$A$1:$C$73,3,FALSE)</f>
        <v>-87.887940999999998</v>
      </c>
      <c r="O4733">
        <v>1</v>
      </c>
      <c r="P4733">
        <v>0</v>
      </c>
      <c r="Q4733">
        <v>0.2</v>
      </c>
      <c r="R4733">
        <v>0.1</v>
      </c>
      <c r="S4733">
        <v>6</v>
      </c>
      <c r="T4733">
        <f t="shared" si="657"/>
        <v>-1</v>
      </c>
      <c r="U4733" s="1">
        <v>42832</v>
      </c>
      <c r="V4733" s="13">
        <f t="shared" si="658"/>
        <v>42826</v>
      </c>
      <c r="W4733" s="14">
        <f t="shared" si="659"/>
        <v>42832</v>
      </c>
      <c r="X4733" s="1" t="str">
        <f t="shared" si="660"/>
        <v>Friday</v>
      </c>
      <c r="Y4733" s="2">
        <v>0.79837962962962961</v>
      </c>
      <c r="Z4733" s="2">
        <f t="shared" si="661"/>
        <v>0.79166666666666663</v>
      </c>
      <c r="AA4733">
        <f>1</f>
        <v>1</v>
      </c>
      <c r="AB4733" s="1">
        <v>42832</v>
      </c>
      <c r="AC4733" s="13">
        <f t="shared" si="662"/>
        <v>42826</v>
      </c>
      <c r="AD4733" s="14">
        <f t="shared" si="663"/>
        <v>42832</v>
      </c>
      <c r="AE4733" s="1" t="str">
        <f t="shared" si="664"/>
        <v>Friday</v>
      </c>
      <c r="AF4733" s="2">
        <v>0.7992824074074073</v>
      </c>
      <c r="AG4733" s="2">
        <f t="shared" si="665"/>
        <v>0.79166666666666663</v>
      </c>
      <c r="AH4733" t="s">
        <v>25</v>
      </c>
    </row>
    <row r="4734" spans="1:34" x14ac:dyDescent="0.25">
      <c r="A4734">
        <v>1509123</v>
      </c>
      <c r="B4734" t="s">
        <v>29</v>
      </c>
      <c r="C4734" t="s">
        <v>47</v>
      </c>
      <c r="D4734" t="s">
        <v>31</v>
      </c>
      <c r="E4734">
        <v>53211</v>
      </c>
      <c r="F4734" t="s">
        <v>20</v>
      </c>
      <c r="G4734" t="s">
        <v>32</v>
      </c>
      <c r="H4734">
        <v>35</v>
      </c>
      <c r="I4734" t="s">
        <v>64</v>
      </c>
      <c r="J4734">
        <f>VLOOKUP(I4734,Key!$A$1:$C$73,2,FALSE)</f>
        <v>43.069021999999997</v>
      </c>
      <c r="K4734">
        <f>VLOOKUP(I4734,Key!$A$1:$C$73,3,FALSE)</f>
        <v>-87.887940999999998</v>
      </c>
      <c r="L4734" t="s">
        <v>64</v>
      </c>
      <c r="M4734">
        <f>VLOOKUP(L4734,Key!$A$1:$C$73,2,FALSE)</f>
        <v>43.069021999999997</v>
      </c>
      <c r="N4734">
        <f>VLOOKUP(L4734,Key!$A$1:$C$73,3,FALSE)</f>
        <v>-87.887940999999998</v>
      </c>
      <c r="O4734">
        <v>24</v>
      </c>
      <c r="P4734">
        <v>0</v>
      </c>
      <c r="Q4734">
        <v>3.6</v>
      </c>
      <c r="R4734">
        <v>3.4</v>
      </c>
      <c r="S4734">
        <v>144</v>
      </c>
      <c r="T4734">
        <f t="shared" si="657"/>
        <v>-1</v>
      </c>
      <c r="U4734" s="1">
        <v>42832</v>
      </c>
      <c r="V4734" s="13">
        <f t="shared" si="658"/>
        <v>42826</v>
      </c>
      <c r="W4734" s="14">
        <f t="shared" si="659"/>
        <v>42832</v>
      </c>
      <c r="X4734" s="1" t="str">
        <f t="shared" si="660"/>
        <v>Friday</v>
      </c>
      <c r="Y4734" s="2">
        <v>0.79917824074074073</v>
      </c>
      <c r="Z4734" s="2">
        <f t="shared" si="661"/>
        <v>0.79166666666666663</v>
      </c>
      <c r="AA4734">
        <f>1</f>
        <v>1</v>
      </c>
      <c r="AB4734" s="1">
        <v>42832</v>
      </c>
      <c r="AC4734" s="13">
        <f t="shared" si="662"/>
        <v>42826</v>
      </c>
      <c r="AD4734" s="14">
        <f t="shared" si="663"/>
        <v>42832</v>
      </c>
      <c r="AE4734" s="1" t="str">
        <f t="shared" si="664"/>
        <v>Friday</v>
      </c>
      <c r="AF4734" s="2">
        <v>0.81586805555555564</v>
      </c>
      <c r="AG4734" s="2">
        <f t="shared" si="665"/>
        <v>0.83333333333333326</v>
      </c>
      <c r="AH4734" t="s">
        <v>25</v>
      </c>
    </row>
    <row r="4735" spans="1:34" x14ac:dyDescent="0.25">
      <c r="A4735">
        <v>1190101</v>
      </c>
      <c r="B4735" t="s">
        <v>29</v>
      </c>
      <c r="C4735" t="s">
        <v>47</v>
      </c>
      <c r="D4735" t="s">
        <v>31</v>
      </c>
      <c r="E4735">
        <v>53211</v>
      </c>
      <c r="F4735" t="s">
        <v>20</v>
      </c>
      <c r="G4735" t="s">
        <v>97</v>
      </c>
      <c r="H4735">
        <v>5450</v>
      </c>
      <c r="I4735" t="s">
        <v>22</v>
      </c>
      <c r="J4735">
        <f>VLOOKUP(I4735,Key!$A$1:$C$73,2,FALSE)</f>
        <v>43.058619999999998</v>
      </c>
      <c r="K4735">
        <f>VLOOKUP(I4735,Key!$A$1:$C$73,3,FALSE)</f>
        <v>-87.885319999999993</v>
      </c>
      <c r="L4735" t="s">
        <v>69</v>
      </c>
      <c r="M4735">
        <f>VLOOKUP(L4735,Key!$A$1:$C$73,2,FALSE)</f>
        <v>43.024340000000002</v>
      </c>
      <c r="N4735">
        <f>VLOOKUP(L4735,Key!$A$1:$C$73,3,FALSE)</f>
        <v>-87.916753</v>
      </c>
      <c r="O4735">
        <v>19</v>
      </c>
      <c r="P4735">
        <v>2</v>
      </c>
      <c r="Q4735">
        <v>2.9</v>
      </c>
      <c r="R4735">
        <v>2.7</v>
      </c>
      <c r="S4735">
        <v>114</v>
      </c>
      <c r="T4735">
        <f t="shared" si="657"/>
        <v>-1</v>
      </c>
      <c r="U4735" s="1">
        <v>42832</v>
      </c>
      <c r="V4735" s="13">
        <f t="shared" si="658"/>
        <v>42826</v>
      </c>
      <c r="W4735" s="14">
        <f t="shared" si="659"/>
        <v>42832</v>
      </c>
      <c r="X4735" s="1" t="str">
        <f t="shared" si="660"/>
        <v>Friday</v>
      </c>
      <c r="Y4735" s="2">
        <v>0.84081018518518524</v>
      </c>
      <c r="Z4735" s="2">
        <f t="shared" si="661"/>
        <v>0.83333333333333326</v>
      </c>
      <c r="AA4735">
        <f>1</f>
        <v>1</v>
      </c>
      <c r="AB4735" s="1">
        <v>42832</v>
      </c>
      <c r="AC4735" s="13">
        <f t="shared" si="662"/>
        <v>42826</v>
      </c>
      <c r="AD4735" s="14">
        <f t="shared" si="663"/>
        <v>42832</v>
      </c>
      <c r="AE4735" s="1" t="str">
        <f t="shared" si="664"/>
        <v>Friday</v>
      </c>
      <c r="AF4735" s="2">
        <v>0.85409722222222229</v>
      </c>
      <c r="AG4735" s="2">
        <f t="shared" si="665"/>
        <v>0.83333333333333326</v>
      </c>
      <c r="AH4735" t="s">
        <v>23</v>
      </c>
    </row>
    <row r="4736" spans="1:34" x14ac:dyDescent="0.25">
      <c r="A4736">
        <v>1359140</v>
      </c>
      <c r="B4736" t="s">
        <v>29</v>
      </c>
      <c r="C4736" t="s">
        <v>159</v>
      </c>
      <c r="D4736" t="s">
        <v>31</v>
      </c>
      <c r="E4736">
        <v>53118</v>
      </c>
      <c r="F4736" t="s">
        <v>20</v>
      </c>
      <c r="G4736" t="s">
        <v>32</v>
      </c>
      <c r="H4736">
        <v>33</v>
      </c>
      <c r="I4736" t="s">
        <v>80</v>
      </c>
      <c r="J4736">
        <f>VLOOKUP(I4736,Key!$A$1:$C$73,2,FALSE)</f>
        <v>43.060250000000003</v>
      </c>
      <c r="K4736">
        <f>VLOOKUP(I4736,Key!$A$1:$C$73,3,FALSE)</f>
        <v>-87.892169999999993</v>
      </c>
      <c r="L4736" t="s">
        <v>22</v>
      </c>
      <c r="M4736">
        <f>VLOOKUP(L4736,Key!$A$1:$C$73,2,FALSE)</f>
        <v>43.058619999999998</v>
      </c>
      <c r="N4736">
        <f>VLOOKUP(L4736,Key!$A$1:$C$73,3,FALSE)</f>
        <v>-87.885319999999993</v>
      </c>
      <c r="O4736">
        <v>3</v>
      </c>
      <c r="P4736">
        <v>0</v>
      </c>
      <c r="Q4736">
        <v>0.5</v>
      </c>
      <c r="R4736">
        <v>0.4</v>
      </c>
      <c r="S4736">
        <v>18</v>
      </c>
      <c r="T4736">
        <f t="shared" si="657"/>
        <v>-1</v>
      </c>
      <c r="U4736" s="1">
        <v>42833</v>
      </c>
      <c r="V4736" s="13">
        <f t="shared" si="658"/>
        <v>42826</v>
      </c>
      <c r="W4736" s="14">
        <f t="shared" si="659"/>
        <v>42833</v>
      </c>
      <c r="X4736" s="1" t="str">
        <f t="shared" si="660"/>
        <v>Saturday</v>
      </c>
      <c r="Y4736" s="2">
        <v>0.42034722222222221</v>
      </c>
      <c r="Z4736" s="2">
        <f t="shared" si="661"/>
        <v>0.41666666666666663</v>
      </c>
      <c r="AA4736">
        <f>1</f>
        <v>1</v>
      </c>
      <c r="AB4736" s="1">
        <v>42833</v>
      </c>
      <c r="AC4736" s="13">
        <f t="shared" si="662"/>
        <v>42826</v>
      </c>
      <c r="AD4736" s="14">
        <f t="shared" si="663"/>
        <v>42833</v>
      </c>
      <c r="AE4736" s="1" t="str">
        <f t="shared" si="664"/>
        <v>Saturday</v>
      </c>
      <c r="AF4736" s="2">
        <v>0.42259259259259258</v>
      </c>
      <c r="AG4736" s="2">
        <f t="shared" si="665"/>
        <v>0.41666666666666663</v>
      </c>
      <c r="AH4736" t="s">
        <v>23</v>
      </c>
    </row>
    <row r="4737" spans="1:34" x14ac:dyDescent="0.25">
      <c r="A4737">
        <v>1371872</v>
      </c>
      <c r="B4737" t="s">
        <v>29</v>
      </c>
      <c r="C4737" t="s">
        <v>35</v>
      </c>
      <c r="D4737" t="s">
        <v>31</v>
      </c>
      <c r="E4737">
        <v>53222</v>
      </c>
      <c r="F4737" t="s">
        <v>20</v>
      </c>
      <c r="G4737" t="s">
        <v>32</v>
      </c>
      <c r="H4737">
        <v>5549</v>
      </c>
      <c r="I4737" t="s">
        <v>65</v>
      </c>
      <c r="J4737">
        <f>VLOOKUP(I4737,Key!$A$1:$C$73,2,FALSE)</f>
        <v>43.077359999999999</v>
      </c>
      <c r="K4737">
        <f>VLOOKUP(I4737,Key!$A$1:$C$73,3,FALSE)</f>
        <v>-87.880769999999998</v>
      </c>
      <c r="L4737" t="s">
        <v>41</v>
      </c>
      <c r="M4737">
        <f>VLOOKUP(L4737,Key!$A$1:$C$73,2,FALSE)</f>
        <v>43.049909999999997</v>
      </c>
      <c r="N4737">
        <f>VLOOKUP(L4737,Key!$A$1:$C$73,3,FALSE)</f>
        <v>-87.914237</v>
      </c>
      <c r="O4737">
        <v>3</v>
      </c>
      <c r="P4737">
        <v>0</v>
      </c>
      <c r="Q4737">
        <v>0.5</v>
      </c>
      <c r="R4737">
        <v>0.4</v>
      </c>
      <c r="S4737">
        <v>18</v>
      </c>
      <c r="T4737">
        <f t="shared" si="657"/>
        <v>-1</v>
      </c>
      <c r="U4737" s="1">
        <v>42833</v>
      </c>
      <c r="V4737" s="13">
        <f t="shared" si="658"/>
        <v>42826</v>
      </c>
      <c r="W4737" s="14">
        <f t="shared" si="659"/>
        <v>42833</v>
      </c>
      <c r="X4737" s="1" t="str">
        <f t="shared" si="660"/>
        <v>Saturday</v>
      </c>
      <c r="Y4737" s="2">
        <v>0.49420138888888893</v>
      </c>
      <c r="Z4737" s="2">
        <f t="shared" si="661"/>
        <v>0.5</v>
      </c>
      <c r="AA4737">
        <f>1</f>
        <v>1</v>
      </c>
      <c r="AB4737" s="1">
        <v>42833</v>
      </c>
      <c r="AC4737" s="13">
        <f t="shared" si="662"/>
        <v>42826</v>
      </c>
      <c r="AD4737" s="14">
        <f t="shared" si="663"/>
        <v>42833</v>
      </c>
      <c r="AE4737" s="1" t="str">
        <f t="shared" si="664"/>
        <v>Saturday</v>
      </c>
      <c r="AF4737" s="2">
        <v>0.49645833333333328</v>
      </c>
      <c r="AG4737" s="2">
        <f t="shared" si="665"/>
        <v>0.5</v>
      </c>
      <c r="AH4737" t="s">
        <v>23</v>
      </c>
    </row>
    <row r="4738" spans="1:34" x14ac:dyDescent="0.25">
      <c r="A4738">
        <v>991253</v>
      </c>
      <c r="B4738" t="s">
        <v>29</v>
      </c>
      <c r="C4738" t="s">
        <v>160</v>
      </c>
      <c r="D4738" t="s">
        <v>31</v>
      </c>
      <c r="E4738">
        <v>53130</v>
      </c>
      <c r="F4738" t="s">
        <v>20</v>
      </c>
      <c r="G4738" t="s">
        <v>32</v>
      </c>
      <c r="H4738">
        <v>5542</v>
      </c>
      <c r="I4738" t="s">
        <v>77</v>
      </c>
      <c r="J4738">
        <f>VLOOKUP(I4738,Key!$A$1:$C$73,2,FALSE)</f>
        <v>43.036900000000003</v>
      </c>
      <c r="K4738">
        <f>VLOOKUP(I4738,Key!$A$1:$C$73,3,FALSE)</f>
        <v>-87.89667</v>
      </c>
      <c r="L4738" t="s">
        <v>22</v>
      </c>
      <c r="M4738">
        <f>VLOOKUP(L4738,Key!$A$1:$C$73,2,FALSE)</f>
        <v>43.058619999999998</v>
      </c>
      <c r="N4738">
        <f>VLOOKUP(L4738,Key!$A$1:$C$73,3,FALSE)</f>
        <v>-87.885319999999993</v>
      </c>
      <c r="O4738">
        <v>34</v>
      </c>
      <c r="P4738">
        <v>0</v>
      </c>
      <c r="Q4738">
        <v>5.0999999999999996</v>
      </c>
      <c r="R4738">
        <v>4.8</v>
      </c>
      <c r="S4738">
        <v>204</v>
      </c>
      <c r="T4738">
        <f t="shared" ref="T4738:T4801" si="666">-1</f>
        <v>-1</v>
      </c>
      <c r="U4738" s="1">
        <v>42833</v>
      </c>
      <c r="V4738" s="13">
        <f t="shared" ref="V4738:V4801" si="667">DATE(YEAR(U4738), MONTH(U4738), 1)</f>
        <v>42826</v>
      </c>
      <c r="W4738" s="14">
        <f t="shared" ref="W4738:W4801" si="668">U4738</f>
        <v>42833</v>
      </c>
      <c r="X4738" s="1" t="str">
        <f t="shared" ref="X4738:X4801" si="669">TEXT(W4738,"dddd")</f>
        <v>Saturday</v>
      </c>
      <c r="Y4738" s="2">
        <v>0.50309027777777782</v>
      </c>
      <c r="Z4738" s="2">
        <f t="shared" ref="Z4738:Z4801" si="670">MROUND(Y4738, "1:00")</f>
        <v>0.5</v>
      </c>
      <c r="AA4738">
        <f>1</f>
        <v>1</v>
      </c>
      <c r="AB4738" s="1">
        <v>42833</v>
      </c>
      <c r="AC4738" s="13">
        <f t="shared" ref="AC4738:AC4801" si="671">DATE(YEAR(AB4738), MONTH(AB4738), 1)</f>
        <v>42826</v>
      </c>
      <c r="AD4738" s="14">
        <f t="shared" ref="AD4738:AD4801" si="672">AB4738</f>
        <v>42833</v>
      </c>
      <c r="AE4738" s="1" t="str">
        <f t="shared" ref="AE4738:AE4801" si="673">TEXT(AD4738,"dddd")</f>
        <v>Saturday</v>
      </c>
      <c r="AF4738" s="2">
        <v>0.52642361111111113</v>
      </c>
      <c r="AG4738" s="2">
        <f t="shared" ref="AG4738:AG4801" si="674">MROUND(AF4738, "1:00")</f>
        <v>0.54166666666666663</v>
      </c>
      <c r="AH4738" t="s">
        <v>23</v>
      </c>
    </row>
    <row r="4739" spans="1:34" x14ac:dyDescent="0.25">
      <c r="A4739">
        <v>1351852</v>
      </c>
      <c r="B4739" t="s">
        <v>29</v>
      </c>
      <c r="C4739" t="s">
        <v>47</v>
      </c>
      <c r="D4739" t="s">
        <v>31</v>
      </c>
      <c r="E4739">
        <v>53233</v>
      </c>
      <c r="F4739" t="s">
        <v>20</v>
      </c>
      <c r="G4739" t="s">
        <v>97</v>
      </c>
      <c r="H4739">
        <v>5581</v>
      </c>
      <c r="I4739" t="s">
        <v>57</v>
      </c>
      <c r="J4739">
        <f>VLOOKUP(I4739,Key!$A$1:$C$73,2,FALSE)</f>
        <v>43.03913</v>
      </c>
      <c r="K4739">
        <f>VLOOKUP(I4739,Key!$A$1:$C$73,3,FALSE)</f>
        <v>-87.916150000000002</v>
      </c>
      <c r="L4739" t="s">
        <v>77</v>
      </c>
      <c r="M4739">
        <f>VLOOKUP(L4739,Key!$A$1:$C$73,2,FALSE)</f>
        <v>43.036900000000003</v>
      </c>
      <c r="N4739">
        <f>VLOOKUP(L4739,Key!$A$1:$C$73,3,FALSE)</f>
        <v>-87.89667</v>
      </c>
      <c r="O4739">
        <v>20</v>
      </c>
      <c r="P4739">
        <v>2</v>
      </c>
      <c r="Q4739">
        <v>3</v>
      </c>
      <c r="R4739">
        <v>2.9</v>
      </c>
      <c r="S4739">
        <v>120</v>
      </c>
      <c r="T4739">
        <f t="shared" si="666"/>
        <v>-1</v>
      </c>
      <c r="U4739" s="1">
        <v>42833</v>
      </c>
      <c r="V4739" s="13">
        <f t="shared" si="667"/>
        <v>42826</v>
      </c>
      <c r="W4739" s="14">
        <f t="shared" si="668"/>
        <v>42833</v>
      </c>
      <c r="X4739" s="1" t="str">
        <f t="shared" si="669"/>
        <v>Saturday</v>
      </c>
      <c r="Y4739" s="2">
        <v>0.52219907407407407</v>
      </c>
      <c r="Z4739" s="2">
        <f t="shared" si="670"/>
        <v>0.54166666666666663</v>
      </c>
      <c r="AA4739">
        <f>1</f>
        <v>1</v>
      </c>
      <c r="AB4739" s="1">
        <v>42833</v>
      </c>
      <c r="AC4739" s="13">
        <f t="shared" si="671"/>
        <v>42826</v>
      </c>
      <c r="AD4739" s="14">
        <f t="shared" si="672"/>
        <v>42833</v>
      </c>
      <c r="AE4739" s="1" t="str">
        <f t="shared" si="673"/>
        <v>Saturday</v>
      </c>
      <c r="AF4739" s="2">
        <v>0.53547453703703707</v>
      </c>
      <c r="AG4739" s="2">
        <f t="shared" si="674"/>
        <v>0.54166666666666663</v>
      </c>
      <c r="AH4739" t="s">
        <v>23</v>
      </c>
    </row>
    <row r="4740" spans="1:34" x14ac:dyDescent="0.25">
      <c r="A4740">
        <v>1251113</v>
      </c>
      <c r="B4740" t="s">
        <v>29</v>
      </c>
      <c r="C4740" t="s">
        <v>117</v>
      </c>
      <c r="D4740" t="s">
        <v>31</v>
      </c>
      <c r="E4740">
        <v>54956</v>
      </c>
      <c r="F4740" t="s">
        <v>20</v>
      </c>
      <c r="G4740" t="s">
        <v>99</v>
      </c>
      <c r="H4740">
        <v>17</v>
      </c>
      <c r="I4740" t="s">
        <v>80</v>
      </c>
      <c r="J4740">
        <f>VLOOKUP(I4740,Key!$A$1:$C$73,2,FALSE)</f>
        <v>43.060250000000003</v>
      </c>
      <c r="K4740">
        <f>VLOOKUP(I4740,Key!$A$1:$C$73,3,FALSE)</f>
        <v>-87.892169999999993</v>
      </c>
      <c r="L4740" t="s">
        <v>80</v>
      </c>
      <c r="M4740">
        <f>VLOOKUP(L4740,Key!$A$1:$C$73,2,FALSE)</f>
        <v>43.060250000000003</v>
      </c>
      <c r="N4740">
        <f>VLOOKUP(L4740,Key!$A$1:$C$73,3,FALSE)</f>
        <v>-87.892169999999993</v>
      </c>
      <c r="O4740">
        <v>13</v>
      </c>
      <c r="P4740">
        <v>0</v>
      </c>
      <c r="Q4740">
        <v>2</v>
      </c>
      <c r="R4740">
        <v>1.9</v>
      </c>
      <c r="S4740">
        <v>78</v>
      </c>
      <c r="T4740">
        <f t="shared" si="666"/>
        <v>-1</v>
      </c>
      <c r="U4740" s="1">
        <v>42833</v>
      </c>
      <c r="V4740" s="13">
        <f t="shared" si="667"/>
        <v>42826</v>
      </c>
      <c r="W4740" s="14">
        <f t="shared" si="668"/>
        <v>42833</v>
      </c>
      <c r="X4740" s="1" t="str">
        <f t="shared" si="669"/>
        <v>Saturday</v>
      </c>
      <c r="Y4740" s="2">
        <v>0.55120370370370375</v>
      </c>
      <c r="Z4740" s="2">
        <f t="shared" si="670"/>
        <v>0.54166666666666663</v>
      </c>
      <c r="AA4740">
        <f>1</f>
        <v>1</v>
      </c>
      <c r="AB4740" s="1">
        <v>42833</v>
      </c>
      <c r="AC4740" s="13">
        <f t="shared" si="671"/>
        <v>42826</v>
      </c>
      <c r="AD4740" s="14">
        <f t="shared" si="672"/>
        <v>42833</v>
      </c>
      <c r="AE4740" s="1" t="str">
        <f t="shared" si="673"/>
        <v>Saturday</v>
      </c>
      <c r="AF4740" s="2">
        <v>0.55988425925925933</v>
      </c>
      <c r="AG4740" s="2">
        <f t="shared" si="674"/>
        <v>0.54166666666666663</v>
      </c>
      <c r="AH4740" t="s">
        <v>25</v>
      </c>
    </row>
    <row r="4741" spans="1:34" x14ac:dyDescent="0.25">
      <c r="A4741">
        <v>1425087</v>
      </c>
      <c r="B4741" t="s">
        <v>29</v>
      </c>
      <c r="C4741" t="s">
        <v>30</v>
      </c>
      <c r="D4741" t="s">
        <v>31</v>
      </c>
      <c r="E4741">
        <v>53212</v>
      </c>
      <c r="F4741" t="s">
        <v>20</v>
      </c>
      <c r="G4741" t="s">
        <v>32</v>
      </c>
      <c r="H4741">
        <v>234</v>
      </c>
      <c r="I4741" t="s">
        <v>57</v>
      </c>
      <c r="J4741">
        <f>VLOOKUP(I4741,Key!$A$1:$C$73,2,FALSE)</f>
        <v>43.03913</v>
      </c>
      <c r="K4741">
        <f>VLOOKUP(I4741,Key!$A$1:$C$73,3,FALSE)</f>
        <v>-87.916150000000002</v>
      </c>
      <c r="L4741" t="s">
        <v>67</v>
      </c>
      <c r="M4741">
        <f>VLOOKUP(L4741,Key!$A$1:$C$73,2,FALSE)</f>
        <v>43.05847</v>
      </c>
      <c r="N4741">
        <f>VLOOKUP(L4741,Key!$A$1:$C$73,3,FALSE)</f>
        <v>-87.898079999999993</v>
      </c>
      <c r="O4741">
        <v>9</v>
      </c>
      <c r="P4741">
        <v>0</v>
      </c>
      <c r="Q4741">
        <v>1.4</v>
      </c>
      <c r="R4741">
        <v>1.3</v>
      </c>
      <c r="S4741">
        <v>54</v>
      </c>
      <c r="T4741">
        <f t="shared" si="666"/>
        <v>-1</v>
      </c>
      <c r="U4741" s="1">
        <v>42833</v>
      </c>
      <c r="V4741" s="13">
        <f t="shared" si="667"/>
        <v>42826</v>
      </c>
      <c r="W4741" s="14">
        <f t="shared" si="668"/>
        <v>42833</v>
      </c>
      <c r="X4741" s="1" t="str">
        <f t="shared" si="669"/>
        <v>Saturday</v>
      </c>
      <c r="Y4741" s="2">
        <v>0.65151620370370367</v>
      </c>
      <c r="Z4741" s="2">
        <f t="shared" si="670"/>
        <v>0.66666666666666663</v>
      </c>
      <c r="AA4741">
        <f>1</f>
        <v>1</v>
      </c>
      <c r="AB4741" s="1">
        <v>42833</v>
      </c>
      <c r="AC4741" s="13">
        <f t="shared" si="671"/>
        <v>42826</v>
      </c>
      <c r="AD4741" s="14">
        <f t="shared" si="672"/>
        <v>42833</v>
      </c>
      <c r="AE4741" s="1" t="str">
        <f t="shared" si="673"/>
        <v>Saturday</v>
      </c>
      <c r="AF4741" s="2">
        <v>0.6582986111111111</v>
      </c>
      <c r="AG4741" s="2">
        <f t="shared" si="674"/>
        <v>0.66666666666666663</v>
      </c>
      <c r="AH4741" t="s">
        <v>23</v>
      </c>
    </row>
    <row r="4742" spans="1:34" x14ac:dyDescent="0.25">
      <c r="A4742">
        <v>1276651</v>
      </c>
      <c r="B4742" t="s">
        <v>29</v>
      </c>
      <c r="C4742" t="s">
        <v>47</v>
      </c>
      <c r="D4742" t="s">
        <v>31</v>
      </c>
      <c r="E4742">
        <v>53211</v>
      </c>
      <c r="F4742" t="s">
        <v>20</v>
      </c>
      <c r="G4742" t="s">
        <v>32</v>
      </c>
      <c r="H4742">
        <v>11134</v>
      </c>
      <c r="I4742" t="s">
        <v>86</v>
      </c>
      <c r="J4742">
        <f>VLOOKUP(I4742,Key!$A$1:$C$73,2,FALSE)</f>
        <v>43.052549999999997</v>
      </c>
      <c r="K4742">
        <f>VLOOKUP(I4742,Key!$A$1:$C$73,3,FALSE)</f>
        <v>-87.909329999999997</v>
      </c>
      <c r="L4742" t="s">
        <v>65</v>
      </c>
      <c r="M4742">
        <f>VLOOKUP(L4742,Key!$A$1:$C$73,2,FALSE)</f>
        <v>43.077359999999999</v>
      </c>
      <c r="N4742">
        <f>VLOOKUP(L4742,Key!$A$1:$C$73,3,FALSE)</f>
        <v>-87.880769999999998</v>
      </c>
      <c r="O4742">
        <v>23</v>
      </c>
      <c r="P4742">
        <v>0</v>
      </c>
      <c r="Q4742">
        <v>3.5</v>
      </c>
      <c r="R4742">
        <v>3.3</v>
      </c>
      <c r="S4742">
        <v>138</v>
      </c>
      <c r="T4742">
        <f t="shared" si="666"/>
        <v>-1</v>
      </c>
      <c r="U4742" s="1">
        <v>42833</v>
      </c>
      <c r="V4742" s="13">
        <f t="shared" si="667"/>
        <v>42826</v>
      </c>
      <c r="W4742" s="14">
        <f t="shared" si="668"/>
        <v>42833</v>
      </c>
      <c r="X4742" s="1" t="str">
        <f t="shared" si="669"/>
        <v>Saturday</v>
      </c>
      <c r="Y4742" s="2">
        <v>0.65770833333333334</v>
      </c>
      <c r="Z4742" s="2">
        <f t="shared" si="670"/>
        <v>0.66666666666666663</v>
      </c>
      <c r="AA4742">
        <f>1</f>
        <v>1</v>
      </c>
      <c r="AB4742" s="1">
        <v>42833</v>
      </c>
      <c r="AC4742" s="13">
        <f t="shared" si="671"/>
        <v>42826</v>
      </c>
      <c r="AD4742" s="14">
        <f t="shared" si="672"/>
        <v>42833</v>
      </c>
      <c r="AE4742" s="1" t="str">
        <f t="shared" si="673"/>
        <v>Saturday</v>
      </c>
      <c r="AF4742" s="2">
        <v>0.6740856481481482</v>
      </c>
      <c r="AG4742" s="2">
        <f t="shared" si="674"/>
        <v>0.66666666666666663</v>
      </c>
      <c r="AH4742" t="s">
        <v>23</v>
      </c>
    </row>
    <row r="4743" spans="1:34" x14ac:dyDescent="0.25">
      <c r="A4743">
        <v>1382412</v>
      </c>
      <c r="B4743" t="s">
        <v>29</v>
      </c>
      <c r="C4743" t="s">
        <v>161</v>
      </c>
      <c r="D4743" t="s">
        <v>31</v>
      </c>
      <c r="E4743">
        <v>53150</v>
      </c>
      <c r="F4743" t="s">
        <v>20</v>
      </c>
      <c r="G4743" t="s">
        <v>32</v>
      </c>
      <c r="H4743">
        <v>11049</v>
      </c>
      <c r="I4743" t="s">
        <v>21</v>
      </c>
      <c r="J4743">
        <f>VLOOKUP(I4743,Key!$A$1:$C$73,2,FALSE)</f>
        <v>43.074890000000003</v>
      </c>
      <c r="K4743">
        <f>VLOOKUP(I4743,Key!$A$1:$C$73,3,FALSE)</f>
        <v>-87.882810000000006</v>
      </c>
      <c r="L4743" t="s">
        <v>80</v>
      </c>
      <c r="M4743">
        <f>VLOOKUP(L4743,Key!$A$1:$C$73,2,FALSE)</f>
        <v>43.060250000000003</v>
      </c>
      <c r="N4743">
        <f>VLOOKUP(L4743,Key!$A$1:$C$73,3,FALSE)</f>
        <v>-87.892169999999993</v>
      </c>
      <c r="O4743">
        <v>10</v>
      </c>
      <c r="P4743">
        <v>0</v>
      </c>
      <c r="Q4743">
        <v>1.5</v>
      </c>
      <c r="R4743">
        <v>1.4</v>
      </c>
      <c r="S4743">
        <v>60</v>
      </c>
      <c r="T4743">
        <f t="shared" si="666"/>
        <v>-1</v>
      </c>
      <c r="U4743" s="1">
        <v>42833</v>
      </c>
      <c r="V4743" s="13">
        <f t="shared" si="667"/>
        <v>42826</v>
      </c>
      <c r="W4743" s="14">
        <f t="shared" si="668"/>
        <v>42833</v>
      </c>
      <c r="X4743" s="1" t="str">
        <f t="shared" si="669"/>
        <v>Saturday</v>
      </c>
      <c r="Y4743" s="2">
        <v>0.66401620370370373</v>
      </c>
      <c r="Z4743" s="2">
        <f t="shared" si="670"/>
        <v>0.66666666666666663</v>
      </c>
      <c r="AA4743">
        <f>1</f>
        <v>1</v>
      </c>
      <c r="AB4743" s="1">
        <v>42833</v>
      </c>
      <c r="AC4743" s="13">
        <f t="shared" si="671"/>
        <v>42826</v>
      </c>
      <c r="AD4743" s="14">
        <f t="shared" si="672"/>
        <v>42833</v>
      </c>
      <c r="AE4743" s="1" t="str">
        <f t="shared" si="673"/>
        <v>Saturday</v>
      </c>
      <c r="AF4743" s="2">
        <v>0.67142361111111104</v>
      </c>
      <c r="AG4743" s="2">
        <f t="shared" si="674"/>
        <v>0.66666666666666663</v>
      </c>
      <c r="AH4743" t="s">
        <v>23</v>
      </c>
    </row>
    <row r="4744" spans="1:34" x14ac:dyDescent="0.25">
      <c r="A4744">
        <v>1185449</v>
      </c>
      <c r="B4744" t="s">
        <v>29</v>
      </c>
      <c r="C4744" t="s">
        <v>47</v>
      </c>
      <c r="D4744" t="s">
        <v>31</v>
      </c>
      <c r="E4744">
        <v>53211</v>
      </c>
      <c r="F4744" t="s">
        <v>20</v>
      </c>
      <c r="G4744" t="s">
        <v>32</v>
      </c>
      <c r="H4744">
        <v>267</v>
      </c>
      <c r="I4744" t="s">
        <v>62</v>
      </c>
      <c r="J4744">
        <f>VLOOKUP(I4744,Key!$A$1:$C$73,2,FALSE)</f>
        <v>43.052460000000004</v>
      </c>
      <c r="K4744">
        <f>VLOOKUP(I4744,Key!$A$1:$C$73,3,FALSE)</f>
        <v>-87.891000000000005</v>
      </c>
      <c r="L4744" t="s">
        <v>77</v>
      </c>
      <c r="M4744">
        <f>VLOOKUP(L4744,Key!$A$1:$C$73,2,FALSE)</f>
        <v>43.036900000000003</v>
      </c>
      <c r="N4744">
        <f>VLOOKUP(L4744,Key!$A$1:$C$73,3,FALSE)</f>
        <v>-87.89667</v>
      </c>
      <c r="O4744">
        <v>6</v>
      </c>
      <c r="P4744">
        <v>0</v>
      </c>
      <c r="Q4744">
        <v>0.9</v>
      </c>
      <c r="R4744">
        <v>0.9</v>
      </c>
      <c r="S4744">
        <v>36</v>
      </c>
      <c r="T4744">
        <f t="shared" si="666"/>
        <v>-1</v>
      </c>
      <c r="U4744" s="1">
        <v>42833</v>
      </c>
      <c r="V4744" s="13">
        <f t="shared" si="667"/>
        <v>42826</v>
      </c>
      <c r="W4744" s="14">
        <f t="shared" si="668"/>
        <v>42833</v>
      </c>
      <c r="X4744" s="1" t="str">
        <f t="shared" si="669"/>
        <v>Saturday</v>
      </c>
      <c r="Y4744" s="2">
        <v>0.70126157407407408</v>
      </c>
      <c r="Z4744" s="2">
        <f t="shared" si="670"/>
        <v>0.70833333333333326</v>
      </c>
      <c r="AA4744">
        <f>1</f>
        <v>1</v>
      </c>
      <c r="AB4744" s="1">
        <v>42833</v>
      </c>
      <c r="AC4744" s="13">
        <f t="shared" si="671"/>
        <v>42826</v>
      </c>
      <c r="AD4744" s="14">
        <f t="shared" si="672"/>
        <v>42833</v>
      </c>
      <c r="AE4744" s="1" t="str">
        <f t="shared" si="673"/>
        <v>Saturday</v>
      </c>
      <c r="AF4744" s="2">
        <v>0.70552083333333337</v>
      </c>
      <c r="AG4744" s="2">
        <f t="shared" si="674"/>
        <v>0.70833333333333326</v>
      </c>
      <c r="AH4744" t="s">
        <v>23</v>
      </c>
    </row>
    <row r="4745" spans="1:34" x14ac:dyDescent="0.25">
      <c r="A4745">
        <v>1564969</v>
      </c>
      <c r="B4745" t="s">
        <v>29</v>
      </c>
      <c r="C4745" t="s">
        <v>47</v>
      </c>
      <c r="D4745" t="s">
        <v>31</v>
      </c>
      <c r="E4745">
        <v>53202</v>
      </c>
      <c r="F4745" t="s">
        <v>20</v>
      </c>
      <c r="G4745" t="s">
        <v>32</v>
      </c>
      <c r="H4745">
        <v>128</v>
      </c>
      <c r="I4745" t="s">
        <v>33</v>
      </c>
      <c r="J4745">
        <f>VLOOKUP(I4745,Key!$A$1:$C$73,2,FALSE)</f>
        <v>43.045712999999999</v>
      </c>
      <c r="K4745">
        <f>VLOOKUP(I4745,Key!$A$1:$C$73,3,FALSE)</f>
        <v>-87.899756999999994</v>
      </c>
      <c r="L4745" t="s">
        <v>62</v>
      </c>
      <c r="M4745">
        <f>VLOOKUP(L4745,Key!$A$1:$C$73,2,FALSE)</f>
        <v>43.052460000000004</v>
      </c>
      <c r="N4745">
        <f>VLOOKUP(L4745,Key!$A$1:$C$73,3,FALSE)</f>
        <v>-87.891000000000005</v>
      </c>
      <c r="O4745">
        <v>6</v>
      </c>
      <c r="P4745">
        <v>0</v>
      </c>
      <c r="Q4745">
        <v>0.9</v>
      </c>
      <c r="R4745">
        <v>0.9</v>
      </c>
      <c r="S4745">
        <v>36</v>
      </c>
      <c r="T4745">
        <f t="shared" si="666"/>
        <v>-1</v>
      </c>
      <c r="U4745" s="1">
        <v>42833</v>
      </c>
      <c r="V4745" s="13">
        <f t="shared" si="667"/>
        <v>42826</v>
      </c>
      <c r="W4745" s="14">
        <f t="shared" si="668"/>
        <v>42833</v>
      </c>
      <c r="X4745" s="1" t="str">
        <f t="shared" si="669"/>
        <v>Saturday</v>
      </c>
      <c r="Y4745" s="2">
        <v>0.73380787037037043</v>
      </c>
      <c r="Z4745" s="2">
        <f t="shared" si="670"/>
        <v>0.75</v>
      </c>
      <c r="AA4745">
        <f>1</f>
        <v>1</v>
      </c>
      <c r="AB4745" s="1">
        <v>42833</v>
      </c>
      <c r="AC4745" s="13">
        <f t="shared" si="671"/>
        <v>42826</v>
      </c>
      <c r="AD4745" s="14">
        <f t="shared" si="672"/>
        <v>42833</v>
      </c>
      <c r="AE4745" s="1" t="str">
        <f t="shared" si="673"/>
        <v>Saturday</v>
      </c>
      <c r="AF4745" s="2">
        <v>0.73788194444444455</v>
      </c>
      <c r="AG4745" s="2">
        <f t="shared" si="674"/>
        <v>0.75</v>
      </c>
      <c r="AH4745" t="s">
        <v>23</v>
      </c>
    </row>
    <row r="4746" spans="1:34" x14ac:dyDescent="0.25">
      <c r="A4746">
        <v>1561032</v>
      </c>
      <c r="B4746" t="s">
        <v>29</v>
      </c>
      <c r="C4746" t="s">
        <v>103</v>
      </c>
      <c r="D4746" t="s">
        <v>31</v>
      </c>
      <c r="E4746">
        <v>53212</v>
      </c>
      <c r="F4746" t="s">
        <v>20</v>
      </c>
      <c r="G4746" t="s">
        <v>32</v>
      </c>
      <c r="H4746">
        <v>11150</v>
      </c>
      <c r="I4746" t="s">
        <v>22</v>
      </c>
      <c r="J4746">
        <f>VLOOKUP(I4746,Key!$A$1:$C$73,2,FALSE)</f>
        <v>43.058619999999998</v>
      </c>
      <c r="K4746">
        <f>VLOOKUP(I4746,Key!$A$1:$C$73,3,FALSE)</f>
        <v>-87.885319999999993</v>
      </c>
      <c r="L4746" t="s">
        <v>74</v>
      </c>
      <c r="M4746">
        <f>VLOOKUP(L4746,Key!$A$1:$C$73,2,FALSE)</f>
        <v>43.05536</v>
      </c>
      <c r="N4746">
        <f>VLOOKUP(L4746,Key!$A$1:$C$73,3,FALSE)</f>
        <v>-87.90504</v>
      </c>
      <c r="O4746">
        <v>10</v>
      </c>
      <c r="P4746">
        <v>0</v>
      </c>
      <c r="Q4746">
        <v>1.5</v>
      </c>
      <c r="R4746">
        <v>1.4</v>
      </c>
      <c r="S4746">
        <v>60</v>
      </c>
      <c r="T4746">
        <f t="shared" si="666"/>
        <v>-1</v>
      </c>
      <c r="U4746" s="1">
        <v>42833</v>
      </c>
      <c r="V4746" s="13">
        <f t="shared" si="667"/>
        <v>42826</v>
      </c>
      <c r="W4746" s="14">
        <f t="shared" si="668"/>
        <v>42833</v>
      </c>
      <c r="X4746" s="1" t="str">
        <f t="shared" si="669"/>
        <v>Saturday</v>
      </c>
      <c r="Y4746" s="2">
        <v>0.81584490740740734</v>
      </c>
      <c r="Z4746" s="2">
        <f t="shared" si="670"/>
        <v>0.83333333333333326</v>
      </c>
      <c r="AA4746">
        <f>1</f>
        <v>1</v>
      </c>
      <c r="AB4746" s="1">
        <v>42833</v>
      </c>
      <c r="AC4746" s="13">
        <f t="shared" si="671"/>
        <v>42826</v>
      </c>
      <c r="AD4746" s="14">
        <f t="shared" si="672"/>
        <v>42833</v>
      </c>
      <c r="AE4746" s="1" t="str">
        <f t="shared" si="673"/>
        <v>Saturday</v>
      </c>
      <c r="AF4746" s="2">
        <v>0.82273148148148145</v>
      </c>
      <c r="AG4746" s="2">
        <f t="shared" si="674"/>
        <v>0.83333333333333326</v>
      </c>
      <c r="AH4746" t="s">
        <v>23</v>
      </c>
    </row>
    <row r="4747" spans="1:34" x14ac:dyDescent="0.25">
      <c r="A4747">
        <v>1251108</v>
      </c>
      <c r="B4747" t="s">
        <v>29</v>
      </c>
      <c r="C4747" t="s">
        <v>114</v>
      </c>
      <c r="D4747" t="s">
        <v>31</v>
      </c>
      <c r="E4747">
        <v>54913</v>
      </c>
      <c r="F4747" t="s">
        <v>20</v>
      </c>
      <c r="G4747" t="s">
        <v>99</v>
      </c>
      <c r="H4747">
        <v>11139</v>
      </c>
      <c r="I4747" t="s">
        <v>80</v>
      </c>
      <c r="J4747">
        <f>VLOOKUP(I4747,Key!$A$1:$C$73,2,FALSE)</f>
        <v>43.060250000000003</v>
      </c>
      <c r="K4747">
        <f>VLOOKUP(I4747,Key!$A$1:$C$73,3,FALSE)</f>
        <v>-87.892169999999993</v>
      </c>
      <c r="L4747" t="s">
        <v>40</v>
      </c>
      <c r="M4747">
        <f>VLOOKUP(L4747,Key!$A$1:$C$73,2,FALSE)</f>
        <v>43.06033</v>
      </c>
      <c r="N4747">
        <f>VLOOKUP(L4747,Key!$A$1:$C$73,3,FALSE)</f>
        <v>-87.89546</v>
      </c>
      <c r="O4747">
        <v>1</v>
      </c>
      <c r="P4747">
        <v>0</v>
      </c>
      <c r="Q4747">
        <v>0.2</v>
      </c>
      <c r="R4747">
        <v>0.1</v>
      </c>
      <c r="S4747">
        <v>6</v>
      </c>
      <c r="T4747">
        <f t="shared" si="666"/>
        <v>-1</v>
      </c>
      <c r="U4747" s="1">
        <v>42833</v>
      </c>
      <c r="V4747" s="13">
        <f t="shared" si="667"/>
        <v>42826</v>
      </c>
      <c r="W4747" s="14">
        <f t="shared" si="668"/>
        <v>42833</v>
      </c>
      <c r="X4747" s="1" t="str">
        <f t="shared" si="669"/>
        <v>Saturday</v>
      </c>
      <c r="Y4747" s="2">
        <v>0.83962962962962961</v>
      </c>
      <c r="Z4747" s="2">
        <f t="shared" si="670"/>
        <v>0.83333333333333326</v>
      </c>
      <c r="AA4747">
        <f>1</f>
        <v>1</v>
      </c>
      <c r="AB4747" s="1">
        <v>42833</v>
      </c>
      <c r="AC4747" s="13">
        <f t="shared" si="671"/>
        <v>42826</v>
      </c>
      <c r="AD4747" s="14">
        <f t="shared" si="672"/>
        <v>42833</v>
      </c>
      <c r="AE4747" s="1" t="str">
        <f t="shared" si="673"/>
        <v>Saturday</v>
      </c>
      <c r="AF4747" s="2">
        <v>0.84063657407407411</v>
      </c>
      <c r="AG4747" s="2">
        <f t="shared" si="674"/>
        <v>0.83333333333333326</v>
      </c>
      <c r="AH4747" t="s">
        <v>23</v>
      </c>
    </row>
    <row r="4748" spans="1:34" x14ac:dyDescent="0.25">
      <c r="A4748">
        <v>1407702</v>
      </c>
      <c r="B4748" t="s">
        <v>29</v>
      </c>
      <c r="C4748" t="s">
        <v>47</v>
      </c>
      <c r="D4748" t="s">
        <v>31</v>
      </c>
      <c r="E4748">
        <v>53202</v>
      </c>
      <c r="F4748" t="s">
        <v>20</v>
      </c>
      <c r="G4748" t="s">
        <v>32</v>
      </c>
      <c r="H4748">
        <v>5508</v>
      </c>
      <c r="I4748" t="s">
        <v>66</v>
      </c>
      <c r="J4748">
        <f>VLOOKUP(I4748,Key!$A$1:$C$73,2,FALSE)</f>
        <v>43.078530000000001</v>
      </c>
      <c r="K4748">
        <f>VLOOKUP(I4748,Key!$A$1:$C$73,3,FALSE)</f>
        <v>-87.882620000000003</v>
      </c>
      <c r="L4748" t="s">
        <v>81</v>
      </c>
      <c r="M4748">
        <f>VLOOKUP(L4748,Key!$A$1:$C$73,2,FALSE)</f>
        <v>43.058010000000003</v>
      </c>
      <c r="N4748">
        <f>VLOOKUP(L4748,Key!$A$1:$C$73,3,FALSE)</f>
        <v>-87.877300000000005</v>
      </c>
      <c r="O4748">
        <v>17</v>
      </c>
      <c r="P4748">
        <v>0</v>
      </c>
      <c r="Q4748">
        <v>2.6</v>
      </c>
      <c r="R4748">
        <v>2.4</v>
      </c>
      <c r="S4748">
        <v>102</v>
      </c>
      <c r="T4748">
        <f t="shared" si="666"/>
        <v>-1</v>
      </c>
      <c r="U4748" s="1">
        <v>42834</v>
      </c>
      <c r="V4748" s="13">
        <f t="shared" si="667"/>
        <v>42826</v>
      </c>
      <c r="W4748" s="14">
        <f t="shared" si="668"/>
        <v>42834</v>
      </c>
      <c r="X4748" s="1" t="str">
        <f t="shared" si="669"/>
        <v>Sunday</v>
      </c>
      <c r="Y4748" s="2">
        <v>0.51761574074074079</v>
      </c>
      <c r="Z4748" s="2">
        <f t="shared" si="670"/>
        <v>0.5</v>
      </c>
      <c r="AA4748">
        <f>1</f>
        <v>1</v>
      </c>
      <c r="AB4748" s="1">
        <v>42834</v>
      </c>
      <c r="AC4748" s="13">
        <f t="shared" si="671"/>
        <v>42826</v>
      </c>
      <c r="AD4748" s="14">
        <f t="shared" si="672"/>
        <v>42834</v>
      </c>
      <c r="AE4748" s="1" t="str">
        <f t="shared" si="673"/>
        <v>Sunday</v>
      </c>
      <c r="AF4748" s="2">
        <v>0.52921296296296294</v>
      </c>
      <c r="AG4748" s="2">
        <f t="shared" si="674"/>
        <v>0.54166666666666663</v>
      </c>
      <c r="AH4748" t="s">
        <v>23</v>
      </c>
    </row>
    <row r="4749" spans="1:34" x14ac:dyDescent="0.25">
      <c r="A4749">
        <v>1297838</v>
      </c>
      <c r="B4749" t="s">
        <v>29</v>
      </c>
      <c r="C4749" t="s">
        <v>98</v>
      </c>
      <c r="D4749" t="s">
        <v>31</v>
      </c>
      <c r="E4749">
        <v>53204</v>
      </c>
      <c r="F4749" t="s">
        <v>20</v>
      </c>
      <c r="G4749" t="s">
        <v>97</v>
      </c>
      <c r="H4749">
        <v>96</v>
      </c>
      <c r="I4749" t="s">
        <v>77</v>
      </c>
      <c r="J4749">
        <f>VLOOKUP(I4749,Key!$A$1:$C$73,2,FALSE)</f>
        <v>43.036900000000003</v>
      </c>
      <c r="K4749">
        <f>VLOOKUP(I4749,Key!$A$1:$C$73,3,FALSE)</f>
        <v>-87.89667</v>
      </c>
      <c r="L4749" t="s">
        <v>61</v>
      </c>
      <c r="M4749">
        <f>VLOOKUP(L4749,Key!$A$1:$C$73,2,FALSE)</f>
        <v>43.060786</v>
      </c>
      <c r="N4749">
        <f>VLOOKUP(L4749,Key!$A$1:$C$73,3,FALSE)</f>
        <v>-87.883825999999999</v>
      </c>
      <c r="O4749">
        <v>15</v>
      </c>
      <c r="P4749">
        <v>2</v>
      </c>
      <c r="Q4749">
        <v>2.2999999999999998</v>
      </c>
      <c r="R4749">
        <v>2.1</v>
      </c>
      <c r="S4749">
        <v>90</v>
      </c>
      <c r="T4749">
        <f t="shared" si="666"/>
        <v>-1</v>
      </c>
      <c r="U4749" s="1">
        <v>42834</v>
      </c>
      <c r="V4749" s="13">
        <f t="shared" si="667"/>
        <v>42826</v>
      </c>
      <c r="W4749" s="14">
        <f t="shared" si="668"/>
        <v>42834</v>
      </c>
      <c r="X4749" s="1" t="str">
        <f t="shared" si="669"/>
        <v>Sunday</v>
      </c>
      <c r="Y4749" s="2">
        <v>0.52333333333333332</v>
      </c>
      <c r="Z4749" s="2">
        <f t="shared" si="670"/>
        <v>0.54166666666666663</v>
      </c>
      <c r="AA4749">
        <f>1</f>
        <v>1</v>
      </c>
      <c r="AB4749" s="1">
        <v>42834</v>
      </c>
      <c r="AC4749" s="13">
        <f t="shared" si="671"/>
        <v>42826</v>
      </c>
      <c r="AD4749" s="14">
        <f t="shared" si="672"/>
        <v>42834</v>
      </c>
      <c r="AE4749" s="1" t="str">
        <f t="shared" si="673"/>
        <v>Sunday</v>
      </c>
      <c r="AF4749" s="2">
        <v>0.53347222222222224</v>
      </c>
      <c r="AG4749" s="2">
        <f t="shared" si="674"/>
        <v>0.54166666666666663</v>
      </c>
      <c r="AH4749" t="s">
        <v>23</v>
      </c>
    </row>
    <row r="4750" spans="1:34" x14ac:dyDescent="0.25">
      <c r="A4750">
        <v>1372080</v>
      </c>
      <c r="B4750" t="s">
        <v>29</v>
      </c>
      <c r="C4750" t="s">
        <v>47</v>
      </c>
      <c r="D4750" t="s">
        <v>31</v>
      </c>
      <c r="E4750">
        <v>53201</v>
      </c>
      <c r="F4750" t="s">
        <v>20</v>
      </c>
      <c r="G4750" t="s">
        <v>32</v>
      </c>
      <c r="H4750">
        <v>5507</v>
      </c>
      <c r="I4750" t="s">
        <v>22</v>
      </c>
      <c r="J4750">
        <f>VLOOKUP(I4750,Key!$A$1:$C$73,2,FALSE)</f>
        <v>43.058619999999998</v>
      </c>
      <c r="K4750">
        <f>VLOOKUP(I4750,Key!$A$1:$C$73,3,FALSE)</f>
        <v>-87.885319999999993</v>
      </c>
      <c r="L4750" t="s">
        <v>21</v>
      </c>
      <c r="M4750">
        <f>VLOOKUP(L4750,Key!$A$1:$C$73,2,FALSE)</f>
        <v>43.074890000000003</v>
      </c>
      <c r="N4750">
        <f>VLOOKUP(L4750,Key!$A$1:$C$73,3,FALSE)</f>
        <v>-87.882810000000006</v>
      </c>
      <c r="O4750">
        <v>10</v>
      </c>
      <c r="P4750">
        <v>0</v>
      </c>
      <c r="Q4750">
        <v>1.5</v>
      </c>
      <c r="R4750">
        <v>1.4</v>
      </c>
      <c r="S4750">
        <v>60</v>
      </c>
      <c r="T4750">
        <f t="shared" si="666"/>
        <v>-1</v>
      </c>
      <c r="U4750" s="1">
        <v>42834</v>
      </c>
      <c r="V4750" s="13">
        <f t="shared" si="667"/>
        <v>42826</v>
      </c>
      <c r="W4750" s="14">
        <f t="shared" si="668"/>
        <v>42834</v>
      </c>
      <c r="X4750" s="1" t="str">
        <f t="shared" si="669"/>
        <v>Sunday</v>
      </c>
      <c r="Y4750" s="2">
        <v>0.55599537037037039</v>
      </c>
      <c r="Z4750" s="2">
        <f t="shared" si="670"/>
        <v>0.54166666666666663</v>
      </c>
      <c r="AA4750">
        <f>1</f>
        <v>1</v>
      </c>
      <c r="AB4750" s="1">
        <v>42834</v>
      </c>
      <c r="AC4750" s="13">
        <f t="shared" si="671"/>
        <v>42826</v>
      </c>
      <c r="AD4750" s="14">
        <f t="shared" si="672"/>
        <v>42834</v>
      </c>
      <c r="AE4750" s="1" t="str">
        <f t="shared" si="673"/>
        <v>Sunday</v>
      </c>
      <c r="AF4750" s="2">
        <v>0.56303240740740745</v>
      </c>
      <c r="AG4750" s="2">
        <f t="shared" si="674"/>
        <v>0.58333333333333326</v>
      </c>
      <c r="AH4750" t="s">
        <v>23</v>
      </c>
    </row>
    <row r="4751" spans="1:34" x14ac:dyDescent="0.25">
      <c r="A4751">
        <v>1297838</v>
      </c>
      <c r="B4751" t="s">
        <v>29</v>
      </c>
      <c r="C4751" t="s">
        <v>98</v>
      </c>
      <c r="D4751" t="s">
        <v>31</v>
      </c>
      <c r="E4751">
        <v>53204</v>
      </c>
      <c r="F4751" t="s">
        <v>20</v>
      </c>
      <c r="G4751" t="s">
        <v>97</v>
      </c>
      <c r="H4751">
        <v>96</v>
      </c>
      <c r="I4751" t="s">
        <v>61</v>
      </c>
      <c r="J4751">
        <f>VLOOKUP(I4751,Key!$A$1:$C$73,2,FALSE)</f>
        <v>43.060786</v>
      </c>
      <c r="K4751">
        <f>VLOOKUP(I4751,Key!$A$1:$C$73,3,FALSE)</f>
        <v>-87.883825999999999</v>
      </c>
      <c r="L4751" t="s">
        <v>36</v>
      </c>
      <c r="M4751">
        <f>VLOOKUP(L4751,Key!$A$1:$C$73,2,FALSE)</f>
        <v>43.03519</v>
      </c>
      <c r="N4751">
        <f>VLOOKUP(L4751,Key!$A$1:$C$73,3,FALSE)</f>
        <v>-87.907390000000007</v>
      </c>
      <c r="O4751">
        <v>32</v>
      </c>
      <c r="P4751">
        <v>2</v>
      </c>
      <c r="Q4751">
        <v>4.8</v>
      </c>
      <c r="R4751">
        <v>4.5999999999999996</v>
      </c>
      <c r="S4751">
        <v>192</v>
      </c>
      <c r="T4751">
        <f t="shared" si="666"/>
        <v>-1</v>
      </c>
      <c r="U4751" s="1">
        <v>42834</v>
      </c>
      <c r="V4751" s="13">
        <f t="shared" si="667"/>
        <v>42826</v>
      </c>
      <c r="W4751" s="14">
        <f t="shared" si="668"/>
        <v>42834</v>
      </c>
      <c r="X4751" s="1" t="str">
        <f t="shared" si="669"/>
        <v>Sunday</v>
      </c>
      <c r="Y4751" s="2">
        <v>0.57041666666666668</v>
      </c>
      <c r="Z4751" s="2">
        <f t="shared" si="670"/>
        <v>0.58333333333333326</v>
      </c>
      <c r="AA4751">
        <f>1</f>
        <v>1</v>
      </c>
      <c r="AB4751" s="1">
        <v>42834</v>
      </c>
      <c r="AC4751" s="13">
        <f t="shared" si="671"/>
        <v>42826</v>
      </c>
      <c r="AD4751" s="14">
        <f t="shared" si="672"/>
        <v>42834</v>
      </c>
      <c r="AE4751" s="1" t="str">
        <f t="shared" si="673"/>
        <v>Sunday</v>
      </c>
      <c r="AF4751" s="2">
        <v>0.59271990740740743</v>
      </c>
      <c r="AG4751" s="2">
        <f t="shared" si="674"/>
        <v>0.58333333333333326</v>
      </c>
      <c r="AH4751" t="s">
        <v>23</v>
      </c>
    </row>
    <row r="4752" spans="1:34" x14ac:dyDescent="0.25">
      <c r="A4752">
        <v>1387850</v>
      </c>
      <c r="B4752" t="s">
        <v>29</v>
      </c>
      <c r="C4752" t="s">
        <v>47</v>
      </c>
      <c r="D4752" t="s">
        <v>31</v>
      </c>
      <c r="E4752">
        <v>53201</v>
      </c>
      <c r="F4752" t="s">
        <v>20</v>
      </c>
      <c r="G4752" t="s">
        <v>32</v>
      </c>
      <c r="H4752">
        <v>5439</v>
      </c>
      <c r="I4752" t="s">
        <v>66</v>
      </c>
      <c r="J4752">
        <f>VLOOKUP(I4752,Key!$A$1:$C$73,2,FALSE)</f>
        <v>43.078530000000001</v>
      </c>
      <c r="K4752">
        <f>VLOOKUP(I4752,Key!$A$1:$C$73,3,FALSE)</f>
        <v>-87.882620000000003</v>
      </c>
      <c r="L4752" t="s">
        <v>66</v>
      </c>
      <c r="M4752">
        <f>VLOOKUP(L4752,Key!$A$1:$C$73,2,FALSE)</f>
        <v>43.078530000000001</v>
      </c>
      <c r="N4752">
        <f>VLOOKUP(L4752,Key!$A$1:$C$73,3,FALSE)</f>
        <v>-87.882620000000003</v>
      </c>
      <c r="O4752">
        <v>15</v>
      </c>
      <c r="P4752">
        <v>0</v>
      </c>
      <c r="Q4752">
        <v>2.2999999999999998</v>
      </c>
      <c r="R4752">
        <v>2.1</v>
      </c>
      <c r="S4752">
        <v>90</v>
      </c>
      <c r="T4752">
        <f t="shared" si="666"/>
        <v>-1</v>
      </c>
      <c r="U4752" s="1">
        <v>42834</v>
      </c>
      <c r="V4752" s="13">
        <f t="shared" si="667"/>
        <v>42826</v>
      </c>
      <c r="W4752" s="14">
        <f t="shared" si="668"/>
        <v>42834</v>
      </c>
      <c r="X4752" s="1" t="str">
        <f t="shared" si="669"/>
        <v>Sunday</v>
      </c>
      <c r="Y4752" s="2">
        <v>0.62756944444444451</v>
      </c>
      <c r="Z4752" s="2">
        <f t="shared" si="670"/>
        <v>0.625</v>
      </c>
      <c r="AA4752">
        <f>1</f>
        <v>1</v>
      </c>
      <c r="AB4752" s="1">
        <v>42834</v>
      </c>
      <c r="AC4752" s="13">
        <f t="shared" si="671"/>
        <v>42826</v>
      </c>
      <c r="AD4752" s="14">
        <f t="shared" si="672"/>
        <v>42834</v>
      </c>
      <c r="AE4752" s="1" t="str">
        <f t="shared" si="673"/>
        <v>Sunday</v>
      </c>
      <c r="AF4752" s="2">
        <v>0.63777777777777778</v>
      </c>
      <c r="AG4752" s="2">
        <f t="shared" si="674"/>
        <v>0.625</v>
      </c>
      <c r="AH4752" t="s">
        <v>25</v>
      </c>
    </row>
    <row r="4753" spans="1:34" x14ac:dyDescent="0.25">
      <c r="A4753">
        <v>1538910</v>
      </c>
      <c r="B4753" t="s">
        <v>29</v>
      </c>
      <c r="C4753" t="s">
        <v>123</v>
      </c>
      <c r="D4753" t="s">
        <v>31</v>
      </c>
      <c r="E4753">
        <v>54449</v>
      </c>
      <c r="F4753" t="s">
        <v>20</v>
      </c>
      <c r="G4753" t="s">
        <v>32</v>
      </c>
      <c r="H4753">
        <v>5497</v>
      </c>
      <c r="I4753" t="s">
        <v>22</v>
      </c>
      <c r="J4753">
        <f>VLOOKUP(I4753,Key!$A$1:$C$73,2,FALSE)</f>
        <v>43.058619999999998</v>
      </c>
      <c r="K4753">
        <f>VLOOKUP(I4753,Key!$A$1:$C$73,3,FALSE)</f>
        <v>-87.885319999999993</v>
      </c>
      <c r="L4753" t="s">
        <v>22</v>
      </c>
      <c r="M4753">
        <f>VLOOKUP(L4753,Key!$A$1:$C$73,2,FALSE)</f>
        <v>43.058619999999998</v>
      </c>
      <c r="N4753">
        <f>VLOOKUP(L4753,Key!$A$1:$C$73,3,FALSE)</f>
        <v>-87.885319999999993</v>
      </c>
      <c r="O4753">
        <v>37</v>
      </c>
      <c r="P4753">
        <v>0</v>
      </c>
      <c r="Q4753">
        <v>5.6</v>
      </c>
      <c r="R4753">
        <v>5.3</v>
      </c>
      <c r="S4753">
        <v>222</v>
      </c>
      <c r="T4753">
        <f t="shared" si="666"/>
        <v>-1</v>
      </c>
      <c r="U4753" s="1">
        <v>42834</v>
      </c>
      <c r="V4753" s="13">
        <f t="shared" si="667"/>
        <v>42826</v>
      </c>
      <c r="W4753" s="14">
        <f t="shared" si="668"/>
        <v>42834</v>
      </c>
      <c r="X4753" s="1" t="str">
        <f t="shared" si="669"/>
        <v>Sunday</v>
      </c>
      <c r="Y4753" s="2">
        <v>0.64738425925925924</v>
      </c>
      <c r="Z4753" s="2">
        <f t="shared" si="670"/>
        <v>0.66666666666666663</v>
      </c>
      <c r="AA4753">
        <f>1</f>
        <v>1</v>
      </c>
      <c r="AB4753" s="1">
        <v>42834</v>
      </c>
      <c r="AC4753" s="13">
        <f t="shared" si="671"/>
        <v>42826</v>
      </c>
      <c r="AD4753" s="14">
        <f t="shared" si="672"/>
        <v>42834</v>
      </c>
      <c r="AE4753" s="1" t="str">
        <f t="shared" si="673"/>
        <v>Sunday</v>
      </c>
      <c r="AF4753" s="2">
        <v>0.67312500000000008</v>
      </c>
      <c r="AG4753" s="2">
        <f t="shared" si="674"/>
        <v>0.66666666666666663</v>
      </c>
      <c r="AH4753" t="s">
        <v>25</v>
      </c>
    </row>
    <row r="4754" spans="1:34" x14ac:dyDescent="0.25">
      <c r="A4754">
        <v>1371872</v>
      </c>
      <c r="B4754" t="s">
        <v>29</v>
      </c>
      <c r="C4754" t="s">
        <v>35</v>
      </c>
      <c r="D4754" t="s">
        <v>31</v>
      </c>
      <c r="E4754">
        <v>53222</v>
      </c>
      <c r="F4754" t="s">
        <v>20</v>
      </c>
      <c r="G4754" t="s">
        <v>32</v>
      </c>
      <c r="H4754">
        <v>13</v>
      </c>
      <c r="I4754" t="s">
        <v>89</v>
      </c>
      <c r="J4754">
        <f>VLOOKUP(I4754,Key!$A$1:$C$73,2,FALSE)</f>
        <v>43.060155999999999</v>
      </c>
      <c r="K4754">
        <f>VLOOKUP(I4754,Key!$A$1:$C$73,3,FALSE)</f>
        <v>-87.881258000000003</v>
      </c>
      <c r="L4754" t="s">
        <v>80</v>
      </c>
      <c r="M4754">
        <f>VLOOKUP(L4754,Key!$A$1:$C$73,2,FALSE)</f>
        <v>43.060250000000003</v>
      </c>
      <c r="N4754">
        <f>VLOOKUP(L4754,Key!$A$1:$C$73,3,FALSE)</f>
        <v>-87.892169999999993</v>
      </c>
      <c r="O4754">
        <v>9</v>
      </c>
      <c r="P4754">
        <v>0</v>
      </c>
      <c r="Q4754">
        <v>1.4</v>
      </c>
      <c r="R4754">
        <v>1.3</v>
      </c>
      <c r="S4754">
        <v>54</v>
      </c>
      <c r="T4754">
        <f t="shared" si="666"/>
        <v>-1</v>
      </c>
      <c r="U4754" s="1">
        <v>42834</v>
      </c>
      <c r="V4754" s="13">
        <f t="shared" si="667"/>
        <v>42826</v>
      </c>
      <c r="W4754" s="14">
        <f t="shared" si="668"/>
        <v>42834</v>
      </c>
      <c r="X4754" s="1" t="str">
        <f t="shared" si="669"/>
        <v>Sunday</v>
      </c>
      <c r="Y4754" s="2">
        <v>0.94326388888888879</v>
      </c>
      <c r="Z4754" s="2">
        <f t="shared" si="670"/>
        <v>0.95833333333333326</v>
      </c>
      <c r="AA4754">
        <f>1</f>
        <v>1</v>
      </c>
      <c r="AB4754" s="1">
        <v>42834</v>
      </c>
      <c r="AC4754" s="13">
        <f t="shared" si="671"/>
        <v>42826</v>
      </c>
      <c r="AD4754" s="14">
        <f t="shared" si="672"/>
        <v>42834</v>
      </c>
      <c r="AE4754" s="1" t="str">
        <f t="shared" si="673"/>
        <v>Sunday</v>
      </c>
      <c r="AF4754" s="2">
        <v>0.94966435185185183</v>
      </c>
      <c r="AG4754" s="2">
        <f t="shared" si="674"/>
        <v>0.95833333333333326</v>
      </c>
      <c r="AH4754" t="s">
        <v>23</v>
      </c>
    </row>
    <row r="4755" spans="1:34" x14ac:dyDescent="0.25">
      <c r="A4755">
        <v>1255543</v>
      </c>
      <c r="B4755" t="s">
        <v>29</v>
      </c>
      <c r="C4755" t="s">
        <v>120</v>
      </c>
      <c r="D4755" t="s">
        <v>31</v>
      </c>
      <c r="E4755">
        <v>53105</v>
      </c>
      <c r="F4755" t="s">
        <v>20</v>
      </c>
      <c r="G4755" t="s">
        <v>99</v>
      </c>
      <c r="H4755">
        <v>45</v>
      </c>
      <c r="I4755" t="s">
        <v>80</v>
      </c>
      <c r="J4755">
        <f>VLOOKUP(I4755,Key!$A$1:$C$73,2,FALSE)</f>
        <v>43.060250000000003</v>
      </c>
      <c r="K4755">
        <f>VLOOKUP(I4755,Key!$A$1:$C$73,3,FALSE)</f>
        <v>-87.892169999999993</v>
      </c>
      <c r="L4755" t="s">
        <v>40</v>
      </c>
      <c r="M4755">
        <f>VLOOKUP(L4755,Key!$A$1:$C$73,2,FALSE)</f>
        <v>43.06033</v>
      </c>
      <c r="N4755">
        <f>VLOOKUP(L4755,Key!$A$1:$C$73,3,FALSE)</f>
        <v>-87.89546</v>
      </c>
      <c r="O4755">
        <v>1</v>
      </c>
      <c r="P4755">
        <v>0</v>
      </c>
      <c r="Q4755">
        <v>0.2</v>
      </c>
      <c r="R4755">
        <v>0.1</v>
      </c>
      <c r="S4755">
        <v>6</v>
      </c>
      <c r="T4755">
        <f t="shared" si="666"/>
        <v>-1</v>
      </c>
      <c r="U4755" s="1">
        <v>42834</v>
      </c>
      <c r="V4755" s="13">
        <f t="shared" si="667"/>
        <v>42826</v>
      </c>
      <c r="W4755" s="14">
        <f t="shared" si="668"/>
        <v>42834</v>
      </c>
      <c r="X4755" s="1" t="str">
        <f t="shared" si="669"/>
        <v>Sunday</v>
      </c>
      <c r="Y4755" s="2">
        <v>0.96969907407407396</v>
      </c>
      <c r="Z4755" s="2">
        <f t="shared" si="670"/>
        <v>0.95833333333333326</v>
      </c>
      <c r="AA4755">
        <f>1</f>
        <v>1</v>
      </c>
      <c r="AB4755" s="1">
        <v>42834</v>
      </c>
      <c r="AC4755" s="13">
        <f t="shared" si="671"/>
        <v>42826</v>
      </c>
      <c r="AD4755" s="14">
        <f t="shared" si="672"/>
        <v>42834</v>
      </c>
      <c r="AE4755" s="1" t="str">
        <f t="shared" si="673"/>
        <v>Sunday</v>
      </c>
      <c r="AF4755" s="2">
        <v>0.97067129629629623</v>
      </c>
      <c r="AG4755" s="2">
        <f t="shared" si="674"/>
        <v>0.95833333333333326</v>
      </c>
      <c r="AH4755" t="s">
        <v>23</v>
      </c>
    </row>
    <row r="4756" spans="1:34" x14ac:dyDescent="0.25">
      <c r="A4756">
        <v>1249592</v>
      </c>
      <c r="B4756" t="s">
        <v>29</v>
      </c>
      <c r="C4756" t="s">
        <v>162</v>
      </c>
      <c r="D4756" t="s">
        <v>31</v>
      </c>
      <c r="E4756">
        <v>53158</v>
      </c>
      <c r="F4756" t="s">
        <v>20</v>
      </c>
      <c r="G4756" t="s">
        <v>99</v>
      </c>
      <c r="H4756">
        <v>11139</v>
      </c>
      <c r="I4756" t="s">
        <v>66</v>
      </c>
      <c r="J4756">
        <f>VLOOKUP(I4756,Key!$A$1:$C$73,2,FALSE)</f>
        <v>43.078530000000001</v>
      </c>
      <c r="K4756">
        <f>VLOOKUP(I4756,Key!$A$1:$C$73,3,FALSE)</f>
        <v>-87.882620000000003</v>
      </c>
      <c r="L4756" t="s">
        <v>66</v>
      </c>
      <c r="M4756">
        <f>VLOOKUP(L4756,Key!$A$1:$C$73,2,FALSE)</f>
        <v>43.078530000000001</v>
      </c>
      <c r="N4756">
        <f>VLOOKUP(L4756,Key!$A$1:$C$73,3,FALSE)</f>
        <v>-87.882620000000003</v>
      </c>
      <c r="O4756">
        <v>65</v>
      </c>
      <c r="P4756">
        <v>3</v>
      </c>
      <c r="Q4756">
        <v>9.8000000000000007</v>
      </c>
      <c r="R4756">
        <v>9.3000000000000007</v>
      </c>
      <c r="S4756">
        <v>390</v>
      </c>
      <c r="T4756">
        <f t="shared" si="666"/>
        <v>-1</v>
      </c>
      <c r="U4756" s="1">
        <v>42834</v>
      </c>
      <c r="V4756" s="13">
        <f t="shared" si="667"/>
        <v>42826</v>
      </c>
      <c r="W4756" s="14">
        <f t="shared" si="668"/>
        <v>42834</v>
      </c>
      <c r="X4756" s="1" t="str">
        <f t="shared" si="669"/>
        <v>Sunday</v>
      </c>
      <c r="Y4756" s="2">
        <v>0.98488425925925915</v>
      </c>
      <c r="Z4756" s="2">
        <f t="shared" si="670"/>
        <v>1</v>
      </c>
      <c r="AA4756">
        <f>1</f>
        <v>1</v>
      </c>
      <c r="AB4756" s="1">
        <v>42835</v>
      </c>
      <c r="AC4756" s="13">
        <f t="shared" si="671"/>
        <v>42826</v>
      </c>
      <c r="AD4756" s="14">
        <f t="shared" si="672"/>
        <v>42835</v>
      </c>
      <c r="AE4756" s="1" t="str">
        <f t="shared" si="673"/>
        <v>Monday</v>
      </c>
      <c r="AF4756" s="2">
        <v>2.9942129629629628E-2</v>
      </c>
      <c r="AG4756" s="2">
        <f t="shared" si="674"/>
        <v>4.1666666666666664E-2</v>
      </c>
      <c r="AH4756" t="s">
        <v>25</v>
      </c>
    </row>
    <row r="4757" spans="1:34" x14ac:dyDescent="0.25">
      <c r="A4757">
        <v>1255543</v>
      </c>
      <c r="B4757" t="s">
        <v>29</v>
      </c>
      <c r="C4757" t="s">
        <v>120</v>
      </c>
      <c r="D4757" t="s">
        <v>31</v>
      </c>
      <c r="E4757">
        <v>53105</v>
      </c>
      <c r="F4757" t="s">
        <v>20</v>
      </c>
      <c r="G4757" t="s">
        <v>99</v>
      </c>
      <c r="H4757">
        <v>43</v>
      </c>
      <c r="I4757" t="s">
        <v>81</v>
      </c>
      <c r="J4757">
        <f>VLOOKUP(I4757,Key!$A$1:$C$73,2,FALSE)</f>
        <v>43.058010000000003</v>
      </c>
      <c r="K4757">
        <f>VLOOKUP(I4757,Key!$A$1:$C$73,3,FALSE)</f>
        <v>-87.877300000000005</v>
      </c>
      <c r="L4757" t="s">
        <v>81</v>
      </c>
      <c r="M4757">
        <f>VLOOKUP(L4757,Key!$A$1:$C$73,2,FALSE)</f>
        <v>43.058010000000003</v>
      </c>
      <c r="N4757">
        <f>VLOOKUP(L4757,Key!$A$1:$C$73,3,FALSE)</f>
        <v>-87.877300000000005</v>
      </c>
      <c r="O4757">
        <v>4</v>
      </c>
      <c r="P4757">
        <v>0</v>
      </c>
      <c r="Q4757">
        <v>0.6</v>
      </c>
      <c r="R4757">
        <v>0.6</v>
      </c>
      <c r="S4757">
        <v>24</v>
      </c>
      <c r="T4757">
        <f t="shared" si="666"/>
        <v>-1</v>
      </c>
      <c r="U4757" s="1">
        <v>42834</v>
      </c>
      <c r="V4757" s="13">
        <f t="shared" si="667"/>
        <v>42826</v>
      </c>
      <c r="W4757" s="14">
        <f t="shared" si="668"/>
        <v>42834</v>
      </c>
      <c r="X4757" s="1" t="str">
        <f t="shared" si="669"/>
        <v>Sunday</v>
      </c>
      <c r="Y4757" s="2">
        <v>0.99918981481481473</v>
      </c>
      <c r="Z4757" s="2">
        <f t="shared" si="670"/>
        <v>1</v>
      </c>
      <c r="AA4757">
        <f>1</f>
        <v>1</v>
      </c>
      <c r="AB4757" s="1">
        <v>42835</v>
      </c>
      <c r="AC4757" s="13">
        <f t="shared" si="671"/>
        <v>42826</v>
      </c>
      <c r="AD4757" s="14">
        <f t="shared" si="672"/>
        <v>42835</v>
      </c>
      <c r="AE4757" s="1" t="str">
        <f t="shared" si="673"/>
        <v>Monday</v>
      </c>
      <c r="AF4757" s="2">
        <v>1.4814814814814814E-3</v>
      </c>
      <c r="AG4757" s="2">
        <f t="shared" si="674"/>
        <v>0</v>
      </c>
      <c r="AH4757" t="s">
        <v>25</v>
      </c>
    </row>
    <row r="4758" spans="1:34" x14ac:dyDescent="0.25">
      <c r="A4758">
        <v>1468078</v>
      </c>
      <c r="B4758" t="s">
        <v>29</v>
      </c>
      <c r="C4758" t="s">
        <v>103</v>
      </c>
      <c r="D4758" t="s">
        <v>31</v>
      </c>
      <c r="E4758">
        <v>53209</v>
      </c>
      <c r="F4758" t="s">
        <v>20</v>
      </c>
      <c r="G4758" t="s">
        <v>32</v>
      </c>
      <c r="H4758">
        <v>11099</v>
      </c>
      <c r="I4758" t="s">
        <v>22</v>
      </c>
      <c r="J4758">
        <f>VLOOKUP(I4758,Key!$A$1:$C$73,2,FALSE)</f>
        <v>43.058619999999998</v>
      </c>
      <c r="K4758">
        <f>VLOOKUP(I4758,Key!$A$1:$C$73,3,FALSE)</f>
        <v>-87.885319999999993</v>
      </c>
      <c r="L4758" t="s">
        <v>60</v>
      </c>
      <c r="M4758">
        <f>VLOOKUP(L4758,Key!$A$1:$C$73,2,FALSE)</f>
        <v>43.046570000000003</v>
      </c>
      <c r="N4758">
        <f>VLOOKUP(L4758,Key!$A$1:$C$73,3,FALSE)</f>
        <v>-87.908720000000002</v>
      </c>
      <c r="O4758">
        <v>9</v>
      </c>
      <c r="P4758">
        <v>0</v>
      </c>
      <c r="Q4758">
        <v>1.4</v>
      </c>
      <c r="R4758">
        <v>1.3</v>
      </c>
      <c r="S4758">
        <v>54</v>
      </c>
      <c r="T4758">
        <f t="shared" si="666"/>
        <v>-1</v>
      </c>
      <c r="U4758" s="1">
        <v>42835</v>
      </c>
      <c r="V4758" s="13">
        <f t="shared" si="667"/>
        <v>42826</v>
      </c>
      <c r="W4758" s="14">
        <f t="shared" si="668"/>
        <v>42835</v>
      </c>
      <c r="X4758" s="1" t="str">
        <f t="shared" si="669"/>
        <v>Monday</v>
      </c>
      <c r="Y4758" s="2">
        <v>0.33740740740740738</v>
      </c>
      <c r="Z4758" s="2">
        <f t="shared" si="670"/>
        <v>0.33333333333333331</v>
      </c>
      <c r="AA4758">
        <f>1</f>
        <v>1</v>
      </c>
      <c r="AB4758" s="1">
        <v>42835</v>
      </c>
      <c r="AC4758" s="13">
        <f t="shared" si="671"/>
        <v>42826</v>
      </c>
      <c r="AD4758" s="14">
        <f t="shared" si="672"/>
        <v>42835</v>
      </c>
      <c r="AE4758" s="1" t="str">
        <f t="shared" si="673"/>
        <v>Monday</v>
      </c>
      <c r="AF4758" s="2">
        <v>0.34356481481481477</v>
      </c>
      <c r="AG4758" s="2">
        <f t="shared" si="674"/>
        <v>0.33333333333333331</v>
      </c>
      <c r="AH4758" t="s">
        <v>23</v>
      </c>
    </row>
    <row r="4759" spans="1:34" x14ac:dyDescent="0.25">
      <c r="A4759">
        <v>1574161</v>
      </c>
      <c r="B4759" t="s">
        <v>29</v>
      </c>
      <c r="E4759">
        <v>23223</v>
      </c>
      <c r="F4759" t="s">
        <v>20</v>
      </c>
      <c r="G4759" t="s">
        <v>97</v>
      </c>
      <c r="H4759">
        <v>5453</v>
      </c>
      <c r="I4759" t="s">
        <v>36</v>
      </c>
      <c r="J4759">
        <f>VLOOKUP(I4759,Key!$A$1:$C$73,2,FALSE)</f>
        <v>43.03519</v>
      </c>
      <c r="K4759">
        <f>VLOOKUP(I4759,Key!$A$1:$C$73,3,FALSE)</f>
        <v>-87.907390000000007</v>
      </c>
      <c r="L4759" t="s">
        <v>64</v>
      </c>
      <c r="M4759">
        <f>VLOOKUP(L4759,Key!$A$1:$C$73,2,FALSE)</f>
        <v>43.069021999999997</v>
      </c>
      <c r="N4759">
        <f>VLOOKUP(L4759,Key!$A$1:$C$73,3,FALSE)</f>
        <v>-87.887940999999998</v>
      </c>
      <c r="O4759">
        <v>62</v>
      </c>
      <c r="P4759">
        <v>4</v>
      </c>
      <c r="Q4759">
        <v>9.3000000000000007</v>
      </c>
      <c r="R4759">
        <v>8.8000000000000007</v>
      </c>
      <c r="S4759">
        <v>372</v>
      </c>
      <c r="T4759">
        <f t="shared" si="666"/>
        <v>-1</v>
      </c>
      <c r="U4759" s="1">
        <v>42835</v>
      </c>
      <c r="V4759" s="13">
        <f t="shared" si="667"/>
        <v>42826</v>
      </c>
      <c r="W4759" s="14">
        <f t="shared" si="668"/>
        <v>42835</v>
      </c>
      <c r="X4759" s="1" t="str">
        <f t="shared" si="669"/>
        <v>Monday</v>
      </c>
      <c r="Y4759" s="2">
        <v>0.40901620370370373</v>
      </c>
      <c r="Z4759" s="2">
        <f t="shared" si="670"/>
        <v>0.41666666666666663</v>
      </c>
      <c r="AA4759">
        <f>1</f>
        <v>1</v>
      </c>
      <c r="AB4759" s="1">
        <v>42835</v>
      </c>
      <c r="AC4759" s="13">
        <f t="shared" si="671"/>
        <v>42826</v>
      </c>
      <c r="AD4759" s="14">
        <f t="shared" si="672"/>
        <v>42835</v>
      </c>
      <c r="AE4759" s="1" t="str">
        <f t="shared" si="673"/>
        <v>Monday</v>
      </c>
      <c r="AF4759" s="2">
        <v>0.45146990740740739</v>
      </c>
      <c r="AG4759" s="2">
        <f t="shared" si="674"/>
        <v>0.45833333333333331</v>
      </c>
      <c r="AH4759" t="s">
        <v>23</v>
      </c>
    </row>
    <row r="4760" spans="1:34" x14ac:dyDescent="0.25">
      <c r="A4760">
        <v>1251113</v>
      </c>
      <c r="B4760" t="s">
        <v>29</v>
      </c>
      <c r="C4760" t="s">
        <v>117</v>
      </c>
      <c r="D4760" t="s">
        <v>31</v>
      </c>
      <c r="E4760">
        <v>54956</v>
      </c>
      <c r="F4760" t="s">
        <v>20</v>
      </c>
      <c r="G4760" t="s">
        <v>99</v>
      </c>
      <c r="H4760">
        <v>5553</v>
      </c>
      <c r="I4760" t="s">
        <v>80</v>
      </c>
      <c r="J4760">
        <f>VLOOKUP(I4760,Key!$A$1:$C$73,2,FALSE)</f>
        <v>43.060250000000003</v>
      </c>
      <c r="K4760">
        <f>VLOOKUP(I4760,Key!$A$1:$C$73,3,FALSE)</f>
        <v>-87.892169999999993</v>
      </c>
      <c r="L4760" t="s">
        <v>80</v>
      </c>
      <c r="M4760">
        <f>VLOOKUP(L4760,Key!$A$1:$C$73,2,FALSE)</f>
        <v>43.060250000000003</v>
      </c>
      <c r="N4760">
        <f>VLOOKUP(L4760,Key!$A$1:$C$73,3,FALSE)</f>
        <v>-87.892169999999993</v>
      </c>
      <c r="O4760">
        <v>4</v>
      </c>
      <c r="P4760">
        <v>0</v>
      </c>
      <c r="Q4760">
        <v>0.6</v>
      </c>
      <c r="R4760">
        <v>0.6</v>
      </c>
      <c r="S4760">
        <v>24</v>
      </c>
      <c r="T4760">
        <f t="shared" si="666"/>
        <v>-1</v>
      </c>
      <c r="U4760" s="1">
        <v>42835</v>
      </c>
      <c r="V4760" s="13">
        <f t="shared" si="667"/>
        <v>42826</v>
      </c>
      <c r="W4760" s="14">
        <f t="shared" si="668"/>
        <v>42835</v>
      </c>
      <c r="X4760" s="1" t="str">
        <f t="shared" si="669"/>
        <v>Monday</v>
      </c>
      <c r="Y4760" s="2">
        <v>0.44487268518518519</v>
      </c>
      <c r="Z4760" s="2">
        <f t="shared" si="670"/>
        <v>0.45833333333333331</v>
      </c>
      <c r="AA4760">
        <f>1</f>
        <v>1</v>
      </c>
      <c r="AB4760" s="1">
        <v>42835</v>
      </c>
      <c r="AC4760" s="13">
        <f t="shared" si="671"/>
        <v>42826</v>
      </c>
      <c r="AD4760" s="14">
        <f t="shared" si="672"/>
        <v>42835</v>
      </c>
      <c r="AE4760" s="1" t="str">
        <f t="shared" si="673"/>
        <v>Monday</v>
      </c>
      <c r="AF4760" s="2">
        <v>0.44790509259259265</v>
      </c>
      <c r="AG4760" s="2">
        <f t="shared" si="674"/>
        <v>0.45833333333333331</v>
      </c>
      <c r="AH4760" t="s">
        <v>25</v>
      </c>
    </row>
    <row r="4761" spans="1:34" x14ac:dyDescent="0.25">
      <c r="A4761">
        <v>1530938</v>
      </c>
      <c r="B4761" t="s">
        <v>29</v>
      </c>
      <c r="C4761" t="s">
        <v>47</v>
      </c>
      <c r="D4761" t="s">
        <v>31</v>
      </c>
      <c r="E4761">
        <v>53207</v>
      </c>
      <c r="F4761" t="s">
        <v>20</v>
      </c>
      <c r="G4761" t="s">
        <v>97</v>
      </c>
      <c r="H4761">
        <v>5221</v>
      </c>
      <c r="I4761" t="s">
        <v>36</v>
      </c>
      <c r="J4761">
        <f>VLOOKUP(I4761,Key!$A$1:$C$73,2,FALSE)</f>
        <v>43.03519</v>
      </c>
      <c r="K4761">
        <f>VLOOKUP(I4761,Key!$A$1:$C$73,3,FALSE)</f>
        <v>-87.907390000000007</v>
      </c>
      <c r="L4761" t="s">
        <v>52</v>
      </c>
      <c r="M4761">
        <f>VLOOKUP(L4761,Key!$A$1:$C$73,2,FALSE)</f>
        <v>43.042490000000001</v>
      </c>
      <c r="N4761">
        <f>VLOOKUP(L4761,Key!$A$1:$C$73,3,FALSE)</f>
        <v>-87.909959999999998</v>
      </c>
      <c r="O4761">
        <v>18</v>
      </c>
      <c r="P4761">
        <v>2</v>
      </c>
      <c r="Q4761">
        <v>2.7</v>
      </c>
      <c r="R4761">
        <v>2.6</v>
      </c>
      <c r="S4761">
        <v>108</v>
      </c>
      <c r="T4761">
        <f t="shared" si="666"/>
        <v>-1</v>
      </c>
      <c r="U4761" s="1">
        <v>42835</v>
      </c>
      <c r="V4761" s="13">
        <f t="shared" si="667"/>
        <v>42826</v>
      </c>
      <c r="W4761" s="14">
        <f t="shared" si="668"/>
        <v>42835</v>
      </c>
      <c r="X4761" s="1" t="str">
        <f t="shared" si="669"/>
        <v>Monday</v>
      </c>
      <c r="Y4761" s="2">
        <v>0.52913194444444445</v>
      </c>
      <c r="Z4761" s="2">
        <f t="shared" si="670"/>
        <v>0.54166666666666663</v>
      </c>
      <c r="AA4761">
        <f>1</f>
        <v>1</v>
      </c>
      <c r="AB4761" s="1">
        <v>42835</v>
      </c>
      <c r="AC4761" s="13">
        <f t="shared" si="671"/>
        <v>42826</v>
      </c>
      <c r="AD4761" s="14">
        <f t="shared" si="672"/>
        <v>42835</v>
      </c>
      <c r="AE4761" s="1" t="str">
        <f t="shared" si="673"/>
        <v>Monday</v>
      </c>
      <c r="AF4761" s="2">
        <v>0.54118055555555555</v>
      </c>
      <c r="AG4761" s="2">
        <f t="shared" si="674"/>
        <v>0.54166666666666663</v>
      </c>
      <c r="AH4761" t="s">
        <v>23</v>
      </c>
    </row>
    <row r="4762" spans="1:34" x14ac:dyDescent="0.25">
      <c r="A4762">
        <v>986622</v>
      </c>
      <c r="B4762" t="s">
        <v>29</v>
      </c>
      <c r="C4762" t="s">
        <v>153</v>
      </c>
      <c r="D4762" t="s">
        <v>46</v>
      </c>
      <c r="E4762">
        <v>60085</v>
      </c>
      <c r="F4762" t="s">
        <v>20</v>
      </c>
      <c r="G4762" t="s">
        <v>32</v>
      </c>
      <c r="H4762">
        <v>5562</v>
      </c>
      <c r="I4762" t="s">
        <v>33</v>
      </c>
      <c r="J4762">
        <f>VLOOKUP(I4762,Key!$A$1:$C$73,2,FALSE)</f>
        <v>43.045712999999999</v>
      </c>
      <c r="K4762">
        <f>VLOOKUP(I4762,Key!$A$1:$C$73,3,FALSE)</f>
        <v>-87.899756999999994</v>
      </c>
      <c r="L4762" t="s">
        <v>62</v>
      </c>
      <c r="M4762">
        <f>VLOOKUP(L4762,Key!$A$1:$C$73,2,FALSE)</f>
        <v>43.052460000000004</v>
      </c>
      <c r="N4762">
        <f>VLOOKUP(L4762,Key!$A$1:$C$73,3,FALSE)</f>
        <v>-87.891000000000005</v>
      </c>
      <c r="O4762">
        <v>5</v>
      </c>
      <c r="P4762">
        <v>0</v>
      </c>
      <c r="Q4762">
        <v>0.8</v>
      </c>
      <c r="R4762">
        <v>0.7</v>
      </c>
      <c r="S4762">
        <v>30</v>
      </c>
      <c r="T4762">
        <f t="shared" si="666"/>
        <v>-1</v>
      </c>
      <c r="U4762" s="1">
        <v>42835</v>
      </c>
      <c r="V4762" s="13">
        <f t="shared" si="667"/>
        <v>42826</v>
      </c>
      <c r="W4762" s="14">
        <f t="shared" si="668"/>
        <v>42835</v>
      </c>
      <c r="X4762" s="1" t="str">
        <f t="shared" si="669"/>
        <v>Monday</v>
      </c>
      <c r="Y4762" s="2">
        <v>0.57947916666666666</v>
      </c>
      <c r="Z4762" s="2">
        <f t="shared" si="670"/>
        <v>0.58333333333333326</v>
      </c>
      <c r="AA4762">
        <f>1</f>
        <v>1</v>
      </c>
      <c r="AB4762" s="1">
        <v>42835</v>
      </c>
      <c r="AC4762" s="13">
        <f t="shared" si="671"/>
        <v>42826</v>
      </c>
      <c r="AD4762" s="14">
        <f t="shared" si="672"/>
        <v>42835</v>
      </c>
      <c r="AE4762" s="1" t="str">
        <f t="shared" si="673"/>
        <v>Monday</v>
      </c>
      <c r="AF4762" s="2">
        <v>0.58288194444444441</v>
      </c>
      <c r="AG4762" s="2">
        <f t="shared" si="674"/>
        <v>0.58333333333333326</v>
      </c>
      <c r="AH4762" t="s">
        <v>23</v>
      </c>
    </row>
    <row r="4763" spans="1:34" x14ac:dyDescent="0.25">
      <c r="A4763">
        <v>1442430</v>
      </c>
      <c r="B4763" t="s">
        <v>29</v>
      </c>
      <c r="C4763" t="s">
        <v>47</v>
      </c>
      <c r="D4763" t="s">
        <v>31</v>
      </c>
      <c r="E4763">
        <v>53211</v>
      </c>
      <c r="F4763" t="s">
        <v>20</v>
      </c>
      <c r="G4763" t="s">
        <v>32</v>
      </c>
      <c r="H4763">
        <v>11100</v>
      </c>
      <c r="I4763" t="s">
        <v>21</v>
      </c>
      <c r="J4763">
        <f>VLOOKUP(I4763,Key!$A$1:$C$73,2,FALSE)</f>
        <v>43.074890000000003</v>
      </c>
      <c r="K4763">
        <f>VLOOKUP(I4763,Key!$A$1:$C$73,3,FALSE)</f>
        <v>-87.882810000000006</v>
      </c>
      <c r="L4763" t="s">
        <v>24</v>
      </c>
      <c r="M4763">
        <f>VLOOKUP(L4763,Key!$A$1:$C$73,2,FALSE)</f>
        <v>43.074655999999997</v>
      </c>
      <c r="N4763">
        <f>VLOOKUP(L4763,Key!$A$1:$C$73,3,FALSE)</f>
        <v>-87.889011999999994</v>
      </c>
      <c r="O4763">
        <v>2</v>
      </c>
      <c r="P4763">
        <v>0</v>
      </c>
      <c r="Q4763">
        <v>0.3</v>
      </c>
      <c r="R4763">
        <v>0.3</v>
      </c>
      <c r="S4763">
        <v>12</v>
      </c>
      <c r="T4763">
        <f t="shared" si="666"/>
        <v>-1</v>
      </c>
      <c r="U4763" s="1">
        <v>42835</v>
      </c>
      <c r="V4763" s="13">
        <f t="shared" si="667"/>
        <v>42826</v>
      </c>
      <c r="W4763" s="14">
        <f t="shared" si="668"/>
        <v>42835</v>
      </c>
      <c r="X4763" s="1" t="str">
        <f t="shared" si="669"/>
        <v>Monday</v>
      </c>
      <c r="Y4763" s="2">
        <v>0.83862268518518512</v>
      </c>
      <c r="Z4763" s="2">
        <f t="shared" si="670"/>
        <v>0.83333333333333326</v>
      </c>
      <c r="AA4763">
        <f>1</f>
        <v>1</v>
      </c>
      <c r="AB4763" s="1">
        <v>42835</v>
      </c>
      <c r="AC4763" s="13">
        <f t="shared" si="671"/>
        <v>42826</v>
      </c>
      <c r="AD4763" s="14">
        <f t="shared" si="672"/>
        <v>42835</v>
      </c>
      <c r="AE4763" s="1" t="str">
        <f t="shared" si="673"/>
        <v>Monday</v>
      </c>
      <c r="AF4763" s="2">
        <v>0.84015046296296303</v>
      </c>
      <c r="AG4763" s="2">
        <f t="shared" si="674"/>
        <v>0.83333333333333326</v>
      </c>
      <c r="AH4763" t="s">
        <v>23</v>
      </c>
    </row>
    <row r="4764" spans="1:34" x14ac:dyDescent="0.25">
      <c r="A4764">
        <v>717793</v>
      </c>
      <c r="B4764" t="s">
        <v>29</v>
      </c>
      <c r="C4764" t="s">
        <v>47</v>
      </c>
      <c r="D4764" t="s">
        <v>31</v>
      </c>
      <c r="E4764">
        <v>53202</v>
      </c>
      <c r="F4764" t="s">
        <v>20</v>
      </c>
      <c r="G4764" t="s">
        <v>32</v>
      </c>
      <c r="H4764">
        <v>11063</v>
      </c>
      <c r="I4764" t="s">
        <v>53</v>
      </c>
      <c r="J4764">
        <f>VLOOKUP(I4764,Key!$A$1:$C$73,2,FALSE)</f>
        <v>43.04824</v>
      </c>
      <c r="K4764">
        <f>VLOOKUP(I4764,Key!$A$1:$C$73,3,FALSE)</f>
        <v>-87.904970000000006</v>
      </c>
      <c r="L4764" t="s">
        <v>36</v>
      </c>
      <c r="M4764">
        <f>VLOOKUP(L4764,Key!$A$1:$C$73,2,FALSE)</f>
        <v>43.03519</v>
      </c>
      <c r="N4764">
        <f>VLOOKUP(L4764,Key!$A$1:$C$73,3,FALSE)</f>
        <v>-87.907390000000007</v>
      </c>
      <c r="O4764">
        <v>11</v>
      </c>
      <c r="P4764">
        <v>0</v>
      </c>
      <c r="Q4764">
        <v>1.7</v>
      </c>
      <c r="R4764">
        <v>1.6</v>
      </c>
      <c r="S4764">
        <v>66</v>
      </c>
      <c r="T4764">
        <f t="shared" si="666"/>
        <v>-1</v>
      </c>
      <c r="U4764" s="1">
        <v>42836</v>
      </c>
      <c r="V4764" s="13">
        <f t="shared" si="667"/>
        <v>42826</v>
      </c>
      <c r="W4764" s="14">
        <f t="shared" si="668"/>
        <v>42836</v>
      </c>
      <c r="X4764" s="1" t="str">
        <f t="shared" si="669"/>
        <v>Tuesday</v>
      </c>
      <c r="Y4764" s="2">
        <v>0.41023148148148153</v>
      </c>
      <c r="Z4764" s="2">
        <f t="shared" si="670"/>
        <v>0.41666666666666663</v>
      </c>
      <c r="AA4764">
        <f>1</f>
        <v>1</v>
      </c>
      <c r="AB4764" s="1">
        <v>42836</v>
      </c>
      <c r="AC4764" s="13">
        <f t="shared" si="671"/>
        <v>42826</v>
      </c>
      <c r="AD4764" s="14">
        <f t="shared" si="672"/>
        <v>42836</v>
      </c>
      <c r="AE4764" s="1" t="str">
        <f t="shared" si="673"/>
        <v>Tuesday</v>
      </c>
      <c r="AF4764" s="2">
        <v>0.41743055555555553</v>
      </c>
      <c r="AG4764" s="2">
        <f t="shared" si="674"/>
        <v>0.41666666666666663</v>
      </c>
      <c r="AH4764" t="s">
        <v>23</v>
      </c>
    </row>
    <row r="4765" spans="1:34" x14ac:dyDescent="0.25">
      <c r="A4765">
        <v>1345070</v>
      </c>
      <c r="B4765" t="s">
        <v>29</v>
      </c>
      <c r="C4765" t="s">
        <v>47</v>
      </c>
      <c r="D4765" t="s">
        <v>31</v>
      </c>
      <c r="E4765">
        <v>53211</v>
      </c>
      <c r="F4765" t="s">
        <v>20</v>
      </c>
      <c r="G4765" t="s">
        <v>32</v>
      </c>
      <c r="H4765">
        <v>11089</v>
      </c>
      <c r="I4765" t="s">
        <v>63</v>
      </c>
      <c r="J4765">
        <f>VLOOKUP(I4765,Key!$A$1:$C$73,2,FALSE)</f>
        <v>43.066893999999998</v>
      </c>
      <c r="K4765">
        <f>VLOOKUP(I4765,Key!$A$1:$C$73,3,FALSE)</f>
        <v>-87.877936000000005</v>
      </c>
      <c r="L4765" t="s">
        <v>65</v>
      </c>
      <c r="M4765">
        <f>VLOOKUP(L4765,Key!$A$1:$C$73,2,FALSE)</f>
        <v>43.077359999999999</v>
      </c>
      <c r="N4765">
        <f>VLOOKUP(L4765,Key!$A$1:$C$73,3,FALSE)</f>
        <v>-87.880769999999998</v>
      </c>
      <c r="O4765">
        <v>5</v>
      </c>
      <c r="P4765">
        <v>0</v>
      </c>
      <c r="Q4765">
        <v>0.8</v>
      </c>
      <c r="R4765">
        <v>0.7</v>
      </c>
      <c r="S4765">
        <v>30</v>
      </c>
      <c r="T4765">
        <f t="shared" si="666"/>
        <v>-1</v>
      </c>
      <c r="U4765" s="1">
        <v>42836</v>
      </c>
      <c r="V4765" s="13">
        <f t="shared" si="667"/>
        <v>42826</v>
      </c>
      <c r="W4765" s="14">
        <f t="shared" si="668"/>
        <v>42836</v>
      </c>
      <c r="X4765" s="1" t="str">
        <f t="shared" si="669"/>
        <v>Tuesday</v>
      </c>
      <c r="Y4765" s="2">
        <v>0.41290509259259256</v>
      </c>
      <c r="Z4765" s="2">
        <f t="shared" si="670"/>
        <v>0.41666666666666663</v>
      </c>
      <c r="AA4765">
        <f>1</f>
        <v>1</v>
      </c>
      <c r="AB4765" s="1">
        <v>42836</v>
      </c>
      <c r="AC4765" s="13">
        <f t="shared" si="671"/>
        <v>42826</v>
      </c>
      <c r="AD4765" s="14">
        <f t="shared" si="672"/>
        <v>42836</v>
      </c>
      <c r="AE4765" s="1" t="str">
        <f t="shared" si="673"/>
        <v>Tuesday</v>
      </c>
      <c r="AF4765" s="2">
        <v>0.41655092592592591</v>
      </c>
      <c r="AG4765" s="2">
        <f t="shared" si="674"/>
        <v>0.41666666666666663</v>
      </c>
      <c r="AH4765" t="s">
        <v>23</v>
      </c>
    </row>
    <row r="4766" spans="1:34" x14ac:dyDescent="0.25">
      <c r="A4766">
        <v>946290</v>
      </c>
      <c r="B4766" t="s">
        <v>29</v>
      </c>
      <c r="C4766" t="s">
        <v>47</v>
      </c>
      <c r="D4766" t="s">
        <v>31</v>
      </c>
      <c r="E4766">
        <v>53208</v>
      </c>
      <c r="F4766" t="s">
        <v>20</v>
      </c>
      <c r="G4766" t="s">
        <v>32</v>
      </c>
      <c r="H4766">
        <v>11168</v>
      </c>
      <c r="I4766" t="s">
        <v>64</v>
      </c>
      <c r="J4766">
        <f>VLOOKUP(I4766,Key!$A$1:$C$73,2,FALSE)</f>
        <v>43.069021999999997</v>
      </c>
      <c r="K4766">
        <f>VLOOKUP(I4766,Key!$A$1:$C$73,3,FALSE)</f>
        <v>-87.887940999999998</v>
      </c>
      <c r="L4766" t="s">
        <v>65</v>
      </c>
      <c r="M4766">
        <f>VLOOKUP(L4766,Key!$A$1:$C$73,2,FALSE)</f>
        <v>43.077359999999999</v>
      </c>
      <c r="N4766">
        <f>VLOOKUP(L4766,Key!$A$1:$C$73,3,FALSE)</f>
        <v>-87.880769999999998</v>
      </c>
      <c r="O4766">
        <v>6</v>
      </c>
      <c r="P4766">
        <v>0</v>
      </c>
      <c r="Q4766">
        <v>0.9</v>
      </c>
      <c r="R4766">
        <v>0.9</v>
      </c>
      <c r="S4766">
        <v>36</v>
      </c>
      <c r="T4766">
        <f t="shared" si="666"/>
        <v>-1</v>
      </c>
      <c r="U4766" s="1">
        <v>42836</v>
      </c>
      <c r="V4766" s="13">
        <f t="shared" si="667"/>
        <v>42826</v>
      </c>
      <c r="W4766" s="14">
        <f t="shared" si="668"/>
        <v>42836</v>
      </c>
      <c r="X4766" s="1" t="str">
        <f t="shared" si="669"/>
        <v>Tuesday</v>
      </c>
      <c r="Y4766" s="2">
        <v>0.58314814814814808</v>
      </c>
      <c r="Z4766" s="2">
        <f t="shared" si="670"/>
        <v>0.58333333333333326</v>
      </c>
      <c r="AA4766">
        <f>1</f>
        <v>1</v>
      </c>
      <c r="AB4766" s="1">
        <v>42836</v>
      </c>
      <c r="AC4766" s="13">
        <f t="shared" si="671"/>
        <v>42826</v>
      </c>
      <c r="AD4766" s="14">
        <f t="shared" si="672"/>
        <v>42836</v>
      </c>
      <c r="AE4766" s="1" t="str">
        <f t="shared" si="673"/>
        <v>Tuesday</v>
      </c>
      <c r="AF4766" s="2">
        <v>0.58733796296296303</v>
      </c>
      <c r="AG4766" s="2">
        <f t="shared" si="674"/>
        <v>0.58333333333333326</v>
      </c>
      <c r="AH4766" t="s">
        <v>23</v>
      </c>
    </row>
    <row r="4767" spans="1:34" x14ac:dyDescent="0.25">
      <c r="A4767">
        <v>671983</v>
      </c>
      <c r="B4767" t="s">
        <v>29</v>
      </c>
      <c r="C4767" t="s">
        <v>51</v>
      </c>
      <c r="D4767" t="s">
        <v>31</v>
      </c>
      <c r="E4767">
        <v>53217</v>
      </c>
      <c r="F4767" t="s">
        <v>20</v>
      </c>
      <c r="G4767" t="s">
        <v>32</v>
      </c>
      <c r="H4767">
        <v>982</v>
      </c>
      <c r="I4767" t="s">
        <v>44</v>
      </c>
      <c r="J4767">
        <f>VLOOKUP(I4767,Key!$A$1:$C$73,2,FALSE)</f>
        <v>43.03886</v>
      </c>
      <c r="K4767">
        <f>VLOOKUP(I4767,Key!$A$1:$C$73,3,FALSE)</f>
        <v>-87.902720000000002</v>
      </c>
      <c r="L4767" t="s">
        <v>28</v>
      </c>
      <c r="M4767">
        <f>VLOOKUP(L4767,Key!$A$1:$C$73,2,FALSE)</f>
        <v>43.038580000000003</v>
      </c>
      <c r="N4767">
        <f>VLOOKUP(L4767,Key!$A$1:$C$73,3,FALSE)</f>
        <v>-87.90934</v>
      </c>
      <c r="O4767">
        <v>9</v>
      </c>
      <c r="P4767">
        <v>0</v>
      </c>
      <c r="Q4767">
        <v>1.4</v>
      </c>
      <c r="R4767">
        <v>1.3</v>
      </c>
      <c r="S4767">
        <v>54</v>
      </c>
      <c r="T4767">
        <f t="shared" si="666"/>
        <v>-1</v>
      </c>
      <c r="U4767" s="1">
        <v>42836</v>
      </c>
      <c r="V4767" s="13">
        <f t="shared" si="667"/>
        <v>42826</v>
      </c>
      <c r="W4767" s="14">
        <f t="shared" si="668"/>
        <v>42836</v>
      </c>
      <c r="X4767" s="1" t="str">
        <f t="shared" si="669"/>
        <v>Tuesday</v>
      </c>
      <c r="Y4767" s="2">
        <v>0.59333333333333338</v>
      </c>
      <c r="Z4767" s="2">
        <f t="shared" si="670"/>
        <v>0.58333333333333326</v>
      </c>
      <c r="AA4767">
        <f>1</f>
        <v>1</v>
      </c>
      <c r="AB4767" s="1">
        <v>42836</v>
      </c>
      <c r="AC4767" s="13">
        <f t="shared" si="671"/>
        <v>42826</v>
      </c>
      <c r="AD4767" s="14">
        <f t="shared" si="672"/>
        <v>42836</v>
      </c>
      <c r="AE4767" s="1" t="str">
        <f t="shared" si="673"/>
        <v>Tuesday</v>
      </c>
      <c r="AF4767" s="2">
        <v>0.59986111111111107</v>
      </c>
      <c r="AG4767" s="2">
        <f t="shared" si="674"/>
        <v>0.58333333333333326</v>
      </c>
      <c r="AH4767" t="s">
        <v>23</v>
      </c>
    </row>
    <row r="4768" spans="1:34" x14ac:dyDescent="0.25">
      <c r="A4768">
        <v>1407702</v>
      </c>
      <c r="B4768" t="s">
        <v>29</v>
      </c>
      <c r="C4768" t="s">
        <v>47</v>
      </c>
      <c r="D4768" t="s">
        <v>31</v>
      </c>
      <c r="E4768">
        <v>53202</v>
      </c>
      <c r="F4768" t="s">
        <v>20</v>
      </c>
      <c r="G4768" t="s">
        <v>32</v>
      </c>
      <c r="H4768">
        <v>11134</v>
      </c>
      <c r="I4768" t="s">
        <v>21</v>
      </c>
      <c r="J4768">
        <f>VLOOKUP(I4768,Key!$A$1:$C$73,2,FALSE)</f>
        <v>43.074890000000003</v>
      </c>
      <c r="K4768">
        <f>VLOOKUP(I4768,Key!$A$1:$C$73,3,FALSE)</f>
        <v>-87.882810000000006</v>
      </c>
      <c r="L4768" t="s">
        <v>24</v>
      </c>
      <c r="M4768">
        <f>VLOOKUP(L4768,Key!$A$1:$C$73,2,FALSE)</f>
        <v>43.074655999999997</v>
      </c>
      <c r="N4768">
        <f>VLOOKUP(L4768,Key!$A$1:$C$73,3,FALSE)</f>
        <v>-87.889011999999994</v>
      </c>
      <c r="O4768">
        <v>2</v>
      </c>
      <c r="P4768">
        <v>0</v>
      </c>
      <c r="Q4768">
        <v>0.3</v>
      </c>
      <c r="R4768">
        <v>0.3</v>
      </c>
      <c r="S4768">
        <v>12</v>
      </c>
      <c r="T4768">
        <f t="shared" si="666"/>
        <v>-1</v>
      </c>
      <c r="U4768" s="1">
        <v>42836</v>
      </c>
      <c r="V4768" s="13">
        <f t="shared" si="667"/>
        <v>42826</v>
      </c>
      <c r="W4768" s="14">
        <f t="shared" si="668"/>
        <v>42836</v>
      </c>
      <c r="X4768" s="1" t="str">
        <f t="shared" si="669"/>
        <v>Tuesday</v>
      </c>
      <c r="Y4768" s="2">
        <v>0.73487268518518523</v>
      </c>
      <c r="Z4768" s="2">
        <f t="shared" si="670"/>
        <v>0.75</v>
      </c>
      <c r="AA4768">
        <f>1</f>
        <v>1</v>
      </c>
      <c r="AB4768" s="1">
        <v>42836</v>
      </c>
      <c r="AC4768" s="13">
        <f t="shared" si="671"/>
        <v>42826</v>
      </c>
      <c r="AD4768" s="14">
        <f t="shared" si="672"/>
        <v>42836</v>
      </c>
      <c r="AE4768" s="1" t="str">
        <f t="shared" si="673"/>
        <v>Tuesday</v>
      </c>
      <c r="AF4768" s="2">
        <v>0.73665509259259254</v>
      </c>
      <c r="AG4768" s="2">
        <f t="shared" si="674"/>
        <v>0.75</v>
      </c>
      <c r="AH4768" t="s">
        <v>23</v>
      </c>
    </row>
    <row r="4769" spans="1:34" x14ac:dyDescent="0.25">
      <c r="A4769">
        <v>1444023</v>
      </c>
      <c r="B4769" t="s">
        <v>29</v>
      </c>
      <c r="C4769" t="s">
        <v>30</v>
      </c>
      <c r="D4769" t="s">
        <v>31</v>
      </c>
      <c r="E4769">
        <v>53211</v>
      </c>
      <c r="F4769" t="s">
        <v>20</v>
      </c>
      <c r="G4769" t="s">
        <v>32</v>
      </c>
      <c r="H4769">
        <v>11122</v>
      </c>
      <c r="I4769" t="s">
        <v>21</v>
      </c>
      <c r="J4769">
        <f>VLOOKUP(I4769,Key!$A$1:$C$73,2,FALSE)</f>
        <v>43.074890000000003</v>
      </c>
      <c r="K4769">
        <f>VLOOKUP(I4769,Key!$A$1:$C$73,3,FALSE)</f>
        <v>-87.882810000000006</v>
      </c>
      <c r="L4769" t="s">
        <v>64</v>
      </c>
      <c r="M4769">
        <f>VLOOKUP(L4769,Key!$A$1:$C$73,2,FALSE)</f>
        <v>43.069021999999997</v>
      </c>
      <c r="N4769">
        <f>VLOOKUP(L4769,Key!$A$1:$C$73,3,FALSE)</f>
        <v>-87.887940999999998</v>
      </c>
      <c r="O4769">
        <v>43</v>
      </c>
      <c r="P4769">
        <v>0</v>
      </c>
      <c r="Q4769">
        <v>6.5</v>
      </c>
      <c r="R4769">
        <v>6.1</v>
      </c>
      <c r="S4769">
        <v>258</v>
      </c>
      <c r="T4769">
        <f t="shared" si="666"/>
        <v>-1</v>
      </c>
      <c r="U4769" s="1">
        <v>42836</v>
      </c>
      <c r="V4769" s="13">
        <f t="shared" si="667"/>
        <v>42826</v>
      </c>
      <c r="W4769" s="14">
        <f t="shared" si="668"/>
        <v>42836</v>
      </c>
      <c r="X4769" s="1" t="str">
        <f t="shared" si="669"/>
        <v>Tuesday</v>
      </c>
      <c r="Y4769" s="2">
        <v>0.75069444444444444</v>
      </c>
      <c r="Z4769" s="2">
        <f t="shared" si="670"/>
        <v>0.75</v>
      </c>
      <c r="AA4769">
        <f>1</f>
        <v>1</v>
      </c>
      <c r="AB4769" s="1">
        <v>42836</v>
      </c>
      <c r="AC4769" s="13">
        <f t="shared" si="671"/>
        <v>42826</v>
      </c>
      <c r="AD4769" s="14">
        <f t="shared" si="672"/>
        <v>42836</v>
      </c>
      <c r="AE4769" s="1" t="str">
        <f t="shared" si="673"/>
        <v>Tuesday</v>
      </c>
      <c r="AF4769" s="2">
        <v>0.7807291666666667</v>
      </c>
      <c r="AG4769" s="2">
        <f t="shared" si="674"/>
        <v>0.79166666666666663</v>
      </c>
      <c r="AH4769" t="s">
        <v>23</v>
      </c>
    </row>
    <row r="4770" spans="1:34" x14ac:dyDescent="0.25">
      <c r="A4770">
        <v>1250902</v>
      </c>
      <c r="B4770" t="s">
        <v>29</v>
      </c>
      <c r="C4770" t="s">
        <v>35</v>
      </c>
      <c r="D4770" t="s">
        <v>31</v>
      </c>
      <c r="E4770">
        <v>53213</v>
      </c>
      <c r="F4770" t="s">
        <v>20</v>
      </c>
      <c r="G4770" t="s">
        <v>99</v>
      </c>
      <c r="H4770">
        <v>5520</v>
      </c>
      <c r="I4770" t="s">
        <v>40</v>
      </c>
      <c r="J4770">
        <f>VLOOKUP(I4770,Key!$A$1:$C$73,2,FALSE)</f>
        <v>43.06033</v>
      </c>
      <c r="K4770">
        <f>VLOOKUP(I4770,Key!$A$1:$C$73,3,FALSE)</f>
        <v>-87.89546</v>
      </c>
      <c r="L4770" t="s">
        <v>80</v>
      </c>
      <c r="M4770">
        <f>VLOOKUP(L4770,Key!$A$1:$C$73,2,FALSE)</f>
        <v>43.060250000000003</v>
      </c>
      <c r="N4770">
        <f>VLOOKUP(L4770,Key!$A$1:$C$73,3,FALSE)</f>
        <v>-87.892169999999993</v>
      </c>
      <c r="O4770">
        <v>1</v>
      </c>
      <c r="P4770">
        <v>0</v>
      </c>
      <c r="Q4770">
        <v>0.2</v>
      </c>
      <c r="R4770">
        <v>0.1</v>
      </c>
      <c r="S4770">
        <v>6</v>
      </c>
      <c r="T4770">
        <f t="shared" si="666"/>
        <v>-1</v>
      </c>
      <c r="U4770" s="1">
        <v>42836</v>
      </c>
      <c r="V4770" s="13">
        <f t="shared" si="667"/>
        <v>42826</v>
      </c>
      <c r="W4770" s="14">
        <f t="shared" si="668"/>
        <v>42836</v>
      </c>
      <c r="X4770" s="1" t="str">
        <f t="shared" si="669"/>
        <v>Tuesday</v>
      </c>
      <c r="Y4770" s="2">
        <v>0.77828703703703705</v>
      </c>
      <c r="Z4770" s="2">
        <f t="shared" si="670"/>
        <v>0.79166666666666663</v>
      </c>
      <c r="AA4770">
        <f>1</f>
        <v>1</v>
      </c>
      <c r="AB4770" s="1">
        <v>42836</v>
      </c>
      <c r="AC4770" s="13">
        <f t="shared" si="671"/>
        <v>42826</v>
      </c>
      <c r="AD4770" s="14">
        <f t="shared" si="672"/>
        <v>42836</v>
      </c>
      <c r="AE4770" s="1" t="str">
        <f t="shared" si="673"/>
        <v>Tuesday</v>
      </c>
      <c r="AF4770" s="2">
        <v>0.77902777777777776</v>
      </c>
      <c r="AG4770" s="2">
        <f t="shared" si="674"/>
        <v>0.79166666666666663</v>
      </c>
      <c r="AH4770" t="s">
        <v>23</v>
      </c>
    </row>
    <row r="4771" spans="1:34" x14ac:dyDescent="0.25">
      <c r="A4771">
        <v>1371872</v>
      </c>
      <c r="B4771" t="s">
        <v>29</v>
      </c>
      <c r="C4771" t="s">
        <v>35</v>
      </c>
      <c r="D4771" t="s">
        <v>31</v>
      </c>
      <c r="E4771">
        <v>53222</v>
      </c>
      <c r="F4771" t="s">
        <v>20</v>
      </c>
      <c r="G4771" t="s">
        <v>32</v>
      </c>
      <c r="H4771">
        <v>34</v>
      </c>
      <c r="I4771" t="s">
        <v>81</v>
      </c>
      <c r="J4771">
        <f>VLOOKUP(I4771,Key!$A$1:$C$73,2,FALSE)</f>
        <v>43.058010000000003</v>
      </c>
      <c r="K4771">
        <f>VLOOKUP(I4771,Key!$A$1:$C$73,3,FALSE)</f>
        <v>-87.877300000000005</v>
      </c>
      <c r="L4771" t="s">
        <v>81</v>
      </c>
      <c r="M4771">
        <f>VLOOKUP(L4771,Key!$A$1:$C$73,2,FALSE)</f>
        <v>43.058010000000003</v>
      </c>
      <c r="N4771">
        <f>VLOOKUP(L4771,Key!$A$1:$C$73,3,FALSE)</f>
        <v>-87.877300000000005</v>
      </c>
      <c r="O4771">
        <v>11</v>
      </c>
      <c r="P4771">
        <v>0</v>
      </c>
      <c r="Q4771">
        <v>1.7</v>
      </c>
      <c r="R4771">
        <v>1.6</v>
      </c>
      <c r="S4771">
        <v>66</v>
      </c>
      <c r="T4771">
        <f t="shared" si="666"/>
        <v>-1</v>
      </c>
      <c r="U4771" s="1">
        <v>42836</v>
      </c>
      <c r="V4771" s="13">
        <f t="shared" si="667"/>
        <v>42826</v>
      </c>
      <c r="W4771" s="14">
        <f t="shared" si="668"/>
        <v>42836</v>
      </c>
      <c r="X4771" s="1" t="str">
        <f t="shared" si="669"/>
        <v>Tuesday</v>
      </c>
      <c r="Y4771" s="2">
        <v>0.83650462962962957</v>
      </c>
      <c r="Z4771" s="2">
        <f t="shared" si="670"/>
        <v>0.83333333333333326</v>
      </c>
      <c r="AA4771">
        <f>1</f>
        <v>1</v>
      </c>
      <c r="AB4771" s="1">
        <v>42836</v>
      </c>
      <c r="AC4771" s="13">
        <f t="shared" si="671"/>
        <v>42826</v>
      </c>
      <c r="AD4771" s="14">
        <f t="shared" si="672"/>
        <v>42836</v>
      </c>
      <c r="AE4771" s="1" t="str">
        <f t="shared" si="673"/>
        <v>Tuesday</v>
      </c>
      <c r="AF4771" s="2">
        <v>0.84399305555555548</v>
      </c>
      <c r="AG4771" s="2">
        <f t="shared" si="674"/>
        <v>0.83333333333333326</v>
      </c>
      <c r="AH4771" t="s">
        <v>25</v>
      </c>
    </row>
    <row r="4772" spans="1:34" x14ac:dyDescent="0.25">
      <c r="A4772">
        <v>1494109</v>
      </c>
      <c r="B4772" t="s">
        <v>29</v>
      </c>
      <c r="C4772" t="s">
        <v>47</v>
      </c>
      <c r="D4772" t="s">
        <v>31</v>
      </c>
      <c r="E4772">
        <v>53233</v>
      </c>
      <c r="F4772" t="s">
        <v>20</v>
      </c>
      <c r="G4772" t="s">
        <v>32</v>
      </c>
      <c r="H4772">
        <v>5515</v>
      </c>
      <c r="I4772" t="s">
        <v>82</v>
      </c>
      <c r="J4772">
        <f>VLOOKUP(I4772,Key!$A$1:$C$73,2,FALSE)</f>
        <v>43.040349999999997</v>
      </c>
      <c r="K4772">
        <f>VLOOKUP(I4772,Key!$A$1:$C$73,3,FALSE)</f>
        <v>-87.920760000000001</v>
      </c>
      <c r="L4772" t="s">
        <v>44</v>
      </c>
      <c r="M4772">
        <f>VLOOKUP(L4772,Key!$A$1:$C$73,2,FALSE)</f>
        <v>43.03886</v>
      </c>
      <c r="N4772">
        <f>VLOOKUP(L4772,Key!$A$1:$C$73,3,FALSE)</f>
        <v>-87.902720000000002</v>
      </c>
      <c r="O4772">
        <v>8</v>
      </c>
      <c r="P4772">
        <v>0</v>
      </c>
      <c r="Q4772">
        <v>1.2</v>
      </c>
      <c r="R4772">
        <v>1.1000000000000001</v>
      </c>
      <c r="S4772">
        <v>48</v>
      </c>
      <c r="T4772">
        <f t="shared" si="666"/>
        <v>-1</v>
      </c>
      <c r="U4772" s="1">
        <v>42837</v>
      </c>
      <c r="V4772" s="13">
        <f t="shared" si="667"/>
        <v>42826</v>
      </c>
      <c r="W4772" s="14">
        <f t="shared" si="668"/>
        <v>42837</v>
      </c>
      <c r="X4772" s="1" t="str">
        <f t="shared" si="669"/>
        <v>Wednesday</v>
      </c>
      <c r="Y4772" s="2">
        <v>0.31086805555555558</v>
      </c>
      <c r="Z4772" s="2">
        <f t="shared" si="670"/>
        <v>0.29166666666666663</v>
      </c>
      <c r="AA4772">
        <f>1</f>
        <v>1</v>
      </c>
      <c r="AB4772" s="1">
        <v>42837</v>
      </c>
      <c r="AC4772" s="13">
        <f t="shared" si="671"/>
        <v>42826</v>
      </c>
      <c r="AD4772" s="14">
        <f t="shared" si="672"/>
        <v>42837</v>
      </c>
      <c r="AE4772" s="1" t="str">
        <f t="shared" si="673"/>
        <v>Wednesday</v>
      </c>
      <c r="AF4772" s="2">
        <v>0.31597222222222221</v>
      </c>
      <c r="AG4772" s="2">
        <f t="shared" si="674"/>
        <v>0.33333333333333331</v>
      </c>
      <c r="AH4772" t="s">
        <v>23</v>
      </c>
    </row>
    <row r="4773" spans="1:34" x14ac:dyDescent="0.25">
      <c r="A4773">
        <v>983645</v>
      </c>
      <c r="B4773" t="s">
        <v>29</v>
      </c>
      <c r="C4773" t="s">
        <v>47</v>
      </c>
      <c r="D4773" t="s">
        <v>31</v>
      </c>
      <c r="E4773">
        <v>53212</v>
      </c>
      <c r="F4773" t="s">
        <v>20</v>
      </c>
      <c r="G4773" t="s">
        <v>32</v>
      </c>
      <c r="H4773">
        <v>11150</v>
      </c>
      <c r="I4773" t="s">
        <v>75</v>
      </c>
      <c r="J4773">
        <f>VLOOKUP(I4773,Key!$A$1:$C$73,2,FALSE)</f>
        <v>43.060296999999998</v>
      </c>
      <c r="K4773">
        <f>VLOOKUP(I4773,Key!$A$1:$C$73,3,FALSE)</f>
        <v>-87.913150000000002</v>
      </c>
      <c r="L4773" t="s">
        <v>96</v>
      </c>
      <c r="M4773">
        <f>VLOOKUP(L4773,Key!$A$1:$C$73,2,FALSE)</f>
        <v>43.051119999999997</v>
      </c>
      <c r="N4773">
        <f>VLOOKUP(L4773,Key!$A$1:$C$73,3,FALSE)</f>
        <v>-87.918819999999997</v>
      </c>
      <c r="O4773">
        <v>7</v>
      </c>
      <c r="P4773">
        <v>0</v>
      </c>
      <c r="Q4773">
        <v>1.1000000000000001</v>
      </c>
      <c r="R4773">
        <v>1</v>
      </c>
      <c r="S4773">
        <v>42</v>
      </c>
      <c r="T4773">
        <f t="shared" si="666"/>
        <v>-1</v>
      </c>
      <c r="U4773" s="1">
        <v>42837</v>
      </c>
      <c r="V4773" s="13">
        <f t="shared" si="667"/>
        <v>42826</v>
      </c>
      <c r="W4773" s="14">
        <f t="shared" si="668"/>
        <v>42837</v>
      </c>
      <c r="X4773" s="1" t="str">
        <f t="shared" si="669"/>
        <v>Wednesday</v>
      </c>
      <c r="Y4773" s="2">
        <v>0.32273148148148151</v>
      </c>
      <c r="Z4773" s="2">
        <f t="shared" si="670"/>
        <v>0.33333333333333331</v>
      </c>
      <c r="AA4773">
        <f>1</f>
        <v>1</v>
      </c>
      <c r="AB4773" s="1">
        <v>42837</v>
      </c>
      <c r="AC4773" s="13">
        <f t="shared" si="671"/>
        <v>42826</v>
      </c>
      <c r="AD4773" s="14">
        <f t="shared" si="672"/>
        <v>42837</v>
      </c>
      <c r="AE4773" s="1" t="str">
        <f t="shared" si="673"/>
        <v>Wednesday</v>
      </c>
      <c r="AF4773" s="2">
        <v>0.32752314814814815</v>
      </c>
      <c r="AG4773" s="2">
        <f t="shared" si="674"/>
        <v>0.33333333333333331</v>
      </c>
      <c r="AH4773" t="s">
        <v>23</v>
      </c>
    </row>
    <row r="4774" spans="1:34" x14ac:dyDescent="0.25">
      <c r="A4774">
        <v>1252710</v>
      </c>
      <c r="B4774" t="s">
        <v>29</v>
      </c>
      <c r="C4774" t="s">
        <v>163</v>
      </c>
      <c r="D4774" t="s">
        <v>46</v>
      </c>
      <c r="E4774">
        <v>60032</v>
      </c>
      <c r="F4774" t="s">
        <v>20</v>
      </c>
      <c r="G4774" t="s">
        <v>99</v>
      </c>
      <c r="H4774">
        <v>11160</v>
      </c>
      <c r="I4774" t="s">
        <v>66</v>
      </c>
      <c r="J4774">
        <f>VLOOKUP(I4774,Key!$A$1:$C$73,2,FALSE)</f>
        <v>43.078530000000001</v>
      </c>
      <c r="K4774">
        <f>VLOOKUP(I4774,Key!$A$1:$C$73,3,FALSE)</f>
        <v>-87.882620000000003</v>
      </c>
      <c r="L4774" t="s">
        <v>21</v>
      </c>
      <c r="M4774">
        <f>VLOOKUP(L4774,Key!$A$1:$C$73,2,FALSE)</f>
        <v>43.074890000000003</v>
      </c>
      <c r="N4774">
        <f>VLOOKUP(L4774,Key!$A$1:$C$73,3,FALSE)</f>
        <v>-87.882810000000006</v>
      </c>
      <c r="O4774">
        <v>2</v>
      </c>
      <c r="P4774">
        <v>0</v>
      </c>
      <c r="Q4774">
        <v>0.3</v>
      </c>
      <c r="R4774">
        <v>0.3</v>
      </c>
      <c r="S4774">
        <v>12</v>
      </c>
      <c r="T4774">
        <f t="shared" si="666"/>
        <v>-1</v>
      </c>
      <c r="U4774" s="1">
        <v>42837</v>
      </c>
      <c r="V4774" s="13">
        <f t="shared" si="667"/>
        <v>42826</v>
      </c>
      <c r="W4774" s="14">
        <f t="shared" si="668"/>
        <v>42837</v>
      </c>
      <c r="X4774" s="1" t="str">
        <f t="shared" si="669"/>
        <v>Wednesday</v>
      </c>
      <c r="Y4774" s="2">
        <v>0.40914351851851855</v>
      </c>
      <c r="Z4774" s="2">
        <f t="shared" si="670"/>
        <v>0.41666666666666663</v>
      </c>
      <c r="AA4774">
        <f>1</f>
        <v>1</v>
      </c>
      <c r="AB4774" s="1">
        <v>42837</v>
      </c>
      <c r="AC4774" s="13">
        <f t="shared" si="671"/>
        <v>42826</v>
      </c>
      <c r="AD4774" s="14">
        <f t="shared" si="672"/>
        <v>42837</v>
      </c>
      <c r="AE4774" s="1" t="str">
        <f t="shared" si="673"/>
        <v>Wednesday</v>
      </c>
      <c r="AF4774" s="2">
        <v>0.41042824074074075</v>
      </c>
      <c r="AG4774" s="2">
        <f t="shared" si="674"/>
        <v>0.41666666666666663</v>
      </c>
      <c r="AH4774" t="s">
        <v>23</v>
      </c>
    </row>
    <row r="4775" spans="1:34" x14ac:dyDescent="0.25">
      <c r="A4775">
        <v>1251113</v>
      </c>
      <c r="B4775" t="s">
        <v>29</v>
      </c>
      <c r="C4775" t="s">
        <v>117</v>
      </c>
      <c r="D4775" t="s">
        <v>31</v>
      </c>
      <c r="E4775">
        <v>54956</v>
      </c>
      <c r="F4775" t="s">
        <v>20</v>
      </c>
      <c r="G4775" t="s">
        <v>99</v>
      </c>
      <c r="H4775">
        <v>5446</v>
      </c>
      <c r="I4775" t="s">
        <v>21</v>
      </c>
      <c r="J4775">
        <f>VLOOKUP(I4775,Key!$A$1:$C$73,2,FALSE)</f>
        <v>43.074890000000003</v>
      </c>
      <c r="K4775">
        <f>VLOOKUP(I4775,Key!$A$1:$C$73,3,FALSE)</f>
        <v>-87.882810000000006</v>
      </c>
      <c r="L4775" t="s">
        <v>21</v>
      </c>
      <c r="M4775">
        <f>VLOOKUP(L4775,Key!$A$1:$C$73,2,FALSE)</f>
        <v>43.074890000000003</v>
      </c>
      <c r="N4775">
        <f>VLOOKUP(L4775,Key!$A$1:$C$73,3,FALSE)</f>
        <v>-87.882810000000006</v>
      </c>
      <c r="O4775">
        <v>6</v>
      </c>
      <c r="P4775">
        <v>0</v>
      </c>
      <c r="Q4775">
        <v>0.9</v>
      </c>
      <c r="R4775">
        <v>0.9</v>
      </c>
      <c r="S4775">
        <v>36</v>
      </c>
      <c r="T4775">
        <f t="shared" si="666"/>
        <v>-1</v>
      </c>
      <c r="U4775" s="1">
        <v>42837</v>
      </c>
      <c r="V4775" s="13">
        <f t="shared" si="667"/>
        <v>42826</v>
      </c>
      <c r="W4775" s="14">
        <f t="shared" si="668"/>
        <v>42837</v>
      </c>
      <c r="X4775" s="1" t="str">
        <f t="shared" si="669"/>
        <v>Wednesday</v>
      </c>
      <c r="Y4775" s="2">
        <v>0.41753472222222227</v>
      </c>
      <c r="Z4775" s="2">
        <f t="shared" si="670"/>
        <v>0.41666666666666663</v>
      </c>
      <c r="AA4775">
        <f>1</f>
        <v>1</v>
      </c>
      <c r="AB4775" s="1">
        <v>42837</v>
      </c>
      <c r="AC4775" s="13">
        <f t="shared" si="671"/>
        <v>42826</v>
      </c>
      <c r="AD4775" s="14">
        <f t="shared" si="672"/>
        <v>42837</v>
      </c>
      <c r="AE4775" s="1" t="str">
        <f t="shared" si="673"/>
        <v>Wednesday</v>
      </c>
      <c r="AF4775" s="2">
        <v>0.42188657407407404</v>
      </c>
      <c r="AG4775" s="2">
        <f t="shared" si="674"/>
        <v>0.41666666666666663</v>
      </c>
      <c r="AH4775" t="s">
        <v>25</v>
      </c>
    </row>
    <row r="4776" spans="1:34" x14ac:dyDescent="0.25">
      <c r="A4776">
        <v>1530544</v>
      </c>
      <c r="B4776" t="s">
        <v>29</v>
      </c>
      <c r="C4776" t="s">
        <v>138</v>
      </c>
      <c r="D4776" t="s">
        <v>139</v>
      </c>
      <c r="E4776">
        <v>7424</v>
      </c>
      <c r="F4776" t="s">
        <v>20</v>
      </c>
      <c r="G4776" t="s">
        <v>50</v>
      </c>
      <c r="H4776">
        <v>204</v>
      </c>
      <c r="I4776" t="s">
        <v>39</v>
      </c>
      <c r="J4776">
        <f>VLOOKUP(I4776,Key!$A$1:$C$73,2,FALSE)</f>
        <v>43.031480000000002</v>
      </c>
      <c r="K4776">
        <f>VLOOKUP(I4776,Key!$A$1:$C$73,3,FALSE)</f>
        <v>-87.908169999999998</v>
      </c>
      <c r="L4776" t="s">
        <v>52</v>
      </c>
      <c r="M4776">
        <f>VLOOKUP(L4776,Key!$A$1:$C$73,2,FALSE)</f>
        <v>43.042490000000001</v>
      </c>
      <c r="N4776">
        <f>VLOOKUP(L4776,Key!$A$1:$C$73,3,FALSE)</f>
        <v>-87.909959999999998</v>
      </c>
      <c r="O4776">
        <v>7</v>
      </c>
      <c r="P4776">
        <v>0</v>
      </c>
      <c r="Q4776">
        <v>1.1000000000000001</v>
      </c>
      <c r="R4776">
        <v>1</v>
      </c>
      <c r="S4776">
        <v>42</v>
      </c>
      <c r="T4776">
        <f t="shared" si="666"/>
        <v>-1</v>
      </c>
      <c r="U4776" s="1">
        <v>42837</v>
      </c>
      <c r="V4776" s="13">
        <f t="shared" si="667"/>
        <v>42826</v>
      </c>
      <c r="W4776" s="14">
        <f t="shared" si="668"/>
        <v>42837</v>
      </c>
      <c r="X4776" s="1" t="str">
        <f t="shared" si="669"/>
        <v>Wednesday</v>
      </c>
      <c r="Y4776" s="2">
        <v>0.44180555555555556</v>
      </c>
      <c r="Z4776" s="2">
        <f t="shared" si="670"/>
        <v>0.45833333333333331</v>
      </c>
      <c r="AA4776">
        <f>1</f>
        <v>1</v>
      </c>
      <c r="AB4776" s="1">
        <v>42837</v>
      </c>
      <c r="AC4776" s="13">
        <f t="shared" si="671"/>
        <v>42826</v>
      </c>
      <c r="AD4776" s="14">
        <f t="shared" si="672"/>
        <v>42837</v>
      </c>
      <c r="AE4776" s="1" t="str">
        <f t="shared" si="673"/>
        <v>Wednesday</v>
      </c>
      <c r="AF4776" s="2">
        <v>0.44684027777777779</v>
      </c>
      <c r="AG4776" s="2">
        <f t="shared" si="674"/>
        <v>0.45833333333333331</v>
      </c>
      <c r="AH4776" t="s">
        <v>23</v>
      </c>
    </row>
    <row r="4777" spans="1:34" x14ac:dyDescent="0.25">
      <c r="A4777">
        <v>1371872</v>
      </c>
      <c r="B4777" t="s">
        <v>29</v>
      </c>
      <c r="C4777" t="s">
        <v>35</v>
      </c>
      <c r="D4777" t="s">
        <v>31</v>
      </c>
      <c r="E4777">
        <v>53222</v>
      </c>
      <c r="F4777" t="s">
        <v>20</v>
      </c>
      <c r="G4777" t="s">
        <v>32</v>
      </c>
      <c r="H4777">
        <v>957</v>
      </c>
      <c r="I4777" t="s">
        <v>22</v>
      </c>
      <c r="J4777">
        <f>VLOOKUP(I4777,Key!$A$1:$C$73,2,FALSE)</f>
        <v>43.058619999999998</v>
      </c>
      <c r="K4777">
        <f>VLOOKUP(I4777,Key!$A$1:$C$73,3,FALSE)</f>
        <v>-87.885319999999993</v>
      </c>
      <c r="L4777" t="s">
        <v>81</v>
      </c>
      <c r="M4777">
        <f>VLOOKUP(L4777,Key!$A$1:$C$73,2,FALSE)</f>
        <v>43.058010000000003</v>
      </c>
      <c r="N4777">
        <f>VLOOKUP(L4777,Key!$A$1:$C$73,3,FALSE)</f>
        <v>-87.877300000000005</v>
      </c>
      <c r="O4777">
        <v>11</v>
      </c>
      <c r="P4777">
        <v>0</v>
      </c>
      <c r="Q4777">
        <v>1.7</v>
      </c>
      <c r="R4777">
        <v>1.6</v>
      </c>
      <c r="S4777">
        <v>66</v>
      </c>
      <c r="T4777">
        <f t="shared" si="666"/>
        <v>-1</v>
      </c>
      <c r="U4777" s="1">
        <v>42837</v>
      </c>
      <c r="V4777" s="13">
        <f t="shared" si="667"/>
        <v>42826</v>
      </c>
      <c r="W4777" s="14">
        <f t="shared" si="668"/>
        <v>42837</v>
      </c>
      <c r="X4777" s="1" t="str">
        <f t="shared" si="669"/>
        <v>Wednesday</v>
      </c>
      <c r="Y4777" s="2">
        <v>0.47168981481481481</v>
      </c>
      <c r="Z4777" s="2">
        <f t="shared" si="670"/>
        <v>0.45833333333333331</v>
      </c>
      <c r="AA4777">
        <f>1</f>
        <v>1</v>
      </c>
      <c r="AB4777" s="1">
        <v>42837</v>
      </c>
      <c r="AC4777" s="13">
        <f t="shared" si="671"/>
        <v>42826</v>
      </c>
      <c r="AD4777" s="14">
        <f t="shared" si="672"/>
        <v>42837</v>
      </c>
      <c r="AE4777" s="1" t="str">
        <f t="shared" si="673"/>
        <v>Wednesday</v>
      </c>
      <c r="AF4777" s="2">
        <v>0.47920138888888886</v>
      </c>
      <c r="AG4777" s="2">
        <f t="shared" si="674"/>
        <v>0.5</v>
      </c>
      <c r="AH4777" t="s">
        <v>23</v>
      </c>
    </row>
    <row r="4778" spans="1:34" x14ac:dyDescent="0.25">
      <c r="A4778">
        <v>1575968</v>
      </c>
      <c r="B4778" t="s">
        <v>29</v>
      </c>
      <c r="C4778" t="s">
        <v>47</v>
      </c>
      <c r="D4778" t="s">
        <v>31</v>
      </c>
      <c r="E4778">
        <v>53208</v>
      </c>
      <c r="F4778" t="s">
        <v>20</v>
      </c>
      <c r="G4778" t="s">
        <v>97</v>
      </c>
      <c r="H4778">
        <v>5437</v>
      </c>
      <c r="I4778" t="s">
        <v>42</v>
      </c>
      <c r="J4778">
        <f>VLOOKUP(I4778,Key!$A$1:$C$73,2,FALSE)</f>
        <v>43.038719999999998</v>
      </c>
      <c r="K4778">
        <f>VLOOKUP(I4778,Key!$A$1:$C$73,3,FALSE)</f>
        <v>-87.905339999999995</v>
      </c>
      <c r="L4778" t="s">
        <v>44</v>
      </c>
      <c r="M4778">
        <f>VLOOKUP(L4778,Key!$A$1:$C$73,2,FALSE)</f>
        <v>43.03886</v>
      </c>
      <c r="N4778">
        <f>VLOOKUP(L4778,Key!$A$1:$C$73,3,FALSE)</f>
        <v>-87.902720000000002</v>
      </c>
      <c r="O4778">
        <v>26</v>
      </c>
      <c r="P4778">
        <v>2</v>
      </c>
      <c r="Q4778">
        <v>3.9</v>
      </c>
      <c r="R4778">
        <v>3.7</v>
      </c>
      <c r="S4778">
        <v>156</v>
      </c>
      <c r="T4778">
        <f t="shared" si="666"/>
        <v>-1</v>
      </c>
      <c r="U4778" s="1">
        <v>42837</v>
      </c>
      <c r="V4778" s="13">
        <f t="shared" si="667"/>
        <v>42826</v>
      </c>
      <c r="W4778" s="14">
        <f t="shared" si="668"/>
        <v>42837</v>
      </c>
      <c r="X4778" s="1" t="str">
        <f t="shared" si="669"/>
        <v>Wednesday</v>
      </c>
      <c r="Y4778" s="2">
        <v>0.48831018518518521</v>
      </c>
      <c r="Z4778" s="2">
        <f t="shared" si="670"/>
        <v>0.5</v>
      </c>
      <c r="AA4778">
        <f>1</f>
        <v>1</v>
      </c>
      <c r="AB4778" s="1">
        <v>42837</v>
      </c>
      <c r="AC4778" s="13">
        <f t="shared" si="671"/>
        <v>42826</v>
      </c>
      <c r="AD4778" s="14">
        <f t="shared" si="672"/>
        <v>42837</v>
      </c>
      <c r="AE4778" s="1" t="str">
        <f t="shared" si="673"/>
        <v>Wednesday</v>
      </c>
      <c r="AF4778" s="2">
        <v>0.50643518518518515</v>
      </c>
      <c r="AG4778" s="2">
        <f t="shared" si="674"/>
        <v>0.5</v>
      </c>
      <c r="AH4778" t="s">
        <v>23</v>
      </c>
    </row>
    <row r="4779" spans="1:34" x14ac:dyDescent="0.25">
      <c r="A4779">
        <v>1396695</v>
      </c>
      <c r="B4779" t="s">
        <v>29</v>
      </c>
      <c r="C4779" t="s">
        <v>47</v>
      </c>
      <c r="D4779" t="s">
        <v>31</v>
      </c>
      <c r="E4779">
        <v>53203</v>
      </c>
      <c r="F4779" t="s">
        <v>20</v>
      </c>
      <c r="G4779" t="s">
        <v>32</v>
      </c>
      <c r="H4779">
        <v>178</v>
      </c>
      <c r="I4779" t="s">
        <v>77</v>
      </c>
      <c r="J4779">
        <f>VLOOKUP(I4779,Key!$A$1:$C$73,2,FALSE)</f>
        <v>43.036900000000003</v>
      </c>
      <c r="K4779">
        <f>VLOOKUP(I4779,Key!$A$1:$C$73,3,FALSE)</f>
        <v>-87.89667</v>
      </c>
      <c r="L4779" t="s">
        <v>77</v>
      </c>
      <c r="M4779">
        <f>VLOOKUP(L4779,Key!$A$1:$C$73,2,FALSE)</f>
        <v>43.036900000000003</v>
      </c>
      <c r="N4779">
        <f>VLOOKUP(L4779,Key!$A$1:$C$73,3,FALSE)</f>
        <v>-87.89667</v>
      </c>
      <c r="O4779">
        <v>1</v>
      </c>
      <c r="P4779">
        <v>0</v>
      </c>
      <c r="Q4779">
        <v>0.2</v>
      </c>
      <c r="R4779">
        <v>0.1</v>
      </c>
      <c r="S4779">
        <v>6</v>
      </c>
      <c r="T4779">
        <f t="shared" si="666"/>
        <v>-1</v>
      </c>
      <c r="U4779" s="1">
        <v>42837</v>
      </c>
      <c r="V4779" s="13">
        <f t="shared" si="667"/>
        <v>42826</v>
      </c>
      <c r="W4779" s="14">
        <f t="shared" si="668"/>
        <v>42837</v>
      </c>
      <c r="X4779" s="1" t="str">
        <f t="shared" si="669"/>
        <v>Wednesday</v>
      </c>
      <c r="Y4779" s="2">
        <v>0.52277777777777779</v>
      </c>
      <c r="Z4779" s="2">
        <f t="shared" si="670"/>
        <v>0.54166666666666663</v>
      </c>
      <c r="AA4779">
        <f>1</f>
        <v>1</v>
      </c>
      <c r="AB4779" s="1">
        <v>42837</v>
      </c>
      <c r="AC4779" s="13">
        <f t="shared" si="671"/>
        <v>42826</v>
      </c>
      <c r="AD4779" s="14">
        <f t="shared" si="672"/>
        <v>42837</v>
      </c>
      <c r="AE4779" s="1" t="str">
        <f t="shared" si="673"/>
        <v>Wednesday</v>
      </c>
      <c r="AF4779" s="2">
        <v>0.5232175925925926</v>
      </c>
      <c r="AG4779" s="2">
        <f t="shared" si="674"/>
        <v>0.54166666666666663</v>
      </c>
      <c r="AH4779" t="s">
        <v>25</v>
      </c>
    </row>
    <row r="4780" spans="1:34" x14ac:dyDescent="0.25">
      <c r="A4780">
        <v>1489319</v>
      </c>
      <c r="B4780" t="s">
        <v>29</v>
      </c>
      <c r="C4780" t="s">
        <v>137</v>
      </c>
      <c r="D4780" t="s">
        <v>31</v>
      </c>
      <c r="E4780">
        <v>53045</v>
      </c>
      <c r="F4780" t="s">
        <v>20</v>
      </c>
      <c r="G4780" t="s">
        <v>32</v>
      </c>
      <c r="H4780">
        <v>214</v>
      </c>
      <c r="I4780" t="s">
        <v>21</v>
      </c>
      <c r="J4780">
        <f>VLOOKUP(I4780,Key!$A$1:$C$73,2,FALSE)</f>
        <v>43.074890000000003</v>
      </c>
      <c r="K4780">
        <f>VLOOKUP(I4780,Key!$A$1:$C$73,3,FALSE)</f>
        <v>-87.882810000000006</v>
      </c>
      <c r="L4780" t="s">
        <v>66</v>
      </c>
      <c r="M4780">
        <f>VLOOKUP(L4780,Key!$A$1:$C$73,2,FALSE)</f>
        <v>43.078530000000001</v>
      </c>
      <c r="N4780">
        <f>VLOOKUP(L4780,Key!$A$1:$C$73,3,FALSE)</f>
        <v>-87.882620000000003</v>
      </c>
      <c r="O4780">
        <v>49</v>
      </c>
      <c r="P4780">
        <v>0</v>
      </c>
      <c r="Q4780">
        <v>7.4</v>
      </c>
      <c r="R4780">
        <v>7</v>
      </c>
      <c r="S4780">
        <v>294</v>
      </c>
      <c r="T4780">
        <f t="shared" si="666"/>
        <v>-1</v>
      </c>
      <c r="U4780" s="1">
        <v>42837</v>
      </c>
      <c r="V4780" s="13">
        <f t="shared" si="667"/>
        <v>42826</v>
      </c>
      <c r="W4780" s="14">
        <f t="shared" si="668"/>
        <v>42837</v>
      </c>
      <c r="X4780" s="1" t="str">
        <f t="shared" si="669"/>
        <v>Wednesday</v>
      </c>
      <c r="Y4780" s="2">
        <v>0.58010416666666664</v>
      </c>
      <c r="Z4780" s="2">
        <f t="shared" si="670"/>
        <v>0.58333333333333326</v>
      </c>
      <c r="AA4780">
        <f>1</f>
        <v>1</v>
      </c>
      <c r="AB4780" s="1">
        <v>42837</v>
      </c>
      <c r="AC4780" s="13">
        <f t="shared" si="671"/>
        <v>42826</v>
      </c>
      <c r="AD4780" s="14">
        <f t="shared" si="672"/>
        <v>42837</v>
      </c>
      <c r="AE4780" s="1" t="str">
        <f t="shared" si="673"/>
        <v>Wednesday</v>
      </c>
      <c r="AF4780" s="2">
        <v>0.61432870370370374</v>
      </c>
      <c r="AG4780" s="2">
        <f t="shared" si="674"/>
        <v>0.625</v>
      </c>
      <c r="AH4780" t="s">
        <v>23</v>
      </c>
    </row>
    <row r="4781" spans="1:34" x14ac:dyDescent="0.25">
      <c r="A4781">
        <v>1178916</v>
      </c>
      <c r="B4781" t="s">
        <v>29</v>
      </c>
      <c r="C4781" t="s">
        <v>58</v>
      </c>
      <c r="D4781" t="s">
        <v>31</v>
      </c>
      <c r="E4781">
        <v>53211</v>
      </c>
      <c r="F4781" t="s">
        <v>20</v>
      </c>
      <c r="G4781" t="s">
        <v>99</v>
      </c>
      <c r="H4781">
        <v>11118</v>
      </c>
      <c r="I4781" t="s">
        <v>21</v>
      </c>
      <c r="J4781">
        <f>VLOOKUP(I4781,Key!$A$1:$C$73,2,FALSE)</f>
        <v>43.074890000000003</v>
      </c>
      <c r="K4781">
        <f>VLOOKUP(I4781,Key!$A$1:$C$73,3,FALSE)</f>
        <v>-87.882810000000006</v>
      </c>
      <c r="L4781" t="s">
        <v>65</v>
      </c>
      <c r="M4781">
        <f>VLOOKUP(L4781,Key!$A$1:$C$73,2,FALSE)</f>
        <v>43.077359999999999</v>
      </c>
      <c r="N4781">
        <f>VLOOKUP(L4781,Key!$A$1:$C$73,3,FALSE)</f>
        <v>-87.880769999999998</v>
      </c>
      <c r="O4781">
        <v>8</v>
      </c>
      <c r="P4781">
        <v>0</v>
      </c>
      <c r="Q4781">
        <v>1.2</v>
      </c>
      <c r="R4781">
        <v>1.1000000000000001</v>
      </c>
      <c r="S4781">
        <v>48</v>
      </c>
      <c r="T4781">
        <f t="shared" si="666"/>
        <v>-1</v>
      </c>
      <c r="U4781" s="1">
        <v>42837</v>
      </c>
      <c r="V4781" s="13">
        <f t="shared" si="667"/>
        <v>42826</v>
      </c>
      <c r="W4781" s="14">
        <f t="shared" si="668"/>
        <v>42837</v>
      </c>
      <c r="X4781" s="1" t="str">
        <f t="shared" si="669"/>
        <v>Wednesday</v>
      </c>
      <c r="Y4781" s="2">
        <v>0.59583333333333333</v>
      </c>
      <c r="Z4781" s="2">
        <f t="shared" si="670"/>
        <v>0.58333333333333326</v>
      </c>
      <c r="AA4781">
        <f>1</f>
        <v>1</v>
      </c>
      <c r="AB4781" s="1">
        <v>42837</v>
      </c>
      <c r="AC4781" s="13">
        <f t="shared" si="671"/>
        <v>42826</v>
      </c>
      <c r="AD4781" s="14">
        <f t="shared" si="672"/>
        <v>42837</v>
      </c>
      <c r="AE4781" s="1" t="str">
        <f t="shared" si="673"/>
        <v>Wednesday</v>
      </c>
      <c r="AF4781" s="2">
        <v>0.60182870370370367</v>
      </c>
      <c r="AG4781" s="2">
        <f t="shared" si="674"/>
        <v>0.58333333333333326</v>
      </c>
      <c r="AH4781" t="s">
        <v>23</v>
      </c>
    </row>
    <row r="4782" spans="1:34" x14ac:dyDescent="0.25">
      <c r="A4782">
        <v>1417084</v>
      </c>
      <c r="B4782" t="s">
        <v>29</v>
      </c>
      <c r="C4782" t="s">
        <v>133</v>
      </c>
      <c r="D4782" t="s">
        <v>31</v>
      </c>
      <c r="E4782">
        <v>53188</v>
      </c>
      <c r="F4782" t="s">
        <v>20</v>
      </c>
      <c r="G4782" t="s">
        <v>32</v>
      </c>
      <c r="H4782">
        <v>11119</v>
      </c>
      <c r="I4782" t="s">
        <v>21</v>
      </c>
      <c r="J4782">
        <f>VLOOKUP(I4782,Key!$A$1:$C$73,2,FALSE)</f>
        <v>43.074890000000003</v>
      </c>
      <c r="K4782">
        <f>VLOOKUP(I4782,Key!$A$1:$C$73,3,FALSE)</f>
        <v>-87.882810000000006</v>
      </c>
      <c r="L4782" t="s">
        <v>64</v>
      </c>
      <c r="M4782">
        <f>VLOOKUP(L4782,Key!$A$1:$C$73,2,FALSE)</f>
        <v>43.069021999999997</v>
      </c>
      <c r="N4782">
        <f>VLOOKUP(L4782,Key!$A$1:$C$73,3,FALSE)</f>
        <v>-87.887940999999998</v>
      </c>
      <c r="O4782">
        <v>3</v>
      </c>
      <c r="P4782">
        <v>0</v>
      </c>
      <c r="Q4782">
        <v>0.5</v>
      </c>
      <c r="R4782">
        <v>0.4</v>
      </c>
      <c r="S4782">
        <v>18</v>
      </c>
      <c r="T4782">
        <f t="shared" si="666"/>
        <v>-1</v>
      </c>
      <c r="U4782" s="1">
        <v>42837</v>
      </c>
      <c r="V4782" s="13">
        <f t="shared" si="667"/>
        <v>42826</v>
      </c>
      <c r="W4782" s="14">
        <f t="shared" si="668"/>
        <v>42837</v>
      </c>
      <c r="X4782" s="1" t="str">
        <f t="shared" si="669"/>
        <v>Wednesday</v>
      </c>
      <c r="Y4782" s="2">
        <v>0.67222222222222217</v>
      </c>
      <c r="Z4782" s="2">
        <f t="shared" si="670"/>
        <v>0.66666666666666663</v>
      </c>
      <c r="AA4782">
        <f>1</f>
        <v>1</v>
      </c>
      <c r="AB4782" s="1">
        <v>42837</v>
      </c>
      <c r="AC4782" s="13">
        <f t="shared" si="671"/>
        <v>42826</v>
      </c>
      <c r="AD4782" s="14">
        <f t="shared" si="672"/>
        <v>42837</v>
      </c>
      <c r="AE4782" s="1" t="str">
        <f t="shared" si="673"/>
        <v>Wednesday</v>
      </c>
      <c r="AF4782" s="2">
        <v>0.67459490740740735</v>
      </c>
      <c r="AG4782" s="2">
        <f t="shared" si="674"/>
        <v>0.66666666666666663</v>
      </c>
      <c r="AH4782" t="s">
        <v>23</v>
      </c>
    </row>
    <row r="4783" spans="1:34" x14ac:dyDescent="0.25">
      <c r="A4783">
        <v>1017964</v>
      </c>
      <c r="B4783" t="s">
        <v>29</v>
      </c>
      <c r="C4783" t="s">
        <v>47</v>
      </c>
      <c r="D4783" t="s">
        <v>31</v>
      </c>
      <c r="E4783">
        <v>53202</v>
      </c>
      <c r="F4783" t="s">
        <v>20</v>
      </c>
      <c r="G4783" t="s">
        <v>32</v>
      </c>
      <c r="H4783">
        <v>286</v>
      </c>
      <c r="I4783" t="s">
        <v>77</v>
      </c>
      <c r="J4783">
        <f>VLOOKUP(I4783,Key!$A$1:$C$73,2,FALSE)</f>
        <v>43.036900000000003</v>
      </c>
      <c r="K4783">
        <f>VLOOKUP(I4783,Key!$A$1:$C$73,3,FALSE)</f>
        <v>-87.89667</v>
      </c>
      <c r="L4783" t="s">
        <v>77</v>
      </c>
      <c r="M4783">
        <f>VLOOKUP(L4783,Key!$A$1:$C$73,2,FALSE)</f>
        <v>43.036900000000003</v>
      </c>
      <c r="N4783">
        <f>VLOOKUP(L4783,Key!$A$1:$C$73,3,FALSE)</f>
        <v>-87.89667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f t="shared" si="666"/>
        <v>-1</v>
      </c>
      <c r="U4783" s="1">
        <v>42837</v>
      </c>
      <c r="V4783" s="13">
        <f t="shared" si="667"/>
        <v>42826</v>
      </c>
      <c r="W4783" s="14">
        <f t="shared" si="668"/>
        <v>42837</v>
      </c>
      <c r="X4783" s="1" t="str">
        <f t="shared" si="669"/>
        <v>Wednesday</v>
      </c>
      <c r="Y4783" s="2">
        <v>0.71902777777777782</v>
      </c>
      <c r="Z4783" s="2">
        <f t="shared" si="670"/>
        <v>0.70833333333333326</v>
      </c>
      <c r="AA4783">
        <f>1</f>
        <v>1</v>
      </c>
      <c r="AB4783" s="1">
        <v>42837</v>
      </c>
      <c r="AC4783" s="13">
        <f t="shared" si="671"/>
        <v>42826</v>
      </c>
      <c r="AD4783" s="14">
        <f t="shared" si="672"/>
        <v>42837</v>
      </c>
      <c r="AE4783" s="1" t="str">
        <f t="shared" si="673"/>
        <v>Wednesday</v>
      </c>
      <c r="AF4783" s="2">
        <v>0.71924768518518523</v>
      </c>
      <c r="AG4783" s="2">
        <f t="shared" si="674"/>
        <v>0.70833333333333326</v>
      </c>
      <c r="AH4783" t="s">
        <v>25</v>
      </c>
    </row>
    <row r="4784" spans="1:34" x14ac:dyDescent="0.25">
      <c r="A4784">
        <v>1088320</v>
      </c>
      <c r="B4784" t="s">
        <v>29</v>
      </c>
      <c r="C4784" t="s">
        <v>30</v>
      </c>
      <c r="D4784" t="s">
        <v>31</v>
      </c>
      <c r="E4784">
        <v>53202</v>
      </c>
      <c r="F4784" t="s">
        <v>20</v>
      </c>
      <c r="G4784" t="s">
        <v>32</v>
      </c>
      <c r="H4784">
        <v>32</v>
      </c>
      <c r="I4784" t="s">
        <v>44</v>
      </c>
      <c r="J4784">
        <f>VLOOKUP(I4784,Key!$A$1:$C$73,2,FALSE)</f>
        <v>43.03886</v>
      </c>
      <c r="K4784">
        <f>VLOOKUP(I4784,Key!$A$1:$C$73,3,FALSE)</f>
        <v>-87.902720000000002</v>
      </c>
      <c r="L4784" t="s">
        <v>79</v>
      </c>
      <c r="M4784">
        <f>VLOOKUP(L4784,Key!$A$1:$C$73,2,FALSE)</f>
        <v>43.04804</v>
      </c>
      <c r="N4784">
        <f>VLOOKUP(L4784,Key!$A$1:$C$73,3,FALSE)</f>
        <v>-87.896720000000002</v>
      </c>
      <c r="O4784">
        <v>8</v>
      </c>
      <c r="P4784">
        <v>0</v>
      </c>
      <c r="Q4784">
        <v>1.2</v>
      </c>
      <c r="R4784">
        <v>1.1000000000000001</v>
      </c>
      <c r="S4784">
        <v>48</v>
      </c>
      <c r="T4784">
        <f t="shared" si="666"/>
        <v>-1</v>
      </c>
      <c r="U4784" s="1">
        <v>42837</v>
      </c>
      <c r="V4784" s="13">
        <f t="shared" si="667"/>
        <v>42826</v>
      </c>
      <c r="W4784" s="14">
        <f t="shared" si="668"/>
        <v>42837</v>
      </c>
      <c r="X4784" s="1" t="str">
        <f t="shared" si="669"/>
        <v>Wednesday</v>
      </c>
      <c r="Y4784" s="2">
        <v>0.73259259259259257</v>
      </c>
      <c r="Z4784" s="2">
        <f t="shared" si="670"/>
        <v>0.75</v>
      </c>
      <c r="AA4784">
        <f>1</f>
        <v>1</v>
      </c>
      <c r="AB4784" s="1">
        <v>42837</v>
      </c>
      <c r="AC4784" s="13">
        <f t="shared" si="671"/>
        <v>42826</v>
      </c>
      <c r="AD4784" s="14">
        <f t="shared" si="672"/>
        <v>42837</v>
      </c>
      <c r="AE4784" s="1" t="str">
        <f t="shared" si="673"/>
        <v>Wednesday</v>
      </c>
      <c r="AF4784" s="2">
        <v>0.73793981481481474</v>
      </c>
      <c r="AG4784" s="2">
        <f t="shared" si="674"/>
        <v>0.75</v>
      </c>
      <c r="AH4784" t="s">
        <v>23</v>
      </c>
    </row>
    <row r="4785" spans="1:34" x14ac:dyDescent="0.25">
      <c r="A4785">
        <v>1010620</v>
      </c>
      <c r="B4785" t="s">
        <v>29</v>
      </c>
      <c r="C4785" t="s">
        <v>47</v>
      </c>
      <c r="D4785" t="s">
        <v>31</v>
      </c>
      <c r="E4785">
        <v>53202</v>
      </c>
      <c r="F4785" t="s">
        <v>20</v>
      </c>
      <c r="G4785" t="s">
        <v>32</v>
      </c>
      <c r="H4785">
        <v>5459</v>
      </c>
      <c r="I4785" t="s">
        <v>21</v>
      </c>
      <c r="J4785">
        <f>VLOOKUP(I4785,Key!$A$1:$C$73,2,FALSE)</f>
        <v>43.074890000000003</v>
      </c>
      <c r="K4785">
        <f>VLOOKUP(I4785,Key!$A$1:$C$73,3,FALSE)</f>
        <v>-87.882810000000006</v>
      </c>
      <c r="L4785" t="s">
        <v>78</v>
      </c>
      <c r="M4785">
        <f>VLOOKUP(L4785,Key!$A$1:$C$73,2,FALSE)</f>
        <v>43.048200000000001</v>
      </c>
      <c r="N4785">
        <f>VLOOKUP(L4785,Key!$A$1:$C$73,3,FALSE)</f>
        <v>-87.900859999999994</v>
      </c>
      <c r="O4785">
        <v>15</v>
      </c>
      <c r="P4785">
        <v>0</v>
      </c>
      <c r="Q4785">
        <v>2.2999999999999998</v>
      </c>
      <c r="R4785">
        <v>2.1</v>
      </c>
      <c r="S4785">
        <v>90</v>
      </c>
      <c r="T4785">
        <f t="shared" si="666"/>
        <v>-1</v>
      </c>
      <c r="U4785" s="1">
        <v>42837</v>
      </c>
      <c r="V4785" s="13">
        <f t="shared" si="667"/>
        <v>42826</v>
      </c>
      <c r="W4785" s="14">
        <f t="shared" si="668"/>
        <v>42837</v>
      </c>
      <c r="X4785" s="1" t="str">
        <f t="shared" si="669"/>
        <v>Wednesday</v>
      </c>
      <c r="Y4785" s="2">
        <v>0.75398148148148147</v>
      </c>
      <c r="Z4785" s="2">
        <f t="shared" si="670"/>
        <v>0.75</v>
      </c>
      <c r="AA4785">
        <f>1</f>
        <v>1</v>
      </c>
      <c r="AB4785" s="1">
        <v>42837</v>
      </c>
      <c r="AC4785" s="13">
        <f t="shared" si="671"/>
        <v>42826</v>
      </c>
      <c r="AD4785" s="14">
        <f t="shared" si="672"/>
        <v>42837</v>
      </c>
      <c r="AE4785" s="1" t="str">
        <f t="shared" si="673"/>
        <v>Wednesday</v>
      </c>
      <c r="AF4785" s="2">
        <v>0.76390046296296299</v>
      </c>
      <c r="AG4785" s="2">
        <f t="shared" si="674"/>
        <v>0.75</v>
      </c>
      <c r="AH4785" t="s">
        <v>23</v>
      </c>
    </row>
    <row r="4786" spans="1:34" x14ac:dyDescent="0.25">
      <c r="A4786">
        <v>1251113</v>
      </c>
      <c r="B4786" t="s">
        <v>29</v>
      </c>
      <c r="C4786" t="s">
        <v>117</v>
      </c>
      <c r="D4786" t="s">
        <v>31</v>
      </c>
      <c r="E4786">
        <v>54956</v>
      </c>
      <c r="F4786" t="s">
        <v>20</v>
      </c>
      <c r="G4786" t="s">
        <v>99</v>
      </c>
      <c r="H4786">
        <v>11160</v>
      </c>
      <c r="I4786" t="s">
        <v>21</v>
      </c>
      <c r="J4786">
        <f>VLOOKUP(I4786,Key!$A$1:$C$73,2,FALSE)</f>
        <v>43.074890000000003</v>
      </c>
      <c r="K4786">
        <f>VLOOKUP(I4786,Key!$A$1:$C$73,3,FALSE)</f>
        <v>-87.882810000000006</v>
      </c>
      <c r="L4786" t="s">
        <v>80</v>
      </c>
      <c r="M4786">
        <f>VLOOKUP(L4786,Key!$A$1:$C$73,2,FALSE)</f>
        <v>43.060250000000003</v>
      </c>
      <c r="N4786">
        <f>VLOOKUP(L4786,Key!$A$1:$C$73,3,FALSE)</f>
        <v>-87.892169999999993</v>
      </c>
      <c r="O4786">
        <v>11</v>
      </c>
      <c r="P4786">
        <v>0</v>
      </c>
      <c r="Q4786">
        <v>1.7</v>
      </c>
      <c r="R4786">
        <v>1.6</v>
      </c>
      <c r="S4786">
        <v>66</v>
      </c>
      <c r="T4786">
        <f t="shared" si="666"/>
        <v>-1</v>
      </c>
      <c r="U4786" s="1">
        <v>42837</v>
      </c>
      <c r="V4786" s="13">
        <f t="shared" si="667"/>
        <v>42826</v>
      </c>
      <c r="W4786" s="14">
        <f t="shared" si="668"/>
        <v>42837</v>
      </c>
      <c r="X4786" s="1" t="str">
        <f t="shared" si="669"/>
        <v>Wednesday</v>
      </c>
      <c r="Y4786" s="2">
        <v>0.75913194444444443</v>
      </c>
      <c r="Z4786" s="2">
        <f t="shared" si="670"/>
        <v>0.75</v>
      </c>
      <c r="AA4786">
        <f>1</f>
        <v>1</v>
      </c>
      <c r="AB4786" s="1">
        <v>42837</v>
      </c>
      <c r="AC4786" s="13">
        <f t="shared" si="671"/>
        <v>42826</v>
      </c>
      <c r="AD4786" s="14">
        <f t="shared" si="672"/>
        <v>42837</v>
      </c>
      <c r="AE4786" s="1" t="str">
        <f t="shared" si="673"/>
        <v>Wednesday</v>
      </c>
      <c r="AF4786" s="2">
        <v>0.76707175925925919</v>
      </c>
      <c r="AG4786" s="2">
        <f t="shared" si="674"/>
        <v>0.75</v>
      </c>
      <c r="AH4786" t="s">
        <v>23</v>
      </c>
    </row>
    <row r="4787" spans="1:34" x14ac:dyDescent="0.25">
      <c r="A4787">
        <v>1400126</v>
      </c>
      <c r="B4787" t="s">
        <v>29</v>
      </c>
      <c r="C4787" t="s">
        <v>47</v>
      </c>
      <c r="D4787" t="s">
        <v>31</v>
      </c>
      <c r="E4787">
        <v>53211</v>
      </c>
      <c r="F4787" t="s">
        <v>20</v>
      </c>
      <c r="G4787" t="s">
        <v>32</v>
      </c>
      <c r="H4787">
        <v>139</v>
      </c>
      <c r="I4787" t="s">
        <v>63</v>
      </c>
      <c r="J4787">
        <f>VLOOKUP(I4787,Key!$A$1:$C$73,2,FALSE)</f>
        <v>43.066893999999998</v>
      </c>
      <c r="K4787">
        <f>VLOOKUP(I4787,Key!$A$1:$C$73,3,FALSE)</f>
        <v>-87.877936000000005</v>
      </c>
      <c r="L4787" t="s">
        <v>87</v>
      </c>
      <c r="M4787">
        <f>VLOOKUP(L4787,Key!$A$1:$C$73,2,FALSE)</f>
        <v>43.063749000000001</v>
      </c>
      <c r="N4787">
        <f>VLOOKUP(L4787,Key!$A$1:$C$73,3,FALSE)</f>
        <v>-87.887962999999999</v>
      </c>
      <c r="O4787">
        <v>5</v>
      </c>
      <c r="P4787">
        <v>0</v>
      </c>
      <c r="Q4787">
        <v>0.8</v>
      </c>
      <c r="R4787">
        <v>0.7</v>
      </c>
      <c r="S4787">
        <v>30</v>
      </c>
      <c r="T4787">
        <f t="shared" si="666"/>
        <v>-1</v>
      </c>
      <c r="U4787" s="1">
        <v>42837</v>
      </c>
      <c r="V4787" s="13">
        <f t="shared" si="667"/>
        <v>42826</v>
      </c>
      <c r="W4787" s="14">
        <f t="shared" si="668"/>
        <v>42837</v>
      </c>
      <c r="X4787" s="1" t="str">
        <f t="shared" si="669"/>
        <v>Wednesday</v>
      </c>
      <c r="Y4787" s="2">
        <v>0.76437499999999992</v>
      </c>
      <c r="Z4787" s="2">
        <f t="shared" si="670"/>
        <v>0.75</v>
      </c>
      <c r="AA4787">
        <f>1</f>
        <v>1</v>
      </c>
      <c r="AB4787" s="1">
        <v>42837</v>
      </c>
      <c r="AC4787" s="13">
        <f t="shared" si="671"/>
        <v>42826</v>
      </c>
      <c r="AD4787" s="14">
        <f t="shared" si="672"/>
        <v>42837</v>
      </c>
      <c r="AE4787" s="1" t="str">
        <f t="shared" si="673"/>
        <v>Wednesday</v>
      </c>
      <c r="AF4787" s="2">
        <v>0.76738425925925924</v>
      </c>
      <c r="AG4787" s="2">
        <f t="shared" si="674"/>
        <v>0.75</v>
      </c>
      <c r="AH4787" t="s">
        <v>23</v>
      </c>
    </row>
    <row r="4788" spans="1:34" x14ac:dyDescent="0.25">
      <c r="A4788">
        <v>1182678</v>
      </c>
      <c r="B4788" t="s">
        <v>29</v>
      </c>
      <c r="C4788" t="s">
        <v>47</v>
      </c>
      <c r="D4788" t="s">
        <v>31</v>
      </c>
      <c r="E4788">
        <v>53202</v>
      </c>
      <c r="F4788" t="s">
        <v>20</v>
      </c>
      <c r="G4788" t="s">
        <v>32</v>
      </c>
      <c r="H4788">
        <v>11111</v>
      </c>
      <c r="I4788" t="s">
        <v>42</v>
      </c>
      <c r="J4788">
        <f>VLOOKUP(I4788,Key!$A$1:$C$73,2,FALSE)</f>
        <v>43.038719999999998</v>
      </c>
      <c r="K4788">
        <f>VLOOKUP(I4788,Key!$A$1:$C$73,3,FALSE)</f>
        <v>-87.905339999999995</v>
      </c>
      <c r="L4788" t="s">
        <v>48</v>
      </c>
      <c r="M4788">
        <f>VLOOKUP(L4788,Key!$A$1:$C$73,2,FALSE)</f>
        <v>43.031320000000001</v>
      </c>
      <c r="N4788">
        <f>VLOOKUP(L4788,Key!$A$1:$C$73,3,FALSE)</f>
        <v>-87.904259999999994</v>
      </c>
      <c r="O4788">
        <v>4</v>
      </c>
      <c r="P4788">
        <v>0</v>
      </c>
      <c r="Q4788">
        <v>0.6</v>
      </c>
      <c r="R4788">
        <v>0.6</v>
      </c>
      <c r="S4788">
        <v>24</v>
      </c>
      <c r="T4788">
        <f t="shared" si="666"/>
        <v>-1</v>
      </c>
      <c r="U4788" s="1">
        <v>42837</v>
      </c>
      <c r="V4788" s="13">
        <f t="shared" si="667"/>
        <v>42826</v>
      </c>
      <c r="W4788" s="14">
        <f t="shared" si="668"/>
        <v>42837</v>
      </c>
      <c r="X4788" s="1" t="str">
        <f t="shared" si="669"/>
        <v>Wednesday</v>
      </c>
      <c r="Y4788" s="2">
        <v>0.7686574074074074</v>
      </c>
      <c r="Z4788" s="2">
        <f t="shared" si="670"/>
        <v>0.75</v>
      </c>
      <c r="AA4788">
        <f>1</f>
        <v>1</v>
      </c>
      <c r="AB4788" s="1">
        <v>42837</v>
      </c>
      <c r="AC4788" s="13">
        <f t="shared" si="671"/>
        <v>42826</v>
      </c>
      <c r="AD4788" s="14">
        <f t="shared" si="672"/>
        <v>42837</v>
      </c>
      <c r="AE4788" s="1" t="str">
        <f t="shared" si="673"/>
        <v>Wednesday</v>
      </c>
      <c r="AF4788" s="2">
        <v>0.77116898148148139</v>
      </c>
      <c r="AG4788" s="2">
        <f t="shared" si="674"/>
        <v>0.79166666666666663</v>
      </c>
      <c r="AH4788" t="s">
        <v>23</v>
      </c>
    </row>
    <row r="4789" spans="1:34" x14ac:dyDescent="0.25">
      <c r="A4789">
        <v>1248440</v>
      </c>
      <c r="B4789" t="s">
        <v>29</v>
      </c>
      <c r="C4789" t="s">
        <v>117</v>
      </c>
      <c r="D4789" t="s">
        <v>31</v>
      </c>
      <c r="E4789">
        <v>54956</v>
      </c>
      <c r="F4789" t="s">
        <v>20</v>
      </c>
      <c r="G4789" t="s">
        <v>99</v>
      </c>
      <c r="H4789">
        <v>5465</v>
      </c>
      <c r="I4789" t="s">
        <v>24</v>
      </c>
      <c r="J4789">
        <f>VLOOKUP(I4789,Key!$A$1:$C$73,2,FALSE)</f>
        <v>43.074655999999997</v>
      </c>
      <c r="K4789">
        <f>VLOOKUP(I4789,Key!$A$1:$C$73,3,FALSE)</f>
        <v>-87.889011999999994</v>
      </c>
      <c r="L4789" t="s">
        <v>66</v>
      </c>
      <c r="M4789">
        <f>VLOOKUP(L4789,Key!$A$1:$C$73,2,FALSE)</f>
        <v>43.078530000000001</v>
      </c>
      <c r="N4789">
        <f>VLOOKUP(L4789,Key!$A$1:$C$73,3,FALSE)</f>
        <v>-87.882620000000003</v>
      </c>
      <c r="O4789">
        <v>5</v>
      </c>
      <c r="P4789">
        <v>0</v>
      </c>
      <c r="Q4789">
        <v>0.8</v>
      </c>
      <c r="R4789">
        <v>0.7</v>
      </c>
      <c r="S4789">
        <v>30</v>
      </c>
      <c r="T4789">
        <f t="shared" si="666"/>
        <v>-1</v>
      </c>
      <c r="U4789" s="1">
        <v>42837</v>
      </c>
      <c r="V4789" s="13">
        <f t="shared" si="667"/>
        <v>42826</v>
      </c>
      <c r="W4789" s="14">
        <f t="shared" si="668"/>
        <v>42837</v>
      </c>
      <c r="X4789" s="1" t="str">
        <f t="shared" si="669"/>
        <v>Wednesday</v>
      </c>
      <c r="Y4789" s="2">
        <v>0.836400462962963</v>
      </c>
      <c r="Z4789" s="2">
        <f t="shared" si="670"/>
        <v>0.83333333333333326</v>
      </c>
      <c r="AA4789">
        <f>1</f>
        <v>1</v>
      </c>
      <c r="AB4789" s="1">
        <v>42837</v>
      </c>
      <c r="AC4789" s="13">
        <f t="shared" si="671"/>
        <v>42826</v>
      </c>
      <c r="AD4789" s="14">
        <f t="shared" si="672"/>
        <v>42837</v>
      </c>
      <c r="AE4789" s="1" t="str">
        <f t="shared" si="673"/>
        <v>Wednesday</v>
      </c>
      <c r="AF4789" s="2">
        <v>0.84024305555555545</v>
      </c>
      <c r="AG4789" s="2">
        <f t="shared" si="674"/>
        <v>0.83333333333333326</v>
      </c>
      <c r="AH4789" t="s">
        <v>23</v>
      </c>
    </row>
    <row r="4790" spans="1:34" x14ac:dyDescent="0.25">
      <c r="A4790">
        <v>1400126</v>
      </c>
      <c r="B4790" t="s">
        <v>29</v>
      </c>
      <c r="C4790" t="s">
        <v>47</v>
      </c>
      <c r="D4790" t="s">
        <v>31</v>
      </c>
      <c r="E4790">
        <v>53211</v>
      </c>
      <c r="F4790" t="s">
        <v>20</v>
      </c>
      <c r="G4790" t="s">
        <v>32</v>
      </c>
      <c r="H4790">
        <v>168</v>
      </c>
      <c r="I4790" t="s">
        <v>40</v>
      </c>
      <c r="J4790">
        <f>VLOOKUP(I4790,Key!$A$1:$C$73,2,FALSE)</f>
        <v>43.06033</v>
      </c>
      <c r="K4790">
        <f>VLOOKUP(I4790,Key!$A$1:$C$73,3,FALSE)</f>
        <v>-87.89546</v>
      </c>
      <c r="L4790" t="s">
        <v>63</v>
      </c>
      <c r="M4790">
        <f>VLOOKUP(L4790,Key!$A$1:$C$73,2,FALSE)</f>
        <v>43.066893999999998</v>
      </c>
      <c r="N4790">
        <f>VLOOKUP(L4790,Key!$A$1:$C$73,3,FALSE)</f>
        <v>-87.877936000000005</v>
      </c>
      <c r="O4790">
        <v>11</v>
      </c>
      <c r="P4790">
        <v>0</v>
      </c>
      <c r="Q4790">
        <v>1.7</v>
      </c>
      <c r="R4790">
        <v>1.6</v>
      </c>
      <c r="S4790">
        <v>66</v>
      </c>
      <c r="T4790">
        <f t="shared" si="666"/>
        <v>-1</v>
      </c>
      <c r="U4790" s="1">
        <v>42837</v>
      </c>
      <c r="V4790" s="13">
        <f t="shared" si="667"/>
        <v>42826</v>
      </c>
      <c r="W4790" s="14">
        <f t="shared" si="668"/>
        <v>42837</v>
      </c>
      <c r="X4790" s="1" t="str">
        <f t="shared" si="669"/>
        <v>Wednesday</v>
      </c>
      <c r="Y4790" s="2">
        <v>0.92873842592592604</v>
      </c>
      <c r="Z4790" s="2">
        <f t="shared" si="670"/>
        <v>0.91666666666666663</v>
      </c>
      <c r="AA4790">
        <f>1</f>
        <v>1</v>
      </c>
      <c r="AB4790" s="1">
        <v>42837</v>
      </c>
      <c r="AC4790" s="13">
        <f t="shared" si="671"/>
        <v>42826</v>
      </c>
      <c r="AD4790" s="14">
        <f t="shared" si="672"/>
        <v>42837</v>
      </c>
      <c r="AE4790" s="1" t="str">
        <f t="shared" si="673"/>
        <v>Wednesday</v>
      </c>
      <c r="AF4790" s="2">
        <v>0.9362152777777778</v>
      </c>
      <c r="AG4790" s="2">
        <f t="shared" si="674"/>
        <v>0.91666666666666663</v>
      </c>
      <c r="AH4790" t="s">
        <v>23</v>
      </c>
    </row>
    <row r="4791" spans="1:34" x14ac:dyDescent="0.25">
      <c r="A4791">
        <v>783916</v>
      </c>
      <c r="B4791" t="s">
        <v>29</v>
      </c>
      <c r="C4791" t="s">
        <v>157</v>
      </c>
      <c r="D4791" t="s">
        <v>46</v>
      </c>
      <c r="E4791">
        <v>60618</v>
      </c>
      <c r="F4791" t="s">
        <v>20</v>
      </c>
      <c r="G4791" t="s">
        <v>32</v>
      </c>
      <c r="H4791">
        <v>5550</v>
      </c>
      <c r="I4791" t="s">
        <v>26</v>
      </c>
      <c r="J4791">
        <f>VLOOKUP(I4791,Key!$A$1:$C$73,2,FALSE)</f>
        <v>43.034619999999997</v>
      </c>
      <c r="K4791">
        <f>VLOOKUP(I4791,Key!$A$1:$C$73,3,FALSE)</f>
        <v>-87.917500000000004</v>
      </c>
      <c r="L4791" t="s">
        <v>44</v>
      </c>
      <c r="M4791">
        <f>VLOOKUP(L4791,Key!$A$1:$C$73,2,FALSE)</f>
        <v>43.03886</v>
      </c>
      <c r="N4791">
        <f>VLOOKUP(L4791,Key!$A$1:$C$73,3,FALSE)</f>
        <v>-87.902720000000002</v>
      </c>
      <c r="O4791">
        <v>11</v>
      </c>
      <c r="P4791">
        <v>0</v>
      </c>
      <c r="Q4791">
        <v>1.7</v>
      </c>
      <c r="R4791">
        <v>1.6</v>
      </c>
      <c r="S4791">
        <v>66</v>
      </c>
      <c r="T4791">
        <f t="shared" si="666"/>
        <v>-1</v>
      </c>
      <c r="U4791" s="1">
        <v>42838</v>
      </c>
      <c r="V4791" s="13">
        <f t="shared" si="667"/>
        <v>42826</v>
      </c>
      <c r="W4791" s="14">
        <f t="shared" si="668"/>
        <v>42838</v>
      </c>
      <c r="X4791" s="1" t="str">
        <f t="shared" si="669"/>
        <v>Thursday</v>
      </c>
      <c r="Y4791" s="2">
        <v>0.32225694444444447</v>
      </c>
      <c r="Z4791" s="2">
        <f t="shared" si="670"/>
        <v>0.33333333333333331</v>
      </c>
      <c r="AA4791">
        <f>1</f>
        <v>1</v>
      </c>
      <c r="AB4791" s="1">
        <v>42838</v>
      </c>
      <c r="AC4791" s="13">
        <f t="shared" si="671"/>
        <v>42826</v>
      </c>
      <c r="AD4791" s="14">
        <f t="shared" si="672"/>
        <v>42838</v>
      </c>
      <c r="AE4791" s="1" t="str">
        <f t="shared" si="673"/>
        <v>Thursday</v>
      </c>
      <c r="AF4791" s="2">
        <v>0.33002314814814815</v>
      </c>
      <c r="AG4791" s="2">
        <f t="shared" si="674"/>
        <v>0.33333333333333331</v>
      </c>
      <c r="AH4791" t="s">
        <v>23</v>
      </c>
    </row>
    <row r="4792" spans="1:34" x14ac:dyDescent="0.25">
      <c r="A4792">
        <v>1518070</v>
      </c>
      <c r="B4792" t="s">
        <v>29</v>
      </c>
      <c r="C4792" t="s">
        <v>47</v>
      </c>
      <c r="D4792" t="s">
        <v>31</v>
      </c>
      <c r="E4792">
        <v>53211</v>
      </c>
      <c r="F4792" t="s">
        <v>20</v>
      </c>
      <c r="G4792" t="s">
        <v>50</v>
      </c>
      <c r="H4792">
        <v>6</v>
      </c>
      <c r="I4792" t="s">
        <v>64</v>
      </c>
      <c r="J4792">
        <f>VLOOKUP(I4792,Key!$A$1:$C$73,2,FALSE)</f>
        <v>43.069021999999997</v>
      </c>
      <c r="K4792">
        <f>VLOOKUP(I4792,Key!$A$1:$C$73,3,FALSE)</f>
        <v>-87.887940999999998</v>
      </c>
      <c r="L4792" t="s">
        <v>86</v>
      </c>
      <c r="M4792">
        <f>VLOOKUP(L4792,Key!$A$1:$C$73,2,FALSE)</f>
        <v>43.052549999999997</v>
      </c>
      <c r="N4792">
        <f>VLOOKUP(L4792,Key!$A$1:$C$73,3,FALSE)</f>
        <v>-87.909329999999997</v>
      </c>
      <c r="O4792">
        <v>11</v>
      </c>
      <c r="P4792">
        <v>0</v>
      </c>
      <c r="Q4792">
        <v>1.7</v>
      </c>
      <c r="R4792">
        <v>1.6</v>
      </c>
      <c r="S4792">
        <v>66</v>
      </c>
      <c r="T4792">
        <f t="shared" si="666"/>
        <v>-1</v>
      </c>
      <c r="U4792" s="1">
        <v>42838</v>
      </c>
      <c r="V4792" s="13">
        <f t="shared" si="667"/>
        <v>42826</v>
      </c>
      <c r="W4792" s="14">
        <f t="shared" si="668"/>
        <v>42838</v>
      </c>
      <c r="X4792" s="1" t="str">
        <f t="shared" si="669"/>
        <v>Thursday</v>
      </c>
      <c r="Y4792" s="2">
        <v>0.35344907407407405</v>
      </c>
      <c r="Z4792" s="2">
        <f t="shared" si="670"/>
        <v>0.33333333333333331</v>
      </c>
      <c r="AA4792">
        <f>1</f>
        <v>1</v>
      </c>
      <c r="AB4792" s="1">
        <v>42838</v>
      </c>
      <c r="AC4792" s="13">
        <f t="shared" si="671"/>
        <v>42826</v>
      </c>
      <c r="AD4792" s="14">
        <f t="shared" si="672"/>
        <v>42838</v>
      </c>
      <c r="AE4792" s="1" t="str">
        <f t="shared" si="673"/>
        <v>Thursday</v>
      </c>
      <c r="AF4792" s="2">
        <v>0.36105324074074074</v>
      </c>
      <c r="AG4792" s="2">
        <f t="shared" si="674"/>
        <v>0.375</v>
      </c>
      <c r="AH4792" t="s">
        <v>23</v>
      </c>
    </row>
    <row r="4793" spans="1:34" x14ac:dyDescent="0.25">
      <c r="A4793">
        <v>928245</v>
      </c>
      <c r="B4793" t="s">
        <v>29</v>
      </c>
      <c r="C4793" t="s">
        <v>98</v>
      </c>
      <c r="D4793" t="s">
        <v>31</v>
      </c>
      <c r="E4793">
        <v>53202</v>
      </c>
      <c r="F4793" t="s">
        <v>20</v>
      </c>
      <c r="G4793" t="s">
        <v>32</v>
      </c>
      <c r="H4793">
        <v>5430</v>
      </c>
      <c r="I4793" t="s">
        <v>87</v>
      </c>
      <c r="J4793">
        <f>VLOOKUP(I4793,Key!$A$1:$C$73,2,FALSE)</f>
        <v>43.063749000000001</v>
      </c>
      <c r="K4793">
        <f>VLOOKUP(I4793,Key!$A$1:$C$73,3,FALSE)</f>
        <v>-87.887962999999999</v>
      </c>
      <c r="L4793" t="s">
        <v>24</v>
      </c>
      <c r="M4793">
        <f>VLOOKUP(L4793,Key!$A$1:$C$73,2,FALSE)</f>
        <v>43.074655999999997</v>
      </c>
      <c r="N4793">
        <f>VLOOKUP(L4793,Key!$A$1:$C$73,3,FALSE)</f>
        <v>-87.889011999999994</v>
      </c>
      <c r="O4793">
        <v>6</v>
      </c>
      <c r="P4793">
        <v>0</v>
      </c>
      <c r="Q4793">
        <v>0.9</v>
      </c>
      <c r="R4793">
        <v>0.9</v>
      </c>
      <c r="S4793">
        <v>36</v>
      </c>
      <c r="T4793">
        <f t="shared" si="666"/>
        <v>-1</v>
      </c>
      <c r="U4793" s="1">
        <v>42838</v>
      </c>
      <c r="V4793" s="13">
        <f t="shared" si="667"/>
        <v>42826</v>
      </c>
      <c r="W4793" s="14">
        <f t="shared" si="668"/>
        <v>42838</v>
      </c>
      <c r="X4793" s="1" t="str">
        <f t="shared" si="669"/>
        <v>Thursday</v>
      </c>
      <c r="Y4793" s="2">
        <v>0.4498032407407408</v>
      </c>
      <c r="Z4793" s="2">
        <f t="shared" si="670"/>
        <v>0.45833333333333331</v>
      </c>
      <c r="AA4793">
        <f>1</f>
        <v>1</v>
      </c>
      <c r="AB4793" s="1">
        <v>42838</v>
      </c>
      <c r="AC4793" s="13">
        <f t="shared" si="671"/>
        <v>42826</v>
      </c>
      <c r="AD4793" s="14">
        <f t="shared" si="672"/>
        <v>42838</v>
      </c>
      <c r="AE4793" s="1" t="str">
        <f t="shared" si="673"/>
        <v>Thursday</v>
      </c>
      <c r="AF4793" s="2">
        <v>0.45358796296296294</v>
      </c>
      <c r="AG4793" s="2">
        <f t="shared" si="674"/>
        <v>0.45833333333333331</v>
      </c>
      <c r="AH4793" t="s">
        <v>23</v>
      </c>
    </row>
    <row r="4794" spans="1:34" x14ac:dyDescent="0.25">
      <c r="A4794">
        <v>1494109</v>
      </c>
      <c r="B4794" t="s">
        <v>29</v>
      </c>
      <c r="C4794" t="s">
        <v>47</v>
      </c>
      <c r="D4794" t="s">
        <v>31</v>
      </c>
      <c r="E4794">
        <v>53233</v>
      </c>
      <c r="F4794" t="s">
        <v>20</v>
      </c>
      <c r="G4794" t="s">
        <v>32</v>
      </c>
      <c r="H4794">
        <v>5550</v>
      </c>
      <c r="I4794" t="s">
        <v>44</v>
      </c>
      <c r="J4794">
        <f>VLOOKUP(I4794,Key!$A$1:$C$73,2,FALSE)</f>
        <v>43.03886</v>
      </c>
      <c r="K4794">
        <f>VLOOKUP(I4794,Key!$A$1:$C$73,3,FALSE)</f>
        <v>-87.902720000000002</v>
      </c>
      <c r="L4794" t="s">
        <v>82</v>
      </c>
      <c r="M4794">
        <f>VLOOKUP(L4794,Key!$A$1:$C$73,2,FALSE)</f>
        <v>43.040349999999997</v>
      </c>
      <c r="N4794">
        <f>VLOOKUP(L4794,Key!$A$1:$C$73,3,FALSE)</f>
        <v>-87.920760000000001</v>
      </c>
      <c r="O4794">
        <v>6</v>
      </c>
      <c r="P4794">
        <v>0</v>
      </c>
      <c r="Q4794">
        <v>0.9</v>
      </c>
      <c r="R4794">
        <v>0.9</v>
      </c>
      <c r="S4794">
        <v>36</v>
      </c>
      <c r="T4794">
        <f t="shared" si="666"/>
        <v>-1</v>
      </c>
      <c r="U4794" s="1">
        <v>42838</v>
      </c>
      <c r="V4794" s="13">
        <f t="shared" si="667"/>
        <v>42826</v>
      </c>
      <c r="W4794" s="14">
        <f t="shared" si="668"/>
        <v>42838</v>
      </c>
      <c r="X4794" s="1" t="str">
        <f t="shared" si="669"/>
        <v>Thursday</v>
      </c>
      <c r="Y4794" s="2">
        <v>0.47318287037037038</v>
      </c>
      <c r="Z4794" s="2">
        <f t="shared" si="670"/>
        <v>0.45833333333333331</v>
      </c>
      <c r="AA4794">
        <f>1</f>
        <v>1</v>
      </c>
      <c r="AB4794" s="1">
        <v>42838</v>
      </c>
      <c r="AC4794" s="13">
        <f t="shared" si="671"/>
        <v>42826</v>
      </c>
      <c r="AD4794" s="14">
        <f t="shared" si="672"/>
        <v>42838</v>
      </c>
      <c r="AE4794" s="1" t="str">
        <f t="shared" si="673"/>
        <v>Thursday</v>
      </c>
      <c r="AF4794" s="2">
        <v>0.47770833333333335</v>
      </c>
      <c r="AG4794" s="2">
        <f t="shared" si="674"/>
        <v>0.45833333333333331</v>
      </c>
      <c r="AH4794" t="s">
        <v>23</v>
      </c>
    </row>
    <row r="4795" spans="1:34" x14ac:dyDescent="0.25">
      <c r="A4795">
        <v>1489319</v>
      </c>
      <c r="B4795" t="s">
        <v>29</v>
      </c>
      <c r="C4795" t="s">
        <v>137</v>
      </c>
      <c r="D4795" t="s">
        <v>31</v>
      </c>
      <c r="E4795">
        <v>53045</v>
      </c>
      <c r="F4795" t="s">
        <v>20</v>
      </c>
      <c r="G4795" t="s">
        <v>32</v>
      </c>
      <c r="H4795">
        <v>100</v>
      </c>
      <c r="I4795" t="s">
        <v>61</v>
      </c>
      <c r="J4795">
        <f>VLOOKUP(I4795,Key!$A$1:$C$73,2,FALSE)</f>
        <v>43.060786</v>
      </c>
      <c r="K4795">
        <f>VLOOKUP(I4795,Key!$A$1:$C$73,3,FALSE)</f>
        <v>-87.883825999999999</v>
      </c>
      <c r="L4795" t="s">
        <v>21</v>
      </c>
      <c r="M4795">
        <f>VLOOKUP(L4795,Key!$A$1:$C$73,2,FALSE)</f>
        <v>43.074890000000003</v>
      </c>
      <c r="N4795">
        <f>VLOOKUP(L4795,Key!$A$1:$C$73,3,FALSE)</f>
        <v>-87.882810000000006</v>
      </c>
      <c r="O4795">
        <v>5</v>
      </c>
      <c r="P4795">
        <v>0</v>
      </c>
      <c r="Q4795">
        <v>0.8</v>
      </c>
      <c r="R4795">
        <v>0.7</v>
      </c>
      <c r="S4795">
        <v>30</v>
      </c>
      <c r="T4795">
        <f t="shared" si="666"/>
        <v>-1</v>
      </c>
      <c r="U4795" s="1">
        <v>42838</v>
      </c>
      <c r="V4795" s="13">
        <f t="shared" si="667"/>
        <v>42826</v>
      </c>
      <c r="W4795" s="14">
        <f t="shared" si="668"/>
        <v>42838</v>
      </c>
      <c r="X4795" s="1" t="str">
        <f t="shared" si="669"/>
        <v>Thursday</v>
      </c>
      <c r="Y4795" s="2">
        <v>0.47515046296296298</v>
      </c>
      <c r="Z4795" s="2">
        <f t="shared" si="670"/>
        <v>0.45833333333333331</v>
      </c>
      <c r="AA4795">
        <f>1</f>
        <v>1</v>
      </c>
      <c r="AB4795" s="1">
        <v>42838</v>
      </c>
      <c r="AC4795" s="13">
        <f t="shared" si="671"/>
        <v>42826</v>
      </c>
      <c r="AD4795" s="14">
        <f t="shared" si="672"/>
        <v>42838</v>
      </c>
      <c r="AE4795" s="1" t="str">
        <f t="shared" si="673"/>
        <v>Thursday</v>
      </c>
      <c r="AF4795" s="2">
        <v>0.47907407407407404</v>
      </c>
      <c r="AG4795" s="2">
        <f t="shared" si="674"/>
        <v>0.45833333333333331</v>
      </c>
      <c r="AH4795" t="s">
        <v>23</v>
      </c>
    </row>
    <row r="4796" spans="1:34" x14ac:dyDescent="0.25">
      <c r="A4796">
        <v>1381289</v>
      </c>
      <c r="B4796" t="s">
        <v>29</v>
      </c>
      <c r="C4796" t="s">
        <v>47</v>
      </c>
      <c r="D4796" t="s">
        <v>31</v>
      </c>
      <c r="E4796">
        <v>53203</v>
      </c>
      <c r="F4796" t="s">
        <v>20</v>
      </c>
      <c r="G4796" t="s">
        <v>32</v>
      </c>
      <c r="H4796">
        <v>11079</v>
      </c>
      <c r="I4796" t="s">
        <v>77</v>
      </c>
      <c r="J4796">
        <f>VLOOKUP(I4796,Key!$A$1:$C$73,2,FALSE)</f>
        <v>43.036900000000003</v>
      </c>
      <c r="K4796">
        <f>VLOOKUP(I4796,Key!$A$1:$C$73,3,FALSE)</f>
        <v>-87.89667</v>
      </c>
      <c r="L4796" t="s">
        <v>28</v>
      </c>
      <c r="M4796">
        <f>VLOOKUP(L4796,Key!$A$1:$C$73,2,FALSE)</f>
        <v>43.038580000000003</v>
      </c>
      <c r="N4796">
        <f>VLOOKUP(L4796,Key!$A$1:$C$73,3,FALSE)</f>
        <v>-87.90934</v>
      </c>
      <c r="O4796">
        <v>11</v>
      </c>
      <c r="P4796">
        <v>0</v>
      </c>
      <c r="Q4796">
        <v>1.7</v>
      </c>
      <c r="R4796">
        <v>1.6</v>
      </c>
      <c r="S4796">
        <v>66</v>
      </c>
      <c r="T4796">
        <f t="shared" si="666"/>
        <v>-1</v>
      </c>
      <c r="U4796" s="1">
        <v>42838</v>
      </c>
      <c r="V4796" s="13">
        <f t="shared" si="667"/>
        <v>42826</v>
      </c>
      <c r="W4796" s="14">
        <f t="shared" si="668"/>
        <v>42838</v>
      </c>
      <c r="X4796" s="1" t="str">
        <f t="shared" si="669"/>
        <v>Thursday</v>
      </c>
      <c r="Y4796" s="2">
        <v>0.66864583333333327</v>
      </c>
      <c r="Z4796" s="2">
        <f t="shared" si="670"/>
        <v>0.66666666666666663</v>
      </c>
      <c r="AA4796">
        <f>1</f>
        <v>1</v>
      </c>
      <c r="AB4796" s="1">
        <v>42838</v>
      </c>
      <c r="AC4796" s="13">
        <f t="shared" si="671"/>
        <v>42826</v>
      </c>
      <c r="AD4796" s="14">
        <f t="shared" si="672"/>
        <v>42838</v>
      </c>
      <c r="AE4796" s="1" t="str">
        <f t="shared" si="673"/>
        <v>Thursday</v>
      </c>
      <c r="AF4796" s="2">
        <v>0.67586805555555562</v>
      </c>
      <c r="AG4796" s="2">
        <f t="shared" si="674"/>
        <v>0.66666666666666663</v>
      </c>
      <c r="AH4796" t="s">
        <v>23</v>
      </c>
    </row>
    <row r="4797" spans="1:34" x14ac:dyDescent="0.25">
      <c r="A4797">
        <v>563412</v>
      </c>
      <c r="B4797" t="s">
        <v>29</v>
      </c>
      <c r="C4797" t="s">
        <v>45</v>
      </c>
      <c r="D4797" t="s">
        <v>46</v>
      </c>
      <c r="E4797">
        <v>60043</v>
      </c>
      <c r="F4797" t="s">
        <v>20</v>
      </c>
      <c r="G4797" t="s">
        <v>32</v>
      </c>
      <c r="H4797">
        <v>5441</v>
      </c>
      <c r="I4797" t="s">
        <v>37</v>
      </c>
      <c r="J4797">
        <f>VLOOKUP(I4797,Key!$A$1:$C$73,2,FALSE)</f>
        <v>43.049230000000001</v>
      </c>
      <c r="K4797">
        <f>VLOOKUP(I4797,Key!$A$1:$C$73,3,FALSE)</f>
        <v>-87.911940000000001</v>
      </c>
      <c r="L4797" t="s">
        <v>26</v>
      </c>
      <c r="M4797">
        <f>VLOOKUP(L4797,Key!$A$1:$C$73,2,FALSE)</f>
        <v>43.034619999999997</v>
      </c>
      <c r="N4797">
        <f>VLOOKUP(L4797,Key!$A$1:$C$73,3,FALSE)</f>
        <v>-87.917500000000004</v>
      </c>
      <c r="O4797">
        <v>9</v>
      </c>
      <c r="P4797">
        <v>0</v>
      </c>
      <c r="Q4797">
        <v>1.4</v>
      </c>
      <c r="R4797">
        <v>1.3</v>
      </c>
      <c r="S4797">
        <v>54</v>
      </c>
      <c r="T4797">
        <f t="shared" si="666"/>
        <v>-1</v>
      </c>
      <c r="U4797" s="1">
        <v>42838</v>
      </c>
      <c r="V4797" s="13">
        <f t="shared" si="667"/>
        <v>42826</v>
      </c>
      <c r="W4797" s="14">
        <f t="shared" si="668"/>
        <v>42838</v>
      </c>
      <c r="X4797" s="1" t="str">
        <f t="shared" si="669"/>
        <v>Thursday</v>
      </c>
      <c r="Y4797" s="2">
        <v>0.72321759259259266</v>
      </c>
      <c r="Z4797" s="2">
        <f t="shared" si="670"/>
        <v>0.70833333333333326</v>
      </c>
      <c r="AA4797">
        <f>1</f>
        <v>1</v>
      </c>
      <c r="AB4797" s="1">
        <v>42838</v>
      </c>
      <c r="AC4797" s="13">
        <f t="shared" si="671"/>
        <v>42826</v>
      </c>
      <c r="AD4797" s="14">
        <f t="shared" si="672"/>
        <v>42838</v>
      </c>
      <c r="AE4797" s="1" t="str">
        <f t="shared" si="673"/>
        <v>Thursday</v>
      </c>
      <c r="AF4797" s="2">
        <v>0.72946759259259253</v>
      </c>
      <c r="AG4797" s="2">
        <f t="shared" si="674"/>
        <v>0.75</v>
      </c>
      <c r="AH4797" t="s">
        <v>23</v>
      </c>
    </row>
    <row r="4798" spans="1:34" x14ac:dyDescent="0.25">
      <c r="A4798">
        <v>1017964</v>
      </c>
      <c r="B4798" t="s">
        <v>29</v>
      </c>
      <c r="C4798" t="s">
        <v>47</v>
      </c>
      <c r="D4798" t="s">
        <v>31</v>
      </c>
      <c r="E4798">
        <v>53202</v>
      </c>
      <c r="F4798" t="s">
        <v>20</v>
      </c>
      <c r="G4798" t="s">
        <v>32</v>
      </c>
      <c r="H4798">
        <v>11049</v>
      </c>
      <c r="I4798" t="s">
        <v>44</v>
      </c>
      <c r="J4798">
        <f>VLOOKUP(I4798,Key!$A$1:$C$73,2,FALSE)</f>
        <v>43.03886</v>
      </c>
      <c r="K4798">
        <f>VLOOKUP(I4798,Key!$A$1:$C$73,3,FALSE)</f>
        <v>-87.902720000000002</v>
      </c>
      <c r="L4798" t="s">
        <v>22</v>
      </c>
      <c r="M4798">
        <f>VLOOKUP(L4798,Key!$A$1:$C$73,2,FALSE)</f>
        <v>43.058619999999998</v>
      </c>
      <c r="N4798">
        <f>VLOOKUP(L4798,Key!$A$1:$C$73,3,FALSE)</f>
        <v>-87.885319999999993</v>
      </c>
      <c r="O4798">
        <v>11</v>
      </c>
      <c r="P4798">
        <v>0</v>
      </c>
      <c r="Q4798">
        <v>1.7</v>
      </c>
      <c r="R4798">
        <v>1.6</v>
      </c>
      <c r="S4798">
        <v>66</v>
      </c>
      <c r="T4798">
        <f t="shared" si="666"/>
        <v>-1</v>
      </c>
      <c r="U4798" s="1">
        <v>42838</v>
      </c>
      <c r="V4798" s="13">
        <f t="shared" si="667"/>
        <v>42826</v>
      </c>
      <c r="W4798" s="14">
        <f t="shared" si="668"/>
        <v>42838</v>
      </c>
      <c r="X4798" s="1" t="str">
        <f t="shared" si="669"/>
        <v>Thursday</v>
      </c>
      <c r="Y4798" s="2">
        <v>0.7572106481481482</v>
      </c>
      <c r="Z4798" s="2">
        <f t="shared" si="670"/>
        <v>0.75</v>
      </c>
      <c r="AA4798">
        <f>1</f>
        <v>1</v>
      </c>
      <c r="AB4798" s="1">
        <v>42838</v>
      </c>
      <c r="AC4798" s="13">
        <f t="shared" si="671"/>
        <v>42826</v>
      </c>
      <c r="AD4798" s="14">
        <f t="shared" si="672"/>
        <v>42838</v>
      </c>
      <c r="AE4798" s="1" t="str">
        <f t="shared" si="673"/>
        <v>Thursday</v>
      </c>
      <c r="AF4798" s="2">
        <v>0.76525462962962953</v>
      </c>
      <c r="AG4798" s="2">
        <f t="shared" si="674"/>
        <v>0.75</v>
      </c>
      <c r="AH4798" t="s">
        <v>23</v>
      </c>
    </row>
    <row r="4799" spans="1:34" x14ac:dyDescent="0.25">
      <c r="A4799">
        <v>1357250</v>
      </c>
      <c r="B4799" t="s">
        <v>29</v>
      </c>
      <c r="C4799" t="s">
        <v>47</v>
      </c>
      <c r="D4799" t="s">
        <v>31</v>
      </c>
      <c r="E4799">
        <v>53202</v>
      </c>
      <c r="F4799" t="s">
        <v>20</v>
      </c>
      <c r="G4799" t="s">
        <v>32</v>
      </c>
      <c r="H4799">
        <v>11000</v>
      </c>
      <c r="I4799" t="s">
        <v>44</v>
      </c>
      <c r="J4799">
        <f>VLOOKUP(I4799,Key!$A$1:$C$73,2,FALSE)</f>
        <v>43.03886</v>
      </c>
      <c r="K4799">
        <f>VLOOKUP(I4799,Key!$A$1:$C$73,3,FALSE)</f>
        <v>-87.902720000000002</v>
      </c>
      <c r="L4799" t="s">
        <v>78</v>
      </c>
      <c r="M4799">
        <f>VLOOKUP(L4799,Key!$A$1:$C$73,2,FALSE)</f>
        <v>43.048200000000001</v>
      </c>
      <c r="N4799">
        <f>VLOOKUP(L4799,Key!$A$1:$C$73,3,FALSE)</f>
        <v>-87.900859999999994</v>
      </c>
      <c r="O4799">
        <v>6</v>
      </c>
      <c r="P4799">
        <v>0</v>
      </c>
      <c r="Q4799">
        <v>0.9</v>
      </c>
      <c r="R4799">
        <v>0.9</v>
      </c>
      <c r="S4799">
        <v>36</v>
      </c>
      <c r="T4799">
        <f t="shared" si="666"/>
        <v>-1</v>
      </c>
      <c r="U4799" s="1">
        <v>42838</v>
      </c>
      <c r="V4799" s="13">
        <f t="shared" si="667"/>
        <v>42826</v>
      </c>
      <c r="W4799" s="14">
        <f t="shared" si="668"/>
        <v>42838</v>
      </c>
      <c r="X4799" s="1" t="str">
        <f t="shared" si="669"/>
        <v>Thursday</v>
      </c>
      <c r="Y4799" s="2">
        <v>0.8138657407407407</v>
      </c>
      <c r="Z4799" s="2">
        <f t="shared" si="670"/>
        <v>0.83333333333333326</v>
      </c>
      <c r="AA4799">
        <f>1</f>
        <v>1</v>
      </c>
      <c r="AB4799" s="1">
        <v>42838</v>
      </c>
      <c r="AC4799" s="13">
        <f t="shared" si="671"/>
        <v>42826</v>
      </c>
      <c r="AD4799" s="14">
        <f t="shared" si="672"/>
        <v>42838</v>
      </c>
      <c r="AE4799" s="1" t="str">
        <f t="shared" si="673"/>
        <v>Thursday</v>
      </c>
      <c r="AF4799" s="2">
        <v>0.81802083333333331</v>
      </c>
      <c r="AG4799" s="2">
        <f t="shared" si="674"/>
        <v>0.83333333333333326</v>
      </c>
      <c r="AH4799" t="s">
        <v>23</v>
      </c>
    </row>
    <row r="4800" spans="1:34" x14ac:dyDescent="0.25">
      <c r="A4800">
        <v>1468696</v>
      </c>
      <c r="B4800" t="s">
        <v>29</v>
      </c>
      <c r="C4800" t="s">
        <v>35</v>
      </c>
      <c r="D4800" t="s">
        <v>31</v>
      </c>
      <c r="E4800">
        <v>53226</v>
      </c>
      <c r="F4800" t="s">
        <v>20</v>
      </c>
      <c r="G4800" t="s">
        <v>32</v>
      </c>
      <c r="H4800">
        <v>45</v>
      </c>
      <c r="I4800" t="s">
        <v>78</v>
      </c>
      <c r="J4800">
        <f>VLOOKUP(I4800,Key!$A$1:$C$73,2,FALSE)</f>
        <v>43.048200000000001</v>
      </c>
      <c r="K4800">
        <f>VLOOKUP(I4800,Key!$A$1:$C$73,3,FALSE)</f>
        <v>-87.900859999999994</v>
      </c>
      <c r="L4800" t="s">
        <v>44</v>
      </c>
      <c r="M4800">
        <f>VLOOKUP(L4800,Key!$A$1:$C$73,2,FALSE)</f>
        <v>43.03886</v>
      </c>
      <c r="N4800">
        <f>VLOOKUP(L4800,Key!$A$1:$C$73,3,FALSE)</f>
        <v>-87.902720000000002</v>
      </c>
      <c r="O4800">
        <v>9</v>
      </c>
      <c r="P4800">
        <v>0</v>
      </c>
      <c r="Q4800">
        <v>1.4</v>
      </c>
      <c r="R4800">
        <v>1.3</v>
      </c>
      <c r="S4800">
        <v>54</v>
      </c>
      <c r="T4800">
        <f t="shared" si="666"/>
        <v>-1</v>
      </c>
      <c r="U4800" s="1">
        <v>42839</v>
      </c>
      <c r="V4800" s="13">
        <f t="shared" si="667"/>
        <v>42826</v>
      </c>
      <c r="W4800" s="14">
        <f t="shared" si="668"/>
        <v>42839</v>
      </c>
      <c r="X4800" s="1" t="str">
        <f t="shared" si="669"/>
        <v>Friday</v>
      </c>
      <c r="Y4800" s="2">
        <v>0.32060185185185186</v>
      </c>
      <c r="Z4800" s="2">
        <f t="shared" si="670"/>
        <v>0.33333333333333331</v>
      </c>
      <c r="AA4800">
        <f>1</f>
        <v>1</v>
      </c>
      <c r="AB4800" s="1">
        <v>42839</v>
      </c>
      <c r="AC4800" s="13">
        <f t="shared" si="671"/>
        <v>42826</v>
      </c>
      <c r="AD4800" s="14">
        <f t="shared" si="672"/>
        <v>42839</v>
      </c>
      <c r="AE4800" s="1" t="str">
        <f t="shared" si="673"/>
        <v>Friday</v>
      </c>
      <c r="AF4800" s="2">
        <v>0.32671296296296298</v>
      </c>
      <c r="AG4800" s="2">
        <f t="shared" si="674"/>
        <v>0.33333333333333331</v>
      </c>
      <c r="AH4800" t="s">
        <v>23</v>
      </c>
    </row>
    <row r="4801" spans="1:34" x14ac:dyDescent="0.25">
      <c r="A4801">
        <v>717793</v>
      </c>
      <c r="B4801" t="s">
        <v>29</v>
      </c>
      <c r="C4801" t="s">
        <v>47</v>
      </c>
      <c r="D4801" t="s">
        <v>31</v>
      </c>
      <c r="E4801">
        <v>53202</v>
      </c>
      <c r="F4801" t="s">
        <v>20</v>
      </c>
      <c r="G4801" t="s">
        <v>32</v>
      </c>
      <c r="H4801">
        <v>11062</v>
      </c>
      <c r="I4801" t="s">
        <v>36</v>
      </c>
      <c r="J4801">
        <f>VLOOKUP(I4801,Key!$A$1:$C$73,2,FALSE)</f>
        <v>43.03519</v>
      </c>
      <c r="K4801">
        <f>VLOOKUP(I4801,Key!$A$1:$C$73,3,FALSE)</f>
        <v>-87.907390000000007</v>
      </c>
      <c r="L4801" t="s">
        <v>92</v>
      </c>
      <c r="M4801">
        <f>VLOOKUP(L4801,Key!$A$1:$C$73,2,FALSE)</f>
        <v>43.038245000000003</v>
      </c>
      <c r="N4801">
        <f>VLOOKUP(L4801,Key!$A$1:$C$73,3,FALSE)</f>
        <v>-87.914811999999998</v>
      </c>
      <c r="O4801">
        <v>8</v>
      </c>
      <c r="P4801">
        <v>0</v>
      </c>
      <c r="Q4801">
        <v>1.2</v>
      </c>
      <c r="R4801">
        <v>1.1000000000000001</v>
      </c>
      <c r="S4801">
        <v>48</v>
      </c>
      <c r="T4801">
        <f t="shared" si="666"/>
        <v>-1</v>
      </c>
      <c r="U4801" s="1">
        <v>42839</v>
      </c>
      <c r="V4801" s="13">
        <f t="shared" si="667"/>
        <v>42826</v>
      </c>
      <c r="W4801" s="14">
        <f t="shared" si="668"/>
        <v>42839</v>
      </c>
      <c r="X4801" s="1" t="str">
        <f t="shared" si="669"/>
        <v>Friday</v>
      </c>
      <c r="Y4801" s="2">
        <v>0.54087962962962965</v>
      </c>
      <c r="Z4801" s="2">
        <f t="shared" si="670"/>
        <v>0.54166666666666663</v>
      </c>
      <c r="AA4801">
        <f>1</f>
        <v>1</v>
      </c>
      <c r="AB4801" s="1">
        <v>42839</v>
      </c>
      <c r="AC4801" s="13">
        <f t="shared" si="671"/>
        <v>42826</v>
      </c>
      <c r="AD4801" s="14">
        <f t="shared" si="672"/>
        <v>42839</v>
      </c>
      <c r="AE4801" s="1" t="str">
        <f t="shared" si="673"/>
        <v>Friday</v>
      </c>
      <c r="AF4801" s="2">
        <v>0.54622685185185182</v>
      </c>
      <c r="AG4801" s="2">
        <f t="shared" si="674"/>
        <v>0.54166666666666663</v>
      </c>
      <c r="AH4801" t="s">
        <v>23</v>
      </c>
    </row>
    <row r="4802" spans="1:34" x14ac:dyDescent="0.25">
      <c r="A4802">
        <v>1344495</v>
      </c>
      <c r="B4802" t="s">
        <v>29</v>
      </c>
      <c r="C4802" t="s">
        <v>164</v>
      </c>
      <c r="D4802" t="s">
        <v>31</v>
      </c>
      <c r="E4802">
        <v>53144</v>
      </c>
      <c r="F4802" t="s">
        <v>20</v>
      </c>
      <c r="G4802" t="s">
        <v>32</v>
      </c>
      <c r="H4802">
        <v>11119</v>
      </c>
      <c r="I4802" t="s">
        <v>64</v>
      </c>
      <c r="J4802">
        <f>VLOOKUP(I4802,Key!$A$1:$C$73,2,FALSE)</f>
        <v>43.069021999999997</v>
      </c>
      <c r="K4802">
        <f>VLOOKUP(I4802,Key!$A$1:$C$73,3,FALSE)</f>
        <v>-87.887940999999998</v>
      </c>
      <c r="L4802" t="s">
        <v>40</v>
      </c>
      <c r="M4802">
        <f>VLOOKUP(L4802,Key!$A$1:$C$73,2,FALSE)</f>
        <v>43.06033</v>
      </c>
      <c r="N4802">
        <f>VLOOKUP(L4802,Key!$A$1:$C$73,3,FALSE)</f>
        <v>-87.89546</v>
      </c>
      <c r="O4802">
        <v>6</v>
      </c>
      <c r="P4802">
        <v>0</v>
      </c>
      <c r="Q4802">
        <v>0.9</v>
      </c>
      <c r="R4802">
        <v>0.9</v>
      </c>
      <c r="S4802">
        <v>36</v>
      </c>
      <c r="T4802">
        <f t="shared" ref="T4802:T4865" si="675">-1</f>
        <v>-1</v>
      </c>
      <c r="U4802" s="1">
        <v>42839</v>
      </c>
      <c r="V4802" s="13">
        <f t="shared" ref="V4802:V4865" si="676">DATE(YEAR(U4802), MONTH(U4802), 1)</f>
        <v>42826</v>
      </c>
      <c r="W4802" s="14">
        <f t="shared" ref="W4802:W4865" si="677">U4802</f>
        <v>42839</v>
      </c>
      <c r="X4802" s="1" t="str">
        <f t="shared" ref="X4802:X4865" si="678">TEXT(W4802,"dddd")</f>
        <v>Friday</v>
      </c>
      <c r="Y4802" s="2">
        <v>0.55172453703703705</v>
      </c>
      <c r="Z4802" s="2">
        <f t="shared" ref="Z4802:Z4865" si="679">MROUND(Y4802, "1:00")</f>
        <v>0.54166666666666663</v>
      </c>
      <c r="AA4802">
        <f>1</f>
        <v>1</v>
      </c>
      <c r="AB4802" s="1">
        <v>42839</v>
      </c>
      <c r="AC4802" s="13">
        <f t="shared" ref="AC4802:AC4865" si="680">DATE(YEAR(AB4802), MONTH(AB4802), 1)</f>
        <v>42826</v>
      </c>
      <c r="AD4802" s="14">
        <f t="shared" ref="AD4802:AD4865" si="681">AB4802</f>
        <v>42839</v>
      </c>
      <c r="AE4802" s="1" t="str">
        <f t="shared" ref="AE4802:AE4865" si="682">TEXT(AD4802,"dddd")</f>
        <v>Friday</v>
      </c>
      <c r="AF4802" s="2">
        <v>0.55572916666666672</v>
      </c>
      <c r="AG4802" s="2">
        <f t="shared" ref="AG4802:AG4865" si="683">MROUND(AF4802, "1:00")</f>
        <v>0.54166666666666663</v>
      </c>
      <c r="AH4802" t="s">
        <v>23</v>
      </c>
    </row>
    <row r="4803" spans="1:34" x14ac:dyDescent="0.25">
      <c r="A4803">
        <v>1371872</v>
      </c>
      <c r="B4803" t="s">
        <v>29</v>
      </c>
      <c r="C4803" t="s">
        <v>35</v>
      </c>
      <c r="D4803" t="s">
        <v>31</v>
      </c>
      <c r="E4803">
        <v>53222</v>
      </c>
      <c r="F4803" t="s">
        <v>20</v>
      </c>
      <c r="G4803" t="s">
        <v>32</v>
      </c>
      <c r="H4803">
        <v>45</v>
      </c>
      <c r="I4803" t="s">
        <v>42</v>
      </c>
      <c r="J4803">
        <f>VLOOKUP(I4803,Key!$A$1:$C$73,2,FALSE)</f>
        <v>43.038719999999998</v>
      </c>
      <c r="K4803">
        <f>VLOOKUP(I4803,Key!$A$1:$C$73,3,FALSE)</f>
        <v>-87.905339999999995</v>
      </c>
      <c r="L4803" t="s">
        <v>81</v>
      </c>
      <c r="M4803">
        <f>VLOOKUP(L4803,Key!$A$1:$C$73,2,FALSE)</f>
        <v>43.058010000000003</v>
      </c>
      <c r="N4803">
        <f>VLOOKUP(L4803,Key!$A$1:$C$73,3,FALSE)</f>
        <v>-87.877300000000005</v>
      </c>
      <c r="O4803">
        <v>17</v>
      </c>
      <c r="P4803">
        <v>0</v>
      </c>
      <c r="Q4803">
        <v>2.6</v>
      </c>
      <c r="R4803">
        <v>2.4</v>
      </c>
      <c r="S4803">
        <v>102</v>
      </c>
      <c r="T4803">
        <f t="shared" si="675"/>
        <v>-1</v>
      </c>
      <c r="U4803" s="1">
        <v>42839</v>
      </c>
      <c r="V4803" s="13">
        <f t="shared" si="676"/>
        <v>42826</v>
      </c>
      <c r="W4803" s="14">
        <f t="shared" si="677"/>
        <v>42839</v>
      </c>
      <c r="X4803" s="1" t="str">
        <f t="shared" si="678"/>
        <v>Friday</v>
      </c>
      <c r="Y4803" s="2">
        <v>0.60251157407407407</v>
      </c>
      <c r="Z4803" s="2">
        <f t="shared" si="679"/>
        <v>0.58333333333333326</v>
      </c>
      <c r="AA4803">
        <f>1</f>
        <v>1</v>
      </c>
      <c r="AB4803" s="1">
        <v>42839</v>
      </c>
      <c r="AC4803" s="13">
        <f t="shared" si="680"/>
        <v>42826</v>
      </c>
      <c r="AD4803" s="14">
        <f t="shared" si="681"/>
        <v>42839</v>
      </c>
      <c r="AE4803" s="1" t="str">
        <f t="shared" si="682"/>
        <v>Friday</v>
      </c>
      <c r="AF4803" s="2">
        <v>0.61432870370370374</v>
      </c>
      <c r="AG4803" s="2">
        <f t="shared" si="683"/>
        <v>0.625</v>
      </c>
      <c r="AH4803" t="s">
        <v>23</v>
      </c>
    </row>
    <row r="4804" spans="1:34" x14ac:dyDescent="0.25">
      <c r="A4804">
        <v>1518070</v>
      </c>
      <c r="B4804" t="s">
        <v>29</v>
      </c>
      <c r="C4804" t="s">
        <v>47</v>
      </c>
      <c r="D4804" t="s">
        <v>31</v>
      </c>
      <c r="E4804">
        <v>53211</v>
      </c>
      <c r="F4804" t="s">
        <v>20</v>
      </c>
      <c r="G4804" t="s">
        <v>50</v>
      </c>
      <c r="H4804">
        <v>344</v>
      </c>
      <c r="I4804" t="s">
        <v>86</v>
      </c>
      <c r="J4804">
        <f>VLOOKUP(I4804,Key!$A$1:$C$73,2,FALSE)</f>
        <v>43.052549999999997</v>
      </c>
      <c r="K4804">
        <f>VLOOKUP(I4804,Key!$A$1:$C$73,3,FALSE)</f>
        <v>-87.909329999999997</v>
      </c>
      <c r="L4804" t="s">
        <v>26</v>
      </c>
      <c r="M4804">
        <f>VLOOKUP(L4804,Key!$A$1:$C$73,2,FALSE)</f>
        <v>43.034619999999997</v>
      </c>
      <c r="N4804">
        <f>VLOOKUP(L4804,Key!$A$1:$C$73,3,FALSE)</f>
        <v>-87.917500000000004</v>
      </c>
      <c r="O4804">
        <v>11</v>
      </c>
      <c r="P4804">
        <v>0</v>
      </c>
      <c r="Q4804">
        <v>1.7</v>
      </c>
      <c r="R4804">
        <v>1.6</v>
      </c>
      <c r="S4804">
        <v>66</v>
      </c>
      <c r="T4804">
        <f t="shared" si="675"/>
        <v>-1</v>
      </c>
      <c r="U4804" s="1">
        <v>42839</v>
      </c>
      <c r="V4804" s="13">
        <f t="shared" si="676"/>
        <v>42826</v>
      </c>
      <c r="W4804" s="14">
        <f t="shared" si="677"/>
        <v>42839</v>
      </c>
      <c r="X4804" s="1" t="str">
        <f t="shared" si="678"/>
        <v>Friday</v>
      </c>
      <c r="Y4804" s="2">
        <v>0.61214120370370373</v>
      </c>
      <c r="Z4804" s="2">
        <f t="shared" si="679"/>
        <v>0.625</v>
      </c>
      <c r="AA4804">
        <f>1</f>
        <v>1</v>
      </c>
      <c r="AB4804" s="1">
        <v>42839</v>
      </c>
      <c r="AC4804" s="13">
        <f t="shared" si="680"/>
        <v>42826</v>
      </c>
      <c r="AD4804" s="14">
        <f t="shared" si="681"/>
        <v>42839</v>
      </c>
      <c r="AE4804" s="1" t="str">
        <f t="shared" si="682"/>
        <v>Friday</v>
      </c>
      <c r="AF4804" s="2">
        <v>0.61976851851851855</v>
      </c>
      <c r="AG4804" s="2">
        <f t="shared" si="683"/>
        <v>0.625</v>
      </c>
      <c r="AH4804" t="s">
        <v>23</v>
      </c>
    </row>
    <row r="4805" spans="1:34" x14ac:dyDescent="0.25">
      <c r="A4805">
        <v>1153627</v>
      </c>
      <c r="B4805" t="s">
        <v>29</v>
      </c>
      <c r="C4805" t="s">
        <v>47</v>
      </c>
      <c r="D4805" t="s">
        <v>31</v>
      </c>
      <c r="E4805">
        <v>53202</v>
      </c>
      <c r="F4805" t="s">
        <v>20</v>
      </c>
      <c r="G4805" t="s">
        <v>32</v>
      </c>
      <c r="H4805">
        <v>11163</v>
      </c>
      <c r="I4805" t="s">
        <v>88</v>
      </c>
      <c r="J4805">
        <f>VLOOKUP(I4805,Key!$A$1:$C$73,2,FALSE)</f>
        <v>43.059550000000002</v>
      </c>
      <c r="K4805">
        <f>VLOOKUP(I4805,Key!$A$1:$C$73,3,FALSE)</f>
        <v>-88.008840000000006</v>
      </c>
      <c r="L4805" t="s">
        <v>88</v>
      </c>
      <c r="M4805">
        <f>VLOOKUP(L4805,Key!$A$1:$C$73,2,FALSE)</f>
        <v>43.059550000000002</v>
      </c>
      <c r="N4805">
        <f>VLOOKUP(L4805,Key!$A$1:$C$73,3,FALSE)</f>
        <v>-88.008840000000006</v>
      </c>
      <c r="O4805">
        <v>5</v>
      </c>
      <c r="P4805">
        <v>0</v>
      </c>
      <c r="Q4805">
        <v>0.8</v>
      </c>
      <c r="R4805">
        <v>0.7</v>
      </c>
      <c r="S4805">
        <v>30</v>
      </c>
      <c r="T4805">
        <f t="shared" si="675"/>
        <v>-1</v>
      </c>
      <c r="U4805" s="1">
        <v>42839</v>
      </c>
      <c r="V4805" s="13">
        <f t="shared" si="676"/>
        <v>42826</v>
      </c>
      <c r="W4805" s="14">
        <f t="shared" si="677"/>
        <v>42839</v>
      </c>
      <c r="X4805" s="1" t="str">
        <f t="shared" si="678"/>
        <v>Friday</v>
      </c>
      <c r="Y4805" s="2">
        <v>0.6177083333333333</v>
      </c>
      <c r="Z4805" s="2">
        <f t="shared" si="679"/>
        <v>0.625</v>
      </c>
      <c r="AA4805">
        <f>1</f>
        <v>1</v>
      </c>
      <c r="AB4805" s="1">
        <v>42839</v>
      </c>
      <c r="AC4805" s="13">
        <f t="shared" si="680"/>
        <v>42826</v>
      </c>
      <c r="AD4805" s="14">
        <f t="shared" si="681"/>
        <v>42839</v>
      </c>
      <c r="AE4805" s="1" t="str">
        <f t="shared" si="682"/>
        <v>Friday</v>
      </c>
      <c r="AF4805" s="2">
        <v>0.62099537037037034</v>
      </c>
      <c r="AG4805" s="2">
        <f t="shared" si="683"/>
        <v>0.625</v>
      </c>
      <c r="AH4805" t="s">
        <v>25</v>
      </c>
    </row>
    <row r="4806" spans="1:34" x14ac:dyDescent="0.25">
      <c r="A4806">
        <v>1360133</v>
      </c>
      <c r="B4806" t="s">
        <v>29</v>
      </c>
      <c r="C4806" t="s">
        <v>103</v>
      </c>
      <c r="D4806" t="s">
        <v>31</v>
      </c>
      <c r="E4806">
        <v>53212</v>
      </c>
      <c r="F4806" t="s">
        <v>20</v>
      </c>
      <c r="G4806" t="s">
        <v>32</v>
      </c>
      <c r="H4806">
        <v>214</v>
      </c>
      <c r="I4806" t="s">
        <v>66</v>
      </c>
      <c r="J4806">
        <f>VLOOKUP(I4806,Key!$A$1:$C$73,2,FALSE)</f>
        <v>43.078530000000001</v>
      </c>
      <c r="K4806">
        <f>VLOOKUP(I4806,Key!$A$1:$C$73,3,FALSE)</f>
        <v>-87.882620000000003</v>
      </c>
      <c r="L4806" t="s">
        <v>61</v>
      </c>
      <c r="M4806">
        <f>VLOOKUP(L4806,Key!$A$1:$C$73,2,FALSE)</f>
        <v>43.060786</v>
      </c>
      <c r="N4806">
        <f>VLOOKUP(L4806,Key!$A$1:$C$73,3,FALSE)</f>
        <v>-87.883825999999999</v>
      </c>
      <c r="O4806">
        <v>38</v>
      </c>
      <c r="P4806">
        <v>0</v>
      </c>
      <c r="Q4806">
        <v>5.7</v>
      </c>
      <c r="R4806">
        <v>5.4</v>
      </c>
      <c r="S4806">
        <v>228</v>
      </c>
      <c r="T4806">
        <f t="shared" si="675"/>
        <v>-1</v>
      </c>
      <c r="U4806" s="1">
        <v>42839</v>
      </c>
      <c r="V4806" s="13">
        <f t="shared" si="676"/>
        <v>42826</v>
      </c>
      <c r="W4806" s="14">
        <f t="shared" si="677"/>
        <v>42839</v>
      </c>
      <c r="X4806" s="1" t="str">
        <f t="shared" si="678"/>
        <v>Friday</v>
      </c>
      <c r="Y4806" s="2">
        <v>0.63890046296296299</v>
      </c>
      <c r="Z4806" s="2">
        <f t="shared" si="679"/>
        <v>0.625</v>
      </c>
      <c r="AA4806">
        <f>1</f>
        <v>1</v>
      </c>
      <c r="AB4806" s="1">
        <v>42839</v>
      </c>
      <c r="AC4806" s="13">
        <f t="shared" si="680"/>
        <v>42826</v>
      </c>
      <c r="AD4806" s="14">
        <f t="shared" si="681"/>
        <v>42839</v>
      </c>
      <c r="AE4806" s="1" t="str">
        <f t="shared" si="682"/>
        <v>Friday</v>
      </c>
      <c r="AF4806" s="2">
        <v>0.66589120370370369</v>
      </c>
      <c r="AG4806" s="2">
        <f t="shared" si="683"/>
        <v>0.66666666666666663</v>
      </c>
      <c r="AH4806" t="s">
        <v>23</v>
      </c>
    </row>
    <row r="4807" spans="1:34" x14ac:dyDescent="0.25">
      <c r="A4807">
        <v>1538823</v>
      </c>
      <c r="B4807" t="s">
        <v>29</v>
      </c>
      <c r="C4807" t="s">
        <v>47</v>
      </c>
      <c r="D4807" t="s">
        <v>31</v>
      </c>
      <c r="E4807">
        <v>53202</v>
      </c>
      <c r="F4807" t="s">
        <v>20</v>
      </c>
      <c r="G4807" t="s">
        <v>32</v>
      </c>
      <c r="H4807">
        <v>5440</v>
      </c>
      <c r="I4807" t="s">
        <v>62</v>
      </c>
      <c r="J4807">
        <f>VLOOKUP(I4807,Key!$A$1:$C$73,2,FALSE)</f>
        <v>43.052460000000004</v>
      </c>
      <c r="K4807">
        <f>VLOOKUP(I4807,Key!$A$1:$C$73,3,FALSE)</f>
        <v>-87.891000000000005</v>
      </c>
      <c r="L4807" t="s">
        <v>22</v>
      </c>
      <c r="M4807">
        <f>VLOOKUP(L4807,Key!$A$1:$C$73,2,FALSE)</f>
        <v>43.058619999999998</v>
      </c>
      <c r="N4807">
        <f>VLOOKUP(L4807,Key!$A$1:$C$73,3,FALSE)</f>
        <v>-87.885319999999993</v>
      </c>
      <c r="O4807">
        <v>4</v>
      </c>
      <c r="P4807">
        <v>0</v>
      </c>
      <c r="Q4807">
        <v>0.6</v>
      </c>
      <c r="R4807">
        <v>0.6</v>
      </c>
      <c r="S4807">
        <v>24</v>
      </c>
      <c r="T4807">
        <f t="shared" si="675"/>
        <v>-1</v>
      </c>
      <c r="U4807" s="1">
        <v>42839</v>
      </c>
      <c r="V4807" s="13">
        <f t="shared" si="676"/>
        <v>42826</v>
      </c>
      <c r="W4807" s="14">
        <f t="shared" si="677"/>
        <v>42839</v>
      </c>
      <c r="X4807" s="1" t="str">
        <f t="shared" si="678"/>
        <v>Friday</v>
      </c>
      <c r="Y4807" s="2">
        <v>0.64731481481481479</v>
      </c>
      <c r="Z4807" s="2">
        <f t="shared" si="679"/>
        <v>0.66666666666666663</v>
      </c>
      <c r="AA4807">
        <f>1</f>
        <v>1</v>
      </c>
      <c r="AB4807" s="1">
        <v>42839</v>
      </c>
      <c r="AC4807" s="13">
        <f t="shared" si="680"/>
        <v>42826</v>
      </c>
      <c r="AD4807" s="14">
        <f t="shared" si="681"/>
        <v>42839</v>
      </c>
      <c r="AE4807" s="1" t="str">
        <f t="shared" si="682"/>
        <v>Friday</v>
      </c>
      <c r="AF4807" s="2">
        <v>0.65012731481481478</v>
      </c>
      <c r="AG4807" s="2">
        <f t="shared" si="683"/>
        <v>0.66666666666666663</v>
      </c>
      <c r="AH4807" t="s">
        <v>23</v>
      </c>
    </row>
    <row r="4808" spans="1:34" x14ac:dyDescent="0.25">
      <c r="A4808">
        <v>1357250</v>
      </c>
      <c r="B4808" t="s">
        <v>29</v>
      </c>
      <c r="C4808" t="s">
        <v>47</v>
      </c>
      <c r="D4808" t="s">
        <v>31</v>
      </c>
      <c r="E4808">
        <v>53202</v>
      </c>
      <c r="F4808" t="s">
        <v>20</v>
      </c>
      <c r="G4808" t="s">
        <v>32</v>
      </c>
      <c r="H4808">
        <v>1000</v>
      </c>
      <c r="I4808" t="s">
        <v>42</v>
      </c>
      <c r="J4808">
        <f>VLOOKUP(I4808,Key!$A$1:$C$73,2,FALSE)</f>
        <v>43.038719999999998</v>
      </c>
      <c r="K4808">
        <f>VLOOKUP(I4808,Key!$A$1:$C$73,3,FALSE)</f>
        <v>-87.905339999999995</v>
      </c>
      <c r="L4808" t="s">
        <v>78</v>
      </c>
      <c r="M4808">
        <f>VLOOKUP(L4808,Key!$A$1:$C$73,2,FALSE)</f>
        <v>43.048200000000001</v>
      </c>
      <c r="N4808">
        <f>VLOOKUP(L4808,Key!$A$1:$C$73,3,FALSE)</f>
        <v>-87.900859999999994</v>
      </c>
      <c r="O4808">
        <v>7</v>
      </c>
      <c r="P4808">
        <v>0</v>
      </c>
      <c r="Q4808">
        <v>1.1000000000000001</v>
      </c>
      <c r="R4808">
        <v>1</v>
      </c>
      <c r="S4808">
        <v>42</v>
      </c>
      <c r="T4808">
        <f t="shared" si="675"/>
        <v>-1</v>
      </c>
      <c r="U4808" s="1">
        <v>42839</v>
      </c>
      <c r="V4808" s="13">
        <f t="shared" si="676"/>
        <v>42826</v>
      </c>
      <c r="W4808" s="14">
        <f t="shared" si="677"/>
        <v>42839</v>
      </c>
      <c r="X4808" s="1" t="str">
        <f t="shared" si="678"/>
        <v>Friday</v>
      </c>
      <c r="Y4808" s="2">
        <v>0.69366898148148148</v>
      </c>
      <c r="Z4808" s="2">
        <f t="shared" si="679"/>
        <v>0.70833333333333326</v>
      </c>
      <c r="AA4808">
        <f>1</f>
        <v>1</v>
      </c>
      <c r="AB4808" s="1">
        <v>42839</v>
      </c>
      <c r="AC4808" s="13">
        <f t="shared" si="680"/>
        <v>42826</v>
      </c>
      <c r="AD4808" s="14">
        <f t="shared" si="681"/>
        <v>42839</v>
      </c>
      <c r="AE4808" s="1" t="str">
        <f t="shared" si="682"/>
        <v>Friday</v>
      </c>
      <c r="AF4808" s="2">
        <v>0.69809027777777777</v>
      </c>
      <c r="AG4808" s="2">
        <f t="shared" si="683"/>
        <v>0.70833333333333326</v>
      </c>
      <c r="AH4808" t="s">
        <v>23</v>
      </c>
    </row>
    <row r="4809" spans="1:34" x14ac:dyDescent="0.25">
      <c r="A4809">
        <v>1149880</v>
      </c>
      <c r="B4809" t="s">
        <v>29</v>
      </c>
      <c r="C4809" t="s">
        <v>47</v>
      </c>
      <c r="D4809" t="s">
        <v>31</v>
      </c>
      <c r="E4809">
        <v>53212</v>
      </c>
      <c r="F4809" t="s">
        <v>20</v>
      </c>
      <c r="G4809" t="s">
        <v>32</v>
      </c>
      <c r="H4809">
        <v>5548</v>
      </c>
      <c r="I4809" t="s">
        <v>74</v>
      </c>
      <c r="J4809">
        <f>VLOOKUP(I4809,Key!$A$1:$C$73,2,FALSE)</f>
        <v>43.05536</v>
      </c>
      <c r="K4809">
        <f>VLOOKUP(I4809,Key!$A$1:$C$73,3,FALSE)</f>
        <v>-87.90504</v>
      </c>
      <c r="L4809" t="s">
        <v>63</v>
      </c>
      <c r="M4809">
        <f>VLOOKUP(L4809,Key!$A$1:$C$73,2,FALSE)</f>
        <v>43.066893999999998</v>
      </c>
      <c r="N4809">
        <f>VLOOKUP(L4809,Key!$A$1:$C$73,3,FALSE)</f>
        <v>-87.877936000000005</v>
      </c>
      <c r="O4809">
        <v>16</v>
      </c>
      <c r="P4809">
        <v>0</v>
      </c>
      <c r="Q4809">
        <v>2.4</v>
      </c>
      <c r="R4809">
        <v>2.2999999999999998</v>
      </c>
      <c r="S4809">
        <v>96</v>
      </c>
      <c r="T4809">
        <f t="shared" si="675"/>
        <v>-1</v>
      </c>
      <c r="U4809" s="1">
        <v>42839</v>
      </c>
      <c r="V4809" s="13">
        <f t="shared" si="676"/>
        <v>42826</v>
      </c>
      <c r="W4809" s="14">
        <f t="shared" si="677"/>
        <v>42839</v>
      </c>
      <c r="X4809" s="1" t="str">
        <f t="shared" si="678"/>
        <v>Friday</v>
      </c>
      <c r="Y4809" s="2">
        <v>0.72663194444444434</v>
      </c>
      <c r="Z4809" s="2">
        <f t="shared" si="679"/>
        <v>0.70833333333333326</v>
      </c>
      <c r="AA4809">
        <f>1</f>
        <v>1</v>
      </c>
      <c r="AB4809" s="1">
        <v>42839</v>
      </c>
      <c r="AC4809" s="13">
        <f t="shared" si="680"/>
        <v>42826</v>
      </c>
      <c r="AD4809" s="14">
        <f t="shared" si="681"/>
        <v>42839</v>
      </c>
      <c r="AE4809" s="1" t="str">
        <f t="shared" si="682"/>
        <v>Friday</v>
      </c>
      <c r="AF4809" s="2">
        <v>0.7375694444444445</v>
      </c>
      <c r="AG4809" s="2">
        <f t="shared" si="683"/>
        <v>0.75</v>
      </c>
      <c r="AH4809" t="s">
        <v>23</v>
      </c>
    </row>
    <row r="4810" spans="1:34" x14ac:dyDescent="0.25">
      <c r="A4810">
        <v>1477939</v>
      </c>
      <c r="B4810" t="s">
        <v>29</v>
      </c>
      <c r="C4810" t="s">
        <v>135</v>
      </c>
      <c r="D4810" t="s">
        <v>31</v>
      </c>
      <c r="E4810">
        <v>53010</v>
      </c>
      <c r="F4810" t="s">
        <v>20</v>
      </c>
      <c r="G4810" t="s">
        <v>32</v>
      </c>
      <c r="H4810">
        <v>5</v>
      </c>
      <c r="I4810" t="s">
        <v>136</v>
      </c>
      <c r="J4810">
        <f>VLOOKUP(I4810,Key!$A$1:$C$73,2,FALSE)</f>
        <v>43.02017</v>
      </c>
      <c r="K4810">
        <f>VLOOKUP(I4810,Key!$A$1:$C$73,3,FALSE)</f>
        <v>-87.933049999999994</v>
      </c>
      <c r="L4810" t="s">
        <v>84</v>
      </c>
      <c r="M4810">
        <f>VLOOKUP(L4810,Key!$A$1:$C$73,2,FALSE)</f>
        <v>43.040154000000001</v>
      </c>
      <c r="N4810">
        <f>VLOOKUP(L4810,Key!$A$1:$C$73,3,FALSE)</f>
        <v>-87.932113000000001</v>
      </c>
      <c r="O4810">
        <v>9</v>
      </c>
      <c r="P4810">
        <v>0</v>
      </c>
      <c r="Q4810">
        <v>1.4</v>
      </c>
      <c r="R4810">
        <v>1.3</v>
      </c>
      <c r="S4810">
        <v>54</v>
      </c>
      <c r="T4810">
        <f t="shared" si="675"/>
        <v>-1</v>
      </c>
      <c r="U4810" s="1">
        <v>42839</v>
      </c>
      <c r="V4810" s="13">
        <f t="shared" si="676"/>
        <v>42826</v>
      </c>
      <c r="W4810" s="14">
        <f t="shared" si="677"/>
        <v>42839</v>
      </c>
      <c r="X4810" s="1" t="str">
        <f t="shared" si="678"/>
        <v>Friday</v>
      </c>
      <c r="Y4810" s="2">
        <v>0.74868055555555557</v>
      </c>
      <c r="Z4810" s="2">
        <f t="shared" si="679"/>
        <v>0.75</v>
      </c>
      <c r="AA4810">
        <f>1</f>
        <v>1</v>
      </c>
      <c r="AB4810" s="1">
        <v>42839</v>
      </c>
      <c r="AC4810" s="13">
        <f t="shared" si="680"/>
        <v>42826</v>
      </c>
      <c r="AD4810" s="14">
        <f t="shared" si="681"/>
        <v>42839</v>
      </c>
      <c r="AE4810" s="1" t="str">
        <f t="shared" si="682"/>
        <v>Friday</v>
      </c>
      <c r="AF4810" s="2">
        <v>0.75539351851851855</v>
      </c>
      <c r="AG4810" s="2">
        <f t="shared" si="683"/>
        <v>0.75</v>
      </c>
      <c r="AH4810" t="s">
        <v>23</v>
      </c>
    </row>
    <row r="4811" spans="1:34" x14ac:dyDescent="0.25">
      <c r="A4811">
        <v>1564663</v>
      </c>
      <c r="B4811" t="s">
        <v>29</v>
      </c>
      <c r="C4811" t="s">
        <v>47</v>
      </c>
      <c r="D4811" t="s">
        <v>31</v>
      </c>
      <c r="E4811">
        <v>53202</v>
      </c>
      <c r="F4811" t="s">
        <v>20</v>
      </c>
      <c r="G4811" t="s">
        <v>32</v>
      </c>
      <c r="H4811">
        <v>11102</v>
      </c>
      <c r="I4811" t="s">
        <v>62</v>
      </c>
      <c r="J4811">
        <f>VLOOKUP(I4811,Key!$A$1:$C$73,2,FALSE)</f>
        <v>43.052460000000004</v>
      </c>
      <c r="K4811">
        <f>VLOOKUP(I4811,Key!$A$1:$C$73,3,FALSE)</f>
        <v>-87.891000000000005</v>
      </c>
      <c r="L4811" t="s">
        <v>22</v>
      </c>
      <c r="M4811">
        <f>VLOOKUP(L4811,Key!$A$1:$C$73,2,FALSE)</f>
        <v>43.058619999999998</v>
      </c>
      <c r="N4811">
        <f>VLOOKUP(L4811,Key!$A$1:$C$73,3,FALSE)</f>
        <v>-87.885319999999993</v>
      </c>
      <c r="O4811">
        <v>3</v>
      </c>
      <c r="P4811">
        <v>0</v>
      </c>
      <c r="Q4811">
        <v>0.5</v>
      </c>
      <c r="R4811">
        <v>0.4</v>
      </c>
      <c r="S4811">
        <v>18</v>
      </c>
      <c r="T4811">
        <f t="shared" si="675"/>
        <v>-1</v>
      </c>
      <c r="U4811" s="1">
        <v>42840</v>
      </c>
      <c r="V4811" s="13">
        <f t="shared" si="676"/>
        <v>42826</v>
      </c>
      <c r="W4811" s="14">
        <f t="shared" si="677"/>
        <v>42840</v>
      </c>
      <c r="X4811" s="1" t="str">
        <f t="shared" si="678"/>
        <v>Saturday</v>
      </c>
      <c r="Y4811" s="2">
        <v>0.10297453703703703</v>
      </c>
      <c r="Z4811" s="2">
        <f t="shared" si="679"/>
        <v>8.3333333333333329E-2</v>
      </c>
      <c r="AA4811">
        <f>1</f>
        <v>1</v>
      </c>
      <c r="AB4811" s="1">
        <v>42840</v>
      </c>
      <c r="AC4811" s="13">
        <f t="shared" si="680"/>
        <v>42826</v>
      </c>
      <c r="AD4811" s="14">
        <f t="shared" si="681"/>
        <v>42840</v>
      </c>
      <c r="AE4811" s="1" t="str">
        <f t="shared" si="682"/>
        <v>Saturday</v>
      </c>
      <c r="AF4811" s="2">
        <v>0.10518518518518517</v>
      </c>
      <c r="AG4811" s="2">
        <f t="shared" si="683"/>
        <v>0.125</v>
      </c>
      <c r="AH4811" t="s">
        <v>23</v>
      </c>
    </row>
    <row r="4812" spans="1:34" x14ac:dyDescent="0.25">
      <c r="A4812">
        <v>1358589</v>
      </c>
      <c r="B4812" t="s">
        <v>29</v>
      </c>
      <c r="C4812" t="s">
        <v>47</v>
      </c>
      <c r="D4812" t="s">
        <v>31</v>
      </c>
      <c r="E4812">
        <v>53211</v>
      </c>
      <c r="F4812" t="s">
        <v>20</v>
      </c>
      <c r="G4812" t="s">
        <v>32</v>
      </c>
      <c r="H4812">
        <v>216</v>
      </c>
      <c r="I4812" t="s">
        <v>33</v>
      </c>
      <c r="J4812">
        <f>VLOOKUP(I4812,Key!$A$1:$C$73,2,FALSE)</f>
        <v>43.045712999999999</v>
      </c>
      <c r="K4812">
        <f>VLOOKUP(I4812,Key!$A$1:$C$73,3,FALSE)</f>
        <v>-87.899756999999994</v>
      </c>
      <c r="L4812" t="s">
        <v>53</v>
      </c>
      <c r="M4812">
        <f>VLOOKUP(L4812,Key!$A$1:$C$73,2,FALSE)</f>
        <v>43.04824</v>
      </c>
      <c r="N4812">
        <f>VLOOKUP(L4812,Key!$A$1:$C$73,3,FALSE)</f>
        <v>-87.904970000000006</v>
      </c>
      <c r="O4812">
        <v>5</v>
      </c>
      <c r="P4812">
        <v>0</v>
      </c>
      <c r="Q4812">
        <v>0.8</v>
      </c>
      <c r="R4812">
        <v>0.7</v>
      </c>
      <c r="S4812">
        <v>30</v>
      </c>
      <c r="T4812">
        <f t="shared" si="675"/>
        <v>-1</v>
      </c>
      <c r="U4812" s="1">
        <v>42840</v>
      </c>
      <c r="V4812" s="13">
        <f t="shared" si="676"/>
        <v>42826</v>
      </c>
      <c r="W4812" s="14">
        <f t="shared" si="677"/>
        <v>42840</v>
      </c>
      <c r="X4812" s="1" t="str">
        <f t="shared" si="678"/>
        <v>Saturday</v>
      </c>
      <c r="Y4812" s="2">
        <v>0.41869212962962959</v>
      </c>
      <c r="Z4812" s="2">
        <f t="shared" si="679"/>
        <v>0.41666666666666663</v>
      </c>
      <c r="AA4812">
        <f>1</f>
        <v>1</v>
      </c>
      <c r="AB4812" s="1">
        <v>42840</v>
      </c>
      <c r="AC4812" s="13">
        <f t="shared" si="680"/>
        <v>42826</v>
      </c>
      <c r="AD4812" s="14">
        <f t="shared" si="681"/>
        <v>42840</v>
      </c>
      <c r="AE4812" s="1" t="str">
        <f t="shared" si="682"/>
        <v>Saturday</v>
      </c>
      <c r="AF4812" s="2">
        <v>0.42186342592592596</v>
      </c>
      <c r="AG4812" s="2">
        <f t="shared" si="683"/>
        <v>0.41666666666666663</v>
      </c>
      <c r="AH4812" t="s">
        <v>23</v>
      </c>
    </row>
    <row r="4813" spans="1:34" x14ac:dyDescent="0.25">
      <c r="A4813">
        <v>1010620</v>
      </c>
      <c r="B4813" t="s">
        <v>29</v>
      </c>
      <c r="C4813" t="s">
        <v>47</v>
      </c>
      <c r="D4813" t="s">
        <v>31</v>
      </c>
      <c r="E4813">
        <v>53202</v>
      </c>
      <c r="F4813" t="s">
        <v>20</v>
      </c>
      <c r="G4813" t="s">
        <v>32</v>
      </c>
      <c r="H4813">
        <v>5577</v>
      </c>
      <c r="I4813" t="s">
        <v>78</v>
      </c>
      <c r="J4813">
        <f>VLOOKUP(I4813,Key!$A$1:$C$73,2,FALSE)</f>
        <v>43.048200000000001</v>
      </c>
      <c r="K4813">
        <f>VLOOKUP(I4813,Key!$A$1:$C$73,3,FALSE)</f>
        <v>-87.900859999999994</v>
      </c>
      <c r="L4813" t="s">
        <v>21</v>
      </c>
      <c r="M4813">
        <f>VLOOKUP(L4813,Key!$A$1:$C$73,2,FALSE)</f>
        <v>43.074890000000003</v>
      </c>
      <c r="N4813">
        <f>VLOOKUP(L4813,Key!$A$1:$C$73,3,FALSE)</f>
        <v>-87.882810000000006</v>
      </c>
      <c r="O4813">
        <v>16</v>
      </c>
      <c r="P4813">
        <v>0</v>
      </c>
      <c r="Q4813">
        <v>2.4</v>
      </c>
      <c r="R4813">
        <v>2.2999999999999998</v>
      </c>
      <c r="S4813">
        <v>96</v>
      </c>
      <c r="T4813">
        <f t="shared" si="675"/>
        <v>-1</v>
      </c>
      <c r="U4813" s="1">
        <v>42840</v>
      </c>
      <c r="V4813" s="13">
        <f t="shared" si="676"/>
        <v>42826</v>
      </c>
      <c r="W4813" s="14">
        <f t="shared" si="677"/>
        <v>42840</v>
      </c>
      <c r="X4813" s="1" t="str">
        <f t="shared" si="678"/>
        <v>Saturday</v>
      </c>
      <c r="Y4813" s="2">
        <v>0.42136574074074074</v>
      </c>
      <c r="Z4813" s="2">
        <f t="shared" si="679"/>
        <v>0.41666666666666663</v>
      </c>
      <c r="AA4813">
        <f>1</f>
        <v>1</v>
      </c>
      <c r="AB4813" s="1">
        <v>42840</v>
      </c>
      <c r="AC4813" s="13">
        <f t="shared" si="680"/>
        <v>42826</v>
      </c>
      <c r="AD4813" s="14">
        <f t="shared" si="681"/>
        <v>42840</v>
      </c>
      <c r="AE4813" s="1" t="str">
        <f t="shared" si="682"/>
        <v>Saturday</v>
      </c>
      <c r="AF4813" s="2">
        <v>0.43222222222222223</v>
      </c>
      <c r="AG4813" s="2">
        <f t="shared" si="683"/>
        <v>0.41666666666666663</v>
      </c>
      <c r="AH4813" t="s">
        <v>23</v>
      </c>
    </row>
    <row r="4814" spans="1:34" x14ac:dyDescent="0.25">
      <c r="A4814">
        <v>1517760</v>
      </c>
      <c r="B4814" t="s">
        <v>29</v>
      </c>
      <c r="C4814" t="s">
        <v>47</v>
      </c>
      <c r="D4814" t="s">
        <v>31</v>
      </c>
      <c r="E4814">
        <v>53212</v>
      </c>
      <c r="F4814" t="s">
        <v>20</v>
      </c>
      <c r="G4814" t="s">
        <v>32</v>
      </c>
      <c r="H4814">
        <v>5527</v>
      </c>
      <c r="I4814" t="s">
        <v>34</v>
      </c>
      <c r="J4814">
        <f>VLOOKUP(I4814,Key!$A$1:$C$73,2,FALSE)</f>
        <v>43.05097</v>
      </c>
      <c r="K4814">
        <f>VLOOKUP(I4814,Key!$A$1:$C$73,3,FALSE)</f>
        <v>-87.906440000000003</v>
      </c>
      <c r="L4814" t="s">
        <v>86</v>
      </c>
      <c r="M4814">
        <f>VLOOKUP(L4814,Key!$A$1:$C$73,2,FALSE)</f>
        <v>43.052549999999997</v>
      </c>
      <c r="N4814">
        <f>VLOOKUP(L4814,Key!$A$1:$C$73,3,FALSE)</f>
        <v>-87.909329999999997</v>
      </c>
      <c r="O4814">
        <v>28</v>
      </c>
      <c r="P4814">
        <v>0</v>
      </c>
      <c r="Q4814">
        <v>4.2</v>
      </c>
      <c r="R4814">
        <v>4</v>
      </c>
      <c r="S4814">
        <v>168</v>
      </c>
      <c r="T4814">
        <f t="shared" si="675"/>
        <v>-1</v>
      </c>
      <c r="U4814" s="1">
        <v>42840</v>
      </c>
      <c r="V4814" s="13">
        <f t="shared" si="676"/>
        <v>42826</v>
      </c>
      <c r="W4814" s="14">
        <f t="shared" si="677"/>
        <v>42840</v>
      </c>
      <c r="X4814" s="1" t="str">
        <f t="shared" si="678"/>
        <v>Saturday</v>
      </c>
      <c r="Y4814" s="2">
        <v>0.50504629629629627</v>
      </c>
      <c r="Z4814" s="2">
        <f t="shared" si="679"/>
        <v>0.5</v>
      </c>
      <c r="AA4814">
        <f>1</f>
        <v>1</v>
      </c>
      <c r="AB4814" s="1">
        <v>42840</v>
      </c>
      <c r="AC4814" s="13">
        <f t="shared" si="680"/>
        <v>42826</v>
      </c>
      <c r="AD4814" s="14">
        <f t="shared" si="681"/>
        <v>42840</v>
      </c>
      <c r="AE4814" s="1" t="str">
        <f t="shared" si="682"/>
        <v>Saturday</v>
      </c>
      <c r="AF4814" s="2">
        <v>0.52490740740740738</v>
      </c>
      <c r="AG4814" s="2">
        <f t="shared" si="683"/>
        <v>0.54166666666666663</v>
      </c>
      <c r="AH4814" t="s">
        <v>23</v>
      </c>
    </row>
    <row r="4815" spans="1:34" x14ac:dyDescent="0.25">
      <c r="A4815">
        <v>1408049</v>
      </c>
      <c r="B4815" t="s">
        <v>29</v>
      </c>
      <c r="C4815" t="s">
        <v>47</v>
      </c>
      <c r="D4815" t="s">
        <v>31</v>
      </c>
      <c r="E4815">
        <v>53202</v>
      </c>
      <c r="F4815" t="s">
        <v>20</v>
      </c>
      <c r="G4815" t="s">
        <v>32</v>
      </c>
      <c r="H4815">
        <v>5502</v>
      </c>
      <c r="I4815" t="s">
        <v>77</v>
      </c>
      <c r="J4815">
        <f>VLOOKUP(I4815,Key!$A$1:$C$73,2,FALSE)</f>
        <v>43.036900000000003</v>
      </c>
      <c r="K4815">
        <f>VLOOKUP(I4815,Key!$A$1:$C$73,3,FALSE)</f>
        <v>-87.89667</v>
      </c>
      <c r="L4815" t="s">
        <v>39</v>
      </c>
      <c r="M4815">
        <f>VLOOKUP(L4815,Key!$A$1:$C$73,2,FALSE)</f>
        <v>43.031480000000002</v>
      </c>
      <c r="N4815">
        <f>VLOOKUP(L4815,Key!$A$1:$C$73,3,FALSE)</f>
        <v>-87.908169999999998</v>
      </c>
      <c r="O4815">
        <v>16</v>
      </c>
      <c r="P4815">
        <v>0</v>
      </c>
      <c r="Q4815">
        <v>2.4</v>
      </c>
      <c r="R4815">
        <v>2.2999999999999998</v>
      </c>
      <c r="S4815">
        <v>96</v>
      </c>
      <c r="T4815">
        <f t="shared" si="675"/>
        <v>-1</v>
      </c>
      <c r="U4815" s="1">
        <v>42840</v>
      </c>
      <c r="V4815" s="13">
        <f t="shared" si="676"/>
        <v>42826</v>
      </c>
      <c r="W4815" s="14">
        <f t="shared" si="677"/>
        <v>42840</v>
      </c>
      <c r="X4815" s="1" t="str">
        <f t="shared" si="678"/>
        <v>Saturday</v>
      </c>
      <c r="Y4815" s="2">
        <v>0.51402777777777775</v>
      </c>
      <c r="Z4815" s="2">
        <f t="shared" si="679"/>
        <v>0.5</v>
      </c>
      <c r="AA4815">
        <f>1</f>
        <v>1</v>
      </c>
      <c r="AB4815" s="1">
        <v>42840</v>
      </c>
      <c r="AC4815" s="13">
        <f t="shared" si="680"/>
        <v>42826</v>
      </c>
      <c r="AD4815" s="14">
        <f t="shared" si="681"/>
        <v>42840</v>
      </c>
      <c r="AE4815" s="1" t="str">
        <f t="shared" si="682"/>
        <v>Saturday</v>
      </c>
      <c r="AF4815" s="2">
        <v>0.52520833333333339</v>
      </c>
      <c r="AG4815" s="2">
        <f t="shared" si="683"/>
        <v>0.54166666666666663</v>
      </c>
      <c r="AH4815" t="s">
        <v>23</v>
      </c>
    </row>
    <row r="4816" spans="1:34" x14ac:dyDescent="0.25">
      <c r="A4816">
        <v>1360223</v>
      </c>
      <c r="B4816" t="s">
        <v>29</v>
      </c>
      <c r="C4816" t="s">
        <v>30</v>
      </c>
      <c r="D4816" t="s">
        <v>31</v>
      </c>
      <c r="E4816">
        <v>53202</v>
      </c>
      <c r="F4816" t="s">
        <v>20</v>
      </c>
      <c r="G4816" t="s">
        <v>32</v>
      </c>
      <c r="H4816">
        <v>5511</v>
      </c>
      <c r="I4816" t="s">
        <v>22</v>
      </c>
      <c r="J4816">
        <f>VLOOKUP(I4816,Key!$A$1:$C$73,2,FALSE)</f>
        <v>43.058619999999998</v>
      </c>
      <c r="K4816">
        <f>VLOOKUP(I4816,Key!$A$1:$C$73,3,FALSE)</f>
        <v>-87.885319999999993</v>
      </c>
      <c r="L4816" t="s">
        <v>22</v>
      </c>
      <c r="M4816">
        <f>VLOOKUP(L4816,Key!$A$1:$C$73,2,FALSE)</f>
        <v>43.058619999999998</v>
      </c>
      <c r="N4816">
        <f>VLOOKUP(L4816,Key!$A$1:$C$73,3,FALSE)</f>
        <v>-87.885319999999993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f t="shared" si="675"/>
        <v>-1</v>
      </c>
      <c r="U4816" s="1">
        <v>42840</v>
      </c>
      <c r="V4816" s="13">
        <f t="shared" si="676"/>
        <v>42826</v>
      </c>
      <c r="W4816" s="14">
        <f t="shared" si="677"/>
        <v>42840</v>
      </c>
      <c r="X4816" s="1" t="str">
        <f t="shared" si="678"/>
        <v>Saturday</v>
      </c>
      <c r="Y4816" s="2">
        <v>0.54813657407407412</v>
      </c>
      <c r="Z4816" s="2">
        <f t="shared" si="679"/>
        <v>0.54166666666666663</v>
      </c>
      <c r="AA4816">
        <f>1</f>
        <v>1</v>
      </c>
      <c r="AB4816" s="1">
        <v>42840</v>
      </c>
      <c r="AC4816" s="13">
        <f t="shared" si="680"/>
        <v>42826</v>
      </c>
      <c r="AD4816" s="14">
        <f t="shared" si="681"/>
        <v>42840</v>
      </c>
      <c r="AE4816" s="1" t="str">
        <f t="shared" si="682"/>
        <v>Saturday</v>
      </c>
      <c r="AF4816" s="2">
        <v>0.54833333333333334</v>
      </c>
      <c r="AG4816" s="2">
        <f t="shared" si="683"/>
        <v>0.54166666666666663</v>
      </c>
      <c r="AH4816" t="s">
        <v>25</v>
      </c>
    </row>
    <row r="4817" spans="1:34" x14ac:dyDescent="0.25">
      <c r="A4817">
        <v>1581430</v>
      </c>
      <c r="B4817" t="s">
        <v>29</v>
      </c>
      <c r="C4817" t="s">
        <v>103</v>
      </c>
      <c r="D4817" t="s">
        <v>31</v>
      </c>
      <c r="E4817">
        <v>53208</v>
      </c>
      <c r="F4817" t="s">
        <v>20</v>
      </c>
      <c r="G4817" t="s">
        <v>32</v>
      </c>
      <c r="H4817">
        <v>5528</v>
      </c>
      <c r="I4817" t="s">
        <v>91</v>
      </c>
      <c r="J4817">
        <f>VLOOKUP(I4817,Key!$A$1:$C$73,2,FALSE)</f>
        <v>43.048609999999996</v>
      </c>
      <c r="K4817">
        <f>VLOOKUP(I4817,Key!$A$1:$C$73,3,FALSE)</f>
        <v>-88.008480000000006</v>
      </c>
      <c r="L4817" t="s">
        <v>91</v>
      </c>
      <c r="M4817">
        <f>VLOOKUP(L4817,Key!$A$1:$C$73,2,FALSE)</f>
        <v>43.048609999999996</v>
      </c>
      <c r="N4817">
        <f>VLOOKUP(L4817,Key!$A$1:$C$73,3,FALSE)</f>
        <v>-88.008480000000006</v>
      </c>
      <c r="O4817">
        <v>48</v>
      </c>
      <c r="P4817">
        <v>0</v>
      </c>
      <c r="Q4817">
        <v>7.2</v>
      </c>
      <c r="R4817">
        <v>6.8</v>
      </c>
      <c r="S4817">
        <v>288</v>
      </c>
      <c r="T4817">
        <f t="shared" si="675"/>
        <v>-1</v>
      </c>
      <c r="U4817" s="1">
        <v>42840</v>
      </c>
      <c r="V4817" s="13">
        <f t="shared" si="676"/>
        <v>42826</v>
      </c>
      <c r="W4817" s="14">
        <f t="shared" si="677"/>
        <v>42840</v>
      </c>
      <c r="X4817" s="1" t="str">
        <f t="shared" si="678"/>
        <v>Saturday</v>
      </c>
      <c r="Y4817" s="2">
        <v>0.58740740740740738</v>
      </c>
      <c r="Z4817" s="2">
        <f t="shared" si="679"/>
        <v>0.58333333333333326</v>
      </c>
      <c r="AA4817">
        <f>1</f>
        <v>1</v>
      </c>
      <c r="AB4817" s="1">
        <v>42840</v>
      </c>
      <c r="AC4817" s="13">
        <f t="shared" si="680"/>
        <v>42826</v>
      </c>
      <c r="AD4817" s="14">
        <f t="shared" si="681"/>
        <v>42840</v>
      </c>
      <c r="AE4817" s="1" t="str">
        <f t="shared" si="682"/>
        <v>Saturday</v>
      </c>
      <c r="AF4817" s="2">
        <v>0.62024305555555559</v>
      </c>
      <c r="AG4817" s="2">
        <f t="shared" si="683"/>
        <v>0.625</v>
      </c>
      <c r="AH4817" t="s">
        <v>25</v>
      </c>
    </row>
    <row r="4818" spans="1:34" x14ac:dyDescent="0.25">
      <c r="A4818">
        <v>1359140</v>
      </c>
      <c r="B4818" t="s">
        <v>29</v>
      </c>
      <c r="C4818" t="s">
        <v>159</v>
      </c>
      <c r="D4818" t="s">
        <v>31</v>
      </c>
      <c r="E4818">
        <v>53118</v>
      </c>
      <c r="F4818" t="s">
        <v>20</v>
      </c>
      <c r="G4818" t="s">
        <v>32</v>
      </c>
      <c r="H4818">
        <v>5581</v>
      </c>
      <c r="I4818" t="s">
        <v>80</v>
      </c>
      <c r="J4818">
        <f>VLOOKUP(I4818,Key!$A$1:$C$73,2,FALSE)</f>
        <v>43.060250000000003</v>
      </c>
      <c r="K4818">
        <f>VLOOKUP(I4818,Key!$A$1:$C$73,3,FALSE)</f>
        <v>-87.892169999999993</v>
      </c>
      <c r="L4818" t="s">
        <v>40</v>
      </c>
      <c r="M4818">
        <f>VLOOKUP(L4818,Key!$A$1:$C$73,2,FALSE)</f>
        <v>43.06033</v>
      </c>
      <c r="N4818">
        <f>VLOOKUP(L4818,Key!$A$1:$C$73,3,FALSE)</f>
        <v>-87.89546</v>
      </c>
      <c r="O4818">
        <v>1</v>
      </c>
      <c r="P4818">
        <v>0</v>
      </c>
      <c r="Q4818">
        <v>0.2</v>
      </c>
      <c r="R4818">
        <v>0.1</v>
      </c>
      <c r="S4818">
        <v>6</v>
      </c>
      <c r="T4818">
        <f t="shared" si="675"/>
        <v>-1</v>
      </c>
      <c r="U4818" s="1">
        <v>42840</v>
      </c>
      <c r="V4818" s="13">
        <f t="shared" si="676"/>
        <v>42826</v>
      </c>
      <c r="W4818" s="14">
        <f t="shared" si="677"/>
        <v>42840</v>
      </c>
      <c r="X4818" s="1" t="str">
        <f t="shared" si="678"/>
        <v>Saturday</v>
      </c>
      <c r="Y4818" s="2">
        <v>0.63829861111111108</v>
      </c>
      <c r="Z4818" s="2">
        <f t="shared" si="679"/>
        <v>0.625</v>
      </c>
      <c r="AA4818">
        <f>1</f>
        <v>1</v>
      </c>
      <c r="AB4818" s="1">
        <v>42840</v>
      </c>
      <c r="AC4818" s="13">
        <f t="shared" si="680"/>
        <v>42826</v>
      </c>
      <c r="AD4818" s="14">
        <f t="shared" si="681"/>
        <v>42840</v>
      </c>
      <c r="AE4818" s="1" t="str">
        <f t="shared" si="682"/>
        <v>Saturday</v>
      </c>
      <c r="AF4818" s="2">
        <v>0.63945601851851852</v>
      </c>
      <c r="AG4818" s="2">
        <f t="shared" si="683"/>
        <v>0.625</v>
      </c>
      <c r="AH4818" t="s">
        <v>23</v>
      </c>
    </row>
    <row r="4819" spans="1:34" x14ac:dyDescent="0.25">
      <c r="A4819">
        <v>1162897</v>
      </c>
      <c r="B4819" t="s">
        <v>29</v>
      </c>
      <c r="C4819" t="s">
        <v>47</v>
      </c>
      <c r="D4819" t="s">
        <v>31</v>
      </c>
      <c r="E4819">
        <v>53202</v>
      </c>
      <c r="F4819" t="s">
        <v>20</v>
      </c>
      <c r="G4819" t="s">
        <v>99</v>
      </c>
      <c r="H4819">
        <v>5504</v>
      </c>
      <c r="I4819" t="s">
        <v>22</v>
      </c>
      <c r="J4819">
        <f>VLOOKUP(I4819,Key!$A$1:$C$73,2,FALSE)</f>
        <v>43.058619999999998</v>
      </c>
      <c r="K4819">
        <f>VLOOKUP(I4819,Key!$A$1:$C$73,3,FALSE)</f>
        <v>-87.885319999999993</v>
      </c>
      <c r="L4819" t="s">
        <v>22</v>
      </c>
      <c r="M4819">
        <f>VLOOKUP(L4819,Key!$A$1:$C$73,2,FALSE)</f>
        <v>43.058619999999998</v>
      </c>
      <c r="N4819">
        <f>VLOOKUP(L4819,Key!$A$1:$C$73,3,FALSE)</f>
        <v>-87.885319999999993</v>
      </c>
      <c r="O4819">
        <v>2</v>
      </c>
      <c r="P4819">
        <v>0</v>
      </c>
      <c r="Q4819">
        <v>0.3</v>
      </c>
      <c r="R4819">
        <v>0.3</v>
      </c>
      <c r="S4819">
        <v>12</v>
      </c>
      <c r="T4819">
        <f t="shared" si="675"/>
        <v>-1</v>
      </c>
      <c r="U4819" s="1">
        <v>42840</v>
      </c>
      <c r="V4819" s="13">
        <f t="shared" si="676"/>
        <v>42826</v>
      </c>
      <c r="W4819" s="14">
        <f t="shared" si="677"/>
        <v>42840</v>
      </c>
      <c r="X4819" s="1" t="str">
        <f t="shared" si="678"/>
        <v>Saturday</v>
      </c>
      <c r="Y4819" s="2">
        <v>0.66033564814814816</v>
      </c>
      <c r="Z4819" s="2">
        <f t="shared" si="679"/>
        <v>0.66666666666666663</v>
      </c>
      <c r="AA4819">
        <f>1</f>
        <v>1</v>
      </c>
      <c r="AB4819" s="1">
        <v>42840</v>
      </c>
      <c r="AC4819" s="13">
        <f t="shared" si="680"/>
        <v>42826</v>
      </c>
      <c r="AD4819" s="14">
        <f t="shared" si="681"/>
        <v>42840</v>
      </c>
      <c r="AE4819" s="1" t="str">
        <f t="shared" si="682"/>
        <v>Saturday</v>
      </c>
      <c r="AF4819" s="2">
        <v>0.66150462962962964</v>
      </c>
      <c r="AG4819" s="2">
        <f t="shared" si="683"/>
        <v>0.66666666666666663</v>
      </c>
      <c r="AH4819" t="s">
        <v>25</v>
      </c>
    </row>
    <row r="4820" spans="1:34" x14ac:dyDescent="0.25">
      <c r="A4820">
        <v>1360223</v>
      </c>
      <c r="B4820" t="s">
        <v>29</v>
      </c>
      <c r="C4820" t="s">
        <v>30</v>
      </c>
      <c r="D4820" t="s">
        <v>31</v>
      </c>
      <c r="E4820">
        <v>53202</v>
      </c>
      <c r="F4820" t="s">
        <v>20</v>
      </c>
      <c r="G4820" t="s">
        <v>32</v>
      </c>
      <c r="H4820">
        <v>11079</v>
      </c>
      <c r="I4820" t="s">
        <v>81</v>
      </c>
      <c r="J4820">
        <f>VLOOKUP(I4820,Key!$A$1:$C$73,2,FALSE)</f>
        <v>43.058010000000003</v>
      </c>
      <c r="K4820">
        <f>VLOOKUP(I4820,Key!$A$1:$C$73,3,FALSE)</f>
        <v>-87.877300000000005</v>
      </c>
      <c r="L4820" t="s">
        <v>22</v>
      </c>
      <c r="M4820">
        <f>VLOOKUP(L4820,Key!$A$1:$C$73,2,FALSE)</f>
        <v>43.058619999999998</v>
      </c>
      <c r="N4820">
        <f>VLOOKUP(L4820,Key!$A$1:$C$73,3,FALSE)</f>
        <v>-87.885319999999993</v>
      </c>
      <c r="O4820">
        <v>16</v>
      </c>
      <c r="P4820">
        <v>0</v>
      </c>
      <c r="Q4820">
        <v>2.4</v>
      </c>
      <c r="R4820">
        <v>2.2999999999999998</v>
      </c>
      <c r="S4820">
        <v>96</v>
      </c>
      <c r="T4820">
        <f t="shared" si="675"/>
        <v>-1</v>
      </c>
      <c r="U4820" s="1">
        <v>42840</v>
      </c>
      <c r="V4820" s="13">
        <f t="shared" si="676"/>
        <v>42826</v>
      </c>
      <c r="W4820" s="14">
        <f t="shared" si="677"/>
        <v>42840</v>
      </c>
      <c r="X4820" s="1" t="str">
        <f t="shared" si="678"/>
        <v>Saturday</v>
      </c>
      <c r="Y4820" s="2">
        <v>0.66192129629629626</v>
      </c>
      <c r="Z4820" s="2">
        <f t="shared" si="679"/>
        <v>0.66666666666666663</v>
      </c>
      <c r="AA4820">
        <f>1</f>
        <v>1</v>
      </c>
      <c r="AB4820" s="1">
        <v>42840</v>
      </c>
      <c r="AC4820" s="13">
        <f t="shared" si="680"/>
        <v>42826</v>
      </c>
      <c r="AD4820" s="14">
        <f t="shared" si="681"/>
        <v>42840</v>
      </c>
      <c r="AE4820" s="1" t="str">
        <f t="shared" si="682"/>
        <v>Saturday</v>
      </c>
      <c r="AF4820" s="2">
        <v>0.67302083333333329</v>
      </c>
      <c r="AG4820" s="2">
        <f t="shared" si="683"/>
        <v>0.66666666666666663</v>
      </c>
      <c r="AH4820" t="s">
        <v>23</v>
      </c>
    </row>
    <row r="4821" spans="1:34" x14ac:dyDescent="0.25">
      <c r="A4821">
        <v>1590021</v>
      </c>
      <c r="B4821" t="s">
        <v>29</v>
      </c>
      <c r="C4821" t="s">
        <v>142</v>
      </c>
      <c r="D4821" t="s">
        <v>31</v>
      </c>
      <c r="E4821">
        <v>53219</v>
      </c>
      <c r="F4821" t="s">
        <v>20</v>
      </c>
      <c r="G4821" t="s">
        <v>50</v>
      </c>
      <c r="H4821">
        <v>11049</v>
      </c>
      <c r="I4821" t="s">
        <v>36</v>
      </c>
      <c r="J4821">
        <f>VLOOKUP(I4821,Key!$A$1:$C$73,2,FALSE)</f>
        <v>43.03519</v>
      </c>
      <c r="K4821">
        <f>VLOOKUP(I4821,Key!$A$1:$C$73,3,FALSE)</f>
        <v>-87.907390000000007</v>
      </c>
      <c r="L4821" t="s">
        <v>77</v>
      </c>
      <c r="M4821">
        <f>VLOOKUP(L4821,Key!$A$1:$C$73,2,FALSE)</f>
        <v>43.036900000000003</v>
      </c>
      <c r="N4821">
        <f>VLOOKUP(L4821,Key!$A$1:$C$73,3,FALSE)</f>
        <v>-87.89667</v>
      </c>
      <c r="O4821">
        <v>8</v>
      </c>
      <c r="P4821">
        <v>0</v>
      </c>
      <c r="Q4821">
        <v>1.2</v>
      </c>
      <c r="R4821">
        <v>1.1000000000000001</v>
      </c>
      <c r="S4821">
        <v>48</v>
      </c>
      <c r="T4821">
        <f t="shared" si="675"/>
        <v>-1</v>
      </c>
      <c r="U4821" s="1">
        <v>42852</v>
      </c>
      <c r="V4821" s="13">
        <f t="shared" si="676"/>
        <v>42826</v>
      </c>
      <c r="W4821" s="14">
        <f t="shared" si="677"/>
        <v>42852</v>
      </c>
      <c r="X4821" s="1" t="str">
        <f t="shared" si="678"/>
        <v>Thursday</v>
      </c>
      <c r="Y4821" s="2">
        <v>0.48866898148148147</v>
      </c>
      <c r="Z4821" s="2">
        <f t="shared" si="679"/>
        <v>0.5</v>
      </c>
      <c r="AA4821">
        <f>1</f>
        <v>1</v>
      </c>
      <c r="AB4821" s="1">
        <v>42852</v>
      </c>
      <c r="AC4821" s="13">
        <f t="shared" si="680"/>
        <v>42826</v>
      </c>
      <c r="AD4821" s="14">
        <f t="shared" si="681"/>
        <v>42852</v>
      </c>
      <c r="AE4821" s="1" t="str">
        <f t="shared" si="682"/>
        <v>Thursday</v>
      </c>
      <c r="AF4821" s="2">
        <v>0.49381944444444442</v>
      </c>
      <c r="AG4821" s="2">
        <f t="shared" si="683"/>
        <v>0.5</v>
      </c>
      <c r="AH4821" t="s">
        <v>23</v>
      </c>
    </row>
    <row r="4822" spans="1:34" x14ac:dyDescent="0.25">
      <c r="A4822">
        <v>1135547</v>
      </c>
      <c r="B4822" t="s">
        <v>29</v>
      </c>
      <c r="C4822" t="s">
        <v>47</v>
      </c>
      <c r="D4822" t="s">
        <v>31</v>
      </c>
      <c r="E4822">
        <v>53202</v>
      </c>
      <c r="F4822" t="s">
        <v>20</v>
      </c>
      <c r="G4822" t="s">
        <v>32</v>
      </c>
      <c r="H4822">
        <v>22</v>
      </c>
      <c r="I4822" t="s">
        <v>53</v>
      </c>
      <c r="J4822">
        <f>VLOOKUP(I4822,Key!$A$1:$C$73,2,FALSE)</f>
        <v>43.04824</v>
      </c>
      <c r="K4822">
        <f>VLOOKUP(I4822,Key!$A$1:$C$73,3,FALSE)</f>
        <v>-87.904970000000006</v>
      </c>
      <c r="L4822" t="s">
        <v>60</v>
      </c>
      <c r="M4822">
        <f>VLOOKUP(L4822,Key!$A$1:$C$73,2,FALSE)</f>
        <v>43.046570000000003</v>
      </c>
      <c r="N4822">
        <f>VLOOKUP(L4822,Key!$A$1:$C$73,3,FALSE)</f>
        <v>-87.908720000000002</v>
      </c>
      <c r="O4822">
        <v>59</v>
      </c>
      <c r="P4822">
        <v>0</v>
      </c>
      <c r="Q4822">
        <v>8.9</v>
      </c>
      <c r="R4822">
        <v>8.4</v>
      </c>
      <c r="S4822">
        <v>354</v>
      </c>
      <c r="T4822">
        <f t="shared" si="675"/>
        <v>-1</v>
      </c>
      <c r="U4822" s="1">
        <v>42850</v>
      </c>
      <c r="V4822" s="13">
        <f t="shared" si="676"/>
        <v>42826</v>
      </c>
      <c r="W4822" s="14">
        <f t="shared" si="677"/>
        <v>42850</v>
      </c>
      <c r="X4822" s="1" t="str">
        <f t="shared" si="678"/>
        <v>Tuesday</v>
      </c>
      <c r="Y4822" s="2">
        <v>0.68585648148148148</v>
      </c>
      <c r="Z4822" s="2">
        <f t="shared" si="679"/>
        <v>0.66666666666666663</v>
      </c>
      <c r="AA4822">
        <f>1</f>
        <v>1</v>
      </c>
      <c r="AB4822" s="1">
        <v>42850</v>
      </c>
      <c r="AC4822" s="13">
        <f t="shared" si="680"/>
        <v>42826</v>
      </c>
      <c r="AD4822" s="14">
        <f t="shared" si="681"/>
        <v>42850</v>
      </c>
      <c r="AE4822" s="1" t="str">
        <f t="shared" si="682"/>
        <v>Tuesday</v>
      </c>
      <c r="AF4822" s="2">
        <v>0.72688657407407409</v>
      </c>
      <c r="AG4822" s="2">
        <f t="shared" si="683"/>
        <v>0.70833333333333326</v>
      </c>
      <c r="AH4822" t="s">
        <v>23</v>
      </c>
    </row>
    <row r="4823" spans="1:34" x14ac:dyDescent="0.25">
      <c r="A4823">
        <v>1221089</v>
      </c>
      <c r="B4823" t="s">
        <v>29</v>
      </c>
      <c r="C4823" t="s">
        <v>47</v>
      </c>
      <c r="D4823" t="s">
        <v>31</v>
      </c>
      <c r="E4823">
        <v>53204</v>
      </c>
      <c r="F4823" t="s">
        <v>20</v>
      </c>
      <c r="G4823" t="s">
        <v>50</v>
      </c>
      <c r="H4823">
        <v>274</v>
      </c>
      <c r="I4823" t="s">
        <v>28</v>
      </c>
      <c r="J4823">
        <f>VLOOKUP(I4823,Key!$A$1:$C$73,2,FALSE)</f>
        <v>43.038580000000003</v>
      </c>
      <c r="K4823">
        <f>VLOOKUP(I4823,Key!$A$1:$C$73,3,FALSE)</f>
        <v>-87.90934</v>
      </c>
      <c r="L4823" t="s">
        <v>83</v>
      </c>
      <c r="M4823">
        <f>VLOOKUP(L4823,Key!$A$1:$C$73,2,FALSE)</f>
        <v>43.026229999999998</v>
      </c>
      <c r="N4823">
        <f>VLOOKUP(L4823,Key!$A$1:$C$73,3,FALSE)</f>
        <v>-87.912809999999993</v>
      </c>
      <c r="O4823">
        <v>9</v>
      </c>
      <c r="P4823">
        <v>0</v>
      </c>
      <c r="Q4823">
        <v>1.4</v>
      </c>
      <c r="R4823">
        <v>1.3</v>
      </c>
      <c r="S4823">
        <v>54</v>
      </c>
      <c r="T4823">
        <f t="shared" si="675"/>
        <v>-1</v>
      </c>
      <c r="U4823" s="1">
        <v>42848</v>
      </c>
      <c r="V4823" s="13">
        <f t="shared" si="676"/>
        <v>42826</v>
      </c>
      <c r="W4823" s="14">
        <f t="shared" si="677"/>
        <v>42848</v>
      </c>
      <c r="X4823" s="1" t="str">
        <f t="shared" si="678"/>
        <v>Sunday</v>
      </c>
      <c r="Y4823" s="2">
        <v>0.6632986111111111</v>
      </c>
      <c r="Z4823" s="2">
        <f t="shared" si="679"/>
        <v>0.66666666666666663</v>
      </c>
      <c r="AA4823">
        <f>1</f>
        <v>1</v>
      </c>
      <c r="AB4823" s="1">
        <v>42848</v>
      </c>
      <c r="AC4823" s="13">
        <f t="shared" si="680"/>
        <v>42826</v>
      </c>
      <c r="AD4823" s="14">
        <f t="shared" si="681"/>
        <v>42848</v>
      </c>
      <c r="AE4823" s="1" t="str">
        <f t="shared" si="682"/>
        <v>Sunday</v>
      </c>
      <c r="AF4823" s="2">
        <v>0.66953703703703704</v>
      </c>
      <c r="AG4823" s="2">
        <f t="shared" si="683"/>
        <v>0.66666666666666663</v>
      </c>
      <c r="AH4823" t="s">
        <v>23</v>
      </c>
    </row>
    <row r="4824" spans="1:34" x14ac:dyDescent="0.25">
      <c r="A4824">
        <v>1579198</v>
      </c>
      <c r="B4824" t="s">
        <v>29</v>
      </c>
      <c r="C4824" t="s">
        <v>47</v>
      </c>
      <c r="D4824" t="s">
        <v>31</v>
      </c>
      <c r="E4824">
        <v>53202</v>
      </c>
      <c r="F4824" t="s">
        <v>20</v>
      </c>
      <c r="G4824" t="s">
        <v>50</v>
      </c>
      <c r="H4824">
        <v>11107</v>
      </c>
      <c r="I4824" t="s">
        <v>62</v>
      </c>
      <c r="J4824">
        <f>VLOOKUP(I4824,Key!$A$1:$C$73,2,FALSE)</f>
        <v>43.052460000000004</v>
      </c>
      <c r="K4824">
        <f>VLOOKUP(I4824,Key!$A$1:$C$73,3,FALSE)</f>
        <v>-87.891000000000005</v>
      </c>
      <c r="L4824" t="s">
        <v>44</v>
      </c>
      <c r="M4824">
        <f>VLOOKUP(L4824,Key!$A$1:$C$73,2,FALSE)</f>
        <v>43.03886</v>
      </c>
      <c r="N4824">
        <f>VLOOKUP(L4824,Key!$A$1:$C$73,3,FALSE)</f>
        <v>-87.902720000000002</v>
      </c>
      <c r="O4824">
        <v>10</v>
      </c>
      <c r="P4824">
        <v>0</v>
      </c>
      <c r="Q4824">
        <v>1.5</v>
      </c>
      <c r="R4824">
        <v>1.4</v>
      </c>
      <c r="S4824">
        <v>60</v>
      </c>
      <c r="T4824">
        <f t="shared" si="675"/>
        <v>-1</v>
      </c>
      <c r="U4824" s="1">
        <v>42851</v>
      </c>
      <c r="V4824" s="13">
        <f t="shared" si="676"/>
        <v>42826</v>
      </c>
      <c r="W4824" s="14">
        <f t="shared" si="677"/>
        <v>42851</v>
      </c>
      <c r="X4824" s="1" t="str">
        <f t="shared" si="678"/>
        <v>Wednesday</v>
      </c>
      <c r="Y4824" s="2">
        <v>0.24274305555555556</v>
      </c>
      <c r="Z4824" s="2">
        <f t="shared" si="679"/>
        <v>0.25</v>
      </c>
      <c r="AA4824">
        <f>1</f>
        <v>1</v>
      </c>
      <c r="AB4824" s="1">
        <v>42851</v>
      </c>
      <c r="AC4824" s="13">
        <f t="shared" si="680"/>
        <v>42826</v>
      </c>
      <c r="AD4824" s="14">
        <f t="shared" si="681"/>
        <v>42851</v>
      </c>
      <c r="AE4824" s="1" t="str">
        <f t="shared" si="682"/>
        <v>Wednesday</v>
      </c>
      <c r="AF4824" s="2">
        <v>0.24982638888888889</v>
      </c>
      <c r="AG4824" s="2">
        <f t="shared" si="683"/>
        <v>0.25</v>
      </c>
      <c r="AH4824" t="s">
        <v>23</v>
      </c>
    </row>
    <row r="4825" spans="1:34" x14ac:dyDescent="0.25">
      <c r="A4825">
        <v>1221074</v>
      </c>
      <c r="B4825" t="s">
        <v>29</v>
      </c>
      <c r="C4825" t="s">
        <v>47</v>
      </c>
      <c r="D4825" t="s">
        <v>31</v>
      </c>
      <c r="E4825">
        <v>53204</v>
      </c>
      <c r="F4825" t="s">
        <v>20</v>
      </c>
      <c r="G4825" t="s">
        <v>50</v>
      </c>
      <c r="H4825">
        <v>959</v>
      </c>
      <c r="I4825" t="s">
        <v>28</v>
      </c>
      <c r="J4825">
        <f>VLOOKUP(I4825,Key!$A$1:$C$73,2,FALSE)</f>
        <v>43.038580000000003</v>
      </c>
      <c r="K4825">
        <f>VLOOKUP(I4825,Key!$A$1:$C$73,3,FALSE)</f>
        <v>-87.90934</v>
      </c>
      <c r="L4825" t="s">
        <v>83</v>
      </c>
      <c r="M4825">
        <f>VLOOKUP(L4825,Key!$A$1:$C$73,2,FALSE)</f>
        <v>43.026229999999998</v>
      </c>
      <c r="N4825">
        <f>VLOOKUP(L4825,Key!$A$1:$C$73,3,FALSE)</f>
        <v>-87.912809999999993</v>
      </c>
      <c r="O4825">
        <v>9</v>
      </c>
      <c r="P4825">
        <v>0</v>
      </c>
      <c r="Q4825">
        <v>1.4</v>
      </c>
      <c r="R4825">
        <v>1.3</v>
      </c>
      <c r="S4825">
        <v>54</v>
      </c>
      <c r="T4825">
        <f t="shared" si="675"/>
        <v>-1</v>
      </c>
      <c r="U4825" s="1">
        <v>42848</v>
      </c>
      <c r="V4825" s="13">
        <f t="shared" si="676"/>
        <v>42826</v>
      </c>
      <c r="W4825" s="14">
        <f t="shared" si="677"/>
        <v>42848</v>
      </c>
      <c r="X4825" s="1" t="str">
        <f t="shared" si="678"/>
        <v>Sunday</v>
      </c>
      <c r="Y4825" s="2">
        <v>0.66310185185185189</v>
      </c>
      <c r="Z4825" s="2">
        <f t="shared" si="679"/>
        <v>0.66666666666666663</v>
      </c>
      <c r="AA4825">
        <f>1</f>
        <v>1</v>
      </c>
      <c r="AB4825" s="1">
        <v>42848</v>
      </c>
      <c r="AC4825" s="13">
        <f t="shared" si="680"/>
        <v>42826</v>
      </c>
      <c r="AD4825" s="14">
        <f t="shared" si="681"/>
        <v>42848</v>
      </c>
      <c r="AE4825" s="1" t="str">
        <f t="shared" si="682"/>
        <v>Sunday</v>
      </c>
      <c r="AF4825" s="2">
        <v>0.66939814814814813</v>
      </c>
      <c r="AG4825" s="2">
        <f t="shared" si="683"/>
        <v>0.66666666666666663</v>
      </c>
      <c r="AH4825" t="s">
        <v>23</v>
      </c>
    </row>
    <row r="4826" spans="1:34" x14ac:dyDescent="0.25">
      <c r="A4826">
        <v>1135547</v>
      </c>
      <c r="B4826" t="s">
        <v>29</v>
      </c>
      <c r="C4826" t="s">
        <v>47</v>
      </c>
      <c r="D4826" t="s">
        <v>31</v>
      </c>
      <c r="E4826">
        <v>53202</v>
      </c>
      <c r="F4826" t="s">
        <v>20</v>
      </c>
      <c r="G4826" t="s">
        <v>32</v>
      </c>
      <c r="H4826">
        <v>11161</v>
      </c>
      <c r="I4826" t="s">
        <v>53</v>
      </c>
      <c r="J4826">
        <f>VLOOKUP(I4826,Key!$A$1:$C$73,2,FALSE)</f>
        <v>43.04824</v>
      </c>
      <c r="K4826">
        <f>VLOOKUP(I4826,Key!$A$1:$C$73,3,FALSE)</f>
        <v>-87.904970000000006</v>
      </c>
      <c r="L4826" t="s">
        <v>26</v>
      </c>
      <c r="M4826">
        <f>VLOOKUP(L4826,Key!$A$1:$C$73,2,FALSE)</f>
        <v>43.034619999999997</v>
      </c>
      <c r="N4826">
        <f>VLOOKUP(L4826,Key!$A$1:$C$73,3,FALSE)</f>
        <v>-87.917500000000004</v>
      </c>
      <c r="O4826">
        <v>15</v>
      </c>
      <c r="P4826">
        <v>0</v>
      </c>
      <c r="Q4826">
        <v>2.2999999999999998</v>
      </c>
      <c r="R4826">
        <v>2.1</v>
      </c>
      <c r="S4826">
        <v>90</v>
      </c>
      <c r="T4826">
        <f t="shared" si="675"/>
        <v>-1</v>
      </c>
      <c r="U4826" s="1">
        <v>42829</v>
      </c>
      <c r="V4826" s="13">
        <f t="shared" si="676"/>
        <v>42826</v>
      </c>
      <c r="W4826" s="14">
        <f t="shared" si="677"/>
        <v>42829</v>
      </c>
      <c r="X4826" s="1" t="str">
        <f t="shared" si="678"/>
        <v>Tuesday</v>
      </c>
      <c r="Y4826" s="2">
        <v>0.62042824074074077</v>
      </c>
      <c r="Z4826" s="2">
        <f t="shared" si="679"/>
        <v>0.625</v>
      </c>
      <c r="AA4826">
        <f>1</f>
        <v>1</v>
      </c>
      <c r="AB4826" s="1">
        <v>42829</v>
      </c>
      <c r="AC4826" s="13">
        <f t="shared" si="680"/>
        <v>42826</v>
      </c>
      <c r="AD4826" s="14">
        <f t="shared" si="681"/>
        <v>42829</v>
      </c>
      <c r="AE4826" s="1" t="str">
        <f t="shared" si="682"/>
        <v>Tuesday</v>
      </c>
      <c r="AF4826" s="2">
        <v>0.63062499999999999</v>
      </c>
      <c r="AG4826" s="2">
        <f t="shared" si="683"/>
        <v>0.625</v>
      </c>
      <c r="AH4826" t="s">
        <v>23</v>
      </c>
    </row>
    <row r="4827" spans="1:34" x14ac:dyDescent="0.25">
      <c r="A4827">
        <v>1221089</v>
      </c>
      <c r="B4827" t="s">
        <v>29</v>
      </c>
      <c r="C4827" t="s">
        <v>47</v>
      </c>
      <c r="D4827" t="s">
        <v>31</v>
      </c>
      <c r="E4827">
        <v>53204</v>
      </c>
      <c r="F4827" t="s">
        <v>20</v>
      </c>
      <c r="G4827" t="s">
        <v>50</v>
      </c>
      <c r="H4827">
        <v>5433</v>
      </c>
      <c r="I4827" t="s">
        <v>48</v>
      </c>
      <c r="J4827">
        <f>VLOOKUP(I4827,Key!$A$1:$C$73,2,FALSE)</f>
        <v>43.031320000000001</v>
      </c>
      <c r="K4827">
        <f>VLOOKUP(I4827,Key!$A$1:$C$73,3,FALSE)</f>
        <v>-87.904259999999994</v>
      </c>
      <c r="L4827" t="s">
        <v>42</v>
      </c>
      <c r="M4827">
        <f>VLOOKUP(L4827,Key!$A$1:$C$73,2,FALSE)</f>
        <v>43.038719999999998</v>
      </c>
      <c r="N4827">
        <f>VLOOKUP(L4827,Key!$A$1:$C$73,3,FALSE)</f>
        <v>-87.905339999999995</v>
      </c>
      <c r="O4827">
        <v>16</v>
      </c>
      <c r="P4827">
        <v>0</v>
      </c>
      <c r="Q4827">
        <v>2.4</v>
      </c>
      <c r="R4827">
        <v>2.2999999999999998</v>
      </c>
      <c r="S4827">
        <v>96</v>
      </c>
      <c r="T4827">
        <f t="shared" si="675"/>
        <v>-1</v>
      </c>
      <c r="U4827" s="1">
        <v>42848</v>
      </c>
      <c r="V4827" s="13">
        <f t="shared" si="676"/>
        <v>42826</v>
      </c>
      <c r="W4827" s="14">
        <f t="shared" si="677"/>
        <v>42848</v>
      </c>
      <c r="X4827" s="1" t="str">
        <f t="shared" si="678"/>
        <v>Sunday</v>
      </c>
      <c r="Y4827" s="2">
        <v>0.5913194444444444</v>
      </c>
      <c r="Z4827" s="2">
        <f t="shared" si="679"/>
        <v>0.58333333333333326</v>
      </c>
      <c r="AA4827">
        <f>1</f>
        <v>1</v>
      </c>
      <c r="AB4827" s="1">
        <v>42848</v>
      </c>
      <c r="AC4827" s="13">
        <f t="shared" si="680"/>
        <v>42826</v>
      </c>
      <c r="AD4827" s="14">
        <f t="shared" si="681"/>
        <v>42848</v>
      </c>
      <c r="AE4827" s="1" t="str">
        <f t="shared" si="682"/>
        <v>Sunday</v>
      </c>
      <c r="AF4827" s="2">
        <v>0.60271990740740744</v>
      </c>
      <c r="AG4827" s="2">
        <f t="shared" si="683"/>
        <v>0.58333333333333326</v>
      </c>
      <c r="AH4827" t="s">
        <v>23</v>
      </c>
    </row>
    <row r="4828" spans="1:34" x14ac:dyDescent="0.25">
      <c r="A4828">
        <v>1387849</v>
      </c>
      <c r="B4828" t="s">
        <v>29</v>
      </c>
      <c r="C4828" t="s">
        <v>120</v>
      </c>
      <c r="D4828" t="s">
        <v>31</v>
      </c>
      <c r="E4828">
        <v>53105</v>
      </c>
      <c r="F4828" t="s">
        <v>20</v>
      </c>
      <c r="G4828" t="s">
        <v>32</v>
      </c>
      <c r="H4828">
        <v>11081</v>
      </c>
      <c r="I4828" t="s">
        <v>40</v>
      </c>
      <c r="J4828">
        <f>VLOOKUP(I4828,Key!$A$1:$C$73,2,FALSE)</f>
        <v>43.06033</v>
      </c>
      <c r="K4828">
        <f>VLOOKUP(I4828,Key!$A$1:$C$73,3,FALSE)</f>
        <v>-87.89546</v>
      </c>
      <c r="L4828" t="s">
        <v>80</v>
      </c>
      <c r="M4828">
        <f>VLOOKUP(L4828,Key!$A$1:$C$73,2,FALSE)</f>
        <v>43.060250000000003</v>
      </c>
      <c r="N4828">
        <f>VLOOKUP(L4828,Key!$A$1:$C$73,3,FALSE)</f>
        <v>-87.892169999999993</v>
      </c>
      <c r="O4828">
        <v>1</v>
      </c>
      <c r="P4828">
        <v>0</v>
      </c>
      <c r="Q4828">
        <v>0.2</v>
      </c>
      <c r="R4828">
        <v>0.1</v>
      </c>
      <c r="S4828">
        <v>6</v>
      </c>
      <c r="T4828">
        <f t="shared" si="675"/>
        <v>-1</v>
      </c>
      <c r="U4828" s="1">
        <v>42826</v>
      </c>
      <c r="V4828" s="13">
        <f t="shared" si="676"/>
        <v>42826</v>
      </c>
      <c r="W4828" s="14">
        <f t="shared" si="677"/>
        <v>42826</v>
      </c>
      <c r="X4828" s="1" t="str">
        <f t="shared" si="678"/>
        <v>Saturday</v>
      </c>
      <c r="Y4828" s="2">
        <v>0.58504629629629623</v>
      </c>
      <c r="Z4828" s="2">
        <f t="shared" si="679"/>
        <v>0.58333333333333326</v>
      </c>
      <c r="AA4828">
        <f>1</f>
        <v>1</v>
      </c>
      <c r="AB4828" s="1">
        <v>42826</v>
      </c>
      <c r="AC4828" s="13">
        <f t="shared" si="680"/>
        <v>42826</v>
      </c>
      <c r="AD4828" s="14">
        <f t="shared" si="681"/>
        <v>42826</v>
      </c>
      <c r="AE4828" s="1" t="str">
        <f t="shared" si="682"/>
        <v>Saturday</v>
      </c>
      <c r="AF4828" s="2">
        <v>0.58594907407407404</v>
      </c>
      <c r="AG4828" s="2">
        <f t="shared" si="683"/>
        <v>0.58333333333333326</v>
      </c>
      <c r="AH4828" t="s">
        <v>23</v>
      </c>
    </row>
    <row r="4829" spans="1:34" x14ac:dyDescent="0.25">
      <c r="A4829">
        <v>1400126</v>
      </c>
      <c r="B4829" t="s">
        <v>29</v>
      </c>
      <c r="C4829" t="s">
        <v>47</v>
      </c>
      <c r="D4829" t="s">
        <v>31</v>
      </c>
      <c r="E4829">
        <v>53211</v>
      </c>
      <c r="F4829" t="s">
        <v>20</v>
      </c>
      <c r="G4829" t="s">
        <v>32</v>
      </c>
      <c r="H4829">
        <v>960</v>
      </c>
      <c r="I4829" t="s">
        <v>63</v>
      </c>
      <c r="J4829">
        <f>VLOOKUP(I4829,Key!$A$1:$C$73,2,FALSE)</f>
        <v>43.066893999999998</v>
      </c>
      <c r="K4829">
        <f>VLOOKUP(I4829,Key!$A$1:$C$73,3,FALSE)</f>
        <v>-87.877936000000005</v>
      </c>
      <c r="L4829" t="s">
        <v>24</v>
      </c>
      <c r="M4829">
        <f>VLOOKUP(L4829,Key!$A$1:$C$73,2,FALSE)</f>
        <v>43.074655999999997</v>
      </c>
      <c r="N4829">
        <f>VLOOKUP(L4829,Key!$A$1:$C$73,3,FALSE)</f>
        <v>-87.889011999999994</v>
      </c>
      <c r="O4829">
        <v>6</v>
      </c>
      <c r="P4829">
        <v>0</v>
      </c>
      <c r="Q4829">
        <v>0.9</v>
      </c>
      <c r="R4829">
        <v>0.9</v>
      </c>
      <c r="S4829">
        <v>36</v>
      </c>
      <c r="T4829">
        <f t="shared" si="675"/>
        <v>-1</v>
      </c>
      <c r="U4829" s="1">
        <v>42826</v>
      </c>
      <c r="V4829" s="13">
        <f t="shared" si="676"/>
        <v>42826</v>
      </c>
      <c r="W4829" s="14">
        <f t="shared" si="677"/>
        <v>42826</v>
      </c>
      <c r="X4829" s="1" t="str">
        <f t="shared" si="678"/>
        <v>Saturday</v>
      </c>
      <c r="Y4829" s="2">
        <v>0.58895833333333336</v>
      </c>
      <c r="Z4829" s="2">
        <f t="shared" si="679"/>
        <v>0.58333333333333326</v>
      </c>
      <c r="AA4829">
        <f>1</f>
        <v>1</v>
      </c>
      <c r="AB4829" s="1">
        <v>42826</v>
      </c>
      <c r="AC4829" s="13">
        <f t="shared" si="680"/>
        <v>42826</v>
      </c>
      <c r="AD4829" s="14">
        <f t="shared" si="681"/>
        <v>42826</v>
      </c>
      <c r="AE4829" s="1" t="str">
        <f t="shared" si="682"/>
        <v>Saturday</v>
      </c>
      <c r="AF4829" s="2">
        <v>0.59315972222222224</v>
      </c>
      <c r="AG4829" s="2">
        <f t="shared" si="683"/>
        <v>0.58333333333333326</v>
      </c>
      <c r="AH4829" t="s">
        <v>23</v>
      </c>
    </row>
    <row r="4830" spans="1:34" x14ac:dyDescent="0.25">
      <c r="A4830">
        <v>1432366</v>
      </c>
      <c r="B4830" t="s">
        <v>29</v>
      </c>
      <c r="C4830" t="s">
        <v>47</v>
      </c>
      <c r="D4830" t="s">
        <v>31</v>
      </c>
      <c r="E4830">
        <v>53233</v>
      </c>
      <c r="F4830" t="s">
        <v>20</v>
      </c>
      <c r="G4830" t="s">
        <v>32</v>
      </c>
      <c r="H4830">
        <v>11096</v>
      </c>
      <c r="I4830" t="s">
        <v>84</v>
      </c>
      <c r="J4830">
        <f>VLOOKUP(I4830,Key!$A$1:$C$73,2,FALSE)</f>
        <v>43.040154000000001</v>
      </c>
      <c r="K4830">
        <f>VLOOKUP(I4830,Key!$A$1:$C$73,3,FALSE)</f>
        <v>-87.932113000000001</v>
      </c>
      <c r="L4830" t="s">
        <v>84</v>
      </c>
      <c r="M4830">
        <f>VLOOKUP(L4830,Key!$A$1:$C$73,2,FALSE)</f>
        <v>43.040154000000001</v>
      </c>
      <c r="N4830">
        <f>VLOOKUP(L4830,Key!$A$1:$C$73,3,FALSE)</f>
        <v>-87.932113000000001</v>
      </c>
      <c r="O4830">
        <v>1</v>
      </c>
      <c r="P4830">
        <v>0</v>
      </c>
      <c r="Q4830">
        <v>0.2</v>
      </c>
      <c r="R4830">
        <v>0.1</v>
      </c>
      <c r="S4830">
        <v>6</v>
      </c>
      <c r="T4830">
        <f t="shared" si="675"/>
        <v>-1</v>
      </c>
      <c r="U4830" s="1">
        <v>42826</v>
      </c>
      <c r="V4830" s="13">
        <f t="shared" si="676"/>
        <v>42826</v>
      </c>
      <c r="W4830" s="14">
        <f t="shared" si="677"/>
        <v>42826</v>
      </c>
      <c r="X4830" s="1" t="str">
        <f t="shared" si="678"/>
        <v>Saturday</v>
      </c>
      <c r="Y4830" s="2">
        <v>0.59465277777777781</v>
      </c>
      <c r="Z4830" s="2">
        <f t="shared" si="679"/>
        <v>0.58333333333333326</v>
      </c>
      <c r="AA4830">
        <f>1</f>
        <v>1</v>
      </c>
      <c r="AB4830" s="1">
        <v>42826</v>
      </c>
      <c r="AC4830" s="13">
        <f t="shared" si="680"/>
        <v>42826</v>
      </c>
      <c r="AD4830" s="14">
        <f t="shared" si="681"/>
        <v>42826</v>
      </c>
      <c r="AE4830" s="1" t="str">
        <f t="shared" si="682"/>
        <v>Saturday</v>
      </c>
      <c r="AF4830" s="2">
        <v>0.59517361111111111</v>
      </c>
      <c r="AG4830" s="2">
        <f t="shared" si="683"/>
        <v>0.58333333333333326</v>
      </c>
      <c r="AH4830" t="s">
        <v>25</v>
      </c>
    </row>
    <row r="4831" spans="1:34" x14ac:dyDescent="0.25">
      <c r="A4831">
        <v>1559979</v>
      </c>
      <c r="B4831" t="s">
        <v>29</v>
      </c>
      <c r="C4831" t="s">
        <v>103</v>
      </c>
      <c r="D4831" t="s">
        <v>31</v>
      </c>
      <c r="E4831">
        <v>53207</v>
      </c>
      <c r="F4831" t="s">
        <v>20</v>
      </c>
      <c r="G4831" t="s">
        <v>32</v>
      </c>
      <c r="H4831">
        <v>11097</v>
      </c>
      <c r="I4831" t="s">
        <v>56</v>
      </c>
      <c r="J4831">
        <f>VLOOKUP(I4831,Key!$A$1:$C$73,2,FALSE)</f>
        <v>43.004728999999998</v>
      </c>
      <c r="K4831">
        <f>VLOOKUP(I4831,Key!$A$1:$C$73,3,FALSE)</f>
        <v>-87.905463999999995</v>
      </c>
      <c r="L4831" t="s">
        <v>56</v>
      </c>
      <c r="M4831">
        <f>VLOOKUP(L4831,Key!$A$1:$C$73,2,FALSE)</f>
        <v>43.004728999999998</v>
      </c>
      <c r="N4831">
        <f>VLOOKUP(L4831,Key!$A$1:$C$73,3,FALSE)</f>
        <v>-87.905463999999995</v>
      </c>
      <c r="O4831">
        <v>47</v>
      </c>
      <c r="P4831">
        <v>0</v>
      </c>
      <c r="Q4831">
        <v>7.1</v>
      </c>
      <c r="R4831">
        <v>6.7</v>
      </c>
      <c r="S4831">
        <v>282</v>
      </c>
      <c r="T4831">
        <f t="shared" si="675"/>
        <v>-1</v>
      </c>
      <c r="U4831" s="1">
        <v>42826</v>
      </c>
      <c r="V4831" s="13">
        <f t="shared" si="676"/>
        <v>42826</v>
      </c>
      <c r="W4831" s="14">
        <f t="shared" si="677"/>
        <v>42826</v>
      </c>
      <c r="X4831" s="1" t="str">
        <f t="shared" si="678"/>
        <v>Saturday</v>
      </c>
      <c r="Y4831" s="2">
        <v>0.5982291666666667</v>
      </c>
      <c r="Z4831" s="2">
        <f t="shared" si="679"/>
        <v>0.58333333333333326</v>
      </c>
      <c r="AA4831">
        <f>1</f>
        <v>1</v>
      </c>
      <c r="AB4831" s="1">
        <v>42826</v>
      </c>
      <c r="AC4831" s="13">
        <f t="shared" si="680"/>
        <v>42826</v>
      </c>
      <c r="AD4831" s="14">
        <f t="shared" si="681"/>
        <v>42826</v>
      </c>
      <c r="AE4831" s="1" t="str">
        <f t="shared" si="682"/>
        <v>Saturday</v>
      </c>
      <c r="AF4831" s="2">
        <v>0.63118055555555552</v>
      </c>
      <c r="AG4831" s="2">
        <f t="shared" si="683"/>
        <v>0.625</v>
      </c>
      <c r="AH4831" t="s">
        <v>25</v>
      </c>
    </row>
    <row r="4832" spans="1:34" x14ac:dyDescent="0.25">
      <c r="A4832">
        <v>1396695</v>
      </c>
      <c r="B4832" t="s">
        <v>29</v>
      </c>
      <c r="C4832" t="s">
        <v>47</v>
      </c>
      <c r="D4832" t="s">
        <v>31</v>
      </c>
      <c r="E4832">
        <v>53203</v>
      </c>
      <c r="F4832" t="s">
        <v>20</v>
      </c>
      <c r="G4832" t="s">
        <v>32</v>
      </c>
      <c r="H4832">
        <v>5553</v>
      </c>
      <c r="I4832" t="s">
        <v>77</v>
      </c>
      <c r="J4832">
        <f>VLOOKUP(I4832,Key!$A$1:$C$73,2,FALSE)</f>
        <v>43.036900000000003</v>
      </c>
      <c r="K4832">
        <f>VLOOKUP(I4832,Key!$A$1:$C$73,3,FALSE)</f>
        <v>-87.89667</v>
      </c>
      <c r="L4832" t="s">
        <v>77</v>
      </c>
      <c r="M4832">
        <f>VLOOKUP(L4832,Key!$A$1:$C$73,2,FALSE)</f>
        <v>43.036900000000003</v>
      </c>
      <c r="N4832">
        <f>VLOOKUP(L4832,Key!$A$1:$C$73,3,FALSE)</f>
        <v>-87.89667</v>
      </c>
      <c r="O4832">
        <v>36</v>
      </c>
      <c r="P4832">
        <v>0</v>
      </c>
      <c r="Q4832">
        <v>5.4</v>
      </c>
      <c r="R4832">
        <v>5.0999999999999996</v>
      </c>
      <c r="S4832">
        <v>216</v>
      </c>
      <c r="T4832">
        <f t="shared" si="675"/>
        <v>-1</v>
      </c>
      <c r="U4832" s="1">
        <v>42826</v>
      </c>
      <c r="V4832" s="13">
        <f t="shared" si="676"/>
        <v>42826</v>
      </c>
      <c r="W4832" s="14">
        <f t="shared" si="677"/>
        <v>42826</v>
      </c>
      <c r="X4832" s="1" t="str">
        <f t="shared" si="678"/>
        <v>Saturday</v>
      </c>
      <c r="Y4832" s="2">
        <v>0.64371527777777782</v>
      </c>
      <c r="Z4832" s="2">
        <f t="shared" si="679"/>
        <v>0.625</v>
      </c>
      <c r="AA4832">
        <f>1</f>
        <v>1</v>
      </c>
      <c r="AB4832" s="1">
        <v>42826</v>
      </c>
      <c r="AC4832" s="13">
        <f t="shared" si="680"/>
        <v>42826</v>
      </c>
      <c r="AD4832" s="14">
        <f t="shared" si="681"/>
        <v>42826</v>
      </c>
      <c r="AE4832" s="1" t="str">
        <f t="shared" si="682"/>
        <v>Saturday</v>
      </c>
      <c r="AF4832" s="2">
        <v>0.66836805555555545</v>
      </c>
      <c r="AG4832" s="2">
        <f t="shared" si="683"/>
        <v>0.66666666666666663</v>
      </c>
      <c r="AH4832" t="s">
        <v>25</v>
      </c>
    </row>
    <row r="4833" spans="1:34" x14ac:dyDescent="0.25">
      <c r="A4833">
        <v>1312561</v>
      </c>
      <c r="B4833" t="s">
        <v>29</v>
      </c>
      <c r="C4833" t="s">
        <v>47</v>
      </c>
      <c r="D4833" t="s">
        <v>31</v>
      </c>
      <c r="E4833">
        <v>53202</v>
      </c>
      <c r="F4833" t="s">
        <v>20</v>
      </c>
      <c r="G4833" t="s">
        <v>97</v>
      </c>
      <c r="H4833">
        <v>11049</v>
      </c>
      <c r="I4833" t="s">
        <v>28</v>
      </c>
      <c r="J4833">
        <f>VLOOKUP(I4833,Key!$A$1:$C$73,2,FALSE)</f>
        <v>43.038580000000003</v>
      </c>
      <c r="K4833">
        <f>VLOOKUP(I4833,Key!$A$1:$C$73,3,FALSE)</f>
        <v>-87.90934</v>
      </c>
      <c r="L4833" t="s">
        <v>74</v>
      </c>
      <c r="M4833">
        <f>VLOOKUP(L4833,Key!$A$1:$C$73,2,FALSE)</f>
        <v>43.05536</v>
      </c>
      <c r="N4833">
        <f>VLOOKUP(L4833,Key!$A$1:$C$73,3,FALSE)</f>
        <v>-87.90504</v>
      </c>
      <c r="O4833">
        <v>7</v>
      </c>
      <c r="P4833">
        <v>2</v>
      </c>
      <c r="Q4833">
        <v>1.1000000000000001</v>
      </c>
      <c r="R4833">
        <v>1</v>
      </c>
      <c r="S4833">
        <v>42</v>
      </c>
      <c r="T4833">
        <f t="shared" si="675"/>
        <v>-1</v>
      </c>
      <c r="U4833" s="1">
        <v>42826</v>
      </c>
      <c r="V4833" s="13">
        <f t="shared" si="676"/>
        <v>42826</v>
      </c>
      <c r="W4833" s="14">
        <f t="shared" si="677"/>
        <v>42826</v>
      </c>
      <c r="X4833" s="1" t="str">
        <f t="shared" si="678"/>
        <v>Saturday</v>
      </c>
      <c r="Y4833" s="2">
        <v>0.65212962962962961</v>
      </c>
      <c r="Z4833" s="2">
        <f t="shared" si="679"/>
        <v>0.66666666666666663</v>
      </c>
      <c r="AA4833">
        <f>1</f>
        <v>1</v>
      </c>
      <c r="AB4833" s="1">
        <v>42826</v>
      </c>
      <c r="AC4833" s="13">
        <f t="shared" si="680"/>
        <v>42826</v>
      </c>
      <c r="AD4833" s="14">
        <f t="shared" si="681"/>
        <v>42826</v>
      </c>
      <c r="AE4833" s="1" t="str">
        <f t="shared" si="682"/>
        <v>Saturday</v>
      </c>
      <c r="AF4833" s="2">
        <v>0.65743055555555563</v>
      </c>
      <c r="AG4833" s="2">
        <f t="shared" si="683"/>
        <v>0.66666666666666663</v>
      </c>
      <c r="AH4833" t="s">
        <v>23</v>
      </c>
    </row>
    <row r="4834" spans="1:34" x14ac:dyDescent="0.25">
      <c r="A4834">
        <v>1408049</v>
      </c>
      <c r="B4834" t="s">
        <v>29</v>
      </c>
      <c r="C4834" t="s">
        <v>47</v>
      </c>
      <c r="D4834" t="s">
        <v>31</v>
      </c>
      <c r="E4834">
        <v>53202</v>
      </c>
      <c r="F4834" t="s">
        <v>20</v>
      </c>
      <c r="G4834" t="s">
        <v>32</v>
      </c>
      <c r="H4834">
        <v>11095</v>
      </c>
      <c r="I4834" t="s">
        <v>36</v>
      </c>
      <c r="J4834">
        <f>VLOOKUP(I4834,Key!$A$1:$C$73,2,FALSE)</f>
        <v>43.03519</v>
      </c>
      <c r="K4834">
        <f>VLOOKUP(I4834,Key!$A$1:$C$73,3,FALSE)</f>
        <v>-87.907390000000007</v>
      </c>
      <c r="L4834" t="s">
        <v>77</v>
      </c>
      <c r="M4834">
        <f>VLOOKUP(L4834,Key!$A$1:$C$73,2,FALSE)</f>
        <v>43.036900000000003</v>
      </c>
      <c r="N4834">
        <f>VLOOKUP(L4834,Key!$A$1:$C$73,3,FALSE)</f>
        <v>-87.89667</v>
      </c>
      <c r="O4834">
        <v>10</v>
      </c>
      <c r="P4834">
        <v>0</v>
      </c>
      <c r="Q4834">
        <v>1.5</v>
      </c>
      <c r="R4834">
        <v>1.4</v>
      </c>
      <c r="S4834">
        <v>60</v>
      </c>
      <c r="T4834">
        <f t="shared" si="675"/>
        <v>-1</v>
      </c>
      <c r="U4834" s="1">
        <v>42826</v>
      </c>
      <c r="V4834" s="13">
        <f t="shared" si="676"/>
        <v>42826</v>
      </c>
      <c r="W4834" s="14">
        <f t="shared" si="677"/>
        <v>42826</v>
      </c>
      <c r="X4834" s="1" t="str">
        <f t="shared" si="678"/>
        <v>Saturday</v>
      </c>
      <c r="Y4834" s="2">
        <v>0.66370370370370368</v>
      </c>
      <c r="Z4834" s="2">
        <f t="shared" si="679"/>
        <v>0.66666666666666663</v>
      </c>
      <c r="AA4834">
        <f>1</f>
        <v>1</v>
      </c>
      <c r="AB4834" s="1">
        <v>42826</v>
      </c>
      <c r="AC4834" s="13">
        <f t="shared" si="680"/>
        <v>42826</v>
      </c>
      <c r="AD4834" s="14">
        <f t="shared" si="681"/>
        <v>42826</v>
      </c>
      <c r="AE4834" s="1" t="str">
        <f t="shared" si="682"/>
        <v>Saturday</v>
      </c>
      <c r="AF4834" s="2">
        <v>0.67074074074074075</v>
      </c>
      <c r="AG4834" s="2">
        <f t="shared" si="683"/>
        <v>0.66666666666666663</v>
      </c>
      <c r="AH4834" t="s">
        <v>23</v>
      </c>
    </row>
    <row r="4835" spans="1:34" x14ac:dyDescent="0.25">
      <c r="A4835">
        <v>533073</v>
      </c>
      <c r="B4835" t="s">
        <v>29</v>
      </c>
      <c r="C4835" t="s">
        <v>35</v>
      </c>
      <c r="D4835" t="s">
        <v>31</v>
      </c>
      <c r="E4835">
        <v>53213</v>
      </c>
      <c r="F4835" t="s">
        <v>20</v>
      </c>
      <c r="G4835" t="s">
        <v>32</v>
      </c>
      <c r="H4835">
        <v>156</v>
      </c>
      <c r="I4835" t="s">
        <v>90</v>
      </c>
      <c r="J4835">
        <f>VLOOKUP(I4835,Key!$A$1:$C$73,2,FALSE)</f>
        <v>43.06044</v>
      </c>
      <c r="K4835">
        <f>VLOOKUP(I4835,Key!$A$1:$C$73,3,FALSE)</f>
        <v>-88.016239999999996</v>
      </c>
      <c r="L4835" t="s">
        <v>71</v>
      </c>
      <c r="M4835">
        <f>VLOOKUP(L4835,Key!$A$1:$C$73,2,FALSE)</f>
        <v>43.060079999999999</v>
      </c>
      <c r="N4835">
        <f>VLOOKUP(L4835,Key!$A$1:$C$73,3,FALSE)</f>
        <v>-88.027349999999998</v>
      </c>
      <c r="O4835">
        <v>5</v>
      </c>
      <c r="P4835">
        <v>0</v>
      </c>
      <c r="Q4835">
        <v>0.8</v>
      </c>
      <c r="R4835">
        <v>0.7</v>
      </c>
      <c r="S4835">
        <v>30</v>
      </c>
      <c r="T4835">
        <f t="shared" si="675"/>
        <v>-1</v>
      </c>
      <c r="U4835" s="1">
        <v>42826</v>
      </c>
      <c r="V4835" s="13">
        <f t="shared" si="676"/>
        <v>42826</v>
      </c>
      <c r="W4835" s="14">
        <f t="shared" si="677"/>
        <v>42826</v>
      </c>
      <c r="X4835" s="1" t="str">
        <f t="shared" si="678"/>
        <v>Saturday</v>
      </c>
      <c r="Y4835" s="2">
        <v>0.66759259259259263</v>
      </c>
      <c r="Z4835" s="2">
        <f t="shared" si="679"/>
        <v>0.66666666666666663</v>
      </c>
      <c r="AA4835">
        <f>1</f>
        <v>1</v>
      </c>
      <c r="AB4835" s="1">
        <v>42826</v>
      </c>
      <c r="AC4835" s="13">
        <f t="shared" si="680"/>
        <v>42826</v>
      </c>
      <c r="AD4835" s="14">
        <f t="shared" si="681"/>
        <v>42826</v>
      </c>
      <c r="AE4835" s="1" t="str">
        <f t="shared" si="682"/>
        <v>Saturday</v>
      </c>
      <c r="AF4835" s="2">
        <v>0.67115740740740737</v>
      </c>
      <c r="AG4835" s="2">
        <f t="shared" si="683"/>
        <v>0.66666666666666663</v>
      </c>
      <c r="AH4835" t="s">
        <v>23</v>
      </c>
    </row>
    <row r="4836" spans="1:34" x14ac:dyDescent="0.25">
      <c r="A4836">
        <v>1560727</v>
      </c>
      <c r="B4836" t="s">
        <v>29</v>
      </c>
      <c r="C4836" t="s">
        <v>47</v>
      </c>
      <c r="D4836" t="s">
        <v>31</v>
      </c>
      <c r="E4836">
        <v>53233</v>
      </c>
      <c r="F4836" t="s">
        <v>20</v>
      </c>
      <c r="G4836" t="s">
        <v>97</v>
      </c>
      <c r="H4836">
        <v>5587</v>
      </c>
      <c r="I4836" t="s">
        <v>77</v>
      </c>
      <c r="J4836">
        <f>VLOOKUP(I4836,Key!$A$1:$C$73,2,FALSE)</f>
        <v>43.036900000000003</v>
      </c>
      <c r="K4836">
        <f>VLOOKUP(I4836,Key!$A$1:$C$73,3,FALSE)</f>
        <v>-87.89667</v>
      </c>
      <c r="L4836" t="s">
        <v>84</v>
      </c>
      <c r="M4836">
        <f>VLOOKUP(L4836,Key!$A$1:$C$73,2,FALSE)</f>
        <v>43.040154000000001</v>
      </c>
      <c r="N4836">
        <f>VLOOKUP(L4836,Key!$A$1:$C$73,3,FALSE)</f>
        <v>-87.932113000000001</v>
      </c>
      <c r="O4836">
        <v>37</v>
      </c>
      <c r="P4836">
        <v>4</v>
      </c>
      <c r="Q4836">
        <v>5.6</v>
      </c>
      <c r="R4836">
        <v>5.3</v>
      </c>
      <c r="S4836">
        <v>222</v>
      </c>
      <c r="T4836">
        <f t="shared" si="675"/>
        <v>-1</v>
      </c>
      <c r="U4836" s="1">
        <v>42826</v>
      </c>
      <c r="V4836" s="13">
        <f t="shared" si="676"/>
        <v>42826</v>
      </c>
      <c r="W4836" s="14">
        <f t="shared" si="677"/>
        <v>42826</v>
      </c>
      <c r="X4836" s="1" t="str">
        <f t="shared" si="678"/>
        <v>Saturday</v>
      </c>
      <c r="Y4836" s="2">
        <v>0.67121527777777779</v>
      </c>
      <c r="Z4836" s="2">
        <f t="shared" si="679"/>
        <v>0.66666666666666663</v>
      </c>
      <c r="AA4836">
        <f>1</f>
        <v>1</v>
      </c>
      <c r="AB4836" s="1">
        <v>42826</v>
      </c>
      <c r="AC4836" s="13">
        <f t="shared" si="680"/>
        <v>42826</v>
      </c>
      <c r="AD4836" s="14">
        <f t="shared" si="681"/>
        <v>42826</v>
      </c>
      <c r="AE4836" s="1" t="str">
        <f t="shared" si="682"/>
        <v>Saturday</v>
      </c>
      <c r="AF4836" s="2">
        <v>0.69709490740740743</v>
      </c>
      <c r="AG4836" s="2">
        <f t="shared" si="683"/>
        <v>0.70833333333333326</v>
      </c>
      <c r="AH4836" t="s">
        <v>23</v>
      </c>
    </row>
    <row r="4837" spans="1:34" x14ac:dyDescent="0.25">
      <c r="A4837">
        <v>533073</v>
      </c>
      <c r="B4837" t="s">
        <v>29</v>
      </c>
      <c r="C4837" t="s">
        <v>35</v>
      </c>
      <c r="D4837" t="s">
        <v>31</v>
      </c>
      <c r="E4837">
        <v>53213</v>
      </c>
      <c r="F4837" t="s">
        <v>20</v>
      </c>
      <c r="G4837" t="s">
        <v>32</v>
      </c>
      <c r="H4837">
        <v>11067</v>
      </c>
      <c r="I4837" t="s">
        <v>71</v>
      </c>
      <c r="J4837">
        <f>VLOOKUP(I4837,Key!$A$1:$C$73,2,FALSE)</f>
        <v>43.060079999999999</v>
      </c>
      <c r="K4837">
        <f>VLOOKUP(I4837,Key!$A$1:$C$73,3,FALSE)</f>
        <v>-88.027349999999998</v>
      </c>
      <c r="L4837" t="s">
        <v>90</v>
      </c>
      <c r="M4837">
        <f>VLOOKUP(L4837,Key!$A$1:$C$73,2,FALSE)</f>
        <v>43.06044</v>
      </c>
      <c r="N4837">
        <f>VLOOKUP(L4837,Key!$A$1:$C$73,3,FALSE)</f>
        <v>-88.016239999999996</v>
      </c>
      <c r="O4837">
        <v>5</v>
      </c>
      <c r="P4837">
        <v>0</v>
      </c>
      <c r="Q4837">
        <v>0.8</v>
      </c>
      <c r="R4837">
        <v>0.7</v>
      </c>
      <c r="S4837">
        <v>30</v>
      </c>
      <c r="T4837">
        <f t="shared" si="675"/>
        <v>-1</v>
      </c>
      <c r="U4837" s="1">
        <v>42826</v>
      </c>
      <c r="V4837" s="13">
        <f t="shared" si="676"/>
        <v>42826</v>
      </c>
      <c r="W4837" s="14">
        <f t="shared" si="677"/>
        <v>42826</v>
      </c>
      <c r="X4837" s="1" t="str">
        <f t="shared" si="678"/>
        <v>Saturday</v>
      </c>
      <c r="Y4837" s="2">
        <v>0.75236111111111115</v>
      </c>
      <c r="Z4837" s="2">
        <f t="shared" si="679"/>
        <v>0.75</v>
      </c>
      <c r="AA4837">
        <f>1</f>
        <v>1</v>
      </c>
      <c r="AB4837" s="1">
        <v>42826</v>
      </c>
      <c r="AC4837" s="13">
        <f t="shared" si="680"/>
        <v>42826</v>
      </c>
      <c r="AD4837" s="14">
        <f t="shared" si="681"/>
        <v>42826</v>
      </c>
      <c r="AE4837" s="1" t="str">
        <f t="shared" si="682"/>
        <v>Saturday</v>
      </c>
      <c r="AF4837" s="2">
        <v>0.75571759259259252</v>
      </c>
      <c r="AG4837" s="2">
        <f t="shared" si="683"/>
        <v>0.75</v>
      </c>
      <c r="AH4837" t="s">
        <v>23</v>
      </c>
    </row>
    <row r="4838" spans="1:34" x14ac:dyDescent="0.25">
      <c r="A4838">
        <v>1477939</v>
      </c>
      <c r="B4838" t="s">
        <v>29</v>
      </c>
      <c r="C4838" t="s">
        <v>135</v>
      </c>
      <c r="D4838" t="s">
        <v>31</v>
      </c>
      <c r="E4838">
        <v>53010</v>
      </c>
      <c r="F4838" t="s">
        <v>20</v>
      </c>
      <c r="G4838" t="s">
        <v>32</v>
      </c>
      <c r="H4838">
        <v>5524</v>
      </c>
      <c r="I4838" t="s">
        <v>89</v>
      </c>
      <c r="J4838">
        <f>VLOOKUP(I4838,Key!$A$1:$C$73,2,FALSE)</f>
        <v>43.060155999999999</v>
      </c>
      <c r="K4838">
        <f>VLOOKUP(I4838,Key!$A$1:$C$73,3,FALSE)</f>
        <v>-87.881258000000003</v>
      </c>
      <c r="L4838" t="s">
        <v>89</v>
      </c>
      <c r="M4838">
        <f>VLOOKUP(L4838,Key!$A$1:$C$73,2,FALSE)</f>
        <v>43.060155999999999</v>
      </c>
      <c r="N4838">
        <f>VLOOKUP(L4838,Key!$A$1:$C$73,3,FALSE)</f>
        <v>-87.881258000000003</v>
      </c>
      <c r="O4838">
        <v>13</v>
      </c>
      <c r="P4838">
        <v>0</v>
      </c>
      <c r="Q4838">
        <v>2</v>
      </c>
      <c r="R4838">
        <v>1.9</v>
      </c>
      <c r="S4838">
        <v>78</v>
      </c>
      <c r="T4838">
        <f t="shared" si="675"/>
        <v>-1</v>
      </c>
      <c r="U4838" s="1">
        <v>42826</v>
      </c>
      <c r="V4838" s="13">
        <f t="shared" si="676"/>
        <v>42826</v>
      </c>
      <c r="W4838" s="14">
        <f t="shared" si="677"/>
        <v>42826</v>
      </c>
      <c r="X4838" s="1" t="str">
        <f t="shared" si="678"/>
        <v>Saturday</v>
      </c>
      <c r="Y4838" s="2">
        <v>0.76370370370370377</v>
      </c>
      <c r="Z4838" s="2">
        <f t="shared" si="679"/>
        <v>0.75</v>
      </c>
      <c r="AA4838">
        <f>1</f>
        <v>1</v>
      </c>
      <c r="AB4838" s="1">
        <v>42826</v>
      </c>
      <c r="AC4838" s="13">
        <f t="shared" si="680"/>
        <v>42826</v>
      </c>
      <c r="AD4838" s="14">
        <f t="shared" si="681"/>
        <v>42826</v>
      </c>
      <c r="AE4838" s="1" t="str">
        <f t="shared" si="682"/>
        <v>Saturday</v>
      </c>
      <c r="AF4838" s="2">
        <v>0.7726736111111111</v>
      </c>
      <c r="AG4838" s="2">
        <f t="shared" si="683"/>
        <v>0.79166666666666663</v>
      </c>
      <c r="AH4838" t="s">
        <v>25</v>
      </c>
    </row>
    <row r="4839" spans="1:34" x14ac:dyDescent="0.25">
      <c r="A4839">
        <v>1345070</v>
      </c>
      <c r="B4839" t="s">
        <v>29</v>
      </c>
      <c r="C4839" t="s">
        <v>47</v>
      </c>
      <c r="D4839" t="s">
        <v>31</v>
      </c>
      <c r="E4839">
        <v>53211</v>
      </c>
      <c r="F4839" t="s">
        <v>20</v>
      </c>
      <c r="G4839" t="s">
        <v>32</v>
      </c>
      <c r="H4839">
        <v>11168</v>
      </c>
      <c r="I4839" t="s">
        <v>63</v>
      </c>
      <c r="J4839">
        <f>VLOOKUP(I4839,Key!$A$1:$C$73,2,FALSE)</f>
        <v>43.066893999999998</v>
      </c>
      <c r="K4839">
        <f>VLOOKUP(I4839,Key!$A$1:$C$73,3,FALSE)</f>
        <v>-87.877936000000005</v>
      </c>
      <c r="L4839" t="s">
        <v>63</v>
      </c>
      <c r="M4839">
        <f>VLOOKUP(L4839,Key!$A$1:$C$73,2,FALSE)</f>
        <v>43.066893999999998</v>
      </c>
      <c r="N4839">
        <f>VLOOKUP(L4839,Key!$A$1:$C$73,3,FALSE)</f>
        <v>-87.877936000000005</v>
      </c>
      <c r="O4839">
        <v>10</v>
      </c>
      <c r="P4839">
        <v>0</v>
      </c>
      <c r="Q4839">
        <v>1.5</v>
      </c>
      <c r="R4839">
        <v>1.4</v>
      </c>
      <c r="S4839">
        <v>60</v>
      </c>
      <c r="T4839">
        <f t="shared" si="675"/>
        <v>-1</v>
      </c>
      <c r="U4839" s="1">
        <v>42826</v>
      </c>
      <c r="V4839" s="13">
        <f t="shared" si="676"/>
        <v>42826</v>
      </c>
      <c r="W4839" s="14">
        <f t="shared" si="677"/>
        <v>42826</v>
      </c>
      <c r="X4839" s="1" t="str">
        <f t="shared" si="678"/>
        <v>Saturday</v>
      </c>
      <c r="Y4839" s="2">
        <v>0.76589120370370367</v>
      </c>
      <c r="Z4839" s="2">
        <f t="shared" si="679"/>
        <v>0.75</v>
      </c>
      <c r="AA4839">
        <f>1</f>
        <v>1</v>
      </c>
      <c r="AB4839" s="1">
        <v>42826</v>
      </c>
      <c r="AC4839" s="13">
        <f t="shared" si="680"/>
        <v>42826</v>
      </c>
      <c r="AD4839" s="14">
        <f t="shared" si="681"/>
        <v>42826</v>
      </c>
      <c r="AE4839" s="1" t="str">
        <f t="shared" si="682"/>
        <v>Saturday</v>
      </c>
      <c r="AF4839" s="2">
        <v>0.77263888888888888</v>
      </c>
      <c r="AG4839" s="2">
        <f t="shared" si="683"/>
        <v>0.79166666666666663</v>
      </c>
      <c r="AH4839" t="s">
        <v>25</v>
      </c>
    </row>
    <row r="4840" spans="1:34" x14ac:dyDescent="0.25">
      <c r="A4840">
        <v>1247298</v>
      </c>
      <c r="B4840" t="s">
        <v>29</v>
      </c>
      <c r="C4840" t="s">
        <v>105</v>
      </c>
      <c r="D4840" t="s">
        <v>46</v>
      </c>
      <c r="E4840">
        <v>60565</v>
      </c>
      <c r="F4840" t="s">
        <v>20</v>
      </c>
      <c r="G4840" t="s">
        <v>99</v>
      </c>
      <c r="H4840">
        <v>5468</v>
      </c>
      <c r="I4840" t="s">
        <v>87</v>
      </c>
      <c r="J4840">
        <f>VLOOKUP(I4840,Key!$A$1:$C$73,2,FALSE)</f>
        <v>43.063749000000001</v>
      </c>
      <c r="K4840">
        <f>VLOOKUP(I4840,Key!$A$1:$C$73,3,FALSE)</f>
        <v>-87.887962999999999</v>
      </c>
      <c r="L4840" t="s">
        <v>40</v>
      </c>
      <c r="M4840">
        <f>VLOOKUP(L4840,Key!$A$1:$C$73,2,FALSE)</f>
        <v>43.06033</v>
      </c>
      <c r="N4840">
        <f>VLOOKUP(L4840,Key!$A$1:$C$73,3,FALSE)</f>
        <v>-87.89546</v>
      </c>
      <c r="O4840">
        <v>5</v>
      </c>
      <c r="P4840">
        <v>0</v>
      </c>
      <c r="Q4840">
        <v>0.8</v>
      </c>
      <c r="R4840">
        <v>0.7</v>
      </c>
      <c r="S4840">
        <v>30</v>
      </c>
      <c r="T4840">
        <f t="shared" si="675"/>
        <v>-1</v>
      </c>
      <c r="U4840" s="1">
        <v>42827</v>
      </c>
      <c r="V4840" s="13">
        <f t="shared" si="676"/>
        <v>42826</v>
      </c>
      <c r="W4840" s="14">
        <f t="shared" si="677"/>
        <v>42827</v>
      </c>
      <c r="X4840" s="1" t="str">
        <f t="shared" si="678"/>
        <v>Sunday</v>
      </c>
      <c r="Y4840" s="2">
        <v>0.48836805555555557</v>
      </c>
      <c r="Z4840" s="2">
        <f t="shared" si="679"/>
        <v>0.5</v>
      </c>
      <c r="AA4840">
        <f>1</f>
        <v>1</v>
      </c>
      <c r="AB4840" s="1">
        <v>42827</v>
      </c>
      <c r="AC4840" s="13">
        <f t="shared" si="680"/>
        <v>42826</v>
      </c>
      <c r="AD4840" s="14">
        <f t="shared" si="681"/>
        <v>42827</v>
      </c>
      <c r="AE4840" s="1" t="str">
        <f t="shared" si="682"/>
        <v>Sunday</v>
      </c>
      <c r="AF4840" s="2">
        <v>0.4917361111111111</v>
      </c>
      <c r="AG4840" s="2">
        <f t="shared" si="683"/>
        <v>0.5</v>
      </c>
      <c r="AH4840" t="s">
        <v>23</v>
      </c>
    </row>
    <row r="4841" spans="1:34" x14ac:dyDescent="0.25">
      <c r="A4841">
        <v>1477939</v>
      </c>
      <c r="B4841" t="s">
        <v>29</v>
      </c>
      <c r="C4841" t="s">
        <v>135</v>
      </c>
      <c r="D4841" t="s">
        <v>31</v>
      </c>
      <c r="E4841">
        <v>53010</v>
      </c>
      <c r="F4841" t="s">
        <v>20</v>
      </c>
      <c r="G4841" t="s">
        <v>32</v>
      </c>
      <c r="H4841">
        <v>952</v>
      </c>
      <c r="I4841" t="s">
        <v>89</v>
      </c>
      <c r="J4841">
        <f>VLOOKUP(I4841,Key!$A$1:$C$73,2,FALSE)</f>
        <v>43.060155999999999</v>
      </c>
      <c r="K4841">
        <f>VLOOKUP(I4841,Key!$A$1:$C$73,3,FALSE)</f>
        <v>-87.881258000000003</v>
      </c>
      <c r="L4841" t="s">
        <v>89</v>
      </c>
      <c r="M4841">
        <f>VLOOKUP(L4841,Key!$A$1:$C$73,2,FALSE)</f>
        <v>43.060155999999999</v>
      </c>
      <c r="N4841">
        <f>VLOOKUP(L4841,Key!$A$1:$C$73,3,FALSE)</f>
        <v>-87.881258000000003</v>
      </c>
      <c r="O4841">
        <v>21</v>
      </c>
      <c r="P4841">
        <v>0</v>
      </c>
      <c r="Q4841">
        <v>3.2</v>
      </c>
      <c r="R4841">
        <v>3</v>
      </c>
      <c r="S4841">
        <v>126</v>
      </c>
      <c r="T4841">
        <f t="shared" si="675"/>
        <v>-1</v>
      </c>
      <c r="U4841" s="1">
        <v>42827</v>
      </c>
      <c r="V4841" s="13">
        <f t="shared" si="676"/>
        <v>42826</v>
      </c>
      <c r="W4841" s="14">
        <f t="shared" si="677"/>
        <v>42827</v>
      </c>
      <c r="X4841" s="1" t="str">
        <f t="shared" si="678"/>
        <v>Sunday</v>
      </c>
      <c r="Y4841" s="2">
        <v>0.54190972222222222</v>
      </c>
      <c r="Z4841" s="2">
        <f t="shared" si="679"/>
        <v>0.54166666666666663</v>
      </c>
      <c r="AA4841">
        <f>1</f>
        <v>1</v>
      </c>
      <c r="AB4841" s="1">
        <v>42827</v>
      </c>
      <c r="AC4841" s="13">
        <f t="shared" si="680"/>
        <v>42826</v>
      </c>
      <c r="AD4841" s="14">
        <f t="shared" si="681"/>
        <v>42827</v>
      </c>
      <c r="AE4841" s="1" t="str">
        <f t="shared" si="682"/>
        <v>Sunday</v>
      </c>
      <c r="AF4841" s="2">
        <v>0.55633101851851852</v>
      </c>
      <c r="AG4841" s="2">
        <f t="shared" si="683"/>
        <v>0.54166666666666663</v>
      </c>
      <c r="AH4841" t="s">
        <v>25</v>
      </c>
    </row>
    <row r="4842" spans="1:34" x14ac:dyDescent="0.25">
      <c r="A4842">
        <v>1358589</v>
      </c>
      <c r="B4842" t="s">
        <v>29</v>
      </c>
      <c r="C4842" t="s">
        <v>47</v>
      </c>
      <c r="D4842" t="s">
        <v>31</v>
      </c>
      <c r="E4842">
        <v>53211</v>
      </c>
      <c r="F4842" t="s">
        <v>20</v>
      </c>
      <c r="G4842" t="s">
        <v>32</v>
      </c>
      <c r="H4842">
        <v>11086</v>
      </c>
      <c r="I4842" t="s">
        <v>33</v>
      </c>
      <c r="J4842">
        <f>VLOOKUP(I4842,Key!$A$1:$C$73,2,FALSE)</f>
        <v>43.045712999999999</v>
      </c>
      <c r="K4842">
        <f>VLOOKUP(I4842,Key!$A$1:$C$73,3,FALSE)</f>
        <v>-87.899756999999994</v>
      </c>
      <c r="L4842" t="s">
        <v>85</v>
      </c>
      <c r="M4842">
        <f>VLOOKUP(L4842,Key!$A$1:$C$73,2,FALSE)</f>
        <v>43.053040000000003</v>
      </c>
      <c r="N4842">
        <f>VLOOKUP(L4842,Key!$A$1:$C$73,3,FALSE)</f>
        <v>-87.897660000000002</v>
      </c>
      <c r="O4842">
        <v>5</v>
      </c>
      <c r="P4842">
        <v>0</v>
      </c>
      <c r="Q4842">
        <v>0.8</v>
      </c>
      <c r="R4842">
        <v>0.7</v>
      </c>
      <c r="S4842">
        <v>30</v>
      </c>
      <c r="T4842">
        <f t="shared" si="675"/>
        <v>-1</v>
      </c>
      <c r="U4842" s="1">
        <v>42827</v>
      </c>
      <c r="V4842" s="13">
        <f t="shared" si="676"/>
        <v>42826</v>
      </c>
      <c r="W4842" s="14">
        <f t="shared" si="677"/>
        <v>42827</v>
      </c>
      <c r="X4842" s="1" t="str">
        <f t="shared" si="678"/>
        <v>Sunday</v>
      </c>
      <c r="Y4842" s="2">
        <v>0.69506944444444441</v>
      </c>
      <c r="Z4842" s="2">
        <f t="shared" si="679"/>
        <v>0.70833333333333326</v>
      </c>
      <c r="AA4842">
        <f>1</f>
        <v>1</v>
      </c>
      <c r="AB4842" s="1">
        <v>42827</v>
      </c>
      <c r="AC4842" s="13">
        <f t="shared" si="680"/>
        <v>42826</v>
      </c>
      <c r="AD4842" s="14">
        <f t="shared" si="681"/>
        <v>42827</v>
      </c>
      <c r="AE4842" s="1" t="str">
        <f t="shared" si="682"/>
        <v>Sunday</v>
      </c>
      <c r="AF4842" s="2">
        <v>0.69837962962962974</v>
      </c>
      <c r="AG4842" s="2">
        <f t="shared" si="683"/>
        <v>0.70833333333333326</v>
      </c>
      <c r="AH4842" t="s">
        <v>23</v>
      </c>
    </row>
    <row r="4843" spans="1:34" x14ac:dyDescent="0.25">
      <c r="A4843">
        <v>1298099</v>
      </c>
      <c r="B4843" t="s">
        <v>29</v>
      </c>
      <c r="C4843" t="s">
        <v>47</v>
      </c>
      <c r="D4843" t="s">
        <v>31</v>
      </c>
      <c r="E4843">
        <v>53233</v>
      </c>
      <c r="F4843" t="s">
        <v>20</v>
      </c>
      <c r="G4843" t="s">
        <v>32</v>
      </c>
      <c r="H4843">
        <v>23</v>
      </c>
      <c r="I4843" t="s">
        <v>79</v>
      </c>
      <c r="J4843">
        <f>VLOOKUP(I4843,Key!$A$1:$C$73,2,FALSE)</f>
        <v>43.04804</v>
      </c>
      <c r="K4843">
        <f>VLOOKUP(I4843,Key!$A$1:$C$73,3,FALSE)</f>
        <v>-87.896720000000002</v>
      </c>
      <c r="L4843" t="s">
        <v>53</v>
      </c>
      <c r="M4843">
        <f>VLOOKUP(L4843,Key!$A$1:$C$73,2,FALSE)</f>
        <v>43.04824</v>
      </c>
      <c r="N4843">
        <f>VLOOKUP(L4843,Key!$A$1:$C$73,3,FALSE)</f>
        <v>-87.904970000000006</v>
      </c>
      <c r="O4843">
        <v>4</v>
      </c>
      <c r="P4843">
        <v>0</v>
      </c>
      <c r="Q4843">
        <v>0.6</v>
      </c>
      <c r="R4843">
        <v>0.6</v>
      </c>
      <c r="S4843">
        <v>24</v>
      </c>
      <c r="T4843">
        <f t="shared" si="675"/>
        <v>-1</v>
      </c>
      <c r="U4843" s="1">
        <v>42827</v>
      </c>
      <c r="V4843" s="13">
        <f t="shared" si="676"/>
        <v>42826</v>
      </c>
      <c r="W4843" s="14">
        <f t="shared" si="677"/>
        <v>42827</v>
      </c>
      <c r="X4843" s="1" t="str">
        <f t="shared" si="678"/>
        <v>Sunday</v>
      </c>
      <c r="Y4843" s="2">
        <v>0.71137731481481481</v>
      </c>
      <c r="Z4843" s="2">
        <f t="shared" si="679"/>
        <v>0.70833333333333326</v>
      </c>
      <c r="AA4843">
        <f>1</f>
        <v>1</v>
      </c>
      <c r="AB4843" s="1">
        <v>42827</v>
      </c>
      <c r="AC4843" s="13">
        <f t="shared" si="680"/>
        <v>42826</v>
      </c>
      <c r="AD4843" s="14">
        <f t="shared" si="681"/>
        <v>42827</v>
      </c>
      <c r="AE4843" s="1" t="str">
        <f t="shared" si="682"/>
        <v>Sunday</v>
      </c>
      <c r="AF4843" s="2">
        <v>0.71424768518518522</v>
      </c>
      <c r="AG4843" s="2">
        <f t="shared" si="683"/>
        <v>0.70833333333333326</v>
      </c>
      <c r="AH4843" t="s">
        <v>23</v>
      </c>
    </row>
    <row r="4844" spans="1:34" x14ac:dyDescent="0.25">
      <c r="A4844">
        <v>1351385</v>
      </c>
      <c r="B4844" t="s">
        <v>29</v>
      </c>
      <c r="C4844" t="s">
        <v>47</v>
      </c>
      <c r="D4844" t="s">
        <v>31</v>
      </c>
      <c r="E4844">
        <v>53211</v>
      </c>
      <c r="F4844" t="s">
        <v>20</v>
      </c>
      <c r="G4844" t="s">
        <v>32</v>
      </c>
      <c r="H4844">
        <v>5455</v>
      </c>
      <c r="I4844" t="s">
        <v>63</v>
      </c>
      <c r="J4844">
        <f>VLOOKUP(I4844,Key!$A$1:$C$73,2,FALSE)</f>
        <v>43.066893999999998</v>
      </c>
      <c r="K4844">
        <f>VLOOKUP(I4844,Key!$A$1:$C$73,3,FALSE)</f>
        <v>-87.877936000000005</v>
      </c>
      <c r="L4844" t="s">
        <v>65</v>
      </c>
      <c r="M4844">
        <f>VLOOKUP(L4844,Key!$A$1:$C$73,2,FALSE)</f>
        <v>43.077359999999999</v>
      </c>
      <c r="N4844">
        <f>VLOOKUP(L4844,Key!$A$1:$C$73,3,FALSE)</f>
        <v>-87.880769999999998</v>
      </c>
      <c r="O4844">
        <v>4</v>
      </c>
      <c r="P4844">
        <v>0</v>
      </c>
      <c r="Q4844">
        <v>0.6</v>
      </c>
      <c r="R4844">
        <v>0.6</v>
      </c>
      <c r="S4844">
        <v>24</v>
      </c>
      <c r="T4844">
        <f t="shared" si="675"/>
        <v>-1</v>
      </c>
      <c r="U4844" s="1">
        <v>42827</v>
      </c>
      <c r="V4844" s="13">
        <f t="shared" si="676"/>
        <v>42826</v>
      </c>
      <c r="W4844" s="14">
        <f t="shared" si="677"/>
        <v>42827</v>
      </c>
      <c r="X4844" s="1" t="str">
        <f t="shared" si="678"/>
        <v>Sunday</v>
      </c>
      <c r="Y4844" s="2">
        <v>0.81746527777777767</v>
      </c>
      <c r="Z4844" s="2">
        <f t="shared" si="679"/>
        <v>0.83333333333333326</v>
      </c>
      <c r="AA4844">
        <f>1</f>
        <v>1</v>
      </c>
      <c r="AB4844" s="1">
        <v>42827</v>
      </c>
      <c r="AC4844" s="13">
        <f t="shared" si="680"/>
        <v>42826</v>
      </c>
      <c r="AD4844" s="14">
        <f t="shared" si="681"/>
        <v>42827</v>
      </c>
      <c r="AE4844" s="1" t="str">
        <f t="shared" si="682"/>
        <v>Sunday</v>
      </c>
      <c r="AF4844" s="2">
        <v>0.82062500000000005</v>
      </c>
      <c r="AG4844" s="2">
        <f t="shared" si="683"/>
        <v>0.83333333333333326</v>
      </c>
      <c r="AH4844" t="s">
        <v>23</v>
      </c>
    </row>
    <row r="4845" spans="1:34" x14ac:dyDescent="0.25">
      <c r="A4845">
        <v>1425087</v>
      </c>
      <c r="B4845" t="s">
        <v>29</v>
      </c>
      <c r="C4845" t="s">
        <v>30</v>
      </c>
      <c r="D4845" t="s">
        <v>31</v>
      </c>
      <c r="E4845">
        <v>53212</v>
      </c>
      <c r="F4845" t="s">
        <v>20</v>
      </c>
      <c r="G4845" t="s">
        <v>32</v>
      </c>
      <c r="H4845">
        <v>5589</v>
      </c>
      <c r="I4845" t="s">
        <v>40</v>
      </c>
      <c r="J4845">
        <f>VLOOKUP(I4845,Key!$A$1:$C$73,2,FALSE)</f>
        <v>43.06033</v>
      </c>
      <c r="K4845">
        <f>VLOOKUP(I4845,Key!$A$1:$C$73,3,FALSE)</f>
        <v>-87.89546</v>
      </c>
      <c r="L4845" t="s">
        <v>40</v>
      </c>
      <c r="M4845">
        <f>VLOOKUP(L4845,Key!$A$1:$C$73,2,FALSE)</f>
        <v>43.06033</v>
      </c>
      <c r="N4845">
        <f>VLOOKUP(L4845,Key!$A$1:$C$73,3,FALSE)</f>
        <v>-87.89546</v>
      </c>
      <c r="O4845">
        <v>1</v>
      </c>
      <c r="P4845">
        <v>0</v>
      </c>
      <c r="Q4845">
        <v>0.2</v>
      </c>
      <c r="R4845">
        <v>0.1</v>
      </c>
      <c r="S4845">
        <v>6</v>
      </c>
      <c r="T4845">
        <f t="shared" si="675"/>
        <v>-1</v>
      </c>
      <c r="U4845" s="1">
        <v>42827</v>
      </c>
      <c r="V4845" s="13">
        <f t="shared" si="676"/>
        <v>42826</v>
      </c>
      <c r="W4845" s="14">
        <f t="shared" si="677"/>
        <v>42827</v>
      </c>
      <c r="X4845" s="1" t="str">
        <f t="shared" si="678"/>
        <v>Sunday</v>
      </c>
      <c r="Y4845" s="2">
        <v>0.88444444444444448</v>
      </c>
      <c r="Z4845" s="2">
        <f t="shared" si="679"/>
        <v>0.875</v>
      </c>
      <c r="AA4845">
        <f>1</f>
        <v>1</v>
      </c>
      <c r="AB4845" s="1">
        <v>42827</v>
      </c>
      <c r="AC4845" s="13">
        <f t="shared" si="680"/>
        <v>42826</v>
      </c>
      <c r="AD4845" s="14">
        <f t="shared" si="681"/>
        <v>42827</v>
      </c>
      <c r="AE4845" s="1" t="str">
        <f t="shared" si="682"/>
        <v>Sunday</v>
      </c>
      <c r="AF4845" s="2">
        <v>0.88473379629629623</v>
      </c>
      <c r="AG4845" s="2">
        <f t="shared" si="683"/>
        <v>0.875</v>
      </c>
      <c r="AH4845" t="s">
        <v>25</v>
      </c>
    </row>
    <row r="4846" spans="1:34" x14ac:dyDescent="0.25">
      <c r="A4846">
        <v>1408049</v>
      </c>
      <c r="B4846" t="s">
        <v>29</v>
      </c>
      <c r="C4846" t="s">
        <v>47</v>
      </c>
      <c r="D4846" t="s">
        <v>31</v>
      </c>
      <c r="E4846">
        <v>53202</v>
      </c>
      <c r="F4846" t="s">
        <v>20</v>
      </c>
      <c r="G4846" t="s">
        <v>32</v>
      </c>
      <c r="H4846">
        <v>46</v>
      </c>
      <c r="I4846" t="s">
        <v>36</v>
      </c>
      <c r="J4846">
        <f>VLOOKUP(I4846,Key!$A$1:$C$73,2,FALSE)</f>
        <v>43.03519</v>
      </c>
      <c r="K4846">
        <f>VLOOKUP(I4846,Key!$A$1:$C$73,3,FALSE)</f>
        <v>-87.907390000000007</v>
      </c>
      <c r="L4846" t="s">
        <v>26</v>
      </c>
      <c r="M4846">
        <f>VLOOKUP(L4846,Key!$A$1:$C$73,2,FALSE)</f>
        <v>43.034619999999997</v>
      </c>
      <c r="N4846">
        <f>VLOOKUP(L4846,Key!$A$1:$C$73,3,FALSE)</f>
        <v>-87.917500000000004</v>
      </c>
      <c r="O4846">
        <v>9</v>
      </c>
      <c r="P4846">
        <v>0</v>
      </c>
      <c r="Q4846">
        <v>1.4</v>
      </c>
      <c r="R4846">
        <v>1.3</v>
      </c>
      <c r="S4846">
        <v>54</v>
      </c>
      <c r="T4846">
        <f t="shared" si="675"/>
        <v>-1</v>
      </c>
      <c r="U4846" s="1">
        <v>42828</v>
      </c>
      <c r="V4846" s="13">
        <f t="shared" si="676"/>
        <v>42826</v>
      </c>
      <c r="W4846" s="14">
        <f t="shared" si="677"/>
        <v>42828</v>
      </c>
      <c r="X4846" s="1" t="str">
        <f t="shared" si="678"/>
        <v>Monday</v>
      </c>
      <c r="Y4846" s="2">
        <v>0.27218749999999997</v>
      </c>
      <c r="Z4846" s="2">
        <f t="shared" si="679"/>
        <v>0.29166666666666663</v>
      </c>
      <c r="AA4846">
        <f>1</f>
        <v>1</v>
      </c>
      <c r="AB4846" s="1">
        <v>42828</v>
      </c>
      <c r="AC4846" s="13">
        <f t="shared" si="680"/>
        <v>42826</v>
      </c>
      <c r="AD4846" s="14">
        <f t="shared" si="681"/>
        <v>42828</v>
      </c>
      <c r="AE4846" s="1" t="str">
        <f t="shared" si="682"/>
        <v>Monday</v>
      </c>
      <c r="AF4846" s="2">
        <v>0.2779861111111111</v>
      </c>
      <c r="AG4846" s="2">
        <f t="shared" si="683"/>
        <v>0.29166666666666663</v>
      </c>
      <c r="AH4846" t="s">
        <v>23</v>
      </c>
    </row>
    <row r="4847" spans="1:34" x14ac:dyDescent="0.25">
      <c r="A4847">
        <v>1345070</v>
      </c>
      <c r="B4847" t="s">
        <v>29</v>
      </c>
      <c r="C4847" t="s">
        <v>47</v>
      </c>
      <c r="D4847" t="s">
        <v>31</v>
      </c>
      <c r="E4847">
        <v>53211</v>
      </c>
      <c r="F4847" t="s">
        <v>20</v>
      </c>
      <c r="G4847" t="s">
        <v>32</v>
      </c>
      <c r="H4847">
        <v>11168</v>
      </c>
      <c r="I4847" t="s">
        <v>63</v>
      </c>
      <c r="J4847">
        <f>VLOOKUP(I4847,Key!$A$1:$C$73,2,FALSE)</f>
        <v>43.066893999999998</v>
      </c>
      <c r="K4847">
        <f>VLOOKUP(I4847,Key!$A$1:$C$73,3,FALSE)</f>
        <v>-87.877936000000005</v>
      </c>
      <c r="L4847" t="s">
        <v>65</v>
      </c>
      <c r="M4847">
        <f>VLOOKUP(L4847,Key!$A$1:$C$73,2,FALSE)</f>
        <v>43.077359999999999</v>
      </c>
      <c r="N4847">
        <f>VLOOKUP(L4847,Key!$A$1:$C$73,3,FALSE)</f>
        <v>-87.880769999999998</v>
      </c>
      <c r="O4847">
        <v>5</v>
      </c>
      <c r="P4847">
        <v>0</v>
      </c>
      <c r="Q4847">
        <v>0.8</v>
      </c>
      <c r="R4847">
        <v>0.7</v>
      </c>
      <c r="S4847">
        <v>30</v>
      </c>
      <c r="T4847">
        <f t="shared" si="675"/>
        <v>-1</v>
      </c>
      <c r="U4847" s="1">
        <v>42828</v>
      </c>
      <c r="V4847" s="13">
        <f t="shared" si="676"/>
        <v>42826</v>
      </c>
      <c r="W4847" s="14">
        <f t="shared" si="677"/>
        <v>42828</v>
      </c>
      <c r="X4847" s="1" t="str">
        <f t="shared" si="678"/>
        <v>Monday</v>
      </c>
      <c r="Y4847" s="2">
        <v>0.37135416666666665</v>
      </c>
      <c r="Z4847" s="2">
        <f t="shared" si="679"/>
        <v>0.375</v>
      </c>
      <c r="AA4847">
        <f>1</f>
        <v>1</v>
      </c>
      <c r="AB4847" s="1">
        <v>42828</v>
      </c>
      <c r="AC4847" s="13">
        <f t="shared" si="680"/>
        <v>42826</v>
      </c>
      <c r="AD4847" s="14">
        <f t="shared" si="681"/>
        <v>42828</v>
      </c>
      <c r="AE4847" s="1" t="str">
        <f t="shared" si="682"/>
        <v>Monday</v>
      </c>
      <c r="AF4847" s="2">
        <v>0.37497685185185187</v>
      </c>
      <c r="AG4847" s="2">
        <f t="shared" si="683"/>
        <v>0.375</v>
      </c>
      <c r="AH4847" t="s">
        <v>23</v>
      </c>
    </row>
    <row r="4848" spans="1:34" x14ac:dyDescent="0.25">
      <c r="A4848">
        <v>1489319</v>
      </c>
      <c r="B4848" t="s">
        <v>29</v>
      </c>
      <c r="C4848" t="s">
        <v>137</v>
      </c>
      <c r="D4848" t="s">
        <v>31</v>
      </c>
      <c r="E4848">
        <v>53045</v>
      </c>
      <c r="F4848" t="s">
        <v>20</v>
      </c>
      <c r="G4848" t="s">
        <v>32</v>
      </c>
      <c r="H4848">
        <v>228</v>
      </c>
      <c r="I4848" t="s">
        <v>61</v>
      </c>
      <c r="J4848">
        <f>VLOOKUP(I4848,Key!$A$1:$C$73,2,FALSE)</f>
        <v>43.060786</v>
      </c>
      <c r="K4848">
        <f>VLOOKUP(I4848,Key!$A$1:$C$73,3,FALSE)</f>
        <v>-87.883825999999999</v>
      </c>
      <c r="L4848" t="s">
        <v>21</v>
      </c>
      <c r="M4848">
        <f>VLOOKUP(L4848,Key!$A$1:$C$73,2,FALSE)</f>
        <v>43.074890000000003</v>
      </c>
      <c r="N4848">
        <f>VLOOKUP(L4848,Key!$A$1:$C$73,3,FALSE)</f>
        <v>-87.882810000000006</v>
      </c>
      <c r="O4848">
        <v>6</v>
      </c>
      <c r="P4848">
        <v>0</v>
      </c>
      <c r="Q4848">
        <v>0.9</v>
      </c>
      <c r="R4848">
        <v>0.9</v>
      </c>
      <c r="S4848">
        <v>36</v>
      </c>
      <c r="T4848">
        <f t="shared" si="675"/>
        <v>-1</v>
      </c>
      <c r="U4848" s="1">
        <v>42828</v>
      </c>
      <c r="V4848" s="13">
        <f t="shared" si="676"/>
        <v>42826</v>
      </c>
      <c r="W4848" s="14">
        <f t="shared" si="677"/>
        <v>42828</v>
      </c>
      <c r="X4848" s="1" t="str">
        <f t="shared" si="678"/>
        <v>Monday</v>
      </c>
      <c r="Y4848" s="2">
        <v>0.45049768518518518</v>
      </c>
      <c r="Z4848" s="2">
        <f t="shared" si="679"/>
        <v>0.45833333333333331</v>
      </c>
      <c r="AA4848">
        <f>1</f>
        <v>1</v>
      </c>
      <c r="AB4848" s="1">
        <v>42828</v>
      </c>
      <c r="AC4848" s="13">
        <f t="shared" si="680"/>
        <v>42826</v>
      </c>
      <c r="AD4848" s="14">
        <f t="shared" si="681"/>
        <v>42828</v>
      </c>
      <c r="AE4848" s="1" t="str">
        <f t="shared" si="682"/>
        <v>Monday</v>
      </c>
      <c r="AF4848" s="2">
        <v>0.45483796296296292</v>
      </c>
      <c r="AG4848" s="2">
        <f t="shared" si="683"/>
        <v>0.45833333333333331</v>
      </c>
      <c r="AH4848" t="s">
        <v>23</v>
      </c>
    </row>
    <row r="4849" spans="1:34" x14ac:dyDescent="0.25">
      <c r="A4849">
        <v>825934</v>
      </c>
      <c r="B4849" t="s">
        <v>29</v>
      </c>
      <c r="C4849" t="s">
        <v>47</v>
      </c>
      <c r="D4849" t="s">
        <v>31</v>
      </c>
      <c r="E4849">
        <v>53208</v>
      </c>
      <c r="F4849" t="s">
        <v>20</v>
      </c>
      <c r="G4849" t="s">
        <v>32</v>
      </c>
      <c r="H4849">
        <v>994</v>
      </c>
      <c r="I4849" t="s">
        <v>34</v>
      </c>
      <c r="J4849">
        <f>VLOOKUP(I4849,Key!$A$1:$C$73,2,FALSE)</f>
        <v>43.05097</v>
      </c>
      <c r="K4849">
        <f>VLOOKUP(I4849,Key!$A$1:$C$73,3,FALSE)</f>
        <v>-87.906440000000003</v>
      </c>
      <c r="L4849" t="s">
        <v>52</v>
      </c>
      <c r="M4849">
        <f>VLOOKUP(L4849,Key!$A$1:$C$73,2,FALSE)</f>
        <v>43.042490000000001</v>
      </c>
      <c r="N4849">
        <f>VLOOKUP(L4849,Key!$A$1:$C$73,3,FALSE)</f>
        <v>-87.909959999999998</v>
      </c>
      <c r="O4849">
        <v>8</v>
      </c>
      <c r="P4849">
        <v>0</v>
      </c>
      <c r="Q4849">
        <v>1.2</v>
      </c>
      <c r="R4849">
        <v>1.1000000000000001</v>
      </c>
      <c r="S4849">
        <v>48</v>
      </c>
      <c r="T4849">
        <f t="shared" si="675"/>
        <v>-1</v>
      </c>
      <c r="U4849" s="1">
        <v>42828</v>
      </c>
      <c r="V4849" s="13">
        <f t="shared" si="676"/>
        <v>42826</v>
      </c>
      <c r="W4849" s="14">
        <f t="shared" si="677"/>
        <v>42828</v>
      </c>
      <c r="X4849" s="1" t="str">
        <f t="shared" si="678"/>
        <v>Monday</v>
      </c>
      <c r="Y4849" s="2">
        <v>0.57175925925925919</v>
      </c>
      <c r="Z4849" s="2">
        <f t="shared" si="679"/>
        <v>0.58333333333333326</v>
      </c>
      <c r="AA4849">
        <f>1</f>
        <v>1</v>
      </c>
      <c r="AB4849" s="1">
        <v>42828</v>
      </c>
      <c r="AC4849" s="13">
        <f t="shared" si="680"/>
        <v>42826</v>
      </c>
      <c r="AD4849" s="14">
        <f t="shared" si="681"/>
        <v>42828</v>
      </c>
      <c r="AE4849" s="1" t="str">
        <f t="shared" si="682"/>
        <v>Monday</v>
      </c>
      <c r="AF4849" s="2">
        <v>0.57768518518518519</v>
      </c>
      <c r="AG4849" s="2">
        <f t="shared" si="683"/>
        <v>0.58333333333333326</v>
      </c>
      <c r="AH4849" t="s">
        <v>23</v>
      </c>
    </row>
    <row r="4850" spans="1:34" x14ac:dyDescent="0.25">
      <c r="A4850">
        <v>1260485</v>
      </c>
      <c r="B4850" t="s">
        <v>29</v>
      </c>
      <c r="C4850" t="s">
        <v>58</v>
      </c>
      <c r="D4850" t="s">
        <v>31</v>
      </c>
      <c r="E4850">
        <v>53211</v>
      </c>
      <c r="F4850" t="s">
        <v>20</v>
      </c>
      <c r="G4850" t="s">
        <v>32</v>
      </c>
      <c r="H4850">
        <v>11148</v>
      </c>
      <c r="I4850" t="s">
        <v>42</v>
      </c>
      <c r="J4850">
        <f>VLOOKUP(I4850,Key!$A$1:$C$73,2,FALSE)</f>
        <v>43.038719999999998</v>
      </c>
      <c r="K4850">
        <f>VLOOKUP(I4850,Key!$A$1:$C$73,3,FALSE)</f>
        <v>-87.905339999999995</v>
      </c>
      <c r="L4850" t="s">
        <v>44</v>
      </c>
      <c r="M4850">
        <f>VLOOKUP(L4850,Key!$A$1:$C$73,2,FALSE)</f>
        <v>43.03886</v>
      </c>
      <c r="N4850">
        <f>VLOOKUP(L4850,Key!$A$1:$C$73,3,FALSE)</f>
        <v>-87.902720000000002</v>
      </c>
      <c r="O4850">
        <v>2</v>
      </c>
      <c r="P4850">
        <v>0</v>
      </c>
      <c r="Q4850">
        <v>0.3</v>
      </c>
      <c r="R4850">
        <v>0.3</v>
      </c>
      <c r="S4850">
        <v>12</v>
      </c>
      <c r="T4850">
        <f t="shared" si="675"/>
        <v>-1</v>
      </c>
      <c r="U4850" s="1">
        <v>42828</v>
      </c>
      <c r="V4850" s="13">
        <f t="shared" si="676"/>
        <v>42826</v>
      </c>
      <c r="W4850" s="14">
        <f t="shared" si="677"/>
        <v>42828</v>
      </c>
      <c r="X4850" s="1" t="str">
        <f t="shared" si="678"/>
        <v>Monday</v>
      </c>
      <c r="Y4850" s="2">
        <v>0.58872685185185192</v>
      </c>
      <c r="Z4850" s="2">
        <f t="shared" si="679"/>
        <v>0.58333333333333326</v>
      </c>
      <c r="AA4850">
        <f>1</f>
        <v>1</v>
      </c>
      <c r="AB4850" s="1">
        <v>42828</v>
      </c>
      <c r="AC4850" s="13">
        <f t="shared" si="680"/>
        <v>42826</v>
      </c>
      <c r="AD4850" s="14">
        <f t="shared" si="681"/>
        <v>42828</v>
      </c>
      <c r="AE4850" s="1" t="str">
        <f t="shared" si="682"/>
        <v>Monday</v>
      </c>
      <c r="AF4850" s="2">
        <v>0.58984953703703702</v>
      </c>
      <c r="AG4850" s="2">
        <f t="shared" si="683"/>
        <v>0.58333333333333326</v>
      </c>
      <c r="AH4850" t="s">
        <v>23</v>
      </c>
    </row>
    <row r="4851" spans="1:34" x14ac:dyDescent="0.25">
      <c r="A4851">
        <v>1010620</v>
      </c>
      <c r="B4851" t="s">
        <v>29</v>
      </c>
      <c r="C4851" t="s">
        <v>47</v>
      </c>
      <c r="D4851" t="s">
        <v>31</v>
      </c>
      <c r="E4851">
        <v>53202</v>
      </c>
      <c r="F4851" t="s">
        <v>20</v>
      </c>
      <c r="G4851" t="s">
        <v>32</v>
      </c>
      <c r="H4851">
        <v>228</v>
      </c>
      <c r="I4851" t="s">
        <v>21</v>
      </c>
      <c r="J4851">
        <f>VLOOKUP(I4851,Key!$A$1:$C$73,2,FALSE)</f>
        <v>43.074890000000003</v>
      </c>
      <c r="K4851">
        <f>VLOOKUP(I4851,Key!$A$1:$C$73,3,FALSE)</f>
        <v>-87.882810000000006</v>
      </c>
      <c r="L4851" t="s">
        <v>64</v>
      </c>
      <c r="M4851">
        <f>VLOOKUP(L4851,Key!$A$1:$C$73,2,FALSE)</f>
        <v>43.069021999999997</v>
      </c>
      <c r="N4851">
        <f>VLOOKUP(L4851,Key!$A$1:$C$73,3,FALSE)</f>
        <v>-87.887940999999998</v>
      </c>
      <c r="O4851">
        <v>41</v>
      </c>
      <c r="P4851">
        <v>0</v>
      </c>
      <c r="Q4851">
        <v>6.2</v>
      </c>
      <c r="R4851">
        <v>5.8</v>
      </c>
      <c r="S4851">
        <v>246</v>
      </c>
      <c r="T4851">
        <f t="shared" si="675"/>
        <v>-1</v>
      </c>
      <c r="U4851" s="1">
        <v>42828</v>
      </c>
      <c r="V4851" s="13">
        <f t="shared" si="676"/>
        <v>42826</v>
      </c>
      <c r="W4851" s="14">
        <f t="shared" si="677"/>
        <v>42828</v>
      </c>
      <c r="X4851" s="1" t="str">
        <f t="shared" si="678"/>
        <v>Monday</v>
      </c>
      <c r="Y4851" s="2">
        <v>0.58888888888888891</v>
      </c>
      <c r="Z4851" s="2">
        <f t="shared" si="679"/>
        <v>0.58333333333333326</v>
      </c>
      <c r="AA4851">
        <f>1</f>
        <v>1</v>
      </c>
      <c r="AB4851" s="1">
        <v>42828</v>
      </c>
      <c r="AC4851" s="13">
        <f t="shared" si="680"/>
        <v>42826</v>
      </c>
      <c r="AD4851" s="14">
        <f t="shared" si="681"/>
        <v>42828</v>
      </c>
      <c r="AE4851" s="1" t="str">
        <f t="shared" si="682"/>
        <v>Monday</v>
      </c>
      <c r="AF4851" s="2">
        <v>0.61741898148148155</v>
      </c>
      <c r="AG4851" s="2">
        <f t="shared" si="683"/>
        <v>0.625</v>
      </c>
      <c r="AH4851" t="s">
        <v>23</v>
      </c>
    </row>
    <row r="4852" spans="1:34" x14ac:dyDescent="0.25">
      <c r="A4852">
        <v>1475046</v>
      </c>
      <c r="B4852" t="s">
        <v>29</v>
      </c>
      <c r="C4852" t="s">
        <v>47</v>
      </c>
      <c r="D4852" t="s">
        <v>31</v>
      </c>
      <c r="E4852">
        <v>53211</v>
      </c>
      <c r="F4852" t="s">
        <v>20</v>
      </c>
      <c r="G4852" t="s">
        <v>32</v>
      </c>
      <c r="H4852">
        <v>91</v>
      </c>
      <c r="I4852" t="s">
        <v>24</v>
      </c>
      <c r="J4852">
        <f>VLOOKUP(I4852,Key!$A$1:$C$73,2,FALSE)</f>
        <v>43.074655999999997</v>
      </c>
      <c r="K4852">
        <f>VLOOKUP(I4852,Key!$A$1:$C$73,3,FALSE)</f>
        <v>-87.889011999999994</v>
      </c>
      <c r="L4852" t="s">
        <v>22</v>
      </c>
      <c r="M4852">
        <f>VLOOKUP(L4852,Key!$A$1:$C$73,2,FALSE)</f>
        <v>43.058619999999998</v>
      </c>
      <c r="N4852">
        <f>VLOOKUP(L4852,Key!$A$1:$C$73,3,FALSE)</f>
        <v>-87.885319999999993</v>
      </c>
      <c r="O4852">
        <v>11</v>
      </c>
      <c r="P4852">
        <v>0</v>
      </c>
      <c r="Q4852">
        <v>1.7</v>
      </c>
      <c r="R4852">
        <v>1.6</v>
      </c>
      <c r="S4852">
        <v>66</v>
      </c>
      <c r="T4852">
        <f t="shared" si="675"/>
        <v>-1</v>
      </c>
      <c r="U4852" s="1">
        <v>42829</v>
      </c>
      <c r="V4852" s="13">
        <f t="shared" si="676"/>
        <v>42826</v>
      </c>
      <c r="W4852" s="14">
        <f t="shared" si="677"/>
        <v>42829</v>
      </c>
      <c r="X4852" s="1" t="str">
        <f t="shared" si="678"/>
        <v>Tuesday</v>
      </c>
      <c r="Y4852" s="2">
        <v>0.3825925925925926</v>
      </c>
      <c r="Z4852" s="2">
        <f t="shared" si="679"/>
        <v>0.375</v>
      </c>
      <c r="AA4852">
        <f>1</f>
        <v>1</v>
      </c>
      <c r="AB4852" s="1">
        <v>42829</v>
      </c>
      <c r="AC4852" s="13">
        <f t="shared" si="680"/>
        <v>42826</v>
      </c>
      <c r="AD4852" s="14">
        <f t="shared" si="681"/>
        <v>42829</v>
      </c>
      <c r="AE4852" s="1" t="str">
        <f t="shared" si="682"/>
        <v>Tuesday</v>
      </c>
      <c r="AF4852" s="2">
        <v>0.38961805555555556</v>
      </c>
      <c r="AG4852" s="2">
        <f t="shared" si="683"/>
        <v>0.375</v>
      </c>
      <c r="AH4852" t="s">
        <v>23</v>
      </c>
    </row>
    <row r="4853" spans="1:34" x14ac:dyDescent="0.25">
      <c r="A4853">
        <v>1351368</v>
      </c>
      <c r="B4853" t="s">
        <v>29</v>
      </c>
      <c r="C4853" t="s">
        <v>47</v>
      </c>
      <c r="D4853" t="s">
        <v>31</v>
      </c>
      <c r="E4853">
        <v>53202</v>
      </c>
      <c r="F4853" t="s">
        <v>20</v>
      </c>
      <c r="G4853" t="s">
        <v>32</v>
      </c>
      <c r="H4853">
        <v>91</v>
      </c>
      <c r="I4853" t="s">
        <v>22</v>
      </c>
      <c r="J4853">
        <f>VLOOKUP(I4853,Key!$A$1:$C$73,2,FALSE)</f>
        <v>43.058619999999998</v>
      </c>
      <c r="K4853">
        <f>VLOOKUP(I4853,Key!$A$1:$C$73,3,FALSE)</f>
        <v>-87.885319999999993</v>
      </c>
      <c r="L4853" t="s">
        <v>21</v>
      </c>
      <c r="M4853">
        <f>VLOOKUP(L4853,Key!$A$1:$C$73,2,FALSE)</f>
        <v>43.074890000000003</v>
      </c>
      <c r="N4853">
        <f>VLOOKUP(L4853,Key!$A$1:$C$73,3,FALSE)</f>
        <v>-87.882810000000006</v>
      </c>
      <c r="O4853">
        <v>10</v>
      </c>
      <c r="P4853">
        <v>0</v>
      </c>
      <c r="Q4853">
        <v>1.5</v>
      </c>
      <c r="R4853">
        <v>1.4</v>
      </c>
      <c r="S4853">
        <v>60</v>
      </c>
      <c r="T4853">
        <f t="shared" si="675"/>
        <v>-1</v>
      </c>
      <c r="U4853" s="1">
        <v>42829</v>
      </c>
      <c r="V4853" s="13">
        <f t="shared" si="676"/>
        <v>42826</v>
      </c>
      <c r="W4853" s="14">
        <f t="shared" si="677"/>
        <v>42829</v>
      </c>
      <c r="X4853" s="1" t="str">
        <f t="shared" si="678"/>
        <v>Tuesday</v>
      </c>
      <c r="Y4853" s="2">
        <v>0.49422453703703706</v>
      </c>
      <c r="Z4853" s="2">
        <f t="shared" si="679"/>
        <v>0.5</v>
      </c>
      <c r="AA4853">
        <f>1</f>
        <v>1</v>
      </c>
      <c r="AB4853" s="1">
        <v>42829</v>
      </c>
      <c r="AC4853" s="13">
        <f t="shared" si="680"/>
        <v>42826</v>
      </c>
      <c r="AD4853" s="14">
        <f t="shared" si="681"/>
        <v>42829</v>
      </c>
      <c r="AE4853" s="1" t="str">
        <f t="shared" si="682"/>
        <v>Tuesday</v>
      </c>
      <c r="AF4853" s="2">
        <v>0.50087962962962962</v>
      </c>
      <c r="AG4853" s="2">
        <f t="shared" si="683"/>
        <v>0.5</v>
      </c>
      <c r="AH4853" t="s">
        <v>23</v>
      </c>
    </row>
    <row r="4854" spans="1:34" x14ac:dyDescent="0.25">
      <c r="A4854">
        <v>671983</v>
      </c>
      <c r="B4854" t="s">
        <v>29</v>
      </c>
      <c r="C4854" t="s">
        <v>51</v>
      </c>
      <c r="D4854" t="s">
        <v>31</v>
      </c>
      <c r="E4854">
        <v>53217</v>
      </c>
      <c r="F4854" t="s">
        <v>20</v>
      </c>
      <c r="G4854" t="s">
        <v>32</v>
      </c>
      <c r="H4854">
        <v>11116</v>
      </c>
      <c r="I4854" t="s">
        <v>44</v>
      </c>
      <c r="J4854">
        <f>VLOOKUP(I4854,Key!$A$1:$C$73,2,FALSE)</f>
        <v>43.03886</v>
      </c>
      <c r="K4854">
        <f>VLOOKUP(I4854,Key!$A$1:$C$73,3,FALSE)</f>
        <v>-87.902720000000002</v>
      </c>
      <c r="L4854" t="s">
        <v>39</v>
      </c>
      <c r="M4854">
        <f>VLOOKUP(L4854,Key!$A$1:$C$73,2,FALSE)</f>
        <v>43.031480000000002</v>
      </c>
      <c r="N4854">
        <f>VLOOKUP(L4854,Key!$A$1:$C$73,3,FALSE)</f>
        <v>-87.908169999999998</v>
      </c>
      <c r="O4854">
        <v>31</v>
      </c>
      <c r="P4854">
        <v>0</v>
      </c>
      <c r="Q4854">
        <v>4.7</v>
      </c>
      <c r="R4854">
        <v>4.4000000000000004</v>
      </c>
      <c r="S4854">
        <v>186</v>
      </c>
      <c r="T4854">
        <f t="shared" si="675"/>
        <v>-1</v>
      </c>
      <c r="U4854" s="1">
        <v>42829</v>
      </c>
      <c r="V4854" s="13">
        <f t="shared" si="676"/>
        <v>42826</v>
      </c>
      <c r="W4854" s="14">
        <f t="shared" si="677"/>
        <v>42829</v>
      </c>
      <c r="X4854" s="1" t="str">
        <f t="shared" si="678"/>
        <v>Tuesday</v>
      </c>
      <c r="Y4854" s="2">
        <v>0.54018518518518521</v>
      </c>
      <c r="Z4854" s="2">
        <f t="shared" si="679"/>
        <v>0.54166666666666663</v>
      </c>
      <c r="AA4854">
        <f>1</f>
        <v>1</v>
      </c>
      <c r="AB4854" s="1">
        <v>42829</v>
      </c>
      <c r="AC4854" s="13">
        <f t="shared" si="680"/>
        <v>42826</v>
      </c>
      <c r="AD4854" s="14">
        <f t="shared" si="681"/>
        <v>42829</v>
      </c>
      <c r="AE4854" s="1" t="str">
        <f t="shared" si="682"/>
        <v>Tuesday</v>
      </c>
      <c r="AF4854" s="2">
        <v>0.56175925925925929</v>
      </c>
      <c r="AG4854" s="2">
        <f t="shared" si="683"/>
        <v>0.54166666666666663</v>
      </c>
      <c r="AH4854" t="s">
        <v>23</v>
      </c>
    </row>
    <row r="4855" spans="1:34" x14ac:dyDescent="0.25">
      <c r="A4855">
        <v>1251196</v>
      </c>
      <c r="B4855" t="s">
        <v>29</v>
      </c>
      <c r="C4855" t="s">
        <v>47</v>
      </c>
      <c r="D4855" t="s">
        <v>31</v>
      </c>
      <c r="E4855">
        <v>53211</v>
      </c>
      <c r="F4855" t="s">
        <v>20</v>
      </c>
      <c r="G4855" t="s">
        <v>97</v>
      </c>
      <c r="H4855">
        <v>11162</v>
      </c>
      <c r="I4855" t="s">
        <v>87</v>
      </c>
      <c r="J4855">
        <f>VLOOKUP(I4855,Key!$A$1:$C$73,2,FALSE)</f>
        <v>43.063749000000001</v>
      </c>
      <c r="K4855">
        <f>VLOOKUP(I4855,Key!$A$1:$C$73,3,FALSE)</f>
        <v>-87.887962999999999</v>
      </c>
      <c r="L4855" t="s">
        <v>80</v>
      </c>
      <c r="M4855">
        <f>VLOOKUP(L4855,Key!$A$1:$C$73,2,FALSE)</f>
        <v>43.060250000000003</v>
      </c>
      <c r="N4855">
        <f>VLOOKUP(L4855,Key!$A$1:$C$73,3,FALSE)</f>
        <v>-87.892169999999993</v>
      </c>
      <c r="O4855">
        <v>4</v>
      </c>
      <c r="P4855">
        <v>0</v>
      </c>
      <c r="Q4855">
        <v>0.6</v>
      </c>
      <c r="R4855">
        <v>0.6</v>
      </c>
      <c r="S4855">
        <v>24</v>
      </c>
      <c r="T4855">
        <f t="shared" si="675"/>
        <v>-1</v>
      </c>
      <c r="U4855" s="1">
        <v>42829</v>
      </c>
      <c r="V4855" s="13">
        <f t="shared" si="676"/>
        <v>42826</v>
      </c>
      <c r="W4855" s="14">
        <f t="shared" si="677"/>
        <v>42829</v>
      </c>
      <c r="X4855" s="1" t="str">
        <f t="shared" si="678"/>
        <v>Tuesday</v>
      </c>
      <c r="Y4855" s="2">
        <v>0.76628472222222221</v>
      </c>
      <c r="Z4855" s="2">
        <f t="shared" si="679"/>
        <v>0.75</v>
      </c>
      <c r="AA4855">
        <f>1</f>
        <v>1</v>
      </c>
      <c r="AB4855" s="1">
        <v>42829</v>
      </c>
      <c r="AC4855" s="13">
        <f t="shared" si="680"/>
        <v>42826</v>
      </c>
      <c r="AD4855" s="14">
        <f t="shared" si="681"/>
        <v>42829</v>
      </c>
      <c r="AE4855" s="1" t="str">
        <f t="shared" si="682"/>
        <v>Tuesday</v>
      </c>
      <c r="AF4855" s="2">
        <v>0.76907407407407413</v>
      </c>
      <c r="AG4855" s="2">
        <f t="shared" si="683"/>
        <v>0.75</v>
      </c>
      <c r="AH4855" t="s">
        <v>23</v>
      </c>
    </row>
    <row r="4856" spans="1:34" x14ac:dyDescent="0.25">
      <c r="A4856">
        <v>1137916</v>
      </c>
      <c r="B4856" t="s">
        <v>29</v>
      </c>
      <c r="C4856" t="s">
        <v>103</v>
      </c>
      <c r="D4856" t="s">
        <v>31</v>
      </c>
      <c r="E4856">
        <v>53202</v>
      </c>
      <c r="F4856" t="s">
        <v>20</v>
      </c>
      <c r="G4856" t="s">
        <v>32</v>
      </c>
      <c r="H4856">
        <v>957</v>
      </c>
      <c r="I4856" t="s">
        <v>28</v>
      </c>
      <c r="J4856">
        <f>VLOOKUP(I4856,Key!$A$1:$C$73,2,FALSE)</f>
        <v>43.038580000000003</v>
      </c>
      <c r="K4856">
        <f>VLOOKUP(I4856,Key!$A$1:$C$73,3,FALSE)</f>
        <v>-87.90934</v>
      </c>
      <c r="L4856" t="s">
        <v>62</v>
      </c>
      <c r="M4856">
        <f>VLOOKUP(L4856,Key!$A$1:$C$73,2,FALSE)</f>
        <v>43.052460000000004</v>
      </c>
      <c r="N4856">
        <f>VLOOKUP(L4856,Key!$A$1:$C$73,3,FALSE)</f>
        <v>-87.891000000000005</v>
      </c>
      <c r="O4856">
        <v>10</v>
      </c>
      <c r="P4856">
        <v>0</v>
      </c>
      <c r="Q4856">
        <v>1.5</v>
      </c>
      <c r="R4856">
        <v>1.4</v>
      </c>
      <c r="S4856">
        <v>60</v>
      </c>
      <c r="T4856">
        <f t="shared" si="675"/>
        <v>-1</v>
      </c>
      <c r="U4856" s="1">
        <v>42829</v>
      </c>
      <c r="V4856" s="13">
        <f t="shared" si="676"/>
        <v>42826</v>
      </c>
      <c r="W4856" s="14">
        <f t="shared" si="677"/>
        <v>42829</v>
      </c>
      <c r="X4856" s="1" t="str">
        <f t="shared" si="678"/>
        <v>Tuesday</v>
      </c>
      <c r="Y4856" s="2">
        <v>0.77388888888888896</v>
      </c>
      <c r="Z4856" s="2">
        <f t="shared" si="679"/>
        <v>0.79166666666666663</v>
      </c>
      <c r="AA4856">
        <f>1</f>
        <v>1</v>
      </c>
      <c r="AB4856" s="1">
        <v>42829</v>
      </c>
      <c r="AC4856" s="13">
        <f t="shared" si="680"/>
        <v>42826</v>
      </c>
      <c r="AD4856" s="14">
        <f t="shared" si="681"/>
        <v>42829</v>
      </c>
      <c r="AE4856" s="1" t="str">
        <f t="shared" si="682"/>
        <v>Tuesday</v>
      </c>
      <c r="AF4856" s="2">
        <v>0.78104166666666675</v>
      </c>
      <c r="AG4856" s="2">
        <f t="shared" si="683"/>
        <v>0.79166666666666663</v>
      </c>
      <c r="AH4856" t="s">
        <v>23</v>
      </c>
    </row>
    <row r="4857" spans="1:34" x14ac:dyDescent="0.25">
      <c r="A4857">
        <v>1378810</v>
      </c>
      <c r="B4857" t="s">
        <v>29</v>
      </c>
      <c r="C4857" t="s">
        <v>103</v>
      </c>
      <c r="D4857" t="s">
        <v>31</v>
      </c>
      <c r="E4857">
        <v>53211</v>
      </c>
      <c r="F4857" t="s">
        <v>20</v>
      </c>
      <c r="G4857" t="s">
        <v>32</v>
      </c>
      <c r="H4857">
        <v>156</v>
      </c>
      <c r="I4857" t="s">
        <v>21</v>
      </c>
      <c r="J4857">
        <f>VLOOKUP(I4857,Key!$A$1:$C$73,2,FALSE)</f>
        <v>43.074890000000003</v>
      </c>
      <c r="K4857">
        <f>VLOOKUP(I4857,Key!$A$1:$C$73,3,FALSE)</f>
        <v>-87.882810000000006</v>
      </c>
      <c r="L4857" t="s">
        <v>65</v>
      </c>
      <c r="M4857">
        <f>VLOOKUP(L4857,Key!$A$1:$C$73,2,FALSE)</f>
        <v>43.077359999999999</v>
      </c>
      <c r="N4857">
        <f>VLOOKUP(L4857,Key!$A$1:$C$73,3,FALSE)</f>
        <v>-87.880769999999998</v>
      </c>
      <c r="O4857">
        <v>2</v>
      </c>
      <c r="P4857">
        <v>0</v>
      </c>
      <c r="Q4857">
        <v>0.3</v>
      </c>
      <c r="R4857">
        <v>0.3</v>
      </c>
      <c r="S4857">
        <v>12</v>
      </c>
      <c r="T4857">
        <f t="shared" si="675"/>
        <v>-1</v>
      </c>
      <c r="U4857" s="1">
        <v>42830</v>
      </c>
      <c r="V4857" s="13">
        <f t="shared" si="676"/>
        <v>42826</v>
      </c>
      <c r="W4857" s="14">
        <f t="shared" si="677"/>
        <v>42830</v>
      </c>
      <c r="X4857" s="1" t="str">
        <f t="shared" si="678"/>
        <v>Wednesday</v>
      </c>
      <c r="Y4857" s="2">
        <v>0.36376157407407406</v>
      </c>
      <c r="Z4857" s="2">
        <f t="shared" si="679"/>
        <v>0.375</v>
      </c>
      <c r="AA4857">
        <f>1</f>
        <v>1</v>
      </c>
      <c r="AB4857" s="1">
        <v>42830</v>
      </c>
      <c r="AC4857" s="13">
        <f t="shared" si="680"/>
        <v>42826</v>
      </c>
      <c r="AD4857" s="14">
        <f t="shared" si="681"/>
        <v>42830</v>
      </c>
      <c r="AE4857" s="1" t="str">
        <f t="shared" si="682"/>
        <v>Wednesday</v>
      </c>
      <c r="AF4857" s="2">
        <v>0.36511574074074077</v>
      </c>
      <c r="AG4857" s="2">
        <f t="shared" si="683"/>
        <v>0.375</v>
      </c>
      <c r="AH4857" t="s">
        <v>23</v>
      </c>
    </row>
    <row r="4858" spans="1:34" x14ac:dyDescent="0.25">
      <c r="A4858">
        <v>1425087</v>
      </c>
      <c r="B4858" t="s">
        <v>29</v>
      </c>
      <c r="C4858" t="s">
        <v>30</v>
      </c>
      <c r="D4858" t="s">
        <v>31</v>
      </c>
      <c r="E4858">
        <v>53212</v>
      </c>
      <c r="F4858" t="s">
        <v>20</v>
      </c>
      <c r="G4858" t="s">
        <v>32</v>
      </c>
      <c r="H4858">
        <v>5589</v>
      </c>
      <c r="I4858" t="s">
        <v>40</v>
      </c>
      <c r="J4858">
        <f>VLOOKUP(I4858,Key!$A$1:$C$73,2,FALSE)</f>
        <v>43.06033</v>
      </c>
      <c r="K4858">
        <f>VLOOKUP(I4858,Key!$A$1:$C$73,3,FALSE)</f>
        <v>-87.89546</v>
      </c>
      <c r="L4858" t="s">
        <v>57</v>
      </c>
      <c r="M4858">
        <f>VLOOKUP(L4858,Key!$A$1:$C$73,2,FALSE)</f>
        <v>43.03913</v>
      </c>
      <c r="N4858">
        <f>VLOOKUP(L4858,Key!$A$1:$C$73,3,FALSE)</f>
        <v>-87.916150000000002</v>
      </c>
      <c r="O4858">
        <v>11</v>
      </c>
      <c r="P4858">
        <v>0</v>
      </c>
      <c r="Q4858">
        <v>1.7</v>
      </c>
      <c r="R4858">
        <v>1.6</v>
      </c>
      <c r="S4858">
        <v>66</v>
      </c>
      <c r="T4858">
        <f t="shared" si="675"/>
        <v>-1</v>
      </c>
      <c r="U4858" s="1">
        <v>42830</v>
      </c>
      <c r="V4858" s="13">
        <f t="shared" si="676"/>
        <v>42826</v>
      </c>
      <c r="W4858" s="14">
        <f t="shared" si="677"/>
        <v>42830</v>
      </c>
      <c r="X4858" s="1" t="str">
        <f t="shared" si="678"/>
        <v>Wednesday</v>
      </c>
      <c r="Y4858" s="2">
        <v>0.60576388888888888</v>
      </c>
      <c r="Z4858" s="2">
        <f t="shared" si="679"/>
        <v>0.625</v>
      </c>
      <c r="AA4858">
        <f>1</f>
        <v>1</v>
      </c>
      <c r="AB4858" s="1">
        <v>42830</v>
      </c>
      <c r="AC4858" s="13">
        <f t="shared" si="680"/>
        <v>42826</v>
      </c>
      <c r="AD4858" s="14">
        <f t="shared" si="681"/>
        <v>42830</v>
      </c>
      <c r="AE4858" s="1" t="str">
        <f t="shared" si="682"/>
        <v>Wednesday</v>
      </c>
      <c r="AF4858" s="2">
        <v>0.61357638888888888</v>
      </c>
      <c r="AG4858" s="2">
        <f t="shared" si="683"/>
        <v>0.625</v>
      </c>
      <c r="AH4858" t="s">
        <v>23</v>
      </c>
    </row>
    <row r="4859" spans="1:34" x14ac:dyDescent="0.25">
      <c r="A4859">
        <v>1400126</v>
      </c>
      <c r="B4859" t="s">
        <v>29</v>
      </c>
      <c r="C4859" t="s">
        <v>47</v>
      </c>
      <c r="D4859" t="s">
        <v>31</v>
      </c>
      <c r="E4859">
        <v>53211</v>
      </c>
      <c r="F4859" t="s">
        <v>20</v>
      </c>
      <c r="G4859" t="s">
        <v>32</v>
      </c>
      <c r="H4859">
        <v>333</v>
      </c>
      <c r="I4859" t="s">
        <v>40</v>
      </c>
      <c r="J4859">
        <f>VLOOKUP(I4859,Key!$A$1:$C$73,2,FALSE)</f>
        <v>43.06033</v>
      </c>
      <c r="K4859">
        <f>VLOOKUP(I4859,Key!$A$1:$C$73,3,FALSE)</f>
        <v>-87.89546</v>
      </c>
      <c r="L4859" t="s">
        <v>87</v>
      </c>
      <c r="M4859">
        <f>VLOOKUP(L4859,Key!$A$1:$C$73,2,FALSE)</f>
        <v>43.063749000000001</v>
      </c>
      <c r="N4859">
        <f>VLOOKUP(L4859,Key!$A$1:$C$73,3,FALSE)</f>
        <v>-87.887962999999999</v>
      </c>
      <c r="O4859">
        <v>9</v>
      </c>
      <c r="P4859">
        <v>0</v>
      </c>
      <c r="Q4859">
        <v>1.4</v>
      </c>
      <c r="R4859">
        <v>1.3</v>
      </c>
      <c r="S4859">
        <v>54</v>
      </c>
      <c r="T4859">
        <f t="shared" si="675"/>
        <v>-1</v>
      </c>
      <c r="U4859" s="1">
        <v>42830</v>
      </c>
      <c r="V4859" s="13">
        <f t="shared" si="676"/>
        <v>42826</v>
      </c>
      <c r="W4859" s="14">
        <f t="shared" si="677"/>
        <v>42830</v>
      </c>
      <c r="X4859" s="1" t="str">
        <f t="shared" si="678"/>
        <v>Wednesday</v>
      </c>
      <c r="Y4859" s="2">
        <v>0.93184027777777778</v>
      </c>
      <c r="Z4859" s="2">
        <f t="shared" si="679"/>
        <v>0.91666666666666663</v>
      </c>
      <c r="AA4859">
        <f>1</f>
        <v>1</v>
      </c>
      <c r="AB4859" s="1">
        <v>42830</v>
      </c>
      <c r="AC4859" s="13">
        <f t="shared" si="680"/>
        <v>42826</v>
      </c>
      <c r="AD4859" s="14">
        <f t="shared" si="681"/>
        <v>42830</v>
      </c>
      <c r="AE4859" s="1" t="str">
        <f t="shared" si="682"/>
        <v>Wednesday</v>
      </c>
      <c r="AF4859" s="2">
        <v>0.93799768518518523</v>
      </c>
      <c r="AG4859" s="2">
        <f t="shared" si="683"/>
        <v>0.95833333333333326</v>
      </c>
      <c r="AH4859" t="s">
        <v>23</v>
      </c>
    </row>
    <row r="4860" spans="1:34" x14ac:dyDescent="0.25">
      <c r="A4860">
        <v>1518070</v>
      </c>
      <c r="B4860" t="s">
        <v>29</v>
      </c>
      <c r="C4860" t="s">
        <v>47</v>
      </c>
      <c r="D4860" t="s">
        <v>31</v>
      </c>
      <c r="E4860">
        <v>53211</v>
      </c>
      <c r="F4860" t="s">
        <v>20</v>
      </c>
      <c r="G4860" t="s">
        <v>50</v>
      </c>
      <c r="H4860">
        <v>31</v>
      </c>
      <c r="I4860" t="s">
        <v>85</v>
      </c>
      <c r="J4860">
        <f>VLOOKUP(I4860,Key!$A$1:$C$73,2,FALSE)</f>
        <v>43.053040000000003</v>
      </c>
      <c r="K4860">
        <f>VLOOKUP(I4860,Key!$A$1:$C$73,3,FALSE)</f>
        <v>-87.897660000000002</v>
      </c>
      <c r="L4860" t="s">
        <v>64</v>
      </c>
      <c r="M4860">
        <f>VLOOKUP(L4860,Key!$A$1:$C$73,2,FALSE)</f>
        <v>43.069021999999997</v>
      </c>
      <c r="N4860">
        <f>VLOOKUP(L4860,Key!$A$1:$C$73,3,FALSE)</f>
        <v>-87.887940999999998</v>
      </c>
      <c r="O4860">
        <v>9</v>
      </c>
      <c r="P4860">
        <v>0</v>
      </c>
      <c r="Q4860">
        <v>1.4</v>
      </c>
      <c r="R4860">
        <v>1.3</v>
      </c>
      <c r="S4860">
        <v>54</v>
      </c>
      <c r="T4860">
        <f t="shared" si="675"/>
        <v>-1</v>
      </c>
      <c r="U4860" s="1">
        <v>42831</v>
      </c>
      <c r="V4860" s="13">
        <f t="shared" si="676"/>
        <v>42826</v>
      </c>
      <c r="W4860" s="14">
        <f t="shared" si="677"/>
        <v>42831</v>
      </c>
      <c r="X4860" s="1" t="str">
        <f t="shared" si="678"/>
        <v>Thursday</v>
      </c>
      <c r="Y4860" s="2">
        <v>4.252314814814815E-2</v>
      </c>
      <c r="Z4860" s="2">
        <f t="shared" si="679"/>
        <v>4.1666666666666664E-2</v>
      </c>
      <c r="AA4860">
        <f>1</f>
        <v>1</v>
      </c>
      <c r="AB4860" s="1">
        <v>42831</v>
      </c>
      <c r="AC4860" s="13">
        <f t="shared" si="680"/>
        <v>42826</v>
      </c>
      <c r="AD4860" s="14">
        <f t="shared" si="681"/>
        <v>42831</v>
      </c>
      <c r="AE4860" s="1" t="str">
        <f t="shared" si="682"/>
        <v>Thursday</v>
      </c>
      <c r="AF4860" s="2">
        <v>4.9062500000000002E-2</v>
      </c>
      <c r="AG4860" s="2">
        <f t="shared" si="683"/>
        <v>4.1666666666666664E-2</v>
      </c>
      <c r="AH4860" t="s">
        <v>23</v>
      </c>
    </row>
    <row r="4861" spans="1:34" x14ac:dyDescent="0.25">
      <c r="A4861">
        <v>1408049</v>
      </c>
      <c r="B4861" t="s">
        <v>29</v>
      </c>
      <c r="C4861" t="s">
        <v>47</v>
      </c>
      <c r="D4861" t="s">
        <v>31</v>
      </c>
      <c r="E4861">
        <v>53202</v>
      </c>
      <c r="F4861" t="s">
        <v>20</v>
      </c>
      <c r="G4861" t="s">
        <v>32</v>
      </c>
      <c r="H4861">
        <v>5454</v>
      </c>
      <c r="I4861" t="s">
        <v>36</v>
      </c>
      <c r="J4861">
        <f>VLOOKUP(I4861,Key!$A$1:$C$73,2,FALSE)</f>
        <v>43.03519</v>
      </c>
      <c r="K4861">
        <f>VLOOKUP(I4861,Key!$A$1:$C$73,3,FALSE)</f>
        <v>-87.907390000000007</v>
      </c>
      <c r="L4861" t="s">
        <v>26</v>
      </c>
      <c r="M4861">
        <f>VLOOKUP(L4861,Key!$A$1:$C$73,2,FALSE)</f>
        <v>43.034619999999997</v>
      </c>
      <c r="N4861">
        <f>VLOOKUP(L4861,Key!$A$1:$C$73,3,FALSE)</f>
        <v>-87.917500000000004</v>
      </c>
      <c r="O4861">
        <v>6</v>
      </c>
      <c r="P4861">
        <v>0</v>
      </c>
      <c r="Q4861">
        <v>0.9</v>
      </c>
      <c r="R4861">
        <v>0.9</v>
      </c>
      <c r="S4861">
        <v>36</v>
      </c>
      <c r="T4861">
        <f t="shared" si="675"/>
        <v>-1</v>
      </c>
      <c r="U4861" s="1">
        <v>42831</v>
      </c>
      <c r="V4861" s="13">
        <f t="shared" si="676"/>
        <v>42826</v>
      </c>
      <c r="W4861" s="14">
        <f t="shared" si="677"/>
        <v>42831</v>
      </c>
      <c r="X4861" s="1" t="str">
        <f t="shared" si="678"/>
        <v>Thursday</v>
      </c>
      <c r="Y4861" s="2">
        <v>0.27876157407407409</v>
      </c>
      <c r="Z4861" s="2">
        <f t="shared" si="679"/>
        <v>0.29166666666666663</v>
      </c>
      <c r="AA4861">
        <f>1</f>
        <v>1</v>
      </c>
      <c r="AB4861" s="1">
        <v>42831</v>
      </c>
      <c r="AC4861" s="13">
        <f t="shared" si="680"/>
        <v>42826</v>
      </c>
      <c r="AD4861" s="14">
        <f t="shared" si="681"/>
        <v>42831</v>
      </c>
      <c r="AE4861" s="1" t="str">
        <f t="shared" si="682"/>
        <v>Thursday</v>
      </c>
      <c r="AF4861" s="2">
        <v>0.28314814814814815</v>
      </c>
      <c r="AG4861" s="2">
        <f t="shared" si="683"/>
        <v>0.29166666666666663</v>
      </c>
      <c r="AH4861" t="s">
        <v>23</v>
      </c>
    </row>
    <row r="4862" spans="1:34" x14ac:dyDescent="0.25">
      <c r="A4862">
        <v>1161661</v>
      </c>
      <c r="B4862" t="s">
        <v>29</v>
      </c>
      <c r="C4862" t="s">
        <v>109</v>
      </c>
      <c r="D4862" t="s">
        <v>31</v>
      </c>
      <c r="E4862">
        <v>54904</v>
      </c>
      <c r="F4862" t="s">
        <v>20</v>
      </c>
      <c r="G4862" t="s">
        <v>99</v>
      </c>
      <c r="H4862">
        <v>5553</v>
      </c>
      <c r="I4862" t="s">
        <v>21</v>
      </c>
      <c r="J4862">
        <f>VLOOKUP(I4862,Key!$A$1:$C$73,2,FALSE)</f>
        <v>43.074890000000003</v>
      </c>
      <c r="K4862">
        <f>VLOOKUP(I4862,Key!$A$1:$C$73,3,FALSE)</f>
        <v>-87.882810000000006</v>
      </c>
      <c r="L4862" t="s">
        <v>21</v>
      </c>
      <c r="M4862">
        <f>VLOOKUP(L4862,Key!$A$1:$C$73,2,FALSE)</f>
        <v>43.074890000000003</v>
      </c>
      <c r="N4862">
        <f>VLOOKUP(L4862,Key!$A$1:$C$73,3,FALSE)</f>
        <v>-87.882810000000006</v>
      </c>
      <c r="O4862">
        <v>17</v>
      </c>
      <c r="P4862">
        <v>0</v>
      </c>
      <c r="Q4862">
        <v>2.6</v>
      </c>
      <c r="R4862">
        <v>2.4</v>
      </c>
      <c r="S4862">
        <v>102</v>
      </c>
      <c r="T4862">
        <f t="shared" si="675"/>
        <v>-1</v>
      </c>
      <c r="U4862" s="1">
        <v>42831</v>
      </c>
      <c r="V4862" s="13">
        <f t="shared" si="676"/>
        <v>42826</v>
      </c>
      <c r="W4862" s="14">
        <f t="shared" si="677"/>
        <v>42831</v>
      </c>
      <c r="X4862" s="1" t="str">
        <f t="shared" si="678"/>
        <v>Thursday</v>
      </c>
      <c r="Y4862" s="2">
        <v>0.50398148148148147</v>
      </c>
      <c r="Z4862" s="2">
        <f t="shared" si="679"/>
        <v>0.5</v>
      </c>
      <c r="AA4862">
        <f>1</f>
        <v>1</v>
      </c>
      <c r="AB4862" s="1">
        <v>42831</v>
      </c>
      <c r="AC4862" s="13">
        <f t="shared" si="680"/>
        <v>42826</v>
      </c>
      <c r="AD4862" s="14">
        <f t="shared" si="681"/>
        <v>42831</v>
      </c>
      <c r="AE4862" s="1" t="str">
        <f t="shared" si="682"/>
        <v>Thursday</v>
      </c>
      <c r="AF4862" s="2">
        <v>0.51531249999999995</v>
      </c>
      <c r="AG4862" s="2">
        <f t="shared" si="683"/>
        <v>0.5</v>
      </c>
      <c r="AH4862" t="s">
        <v>25</v>
      </c>
    </row>
    <row r="4863" spans="1:34" x14ac:dyDescent="0.25">
      <c r="A4863">
        <v>1527528</v>
      </c>
      <c r="B4863" t="s">
        <v>29</v>
      </c>
      <c r="C4863" t="s">
        <v>103</v>
      </c>
      <c r="D4863" t="s">
        <v>31</v>
      </c>
      <c r="E4863">
        <v>53202</v>
      </c>
      <c r="F4863" t="s">
        <v>20</v>
      </c>
      <c r="G4863" t="s">
        <v>32</v>
      </c>
      <c r="H4863">
        <v>5438</v>
      </c>
      <c r="I4863" t="s">
        <v>62</v>
      </c>
      <c r="J4863">
        <f>VLOOKUP(I4863,Key!$A$1:$C$73,2,FALSE)</f>
        <v>43.052460000000004</v>
      </c>
      <c r="K4863">
        <f>VLOOKUP(I4863,Key!$A$1:$C$73,3,FALSE)</f>
        <v>-87.891000000000005</v>
      </c>
      <c r="L4863" t="s">
        <v>78</v>
      </c>
      <c r="M4863">
        <f>VLOOKUP(L4863,Key!$A$1:$C$73,2,FALSE)</f>
        <v>43.048200000000001</v>
      </c>
      <c r="N4863">
        <f>VLOOKUP(L4863,Key!$A$1:$C$73,3,FALSE)</f>
        <v>-87.900859999999994</v>
      </c>
      <c r="O4863">
        <v>7</v>
      </c>
      <c r="P4863">
        <v>0</v>
      </c>
      <c r="Q4863">
        <v>1.1000000000000001</v>
      </c>
      <c r="R4863">
        <v>1</v>
      </c>
      <c r="S4863">
        <v>42</v>
      </c>
      <c r="T4863">
        <f t="shared" si="675"/>
        <v>-1</v>
      </c>
      <c r="U4863" s="1">
        <v>42831</v>
      </c>
      <c r="V4863" s="13">
        <f t="shared" si="676"/>
        <v>42826</v>
      </c>
      <c r="W4863" s="14">
        <f t="shared" si="677"/>
        <v>42831</v>
      </c>
      <c r="X4863" s="1" t="str">
        <f t="shared" si="678"/>
        <v>Thursday</v>
      </c>
      <c r="Y4863" s="2">
        <v>0.73202546296296289</v>
      </c>
      <c r="Z4863" s="2">
        <f t="shared" si="679"/>
        <v>0.75</v>
      </c>
      <c r="AA4863">
        <f>1</f>
        <v>1</v>
      </c>
      <c r="AB4863" s="1">
        <v>42831</v>
      </c>
      <c r="AC4863" s="13">
        <f t="shared" si="680"/>
        <v>42826</v>
      </c>
      <c r="AD4863" s="14">
        <f t="shared" si="681"/>
        <v>42831</v>
      </c>
      <c r="AE4863" s="1" t="str">
        <f t="shared" si="682"/>
        <v>Thursday</v>
      </c>
      <c r="AF4863" s="2">
        <v>0.73714120370370362</v>
      </c>
      <c r="AG4863" s="2">
        <f t="shared" si="683"/>
        <v>0.75</v>
      </c>
      <c r="AH4863" t="s">
        <v>23</v>
      </c>
    </row>
    <row r="4864" spans="1:34" x14ac:dyDescent="0.25">
      <c r="A4864">
        <v>1489319</v>
      </c>
      <c r="B4864" t="s">
        <v>29</v>
      </c>
      <c r="C4864" t="s">
        <v>137</v>
      </c>
      <c r="D4864" t="s">
        <v>31</v>
      </c>
      <c r="E4864">
        <v>53045</v>
      </c>
      <c r="F4864" t="s">
        <v>20</v>
      </c>
      <c r="G4864" t="s">
        <v>32</v>
      </c>
      <c r="H4864">
        <v>5513</v>
      </c>
      <c r="I4864" t="s">
        <v>21</v>
      </c>
      <c r="J4864">
        <f>VLOOKUP(I4864,Key!$A$1:$C$73,2,FALSE)</f>
        <v>43.074890000000003</v>
      </c>
      <c r="K4864">
        <f>VLOOKUP(I4864,Key!$A$1:$C$73,3,FALSE)</f>
        <v>-87.882810000000006</v>
      </c>
      <c r="L4864" t="s">
        <v>61</v>
      </c>
      <c r="M4864">
        <f>VLOOKUP(L4864,Key!$A$1:$C$73,2,FALSE)</f>
        <v>43.060786</v>
      </c>
      <c r="N4864">
        <f>VLOOKUP(L4864,Key!$A$1:$C$73,3,FALSE)</f>
        <v>-87.883825999999999</v>
      </c>
      <c r="O4864">
        <v>7</v>
      </c>
      <c r="P4864">
        <v>0</v>
      </c>
      <c r="Q4864">
        <v>1.1000000000000001</v>
      </c>
      <c r="R4864">
        <v>1</v>
      </c>
      <c r="S4864">
        <v>42</v>
      </c>
      <c r="T4864">
        <f t="shared" si="675"/>
        <v>-1</v>
      </c>
      <c r="U4864" s="1">
        <v>42831</v>
      </c>
      <c r="V4864" s="13">
        <f t="shared" si="676"/>
        <v>42826</v>
      </c>
      <c r="W4864" s="14">
        <f t="shared" si="677"/>
        <v>42831</v>
      </c>
      <c r="X4864" s="1" t="str">
        <f t="shared" si="678"/>
        <v>Thursday</v>
      </c>
      <c r="Y4864" s="2">
        <v>0.74528935185185186</v>
      </c>
      <c r="Z4864" s="2">
        <f t="shared" si="679"/>
        <v>0.75</v>
      </c>
      <c r="AA4864">
        <f>1</f>
        <v>1</v>
      </c>
      <c r="AB4864" s="1">
        <v>42831</v>
      </c>
      <c r="AC4864" s="13">
        <f t="shared" si="680"/>
        <v>42826</v>
      </c>
      <c r="AD4864" s="14">
        <f t="shared" si="681"/>
        <v>42831</v>
      </c>
      <c r="AE4864" s="1" t="str">
        <f t="shared" si="682"/>
        <v>Thursday</v>
      </c>
      <c r="AF4864" s="2">
        <v>0.75063657407407414</v>
      </c>
      <c r="AG4864" s="2">
        <f t="shared" si="683"/>
        <v>0.75</v>
      </c>
      <c r="AH4864" t="s">
        <v>23</v>
      </c>
    </row>
    <row r="4865" spans="1:34" x14ac:dyDescent="0.25">
      <c r="A4865">
        <v>1518070</v>
      </c>
      <c r="B4865" t="s">
        <v>29</v>
      </c>
      <c r="C4865" t="s">
        <v>47</v>
      </c>
      <c r="D4865" t="s">
        <v>31</v>
      </c>
      <c r="E4865">
        <v>53211</v>
      </c>
      <c r="F4865" t="s">
        <v>20</v>
      </c>
      <c r="G4865" t="s">
        <v>50</v>
      </c>
      <c r="H4865">
        <v>31</v>
      </c>
      <c r="I4865" t="s">
        <v>86</v>
      </c>
      <c r="J4865">
        <f>VLOOKUP(I4865,Key!$A$1:$C$73,2,FALSE)</f>
        <v>43.052549999999997</v>
      </c>
      <c r="K4865">
        <f>VLOOKUP(I4865,Key!$A$1:$C$73,3,FALSE)</f>
        <v>-87.909329999999997</v>
      </c>
      <c r="L4865" t="s">
        <v>64</v>
      </c>
      <c r="M4865">
        <f>VLOOKUP(L4865,Key!$A$1:$C$73,2,FALSE)</f>
        <v>43.069021999999997</v>
      </c>
      <c r="N4865">
        <f>VLOOKUP(L4865,Key!$A$1:$C$73,3,FALSE)</f>
        <v>-87.887940999999998</v>
      </c>
      <c r="O4865">
        <v>14</v>
      </c>
      <c r="P4865">
        <v>0</v>
      </c>
      <c r="Q4865">
        <v>2.1</v>
      </c>
      <c r="R4865">
        <v>2</v>
      </c>
      <c r="S4865">
        <v>84</v>
      </c>
      <c r="T4865">
        <f t="shared" si="675"/>
        <v>-1</v>
      </c>
      <c r="U4865" s="1">
        <v>42831</v>
      </c>
      <c r="V4865" s="13">
        <f t="shared" si="676"/>
        <v>42826</v>
      </c>
      <c r="W4865" s="14">
        <f t="shared" si="677"/>
        <v>42831</v>
      </c>
      <c r="X4865" s="1" t="str">
        <f t="shared" si="678"/>
        <v>Thursday</v>
      </c>
      <c r="Y4865" s="2">
        <v>0.75184027777777773</v>
      </c>
      <c r="Z4865" s="2">
        <f t="shared" si="679"/>
        <v>0.75</v>
      </c>
      <c r="AA4865">
        <f>1</f>
        <v>1</v>
      </c>
      <c r="AB4865" s="1">
        <v>42831</v>
      </c>
      <c r="AC4865" s="13">
        <f t="shared" si="680"/>
        <v>42826</v>
      </c>
      <c r="AD4865" s="14">
        <f t="shared" si="681"/>
        <v>42831</v>
      </c>
      <c r="AE4865" s="1" t="str">
        <f t="shared" si="682"/>
        <v>Thursday</v>
      </c>
      <c r="AF4865" s="2">
        <v>0.76126157407407413</v>
      </c>
      <c r="AG4865" s="2">
        <f t="shared" si="683"/>
        <v>0.75</v>
      </c>
      <c r="AH4865" t="s">
        <v>23</v>
      </c>
    </row>
    <row r="4866" spans="1:34" x14ac:dyDescent="0.25">
      <c r="A4866">
        <v>1176668</v>
      </c>
      <c r="B4866" t="s">
        <v>29</v>
      </c>
      <c r="C4866" t="s">
        <v>127</v>
      </c>
      <c r="D4866" t="s">
        <v>31</v>
      </c>
      <c r="E4866">
        <v>53718</v>
      </c>
      <c r="F4866" t="s">
        <v>20</v>
      </c>
      <c r="G4866" t="s">
        <v>99</v>
      </c>
      <c r="H4866">
        <v>139</v>
      </c>
      <c r="I4866" t="s">
        <v>65</v>
      </c>
      <c r="J4866">
        <f>VLOOKUP(I4866,Key!$A$1:$C$73,2,FALSE)</f>
        <v>43.077359999999999</v>
      </c>
      <c r="K4866">
        <f>VLOOKUP(I4866,Key!$A$1:$C$73,3,FALSE)</f>
        <v>-87.880769999999998</v>
      </c>
      <c r="L4866" t="s">
        <v>65</v>
      </c>
      <c r="M4866">
        <f>VLOOKUP(L4866,Key!$A$1:$C$73,2,FALSE)</f>
        <v>43.077359999999999</v>
      </c>
      <c r="N4866">
        <f>VLOOKUP(L4866,Key!$A$1:$C$73,3,FALSE)</f>
        <v>-87.880769999999998</v>
      </c>
      <c r="O4866">
        <v>9</v>
      </c>
      <c r="P4866">
        <v>0</v>
      </c>
      <c r="Q4866">
        <v>1.4</v>
      </c>
      <c r="R4866">
        <v>1.3</v>
      </c>
      <c r="S4866">
        <v>54</v>
      </c>
      <c r="T4866">
        <f t="shared" ref="T4866:T4929" si="684">-1</f>
        <v>-1</v>
      </c>
      <c r="U4866" s="1">
        <v>42831</v>
      </c>
      <c r="V4866" s="13">
        <f t="shared" ref="V4866:V4929" si="685">DATE(YEAR(U4866), MONTH(U4866), 1)</f>
        <v>42826</v>
      </c>
      <c r="W4866" s="14">
        <f t="shared" ref="W4866:W4929" si="686">U4866</f>
        <v>42831</v>
      </c>
      <c r="X4866" s="1" t="str">
        <f t="shared" ref="X4866:X4929" si="687">TEXT(W4866,"dddd")</f>
        <v>Thursday</v>
      </c>
      <c r="Y4866" s="2">
        <v>0.79056712962962961</v>
      </c>
      <c r="Z4866" s="2">
        <f t="shared" ref="Z4866:Z4929" si="688">MROUND(Y4866, "1:00")</f>
        <v>0.79166666666666663</v>
      </c>
      <c r="AA4866">
        <f>1</f>
        <v>1</v>
      </c>
      <c r="AB4866" s="1">
        <v>42831</v>
      </c>
      <c r="AC4866" s="13">
        <f t="shared" ref="AC4866:AC4929" si="689">DATE(YEAR(AB4866), MONTH(AB4866), 1)</f>
        <v>42826</v>
      </c>
      <c r="AD4866" s="14">
        <f t="shared" ref="AD4866:AD4929" si="690">AB4866</f>
        <v>42831</v>
      </c>
      <c r="AE4866" s="1" t="str">
        <f t="shared" ref="AE4866:AE4929" si="691">TEXT(AD4866,"dddd")</f>
        <v>Thursday</v>
      </c>
      <c r="AF4866" s="2">
        <v>0.79716435185185175</v>
      </c>
      <c r="AG4866" s="2">
        <f t="shared" ref="AG4866:AG4929" si="692">MROUND(AF4866, "1:00")</f>
        <v>0.79166666666666663</v>
      </c>
      <c r="AH4866" t="s">
        <v>25</v>
      </c>
    </row>
    <row r="4867" spans="1:34" x14ac:dyDescent="0.25">
      <c r="A4867">
        <v>1408049</v>
      </c>
      <c r="B4867" t="s">
        <v>29</v>
      </c>
      <c r="C4867" t="s">
        <v>47</v>
      </c>
      <c r="D4867" t="s">
        <v>31</v>
      </c>
      <c r="E4867">
        <v>53202</v>
      </c>
      <c r="F4867" t="s">
        <v>20</v>
      </c>
      <c r="G4867" t="s">
        <v>32</v>
      </c>
      <c r="H4867">
        <v>19</v>
      </c>
      <c r="I4867" t="s">
        <v>26</v>
      </c>
      <c r="J4867">
        <f>VLOOKUP(I4867,Key!$A$1:$C$73,2,FALSE)</f>
        <v>43.034619999999997</v>
      </c>
      <c r="K4867">
        <f>VLOOKUP(I4867,Key!$A$1:$C$73,3,FALSE)</f>
        <v>-87.917500000000004</v>
      </c>
      <c r="L4867" t="s">
        <v>39</v>
      </c>
      <c r="M4867">
        <f>VLOOKUP(L4867,Key!$A$1:$C$73,2,FALSE)</f>
        <v>43.031480000000002</v>
      </c>
      <c r="N4867">
        <f>VLOOKUP(L4867,Key!$A$1:$C$73,3,FALSE)</f>
        <v>-87.908169999999998</v>
      </c>
      <c r="O4867">
        <v>9</v>
      </c>
      <c r="P4867">
        <v>0</v>
      </c>
      <c r="Q4867">
        <v>1.4</v>
      </c>
      <c r="R4867">
        <v>1.3</v>
      </c>
      <c r="S4867">
        <v>54</v>
      </c>
      <c r="T4867">
        <f t="shared" si="684"/>
        <v>-1</v>
      </c>
      <c r="U4867" s="1">
        <v>42831</v>
      </c>
      <c r="V4867" s="13">
        <f t="shared" si="685"/>
        <v>42826</v>
      </c>
      <c r="W4867" s="14">
        <f t="shared" si="686"/>
        <v>42831</v>
      </c>
      <c r="X4867" s="1" t="str">
        <f t="shared" si="687"/>
        <v>Thursday</v>
      </c>
      <c r="Y4867" s="2">
        <v>0.85969907407407409</v>
      </c>
      <c r="Z4867" s="2">
        <f t="shared" si="688"/>
        <v>0.875</v>
      </c>
      <c r="AA4867">
        <f>1</f>
        <v>1</v>
      </c>
      <c r="AB4867" s="1">
        <v>42831</v>
      </c>
      <c r="AC4867" s="13">
        <f t="shared" si="689"/>
        <v>42826</v>
      </c>
      <c r="AD4867" s="14">
        <f t="shared" si="690"/>
        <v>42831</v>
      </c>
      <c r="AE4867" s="1" t="str">
        <f t="shared" si="691"/>
        <v>Thursday</v>
      </c>
      <c r="AF4867" s="2">
        <v>0.86593749999999992</v>
      </c>
      <c r="AG4867" s="2">
        <f t="shared" si="692"/>
        <v>0.875</v>
      </c>
      <c r="AH4867" t="s">
        <v>23</v>
      </c>
    </row>
    <row r="4868" spans="1:34" x14ac:dyDescent="0.25">
      <c r="A4868">
        <v>1328721</v>
      </c>
      <c r="B4868" t="s">
        <v>29</v>
      </c>
      <c r="C4868" t="s">
        <v>47</v>
      </c>
      <c r="D4868" t="s">
        <v>31</v>
      </c>
      <c r="E4868">
        <v>53207</v>
      </c>
      <c r="F4868" t="s">
        <v>20</v>
      </c>
      <c r="G4868" t="s">
        <v>32</v>
      </c>
      <c r="H4868">
        <v>43</v>
      </c>
      <c r="I4868" t="s">
        <v>83</v>
      </c>
      <c r="J4868">
        <f>VLOOKUP(I4868,Key!$A$1:$C$73,2,FALSE)</f>
        <v>43.026229999999998</v>
      </c>
      <c r="K4868">
        <f>VLOOKUP(I4868,Key!$A$1:$C$73,3,FALSE)</f>
        <v>-87.912809999999993</v>
      </c>
      <c r="L4868" t="s">
        <v>28</v>
      </c>
      <c r="M4868">
        <f>VLOOKUP(L4868,Key!$A$1:$C$73,2,FALSE)</f>
        <v>43.038580000000003</v>
      </c>
      <c r="N4868">
        <f>VLOOKUP(L4868,Key!$A$1:$C$73,3,FALSE)</f>
        <v>-87.90934</v>
      </c>
      <c r="O4868">
        <v>62</v>
      </c>
      <c r="P4868">
        <v>0</v>
      </c>
      <c r="Q4868">
        <v>9.3000000000000007</v>
      </c>
      <c r="R4868">
        <v>8.8000000000000007</v>
      </c>
      <c r="S4868">
        <v>372</v>
      </c>
      <c r="T4868">
        <f t="shared" si="684"/>
        <v>-1</v>
      </c>
      <c r="U4868" s="1">
        <v>42832</v>
      </c>
      <c r="V4868" s="13">
        <f t="shared" si="685"/>
        <v>42826</v>
      </c>
      <c r="W4868" s="14">
        <f t="shared" si="686"/>
        <v>42832</v>
      </c>
      <c r="X4868" s="1" t="str">
        <f t="shared" si="687"/>
        <v>Friday</v>
      </c>
      <c r="Y4868" s="2">
        <v>0.28460648148148149</v>
      </c>
      <c r="Z4868" s="2">
        <f t="shared" si="688"/>
        <v>0.29166666666666663</v>
      </c>
      <c r="AA4868">
        <f>1</f>
        <v>1</v>
      </c>
      <c r="AB4868" s="1">
        <v>42832</v>
      </c>
      <c r="AC4868" s="13">
        <f t="shared" si="689"/>
        <v>42826</v>
      </c>
      <c r="AD4868" s="14">
        <f t="shared" si="690"/>
        <v>42832</v>
      </c>
      <c r="AE4868" s="1" t="str">
        <f t="shared" si="691"/>
        <v>Friday</v>
      </c>
      <c r="AF4868" s="2">
        <v>0.32728009259259255</v>
      </c>
      <c r="AG4868" s="2">
        <f t="shared" si="692"/>
        <v>0.33333333333333331</v>
      </c>
      <c r="AH4868" t="s">
        <v>23</v>
      </c>
    </row>
    <row r="4869" spans="1:34" x14ac:dyDescent="0.25">
      <c r="A4869">
        <v>671983</v>
      </c>
      <c r="B4869" t="s">
        <v>29</v>
      </c>
      <c r="C4869" t="s">
        <v>51</v>
      </c>
      <c r="D4869" t="s">
        <v>31</v>
      </c>
      <c r="E4869">
        <v>53217</v>
      </c>
      <c r="F4869" t="s">
        <v>20</v>
      </c>
      <c r="G4869" t="s">
        <v>32</v>
      </c>
      <c r="H4869">
        <v>200</v>
      </c>
      <c r="I4869" t="s">
        <v>44</v>
      </c>
      <c r="J4869">
        <f>VLOOKUP(I4869,Key!$A$1:$C$73,2,FALSE)</f>
        <v>43.03886</v>
      </c>
      <c r="K4869">
        <f>VLOOKUP(I4869,Key!$A$1:$C$73,3,FALSE)</f>
        <v>-87.902720000000002</v>
      </c>
      <c r="L4869" t="s">
        <v>36</v>
      </c>
      <c r="M4869">
        <f>VLOOKUP(L4869,Key!$A$1:$C$73,2,FALSE)</f>
        <v>43.03519</v>
      </c>
      <c r="N4869">
        <f>VLOOKUP(L4869,Key!$A$1:$C$73,3,FALSE)</f>
        <v>-87.907390000000007</v>
      </c>
      <c r="O4869">
        <v>37</v>
      </c>
      <c r="P4869">
        <v>0</v>
      </c>
      <c r="Q4869">
        <v>5.6</v>
      </c>
      <c r="R4869">
        <v>5.3</v>
      </c>
      <c r="S4869">
        <v>222</v>
      </c>
      <c r="T4869">
        <f t="shared" si="684"/>
        <v>-1</v>
      </c>
      <c r="U4869" s="1">
        <v>42832</v>
      </c>
      <c r="V4869" s="13">
        <f t="shared" si="685"/>
        <v>42826</v>
      </c>
      <c r="W4869" s="14">
        <f t="shared" si="686"/>
        <v>42832</v>
      </c>
      <c r="X4869" s="1" t="str">
        <f t="shared" si="687"/>
        <v>Friday</v>
      </c>
      <c r="Y4869" s="2">
        <v>0.5352662037037037</v>
      </c>
      <c r="Z4869" s="2">
        <f t="shared" si="688"/>
        <v>0.54166666666666663</v>
      </c>
      <c r="AA4869">
        <f>1</f>
        <v>1</v>
      </c>
      <c r="AB4869" s="1">
        <v>42832</v>
      </c>
      <c r="AC4869" s="13">
        <f t="shared" si="689"/>
        <v>42826</v>
      </c>
      <c r="AD4869" s="14">
        <f t="shared" si="690"/>
        <v>42832</v>
      </c>
      <c r="AE4869" s="1" t="str">
        <f t="shared" si="691"/>
        <v>Friday</v>
      </c>
      <c r="AF4869" s="2">
        <v>0.56047453703703709</v>
      </c>
      <c r="AG4869" s="2">
        <f t="shared" si="692"/>
        <v>0.54166666666666663</v>
      </c>
      <c r="AH4869" t="s">
        <v>23</v>
      </c>
    </row>
    <row r="4870" spans="1:34" x14ac:dyDescent="0.25">
      <c r="A4870">
        <v>1255068</v>
      </c>
      <c r="B4870" t="s">
        <v>29</v>
      </c>
      <c r="C4870" t="s">
        <v>109</v>
      </c>
      <c r="D4870" t="s">
        <v>31</v>
      </c>
      <c r="E4870">
        <v>54904</v>
      </c>
      <c r="F4870" t="s">
        <v>20</v>
      </c>
      <c r="G4870" t="s">
        <v>99</v>
      </c>
      <c r="H4870">
        <v>182</v>
      </c>
      <c r="I4870" t="s">
        <v>21</v>
      </c>
      <c r="J4870">
        <f>VLOOKUP(I4870,Key!$A$1:$C$73,2,FALSE)</f>
        <v>43.074890000000003</v>
      </c>
      <c r="K4870">
        <f>VLOOKUP(I4870,Key!$A$1:$C$73,3,FALSE)</f>
        <v>-87.882810000000006</v>
      </c>
      <c r="L4870" t="s">
        <v>66</v>
      </c>
      <c r="M4870">
        <f>VLOOKUP(L4870,Key!$A$1:$C$73,2,FALSE)</f>
        <v>43.078530000000001</v>
      </c>
      <c r="N4870">
        <f>VLOOKUP(L4870,Key!$A$1:$C$73,3,FALSE)</f>
        <v>-87.882620000000003</v>
      </c>
      <c r="O4870">
        <v>2</v>
      </c>
      <c r="P4870">
        <v>0</v>
      </c>
      <c r="Q4870">
        <v>0.3</v>
      </c>
      <c r="R4870">
        <v>0.3</v>
      </c>
      <c r="S4870">
        <v>12</v>
      </c>
      <c r="T4870">
        <f t="shared" si="684"/>
        <v>-1</v>
      </c>
      <c r="U4870" s="1">
        <v>42832</v>
      </c>
      <c r="V4870" s="13">
        <f t="shared" si="685"/>
        <v>42826</v>
      </c>
      <c r="W4870" s="14">
        <f t="shared" si="686"/>
        <v>42832</v>
      </c>
      <c r="X4870" s="1" t="str">
        <f t="shared" si="687"/>
        <v>Friday</v>
      </c>
      <c r="Y4870" s="2">
        <v>0.58528935185185182</v>
      </c>
      <c r="Z4870" s="2">
        <f t="shared" si="688"/>
        <v>0.58333333333333326</v>
      </c>
      <c r="AA4870">
        <f>1</f>
        <v>1</v>
      </c>
      <c r="AB4870" s="1">
        <v>42832</v>
      </c>
      <c r="AC4870" s="13">
        <f t="shared" si="689"/>
        <v>42826</v>
      </c>
      <c r="AD4870" s="14">
        <f t="shared" si="690"/>
        <v>42832</v>
      </c>
      <c r="AE4870" s="1" t="str">
        <f t="shared" si="691"/>
        <v>Friday</v>
      </c>
      <c r="AF4870" s="2">
        <v>0.58655092592592595</v>
      </c>
      <c r="AG4870" s="2">
        <f t="shared" si="692"/>
        <v>0.58333333333333326</v>
      </c>
      <c r="AH4870" t="s">
        <v>23</v>
      </c>
    </row>
    <row r="4871" spans="1:34" x14ac:dyDescent="0.25">
      <c r="A4871">
        <v>1527212</v>
      </c>
      <c r="B4871" t="s">
        <v>29</v>
      </c>
      <c r="C4871" t="s">
        <v>47</v>
      </c>
      <c r="D4871" t="s">
        <v>31</v>
      </c>
      <c r="E4871">
        <v>53202</v>
      </c>
      <c r="F4871" t="s">
        <v>20</v>
      </c>
      <c r="G4871" t="s">
        <v>32</v>
      </c>
      <c r="H4871">
        <v>11142</v>
      </c>
      <c r="I4871" t="s">
        <v>21</v>
      </c>
      <c r="J4871">
        <f>VLOOKUP(I4871,Key!$A$1:$C$73,2,FALSE)</f>
        <v>43.074890000000003</v>
      </c>
      <c r="K4871">
        <f>VLOOKUP(I4871,Key!$A$1:$C$73,3,FALSE)</f>
        <v>-87.882810000000006</v>
      </c>
      <c r="L4871" t="s">
        <v>22</v>
      </c>
      <c r="M4871">
        <f>VLOOKUP(L4871,Key!$A$1:$C$73,2,FALSE)</f>
        <v>43.058619999999998</v>
      </c>
      <c r="N4871">
        <f>VLOOKUP(L4871,Key!$A$1:$C$73,3,FALSE)</f>
        <v>-87.885319999999993</v>
      </c>
      <c r="O4871">
        <v>10</v>
      </c>
      <c r="P4871">
        <v>0</v>
      </c>
      <c r="Q4871">
        <v>1.5</v>
      </c>
      <c r="R4871">
        <v>1.4</v>
      </c>
      <c r="S4871">
        <v>60</v>
      </c>
      <c r="T4871">
        <f t="shared" si="684"/>
        <v>-1</v>
      </c>
      <c r="U4871" s="1">
        <v>42832</v>
      </c>
      <c r="V4871" s="13">
        <f t="shared" si="685"/>
        <v>42826</v>
      </c>
      <c r="W4871" s="14">
        <f t="shared" si="686"/>
        <v>42832</v>
      </c>
      <c r="X4871" s="1" t="str">
        <f t="shared" si="687"/>
        <v>Friday</v>
      </c>
      <c r="Y4871" s="2">
        <v>0.65540509259259261</v>
      </c>
      <c r="Z4871" s="2">
        <f t="shared" si="688"/>
        <v>0.66666666666666663</v>
      </c>
      <c r="AA4871">
        <f>1</f>
        <v>1</v>
      </c>
      <c r="AB4871" s="1">
        <v>42832</v>
      </c>
      <c r="AC4871" s="13">
        <f t="shared" si="689"/>
        <v>42826</v>
      </c>
      <c r="AD4871" s="14">
        <f t="shared" si="690"/>
        <v>42832</v>
      </c>
      <c r="AE4871" s="1" t="str">
        <f t="shared" si="691"/>
        <v>Friday</v>
      </c>
      <c r="AF4871" s="2">
        <v>0.66228009259259257</v>
      </c>
      <c r="AG4871" s="2">
        <f t="shared" si="692"/>
        <v>0.66666666666666663</v>
      </c>
      <c r="AH4871" t="s">
        <v>23</v>
      </c>
    </row>
    <row r="4872" spans="1:34" x14ac:dyDescent="0.25">
      <c r="A4872">
        <v>1182678</v>
      </c>
      <c r="B4872" t="s">
        <v>29</v>
      </c>
      <c r="C4872" t="s">
        <v>47</v>
      </c>
      <c r="D4872" t="s">
        <v>31</v>
      </c>
      <c r="E4872">
        <v>53202</v>
      </c>
      <c r="F4872" t="s">
        <v>20</v>
      </c>
      <c r="G4872" t="s">
        <v>32</v>
      </c>
      <c r="H4872">
        <v>11147</v>
      </c>
      <c r="I4872" t="s">
        <v>42</v>
      </c>
      <c r="J4872">
        <f>VLOOKUP(I4872,Key!$A$1:$C$73,2,FALSE)</f>
        <v>43.038719999999998</v>
      </c>
      <c r="K4872">
        <f>VLOOKUP(I4872,Key!$A$1:$C$73,3,FALSE)</f>
        <v>-87.905339999999995</v>
      </c>
      <c r="L4872" t="s">
        <v>48</v>
      </c>
      <c r="M4872">
        <f>VLOOKUP(L4872,Key!$A$1:$C$73,2,FALSE)</f>
        <v>43.031320000000001</v>
      </c>
      <c r="N4872">
        <f>VLOOKUP(L4872,Key!$A$1:$C$73,3,FALSE)</f>
        <v>-87.904259999999994</v>
      </c>
      <c r="O4872">
        <v>3</v>
      </c>
      <c r="P4872">
        <v>0</v>
      </c>
      <c r="Q4872">
        <v>0.5</v>
      </c>
      <c r="R4872">
        <v>0.4</v>
      </c>
      <c r="S4872">
        <v>18</v>
      </c>
      <c r="T4872">
        <f t="shared" si="684"/>
        <v>-1</v>
      </c>
      <c r="U4872" s="1">
        <v>42832</v>
      </c>
      <c r="V4872" s="13">
        <f t="shared" si="685"/>
        <v>42826</v>
      </c>
      <c r="W4872" s="14">
        <f t="shared" si="686"/>
        <v>42832</v>
      </c>
      <c r="X4872" s="1" t="str">
        <f t="shared" si="687"/>
        <v>Friday</v>
      </c>
      <c r="Y4872" s="2">
        <v>0.70869212962962969</v>
      </c>
      <c r="Z4872" s="2">
        <f t="shared" si="688"/>
        <v>0.70833333333333326</v>
      </c>
      <c r="AA4872">
        <f>1</f>
        <v>1</v>
      </c>
      <c r="AB4872" s="1">
        <v>42832</v>
      </c>
      <c r="AC4872" s="13">
        <f t="shared" si="689"/>
        <v>42826</v>
      </c>
      <c r="AD4872" s="14">
        <f t="shared" si="690"/>
        <v>42832</v>
      </c>
      <c r="AE4872" s="1" t="str">
        <f t="shared" si="691"/>
        <v>Friday</v>
      </c>
      <c r="AF4872" s="2">
        <v>0.71099537037037042</v>
      </c>
      <c r="AG4872" s="2">
        <f t="shared" si="692"/>
        <v>0.70833333333333326</v>
      </c>
      <c r="AH4872" t="s">
        <v>23</v>
      </c>
    </row>
    <row r="4873" spans="1:34" x14ac:dyDescent="0.25">
      <c r="A4873">
        <v>1373087</v>
      </c>
      <c r="B4873" t="s">
        <v>29</v>
      </c>
      <c r="C4873" t="s">
        <v>47</v>
      </c>
      <c r="D4873" t="s">
        <v>31</v>
      </c>
      <c r="E4873">
        <v>53211</v>
      </c>
      <c r="F4873" t="s">
        <v>20</v>
      </c>
      <c r="G4873" t="s">
        <v>32</v>
      </c>
      <c r="H4873">
        <v>5441</v>
      </c>
      <c r="I4873" t="s">
        <v>66</v>
      </c>
      <c r="J4873">
        <f>VLOOKUP(I4873,Key!$A$1:$C$73,2,FALSE)</f>
        <v>43.078530000000001</v>
      </c>
      <c r="K4873">
        <f>VLOOKUP(I4873,Key!$A$1:$C$73,3,FALSE)</f>
        <v>-87.882620000000003</v>
      </c>
      <c r="L4873" t="s">
        <v>82</v>
      </c>
      <c r="M4873">
        <f>VLOOKUP(L4873,Key!$A$1:$C$73,2,FALSE)</f>
        <v>43.040349999999997</v>
      </c>
      <c r="N4873">
        <f>VLOOKUP(L4873,Key!$A$1:$C$73,3,FALSE)</f>
        <v>-87.920760000000001</v>
      </c>
      <c r="O4873">
        <v>31</v>
      </c>
      <c r="P4873">
        <v>0</v>
      </c>
      <c r="Q4873">
        <v>4.7</v>
      </c>
      <c r="R4873">
        <v>4.4000000000000004</v>
      </c>
      <c r="S4873">
        <v>186</v>
      </c>
      <c r="T4873">
        <f t="shared" si="684"/>
        <v>-1</v>
      </c>
      <c r="U4873" s="1">
        <v>42832</v>
      </c>
      <c r="V4873" s="13">
        <f t="shared" si="685"/>
        <v>42826</v>
      </c>
      <c r="W4873" s="14">
        <f t="shared" si="686"/>
        <v>42832</v>
      </c>
      <c r="X4873" s="1" t="str">
        <f t="shared" si="687"/>
        <v>Friday</v>
      </c>
      <c r="Y4873" s="2">
        <v>0.74567129629629625</v>
      </c>
      <c r="Z4873" s="2">
        <f t="shared" si="688"/>
        <v>0.75</v>
      </c>
      <c r="AA4873">
        <f>1</f>
        <v>1</v>
      </c>
      <c r="AB4873" s="1">
        <v>42832</v>
      </c>
      <c r="AC4873" s="13">
        <f t="shared" si="689"/>
        <v>42826</v>
      </c>
      <c r="AD4873" s="14">
        <f t="shared" si="690"/>
        <v>42832</v>
      </c>
      <c r="AE4873" s="1" t="str">
        <f t="shared" si="691"/>
        <v>Friday</v>
      </c>
      <c r="AF4873" s="2">
        <v>0.76717592592592598</v>
      </c>
      <c r="AG4873" s="2">
        <f t="shared" si="692"/>
        <v>0.75</v>
      </c>
      <c r="AH4873" t="s">
        <v>23</v>
      </c>
    </row>
    <row r="4874" spans="1:34" x14ac:dyDescent="0.25">
      <c r="A4874">
        <v>1546752</v>
      </c>
      <c r="B4874" t="s">
        <v>29</v>
      </c>
      <c r="C4874" t="s">
        <v>103</v>
      </c>
      <c r="D4874" t="s">
        <v>31</v>
      </c>
      <c r="E4874">
        <v>53202</v>
      </c>
      <c r="F4874" t="s">
        <v>20</v>
      </c>
      <c r="G4874" t="s">
        <v>32</v>
      </c>
      <c r="H4874">
        <v>357</v>
      </c>
      <c r="I4874" t="s">
        <v>79</v>
      </c>
      <c r="J4874">
        <f>VLOOKUP(I4874,Key!$A$1:$C$73,2,FALSE)</f>
        <v>43.04804</v>
      </c>
      <c r="K4874">
        <f>VLOOKUP(I4874,Key!$A$1:$C$73,3,FALSE)</f>
        <v>-87.896720000000002</v>
      </c>
      <c r="L4874" t="s">
        <v>39</v>
      </c>
      <c r="M4874">
        <f>VLOOKUP(L4874,Key!$A$1:$C$73,2,FALSE)</f>
        <v>43.031480000000002</v>
      </c>
      <c r="N4874">
        <f>VLOOKUP(L4874,Key!$A$1:$C$73,3,FALSE)</f>
        <v>-87.908169999999998</v>
      </c>
      <c r="O4874">
        <v>14</v>
      </c>
      <c r="P4874">
        <v>0</v>
      </c>
      <c r="Q4874">
        <v>2.1</v>
      </c>
      <c r="R4874">
        <v>2</v>
      </c>
      <c r="S4874">
        <v>84</v>
      </c>
      <c r="T4874">
        <f t="shared" si="684"/>
        <v>-1</v>
      </c>
      <c r="U4874" s="1">
        <v>42832</v>
      </c>
      <c r="V4874" s="13">
        <f t="shared" si="685"/>
        <v>42826</v>
      </c>
      <c r="W4874" s="14">
        <f t="shared" si="686"/>
        <v>42832</v>
      </c>
      <c r="X4874" s="1" t="str">
        <f t="shared" si="687"/>
        <v>Friday</v>
      </c>
      <c r="Y4874" s="2">
        <v>0.77107638888888896</v>
      </c>
      <c r="Z4874" s="2">
        <f t="shared" si="688"/>
        <v>0.79166666666666663</v>
      </c>
      <c r="AA4874">
        <f>1</f>
        <v>1</v>
      </c>
      <c r="AB4874" s="1">
        <v>42832</v>
      </c>
      <c r="AC4874" s="13">
        <f t="shared" si="689"/>
        <v>42826</v>
      </c>
      <c r="AD4874" s="14">
        <f t="shared" si="690"/>
        <v>42832</v>
      </c>
      <c r="AE4874" s="1" t="str">
        <f t="shared" si="691"/>
        <v>Friday</v>
      </c>
      <c r="AF4874" s="2">
        <v>0.78101851851851845</v>
      </c>
      <c r="AG4874" s="2">
        <f t="shared" si="692"/>
        <v>0.79166666666666663</v>
      </c>
      <c r="AH4874" t="s">
        <v>23</v>
      </c>
    </row>
    <row r="4875" spans="1:34" x14ac:dyDescent="0.25">
      <c r="A4875">
        <v>583361</v>
      </c>
      <c r="B4875" t="s">
        <v>29</v>
      </c>
      <c r="C4875" t="s">
        <v>47</v>
      </c>
      <c r="D4875" t="s">
        <v>31</v>
      </c>
      <c r="E4875">
        <v>53202</v>
      </c>
      <c r="F4875" t="s">
        <v>20</v>
      </c>
      <c r="G4875" t="s">
        <v>32</v>
      </c>
      <c r="H4875">
        <v>99</v>
      </c>
      <c r="I4875" t="s">
        <v>48</v>
      </c>
      <c r="J4875">
        <f>VLOOKUP(I4875,Key!$A$1:$C$73,2,FALSE)</f>
        <v>43.031320000000001</v>
      </c>
      <c r="K4875">
        <f>VLOOKUP(I4875,Key!$A$1:$C$73,3,FALSE)</f>
        <v>-87.904259999999994</v>
      </c>
      <c r="L4875" t="s">
        <v>48</v>
      </c>
      <c r="M4875">
        <f>VLOOKUP(L4875,Key!$A$1:$C$73,2,FALSE)</f>
        <v>43.031320000000001</v>
      </c>
      <c r="N4875">
        <f>VLOOKUP(L4875,Key!$A$1:$C$73,3,FALSE)</f>
        <v>-87.904259999999994</v>
      </c>
      <c r="O4875">
        <v>27</v>
      </c>
      <c r="P4875">
        <v>0</v>
      </c>
      <c r="Q4875">
        <v>4.0999999999999996</v>
      </c>
      <c r="R4875">
        <v>3.8</v>
      </c>
      <c r="S4875">
        <v>162</v>
      </c>
      <c r="T4875">
        <f t="shared" si="684"/>
        <v>-1</v>
      </c>
      <c r="U4875" s="1">
        <v>42832</v>
      </c>
      <c r="V4875" s="13">
        <f t="shared" si="685"/>
        <v>42826</v>
      </c>
      <c r="W4875" s="14">
        <f t="shared" si="686"/>
        <v>42832</v>
      </c>
      <c r="X4875" s="1" t="str">
        <f t="shared" si="687"/>
        <v>Friday</v>
      </c>
      <c r="Y4875" s="2">
        <v>0.83793981481481483</v>
      </c>
      <c r="Z4875" s="2">
        <f t="shared" si="688"/>
        <v>0.83333333333333326</v>
      </c>
      <c r="AA4875">
        <f>1</f>
        <v>1</v>
      </c>
      <c r="AB4875" s="1">
        <v>42832</v>
      </c>
      <c r="AC4875" s="13">
        <f t="shared" si="689"/>
        <v>42826</v>
      </c>
      <c r="AD4875" s="14">
        <f t="shared" si="690"/>
        <v>42832</v>
      </c>
      <c r="AE4875" s="1" t="str">
        <f t="shared" si="691"/>
        <v>Friday</v>
      </c>
      <c r="AF4875" s="2">
        <v>0.85682870370370379</v>
      </c>
      <c r="AG4875" s="2">
        <f t="shared" si="692"/>
        <v>0.875</v>
      </c>
      <c r="AH4875" t="s">
        <v>25</v>
      </c>
    </row>
    <row r="4876" spans="1:34" x14ac:dyDescent="0.25">
      <c r="A4876">
        <v>1250902</v>
      </c>
      <c r="B4876" t="s">
        <v>29</v>
      </c>
      <c r="C4876" t="s">
        <v>35</v>
      </c>
      <c r="D4876" t="s">
        <v>31</v>
      </c>
      <c r="E4876">
        <v>53213</v>
      </c>
      <c r="F4876" t="s">
        <v>20</v>
      </c>
      <c r="G4876" t="s">
        <v>99</v>
      </c>
      <c r="H4876">
        <v>5582</v>
      </c>
      <c r="I4876" t="s">
        <v>21</v>
      </c>
      <c r="J4876">
        <f>VLOOKUP(I4876,Key!$A$1:$C$73,2,FALSE)</f>
        <v>43.074890000000003</v>
      </c>
      <c r="K4876">
        <f>VLOOKUP(I4876,Key!$A$1:$C$73,3,FALSE)</f>
        <v>-87.882810000000006</v>
      </c>
      <c r="L4876" t="s">
        <v>80</v>
      </c>
      <c r="M4876">
        <f>VLOOKUP(L4876,Key!$A$1:$C$73,2,FALSE)</f>
        <v>43.060250000000003</v>
      </c>
      <c r="N4876">
        <f>VLOOKUP(L4876,Key!$A$1:$C$73,3,FALSE)</f>
        <v>-87.892169999999993</v>
      </c>
      <c r="O4876">
        <v>10</v>
      </c>
      <c r="P4876">
        <v>0</v>
      </c>
      <c r="Q4876">
        <v>1.5</v>
      </c>
      <c r="R4876">
        <v>1.4</v>
      </c>
      <c r="S4876">
        <v>60</v>
      </c>
      <c r="T4876">
        <f t="shared" si="684"/>
        <v>-1</v>
      </c>
      <c r="U4876" s="1">
        <v>42832</v>
      </c>
      <c r="V4876" s="13">
        <f t="shared" si="685"/>
        <v>42826</v>
      </c>
      <c r="W4876" s="14">
        <f t="shared" si="686"/>
        <v>42832</v>
      </c>
      <c r="X4876" s="1" t="str">
        <f t="shared" si="687"/>
        <v>Friday</v>
      </c>
      <c r="Y4876" s="2">
        <v>0.92431712962962964</v>
      </c>
      <c r="Z4876" s="2">
        <f t="shared" si="688"/>
        <v>0.91666666666666663</v>
      </c>
      <c r="AA4876">
        <f>1</f>
        <v>1</v>
      </c>
      <c r="AB4876" s="1">
        <v>42832</v>
      </c>
      <c r="AC4876" s="13">
        <f t="shared" si="689"/>
        <v>42826</v>
      </c>
      <c r="AD4876" s="14">
        <f t="shared" si="690"/>
        <v>42832</v>
      </c>
      <c r="AE4876" s="1" t="str">
        <f t="shared" si="691"/>
        <v>Friday</v>
      </c>
      <c r="AF4876" s="2">
        <v>0.93133101851851852</v>
      </c>
      <c r="AG4876" s="2">
        <f t="shared" si="692"/>
        <v>0.91666666666666663</v>
      </c>
      <c r="AH4876" t="s">
        <v>23</v>
      </c>
    </row>
    <row r="4877" spans="1:34" x14ac:dyDescent="0.25">
      <c r="A4877">
        <v>1564663</v>
      </c>
      <c r="B4877" t="s">
        <v>29</v>
      </c>
      <c r="C4877" t="s">
        <v>47</v>
      </c>
      <c r="D4877" t="s">
        <v>31</v>
      </c>
      <c r="E4877">
        <v>53202</v>
      </c>
      <c r="F4877" t="s">
        <v>20</v>
      </c>
      <c r="G4877" t="s">
        <v>32</v>
      </c>
      <c r="H4877">
        <v>11109</v>
      </c>
      <c r="I4877" t="s">
        <v>85</v>
      </c>
      <c r="J4877">
        <f>VLOOKUP(I4877,Key!$A$1:$C$73,2,FALSE)</f>
        <v>43.053040000000003</v>
      </c>
      <c r="K4877">
        <f>VLOOKUP(I4877,Key!$A$1:$C$73,3,FALSE)</f>
        <v>-87.897660000000002</v>
      </c>
      <c r="L4877" t="s">
        <v>22</v>
      </c>
      <c r="M4877">
        <f>VLOOKUP(L4877,Key!$A$1:$C$73,2,FALSE)</f>
        <v>43.058619999999998</v>
      </c>
      <c r="N4877">
        <f>VLOOKUP(L4877,Key!$A$1:$C$73,3,FALSE)</f>
        <v>-87.885319999999993</v>
      </c>
      <c r="O4877">
        <v>9</v>
      </c>
      <c r="P4877">
        <v>0</v>
      </c>
      <c r="Q4877">
        <v>1.4</v>
      </c>
      <c r="R4877">
        <v>1.3</v>
      </c>
      <c r="S4877">
        <v>54</v>
      </c>
      <c r="T4877">
        <f t="shared" si="684"/>
        <v>-1</v>
      </c>
      <c r="U4877" s="1">
        <v>42832</v>
      </c>
      <c r="V4877" s="13">
        <f t="shared" si="685"/>
        <v>42826</v>
      </c>
      <c r="W4877" s="14">
        <f t="shared" si="686"/>
        <v>42832</v>
      </c>
      <c r="X4877" s="1" t="str">
        <f t="shared" si="687"/>
        <v>Friday</v>
      </c>
      <c r="Y4877" s="2">
        <v>0.99052083333333341</v>
      </c>
      <c r="Z4877" s="2">
        <f t="shared" si="688"/>
        <v>1</v>
      </c>
      <c r="AA4877">
        <f>1</f>
        <v>1</v>
      </c>
      <c r="AB4877" s="1">
        <v>42832</v>
      </c>
      <c r="AC4877" s="13">
        <f t="shared" si="689"/>
        <v>42826</v>
      </c>
      <c r="AD4877" s="14">
        <f t="shared" si="690"/>
        <v>42832</v>
      </c>
      <c r="AE4877" s="1" t="str">
        <f t="shared" si="691"/>
        <v>Friday</v>
      </c>
      <c r="AF4877" s="2">
        <v>0.99685185185185177</v>
      </c>
      <c r="AG4877" s="2">
        <f t="shared" si="692"/>
        <v>1</v>
      </c>
      <c r="AH4877" t="s">
        <v>23</v>
      </c>
    </row>
    <row r="4878" spans="1:34" x14ac:dyDescent="0.25">
      <c r="A4878">
        <v>1312561</v>
      </c>
      <c r="B4878" t="s">
        <v>29</v>
      </c>
      <c r="C4878" t="s">
        <v>47</v>
      </c>
      <c r="D4878" t="s">
        <v>31</v>
      </c>
      <c r="E4878">
        <v>53202</v>
      </c>
      <c r="F4878" t="s">
        <v>20</v>
      </c>
      <c r="G4878" t="s">
        <v>97</v>
      </c>
      <c r="H4878">
        <v>11102</v>
      </c>
      <c r="I4878" t="s">
        <v>28</v>
      </c>
      <c r="J4878">
        <f>VLOOKUP(I4878,Key!$A$1:$C$73,2,FALSE)</f>
        <v>43.038580000000003</v>
      </c>
      <c r="K4878">
        <f>VLOOKUP(I4878,Key!$A$1:$C$73,3,FALSE)</f>
        <v>-87.90934</v>
      </c>
      <c r="L4878" t="s">
        <v>74</v>
      </c>
      <c r="M4878">
        <f>VLOOKUP(L4878,Key!$A$1:$C$73,2,FALSE)</f>
        <v>43.05536</v>
      </c>
      <c r="N4878">
        <f>VLOOKUP(L4878,Key!$A$1:$C$73,3,FALSE)</f>
        <v>-87.90504</v>
      </c>
      <c r="O4878">
        <v>12</v>
      </c>
      <c r="P4878">
        <v>2</v>
      </c>
      <c r="Q4878">
        <v>1.8</v>
      </c>
      <c r="R4878">
        <v>1.7</v>
      </c>
      <c r="S4878">
        <v>72</v>
      </c>
      <c r="T4878">
        <f t="shared" si="684"/>
        <v>-1</v>
      </c>
      <c r="U4878" s="1">
        <v>42833</v>
      </c>
      <c r="V4878" s="13">
        <f t="shared" si="685"/>
        <v>42826</v>
      </c>
      <c r="W4878" s="14">
        <f t="shared" si="686"/>
        <v>42833</v>
      </c>
      <c r="X4878" s="1" t="str">
        <f t="shared" si="687"/>
        <v>Saturday</v>
      </c>
      <c r="Y4878" s="2">
        <v>0.43326388888888889</v>
      </c>
      <c r="Z4878" s="2">
        <f t="shared" si="688"/>
        <v>0.41666666666666663</v>
      </c>
      <c r="AA4878">
        <f>1</f>
        <v>1</v>
      </c>
      <c r="AB4878" s="1">
        <v>42833</v>
      </c>
      <c r="AC4878" s="13">
        <f t="shared" si="689"/>
        <v>42826</v>
      </c>
      <c r="AD4878" s="14">
        <f t="shared" si="690"/>
        <v>42833</v>
      </c>
      <c r="AE4878" s="1" t="str">
        <f t="shared" si="691"/>
        <v>Saturday</v>
      </c>
      <c r="AF4878" s="2">
        <v>0.44157407407407406</v>
      </c>
      <c r="AG4878" s="2">
        <f t="shared" si="692"/>
        <v>0.45833333333333331</v>
      </c>
      <c r="AH4878" t="s">
        <v>23</v>
      </c>
    </row>
    <row r="4879" spans="1:34" x14ac:dyDescent="0.25">
      <c r="A4879">
        <v>1010620</v>
      </c>
      <c r="B4879" t="s">
        <v>29</v>
      </c>
      <c r="C4879" t="s">
        <v>47</v>
      </c>
      <c r="D4879" t="s">
        <v>31</v>
      </c>
      <c r="E4879">
        <v>53202</v>
      </c>
      <c r="F4879" t="s">
        <v>20</v>
      </c>
      <c r="G4879" t="s">
        <v>32</v>
      </c>
      <c r="H4879">
        <v>5447</v>
      </c>
      <c r="I4879" t="s">
        <v>78</v>
      </c>
      <c r="J4879">
        <f>VLOOKUP(I4879,Key!$A$1:$C$73,2,FALSE)</f>
        <v>43.048200000000001</v>
      </c>
      <c r="K4879">
        <f>VLOOKUP(I4879,Key!$A$1:$C$73,3,FALSE)</f>
        <v>-87.900859999999994</v>
      </c>
      <c r="L4879" t="s">
        <v>21</v>
      </c>
      <c r="M4879">
        <f>VLOOKUP(L4879,Key!$A$1:$C$73,2,FALSE)</f>
        <v>43.074890000000003</v>
      </c>
      <c r="N4879">
        <f>VLOOKUP(L4879,Key!$A$1:$C$73,3,FALSE)</f>
        <v>-87.882810000000006</v>
      </c>
      <c r="O4879">
        <v>14</v>
      </c>
      <c r="P4879">
        <v>0</v>
      </c>
      <c r="Q4879">
        <v>2.1</v>
      </c>
      <c r="R4879">
        <v>2</v>
      </c>
      <c r="S4879">
        <v>84</v>
      </c>
      <c r="T4879">
        <f t="shared" si="684"/>
        <v>-1</v>
      </c>
      <c r="U4879" s="1">
        <v>42833</v>
      </c>
      <c r="V4879" s="13">
        <f t="shared" si="685"/>
        <v>42826</v>
      </c>
      <c r="W4879" s="14">
        <f t="shared" si="686"/>
        <v>42833</v>
      </c>
      <c r="X4879" s="1" t="str">
        <f t="shared" si="687"/>
        <v>Saturday</v>
      </c>
      <c r="Y4879" s="2">
        <v>0.44931712962962966</v>
      </c>
      <c r="Z4879" s="2">
        <f t="shared" si="688"/>
        <v>0.45833333333333331</v>
      </c>
      <c r="AA4879">
        <f>1</f>
        <v>1</v>
      </c>
      <c r="AB4879" s="1">
        <v>42833</v>
      </c>
      <c r="AC4879" s="13">
        <f t="shared" si="689"/>
        <v>42826</v>
      </c>
      <c r="AD4879" s="14">
        <f t="shared" si="690"/>
        <v>42833</v>
      </c>
      <c r="AE4879" s="1" t="str">
        <f t="shared" si="691"/>
        <v>Saturday</v>
      </c>
      <c r="AF4879" s="2">
        <v>0.45965277777777774</v>
      </c>
      <c r="AG4879" s="2">
        <f t="shared" si="692"/>
        <v>0.45833333333333331</v>
      </c>
      <c r="AH4879" t="s">
        <v>23</v>
      </c>
    </row>
    <row r="4880" spans="1:34" x14ac:dyDescent="0.25">
      <c r="A4880">
        <v>1149880</v>
      </c>
      <c r="B4880" t="s">
        <v>29</v>
      </c>
      <c r="C4880" t="s">
        <v>47</v>
      </c>
      <c r="D4880" t="s">
        <v>31</v>
      </c>
      <c r="E4880">
        <v>53212</v>
      </c>
      <c r="F4880" t="s">
        <v>20</v>
      </c>
      <c r="G4880" t="s">
        <v>32</v>
      </c>
      <c r="H4880">
        <v>5712</v>
      </c>
      <c r="I4880" t="s">
        <v>26</v>
      </c>
      <c r="J4880">
        <f>VLOOKUP(I4880,Key!$A$1:$C$73,2,FALSE)</f>
        <v>43.034619999999997</v>
      </c>
      <c r="K4880">
        <f>VLOOKUP(I4880,Key!$A$1:$C$73,3,FALSE)</f>
        <v>-87.917500000000004</v>
      </c>
      <c r="L4880" t="s">
        <v>42</v>
      </c>
      <c r="M4880">
        <f>VLOOKUP(L4880,Key!$A$1:$C$73,2,FALSE)</f>
        <v>43.038719999999998</v>
      </c>
      <c r="N4880">
        <f>VLOOKUP(L4880,Key!$A$1:$C$73,3,FALSE)</f>
        <v>-87.905339999999995</v>
      </c>
      <c r="O4880">
        <v>8</v>
      </c>
      <c r="P4880">
        <v>0</v>
      </c>
      <c r="Q4880">
        <v>1.2</v>
      </c>
      <c r="R4880">
        <v>1.1000000000000001</v>
      </c>
      <c r="S4880">
        <v>48</v>
      </c>
      <c r="T4880">
        <f t="shared" si="684"/>
        <v>-1</v>
      </c>
      <c r="U4880" s="1">
        <v>42833</v>
      </c>
      <c r="V4880" s="13">
        <f t="shared" si="685"/>
        <v>42826</v>
      </c>
      <c r="W4880" s="14">
        <f t="shared" si="686"/>
        <v>42833</v>
      </c>
      <c r="X4880" s="1" t="str">
        <f t="shared" si="687"/>
        <v>Saturday</v>
      </c>
      <c r="Y4880" s="2">
        <v>0.51287037037037042</v>
      </c>
      <c r="Z4880" s="2">
        <f t="shared" si="688"/>
        <v>0.5</v>
      </c>
      <c r="AA4880">
        <f>1</f>
        <v>1</v>
      </c>
      <c r="AB4880" s="1">
        <v>42833</v>
      </c>
      <c r="AC4880" s="13">
        <f t="shared" si="689"/>
        <v>42826</v>
      </c>
      <c r="AD4880" s="14">
        <f t="shared" si="690"/>
        <v>42833</v>
      </c>
      <c r="AE4880" s="1" t="str">
        <f t="shared" si="691"/>
        <v>Saturday</v>
      </c>
      <c r="AF4880" s="2">
        <v>0.51858796296296295</v>
      </c>
      <c r="AG4880" s="2">
        <f t="shared" si="692"/>
        <v>0.5</v>
      </c>
      <c r="AH4880" t="s">
        <v>23</v>
      </c>
    </row>
    <row r="4881" spans="1:34" x14ac:dyDescent="0.25">
      <c r="A4881">
        <v>1568288</v>
      </c>
      <c r="B4881" t="s">
        <v>29</v>
      </c>
      <c r="C4881" t="s">
        <v>165</v>
      </c>
      <c r="D4881" t="s">
        <v>31</v>
      </c>
      <c r="E4881">
        <v>53901</v>
      </c>
      <c r="F4881" t="s">
        <v>20</v>
      </c>
      <c r="G4881" t="s">
        <v>166</v>
      </c>
      <c r="H4881">
        <v>267</v>
      </c>
      <c r="I4881" t="s">
        <v>77</v>
      </c>
      <c r="J4881">
        <f>VLOOKUP(I4881,Key!$A$1:$C$73,2,FALSE)</f>
        <v>43.036900000000003</v>
      </c>
      <c r="K4881">
        <f>VLOOKUP(I4881,Key!$A$1:$C$73,3,FALSE)</f>
        <v>-87.89667</v>
      </c>
      <c r="L4881" t="s">
        <v>81</v>
      </c>
      <c r="M4881">
        <f>VLOOKUP(L4881,Key!$A$1:$C$73,2,FALSE)</f>
        <v>43.058010000000003</v>
      </c>
      <c r="N4881">
        <f>VLOOKUP(L4881,Key!$A$1:$C$73,3,FALSE)</f>
        <v>-87.877300000000005</v>
      </c>
      <c r="O4881">
        <v>17</v>
      </c>
      <c r="P4881">
        <v>0</v>
      </c>
      <c r="Q4881">
        <v>2.6</v>
      </c>
      <c r="R4881">
        <v>2.4</v>
      </c>
      <c r="S4881">
        <v>102</v>
      </c>
      <c r="T4881">
        <f t="shared" si="684"/>
        <v>-1</v>
      </c>
      <c r="U4881" s="1">
        <v>42833</v>
      </c>
      <c r="V4881" s="13">
        <f t="shared" si="685"/>
        <v>42826</v>
      </c>
      <c r="W4881" s="14">
        <f t="shared" si="686"/>
        <v>42833</v>
      </c>
      <c r="X4881" s="1" t="str">
        <f t="shared" si="687"/>
        <v>Saturday</v>
      </c>
      <c r="Y4881" s="2">
        <v>0.56486111111111115</v>
      </c>
      <c r="Z4881" s="2">
        <f t="shared" si="688"/>
        <v>0.58333333333333326</v>
      </c>
      <c r="AA4881">
        <f>1</f>
        <v>1</v>
      </c>
      <c r="AB4881" s="1">
        <v>42833</v>
      </c>
      <c r="AC4881" s="13">
        <f t="shared" si="689"/>
        <v>42826</v>
      </c>
      <c r="AD4881" s="14">
        <f t="shared" si="690"/>
        <v>42833</v>
      </c>
      <c r="AE4881" s="1" t="str">
        <f t="shared" si="691"/>
        <v>Saturday</v>
      </c>
      <c r="AF4881" s="2">
        <v>0.57670138888888889</v>
      </c>
      <c r="AG4881" s="2">
        <f t="shared" si="692"/>
        <v>0.58333333333333326</v>
      </c>
      <c r="AH4881" t="s">
        <v>23</v>
      </c>
    </row>
    <row r="4882" spans="1:34" x14ac:dyDescent="0.25">
      <c r="A4882">
        <v>1560725</v>
      </c>
      <c r="B4882" t="s">
        <v>29</v>
      </c>
      <c r="C4882" t="s">
        <v>47</v>
      </c>
      <c r="D4882" t="s">
        <v>31</v>
      </c>
      <c r="E4882">
        <v>53202</v>
      </c>
      <c r="F4882" t="s">
        <v>20</v>
      </c>
      <c r="G4882" t="s">
        <v>97</v>
      </c>
      <c r="H4882">
        <v>5575</v>
      </c>
      <c r="I4882" t="s">
        <v>53</v>
      </c>
      <c r="J4882">
        <f>VLOOKUP(I4882,Key!$A$1:$C$73,2,FALSE)</f>
        <v>43.04824</v>
      </c>
      <c r="K4882">
        <f>VLOOKUP(I4882,Key!$A$1:$C$73,3,FALSE)</f>
        <v>-87.904970000000006</v>
      </c>
      <c r="L4882" t="s">
        <v>28</v>
      </c>
      <c r="M4882">
        <f>VLOOKUP(L4882,Key!$A$1:$C$73,2,FALSE)</f>
        <v>43.038580000000003</v>
      </c>
      <c r="N4882">
        <f>VLOOKUP(L4882,Key!$A$1:$C$73,3,FALSE)</f>
        <v>-87.90934</v>
      </c>
      <c r="O4882">
        <v>16</v>
      </c>
      <c r="P4882">
        <v>2</v>
      </c>
      <c r="Q4882">
        <v>2.4</v>
      </c>
      <c r="R4882">
        <v>2.2999999999999998</v>
      </c>
      <c r="S4882">
        <v>96</v>
      </c>
      <c r="T4882">
        <f t="shared" si="684"/>
        <v>-1</v>
      </c>
      <c r="U4882" s="1">
        <v>42833</v>
      </c>
      <c r="V4882" s="13">
        <f t="shared" si="685"/>
        <v>42826</v>
      </c>
      <c r="W4882" s="14">
        <f t="shared" si="686"/>
        <v>42833</v>
      </c>
      <c r="X4882" s="1" t="str">
        <f t="shared" si="687"/>
        <v>Saturday</v>
      </c>
      <c r="Y4882" s="2">
        <v>0.57753472222222224</v>
      </c>
      <c r="Z4882" s="2">
        <f t="shared" si="688"/>
        <v>0.58333333333333326</v>
      </c>
      <c r="AA4882">
        <f>1</f>
        <v>1</v>
      </c>
      <c r="AB4882" s="1">
        <v>42833</v>
      </c>
      <c r="AC4882" s="13">
        <f t="shared" si="689"/>
        <v>42826</v>
      </c>
      <c r="AD4882" s="14">
        <f t="shared" si="690"/>
        <v>42833</v>
      </c>
      <c r="AE4882" s="1" t="str">
        <f t="shared" si="691"/>
        <v>Saturday</v>
      </c>
      <c r="AF4882" s="2">
        <v>0.58884259259259253</v>
      </c>
      <c r="AG4882" s="2">
        <f t="shared" si="692"/>
        <v>0.58333333333333326</v>
      </c>
      <c r="AH4882" t="s">
        <v>23</v>
      </c>
    </row>
    <row r="4883" spans="1:34" x14ac:dyDescent="0.25">
      <c r="A4883">
        <v>1252398</v>
      </c>
      <c r="B4883" t="s">
        <v>29</v>
      </c>
      <c r="C4883" t="s">
        <v>167</v>
      </c>
      <c r="D4883" t="s">
        <v>46</v>
      </c>
      <c r="E4883">
        <v>60076</v>
      </c>
      <c r="F4883" t="s">
        <v>20</v>
      </c>
      <c r="G4883" t="s">
        <v>99</v>
      </c>
      <c r="H4883">
        <v>255</v>
      </c>
      <c r="I4883" t="s">
        <v>80</v>
      </c>
      <c r="J4883">
        <f>VLOOKUP(I4883,Key!$A$1:$C$73,2,FALSE)</f>
        <v>43.060250000000003</v>
      </c>
      <c r="K4883">
        <f>VLOOKUP(I4883,Key!$A$1:$C$73,3,FALSE)</f>
        <v>-87.892169999999993</v>
      </c>
      <c r="L4883" t="s">
        <v>66</v>
      </c>
      <c r="M4883">
        <f>VLOOKUP(L4883,Key!$A$1:$C$73,2,FALSE)</f>
        <v>43.078530000000001</v>
      </c>
      <c r="N4883">
        <f>VLOOKUP(L4883,Key!$A$1:$C$73,3,FALSE)</f>
        <v>-87.882620000000003</v>
      </c>
      <c r="O4883">
        <v>16</v>
      </c>
      <c r="P4883">
        <v>0</v>
      </c>
      <c r="Q4883">
        <v>2.4</v>
      </c>
      <c r="R4883">
        <v>2.2999999999999998</v>
      </c>
      <c r="S4883">
        <v>96</v>
      </c>
      <c r="T4883">
        <f t="shared" si="684"/>
        <v>-1</v>
      </c>
      <c r="U4883" s="1">
        <v>42833</v>
      </c>
      <c r="V4883" s="13">
        <f t="shared" si="685"/>
        <v>42826</v>
      </c>
      <c r="W4883" s="14">
        <f t="shared" si="686"/>
        <v>42833</v>
      </c>
      <c r="X4883" s="1" t="str">
        <f t="shared" si="687"/>
        <v>Saturday</v>
      </c>
      <c r="Y4883" s="2">
        <v>0.57932870370370371</v>
      </c>
      <c r="Z4883" s="2">
        <f t="shared" si="688"/>
        <v>0.58333333333333326</v>
      </c>
      <c r="AA4883">
        <f>1</f>
        <v>1</v>
      </c>
      <c r="AB4883" s="1">
        <v>42833</v>
      </c>
      <c r="AC4883" s="13">
        <f t="shared" si="689"/>
        <v>42826</v>
      </c>
      <c r="AD4883" s="14">
        <f t="shared" si="690"/>
        <v>42833</v>
      </c>
      <c r="AE4883" s="1" t="str">
        <f t="shared" si="691"/>
        <v>Saturday</v>
      </c>
      <c r="AF4883" s="2">
        <v>0.59060185185185188</v>
      </c>
      <c r="AG4883" s="2">
        <f t="shared" si="692"/>
        <v>0.58333333333333326</v>
      </c>
      <c r="AH4883" t="s">
        <v>23</v>
      </c>
    </row>
    <row r="4884" spans="1:34" x14ac:dyDescent="0.25">
      <c r="A4884">
        <v>738734</v>
      </c>
      <c r="B4884" t="s">
        <v>29</v>
      </c>
      <c r="C4884" t="s">
        <v>98</v>
      </c>
      <c r="D4884" t="s">
        <v>31</v>
      </c>
      <c r="E4884">
        <v>53202</v>
      </c>
      <c r="F4884" t="s">
        <v>20</v>
      </c>
      <c r="G4884" t="s">
        <v>32</v>
      </c>
      <c r="H4884">
        <v>44</v>
      </c>
      <c r="I4884" t="s">
        <v>36</v>
      </c>
      <c r="J4884">
        <f>VLOOKUP(I4884,Key!$A$1:$C$73,2,FALSE)</f>
        <v>43.03519</v>
      </c>
      <c r="K4884">
        <f>VLOOKUP(I4884,Key!$A$1:$C$73,3,FALSE)</f>
        <v>-87.907390000000007</v>
      </c>
      <c r="L4884" t="s">
        <v>52</v>
      </c>
      <c r="M4884">
        <f>VLOOKUP(L4884,Key!$A$1:$C$73,2,FALSE)</f>
        <v>43.042490000000001</v>
      </c>
      <c r="N4884">
        <f>VLOOKUP(L4884,Key!$A$1:$C$73,3,FALSE)</f>
        <v>-87.909959999999998</v>
      </c>
      <c r="O4884">
        <v>12</v>
      </c>
      <c r="P4884">
        <v>0</v>
      </c>
      <c r="Q4884">
        <v>1.8</v>
      </c>
      <c r="R4884">
        <v>1.7</v>
      </c>
      <c r="S4884">
        <v>72</v>
      </c>
      <c r="T4884">
        <f t="shared" si="684"/>
        <v>-1</v>
      </c>
      <c r="U4884" s="1">
        <v>42833</v>
      </c>
      <c r="V4884" s="13">
        <f t="shared" si="685"/>
        <v>42826</v>
      </c>
      <c r="W4884" s="14">
        <f t="shared" si="686"/>
        <v>42833</v>
      </c>
      <c r="X4884" s="1" t="str">
        <f t="shared" si="687"/>
        <v>Saturday</v>
      </c>
      <c r="Y4884" s="2">
        <v>0.60658564814814808</v>
      </c>
      <c r="Z4884" s="2">
        <f t="shared" si="688"/>
        <v>0.625</v>
      </c>
      <c r="AA4884">
        <f>1</f>
        <v>1</v>
      </c>
      <c r="AB4884" s="1">
        <v>42833</v>
      </c>
      <c r="AC4884" s="13">
        <f t="shared" si="689"/>
        <v>42826</v>
      </c>
      <c r="AD4884" s="14">
        <f t="shared" si="690"/>
        <v>42833</v>
      </c>
      <c r="AE4884" s="1" t="str">
        <f t="shared" si="691"/>
        <v>Saturday</v>
      </c>
      <c r="AF4884" s="2">
        <v>0.61510416666666667</v>
      </c>
      <c r="AG4884" s="2">
        <f t="shared" si="692"/>
        <v>0.625</v>
      </c>
      <c r="AH4884" t="s">
        <v>23</v>
      </c>
    </row>
    <row r="4885" spans="1:34" x14ac:dyDescent="0.25">
      <c r="A4885">
        <v>1010620</v>
      </c>
      <c r="B4885" t="s">
        <v>29</v>
      </c>
      <c r="C4885" t="s">
        <v>47</v>
      </c>
      <c r="D4885" t="s">
        <v>31</v>
      </c>
      <c r="E4885">
        <v>53202</v>
      </c>
      <c r="F4885" t="s">
        <v>20</v>
      </c>
      <c r="G4885" t="s">
        <v>32</v>
      </c>
      <c r="H4885">
        <v>5501</v>
      </c>
      <c r="I4885" t="s">
        <v>21</v>
      </c>
      <c r="J4885">
        <f>VLOOKUP(I4885,Key!$A$1:$C$73,2,FALSE)</f>
        <v>43.074890000000003</v>
      </c>
      <c r="K4885">
        <f>VLOOKUP(I4885,Key!$A$1:$C$73,3,FALSE)</f>
        <v>-87.882810000000006</v>
      </c>
      <c r="L4885" t="s">
        <v>78</v>
      </c>
      <c r="M4885">
        <f>VLOOKUP(L4885,Key!$A$1:$C$73,2,FALSE)</f>
        <v>43.048200000000001</v>
      </c>
      <c r="N4885">
        <f>VLOOKUP(L4885,Key!$A$1:$C$73,3,FALSE)</f>
        <v>-87.900859999999994</v>
      </c>
      <c r="O4885">
        <v>15</v>
      </c>
      <c r="P4885">
        <v>0</v>
      </c>
      <c r="Q4885">
        <v>2.2999999999999998</v>
      </c>
      <c r="R4885">
        <v>2.1</v>
      </c>
      <c r="S4885">
        <v>90</v>
      </c>
      <c r="T4885">
        <f t="shared" si="684"/>
        <v>-1</v>
      </c>
      <c r="U4885" s="1">
        <v>42833</v>
      </c>
      <c r="V4885" s="13">
        <f t="shared" si="685"/>
        <v>42826</v>
      </c>
      <c r="W4885" s="14">
        <f t="shared" si="686"/>
        <v>42833</v>
      </c>
      <c r="X4885" s="1" t="str">
        <f t="shared" si="687"/>
        <v>Saturday</v>
      </c>
      <c r="Y4885" s="2">
        <v>0.687037037037037</v>
      </c>
      <c r="Z4885" s="2">
        <f t="shared" si="688"/>
        <v>0.66666666666666663</v>
      </c>
      <c r="AA4885">
        <f>1</f>
        <v>1</v>
      </c>
      <c r="AB4885" s="1">
        <v>42833</v>
      </c>
      <c r="AC4885" s="13">
        <f t="shared" si="689"/>
        <v>42826</v>
      </c>
      <c r="AD4885" s="14">
        <f t="shared" si="690"/>
        <v>42833</v>
      </c>
      <c r="AE4885" s="1" t="str">
        <f t="shared" si="691"/>
        <v>Saturday</v>
      </c>
      <c r="AF4885" s="2">
        <v>0.69763888888888881</v>
      </c>
      <c r="AG4885" s="2">
        <f t="shared" si="692"/>
        <v>0.70833333333333326</v>
      </c>
      <c r="AH4885" t="s">
        <v>23</v>
      </c>
    </row>
    <row r="4886" spans="1:34" x14ac:dyDescent="0.25">
      <c r="A4886">
        <v>1570672</v>
      </c>
      <c r="B4886" t="s">
        <v>29</v>
      </c>
      <c r="E4886">
        <v>53282</v>
      </c>
      <c r="F4886" t="s">
        <v>20</v>
      </c>
      <c r="G4886" t="s">
        <v>97</v>
      </c>
      <c r="H4886">
        <v>346</v>
      </c>
      <c r="I4886" t="s">
        <v>85</v>
      </c>
      <c r="J4886">
        <f>VLOOKUP(I4886,Key!$A$1:$C$73,2,FALSE)</f>
        <v>43.053040000000003</v>
      </c>
      <c r="K4886">
        <f>VLOOKUP(I4886,Key!$A$1:$C$73,3,FALSE)</f>
        <v>-87.897660000000002</v>
      </c>
      <c r="L4886" t="s">
        <v>136</v>
      </c>
      <c r="M4886">
        <f>VLOOKUP(L4886,Key!$A$1:$C$73,2,FALSE)</f>
        <v>43.02017</v>
      </c>
      <c r="N4886">
        <f>VLOOKUP(L4886,Key!$A$1:$C$73,3,FALSE)</f>
        <v>-87.933049999999994</v>
      </c>
      <c r="O4886">
        <v>35</v>
      </c>
      <c r="P4886">
        <v>4</v>
      </c>
      <c r="Q4886">
        <v>5.3</v>
      </c>
      <c r="R4886">
        <v>5</v>
      </c>
      <c r="S4886">
        <v>210</v>
      </c>
      <c r="T4886">
        <f t="shared" si="684"/>
        <v>-1</v>
      </c>
      <c r="U4886" s="1">
        <v>42833</v>
      </c>
      <c r="V4886" s="13">
        <f t="shared" si="685"/>
        <v>42826</v>
      </c>
      <c r="W4886" s="14">
        <f t="shared" si="686"/>
        <v>42833</v>
      </c>
      <c r="X4886" s="1" t="str">
        <f t="shared" si="687"/>
        <v>Saturday</v>
      </c>
      <c r="Y4886" s="2">
        <v>0.77951388888888884</v>
      </c>
      <c r="Z4886" s="2">
        <f t="shared" si="688"/>
        <v>0.79166666666666663</v>
      </c>
      <c r="AA4886">
        <f>1</f>
        <v>1</v>
      </c>
      <c r="AB4886" s="1">
        <v>42833</v>
      </c>
      <c r="AC4886" s="13">
        <f t="shared" si="689"/>
        <v>42826</v>
      </c>
      <c r="AD4886" s="14">
        <f t="shared" si="690"/>
        <v>42833</v>
      </c>
      <c r="AE4886" s="1" t="str">
        <f t="shared" si="691"/>
        <v>Saturday</v>
      </c>
      <c r="AF4886" s="2">
        <v>0.80403935185185194</v>
      </c>
      <c r="AG4886" s="2">
        <f t="shared" si="692"/>
        <v>0.79166666666666663</v>
      </c>
      <c r="AH4886" t="s">
        <v>23</v>
      </c>
    </row>
    <row r="4887" spans="1:34" x14ac:dyDescent="0.25">
      <c r="A4887">
        <v>1251108</v>
      </c>
      <c r="B4887" t="s">
        <v>29</v>
      </c>
      <c r="C4887" t="s">
        <v>114</v>
      </c>
      <c r="D4887" t="s">
        <v>31</v>
      </c>
      <c r="E4887">
        <v>54913</v>
      </c>
      <c r="F4887" t="s">
        <v>20</v>
      </c>
      <c r="G4887" t="s">
        <v>99</v>
      </c>
      <c r="H4887">
        <v>5553</v>
      </c>
      <c r="I4887" t="s">
        <v>40</v>
      </c>
      <c r="J4887">
        <f>VLOOKUP(I4887,Key!$A$1:$C$73,2,FALSE)</f>
        <v>43.06033</v>
      </c>
      <c r="K4887">
        <f>VLOOKUP(I4887,Key!$A$1:$C$73,3,FALSE)</f>
        <v>-87.89546</v>
      </c>
      <c r="L4887" t="s">
        <v>80</v>
      </c>
      <c r="M4887">
        <f>VLOOKUP(L4887,Key!$A$1:$C$73,2,FALSE)</f>
        <v>43.060250000000003</v>
      </c>
      <c r="N4887">
        <f>VLOOKUP(L4887,Key!$A$1:$C$73,3,FALSE)</f>
        <v>-87.892169999999993</v>
      </c>
      <c r="O4887">
        <v>1</v>
      </c>
      <c r="P4887">
        <v>0</v>
      </c>
      <c r="Q4887">
        <v>0.2</v>
      </c>
      <c r="R4887">
        <v>0.1</v>
      </c>
      <c r="S4887">
        <v>6</v>
      </c>
      <c r="T4887">
        <f t="shared" si="684"/>
        <v>-1</v>
      </c>
      <c r="U4887" s="1">
        <v>42834</v>
      </c>
      <c r="V4887" s="13">
        <f t="shared" si="685"/>
        <v>42826</v>
      </c>
      <c r="W4887" s="14">
        <f t="shared" si="686"/>
        <v>42834</v>
      </c>
      <c r="X4887" s="1" t="str">
        <f t="shared" si="687"/>
        <v>Sunday</v>
      </c>
      <c r="Y4887" s="2">
        <v>3.1273148148148147E-2</v>
      </c>
      <c r="Z4887" s="2">
        <f t="shared" si="688"/>
        <v>4.1666666666666664E-2</v>
      </c>
      <c r="AA4887">
        <f>1</f>
        <v>1</v>
      </c>
      <c r="AB4887" s="1">
        <v>42834</v>
      </c>
      <c r="AC4887" s="13">
        <f t="shared" si="689"/>
        <v>42826</v>
      </c>
      <c r="AD4887" s="14">
        <f t="shared" si="690"/>
        <v>42834</v>
      </c>
      <c r="AE4887" s="1" t="str">
        <f t="shared" si="691"/>
        <v>Sunday</v>
      </c>
      <c r="AF4887" s="2">
        <v>3.2256944444444442E-2</v>
      </c>
      <c r="AG4887" s="2">
        <f t="shared" si="692"/>
        <v>4.1666666666666664E-2</v>
      </c>
      <c r="AH4887" t="s">
        <v>23</v>
      </c>
    </row>
    <row r="4888" spans="1:34" x14ac:dyDescent="0.25">
      <c r="A4888">
        <v>1545322</v>
      </c>
      <c r="B4888" t="s">
        <v>29</v>
      </c>
      <c r="C4888" t="s">
        <v>47</v>
      </c>
      <c r="D4888" t="s">
        <v>31</v>
      </c>
      <c r="E4888">
        <v>53202</v>
      </c>
      <c r="F4888" t="s">
        <v>20</v>
      </c>
      <c r="G4888" t="s">
        <v>97</v>
      </c>
      <c r="H4888">
        <v>11103</v>
      </c>
      <c r="I4888" t="s">
        <v>39</v>
      </c>
      <c r="J4888">
        <f>VLOOKUP(I4888,Key!$A$1:$C$73,2,FALSE)</f>
        <v>43.031480000000002</v>
      </c>
      <c r="K4888">
        <f>VLOOKUP(I4888,Key!$A$1:$C$73,3,FALSE)</f>
        <v>-87.908169999999998</v>
      </c>
      <c r="L4888" t="s">
        <v>39</v>
      </c>
      <c r="M4888">
        <f>VLOOKUP(L4888,Key!$A$1:$C$73,2,FALSE)</f>
        <v>43.031480000000002</v>
      </c>
      <c r="N4888">
        <f>VLOOKUP(L4888,Key!$A$1:$C$73,3,FALSE)</f>
        <v>-87.908169999999998</v>
      </c>
      <c r="O4888">
        <v>38</v>
      </c>
      <c r="P4888">
        <v>4</v>
      </c>
      <c r="Q4888">
        <v>5.7</v>
      </c>
      <c r="R4888">
        <v>5.4</v>
      </c>
      <c r="S4888">
        <v>228</v>
      </c>
      <c r="T4888">
        <f t="shared" si="684"/>
        <v>-1</v>
      </c>
      <c r="U4888" s="1">
        <v>42834</v>
      </c>
      <c r="V4888" s="13">
        <f t="shared" si="685"/>
        <v>42826</v>
      </c>
      <c r="W4888" s="14">
        <f t="shared" si="686"/>
        <v>42834</v>
      </c>
      <c r="X4888" s="1" t="str">
        <f t="shared" si="687"/>
        <v>Sunday</v>
      </c>
      <c r="Y4888" s="2">
        <v>0.42450231481481482</v>
      </c>
      <c r="Z4888" s="2">
        <f t="shared" si="688"/>
        <v>0.41666666666666663</v>
      </c>
      <c r="AA4888">
        <f>1</f>
        <v>1</v>
      </c>
      <c r="AB4888" s="1">
        <v>42834</v>
      </c>
      <c r="AC4888" s="13">
        <f t="shared" si="689"/>
        <v>42826</v>
      </c>
      <c r="AD4888" s="14">
        <f t="shared" si="690"/>
        <v>42834</v>
      </c>
      <c r="AE4888" s="1" t="str">
        <f t="shared" si="691"/>
        <v>Sunday</v>
      </c>
      <c r="AF4888" s="2">
        <v>0.45108796296296294</v>
      </c>
      <c r="AG4888" s="2">
        <f t="shared" si="692"/>
        <v>0.45833333333333331</v>
      </c>
      <c r="AH4888" t="s">
        <v>25</v>
      </c>
    </row>
    <row r="4889" spans="1:34" x14ac:dyDescent="0.25">
      <c r="A4889">
        <v>1545322</v>
      </c>
      <c r="B4889" t="s">
        <v>29</v>
      </c>
      <c r="C4889" t="s">
        <v>47</v>
      </c>
      <c r="D4889" t="s">
        <v>31</v>
      </c>
      <c r="E4889">
        <v>53202</v>
      </c>
      <c r="F4889" t="s">
        <v>20</v>
      </c>
      <c r="G4889" t="s">
        <v>97</v>
      </c>
      <c r="H4889">
        <v>5558</v>
      </c>
      <c r="I4889" t="s">
        <v>39</v>
      </c>
      <c r="J4889">
        <f>VLOOKUP(I4889,Key!$A$1:$C$73,2,FALSE)</f>
        <v>43.031480000000002</v>
      </c>
      <c r="K4889">
        <f>VLOOKUP(I4889,Key!$A$1:$C$73,3,FALSE)</f>
        <v>-87.908169999999998</v>
      </c>
      <c r="L4889" t="s">
        <v>39</v>
      </c>
      <c r="M4889">
        <f>VLOOKUP(L4889,Key!$A$1:$C$73,2,FALSE)</f>
        <v>43.031480000000002</v>
      </c>
      <c r="N4889">
        <f>VLOOKUP(L4889,Key!$A$1:$C$73,3,FALSE)</f>
        <v>-87.908169999999998</v>
      </c>
      <c r="O4889">
        <v>38</v>
      </c>
      <c r="P4889">
        <v>4</v>
      </c>
      <c r="Q4889">
        <v>5.7</v>
      </c>
      <c r="R4889">
        <v>5.4</v>
      </c>
      <c r="S4889">
        <v>228</v>
      </c>
      <c r="T4889">
        <f t="shared" si="684"/>
        <v>-1</v>
      </c>
      <c r="U4889" s="1">
        <v>42834</v>
      </c>
      <c r="V4889" s="13">
        <f t="shared" si="685"/>
        <v>42826</v>
      </c>
      <c r="W4889" s="14">
        <f t="shared" si="686"/>
        <v>42834</v>
      </c>
      <c r="X4889" s="1" t="str">
        <f t="shared" si="687"/>
        <v>Sunday</v>
      </c>
      <c r="Y4889" s="2">
        <v>0.42462962962962963</v>
      </c>
      <c r="Z4889" s="2">
        <f t="shared" si="688"/>
        <v>0.41666666666666663</v>
      </c>
      <c r="AA4889">
        <f>1</f>
        <v>1</v>
      </c>
      <c r="AB4889" s="1">
        <v>42834</v>
      </c>
      <c r="AC4889" s="13">
        <f t="shared" si="689"/>
        <v>42826</v>
      </c>
      <c r="AD4889" s="14">
        <f t="shared" si="690"/>
        <v>42834</v>
      </c>
      <c r="AE4889" s="1" t="str">
        <f t="shared" si="691"/>
        <v>Sunday</v>
      </c>
      <c r="AF4889" s="2">
        <v>0.45103009259259258</v>
      </c>
      <c r="AG4889" s="2">
        <f t="shared" si="692"/>
        <v>0.45833333333333331</v>
      </c>
      <c r="AH4889" t="s">
        <v>25</v>
      </c>
    </row>
    <row r="4890" spans="1:34" x14ac:dyDescent="0.25">
      <c r="A4890">
        <v>1445188</v>
      </c>
      <c r="B4890" t="s">
        <v>29</v>
      </c>
      <c r="C4890" t="s">
        <v>47</v>
      </c>
      <c r="D4890" t="s">
        <v>31</v>
      </c>
      <c r="E4890">
        <v>53211</v>
      </c>
      <c r="F4890" t="s">
        <v>20</v>
      </c>
      <c r="G4890" t="s">
        <v>32</v>
      </c>
      <c r="H4890">
        <v>5455</v>
      </c>
      <c r="I4890" t="s">
        <v>63</v>
      </c>
      <c r="J4890">
        <f>VLOOKUP(I4890,Key!$A$1:$C$73,2,FALSE)</f>
        <v>43.066893999999998</v>
      </c>
      <c r="K4890">
        <f>VLOOKUP(I4890,Key!$A$1:$C$73,3,FALSE)</f>
        <v>-87.877936000000005</v>
      </c>
      <c r="L4890" t="s">
        <v>28</v>
      </c>
      <c r="M4890">
        <f>VLOOKUP(L4890,Key!$A$1:$C$73,2,FALSE)</f>
        <v>43.038580000000003</v>
      </c>
      <c r="N4890">
        <f>VLOOKUP(L4890,Key!$A$1:$C$73,3,FALSE)</f>
        <v>-87.90934</v>
      </c>
      <c r="O4890">
        <v>20</v>
      </c>
      <c r="P4890">
        <v>0</v>
      </c>
      <c r="Q4890">
        <v>3</v>
      </c>
      <c r="R4890">
        <v>2.9</v>
      </c>
      <c r="S4890">
        <v>120</v>
      </c>
      <c r="T4890">
        <f t="shared" si="684"/>
        <v>-1</v>
      </c>
      <c r="U4890" s="1">
        <v>42834</v>
      </c>
      <c r="V4890" s="13">
        <f t="shared" si="685"/>
        <v>42826</v>
      </c>
      <c r="W4890" s="14">
        <f t="shared" si="686"/>
        <v>42834</v>
      </c>
      <c r="X4890" s="1" t="str">
        <f t="shared" si="687"/>
        <v>Sunday</v>
      </c>
      <c r="Y4890" s="2">
        <v>0.44722222222222219</v>
      </c>
      <c r="Z4890" s="2">
        <f t="shared" si="688"/>
        <v>0.45833333333333331</v>
      </c>
      <c r="AA4890">
        <f>1</f>
        <v>1</v>
      </c>
      <c r="AB4890" s="1">
        <v>42834</v>
      </c>
      <c r="AC4890" s="13">
        <f t="shared" si="689"/>
        <v>42826</v>
      </c>
      <c r="AD4890" s="14">
        <f t="shared" si="690"/>
        <v>42834</v>
      </c>
      <c r="AE4890" s="1" t="str">
        <f t="shared" si="691"/>
        <v>Sunday</v>
      </c>
      <c r="AF4890" s="2">
        <v>0.46166666666666667</v>
      </c>
      <c r="AG4890" s="2">
        <f t="shared" si="692"/>
        <v>0.45833333333333331</v>
      </c>
      <c r="AH4890" t="s">
        <v>23</v>
      </c>
    </row>
    <row r="4891" spans="1:34" x14ac:dyDescent="0.25">
      <c r="A4891">
        <v>738734</v>
      </c>
      <c r="B4891" t="s">
        <v>29</v>
      </c>
      <c r="C4891" t="s">
        <v>98</v>
      </c>
      <c r="D4891" t="s">
        <v>31</v>
      </c>
      <c r="E4891">
        <v>53202</v>
      </c>
      <c r="F4891" t="s">
        <v>20</v>
      </c>
      <c r="G4891" t="s">
        <v>32</v>
      </c>
      <c r="H4891">
        <v>11109</v>
      </c>
      <c r="I4891" t="s">
        <v>77</v>
      </c>
      <c r="J4891">
        <f>VLOOKUP(I4891,Key!$A$1:$C$73,2,FALSE)</f>
        <v>43.036900000000003</v>
      </c>
      <c r="K4891">
        <f>VLOOKUP(I4891,Key!$A$1:$C$73,3,FALSE)</f>
        <v>-87.89667</v>
      </c>
      <c r="L4891" t="s">
        <v>52</v>
      </c>
      <c r="M4891">
        <f>VLOOKUP(L4891,Key!$A$1:$C$73,2,FALSE)</f>
        <v>43.042490000000001</v>
      </c>
      <c r="N4891">
        <f>VLOOKUP(L4891,Key!$A$1:$C$73,3,FALSE)</f>
        <v>-87.909959999999998</v>
      </c>
      <c r="O4891">
        <v>11</v>
      </c>
      <c r="P4891">
        <v>0</v>
      </c>
      <c r="Q4891">
        <v>1.7</v>
      </c>
      <c r="R4891">
        <v>1.6</v>
      </c>
      <c r="S4891">
        <v>66</v>
      </c>
      <c r="T4891">
        <f t="shared" si="684"/>
        <v>-1</v>
      </c>
      <c r="U4891" s="1">
        <v>42834</v>
      </c>
      <c r="V4891" s="13">
        <f t="shared" si="685"/>
        <v>42826</v>
      </c>
      <c r="W4891" s="14">
        <f t="shared" si="686"/>
        <v>42834</v>
      </c>
      <c r="X4891" s="1" t="str">
        <f t="shared" si="687"/>
        <v>Sunday</v>
      </c>
      <c r="Y4891" s="2">
        <v>0.50562499999999999</v>
      </c>
      <c r="Z4891" s="2">
        <f t="shared" si="688"/>
        <v>0.5</v>
      </c>
      <c r="AA4891">
        <f>1</f>
        <v>1</v>
      </c>
      <c r="AB4891" s="1">
        <v>42834</v>
      </c>
      <c r="AC4891" s="13">
        <f t="shared" si="689"/>
        <v>42826</v>
      </c>
      <c r="AD4891" s="14">
        <f t="shared" si="690"/>
        <v>42834</v>
      </c>
      <c r="AE4891" s="1" t="str">
        <f t="shared" si="691"/>
        <v>Sunday</v>
      </c>
      <c r="AF4891" s="2">
        <v>0.51358796296296294</v>
      </c>
      <c r="AG4891" s="2">
        <f t="shared" si="692"/>
        <v>0.5</v>
      </c>
      <c r="AH4891" t="s">
        <v>23</v>
      </c>
    </row>
    <row r="4892" spans="1:34" x14ac:dyDescent="0.25">
      <c r="A4892">
        <v>1567185</v>
      </c>
      <c r="B4892" t="s">
        <v>29</v>
      </c>
      <c r="C4892" t="s">
        <v>47</v>
      </c>
      <c r="D4892" t="s">
        <v>31</v>
      </c>
      <c r="E4892">
        <v>53211</v>
      </c>
      <c r="F4892" t="s">
        <v>20</v>
      </c>
      <c r="G4892" t="s">
        <v>32</v>
      </c>
      <c r="H4892">
        <v>11138</v>
      </c>
      <c r="I4892" t="s">
        <v>87</v>
      </c>
      <c r="J4892">
        <f>VLOOKUP(I4892,Key!$A$1:$C$73,2,FALSE)</f>
        <v>43.063749000000001</v>
      </c>
      <c r="K4892">
        <f>VLOOKUP(I4892,Key!$A$1:$C$73,3,FALSE)</f>
        <v>-87.887962999999999</v>
      </c>
      <c r="L4892" t="s">
        <v>33</v>
      </c>
      <c r="M4892">
        <f>VLOOKUP(L4892,Key!$A$1:$C$73,2,FALSE)</f>
        <v>43.045712999999999</v>
      </c>
      <c r="N4892">
        <f>VLOOKUP(L4892,Key!$A$1:$C$73,3,FALSE)</f>
        <v>-87.899756999999994</v>
      </c>
      <c r="O4892">
        <v>26</v>
      </c>
      <c r="P4892">
        <v>0</v>
      </c>
      <c r="Q4892">
        <v>3.9</v>
      </c>
      <c r="R4892">
        <v>3.7</v>
      </c>
      <c r="S4892">
        <v>156</v>
      </c>
      <c r="T4892">
        <f t="shared" si="684"/>
        <v>-1</v>
      </c>
      <c r="U4892" s="1">
        <v>42834</v>
      </c>
      <c r="V4892" s="13">
        <f t="shared" si="685"/>
        <v>42826</v>
      </c>
      <c r="W4892" s="14">
        <f t="shared" si="686"/>
        <v>42834</v>
      </c>
      <c r="X4892" s="1" t="str">
        <f t="shared" si="687"/>
        <v>Sunday</v>
      </c>
      <c r="Y4892" s="2">
        <v>0.51141203703703708</v>
      </c>
      <c r="Z4892" s="2">
        <f t="shared" si="688"/>
        <v>0.5</v>
      </c>
      <c r="AA4892">
        <f>1</f>
        <v>1</v>
      </c>
      <c r="AB4892" s="1">
        <v>42834</v>
      </c>
      <c r="AC4892" s="13">
        <f t="shared" si="689"/>
        <v>42826</v>
      </c>
      <c r="AD4892" s="14">
        <f t="shared" si="690"/>
        <v>42834</v>
      </c>
      <c r="AE4892" s="1" t="str">
        <f t="shared" si="691"/>
        <v>Sunday</v>
      </c>
      <c r="AF4892" s="2">
        <v>0.52972222222222221</v>
      </c>
      <c r="AG4892" s="2">
        <f t="shared" si="692"/>
        <v>0.54166666666666663</v>
      </c>
      <c r="AH4892" t="s">
        <v>23</v>
      </c>
    </row>
    <row r="4893" spans="1:34" x14ac:dyDescent="0.25">
      <c r="A4893">
        <v>1172207</v>
      </c>
      <c r="B4893" t="s">
        <v>29</v>
      </c>
      <c r="C4893" t="s">
        <v>168</v>
      </c>
      <c r="D4893" t="s">
        <v>31</v>
      </c>
      <c r="E4893">
        <v>53597</v>
      </c>
      <c r="F4893" t="s">
        <v>20</v>
      </c>
      <c r="G4893" t="s">
        <v>99</v>
      </c>
      <c r="H4893">
        <v>255</v>
      </c>
      <c r="I4893" t="s">
        <v>21</v>
      </c>
      <c r="J4893">
        <f>VLOOKUP(I4893,Key!$A$1:$C$73,2,FALSE)</f>
        <v>43.074890000000003</v>
      </c>
      <c r="K4893">
        <f>VLOOKUP(I4893,Key!$A$1:$C$73,3,FALSE)</f>
        <v>-87.882810000000006</v>
      </c>
      <c r="L4893" t="s">
        <v>21</v>
      </c>
      <c r="M4893">
        <f>VLOOKUP(L4893,Key!$A$1:$C$73,2,FALSE)</f>
        <v>43.074890000000003</v>
      </c>
      <c r="N4893">
        <f>VLOOKUP(L4893,Key!$A$1:$C$73,3,FALSE)</f>
        <v>-87.882810000000006</v>
      </c>
      <c r="O4893">
        <v>76</v>
      </c>
      <c r="P4893">
        <v>3</v>
      </c>
      <c r="Q4893">
        <v>11.4</v>
      </c>
      <c r="R4893">
        <v>10.8</v>
      </c>
      <c r="S4893">
        <v>456</v>
      </c>
      <c r="T4893">
        <f t="shared" si="684"/>
        <v>-1</v>
      </c>
      <c r="U4893" s="1">
        <v>42834</v>
      </c>
      <c r="V4893" s="13">
        <f t="shared" si="685"/>
        <v>42826</v>
      </c>
      <c r="W4893" s="14">
        <f t="shared" si="686"/>
        <v>42834</v>
      </c>
      <c r="X4893" s="1" t="str">
        <f t="shared" si="687"/>
        <v>Sunday</v>
      </c>
      <c r="Y4893" s="2">
        <v>0.62233796296296295</v>
      </c>
      <c r="Z4893" s="2">
        <f t="shared" si="688"/>
        <v>0.625</v>
      </c>
      <c r="AA4893">
        <f>1</f>
        <v>1</v>
      </c>
      <c r="AB4893" s="1">
        <v>42834</v>
      </c>
      <c r="AC4893" s="13">
        <f t="shared" si="689"/>
        <v>42826</v>
      </c>
      <c r="AD4893" s="14">
        <f t="shared" si="690"/>
        <v>42834</v>
      </c>
      <c r="AE4893" s="1" t="str">
        <f t="shared" si="691"/>
        <v>Sunday</v>
      </c>
      <c r="AF4893" s="2">
        <v>0.67509259259259258</v>
      </c>
      <c r="AG4893" s="2">
        <f t="shared" si="692"/>
        <v>0.66666666666666663</v>
      </c>
      <c r="AH4893" t="s">
        <v>25</v>
      </c>
    </row>
    <row r="4894" spans="1:34" x14ac:dyDescent="0.25">
      <c r="A4894">
        <v>1373301</v>
      </c>
      <c r="B4894" t="s">
        <v>29</v>
      </c>
      <c r="C4894" t="s">
        <v>121</v>
      </c>
      <c r="D4894" t="s">
        <v>31</v>
      </c>
      <c r="E4894">
        <v>53092</v>
      </c>
      <c r="F4894" t="s">
        <v>20</v>
      </c>
      <c r="G4894" t="s">
        <v>32</v>
      </c>
      <c r="H4894">
        <v>336</v>
      </c>
      <c r="I4894" t="s">
        <v>81</v>
      </c>
      <c r="J4894">
        <f>VLOOKUP(I4894,Key!$A$1:$C$73,2,FALSE)</f>
        <v>43.058010000000003</v>
      </c>
      <c r="K4894">
        <f>VLOOKUP(I4894,Key!$A$1:$C$73,3,FALSE)</f>
        <v>-87.877300000000005</v>
      </c>
      <c r="L4894" t="s">
        <v>40</v>
      </c>
      <c r="M4894">
        <f>VLOOKUP(L4894,Key!$A$1:$C$73,2,FALSE)</f>
        <v>43.06033</v>
      </c>
      <c r="N4894">
        <f>VLOOKUP(L4894,Key!$A$1:$C$73,3,FALSE)</f>
        <v>-87.89546</v>
      </c>
      <c r="O4894">
        <v>15</v>
      </c>
      <c r="P4894">
        <v>0</v>
      </c>
      <c r="Q4894">
        <v>2.2999999999999998</v>
      </c>
      <c r="R4894">
        <v>2.1</v>
      </c>
      <c r="S4894">
        <v>90</v>
      </c>
      <c r="T4894">
        <f t="shared" si="684"/>
        <v>-1</v>
      </c>
      <c r="U4894" s="1">
        <v>42834</v>
      </c>
      <c r="V4894" s="13">
        <f t="shared" si="685"/>
        <v>42826</v>
      </c>
      <c r="W4894" s="14">
        <f t="shared" si="686"/>
        <v>42834</v>
      </c>
      <c r="X4894" s="1" t="str">
        <f t="shared" si="687"/>
        <v>Sunday</v>
      </c>
      <c r="Y4894" s="2">
        <v>0.62240740740740741</v>
      </c>
      <c r="Z4894" s="2">
        <f t="shared" si="688"/>
        <v>0.625</v>
      </c>
      <c r="AA4894">
        <f>1</f>
        <v>1</v>
      </c>
      <c r="AB4894" s="1">
        <v>42834</v>
      </c>
      <c r="AC4894" s="13">
        <f t="shared" si="689"/>
        <v>42826</v>
      </c>
      <c r="AD4894" s="14">
        <f t="shared" si="690"/>
        <v>42834</v>
      </c>
      <c r="AE4894" s="1" t="str">
        <f t="shared" si="691"/>
        <v>Sunday</v>
      </c>
      <c r="AF4894" s="2">
        <v>0.63289351851851849</v>
      </c>
      <c r="AG4894" s="2">
        <f t="shared" si="692"/>
        <v>0.625</v>
      </c>
      <c r="AH4894" t="s">
        <v>23</v>
      </c>
    </row>
    <row r="4895" spans="1:34" x14ac:dyDescent="0.25">
      <c r="A4895">
        <v>1444023</v>
      </c>
      <c r="B4895" t="s">
        <v>29</v>
      </c>
      <c r="C4895" t="s">
        <v>30</v>
      </c>
      <c r="D4895" t="s">
        <v>31</v>
      </c>
      <c r="E4895">
        <v>53211</v>
      </c>
      <c r="F4895" t="s">
        <v>20</v>
      </c>
      <c r="G4895" t="s">
        <v>32</v>
      </c>
      <c r="H4895">
        <v>2</v>
      </c>
      <c r="I4895" t="s">
        <v>87</v>
      </c>
      <c r="J4895">
        <f>VLOOKUP(I4895,Key!$A$1:$C$73,2,FALSE)</f>
        <v>43.063749000000001</v>
      </c>
      <c r="K4895">
        <f>VLOOKUP(I4895,Key!$A$1:$C$73,3,FALSE)</f>
        <v>-87.887962999999999</v>
      </c>
      <c r="L4895" t="s">
        <v>66</v>
      </c>
      <c r="M4895">
        <f>VLOOKUP(L4895,Key!$A$1:$C$73,2,FALSE)</f>
        <v>43.078530000000001</v>
      </c>
      <c r="N4895">
        <f>VLOOKUP(L4895,Key!$A$1:$C$73,3,FALSE)</f>
        <v>-87.882620000000003</v>
      </c>
      <c r="O4895">
        <v>48</v>
      </c>
      <c r="P4895">
        <v>0</v>
      </c>
      <c r="Q4895">
        <v>7.2</v>
      </c>
      <c r="R4895">
        <v>6.8</v>
      </c>
      <c r="S4895">
        <v>288</v>
      </c>
      <c r="T4895">
        <f t="shared" si="684"/>
        <v>-1</v>
      </c>
      <c r="U4895" s="1">
        <v>42834</v>
      </c>
      <c r="V4895" s="13">
        <f t="shared" si="685"/>
        <v>42826</v>
      </c>
      <c r="W4895" s="14">
        <f t="shared" si="686"/>
        <v>42834</v>
      </c>
      <c r="X4895" s="1" t="str">
        <f t="shared" si="687"/>
        <v>Sunday</v>
      </c>
      <c r="Y4895" s="2">
        <v>0.68809027777777787</v>
      </c>
      <c r="Z4895" s="2">
        <f t="shared" si="688"/>
        <v>0.70833333333333326</v>
      </c>
      <c r="AA4895">
        <f>1</f>
        <v>1</v>
      </c>
      <c r="AB4895" s="1">
        <v>42834</v>
      </c>
      <c r="AC4895" s="13">
        <f t="shared" si="689"/>
        <v>42826</v>
      </c>
      <c r="AD4895" s="14">
        <f t="shared" si="690"/>
        <v>42834</v>
      </c>
      <c r="AE4895" s="1" t="str">
        <f t="shared" si="691"/>
        <v>Sunday</v>
      </c>
      <c r="AF4895" s="2">
        <v>0.72123842592592602</v>
      </c>
      <c r="AG4895" s="2">
        <f t="shared" si="692"/>
        <v>0.70833333333333326</v>
      </c>
      <c r="AH4895" t="s">
        <v>23</v>
      </c>
    </row>
    <row r="4896" spans="1:34" x14ac:dyDescent="0.25">
      <c r="A4896">
        <v>1282443</v>
      </c>
      <c r="B4896" t="s">
        <v>29</v>
      </c>
      <c r="C4896" t="s">
        <v>122</v>
      </c>
      <c r="D4896" t="s">
        <v>31</v>
      </c>
      <c r="E4896">
        <v>54650</v>
      </c>
      <c r="F4896" t="s">
        <v>20</v>
      </c>
      <c r="G4896" t="s">
        <v>32</v>
      </c>
      <c r="H4896">
        <v>11101</v>
      </c>
      <c r="I4896" t="s">
        <v>26</v>
      </c>
      <c r="J4896">
        <f>VLOOKUP(I4896,Key!$A$1:$C$73,2,FALSE)</f>
        <v>43.034619999999997</v>
      </c>
      <c r="K4896">
        <f>VLOOKUP(I4896,Key!$A$1:$C$73,3,FALSE)</f>
        <v>-87.917500000000004</v>
      </c>
      <c r="L4896" t="s">
        <v>42</v>
      </c>
      <c r="M4896">
        <f>VLOOKUP(L4896,Key!$A$1:$C$73,2,FALSE)</f>
        <v>43.038719999999998</v>
      </c>
      <c r="N4896">
        <f>VLOOKUP(L4896,Key!$A$1:$C$73,3,FALSE)</f>
        <v>-87.905339999999995</v>
      </c>
      <c r="O4896">
        <v>9</v>
      </c>
      <c r="P4896">
        <v>0</v>
      </c>
      <c r="Q4896">
        <v>1.4</v>
      </c>
      <c r="R4896">
        <v>1.3</v>
      </c>
      <c r="S4896">
        <v>54</v>
      </c>
      <c r="T4896">
        <f t="shared" si="684"/>
        <v>-1</v>
      </c>
      <c r="U4896" s="1">
        <v>42834</v>
      </c>
      <c r="V4896" s="13">
        <f t="shared" si="685"/>
        <v>42826</v>
      </c>
      <c r="W4896" s="14">
        <f t="shared" si="686"/>
        <v>42834</v>
      </c>
      <c r="X4896" s="1" t="str">
        <f t="shared" si="687"/>
        <v>Sunday</v>
      </c>
      <c r="Y4896" s="2">
        <v>0.69762731481481488</v>
      </c>
      <c r="Z4896" s="2">
        <f t="shared" si="688"/>
        <v>0.70833333333333326</v>
      </c>
      <c r="AA4896">
        <f>1</f>
        <v>1</v>
      </c>
      <c r="AB4896" s="1">
        <v>42834</v>
      </c>
      <c r="AC4896" s="13">
        <f t="shared" si="689"/>
        <v>42826</v>
      </c>
      <c r="AD4896" s="14">
        <f t="shared" si="690"/>
        <v>42834</v>
      </c>
      <c r="AE4896" s="1" t="str">
        <f t="shared" si="691"/>
        <v>Sunday</v>
      </c>
      <c r="AF4896" s="2">
        <v>0.70357638888888896</v>
      </c>
      <c r="AG4896" s="2">
        <f t="shared" si="692"/>
        <v>0.70833333333333326</v>
      </c>
      <c r="AH4896" t="s">
        <v>23</v>
      </c>
    </row>
    <row r="4897" spans="1:34" x14ac:dyDescent="0.25">
      <c r="A4897">
        <v>1444023</v>
      </c>
      <c r="B4897" t="s">
        <v>29</v>
      </c>
      <c r="C4897" t="s">
        <v>30</v>
      </c>
      <c r="D4897" t="s">
        <v>31</v>
      </c>
      <c r="E4897">
        <v>53211</v>
      </c>
      <c r="F4897" t="s">
        <v>20</v>
      </c>
      <c r="G4897" t="s">
        <v>32</v>
      </c>
      <c r="H4897">
        <v>2</v>
      </c>
      <c r="I4897" t="s">
        <v>44</v>
      </c>
      <c r="J4897">
        <f>VLOOKUP(I4897,Key!$A$1:$C$73,2,FALSE)</f>
        <v>43.03886</v>
      </c>
      <c r="K4897">
        <f>VLOOKUP(I4897,Key!$A$1:$C$73,3,FALSE)</f>
        <v>-87.902720000000002</v>
      </c>
      <c r="L4897" t="s">
        <v>78</v>
      </c>
      <c r="M4897">
        <f>VLOOKUP(L4897,Key!$A$1:$C$73,2,FALSE)</f>
        <v>43.048200000000001</v>
      </c>
      <c r="N4897">
        <f>VLOOKUP(L4897,Key!$A$1:$C$73,3,FALSE)</f>
        <v>-87.900859999999994</v>
      </c>
      <c r="O4897">
        <v>48</v>
      </c>
      <c r="P4897">
        <v>0</v>
      </c>
      <c r="Q4897">
        <v>7.2</v>
      </c>
      <c r="R4897">
        <v>6.8</v>
      </c>
      <c r="S4897">
        <v>288</v>
      </c>
      <c r="T4897">
        <f t="shared" si="684"/>
        <v>-1</v>
      </c>
      <c r="U4897" s="1">
        <v>42834</v>
      </c>
      <c r="V4897" s="13">
        <f t="shared" si="685"/>
        <v>42826</v>
      </c>
      <c r="W4897" s="14">
        <f t="shared" si="686"/>
        <v>42834</v>
      </c>
      <c r="X4897" s="1" t="str">
        <f t="shared" si="687"/>
        <v>Sunday</v>
      </c>
      <c r="Y4897" s="2">
        <v>0.76167824074074064</v>
      </c>
      <c r="Z4897" s="2">
        <f t="shared" si="688"/>
        <v>0.75</v>
      </c>
      <c r="AA4897">
        <f>1</f>
        <v>1</v>
      </c>
      <c r="AB4897" s="1">
        <v>42834</v>
      </c>
      <c r="AC4897" s="13">
        <f t="shared" si="689"/>
        <v>42826</v>
      </c>
      <c r="AD4897" s="14">
        <f t="shared" si="690"/>
        <v>42834</v>
      </c>
      <c r="AE4897" s="1" t="str">
        <f t="shared" si="691"/>
        <v>Sunday</v>
      </c>
      <c r="AF4897" s="2">
        <v>0.79462962962962969</v>
      </c>
      <c r="AG4897" s="2">
        <f t="shared" si="692"/>
        <v>0.79166666666666663</v>
      </c>
      <c r="AH4897" t="s">
        <v>23</v>
      </c>
    </row>
    <row r="4898" spans="1:34" x14ac:dyDescent="0.25">
      <c r="A4898">
        <v>1571622</v>
      </c>
      <c r="B4898" t="s">
        <v>29</v>
      </c>
      <c r="C4898" t="s">
        <v>103</v>
      </c>
      <c r="D4898" t="s">
        <v>31</v>
      </c>
      <c r="E4898">
        <v>53212</v>
      </c>
      <c r="F4898" t="s">
        <v>20</v>
      </c>
      <c r="G4898" t="s">
        <v>32</v>
      </c>
      <c r="H4898">
        <v>11071</v>
      </c>
      <c r="I4898" t="s">
        <v>61</v>
      </c>
      <c r="J4898">
        <f>VLOOKUP(I4898,Key!$A$1:$C$73,2,FALSE)</f>
        <v>43.060786</v>
      </c>
      <c r="K4898">
        <f>VLOOKUP(I4898,Key!$A$1:$C$73,3,FALSE)</f>
        <v>-87.883825999999999</v>
      </c>
      <c r="L4898" t="s">
        <v>61</v>
      </c>
      <c r="M4898">
        <f>VLOOKUP(L4898,Key!$A$1:$C$73,2,FALSE)</f>
        <v>43.060786</v>
      </c>
      <c r="N4898">
        <f>VLOOKUP(L4898,Key!$A$1:$C$73,3,FALSE)</f>
        <v>-87.883825999999999</v>
      </c>
      <c r="O4898">
        <v>33</v>
      </c>
      <c r="P4898">
        <v>0</v>
      </c>
      <c r="Q4898">
        <v>5</v>
      </c>
      <c r="R4898">
        <v>4.7</v>
      </c>
      <c r="S4898">
        <v>198</v>
      </c>
      <c r="T4898">
        <f t="shared" si="684"/>
        <v>-1</v>
      </c>
      <c r="U4898" s="1">
        <v>42834</v>
      </c>
      <c r="V4898" s="13">
        <f t="shared" si="685"/>
        <v>42826</v>
      </c>
      <c r="W4898" s="14">
        <f t="shared" si="686"/>
        <v>42834</v>
      </c>
      <c r="X4898" s="1" t="str">
        <f t="shared" si="687"/>
        <v>Sunday</v>
      </c>
      <c r="Y4898" s="2">
        <v>0.79828703703703707</v>
      </c>
      <c r="Z4898" s="2">
        <f t="shared" si="688"/>
        <v>0.79166666666666663</v>
      </c>
      <c r="AA4898">
        <f>1</f>
        <v>1</v>
      </c>
      <c r="AB4898" s="1">
        <v>42834</v>
      </c>
      <c r="AC4898" s="13">
        <f t="shared" si="689"/>
        <v>42826</v>
      </c>
      <c r="AD4898" s="14">
        <f t="shared" si="690"/>
        <v>42834</v>
      </c>
      <c r="AE4898" s="1" t="str">
        <f t="shared" si="691"/>
        <v>Sunday</v>
      </c>
      <c r="AF4898" s="2">
        <v>0.8208333333333333</v>
      </c>
      <c r="AG4898" s="2">
        <f t="shared" si="692"/>
        <v>0.83333333333333326</v>
      </c>
      <c r="AH4898" t="s">
        <v>25</v>
      </c>
    </row>
    <row r="4899" spans="1:34" x14ac:dyDescent="0.25">
      <c r="A4899">
        <v>1371872</v>
      </c>
      <c r="B4899" t="s">
        <v>29</v>
      </c>
      <c r="C4899" t="s">
        <v>35</v>
      </c>
      <c r="D4899" t="s">
        <v>31</v>
      </c>
      <c r="E4899">
        <v>53222</v>
      </c>
      <c r="F4899" t="s">
        <v>20</v>
      </c>
      <c r="G4899" t="s">
        <v>32</v>
      </c>
      <c r="H4899">
        <v>17</v>
      </c>
      <c r="I4899" t="s">
        <v>80</v>
      </c>
      <c r="J4899">
        <f>VLOOKUP(I4899,Key!$A$1:$C$73,2,FALSE)</f>
        <v>43.060250000000003</v>
      </c>
      <c r="K4899">
        <f>VLOOKUP(I4899,Key!$A$1:$C$73,3,FALSE)</f>
        <v>-87.892169999999993</v>
      </c>
      <c r="L4899" t="s">
        <v>81</v>
      </c>
      <c r="M4899">
        <f>VLOOKUP(L4899,Key!$A$1:$C$73,2,FALSE)</f>
        <v>43.058010000000003</v>
      </c>
      <c r="N4899">
        <f>VLOOKUP(L4899,Key!$A$1:$C$73,3,FALSE)</f>
        <v>-87.877300000000005</v>
      </c>
      <c r="O4899">
        <v>22</v>
      </c>
      <c r="P4899">
        <v>0</v>
      </c>
      <c r="Q4899">
        <v>3.3</v>
      </c>
      <c r="R4899">
        <v>3.1</v>
      </c>
      <c r="S4899">
        <v>132</v>
      </c>
      <c r="T4899">
        <f t="shared" si="684"/>
        <v>-1</v>
      </c>
      <c r="U4899" s="1">
        <v>42834</v>
      </c>
      <c r="V4899" s="13">
        <f t="shared" si="685"/>
        <v>42826</v>
      </c>
      <c r="W4899" s="14">
        <f t="shared" si="686"/>
        <v>42834</v>
      </c>
      <c r="X4899" s="1" t="str">
        <f t="shared" si="687"/>
        <v>Sunday</v>
      </c>
      <c r="Y4899" s="2">
        <v>0.92171296296296301</v>
      </c>
      <c r="Z4899" s="2">
        <f t="shared" si="688"/>
        <v>0.91666666666666663</v>
      </c>
      <c r="AA4899">
        <f>1</f>
        <v>1</v>
      </c>
      <c r="AB4899" s="1">
        <v>42834</v>
      </c>
      <c r="AC4899" s="13">
        <f t="shared" si="689"/>
        <v>42826</v>
      </c>
      <c r="AD4899" s="14">
        <f t="shared" si="690"/>
        <v>42834</v>
      </c>
      <c r="AE4899" s="1" t="str">
        <f t="shared" si="691"/>
        <v>Sunday</v>
      </c>
      <c r="AF4899" s="2">
        <v>0.93709490740740742</v>
      </c>
      <c r="AG4899" s="2">
        <f t="shared" si="692"/>
        <v>0.91666666666666663</v>
      </c>
      <c r="AH4899" t="s">
        <v>23</v>
      </c>
    </row>
    <row r="4900" spans="1:34" x14ac:dyDescent="0.25">
      <c r="A4900">
        <v>1494109</v>
      </c>
      <c r="B4900" t="s">
        <v>29</v>
      </c>
      <c r="C4900" t="s">
        <v>47</v>
      </c>
      <c r="D4900" t="s">
        <v>31</v>
      </c>
      <c r="E4900">
        <v>53233</v>
      </c>
      <c r="F4900" t="s">
        <v>20</v>
      </c>
      <c r="G4900" t="s">
        <v>32</v>
      </c>
      <c r="H4900">
        <v>11153</v>
      </c>
      <c r="I4900" t="s">
        <v>57</v>
      </c>
      <c r="J4900">
        <f>VLOOKUP(I4900,Key!$A$1:$C$73,2,FALSE)</f>
        <v>43.03913</v>
      </c>
      <c r="K4900">
        <f>VLOOKUP(I4900,Key!$A$1:$C$73,3,FALSE)</f>
        <v>-87.916150000000002</v>
      </c>
      <c r="L4900" t="s">
        <v>28</v>
      </c>
      <c r="M4900">
        <f>VLOOKUP(L4900,Key!$A$1:$C$73,2,FALSE)</f>
        <v>43.038580000000003</v>
      </c>
      <c r="N4900">
        <f>VLOOKUP(L4900,Key!$A$1:$C$73,3,FALSE)</f>
        <v>-87.90934</v>
      </c>
      <c r="O4900">
        <v>7</v>
      </c>
      <c r="P4900">
        <v>0</v>
      </c>
      <c r="Q4900">
        <v>1.1000000000000001</v>
      </c>
      <c r="R4900">
        <v>1</v>
      </c>
      <c r="S4900">
        <v>42</v>
      </c>
      <c r="T4900">
        <f t="shared" si="684"/>
        <v>-1</v>
      </c>
      <c r="U4900" s="1">
        <v>42835</v>
      </c>
      <c r="V4900" s="13">
        <f t="shared" si="685"/>
        <v>42826</v>
      </c>
      <c r="W4900" s="14">
        <f t="shared" si="686"/>
        <v>42835</v>
      </c>
      <c r="X4900" s="1" t="str">
        <f t="shared" si="687"/>
        <v>Monday</v>
      </c>
      <c r="Y4900" s="2">
        <v>0.32298611111111114</v>
      </c>
      <c r="Z4900" s="2">
        <f t="shared" si="688"/>
        <v>0.33333333333333331</v>
      </c>
      <c r="AA4900">
        <f>1</f>
        <v>1</v>
      </c>
      <c r="AB4900" s="1">
        <v>42835</v>
      </c>
      <c r="AC4900" s="13">
        <f t="shared" si="689"/>
        <v>42826</v>
      </c>
      <c r="AD4900" s="14">
        <f t="shared" si="690"/>
        <v>42835</v>
      </c>
      <c r="AE4900" s="1" t="str">
        <f t="shared" si="691"/>
        <v>Monday</v>
      </c>
      <c r="AF4900" s="2">
        <v>0.32809027777777777</v>
      </c>
      <c r="AG4900" s="2">
        <f t="shared" si="692"/>
        <v>0.33333333333333331</v>
      </c>
      <c r="AH4900" t="s">
        <v>23</v>
      </c>
    </row>
    <row r="4901" spans="1:34" x14ac:dyDescent="0.25">
      <c r="A4901">
        <v>1387054</v>
      </c>
      <c r="B4901" t="s">
        <v>29</v>
      </c>
      <c r="C4901" t="s">
        <v>35</v>
      </c>
      <c r="D4901" t="s">
        <v>31</v>
      </c>
      <c r="E4901">
        <v>53213</v>
      </c>
      <c r="F4901" t="s">
        <v>20</v>
      </c>
      <c r="G4901" t="s">
        <v>32</v>
      </c>
      <c r="H4901">
        <v>11164</v>
      </c>
      <c r="I4901" t="s">
        <v>70</v>
      </c>
      <c r="J4901">
        <f>VLOOKUP(I4901,Key!$A$1:$C$73,2,FALSE)</f>
        <v>43.052630000000001</v>
      </c>
      <c r="K4901">
        <f>VLOOKUP(I4901,Key!$A$1:$C$73,3,FALSE)</f>
        <v>-88.016319999999993</v>
      </c>
      <c r="L4901" t="s">
        <v>90</v>
      </c>
      <c r="M4901">
        <f>VLOOKUP(L4901,Key!$A$1:$C$73,2,FALSE)</f>
        <v>43.06044</v>
      </c>
      <c r="N4901">
        <f>VLOOKUP(L4901,Key!$A$1:$C$73,3,FALSE)</f>
        <v>-88.016239999999996</v>
      </c>
      <c r="O4901">
        <v>52</v>
      </c>
      <c r="P4901">
        <v>0</v>
      </c>
      <c r="Q4901">
        <v>7.8</v>
      </c>
      <c r="R4901">
        <v>7.4</v>
      </c>
      <c r="S4901">
        <v>312</v>
      </c>
      <c r="T4901">
        <f t="shared" si="684"/>
        <v>-1</v>
      </c>
      <c r="U4901" s="1">
        <v>42835</v>
      </c>
      <c r="V4901" s="13">
        <f t="shared" si="685"/>
        <v>42826</v>
      </c>
      <c r="W4901" s="14">
        <f t="shared" si="686"/>
        <v>42835</v>
      </c>
      <c r="X4901" s="1" t="str">
        <f t="shared" si="687"/>
        <v>Monday</v>
      </c>
      <c r="Y4901" s="2">
        <v>0.3474652777777778</v>
      </c>
      <c r="Z4901" s="2">
        <f t="shared" si="688"/>
        <v>0.33333333333333331</v>
      </c>
      <c r="AA4901">
        <f>1</f>
        <v>1</v>
      </c>
      <c r="AB4901" s="1">
        <v>42835</v>
      </c>
      <c r="AC4901" s="13">
        <f t="shared" si="689"/>
        <v>42826</v>
      </c>
      <c r="AD4901" s="14">
        <f t="shared" si="690"/>
        <v>42835</v>
      </c>
      <c r="AE4901" s="1" t="str">
        <f t="shared" si="691"/>
        <v>Monday</v>
      </c>
      <c r="AF4901" s="2">
        <v>0.3833333333333333</v>
      </c>
      <c r="AG4901" s="2">
        <f t="shared" si="692"/>
        <v>0.375</v>
      </c>
      <c r="AH4901" t="s">
        <v>23</v>
      </c>
    </row>
    <row r="4902" spans="1:34" x14ac:dyDescent="0.25">
      <c r="A4902">
        <v>1492987</v>
      </c>
      <c r="B4902" t="s">
        <v>29</v>
      </c>
      <c r="C4902" t="s">
        <v>103</v>
      </c>
      <c r="D4902" t="s">
        <v>31</v>
      </c>
      <c r="E4902">
        <v>53202</v>
      </c>
      <c r="F4902" t="s">
        <v>20</v>
      </c>
      <c r="G4902" t="s">
        <v>50</v>
      </c>
      <c r="H4902">
        <v>11127</v>
      </c>
      <c r="I4902" t="s">
        <v>52</v>
      </c>
      <c r="J4902">
        <f>VLOOKUP(I4902,Key!$A$1:$C$73,2,FALSE)</f>
        <v>43.042490000000001</v>
      </c>
      <c r="K4902">
        <f>VLOOKUP(I4902,Key!$A$1:$C$73,3,FALSE)</f>
        <v>-87.909959999999998</v>
      </c>
      <c r="L4902" t="s">
        <v>62</v>
      </c>
      <c r="M4902">
        <f>VLOOKUP(L4902,Key!$A$1:$C$73,2,FALSE)</f>
        <v>43.052460000000004</v>
      </c>
      <c r="N4902">
        <f>VLOOKUP(L4902,Key!$A$1:$C$73,3,FALSE)</f>
        <v>-87.891000000000005</v>
      </c>
      <c r="O4902">
        <v>9</v>
      </c>
      <c r="P4902">
        <v>0</v>
      </c>
      <c r="Q4902">
        <v>1.4</v>
      </c>
      <c r="R4902">
        <v>1.3</v>
      </c>
      <c r="S4902">
        <v>54</v>
      </c>
      <c r="T4902">
        <f t="shared" si="684"/>
        <v>-1</v>
      </c>
      <c r="U4902" s="1">
        <v>42835</v>
      </c>
      <c r="V4902" s="13">
        <f t="shared" si="685"/>
        <v>42826</v>
      </c>
      <c r="W4902" s="14">
        <f t="shared" si="686"/>
        <v>42835</v>
      </c>
      <c r="X4902" s="1" t="str">
        <f t="shared" si="687"/>
        <v>Monday</v>
      </c>
      <c r="Y4902" s="2">
        <v>0.35579861111111111</v>
      </c>
      <c r="Z4902" s="2">
        <f t="shared" si="688"/>
        <v>0.375</v>
      </c>
      <c r="AA4902">
        <f>1</f>
        <v>1</v>
      </c>
      <c r="AB4902" s="1">
        <v>42835</v>
      </c>
      <c r="AC4902" s="13">
        <f t="shared" si="689"/>
        <v>42826</v>
      </c>
      <c r="AD4902" s="14">
        <f t="shared" si="690"/>
        <v>42835</v>
      </c>
      <c r="AE4902" s="1" t="str">
        <f t="shared" si="691"/>
        <v>Monday</v>
      </c>
      <c r="AF4902" s="2">
        <v>0.36200231481481482</v>
      </c>
      <c r="AG4902" s="2">
        <f t="shared" si="692"/>
        <v>0.375</v>
      </c>
      <c r="AH4902" t="s">
        <v>23</v>
      </c>
    </row>
    <row r="4903" spans="1:34" x14ac:dyDescent="0.25">
      <c r="A4903">
        <v>1247978</v>
      </c>
      <c r="B4903" t="s">
        <v>29</v>
      </c>
      <c r="C4903" t="s">
        <v>110</v>
      </c>
      <c r="D4903" t="s">
        <v>31</v>
      </c>
      <c r="E4903">
        <v>53089</v>
      </c>
      <c r="F4903" t="s">
        <v>20</v>
      </c>
      <c r="G4903" t="s">
        <v>99</v>
      </c>
      <c r="H4903">
        <v>13</v>
      </c>
      <c r="I4903" t="s">
        <v>80</v>
      </c>
      <c r="J4903">
        <f>VLOOKUP(I4903,Key!$A$1:$C$73,2,FALSE)</f>
        <v>43.060250000000003</v>
      </c>
      <c r="K4903">
        <f>VLOOKUP(I4903,Key!$A$1:$C$73,3,FALSE)</f>
        <v>-87.892169999999993</v>
      </c>
      <c r="L4903" t="s">
        <v>80</v>
      </c>
      <c r="M4903">
        <f>VLOOKUP(L4903,Key!$A$1:$C$73,2,FALSE)</f>
        <v>43.060250000000003</v>
      </c>
      <c r="N4903">
        <f>VLOOKUP(L4903,Key!$A$1:$C$73,3,FALSE)</f>
        <v>-87.892169999999993</v>
      </c>
      <c r="O4903">
        <v>1</v>
      </c>
      <c r="P4903">
        <v>0</v>
      </c>
      <c r="Q4903">
        <v>0.2</v>
      </c>
      <c r="R4903">
        <v>0.1</v>
      </c>
      <c r="S4903">
        <v>6</v>
      </c>
      <c r="T4903">
        <f t="shared" si="684"/>
        <v>-1</v>
      </c>
      <c r="U4903" s="1">
        <v>42835</v>
      </c>
      <c r="V4903" s="13">
        <f t="shared" si="685"/>
        <v>42826</v>
      </c>
      <c r="W4903" s="14">
        <f t="shared" si="686"/>
        <v>42835</v>
      </c>
      <c r="X4903" s="1" t="str">
        <f t="shared" si="687"/>
        <v>Monday</v>
      </c>
      <c r="Y4903" s="2">
        <v>0.36380787037037038</v>
      </c>
      <c r="Z4903" s="2">
        <f t="shared" si="688"/>
        <v>0.375</v>
      </c>
      <c r="AA4903">
        <f>1</f>
        <v>1</v>
      </c>
      <c r="AB4903" s="1">
        <v>42835</v>
      </c>
      <c r="AC4903" s="13">
        <f t="shared" si="689"/>
        <v>42826</v>
      </c>
      <c r="AD4903" s="14">
        <f t="shared" si="690"/>
        <v>42835</v>
      </c>
      <c r="AE4903" s="1" t="str">
        <f t="shared" si="691"/>
        <v>Monday</v>
      </c>
      <c r="AF4903" s="2">
        <v>0.36394675925925929</v>
      </c>
      <c r="AG4903" s="2">
        <f t="shared" si="692"/>
        <v>0.375</v>
      </c>
      <c r="AH4903" t="s">
        <v>25</v>
      </c>
    </row>
    <row r="4904" spans="1:34" x14ac:dyDescent="0.25">
      <c r="A4904">
        <v>531439</v>
      </c>
      <c r="B4904" t="s">
        <v>29</v>
      </c>
      <c r="C4904" t="s">
        <v>47</v>
      </c>
      <c r="D4904" t="s">
        <v>31</v>
      </c>
      <c r="E4904">
        <v>53208</v>
      </c>
      <c r="F4904" t="s">
        <v>20</v>
      </c>
      <c r="G4904" t="s">
        <v>32</v>
      </c>
      <c r="H4904">
        <v>267</v>
      </c>
      <c r="I4904" t="s">
        <v>26</v>
      </c>
      <c r="J4904">
        <f>VLOOKUP(I4904,Key!$A$1:$C$73,2,FALSE)</f>
        <v>43.034619999999997</v>
      </c>
      <c r="K4904">
        <f>VLOOKUP(I4904,Key!$A$1:$C$73,3,FALSE)</f>
        <v>-87.917500000000004</v>
      </c>
      <c r="L4904" t="s">
        <v>94</v>
      </c>
      <c r="M4904">
        <f>VLOOKUP(L4904,Key!$A$1:$C$73,2,FALSE)</f>
        <v>43.020020000000002</v>
      </c>
      <c r="N4904">
        <f>VLOOKUP(L4904,Key!$A$1:$C$73,3,FALSE)</f>
        <v>-87.912540000000007</v>
      </c>
      <c r="O4904">
        <v>9</v>
      </c>
      <c r="P4904">
        <v>0</v>
      </c>
      <c r="Q4904">
        <v>1.4</v>
      </c>
      <c r="R4904">
        <v>1.3</v>
      </c>
      <c r="S4904">
        <v>54</v>
      </c>
      <c r="T4904">
        <f t="shared" si="684"/>
        <v>-1</v>
      </c>
      <c r="U4904" s="1">
        <v>42835</v>
      </c>
      <c r="V4904" s="13">
        <f t="shared" si="685"/>
        <v>42826</v>
      </c>
      <c r="W4904" s="14">
        <f t="shared" si="686"/>
        <v>42835</v>
      </c>
      <c r="X4904" s="1" t="str">
        <f t="shared" si="687"/>
        <v>Monday</v>
      </c>
      <c r="Y4904" s="2">
        <v>0.41730324074074071</v>
      </c>
      <c r="Z4904" s="2">
        <f t="shared" si="688"/>
        <v>0.41666666666666663</v>
      </c>
      <c r="AA4904">
        <f>1</f>
        <v>1</v>
      </c>
      <c r="AB4904" s="1">
        <v>42835</v>
      </c>
      <c r="AC4904" s="13">
        <f t="shared" si="689"/>
        <v>42826</v>
      </c>
      <c r="AD4904" s="14">
        <f t="shared" si="690"/>
        <v>42835</v>
      </c>
      <c r="AE4904" s="1" t="str">
        <f t="shared" si="691"/>
        <v>Monday</v>
      </c>
      <c r="AF4904" s="2">
        <v>0.42302083333333335</v>
      </c>
      <c r="AG4904" s="2">
        <f t="shared" si="692"/>
        <v>0.41666666666666663</v>
      </c>
      <c r="AH4904" t="s">
        <v>23</v>
      </c>
    </row>
    <row r="4905" spans="1:34" x14ac:dyDescent="0.25">
      <c r="A4905">
        <v>1369902</v>
      </c>
      <c r="B4905" t="s">
        <v>29</v>
      </c>
      <c r="C4905" t="s">
        <v>47</v>
      </c>
      <c r="D4905" t="s">
        <v>31</v>
      </c>
      <c r="E4905">
        <v>53217</v>
      </c>
      <c r="F4905" t="s">
        <v>20</v>
      </c>
      <c r="G4905" t="s">
        <v>32</v>
      </c>
      <c r="H4905">
        <v>5589</v>
      </c>
      <c r="I4905" t="s">
        <v>24</v>
      </c>
      <c r="J4905">
        <f>VLOOKUP(I4905,Key!$A$1:$C$73,2,FALSE)</f>
        <v>43.074655999999997</v>
      </c>
      <c r="K4905">
        <f>VLOOKUP(I4905,Key!$A$1:$C$73,3,FALSE)</f>
        <v>-87.889011999999994</v>
      </c>
      <c r="L4905" t="s">
        <v>66</v>
      </c>
      <c r="M4905">
        <f>VLOOKUP(L4905,Key!$A$1:$C$73,2,FALSE)</f>
        <v>43.078530000000001</v>
      </c>
      <c r="N4905">
        <f>VLOOKUP(L4905,Key!$A$1:$C$73,3,FALSE)</f>
        <v>-87.882620000000003</v>
      </c>
      <c r="O4905">
        <v>5</v>
      </c>
      <c r="P4905">
        <v>0</v>
      </c>
      <c r="Q4905">
        <v>0.8</v>
      </c>
      <c r="R4905">
        <v>0.7</v>
      </c>
      <c r="S4905">
        <v>30</v>
      </c>
      <c r="T4905">
        <f t="shared" si="684"/>
        <v>-1</v>
      </c>
      <c r="U4905" s="1">
        <v>42835</v>
      </c>
      <c r="V4905" s="13">
        <f t="shared" si="685"/>
        <v>42826</v>
      </c>
      <c r="W4905" s="14">
        <f t="shared" si="686"/>
        <v>42835</v>
      </c>
      <c r="X4905" s="1" t="str">
        <f t="shared" si="687"/>
        <v>Monday</v>
      </c>
      <c r="Y4905" s="2">
        <v>0.50256944444444451</v>
      </c>
      <c r="Z4905" s="2">
        <f t="shared" si="688"/>
        <v>0.5</v>
      </c>
      <c r="AA4905">
        <f>1</f>
        <v>1</v>
      </c>
      <c r="AB4905" s="1">
        <v>42835</v>
      </c>
      <c r="AC4905" s="13">
        <f t="shared" si="689"/>
        <v>42826</v>
      </c>
      <c r="AD4905" s="14">
        <f t="shared" si="690"/>
        <v>42835</v>
      </c>
      <c r="AE4905" s="1" t="str">
        <f t="shared" si="691"/>
        <v>Monday</v>
      </c>
      <c r="AF4905" s="2">
        <v>0.50569444444444445</v>
      </c>
      <c r="AG4905" s="2">
        <f t="shared" si="692"/>
        <v>0.5</v>
      </c>
      <c r="AH4905" t="s">
        <v>23</v>
      </c>
    </row>
    <row r="4906" spans="1:34" x14ac:dyDescent="0.25">
      <c r="A4906">
        <v>1530938</v>
      </c>
      <c r="B4906" t="s">
        <v>29</v>
      </c>
      <c r="C4906" t="s">
        <v>47</v>
      </c>
      <c r="D4906" t="s">
        <v>31</v>
      </c>
      <c r="E4906">
        <v>53207</v>
      </c>
      <c r="F4906" t="s">
        <v>20</v>
      </c>
      <c r="G4906" t="s">
        <v>97</v>
      </c>
      <c r="H4906">
        <v>9</v>
      </c>
      <c r="I4906" t="s">
        <v>52</v>
      </c>
      <c r="J4906">
        <f>VLOOKUP(I4906,Key!$A$1:$C$73,2,FALSE)</f>
        <v>43.042490000000001</v>
      </c>
      <c r="K4906">
        <f>VLOOKUP(I4906,Key!$A$1:$C$73,3,FALSE)</f>
        <v>-87.909959999999998</v>
      </c>
      <c r="L4906" t="s">
        <v>36</v>
      </c>
      <c r="M4906">
        <f>VLOOKUP(L4906,Key!$A$1:$C$73,2,FALSE)</f>
        <v>43.03519</v>
      </c>
      <c r="N4906">
        <f>VLOOKUP(L4906,Key!$A$1:$C$73,3,FALSE)</f>
        <v>-87.907390000000007</v>
      </c>
      <c r="O4906">
        <v>6</v>
      </c>
      <c r="P4906">
        <v>2</v>
      </c>
      <c r="Q4906">
        <v>0.9</v>
      </c>
      <c r="R4906">
        <v>0.9</v>
      </c>
      <c r="S4906">
        <v>36</v>
      </c>
      <c r="T4906">
        <f t="shared" si="684"/>
        <v>-1</v>
      </c>
      <c r="U4906" s="1">
        <v>42835</v>
      </c>
      <c r="V4906" s="13">
        <f t="shared" si="685"/>
        <v>42826</v>
      </c>
      <c r="W4906" s="14">
        <f t="shared" si="686"/>
        <v>42835</v>
      </c>
      <c r="X4906" s="1" t="str">
        <f t="shared" si="687"/>
        <v>Monday</v>
      </c>
      <c r="Y4906" s="2">
        <v>0.51146990740740739</v>
      </c>
      <c r="Z4906" s="2">
        <f t="shared" si="688"/>
        <v>0.5</v>
      </c>
      <c r="AA4906">
        <f>1</f>
        <v>1</v>
      </c>
      <c r="AB4906" s="1">
        <v>42835</v>
      </c>
      <c r="AC4906" s="13">
        <f t="shared" si="689"/>
        <v>42826</v>
      </c>
      <c r="AD4906" s="14">
        <f t="shared" si="690"/>
        <v>42835</v>
      </c>
      <c r="AE4906" s="1" t="str">
        <f t="shared" si="691"/>
        <v>Monday</v>
      </c>
      <c r="AF4906" s="2">
        <v>0.51557870370370373</v>
      </c>
      <c r="AG4906" s="2">
        <f t="shared" si="692"/>
        <v>0.5</v>
      </c>
      <c r="AH4906" t="s">
        <v>23</v>
      </c>
    </row>
    <row r="4907" spans="1:34" x14ac:dyDescent="0.25">
      <c r="A4907">
        <v>1240065</v>
      </c>
      <c r="B4907" t="s">
        <v>29</v>
      </c>
      <c r="C4907" t="s">
        <v>47</v>
      </c>
      <c r="D4907" t="s">
        <v>31</v>
      </c>
      <c r="E4907">
        <v>53212</v>
      </c>
      <c r="F4907" t="s">
        <v>20</v>
      </c>
      <c r="G4907" t="s">
        <v>32</v>
      </c>
      <c r="H4907">
        <v>5548</v>
      </c>
      <c r="I4907" t="s">
        <v>37</v>
      </c>
      <c r="J4907">
        <f>VLOOKUP(I4907,Key!$A$1:$C$73,2,FALSE)</f>
        <v>43.049230000000001</v>
      </c>
      <c r="K4907">
        <f>VLOOKUP(I4907,Key!$A$1:$C$73,3,FALSE)</f>
        <v>-87.911940000000001</v>
      </c>
      <c r="L4907" t="s">
        <v>74</v>
      </c>
      <c r="M4907">
        <f>VLOOKUP(L4907,Key!$A$1:$C$73,2,FALSE)</f>
        <v>43.05536</v>
      </c>
      <c r="N4907">
        <f>VLOOKUP(L4907,Key!$A$1:$C$73,3,FALSE)</f>
        <v>-87.90504</v>
      </c>
      <c r="O4907">
        <v>5</v>
      </c>
      <c r="P4907">
        <v>0</v>
      </c>
      <c r="Q4907">
        <v>0.8</v>
      </c>
      <c r="R4907">
        <v>0.7</v>
      </c>
      <c r="S4907">
        <v>30</v>
      </c>
      <c r="T4907">
        <f t="shared" si="684"/>
        <v>-1</v>
      </c>
      <c r="U4907" s="1">
        <v>42835</v>
      </c>
      <c r="V4907" s="13">
        <f t="shared" si="685"/>
        <v>42826</v>
      </c>
      <c r="W4907" s="14">
        <f t="shared" si="686"/>
        <v>42835</v>
      </c>
      <c r="X4907" s="1" t="str">
        <f t="shared" si="687"/>
        <v>Monday</v>
      </c>
      <c r="Y4907" s="2">
        <v>0.8990393518518518</v>
      </c>
      <c r="Z4907" s="2">
        <f t="shared" si="688"/>
        <v>0.91666666666666663</v>
      </c>
      <c r="AA4907">
        <f>1</f>
        <v>1</v>
      </c>
      <c r="AB4907" s="1">
        <v>42835</v>
      </c>
      <c r="AC4907" s="13">
        <f t="shared" si="689"/>
        <v>42826</v>
      </c>
      <c r="AD4907" s="14">
        <f t="shared" si="690"/>
        <v>42835</v>
      </c>
      <c r="AE4907" s="1" t="str">
        <f t="shared" si="691"/>
        <v>Monday</v>
      </c>
      <c r="AF4907" s="2">
        <v>0.90248842592592593</v>
      </c>
      <c r="AG4907" s="2">
        <f t="shared" si="692"/>
        <v>0.91666666666666663</v>
      </c>
      <c r="AH4907" t="s">
        <v>23</v>
      </c>
    </row>
    <row r="4908" spans="1:34" x14ac:dyDescent="0.25">
      <c r="A4908">
        <v>1276651</v>
      </c>
      <c r="B4908" t="s">
        <v>29</v>
      </c>
      <c r="C4908" t="s">
        <v>47</v>
      </c>
      <c r="D4908" t="s">
        <v>31</v>
      </c>
      <c r="E4908">
        <v>53211</v>
      </c>
      <c r="F4908" t="s">
        <v>20</v>
      </c>
      <c r="G4908" t="s">
        <v>32</v>
      </c>
      <c r="H4908">
        <v>11104</v>
      </c>
      <c r="I4908" t="s">
        <v>86</v>
      </c>
      <c r="J4908">
        <f>VLOOKUP(I4908,Key!$A$1:$C$73,2,FALSE)</f>
        <v>43.052549999999997</v>
      </c>
      <c r="K4908">
        <f>VLOOKUP(I4908,Key!$A$1:$C$73,3,FALSE)</f>
        <v>-87.909329999999997</v>
      </c>
      <c r="L4908" t="s">
        <v>65</v>
      </c>
      <c r="M4908">
        <f>VLOOKUP(L4908,Key!$A$1:$C$73,2,FALSE)</f>
        <v>43.077359999999999</v>
      </c>
      <c r="N4908">
        <f>VLOOKUP(L4908,Key!$A$1:$C$73,3,FALSE)</f>
        <v>-87.880769999999998</v>
      </c>
      <c r="O4908">
        <v>18</v>
      </c>
      <c r="P4908">
        <v>0</v>
      </c>
      <c r="Q4908">
        <v>2.7</v>
      </c>
      <c r="R4908">
        <v>2.6</v>
      </c>
      <c r="S4908">
        <v>108</v>
      </c>
      <c r="T4908">
        <f t="shared" si="684"/>
        <v>-1</v>
      </c>
      <c r="U4908" s="1">
        <v>42836</v>
      </c>
      <c r="V4908" s="13">
        <f t="shared" si="685"/>
        <v>42826</v>
      </c>
      <c r="W4908" s="14">
        <f t="shared" si="686"/>
        <v>42836</v>
      </c>
      <c r="X4908" s="1" t="str">
        <f t="shared" si="687"/>
        <v>Tuesday</v>
      </c>
      <c r="Y4908" s="2">
        <v>0.26481481481481478</v>
      </c>
      <c r="Z4908" s="2">
        <f t="shared" si="688"/>
        <v>0.25</v>
      </c>
      <c r="AA4908">
        <f>1</f>
        <v>1</v>
      </c>
      <c r="AB4908" s="1">
        <v>42836</v>
      </c>
      <c r="AC4908" s="13">
        <f t="shared" si="689"/>
        <v>42826</v>
      </c>
      <c r="AD4908" s="14">
        <f t="shared" si="690"/>
        <v>42836</v>
      </c>
      <c r="AE4908" s="1" t="str">
        <f t="shared" si="691"/>
        <v>Tuesday</v>
      </c>
      <c r="AF4908" s="2">
        <v>0.27753472222222225</v>
      </c>
      <c r="AG4908" s="2">
        <f t="shared" si="692"/>
        <v>0.29166666666666663</v>
      </c>
      <c r="AH4908" t="s">
        <v>23</v>
      </c>
    </row>
    <row r="4909" spans="1:34" x14ac:dyDescent="0.25">
      <c r="A4909">
        <v>1357250</v>
      </c>
      <c r="B4909" t="s">
        <v>29</v>
      </c>
      <c r="C4909" t="s">
        <v>47</v>
      </c>
      <c r="D4909" t="s">
        <v>31</v>
      </c>
      <c r="E4909">
        <v>53202</v>
      </c>
      <c r="F4909" t="s">
        <v>20</v>
      </c>
      <c r="G4909" t="s">
        <v>32</v>
      </c>
      <c r="H4909">
        <v>357</v>
      </c>
      <c r="I4909" t="s">
        <v>78</v>
      </c>
      <c r="J4909">
        <f>VLOOKUP(I4909,Key!$A$1:$C$73,2,FALSE)</f>
        <v>43.048200000000001</v>
      </c>
      <c r="K4909">
        <f>VLOOKUP(I4909,Key!$A$1:$C$73,3,FALSE)</f>
        <v>-87.900859999999994</v>
      </c>
      <c r="L4909" t="s">
        <v>44</v>
      </c>
      <c r="M4909">
        <f>VLOOKUP(L4909,Key!$A$1:$C$73,2,FALSE)</f>
        <v>43.03886</v>
      </c>
      <c r="N4909">
        <f>VLOOKUP(L4909,Key!$A$1:$C$73,3,FALSE)</f>
        <v>-87.902720000000002</v>
      </c>
      <c r="O4909">
        <v>4</v>
      </c>
      <c r="P4909">
        <v>0</v>
      </c>
      <c r="Q4909">
        <v>0.6</v>
      </c>
      <c r="R4909">
        <v>0.6</v>
      </c>
      <c r="S4909">
        <v>24</v>
      </c>
      <c r="T4909">
        <f t="shared" si="684"/>
        <v>-1</v>
      </c>
      <c r="U4909" s="1">
        <v>42836</v>
      </c>
      <c r="V4909" s="13">
        <f t="shared" si="685"/>
        <v>42826</v>
      </c>
      <c r="W4909" s="14">
        <f t="shared" si="686"/>
        <v>42836</v>
      </c>
      <c r="X4909" s="1" t="str">
        <f t="shared" si="687"/>
        <v>Tuesday</v>
      </c>
      <c r="Y4909" s="2">
        <v>0.31771990740740741</v>
      </c>
      <c r="Z4909" s="2">
        <f t="shared" si="688"/>
        <v>0.33333333333333331</v>
      </c>
      <c r="AA4909">
        <f>1</f>
        <v>1</v>
      </c>
      <c r="AB4909" s="1">
        <v>42836</v>
      </c>
      <c r="AC4909" s="13">
        <f t="shared" si="689"/>
        <v>42826</v>
      </c>
      <c r="AD4909" s="14">
        <f t="shared" si="690"/>
        <v>42836</v>
      </c>
      <c r="AE4909" s="1" t="str">
        <f t="shared" si="691"/>
        <v>Tuesday</v>
      </c>
      <c r="AF4909" s="2">
        <v>0.32030092592592591</v>
      </c>
      <c r="AG4909" s="2">
        <f t="shared" si="692"/>
        <v>0.33333333333333331</v>
      </c>
      <c r="AH4909" t="s">
        <v>23</v>
      </c>
    </row>
    <row r="4910" spans="1:34" x14ac:dyDescent="0.25">
      <c r="A4910">
        <v>563412</v>
      </c>
      <c r="B4910" t="s">
        <v>29</v>
      </c>
      <c r="C4910" t="s">
        <v>45</v>
      </c>
      <c r="D4910" t="s">
        <v>46</v>
      </c>
      <c r="E4910">
        <v>60043</v>
      </c>
      <c r="F4910" t="s">
        <v>20</v>
      </c>
      <c r="G4910" t="s">
        <v>32</v>
      </c>
      <c r="H4910">
        <v>5559</v>
      </c>
      <c r="I4910" t="s">
        <v>26</v>
      </c>
      <c r="J4910">
        <f>VLOOKUP(I4910,Key!$A$1:$C$73,2,FALSE)</f>
        <v>43.034619999999997</v>
      </c>
      <c r="K4910">
        <f>VLOOKUP(I4910,Key!$A$1:$C$73,3,FALSE)</f>
        <v>-87.917500000000004</v>
      </c>
      <c r="L4910" t="s">
        <v>37</v>
      </c>
      <c r="M4910">
        <f>VLOOKUP(L4910,Key!$A$1:$C$73,2,FALSE)</f>
        <v>43.049230000000001</v>
      </c>
      <c r="N4910">
        <f>VLOOKUP(L4910,Key!$A$1:$C$73,3,FALSE)</f>
        <v>-87.911940000000001</v>
      </c>
      <c r="O4910">
        <v>8</v>
      </c>
      <c r="P4910">
        <v>0</v>
      </c>
      <c r="Q4910">
        <v>1.2</v>
      </c>
      <c r="R4910">
        <v>1.1000000000000001</v>
      </c>
      <c r="S4910">
        <v>48</v>
      </c>
      <c r="T4910">
        <f t="shared" si="684"/>
        <v>-1</v>
      </c>
      <c r="U4910" s="1">
        <v>42836</v>
      </c>
      <c r="V4910" s="13">
        <f t="shared" si="685"/>
        <v>42826</v>
      </c>
      <c r="W4910" s="14">
        <f t="shared" si="686"/>
        <v>42836</v>
      </c>
      <c r="X4910" s="1" t="str">
        <f t="shared" si="687"/>
        <v>Tuesday</v>
      </c>
      <c r="Y4910" s="2">
        <v>0.32601851851851854</v>
      </c>
      <c r="Z4910" s="2">
        <f t="shared" si="688"/>
        <v>0.33333333333333331</v>
      </c>
      <c r="AA4910">
        <f>1</f>
        <v>1</v>
      </c>
      <c r="AB4910" s="1">
        <v>42836</v>
      </c>
      <c r="AC4910" s="13">
        <f t="shared" si="689"/>
        <v>42826</v>
      </c>
      <c r="AD4910" s="14">
        <f t="shared" si="690"/>
        <v>42836</v>
      </c>
      <c r="AE4910" s="1" t="str">
        <f t="shared" si="691"/>
        <v>Tuesday</v>
      </c>
      <c r="AF4910" s="2">
        <v>0.33134259259259258</v>
      </c>
      <c r="AG4910" s="2">
        <f t="shared" si="692"/>
        <v>0.33333333333333331</v>
      </c>
      <c r="AH4910" t="s">
        <v>23</v>
      </c>
    </row>
    <row r="4911" spans="1:34" x14ac:dyDescent="0.25">
      <c r="A4911">
        <v>1276651</v>
      </c>
      <c r="B4911" t="s">
        <v>29</v>
      </c>
      <c r="C4911" t="s">
        <v>47</v>
      </c>
      <c r="D4911" t="s">
        <v>31</v>
      </c>
      <c r="E4911">
        <v>53211</v>
      </c>
      <c r="F4911" t="s">
        <v>20</v>
      </c>
      <c r="G4911" t="s">
        <v>32</v>
      </c>
      <c r="H4911">
        <v>11104</v>
      </c>
      <c r="I4911" t="s">
        <v>53</v>
      </c>
      <c r="J4911">
        <f>VLOOKUP(I4911,Key!$A$1:$C$73,2,FALSE)</f>
        <v>43.04824</v>
      </c>
      <c r="K4911">
        <f>VLOOKUP(I4911,Key!$A$1:$C$73,3,FALSE)</f>
        <v>-87.904970000000006</v>
      </c>
      <c r="L4911" t="s">
        <v>37</v>
      </c>
      <c r="M4911">
        <f>VLOOKUP(L4911,Key!$A$1:$C$73,2,FALSE)</f>
        <v>43.049230000000001</v>
      </c>
      <c r="N4911">
        <f>VLOOKUP(L4911,Key!$A$1:$C$73,3,FALSE)</f>
        <v>-87.911940000000001</v>
      </c>
      <c r="O4911">
        <v>4</v>
      </c>
      <c r="P4911">
        <v>0</v>
      </c>
      <c r="Q4911">
        <v>0.6</v>
      </c>
      <c r="R4911">
        <v>0.6</v>
      </c>
      <c r="S4911">
        <v>24</v>
      </c>
      <c r="T4911">
        <f t="shared" si="684"/>
        <v>-1</v>
      </c>
      <c r="U4911" s="1">
        <v>42836</v>
      </c>
      <c r="V4911" s="13">
        <f t="shared" si="685"/>
        <v>42826</v>
      </c>
      <c r="W4911" s="14">
        <f t="shared" si="686"/>
        <v>42836</v>
      </c>
      <c r="X4911" s="1" t="str">
        <f t="shared" si="687"/>
        <v>Tuesday</v>
      </c>
      <c r="Y4911" s="2">
        <v>0.3376851851851852</v>
      </c>
      <c r="Z4911" s="2">
        <f t="shared" si="688"/>
        <v>0.33333333333333331</v>
      </c>
      <c r="AA4911">
        <f>1</f>
        <v>1</v>
      </c>
      <c r="AB4911" s="1">
        <v>42836</v>
      </c>
      <c r="AC4911" s="13">
        <f t="shared" si="689"/>
        <v>42826</v>
      </c>
      <c r="AD4911" s="14">
        <f t="shared" si="690"/>
        <v>42836</v>
      </c>
      <c r="AE4911" s="1" t="str">
        <f t="shared" si="691"/>
        <v>Tuesday</v>
      </c>
      <c r="AF4911" s="2">
        <v>0.3408680555555556</v>
      </c>
      <c r="AG4911" s="2">
        <f t="shared" si="692"/>
        <v>0.33333333333333331</v>
      </c>
      <c r="AH4911" t="s">
        <v>23</v>
      </c>
    </row>
    <row r="4912" spans="1:34" x14ac:dyDescent="0.25">
      <c r="A4912">
        <v>783916</v>
      </c>
      <c r="B4912" t="s">
        <v>29</v>
      </c>
      <c r="C4912" t="s">
        <v>157</v>
      </c>
      <c r="D4912" t="s">
        <v>46</v>
      </c>
      <c r="E4912">
        <v>60618</v>
      </c>
      <c r="F4912" t="s">
        <v>20</v>
      </c>
      <c r="G4912" t="s">
        <v>32</v>
      </c>
      <c r="H4912">
        <v>11066</v>
      </c>
      <c r="I4912" t="s">
        <v>44</v>
      </c>
      <c r="J4912">
        <f>VLOOKUP(I4912,Key!$A$1:$C$73,2,FALSE)</f>
        <v>43.03886</v>
      </c>
      <c r="K4912">
        <f>VLOOKUP(I4912,Key!$A$1:$C$73,3,FALSE)</f>
        <v>-87.902720000000002</v>
      </c>
      <c r="L4912" t="s">
        <v>44</v>
      </c>
      <c r="M4912">
        <f>VLOOKUP(L4912,Key!$A$1:$C$73,2,FALSE)</f>
        <v>43.03886</v>
      </c>
      <c r="N4912">
        <f>VLOOKUP(L4912,Key!$A$1:$C$73,3,FALSE)</f>
        <v>-87.902720000000002</v>
      </c>
      <c r="O4912">
        <v>4</v>
      </c>
      <c r="P4912">
        <v>0</v>
      </c>
      <c r="Q4912">
        <v>0.6</v>
      </c>
      <c r="R4912">
        <v>0.6</v>
      </c>
      <c r="S4912">
        <v>24</v>
      </c>
      <c r="T4912">
        <f t="shared" si="684"/>
        <v>-1</v>
      </c>
      <c r="U4912" s="1">
        <v>42836</v>
      </c>
      <c r="V4912" s="13">
        <f t="shared" si="685"/>
        <v>42826</v>
      </c>
      <c r="W4912" s="14">
        <f t="shared" si="686"/>
        <v>42836</v>
      </c>
      <c r="X4912" s="1" t="str">
        <f t="shared" si="687"/>
        <v>Tuesday</v>
      </c>
      <c r="Y4912" s="2">
        <v>0.3397222222222222</v>
      </c>
      <c r="Z4912" s="2">
        <f t="shared" si="688"/>
        <v>0.33333333333333331</v>
      </c>
      <c r="AA4912">
        <f>1</f>
        <v>1</v>
      </c>
      <c r="AB4912" s="1">
        <v>42836</v>
      </c>
      <c r="AC4912" s="13">
        <f t="shared" si="689"/>
        <v>42826</v>
      </c>
      <c r="AD4912" s="14">
        <f t="shared" si="690"/>
        <v>42836</v>
      </c>
      <c r="AE4912" s="1" t="str">
        <f t="shared" si="691"/>
        <v>Tuesday</v>
      </c>
      <c r="AF4912" s="2">
        <v>0.34297453703703701</v>
      </c>
      <c r="AG4912" s="2">
        <f t="shared" si="692"/>
        <v>0.33333333333333331</v>
      </c>
      <c r="AH4912" t="s">
        <v>25</v>
      </c>
    </row>
    <row r="4913" spans="1:34" x14ac:dyDescent="0.25">
      <c r="A4913">
        <v>1564954</v>
      </c>
      <c r="B4913" t="s">
        <v>29</v>
      </c>
      <c r="C4913" t="s">
        <v>47</v>
      </c>
      <c r="D4913" t="s">
        <v>31</v>
      </c>
      <c r="E4913">
        <v>53202</v>
      </c>
      <c r="F4913" t="s">
        <v>20</v>
      </c>
      <c r="G4913" t="s">
        <v>32</v>
      </c>
      <c r="H4913">
        <v>11101</v>
      </c>
      <c r="I4913" t="s">
        <v>52</v>
      </c>
      <c r="J4913">
        <f>VLOOKUP(I4913,Key!$A$1:$C$73,2,FALSE)</f>
        <v>43.042490000000001</v>
      </c>
      <c r="K4913">
        <f>VLOOKUP(I4913,Key!$A$1:$C$73,3,FALSE)</f>
        <v>-87.909959999999998</v>
      </c>
      <c r="L4913" t="s">
        <v>28</v>
      </c>
      <c r="M4913">
        <f>VLOOKUP(L4913,Key!$A$1:$C$73,2,FALSE)</f>
        <v>43.038580000000003</v>
      </c>
      <c r="N4913">
        <f>VLOOKUP(L4913,Key!$A$1:$C$73,3,FALSE)</f>
        <v>-87.90934</v>
      </c>
      <c r="O4913">
        <v>2</v>
      </c>
      <c r="P4913">
        <v>0</v>
      </c>
      <c r="Q4913">
        <v>0.3</v>
      </c>
      <c r="R4913">
        <v>0.3</v>
      </c>
      <c r="S4913">
        <v>12</v>
      </c>
      <c r="T4913">
        <f t="shared" si="684"/>
        <v>-1</v>
      </c>
      <c r="U4913" s="1">
        <v>42836</v>
      </c>
      <c r="V4913" s="13">
        <f t="shared" si="685"/>
        <v>42826</v>
      </c>
      <c r="W4913" s="14">
        <f t="shared" si="686"/>
        <v>42836</v>
      </c>
      <c r="X4913" s="1" t="str">
        <f t="shared" si="687"/>
        <v>Tuesday</v>
      </c>
      <c r="Y4913" s="2">
        <v>0.45432870370370365</v>
      </c>
      <c r="Z4913" s="2">
        <f t="shared" si="688"/>
        <v>0.45833333333333331</v>
      </c>
      <c r="AA4913">
        <f>1</f>
        <v>1</v>
      </c>
      <c r="AB4913" s="1">
        <v>42836</v>
      </c>
      <c r="AC4913" s="13">
        <f t="shared" si="689"/>
        <v>42826</v>
      </c>
      <c r="AD4913" s="14">
        <f t="shared" si="690"/>
        <v>42836</v>
      </c>
      <c r="AE4913" s="1" t="str">
        <f t="shared" si="691"/>
        <v>Tuesday</v>
      </c>
      <c r="AF4913" s="2">
        <v>0.45587962962962963</v>
      </c>
      <c r="AG4913" s="2">
        <f t="shared" si="692"/>
        <v>0.45833333333333331</v>
      </c>
      <c r="AH4913" t="s">
        <v>23</v>
      </c>
    </row>
    <row r="4914" spans="1:34" x14ac:dyDescent="0.25">
      <c r="A4914">
        <v>946290</v>
      </c>
      <c r="B4914" t="s">
        <v>29</v>
      </c>
      <c r="C4914" t="s">
        <v>47</v>
      </c>
      <c r="D4914" t="s">
        <v>31</v>
      </c>
      <c r="E4914">
        <v>53208</v>
      </c>
      <c r="F4914" t="s">
        <v>20</v>
      </c>
      <c r="G4914" t="s">
        <v>32</v>
      </c>
      <c r="H4914">
        <v>11168</v>
      </c>
      <c r="I4914" t="s">
        <v>65</v>
      </c>
      <c r="J4914">
        <f>VLOOKUP(I4914,Key!$A$1:$C$73,2,FALSE)</f>
        <v>43.077359999999999</v>
      </c>
      <c r="K4914">
        <f>VLOOKUP(I4914,Key!$A$1:$C$73,3,FALSE)</f>
        <v>-87.880769999999998</v>
      </c>
      <c r="L4914" t="s">
        <v>64</v>
      </c>
      <c r="M4914">
        <f>VLOOKUP(L4914,Key!$A$1:$C$73,2,FALSE)</f>
        <v>43.069021999999997</v>
      </c>
      <c r="N4914">
        <f>VLOOKUP(L4914,Key!$A$1:$C$73,3,FALSE)</f>
        <v>-87.887940999999998</v>
      </c>
      <c r="O4914">
        <v>6</v>
      </c>
      <c r="P4914">
        <v>0</v>
      </c>
      <c r="Q4914">
        <v>0.9</v>
      </c>
      <c r="R4914">
        <v>0.9</v>
      </c>
      <c r="S4914">
        <v>36</v>
      </c>
      <c r="T4914">
        <f t="shared" si="684"/>
        <v>-1</v>
      </c>
      <c r="U4914" s="1">
        <v>42836</v>
      </c>
      <c r="V4914" s="13">
        <f t="shared" si="685"/>
        <v>42826</v>
      </c>
      <c r="W4914" s="14">
        <f t="shared" si="686"/>
        <v>42836</v>
      </c>
      <c r="X4914" s="1" t="str">
        <f t="shared" si="687"/>
        <v>Tuesday</v>
      </c>
      <c r="Y4914" s="2">
        <v>0.55439814814814814</v>
      </c>
      <c r="Z4914" s="2">
        <f t="shared" si="688"/>
        <v>0.54166666666666663</v>
      </c>
      <c r="AA4914">
        <f>1</f>
        <v>1</v>
      </c>
      <c r="AB4914" s="1">
        <v>42836</v>
      </c>
      <c r="AC4914" s="13">
        <f t="shared" si="689"/>
        <v>42826</v>
      </c>
      <c r="AD4914" s="14">
        <f t="shared" si="690"/>
        <v>42836</v>
      </c>
      <c r="AE4914" s="1" t="str">
        <f t="shared" si="691"/>
        <v>Tuesday</v>
      </c>
      <c r="AF4914" s="2">
        <v>0.55833333333333335</v>
      </c>
      <c r="AG4914" s="2">
        <f t="shared" si="692"/>
        <v>0.54166666666666663</v>
      </c>
      <c r="AH4914" t="s">
        <v>23</v>
      </c>
    </row>
    <row r="4915" spans="1:34" x14ac:dyDescent="0.25">
      <c r="A4915">
        <v>1251113</v>
      </c>
      <c r="B4915" t="s">
        <v>29</v>
      </c>
      <c r="C4915" t="s">
        <v>117</v>
      </c>
      <c r="D4915" t="s">
        <v>31</v>
      </c>
      <c r="E4915">
        <v>54956</v>
      </c>
      <c r="F4915" t="s">
        <v>20</v>
      </c>
      <c r="G4915" t="s">
        <v>99</v>
      </c>
      <c r="H4915">
        <v>11097</v>
      </c>
      <c r="I4915" t="s">
        <v>21</v>
      </c>
      <c r="J4915">
        <f>VLOOKUP(I4915,Key!$A$1:$C$73,2,FALSE)</f>
        <v>43.074890000000003</v>
      </c>
      <c r="K4915">
        <f>VLOOKUP(I4915,Key!$A$1:$C$73,3,FALSE)</f>
        <v>-87.882810000000006</v>
      </c>
      <c r="L4915" t="s">
        <v>80</v>
      </c>
      <c r="M4915">
        <f>VLOOKUP(L4915,Key!$A$1:$C$73,2,FALSE)</f>
        <v>43.060250000000003</v>
      </c>
      <c r="N4915">
        <f>VLOOKUP(L4915,Key!$A$1:$C$73,3,FALSE)</f>
        <v>-87.892169999999993</v>
      </c>
      <c r="O4915">
        <v>11</v>
      </c>
      <c r="P4915">
        <v>0</v>
      </c>
      <c r="Q4915">
        <v>1.7</v>
      </c>
      <c r="R4915">
        <v>1.6</v>
      </c>
      <c r="S4915">
        <v>66</v>
      </c>
      <c r="T4915">
        <f t="shared" si="684"/>
        <v>-1</v>
      </c>
      <c r="U4915" s="1">
        <v>42836</v>
      </c>
      <c r="V4915" s="13">
        <f t="shared" si="685"/>
        <v>42826</v>
      </c>
      <c r="W4915" s="14">
        <f t="shared" si="686"/>
        <v>42836</v>
      </c>
      <c r="X4915" s="1" t="str">
        <f t="shared" si="687"/>
        <v>Tuesday</v>
      </c>
      <c r="Y4915" s="2">
        <v>0.57224537037037038</v>
      </c>
      <c r="Z4915" s="2">
        <f t="shared" si="688"/>
        <v>0.58333333333333326</v>
      </c>
      <c r="AA4915">
        <f>1</f>
        <v>1</v>
      </c>
      <c r="AB4915" s="1">
        <v>42836</v>
      </c>
      <c r="AC4915" s="13">
        <f t="shared" si="689"/>
        <v>42826</v>
      </c>
      <c r="AD4915" s="14">
        <f t="shared" si="690"/>
        <v>42836</v>
      </c>
      <c r="AE4915" s="1" t="str">
        <f t="shared" si="691"/>
        <v>Tuesday</v>
      </c>
      <c r="AF4915" s="2">
        <v>0.57986111111111105</v>
      </c>
      <c r="AG4915" s="2">
        <f t="shared" si="692"/>
        <v>0.58333333333333326</v>
      </c>
      <c r="AH4915" t="s">
        <v>23</v>
      </c>
    </row>
    <row r="4916" spans="1:34" x14ac:dyDescent="0.25">
      <c r="A4916">
        <v>1561032</v>
      </c>
      <c r="B4916" t="s">
        <v>29</v>
      </c>
      <c r="C4916" t="s">
        <v>103</v>
      </c>
      <c r="D4916" t="s">
        <v>31</v>
      </c>
      <c r="E4916">
        <v>53212</v>
      </c>
      <c r="F4916" t="s">
        <v>20</v>
      </c>
      <c r="G4916" t="s">
        <v>32</v>
      </c>
      <c r="H4916">
        <v>5553</v>
      </c>
      <c r="I4916" t="s">
        <v>80</v>
      </c>
      <c r="J4916">
        <f>VLOOKUP(I4916,Key!$A$1:$C$73,2,FALSE)</f>
        <v>43.060250000000003</v>
      </c>
      <c r="K4916">
        <f>VLOOKUP(I4916,Key!$A$1:$C$73,3,FALSE)</f>
        <v>-87.892169999999993</v>
      </c>
      <c r="L4916" t="s">
        <v>74</v>
      </c>
      <c r="M4916">
        <f>VLOOKUP(L4916,Key!$A$1:$C$73,2,FALSE)</f>
        <v>43.05536</v>
      </c>
      <c r="N4916">
        <f>VLOOKUP(L4916,Key!$A$1:$C$73,3,FALSE)</f>
        <v>-87.90504</v>
      </c>
      <c r="O4916">
        <v>5</v>
      </c>
      <c r="P4916">
        <v>0</v>
      </c>
      <c r="Q4916">
        <v>0.8</v>
      </c>
      <c r="R4916">
        <v>0.7</v>
      </c>
      <c r="S4916">
        <v>30</v>
      </c>
      <c r="T4916">
        <f t="shared" si="684"/>
        <v>-1</v>
      </c>
      <c r="U4916" s="1">
        <v>42836</v>
      </c>
      <c r="V4916" s="13">
        <f t="shared" si="685"/>
        <v>42826</v>
      </c>
      <c r="W4916" s="14">
        <f t="shared" si="686"/>
        <v>42836</v>
      </c>
      <c r="X4916" s="1" t="str">
        <f t="shared" si="687"/>
        <v>Tuesday</v>
      </c>
      <c r="Y4916" s="2">
        <v>0.65231481481481479</v>
      </c>
      <c r="Z4916" s="2">
        <f t="shared" si="688"/>
        <v>0.66666666666666663</v>
      </c>
      <c r="AA4916">
        <f>1</f>
        <v>1</v>
      </c>
      <c r="AB4916" s="1">
        <v>42836</v>
      </c>
      <c r="AC4916" s="13">
        <f t="shared" si="689"/>
        <v>42826</v>
      </c>
      <c r="AD4916" s="14">
        <f t="shared" si="690"/>
        <v>42836</v>
      </c>
      <c r="AE4916" s="1" t="str">
        <f t="shared" si="691"/>
        <v>Tuesday</v>
      </c>
      <c r="AF4916" s="2">
        <v>0.65613425925925928</v>
      </c>
      <c r="AG4916" s="2">
        <f t="shared" si="692"/>
        <v>0.66666666666666663</v>
      </c>
      <c r="AH4916" t="s">
        <v>23</v>
      </c>
    </row>
    <row r="4917" spans="1:34" x14ac:dyDescent="0.25">
      <c r="A4917">
        <v>783916</v>
      </c>
      <c r="B4917" t="s">
        <v>29</v>
      </c>
      <c r="C4917" t="s">
        <v>157</v>
      </c>
      <c r="D4917" t="s">
        <v>46</v>
      </c>
      <c r="E4917">
        <v>60618</v>
      </c>
      <c r="F4917" t="s">
        <v>20</v>
      </c>
      <c r="G4917" t="s">
        <v>32</v>
      </c>
      <c r="H4917">
        <v>11091</v>
      </c>
      <c r="I4917" t="s">
        <v>44</v>
      </c>
      <c r="J4917">
        <f>VLOOKUP(I4917,Key!$A$1:$C$73,2,FALSE)</f>
        <v>43.03886</v>
      </c>
      <c r="K4917">
        <f>VLOOKUP(I4917,Key!$A$1:$C$73,3,FALSE)</f>
        <v>-87.902720000000002</v>
      </c>
      <c r="L4917" t="s">
        <v>26</v>
      </c>
      <c r="M4917">
        <f>VLOOKUP(L4917,Key!$A$1:$C$73,2,FALSE)</f>
        <v>43.034619999999997</v>
      </c>
      <c r="N4917">
        <f>VLOOKUP(L4917,Key!$A$1:$C$73,3,FALSE)</f>
        <v>-87.917500000000004</v>
      </c>
      <c r="O4917">
        <v>8</v>
      </c>
      <c r="P4917">
        <v>0</v>
      </c>
      <c r="Q4917">
        <v>1.2</v>
      </c>
      <c r="R4917">
        <v>1.1000000000000001</v>
      </c>
      <c r="S4917">
        <v>48</v>
      </c>
      <c r="T4917">
        <f t="shared" si="684"/>
        <v>-1</v>
      </c>
      <c r="U4917" s="1">
        <v>42836</v>
      </c>
      <c r="V4917" s="13">
        <f t="shared" si="685"/>
        <v>42826</v>
      </c>
      <c r="W4917" s="14">
        <f t="shared" si="686"/>
        <v>42836</v>
      </c>
      <c r="X4917" s="1" t="str">
        <f t="shared" si="687"/>
        <v>Tuesday</v>
      </c>
      <c r="Y4917" s="2">
        <v>0.72942129629629626</v>
      </c>
      <c r="Z4917" s="2">
        <f t="shared" si="688"/>
        <v>0.75</v>
      </c>
      <c r="AA4917">
        <f>1</f>
        <v>1</v>
      </c>
      <c r="AB4917" s="1">
        <v>42836</v>
      </c>
      <c r="AC4917" s="13">
        <f t="shared" si="689"/>
        <v>42826</v>
      </c>
      <c r="AD4917" s="14">
        <f t="shared" si="690"/>
        <v>42836</v>
      </c>
      <c r="AE4917" s="1" t="str">
        <f t="shared" si="691"/>
        <v>Tuesday</v>
      </c>
      <c r="AF4917" s="2">
        <v>0.73502314814814806</v>
      </c>
      <c r="AG4917" s="2">
        <f t="shared" si="692"/>
        <v>0.75</v>
      </c>
      <c r="AH4917" t="s">
        <v>23</v>
      </c>
    </row>
    <row r="4918" spans="1:34" x14ac:dyDescent="0.25">
      <c r="A4918">
        <v>1182678</v>
      </c>
      <c r="B4918" t="s">
        <v>29</v>
      </c>
      <c r="C4918" t="s">
        <v>47</v>
      </c>
      <c r="D4918" t="s">
        <v>31</v>
      </c>
      <c r="E4918">
        <v>53202</v>
      </c>
      <c r="F4918" t="s">
        <v>20</v>
      </c>
      <c r="G4918" t="s">
        <v>32</v>
      </c>
      <c r="H4918">
        <v>5435</v>
      </c>
      <c r="I4918" t="s">
        <v>42</v>
      </c>
      <c r="J4918">
        <f>VLOOKUP(I4918,Key!$A$1:$C$73,2,FALSE)</f>
        <v>43.038719999999998</v>
      </c>
      <c r="K4918">
        <f>VLOOKUP(I4918,Key!$A$1:$C$73,3,FALSE)</f>
        <v>-87.905339999999995</v>
      </c>
      <c r="L4918" t="s">
        <v>48</v>
      </c>
      <c r="M4918">
        <f>VLOOKUP(L4918,Key!$A$1:$C$73,2,FALSE)</f>
        <v>43.031320000000001</v>
      </c>
      <c r="N4918">
        <f>VLOOKUP(L4918,Key!$A$1:$C$73,3,FALSE)</f>
        <v>-87.904259999999994</v>
      </c>
      <c r="O4918">
        <v>4</v>
      </c>
      <c r="P4918">
        <v>0</v>
      </c>
      <c r="Q4918">
        <v>0.6</v>
      </c>
      <c r="R4918">
        <v>0.6</v>
      </c>
      <c r="S4918">
        <v>24</v>
      </c>
      <c r="T4918">
        <f t="shared" si="684"/>
        <v>-1</v>
      </c>
      <c r="U4918" s="1">
        <v>42836</v>
      </c>
      <c r="V4918" s="13">
        <f t="shared" si="685"/>
        <v>42826</v>
      </c>
      <c r="W4918" s="14">
        <f t="shared" si="686"/>
        <v>42836</v>
      </c>
      <c r="X4918" s="1" t="str">
        <f t="shared" si="687"/>
        <v>Tuesday</v>
      </c>
      <c r="Y4918" s="2">
        <v>0.73321759259259256</v>
      </c>
      <c r="Z4918" s="2">
        <f t="shared" si="688"/>
        <v>0.75</v>
      </c>
      <c r="AA4918">
        <f>1</f>
        <v>1</v>
      </c>
      <c r="AB4918" s="1">
        <v>42836</v>
      </c>
      <c r="AC4918" s="13">
        <f t="shared" si="689"/>
        <v>42826</v>
      </c>
      <c r="AD4918" s="14">
        <f t="shared" si="690"/>
        <v>42836</v>
      </c>
      <c r="AE4918" s="1" t="str">
        <f t="shared" si="691"/>
        <v>Tuesday</v>
      </c>
      <c r="AF4918" s="2">
        <v>0.73585648148148142</v>
      </c>
      <c r="AG4918" s="2">
        <f t="shared" si="692"/>
        <v>0.75</v>
      </c>
      <c r="AH4918" t="s">
        <v>23</v>
      </c>
    </row>
    <row r="4919" spans="1:34" x14ac:dyDescent="0.25">
      <c r="A4919">
        <v>825934</v>
      </c>
      <c r="B4919" t="s">
        <v>29</v>
      </c>
      <c r="C4919" t="s">
        <v>47</v>
      </c>
      <c r="D4919" t="s">
        <v>31</v>
      </c>
      <c r="E4919">
        <v>53208</v>
      </c>
      <c r="F4919" t="s">
        <v>20</v>
      </c>
      <c r="G4919" t="s">
        <v>32</v>
      </c>
      <c r="H4919">
        <v>9</v>
      </c>
      <c r="I4919" t="s">
        <v>52</v>
      </c>
      <c r="J4919">
        <f>VLOOKUP(I4919,Key!$A$1:$C$73,2,FALSE)</f>
        <v>43.042490000000001</v>
      </c>
      <c r="K4919">
        <f>VLOOKUP(I4919,Key!$A$1:$C$73,3,FALSE)</f>
        <v>-87.909959999999998</v>
      </c>
      <c r="L4919" t="s">
        <v>60</v>
      </c>
      <c r="M4919">
        <f>VLOOKUP(L4919,Key!$A$1:$C$73,2,FALSE)</f>
        <v>43.046570000000003</v>
      </c>
      <c r="N4919">
        <f>VLOOKUP(L4919,Key!$A$1:$C$73,3,FALSE)</f>
        <v>-87.908720000000002</v>
      </c>
      <c r="O4919">
        <v>4</v>
      </c>
      <c r="P4919">
        <v>0</v>
      </c>
      <c r="Q4919">
        <v>0.6</v>
      </c>
      <c r="R4919">
        <v>0.6</v>
      </c>
      <c r="S4919">
        <v>24</v>
      </c>
      <c r="T4919">
        <f t="shared" si="684"/>
        <v>-1</v>
      </c>
      <c r="U4919" s="1">
        <v>42836</v>
      </c>
      <c r="V4919" s="13">
        <f t="shared" si="685"/>
        <v>42826</v>
      </c>
      <c r="W4919" s="14">
        <f t="shared" si="686"/>
        <v>42836</v>
      </c>
      <c r="X4919" s="1" t="str">
        <f t="shared" si="687"/>
        <v>Tuesday</v>
      </c>
      <c r="Y4919" s="2">
        <v>0.73606481481481489</v>
      </c>
      <c r="Z4919" s="2">
        <f t="shared" si="688"/>
        <v>0.75</v>
      </c>
      <c r="AA4919">
        <f>1</f>
        <v>1</v>
      </c>
      <c r="AB4919" s="1">
        <v>42836</v>
      </c>
      <c r="AC4919" s="13">
        <f t="shared" si="689"/>
        <v>42826</v>
      </c>
      <c r="AD4919" s="14">
        <f t="shared" si="690"/>
        <v>42836</v>
      </c>
      <c r="AE4919" s="1" t="str">
        <f t="shared" si="691"/>
        <v>Tuesday</v>
      </c>
      <c r="AF4919" s="2">
        <v>0.73873842592592587</v>
      </c>
      <c r="AG4919" s="2">
        <f t="shared" si="692"/>
        <v>0.75</v>
      </c>
      <c r="AH4919" t="s">
        <v>23</v>
      </c>
    </row>
    <row r="4920" spans="1:34" x14ac:dyDescent="0.25">
      <c r="A4920">
        <v>1276651</v>
      </c>
      <c r="B4920" t="s">
        <v>29</v>
      </c>
      <c r="C4920" t="s">
        <v>47</v>
      </c>
      <c r="D4920" t="s">
        <v>31</v>
      </c>
      <c r="E4920">
        <v>53211</v>
      </c>
      <c r="F4920" t="s">
        <v>20</v>
      </c>
      <c r="G4920" t="s">
        <v>32</v>
      </c>
      <c r="H4920">
        <v>5523</v>
      </c>
      <c r="I4920" t="s">
        <v>86</v>
      </c>
      <c r="J4920">
        <f>VLOOKUP(I4920,Key!$A$1:$C$73,2,FALSE)</f>
        <v>43.052549999999997</v>
      </c>
      <c r="K4920">
        <f>VLOOKUP(I4920,Key!$A$1:$C$73,3,FALSE)</f>
        <v>-87.909329999999997</v>
      </c>
      <c r="L4920" t="s">
        <v>65</v>
      </c>
      <c r="M4920">
        <f>VLOOKUP(L4920,Key!$A$1:$C$73,2,FALSE)</f>
        <v>43.077359999999999</v>
      </c>
      <c r="N4920">
        <f>VLOOKUP(L4920,Key!$A$1:$C$73,3,FALSE)</f>
        <v>-87.880769999999998</v>
      </c>
      <c r="O4920">
        <v>20</v>
      </c>
      <c r="P4920">
        <v>0</v>
      </c>
      <c r="Q4920">
        <v>3</v>
      </c>
      <c r="R4920">
        <v>2.9</v>
      </c>
      <c r="S4920">
        <v>120</v>
      </c>
      <c r="T4920">
        <f t="shared" si="684"/>
        <v>-1</v>
      </c>
      <c r="U4920" s="1">
        <v>42837</v>
      </c>
      <c r="V4920" s="13">
        <f t="shared" si="685"/>
        <v>42826</v>
      </c>
      <c r="W4920" s="14">
        <f t="shared" si="686"/>
        <v>42837</v>
      </c>
      <c r="X4920" s="1" t="str">
        <f t="shared" si="687"/>
        <v>Wednesday</v>
      </c>
      <c r="Y4920" s="2">
        <v>0.26520833333333332</v>
      </c>
      <c r="Z4920" s="2">
        <f t="shared" si="688"/>
        <v>0.25</v>
      </c>
      <c r="AA4920">
        <f>1</f>
        <v>1</v>
      </c>
      <c r="AB4920" s="1">
        <v>42837</v>
      </c>
      <c r="AC4920" s="13">
        <f t="shared" si="689"/>
        <v>42826</v>
      </c>
      <c r="AD4920" s="14">
        <f t="shared" si="690"/>
        <v>42837</v>
      </c>
      <c r="AE4920" s="1" t="str">
        <f t="shared" si="691"/>
        <v>Wednesday</v>
      </c>
      <c r="AF4920" s="2">
        <v>0.27888888888888891</v>
      </c>
      <c r="AG4920" s="2">
        <f t="shared" si="692"/>
        <v>0.29166666666666663</v>
      </c>
      <c r="AH4920" t="s">
        <v>23</v>
      </c>
    </row>
    <row r="4921" spans="1:34" x14ac:dyDescent="0.25">
      <c r="A4921">
        <v>1468078</v>
      </c>
      <c r="B4921" t="s">
        <v>29</v>
      </c>
      <c r="C4921" t="s">
        <v>103</v>
      </c>
      <c r="D4921" t="s">
        <v>31</v>
      </c>
      <c r="E4921">
        <v>53209</v>
      </c>
      <c r="F4921" t="s">
        <v>20</v>
      </c>
      <c r="G4921" t="s">
        <v>32</v>
      </c>
      <c r="H4921">
        <v>11098</v>
      </c>
      <c r="I4921" t="s">
        <v>22</v>
      </c>
      <c r="J4921">
        <f>VLOOKUP(I4921,Key!$A$1:$C$73,2,FALSE)</f>
        <v>43.058619999999998</v>
      </c>
      <c r="K4921">
        <f>VLOOKUP(I4921,Key!$A$1:$C$73,3,FALSE)</f>
        <v>-87.885319999999993</v>
      </c>
      <c r="L4921" t="s">
        <v>60</v>
      </c>
      <c r="M4921">
        <f>VLOOKUP(L4921,Key!$A$1:$C$73,2,FALSE)</f>
        <v>43.046570000000003</v>
      </c>
      <c r="N4921">
        <f>VLOOKUP(L4921,Key!$A$1:$C$73,3,FALSE)</f>
        <v>-87.908720000000002</v>
      </c>
      <c r="O4921">
        <v>8</v>
      </c>
      <c r="P4921">
        <v>0</v>
      </c>
      <c r="Q4921">
        <v>1.2</v>
      </c>
      <c r="R4921">
        <v>1.1000000000000001</v>
      </c>
      <c r="S4921">
        <v>48</v>
      </c>
      <c r="T4921">
        <f t="shared" si="684"/>
        <v>-1</v>
      </c>
      <c r="U4921" s="1">
        <v>42837</v>
      </c>
      <c r="V4921" s="13">
        <f t="shared" si="685"/>
        <v>42826</v>
      </c>
      <c r="W4921" s="14">
        <f t="shared" si="686"/>
        <v>42837</v>
      </c>
      <c r="X4921" s="1" t="str">
        <f t="shared" si="687"/>
        <v>Wednesday</v>
      </c>
      <c r="Y4921" s="2">
        <v>0.33028935185185188</v>
      </c>
      <c r="Z4921" s="2">
        <f t="shared" si="688"/>
        <v>0.33333333333333331</v>
      </c>
      <c r="AA4921">
        <f>1</f>
        <v>1</v>
      </c>
      <c r="AB4921" s="1">
        <v>42837</v>
      </c>
      <c r="AC4921" s="13">
        <f t="shared" si="689"/>
        <v>42826</v>
      </c>
      <c r="AD4921" s="14">
        <f t="shared" si="690"/>
        <v>42837</v>
      </c>
      <c r="AE4921" s="1" t="str">
        <f t="shared" si="691"/>
        <v>Wednesday</v>
      </c>
      <c r="AF4921" s="2">
        <v>0.33578703703703705</v>
      </c>
      <c r="AG4921" s="2">
        <f t="shared" si="692"/>
        <v>0.33333333333333331</v>
      </c>
      <c r="AH4921" t="s">
        <v>23</v>
      </c>
    </row>
    <row r="4922" spans="1:34" x14ac:dyDescent="0.25">
      <c r="A4922">
        <v>1260485</v>
      </c>
      <c r="B4922" t="s">
        <v>29</v>
      </c>
      <c r="C4922" t="s">
        <v>58</v>
      </c>
      <c r="D4922" t="s">
        <v>31</v>
      </c>
      <c r="E4922">
        <v>53211</v>
      </c>
      <c r="F4922" t="s">
        <v>20</v>
      </c>
      <c r="G4922" t="s">
        <v>32</v>
      </c>
      <c r="H4922">
        <v>11114</v>
      </c>
      <c r="I4922" t="s">
        <v>78</v>
      </c>
      <c r="J4922">
        <f>VLOOKUP(I4922,Key!$A$1:$C$73,2,FALSE)</f>
        <v>43.048200000000001</v>
      </c>
      <c r="K4922">
        <f>VLOOKUP(I4922,Key!$A$1:$C$73,3,FALSE)</f>
        <v>-87.900859999999994</v>
      </c>
      <c r="L4922" t="s">
        <v>44</v>
      </c>
      <c r="M4922">
        <f>VLOOKUP(L4922,Key!$A$1:$C$73,2,FALSE)</f>
        <v>43.03886</v>
      </c>
      <c r="N4922">
        <f>VLOOKUP(L4922,Key!$A$1:$C$73,3,FALSE)</f>
        <v>-87.902720000000002</v>
      </c>
      <c r="O4922">
        <v>7</v>
      </c>
      <c r="P4922">
        <v>0</v>
      </c>
      <c r="Q4922">
        <v>1.1000000000000001</v>
      </c>
      <c r="R4922">
        <v>1</v>
      </c>
      <c r="S4922">
        <v>42</v>
      </c>
      <c r="T4922">
        <f t="shared" si="684"/>
        <v>-1</v>
      </c>
      <c r="U4922" s="1">
        <v>42837</v>
      </c>
      <c r="V4922" s="13">
        <f t="shared" si="685"/>
        <v>42826</v>
      </c>
      <c r="W4922" s="14">
        <f t="shared" si="686"/>
        <v>42837</v>
      </c>
      <c r="X4922" s="1" t="str">
        <f t="shared" si="687"/>
        <v>Wednesday</v>
      </c>
      <c r="Y4922" s="2">
        <v>0.33811342592592591</v>
      </c>
      <c r="Z4922" s="2">
        <f t="shared" si="688"/>
        <v>0.33333333333333331</v>
      </c>
      <c r="AA4922">
        <f>1</f>
        <v>1</v>
      </c>
      <c r="AB4922" s="1">
        <v>42837</v>
      </c>
      <c r="AC4922" s="13">
        <f t="shared" si="689"/>
        <v>42826</v>
      </c>
      <c r="AD4922" s="14">
        <f t="shared" si="690"/>
        <v>42837</v>
      </c>
      <c r="AE4922" s="1" t="str">
        <f t="shared" si="691"/>
        <v>Wednesday</v>
      </c>
      <c r="AF4922" s="2">
        <v>0.34255787037037039</v>
      </c>
      <c r="AG4922" s="2">
        <f t="shared" si="692"/>
        <v>0.33333333333333331</v>
      </c>
      <c r="AH4922" t="s">
        <v>23</v>
      </c>
    </row>
    <row r="4923" spans="1:34" x14ac:dyDescent="0.25">
      <c r="A4923">
        <v>1179984</v>
      </c>
      <c r="B4923" t="s">
        <v>29</v>
      </c>
      <c r="C4923" t="s">
        <v>130</v>
      </c>
      <c r="D4923" t="s">
        <v>31</v>
      </c>
      <c r="E4923">
        <v>53151</v>
      </c>
      <c r="F4923" t="s">
        <v>20</v>
      </c>
      <c r="G4923" t="s">
        <v>99</v>
      </c>
      <c r="H4923">
        <v>11118</v>
      </c>
      <c r="I4923" t="s">
        <v>64</v>
      </c>
      <c r="J4923">
        <f>VLOOKUP(I4923,Key!$A$1:$C$73,2,FALSE)</f>
        <v>43.069021999999997</v>
      </c>
      <c r="K4923">
        <f>VLOOKUP(I4923,Key!$A$1:$C$73,3,FALSE)</f>
        <v>-87.887940999999998</v>
      </c>
      <c r="L4923" t="s">
        <v>21</v>
      </c>
      <c r="M4923">
        <f>VLOOKUP(L4923,Key!$A$1:$C$73,2,FALSE)</f>
        <v>43.074890000000003</v>
      </c>
      <c r="N4923">
        <f>VLOOKUP(L4923,Key!$A$1:$C$73,3,FALSE)</f>
        <v>-87.882810000000006</v>
      </c>
      <c r="O4923">
        <v>5</v>
      </c>
      <c r="P4923">
        <v>0</v>
      </c>
      <c r="Q4923">
        <v>0.8</v>
      </c>
      <c r="R4923">
        <v>0.7</v>
      </c>
      <c r="S4923">
        <v>30</v>
      </c>
      <c r="T4923">
        <f t="shared" si="684"/>
        <v>-1</v>
      </c>
      <c r="U4923" s="1">
        <v>42837</v>
      </c>
      <c r="V4923" s="13">
        <f t="shared" si="685"/>
        <v>42826</v>
      </c>
      <c r="W4923" s="14">
        <f t="shared" si="686"/>
        <v>42837</v>
      </c>
      <c r="X4923" s="1" t="str">
        <f t="shared" si="687"/>
        <v>Wednesday</v>
      </c>
      <c r="Y4923" s="2">
        <v>0.54341435185185183</v>
      </c>
      <c r="Z4923" s="2">
        <f t="shared" si="688"/>
        <v>0.54166666666666663</v>
      </c>
      <c r="AA4923">
        <f>1</f>
        <v>1</v>
      </c>
      <c r="AB4923" s="1">
        <v>42837</v>
      </c>
      <c r="AC4923" s="13">
        <f t="shared" si="689"/>
        <v>42826</v>
      </c>
      <c r="AD4923" s="14">
        <f t="shared" si="690"/>
        <v>42837</v>
      </c>
      <c r="AE4923" s="1" t="str">
        <f t="shared" si="691"/>
        <v>Wednesday</v>
      </c>
      <c r="AF4923" s="2">
        <v>0.54700231481481476</v>
      </c>
      <c r="AG4923" s="2">
        <f t="shared" si="692"/>
        <v>0.54166666666666663</v>
      </c>
      <c r="AH4923" t="s">
        <v>23</v>
      </c>
    </row>
    <row r="4924" spans="1:34" x14ac:dyDescent="0.25">
      <c r="A4924">
        <v>1251113</v>
      </c>
      <c r="B4924" t="s">
        <v>29</v>
      </c>
      <c r="C4924" t="s">
        <v>117</v>
      </c>
      <c r="D4924" t="s">
        <v>31</v>
      </c>
      <c r="E4924">
        <v>54956</v>
      </c>
      <c r="F4924" t="s">
        <v>20</v>
      </c>
      <c r="G4924" t="s">
        <v>99</v>
      </c>
      <c r="H4924">
        <v>6</v>
      </c>
      <c r="I4924" t="s">
        <v>80</v>
      </c>
      <c r="J4924">
        <f>VLOOKUP(I4924,Key!$A$1:$C$73,2,FALSE)</f>
        <v>43.060250000000003</v>
      </c>
      <c r="K4924">
        <f>VLOOKUP(I4924,Key!$A$1:$C$73,3,FALSE)</f>
        <v>-87.892169999999993</v>
      </c>
      <c r="L4924" t="s">
        <v>80</v>
      </c>
      <c r="M4924">
        <f>VLOOKUP(L4924,Key!$A$1:$C$73,2,FALSE)</f>
        <v>43.060250000000003</v>
      </c>
      <c r="N4924">
        <f>VLOOKUP(L4924,Key!$A$1:$C$73,3,FALSE)</f>
        <v>-87.892169999999993</v>
      </c>
      <c r="O4924">
        <v>13</v>
      </c>
      <c r="P4924">
        <v>0</v>
      </c>
      <c r="Q4924">
        <v>2</v>
      </c>
      <c r="R4924">
        <v>1.9</v>
      </c>
      <c r="S4924">
        <v>78</v>
      </c>
      <c r="T4924">
        <f t="shared" si="684"/>
        <v>-1</v>
      </c>
      <c r="U4924" s="1">
        <v>42837</v>
      </c>
      <c r="V4924" s="13">
        <f t="shared" si="685"/>
        <v>42826</v>
      </c>
      <c r="W4924" s="14">
        <f t="shared" si="686"/>
        <v>42837</v>
      </c>
      <c r="X4924" s="1" t="str">
        <f t="shared" si="687"/>
        <v>Wednesday</v>
      </c>
      <c r="Y4924" s="2">
        <v>0.5553703703703704</v>
      </c>
      <c r="Z4924" s="2">
        <f t="shared" si="688"/>
        <v>0.54166666666666663</v>
      </c>
      <c r="AA4924">
        <f>1</f>
        <v>1</v>
      </c>
      <c r="AB4924" s="1">
        <v>42837</v>
      </c>
      <c r="AC4924" s="13">
        <f t="shared" si="689"/>
        <v>42826</v>
      </c>
      <c r="AD4924" s="14">
        <f t="shared" si="690"/>
        <v>42837</v>
      </c>
      <c r="AE4924" s="1" t="str">
        <f t="shared" si="691"/>
        <v>Wednesday</v>
      </c>
      <c r="AF4924" s="2">
        <v>0.56406250000000002</v>
      </c>
      <c r="AG4924" s="2">
        <f t="shared" si="692"/>
        <v>0.58333333333333326</v>
      </c>
      <c r="AH4924" t="s">
        <v>25</v>
      </c>
    </row>
    <row r="4925" spans="1:34" x14ac:dyDescent="0.25">
      <c r="A4925">
        <v>1575934</v>
      </c>
      <c r="B4925" t="s">
        <v>29</v>
      </c>
      <c r="C4925" t="s">
        <v>47</v>
      </c>
      <c r="D4925" t="s">
        <v>31</v>
      </c>
      <c r="E4925">
        <v>53202</v>
      </c>
      <c r="F4925" t="s">
        <v>20</v>
      </c>
      <c r="G4925" t="s">
        <v>32</v>
      </c>
      <c r="H4925">
        <v>172</v>
      </c>
      <c r="I4925" t="s">
        <v>63</v>
      </c>
      <c r="J4925">
        <f>VLOOKUP(I4925,Key!$A$1:$C$73,2,FALSE)</f>
        <v>43.066893999999998</v>
      </c>
      <c r="K4925">
        <f>VLOOKUP(I4925,Key!$A$1:$C$73,3,FALSE)</f>
        <v>-87.877936000000005</v>
      </c>
      <c r="L4925" t="s">
        <v>79</v>
      </c>
      <c r="M4925">
        <f>VLOOKUP(L4925,Key!$A$1:$C$73,2,FALSE)</f>
        <v>43.04804</v>
      </c>
      <c r="N4925">
        <f>VLOOKUP(L4925,Key!$A$1:$C$73,3,FALSE)</f>
        <v>-87.896720000000002</v>
      </c>
      <c r="O4925">
        <v>18</v>
      </c>
      <c r="P4925">
        <v>0</v>
      </c>
      <c r="Q4925">
        <v>2.7</v>
      </c>
      <c r="R4925">
        <v>2.6</v>
      </c>
      <c r="S4925">
        <v>108</v>
      </c>
      <c r="T4925">
        <f t="shared" si="684"/>
        <v>-1</v>
      </c>
      <c r="U4925" s="1">
        <v>42837</v>
      </c>
      <c r="V4925" s="13">
        <f t="shared" si="685"/>
        <v>42826</v>
      </c>
      <c r="W4925" s="14">
        <f t="shared" si="686"/>
        <v>42837</v>
      </c>
      <c r="X4925" s="1" t="str">
        <f t="shared" si="687"/>
        <v>Wednesday</v>
      </c>
      <c r="Y4925" s="2">
        <v>0.56017361111111108</v>
      </c>
      <c r="Z4925" s="2">
        <f t="shared" si="688"/>
        <v>0.54166666666666663</v>
      </c>
      <c r="AA4925">
        <f>1</f>
        <v>1</v>
      </c>
      <c r="AB4925" s="1">
        <v>42837</v>
      </c>
      <c r="AC4925" s="13">
        <f t="shared" si="689"/>
        <v>42826</v>
      </c>
      <c r="AD4925" s="14">
        <f t="shared" si="690"/>
        <v>42837</v>
      </c>
      <c r="AE4925" s="1" t="str">
        <f t="shared" si="691"/>
        <v>Wednesday</v>
      </c>
      <c r="AF4925" s="2">
        <v>0.57265046296296296</v>
      </c>
      <c r="AG4925" s="2">
        <f t="shared" si="692"/>
        <v>0.58333333333333326</v>
      </c>
      <c r="AH4925" t="s">
        <v>23</v>
      </c>
    </row>
    <row r="4926" spans="1:34" x14ac:dyDescent="0.25">
      <c r="A4926">
        <v>1253542</v>
      </c>
      <c r="B4926" t="s">
        <v>29</v>
      </c>
      <c r="C4926" t="s">
        <v>119</v>
      </c>
      <c r="D4926" t="s">
        <v>31</v>
      </c>
      <c r="E4926">
        <v>53217</v>
      </c>
      <c r="F4926" t="s">
        <v>20</v>
      </c>
      <c r="G4926" t="s">
        <v>99</v>
      </c>
      <c r="H4926">
        <v>11112</v>
      </c>
      <c r="I4926" t="s">
        <v>24</v>
      </c>
      <c r="J4926">
        <f>VLOOKUP(I4926,Key!$A$1:$C$73,2,FALSE)</f>
        <v>43.074655999999997</v>
      </c>
      <c r="K4926">
        <f>VLOOKUP(I4926,Key!$A$1:$C$73,3,FALSE)</f>
        <v>-87.889011999999994</v>
      </c>
      <c r="L4926" t="s">
        <v>80</v>
      </c>
      <c r="M4926">
        <f>VLOOKUP(L4926,Key!$A$1:$C$73,2,FALSE)</f>
        <v>43.060250000000003</v>
      </c>
      <c r="N4926">
        <f>VLOOKUP(L4926,Key!$A$1:$C$73,3,FALSE)</f>
        <v>-87.892169999999993</v>
      </c>
      <c r="O4926">
        <v>10</v>
      </c>
      <c r="P4926">
        <v>0</v>
      </c>
      <c r="Q4926">
        <v>1.5</v>
      </c>
      <c r="R4926">
        <v>1.4</v>
      </c>
      <c r="S4926">
        <v>60</v>
      </c>
      <c r="T4926">
        <f t="shared" si="684"/>
        <v>-1</v>
      </c>
      <c r="U4926" s="1">
        <v>42837</v>
      </c>
      <c r="V4926" s="13">
        <f t="shared" si="685"/>
        <v>42826</v>
      </c>
      <c r="W4926" s="14">
        <f t="shared" si="686"/>
        <v>42837</v>
      </c>
      <c r="X4926" s="1" t="str">
        <f t="shared" si="687"/>
        <v>Wednesday</v>
      </c>
      <c r="Y4926" s="2">
        <v>0.57517361111111109</v>
      </c>
      <c r="Z4926" s="2">
        <f t="shared" si="688"/>
        <v>0.58333333333333326</v>
      </c>
      <c r="AA4926">
        <f>1</f>
        <v>1</v>
      </c>
      <c r="AB4926" s="1">
        <v>42837</v>
      </c>
      <c r="AC4926" s="13">
        <f t="shared" si="689"/>
        <v>42826</v>
      </c>
      <c r="AD4926" s="14">
        <f t="shared" si="690"/>
        <v>42837</v>
      </c>
      <c r="AE4926" s="1" t="str">
        <f t="shared" si="691"/>
        <v>Wednesday</v>
      </c>
      <c r="AF4926" s="2">
        <v>0.58216435185185189</v>
      </c>
      <c r="AG4926" s="2">
        <f t="shared" si="692"/>
        <v>0.58333333333333326</v>
      </c>
      <c r="AH4926" t="s">
        <v>23</v>
      </c>
    </row>
    <row r="4927" spans="1:34" x14ac:dyDescent="0.25">
      <c r="A4927">
        <v>1154367</v>
      </c>
      <c r="B4927" t="s">
        <v>29</v>
      </c>
      <c r="C4927" t="s">
        <v>47</v>
      </c>
      <c r="D4927" t="s">
        <v>31</v>
      </c>
      <c r="E4927">
        <v>53202</v>
      </c>
      <c r="F4927" t="s">
        <v>20</v>
      </c>
      <c r="G4927" t="s">
        <v>32</v>
      </c>
      <c r="H4927">
        <v>5527</v>
      </c>
      <c r="I4927" t="s">
        <v>42</v>
      </c>
      <c r="J4927">
        <f>VLOOKUP(I4927,Key!$A$1:$C$73,2,FALSE)</f>
        <v>43.038719999999998</v>
      </c>
      <c r="K4927">
        <f>VLOOKUP(I4927,Key!$A$1:$C$73,3,FALSE)</f>
        <v>-87.905339999999995</v>
      </c>
      <c r="L4927" t="s">
        <v>28</v>
      </c>
      <c r="M4927">
        <f>VLOOKUP(L4927,Key!$A$1:$C$73,2,FALSE)</f>
        <v>43.038580000000003</v>
      </c>
      <c r="N4927">
        <f>VLOOKUP(L4927,Key!$A$1:$C$73,3,FALSE)</f>
        <v>-87.90934</v>
      </c>
      <c r="O4927">
        <v>4</v>
      </c>
      <c r="P4927">
        <v>0</v>
      </c>
      <c r="Q4927">
        <v>0.6</v>
      </c>
      <c r="R4927">
        <v>0.6</v>
      </c>
      <c r="S4927">
        <v>24</v>
      </c>
      <c r="T4927">
        <f t="shared" si="684"/>
        <v>-1</v>
      </c>
      <c r="U4927" s="1">
        <v>42837</v>
      </c>
      <c r="V4927" s="13">
        <f t="shared" si="685"/>
        <v>42826</v>
      </c>
      <c r="W4927" s="14">
        <f t="shared" si="686"/>
        <v>42837</v>
      </c>
      <c r="X4927" s="1" t="str">
        <f t="shared" si="687"/>
        <v>Wednesday</v>
      </c>
      <c r="Y4927" s="2">
        <v>0.63509259259259265</v>
      </c>
      <c r="Z4927" s="2">
        <f t="shared" si="688"/>
        <v>0.625</v>
      </c>
      <c r="AA4927">
        <f>1</f>
        <v>1</v>
      </c>
      <c r="AB4927" s="1">
        <v>42837</v>
      </c>
      <c r="AC4927" s="13">
        <f t="shared" si="689"/>
        <v>42826</v>
      </c>
      <c r="AD4927" s="14">
        <f t="shared" si="690"/>
        <v>42837</v>
      </c>
      <c r="AE4927" s="1" t="str">
        <f t="shared" si="691"/>
        <v>Wednesday</v>
      </c>
      <c r="AF4927" s="2">
        <v>0.63755787037037037</v>
      </c>
      <c r="AG4927" s="2">
        <f t="shared" si="692"/>
        <v>0.625</v>
      </c>
      <c r="AH4927" t="s">
        <v>23</v>
      </c>
    </row>
    <row r="4928" spans="1:34" x14ac:dyDescent="0.25">
      <c r="A4928">
        <v>1249929</v>
      </c>
      <c r="B4928" t="s">
        <v>29</v>
      </c>
      <c r="C4928" t="s">
        <v>115</v>
      </c>
      <c r="D4928" t="s">
        <v>31</v>
      </c>
      <c r="E4928">
        <v>53575</v>
      </c>
      <c r="F4928" t="s">
        <v>20</v>
      </c>
      <c r="G4928" t="s">
        <v>99</v>
      </c>
      <c r="H4928">
        <v>291</v>
      </c>
      <c r="I4928" t="s">
        <v>81</v>
      </c>
      <c r="J4928">
        <f>VLOOKUP(I4928,Key!$A$1:$C$73,2,FALSE)</f>
        <v>43.058010000000003</v>
      </c>
      <c r="K4928">
        <f>VLOOKUP(I4928,Key!$A$1:$C$73,3,FALSE)</f>
        <v>-87.877300000000005</v>
      </c>
      <c r="L4928" t="s">
        <v>61</v>
      </c>
      <c r="M4928">
        <f>VLOOKUP(L4928,Key!$A$1:$C$73,2,FALSE)</f>
        <v>43.060786</v>
      </c>
      <c r="N4928">
        <f>VLOOKUP(L4928,Key!$A$1:$C$73,3,FALSE)</f>
        <v>-87.883825999999999</v>
      </c>
      <c r="O4928">
        <v>7</v>
      </c>
      <c r="P4928">
        <v>0</v>
      </c>
      <c r="Q4928">
        <v>1.1000000000000001</v>
      </c>
      <c r="R4928">
        <v>1</v>
      </c>
      <c r="S4928">
        <v>42</v>
      </c>
      <c r="T4928">
        <f t="shared" si="684"/>
        <v>-1</v>
      </c>
      <c r="U4928" s="1">
        <v>42837</v>
      </c>
      <c r="V4928" s="13">
        <f t="shared" si="685"/>
        <v>42826</v>
      </c>
      <c r="W4928" s="14">
        <f t="shared" si="686"/>
        <v>42837</v>
      </c>
      <c r="X4928" s="1" t="str">
        <f t="shared" si="687"/>
        <v>Wednesday</v>
      </c>
      <c r="Y4928" s="2">
        <v>0.68840277777777781</v>
      </c>
      <c r="Z4928" s="2">
        <f t="shared" si="688"/>
        <v>0.70833333333333326</v>
      </c>
      <c r="AA4928">
        <f>1</f>
        <v>1</v>
      </c>
      <c r="AB4928" s="1">
        <v>42837</v>
      </c>
      <c r="AC4928" s="13">
        <f t="shared" si="689"/>
        <v>42826</v>
      </c>
      <c r="AD4928" s="14">
        <f t="shared" si="690"/>
        <v>42837</v>
      </c>
      <c r="AE4928" s="1" t="str">
        <f t="shared" si="691"/>
        <v>Wednesday</v>
      </c>
      <c r="AF4928" s="2">
        <v>0.6935069444444445</v>
      </c>
      <c r="AG4928" s="2">
        <f t="shared" si="692"/>
        <v>0.70833333333333326</v>
      </c>
      <c r="AH4928" t="s">
        <v>23</v>
      </c>
    </row>
    <row r="4929" spans="1:34" x14ac:dyDescent="0.25">
      <c r="A4929">
        <v>1185449</v>
      </c>
      <c r="B4929" t="s">
        <v>29</v>
      </c>
      <c r="C4929" t="s">
        <v>47</v>
      </c>
      <c r="D4929" t="s">
        <v>31</v>
      </c>
      <c r="E4929">
        <v>53211</v>
      </c>
      <c r="F4929" t="s">
        <v>20</v>
      </c>
      <c r="G4929" t="s">
        <v>32</v>
      </c>
      <c r="H4929">
        <v>5491</v>
      </c>
      <c r="I4929" t="s">
        <v>62</v>
      </c>
      <c r="J4929">
        <f>VLOOKUP(I4929,Key!$A$1:$C$73,2,FALSE)</f>
        <v>43.052460000000004</v>
      </c>
      <c r="K4929">
        <f>VLOOKUP(I4929,Key!$A$1:$C$73,3,FALSE)</f>
        <v>-87.891000000000005</v>
      </c>
      <c r="L4929" t="s">
        <v>77</v>
      </c>
      <c r="M4929">
        <f>VLOOKUP(L4929,Key!$A$1:$C$73,2,FALSE)</f>
        <v>43.036900000000003</v>
      </c>
      <c r="N4929">
        <f>VLOOKUP(L4929,Key!$A$1:$C$73,3,FALSE)</f>
        <v>-87.89667</v>
      </c>
      <c r="O4929">
        <v>7</v>
      </c>
      <c r="P4929">
        <v>0</v>
      </c>
      <c r="Q4929">
        <v>1.1000000000000001</v>
      </c>
      <c r="R4929">
        <v>1</v>
      </c>
      <c r="S4929">
        <v>42</v>
      </c>
      <c r="T4929">
        <f t="shared" si="684"/>
        <v>-1</v>
      </c>
      <c r="U4929" s="1">
        <v>42837</v>
      </c>
      <c r="V4929" s="13">
        <f t="shared" si="685"/>
        <v>42826</v>
      </c>
      <c r="W4929" s="14">
        <f t="shared" si="686"/>
        <v>42837</v>
      </c>
      <c r="X4929" s="1" t="str">
        <f t="shared" si="687"/>
        <v>Wednesday</v>
      </c>
      <c r="Y4929" s="2">
        <v>0.74108796296296298</v>
      </c>
      <c r="Z4929" s="2">
        <f t="shared" si="688"/>
        <v>0.75</v>
      </c>
      <c r="AA4929">
        <f>1</f>
        <v>1</v>
      </c>
      <c r="AB4929" s="1">
        <v>42837</v>
      </c>
      <c r="AC4929" s="13">
        <f t="shared" si="689"/>
        <v>42826</v>
      </c>
      <c r="AD4929" s="14">
        <f t="shared" si="690"/>
        <v>42837</v>
      </c>
      <c r="AE4929" s="1" t="str">
        <f t="shared" si="691"/>
        <v>Wednesday</v>
      </c>
      <c r="AF4929" s="2">
        <v>0.74584490740740739</v>
      </c>
      <c r="AG4929" s="2">
        <f t="shared" si="692"/>
        <v>0.75</v>
      </c>
      <c r="AH4929" t="s">
        <v>23</v>
      </c>
    </row>
    <row r="4930" spans="1:34" x14ac:dyDescent="0.25">
      <c r="A4930">
        <v>1243444</v>
      </c>
      <c r="B4930" t="s">
        <v>29</v>
      </c>
      <c r="C4930" t="s">
        <v>47</v>
      </c>
      <c r="D4930" t="s">
        <v>169</v>
      </c>
      <c r="E4930">
        <v>53212</v>
      </c>
      <c r="F4930" t="s">
        <v>20</v>
      </c>
      <c r="G4930" t="s">
        <v>99</v>
      </c>
      <c r="H4930">
        <v>976</v>
      </c>
      <c r="I4930" t="s">
        <v>80</v>
      </c>
      <c r="J4930">
        <f>VLOOKUP(I4930,Key!$A$1:$C$73,2,FALSE)</f>
        <v>43.060250000000003</v>
      </c>
      <c r="K4930">
        <f>VLOOKUP(I4930,Key!$A$1:$C$73,3,FALSE)</f>
        <v>-87.892169999999993</v>
      </c>
      <c r="L4930" t="s">
        <v>40</v>
      </c>
      <c r="M4930">
        <f>VLOOKUP(L4930,Key!$A$1:$C$73,2,FALSE)</f>
        <v>43.06033</v>
      </c>
      <c r="N4930">
        <f>VLOOKUP(L4930,Key!$A$1:$C$73,3,FALSE)</f>
        <v>-87.89546</v>
      </c>
      <c r="O4930">
        <v>2</v>
      </c>
      <c r="P4930">
        <v>0</v>
      </c>
      <c r="Q4930">
        <v>0.3</v>
      </c>
      <c r="R4930">
        <v>0.3</v>
      </c>
      <c r="S4930">
        <v>12</v>
      </c>
      <c r="T4930">
        <f t="shared" ref="T4930:T4993" si="693">-1</f>
        <v>-1</v>
      </c>
      <c r="U4930" s="1">
        <v>42837</v>
      </c>
      <c r="V4930" s="13">
        <f t="shared" ref="V4930:V4993" si="694">DATE(YEAR(U4930), MONTH(U4930), 1)</f>
        <v>42826</v>
      </c>
      <c r="W4930" s="14">
        <f t="shared" ref="W4930:W4993" si="695">U4930</f>
        <v>42837</v>
      </c>
      <c r="X4930" s="1" t="str">
        <f t="shared" ref="X4930:X4993" si="696">TEXT(W4930,"dddd")</f>
        <v>Wednesday</v>
      </c>
      <c r="Y4930" s="2">
        <v>0.81315972222222221</v>
      </c>
      <c r="Z4930" s="2">
        <f t="shared" ref="Z4930:Z4993" si="697">MROUND(Y4930, "1:00")</f>
        <v>0.83333333333333326</v>
      </c>
      <c r="AA4930">
        <f>1</f>
        <v>1</v>
      </c>
      <c r="AB4930" s="1">
        <v>42837</v>
      </c>
      <c r="AC4930" s="13">
        <f t="shared" ref="AC4930:AC4993" si="698">DATE(YEAR(AB4930), MONTH(AB4930), 1)</f>
        <v>42826</v>
      </c>
      <c r="AD4930" s="14">
        <f t="shared" ref="AD4930:AD4993" si="699">AB4930</f>
        <v>42837</v>
      </c>
      <c r="AE4930" s="1" t="str">
        <f t="shared" ref="AE4930:AE4993" si="700">TEXT(AD4930,"dddd")</f>
        <v>Wednesday</v>
      </c>
      <c r="AF4930" s="2">
        <v>0.81427083333333339</v>
      </c>
      <c r="AG4930" s="2">
        <f t="shared" ref="AG4930:AG4993" si="701">MROUND(AF4930, "1:00")</f>
        <v>0.83333333333333326</v>
      </c>
      <c r="AH4930" t="s">
        <v>23</v>
      </c>
    </row>
    <row r="4931" spans="1:34" x14ac:dyDescent="0.25">
      <c r="A4931">
        <v>1482829</v>
      </c>
      <c r="B4931" t="s">
        <v>29</v>
      </c>
      <c r="C4931" t="s">
        <v>47</v>
      </c>
      <c r="D4931" t="s">
        <v>31</v>
      </c>
      <c r="E4931">
        <v>53211</v>
      </c>
      <c r="F4931" t="s">
        <v>20</v>
      </c>
      <c r="G4931" t="s">
        <v>32</v>
      </c>
      <c r="H4931">
        <v>11100</v>
      </c>
      <c r="I4931" t="s">
        <v>22</v>
      </c>
      <c r="J4931">
        <f>VLOOKUP(I4931,Key!$A$1:$C$73,2,FALSE)</f>
        <v>43.058619999999998</v>
      </c>
      <c r="K4931">
        <f>VLOOKUP(I4931,Key!$A$1:$C$73,3,FALSE)</f>
        <v>-87.885319999999993</v>
      </c>
      <c r="L4931" t="s">
        <v>63</v>
      </c>
      <c r="M4931">
        <f>VLOOKUP(L4931,Key!$A$1:$C$73,2,FALSE)</f>
        <v>43.066893999999998</v>
      </c>
      <c r="N4931">
        <f>VLOOKUP(L4931,Key!$A$1:$C$73,3,FALSE)</f>
        <v>-87.877936000000005</v>
      </c>
      <c r="O4931">
        <v>6</v>
      </c>
      <c r="P4931">
        <v>0</v>
      </c>
      <c r="Q4931">
        <v>0.9</v>
      </c>
      <c r="R4931">
        <v>0.9</v>
      </c>
      <c r="S4931">
        <v>36</v>
      </c>
      <c r="T4931">
        <f t="shared" si="693"/>
        <v>-1</v>
      </c>
      <c r="U4931" s="1">
        <v>42837</v>
      </c>
      <c r="V4931" s="13">
        <f t="shared" si="694"/>
        <v>42826</v>
      </c>
      <c r="W4931" s="14">
        <f t="shared" si="695"/>
        <v>42837</v>
      </c>
      <c r="X4931" s="1" t="str">
        <f t="shared" si="696"/>
        <v>Wednesday</v>
      </c>
      <c r="Y4931" s="2">
        <v>0.86797453703703698</v>
      </c>
      <c r="Z4931" s="2">
        <f t="shared" si="697"/>
        <v>0.875</v>
      </c>
      <c r="AA4931">
        <f>1</f>
        <v>1</v>
      </c>
      <c r="AB4931" s="1">
        <v>42837</v>
      </c>
      <c r="AC4931" s="13">
        <f t="shared" si="698"/>
        <v>42826</v>
      </c>
      <c r="AD4931" s="14">
        <f t="shared" si="699"/>
        <v>42837</v>
      </c>
      <c r="AE4931" s="1" t="str">
        <f t="shared" si="700"/>
        <v>Wednesday</v>
      </c>
      <c r="AF4931" s="2">
        <v>0.87197916666666664</v>
      </c>
      <c r="AG4931" s="2">
        <f t="shared" si="701"/>
        <v>0.875</v>
      </c>
      <c r="AH4931" t="s">
        <v>23</v>
      </c>
    </row>
    <row r="4932" spans="1:34" x14ac:dyDescent="0.25">
      <c r="A4932">
        <v>1445188</v>
      </c>
      <c r="B4932" t="s">
        <v>29</v>
      </c>
      <c r="C4932" t="s">
        <v>47</v>
      </c>
      <c r="D4932" t="s">
        <v>31</v>
      </c>
      <c r="E4932">
        <v>53211</v>
      </c>
      <c r="F4932" t="s">
        <v>20</v>
      </c>
      <c r="G4932" t="s">
        <v>32</v>
      </c>
      <c r="H4932">
        <v>11125</v>
      </c>
      <c r="I4932" t="s">
        <v>22</v>
      </c>
      <c r="J4932">
        <f>VLOOKUP(I4932,Key!$A$1:$C$73,2,FALSE)</f>
        <v>43.058619999999998</v>
      </c>
      <c r="K4932">
        <f>VLOOKUP(I4932,Key!$A$1:$C$73,3,FALSE)</f>
        <v>-87.885319999999993</v>
      </c>
      <c r="L4932" t="s">
        <v>63</v>
      </c>
      <c r="M4932">
        <f>VLOOKUP(L4932,Key!$A$1:$C$73,2,FALSE)</f>
        <v>43.066893999999998</v>
      </c>
      <c r="N4932">
        <f>VLOOKUP(L4932,Key!$A$1:$C$73,3,FALSE)</f>
        <v>-87.877936000000005</v>
      </c>
      <c r="O4932">
        <v>6</v>
      </c>
      <c r="P4932">
        <v>0</v>
      </c>
      <c r="Q4932">
        <v>0.9</v>
      </c>
      <c r="R4932">
        <v>0.9</v>
      </c>
      <c r="S4932">
        <v>36</v>
      </c>
      <c r="T4932">
        <f t="shared" si="693"/>
        <v>-1</v>
      </c>
      <c r="U4932" s="1">
        <v>42837</v>
      </c>
      <c r="V4932" s="13">
        <f t="shared" si="694"/>
        <v>42826</v>
      </c>
      <c r="W4932" s="14">
        <f t="shared" si="695"/>
        <v>42837</v>
      </c>
      <c r="X4932" s="1" t="str">
        <f t="shared" si="696"/>
        <v>Wednesday</v>
      </c>
      <c r="Y4932" s="2">
        <v>0.86812500000000004</v>
      </c>
      <c r="Z4932" s="2">
        <f t="shared" si="697"/>
        <v>0.875</v>
      </c>
      <c r="AA4932">
        <f>1</f>
        <v>1</v>
      </c>
      <c r="AB4932" s="1">
        <v>42837</v>
      </c>
      <c r="AC4932" s="13">
        <f t="shared" si="698"/>
        <v>42826</v>
      </c>
      <c r="AD4932" s="14">
        <f t="shared" si="699"/>
        <v>42837</v>
      </c>
      <c r="AE4932" s="1" t="str">
        <f t="shared" si="700"/>
        <v>Wednesday</v>
      </c>
      <c r="AF4932" s="2">
        <v>0.87265046296296289</v>
      </c>
      <c r="AG4932" s="2">
        <f t="shared" si="701"/>
        <v>0.875</v>
      </c>
      <c r="AH4932" t="s">
        <v>23</v>
      </c>
    </row>
    <row r="4933" spans="1:34" x14ac:dyDescent="0.25">
      <c r="A4933">
        <v>1518070</v>
      </c>
      <c r="B4933" t="s">
        <v>29</v>
      </c>
      <c r="C4933" t="s">
        <v>47</v>
      </c>
      <c r="D4933" t="s">
        <v>31</v>
      </c>
      <c r="E4933">
        <v>53211</v>
      </c>
      <c r="F4933" t="s">
        <v>20</v>
      </c>
      <c r="G4933" t="s">
        <v>50</v>
      </c>
      <c r="H4933">
        <v>100</v>
      </c>
      <c r="I4933" t="s">
        <v>85</v>
      </c>
      <c r="J4933">
        <f>VLOOKUP(I4933,Key!$A$1:$C$73,2,FALSE)</f>
        <v>43.053040000000003</v>
      </c>
      <c r="K4933">
        <f>VLOOKUP(I4933,Key!$A$1:$C$73,3,FALSE)</f>
        <v>-87.897660000000002</v>
      </c>
      <c r="L4933" t="s">
        <v>77</v>
      </c>
      <c r="M4933">
        <f>VLOOKUP(L4933,Key!$A$1:$C$73,2,FALSE)</f>
        <v>43.036900000000003</v>
      </c>
      <c r="N4933">
        <f>VLOOKUP(L4933,Key!$A$1:$C$73,3,FALSE)</f>
        <v>-87.89667</v>
      </c>
      <c r="O4933">
        <v>11</v>
      </c>
      <c r="P4933">
        <v>0</v>
      </c>
      <c r="Q4933">
        <v>1.7</v>
      </c>
      <c r="R4933">
        <v>1.6</v>
      </c>
      <c r="S4933">
        <v>66</v>
      </c>
      <c r="T4933">
        <f t="shared" si="693"/>
        <v>-1</v>
      </c>
      <c r="U4933" s="1">
        <v>42837</v>
      </c>
      <c r="V4933" s="13">
        <f t="shared" si="694"/>
        <v>42826</v>
      </c>
      <c r="W4933" s="14">
        <f t="shared" si="695"/>
        <v>42837</v>
      </c>
      <c r="X4933" s="1" t="str">
        <f t="shared" si="696"/>
        <v>Wednesday</v>
      </c>
      <c r="Y4933" s="2">
        <v>0.94265046296296295</v>
      </c>
      <c r="Z4933" s="2">
        <f t="shared" si="697"/>
        <v>0.95833333333333326</v>
      </c>
      <c r="AA4933">
        <f>1</f>
        <v>1</v>
      </c>
      <c r="AB4933" s="1">
        <v>42837</v>
      </c>
      <c r="AC4933" s="13">
        <f t="shared" si="698"/>
        <v>42826</v>
      </c>
      <c r="AD4933" s="14">
        <f t="shared" si="699"/>
        <v>42837</v>
      </c>
      <c r="AE4933" s="1" t="str">
        <f t="shared" si="700"/>
        <v>Wednesday</v>
      </c>
      <c r="AF4933" s="2">
        <v>0.95015046296296291</v>
      </c>
      <c r="AG4933" s="2">
        <f t="shared" si="701"/>
        <v>0.95833333333333326</v>
      </c>
      <c r="AH4933" t="s">
        <v>23</v>
      </c>
    </row>
    <row r="4934" spans="1:34" x14ac:dyDescent="0.25">
      <c r="A4934">
        <v>1518070</v>
      </c>
      <c r="B4934" t="s">
        <v>29</v>
      </c>
      <c r="C4934" t="s">
        <v>47</v>
      </c>
      <c r="D4934" t="s">
        <v>31</v>
      </c>
      <c r="E4934">
        <v>53211</v>
      </c>
      <c r="F4934" t="s">
        <v>20</v>
      </c>
      <c r="G4934" t="s">
        <v>50</v>
      </c>
      <c r="H4934">
        <v>100</v>
      </c>
      <c r="I4934" t="s">
        <v>77</v>
      </c>
      <c r="J4934">
        <f>VLOOKUP(I4934,Key!$A$1:$C$73,2,FALSE)</f>
        <v>43.036900000000003</v>
      </c>
      <c r="K4934">
        <f>VLOOKUP(I4934,Key!$A$1:$C$73,3,FALSE)</f>
        <v>-87.89667</v>
      </c>
      <c r="L4934" t="s">
        <v>61</v>
      </c>
      <c r="M4934">
        <f>VLOOKUP(L4934,Key!$A$1:$C$73,2,FALSE)</f>
        <v>43.060786</v>
      </c>
      <c r="N4934">
        <f>VLOOKUP(L4934,Key!$A$1:$C$73,3,FALSE)</f>
        <v>-87.883825999999999</v>
      </c>
      <c r="O4934">
        <v>12</v>
      </c>
      <c r="P4934">
        <v>0</v>
      </c>
      <c r="Q4934">
        <v>1.8</v>
      </c>
      <c r="R4934">
        <v>1.7</v>
      </c>
      <c r="S4934">
        <v>72</v>
      </c>
      <c r="T4934">
        <f t="shared" si="693"/>
        <v>-1</v>
      </c>
      <c r="U4934" s="1">
        <v>42837</v>
      </c>
      <c r="V4934" s="13">
        <f t="shared" si="694"/>
        <v>42826</v>
      </c>
      <c r="W4934" s="14">
        <f t="shared" si="695"/>
        <v>42837</v>
      </c>
      <c r="X4934" s="1" t="str">
        <f t="shared" si="696"/>
        <v>Wednesday</v>
      </c>
      <c r="Y4934" s="2">
        <v>0.98473379629629632</v>
      </c>
      <c r="Z4934" s="2">
        <f t="shared" si="697"/>
        <v>1</v>
      </c>
      <c r="AA4934">
        <f>1</f>
        <v>1</v>
      </c>
      <c r="AB4934" s="1">
        <v>42837</v>
      </c>
      <c r="AC4934" s="13">
        <f t="shared" si="698"/>
        <v>42826</v>
      </c>
      <c r="AD4934" s="14">
        <f t="shared" si="699"/>
        <v>42837</v>
      </c>
      <c r="AE4934" s="1" t="str">
        <f t="shared" si="700"/>
        <v>Wednesday</v>
      </c>
      <c r="AF4934" s="2">
        <v>0.99361111111111111</v>
      </c>
      <c r="AG4934" s="2">
        <f t="shared" si="701"/>
        <v>1</v>
      </c>
      <c r="AH4934" t="s">
        <v>23</v>
      </c>
    </row>
    <row r="4935" spans="1:34" x14ac:dyDescent="0.25">
      <c r="A4935">
        <v>1408049</v>
      </c>
      <c r="B4935" t="s">
        <v>29</v>
      </c>
      <c r="C4935" t="s">
        <v>47</v>
      </c>
      <c r="D4935" t="s">
        <v>31</v>
      </c>
      <c r="E4935">
        <v>53202</v>
      </c>
      <c r="F4935" t="s">
        <v>20</v>
      </c>
      <c r="G4935" t="s">
        <v>32</v>
      </c>
      <c r="H4935">
        <v>5422</v>
      </c>
      <c r="I4935" t="s">
        <v>39</v>
      </c>
      <c r="J4935">
        <f>VLOOKUP(I4935,Key!$A$1:$C$73,2,FALSE)</f>
        <v>43.031480000000002</v>
      </c>
      <c r="K4935">
        <f>VLOOKUP(I4935,Key!$A$1:$C$73,3,FALSE)</f>
        <v>-87.908169999999998</v>
      </c>
      <c r="L4935" t="s">
        <v>36</v>
      </c>
      <c r="M4935">
        <f>VLOOKUP(L4935,Key!$A$1:$C$73,2,FALSE)</f>
        <v>43.03519</v>
      </c>
      <c r="N4935">
        <f>VLOOKUP(L4935,Key!$A$1:$C$73,3,FALSE)</f>
        <v>-87.907390000000007</v>
      </c>
      <c r="O4935">
        <v>8</v>
      </c>
      <c r="P4935">
        <v>0</v>
      </c>
      <c r="Q4935">
        <v>1.2</v>
      </c>
      <c r="R4935">
        <v>1.1000000000000001</v>
      </c>
      <c r="S4935">
        <v>48</v>
      </c>
      <c r="T4935">
        <f t="shared" si="693"/>
        <v>-1</v>
      </c>
      <c r="U4935" s="1">
        <v>42838</v>
      </c>
      <c r="V4935" s="13">
        <f t="shared" si="694"/>
        <v>42826</v>
      </c>
      <c r="W4935" s="14">
        <f t="shared" si="695"/>
        <v>42838</v>
      </c>
      <c r="X4935" s="1" t="str">
        <f t="shared" si="696"/>
        <v>Thursday</v>
      </c>
      <c r="Y4935" s="2">
        <v>0.42005787037037035</v>
      </c>
      <c r="Z4935" s="2">
        <f t="shared" si="697"/>
        <v>0.41666666666666663</v>
      </c>
      <c r="AA4935">
        <f>1</f>
        <v>1</v>
      </c>
      <c r="AB4935" s="1">
        <v>42838</v>
      </c>
      <c r="AC4935" s="13">
        <f t="shared" si="698"/>
        <v>42826</v>
      </c>
      <c r="AD4935" s="14">
        <f t="shared" si="699"/>
        <v>42838</v>
      </c>
      <c r="AE4935" s="1" t="str">
        <f t="shared" si="700"/>
        <v>Thursday</v>
      </c>
      <c r="AF4935" s="2">
        <v>0.42539351851851853</v>
      </c>
      <c r="AG4935" s="2">
        <f t="shared" si="701"/>
        <v>0.41666666666666663</v>
      </c>
      <c r="AH4935" t="s">
        <v>23</v>
      </c>
    </row>
    <row r="4936" spans="1:34" x14ac:dyDescent="0.25">
      <c r="A4936">
        <v>783916</v>
      </c>
      <c r="B4936" t="s">
        <v>29</v>
      </c>
      <c r="C4936" t="s">
        <v>157</v>
      </c>
      <c r="D4936" t="s">
        <v>46</v>
      </c>
      <c r="E4936">
        <v>60618</v>
      </c>
      <c r="F4936" t="s">
        <v>20</v>
      </c>
      <c r="G4936" t="s">
        <v>32</v>
      </c>
      <c r="H4936">
        <v>11093</v>
      </c>
      <c r="I4936" t="s">
        <v>44</v>
      </c>
      <c r="J4936">
        <f>VLOOKUP(I4936,Key!$A$1:$C$73,2,FALSE)</f>
        <v>43.03886</v>
      </c>
      <c r="K4936">
        <f>VLOOKUP(I4936,Key!$A$1:$C$73,3,FALSE)</f>
        <v>-87.902720000000002</v>
      </c>
      <c r="L4936" t="s">
        <v>26</v>
      </c>
      <c r="M4936">
        <f>VLOOKUP(L4936,Key!$A$1:$C$73,2,FALSE)</f>
        <v>43.034619999999997</v>
      </c>
      <c r="N4936">
        <f>VLOOKUP(L4936,Key!$A$1:$C$73,3,FALSE)</f>
        <v>-87.917500000000004</v>
      </c>
      <c r="O4936">
        <v>9</v>
      </c>
      <c r="P4936">
        <v>0</v>
      </c>
      <c r="Q4936">
        <v>1.4</v>
      </c>
      <c r="R4936">
        <v>1.3</v>
      </c>
      <c r="S4936">
        <v>54</v>
      </c>
      <c r="T4936">
        <f t="shared" si="693"/>
        <v>-1</v>
      </c>
      <c r="U4936" s="1">
        <v>42838</v>
      </c>
      <c r="V4936" s="13">
        <f t="shared" si="694"/>
        <v>42826</v>
      </c>
      <c r="W4936" s="14">
        <f t="shared" si="695"/>
        <v>42838</v>
      </c>
      <c r="X4936" s="1" t="str">
        <f t="shared" si="696"/>
        <v>Thursday</v>
      </c>
      <c r="Y4936" s="2">
        <v>0.61348379629629635</v>
      </c>
      <c r="Z4936" s="2">
        <f t="shared" si="697"/>
        <v>0.625</v>
      </c>
      <c r="AA4936">
        <f>1</f>
        <v>1</v>
      </c>
      <c r="AB4936" s="1">
        <v>42838</v>
      </c>
      <c r="AC4936" s="13">
        <f t="shared" si="698"/>
        <v>42826</v>
      </c>
      <c r="AD4936" s="14">
        <f t="shared" si="699"/>
        <v>42838</v>
      </c>
      <c r="AE4936" s="1" t="str">
        <f t="shared" si="700"/>
        <v>Thursday</v>
      </c>
      <c r="AF4936" s="2">
        <v>0.61973379629629632</v>
      </c>
      <c r="AG4936" s="2">
        <f t="shared" si="701"/>
        <v>0.625</v>
      </c>
      <c r="AH4936" t="s">
        <v>23</v>
      </c>
    </row>
    <row r="4937" spans="1:34" x14ac:dyDescent="0.25">
      <c r="A4937">
        <v>1400126</v>
      </c>
      <c r="B4937" t="s">
        <v>29</v>
      </c>
      <c r="C4937" t="s">
        <v>47</v>
      </c>
      <c r="D4937" t="s">
        <v>31</v>
      </c>
      <c r="E4937">
        <v>53211</v>
      </c>
      <c r="F4937" t="s">
        <v>20</v>
      </c>
      <c r="G4937" t="s">
        <v>32</v>
      </c>
      <c r="H4937">
        <v>168</v>
      </c>
      <c r="I4937" t="s">
        <v>63</v>
      </c>
      <c r="J4937">
        <f>VLOOKUP(I4937,Key!$A$1:$C$73,2,FALSE)</f>
        <v>43.066893999999998</v>
      </c>
      <c r="K4937">
        <f>VLOOKUP(I4937,Key!$A$1:$C$73,3,FALSE)</f>
        <v>-87.877936000000005</v>
      </c>
      <c r="L4937" t="s">
        <v>61</v>
      </c>
      <c r="M4937">
        <f>VLOOKUP(L4937,Key!$A$1:$C$73,2,FALSE)</f>
        <v>43.060786</v>
      </c>
      <c r="N4937">
        <f>VLOOKUP(L4937,Key!$A$1:$C$73,3,FALSE)</f>
        <v>-87.883825999999999</v>
      </c>
      <c r="O4937">
        <v>7</v>
      </c>
      <c r="P4937">
        <v>0</v>
      </c>
      <c r="Q4937">
        <v>1.1000000000000001</v>
      </c>
      <c r="R4937">
        <v>1</v>
      </c>
      <c r="S4937">
        <v>42</v>
      </c>
      <c r="T4937">
        <f t="shared" si="693"/>
        <v>-1</v>
      </c>
      <c r="U4937" s="1">
        <v>42838</v>
      </c>
      <c r="V4937" s="13">
        <f t="shared" si="694"/>
        <v>42826</v>
      </c>
      <c r="W4937" s="14">
        <f t="shared" si="695"/>
        <v>42838</v>
      </c>
      <c r="X4937" s="1" t="str">
        <f t="shared" si="696"/>
        <v>Thursday</v>
      </c>
      <c r="Y4937" s="2">
        <v>0.68107638888888899</v>
      </c>
      <c r="Z4937" s="2">
        <f t="shared" si="697"/>
        <v>0.66666666666666663</v>
      </c>
      <c r="AA4937">
        <f>1</f>
        <v>1</v>
      </c>
      <c r="AB4937" s="1">
        <v>42838</v>
      </c>
      <c r="AC4937" s="13">
        <f t="shared" si="698"/>
        <v>42826</v>
      </c>
      <c r="AD4937" s="14">
        <f t="shared" si="699"/>
        <v>42838</v>
      </c>
      <c r="AE4937" s="1" t="str">
        <f t="shared" si="700"/>
        <v>Thursday</v>
      </c>
      <c r="AF4937" s="2">
        <v>0.68565972222222227</v>
      </c>
      <c r="AG4937" s="2">
        <f t="shared" si="701"/>
        <v>0.66666666666666663</v>
      </c>
      <c r="AH4937" t="s">
        <v>23</v>
      </c>
    </row>
    <row r="4938" spans="1:34" x14ac:dyDescent="0.25">
      <c r="A4938">
        <v>1372080</v>
      </c>
      <c r="B4938" t="s">
        <v>29</v>
      </c>
      <c r="C4938" t="s">
        <v>47</v>
      </c>
      <c r="D4938" t="s">
        <v>31</v>
      </c>
      <c r="E4938">
        <v>53201</v>
      </c>
      <c r="F4938" t="s">
        <v>20</v>
      </c>
      <c r="G4938" t="s">
        <v>32</v>
      </c>
      <c r="H4938">
        <v>5572</v>
      </c>
      <c r="I4938" t="s">
        <v>66</v>
      </c>
      <c r="J4938">
        <f>VLOOKUP(I4938,Key!$A$1:$C$73,2,FALSE)</f>
        <v>43.078530000000001</v>
      </c>
      <c r="K4938">
        <f>VLOOKUP(I4938,Key!$A$1:$C$73,3,FALSE)</f>
        <v>-87.882620000000003</v>
      </c>
      <c r="L4938" t="s">
        <v>61</v>
      </c>
      <c r="M4938">
        <f>VLOOKUP(L4938,Key!$A$1:$C$73,2,FALSE)</f>
        <v>43.060786</v>
      </c>
      <c r="N4938">
        <f>VLOOKUP(L4938,Key!$A$1:$C$73,3,FALSE)</f>
        <v>-87.883825999999999</v>
      </c>
      <c r="O4938">
        <v>9</v>
      </c>
      <c r="P4938">
        <v>0</v>
      </c>
      <c r="Q4938">
        <v>1.4</v>
      </c>
      <c r="R4938">
        <v>1.3</v>
      </c>
      <c r="S4938">
        <v>54</v>
      </c>
      <c r="T4938">
        <f t="shared" si="693"/>
        <v>-1</v>
      </c>
      <c r="U4938" s="1">
        <v>42838</v>
      </c>
      <c r="V4938" s="13">
        <f t="shared" si="694"/>
        <v>42826</v>
      </c>
      <c r="W4938" s="14">
        <f t="shared" si="695"/>
        <v>42838</v>
      </c>
      <c r="X4938" s="1" t="str">
        <f t="shared" si="696"/>
        <v>Thursday</v>
      </c>
      <c r="Y4938" s="2">
        <v>0.76482638888888888</v>
      </c>
      <c r="Z4938" s="2">
        <f t="shared" si="697"/>
        <v>0.75</v>
      </c>
      <c r="AA4938">
        <f>1</f>
        <v>1</v>
      </c>
      <c r="AB4938" s="1">
        <v>42838</v>
      </c>
      <c r="AC4938" s="13">
        <f t="shared" si="698"/>
        <v>42826</v>
      </c>
      <c r="AD4938" s="14">
        <f t="shared" si="699"/>
        <v>42838</v>
      </c>
      <c r="AE4938" s="1" t="str">
        <f t="shared" si="700"/>
        <v>Thursday</v>
      </c>
      <c r="AF4938" s="2">
        <v>0.77113425925925927</v>
      </c>
      <c r="AG4938" s="2">
        <f t="shared" si="701"/>
        <v>0.79166666666666663</v>
      </c>
      <c r="AH4938" t="s">
        <v>23</v>
      </c>
    </row>
    <row r="4939" spans="1:34" x14ac:dyDescent="0.25">
      <c r="A4939">
        <v>1249909</v>
      </c>
      <c r="B4939" t="s">
        <v>29</v>
      </c>
      <c r="C4939" t="s">
        <v>149</v>
      </c>
      <c r="D4939" t="s">
        <v>31</v>
      </c>
      <c r="E4939">
        <v>54914</v>
      </c>
      <c r="F4939" t="s">
        <v>20</v>
      </c>
      <c r="G4939" t="s">
        <v>99</v>
      </c>
      <c r="H4939">
        <v>5573</v>
      </c>
      <c r="I4939" t="s">
        <v>40</v>
      </c>
      <c r="J4939">
        <f>VLOOKUP(I4939,Key!$A$1:$C$73,2,FALSE)</f>
        <v>43.06033</v>
      </c>
      <c r="K4939">
        <f>VLOOKUP(I4939,Key!$A$1:$C$73,3,FALSE)</f>
        <v>-87.89546</v>
      </c>
      <c r="L4939" t="s">
        <v>80</v>
      </c>
      <c r="M4939">
        <f>VLOOKUP(L4939,Key!$A$1:$C$73,2,FALSE)</f>
        <v>43.060250000000003</v>
      </c>
      <c r="N4939">
        <f>VLOOKUP(L4939,Key!$A$1:$C$73,3,FALSE)</f>
        <v>-87.892169999999993</v>
      </c>
      <c r="O4939">
        <v>2</v>
      </c>
      <c r="P4939">
        <v>0</v>
      </c>
      <c r="Q4939">
        <v>0.3</v>
      </c>
      <c r="R4939">
        <v>0.3</v>
      </c>
      <c r="S4939">
        <v>12</v>
      </c>
      <c r="T4939">
        <f t="shared" si="693"/>
        <v>-1</v>
      </c>
      <c r="U4939" s="1">
        <v>42838</v>
      </c>
      <c r="V4939" s="13">
        <f t="shared" si="694"/>
        <v>42826</v>
      </c>
      <c r="W4939" s="14">
        <f t="shared" si="695"/>
        <v>42838</v>
      </c>
      <c r="X4939" s="1" t="str">
        <f t="shared" si="696"/>
        <v>Thursday</v>
      </c>
      <c r="Y4939" s="2">
        <v>0.99224537037037042</v>
      </c>
      <c r="Z4939" s="2">
        <f t="shared" si="697"/>
        <v>1</v>
      </c>
      <c r="AA4939">
        <f>1</f>
        <v>1</v>
      </c>
      <c r="AB4939" s="1">
        <v>42838</v>
      </c>
      <c r="AC4939" s="13">
        <f t="shared" si="698"/>
        <v>42826</v>
      </c>
      <c r="AD4939" s="14">
        <f t="shared" si="699"/>
        <v>42838</v>
      </c>
      <c r="AE4939" s="1" t="str">
        <f t="shared" si="700"/>
        <v>Thursday</v>
      </c>
      <c r="AF4939" s="2">
        <v>0.99326388888888895</v>
      </c>
      <c r="AG4939" s="2">
        <f t="shared" si="701"/>
        <v>1</v>
      </c>
      <c r="AH4939" t="s">
        <v>23</v>
      </c>
    </row>
    <row r="4940" spans="1:34" x14ac:dyDescent="0.25">
      <c r="A4940">
        <v>1358129</v>
      </c>
      <c r="B4940" t="s">
        <v>29</v>
      </c>
      <c r="C4940" t="s">
        <v>47</v>
      </c>
      <c r="D4940" t="s">
        <v>31</v>
      </c>
      <c r="E4940">
        <v>53202</v>
      </c>
      <c r="F4940" t="s">
        <v>20</v>
      </c>
      <c r="G4940" t="s">
        <v>32</v>
      </c>
      <c r="H4940">
        <v>5545</v>
      </c>
      <c r="I4940" t="s">
        <v>21</v>
      </c>
      <c r="J4940">
        <f>VLOOKUP(I4940,Key!$A$1:$C$73,2,FALSE)</f>
        <v>43.074890000000003</v>
      </c>
      <c r="K4940">
        <f>VLOOKUP(I4940,Key!$A$1:$C$73,3,FALSE)</f>
        <v>-87.882810000000006</v>
      </c>
      <c r="L4940" t="s">
        <v>22</v>
      </c>
      <c r="M4940">
        <f>VLOOKUP(L4940,Key!$A$1:$C$73,2,FALSE)</f>
        <v>43.058619999999998</v>
      </c>
      <c r="N4940">
        <f>VLOOKUP(L4940,Key!$A$1:$C$73,3,FALSE)</f>
        <v>-87.885319999999993</v>
      </c>
      <c r="O4940">
        <v>21</v>
      </c>
      <c r="P4940">
        <v>0</v>
      </c>
      <c r="Q4940">
        <v>3.2</v>
      </c>
      <c r="R4940">
        <v>3</v>
      </c>
      <c r="S4940">
        <v>126</v>
      </c>
      <c r="T4940">
        <f t="shared" si="693"/>
        <v>-1</v>
      </c>
      <c r="U4940" s="1">
        <v>42839</v>
      </c>
      <c r="V4940" s="13">
        <f t="shared" si="694"/>
        <v>42826</v>
      </c>
      <c r="W4940" s="14">
        <f t="shared" si="695"/>
        <v>42839</v>
      </c>
      <c r="X4940" s="1" t="str">
        <f t="shared" si="696"/>
        <v>Friday</v>
      </c>
      <c r="Y4940" s="2">
        <v>0.46059027777777778</v>
      </c>
      <c r="Z4940" s="2">
        <f t="shared" si="697"/>
        <v>0.45833333333333331</v>
      </c>
      <c r="AA4940">
        <f>1</f>
        <v>1</v>
      </c>
      <c r="AB4940" s="1">
        <v>42839</v>
      </c>
      <c r="AC4940" s="13">
        <f t="shared" si="698"/>
        <v>42826</v>
      </c>
      <c r="AD4940" s="14">
        <f t="shared" si="699"/>
        <v>42839</v>
      </c>
      <c r="AE4940" s="1" t="str">
        <f t="shared" si="700"/>
        <v>Friday</v>
      </c>
      <c r="AF4940" s="2">
        <v>0.47520833333333329</v>
      </c>
      <c r="AG4940" s="2">
        <f t="shared" si="701"/>
        <v>0.45833333333333331</v>
      </c>
      <c r="AH4940" t="s">
        <v>23</v>
      </c>
    </row>
    <row r="4941" spans="1:34" x14ac:dyDescent="0.25">
      <c r="A4941">
        <v>1372080</v>
      </c>
      <c r="B4941" t="s">
        <v>29</v>
      </c>
      <c r="C4941" t="s">
        <v>47</v>
      </c>
      <c r="D4941" t="s">
        <v>31</v>
      </c>
      <c r="E4941">
        <v>53201</v>
      </c>
      <c r="F4941" t="s">
        <v>20</v>
      </c>
      <c r="G4941" t="s">
        <v>32</v>
      </c>
      <c r="H4941">
        <v>5529</v>
      </c>
      <c r="I4941" t="s">
        <v>22</v>
      </c>
      <c r="J4941">
        <f>VLOOKUP(I4941,Key!$A$1:$C$73,2,FALSE)</f>
        <v>43.058619999999998</v>
      </c>
      <c r="K4941">
        <f>VLOOKUP(I4941,Key!$A$1:$C$73,3,FALSE)</f>
        <v>-87.885319999999993</v>
      </c>
      <c r="L4941" t="s">
        <v>61</v>
      </c>
      <c r="M4941">
        <f>VLOOKUP(L4941,Key!$A$1:$C$73,2,FALSE)</f>
        <v>43.060786</v>
      </c>
      <c r="N4941">
        <f>VLOOKUP(L4941,Key!$A$1:$C$73,3,FALSE)</f>
        <v>-87.883825999999999</v>
      </c>
      <c r="O4941">
        <v>3</v>
      </c>
      <c r="P4941">
        <v>0</v>
      </c>
      <c r="Q4941">
        <v>0.5</v>
      </c>
      <c r="R4941">
        <v>0.4</v>
      </c>
      <c r="S4941">
        <v>18</v>
      </c>
      <c r="T4941">
        <f t="shared" si="693"/>
        <v>-1</v>
      </c>
      <c r="U4941" s="1">
        <v>42839</v>
      </c>
      <c r="V4941" s="13">
        <f t="shared" si="694"/>
        <v>42826</v>
      </c>
      <c r="W4941" s="14">
        <f t="shared" si="695"/>
        <v>42839</v>
      </c>
      <c r="X4941" s="1" t="str">
        <f t="shared" si="696"/>
        <v>Friday</v>
      </c>
      <c r="Y4941" s="2">
        <v>0.54114583333333333</v>
      </c>
      <c r="Z4941" s="2">
        <f t="shared" si="697"/>
        <v>0.54166666666666663</v>
      </c>
      <c r="AA4941">
        <f>1</f>
        <v>1</v>
      </c>
      <c r="AB4941" s="1">
        <v>42839</v>
      </c>
      <c r="AC4941" s="13">
        <f t="shared" si="698"/>
        <v>42826</v>
      </c>
      <c r="AD4941" s="14">
        <f t="shared" si="699"/>
        <v>42839</v>
      </c>
      <c r="AE4941" s="1" t="str">
        <f t="shared" si="700"/>
        <v>Friday</v>
      </c>
      <c r="AF4941" s="2">
        <v>0.54350694444444447</v>
      </c>
      <c r="AG4941" s="2">
        <f t="shared" si="701"/>
        <v>0.54166666666666663</v>
      </c>
      <c r="AH4941" t="s">
        <v>23</v>
      </c>
    </row>
    <row r="4942" spans="1:34" x14ac:dyDescent="0.25">
      <c r="A4942">
        <v>1017964</v>
      </c>
      <c r="B4942" t="s">
        <v>29</v>
      </c>
      <c r="C4942" t="s">
        <v>47</v>
      </c>
      <c r="D4942" t="s">
        <v>31</v>
      </c>
      <c r="E4942">
        <v>53202</v>
      </c>
      <c r="F4942" t="s">
        <v>20</v>
      </c>
      <c r="G4942" t="s">
        <v>32</v>
      </c>
      <c r="H4942">
        <v>217</v>
      </c>
      <c r="I4942" t="s">
        <v>77</v>
      </c>
      <c r="J4942">
        <f>VLOOKUP(I4942,Key!$A$1:$C$73,2,FALSE)</f>
        <v>43.036900000000003</v>
      </c>
      <c r="K4942">
        <f>VLOOKUP(I4942,Key!$A$1:$C$73,3,FALSE)</f>
        <v>-87.89667</v>
      </c>
      <c r="L4942" t="s">
        <v>22</v>
      </c>
      <c r="M4942">
        <f>VLOOKUP(L4942,Key!$A$1:$C$73,2,FALSE)</f>
        <v>43.058619999999998</v>
      </c>
      <c r="N4942">
        <f>VLOOKUP(L4942,Key!$A$1:$C$73,3,FALSE)</f>
        <v>-87.885319999999993</v>
      </c>
      <c r="O4942">
        <v>11</v>
      </c>
      <c r="P4942">
        <v>0</v>
      </c>
      <c r="Q4942">
        <v>1.7</v>
      </c>
      <c r="R4942">
        <v>1.6</v>
      </c>
      <c r="S4942">
        <v>66</v>
      </c>
      <c r="T4942">
        <f t="shared" si="693"/>
        <v>-1</v>
      </c>
      <c r="U4942" s="1">
        <v>42839</v>
      </c>
      <c r="V4942" s="13">
        <f t="shared" si="694"/>
        <v>42826</v>
      </c>
      <c r="W4942" s="14">
        <f t="shared" si="695"/>
        <v>42839</v>
      </c>
      <c r="X4942" s="1" t="str">
        <f t="shared" si="696"/>
        <v>Friday</v>
      </c>
      <c r="Y4942" s="2">
        <v>0.61752314814814813</v>
      </c>
      <c r="Z4942" s="2">
        <f t="shared" si="697"/>
        <v>0.625</v>
      </c>
      <c r="AA4942">
        <f>1</f>
        <v>1</v>
      </c>
      <c r="AB4942" s="1">
        <v>42839</v>
      </c>
      <c r="AC4942" s="13">
        <f t="shared" si="698"/>
        <v>42826</v>
      </c>
      <c r="AD4942" s="14">
        <f t="shared" si="699"/>
        <v>42839</v>
      </c>
      <c r="AE4942" s="1" t="str">
        <f t="shared" si="700"/>
        <v>Friday</v>
      </c>
      <c r="AF4942" s="2">
        <v>0.62549768518518511</v>
      </c>
      <c r="AG4942" s="2">
        <f t="shared" si="701"/>
        <v>0.625</v>
      </c>
      <c r="AH4942" t="s">
        <v>23</v>
      </c>
    </row>
    <row r="4943" spans="1:34" x14ac:dyDescent="0.25">
      <c r="A4943">
        <v>1371872</v>
      </c>
      <c r="B4943" t="s">
        <v>29</v>
      </c>
      <c r="C4943" t="s">
        <v>35</v>
      </c>
      <c r="D4943" t="s">
        <v>31</v>
      </c>
      <c r="E4943">
        <v>53222</v>
      </c>
      <c r="F4943" t="s">
        <v>20</v>
      </c>
      <c r="G4943" t="s">
        <v>32</v>
      </c>
      <c r="H4943">
        <v>319</v>
      </c>
      <c r="I4943" t="s">
        <v>89</v>
      </c>
      <c r="J4943">
        <f>VLOOKUP(I4943,Key!$A$1:$C$73,2,FALSE)</f>
        <v>43.060155999999999</v>
      </c>
      <c r="K4943">
        <f>VLOOKUP(I4943,Key!$A$1:$C$73,3,FALSE)</f>
        <v>-87.881258000000003</v>
      </c>
      <c r="L4943" t="s">
        <v>80</v>
      </c>
      <c r="M4943">
        <f>VLOOKUP(L4943,Key!$A$1:$C$73,2,FALSE)</f>
        <v>43.060250000000003</v>
      </c>
      <c r="N4943">
        <f>VLOOKUP(L4943,Key!$A$1:$C$73,3,FALSE)</f>
        <v>-87.892169999999993</v>
      </c>
      <c r="O4943">
        <v>5</v>
      </c>
      <c r="P4943">
        <v>0</v>
      </c>
      <c r="Q4943">
        <v>0.8</v>
      </c>
      <c r="R4943">
        <v>0.7</v>
      </c>
      <c r="S4943">
        <v>30</v>
      </c>
      <c r="T4943">
        <f t="shared" si="693"/>
        <v>-1</v>
      </c>
      <c r="U4943" s="1">
        <v>42839</v>
      </c>
      <c r="V4943" s="13">
        <f t="shared" si="694"/>
        <v>42826</v>
      </c>
      <c r="W4943" s="14">
        <f t="shared" si="695"/>
        <v>42839</v>
      </c>
      <c r="X4943" s="1" t="str">
        <f t="shared" si="696"/>
        <v>Friday</v>
      </c>
      <c r="Y4943" s="2">
        <v>0.64662037037037035</v>
      </c>
      <c r="Z4943" s="2">
        <f t="shared" si="697"/>
        <v>0.66666666666666663</v>
      </c>
      <c r="AA4943">
        <f>1</f>
        <v>1</v>
      </c>
      <c r="AB4943" s="1">
        <v>42839</v>
      </c>
      <c r="AC4943" s="13">
        <f t="shared" si="698"/>
        <v>42826</v>
      </c>
      <c r="AD4943" s="14">
        <f t="shared" si="699"/>
        <v>42839</v>
      </c>
      <c r="AE4943" s="1" t="str">
        <f t="shared" si="700"/>
        <v>Friday</v>
      </c>
      <c r="AF4943" s="2">
        <v>0.65035879629629634</v>
      </c>
      <c r="AG4943" s="2">
        <f t="shared" si="701"/>
        <v>0.66666666666666663</v>
      </c>
      <c r="AH4943" t="s">
        <v>23</v>
      </c>
    </row>
    <row r="4944" spans="1:34" x14ac:dyDescent="0.25">
      <c r="A4944">
        <v>1408049</v>
      </c>
      <c r="B4944" t="s">
        <v>29</v>
      </c>
      <c r="C4944" t="s">
        <v>47</v>
      </c>
      <c r="D4944" t="s">
        <v>31</v>
      </c>
      <c r="E4944">
        <v>53202</v>
      </c>
      <c r="F4944" t="s">
        <v>20</v>
      </c>
      <c r="G4944" t="s">
        <v>32</v>
      </c>
      <c r="H4944">
        <v>11099</v>
      </c>
      <c r="I4944" t="s">
        <v>39</v>
      </c>
      <c r="J4944">
        <f>VLOOKUP(I4944,Key!$A$1:$C$73,2,FALSE)</f>
        <v>43.031480000000002</v>
      </c>
      <c r="K4944">
        <f>VLOOKUP(I4944,Key!$A$1:$C$73,3,FALSE)</f>
        <v>-87.908169999999998</v>
      </c>
      <c r="L4944" t="s">
        <v>36</v>
      </c>
      <c r="M4944">
        <f>VLOOKUP(L4944,Key!$A$1:$C$73,2,FALSE)</f>
        <v>43.03519</v>
      </c>
      <c r="N4944">
        <f>VLOOKUP(L4944,Key!$A$1:$C$73,3,FALSE)</f>
        <v>-87.907390000000007</v>
      </c>
      <c r="O4944">
        <v>13</v>
      </c>
      <c r="P4944">
        <v>0</v>
      </c>
      <c r="Q4944">
        <v>2</v>
      </c>
      <c r="R4944">
        <v>1.9</v>
      </c>
      <c r="S4944">
        <v>78</v>
      </c>
      <c r="T4944">
        <f t="shared" si="693"/>
        <v>-1</v>
      </c>
      <c r="U4944" s="1">
        <v>42839</v>
      </c>
      <c r="V4944" s="13">
        <f t="shared" si="694"/>
        <v>42826</v>
      </c>
      <c r="W4944" s="14">
        <f t="shared" si="695"/>
        <v>42839</v>
      </c>
      <c r="X4944" s="1" t="str">
        <f t="shared" si="696"/>
        <v>Friday</v>
      </c>
      <c r="Y4944" s="2">
        <v>0.69608796296296294</v>
      </c>
      <c r="Z4944" s="2">
        <f t="shared" si="697"/>
        <v>0.70833333333333326</v>
      </c>
      <c r="AA4944">
        <f>1</f>
        <v>1</v>
      </c>
      <c r="AB4944" s="1">
        <v>42839</v>
      </c>
      <c r="AC4944" s="13">
        <f t="shared" si="698"/>
        <v>42826</v>
      </c>
      <c r="AD4944" s="14">
        <f t="shared" si="699"/>
        <v>42839</v>
      </c>
      <c r="AE4944" s="1" t="str">
        <f t="shared" si="700"/>
        <v>Friday</v>
      </c>
      <c r="AF4944" s="2">
        <v>0.70508101851851857</v>
      </c>
      <c r="AG4944" s="2">
        <f t="shared" si="701"/>
        <v>0.70833333333333326</v>
      </c>
      <c r="AH4944" t="s">
        <v>23</v>
      </c>
    </row>
    <row r="4945" spans="1:34" x14ac:dyDescent="0.25">
      <c r="A4945">
        <v>1378810</v>
      </c>
      <c r="B4945" t="s">
        <v>29</v>
      </c>
      <c r="C4945" t="s">
        <v>103</v>
      </c>
      <c r="D4945" t="s">
        <v>31</v>
      </c>
      <c r="E4945">
        <v>53211</v>
      </c>
      <c r="F4945" t="s">
        <v>20</v>
      </c>
      <c r="G4945" t="s">
        <v>32</v>
      </c>
      <c r="H4945">
        <v>11134</v>
      </c>
      <c r="I4945" t="s">
        <v>65</v>
      </c>
      <c r="J4945">
        <f>VLOOKUP(I4945,Key!$A$1:$C$73,2,FALSE)</f>
        <v>43.077359999999999</v>
      </c>
      <c r="K4945">
        <f>VLOOKUP(I4945,Key!$A$1:$C$73,3,FALSE)</f>
        <v>-87.880769999999998</v>
      </c>
      <c r="L4945" t="s">
        <v>21</v>
      </c>
      <c r="M4945">
        <f>VLOOKUP(L4945,Key!$A$1:$C$73,2,FALSE)</f>
        <v>43.074890000000003</v>
      </c>
      <c r="N4945">
        <f>VLOOKUP(L4945,Key!$A$1:$C$73,3,FALSE)</f>
        <v>-87.882810000000006</v>
      </c>
      <c r="O4945">
        <v>3</v>
      </c>
      <c r="P4945">
        <v>0</v>
      </c>
      <c r="Q4945">
        <v>0.5</v>
      </c>
      <c r="R4945">
        <v>0.4</v>
      </c>
      <c r="S4945">
        <v>18</v>
      </c>
      <c r="T4945">
        <f t="shared" si="693"/>
        <v>-1</v>
      </c>
      <c r="U4945" s="1">
        <v>42845</v>
      </c>
      <c r="V4945" s="13">
        <f t="shared" si="694"/>
        <v>42826</v>
      </c>
      <c r="W4945" s="14">
        <f t="shared" si="695"/>
        <v>42845</v>
      </c>
      <c r="X4945" s="1" t="str">
        <f t="shared" si="696"/>
        <v>Thursday</v>
      </c>
      <c r="Y4945" s="2">
        <v>0.49431712962962965</v>
      </c>
      <c r="Z4945" s="2">
        <f t="shared" si="697"/>
        <v>0.5</v>
      </c>
      <c r="AA4945">
        <f>1</f>
        <v>1</v>
      </c>
      <c r="AB4945" s="1">
        <v>42845</v>
      </c>
      <c r="AC4945" s="13">
        <f t="shared" si="698"/>
        <v>42826</v>
      </c>
      <c r="AD4945" s="14">
        <f t="shared" si="699"/>
        <v>42845</v>
      </c>
      <c r="AE4945" s="1" t="str">
        <f t="shared" si="700"/>
        <v>Thursday</v>
      </c>
      <c r="AF4945" s="2">
        <v>0.49589120370370371</v>
      </c>
      <c r="AG4945" s="2">
        <f t="shared" si="701"/>
        <v>0.5</v>
      </c>
      <c r="AH4945" t="s">
        <v>23</v>
      </c>
    </row>
    <row r="4946" spans="1:34" x14ac:dyDescent="0.25">
      <c r="A4946">
        <v>545427</v>
      </c>
      <c r="B4946" t="s">
        <v>29</v>
      </c>
      <c r="C4946" t="s">
        <v>47</v>
      </c>
      <c r="D4946" t="s">
        <v>31</v>
      </c>
      <c r="E4946">
        <v>53211</v>
      </c>
      <c r="F4946" t="s">
        <v>20</v>
      </c>
      <c r="G4946" t="s">
        <v>32</v>
      </c>
      <c r="H4946">
        <v>11076</v>
      </c>
      <c r="I4946" t="s">
        <v>42</v>
      </c>
      <c r="J4946">
        <f>VLOOKUP(I4946,Key!$A$1:$C$73,2,FALSE)</f>
        <v>43.038719999999998</v>
      </c>
      <c r="K4946">
        <f>VLOOKUP(I4946,Key!$A$1:$C$73,3,FALSE)</f>
        <v>-87.905339999999995</v>
      </c>
      <c r="L4946" t="s">
        <v>36</v>
      </c>
      <c r="M4946">
        <f>VLOOKUP(L4946,Key!$A$1:$C$73,2,FALSE)</f>
        <v>43.03519</v>
      </c>
      <c r="N4946">
        <f>VLOOKUP(L4946,Key!$A$1:$C$73,3,FALSE)</f>
        <v>-87.907390000000007</v>
      </c>
      <c r="O4946">
        <v>3</v>
      </c>
      <c r="P4946">
        <v>0</v>
      </c>
      <c r="Q4946">
        <v>0.5</v>
      </c>
      <c r="R4946">
        <v>0.4</v>
      </c>
      <c r="S4946">
        <v>18</v>
      </c>
      <c r="T4946">
        <f t="shared" si="693"/>
        <v>-1</v>
      </c>
      <c r="U4946" s="1">
        <v>42845</v>
      </c>
      <c r="V4946" s="13">
        <f t="shared" si="694"/>
        <v>42826</v>
      </c>
      <c r="W4946" s="14">
        <f t="shared" si="695"/>
        <v>42845</v>
      </c>
      <c r="X4946" s="1" t="str">
        <f t="shared" si="696"/>
        <v>Thursday</v>
      </c>
      <c r="Y4946" s="2">
        <v>0.61589120370370376</v>
      </c>
      <c r="Z4946" s="2">
        <f t="shared" si="697"/>
        <v>0.625</v>
      </c>
      <c r="AA4946">
        <f>1</f>
        <v>1</v>
      </c>
      <c r="AB4946" s="1">
        <v>42845</v>
      </c>
      <c r="AC4946" s="13">
        <f t="shared" si="698"/>
        <v>42826</v>
      </c>
      <c r="AD4946" s="14">
        <f t="shared" si="699"/>
        <v>42845</v>
      </c>
      <c r="AE4946" s="1" t="str">
        <f t="shared" si="700"/>
        <v>Thursday</v>
      </c>
      <c r="AF4946" s="2">
        <v>0.61754629629629632</v>
      </c>
      <c r="AG4946" s="2">
        <f t="shared" si="701"/>
        <v>0.625</v>
      </c>
      <c r="AH4946" t="s">
        <v>23</v>
      </c>
    </row>
    <row r="4947" spans="1:34" x14ac:dyDescent="0.25">
      <c r="A4947">
        <v>1215088</v>
      </c>
      <c r="B4947" t="s">
        <v>29</v>
      </c>
      <c r="C4947" t="s">
        <v>103</v>
      </c>
      <c r="D4947" t="s">
        <v>31</v>
      </c>
      <c r="E4947">
        <v>53211</v>
      </c>
      <c r="F4947" t="s">
        <v>20</v>
      </c>
      <c r="G4947" t="s">
        <v>99</v>
      </c>
      <c r="H4947">
        <v>5487</v>
      </c>
      <c r="I4947" t="s">
        <v>21</v>
      </c>
      <c r="J4947">
        <f>VLOOKUP(I4947,Key!$A$1:$C$73,2,FALSE)</f>
        <v>43.074890000000003</v>
      </c>
      <c r="K4947">
        <f>VLOOKUP(I4947,Key!$A$1:$C$73,3,FALSE)</f>
        <v>-87.882810000000006</v>
      </c>
      <c r="L4947" t="s">
        <v>24</v>
      </c>
      <c r="M4947">
        <f>VLOOKUP(L4947,Key!$A$1:$C$73,2,FALSE)</f>
        <v>43.074655999999997</v>
      </c>
      <c r="N4947">
        <f>VLOOKUP(L4947,Key!$A$1:$C$73,3,FALSE)</f>
        <v>-87.889011999999994</v>
      </c>
      <c r="O4947">
        <v>3</v>
      </c>
      <c r="P4947">
        <v>0</v>
      </c>
      <c r="Q4947">
        <v>0.5</v>
      </c>
      <c r="R4947">
        <v>0.4</v>
      </c>
      <c r="S4947">
        <v>18</v>
      </c>
      <c r="T4947">
        <f t="shared" si="693"/>
        <v>-1</v>
      </c>
      <c r="U4947" s="1">
        <v>42845</v>
      </c>
      <c r="V4947" s="13">
        <f t="shared" si="694"/>
        <v>42826</v>
      </c>
      <c r="W4947" s="14">
        <f t="shared" si="695"/>
        <v>42845</v>
      </c>
      <c r="X4947" s="1" t="str">
        <f t="shared" si="696"/>
        <v>Thursday</v>
      </c>
      <c r="Y4947" s="2">
        <v>0.66162037037037036</v>
      </c>
      <c r="Z4947" s="2">
        <f t="shared" si="697"/>
        <v>0.66666666666666663</v>
      </c>
      <c r="AA4947">
        <f>1</f>
        <v>1</v>
      </c>
      <c r="AB4947" s="1">
        <v>42845</v>
      </c>
      <c r="AC4947" s="13">
        <f t="shared" si="698"/>
        <v>42826</v>
      </c>
      <c r="AD4947" s="14">
        <f t="shared" si="699"/>
        <v>42845</v>
      </c>
      <c r="AE4947" s="1" t="str">
        <f t="shared" si="700"/>
        <v>Thursday</v>
      </c>
      <c r="AF4947" s="2">
        <v>0.66328703703703706</v>
      </c>
      <c r="AG4947" s="2">
        <f t="shared" si="701"/>
        <v>0.66666666666666663</v>
      </c>
      <c r="AH4947" t="s">
        <v>23</v>
      </c>
    </row>
    <row r="4948" spans="1:34" x14ac:dyDescent="0.25">
      <c r="A4948">
        <v>825934</v>
      </c>
      <c r="B4948" t="s">
        <v>29</v>
      </c>
      <c r="C4948" t="s">
        <v>47</v>
      </c>
      <c r="D4948" t="s">
        <v>31</v>
      </c>
      <c r="E4948">
        <v>53208</v>
      </c>
      <c r="F4948" t="s">
        <v>20</v>
      </c>
      <c r="G4948" t="s">
        <v>32</v>
      </c>
      <c r="H4948">
        <v>22</v>
      </c>
      <c r="I4948" t="s">
        <v>52</v>
      </c>
      <c r="J4948">
        <f>VLOOKUP(I4948,Key!$A$1:$C$73,2,FALSE)</f>
        <v>43.042490000000001</v>
      </c>
      <c r="K4948">
        <f>VLOOKUP(I4948,Key!$A$1:$C$73,3,FALSE)</f>
        <v>-87.909959999999998</v>
      </c>
      <c r="L4948" t="s">
        <v>60</v>
      </c>
      <c r="M4948">
        <f>VLOOKUP(L4948,Key!$A$1:$C$73,2,FALSE)</f>
        <v>43.046570000000003</v>
      </c>
      <c r="N4948">
        <f>VLOOKUP(L4948,Key!$A$1:$C$73,3,FALSE)</f>
        <v>-87.908720000000002</v>
      </c>
      <c r="O4948">
        <v>3</v>
      </c>
      <c r="P4948">
        <v>0</v>
      </c>
      <c r="Q4948">
        <v>0.5</v>
      </c>
      <c r="R4948">
        <v>0.4</v>
      </c>
      <c r="S4948">
        <v>18</v>
      </c>
      <c r="T4948">
        <f t="shared" si="693"/>
        <v>-1</v>
      </c>
      <c r="U4948" s="1">
        <v>42845</v>
      </c>
      <c r="V4948" s="13">
        <f t="shared" si="694"/>
        <v>42826</v>
      </c>
      <c r="W4948" s="14">
        <f t="shared" si="695"/>
        <v>42845</v>
      </c>
      <c r="X4948" s="1" t="str">
        <f t="shared" si="696"/>
        <v>Thursday</v>
      </c>
      <c r="Y4948" s="2">
        <v>0.71320601851851861</v>
      </c>
      <c r="Z4948" s="2">
        <f t="shared" si="697"/>
        <v>0.70833333333333326</v>
      </c>
      <c r="AA4948">
        <f>1</f>
        <v>1</v>
      </c>
      <c r="AB4948" s="1">
        <v>42845</v>
      </c>
      <c r="AC4948" s="13">
        <f t="shared" si="698"/>
        <v>42826</v>
      </c>
      <c r="AD4948" s="14">
        <f t="shared" si="699"/>
        <v>42845</v>
      </c>
      <c r="AE4948" s="1" t="str">
        <f t="shared" si="700"/>
        <v>Thursday</v>
      </c>
      <c r="AF4948" s="2">
        <v>0.71578703703703705</v>
      </c>
      <c r="AG4948" s="2">
        <f t="shared" si="701"/>
        <v>0.70833333333333326</v>
      </c>
      <c r="AH4948" t="s">
        <v>23</v>
      </c>
    </row>
    <row r="4949" spans="1:34" x14ac:dyDescent="0.25">
      <c r="A4949">
        <v>1468696</v>
      </c>
      <c r="B4949" t="s">
        <v>29</v>
      </c>
      <c r="C4949" t="s">
        <v>35</v>
      </c>
      <c r="D4949" t="s">
        <v>31</v>
      </c>
      <c r="E4949">
        <v>53226</v>
      </c>
      <c r="F4949" t="s">
        <v>20</v>
      </c>
      <c r="G4949" t="s">
        <v>32</v>
      </c>
      <c r="H4949">
        <v>5505</v>
      </c>
      <c r="I4949" t="s">
        <v>44</v>
      </c>
      <c r="J4949">
        <f>VLOOKUP(I4949,Key!$A$1:$C$73,2,FALSE)</f>
        <v>43.03886</v>
      </c>
      <c r="K4949">
        <f>VLOOKUP(I4949,Key!$A$1:$C$73,3,FALSE)</f>
        <v>-87.902720000000002</v>
      </c>
      <c r="L4949" t="s">
        <v>79</v>
      </c>
      <c r="M4949">
        <f>VLOOKUP(L4949,Key!$A$1:$C$73,2,FALSE)</f>
        <v>43.04804</v>
      </c>
      <c r="N4949">
        <f>VLOOKUP(L4949,Key!$A$1:$C$73,3,FALSE)</f>
        <v>-87.896720000000002</v>
      </c>
      <c r="O4949">
        <v>8</v>
      </c>
      <c r="P4949">
        <v>0</v>
      </c>
      <c r="Q4949">
        <v>1.2</v>
      </c>
      <c r="R4949">
        <v>1.1000000000000001</v>
      </c>
      <c r="S4949">
        <v>48</v>
      </c>
      <c r="T4949">
        <f t="shared" si="693"/>
        <v>-1</v>
      </c>
      <c r="U4949" s="1">
        <v>42845</v>
      </c>
      <c r="V4949" s="13">
        <f t="shared" si="694"/>
        <v>42826</v>
      </c>
      <c r="W4949" s="14">
        <f t="shared" si="695"/>
        <v>42845</v>
      </c>
      <c r="X4949" s="1" t="str">
        <f t="shared" si="696"/>
        <v>Thursday</v>
      </c>
      <c r="Y4949" s="2">
        <v>0.7309606481481481</v>
      </c>
      <c r="Z4949" s="2">
        <f t="shared" si="697"/>
        <v>0.75</v>
      </c>
      <c r="AA4949">
        <f>1</f>
        <v>1</v>
      </c>
      <c r="AB4949" s="1">
        <v>42845</v>
      </c>
      <c r="AC4949" s="13">
        <f t="shared" si="698"/>
        <v>42826</v>
      </c>
      <c r="AD4949" s="14">
        <f t="shared" si="699"/>
        <v>42845</v>
      </c>
      <c r="AE4949" s="1" t="str">
        <f t="shared" si="700"/>
        <v>Thursday</v>
      </c>
      <c r="AF4949" s="2">
        <v>0.7365046296296297</v>
      </c>
      <c r="AG4949" s="2">
        <f t="shared" si="701"/>
        <v>0.75</v>
      </c>
      <c r="AH4949" t="s">
        <v>23</v>
      </c>
    </row>
    <row r="4950" spans="1:34" x14ac:dyDescent="0.25">
      <c r="A4950">
        <v>1518070</v>
      </c>
      <c r="B4950" t="s">
        <v>29</v>
      </c>
      <c r="C4950" t="s">
        <v>47</v>
      </c>
      <c r="D4950" t="s">
        <v>31</v>
      </c>
      <c r="E4950">
        <v>53211</v>
      </c>
      <c r="F4950" t="s">
        <v>20</v>
      </c>
      <c r="G4950" t="s">
        <v>50</v>
      </c>
      <c r="H4950">
        <v>202</v>
      </c>
      <c r="I4950" t="s">
        <v>28</v>
      </c>
      <c r="J4950">
        <f>VLOOKUP(I4950,Key!$A$1:$C$73,2,FALSE)</f>
        <v>43.038580000000003</v>
      </c>
      <c r="K4950">
        <f>VLOOKUP(I4950,Key!$A$1:$C$73,3,FALSE)</f>
        <v>-87.90934</v>
      </c>
      <c r="L4950" t="s">
        <v>62</v>
      </c>
      <c r="M4950">
        <f>VLOOKUP(L4950,Key!$A$1:$C$73,2,FALSE)</f>
        <v>43.052460000000004</v>
      </c>
      <c r="N4950">
        <f>VLOOKUP(L4950,Key!$A$1:$C$73,3,FALSE)</f>
        <v>-87.891000000000005</v>
      </c>
      <c r="O4950">
        <v>28</v>
      </c>
      <c r="P4950">
        <v>0</v>
      </c>
      <c r="Q4950">
        <v>4.2</v>
      </c>
      <c r="R4950">
        <v>4</v>
      </c>
      <c r="S4950">
        <v>168</v>
      </c>
      <c r="T4950">
        <f t="shared" si="693"/>
        <v>-1</v>
      </c>
      <c r="U4950" s="1">
        <v>42845</v>
      </c>
      <c r="V4950" s="13">
        <f t="shared" si="694"/>
        <v>42826</v>
      </c>
      <c r="W4950" s="14">
        <f t="shared" si="695"/>
        <v>42845</v>
      </c>
      <c r="X4950" s="1" t="str">
        <f t="shared" si="696"/>
        <v>Thursday</v>
      </c>
      <c r="Y4950" s="2">
        <v>0.86916666666666664</v>
      </c>
      <c r="Z4950" s="2">
        <f t="shared" si="697"/>
        <v>0.875</v>
      </c>
      <c r="AA4950">
        <f>1</f>
        <v>1</v>
      </c>
      <c r="AB4950" s="1">
        <v>42845</v>
      </c>
      <c r="AC4950" s="13">
        <f t="shared" si="698"/>
        <v>42826</v>
      </c>
      <c r="AD4950" s="14">
        <f t="shared" si="699"/>
        <v>42845</v>
      </c>
      <c r="AE4950" s="1" t="str">
        <f t="shared" si="700"/>
        <v>Thursday</v>
      </c>
      <c r="AF4950" s="2">
        <v>0.88839120370370372</v>
      </c>
      <c r="AG4950" s="2">
        <f t="shared" si="701"/>
        <v>0.875</v>
      </c>
      <c r="AH4950" t="s">
        <v>23</v>
      </c>
    </row>
    <row r="4951" spans="1:34" x14ac:dyDescent="0.25">
      <c r="A4951">
        <v>1344495</v>
      </c>
      <c r="B4951" t="s">
        <v>29</v>
      </c>
      <c r="C4951" t="s">
        <v>164</v>
      </c>
      <c r="D4951" t="s">
        <v>31</v>
      </c>
      <c r="E4951">
        <v>53144</v>
      </c>
      <c r="F4951" t="s">
        <v>20</v>
      </c>
      <c r="G4951" t="s">
        <v>32</v>
      </c>
      <c r="H4951">
        <v>11112</v>
      </c>
      <c r="I4951" t="s">
        <v>87</v>
      </c>
      <c r="J4951">
        <f>VLOOKUP(I4951,Key!$A$1:$C$73,2,FALSE)</f>
        <v>43.063749000000001</v>
      </c>
      <c r="K4951">
        <f>VLOOKUP(I4951,Key!$A$1:$C$73,3,FALSE)</f>
        <v>-87.887962999999999</v>
      </c>
      <c r="L4951" t="s">
        <v>40</v>
      </c>
      <c r="M4951">
        <f>VLOOKUP(L4951,Key!$A$1:$C$73,2,FALSE)</f>
        <v>43.06033</v>
      </c>
      <c r="N4951">
        <f>VLOOKUP(L4951,Key!$A$1:$C$73,3,FALSE)</f>
        <v>-87.89546</v>
      </c>
      <c r="O4951">
        <v>5</v>
      </c>
      <c r="P4951">
        <v>0</v>
      </c>
      <c r="Q4951">
        <v>0.8</v>
      </c>
      <c r="R4951">
        <v>0.7</v>
      </c>
      <c r="S4951">
        <v>30</v>
      </c>
      <c r="T4951">
        <f t="shared" si="693"/>
        <v>-1</v>
      </c>
      <c r="U4951" s="1">
        <v>42845</v>
      </c>
      <c r="V4951" s="13">
        <f t="shared" si="694"/>
        <v>42826</v>
      </c>
      <c r="W4951" s="14">
        <f t="shared" si="695"/>
        <v>42845</v>
      </c>
      <c r="X4951" s="1" t="str">
        <f t="shared" si="696"/>
        <v>Thursday</v>
      </c>
      <c r="Y4951" s="2">
        <v>0.97006944444444443</v>
      </c>
      <c r="Z4951" s="2">
        <f t="shared" si="697"/>
        <v>0.95833333333333326</v>
      </c>
      <c r="AA4951">
        <f>1</f>
        <v>1</v>
      </c>
      <c r="AB4951" s="1">
        <v>42845</v>
      </c>
      <c r="AC4951" s="13">
        <f t="shared" si="698"/>
        <v>42826</v>
      </c>
      <c r="AD4951" s="14">
        <f t="shared" si="699"/>
        <v>42845</v>
      </c>
      <c r="AE4951" s="1" t="str">
        <f t="shared" si="700"/>
        <v>Thursday</v>
      </c>
      <c r="AF4951" s="2">
        <v>0.97349537037037026</v>
      </c>
      <c r="AG4951" s="2">
        <f t="shared" si="701"/>
        <v>0.95833333333333326</v>
      </c>
      <c r="AH4951" t="s">
        <v>23</v>
      </c>
    </row>
    <row r="4952" spans="1:34" x14ac:dyDescent="0.25">
      <c r="A4952">
        <v>1575847</v>
      </c>
      <c r="B4952" t="s">
        <v>29</v>
      </c>
      <c r="C4952" t="s">
        <v>47</v>
      </c>
      <c r="D4952" t="s">
        <v>31</v>
      </c>
      <c r="E4952">
        <v>53211</v>
      </c>
      <c r="F4952" t="s">
        <v>20</v>
      </c>
      <c r="G4952" t="s">
        <v>32</v>
      </c>
      <c r="H4952">
        <v>5507</v>
      </c>
      <c r="I4952" t="s">
        <v>21</v>
      </c>
      <c r="J4952">
        <f>VLOOKUP(I4952,Key!$A$1:$C$73,2,FALSE)</f>
        <v>43.074890000000003</v>
      </c>
      <c r="K4952">
        <f>VLOOKUP(I4952,Key!$A$1:$C$73,3,FALSE)</f>
        <v>-87.882810000000006</v>
      </c>
      <c r="L4952" t="s">
        <v>61</v>
      </c>
      <c r="M4952">
        <f>VLOOKUP(L4952,Key!$A$1:$C$73,2,FALSE)</f>
        <v>43.060786</v>
      </c>
      <c r="N4952">
        <f>VLOOKUP(L4952,Key!$A$1:$C$73,3,FALSE)</f>
        <v>-87.883825999999999</v>
      </c>
      <c r="O4952">
        <v>9</v>
      </c>
      <c r="P4952">
        <v>0</v>
      </c>
      <c r="Q4952">
        <v>1.4</v>
      </c>
      <c r="R4952">
        <v>1.3</v>
      </c>
      <c r="S4952">
        <v>54</v>
      </c>
      <c r="T4952">
        <f t="shared" si="693"/>
        <v>-1</v>
      </c>
      <c r="U4952" s="1">
        <v>42846</v>
      </c>
      <c r="V4952" s="13">
        <f t="shared" si="694"/>
        <v>42826</v>
      </c>
      <c r="W4952" s="14">
        <f t="shared" si="695"/>
        <v>42846</v>
      </c>
      <c r="X4952" s="1" t="str">
        <f t="shared" si="696"/>
        <v>Friday</v>
      </c>
      <c r="Y4952" s="2">
        <v>0.38503472222222218</v>
      </c>
      <c r="Z4952" s="2">
        <f t="shared" si="697"/>
        <v>0.375</v>
      </c>
      <c r="AA4952">
        <f>1</f>
        <v>1</v>
      </c>
      <c r="AB4952" s="1">
        <v>42846</v>
      </c>
      <c r="AC4952" s="13">
        <f t="shared" si="698"/>
        <v>42826</v>
      </c>
      <c r="AD4952" s="14">
        <f t="shared" si="699"/>
        <v>42846</v>
      </c>
      <c r="AE4952" s="1" t="str">
        <f t="shared" si="700"/>
        <v>Friday</v>
      </c>
      <c r="AF4952" s="2">
        <v>0.39155092592592594</v>
      </c>
      <c r="AG4952" s="2">
        <f t="shared" si="701"/>
        <v>0.375</v>
      </c>
      <c r="AH4952" t="s">
        <v>23</v>
      </c>
    </row>
    <row r="4953" spans="1:34" x14ac:dyDescent="0.25">
      <c r="A4953">
        <v>1280631</v>
      </c>
      <c r="B4953" t="s">
        <v>29</v>
      </c>
      <c r="C4953" t="s">
        <v>47</v>
      </c>
      <c r="D4953" t="s">
        <v>31</v>
      </c>
      <c r="E4953">
        <v>53202</v>
      </c>
      <c r="F4953" t="s">
        <v>20</v>
      </c>
      <c r="G4953" t="s">
        <v>32</v>
      </c>
      <c r="H4953">
        <v>11085</v>
      </c>
      <c r="I4953" t="s">
        <v>57</v>
      </c>
      <c r="J4953">
        <f>VLOOKUP(I4953,Key!$A$1:$C$73,2,FALSE)</f>
        <v>43.03913</v>
      </c>
      <c r="K4953">
        <f>VLOOKUP(I4953,Key!$A$1:$C$73,3,FALSE)</f>
        <v>-87.916150000000002</v>
      </c>
      <c r="L4953" t="s">
        <v>42</v>
      </c>
      <c r="M4953">
        <f>VLOOKUP(L4953,Key!$A$1:$C$73,2,FALSE)</f>
        <v>43.038719999999998</v>
      </c>
      <c r="N4953">
        <f>VLOOKUP(L4953,Key!$A$1:$C$73,3,FALSE)</f>
        <v>-87.905339999999995</v>
      </c>
      <c r="O4953">
        <v>5</v>
      </c>
      <c r="P4953">
        <v>0</v>
      </c>
      <c r="Q4953">
        <v>0.8</v>
      </c>
      <c r="R4953">
        <v>0.7</v>
      </c>
      <c r="S4953">
        <v>30</v>
      </c>
      <c r="T4953">
        <f t="shared" si="693"/>
        <v>-1</v>
      </c>
      <c r="U4953" s="1">
        <v>42846</v>
      </c>
      <c r="V4953" s="13">
        <f t="shared" si="694"/>
        <v>42826</v>
      </c>
      <c r="W4953" s="14">
        <f t="shared" si="695"/>
        <v>42846</v>
      </c>
      <c r="X4953" s="1" t="str">
        <f t="shared" si="696"/>
        <v>Friday</v>
      </c>
      <c r="Y4953" s="2">
        <v>0.39067129629629632</v>
      </c>
      <c r="Z4953" s="2">
        <f t="shared" si="697"/>
        <v>0.375</v>
      </c>
      <c r="AA4953">
        <f>1</f>
        <v>1</v>
      </c>
      <c r="AB4953" s="1">
        <v>42846</v>
      </c>
      <c r="AC4953" s="13">
        <f t="shared" si="698"/>
        <v>42826</v>
      </c>
      <c r="AD4953" s="14">
        <f t="shared" si="699"/>
        <v>42846</v>
      </c>
      <c r="AE4953" s="1" t="str">
        <f t="shared" si="700"/>
        <v>Friday</v>
      </c>
      <c r="AF4953" s="2">
        <v>0.39399305555555553</v>
      </c>
      <c r="AG4953" s="2">
        <f t="shared" si="701"/>
        <v>0.375</v>
      </c>
      <c r="AH4953" t="s">
        <v>23</v>
      </c>
    </row>
    <row r="4954" spans="1:34" x14ac:dyDescent="0.25">
      <c r="A4954">
        <v>717793</v>
      </c>
      <c r="B4954" t="s">
        <v>29</v>
      </c>
      <c r="C4954" t="s">
        <v>47</v>
      </c>
      <c r="D4954" t="s">
        <v>31</v>
      </c>
      <c r="E4954">
        <v>53202</v>
      </c>
      <c r="F4954" t="s">
        <v>20</v>
      </c>
      <c r="G4954" t="s">
        <v>32</v>
      </c>
      <c r="H4954">
        <v>11065</v>
      </c>
      <c r="I4954" t="s">
        <v>53</v>
      </c>
      <c r="J4954">
        <f>VLOOKUP(I4954,Key!$A$1:$C$73,2,FALSE)</f>
        <v>43.04824</v>
      </c>
      <c r="K4954">
        <f>VLOOKUP(I4954,Key!$A$1:$C$73,3,FALSE)</f>
        <v>-87.904970000000006</v>
      </c>
      <c r="L4954" t="s">
        <v>36</v>
      </c>
      <c r="M4954">
        <f>VLOOKUP(L4954,Key!$A$1:$C$73,2,FALSE)</f>
        <v>43.03519</v>
      </c>
      <c r="N4954">
        <f>VLOOKUP(L4954,Key!$A$1:$C$73,3,FALSE)</f>
        <v>-87.907390000000007</v>
      </c>
      <c r="O4954">
        <v>17</v>
      </c>
      <c r="P4954">
        <v>0</v>
      </c>
      <c r="Q4954">
        <v>2.6</v>
      </c>
      <c r="R4954">
        <v>2.4</v>
      </c>
      <c r="S4954">
        <v>102</v>
      </c>
      <c r="T4954">
        <f t="shared" si="693"/>
        <v>-1</v>
      </c>
      <c r="U4954" s="1">
        <v>42846</v>
      </c>
      <c r="V4954" s="13">
        <f t="shared" si="694"/>
        <v>42826</v>
      </c>
      <c r="W4954" s="14">
        <f t="shared" si="695"/>
        <v>42846</v>
      </c>
      <c r="X4954" s="1" t="str">
        <f t="shared" si="696"/>
        <v>Friday</v>
      </c>
      <c r="Y4954" s="2">
        <v>0.52298611111111104</v>
      </c>
      <c r="Z4954" s="2">
        <f t="shared" si="697"/>
        <v>0.54166666666666663</v>
      </c>
      <c r="AA4954">
        <f>1</f>
        <v>1</v>
      </c>
      <c r="AB4954" s="1">
        <v>42846</v>
      </c>
      <c r="AC4954" s="13">
        <f t="shared" si="698"/>
        <v>42826</v>
      </c>
      <c r="AD4954" s="14">
        <f t="shared" si="699"/>
        <v>42846</v>
      </c>
      <c r="AE4954" s="1" t="str">
        <f t="shared" si="700"/>
        <v>Friday</v>
      </c>
      <c r="AF4954" s="2">
        <v>0.53489583333333335</v>
      </c>
      <c r="AG4954" s="2">
        <f t="shared" si="701"/>
        <v>0.54166666666666663</v>
      </c>
      <c r="AH4954" t="s">
        <v>23</v>
      </c>
    </row>
    <row r="4955" spans="1:34" x14ac:dyDescent="0.25">
      <c r="A4955">
        <v>1215751</v>
      </c>
      <c r="B4955" t="s">
        <v>29</v>
      </c>
      <c r="C4955" t="s">
        <v>30</v>
      </c>
      <c r="D4955" t="s">
        <v>31</v>
      </c>
      <c r="E4955">
        <v>53212</v>
      </c>
      <c r="F4955" t="s">
        <v>20</v>
      </c>
      <c r="G4955" t="s">
        <v>99</v>
      </c>
      <c r="H4955">
        <v>224</v>
      </c>
      <c r="I4955" t="s">
        <v>21</v>
      </c>
      <c r="J4955">
        <f>VLOOKUP(I4955,Key!$A$1:$C$73,2,FALSE)</f>
        <v>43.074890000000003</v>
      </c>
      <c r="K4955">
        <f>VLOOKUP(I4955,Key!$A$1:$C$73,3,FALSE)</f>
        <v>-87.882810000000006</v>
      </c>
      <c r="L4955" t="s">
        <v>22</v>
      </c>
      <c r="M4955">
        <f>VLOOKUP(L4955,Key!$A$1:$C$73,2,FALSE)</f>
        <v>43.058619999999998</v>
      </c>
      <c r="N4955">
        <f>VLOOKUP(L4955,Key!$A$1:$C$73,3,FALSE)</f>
        <v>-87.885319999999993</v>
      </c>
      <c r="O4955">
        <v>9</v>
      </c>
      <c r="P4955">
        <v>0</v>
      </c>
      <c r="Q4955">
        <v>1.4</v>
      </c>
      <c r="R4955">
        <v>1.3</v>
      </c>
      <c r="S4955">
        <v>54</v>
      </c>
      <c r="T4955">
        <f t="shared" si="693"/>
        <v>-1</v>
      </c>
      <c r="U4955" s="1">
        <v>42846</v>
      </c>
      <c r="V4955" s="13">
        <f t="shared" si="694"/>
        <v>42826</v>
      </c>
      <c r="W4955" s="14">
        <f t="shared" si="695"/>
        <v>42846</v>
      </c>
      <c r="X4955" s="1" t="str">
        <f t="shared" si="696"/>
        <v>Friday</v>
      </c>
      <c r="Y4955" s="2">
        <v>0.52711805555555558</v>
      </c>
      <c r="Z4955" s="2">
        <f t="shared" si="697"/>
        <v>0.54166666666666663</v>
      </c>
      <c r="AA4955">
        <f>1</f>
        <v>1</v>
      </c>
      <c r="AB4955" s="1">
        <v>42846</v>
      </c>
      <c r="AC4955" s="13">
        <f t="shared" si="698"/>
        <v>42826</v>
      </c>
      <c r="AD4955" s="14">
        <f t="shared" si="699"/>
        <v>42846</v>
      </c>
      <c r="AE4955" s="1" t="str">
        <f t="shared" si="700"/>
        <v>Friday</v>
      </c>
      <c r="AF4955" s="2">
        <v>0.53335648148148151</v>
      </c>
      <c r="AG4955" s="2">
        <f t="shared" si="701"/>
        <v>0.54166666666666663</v>
      </c>
      <c r="AH4955" t="s">
        <v>23</v>
      </c>
    </row>
    <row r="4956" spans="1:34" x14ac:dyDescent="0.25">
      <c r="A4956">
        <v>989766</v>
      </c>
      <c r="B4956" t="s">
        <v>29</v>
      </c>
      <c r="C4956" t="s">
        <v>47</v>
      </c>
      <c r="D4956" t="s">
        <v>31</v>
      </c>
      <c r="E4956">
        <v>53211</v>
      </c>
      <c r="F4956" t="s">
        <v>20</v>
      </c>
      <c r="G4956" t="s">
        <v>32</v>
      </c>
      <c r="H4956">
        <v>200</v>
      </c>
      <c r="I4956" t="s">
        <v>63</v>
      </c>
      <c r="J4956">
        <f>VLOOKUP(I4956,Key!$A$1:$C$73,2,FALSE)</f>
        <v>43.066893999999998</v>
      </c>
      <c r="K4956">
        <f>VLOOKUP(I4956,Key!$A$1:$C$73,3,FALSE)</f>
        <v>-87.877936000000005</v>
      </c>
      <c r="L4956" t="s">
        <v>66</v>
      </c>
      <c r="M4956">
        <f>VLOOKUP(L4956,Key!$A$1:$C$73,2,FALSE)</f>
        <v>43.078530000000001</v>
      </c>
      <c r="N4956">
        <f>VLOOKUP(L4956,Key!$A$1:$C$73,3,FALSE)</f>
        <v>-87.882620000000003</v>
      </c>
      <c r="O4956">
        <v>25</v>
      </c>
      <c r="P4956">
        <v>0</v>
      </c>
      <c r="Q4956">
        <v>3.8</v>
      </c>
      <c r="R4956">
        <v>3.6</v>
      </c>
      <c r="S4956">
        <v>150</v>
      </c>
      <c r="T4956">
        <f t="shared" si="693"/>
        <v>-1</v>
      </c>
      <c r="U4956" s="1">
        <v>42846</v>
      </c>
      <c r="V4956" s="13">
        <f t="shared" si="694"/>
        <v>42826</v>
      </c>
      <c r="W4956" s="14">
        <f t="shared" si="695"/>
        <v>42846</v>
      </c>
      <c r="X4956" s="1" t="str">
        <f t="shared" si="696"/>
        <v>Friday</v>
      </c>
      <c r="Y4956" s="2">
        <v>0.53863425925925923</v>
      </c>
      <c r="Z4956" s="2">
        <f t="shared" si="697"/>
        <v>0.54166666666666663</v>
      </c>
      <c r="AA4956">
        <f>1</f>
        <v>1</v>
      </c>
      <c r="AB4956" s="1">
        <v>42846</v>
      </c>
      <c r="AC4956" s="13">
        <f t="shared" si="698"/>
        <v>42826</v>
      </c>
      <c r="AD4956" s="14">
        <f t="shared" si="699"/>
        <v>42846</v>
      </c>
      <c r="AE4956" s="1" t="str">
        <f t="shared" si="700"/>
        <v>Friday</v>
      </c>
      <c r="AF4956" s="2">
        <v>0.55614583333333334</v>
      </c>
      <c r="AG4956" s="2">
        <f t="shared" si="701"/>
        <v>0.54166666666666663</v>
      </c>
      <c r="AH4956" t="s">
        <v>23</v>
      </c>
    </row>
    <row r="4957" spans="1:34" x14ac:dyDescent="0.25">
      <c r="A4957">
        <v>1494109</v>
      </c>
      <c r="B4957" t="s">
        <v>29</v>
      </c>
      <c r="C4957" t="s">
        <v>47</v>
      </c>
      <c r="D4957" t="s">
        <v>31</v>
      </c>
      <c r="E4957">
        <v>53233</v>
      </c>
      <c r="F4957" t="s">
        <v>20</v>
      </c>
      <c r="G4957" t="s">
        <v>32</v>
      </c>
      <c r="H4957">
        <v>11119</v>
      </c>
      <c r="I4957" t="s">
        <v>44</v>
      </c>
      <c r="J4957">
        <f>VLOOKUP(I4957,Key!$A$1:$C$73,2,FALSE)</f>
        <v>43.03886</v>
      </c>
      <c r="K4957">
        <f>VLOOKUP(I4957,Key!$A$1:$C$73,3,FALSE)</f>
        <v>-87.902720000000002</v>
      </c>
      <c r="L4957" t="s">
        <v>53</v>
      </c>
      <c r="M4957">
        <f>VLOOKUP(L4957,Key!$A$1:$C$73,2,FALSE)</f>
        <v>43.04824</v>
      </c>
      <c r="N4957">
        <f>VLOOKUP(L4957,Key!$A$1:$C$73,3,FALSE)</f>
        <v>-87.904970000000006</v>
      </c>
      <c r="O4957">
        <v>7</v>
      </c>
      <c r="P4957">
        <v>0</v>
      </c>
      <c r="Q4957">
        <v>1.1000000000000001</v>
      </c>
      <c r="R4957">
        <v>1</v>
      </c>
      <c r="S4957">
        <v>42</v>
      </c>
      <c r="T4957">
        <f t="shared" si="693"/>
        <v>-1</v>
      </c>
      <c r="U4957" s="1">
        <v>42846</v>
      </c>
      <c r="V4957" s="13">
        <f t="shared" si="694"/>
        <v>42826</v>
      </c>
      <c r="W4957" s="14">
        <f t="shared" si="695"/>
        <v>42846</v>
      </c>
      <c r="X4957" s="1" t="str">
        <f t="shared" si="696"/>
        <v>Friday</v>
      </c>
      <c r="Y4957" s="2">
        <v>0.54527777777777775</v>
      </c>
      <c r="Z4957" s="2">
        <f t="shared" si="697"/>
        <v>0.54166666666666663</v>
      </c>
      <c r="AA4957">
        <f>1</f>
        <v>1</v>
      </c>
      <c r="AB4957" s="1">
        <v>42846</v>
      </c>
      <c r="AC4957" s="13">
        <f t="shared" si="698"/>
        <v>42826</v>
      </c>
      <c r="AD4957" s="14">
        <f t="shared" si="699"/>
        <v>42846</v>
      </c>
      <c r="AE4957" s="1" t="str">
        <f t="shared" si="700"/>
        <v>Friday</v>
      </c>
      <c r="AF4957" s="2">
        <v>0.5506712962962963</v>
      </c>
      <c r="AG4957" s="2">
        <f t="shared" si="701"/>
        <v>0.54166666666666663</v>
      </c>
      <c r="AH4957" t="s">
        <v>23</v>
      </c>
    </row>
    <row r="4958" spans="1:34" x14ac:dyDescent="0.25">
      <c r="A4958">
        <v>1066506</v>
      </c>
      <c r="B4958" t="s">
        <v>29</v>
      </c>
      <c r="C4958" t="s">
        <v>47</v>
      </c>
      <c r="D4958" t="s">
        <v>31</v>
      </c>
      <c r="E4958">
        <v>53211</v>
      </c>
      <c r="F4958" t="s">
        <v>20</v>
      </c>
      <c r="G4958" t="s">
        <v>32</v>
      </c>
      <c r="H4958">
        <v>5448</v>
      </c>
      <c r="I4958" t="s">
        <v>65</v>
      </c>
      <c r="J4958">
        <f>VLOOKUP(I4958,Key!$A$1:$C$73,2,FALSE)</f>
        <v>43.077359999999999</v>
      </c>
      <c r="K4958">
        <f>VLOOKUP(I4958,Key!$A$1:$C$73,3,FALSE)</f>
        <v>-87.880769999999998</v>
      </c>
      <c r="L4958" t="s">
        <v>63</v>
      </c>
      <c r="M4958">
        <f>VLOOKUP(L4958,Key!$A$1:$C$73,2,FALSE)</f>
        <v>43.066893999999998</v>
      </c>
      <c r="N4958">
        <f>VLOOKUP(L4958,Key!$A$1:$C$73,3,FALSE)</f>
        <v>-87.877936000000005</v>
      </c>
      <c r="O4958">
        <v>4</v>
      </c>
      <c r="P4958">
        <v>0</v>
      </c>
      <c r="Q4958">
        <v>0.6</v>
      </c>
      <c r="R4958">
        <v>0.6</v>
      </c>
      <c r="S4958">
        <v>24</v>
      </c>
      <c r="T4958">
        <f t="shared" si="693"/>
        <v>-1</v>
      </c>
      <c r="U4958" s="1">
        <v>42846</v>
      </c>
      <c r="V4958" s="13">
        <f t="shared" si="694"/>
        <v>42826</v>
      </c>
      <c r="W4958" s="14">
        <f t="shared" si="695"/>
        <v>42846</v>
      </c>
      <c r="X4958" s="1" t="str">
        <f t="shared" si="696"/>
        <v>Friday</v>
      </c>
      <c r="Y4958" s="2">
        <v>0.60165509259259264</v>
      </c>
      <c r="Z4958" s="2">
        <f t="shared" si="697"/>
        <v>0.58333333333333326</v>
      </c>
      <c r="AA4958">
        <f>1</f>
        <v>1</v>
      </c>
      <c r="AB4958" s="1">
        <v>42846</v>
      </c>
      <c r="AC4958" s="13">
        <f t="shared" si="698"/>
        <v>42826</v>
      </c>
      <c r="AD4958" s="14">
        <f t="shared" si="699"/>
        <v>42846</v>
      </c>
      <c r="AE4958" s="1" t="str">
        <f t="shared" si="700"/>
        <v>Friday</v>
      </c>
      <c r="AF4958" s="2">
        <v>0.6045949074074074</v>
      </c>
      <c r="AG4958" s="2">
        <f t="shared" si="701"/>
        <v>0.625</v>
      </c>
      <c r="AH4958" t="s">
        <v>23</v>
      </c>
    </row>
    <row r="4959" spans="1:34" x14ac:dyDescent="0.25">
      <c r="A4959">
        <v>1371872</v>
      </c>
      <c r="B4959" t="s">
        <v>29</v>
      </c>
      <c r="C4959" t="s">
        <v>35</v>
      </c>
      <c r="D4959" t="s">
        <v>31</v>
      </c>
      <c r="E4959">
        <v>53222</v>
      </c>
      <c r="F4959" t="s">
        <v>20</v>
      </c>
      <c r="G4959" t="s">
        <v>32</v>
      </c>
      <c r="H4959">
        <v>5552</v>
      </c>
      <c r="I4959" t="s">
        <v>89</v>
      </c>
      <c r="J4959">
        <f>VLOOKUP(I4959,Key!$A$1:$C$73,2,FALSE)</f>
        <v>43.060155999999999</v>
      </c>
      <c r="K4959">
        <f>VLOOKUP(I4959,Key!$A$1:$C$73,3,FALSE)</f>
        <v>-87.881258000000003</v>
      </c>
      <c r="L4959" t="s">
        <v>80</v>
      </c>
      <c r="M4959">
        <f>VLOOKUP(L4959,Key!$A$1:$C$73,2,FALSE)</f>
        <v>43.060250000000003</v>
      </c>
      <c r="N4959">
        <f>VLOOKUP(L4959,Key!$A$1:$C$73,3,FALSE)</f>
        <v>-87.892169999999993</v>
      </c>
      <c r="O4959">
        <v>3</v>
      </c>
      <c r="P4959">
        <v>0</v>
      </c>
      <c r="Q4959">
        <v>0.5</v>
      </c>
      <c r="R4959">
        <v>0.4</v>
      </c>
      <c r="S4959">
        <v>18</v>
      </c>
      <c r="T4959">
        <f t="shared" si="693"/>
        <v>-1</v>
      </c>
      <c r="U4959" s="1">
        <v>42846</v>
      </c>
      <c r="V4959" s="13">
        <f t="shared" si="694"/>
        <v>42826</v>
      </c>
      <c r="W4959" s="14">
        <f t="shared" si="695"/>
        <v>42846</v>
      </c>
      <c r="X4959" s="1" t="str">
        <f t="shared" si="696"/>
        <v>Friday</v>
      </c>
      <c r="Y4959" s="2">
        <v>0.64379629629629631</v>
      </c>
      <c r="Z4959" s="2">
        <f t="shared" si="697"/>
        <v>0.625</v>
      </c>
      <c r="AA4959">
        <f>1</f>
        <v>1</v>
      </c>
      <c r="AB4959" s="1">
        <v>42846</v>
      </c>
      <c r="AC4959" s="13">
        <f t="shared" si="698"/>
        <v>42826</v>
      </c>
      <c r="AD4959" s="14">
        <f t="shared" si="699"/>
        <v>42846</v>
      </c>
      <c r="AE4959" s="1" t="str">
        <f t="shared" si="700"/>
        <v>Friday</v>
      </c>
      <c r="AF4959" s="2">
        <v>0.64612268518518523</v>
      </c>
      <c r="AG4959" s="2">
        <f t="shared" si="701"/>
        <v>0.66666666666666663</v>
      </c>
      <c r="AH4959" t="s">
        <v>23</v>
      </c>
    </row>
    <row r="4960" spans="1:34" x14ac:dyDescent="0.25">
      <c r="A4960">
        <v>1560094</v>
      </c>
      <c r="B4960" t="s">
        <v>29</v>
      </c>
      <c r="C4960" t="s">
        <v>146</v>
      </c>
      <c r="D4960" t="s">
        <v>46</v>
      </c>
      <c r="E4960">
        <v>60156</v>
      </c>
      <c r="F4960" t="s">
        <v>20</v>
      </c>
      <c r="G4960" t="s">
        <v>32</v>
      </c>
      <c r="H4960">
        <v>5437</v>
      </c>
      <c r="I4960" t="s">
        <v>22</v>
      </c>
      <c r="J4960">
        <f>VLOOKUP(I4960,Key!$A$1:$C$73,2,FALSE)</f>
        <v>43.058619999999998</v>
      </c>
      <c r="K4960">
        <f>VLOOKUP(I4960,Key!$A$1:$C$73,3,FALSE)</f>
        <v>-87.885319999999993</v>
      </c>
      <c r="L4960" t="s">
        <v>81</v>
      </c>
      <c r="M4960">
        <f>VLOOKUP(L4960,Key!$A$1:$C$73,2,FALSE)</f>
        <v>43.058010000000003</v>
      </c>
      <c r="N4960">
        <f>VLOOKUP(L4960,Key!$A$1:$C$73,3,FALSE)</f>
        <v>-87.877300000000005</v>
      </c>
      <c r="O4960">
        <v>4</v>
      </c>
      <c r="P4960">
        <v>0</v>
      </c>
      <c r="Q4960">
        <v>0.6</v>
      </c>
      <c r="R4960">
        <v>0.6</v>
      </c>
      <c r="S4960">
        <v>24</v>
      </c>
      <c r="T4960">
        <f t="shared" si="693"/>
        <v>-1</v>
      </c>
      <c r="U4960" s="1">
        <v>42846</v>
      </c>
      <c r="V4960" s="13">
        <f t="shared" si="694"/>
        <v>42826</v>
      </c>
      <c r="W4960" s="14">
        <f t="shared" si="695"/>
        <v>42846</v>
      </c>
      <c r="X4960" s="1" t="str">
        <f t="shared" si="696"/>
        <v>Friday</v>
      </c>
      <c r="Y4960" s="2">
        <v>0.68778935185185175</v>
      </c>
      <c r="Z4960" s="2">
        <f t="shared" si="697"/>
        <v>0.70833333333333326</v>
      </c>
      <c r="AA4960">
        <f>1</f>
        <v>1</v>
      </c>
      <c r="AB4960" s="1">
        <v>42846</v>
      </c>
      <c r="AC4960" s="13">
        <f t="shared" si="698"/>
        <v>42826</v>
      </c>
      <c r="AD4960" s="14">
        <f t="shared" si="699"/>
        <v>42846</v>
      </c>
      <c r="AE4960" s="1" t="str">
        <f t="shared" si="700"/>
        <v>Friday</v>
      </c>
      <c r="AF4960" s="2">
        <v>0.69060185185185186</v>
      </c>
      <c r="AG4960" s="2">
        <f t="shared" si="701"/>
        <v>0.70833333333333326</v>
      </c>
      <c r="AH4960" t="s">
        <v>23</v>
      </c>
    </row>
    <row r="4961" spans="1:34" x14ac:dyDescent="0.25">
      <c r="A4961">
        <v>1509123</v>
      </c>
      <c r="B4961" t="s">
        <v>29</v>
      </c>
      <c r="C4961" t="s">
        <v>47</v>
      </c>
      <c r="D4961" t="s">
        <v>31</v>
      </c>
      <c r="E4961">
        <v>53211</v>
      </c>
      <c r="F4961" t="s">
        <v>20</v>
      </c>
      <c r="G4961" t="s">
        <v>32</v>
      </c>
      <c r="H4961">
        <v>5586</v>
      </c>
      <c r="I4961" t="s">
        <v>62</v>
      </c>
      <c r="J4961">
        <f>VLOOKUP(I4961,Key!$A$1:$C$73,2,FALSE)</f>
        <v>43.052460000000004</v>
      </c>
      <c r="K4961">
        <f>VLOOKUP(I4961,Key!$A$1:$C$73,3,FALSE)</f>
        <v>-87.891000000000005</v>
      </c>
      <c r="L4961" t="s">
        <v>77</v>
      </c>
      <c r="M4961">
        <f>VLOOKUP(L4961,Key!$A$1:$C$73,2,FALSE)</f>
        <v>43.036900000000003</v>
      </c>
      <c r="N4961">
        <f>VLOOKUP(L4961,Key!$A$1:$C$73,3,FALSE)</f>
        <v>-87.89667</v>
      </c>
      <c r="O4961">
        <v>8</v>
      </c>
      <c r="P4961">
        <v>0</v>
      </c>
      <c r="Q4961">
        <v>1.2</v>
      </c>
      <c r="R4961">
        <v>1.1000000000000001</v>
      </c>
      <c r="S4961">
        <v>48</v>
      </c>
      <c r="T4961">
        <f t="shared" si="693"/>
        <v>-1</v>
      </c>
      <c r="U4961" s="1">
        <v>42846</v>
      </c>
      <c r="V4961" s="13">
        <f t="shared" si="694"/>
        <v>42826</v>
      </c>
      <c r="W4961" s="14">
        <f t="shared" si="695"/>
        <v>42846</v>
      </c>
      <c r="X4961" s="1" t="str">
        <f t="shared" si="696"/>
        <v>Friday</v>
      </c>
      <c r="Y4961" s="2">
        <v>0.80326388888888889</v>
      </c>
      <c r="Z4961" s="2">
        <f t="shared" si="697"/>
        <v>0.79166666666666663</v>
      </c>
      <c r="AA4961">
        <f>1</f>
        <v>1</v>
      </c>
      <c r="AB4961" s="1">
        <v>42846</v>
      </c>
      <c r="AC4961" s="13">
        <f t="shared" si="698"/>
        <v>42826</v>
      </c>
      <c r="AD4961" s="14">
        <f t="shared" si="699"/>
        <v>42846</v>
      </c>
      <c r="AE4961" s="1" t="str">
        <f t="shared" si="700"/>
        <v>Friday</v>
      </c>
      <c r="AF4961" s="2">
        <v>0.80890046296296303</v>
      </c>
      <c r="AG4961" s="2">
        <f t="shared" si="701"/>
        <v>0.79166666666666663</v>
      </c>
      <c r="AH4961" t="s">
        <v>23</v>
      </c>
    </row>
    <row r="4962" spans="1:34" x14ac:dyDescent="0.25">
      <c r="A4962">
        <v>1280631</v>
      </c>
      <c r="B4962" t="s">
        <v>29</v>
      </c>
      <c r="C4962" t="s">
        <v>47</v>
      </c>
      <c r="D4962" t="s">
        <v>31</v>
      </c>
      <c r="E4962">
        <v>53202</v>
      </c>
      <c r="F4962" t="s">
        <v>20</v>
      </c>
      <c r="G4962" t="s">
        <v>32</v>
      </c>
      <c r="H4962">
        <v>5514</v>
      </c>
      <c r="I4962" t="s">
        <v>61</v>
      </c>
      <c r="J4962">
        <f>VLOOKUP(I4962,Key!$A$1:$C$73,2,FALSE)</f>
        <v>43.060786</v>
      </c>
      <c r="K4962">
        <f>VLOOKUP(I4962,Key!$A$1:$C$73,3,FALSE)</f>
        <v>-87.883825999999999</v>
      </c>
      <c r="L4962" t="s">
        <v>85</v>
      </c>
      <c r="M4962">
        <f>VLOOKUP(L4962,Key!$A$1:$C$73,2,FALSE)</f>
        <v>43.053040000000003</v>
      </c>
      <c r="N4962">
        <f>VLOOKUP(L4962,Key!$A$1:$C$73,3,FALSE)</f>
        <v>-87.897660000000002</v>
      </c>
      <c r="O4962">
        <v>7</v>
      </c>
      <c r="P4962">
        <v>0</v>
      </c>
      <c r="Q4962">
        <v>1.1000000000000001</v>
      </c>
      <c r="R4962">
        <v>1</v>
      </c>
      <c r="S4962">
        <v>42</v>
      </c>
      <c r="T4962">
        <f t="shared" si="693"/>
        <v>-1</v>
      </c>
      <c r="U4962" s="1">
        <v>42846</v>
      </c>
      <c r="V4962" s="13">
        <f t="shared" si="694"/>
        <v>42826</v>
      </c>
      <c r="W4962" s="14">
        <f t="shared" si="695"/>
        <v>42846</v>
      </c>
      <c r="X4962" s="1" t="str">
        <f t="shared" si="696"/>
        <v>Friday</v>
      </c>
      <c r="Y4962" s="2">
        <v>0.8663657407407408</v>
      </c>
      <c r="Z4962" s="2">
        <f t="shared" si="697"/>
        <v>0.875</v>
      </c>
      <c r="AA4962">
        <f>1</f>
        <v>1</v>
      </c>
      <c r="AB4962" s="1">
        <v>42846</v>
      </c>
      <c r="AC4962" s="13">
        <f t="shared" si="698"/>
        <v>42826</v>
      </c>
      <c r="AD4962" s="14">
        <f t="shared" si="699"/>
        <v>42846</v>
      </c>
      <c r="AE4962" s="1" t="str">
        <f t="shared" si="700"/>
        <v>Friday</v>
      </c>
      <c r="AF4962" s="2">
        <v>0.87100694444444438</v>
      </c>
      <c r="AG4962" s="2">
        <f t="shared" si="701"/>
        <v>0.875</v>
      </c>
      <c r="AH4962" t="s">
        <v>23</v>
      </c>
    </row>
    <row r="4963" spans="1:34" x14ac:dyDescent="0.25">
      <c r="A4963">
        <v>1249929</v>
      </c>
      <c r="B4963" t="s">
        <v>29</v>
      </c>
      <c r="C4963" t="s">
        <v>115</v>
      </c>
      <c r="D4963" t="s">
        <v>31</v>
      </c>
      <c r="E4963">
        <v>53575</v>
      </c>
      <c r="F4963" t="s">
        <v>20</v>
      </c>
      <c r="G4963" t="s">
        <v>99</v>
      </c>
      <c r="H4963">
        <v>5425</v>
      </c>
      <c r="I4963" t="s">
        <v>65</v>
      </c>
      <c r="J4963">
        <f>VLOOKUP(I4963,Key!$A$1:$C$73,2,FALSE)</f>
        <v>43.077359999999999</v>
      </c>
      <c r="K4963">
        <f>VLOOKUP(I4963,Key!$A$1:$C$73,3,FALSE)</f>
        <v>-87.880769999999998</v>
      </c>
      <c r="L4963" t="s">
        <v>66</v>
      </c>
      <c r="M4963">
        <f>VLOOKUP(L4963,Key!$A$1:$C$73,2,FALSE)</f>
        <v>43.078530000000001</v>
      </c>
      <c r="N4963">
        <f>VLOOKUP(L4963,Key!$A$1:$C$73,3,FALSE)</f>
        <v>-87.882620000000003</v>
      </c>
      <c r="O4963">
        <v>1</v>
      </c>
      <c r="P4963">
        <v>0</v>
      </c>
      <c r="Q4963">
        <v>0.2</v>
      </c>
      <c r="R4963">
        <v>0.1</v>
      </c>
      <c r="S4963">
        <v>6</v>
      </c>
      <c r="T4963">
        <f t="shared" si="693"/>
        <v>-1</v>
      </c>
      <c r="U4963" s="1">
        <v>42846</v>
      </c>
      <c r="V4963" s="13">
        <f t="shared" si="694"/>
        <v>42826</v>
      </c>
      <c r="W4963" s="14">
        <f t="shared" si="695"/>
        <v>42846</v>
      </c>
      <c r="X4963" s="1" t="str">
        <f t="shared" si="696"/>
        <v>Friday</v>
      </c>
      <c r="Y4963" s="2">
        <v>0.89491898148148152</v>
      </c>
      <c r="Z4963" s="2">
        <f t="shared" si="697"/>
        <v>0.875</v>
      </c>
      <c r="AA4963">
        <f>1</f>
        <v>1</v>
      </c>
      <c r="AB4963" s="1">
        <v>42846</v>
      </c>
      <c r="AC4963" s="13">
        <f t="shared" si="698"/>
        <v>42826</v>
      </c>
      <c r="AD4963" s="14">
        <f t="shared" si="699"/>
        <v>42846</v>
      </c>
      <c r="AE4963" s="1" t="str">
        <f t="shared" si="700"/>
        <v>Friday</v>
      </c>
      <c r="AF4963" s="2">
        <v>0.8957060185185185</v>
      </c>
      <c r="AG4963" s="2">
        <f t="shared" si="701"/>
        <v>0.875</v>
      </c>
      <c r="AH4963" t="s">
        <v>23</v>
      </c>
    </row>
    <row r="4964" spans="1:34" x14ac:dyDescent="0.25">
      <c r="A4964">
        <v>1250902</v>
      </c>
      <c r="B4964" t="s">
        <v>29</v>
      </c>
      <c r="C4964" t="s">
        <v>35</v>
      </c>
      <c r="D4964" t="s">
        <v>31</v>
      </c>
      <c r="E4964">
        <v>53213</v>
      </c>
      <c r="F4964" t="s">
        <v>20</v>
      </c>
      <c r="G4964" t="s">
        <v>99</v>
      </c>
      <c r="H4964">
        <v>5530</v>
      </c>
      <c r="I4964" t="s">
        <v>64</v>
      </c>
      <c r="J4964">
        <f>VLOOKUP(I4964,Key!$A$1:$C$73,2,FALSE)</f>
        <v>43.069021999999997</v>
      </c>
      <c r="K4964">
        <f>VLOOKUP(I4964,Key!$A$1:$C$73,3,FALSE)</f>
        <v>-87.887940999999998</v>
      </c>
      <c r="L4964" t="s">
        <v>80</v>
      </c>
      <c r="M4964">
        <f>VLOOKUP(L4964,Key!$A$1:$C$73,2,FALSE)</f>
        <v>43.060250000000003</v>
      </c>
      <c r="N4964">
        <f>VLOOKUP(L4964,Key!$A$1:$C$73,3,FALSE)</f>
        <v>-87.892169999999993</v>
      </c>
      <c r="O4964">
        <v>48</v>
      </c>
      <c r="P4964">
        <v>0</v>
      </c>
      <c r="Q4964">
        <v>7.2</v>
      </c>
      <c r="R4964">
        <v>6.8</v>
      </c>
      <c r="S4964">
        <v>288</v>
      </c>
      <c r="T4964">
        <f t="shared" si="693"/>
        <v>-1</v>
      </c>
      <c r="U4964" s="1">
        <v>42846</v>
      </c>
      <c r="V4964" s="13">
        <f t="shared" si="694"/>
        <v>42826</v>
      </c>
      <c r="W4964" s="14">
        <f t="shared" si="695"/>
        <v>42846</v>
      </c>
      <c r="X4964" s="1" t="str">
        <f t="shared" si="696"/>
        <v>Friday</v>
      </c>
      <c r="Y4964" s="2">
        <v>0.99327546296296287</v>
      </c>
      <c r="Z4964" s="2">
        <f t="shared" si="697"/>
        <v>1</v>
      </c>
      <c r="AA4964">
        <f>1</f>
        <v>1</v>
      </c>
      <c r="AB4964" s="1">
        <v>42847</v>
      </c>
      <c r="AC4964" s="13">
        <f t="shared" si="698"/>
        <v>42826</v>
      </c>
      <c r="AD4964" s="14">
        <f t="shared" si="699"/>
        <v>42847</v>
      </c>
      <c r="AE4964" s="1" t="str">
        <f t="shared" si="700"/>
        <v>Saturday</v>
      </c>
      <c r="AF4964" s="2">
        <v>2.6863425925925926E-2</v>
      </c>
      <c r="AG4964" s="2">
        <f t="shared" si="701"/>
        <v>4.1666666666666664E-2</v>
      </c>
      <c r="AH4964" t="s">
        <v>23</v>
      </c>
    </row>
    <row r="4965" spans="1:34" x14ac:dyDescent="0.25">
      <c r="A4965">
        <v>1425087</v>
      </c>
      <c r="B4965" t="s">
        <v>29</v>
      </c>
      <c r="C4965" t="s">
        <v>30</v>
      </c>
      <c r="D4965" t="s">
        <v>31</v>
      </c>
      <c r="E4965">
        <v>53212</v>
      </c>
      <c r="F4965" t="s">
        <v>20</v>
      </c>
      <c r="G4965" t="s">
        <v>32</v>
      </c>
      <c r="H4965">
        <v>5485</v>
      </c>
      <c r="I4965" t="s">
        <v>57</v>
      </c>
      <c r="J4965">
        <f>VLOOKUP(I4965,Key!$A$1:$C$73,2,FALSE)</f>
        <v>43.03913</v>
      </c>
      <c r="K4965">
        <f>VLOOKUP(I4965,Key!$A$1:$C$73,3,FALSE)</f>
        <v>-87.916150000000002</v>
      </c>
      <c r="L4965" t="s">
        <v>40</v>
      </c>
      <c r="M4965">
        <f>VLOOKUP(L4965,Key!$A$1:$C$73,2,FALSE)</f>
        <v>43.06033</v>
      </c>
      <c r="N4965">
        <f>VLOOKUP(L4965,Key!$A$1:$C$73,3,FALSE)</f>
        <v>-87.89546</v>
      </c>
      <c r="O4965">
        <v>11</v>
      </c>
      <c r="P4965">
        <v>0</v>
      </c>
      <c r="Q4965">
        <v>1.7</v>
      </c>
      <c r="R4965">
        <v>1.6</v>
      </c>
      <c r="S4965">
        <v>66</v>
      </c>
      <c r="T4965">
        <f t="shared" si="693"/>
        <v>-1</v>
      </c>
      <c r="U4965" s="1">
        <v>42847</v>
      </c>
      <c r="V4965" s="13">
        <f t="shared" si="694"/>
        <v>42826</v>
      </c>
      <c r="W4965" s="14">
        <f t="shared" si="695"/>
        <v>42847</v>
      </c>
      <c r="X4965" s="1" t="str">
        <f t="shared" si="696"/>
        <v>Saturday</v>
      </c>
      <c r="Y4965" s="2">
        <v>4.9189814814814816E-3</v>
      </c>
      <c r="Z4965" s="2">
        <f t="shared" si="697"/>
        <v>0</v>
      </c>
      <c r="AA4965">
        <f>1</f>
        <v>1</v>
      </c>
      <c r="AB4965" s="1">
        <v>42847</v>
      </c>
      <c r="AC4965" s="13">
        <f t="shared" si="698"/>
        <v>42826</v>
      </c>
      <c r="AD4965" s="14">
        <f t="shared" si="699"/>
        <v>42847</v>
      </c>
      <c r="AE4965" s="1" t="str">
        <f t="shared" si="700"/>
        <v>Saturday</v>
      </c>
      <c r="AF4965" s="2">
        <v>1.2766203703703703E-2</v>
      </c>
      <c r="AG4965" s="2">
        <f t="shared" si="701"/>
        <v>0</v>
      </c>
      <c r="AH4965" t="s">
        <v>23</v>
      </c>
    </row>
    <row r="4966" spans="1:34" x14ac:dyDescent="0.25">
      <c r="A4966">
        <v>1249139</v>
      </c>
      <c r="B4966" t="s">
        <v>29</v>
      </c>
      <c r="C4966" t="s">
        <v>167</v>
      </c>
      <c r="D4966" t="s">
        <v>46</v>
      </c>
      <c r="E4966">
        <v>60077</v>
      </c>
      <c r="F4966" t="s">
        <v>20</v>
      </c>
      <c r="G4966" t="s">
        <v>99</v>
      </c>
      <c r="H4966">
        <v>5429</v>
      </c>
      <c r="I4966" t="s">
        <v>21</v>
      </c>
      <c r="J4966">
        <f>VLOOKUP(I4966,Key!$A$1:$C$73,2,FALSE)</f>
        <v>43.074890000000003</v>
      </c>
      <c r="K4966">
        <f>VLOOKUP(I4966,Key!$A$1:$C$73,3,FALSE)</f>
        <v>-87.882810000000006</v>
      </c>
      <c r="L4966" t="s">
        <v>80</v>
      </c>
      <c r="M4966">
        <f>VLOOKUP(L4966,Key!$A$1:$C$73,2,FALSE)</f>
        <v>43.060250000000003</v>
      </c>
      <c r="N4966">
        <f>VLOOKUP(L4966,Key!$A$1:$C$73,3,FALSE)</f>
        <v>-87.892169999999993</v>
      </c>
      <c r="O4966">
        <v>12</v>
      </c>
      <c r="P4966">
        <v>0</v>
      </c>
      <c r="Q4966">
        <v>1.8</v>
      </c>
      <c r="R4966">
        <v>1.7</v>
      </c>
      <c r="S4966">
        <v>72</v>
      </c>
      <c r="T4966">
        <f t="shared" si="693"/>
        <v>-1</v>
      </c>
      <c r="U4966" s="1">
        <v>42847</v>
      </c>
      <c r="V4966" s="13">
        <f t="shared" si="694"/>
        <v>42826</v>
      </c>
      <c r="W4966" s="14">
        <f t="shared" si="695"/>
        <v>42847</v>
      </c>
      <c r="X4966" s="1" t="str">
        <f t="shared" si="696"/>
        <v>Saturday</v>
      </c>
      <c r="Y4966" s="2">
        <v>3.6122685185185181E-2</v>
      </c>
      <c r="Z4966" s="2">
        <f t="shared" si="697"/>
        <v>4.1666666666666664E-2</v>
      </c>
      <c r="AA4966">
        <f>1</f>
        <v>1</v>
      </c>
      <c r="AB4966" s="1">
        <v>42847</v>
      </c>
      <c r="AC4966" s="13">
        <f t="shared" si="698"/>
        <v>42826</v>
      </c>
      <c r="AD4966" s="14">
        <f t="shared" si="699"/>
        <v>42847</v>
      </c>
      <c r="AE4966" s="1" t="str">
        <f t="shared" si="700"/>
        <v>Saturday</v>
      </c>
      <c r="AF4966" s="2">
        <v>4.4537037037037042E-2</v>
      </c>
      <c r="AG4966" s="2">
        <f t="shared" si="701"/>
        <v>4.1666666666666664E-2</v>
      </c>
      <c r="AH4966" t="s">
        <v>23</v>
      </c>
    </row>
    <row r="4967" spans="1:34" x14ac:dyDescent="0.25">
      <c r="A4967">
        <v>1373067</v>
      </c>
      <c r="B4967" t="s">
        <v>29</v>
      </c>
      <c r="C4967" t="s">
        <v>170</v>
      </c>
      <c r="D4967" t="s">
        <v>46</v>
      </c>
      <c r="E4967">
        <v>60423</v>
      </c>
      <c r="F4967" t="s">
        <v>20</v>
      </c>
      <c r="G4967" t="s">
        <v>32</v>
      </c>
      <c r="H4967">
        <v>11134</v>
      </c>
      <c r="I4967" t="s">
        <v>80</v>
      </c>
      <c r="J4967">
        <f>VLOOKUP(I4967,Key!$A$1:$C$73,2,FALSE)</f>
        <v>43.060250000000003</v>
      </c>
      <c r="K4967">
        <f>VLOOKUP(I4967,Key!$A$1:$C$73,3,FALSE)</f>
        <v>-87.892169999999993</v>
      </c>
      <c r="L4967" t="s">
        <v>66</v>
      </c>
      <c r="M4967">
        <f>VLOOKUP(L4967,Key!$A$1:$C$73,2,FALSE)</f>
        <v>43.078530000000001</v>
      </c>
      <c r="N4967">
        <f>VLOOKUP(L4967,Key!$A$1:$C$73,3,FALSE)</f>
        <v>-87.882620000000003</v>
      </c>
      <c r="O4967">
        <v>12</v>
      </c>
      <c r="P4967">
        <v>0</v>
      </c>
      <c r="Q4967">
        <v>1.8</v>
      </c>
      <c r="R4967">
        <v>1.7</v>
      </c>
      <c r="S4967">
        <v>72</v>
      </c>
      <c r="T4967">
        <f t="shared" si="693"/>
        <v>-1</v>
      </c>
      <c r="U4967" s="1">
        <v>42847</v>
      </c>
      <c r="V4967" s="13">
        <f t="shared" si="694"/>
        <v>42826</v>
      </c>
      <c r="W4967" s="14">
        <f t="shared" si="695"/>
        <v>42847</v>
      </c>
      <c r="X4967" s="1" t="str">
        <f t="shared" si="696"/>
        <v>Saturday</v>
      </c>
      <c r="Y4967" s="2">
        <v>0.56123842592592588</v>
      </c>
      <c r="Z4967" s="2">
        <f t="shared" si="697"/>
        <v>0.54166666666666663</v>
      </c>
      <c r="AA4967">
        <f>1</f>
        <v>1</v>
      </c>
      <c r="AB4967" s="1">
        <v>42847</v>
      </c>
      <c r="AC4967" s="13">
        <f t="shared" si="698"/>
        <v>42826</v>
      </c>
      <c r="AD4967" s="14">
        <f t="shared" si="699"/>
        <v>42847</v>
      </c>
      <c r="AE4967" s="1" t="str">
        <f t="shared" si="700"/>
        <v>Saturday</v>
      </c>
      <c r="AF4967" s="2">
        <v>0.56956018518518514</v>
      </c>
      <c r="AG4967" s="2">
        <f t="shared" si="701"/>
        <v>0.58333333333333326</v>
      </c>
      <c r="AH4967" t="s">
        <v>23</v>
      </c>
    </row>
    <row r="4968" spans="1:34" x14ac:dyDescent="0.25">
      <c r="A4968">
        <v>1560094</v>
      </c>
      <c r="B4968" t="s">
        <v>29</v>
      </c>
      <c r="C4968" t="s">
        <v>146</v>
      </c>
      <c r="D4968" t="s">
        <v>46</v>
      </c>
      <c r="E4968">
        <v>60156</v>
      </c>
      <c r="F4968" t="s">
        <v>20</v>
      </c>
      <c r="G4968" t="s">
        <v>32</v>
      </c>
      <c r="H4968">
        <v>5454</v>
      </c>
      <c r="I4968" t="s">
        <v>22</v>
      </c>
      <c r="J4968">
        <f>VLOOKUP(I4968,Key!$A$1:$C$73,2,FALSE)</f>
        <v>43.058619999999998</v>
      </c>
      <c r="K4968">
        <f>VLOOKUP(I4968,Key!$A$1:$C$73,3,FALSE)</f>
        <v>-87.885319999999993</v>
      </c>
      <c r="L4968" t="s">
        <v>80</v>
      </c>
      <c r="M4968">
        <f>VLOOKUP(L4968,Key!$A$1:$C$73,2,FALSE)</f>
        <v>43.060250000000003</v>
      </c>
      <c r="N4968">
        <f>VLOOKUP(L4968,Key!$A$1:$C$73,3,FALSE)</f>
        <v>-87.892169999999993</v>
      </c>
      <c r="O4968">
        <v>38</v>
      </c>
      <c r="P4968">
        <v>0</v>
      </c>
      <c r="Q4968">
        <v>5.7</v>
      </c>
      <c r="R4968">
        <v>5.4</v>
      </c>
      <c r="S4968">
        <v>228</v>
      </c>
      <c r="T4968">
        <f t="shared" si="693"/>
        <v>-1</v>
      </c>
      <c r="U4968" s="1">
        <v>42847</v>
      </c>
      <c r="V4968" s="13">
        <f t="shared" si="694"/>
        <v>42826</v>
      </c>
      <c r="W4968" s="14">
        <f t="shared" si="695"/>
        <v>42847</v>
      </c>
      <c r="X4968" s="1" t="str">
        <f t="shared" si="696"/>
        <v>Saturday</v>
      </c>
      <c r="Y4968" s="2">
        <v>0.57517361111111109</v>
      </c>
      <c r="Z4968" s="2">
        <f t="shared" si="697"/>
        <v>0.58333333333333326</v>
      </c>
      <c r="AA4968">
        <f>1</f>
        <v>1</v>
      </c>
      <c r="AB4968" s="1">
        <v>42847</v>
      </c>
      <c r="AC4968" s="13">
        <f t="shared" si="698"/>
        <v>42826</v>
      </c>
      <c r="AD4968" s="14">
        <f t="shared" si="699"/>
        <v>42847</v>
      </c>
      <c r="AE4968" s="1" t="str">
        <f t="shared" si="700"/>
        <v>Saturday</v>
      </c>
      <c r="AF4968" s="2">
        <v>0.60151620370370373</v>
      </c>
      <c r="AG4968" s="2">
        <f t="shared" si="701"/>
        <v>0.58333333333333326</v>
      </c>
      <c r="AH4968" t="s">
        <v>23</v>
      </c>
    </row>
    <row r="4969" spans="1:34" x14ac:dyDescent="0.25">
      <c r="A4969">
        <v>1489639</v>
      </c>
      <c r="B4969" t="s">
        <v>29</v>
      </c>
      <c r="C4969" t="s">
        <v>47</v>
      </c>
      <c r="D4969" t="s">
        <v>31</v>
      </c>
      <c r="E4969">
        <v>53202</v>
      </c>
      <c r="F4969" t="s">
        <v>20</v>
      </c>
      <c r="G4969" t="s">
        <v>32</v>
      </c>
      <c r="H4969">
        <v>997</v>
      </c>
      <c r="I4969" t="s">
        <v>48</v>
      </c>
      <c r="J4969">
        <f>VLOOKUP(I4969,Key!$A$1:$C$73,2,FALSE)</f>
        <v>43.031320000000001</v>
      </c>
      <c r="K4969">
        <f>VLOOKUP(I4969,Key!$A$1:$C$73,3,FALSE)</f>
        <v>-87.904259999999994</v>
      </c>
      <c r="L4969" t="s">
        <v>33</v>
      </c>
      <c r="M4969">
        <f>VLOOKUP(L4969,Key!$A$1:$C$73,2,FALSE)</f>
        <v>43.045712999999999</v>
      </c>
      <c r="N4969">
        <f>VLOOKUP(L4969,Key!$A$1:$C$73,3,FALSE)</f>
        <v>-87.899756999999994</v>
      </c>
      <c r="O4969">
        <v>18</v>
      </c>
      <c r="P4969">
        <v>0</v>
      </c>
      <c r="Q4969">
        <v>2.7</v>
      </c>
      <c r="R4969">
        <v>2.6</v>
      </c>
      <c r="S4969">
        <v>108</v>
      </c>
      <c r="T4969">
        <f t="shared" si="693"/>
        <v>-1</v>
      </c>
      <c r="U4969" s="1">
        <v>42847</v>
      </c>
      <c r="V4969" s="13">
        <f t="shared" si="694"/>
        <v>42826</v>
      </c>
      <c r="W4969" s="14">
        <f t="shared" si="695"/>
        <v>42847</v>
      </c>
      <c r="X4969" s="1" t="str">
        <f t="shared" si="696"/>
        <v>Saturday</v>
      </c>
      <c r="Y4969" s="2">
        <v>0.68526620370370372</v>
      </c>
      <c r="Z4969" s="2">
        <f t="shared" si="697"/>
        <v>0.66666666666666663</v>
      </c>
      <c r="AA4969">
        <f>1</f>
        <v>1</v>
      </c>
      <c r="AB4969" s="1">
        <v>42847</v>
      </c>
      <c r="AC4969" s="13">
        <f t="shared" si="698"/>
        <v>42826</v>
      </c>
      <c r="AD4969" s="14">
        <f t="shared" si="699"/>
        <v>42847</v>
      </c>
      <c r="AE4969" s="1" t="str">
        <f t="shared" si="700"/>
        <v>Saturday</v>
      </c>
      <c r="AF4969" s="2">
        <v>0.69756944444444446</v>
      </c>
      <c r="AG4969" s="2">
        <f t="shared" si="701"/>
        <v>0.70833333333333326</v>
      </c>
      <c r="AH4969" t="s">
        <v>23</v>
      </c>
    </row>
    <row r="4970" spans="1:34" x14ac:dyDescent="0.25">
      <c r="A4970">
        <v>1594547</v>
      </c>
      <c r="B4970" t="s">
        <v>29</v>
      </c>
      <c r="C4970" t="s">
        <v>47</v>
      </c>
      <c r="D4970" t="s">
        <v>31</v>
      </c>
      <c r="E4970">
        <v>53233</v>
      </c>
      <c r="F4970" t="s">
        <v>20</v>
      </c>
      <c r="G4970" t="s">
        <v>32</v>
      </c>
      <c r="H4970">
        <v>45</v>
      </c>
      <c r="I4970" t="s">
        <v>84</v>
      </c>
      <c r="J4970">
        <f>VLOOKUP(I4970,Key!$A$1:$C$73,2,FALSE)</f>
        <v>43.040154000000001</v>
      </c>
      <c r="K4970">
        <f>VLOOKUP(I4970,Key!$A$1:$C$73,3,FALSE)</f>
        <v>-87.932113000000001</v>
      </c>
      <c r="L4970" t="s">
        <v>84</v>
      </c>
      <c r="M4970">
        <f>VLOOKUP(L4970,Key!$A$1:$C$73,2,FALSE)</f>
        <v>43.040154000000001</v>
      </c>
      <c r="N4970">
        <f>VLOOKUP(L4970,Key!$A$1:$C$73,3,FALSE)</f>
        <v>-87.932113000000001</v>
      </c>
      <c r="O4970">
        <v>30</v>
      </c>
      <c r="P4970">
        <v>0</v>
      </c>
      <c r="Q4970">
        <v>4.5</v>
      </c>
      <c r="R4970">
        <v>4.3</v>
      </c>
      <c r="S4970">
        <v>180</v>
      </c>
      <c r="T4970">
        <f t="shared" si="693"/>
        <v>-1</v>
      </c>
      <c r="U4970" s="1">
        <v>42847</v>
      </c>
      <c r="V4970" s="13">
        <f t="shared" si="694"/>
        <v>42826</v>
      </c>
      <c r="W4970" s="14">
        <f t="shared" si="695"/>
        <v>42847</v>
      </c>
      <c r="X4970" s="1" t="str">
        <f t="shared" si="696"/>
        <v>Saturday</v>
      </c>
      <c r="Y4970" s="2">
        <v>0.70178240740740738</v>
      </c>
      <c r="Z4970" s="2">
        <f t="shared" si="697"/>
        <v>0.70833333333333326</v>
      </c>
      <c r="AA4970">
        <f>1</f>
        <v>1</v>
      </c>
      <c r="AB4970" s="1">
        <v>42847</v>
      </c>
      <c r="AC4970" s="13">
        <f t="shared" si="698"/>
        <v>42826</v>
      </c>
      <c r="AD4970" s="14">
        <f t="shared" si="699"/>
        <v>42847</v>
      </c>
      <c r="AE4970" s="1" t="str">
        <f t="shared" si="700"/>
        <v>Saturday</v>
      </c>
      <c r="AF4970" s="2">
        <v>0.72228009259259263</v>
      </c>
      <c r="AG4970" s="2">
        <f t="shared" si="701"/>
        <v>0.70833333333333326</v>
      </c>
      <c r="AH4970" t="s">
        <v>25</v>
      </c>
    </row>
    <row r="4971" spans="1:34" x14ac:dyDescent="0.25">
      <c r="A4971">
        <v>1249119</v>
      </c>
      <c r="B4971" t="s">
        <v>29</v>
      </c>
      <c r="C4971" t="s">
        <v>171</v>
      </c>
      <c r="D4971" t="s">
        <v>132</v>
      </c>
      <c r="E4971">
        <v>55082</v>
      </c>
      <c r="F4971" t="s">
        <v>20</v>
      </c>
      <c r="G4971" t="s">
        <v>99</v>
      </c>
      <c r="H4971">
        <v>11149</v>
      </c>
      <c r="I4971" t="s">
        <v>22</v>
      </c>
      <c r="J4971">
        <f>VLOOKUP(I4971,Key!$A$1:$C$73,2,FALSE)</f>
        <v>43.058619999999998</v>
      </c>
      <c r="K4971">
        <f>VLOOKUP(I4971,Key!$A$1:$C$73,3,FALSE)</f>
        <v>-87.885319999999993</v>
      </c>
      <c r="L4971" t="s">
        <v>66</v>
      </c>
      <c r="M4971">
        <f>VLOOKUP(L4971,Key!$A$1:$C$73,2,FALSE)</f>
        <v>43.078530000000001</v>
      </c>
      <c r="N4971">
        <f>VLOOKUP(L4971,Key!$A$1:$C$73,3,FALSE)</f>
        <v>-87.882620000000003</v>
      </c>
      <c r="O4971">
        <v>13</v>
      </c>
      <c r="P4971">
        <v>0</v>
      </c>
      <c r="Q4971">
        <v>2</v>
      </c>
      <c r="R4971">
        <v>1.9</v>
      </c>
      <c r="S4971">
        <v>78</v>
      </c>
      <c r="T4971">
        <f t="shared" si="693"/>
        <v>-1</v>
      </c>
      <c r="U4971" s="1">
        <v>42847</v>
      </c>
      <c r="V4971" s="13">
        <f t="shared" si="694"/>
        <v>42826</v>
      </c>
      <c r="W4971" s="14">
        <f t="shared" si="695"/>
        <v>42847</v>
      </c>
      <c r="X4971" s="1" t="str">
        <f t="shared" si="696"/>
        <v>Saturday</v>
      </c>
      <c r="Y4971" s="2">
        <v>0.72041666666666659</v>
      </c>
      <c r="Z4971" s="2">
        <f t="shared" si="697"/>
        <v>0.70833333333333326</v>
      </c>
      <c r="AA4971">
        <f>1</f>
        <v>1</v>
      </c>
      <c r="AB4971" s="1">
        <v>42847</v>
      </c>
      <c r="AC4971" s="13">
        <f t="shared" si="698"/>
        <v>42826</v>
      </c>
      <c r="AD4971" s="14">
        <f t="shared" si="699"/>
        <v>42847</v>
      </c>
      <c r="AE4971" s="1" t="str">
        <f t="shared" si="700"/>
        <v>Saturday</v>
      </c>
      <c r="AF4971" s="2">
        <v>0.72967592592592589</v>
      </c>
      <c r="AG4971" s="2">
        <f t="shared" si="701"/>
        <v>0.75</v>
      </c>
      <c r="AH4971" t="s">
        <v>23</v>
      </c>
    </row>
    <row r="4972" spans="1:34" x14ac:dyDescent="0.25">
      <c r="A4972">
        <v>1518070</v>
      </c>
      <c r="B4972" t="s">
        <v>29</v>
      </c>
      <c r="C4972" t="s">
        <v>47</v>
      </c>
      <c r="D4972" t="s">
        <v>31</v>
      </c>
      <c r="E4972">
        <v>53211</v>
      </c>
      <c r="F4972" t="s">
        <v>20</v>
      </c>
      <c r="G4972" t="s">
        <v>50</v>
      </c>
      <c r="H4972">
        <v>70</v>
      </c>
      <c r="I4972" t="s">
        <v>21</v>
      </c>
      <c r="J4972">
        <f>VLOOKUP(I4972,Key!$A$1:$C$73,2,FALSE)</f>
        <v>43.074890000000003</v>
      </c>
      <c r="K4972">
        <f>VLOOKUP(I4972,Key!$A$1:$C$73,3,FALSE)</f>
        <v>-87.882810000000006</v>
      </c>
      <c r="L4972" t="s">
        <v>62</v>
      </c>
      <c r="M4972">
        <f>VLOOKUP(L4972,Key!$A$1:$C$73,2,FALSE)</f>
        <v>43.052460000000004</v>
      </c>
      <c r="N4972">
        <f>VLOOKUP(L4972,Key!$A$1:$C$73,3,FALSE)</f>
        <v>-87.891000000000005</v>
      </c>
      <c r="O4972">
        <v>20</v>
      </c>
      <c r="P4972">
        <v>0</v>
      </c>
      <c r="Q4972">
        <v>3</v>
      </c>
      <c r="R4972">
        <v>2.9</v>
      </c>
      <c r="S4972">
        <v>120</v>
      </c>
      <c r="T4972">
        <f t="shared" si="693"/>
        <v>-1</v>
      </c>
      <c r="U4972" s="1">
        <v>42847</v>
      </c>
      <c r="V4972" s="13">
        <f t="shared" si="694"/>
        <v>42826</v>
      </c>
      <c r="W4972" s="14">
        <f t="shared" si="695"/>
        <v>42847</v>
      </c>
      <c r="X4972" s="1" t="str">
        <f t="shared" si="696"/>
        <v>Saturday</v>
      </c>
      <c r="Y4972" s="2">
        <v>0.72062500000000007</v>
      </c>
      <c r="Z4972" s="2">
        <f t="shared" si="697"/>
        <v>0.70833333333333326</v>
      </c>
      <c r="AA4972">
        <f>1</f>
        <v>1</v>
      </c>
      <c r="AB4972" s="1">
        <v>42847</v>
      </c>
      <c r="AC4972" s="13">
        <f t="shared" si="698"/>
        <v>42826</v>
      </c>
      <c r="AD4972" s="14">
        <f t="shared" si="699"/>
        <v>42847</v>
      </c>
      <c r="AE4972" s="1" t="str">
        <f t="shared" si="700"/>
        <v>Saturday</v>
      </c>
      <c r="AF4972" s="2">
        <v>0.73432870370370373</v>
      </c>
      <c r="AG4972" s="2">
        <f t="shared" si="701"/>
        <v>0.75</v>
      </c>
      <c r="AH4972" t="s">
        <v>23</v>
      </c>
    </row>
    <row r="4973" spans="1:34" x14ac:dyDescent="0.25">
      <c r="A4973">
        <v>1560094</v>
      </c>
      <c r="B4973" t="s">
        <v>29</v>
      </c>
      <c r="C4973" t="s">
        <v>146</v>
      </c>
      <c r="D4973" t="s">
        <v>46</v>
      </c>
      <c r="E4973">
        <v>60156</v>
      </c>
      <c r="F4973" t="s">
        <v>20</v>
      </c>
      <c r="G4973" t="s">
        <v>32</v>
      </c>
      <c r="H4973">
        <v>5438</v>
      </c>
      <c r="I4973" t="s">
        <v>22</v>
      </c>
      <c r="J4973">
        <f>VLOOKUP(I4973,Key!$A$1:$C$73,2,FALSE)</f>
        <v>43.058619999999998</v>
      </c>
      <c r="K4973">
        <f>VLOOKUP(I4973,Key!$A$1:$C$73,3,FALSE)</f>
        <v>-87.885319999999993</v>
      </c>
      <c r="L4973" t="s">
        <v>62</v>
      </c>
      <c r="M4973">
        <f>VLOOKUP(L4973,Key!$A$1:$C$73,2,FALSE)</f>
        <v>43.052460000000004</v>
      </c>
      <c r="N4973">
        <f>VLOOKUP(L4973,Key!$A$1:$C$73,3,FALSE)</f>
        <v>-87.891000000000005</v>
      </c>
      <c r="O4973">
        <v>5</v>
      </c>
      <c r="P4973">
        <v>0</v>
      </c>
      <c r="Q4973">
        <v>0.8</v>
      </c>
      <c r="R4973">
        <v>0.7</v>
      </c>
      <c r="S4973">
        <v>30</v>
      </c>
      <c r="T4973">
        <f t="shared" si="693"/>
        <v>-1</v>
      </c>
      <c r="U4973" s="1">
        <v>42847</v>
      </c>
      <c r="V4973" s="13">
        <f t="shared" si="694"/>
        <v>42826</v>
      </c>
      <c r="W4973" s="14">
        <f t="shared" si="695"/>
        <v>42847</v>
      </c>
      <c r="X4973" s="1" t="str">
        <f t="shared" si="696"/>
        <v>Saturday</v>
      </c>
      <c r="Y4973" s="2">
        <v>0.74761574074074078</v>
      </c>
      <c r="Z4973" s="2">
        <f t="shared" si="697"/>
        <v>0.75</v>
      </c>
      <c r="AA4973">
        <f>1</f>
        <v>1</v>
      </c>
      <c r="AB4973" s="1">
        <v>42847</v>
      </c>
      <c r="AC4973" s="13">
        <f t="shared" si="698"/>
        <v>42826</v>
      </c>
      <c r="AD4973" s="14">
        <f t="shared" si="699"/>
        <v>42847</v>
      </c>
      <c r="AE4973" s="1" t="str">
        <f t="shared" si="700"/>
        <v>Saturday</v>
      </c>
      <c r="AF4973" s="2">
        <v>0.7513657407407407</v>
      </c>
      <c r="AG4973" s="2">
        <f t="shared" si="701"/>
        <v>0.75</v>
      </c>
      <c r="AH4973" t="s">
        <v>23</v>
      </c>
    </row>
    <row r="4974" spans="1:34" x14ac:dyDescent="0.25">
      <c r="A4974">
        <v>1359310</v>
      </c>
      <c r="B4974" t="s">
        <v>29</v>
      </c>
      <c r="C4974" t="s">
        <v>47</v>
      </c>
      <c r="D4974" t="s">
        <v>31</v>
      </c>
      <c r="E4974">
        <v>53202</v>
      </c>
      <c r="F4974" t="s">
        <v>20</v>
      </c>
      <c r="G4974" t="s">
        <v>32</v>
      </c>
      <c r="H4974">
        <v>31</v>
      </c>
      <c r="I4974" t="s">
        <v>40</v>
      </c>
      <c r="J4974">
        <f>VLOOKUP(I4974,Key!$A$1:$C$73,2,FALSE)</f>
        <v>43.06033</v>
      </c>
      <c r="K4974">
        <f>VLOOKUP(I4974,Key!$A$1:$C$73,3,FALSE)</f>
        <v>-87.89546</v>
      </c>
      <c r="L4974" t="s">
        <v>22</v>
      </c>
      <c r="M4974">
        <f>VLOOKUP(L4974,Key!$A$1:$C$73,2,FALSE)</f>
        <v>43.058619999999998</v>
      </c>
      <c r="N4974">
        <f>VLOOKUP(L4974,Key!$A$1:$C$73,3,FALSE)</f>
        <v>-87.885319999999993</v>
      </c>
      <c r="O4974">
        <v>4</v>
      </c>
      <c r="P4974">
        <v>0</v>
      </c>
      <c r="Q4974">
        <v>0.6</v>
      </c>
      <c r="R4974">
        <v>0.6</v>
      </c>
      <c r="S4974">
        <v>24</v>
      </c>
      <c r="T4974">
        <f t="shared" si="693"/>
        <v>-1</v>
      </c>
      <c r="U4974" s="1">
        <v>42847</v>
      </c>
      <c r="V4974" s="13">
        <f t="shared" si="694"/>
        <v>42826</v>
      </c>
      <c r="W4974" s="14">
        <f t="shared" si="695"/>
        <v>42847</v>
      </c>
      <c r="X4974" s="1" t="str">
        <f t="shared" si="696"/>
        <v>Saturday</v>
      </c>
      <c r="Y4974" s="2">
        <v>0.79215277777777782</v>
      </c>
      <c r="Z4974" s="2">
        <f t="shared" si="697"/>
        <v>0.79166666666666663</v>
      </c>
      <c r="AA4974">
        <f>1</f>
        <v>1</v>
      </c>
      <c r="AB4974" s="1">
        <v>42847</v>
      </c>
      <c r="AC4974" s="13">
        <f t="shared" si="698"/>
        <v>42826</v>
      </c>
      <c r="AD4974" s="14">
        <f t="shared" si="699"/>
        <v>42847</v>
      </c>
      <c r="AE4974" s="1" t="str">
        <f t="shared" si="700"/>
        <v>Saturday</v>
      </c>
      <c r="AF4974" s="2">
        <v>0.79499999999999993</v>
      </c>
      <c r="AG4974" s="2">
        <f t="shared" si="701"/>
        <v>0.79166666666666663</v>
      </c>
      <c r="AH4974" t="s">
        <v>23</v>
      </c>
    </row>
    <row r="4975" spans="1:34" x14ac:dyDescent="0.25">
      <c r="A4975">
        <v>1432390</v>
      </c>
      <c r="B4975" t="s">
        <v>29</v>
      </c>
      <c r="C4975" t="s">
        <v>47</v>
      </c>
      <c r="D4975" t="s">
        <v>31</v>
      </c>
      <c r="E4975">
        <v>53233</v>
      </c>
      <c r="F4975" t="s">
        <v>20</v>
      </c>
      <c r="G4975" t="s">
        <v>32</v>
      </c>
      <c r="H4975">
        <v>11157</v>
      </c>
      <c r="I4975" t="s">
        <v>84</v>
      </c>
      <c r="J4975">
        <f>VLOOKUP(I4975,Key!$A$1:$C$73,2,FALSE)</f>
        <v>43.040154000000001</v>
      </c>
      <c r="K4975">
        <f>VLOOKUP(I4975,Key!$A$1:$C$73,3,FALSE)</f>
        <v>-87.932113000000001</v>
      </c>
      <c r="L4975" t="s">
        <v>62</v>
      </c>
      <c r="M4975">
        <f>VLOOKUP(L4975,Key!$A$1:$C$73,2,FALSE)</f>
        <v>43.052460000000004</v>
      </c>
      <c r="N4975">
        <f>VLOOKUP(L4975,Key!$A$1:$C$73,3,FALSE)</f>
        <v>-87.891000000000005</v>
      </c>
      <c r="O4975">
        <v>34</v>
      </c>
      <c r="P4975">
        <v>0</v>
      </c>
      <c r="Q4975">
        <v>5.0999999999999996</v>
      </c>
      <c r="R4975">
        <v>4.8</v>
      </c>
      <c r="S4975">
        <v>204</v>
      </c>
      <c r="T4975">
        <f t="shared" si="693"/>
        <v>-1</v>
      </c>
      <c r="U4975" s="1">
        <v>42848</v>
      </c>
      <c r="V4975" s="13">
        <f t="shared" si="694"/>
        <v>42826</v>
      </c>
      <c r="W4975" s="14">
        <f t="shared" si="695"/>
        <v>42848</v>
      </c>
      <c r="X4975" s="1" t="str">
        <f t="shared" si="696"/>
        <v>Sunday</v>
      </c>
      <c r="Y4975" s="2">
        <v>0.49372685185185183</v>
      </c>
      <c r="Z4975" s="2">
        <f t="shared" si="697"/>
        <v>0.5</v>
      </c>
      <c r="AA4975">
        <f>1</f>
        <v>1</v>
      </c>
      <c r="AB4975" s="1">
        <v>42848</v>
      </c>
      <c r="AC4975" s="13">
        <f t="shared" si="698"/>
        <v>42826</v>
      </c>
      <c r="AD4975" s="14">
        <f t="shared" si="699"/>
        <v>42848</v>
      </c>
      <c r="AE4975" s="1" t="str">
        <f t="shared" si="700"/>
        <v>Sunday</v>
      </c>
      <c r="AF4975" s="2">
        <v>0.51674768518518521</v>
      </c>
      <c r="AG4975" s="2">
        <f t="shared" si="701"/>
        <v>0.5</v>
      </c>
      <c r="AH4975" t="s">
        <v>23</v>
      </c>
    </row>
    <row r="4976" spans="1:34" x14ac:dyDescent="0.25">
      <c r="A4976">
        <v>1590368</v>
      </c>
      <c r="B4976" t="s">
        <v>29</v>
      </c>
      <c r="C4976" t="s">
        <v>103</v>
      </c>
      <c r="D4976" t="s">
        <v>31</v>
      </c>
      <c r="E4976">
        <v>53212</v>
      </c>
      <c r="F4976" t="s">
        <v>20</v>
      </c>
      <c r="G4976" t="s">
        <v>32</v>
      </c>
      <c r="H4976">
        <v>5425</v>
      </c>
      <c r="I4976" t="s">
        <v>42</v>
      </c>
      <c r="J4976">
        <f>VLOOKUP(I4976,Key!$A$1:$C$73,2,FALSE)</f>
        <v>43.038719999999998</v>
      </c>
      <c r="K4976">
        <f>VLOOKUP(I4976,Key!$A$1:$C$73,3,FALSE)</f>
        <v>-87.905339999999995</v>
      </c>
      <c r="L4976" t="s">
        <v>33</v>
      </c>
      <c r="M4976">
        <f>VLOOKUP(L4976,Key!$A$1:$C$73,2,FALSE)</f>
        <v>43.045712999999999</v>
      </c>
      <c r="N4976">
        <f>VLOOKUP(L4976,Key!$A$1:$C$73,3,FALSE)</f>
        <v>-87.899756999999994</v>
      </c>
      <c r="O4976">
        <v>7</v>
      </c>
      <c r="P4976">
        <v>0</v>
      </c>
      <c r="Q4976">
        <v>1.1000000000000001</v>
      </c>
      <c r="R4976">
        <v>1</v>
      </c>
      <c r="S4976">
        <v>42</v>
      </c>
      <c r="T4976">
        <f t="shared" si="693"/>
        <v>-1</v>
      </c>
      <c r="U4976" s="1">
        <v>42848</v>
      </c>
      <c r="V4976" s="13">
        <f t="shared" si="694"/>
        <v>42826</v>
      </c>
      <c r="W4976" s="14">
        <f t="shared" si="695"/>
        <v>42848</v>
      </c>
      <c r="X4976" s="1" t="str">
        <f t="shared" si="696"/>
        <v>Sunday</v>
      </c>
      <c r="Y4976" s="2">
        <v>0.50412037037037039</v>
      </c>
      <c r="Z4976" s="2">
        <f t="shared" si="697"/>
        <v>0.5</v>
      </c>
      <c r="AA4976">
        <f>1</f>
        <v>1</v>
      </c>
      <c r="AB4976" s="1">
        <v>42848</v>
      </c>
      <c r="AC4976" s="13">
        <f t="shared" si="698"/>
        <v>42826</v>
      </c>
      <c r="AD4976" s="14">
        <f t="shared" si="699"/>
        <v>42848</v>
      </c>
      <c r="AE4976" s="1" t="str">
        <f t="shared" si="700"/>
        <v>Sunday</v>
      </c>
      <c r="AF4976" s="2">
        <v>0.5087962962962963</v>
      </c>
      <c r="AG4976" s="2">
        <f t="shared" si="701"/>
        <v>0.5</v>
      </c>
      <c r="AH4976" t="s">
        <v>23</v>
      </c>
    </row>
    <row r="4977" spans="1:34" x14ac:dyDescent="0.25">
      <c r="A4977">
        <v>1252829</v>
      </c>
      <c r="B4977" t="s">
        <v>29</v>
      </c>
      <c r="C4977" t="s">
        <v>172</v>
      </c>
      <c r="D4977" t="s">
        <v>31</v>
      </c>
      <c r="E4977">
        <v>54701</v>
      </c>
      <c r="F4977" t="s">
        <v>20</v>
      </c>
      <c r="G4977" t="s">
        <v>99</v>
      </c>
      <c r="H4977">
        <v>34</v>
      </c>
      <c r="I4977" t="s">
        <v>66</v>
      </c>
      <c r="J4977">
        <f>VLOOKUP(I4977,Key!$A$1:$C$73,2,FALSE)</f>
        <v>43.078530000000001</v>
      </c>
      <c r="K4977">
        <f>VLOOKUP(I4977,Key!$A$1:$C$73,3,FALSE)</f>
        <v>-87.882620000000003</v>
      </c>
      <c r="L4977" t="s">
        <v>80</v>
      </c>
      <c r="M4977">
        <f>VLOOKUP(L4977,Key!$A$1:$C$73,2,FALSE)</f>
        <v>43.060250000000003</v>
      </c>
      <c r="N4977">
        <f>VLOOKUP(L4977,Key!$A$1:$C$73,3,FALSE)</f>
        <v>-87.892169999999993</v>
      </c>
      <c r="O4977">
        <v>9</v>
      </c>
      <c r="P4977">
        <v>0</v>
      </c>
      <c r="Q4977">
        <v>1.4</v>
      </c>
      <c r="R4977">
        <v>1.3</v>
      </c>
      <c r="S4977">
        <v>54</v>
      </c>
      <c r="T4977">
        <f t="shared" si="693"/>
        <v>-1</v>
      </c>
      <c r="U4977" s="1">
        <v>42842</v>
      </c>
      <c r="V4977" s="13">
        <f t="shared" si="694"/>
        <v>42826</v>
      </c>
      <c r="W4977" s="14">
        <f t="shared" si="695"/>
        <v>42842</v>
      </c>
      <c r="X4977" s="1" t="str">
        <f t="shared" si="696"/>
        <v>Monday</v>
      </c>
      <c r="Y4977" s="2">
        <v>0.24454861111111112</v>
      </c>
      <c r="Z4977" s="2">
        <f t="shared" si="697"/>
        <v>0.25</v>
      </c>
      <c r="AA4977">
        <f>1</f>
        <v>1</v>
      </c>
      <c r="AB4977" s="1">
        <v>42842</v>
      </c>
      <c r="AC4977" s="13">
        <f t="shared" si="698"/>
        <v>42826</v>
      </c>
      <c r="AD4977" s="14">
        <f t="shared" si="699"/>
        <v>42842</v>
      </c>
      <c r="AE4977" s="1" t="str">
        <f t="shared" si="700"/>
        <v>Monday</v>
      </c>
      <c r="AF4977" s="2">
        <v>0.25125000000000003</v>
      </c>
      <c r="AG4977" s="2">
        <f t="shared" si="701"/>
        <v>0.25</v>
      </c>
      <c r="AH4977" t="s">
        <v>23</v>
      </c>
    </row>
    <row r="4978" spans="1:34" x14ac:dyDescent="0.25">
      <c r="A4978">
        <v>1378810</v>
      </c>
      <c r="B4978" t="s">
        <v>29</v>
      </c>
      <c r="C4978" t="s">
        <v>103</v>
      </c>
      <c r="D4978" t="s">
        <v>31</v>
      </c>
      <c r="E4978">
        <v>53211</v>
      </c>
      <c r="F4978" t="s">
        <v>20</v>
      </c>
      <c r="G4978" t="s">
        <v>32</v>
      </c>
      <c r="H4978">
        <v>5545</v>
      </c>
      <c r="I4978" t="s">
        <v>63</v>
      </c>
      <c r="J4978">
        <f>VLOOKUP(I4978,Key!$A$1:$C$73,2,FALSE)</f>
        <v>43.066893999999998</v>
      </c>
      <c r="K4978">
        <f>VLOOKUP(I4978,Key!$A$1:$C$73,3,FALSE)</f>
        <v>-87.877936000000005</v>
      </c>
      <c r="L4978" t="s">
        <v>21</v>
      </c>
      <c r="M4978">
        <f>VLOOKUP(L4978,Key!$A$1:$C$73,2,FALSE)</f>
        <v>43.074890000000003</v>
      </c>
      <c r="N4978">
        <f>VLOOKUP(L4978,Key!$A$1:$C$73,3,FALSE)</f>
        <v>-87.882810000000006</v>
      </c>
      <c r="O4978">
        <v>5</v>
      </c>
      <c r="P4978">
        <v>0</v>
      </c>
      <c r="Q4978">
        <v>0.8</v>
      </c>
      <c r="R4978">
        <v>0.7</v>
      </c>
      <c r="S4978">
        <v>30</v>
      </c>
      <c r="T4978">
        <f t="shared" si="693"/>
        <v>-1</v>
      </c>
      <c r="U4978" s="1">
        <v>42842</v>
      </c>
      <c r="V4978" s="13">
        <f t="shared" si="694"/>
        <v>42826</v>
      </c>
      <c r="W4978" s="14">
        <f t="shared" si="695"/>
        <v>42842</v>
      </c>
      <c r="X4978" s="1" t="str">
        <f t="shared" si="696"/>
        <v>Monday</v>
      </c>
      <c r="Y4978" s="2">
        <v>0.39187499999999997</v>
      </c>
      <c r="Z4978" s="2">
        <f t="shared" si="697"/>
        <v>0.375</v>
      </c>
      <c r="AA4978">
        <f>1</f>
        <v>1</v>
      </c>
      <c r="AB4978" s="1">
        <v>42842</v>
      </c>
      <c r="AC4978" s="13">
        <f t="shared" si="698"/>
        <v>42826</v>
      </c>
      <c r="AD4978" s="14">
        <f t="shared" si="699"/>
        <v>42842</v>
      </c>
      <c r="AE4978" s="1" t="str">
        <f t="shared" si="700"/>
        <v>Monday</v>
      </c>
      <c r="AF4978" s="2">
        <v>0.39513888888888887</v>
      </c>
      <c r="AG4978" s="2">
        <f t="shared" si="701"/>
        <v>0.375</v>
      </c>
      <c r="AH4978" t="s">
        <v>23</v>
      </c>
    </row>
    <row r="4979" spans="1:34" x14ac:dyDescent="0.25">
      <c r="A4979">
        <v>1371872</v>
      </c>
      <c r="B4979" t="s">
        <v>29</v>
      </c>
      <c r="C4979" t="s">
        <v>35</v>
      </c>
      <c r="D4979" t="s">
        <v>31</v>
      </c>
      <c r="E4979">
        <v>53222</v>
      </c>
      <c r="F4979" t="s">
        <v>20</v>
      </c>
      <c r="G4979" t="s">
        <v>32</v>
      </c>
      <c r="H4979">
        <v>46</v>
      </c>
      <c r="I4979" t="s">
        <v>21</v>
      </c>
      <c r="J4979">
        <f>VLOOKUP(I4979,Key!$A$1:$C$73,2,FALSE)</f>
        <v>43.074890000000003</v>
      </c>
      <c r="K4979">
        <f>VLOOKUP(I4979,Key!$A$1:$C$73,3,FALSE)</f>
        <v>-87.882810000000006</v>
      </c>
      <c r="L4979" t="s">
        <v>21</v>
      </c>
      <c r="M4979">
        <f>VLOOKUP(L4979,Key!$A$1:$C$73,2,FALSE)</f>
        <v>43.074890000000003</v>
      </c>
      <c r="N4979">
        <f>VLOOKUP(L4979,Key!$A$1:$C$73,3,FALSE)</f>
        <v>-87.882810000000006</v>
      </c>
      <c r="O4979">
        <v>3</v>
      </c>
      <c r="P4979">
        <v>0</v>
      </c>
      <c r="Q4979">
        <v>0.5</v>
      </c>
      <c r="R4979">
        <v>0.4</v>
      </c>
      <c r="S4979">
        <v>18</v>
      </c>
      <c r="T4979">
        <f t="shared" si="693"/>
        <v>-1</v>
      </c>
      <c r="U4979" s="1">
        <v>42842</v>
      </c>
      <c r="V4979" s="13">
        <f t="shared" si="694"/>
        <v>42826</v>
      </c>
      <c r="W4979" s="14">
        <f t="shared" si="695"/>
        <v>42842</v>
      </c>
      <c r="X4979" s="1" t="str">
        <f t="shared" si="696"/>
        <v>Monday</v>
      </c>
      <c r="Y4979" s="2">
        <v>0.58113425925925932</v>
      </c>
      <c r="Z4979" s="2">
        <f t="shared" si="697"/>
        <v>0.58333333333333326</v>
      </c>
      <c r="AA4979">
        <f>1</f>
        <v>1</v>
      </c>
      <c r="AB4979" s="1">
        <v>42842</v>
      </c>
      <c r="AC4979" s="13">
        <f t="shared" si="698"/>
        <v>42826</v>
      </c>
      <c r="AD4979" s="14">
        <f t="shared" si="699"/>
        <v>42842</v>
      </c>
      <c r="AE4979" s="1" t="str">
        <f t="shared" si="700"/>
        <v>Monday</v>
      </c>
      <c r="AF4979" s="2">
        <v>0.58278935185185188</v>
      </c>
      <c r="AG4979" s="2">
        <f t="shared" si="701"/>
        <v>0.58333333333333326</v>
      </c>
      <c r="AH4979" t="s">
        <v>25</v>
      </c>
    </row>
    <row r="4980" spans="1:34" x14ac:dyDescent="0.25">
      <c r="A4980">
        <v>1451574</v>
      </c>
      <c r="B4980" t="s">
        <v>29</v>
      </c>
      <c r="C4980" t="s">
        <v>47</v>
      </c>
      <c r="D4980" t="s">
        <v>31</v>
      </c>
      <c r="E4980">
        <v>53211</v>
      </c>
      <c r="F4980" t="s">
        <v>20</v>
      </c>
      <c r="G4980" t="s">
        <v>32</v>
      </c>
      <c r="H4980">
        <v>103</v>
      </c>
      <c r="I4980" t="s">
        <v>24</v>
      </c>
      <c r="J4980">
        <f>VLOOKUP(I4980,Key!$A$1:$C$73,2,FALSE)</f>
        <v>43.074655999999997</v>
      </c>
      <c r="K4980">
        <f>VLOOKUP(I4980,Key!$A$1:$C$73,3,FALSE)</f>
        <v>-87.889011999999994</v>
      </c>
      <c r="L4980" t="s">
        <v>65</v>
      </c>
      <c r="M4980">
        <f>VLOOKUP(L4980,Key!$A$1:$C$73,2,FALSE)</f>
        <v>43.077359999999999</v>
      </c>
      <c r="N4980">
        <f>VLOOKUP(L4980,Key!$A$1:$C$73,3,FALSE)</f>
        <v>-87.880769999999998</v>
      </c>
      <c r="O4980">
        <v>6</v>
      </c>
      <c r="P4980">
        <v>0</v>
      </c>
      <c r="Q4980">
        <v>0.9</v>
      </c>
      <c r="R4980">
        <v>0.9</v>
      </c>
      <c r="S4980">
        <v>36</v>
      </c>
      <c r="T4980">
        <f t="shared" si="693"/>
        <v>-1</v>
      </c>
      <c r="U4980" s="1">
        <v>42842</v>
      </c>
      <c r="V4980" s="13">
        <f t="shared" si="694"/>
        <v>42826</v>
      </c>
      <c r="W4980" s="14">
        <f t="shared" si="695"/>
        <v>42842</v>
      </c>
      <c r="X4980" s="1" t="str">
        <f t="shared" si="696"/>
        <v>Monday</v>
      </c>
      <c r="Y4980" s="2">
        <v>0.59903935185185186</v>
      </c>
      <c r="Z4980" s="2">
        <f t="shared" si="697"/>
        <v>0.58333333333333326</v>
      </c>
      <c r="AA4980">
        <f>1</f>
        <v>1</v>
      </c>
      <c r="AB4980" s="1">
        <v>42842</v>
      </c>
      <c r="AC4980" s="13">
        <f t="shared" si="698"/>
        <v>42826</v>
      </c>
      <c r="AD4980" s="14">
        <f t="shared" si="699"/>
        <v>42842</v>
      </c>
      <c r="AE4980" s="1" t="str">
        <f t="shared" si="700"/>
        <v>Monday</v>
      </c>
      <c r="AF4980" s="2">
        <v>0.60322916666666659</v>
      </c>
      <c r="AG4980" s="2">
        <f t="shared" si="701"/>
        <v>0.58333333333333326</v>
      </c>
      <c r="AH4980" t="s">
        <v>23</v>
      </c>
    </row>
    <row r="4981" spans="1:34" x14ac:dyDescent="0.25">
      <c r="A4981">
        <v>1279843</v>
      </c>
      <c r="B4981" t="s">
        <v>29</v>
      </c>
      <c r="C4981" t="s">
        <v>47</v>
      </c>
      <c r="D4981" t="s">
        <v>31</v>
      </c>
      <c r="E4981">
        <v>53211</v>
      </c>
      <c r="F4981" t="s">
        <v>20</v>
      </c>
      <c r="G4981" t="s">
        <v>32</v>
      </c>
      <c r="H4981">
        <v>5491</v>
      </c>
      <c r="I4981" t="s">
        <v>21</v>
      </c>
      <c r="J4981">
        <f>VLOOKUP(I4981,Key!$A$1:$C$73,2,FALSE)</f>
        <v>43.074890000000003</v>
      </c>
      <c r="K4981">
        <f>VLOOKUP(I4981,Key!$A$1:$C$73,3,FALSE)</f>
        <v>-87.882810000000006</v>
      </c>
      <c r="L4981" t="s">
        <v>63</v>
      </c>
      <c r="M4981">
        <f>VLOOKUP(L4981,Key!$A$1:$C$73,2,FALSE)</f>
        <v>43.066893999999998</v>
      </c>
      <c r="N4981">
        <f>VLOOKUP(L4981,Key!$A$1:$C$73,3,FALSE)</f>
        <v>-87.877936000000005</v>
      </c>
      <c r="O4981">
        <v>5</v>
      </c>
      <c r="P4981">
        <v>0</v>
      </c>
      <c r="Q4981">
        <v>0.8</v>
      </c>
      <c r="R4981">
        <v>0.7</v>
      </c>
      <c r="S4981">
        <v>30</v>
      </c>
      <c r="T4981">
        <f t="shared" si="693"/>
        <v>-1</v>
      </c>
      <c r="U4981" s="1">
        <v>42842</v>
      </c>
      <c r="V4981" s="13">
        <f t="shared" si="694"/>
        <v>42826</v>
      </c>
      <c r="W4981" s="14">
        <f t="shared" si="695"/>
        <v>42842</v>
      </c>
      <c r="X4981" s="1" t="str">
        <f t="shared" si="696"/>
        <v>Monday</v>
      </c>
      <c r="Y4981" s="2">
        <v>0.6630787037037037</v>
      </c>
      <c r="Z4981" s="2">
        <f t="shared" si="697"/>
        <v>0.66666666666666663</v>
      </c>
      <c r="AA4981">
        <f>1</f>
        <v>1</v>
      </c>
      <c r="AB4981" s="1">
        <v>42842</v>
      </c>
      <c r="AC4981" s="13">
        <f t="shared" si="698"/>
        <v>42826</v>
      </c>
      <c r="AD4981" s="14">
        <f t="shared" si="699"/>
        <v>42842</v>
      </c>
      <c r="AE4981" s="1" t="str">
        <f t="shared" si="700"/>
        <v>Monday</v>
      </c>
      <c r="AF4981" s="2">
        <v>0.66652777777777772</v>
      </c>
      <c r="AG4981" s="2">
        <f t="shared" si="701"/>
        <v>0.66666666666666663</v>
      </c>
      <c r="AH4981" t="s">
        <v>23</v>
      </c>
    </row>
    <row r="4982" spans="1:34" x14ac:dyDescent="0.25">
      <c r="A4982">
        <v>1255543</v>
      </c>
      <c r="B4982" t="s">
        <v>29</v>
      </c>
      <c r="C4982" t="s">
        <v>120</v>
      </c>
      <c r="D4982" t="s">
        <v>31</v>
      </c>
      <c r="E4982">
        <v>53105</v>
      </c>
      <c r="F4982" t="s">
        <v>20</v>
      </c>
      <c r="G4982" t="s">
        <v>99</v>
      </c>
      <c r="H4982">
        <v>103</v>
      </c>
      <c r="I4982" t="s">
        <v>65</v>
      </c>
      <c r="J4982">
        <f>VLOOKUP(I4982,Key!$A$1:$C$73,2,FALSE)</f>
        <v>43.077359999999999</v>
      </c>
      <c r="K4982">
        <f>VLOOKUP(I4982,Key!$A$1:$C$73,3,FALSE)</f>
        <v>-87.880769999999998</v>
      </c>
      <c r="L4982" t="s">
        <v>24</v>
      </c>
      <c r="M4982">
        <f>VLOOKUP(L4982,Key!$A$1:$C$73,2,FALSE)</f>
        <v>43.074655999999997</v>
      </c>
      <c r="N4982">
        <f>VLOOKUP(L4982,Key!$A$1:$C$73,3,FALSE)</f>
        <v>-87.889011999999994</v>
      </c>
      <c r="O4982">
        <v>8</v>
      </c>
      <c r="P4982">
        <v>0</v>
      </c>
      <c r="Q4982">
        <v>1.2</v>
      </c>
      <c r="R4982">
        <v>1.1000000000000001</v>
      </c>
      <c r="S4982">
        <v>48</v>
      </c>
      <c r="T4982">
        <f t="shared" si="693"/>
        <v>-1</v>
      </c>
      <c r="U4982" s="1">
        <v>42842</v>
      </c>
      <c r="V4982" s="13">
        <f t="shared" si="694"/>
        <v>42826</v>
      </c>
      <c r="W4982" s="14">
        <f t="shared" si="695"/>
        <v>42842</v>
      </c>
      <c r="X4982" s="1" t="str">
        <f t="shared" si="696"/>
        <v>Monday</v>
      </c>
      <c r="Y4982" s="2">
        <v>0.69918981481481479</v>
      </c>
      <c r="Z4982" s="2">
        <f t="shared" si="697"/>
        <v>0.70833333333333326</v>
      </c>
      <c r="AA4982">
        <f>1</f>
        <v>1</v>
      </c>
      <c r="AB4982" s="1">
        <v>42842</v>
      </c>
      <c r="AC4982" s="13">
        <f t="shared" si="698"/>
        <v>42826</v>
      </c>
      <c r="AD4982" s="14">
        <f t="shared" si="699"/>
        <v>42842</v>
      </c>
      <c r="AE4982" s="1" t="str">
        <f t="shared" si="700"/>
        <v>Monday</v>
      </c>
      <c r="AF4982" s="2">
        <v>0.70478009259259267</v>
      </c>
      <c r="AG4982" s="2">
        <f t="shared" si="701"/>
        <v>0.70833333333333326</v>
      </c>
      <c r="AH4982" t="s">
        <v>23</v>
      </c>
    </row>
    <row r="4983" spans="1:34" x14ac:dyDescent="0.25">
      <c r="A4983">
        <v>1518070</v>
      </c>
      <c r="B4983" t="s">
        <v>29</v>
      </c>
      <c r="C4983" t="s">
        <v>47</v>
      </c>
      <c r="D4983" t="s">
        <v>31</v>
      </c>
      <c r="E4983">
        <v>53211</v>
      </c>
      <c r="F4983" t="s">
        <v>20</v>
      </c>
      <c r="G4983" t="s">
        <v>50</v>
      </c>
      <c r="H4983">
        <v>11075</v>
      </c>
      <c r="I4983" t="s">
        <v>86</v>
      </c>
      <c r="J4983">
        <f>VLOOKUP(I4983,Key!$A$1:$C$73,2,FALSE)</f>
        <v>43.052549999999997</v>
      </c>
      <c r="K4983">
        <f>VLOOKUP(I4983,Key!$A$1:$C$73,3,FALSE)</f>
        <v>-87.909329999999997</v>
      </c>
      <c r="L4983" t="s">
        <v>64</v>
      </c>
      <c r="M4983">
        <f>VLOOKUP(L4983,Key!$A$1:$C$73,2,FALSE)</f>
        <v>43.069021999999997</v>
      </c>
      <c r="N4983">
        <f>VLOOKUP(L4983,Key!$A$1:$C$73,3,FALSE)</f>
        <v>-87.887940999999998</v>
      </c>
      <c r="O4983">
        <v>15</v>
      </c>
      <c r="P4983">
        <v>0</v>
      </c>
      <c r="Q4983">
        <v>2.2999999999999998</v>
      </c>
      <c r="R4983">
        <v>2.1</v>
      </c>
      <c r="S4983">
        <v>90</v>
      </c>
      <c r="T4983">
        <f t="shared" si="693"/>
        <v>-1</v>
      </c>
      <c r="U4983" s="1">
        <v>42842</v>
      </c>
      <c r="V4983" s="13">
        <f t="shared" si="694"/>
        <v>42826</v>
      </c>
      <c r="W4983" s="14">
        <f t="shared" si="695"/>
        <v>42842</v>
      </c>
      <c r="X4983" s="1" t="str">
        <f t="shared" si="696"/>
        <v>Monday</v>
      </c>
      <c r="Y4983" s="2">
        <v>0.74053240740740733</v>
      </c>
      <c r="Z4983" s="2">
        <f t="shared" si="697"/>
        <v>0.75</v>
      </c>
      <c r="AA4983">
        <f>1</f>
        <v>1</v>
      </c>
      <c r="AB4983" s="1">
        <v>42842</v>
      </c>
      <c r="AC4983" s="13">
        <f t="shared" si="698"/>
        <v>42826</v>
      </c>
      <c r="AD4983" s="14">
        <f t="shared" si="699"/>
        <v>42842</v>
      </c>
      <c r="AE4983" s="1" t="str">
        <f t="shared" si="700"/>
        <v>Monday</v>
      </c>
      <c r="AF4983" s="2">
        <v>0.75072916666666656</v>
      </c>
      <c r="AG4983" s="2">
        <f t="shared" si="701"/>
        <v>0.75</v>
      </c>
      <c r="AH4983" t="s">
        <v>23</v>
      </c>
    </row>
    <row r="4984" spans="1:34" x14ac:dyDescent="0.25">
      <c r="A4984">
        <v>1249603</v>
      </c>
      <c r="B4984" t="s">
        <v>29</v>
      </c>
      <c r="C4984" t="s">
        <v>127</v>
      </c>
      <c r="D4984" t="s">
        <v>31</v>
      </c>
      <c r="E4984">
        <v>53705</v>
      </c>
      <c r="F4984" t="s">
        <v>20</v>
      </c>
      <c r="G4984" t="s">
        <v>99</v>
      </c>
      <c r="H4984">
        <v>231</v>
      </c>
      <c r="I4984" t="s">
        <v>21</v>
      </c>
      <c r="J4984">
        <f>VLOOKUP(I4984,Key!$A$1:$C$73,2,FALSE)</f>
        <v>43.074890000000003</v>
      </c>
      <c r="K4984">
        <f>VLOOKUP(I4984,Key!$A$1:$C$73,3,FALSE)</f>
        <v>-87.882810000000006</v>
      </c>
      <c r="L4984" t="s">
        <v>80</v>
      </c>
      <c r="M4984">
        <f>VLOOKUP(L4984,Key!$A$1:$C$73,2,FALSE)</f>
        <v>43.060250000000003</v>
      </c>
      <c r="N4984">
        <f>VLOOKUP(L4984,Key!$A$1:$C$73,3,FALSE)</f>
        <v>-87.892169999999993</v>
      </c>
      <c r="O4984">
        <v>12</v>
      </c>
      <c r="P4984">
        <v>0</v>
      </c>
      <c r="Q4984">
        <v>1.8</v>
      </c>
      <c r="R4984">
        <v>1.7</v>
      </c>
      <c r="S4984">
        <v>72</v>
      </c>
      <c r="T4984">
        <f t="shared" si="693"/>
        <v>-1</v>
      </c>
      <c r="U4984" s="1">
        <v>42842</v>
      </c>
      <c r="V4984" s="13">
        <f t="shared" si="694"/>
        <v>42826</v>
      </c>
      <c r="W4984" s="14">
        <f t="shared" si="695"/>
        <v>42842</v>
      </c>
      <c r="X4984" s="1" t="str">
        <f t="shared" si="696"/>
        <v>Monday</v>
      </c>
      <c r="Y4984" s="2">
        <v>0.78409722222222233</v>
      </c>
      <c r="Z4984" s="2">
        <f t="shared" si="697"/>
        <v>0.79166666666666663</v>
      </c>
      <c r="AA4984">
        <f>1</f>
        <v>1</v>
      </c>
      <c r="AB4984" s="1">
        <v>42842</v>
      </c>
      <c r="AC4984" s="13">
        <f t="shared" si="698"/>
        <v>42826</v>
      </c>
      <c r="AD4984" s="14">
        <f t="shared" si="699"/>
        <v>42842</v>
      </c>
      <c r="AE4984" s="1" t="str">
        <f t="shared" si="700"/>
        <v>Monday</v>
      </c>
      <c r="AF4984" s="2">
        <v>0.79256944444444455</v>
      </c>
      <c r="AG4984" s="2">
        <f t="shared" si="701"/>
        <v>0.79166666666666663</v>
      </c>
      <c r="AH4984" t="s">
        <v>23</v>
      </c>
    </row>
    <row r="4985" spans="1:34" x14ac:dyDescent="0.25">
      <c r="A4985">
        <v>1442430</v>
      </c>
      <c r="B4985" t="s">
        <v>29</v>
      </c>
      <c r="C4985" t="s">
        <v>47</v>
      </c>
      <c r="D4985" t="s">
        <v>31</v>
      </c>
      <c r="E4985">
        <v>53211</v>
      </c>
      <c r="F4985" t="s">
        <v>20</v>
      </c>
      <c r="G4985" t="s">
        <v>32</v>
      </c>
      <c r="H4985">
        <v>5524</v>
      </c>
      <c r="I4985" t="s">
        <v>65</v>
      </c>
      <c r="J4985">
        <f>VLOOKUP(I4985,Key!$A$1:$C$73,2,FALSE)</f>
        <v>43.077359999999999</v>
      </c>
      <c r="K4985">
        <f>VLOOKUP(I4985,Key!$A$1:$C$73,3,FALSE)</f>
        <v>-87.880769999999998</v>
      </c>
      <c r="L4985" t="s">
        <v>24</v>
      </c>
      <c r="M4985">
        <f>VLOOKUP(L4985,Key!$A$1:$C$73,2,FALSE)</f>
        <v>43.074655999999997</v>
      </c>
      <c r="N4985">
        <f>VLOOKUP(L4985,Key!$A$1:$C$73,3,FALSE)</f>
        <v>-87.889011999999994</v>
      </c>
      <c r="O4985">
        <v>7</v>
      </c>
      <c r="P4985">
        <v>0</v>
      </c>
      <c r="Q4985">
        <v>1.1000000000000001</v>
      </c>
      <c r="R4985">
        <v>1</v>
      </c>
      <c r="S4985">
        <v>42</v>
      </c>
      <c r="T4985">
        <f t="shared" si="693"/>
        <v>-1</v>
      </c>
      <c r="U4985" s="1">
        <v>42842</v>
      </c>
      <c r="V4985" s="13">
        <f t="shared" si="694"/>
        <v>42826</v>
      </c>
      <c r="W4985" s="14">
        <f t="shared" si="695"/>
        <v>42842</v>
      </c>
      <c r="X4985" s="1" t="str">
        <f t="shared" si="696"/>
        <v>Monday</v>
      </c>
      <c r="Y4985" s="2">
        <v>0.79440972222222228</v>
      </c>
      <c r="Z4985" s="2">
        <f t="shared" si="697"/>
        <v>0.79166666666666663</v>
      </c>
      <c r="AA4985">
        <f>1</f>
        <v>1</v>
      </c>
      <c r="AB4985" s="1">
        <v>42842</v>
      </c>
      <c r="AC4985" s="13">
        <f t="shared" si="698"/>
        <v>42826</v>
      </c>
      <c r="AD4985" s="14">
        <f t="shared" si="699"/>
        <v>42842</v>
      </c>
      <c r="AE4985" s="1" t="str">
        <f t="shared" si="700"/>
        <v>Monday</v>
      </c>
      <c r="AF4985" s="2">
        <v>0.79887731481481483</v>
      </c>
      <c r="AG4985" s="2">
        <f t="shared" si="701"/>
        <v>0.79166666666666663</v>
      </c>
      <c r="AH4985" t="s">
        <v>23</v>
      </c>
    </row>
    <row r="4986" spans="1:34" x14ac:dyDescent="0.25">
      <c r="A4986">
        <v>1276651</v>
      </c>
      <c r="B4986" t="s">
        <v>29</v>
      </c>
      <c r="C4986" t="s">
        <v>47</v>
      </c>
      <c r="D4986" t="s">
        <v>31</v>
      </c>
      <c r="E4986">
        <v>53211</v>
      </c>
      <c r="F4986" t="s">
        <v>20</v>
      </c>
      <c r="G4986" t="s">
        <v>32</v>
      </c>
      <c r="H4986">
        <v>11074</v>
      </c>
      <c r="I4986" t="s">
        <v>65</v>
      </c>
      <c r="J4986">
        <f>VLOOKUP(I4986,Key!$A$1:$C$73,2,FALSE)</f>
        <v>43.077359999999999</v>
      </c>
      <c r="K4986">
        <f>VLOOKUP(I4986,Key!$A$1:$C$73,3,FALSE)</f>
        <v>-87.880769999999998</v>
      </c>
      <c r="L4986" t="s">
        <v>53</v>
      </c>
      <c r="M4986">
        <f>VLOOKUP(L4986,Key!$A$1:$C$73,2,FALSE)</f>
        <v>43.04824</v>
      </c>
      <c r="N4986">
        <f>VLOOKUP(L4986,Key!$A$1:$C$73,3,FALSE)</f>
        <v>-87.904970000000006</v>
      </c>
      <c r="O4986">
        <v>18</v>
      </c>
      <c r="P4986">
        <v>0</v>
      </c>
      <c r="Q4986">
        <v>2.7</v>
      </c>
      <c r="R4986">
        <v>2.6</v>
      </c>
      <c r="S4986">
        <v>108</v>
      </c>
      <c r="T4986">
        <f t="shared" si="693"/>
        <v>-1</v>
      </c>
      <c r="U4986" s="1">
        <v>42843</v>
      </c>
      <c r="V4986" s="13">
        <f t="shared" si="694"/>
        <v>42826</v>
      </c>
      <c r="W4986" s="14">
        <f t="shared" si="695"/>
        <v>42843</v>
      </c>
      <c r="X4986" s="1" t="str">
        <f t="shared" si="696"/>
        <v>Tuesday</v>
      </c>
      <c r="Y4986" s="2">
        <v>0.32293981481481482</v>
      </c>
      <c r="Z4986" s="2">
        <f t="shared" si="697"/>
        <v>0.33333333333333331</v>
      </c>
      <c r="AA4986">
        <f>1</f>
        <v>1</v>
      </c>
      <c r="AB4986" s="1">
        <v>42843</v>
      </c>
      <c r="AC4986" s="13">
        <f t="shared" si="698"/>
        <v>42826</v>
      </c>
      <c r="AD4986" s="14">
        <f t="shared" si="699"/>
        <v>42843</v>
      </c>
      <c r="AE4986" s="1" t="str">
        <f t="shared" si="700"/>
        <v>Tuesday</v>
      </c>
      <c r="AF4986" s="2">
        <v>0.33549768518518519</v>
      </c>
      <c r="AG4986" s="2">
        <f t="shared" si="701"/>
        <v>0.33333333333333331</v>
      </c>
      <c r="AH4986" t="s">
        <v>23</v>
      </c>
    </row>
    <row r="4987" spans="1:34" x14ac:dyDescent="0.25">
      <c r="A4987">
        <v>1201980</v>
      </c>
      <c r="B4987" t="s">
        <v>29</v>
      </c>
      <c r="C4987" t="s">
        <v>173</v>
      </c>
      <c r="D4987" t="s">
        <v>31</v>
      </c>
      <c r="E4987">
        <v>53121</v>
      </c>
      <c r="F4987" t="s">
        <v>20</v>
      </c>
      <c r="G4987" t="s">
        <v>32</v>
      </c>
      <c r="H4987">
        <v>99</v>
      </c>
      <c r="I4987" t="s">
        <v>63</v>
      </c>
      <c r="J4987">
        <f>VLOOKUP(I4987,Key!$A$1:$C$73,2,FALSE)</f>
        <v>43.066893999999998</v>
      </c>
      <c r="K4987">
        <f>VLOOKUP(I4987,Key!$A$1:$C$73,3,FALSE)</f>
        <v>-87.877936000000005</v>
      </c>
      <c r="L4987" t="s">
        <v>65</v>
      </c>
      <c r="M4987">
        <f>VLOOKUP(L4987,Key!$A$1:$C$73,2,FALSE)</f>
        <v>43.077359999999999</v>
      </c>
      <c r="N4987">
        <f>VLOOKUP(L4987,Key!$A$1:$C$73,3,FALSE)</f>
        <v>-87.880769999999998</v>
      </c>
      <c r="O4987">
        <v>6</v>
      </c>
      <c r="P4987">
        <v>0</v>
      </c>
      <c r="Q4987">
        <v>0.9</v>
      </c>
      <c r="R4987">
        <v>0.9</v>
      </c>
      <c r="S4987">
        <v>36</v>
      </c>
      <c r="T4987">
        <f t="shared" si="693"/>
        <v>-1</v>
      </c>
      <c r="U4987" s="1">
        <v>42843</v>
      </c>
      <c r="V4987" s="13">
        <f t="shared" si="694"/>
        <v>42826</v>
      </c>
      <c r="W4987" s="14">
        <f t="shared" si="695"/>
        <v>42843</v>
      </c>
      <c r="X4987" s="1" t="str">
        <f t="shared" si="696"/>
        <v>Tuesday</v>
      </c>
      <c r="Y4987" s="2">
        <v>0.40453703703703708</v>
      </c>
      <c r="Z4987" s="2">
        <f t="shared" si="697"/>
        <v>0.41666666666666663</v>
      </c>
      <c r="AA4987">
        <f>1</f>
        <v>1</v>
      </c>
      <c r="AB4987" s="1">
        <v>42843</v>
      </c>
      <c r="AC4987" s="13">
        <f t="shared" si="698"/>
        <v>42826</v>
      </c>
      <c r="AD4987" s="14">
        <f t="shared" si="699"/>
        <v>42843</v>
      </c>
      <c r="AE4987" s="1" t="str">
        <f t="shared" si="700"/>
        <v>Tuesday</v>
      </c>
      <c r="AF4987" s="2">
        <v>0.40900462962962963</v>
      </c>
      <c r="AG4987" s="2">
        <f t="shared" si="701"/>
        <v>0.41666666666666663</v>
      </c>
      <c r="AH4987" t="s">
        <v>23</v>
      </c>
    </row>
    <row r="4988" spans="1:34" x14ac:dyDescent="0.25">
      <c r="A4988">
        <v>1372080</v>
      </c>
      <c r="B4988" t="s">
        <v>29</v>
      </c>
      <c r="C4988" t="s">
        <v>47</v>
      </c>
      <c r="D4988" t="s">
        <v>31</v>
      </c>
      <c r="E4988">
        <v>53201</v>
      </c>
      <c r="F4988" t="s">
        <v>20</v>
      </c>
      <c r="G4988" t="s">
        <v>32</v>
      </c>
      <c r="H4988">
        <v>11079</v>
      </c>
      <c r="I4988" t="s">
        <v>22</v>
      </c>
      <c r="J4988">
        <f>VLOOKUP(I4988,Key!$A$1:$C$73,2,FALSE)</f>
        <v>43.058619999999998</v>
      </c>
      <c r="K4988">
        <f>VLOOKUP(I4988,Key!$A$1:$C$73,3,FALSE)</f>
        <v>-87.885319999999993</v>
      </c>
      <c r="L4988" t="s">
        <v>21</v>
      </c>
      <c r="M4988">
        <f>VLOOKUP(L4988,Key!$A$1:$C$73,2,FALSE)</f>
        <v>43.074890000000003</v>
      </c>
      <c r="N4988">
        <f>VLOOKUP(L4988,Key!$A$1:$C$73,3,FALSE)</f>
        <v>-87.882810000000006</v>
      </c>
      <c r="O4988">
        <v>8</v>
      </c>
      <c r="P4988">
        <v>0</v>
      </c>
      <c r="Q4988">
        <v>1.2</v>
      </c>
      <c r="R4988">
        <v>1.1000000000000001</v>
      </c>
      <c r="S4988">
        <v>48</v>
      </c>
      <c r="T4988">
        <f t="shared" si="693"/>
        <v>-1</v>
      </c>
      <c r="U4988" s="1">
        <v>42843</v>
      </c>
      <c r="V4988" s="13">
        <f t="shared" si="694"/>
        <v>42826</v>
      </c>
      <c r="W4988" s="14">
        <f t="shared" si="695"/>
        <v>42843</v>
      </c>
      <c r="X4988" s="1" t="str">
        <f t="shared" si="696"/>
        <v>Tuesday</v>
      </c>
      <c r="Y4988" s="2">
        <v>0.5169907407407407</v>
      </c>
      <c r="Z4988" s="2">
        <f t="shared" si="697"/>
        <v>0.5</v>
      </c>
      <c r="AA4988">
        <f>1</f>
        <v>1</v>
      </c>
      <c r="AB4988" s="1">
        <v>42843</v>
      </c>
      <c r="AC4988" s="13">
        <f t="shared" si="698"/>
        <v>42826</v>
      </c>
      <c r="AD4988" s="14">
        <f t="shared" si="699"/>
        <v>42843</v>
      </c>
      <c r="AE4988" s="1" t="str">
        <f t="shared" si="700"/>
        <v>Tuesday</v>
      </c>
      <c r="AF4988" s="2">
        <v>0.52258101851851857</v>
      </c>
      <c r="AG4988" s="2">
        <f t="shared" si="701"/>
        <v>0.54166666666666663</v>
      </c>
      <c r="AH4988" t="s">
        <v>23</v>
      </c>
    </row>
    <row r="4989" spans="1:34" x14ac:dyDescent="0.25">
      <c r="A4989">
        <v>1013894</v>
      </c>
      <c r="B4989" t="s">
        <v>29</v>
      </c>
      <c r="C4989" t="s">
        <v>47</v>
      </c>
      <c r="D4989" t="s">
        <v>31</v>
      </c>
      <c r="E4989">
        <v>53212</v>
      </c>
      <c r="F4989" t="s">
        <v>20</v>
      </c>
      <c r="G4989" t="s">
        <v>32</v>
      </c>
      <c r="H4989">
        <v>11156</v>
      </c>
      <c r="I4989" t="s">
        <v>21</v>
      </c>
      <c r="J4989">
        <f>VLOOKUP(I4989,Key!$A$1:$C$73,2,FALSE)</f>
        <v>43.074890000000003</v>
      </c>
      <c r="K4989">
        <f>VLOOKUP(I4989,Key!$A$1:$C$73,3,FALSE)</f>
        <v>-87.882810000000006</v>
      </c>
      <c r="L4989" t="s">
        <v>64</v>
      </c>
      <c r="M4989">
        <f>VLOOKUP(L4989,Key!$A$1:$C$73,2,FALSE)</f>
        <v>43.069021999999997</v>
      </c>
      <c r="N4989">
        <f>VLOOKUP(L4989,Key!$A$1:$C$73,3,FALSE)</f>
        <v>-87.887940999999998</v>
      </c>
      <c r="O4989">
        <v>9</v>
      </c>
      <c r="P4989">
        <v>0</v>
      </c>
      <c r="Q4989">
        <v>1.4</v>
      </c>
      <c r="R4989">
        <v>1.3</v>
      </c>
      <c r="S4989">
        <v>54</v>
      </c>
      <c r="T4989">
        <f t="shared" si="693"/>
        <v>-1</v>
      </c>
      <c r="U4989" s="1">
        <v>42843</v>
      </c>
      <c r="V4989" s="13">
        <f t="shared" si="694"/>
        <v>42826</v>
      </c>
      <c r="W4989" s="14">
        <f t="shared" si="695"/>
        <v>42843</v>
      </c>
      <c r="X4989" s="1" t="str">
        <f t="shared" si="696"/>
        <v>Tuesday</v>
      </c>
      <c r="Y4989" s="2">
        <v>0.54240740740740734</v>
      </c>
      <c r="Z4989" s="2">
        <f t="shared" si="697"/>
        <v>0.54166666666666663</v>
      </c>
      <c r="AA4989">
        <f>1</f>
        <v>1</v>
      </c>
      <c r="AB4989" s="1">
        <v>42843</v>
      </c>
      <c r="AC4989" s="13">
        <f t="shared" si="698"/>
        <v>42826</v>
      </c>
      <c r="AD4989" s="14">
        <f t="shared" si="699"/>
        <v>42843</v>
      </c>
      <c r="AE4989" s="1" t="str">
        <f t="shared" si="700"/>
        <v>Tuesday</v>
      </c>
      <c r="AF4989" s="2">
        <v>0.54910879629629628</v>
      </c>
      <c r="AG4989" s="2">
        <f t="shared" si="701"/>
        <v>0.54166666666666663</v>
      </c>
      <c r="AH4989" t="s">
        <v>23</v>
      </c>
    </row>
    <row r="4990" spans="1:34" x14ac:dyDescent="0.25">
      <c r="A4990">
        <v>1247978</v>
      </c>
      <c r="B4990" t="s">
        <v>29</v>
      </c>
      <c r="C4990" t="s">
        <v>110</v>
      </c>
      <c r="D4990" t="s">
        <v>31</v>
      </c>
      <c r="E4990">
        <v>53089</v>
      </c>
      <c r="F4990" t="s">
        <v>20</v>
      </c>
      <c r="G4990" t="s">
        <v>99</v>
      </c>
      <c r="H4990">
        <v>5576</v>
      </c>
      <c r="I4990" t="s">
        <v>21</v>
      </c>
      <c r="J4990">
        <f>VLOOKUP(I4990,Key!$A$1:$C$73,2,FALSE)</f>
        <v>43.074890000000003</v>
      </c>
      <c r="K4990">
        <f>VLOOKUP(I4990,Key!$A$1:$C$73,3,FALSE)</f>
        <v>-87.882810000000006</v>
      </c>
      <c r="L4990" t="s">
        <v>24</v>
      </c>
      <c r="M4990">
        <f>VLOOKUP(L4990,Key!$A$1:$C$73,2,FALSE)</f>
        <v>43.074655999999997</v>
      </c>
      <c r="N4990">
        <f>VLOOKUP(L4990,Key!$A$1:$C$73,3,FALSE)</f>
        <v>-87.889011999999994</v>
      </c>
      <c r="O4990">
        <v>3</v>
      </c>
      <c r="P4990">
        <v>0</v>
      </c>
      <c r="Q4990">
        <v>0.5</v>
      </c>
      <c r="R4990">
        <v>0.4</v>
      </c>
      <c r="S4990">
        <v>18</v>
      </c>
      <c r="T4990">
        <f t="shared" si="693"/>
        <v>-1</v>
      </c>
      <c r="U4990" s="1">
        <v>42843</v>
      </c>
      <c r="V4990" s="13">
        <f t="shared" si="694"/>
        <v>42826</v>
      </c>
      <c r="W4990" s="14">
        <f t="shared" si="695"/>
        <v>42843</v>
      </c>
      <c r="X4990" s="1" t="str">
        <f t="shared" si="696"/>
        <v>Tuesday</v>
      </c>
      <c r="Y4990" s="2">
        <v>0.55601851851851858</v>
      </c>
      <c r="Z4990" s="2">
        <f t="shared" si="697"/>
        <v>0.54166666666666663</v>
      </c>
      <c r="AA4990">
        <f>1</f>
        <v>1</v>
      </c>
      <c r="AB4990" s="1">
        <v>42843</v>
      </c>
      <c r="AC4990" s="13">
        <f t="shared" si="698"/>
        <v>42826</v>
      </c>
      <c r="AD4990" s="14">
        <f t="shared" si="699"/>
        <v>42843</v>
      </c>
      <c r="AE4990" s="1" t="str">
        <f t="shared" si="700"/>
        <v>Tuesday</v>
      </c>
      <c r="AF4990" s="2">
        <v>0.55782407407407408</v>
      </c>
      <c r="AG4990" s="2">
        <f t="shared" si="701"/>
        <v>0.54166666666666663</v>
      </c>
      <c r="AH4990" t="s">
        <v>23</v>
      </c>
    </row>
    <row r="4991" spans="1:34" x14ac:dyDescent="0.25">
      <c r="A4991">
        <v>1575847</v>
      </c>
      <c r="B4991" t="s">
        <v>29</v>
      </c>
      <c r="C4991" t="s">
        <v>47</v>
      </c>
      <c r="D4991" t="s">
        <v>31</v>
      </c>
      <c r="E4991">
        <v>53211</v>
      </c>
      <c r="F4991" t="s">
        <v>20</v>
      </c>
      <c r="G4991" t="s">
        <v>32</v>
      </c>
      <c r="H4991">
        <v>11122</v>
      </c>
      <c r="I4991" t="s">
        <v>65</v>
      </c>
      <c r="J4991">
        <f>VLOOKUP(I4991,Key!$A$1:$C$73,2,FALSE)</f>
        <v>43.077359999999999</v>
      </c>
      <c r="K4991">
        <f>VLOOKUP(I4991,Key!$A$1:$C$73,3,FALSE)</f>
        <v>-87.880769999999998</v>
      </c>
      <c r="L4991" t="s">
        <v>21</v>
      </c>
      <c r="M4991">
        <f>VLOOKUP(L4991,Key!$A$1:$C$73,2,FALSE)</f>
        <v>43.074890000000003</v>
      </c>
      <c r="N4991">
        <f>VLOOKUP(L4991,Key!$A$1:$C$73,3,FALSE)</f>
        <v>-87.882810000000006</v>
      </c>
      <c r="O4991">
        <v>49</v>
      </c>
      <c r="P4991">
        <v>0</v>
      </c>
      <c r="Q4991">
        <v>7.4</v>
      </c>
      <c r="R4991">
        <v>7</v>
      </c>
      <c r="S4991">
        <v>294</v>
      </c>
      <c r="T4991">
        <f t="shared" si="693"/>
        <v>-1</v>
      </c>
      <c r="U4991" s="1">
        <v>42843</v>
      </c>
      <c r="V4991" s="13">
        <f t="shared" si="694"/>
        <v>42826</v>
      </c>
      <c r="W4991" s="14">
        <f t="shared" si="695"/>
        <v>42843</v>
      </c>
      <c r="X4991" s="1" t="str">
        <f t="shared" si="696"/>
        <v>Tuesday</v>
      </c>
      <c r="Y4991" s="2">
        <v>0.68587962962962967</v>
      </c>
      <c r="Z4991" s="2">
        <f t="shared" si="697"/>
        <v>0.66666666666666663</v>
      </c>
      <c r="AA4991">
        <f>1</f>
        <v>1</v>
      </c>
      <c r="AB4991" s="1">
        <v>42843</v>
      </c>
      <c r="AC4991" s="13">
        <f t="shared" si="698"/>
        <v>42826</v>
      </c>
      <c r="AD4991" s="14">
        <f t="shared" si="699"/>
        <v>42843</v>
      </c>
      <c r="AE4991" s="1" t="str">
        <f t="shared" si="700"/>
        <v>Tuesday</v>
      </c>
      <c r="AF4991" s="2">
        <v>0.71945601851851848</v>
      </c>
      <c r="AG4991" s="2">
        <f t="shared" si="701"/>
        <v>0.70833333333333326</v>
      </c>
      <c r="AH4991" t="s">
        <v>23</v>
      </c>
    </row>
    <row r="4992" spans="1:34" x14ac:dyDescent="0.25">
      <c r="A4992">
        <v>1250036</v>
      </c>
      <c r="B4992" t="s">
        <v>29</v>
      </c>
      <c r="C4992" t="s">
        <v>174</v>
      </c>
      <c r="D4992" t="s">
        <v>31</v>
      </c>
      <c r="E4992">
        <v>53151</v>
      </c>
      <c r="F4992" t="s">
        <v>20</v>
      </c>
      <c r="G4992" t="s">
        <v>99</v>
      </c>
      <c r="H4992">
        <v>11147</v>
      </c>
      <c r="I4992" t="s">
        <v>66</v>
      </c>
      <c r="J4992">
        <f>VLOOKUP(I4992,Key!$A$1:$C$73,2,FALSE)</f>
        <v>43.078530000000001</v>
      </c>
      <c r="K4992">
        <f>VLOOKUP(I4992,Key!$A$1:$C$73,3,FALSE)</f>
        <v>-87.882620000000003</v>
      </c>
      <c r="L4992" t="s">
        <v>24</v>
      </c>
      <c r="M4992">
        <f>VLOOKUP(L4992,Key!$A$1:$C$73,2,FALSE)</f>
        <v>43.074655999999997</v>
      </c>
      <c r="N4992">
        <f>VLOOKUP(L4992,Key!$A$1:$C$73,3,FALSE)</f>
        <v>-87.889011999999994</v>
      </c>
      <c r="O4992">
        <v>8</v>
      </c>
      <c r="P4992">
        <v>0</v>
      </c>
      <c r="Q4992">
        <v>1.2</v>
      </c>
      <c r="R4992">
        <v>1.1000000000000001</v>
      </c>
      <c r="S4992">
        <v>48</v>
      </c>
      <c r="T4992">
        <f t="shared" si="693"/>
        <v>-1</v>
      </c>
      <c r="U4992" s="1">
        <v>42843</v>
      </c>
      <c r="V4992" s="13">
        <f t="shared" si="694"/>
        <v>42826</v>
      </c>
      <c r="W4992" s="14">
        <f t="shared" si="695"/>
        <v>42843</v>
      </c>
      <c r="X4992" s="1" t="str">
        <f t="shared" si="696"/>
        <v>Tuesday</v>
      </c>
      <c r="Y4992" s="2">
        <v>0.76234953703703701</v>
      </c>
      <c r="Z4992" s="2">
        <f t="shared" si="697"/>
        <v>0.75</v>
      </c>
      <c r="AA4992">
        <f>1</f>
        <v>1</v>
      </c>
      <c r="AB4992" s="1">
        <v>42843</v>
      </c>
      <c r="AC4992" s="13">
        <f t="shared" si="698"/>
        <v>42826</v>
      </c>
      <c r="AD4992" s="14">
        <f t="shared" si="699"/>
        <v>42843</v>
      </c>
      <c r="AE4992" s="1" t="str">
        <f t="shared" si="700"/>
        <v>Tuesday</v>
      </c>
      <c r="AF4992" s="2">
        <v>0.7677314814814814</v>
      </c>
      <c r="AG4992" s="2">
        <f t="shared" si="701"/>
        <v>0.75</v>
      </c>
      <c r="AH4992" t="s">
        <v>23</v>
      </c>
    </row>
    <row r="4993" spans="1:34" x14ac:dyDescent="0.25">
      <c r="A4993">
        <v>1247978</v>
      </c>
      <c r="B4993" t="s">
        <v>29</v>
      </c>
      <c r="C4993" t="s">
        <v>110</v>
      </c>
      <c r="D4993" t="s">
        <v>31</v>
      </c>
      <c r="E4993">
        <v>53089</v>
      </c>
      <c r="F4993" t="s">
        <v>20</v>
      </c>
      <c r="G4993" t="s">
        <v>99</v>
      </c>
      <c r="H4993">
        <v>5449</v>
      </c>
      <c r="I4993" t="s">
        <v>65</v>
      </c>
      <c r="J4993">
        <f>VLOOKUP(I4993,Key!$A$1:$C$73,2,FALSE)</f>
        <v>43.077359999999999</v>
      </c>
      <c r="K4993">
        <f>VLOOKUP(I4993,Key!$A$1:$C$73,3,FALSE)</f>
        <v>-87.880769999999998</v>
      </c>
      <c r="L4993" t="s">
        <v>80</v>
      </c>
      <c r="M4993">
        <f>VLOOKUP(L4993,Key!$A$1:$C$73,2,FALSE)</f>
        <v>43.060250000000003</v>
      </c>
      <c r="N4993">
        <f>VLOOKUP(L4993,Key!$A$1:$C$73,3,FALSE)</f>
        <v>-87.892169999999993</v>
      </c>
      <c r="O4993">
        <v>11</v>
      </c>
      <c r="P4993">
        <v>0</v>
      </c>
      <c r="Q4993">
        <v>1.7</v>
      </c>
      <c r="R4993">
        <v>1.6</v>
      </c>
      <c r="S4993">
        <v>66</v>
      </c>
      <c r="T4993">
        <f t="shared" si="693"/>
        <v>-1</v>
      </c>
      <c r="U4993" s="1">
        <v>42843</v>
      </c>
      <c r="V4993" s="13">
        <f t="shared" si="694"/>
        <v>42826</v>
      </c>
      <c r="W4993" s="14">
        <f t="shared" si="695"/>
        <v>42843</v>
      </c>
      <c r="X4993" s="1" t="str">
        <f t="shared" si="696"/>
        <v>Tuesday</v>
      </c>
      <c r="Y4993" s="2">
        <v>0.8488310185185185</v>
      </c>
      <c r="Z4993" s="2">
        <f t="shared" si="697"/>
        <v>0.83333333333333326</v>
      </c>
      <c r="AA4993">
        <f>1</f>
        <v>1</v>
      </c>
      <c r="AB4993" s="1">
        <v>42843</v>
      </c>
      <c r="AC4993" s="13">
        <f t="shared" si="698"/>
        <v>42826</v>
      </c>
      <c r="AD4993" s="14">
        <f t="shared" si="699"/>
        <v>42843</v>
      </c>
      <c r="AE4993" s="1" t="str">
        <f t="shared" si="700"/>
        <v>Tuesday</v>
      </c>
      <c r="AF4993" s="2">
        <v>0.85643518518518524</v>
      </c>
      <c r="AG4993" s="2">
        <f t="shared" si="701"/>
        <v>0.875</v>
      </c>
      <c r="AH4993" t="s">
        <v>23</v>
      </c>
    </row>
    <row r="4994" spans="1:34" x14ac:dyDescent="0.25">
      <c r="A4994">
        <v>993583</v>
      </c>
      <c r="B4994" t="s">
        <v>29</v>
      </c>
      <c r="C4994" t="s">
        <v>47</v>
      </c>
      <c r="D4994" t="s">
        <v>31</v>
      </c>
      <c r="E4994">
        <v>53211</v>
      </c>
      <c r="F4994" t="s">
        <v>20</v>
      </c>
      <c r="G4994" t="s">
        <v>99</v>
      </c>
      <c r="H4994">
        <v>11114</v>
      </c>
      <c r="I4994" t="s">
        <v>21</v>
      </c>
      <c r="J4994">
        <f>VLOOKUP(I4994,Key!$A$1:$C$73,2,FALSE)</f>
        <v>43.074890000000003</v>
      </c>
      <c r="K4994">
        <f>VLOOKUP(I4994,Key!$A$1:$C$73,3,FALSE)</f>
        <v>-87.882810000000006</v>
      </c>
      <c r="L4994" t="s">
        <v>24</v>
      </c>
      <c r="M4994">
        <f>VLOOKUP(L4994,Key!$A$1:$C$73,2,FALSE)</f>
        <v>43.074655999999997</v>
      </c>
      <c r="N4994">
        <f>VLOOKUP(L4994,Key!$A$1:$C$73,3,FALSE)</f>
        <v>-87.889011999999994</v>
      </c>
      <c r="O4994">
        <v>8</v>
      </c>
      <c r="P4994">
        <v>0</v>
      </c>
      <c r="Q4994">
        <v>1.2</v>
      </c>
      <c r="R4994">
        <v>1.1000000000000001</v>
      </c>
      <c r="S4994">
        <v>48</v>
      </c>
      <c r="T4994">
        <f t="shared" ref="T4994:T5057" si="702">-1</f>
        <v>-1</v>
      </c>
      <c r="U4994" s="1">
        <v>42843</v>
      </c>
      <c r="V4994" s="13">
        <f t="shared" ref="V4994:V5057" si="703">DATE(YEAR(U4994), MONTH(U4994), 1)</f>
        <v>42826</v>
      </c>
      <c r="W4994" s="14">
        <f t="shared" ref="W4994:W5057" si="704">U4994</f>
        <v>42843</v>
      </c>
      <c r="X4994" s="1" t="str">
        <f t="shared" ref="X4994:X5057" si="705">TEXT(W4994,"dddd")</f>
        <v>Tuesday</v>
      </c>
      <c r="Y4994" s="2">
        <v>0.87010416666666668</v>
      </c>
      <c r="Z4994" s="2">
        <f t="shared" ref="Z4994:Z5057" si="706">MROUND(Y4994, "1:00")</f>
        <v>0.875</v>
      </c>
      <c r="AA4994">
        <f>1</f>
        <v>1</v>
      </c>
      <c r="AB4994" s="1">
        <v>42843</v>
      </c>
      <c r="AC4994" s="13">
        <f t="shared" ref="AC4994:AC5057" si="707">DATE(YEAR(AB4994), MONTH(AB4994), 1)</f>
        <v>42826</v>
      </c>
      <c r="AD4994" s="14">
        <f t="shared" ref="AD4994:AD5057" si="708">AB4994</f>
        <v>42843</v>
      </c>
      <c r="AE4994" s="1" t="str">
        <f t="shared" ref="AE4994:AE5057" si="709">TEXT(AD4994,"dddd")</f>
        <v>Tuesday</v>
      </c>
      <c r="AF4994" s="2">
        <v>0.87556712962962957</v>
      </c>
      <c r="AG4994" s="2">
        <f t="shared" ref="AG4994:AG5057" si="710">MROUND(AF4994, "1:00")</f>
        <v>0.875</v>
      </c>
      <c r="AH4994" t="s">
        <v>23</v>
      </c>
    </row>
    <row r="4995" spans="1:34" x14ac:dyDescent="0.25">
      <c r="A4995">
        <v>1202265</v>
      </c>
      <c r="B4995" t="s">
        <v>29</v>
      </c>
      <c r="C4995" t="s">
        <v>47</v>
      </c>
      <c r="D4995" t="s">
        <v>31</v>
      </c>
      <c r="E4995">
        <v>53202</v>
      </c>
      <c r="F4995" t="s">
        <v>20</v>
      </c>
      <c r="G4995" t="s">
        <v>32</v>
      </c>
      <c r="H4995">
        <v>5418</v>
      </c>
      <c r="I4995" t="s">
        <v>67</v>
      </c>
      <c r="J4995">
        <f>VLOOKUP(I4995,Key!$A$1:$C$73,2,FALSE)</f>
        <v>43.05847</v>
      </c>
      <c r="K4995">
        <f>VLOOKUP(I4995,Key!$A$1:$C$73,3,FALSE)</f>
        <v>-87.898079999999993</v>
      </c>
      <c r="L4995" t="s">
        <v>74</v>
      </c>
      <c r="M4995">
        <f>VLOOKUP(L4995,Key!$A$1:$C$73,2,FALSE)</f>
        <v>43.05536</v>
      </c>
      <c r="N4995">
        <f>VLOOKUP(L4995,Key!$A$1:$C$73,3,FALSE)</f>
        <v>-87.90504</v>
      </c>
      <c r="O4995">
        <v>3</v>
      </c>
      <c r="P4995">
        <v>0</v>
      </c>
      <c r="Q4995">
        <v>0.5</v>
      </c>
      <c r="R4995">
        <v>0.4</v>
      </c>
      <c r="S4995">
        <v>18</v>
      </c>
      <c r="T4995">
        <f t="shared" si="702"/>
        <v>-1</v>
      </c>
      <c r="U4995" s="1">
        <v>42844</v>
      </c>
      <c r="V4995" s="13">
        <f t="shared" si="703"/>
        <v>42826</v>
      </c>
      <c r="W4995" s="14">
        <f t="shared" si="704"/>
        <v>42844</v>
      </c>
      <c r="X4995" s="1" t="str">
        <f t="shared" si="705"/>
        <v>Wednesday</v>
      </c>
      <c r="Y4995" s="2">
        <v>0.41162037037037041</v>
      </c>
      <c r="Z4995" s="2">
        <f t="shared" si="706"/>
        <v>0.41666666666666663</v>
      </c>
      <c r="AA4995">
        <f>1</f>
        <v>1</v>
      </c>
      <c r="AB4995" s="1">
        <v>42844</v>
      </c>
      <c r="AC4995" s="13">
        <f t="shared" si="707"/>
        <v>42826</v>
      </c>
      <c r="AD4995" s="14">
        <f t="shared" si="708"/>
        <v>42844</v>
      </c>
      <c r="AE4995" s="1" t="str">
        <f t="shared" si="709"/>
        <v>Wednesday</v>
      </c>
      <c r="AF4995" s="2">
        <v>0.41381944444444446</v>
      </c>
      <c r="AG4995" s="2">
        <f t="shared" si="710"/>
        <v>0.41666666666666663</v>
      </c>
      <c r="AH4995" t="s">
        <v>23</v>
      </c>
    </row>
    <row r="4996" spans="1:34" x14ac:dyDescent="0.25">
      <c r="A4996">
        <v>1092313</v>
      </c>
      <c r="B4996" t="s">
        <v>29</v>
      </c>
      <c r="C4996" t="s">
        <v>47</v>
      </c>
      <c r="D4996" t="s">
        <v>31</v>
      </c>
      <c r="E4996">
        <v>53211</v>
      </c>
      <c r="F4996" t="s">
        <v>20</v>
      </c>
      <c r="G4996" t="s">
        <v>32</v>
      </c>
      <c r="H4996">
        <v>11072</v>
      </c>
      <c r="I4996" t="s">
        <v>21</v>
      </c>
      <c r="J4996">
        <f>VLOOKUP(I4996,Key!$A$1:$C$73,2,FALSE)</f>
        <v>43.074890000000003</v>
      </c>
      <c r="K4996">
        <f>VLOOKUP(I4996,Key!$A$1:$C$73,3,FALSE)</f>
        <v>-87.882810000000006</v>
      </c>
      <c r="L4996" t="s">
        <v>21</v>
      </c>
      <c r="M4996">
        <f>VLOOKUP(L4996,Key!$A$1:$C$73,2,FALSE)</f>
        <v>43.074890000000003</v>
      </c>
      <c r="N4996">
        <f>VLOOKUP(L4996,Key!$A$1:$C$73,3,FALSE)</f>
        <v>-87.882810000000006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f t="shared" si="702"/>
        <v>-1</v>
      </c>
      <c r="U4996" s="1">
        <v>42844</v>
      </c>
      <c r="V4996" s="13">
        <f t="shared" si="703"/>
        <v>42826</v>
      </c>
      <c r="W4996" s="14">
        <f t="shared" si="704"/>
        <v>42844</v>
      </c>
      <c r="X4996" s="1" t="str">
        <f t="shared" si="705"/>
        <v>Wednesday</v>
      </c>
      <c r="Y4996" s="2">
        <v>0.43562499999999998</v>
      </c>
      <c r="Z4996" s="2">
        <f t="shared" si="706"/>
        <v>0.41666666666666663</v>
      </c>
      <c r="AA4996">
        <f>1</f>
        <v>1</v>
      </c>
      <c r="AB4996" s="1">
        <v>42844</v>
      </c>
      <c r="AC4996" s="13">
        <f t="shared" si="707"/>
        <v>42826</v>
      </c>
      <c r="AD4996" s="14">
        <f t="shared" si="708"/>
        <v>42844</v>
      </c>
      <c r="AE4996" s="1" t="str">
        <f t="shared" si="709"/>
        <v>Wednesday</v>
      </c>
      <c r="AF4996" s="2">
        <v>0.4357638888888889</v>
      </c>
      <c r="AG4996" s="2">
        <f t="shared" si="710"/>
        <v>0.41666666666666663</v>
      </c>
      <c r="AH4996" t="s">
        <v>25</v>
      </c>
    </row>
    <row r="4997" spans="1:34" x14ac:dyDescent="0.25">
      <c r="A4997">
        <v>531439</v>
      </c>
      <c r="B4997" t="s">
        <v>29</v>
      </c>
      <c r="C4997" t="s">
        <v>47</v>
      </c>
      <c r="D4997" t="s">
        <v>31</v>
      </c>
      <c r="E4997">
        <v>53208</v>
      </c>
      <c r="F4997" t="s">
        <v>20</v>
      </c>
      <c r="G4997" t="s">
        <v>32</v>
      </c>
      <c r="H4997">
        <v>86</v>
      </c>
      <c r="I4997" t="s">
        <v>136</v>
      </c>
      <c r="J4997">
        <f>VLOOKUP(I4997,Key!$A$1:$C$73,2,FALSE)</f>
        <v>43.02017</v>
      </c>
      <c r="K4997">
        <f>VLOOKUP(I4997,Key!$A$1:$C$73,3,FALSE)</f>
        <v>-87.933049999999994</v>
      </c>
      <c r="L4997" t="s">
        <v>52</v>
      </c>
      <c r="M4997">
        <f>VLOOKUP(L4997,Key!$A$1:$C$73,2,FALSE)</f>
        <v>43.042490000000001</v>
      </c>
      <c r="N4997">
        <f>VLOOKUP(L4997,Key!$A$1:$C$73,3,FALSE)</f>
        <v>-87.909959999999998</v>
      </c>
      <c r="O4997">
        <v>16</v>
      </c>
      <c r="P4997">
        <v>0</v>
      </c>
      <c r="Q4997">
        <v>2.4</v>
      </c>
      <c r="R4997">
        <v>2.2999999999999998</v>
      </c>
      <c r="S4997">
        <v>96</v>
      </c>
      <c r="T4997">
        <f t="shared" si="702"/>
        <v>-1</v>
      </c>
      <c r="U4997" s="1">
        <v>42844</v>
      </c>
      <c r="V4997" s="13">
        <f t="shared" si="703"/>
        <v>42826</v>
      </c>
      <c r="W4997" s="14">
        <f t="shared" si="704"/>
        <v>42844</v>
      </c>
      <c r="X4997" s="1" t="str">
        <f t="shared" si="705"/>
        <v>Wednesday</v>
      </c>
      <c r="Y4997" s="2">
        <v>0.48836805555555557</v>
      </c>
      <c r="Z4997" s="2">
        <f t="shared" si="706"/>
        <v>0.5</v>
      </c>
      <c r="AA4997">
        <f>1</f>
        <v>1</v>
      </c>
      <c r="AB4997" s="1">
        <v>42844</v>
      </c>
      <c r="AC4997" s="13">
        <f t="shared" si="707"/>
        <v>42826</v>
      </c>
      <c r="AD4997" s="14">
        <f t="shared" si="708"/>
        <v>42844</v>
      </c>
      <c r="AE4997" s="1" t="str">
        <f t="shared" si="709"/>
        <v>Wednesday</v>
      </c>
      <c r="AF4997" s="2">
        <v>0.49973379629629627</v>
      </c>
      <c r="AG4997" s="2">
        <f t="shared" si="710"/>
        <v>0.5</v>
      </c>
      <c r="AH4997" t="s">
        <v>23</v>
      </c>
    </row>
    <row r="4998" spans="1:34" x14ac:dyDescent="0.25">
      <c r="A4998">
        <v>1250902</v>
      </c>
      <c r="B4998" t="s">
        <v>29</v>
      </c>
      <c r="C4998" t="s">
        <v>35</v>
      </c>
      <c r="D4998" t="s">
        <v>31</v>
      </c>
      <c r="E4998">
        <v>53213</v>
      </c>
      <c r="F4998" t="s">
        <v>20</v>
      </c>
      <c r="G4998" t="s">
        <v>99</v>
      </c>
      <c r="H4998">
        <v>5426</v>
      </c>
      <c r="I4998" t="s">
        <v>65</v>
      </c>
      <c r="J4998">
        <f>VLOOKUP(I4998,Key!$A$1:$C$73,2,FALSE)</f>
        <v>43.077359999999999</v>
      </c>
      <c r="K4998">
        <f>VLOOKUP(I4998,Key!$A$1:$C$73,3,FALSE)</f>
        <v>-87.880769999999998</v>
      </c>
      <c r="L4998" t="s">
        <v>40</v>
      </c>
      <c r="M4998">
        <f>VLOOKUP(L4998,Key!$A$1:$C$73,2,FALSE)</f>
        <v>43.06033</v>
      </c>
      <c r="N4998">
        <f>VLOOKUP(L4998,Key!$A$1:$C$73,3,FALSE)</f>
        <v>-87.89546</v>
      </c>
      <c r="O4998">
        <v>19</v>
      </c>
      <c r="P4998">
        <v>0</v>
      </c>
      <c r="Q4998">
        <v>2.9</v>
      </c>
      <c r="R4998">
        <v>2.7</v>
      </c>
      <c r="S4998">
        <v>114</v>
      </c>
      <c r="T4998">
        <f t="shared" si="702"/>
        <v>-1</v>
      </c>
      <c r="U4998" s="1">
        <v>42844</v>
      </c>
      <c r="V4998" s="13">
        <f t="shared" si="703"/>
        <v>42826</v>
      </c>
      <c r="W4998" s="14">
        <f t="shared" si="704"/>
        <v>42844</v>
      </c>
      <c r="X4998" s="1" t="str">
        <f t="shared" si="705"/>
        <v>Wednesday</v>
      </c>
      <c r="Y4998" s="2">
        <v>0.52001157407407406</v>
      </c>
      <c r="Z4998" s="2">
        <f t="shared" si="706"/>
        <v>0.5</v>
      </c>
      <c r="AA4998">
        <f>1</f>
        <v>1</v>
      </c>
      <c r="AB4998" s="1">
        <v>42844</v>
      </c>
      <c r="AC4998" s="13">
        <f t="shared" si="707"/>
        <v>42826</v>
      </c>
      <c r="AD4998" s="14">
        <f t="shared" si="708"/>
        <v>42844</v>
      </c>
      <c r="AE4998" s="1" t="str">
        <f t="shared" si="709"/>
        <v>Wednesday</v>
      </c>
      <c r="AF4998" s="2">
        <v>0.53297453703703701</v>
      </c>
      <c r="AG4998" s="2">
        <f t="shared" si="710"/>
        <v>0.54166666666666663</v>
      </c>
      <c r="AH4998" t="s">
        <v>23</v>
      </c>
    </row>
    <row r="4999" spans="1:34" x14ac:dyDescent="0.25">
      <c r="A4999">
        <v>1387849</v>
      </c>
      <c r="B4999" t="s">
        <v>29</v>
      </c>
      <c r="C4999" t="s">
        <v>120</v>
      </c>
      <c r="D4999" t="s">
        <v>31</v>
      </c>
      <c r="E4999">
        <v>53105</v>
      </c>
      <c r="F4999" t="s">
        <v>20</v>
      </c>
      <c r="G4999" t="s">
        <v>32</v>
      </c>
      <c r="H4999">
        <v>11138</v>
      </c>
      <c r="I4999" t="s">
        <v>21</v>
      </c>
      <c r="J4999">
        <f>VLOOKUP(I4999,Key!$A$1:$C$73,2,FALSE)</f>
        <v>43.074890000000003</v>
      </c>
      <c r="K4999">
        <f>VLOOKUP(I4999,Key!$A$1:$C$73,3,FALSE)</f>
        <v>-87.882810000000006</v>
      </c>
      <c r="L4999" t="s">
        <v>40</v>
      </c>
      <c r="M4999">
        <f>VLOOKUP(L4999,Key!$A$1:$C$73,2,FALSE)</f>
        <v>43.06033</v>
      </c>
      <c r="N4999">
        <f>VLOOKUP(L4999,Key!$A$1:$C$73,3,FALSE)</f>
        <v>-87.89546</v>
      </c>
      <c r="O4999">
        <v>10</v>
      </c>
      <c r="P4999">
        <v>0</v>
      </c>
      <c r="Q4999">
        <v>1.5</v>
      </c>
      <c r="R4999">
        <v>1.4</v>
      </c>
      <c r="S4999">
        <v>60</v>
      </c>
      <c r="T4999">
        <f t="shared" si="702"/>
        <v>-1</v>
      </c>
      <c r="U4999" s="1">
        <v>42844</v>
      </c>
      <c r="V4999" s="13">
        <f t="shared" si="703"/>
        <v>42826</v>
      </c>
      <c r="W4999" s="14">
        <f t="shared" si="704"/>
        <v>42844</v>
      </c>
      <c r="X4999" s="1" t="str">
        <f t="shared" si="705"/>
        <v>Wednesday</v>
      </c>
      <c r="Y4999" s="2">
        <v>0.71351851851851855</v>
      </c>
      <c r="Z4999" s="2">
        <f t="shared" si="706"/>
        <v>0.70833333333333326</v>
      </c>
      <c r="AA4999">
        <f>1</f>
        <v>1</v>
      </c>
      <c r="AB4999" s="1">
        <v>42844</v>
      </c>
      <c r="AC4999" s="13">
        <f t="shared" si="707"/>
        <v>42826</v>
      </c>
      <c r="AD4999" s="14">
        <f t="shared" si="708"/>
        <v>42844</v>
      </c>
      <c r="AE4999" s="1" t="str">
        <f t="shared" si="709"/>
        <v>Wednesday</v>
      </c>
      <c r="AF4999" s="2">
        <v>0.72021990740740749</v>
      </c>
      <c r="AG4999" s="2">
        <f t="shared" si="710"/>
        <v>0.70833333333333326</v>
      </c>
      <c r="AH4999" t="s">
        <v>23</v>
      </c>
    </row>
    <row r="5000" spans="1:34" x14ac:dyDescent="0.25">
      <c r="A5000">
        <v>1449580</v>
      </c>
      <c r="B5000" t="s">
        <v>29</v>
      </c>
      <c r="C5000" t="s">
        <v>134</v>
      </c>
      <c r="D5000" t="s">
        <v>132</v>
      </c>
      <c r="E5000">
        <v>55746</v>
      </c>
      <c r="F5000" t="s">
        <v>20</v>
      </c>
      <c r="G5000" t="s">
        <v>32</v>
      </c>
      <c r="H5000">
        <v>5519</v>
      </c>
      <c r="I5000" t="s">
        <v>21</v>
      </c>
      <c r="J5000">
        <f>VLOOKUP(I5000,Key!$A$1:$C$73,2,FALSE)</f>
        <v>43.074890000000003</v>
      </c>
      <c r="K5000">
        <f>VLOOKUP(I5000,Key!$A$1:$C$73,3,FALSE)</f>
        <v>-87.882810000000006</v>
      </c>
      <c r="L5000" t="s">
        <v>63</v>
      </c>
      <c r="M5000">
        <f>VLOOKUP(L5000,Key!$A$1:$C$73,2,FALSE)</f>
        <v>43.066893999999998</v>
      </c>
      <c r="N5000">
        <f>VLOOKUP(L5000,Key!$A$1:$C$73,3,FALSE)</f>
        <v>-87.877936000000005</v>
      </c>
      <c r="O5000">
        <v>4</v>
      </c>
      <c r="P5000">
        <v>0</v>
      </c>
      <c r="Q5000">
        <v>0.6</v>
      </c>
      <c r="R5000">
        <v>0.6</v>
      </c>
      <c r="S5000">
        <v>24</v>
      </c>
      <c r="T5000">
        <f t="shared" si="702"/>
        <v>-1</v>
      </c>
      <c r="U5000" s="1">
        <v>42844</v>
      </c>
      <c r="V5000" s="13">
        <f t="shared" si="703"/>
        <v>42826</v>
      </c>
      <c r="W5000" s="14">
        <f t="shared" si="704"/>
        <v>42844</v>
      </c>
      <c r="X5000" s="1" t="str">
        <f t="shared" si="705"/>
        <v>Wednesday</v>
      </c>
      <c r="Y5000" s="2">
        <v>0.72201388888888884</v>
      </c>
      <c r="Z5000" s="2">
        <f t="shared" si="706"/>
        <v>0.70833333333333326</v>
      </c>
      <c r="AA5000">
        <f>1</f>
        <v>1</v>
      </c>
      <c r="AB5000" s="1">
        <v>42844</v>
      </c>
      <c r="AC5000" s="13">
        <f t="shared" si="707"/>
        <v>42826</v>
      </c>
      <c r="AD5000" s="14">
        <f t="shared" si="708"/>
        <v>42844</v>
      </c>
      <c r="AE5000" s="1" t="str">
        <f t="shared" si="709"/>
        <v>Wednesday</v>
      </c>
      <c r="AF5000" s="2">
        <v>0.72493055555555552</v>
      </c>
      <c r="AG5000" s="2">
        <f t="shared" si="710"/>
        <v>0.70833333333333326</v>
      </c>
      <c r="AH5000" t="s">
        <v>23</v>
      </c>
    </row>
    <row r="5001" spans="1:34" x14ac:dyDescent="0.25">
      <c r="A5001">
        <v>1407702</v>
      </c>
      <c r="B5001" t="s">
        <v>29</v>
      </c>
      <c r="C5001" t="s">
        <v>47</v>
      </c>
      <c r="D5001" t="s">
        <v>31</v>
      </c>
      <c r="E5001">
        <v>53202</v>
      </c>
      <c r="F5001" t="s">
        <v>20</v>
      </c>
      <c r="G5001" t="s">
        <v>32</v>
      </c>
      <c r="H5001">
        <v>11107</v>
      </c>
      <c r="I5001" t="s">
        <v>24</v>
      </c>
      <c r="J5001">
        <f>VLOOKUP(I5001,Key!$A$1:$C$73,2,FALSE)</f>
        <v>43.074655999999997</v>
      </c>
      <c r="K5001">
        <f>VLOOKUP(I5001,Key!$A$1:$C$73,3,FALSE)</f>
        <v>-87.889011999999994</v>
      </c>
      <c r="L5001" t="s">
        <v>66</v>
      </c>
      <c r="M5001">
        <f>VLOOKUP(L5001,Key!$A$1:$C$73,2,FALSE)</f>
        <v>43.078530000000001</v>
      </c>
      <c r="N5001">
        <f>VLOOKUP(L5001,Key!$A$1:$C$73,3,FALSE)</f>
        <v>-87.882620000000003</v>
      </c>
      <c r="O5001">
        <v>3</v>
      </c>
      <c r="P5001">
        <v>0</v>
      </c>
      <c r="Q5001">
        <v>0.5</v>
      </c>
      <c r="R5001">
        <v>0.4</v>
      </c>
      <c r="S5001">
        <v>18</v>
      </c>
      <c r="T5001">
        <f t="shared" si="702"/>
        <v>-1</v>
      </c>
      <c r="U5001" s="1">
        <v>42844</v>
      </c>
      <c r="V5001" s="13">
        <f t="shared" si="703"/>
        <v>42826</v>
      </c>
      <c r="W5001" s="14">
        <f t="shared" si="704"/>
        <v>42844</v>
      </c>
      <c r="X5001" s="1" t="str">
        <f t="shared" si="705"/>
        <v>Wednesday</v>
      </c>
      <c r="Y5001" s="2">
        <v>0.81828703703703709</v>
      </c>
      <c r="Z5001" s="2">
        <f t="shared" si="706"/>
        <v>0.83333333333333326</v>
      </c>
      <c r="AA5001">
        <f>1</f>
        <v>1</v>
      </c>
      <c r="AB5001" s="1">
        <v>42844</v>
      </c>
      <c r="AC5001" s="13">
        <f t="shared" si="707"/>
        <v>42826</v>
      </c>
      <c r="AD5001" s="14">
        <f t="shared" si="708"/>
        <v>42844</v>
      </c>
      <c r="AE5001" s="1" t="str">
        <f t="shared" si="709"/>
        <v>Wednesday</v>
      </c>
      <c r="AF5001" s="2">
        <v>0.82079861111111108</v>
      </c>
      <c r="AG5001" s="2">
        <f t="shared" si="710"/>
        <v>0.83333333333333326</v>
      </c>
      <c r="AH5001" t="s">
        <v>23</v>
      </c>
    </row>
    <row r="5002" spans="1:34" x14ac:dyDescent="0.25">
      <c r="A5002">
        <v>1249362</v>
      </c>
      <c r="B5002" t="s">
        <v>29</v>
      </c>
      <c r="C5002" t="s">
        <v>147</v>
      </c>
      <c r="D5002" t="s">
        <v>46</v>
      </c>
      <c r="E5002">
        <v>60051</v>
      </c>
      <c r="F5002" t="s">
        <v>20</v>
      </c>
      <c r="G5002" t="s">
        <v>99</v>
      </c>
      <c r="H5002">
        <v>5529</v>
      </c>
      <c r="I5002" t="s">
        <v>66</v>
      </c>
      <c r="J5002">
        <f>VLOOKUP(I5002,Key!$A$1:$C$73,2,FALSE)</f>
        <v>43.078530000000001</v>
      </c>
      <c r="K5002">
        <f>VLOOKUP(I5002,Key!$A$1:$C$73,3,FALSE)</f>
        <v>-87.882620000000003</v>
      </c>
      <c r="L5002" t="s">
        <v>80</v>
      </c>
      <c r="M5002">
        <f>VLOOKUP(L5002,Key!$A$1:$C$73,2,FALSE)</f>
        <v>43.060250000000003</v>
      </c>
      <c r="N5002">
        <f>VLOOKUP(L5002,Key!$A$1:$C$73,3,FALSE)</f>
        <v>-87.892169999999993</v>
      </c>
      <c r="O5002">
        <v>19</v>
      </c>
      <c r="P5002">
        <v>0</v>
      </c>
      <c r="Q5002">
        <v>2.9</v>
      </c>
      <c r="R5002">
        <v>2.7</v>
      </c>
      <c r="S5002">
        <v>114</v>
      </c>
      <c r="T5002">
        <f t="shared" si="702"/>
        <v>-1</v>
      </c>
      <c r="U5002" s="1">
        <v>42844</v>
      </c>
      <c r="V5002" s="13">
        <f t="shared" si="703"/>
        <v>42826</v>
      </c>
      <c r="W5002" s="14">
        <f t="shared" si="704"/>
        <v>42844</v>
      </c>
      <c r="X5002" s="1" t="str">
        <f t="shared" si="705"/>
        <v>Wednesday</v>
      </c>
      <c r="Y5002" s="2">
        <v>0.84111111111111114</v>
      </c>
      <c r="Z5002" s="2">
        <f t="shared" si="706"/>
        <v>0.83333333333333326</v>
      </c>
      <c r="AA5002">
        <f>1</f>
        <v>1</v>
      </c>
      <c r="AB5002" s="1">
        <v>42844</v>
      </c>
      <c r="AC5002" s="13">
        <f t="shared" si="707"/>
        <v>42826</v>
      </c>
      <c r="AD5002" s="14">
        <f t="shared" si="708"/>
        <v>42844</v>
      </c>
      <c r="AE5002" s="1" t="str">
        <f t="shared" si="709"/>
        <v>Wednesday</v>
      </c>
      <c r="AF5002" s="2">
        <v>0.85436342592592596</v>
      </c>
      <c r="AG5002" s="2">
        <f t="shared" si="710"/>
        <v>0.875</v>
      </c>
      <c r="AH5002" t="s">
        <v>23</v>
      </c>
    </row>
    <row r="5003" spans="1:34" x14ac:dyDescent="0.25">
      <c r="A5003">
        <v>1468696</v>
      </c>
      <c r="B5003" t="s">
        <v>29</v>
      </c>
      <c r="C5003" t="s">
        <v>35</v>
      </c>
      <c r="D5003" t="s">
        <v>31</v>
      </c>
      <c r="E5003">
        <v>53226</v>
      </c>
      <c r="F5003" t="s">
        <v>20</v>
      </c>
      <c r="G5003" t="s">
        <v>32</v>
      </c>
      <c r="H5003">
        <v>255</v>
      </c>
      <c r="I5003" t="s">
        <v>79</v>
      </c>
      <c r="J5003">
        <f>VLOOKUP(I5003,Key!$A$1:$C$73,2,FALSE)</f>
        <v>43.04804</v>
      </c>
      <c r="K5003">
        <f>VLOOKUP(I5003,Key!$A$1:$C$73,3,FALSE)</f>
        <v>-87.896720000000002</v>
      </c>
      <c r="L5003" t="s">
        <v>44</v>
      </c>
      <c r="M5003">
        <f>VLOOKUP(L5003,Key!$A$1:$C$73,2,FALSE)</f>
        <v>43.03886</v>
      </c>
      <c r="N5003">
        <f>VLOOKUP(L5003,Key!$A$1:$C$73,3,FALSE)</f>
        <v>-87.902720000000002</v>
      </c>
      <c r="O5003">
        <v>5</v>
      </c>
      <c r="P5003">
        <v>0</v>
      </c>
      <c r="Q5003">
        <v>0.8</v>
      </c>
      <c r="R5003">
        <v>0.7</v>
      </c>
      <c r="S5003">
        <v>30</v>
      </c>
      <c r="T5003">
        <f t="shared" si="702"/>
        <v>-1</v>
      </c>
      <c r="U5003" s="1">
        <v>42845</v>
      </c>
      <c r="V5003" s="13">
        <f t="shared" si="703"/>
        <v>42826</v>
      </c>
      <c r="W5003" s="14">
        <f t="shared" si="704"/>
        <v>42845</v>
      </c>
      <c r="X5003" s="1" t="str">
        <f t="shared" si="705"/>
        <v>Thursday</v>
      </c>
      <c r="Y5003" s="2">
        <v>0.34343750000000001</v>
      </c>
      <c r="Z5003" s="2">
        <f t="shared" si="706"/>
        <v>0.33333333333333331</v>
      </c>
      <c r="AA5003">
        <f>1</f>
        <v>1</v>
      </c>
      <c r="AB5003" s="1">
        <v>42845</v>
      </c>
      <c r="AC5003" s="13">
        <f t="shared" si="707"/>
        <v>42826</v>
      </c>
      <c r="AD5003" s="14">
        <f t="shared" si="708"/>
        <v>42845</v>
      </c>
      <c r="AE5003" s="1" t="str">
        <f t="shared" si="709"/>
        <v>Thursday</v>
      </c>
      <c r="AF5003" s="2">
        <v>0.34707175925925932</v>
      </c>
      <c r="AG5003" s="2">
        <f t="shared" si="710"/>
        <v>0.33333333333333331</v>
      </c>
      <c r="AH5003" t="s">
        <v>23</v>
      </c>
    </row>
    <row r="5004" spans="1:34" x14ac:dyDescent="0.25">
      <c r="A5004">
        <v>1260485</v>
      </c>
      <c r="B5004" t="s">
        <v>29</v>
      </c>
      <c r="C5004" t="s">
        <v>58</v>
      </c>
      <c r="D5004" t="s">
        <v>31</v>
      </c>
      <c r="E5004">
        <v>53211</v>
      </c>
      <c r="F5004" t="s">
        <v>20</v>
      </c>
      <c r="G5004" t="s">
        <v>32</v>
      </c>
      <c r="H5004">
        <v>11088</v>
      </c>
      <c r="I5004" t="s">
        <v>78</v>
      </c>
      <c r="J5004">
        <f>VLOOKUP(I5004,Key!$A$1:$C$73,2,FALSE)</f>
        <v>43.048200000000001</v>
      </c>
      <c r="K5004">
        <f>VLOOKUP(I5004,Key!$A$1:$C$73,3,FALSE)</f>
        <v>-87.900859999999994</v>
      </c>
      <c r="L5004" t="s">
        <v>44</v>
      </c>
      <c r="M5004">
        <f>VLOOKUP(L5004,Key!$A$1:$C$73,2,FALSE)</f>
        <v>43.03886</v>
      </c>
      <c r="N5004">
        <f>VLOOKUP(L5004,Key!$A$1:$C$73,3,FALSE)</f>
        <v>-87.902720000000002</v>
      </c>
      <c r="O5004">
        <v>5</v>
      </c>
      <c r="P5004">
        <v>0</v>
      </c>
      <c r="Q5004">
        <v>0.8</v>
      </c>
      <c r="R5004">
        <v>0.7</v>
      </c>
      <c r="S5004">
        <v>30</v>
      </c>
      <c r="T5004">
        <f t="shared" si="702"/>
        <v>-1</v>
      </c>
      <c r="U5004" s="1">
        <v>42845</v>
      </c>
      <c r="V5004" s="13">
        <f t="shared" si="703"/>
        <v>42826</v>
      </c>
      <c r="W5004" s="14">
        <f t="shared" si="704"/>
        <v>42845</v>
      </c>
      <c r="X5004" s="1" t="str">
        <f t="shared" si="705"/>
        <v>Thursday</v>
      </c>
      <c r="Y5004" s="2">
        <v>0.34797453703703707</v>
      </c>
      <c r="Z5004" s="2">
        <f t="shared" si="706"/>
        <v>0.33333333333333331</v>
      </c>
      <c r="AA5004">
        <f>1</f>
        <v>1</v>
      </c>
      <c r="AB5004" s="1">
        <v>42845</v>
      </c>
      <c r="AC5004" s="13">
        <f t="shared" si="707"/>
        <v>42826</v>
      </c>
      <c r="AD5004" s="14">
        <f t="shared" si="708"/>
        <v>42845</v>
      </c>
      <c r="AE5004" s="1" t="str">
        <f t="shared" si="709"/>
        <v>Thursday</v>
      </c>
      <c r="AF5004" s="2">
        <v>0.35177083333333337</v>
      </c>
      <c r="AG5004" s="2">
        <f t="shared" si="710"/>
        <v>0.33333333333333331</v>
      </c>
      <c r="AH5004" t="s">
        <v>23</v>
      </c>
    </row>
    <row r="5005" spans="1:34" x14ac:dyDescent="0.25">
      <c r="A5005">
        <v>1518070</v>
      </c>
      <c r="B5005" t="s">
        <v>29</v>
      </c>
      <c r="C5005" t="s">
        <v>47</v>
      </c>
      <c r="D5005" t="s">
        <v>31</v>
      </c>
      <c r="E5005">
        <v>53211</v>
      </c>
      <c r="F5005" t="s">
        <v>20</v>
      </c>
      <c r="G5005" t="s">
        <v>50</v>
      </c>
      <c r="H5005">
        <v>234</v>
      </c>
      <c r="I5005" t="s">
        <v>64</v>
      </c>
      <c r="J5005">
        <f>VLOOKUP(I5005,Key!$A$1:$C$73,2,FALSE)</f>
        <v>43.069021999999997</v>
      </c>
      <c r="K5005">
        <f>VLOOKUP(I5005,Key!$A$1:$C$73,3,FALSE)</f>
        <v>-87.887940999999998</v>
      </c>
      <c r="L5005" t="s">
        <v>86</v>
      </c>
      <c r="M5005">
        <f>VLOOKUP(L5005,Key!$A$1:$C$73,2,FALSE)</f>
        <v>43.052549999999997</v>
      </c>
      <c r="N5005">
        <f>VLOOKUP(L5005,Key!$A$1:$C$73,3,FALSE)</f>
        <v>-87.909329999999997</v>
      </c>
      <c r="O5005">
        <v>10</v>
      </c>
      <c r="P5005">
        <v>0</v>
      </c>
      <c r="Q5005">
        <v>1.5</v>
      </c>
      <c r="R5005">
        <v>1.4</v>
      </c>
      <c r="S5005">
        <v>60</v>
      </c>
      <c r="T5005">
        <f t="shared" si="702"/>
        <v>-1</v>
      </c>
      <c r="U5005" s="1">
        <v>42845</v>
      </c>
      <c r="V5005" s="13">
        <f t="shared" si="703"/>
        <v>42826</v>
      </c>
      <c r="W5005" s="14">
        <f t="shared" si="704"/>
        <v>42845</v>
      </c>
      <c r="X5005" s="1" t="str">
        <f t="shared" si="705"/>
        <v>Thursday</v>
      </c>
      <c r="Y5005" s="2">
        <v>0.35440972222222222</v>
      </c>
      <c r="Z5005" s="2">
        <f t="shared" si="706"/>
        <v>0.375</v>
      </c>
      <c r="AA5005">
        <f>1</f>
        <v>1</v>
      </c>
      <c r="AB5005" s="1">
        <v>42845</v>
      </c>
      <c r="AC5005" s="13">
        <f t="shared" si="707"/>
        <v>42826</v>
      </c>
      <c r="AD5005" s="14">
        <f t="shared" si="708"/>
        <v>42845</v>
      </c>
      <c r="AE5005" s="1" t="str">
        <f t="shared" si="709"/>
        <v>Thursday</v>
      </c>
      <c r="AF5005" s="2">
        <v>0.36159722222222218</v>
      </c>
      <c r="AG5005" s="2">
        <f t="shared" si="710"/>
        <v>0.375</v>
      </c>
      <c r="AH5005" t="s">
        <v>23</v>
      </c>
    </row>
    <row r="5006" spans="1:34" x14ac:dyDescent="0.25">
      <c r="A5006">
        <v>738734</v>
      </c>
      <c r="B5006" t="s">
        <v>29</v>
      </c>
      <c r="C5006" t="s">
        <v>98</v>
      </c>
      <c r="D5006" t="s">
        <v>31</v>
      </c>
      <c r="E5006">
        <v>53202</v>
      </c>
      <c r="F5006" t="s">
        <v>20</v>
      </c>
      <c r="G5006" t="s">
        <v>32</v>
      </c>
      <c r="H5006">
        <v>269</v>
      </c>
      <c r="I5006" t="s">
        <v>60</v>
      </c>
      <c r="J5006">
        <f>VLOOKUP(I5006,Key!$A$1:$C$73,2,FALSE)</f>
        <v>43.046570000000003</v>
      </c>
      <c r="K5006">
        <f>VLOOKUP(I5006,Key!$A$1:$C$73,3,FALSE)</f>
        <v>-87.908720000000002</v>
      </c>
      <c r="L5006" t="s">
        <v>60</v>
      </c>
      <c r="M5006">
        <f>VLOOKUP(L5006,Key!$A$1:$C$73,2,FALSE)</f>
        <v>43.046570000000003</v>
      </c>
      <c r="N5006">
        <f>VLOOKUP(L5006,Key!$A$1:$C$73,3,FALSE)</f>
        <v>-87.908720000000002</v>
      </c>
      <c r="O5006">
        <v>21</v>
      </c>
      <c r="P5006">
        <v>0</v>
      </c>
      <c r="Q5006">
        <v>3.2</v>
      </c>
      <c r="R5006">
        <v>3</v>
      </c>
      <c r="S5006">
        <v>126</v>
      </c>
      <c r="T5006">
        <f t="shared" si="702"/>
        <v>-1</v>
      </c>
      <c r="U5006" s="1">
        <v>42851</v>
      </c>
      <c r="V5006" s="13">
        <f t="shared" si="703"/>
        <v>42826</v>
      </c>
      <c r="W5006" s="14">
        <f t="shared" si="704"/>
        <v>42851</v>
      </c>
      <c r="X5006" s="1" t="str">
        <f t="shared" si="705"/>
        <v>Wednesday</v>
      </c>
      <c r="Y5006" s="2">
        <v>0.75910879629629635</v>
      </c>
      <c r="Z5006" s="2">
        <f t="shared" si="706"/>
        <v>0.75</v>
      </c>
      <c r="AA5006">
        <f>1</f>
        <v>1</v>
      </c>
      <c r="AB5006" s="1">
        <v>42851</v>
      </c>
      <c r="AC5006" s="13">
        <f t="shared" si="707"/>
        <v>42826</v>
      </c>
      <c r="AD5006" s="14">
        <f t="shared" si="708"/>
        <v>42851</v>
      </c>
      <c r="AE5006" s="1" t="str">
        <f t="shared" si="709"/>
        <v>Wednesday</v>
      </c>
      <c r="AF5006" s="2">
        <v>0.77379629629629632</v>
      </c>
      <c r="AG5006" s="2">
        <f t="shared" si="710"/>
        <v>0.79166666666666663</v>
      </c>
      <c r="AH5006" t="s">
        <v>25</v>
      </c>
    </row>
    <row r="5007" spans="1:34" x14ac:dyDescent="0.25">
      <c r="A5007">
        <v>1400126</v>
      </c>
      <c r="B5007" t="s">
        <v>29</v>
      </c>
      <c r="C5007" t="s">
        <v>47</v>
      </c>
      <c r="D5007" t="s">
        <v>31</v>
      </c>
      <c r="E5007">
        <v>53211</v>
      </c>
      <c r="F5007" t="s">
        <v>20</v>
      </c>
      <c r="G5007" t="s">
        <v>32</v>
      </c>
      <c r="H5007">
        <v>237</v>
      </c>
      <c r="I5007" t="s">
        <v>63</v>
      </c>
      <c r="J5007">
        <f>VLOOKUP(I5007,Key!$A$1:$C$73,2,FALSE)</f>
        <v>43.066893999999998</v>
      </c>
      <c r="K5007">
        <f>VLOOKUP(I5007,Key!$A$1:$C$73,3,FALSE)</f>
        <v>-87.877936000000005</v>
      </c>
      <c r="L5007" t="s">
        <v>40</v>
      </c>
      <c r="M5007">
        <f>VLOOKUP(L5007,Key!$A$1:$C$73,2,FALSE)</f>
        <v>43.06033</v>
      </c>
      <c r="N5007">
        <f>VLOOKUP(L5007,Key!$A$1:$C$73,3,FALSE)</f>
        <v>-87.89546</v>
      </c>
      <c r="O5007">
        <v>9</v>
      </c>
      <c r="P5007">
        <v>0</v>
      </c>
      <c r="Q5007">
        <v>1.4</v>
      </c>
      <c r="R5007">
        <v>1.3</v>
      </c>
      <c r="S5007">
        <v>54</v>
      </c>
      <c r="T5007">
        <f t="shared" si="702"/>
        <v>-1</v>
      </c>
      <c r="U5007" s="1">
        <v>42851</v>
      </c>
      <c r="V5007" s="13">
        <f t="shared" si="703"/>
        <v>42826</v>
      </c>
      <c r="W5007" s="14">
        <f t="shared" si="704"/>
        <v>42851</v>
      </c>
      <c r="X5007" s="1" t="str">
        <f t="shared" si="705"/>
        <v>Wednesday</v>
      </c>
      <c r="Y5007" s="2">
        <v>0.75962962962962965</v>
      </c>
      <c r="Z5007" s="2">
        <f t="shared" si="706"/>
        <v>0.75</v>
      </c>
      <c r="AA5007">
        <f>1</f>
        <v>1</v>
      </c>
      <c r="AB5007" s="1">
        <v>42851</v>
      </c>
      <c r="AC5007" s="13">
        <f t="shared" si="707"/>
        <v>42826</v>
      </c>
      <c r="AD5007" s="14">
        <f t="shared" si="708"/>
        <v>42851</v>
      </c>
      <c r="AE5007" s="1" t="str">
        <f t="shared" si="709"/>
        <v>Wednesday</v>
      </c>
      <c r="AF5007" s="2">
        <v>0.76534722222222218</v>
      </c>
      <c r="AG5007" s="2">
        <f t="shared" si="710"/>
        <v>0.75</v>
      </c>
      <c r="AH5007" t="s">
        <v>23</v>
      </c>
    </row>
    <row r="5008" spans="1:34" x14ac:dyDescent="0.25">
      <c r="A5008">
        <v>1169361</v>
      </c>
      <c r="B5008" t="s">
        <v>29</v>
      </c>
      <c r="C5008" t="s">
        <v>47</v>
      </c>
      <c r="D5008" t="s">
        <v>31</v>
      </c>
      <c r="E5008">
        <v>53202</v>
      </c>
      <c r="F5008" t="s">
        <v>20</v>
      </c>
      <c r="G5008" t="s">
        <v>99</v>
      </c>
      <c r="H5008">
        <v>5712</v>
      </c>
      <c r="I5008" t="s">
        <v>24</v>
      </c>
      <c r="J5008">
        <f>VLOOKUP(I5008,Key!$A$1:$C$73,2,FALSE)</f>
        <v>43.074655999999997</v>
      </c>
      <c r="K5008">
        <f>VLOOKUP(I5008,Key!$A$1:$C$73,3,FALSE)</f>
        <v>-87.889011999999994</v>
      </c>
      <c r="L5008" t="s">
        <v>62</v>
      </c>
      <c r="M5008">
        <f>VLOOKUP(L5008,Key!$A$1:$C$73,2,FALSE)</f>
        <v>43.052460000000004</v>
      </c>
      <c r="N5008">
        <f>VLOOKUP(L5008,Key!$A$1:$C$73,3,FALSE)</f>
        <v>-87.891000000000005</v>
      </c>
      <c r="O5008">
        <v>19</v>
      </c>
      <c r="P5008">
        <v>0</v>
      </c>
      <c r="Q5008">
        <v>2.9</v>
      </c>
      <c r="R5008">
        <v>2.7</v>
      </c>
      <c r="S5008">
        <v>114</v>
      </c>
      <c r="T5008">
        <f t="shared" si="702"/>
        <v>-1</v>
      </c>
      <c r="U5008" s="1">
        <v>42851</v>
      </c>
      <c r="V5008" s="13">
        <f t="shared" si="703"/>
        <v>42826</v>
      </c>
      <c r="W5008" s="14">
        <f t="shared" si="704"/>
        <v>42851</v>
      </c>
      <c r="X5008" s="1" t="str">
        <f t="shared" si="705"/>
        <v>Wednesday</v>
      </c>
      <c r="Y5008" s="2">
        <v>0.78379629629629621</v>
      </c>
      <c r="Z5008" s="2">
        <f t="shared" si="706"/>
        <v>0.79166666666666663</v>
      </c>
      <c r="AA5008">
        <f>1</f>
        <v>1</v>
      </c>
      <c r="AB5008" s="1">
        <v>42851</v>
      </c>
      <c r="AC5008" s="13">
        <f t="shared" si="707"/>
        <v>42826</v>
      </c>
      <c r="AD5008" s="14">
        <f t="shared" si="708"/>
        <v>42851</v>
      </c>
      <c r="AE5008" s="1" t="str">
        <f t="shared" si="709"/>
        <v>Wednesday</v>
      </c>
      <c r="AF5008" s="2">
        <v>0.79701388888888891</v>
      </c>
      <c r="AG5008" s="2">
        <f t="shared" si="710"/>
        <v>0.79166666666666663</v>
      </c>
      <c r="AH5008" t="s">
        <v>23</v>
      </c>
    </row>
    <row r="5009" spans="1:34" x14ac:dyDescent="0.25">
      <c r="A5009">
        <v>1538823</v>
      </c>
      <c r="B5009" t="s">
        <v>29</v>
      </c>
      <c r="C5009" t="s">
        <v>47</v>
      </c>
      <c r="D5009" t="s">
        <v>31</v>
      </c>
      <c r="E5009">
        <v>53202</v>
      </c>
      <c r="F5009" t="s">
        <v>20</v>
      </c>
      <c r="G5009" t="s">
        <v>32</v>
      </c>
      <c r="H5009">
        <v>5429</v>
      </c>
      <c r="I5009" t="s">
        <v>22</v>
      </c>
      <c r="J5009">
        <f>VLOOKUP(I5009,Key!$A$1:$C$73,2,FALSE)</f>
        <v>43.058619999999998</v>
      </c>
      <c r="K5009">
        <f>VLOOKUP(I5009,Key!$A$1:$C$73,3,FALSE)</f>
        <v>-87.885319999999993</v>
      </c>
      <c r="L5009" t="s">
        <v>40</v>
      </c>
      <c r="M5009">
        <f>VLOOKUP(L5009,Key!$A$1:$C$73,2,FALSE)</f>
        <v>43.06033</v>
      </c>
      <c r="N5009">
        <f>VLOOKUP(L5009,Key!$A$1:$C$73,3,FALSE)</f>
        <v>-87.89546</v>
      </c>
      <c r="O5009">
        <v>5</v>
      </c>
      <c r="P5009">
        <v>0</v>
      </c>
      <c r="Q5009">
        <v>0.8</v>
      </c>
      <c r="R5009">
        <v>0.7</v>
      </c>
      <c r="S5009">
        <v>30</v>
      </c>
      <c r="T5009">
        <f t="shared" si="702"/>
        <v>-1</v>
      </c>
      <c r="U5009" s="1">
        <v>42851</v>
      </c>
      <c r="V5009" s="13">
        <f t="shared" si="703"/>
        <v>42826</v>
      </c>
      <c r="W5009" s="14">
        <f t="shared" si="704"/>
        <v>42851</v>
      </c>
      <c r="X5009" s="1" t="str">
        <f t="shared" si="705"/>
        <v>Wednesday</v>
      </c>
      <c r="Y5009" s="2">
        <v>0.84458333333333335</v>
      </c>
      <c r="Z5009" s="2">
        <f t="shared" si="706"/>
        <v>0.83333333333333326</v>
      </c>
      <c r="AA5009">
        <f>1</f>
        <v>1</v>
      </c>
      <c r="AB5009" s="1">
        <v>42851</v>
      </c>
      <c r="AC5009" s="13">
        <f t="shared" si="707"/>
        <v>42826</v>
      </c>
      <c r="AD5009" s="14">
        <f t="shared" si="708"/>
        <v>42851</v>
      </c>
      <c r="AE5009" s="1" t="str">
        <f t="shared" si="709"/>
        <v>Wednesday</v>
      </c>
      <c r="AF5009" s="2">
        <v>0.84848379629629633</v>
      </c>
      <c r="AG5009" s="2">
        <f t="shared" si="710"/>
        <v>0.83333333333333326</v>
      </c>
      <c r="AH5009" t="s">
        <v>23</v>
      </c>
    </row>
    <row r="5010" spans="1:34" x14ac:dyDescent="0.25">
      <c r="A5010">
        <v>1373087</v>
      </c>
      <c r="B5010" t="s">
        <v>29</v>
      </c>
      <c r="C5010" t="s">
        <v>47</v>
      </c>
      <c r="D5010" t="s">
        <v>31</v>
      </c>
      <c r="E5010">
        <v>53211</v>
      </c>
      <c r="F5010" t="s">
        <v>20</v>
      </c>
      <c r="G5010" t="s">
        <v>32</v>
      </c>
      <c r="H5010">
        <v>11064</v>
      </c>
      <c r="I5010" t="s">
        <v>66</v>
      </c>
      <c r="J5010">
        <f>VLOOKUP(I5010,Key!$A$1:$C$73,2,FALSE)</f>
        <v>43.078530000000001</v>
      </c>
      <c r="K5010">
        <f>VLOOKUP(I5010,Key!$A$1:$C$73,3,FALSE)</f>
        <v>-87.882620000000003</v>
      </c>
      <c r="L5010" t="s">
        <v>66</v>
      </c>
      <c r="M5010">
        <f>VLOOKUP(L5010,Key!$A$1:$C$73,2,FALSE)</f>
        <v>43.078530000000001</v>
      </c>
      <c r="N5010">
        <f>VLOOKUP(L5010,Key!$A$1:$C$73,3,FALSE)</f>
        <v>-87.882620000000003</v>
      </c>
      <c r="O5010">
        <v>24</v>
      </c>
      <c r="P5010">
        <v>0</v>
      </c>
      <c r="Q5010">
        <v>3.6</v>
      </c>
      <c r="R5010">
        <v>3.4</v>
      </c>
      <c r="S5010">
        <v>144</v>
      </c>
      <c r="T5010">
        <f t="shared" si="702"/>
        <v>-1</v>
      </c>
      <c r="U5010" s="1">
        <v>42851</v>
      </c>
      <c r="V5010" s="13">
        <f t="shared" si="703"/>
        <v>42826</v>
      </c>
      <c r="W5010" s="14">
        <f t="shared" si="704"/>
        <v>42851</v>
      </c>
      <c r="X5010" s="1" t="str">
        <f t="shared" si="705"/>
        <v>Wednesday</v>
      </c>
      <c r="Y5010" s="2">
        <v>0.93723379629629633</v>
      </c>
      <c r="Z5010" s="2">
        <f t="shared" si="706"/>
        <v>0.91666666666666663</v>
      </c>
      <c r="AA5010">
        <f>1</f>
        <v>1</v>
      </c>
      <c r="AB5010" s="1">
        <v>42851</v>
      </c>
      <c r="AC5010" s="13">
        <f t="shared" si="707"/>
        <v>42826</v>
      </c>
      <c r="AD5010" s="14">
        <f t="shared" si="708"/>
        <v>42851</v>
      </c>
      <c r="AE5010" s="1" t="str">
        <f t="shared" si="709"/>
        <v>Wednesday</v>
      </c>
      <c r="AF5010" s="2">
        <v>0.95361111111111108</v>
      </c>
      <c r="AG5010" s="2">
        <f t="shared" si="710"/>
        <v>0.95833333333333326</v>
      </c>
      <c r="AH5010" t="s">
        <v>25</v>
      </c>
    </row>
    <row r="5011" spans="1:34" x14ac:dyDescent="0.25">
      <c r="A5011">
        <v>1308362</v>
      </c>
      <c r="B5011" t="s">
        <v>29</v>
      </c>
      <c r="C5011" t="s">
        <v>47</v>
      </c>
      <c r="D5011" t="s">
        <v>31</v>
      </c>
      <c r="E5011">
        <v>53202</v>
      </c>
      <c r="F5011" t="s">
        <v>20</v>
      </c>
      <c r="G5011" t="s">
        <v>97</v>
      </c>
      <c r="H5011">
        <v>5562</v>
      </c>
      <c r="I5011" t="s">
        <v>60</v>
      </c>
      <c r="J5011">
        <f>VLOOKUP(I5011,Key!$A$1:$C$73,2,FALSE)</f>
        <v>43.046570000000003</v>
      </c>
      <c r="K5011">
        <f>VLOOKUP(I5011,Key!$A$1:$C$73,3,FALSE)</f>
        <v>-87.908720000000002</v>
      </c>
      <c r="L5011" t="s">
        <v>78</v>
      </c>
      <c r="M5011">
        <f>VLOOKUP(L5011,Key!$A$1:$C$73,2,FALSE)</f>
        <v>43.048200000000001</v>
      </c>
      <c r="N5011">
        <f>VLOOKUP(L5011,Key!$A$1:$C$73,3,FALSE)</f>
        <v>-87.900859999999994</v>
      </c>
      <c r="O5011">
        <v>4</v>
      </c>
      <c r="P5011">
        <v>0</v>
      </c>
      <c r="Q5011">
        <v>0.6</v>
      </c>
      <c r="R5011">
        <v>0.6</v>
      </c>
      <c r="S5011">
        <v>24</v>
      </c>
      <c r="T5011">
        <f t="shared" si="702"/>
        <v>-1</v>
      </c>
      <c r="U5011" s="1">
        <v>42852</v>
      </c>
      <c r="V5011" s="13">
        <f t="shared" si="703"/>
        <v>42826</v>
      </c>
      <c r="W5011" s="14">
        <f t="shared" si="704"/>
        <v>42852</v>
      </c>
      <c r="X5011" s="1" t="str">
        <f t="shared" si="705"/>
        <v>Thursday</v>
      </c>
      <c r="Y5011" s="2">
        <v>4.7337962962962958E-3</v>
      </c>
      <c r="Z5011" s="2">
        <f t="shared" si="706"/>
        <v>0</v>
      </c>
      <c r="AA5011">
        <f>1</f>
        <v>1</v>
      </c>
      <c r="AB5011" s="1">
        <v>42852</v>
      </c>
      <c r="AC5011" s="13">
        <f t="shared" si="707"/>
        <v>42826</v>
      </c>
      <c r="AD5011" s="14">
        <f t="shared" si="708"/>
        <v>42852</v>
      </c>
      <c r="AE5011" s="1" t="str">
        <f t="shared" si="709"/>
        <v>Thursday</v>
      </c>
      <c r="AF5011" s="2">
        <v>7.5578703703703702E-3</v>
      </c>
      <c r="AG5011" s="2">
        <f t="shared" si="710"/>
        <v>0</v>
      </c>
      <c r="AH5011" t="s">
        <v>23</v>
      </c>
    </row>
    <row r="5012" spans="1:34" x14ac:dyDescent="0.25">
      <c r="A5012">
        <v>1328721</v>
      </c>
      <c r="B5012" t="s">
        <v>29</v>
      </c>
      <c r="C5012" t="s">
        <v>47</v>
      </c>
      <c r="D5012" t="s">
        <v>31</v>
      </c>
      <c r="E5012">
        <v>53207</v>
      </c>
      <c r="F5012" t="s">
        <v>20</v>
      </c>
      <c r="G5012" t="s">
        <v>32</v>
      </c>
      <c r="H5012">
        <v>11095</v>
      </c>
      <c r="I5012" t="s">
        <v>83</v>
      </c>
      <c r="J5012">
        <f>VLOOKUP(I5012,Key!$A$1:$C$73,2,FALSE)</f>
        <v>43.026229999999998</v>
      </c>
      <c r="K5012">
        <f>VLOOKUP(I5012,Key!$A$1:$C$73,3,FALSE)</f>
        <v>-87.912809999999993</v>
      </c>
      <c r="L5012" t="s">
        <v>28</v>
      </c>
      <c r="M5012">
        <f>VLOOKUP(L5012,Key!$A$1:$C$73,2,FALSE)</f>
        <v>43.038580000000003</v>
      </c>
      <c r="N5012">
        <f>VLOOKUP(L5012,Key!$A$1:$C$73,3,FALSE)</f>
        <v>-87.90934</v>
      </c>
      <c r="O5012">
        <v>6</v>
      </c>
      <c r="P5012">
        <v>0</v>
      </c>
      <c r="Q5012">
        <v>0.9</v>
      </c>
      <c r="R5012">
        <v>0.9</v>
      </c>
      <c r="S5012">
        <v>36</v>
      </c>
      <c r="T5012">
        <f t="shared" si="702"/>
        <v>-1</v>
      </c>
      <c r="U5012" s="1">
        <v>42852</v>
      </c>
      <c r="V5012" s="13">
        <f t="shared" si="703"/>
        <v>42826</v>
      </c>
      <c r="W5012" s="14">
        <f t="shared" si="704"/>
        <v>42852</v>
      </c>
      <c r="X5012" s="1" t="str">
        <f t="shared" si="705"/>
        <v>Thursday</v>
      </c>
      <c r="Y5012" s="2">
        <v>0.31626157407407407</v>
      </c>
      <c r="Z5012" s="2">
        <f t="shared" si="706"/>
        <v>0.33333333333333331</v>
      </c>
      <c r="AA5012">
        <f>1</f>
        <v>1</v>
      </c>
      <c r="AB5012" s="1">
        <v>42852</v>
      </c>
      <c r="AC5012" s="13">
        <f t="shared" si="707"/>
        <v>42826</v>
      </c>
      <c r="AD5012" s="14">
        <f t="shared" si="708"/>
        <v>42852</v>
      </c>
      <c r="AE5012" s="1" t="str">
        <f t="shared" si="709"/>
        <v>Thursday</v>
      </c>
      <c r="AF5012" s="2">
        <v>0.32017361111111109</v>
      </c>
      <c r="AG5012" s="2">
        <f t="shared" si="710"/>
        <v>0.33333333333333331</v>
      </c>
      <c r="AH5012" t="s">
        <v>23</v>
      </c>
    </row>
    <row r="5013" spans="1:34" x14ac:dyDescent="0.25">
      <c r="A5013">
        <v>783916</v>
      </c>
      <c r="B5013" t="s">
        <v>29</v>
      </c>
      <c r="C5013" t="s">
        <v>157</v>
      </c>
      <c r="D5013" t="s">
        <v>46</v>
      </c>
      <c r="E5013">
        <v>60618</v>
      </c>
      <c r="F5013" t="s">
        <v>20</v>
      </c>
      <c r="G5013" t="s">
        <v>32</v>
      </c>
      <c r="H5013">
        <v>143</v>
      </c>
      <c r="I5013" t="s">
        <v>26</v>
      </c>
      <c r="J5013">
        <f>VLOOKUP(I5013,Key!$A$1:$C$73,2,FALSE)</f>
        <v>43.034619999999997</v>
      </c>
      <c r="K5013">
        <f>VLOOKUP(I5013,Key!$A$1:$C$73,3,FALSE)</f>
        <v>-87.917500000000004</v>
      </c>
      <c r="L5013" t="s">
        <v>44</v>
      </c>
      <c r="M5013">
        <f>VLOOKUP(L5013,Key!$A$1:$C$73,2,FALSE)</f>
        <v>43.03886</v>
      </c>
      <c r="N5013">
        <f>VLOOKUP(L5013,Key!$A$1:$C$73,3,FALSE)</f>
        <v>-87.902720000000002</v>
      </c>
      <c r="O5013">
        <v>9</v>
      </c>
      <c r="P5013">
        <v>0</v>
      </c>
      <c r="Q5013">
        <v>1.4</v>
      </c>
      <c r="R5013">
        <v>1.3</v>
      </c>
      <c r="S5013">
        <v>54</v>
      </c>
      <c r="T5013">
        <f t="shared" si="702"/>
        <v>-1</v>
      </c>
      <c r="U5013" s="1">
        <v>42852</v>
      </c>
      <c r="V5013" s="13">
        <f t="shared" si="703"/>
        <v>42826</v>
      </c>
      <c r="W5013" s="14">
        <f t="shared" si="704"/>
        <v>42852</v>
      </c>
      <c r="X5013" s="1" t="str">
        <f t="shared" si="705"/>
        <v>Thursday</v>
      </c>
      <c r="Y5013" s="2">
        <v>0.32032407407407409</v>
      </c>
      <c r="Z5013" s="2">
        <f t="shared" si="706"/>
        <v>0.33333333333333331</v>
      </c>
      <c r="AA5013">
        <f>1</f>
        <v>1</v>
      </c>
      <c r="AB5013" s="1">
        <v>42852</v>
      </c>
      <c r="AC5013" s="13">
        <f t="shared" si="707"/>
        <v>42826</v>
      </c>
      <c r="AD5013" s="14">
        <f t="shared" si="708"/>
        <v>42852</v>
      </c>
      <c r="AE5013" s="1" t="str">
        <f t="shared" si="709"/>
        <v>Thursday</v>
      </c>
      <c r="AF5013" s="2">
        <v>0.32689814814814816</v>
      </c>
      <c r="AG5013" s="2">
        <f t="shared" si="710"/>
        <v>0.33333333333333331</v>
      </c>
      <c r="AH5013" t="s">
        <v>23</v>
      </c>
    </row>
    <row r="5014" spans="1:34" x14ac:dyDescent="0.25">
      <c r="A5014">
        <v>1357250</v>
      </c>
      <c r="B5014" t="s">
        <v>29</v>
      </c>
      <c r="C5014" t="s">
        <v>47</v>
      </c>
      <c r="D5014" t="s">
        <v>31</v>
      </c>
      <c r="E5014">
        <v>53202</v>
      </c>
      <c r="F5014" t="s">
        <v>20</v>
      </c>
      <c r="G5014" t="s">
        <v>32</v>
      </c>
      <c r="H5014">
        <v>5562</v>
      </c>
      <c r="I5014" t="s">
        <v>78</v>
      </c>
      <c r="J5014">
        <f>VLOOKUP(I5014,Key!$A$1:$C$73,2,FALSE)</f>
        <v>43.048200000000001</v>
      </c>
      <c r="K5014">
        <f>VLOOKUP(I5014,Key!$A$1:$C$73,3,FALSE)</f>
        <v>-87.900859999999994</v>
      </c>
      <c r="L5014" t="s">
        <v>44</v>
      </c>
      <c r="M5014">
        <f>VLOOKUP(L5014,Key!$A$1:$C$73,2,FALSE)</f>
        <v>43.03886</v>
      </c>
      <c r="N5014">
        <f>VLOOKUP(L5014,Key!$A$1:$C$73,3,FALSE)</f>
        <v>-87.902720000000002</v>
      </c>
      <c r="O5014">
        <v>5</v>
      </c>
      <c r="P5014">
        <v>0</v>
      </c>
      <c r="Q5014">
        <v>0.8</v>
      </c>
      <c r="R5014">
        <v>0.7</v>
      </c>
      <c r="S5014">
        <v>30</v>
      </c>
      <c r="T5014">
        <f t="shared" si="702"/>
        <v>-1</v>
      </c>
      <c r="U5014" s="1">
        <v>42852</v>
      </c>
      <c r="V5014" s="13">
        <f t="shared" si="703"/>
        <v>42826</v>
      </c>
      <c r="W5014" s="14">
        <f t="shared" si="704"/>
        <v>42852</v>
      </c>
      <c r="X5014" s="1" t="str">
        <f t="shared" si="705"/>
        <v>Thursday</v>
      </c>
      <c r="Y5014" s="2">
        <v>0.32270833333333332</v>
      </c>
      <c r="Z5014" s="2">
        <f t="shared" si="706"/>
        <v>0.33333333333333331</v>
      </c>
      <c r="AA5014">
        <f>1</f>
        <v>1</v>
      </c>
      <c r="AB5014" s="1">
        <v>42852</v>
      </c>
      <c r="AC5014" s="13">
        <f t="shared" si="707"/>
        <v>42826</v>
      </c>
      <c r="AD5014" s="14">
        <f t="shared" si="708"/>
        <v>42852</v>
      </c>
      <c r="AE5014" s="1" t="str">
        <f t="shared" si="709"/>
        <v>Thursday</v>
      </c>
      <c r="AF5014" s="2">
        <v>0.32569444444444445</v>
      </c>
      <c r="AG5014" s="2">
        <f t="shared" si="710"/>
        <v>0.33333333333333331</v>
      </c>
      <c r="AH5014" t="s">
        <v>23</v>
      </c>
    </row>
    <row r="5015" spans="1:34" x14ac:dyDescent="0.25">
      <c r="A5015">
        <v>1361563</v>
      </c>
      <c r="B5015" t="s">
        <v>29</v>
      </c>
      <c r="C5015" t="s">
        <v>47</v>
      </c>
      <c r="D5015" t="s">
        <v>31</v>
      </c>
      <c r="E5015">
        <v>53207</v>
      </c>
      <c r="F5015" t="s">
        <v>20</v>
      </c>
      <c r="G5015" t="s">
        <v>32</v>
      </c>
      <c r="H5015">
        <v>32</v>
      </c>
      <c r="I5015" t="s">
        <v>48</v>
      </c>
      <c r="J5015">
        <f>VLOOKUP(I5015,Key!$A$1:$C$73,2,FALSE)</f>
        <v>43.031320000000001</v>
      </c>
      <c r="K5015">
        <f>VLOOKUP(I5015,Key!$A$1:$C$73,3,FALSE)</f>
        <v>-87.904259999999994</v>
      </c>
      <c r="L5015" t="s">
        <v>48</v>
      </c>
      <c r="M5015">
        <f>VLOOKUP(L5015,Key!$A$1:$C$73,2,FALSE)</f>
        <v>43.031320000000001</v>
      </c>
      <c r="N5015">
        <f>VLOOKUP(L5015,Key!$A$1:$C$73,3,FALSE)</f>
        <v>-87.904259999999994</v>
      </c>
      <c r="O5015">
        <v>33</v>
      </c>
      <c r="P5015">
        <v>0</v>
      </c>
      <c r="Q5015">
        <v>5</v>
      </c>
      <c r="R5015">
        <v>4.7</v>
      </c>
      <c r="S5015">
        <v>198</v>
      </c>
      <c r="T5015">
        <f t="shared" si="702"/>
        <v>-1</v>
      </c>
      <c r="U5015" s="1">
        <v>42852</v>
      </c>
      <c r="V5015" s="13">
        <f t="shared" si="703"/>
        <v>42826</v>
      </c>
      <c r="W5015" s="14">
        <f t="shared" si="704"/>
        <v>42852</v>
      </c>
      <c r="X5015" s="1" t="str">
        <f t="shared" si="705"/>
        <v>Thursday</v>
      </c>
      <c r="Y5015" s="2">
        <v>0.5057638888888889</v>
      </c>
      <c r="Z5015" s="2">
        <f t="shared" si="706"/>
        <v>0.5</v>
      </c>
      <c r="AA5015">
        <f>1</f>
        <v>1</v>
      </c>
      <c r="AB5015" s="1">
        <v>42852</v>
      </c>
      <c r="AC5015" s="13">
        <f t="shared" si="707"/>
        <v>42826</v>
      </c>
      <c r="AD5015" s="14">
        <f t="shared" si="708"/>
        <v>42852</v>
      </c>
      <c r="AE5015" s="1" t="str">
        <f t="shared" si="709"/>
        <v>Thursday</v>
      </c>
      <c r="AF5015" s="2">
        <v>0.52856481481481488</v>
      </c>
      <c r="AG5015" s="2">
        <f t="shared" si="710"/>
        <v>0.54166666666666663</v>
      </c>
      <c r="AH5015" t="s">
        <v>25</v>
      </c>
    </row>
    <row r="5016" spans="1:34" x14ac:dyDescent="0.25">
      <c r="A5016">
        <v>1407702</v>
      </c>
      <c r="B5016" t="s">
        <v>29</v>
      </c>
      <c r="C5016" t="s">
        <v>47</v>
      </c>
      <c r="D5016" t="s">
        <v>31</v>
      </c>
      <c r="E5016">
        <v>53202</v>
      </c>
      <c r="F5016" t="s">
        <v>20</v>
      </c>
      <c r="G5016" t="s">
        <v>32</v>
      </c>
      <c r="H5016">
        <v>46</v>
      </c>
      <c r="I5016" t="s">
        <v>24</v>
      </c>
      <c r="J5016">
        <f>VLOOKUP(I5016,Key!$A$1:$C$73,2,FALSE)</f>
        <v>43.074655999999997</v>
      </c>
      <c r="K5016">
        <f>VLOOKUP(I5016,Key!$A$1:$C$73,3,FALSE)</f>
        <v>-87.889011999999994</v>
      </c>
      <c r="L5016" t="s">
        <v>21</v>
      </c>
      <c r="M5016">
        <f>VLOOKUP(L5016,Key!$A$1:$C$73,2,FALSE)</f>
        <v>43.074890000000003</v>
      </c>
      <c r="N5016">
        <f>VLOOKUP(L5016,Key!$A$1:$C$73,3,FALSE)</f>
        <v>-87.882810000000006</v>
      </c>
      <c r="O5016">
        <v>3</v>
      </c>
      <c r="P5016">
        <v>0</v>
      </c>
      <c r="Q5016">
        <v>0.5</v>
      </c>
      <c r="R5016">
        <v>0.4</v>
      </c>
      <c r="S5016">
        <v>18</v>
      </c>
      <c r="T5016">
        <f t="shared" si="702"/>
        <v>-1</v>
      </c>
      <c r="U5016" s="1">
        <v>42852</v>
      </c>
      <c r="V5016" s="13">
        <f t="shared" si="703"/>
        <v>42826</v>
      </c>
      <c r="W5016" s="14">
        <f t="shared" si="704"/>
        <v>42852</v>
      </c>
      <c r="X5016" s="1" t="str">
        <f t="shared" si="705"/>
        <v>Thursday</v>
      </c>
      <c r="Y5016" s="2">
        <v>0.61731481481481476</v>
      </c>
      <c r="Z5016" s="2">
        <f t="shared" si="706"/>
        <v>0.625</v>
      </c>
      <c r="AA5016">
        <f>1</f>
        <v>1</v>
      </c>
      <c r="AB5016" s="1">
        <v>42852</v>
      </c>
      <c r="AC5016" s="13">
        <f t="shared" si="707"/>
        <v>42826</v>
      </c>
      <c r="AD5016" s="14">
        <f t="shared" si="708"/>
        <v>42852</v>
      </c>
      <c r="AE5016" s="1" t="str">
        <f t="shared" si="709"/>
        <v>Thursday</v>
      </c>
      <c r="AF5016" s="2">
        <v>0.61885416666666659</v>
      </c>
      <c r="AG5016" s="2">
        <f t="shared" si="710"/>
        <v>0.625</v>
      </c>
      <c r="AH5016" t="s">
        <v>23</v>
      </c>
    </row>
    <row r="5017" spans="1:34" x14ac:dyDescent="0.25">
      <c r="A5017">
        <v>1494109</v>
      </c>
      <c r="B5017" t="s">
        <v>29</v>
      </c>
      <c r="C5017" t="s">
        <v>47</v>
      </c>
      <c r="D5017" t="s">
        <v>31</v>
      </c>
      <c r="E5017">
        <v>53233</v>
      </c>
      <c r="F5017" t="s">
        <v>20</v>
      </c>
      <c r="G5017" t="s">
        <v>32</v>
      </c>
      <c r="H5017">
        <v>5582</v>
      </c>
      <c r="I5017" t="s">
        <v>44</v>
      </c>
      <c r="J5017">
        <f>VLOOKUP(I5017,Key!$A$1:$C$73,2,FALSE)</f>
        <v>43.03886</v>
      </c>
      <c r="K5017">
        <f>VLOOKUP(I5017,Key!$A$1:$C$73,3,FALSE)</f>
        <v>-87.902720000000002</v>
      </c>
      <c r="L5017" t="s">
        <v>82</v>
      </c>
      <c r="M5017">
        <f>VLOOKUP(L5017,Key!$A$1:$C$73,2,FALSE)</f>
        <v>43.040349999999997</v>
      </c>
      <c r="N5017">
        <f>VLOOKUP(L5017,Key!$A$1:$C$73,3,FALSE)</f>
        <v>-87.920760000000001</v>
      </c>
      <c r="O5017">
        <v>8</v>
      </c>
      <c r="P5017">
        <v>0</v>
      </c>
      <c r="Q5017">
        <v>1.2</v>
      </c>
      <c r="R5017">
        <v>1.1000000000000001</v>
      </c>
      <c r="S5017">
        <v>48</v>
      </c>
      <c r="T5017">
        <f t="shared" si="702"/>
        <v>-1</v>
      </c>
      <c r="U5017" s="1">
        <v>42852</v>
      </c>
      <c r="V5017" s="13">
        <f t="shared" si="703"/>
        <v>42826</v>
      </c>
      <c r="W5017" s="14">
        <f t="shared" si="704"/>
        <v>42852</v>
      </c>
      <c r="X5017" s="1" t="str">
        <f t="shared" si="705"/>
        <v>Thursday</v>
      </c>
      <c r="Y5017" s="2">
        <v>0.64789351851851851</v>
      </c>
      <c r="Z5017" s="2">
        <f t="shared" si="706"/>
        <v>0.66666666666666663</v>
      </c>
      <c r="AA5017">
        <f>1</f>
        <v>1</v>
      </c>
      <c r="AB5017" s="1">
        <v>42852</v>
      </c>
      <c r="AC5017" s="13">
        <f t="shared" si="707"/>
        <v>42826</v>
      </c>
      <c r="AD5017" s="14">
        <f t="shared" si="708"/>
        <v>42852</v>
      </c>
      <c r="AE5017" s="1" t="str">
        <f t="shared" si="709"/>
        <v>Thursday</v>
      </c>
      <c r="AF5017" s="2">
        <v>0.65312500000000007</v>
      </c>
      <c r="AG5017" s="2">
        <f t="shared" si="710"/>
        <v>0.66666666666666663</v>
      </c>
      <c r="AH5017" t="s">
        <v>23</v>
      </c>
    </row>
    <row r="5018" spans="1:34" x14ac:dyDescent="0.25">
      <c r="A5018">
        <v>1546752</v>
      </c>
      <c r="B5018" t="s">
        <v>29</v>
      </c>
      <c r="C5018" t="s">
        <v>103</v>
      </c>
      <c r="D5018" t="s">
        <v>31</v>
      </c>
      <c r="E5018">
        <v>53202</v>
      </c>
      <c r="F5018" t="s">
        <v>20</v>
      </c>
      <c r="G5018" t="s">
        <v>32</v>
      </c>
      <c r="H5018">
        <v>8</v>
      </c>
      <c r="I5018" t="s">
        <v>24</v>
      </c>
      <c r="J5018">
        <f>VLOOKUP(I5018,Key!$A$1:$C$73,2,FALSE)</f>
        <v>43.074655999999997</v>
      </c>
      <c r="K5018">
        <f>VLOOKUP(I5018,Key!$A$1:$C$73,3,FALSE)</f>
        <v>-87.889011999999994</v>
      </c>
      <c r="L5018" t="s">
        <v>21</v>
      </c>
      <c r="M5018">
        <f>VLOOKUP(L5018,Key!$A$1:$C$73,2,FALSE)</f>
        <v>43.074890000000003</v>
      </c>
      <c r="N5018">
        <f>VLOOKUP(L5018,Key!$A$1:$C$73,3,FALSE)</f>
        <v>-87.882810000000006</v>
      </c>
      <c r="O5018">
        <v>3</v>
      </c>
      <c r="P5018">
        <v>0</v>
      </c>
      <c r="Q5018">
        <v>0.5</v>
      </c>
      <c r="R5018">
        <v>0.4</v>
      </c>
      <c r="S5018">
        <v>18</v>
      </c>
      <c r="T5018">
        <f t="shared" si="702"/>
        <v>-1</v>
      </c>
      <c r="U5018" s="1">
        <v>42852</v>
      </c>
      <c r="V5018" s="13">
        <f t="shared" si="703"/>
        <v>42826</v>
      </c>
      <c r="W5018" s="14">
        <f t="shared" si="704"/>
        <v>42852</v>
      </c>
      <c r="X5018" s="1" t="str">
        <f t="shared" si="705"/>
        <v>Thursday</v>
      </c>
      <c r="Y5018" s="2">
        <v>0.68245370370370362</v>
      </c>
      <c r="Z5018" s="2">
        <f t="shared" si="706"/>
        <v>0.66666666666666663</v>
      </c>
      <c r="AA5018">
        <f>1</f>
        <v>1</v>
      </c>
      <c r="AB5018" s="1">
        <v>42852</v>
      </c>
      <c r="AC5018" s="13">
        <f t="shared" si="707"/>
        <v>42826</v>
      </c>
      <c r="AD5018" s="14">
        <f t="shared" si="708"/>
        <v>42852</v>
      </c>
      <c r="AE5018" s="1" t="str">
        <f t="shared" si="709"/>
        <v>Thursday</v>
      </c>
      <c r="AF5018" s="2">
        <v>0.6841666666666667</v>
      </c>
      <c r="AG5018" s="2">
        <f t="shared" si="710"/>
        <v>0.66666666666666663</v>
      </c>
      <c r="AH5018" t="s">
        <v>23</v>
      </c>
    </row>
    <row r="5019" spans="1:34" x14ac:dyDescent="0.25">
      <c r="A5019">
        <v>1238671</v>
      </c>
      <c r="B5019" t="s">
        <v>29</v>
      </c>
      <c r="C5019" t="s">
        <v>105</v>
      </c>
      <c r="D5019" t="s">
        <v>46</v>
      </c>
      <c r="E5019">
        <v>60563</v>
      </c>
      <c r="F5019" t="s">
        <v>20</v>
      </c>
      <c r="G5019" t="s">
        <v>99</v>
      </c>
      <c r="H5019">
        <v>5508</v>
      </c>
      <c r="I5019" t="s">
        <v>40</v>
      </c>
      <c r="J5019">
        <f>VLOOKUP(I5019,Key!$A$1:$C$73,2,FALSE)</f>
        <v>43.06033</v>
      </c>
      <c r="K5019">
        <f>VLOOKUP(I5019,Key!$A$1:$C$73,3,FALSE)</f>
        <v>-87.89546</v>
      </c>
      <c r="L5019" t="s">
        <v>61</v>
      </c>
      <c r="M5019">
        <f>VLOOKUP(L5019,Key!$A$1:$C$73,2,FALSE)</f>
        <v>43.060786</v>
      </c>
      <c r="N5019">
        <f>VLOOKUP(L5019,Key!$A$1:$C$73,3,FALSE)</f>
        <v>-87.883825999999999</v>
      </c>
      <c r="O5019">
        <v>16</v>
      </c>
      <c r="P5019">
        <v>0</v>
      </c>
      <c r="Q5019">
        <v>2.4</v>
      </c>
      <c r="R5019">
        <v>2.2999999999999998</v>
      </c>
      <c r="S5019">
        <v>96</v>
      </c>
      <c r="T5019">
        <f t="shared" si="702"/>
        <v>-1</v>
      </c>
      <c r="U5019" s="1">
        <v>42853</v>
      </c>
      <c r="V5019" s="13">
        <f t="shared" si="703"/>
        <v>42826</v>
      </c>
      <c r="W5019" s="14">
        <f t="shared" si="704"/>
        <v>42853</v>
      </c>
      <c r="X5019" s="1" t="str">
        <f t="shared" si="705"/>
        <v>Friday</v>
      </c>
      <c r="Y5019" s="2">
        <v>8.3483796296296306E-2</v>
      </c>
      <c r="Z5019" s="2">
        <f t="shared" si="706"/>
        <v>8.3333333333333329E-2</v>
      </c>
      <c r="AA5019">
        <f>1</f>
        <v>1</v>
      </c>
      <c r="AB5019" s="1">
        <v>42853</v>
      </c>
      <c r="AC5019" s="13">
        <f t="shared" si="707"/>
        <v>42826</v>
      </c>
      <c r="AD5019" s="14">
        <f t="shared" si="708"/>
        <v>42853</v>
      </c>
      <c r="AE5019" s="1" t="str">
        <f t="shared" si="709"/>
        <v>Friday</v>
      </c>
      <c r="AF5019" s="2">
        <v>9.4583333333333339E-2</v>
      </c>
      <c r="AG5019" s="2">
        <f t="shared" si="710"/>
        <v>8.3333333333333329E-2</v>
      </c>
      <c r="AH5019" t="s">
        <v>23</v>
      </c>
    </row>
    <row r="5020" spans="1:34" x14ac:dyDescent="0.25">
      <c r="A5020">
        <v>1372138</v>
      </c>
      <c r="B5020" t="s">
        <v>29</v>
      </c>
      <c r="C5020" t="s">
        <v>175</v>
      </c>
      <c r="D5020" t="s">
        <v>46</v>
      </c>
      <c r="E5020">
        <v>60189</v>
      </c>
      <c r="F5020" t="s">
        <v>20</v>
      </c>
      <c r="G5020" t="s">
        <v>32</v>
      </c>
      <c r="H5020">
        <v>5589</v>
      </c>
      <c r="I5020" t="s">
        <v>89</v>
      </c>
      <c r="J5020">
        <f>VLOOKUP(I5020,Key!$A$1:$C$73,2,FALSE)</f>
        <v>43.060155999999999</v>
      </c>
      <c r="K5020">
        <f>VLOOKUP(I5020,Key!$A$1:$C$73,3,FALSE)</f>
        <v>-87.881258000000003</v>
      </c>
      <c r="L5020" t="s">
        <v>40</v>
      </c>
      <c r="M5020">
        <f>VLOOKUP(L5020,Key!$A$1:$C$73,2,FALSE)</f>
        <v>43.06033</v>
      </c>
      <c r="N5020">
        <f>VLOOKUP(L5020,Key!$A$1:$C$73,3,FALSE)</f>
        <v>-87.89546</v>
      </c>
      <c r="O5020">
        <v>229</v>
      </c>
      <c r="P5020">
        <v>18</v>
      </c>
      <c r="Q5020">
        <v>18</v>
      </c>
      <c r="R5020">
        <v>17.100000000000001</v>
      </c>
      <c r="S5020">
        <v>720</v>
      </c>
      <c r="T5020">
        <f t="shared" si="702"/>
        <v>-1</v>
      </c>
      <c r="U5020" s="1">
        <v>42853</v>
      </c>
      <c r="V5020" s="13">
        <f t="shared" si="703"/>
        <v>42826</v>
      </c>
      <c r="W5020" s="14">
        <f t="shared" si="704"/>
        <v>42853</v>
      </c>
      <c r="X5020" s="1" t="str">
        <f t="shared" si="705"/>
        <v>Friday</v>
      </c>
      <c r="Y5020" s="2">
        <v>0.12866898148148148</v>
      </c>
      <c r="Z5020" s="2">
        <f t="shared" si="706"/>
        <v>0.125</v>
      </c>
      <c r="AA5020">
        <f>1</f>
        <v>1</v>
      </c>
      <c r="AB5020" s="1">
        <v>42853</v>
      </c>
      <c r="AC5020" s="13">
        <f t="shared" si="707"/>
        <v>42826</v>
      </c>
      <c r="AD5020" s="14">
        <f t="shared" si="708"/>
        <v>42853</v>
      </c>
      <c r="AE5020" s="1" t="str">
        <f t="shared" si="709"/>
        <v>Friday</v>
      </c>
      <c r="AF5020" s="2">
        <v>0.28770833333333334</v>
      </c>
      <c r="AG5020" s="2">
        <f t="shared" si="710"/>
        <v>0.29166666666666663</v>
      </c>
      <c r="AH5020" t="s">
        <v>23</v>
      </c>
    </row>
    <row r="5021" spans="1:34" x14ac:dyDescent="0.25">
      <c r="A5021">
        <v>1357250</v>
      </c>
      <c r="B5021" t="s">
        <v>29</v>
      </c>
      <c r="C5021" t="s">
        <v>47</v>
      </c>
      <c r="D5021" t="s">
        <v>31</v>
      </c>
      <c r="E5021">
        <v>53202</v>
      </c>
      <c r="F5021" t="s">
        <v>20</v>
      </c>
      <c r="G5021" t="s">
        <v>32</v>
      </c>
      <c r="H5021">
        <v>167</v>
      </c>
      <c r="I5021" t="s">
        <v>78</v>
      </c>
      <c r="J5021">
        <f>VLOOKUP(I5021,Key!$A$1:$C$73,2,FALSE)</f>
        <v>43.048200000000001</v>
      </c>
      <c r="K5021">
        <f>VLOOKUP(I5021,Key!$A$1:$C$73,3,FALSE)</f>
        <v>-87.900859999999994</v>
      </c>
      <c r="L5021" t="s">
        <v>44</v>
      </c>
      <c r="M5021">
        <f>VLOOKUP(L5021,Key!$A$1:$C$73,2,FALSE)</f>
        <v>43.03886</v>
      </c>
      <c r="N5021">
        <f>VLOOKUP(L5021,Key!$A$1:$C$73,3,FALSE)</f>
        <v>-87.902720000000002</v>
      </c>
      <c r="O5021">
        <v>5</v>
      </c>
      <c r="P5021">
        <v>0</v>
      </c>
      <c r="Q5021">
        <v>0.8</v>
      </c>
      <c r="R5021">
        <v>0.7</v>
      </c>
      <c r="S5021">
        <v>30</v>
      </c>
      <c r="T5021">
        <f t="shared" si="702"/>
        <v>-1</v>
      </c>
      <c r="U5021" s="1">
        <v>42853</v>
      </c>
      <c r="V5021" s="13">
        <f t="shared" si="703"/>
        <v>42826</v>
      </c>
      <c r="W5021" s="14">
        <f t="shared" si="704"/>
        <v>42853</v>
      </c>
      <c r="X5021" s="1" t="str">
        <f t="shared" si="705"/>
        <v>Friday</v>
      </c>
      <c r="Y5021" s="2">
        <v>0.33679398148148149</v>
      </c>
      <c r="Z5021" s="2">
        <f t="shared" si="706"/>
        <v>0.33333333333333331</v>
      </c>
      <c r="AA5021">
        <f>1</f>
        <v>1</v>
      </c>
      <c r="AB5021" s="1">
        <v>42853</v>
      </c>
      <c r="AC5021" s="13">
        <f t="shared" si="707"/>
        <v>42826</v>
      </c>
      <c r="AD5021" s="14">
        <f t="shared" si="708"/>
        <v>42853</v>
      </c>
      <c r="AE5021" s="1" t="str">
        <f t="shared" si="709"/>
        <v>Friday</v>
      </c>
      <c r="AF5021" s="2">
        <v>0.34023148148148147</v>
      </c>
      <c r="AG5021" s="2">
        <f t="shared" si="710"/>
        <v>0.33333333333333331</v>
      </c>
      <c r="AH5021" t="s">
        <v>23</v>
      </c>
    </row>
    <row r="5022" spans="1:34" x14ac:dyDescent="0.25">
      <c r="A5022">
        <v>1400126</v>
      </c>
      <c r="B5022" t="s">
        <v>29</v>
      </c>
      <c r="C5022" t="s">
        <v>47</v>
      </c>
      <c r="D5022" t="s">
        <v>31</v>
      </c>
      <c r="E5022">
        <v>53211</v>
      </c>
      <c r="F5022" t="s">
        <v>20</v>
      </c>
      <c r="G5022" t="s">
        <v>32</v>
      </c>
      <c r="H5022">
        <v>5553</v>
      </c>
      <c r="I5022" t="s">
        <v>63</v>
      </c>
      <c r="J5022">
        <f>VLOOKUP(I5022,Key!$A$1:$C$73,2,FALSE)</f>
        <v>43.066893999999998</v>
      </c>
      <c r="K5022">
        <f>VLOOKUP(I5022,Key!$A$1:$C$73,3,FALSE)</f>
        <v>-87.877936000000005</v>
      </c>
      <c r="L5022" t="s">
        <v>65</v>
      </c>
      <c r="M5022">
        <f>VLOOKUP(L5022,Key!$A$1:$C$73,2,FALSE)</f>
        <v>43.077359999999999</v>
      </c>
      <c r="N5022">
        <f>VLOOKUP(L5022,Key!$A$1:$C$73,3,FALSE)</f>
        <v>-87.880769999999998</v>
      </c>
      <c r="O5022">
        <v>5</v>
      </c>
      <c r="P5022">
        <v>0</v>
      </c>
      <c r="Q5022">
        <v>0.8</v>
      </c>
      <c r="R5022">
        <v>0.7</v>
      </c>
      <c r="S5022">
        <v>30</v>
      </c>
      <c r="T5022">
        <f t="shared" si="702"/>
        <v>-1</v>
      </c>
      <c r="U5022" s="1">
        <v>42853</v>
      </c>
      <c r="V5022" s="13">
        <f t="shared" si="703"/>
        <v>42826</v>
      </c>
      <c r="W5022" s="14">
        <f t="shared" si="704"/>
        <v>42853</v>
      </c>
      <c r="X5022" s="1" t="str">
        <f t="shared" si="705"/>
        <v>Friday</v>
      </c>
      <c r="Y5022" s="2">
        <v>0.43460648148148145</v>
      </c>
      <c r="Z5022" s="2">
        <f t="shared" si="706"/>
        <v>0.41666666666666663</v>
      </c>
      <c r="AA5022">
        <f>1</f>
        <v>1</v>
      </c>
      <c r="AB5022" s="1">
        <v>42853</v>
      </c>
      <c r="AC5022" s="13">
        <f t="shared" si="707"/>
        <v>42826</v>
      </c>
      <c r="AD5022" s="14">
        <f t="shared" si="708"/>
        <v>42853</v>
      </c>
      <c r="AE5022" s="1" t="str">
        <f t="shared" si="709"/>
        <v>Friday</v>
      </c>
      <c r="AF5022" s="2">
        <v>0.4379513888888889</v>
      </c>
      <c r="AG5022" s="2">
        <f t="shared" si="710"/>
        <v>0.45833333333333331</v>
      </c>
      <c r="AH5022" t="s">
        <v>23</v>
      </c>
    </row>
    <row r="5023" spans="1:34" x14ac:dyDescent="0.25">
      <c r="A5023">
        <v>1280631</v>
      </c>
      <c r="B5023" t="s">
        <v>29</v>
      </c>
      <c r="C5023" t="s">
        <v>47</v>
      </c>
      <c r="D5023" t="s">
        <v>31</v>
      </c>
      <c r="E5023">
        <v>53202</v>
      </c>
      <c r="F5023" t="s">
        <v>20</v>
      </c>
      <c r="G5023" t="s">
        <v>32</v>
      </c>
      <c r="H5023">
        <v>5538</v>
      </c>
      <c r="I5023" t="s">
        <v>42</v>
      </c>
      <c r="J5023">
        <f>VLOOKUP(I5023,Key!$A$1:$C$73,2,FALSE)</f>
        <v>43.038719999999998</v>
      </c>
      <c r="K5023">
        <f>VLOOKUP(I5023,Key!$A$1:$C$73,3,FALSE)</f>
        <v>-87.905339999999995</v>
      </c>
      <c r="L5023" t="s">
        <v>57</v>
      </c>
      <c r="M5023">
        <f>VLOOKUP(L5023,Key!$A$1:$C$73,2,FALSE)</f>
        <v>43.03913</v>
      </c>
      <c r="N5023">
        <f>VLOOKUP(L5023,Key!$A$1:$C$73,3,FALSE)</f>
        <v>-87.916150000000002</v>
      </c>
      <c r="O5023">
        <v>6</v>
      </c>
      <c r="P5023">
        <v>0</v>
      </c>
      <c r="Q5023">
        <v>0.9</v>
      </c>
      <c r="R5023">
        <v>0.9</v>
      </c>
      <c r="S5023">
        <v>36</v>
      </c>
      <c r="T5023">
        <f t="shared" si="702"/>
        <v>-1</v>
      </c>
      <c r="U5023" s="1">
        <v>42853</v>
      </c>
      <c r="V5023" s="13">
        <f t="shared" si="703"/>
        <v>42826</v>
      </c>
      <c r="W5023" s="14">
        <f t="shared" si="704"/>
        <v>42853</v>
      </c>
      <c r="X5023" s="1" t="str">
        <f t="shared" si="705"/>
        <v>Friday</v>
      </c>
      <c r="Y5023" s="2">
        <v>0.48773148148148149</v>
      </c>
      <c r="Z5023" s="2">
        <f t="shared" si="706"/>
        <v>0.5</v>
      </c>
      <c r="AA5023">
        <f>1</f>
        <v>1</v>
      </c>
      <c r="AB5023" s="1">
        <v>42853</v>
      </c>
      <c r="AC5023" s="13">
        <f t="shared" si="707"/>
        <v>42826</v>
      </c>
      <c r="AD5023" s="14">
        <f t="shared" si="708"/>
        <v>42853</v>
      </c>
      <c r="AE5023" s="1" t="str">
        <f t="shared" si="709"/>
        <v>Friday</v>
      </c>
      <c r="AF5023" s="2">
        <v>0.49175925925925923</v>
      </c>
      <c r="AG5023" s="2">
        <f t="shared" si="710"/>
        <v>0.5</v>
      </c>
      <c r="AH5023" t="s">
        <v>23</v>
      </c>
    </row>
    <row r="5024" spans="1:34" x14ac:dyDescent="0.25">
      <c r="A5024">
        <v>1361563</v>
      </c>
      <c r="B5024" t="s">
        <v>29</v>
      </c>
      <c r="C5024" t="s">
        <v>47</v>
      </c>
      <c r="D5024" t="s">
        <v>31</v>
      </c>
      <c r="E5024">
        <v>53207</v>
      </c>
      <c r="F5024" t="s">
        <v>20</v>
      </c>
      <c r="G5024" t="s">
        <v>32</v>
      </c>
      <c r="H5024">
        <v>32</v>
      </c>
      <c r="I5024" t="s">
        <v>48</v>
      </c>
      <c r="J5024">
        <f>VLOOKUP(I5024,Key!$A$1:$C$73,2,FALSE)</f>
        <v>43.031320000000001</v>
      </c>
      <c r="K5024">
        <f>VLOOKUP(I5024,Key!$A$1:$C$73,3,FALSE)</f>
        <v>-87.904259999999994</v>
      </c>
      <c r="L5024" t="s">
        <v>42</v>
      </c>
      <c r="M5024">
        <f>VLOOKUP(L5024,Key!$A$1:$C$73,2,FALSE)</f>
        <v>43.038719999999998</v>
      </c>
      <c r="N5024">
        <f>VLOOKUP(L5024,Key!$A$1:$C$73,3,FALSE)</f>
        <v>-87.905339999999995</v>
      </c>
      <c r="O5024">
        <v>4</v>
      </c>
      <c r="P5024">
        <v>0</v>
      </c>
      <c r="Q5024">
        <v>0.6</v>
      </c>
      <c r="R5024">
        <v>0.6</v>
      </c>
      <c r="S5024">
        <v>24</v>
      </c>
      <c r="T5024">
        <f t="shared" si="702"/>
        <v>-1</v>
      </c>
      <c r="U5024" s="1">
        <v>42853</v>
      </c>
      <c r="V5024" s="13">
        <f t="shared" si="703"/>
        <v>42826</v>
      </c>
      <c r="W5024" s="14">
        <f t="shared" si="704"/>
        <v>42853</v>
      </c>
      <c r="X5024" s="1" t="str">
        <f t="shared" si="705"/>
        <v>Friday</v>
      </c>
      <c r="Y5024" s="2">
        <v>0.50320601851851854</v>
      </c>
      <c r="Z5024" s="2">
        <f t="shared" si="706"/>
        <v>0.5</v>
      </c>
      <c r="AA5024">
        <f>1</f>
        <v>1</v>
      </c>
      <c r="AB5024" s="1">
        <v>42853</v>
      </c>
      <c r="AC5024" s="13">
        <f t="shared" si="707"/>
        <v>42826</v>
      </c>
      <c r="AD5024" s="14">
        <f t="shared" si="708"/>
        <v>42853</v>
      </c>
      <c r="AE5024" s="1" t="str">
        <f t="shared" si="709"/>
        <v>Friday</v>
      </c>
      <c r="AF5024" s="2">
        <v>0.50564814814814818</v>
      </c>
      <c r="AG5024" s="2">
        <f t="shared" si="710"/>
        <v>0.5</v>
      </c>
      <c r="AH5024" t="s">
        <v>23</v>
      </c>
    </row>
    <row r="5025" spans="1:34" x14ac:dyDescent="0.25">
      <c r="A5025">
        <v>1260485</v>
      </c>
      <c r="B5025" t="s">
        <v>29</v>
      </c>
      <c r="C5025" t="s">
        <v>58</v>
      </c>
      <c r="D5025" t="s">
        <v>31</v>
      </c>
      <c r="E5025">
        <v>53211</v>
      </c>
      <c r="F5025" t="s">
        <v>20</v>
      </c>
      <c r="G5025" t="s">
        <v>32</v>
      </c>
      <c r="H5025">
        <v>5430</v>
      </c>
      <c r="I5025" t="s">
        <v>42</v>
      </c>
      <c r="J5025">
        <f>VLOOKUP(I5025,Key!$A$1:$C$73,2,FALSE)</f>
        <v>43.038719999999998</v>
      </c>
      <c r="K5025">
        <f>VLOOKUP(I5025,Key!$A$1:$C$73,3,FALSE)</f>
        <v>-87.905339999999995</v>
      </c>
      <c r="L5025" t="s">
        <v>44</v>
      </c>
      <c r="M5025">
        <f>VLOOKUP(L5025,Key!$A$1:$C$73,2,FALSE)</f>
        <v>43.03886</v>
      </c>
      <c r="N5025">
        <f>VLOOKUP(L5025,Key!$A$1:$C$73,3,FALSE)</f>
        <v>-87.902720000000002</v>
      </c>
      <c r="O5025">
        <v>2</v>
      </c>
      <c r="P5025">
        <v>0</v>
      </c>
      <c r="Q5025">
        <v>0.3</v>
      </c>
      <c r="R5025">
        <v>0.3</v>
      </c>
      <c r="S5025">
        <v>12</v>
      </c>
      <c r="T5025">
        <f t="shared" si="702"/>
        <v>-1</v>
      </c>
      <c r="U5025" s="1">
        <v>42853</v>
      </c>
      <c r="V5025" s="13">
        <f t="shared" si="703"/>
        <v>42826</v>
      </c>
      <c r="W5025" s="14">
        <f t="shared" si="704"/>
        <v>42853</v>
      </c>
      <c r="X5025" s="1" t="str">
        <f t="shared" si="705"/>
        <v>Friday</v>
      </c>
      <c r="Y5025" s="2">
        <v>0.57466435185185183</v>
      </c>
      <c r="Z5025" s="2">
        <f t="shared" si="706"/>
        <v>0.58333333333333326</v>
      </c>
      <c r="AA5025">
        <f>1</f>
        <v>1</v>
      </c>
      <c r="AB5025" s="1">
        <v>42853</v>
      </c>
      <c r="AC5025" s="13">
        <f t="shared" si="707"/>
        <v>42826</v>
      </c>
      <c r="AD5025" s="14">
        <f t="shared" si="708"/>
        <v>42853</v>
      </c>
      <c r="AE5025" s="1" t="str">
        <f t="shared" si="709"/>
        <v>Friday</v>
      </c>
      <c r="AF5025" s="2">
        <v>0.57621527777777781</v>
      </c>
      <c r="AG5025" s="2">
        <f t="shared" si="710"/>
        <v>0.58333333333333326</v>
      </c>
      <c r="AH5025" t="s">
        <v>23</v>
      </c>
    </row>
    <row r="5026" spans="1:34" x14ac:dyDescent="0.25">
      <c r="A5026">
        <v>993583</v>
      </c>
      <c r="B5026" t="s">
        <v>29</v>
      </c>
      <c r="C5026" t="s">
        <v>47</v>
      </c>
      <c r="D5026" t="s">
        <v>31</v>
      </c>
      <c r="E5026">
        <v>53211</v>
      </c>
      <c r="F5026" t="s">
        <v>20</v>
      </c>
      <c r="G5026" t="s">
        <v>99</v>
      </c>
      <c r="H5026">
        <v>5561</v>
      </c>
      <c r="I5026" t="s">
        <v>21</v>
      </c>
      <c r="J5026">
        <f>VLOOKUP(I5026,Key!$A$1:$C$73,2,FALSE)</f>
        <v>43.074890000000003</v>
      </c>
      <c r="K5026">
        <f>VLOOKUP(I5026,Key!$A$1:$C$73,3,FALSE)</f>
        <v>-87.882810000000006</v>
      </c>
      <c r="L5026" t="s">
        <v>24</v>
      </c>
      <c r="M5026">
        <f>VLOOKUP(L5026,Key!$A$1:$C$73,2,FALSE)</f>
        <v>43.074655999999997</v>
      </c>
      <c r="N5026">
        <f>VLOOKUP(L5026,Key!$A$1:$C$73,3,FALSE)</f>
        <v>-87.889011999999994</v>
      </c>
      <c r="O5026">
        <v>3</v>
      </c>
      <c r="P5026">
        <v>0</v>
      </c>
      <c r="Q5026">
        <v>0.5</v>
      </c>
      <c r="R5026">
        <v>0.4</v>
      </c>
      <c r="S5026">
        <v>18</v>
      </c>
      <c r="T5026">
        <f t="shared" si="702"/>
        <v>-1</v>
      </c>
      <c r="U5026" s="1">
        <v>42853</v>
      </c>
      <c r="V5026" s="13">
        <f t="shared" si="703"/>
        <v>42826</v>
      </c>
      <c r="W5026" s="14">
        <f t="shared" si="704"/>
        <v>42853</v>
      </c>
      <c r="X5026" s="1" t="str">
        <f t="shared" si="705"/>
        <v>Friday</v>
      </c>
      <c r="Y5026" s="2">
        <v>0.58225694444444442</v>
      </c>
      <c r="Z5026" s="2">
        <f t="shared" si="706"/>
        <v>0.58333333333333326</v>
      </c>
      <c r="AA5026">
        <f>1</f>
        <v>1</v>
      </c>
      <c r="AB5026" s="1">
        <v>42853</v>
      </c>
      <c r="AC5026" s="13">
        <f t="shared" si="707"/>
        <v>42826</v>
      </c>
      <c r="AD5026" s="14">
        <f t="shared" si="708"/>
        <v>42853</v>
      </c>
      <c r="AE5026" s="1" t="str">
        <f t="shared" si="709"/>
        <v>Friday</v>
      </c>
      <c r="AF5026" s="2">
        <v>0.58421296296296299</v>
      </c>
      <c r="AG5026" s="2">
        <f t="shared" si="710"/>
        <v>0.58333333333333326</v>
      </c>
      <c r="AH5026" t="s">
        <v>23</v>
      </c>
    </row>
    <row r="5027" spans="1:34" x14ac:dyDescent="0.25">
      <c r="A5027">
        <v>1101924</v>
      </c>
      <c r="B5027" t="s">
        <v>29</v>
      </c>
      <c r="C5027" t="s">
        <v>47</v>
      </c>
      <c r="D5027" t="s">
        <v>31</v>
      </c>
      <c r="E5027">
        <v>53203</v>
      </c>
      <c r="F5027" t="s">
        <v>20</v>
      </c>
      <c r="G5027" t="s">
        <v>32</v>
      </c>
      <c r="H5027">
        <v>5541</v>
      </c>
      <c r="I5027" t="s">
        <v>42</v>
      </c>
      <c r="J5027">
        <f>VLOOKUP(I5027,Key!$A$1:$C$73,2,FALSE)</f>
        <v>43.038719999999998</v>
      </c>
      <c r="K5027">
        <f>VLOOKUP(I5027,Key!$A$1:$C$73,3,FALSE)</f>
        <v>-87.905339999999995</v>
      </c>
      <c r="L5027" t="s">
        <v>36</v>
      </c>
      <c r="M5027">
        <f>VLOOKUP(L5027,Key!$A$1:$C$73,2,FALSE)</f>
        <v>43.03519</v>
      </c>
      <c r="N5027">
        <f>VLOOKUP(L5027,Key!$A$1:$C$73,3,FALSE)</f>
        <v>-87.907390000000007</v>
      </c>
      <c r="O5027">
        <v>3</v>
      </c>
      <c r="P5027">
        <v>0</v>
      </c>
      <c r="Q5027">
        <v>0.5</v>
      </c>
      <c r="R5027">
        <v>0.4</v>
      </c>
      <c r="S5027">
        <v>18</v>
      </c>
      <c r="T5027">
        <f t="shared" si="702"/>
        <v>-1</v>
      </c>
      <c r="U5027" s="1">
        <v>42853</v>
      </c>
      <c r="V5027" s="13">
        <f t="shared" si="703"/>
        <v>42826</v>
      </c>
      <c r="W5027" s="14">
        <f t="shared" si="704"/>
        <v>42853</v>
      </c>
      <c r="X5027" s="1" t="str">
        <f t="shared" si="705"/>
        <v>Friday</v>
      </c>
      <c r="Y5027" s="2">
        <v>0.6171875</v>
      </c>
      <c r="Z5027" s="2">
        <f t="shared" si="706"/>
        <v>0.625</v>
      </c>
      <c r="AA5027">
        <f>1</f>
        <v>1</v>
      </c>
      <c r="AB5027" s="1">
        <v>42853</v>
      </c>
      <c r="AC5027" s="13">
        <f t="shared" si="707"/>
        <v>42826</v>
      </c>
      <c r="AD5027" s="14">
        <f t="shared" si="708"/>
        <v>42853</v>
      </c>
      <c r="AE5027" s="1" t="str">
        <f t="shared" si="709"/>
        <v>Friday</v>
      </c>
      <c r="AF5027" s="2">
        <v>0.61895833333333339</v>
      </c>
      <c r="AG5027" s="2">
        <f t="shared" si="710"/>
        <v>0.625</v>
      </c>
      <c r="AH5027" t="s">
        <v>23</v>
      </c>
    </row>
    <row r="5028" spans="1:34" x14ac:dyDescent="0.25">
      <c r="A5028">
        <v>1260485</v>
      </c>
      <c r="B5028" t="s">
        <v>29</v>
      </c>
      <c r="C5028" t="s">
        <v>58</v>
      </c>
      <c r="D5028" t="s">
        <v>31</v>
      </c>
      <c r="E5028">
        <v>53211</v>
      </c>
      <c r="F5028" t="s">
        <v>20</v>
      </c>
      <c r="G5028" t="s">
        <v>32</v>
      </c>
      <c r="H5028">
        <v>5445</v>
      </c>
      <c r="I5028" t="s">
        <v>44</v>
      </c>
      <c r="J5028">
        <f>VLOOKUP(I5028,Key!$A$1:$C$73,2,FALSE)</f>
        <v>43.03886</v>
      </c>
      <c r="K5028">
        <f>VLOOKUP(I5028,Key!$A$1:$C$73,3,FALSE)</f>
        <v>-87.902720000000002</v>
      </c>
      <c r="L5028" t="s">
        <v>78</v>
      </c>
      <c r="M5028">
        <f>VLOOKUP(L5028,Key!$A$1:$C$73,2,FALSE)</f>
        <v>43.048200000000001</v>
      </c>
      <c r="N5028">
        <f>VLOOKUP(L5028,Key!$A$1:$C$73,3,FALSE)</f>
        <v>-87.900859999999994</v>
      </c>
      <c r="O5028">
        <v>8</v>
      </c>
      <c r="P5028">
        <v>0</v>
      </c>
      <c r="Q5028">
        <v>1.2</v>
      </c>
      <c r="R5028">
        <v>1.1000000000000001</v>
      </c>
      <c r="S5028">
        <v>48</v>
      </c>
      <c r="T5028">
        <f t="shared" si="702"/>
        <v>-1</v>
      </c>
      <c r="U5028" s="1">
        <v>42853</v>
      </c>
      <c r="V5028" s="13">
        <f t="shared" si="703"/>
        <v>42826</v>
      </c>
      <c r="W5028" s="14">
        <f t="shared" si="704"/>
        <v>42853</v>
      </c>
      <c r="X5028" s="1" t="str">
        <f t="shared" si="705"/>
        <v>Friday</v>
      </c>
      <c r="Y5028" s="2">
        <v>0.71423611111111107</v>
      </c>
      <c r="Z5028" s="2">
        <f t="shared" si="706"/>
        <v>0.70833333333333326</v>
      </c>
      <c r="AA5028">
        <f>1</f>
        <v>1</v>
      </c>
      <c r="AB5028" s="1">
        <v>42853</v>
      </c>
      <c r="AC5028" s="13">
        <f t="shared" si="707"/>
        <v>42826</v>
      </c>
      <c r="AD5028" s="14">
        <f t="shared" si="708"/>
        <v>42853</v>
      </c>
      <c r="AE5028" s="1" t="str">
        <f t="shared" si="709"/>
        <v>Friday</v>
      </c>
      <c r="AF5028" s="2">
        <v>0.72000000000000008</v>
      </c>
      <c r="AG5028" s="2">
        <f t="shared" si="710"/>
        <v>0.70833333333333326</v>
      </c>
      <c r="AH5028" t="s">
        <v>23</v>
      </c>
    </row>
    <row r="5029" spans="1:34" x14ac:dyDescent="0.25">
      <c r="A5029">
        <v>1527528</v>
      </c>
      <c r="B5029" t="s">
        <v>29</v>
      </c>
      <c r="C5029" t="s">
        <v>103</v>
      </c>
      <c r="D5029" t="s">
        <v>31</v>
      </c>
      <c r="E5029">
        <v>53202</v>
      </c>
      <c r="F5029" t="s">
        <v>20</v>
      </c>
      <c r="G5029" t="s">
        <v>32</v>
      </c>
      <c r="H5029">
        <v>111</v>
      </c>
      <c r="I5029" t="s">
        <v>33</v>
      </c>
      <c r="J5029">
        <f>VLOOKUP(I5029,Key!$A$1:$C$73,2,FALSE)</f>
        <v>43.045712999999999</v>
      </c>
      <c r="K5029">
        <f>VLOOKUP(I5029,Key!$A$1:$C$73,3,FALSE)</f>
        <v>-87.899756999999994</v>
      </c>
      <c r="L5029" t="s">
        <v>85</v>
      </c>
      <c r="M5029">
        <f>VLOOKUP(L5029,Key!$A$1:$C$73,2,FALSE)</f>
        <v>43.053040000000003</v>
      </c>
      <c r="N5029">
        <f>VLOOKUP(L5029,Key!$A$1:$C$73,3,FALSE)</f>
        <v>-87.897660000000002</v>
      </c>
      <c r="O5029">
        <v>7</v>
      </c>
      <c r="P5029">
        <v>0</v>
      </c>
      <c r="Q5029">
        <v>1.1000000000000001</v>
      </c>
      <c r="R5029">
        <v>1</v>
      </c>
      <c r="S5029">
        <v>42</v>
      </c>
      <c r="T5029">
        <f t="shared" si="702"/>
        <v>-1</v>
      </c>
      <c r="U5029" s="1">
        <v>42853</v>
      </c>
      <c r="V5029" s="13">
        <f t="shared" si="703"/>
        <v>42826</v>
      </c>
      <c r="W5029" s="14">
        <f t="shared" si="704"/>
        <v>42853</v>
      </c>
      <c r="X5029" s="1" t="str">
        <f t="shared" si="705"/>
        <v>Friday</v>
      </c>
      <c r="Y5029" s="2">
        <v>0.80873842592592593</v>
      </c>
      <c r="Z5029" s="2">
        <f t="shared" si="706"/>
        <v>0.79166666666666663</v>
      </c>
      <c r="AA5029">
        <f>1</f>
        <v>1</v>
      </c>
      <c r="AB5029" s="1">
        <v>42853</v>
      </c>
      <c r="AC5029" s="13">
        <f t="shared" si="707"/>
        <v>42826</v>
      </c>
      <c r="AD5029" s="14">
        <f t="shared" si="708"/>
        <v>42853</v>
      </c>
      <c r="AE5029" s="1" t="str">
        <f t="shared" si="709"/>
        <v>Friday</v>
      </c>
      <c r="AF5029" s="2">
        <v>0.81342592592592589</v>
      </c>
      <c r="AG5029" s="2">
        <f t="shared" si="710"/>
        <v>0.83333333333333326</v>
      </c>
      <c r="AH5029" t="s">
        <v>23</v>
      </c>
    </row>
    <row r="5030" spans="1:34" x14ac:dyDescent="0.25">
      <c r="A5030">
        <v>1377173</v>
      </c>
      <c r="B5030" t="s">
        <v>29</v>
      </c>
      <c r="C5030" t="s">
        <v>103</v>
      </c>
      <c r="D5030" t="s">
        <v>31</v>
      </c>
      <c r="E5030">
        <v>53212</v>
      </c>
      <c r="F5030" t="s">
        <v>20</v>
      </c>
      <c r="G5030" t="s">
        <v>32</v>
      </c>
      <c r="H5030">
        <v>11077</v>
      </c>
      <c r="I5030" t="s">
        <v>61</v>
      </c>
      <c r="J5030">
        <f>VLOOKUP(I5030,Key!$A$1:$C$73,2,FALSE)</f>
        <v>43.060786</v>
      </c>
      <c r="K5030">
        <f>VLOOKUP(I5030,Key!$A$1:$C$73,3,FALSE)</f>
        <v>-87.883825999999999</v>
      </c>
      <c r="L5030" t="s">
        <v>61</v>
      </c>
      <c r="M5030">
        <f>VLOOKUP(L5030,Key!$A$1:$C$73,2,FALSE)</f>
        <v>43.060786</v>
      </c>
      <c r="N5030">
        <f>VLOOKUP(L5030,Key!$A$1:$C$73,3,FALSE)</f>
        <v>-87.883825999999999</v>
      </c>
      <c r="O5030">
        <v>2</v>
      </c>
      <c r="P5030">
        <v>0</v>
      </c>
      <c r="Q5030">
        <v>0.3</v>
      </c>
      <c r="R5030">
        <v>0.3</v>
      </c>
      <c r="S5030">
        <v>12</v>
      </c>
      <c r="T5030">
        <f t="shared" si="702"/>
        <v>-1</v>
      </c>
      <c r="U5030" s="1">
        <v>42854</v>
      </c>
      <c r="V5030" s="13">
        <f t="shared" si="703"/>
        <v>42826</v>
      </c>
      <c r="W5030" s="14">
        <f t="shared" si="704"/>
        <v>42854</v>
      </c>
      <c r="X5030" s="1" t="str">
        <f t="shared" si="705"/>
        <v>Saturday</v>
      </c>
      <c r="Y5030" s="2">
        <v>0.57515046296296302</v>
      </c>
      <c r="Z5030" s="2">
        <f t="shared" si="706"/>
        <v>0.58333333333333326</v>
      </c>
      <c r="AA5030">
        <f>1</f>
        <v>1</v>
      </c>
      <c r="AB5030" s="1">
        <v>42854</v>
      </c>
      <c r="AC5030" s="13">
        <f t="shared" si="707"/>
        <v>42826</v>
      </c>
      <c r="AD5030" s="14">
        <f t="shared" si="708"/>
        <v>42854</v>
      </c>
      <c r="AE5030" s="1" t="str">
        <f t="shared" si="709"/>
        <v>Saturday</v>
      </c>
      <c r="AF5030" s="2">
        <v>0.57663194444444443</v>
      </c>
      <c r="AG5030" s="2">
        <f t="shared" si="710"/>
        <v>0.58333333333333326</v>
      </c>
      <c r="AH5030" t="s">
        <v>25</v>
      </c>
    </row>
    <row r="5031" spans="1:34" x14ac:dyDescent="0.25">
      <c r="A5031">
        <v>1249929</v>
      </c>
      <c r="B5031" t="s">
        <v>29</v>
      </c>
      <c r="C5031" t="s">
        <v>115</v>
      </c>
      <c r="D5031" t="s">
        <v>31</v>
      </c>
      <c r="E5031">
        <v>53575</v>
      </c>
      <c r="F5031" t="s">
        <v>20</v>
      </c>
      <c r="G5031" t="s">
        <v>99</v>
      </c>
      <c r="H5031">
        <v>11116</v>
      </c>
      <c r="I5031" t="s">
        <v>66</v>
      </c>
      <c r="J5031">
        <f>VLOOKUP(I5031,Key!$A$1:$C$73,2,FALSE)</f>
        <v>43.078530000000001</v>
      </c>
      <c r="K5031">
        <f>VLOOKUP(I5031,Key!$A$1:$C$73,3,FALSE)</f>
        <v>-87.882620000000003</v>
      </c>
      <c r="L5031" t="s">
        <v>21</v>
      </c>
      <c r="M5031">
        <f>VLOOKUP(L5031,Key!$A$1:$C$73,2,FALSE)</f>
        <v>43.074890000000003</v>
      </c>
      <c r="N5031">
        <f>VLOOKUP(L5031,Key!$A$1:$C$73,3,FALSE)</f>
        <v>-87.882810000000006</v>
      </c>
      <c r="O5031">
        <v>2</v>
      </c>
      <c r="P5031">
        <v>0</v>
      </c>
      <c r="Q5031">
        <v>0.3</v>
      </c>
      <c r="R5031">
        <v>0.3</v>
      </c>
      <c r="S5031">
        <v>12</v>
      </c>
      <c r="T5031">
        <f t="shared" si="702"/>
        <v>-1</v>
      </c>
      <c r="U5031" s="1">
        <v>42855</v>
      </c>
      <c r="V5031" s="13">
        <f t="shared" si="703"/>
        <v>42826</v>
      </c>
      <c r="W5031" s="14">
        <f t="shared" si="704"/>
        <v>42855</v>
      </c>
      <c r="X5031" s="1" t="str">
        <f t="shared" si="705"/>
        <v>Sunday</v>
      </c>
      <c r="Y5031" s="2">
        <v>0.34707175925925932</v>
      </c>
      <c r="Z5031" s="2">
        <f t="shared" si="706"/>
        <v>0.33333333333333331</v>
      </c>
      <c r="AA5031">
        <f>1</f>
        <v>1</v>
      </c>
      <c r="AB5031" s="1">
        <v>42855</v>
      </c>
      <c r="AC5031" s="13">
        <f t="shared" si="707"/>
        <v>42826</v>
      </c>
      <c r="AD5031" s="14">
        <f t="shared" si="708"/>
        <v>42855</v>
      </c>
      <c r="AE5031" s="1" t="str">
        <f t="shared" si="709"/>
        <v>Sunday</v>
      </c>
      <c r="AF5031" s="2">
        <v>0.3482986111111111</v>
      </c>
      <c r="AG5031" s="2">
        <f t="shared" si="710"/>
        <v>0.33333333333333331</v>
      </c>
      <c r="AH5031" t="s">
        <v>23</v>
      </c>
    </row>
    <row r="5032" spans="1:34" x14ac:dyDescent="0.25">
      <c r="A5032">
        <v>1251108</v>
      </c>
      <c r="B5032" t="s">
        <v>29</v>
      </c>
      <c r="C5032" t="s">
        <v>114</v>
      </c>
      <c r="D5032" t="s">
        <v>31</v>
      </c>
      <c r="E5032">
        <v>54913</v>
      </c>
      <c r="F5032" t="s">
        <v>20</v>
      </c>
      <c r="G5032" t="s">
        <v>99</v>
      </c>
      <c r="H5032">
        <v>5497</v>
      </c>
      <c r="I5032" t="s">
        <v>40</v>
      </c>
      <c r="J5032">
        <f>VLOOKUP(I5032,Key!$A$1:$C$73,2,FALSE)</f>
        <v>43.06033</v>
      </c>
      <c r="K5032">
        <f>VLOOKUP(I5032,Key!$A$1:$C$73,3,FALSE)</f>
        <v>-87.89546</v>
      </c>
      <c r="L5032" t="s">
        <v>80</v>
      </c>
      <c r="M5032">
        <f>VLOOKUP(L5032,Key!$A$1:$C$73,2,FALSE)</f>
        <v>43.060250000000003</v>
      </c>
      <c r="N5032">
        <f>VLOOKUP(L5032,Key!$A$1:$C$73,3,FALSE)</f>
        <v>-87.892169999999993</v>
      </c>
      <c r="O5032">
        <v>2</v>
      </c>
      <c r="P5032">
        <v>0</v>
      </c>
      <c r="Q5032">
        <v>0.3</v>
      </c>
      <c r="R5032">
        <v>0.3</v>
      </c>
      <c r="S5032">
        <v>12</v>
      </c>
      <c r="T5032">
        <f t="shared" si="702"/>
        <v>-1</v>
      </c>
      <c r="U5032" s="1">
        <v>42855</v>
      </c>
      <c r="V5032" s="13">
        <f t="shared" si="703"/>
        <v>42826</v>
      </c>
      <c r="W5032" s="14">
        <f t="shared" si="704"/>
        <v>42855</v>
      </c>
      <c r="X5032" s="1" t="str">
        <f t="shared" si="705"/>
        <v>Sunday</v>
      </c>
      <c r="Y5032" s="2">
        <v>0.36803240740740745</v>
      </c>
      <c r="Z5032" s="2">
        <f t="shared" si="706"/>
        <v>0.375</v>
      </c>
      <c r="AA5032">
        <f>1</f>
        <v>1</v>
      </c>
      <c r="AB5032" s="1">
        <v>42855</v>
      </c>
      <c r="AC5032" s="13">
        <f t="shared" si="707"/>
        <v>42826</v>
      </c>
      <c r="AD5032" s="14">
        <f t="shared" si="708"/>
        <v>42855</v>
      </c>
      <c r="AE5032" s="1" t="str">
        <f t="shared" si="709"/>
        <v>Sunday</v>
      </c>
      <c r="AF5032" s="2">
        <v>0.36898148148148152</v>
      </c>
      <c r="AG5032" s="2">
        <f t="shared" si="710"/>
        <v>0.375</v>
      </c>
      <c r="AH5032" t="s">
        <v>23</v>
      </c>
    </row>
    <row r="5033" spans="1:34" x14ac:dyDescent="0.25">
      <c r="A5033">
        <v>1357250</v>
      </c>
      <c r="B5033" t="s">
        <v>29</v>
      </c>
      <c r="C5033" t="s">
        <v>47</v>
      </c>
      <c r="D5033" t="s">
        <v>31</v>
      </c>
      <c r="E5033">
        <v>53202</v>
      </c>
      <c r="F5033" t="s">
        <v>20</v>
      </c>
      <c r="G5033" t="s">
        <v>32</v>
      </c>
      <c r="H5033">
        <v>152</v>
      </c>
      <c r="I5033" t="s">
        <v>78</v>
      </c>
      <c r="J5033">
        <f>VLOOKUP(I5033,Key!$A$1:$C$73,2,FALSE)</f>
        <v>43.048200000000001</v>
      </c>
      <c r="K5033">
        <f>VLOOKUP(I5033,Key!$A$1:$C$73,3,FALSE)</f>
        <v>-87.900859999999994</v>
      </c>
      <c r="L5033" t="s">
        <v>42</v>
      </c>
      <c r="M5033">
        <f>VLOOKUP(L5033,Key!$A$1:$C$73,2,FALSE)</f>
        <v>43.038719999999998</v>
      </c>
      <c r="N5033">
        <f>VLOOKUP(L5033,Key!$A$1:$C$73,3,FALSE)</f>
        <v>-87.905339999999995</v>
      </c>
      <c r="O5033">
        <v>4</v>
      </c>
      <c r="P5033">
        <v>0</v>
      </c>
      <c r="Q5033">
        <v>0.6</v>
      </c>
      <c r="R5033">
        <v>0.6</v>
      </c>
      <c r="S5033">
        <v>24</v>
      </c>
      <c r="T5033">
        <f t="shared" si="702"/>
        <v>-1</v>
      </c>
      <c r="U5033" s="1">
        <v>42855</v>
      </c>
      <c r="V5033" s="13">
        <f t="shared" si="703"/>
        <v>42826</v>
      </c>
      <c r="W5033" s="14">
        <f t="shared" si="704"/>
        <v>42855</v>
      </c>
      <c r="X5033" s="1" t="str">
        <f t="shared" si="705"/>
        <v>Sunday</v>
      </c>
      <c r="Y5033" s="2">
        <v>0.57802083333333332</v>
      </c>
      <c r="Z5033" s="2">
        <f t="shared" si="706"/>
        <v>0.58333333333333326</v>
      </c>
      <c r="AA5033">
        <f>1</f>
        <v>1</v>
      </c>
      <c r="AB5033" s="1">
        <v>42855</v>
      </c>
      <c r="AC5033" s="13">
        <f t="shared" si="707"/>
        <v>42826</v>
      </c>
      <c r="AD5033" s="14">
        <f t="shared" si="708"/>
        <v>42855</v>
      </c>
      <c r="AE5033" s="1" t="str">
        <f t="shared" si="709"/>
        <v>Sunday</v>
      </c>
      <c r="AF5033" s="2">
        <v>0.58079861111111108</v>
      </c>
      <c r="AG5033" s="2">
        <f t="shared" si="710"/>
        <v>0.58333333333333326</v>
      </c>
      <c r="AH5033" t="s">
        <v>23</v>
      </c>
    </row>
    <row r="5034" spans="1:34" x14ac:dyDescent="0.25">
      <c r="A5034">
        <v>1372080</v>
      </c>
      <c r="B5034" t="s">
        <v>29</v>
      </c>
      <c r="C5034" t="s">
        <v>47</v>
      </c>
      <c r="D5034" t="s">
        <v>31</v>
      </c>
      <c r="E5034">
        <v>53201</v>
      </c>
      <c r="F5034" t="s">
        <v>20</v>
      </c>
      <c r="G5034" t="s">
        <v>32</v>
      </c>
      <c r="H5034">
        <v>5520</v>
      </c>
      <c r="I5034" t="s">
        <v>22</v>
      </c>
      <c r="J5034">
        <f>VLOOKUP(I5034,Key!$A$1:$C$73,2,FALSE)</f>
        <v>43.058619999999998</v>
      </c>
      <c r="K5034">
        <f>VLOOKUP(I5034,Key!$A$1:$C$73,3,FALSE)</f>
        <v>-87.885319999999993</v>
      </c>
      <c r="L5034" t="s">
        <v>66</v>
      </c>
      <c r="M5034">
        <f>VLOOKUP(L5034,Key!$A$1:$C$73,2,FALSE)</f>
        <v>43.078530000000001</v>
      </c>
      <c r="N5034">
        <f>VLOOKUP(L5034,Key!$A$1:$C$73,3,FALSE)</f>
        <v>-87.882620000000003</v>
      </c>
      <c r="O5034">
        <v>16</v>
      </c>
      <c r="P5034">
        <v>0</v>
      </c>
      <c r="Q5034">
        <v>2.4</v>
      </c>
      <c r="R5034">
        <v>2.2999999999999998</v>
      </c>
      <c r="S5034">
        <v>96</v>
      </c>
      <c r="T5034">
        <f t="shared" si="702"/>
        <v>-1</v>
      </c>
      <c r="U5034" s="1">
        <v>42848</v>
      </c>
      <c r="V5034" s="13">
        <f t="shared" si="703"/>
        <v>42826</v>
      </c>
      <c r="W5034" s="14">
        <f t="shared" si="704"/>
        <v>42848</v>
      </c>
      <c r="X5034" s="1" t="str">
        <f t="shared" si="705"/>
        <v>Sunday</v>
      </c>
      <c r="Y5034" s="2">
        <v>0.56534722222222222</v>
      </c>
      <c r="Z5034" s="2">
        <f t="shared" si="706"/>
        <v>0.58333333333333326</v>
      </c>
      <c r="AA5034">
        <f>1</f>
        <v>1</v>
      </c>
      <c r="AB5034" s="1">
        <v>42848</v>
      </c>
      <c r="AC5034" s="13">
        <f t="shared" si="707"/>
        <v>42826</v>
      </c>
      <c r="AD5034" s="14">
        <f t="shared" si="708"/>
        <v>42848</v>
      </c>
      <c r="AE5034" s="1" t="str">
        <f t="shared" si="709"/>
        <v>Sunday</v>
      </c>
      <c r="AF5034" s="2">
        <v>0.57646990740740744</v>
      </c>
      <c r="AG5034" s="2">
        <f t="shared" si="710"/>
        <v>0.58333333333333326</v>
      </c>
      <c r="AH5034" t="s">
        <v>23</v>
      </c>
    </row>
    <row r="5035" spans="1:34" x14ac:dyDescent="0.25">
      <c r="A5035">
        <v>1251113</v>
      </c>
      <c r="B5035" t="s">
        <v>29</v>
      </c>
      <c r="C5035" t="s">
        <v>117</v>
      </c>
      <c r="D5035" t="s">
        <v>31</v>
      </c>
      <c r="E5035">
        <v>54956</v>
      </c>
      <c r="F5035" t="s">
        <v>20</v>
      </c>
      <c r="G5035" t="s">
        <v>99</v>
      </c>
      <c r="H5035">
        <v>317</v>
      </c>
      <c r="I5035" t="s">
        <v>80</v>
      </c>
      <c r="J5035">
        <f>VLOOKUP(I5035,Key!$A$1:$C$73,2,FALSE)</f>
        <v>43.060250000000003</v>
      </c>
      <c r="K5035">
        <f>VLOOKUP(I5035,Key!$A$1:$C$73,3,FALSE)</f>
        <v>-87.892169999999993</v>
      </c>
      <c r="L5035" t="s">
        <v>80</v>
      </c>
      <c r="M5035">
        <f>VLOOKUP(L5035,Key!$A$1:$C$73,2,FALSE)</f>
        <v>43.060250000000003</v>
      </c>
      <c r="N5035">
        <f>VLOOKUP(L5035,Key!$A$1:$C$73,3,FALSE)</f>
        <v>-87.892169999999993</v>
      </c>
      <c r="O5035">
        <v>10</v>
      </c>
      <c r="P5035">
        <v>0</v>
      </c>
      <c r="Q5035">
        <v>1.5</v>
      </c>
      <c r="R5035">
        <v>1.4</v>
      </c>
      <c r="S5035">
        <v>60</v>
      </c>
      <c r="T5035">
        <f t="shared" si="702"/>
        <v>-1</v>
      </c>
      <c r="U5035" s="1">
        <v>42848</v>
      </c>
      <c r="V5035" s="13">
        <f t="shared" si="703"/>
        <v>42826</v>
      </c>
      <c r="W5035" s="14">
        <f t="shared" si="704"/>
        <v>42848</v>
      </c>
      <c r="X5035" s="1" t="str">
        <f t="shared" si="705"/>
        <v>Sunday</v>
      </c>
      <c r="Y5035" s="2">
        <v>0.57913194444444438</v>
      </c>
      <c r="Z5035" s="2">
        <f t="shared" si="706"/>
        <v>0.58333333333333326</v>
      </c>
      <c r="AA5035">
        <f>1</f>
        <v>1</v>
      </c>
      <c r="AB5035" s="1">
        <v>42848</v>
      </c>
      <c r="AC5035" s="13">
        <f t="shared" si="707"/>
        <v>42826</v>
      </c>
      <c r="AD5035" s="14">
        <f t="shared" si="708"/>
        <v>42848</v>
      </c>
      <c r="AE5035" s="1" t="str">
        <f t="shared" si="709"/>
        <v>Sunday</v>
      </c>
      <c r="AF5035" s="2">
        <v>0.58553240740740742</v>
      </c>
      <c r="AG5035" s="2">
        <f t="shared" si="710"/>
        <v>0.58333333333333326</v>
      </c>
      <c r="AH5035" t="s">
        <v>25</v>
      </c>
    </row>
    <row r="5036" spans="1:34" x14ac:dyDescent="0.25">
      <c r="A5036">
        <v>1252730</v>
      </c>
      <c r="B5036" t="s">
        <v>29</v>
      </c>
      <c r="C5036" t="s">
        <v>176</v>
      </c>
      <c r="D5036" t="s">
        <v>31</v>
      </c>
      <c r="E5036">
        <v>53188</v>
      </c>
      <c r="F5036" t="s">
        <v>20</v>
      </c>
      <c r="G5036" t="s">
        <v>99</v>
      </c>
      <c r="H5036">
        <v>11056</v>
      </c>
      <c r="I5036" t="s">
        <v>65</v>
      </c>
      <c r="J5036">
        <f>VLOOKUP(I5036,Key!$A$1:$C$73,2,FALSE)</f>
        <v>43.077359999999999</v>
      </c>
      <c r="K5036">
        <f>VLOOKUP(I5036,Key!$A$1:$C$73,3,FALSE)</f>
        <v>-87.880769999999998</v>
      </c>
      <c r="L5036" t="s">
        <v>80</v>
      </c>
      <c r="M5036">
        <f>VLOOKUP(L5036,Key!$A$1:$C$73,2,FALSE)</f>
        <v>43.060250000000003</v>
      </c>
      <c r="N5036">
        <f>VLOOKUP(L5036,Key!$A$1:$C$73,3,FALSE)</f>
        <v>-87.892169999999993</v>
      </c>
      <c r="O5036">
        <v>12</v>
      </c>
      <c r="P5036">
        <v>0</v>
      </c>
      <c r="Q5036">
        <v>1.8</v>
      </c>
      <c r="R5036">
        <v>1.7</v>
      </c>
      <c r="S5036">
        <v>72</v>
      </c>
      <c r="T5036">
        <f t="shared" si="702"/>
        <v>-1</v>
      </c>
      <c r="U5036" s="1">
        <v>42848</v>
      </c>
      <c r="V5036" s="13">
        <f t="shared" si="703"/>
        <v>42826</v>
      </c>
      <c r="W5036" s="14">
        <f t="shared" si="704"/>
        <v>42848</v>
      </c>
      <c r="X5036" s="1" t="str">
        <f t="shared" si="705"/>
        <v>Sunday</v>
      </c>
      <c r="Y5036" s="2">
        <v>0.62459490740740742</v>
      </c>
      <c r="Z5036" s="2">
        <f t="shared" si="706"/>
        <v>0.625</v>
      </c>
      <c r="AA5036">
        <f>1</f>
        <v>1</v>
      </c>
      <c r="AB5036" s="1">
        <v>42848</v>
      </c>
      <c r="AC5036" s="13">
        <f t="shared" si="707"/>
        <v>42826</v>
      </c>
      <c r="AD5036" s="14">
        <f t="shared" si="708"/>
        <v>42848</v>
      </c>
      <c r="AE5036" s="1" t="str">
        <f t="shared" si="709"/>
        <v>Sunday</v>
      </c>
      <c r="AF5036" s="2">
        <v>0.63306712962962963</v>
      </c>
      <c r="AG5036" s="2">
        <f t="shared" si="710"/>
        <v>0.625</v>
      </c>
      <c r="AH5036" t="s">
        <v>23</v>
      </c>
    </row>
    <row r="5037" spans="1:34" x14ac:dyDescent="0.25">
      <c r="A5037">
        <v>558783</v>
      </c>
      <c r="B5037" t="s">
        <v>29</v>
      </c>
      <c r="C5037" t="s">
        <v>43</v>
      </c>
      <c r="D5037" t="s">
        <v>31</v>
      </c>
      <c r="E5037">
        <v>53066</v>
      </c>
      <c r="F5037" t="s">
        <v>20</v>
      </c>
      <c r="G5037" t="s">
        <v>32</v>
      </c>
      <c r="H5037">
        <v>11126</v>
      </c>
      <c r="I5037" t="s">
        <v>44</v>
      </c>
      <c r="J5037">
        <f>VLOOKUP(I5037,Key!$A$1:$C$73,2,FALSE)</f>
        <v>43.03886</v>
      </c>
      <c r="K5037">
        <f>VLOOKUP(I5037,Key!$A$1:$C$73,3,FALSE)</f>
        <v>-87.902720000000002</v>
      </c>
      <c r="L5037" t="s">
        <v>26</v>
      </c>
      <c r="M5037">
        <f>VLOOKUP(L5037,Key!$A$1:$C$73,2,FALSE)</f>
        <v>43.034619999999997</v>
      </c>
      <c r="N5037">
        <f>VLOOKUP(L5037,Key!$A$1:$C$73,3,FALSE)</f>
        <v>-87.917500000000004</v>
      </c>
      <c r="O5037">
        <v>6</v>
      </c>
      <c r="P5037">
        <v>0</v>
      </c>
      <c r="Q5037">
        <v>0.9</v>
      </c>
      <c r="R5037">
        <v>0.9</v>
      </c>
      <c r="S5037">
        <v>36</v>
      </c>
      <c r="T5037">
        <f t="shared" si="702"/>
        <v>-1</v>
      </c>
      <c r="U5037" s="1">
        <v>42848</v>
      </c>
      <c r="V5037" s="13">
        <f t="shared" si="703"/>
        <v>42826</v>
      </c>
      <c r="W5037" s="14">
        <f t="shared" si="704"/>
        <v>42848</v>
      </c>
      <c r="X5037" s="1" t="str">
        <f t="shared" si="705"/>
        <v>Sunday</v>
      </c>
      <c r="Y5037" s="2">
        <v>0.63350694444444444</v>
      </c>
      <c r="Z5037" s="2">
        <f t="shared" si="706"/>
        <v>0.625</v>
      </c>
      <c r="AA5037">
        <f>1</f>
        <v>1</v>
      </c>
      <c r="AB5037" s="1">
        <v>42848</v>
      </c>
      <c r="AC5037" s="13">
        <f t="shared" si="707"/>
        <v>42826</v>
      </c>
      <c r="AD5037" s="14">
        <f t="shared" si="708"/>
        <v>42848</v>
      </c>
      <c r="AE5037" s="1" t="str">
        <f t="shared" si="709"/>
        <v>Sunday</v>
      </c>
      <c r="AF5037" s="2">
        <v>0.6378125</v>
      </c>
      <c r="AG5037" s="2">
        <f t="shared" si="710"/>
        <v>0.625</v>
      </c>
      <c r="AH5037" t="s">
        <v>23</v>
      </c>
    </row>
    <row r="5038" spans="1:34" x14ac:dyDescent="0.25">
      <c r="A5038">
        <v>1257306</v>
      </c>
      <c r="B5038" t="s">
        <v>29</v>
      </c>
      <c r="C5038" t="s">
        <v>47</v>
      </c>
      <c r="D5038" t="s">
        <v>31</v>
      </c>
      <c r="E5038">
        <v>53233</v>
      </c>
      <c r="F5038" t="s">
        <v>20</v>
      </c>
      <c r="G5038" t="s">
        <v>99</v>
      </c>
      <c r="H5038">
        <v>5484</v>
      </c>
      <c r="I5038" t="s">
        <v>71</v>
      </c>
      <c r="J5038">
        <f>VLOOKUP(I5038,Key!$A$1:$C$73,2,FALSE)</f>
        <v>43.060079999999999</v>
      </c>
      <c r="K5038">
        <f>VLOOKUP(I5038,Key!$A$1:$C$73,3,FALSE)</f>
        <v>-88.027349999999998</v>
      </c>
      <c r="L5038" t="s">
        <v>27</v>
      </c>
      <c r="M5038">
        <f>VLOOKUP(L5038,Key!$A$1:$C$73,2,FALSE)</f>
        <v>43.041646999999998</v>
      </c>
      <c r="N5038">
        <f>VLOOKUP(L5038,Key!$A$1:$C$73,3,FALSE)</f>
        <v>-87.927257999999995</v>
      </c>
      <c r="O5038">
        <v>74</v>
      </c>
      <c r="P5038">
        <v>3</v>
      </c>
      <c r="Q5038">
        <v>11.1</v>
      </c>
      <c r="R5038">
        <v>10.5</v>
      </c>
      <c r="S5038">
        <v>444</v>
      </c>
      <c r="T5038">
        <f t="shared" si="702"/>
        <v>-1</v>
      </c>
      <c r="U5038" s="1">
        <v>42848</v>
      </c>
      <c r="V5038" s="13">
        <f t="shared" si="703"/>
        <v>42826</v>
      </c>
      <c r="W5038" s="14">
        <f t="shared" si="704"/>
        <v>42848</v>
      </c>
      <c r="X5038" s="1" t="str">
        <f t="shared" si="705"/>
        <v>Sunday</v>
      </c>
      <c r="Y5038" s="2">
        <v>0.86487268518518512</v>
      </c>
      <c r="Z5038" s="2">
        <f t="shared" si="706"/>
        <v>0.875</v>
      </c>
      <c r="AA5038">
        <f>1</f>
        <v>1</v>
      </c>
      <c r="AB5038" s="1">
        <v>42848</v>
      </c>
      <c r="AC5038" s="13">
        <f t="shared" si="707"/>
        <v>42826</v>
      </c>
      <c r="AD5038" s="14">
        <f t="shared" si="708"/>
        <v>42848</v>
      </c>
      <c r="AE5038" s="1" t="str">
        <f t="shared" si="709"/>
        <v>Sunday</v>
      </c>
      <c r="AF5038" s="2">
        <v>0.91655092592592602</v>
      </c>
      <c r="AG5038" s="2">
        <f t="shared" si="710"/>
        <v>0.91666666666666663</v>
      </c>
      <c r="AH5038" t="s">
        <v>23</v>
      </c>
    </row>
    <row r="5039" spans="1:34" x14ac:dyDescent="0.25">
      <c r="A5039">
        <v>1344495</v>
      </c>
      <c r="B5039" t="s">
        <v>29</v>
      </c>
      <c r="C5039" t="s">
        <v>164</v>
      </c>
      <c r="D5039" t="s">
        <v>31</v>
      </c>
      <c r="E5039">
        <v>53144</v>
      </c>
      <c r="F5039" t="s">
        <v>20</v>
      </c>
      <c r="G5039" t="s">
        <v>32</v>
      </c>
      <c r="H5039">
        <v>5423</v>
      </c>
      <c r="I5039" t="s">
        <v>40</v>
      </c>
      <c r="J5039">
        <f>VLOOKUP(I5039,Key!$A$1:$C$73,2,FALSE)</f>
        <v>43.06033</v>
      </c>
      <c r="K5039">
        <f>VLOOKUP(I5039,Key!$A$1:$C$73,3,FALSE)</f>
        <v>-87.89546</v>
      </c>
      <c r="L5039" t="s">
        <v>80</v>
      </c>
      <c r="M5039">
        <f>VLOOKUP(L5039,Key!$A$1:$C$73,2,FALSE)</f>
        <v>43.060250000000003</v>
      </c>
      <c r="N5039">
        <f>VLOOKUP(L5039,Key!$A$1:$C$73,3,FALSE)</f>
        <v>-87.892169999999993</v>
      </c>
      <c r="O5039">
        <v>1</v>
      </c>
      <c r="P5039">
        <v>0</v>
      </c>
      <c r="Q5039">
        <v>0.2</v>
      </c>
      <c r="R5039">
        <v>0.1</v>
      </c>
      <c r="S5039">
        <v>6</v>
      </c>
      <c r="T5039">
        <f t="shared" si="702"/>
        <v>-1</v>
      </c>
      <c r="U5039" s="1">
        <v>42849</v>
      </c>
      <c r="V5039" s="13">
        <f t="shared" si="703"/>
        <v>42826</v>
      </c>
      <c r="W5039" s="14">
        <f t="shared" si="704"/>
        <v>42849</v>
      </c>
      <c r="X5039" s="1" t="str">
        <f t="shared" si="705"/>
        <v>Monday</v>
      </c>
      <c r="Y5039" s="2">
        <v>0.33236111111111111</v>
      </c>
      <c r="Z5039" s="2">
        <f t="shared" si="706"/>
        <v>0.33333333333333331</v>
      </c>
      <c r="AA5039">
        <f>1</f>
        <v>1</v>
      </c>
      <c r="AB5039" s="1">
        <v>42849</v>
      </c>
      <c r="AC5039" s="13">
        <f t="shared" si="707"/>
        <v>42826</v>
      </c>
      <c r="AD5039" s="14">
        <f t="shared" si="708"/>
        <v>42849</v>
      </c>
      <c r="AE5039" s="1" t="str">
        <f t="shared" si="709"/>
        <v>Monday</v>
      </c>
      <c r="AF5039" s="2">
        <v>0.33304398148148145</v>
      </c>
      <c r="AG5039" s="2">
        <f t="shared" si="710"/>
        <v>0.33333333333333331</v>
      </c>
      <c r="AH5039" t="s">
        <v>23</v>
      </c>
    </row>
    <row r="5040" spans="1:34" x14ac:dyDescent="0.25">
      <c r="A5040">
        <v>1435377</v>
      </c>
      <c r="B5040" t="s">
        <v>29</v>
      </c>
      <c r="C5040" t="s">
        <v>47</v>
      </c>
      <c r="D5040" t="s">
        <v>31</v>
      </c>
      <c r="E5040">
        <v>53233</v>
      </c>
      <c r="F5040" t="s">
        <v>20</v>
      </c>
      <c r="G5040" t="s">
        <v>32</v>
      </c>
      <c r="H5040">
        <v>5484</v>
      </c>
      <c r="I5040" t="s">
        <v>27</v>
      </c>
      <c r="J5040">
        <f>VLOOKUP(I5040,Key!$A$1:$C$73,2,FALSE)</f>
        <v>43.041646999999998</v>
      </c>
      <c r="K5040">
        <f>VLOOKUP(I5040,Key!$A$1:$C$73,3,FALSE)</f>
        <v>-87.927257999999995</v>
      </c>
      <c r="L5040" t="s">
        <v>86</v>
      </c>
      <c r="M5040">
        <f>VLOOKUP(L5040,Key!$A$1:$C$73,2,FALSE)</f>
        <v>43.052549999999997</v>
      </c>
      <c r="N5040">
        <f>VLOOKUP(L5040,Key!$A$1:$C$73,3,FALSE)</f>
        <v>-87.909329999999997</v>
      </c>
      <c r="O5040">
        <v>13</v>
      </c>
      <c r="P5040">
        <v>0</v>
      </c>
      <c r="Q5040">
        <v>2</v>
      </c>
      <c r="R5040">
        <v>1.9</v>
      </c>
      <c r="S5040">
        <v>78</v>
      </c>
      <c r="T5040">
        <f t="shared" si="702"/>
        <v>-1</v>
      </c>
      <c r="U5040" s="1">
        <v>42849</v>
      </c>
      <c r="V5040" s="13">
        <f t="shared" si="703"/>
        <v>42826</v>
      </c>
      <c r="W5040" s="14">
        <f t="shared" si="704"/>
        <v>42849</v>
      </c>
      <c r="X5040" s="1" t="str">
        <f t="shared" si="705"/>
        <v>Monday</v>
      </c>
      <c r="Y5040" s="2">
        <v>0.40711805555555558</v>
      </c>
      <c r="Z5040" s="2">
        <f t="shared" si="706"/>
        <v>0.41666666666666663</v>
      </c>
      <c r="AA5040">
        <f>1</f>
        <v>1</v>
      </c>
      <c r="AB5040" s="1">
        <v>42849</v>
      </c>
      <c r="AC5040" s="13">
        <f t="shared" si="707"/>
        <v>42826</v>
      </c>
      <c r="AD5040" s="14">
        <f t="shared" si="708"/>
        <v>42849</v>
      </c>
      <c r="AE5040" s="1" t="str">
        <f t="shared" si="709"/>
        <v>Monday</v>
      </c>
      <c r="AF5040" s="2">
        <v>0.4160300925925926</v>
      </c>
      <c r="AG5040" s="2">
        <f t="shared" si="710"/>
        <v>0.41666666666666663</v>
      </c>
      <c r="AH5040" t="s">
        <v>23</v>
      </c>
    </row>
    <row r="5041" spans="1:34" x14ac:dyDescent="0.25">
      <c r="A5041">
        <v>1588562</v>
      </c>
      <c r="B5041" t="s">
        <v>29</v>
      </c>
      <c r="C5041" t="s">
        <v>47</v>
      </c>
      <c r="D5041" t="s">
        <v>31</v>
      </c>
      <c r="E5041">
        <v>53202</v>
      </c>
      <c r="F5041" t="s">
        <v>20</v>
      </c>
      <c r="G5041" t="s">
        <v>32</v>
      </c>
      <c r="H5041">
        <v>82</v>
      </c>
      <c r="I5041" t="s">
        <v>21</v>
      </c>
      <c r="J5041">
        <f>VLOOKUP(I5041,Key!$A$1:$C$73,2,FALSE)</f>
        <v>43.074890000000003</v>
      </c>
      <c r="K5041">
        <f>VLOOKUP(I5041,Key!$A$1:$C$73,3,FALSE)</f>
        <v>-87.882810000000006</v>
      </c>
      <c r="L5041" t="s">
        <v>65</v>
      </c>
      <c r="M5041">
        <f>VLOOKUP(L5041,Key!$A$1:$C$73,2,FALSE)</f>
        <v>43.077359999999999</v>
      </c>
      <c r="N5041">
        <f>VLOOKUP(L5041,Key!$A$1:$C$73,3,FALSE)</f>
        <v>-87.880769999999998</v>
      </c>
      <c r="O5041">
        <v>2</v>
      </c>
      <c r="P5041">
        <v>0</v>
      </c>
      <c r="Q5041">
        <v>0.3</v>
      </c>
      <c r="R5041">
        <v>0.3</v>
      </c>
      <c r="S5041">
        <v>12</v>
      </c>
      <c r="T5041">
        <f t="shared" si="702"/>
        <v>-1</v>
      </c>
      <c r="U5041" s="1">
        <v>42849</v>
      </c>
      <c r="V5041" s="13">
        <f t="shared" si="703"/>
        <v>42826</v>
      </c>
      <c r="W5041" s="14">
        <f t="shared" si="704"/>
        <v>42849</v>
      </c>
      <c r="X5041" s="1" t="str">
        <f t="shared" si="705"/>
        <v>Monday</v>
      </c>
      <c r="Y5041" s="2">
        <v>0.41540509259259256</v>
      </c>
      <c r="Z5041" s="2">
        <f t="shared" si="706"/>
        <v>0.41666666666666663</v>
      </c>
      <c r="AA5041">
        <f>1</f>
        <v>1</v>
      </c>
      <c r="AB5041" s="1">
        <v>42849</v>
      </c>
      <c r="AC5041" s="13">
        <f t="shared" si="707"/>
        <v>42826</v>
      </c>
      <c r="AD5041" s="14">
        <f t="shared" si="708"/>
        <v>42849</v>
      </c>
      <c r="AE5041" s="1" t="str">
        <f t="shared" si="709"/>
        <v>Monday</v>
      </c>
      <c r="AF5041" s="2">
        <v>0.41679398148148145</v>
      </c>
      <c r="AG5041" s="2">
        <f t="shared" si="710"/>
        <v>0.41666666666666663</v>
      </c>
      <c r="AH5041" t="s">
        <v>23</v>
      </c>
    </row>
    <row r="5042" spans="1:34" x14ac:dyDescent="0.25">
      <c r="A5042">
        <v>1489319</v>
      </c>
      <c r="B5042" t="s">
        <v>29</v>
      </c>
      <c r="C5042" t="s">
        <v>137</v>
      </c>
      <c r="D5042" t="s">
        <v>31</v>
      </c>
      <c r="E5042">
        <v>53045</v>
      </c>
      <c r="F5042" t="s">
        <v>20</v>
      </c>
      <c r="G5042" t="s">
        <v>32</v>
      </c>
      <c r="H5042">
        <v>346</v>
      </c>
      <c r="I5042" t="s">
        <v>61</v>
      </c>
      <c r="J5042">
        <f>VLOOKUP(I5042,Key!$A$1:$C$73,2,FALSE)</f>
        <v>43.060786</v>
      </c>
      <c r="K5042">
        <f>VLOOKUP(I5042,Key!$A$1:$C$73,3,FALSE)</f>
        <v>-87.883825999999999</v>
      </c>
      <c r="L5042" t="s">
        <v>21</v>
      </c>
      <c r="M5042">
        <f>VLOOKUP(L5042,Key!$A$1:$C$73,2,FALSE)</f>
        <v>43.074890000000003</v>
      </c>
      <c r="N5042">
        <f>VLOOKUP(L5042,Key!$A$1:$C$73,3,FALSE)</f>
        <v>-87.882810000000006</v>
      </c>
      <c r="O5042">
        <v>7</v>
      </c>
      <c r="P5042">
        <v>0</v>
      </c>
      <c r="Q5042">
        <v>1.1000000000000001</v>
      </c>
      <c r="R5042">
        <v>1</v>
      </c>
      <c r="S5042">
        <v>42</v>
      </c>
      <c r="T5042">
        <f t="shared" si="702"/>
        <v>-1</v>
      </c>
      <c r="U5042" s="1">
        <v>42849</v>
      </c>
      <c r="V5042" s="13">
        <f t="shared" si="703"/>
        <v>42826</v>
      </c>
      <c r="W5042" s="14">
        <f t="shared" si="704"/>
        <v>42849</v>
      </c>
      <c r="X5042" s="1" t="str">
        <f t="shared" si="705"/>
        <v>Monday</v>
      </c>
      <c r="Y5042" s="2">
        <v>0.43935185185185183</v>
      </c>
      <c r="Z5042" s="2">
        <f t="shared" si="706"/>
        <v>0.45833333333333331</v>
      </c>
      <c r="AA5042">
        <f>1</f>
        <v>1</v>
      </c>
      <c r="AB5042" s="1">
        <v>42849</v>
      </c>
      <c r="AC5042" s="13">
        <f t="shared" si="707"/>
        <v>42826</v>
      </c>
      <c r="AD5042" s="14">
        <f t="shared" si="708"/>
        <v>42849</v>
      </c>
      <c r="AE5042" s="1" t="str">
        <f t="shared" si="709"/>
        <v>Monday</v>
      </c>
      <c r="AF5042" s="2">
        <v>0.44421296296296298</v>
      </c>
      <c r="AG5042" s="2">
        <f t="shared" si="710"/>
        <v>0.45833333333333331</v>
      </c>
      <c r="AH5042" t="s">
        <v>23</v>
      </c>
    </row>
    <row r="5043" spans="1:34" x14ac:dyDescent="0.25">
      <c r="A5043">
        <v>1378810</v>
      </c>
      <c r="B5043" t="s">
        <v>29</v>
      </c>
      <c r="C5043" t="s">
        <v>103</v>
      </c>
      <c r="D5043" t="s">
        <v>31</v>
      </c>
      <c r="E5043">
        <v>53211</v>
      </c>
      <c r="F5043" t="s">
        <v>20</v>
      </c>
      <c r="G5043" t="s">
        <v>32</v>
      </c>
      <c r="H5043">
        <v>5453</v>
      </c>
      <c r="I5043" t="s">
        <v>21</v>
      </c>
      <c r="J5043">
        <f>VLOOKUP(I5043,Key!$A$1:$C$73,2,FALSE)</f>
        <v>43.074890000000003</v>
      </c>
      <c r="K5043">
        <f>VLOOKUP(I5043,Key!$A$1:$C$73,3,FALSE)</f>
        <v>-87.882810000000006</v>
      </c>
      <c r="L5043" t="s">
        <v>63</v>
      </c>
      <c r="M5043">
        <f>VLOOKUP(L5043,Key!$A$1:$C$73,2,FALSE)</f>
        <v>43.066893999999998</v>
      </c>
      <c r="N5043">
        <f>VLOOKUP(L5043,Key!$A$1:$C$73,3,FALSE)</f>
        <v>-87.877936000000005</v>
      </c>
      <c r="O5043">
        <v>5</v>
      </c>
      <c r="P5043">
        <v>0</v>
      </c>
      <c r="Q5043">
        <v>0.8</v>
      </c>
      <c r="R5043">
        <v>0.7</v>
      </c>
      <c r="S5043">
        <v>30</v>
      </c>
      <c r="T5043">
        <f t="shared" si="702"/>
        <v>-1</v>
      </c>
      <c r="U5043" s="1">
        <v>42849</v>
      </c>
      <c r="V5043" s="13">
        <f t="shared" si="703"/>
        <v>42826</v>
      </c>
      <c r="W5043" s="14">
        <f t="shared" si="704"/>
        <v>42849</v>
      </c>
      <c r="X5043" s="1" t="str">
        <f t="shared" si="705"/>
        <v>Monday</v>
      </c>
      <c r="Y5043" s="2">
        <v>0.49625000000000002</v>
      </c>
      <c r="Z5043" s="2">
        <f t="shared" si="706"/>
        <v>0.5</v>
      </c>
      <c r="AA5043">
        <f>1</f>
        <v>1</v>
      </c>
      <c r="AB5043" s="1">
        <v>42849</v>
      </c>
      <c r="AC5043" s="13">
        <f t="shared" si="707"/>
        <v>42826</v>
      </c>
      <c r="AD5043" s="14">
        <f t="shared" si="708"/>
        <v>42849</v>
      </c>
      <c r="AE5043" s="1" t="str">
        <f t="shared" si="709"/>
        <v>Monday</v>
      </c>
      <c r="AF5043" s="2">
        <v>0.49967592592592597</v>
      </c>
      <c r="AG5043" s="2">
        <f t="shared" si="710"/>
        <v>0.5</v>
      </c>
      <c r="AH5043" t="s">
        <v>23</v>
      </c>
    </row>
    <row r="5044" spans="1:34" x14ac:dyDescent="0.25">
      <c r="A5044">
        <v>1247978</v>
      </c>
      <c r="B5044" t="s">
        <v>29</v>
      </c>
      <c r="C5044" t="s">
        <v>110</v>
      </c>
      <c r="D5044" t="s">
        <v>31</v>
      </c>
      <c r="E5044">
        <v>53089</v>
      </c>
      <c r="F5044" t="s">
        <v>20</v>
      </c>
      <c r="G5044" t="s">
        <v>99</v>
      </c>
      <c r="H5044">
        <v>5524</v>
      </c>
      <c r="I5044" t="s">
        <v>24</v>
      </c>
      <c r="J5044">
        <f>VLOOKUP(I5044,Key!$A$1:$C$73,2,FALSE)</f>
        <v>43.074655999999997</v>
      </c>
      <c r="K5044">
        <f>VLOOKUP(I5044,Key!$A$1:$C$73,3,FALSE)</f>
        <v>-87.889011999999994</v>
      </c>
      <c r="L5044" t="s">
        <v>80</v>
      </c>
      <c r="M5044">
        <f>VLOOKUP(L5044,Key!$A$1:$C$73,2,FALSE)</f>
        <v>43.060250000000003</v>
      </c>
      <c r="N5044">
        <f>VLOOKUP(L5044,Key!$A$1:$C$73,3,FALSE)</f>
        <v>-87.892169999999993</v>
      </c>
      <c r="O5044">
        <v>10</v>
      </c>
      <c r="P5044">
        <v>0</v>
      </c>
      <c r="Q5044">
        <v>1.5</v>
      </c>
      <c r="R5044">
        <v>1.4</v>
      </c>
      <c r="S5044">
        <v>60</v>
      </c>
      <c r="T5044">
        <f t="shared" si="702"/>
        <v>-1</v>
      </c>
      <c r="U5044" s="1">
        <v>42849</v>
      </c>
      <c r="V5044" s="13">
        <f t="shared" si="703"/>
        <v>42826</v>
      </c>
      <c r="W5044" s="14">
        <f t="shared" si="704"/>
        <v>42849</v>
      </c>
      <c r="X5044" s="1" t="str">
        <f t="shared" si="705"/>
        <v>Monday</v>
      </c>
      <c r="Y5044" s="2">
        <v>0.51318287037037036</v>
      </c>
      <c r="Z5044" s="2">
        <f t="shared" si="706"/>
        <v>0.5</v>
      </c>
      <c r="AA5044">
        <f>1</f>
        <v>1</v>
      </c>
      <c r="AB5044" s="1">
        <v>42849</v>
      </c>
      <c r="AC5044" s="13">
        <f t="shared" si="707"/>
        <v>42826</v>
      </c>
      <c r="AD5044" s="14">
        <f t="shared" si="708"/>
        <v>42849</v>
      </c>
      <c r="AE5044" s="1" t="str">
        <f t="shared" si="709"/>
        <v>Monday</v>
      </c>
      <c r="AF5044" s="2">
        <v>0.51949074074074075</v>
      </c>
      <c r="AG5044" s="2">
        <f t="shared" si="710"/>
        <v>0.5</v>
      </c>
      <c r="AH5044" t="s">
        <v>23</v>
      </c>
    </row>
    <row r="5045" spans="1:34" x14ac:dyDescent="0.25">
      <c r="A5045">
        <v>717793</v>
      </c>
      <c r="B5045" t="s">
        <v>29</v>
      </c>
      <c r="C5045" t="s">
        <v>47</v>
      </c>
      <c r="D5045" t="s">
        <v>31</v>
      </c>
      <c r="E5045">
        <v>53202</v>
      </c>
      <c r="F5045" t="s">
        <v>20</v>
      </c>
      <c r="G5045" t="s">
        <v>32</v>
      </c>
      <c r="H5045">
        <v>27</v>
      </c>
      <c r="I5045" t="s">
        <v>53</v>
      </c>
      <c r="J5045">
        <f>VLOOKUP(I5045,Key!$A$1:$C$73,2,FALSE)</f>
        <v>43.04824</v>
      </c>
      <c r="K5045">
        <f>VLOOKUP(I5045,Key!$A$1:$C$73,3,FALSE)</f>
        <v>-87.904970000000006</v>
      </c>
      <c r="L5045" t="s">
        <v>36</v>
      </c>
      <c r="M5045">
        <f>VLOOKUP(L5045,Key!$A$1:$C$73,2,FALSE)</f>
        <v>43.03519</v>
      </c>
      <c r="N5045">
        <f>VLOOKUP(L5045,Key!$A$1:$C$73,3,FALSE)</f>
        <v>-87.907390000000007</v>
      </c>
      <c r="O5045">
        <v>10</v>
      </c>
      <c r="P5045">
        <v>0</v>
      </c>
      <c r="Q5045">
        <v>1.5</v>
      </c>
      <c r="R5045">
        <v>1.4</v>
      </c>
      <c r="S5045">
        <v>60</v>
      </c>
      <c r="T5045">
        <f t="shared" si="702"/>
        <v>-1</v>
      </c>
      <c r="U5045" s="1">
        <v>42849</v>
      </c>
      <c r="V5045" s="13">
        <f t="shared" si="703"/>
        <v>42826</v>
      </c>
      <c r="W5045" s="14">
        <f t="shared" si="704"/>
        <v>42849</v>
      </c>
      <c r="X5045" s="1" t="str">
        <f t="shared" si="705"/>
        <v>Monday</v>
      </c>
      <c r="Y5045" s="2">
        <v>0.52792824074074074</v>
      </c>
      <c r="Z5045" s="2">
        <f t="shared" si="706"/>
        <v>0.54166666666666663</v>
      </c>
      <c r="AA5045">
        <f>1</f>
        <v>1</v>
      </c>
      <c r="AB5045" s="1">
        <v>42849</v>
      </c>
      <c r="AC5045" s="13">
        <f t="shared" si="707"/>
        <v>42826</v>
      </c>
      <c r="AD5045" s="14">
        <f t="shared" si="708"/>
        <v>42849</v>
      </c>
      <c r="AE5045" s="1" t="str">
        <f t="shared" si="709"/>
        <v>Monday</v>
      </c>
      <c r="AF5045" s="2">
        <v>0.53506944444444449</v>
      </c>
      <c r="AG5045" s="2">
        <f t="shared" si="710"/>
        <v>0.54166666666666663</v>
      </c>
      <c r="AH5045" t="s">
        <v>23</v>
      </c>
    </row>
    <row r="5046" spans="1:34" x14ac:dyDescent="0.25">
      <c r="A5046">
        <v>1249909</v>
      </c>
      <c r="B5046" t="s">
        <v>29</v>
      </c>
      <c r="C5046" t="s">
        <v>149</v>
      </c>
      <c r="D5046" t="s">
        <v>31</v>
      </c>
      <c r="E5046">
        <v>54914</v>
      </c>
      <c r="F5046" t="s">
        <v>20</v>
      </c>
      <c r="G5046" t="s">
        <v>99</v>
      </c>
      <c r="H5046">
        <v>5497</v>
      </c>
      <c r="I5046" t="s">
        <v>21</v>
      </c>
      <c r="J5046">
        <f>VLOOKUP(I5046,Key!$A$1:$C$73,2,FALSE)</f>
        <v>43.074890000000003</v>
      </c>
      <c r="K5046">
        <f>VLOOKUP(I5046,Key!$A$1:$C$73,3,FALSE)</f>
        <v>-87.882810000000006</v>
      </c>
      <c r="L5046" t="s">
        <v>64</v>
      </c>
      <c r="M5046">
        <f>VLOOKUP(L5046,Key!$A$1:$C$73,2,FALSE)</f>
        <v>43.069021999999997</v>
      </c>
      <c r="N5046">
        <f>VLOOKUP(L5046,Key!$A$1:$C$73,3,FALSE)</f>
        <v>-87.887940999999998</v>
      </c>
      <c r="O5046">
        <v>6</v>
      </c>
      <c r="P5046">
        <v>0</v>
      </c>
      <c r="Q5046">
        <v>0.9</v>
      </c>
      <c r="R5046">
        <v>0.9</v>
      </c>
      <c r="S5046">
        <v>36</v>
      </c>
      <c r="T5046">
        <f t="shared" si="702"/>
        <v>-1</v>
      </c>
      <c r="U5046" s="1">
        <v>42849</v>
      </c>
      <c r="V5046" s="13">
        <f t="shared" si="703"/>
        <v>42826</v>
      </c>
      <c r="W5046" s="14">
        <f t="shared" si="704"/>
        <v>42849</v>
      </c>
      <c r="X5046" s="1" t="str">
        <f t="shared" si="705"/>
        <v>Monday</v>
      </c>
      <c r="Y5046" s="2">
        <v>0.53271990740740738</v>
      </c>
      <c r="Z5046" s="2">
        <f t="shared" si="706"/>
        <v>0.54166666666666663</v>
      </c>
      <c r="AA5046">
        <f>1</f>
        <v>1</v>
      </c>
      <c r="AB5046" s="1">
        <v>42849</v>
      </c>
      <c r="AC5046" s="13">
        <f t="shared" si="707"/>
        <v>42826</v>
      </c>
      <c r="AD5046" s="14">
        <f t="shared" si="708"/>
        <v>42849</v>
      </c>
      <c r="AE5046" s="1" t="str">
        <f t="shared" si="709"/>
        <v>Monday</v>
      </c>
      <c r="AF5046" s="2">
        <v>0.53748842592592594</v>
      </c>
      <c r="AG5046" s="2">
        <f t="shared" si="710"/>
        <v>0.54166666666666663</v>
      </c>
      <c r="AH5046" t="s">
        <v>23</v>
      </c>
    </row>
    <row r="5047" spans="1:34" x14ac:dyDescent="0.25">
      <c r="A5047">
        <v>1249133</v>
      </c>
      <c r="B5047" t="s">
        <v>29</v>
      </c>
      <c r="C5047" t="s">
        <v>177</v>
      </c>
      <c r="D5047" t="s">
        <v>31</v>
      </c>
      <c r="E5047">
        <v>53821</v>
      </c>
      <c r="F5047" t="s">
        <v>20</v>
      </c>
      <c r="G5047" t="s">
        <v>99</v>
      </c>
      <c r="H5047">
        <v>11105</v>
      </c>
      <c r="I5047" t="s">
        <v>40</v>
      </c>
      <c r="J5047">
        <f>VLOOKUP(I5047,Key!$A$1:$C$73,2,FALSE)</f>
        <v>43.06033</v>
      </c>
      <c r="K5047">
        <f>VLOOKUP(I5047,Key!$A$1:$C$73,3,FALSE)</f>
        <v>-87.89546</v>
      </c>
      <c r="L5047" t="s">
        <v>57</v>
      </c>
      <c r="M5047">
        <f>VLOOKUP(L5047,Key!$A$1:$C$73,2,FALSE)</f>
        <v>43.03913</v>
      </c>
      <c r="N5047">
        <f>VLOOKUP(L5047,Key!$A$1:$C$73,3,FALSE)</f>
        <v>-87.916150000000002</v>
      </c>
      <c r="O5047">
        <v>15</v>
      </c>
      <c r="P5047">
        <v>0</v>
      </c>
      <c r="Q5047">
        <v>2.2999999999999998</v>
      </c>
      <c r="R5047">
        <v>2.1</v>
      </c>
      <c r="S5047">
        <v>90</v>
      </c>
      <c r="T5047">
        <f t="shared" si="702"/>
        <v>-1</v>
      </c>
      <c r="U5047" s="1">
        <v>42849</v>
      </c>
      <c r="V5047" s="13">
        <f t="shared" si="703"/>
        <v>42826</v>
      </c>
      <c r="W5047" s="14">
        <f t="shared" si="704"/>
        <v>42849</v>
      </c>
      <c r="X5047" s="1" t="str">
        <f t="shared" si="705"/>
        <v>Monday</v>
      </c>
      <c r="Y5047" s="2">
        <v>0.60025462962962961</v>
      </c>
      <c r="Z5047" s="2">
        <f t="shared" si="706"/>
        <v>0.58333333333333326</v>
      </c>
      <c r="AA5047">
        <f>1</f>
        <v>1</v>
      </c>
      <c r="AB5047" s="1">
        <v>42849</v>
      </c>
      <c r="AC5047" s="13">
        <f t="shared" si="707"/>
        <v>42826</v>
      </c>
      <c r="AD5047" s="14">
        <f t="shared" si="708"/>
        <v>42849</v>
      </c>
      <c r="AE5047" s="1" t="str">
        <f t="shared" si="709"/>
        <v>Monday</v>
      </c>
      <c r="AF5047" s="2">
        <v>0.61059027777777775</v>
      </c>
      <c r="AG5047" s="2">
        <f t="shared" si="710"/>
        <v>0.625</v>
      </c>
      <c r="AH5047" t="s">
        <v>23</v>
      </c>
    </row>
    <row r="5048" spans="1:34" x14ac:dyDescent="0.25">
      <c r="A5048">
        <v>1564054</v>
      </c>
      <c r="B5048" t="s">
        <v>29</v>
      </c>
      <c r="C5048" t="s">
        <v>140</v>
      </c>
      <c r="D5048" t="s">
        <v>31</v>
      </c>
      <c r="E5048">
        <v>53126</v>
      </c>
      <c r="F5048" t="s">
        <v>20</v>
      </c>
      <c r="G5048" t="s">
        <v>32</v>
      </c>
      <c r="H5048">
        <v>5501</v>
      </c>
      <c r="I5048" t="s">
        <v>75</v>
      </c>
      <c r="J5048">
        <f>VLOOKUP(I5048,Key!$A$1:$C$73,2,FALSE)</f>
        <v>43.060296999999998</v>
      </c>
      <c r="K5048">
        <f>VLOOKUP(I5048,Key!$A$1:$C$73,3,FALSE)</f>
        <v>-87.913150000000002</v>
      </c>
      <c r="L5048" t="s">
        <v>85</v>
      </c>
      <c r="M5048">
        <f>VLOOKUP(L5048,Key!$A$1:$C$73,2,FALSE)</f>
        <v>43.053040000000003</v>
      </c>
      <c r="N5048">
        <f>VLOOKUP(L5048,Key!$A$1:$C$73,3,FALSE)</f>
        <v>-87.897660000000002</v>
      </c>
      <c r="O5048">
        <v>9</v>
      </c>
      <c r="P5048">
        <v>0</v>
      </c>
      <c r="Q5048">
        <v>1.4</v>
      </c>
      <c r="R5048">
        <v>1.3</v>
      </c>
      <c r="S5048">
        <v>54</v>
      </c>
      <c r="T5048">
        <f t="shared" si="702"/>
        <v>-1</v>
      </c>
      <c r="U5048" s="1">
        <v>42849</v>
      </c>
      <c r="V5048" s="13">
        <f t="shared" si="703"/>
        <v>42826</v>
      </c>
      <c r="W5048" s="14">
        <f t="shared" si="704"/>
        <v>42849</v>
      </c>
      <c r="X5048" s="1" t="str">
        <f t="shared" si="705"/>
        <v>Monday</v>
      </c>
      <c r="Y5048" s="2">
        <v>0.61900462962962965</v>
      </c>
      <c r="Z5048" s="2">
        <f t="shared" si="706"/>
        <v>0.625</v>
      </c>
      <c r="AA5048">
        <f>1</f>
        <v>1</v>
      </c>
      <c r="AB5048" s="1">
        <v>42849</v>
      </c>
      <c r="AC5048" s="13">
        <f t="shared" si="707"/>
        <v>42826</v>
      </c>
      <c r="AD5048" s="14">
        <f t="shared" si="708"/>
        <v>42849</v>
      </c>
      <c r="AE5048" s="1" t="str">
        <f t="shared" si="709"/>
        <v>Monday</v>
      </c>
      <c r="AF5048" s="2">
        <v>0.62541666666666662</v>
      </c>
      <c r="AG5048" s="2">
        <f t="shared" si="710"/>
        <v>0.625</v>
      </c>
      <c r="AH5048" t="s">
        <v>23</v>
      </c>
    </row>
    <row r="5049" spans="1:34" x14ac:dyDescent="0.25">
      <c r="A5049">
        <v>1417084</v>
      </c>
      <c r="B5049" t="s">
        <v>29</v>
      </c>
      <c r="C5049" t="s">
        <v>133</v>
      </c>
      <c r="D5049" t="s">
        <v>31</v>
      </c>
      <c r="E5049">
        <v>53188</v>
      </c>
      <c r="F5049" t="s">
        <v>20</v>
      </c>
      <c r="G5049" t="s">
        <v>32</v>
      </c>
      <c r="H5049">
        <v>216</v>
      </c>
      <c r="I5049" t="s">
        <v>21</v>
      </c>
      <c r="J5049">
        <f>VLOOKUP(I5049,Key!$A$1:$C$73,2,FALSE)</f>
        <v>43.074890000000003</v>
      </c>
      <c r="K5049">
        <f>VLOOKUP(I5049,Key!$A$1:$C$73,3,FALSE)</f>
        <v>-87.882810000000006</v>
      </c>
      <c r="L5049" t="s">
        <v>64</v>
      </c>
      <c r="M5049">
        <f>VLOOKUP(L5049,Key!$A$1:$C$73,2,FALSE)</f>
        <v>43.069021999999997</v>
      </c>
      <c r="N5049">
        <f>VLOOKUP(L5049,Key!$A$1:$C$73,3,FALSE)</f>
        <v>-87.887940999999998</v>
      </c>
      <c r="O5049">
        <v>4</v>
      </c>
      <c r="P5049">
        <v>0</v>
      </c>
      <c r="Q5049">
        <v>0.6</v>
      </c>
      <c r="R5049">
        <v>0.6</v>
      </c>
      <c r="S5049">
        <v>24</v>
      </c>
      <c r="T5049">
        <f t="shared" si="702"/>
        <v>-1</v>
      </c>
      <c r="U5049" s="1">
        <v>42849</v>
      </c>
      <c r="V5049" s="13">
        <f t="shared" si="703"/>
        <v>42826</v>
      </c>
      <c r="W5049" s="14">
        <f t="shared" si="704"/>
        <v>42849</v>
      </c>
      <c r="X5049" s="1" t="str">
        <f t="shared" si="705"/>
        <v>Monday</v>
      </c>
      <c r="Y5049" s="2">
        <v>0.66200231481481475</v>
      </c>
      <c r="Z5049" s="2">
        <f t="shared" si="706"/>
        <v>0.66666666666666663</v>
      </c>
      <c r="AA5049">
        <f>1</f>
        <v>1</v>
      </c>
      <c r="AB5049" s="1">
        <v>42849</v>
      </c>
      <c r="AC5049" s="13">
        <f t="shared" si="707"/>
        <v>42826</v>
      </c>
      <c r="AD5049" s="14">
        <f t="shared" si="708"/>
        <v>42849</v>
      </c>
      <c r="AE5049" s="1" t="str">
        <f t="shared" si="709"/>
        <v>Monday</v>
      </c>
      <c r="AF5049" s="2">
        <v>0.66503472222222226</v>
      </c>
      <c r="AG5049" s="2">
        <f t="shared" si="710"/>
        <v>0.66666666666666663</v>
      </c>
      <c r="AH5049" t="s">
        <v>23</v>
      </c>
    </row>
    <row r="5050" spans="1:34" x14ac:dyDescent="0.25">
      <c r="A5050">
        <v>935814</v>
      </c>
      <c r="B5050" t="s">
        <v>29</v>
      </c>
      <c r="C5050" t="s">
        <v>178</v>
      </c>
      <c r="D5050" t="s">
        <v>31</v>
      </c>
      <c r="E5050">
        <v>53214</v>
      </c>
      <c r="F5050" t="s">
        <v>20</v>
      </c>
      <c r="G5050" t="s">
        <v>32</v>
      </c>
      <c r="H5050">
        <v>15</v>
      </c>
      <c r="I5050" t="s">
        <v>24</v>
      </c>
      <c r="J5050">
        <f>VLOOKUP(I5050,Key!$A$1:$C$73,2,FALSE)</f>
        <v>43.074655999999997</v>
      </c>
      <c r="K5050">
        <f>VLOOKUP(I5050,Key!$A$1:$C$73,3,FALSE)</f>
        <v>-87.889011999999994</v>
      </c>
      <c r="L5050" t="s">
        <v>65</v>
      </c>
      <c r="M5050">
        <f>VLOOKUP(L5050,Key!$A$1:$C$73,2,FALSE)</f>
        <v>43.077359999999999</v>
      </c>
      <c r="N5050">
        <f>VLOOKUP(L5050,Key!$A$1:$C$73,3,FALSE)</f>
        <v>-87.880769999999998</v>
      </c>
      <c r="O5050">
        <v>5</v>
      </c>
      <c r="P5050">
        <v>0</v>
      </c>
      <c r="Q5050">
        <v>0.8</v>
      </c>
      <c r="R5050">
        <v>0.7</v>
      </c>
      <c r="S5050">
        <v>30</v>
      </c>
      <c r="T5050">
        <f t="shared" si="702"/>
        <v>-1</v>
      </c>
      <c r="U5050" s="1">
        <v>42849</v>
      </c>
      <c r="V5050" s="13">
        <f t="shared" si="703"/>
        <v>42826</v>
      </c>
      <c r="W5050" s="14">
        <f t="shared" si="704"/>
        <v>42849</v>
      </c>
      <c r="X5050" s="1" t="str">
        <f t="shared" si="705"/>
        <v>Monday</v>
      </c>
      <c r="Y5050" s="2">
        <v>0.67819444444444443</v>
      </c>
      <c r="Z5050" s="2">
        <f t="shared" si="706"/>
        <v>0.66666666666666663</v>
      </c>
      <c r="AA5050">
        <f>1</f>
        <v>1</v>
      </c>
      <c r="AB5050" s="1">
        <v>42849</v>
      </c>
      <c r="AC5050" s="13">
        <f t="shared" si="707"/>
        <v>42826</v>
      </c>
      <c r="AD5050" s="14">
        <f t="shared" si="708"/>
        <v>42849</v>
      </c>
      <c r="AE5050" s="1" t="str">
        <f t="shared" si="709"/>
        <v>Monday</v>
      </c>
      <c r="AF5050" s="2">
        <v>0.68158564814814815</v>
      </c>
      <c r="AG5050" s="2">
        <f t="shared" si="710"/>
        <v>0.66666666666666663</v>
      </c>
      <c r="AH5050" t="s">
        <v>23</v>
      </c>
    </row>
    <row r="5051" spans="1:34" x14ac:dyDescent="0.25">
      <c r="A5051">
        <v>1215088</v>
      </c>
      <c r="B5051" t="s">
        <v>29</v>
      </c>
      <c r="C5051" t="s">
        <v>103</v>
      </c>
      <c r="D5051" t="s">
        <v>31</v>
      </c>
      <c r="E5051">
        <v>53211</v>
      </c>
      <c r="F5051" t="s">
        <v>20</v>
      </c>
      <c r="G5051" t="s">
        <v>99</v>
      </c>
      <c r="H5051">
        <v>11155</v>
      </c>
      <c r="I5051" t="s">
        <v>21</v>
      </c>
      <c r="J5051">
        <f>VLOOKUP(I5051,Key!$A$1:$C$73,2,FALSE)</f>
        <v>43.074890000000003</v>
      </c>
      <c r="K5051">
        <f>VLOOKUP(I5051,Key!$A$1:$C$73,3,FALSE)</f>
        <v>-87.882810000000006</v>
      </c>
      <c r="L5051" t="s">
        <v>24</v>
      </c>
      <c r="M5051">
        <f>VLOOKUP(L5051,Key!$A$1:$C$73,2,FALSE)</f>
        <v>43.074655999999997</v>
      </c>
      <c r="N5051">
        <f>VLOOKUP(L5051,Key!$A$1:$C$73,3,FALSE)</f>
        <v>-87.889011999999994</v>
      </c>
      <c r="O5051">
        <v>2</v>
      </c>
      <c r="P5051">
        <v>0</v>
      </c>
      <c r="Q5051">
        <v>0.3</v>
      </c>
      <c r="R5051">
        <v>0.3</v>
      </c>
      <c r="S5051">
        <v>12</v>
      </c>
      <c r="T5051">
        <f t="shared" si="702"/>
        <v>-1</v>
      </c>
      <c r="U5051" s="1">
        <v>42849</v>
      </c>
      <c r="V5051" s="13">
        <f t="shared" si="703"/>
        <v>42826</v>
      </c>
      <c r="W5051" s="14">
        <f t="shared" si="704"/>
        <v>42849</v>
      </c>
      <c r="X5051" s="1" t="str">
        <f t="shared" si="705"/>
        <v>Monday</v>
      </c>
      <c r="Y5051" s="2">
        <v>0.7015393518518519</v>
      </c>
      <c r="Z5051" s="2">
        <f t="shared" si="706"/>
        <v>0.70833333333333326</v>
      </c>
      <c r="AA5051">
        <f>1</f>
        <v>1</v>
      </c>
      <c r="AB5051" s="1">
        <v>42849</v>
      </c>
      <c r="AC5051" s="13">
        <f t="shared" si="707"/>
        <v>42826</v>
      </c>
      <c r="AD5051" s="14">
        <f t="shared" si="708"/>
        <v>42849</v>
      </c>
      <c r="AE5051" s="1" t="str">
        <f t="shared" si="709"/>
        <v>Monday</v>
      </c>
      <c r="AF5051" s="2">
        <v>0.70328703703703699</v>
      </c>
      <c r="AG5051" s="2">
        <f t="shared" si="710"/>
        <v>0.70833333333333326</v>
      </c>
      <c r="AH5051" t="s">
        <v>23</v>
      </c>
    </row>
    <row r="5052" spans="1:34" x14ac:dyDescent="0.25">
      <c r="A5052">
        <v>1250772</v>
      </c>
      <c r="B5052" t="s">
        <v>29</v>
      </c>
      <c r="C5052" t="s">
        <v>179</v>
      </c>
      <c r="D5052" t="s">
        <v>31</v>
      </c>
      <c r="E5052">
        <v>54729</v>
      </c>
      <c r="F5052" t="s">
        <v>20</v>
      </c>
      <c r="G5052" t="s">
        <v>99</v>
      </c>
      <c r="H5052">
        <v>13</v>
      </c>
      <c r="I5052" t="s">
        <v>24</v>
      </c>
      <c r="J5052">
        <f>VLOOKUP(I5052,Key!$A$1:$C$73,2,FALSE)</f>
        <v>43.074655999999997</v>
      </c>
      <c r="K5052">
        <f>VLOOKUP(I5052,Key!$A$1:$C$73,3,FALSE)</f>
        <v>-87.889011999999994</v>
      </c>
      <c r="L5052" t="s">
        <v>77</v>
      </c>
      <c r="M5052">
        <f>VLOOKUP(L5052,Key!$A$1:$C$73,2,FALSE)</f>
        <v>43.036900000000003</v>
      </c>
      <c r="N5052">
        <f>VLOOKUP(L5052,Key!$A$1:$C$73,3,FALSE)</f>
        <v>-87.89667</v>
      </c>
      <c r="O5052">
        <v>51</v>
      </c>
      <c r="P5052">
        <v>0</v>
      </c>
      <c r="Q5052">
        <v>7.7</v>
      </c>
      <c r="R5052">
        <v>7.3</v>
      </c>
      <c r="S5052">
        <v>306</v>
      </c>
      <c r="T5052">
        <f t="shared" si="702"/>
        <v>-1</v>
      </c>
      <c r="U5052" s="1">
        <v>42849</v>
      </c>
      <c r="V5052" s="13">
        <f t="shared" si="703"/>
        <v>42826</v>
      </c>
      <c r="W5052" s="14">
        <f t="shared" si="704"/>
        <v>42849</v>
      </c>
      <c r="X5052" s="1" t="str">
        <f t="shared" si="705"/>
        <v>Monday</v>
      </c>
      <c r="Y5052" s="2">
        <v>0.73883101851851851</v>
      </c>
      <c r="Z5052" s="2">
        <f t="shared" si="706"/>
        <v>0.75</v>
      </c>
      <c r="AA5052">
        <f>1</f>
        <v>1</v>
      </c>
      <c r="AB5052" s="1">
        <v>42849</v>
      </c>
      <c r="AC5052" s="13">
        <f t="shared" si="707"/>
        <v>42826</v>
      </c>
      <c r="AD5052" s="14">
        <f t="shared" si="708"/>
        <v>42849</v>
      </c>
      <c r="AE5052" s="1" t="str">
        <f t="shared" si="709"/>
        <v>Monday</v>
      </c>
      <c r="AF5052" s="2">
        <v>0.77368055555555559</v>
      </c>
      <c r="AG5052" s="2">
        <f t="shared" si="710"/>
        <v>0.79166666666666663</v>
      </c>
      <c r="AH5052" t="s">
        <v>23</v>
      </c>
    </row>
    <row r="5053" spans="1:34" x14ac:dyDescent="0.25">
      <c r="A5053">
        <v>1391757</v>
      </c>
      <c r="B5053" t="s">
        <v>29</v>
      </c>
      <c r="C5053" t="s">
        <v>47</v>
      </c>
      <c r="D5053" t="s">
        <v>31</v>
      </c>
      <c r="E5053">
        <v>53211</v>
      </c>
      <c r="F5053" t="s">
        <v>20</v>
      </c>
      <c r="G5053" t="s">
        <v>32</v>
      </c>
      <c r="H5053">
        <v>5433</v>
      </c>
      <c r="I5053" t="s">
        <v>42</v>
      </c>
      <c r="J5053">
        <f>VLOOKUP(I5053,Key!$A$1:$C$73,2,FALSE)</f>
        <v>43.038719999999998</v>
      </c>
      <c r="K5053">
        <f>VLOOKUP(I5053,Key!$A$1:$C$73,3,FALSE)</f>
        <v>-87.905339999999995</v>
      </c>
      <c r="L5053" t="s">
        <v>28</v>
      </c>
      <c r="M5053">
        <f>VLOOKUP(L5053,Key!$A$1:$C$73,2,FALSE)</f>
        <v>43.038580000000003</v>
      </c>
      <c r="N5053">
        <f>VLOOKUP(L5053,Key!$A$1:$C$73,3,FALSE)</f>
        <v>-87.90934</v>
      </c>
      <c r="O5053">
        <v>4</v>
      </c>
      <c r="P5053">
        <v>0</v>
      </c>
      <c r="Q5053">
        <v>0.6</v>
      </c>
      <c r="R5053">
        <v>0.6</v>
      </c>
      <c r="S5053">
        <v>24</v>
      </c>
      <c r="T5053">
        <f t="shared" si="702"/>
        <v>-1</v>
      </c>
      <c r="U5053" s="1">
        <v>42849</v>
      </c>
      <c r="V5053" s="13">
        <f t="shared" si="703"/>
        <v>42826</v>
      </c>
      <c r="W5053" s="14">
        <f t="shared" si="704"/>
        <v>42849</v>
      </c>
      <c r="X5053" s="1" t="str">
        <f t="shared" si="705"/>
        <v>Monday</v>
      </c>
      <c r="Y5053" s="2">
        <v>0.78934027777777782</v>
      </c>
      <c r="Z5053" s="2">
        <f t="shared" si="706"/>
        <v>0.79166666666666663</v>
      </c>
      <c r="AA5053">
        <f>1</f>
        <v>1</v>
      </c>
      <c r="AB5053" s="1">
        <v>42849</v>
      </c>
      <c r="AC5053" s="13">
        <f t="shared" si="707"/>
        <v>42826</v>
      </c>
      <c r="AD5053" s="14">
        <f t="shared" si="708"/>
        <v>42849</v>
      </c>
      <c r="AE5053" s="1" t="str">
        <f t="shared" si="709"/>
        <v>Monday</v>
      </c>
      <c r="AF5053" s="2">
        <v>0.79188657407407403</v>
      </c>
      <c r="AG5053" s="2">
        <f t="shared" si="710"/>
        <v>0.79166666666666663</v>
      </c>
      <c r="AH5053" t="s">
        <v>23</v>
      </c>
    </row>
    <row r="5054" spans="1:34" x14ac:dyDescent="0.25">
      <c r="A5054">
        <v>1358589</v>
      </c>
      <c r="B5054" t="s">
        <v>29</v>
      </c>
      <c r="C5054" t="s">
        <v>47</v>
      </c>
      <c r="D5054" t="s">
        <v>31</v>
      </c>
      <c r="E5054">
        <v>53211</v>
      </c>
      <c r="F5054" t="s">
        <v>20</v>
      </c>
      <c r="G5054" t="s">
        <v>32</v>
      </c>
      <c r="H5054">
        <v>11074</v>
      </c>
      <c r="I5054" t="s">
        <v>33</v>
      </c>
      <c r="J5054">
        <f>VLOOKUP(I5054,Key!$A$1:$C$73,2,FALSE)</f>
        <v>43.045712999999999</v>
      </c>
      <c r="K5054">
        <f>VLOOKUP(I5054,Key!$A$1:$C$73,3,FALSE)</f>
        <v>-87.899756999999994</v>
      </c>
      <c r="L5054" t="s">
        <v>85</v>
      </c>
      <c r="M5054">
        <f>VLOOKUP(L5054,Key!$A$1:$C$73,2,FALSE)</f>
        <v>43.053040000000003</v>
      </c>
      <c r="N5054">
        <f>VLOOKUP(L5054,Key!$A$1:$C$73,3,FALSE)</f>
        <v>-87.897660000000002</v>
      </c>
      <c r="O5054">
        <v>5</v>
      </c>
      <c r="P5054">
        <v>0</v>
      </c>
      <c r="Q5054">
        <v>0.8</v>
      </c>
      <c r="R5054">
        <v>0.7</v>
      </c>
      <c r="S5054">
        <v>30</v>
      </c>
      <c r="T5054">
        <f t="shared" si="702"/>
        <v>-1</v>
      </c>
      <c r="U5054" s="1">
        <v>42849</v>
      </c>
      <c r="V5054" s="13">
        <f t="shared" si="703"/>
        <v>42826</v>
      </c>
      <c r="W5054" s="14">
        <f t="shared" si="704"/>
        <v>42849</v>
      </c>
      <c r="X5054" s="1" t="str">
        <f t="shared" si="705"/>
        <v>Monday</v>
      </c>
      <c r="Y5054" s="2">
        <v>0.80329861111111101</v>
      </c>
      <c r="Z5054" s="2">
        <f t="shared" si="706"/>
        <v>0.79166666666666663</v>
      </c>
      <c r="AA5054">
        <f>1</f>
        <v>1</v>
      </c>
      <c r="AB5054" s="1">
        <v>42849</v>
      </c>
      <c r="AC5054" s="13">
        <f t="shared" si="707"/>
        <v>42826</v>
      </c>
      <c r="AD5054" s="14">
        <f t="shared" si="708"/>
        <v>42849</v>
      </c>
      <c r="AE5054" s="1" t="str">
        <f t="shared" si="709"/>
        <v>Monday</v>
      </c>
      <c r="AF5054" s="2">
        <v>0.80644675925925924</v>
      </c>
      <c r="AG5054" s="2">
        <f t="shared" si="710"/>
        <v>0.79166666666666663</v>
      </c>
      <c r="AH5054" t="s">
        <v>23</v>
      </c>
    </row>
    <row r="5055" spans="1:34" x14ac:dyDescent="0.25">
      <c r="A5055">
        <v>1408049</v>
      </c>
      <c r="B5055" t="s">
        <v>29</v>
      </c>
      <c r="C5055" t="s">
        <v>47</v>
      </c>
      <c r="D5055" t="s">
        <v>31</v>
      </c>
      <c r="E5055">
        <v>53202</v>
      </c>
      <c r="F5055" t="s">
        <v>20</v>
      </c>
      <c r="G5055" t="s">
        <v>32</v>
      </c>
      <c r="H5055">
        <v>38</v>
      </c>
      <c r="I5055" t="s">
        <v>26</v>
      </c>
      <c r="J5055">
        <f>VLOOKUP(I5055,Key!$A$1:$C$73,2,FALSE)</f>
        <v>43.034619999999997</v>
      </c>
      <c r="K5055">
        <f>VLOOKUP(I5055,Key!$A$1:$C$73,3,FALSE)</f>
        <v>-87.917500000000004</v>
      </c>
      <c r="L5055" t="s">
        <v>39</v>
      </c>
      <c r="M5055">
        <f>VLOOKUP(L5055,Key!$A$1:$C$73,2,FALSE)</f>
        <v>43.031480000000002</v>
      </c>
      <c r="N5055">
        <f>VLOOKUP(L5055,Key!$A$1:$C$73,3,FALSE)</f>
        <v>-87.908169999999998</v>
      </c>
      <c r="O5055">
        <v>9</v>
      </c>
      <c r="P5055">
        <v>0</v>
      </c>
      <c r="Q5055">
        <v>1.4</v>
      </c>
      <c r="R5055">
        <v>1.3</v>
      </c>
      <c r="S5055">
        <v>54</v>
      </c>
      <c r="T5055">
        <f t="shared" si="702"/>
        <v>-1</v>
      </c>
      <c r="U5055" s="1">
        <v>42849</v>
      </c>
      <c r="V5055" s="13">
        <f t="shared" si="703"/>
        <v>42826</v>
      </c>
      <c r="W5055" s="14">
        <f t="shared" si="704"/>
        <v>42849</v>
      </c>
      <c r="X5055" s="1" t="str">
        <f t="shared" si="705"/>
        <v>Monday</v>
      </c>
      <c r="Y5055" s="2">
        <v>0.85791666666666666</v>
      </c>
      <c r="Z5055" s="2">
        <f t="shared" si="706"/>
        <v>0.875</v>
      </c>
      <c r="AA5055">
        <f>1</f>
        <v>1</v>
      </c>
      <c r="AB5055" s="1">
        <v>42849</v>
      </c>
      <c r="AC5055" s="13">
        <f t="shared" si="707"/>
        <v>42826</v>
      </c>
      <c r="AD5055" s="14">
        <f t="shared" si="708"/>
        <v>42849</v>
      </c>
      <c r="AE5055" s="1" t="str">
        <f t="shared" si="709"/>
        <v>Monday</v>
      </c>
      <c r="AF5055" s="2">
        <v>0.86422453703703705</v>
      </c>
      <c r="AG5055" s="2">
        <f t="shared" si="710"/>
        <v>0.875</v>
      </c>
      <c r="AH5055" t="s">
        <v>23</v>
      </c>
    </row>
    <row r="5056" spans="1:34" x14ac:dyDescent="0.25">
      <c r="A5056">
        <v>1387849</v>
      </c>
      <c r="B5056" t="s">
        <v>29</v>
      </c>
      <c r="C5056" t="s">
        <v>120</v>
      </c>
      <c r="D5056" t="s">
        <v>31</v>
      </c>
      <c r="E5056">
        <v>53105</v>
      </c>
      <c r="F5056" t="s">
        <v>20</v>
      </c>
      <c r="G5056" t="s">
        <v>32</v>
      </c>
      <c r="H5056">
        <v>135</v>
      </c>
      <c r="I5056" t="s">
        <v>21</v>
      </c>
      <c r="J5056">
        <f>VLOOKUP(I5056,Key!$A$1:$C$73,2,FALSE)</f>
        <v>43.074890000000003</v>
      </c>
      <c r="K5056">
        <f>VLOOKUP(I5056,Key!$A$1:$C$73,3,FALSE)</f>
        <v>-87.882810000000006</v>
      </c>
      <c r="L5056" t="s">
        <v>40</v>
      </c>
      <c r="M5056">
        <f>VLOOKUP(L5056,Key!$A$1:$C$73,2,FALSE)</f>
        <v>43.06033</v>
      </c>
      <c r="N5056">
        <f>VLOOKUP(L5056,Key!$A$1:$C$73,3,FALSE)</f>
        <v>-87.89546</v>
      </c>
      <c r="O5056">
        <v>9</v>
      </c>
      <c r="P5056">
        <v>0</v>
      </c>
      <c r="Q5056">
        <v>1.4</v>
      </c>
      <c r="R5056">
        <v>1.3</v>
      </c>
      <c r="S5056">
        <v>54</v>
      </c>
      <c r="T5056">
        <f t="shared" si="702"/>
        <v>-1</v>
      </c>
      <c r="U5056" s="1">
        <v>42849</v>
      </c>
      <c r="V5056" s="13">
        <f t="shared" si="703"/>
        <v>42826</v>
      </c>
      <c r="W5056" s="14">
        <f t="shared" si="704"/>
        <v>42849</v>
      </c>
      <c r="X5056" s="1" t="str">
        <f t="shared" si="705"/>
        <v>Monday</v>
      </c>
      <c r="Y5056" s="2">
        <v>0.90736111111111117</v>
      </c>
      <c r="Z5056" s="2">
        <f t="shared" si="706"/>
        <v>0.91666666666666663</v>
      </c>
      <c r="AA5056">
        <f>1</f>
        <v>1</v>
      </c>
      <c r="AB5056" s="1">
        <v>42849</v>
      </c>
      <c r="AC5056" s="13">
        <f t="shared" si="707"/>
        <v>42826</v>
      </c>
      <c r="AD5056" s="14">
        <f t="shared" si="708"/>
        <v>42849</v>
      </c>
      <c r="AE5056" s="1" t="str">
        <f t="shared" si="709"/>
        <v>Monday</v>
      </c>
      <c r="AF5056" s="2">
        <v>0.91342592592592586</v>
      </c>
      <c r="AG5056" s="2">
        <f t="shared" si="710"/>
        <v>0.91666666666666663</v>
      </c>
      <c r="AH5056" t="s">
        <v>23</v>
      </c>
    </row>
    <row r="5057" spans="1:34" x14ac:dyDescent="0.25">
      <c r="A5057">
        <v>1255543</v>
      </c>
      <c r="B5057" t="s">
        <v>29</v>
      </c>
      <c r="C5057" t="s">
        <v>120</v>
      </c>
      <c r="D5057" t="s">
        <v>31</v>
      </c>
      <c r="E5057">
        <v>53105</v>
      </c>
      <c r="F5057" t="s">
        <v>20</v>
      </c>
      <c r="G5057" t="s">
        <v>99</v>
      </c>
      <c r="H5057">
        <v>237</v>
      </c>
      <c r="I5057" t="s">
        <v>40</v>
      </c>
      <c r="J5057">
        <f>VLOOKUP(I5057,Key!$A$1:$C$73,2,FALSE)</f>
        <v>43.06033</v>
      </c>
      <c r="K5057">
        <f>VLOOKUP(I5057,Key!$A$1:$C$73,3,FALSE)</f>
        <v>-87.89546</v>
      </c>
      <c r="L5057" t="s">
        <v>40</v>
      </c>
      <c r="M5057">
        <f>VLOOKUP(L5057,Key!$A$1:$C$73,2,FALSE)</f>
        <v>43.06033</v>
      </c>
      <c r="N5057">
        <f>VLOOKUP(L5057,Key!$A$1:$C$73,3,FALSE)</f>
        <v>-87.89546</v>
      </c>
      <c r="O5057">
        <v>4</v>
      </c>
      <c r="P5057">
        <v>0</v>
      </c>
      <c r="Q5057">
        <v>0.6</v>
      </c>
      <c r="R5057">
        <v>0.6</v>
      </c>
      <c r="S5057">
        <v>24</v>
      </c>
      <c r="T5057">
        <f t="shared" si="702"/>
        <v>-1</v>
      </c>
      <c r="U5057" s="1">
        <v>42849</v>
      </c>
      <c r="V5057" s="13">
        <f t="shared" si="703"/>
        <v>42826</v>
      </c>
      <c r="W5057" s="14">
        <f t="shared" si="704"/>
        <v>42849</v>
      </c>
      <c r="X5057" s="1" t="str">
        <f t="shared" si="705"/>
        <v>Monday</v>
      </c>
      <c r="Y5057" s="2">
        <v>0.96056712962962953</v>
      </c>
      <c r="Z5057" s="2">
        <f t="shared" si="706"/>
        <v>0.95833333333333326</v>
      </c>
      <c r="AA5057">
        <f>1</f>
        <v>1</v>
      </c>
      <c r="AB5057" s="1">
        <v>42849</v>
      </c>
      <c r="AC5057" s="13">
        <f t="shared" si="707"/>
        <v>42826</v>
      </c>
      <c r="AD5057" s="14">
        <f t="shared" si="708"/>
        <v>42849</v>
      </c>
      <c r="AE5057" s="1" t="str">
        <f t="shared" si="709"/>
        <v>Monday</v>
      </c>
      <c r="AF5057" s="2">
        <v>0.96380787037037041</v>
      </c>
      <c r="AG5057" s="2">
        <f t="shared" si="710"/>
        <v>0.95833333333333326</v>
      </c>
      <c r="AH5057" t="s">
        <v>25</v>
      </c>
    </row>
    <row r="5058" spans="1:34" x14ac:dyDescent="0.25">
      <c r="A5058">
        <v>1298099</v>
      </c>
      <c r="B5058" t="s">
        <v>29</v>
      </c>
      <c r="C5058" t="s">
        <v>47</v>
      </c>
      <c r="D5058" t="s">
        <v>31</v>
      </c>
      <c r="E5058">
        <v>53233</v>
      </c>
      <c r="F5058" t="s">
        <v>20</v>
      </c>
      <c r="G5058" t="s">
        <v>32</v>
      </c>
      <c r="H5058">
        <v>5425</v>
      </c>
      <c r="I5058" t="s">
        <v>53</v>
      </c>
      <c r="J5058">
        <f>VLOOKUP(I5058,Key!$A$1:$C$73,2,FALSE)</f>
        <v>43.04824</v>
      </c>
      <c r="K5058">
        <f>VLOOKUP(I5058,Key!$A$1:$C$73,3,FALSE)</f>
        <v>-87.904970000000006</v>
      </c>
      <c r="L5058" t="s">
        <v>79</v>
      </c>
      <c r="M5058">
        <f>VLOOKUP(L5058,Key!$A$1:$C$73,2,FALSE)</f>
        <v>43.04804</v>
      </c>
      <c r="N5058">
        <f>VLOOKUP(L5058,Key!$A$1:$C$73,3,FALSE)</f>
        <v>-87.896720000000002</v>
      </c>
      <c r="O5058">
        <v>4</v>
      </c>
      <c r="P5058">
        <v>0</v>
      </c>
      <c r="Q5058">
        <v>0.6</v>
      </c>
      <c r="R5058">
        <v>0.6</v>
      </c>
      <c r="S5058">
        <v>24</v>
      </c>
      <c r="T5058">
        <f t="shared" ref="T5058:T5121" si="711">-1</f>
        <v>-1</v>
      </c>
      <c r="U5058" s="1">
        <v>42849</v>
      </c>
      <c r="V5058" s="13">
        <f t="shared" ref="V5058:V5121" si="712">DATE(YEAR(U5058), MONTH(U5058), 1)</f>
        <v>42826</v>
      </c>
      <c r="W5058" s="14">
        <f t="shared" ref="W5058:W5121" si="713">U5058</f>
        <v>42849</v>
      </c>
      <c r="X5058" s="1" t="str">
        <f t="shared" ref="X5058:X5121" si="714">TEXT(W5058,"dddd")</f>
        <v>Monday</v>
      </c>
      <c r="Y5058" s="2">
        <v>0.96148148148148149</v>
      </c>
      <c r="Z5058" s="2">
        <f t="shared" ref="Z5058:Z5121" si="715">MROUND(Y5058, "1:00")</f>
        <v>0.95833333333333326</v>
      </c>
      <c r="AA5058">
        <f>1</f>
        <v>1</v>
      </c>
      <c r="AB5058" s="1">
        <v>42849</v>
      </c>
      <c r="AC5058" s="13">
        <f t="shared" ref="AC5058:AC5121" si="716">DATE(YEAR(AB5058), MONTH(AB5058), 1)</f>
        <v>42826</v>
      </c>
      <c r="AD5058" s="14">
        <f t="shared" ref="AD5058:AD5121" si="717">AB5058</f>
        <v>42849</v>
      </c>
      <c r="AE5058" s="1" t="str">
        <f t="shared" ref="AE5058:AE5121" si="718">TEXT(AD5058,"dddd")</f>
        <v>Monday</v>
      </c>
      <c r="AF5058" s="2">
        <v>0.9644907407407407</v>
      </c>
      <c r="AG5058" s="2">
        <f t="shared" ref="AG5058:AG5121" si="719">MROUND(AF5058, "1:00")</f>
        <v>0.95833333333333326</v>
      </c>
      <c r="AH5058" t="s">
        <v>23</v>
      </c>
    </row>
    <row r="5059" spans="1:34" x14ac:dyDescent="0.25">
      <c r="A5059">
        <v>1468696</v>
      </c>
      <c r="B5059" t="s">
        <v>29</v>
      </c>
      <c r="C5059" t="s">
        <v>35</v>
      </c>
      <c r="D5059" t="s">
        <v>31</v>
      </c>
      <c r="E5059">
        <v>53226</v>
      </c>
      <c r="F5059" t="s">
        <v>20</v>
      </c>
      <c r="G5059" t="s">
        <v>32</v>
      </c>
      <c r="H5059">
        <v>9</v>
      </c>
      <c r="I5059" t="s">
        <v>78</v>
      </c>
      <c r="J5059">
        <f>VLOOKUP(I5059,Key!$A$1:$C$73,2,FALSE)</f>
        <v>43.048200000000001</v>
      </c>
      <c r="K5059">
        <f>VLOOKUP(I5059,Key!$A$1:$C$73,3,FALSE)</f>
        <v>-87.900859999999994</v>
      </c>
      <c r="L5059" t="s">
        <v>44</v>
      </c>
      <c r="M5059">
        <f>VLOOKUP(L5059,Key!$A$1:$C$73,2,FALSE)</f>
        <v>43.03886</v>
      </c>
      <c r="N5059">
        <f>VLOOKUP(L5059,Key!$A$1:$C$73,3,FALSE)</f>
        <v>-87.902720000000002</v>
      </c>
      <c r="O5059">
        <v>6</v>
      </c>
      <c r="P5059">
        <v>0</v>
      </c>
      <c r="Q5059">
        <v>0.9</v>
      </c>
      <c r="R5059">
        <v>0.9</v>
      </c>
      <c r="S5059">
        <v>36</v>
      </c>
      <c r="T5059">
        <f t="shared" si="711"/>
        <v>-1</v>
      </c>
      <c r="U5059" s="1">
        <v>42850</v>
      </c>
      <c r="V5059" s="13">
        <f t="shared" si="712"/>
        <v>42826</v>
      </c>
      <c r="W5059" s="14">
        <f t="shared" si="713"/>
        <v>42850</v>
      </c>
      <c r="X5059" s="1" t="str">
        <f t="shared" si="714"/>
        <v>Tuesday</v>
      </c>
      <c r="Y5059" s="2">
        <v>0.27931712962962962</v>
      </c>
      <c r="Z5059" s="2">
        <f t="shared" si="715"/>
        <v>0.29166666666666663</v>
      </c>
      <c r="AA5059">
        <f>1</f>
        <v>1</v>
      </c>
      <c r="AB5059" s="1">
        <v>42850</v>
      </c>
      <c r="AC5059" s="13">
        <f t="shared" si="716"/>
        <v>42826</v>
      </c>
      <c r="AD5059" s="14">
        <f t="shared" si="717"/>
        <v>42850</v>
      </c>
      <c r="AE5059" s="1" t="str">
        <f t="shared" si="718"/>
        <v>Tuesday</v>
      </c>
      <c r="AF5059" s="2">
        <v>0.28336805555555555</v>
      </c>
      <c r="AG5059" s="2">
        <f t="shared" si="719"/>
        <v>0.29166666666666663</v>
      </c>
      <c r="AH5059" t="s">
        <v>23</v>
      </c>
    </row>
    <row r="5060" spans="1:34" x14ac:dyDescent="0.25">
      <c r="A5060">
        <v>1276651</v>
      </c>
      <c r="B5060" t="s">
        <v>29</v>
      </c>
      <c r="C5060" t="s">
        <v>47</v>
      </c>
      <c r="D5060" t="s">
        <v>31</v>
      </c>
      <c r="E5060">
        <v>53211</v>
      </c>
      <c r="F5060" t="s">
        <v>20</v>
      </c>
      <c r="G5060" t="s">
        <v>32</v>
      </c>
      <c r="H5060">
        <v>11139</v>
      </c>
      <c r="I5060" t="s">
        <v>53</v>
      </c>
      <c r="J5060">
        <f>VLOOKUP(I5060,Key!$A$1:$C$73,2,FALSE)</f>
        <v>43.04824</v>
      </c>
      <c r="K5060">
        <f>VLOOKUP(I5060,Key!$A$1:$C$73,3,FALSE)</f>
        <v>-87.904970000000006</v>
      </c>
      <c r="L5060" t="s">
        <v>65</v>
      </c>
      <c r="M5060">
        <f>VLOOKUP(L5060,Key!$A$1:$C$73,2,FALSE)</f>
        <v>43.077359999999999</v>
      </c>
      <c r="N5060">
        <f>VLOOKUP(L5060,Key!$A$1:$C$73,3,FALSE)</f>
        <v>-87.880769999999998</v>
      </c>
      <c r="O5060">
        <v>17</v>
      </c>
      <c r="P5060">
        <v>0</v>
      </c>
      <c r="Q5060">
        <v>2.6</v>
      </c>
      <c r="R5060">
        <v>2.4</v>
      </c>
      <c r="S5060">
        <v>102</v>
      </c>
      <c r="T5060">
        <f t="shared" si="711"/>
        <v>-1</v>
      </c>
      <c r="U5060" s="1">
        <v>42850</v>
      </c>
      <c r="V5060" s="13">
        <f t="shared" si="712"/>
        <v>42826</v>
      </c>
      <c r="W5060" s="14">
        <f t="shared" si="713"/>
        <v>42850</v>
      </c>
      <c r="X5060" s="1" t="str">
        <f t="shared" si="714"/>
        <v>Tuesday</v>
      </c>
      <c r="Y5060" s="2">
        <v>0.29976851851851855</v>
      </c>
      <c r="Z5060" s="2">
        <f t="shared" si="715"/>
        <v>0.29166666666666663</v>
      </c>
      <c r="AA5060">
        <f>1</f>
        <v>1</v>
      </c>
      <c r="AB5060" s="1">
        <v>42850</v>
      </c>
      <c r="AC5060" s="13">
        <f t="shared" si="716"/>
        <v>42826</v>
      </c>
      <c r="AD5060" s="14">
        <f t="shared" si="717"/>
        <v>42850</v>
      </c>
      <c r="AE5060" s="1" t="str">
        <f t="shared" si="718"/>
        <v>Tuesday</v>
      </c>
      <c r="AF5060" s="2">
        <v>0.31149305555555556</v>
      </c>
      <c r="AG5060" s="2">
        <f t="shared" si="719"/>
        <v>0.29166666666666663</v>
      </c>
      <c r="AH5060" t="s">
        <v>23</v>
      </c>
    </row>
    <row r="5061" spans="1:34" x14ac:dyDescent="0.25">
      <c r="A5061">
        <v>1598337</v>
      </c>
      <c r="B5061" t="s">
        <v>29</v>
      </c>
      <c r="E5061">
        <v>53202</v>
      </c>
      <c r="F5061" t="s">
        <v>20</v>
      </c>
      <c r="G5061" t="s">
        <v>97</v>
      </c>
      <c r="H5061">
        <v>997</v>
      </c>
      <c r="I5061" t="s">
        <v>48</v>
      </c>
      <c r="J5061">
        <f>VLOOKUP(I5061,Key!$A$1:$C$73,2,FALSE)</f>
        <v>43.031320000000001</v>
      </c>
      <c r="K5061">
        <f>VLOOKUP(I5061,Key!$A$1:$C$73,3,FALSE)</f>
        <v>-87.904259999999994</v>
      </c>
      <c r="L5061" t="s">
        <v>77</v>
      </c>
      <c r="M5061">
        <f>VLOOKUP(L5061,Key!$A$1:$C$73,2,FALSE)</f>
        <v>43.036900000000003</v>
      </c>
      <c r="N5061">
        <f>VLOOKUP(L5061,Key!$A$1:$C$73,3,FALSE)</f>
        <v>-87.89667</v>
      </c>
      <c r="O5061">
        <v>7</v>
      </c>
      <c r="P5061">
        <v>2</v>
      </c>
      <c r="Q5061">
        <v>1.1000000000000001</v>
      </c>
      <c r="R5061">
        <v>1</v>
      </c>
      <c r="S5061">
        <v>42</v>
      </c>
      <c r="T5061">
        <f t="shared" si="711"/>
        <v>-1</v>
      </c>
      <c r="U5061" s="1">
        <v>42850</v>
      </c>
      <c r="V5061" s="13">
        <f t="shared" si="712"/>
        <v>42826</v>
      </c>
      <c r="W5061" s="14">
        <f t="shared" si="713"/>
        <v>42850</v>
      </c>
      <c r="X5061" s="1" t="str">
        <f t="shared" si="714"/>
        <v>Tuesday</v>
      </c>
      <c r="Y5061" s="2">
        <v>0.32137731481481485</v>
      </c>
      <c r="Z5061" s="2">
        <f t="shared" si="715"/>
        <v>0.33333333333333331</v>
      </c>
      <c r="AA5061">
        <f>1</f>
        <v>1</v>
      </c>
      <c r="AB5061" s="1">
        <v>42850</v>
      </c>
      <c r="AC5061" s="13">
        <f t="shared" si="716"/>
        <v>42826</v>
      </c>
      <c r="AD5061" s="14">
        <f t="shared" si="717"/>
        <v>42850</v>
      </c>
      <c r="AE5061" s="1" t="str">
        <f t="shared" si="718"/>
        <v>Tuesday</v>
      </c>
      <c r="AF5061" s="2">
        <v>0.32609953703703703</v>
      </c>
      <c r="AG5061" s="2">
        <f t="shared" si="719"/>
        <v>0.33333333333333331</v>
      </c>
      <c r="AH5061" t="s">
        <v>23</v>
      </c>
    </row>
    <row r="5062" spans="1:34" x14ac:dyDescent="0.25">
      <c r="A5062">
        <v>1387054</v>
      </c>
      <c r="B5062" t="s">
        <v>29</v>
      </c>
      <c r="C5062" t="s">
        <v>35</v>
      </c>
      <c r="D5062" t="s">
        <v>31</v>
      </c>
      <c r="E5062">
        <v>53213</v>
      </c>
      <c r="F5062" t="s">
        <v>20</v>
      </c>
      <c r="G5062" t="s">
        <v>32</v>
      </c>
      <c r="H5062">
        <v>11117</v>
      </c>
      <c r="I5062" t="s">
        <v>70</v>
      </c>
      <c r="J5062">
        <f>VLOOKUP(I5062,Key!$A$1:$C$73,2,FALSE)</f>
        <v>43.052630000000001</v>
      </c>
      <c r="K5062">
        <f>VLOOKUP(I5062,Key!$A$1:$C$73,3,FALSE)</f>
        <v>-88.016319999999993</v>
      </c>
      <c r="L5062" t="s">
        <v>71</v>
      </c>
      <c r="M5062">
        <f>VLOOKUP(L5062,Key!$A$1:$C$73,2,FALSE)</f>
        <v>43.060079999999999</v>
      </c>
      <c r="N5062">
        <f>VLOOKUP(L5062,Key!$A$1:$C$73,3,FALSE)</f>
        <v>-88.027349999999998</v>
      </c>
      <c r="O5062">
        <v>7</v>
      </c>
      <c r="P5062">
        <v>0</v>
      </c>
      <c r="Q5062">
        <v>1.1000000000000001</v>
      </c>
      <c r="R5062">
        <v>1</v>
      </c>
      <c r="S5062">
        <v>42</v>
      </c>
      <c r="T5062">
        <f t="shared" si="711"/>
        <v>-1</v>
      </c>
      <c r="U5062" s="1">
        <v>42850</v>
      </c>
      <c r="V5062" s="13">
        <f t="shared" si="712"/>
        <v>42826</v>
      </c>
      <c r="W5062" s="14">
        <f t="shared" si="713"/>
        <v>42850</v>
      </c>
      <c r="X5062" s="1" t="str">
        <f t="shared" si="714"/>
        <v>Tuesday</v>
      </c>
      <c r="Y5062" s="2">
        <v>0.34561342592592598</v>
      </c>
      <c r="Z5062" s="2">
        <f t="shared" si="715"/>
        <v>0.33333333333333331</v>
      </c>
      <c r="AA5062">
        <f>1</f>
        <v>1</v>
      </c>
      <c r="AB5062" s="1">
        <v>42850</v>
      </c>
      <c r="AC5062" s="13">
        <f t="shared" si="716"/>
        <v>42826</v>
      </c>
      <c r="AD5062" s="14">
        <f t="shared" si="717"/>
        <v>42850</v>
      </c>
      <c r="AE5062" s="1" t="str">
        <f t="shared" si="718"/>
        <v>Tuesday</v>
      </c>
      <c r="AF5062" s="2">
        <v>0.35017361111111112</v>
      </c>
      <c r="AG5062" s="2">
        <f t="shared" si="719"/>
        <v>0.33333333333333331</v>
      </c>
      <c r="AH5062" t="s">
        <v>23</v>
      </c>
    </row>
    <row r="5063" spans="1:34" x14ac:dyDescent="0.25">
      <c r="A5063">
        <v>1345070</v>
      </c>
      <c r="B5063" t="s">
        <v>29</v>
      </c>
      <c r="C5063" t="s">
        <v>47</v>
      </c>
      <c r="D5063" t="s">
        <v>31</v>
      </c>
      <c r="E5063">
        <v>53211</v>
      </c>
      <c r="F5063" t="s">
        <v>20</v>
      </c>
      <c r="G5063" t="s">
        <v>32</v>
      </c>
      <c r="H5063">
        <v>5561</v>
      </c>
      <c r="I5063" t="s">
        <v>63</v>
      </c>
      <c r="J5063">
        <f>VLOOKUP(I5063,Key!$A$1:$C$73,2,FALSE)</f>
        <v>43.066893999999998</v>
      </c>
      <c r="K5063">
        <f>VLOOKUP(I5063,Key!$A$1:$C$73,3,FALSE)</f>
        <v>-87.877936000000005</v>
      </c>
      <c r="L5063" t="s">
        <v>65</v>
      </c>
      <c r="M5063">
        <f>VLOOKUP(L5063,Key!$A$1:$C$73,2,FALSE)</f>
        <v>43.077359999999999</v>
      </c>
      <c r="N5063">
        <f>VLOOKUP(L5063,Key!$A$1:$C$73,3,FALSE)</f>
        <v>-87.880769999999998</v>
      </c>
      <c r="O5063">
        <v>4</v>
      </c>
      <c r="P5063">
        <v>0</v>
      </c>
      <c r="Q5063">
        <v>0.6</v>
      </c>
      <c r="R5063">
        <v>0.6</v>
      </c>
      <c r="S5063">
        <v>24</v>
      </c>
      <c r="T5063">
        <f t="shared" si="711"/>
        <v>-1</v>
      </c>
      <c r="U5063" s="1">
        <v>42850</v>
      </c>
      <c r="V5063" s="13">
        <f t="shared" si="712"/>
        <v>42826</v>
      </c>
      <c r="W5063" s="14">
        <f t="shared" si="713"/>
        <v>42850</v>
      </c>
      <c r="X5063" s="1" t="str">
        <f t="shared" si="714"/>
        <v>Tuesday</v>
      </c>
      <c r="Y5063" s="2">
        <v>0.41737268518518517</v>
      </c>
      <c r="Z5063" s="2">
        <f t="shared" si="715"/>
        <v>0.41666666666666663</v>
      </c>
      <c r="AA5063">
        <f>1</f>
        <v>1</v>
      </c>
      <c r="AB5063" s="1">
        <v>42850</v>
      </c>
      <c r="AC5063" s="13">
        <f t="shared" si="716"/>
        <v>42826</v>
      </c>
      <c r="AD5063" s="14">
        <f t="shared" si="717"/>
        <v>42850</v>
      </c>
      <c r="AE5063" s="1" t="str">
        <f t="shared" si="718"/>
        <v>Tuesday</v>
      </c>
      <c r="AF5063" s="2">
        <v>0.42062500000000003</v>
      </c>
      <c r="AG5063" s="2">
        <f t="shared" si="719"/>
        <v>0.41666666666666663</v>
      </c>
      <c r="AH5063" t="s">
        <v>23</v>
      </c>
    </row>
    <row r="5064" spans="1:34" x14ac:dyDescent="0.25">
      <c r="A5064">
        <v>738734</v>
      </c>
      <c r="B5064" t="s">
        <v>29</v>
      </c>
      <c r="C5064" t="s">
        <v>98</v>
      </c>
      <c r="D5064" t="s">
        <v>31</v>
      </c>
      <c r="E5064">
        <v>53202</v>
      </c>
      <c r="F5064" t="s">
        <v>20</v>
      </c>
      <c r="G5064" t="s">
        <v>32</v>
      </c>
      <c r="H5064">
        <v>35</v>
      </c>
      <c r="I5064" t="s">
        <v>77</v>
      </c>
      <c r="J5064">
        <f>VLOOKUP(I5064,Key!$A$1:$C$73,2,FALSE)</f>
        <v>43.036900000000003</v>
      </c>
      <c r="K5064">
        <f>VLOOKUP(I5064,Key!$A$1:$C$73,3,FALSE)</f>
        <v>-87.89667</v>
      </c>
      <c r="L5064" t="s">
        <v>39</v>
      </c>
      <c r="M5064">
        <f>VLOOKUP(L5064,Key!$A$1:$C$73,2,FALSE)</f>
        <v>43.031480000000002</v>
      </c>
      <c r="N5064">
        <f>VLOOKUP(L5064,Key!$A$1:$C$73,3,FALSE)</f>
        <v>-87.908169999999998</v>
      </c>
      <c r="O5064">
        <v>19</v>
      </c>
      <c r="P5064">
        <v>0</v>
      </c>
      <c r="Q5064">
        <v>2.9</v>
      </c>
      <c r="R5064">
        <v>2.7</v>
      </c>
      <c r="S5064">
        <v>114</v>
      </c>
      <c r="T5064">
        <f t="shared" si="711"/>
        <v>-1</v>
      </c>
      <c r="U5064" s="1">
        <v>42850</v>
      </c>
      <c r="V5064" s="13">
        <f t="shared" si="712"/>
        <v>42826</v>
      </c>
      <c r="W5064" s="14">
        <f t="shared" si="713"/>
        <v>42850</v>
      </c>
      <c r="X5064" s="1" t="str">
        <f t="shared" si="714"/>
        <v>Tuesday</v>
      </c>
      <c r="Y5064" s="2">
        <v>0.56350694444444438</v>
      </c>
      <c r="Z5064" s="2">
        <f t="shared" si="715"/>
        <v>0.58333333333333326</v>
      </c>
      <c r="AA5064">
        <f>1</f>
        <v>1</v>
      </c>
      <c r="AB5064" s="1">
        <v>42850</v>
      </c>
      <c r="AC5064" s="13">
        <f t="shared" si="716"/>
        <v>42826</v>
      </c>
      <c r="AD5064" s="14">
        <f t="shared" si="717"/>
        <v>42850</v>
      </c>
      <c r="AE5064" s="1" t="str">
        <f t="shared" si="718"/>
        <v>Tuesday</v>
      </c>
      <c r="AF5064" s="2">
        <v>0.57681712962962961</v>
      </c>
      <c r="AG5064" s="2">
        <f t="shared" si="719"/>
        <v>0.58333333333333326</v>
      </c>
      <c r="AH5064" t="s">
        <v>23</v>
      </c>
    </row>
    <row r="5065" spans="1:34" x14ac:dyDescent="0.25">
      <c r="A5065">
        <v>1444023</v>
      </c>
      <c r="B5065" t="s">
        <v>29</v>
      </c>
      <c r="C5065" t="s">
        <v>30</v>
      </c>
      <c r="D5065" t="s">
        <v>31</v>
      </c>
      <c r="E5065">
        <v>53211</v>
      </c>
      <c r="F5065" t="s">
        <v>20</v>
      </c>
      <c r="G5065" t="s">
        <v>32</v>
      </c>
      <c r="H5065">
        <v>11107</v>
      </c>
      <c r="I5065" t="s">
        <v>21</v>
      </c>
      <c r="J5065">
        <f>VLOOKUP(I5065,Key!$A$1:$C$73,2,FALSE)</f>
        <v>43.074890000000003</v>
      </c>
      <c r="K5065">
        <f>VLOOKUP(I5065,Key!$A$1:$C$73,3,FALSE)</f>
        <v>-87.882810000000006</v>
      </c>
      <c r="L5065" t="s">
        <v>24</v>
      </c>
      <c r="M5065">
        <f>VLOOKUP(L5065,Key!$A$1:$C$73,2,FALSE)</f>
        <v>43.074655999999997</v>
      </c>
      <c r="N5065">
        <f>VLOOKUP(L5065,Key!$A$1:$C$73,3,FALSE)</f>
        <v>-87.889011999999994</v>
      </c>
      <c r="O5065">
        <v>40</v>
      </c>
      <c r="P5065">
        <v>0</v>
      </c>
      <c r="Q5065">
        <v>6</v>
      </c>
      <c r="R5065">
        <v>5.7</v>
      </c>
      <c r="S5065">
        <v>240</v>
      </c>
      <c r="T5065">
        <f t="shared" si="711"/>
        <v>-1</v>
      </c>
      <c r="U5065" s="1">
        <v>42850</v>
      </c>
      <c r="V5065" s="13">
        <f t="shared" si="712"/>
        <v>42826</v>
      </c>
      <c r="W5065" s="14">
        <f t="shared" si="713"/>
        <v>42850</v>
      </c>
      <c r="X5065" s="1" t="str">
        <f t="shared" si="714"/>
        <v>Tuesday</v>
      </c>
      <c r="Y5065" s="2">
        <v>0.59495370370370371</v>
      </c>
      <c r="Z5065" s="2">
        <f t="shared" si="715"/>
        <v>0.58333333333333326</v>
      </c>
      <c r="AA5065">
        <f>1</f>
        <v>1</v>
      </c>
      <c r="AB5065" s="1">
        <v>42850</v>
      </c>
      <c r="AC5065" s="13">
        <f t="shared" si="716"/>
        <v>42826</v>
      </c>
      <c r="AD5065" s="14">
        <f t="shared" si="717"/>
        <v>42850</v>
      </c>
      <c r="AE5065" s="1" t="str">
        <f t="shared" si="718"/>
        <v>Tuesday</v>
      </c>
      <c r="AF5065" s="2">
        <v>0.62247685185185186</v>
      </c>
      <c r="AG5065" s="2">
        <f t="shared" si="719"/>
        <v>0.625</v>
      </c>
      <c r="AH5065" t="s">
        <v>23</v>
      </c>
    </row>
    <row r="5066" spans="1:34" x14ac:dyDescent="0.25">
      <c r="A5066">
        <v>1560725</v>
      </c>
      <c r="B5066" t="s">
        <v>29</v>
      </c>
      <c r="C5066" t="s">
        <v>47</v>
      </c>
      <c r="D5066" t="s">
        <v>31</v>
      </c>
      <c r="E5066">
        <v>53202</v>
      </c>
      <c r="F5066" t="s">
        <v>20</v>
      </c>
      <c r="G5066" t="s">
        <v>97</v>
      </c>
      <c r="H5066">
        <v>5500</v>
      </c>
      <c r="I5066" t="s">
        <v>53</v>
      </c>
      <c r="J5066">
        <f>VLOOKUP(I5066,Key!$A$1:$C$73,2,FALSE)</f>
        <v>43.04824</v>
      </c>
      <c r="K5066">
        <f>VLOOKUP(I5066,Key!$A$1:$C$73,3,FALSE)</f>
        <v>-87.904970000000006</v>
      </c>
      <c r="L5066" t="s">
        <v>44</v>
      </c>
      <c r="M5066">
        <f>VLOOKUP(L5066,Key!$A$1:$C$73,2,FALSE)</f>
        <v>43.03886</v>
      </c>
      <c r="N5066">
        <f>VLOOKUP(L5066,Key!$A$1:$C$73,3,FALSE)</f>
        <v>-87.902720000000002</v>
      </c>
      <c r="O5066">
        <v>65</v>
      </c>
      <c r="P5066">
        <v>6</v>
      </c>
      <c r="Q5066">
        <v>9.8000000000000007</v>
      </c>
      <c r="R5066">
        <v>9.3000000000000007</v>
      </c>
      <c r="S5066">
        <v>390</v>
      </c>
      <c r="T5066">
        <f t="shared" si="711"/>
        <v>-1</v>
      </c>
      <c r="U5066" s="1">
        <v>42850</v>
      </c>
      <c r="V5066" s="13">
        <f t="shared" si="712"/>
        <v>42826</v>
      </c>
      <c r="W5066" s="14">
        <f t="shared" si="713"/>
        <v>42850</v>
      </c>
      <c r="X5066" s="1" t="str">
        <f t="shared" si="714"/>
        <v>Tuesday</v>
      </c>
      <c r="Y5066" s="2">
        <v>0.64754629629629623</v>
      </c>
      <c r="Z5066" s="2">
        <f t="shared" si="715"/>
        <v>0.66666666666666663</v>
      </c>
      <c r="AA5066">
        <f>1</f>
        <v>1</v>
      </c>
      <c r="AB5066" s="1">
        <v>42850</v>
      </c>
      <c r="AC5066" s="13">
        <f t="shared" si="716"/>
        <v>42826</v>
      </c>
      <c r="AD5066" s="14">
        <f t="shared" si="717"/>
        <v>42850</v>
      </c>
      <c r="AE5066" s="1" t="str">
        <f t="shared" si="718"/>
        <v>Tuesday</v>
      </c>
      <c r="AF5066" s="2">
        <v>0.69263888888888892</v>
      </c>
      <c r="AG5066" s="2">
        <f t="shared" si="719"/>
        <v>0.70833333333333326</v>
      </c>
      <c r="AH5066" t="s">
        <v>23</v>
      </c>
    </row>
    <row r="5067" spans="1:34" x14ac:dyDescent="0.25">
      <c r="A5067">
        <v>1494109</v>
      </c>
      <c r="B5067" t="s">
        <v>29</v>
      </c>
      <c r="C5067" t="s">
        <v>47</v>
      </c>
      <c r="D5067" t="s">
        <v>31</v>
      </c>
      <c r="E5067">
        <v>53233</v>
      </c>
      <c r="F5067" t="s">
        <v>20</v>
      </c>
      <c r="G5067" t="s">
        <v>32</v>
      </c>
      <c r="H5067">
        <v>5542</v>
      </c>
      <c r="I5067" t="s">
        <v>42</v>
      </c>
      <c r="J5067">
        <f>VLOOKUP(I5067,Key!$A$1:$C$73,2,FALSE)</f>
        <v>43.038719999999998</v>
      </c>
      <c r="K5067">
        <f>VLOOKUP(I5067,Key!$A$1:$C$73,3,FALSE)</f>
        <v>-87.905339999999995</v>
      </c>
      <c r="L5067" t="s">
        <v>82</v>
      </c>
      <c r="M5067">
        <f>VLOOKUP(L5067,Key!$A$1:$C$73,2,FALSE)</f>
        <v>43.040349999999997</v>
      </c>
      <c r="N5067">
        <f>VLOOKUP(L5067,Key!$A$1:$C$73,3,FALSE)</f>
        <v>-87.920760000000001</v>
      </c>
      <c r="O5067">
        <v>6</v>
      </c>
      <c r="P5067">
        <v>0</v>
      </c>
      <c r="Q5067">
        <v>0.9</v>
      </c>
      <c r="R5067">
        <v>0.9</v>
      </c>
      <c r="S5067">
        <v>36</v>
      </c>
      <c r="T5067">
        <f t="shared" si="711"/>
        <v>-1</v>
      </c>
      <c r="U5067" s="1">
        <v>42850</v>
      </c>
      <c r="V5067" s="13">
        <f t="shared" si="712"/>
        <v>42826</v>
      </c>
      <c r="W5067" s="14">
        <f t="shared" si="713"/>
        <v>42850</v>
      </c>
      <c r="X5067" s="1" t="str">
        <f t="shared" si="714"/>
        <v>Tuesday</v>
      </c>
      <c r="Y5067" s="2">
        <v>0.69497685185185187</v>
      </c>
      <c r="Z5067" s="2">
        <f t="shared" si="715"/>
        <v>0.70833333333333326</v>
      </c>
      <c r="AA5067">
        <f>1</f>
        <v>1</v>
      </c>
      <c r="AB5067" s="1">
        <v>42850</v>
      </c>
      <c r="AC5067" s="13">
        <f t="shared" si="716"/>
        <v>42826</v>
      </c>
      <c r="AD5067" s="14">
        <f t="shared" si="717"/>
        <v>42850</v>
      </c>
      <c r="AE5067" s="1" t="str">
        <f t="shared" si="718"/>
        <v>Tuesday</v>
      </c>
      <c r="AF5067" s="2">
        <v>0.69920138888888894</v>
      </c>
      <c r="AG5067" s="2">
        <f t="shared" si="719"/>
        <v>0.70833333333333326</v>
      </c>
      <c r="AH5067" t="s">
        <v>23</v>
      </c>
    </row>
    <row r="5068" spans="1:34" x14ac:dyDescent="0.25">
      <c r="A5068">
        <v>1372197</v>
      </c>
      <c r="B5068" t="s">
        <v>29</v>
      </c>
      <c r="C5068" t="s">
        <v>30</v>
      </c>
      <c r="D5068" t="s">
        <v>31</v>
      </c>
      <c r="E5068">
        <v>53202</v>
      </c>
      <c r="F5068" t="s">
        <v>20</v>
      </c>
      <c r="G5068" t="s">
        <v>32</v>
      </c>
      <c r="H5068">
        <v>81</v>
      </c>
      <c r="I5068" t="s">
        <v>66</v>
      </c>
      <c r="J5068">
        <f>VLOOKUP(I5068,Key!$A$1:$C$73,2,FALSE)</f>
        <v>43.078530000000001</v>
      </c>
      <c r="K5068">
        <f>VLOOKUP(I5068,Key!$A$1:$C$73,3,FALSE)</f>
        <v>-87.882620000000003</v>
      </c>
      <c r="L5068" t="s">
        <v>66</v>
      </c>
      <c r="M5068">
        <f>VLOOKUP(L5068,Key!$A$1:$C$73,2,FALSE)</f>
        <v>43.078530000000001</v>
      </c>
      <c r="N5068">
        <f>VLOOKUP(L5068,Key!$A$1:$C$73,3,FALSE)</f>
        <v>-87.882620000000003</v>
      </c>
      <c r="O5068">
        <v>4</v>
      </c>
      <c r="P5068">
        <v>0</v>
      </c>
      <c r="Q5068">
        <v>0.6</v>
      </c>
      <c r="R5068">
        <v>0.6</v>
      </c>
      <c r="S5068">
        <v>24</v>
      </c>
      <c r="T5068">
        <f t="shared" si="711"/>
        <v>-1</v>
      </c>
      <c r="U5068" s="1">
        <v>42850</v>
      </c>
      <c r="V5068" s="13">
        <f t="shared" si="712"/>
        <v>42826</v>
      </c>
      <c r="W5068" s="14">
        <f t="shared" si="713"/>
        <v>42850</v>
      </c>
      <c r="X5068" s="1" t="str">
        <f t="shared" si="714"/>
        <v>Tuesday</v>
      </c>
      <c r="Y5068" s="2">
        <v>0.71423611111111107</v>
      </c>
      <c r="Z5068" s="2">
        <f t="shared" si="715"/>
        <v>0.70833333333333326</v>
      </c>
      <c r="AA5068">
        <f>1</f>
        <v>1</v>
      </c>
      <c r="AB5068" s="1">
        <v>42850</v>
      </c>
      <c r="AC5068" s="13">
        <f t="shared" si="716"/>
        <v>42826</v>
      </c>
      <c r="AD5068" s="14">
        <f t="shared" si="717"/>
        <v>42850</v>
      </c>
      <c r="AE5068" s="1" t="str">
        <f t="shared" si="718"/>
        <v>Tuesday</v>
      </c>
      <c r="AF5068" s="2">
        <v>0.71706018518518511</v>
      </c>
      <c r="AG5068" s="2">
        <f t="shared" si="719"/>
        <v>0.70833333333333326</v>
      </c>
      <c r="AH5068" t="s">
        <v>25</v>
      </c>
    </row>
    <row r="5069" spans="1:34" x14ac:dyDescent="0.25">
      <c r="A5069">
        <v>1260485</v>
      </c>
      <c r="B5069" t="s">
        <v>29</v>
      </c>
      <c r="C5069" t="s">
        <v>58</v>
      </c>
      <c r="D5069" t="s">
        <v>31</v>
      </c>
      <c r="E5069">
        <v>53211</v>
      </c>
      <c r="F5069" t="s">
        <v>20</v>
      </c>
      <c r="G5069" t="s">
        <v>32</v>
      </c>
      <c r="H5069">
        <v>5500</v>
      </c>
      <c r="I5069" t="s">
        <v>44</v>
      </c>
      <c r="J5069">
        <f>VLOOKUP(I5069,Key!$A$1:$C$73,2,FALSE)</f>
        <v>43.03886</v>
      </c>
      <c r="K5069">
        <f>VLOOKUP(I5069,Key!$A$1:$C$73,3,FALSE)</f>
        <v>-87.902720000000002</v>
      </c>
      <c r="L5069" t="s">
        <v>78</v>
      </c>
      <c r="M5069">
        <f>VLOOKUP(L5069,Key!$A$1:$C$73,2,FALSE)</f>
        <v>43.048200000000001</v>
      </c>
      <c r="N5069">
        <f>VLOOKUP(L5069,Key!$A$1:$C$73,3,FALSE)</f>
        <v>-87.900859999999994</v>
      </c>
      <c r="O5069">
        <v>8</v>
      </c>
      <c r="P5069">
        <v>0</v>
      </c>
      <c r="Q5069">
        <v>1.2</v>
      </c>
      <c r="R5069">
        <v>1.1000000000000001</v>
      </c>
      <c r="S5069">
        <v>48</v>
      </c>
      <c r="T5069">
        <f t="shared" si="711"/>
        <v>-1</v>
      </c>
      <c r="U5069" s="1">
        <v>42850</v>
      </c>
      <c r="V5069" s="13">
        <f t="shared" si="712"/>
        <v>42826</v>
      </c>
      <c r="W5069" s="14">
        <f t="shared" si="713"/>
        <v>42850</v>
      </c>
      <c r="X5069" s="1" t="str">
        <f t="shared" si="714"/>
        <v>Tuesday</v>
      </c>
      <c r="Y5069" s="2">
        <v>0.72528935185185184</v>
      </c>
      <c r="Z5069" s="2">
        <f t="shared" si="715"/>
        <v>0.70833333333333326</v>
      </c>
      <c r="AA5069">
        <f>1</f>
        <v>1</v>
      </c>
      <c r="AB5069" s="1">
        <v>42850</v>
      </c>
      <c r="AC5069" s="13">
        <f t="shared" si="716"/>
        <v>42826</v>
      </c>
      <c r="AD5069" s="14">
        <f t="shared" si="717"/>
        <v>42850</v>
      </c>
      <c r="AE5069" s="1" t="str">
        <f t="shared" si="718"/>
        <v>Tuesday</v>
      </c>
      <c r="AF5069" s="2">
        <v>0.73094907407407417</v>
      </c>
      <c r="AG5069" s="2">
        <f t="shared" si="719"/>
        <v>0.75</v>
      </c>
      <c r="AH5069" t="s">
        <v>23</v>
      </c>
    </row>
    <row r="5070" spans="1:34" x14ac:dyDescent="0.25">
      <c r="A5070">
        <v>1248440</v>
      </c>
      <c r="B5070" t="s">
        <v>29</v>
      </c>
      <c r="C5070" t="s">
        <v>117</v>
      </c>
      <c r="D5070" t="s">
        <v>31</v>
      </c>
      <c r="E5070">
        <v>54956</v>
      </c>
      <c r="F5070" t="s">
        <v>20</v>
      </c>
      <c r="G5070" t="s">
        <v>99</v>
      </c>
      <c r="H5070">
        <v>199</v>
      </c>
      <c r="I5070" t="s">
        <v>66</v>
      </c>
      <c r="J5070">
        <f>VLOOKUP(I5070,Key!$A$1:$C$73,2,FALSE)</f>
        <v>43.078530000000001</v>
      </c>
      <c r="K5070">
        <f>VLOOKUP(I5070,Key!$A$1:$C$73,3,FALSE)</f>
        <v>-87.882620000000003</v>
      </c>
      <c r="L5070" t="s">
        <v>24</v>
      </c>
      <c r="M5070">
        <f>VLOOKUP(L5070,Key!$A$1:$C$73,2,FALSE)</f>
        <v>43.074655999999997</v>
      </c>
      <c r="N5070">
        <f>VLOOKUP(L5070,Key!$A$1:$C$73,3,FALSE)</f>
        <v>-87.889011999999994</v>
      </c>
      <c r="O5070">
        <v>3</v>
      </c>
      <c r="P5070">
        <v>0</v>
      </c>
      <c r="Q5070">
        <v>0.5</v>
      </c>
      <c r="R5070">
        <v>0.4</v>
      </c>
      <c r="S5070">
        <v>18</v>
      </c>
      <c r="T5070">
        <f t="shared" si="711"/>
        <v>-1</v>
      </c>
      <c r="U5070" s="1">
        <v>42850</v>
      </c>
      <c r="V5070" s="13">
        <f t="shared" si="712"/>
        <v>42826</v>
      </c>
      <c r="W5070" s="14">
        <f t="shared" si="713"/>
        <v>42850</v>
      </c>
      <c r="X5070" s="1" t="str">
        <f t="shared" si="714"/>
        <v>Tuesday</v>
      </c>
      <c r="Y5070" s="2">
        <v>0.74872685185185184</v>
      </c>
      <c r="Z5070" s="2">
        <f t="shared" si="715"/>
        <v>0.75</v>
      </c>
      <c r="AA5070">
        <f>1</f>
        <v>1</v>
      </c>
      <c r="AB5070" s="1">
        <v>42850</v>
      </c>
      <c r="AC5070" s="13">
        <f t="shared" si="716"/>
        <v>42826</v>
      </c>
      <c r="AD5070" s="14">
        <f t="shared" si="717"/>
        <v>42850</v>
      </c>
      <c r="AE5070" s="1" t="str">
        <f t="shared" si="718"/>
        <v>Tuesday</v>
      </c>
      <c r="AF5070" s="2">
        <v>0.75121527777777775</v>
      </c>
      <c r="AG5070" s="2">
        <f t="shared" si="719"/>
        <v>0.75</v>
      </c>
      <c r="AH5070" t="s">
        <v>23</v>
      </c>
    </row>
    <row r="5071" spans="1:34" x14ac:dyDescent="0.25">
      <c r="A5071">
        <v>1137916</v>
      </c>
      <c r="B5071" t="s">
        <v>29</v>
      </c>
      <c r="C5071" t="s">
        <v>103</v>
      </c>
      <c r="D5071" t="s">
        <v>31</v>
      </c>
      <c r="E5071">
        <v>53202</v>
      </c>
      <c r="F5071" t="s">
        <v>20</v>
      </c>
      <c r="G5071" t="s">
        <v>32</v>
      </c>
      <c r="H5071">
        <v>11129</v>
      </c>
      <c r="I5071" t="s">
        <v>28</v>
      </c>
      <c r="J5071">
        <f>VLOOKUP(I5071,Key!$A$1:$C$73,2,FALSE)</f>
        <v>43.038580000000003</v>
      </c>
      <c r="K5071">
        <f>VLOOKUP(I5071,Key!$A$1:$C$73,3,FALSE)</f>
        <v>-87.90934</v>
      </c>
      <c r="L5071" t="s">
        <v>62</v>
      </c>
      <c r="M5071">
        <f>VLOOKUP(L5071,Key!$A$1:$C$73,2,FALSE)</f>
        <v>43.052460000000004</v>
      </c>
      <c r="N5071">
        <f>VLOOKUP(L5071,Key!$A$1:$C$73,3,FALSE)</f>
        <v>-87.891000000000005</v>
      </c>
      <c r="O5071">
        <v>11</v>
      </c>
      <c r="P5071">
        <v>0</v>
      </c>
      <c r="Q5071">
        <v>1.7</v>
      </c>
      <c r="R5071">
        <v>1.6</v>
      </c>
      <c r="S5071">
        <v>66</v>
      </c>
      <c r="T5071">
        <f t="shared" si="711"/>
        <v>-1</v>
      </c>
      <c r="U5071" s="1">
        <v>42850</v>
      </c>
      <c r="V5071" s="13">
        <f t="shared" si="712"/>
        <v>42826</v>
      </c>
      <c r="W5071" s="14">
        <f t="shared" si="713"/>
        <v>42850</v>
      </c>
      <c r="X5071" s="1" t="str">
        <f t="shared" si="714"/>
        <v>Tuesday</v>
      </c>
      <c r="Y5071" s="2">
        <v>0.77081018518518529</v>
      </c>
      <c r="Z5071" s="2">
        <f t="shared" si="715"/>
        <v>0.75</v>
      </c>
      <c r="AA5071">
        <f>1</f>
        <v>1</v>
      </c>
      <c r="AB5071" s="1">
        <v>42850</v>
      </c>
      <c r="AC5071" s="13">
        <f t="shared" si="716"/>
        <v>42826</v>
      </c>
      <c r="AD5071" s="14">
        <f t="shared" si="717"/>
        <v>42850</v>
      </c>
      <c r="AE5071" s="1" t="str">
        <f t="shared" si="718"/>
        <v>Tuesday</v>
      </c>
      <c r="AF5071" s="2">
        <v>0.77831018518518524</v>
      </c>
      <c r="AG5071" s="2">
        <f t="shared" si="719"/>
        <v>0.79166666666666663</v>
      </c>
      <c r="AH5071" t="s">
        <v>23</v>
      </c>
    </row>
    <row r="5072" spans="1:34" x14ac:dyDescent="0.25">
      <c r="A5072">
        <v>1169361</v>
      </c>
      <c r="B5072" t="s">
        <v>29</v>
      </c>
      <c r="C5072" t="s">
        <v>47</v>
      </c>
      <c r="D5072" t="s">
        <v>31</v>
      </c>
      <c r="E5072">
        <v>53202</v>
      </c>
      <c r="F5072" t="s">
        <v>20</v>
      </c>
      <c r="G5072" t="s">
        <v>99</v>
      </c>
      <c r="H5072">
        <v>5514</v>
      </c>
      <c r="I5072" t="s">
        <v>24</v>
      </c>
      <c r="J5072">
        <f>VLOOKUP(I5072,Key!$A$1:$C$73,2,FALSE)</f>
        <v>43.074655999999997</v>
      </c>
      <c r="K5072">
        <f>VLOOKUP(I5072,Key!$A$1:$C$73,3,FALSE)</f>
        <v>-87.889011999999994</v>
      </c>
      <c r="L5072" t="s">
        <v>61</v>
      </c>
      <c r="M5072">
        <f>VLOOKUP(L5072,Key!$A$1:$C$73,2,FALSE)</f>
        <v>43.060786</v>
      </c>
      <c r="N5072">
        <f>VLOOKUP(L5072,Key!$A$1:$C$73,3,FALSE)</f>
        <v>-87.883825999999999</v>
      </c>
      <c r="O5072">
        <v>15</v>
      </c>
      <c r="P5072">
        <v>0</v>
      </c>
      <c r="Q5072">
        <v>2.2999999999999998</v>
      </c>
      <c r="R5072">
        <v>2.1</v>
      </c>
      <c r="S5072">
        <v>90</v>
      </c>
      <c r="T5072">
        <f t="shared" si="711"/>
        <v>-1</v>
      </c>
      <c r="U5072" s="1">
        <v>42850</v>
      </c>
      <c r="V5072" s="13">
        <f t="shared" si="712"/>
        <v>42826</v>
      </c>
      <c r="W5072" s="14">
        <f t="shared" si="713"/>
        <v>42850</v>
      </c>
      <c r="X5072" s="1" t="str">
        <f t="shared" si="714"/>
        <v>Tuesday</v>
      </c>
      <c r="Y5072" s="2">
        <v>0.77621527777777777</v>
      </c>
      <c r="Z5072" s="2">
        <f t="shared" si="715"/>
        <v>0.79166666666666663</v>
      </c>
      <c r="AA5072">
        <f>1</f>
        <v>1</v>
      </c>
      <c r="AB5072" s="1">
        <v>42850</v>
      </c>
      <c r="AC5072" s="13">
        <f t="shared" si="716"/>
        <v>42826</v>
      </c>
      <c r="AD5072" s="14">
        <f t="shared" si="717"/>
        <v>42850</v>
      </c>
      <c r="AE5072" s="1" t="str">
        <f t="shared" si="718"/>
        <v>Tuesday</v>
      </c>
      <c r="AF5072" s="2">
        <v>0.78626157407407404</v>
      </c>
      <c r="AG5072" s="2">
        <f t="shared" si="719"/>
        <v>0.79166666666666663</v>
      </c>
      <c r="AH5072" t="s">
        <v>23</v>
      </c>
    </row>
    <row r="5073" spans="1:34" x14ac:dyDescent="0.25">
      <c r="A5073">
        <v>1250902</v>
      </c>
      <c r="B5073" t="s">
        <v>29</v>
      </c>
      <c r="C5073" t="s">
        <v>35</v>
      </c>
      <c r="D5073" t="s">
        <v>31</v>
      </c>
      <c r="E5073">
        <v>53213</v>
      </c>
      <c r="F5073" t="s">
        <v>20</v>
      </c>
      <c r="G5073" t="s">
        <v>99</v>
      </c>
      <c r="H5073">
        <v>216</v>
      </c>
      <c r="I5073" t="s">
        <v>40</v>
      </c>
      <c r="J5073">
        <f>VLOOKUP(I5073,Key!$A$1:$C$73,2,FALSE)</f>
        <v>43.06033</v>
      </c>
      <c r="K5073">
        <f>VLOOKUP(I5073,Key!$A$1:$C$73,3,FALSE)</f>
        <v>-87.89546</v>
      </c>
      <c r="L5073" t="s">
        <v>80</v>
      </c>
      <c r="M5073">
        <f>VLOOKUP(L5073,Key!$A$1:$C$73,2,FALSE)</f>
        <v>43.060250000000003</v>
      </c>
      <c r="N5073">
        <f>VLOOKUP(L5073,Key!$A$1:$C$73,3,FALSE)</f>
        <v>-87.892169999999993</v>
      </c>
      <c r="O5073">
        <v>1</v>
      </c>
      <c r="P5073">
        <v>0</v>
      </c>
      <c r="Q5073">
        <v>0.2</v>
      </c>
      <c r="R5073">
        <v>0.1</v>
      </c>
      <c r="S5073">
        <v>6</v>
      </c>
      <c r="T5073">
        <f t="shared" si="711"/>
        <v>-1</v>
      </c>
      <c r="U5073" s="1">
        <v>42850</v>
      </c>
      <c r="V5073" s="13">
        <f t="shared" si="712"/>
        <v>42826</v>
      </c>
      <c r="W5073" s="14">
        <f t="shared" si="713"/>
        <v>42850</v>
      </c>
      <c r="X5073" s="1" t="str">
        <f t="shared" si="714"/>
        <v>Tuesday</v>
      </c>
      <c r="Y5073" s="2">
        <v>0.78959490740740745</v>
      </c>
      <c r="Z5073" s="2">
        <f t="shared" si="715"/>
        <v>0.79166666666666663</v>
      </c>
      <c r="AA5073">
        <f>1</f>
        <v>1</v>
      </c>
      <c r="AB5073" s="1">
        <v>42850</v>
      </c>
      <c r="AC5073" s="13">
        <f t="shared" si="716"/>
        <v>42826</v>
      </c>
      <c r="AD5073" s="14">
        <f t="shared" si="717"/>
        <v>42850</v>
      </c>
      <c r="AE5073" s="1" t="str">
        <f t="shared" si="718"/>
        <v>Tuesday</v>
      </c>
      <c r="AF5073" s="2">
        <v>0.79041666666666666</v>
      </c>
      <c r="AG5073" s="2">
        <f t="shared" si="719"/>
        <v>0.79166666666666663</v>
      </c>
      <c r="AH5073" t="s">
        <v>23</v>
      </c>
    </row>
    <row r="5074" spans="1:34" x14ac:dyDescent="0.25">
      <c r="A5074">
        <v>1593100</v>
      </c>
      <c r="B5074" t="s">
        <v>29</v>
      </c>
      <c r="E5074">
        <v>53210</v>
      </c>
      <c r="F5074" t="s">
        <v>20</v>
      </c>
      <c r="G5074" t="s">
        <v>32</v>
      </c>
      <c r="H5074">
        <v>46</v>
      </c>
      <c r="I5074" t="s">
        <v>21</v>
      </c>
      <c r="J5074">
        <f>VLOOKUP(I5074,Key!$A$1:$C$73,2,FALSE)</f>
        <v>43.074890000000003</v>
      </c>
      <c r="K5074">
        <f>VLOOKUP(I5074,Key!$A$1:$C$73,3,FALSE)</f>
        <v>-87.882810000000006</v>
      </c>
      <c r="L5074" t="s">
        <v>21</v>
      </c>
      <c r="M5074">
        <f>VLOOKUP(L5074,Key!$A$1:$C$73,2,FALSE)</f>
        <v>43.074890000000003</v>
      </c>
      <c r="N5074">
        <f>VLOOKUP(L5074,Key!$A$1:$C$73,3,FALSE)</f>
        <v>-87.882810000000006</v>
      </c>
      <c r="O5074">
        <v>1</v>
      </c>
      <c r="P5074">
        <v>0</v>
      </c>
      <c r="Q5074">
        <v>0.2</v>
      </c>
      <c r="R5074">
        <v>0.1</v>
      </c>
      <c r="S5074">
        <v>6</v>
      </c>
      <c r="T5074">
        <f t="shared" si="711"/>
        <v>-1</v>
      </c>
      <c r="U5074" s="1">
        <v>42850</v>
      </c>
      <c r="V5074" s="13">
        <f t="shared" si="712"/>
        <v>42826</v>
      </c>
      <c r="W5074" s="14">
        <f t="shared" si="713"/>
        <v>42850</v>
      </c>
      <c r="X5074" s="1" t="str">
        <f t="shared" si="714"/>
        <v>Tuesday</v>
      </c>
      <c r="Y5074" s="2">
        <v>0.79443287037037036</v>
      </c>
      <c r="Z5074" s="2">
        <f t="shared" si="715"/>
        <v>0.79166666666666663</v>
      </c>
      <c r="AA5074">
        <f>1</f>
        <v>1</v>
      </c>
      <c r="AB5074" s="1">
        <v>42850</v>
      </c>
      <c r="AC5074" s="13">
        <f t="shared" si="716"/>
        <v>42826</v>
      </c>
      <c r="AD5074" s="14">
        <f t="shared" si="717"/>
        <v>42850</v>
      </c>
      <c r="AE5074" s="1" t="str">
        <f t="shared" si="718"/>
        <v>Tuesday</v>
      </c>
      <c r="AF5074" s="2">
        <v>0.7950694444444445</v>
      </c>
      <c r="AG5074" s="2">
        <f t="shared" si="719"/>
        <v>0.79166666666666663</v>
      </c>
      <c r="AH5074" t="s">
        <v>25</v>
      </c>
    </row>
    <row r="5075" spans="1:34" x14ac:dyDescent="0.25">
      <c r="A5075">
        <v>1251108</v>
      </c>
      <c r="B5075" t="s">
        <v>29</v>
      </c>
      <c r="C5075" t="s">
        <v>114</v>
      </c>
      <c r="D5075" t="s">
        <v>31</v>
      </c>
      <c r="E5075">
        <v>54913</v>
      </c>
      <c r="F5075" t="s">
        <v>20</v>
      </c>
      <c r="G5075" t="s">
        <v>99</v>
      </c>
      <c r="H5075">
        <v>11152</v>
      </c>
      <c r="I5075" t="s">
        <v>80</v>
      </c>
      <c r="J5075">
        <f>VLOOKUP(I5075,Key!$A$1:$C$73,2,FALSE)</f>
        <v>43.060250000000003</v>
      </c>
      <c r="K5075">
        <f>VLOOKUP(I5075,Key!$A$1:$C$73,3,FALSE)</f>
        <v>-87.892169999999993</v>
      </c>
      <c r="L5075" t="s">
        <v>40</v>
      </c>
      <c r="M5075">
        <f>VLOOKUP(L5075,Key!$A$1:$C$73,2,FALSE)</f>
        <v>43.06033</v>
      </c>
      <c r="N5075">
        <f>VLOOKUP(L5075,Key!$A$1:$C$73,3,FALSE)</f>
        <v>-87.89546</v>
      </c>
      <c r="O5075">
        <v>1</v>
      </c>
      <c r="P5075">
        <v>0</v>
      </c>
      <c r="Q5075">
        <v>0.2</v>
      </c>
      <c r="R5075">
        <v>0.1</v>
      </c>
      <c r="S5075">
        <v>6</v>
      </c>
      <c r="T5075">
        <f t="shared" si="711"/>
        <v>-1</v>
      </c>
      <c r="U5075" s="1">
        <v>42850</v>
      </c>
      <c r="V5075" s="13">
        <f t="shared" si="712"/>
        <v>42826</v>
      </c>
      <c r="W5075" s="14">
        <f t="shared" si="713"/>
        <v>42850</v>
      </c>
      <c r="X5075" s="1" t="str">
        <f t="shared" si="714"/>
        <v>Tuesday</v>
      </c>
      <c r="Y5075" s="2">
        <v>0.80590277777777775</v>
      </c>
      <c r="Z5075" s="2">
        <f t="shared" si="715"/>
        <v>0.79166666666666663</v>
      </c>
      <c r="AA5075">
        <f>1</f>
        <v>1</v>
      </c>
      <c r="AB5075" s="1">
        <v>42850</v>
      </c>
      <c r="AC5075" s="13">
        <f t="shared" si="716"/>
        <v>42826</v>
      </c>
      <c r="AD5075" s="14">
        <f t="shared" si="717"/>
        <v>42850</v>
      </c>
      <c r="AE5075" s="1" t="str">
        <f t="shared" si="718"/>
        <v>Tuesday</v>
      </c>
      <c r="AF5075" s="2">
        <v>0.80685185185185182</v>
      </c>
      <c r="AG5075" s="2">
        <f t="shared" si="719"/>
        <v>0.79166666666666663</v>
      </c>
      <c r="AH5075" t="s">
        <v>23</v>
      </c>
    </row>
    <row r="5076" spans="1:34" x14ac:dyDescent="0.25">
      <c r="A5076">
        <v>1376765</v>
      </c>
      <c r="B5076" t="s">
        <v>29</v>
      </c>
      <c r="C5076" t="s">
        <v>47</v>
      </c>
      <c r="D5076" t="s">
        <v>31</v>
      </c>
      <c r="E5076">
        <v>53202</v>
      </c>
      <c r="F5076" t="s">
        <v>20</v>
      </c>
      <c r="G5076" t="s">
        <v>97</v>
      </c>
      <c r="H5076">
        <v>5502</v>
      </c>
      <c r="I5076" t="s">
        <v>52</v>
      </c>
      <c r="J5076">
        <f>VLOOKUP(I5076,Key!$A$1:$C$73,2,FALSE)</f>
        <v>43.042490000000001</v>
      </c>
      <c r="K5076">
        <f>VLOOKUP(I5076,Key!$A$1:$C$73,3,FALSE)</f>
        <v>-87.909959999999998</v>
      </c>
      <c r="L5076" t="s">
        <v>28</v>
      </c>
      <c r="M5076">
        <f>VLOOKUP(L5076,Key!$A$1:$C$73,2,FALSE)</f>
        <v>43.038580000000003</v>
      </c>
      <c r="N5076">
        <f>VLOOKUP(L5076,Key!$A$1:$C$73,3,FALSE)</f>
        <v>-87.90934</v>
      </c>
      <c r="O5076">
        <v>4</v>
      </c>
      <c r="P5076">
        <v>0</v>
      </c>
      <c r="Q5076">
        <v>0.6</v>
      </c>
      <c r="R5076">
        <v>0.6</v>
      </c>
      <c r="S5076">
        <v>24</v>
      </c>
      <c r="T5076">
        <f t="shared" si="711"/>
        <v>-1</v>
      </c>
      <c r="U5076" s="1">
        <v>42850</v>
      </c>
      <c r="V5076" s="13">
        <f t="shared" si="712"/>
        <v>42826</v>
      </c>
      <c r="W5076" s="14">
        <f t="shared" si="713"/>
        <v>42850</v>
      </c>
      <c r="X5076" s="1" t="str">
        <f t="shared" si="714"/>
        <v>Tuesday</v>
      </c>
      <c r="Y5076" s="2">
        <v>0.83809027777777778</v>
      </c>
      <c r="Z5076" s="2">
        <f t="shared" si="715"/>
        <v>0.83333333333333326</v>
      </c>
      <c r="AA5076">
        <f>1</f>
        <v>1</v>
      </c>
      <c r="AB5076" s="1">
        <v>42850</v>
      </c>
      <c r="AC5076" s="13">
        <f t="shared" si="716"/>
        <v>42826</v>
      </c>
      <c r="AD5076" s="14">
        <f t="shared" si="717"/>
        <v>42850</v>
      </c>
      <c r="AE5076" s="1" t="str">
        <f t="shared" si="718"/>
        <v>Tuesday</v>
      </c>
      <c r="AF5076" s="2">
        <v>0.84087962962962959</v>
      </c>
      <c r="AG5076" s="2">
        <f t="shared" si="719"/>
        <v>0.83333333333333326</v>
      </c>
      <c r="AH5076" t="s">
        <v>23</v>
      </c>
    </row>
    <row r="5077" spans="1:34" x14ac:dyDescent="0.25">
      <c r="A5077">
        <v>1468696</v>
      </c>
      <c r="B5077" t="s">
        <v>29</v>
      </c>
      <c r="C5077" t="s">
        <v>35</v>
      </c>
      <c r="D5077" t="s">
        <v>31</v>
      </c>
      <c r="E5077">
        <v>53226</v>
      </c>
      <c r="F5077" t="s">
        <v>20</v>
      </c>
      <c r="G5077" t="s">
        <v>32</v>
      </c>
      <c r="H5077">
        <v>5475</v>
      </c>
      <c r="I5077" t="s">
        <v>78</v>
      </c>
      <c r="J5077">
        <f>VLOOKUP(I5077,Key!$A$1:$C$73,2,FALSE)</f>
        <v>43.048200000000001</v>
      </c>
      <c r="K5077">
        <f>VLOOKUP(I5077,Key!$A$1:$C$73,3,FALSE)</f>
        <v>-87.900859999999994</v>
      </c>
      <c r="L5077" t="s">
        <v>44</v>
      </c>
      <c r="M5077">
        <f>VLOOKUP(L5077,Key!$A$1:$C$73,2,FALSE)</f>
        <v>43.03886</v>
      </c>
      <c r="N5077">
        <f>VLOOKUP(L5077,Key!$A$1:$C$73,3,FALSE)</f>
        <v>-87.902720000000002</v>
      </c>
      <c r="O5077">
        <v>6</v>
      </c>
      <c r="P5077">
        <v>0</v>
      </c>
      <c r="Q5077">
        <v>0.9</v>
      </c>
      <c r="R5077">
        <v>0.9</v>
      </c>
      <c r="S5077">
        <v>36</v>
      </c>
      <c r="T5077">
        <f t="shared" si="711"/>
        <v>-1</v>
      </c>
      <c r="U5077" s="1">
        <v>42851</v>
      </c>
      <c r="V5077" s="13">
        <f t="shared" si="712"/>
        <v>42826</v>
      </c>
      <c r="W5077" s="14">
        <f t="shared" si="713"/>
        <v>42851</v>
      </c>
      <c r="X5077" s="1" t="str">
        <f t="shared" si="714"/>
        <v>Wednesday</v>
      </c>
      <c r="Y5077" s="2">
        <v>0.34645833333333331</v>
      </c>
      <c r="Z5077" s="2">
        <f t="shared" si="715"/>
        <v>0.33333333333333331</v>
      </c>
      <c r="AA5077">
        <f>1</f>
        <v>1</v>
      </c>
      <c r="AB5077" s="1">
        <v>42851</v>
      </c>
      <c r="AC5077" s="13">
        <f t="shared" si="716"/>
        <v>42826</v>
      </c>
      <c r="AD5077" s="14">
        <f t="shared" si="717"/>
        <v>42851</v>
      </c>
      <c r="AE5077" s="1" t="str">
        <f t="shared" si="718"/>
        <v>Wednesday</v>
      </c>
      <c r="AF5077" s="2">
        <v>0.35005787037037034</v>
      </c>
      <c r="AG5077" s="2">
        <f t="shared" si="719"/>
        <v>0.33333333333333331</v>
      </c>
      <c r="AH5077" t="s">
        <v>23</v>
      </c>
    </row>
    <row r="5078" spans="1:34" x14ac:dyDescent="0.25">
      <c r="A5078">
        <v>671983</v>
      </c>
      <c r="B5078" t="s">
        <v>29</v>
      </c>
      <c r="C5078" t="s">
        <v>51</v>
      </c>
      <c r="D5078" t="s">
        <v>31</v>
      </c>
      <c r="E5078">
        <v>53217</v>
      </c>
      <c r="F5078" t="s">
        <v>20</v>
      </c>
      <c r="G5078" t="s">
        <v>32</v>
      </c>
      <c r="H5078">
        <v>11050</v>
      </c>
      <c r="I5078" t="s">
        <v>44</v>
      </c>
      <c r="J5078">
        <f>VLOOKUP(I5078,Key!$A$1:$C$73,2,FALSE)</f>
        <v>43.03886</v>
      </c>
      <c r="K5078">
        <f>VLOOKUP(I5078,Key!$A$1:$C$73,3,FALSE)</f>
        <v>-87.902720000000002</v>
      </c>
      <c r="L5078" t="s">
        <v>36</v>
      </c>
      <c r="M5078">
        <f>VLOOKUP(L5078,Key!$A$1:$C$73,2,FALSE)</f>
        <v>43.03519</v>
      </c>
      <c r="N5078">
        <f>VLOOKUP(L5078,Key!$A$1:$C$73,3,FALSE)</f>
        <v>-87.907390000000007</v>
      </c>
      <c r="O5078">
        <v>20</v>
      </c>
      <c r="P5078">
        <v>0</v>
      </c>
      <c r="Q5078">
        <v>3</v>
      </c>
      <c r="R5078">
        <v>2.9</v>
      </c>
      <c r="S5078">
        <v>120</v>
      </c>
      <c r="T5078">
        <f t="shared" si="711"/>
        <v>-1</v>
      </c>
      <c r="U5078" s="1">
        <v>42851</v>
      </c>
      <c r="V5078" s="13">
        <f t="shared" si="712"/>
        <v>42826</v>
      </c>
      <c r="W5078" s="14">
        <f t="shared" si="713"/>
        <v>42851</v>
      </c>
      <c r="X5078" s="1" t="str">
        <f t="shared" si="714"/>
        <v>Wednesday</v>
      </c>
      <c r="Y5078" s="2">
        <v>0.55160879629629633</v>
      </c>
      <c r="Z5078" s="2">
        <f t="shared" si="715"/>
        <v>0.54166666666666663</v>
      </c>
      <c r="AA5078">
        <f>1</f>
        <v>1</v>
      </c>
      <c r="AB5078" s="1">
        <v>42851</v>
      </c>
      <c r="AC5078" s="13">
        <f t="shared" si="716"/>
        <v>42826</v>
      </c>
      <c r="AD5078" s="14">
        <f t="shared" si="717"/>
        <v>42851</v>
      </c>
      <c r="AE5078" s="1" t="str">
        <f t="shared" si="718"/>
        <v>Wednesday</v>
      </c>
      <c r="AF5078" s="2">
        <v>0.56577546296296299</v>
      </c>
      <c r="AG5078" s="2">
        <f t="shared" si="719"/>
        <v>0.58333333333333326</v>
      </c>
      <c r="AH5078" t="s">
        <v>23</v>
      </c>
    </row>
    <row r="5079" spans="1:34" x14ac:dyDescent="0.25">
      <c r="A5079">
        <v>1468078</v>
      </c>
      <c r="B5079" t="s">
        <v>29</v>
      </c>
      <c r="C5079" t="s">
        <v>103</v>
      </c>
      <c r="D5079" t="s">
        <v>31</v>
      </c>
      <c r="E5079">
        <v>53209</v>
      </c>
      <c r="F5079" t="s">
        <v>20</v>
      </c>
      <c r="G5079" t="s">
        <v>32</v>
      </c>
      <c r="H5079">
        <v>11143</v>
      </c>
      <c r="I5079" t="s">
        <v>21</v>
      </c>
      <c r="J5079">
        <f>VLOOKUP(I5079,Key!$A$1:$C$73,2,FALSE)</f>
        <v>43.074890000000003</v>
      </c>
      <c r="K5079">
        <f>VLOOKUP(I5079,Key!$A$1:$C$73,3,FALSE)</f>
        <v>-87.882810000000006</v>
      </c>
      <c r="L5079" t="s">
        <v>22</v>
      </c>
      <c r="M5079">
        <f>VLOOKUP(L5079,Key!$A$1:$C$73,2,FALSE)</f>
        <v>43.058619999999998</v>
      </c>
      <c r="N5079">
        <f>VLOOKUP(L5079,Key!$A$1:$C$73,3,FALSE)</f>
        <v>-87.885319999999993</v>
      </c>
      <c r="O5079">
        <v>6</v>
      </c>
      <c r="P5079">
        <v>0</v>
      </c>
      <c r="Q5079">
        <v>0.9</v>
      </c>
      <c r="R5079">
        <v>0.9</v>
      </c>
      <c r="S5079">
        <v>36</v>
      </c>
      <c r="T5079">
        <f t="shared" si="711"/>
        <v>-1</v>
      </c>
      <c r="U5079" s="1">
        <v>42851</v>
      </c>
      <c r="V5079" s="13">
        <f t="shared" si="712"/>
        <v>42826</v>
      </c>
      <c r="W5079" s="14">
        <f t="shared" si="713"/>
        <v>42851</v>
      </c>
      <c r="X5079" s="1" t="str">
        <f t="shared" si="714"/>
        <v>Wednesday</v>
      </c>
      <c r="Y5079" s="2">
        <v>0.64943287037037034</v>
      </c>
      <c r="Z5079" s="2">
        <f t="shared" si="715"/>
        <v>0.66666666666666663</v>
      </c>
      <c r="AA5079">
        <f>1</f>
        <v>1</v>
      </c>
      <c r="AB5079" s="1">
        <v>42851</v>
      </c>
      <c r="AC5079" s="13">
        <f t="shared" si="716"/>
        <v>42826</v>
      </c>
      <c r="AD5079" s="14">
        <f t="shared" si="717"/>
        <v>42851</v>
      </c>
      <c r="AE5079" s="1" t="str">
        <f t="shared" si="718"/>
        <v>Wednesday</v>
      </c>
      <c r="AF5079" s="2">
        <v>0.65383101851851855</v>
      </c>
      <c r="AG5079" s="2">
        <f t="shared" si="719"/>
        <v>0.66666666666666663</v>
      </c>
      <c r="AH5079" t="s">
        <v>23</v>
      </c>
    </row>
    <row r="5080" spans="1:34" x14ac:dyDescent="0.25">
      <c r="A5080">
        <v>1003049</v>
      </c>
      <c r="B5080" t="s">
        <v>29</v>
      </c>
      <c r="C5080" t="s">
        <v>47</v>
      </c>
      <c r="D5080" t="s">
        <v>31</v>
      </c>
      <c r="E5080">
        <v>53212</v>
      </c>
      <c r="F5080" t="s">
        <v>20</v>
      </c>
      <c r="G5080" t="s">
        <v>32</v>
      </c>
      <c r="H5080">
        <v>5428</v>
      </c>
      <c r="I5080" t="s">
        <v>24</v>
      </c>
      <c r="J5080">
        <f>VLOOKUP(I5080,Key!$A$1:$C$73,2,FALSE)</f>
        <v>43.074655999999997</v>
      </c>
      <c r="K5080">
        <f>VLOOKUP(I5080,Key!$A$1:$C$73,3,FALSE)</f>
        <v>-87.889011999999994</v>
      </c>
      <c r="L5080" t="s">
        <v>62</v>
      </c>
      <c r="M5080">
        <f>VLOOKUP(L5080,Key!$A$1:$C$73,2,FALSE)</f>
        <v>43.052460000000004</v>
      </c>
      <c r="N5080">
        <f>VLOOKUP(L5080,Key!$A$1:$C$73,3,FALSE)</f>
        <v>-87.891000000000005</v>
      </c>
      <c r="O5080">
        <v>19</v>
      </c>
      <c r="P5080">
        <v>0</v>
      </c>
      <c r="Q5080">
        <v>2.9</v>
      </c>
      <c r="R5080">
        <v>2.7</v>
      </c>
      <c r="S5080">
        <v>114</v>
      </c>
      <c r="T5080">
        <f t="shared" si="711"/>
        <v>-1</v>
      </c>
      <c r="U5080" s="1">
        <v>42851</v>
      </c>
      <c r="V5080" s="13">
        <f t="shared" si="712"/>
        <v>42826</v>
      </c>
      <c r="W5080" s="14">
        <f t="shared" si="713"/>
        <v>42851</v>
      </c>
      <c r="X5080" s="1" t="str">
        <f t="shared" si="714"/>
        <v>Wednesday</v>
      </c>
      <c r="Y5080" s="2">
        <v>0.68123842592592598</v>
      </c>
      <c r="Z5080" s="2">
        <f t="shared" si="715"/>
        <v>0.66666666666666663</v>
      </c>
      <c r="AA5080">
        <f>1</f>
        <v>1</v>
      </c>
      <c r="AB5080" s="1">
        <v>42851</v>
      </c>
      <c r="AC5080" s="13">
        <f t="shared" si="716"/>
        <v>42826</v>
      </c>
      <c r="AD5080" s="14">
        <f t="shared" si="717"/>
        <v>42851</v>
      </c>
      <c r="AE5080" s="1" t="str">
        <f t="shared" si="718"/>
        <v>Wednesday</v>
      </c>
      <c r="AF5080" s="2">
        <v>0.69413194444444448</v>
      </c>
      <c r="AG5080" s="2">
        <f t="shared" si="719"/>
        <v>0.70833333333333326</v>
      </c>
      <c r="AH5080" t="s">
        <v>23</v>
      </c>
    </row>
    <row r="5081" spans="1:34" x14ac:dyDescent="0.25">
      <c r="A5081">
        <v>531564</v>
      </c>
      <c r="B5081" t="s">
        <v>29</v>
      </c>
      <c r="C5081" t="s">
        <v>47</v>
      </c>
      <c r="D5081" t="s">
        <v>31</v>
      </c>
      <c r="E5081">
        <v>53202</v>
      </c>
      <c r="F5081" t="s">
        <v>20</v>
      </c>
      <c r="G5081" t="s">
        <v>97</v>
      </c>
      <c r="H5081">
        <v>5505</v>
      </c>
      <c r="I5081" t="s">
        <v>27</v>
      </c>
      <c r="J5081">
        <f>VLOOKUP(I5081,Key!$A$1:$C$73,2,FALSE)</f>
        <v>43.041646999999998</v>
      </c>
      <c r="K5081">
        <f>VLOOKUP(I5081,Key!$A$1:$C$73,3,FALSE)</f>
        <v>-87.927257999999995</v>
      </c>
      <c r="L5081" t="s">
        <v>52</v>
      </c>
      <c r="M5081">
        <f>VLOOKUP(L5081,Key!$A$1:$C$73,2,FALSE)</f>
        <v>43.042490000000001</v>
      </c>
      <c r="N5081">
        <f>VLOOKUP(L5081,Key!$A$1:$C$73,3,FALSE)</f>
        <v>-87.909959999999998</v>
      </c>
      <c r="O5081">
        <v>9</v>
      </c>
      <c r="P5081">
        <v>2</v>
      </c>
      <c r="Q5081">
        <v>1.4</v>
      </c>
      <c r="R5081">
        <v>1.3</v>
      </c>
      <c r="S5081">
        <v>54</v>
      </c>
      <c r="T5081">
        <f t="shared" si="711"/>
        <v>-1</v>
      </c>
      <c r="U5081" s="1">
        <v>42851</v>
      </c>
      <c r="V5081" s="13">
        <f t="shared" si="712"/>
        <v>42826</v>
      </c>
      <c r="W5081" s="14">
        <f t="shared" si="713"/>
        <v>42851</v>
      </c>
      <c r="X5081" s="1" t="str">
        <f t="shared" si="714"/>
        <v>Wednesday</v>
      </c>
      <c r="Y5081" s="2">
        <v>0.68263888888888891</v>
      </c>
      <c r="Z5081" s="2">
        <f t="shared" si="715"/>
        <v>0.66666666666666663</v>
      </c>
      <c r="AA5081">
        <f>1</f>
        <v>1</v>
      </c>
      <c r="AB5081" s="1">
        <v>42851</v>
      </c>
      <c r="AC5081" s="13">
        <f t="shared" si="716"/>
        <v>42826</v>
      </c>
      <c r="AD5081" s="14">
        <f t="shared" si="717"/>
        <v>42851</v>
      </c>
      <c r="AE5081" s="1" t="str">
        <f t="shared" si="718"/>
        <v>Wednesday</v>
      </c>
      <c r="AF5081" s="2">
        <v>0.68935185185185188</v>
      </c>
      <c r="AG5081" s="2">
        <f t="shared" si="719"/>
        <v>0.70833333333333326</v>
      </c>
      <c r="AH5081" t="s">
        <v>23</v>
      </c>
    </row>
    <row r="5082" spans="1:34" x14ac:dyDescent="0.25">
      <c r="A5082">
        <v>1215088</v>
      </c>
      <c r="B5082" t="s">
        <v>29</v>
      </c>
      <c r="C5082" t="s">
        <v>103</v>
      </c>
      <c r="D5082" t="s">
        <v>31</v>
      </c>
      <c r="E5082">
        <v>53211</v>
      </c>
      <c r="F5082" t="s">
        <v>20</v>
      </c>
      <c r="G5082" t="s">
        <v>99</v>
      </c>
      <c r="H5082">
        <v>77</v>
      </c>
      <c r="I5082" t="s">
        <v>21</v>
      </c>
      <c r="J5082">
        <f>VLOOKUP(I5082,Key!$A$1:$C$73,2,FALSE)</f>
        <v>43.074890000000003</v>
      </c>
      <c r="K5082">
        <f>VLOOKUP(I5082,Key!$A$1:$C$73,3,FALSE)</f>
        <v>-87.882810000000006</v>
      </c>
      <c r="L5082" t="s">
        <v>24</v>
      </c>
      <c r="M5082">
        <f>VLOOKUP(L5082,Key!$A$1:$C$73,2,FALSE)</f>
        <v>43.074655999999997</v>
      </c>
      <c r="N5082">
        <f>VLOOKUP(L5082,Key!$A$1:$C$73,3,FALSE)</f>
        <v>-87.889011999999994</v>
      </c>
      <c r="O5082">
        <v>2</v>
      </c>
      <c r="P5082">
        <v>0</v>
      </c>
      <c r="Q5082">
        <v>0.3</v>
      </c>
      <c r="R5082">
        <v>0.3</v>
      </c>
      <c r="S5082">
        <v>12</v>
      </c>
      <c r="T5082">
        <f t="shared" si="711"/>
        <v>-1</v>
      </c>
      <c r="U5082" s="1">
        <v>42851</v>
      </c>
      <c r="V5082" s="13">
        <f t="shared" si="712"/>
        <v>42826</v>
      </c>
      <c r="W5082" s="14">
        <f t="shared" si="713"/>
        <v>42851</v>
      </c>
      <c r="X5082" s="1" t="str">
        <f t="shared" si="714"/>
        <v>Wednesday</v>
      </c>
      <c r="Y5082" s="2">
        <v>0.70945601851851858</v>
      </c>
      <c r="Z5082" s="2">
        <f t="shared" si="715"/>
        <v>0.70833333333333326</v>
      </c>
      <c r="AA5082">
        <f>1</f>
        <v>1</v>
      </c>
      <c r="AB5082" s="1">
        <v>42851</v>
      </c>
      <c r="AC5082" s="13">
        <f t="shared" si="716"/>
        <v>42826</v>
      </c>
      <c r="AD5082" s="14">
        <f t="shared" si="717"/>
        <v>42851</v>
      </c>
      <c r="AE5082" s="1" t="str">
        <f t="shared" si="718"/>
        <v>Wednesday</v>
      </c>
      <c r="AF5082" s="2">
        <v>0.71105324074074072</v>
      </c>
      <c r="AG5082" s="2">
        <f t="shared" si="719"/>
        <v>0.70833333333333326</v>
      </c>
      <c r="AH5082" t="s">
        <v>23</v>
      </c>
    </row>
    <row r="5083" spans="1:34" x14ac:dyDescent="0.25">
      <c r="A5083">
        <v>1357250</v>
      </c>
      <c r="B5083" t="s">
        <v>29</v>
      </c>
      <c r="C5083" t="s">
        <v>47</v>
      </c>
      <c r="D5083" t="s">
        <v>31</v>
      </c>
      <c r="E5083">
        <v>53202</v>
      </c>
      <c r="F5083" t="s">
        <v>20</v>
      </c>
      <c r="G5083" t="s">
        <v>32</v>
      </c>
      <c r="H5083">
        <v>35</v>
      </c>
      <c r="I5083" t="s">
        <v>42</v>
      </c>
      <c r="J5083">
        <f>VLOOKUP(I5083,Key!$A$1:$C$73,2,FALSE)</f>
        <v>43.038719999999998</v>
      </c>
      <c r="K5083">
        <f>VLOOKUP(I5083,Key!$A$1:$C$73,3,FALSE)</f>
        <v>-87.905339999999995</v>
      </c>
      <c r="L5083" t="s">
        <v>53</v>
      </c>
      <c r="M5083">
        <f>VLOOKUP(L5083,Key!$A$1:$C$73,2,FALSE)</f>
        <v>43.04824</v>
      </c>
      <c r="N5083">
        <f>VLOOKUP(L5083,Key!$A$1:$C$73,3,FALSE)</f>
        <v>-87.904970000000006</v>
      </c>
      <c r="O5083">
        <v>7</v>
      </c>
      <c r="P5083">
        <v>0</v>
      </c>
      <c r="Q5083">
        <v>1.1000000000000001</v>
      </c>
      <c r="R5083">
        <v>1</v>
      </c>
      <c r="S5083">
        <v>42</v>
      </c>
      <c r="T5083">
        <f t="shared" si="711"/>
        <v>-1</v>
      </c>
      <c r="U5083" s="1">
        <v>42851</v>
      </c>
      <c r="V5083" s="13">
        <f t="shared" si="712"/>
        <v>42826</v>
      </c>
      <c r="W5083" s="14">
        <f t="shared" si="713"/>
        <v>42851</v>
      </c>
      <c r="X5083" s="1" t="str">
        <f t="shared" si="714"/>
        <v>Wednesday</v>
      </c>
      <c r="Y5083" s="2">
        <v>0.71644675925925927</v>
      </c>
      <c r="Z5083" s="2">
        <f t="shared" si="715"/>
        <v>0.70833333333333326</v>
      </c>
      <c r="AA5083">
        <f>1</f>
        <v>1</v>
      </c>
      <c r="AB5083" s="1">
        <v>42851</v>
      </c>
      <c r="AC5083" s="13">
        <f t="shared" si="716"/>
        <v>42826</v>
      </c>
      <c r="AD5083" s="14">
        <f t="shared" si="717"/>
        <v>42851</v>
      </c>
      <c r="AE5083" s="1" t="str">
        <f t="shared" si="718"/>
        <v>Wednesday</v>
      </c>
      <c r="AF5083" s="2">
        <v>0.72106481481481488</v>
      </c>
      <c r="AG5083" s="2">
        <f t="shared" si="719"/>
        <v>0.70833333333333326</v>
      </c>
      <c r="AH5083" t="s">
        <v>23</v>
      </c>
    </row>
    <row r="5084" spans="1:34" x14ac:dyDescent="0.25">
      <c r="A5084">
        <v>1377173</v>
      </c>
      <c r="B5084" t="s">
        <v>29</v>
      </c>
      <c r="C5084" t="s">
        <v>103</v>
      </c>
      <c r="D5084" t="s">
        <v>31</v>
      </c>
      <c r="E5084">
        <v>53212</v>
      </c>
      <c r="F5084" t="s">
        <v>20</v>
      </c>
      <c r="G5084" t="s">
        <v>32</v>
      </c>
      <c r="H5084">
        <v>202</v>
      </c>
      <c r="I5084" t="s">
        <v>64</v>
      </c>
      <c r="J5084">
        <f>VLOOKUP(I5084,Key!$A$1:$C$73,2,FALSE)</f>
        <v>43.069021999999997</v>
      </c>
      <c r="K5084">
        <f>VLOOKUP(I5084,Key!$A$1:$C$73,3,FALSE)</f>
        <v>-87.887940999999998</v>
      </c>
      <c r="L5084" t="s">
        <v>61</v>
      </c>
      <c r="M5084">
        <f>VLOOKUP(L5084,Key!$A$1:$C$73,2,FALSE)</f>
        <v>43.060786</v>
      </c>
      <c r="N5084">
        <f>VLOOKUP(L5084,Key!$A$1:$C$73,3,FALSE)</f>
        <v>-87.883825999999999</v>
      </c>
      <c r="O5084">
        <v>8</v>
      </c>
      <c r="P5084">
        <v>0</v>
      </c>
      <c r="Q5084">
        <v>1.2</v>
      </c>
      <c r="R5084">
        <v>1.1000000000000001</v>
      </c>
      <c r="S5084">
        <v>48</v>
      </c>
      <c r="T5084">
        <f t="shared" si="711"/>
        <v>-1</v>
      </c>
      <c r="U5084" s="1">
        <v>42840</v>
      </c>
      <c r="V5084" s="13">
        <f t="shared" si="712"/>
        <v>42826</v>
      </c>
      <c r="W5084" s="14">
        <f t="shared" si="713"/>
        <v>42840</v>
      </c>
      <c r="X5084" s="1" t="str">
        <f t="shared" si="714"/>
        <v>Saturday</v>
      </c>
      <c r="Y5084" s="2">
        <v>0.47537037037037039</v>
      </c>
      <c r="Z5084" s="2">
        <f t="shared" si="715"/>
        <v>0.45833333333333331</v>
      </c>
      <c r="AA5084">
        <f>1</f>
        <v>1</v>
      </c>
      <c r="AB5084" s="1">
        <v>42840</v>
      </c>
      <c r="AC5084" s="13">
        <f t="shared" si="716"/>
        <v>42826</v>
      </c>
      <c r="AD5084" s="14">
        <f t="shared" si="717"/>
        <v>42840</v>
      </c>
      <c r="AE5084" s="1" t="str">
        <f t="shared" si="718"/>
        <v>Saturday</v>
      </c>
      <c r="AF5084" s="2">
        <v>0.48120370370370374</v>
      </c>
      <c r="AG5084" s="2">
        <f t="shared" si="719"/>
        <v>0.5</v>
      </c>
      <c r="AH5084" t="s">
        <v>23</v>
      </c>
    </row>
    <row r="5085" spans="1:34" x14ac:dyDescent="0.25">
      <c r="A5085">
        <v>1472112</v>
      </c>
      <c r="B5085" t="s">
        <v>29</v>
      </c>
      <c r="C5085" t="s">
        <v>47</v>
      </c>
      <c r="D5085" t="s">
        <v>31</v>
      </c>
      <c r="E5085">
        <v>53202</v>
      </c>
      <c r="F5085" t="s">
        <v>20</v>
      </c>
      <c r="G5085" t="s">
        <v>32</v>
      </c>
      <c r="H5085">
        <v>1000</v>
      </c>
      <c r="I5085" t="s">
        <v>78</v>
      </c>
      <c r="J5085">
        <f>VLOOKUP(I5085,Key!$A$1:$C$73,2,FALSE)</f>
        <v>43.048200000000001</v>
      </c>
      <c r="K5085">
        <f>VLOOKUP(I5085,Key!$A$1:$C$73,3,FALSE)</f>
        <v>-87.900859999999994</v>
      </c>
      <c r="L5085" t="s">
        <v>28</v>
      </c>
      <c r="M5085">
        <f>VLOOKUP(L5085,Key!$A$1:$C$73,2,FALSE)</f>
        <v>43.038580000000003</v>
      </c>
      <c r="N5085">
        <f>VLOOKUP(L5085,Key!$A$1:$C$73,3,FALSE)</f>
        <v>-87.90934</v>
      </c>
      <c r="O5085">
        <v>8</v>
      </c>
      <c r="P5085">
        <v>0</v>
      </c>
      <c r="Q5085">
        <v>1.2</v>
      </c>
      <c r="R5085">
        <v>1.1000000000000001</v>
      </c>
      <c r="S5085">
        <v>48</v>
      </c>
      <c r="T5085">
        <f t="shared" si="711"/>
        <v>-1</v>
      </c>
      <c r="U5085" s="1">
        <v>42840</v>
      </c>
      <c r="V5085" s="13">
        <f t="shared" si="712"/>
        <v>42826</v>
      </c>
      <c r="W5085" s="14">
        <f t="shared" si="713"/>
        <v>42840</v>
      </c>
      <c r="X5085" s="1" t="str">
        <f t="shared" si="714"/>
        <v>Saturday</v>
      </c>
      <c r="Y5085" s="2">
        <v>0.57586805555555554</v>
      </c>
      <c r="Z5085" s="2">
        <f t="shared" si="715"/>
        <v>0.58333333333333326</v>
      </c>
      <c r="AA5085">
        <f>1</f>
        <v>1</v>
      </c>
      <c r="AB5085" s="1">
        <v>42840</v>
      </c>
      <c r="AC5085" s="13">
        <f t="shared" si="716"/>
        <v>42826</v>
      </c>
      <c r="AD5085" s="14">
        <f t="shared" si="717"/>
        <v>42840</v>
      </c>
      <c r="AE5085" s="1" t="str">
        <f t="shared" si="718"/>
        <v>Saturday</v>
      </c>
      <c r="AF5085" s="2">
        <v>0.58159722222222221</v>
      </c>
      <c r="AG5085" s="2">
        <f t="shared" si="719"/>
        <v>0.58333333333333326</v>
      </c>
      <c r="AH5085" t="s">
        <v>23</v>
      </c>
    </row>
    <row r="5086" spans="1:34" x14ac:dyDescent="0.25">
      <c r="A5086">
        <v>1244268</v>
      </c>
      <c r="B5086" t="s">
        <v>29</v>
      </c>
      <c r="C5086" t="s">
        <v>58</v>
      </c>
      <c r="D5086" t="s">
        <v>31</v>
      </c>
      <c r="E5086">
        <v>53211</v>
      </c>
      <c r="F5086" t="s">
        <v>20</v>
      </c>
      <c r="G5086" t="s">
        <v>97</v>
      </c>
      <c r="H5086">
        <v>5455</v>
      </c>
      <c r="I5086" t="s">
        <v>36</v>
      </c>
      <c r="J5086">
        <f>VLOOKUP(I5086,Key!$A$1:$C$73,2,FALSE)</f>
        <v>43.03519</v>
      </c>
      <c r="K5086">
        <f>VLOOKUP(I5086,Key!$A$1:$C$73,3,FALSE)</f>
        <v>-87.907390000000007</v>
      </c>
      <c r="L5086" t="s">
        <v>48</v>
      </c>
      <c r="M5086">
        <f>VLOOKUP(L5086,Key!$A$1:$C$73,2,FALSE)</f>
        <v>43.031320000000001</v>
      </c>
      <c r="N5086">
        <f>VLOOKUP(L5086,Key!$A$1:$C$73,3,FALSE)</f>
        <v>-87.904259999999994</v>
      </c>
      <c r="O5086">
        <v>6</v>
      </c>
      <c r="P5086">
        <v>2</v>
      </c>
      <c r="Q5086">
        <v>0.9</v>
      </c>
      <c r="R5086">
        <v>0.9</v>
      </c>
      <c r="S5086">
        <v>36</v>
      </c>
      <c r="T5086">
        <f t="shared" si="711"/>
        <v>-1</v>
      </c>
      <c r="U5086" s="1">
        <v>42840</v>
      </c>
      <c r="V5086" s="13">
        <f t="shared" si="712"/>
        <v>42826</v>
      </c>
      <c r="W5086" s="14">
        <f t="shared" si="713"/>
        <v>42840</v>
      </c>
      <c r="X5086" s="1" t="str">
        <f t="shared" si="714"/>
        <v>Saturday</v>
      </c>
      <c r="Y5086" s="2">
        <v>0.60199074074074077</v>
      </c>
      <c r="Z5086" s="2">
        <f t="shared" si="715"/>
        <v>0.58333333333333326</v>
      </c>
      <c r="AA5086">
        <f>1</f>
        <v>1</v>
      </c>
      <c r="AB5086" s="1">
        <v>42840</v>
      </c>
      <c r="AC5086" s="13">
        <f t="shared" si="716"/>
        <v>42826</v>
      </c>
      <c r="AD5086" s="14">
        <f t="shared" si="717"/>
        <v>42840</v>
      </c>
      <c r="AE5086" s="1" t="str">
        <f t="shared" si="718"/>
        <v>Saturday</v>
      </c>
      <c r="AF5086" s="2">
        <v>0.60589120370370375</v>
      </c>
      <c r="AG5086" s="2">
        <f t="shared" si="719"/>
        <v>0.625</v>
      </c>
      <c r="AH5086" t="s">
        <v>23</v>
      </c>
    </row>
    <row r="5087" spans="1:34" x14ac:dyDescent="0.25">
      <c r="A5087">
        <v>1261215</v>
      </c>
      <c r="B5087" t="s">
        <v>29</v>
      </c>
      <c r="C5087" t="s">
        <v>47</v>
      </c>
      <c r="D5087" t="s">
        <v>31</v>
      </c>
      <c r="E5087">
        <v>53207</v>
      </c>
      <c r="F5087" t="s">
        <v>20</v>
      </c>
      <c r="G5087" t="s">
        <v>97</v>
      </c>
      <c r="H5087">
        <v>5436</v>
      </c>
      <c r="I5087" t="s">
        <v>56</v>
      </c>
      <c r="J5087">
        <f>VLOOKUP(I5087,Key!$A$1:$C$73,2,FALSE)</f>
        <v>43.004728999999998</v>
      </c>
      <c r="K5087">
        <f>VLOOKUP(I5087,Key!$A$1:$C$73,3,FALSE)</f>
        <v>-87.905463999999995</v>
      </c>
      <c r="L5087" t="s">
        <v>56</v>
      </c>
      <c r="M5087">
        <f>VLOOKUP(L5087,Key!$A$1:$C$73,2,FALSE)</f>
        <v>43.004728999999998</v>
      </c>
      <c r="N5087">
        <f>VLOOKUP(L5087,Key!$A$1:$C$73,3,FALSE)</f>
        <v>-87.905463999999995</v>
      </c>
      <c r="O5087">
        <v>16</v>
      </c>
      <c r="P5087">
        <v>2</v>
      </c>
      <c r="Q5087">
        <v>2.4</v>
      </c>
      <c r="R5087">
        <v>2.2999999999999998</v>
      </c>
      <c r="S5087">
        <v>96</v>
      </c>
      <c r="T5087">
        <f t="shared" si="711"/>
        <v>-1</v>
      </c>
      <c r="U5087" s="1">
        <v>42840</v>
      </c>
      <c r="V5087" s="13">
        <f t="shared" si="712"/>
        <v>42826</v>
      </c>
      <c r="W5087" s="14">
        <f t="shared" si="713"/>
        <v>42840</v>
      </c>
      <c r="X5087" s="1" t="str">
        <f t="shared" si="714"/>
        <v>Saturday</v>
      </c>
      <c r="Y5087" s="2">
        <v>0.62471064814814814</v>
      </c>
      <c r="Z5087" s="2">
        <f t="shared" si="715"/>
        <v>0.625</v>
      </c>
      <c r="AA5087">
        <f>1</f>
        <v>1</v>
      </c>
      <c r="AB5087" s="1">
        <v>42840</v>
      </c>
      <c r="AC5087" s="13">
        <f t="shared" si="716"/>
        <v>42826</v>
      </c>
      <c r="AD5087" s="14">
        <f t="shared" si="717"/>
        <v>42840</v>
      </c>
      <c r="AE5087" s="1" t="str">
        <f t="shared" si="718"/>
        <v>Saturday</v>
      </c>
      <c r="AF5087" s="2">
        <v>0.63582175925925932</v>
      </c>
      <c r="AG5087" s="2">
        <f t="shared" si="719"/>
        <v>0.625</v>
      </c>
      <c r="AH5087" t="s">
        <v>25</v>
      </c>
    </row>
    <row r="5088" spans="1:34" x14ac:dyDescent="0.25">
      <c r="A5088">
        <v>1451574</v>
      </c>
      <c r="B5088" t="s">
        <v>29</v>
      </c>
      <c r="C5088" t="s">
        <v>47</v>
      </c>
      <c r="D5088" t="s">
        <v>31</v>
      </c>
      <c r="E5088">
        <v>53211</v>
      </c>
      <c r="F5088" t="s">
        <v>20</v>
      </c>
      <c r="G5088" t="s">
        <v>32</v>
      </c>
      <c r="H5088">
        <v>11145</v>
      </c>
      <c r="I5088" t="s">
        <v>21</v>
      </c>
      <c r="J5088">
        <f>VLOOKUP(I5088,Key!$A$1:$C$73,2,FALSE)</f>
        <v>43.074890000000003</v>
      </c>
      <c r="K5088">
        <f>VLOOKUP(I5088,Key!$A$1:$C$73,3,FALSE)</f>
        <v>-87.882810000000006</v>
      </c>
      <c r="L5088" t="s">
        <v>24</v>
      </c>
      <c r="M5088">
        <f>VLOOKUP(L5088,Key!$A$1:$C$73,2,FALSE)</f>
        <v>43.074655999999997</v>
      </c>
      <c r="N5088">
        <f>VLOOKUP(L5088,Key!$A$1:$C$73,3,FALSE)</f>
        <v>-87.889011999999994</v>
      </c>
      <c r="O5088">
        <v>3</v>
      </c>
      <c r="P5088">
        <v>0</v>
      </c>
      <c r="Q5088">
        <v>0.5</v>
      </c>
      <c r="R5088">
        <v>0.4</v>
      </c>
      <c r="S5088">
        <v>18</v>
      </c>
      <c r="T5088">
        <f t="shared" si="711"/>
        <v>-1</v>
      </c>
      <c r="U5088" s="1">
        <v>42840</v>
      </c>
      <c r="V5088" s="13">
        <f t="shared" si="712"/>
        <v>42826</v>
      </c>
      <c r="W5088" s="14">
        <f t="shared" si="713"/>
        <v>42840</v>
      </c>
      <c r="X5088" s="1" t="str">
        <f t="shared" si="714"/>
        <v>Saturday</v>
      </c>
      <c r="Y5088" s="2">
        <v>0.6402430555555555</v>
      </c>
      <c r="Z5088" s="2">
        <f t="shared" si="715"/>
        <v>0.625</v>
      </c>
      <c r="AA5088">
        <f>1</f>
        <v>1</v>
      </c>
      <c r="AB5088" s="1">
        <v>42840</v>
      </c>
      <c r="AC5088" s="13">
        <f t="shared" si="716"/>
        <v>42826</v>
      </c>
      <c r="AD5088" s="14">
        <f t="shared" si="717"/>
        <v>42840</v>
      </c>
      <c r="AE5088" s="1" t="str">
        <f t="shared" si="718"/>
        <v>Saturday</v>
      </c>
      <c r="AF5088" s="2">
        <v>0.64186342592592593</v>
      </c>
      <c r="AG5088" s="2">
        <f t="shared" si="719"/>
        <v>0.625</v>
      </c>
      <c r="AH5088" t="s">
        <v>23</v>
      </c>
    </row>
    <row r="5089" spans="1:34" x14ac:dyDescent="0.25">
      <c r="A5089">
        <v>1564054</v>
      </c>
      <c r="B5089" t="s">
        <v>29</v>
      </c>
      <c r="C5089" t="s">
        <v>140</v>
      </c>
      <c r="D5089" t="s">
        <v>31</v>
      </c>
      <c r="E5089">
        <v>53126</v>
      </c>
      <c r="F5089" t="s">
        <v>20</v>
      </c>
      <c r="G5089" t="s">
        <v>32</v>
      </c>
      <c r="H5089">
        <v>172</v>
      </c>
      <c r="I5089" t="s">
        <v>62</v>
      </c>
      <c r="J5089">
        <f>VLOOKUP(I5089,Key!$A$1:$C$73,2,FALSE)</f>
        <v>43.052460000000004</v>
      </c>
      <c r="K5089">
        <f>VLOOKUP(I5089,Key!$A$1:$C$73,3,FALSE)</f>
        <v>-87.891000000000005</v>
      </c>
      <c r="L5089" t="s">
        <v>62</v>
      </c>
      <c r="M5089">
        <f>VLOOKUP(L5089,Key!$A$1:$C$73,2,FALSE)</f>
        <v>43.052460000000004</v>
      </c>
      <c r="N5089">
        <f>VLOOKUP(L5089,Key!$A$1:$C$73,3,FALSE)</f>
        <v>-87.891000000000005</v>
      </c>
      <c r="O5089">
        <v>49</v>
      </c>
      <c r="P5089">
        <v>0</v>
      </c>
      <c r="Q5089">
        <v>7.4</v>
      </c>
      <c r="R5089">
        <v>7</v>
      </c>
      <c r="S5089">
        <v>294</v>
      </c>
      <c r="T5089">
        <f t="shared" si="711"/>
        <v>-1</v>
      </c>
      <c r="U5089" s="1">
        <v>42840</v>
      </c>
      <c r="V5089" s="13">
        <f t="shared" si="712"/>
        <v>42826</v>
      </c>
      <c r="W5089" s="14">
        <f t="shared" si="713"/>
        <v>42840</v>
      </c>
      <c r="X5089" s="1" t="str">
        <f t="shared" si="714"/>
        <v>Saturday</v>
      </c>
      <c r="Y5089" s="2">
        <v>0.6506481481481482</v>
      </c>
      <c r="Z5089" s="2">
        <f t="shared" si="715"/>
        <v>0.66666666666666663</v>
      </c>
      <c r="AA5089">
        <f>1</f>
        <v>1</v>
      </c>
      <c r="AB5089" s="1">
        <v>42840</v>
      </c>
      <c r="AC5089" s="13">
        <f t="shared" si="716"/>
        <v>42826</v>
      </c>
      <c r="AD5089" s="14">
        <f t="shared" si="717"/>
        <v>42840</v>
      </c>
      <c r="AE5089" s="1" t="str">
        <f t="shared" si="718"/>
        <v>Saturday</v>
      </c>
      <c r="AF5089" s="2">
        <v>0.68431712962962965</v>
      </c>
      <c r="AG5089" s="2">
        <f t="shared" si="719"/>
        <v>0.66666666666666663</v>
      </c>
      <c r="AH5089" t="s">
        <v>25</v>
      </c>
    </row>
    <row r="5090" spans="1:34" x14ac:dyDescent="0.25">
      <c r="A5090">
        <v>1162897</v>
      </c>
      <c r="B5090" t="s">
        <v>29</v>
      </c>
      <c r="C5090" t="s">
        <v>47</v>
      </c>
      <c r="D5090" t="s">
        <v>31</v>
      </c>
      <c r="E5090">
        <v>53202</v>
      </c>
      <c r="F5090" t="s">
        <v>20</v>
      </c>
      <c r="G5090" t="s">
        <v>99</v>
      </c>
      <c r="H5090">
        <v>5504</v>
      </c>
      <c r="I5090" t="s">
        <v>22</v>
      </c>
      <c r="J5090">
        <f>VLOOKUP(I5090,Key!$A$1:$C$73,2,FALSE)</f>
        <v>43.058619999999998</v>
      </c>
      <c r="K5090">
        <f>VLOOKUP(I5090,Key!$A$1:$C$73,3,FALSE)</f>
        <v>-87.885319999999993</v>
      </c>
      <c r="L5090" t="s">
        <v>81</v>
      </c>
      <c r="M5090">
        <f>VLOOKUP(L5090,Key!$A$1:$C$73,2,FALSE)</f>
        <v>43.058010000000003</v>
      </c>
      <c r="N5090">
        <f>VLOOKUP(L5090,Key!$A$1:$C$73,3,FALSE)</f>
        <v>-87.877300000000005</v>
      </c>
      <c r="O5090">
        <v>18</v>
      </c>
      <c r="P5090">
        <v>0</v>
      </c>
      <c r="Q5090">
        <v>2.7</v>
      </c>
      <c r="R5090">
        <v>2.6</v>
      </c>
      <c r="S5090">
        <v>108</v>
      </c>
      <c r="T5090">
        <f t="shared" si="711"/>
        <v>-1</v>
      </c>
      <c r="U5090" s="1">
        <v>42840</v>
      </c>
      <c r="V5090" s="13">
        <f t="shared" si="712"/>
        <v>42826</v>
      </c>
      <c r="W5090" s="14">
        <f t="shared" si="713"/>
        <v>42840</v>
      </c>
      <c r="X5090" s="1" t="str">
        <f t="shared" si="714"/>
        <v>Saturday</v>
      </c>
      <c r="Y5090" s="2">
        <v>0.66189814814814818</v>
      </c>
      <c r="Z5090" s="2">
        <f t="shared" si="715"/>
        <v>0.66666666666666663</v>
      </c>
      <c r="AA5090">
        <f>1</f>
        <v>1</v>
      </c>
      <c r="AB5090" s="1">
        <v>42840</v>
      </c>
      <c r="AC5090" s="13">
        <f t="shared" si="716"/>
        <v>42826</v>
      </c>
      <c r="AD5090" s="14">
        <f t="shared" si="717"/>
        <v>42840</v>
      </c>
      <c r="AE5090" s="1" t="str">
        <f t="shared" si="718"/>
        <v>Saturday</v>
      </c>
      <c r="AF5090" s="2">
        <v>0.6743865740740741</v>
      </c>
      <c r="AG5090" s="2">
        <f t="shared" si="719"/>
        <v>0.66666666666666663</v>
      </c>
      <c r="AH5090" t="s">
        <v>23</v>
      </c>
    </row>
    <row r="5091" spans="1:34" x14ac:dyDescent="0.25">
      <c r="A5091">
        <v>1582453</v>
      </c>
      <c r="B5091" t="s">
        <v>29</v>
      </c>
      <c r="E5091">
        <v>53207</v>
      </c>
      <c r="F5091" t="s">
        <v>20</v>
      </c>
      <c r="G5091" t="s">
        <v>97</v>
      </c>
      <c r="H5091">
        <v>993</v>
      </c>
      <c r="I5091" t="s">
        <v>57</v>
      </c>
      <c r="J5091">
        <f>VLOOKUP(I5091,Key!$A$1:$C$73,2,FALSE)</f>
        <v>43.03913</v>
      </c>
      <c r="K5091">
        <f>VLOOKUP(I5091,Key!$A$1:$C$73,3,FALSE)</f>
        <v>-87.916150000000002</v>
      </c>
      <c r="L5091" t="s">
        <v>28</v>
      </c>
      <c r="M5091">
        <f>VLOOKUP(L5091,Key!$A$1:$C$73,2,FALSE)</f>
        <v>43.038580000000003</v>
      </c>
      <c r="N5091">
        <f>VLOOKUP(L5091,Key!$A$1:$C$73,3,FALSE)</f>
        <v>-87.90934</v>
      </c>
      <c r="O5091">
        <v>24</v>
      </c>
      <c r="P5091">
        <v>2</v>
      </c>
      <c r="Q5091">
        <v>3.6</v>
      </c>
      <c r="R5091">
        <v>3.4</v>
      </c>
      <c r="S5091">
        <v>144</v>
      </c>
      <c r="T5091">
        <f t="shared" si="711"/>
        <v>-1</v>
      </c>
      <c r="U5091" s="1">
        <v>42840</v>
      </c>
      <c r="V5091" s="13">
        <f t="shared" si="712"/>
        <v>42826</v>
      </c>
      <c r="W5091" s="14">
        <f t="shared" si="713"/>
        <v>42840</v>
      </c>
      <c r="X5091" s="1" t="str">
        <f t="shared" si="714"/>
        <v>Saturday</v>
      </c>
      <c r="Y5091" s="2">
        <v>0.68334490740740739</v>
      </c>
      <c r="Z5091" s="2">
        <f t="shared" si="715"/>
        <v>0.66666666666666663</v>
      </c>
      <c r="AA5091">
        <f>1</f>
        <v>1</v>
      </c>
      <c r="AB5091" s="1">
        <v>42840</v>
      </c>
      <c r="AC5091" s="13">
        <f t="shared" si="716"/>
        <v>42826</v>
      </c>
      <c r="AD5091" s="14">
        <f t="shared" si="717"/>
        <v>42840</v>
      </c>
      <c r="AE5091" s="1" t="str">
        <f t="shared" si="718"/>
        <v>Saturday</v>
      </c>
      <c r="AF5091" s="2">
        <v>0.70048611111111114</v>
      </c>
      <c r="AG5091" s="2">
        <f t="shared" si="719"/>
        <v>0.70833333333333326</v>
      </c>
      <c r="AH5091" t="s">
        <v>23</v>
      </c>
    </row>
    <row r="5092" spans="1:34" x14ac:dyDescent="0.25">
      <c r="A5092">
        <v>1185449</v>
      </c>
      <c r="B5092" t="s">
        <v>29</v>
      </c>
      <c r="C5092" t="s">
        <v>47</v>
      </c>
      <c r="D5092" t="s">
        <v>31</v>
      </c>
      <c r="E5092">
        <v>53211</v>
      </c>
      <c r="F5092" t="s">
        <v>20</v>
      </c>
      <c r="G5092" t="s">
        <v>32</v>
      </c>
      <c r="H5092">
        <v>11140</v>
      </c>
      <c r="I5092" t="s">
        <v>62</v>
      </c>
      <c r="J5092">
        <f>VLOOKUP(I5092,Key!$A$1:$C$73,2,FALSE)</f>
        <v>43.052460000000004</v>
      </c>
      <c r="K5092">
        <f>VLOOKUP(I5092,Key!$A$1:$C$73,3,FALSE)</f>
        <v>-87.891000000000005</v>
      </c>
      <c r="L5092" t="s">
        <v>77</v>
      </c>
      <c r="M5092">
        <f>VLOOKUP(L5092,Key!$A$1:$C$73,2,FALSE)</f>
        <v>43.036900000000003</v>
      </c>
      <c r="N5092">
        <f>VLOOKUP(L5092,Key!$A$1:$C$73,3,FALSE)</f>
        <v>-87.89667</v>
      </c>
      <c r="O5092">
        <v>8</v>
      </c>
      <c r="P5092">
        <v>0</v>
      </c>
      <c r="Q5092">
        <v>1.2</v>
      </c>
      <c r="R5092">
        <v>1.1000000000000001</v>
      </c>
      <c r="S5092">
        <v>48</v>
      </c>
      <c r="T5092">
        <f t="shared" si="711"/>
        <v>-1</v>
      </c>
      <c r="U5092" s="1">
        <v>42840</v>
      </c>
      <c r="V5092" s="13">
        <f t="shared" si="712"/>
        <v>42826</v>
      </c>
      <c r="W5092" s="14">
        <f t="shared" si="713"/>
        <v>42840</v>
      </c>
      <c r="X5092" s="1" t="str">
        <f t="shared" si="714"/>
        <v>Saturday</v>
      </c>
      <c r="Y5092" s="2">
        <v>0.69759259259259254</v>
      </c>
      <c r="Z5092" s="2">
        <f t="shared" si="715"/>
        <v>0.70833333333333326</v>
      </c>
      <c r="AA5092">
        <f>1</f>
        <v>1</v>
      </c>
      <c r="AB5092" s="1">
        <v>42840</v>
      </c>
      <c r="AC5092" s="13">
        <f t="shared" si="716"/>
        <v>42826</v>
      </c>
      <c r="AD5092" s="14">
        <f t="shared" si="717"/>
        <v>42840</v>
      </c>
      <c r="AE5092" s="1" t="str">
        <f t="shared" si="718"/>
        <v>Saturday</v>
      </c>
      <c r="AF5092" s="2">
        <v>0.70297453703703694</v>
      </c>
      <c r="AG5092" s="2">
        <f t="shared" si="719"/>
        <v>0.70833333333333326</v>
      </c>
      <c r="AH5092" t="s">
        <v>23</v>
      </c>
    </row>
    <row r="5093" spans="1:34" x14ac:dyDescent="0.25">
      <c r="A5093">
        <v>1169361</v>
      </c>
      <c r="B5093" t="s">
        <v>29</v>
      </c>
      <c r="C5093" t="s">
        <v>47</v>
      </c>
      <c r="D5093" t="s">
        <v>31</v>
      </c>
      <c r="E5093">
        <v>53202</v>
      </c>
      <c r="F5093" t="s">
        <v>20</v>
      </c>
      <c r="G5093" t="s">
        <v>99</v>
      </c>
      <c r="H5093">
        <v>11145</v>
      </c>
      <c r="I5093" t="s">
        <v>24</v>
      </c>
      <c r="J5093">
        <f>VLOOKUP(I5093,Key!$A$1:$C$73,2,FALSE)</f>
        <v>43.074655999999997</v>
      </c>
      <c r="K5093">
        <f>VLOOKUP(I5093,Key!$A$1:$C$73,3,FALSE)</f>
        <v>-87.889011999999994</v>
      </c>
      <c r="L5093" t="s">
        <v>62</v>
      </c>
      <c r="M5093">
        <f>VLOOKUP(L5093,Key!$A$1:$C$73,2,FALSE)</f>
        <v>43.052460000000004</v>
      </c>
      <c r="N5093">
        <f>VLOOKUP(L5093,Key!$A$1:$C$73,3,FALSE)</f>
        <v>-87.891000000000005</v>
      </c>
      <c r="O5093">
        <v>18</v>
      </c>
      <c r="P5093">
        <v>0</v>
      </c>
      <c r="Q5093">
        <v>2.7</v>
      </c>
      <c r="R5093">
        <v>2.6</v>
      </c>
      <c r="S5093">
        <v>108</v>
      </c>
      <c r="T5093">
        <f t="shared" si="711"/>
        <v>-1</v>
      </c>
      <c r="U5093" s="1">
        <v>42840</v>
      </c>
      <c r="V5093" s="13">
        <f t="shared" si="712"/>
        <v>42826</v>
      </c>
      <c r="W5093" s="14">
        <f t="shared" si="713"/>
        <v>42840</v>
      </c>
      <c r="X5093" s="1" t="str">
        <f t="shared" si="714"/>
        <v>Saturday</v>
      </c>
      <c r="Y5093" s="2">
        <v>0.6987268518518519</v>
      </c>
      <c r="Z5093" s="2">
        <f t="shared" si="715"/>
        <v>0.70833333333333326</v>
      </c>
      <c r="AA5093">
        <f>1</f>
        <v>1</v>
      </c>
      <c r="AB5093" s="1">
        <v>42840</v>
      </c>
      <c r="AC5093" s="13">
        <f t="shared" si="716"/>
        <v>42826</v>
      </c>
      <c r="AD5093" s="14">
        <f t="shared" si="717"/>
        <v>42840</v>
      </c>
      <c r="AE5093" s="1" t="str">
        <f t="shared" si="718"/>
        <v>Saturday</v>
      </c>
      <c r="AF5093" s="2">
        <v>0.71155092592592595</v>
      </c>
      <c r="AG5093" s="2">
        <f t="shared" si="719"/>
        <v>0.70833333333333326</v>
      </c>
      <c r="AH5093" t="s">
        <v>23</v>
      </c>
    </row>
    <row r="5094" spans="1:34" x14ac:dyDescent="0.25">
      <c r="A5094">
        <v>1097164</v>
      </c>
      <c r="B5094" t="s">
        <v>29</v>
      </c>
      <c r="C5094" t="s">
        <v>47</v>
      </c>
      <c r="D5094" t="s">
        <v>31</v>
      </c>
      <c r="E5094">
        <v>53202</v>
      </c>
      <c r="F5094" t="s">
        <v>20</v>
      </c>
      <c r="G5094" t="s">
        <v>32</v>
      </c>
      <c r="H5094">
        <v>11071</v>
      </c>
      <c r="I5094" t="s">
        <v>34</v>
      </c>
      <c r="J5094">
        <f>VLOOKUP(I5094,Key!$A$1:$C$73,2,FALSE)</f>
        <v>43.05097</v>
      </c>
      <c r="K5094">
        <f>VLOOKUP(I5094,Key!$A$1:$C$73,3,FALSE)</f>
        <v>-87.906440000000003</v>
      </c>
      <c r="L5094" t="s">
        <v>85</v>
      </c>
      <c r="M5094">
        <f>VLOOKUP(L5094,Key!$A$1:$C$73,2,FALSE)</f>
        <v>43.053040000000003</v>
      </c>
      <c r="N5094">
        <f>VLOOKUP(L5094,Key!$A$1:$C$73,3,FALSE)</f>
        <v>-87.897660000000002</v>
      </c>
      <c r="O5094">
        <v>4</v>
      </c>
      <c r="P5094">
        <v>0</v>
      </c>
      <c r="Q5094">
        <v>0.6</v>
      </c>
      <c r="R5094">
        <v>0.6</v>
      </c>
      <c r="S5094">
        <v>24</v>
      </c>
      <c r="T5094">
        <f t="shared" si="711"/>
        <v>-1</v>
      </c>
      <c r="U5094" s="1">
        <v>42840</v>
      </c>
      <c r="V5094" s="13">
        <f t="shared" si="712"/>
        <v>42826</v>
      </c>
      <c r="W5094" s="14">
        <f t="shared" si="713"/>
        <v>42840</v>
      </c>
      <c r="X5094" s="1" t="str">
        <f t="shared" si="714"/>
        <v>Saturday</v>
      </c>
      <c r="Y5094" s="2">
        <v>0.71971064814814811</v>
      </c>
      <c r="Z5094" s="2">
        <f t="shared" si="715"/>
        <v>0.70833333333333326</v>
      </c>
      <c r="AA5094">
        <f>1</f>
        <v>1</v>
      </c>
      <c r="AB5094" s="1">
        <v>42840</v>
      </c>
      <c r="AC5094" s="13">
        <f t="shared" si="716"/>
        <v>42826</v>
      </c>
      <c r="AD5094" s="14">
        <f t="shared" si="717"/>
        <v>42840</v>
      </c>
      <c r="AE5094" s="1" t="str">
        <f t="shared" si="718"/>
        <v>Saturday</v>
      </c>
      <c r="AF5094" s="2">
        <v>0.72268518518518521</v>
      </c>
      <c r="AG5094" s="2">
        <f t="shared" si="719"/>
        <v>0.70833333333333326</v>
      </c>
      <c r="AH5094" t="s">
        <v>23</v>
      </c>
    </row>
    <row r="5095" spans="1:34" x14ac:dyDescent="0.25">
      <c r="A5095">
        <v>1257261</v>
      </c>
      <c r="B5095" t="s">
        <v>29</v>
      </c>
      <c r="C5095" t="s">
        <v>47</v>
      </c>
      <c r="D5095" t="s">
        <v>31</v>
      </c>
      <c r="E5095">
        <v>53202</v>
      </c>
      <c r="F5095" t="s">
        <v>20</v>
      </c>
      <c r="G5095" t="s">
        <v>32</v>
      </c>
      <c r="H5095">
        <v>5417</v>
      </c>
      <c r="I5095" t="s">
        <v>33</v>
      </c>
      <c r="J5095">
        <f>VLOOKUP(I5095,Key!$A$1:$C$73,2,FALSE)</f>
        <v>43.045712999999999</v>
      </c>
      <c r="K5095">
        <f>VLOOKUP(I5095,Key!$A$1:$C$73,3,FALSE)</f>
        <v>-87.899756999999994</v>
      </c>
      <c r="L5095" t="s">
        <v>62</v>
      </c>
      <c r="M5095">
        <f>VLOOKUP(L5095,Key!$A$1:$C$73,2,FALSE)</f>
        <v>43.052460000000004</v>
      </c>
      <c r="N5095">
        <f>VLOOKUP(L5095,Key!$A$1:$C$73,3,FALSE)</f>
        <v>-87.891000000000005</v>
      </c>
      <c r="O5095">
        <v>5</v>
      </c>
      <c r="P5095">
        <v>0</v>
      </c>
      <c r="Q5095">
        <v>0.8</v>
      </c>
      <c r="R5095">
        <v>0.7</v>
      </c>
      <c r="S5095">
        <v>30</v>
      </c>
      <c r="T5095">
        <f t="shared" si="711"/>
        <v>-1</v>
      </c>
      <c r="U5095" s="1">
        <v>42840</v>
      </c>
      <c r="V5095" s="13">
        <f t="shared" si="712"/>
        <v>42826</v>
      </c>
      <c r="W5095" s="14">
        <f t="shared" si="713"/>
        <v>42840</v>
      </c>
      <c r="X5095" s="1" t="str">
        <f t="shared" si="714"/>
        <v>Saturday</v>
      </c>
      <c r="Y5095" s="2">
        <v>0.73972222222222228</v>
      </c>
      <c r="Z5095" s="2">
        <f t="shared" si="715"/>
        <v>0.75</v>
      </c>
      <c r="AA5095">
        <f>1</f>
        <v>1</v>
      </c>
      <c r="AB5095" s="1">
        <v>42840</v>
      </c>
      <c r="AC5095" s="13">
        <f t="shared" si="716"/>
        <v>42826</v>
      </c>
      <c r="AD5095" s="14">
        <f t="shared" si="717"/>
        <v>42840</v>
      </c>
      <c r="AE5095" s="1" t="str">
        <f t="shared" si="718"/>
        <v>Saturday</v>
      </c>
      <c r="AF5095" s="2">
        <v>0.74320601851851853</v>
      </c>
      <c r="AG5095" s="2">
        <f t="shared" si="719"/>
        <v>0.75</v>
      </c>
      <c r="AH5095" t="s">
        <v>23</v>
      </c>
    </row>
    <row r="5096" spans="1:34" x14ac:dyDescent="0.25">
      <c r="A5096">
        <v>1265135</v>
      </c>
      <c r="B5096" t="s">
        <v>29</v>
      </c>
      <c r="C5096" t="s">
        <v>103</v>
      </c>
      <c r="D5096" t="s">
        <v>31</v>
      </c>
      <c r="E5096">
        <v>53211</v>
      </c>
      <c r="F5096" t="s">
        <v>20</v>
      </c>
      <c r="G5096" t="s">
        <v>97</v>
      </c>
      <c r="H5096">
        <v>116</v>
      </c>
      <c r="I5096" t="s">
        <v>65</v>
      </c>
      <c r="J5096">
        <f>VLOOKUP(I5096,Key!$A$1:$C$73,2,FALSE)</f>
        <v>43.077359999999999</v>
      </c>
      <c r="K5096">
        <f>VLOOKUP(I5096,Key!$A$1:$C$73,3,FALSE)</f>
        <v>-87.880769999999998</v>
      </c>
      <c r="L5096" t="s">
        <v>65</v>
      </c>
      <c r="M5096">
        <f>VLOOKUP(L5096,Key!$A$1:$C$73,2,FALSE)</f>
        <v>43.077359999999999</v>
      </c>
      <c r="N5096">
        <f>VLOOKUP(L5096,Key!$A$1:$C$73,3,FALSE)</f>
        <v>-87.880769999999998</v>
      </c>
      <c r="O5096">
        <v>30</v>
      </c>
      <c r="P5096">
        <v>2</v>
      </c>
      <c r="Q5096">
        <v>4.5</v>
      </c>
      <c r="R5096">
        <v>4.3</v>
      </c>
      <c r="S5096">
        <v>180</v>
      </c>
      <c r="T5096">
        <f t="shared" si="711"/>
        <v>-1</v>
      </c>
      <c r="U5096" s="1">
        <v>42840</v>
      </c>
      <c r="V5096" s="13">
        <f t="shared" si="712"/>
        <v>42826</v>
      </c>
      <c r="W5096" s="14">
        <f t="shared" si="713"/>
        <v>42840</v>
      </c>
      <c r="X5096" s="1" t="str">
        <f t="shared" si="714"/>
        <v>Saturday</v>
      </c>
      <c r="Y5096" s="2">
        <v>0.78542824074074069</v>
      </c>
      <c r="Z5096" s="2">
        <f t="shared" si="715"/>
        <v>0.79166666666666663</v>
      </c>
      <c r="AA5096">
        <f>1</f>
        <v>1</v>
      </c>
      <c r="AB5096" s="1">
        <v>42840</v>
      </c>
      <c r="AC5096" s="13">
        <f t="shared" si="716"/>
        <v>42826</v>
      </c>
      <c r="AD5096" s="14">
        <f t="shared" si="717"/>
        <v>42840</v>
      </c>
      <c r="AE5096" s="1" t="str">
        <f t="shared" si="718"/>
        <v>Saturday</v>
      </c>
      <c r="AF5096" s="2">
        <v>0.80677083333333333</v>
      </c>
      <c r="AG5096" s="2">
        <f t="shared" si="719"/>
        <v>0.79166666666666663</v>
      </c>
      <c r="AH5096" t="s">
        <v>25</v>
      </c>
    </row>
    <row r="5097" spans="1:34" x14ac:dyDescent="0.25">
      <c r="A5097">
        <v>1358589</v>
      </c>
      <c r="B5097" t="s">
        <v>29</v>
      </c>
      <c r="C5097" t="s">
        <v>47</v>
      </c>
      <c r="D5097" t="s">
        <v>31</v>
      </c>
      <c r="E5097">
        <v>53211</v>
      </c>
      <c r="F5097" t="s">
        <v>20</v>
      </c>
      <c r="G5097" t="s">
        <v>32</v>
      </c>
      <c r="H5097">
        <v>99</v>
      </c>
      <c r="I5097" t="s">
        <v>62</v>
      </c>
      <c r="J5097">
        <f>VLOOKUP(I5097,Key!$A$1:$C$73,2,FALSE)</f>
        <v>43.052460000000004</v>
      </c>
      <c r="K5097">
        <f>VLOOKUP(I5097,Key!$A$1:$C$73,3,FALSE)</f>
        <v>-87.891000000000005</v>
      </c>
      <c r="L5097" t="s">
        <v>62</v>
      </c>
      <c r="M5097">
        <f>VLOOKUP(L5097,Key!$A$1:$C$73,2,FALSE)</f>
        <v>43.052460000000004</v>
      </c>
      <c r="N5097">
        <f>VLOOKUP(L5097,Key!$A$1:$C$73,3,FALSE)</f>
        <v>-87.891000000000005</v>
      </c>
      <c r="O5097">
        <v>25</v>
      </c>
      <c r="P5097">
        <v>0</v>
      </c>
      <c r="Q5097">
        <v>3.8</v>
      </c>
      <c r="R5097">
        <v>3.6</v>
      </c>
      <c r="S5097">
        <v>150</v>
      </c>
      <c r="T5097">
        <f t="shared" si="711"/>
        <v>-1</v>
      </c>
      <c r="U5097" s="1">
        <v>42840</v>
      </c>
      <c r="V5097" s="13">
        <f t="shared" si="712"/>
        <v>42826</v>
      </c>
      <c r="W5097" s="14">
        <f t="shared" si="713"/>
        <v>42840</v>
      </c>
      <c r="X5097" s="1" t="str">
        <f t="shared" si="714"/>
        <v>Saturday</v>
      </c>
      <c r="Y5097" s="2">
        <v>0.80334490740740738</v>
      </c>
      <c r="Z5097" s="2">
        <f t="shared" si="715"/>
        <v>0.79166666666666663</v>
      </c>
      <c r="AA5097">
        <f>1</f>
        <v>1</v>
      </c>
      <c r="AB5097" s="1">
        <v>42840</v>
      </c>
      <c r="AC5097" s="13">
        <f t="shared" si="716"/>
        <v>42826</v>
      </c>
      <c r="AD5097" s="14">
        <f t="shared" si="717"/>
        <v>42840</v>
      </c>
      <c r="AE5097" s="1" t="str">
        <f t="shared" si="718"/>
        <v>Saturday</v>
      </c>
      <c r="AF5097" s="2">
        <v>0.82054398148148155</v>
      </c>
      <c r="AG5097" s="2">
        <f t="shared" si="719"/>
        <v>0.83333333333333326</v>
      </c>
      <c r="AH5097" t="s">
        <v>25</v>
      </c>
    </row>
    <row r="5098" spans="1:34" x14ac:dyDescent="0.25">
      <c r="A5098">
        <v>1584429</v>
      </c>
      <c r="B5098" t="s">
        <v>29</v>
      </c>
      <c r="E5098">
        <v>53202</v>
      </c>
      <c r="F5098" t="s">
        <v>20</v>
      </c>
      <c r="G5098" t="s">
        <v>97</v>
      </c>
      <c r="H5098">
        <v>11050</v>
      </c>
      <c r="I5098" t="s">
        <v>62</v>
      </c>
      <c r="J5098">
        <f>VLOOKUP(I5098,Key!$A$1:$C$73,2,FALSE)</f>
        <v>43.052460000000004</v>
      </c>
      <c r="K5098">
        <f>VLOOKUP(I5098,Key!$A$1:$C$73,3,FALSE)</f>
        <v>-87.891000000000005</v>
      </c>
      <c r="L5098" t="s">
        <v>62</v>
      </c>
      <c r="M5098">
        <f>VLOOKUP(L5098,Key!$A$1:$C$73,2,FALSE)</f>
        <v>43.052460000000004</v>
      </c>
      <c r="N5098">
        <f>VLOOKUP(L5098,Key!$A$1:$C$73,3,FALSE)</f>
        <v>-87.891000000000005</v>
      </c>
      <c r="O5098">
        <v>68</v>
      </c>
      <c r="P5098">
        <v>6</v>
      </c>
      <c r="Q5098">
        <v>10.199999999999999</v>
      </c>
      <c r="R5098">
        <v>9.6999999999999993</v>
      </c>
      <c r="S5098">
        <v>408</v>
      </c>
      <c r="T5098">
        <f t="shared" si="711"/>
        <v>-1</v>
      </c>
      <c r="U5098" s="1">
        <v>42841</v>
      </c>
      <c r="V5098" s="13">
        <f t="shared" si="712"/>
        <v>42826</v>
      </c>
      <c r="W5098" s="14">
        <f t="shared" si="713"/>
        <v>42841</v>
      </c>
      <c r="X5098" s="1" t="str">
        <f t="shared" si="714"/>
        <v>Sunday</v>
      </c>
      <c r="Y5098" s="2">
        <v>0.56064814814814812</v>
      </c>
      <c r="Z5098" s="2">
        <f t="shared" si="715"/>
        <v>0.54166666666666663</v>
      </c>
      <c r="AA5098">
        <f>1</f>
        <v>1</v>
      </c>
      <c r="AB5098" s="1">
        <v>42841</v>
      </c>
      <c r="AC5098" s="13">
        <f t="shared" si="716"/>
        <v>42826</v>
      </c>
      <c r="AD5098" s="14">
        <f t="shared" si="717"/>
        <v>42841</v>
      </c>
      <c r="AE5098" s="1" t="str">
        <f t="shared" si="718"/>
        <v>Sunday</v>
      </c>
      <c r="AF5098" s="2">
        <v>0.60821759259259256</v>
      </c>
      <c r="AG5098" s="2">
        <f t="shared" si="719"/>
        <v>0.625</v>
      </c>
      <c r="AH5098" t="s">
        <v>25</v>
      </c>
    </row>
    <row r="5099" spans="1:34" x14ac:dyDescent="0.25">
      <c r="A5099">
        <v>717793</v>
      </c>
      <c r="B5099" t="s">
        <v>29</v>
      </c>
      <c r="C5099" t="s">
        <v>47</v>
      </c>
      <c r="D5099" t="s">
        <v>31</v>
      </c>
      <c r="E5099">
        <v>53202</v>
      </c>
      <c r="F5099" t="s">
        <v>20</v>
      </c>
      <c r="G5099" t="s">
        <v>32</v>
      </c>
      <c r="H5099">
        <v>11</v>
      </c>
      <c r="I5099" t="s">
        <v>36</v>
      </c>
      <c r="J5099">
        <f>VLOOKUP(I5099,Key!$A$1:$C$73,2,FALSE)</f>
        <v>43.03519</v>
      </c>
      <c r="K5099">
        <f>VLOOKUP(I5099,Key!$A$1:$C$73,3,FALSE)</f>
        <v>-87.907390000000007</v>
      </c>
      <c r="L5099" t="s">
        <v>53</v>
      </c>
      <c r="M5099">
        <f>VLOOKUP(L5099,Key!$A$1:$C$73,2,FALSE)</f>
        <v>43.04824</v>
      </c>
      <c r="N5099">
        <f>VLOOKUP(L5099,Key!$A$1:$C$73,3,FALSE)</f>
        <v>-87.904970000000006</v>
      </c>
      <c r="O5099">
        <v>14</v>
      </c>
      <c r="P5099">
        <v>0</v>
      </c>
      <c r="Q5099">
        <v>2.1</v>
      </c>
      <c r="R5099">
        <v>2</v>
      </c>
      <c r="S5099">
        <v>84</v>
      </c>
      <c r="T5099">
        <f t="shared" si="711"/>
        <v>-1</v>
      </c>
      <c r="U5099" s="1">
        <v>42841</v>
      </c>
      <c r="V5099" s="13">
        <f t="shared" si="712"/>
        <v>42826</v>
      </c>
      <c r="W5099" s="14">
        <f t="shared" si="713"/>
        <v>42841</v>
      </c>
      <c r="X5099" s="1" t="str">
        <f t="shared" si="714"/>
        <v>Sunday</v>
      </c>
      <c r="Y5099" s="2">
        <v>0.57999999999999996</v>
      </c>
      <c r="Z5099" s="2">
        <f t="shared" si="715"/>
        <v>0.58333333333333326</v>
      </c>
      <c r="AA5099">
        <f>1</f>
        <v>1</v>
      </c>
      <c r="AB5099" s="1">
        <v>42841</v>
      </c>
      <c r="AC5099" s="13">
        <f t="shared" si="716"/>
        <v>42826</v>
      </c>
      <c r="AD5099" s="14">
        <f t="shared" si="717"/>
        <v>42841</v>
      </c>
      <c r="AE5099" s="1" t="str">
        <f t="shared" si="718"/>
        <v>Sunday</v>
      </c>
      <c r="AF5099" s="2">
        <v>0.58974537037037034</v>
      </c>
      <c r="AG5099" s="2">
        <f t="shared" si="719"/>
        <v>0.58333333333333326</v>
      </c>
      <c r="AH5099" t="s">
        <v>23</v>
      </c>
    </row>
    <row r="5100" spans="1:34" x14ac:dyDescent="0.25">
      <c r="A5100">
        <v>1585221</v>
      </c>
      <c r="B5100" t="s">
        <v>29</v>
      </c>
      <c r="C5100" t="s">
        <v>47</v>
      </c>
      <c r="D5100" t="s">
        <v>31</v>
      </c>
      <c r="E5100">
        <v>53211</v>
      </c>
      <c r="F5100" t="s">
        <v>20</v>
      </c>
      <c r="G5100" t="s">
        <v>32</v>
      </c>
      <c r="H5100">
        <v>11076</v>
      </c>
      <c r="I5100" t="s">
        <v>81</v>
      </c>
      <c r="J5100">
        <f>VLOOKUP(I5100,Key!$A$1:$C$73,2,FALSE)</f>
        <v>43.058010000000003</v>
      </c>
      <c r="K5100">
        <f>VLOOKUP(I5100,Key!$A$1:$C$73,3,FALSE)</f>
        <v>-87.877300000000005</v>
      </c>
      <c r="L5100" t="s">
        <v>64</v>
      </c>
      <c r="M5100">
        <f>VLOOKUP(L5100,Key!$A$1:$C$73,2,FALSE)</f>
        <v>43.069021999999997</v>
      </c>
      <c r="N5100">
        <f>VLOOKUP(L5100,Key!$A$1:$C$73,3,FALSE)</f>
        <v>-87.887940999999998</v>
      </c>
      <c r="O5100">
        <v>20</v>
      </c>
      <c r="P5100">
        <v>0</v>
      </c>
      <c r="Q5100">
        <v>3</v>
      </c>
      <c r="R5100">
        <v>2.9</v>
      </c>
      <c r="S5100">
        <v>120</v>
      </c>
      <c r="T5100">
        <f t="shared" si="711"/>
        <v>-1</v>
      </c>
      <c r="U5100" s="1">
        <v>42841</v>
      </c>
      <c r="V5100" s="13">
        <f t="shared" si="712"/>
        <v>42826</v>
      </c>
      <c r="W5100" s="14">
        <f t="shared" si="713"/>
        <v>42841</v>
      </c>
      <c r="X5100" s="1" t="str">
        <f t="shared" si="714"/>
        <v>Sunday</v>
      </c>
      <c r="Y5100" s="2">
        <v>0.73769675925925926</v>
      </c>
      <c r="Z5100" s="2">
        <f t="shared" si="715"/>
        <v>0.75</v>
      </c>
      <c r="AA5100">
        <f>1</f>
        <v>1</v>
      </c>
      <c r="AB5100" s="1">
        <v>42841</v>
      </c>
      <c r="AC5100" s="13">
        <f t="shared" si="716"/>
        <v>42826</v>
      </c>
      <c r="AD5100" s="14">
        <f t="shared" si="717"/>
        <v>42841</v>
      </c>
      <c r="AE5100" s="1" t="str">
        <f t="shared" si="718"/>
        <v>Sunday</v>
      </c>
      <c r="AF5100" s="2">
        <v>0.75172453703703701</v>
      </c>
      <c r="AG5100" s="2">
        <f t="shared" si="719"/>
        <v>0.75</v>
      </c>
      <c r="AH5100" t="s">
        <v>23</v>
      </c>
    </row>
    <row r="5101" spans="1:34" x14ac:dyDescent="0.25">
      <c r="A5101">
        <v>1394696</v>
      </c>
      <c r="B5101" t="s">
        <v>29</v>
      </c>
      <c r="C5101" t="s">
        <v>131</v>
      </c>
      <c r="D5101" t="s">
        <v>132</v>
      </c>
      <c r="E5101">
        <v>55379</v>
      </c>
      <c r="F5101" t="s">
        <v>20</v>
      </c>
      <c r="G5101" t="s">
        <v>50</v>
      </c>
      <c r="H5101">
        <v>11148</v>
      </c>
      <c r="I5101" t="s">
        <v>36</v>
      </c>
      <c r="J5101">
        <f>VLOOKUP(I5101,Key!$A$1:$C$73,2,FALSE)</f>
        <v>43.03519</v>
      </c>
      <c r="K5101">
        <f>VLOOKUP(I5101,Key!$A$1:$C$73,3,FALSE)</f>
        <v>-87.907390000000007</v>
      </c>
      <c r="L5101" t="s">
        <v>38</v>
      </c>
      <c r="M5101">
        <f>VLOOKUP(L5101,Key!$A$1:$C$73,2,FALSE)</f>
        <v>43.038649999999997</v>
      </c>
      <c r="N5101">
        <f>VLOOKUP(L5101,Key!$A$1:$C$73,3,FALSE)</f>
        <v>-87.921930000000003</v>
      </c>
      <c r="O5101">
        <v>10</v>
      </c>
      <c r="P5101">
        <v>0</v>
      </c>
      <c r="Q5101">
        <v>1.5</v>
      </c>
      <c r="R5101">
        <v>1.4</v>
      </c>
      <c r="S5101">
        <v>60</v>
      </c>
      <c r="T5101">
        <f t="shared" si="711"/>
        <v>-1</v>
      </c>
      <c r="U5101" s="1">
        <v>42850</v>
      </c>
      <c r="V5101" s="13">
        <f t="shared" si="712"/>
        <v>42826</v>
      </c>
      <c r="W5101" s="14">
        <f t="shared" si="713"/>
        <v>42850</v>
      </c>
      <c r="X5101" s="1" t="str">
        <f t="shared" si="714"/>
        <v>Tuesday</v>
      </c>
      <c r="Y5101" s="2">
        <v>0.79936342592592602</v>
      </c>
      <c r="Z5101" s="2">
        <f t="shared" si="715"/>
        <v>0.79166666666666663</v>
      </c>
      <c r="AA5101">
        <f>1</f>
        <v>1</v>
      </c>
      <c r="AB5101" s="1">
        <v>42850</v>
      </c>
      <c r="AC5101" s="13">
        <f t="shared" si="716"/>
        <v>42826</v>
      </c>
      <c r="AD5101" s="14">
        <f t="shared" si="717"/>
        <v>42850</v>
      </c>
      <c r="AE5101" s="1" t="str">
        <f t="shared" si="718"/>
        <v>Tuesday</v>
      </c>
      <c r="AF5101" s="2">
        <v>0.80686342592592597</v>
      </c>
      <c r="AG5101" s="2">
        <f t="shared" si="719"/>
        <v>0.79166666666666663</v>
      </c>
      <c r="AH5101" t="s">
        <v>23</v>
      </c>
    </row>
    <row r="5102" spans="1:34" x14ac:dyDescent="0.25">
      <c r="A5102">
        <v>1191218</v>
      </c>
      <c r="B5102" t="s">
        <v>29</v>
      </c>
      <c r="C5102" t="s">
        <v>103</v>
      </c>
      <c r="D5102" t="s">
        <v>31</v>
      </c>
      <c r="E5102">
        <v>53212</v>
      </c>
      <c r="F5102" t="s">
        <v>20</v>
      </c>
      <c r="G5102" t="s">
        <v>50</v>
      </c>
      <c r="H5102">
        <v>11155</v>
      </c>
      <c r="I5102" t="s">
        <v>80</v>
      </c>
      <c r="J5102">
        <f>VLOOKUP(I5102,Key!$A$1:$C$73,2,FALSE)</f>
        <v>43.060250000000003</v>
      </c>
      <c r="K5102">
        <f>VLOOKUP(I5102,Key!$A$1:$C$73,3,FALSE)</f>
        <v>-87.892169999999993</v>
      </c>
      <c r="L5102" t="s">
        <v>74</v>
      </c>
      <c r="M5102">
        <f>VLOOKUP(L5102,Key!$A$1:$C$73,2,FALSE)</f>
        <v>43.05536</v>
      </c>
      <c r="N5102">
        <f>VLOOKUP(L5102,Key!$A$1:$C$73,3,FALSE)</f>
        <v>-87.90504</v>
      </c>
      <c r="O5102">
        <v>6</v>
      </c>
      <c r="P5102">
        <v>0</v>
      </c>
      <c r="Q5102">
        <v>0.9</v>
      </c>
      <c r="R5102">
        <v>0.9</v>
      </c>
      <c r="S5102">
        <v>36</v>
      </c>
      <c r="T5102">
        <f t="shared" si="711"/>
        <v>-1</v>
      </c>
      <c r="U5102" s="1">
        <v>42852</v>
      </c>
      <c r="V5102" s="13">
        <f t="shared" si="712"/>
        <v>42826</v>
      </c>
      <c r="W5102" s="14">
        <f t="shared" si="713"/>
        <v>42852</v>
      </c>
      <c r="X5102" s="1" t="str">
        <f t="shared" si="714"/>
        <v>Thursday</v>
      </c>
      <c r="Y5102" s="2">
        <v>0.63392361111111117</v>
      </c>
      <c r="Z5102" s="2">
        <f t="shared" si="715"/>
        <v>0.625</v>
      </c>
      <c r="AA5102">
        <f>1</f>
        <v>1</v>
      </c>
      <c r="AB5102" s="1">
        <v>42852</v>
      </c>
      <c r="AC5102" s="13">
        <f t="shared" si="716"/>
        <v>42826</v>
      </c>
      <c r="AD5102" s="14">
        <f t="shared" si="717"/>
        <v>42852</v>
      </c>
      <c r="AE5102" s="1" t="str">
        <f t="shared" si="718"/>
        <v>Thursday</v>
      </c>
      <c r="AF5102" s="2">
        <v>0.63806712962962964</v>
      </c>
      <c r="AG5102" s="2">
        <f t="shared" si="719"/>
        <v>0.625</v>
      </c>
      <c r="AH5102" t="s">
        <v>23</v>
      </c>
    </row>
    <row r="5103" spans="1:34" x14ac:dyDescent="0.25">
      <c r="A5103">
        <v>1527517</v>
      </c>
      <c r="B5103" t="s">
        <v>29</v>
      </c>
      <c r="C5103" t="s">
        <v>47</v>
      </c>
      <c r="D5103" t="s">
        <v>31</v>
      </c>
      <c r="E5103">
        <v>53202</v>
      </c>
      <c r="F5103" t="s">
        <v>20</v>
      </c>
      <c r="G5103" t="s">
        <v>97</v>
      </c>
      <c r="H5103">
        <v>23</v>
      </c>
      <c r="I5103" t="s">
        <v>62</v>
      </c>
      <c r="J5103">
        <f>VLOOKUP(I5103,Key!$A$1:$C$73,2,FALSE)</f>
        <v>43.052460000000004</v>
      </c>
      <c r="K5103">
        <f>VLOOKUP(I5103,Key!$A$1:$C$73,3,FALSE)</f>
        <v>-87.891000000000005</v>
      </c>
      <c r="L5103" t="s">
        <v>67</v>
      </c>
      <c r="M5103">
        <f>VLOOKUP(L5103,Key!$A$1:$C$73,2,FALSE)</f>
        <v>43.05847</v>
      </c>
      <c r="N5103">
        <f>VLOOKUP(L5103,Key!$A$1:$C$73,3,FALSE)</f>
        <v>-87.898079999999993</v>
      </c>
      <c r="O5103">
        <v>6</v>
      </c>
      <c r="P5103">
        <v>0</v>
      </c>
      <c r="Q5103">
        <v>0.9</v>
      </c>
      <c r="R5103">
        <v>0.9</v>
      </c>
      <c r="S5103">
        <v>36</v>
      </c>
      <c r="T5103">
        <f t="shared" si="711"/>
        <v>-1</v>
      </c>
      <c r="U5103" s="1">
        <v>42832</v>
      </c>
      <c r="V5103" s="13">
        <f t="shared" si="712"/>
        <v>42826</v>
      </c>
      <c r="W5103" s="14">
        <f t="shared" si="713"/>
        <v>42832</v>
      </c>
      <c r="X5103" s="1" t="str">
        <f t="shared" si="714"/>
        <v>Friday</v>
      </c>
      <c r="Y5103" s="2">
        <v>0.74578703703703697</v>
      </c>
      <c r="Z5103" s="2">
        <f t="shared" si="715"/>
        <v>0.75</v>
      </c>
      <c r="AA5103">
        <f>1</f>
        <v>1</v>
      </c>
      <c r="AB5103" s="1">
        <v>42832</v>
      </c>
      <c r="AC5103" s="13">
        <f t="shared" si="716"/>
        <v>42826</v>
      </c>
      <c r="AD5103" s="14">
        <f t="shared" si="717"/>
        <v>42832</v>
      </c>
      <c r="AE5103" s="1" t="str">
        <f t="shared" si="718"/>
        <v>Friday</v>
      </c>
      <c r="AF5103" s="2">
        <v>0.74995370370370373</v>
      </c>
      <c r="AG5103" s="2">
        <f t="shared" si="719"/>
        <v>0.75</v>
      </c>
      <c r="AH5103" t="s">
        <v>23</v>
      </c>
    </row>
    <row r="5104" spans="1:34" x14ac:dyDescent="0.25">
      <c r="A5104">
        <v>1527517</v>
      </c>
      <c r="B5104" t="s">
        <v>29</v>
      </c>
      <c r="C5104" t="s">
        <v>47</v>
      </c>
      <c r="D5104" t="s">
        <v>31</v>
      </c>
      <c r="E5104">
        <v>53202</v>
      </c>
      <c r="F5104" t="s">
        <v>20</v>
      </c>
      <c r="G5104" t="s">
        <v>97</v>
      </c>
      <c r="H5104">
        <v>11102</v>
      </c>
      <c r="I5104" t="s">
        <v>62</v>
      </c>
      <c r="J5104">
        <f>VLOOKUP(I5104,Key!$A$1:$C$73,2,FALSE)</f>
        <v>43.052460000000004</v>
      </c>
      <c r="K5104">
        <f>VLOOKUP(I5104,Key!$A$1:$C$73,3,FALSE)</f>
        <v>-87.891000000000005</v>
      </c>
      <c r="L5104" t="s">
        <v>28</v>
      </c>
      <c r="M5104">
        <f>VLOOKUP(L5104,Key!$A$1:$C$73,2,FALSE)</f>
        <v>43.038580000000003</v>
      </c>
      <c r="N5104">
        <f>VLOOKUP(L5104,Key!$A$1:$C$73,3,FALSE)</f>
        <v>-87.90934</v>
      </c>
      <c r="O5104">
        <v>12</v>
      </c>
      <c r="P5104">
        <v>0</v>
      </c>
      <c r="Q5104">
        <v>1.8</v>
      </c>
      <c r="R5104">
        <v>1.7</v>
      </c>
      <c r="S5104">
        <v>72</v>
      </c>
      <c r="T5104">
        <f t="shared" si="711"/>
        <v>-1</v>
      </c>
      <c r="U5104" s="1">
        <v>42832</v>
      </c>
      <c r="V5104" s="13">
        <f t="shared" si="712"/>
        <v>42826</v>
      </c>
      <c r="W5104" s="14">
        <f t="shared" si="713"/>
        <v>42832</v>
      </c>
      <c r="X5104" s="1" t="str">
        <f t="shared" si="714"/>
        <v>Friday</v>
      </c>
      <c r="Y5104" s="2">
        <v>0.84061342592592592</v>
      </c>
      <c r="Z5104" s="2">
        <f t="shared" si="715"/>
        <v>0.83333333333333326</v>
      </c>
      <c r="AA5104">
        <f>1</f>
        <v>1</v>
      </c>
      <c r="AB5104" s="1">
        <v>42832</v>
      </c>
      <c r="AC5104" s="13">
        <f t="shared" si="716"/>
        <v>42826</v>
      </c>
      <c r="AD5104" s="14">
        <f t="shared" si="717"/>
        <v>42832</v>
      </c>
      <c r="AE5104" s="1" t="str">
        <f t="shared" si="718"/>
        <v>Friday</v>
      </c>
      <c r="AF5104" s="2">
        <v>0.84923611111111119</v>
      </c>
      <c r="AG5104" s="2">
        <f t="shared" si="719"/>
        <v>0.83333333333333326</v>
      </c>
      <c r="AH5104" t="s">
        <v>23</v>
      </c>
    </row>
    <row r="5105" spans="1:34" x14ac:dyDescent="0.25">
      <c r="A5105">
        <v>1527517</v>
      </c>
      <c r="B5105" t="s">
        <v>29</v>
      </c>
      <c r="C5105" t="s">
        <v>47</v>
      </c>
      <c r="D5105" t="s">
        <v>31</v>
      </c>
      <c r="E5105">
        <v>53202</v>
      </c>
      <c r="F5105" t="s">
        <v>20</v>
      </c>
      <c r="G5105" t="s">
        <v>97</v>
      </c>
      <c r="H5105">
        <v>11109</v>
      </c>
      <c r="I5105" t="s">
        <v>82</v>
      </c>
      <c r="J5105">
        <f>VLOOKUP(I5105,Key!$A$1:$C$73,2,FALSE)</f>
        <v>43.040349999999997</v>
      </c>
      <c r="K5105">
        <f>VLOOKUP(I5105,Key!$A$1:$C$73,3,FALSE)</f>
        <v>-87.920760000000001</v>
      </c>
      <c r="L5105" t="s">
        <v>62</v>
      </c>
      <c r="M5105">
        <f>VLOOKUP(L5105,Key!$A$1:$C$73,2,FALSE)</f>
        <v>43.052460000000004</v>
      </c>
      <c r="N5105">
        <f>VLOOKUP(L5105,Key!$A$1:$C$73,3,FALSE)</f>
        <v>-87.891000000000005</v>
      </c>
      <c r="O5105">
        <v>21</v>
      </c>
      <c r="P5105">
        <v>0</v>
      </c>
      <c r="Q5105">
        <v>3.2</v>
      </c>
      <c r="R5105">
        <v>3</v>
      </c>
      <c r="S5105">
        <v>126</v>
      </c>
      <c r="T5105">
        <f t="shared" si="711"/>
        <v>-1</v>
      </c>
      <c r="U5105" s="1">
        <v>42839</v>
      </c>
      <c r="V5105" s="13">
        <f t="shared" si="712"/>
        <v>42826</v>
      </c>
      <c r="W5105" s="14">
        <f t="shared" si="713"/>
        <v>42839</v>
      </c>
      <c r="X5105" s="1" t="str">
        <f t="shared" si="714"/>
        <v>Friday</v>
      </c>
      <c r="Y5105" s="2">
        <v>0.60508101851851859</v>
      </c>
      <c r="Z5105" s="2">
        <f t="shared" si="715"/>
        <v>0.625</v>
      </c>
      <c r="AA5105">
        <f>1</f>
        <v>1</v>
      </c>
      <c r="AB5105" s="1">
        <v>42839</v>
      </c>
      <c r="AC5105" s="13">
        <f t="shared" si="716"/>
        <v>42826</v>
      </c>
      <c r="AD5105" s="14">
        <f t="shared" si="717"/>
        <v>42839</v>
      </c>
      <c r="AE5105" s="1" t="str">
        <f t="shared" si="718"/>
        <v>Friday</v>
      </c>
      <c r="AF5105" s="2">
        <v>0.62012731481481487</v>
      </c>
      <c r="AG5105" s="2">
        <f t="shared" si="719"/>
        <v>0.625</v>
      </c>
      <c r="AH5105" t="s">
        <v>23</v>
      </c>
    </row>
    <row r="5106" spans="1:34" x14ac:dyDescent="0.25">
      <c r="A5106">
        <v>1381218</v>
      </c>
      <c r="B5106" t="s">
        <v>29</v>
      </c>
      <c r="C5106" t="s">
        <v>58</v>
      </c>
      <c r="D5106" t="s">
        <v>31</v>
      </c>
      <c r="E5106">
        <v>53211</v>
      </c>
      <c r="F5106" t="s">
        <v>20</v>
      </c>
      <c r="G5106" t="s">
        <v>50</v>
      </c>
      <c r="H5106">
        <v>11108</v>
      </c>
      <c r="I5106" t="s">
        <v>65</v>
      </c>
      <c r="J5106">
        <f>VLOOKUP(I5106,Key!$A$1:$C$73,2,FALSE)</f>
        <v>43.077359999999999</v>
      </c>
      <c r="K5106">
        <f>VLOOKUP(I5106,Key!$A$1:$C$73,3,FALSE)</f>
        <v>-87.880769999999998</v>
      </c>
      <c r="L5106" t="s">
        <v>22</v>
      </c>
      <c r="M5106">
        <f>VLOOKUP(L5106,Key!$A$1:$C$73,2,FALSE)</f>
        <v>43.058619999999998</v>
      </c>
      <c r="N5106">
        <f>VLOOKUP(L5106,Key!$A$1:$C$73,3,FALSE)</f>
        <v>-87.885319999999993</v>
      </c>
      <c r="O5106">
        <v>14</v>
      </c>
      <c r="P5106">
        <v>0</v>
      </c>
      <c r="Q5106">
        <v>2.1</v>
      </c>
      <c r="R5106">
        <v>2</v>
      </c>
      <c r="S5106">
        <v>84</v>
      </c>
      <c r="T5106">
        <f t="shared" si="711"/>
        <v>-1</v>
      </c>
      <c r="U5106" s="1">
        <v>42838</v>
      </c>
      <c r="V5106" s="13">
        <f t="shared" si="712"/>
        <v>42826</v>
      </c>
      <c r="W5106" s="14">
        <f t="shared" si="713"/>
        <v>42838</v>
      </c>
      <c r="X5106" s="1" t="str">
        <f t="shared" si="714"/>
        <v>Thursday</v>
      </c>
      <c r="Y5106" s="2">
        <v>0.44025462962962963</v>
      </c>
      <c r="Z5106" s="2">
        <f t="shared" si="715"/>
        <v>0.45833333333333331</v>
      </c>
      <c r="AA5106">
        <f>1</f>
        <v>1</v>
      </c>
      <c r="AB5106" s="1">
        <v>42838</v>
      </c>
      <c r="AC5106" s="13">
        <f t="shared" si="716"/>
        <v>42826</v>
      </c>
      <c r="AD5106" s="14">
        <f t="shared" si="717"/>
        <v>42838</v>
      </c>
      <c r="AE5106" s="1" t="str">
        <f t="shared" si="718"/>
        <v>Thursday</v>
      </c>
      <c r="AF5106" s="2">
        <v>0.44974537037037038</v>
      </c>
      <c r="AG5106" s="2">
        <f t="shared" si="719"/>
        <v>0.45833333333333331</v>
      </c>
      <c r="AH5106" t="s">
        <v>23</v>
      </c>
    </row>
    <row r="5107" spans="1:34" x14ac:dyDescent="0.25">
      <c r="A5107">
        <v>1528752</v>
      </c>
      <c r="B5107" t="s">
        <v>29</v>
      </c>
      <c r="C5107" t="s">
        <v>47</v>
      </c>
      <c r="D5107" t="s">
        <v>31</v>
      </c>
      <c r="E5107">
        <v>53210</v>
      </c>
      <c r="F5107" t="s">
        <v>20</v>
      </c>
      <c r="G5107" t="s">
        <v>50</v>
      </c>
      <c r="H5107">
        <v>5571</v>
      </c>
      <c r="I5107" t="s">
        <v>72</v>
      </c>
      <c r="J5107">
        <f>VLOOKUP(I5107,Key!$A$1:$C$73,2,FALSE)</f>
        <v>43.060839999999999</v>
      </c>
      <c r="K5107">
        <f>VLOOKUP(I5107,Key!$A$1:$C$73,3,FALSE)</f>
        <v>-88.001940000000005</v>
      </c>
      <c r="L5107" t="s">
        <v>71</v>
      </c>
      <c r="M5107">
        <f>VLOOKUP(L5107,Key!$A$1:$C$73,2,FALSE)</f>
        <v>43.060079999999999</v>
      </c>
      <c r="N5107">
        <f>VLOOKUP(L5107,Key!$A$1:$C$73,3,FALSE)</f>
        <v>-88.027349999999998</v>
      </c>
      <c r="O5107">
        <v>19</v>
      </c>
      <c r="P5107">
        <v>0</v>
      </c>
      <c r="Q5107">
        <v>2.9</v>
      </c>
      <c r="R5107">
        <v>2.7</v>
      </c>
      <c r="S5107">
        <v>114</v>
      </c>
      <c r="T5107">
        <f t="shared" si="711"/>
        <v>-1</v>
      </c>
      <c r="U5107" s="1">
        <v>42840</v>
      </c>
      <c r="V5107" s="13">
        <f t="shared" si="712"/>
        <v>42826</v>
      </c>
      <c r="W5107" s="14">
        <f t="shared" si="713"/>
        <v>42840</v>
      </c>
      <c r="X5107" s="1" t="str">
        <f t="shared" si="714"/>
        <v>Saturday</v>
      </c>
      <c r="Y5107" s="2">
        <v>0.3817592592592593</v>
      </c>
      <c r="Z5107" s="2">
        <f t="shared" si="715"/>
        <v>0.375</v>
      </c>
      <c r="AA5107">
        <f>1</f>
        <v>1</v>
      </c>
      <c r="AB5107" s="1">
        <v>42840</v>
      </c>
      <c r="AC5107" s="13">
        <f t="shared" si="716"/>
        <v>42826</v>
      </c>
      <c r="AD5107" s="14">
        <f t="shared" si="717"/>
        <v>42840</v>
      </c>
      <c r="AE5107" s="1" t="str">
        <f t="shared" si="718"/>
        <v>Saturday</v>
      </c>
      <c r="AF5107" s="2">
        <v>0.39482638888888894</v>
      </c>
      <c r="AG5107" s="2">
        <f t="shared" si="719"/>
        <v>0.375</v>
      </c>
      <c r="AH5107" t="s">
        <v>23</v>
      </c>
    </row>
    <row r="5108" spans="1:34" x14ac:dyDescent="0.25">
      <c r="A5108">
        <v>1518070</v>
      </c>
      <c r="B5108" t="s">
        <v>29</v>
      </c>
      <c r="C5108" t="s">
        <v>47</v>
      </c>
      <c r="D5108" t="s">
        <v>31</v>
      </c>
      <c r="E5108">
        <v>53211</v>
      </c>
      <c r="F5108" t="s">
        <v>20</v>
      </c>
      <c r="G5108" t="s">
        <v>50</v>
      </c>
      <c r="H5108">
        <v>132</v>
      </c>
      <c r="I5108" t="s">
        <v>86</v>
      </c>
      <c r="J5108">
        <f>VLOOKUP(I5108,Key!$A$1:$C$73,2,FALSE)</f>
        <v>43.052549999999997</v>
      </c>
      <c r="K5108">
        <f>VLOOKUP(I5108,Key!$A$1:$C$73,3,FALSE)</f>
        <v>-87.909329999999997</v>
      </c>
      <c r="L5108" t="s">
        <v>61</v>
      </c>
      <c r="M5108">
        <f>VLOOKUP(L5108,Key!$A$1:$C$73,2,FALSE)</f>
        <v>43.060786</v>
      </c>
      <c r="N5108">
        <f>VLOOKUP(L5108,Key!$A$1:$C$73,3,FALSE)</f>
        <v>-87.883825999999999</v>
      </c>
      <c r="O5108">
        <v>10</v>
      </c>
      <c r="P5108">
        <v>0</v>
      </c>
      <c r="Q5108">
        <v>1.5</v>
      </c>
      <c r="R5108">
        <v>1.4</v>
      </c>
      <c r="S5108">
        <v>60</v>
      </c>
      <c r="T5108">
        <f t="shared" si="711"/>
        <v>-1</v>
      </c>
      <c r="U5108" s="1">
        <v>42851</v>
      </c>
      <c r="V5108" s="13">
        <f t="shared" si="712"/>
        <v>42826</v>
      </c>
      <c r="W5108" s="14">
        <f t="shared" si="713"/>
        <v>42851</v>
      </c>
      <c r="X5108" s="1" t="str">
        <f t="shared" si="714"/>
        <v>Wednesday</v>
      </c>
      <c r="Y5108" s="2">
        <v>0.6159027777777778</v>
      </c>
      <c r="Z5108" s="2">
        <f t="shared" si="715"/>
        <v>0.625</v>
      </c>
      <c r="AA5108">
        <f>1</f>
        <v>1</v>
      </c>
      <c r="AB5108" s="1">
        <v>42851</v>
      </c>
      <c r="AC5108" s="13">
        <f t="shared" si="716"/>
        <v>42826</v>
      </c>
      <c r="AD5108" s="14">
        <f t="shared" si="717"/>
        <v>42851</v>
      </c>
      <c r="AE5108" s="1" t="str">
        <f t="shared" si="718"/>
        <v>Wednesday</v>
      </c>
      <c r="AF5108" s="2">
        <v>0.62240740740740741</v>
      </c>
      <c r="AG5108" s="2">
        <f t="shared" si="719"/>
        <v>0.625</v>
      </c>
      <c r="AH5108" t="s">
        <v>23</v>
      </c>
    </row>
    <row r="5109" spans="1:34" x14ac:dyDescent="0.25">
      <c r="A5109">
        <v>1245887</v>
      </c>
      <c r="B5109" t="s">
        <v>29</v>
      </c>
      <c r="C5109" t="s">
        <v>106</v>
      </c>
      <c r="D5109" t="s">
        <v>107</v>
      </c>
      <c r="E5109">
        <v>11377</v>
      </c>
      <c r="F5109" t="s">
        <v>20</v>
      </c>
      <c r="G5109" t="s">
        <v>50</v>
      </c>
      <c r="H5109">
        <v>11107</v>
      </c>
      <c r="I5109" t="s">
        <v>44</v>
      </c>
      <c r="J5109">
        <f>VLOOKUP(I5109,Key!$A$1:$C$73,2,FALSE)</f>
        <v>43.03886</v>
      </c>
      <c r="K5109">
        <f>VLOOKUP(I5109,Key!$A$1:$C$73,3,FALSE)</f>
        <v>-87.902720000000002</v>
      </c>
      <c r="L5109" t="s">
        <v>62</v>
      </c>
      <c r="M5109">
        <f>VLOOKUP(L5109,Key!$A$1:$C$73,2,FALSE)</f>
        <v>43.052460000000004</v>
      </c>
      <c r="N5109">
        <f>VLOOKUP(L5109,Key!$A$1:$C$73,3,FALSE)</f>
        <v>-87.891000000000005</v>
      </c>
      <c r="O5109">
        <v>14</v>
      </c>
      <c r="P5109">
        <v>0</v>
      </c>
      <c r="Q5109">
        <v>2.1</v>
      </c>
      <c r="R5109">
        <v>2</v>
      </c>
      <c r="S5109">
        <v>84</v>
      </c>
      <c r="T5109">
        <f t="shared" si="711"/>
        <v>-1</v>
      </c>
      <c r="U5109" s="1">
        <v>42851</v>
      </c>
      <c r="V5109" s="13">
        <f t="shared" si="712"/>
        <v>42826</v>
      </c>
      <c r="W5109" s="14">
        <f t="shared" si="713"/>
        <v>42851</v>
      </c>
      <c r="X5109" s="1" t="str">
        <f t="shared" si="714"/>
        <v>Wednesday</v>
      </c>
      <c r="Y5109" s="2">
        <v>0.84373842592592585</v>
      </c>
      <c r="Z5109" s="2">
        <f t="shared" si="715"/>
        <v>0.83333333333333326</v>
      </c>
      <c r="AA5109">
        <f>1</f>
        <v>1</v>
      </c>
      <c r="AB5109" s="1">
        <v>42851</v>
      </c>
      <c r="AC5109" s="13">
        <f t="shared" si="716"/>
        <v>42826</v>
      </c>
      <c r="AD5109" s="14">
        <f t="shared" si="717"/>
        <v>42851</v>
      </c>
      <c r="AE5109" s="1" t="str">
        <f t="shared" si="718"/>
        <v>Wednesday</v>
      </c>
      <c r="AF5109" s="2">
        <v>0.85329861111111116</v>
      </c>
      <c r="AG5109" s="2">
        <f t="shared" si="719"/>
        <v>0.83333333333333326</v>
      </c>
      <c r="AH5109" t="s">
        <v>23</v>
      </c>
    </row>
    <row r="5110" spans="1:34" x14ac:dyDescent="0.25">
      <c r="A5110">
        <v>1582480</v>
      </c>
      <c r="B5110" t="s">
        <v>29</v>
      </c>
      <c r="C5110" t="s">
        <v>103</v>
      </c>
      <c r="D5110" t="s">
        <v>31</v>
      </c>
      <c r="E5110">
        <v>53207</v>
      </c>
      <c r="F5110" t="s">
        <v>20</v>
      </c>
      <c r="G5110" t="s">
        <v>97</v>
      </c>
      <c r="H5110">
        <v>157</v>
      </c>
      <c r="I5110" t="s">
        <v>57</v>
      </c>
      <c r="J5110">
        <f>VLOOKUP(I5110,Key!$A$1:$C$73,2,FALSE)</f>
        <v>43.03913</v>
      </c>
      <c r="K5110">
        <f>VLOOKUP(I5110,Key!$A$1:$C$73,3,FALSE)</f>
        <v>-87.916150000000002</v>
      </c>
      <c r="L5110" t="s">
        <v>28</v>
      </c>
      <c r="M5110">
        <f>VLOOKUP(L5110,Key!$A$1:$C$73,2,FALSE)</f>
        <v>43.038580000000003</v>
      </c>
      <c r="N5110">
        <f>VLOOKUP(L5110,Key!$A$1:$C$73,3,FALSE)</f>
        <v>-87.90934</v>
      </c>
      <c r="O5110">
        <v>12</v>
      </c>
      <c r="P5110">
        <v>0</v>
      </c>
      <c r="Q5110">
        <v>1.8</v>
      </c>
      <c r="R5110">
        <v>1.7</v>
      </c>
      <c r="S5110">
        <v>72</v>
      </c>
      <c r="T5110">
        <f t="shared" si="711"/>
        <v>-1</v>
      </c>
      <c r="U5110" s="1">
        <v>42840</v>
      </c>
      <c r="V5110" s="13">
        <f t="shared" si="712"/>
        <v>42826</v>
      </c>
      <c r="W5110" s="14">
        <f t="shared" si="713"/>
        <v>42840</v>
      </c>
      <c r="X5110" s="1" t="str">
        <f t="shared" si="714"/>
        <v>Saturday</v>
      </c>
      <c r="Y5110" s="2">
        <v>0.69233796296296291</v>
      </c>
      <c r="Z5110" s="2">
        <f t="shared" si="715"/>
        <v>0.70833333333333326</v>
      </c>
      <c r="AA5110">
        <f>1</f>
        <v>1</v>
      </c>
      <c r="AB5110" s="1">
        <v>42840</v>
      </c>
      <c r="AC5110" s="13">
        <f t="shared" si="716"/>
        <v>42826</v>
      </c>
      <c r="AD5110" s="14">
        <f t="shared" si="717"/>
        <v>42840</v>
      </c>
      <c r="AE5110" s="1" t="str">
        <f t="shared" si="718"/>
        <v>Saturday</v>
      </c>
      <c r="AF5110" s="2">
        <v>0.70037037037037031</v>
      </c>
      <c r="AG5110" s="2">
        <f t="shared" si="719"/>
        <v>0.70833333333333326</v>
      </c>
      <c r="AH5110" t="s">
        <v>23</v>
      </c>
    </row>
    <row r="5111" spans="1:34" x14ac:dyDescent="0.25">
      <c r="A5111">
        <v>1396695</v>
      </c>
      <c r="B5111" t="s">
        <v>29</v>
      </c>
      <c r="C5111" t="s">
        <v>47</v>
      </c>
      <c r="D5111" t="s">
        <v>31</v>
      </c>
      <c r="E5111">
        <v>53203</v>
      </c>
      <c r="F5111" t="s">
        <v>20</v>
      </c>
      <c r="G5111" t="s">
        <v>32</v>
      </c>
      <c r="H5111">
        <v>11068</v>
      </c>
      <c r="I5111" t="s">
        <v>28</v>
      </c>
      <c r="J5111">
        <f>VLOOKUP(I5111,Key!$A$1:$C$73,2,FALSE)</f>
        <v>43.038580000000003</v>
      </c>
      <c r="K5111">
        <f>VLOOKUP(I5111,Key!$A$1:$C$73,3,FALSE)</f>
        <v>-87.90934</v>
      </c>
      <c r="L5111" t="s">
        <v>36</v>
      </c>
      <c r="M5111">
        <f>VLOOKUP(L5111,Key!$A$1:$C$73,2,FALSE)</f>
        <v>43.03519</v>
      </c>
      <c r="N5111">
        <f>VLOOKUP(L5111,Key!$A$1:$C$73,3,FALSE)</f>
        <v>-87.907390000000007</v>
      </c>
      <c r="O5111">
        <v>5</v>
      </c>
      <c r="P5111">
        <v>0</v>
      </c>
      <c r="Q5111">
        <v>0.8</v>
      </c>
      <c r="R5111">
        <v>0.7</v>
      </c>
      <c r="S5111">
        <v>30</v>
      </c>
      <c r="T5111">
        <f t="shared" si="711"/>
        <v>-1</v>
      </c>
      <c r="U5111" s="1">
        <v>42826</v>
      </c>
      <c r="V5111" s="13">
        <f t="shared" si="712"/>
        <v>42826</v>
      </c>
      <c r="W5111" s="14">
        <f t="shared" si="713"/>
        <v>42826</v>
      </c>
      <c r="X5111" s="1" t="str">
        <f t="shared" si="714"/>
        <v>Saturday</v>
      </c>
      <c r="Y5111" s="2">
        <v>0.44806712962962963</v>
      </c>
      <c r="Z5111" s="2">
        <f t="shared" si="715"/>
        <v>0.45833333333333331</v>
      </c>
      <c r="AA5111">
        <f>1</f>
        <v>1</v>
      </c>
      <c r="AB5111" s="1">
        <v>42826</v>
      </c>
      <c r="AC5111" s="13">
        <f t="shared" si="716"/>
        <v>42826</v>
      </c>
      <c r="AD5111" s="14">
        <f t="shared" si="717"/>
        <v>42826</v>
      </c>
      <c r="AE5111" s="1" t="str">
        <f t="shared" si="718"/>
        <v>Saturday</v>
      </c>
      <c r="AF5111" s="2">
        <v>0.45175925925925925</v>
      </c>
      <c r="AG5111" s="2">
        <f t="shared" si="719"/>
        <v>0.45833333333333331</v>
      </c>
      <c r="AH5111" t="s">
        <v>23</v>
      </c>
    </row>
    <row r="5112" spans="1:34" x14ac:dyDescent="0.25">
      <c r="A5112">
        <v>1559928</v>
      </c>
      <c r="B5112" t="s">
        <v>29</v>
      </c>
      <c r="C5112" t="s">
        <v>30</v>
      </c>
      <c r="D5112" t="s">
        <v>31</v>
      </c>
      <c r="E5112">
        <v>53207</v>
      </c>
      <c r="F5112" t="s">
        <v>20</v>
      </c>
      <c r="G5112" t="s">
        <v>32</v>
      </c>
      <c r="H5112">
        <v>5588</v>
      </c>
      <c r="I5112" t="s">
        <v>56</v>
      </c>
      <c r="J5112">
        <f>VLOOKUP(I5112,Key!$A$1:$C$73,2,FALSE)</f>
        <v>43.004728999999998</v>
      </c>
      <c r="K5112">
        <f>VLOOKUP(I5112,Key!$A$1:$C$73,3,FALSE)</f>
        <v>-87.905463999999995</v>
      </c>
      <c r="L5112" t="s">
        <v>56</v>
      </c>
      <c r="M5112">
        <f>VLOOKUP(L5112,Key!$A$1:$C$73,2,FALSE)</f>
        <v>43.004728999999998</v>
      </c>
      <c r="N5112">
        <f>VLOOKUP(L5112,Key!$A$1:$C$73,3,FALSE)</f>
        <v>-87.905463999999995</v>
      </c>
      <c r="O5112">
        <v>48</v>
      </c>
      <c r="P5112">
        <v>0</v>
      </c>
      <c r="Q5112">
        <v>7.2</v>
      </c>
      <c r="R5112">
        <v>6.8</v>
      </c>
      <c r="S5112">
        <v>288</v>
      </c>
      <c r="T5112">
        <f t="shared" si="711"/>
        <v>-1</v>
      </c>
      <c r="U5112" s="1">
        <v>42826</v>
      </c>
      <c r="V5112" s="13">
        <f t="shared" si="712"/>
        <v>42826</v>
      </c>
      <c r="W5112" s="14">
        <f t="shared" si="713"/>
        <v>42826</v>
      </c>
      <c r="X5112" s="1" t="str">
        <f t="shared" si="714"/>
        <v>Saturday</v>
      </c>
      <c r="Y5112" s="2">
        <v>0.59737268518518516</v>
      </c>
      <c r="Z5112" s="2">
        <f t="shared" si="715"/>
        <v>0.58333333333333326</v>
      </c>
      <c r="AA5112">
        <f>1</f>
        <v>1</v>
      </c>
      <c r="AB5112" s="1">
        <v>42826</v>
      </c>
      <c r="AC5112" s="13">
        <f t="shared" si="716"/>
        <v>42826</v>
      </c>
      <c r="AD5112" s="14">
        <f t="shared" si="717"/>
        <v>42826</v>
      </c>
      <c r="AE5112" s="1" t="str">
        <f t="shared" si="718"/>
        <v>Saturday</v>
      </c>
      <c r="AF5112" s="2">
        <v>0.63123842592592594</v>
      </c>
      <c r="AG5112" s="2">
        <f t="shared" si="719"/>
        <v>0.625</v>
      </c>
      <c r="AH5112" t="s">
        <v>25</v>
      </c>
    </row>
    <row r="5113" spans="1:34" x14ac:dyDescent="0.25">
      <c r="A5113">
        <v>1396695</v>
      </c>
      <c r="B5113" t="s">
        <v>29</v>
      </c>
      <c r="C5113" t="s">
        <v>47</v>
      </c>
      <c r="D5113" t="s">
        <v>31</v>
      </c>
      <c r="E5113">
        <v>53203</v>
      </c>
      <c r="F5113" t="s">
        <v>20</v>
      </c>
      <c r="G5113" t="s">
        <v>32</v>
      </c>
      <c r="H5113">
        <v>5576</v>
      </c>
      <c r="I5113" t="s">
        <v>57</v>
      </c>
      <c r="J5113">
        <f>VLOOKUP(I5113,Key!$A$1:$C$73,2,FALSE)</f>
        <v>43.03913</v>
      </c>
      <c r="K5113">
        <f>VLOOKUP(I5113,Key!$A$1:$C$73,3,FALSE)</f>
        <v>-87.916150000000002</v>
      </c>
      <c r="L5113" t="s">
        <v>77</v>
      </c>
      <c r="M5113">
        <f>VLOOKUP(L5113,Key!$A$1:$C$73,2,FALSE)</f>
        <v>43.036900000000003</v>
      </c>
      <c r="N5113">
        <f>VLOOKUP(L5113,Key!$A$1:$C$73,3,FALSE)</f>
        <v>-87.89667</v>
      </c>
      <c r="O5113">
        <v>15</v>
      </c>
      <c r="P5113">
        <v>0</v>
      </c>
      <c r="Q5113">
        <v>2.2999999999999998</v>
      </c>
      <c r="R5113">
        <v>2.1</v>
      </c>
      <c r="S5113">
        <v>90</v>
      </c>
      <c r="T5113">
        <f t="shared" si="711"/>
        <v>-1</v>
      </c>
      <c r="U5113" s="1">
        <v>42826</v>
      </c>
      <c r="V5113" s="13">
        <f t="shared" si="712"/>
        <v>42826</v>
      </c>
      <c r="W5113" s="14">
        <f t="shared" si="713"/>
        <v>42826</v>
      </c>
      <c r="X5113" s="1" t="str">
        <f t="shared" si="714"/>
        <v>Saturday</v>
      </c>
      <c r="Y5113" s="2">
        <v>0.63256944444444441</v>
      </c>
      <c r="Z5113" s="2">
        <f t="shared" si="715"/>
        <v>0.625</v>
      </c>
      <c r="AA5113">
        <f>1</f>
        <v>1</v>
      </c>
      <c r="AB5113" s="1">
        <v>42826</v>
      </c>
      <c r="AC5113" s="13">
        <f t="shared" si="716"/>
        <v>42826</v>
      </c>
      <c r="AD5113" s="14">
        <f t="shared" si="717"/>
        <v>42826</v>
      </c>
      <c r="AE5113" s="1" t="str">
        <f t="shared" si="718"/>
        <v>Saturday</v>
      </c>
      <c r="AF5113" s="2">
        <v>0.64255787037037038</v>
      </c>
      <c r="AG5113" s="2">
        <f t="shared" si="719"/>
        <v>0.625</v>
      </c>
      <c r="AH5113" t="s">
        <v>23</v>
      </c>
    </row>
    <row r="5114" spans="1:34" x14ac:dyDescent="0.25">
      <c r="A5114">
        <v>1381289</v>
      </c>
      <c r="B5114" t="s">
        <v>29</v>
      </c>
      <c r="C5114" t="s">
        <v>47</v>
      </c>
      <c r="D5114" t="s">
        <v>31</v>
      </c>
      <c r="E5114">
        <v>53203</v>
      </c>
      <c r="F5114" t="s">
        <v>20</v>
      </c>
      <c r="G5114" t="s">
        <v>32</v>
      </c>
      <c r="H5114">
        <v>5473</v>
      </c>
      <c r="I5114" t="s">
        <v>77</v>
      </c>
      <c r="J5114">
        <f>VLOOKUP(I5114,Key!$A$1:$C$73,2,FALSE)</f>
        <v>43.036900000000003</v>
      </c>
      <c r="K5114">
        <f>VLOOKUP(I5114,Key!$A$1:$C$73,3,FALSE)</f>
        <v>-87.89667</v>
      </c>
      <c r="L5114" t="s">
        <v>77</v>
      </c>
      <c r="M5114">
        <f>VLOOKUP(L5114,Key!$A$1:$C$73,2,FALSE)</f>
        <v>43.036900000000003</v>
      </c>
      <c r="N5114">
        <f>VLOOKUP(L5114,Key!$A$1:$C$73,3,FALSE)</f>
        <v>-87.89667</v>
      </c>
      <c r="O5114">
        <v>37</v>
      </c>
      <c r="P5114">
        <v>0</v>
      </c>
      <c r="Q5114">
        <v>5.6</v>
      </c>
      <c r="R5114">
        <v>5.3</v>
      </c>
      <c r="S5114">
        <v>222</v>
      </c>
      <c r="T5114">
        <f t="shared" si="711"/>
        <v>-1</v>
      </c>
      <c r="U5114" s="1">
        <v>42826</v>
      </c>
      <c r="V5114" s="13">
        <f t="shared" si="712"/>
        <v>42826</v>
      </c>
      <c r="W5114" s="14">
        <f t="shared" si="713"/>
        <v>42826</v>
      </c>
      <c r="X5114" s="1" t="str">
        <f t="shared" si="714"/>
        <v>Saturday</v>
      </c>
      <c r="Y5114" s="2">
        <v>0.6428935185185185</v>
      </c>
      <c r="Z5114" s="2">
        <f t="shared" si="715"/>
        <v>0.625</v>
      </c>
      <c r="AA5114">
        <f>1</f>
        <v>1</v>
      </c>
      <c r="AB5114" s="1">
        <v>42826</v>
      </c>
      <c r="AC5114" s="13">
        <f t="shared" si="716"/>
        <v>42826</v>
      </c>
      <c r="AD5114" s="14">
        <f t="shared" si="717"/>
        <v>42826</v>
      </c>
      <c r="AE5114" s="1" t="str">
        <f t="shared" si="718"/>
        <v>Saturday</v>
      </c>
      <c r="AF5114" s="2">
        <v>0.66842592592592587</v>
      </c>
      <c r="AG5114" s="2">
        <f t="shared" si="719"/>
        <v>0.66666666666666663</v>
      </c>
      <c r="AH5114" t="s">
        <v>25</v>
      </c>
    </row>
    <row r="5115" spans="1:34" x14ac:dyDescent="0.25">
      <c r="A5115">
        <v>1250295</v>
      </c>
      <c r="B5115" t="s">
        <v>29</v>
      </c>
      <c r="C5115" t="s">
        <v>116</v>
      </c>
      <c r="D5115" t="s">
        <v>31</v>
      </c>
      <c r="E5115">
        <v>54467</v>
      </c>
      <c r="F5115" t="s">
        <v>20</v>
      </c>
      <c r="G5115" t="s">
        <v>99</v>
      </c>
      <c r="H5115">
        <v>336</v>
      </c>
      <c r="I5115" t="s">
        <v>63</v>
      </c>
      <c r="J5115">
        <f>VLOOKUP(I5115,Key!$A$1:$C$73,2,FALSE)</f>
        <v>43.066893999999998</v>
      </c>
      <c r="K5115">
        <f>VLOOKUP(I5115,Key!$A$1:$C$73,3,FALSE)</f>
        <v>-87.877936000000005</v>
      </c>
      <c r="L5115" t="s">
        <v>66</v>
      </c>
      <c r="M5115">
        <f>VLOOKUP(L5115,Key!$A$1:$C$73,2,FALSE)</f>
        <v>43.078530000000001</v>
      </c>
      <c r="N5115">
        <f>VLOOKUP(L5115,Key!$A$1:$C$73,3,FALSE)</f>
        <v>-87.882620000000003</v>
      </c>
      <c r="O5115">
        <v>8</v>
      </c>
      <c r="P5115">
        <v>0</v>
      </c>
      <c r="Q5115">
        <v>1.2</v>
      </c>
      <c r="R5115">
        <v>1.1000000000000001</v>
      </c>
      <c r="S5115">
        <v>48</v>
      </c>
      <c r="T5115">
        <f t="shared" si="711"/>
        <v>-1</v>
      </c>
      <c r="U5115" s="1">
        <v>42826</v>
      </c>
      <c r="V5115" s="13">
        <f t="shared" si="712"/>
        <v>42826</v>
      </c>
      <c r="W5115" s="14">
        <f t="shared" si="713"/>
        <v>42826</v>
      </c>
      <c r="X5115" s="1" t="str">
        <f t="shared" si="714"/>
        <v>Saturday</v>
      </c>
      <c r="Y5115" s="2">
        <v>0.68795138888888896</v>
      </c>
      <c r="Z5115" s="2">
        <f t="shared" si="715"/>
        <v>0.70833333333333326</v>
      </c>
      <c r="AA5115">
        <f>1</f>
        <v>1</v>
      </c>
      <c r="AB5115" s="1">
        <v>42826</v>
      </c>
      <c r="AC5115" s="13">
        <f t="shared" si="716"/>
        <v>42826</v>
      </c>
      <c r="AD5115" s="14">
        <f t="shared" si="717"/>
        <v>42826</v>
      </c>
      <c r="AE5115" s="1" t="str">
        <f t="shared" si="718"/>
        <v>Saturday</v>
      </c>
      <c r="AF5115" s="2">
        <v>0.69319444444444445</v>
      </c>
      <c r="AG5115" s="2">
        <f t="shared" si="719"/>
        <v>0.70833333333333326</v>
      </c>
      <c r="AH5115" t="s">
        <v>23</v>
      </c>
    </row>
    <row r="5116" spans="1:34" x14ac:dyDescent="0.25">
      <c r="A5116">
        <v>1538910</v>
      </c>
      <c r="B5116" t="s">
        <v>29</v>
      </c>
      <c r="C5116" t="s">
        <v>123</v>
      </c>
      <c r="D5116" t="s">
        <v>31</v>
      </c>
      <c r="E5116">
        <v>54449</v>
      </c>
      <c r="F5116" t="s">
        <v>20</v>
      </c>
      <c r="G5116" t="s">
        <v>32</v>
      </c>
      <c r="H5116">
        <v>5471</v>
      </c>
      <c r="I5116" t="s">
        <v>63</v>
      </c>
      <c r="J5116">
        <f>VLOOKUP(I5116,Key!$A$1:$C$73,2,FALSE)</f>
        <v>43.066893999999998</v>
      </c>
      <c r="K5116">
        <f>VLOOKUP(I5116,Key!$A$1:$C$73,3,FALSE)</f>
        <v>-87.877936000000005</v>
      </c>
      <c r="L5116" t="s">
        <v>22</v>
      </c>
      <c r="M5116">
        <f>VLOOKUP(L5116,Key!$A$1:$C$73,2,FALSE)</f>
        <v>43.058619999999998</v>
      </c>
      <c r="N5116">
        <f>VLOOKUP(L5116,Key!$A$1:$C$73,3,FALSE)</f>
        <v>-87.885319999999993</v>
      </c>
      <c r="O5116">
        <v>12</v>
      </c>
      <c r="P5116">
        <v>0</v>
      </c>
      <c r="Q5116">
        <v>1.8</v>
      </c>
      <c r="R5116">
        <v>1.7</v>
      </c>
      <c r="S5116">
        <v>72</v>
      </c>
      <c r="T5116">
        <f t="shared" si="711"/>
        <v>-1</v>
      </c>
      <c r="U5116" s="1">
        <v>42826</v>
      </c>
      <c r="V5116" s="13">
        <f t="shared" si="712"/>
        <v>42826</v>
      </c>
      <c r="W5116" s="14">
        <f t="shared" si="713"/>
        <v>42826</v>
      </c>
      <c r="X5116" s="1" t="str">
        <f t="shared" si="714"/>
        <v>Saturday</v>
      </c>
      <c r="Y5116" s="2">
        <v>0.69736111111111121</v>
      </c>
      <c r="Z5116" s="2">
        <f t="shared" si="715"/>
        <v>0.70833333333333326</v>
      </c>
      <c r="AA5116">
        <f>1</f>
        <v>1</v>
      </c>
      <c r="AB5116" s="1">
        <v>42826</v>
      </c>
      <c r="AC5116" s="13">
        <f t="shared" si="716"/>
        <v>42826</v>
      </c>
      <c r="AD5116" s="14">
        <f t="shared" si="717"/>
        <v>42826</v>
      </c>
      <c r="AE5116" s="1" t="str">
        <f t="shared" si="718"/>
        <v>Saturday</v>
      </c>
      <c r="AF5116" s="2">
        <v>0.7059375</v>
      </c>
      <c r="AG5116" s="2">
        <f t="shared" si="719"/>
        <v>0.70833333333333326</v>
      </c>
      <c r="AH5116" t="s">
        <v>23</v>
      </c>
    </row>
    <row r="5117" spans="1:34" x14ac:dyDescent="0.25">
      <c r="A5117">
        <v>1408049</v>
      </c>
      <c r="B5117" t="s">
        <v>29</v>
      </c>
      <c r="C5117" t="s">
        <v>47</v>
      </c>
      <c r="D5117" t="s">
        <v>31</v>
      </c>
      <c r="E5117">
        <v>53202</v>
      </c>
      <c r="F5117" t="s">
        <v>20</v>
      </c>
      <c r="G5117" t="s">
        <v>32</v>
      </c>
      <c r="H5117">
        <v>11095</v>
      </c>
      <c r="I5117" t="s">
        <v>77</v>
      </c>
      <c r="J5117">
        <f>VLOOKUP(I5117,Key!$A$1:$C$73,2,FALSE)</f>
        <v>43.036900000000003</v>
      </c>
      <c r="K5117">
        <f>VLOOKUP(I5117,Key!$A$1:$C$73,3,FALSE)</f>
        <v>-87.89667</v>
      </c>
      <c r="L5117" t="s">
        <v>39</v>
      </c>
      <c r="M5117">
        <f>VLOOKUP(L5117,Key!$A$1:$C$73,2,FALSE)</f>
        <v>43.031480000000002</v>
      </c>
      <c r="N5117">
        <f>VLOOKUP(L5117,Key!$A$1:$C$73,3,FALSE)</f>
        <v>-87.908169999999998</v>
      </c>
      <c r="O5117">
        <v>16</v>
      </c>
      <c r="P5117">
        <v>0</v>
      </c>
      <c r="Q5117">
        <v>2.4</v>
      </c>
      <c r="R5117">
        <v>2.2999999999999998</v>
      </c>
      <c r="S5117">
        <v>96</v>
      </c>
      <c r="T5117">
        <f t="shared" si="711"/>
        <v>-1</v>
      </c>
      <c r="U5117" s="1">
        <v>42826</v>
      </c>
      <c r="V5117" s="13">
        <f t="shared" si="712"/>
        <v>42826</v>
      </c>
      <c r="W5117" s="14">
        <f t="shared" si="713"/>
        <v>42826</v>
      </c>
      <c r="X5117" s="1" t="str">
        <f t="shared" si="714"/>
        <v>Saturday</v>
      </c>
      <c r="Y5117" s="2">
        <v>0.71498842592592593</v>
      </c>
      <c r="Z5117" s="2">
        <f t="shared" si="715"/>
        <v>0.70833333333333326</v>
      </c>
      <c r="AA5117">
        <f>1</f>
        <v>1</v>
      </c>
      <c r="AB5117" s="1">
        <v>42826</v>
      </c>
      <c r="AC5117" s="13">
        <f t="shared" si="716"/>
        <v>42826</v>
      </c>
      <c r="AD5117" s="14">
        <f t="shared" si="717"/>
        <v>42826</v>
      </c>
      <c r="AE5117" s="1" t="str">
        <f t="shared" si="718"/>
        <v>Saturday</v>
      </c>
      <c r="AF5117" s="2">
        <v>0.72616898148148146</v>
      </c>
      <c r="AG5117" s="2">
        <f t="shared" si="719"/>
        <v>0.70833333333333326</v>
      </c>
      <c r="AH5117" t="s">
        <v>23</v>
      </c>
    </row>
    <row r="5118" spans="1:34" x14ac:dyDescent="0.25">
      <c r="A5118">
        <v>1384165</v>
      </c>
      <c r="B5118" t="s">
        <v>29</v>
      </c>
      <c r="C5118" t="s">
        <v>180</v>
      </c>
      <c r="D5118" t="s">
        <v>31</v>
      </c>
      <c r="E5118">
        <v>54942</v>
      </c>
      <c r="F5118" t="s">
        <v>20</v>
      </c>
      <c r="G5118" t="s">
        <v>32</v>
      </c>
      <c r="H5118">
        <v>47</v>
      </c>
      <c r="I5118" t="s">
        <v>21</v>
      </c>
      <c r="J5118">
        <f>VLOOKUP(I5118,Key!$A$1:$C$73,2,FALSE)</f>
        <v>43.074890000000003</v>
      </c>
      <c r="K5118">
        <f>VLOOKUP(I5118,Key!$A$1:$C$73,3,FALSE)</f>
        <v>-87.882810000000006</v>
      </c>
      <c r="L5118" t="s">
        <v>24</v>
      </c>
      <c r="M5118">
        <f>VLOOKUP(L5118,Key!$A$1:$C$73,2,FALSE)</f>
        <v>43.074655999999997</v>
      </c>
      <c r="N5118">
        <f>VLOOKUP(L5118,Key!$A$1:$C$73,3,FALSE)</f>
        <v>-87.889011999999994</v>
      </c>
      <c r="O5118">
        <v>37</v>
      </c>
      <c r="P5118">
        <v>0</v>
      </c>
      <c r="Q5118">
        <v>5.6</v>
      </c>
      <c r="R5118">
        <v>5.3</v>
      </c>
      <c r="S5118">
        <v>222</v>
      </c>
      <c r="T5118">
        <f t="shared" si="711"/>
        <v>-1</v>
      </c>
      <c r="U5118" s="1">
        <v>42826</v>
      </c>
      <c r="V5118" s="13">
        <f t="shared" si="712"/>
        <v>42826</v>
      </c>
      <c r="W5118" s="14">
        <f t="shared" si="713"/>
        <v>42826</v>
      </c>
      <c r="X5118" s="1" t="str">
        <f t="shared" si="714"/>
        <v>Saturday</v>
      </c>
      <c r="Y5118" s="2">
        <v>0.74064814814814817</v>
      </c>
      <c r="Z5118" s="2">
        <f t="shared" si="715"/>
        <v>0.75</v>
      </c>
      <c r="AA5118">
        <f>1</f>
        <v>1</v>
      </c>
      <c r="AB5118" s="1">
        <v>42826</v>
      </c>
      <c r="AC5118" s="13">
        <f t="shared" si="716"/>
        <v>42826</v>
      </c>
      <c r="AD5118" s="14">
        <f t="shared" si="717"/>
        <v>42826</v>
      </c>
      <c r="AE5118" s="1" t="str">
        <f t="shared" si="718"/>
        <v>Saturday</v>
      </c>
      <c r="AF5118" s="2">
        <v>0.76605324074074066</v>
      </c>
      <c r="AG5118" s="2">
        <f t="shared" si="719"/>
        <v>0.75</v>
      </c>
      <c r="AH5118" t="s">
        <v>23</v>
      </c>
    </row>
    <row r="5119" spans="1:34" x14ac:dyDescent="0.25">
      <c r="A5119">
        <v>1238671</v>
      </c>
      <c r="B5119" t="s">
        <v>29</v>
      </c>
      <c r="C5119" t="s">
        <v>105</v>
      </c>
      <c r="D5119" t="s">
        <v>46</v>
      </c>
      <c r="E5119">
        <v>60563</v>
      </c>
      <c r="F5119" t="s">
        <v>20</v>
      </c>
      <c r="G5119" t="s">
        <v>99</v>
      </c>
      <c r="H5119">
        <v>11107</v>
      </c>
      <c r="I5119" t="s">
        <v>66</v>
      </c>
      <c r="J5119">
        <f>VLOOKUP(I5119,Key!$A$1:$C$73,2,FALSE)</f>
        <v>43.078530000000001</v>
      </c>
      <c r="K5119">
        <f>VLOOKUP(I5119,Key!$A$1:$C$73,3,FALSE)</f>
        <v>-87.882620000000003</v>
      </c>
      <c r="L5119" t="s">
        <v>22</v>
      </c>
      <c r="M5119">
        <f>VLOOKUP(L5119,Key!$A$1:$C$73,2,FALSE)</f>
        <v>43.058619999999998</v>
      </c>
      <c r="N5119">
        <f>VLOOKUP(L5119,Key!$A$1:$C$73,3,FALSE)</f>
        <v>-87.885319999999993</v>
      </c>
      <c r="O5119">
        <v>41</v>
      </c>
      <c r="P5119">
        <v>0</v>
      </c>
      <c r="Q5119">
        <v>6.2</v>
      </c>
      <c r="R5119">
        <v>5.8</v>
      </c>
      <c r="S5119">
        <v>246</v>
      </c>
      <c r="T5119">
        <f t="shared" si="711"/>
        <v>-1</v>
      </c>
      <c r="U5119" s="1">
        <v>42826</v>
      </c>
      <c r="V5119" s="13">
        <f t="shared" si="712"/>
        <v>42826</v>
      </c>
      <c r="W5119" s="14">
        <f t="shared" si="713"/>
        <v>42826</v>
      </c>
      <c r="X5119" s="1" t="str">
        <f t="shared" si="714"/>
        <v>Saturday</v>
      </c>
      <c r="Y5119" s="2">
        <v>0.78218750000000004</v>
      </c>
      <c r="Z5119" s="2">
        <f t="shared" si="715"/>
        <v>0.79166666666666663</v>
      </c>
      <c r="AA5119">
        <f>1</f>
        <v>1</v>
      </c>
      <c r="AB5119" s="1">
        <v>42826</v>
      </c>
      <c r="AC5119" s="13">
        <f t="shared" si="716"/>
        <v>42826</v>
      </c>
      <c r="AD5119" s="14">
        <f t="shared" si="717"/>
        <v>42826</v>
      </c>
      <c r="AE5119" s="1" t="str">
        <f t="shared" si="718"/>
        <v>Saturday</v>
      </c>
      <c r="AF5119" s="2">
        <v>0.8108912037037036</v>
      </c>
      <c r="AG5119" s="2">
        <f t="shared" si="719"/>
        <v>0.79166666666666663</v>
      </c>
      <c r="AH5119" t="s">
        <v>23</v>
      </c>
    </row>
    <row r="5120" spans="1:34" x14ac:dyDescent="0.25">
      <c r="A5120">
        <v>1373301</v>
      </c>
      <c r="B5120" t="s">
        <v>29</v>
      </c>
      <c r="C5120" t="s">
        <v>121</v>
      </c>
      <c r="D5120" t="s">
        <v>31</v>
      </c>
      <c r="E5120">
        <v>53092</v>
      </c>
      <c r="F5120" t="s">
        <v>20</v>
      </c>
      <c r="G5120" t="s">
        <v>32</v>
      </c>
      <c r="H5120">
        <v>47</v>
      </c>
      <c r="I5120" t="s">
        <v>24</v>
      </c>
      <c r="J5120">
        <f>VLOOKUP(I5120,Key!$A$1:$C$73,2,FALSE)</f>
        <v>43.074655999999997</v>
      </c>
      <c r="K5120">
        <f>VLOOKUP(I5120,Key!$A$1:$C$73,3,FALSE)</f>
        <v>-87.889011999999994</v>
      </c>
      <c r="L5120" t="s">
        <v>80</v>
      </c>
      <c r="M5120">
        <f>VLOOKUP(L5120,Key!$A$1:$C$73,2,FALSE)</f>
        <v>43.060250000000003</v>
      </c>
      <c r="N5120">
        <f>VLOOKUP(L5120,Key!$A$1:$C$73,3,FALSE)</f>
        <v>-87.892169999999993</v>
      </c>
      <c r="O5120">
        <v>8</v>
      </c>
      <c r="P5120">
        <v>0</v>
      </c>
      <c r="Q5120">
        <v>1.2</v>
      </c>
      <c r="R5120">
        <v>1.1000000000000001</v>
      </c>
      <c r="S5120">
        <v>48</v>
      </c>
      <c r="T5120">
        <f t="shared" si="711"/>
        <v>-1</v>
      </c>
      <c r="U5120" s="1">
        <v>42827</v>
      </c>
      <c r="V5120" s="13">
        <f t="shared" si="712"/>
        <v>42826</v>
      </c>
      <c r="W5120" s="14">
        <f t="shared" si="713"/>
        <v>42827</v>
      </c>
      <c r="X5120" s="1" t="str">
        <f t="shared" si="714"/>
        <v>Sunday</v>
      </c>
      <c r="Y5120" s="2">
        <v>9.8993055555555556E-2</v>
      </c>
      <c r="Z5120" s="2">
        <f t="shared" si="715"/>
        <v>8.3333333333333329E-2</v>
      </c>
      <c r="AA5120">
        <f>1</f>
        <v>1</v>
      </c>
      <c r="AB5120" s="1">
        <v>42827</v>
      </c>
      <c r="AC5120" s="13">
        <f t="shared" si="716"/>
        <v>42826</v>
      </c>
      <c r="AD5120" s="14">
        <f t="shared" si="717"/>
        <v>42827</v>
      </c>
      <c r="AE5120" s="1" t="str">
        <f t="shared" si="718"/>
        <v>Sunday</v>
      </c>
      <c r="AF5120" s="2">
        <v>0.10467592592592594</v>
      </c>
      <c r="AG5120" s="2">
        <f t="shared" si="719"/>
        <v>0.125</v>
      </c>
      <c r="AH5120" t="s">
        <v>23</v>
      </c>
    </row>
    <row r="5121" spans="1:34" x14ac:dyDescent="0.25">
      <c r="A5121">
        <v>1472269</v>
      </c>
      <c r="B5121" t="s">
        <v>29</v>
      </c>
      <c r="C5121" t="s">
        <v>148</v>
      </c>
      <c r="D5121" t="s">
        <v>31</v>
      </c>
      <c r="E5121">
        <v>53213</v>
      </c>
      <c r="F5121" t="s">
        <v>20</v>
      </c>
      <c r="G5121" t="s">
        <v>97</v>
      </c>
      <c r="H5121">
        <v>114</v>
      </c>
      <c r="I5121" t="s">
        <v>36</v>
      </c>
      <c r="J5121">
        <f>VLOOKUP(I5121,Key!$A$1:$C$73,2,FALSE)</f>
        <v>43.03519</v>
      </c>
      <c r="K5121">
        <f>VLOOKUP(I5121,Key!$A$1:$C$73,3,FALSE)</f>
        <v>-87.907390000000007</v>
      </c>
      <c r="L5121" t="s">
        <v>36</v>
      </c>
      <c r="M5121">
        <f>VLOOKUP(L5121,Key!$A$1:$C$73,2,FALSE)</f>
        <v>43.03519</v>
      </c>
      <c r="N5121">
        <f>VLOOKUP(L5121,Key!$A$1:$C$73,3,FALSE)</f>
        <v>-87.907390000000007</v>
      </c>
      <c r="O5121">
        <v>60</v>
      </c>
      <c r="P5121">
        <v>4</v>
      </c>
      <c r="Q5121">
        <v>9</v>
      </c>
      <c r="R5121">
        <v>8.6</v>
      </c>
      <c r="S5121">
        <v>360</v>
      </c>
      <c r="T5121">
        <f t="shared" si="711"/>
        <v>-1</v>
      </c>
      <c r="U5121" s="1">
        <v>42827</v>
      </c>
      <c r="V5121" s="13">
        <f t="shared" si="712"/>
        <v>42826</v>
      </c>
      <c r="W5121" s="14">
        <f t="shared" si="713"/>
        <v>42827</v>
      </c>
      <c r="X5121" s="1" t="str">
        <f t="shared" si="714"/>
        <v>Sunday</v>
      </c>
      <c r="Y5121" s="2">
        <v>0.52276620370370364</v>
      </c>
      <c r="Z5121" s="2">
        <f t="shared" si="715"/>
        <v>0.54166666666666663</v>
      </c>
      <c r="AA5121">
        <f>1</f>
        <v>1</v>
      </c>
      <c r="AB5121" s="1">
        <v>42827</v>
      </c>
      <c r="AC5121" s="13">
        <f t="shared" si="716"/>
        <v>42826</v>
      </c>
      <c r="AD5121" s="14">
        <f t="shared" si="717"/>
        <v>42827</v>
      </c>
      <c r="AE5121" s="1" t="str">
        <f t="shared" si="718"/>
        <v>Sunday</v>
      </c>
      <c r="AF5121" s="2">
        <v>0.56412037037037044</v>
      </c>
      <c r="AG5121" s="2">
        <f t="shared" si="719"/>
        <v>0.58333333333333326</v>
      </c>
      <c r="AH5121" t="s">
        <v>25</v>
      </c>
    </row>
    <row r="5122" spans="1:34" x14ac:dyDescent="0.25">
      <c r="A5122">
        <v>1435377</v>
      </c>
      <c r="B5122" t="s">
        <v>29</v>
      </c>
      <c r="C5122" t="s">
        <v>47</v>
      </c>
      <c r="D5122" t="s">
        <v>31</v>
      </c>
      <c r="E5122">
        <v>53233</v>
      </c>
      <c r="F5122" t="s">
        <v>20</v>
      </c>
      <c r="G5122" t="s">
        <v>32</v>
      </c>
      <c r="H5122">
        <v>11</v>
      </c>
      <c r="I5122" t="s">
        <v>78</v>
      </c>
      <c r="J5122">
        <f>VLOOKUP(I5122,Key!$A$1:$C$73,2,FALSE)</f>
        <v>43.048200000000001</v>
      </c>
      <c r="K5122">
        <f>VLOOKUP(I5122,Key!$A$1:$C$73,3,FALSE)</f>
        <v>-87.900859999999994</v>
      </c>
      <c r="L5122" t="s">
        <v>84</v>
      </c>
      <c r="M5122">
        <f>VLOOKUP(L5122,Key!$A$1:$C$73,2,FALSE)</f>
        <v>43.040154000000001</v>
      </c>
      <c r="N5122">
        <f>VLOOKUP(L5122,Key!$A$1:$C$73,3,FALSE)</f>
        <v>-87.932113000000001</v>
      </c>
      <c r="O5122">
        <v>16</v>
      </c>
      <c r="P5122">
        <v>0</v>
      </c>
      <c r="Q5122">
        <v>2.4</v>
      </c>
      <c r="R5122">
        <v>2.2999999999999998</v>
      </c>
      <c r="S5122">
        <v>96</v>
      </c>
      <c r="T5122">
        <f t="shared" ref="T5122:T5185" si="720">-1</f>
        <v>-1</v>
      </c>
      <c r="U5122" s="1">
        <v>42827</v>
      </c>
      <c r="V5122" s="13">
        <f t="shared" ref="V5122:V5185" si="721">DATE(YEAR(U5122), MONTH(U5122), 1)</f>
        <v>42826</v>
      </c>
      <c r="W5122" s="14">
        <f t="shared" ref="W5122:W5185" si="722">U5122</f>
        <v>42827</v>
      </c>
      <c r="X5122" s="1" t="str">
        <f t="shared" ref="X5122:X5185" si="723">TEXT(W5122,"dddd")</f>
        <v>Sunday</v>
      </c>
      <c r="Y5122" s="2">
        <v>0.60298611111111111</v>
      </c>
      <c r="Z5122" s="2">
        <f t="shared" ref="Z5122:Z5185" si="724">MROUND(Y5122, "1:00")</f>
        <v>0.58333333333333326</v>
      </c>
      <c r="AA5122">
        <f>1</f>
        <v>1</v>
      </c>
      <c r="AB5122" s="1">
        <v>42827</v>
      </c>
      <c r="AC5122" s="13">
        <f t="shared" ref="AC5122:AC5185" si="725">DATE(YEAR(AB5122), MONTH(AB5122), 1)</f>
        <v>42826</v>
      </c>
      <c r="AD5122" s="14">
        <f t="shared" ref="AD5122:AD5185" si="726">AB5122</f>
        <v>42827</v>
      </c>
      <c r="AE5122" s="1" t="str">
        <f t="shared" ref="AE5122:AE5185" si="727">TEXT(AD5122,"dddd")</f>
        <v>Sunday</v>
      </c>
      <c r="AF5122" s="2">
        <v>0.61454861111111114</v>
      </c>
      <c r="AG5122" s="2">
        <f t="shared" ref="AG5122:AG5185" si="728">MROUND(AF5122, "1:00")</f>
        <v>0.625</v>
      </c>
      <c r="AH5122" t="s">
        <v>23</v>
      </c>
    </row>
    <row r="5123" spans="1:34" x14ac:dyDescent="0.25">
      <c r="A5123">
        <v>1408049</v>
      </c>
      <c r="B5123" t="s">
        <v>29</v>
      </c>
      <c r="C5123" t="s">
        <v>47</v>
      </c>
      <c r="D5123" t="s">
        <v>31</v>
      </c>
      <c r="E5123">
        <v>53202</v>
      </c>
      <c r="F5123" t="s">
        <v>20</v>
      </c>
      <c r="G5123" t="s">
        <v>32</v>
      </c>
      <c r="H5123">
        <v>5418</v>
      </c>
      <c r="I5123" t="s">
        <v>39</v>
      </c>
      <c r="J5123">
        <f>VLOOKUP(I5123,Key!$A$1:$C$73,2,FALSE)</f>
        <v>43.031480000000002</v>
      </c>
      <c r="K5123">
        <f>VLOOKUP(I5123,Key!$A$1:$C$73,3,FALSE)</f>
        <v>-87.908169999999998</v>
      </c>
      <c r="L5123" t="s">
        <v>39</v>
      </c>
      <c r="M5123">
        <f>VLOOKUP(L5123,Key!$A$1:$C$73,2,FALSE)</f>
        <v>43.031480000000002</v>
      </c>
      <c r="N5123">
        <f>VLOOKUP(L5123,Key!$A$1:$C$73,3,FALSE)</f>
        <v>-87.908169999999998</v>
      </c>
      <c r="O5123">
        <v>19</v>
      </c>
      <c r="P5123">
        <v>0</v>
      </c>
      <c r="Q5123">
        <v>2.9</v>
      </c>
      <c r="R5123">
        <v>2.7</v>
      </c>
      <c r="S5123">
        <v>114</v>
      </c>
      <c r="T5123">
        <f t="shared" si="720"/>
        <v>-1</v>
      </c>
      <c r="U5123" s="1">
        <v>42827</v>
      </c>
      <c r="V5123" s="13">
        <f t="shared" si="721"/>
        <v>42826</v>
      </c>
      <c r="W5123" s="14">
        <f t="shared" si="722"/>
        <v>42827</v>
      </c>
      <c r="X5123" s="1" t="str">
        <f t="shared" si="723"/>
        <v>Sunday</v>
      </c>
      <c r="Y5123" s="2">
        <v>0.70149305555555552</v>
      </c>
      <c r="Z5123" s="2">
        <f t="shared" si="724"/>
        <v>0.70833333333333326</v>
      </c>
      <c r="AA5123">
        <f>1</f>
        <v>1</v>
      </c>
      <c r="AB5123" s="1">
        <v>42827</v>
      </c>
      <c r="AC5123" s="13">
        <f t="shared" si="725"/>
        <v>42826</v>
      </c>
      <c r="AD5123" s="14">
        <f t="shared" si="726"/>
        <v>42827</v>
      </c>
      <c r="AE5123" s="1" t="str">
        <f t="shared" si="727"/>
        <v>Sunday</v>
      </c>
      <c r="AF5123" s="2">
        <v>0.71520833333333333</v>
      </c>
      <c r="AG5123" s="2">
        <f t="shared" si="728"/>
        <v>0.70833333333333326</v>
      </c>
      <c r="AH5123" t="s">
        <v>25</v>
      </c>
    </row>
    <row r="5124" spans="1:34" x14ac:dyDescent="0.25">
      <c r="A5124">
        <v>825934</v>
      </c>
      <c r="B5124" t="s">
        <v>29</v>
      </c>
      <c r="C5124" t="s">
        <v>47</v>
      </c>
      <c r="D5124" t="s">
        <v>31</v>
      </c>
      <c r="E5124">
        <v>53208</v>
      </c>
      <c r="F5124" t="s">
        <v>20</v>
      </c>
      <c r="G5124" t="s">
        <v>32</v>
      </c>
      <c r="H5124">
        <v>994</v>
      </c>
      <c r="I5124" t="s">
        <v>52</v>
      </c>
      <c r="J5124">
        <f>VLOOKUP(I5124,Key!$A$1:$C$73,2,FALSE)</f>
        <v>43.042490000000001</v>
      </c>
      <c r="K5124">
        <f>VLOOKUP(I5124,Key!$A$1:$C$73,3,FALSE)</f>
        <v>-87.909959999999998</v>
      </c>
      <c r="L5124" t="s">
        <v>34</v>
      </c>
      <c r="M5124">
        <f>VLOOKUP(L5124,Key!$A$1:$C$73,2,FALSE)</f>
        <v>43.05097</v>
      </c>
      <c r="N5124">
        <f>VLOOKUP(L5124,Key!$A$1:$C$73,3,FALSE)</f>
        <v>-87.906440000000003</v>
      </c>
      <c r="O5124">
        <v>5</v>
      </c>
      <c r="P5124">
        <v>0</v>
      </c>
      <c r="Q5124">
        <v>0.8</v>
      </c>
      <c r="R5124">
        <v>0.7</v>
      </c>
      <c r="S5124">
        <v>30</v>
      </c>
      <c r="T5124">
        <f t="shared" si="720"/>
        <v>-1</v>
      </c>
      <c r="U5124" s="1">
        <v>42828</v>
      </c>
      <c r="V5124" s="13">
        <f t="shared" si="721"/>
        <v>42826</v>
      </c>
      <c r="W5124" s="14">
        <f t="shared" si="722"/>
        <v>42828</v>
      </c>
      <c r="X5124" s="1" t="str">
        <f t="shared" si="723"/>
        <v>Monday</v>
      </c>
      <c r="Y5124" s="2">
        <v>0.56049768518518517</v>
      </c>
      <c r="Z5124" s="2">
        <f t="shared" si="724"/>
        <v>0.54166666666666663</v>
      </c>
      <c r="AA5124">
        <f>1</f>
        <v>1</v>
      </c>
      <c r="AB5124" s="1">
        <v>42828</v>
      </c>
      <c r="AC5124" s="13">
        <f t="shared" si="725"/>
        <v>42826</v>
      </c>
      <c r="AD5124" s="14">
        <f t="shared" si="726"/>
        <v>42828</v>
      </c>
      <c r="AE5124" s="1" t="str">
        <f t="shared" si="727"/>
        <v>Monday</v>
      </c>
      <c r="AF5124" s="2">
        <v>0.56447916666666664</v>
      </c>
      <c r="AG5124" s="2">
        <f t="shared" si="728"/>
        <v>0.58333333333333326</v>
      </c>
      <c r="AH5124" t="s">
        <v>23</v>
      </c>
    </row>
    <row r="5125" spans="1:34" x14ac:dyDescent="0.25">
      <c r="A5125">
        <v>1466945</v>
      </c>
      <c r="B5125" t="s">
        <v>29</v>
      </c>
      <c r="C5125" t="s">
        <v>47</v>
      </c>
      <c r="D5125" t="s">
        <v>31</v>
      </c>
      <c r="E5125">
        <v>53211</v>
      </c>
      <c r="F5125" t="s">
        <v>20</v>
      </c>
      <c r="G5125" t="s">
        <v>32</v>
      </c>
      <c r="H5125">
        <v>242</v>
      </c>
      <c r="I5125" t="s">
        <v>21</v>
      </c>
      <c r="J5125">
        <f>VLOOKUP(I5125,Key!$A$1:$C$73,2,FALSE)</f>
        <v>43.074890000000003</v>
      </c>
      <c r="K5125">
        <f>VLOOKUP(I5125,Key!$A$1:$C$73,3,FALSE)</f>
        <v>-87.882810000000006</v>
      </c>
      <c r="L5125" t="s">
        <v>64</v>
      </c>
      <c r="M5125">
        <f>VLOOKUP(L5125,Key!$A$1:$C$73,2,FALSE)</f>
        <v>43.069021999999997</v>
      </c>
      <c r="N5125">
        <f>VLOOKUP(L5125,Key!$A$1:$C$73,3,FALSE)</f>
        <v>-87.887940999999998</v>
      </c>
      <c r="O5125">
        <v>42</v>
      </c>
      <c r="P5125">
        <v>0</v>
      </c>
      <c r="Q5125">
        <v>6.3</v>
      </c>
      <c r="R5125">
        <v>6</v>
      </c>
      <c r="S5125">
        <v>252</v>
      </c>
      <c r="T5125">
        <f t="shared" si="720"/>
        <v>-1</v>
      </c>
      <c r="U5125" s="1">
        <v>42828</v>
      </c>
      <c r="V5125" s="13">
        <f t="shared" si="721"/>
        <v>42826</v>
      </c>
      <c r="W5125" s="14">
        <f t="shared" si="722"/>
        <v>42828</v>
      </c>
      <c r="X5125" s="1" t="str">
        <f t="shared" si="723"/>
        <v>Monday</v>
      </c>
      <c r="Y5125" s="2">
        <v>0.58934027777777775</v>
      </c>
      <c r="Z5125" s="2">
        <f t="shared" si="724"/>
        <v>0.58333333333333326</v>
      </c>
      <c r="AA5125">
        <f>1</f>
        <v>1</v>
      </c>
      <c r="AB5125" s="1">
        <v>42828</v>
      </c>
      <c r="AC5125" s="13">
        <f t="shared" si="725"/>
        <v>42826</v>
      </c>
      <c r="AD5125" s="14">
        <f t="shared" si="726"/>
        <v>42828</v>
      </c>
      <c r="AE5125" s="1" t="str">
        <f t="shared" si="727"/>
        <v>Monday</v>
      </c>
      <c r="AF5125" s="2">
        <v>0.61821759259259257</v>
      </c>
      <c r="AG5125" s="2">
        <f t="shared" si="728"/>
        <v>0.625</v>
      </c>
      <c r="AH5125" t="s">
        <v>23</v>
      </c>
    </row>
    <row r="5126" spans="1:34" x14ac:dyDescent="0.25">
      <c r="A5126">
        <v>1092313</v>
      </c>
      <c r="B5126" t="s">
        <v>29</v>
      </c>
      <c r="C5126" t="s">
        <v>47</v>
      </c>
      <c r="D5126" t="s">
        <v>31</v>
      </c>
      <c r="E5126">
        <v>53211</v>
      </c>
      <c r="F5126" t="s">
        <v>20</v>
      </c>
      <c r="G5126" t="s">
        <v>32</v>
      </c>
      <c r="H5126">
        <v>976</v>
      </c>
      <c r="I5126" t="s">
        <v>64</v>
      </c>
      <c r="J5126">
        <f>VLOOKUP(I5126,Key!$A$1:$C$73,2,FALSE)</f>
        <v>43.069021999999997</v>
      </c>
      <c r="K5126">
        <f>VLOOKUP(I5126,Key!$A$1:$C$73,3,FALSE)</f>
        <v>-87.887940999999998</v>
      </c>
      <c r="L5126" t="s">
        <v>63</v>
      </c>
      <c r="M5126">
        <f>VLOOKUP(L5126,Key!$A$1:$C$73,2,FALSE)</f>
        <v>43.066893999999998</v>
      </c>
      <c r="N5126">
        <f>VLOOKUP(L5126,Key!$A$1:$C$73,3,FALSE)</f>
        <v>-87.877936000000005</v>
      </c>
      <c r="O5126">
        <v>36</v>
      </c>
      <c r="P5126">
        <v>0</v>
      </c>
      <c r="Q5126">
        <v>5.4</v>
      </c>
      <c r="R5126">
        <v>5.0999999999999996</v>
      </c>
      <c r="S5126">
        <v>216</v>
      </c>
      <c r="T5126">
        <f t="shared" si="720"/>
        <v>-1</v>
      </c>
      <c r="U5126" s="1">
        <v>42828</v>
      </c>
      <c r="V5126" s="13">
        <f t="shared" si="721"/>
        <v>42826</v>
      </c>
      <c r="W5126" s="14">
        <f t="shared" si="722"/>
        <v>42828</v>
      </c>
      <c r="X5126" s="1" t="str">
        <f t="shared" si="723"/>
        <v>Monday</v>
      </c>
      <c r="Y5126" s="2">
        <v>0.62031249999999993</v>
      </c>
      <c r="Z5126" s="2">
        <f t="shared" si="724"/>
        <v>0.625</v>
      </c>
      <c r="AA5126">
        <f>1</f>
        <v>1</v>
      </c>
      <c r="AB5126" s="1">
        <v>42828</v>
      </c>
      <c r="AC5126" s="13">
        <f t="shared" si="725"/>
        <v>42826</v>
      </c>
      <c r="AD5126" s="14">
        <f t="shared" si="726"/>
        <v>42828</v>
      </c>
      <c r="AE5126" s="1" t="str">
        <f t="shared" si="727"/>
        <v>Monday</v>
      </c>
      <c r="AF5126" s="2">
        <v>0.64546296296296302</v>
      </c>
      <c r="AG5126" s="2">
        <f t="shared" si="728"/>
        <v>0.625</v>
      </c>
      <c r="AH5126" t="s">
        <v>23</v>
      </c>
    </row>
    <row r="5127" spans="1:34" x14ac:dyDescent="0.25">
      <c r="A5127">
        <v>1408049</v>
      </c>
      <c r="B5127" t="s">
        <v>29</v>
      </c>
      <c r="C5127" t="s">
        <v>47</v>
      </c>
      <c r="D5127" t="s">
        <v>31</v>
      </c>
      <c r="E5127">
        <v>53202</v>
      </c>
      <c r="F5127" t="s">
        <v>20</v>
      </c>
      <c r="G5127" t="s">
        <v>32</v>
      </c>
      <c r="H5127">
        <v>114</v>
      </c>
      <c r="I5127" t="s">
        <v>36</v>
      </c>
      <c r="J5127">
        <f>VLOOKUP(I5127,Key!$A$1:$C$73,2,FALSE)</f>
        <v>43.03519</v>
      </c>
      <c r="K5127">
        <f>VLOOKUP(I5127,Key!$A$1:$C$73,3,FALSE)</f>
        <v>-87.907390000000007</v>
      </c>
      <c r="L5127" t="s">
        <v>26</v>
      </c>
      <c r="M5127">
        <f>VLOOKUP(L5127,Key!$A$1:$C$73,2,FALSE)</f>
        <v>43.034619999999997</v>
      </c>
      <c r="N5127">
        <f>VLOOKUP(L5127,Key!$A$1:$C$73,3,FALSE)</f>
        <v>-87.917500000000004</v>
      </c>
      <c r="O5127">
        <v>7</v>
      </c>
      <c r="P5127">
        <v>0</v>
      </c>
      <c r="Q5127">
        <v>1.1000000000000001</v>
      </c>
      <c r="R5127">
        <v>1</v>
      </c>
      <c r="S5127">
        <v>42</v>
      </c>
      <c r="T5127">
        <f t="shared" si="720"/>
        <v>-1</v>
      </c>
      <c r="U5127" s="1">
        <v>42829</v>
      </c>
      <c r="V5127" s="13">
        <f t="shared" si="721"/>
        <v>42826</v>
      </c>
      <c r="W5127" s="14">
        <f t="shared" si="722"/>
        <v>42829</v>
      </c>
      <c r="X5127" s="1" t="str">
        <f t="shared" si="723"/>
        <v>Tuesday</v>
      </c>
      <c r="Y5127" s="2">
        <v>0.2754050925925926</v>
      </c>
      <c r="Z5127" s="2">
        <f t="shared" si="724"/>
        <v>0.29166666666666663</v>
      </c>
      <c r="AA5127">
        <f>1</f>
        <v>1</v>
      </c>
      <c r="AB5127" s="1">
        <v>42829</v>
      </c>
      <c r="AC5127" s="13">
        <f t="shared" si="725"/>
        <v>42826</v>
      </c>
      <c r="AD5127" s="14">
        <f t="shared" si="726"/>
        <v>42829</v>
      </c>
      <c r="AE5127" s="1" t="str">
        <f t="shared" si="727"/>
        <v>Tuesday</v>
      </c>
      <c r="AF5127" s="2">
        <v>0.2799537037037037</v>
      </c>
      <c r="AG5127" s="2">
        <f t="shared" si="728"/>
        <v>0.29166666666666663</v>
      </c>
      <c r="AH5127" t="s">
        <v>23</v>
      </c>
    </row>
    <row r="5128" spans="1:34" x14ac:dyDescent="0.25">
      <c r="A5128">
        <v>1260485</v>
      </c>
      <c r="B5128" t="s">
        <v>29</v>
      </c>
      <c r="C5128" t="s">
        <v>58</v>
      </c>
      <c r="D5128" t="s">
        <v>31</v>
      </c>
      <c r="E5128">
        <v>53211</v>
      </c>
      <c r="F5128" t="s">
        <v>20</v>
      </c>
      <c r="G5128" t="s">
        <v>32</v>
      </c>
      <c r="H5128">
        <v>11080</v>
      </c>
      <c r="I5128" t="s">
        <v>78</v>
      </c>
      <c r="J5128">
        <f>VLOOKUP(I5128,Key!$A$1:$C$73,2,FALSE)</f>
        <v>43.048200000000001</v>
      </c>
      <c r="K5128">
        <f>VLOOKUP(I5128,Key!$A$1:$C$73,3,FALSE)</f>
        <v>-87.900859999999994</v>
      </c>
      <c r="L5128" t="s">
        <v>44</v>
      </c>
      <c r="M5128">
        <f>VLOOKUP(L5128,Key!$A$1:$C$73,2,FALSE)</f>
        <v>43.03886</v>
      </c>
      <c r="N5128">
        <f>VLOOKUP(L5128,Key!$A$1:$C$73,3,FALSE)</f>
        <v>-87.902720000000002</v>
      </c>
      <c r="O5128">
        <v>5</v>
      </c>
      <c r="P5128">
        <v>0</v>
      </c>
      <c r="Q5128">
        <v>0.8</v>
      </c>
      <c r="R5128">
        <v>0.7</v>
      </c>
      <c r="S5128">
        <v>30</v>
      </c>
      <c r="T5128">
        <f t="shared" si="720"/>
        <v>-1</v>
      </c>
      <c r="U5128" s="1">
        <v>42829</v>
      </c>
      <c r="V5128" s="13">
        <f t="shared" si="721"/>
        <v>42826</v>
      </c>
      <c r="W5128" s="14">
        <f t="shared" si="722"/>
        <v>42829</v>
      </c>
      <c r="X5128" s="1" t="str">
        <f t="shared" si="723"/>
        <v>Tuesday</v>
      </c>
      <c r="Y5128" s="2">
        <v>0.32929398148148148</v>
      </c>
      <c r="Z5128" s="2">
        <f t="shared" si="724"/>
        <v>0.33333333333333331</v>
      </c>
      <c r="AA5128">
        <f>1</f>
        <v>1</v>
      </c>
      <c r="AB5128" s="1">
        <v>42829</v>
      </c>
      <c r="AC5128" s="13">
        <f t="shared" si="725"/>
        <v>42826</v>
      </c>
      <c r="AD5128" s="14">
        <f t="shared" si="726"/>
        <v>42829</v>
      </c>
      <c r="AE5128" s="1" t="str">
        <f t="shared" si="727"/>
        <v>Tuesday</v>
      </c>
      <c r="AF5128" s="2">
        <v>0.33302083333333332</v>
      </c>
      <c r="AG5128" s="2">
        <f t="shared" si="728"/>
        <v>0.33333333333333331</v>
      </c>
      <c r="AH5128" t="s">
        <v>23</v>
      </c>
    </row>
    <row r="5129" spans="1:34" x14ac:dyDescent="0.25">
      <c r="A5129">
        <v>1351368</v>
      </c>
      <c r="B5129" t="s">
        <v>29</v>
      </c>
      <c r="C5129" t="s">
        <v>47</v>
      </c>
      <c r="D5129" t="s">
        <v>31</v>
      </c>
      <c r="E5129">
        <v>53202</v>
      </c>
      <c r="F5129" t="s">
        <v>20</v>
      </c>
      <c r="G5129" t="s">
        <v>32</v>
      </c>
      <c r="H5129">
        <v>91</v>
      </c>
      <c r="I5129" t="s">
        <v>21</v>
      </c>
      <c r="J5129">
        <f>VLOOKUP(I5129,Key!$A$1:$C$73,2,FALSE)</f>
        <v>43.074890000000003</v>
      </c>
      <c r="K5129">
        <f>VLOOKUP(I5129,Key!$A$1:$C$73,3,FALSE)</f>
        <v>-87.882810000000006</v>
      </c>
      <c r="L5129" t="s">
        <v>62</v>
      </c>
      <c r="M5129">
        <f>VLOOKUP(L5129,Key!$A$1:$C$73,2,FALSE)</f>
        <v>43.052460000000004</v>
      </c>
      <c r="N5129">
        <f>VLOOKUP(L5129,Key!$A$1:$C$73,3,FALSE)</f>
        <v>-87.891000000000005</v>
      </c>
      <c r="O5129">
        <v>12</v>
      </c>
      <c r="P5129">
        <v>0</v>
      </c>
      <c r="Q5129">
        <v>1.8</v>
      </c>
      <c r="R5129">
        <v>1.7</v>
      </c>
      <c r="S5129">
        <v>72</v>
      </c>
      <c r="T5129">
        <f t="shared" si="720"/>
        <v>-1</v>
      </c>
      <c r="U5129" s="1">
        <v>42829</v>
      </c>
      <c r="V5129" s="13">
        <f t="shared" si="721"/>
        <v>42826</v>
      </c>
      <c r="W5129" s="14">
        <f t="shared" si="722"/>
        <v>42829</v>
      </c>
      <c r="X5129" s="1" t="str">
        <f t="shared" si="723"/>
        <v>Tuesday</v>
      </c>
      <c r="Y5129" s="2">
        <v>0.5042592592592593</v>
      </c>
      <c r="Z5129" s="2">
        <f t="shared" si="724"/>
        <v>0.5</v>
      </c>
      <c r="AA5129">
        <f>1</f>
        <v>1</v>
      </c>
      <c r="AB5129" s="1">
        <v>42829</v>
      </c>
      <c r="AC5129" s="13">
        <f t="shared" si="725"/>
        <v>42826</v>
      </c>
      <c r="AD5129" s="14">
        <f t="shared" si="726"/>
        <v>42829</v>
      </c>
      <c r="AE5129" s="1" t="str">
        <f t="shared" si="727"/>
        <v>Tuesday</v>
      </c>
      <c r="AF5129" s="2">
        <v>0.51284722222222223</v>
      </c>
      <c r="AG5129" s="2">
        <f t="shared" si="728"/>
        <v>0.5</v>
      </c>
      <c r="AH5129" t="s">
        <v>23</v>
      </c>
    </row>
    <row r="5130" spans="1:34" x14ac:dyDescent="0.25">
      <c r="A5130">
        <v>1335612</v>
      </c>
      <c r="B5130" t="s">
        <v>29</v>
      </c>
      <c r="C5130" t="s">
        <v>47</v>
      </c>
      <c r="D5130" t="s">
        <v>31</v>
      </c>
      <c r="E5130">
        <v>53211</v>
      </c>
      <c r="F5130" t="s">
        <v>20</v>
      </c>
      <c r="G5130" t="s">
        <v>32</v>
      </c>
      <c r="H5130">
        <v>5438</v>
      </c>
      <c r="I5130" t="s">
        <v>79</v>
      </c>
      <c r="J5130">
        <f>VLOOKUP(I5130,Key!$A$1:$C$73,2,FALSE)</f>
        <v>43.04804</v>
      </c>
      <c r="K5130">
        <f>VLOOKUP(I5130,Key!$A$1:$C$73,3,FALSE)</f>
        <v>-87.896720000000002</v>
      </c>
      <c r="L5130" t="s">
        <v>62</v>
      </c>
      <c r="M5130">
        <f>VLOOKUP(L5130,Key!$A$1:$C$73,2,FALSE)</f>
        <v>43.052460000000004</v>
      </c>
      <c r="N5130">
        <f>VLOOKUP(L5130,Key!$A$1:$C$73,3,FALSE)</f>
        <v>-87.891000000000005</v>
      </c>
      <c r="O5130">
        <v>3</v>
      </c>
      <c r="P5130">
        <v>0</v>
      </c>
      <c r="Q5130">
        <v>0.5</v>
      </c>
      <c r="R5130">
        <v>0.4</v>
      </c>
      <c r="S5130">
        <v>18</v>
      </c>
      <c r="T5130">
        <f t="shared" si="720"/>
        <v>-1</v>
      </c>
      <c r="U5130" s="1">
        <v>42829</v>
      </c>
      <c r="V5130" s="13">
        <f t="shared" si="721"/>
        <v>42826</v>
      </c>
      <c r="W5130" s="14">
        <f t="shared" si="722"/>
        <v>42829</v>
      </c>
      <c r="X5130" s="1" t="str">
        <f t="shared" si="723"/>
        <v>Tuesday</v>
      </c>
      <c r="Y5130" s="2">
        <v>0.6999305555555555</v>
      </c>
      <c r="Z5130" s="2">
        <f t="shared" si="724"/>
        <v>0.70833333333333326</v>
      </c>
      <c r="AA5130">
        <f>1</f>
        <v>1</v>
      </c>
      <c r="AB5130" s="1">
        <v>42829</v>
      </c>
      <c r="AC5130" s="13">
        <f t="shared" si="725"/>
        <v>42826</v>
      </c>
      <c r="AD5130" s="14">
        <f t="shared" si="726"/>
        <v>42829</v>
      </c>
      <c r="AE5130" s="1" t="str">
        <f t="shared" si="727"/>
        <v>Tuesday</v>
      </c>
      <c r="AF5130" s="2">
        <v>0.70196759259259256</v>
      </c>
      <c r="AG5130" s="2">
        <f t="shared" si="728"/>
        <v>0.70833333333333326</v>
      </c>
      <c r="AH5130" t="s">
        <v>23</v>
      </c>
    </row>
    <row r="5131" spans="1:34" x14ac:dyDescent="0.25">
      <c r="A5131">
        <v>1417084</v>
      </c>
      <c r="B5131" t="s">
        <v>29</v>
      </c>
      <c r="C5131" t="s">
        <v>133</v>
      </c>
      <c r="D5131" t="s">
        <v>31</v>
      </c>
      <c r="E5131">
        <v>53188</v>
      </c>
      <c r="F5131" t="s">
        <v>20</v>
      </c>
      <c r="G5131" t="s">
        <v>32</v>
      </c>
      <c r="H5131">
        <v>23</v>
      </c>
      <c r="I5131" t="s">
        <v>21</v>
      </c>
      <c r="J5131">
        <f>VLOOKUP(I5131,Key!$A$1:$C$73,2,FALSE)</f>
        <v>43.074890000000003</v>
      </c>
      <c r="K5131">
        <f>VLOOKUP(I5131,Key!$A$1:$C$73,3,FALSE)</f>
        <v>-87.882810000000006</v>
      </c>
      <c r="L5131" t="s">
        <v>65</v>
      </c>
      <c r="M5131">
        <f>VLOOKUP(L5131,Key!$A$1:$C$73,2,FALSE)</f>
        <v>43.077359999999999</v>
      </c>
      <c r="N5131">
        <f>VLOOKUP(L5131,Key!$A$1:$C$73,3,FALSE)</f>
        <v>-87.880769999999998</v>
      </c>
      <c r="O5131">
        <v>65</v>
      </c>
      <c r="P5131">
        <v>3</v>
      </c>
      <c r="Q5131">
        <v>9.8000000000000007</v>
      </c>
      <c r="R5131">
        <v>9.3000000000000007</v>
      </c>
      <c r="S5131">
        <v>390</v>
      </c>
      <c r="T5131">
        <f t="shared" si="720"/>
        <v>-1</v>
      </c>
      <c r="U5131" s="1">
        <v>42829</v>
      </c>
      <c r="V5131" s="13">
        <f t="shared" si="721"/>
        <v>42826</v>
      </c>
      <c r="W5131" s="14">
        <f t="shared" si="722"/>
        <v>42829</v>
      </c>
      <c r="X5131" s="1" t="str">
        <f t="shared" si="723"/>
        <v>Tuesday</v>
      </c>
      <c r="Y5131" s="2">
        <v>0.71542824074074074</v>
      </c>
      <c r="Z5131" s="2">
        <f t="shared" si="724"/>
        <v>0.70833333333333326</v>
      </c>
      <c r="AA5131">
        <f>1</f>
        <v>1</v>
      </c>
      <c r="AB5131" s="1">
        <v>42829</v>
      </c>
      <c r="AC5131" s="13">
        <f t="shared" si="725"/>
        <v>42826</v>
      </c>
      <c r="AD5131" s="14">
        <f t="shared" si="726"/>
        <v>42829</v>
      </c>
      <c r="AE5131" s="1" t="str">
        <f t="shared" si="727"/>
        <v>Tuesday</v>
      </c>
      <c r="AF5131" s="2">
        <v>0.76065972222222211</v>
      </c>
      <c r="AG5131" s="2">
        <f t="shared" si="728"/>
        <v>0.75</v>
      </c>
      <c r="AH5131" t="s">
        <v>23</v>
      </c>
    </row>
    <row r="5132" spans="1:34" x14ac:dyDescent="0.25">
      <c r="A5132">
        <v>1254528</v>
      </c>
      <c r="B5132" t="s">
        <v>29</v>
      </c>
      <c r="C5132" t="s">
        <v>181</v>
      </c>
      <c r="D5132" t="s">
        <v>31</v>
      </c>
      <c r="E5132">
        <v>53095</v>
      </c>
      <c r="F5132" t="s">
        <v>20</v>
      </c>
      <c r="G5132" t="s">
        <v>99</v>
      </c>
      <c r="H5132">
        <v>11144</v>
      </c>
      <c r="I5132" t="s">
        <v>80</v>
      </c>
      <c r="J5132">
        <f>VLOOKUP(I5132,Key!$A$1:$C$73,2,FALSE)</f>
        <v>43.060250000000003</v>
      </c>
      <c r="K5132">
        <f>VLOOKUP(I5132,Key!$A$1:$C$73,3,FALSE)</f>
        <v>-87.892169999999993</v>
      </c>
      <c r="L5132" t="s">
        <v>89</v>
      </c>
      <c r="M5132">
        <f>VLOOKUP(L5132,Key!$A$1:$C$73,2,FALSE)</f>
        <v>43.060155999999999</v>
      </c>
      <c r="N5132">
        <f>VLOOKUP(L5132,Key!$A$1:$C$73,3,FALSE)</f>
        <v>-87.881258000000003</v>
      </c>
      <c r="O5132">
        <v>4</v>
      </c>
      <c r="P5132">
        <v>0</v>
      </c>
      <c r="Q5132">
        <v>0.6</v>
      </c>
      <c r="R5132">
        <v>0.6</v>
      </c>
      <c r="S5132">
        <v>24</v>
      </c>
      <c r="T5132">
        <f t="shared" si="720"/>
        <v>-1</v>
      </c>
      <c r="U5132" s="1">
        <v>42829</v>
      </c>
      <c r="V5132" s="13">
        <f t="shared" si="721"/>
        <v>42826</v>
      </c>
      <c r="W5132" s="14">
        <f t="shared" si="722"/>
        <v>42829</v>
      </c>
      <c r="X5132" s="1" t="str">
        <f t="shared" si="723"/>
        <v>Tuesday</v>
      </c>
      <c r="Y5132" s="2">
        <v>0.71944444444444444</v>
      </c>
      <c r="Z5132" s="2">
        <f t="shared" si="724"/>
        <v>0.70833333333333326</v>
      </c>
      <c r="AA5132">
        <f>1</f>
        <v>1</v>
      </c>
      <c r="AB5132" s="1">
        <v>42829</v>
      </c>
      <c r="AC5132" s="13">
        <f t="shared" si="725"/>
        <v>42826</v>
      </c>
      <c r="AD5132" s="14">
        <f t="shared" si="726"/>
        <v>42829</v>
      </c>
      <c r="AE5132" s="1" t="str">
        <f t="shared" si="727"/>
        <v>Tuesday</v>
      </c>
      <c r="AF5132" s="2">
        <v>0.7224652777777778</v>
      </c>
      <c r="AG5132" s="2">
        <f t="shared" si="728"/>
        <v>0.70833333333333326</v>
      </c>
      <c r="AH5132" t="s">
        <v>23</v>
      </c>
    </row>
    <row r="5133" spans="1:34" x14ac:dyDescent="0.25">
      <c r="A5133">
        <v>1442430</v>
      </c>
      <c r="B5133" t="s">
        <v>29</v>
      </c>
      <c r="C5133" t="s">
        <v>47</v>
      </c>
      <c r="D5133" t="s">
        <v>31</v>
      </c>
      <c r="E5133">
        <v>53211</v>
      </c>
      <c r="F5133" t="s">
        <v>20</v>
      </c>
      <c r="G5133" t="s">
        <v>32</v>
      </c>
      <c r="H5133">
        <v>5508</v>
      </c>
      <c r="I5133" t="s">
        <v>24</v>
      </c>
      <c r="J5133">
        <f>VLOOKUP(I5133,Key!$A$1:$C$73,2,FALSE)</f>
        <v>43.074655999999997</v>
      </c>
      <c r="K5133">
        <f>VLOOKUP(I5133,Key!$A$1:$C$73,3,FALSE)</f>
        <v>-87.889011999999994</v>
      </c>
      <c r="L5133" t="s">
        <v>21</v>
      </c>
      <c r="M5133">
        <f>VLOOKUP(L5133,Key!$A$1:$C$73,2,FALSE)</f>
        <v>43.074890000000003</v>
      </c>
      <c r="N5133">
        <f>VLOOKUP(L5133,Key!$A$1:$C$73,3,FALSE)</f>
        <v>-87.882810000000006</v>
      </c>
      <c r="O5133">
        <v>2</v>
      </c>
      <c r="P5133">
        <v>0</v>
      </c>
      <c r="Q5133">
        <v>0.3</v>
      </c>
      <c r="R5133">
        <v>0.3</v>
      </c>
      <c r="S5133">
        <v>12</v>
      </c>
      <c r="T5133">
        <f t="shared" si="720"/>
        <v>-1</v>
      </c>
      <c r="U5133" s="1">
        <v>42829</v>
      </c>
      <c r="V5133" s="13">
        <f t="shared" si="721"/>
        <v>42826</v>
      </c>
      <c r="W5133" s="14">
        <f t="shared" si="722"/>
        <v>42829</v>
      </c>
      <c r="X5133" s="1" t="str">
        <f t="shared" si="723"/>
        <v>Tuesday</v>
      </c>
      <c r="Y5133" s="2">
        <v>0.7319444444444444</v>
      </c>
      <c r="Z5133" s="2">
        <f t="shared" si="724"/>
        <v>0.75</v>
      </c>
      <c r="AA5133">
        <f>1</f>
        <v>1</v>
      </c>
      <c r="AB5133" s="1">
        <v>42829</v>
      </c>
      <c r="AC5133" s="13">
        <f t="shared" si="725"/>
        <v>42826</v>
      </c>
      <c r="AD5133" s="14">
        <f t="shared" si="726"/>
        <v>42829</v>
      </c>
      <c r="AE5133" s="1" t="str">
        <f t="shared" si="727"/>
        <v>Tuesday</v>
      </c>
      <c r="AF5133" s="2">
        <v>0.73376157407407405</v>
      </c>
      <c r="AG5133" s="2">
        <f t="shared" si="728"/>
        <v>0.75</v>
      </c>
      <c r="AH5133" t="s">
        <v>23</v>
      </c>
    </row>
    <row r="5134" spans="1:34" x14ac:dyDescent="0.25">
      <c r="A5134">
        <v>1254528</v>
      </c>
      <c r="B5134" t="s">
        <v>29</v>
      </c>
      <c r="C5134" t="s">
        <v>181</v>
      </c>
      <c r="D5134" t="s">
        <v>31</v>
      </c>
      <c r="E5134">
        <v>53095</v>
      </c>
      <c r="F5134" t="s">
        <v>20</v>
      </c>
      <c r="G5134" t="s">
        <v>99</v>
      </c>
      <c r="H5134">
        <v>5524</v>
      </c>
      <c r="I5134" t="s">
        <v>89</v>
      </c>
      <c r="J5134">
        <f>VLOOKUP(I5134,Key!$A$1:$C$73,2,FALSE)</f>
        <v>43.060155999999999</v>
      </c>
      <c r="K5134">
        <f>VLOOKUP(I5134,Key!$A$1:$C$73,3,FALSE)</f>
        <v>-87.881258000000003</v>
      </c>
      <c r="L5134" t="s">
        <v>80</v>
      </c>
      <c r="M5134">
        <f>VLOOKUP(L5134,Key!$A$1:$C$73,2,FALSE)</f>
        <v>43.060250000000003</v>
      </c>
      <c r="N5134">
        <f>VLOOKUP(L5134,Key!$A$1:$C$73,3,FALSE)</f>
        <v>-87.892169999999993</v>
      </c>
      <c r="O5134">
        <v>4</v>
      </c>
      <c r="P5134">
        <v>0</v>
      </c>
      <c r="Q5134">
        <v>0.6</v>
      </c>
      <c r="R5134">
        <v>0.6</v>
      </c>
      <c r="S5134">
        <v>24</v>
      </c>
      <c r="T5134">
        <f t="shared" si="720"/>
        <v>-1</v>
      </c>
      <c r="U5134" s="1">
        <v>42829</v>
      </c>
      <c r="V5134" s="13">
        <f t="shared" si="721"/>
        <v>42826</v>
      </c>
      <c r="W5134" s="14">
        <f t="shared" si="722"/>
        <v>42829</v>
      </c>
      <c r="X5134" s="1" t="str">
        <f t="shared" si="723"/>
        <v>Tuesday</v>
      </c>
      <c r="Y5134" s="2">
        <v>0.75025462962962963</v>
      </c>
      <c r="Z5134" s="2">
        <f t="shared" si="724"/>
        <v>0.75</v>
      </c>
      <c r="AA5134">
        <f>1</f>
        <v>1</v>
      </c>
      <c r="AB5134" s="1">
        <v>42829</v>
      </c>
      <c r="AC5134" s="13">
        <f t="shared" si="725"/>
        <v>42826</v>
      </c>
      <c r="AD5134" s="14">
        <f t="shared" si="726"/>
        <v>42829</v>
      </c>
      <c r="AE5134" s="1" t="str">
        <f t="shared" si="727"/>
        <v>Tuesday</v>
      </c>
      <c r="AF5134" s="2">
        <v>0.75298611111111102</v>
      </c>
      <c r="AG5134" s="2">
        <f t="shared" si="728"/>
        <v>0.75</v>
      </c>
      <c r="AH5134" t="s">
        <v>23</v>
      </c>
    </row>
    <row r="5135" spans="1:34" x14ac:dyDescent="0.25">
      <c r="A5135">
        <v>1249089</v>
      </c>
      <c r="B5135" t="s">
        <v>29</v>
      </c>
      <c r="C5135" t="s">
        <v>182</v>
      </c>
      <c r="D5135" t="s">
        <v>46</v>
      </c>
      <c r="E5135">
        <v>60067</v>
      </c>
      <c r="F5135" t="s">
        <v>20</v>
      </c>
      <c r="G5135" t="s">
        <v>99</v>
      </c>
      <c r="H5135">
        <v>179</v>
      </c>
      <c r="I5135" t="s">
        <v>66</v>
      </c>
      <c r="J5135">
        <f>VLOOKUP(I5135,Key!$A$1:$C$73,2,FALSE)</f>
        <v>43.078530000000001</v>
      </c>
      <c r="K5135">
        <f>VLOOKUP(I5135,Key!$A$1:$C$73,3,FALSE)</f>
        <v>-87.882620000000003</v>
      </c>
      <c r="L5135" t="s">
        <v>66</v>
      </c>
      <c r="M5135">
        <f>VLOOKUP(L5135,Key!$A$1:$C$73,2,FALSE)</f>
        <v>43.078530000000001</v>
      </c>
      <c r="N5135">
        <f>VLOOKUP(L5135,Key!$A$1:$C$73,3,FALSE)</f>
        <v>-87.882620000000003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f t="shared" si="720"/>
        <v>-1</v>
      </c>
      <c r="U5135" s="1">
        <v>42829</v>
      </c>
      <c r="V5135" s="13">
        <f t="shared" si="721"/>
        <v>42826</v>
      </c>
      <c r="W5135" s="14">
        <f t="shared" si="722"/>
        <v>42829</v>
      </c>
      <c r="X5135" s="1" t="str">
        <f t="shared" si="723"/>
        <v>Tuesday</v>
      </c>
      <c r="Y5135" s="2">
        <v>0.81945601851851846</v>
      </c>
      <c r="Z5135" s="2">
        <f t="shared" si="724"/>
        <v>0.83333333333333326</v>
      </c>
      <c r="AA5135">
        <f>1</f>
        <v>1</v>
      </c>
      <c r="AB5135" s="1">
        <v>42829</v>
      </c>
      <c r="AC5135" s="13">
        <f t="shared" si="725"/>
        <v>42826</v>
      </c>
      <c r="AD5135" s="14">
        <f t="shared" si="726"/>
        <v>42829</v>
      </c>
      <c r="AE5135" s="1" t="str">
        <f t="shared" si="727"/>
        <v>Tuesday</v>
      </c>
      <c r="AF5135" s="2">
        <v>0.82</v>
      </c>
      <c r="AG5135" s="2">
        <f t="shared" si="728"/>
        <v>0.83333333333333326</v>
      </c>
      <c r="AH5135" t="s">
        <v>25</v>
      </c>
    </row>
    <row r="5136" spans="1:34" x14ac:dyDescent="0.25">
      <c r="A5136">
        <v>1442430</v>
      </c>
      <c r="B5136" t="s">
        <v>29</v>
      </c>
      <c r="C5136" t="s">
        <v>47</v>
      </c>
      <c r="D5136" t="s">
        <v>31</v>
      </c>
      <c r="E5136">
        <v>53211</v>
      </c>
      <c r="F5136" t="s">
        <v>20</v>
      </c>
      <c r="G5136" t="s">
        <v>32</v>
      </c>
      <c r="H5136">
        <v>5508</v>
      </c>
      <c r="I5136" t="s">
        <v>21</v>
      </c>
      <c r="J5136">
        <f>VLOOKUP(I5136,Key!$A$1:$C$73,2,FALSE)</f>
        <v>43.074890000000003</v>
      </c>
      <c r="K5136">
        <f>VLOOKUP(I5136,Key!$A$1:$C$73,3,FALSE)</f>
        <v>-87.882810000000006</v>
      </c>
      <c r="L5136" t="s">
        <v>24</v>
      </c>
      <c r="M5136">
        <f>VLOOKUP(L5136,Key!$A$1:$C$73,2,FALSE)</f>
        <v>43.074655999999997</v>
      </c>
      <c r="N5136">
        <f>VLOOKUP(L5136,Key!$A$1:$C$73,3,FALSE)</f>
        <v>-87.889011999999994</v>
      </c>
      <c r="O5136">
        <v>3</v>
      </c>
      <c r="P5136">
        <v>0</v>
      </c>
      <c r="Q5136">
        <v>0.5</v>
      </c>
      <c r="R5136">
        <v>0.4</v>
      </c>
      <c r="S5136">
        <v>18</v>
      </c>
      <c r="T5136">
        <f t="shared" si="720"/>
        <v>-1</v>
      </c>
      <c r="U5136" s="1">
        <v>42829</v>
      </c>
      <c r="V5136" s="13">
        <f t="shared" si="721"/>
        <v>42826</v>
      </c>
      <c r="W5136" s="14">
        <f t="shared" si="722"/>
        <v>42829</v>
      </c>
      <c r="X5136" s="1" t="str">
        <f t="shared" si="723"/>
        <v>Tuesday</v>
      </c>
      <c r="Y5136" s="2">
        <v>0.87046296296296299</v>
      </c>
      <c r="Z5136" s="2">
        <f t="shared" si="724"/>
        <v>0.875</v>
      </c>
      <c r="AA5136">
        <f>1</f>
        <v>1</v>
      </c>
      <c r="AB5136" s="1">
        <v>42829</v>
      </c>
      <c r="AC5136" s="13">
        <f t="shared" si="725"/>
        <v>42826</v>
      </c>
      <c r="AD5136" s="14">
        <f t="shared" si="726"/>
        <v>42829</v>
      </c>
      <c r="AE5136" s="1" t="str">
        <f t="shared" si="727"/>
        <v>Tuesday</v>
      </c>
      <c r="AF5136" s="2">
        <v>0.87240740740740741</v>
      </c>
      <c r="AG5136" s="2">
        <f t="shared" si="728"/>
        <v>0.875</v>
      </c>
      <c r="AH5136" t="s">
        <v>23</v>
      </c>
    </row>
    <row r="5137" spans="1:34" x14ac:dyDescent="0.25">
      <c r="A5137">
        <v>1358589</v>
      </c>
      <c r="B5137" t="s">
        <v>29</v>
      </c>
      <c r="C5137" t="s">
        <v>47</v>
      </c>
      <c r="D5137" t="s">
        <v>31</v>
      </c>
      <c r="E5137">
        <v>53211</v>
      </c>
      <c r="F5137" t="s">
        <v>20</v>
      </c>
      <c r="G5137" t="s">
        <v>32</v>
      </c>
      <c r="H5137">
        <v>11140</v>
      </c>
      <c r="I5137" t="s">
        <v>53</v>
      </c>
      <c r="J5137">
        <f>VLOOKUP(I5137,Key!$A$1:$C$73,2,FALSE)</f>
        <v>43.04824</v>
      </c>
      <c r="K5137">
        <f>VLOOKUP(I5137,Key!$A$1:$C$73,3,FALSE)</f>
        <v>-87.904970000000006</v>
      </c>
      <c r="L5137" t="s">
        <v>33</v>
      </c>
      <c r="M5137">
        <f>VLOOKUP(L5137,Key!$A$1:$C$73,2,FALSE)</f>
        <v>43.045712999999999</v>
      </c>
      <c r="N5137">
        <f>VLOOKUP(L5137,Key!$A$1:$C$73,3,FALSE)</f>
        <v>-87.899756999999994</v>
      </c>
      <c r="O5137">
        <v>4</v>
      </c>
      <c r="P5137">
        <v>0</v>
      </c>
      <c r="Q5137">
        <v>0.6</v>
      </c>
      <c r="R5137">
        <v>0.6</v>
      </c>
      <c r="S5137">
        <v>24</v>
      </c>
      <c r="T5137">
        <f t="shared" si="720"/>
        <v>-1</v>
      </c>
      <c r="U5137" s="1">
        <v>42829</v>
      </c>
      <c r="V5137" s="13">
        <f t="shared" si="721"/>
        <v>42826</v>
      </c>
      <c r="W5137" s="14">
        <f t="shared" si="722"/>
        <v>42829</v>
      </c>
      <c r="X5137" s="1" t="str">
        <f t="shared" si="723"/>
        <v>Tuesday</v>
      </c>
      <c r="Y5137" s="2">
        <v>0.87672453703703701</v>
      </c>
      <c r="Z5137" s="2">
        <f t="shared" si="724"/>
        <v>0.875</v>
      </c>
      <c r="AA5137">
        <f>1</f>
        <v>1</v>
      </c>
      <c r="AB5137" s="1">
        <v>42829</v>
      </c>
      <c r="AC5137" s="13">
        <f t="shared" si="725"/>
        <v>42826</v>
      </c>
      <c r="AD5137" s="14">
        <f t="shared" si="726"/>
        <v>42829</v>
      </c>
      <c r="AE5137" s="1" t="str">
        <f t="shared" si="727"/>
        <v>Tuesday</v>
      </c>
      <c r="AF5137" s="2">
        <v>0.8793981481481481</v>
      </c>
      <c r="AG5137" s="2">
        <f t="shared" si="728"/>
        <v>0.875</v>
      </c>
      <c r="AH5137" t="s">
        <v>23</v>
      </c>
    </row>
    <row r="5138" spans="1:34" x14ac:dyDescent="0.25">
      <c r="A5138">
        <v>1361420</v>
      </c>
      <c r="B5138" t="s">
        <v>29</v>
      </c>
      <c r="C5138" t="s">
        <v>47</v>
      </c>
      <c r="D5138" t="s">
        <v>31</v>
      </c>
      <c r="E5138">
        <v>53207</v>
      </c>
      <c r="F5138" t="s">
        <v>20</v>
      </c>
      <c r="G5138" t="s">
        <v>32</v>
      </c>
      <c r="H5138">
        <v>247</v>
      </c>
      <c r="I5138" t="s">
        <v>36</v>
      </c>
      <c r="J5138">
        <f>VLOOKUP(I5138,Key!$A$1:$C$73,2,FALSE)</f>
        <v>43.03519</v>
      </c>
      <c r="K5138">
        <f>VLOOKUP(I5138,Key!$A$1:$C$73,3,FALSE)</f>
        <v>-87.907390000000007</v>
      </c>
      <c r="L5138" t="s">
        <v>57</v>
      </c>
      <c r="M5138">
        <f>VLOOKUP(L5138,Key!$A$1:$C$73,2,FALSE)</f>
        <v>43.03913</v>
      </c>
      <c r="N5138">
        <f>VLOOKUP(L5138,Key!$A$1:$C$73,3,FALSE)</f>
        <v>-87.916150000000002</v>
      </c>
      <c r="O5138">
        <v>7</v>
      </c>
      <c r="P5138">
        <v>0</v>
      </c>
      <c r="Q5138">
        <v>1.1000000000000001</v>
      </c>
      <c r="R5138">
        <v>1</v>
      </c>
      <c r="S5138">
        <v>42</v>
      </c>
      <c r="T5138">
        <f t="shared" si="720"/>
        <v>-1</v>
      </c>
      <c r="U5138" s="1">
        <v>42830</v>
      </c>
      <c r="V5138" s="13">
        <f t="shared" si="721"/>
        <v>42826</v>
      </c>
      <c r="W5138" s="14">
        <f t="shared" si="722"/>
        <v>42830</v>
      </c>
      <c r="X5138" s="1" t="str">
        <f t="shared" si="723"/>
        <v>Wednesday</v>
      </c>
      <c r="Y5138" s="2">
        <v>0.41375000000000001</v>
      </c>
      <c r="Z5138" s="2">
        <f t="shared" si="724"/>
        <v>0.41666666666666663</v>
      </c>
      <c r="AA5138">
        <f>1</f>
        <v>1</v>
      </c>
      <c r="AB5138" s="1">
        <v>42830</v>
      </c>
      <c r="AC5138" s="13">
        <f t="shared" si="725"/>
        <v>42826</v>
      </c>
      <c r="AD5138" s="14">
        <f t="shared" si="726"/>
        <v>42830</v>
      </c>
      <c r="AE5138" s="1" t="str">
        <f t="shared" si="727"/>
        <v>Wednesday</v>
      </c>
      <c r="AF5138" s="2">
        <v>0.41856481481481483</v>
      </c>
      <c r="AG5138" s="2">
        <f t="shared" si="728"/>
        <v>0.41666666666666663</v>
      </c>
      <c r="AH5138" t="s">
        <v>23</v>
      </c>
    </row>
    <row r="5139" spans="1:34" x14ac:dyDescent="0.25">
      <c r="A5139">
        <v>1489319</v>
      </c>
      <c r="B5139" t="s">
        <v>29</v>
      </c>
      <c r="C5139" t="s">
        <v>137</v>
      </c>
      <c r="D5139" t="s">
        <v>31</v>
      </c>
      <c r="E5139">
        <v>53045</v>
      </c>
      <c r="F5139" t="s">
        <v>20</v>
      </c>
      <c r="G5139" t="s">
        <v>32</v>
      </c>
      <c r="H5139">
        <v>5513</v>
      </c>
      <c r="I5139" t="s">
        <v>61</v>
      </c>
      <c r="J5139">
        <f>VLOOKUP(I5139,Key!$A$1:$C$73,2,FALSE)</f>
        <v>43.060786</v>
      </c>
      <c r="K5139">
        <f>VLOOKUP(I5139,Key!$A$1:$C$73,3,FALSE)</f>
        <v>-87.883825999999999</v>
      </c>
      <c r="L5139" t="s">
        <v>21</v>
      </c>
      <c r="M5139">
        <f>VLOOKUP(L5139,Key!$A$1:$C$73,2,FALSE)</f>
        <v>43.074890000000003</v>
      </c>
      <c r="N5139">
        <f>VLOOKUP(L5139,Key!$A$1:$C$73,3,FALSE)</f>
        <v>-87.882810000000006</v>
      </c>
      <c r="O5139">
        <v>8</v>
      </c>
      <c r="P5139">
        <v>0</v>
      </c>
      <c r="Q5139">
        <v>1.2</v>
      </c>
      <c r="R5139">
        <v>1.1000000000000001</v>
      </c>
      <c r="S5139">
        <v>48</v>
      </c>
      <c r="T5139">
        <f t="shared" si="720"/>
        <v>-1</v>
      </c>
      <c r="U5139" s="1">
        <v>42830</v>
      </c>
      <c r="V5139" s="13">
        <f t="shared" si="721"/>
        <v>42826</v>
      </c>
      <c r="W5139" s="14">
        <f t="shared" si="722"/>
        <v>42830</v>
      </c>
      <c r="X5139" s="1" t="str">
        <f t="shared" si="723"/>
        <v>Wednesday</v>
      </c>
      <c r="Y5139" s="2">
        <v>0.44562499999999999</v>
      </c>
      <c r="Z5139" s="2">
        <f t="shared" si="724"/>
        <v>0.45833333333333331</v>
      </c>
      <c r="AA5139">
        <f>1</f>
        <v>1</v>
      </c>
      <c r="AB5139" s="1">
        <v>42830</v>
      </c>
      <c r="AC5139" s="13">
        <f t="shared" si="725"/>
        <v>42826</v>
      </c>
      <c r="AD5139" s="14">
        <f t="shared" si="726"/>
        <v>42830</v>
      </c>
      <c r="AE5139" s="1" t="str">
        <f t="shared" si="727"/>
        <v>Wednesday</v>
      </c>
      <c r="AF5139" s="2">
        <v>0.45100694444444445</v>
      </c>
      <c r="AG5139" s="2">
        <f t="shared" si="728"/>
        <v>0.45833333333333331</v>
      </c>
      <c r="AH5139" t="s">
        <v>23</v>
      </c>
    </row>
    <row r="5140" spans="1:34" x14ac:dyDescent="0.25">
      <c r="A5140">
        <v>1442430</v>
      </c>
      <c r="B5140" t="s">
        <v>29</v>
      </c>
      <c r="C5140" t="s">
        <v>47</v>
      </c>
      <c r="D5140" t="s">
        <v>31</v>
      </c>
      <c r="E5140">
        <v>53211</v>
      </c>
      <c r="F5140" t="s">
        <v>20</v>
      </c>
      <c r="G5140" t="s">
        <v>32</v>
      </c>
      <c r="H5140">
        <v>5508</v>
      </c>
      <c r="I5140" t="s">
        <v>24</v>
      </c>
      <c r="J5140">
        <f>VLOOKUP(I5140,Key!$A$1:$C$73,2,FALSE)</f>
        <v>43.074655999999997</v>
      </c>
      <c r="K5140">
        <f>VLOOKUP(I5140,Key!$A$1:$C$73,3,FALSE)</f>
        <v>-87.889011999999994</v>
      </c>
      <c r="L5140" t="s">
        <v>21</v>
      </c>
      <c r="M5140">
        <f>VLOOKUP(L5140,Key!$A$1:$C$73,2,FALSE)</f>
        <v>43.074890000000003</v>
      </c>
      <c r="N5140">
        <f>VLOOKUP(L5140,Key!$A$1:$C$73,3,FALSE)</f>
        <v>-87.882810000000006</v>
      </c>
      <c r="O5140">
        <v>2</v>
      </c>
      <c r="P5140">
        <v>0</v>
      </c>
      <c r="Q5140">
        <v>0.3</v>
      </c>
      <c r="R5140">
        <v>0.3</v>
      </c>
      <c r="S5140">
        <v>12</v>
      </c>
      <c r="T5140">
        <f t="shared" si="720"/>
        <v>-1</v>
      </c>
      <c r="U5140" s="1">
        <v>42830</v>
      </c>
      <c r="V5140" s="13">
        <f t="shared" si="721"/>
        <v>42826</v>
      </c>
      <c r="W5140" s="14">
        <f t="shared" si="722"/>
        <v>42830</v>
      </c>
      <c r="X5140" s="1" t="str">
        <f t="shared" si="723"/>
        <v>Wednesday</v>
      </c>
      <c r="Y5140" s="2">
        <v>0.64765046296296302</v>
      </c>
      <c r="Z5140" s="2">
        <f t="shared" si="724"/>
        <v>0.66666666666666663</v>
      </c>
      <c r="AA5140">
        <f>1</f>
        <v>1</v>
      </c>
      <c r="AB5140" s="1">
        <v>42830</v>
      </c>
      <c r="AC5140" s="13">
        <f t="shared" si="725"/>
        <v>42826</v>
      </c>
      <c r="AD5140" s="14">
        <f t="shared" si="726"/>
        <v>42830</v>
      </c>
      <c r="AE5140" s="1" t="str">
        <f t="shared" si="727"/>
        <v>Wednesday</v>
      </c>
      <c r="AF5140" s="2">
        <v>0.64900462962962957</v>
      </c>
      <c r="AG5140" s="2">
        <f t="shared" si="728"/>
        <v>0.66666666666666663</v>
      </c>
      <c r="AH5140" t="s">
        <v>23</v>
      </c>
    </row>
    <row r="5141" spans="1:34" x14ac:dyDescent="0.25">
      <c r="A5141">
        <v>1357250</v>
      </c>
      <c r="B5141" t="s">
        <v>29</v>
      </c>
      <c r="C5141" t="s">
        <v>47</v>
      </c>
      <c r="D5141" t="s">
        <v>31</v>
      </c>
      <c r="E5141">
        <v>53202</v>
      </c>
      <c r="F5141" t="s">
        <v>20</v>
      </c>
      <c r="G5141" t="s">
        <v>32</v>
      </c>
      <c r="H5141">
        <v>200</v>
      </c>
      <c r="I5141" t="s">
        <v>78</v>
      </c>
      <c r="J5141">
        <f>VLOOKUP(I5141,Key!$A$1:$C$73,2,FALSE)</f>
        <v>43.048200000000001</v>
      </c>
      <c r="K5141">
        <f>VLOOKUP(I5141,Key!$A$1:$C$73,3,FALSE)</f>
        <v>-87.900859999999994</v>
      </c>
      <c r="L5141" t="s">
        <v>44</v>
      </c>
      <c r="M5141">
        <f>VLOOKUP(L5141,Key!$A$1:$C$73,2,FALSE)</f>
        <v>43.03886</v>
      </c>
      <c r="N5141">
        <f>VLOOKUP(L5141,Key!$A$1:$C$73,3,FALSE)</f>
        <v>-87.902720000000002</v>
      </c>
      <c r="O5141">
        <v>5</v>
      </c>
      <c r="P5141">
        <v>0</v>
      </c>
      <c r="Q5141">
        <v>0.8</v>
      </c>
      <c r="R5141">
        <v>0.7</v>
      </c>
      <c r="S5141">
        <v>30</v>
      </c>
      <c r="T5141">
        <f t="shared" si="720"/>
        <v>-1</v>
      </c>
      <c r="U5141" s="1">
        <v>42831</v>
      </c>
      <c r="V5141" s="13">
        <f t="shared" si="721"/>
        <v>42826</v>
      </c>
      <c r="W5141" s="14">
        <f t="shared" si="722"/>
        <v>42831</v>
      </c>
      <c r="X5141" s="1" t="str">
        <f t="shared" si="723"/>
        <v>Thursday</v>
      </c>
      <c r="Y5141" s="2">
        <v>0.325162037037037</v>
      </c>
      <c r="Z5141" s="2">
        <f t="shared" si="724"/>
        <v>0.33333333333333331</v>
      </c>
      <c r="AA5141">
        <f>1</f>
        <v>1</v>
      </c>
      <c r="AB5141" s="1">
        <v>42831</v>
      </c>
      <c r="AC5141" s="13">
        <f t="shared" si="725"/>
        <v>42826</v>
      </c>
      <c r="AD5141" s="14">
        <f t="shared" si="726"/>
        <v>42831</v>
      </c>
      <c r="AE5141" s="1" t="str">
        <f t="shared" si="727"/>
        <v>Thursday</v>
      </c>
      <c r="AF5141" s="2">
        <v>0.3285763888888889</v>
      </c>
      <c r="AG5141" s="2">
        <f t="shared" si="728"/>
        <v>0.33333333333333331</v>
      </c>
      <c r="AH5141" t="s">
        <v>23</v>
      </c>
    </row>
    <row r="5142" spans="1:34" x14ac:dyDescent="0.25">
      <c r="A5142">
        <v>1017964</v>
      </c>
      <c r="B5142" t="s">
        <v>29</v>
      </c>
      <c r="C5142" t="s">
        <v>47</v>
      </c>
      <c r="D5142" t="s">
        <v>31</v>
      </c>
      <c r="E5142">
        <v>53202</v>
      </c>
      <c r="F5142" t="s">
        <v>20</v>
      </c>
      <c r="G5142" t="s">
        <v>32</v>
      </c>
      <c r="H5142">
        <v>11154</v>
      </c>
      <c r="I5142" t="s">
        <v>22</v>
      </c>
      <c r="J5142">
        <f>VLOOKUP(I5142,Key!$A$1:$C$73,2,FALSE)</f>
        <v>43.058619999999998</v>
      </c>
      <c r="K5142">
        <f>VLOOKUP(I5142,Key!$A$1:$C$73,3,FALSE)</f>
        <v>-87.885319999999993</v>
      </c>
      <c r="L5142" t="s">
        <v>44</v>
      </c>
      <c r="M5142">
        <f>VLOOKUP(L5142,Key!$A$1:$C$73,2,FALSE)</f>
        <v>43.03886</v>
      </c>
      <c r="N5142">
        <f>VLOOKUP(L5142,Key!$A$1:$C$73,3,FALSE)</f>
        <v>-87.902720000000002</v>
      </c>
      <c r="O5142">
        <v>12</v>
      </c>
      <c r="P5142">
        <v>0</v>
      </c>
      <c r="Q5142">
        <v>1.8</v>
      </c>
      <c r="R5142">
        <v>1.7</v>
      </c>
      <c r="S5142">
        <v>72</v>
      </c>
      <c r="T5142">
        <f t="shared" si="720"/>
        <v>-1</v>
      </c>
      <c r="U5142" s="1">
        <v>42831</v>
      </c>
      <c r="V5142" s="13">
        <f t="shared" si="721"/>
        <v>42826</v>
      </c>
      <c r="W5142" s="14">
        <f t="shared" si="722"/>
        <v>42831</v>
      </c>
      <c r="X5142" s="1" t="str">
        <f t="shared" si="723"/>
        <v>Thursday</v>
      </c>
      <c r="Y5142" s="2">
        <v>0.33657407407407408</v>
      </c>
      <c r="Z5142" s="2">
        <f t="shared" si="724"/>
        <v>0.33333333333333331</v>
      </c>
      <c r="AA5142">
        <f>1</f>
        <v>1</v>
      </c>
      <c r="AB5142" s="1">
        <v>42831</v>
      </c>
      <c r="AC5142" s="13">
        <f t="shared" si="725"/>
        <v>42826</v>
      </c>
      <c r="AD5142" s="14">
        <f t="shared" si="726"/>
        <v>42831</v>
      </c>
      <c r="AE5142" s="1" t="str">
        <f t="shared" si="727"/>
        <v>Thursday</v>
      </c>
      <c r="AF5142" s="2">
        <v>0.34503472222222226</v>
      </c>
      <c r="AG5142" s="2">
        <f t="shared" si="728"/>
        <v>0.33333333333333331</v>
      </c>
      <c r="AH5142" t="s">
        <v>23</v>
      </c>
    </row>
    <row r="5143" spans="1:34" x14ac:dyDescent="0.25">
      <c r="A5143">
        <v>1335612</v>
      </c>
      <c r="B5143" t="s">
        <v>29</v>
      </c>
      <c r="C5143" t="s">
        <v>47</v>
      </c>
      <c r="D5143" t="s">
        <v>31</v>
      </c>
      <c r="E5143">
        <v>53211</v>
      </c>
      <c r="F5143" t="s">
        <v>20</v>
      </c>
      <c r="G5143" t="s">
        <v>32</v>
      </c>
      <c r="H5143">
        <v>5534</v>
      </c>
      <c r="I5143" t="s">
        <v>79</v>
      </c>
      <c r="J5143">
        <f>VLOOKUP(I5143,Key!$A$1:$C$73,2,FALSE)</f>
        <v>43.04804</v>
      </c>
      <c r="K5143">
        <f>VLOOKUP(I5143,Key!$A$1:$C$73,3,FALSE)</f>
        <v>-87.896720000000002</v>
      </c>
      <c r="L5143" t="s">
        <v>53</v>
      </c>
      <c r="M5143">
        <f>VLOOKUP(L5143,Key!$A$1:$C$73,2,FALSE)</f>
        <v>43.04824</v>
      </c>
      <c r="N5143">
        <f>VLOOKUP(L5143,Key!$A$1:$C$73,3,FALSE)</f>
        <v>-87.904970000000006</v>
      </c>
      <c r="O5143">
        <v>3</v>
      </c>
      <c r="P5143">
        <v>0</v>
      </c>
      <c r="Q5143">
        <v>0.5</v>
      </c>
      <c r="R5143">
        <v>0.4</v>
      </c>
      <c r="S5143">
        <v>18</v>
      </c>
      <c r="T5143">
        <f t="shared" si="720"/>
        <v>-1</v>
      </c>
      <c r="U5143" s="1">
        <v>42831</v>
      </c>
      <c r="V5143" s="13">
        <f t="shared" si="721"/>
        <v>42826</v>
      </c>
      <c r="W5143" s="14">
        <f t="shared" si="722"/>
        <v>42831</v>
      </c>
      <c r="X5143" s="1" t="str">
        <f t="shared" si="723"/>
        <v>Thursday</v>
      </c>
      <c r="Y5143" s="2">
        <v>0.33898148148148149</v>
      </c>
      <c r="Z5143" s="2">
        <f t="shared" si="724"/>
        <v>0.33333333333333331</v>
      </c>
      <c r="AA5143">
        <f>1</f>
        <v>1</v>
      </c>
      <c r="AB5143" s="1">
        <v>42831</v>
      </c>
      <c r="AC5143" s="13">
        <f t="shared" si="725"/>
        <v>42826</v>
      </c>
      <c r="AD5143" s="14">
        <f t="shared" si="726"/>
        <v>42831</v>
      </c>
      <c r="AE5143" s="1" t="str">
        <f t="shared" si="727"/>
        <v>Thursday</v>
      </c>
      <c r="AF5143" s="2">
        <v>0.34112268518518518</v>
      </c>
      <c r="AG5143" s="2">
        <f t="shared" si="728"/>
        <v>0.33333333333333331</v>
      </c>
      <c r="AH5143" t="s">
        <v>23</v>
      </c>
    </row>
    <row r="5144" spans="1:34" x14ac:dyDescent="0.25">
      <c r="A5144">
        <v>1238862</v>
      </c>
      <c r="B5144" t="s">
        <v>29</v>
      </c>
      <c r="C5144" t="s">
        <v>154</v>
      </c>
      <c r="D5144" t="s">
        <v>31</v>
      </c>
      <c r="E5144">
        <v>53528</v>
      </c>
      <c r="F5144" t="s">
        <v>20</v>
      </c>
      <c r="G5144" t="s">
        <v>99</v>
      </c>
      <c r="H5144">
        <v>5426</v>
      </c>
      <c r="I5144" t="s">
        <v>21</v>
      </c>
      <c r="J5144">
        <f>VLOOKUP(I5144,Key!$A$1:$C$73,2,FALSE)</f>
        <v>43.074890000000003</v>
      </c>
      <c r="K5144">
        <f>VLOOKUP(I5144,Key!$A$1:$C$73,3,FALSE)</f>
        <v>-87.882810000000006</v>
      </c>
      <c r="L5144" t="s">
        <v>87</v>
      </c>
      <c r="M5144">
        <f>VLOOKUP(L5144,Key!$A$1:$C$73,2,FALSE)</f>
        <v>43.063749000000001</v>
      </c>
      <c r="N5144">
        <f>VLOOKUP(L5144,Key!$A$1:$C$73,3,FALSE)</f>
        <v>-87.887962999999999</v>
      </c>
      <c r="O5144">
        <v>9</v>
      </c>
      <c r="P5144">
        <v>0</v>
      </c>
      <c r="Q5144">
        <v>1.4</v>
      </c>
      <c r="R5144">
        <v>1.3</v>
      </c>
      <c r="S5144">
        <v>54</v>
      </c>
      <c r="T5144">
        <f t="shared" si="720"/>
        <v>-1</v>
      </c>
      <c r="U5144" s="1">
        <v>42831</v>
      </c>
      <c r="V5144" s="13">
        <f t="shared" si="721"/>
        <v>42826</v>
      </c>
      <c r="W5144" s="14">
        <f t="shared" si="722"/>
        <v>42831</v>
      </c>
      <c r="X5144" s="1" t="str">
        <f t="shared" si="723"/>
        <v>Thursday</v>
      </c>
      <c r="Y5144" s="2">
        <v>0.45877314814814812</v>
      </c>
      <c r="Z5144" s="2">
        <f t="shared" si="724"/>
        <v>0.45833333333333331</v>
      </c>
      <c r="AA5144">
        <f>1</f>
        <v>1</v>
      </c>
      <c r="AB5144" s="1">
        <v>42831</v>
      </c>
      <c r="AC5144" s="13">
        <f t="shared" si="725"/>
        <v>42826</v>
      </c>
      <c r="AD5144" s="14">
        <f t="shared" si="726"/>
        <v>42831</v>
      </c>
      <c r="AE5144" s="1" t="str">
        <f t="shared" si="727"/>
        <v>Thursday</v>
      </c>
      <c r="AF5144" s="2">
        <v>0.46497685185185184</v>
      </c>
      <c r="AG5144" s="2">
        <f t="shared" si="728"/>
        <v>0.45833333333333331</v>
      </c>
      <c r="AH5144" t="s">
        <v>23</v>
      </c>
    </row>
    <row r="5145" spans="1:34" x14ac:dyDescent="0.25">
      <c r="A5145">
        <v>1381218</v>
      </c>
      <c r="B5145" t="s">
        <v>29</v>
      </c>
      <c r="C5145" t="s">
        <v>58</v>
      </c>
      <c r="D5145" t="s">
        <v>31</v>
      </c>
      <c r="E5145">
        <v>53211</v>
      </c>
      <c r="F5145" t="s">
        <v>20</v>
      </c>
      <c r="G5145" t="s">
        <v>50</v>
      </c>
      <c r="H5145">
        <v>33</v>
      </c>
      <c r="I5145" t="s">
        <v>65</v>
      </c>
      <c r="J5145">
        <f>VLOOKUP(I5145,Key!$A$1:$C$73,2,FALSE)</f>
        <v>43.077359999999999</v>
      </c>
      <c r="K5145">
        <f>VLOOKUP(I5145,Key!$A$1:$C$73,3,FALSE)</f>
        <v>-87.880769999999998</v>
      </c>
      <c r="L5145" t="s">
        <v>22</v>
      </c>
      <c r="M5145">
        <f>VLOOKUP(L5145,Key!$A$1:$C$73,2,FALSE)</f>
        <v>43.058619999999998</v>
      </c>
      <c r="N5145">
        <f>VLOOKUP(L5145,Key!$A$1:$C$73,3,FALSE)</f>
        <v>-87.885319999999993</v>
      </c>
      <c r="O5145">
        <v>11</v>
      </c>
      <c r="P5145">
        <v>0</v>
      </c>
      <c r="Q5145">
        <v>1.7</v>
      </c>
      <c r="R5145">
        <v>1.6</v>
      </c>
      <c r="S5145">
        <v>66</v>
      </c>
      <c r="T5145">
        <f t="shared" si="720"/>
        <v>-1</v>
      </c>
      <c r="U5145" s="1">
        <v>42831</v>
      </c>
      <c r="V5145" s="13">
        <f t="shared" si="721"/>
        <v>42826</v>
      </c>
      <c r="W5145" s="14">
        <f t="shared" si="722"/>
        <v>42831</v>
      </c>
      <c r="X5145" s="1" t="str">
        <f t="shared" si="723"/>
        <v>Thursday</v>
      </c>
      <c r="Y5145" s="2">
        <v>0.49837962962962962</v>
      </c>
      <c r="Z5145" s="2">
        <f t="shared" si="724"/>
        <v>0.5</v>
      </c>
      <c r="AA5145">
        <f>1</f>
        <v>1</v>
      </c>
      <c r="AB5145" s="1">
        <v>42831</v>
      </c>
      <c r="AC5145" s="13">
        <f t="shared" si="725"/>
        <v>42826</v>
      </c>
      <c r="AD5145" s="14">
        <f t="shared" si="726"/>
        <v>42831</v>
      </c>
      <c r="AE5145" s="1" t="str">
        <f t="shared" si="727"/>
        <v>Thursday</v>
      </c>
      <c r="AF5145" s="2">
        <v>0.5062268518518519</v>
      </c>
      <c r="AG5145" s="2">
        <f t="shared" si="728"/>
        <v>0.5</v>
      </c>
      <c r="AH5145" t="s">
        <v>23</v>
      </c>
    </row>
    <row r="5146" spans="1:34" x14ac:dyDescent="0.25">
      <c r="A5146">
        <v>717793</v>
      </c>
      <c r="B5146" t="s">
        <v>29</v>
      </c>
      <c r="C5146" t="s">
        <v>47</v>
      </c>
      <c r="D5146" t="s">
        <v>31</v>
      </c>
      <c r="E5146">
        <v>53202</v>
      </c>
      <c r="F5146" t="s">
        <v>20</v>
      </c>
      <c r="G5146" t="s">
        <v>32</v>
      </c>
      <c r="H5146">
        <v>993</v>
      </c>
      <c r="I5146" t="s">
        <v>42</v>
      </c>
      <c r="J5146">
        <f>VLOOKUP(I5146,Key!$A$1:$C$73,2,FALSE)</f>
        <v>43.038719999999998</v>
      </c>
      <c r="K5146">
        <f>VLOOKUP(I5146,Key!$A$1:$C$73,3,FALSE)</f>
        <v>-87.905339999999995</v>
      </c>
      <c r="L5146" t="s">
        <v>36</v>
      </c>
      <c r="M5146">
        <f>VLOOKUP(L5146,Key!$A$1:$C$73,2,FALSE)</f>
        <v>43.03519</v>
      </c>
      <c r="N5146">
        <f>VLOOKUP(L5146,Key!$A$1:$C$73,3,FALSE)</f>
        <v>-87.907390000000007</v>
      </c>
      <c r="O5146">
        <v>5</v>
      </c>
      <c r="P5146">
        <v>0</v>
      </c>
      <c r="Q5146">
        <v>0.8</v>
      </c>
      <c r="R5146">
        <v>0.7</v>
      </c>
      <c r="S5146">
        <v>30</v>
      </c>
      <c r="T5146">
        <f t="shared" si="720"/>
        <v>-1</v>
      </c>
      <c r="U5146" s="1">
        <v>42831</v>
      </c>
      <c r="V5146" s="13">
        <f t="shared" si="721"/>
        <v>42826</v>
      </c>
      <c r="W5146" s="14">
        <f t="shared" si="722"/>
        <v>42831</v>
      </c>
      <c r="X5146" s="1" t="str">
        <f t="shared" si="723"/>
        <v>Thursday</v>
      </c>
      <c r="Y5146" s="2">
        <v>0.52497685185185183</v>
      </c>
      <c r="Z5146" s="2">
        <f t="shared" si="724"/>
        <v>0.54166666666666663</v>
      </c>
      <c r="AA5146">
        <f>1</f>
        <v>1</v>
      </c>
      <c r="AB5146" s="1">
        <v>42831</v>
      </c>
      <c r="AC5146" s="13">
        <f t="shared" si="725"/>
        <v>42826</v>
      </c>
      <c r="AD5146" s="14">
        <f t="shared" si="726"/>
        <v>42831</v>
      </c>
      <c r="AE5146" s="1" t="str">
        <f t="shared" si="727"/>
        <v>Thursday</v>
      </c>
      <c r="AF5146" s="2">
        <v>0.52777777777777779</v>
      </c>
      <c r="AG5146" s="2">
        <f t="shared" si="728"/>
        <v>0.54166666666666663</v>
      </c>
      <c r="AH5146" t="s">
        <v>23</v>
      </c>
    </row>
    <row r="5147" spans="1:34" x14ac:dyDescent="0.25">
      <c r="A5147">
        <v>1345070</v>
      </c>
      <c r="B5147" t="s">
        <v>29</v>
      </c>
      <c r="C5147" t="s">
        <v>47</v>
      </c>
      <c r="D5147" t="s">
        <v>31</v>
      </c>
      <c r="E5147">
        <v>53211</v>
      </c>
      <c r="F5147" t="s">
        <v>20</v>
      </c>
      <c r="G5147" t="s">
        <v>32</v>
      </c>
      <c r="H5147">
        <v>139</v>
      </c>
      <c r="I5147" t="s">
        <v>63</v>
      </c>
      <c r="J5147">
        <f>VLOOKUP(I5147,Key!$A$1:$C$73,2,FALSE)</f>
        <v>43.066893999999998</v>
      </c>
      <c r="K5147">
        <f>VLOOKUP(I5147,Key!$A$1:$C$73,3,FALSE)</f>
        <v>-87.877936000000005</v>
      </c>
      <c r="L5147" t="s">
        <v>65</v>
      </c>
      <c r="M5147">
        <f>VLOOKUP(L5147,Key!$A$1:$C$73,2,FALSE)</f>
        <v>43.077359999999999</v>
      </c>
      <c r="N5147">
        <f>VLOOKUP(L5147,Key!$A$1:$C$73,3,FALSE)</f>
        <v>-87.880769999999998</v>
      </c>
      <c r="O5147">
        <v>5</v>
      </c>
      <c r="P5147">
        <v>0</v>
      </c>
      <c r="Q5147">
        <v>0.8</v>
      </c>
      <c r="R5147">
        <v>0.7</v>
      </c>
      <c r="S5147">
        <v>30</v>
      </c>
      <c r="T5147">
        <f t="shared" si="720"/>
        <v>-1</v>
      </c>
      <c r="U5147" s="1">
        <v>42831</v>
      </c>
      <c r="V5147" s="13">
        <f t="shared" si="721"/>
        <v>42826</v>
      </c>
      <c r="W5147" s="14">
        <f t="shared" si="722"/>
        <v>42831</v>
      </c>
      <c r="X5147" s="1" t="str">
        <f t="shared" si="723"/>
        <v>Thursday</v>
      </c>
      <c r="Y5147" s="2">
        <v>0.53562500000000002</v>
      </c>
      <c r="Z5147" s="2">
        <f t="shared" si="724"/>
        <v>0.54166666666666663</v>
      </c>
      <c r="AA5147">
        <f>1</f>
        <v>1</v>
      </c>
      <c r="AB5147" s="1">
        <v>42831</v>
      </c>
      <c r="AC5147" s="13">
        <f t="shared" si="725"/>
        <v>42826</v>
      </c>
      <c r="AD5147" s="14">
        <f t="shared" si="726"/>
        <v>42831</v>
      </c>
      <c r="AE5147" s="1" t="str">
        <f t="shared" si="727"/>
        <v>Thursday</v>
      </c>
      <c r="AF5147" s="2">
        <v>0.53954861111111108</v>
      </c>
      <c r="AG5147" s="2">
        <f t="shared" si="728"/>
        <v>0.54166666666666663</v>
      </c>
      <c r="AH5147" t="s">
        <v>23</v>
      </c>
    </row>
    <row r="5148" spans="1:34" x14ac:dyDescent="0.25">
      <c r="A5148">
        <v>1371872</v>
      </c>
      <c r="B5148" t="s">
        <v>29</v>
      </c>
      <c r="C5148" t="s">
        <v>35</v>
      </c>
      <c r="D5148" t="s">
        <v>31</v>
      </c>
      <c r="E5148">
        <v>53222</v>
      </c>
      <c r="F5148" t="s">
        <v>20</v>
      </c>
      <c r="G5148" t="s">
        <v>32</v>
      </c>
      <c r="H5148">
        <v>78</v>
      </c>
      <c r="I5148" t="s">
        <v>80</v>
      </c>
      <c r="J5148">
        <f>VLOOKUP(I5148,Key!$A$1:$C$73,2,FALSE)</f>
        <v>43.060250000000003</v>
      </c>
      <c r="K5148">
        <f>VLOOKUP(I5148,Key!$A$1:$C$73,3,FALSE)</f>
        <v>-87.892169999999993</v>
      </c>
      <c r="L5148" t="s">
        <v>81</v>
      </c>
      <c r="M5148">
        <f>VLOOKUP(L5148,Key!$A$1:$C$73,2,FALSE)</f>
        <v>43.058010000000003</v>
      </c>
      <c r="N5148">
        <f>VLOOKUP(L5148,Key!$A$1:$C$73,3,FALSE)</f>
        <v>-87.877300000000005</v>
      </c>
      <c r="O5148">
        <v>10</v>
      </c>
      <c r="P5148">
        <v>0</v>
      </c>
      <c r="Q5148">
        <v>1.5</v>
      </c>
      <c r="R5148">
        <v>1.4</v>
      </c>
      <c r="S5148">
        <v>60</v>
      </c>
      <c r="T5148">
        <f t="shared" si="720"/>
        <v>-1</v>
      </c>
      <c r="U5148" s="1">
        <v>42831</v>
      </c>
      <c r="V5148" s="13">
        <f t="shared" si="721"/>
        <v>42826</v>
      </c>
      <c r="W5148" s="14">
        <f t="shared" si="722"/>
        <v>42831</v>
      </c>
      <c r="X5148" s="1" t="str">
        <f t="shared" si="723"/>
        <v>Thursday</v>
      </c>
      <c r="Y5148" s="2">
        <v>0.6265856481481481</v>
      </c>
      <c r="Z5148" s="2">
        <f t="shared" si="724"/>
        <v>0.625</v>
      </c>
      <c r="AA5148">
        <f>1</f>
        <v>1</v>
      </c>
      <c r="AB5148" s="1">
        <v>42831</v>
      </c>
      <c r="AC5148" s="13">
        <f t="shared" si="725"/>
        <v>42826</v>
      </c>
      <c r="AD5148" s="14">
        <f t="shared" si="726"/>
        <v>42831</v>
      </c>
      <c r="AE5148" s="1" t="str">
        <f t="shared" si="727"/>
        <v>Thursday</v>
      </c>
      <c r="AF5148" s="2">
        <v>0.63343749999999999</v>
      </c>
      <c r="AG5148" s="2">
        <f t="shared" si="728"/>
        <v>0.625</v>
      </c>
      <c r="AH5148" t="s">
        <v>23</v>
      </c>
    </row>
    <row r="5149" spans="1:34" x14ac:dyDescent="0.25">
      <c r="A5149">
        <v>1468078</v>
      </c>
      <c r="B5149" t="s">
        <v>29</v>
      </c>
      <c r="C5149" t="s">
        <v>103</v>
      </c>
      <c r="D5149" t="s">
        <v>31</v>
      </c>
      <c r="E5149">
        <v>53209</v>
      </c>
      <c r="F5149" t="s">
        <v>20</v>
      </c>
      <c r="G5149" t="s">
        <v>32</v>
      </c>
      <c r="H5149">
        <v>5534</v>
      </c>
      <c r="I5149" t="s">
        <v>53</v>
      </c>
      <c r="J5149">
        <f>VLOOKUP(I5149,Key!$A$1:$C$73,2,FALSE)</f>
        <v>43.04824</v>
      </c>
      <c r="K5149">
        <f>VLOOKUP(I5149,Key!$A$1:$C$73,3,FALSE)</f>
        <v>-87.904970000000006</v>
      </c>
      <c r="L5149" t="s">
        <v>22</v>
      </c>
      <c r="M5149">
        <f>VLOOKUP(L5149,Key!$A$1:$C$73,2,FALSE)</f>
        <v>43.058619999999998</v>
      </c>
      <c r="N5149">
        <f>VLOOKUP(L5149,Key!$A$1:$C$73,3,FALSE)</f>
        <v>-87.885319999999993</v>
      </c>
      <c r="O5149">
        <v>7</v>
      </c>
      <c r="P5149">
        <v>0</v>
      </c>
      <c r="Q5149">
        <v>1.1000000000000001</v>
      </c>
      <c r="R5149">
        <v>1</v>
      </c>
      <c r="S5149">
        <v>42</v>
      </c>
      <c r="T5149">
        <f t="shared" si="720"/>
        <v>-1</v>
      </c>
      <c r="U5149" s="1">
        <v>42831</v>
      </c>
      <c r="V5149" s="13">
        <f t="shared" si="721"/>
        <v>42826</v>
      </c>
      <c r="W5149" s="14">
        <f t="shared" si="722"/>
        <v>42831</v>
      </c>
      <c r="X5149" s="1" t="str">
        <f t="shared" si="723"/>
        <v>Thursday</v>
      </c>
      <c r="Y5149" s="2">
        <v>0.6607291666666667</v>
      </c>
      <c r="Z5149" s="2">
        <f t="shared" si="724"/>
        <v>0.66666666666666663</v>
      </c>
      <c r="AA5149">
        <f>1</f>
        <v>1</v>
      </c>
      <c r="AB5149" s="1">
        <v>42831</v>
      </c>
      <c r="AC5149" s="13">
        <f t="shared" si="725"/>
        <v>42826</v>
      </c>
      <c r="AD5149" s="14">
        <f t="shared" si="726"/>
        <v>42831</v>
      </c>
      <c r="AE5149" s="1" t="str">
        <f t="shared" si="727"/>
        <v>Thursday</v>
      </c>
      <c r="AF5149" s="2">
        <v>0.66571759259259256</v>
      </c>
      <c r="AG5149" s="2">
        <f t="shared" si="728"/>
        <v>0.66666666666666663</v>
      </c>
      <c r="AH5149" t="s">
        <v>23</v>
      </c>
    </row>
    <row r="5150" spans="1:34" x14ac:dyDescent="0.25">
      <c r="A5150">
        <v>1527528</v>
      </c>
      <c r="B5150" t="s">
        <v>29</v>
      </c>
      <c r="C5150" t="s">
        <v>103</v>
      </c>
      <c r="D5150" t="s">
        <v>31</v>
      </c>
      <c r="E5150">
        <v>53202</v>
      </c>
      <c r="F5150" t="s">
        <v>20</v>
      </c>
      <c r="G5150" t="s">
        <v>32</v>
      </c>
      <c r="H5150">
        <v>5438</v>
      </c>
      <c r="I5150" t="s">
        <v>78</v>
      </c>
      <c r="J5150">
        <f>VLOOKUP(I5150,Key!$A$1:$C$73,2,FALSE)</f>
        <v>43.048200000000001</v>
      </c>
      <c r="K5150">
        <f>VLOOKUP(I5150,Key!$A$1:$C$73,3,FALSE)</f>
        <v>-87.900859999999994</v>
      </c>
      <c r="L5150" t="s">
        <v>62</v>
      </c>
      <c r="M5150">
        <f>VLOOKUP(L5150,Key!$A$1:$C$73,2,FALSE)</f>
        <v>43.052460000000004</v>
      </c>
      <c r="N5150">
        <f>VLOOKUP(L5150,Key!$A$1:$C$73,3,FALSE)</f>
        <v>-87.891000000000005</v>
      </c>
      <c r="O5150">
        <v>9</v>
      </c>
      <c r="P5150">
        <v>0</v>
      </c>
      <c r="Q5150">
        <v>1.4</v>
      </c>
      <c r="R5150">
        <v>1.3</v>
      </c>
      <c r="S5150">
        <v>54</v>
      </c>
      <c r="T5150">
        <f t="shared" si="720"/>
        <v>-1</v>
      </c>
      <c r="U5150" s="1">
        <v>42831</v>
      </c>
      <c r="V5150" s="13">
        <f t="shared" si="721"/>
        <v>42826</v>
      </c>
      <c r="W5150" s="14">
        <f t="shared" si="722"/>
        <v>42831</v>
      </c>
      <c r="X5150" s="1" t="str">
        <f t="shared" si="723"/>
        <v>Thursday</v>
      </c>
      <c r="Y5150" s="2">
        <v>0.76649305555555547</v>
      </c>
      <c r="Z5150" s="2">
        <f t="shared" si="724"/>
        <v>0.75</v>
      </c>
      <c r="AA5150">
        <f>1</f>
        <v>1</v>
      </c>
      <c r="AB5150" s="1">
        <v>42831</v>
      </c>
      <c r="AC5150" s="13">
        <f t="shared" si="725"/>
        <v>42826</v>
      </c>
      <c r="AD5150" s="14">
        <f t="shared" si="726"/>
        <v>42831</v>
      </c>
      <c r="AE5150" s="1" t="str">
        <f t="shared" si="727"/>
        <v>Thursday</v>
      </c>
      <c r="AF5150" s="2">
        <v>0.77239583333333339</v>
      </c>
      <c r="AG5150" s="2">
        <f t="shared" si="728"/>
        <v>0.79166666666666663</v>
      </c>
      <c r="AH5150" t="s">
        <v>23</v>
      </c>
    </row>
    <row r="5151" spans="1:34" x14ac:dyDescent="0.25">
      <c r="A5151">
        <v>1137916</v>
      </c>
      <c r="B5151" t="s">
        <v>29</v>
      </c>
      <c r="C5151" t="s">
        <v>103</v>
      </c>
      <c r="D5151" t="s">
        <v>31</v>
      </c>
      <c r="E5151">
        <v>53202</v>
      </c>
      <c r="F5151" t="s">
        <v>20</v>
      </c>
      <c r="G5151" t="s">
        <v>32</v>
      </c>
      <c r="H5151">
        <v>23</v>
      </c>
      <c r="I5151" t="s">
        <v>28</v>
      </c>
      <c r="J5151">
        <f>VLOOKUP(I5151,Key!$A$1:$C$73,2,FALSE)</f>
        <v>43.038580000000003</v>
      </c>
      <c r="K5151">
        <f>VLOOKUP(I5151,Key!$A$1:$C$73,3,FALSE)</f>
        <v>-87.90934</v>
      </c>
      <c r="L5151" t="s">
        <v>62</v>
      </c>
      <c r="M5151">
        <f>VLOOKUP(L5151,Key!$A$1:$C$73,2,FALSE)</f>
        <v>43.052460000000004</v>
      </c>
      <c r="N5151">
        <f>VLOOKUP(L5151,Key!$A$1:$C$73,3,FALSE)</f>
        <v>-87.891000000000005</v>
      </c>
      <c r="O5151">
        <v>11</v>
      </c>
      <c r="P5151">
        <v>0</v>
      </c>
      <c r="Q5151">
        <v>1.7</v>
      </c>
      <c r="R5151">
        <v>1.6</v>
      </c>
      <c r="S5151">
        <v>66</v>
      </c>
      <c r="T5151">
        <f t="shared" si="720"/>
        <v>-1</v>
      </c>
      <c r="U5151" s="1">
        <v>42831</v>
      </c>
      <c r="V5151" s="13">
        <f t="shared" si="721"/>
        <v>42826</v>
      </c>
      <c r="W5151" s="14">
        <f t="shared" si="722"/>
        <v>42831</v>
      </c>
      <c r="X5151" s="1" t="str">
        <f t="shared" si="723"/>
        <v>Thursday</v>
      </c>
      <c r="Y5151" s="2">
        <v>0.77012731481481478</v>
      </c>
      <c r="Z5151" s="2">
        <f t="shared" si="724"/>
        <v>0.75</v>
      </c>
      <c r="AA5151">
        <f>1</f>
        <v>1</v>
      </c>
      <c r="AB5151" s="1">
        <v>42831</v>
      </c>
      <c r="AC5151" s="13">
        <f t="shared" si="725"/>
        <v>42826</v>
      </c>
      <c r="AD5151" s="14">
        <f t="shared" si="726"/>
        <v>42831</v>
      </c>
      <c r="AE5151" s="1" t="str">
        <f t="shared" si="727"/>
        <v>Thursday</v>
      </c>
      <c r="AF5151" s="2">
        <v>0.77751157407407412</v>
      </c>
      <c r="AG5151" s="2">
        <f t="shared" si="728"/>
        <v>0.79166666666666663</v>
      </c>
      <c r="AH5151" t="s">
        <v>23</v>
      </c>
    </row>
    <row r="5152" spans="1:34" x14ac:dyDescent="0.25">
      <c r="A5152">
        <v>1162217</v>
      </c>
      <c r="B5152" t="s">
        <v>29</v>
      </c>
      <c r="C5152" t="s">
        <v>137</v>
      </c>
      <c r="D5152" t="s">
        <v>31</v>
      </c>
      <c r="E5152">
        <v>53045</v>
      </c>
      <c r="F5152" t="s">
        <v>20</v>
      </c>
      <c r="G5152" t="s">
        <v>99</v>
      </c>
      <c r="H5152">
        <v>5455</v>
      </c>
      <c r="I5152" t="s">
        <v>65</v>
      </c>
      <c r="J5152">
        <f>VLOOKUP(I5152,Key!$A$1:$C$73,2,FALSE)</f>
        <v>43.077359999999999</v>
      </c>
      <c r="K5152">
        <f>VLOOKUP(I5152,Key!$A$1:$C$73,3,FALSE)</f>
        <v>-87.880769999999998</v>
      </c>
      <c r="L5152" t="s">
        <v>63</v>
      </c>
      <c r="M5152">
        <f>VLOOKUP(L5152,Key!$A$1:$C$73,2,FALSE)</f>
        <v>43.066893999999998</v>
      </c>
      <c r="N5152">
        <f>VLOOKUP(L5152,Key!$A$1:$C$73,3,FALSE)</f>
        <v>-87.877936000000005</v>
      </c>
      <c r="O5152">
        <v>7</v>
      </c>
      <c r="P5152">
        <v>0</v>
      </c>
      <c r="Q5152">
        <v>1.1000000000000001</v>
      </c>
      <c r="R5152">
        <v>1</v>
      </c>
      <c r="S5152">
        <v>42</v>
      </c>
      <c r="T5152">
        <f t="shared" si="720"/>
        <v>-1</v>
      </c>
      <c r="U5152" s="1">
        <v>42831</v>
      </c>
      <c r="V5152" s="13">
        <f t="shared" si="721"/>
        <v>42826</v>
      </c>
      <c r="W5152" s="14">
        <f t="shared" si="722"/>
        <v>42831</v>
      </c>
      <c r="X5152" s="1" t="str">
        <f t="shared" si="723"/>
        <v>Thursday</v>
      </c>
      <c r="Y5152" s="2">
        <v>0.84710648148148149</v>
      </c>
      <c r="Z5152" s="2">
        <f t="shared" si="724"/>
        <v>0.83333333333333326</v>
      </c>
      <c r="AA5152">
        <f>1</f>
        <v>1</v>
      </c>
      <c r="AB5152" s="1">
        <v>42831</v>
      </c>
      <c r="AC5152" s="13">
        <f t="shared" si="725"/>
        <v>42826</v>
      </c>
      <c r="AD5152" s="14">
        <f t="shared" si="726"/>
        <v>42831</v>
      </c>
      <c r="AE5152" s="1" t="str">
        <f t="shared" si="727"/>
        <v>Thursday</v>
      </c>
      <c r="AF5152" s="2">
        <v>0.85173611111111114</v>
      </c>
      <c r="AG5152" s="2">
        <f t="shared" si="728"/>
        <v>0.83333333333333326</v>
      </c>
      <c r="AH5152" t="s">
        <v>23</v>
      </c>
    </row>
    <row r="5153" spans="1:34" x14ac:dyDescent="0.25">
      <c r="A5153">
        <v>1328721</v>
      </c>
      <c r="B5153" t="s">
        <v>29</v>
      </c>
      <c r="C5153" t="s">
        <v>47</v>
      </c>
      <c r="D5153" t="s">
        <v>31</v>
      </c>
      <c r="E5153">
        <v>53207</v>
      </c>
      <c r="F5153" t="s">
        <v>20</v>
      </c>
      <c r="G5153" t="s">
        <v>32</v>
      </c>
      <c r="H5153">
        <v>43</v>
      </c>
      <c r="I5153" t="s">
        <v>28</v>
      </c>
      <c r="J5153">
        <f>VLOOKUP(I5153,Key!$A$1:$C$73,2,FALSE)</f>
        <v>43.038580000000003</v>
      </c>
      <c r="K5153">
        <f>VLOOKUP(I5153,Key!$A$1:$C$73,3,FALSE)</f>
        <v>-87.90934</v>
      </c>
      <c r="L5153" t="s">
        <v>83</v>
      </c>
      <c r="M5153">
        <f>VLOOKUP(L5153,Key!$A$1:$C$73,2,FALSE)</f>
        <v>43.026229999999998</v>
      </c>
      <c r="N5153">
        <f>VLOOKUP(L5153,Key!$A$1:$C$73,3,FALSE)</f>
        <v>-87.912809999999993</v>
      </c>
      <c r="O5153">
        <v>6</v>
      </c>
      <c r="P5153">
        <v>0</v>
      </c>
      <c r="Q5153">
        <v>0.9</v>
      </c>
      <c r="R5153">
        <v>0.9</v>
      </c>
      <c r="S5153">
        <v>36</v>
      </c>
      <c r="T5153">
        <f t="shared" si="720"/>
        <v>-1</v>
      </c>
      <c r="U5153" s="1">
        <v>42832</v>
      </c>
      <c r="V5153" s="13">
        <f t="shared" si="721"/>
        <v>42826</v>
      </c>
      <c r="W5153" s="14">
        <f t="shared" si="722"/>
        <v>42832</v>
      </c>
      <c r="X5153" s="1" t="str">
        <f t="shared" si="723"/>
        <v>Friday</v>
      </c>
      <c r="Y5153" s="2">
        <v>0.34880787037037037</v>
      </c>
      <c r="Z5153" s="2">
        <f t="shared" si="724"/>
        <v>0.33333333333333331</v>
      </c>
      <c r="AA5153">
        <f>1</f>
        <v>1</v>
      </c>
      <c r="AB5153" s="1">
        <v>42832</v>
      </c>
      <c r="AC5153" s="13">
        <f t="shared" si="725"/>
        <v>42826</v>
      </c>
      <c r="AD5153" s="14">
        <f t="shared" si="726"/>
        <v>42832</v>
      </c>
      <c r="AE5153" s="1" t="str">
        <f t="shared" si="727"/>
        <v>Friday</v>
      </c>
      <c r="AF5153" s="2">
        <v>0.35296296296296298</v>
      </c>
      <c r="AG5153" s="2">
        <f t="shared" si="728"/>
        <v>0.33333333333333331</v>
      </c>
      <c r="AH5153" t="s">
        <v>23</v>
      </c>
    </row>
    <row r="5154" spans="1:34" x14ac:dyDescent="0.25">
      <c r="A5154">
        <v>1400126</v>
      </c>
      <c r="B5154" t="s">
        <v>29</v>
      </c>
      <c r="C5154" t="s">
        <v>47</v>
      </c>
      <c r="D5154" t="s">
        <v>31</v>
      </c>
      <c r="E5154">
        <v>53211</v>
      </c>
      <c r="F5154" t="s">
        <v>20</v>
      </c>
      <c r="G5154" t="s">
        <v>32</v>
      </c>
      <c r="H5154">
        <v>338</v>
      </c>
      <c r="I5154" t="s">
        <v>63</v>
      </c>
      <c r="J5154">
        <f>VLOOKUP(I5154,Key!$A$1:$C$73,2,FALSE)</f>
        <v>43.066893999999998</v>
      </c>
      <c r="K5154">
        <f>VLOOKUP(I5154,Key!$A$1:$C$73,3,FALSE)</f>
        <v>-87.877936000000005</v>
      </c>
      <c r="L5154" t="s">
        <v>64</v>
      </c>
      <c r="M5154">
        <f>VLOOKUP(L5154,Key!$A$1:$C$73,2,FALSE)</f>
        <v>43.069021999999997</v>
      </c>
      <c r="N5154">
        <f>VLOOKUP(L5154,Key!$A$1:$C$73,3,FALSE)</f>
        <v>-87.887940999999998</v>
      </c>
      <c r="O5154">
        <v>4</v>
      </c>
      <c r="P5154">
        <v>0</v>
      </c>
      <c r="Q5154">
        <v>0.6</v>
      </c>
      <c r="R5154">
        <v>0.6</v>
      </c>
      <c r="S5154">
        <v>24</v>
      </c>
      <c r="T5154">
        <f t="shared" si="720"/>
        <v>-1</v>
      </c>
      <c r="U5154" s="1">
        <v>42832</v>
      </c>
      <c r="V5154" s="13">
        <f t="shared" si="721"/>
        <v>42826</v>
      </c>
      <c r="W5154" s="14">
        <f t="shared" si="722"/>
        <v>42832</v>
      </c>
      <c r="X5154" s="1" t="str">
        <f t="shared" si="723"/>
        <v>Friday</v>
      </c>
      <c r="Y5154" s="2">
        <v>0.52296296296296296</v>
      </c>
      <c r="Z5154" s="2">
        <f t="shared" si="724"/>
        <v>0.54166666666666663</v>
      </c>
      <c r="AA5154">
        <f>1</f>
        <v>1</v>
      </c>
      <c r="AB5154" s="1">
        <v>42832</v>
      </c>
      <c r="AC5154" s="13">
        <f t="shared" si="725"/>
        <v>42826</v>
      </c>
      <c r="AD5154" s="14">
        <f t="shared" si="726"/>
        <v>42832</v>
      </c>
      <c r="AE5154" s="1" t="str">
        <f t="shared" si="727"/>
        <v>Friday</v>
      </c>
      <c r="AF5154" s="2">
        <v>0.52605324074074067</v>
      </c>
      <c r="AG5154" s="2">
        <f t="shared" si="728"/>
        <v>0.54166666666666663</v>
      </c>
      <c r="AH5154" t="s">
        <v>23</v>
      </c>
    </row>
    <row r="5155" spans="1:34" x14ac:dyDescent="0.25">
      <c r="A5155">
        <v>1255308</v>
      </c>
      <c r="B5155" t="s">
        <v>29</v>
      </c>
      <c r="C5155" t="s">
        <v>47</v>
      </c>
      <c r="D5155" t="s">
        <v>31</v>
      </c>
      <c r="E5155">
        <v>53211</v>
      </c>
      <c r="F5155" t="s">
        <v>20</v>
      </c>
      <c r="G5155" t="s">
        <v>50</v>
      </c>
      <c r="H5155">
        <v>5520</v>
      </c>
      <c r="I5155" t="s">
        <v>63</v>
      </c>
      <c r="J5155">
        <f>VLOOKUP(I5155,Key!$A$1:$C$73,2,FALSE)</f>
        <v>43.066893999999998</v>
      </c>
      <c r="K5155">
        <f>VLOOKUP(I5155,Key!$A$1:$C$73,3,FALSE)</f>
        <v>-87.877936000000005</v>
      </c>
      <c r="L5155" t="s">
        <v>61</v>
      </c>
      <c r="M5155">
        <f>VLOOKUP(L5155,Key!$A$1:$C$73,2,FALSE)</f>
        <v>43.060786</v>
      </c>
      <c r="N5155">
        <f>VLOOKUP(L5155,Key!$A$1:$C$73,3,FALSE)</f>
        <v>-87.883825999999999</v>
      </c>
      <c r="O5155">
        <v>6</v>
      </c>
      <c r="P5155">
        <v>0</v>
      </c>
      <c r="Q5155">
        <v>0.9</v>
      </c>
      <c r="R5155">
        <v>0.9</v>
      </c>
      <c r="S5155">
        <v>36</v>
      </c>
      <c r="T5155">
        <f t="shared" si="720"/>
        <v>-1</v>
      </c>
      <c r="U5155" s="1">
        <v>42832</v>
      </c>
      <c r="V5155" s="13">
        <f t="shared" si="721"/>
        <v>42826</v>
      </c>
      <c r="W5155" s="14">
        <f t="shared" si="722"/>
        <v>42832</v>
      </c>
      <c r="X5155" s="1" t="str">
        <f t="shared" si="723"/>
        <v>Friday</v>
      </c>
      <c r="Y5155" s="2">
        <v>0.56770833333333337</v>
      </c>
      <c r="Z5155" s="2">
        <f t="shared" si="724"/>
        <v>0.58333333333333326</v>
      </c>
      <c r="AA5155">
        <f>1</f>
        <v>1</v>
      </c>
      <c r="AB5155" s="1">
        <v>42832</v>
      </c>
      <c r="AC5155" s="13">
        <f t="shared" si="725"/>
        <v>42826</v>
      </c>
      <c r="AD5155" s="14">
        <f t="shared" si="726"/>
        <v>42832</v>
      </c>
      <c r="AE5155" s="1" t="str">
        <f t="shared" si="727"/>
        <v>Friday</v>
      </c>
      <c r="AF5155" s="2">
        <v>0.57178240740740738</v>
      </c>
      <c r="AG5155" s="2">
        <f t="shared" si="728"/>
        <v>0.58333333333333326</v>
      </c>
      <c r="AH5155" t="s">
        <v>23</v>
      </c>
    </row>
    <row r="5156" spans="1:34" x14ac:dyDescent="0.25">
      <c r="A5156">
        <v>1425087</v>
      </c>
      <c r="B5156" t="s">
        <v>29</v>
      </c>
      <c r="C5156" t="s">
        <v>30</v>
      </c>
      <c r="D5156" t="s">
        <v>31</v>
      </c>
      <c r="E5156">
        <v>53212</v>
      </c>
      <c r="F5156" t="s">
        <v>20</v>
      </c>
      <c r="G5156" t="s">
        <v>32</v>
      </c>
      <c r="H5156">
        <v>5556</v>
      </c>
      <c r="I5156" t="s">
        <v>40</v>
      </c>
      <c r="J5156">
        <f>VLOOKUP(I5156,Key!$A$1:$C$73,2,FALSE)</f>
        <v>43.06033</v>
      </c>
      <c r="K5156">
        <f>VLOOKUP(I5156,Key!$A$1:$C$73,3,FALSE)</f>
        <v>-87.89546</v>
      </c>
      <c r="L5156" t="s">
        <v>57</v>
      </c>
      <c r="M5156">
        <f>VLOOKUP(L5156,Key!$A$1:$C$73,2,FALSE)</f>
        <v>43.03913</v>
      </c>
      <c r="N5156">
        <f>VLOOKUP(L5156,Key!$A$1:$C$73,3,FALSE)</f>
        <v>-87.916150000000002</v>
      </c>
      <c r="O5156">
        <v>11</v>
      </c>
      <c r="P5156">
        <v>0</v>
      </c>
      <c r="Q5156">
        <v>1.7</v>
      </c>
      <c r="R5156">
        <v>1.6</v>
      </c>
      <c r="S5156">
        <v>66</v>
      </c>
      <c r="T5156">
        <f t="shared" si="720"/>
        <v>-1</v>
      </c>
      <c r="U5156" s="1">
        <v>42832</v>
      </c>
      <c r="V5156" s="13">
        <f t="shared" si="721"/>
        <v>42826</v>
      </c>
      <c r="W5156" s="14">
        <f t="shared" si="722"/>
        <v>42832</v>
      </c>
      <c r="X5156" s="1" t="str">
        <f t="shared" si="723"/>
        <v>Friday</v>
      </c>
      <c r="Y5156" s="2">
        <v>0.68523148148148139</v>
      </c>
      <c r="Z5156" s="2">
        <f t="shared" si="724"/>
        <v>0.66666666666666663</v>
      </c>
      <c r="AA5156">
        <f>1</f>
        <v>1</v>
      </c>
      <c r="AB5156" s="1">
        <v>42832</v>
      </c>
      <c r="AC5156" s="13">
        <f t="shared" si="725"/>
        <v>42826</v>
      </c>
      <c r="AD5156" s="14">
        <f t="shared" si="726"/>
        <v>42832</v>
      </c>
      <c r="AE5156" s="1" t="str">
        <f t="shared" si="727"/>
        <v>Friday</v>
      </c>
      <c r="AF5156" s="2">
        <v>0.69262731481481488</v>
      </c>
      <c r="AG5156" s="2">
        <f t="shared" si="728"/>
        <v>0.70833333333333326</v>
      </c>
      <c r="AH5156" t="s">
        <v>23</v>
      </c>
    </row>
    <row r="5157" spans="1:34" x14ac:dyDescent="0.25">
      <c r="A5157">
        <v>1381218</v>
      </c>
      <c r="B5157" t="s">
        <v>29</v>
      </c>
      <c r="C5157" t="s">
        <v>58</v>
      </c>
      <c r="D5157" t="s">
        <v>31</v>
      </c>
      <c r="E5157">
        <v>53211</v>
      </c>
      <c r="F5157" t="s">
        <v>20</v>
      </c>
      <c r="G5157" t="s">
        <v>50</v>
      </c>
      <c r="H5157">
        <v>247</v>
      </c>
      <c r="I5157" t="s">
        <v>39</v>
      </c>
      <c r="J5157">
        <f>VLOOKUP(I5157,Key!$A$1:$C$73,2,FALSE)</f>
        <v>43.031480000000002</v>
      </c>
      <c r="K5157">
        <f>VLOOKUP(I5157,Key!$A$1:$C$73,3,FALSE)</f>
        <v>-87.908169999999998</v>
      </c>
      <c r="L5157" t="s">
        <v>22</v>
      </c>
      <c r="M5157">
        <f>VLOOKUP(L5157,Key!$A$1:$C$73,2,FALSE)</f>
        <v>43.058619999999998</v>
      </c>
      <c r="N5157">
        <f>VLOOKUP(L5157,Key!$A$1:$C$73,3,FALSE)</f>
        <v>-87.885319999999993</v>
      </c>
      <c r="O5157">
        <v>28</v>
      </c>
      <c r="P5157">
        <v>0</v>
      </c>
      <c r="Q5157">
        <v>4.2</v>
      </c>
      <c r="R5157">
        <v>4</v>
      </c>
      <c r="S5157">
        <v>168</v>
      </c>
      <c r="T5157">
        <f t="shared" si="720"/>
        <v>-1</v>
      </c>
      <c r="U5157" s="1">
        <v>42832</v>
      </c>
      <c r="V5157" s="13">
        <f t="shared" si="721"/>
        <v>42826</v>
      </c>
      <c r="W5157" s="14">
        <f t="shared" si="722"/>
        <v>42832</v>
      </c>
      <c r="X5157" s="1" t="str">
        <f t="shared" si="723"/>
        <v>Friday</v>
      </c>
      <c r="Y5157" s="2">
        <v>0.71300925925925929</v>
      </c>
      <c r="Z5157" s="2">
        <f t="shared" si="724"/>
        <v>0.70833333333333326</v>
      </c>
      <c r="AA5157">
        <f>1</f>
        <v>1</v>
      </c>
      <c r="AB5157" s="1">
        <v>42832</v>
      </c>
      <c r="AC5157" s="13">
        <f t="shared" si="725"/>
        <v>42826</v>
      </c>
      <c r="AD5157" s="14">
        <f t="shared" si="726"/>
        <v>42832</v>
      </c>
      <c r="AE5157" s="1" t="str">
        <f t="shared" si="727"/>
        <v>Friday</v>
      </c>
      <c r="AF5157" s="2">
        <v>0.73217592592592595</v>
      </c>
      <c r="AG5157" s="2">
        <f t="shared" si="728"/>
        <v>0.75</v>
      </c>
      <c r="AH5157" t="s">
        <v>23</v>
      </c>
    </row>
    <row r="5158" spans="1:34" x14ac:dyDescent="0.25">
      <c r="A5158">
        <v>1351368</v>
      </c>
      <c r="B5158" t="s">
        <v>29</v>
      </c>
      <c r="C5158" t="s">
        <v>47</v>
      </c>
      <c r="D5158" t="s">
        <v>31</v>
      </c>
      <c r="E5158">
        <v>53202</v>
      </c>
      <c r="F5158" t="s">
        <v>20</v>
      </c>
      <c r="G5158" t="s">
        <v>32</v>
      </c>
      <c r="H5158">
        <v>11102</v>
      </c>
      <c r="I5158" t="s">
        <v>53</v>
      </c>
      <c r="J5158">
        <f>VLOOKUP(I5158,Key!$A$1:$C$73,2,FALSE)</f>
        <v>43.04824</v>
      </c>
      <c r="K5158">
        <f>VLOOKUP(I5158,Key!$A$1:$C$73,3,FALSE)</f>
        <v>-87.904970000000006</v>
      </c>
      <c r="L5158" t="s">
        <v>62</v>
      </c>
      <c r="M5158">
        <f>VLOOKUP(L5158,Key!$A$1:$C$73,2,FALSE)</f>
        <v>43.052460000000004</v>
      </c>
      <c r="N5158">
        <f>VLOOKUP(L5158,Key!$A$1:$C$73,3,FALSE)</f>
        <v>-87.891000000000005</v>
      </c>
      <c r="O5158">
        <v>12</v>
      </c>
      <c r="P5158">
        <v>0</v>
      </c>
      <c r="Q5158">
        <v>1.8</v>
      </c>
      <c r="R5158">
        <v>1.7</v>
      </c>
      <c r="S5158">
        <v>72</v>
      </c>
      <c r="T5158">
        <f t="shared" si="720"/>
        <v>-1</v>
      </c>
      <c r="U5158" s="1">
        <v>42832</v>
      </c>
      <c r="V5158" s="13">
        <f t="shared" si="721"/>
        <v>42826</v>
      </c>
      <c r="W5158" s="14">
        <f t="shared" si="722"/>
        <v>42832</v>
      </c>
      <c r="X5158" s="1" t="str">
        <f t="shared" si="723"/>
        <v>Friday</v>
      </c>
      <c r="Y5158" s="2">
        <v>0.72120370370370368</v>
      </c>
      <c r="Z5158" s="2">
        <f t="shared" si="724"/>
        <v>0.70833333333333326</v>
      </c>
      <c r="AA5158">
        <f>1</f>
        <v>1</v>
      </c>
      <c r="AB5158" s="1">
        <v>42832</v>
      </c>
      <c r="AC5158" s="13">
        <f t="shared" si="725"/>
        <v>42826</v>
      </c>
      <c r="AD5158" s="14">
        <f t="shared" si="726"/>
        <v>42832</v>
      </c>
      <c r="AE5158" s="1" t="str">
        <f t="shared" si="727"/>
        <v>Friday</v>
      </c>
      <c r="AF5158" s="2">
        <v>0.72951388888888891</v>
      </c>
      <c r="AG5158" s="2">
        <f t="shared" si="728"/>
        <v>0.75</v>
      </c>
      <c r="AH5158" t="s">
        <v>23</v>
      </c>
    </row>
    <row r="5159" spans="1:34" x14ac:dyDescent="0.25">
      <c r="A5159">
        <v>1279843</v>
      </c>
      <c r="B5159" t="s">
        <v>29</v>
      </c>
      <c r="C5159" t="s">
        <v>47</v>
      </c>
      <c r="D5159" t="s">
        <v>31</v>
      </c>
      <c r="E5159">
        <v>53211</v>
      </c>
      <c r="F5159" t="s">
        <v>20</v>
      </c>
      <c r="G5159" t="s">
        <v>32</v>
      </c>
      <c r="H5159">
        <v>11089</v>
      </c>
      <c r="I5159" t="s">
        <v>21</v>
      </c>
      <c r="J5159">
        <f>VLOOKUP(I5159,Key!$A$1:$C$73,2,FALSE)</f>
        <v>43.074890000000003</v>
      </c>
      <c r="K5159">
        <f>VLOOKUP(I5159,Key!$A$1:$C$73,3,FALSE)</f>
        <v>-87.882810000000006</v>
      </c>
      <c r="L5159" t="s">
        <v>63</v>
      </c>
      <c r="M5159">
        <f>VLOOKUP(L5159,Key!$A$1:$C$73,2,FALSE)</f>
        <v>43.066893999999998</v>
      </c>
      <c r="N5159">
        <f>VLOOKUP(L5159,Key!$A$1:$C$73,3,FALSE)</f>
        <v>-87.877936000000005</v>
      </c>
      <c r="O5159">
        <v>5</v>
      </c>
      <c r="P5159">
        <v>0</v>
      </c>
      <c r="Q5159">
        <v>0.8</v>
      </c>
      <c r="R5159">
        <v>0.7</v>
      </c>
      <c r="S5159">
        <v>30</v>
      </c>
      <c r="T5159">
        <f t="shared" si="720"/>
        <v>-1</v>
      </c>
      <c r="U5159" s="1">
        <v>42832</v>
      </c>
      <c r="V5159" s="13">
        <f t="shared" si="721"/>
        <v>42826</v>
      </c>
      <c r="W5159" s="14">
        <f t="shared" si="722"/>
        <v>42832</v>
      </c>
      <c r="X5159" s="1" t="str">
        <f t="shared" si="723"/>
        <v>Friday</v>
      </c>
      <c r="Y5159" s="2">
        <v>0.79072916666666659</v>
      </c>
      <c r="Z5159" s="2">
        <f t="shared" si="724"/>
        <v>0.79166666666666663</v>
      </c>
      <c r="AA5159">
        <f>1</f>
        <v>1</v>
      </c>
      <c r="AB5159" s="1">
        <v>42832</v>
      </c>
      <c r="AC5159" s="13">
        <f t="shared" si="725"/>
        <v>42826</v>
      </c>
      <c r="AD5159" s="14">
        <f t="shared" si="726"/>
        <v>42832</v>
      </c>
      <c r="AE5159" s="1" t="str">
        <f t="shared" si="727"/>
        <v>Friday</v>
      </c>
      <c r="AF5159" s="2">
        <v>0.79399305555555555</v>
      </c>
      <c r="AG5159" s="2">
        <f t="shared" si="728"/>
        <v>0.79166666666666663</v>
      </c>
      <c r="AH5159" t="s">
        <v>23</v>
      </c>
    </row>
    <row r="5160" spans="1:34" x14ac:dyDescent="0.25">
      <c r="A5160">
        <v>717793</v>
      </c>
      <c r="B5160" t="s">
        <v>29</v>
      </c>
      <c r="C5160" t="s">
        <v>47</v>
      </c>
      <c r="D5160" t="s">
        <v>31</v>
      </c>
      <c r="E5160">
        <v>53202</v>
      </c>
      <c r="F5160" t="s">
        <v>20</v>
      </c>
      <c r="G5160" t="s">
        <v>32</v>
      </c>
      <c r="H5160">
        <v>217</v>
      </c>
      <c r="I5160" t="s">
        <v>53</v>
      </c>
      <c r="J5160">
        <f>VLOOKUP(I5160,Key!$A$1:$C$73,2,FALSE)</f>
        <v>43.04824</v>
      </c>
      <c r="K5160">
        <f>VLOOKUP(I5160,Key!$A$1:$C$73,3,FALSE)</f>
        <v>-87.904970000000006</v>
      </c>
      <c r="L5160" t="s">
        <v>39</v>
      </c>
      <c r="M5160">
        <f>VLOOKUP(L5160,Key!$A$1:$C$73,2,FALSE)</f>
        <v>43.031480000000002</v>
      </c>
      <c r="N5160">
        <f>VLOOKUP(L5160,Key!$A$1:$C$73,3,FALSE)</f>
        <v>-87.908169999999998</v>
      </c>
      <c r="O5160">
        <v>17</v>
      </c>
      <c r="P5160">
        <v>0</v>
      </c>
      <c r="Q5160">
        <v>2.6</v>
      </c>
      <c r="R5160">
        <v>2.4</v>
      </c>
      <c r="S5160">
        <v>102</v>
      </c>
      <c r="T5160">
        <f t="shared" si="720"/>
        <v>-1</v>
      </c>
      <c r="U5160" s="1">
        <v>42833</v>
      </c>
      <c r="V5160" s="13">
        <f t="shared" si="721"/>
        <v>42826</v>
      </c>
      <c r="W5160" s="14">
        <f t="shared" si="722"/>
        <v>42833</v>
      </c>
      <c r="X5160" s="1" t="str">
        <f t="shared" si="723"/>
        <v>Saturday</v>
      </c>
      <c r="Y5160" s="2">
        <v>0.4536574074074074</v>
      </c>
      <c r="Z5160" s="2">
        <f t="shared" si="724"/>
        <v>0.45833333333333331</v>
      </c>
      <c r="AA5160">
        <f>1</f>
        <v>1</v>
      </c>
      <c r="AB5160" s="1">
        <v>42833</v>
      </c>
      <c r="AC5160" s="13">
        <f t="shared" si="725"/>
        <v>42826</v>
      </c>
      <c r="AD5160" s="14">
        <f t="shared" si="726"/>
        <v>42833</v>
      </c>
      <c r="AE5160" s="1" t="str">
        <f t="shared" si="727"/>
        <v>Saturday</v>
      </c>
      <c r="AF5160" s="2">
        <v>0.46571759259259254</v>
      </c>
      <c r="AG5160" s="2">
        <f t="shared" si="728"/>
        <v>0.45833333333333331</v>
      </c>
      <c r="AH5160" t="s">
        <v>23</v>
      </c>
    </row>
    <row r="5161" spans="1:34" x14ac:dyDescent="0.25">
      <c r="A5161">
        <v>991253</v>
      </c>
      <c r="B5161" t="s">
        <v>29</v>
      </c>
      <c r="C5161" t="s">
        <v>160</v>
      </c>
      <c r="D5161" t="s">
        <v>31</v>
      </c>
      <c r="E5161">
        <v>53130</v>
      </c>
      <c r="F5161" t="s">
        <v>20</v>
      </c>
      <c r="G5161" t="s">
        <v>32</v>
      </c>
      <c r="H5161">
        <v>5542</v>
      </c>
      <c r="I5161" t="s">
        <v>66</v>
      </c>
      <c r="J5161">
        <f>VLOOKUP(I5161,Key!$A$1:$C$73,2,FALSE)</f>
        <v>43.078530000000001</v>
      </c>
      <c r="K5161">
        <f>VLOOKUP(I5161,Key!$A$1:$C$73,3,FALSE)</f>
        <v>-87.882620000000003</v>
      </c>
      <c r="L5161" t="s">
        <v>77</v>
      </c>
      <c r="M5161">
        <f>VLOOKUP(L5161,Key!$A$1:$C$73,2,FALSE)</f>
        <v>43.036900000000003</v>
      </c>
      <c r="N5161">
        <f>VLOOKUP(L5161,Key!$A$1:$C$73,3,FALSE)</f>
        <v>-87.89667</v>
      </c>
      <c r="O5161">
        <v>34</v>
      </c>
      <c r="P5161">
        <v>0</v>
      </c>
      <c r="Q5161">
        <v>5.0999999999999996</v>
      </c>
      <c r="R5161">
        <v>4.8</v>
      </c>
      <c r="S5161">
        <v>204</v>
      </c>
      <c r="T5161">
        <f t="shared" si="720"/>
        <v>-1</v>
      </c>
      <c r="U5161" s="1">
        <v>42833</v>
      </c>
      <c r="V5161" s="13">
        <f t="shared" si="721"/>
        <v>42826</v>
      </c>
      <c r="W5161" s="14">
        <f t="shared" si="722"/>
        <v>42833</v>
      </c>
      <c r="X5161" s="1" t="str">
        <f t="shared" si="723"/>
        <v>Saturday</v>
      </c>
      <c r="Y5161" s="2">
        <v>0.45641203703703703</v>
      </c>
      <c r="Z5161" s="2">
        <f t="shared" si="724"/>
        <v>0.45833333333333331</v>
      </c>
      <c r="AA5161">
        <f>1</f>
        <v>1</v>
      </c>
      <c r="AB5161" s="1">
        <v>42833</v>
      </c>
      <c r="AC5161" s="13">
        <f t="shared" si="725"/>
        <v>42826</v>
      </c>
      <c r="AD5161" s="14">
        <f t="shared" si="726"/>
        <v>42833</v>
      </c>
      <c r="AE5161" s="1" t="str">
        <f t="shared" si="727"/>
        <v>Saturday</v>
      </c>
      <c r="AF5161" s="2">
        <v>0.47990740740740739</v>
      </c>
      <c r="AG5161" s="2">
        <f t="shared" si="728"/>
        <v>0.5</v>
      </c>
      <c r="AH5161" t="s">
        <v>23</v>
      </c>
    </row>
    <row r="5162" spans="1:34" x14ac:dyDescent="0.25">
      <c r="A5162">
        <v>1426266</v>
      </c>
      <c r="B5162" t="s">
        <v>29</v>
      </c>
      <c r="C5162" t="s">
        <v>47</v>
      </c>
      <c r="D5162" t="s">
        <v>31</v>
      </c>
      <c r="E5162">
        <v>53202</v>
      </c>
      <c r="F5162" t="s">
        <v>20</v>
      </c>
      <c r="G5162" t="s">
        <v>97</v>
      </c>
      <c r="H5162">
        <v>11054</v>
      </c>
      <c r="I5162" t="s">
        <v>22</v>
      </c>
      <c r="J5162">
        <f>VLOOKUP(I5162,Key!$A$1:$C$73,2,FALSE)</f>
        <v>43.058619999999998</v>
      </c>
      <c r="K5162">
        <f>VLOOKUP(I5162,Key!$A$1:$C$73,3,FALSE)</f>
        <v>-87.885319999999993</v>
      </c>
      <c r="L5162" t="s">
        <v>22</v>
      </c>
      <c r="M5162">
        <f>VLOOKUP(L5162,Key!$A$1:$C$73,2,FALSE)</f>
        <v>43.058619999999998</v>
      </c>
      <c r="N5162">
        <f>VLOOKUP(L5162,Key!$A$1:$C$73,3,FALSE)</f>
        <v>-87.885319999999993</v>
      </c>
      <c r="O5162">
        <v>37</v>
      </c>
      <c r="P5162">
        <v>4</v>
      </c>
      <c r="Q5162">
        <v>5.6</v>
      </c>
      <c r="R5162">
        <v>5.3</v>
      </c>
      <c r="S5162">
        <v>222</v>
      </c>
      <c r="T5162">
        <f t="shared" si="720"/>
        <v>-1</v>
      </c>
      <c r="U5162" s="1">
        <v>42833</v>
      </c>
      <c r="V5162" s="13">
        <f t="shared" si="721"/>
        <v>42826</v>
      </c>
      <c r="W5162" s="14">
        <f t="shared" si="722"/>
        <v>42833</v>
      </c>
      <c r="X5162" s="1" t="str">
        <f t="shared" si="723"/>
        <v>Saturday</v>
      </c>
      <c r="Y5162" s="2">
        <v>0.49731481481481482</v>
      </c>
      <c r="Z5162" s="2">
        <f t="shared" si="724"/>
        <v>0.5</v>
      </c>
      <c r="AA5162">
        <f>1</f>
        <v>1</v>
      </c>
      <c r="AB5162" s="1">
        <v>42833</v>
      </c>
      <c r="AC5162" s="13">
        <f t="shared" si="725"/>
        <v>42826</v>
      </c>
      <c r="AD5162" s="14">
        <f t="shared" si="726"/>
        <v>42833</v>
      </c>
      <c r="AE5162" s="1" t="str">
        <f t="shared" si="727"/>
        <v>Saturday</v>
      </c>
      <c r="AF5162" s="2">
        <v>0.52292824074074074</v>
      </c>
      <c r="AG5162" s="2">
        <f t="shared" si="728"/>
        <v>0.54166666666666663</v>
      </c>
      <c r="AH5162" t="s">
        <v>25</v>
      </c>
    </row>
    <row r="5163" spans="1:34" x14ac:dyDescent="0.25">
      <c r="A5163">
        <v>1568288</v>
      </c>
      <c r="B5163" t="s">
        <v>29</v>
      </c>
      <c r="C5163" t="s">
        <v>165</v>
      </c>
      <c r="D5163" t="s">
        <v>31</v>
      </c>
      <c r="E5163">
        <v>53901</v>
      </c>
      <c r="F5163" t="s">
        <v>20</v>
      </c>
      <c r="G5163" t="s">
        <v>166</v>
      </c>
      <c r="H5163">
        <v>267</v>
      </c>
      <c r="I5163" t="s">
        <v>28</v>
      </c>
      <c r="J5163">
        <f>VLOOKUP(I5163,Key!$A$1:$C$73,2,FALSE)</f>
        <v>43.038580000000003</v>
      </c>
      <c r="K5163">
        <f>VLOOKUP(I5163,Key!$A$1:$C$73,3,FALSE)</f>
        <v>-87.90934</v>
      </c>
      <c r="L5163" t="s">
        <v>77</v>
      </c>
      <c r="M5163">
        <f>VLOOKUP(L5163,Key!$A$1:$C$73,2,FALSE)</f>
        <v>43.036900000000003</v>
      </c>
      <c r="N5163">
        <f>VLOOKUP(L5163,Key!$A$1:$C$73,3,FALSE)</f>
        <v>-87.89667</v>
      </c>
      <c r="O5163">
        <v>28</v>
      </c>
      <c r="P5163">
        <v>0</v>
      </c>
      <c r="Q5163">
        <v>4.2</v>
      </c>
      <c r="R5163">
        <v>4</v>
      </c>
      <c r="S5163">
        <v>168</v>
      </c>
      <c r="T5163">
        <f t="shared" si="720"/>
        <v>-1</v>
      </c>
      <c r="U5163" s="1">
        <v>42833</v>
      </c>
      <c r="V5163" s="13">
        <f t="shared" si="721"/>
        <v>42826</v>
      </c>
      <c r="W5163" s="14">
        <f t="shared" si="722"/>
        <v>42833</v>
      </c>
      <c r="X5163" s="1" t="str">
        <f t="shared" si="723"/>
        <v>Saturday</v>
      </c>
      <c r="Y5163" s="2">
        <v>0.54144675925925922</v>
      </c>
      <c r="Z5163" s="2">
        <f t="shared" si="724"/>
        <v>0.54166666666666663</v>
      </c>
      <c r="AA5163">
        <f>1</f>
        <v>1</v>
      </c>
      <c r="AB5163" s="1">
        <v>42833</v>
      </c>
      <c r="AC5163" s="13">
        <f t="shared" si="725"/>
        <v>42826</v>
      </c>
      <c r="AD5163" s="14">
        <f t="shared" si="726"/>
        <v>42833</v>
      </c>
      <c r="AE5163" s="1" t="str">
        <f t="shared" si="727"/>
        <v>Saturday</v>
      </c>
      <c r="AF5163" s="2">
        <v>0.56054398148148155</v>
      </c>
      <c r="AG5163" s="2">
        <f t="shared" si="728"/>
        <v>0.54166666666666663</v>
      </c>
      <c r="AH5163" t="s">
        <v>23</v>
      </c>
    </row>
    <row r="5164" spans="1:34" x14ac:dyDescent="0.25">
      <c r="A5164">
        <v>1170592</v>
      </c>
      <c r="B5164" t="s">
        <v>29</v>
      </c>
      <c r="C5164" t="s">
        <v>103</v>
      </c>
      <c r="D5164" t="s">
        <v>31</v>
      </c>
      <c r="E5164">
        <v>53211</v>
      </c>
      <c r="F5164" t="s">
        <v>20</v>
      </c>
      <c r="G5164" t="s">
        <v>99</v>
      </c>
      <c r="H5164">
        <v>11104</v>
      </c>
      <c r="I5164" t="s">
        <v>40</v>
      </c>
      <c r="J5164">
        <f>VLOOKUP(I5164,Key!$A$1:$C$73,2,FALSE)</f>
        <v>43.06033</v>
      </c>
      <c r="K5164">
        <f>VLOOKUP(I5164,Key!$A$1:$C$73,3,FALSE)</f>
        <v>-87.89546</v>
      </c>
      <c r="L5164" t="s">
        <v>40</v>
      </c>
      <c r="M5164">
        <f>VLOOKUP(L5164,Key!$A$1:$C$73,2,FALSE)</f>
        <v>43.06033</v>
      </c>
      <c r="N5164">
        <f>VLOOKUP(L5164,Key!$A$1:$C$73,3,FALSE)</f>
        <v>-87.89546</v>
      </c>
      <c r="O5164">
        <v>2</v>
      </c>
      <c r="P5164">
        <v>0</v>
      </c>
      <c r="Q5164">
        <v>0.3</v>
      </c>
      <c r="R5164">
        <v>0.3</v>
      </c>
      <c r="S5164">
        <v>12</v>
      </c>
      <c r="T5164">
        <f t="shared" si="720"/>
        <v>-1</v>
      </c>
      <c r="U5164" s="1">
        <v>42833</v>
      </c>
      <c r="V5164" s="13">
        <f t="shared" si="721"/>
        <v>42826</v>
      </c>
      <c r="W5164" s="14">
        <f t="shared" si="722"/>
        <v>42833</v>
      </c>
      <c r="X5164" s="1" t="str">
        <f t="shared" si="723"/>
        <v>Saturday</v>
      </c>
      <c r="Y5164" s="2">
        <v>0.62537037037037035</v>
      </c>
      <c r="Z5164" s="2">
        <f t="shared" si="724"/>
        <v>0.625</v>
      </c>
      <c r="AA5164">
        <f>1</f>
        <v>1</v>
      </c>
      <c r="AB5164" s="1">
        <v>42833</v>
      </c>
      <c r="AC5164" s="13">
        <f t="shared" si="725"/>
        <v>42826</v>
      </c>
      <c r="AD5164" s="14">
        <f t="shared" si="726"/>
        <v>42833</v>
      </c>
      <c r="AE5164" s="1" t="str">
        <f t="shared" si="727"/>
        <v>Saturday</v>
      </c>
      <c r="AF5164" s="2">
        <v>0.62659722222222225</v>
      </c>
      <c r="AG5164" s="2">
        <f t="shared" si="728"/>
        <v>0.625</v>
      </c>
      <c r="AH5164" t="s">
        <v>25</v>
      </c>
    </row>
    <row r="5165" spans="1:34" x14ac:dyDescent="0.25">
      <c r="A5165">
        <v>1382412</v>
      </c>
      <c r="B5165" t="s">
        <v>29</v>
      </c>
      <c r="C5165" t="s">
        <v>161</v>
      </c>
      <c r="D5165" t="s">
        <v>31</v>
      </c>
      <c r="E5165">
        <v>53150</v>
      </c>
      <c r="F5165" t="s">
        <v>20</v>
      </c>
      <c r="G5165" t="s">
        <v>32</v>
      </c>
      <c r="H5165">
        <v>255</v>
      </c>
      <c r="I5165" t="s">
        <v>66</v>
      </c>
      <c r="J5165">
        <f>VLOOKUP(I5165,Key!$A$1:$C$73,2,FALSE)</f>
        <v>43.078530000000001</v>
      </c>
      <c r="K5165">
        <f>VLOOKUP(I5165,Key!$A$1:$C$73,3,FALSE)</f>
        <v>-87.882620000000003</v>
      </c>
      <c r="L5165" t="s">
        <v>21</v>
      </c>
      <c r="M5165">
        <f>VLOOKUP(L5165,Key!$A$1:$C$73,2,FALSE)</f>
        <v>43.074890000000003</v>
      </c>
      <c r="N5165">
        <f>VLOOKUP(L5165,Key!$A$1:$C$73,3,FALSE)</f>
        <v>-87.882810000000006</v>
      </c>
      <c r="O5165">
        <v>3</v>
      </c>
      <c r="P5165">
        <v>0</v>
      </c>
      <c r="Q5165">
        <v>0.5</v>
      </c>
      <c r="R5165">
        <v>0.4</v>
      </c>
      <c r="S5165">
        <v>18</v>
      </c>
      <c r="T5165">
        <f t="shared" si="720"/>
        <v>-1</v>
      </c>
      <c r="U5165" s="1">
        <v>42833</v>
      </c>
      <c r="V5165" s="13">
        <f t="shared" si="721"/>
        <v>42826</v>
      </c>
      <c r="W5165" s="14">
        <f t="shared" si="722"/>
        <v>42833</v>
      </c>
      <c r="X5165" s="1" t="str">
        <f t="shared" si="723"/>
        <v>Saturday</v>
      </c>
      <c r="Y5165" s="2">
        <v>0.66214120370370366</v>
      </c>
      <c r="Z5165" s="2">
        <f t="shared" si="724"/>
        <v>0.66666666666666663</v>
      </c>
      <c r="AA5165">
        <f>1</f>
        <v>1</v>
      </c>
      <c r="AB5165" s="1">
        <v>42833</v>
      </c>
      <c r="AC5165" s="13">
        <f t="shared" si="725"/>
        <v>42826</v>
      </c>
      <c r="AD5165" s="14">
        <f t="shared" si="726"/>
        <v>42833</v>
      </c>
      <c r="AE5165" s="1" t="str">
        <f t="shared" si="727"/>
        <v>Saturday</v>
      </c>
      <c r="AF5165" s="2">
        <v>0.66395833333333332</v>
      </c>
      <c r="AG5165" s="2">
        <f t="shared" si="728"/>
        <v>0.66666666666666663</v>
      </c>
      <c r="AH5165" t="s">
        <v>23</v>
      </c>
    </row>
    <row r="5166" spans="1:34" x14ac:dyDescent="0.25">
      <c r="A5166">
        <v>1373067</v>
      </c>
      <c r="B5166" t="s">
        <v>29</v>
      </c>
      <c r="C5166" t="s">
        <v>170</v>
      </c>
      <c r="D5166" t="s">
        <v>46</v>
      </c>
      <c r="E5166">
        <v>60423</v>
      </c>
      <c r="F5166" t="s">
        <v>20</v>
      </c>
      <c r="G5166" t="s">
        <v>32</v>
      </c>
      <c r="H5166">
        <v>11049</v>
      </c>
      <c r="I5166" t="s">
        <v>80</v>
      </c>
      <c r="J5166">
        <f>VLOOKUP(I5166,Key!$A$1:$C$73,2,FALSE)</f>
        <v>43.060250000000003</v>
      </c>
      <c r="K5166">
        <f>VLOOKUP(I5166,Key!$A$1:$C$73,3,FALSE)</f>
        <v>-87.892169999999993</v>
      </c>
      <c r="L5166" t="s">
        <v>53</v>
      </c>
      <c r="M5166">
        <f>VLOOKUP(L5166,Key!$A$1:$C$73,2,FALSE)</f>
        <v>43.04824</v>
      </c>
      <c r="N5166">
        <f>VLOOKUP(L5166,Key!$A$1:$C$73,3,FALSE)</f>
        <v>-87.904970000000006</v>
      </c>
      <c r="O5166">
        <v>15</v>
      </c>
      <c r="P5166">
        <v>0</v>
      </c>
      <c r="Q5166">
        <v>2.2999999999999998</v>
      </c>
      <c r="R5166">
        <v>2.1</v>
      </c>
      <c r="S5166">
        <v>90</v>
      </c>
      <c r="T5166">
        <f t="shared" si="720"/>
        <v>-1</v>
      </c>
      <c r="U5166" s="1">
        <v>42833</v>
      </c>
      <c r="V5166" s="13">
        <f t="shared" si="721"/>
        <v>42826</v>
      </c>
      <c r="W5166" s="14">
        <f t="shared" si="722"/>
        <v>42833</v>
      </c>
      <c r="X5166" s="1" t="str">
        <f t="shared" si="723"/>
        <v>Saturday</v>
      </c>
      <c r="Y5166" s="2">
        <v>0.68568287037037035</v>
      </c>
      <c r="Z5166" s="2">
        <f t="shared" si="724"/>
        <v>0.66666666666666663</v>
      </c>
      <c r="AA5166">
        <f>1</f>
        <v>1</v>
      </c>
      <c r="AB5166" s="1">
        <v>42833</v>
      </c>
      <c r="AC5166" s="13">
        <f t="shared" si="725"/>
        <v>42826</v>
      </c>
      <c r="AD5166" s="14">
        <f t="shared" si="726"/>
        <v>42833</v>
      </c>
      <c r="AE5166" s="1" t="str">
        <f t="shared" si="727"/>
        <v>Saturday</v>
      </c>
      <c r="AF5166" s="2">
        <v>0.69645833333333329</v>
      </c>
      <c r="AG5166" s="2">
        <f t="shared" si="728"/>
        <v>0.70833333333333326</v>
      </c>
      <c r="AH5166" t="s">
        <v>23</v>
      </c>
    </row>
    <row r="5167" spans="1:34" x14ac:dyDescent="0.25">
      <c r="A5167">
        <v>1249119</v>
      </c>
      <c r="B5167" t="s">
        <v>29</v>
      </c>
      <c r="C5167" t="s">
        <v>171</v>
      </c>
      <c r="D5167" t="s">
        <v>132</v>
      </c>
      <c r="E5167">
        <v>55082</v>
      </c>
      <c r="F5167" t="s">
        <v>20</v>
      </c>
      <c r="G5167" t="s">
        <v>99</v>
      </c>
      <c r="H5167">
        <v>5465</v>
      </c>
      <c r="I5167" t="s">
        <v>22</v>
      </c>
      <c r="J5167">
        <f>VLOOKUP(I5167,Key!$A$1:$C$73,2,FALSE)</f>
        <v>43.058619999999998</v>
      </c>
      <c r="K5167">
        <f>VLOOKUP(I5167,Key!$A$1:$C$73,3,FALSE)</f>
        <v>-87.885319999999993</v>
      </c>
      <c r="L5167" t="s">
        <v>66</v>
      </c>
      <c r="M5167">
        <f>VLOOKUP(L5167,Key!$A$1:$C$73,2,FALSE)</f>
        <v>43.078530000000001</v>
      </c>
      <c r="N5167">
        <f>VLOOKUP(L5167,Key!$A$1:$C$73,3,FALSE)</f>
        <v>-87.882620000000003</v>
      </c>
      <c r="O5167">
        <v>11</v>
      </c>
      <c r="P5167">
        <v>0</v>
      </c>
      <c r="Q5167">
        <v>1.7</v>
      </c>
      <c r="R5167">
        <v>1.6</v>
      </c>
      <c r="S5167">
        <v>66</v>
      </c>
      <c r="T5167">
        <f t="shared" si="720"/>
        <v>-1</v>
      </c>
      <c r="U5167" s="1">
        <v>42833</v>
      </c>
      <c r="V5167" s="13">
        <f t="shared" si="721"/>
        <v>42826</v>
      </c>
      <c r="W5167" s="14">
        <f t="shared" si="722"/>
        <v>42833</v>
      </c>
      <c r="X5167" s="1" t="str">
        <f t="shared" si="723"/>
        <v>Saturday</v>
      </c>
      <c r="Y5167" s="2">
        <v>0.71666666666666667</v>
      </c>
      <c r="Z5167" s="2">
        <f t="shared" si="724"/>
        <v>0.70833333333333326</v>
      </c>
      <c r="AA5167">
        <f>1</f>
        <v>1</v>
      </c>
      <c r="AB5167" s="1">
        <v>42833</v>
      </c>
      <c r="AC5167" s="13">
        <f t="shared" si="725"/>
        <v>42826</v>
      </c>
      <c r="AD5167" s="14">
        <f t="shared" si="726"/>
        <v>42833</v>
      </c>
      <c r="AE5167" s="1" t="str">
        <f t="shared" si="727"/>
        <v>Saturday</v>
      </c>
      <c r="AF5167" s="2">
        <v>0.72464120370370377</v>
      </c>
      <c r="AG5167" s="2">
        <f t="shared" si="728"/>
        <v>0.70833333333333326</v>
      </c>
      <c r="AH5167" t="s">
        <v>23</v>
      </c>
    </row>
    <row r="5168" spans="1:34" x14ac:dyDescent="0.25">
      <c r="A5168">
        <v>1538910</v>
      </c>
      <c r="B5168" t="s">
        <v>29</v>
      </c>
      <c r="C5168" t="s">
        <v>123</v>
      </c>
      <c r="D5168" t="s">
        <v>31</v>
      </c>
      <c r="E5168">
        <v>54449</v>
      </c>
      <c r="F5168" t="s">
        <v>20</v>
      </c>
      <c r="G5168" t="s">
        <v>32</v>
      </c>
      <c r="H5168">
        <v>11054</v>
      </c>
      <c r="I5168" t="s">
        <v>22</v>
      </c>
      <c r="J5168">
        <f>VLOOKUP(I5168,Key!$A$1:$C$73,2,FALSE)</f>
        <v>43.058619999999998</v>
      </c>
      <c r="K5168">
        <f>VLOOKUP(I5168,Key!$A$1:$C$73,3,FALSE)</f>
        <v>-87.885319999999993</v>
      </c>
      <c r="L5168" t="s">
        <v>22</v>
      </c>
      <c r="M5168">
        <f>VLOOKUP(L5168,Key!$A$1:$C$73,2,FALSE)</f>
        <v>43.058619999999998</v>
      </c>
      <c r="N5168">
        <f>VLOOKUP(L5168,Key!$A$1:$C$73,3,FALSE)</f>
        <v>-87.885319999999993</v>
      </c>
      <c r="O5168">
        <v>33</v>
      </c>
      <c r="P5168">
        <v>0</v>
      </c>
      <c r="Q5168">
        <v>5</v>
      </c>
      <c r="R5168">
        <v>4.7</v>
      </c>
      <c r="S5168">
        <v>198</v>
      </c>
      <c r="T5168">
        <f t="shared" si="720"/>
        <v>-1</v>
      </c>
      <c r="U5168" s="1">
        <v>42833</v>
      </c>
      <c r="V5168" s="13">
        <f t="shared" si="721"/>
        <v>42826</v>
      </c>
      <c r="W5168" s="14">
        <f t="shared" si="722"/>
        <v>42833</v>
      </c>
      <c r="X5168" s="1" t="str">
        <f t="shared" si="723"/>
        <v>Saturday</v>
      </c>
      <c r="Y5168" s="2">
        <v>0.73280092592592594</v>
      </c>
      <c r="Z5168" s="2">
        <f t="shared" si="724"/>
        <v>0.75</v>
      </c>
      <c r="AA5168">
        <f>1</f>
        <v>1</v>
      </c>
      <c r="AB5168" s="1">
        <v>42833</v>
      </c>
      <c r="AC5168" s="13">
        <f t="shared" si="725"/>
        <v>42826</v>
      </c>
      <c r="AD5168" s="14">
        <f t="shared" si="726"/>
        <v>42833</v>
      </c>
      <c r="AE5168" s="1" t="str">
        <f t="shared" si="727"/>
        <v>Saturday</v>
      </c>
      <c r="AF5168" s="2">
        <v>0.75597222222222227</v>
      </c>
      <c r="AG5168" s="2">
        <f t="shared" si="728"/>
        <v>0.75</v>
      </c>
      <c r="AH5168" t="s">
        <v>25</v>
      </c>
    </row>
    <row r="5169" spans="1:34" x14ac:dyDescent="0.25">
      <c r="A5169">
        <v>1379094</v>
      </c>
      <c r="B5169" t="s">
        <v>29</v>
      </c>
      <c r="C5169" t="s">
        <v>47</v>
      </c>
      <c r="D5169" t="s">
        <v>31</v>
      </c>
      <c r="E5169">
        <v>53201</v>
      </c>
      <c r="F5169" t="s">
        <v>20</v>
      </c>
      <c r="G5169" t="s">
        <v>32</v>
      </c>
      <c r="H5169">
        <v>11049</v>
      </c>
      <c r="I5169" t="s">
        <v>53</v>
      </c>
      <c r="J5169">
        <f>VLOOKUP(I5169,Key!$A$1:$C$73,2,FALSE)</f>
        <v>43.04824</v>
      </c>
      <c r="K5169">
        <f>VLOOKUP(I5169,Key!$A$1:$C$73,3,FALSE)</f>
        <v>-87.904970000000006</v>
      </c>
      <c r="L5169" t="s">
        <v>40</v>
      </c>
      <c r="M5169">
        <f>VLOOKUP(L5169,Key!$A$1:$C$73,2,FALSE)</f>
        <v>43.06033</v>
      </c>
      <c r="N5169">
        <f>VLOOKUP(L5169,Key!$A$1:$C$73,3,FALSE)</f>
        <v>-87.89546</v>
      </c>
      <c r="O5169">
        <v>12</v>
      </c>
      <c r="P5169">
        <v>0</v>
      </c>
      <c r="Q5169">
        <v>1.8</v>
      </c>
      <c r="R5169">
        <v>1.7</v>
      </c>
      <c r="S5169">
        <v>72</v>
      </c>
      <c r="T5169">
        <f t="shared" si="720"/>
        <v>-1</v>
      </c>
      <c r="U5169" s="1">
        <v>42833</v>
      </c>
      <c r="V5169" s="13">
        <f t="shared" si="721"/>
        <v>42826</v>
      </c>
      <c r="W5169" s="14">
        <f t="shared" si="722"/>
        <v>42833</v>
      </c>
      <c r="X5169" s="1" t="str">
        <f t="shared" si="723"/>
        <v>Saturday</v>
      </c>
      <c r="Y5169" s="2">
        <v>0.77309027777777783</v>
      </c>
      <c r="Z5169" s="2">
        <f t="shared" si="724"/>
        <v>0.79166666666666663</v>
      </c>
      <c r="AA5169">
        <f>1</f>
        <v>1</v>
      </c>
      <c r="AB5169" s="1">
        <v>42833</v>
      </c>
      <c r="AC5169" s="13">
        <f t="shared" si="725"/>
        <v>42826</v>
      </c>
      <c r="AD5169" s="14">
        <f t="shared" si="726"/>
        <v>42833</v>
      </c>
      <c r="AE5169" s="1" t="str">
        <f t="shared" si="727"/>
        <v>Saturday</v>
      </c>
      <c r="AF5169" s="2">
        <v>0.7814699074074074</v>
      </c>
      <c r="AG5169" s="2">
        <f t="shared" si="728"/>
        <v>0.79166666666666663</v>
      </c>
      <c r="AH5169" t="s">
        <v>23</v>
      </c>
    </row>
    <row r="5170" spans="1:34" x14ac:dyDescent="0.25">
      <c r="A5170">
        <v>1397107</v>
      </c>
      <c r="B5170" t="s">
        <v>29</v>
      </c>
      <c r="C5170" t="s">
        <v>98</v>
      </c>
      <c r="D5170" t="s">
        <v>31</v>
      </c>
      <c r="E5170">
        <v>53233</v>
      </c>
      <c r="F5170" t="s">
        <v>20</v>
      </c>
      <c r="G5170" t="s">
        <v>32</v>
      </c>
      <c r="H5170">
        <v>263</v>
      </c>
      <c r="I5170" t="s">
        <v>82</v>
      </c>
      <c r="J5170">
        <f>VLOOKUP(I5170,Key!$A$1:$C$73,2,FALSE)</f>
        <v>43.040349999999997</v>
      </c>
      <c r="K5170">
        <f>VLOOKUP(I5170,Key!$A$1:$C$73,3,FALSE)</f>
        <v>-87.920760000000001</v>
      </c>
      <c r="L5170" t="s">
        <v>28</v>
      </c>
      <c r="M5170">
        <f>VLOOKUP(L5170,Key!$A$1:$C$73,2,FALSE)</f>
        <v>43.038580000000003</v>
      </c>
      <c r="N5170">
        <f>VLOOKUP(L5170,Key!$A$1:$C$73,3,FALSE)</f>
        <v>-87.90934</v>
      </c>
      <c r="O5170">
        <v>6</v>
      </c>
      <c r="P5170">
        <v>0</v>
      </c>
      <c r="Q5170">
        <v>0.9</v>
      </c>
      <c r="R5170">
        <v>0.9</v>
      </c>
      <c r="S5170">
        <v>36</v>
      </c>
      <c r="T5170">
        <f t="shared" si="720"/>
        <v>-1</v>
      </c>
      <c r="U5170" s="1">
        <v>42833</v>
      </c>
      <c r="V5170" s="13">
        <f t="shared" si="721"/>
        <v>42826</v>
      </c>
      <c r="W5170" s="14">
        <f t="shared" si="722"/>
        <v>42833</v>
      </c>
      <c r="X5170" s="1" t="str">
        <f t="shared" si="723"/>
        <v>Saturday</v>
      </c>
      <c r="Y5170" s="2">
        <v>0.80160879629629633</v>
      </c>
      <c r="Z5170" s="2">
        <f t="shared" si="724"/>
        <v>0.79166666666666663</v>
      </c>
      <c r="AA5170">
        <f>1</f>
        <v>1</v>
      </c>
      <c r="AB5170" s="1">
        <v>42833</v>
      </c>
      <c r="AC5170" s="13">
        <f t="shared" si="725"/>
        <v>42826</v>
      </c>
      <c r="AD5170" s="14">
        <f t="shared" si="726"/>
        <v>42833</v>
      </c>
      <c r="AE5170" s="1" t="str">
        <f t="shared" si="727"/>
        <v>Saturday</v>
      </c>
      <c r="AF5170" s="2">
        <v>0.80599537037037028</v>
      </c>
      <c r="AG5170" s="2">
        <f t="shared" si="728"/>
        <v>0.79166666666666663</v>
      </c>
      <c r="AH5170" t="s">
        <v>23</v>
      </c>
    </row>
    <row r="5171" spans="1:34" x14ac:dyDescent="0.25">
      <c r="A5171">
        <v>1179984</v>
      </c>
      <c r="B5171" t="s">
        <v>29</v>
      </c>
      <c r="C5171" t="s">
        <v>130</v>
      </c>
      <c r="D5171" t="s">
        <v>31</v>
      </c>
      <c r="E5171">
        <v>53151</v>
      </c>
      <c r="F5171" t="s">
        <v>20</v>
      </c>
      <c r="G5171" t="s">
        <v>99</v>
      </c>
      <c r="H5171">
        <v>11145</v>
      </c>
      <c r="I5171" t="s">
        <v>21</v>
      </c>
      <c r="J5171">
        <f>VLOOKUP(I5171,Key!$A$1:$C$73,2,FALSE)</f>
        <v>43.074890000000003</v>
      </c>
      <c r="K5171">
        <f>VLOOKUP(I5171,Key!$A$1:$C$73,3,FALSE)</f>
        <v>-87.882810000000006</v>
      </c>
      <c r="L5171" t="s">
        <v>66</v>
      </c>
      <c r="M5171">
        <f>VLOOKUP(L5171,Key!$A$1:$C$73,2,FALSE)</f>
        <v>43.078530000000001</v>
      </c>
      <c r="N5171">
        <f>VLOOKUP(L5171,Key!$A$1:$C$73,3,FALSE)</f>
        <v>-87.882620000000003</v>
      </c>
      <c r="O5171">
        <v>4</v>
      </c>
      <c r="P5171">
        <v>0</v>
      </c>
      <c r="Q5171">
        <v>0.6</v>
      </c>
      <c r="R5171">
        <v>0.6</v>
      </c>
      <c r="S5171">
        <v>24</v>
      </c>
      <c r="T5171">
        <f t="shared" si="720"/>
        <v>-1</v>
      </c>
      <c r="U5171" s="1">
        <v>42834</v>
      </c>
      <c r="V5171" s="13">
        <f t="shared" si="721"/>
        <v>42826</v>
      </c>
      <c r="W5171" s="14">
        <f t="shared" si="722"/>
        <v>42834</v>
      </c>
      <c r="X5171" s="1" t="str">
        <f t="shared" si="723"/>
        <v>Sunday</v>
      </c>
      <c r="Y5171" s="2">
        <v>3.7094907407407403E-2</v>
      </c>
      <c r="Z5171" s="2">
        <f t="shared" si="724"/>
        <v>4.1666666666666664E-2</v>
      </c>
      <c r="AA5171">
        <f>1</f>
        <v>1</v>
      </c>
      <c r="AB5171" s="1">
        <v>42834</v>
      </c>
      <c r="AC5171" s="13">
        <f t="shared" si="725"/>
        <v>42826</v>
      </c>
      <c r="AD5171" s="14">
        <f t="shared" si="726"/>
        <v>42834</v>
      </c>
      <c r="AE5171" s="1" t="str">
        <f t="shared" si="727"/>
        <v>Sunday</v>
      </c>
      <c r="AF5171" s="2">
        <v>4.0254629629629633E-2</v>
      </c>
      <c r="AG5171" s="2">
        <f t="shared" si="728"/>
        <v>4.1666666666666664E-2</v>
      </c>
      <c r="AH5171" t="s">
        <v>23</v>
      </c>
    </row>
    <row r="5172" spans="1:34" x14ac:dyDescent="0.25">
      <c r="A5172">
        <v>1373301</v>
      </c>
      <c r="B5172" t="s">
        <v>29</v>
      </c>
      <c r="C5172" t="s">
        <v>121</v>
      </c>
      <c r="D5172" t="s">
        <v>31</v>
      </c>
      <c r="E5172">
        <v>53092</v>
      </c>
      <c r="F5172" t="s">
        <v>20</v>
      </c>
      <c r="G5172" t="s">
        <v>32</v>
      </c>
      <c r="H5172">
        <v>32</v>
      </c>
      <c r="I5172" t="s">
        <v>24</v>
      </c>
      <c r="J5172">
        <f>VLOOKUP(I5172,Key!$A$1:$C$73,2,FALSE)</f>
        <v>43.074655999999997</v>
      </c>
      <c r="K5172">
        <f>VLOOKUP(I5172,Key!$A$1:$C$73,3,FALSE)</f>
        <v>-87.889011999999994</v>
      </c>
      <c r="L5172" t="s">
        <v>80</v>
      </c>
      <c r="M5172">
        <f>VLOOKUP(L5172,Key!$A$1:$C$73,2,FALSE)</f>
        <v>43.060250000000003</v>
      </c>
      <c r="N5172">
        <f>VLOOKUP(L5172,Key!$A$1:$C$73,3,FALSE)</f>
        <v>-87.892169999999993</v>
      </c>
      <c r="O5172">
        <v>10</v>
      </c>
      <c r="P5172">
        <v>0</v>
      </c>
      <c r="Q5172">
        <v>1.5</v>
      </c>
      <c r="R5172">
        <v>1.4</v>
      </c>
      <c r="S5172">
        <v>60</v>
      </c>
      <c r="T5172">
        <f t="shared" si="720"/>
        <v>-1</v>
      </c>
      <c r="U5172" s="1">
        <v>42834</v>
      </c>
      <c r="V5172" s="13">
        <f t="shared" si="721"/>
        <v>42826</v>
      </c>
      <c r="W5172" s="14">
        <f t="shared" si="722"/>
        <v>42834</v>
      </c>
      <c r="X5172" s="1" t="str">
        <f t="shared" si="723"/>
        <v>Sunday</v>
      </c>
      <c r="Y5172" s="2">
        <v>5.8460648148148144E-2</v>
      </c>
      <c r="Z5172" s="2">
        <f t="shared" si="724"/>
        <v>4.1666666666666664E-2</v>
      </c>
      <c r="AA5172">
        <f>1</f>
        <v>1</v>
      </c>
      <c r="AB5172" s="1">
        <v>42834</v>
      </c>
      <c r="AC5172" s="13">
        <f t="shared" si="725"/>
        <v>42826</v>
      </c>
      <c r="AD5172" s="14">
        <f t="shared" si="726"/>
        <v>42834</v>
      </c>
      <c r="AE5172" s="1" t="str">
        <f t="shared" si="727"/>
        <v>Sunday</v>
      </c>
      <c r="AF5172" s="2">
        <v>6.582175925925926E-2</v>
      </c>
      <c r="AG5172" s="2">
        <f t="shared" si="728"/>
        <v>8.3333333333333329E-2</v>
      </c>
      <c r="AH5172" t="s">
        <v>23</v>
      </c>
    </row>
    <row r="5173" spans="1:34" x14ac:dyDescent="0.25">
      <c r="A5173">
        <v>986622</v>
      </c>
      <c r="B5173" t="s">
        <v>29</v>
      </c>
      <c r="C5173" t="s">
        <v>153</v>
      </c>
      <c r="D5173" t="s">
        <v>46</v>
      </c>
      <c r="E5173">
        <v>60085</v>
      </c>
      <c r="F5173" t="s">
        <v>20</v>
      </c>
      <c r="G5173" t="s">
        <v>32</v>
      </c>
      <c r="H5173">
        <v>5481</v>
      </c>
      <c r="I5173" t="s">
        <v>33</v>
      </c>
      <c r="J5173">
        <f>VLOOKUP(I5173,Key!$A$1:$C$73,2,FALSE)</f>
        <v>43.045712999999999</v>
      </c>
      <c r="K5173">
        <f>VLOOKUP(I5173,Key!$A$1:$C$73,3,FALSE)</f>
        <v>-87.899756999999994</v>
      </c>
      <c r="L5173" t="s">
        <v>62</v>
      </c>
      <c r="M5173">
        <f>VLOOKUP(L5173,Key!$A$1:$C$73,2,FALSE)</f>
        <v>43.052460000000004</v>
      </c>
      <c r="N5173">
        <f>VLOOKUP(L5173,Key!$A$1:$C$73,3,FALSE)</f>
        <v>-87.891000000000005</v>
      </c>
      <c r="O5173">
        <v>4</v>
      </c>
      <c r="P5173">
        <v>0</v>
      </c>
      <c r="Q5173">
        <v>0.6</v>
      </c>
      <c r="R5173">
        <v>0.6</v>
      </c>
      <c r="S5173">
        <v>24</v>
      </c>
      <c r="T5173">
        <f t="shared" si="720"/>
        <v>-1</v>
      </c>
      <c r="U5173" s="1">
        <v>42834</v>
      </c>
      <c r="V5173" s="13">
        <f t="shared" si="721"/>
        <v>42826</v>
      </c>
      <c r="W5173" s="14">
        <f t="shared" si="722"/>
        <v>42834</v>
      </c>
      <c r="X5173" s="1" t="str">
        <f t="shared" si="723"/>
        <v>Sunday</v>
      </c>
      <c r="Y5173" s="2">
        <v>0.22321759259259258</v>
      </c>
      <c r="Z5173" s="2">
        <f t="shared" si="724"/>
        <v>0.20833333333333331</v>
      </c>
      <c r="AA5173">
        <f>1</f>
        <v>1</v>
      </c>
      <c r="AB5173" s="1">
        <v>42834</v>
      </c>
      <c r="AC5173" s="13">
        <f t="shared" si="725"/>
        <v>42826</v>
      </c>
      <c r="AD5173" s="14">
        <f t="shared" si="726"/>
        <v>42834</v>
      </c>
      <c r="AE5173" s="1" t="str">
        <f t="shared" si="727"/>
        <v>Sunday</v>
      </c>
      <c r="AF5173" s="2">
        <v>0.22586805555555556</v>
      </c>
      <c r="AG5173" s="2">
        <f t="shared" si="728"/>
        <v>0.20833333333333331</v>
      </c>
      <c r="AH5173" t="s">
        <v>23</v>
      </c>
    </row>
    <row r="5174" spans="1:34" x14ac:dyDescent="0.25">
      <c r="A5174">
        <v>1397107</v>
      </c>
      <c r="B5174" t="s">
        <v>29</v>
      </c>
      <c r="C5174" t="s">
        <v>98</v>
      </c>
      <c r="D5174" t="s">
        <v>31</v>
      </c>
      <c r="E5174">
        <v>53233</v>
      </c>
      <c r="F5174" t="s">
        <v>20</v>
      </c>
      <c r="G5174" t="s">
        <v>32</v>
      </c>
      <c r="H5174">
        <v>152</v>
      </c>
      <c r="I5174" t="s">
        <v>76</v>
      </c>
      <c r="J5174">
        <f>VLOOKUP(I5174,Key!$A$1:$C$73,2,FALSE)</f>
        <v>43.02948</v>
      </c>
      <c r="K5174">
        <f>VLOOKUP(I5174,Key!$A$1:$C$73,3,FALSE)</f>
        <v>-87.912819999999996</v>
      </c>
      <c r="L5174" t="s">
        <v>82</v>
      </c>
      <c r="M5174">
        <f>VLOOKUP(L5174,Key!$A$1:$C$73,2,FALSE)</f>
        <v>43.040349999999997</v>
      </c>
      <c r="N5174">
        <f>VLOOKUP(L5174,Key!$A$1:$C$73,3,FALSE)</f>
        <v>-87.920760000000001</v>
      </c>
      <c r="O5174">
        <v>8</v>
      </c>
      <c r="P5174">
        <v>0</v>
      </c>
      <c r="Q5174">
        <v>1.2</v>
      </c>
      <c r="R5174">
        <v>1.1000000000000001</v>
      </c>
      <c r="S5174">
        <v>48</v>
      </c>
      <c r="T5174">
        <f t="shared" si="720"/>
        <v>-1</v>
      </c>
      <c r="U5174" s="1">
        <v>42834</v>
      </c>
      <c r="V5174" s="13">
        <f t="shared" si="721"/>
        <v>42826</v>
      </c>
      <c r="W5174" s="14">
        <f t="shared" si="722"/>
        <v>42834</v>
      </c>
      <c r="X5174" s="1" t="str">
        <f t="shared" si="723"/>
        <v>Sunday</v>
      </c>
      <c r="Y5174" s="2">
        <v>0.35203703703703698</v>
      </c>
      <c r="Z5174" s="2">
        <f t="shared" si="724"/>
        <v>0.33333333333333331</v>
      </c>
      <c r="AA5174">
        <f>1</f>
        <v>1</v>
      </c>
      <c r="AB5174" s="1">
        <v>42834</v>
      </c>
      <c r="AC5174" s="13">
        <f t="shared" si="725"/>
        <v>42826</v>
      </c>
      <c r="AD5174" s="14">
        <f t="shared" si="726"/>
        <v>42834</v>
      </c>
      <c r="AE5174" s="1" t="str">
        <f t="shared" si="727"/>
        <v>Sunday</v>
      </c>
      <c r="AF5174" s="2">
        <v>0.35739583333333336</v>
      </c>
      <c r="AG5174" s="2">
        <f t="shared" si="728"/>
        <v>0.375</v>
      </c>
      <c r="AH5174" t="s">
        <v>23</v>
      </c>
    </row>
    <row r="5175" spans="1:34" x14ac:dyDescent="0.25">
      <c r="A5175">
        <v>1337848</v>
      </c>
      <c r="B5175" t="s">
        <v>29</v>
      </c>
      <c r="C5175" t="s">
        <v>47</v>
      </c>
      <c r="D5175" t="s">
        <v>31</v>
      </c>
      <c r="E5175">
        <v>53202</v>
      </c>
      <c r="F5175" t="s">
        <v>20</v>
      </c>
      <c r="G5175" t="s">
        <v>32</v>
      </c>
      <c r="H5175">
        <v>5501</v>
      </c>
      <c r="I5175" t="s">
        <v>78</v>
      </c>
      <c r="J5175">
        <f>VLOOKUP(I5175,Key!$A$1:$C$73,2,FALSE)</f>
        <v>43.048200000000001</v>
      </c>
      <c r="K5175">
        <f>VLOOKUP(I5175,Key!$A$1:$C$73,3,FALSE)</f>
        <v>-87.900859999999994</v>
      </c>
      <c r="L5175" t="s">
        <v>78</v>
      </c>
      <c r="M5175">
        <f>VLOOKUP(L5175,Key!$A$1:$C$73,2,FALSE)</f>
        <v>43.048200000000001</v>
      </c>
      <c r="N5175">
        <f>VLOOKUP(L5175,Key!$A$1:$C$73,3,FALSE)</f>
        <v>-87.900859999999994</v>
      </c>
      <c r="O5175">
        <v>1</v>
      </c>
      <c r="P5175">
        <v>0</v>
      </c>
      <c r="Q5175">
        <v>0.2</v>
      </c>
      <c r="R5175">
        <v>0.1</v>
      </c>
      <c r="S5175">
        <v>6</v>
      </c>
      <c r="T5175">
        <f t="shared" si="720"/>
        <v>-1</v>
      </c>
      <c r="U5175" s="1">
        <v>42834</v>
      </c>
      <c r="V5175" s="13">
        <f t="shared" si="721"/>
        <v>42826</v>
      </c>
      <c r="W5175" s="14">
        <f t="shared" si="722"/>
        <v>42834</v>
      </c>
      <c r="X5175" s="1" t="str">
        <f t="shared" si="723"/>
        <v>Sunday</v>
      </c>
      <c r="Y5175" s="2">
        <v>0.53608796296296302</v>
      </c>
      <c r="Z5175" s="2">
        <f t="shared" si="724"/>
        <v>0.54166666666666663</v>
      </c>
      <c r="AA5175">
        <f>1</f>
        <v>1</v>
      </c>
      <c r="AB5175" s="1">
        <v>42834</v>
      </c>
      <c r="AC5175" s="13">
        <f t="shared" si="725"/>
        <v>42826</v>
      </c>
      <c r="AD5175" s="14">
        <f t="shared" si="726"/>
        <v>42834</v>
      </c>
      <c r="AE5175" s="1" t="str">
        <f t="shared" si="727"/>
        <v>Sunday</v>
      </c>
      <c r="AF5175" s="2">
        <v>0.53637731481481488</v>
      </c>
      <c r="AG5175" s="2">
        <f t="shared" si="728"/>
        <v>0.54166666666666663</v>
      </c>
      <c r="AH5175" t="s">
        <v>25</v>
      </c>
    </row>
    <row r="5176" spans="1:34" x14ac:dyDescent="0.25">
      <c r="A5176">
        <v>1509123</v>
      </c>
      <c r="B5176" t="s">
        <v>29</v>
      </c>
      <c r="C5176" t="s">
        <v>47</v>
      </c>
      <c r="D5176" t="s">
        <v>31</v>
      </c>
      <c r="E5176">
        <v>53211</v>
      </c>
      <c r="F5176" t="s">
        <v>20</v>
      </c>
      <c r="G5176" t="s">
        <v>32</v>
      </c>
      <c r="H5176">
        <v>11085</v>
      </c>
      <c r="I5176" t="s">
        <v>84</v>
      </c>
      <c r="J5176">
        <f>VLOOKUP(I5176,Key!$A$1:$C$73,2,FALSE)</f>
        <v>43.040154000000001</v>
      </c>
      <c r="K5176">
        <f>VLOOKUP(I5176,Key!$A$1:$C$73,3,FALSE)</f>
        <v>-87.932113000000001</v>
      </c>
      <c r="L5176" t="s">
        <v>64</v>
      </c>
      <c r="M5176">
        <f>VLOOKUP(L5176,Key!$A$1:$C$73,2,FALSE)</f>
        <v>43.069021999999997</v>
      </c>
      <c r="N5176">
        <f>VLOOKUP(L5176,Key!$A$1:$C$73,3,FALSE)</f>
        <v>-87.887940999999998</v>
      </c>
      <c r="O5176">
        <v>58</v>
      </c>
      <c r="P5176">
        <v>0</v>
      </c>
      <c r="Q5176">
        <v>8.6999999999999993</v>
      </c>
      <c r="R5176">
        <v>8.3000000000000007</v>
      </c>
      <c r="S5176">
        <v>348</v>
      </c>
      <c r="T5176">
        <f t="shared" si="720"/>
        <v>-1</v>
      </c>
      <c r="U5176" s="1">
        <v>42834</v>
      </c>
      <c r="V5176" s="13">
        <f t="shared" si="721"/>
        <v>42826</v>
      </c>
      <c r="W5176" s="14">
        <f t="shared" si="722"/>
        <v>42834</v>
      </c>
      <c r="X5176" s="1" t="str">
        <f t="shared" si="723"/>
        <v>Sunday</v>
      </c>
      <c r="Y5176" s="2">
        <v>0.55305555555555552</v>
      </c>
      <c r="Z5176" s="2">
        <f t="shared" si="724"/>
        <v>0.54166666666666663</v>
      </c>
      <c r="AA5176">
        <f>1</f>
        <v>1</v>
      </c>
      <c r="AB5176" s="1">
        <v>42834</v>
      </c>
      <c r="AC5176" s="13">
        <f t="shared" si="725"/>
        <v>42826</v>
      </c>
      <c r="AD5176" s="14">
        <f t="shared" si="726"/>
        <v>42834</v>
      </c>
      <c r="AE5176" s="1" t="str">
        <f t="shared" si="727"/>
        <v>Sunday</v>
      </c>
      <c r="AF5176" s="2">
        <v>0.5935879629629629</v>
      </c>
      <c r="AG5176" s="2">
        <f t="shared" si="728"/>
        <v>0.58333333333333326</v>
      </c>
      <c r="AH5176" t="s">
        <v>23</v>
      </c>
    </row>
    <row r="5177" spans="1:34" x14ac:dyDescent="0.25">
      <c r="A5177">
        <v>1157097</v>
      </c>
      <c r="B5177" t="s">
        <v>29</v>
      </c>
      <c r="C5177" t="s">
        <v>98</v>
      </c>
      <c r="D5177" t="s">
        <v>31</v>
      </c>
      <c r="E5177">
        <v>53211</v>
      </c>
      <c r="F5177" t="s">
        <v>20</v>
      </c>
      <c r="G5177" t="s">
        <v>99</v>
      </c>
      <c r="H5177">
        <v>182</v>
      </c>
      <c r="I5177" t="s">
        <v>66</v>
      </c>
      <c r="J5177">
        <f>VLOOKUP(I5177,Key!$A$1:$C$73,2,FALSE)</f>
        <v>43.078530000000001</v>
      </c>
      <c r="K5177">
        <f>VLOOKUP(I5177,Key!$A$1:$C$73,3,FALSE)</f>
        <v>-87.882620000000003</v>
      </c>
      <c r="L5177" t="s">
        <v>63</v>
      </c>
      <c r="M5177">
        <f>VLOOKUP(L5177,Key!$A$1:$C$73,2,FALSE)</f>
        <v>43.066893999999998</v>
      </c>
      <c r="N5177">
        <f>VLOOKUP(L5177,Key!$A$1:$C$73,3,FALSE)</f>
        <v>-87.877936000000005</v>
      </c>
      <c r="O5177">
        <v>24</v>
      </c>
      <c r="P5177">
        <v>0</v>
      </c>
      <c r="Q5177">
        <v>3.6</v>
      </c>
      <c r="R5177">
        <v>3.4</v>
      </c>
      <c r="S5177">
        <v>144</v>
      </c>
      <c r="T5177">
        <f t="shared" si="720"/>
        <v>-1</v>
      </c>
      <c r="U5177" s="1">
        <v>42834</v>
      </c>
      <c r="V5177" s="13">
        <f t="shared" si="721"/>
        <v>42826</v>
      </c>
      <c r="W5177" s="14">
        <f t="shared" si="722"/>
        <v>42834</v>
      </c>
      <c r="X5177" s="1" t="str">
        <f t="shared" si="723"/>
        <v>Sunday</v>
      </c>
      <c r="Y5177" s="2">
        <v>0.56237268518518524</v>
      </c>
      <c r="Z5177" s="2">
        <f t="shared" si="724"/>
        <v>0.54166666666666663</v>
      </c>
      <c r="AA5177">
        <f>1</f>
        <v>1</v>
      </c>
      <c r="AB5177" s="1">
        <v>42834</v>
      </c>
      <c r="AC5177" s="13">
        <f t="shared" si="725"/>
        <v>42826</v>
      </c>
      <c r="AD5177" s="14">
        <f t="shared" si="726"/>
        <v>42834</v>
      </c>
      <c r="AE5177" s="1" t="str">
        <f t="shared" si="727"/>
        <v>Sunday</v>
      </c>
      <c r="AF5177" s="2">
        <v>0.57848379629629632</v>
      </c>
      <c r="AG5177" s="2">
        <f t="shared" si="728"/>
        <v>0.58333333333333326</v>
      </c>
      <c r="AH5177" t="s">
        <v>23</v>
      </c>
    </row>
    <row r="5178" spans="1:34" x14ac:dyDescent="0.25">
      <c r="A5178">
        <v>1255543</v>
      </c>
      <c r="B5178" t="s">
        <v>29</v>
      </c>
      <c r="C5178" t="s">
        <v>120</v>
      </c>
      <c r="D5178" t="s">
        <v>31</v>
      </c>
      <c r="E5178">
        <v>53105</v>
      </c>
      <c r="F5178" t="s">
        <v>20</v>
      </c>
      <c r="G5178" t="s">
        <v>99</v>
      </c>
      <c r="H5178">
        <v>185</v>
      </c>
      <c r="I5178" t="s">
        <v>22</v>
      </c>
      <c r="J5178">
        <f>VLOOKUP(I5178,Key!$A$1:$C$73,2,FALSE)</f>
        <v>43.058619999999998</v>
      </c>
      <c r="K5178">
        <f>VLOOKUP(I5178,Key!$A$1:$C$73,3,FALSE)</f>
        <v>-87.885319999999993</v>
      </c>
      <c r="L5178" t="s">
        <v>81</v>
      </c>
      <c r="M5178">
        <f>VLOOKUP(L5178,Key!$A$1:$C$73,2,FALSE)</f>
        <v>43.058010000000003</v>
      </c>
      <c r="N5178">
        <f>VLOOKUP(L5178,Key!$A$1:$C$73,3,FALSE)</f>
        <v>-87.877300000000005</v>
      </c>
      <c r="O5178">
        <v>6</v>
      </c>
      <c r="P5178">
        <v>0</v>
      </c>
      <c r="Q5178">
        <v>0.9</v>
      </c>
      <c r="R5178">
        <v>0.9</v>
      </c>
      <c r="S5178">
        <v>36</v>
      </c>
      <c r="T5178">
        <f t="shared" si="720"/>
        <v>-1</v>
      </c>
      <c r="U5178" s="1">
        <v>42834</v>
      </c>
      <c r="V5178" s="13">
        <f t="shared" si="721"/>
        <v>42826</v>
      </c>
      <c r="W5178" s="14">
        <f t="shared" si="722"/>
        <v>42834</v>
      </c>
      <c r="X5178" s="1" t="str">
        <f t="shared" si="723"/>
        <v>Sunday</v>
      </c>
      <c r="Y5178" s="2">
        <v>0.64262731481481483</v>
      </c>
      <c r="Z5178" s="2">
        <f t="shared" si="724"/>
        <v>0.625</v>
      </c>
      <c r="AA5178">
        <f>1</f>
        <v>1</v>
      </c>
      <c r="AB5178" s="1">
        <v>42834</v>
      </c>
      <c r="AC5178" s="13">
        <f t="shared" si="725"/>
        <v>42826</v>
      </c>
      <c r="AD5178" s="14">
        <f t="shared" si="726"/>
        <v>42834</v>
      </c>
      <c r="AE5178" s="1" t="str">
        <f t="shared" si="727"/>
        <v>Sunday</v>
      </c>
      <c r="AF5178" s="2">
        <v>0.6466898148148148</v>
      </c>
      <c r="AG5178" s="2">
        <f t="shared" si="728"/>
        <v>0.66666666666666663</v>
      </c>
      <c r="AH5178" t="s">
        <v>23</v>
      </c>
    </row>
    <row r="5179" spans="1:34" x14ac:dyDescent="0.25">
      <c r="A5179">
        <v>1373301</v>
      </c>
      <c r="B5179" t="s">
        <v>29</v>
      </c>
      <c r="C5179" t="s">
        <v>121</v>
      </c>
      <c r="D5179" t="s">
        <v>31</v>
      </c>
      <c r="E5179">
        <v>53092</v>
      </c>
      <c r="F5179" t="s">
        <v>20</v>
      </c>
      <c r="G5179" t="s">
        <v>32</v>
      </c>
      <c r="H5179">
        <v>32</v>
      </c>
      <c r="I5179" t="s">
        <v>40</v>
      </c>
      <c r="J5179">
        <f>VLOOKUP(I5179,Key!$A$1:$C$73,2,FALSE)</f>
        <v>43.06033</v>
      </c>
      <c r="K5179">
        <f>VLOOKUP(I5179,Key!$A$1:$C$73,3,FALSE)</f>
        <v>-87.89546</v>
      </c>
      <c r="L5179" t="s">
        <v>66</v>
      </c>
      <c r="M5179">
        <f>VLOOKUP(L5179,Key!$A$1:$C$73,2,FALSE)</f>
        <v>43.078530000000001</v>
      </c>
      <c r="N5179">
        <f>VLOOKUP(L5179,Key!$A$1:$C$73,3,FALSE)</f>
        <v>-87.882620000000003</v>
      </c>
      <c r="O5179">
        <v>21</v>
      </c>
      <c r="P5179">
        <v>0</v>
      </c>
      <c r="Q5179">
        <v>3.2</v>
      </c>
      <c r="R5179">
        <v>3</v>
      </c>
      <c r="S5179">
        <v>126</v>
      </c>
      <c r="T5179">
        <f t="shared" si="720"/>
        <v>-1</v>
      </c>
      <c r="U5179" s="1">
        <v>42834</v>
      </c>
      <c r="V5179" s="13">
        <f t="shared" si="721"/>
        <v>42826</v>
      </c>
      <c r="W5179" s="14">
        <f t="shared" si="722"/>
        <v>42834</v>
      </c>
      <c r="X5179" s="1" t="str">
        <f t="shared" si="723"/>
        <v>Sunday</v>
      </c>
      <c r="Y5179" s="2">
        <v>0.64535879629629633</v>
      </c>
      <c r="Z5179" s="2">
        <f t="shared" si="724"/>
        <v>0.625</v>
      </c>
      <c r="AA5179">
        <f>1</f>
        <v>1</v>
      </c>
      <c r="AB5179" s="1">
        <v>42834</v>
      </c>
      <c r="AC5179" s="13">
        <f t="shared" si="725"/>
        <v>42826</v>
      </c>
      <c r="AD5179" s="14">
        <f t="shared" si="726"/>
        <v>42834</v>
      </c>
      <c r="AE5179" s="1" t="str">
        <f t="shared" si="727"/>
        <v>Sunday</v>
      </c>
      <c r="AF5179" s="2">
        <v>0.66002314814814811</v>
      </c>
      <c r="AG5179" s="2">
        <f t="shared" si="728"/>
        <v>0.66666666666666663</v>
      </c>
      <c r="AH5179" t="s">
        <v>23</v>
      </c>
    </row>
    <row r="5180" spans="1:34" x14ac:dyDescent="0.25">
      <c r="A5180">
        <v>1004775</v>
      </c>
      <c r="B5180" t="s">
        <v>29</v>
      </c>
      <c r="C5180" t="s">
        <v>47</v>
      </c>
      <c r="D5180" t="s">
        <v>31</v>
      </c>
      <c r="E5180">
        <v>53202</v>
      </c>
      <c r="F5180" t="s">
        <v>20</v>
      </c>
      <c r="G5180" t="s">
        <v>32</v>
      </c>
      <c r="H5180">
        <v>5504</v>
      </c>
      <c r="I5180" t="s">
        <v>91</v>
      </c>
      <c r="J5180">
        <f>VLOOKUP(I5180,Key!$A$1:$C$73,2,FALSE)</f>
        <v>43.048609999999996</v>
      </c>
      <c r="K5180">
        <f>VLOOKUP(I5180,Key!$A$1:$C$73,3,FALSE)</f>
        <v>-88.008480000000006</v>
      </c>
      <c r="L5180" t="s">
        <v>91</v>
      </c>
      <c r="M5180">
        <f>VLOOKUP(L5180,Key!$A$1:$C$73,2,FALSE)</f>
        <v>43.048609999999996</v>
      </c>
      <c r="N5180">
        <f>VLOOKUP(L5180,Key!$A$1:$C$73,3,FALSE)</f>
        <v>-88.008480000000006</v>
      </c>
      <c r="O5180">
        <v>65</v>
      </c>
      <c r="P5180">
        <v>3</v>
      </c>
      <c r="Q5180">
        <v>9.8000000000000007</v>
      </c>
      <c r="R5180">
        <v>9.3000000000000007</v>
      </c>
      <c r="S5180">
        <v>390</v>
      </c>
      <c r="T5180">
        <f t="shared" si="720"/>
        <v>-1</v>
      </c>
      <c r="U5180" s="1">
        <v>42834</v>
      </c>
      <c r="V5180" s="13">
        <f t="shared" si="721"/>
        <v>42826</v>
      </c>
      <c r="W5180" s="14">
        <f t="shared" si="722"/>
        <v>42834</v>
      </c>
      <c r="X5180" s="1" t="str">
        <f t="shared" si="723"/>
        <v>Sunday</v>
      </c>
      <c r="Y5180" s="2">
        <v>0.66186342592592595</v>
      </c>
      <c r="Z5180" s="2">
        <f t="shared" si="724"/>
        <v>0.66666666666666663</v>
      </c>
      <c r="AA5180">
        <f>1</f>
        <v>1</v>
      </c>
      <c r="AB5180" s="1">
        <v>42834</v>
      </c>
      <c r="AC5180" s="13">
        <f t="shared" si="725"/>
        <v>42826</v>
      </c>
      <c r="AD5180" s="14">
        <f t="shared" si="726"/>
        <v>42834</v>
      </c>
      <c r="AE5180" s="1" t="str">
        <f t="shared" si="727"/>
        <v>Sunday</v>
      </c>
      <c r="AF5180" s="2">
        <v>0.70759259259259266</v>
      </c>
      <c r="AG5180" s="2">
        <f t="shared" si="728"/>
        <v>0.70833333333333326</v>
      </c>
      <c r="AH5180" t="s">
        <v>25</v>
      </c>
    </row>
    <row r="5181" spans="1:34" x14ac:dyDescent="0.25">
      <c r="A5181">
        <v>1425087</v>
      </c>
      <c r="B5181" t="s">
        <v>29</v>
      </c>
      <c r="C5181" t="s">
        <v>30</v>
      </c>
      <c r="D5181" t="s">
        <v>31</v>
      </c>
      <c r="E5181">
        <v>53212</v>
      </c>
      <c r="F5181" t="s">
        <v>20</v>
      </c>
      <c r="G5181" t="s">
        <v>32</v>
      </c>
      <c r="H5181">
        <v>5451</v>
      </c>
      <c r="I5181" t="s">
        <v>57</v>
      </c>
      <c r="J5181">
        <f>VLOOKUP(I5181,Key!$A$1:$C$73,2,FALSE)</f>
        <v>43.03913</v>
      </c>
      <c r="K5181">
        <f>VLOOKUP(I5181,Key!$A$1:$C$73,3,FALSE)</f>
        <v>-87.916150000000002</v>
      </c>
      <c r="L5181" t="s">
        <v>40</v>
      </c>
      <c r="M5181">
        <f>VLOOKUP(L5181,Key!$A$1:$C$73,2,FALSE)</f>
        <v>43.06033</v>
      </c>
      <c r="N5181">
        <f>VLOOKUP(L5181,Key!$A$1:$C$73,3,FALSE)</f>
        <v>-87.89546</v>
      </c>
      <c r="O5181">
        <v>12</v>
      </c>
      <c r="P5181">
        <v>0</v>
      </c>
      <c r="Q5181">
        <v>1.8</v>
      </c>
      <c r="R5181">
        <v>1.7</v>
      </c>
      <c r="S5181">
        <v>72</v>
      </c>
      <c r="T5181">
        <f t="shared" si="720"/>
        <v>-1</v>
      </c>
      <c r="U5181" s="1">
        <v>42834</v>
      </c>
      <c r="V5181" s="13">
        <f t="shared" si="721"/>
        <v>42826</v>
      </c>
      <c r="W5181" s="14">
        <f t="shared" si="722"/>
        <v>42834</v>
      </c>
      <c r="X5181" s="1" t="str">
        <f t="shared" si="723"/>
        <v>Sunday</v>
      </c>
      <c r="Y5181" s="2">
        <v>0.66901620370370374</v>
      </c>
      <c r="Z5181" s="2">
        <f t="shared" si="724"/>
        <v>0.66666666666666663</v>
      </c>
      <c r="AA5181">
        <f>1</f>
        <v>1</v>
      </c>
      <c r="AB5181" s="1">
        <v>42834</v>
      </c>
      <c r="AC5181" s="13">
        <f t="shared" si="725"/>
        <v>42826</v>
      </c>
      <c r="AD5181" s="14">
        <f t="shared" si="726"/>
        <v>42834</v>
      </c>
      <c r="AE5181" s="1" t="str">
        <f t="shared" si="727"/>
        <v>Sunday</v>
      </c>
      <c r="AF5181" s="2">
        <v>0.67746527777777776</v>
      </c>
      <c r="AG5181" s="2">
        <f t="shared" si="728"/>
        <v>0.66666666666666663</v>
      </c>
      <c r="AH5181" t="s">
        <v>23</v>
      </c>
    </row>
    <row r="5182" spans="1:34" x14ac:dyDescent="0.25">
      <c r="A5182">
        <v>1267915</v>
      </c>
      <c r="B5182" t="s">
        <v>29</v>
      </c>
      <c r="C5182" t="s">
        <v>47</v>
      </c>
      <c r="D5182" t="s">
        <v>31</v>
      </c>
      <c r="E5182">
        <v>53233</v>
      </c>
      <c r="F5182" t="s">
        <v>20</v>
      </c>
      <c r="G5182" t="s">
        <v>50</v>
      </c>
      <c r="H5182">
        <v>5438</v>
      </c>
      <c r="I5182" t="s">
        <v>62</v>
      </c>
      <c r="J5182">
        <f>VLOOKUP(I5182,Key!$A$1:$C$73,2,FALSE)</f>
        <v>43.052460000000004</v>
      </c>
      <c r="K5182">
        <f>VLOOKUP(I5182,Key!$A$1:$C$73,3,FALSE)</f>
        <v>-87.891000000000005</v>
      </c>
      <c r="L5182" t="s">
        <v>82</v>
      </c>
      <c r="M5182">
        <f>VLOOKUP(L5182,Key!$A$1:$C$73,2,FALSE)</f>
        <v>43.040349999999997</v>
      </c>
      <c r="N5182">
        <f>VLOOKUP(L5182,Key!$A$1:$C$73,3,FALSE)</f>
        <v>-87.920760000000001</v>
      </c>
      <c r="O5182">
        <v>76</v>
      </c>
      <c r="P5182">
        <v>3</v>
      </c>
      <c r="Q5182">
        <v>11.4</v>
      </c>
      <c r="R5182">
        <v>10.8</v>
      </c>
      <c r="S5182">
        <v>456</v>
      </c>
      <c r="T5182">
        <f t="shared" si="720"/>
        <v>-1</v>
      </c>
      <c r="U5182" s="1">
        <v>42834</v>
      </c>
      <c r="V5182" s="13">
        <f t="shared" si="721"/>
        <v>42826</v>
      </c>
      <c r="W5182" s="14">
        <f t="shared" si="722"/>
        <v>42834</v>
      </c>
      <c r="X5182" s="1" t="str">
        <f t="shared" si="723"/>
        <v>Sunday</v>
      </c>
      <c r="Y5182" s="2">
        <v>0.69826388888888891</v>
      </c>
      <c r="Z5182" s="2">
        <f t="shared" si="724"/>
        <v>0.70833333333333326</v>
      </c>
      <c r="AA5182">
        <f>1</f>
        <v>1</v>
      </c>
      <c r="AB5182" s="1">
        <v>42834</v>
      </c>
      <c r="AC5182" s="13">
        <f t="shared" si="725"/>
        <v>42826</v>
      </c>
      <c r="AD5182" s="14">
        <f t="shared" si="726"/>
        <v>42834</v>
      </c>
      <c r="AE5182" s="1" t="str">
        <f t="shared" si="727"/>
        <v>Sunday</v>
      </c>
      <c r="AF5182" s="2">
        <v>0.75069444444444444</v>
      </c>
      <c r="AG5182" s="2">
        <f t="shared" si="728"/>
        <v>0.75</v>
      </c>
      <c r="AH5182" t="s">
        <v>23</v>
      </c>
    </row>
    <row r="5183" spans="1:34" x14ac:dyDescent="0.25">
      <c r="A5183">
        <v>1378271</v>
      </c>
      <c r="B5183" t="s">
        <v>29</v>
      </c>
      <c r="C5183" t="s">
        <v>47</v>
      </c>
      <c r="D5183" t="s">
        <v>31</v>
      </c>
      <c r="E5183">
        <v>53202</v>
      </c>
      <c r="F5183" t="s">
        <v>20</v>
      </c>
      <c r="G5183" t="s">
        <v>32</v>
      </c>
      <c r="H5183">
        <v>5440</v>
      </c>
      <c r="I5183" t="s">
        <v>48</v>
      </c>
      <c r="J5183">
        <f>VLOOKUP(I5183,Key!$A$1:$C$73,2,FALSE)</f>
        <v>43.031320000000001</v>
      </c>
      <c r="K5183">
        <f>VLOOKUP(I5183,Key!$A$1:$C$73,3,FALSE)</f>
        <v>-87.904259999999994</v>
      </c>
      <c r="L5183" t="s">
        <v>62</v>
      </c>
      <c r="M5183">
        <f>VLOOKUP(L5183,Key!$A$1:$C$73,2,FALSE)</f>
        <v>43.052460000000004</v>
      </c>
      <c r="N5183">
        <f>VLOOKUP(L5183,Key!$A$1:$C$73,3,FALSE)</f>
        <v>-87.891000000000005</v>
      </c>
      <c r="O5183">
        <v>10</v>
      </c>
      <c r="P5183">
        <v>0</v>
      </c>
      <c r="Q5183">
        <v>1.5</v>
      </c>
      <c r="R5183">
        <v>1.4</v>
      </c>
      <c r="S5183">
        <v>60</v>
      </c>
      <c r="T5183">
        <f t="shared" si="720"/>
        <v>-1</v>
      </c>
      <c r="U5183" s="1">
        <v>42834</v>
      </c>
      <c r="V5183" s="13">
        <f t="shared" si="721"/>
        <v>42826</v>
      </c>
      <c r="W5183" s="14">
        <f t="shared" si="722"/>
        <v>42834</v>
      </c>
      <c r="X5183" s="1" t="str">
        <f t="shared" si="723"/>
        <v>Sunday</v>
      </c>
      <c r="Y5183" s="2">
        <v>0.71289351851851857</v>
      </c>
      <c r="Z5183" s="2">
        <f t="shared" si="724"/>
        <v>0.70833333333333326</v>
      </c>
      <c r="AA5183">
        <f>1</f>
        <v>1</v>
      </c>
      <c r="AB5183" s="1">
        <v>42834</v>
      </c>
      <c r="AC5183" s="13">
        <f t="shared" si="725"/>
        <v>42826</v>
      </c>
      <c r="AD5183" s="14">
        <f t="shared" si="726"/>
        <v>42834</v>
      </c>
      <c r="AE5183" s="1" t="str">
        <f t="shared" si="727"/>
        <v>Sunday</v>
      </c>
      <c r="AF5183" s="2">
        <v>0.71996527777777775</v>
      </c>
      <c r="AG5183" s="2">
        <f t="shared" si="728"/>
        <v>0.70833333333333326</v>
      </c>
      <c r="AH5183" t="s">
        <v>23</v>
      </c>
    </row>
    <row r="5184" spans="1:34" x14ac:dyDescent="0.25">
      <c r="A5184">
        <v>1444023</v>
      </c>
      <c r="B5184" t="s">
        <v>29</v>
      </c>
      <c r="C5184" t="s">
        <v>30</v>
      </c>
      <c r="D5184" t="s">
        <v>31</v>
      </c>
      <c r="E5184">
        <v>53211</v>
      </c>
      <c r="F5184" t="s">
        <v>20</v>
      </c>
      <c r="G5184" t="s">
        <v>32</v>
      </c>
      <c r="H5184">
        <v>2</v>
      </c>
      <c r="I5184" t="s">
        <v>21</v>
      </c>
      <c r="J5184">
        <f>VLOOKUP(I5184,Key!$A$1:$C$73,2,FALSE)</f>
        <v>43.074890000000003</v>
      </c>
      <c r="K5184">
        <f>VLOOKUP(I5184,Key!$A$1:$C$73,3,FALSE)</f>
        <v>-87.882810000000006</v>
      </c>
      <c r="L5184" t="s">
        <v>44</v>
      </c>
      <c r="M5184">
        <f>VLOOKUP(L5184,Key!$A$1:$C$73,2,FALSE)</f>
        <v>43.03886</v>
      </c>
      <c r="N5184">
        <f>VLOOKUP(L5184,Key!$A$1:$C$73,3,FALSE)</f>
        <v>-87.902720000000002</v>
      </c>
      <c r="O5184">
        <v>50</v>
      </c>
      <c r="P5184">
        <v>0</v>
      </c>
      <c r="Q5184">
        <v>7.5</v>
      </c>
      <c r="R5184">
        <v>7.1</v>
      </c>
      <c r="S5184">
        <v>300</v>
      </c>
      <c r="T5184">
        <f t="shared" si="720"/>
        <v>-1</v>
      </c>
      <c r="U5184" s="1">
        <v>42834</v>
      </c>
      <c r="V5184" s="13">
        <f t="shared" si="721"/>
        <v>42826</v>
      </c>
      <c r="W5184" s="14">
        <f t="shared" si="722"/>
        <v>42834</v>
      </c>
      <c r="X5184" s="1" t="str">
        <f t="shared" si="723"/>
        <v>Sunday</v>
      </c>
      <c r="Y5184" s="2">
        <v>0.72693287037037047</v>
      </c>
      <c r="Z5184" s="2">
        <f t="shared" si="724"/>
        <v>0.70833333333333326</v>
      </c>
      <c r="AA5184">
        <f>1</f>
        <v>1</v>
      </c>
      <c r="AB5184" s="1">
        <v>42834</v>
      </c>
      <c r="AC5184" s="13">
        <f t="shared" si="725"/>
        <v>42826</v>
      </c>
      <c r="AD5184" s="14">
        <f t="shared" si="726"/>
        <v>42834</v>
      </c>
      <c r="AE5184" s="1" t="str">
        <f t="shared" si="727"/>
        <v>Sunday</v>
      </c>
      <c r="AF5184" s="2">
        <v>0.76149305555555558</v>
      </c>
      <c r="AG5184" s="2">
        <f t="shared" si="728"/>
        <v>0.75</v>
      </c>
      <c r="AH5184" t="s">
        <v>23</v>
      </c>
    </row>
    <row r="5185" spans="1:34" x14ac:dyDescent="0.25">
      <c r="A5185">
        <v>1387849</v>
      </c>
      <c r="B5185" t="s">
        <v>29</v>
      </c>
      <c r="C5185" t="s">
        <v>120</v>
      </c>
      <c r="D5185" t="s">
        <v>31</v>
      </c>
      <c r="E5185">
        <v>53105</v>
      </c>
      <c r="F5185" t="s">
        <v>20</v>
      </c>
      <c r="G5185" t="s">
        <v>32</v>
      </c>
      <c r="H5185">
        <v>11100</v>
      </c>
      <c r="I5185" t="s">
        <v>40</v>
      </c>
      <c r="J5185">
        <f>VLOOKUP(I5185,Key!$A$1:$C$73,2,FALSE)</f>
        <v>43.06033</v>
      </c>
      <c r="K5185">
        <f>VLOOKUP(I5185,Key!$A$1:$C$73,3,FALSE)</f>
        <v>-87.89546</v>
      </c>
      <c r="L5185" t="s">
        <v>21</v>
      </c>
      <c r="M5185">
        <f>VLOOKUP(L5185,Key!$A$1:$C$73,2,FALSE)</f>
        <v>43.074890000000003</v>
      </c>
      <c r="N5185">
        <f>VLOOKUP(L5185,Key!$A$1:$C$73,3,FALSE)</f>
        <v>-87.882810000000006</v>
      </c>
      <c r="O5185">
        <v>8</v>
      </c>
      <c r="P5185">
        <v>0</v>
      </c>
      <c r="Q5185">
        <v>1.2</v>
      </c>
      <c r="R5185">
        <v>1.1000000000000001</v>
      </c>
      <c r="S5185">
        <v>48</v>
      </c>
      <c r="T5185">
        <f t="shared" si="720"/>
        <v>-1</v>
      </c>
      <c r="U5185" s="1">
        <v>42834</v>
      </c>
      <c r="V5185" s="13">
        <f t="shared" si="721"/>
        <v>42826</v>
      </c>
      <c r="W5185" s="14">
        <f t="shared" si="722"/>
        <v>42834</v>
      </c>
      <c r="X5185" s="1" t="str">
        <f t="shared" si="723"/>
        <v>Sunday</v>
      </c>
      <c r="Y5185" s="2">
        <v>0.73144675925925917</v>
      </c>
      <c r="Z5185" s="2">
        <f t="shared" si="724"/>
        <v>0.75</v>
      </c>
      <c r="AA5185">
        <f>1</f>
        <v>1</v>
      </c>
      <c r="AB5185" s="1">
        <v>42834</v>
      </c>
      <c r="AC5185" s="13">
        <f t="shared" si="725"/>
        <v>42826</v>
      </c>
      <c r="AD5185" s="14">
        <f t="shared" si="726"/>
        <v>42834</v>
      </c>
      <c r="AE5185" s="1" t="str">
        <f t="shared" si="727"/>
        <v>Sunday</v>
      </c>
      <c r="AF5185" s="2">
        <v>0.73733796296296295</v>
      </c>
      <c r="AG5185" s="2">
        <f t="shared" si="728"/>
        <v>0.75</v>
      </c>
      <c r="AH5185" t="s">
        <v>23</v>
      </c>
    </row>
    <row r="5186" spans="1:34" x14ac:dyDescent="0.25">
      <c r="A5186">
        <v>1185449</v>
      </c>
      <c r="B5186" t="s">
        <v>29</v>
      </c>
      <c r="C5186" t="s">
        <v>47</v>
      </c>
      <c r="D5186" t="s">
        <v>31</v>
      </c>
      <c r="E5186">
        <v>53211</v>
      </c>
      <c r="F5186" t="s">
        <v>20</v>
      </c>
      <c r="G5186" t="s">
        <v>32</v>
      </c>
      <c r="H5186">
        <v>342</v>
      </c>
      <c r="I5186" t="s">
        <v>52</v>
      </c>
      <c r="J5186">
        <f>VLOOKUP(I5186,Key!$A$1:$C$73,2,FALSE)</f>
        <v>43.042490000000001</v>
      </c>
      <c r="K5186">
        <f>VLOOKUP(I5186,Key!$A$1:$C$73,3,FALSE)</f>
        <v>-87.909959999999998</v>
      </c>
      <c r="L5186" t="s">
        <v>62</v>
      </c>
      <c r="M5186">
        <f>VLOOKUP(L5186,Key!$A$1:$C$73,2,FALSE)</f>
        <v>43.052460000000004</v>
      </c>
      <c r="N5186">
        <f>VLOOKUP(L5186,Key!$A$1:$C$73,3,FALSE)</f>
        <v>-87.891000000000005</v>
      </c>
      <c r="O5186">
        <v>12</v>
      </c>
      <c r="P5186">
        <v>0</v>
      </c>
      <c r="Q5186">
        <v>1.8</v>
      </c>
      <c r="R5186">
        <v>1.7</v>
      </c>
      <c r="S5186">
        <v>72</v>
      </c>
      <c r="T5186">
        <f t="shared" ref="T5186:T5249" si="729">-1</f>
        <v>-1</v>
      </c>
      <c r="U5186" s="1">
        <v>42834</v>
      </c>
      <c r="V5186" s="13">
        <f t="shared" ref="V5186:V5249" si="730">DATE(YEAR(U5186), MONTH(U5186), 1)</f>
        <v>42826</v>
      </c>
      <c r="W5186" s="14">
        <f t="shared" ref="W5186:W5249" si="731">U5186</f>
        <v>42834</v>
      </c>
      <c r="X5186" s="1" t="str">
        <f t="shared" ref="X5186:X5249" si="732">TEXT(W5186,"dddd")</f>
        <v>Sunday</v>
      </c>
      <c r="Y5186" s="2">
        <v>0.73252314814814812</v>
      </c>
      <c r="Z5186" s="2">
        <f t="shared" ref="Z5186:Z5249" si="733">MROUND(Y5186, "1:00")</f>
        <v>0.75</v>
      </c>
      <c r="AA5186">
        <f>1</f>
        <v>1</v>
      </c>
      <c r="AB5186" s="1">
        <v>42834</v>
      </c>
      <c r="AC5186" s="13">
        <f t="shared" ref="AC5186:AC5249" si="734">DATE(YEAR(AB5186), MONTH(AB5186), 1)</f>
        <v>42826</v>
      </c>
      <c r="AD5186" s="14">
        <f t="shared" ref="AD5186:AD5249" si="735">AB5186</f>
        <v>42834</v>
      </c>
      <c r="AE5186" s="1" t="str">
        <f t="shared" ref="AE5186:AE5249" si="736">TEXT(AD5186,"dddd")</f>
        <v>Sunday</v>
      </c>
      <c r="AF5186" s="2">
        <v>0.74053240740740733</v>
      </c>
      <c r="AG5186" s="2">
        <f t="shared" ref="AG5186:AG5249" si="737">MROUND(AF5186, "1:00")</f>
        <v>0.75</v>
      </c>
      <c r="AH5186" t="s">
        <v>23</v>
      </c>
    </row>
    <row r="5187" spans="1:34" x14ac:dyDescent="0.25">
      <c r="A5187">
        <v>738734</v>
      </c>
      <c r="B5187" t="s">
        <v>29</v>
      </c>
      <c r="C5187" t="s">
        <v>98</v>
      </c>
      <c r="D5187" t="s">
        <v>31</v>
      </c>
      <c r="E5187">
        <v>53202</v>
      </c>
      <c r="F5187" t="s">
        <v>20</v>
      </c>
      <c r="G5187" t="s">
        <v>32</v>
      </c>
      <c r="H5187">
        <v>5517</v>
      </c>
      <c r="I5187" t="s">
        <v>60</v>
      </c>
      <c r="J5187">
        <f>VLOOKUP(I5187,Key!$A$1:$C$73,2,FALSE)</f>
        <v>43.046570000000003</v>
      </c>
      <c r="K5187">
        <f>VLOOKUP(I5187,Key!$A$1:$C$73,3,FALSE)</f>
        <v>-87.908720000000002</v>
      </c>
      <c r="L5187" t="s">
        <v>60</v>
      </c>
      <c r="M5187">
        <f>VLOOKUP(L5187,Key!$A$1:$C$73,2,FALSE)</f>
        <v>43.046570000000003</v>
      </c>
      <c r="N5187">
        <f>VLOOKUP(L5187,Key!$A$1:$C$73,3,FALSE)</f>
        <v>-87.908720000000002</v>
      </c>
      <c r="O5187">
        <v>9</v>
      </c>
      <c r="P5187">
        <v>0</v>
      </c>
      <c r="Q5187">
        <v>1.4</v>
      </c>
      <c r="R5187">
        <v>1.3</v>
      </c>
      <c r="S5187">
        <v>54</v>
      </c>
      <c r="T5187">
        <f t="shared" si="729"/>
        <v>-1</v>
      </c>
      <c r="U5187" s="1">
        <v>42834</v>
      </c>
      <c r="V5187" s="13">
        <f t="shared" si="730"/>
        <v>42826</v>
      </c>
      <c r="W5187" s="14">
        <f t="shared" si="731"/>
        <v>42834</v>
      </c>
      <c r="X5187" s="1" t="str">
        <f t="shared" si="732"/>
        <v>Sunday</v>
      </c>
      <c r="Y5187" s="2">
        <v>0.78811342592592604</v>
      </c>
      <c r="Z5187" s="2">
        <f t="shared" si="733"/>
        <v>0.79166666666666663</v>
      </c>
      <c r="AA5187">
        <f>1</f>
        <v>1</v>
      </c>
      <c r="AB5187" s="1">
        <v>42834</v>
      </c>
      <c r="AC5187" s="13">
        <f t="shared" si="734"/>
        <v>42826</v>
      </c>
      <c r="AD5187" s="14">
        <f t="shared" si="735"/>
        <v>42834</v>
      </c>
      <c r="AE5187" s="1" t="str">
        <f t="shared" si="736"/>
        <v>Sunday</v>
      </c>
      <c r="AF5187" s="2">
        <v>0.79437500000000005</v>
      </c>
      <c r="AG5187" s="2">
        <f t="shared" si="737"/>
        <v>0.79166666666666663</v>
      </c>
      <c r="AH5187" t="s">
        <v>25</v>
      </c>
    </row>
    <row r="5188" spans="1:34" x14ac:dyDescent="0.25">
      <c r="A5188">
        <v>1162897</v>
      </c>
      <c r="B5188" t="s">
        <v>29</v>
      </c>
      <c r="C5188" t="s">
        <v>47</v>
      </c>
      <c r="D5188" t="s">
        <v>31</v>
      </c>
      <c r="E5188">
        <v>53202</v>
      </c>
      <c r="F5188" t="s">
        <v>20</v>
      </c>
      <c r="G5188" t="s">
        <v>99</v>
      </c>
      <c r="H5188">
        <v>5565</v>
      </c>
      <c r="I5188" t="s">
        <v>63</v>
      </c>
      <c r="J5188">
        <f>VLOOKUP(I5188,Key!$A$1:$C$73,2,FALSE)</f>
        <v>43.066893999999998</v>
      </c>
      <c r="K5188">
        <f>VLOOKUP(I5188,Key!$A$1:$C$73,3,FALSE)</f>
        <v>-87.877936000000005</v>
      </c>
      <c r="L5188" t="s">
        <v>22</v>
      </c>
      <c r="M5188">
        <f>VLOOKUP(L5188,Key!$A$1:$C$73,2,FALSE)</f>
        <v>43.058619999999998</v>
      </c>
      <c r="N5188">
        <f>VLOOKUP(L5188,Key!$A$1:$C$73,3,FALSE)</f>
        <v>-87.885319999999993</v>
      </c>
      <c r="O5188">
        <v>8</v>
      </c>
      <c r="P5188">
        <v>0</v>
      </c>
      <c r="Q5188">
        <v>1.2</v>
      </c>
      <c r="R5188">
        <v>1.1000000000000001</v>
      </c>
      <c r="S5188">
        <v>48</v>
      </c>
      <c r="T5188">
        <f t="shared" si="729"/>
        <v>-1</v>
      </c>
      <c r="U5188" s="1">
        <v>42834</v>
      </c>
      <c r="V5188" s="13">
        <f t="shared" si="730"/>
        <v>42826</v>
      </c>
      <c r="W5188" s="14">
        <f t="shared" si="731"/>
        <v>42834</v>
      </c>
      <c r="X5188" s="1" t="str">
        <f t="shared" si="732"/>
        <v>Sunday</v>
      </c>
      <c r="Y5188" s="2">
        <v>0.82959490740740749</v>
      </c>
      <c r="Z5188" s="2">
        <f t="shared" si="733"/>
        <v>0.83333333333333326</v>
      </c>
      <c r="AA5188">
        <f>1</f>
        <v>1</v>
      </c>
      <c r="AB5188" s="1">
        <v>42834</v>
      </c>
      <c r="AC5188" s="13">
        <f t="shared" si="734"/>
        <v>42826</v>
      </c>
      <c r="AD5188" s="14">
        <f t="shared" si="735"/>
        <v>42834</v>
      </c>
      <c r="AE5188" s="1" t="str">
        <f t="shared" si="736"/>
        <v>Sunday</v>
      </c>
      <c r="AF5188" s="2">
        <v>0.83530092592592586</v>
      </c>
      <c r="AG5188" s="2">
        <f t="shared" si="737"/>
        <v>0.83333333333333326</v>
      </c>
      <c r="AH5188" t="s">
        <v>23</v>
      </c>
    </row>
    <row r="5189" spans="1:34" x14ac:dyDescent="0.25">
      <c r="A5189">
        <v>1249119</v>
      </c>
      <c r="B5189" t="s">
        <v>29</v>
      </c>
      <c r="C5189" t="s">
        <v>171</v>
      </c>
      <c r="D5189" t="s">
        <v>132</v>
      </c>
      <c r="E5189">
        <v>55082</v>
      </c>
      <c r="F5189" t="s">
        <v>20</v>
      </c>
      <c r="G5189" t="s">
        <v>99</v>
      </c>
      <c r="H5189">
        <v>5465</v>
      </c>
      <c r="I5189" t="s">
        <v>64</v>
      </c>
      <c r="J5189">
        <f>VLOOKUP(I5189,Key!$A$1:$C$73,2,FALSE)</f>
        <v>43.069021999999997</v>
      </c>
      <c r="K5189">
        <f>VLOOKUP(I5189,Key!$A$1:$C$73,3,FALSE)</f>
        <v>-87.887940999999998</v>
      </c>
      <c r="L5189" t="s">
        <v>66</v>
      </c>
      <c r="M5189">
        <f>VLOOKUP(L5189,Key!$A$1:$C$73,2,FALSE)</f>
        <v>43.078530000000001</v>
      </c>
      <c r="N5189">
        <f>VLOOKUP(L5189,Key!$A$1:$C$73,3,FALSE)</f>
        <v>-87.882620000000003</v>
      </c>
      <c r="O5189">
        <v>8</v>
      </c>
      <c r="P5189">
        <v>0</v>
      </c>
      <c r="Q5189">
        <v>1.2</v>
      </c>
      <c r="R5189">
        <v>1.1000000000000001</v>
      </c>
      <c r="S5189">
        <v>48</v>
      </c>
      <c r="T5189">
        <f t="shared" si="729"/>
        <v>-1</v>
      </c>
      <c r="U5189" s="1">
        <v>42834</v>
      </c>
      <c r="V5189" s="13">
        <f t="shared" si="730"/>
        <v>42826</v>
      </c>
      <c r="W5189" s="14">
        <f t="shared" si="731"/>
        <v>42834</v>
      </c>
      <c r="X5189" s="1" t="str">
        <f t="shared" si="732"/>
        <v>Sunday</v>
      </c>
      <c r="Y5189" s="2">
        <v>0.84398148148148155</v>
      </c>
      <c r="Z5189" s="2">
        <f t="shared" si="733"/>
        <v>0.83333333333333326</v>
      </c>
      <c r="AA5189">
        <f>1</f>
        <v>1</v>
      </c>
      <c r="AB5189" s="1">
        <v>42834</v>
      </c>
      <c r="AC5189" s="13">
        <f t="shared" si="734"/>
        <v>42826</v>
      </c>
      <c r="AD5189" s="14">
        <f t="shared" si="735"/>
        <v>42834</v>
      </c>
      <c r="AE5189" s="1" t="str">
        <f t="shared" si="736"/>
        <v>Sunday</v>
      </c>
      <c r="AF5189" s="2">
        <v>0.84974537037037035</v>
      </c>
      <c r="AG5189" s="2">
        <f t="shared" si="737"/>
        <v>0.83333333333333326</v>
      </c>
      <c r="AH5189" t="s">
        <v>23</v>
      </c>
    </row>
    <row r="5190" spans="1:34" x14ac:dyDescent="0.25">
      <c r="A5190">
        <v>1378810</v>
      </c>
      <c r="B5190" t="s">
        <v>29</v>
      </c>
      <c r="C5190" t="s">
        <v>103</v>
      </c>
      <c r="D5190" t="s">
        <v>31</v>
      </c>
      <c r="E5190">
        <v>53211</v>
      </c>
      <c r="F5190" t="s">
        <v>20</v>
      </c>
      <c r="G5190" t="s">
        <v>32</v>
      </c>
      <c r="H5190">
        <v>11119</v>
      </c>
      <c r="I5190" t="s">
        <v>63</v>
      </c>
      <c r="J5190">
        <f>VLOOKUP(I5190,Key!$A$1:$C$73,2,FALSE)</f>
        <v>43.066893999999998</v>
      </c>
      <c r="K5190">
        <f>VLOOKUP(I5190,Key!$A$1:$C$73,3,FALSE)</f>
        <v>-87.877936000000005</v>
      </c>
      <c r="L5190" t="s">
        <v>21</v>
      </c>
      <c r="M5190">
        <f>VLOOKUP(L5190,Key!$A$1:$C$73,2,FALSE)</f>
        <v>43.074890000000003</v>
      </c>
      <c r="N5190">
        <f>VLOOKUP(L5190,Key!$A$1:$C$73,3,FALSE)</f>
        <v>-87.882810000000006</v>
      </c>
      <c r="O5190">
        <v>5</v>
      </c>
      <c r="P5190">
        <v>0</v>
      </c>
      <c r="Q5190">
        <v>0.8</v>
      </c>
      <c r="R5190">
        <v>0.7</v>
      </c>
      <c r="S5190">
        <v>30</v>
      </c>
      <c r="T5190">
        <f t="shared" si="729"/>
        <v>-1</v>
      </c>
      <c r="U5190" s="1">
        <v>42835</v>
      </c>
      <c r="V5190" s="13">
        <f t="shared" si="730"/>
        <v>42826</v>
      </c>
      <c r="W5190" s="14">
        <f t="shared" si="731"/>
        <v>42835</v>
      </c>
      <c r="X5190" s="1" t="str">
        <f t="shared" si="732"/>
        <v>Monday</v>
      </c>
      <c r="Y5190" s="2">
        <v>0.38672453703703707</v>
      </c>
      <c r="Z5190" s="2">
        <f t="shared" si="733"/>
        <v>0.375</v>
      </c>
      <c r="AA5190">
        <f>1</f>
        <v>1</v>
      </c>
      <c r="AB5190" s="1">
        <v>42835</v>
      </c>
      <c r="AC5190" s="13">
        <f t="shared" si="734"/>
        <v>42826</v>
      </c>
      <c r="AD5190" s="14">
        <f t="shared" si="735"/>
        <v>42835</v>
      </c>
      <c r="AE5190" s="1" t="str">
        <f t="shared" si="736"/>
        <v>Monday</v>
      </c>
      <c r="AF5190" s="2">
        <v>0.39008101851851856</v>
      </c>
      <c r="AG5190" s="2">
        <f t="shared" si="737"/>
        <v>0.375</v>
      </c>
      <c r="AH5190" t="s">
        <v>23</v>
      </c>
    </row>
    <row r="5191" spans="1:34" x14ac:dyDescent="0.25">
      <c r="A5191">
        <v>1249579</v>
      </c>
      <c r="B5191" t="s">
        <v>29</v>
      </c>
      <c r="C5191" t="s">
        <v>49</v>
      </c>
      <c r="D5191" t="s">
        <v>31</v>
      </c>
      <c r="E5191">
        <v>53172</v>
      </c>
      <c r="F5191" t="s">
        <v>20</v>
      </c>
      <c r="G5191" t="s">
        <v>99</v>
      </c>
      <c r="H5191">
        <v>11130</v>
      </c>
      <c r="I5191" t="s">
        <v>77</v>
      </c>
      <c r="J5191">
        <f>VLOOKUP(I5191,Key!$A$1:$C$73,2,FALSE)</f>
        <v>43.036900000000003</v>
      </c>
      <c r="K5191">
        <f>VLOOKUP(I5191,Key!$A$1:$C$73,3,FALSE)</f>
        <v>-87.89667</v>
      </c>
      <c r="L5191" t="s">
        <v>77</v>
      </c>
      <c r="M5191">
        <f>VLOOKUP(L5191,Key!$A$1:$C$73,2,FALSE)</f>
        <v>43.036900000000003</v>
      </c>
      <c r="N5191">
        <f>VLOOKUP(L5191,Key!$A$1:$C$73,3,FALSE)</f>
        <v>-87.89667</v>
      </c>
      <c r="O5191">
        <v>20</v>
      </c>
      <c r="P5191">
        <v>0</v>
      </c>
      <c r="Q5191">
        <v>3</v>
      </c>
      <c r="R5191">
        <v>2.9</v>
      </c>
      <c r="S5191">
        <v>120</v>
      </c>
      <c r="T5191">
        <f t="shared" si="729"/>
        <v>-1</v>
      </c>
      <c r="U5191" s="1">
        <v>42835</v>
      </c>
      <c r="V5191" s="13">
        <f t="shared" si="730"/>
        <v>42826</v>
      </c>
      <c r="W5191" s="14">
        <f t="shared" si="731"/>
        <v>42835</v>
      </c>
      <c r="X5191" s="1" t="str">
        <f t="shared" si="732"/>
        <v>Monday</v>
      </c>
      <c r="Y5191" s="2">
        <v>0.4314236111111111</v>
      </c>
      <c r="Z5191" s="2">
        <f t="shared" si="733"/>
        <v>0.41666666666666663</v>
      </c>
      <c r="AA5191">
        <f>1</f>
        <v>1</v>
      </c>
      <c r="AB5191" s="1">
        <v>42835</v>
      </c>
      <c r="AC5191" s="13">
        <f t="shared" si="734"/>
        <v>42826</v>
      </c>
      <c r="AD5191" s="14">
        <f t="shared" si="735"/>
        <v>42835</v>
      </c>
      <c r="AE5191" s="1" t="str">
        <f t="shared" si="736"/>
        <v>Monday</v>
      </c>
      <c r="AF5191" s="2">
        <v>0.44528935185185187</v>
      </c>
      <c r="AG5191" s="2">
        <f t="shared" si="737"/>
        <v>0.45833333333333331</v>
      </c>
      <c r="AH5191" t="s">
        <v>25</v>
      </c>
    </row>
    <row r="5192" spans="1:34" x14ac:dyDescent="0.25">
      <c r="A5192">
        <v>1381218</v>
      </c>
      <c r="B5192" t="s">
        <v>29</v>
      </c>
      <c r="C5192" t="s">
        <v>58</v>
      </c>
      <c r="D5192" t="s">
        <v>31</v>
      </c>
      <c r="E5192">
        <v>53211</v>
      </c>
      <c r="F5192" t="s">
        <v>20</v>
      </c>
      <c r="G5192" t="s">
        <v>50</v>
      </c>
      <c r="H5192">
        <v>11</v>
      </c>
      <c r="I5192" t="s">
        <v>65</v>
      </c>
      <c r="J5192">
        <f>VLOOKUP(I5192,Key!$A$1:$C$73,2,FALSE)</f>
        <v>43.077359999999999</v>
      </c>
      <c r="K5192">
        <f>VLOOKUP(I5192,Key!$A$1:$C$73,3,FALSE)</f>
        <v>-87.880769999999998</v>
      </c>
      <c r="L5192" t="s">
        <v>39</v>
      </c>
      <c r="M5192">
        <f>VLOOKUP(L5192,Key!$A$1:$C$73,2,FALSE)</f>
        <v>43.031480000000002</v>
      </c>
      <c r="N5192">
        <f>VLOOKUP(L5192,Key!$A$1:$C$73,3,FALSE)</f>
        <v>-87.908169999999998</v>
      </c>
      <c r="O5192">
        <v>35</v>
      </c>
      <c r="P5192">
        <v>0</v>
      </c>
      <c r="Q5192">
        <v>5.3</v>
      </c>
      <c r="R5192">
        <v>5</v>
      </c>
      <c r="S5192">
        <v>210</v>
      </c>
      <c r="T5192">
        <f t="shared" si="729"/>
        <v>-1</v>
      </c>
      <c r="U5192" s="1">
        <v>42835</v>
      </c>
      <c r="V5192" s="13">
        <f t="shared" si="730"/>
        <v>42826</v>
      </c>
      <c r="W5192" s="14">
        <f t="shared" si="731"/>
        <v>42835</v>
      </c>
      <c r="X5192" s="1" t="str">
        <f t="shared" si="732"/>
        <v>Monday</v>
      </c>
      <c r="Y5192" s="2">
        <v>0.47565972222222225</v>
      </c>
      <c r="Z5192" s="2">
        <f t="shared" si="733"/>
        <v>0.45833333333333331</v>
      </c>
      <c r="AA5192">
        <f>1</f>
        <v>1</v>
      </c>
      <c r="AB5192" s="1">
        <v>42835</v>
      </c>
      <c r="AC5192" s="13">
        <f t="shared" si="734"/>
        <v>42826</v>
      </c>
      <c r="AD5192" s="14">
        <f t="shared" si="735"/>
        <v>42835</v>
      </c>
      <c r="AE5192" s="1" t="str">
        <f t="shared" si="736"/>
        <v>Monday</v>
      </c>
      <c r="AF5192" s="2">
        <v>0.49993055555555554</v>
      </c>
      <c r="AG5192" s="2">
        <f t="shared" si="737"/>
        <v>0.5</v>
      </c>
      <c r="AH5192" t="s">
        <v>23</v>
      </c>
    </row>
    <row r="5193" spans="1:34" x14ac:dyDescent="0.25">
      <c r="A5193">
        <v>1357250</v>
      </c>
      <c r="B5193" t="s">
        <v>29</v>
      </c>
      <c r="C5193" t="s">
        <v>47</v>
      </c>
      <c r="D5193" t="s">
        <v>31</v>
      </c>
      <c r="E5193">
        <v>53202</v>
      </c>
      <c r="F5193" t="s">
        <v>20</v>
      </c>
      <c r="G5193" t="s">
        <v>32</v>
      </c>
      <c r="H5193">
        <v>357</v>
      </c>
      <c r="I5193" t="s">
        <v>44</v>
      </c>
      <c r="J5193">
        <f>VLOOKUP(I5193,Key!$A$1:$C$73,2,FALSE)</f>
        <v>43.03886</v>
      </c>
      <c r="K5193">
        <f>VLOOKUP(I5193,Key!$A$1:$C$73,3,FALSE)</f>
        <v>-87.902720000000002</v>
      </c>
      <c r="L5193" t="s">
        <v>78</v>
      </c>
      <c r="M5193">
        <f>VLOOKUP(L5193,Key!$A$1:$C$73,2,FALSE)</f>
        <v>43.048200000000001</v>
      </c>
      <c r="N5193">
        <f>VLOOKUP(L5193,Key!$A$1:$C$73,3,FALSE)</f>
        <v>-87.900859999999994</v>
      </c>
      <c r="O5193">
        <v>5</v>
      </c>
      <c r="P5193">
        <v>0</v>
      </c>
      <c r="Q5193">
        <v>0.8</v>
      </c>
      <c r="R5193">
        <v>0.7</v>
      </c>
      <c r="S5193">
        <v>30</v>
      </c>
      <c r="T5193">
        <f t="shared" si="729"/>
        <v>-1</v>
      </c>
      <c r="U5193" s="1">
        <v>42835</v>
      </c>
      <c r="V5193" s="13">
        <f t="shared" si="730"/>
        <v>42826</v>
      </c>
      <c r="W5193" s="14">
        <f t="shared" si="731"/>
        <v>42835</v>
      </c>
      <c r="X5193" s="1" t="str">
        <f t="shared" si="732"/>
        <v>Monday</v>
      </c>
      <c r="Y5193" s="2">
        <v>0.74258101851851854</v>
      </c>
      <c r="Z5193" s="2">
        <f t="shared" si="733"/>
        <v>0.75</v>
      </c>
      <c r="AA5193">
        <f>1</f>
        <v>1</v>
      </c>
      <c r="AB5193" s="1">
        <v>42835</v>
      </c>
      <c r="AC5193" s="13">
        <f t="shared" si="734"/>
        <v>42826</v>
      </c>
      <c r="AD5193" s="14">
        <f t="shared" si="735"/>
        <v>42835</v>
      </c>
      <c r="AE5193" s="1" t="str">
        <f t="shared" si="736"/>
        <v>Monday</v>
      </c>
      <c r="AF5193" s="2">
        <v>0.74613425925925936</v>
      </c>
      <c r="AG5193" s="2">
        <f t="shared" si="737"/>
        <v>0.75</v>
      </c>
      <c r="AH5193" t="s">
        <v>23</v>
      </c>
    </row>
    <row r="5194" spans="1:34" x14ac:dyDescent="0.25">
      <c r="A5194">
        <v>986622</v>
      </c>
      <c r="B5194" t="s">
        <v>29</v>
      </c>
      <c r="C5194" t="s">
        <v>153</v>
      </c>
      <c r="D5194" t="s">
        <v>46</v>
      </c>
      <c r="E5194">
        <v>60085</v>
      </c>
      <c r="F5194" t="s">
        <v>20</v>
      </c>
      <c r="G5194" t="s">
        <v>32</v>
      </c>
      <c r="H5194">
        <v>5468</v>
      </c>
      <c r="I5194" t="s">
        <v>85</v>
      </c>
      <c r="J5194">
        <f>VLOOKUP(I5194,Key!$A$1:$C$73,2,FALSE)</f>
        <v>43.053040000000003</v>
      </c>
      <c r="K5194">
        <f>VLOOKUP(I5194,Key!$A$1:$C$73,3,FALSE)</f>
        <v>-87.897660000000002</v>
      </c>
      <c r="L5194" t="s">
        <v>33</v>
      </c>
      <c r="M5194">
        <f>VLOOKUP(L5194,Key!$A$1:$C$73,2,FALSE)</f>
        <v>43.045712999999999</v>
      </c>
      <c r="N5194">
        <f>VLOOKUP(L5194,Key!$A$1:$C$73,3,FALSE)</f>
        <v>-87.899756999999994</v>
      </c>
      <c r="O5194">
        <v>4</v>
      </c>
      <c r="P5194">
        <v>0</v>
      </c>
      <c r="Q5194">
        <v>0.6</v>
      </c>
      <c r="R5194">
        <v>0.6</v>
      </c>
      <c r="S5194">
        <v>24</v>
      </c>
      <c r="T5194">
        <f t="shared" si="729"/>
        <v>-1</v>
      </c>
      <c r="U5194" s="1">
        <v>42835</v>
      </c>
      <c r="V5194" s="13">
        <f t="shared" si="730"/>
        <v>42826</v>
      </c>
      <c r="W5194" s="14">
        <f t="shared" si="731"/>
        <v>42835</v>
      </c>
      <c r="X5194" s="1" t="str">
        <f t="shared" si="732"/>
        <v>Monday</v>
      </c>
      <c r="Y5194" s="2">
        <v>0.94946759259259261</v>
      </c>
      <c r="Z5194" s="2">
        <f t="shared" si="733"/>
        <v>0.95833333333333326</v>
      </c>
      <c r="AA5194">
        <f>1</f>
        <v>1</v>
      </c>
      <c r="AB5194" s="1">
        <v>42835</v>
      </c>
      <c r="AC5194" s="13">
        <f t="shared" si="734"/>
        <v>42826</v>
      </c>
      <c r="AD5194" s="14">
        <f t="shared" si="735"/>
        <v>42835</v>
      </c>
      <c r="AE5194" s="1" t="str">
        <f t="shared" si="736"/>
        <v>Monday</v>
      </c>
      <c r="AF5194" s="2">
        <v>0.95261574074074085</v>
      </c>
      <c r="AG5194" s="2">
        <f t="shared" si="737"/>
        <v>0.95833333333333326</v>
      </c>
      <c r="AH5194" t="s">
        <v>23</v>
      </c>
    </row>
    <row r="5195" spans="1:34" x14ac:dyDescent="0.25">
      <c r="A5195">
        <v>531439</v>
      </c>
      <c r="B5195" t="s">
        <v>29</v>
      </c>
      <c r="C5195" t="s">
        <v>47</v>
      </c>
      <c r="D5195" t="s">
        <v>31</v>
      </c>
      <c r="E5195">
        <v>53208</v>
      </c>
      <c r="F5195" t="s">
        <v>20</v>
      </c>
      <c r="G5195" t="s">
        <v>32</v>
      </c>
      <c r="H5195">
        <v>48</v>
      </c>
      <c r="I5195" t="s">
        <v>94</v>
      </c>
      <c r="J5195">
        <f>VLOOKUP(I5195,Key!$A$1:$C$73,2,FALSE)</f>
        <v>43.020020000000002</v>
      </c>
      <c r="K5195">
        <f>VLOOKUP(I5195,Key!$A$1:$C$73,3,FALSE)</f>
        <v>-87.912540000000007</v>
      </c>
      <c r="L5195" t="s">
        <v>39</v>
      </c>
      <c r="M5195">
        <f>VLOOKUP(L5195,Key!$A$1:$C$73,2,FALSE)</f>
        <v>43.031480000000002</v>
      </c>
      <c r="N5195">
        <f>VLOOKUP(L5195,Key!$A$1:$C$73,3,FALSE)</f>
        <v>-87.908169999999998</v>
      </c>
      <c r="O5195">
        <v>6</v>
      </c>
      <c r="P5195">
        <v>0</v>
      </c>
      <c r="Q5195">
        <v>0.9</v>
      </c>
      <c r="R5195">
        <v>0.9</v>
      </c>
      <c r="S5195">
        <v>36</v>
      </c>
      <c r="T5195">
        <f t="shared" si="729"/>
        <v>-1</v>
      </c>
      <c r="U5195" s="1">
        <v>42836</v>
      </c>
      <c r="V5195" s="13">
        <f t="shared" si="730"/>
        <v>42826</v>
      </c>
      <c r="W5195" s="14">
        <f t="shared" si="731"/>
        <v>42836</v>
      </c>
      <c r="X5195" s="1" t="str">
        <f t="shared" si="732"/>
        <v>Tuesday</v>
      </c>
      <c r="Y5195" s="2">
        <v>0.33725694444444443</v>
      </c>
      <c r="Z5195" s="2">
        <f t="shared" si="733"/>
        <v>0.33333333333333331</v>
      </c>
      <c r="AA5195">
        <f>1</f>
        <v>1</v>
      </c>
      <c r="AB5195" s="1">
        <v>42836</v>
      </c>
      <c r="AC5195" s="13">
        <f t="shared" si="734"/>
        <v>42826</v>
      </c>
      <c r="AD5195" s="14">
        <f t="shared" si="735"/>
        <v>42836</v>
      </c>
      <c r="AE5195" s="1" t="str">
        <f t="shared" si="736"/>
        <v>Tuesday</v>
      </c>
      <c r="AF5195" s="2">
        <v>0.34129629629629626</v>
      </c>
      <c r="AG5195" s="2">
        <f t="shared" si="737"/>
        <v>0.33333333333333331</v>
      </c>
      <c r="AH5195" t="s">
        <v>23</v>
      </c>
    </row>
    <row r="5196" spans="1:34" x14ac:dyDescent="0.25">
      <c r="A5196">
        <v>1468078</v>
      </c>
      <c r="B5196" t="s">
        <v>29</v>
      </c>
      <c r="C5196" t="s">
        <v>103</v>
      </c>
      <c r="D5196" t="s">
        <v>31</v>
      </c>
      <c r="E5196">
        <v>53209</v>
      </c>
      <c r="F5196" t="s">
        <v>20</v>
      </c>
      <c r="G5196" t="s">
        <v>32</v>
      </c>
      <c r="H5196">
        <v>11143</v>
      </c>
      <c r="I5196" t="s">
        <v>22</v>
      </c>
      <c r="J5196">
        <f>VLOOKUP(I5196,Key!$A$1:$C$73,2,FALSE)</f>
        <v>43.058619999999998</v>
      </c>
      <c r="K5196">
        <f>VLOOKUP(I5196,Key!$A$1:$C$73,3,FALSE)</f>
        <v>-87.885319999999993</v>
      </c>
      <c r="L5196" t="s">
        <v>60</v>
      </c>
      <c r="M5196">
        <f>VLOOKUP(L5196,Key!$A$1:$C$73,2,FALSE)</f>
        <v>43.046570000000003</v>
      </c>
      <c r="N5196">
        <f>VLOOKUP(L5196,Key!$A$1:$C$73,3,FALSE)</f>
        <v>-87.908720000000002</v>
      </c>
      <c r="O5196">
        <v>8</v>
      </c>
      <c r="P5196">
        <v>0</v>
      </c>
      <c r="Q5196">
        <v>1.2</v>
      </c>
      <c r="R5196">
        <v>1.1000000000000001</v>
      </c>
      <c r="S5196">
        <v>48</v>
      </c>
      <c r="T5196">
        <f t="shared" si="729"/>
        <v>-1</v>
      </c>
      <c r="U5196" s="1">
        <v>42836</v>
      </c>
      <c r="V5196" s="13">
        <f t="shared" si="730"/>
        <v>42826</v>
      </c>
      <c r="W5196" s="14">
        <f t="shared" si="731"/>
        <v>42836</v>
      </c>
      <c r="X5196" s="1" t="str">
        <f t="shared" si="732"/>
        <v>Tuesday</v>
      </c>
      <c r="Y5196" s="2">
        <v>0.36530092592592589</v>
      </c>
      <c r="Z5196" s="2">
        <f t="shared" si="733"/>
        <v>0.375</v>
      </c>
      <c r="AA5196">
        <f>1</f>
        <v>1</v>
      </c>
      <c r="AB5196" s="1">
        <v>42836</v>
      </c>
      <c r="AC5196" s="13">
        <f t="shared" si="734"/>
        <v>42826</v>
      </c>
      <c r="AD5196" s="14">
        <f t="shared" si="735"/>
        <v>42836</v>
      </c>
      <c r="AE5196" s="1" t="str">
        <f t="shared" si="736"/>
        <v>Tuesday</v>
      </c>
      <c r="AF5196" s="2">
        <v>0.37142361111111111</v>
      </c>
      <c r="AG5196" s="2">
        <f t="shared" si="737"/>
        <v>0.375</v>
      </c>
      <c r="AH5196" t="s">
        <v>23</v>
      </c>
    </row>
    <row r="5197" spans="1:34" x14ac:dyDescent="0.25">
      <c r="A5197">
        <v>946290</v>
      </c>
      <c r="B5197" t="s">
        <v>29</v>
      </c>
      <c r="C5197" t="s">
        <v>47</v>
      </c>
      <c r="D5197" t="s">
        <v>31</v>
      </c>
      <c r="E5197">
        <v>53208</v>
      </c>
      <c r="F5197" t="s">
        <v>20</v>
      </c>
      <c r="G5197" t="s">
        <v>32</v>
      </c>
      <c r="H5197">
        <v>11071</v>
      </c>
      <c r="I5197" t="s">
        <v>64</v>
      </c>
      <c r="J5197">
        <f>VLOOKUP(I5197,Key!$A$1:$C$73,2,FALSE)</f>
        <v>43.069021999999997</v>
      </c>
      <c r="K5197">
        <f>VLOOKUP(I5197,Key!$A$1:$C$73,3,FALSE)</f>
        <v>-87.887940999999998</v>
      </c>
      <c r="L5197" t="s">
        <v>65</v>
      </c>
      <c r="M5197">
        <f>VLOOKUP(L5197,Key!$A$1:$C$73,2,FALSE)</f>
        <v>43.077359999999999</v>
      </c>
      <c r="N5197">
        <f>VLOOKUP(L5197,Key!$A$1:$C$73,3,FALSE)</f>
        <v>-87.880769999999998</v>
      </c>
      <c r="O5197">
        <v>6</v>
      </c>
      <c r="P5197">
        <v>0</v>
      </c>
      <c r="Q5197">
        <v>0.9</v>
      </c>
      <c r="R5197">
        <v>0.9</v>
      </c>
      <c r="S5197">
        <v>36</v>
      </c>
      <c r="T5197">
        <f t="shared" si="729"/>
        <v>-1</v>
      </c>
      <c r="U5197" s="1">
        <v>42836</v>
      </c>
      <c r="V5197" s="13">
        <f t="shared" si="730"/>
        <v>42826</v>
      </c>
      <c r="W5197" s="14">
        <f t="shared" si="731"/>
        <v>42836</v>
      </c>
      <c r="X5197" s="1" t="str">
        <f t="shared" si="732"/>
        <v>Tuesday</v>
      </c>
      <c r="Y5197" s="2">
        <v>0.41607638888888893</v>
      </c>
      <c r="Z5197" s="2">
        <f t="shared" si="733"/>
        <v>0.41666666666666663</v>
      </c>
      <c r="AA5197">
        <f>1</f>
        <v>1</v>
      </c>
      <c r="AB5197" s="1">
        <v>42836</v>
      </c>
      <c r="AC5197" s="13">
        <f t="shared" si="734"/>
        <v>42826</v>
      </c>
      <c r="AD5197" s="14">
        <f t="shared" si="735"/>
        <v>42836</v>
      </c>
      <c r="AE5197" s="1" t="str">
        <f t="shared" si="736"/>
        <v>Tuesday</v>
      </c>
      <c r="AF5197" s="2">
        <v>0.42059027777777774</v>
      </c>
      <c r="AG5197" s="2">
        <f t="shared" si="737"/>
        <v>0.41666666666666663</v>
      </c>
      <c r="AH5197" t="s">
        <v>23</v>
      </c>
    </row>
    <row r="5198" spans="1:34" x14ac:dyDescent="0.25">
      <c r="A5198">
        <v>783916</v>
      </c>
      <c r="B5198" t="s">
        <v>29</v>
      </c>
      <c r="C5198" t="s">
        <v>157</v>
      </c>
      <c r="D5198" t="s">
        <v>46</v>
      </c>
      <c r="E5198">
        <v>60618</v>
      </c>
      <c r="F5198" t="s">
        <v>20</v>
      </c>
      <c r="G5198" t="s">
        <v>32</v>
      </c>
      <c r="H5198">
        <v>11079</v>
      </c>
      <c r="I5198" t="s">
        <v>44</v>
      </c>
      <c r="J5198">
        <f>VLOOKUP(I5198,Key!$A$1:$C$73,2,FALSE)</f>
        <v>43.03886</v>
      </c>
      <c r="K5198">
        <f>VLOOKUP(I5198,Key!$A$1:$C$73,3,FALSE)</f>
        <v>-87.902720000000002</v>
      </c>
      <c r="L5198" t="s">
        <v>26</v>
      </c>
      <c r="M5198">
        <f>VLOOKUP(L5198,Key!$A$1:$C$73,2,FALSE)</f>
        <v>43.034619999999997</v>
      </c>
      <c r="N5198">
        <f>VLOOKUP(L5198,Key!$A$1:$C$73,3,FALSE)</f>
        <v>-87.917500000000004</v>
      </c>
      <c r="O5198">
        <v>8</v>
      </c>
      <c r="P5198">
        <v>0</v>
      </c>
      <c r="Q5198">
        <v>1.2</v>
      </c>
      <c r="R5198">
        <v>1.1000000000000001</v>
      </c>
      <c r="S5198">
        <v>48</v>
      </c>
      <c r="T5198">
        <f t="shared" si="729"/>
        <v>-1</v>
      </c>
      <c r="U5198" s="1">
        <v>42836</v>
      </c>
      <c r="V5198" s="13">
        <f t="shared" si="730"/>
        <v>42826</v>
      </c>
      <c r="W5198" s="14">
        <f t="shared" si="731"/>
        <v>42836</v>
      </c>
      <c r="X5198" s="1" t="str">
        <f t="shared" si="732"/>
        <v>Tuesday</v>
      </c>
      <c r="Y5198" s="2">
        <v>0.45310185185185187</v>
      </c>
      <c r="Z5198" s="2">
        <f t="shared" si="733"/>
        <v>0.45833333333333331</v>
      </c>
      <c r="AA5198">
        <f>1</f>
        <v>1</v>
      </c>
      <c r="AB5198" s="1">
        <v>42836</v>
      </c>
      <c r="AC5198" s="13">
        <f t="shared" si="734"/>
        <v>42826</v>
      </c>
      <c r="AD5198" s="14">
        <f t="shared" si="735"/>
        <v>42836</v>
      </c>
      <c r="AE5198" s="1" t="str">
        <f t="shared" si="736"/>
        <v>Tuesday</v>
      </c>
      <c r="AF5198" s="2">
        <v>0.45859953703703704</v>
      </c>
      <c r="AG5198" s="2">
        <f t="shared" si="737"/>
        <v>0.45833333333333331</v>
      </c>
      <c r="AH5198" t="s">
        <v>23</v>
      </c>
    </row>
    <row r="5199" spans="1:34" x14ac:dyDescent="0.25">
      <c r="A5199">
        <v>1494109</v>
      </c>
      <c r="B5199" t="s">
        <v>29</v>
      </c>
      <c r="C5199" t="s">
        <v>47</v>
      </c>
      <c r="D5199" t="s">
        <v>31</v>
      </c>
      <c r="E5199">
        <v>53233</v>
      </c>
      <c r="F5199" t="s">
        <v>20</v>
      </c>
      <c r="G5199" t="s">
        <v>32</v>
      </c>
      <c r="H5199">
        <v>5515</v>
      </c>
      <c r="I5199" t="s">
        <v>44</v>
      </c>
      <c r="J5199">
        <f>VLOOKUP(I5199,Key!$A$1:$C$73,2,FALSE)</f>
        <v>43.03886</v>
      </c>
      <c r="K5199">
        <f>VLOOKUP(I5199,Key!$A$1:$C$73,3,FALSE)</f>
        <v>-87.902720000000002</v>
      </c>
      <c r="L5199" t="s">
        <v>82</v>
      </c>
      <c r="M5199">
        <f>VLOOKUP(L5199,Key!$A$1:$C$73,2,FALSE)</f>
        <v>43.040349999999997</v>
      </c>
      <c r="N5199">
        <f>VLOOKUP(L5199,Key!$A$1:$C$73,3,FALSE)</f>
        <v>-87.920760000000001</v>
      </c>
      <c r="O5199">
        <v>6</v>
      </c>
      <c r="P5199">
        <v>0</v>
      </c>
      <c r="Q5199">
        <v>0.9</v>
      </c>
      <c r="R5199">
        <v>0.9</v>
      </c>
      <c r="S5199">
        <v>36</v>
      </c>
      <c r="T5199">
        <f t="shared" si="729"/>
        <v>-1</v>
      </c>
      <c r="U5199" s="1">
        <v>42836</v>
      </c>
      <c r="V5199" s="13">
        <f t="shared" si="730"/>
        <v>42826</v>
      </c>
      <c r="W5199" s="14">
        <f t="shared" si="731"/>
        <v>42836</v>
      </c>
      <c r="X5199" s="1" t="str">
        <f t="shared" si="732"/>
        <v>Tuesday</v>
      </c>
      <c r="Y5199" s="2">
        <v>0.45976851851851852</v>
      </c>
      <c r="Z5199" s="2">
        <f t="shared" si="733"/>
        <v>0.45833333333333331</v>
      </c>
      <c r="AA5199">
        <f>1</f>
        <v>1</v>
      </c>
      <c r="AB5199" s="1">
        <v>42836</v>
      </c>
      <c r="AC5199" s="13">
        <f t="shared" si="734"/>
        <v>42826</v>
      </c>
      <c r="AD5199" s="14">
        <f t="shared" si="735"/>
        <v>42836</v>
      </c>
      <c r="AE5199" s="1" t="str">
        <f t="shared" si="736"/>
        <v>Tuesday</v>
      </c>
      <c r="AF5199" s="2">
        <v>0.46434027777777781</v>
      </c>
      <c r="AG5199" s="2">
        <f t="shared" si="737"/>
        <v>0.45833333333333331</v>
      </c>
      <c r="AH5199" t="s">
        <v>23</v>
      </c>
    </row>
    <row r="5200" spans="1:34" x14ac:dyDescent="0.25">
      <c r="A5200">
        <v>1381218</v>
      </c>
      <c r="B5200" t="s">
        <v>29</v>
      </c>
      <c r="C5200" t="s">
        <v>58</v>
      </c>
      <c r="D5200" t="s">
        <v>31</v>
      </c>
      <c r="E5200">
        <v>53211</v>
      </c>
      <c r="F5200" t="s">
        <v>20</v>
      </c>
      <c r="G5200" t="s">
        <v>50</v>
      </c>
      <c r="H5200">
        <v>11071</v>
      </c>
      <c r="I5200" t="s">
        <v>65</v>
      </c>
      <c r="J5200">
        <f>VLOOKUP(I5200,Key!$A$1:$C$73,2,FALSE)</f>
        <v>43.077359999999999</v>
      </c>
      <c r="K5200">
        <f>VLOOKUP(I5200,Key!$A$1:$C$73,3,FALSE)</f>
        <v>-87.880769999999998</v>
      </c>
      <c r="L5200" t="s">
        <v>22</v>
      </c>
      <c r="M5200">
        <f>VLOOKUP(L5200,Key!$A$1:$C$73,2,FALSE)</f>
        <v>43.058619999999998</v>
      </c>
      <c r="N5200">
        <f>VLOOKUP(L5200,Key!$A$1:$C$73,3,FALSE)</f>
        <v>-87.885319999999993</v>
      </c>
      <c r="O5200">
        <v>16</v>
      </c>
      <c r="P5200">
        <v>0</v>
      </c>
      <c r="Q5200">
        <v>2.4</v>
      </c>
      <c r="R5200">
        <v>2.2999999999999998</v>
      </c>
      <c r="S5200">
        <v>96</v>
      </c>
      <c r="T5200">
        <f t="shared" si="729"/>
        <v>-1</v>
      </c>
      <c r="U5200" s="1">
        <v>42836</v>
      </c>
      <c r="V5200" s="13">
        <f t="shared" si="730"/>
        <v>42826</v>
      </c>
      <c r="W5200" s="14">
        <f t="shared" si="731"/>
        <v>42836</v>
      </c>
      <c r="X5200" s="1" t="str">
        <f t="shared" si="732"/>
        <v>Tuesday</v>
      </c>
      <c r="Y5200" s="2">
        <v>0.57407407407407407</v>
      </c>
      <c r="Z5200" s="2">
        <f t="shared" si="733"/>
        <v>0.58333333333333326</v>
      </c>
      <c r="AA5200">
        <f>1</f>
        <v>1</v>
      </c>
      <c r="AB5200" s="1">
        <v>42836</v>
      </c>
      <c r="AC5200" s="13">
        <f t="shared" si="734"/>
        <v>42826</v>
      </c>
      <c r="AD5200" s="14">
        <f t="shared" si="735"/>
        <v>42836</v>
      </c>
      <c r="AE5200" s="1" t="str">
        <f t="shared" si="736"/>
        <v>Tuesday</v>
      </c>
      <c r="AF5200" s="2">
        <v>0.58531250000000001</v>
      </c>
      <c r="AG5200" s="2">
        <f t="shared" si="737"/>
        <v>0.58333333333333326</v>
      </c>
      <c r="AH5200" t="s">
        <v>23</v>
      </c>
    </row>
    <row r="5201" spans="1:34" x14ac:dyDescent="0.25">
      <c r="A5201">
        <v>1044727</v>
      </c>
      <c r="B5201" t="s">
        <v>29</v>
      </c>
      <c r="C5201" t="s">
        <v>47</v>
      </c>
      <c r="D5201" t="s">
        <v>31</v>
      </c>
      <c r="E5201">
        <v>53202</v>
      </c>
      <c r="F5201" t="s">
        <v>20</v>
      </c>
      <c r="G5201" t="s">
        <v>32</v>
      </c>
      <c r="H5201">
        <v>11098</v>
      </c>
      <c r="I5201" t="s">
        <v>22</v>
      </c>
      <c r="J5201">
        <f>VLOOKUP(I5201,Key!$A$1:$C$73,2,FALSE)</f>
        <v>43.058619999999998</v>
      </c>
      <c r="K5201">
        <f>VLOOKUP(I5201,Key!$A$1:$C$73,3,FALSE)</f>
        <v>-87.885319999999993</v>
      </c>
      <c r="L5201" t="s">
        <v>85</v>
      </c>
      <c r="M5201">
        <f>VLOOKUP(L5201,Key!$A$1:$C$73,2,FALSE)</f>
        <v>43.053040000000003</v>
      </c>
      <c r="N5201">
        <f>VLOOKUP(L5201,Key!$A$1:$C$73,3,FALSE)</f>
        <v>-87.897660000000002</v>
      </c>
      <c r="O5201">
        <v>7</v>
      </c>
      <c r="P5201">
        <v>0</v>
      </c>
      <c r="Q5201">
        <v>1.1000000000000001</v>
      </c>
      <c r="R5201">
        <v>1</v>
      </c>
      <c r="S5201">
        <v>42</v>
      </c>
      <c r="T5201">
        <f t="shared" si="729"/>
        <v>-1</v>
      </c>
      <c r="U5201" s="1">
        <v>42836</v>
      </c>
      <c r="V5201" s="13">
        <f t="shared" si="730"/>
        <v>42826</v>
      </c>
      <c r="W5201" s="14">
        <f t="shared" si="731"/>
        <v>42836</v>
      </c>
      <c r="X5201" s="1" t="str">
        <f t="shared" si="732"/>
        <v>Tuesday</v>
      </c>
      <c r="Y5201" s="2">
        <v>0.60585648148148141</v>
      </c>
      <c r="Z5201" s="2">
        <f t="shared" si="733"/>
        <v>0.625</v>
      </c>
      <c r="AA5201">
        <f>1</f>
        <v>1</v>
      </c>
      <c r="AB5201" s="1">
        <v>42836</v>
      </c>
      <c r="AC5201" s="13">
        <f t="shared" si="734"/>
        <v>42826</v>
      </c>
      <c r="AD5201" s="14">
        <f t="shared" si="735"/>
        <v>42836</v>
      </c>
      <c r="AE5201" s="1" t="str">
        <f t="shared" si="736"/>
        <v>Tuesday</v>
      </c>
      <c r="AF5201" s="2">
        <v>0.61061342592592593</v>
      </c>
      <c r="AG5201" s="2">
        <f t="shared" si="737"/>
        <v>0.625</v>
      </c>
      <c r="AH5201" t="s">
        <v>23</v>
      </c>
    </row>
    <row r="5202" spans="1:34" x14ac:dyDescent="0.25">
      <c r="A5202">
        <v>1252710</v>
      </c>
      <c r="B5202" t="s">
        <v>29</v>
      </c>
      <c r="C5202" t="s">
        <v>163</v>
      </c>
      <c r="D5202" t="s">
        <v>46</v>
      </c>
      <c r="E5202">
        <v>60032</v>
      </c>
      <c r="F5202" t="s">
        <v>20</v>
      </c>
      <c r="G5202" t="s">
        <v>99</v>
      </c>
      <c r="H5202">
        <v>35</v>
      </c>
      <c r="I5202" t="s">
        <v>66</v>
      </c>
      <c r="J5202">
        <f>VLOOKUP(I5202,Key!$A$1:$C$73,2,FALSE)</f>
        <v>43.078530000000001</v>
      </c>
      <c r="K5202">
        <f>VLOOKUP(I5202,Key!$A$1:$C$73,3,FALSE)</f>
        <v>-87.882620000000003</v>
      </c>
      <c r="L5202" t="s">
        <v>22</v>
      </c>
      <c r="M5202">
        <f>VLOOKUP(L5202,Key!$A$1:$C$73,2,FALSE)</f>
        <v>43.058619999999998</v>
      </c>
      <c r="N5202">
        <f>VLOOKUP(L5202,Key!$A$1:$C$73,3,FALSE)</f>
        <v>-87.885319999999993</v>
      </c>
      <c r="O5202">
        <v>9</v>
      </c>
      <c r="P5202">
        <v>0</v>
      </c>
      <c r="Q5202">
        <v>1.4</v>
      </c>
      <c r="R5202">
        <v>1.3</v>
      </c>
      <c r="S5202">
        <v>54</v>
      </c>
      <c r="T5202">
        <f t="shared" si="729"/>
        <v>-1</v>
      </c>
      <c r="U5202" s="1">
        <v>42836</v>
      </c>
      <c r="V5202" s="13">
        <f t="shared" si="730"/>
        <v>42826</v>
      </c>
      <c r="W5202" s="14">
        <f t="shared" si="731"/>
        <v>42836</v>
      </c>
      <c r="X5202" s="1" t="str">
        <f t="shared" si="732"/>
        <v>Tuesday</v>
      </c>
      <c r="Y5202" s="2">
        <v>0.66099537037037037</v>
      </c>
      <c r="Z5202" s="2">
        <f t="shared" si="733"/>
        <v>0.66666666666666663</v>
      </c>
      <c r="AA5202">
        <f>1</f>
        <v>1</v>
      </c>
      <c r="AB5202" s="1">
        <v>42836</v>
      </c>
      <c r="AC5202" s="13">
        <f t="shared" si="734"/>
        <v>42826</v>
      </c>
      <c r="AD5202" s="14">
        <f t="shared" si="735"/>
        <v>42836</v>
      </c>
      <c r="AE5202" s="1" t="str">
        <f t="shared" si="736"/>
        <v>Tuesday</v>
      </c>
      <c r="AF5202" s="2">
        <v>0.66717592592592589</v>
      </c>
      <c r="AG5202" s="2">
        <f t="shared" si="737"/>
        <v>0.66666666666666663</v>
      </c>
      <c r="AH5202" t="s">
        <v>23</v>
      </c>
    </row>
    <row r="5203" spans="1:34" x14ac:dyDescent="0.25">
      <c r="A5203">
        <v>1435377</v>
      </c>
      <c r="B5203" t="s">
        <v>29</v>
      </c>
      <c r="C5203" t="s">
        <v>47</v>
      </c>
      <c r="D5203" t="s">
        <v>31</v>
      </c>
      <c r="E5203">
        <v>53233</v>
      </c>
      <c r="F5203" t="s">
        <v>20</v>
      </c>
      <c r="G5203" t="s">
        <v>32</v>
      </c>
      <c r="H5203">
        <v>5559</v>
      </c>
      <c r="I5203" t="s">
        <v>37</v>
      </c>
      <c r="J5203">
        <f>VLOOKUP(I5203,Key!$A$1:$C$73,2,FALSE)</f>
        <v>43.049230000000001</v>
      </c>
      <c r="K5203">
        <f>VLOOKUP(I5203,Key!$A$1:$C$73,3,FALSE)</f>
        <v>-87.911940000000001</v>
      </c>
      <c r="L5203" t="s">
        <v>59</v>
      </c>
      <c r="M5203">
        <f>VLOOKUP(L5203,Key!$A$1:$C$73,2,FALSE)</f>
        <v>43.056539999999998</v>
      </c>
      <c r="N5203">
        <f>VLOOKUP(L5203,Key!$A$1:$C$73,3,FALSE)</f>
        <v>-87.914370000000005</v>
      </c>
      <c r="O5203">
        <v>5</v>
      </c>
      <c r="P5203">
        <v>0</v>
      </c>
      <c r="Q5203">
        <v>0.8</v>
      </c>
      <c r="R5203">
        <v>0.7</v>
      </c>
      <c r="S5203">
        <v>30</v>
      </c>
      <c r="T5203">
        <f t="shared" si="729"/>
        <v>-1</v>
      </c>
      <c r="U5203" s="1">
        <v>42836</v>
      </c>
      <c r="V5203" s="13">
        <f t="shared" si="730"/>
        <v>42826</v>
      </c>
      <c r="W5203" s="14">
        <f t="shared" si="731"/>
        <v>42836</v>
      </c>
      <c r="X5203" s="1" t="str">
        <f t="shared" si="732"/>
        <v>Tuesday</v>
      </c>
      <c r="Y5203" s="2">
        <v>0.67814814814814817</v>
      </c>
      <c r="Z5203" s="2">
        <f t="shared" si="733"/>
        <v>0.66666666666666663</v>
      </c>
      <c r="AA5203">
        <f>1</f>
        <v>1</v>
      </c>
      <c r="AB5203" s="1">
        <v>42836</v>
      </c>
      <c r="AC5203" s="13">
        <f t="shared" si="734"/>
        <v>42826</v>
      </c>
      <c r="AD5203" s="14">
        <f t="shared" si="735"/>
        <v>42836</v>
      </c>
      <c r="AE5203" s="1" t="str">
        <f t="shared" si="736"/>
        <v>Tuesday</v>
      </c>
      <c r="AF5203" s="2">
        <v>0.6815972222222223</v>
      </c>
      <c r="AG5203" s="2">
        <f t="shared" si="737"/>
        <v>0.66666666666666663</v>
      </c>
      <c r="AH5203" t="s">
        <v>23</v>
      </c>
    </row>
    <row r="5204" spans="1:34" x14ac:dyDescent="0.25">
      <c r="A5204">
        <v>993583</v>
      </c>
      <c r="B5204" t="s">
        <v>29</v>
      </c>
      <c r="C5204" t="s">
        <v>47</v>
      </c>
      <c r="D5204" t="s">
        <v>31</v>
      </c>
      <c r="E5204">
        <v>53211</v>
      </c>
      <c r="F5204" t="s">
        <v>20</v>
      </c>
      <c r="G5204" t="s">
        <v>99</v>
      </c>
      <c r="H5204">
        <v>11089</v>
      </c>
      <c r="I5204" t="s">
        <v>24</v>
      </c>
      <c r="J5204">
        <f>VLOOKUP(I5204,Key!$A$1:$C$73,2,FALSE)</f>
        <v>43.074655999999997</v>
      </c>
      <c r="K5204">
        <f>VLOOKUP(I5204,Key!$A$1:$C$73,3,FALSE)</f>
        <v>-87.889011999999994</v>
      </c>
      <c r="L5204" t="s">
        <v>21</v>
      </c>
      <c r="M5204">
        <f>VLOOKUP(L5204,Key!$A$1:$C$73,2,FALSE)</f>
        <v>43.074890000000003</v>
      </c>
      <c r="N5204">
        <f>VLOOKUP(L5204,Key!$A$1:$C$73,3,FALSE)</f>
        <v>-87.882810000000006</v>
      </c>
      <c r="O5204">
        <v>6</v>
      </c>
      <c r="P5204">
        <v>0</v>
      </c>
      <c r="Q5204">
        <v>0.9</v>
      </c>
      <c r="R5204">
        <v>0.9</v>
      </c>
      <c r="S5204">
        <v>36</v>
      </c>
      <c r="T5204">
        <f t="shared" si="729"/>
        <v>-1</v>
      </c>
      <c r="U5204" s="1">
        <v>42836</v>
      </c>
      <c r="V5204" s="13">
        <f t="shared" si="730"/>
        <v>42826</v>
      </c>
      <c r="W5204" s="14">
        <f t="shared" si="731"/>
        <v>42836</v>
      </c>
      <c r="X5204" s="1" t="str">
        <f t="shared" si="732"/>
        <v>Tuesday</v>
      </c>
      <c r="Y5204" s="2">
        <v>0.69081018518518522</v>
      </c>
      <c r="Z5204" s="2">
        <f t="shared" si="733"/>
        <v>0.70833333333333326</v>
      </c>
      <c r="AA5204">
        <f>1</f>
        <v>1</v>
      </c>
      <c r="AB5204" s="1">
        <v>42836</v>
      </c>
      <c r="AC5204" s="13">
        <f t="shared" si="734"/>
        <v>42826</v>
      </c>
      <c r="AD5204" s="14">
        <f t="shared" si="735"/>
        <v>42836</v>
      </c>
      <c r="AE5204" s="1" t="str">
        <f t="shared" si="736"/>
        <v>Tuesday</v>
      </c>
      <c r="AF5204" s="2">
        <v>0.69478009259259255</v>
      </c>
      <c r="AG5204" s="2">
        <f t="shared" si="737"/>
        <v>0.70833333333333326</v>
      </c>
      <c r="AH5204" t="s">
        <v>23</v>
      </c>
    </row>
    <row r="5205" spans="1:34" x14ac:dyDescent="0.25">
      <c r="A5205">
        <v>1279843</v>
      </c>
      <c r="B5205" t="s">
        <v>29</v>
      </c>
      <c r="C5205" t="s">
        <v>47</v>
      </c>
      <c r="D5205" t="s">
        <v>31</v>
      </c>
      <c r="E5205">
        <v>53211</v>
      </c>
      <c r="F5205" t="s">
        <v>20</v>
      </c>
      <c r="G5205" t="s">
        <v>32</v>
      </c>
      <c r="H5205">
        <v>5507</v>
      </c>
      <c r="I5205" t="s">
        <v>21</v>
      </c>
      <c r="J5205">
        <f>VLOOKUP(I5205,Key!$A$1:$C$73,2,FALSE)</f>
        <v>43.074890000000003</v>
      </c>
      <c r="K5205">
        <f>VLOOKUP(I5205,Key!$A$1:$C$73,3,FALSE)</f>
        <v>-87.882810000000006</v>
      </c>
      <c r="L5205" t="s">
        <v>63</v>
      </c>
      <c r="M5205">
        <f>VLOOKUP(L5205,Key!$A$1:$C$73,2,FALSE)</f>
        <v>43.066893999999998</v>
      </c>
      <c r="N5205">
        <f>VLOOKUP(L5205,Key!$A$1:$C$73,3,FALSE)</f>
        <v>-87.877936000000005</v>
      </c>
      <c r="O5205">
        <v>6</v>
      </c>
      <c r="P5205">
        <v>0</v>
      </c>
      <c r="Q5205">
        <v>0.9</v>
      </c>
      <c r="R5205">
        <v>0.9</v>
      </c>
      <c r="S5205">
        <v>36</v>
      </c>
      <c r="T5205">
        <f t="shared" si="729"/>
        <v>-1</v>
      </c>
      <c r="U5205" s="1">
        <v>42836</v>
      </c>
      <c r="V5205" s="13">
        <f t="shared" si="730"/>
        <v>42826</v>
      </c>
      <c r="W5205" s="14">
        <f t="shared" si="731"/>
        <v>42836</v>
      </c>
      <c r="X5205" s="1" t="str">
        <f t="shared" si="732"/>
        <v>Tuesday</v>
      </c>
      <c r="Y5205" s="2">
        <v>0.72770833333333329</v>
      </c>
      <c r="Z5205" s="2">
        <f t="shared" si="733"/>
        <v>0.70833333333333326</v>
      </c>
      <c r="AA5205">
        <f>1</f>
        <v>1</v>
      </c>
      <c r="AB5205" s="1">
        <v>42836</v>
      </c>
      <c r="AC5205" s="13">
        <f t="shared" si="734"/>
        <v>42826</v>
      </c>
      <c r="AD5205" s="14">
        <f t="shared" si="735"/>
        <v>42836</v>
      </c>
      <c r="AE5205" s="1" t="str">
        <f t="shared" si="736"/>
        <v>Tuesday</v>
      </c>
      <c r="AF5205" s="2">
        <v>0.73126157407407411</v>
      </c>
      <c r="AG5205" s="2">
        <f t="shared" si="737"/>
        <v>0.75</v>
      </c>
      <c r="AH5205" t="s">
        <v>23</v>
      </c>
    </row>
    <row r="5206" spans="1:34" x14ac:dyDescent="0.25">
      <c r="A5206">
        <v>553016</v>
      </c>
      <c r="B5206" t="s">
        <v>29</v>
      </c>
      <c r="C5206" t="s">
        <v>182</v>
      </c>
      <c r="D5206" t="s">
        <v>46</v>
      </c>
      <c r="E5206">
        <v>60074</v>
      </c>
      <c r="F5206" t="s">
        <v>20</v>
      </c>
      <c r="G5206" t="s">
        <v>32</v>
      </c>
      <c r="H5206">
        <v>11091</v>
      </c>
      <c r="I5206" t="s">
        <v>26</v>
      </c>
      <c r="J5206">
        <f>VLOOKUP(I5206,Key!$A$1:$C$73,2,FALSE)</f>
        <v>43.034619999999997</v>
      </c>
      <c r="K5206">
        <f>VLOOKUP(I5206,Key!$A$1:$C$73,3,FALSE)</f>
        <v>-87.917500000000004</v>
      </c>
      <c r="L5206" t="s">
        <v>52</v>
      </c>
      <c r="M5206">
        <f>VLOOKUP(L5206,Key!$A$1:$C$73,2,FALSE)</f>
        <v>43.042490000000001</v>
      </c>
      <c r="N5206">
        <f>VLOOKUP(L5206,Key!$A$1:$C$73,3,FALSE)</f>
        <v>-87.909959999999998</v>
      </c>
      <c r="O5206">
        <v>13</v>
      </c>
      <c r="P5206">
        <v>0</v>
      </c>
      <c r="Q5206">
        <v>2</v>
      </c>
      <c r="R5206">
        <v>1.9</v>
      </c>
      <c r="S5206">
        <v>78</v>
      </c>
      <c r="T5206">
        <f t="shared" si="729"/>
        <v>-1</v>
      </c>
      <c r="U5206" s="1">
        <v>42836</v>
      </c>
      <c r="V5206" s="13">
        <f t="shared" si="730"/>
        <v>42826</v>
      </c>
      <c r="W5206" s="14">
        <f t="shared" si="731"/>
        <v>42836</v>
      </c>
      <c r="X5206" s="1" t="str">
        <f t="shared" si="732"/>
        <v>Tuesday</v>
      </c>
      <c r="Y5206" s="2">
        <v>0.90030092592592592</v>
      </c>
      <c r="Z5206" s="2">
        <f t="shared" si="733"/>
        <v>0.91666666666666663</v>
      </c>
      <c r="AA5206">
        <f>1</f>
        <v>1</v>
      </c>
      <c r="AB5206" s="1">
        <v>42836</v>
      </c>
      <c r="AC5206" s="13">
        <f t="shared" si="734"/>
        <v>42826</v>
      </c>
      <c r="AD5206" s="14">
        <f t="shared" si="735"/>
        <v>42836</v>
      </c>
      <c r="AE5206" s="1" t="str">
        <f t="shared" si="736"/>
        <v>Tuesday</v>
      </c>
      <c r="AF5206" s="2">
        <v>0.9094444444444445</v>
      </c>
      <c r="AG5206" s="2">
        <f t="shared" si="737"/>
        <v>0.91666666666666663</v>
      </c>
      <c r="AH5206" t="s">
        <v>23</v>
      </c>
    </row>
    <row r="5207" spans="1:34" x14ac:dyDescent="0.25">
      <c r="A5207">
        <v>1400126</v>
      </c>
      <c r="B5207" t="s">
        <v>29</v>
      </c>
      <c r="C5207" t="s">
        <v>47</v>
      </c>
      <c r="D5207" t="s">
        <v>31</v>
      </c>
      <c r="E5207">
        <v>53211</v>
      </c>
      <c r="F5207" t="s">
        <v>20</v>
      </c>
      <c r="G5207" t="s">
        <v>32</v>
      </c>
      <c r="H5207">
        <v>2</v>
      </c>
      <c r="I5207" t="s">
        <v>80</v>
      </c>
      <c r="J5207">
        <f>VLOOKUP(I5207,Key!$A$1:$C$73,2,FALSE)</f>
        <v>43.060250000000003</v>
      </c>
      <c r="K5207">
        <f>VLOOKUP(I5207,Key!$A$1:$C$73,3,FALSE)</f>
        <v>-87.892169999999993</v>
      </c>
      <c r="L5207" t="s">
        <v>63</v>
      </c>
      <c r="M5207">
        <f>VLOOKUP(L5207,Key!$A$1:$C$73,2,FALSE)</f>
        <v>43.066893999999998</v>
      </c>
      <c r="N5207">
        <f>VLOOKUP(L5207,Key!$A$1:$C$73,3,FALSE)</f>
        <v>-87.877936000000005</v>
      </c>
      <c r="O5207">
        <v>9</v>
      </c>
      <c r="P5207">
        <v>0</v>
      </c>
      <c r="Q5207">
        <v>1.4</v>
      </c>
      <c r="R5207">
        <v>1.3</v>
      </c>
      <c r="S5207">
        <v>54</v>
      </c>
      <c r="T5207">
        <f t="shared" si="729"/>
        <v>-1</v>
      </c>
      <c r="U5207" s="1">
        <v>42836</v>
      </c>
      <c r="V5207" s="13">
        <f t="shared" si="730"/>
        <v>42826</v>
      </c>
      <c r="W5207" s="14">
        <f t="shared" si="731"/>
        <v>42836</v>
      </c>
      <c r="X5207" s="1" t="str">
        <f t="shared" si="732"/>
        <v>Tuesday</v>
      </c>
      <c r="Y5207" s="2">
        <v>0.94879629629629625</v>
      </c>
      <c r="Z5207" s="2">
        <f t="shared" si="733"/>
        <v>0.95833333333333326</v>
      </c>
      <c r="AA5207">
        <f>1</f>
        <v>1</v>
      </c>
      <c r="AB5207" s="1">
        <v>42836</v>
      </c>
      <c r="AC5207" s="13">
        <f t="shared" si="734"/>
        <v>42826</v>
      </c>
      <c r="AD5207" s="14">
        <f t="shared" si="735"/>
        <v>42836</v>
      </c>
      <c r="AE5207" s="1" t="str">
        <f t="shared" si="736"/>
        <v>Tuesday</v>
      </c>
      <c r="AF5207" s="2">
        <v>0.95530092592592597</v>
      </c>
      <c r="AG5207" s="2">
        <f t="shared" si="737"/>
        <v>0.95833333333333326</v>
      </c>
      <c r="AH5207" t="s">
        <v>23</v>
      </c>
    </row>
    <row r="5208" spans="1:34" x14ac:dyDescent="0.25">
      <c r="A5208">
        <v>1400126</v>
      </c>
      <c r="B5208" t="s">
        <v>29</v>
      </c>
      <c r="C5208" t="s">
        <v>47</v>
      </c>
      <c r="D5208" t="s">
        <v>31</v>
      </c>
      <c r="E5208">
        <v>53211</v>
      </c>
      <c r="F5208" t="s">
        <v>20</v>
      </c>
      <c r="G5208" t="s">
        <v>32</v>
      </c>
      <c r="H5208">
        <v>2</v>
      </c>
      <c r="I5208" t="s">
        <v>63</v>
      </c>
      <c r="J5208">
        <f>VLOOKUP(I5208,Key!$A$1:$C$73,2,FALSE)</f>
        <v>43.066893999999998</v>
      </c>
      <c r="K5208">
        <f>VLOOKUP(I5208,Key!$A$1:$C$73,3,FALSE)</f>
        <v>-87.877936000000005</v>
      </c>
      <c r="L5208" t="s">
        <v>21</v>
      </c>
      <c r="M5208">
        <f>VLOOKUP(L5208,Key!$A$1:$C$73,2,FALSE)</f>
        <v>43.074890000000003</v>
      </c>
      <c r="N5208">
        <f>VLOOKUP(L5208,Key!$A$1:$C$73,3,FALSE)</f>
        <v>-87.882810000000006</v>
      </c>
      <c r="O5208">
        <v>4</v>
      </c>
      <c r="P5208">
        <v>0</v>
      </c>
      <c r="Q5208">
        <v>0.6</v>
      </c>
      <c r="R5208">
        <v>0.6</v>
      </c>
      <c r="S5208">
        <v>24</v>
      </c>
      <c r="T5208">
        <f t="shared" si="729"/>
        <v>-1</v>
      </c>
      <c r="U5208" s="1">
        <v>42837</v>
      </c>
      <c r="V5208" s="13">
        <f t="shared" si="730"/>
        <v>42826</v>
      </c>
      <c r="W5208" s="14">
        <f t="shared" si="731"/>
        <v>42837</v>
      </c>
      <c r="X5208" s="1" t="str">
        <f t="shared" si="732"/>
        <v>Wednesday</v>
      </c>
      <c r="Y5208" s="2">
        <v>0.41133101851851855</v>
      </c>
      <c r="Z5208" s="2">
        <f t="shared" si="733"/>
        <v>0.41666666666666663</v>
      </c>
      <c r="AA5208">
        <f>1</f>
        <v>1</v>
      </c>
      <c r="AB5208" s="1">
        <v>42837</v>
      </c>
      <c r="AC5208" s="13">
        <f t="shared" si="734"/>
        <v>42826</v>
      </c>
      <c r="AD5208" s="14">
        <f t="shared" si="735"/>
        <v>42837</v>
      </c>
      <c r="AE5208" s="1" t="str">
        <f t="shared" si="736"/>
        <v>Wednesday</v>
      </c>
      <c r="AF5208" s="2">
        <v>0.41425925925925927</v>
      </c>
      <c r="AG5208" s="2">
        <f t="shared" si="737"/>
        <v>0.41666666666666663</v>
      </c>
      <c r="AH5208" t="s">
        <v>23</v>
      </c>
    </row>
    <row r="5209" spans="1:34" x14ac:dyDescent="0.25">
      <c r="A5209">
        <v>1279843</v>
      </c>
      <c r="B5209" t="s">
        <v>29</v>
      </c>
      <c r="C5209" t="s">
        <v>47</v>
      </c>
      <c r="D5209" t="s">
        <v>31</v>
      </c>
      <c r="E5209">
        <v>53211</v>
      </c>
      <c r="F5209" t="s">
        <v>20</v>
      </c>
      <c r="G5209" t="s">
        <v>32</v>
      </c>
      <c r="H5209">
        <v>11119</v>
      </c>
      <c r="I5209" t="s">
        <v>63</v>
      </c>
      <c r="J5209">
        <f>VLOOKUP(I5209,Key!$A$1:$C$73,2,FALSE)</f>
        <v>43.066893999999998</v>
      </c>
      <c r="K5209">
        <f>VLOOKUP(I5209,Key!$A$1:$C$73,3,FALSE)</f>
        <v>-87.877936000000005</v>
      </c>
      <c r="L5209" t="s">
        <v>21</v>
      </c>
      <c r="M5209">
        <f>VLOOKUP(L5209,Key!$A$1:$C$73,2,FALSE)</f>
        <v>43.074890000000003</v>
      </c>
      <c r="N5209">
        <f>VLOOKUP(L5209,Key!$A$1:$C$73,3,FALSE)</f>
        <v>-87.882810000000006</v>
      </c>
      <c r="O5209">
        <v>5</v>
      </c>
      <c r="P5209">
        <v>0</v>
      </c>
      <c r="Q5209">
        <v>0.8</v>
      </c>
      <c r="R5209">
        <v>0.7</v>
      </c>
      <c r="S5209">
        <v>30</v>
      </c>
      <c r="T5209">
        <f t="shared" si="729"/>
        <v>-1</v>
      </c>
      <c r="U5209" s="1">
        <v>42837</v>
      </c>
      <c r="V5209" s="13">
        <f t="shared" si="730"/>
        <v>42826</v>
      </c>
      <c r="W5209" s="14">
        <f t="shared" si="731"/>
        <v>42837</v>
      </c>
      <c r="X5209" s="1" t="str">
        <f t="shared" si="732"/>
        <v>Wednesday</v>
      </c>
      <c r="Y5209" s="2">
        <v>0.42503472222222222</v>
      </c>
      <c r="Z5209" s="2">
        <f t="shared" si="733"/>
        <v>0.41666666666666663</v>
      </c>
      <c r="AA5209">
        <f>1</f>
        <v>1</v>
      </c>
      <c r="AB5209" s="1">
        <v>42837</v>
      </c>
      <c r="AC5209" s="13">
        <f t="shared" si="734"/>
        <v>42826</v>
      </c>
      <c r="AD5209" s="14">
        <f t="shared" si="735"/>
        <v>42837</v>
      </c>
      <c r="AE5209" s="1" t="str">
        <f t="shared" si="736"/>
        <v>Wednesday</v>
      </c>
      <c r="AF5209" s="2">
        <v>0.42878472222222225</v>
      </c>
      <c r="AG5209" s="2">
        <f t="shared" si="737"/>
        <v>0.41666666666666663</v>
      </c>
      <c r="AH5209" t="s">
        <v>23</v>
      </c>
    </row>
    <row r="5210" spans="1:34" x14ac:dyDescent="0.25">
      <c r="A5210">
        <v>1408049</v>
      </c>
      <c r="B5210" t="s">
        <v>29</v>
      </c>
      <c r="C5210" t="s">
        <v>47</v>
      </c>
      <c r="D5210" t="s">
        <v>31</v>
      </c>
      <c r="E5210">
        <v>53202</v>
      </c>
      <c r="F5210" t="s">
        <v>20</v>
      </c>
      <c r="G5210" t="s">
        <v>32</v>
      </c>
      <c r="H5210">
        <v>286</v>
      </c>
      <c r="I5210" t="s">
        <v>39</v>
      </c>
      <c r="J5210">
        <f>VLOOKUP(I5210,Key!$A$1:$C$73,2,FALSE)</f>
        <v>43.031480000000002</v>
      </c>
      <c r="K5210">
        <f>VLOOKUP(I5210,Key!$A$1:$C$73,3,FALSE)</f>
        <v>-87.908169999999998</v>
      </c>
      <c r="L5210" t="s">
        <v>77</v>
      </c>
      <c r="M5210">
        <f>VLOOKUP(L5210,Key!$A$1:$C$73,2,FALSE)</f>
        <v>43.036900000000003</v>
      </c>
      <c r="N5210">
        <f>VLOOKUP(L5210,Key!$A$1:$C$73,3,FALSE)</f>
        <v>-87.89667</v>
      </c>
      <c r="O5210">
        <v>8</v>
      </c>
      <c r="P5210">
        <v>0</v>
      </c>
      <c r="Q5210">
        <v>1.2</v>
      </c>
      <c r="R5210">
        <v>1.1000000000000001</v>
      </c>
      <c r="S5210">
        <v>48</v>
      </c>
      <c r="T5210">
        <f t="shared" si="729"/>
        <v>-1</v>
      </c>
      <c r="U5210" s="1">
        <v>42837</v>
      </c>
      <c r="V5210" s="13">
        <f t="shared" si="730"/>
        <v>42826</v>
      </c>
      <c r="W5210" s="14">
        <f t="shared" si="731"/>
        <v>42837</v>
      </c>
      <c r="X5210" s="1" t="str">
        <f t="shared" si="732"/>
        <v>Wednesday</v>
      </c>
      <c r="Y5210" s="2">
        <v>0.43406250000000002</v>
      </c>
      <c r="Z5210" s="2">
        <f t="shared" si="733"/>
        <v>0.41666666666666663</v>
      </c>
      <c r="AA5210">
        <f>1</f>
        <v>1</v>
      </c>
      <c r="AB5210" s="1">
        <v>42837</v>
      </c>
      <c r="AC5210" s="13">
        <f t="shared" si="734"/>
        <v>42826</v>
      </c>
      <c r="AD5210" s="14">
        <f t="shared" si="735"/>
        <v>42837</v>
      </c>
      <c r="AE5210" s="1" t="str">
        <f t="shared" si="736"/>
        <v>Wednesday</v>
      </c>
      <c r="AF5210" s="2">
        <v>0.4402430555555556</v>
      </c>
      <c r="AG5210" s="2">
        <f t="shared" si="737"/>
        <v>0.45833333333333331</v>
      </c>
      <c r="AH5210" t="s">
        <v>23</v>
      </c>
    </row>
    <row r="5211" spans="1:34" x14ac:dyDescent="0.25">
      <c r="A5211">
        <v>1201098</v>
      </c>
      <c r="B5211" t="s">
        <v>29</v>
      </c>
      <c r="C5211" t="s">
        <v>47</v>
      </c>
      <c r="D5211" t="s">
        <v>31</v>
      </c>
      <c r="E5211">
        <v>53205</v>
      </c>
      <c r="F5211" t="s">
        <v>20</v>
      </c>
      <c r="G5211" t="s">
        <v>99</v>
      </c>
      <c r="H5211">
        <v>156</v>
      </c>
      <c r="I5211" t="s">
        <v>21</v>
      </c>
      <c r="J5211">
        <f>VLOOKUP(I5211,Key!$A$1:$C$73,2,FALSE)</f>
        <v>43.074890000000003</v>
      </c>
      <c r="K5211">
        <f>VLOOKUP(I5211,Key!$A$1:$C$73,3,FALSE)</f>
        <v>-87.882810000000006</v>
      </c>
      <c r="L5211" t="s">
        <v>74</v>
      </c>
      <c r="M5211">
        <f>VLOOKUP(L5211,Key!$A$1:$C$73,2,FALSE)</f>
        <v>43.05536</v>
      </c>
      <c r="N5211">
        <f>VLOOKUP(L5211,Key!$A$1:$C$73,3,FALSE)</f>
        <v>-87.90504</v>
      </c>
      <c r="O5211">
        <v>19</v>
      </c>
      <c r="P5211">
        <v>0</v>
      </c>
      <c r="Q5211">
        <v>2.9</v>
      </c>
      <c r="R5211">
        <v>2.7</v>
      </c>
      <c r="S5211">
        <v>114</v>
      </c>
      <c r="T5211">
        <f t="shared" si="729"/>
        <v>-1</v>
      </c>
      <c r="U5211" s="1">
        <v>42837</v>
      </c>
      <c r="V5211" s="13">
        <f t="shared" si="730"/>
        <v>42826</v>
      </c>
      <c r="W5211" s="14">
        <f t="shared" si="731"/>
        <v>42837</v>
      </c>
      <c r="X5211" s="1" t="str">
        <f t="shared" si="732"/>
        <v>Wednesday</v>
      </c>
      <c r="Y5211" s="2">
        <v>0.52888888888888885</v>
      </c>
      <c r="Z5211" s="2">
        <f t="shared" si="733"/>
        <v>0.54166666666666663</v>
      </c>
      <c r="AA5211">
        <f>1</f>
        <v>1</v>
      </c>
      <c r="AB5211" s="1">
        <v>42837</v>
      </c>
      <c r="AC5211" s="13">
        <f t="shared" si="734"/>
        <v>42826</v>
      </c>
      <c r="AD5211" s="14">
        <f t="shared" si="735"/>
        <v>42837</v>
      </c>
      <c r="AE5211" s="1" t="str">
        <f t="shared" si="736"/>
        <v>Wednesday</v>
      </c>
      <c r="AF5211" s="2">
        <v>0.54212962962962963</v>
      </c>
      <c r="AG5211" s="2">
        <f t="shared" si="737"/>
        <v>0.54166666666666663</v>
      </c>
      <c r="AH5211" t="s">
        <v>23</v>
      </c>
    </row>
    <row r="5212" spans="1:34" x14ac:dyDescent="0.25">
      <c r="A5212">
        <v>563412</v>
      </c>
      <c r="B5212" t="s">
        <v>29</v>
      </c>
      <c r="C5212" t="s">
        <v>45</v>
      </c>
      <c r="D5212" t="s">
        <v>46</v>
      </c>
      <c r="E5212">
        <v>60043</v>
      </c>
      <c r="F5212" t="s">
        <v>20</v>
      </c>
      <c r="G5212" t="s">
        <v>32</v>
      </c>
      <c r="H5212">
        <v>11104</v>
      </c>
      <c r="I5212" t="s">
        <v>37</v>
      </c>
      <c r="J5212">
        <f>VLOOKUP(I5212,Key!$A$1:$C$73,2,FALSE)</f>
        <v>43.049230000000001</v>
      </c>
      <c r="K5212">
        <f>VLOOKUP(I5212,Key!$A$1:$C$73,3,FALSE)</f>
        <v>-87.911940000000001</v>
      </c>
      <c r="L5212" t="s">
        <v>26</v>
      </c>
      <c r="M5212">
        <f>VLOOKUP(L5212,Key!$A$1:$C$73,2,FALSE)</f>
        <v>43.034619999999997</v>
      </c>
      <c r="N5212">
        <f>VLOOKUP(L5212,Key!$A$1:$C$73,3,FALSE)</f>
        <v>-87.917500000000004</v>
      </c>
      <c r="O5212">
        <v>10</v>
      </c>
      <c r="P5212">
        <v>0</v>
      </c>
      <c r="Q5212">
        <v>1.5</v>
      </c>
      <c r="R5212">
        <v>1.4</v>
      </c>
      <c r="S5212">
        <v>60</v>
      </c>
      <c r="T5212">
        <f t="shared" si="729"/>
        <v>-1</v>
      </c>
      <c r="U5212" s="1">
        <v>42837</v>
      </c>
      <c r="V5212" s="13">
        <f t="shared" si="730"/>
        <v>42826</v>
      </c>
      <c r="W5212" s="14">
        <f t="shared" si="731"/>
        <v>42837</v>
      </c>
      <c r="X5212" s="1" t="str">
        <f t="shared" si="732"/>
        <v>Wednesday</v>
      </c>
      <c r="Y5212" s="2">
        <v>0.72200231481481481</v>
      </c>
      <c r="Z5212" s="2">
        <f t="shared" si="733"/>
        <v>0.70833333333333326</v>
      </c>
      <c r="AA5212">
        <f>1</f>
        <v>1</v>
      </c>
      <c r="AB5212" s="1">
        <v>42837</v>
      </c>
      <c r="AC5212" s="13">
        <f t="shared" si="734"/>
        <v>42826</v>
      </c>
      <c r="AD5212" s="14">
        <f t="shared" si="735"/>
        <v>42837</v>
      </c>
      <c r="AE5212" s="1" t="str">
        <f t="shared" si="736"/>
        <v>Wednesday</v>
      </c>
      <c r="AF5212" s="2">
        <v>0.72878472222222224</v>
      </c>
      <c r="AG5212" s="2">
        <f t="shared" si="737"/>
        <v>0.70833333333333326</v>
      </c>
      <c r="AH5212" t="s">
        <v>23</v>
      </c>
    </row>
    <row r="5213" spans="1:34" x14ac:dyDescent="0.25">
      <c r="A5213">
        <v>1518070</v>
      </c>
      <c r="B5213" t="s">
        <v>29</v>
      </c>
      <c r="C5213" t="s">
        <v>47</v>
      </c>
      <c r="D5213" t="s">
        <v>31</v>
      </c>
      <c r="E5213">
        <v>53211</v>
      </c>
      <c r="F5213" t="s">
        <v>20</v>
      </c>
      <c r="G5213" t="s">
        <v>50</v>
      </c>
      <c r="H5213">
        <v>144</v>
      </c>
      <c r="I5213" t="s">
        <v>86</v>
      </c>
      <c r="J5213">
        <f>VLOOKUP(I5213,Key!$A$1:$C$73,2,FALSE)</f>
        <v>43.052549999999997</v>
      </c>
      <c r="K5213">
        <f>VLOOKUP(I5213,Key!$A$1:$C$73,3,FALSE)</f>
        <v>-87.909329999999997</v>
      </c>
      <c r="L5213" t="s">
        <v>61</v>
      </c>
      <c r="M5213">
        <f>VLOOKUP(L5213,Key!$A$1:$C$73,2,FALSE)</f>
        <v>43.060786</v>
      </c>
      <c r="N5213">
        <f>VLOOKUP(L5213,Key!$A$1:$C$73,3,FALSE)</f>
        <v>-87.883825999999999</v>
      </c>
      <c r="O5213">
        <v>9</v>
      </c>
      <c r="P5213">
        <v>0</v>
      </c>
      <c r="Q5213">
        <v>1.4</v>
      </c>
      <c r="R5213">
        <v>1.3</v>
      </c>
      <c r="S5213">
        <v>54</v>
      </c>
      <c r="T5213">
        <f t="shared" si="729"/>
        <v>-1</v>
      </c>
      <c r="U5213" s="1">
        <v>42837</v>
      </c>
      <c r="V5213" s="13">
        <f t="shared" si="730"/>
        <v>42826</v>
      </c>
      <c r="W5213" s="14">
        <f t="shared" si="731"/>
        <v>42837</v>
      </c>
      <c r="X5213" s="1" t="str">
        <f t="shared" si="732"/>
        <v>Wednesday</v>
      </c>
      <c r="Y5213" s="2">
        <v>0.7462847222222222</v>
      </c>
      <c r="Z5213" s="2">
        <f t="shared" si="733"/>
        <v>0.75</v>
      </c>
      <c r="AA5213">
        <f>1</f>
        <v>1</v>
      </c>
      <c r="AB5213" s="1">
        <v>42837</v>
      </c>
      <c r="AC5213" s="13">
        <f t="shared" si="734"/>
        <v>42826</v>
      </c>
      <c r="AD5213" s="14">
        <f t="shared" si="735"/>
        <v>42837</v>
      </c>
      <c r="AE5213" s="1" t="str">
        <f t="shared" si="736"/>
        <v>Wednesday</v>
      </c>
      <c r="AF5213" s="2">
        <v>0.75247685185185187</v>
      </c>
      <c r="AG5213" s="2">
        <f t="shared" si="737"/>
        <v>0.75</v>
      </c>
      <c r="AH5213" t="s">
        <v>23</v>
      </c>
    </row>
    <row r="5214" spans="1:34" x14ac:dyDescent="0.25">
      <c r="A5214">
        <v>1400126</v>
      </c>
      <c r="B5214" t="s">
        <v>29</v>
      </c>
      <c r="C5214" t="s">
        <v>47</v>
      </c>
      <c r="D5214" t="s">
        <v>31</v>
      </c>
      <c r="E5214">
        <v>53211</v>
      </c>
      <c r="F5214" t="s">
        <v>20</v>
      </c>
      <c r="G5214" t="s">
        <v>32</v>
      </c>
      <c r="H5214">
        <v>5505</v>
      </c>
      <c r="I5214" t="s">
        <v>87</v>
      </c>
      <c r="J5214">
        <f>VLOOKUP(I5214,Key!$A$1:$C$73,2,FALSE)</f>
        <v>43.063749000000001</v>
      </c>
      <c r="K5214">
        <f>VLOOKUP(I5214,Key!$A$1:$C$73,3,FALSE)</f>
        <v>-87.887962999999999</v>
      </c>
      <c r="L5214" t="s">
        <v>40</v>
      </c>
      <c r="M5214">
        <f>VLOOKUP(L5214,Key!$A$1:$C$73,2,FALSE)</f>
        <v>43.06033</v>
      </c>
      <c r="N5214">
        <f>VLOOKUP(L5214,Key!$A$1:$C$73,3,FALSE)</f>
        <v>-87.89546</v>
      </c>
      <c r="O5214">
        <v>3</v>
      </c>
      <c r="P5214">
        <v>0</v>
      </c>
      <c r="Q5214">
        <v>0.5</v>
      </c>
      <c r="R5214">
        <v>0.4</v>
      </c>
      <c r="S5214">
        <v>18</v>
      </c>
      <c r="T5214">
        <f t="shared" si="729"/>
        <v>-1</v>
      </c>
      <c r="U5214" s="1">
        <v>42837</v>
      </c>
      <c r="V5214" s="13">
        <f t="shared" si="730"/>
        <v>42826</v>
      </c>
      <c r="W5214" s="14">
        <f t="shared" si="731"/>
        <v>42837</v>
      </c>
      <c r="X5214" s="1" t="str">
        <f t="shared" si="732"/>
        <v>Wednesday</v>
      </c>
      <c r="Y5214" s="2">
        <v>0.76756944444444442</v>
      </c>
      <c r="Z5214" s="2">
        <f t="shared" si="733"/>
        <v>0.75</v>
      </c>
      <c r="AA5214">
        <f>1</f>
        <v>1</v>
      </c>
      <c r="AB5214" s="1">
        <v>42837</v>
      </c>
      <c r="AC5214" s="13">
        <f t="shared" si="734"/>
        <v>42826</v>
      </c>
      <c r="AD5214" s="14">
        <f t="shared" si="735"/>
        <v>42837</v>
      </c>
      <c r="AE5214" s="1" t="str">
        <f t="shared" si="736"/>
        <v>Wednesday</v>
      </c>
      <c r="AF5214" s="2">
        <v>0.76991898148148152</v>
      </c>
      <c r="AG5214" s="2">
        <f t="shared" si="737"/>
        <v>0.75</v>
      </c>
      <c r="AH5214" t="s">
        <v>23</v>
      </c>
    </row>
    <row r="5215" spans="1:34" x14ac:dyDescent="0.25">
      <c r="A5215">
        <v>1250902</v>
      </c>
      <c r="B5215" t="s">
        <v>29</v>
      </c>
      <c r="C5215" t="s">
        <v>35</v>
      </c>
      <c r="D5215" t="s">
        <v>31</v>
      </c>
      <c r="E5215">
        <v>53213</v>
      </c>
      <c r="F5215" t="s">
        <v>20</v>
      </c>
      <c r="G5215" t="s">
        <v>99</v>
      </c>
      <c r="H5215">
        <v>11144</v>
      </c>
      <c r="I5215" t="s">
        <v>89</v>
      </c>
      <c r="J5215">
        <f>VLOOKUP(I5215,Key!$A$1:$C$73,2,FALSE)</f>
        <v>43.060155999999999</v>
      </c>
      <c r="K5215">
        <f>VLOOKUP(I5215,Key!$A$1:$C$73,3,FALSE)</f>
        <v>-87.881258000000003</v>
      </c>
      <c r="L5215" t="s">
        <v>80</v>
      </c>
      <c r="M5215">
        <f>VLOOKUP(L5215,Key!$A$1:$C$73,2,FALSE)</f>
        <v>43.060250000000003</v>
      </c>
      <c r="N5215">
        <f>VLOOKUP(L5215,Key!$A$1:$C$73,3,FALSE)</f>
        <v>-87.892169999999993</v>
      </c>
      <c r="O5215">
        <v>3</v>
      </c>
      <c r="P5215">
        <v>0</v>
      </c>
      <c r="Q5215">
        <v>0.5</v>
      </c>
      <c r="R5215">
        <v>0.4</v>
      </c>
      <c r="S5215">
        <v>18</v>
      </c>
      <c r="T5215">
        <f t="shared" si="729"/>
        <v>-1</v>
      </c>
      <c r="U5215" s="1">
        <v>42837</v>
      </c>
      <c r="V5215" s="13">
        <f t="shared" si="730"/>
        <v>42826</v>
      </c>
      <c r="W5215" s="14">
        <f t="shared" si="731"/>
        <v>42837</v>
      </c>
      <c r="X5215" s="1" t="str">
        <f t="shared" si="732"/>
        <v>Wednesday</v>
      </c>
      <c r="Y5215" s="2">
        <v>0.78494212962962961</v>
      </c>
      <c r="Z5215" s="2">
        <f t="shared" si="733"/>
        <v>0.79166666666666663</v>
      </c>
      <c r="AA5215">
        <f>1</f>
        <v>1</v>
      </c>
      <c r="AB5215" s="1">
        <v>42837</v>
      </c>
      <c r="AC5215" s="13">
        <f t="shared" si="734"/>
        <v>42826</v>
      </c>
      <c r="AD5215" s="14">
        <f t="shared" si="735"/>
        <v>42837</v>
      </c>
      <c r="AE5215" s="1" t="str">
        <f t="shared" si="736"/>
        <v>Wednesday</v>
      </c>
      <c r="AF5215" s="2">
        <v>0.787175925925926</v>
      </c>
      <c r="AG5215" s="2">
        <f t="shared" si="737"/>
        <v>0.79166666666666663</v>
      </c>
      <c r="AH5215" t="s">
        <v>23</v>
      </c>
    </row>
    <row r="5216" spans="1:34" x14ac:dyDescent="0.25">
      <c r="A5216">
        <v>1248440</v>
      </c>
      <c r="B5216" t="s">
        <v>29</v>
      </c>
      <c r="C5216" t="s">
        <v>117</v>
      </c>
      <c r="D5216" t="s">
        <v>31</v>
      </c>
      <c r="E5216">
        <v>54956</v>
      </c>
      <c r="F5216" t="s">
        <v>20</v>
      </c>
      <c r="G5216" t="s">
        <v>99</v>
      </c>
      <c r="H5216">
        <v>5465</v>
      </c>
      <c r="I5216" t="s">
        <v>66</v>
      </c>
      <c r="J5216">
        <f>VLOOKUP(I5216,Key!$A$1:$C$73,2,FALSE)</f>
        <v>43.078530000000001</v>
      </c>
      <c r="K5216">
        <f>VLOOKUP(I5216,Key!$A$1:$C$73,3,FALSE)</f>
        <v>-87.882620000000003</v>
      </c>
      <c r="L5216" t="s">
        <v>24</v>
      </c>
      <c r="M5216">
        <f>VLOOKUP(L5216,Key!$A$1:$C$73,2,FALSE)</f>
        <v>43.074655999999997</v>
      </c>
      <c r="N5216">
        <f>VLOOKUP(L5216,Key!$A$1:$C$73,3,FALSE)</f>
        <v>-87.889011999999994</v>
      </c>
      <c r="O5216">
        <v>4</v>
      </c>
      <c r="P5216">
        <v>0</v>
      </c>
      <c r="Q5216">
        <v>0.6</v>
      </c>
      <c r="R5216">
        <v>0.6</v>
      </c>
      <c r="S5216">
        <v>24</v>
      </c>
      <c r="T5216">
        <f t="shared" si="729"/>
        <v>-1</v>
      </c>
      <c r="U5216" s="1">
        <v>42837</v>
      </c>
      <c r="V5216" s="13">
        <f t="shared" si="730"/>
        <v>42826</v>
      </c>
      <c r="W5216" s="14">
        <f t="shared" si="731"/>
        <v>42837</v>
      </c>
      <c r="X5216" s="1" t="str">
        <f t="shared" si="732"/>
        <v>Wednesday</v>
      </c>
      <c r="Y5216" s="2">
        <v>0.80726851851851855</v>
      </c>
      <c r="Z5216" s="2">
        <f t="shared" si="733"/>
        <v>0.79166666666666663</v>
      </c>
      <c r="AA5216">
        <f>1</f>
        <v>1</v>
      </c>
      <c r="AB5216" s="1">
        <v>42837</v>
      </c>
      <c r="AC5216" s="13">
        <f t="shared" si="734"/>
        <v>42826</v>
      </c>
      <c r="AD5216" s="14">
        <f t="shared" si="735"/>
        <v>42837</v>
      </c>
      <c r="AE5216" s="1" t="str">
        <f t="shared" si="736"/>
        <v>Wednesday</v>
      </c>
      <c r="AF5216" s="2">
        <v>0.81032407407407403</v>
      </c>
      <c r="AG5216" s="2">
        <f t="shared" si="737"/>
        <v>0.79166666666666663</v>
      </c>
      <c r="AH5216" t="s">
        <v>23</v>
      </c>
    </row>
    <row r="5217" spans="1:34" x14ac:dyDescent="0.25">
      <c r="A5217">
        <v>1358502</v>
      </c>
      <c r="B5217" t="s">
        <v>29</v>
      </c>
      <c r="C5217" t="s">
        <v>150</v>
      </c>
      <c r="D5217" t="s">
        <v>31</v>
      </c>
      <c r="E5217">
        <v>54929</v>
      </c>
      <c r="F5217" t="s">
        <v>20</v>
      </c>
      <c r="G5217" t="s">
        <v>32</v>
      </c>
      <c r="H5217">
        <v>6</v>
      </c>
      <c r="I5217" t="s">
        <v>80</v>
      </c>
      <c r="J5217">
        <f>VLOOKUP(I5217,Key!$A$1:$C$73,2,FALSE)</f>
        <v>43.060250000000003</v>
      </c>
      <c r="K5217">
        <f>VLOOKUP(I5217,Key!$A$1:$C$73,3,FALSE)</f>
        <v>-87.892169999999993</v>
      </c>
      <c r="L5217" t="s">
        <v>64</v>
      </c>
      <c r="M5217">
        <f>VLOOKUP(L5217,Key!$A$1:$C$73,2,FALSE)</f>
        <v>43.069021999999997</v>
      </c>
      <c r="N5217">
        <f>VLOOKUP(L5217,Key!$A$1:$C$73,3,FALSE)</f>
        <v>-87.887940999999998</v>
      </c>
      <c r="O5217">
        <v>5</v>
      </c>
      <c r="P5217">
        <v>0</v>
      </c>
      <c r="Q5217">
        <v>0.8</v>
      </c>
      <c r="R5217">
        <v>0.7</v>
      </c>
      <c r="S5217">
        <v>30</v>
      </c>
      <c r="T5217">
        <f t="shared" si="729"/>
        <v>-1</v>
      </c>
      <c r="U5217" s="1">
        <v>42837</v>
      </c>
      <c r="V5217" s="13">
        <f t="shared" si="730"/>
        <v>42826</v>
      </c>
      <c r="W5217" s="14">
        <f t="shared" si="731"/>
        <v>42837</v>
      </c>
      <c r="X5217" s="1" t="str">
        <f t="shared" si="732"/>
        <v>Wednesday</v>
      </c>
      <c r="Y5217" s="2">
        <v>0.83108796296296295</v>
      </c>
      <c r="Z5217" s="2">
        <f t="shared" si="733"/>
        <v>0.83333333333333326</v>
      </c>
      <c r="AA5217">
        <f>1</f>
        <v>1</v>
      </c>
      <c r="AB5217" s="1">
        <v>42837</v>
      </c>
      <c r="AC5217" s="13">
        <f t="shared" si="734"/>
        <v>42826</v>
      </c>
      <c r="AD5217" s="14">
        <f t="shared" si="735"/>
        <v>42837</v>
      </c>
      <c r="AE5217" s="1" t="str">
        <f t="shared" si="736"/>
        <v>Wednesday</v>
      </c>
      <c r="AF5217" s="2">
        <v>0.8346527777777778</v>
      </c>
      <c r="AG5217" s="2">
        <f t="shared" si="737"/>
        <v>0.83333333333333326</v>
      </c>
      <c r="AH5217" t="s">
        <v>23</v>
      </c>
    </row>
    <row r="5218" spans="1:34" x14ac:dyDescent="0.25">
      <c r="A5218">
        <v>1017964</v>
      </c>
      <c r="B5218" t="s">
        <v>29</v>
      </c>
      <c r="C5218" t="s">
        <v>47</v>
      </c>
      <c r="D5218" t="s">
        <v>31</v>
      </c>
      <c r="E5218">
        <v>53202</v>
      </c>
      <c r="F5218" t="s">
        <v>20</v>
      </c>
      <c r="G5218" t="s">
        <v>32</v>
      </c>
      <c r="H5218">
        <v>317</v>
      </c>
      <c r="I5218" t="s">
        <v>22</v>
      </c>
      <c r="J5218">
        <f>VLOOKUP(I5218,Key!$A$1:$C$73,2,FALSE)</f>
        <v>43.058619999999998</v>
      </c>
      <c r="K5218">
        <f>VLOOKUP(I5218,Key!$A$1:$C$73,3,FALSE)</f>
        <v>-87.885319999999993</v>
      </c>
      <c r="L5218" t="s">
        <v>79</v>
      </c>
      <c r="M5218">
        <f>VLOOKUP(L5218,Key!$A$1:$C$73,2,FALSE)</f>
        <v>43.04804</v>
      </c>
      <c r="N5218">
        <f>VLOOKUP(L5218,Key!$A$1:$C$73,3,FALSE)</f>
        <v>-87.896720000000002</v>
      </c>
      <c r="O5218">
        <v>8</v>
      </c>
      <c r="P5218">
        <v>0</v>
      </c>
      <c r="Q5218">
        <v>1.2</v>
      </c>
      <c r="R5218">
        <v>1.1000000000000001</v>
      </c>
      <c r="S5218">
        <v>48</v>
      </c>
      <c r="T5218">
        <f t="shared" si="729"/>
        <v>-1</v>
      </c>
      <c r="U5218" s="1">
        <v>42838</v>
      </c>
      <c r="V5218" s="13">
        <f t="shared" si="730"/>
        <v>42826</v>
      </c>
      <c r="W5218" s="14">
        <f t="shared" si="731"/>
        <v>42838</v>
      </c>
      <c r="X5218" s="1" t="str">
        <f t="shared" si="732"/>
        <v>Thursday</v>
      </c>
      <c r="Y5218" s="2">
        <v>0.33247685185185188</v>
      </c>
      <c r="Z5218" s="2">
        <f t="shared" si="733"/>
        <v>0.33333333333333331</v>
      </c>
      <c r="AA5218">
        <f>1</f>
        <v>1</v>
      </c>
      <c r="AB5218" s="1">
        <v>42838</v>
      </c>
      <c r="AC5218" s="13">
        <f t="shared" si="734"/>
        <v>42826</v>
      </c>
      <c r="AD5218" s="14">
        <f t="shared" si="735"/>
        <v>42838</v>
      </c>
      <c r="AE5218" s="1" t="str">
        <f t="shared" si="736"/>
        <v>Thursday</v>
      </c>
      <c r="AF5218" s="2">
        <v>0.33800925925925923</v>
      </c>
      <c r="AG5218" s="2">
        <f t="shared" si="737"/>
        <v>0.33333333333333331</v>
      </c>
      <c r="AH5218" t="s">
        <v>23</v>
      </c>
    </row>
    <row r="5219" spans="1:34" x14ac:dyDescent="0.25">
      <c r="A5219">
        <v>1468696</v>
      </c>
      <c r="B5219" t="s">
        <v>29</v>
      </c>
      <c r="C5219" t="s">
        <v>35</v>
      </c>
      <c r="D5219" t="s">
        <v>31</v>
      </c>
      <c r="E5219">
        <v>53226</v>
      </c>
      <c r="F5219" t="s">
        <v>20</v>
      </c>
      <c r="G5219" t="s">
        <v>32</v>
      </c>
      <c r="H5219">
        <v>11049</v>
      </c>
      <c r="I5219" t="s">
        <v>78</v>
      </c>
      <c r="J5219">
        <f>VLOOKUP(I5219,Key!$A$1:$C$73,2,FALSE)</f>
        <v>43.048200000000001</v>
      </c>
      <c r="K5219">
        <f>VLOOKUP(I5219,Key!$A$1:$C$73,3,FALSE)</f>
        <v>-87.900859999999994</v>
      </c>
      <c r="L5219" t="s">
        <v>44</v>
      </c>
      <c r="M5219">
        <f>VLOOKUP(L5219,Key!$A$1:$C$73,2,FALSE)</f>
        <v>43.03886</v>
      </c>
      <c r="N5219">
        <f>VLOOKUP(L5219,Key!$A$1:$C$73,3,FALSE)</f>
        <v>-87.902720000000002</v>
      </c>
      <c r="O5219">
        <v>5</v>
      </c>
      <c r="P5219">
        <v>0</v>
      </c>
      <c r="Q5219">
        <v>0.8</v>
      </c>
      <c r="R5219">
        <v>0.7</v>
      </c>
      <c r="S5219">
        <v>30</v>
      </c>
      <c r="T5219">
        <f t="shared" si="729"/>
        <v>-1</v>
      </c>
      <c r="U5219" s="1">
        <v>42838</v>
      </c>
      <c r="V5219" s="13">
        <f t="shared" si="730"/>
        <v>42826</v>
      </c>
      <c r="W5219" s="14">
        <f t="shared" si="731"/>
        <v>42838</v>
      </c>
      <c r="X5219" s="1" t="str">
        <f t="shared" si="732"/>
        <v>Thursday</v>
      </c>
      <c r="Y5219" s="2">
        <v>0.34387731481481482</v>
      </c>
      <c r="Z5219" s="2">
        <f t="shared" si="733"/>
        <v>0.33333333333333331</v>
      </c>
      <c r="AA5219">
        <f>1</f>
        <v>1</v>
      </c>
      <c r="AB5219" s="1">
        <v>42838</v>
      </c>
      <c r="AC5219" s="13">
        <f t="shared" si="734"/>
        <v>42826</v>
      </c>
      <c r="AD5219" s="14">
        <f t="shared" si="735"/>
        <v>42838</v>
      </c>
      <c r="AE5219" s="1" t="str">
        <f t="shared" si="736"/>
        <v>Thursday</v>
      </c>
      <c r="AF5219" s="2">
        <v>0.34739583333333335</v>
      </c>
      <c r="AG5219" s="2">
        <f t="shared" si="737"/>
        <v>0.33333333333333331</v>
      </c>
      <c r="AH5219" t="s">
        <v>23</v>
      </c>
    </row>
    <row r="5220" spans="1:34" x14ac:dyDescent="0.25">
      <c r="A5220">
        <v>1396695</v>
      </c>
      <c r="B5220" t="s">
        <v>29</v>
      </c>
      <c r="C5220" t="s">
        <v>47</v>
      </c>
      <c r="D5220" t="s">
        <v>31</v>
      </c>
      <c r="E5220">
        <v>53203</v>
      </c>
      <c r="F5220" t="s">
        <v>20</v>
      </c>
      <c r="G5220" t="s">
        <v>32</v>
      </c>
      <c r="H5220">
        <v>11153</v>
      </c>
      <c r="I5220" t="s">
        <v>77</v>
      </c>
      <c r="J5220">
        <f>VLOOKUP(I5220,Key!$A$1:$C$73,2,FALSE)</f>
        <v>43.036900000000003</v>
      </c>
      <c r="K5220">
        <f>VLOOKUP(I5220,Key!$A$1:$C$73,3,FALSE)</f>
        <v>-87.89667</v>
      </c>
      <c r="L5220" t="s">
        <v>28</v>
      </c>
      <c r="M5220">
        <f>VLOOKUP(L5220,Key!$A$1:$C$73,2,FALSE)</f>
        <v>43.038580000000003</v>
      </c>
      <c r="N5220">
        <f>VLOOKUP(L5220,Key!$A$1:$C$73,3,FALSE)</f>
        <v>-87.90934</v>
      </c>
      <c r="O5220">
        <v>11</v>
      </c>
      <c r="P5220">
        <v>0</v>
      </c>
      <c r="Q5220">
        <v>1.7</v>
      </c>
      <c r="R5220">
        <v>1.6</v>
      </c>
      <c r="S5220">
        <v>66</v>
      </c>
      <c r="T5220">
        <f t="shared" si="729"/>
        <v>-1</v>
      </c>
      <c r="U5220" s="1">
        <v>42838</v>
      </c>
      <c r="V5220" s="13">
        <f t="shared" si="730"/>
        <v>42826</v>
      </c>
      <c r="W5220" s="14">
        <f t="shared" si="731"/>
        <v>42838</v>
      </c>
      <c r="X5220" s="1" t="str">
        <f t="shared" si="732"/>
        <v>Thursday</v>
      </c>
      <c r="Y5220" s="2">
        <v>0.66864583333333327</v>
      </c>
      <c r="Z5220" s="2">
        <f t="shared" si="733"/>
        <v>0.66666666666666663</v>
      </c>
      <c r="AA5220">
        <f>1</f>
        <v>1</v>
      </c>
      <c r="AB5220" s="1">
        <v>42838</v>
      </c>
      <c r="AC5220" s="13">
        <f t="shared" si="734"/>
        <v>42826</v>
      </c>
      <c r="AD5220" s="14">
        <f t="shared" si="735"/>
        <v>42838</v>
      </c>
      <c r="AE5220" s="1" t="str">
        <f t="shared" si="736"/>
        <v>Thursday</v>
      </c>
      <c r="AF5220" s="2">
        <v>0.67585648148148147</v>
      </c>
      <c r="AG5220" s="2">
        <f t="shared" si="737"/>
        <v>0.66666666666666663</v>
      </c>
      <c r="AH5220" t="s">
        <v>23</v>
      </c>
    </row>
    <row r="5221" spans="1:34" x14ac:dyDescent="0.25">
      <c r="A5221">
        <v>1442430</v>
      </c>
      <c r="B5221" t="s">
        <v>29</v>
      </c>
      <c r="C5221" t="s">
        <v>47</v>
      </c>
      <c r="D5221" t="s">
        <v>31</v>
      </c>
      <c r="E5221">
        <v>53211</v>
      </c>
      <c r="F5221" t="s">
        <v>20</v>
      </c>
      <c r="G5221" t="s">
        <v>32</v>
      </c>
      <c r="H5221">
        <v>5430</v>
      </c>
      <c r="I5221" t="s">
        <v>21</v>
      </c>
      <c r="J5221">
        <f>VLOOKUP(I5221,Key!$A$1:$C$73,2,FALSE)</f>
        <v>43.074890000000003</v>
      </c>
      <c r="K5221">
        <f>VLOOKUP(I5221,Key!$A$1:$C$73,3,FALSE)</f>
        <v>-87.882810000000006</v>
      </c>
      <c r="L5221" t="s">
        <v>24</v>
      </c>
      <c r="M5221">
        <f>VLOOKUP(L5221,Key!$A$1:$C$73,2,FALSE)</f>
        <v>43.074655999999997</v>
      </c>
      <c r="N5221">
        <f>VLOOKUP(L5221,Key!$A$1:$C$73,3,FALSE)</f>
        <v>-87.889011999999994</v>
      </c>
      <c r="O5221">
        <v>2</v>
      </c>
      <c r="P5221">
        <v>0</v>
      </c>
      <c r="Q5221">
        <v>0.3</v>
      </c>
      <c r="R5221">
        <v>0.3</v>
      </c>
      <c r="S5221">
        <v>12</v>
      </c>
      <c r="T5221">
        <f t="shared" si="729"/>
        <v>-1</v>
      </c>
      <c r="U5221" s="1">
        <v>42838</v>
      </c>
      <c r="V5221" s="13">
        <f t="shared" si="730"/>
        <v>42826</v>
      </c>
      <c r="W5221" s="14">
        <f t="shared" si="731"/>
        <v>42838</v>
      </c>
      <c r="X5221" s="1" t="str">
        <f t="shared" si="732"/>
        <v>Thursday</v>
      </c>
      <c r="Y5221" s="2">
        <v>0.89240740740740743</v>
      </c>
      <c r="Z5221" s="2">
        <f t="shared" si="733"/>
        <v>0.875</v>
      </c>
      <c r="AA5221">
        <f>1</f>
        <v>1</v>
      </c>
      <c r="AB5221" s="1">
        <v>42838</v>
      </c>
      <c r="AC5221" s="13">
        <f t="shared" si="734"/>
        <v>42826</v>
      </c>
      <c r="AD5221" s="14">
        <f t="shared" si="735"/>
        <v>42838</v>
      </c>
      <c r="AE5221" s="1" t="str">
        <f t="shared" si="736"/>
        <v>Thursday</v>
      </c>
      <c r="AF5221" s="2">
        <v>0.89377314814814823</v>
      </c>
      <c r="AG5221" s="2">
        <f t="shared" si="737"/>
        <v>0.875</v>
      </c>
      <c r="AH5221" t="s">
        <v>23</v>
      </c>
    </row>
    <row r="5222" spans="1:34" x14ac:dyDescent="0.25">
      <c r="A5222">
        <v>1251113</v>
      </c>
      <c r="B5222" t="s">
        <v>29</v>
      </c>
      <c r="C5222" t="s">
        <v>117</v>
      </c>
      <c r="D5222" t="s">
        <v>31</v>
      </c>
      <c r="E5222">
        <v>54956</v>
      </c>
      <c r="F5222" t="s">
        <v>20</v>
      </c>
      <c r="G5222" t="s">
        <v>99</v>
      </c>
      <c r="H5222">
        <v>182</v>
      </c>
      <c r="I5222" t="s">
        <v>21</v>
      </c>
      <c r="J5222">
        <f>VLOOKUP(I5222,Key!$A$1:$C$73,2,FALSE)</f>
        <v>43.074890000000003</v>
      </c>
      <c r="K5222">
        <f>VLOOKUP(I5222,Key!$A$1:$C$73,3,FALSE)</f>
        <v>-87.882810000000006</v>
      </c>
      <c r="L5222" t="s">
        <v>80</v>
      </c>
      <c r="M5222">
        <f>VLOOKUP(L5222,Key!$A$1:$C$73,2,FALSE)</f>
        <v>43.060250000000003</v>
      </c>
      <c r="N5222">
        <f>VLOOKUP(L5222,Key!$A$1:$C$73,3,FALSE)</f>
        <v>-87.892169999999993</v>
      </c>
      <c r="O5222">
        <v>17</v>
      </c>
      <c r="P5222">
        <v>0</v>
      </c>
      <c r="Q5222">
        <v>2.6</v>
      </c>
      <c r="R5222">
        <v>2.4</v>
      </c>
      <c r="S5222">
        <v>102</v>
      </c>
      <c r="T5222">
        <f t="shared" si="729"/>
        <v>-1</v>
      </c>
      <c r="U5222" s="1">
        <v>42839</v>
      </c>
      <c r="V5222" s="13">
        <f t="shared" si="730"/>
        <v>42826</v>
      </c>
      <c r="W5222" s="14">
        <f t="shared" si="731"/>
        <v>42839</v>
      </c>
      <c r="X5222" s="1" t="str">
        <f t="shared" si="732"/>
        <v>Friday</v>
      </c>
      <c r="Y5222" s="2">
        <v>0.41059027777777773</v>
      </c>
      <c r="Z5222" s="2">
        <f t="shared" si="733"/>
        <v>0.41666666666666663</v>
      </c>
      <c r="AA5222">
        <f>1</f>
        <v>1</v>
      </c>
      <c r="AB5222" s="1">
        <v>42839</v>
      </c>
      <c r="AC5222" s="13">
        <f t="shared" si="734"/>
        <v>42826</v>
      </c>
      <c r="AD5222" s="14">
        <f t="shared" si="735"/>
        <v>42839</v>
      </c>
      <c r="AE5222" s="1" t="str">
        <f t="shared" si="736"/>
        <v>Friday</v>
      </c>
      <c r="AF5222" s="2">
        <v>0.42263888888888884</v>
      </c>
      <c r="AG5222" s="2">
        <f t="shared" si="737"/>
        <v>0.41666666666666663</v>
      </c>
      <c r="AH5222" t="s">
        <v>23</v>
      </c>
    </row>
    <row r="5223" spans="1:34" x14ac:dyDescent="0.25">
      <c r="A5223">
        <v>531225</v>
      </c>
      <c r="B5223" t="s">
        <v>29</v>
      </c>
      <c r="C5223" t="s">
        <v>30</v>
      </c>
      <c r="D5223" t="s">
        <v>31</v>
      </c>
      <c r="E5223">
        <v>53202</v>
      </c>
      <c r="F5223" t="s">
        <v>20</v>
      </c>
      <c r="G5223" t="s">
        <v>32</v>
      </c>
      <c r="H5223">
        <v>11152</v>
      </c>
      <c r="I5223" t="s">
        <v>57</v>
      </c>
      <c r="J5223">
        <f>VLOOKUP(I5223,Key!$A$1:$C$73,2,FALSE)</f>
        <v>43.03913</v>
      </c>
      <c r="K5223">
        <f>VLOOKUP(I5223,Key!$A$1:$C$73,3,FALSE)</f>
        <v>-87.916150000000002</v>
      </c>
      <c r="L5223" t="s">
        <v>44</v>
      </c>
      <c r="M5223">
        <f>VLOOKUP(L5223,Key!$A$1:$C$73,2,FALSE)</f>
        <v>43.03886</v>
      </c>
      <c r="N5223">
        <f>VLOOKUP(L5223,Key!$A$1:$C$73,3,FALSE)</f>
        <v>-87.902720000000002</v>
      </c>
      <c r="O5223">
        <v>8</v>
      </c>
      <c r="P5223">
        <v>0</v>
      </c>
      <c r="Q5223">
        <v>1.2</v>
      </c>
      <c r="R5223">
        <v>1.1000000000000001</v>
      </c>
      <c r="S5223">
        <v>48</v>
      </c>
      <c r="T5223">
        <f t="shared" si="729"/>
        <v>-1</v>
      </c>
      <c r="U5223" s="1">
        <v>42839</v>
      </c>
      <c r="V5223" s="13">
        <f t="shared" si="730"/>
        <v>42826</v>
      </c>
      <c r="W5223" s="14">
        <f t="shared" si="731"/>
        <v>42839</v>
      </c>
      <c r="X5223" s="1" t="str">
        <f t="shared" si="732"/>
        <v>Friday</v>
      </c>
      <c r="Y5223" s="2">
        <v>0.47844907407407405</v>
      </c>
      <c r="Z5223" s="2">
        <f t="shared" si="733"/>
        <v>0.45833333333333331</v>
      </c>
      <c r="AA5223">
        <f>1</f>
        <v>1</v>
      </c>
      <c r="AB5223" s="1">
        <v>42839</v>
      </c>
      <c r="AC5223" s="13">
        <f t="shared" si="734"/>
        <v>42826</v>
      </c>
      <c r="AD5223" s="14">
        <f t="shared" si="735"/>
        <v>42839</v>
      </c>
      <c r="AE5223" s="1" t="str">
        <f t="shared" si="736"/>
        <v>Friday</v>
      </c>
      <c r="AF5223" s="2">
        <v>0.48381944444444441</v>
      </c>
      <c r="AG5223" s="2">
        <f t="shared" si="737"/>
        <v>0.5</v>
      </c>
      <c r="AH5223" t="s">
        <v>23</v>
      </c>
    </row>
    <row r="5224" spans="1:34" x14ac:dyDescent="0.25">
      <c r="A5224">
        <v>1309630</v>
      </c>
      <c r="B5224" t="s">
        <v>29</v>
      </c>
      <c r="C5224" t="s">
        <v>47</v>
      </c>
      <c r="D5224" t="s">
        <v>31</v>
      </c>
      <c r="E5224">
        <v>53202</v>
      </c>
      <c r="F5224" t="s">
        <v>20</v>
      </c>
      <c r="G5224" t="s">
        <v>32</v>
      </c>
      <c r="H5224">
        <v>269</v>
      </c>
      <c r="I5224" t="s">
        <v>94</v>
      </c>
      <c r="J5224">
        <f>VLOOKUP(I5224,Key!$A$1:$C$73,2,FALSE)</f>
        <v>43.020020000000002</v>
      </c>
      <c r="K5224">
        <f>VLOOKUP(I5224,Key!$A$1:$C$73,3,FALSE)</f>
        <v>-87.912540000000007</v>
      </c>
      <c r="L5224" t="s">
        <v>76</v>
      </c>
      <c r="M5224">
        <f>VLOOKUP(L5224,Key!$A$1:$C$73,2,FALSE)</f>
        <v>43.02948</v>
      </c>
      <c r="N5224">
        <f>VLOOKUP(L5224,Key!$A$1:$C$73,3,FALSE)</f>
        <v>-87.912819999999996</v>
      </c>
      <c r="O5224">
        <v>4</v>
      </c>
      <c r="P5224">
        <v>0</v>
      </c>
      <c r="Q5224">
        <v>0.6</v>
      </c>
      <c r="R5224">
        <v>0.6</v>
      </c>
      <c r="S5224">
        <v>24</v>
      </c>
      <c r="T5224">
        <f t="shared" si="729"/>
        <v>-1</v>
      </c>
      <c r="U5224" s="1">
        <v>42839</v>
      </c>
      <c r="V5224" s="13">
        <f t="shared" si="730"/>
        <v>42826</v>
      </c>
      <c r="W5224" s="14">
        <f t="shared" si="731"/>
        <v>42839</v>
      </c>
      <c r="X5224" s="1" t="str">
        <f t="shared" si="732"/>
        <v>Friday</v>
      </c>
      <c r="Y5224" s="2">
        <v>0.80342592592592599</v>
      </c>
      <c r="Z5224" s="2">
        <f t="shared" si="733"/>
        <v>0.79166666666666663</v>
      </c>
      <c r="AA5224">
        <f>1</f>
        <v>1</v>
      </c>
      <c r="AB5224" s="1">
        <v>42839</v>
      </c>
      <c r="AC5224" s="13">
        <f t="shared" si="734"/>
        <v>42826</v>
      </c>
      <c r="AD5224" s="14">
        <f t="shared" si="735"/>
        <v>42839</v>
      </c>
      <c r="AE5224" s="1" t="str">
        <f t="shared" si="736"/>
        <v>Friday</v>
      </c>
      <c r="AF5224" s="2">
        <v>0.80601851851851858</v>
      </c>
      <c r="AG5224" s="2">
        <f t="shared" si="737"/>
        <v>0.79166666666666663</v>
      </c>
      <c r="AH5224" t="s">
        <v>23</v>
      </c>
    </row>
    <row r="5225" spans="1:34" x14ac:dyDescent="0.25">
      <c r="A5225">
        <v>1185449</v>
      </c>
      <c r="B5225" t="s">
        <v>29</v>
      </c>
      <c r="C5225" t="s">
        <v>47</v>
      </c>
      <c r="D5225" t="s">
        <v>31</v>
      </c>
      <c r="E5225">
        <v>53211</v>
      </c>
      <c r="F5225" t="s">
        <v>20</v>
      </c>
      <c r="G5225" t="s">
        <v>32</v>
      </c>
      <c r="H5225">
        <v>145</v>
      </c>
      <c r="I5225" t="s">
        <v>77</v>
      </c>
      <c r="J5225">
        <f>VLOOKUP(I5225,Key!$A$1:$C$73,2,FALSE)</f>
        <v>43.036900000000003</v>
      </c>
      <c r="K5225">
        <f>VLOOKUP(I5225,Key!$A$1:$C$73,3,FALSE)</f>
        <v>-87.89667</v>
      </c>
      <c r="L5225" t="s">
        <v>62</v>
      </c>
      <c r="M5225">
        <f>VLOOKUP(L5225,Key!$A$1:$C$73,2,FALSE)</f>
        <v>43.052460000000004</v>
      </c>
      <c r="N5225">
        <f>VLOOKUP(L5225,Key!$A$1:$C$73,3,FALSE)</f>
        <v>-87.891000000000005</v>
      </c>
      <c r="O5225">
        <v>9</v>
      </c>
      <c r="P5225">
        <v>0</v>
      </c>
      <c r="Q5225">
        <v>1.4</v>
      </c>
      <c r="R5225">
        <v>1.3</v>
      </c>
      <c r="S5225">
        <v>54</v>
      </c>
      <c r="T5225">
        <f t="shared" si="729"/>
        <v>-1</v>
      </c>
      <c r="U5225" s="1">
        <v>42839</v>
      </c>
      <c r="V5225" s="13">
        <f t="shared" si="730"/>
        <v>42826</v>
      </c>
      <c r="W5225" s="14">
        <f t="shared" si="731"/>
        <v>42839</v>
      </c>
      <c r="X5225" s="1" t="str">
        <f t="shared" si="732"/>
        <v>Friday</v>
      </c>
      <c r="Y5225" s="2">
        <v>0.93479166666666658</v>
      </c>
      <c r="Z5225" s="2">
        <f t="shared" si="733"/>
        <v>0.91666666666666663</v>
      </c>
      <c r="AA5225">
        <f>1</f>
        <v>1</v>
      </c>
      <c r="AB5225" s="1">
        <v>42839</v>
      </c>
      <c r="AC5225" s="13">
        <f t="shared" si="734"/>
        <v>42826</v>
      </c>
      <c r="AD5225" s="14">
        <f t="shared" si="735"/>
        <v>42839</v>
      </c>
      <c r="AE5225" s="1" t="str">
        <f t="shared" si="736"/>
        <v>Friday</v>
      </c>
      <c r="AF5225" s="2">
        <v>0.94130787037037045</v>
      </c>
      <c r="AG5225" s="2">
        <f t="shared" si="737"/>
        <v>0.95833333333333326</v>
      </c>
      <c r="AH5225" t="s">
        <v>23</v>
      </c>
    </row>
    <row r="5226" spans="1:34" x14ac:dyDescent="0.25">
      <c r="A5226">
        <v>1351780</v>
      </c>
      <c r="B5226" t="s">
        <v>29</v>
      </c>
      <c r="C5226" t="s">
        <v>35</v>
      </c>
      <c r="D5226" t="s">
        <v>31</v>
      </c>
      <c r="E5226">
        <v>53213</v>
      </c>
      <c r="F5226" t="s">
        <v>20</v>
      </c>
      <c r="G5226" t="s">
        <v>97</v>
      </c>
      <c r="H5226">
        <v>5576</v>
      </c>
      <c r="I5226" t="s">
        <v>81</v>
      </c>
      <c r="J5226">
        <f>VLOOKUP(I5226,Key!$A$1:$C$73,2,FALSE)</f>
        <v>43.058010000000003</v>
      </c>
      <c r="K5226">
        <f>VLOOKUP(I5226,Key!$A$1:$C$73,3,FALSE)</f>
        <v>-87.877300000000005</v>
      </c>
      <c r="L5226" t="s">
        <v>81</v>
      </c>
      <c r="M5226">
        <f>VLOOKUP(L5226,Key!$A$1:$C$73,2,FALSE)</f>
        <v>43.058010000000003</v>
      </c>
      <c r="N5226">
        <f>VLOOKUP(L5226,Key!$A$1:$C$73,3,FALSE)</f>
        <v>-87.877300000000005</v>
      </c>
      <c r="O5226">
        <v>44</v>
      </c>
      <c r="P5226">
        <v>4</v>
      </c>
      <c r="Q5226">
        <v>6.6</v>
      </c>
      <c r="R5226">
        <v>6.3</v>
      </c>
      <c r="S5226">
        <v>264</v>
      </c>
      <c r="T5226">
        <f t="shared" si="729"/>
        <v>-1</v>
      </c>
      <c r="U5226" s="1">
        <v>42840</v>
      </c>
      <c r="V5226" s="13">
        <f t="shared" si="730"/>
        <v>42826</v>
      </c>
      <c r="W5226" s="14">
        <f t="shared" si="731"/>
        <v>42840</v>
      </c>
      <c r="X5226" s="1" t="str">
        <f t="shared" si="732"/>
        <v>Saturday</v>
      </c>
      <c r="Y5226" s="2">
        <v>0.4233912037037037</v>
      </c>
      <c r="Z5226" s="2">
        <f t="shared" si="733"/>
        <v>0.41666666666666663</v>
      </c>
      <c r="AA5226">
        <f>1</f>
        <v>1</v>
      </c>
      <c r="AB5226" s="1">
        <v>42840</v>
      </c>
      <c r="AC5226" s="13">
        <f t="shared" si="734"/>
        <v>42826</v>
      </c>
      <c r="AD5226" s="14">
        <f t="shared" si="735"/>
        <v>42840</v>
      </c>
      <c r="AE5226" s="1" t="str">
        <f t="shared" si="736"/>
        <v>Saturday</v>
      </c>
      <c r="AF5226" s="2">
        <v>0.45391203703703703</v>
      </c>
      <c r="AG5226" s="2">
        <f t="shared" si="737"/>
        <v>0.45833333333333331</v>
      </c>
      <c r="AH5226" t="s">
        <v>25</v>
      </c>
    </row>
    <row r="5227" spans="1:34" x14ac:dyDescent="0.25">
      <c r="A5227">
        <v>1358589</v>
      </c>
      <c r="B5227" t="s">
        <v>29</v>
      </c>
      <c r="C5227" t="s">
        <v>47</v>
      </c>
      <c r="D5227" t="s">
        <v>31</v>
      </c>
      <c r="E5227">
        <v>53211</v>
      </c>
      <c r="F5227" t="s">
        <v>20</v>
      </c>
      <c r="G5227" t="s">
        <v>32</v>
      </c>
      <c r="H5227">
        <v>9</v>
      </c>
      <c r="I5227" t="s">
        <v>53</v>
      </c>
      <c r="J5227">
        <f>VLOOKUP(I5227,Key!$A$1:$C$73,2,FALSE)</f>
        <v>43.04824</v>
      </c>
      <c r="K5227">
        <f>VLOOKUP(I5227,Key!$A$1:$C$73,3,FALSE)</f>
        <v>-87.904970000000006</v>
      </c>
      <c r="L5227" t="s">
        <v>33</v>
      </c>
      <c r="M5227">
        <f>VLOOKUP(L5227,Key!$A$1:$C$73,2,FALSE)</f>
        <v>43.045712999999999</v>
      </c>
      <c r="N5227">
        <f>VLOOKUP(L5227,Key!$A$1:$C$73,3,FALSE)</f>
        <v>-87.899756999999994</v>
      </c>
      <c r="O5227">
        <v>4</v>
      </c>
      <c r="P5227">
        <v>0</v>
      </c>
      <c r="Q5227">
        <v>0.6</v>
      </c>
      <c r="R5227">
        <v>0.6</v>
      </c>
      <c r="S5227">
        <v>24</v>
      </c>
      <c r="T5227">
        <f t="shared" si="729"/>
        <v>-1</v>
      </c>
      <c r="U5227" s="1">
        <v>42840</v>
      </c>
      <c r="V5227" s="13">
        <f t="shared" si="730"/>
        <v>42826</v>
      </c>
      <c r="W5227" s="14">
        <f t="shared" si="731"/>
        <v>42840</v>
      </c>
      <c r="X5227" s="1" t="str">
        <f t="shared" si="732"/>
        <v>Saturday</v>
      </c>
      <c r="Y5227" s="2">
        <v>0.43091435185185184</v>
      </c>
      <c r="Z5227" s="2">
        <f t="shared" si="733"/>
        <v>0.41666666666666663</v>
      </c>
      <c r="AA5227">
        <f>1</f>
        <v>1</v>
      </c>
      <c r="AB5227" s="1">
        <v>42840</v>
      </c>
      <c r="AC5227" s="13">
        <f t="shared" si="734"/>
        <v>42826</v>
      </c>
      <c r="AD5227" s="14">
        <f t="shared" si="735"/>
        <v>42840</v>
      </c>
      <c r="AE5227" s="1" t="str">
        <f t="shared" si="736"/>
        <v>Saturday</v>
      </c>
      <c r="AF5227" s="2">
        <v>0.4340162037037037</v>
      </c>
      <c r="AG5227" s="2">
        <f t="shared" si="737"/>
        <v>0.41666666666666663</v>
      </c>
      <c r="AH5227" t="s">
        <v>23</v>
      </c>
    </row>
    <row r="5228" spans="1:34" x14ac:dyDescent="0.25">
      <c r="A5228">
        <v>1169361</v>
      </c>
      <c r="B5228" t="s">
        <v>29</v>
      </c>
      <c r="C5228" t="s">
        <v>47</v>
      </c>
      <c r="D5228" t="s">
        <v>31</v>
      </c>
      <c r="E5228">
        <v>53202</v>
      </c>
      <c r="F5228" t="s">
        <v>20</v>
      </c>
      <c r="G5228" t="s">
        <v>99</v>
      </c>
      <c r="H5228">
        <v>127</v>
      </c>
      <c r="I5228" t="s">
        <v>61</v>
      </c>
      <c r="J5228">
        <f>VLOOKUP(I5228,Key!$A$1:$C$73,2,FALSE)</f>
        <v>43.060786</v>
      </c>
      <c r="K5228">
        <f>VLOOKUP(I5228,Key!$A$1:$C$73,3,FALSE)</f>
        <v>-87.883825999999999</v>
      </c>
      <c r="L5228" t="s">
        <v>24</v>
      </c>
      <c r="M5228">
        <f>VLOOKUP(L5228,Key!$A$1:$C$73,2,FALSE)</f>
        <v>43.074655999999997</v>
      </c>
      <c r="N5228">
        <f>VLOOKUP(L5228,Key!$A$1:$C$73,3,FALSE)</f>
        <v>-87.889011999999994</v>
      </c>
      <c r="O5228">
        <v>10</v>
      </c>
      <c r="P5228">
        <v>0</v>
      </c>
      <c r="Q5228">
        <v>1.5</v>
      </c>
      <c r="R5228">
        <v>1.4</v>
      </c>
      <c r="S5228">
        <v>60</v>
      </c>
      <c r="T5228">
        <f t="shared" si="729"/>
        <v>-1</v>
      </c>
      <c r="U5228" s="1">
        <v>42840</v>
      </c>
      <c r="V5228" s="13">
        <f t="shared" si="730"/>
        <v>42826</v>
      </c>
      <c r="W5228" s="14">
        <f t="shared" si="731"/>
        <v>42840</v>
      </c>
      <c r="X5228" s="1" t="str">
        <f t="shared" si="732"/>
        <v>Saturday</v>
      </c>
      <c r="Y5228" s="2">
        <v>0.4425694444444444</v>
      </c>
      <c r="Z5228" s="2">
        <f t="shared" si="733"/>
        <v>0.45833333333333331</v>
      </c>
      <c r="AA5228">
        <f>1</f>
        <v>1</v>
      </c>
      <c r="AB5228" s="1">
        <v>42840</v>
      </c>
      <c r="AC5228" s="13">
        <f t="shared" si="734"/>
        <v>42826</v>
      </c>
      <c r="AD5228" s="14">
        <f t="shared" si="735"/>
        <v>42840</v>
      </c>
      <c r="AE5228" s="1" t="str">
        <f t="shared" si="736"/>
        <v>Saturday</v>
      </c>
      <c r="AF5228" s="2">
        <v>0.44971064814814815</v>
      </c>
      <c r="AG5228" s="2">
        <f t="shared" si="737"/>
        <v>0.45833333333333331</v>
      </c>
      <c r="AH5228" t="s">
        <v>23</v>
      </c>
    </row>
    <row r="5229" spans="1:34" x14ac:dyDescent="0.25">
      <c r="A5229">
        <v>1290517</v>
      </c>
      <c r="B5229" t="s">
        <v>29</v>
      </c>
      <c r="C5229" t="s">
        <v>103</v>
      </c>
      <c r="D5229" t="s">
        <v>31</v>
      </c>
      <c r="E5229">
        <v>53212</v>
      </c>
      <c r="F5229" t="s">
        <v>20</v>
      </c>
      <c r="G5229" t="s">
        <v>32</v>
      </c>
      <c r="H5229">
        <v>200</v>
      </c>
      <c r="I5229" t="s">
        <v>67</v>
      </c>
      <c r="J5229">
        <f>VLOOKUP(I5229,Key!$A$1:$C$73,2,FALSE)</f>
        <v>43.05847</v>
      </c>
      <c r="K5229">
        <f>VLOOKUP(I5229,Key!$A$1:$C$73,3,FALSE)</f>
        <v>-87.898079999999993</v>
      </c>
      <c r="L5229" t="s">
        <v>67</v>
      </c>
      <c r="M5229">
        <f>VLOOKUP(L5229,Key!$A$1:$C$73,2,FALSE)</f>
        <v>43.05847</v>
      </c>
      <c r="N5229">
        <f>VLOOKUP(L5229,Key!$A$1:$C$73,3,FALSE)</f>
        <v>-87.898079999999993</v>
      </c>
      <c r="O5229">
        <v>4</v>
      </c>
      <c r="P5229">
        <v>0</v>
      </c>
      <c r="Q5229">
        <v>0.6</v>
      </c>
      <c r="R5229">
        <v>0.6</v>
      </c>
      <c r="S5229">
        <v>24</v>
      </c>
      <c r="T5229">
        <f t="shared" si="729"/>
        <v>-1</v>
      </c>
      <c r="U5229" s="1">
        <v>42840</v>
      </c>
      <c r="V5229" s="13">
        <f t="shared" si="730"/>
        <v>42826</v>
      </c>
      <c r="W5229" s="14">
        <f t="shared" si="731"/>
        <v>42840</v>
      </c>
      <c r="X5229" s="1" t="str">
        <f t="shared" si="732"/>
        <v>Saturday</v>
      </c>
      <c r="Y5229" s="2">
        <v>0.47267361111111111</v>
      </c>
      <c r="Z5229" s="2">
        <f t="shared" si="733"/>
        <v>0.45833333333333331</v>
      </c>
      <c r="AA5229">
        <f>1</f>
        <v>1</v>
      </c>
      <c r="AB5229" s="1">
        <v>42840</v>
      </c>
      <c r="AC5229" s="13">
        <f t="shared" si="734"/>
        <v>42826</v>
      </c>
      <c r="AD5229" s="14">
        <f t="shared" si="735"/>
        <v>42840</v>
      </c>
      <c r="AE5229" s="1" t="str">
        <f t="shared" si="736"/>
        <v>Saturday</v>
      </c>
      <c r="AF5229" s="2">
        <v>0.47503472222222221</v>
      </c>
      <c r="AG5229" s="2">
        <f t="shared" si="737"/>
        <v>0.45833333333333331</v>
      </c>
      <c r="AH5229" t="s">
        <v>25</v>
      </c>
    </row>
    <row r="5230" spans="1:34" x14ac:dyDescent="0.25">
      <c r="A5230">
        <v>1580678</v>
      </c>
      <c r="B5230" t="s">
        <v>29</v>
      </c>
      <c r="E5230">
        <v>53213</v>
      </c>
      <c r="F5230" t="s">
        <v>20</v>
      </c>
      <c r="G5230" t="s">
        <v>97</v>
      </c>
      <c r="H5230">
        <v>279</v>
      </c>
      <c r="I5230" t="s">
        <v>91</v>
      </c>
      <c r="J5230">
        <f>VLOOKUP(I5230,Key!$A$1:$C$73,2,FALSE)</f>
        <v>43.048609999999996</v>
      </c>
      <c r="K5230">
        <f>VLOOKUP(I5230,Key!$A$1:$C$73,3,FALSE)</f>
        <v>-88.008480000000006</v>
      </c>
      <c r="L5230" t="s">
        <v>91</v>
      </c>
      <c r="M5230">
        <f>VLOOKUP(L5230,Key!$A$1:$C$73,2,FALSE)</f>
        <v>43.048609999999996</v>
      </c>
      <c r="N5230">
        <f>VLOOKUP(L5230,Key!$A$1:$C$73,3,FALSE)</f>
        <v>-88.008480000000006</v>
      </c>
      <c r="O5230">
        <v>167</v>
      </c>
      <c r="P5230">
        <v>12</v>
      </c>
      <c r="Q5230">
        <v>18</v>
      </c>
      <c r="R5230">
        <v>17.100000000000001</v>
      </c>
      <c r="S5230">
        <v>720</v>
      </c>
      <c r="T5230">
        <f t="shared" si="729"/>
        <v>-1</v>
      </c>
      <c r="U5230" s="1">
        <v>42840</v>
      </c>
      <c r="V5230" s="13">
        <f t="shared" si="730"/>
        <v>42826</v>
      </c>
      <c r="W5230" s="14">
        <f t="shared" si="731"/>
        <v>42840</v>
      </c>
      <c r="X5230" s="1" t="str">
        <f t="shared" si="732"/>
        <v>Saturday</v>
      </c>
      <c r="Y5230" s="2">
        <v>0.47825231481481478</v>
      </c>
      <c r="Z5230" s="2">
        <f t="shared" si="733"/>
        <v>0.45833333333333331</v>
      </c>
      <c r="AA5230">
        <f>1</f>
        <v>1</v>
      </c>
      <c r="AB5230" s="1">
        <v>42840</v>
      </c>
      <c r="AC5230" s="13">
        <f t="shared" si="734"/>
        <v>42826</v>
      </c>
      <c r="AD5230" s="14">
        <f t="shared" si="735"/>
        <v>42840</v>
      </c>
      <c r="AE5230" s="1" t="str">
        <f t="shared" si="736"/>
        <v>Saturday</v>
      </c>
      <c r="AF5230" s="2">
        <v>0.59440972222222221</v>
      </c>
      <c r="AG5230" s="2">
        <f t="shared" si="737"/>
        <v>0.58333333333333326</v>
      </c>
      <c r="AH5230" t="s">
        <v>25</v>
      </c>
    </row>
    <row r="5231" spans="1:34" x14ac:dyDescent="0.25">
      <c r="A5231">
        <v>1572675</v>
      </c>
      <c r="B5231" t="s">
        <v>29</v>
      </c>
      <c r="C5231" t="s">
        <v>183</v>
      </c>
      <c r="D5231" t="s">
        <v>31</v>
      </c>
      <c r="E5231">
        <v>53209</v>
      </c>
      <c r="F5231" t="s">
        <v>20</v>
      </c>
      <c r="G5231" t="s">
        <v>32</v>
      </c>
      <c r="H5231">
        <v>217</v>
      </c>
      <c r="I5231" t="s">
        <v>67</v>
      </c>
      <c r="J5231">
        <f>VLOOKUP(I5231,Key!$A$1:$C$73,2,FALSE)</f>
        <v>43.05847</v>
      </c>
      <c r="K5231">
        <f>VLOOKUP(I5231,Key!$A$1:$C$73,3,FALSE)</f>
        <v>-87.898079999999993</v>
      </c>
      <c r="L5231" t="s">
        <v>67</v>
      </c>
      <c r="M5231">
        <f>VLOOKUP(L5231,Key!$A$1:$C$73,2,FALSE)</f>
        <v>43.05847</v>
      </c>
      <c r="N5231">
        <f>VLOOKUP(L5231,Key!$A$1:$C$73,3,FALSE)</f>
        <v>-87.898079999999993</v>
      </c>
      <c r="O5231">
        <v>137</v>
      </c>
      <c r="P5231">
        <v>9</v>
      </c>
      <c r="Q5231">
        <v>18</v>
      </c>
      <c r="R5231">
        <v>17.100000000000001</v>
      </c>
      <c r="S5231">
        <v>720</v>
      </c>
      <c r="T5231">
        <f t="shared" si="729"/>
        <v>-1</v>
      </c>
      <c r="U5231" s="1">
        <v>42840</v>
      </c>
      <c r="V5231" s="13">
        <f t="shared" si="730"/>
        <v>42826</v>
      </c>
      <c r="W5231" s="14">
        <f t="shared" si="731"/>
        <v>42840</v>
      </c>
      <c r="X5231" s="1" t="str">
        <f t="shared" si="732"/>
        <v>Saturday</v>
      </c>
      <c r="Y5231" s="2">
        <v>0.52284722222222224</v>
      </c>
      <c r="Z5231" s="2">
        <f t="shared" si="733"/>
        <v>0.54166666666666663</v>
      </c>
      <c r="AA5231">
        <f>1</f>
        <v>1</v>
      </c>
      <c r="AB5231" s="1">
        <v>42840</v>
      </c>
      <c r="AC5231" s="13">
        <f t="shared" si="734"/>
        <v>42826</v>
      </c>
      <c r="AD5231" s="14">
        <f t="shared" si="735"/>
        <v>42840</v>
      </c>
      <c r="AE5231" s="1" t="str">
        <f t="shared" si="736"/>
        <v>Saturday</v>
      </c>
      <c r="AF5231" s="2">
        <v>0.6174074074074074</v>
      </c>
      <c r="AG5231" s="2">
        <f t="shared" si="737"/>
        <v>0.625</v>
      </c>
      <c r="AH5231" t="s">
        <v>25</v>
      </c>
    </row>
    <row r="5232" spans="1:34" x14ac:dyDescent="0.25">
      <c r="A5232">
        <v>1244268</v>
      </c>
      <c r="B5232" t="s">
        <v>29</v>
      </c>
      <c r="C5232" t="s">
        <v>58</v>
      </c>
      <c r="D5232" t="s">
        <v>31</v>
      </c>
      <c r="E5232">
        <v>53211</v>
      </c>
      <c r="F5232" t="s">
        <v>20</v>
      </c>
      <c r="G5232" t="s">
        <v>97</v>
      </c>
      <c r="H5232">
        <v>5424</v>
      </c>
      <c r="I5232" t="s">
        <v>75</v>
      </c>
      <c r="J5232">
        <f>VLOOKUP(I5232,Key!$A$1:$C$73,2,FALSE)</f>
        <v>43.060296999999998</v>
      </c>
      <c r="K5232">
        <f>VLOOKUP(I5232,Key!$A$1:$C$73,3,FALSE)</f>
        <v>-87.913150000000002</v>
      </c>
      <c r="L5232" t="s">
        <v>76</v>
      </c>
      <c r="M5232">
        <f>VLOOKUP(L5232,Key!$A$1:$C$73,2,FALSE)</f>
        <v>43.02948</v>
      </c>
      <c r="N5232">
        <f>VLOOKUP(L5232,Key!$A$1:$C$73,3,FALSE)</f>
        <v>-87.912819999999996</v>
      </c>
      <c r="O5232">
        <v>17</v>
      </c>
      <c r="P5232">
        <v>2</v>
      </c>
      <c r="Q5232">
        <v>2.6</v>
      </c>
      <c r="R5232">
        <v>2.4</v>
      </c>
      <c r="S5232">
        <v>102</v>
      </c>
      <c r="T5232">
        <f t="shared" si="729"/>
        <v>-1</v>
      </c>
      <c r="U5232" s="1">
        <v>42840</v>
      </c>
      <c r="V5232" s="13">
        <f t="shared" si="730"/>
        <v>42826</v>
      </c>
      <c r="W5232" s="14">
        <f t="shared" si="731"/>
        <v>42840</v>
      </c>
      <c r="X5232" s="1" t="str">
        <f t="shared" si="732"/>
        <v>Saturday</v>
      </c>
      <c r="Y5232" s="2">
        <v>0.54043981481481485</v>
      </c>
      <c r="Z5232" s="2">
        <f t="shared" si="733"/>
        <v>0.54166666666666663</v>
      </c>
      <c r="AA5232">
        <f>1</f>
        <v>1</v>
      </c>
      <c r="AB5232" s="1">
        <v>42840</v>
      </c>
      <c r="AC5232" s="13">
        <f t="shared" si="734"/>
        <v>42826</v>
      </c>
      <c r="AD5232" s="14">
        <f t="shared" si="735"/>
        <v>42840</v>
      </c>
      <c r="AE5232" s="1" t="str">
        <f t="shared" si="736"/>
        <v>Saturday</v>
      </c>
      <c r="AF5232" s="2">
        <v>0.5526388888888889</v>
      </c>
      <c r="AG5232" s="2">
        <f t="shared" si="737"/>
        <v>0.54166666666666663</v>
      </c>
      <c r="AH5232" t="s">
        <v>23</v>
      </c>
    </row>
    <row r="5233" spans="1:34" x14ac:dyDescent="0.25">
      <c r="A5233">
        <v>531439</v>
      </c>
      <c r="B5233" t="s">
        <v>29</v>
      </c>
      <c r="C5233" t="s">
        <v>47</v>
      </c>
      <c r="D5233" t="s">
        <v>31</v>
      </c>
      <c r="E5233">
        <v>53208</v>
      </c>
      <c r="F5233" t="s">
        <v>20</v>
      </c>
      <c r="G5233" t="s">
        <v>32</v>
      </c>
      <c r="H5233">
        <v>5502</v>
      </c>
      <c r="I5233" t="s">
        <v>39</v>
      </c>
      <c r="J5233">
        <f>VLOOKUP(I5233,Key!$A$1:$C$73,2,FALSE)</f>
        <v>43.031480000000002</v>
      </c>
      <c r="K5233">
        <f>VLOOKUP(I5233,Key!$A$1:$C$73,3,FALSE)</f>
        <v>-87.908169999999998</v>
      </c>
      <c r="L5233" t="s">
        <v>69</v>
      </c>
      <c r="M5233">
        <f>VLOOKUP(L5233,Key!$A$1:$C$73,2,FALSE)</f>
        <v>43.024340000000002</v>
      </c>
      <c r="N5233">
        <f>VLOOKUP(L5233,Key!$A$1:$C$73,3,FALSE)</f>
        <v>-87.916753</v>
      </c>
      <c r="O5233">
        <v>6</v>
      </c>
      <c r="P5233">
        <v>0</v>
      </c>
      <c r="Q5233">
        <v>0.9</v>
      </c>
      <c r="R5233">
        <v>0.9</v>
      </c>
      <c r="S5233">
        <v>36</v>
      </c>
      <c r="T5233">
        <f t="shared" si="729"/>
        <v>-1</v>
      </c>
      <c r="U5233" s="1">
        <v>42840</v>
      </c>
      <c r="V5233" s="13">
        <f t="shared" si="730"/>
        <v>42826</v>
      </c>
      <c r="W5233" s="14">
        <f t="shared" si="731"/>
        <v>42840</v>
      </c>
      <c r="X5233" s="1" t="str">
        <f t="shared" si="732"/>
        <v>Saturday</v>
      </c>
      <c r="Y5233" s="2">
        <v>0.59305555555555556</v>
      </c>
      <c r="Z5233" s="2">
        <f t="shared" si="733"/>
        <v>0.58333333333333326</v>
      </c>
      <c r="AA5233">
        <f>1</f>
        <v>1</v>
      </c>
      <c r="AB5233" s="1">
        <v>42840</v>
      </c>
      <c r="AC5233" s="13">
        <f t="shared" si="734"/>
        <v>42826</v>
      </c>
      <c r="AD5233" s="14">
        <f t="shared" si="735"/>
        <v>42840</v>
      </c>
      <c r="AE5233" s="1" t="str">
        <f t="shared" si="736"/>
        <v>Saturday</v>
      </c>
      <c r="AF5233" s="2">
        <v>0.59783564814814816</v>
      </c>
      <c r="AG5233" s="2">
        <f t="shared" si="737"/>
        <v>0.58333333333333326</v>
      </c>
      <c r="AH5233" t="s">
        <v>23</v>
      </c>
    </row>
    <row r="5234" spans="1:34" x14ac:dyDescent="0.25">
      <c r="A5234">
        <v>1472112</v>
      </c>
      <c r="B5234" t="s">
        <v>29</v>
      </c>
      <c r="C5234" t="s">
        <v>47</v>
      </c>
      <c r="D5234" t="s">
        <v>31</v>
      </c>
      <c r="E5234">
        <v>53202</v>
      </c>
      <c r="F5234" t="s">
        <v>20</v>
      </c>
      <c r="G5234" t="s">
        <v>32</v>
      </c>
      <c r="H5234">
        <v>35</v>
      </c>
      <c r="I5234" t="s">
        <v>28</v>
      </c>
      <c r="J5234">
        <f>VLOOKUP(I5234,Key!$A$1:$C$73,2,FALSE)</f>
        <v>43.038580000000003</v>
      </c>
      <c r="K5234">
        <f>VLOOKUP(I5234,Key!$A$1:$C$73,3,FALSE)</f>
        <v>-87.90934</v>
      </c>
      <c r="L5234" t="s">
        <v>85</v>
      </c>
      <c r="M5234">
        <f>VLOOKUP(L5234,Key!$A$1:$C$73,2,FALSE)</f>
        <v>43.053040000000003</v>
      </c>
      <c r="N5234">
        <f>VLOOKUP(L5234,Key!$A$1:$C$73,3,FALSE)</f>
        <v>-87.897660000000002</v>
      </c>
      <c r="O5234">
        <v>28</v>
      </c>
      <c r="P5234">
        <v>0</v>
      </c>
      <c r="Q5234">
        <v>4.2</v>
      </c>
      <c r="R5234">
        <v>4</v>
      </c>
      <c r="S5234">
        <v>168</v>
      </c>
      <c r="T5234">
        <f t="shared" si="729"/>
        <v>-1</v>
      </c>
      <c r="U5234" s="1">
        <v>42840</v>
      </c>
      <c r="V5234" s="13">
        <f t="shared" si="730"/>
        <v>42826</v>
      </c>
      <c r="W5234" s="14">
        <f t="shared" si="731"/>
        <v>42840</v>
      </c>
      <c r="X5234" s="1" t="str">
        <f t="shared" si="732"/>
        <v>Saturday</v>
      </c>
      <c r="Y5234" s="2">
        <v>0.59697916666666673</v>
      </c>
      <c r="Z5234" s="2">
        <f t="shared" si="733"/>
        <v>0.58333333333333326</v>
      </c>
      <c r="AA5234">
        <f>1</f>
        <v>1</v>
      </c>
      <c r="AB5234" s="1">
        <v>42840</v>
      </c>
      <c r="AC5234" s="13">
        <f t="shared" si="734"/>
        <v>42826</v>
      </c>
      <c r="AD5234" s="14">
        <f t="shared" si="735"/>
        <v>42840</v>
      </c>
      <c r="AE5234" s="1" t="str">
        <f t="shared" si="736"/>
        <v>Saturday</v>
      </c>
      <c r="AF5234" s="2">
        <v>0.61609953703703701</v>
      </c>
      <c r="AG5234" s="2">
        <f t="shared" si="737"/>
        <v>0.625</v>
      </c>
      <c r="AH5234" t="s">
        <v>23</v>
      </c>
    </row>
    <row r="5235" spans="1:34" x14ac:dyDescent="0.25">
      <c r="A5235">
        <v>1004775</v>
      </c>
      <c r="B5235" t="s">
        <v>29</v>
      </c>
      <c r="C5235" t="s">
        <v>47</v>
      </c>
      <c r="D5235" t="s">
        <v>31</v>
      </c>
      <c r="E5235">
        <v>53202</v>
      </c>
      <c r="F5235" t="s">
        <v>20</v>
      </c>
      <c r="G5235" t="s">
        <v>32</v>
      </c>
      <c r="H5235">
        <v>342</v>
      </c>
      <c r="I5235" t="s">
        <v>77</v>
      </c>
      <c r="J5235">
        <f>VLOOKUP(I5235,Key!$A$1:$C$73,2,FALSE)</f>
        <v>43.036900000000003</v>
      </c>
      <c r="K5235">
        <f>VLOOKUP(I5235,Key!$A$1:$C$73,3,FALSE)</f>
        <v>-87.89667</v>
      </c>
      <c r="L5235" t="s">
        <v>56</v>
      </c>
      <c r="M5235">
        <f>VLOOKUP(L5235,Key!$A$1:$C$73,2,FALSE)</f>
        <v>43.004728999999998</v>
      </c>
      <c r="N5235">
        <f>VLOOKUP(L5235,Key!$A$1:$C$73,3,FALSE)</f>
        <v>-87.905463999999995</v>
      </c>
      <c r="O5235">
        <v>46</v>
      </c>
      <c r="P5235">
        <v>0</v>
      </c>
      <c r="Q5235">
        <v>6.9</v>
      </c>
      <c r="R5235">
        <v>6.6</v>
      </c>
      <c r="S5235">
        <v>276</v>
      </c>
      <c r="T5235">
        <f t="shared" si="729"/>
        <v>-1</v>
      </c>
      <c r="U5235" s="1">
        <v>42840</v>
      </c>
      <c r="V5235" s="13">
        <f t="shared" si="730"/>
        <v>42826</v>
      </c>
      <c r="W5235" s="14">
        <f t="shared" si="731"/>
        <v>42840</v>
      </c>
      <c r="X5235" s="1" t="str">
        <f t="shared" si="732"/>
        <v>Saturday</v>
      </c>
      <c r="Y5235" s="2">
        <v>0.63401620370370371</v>
      </c>
      <c r="Z5235" s="2">
        <f t="shared" si="733"/>
        <v>0.625</v>
      </c>
      <c r="AA5235">
        <f>1</f>
        <v>1</v>
      </c>
      <c r="AB5235" s="1">
        <v>42840</v>
      </c>
      <c r="AC5235" s="13">
        <f t="shared" si="734"/>
        <v>42826</v>
      </c>
      <c r="AD5235" s="14">
        <f t="shared" si="735"/>
        <v>42840</v>
      </c>
      <c r="AE5235" s="1" t="str">
        <f t="shared" si="736"/>
        <v>Saturday</v>
      </c>
      <c r="AF5235" s="2">
        <v>0.66540509259259262</v>
      </c>
      <c r="AG5235" s="2">
        <f t="shared" si="737"/>
        <v>0.66666666666666663</v>
      </c>
      <c r="AH5235" t="s">
        <v>23</v>
      </c>
    </row>
    <row r="5236" spans="1:34" x14ac:dyDescent="0.25">
      <c r="A5236">
        <v>1017964</v>
      </c>
      <c r="B5236" t="s">
        <v>29</v>
      </c>
      <c r="C5236" t="s">
        <v>47</v>
      </c>
      <c r="D5236" t="s">
        <v>31</v>
      </c>
      <c r="E5236">
        <v>53202</v>
      </c>
      <c r="F5236" t="s">
        <v>20</v>
      </c>
      <c r="G5236" t="s">
        <v>32</v>
      </c>
      <c r="H5236">
        <v>190</v>
      </c>
      <c r="I5236" t="s">
        <v>77</v>
      </c>
      <c r="J5236">
        <f>VLOOKUP(I5236,Key!$A$1:$C$73,2,FALSE)</f>
        <v>43.036900000000003</v>
      </c>
      <c r="K5236">
        <f>VLOOKUP(I5236,Key!$A$1:$C$73,3,FALSE)</f>
        <v>-87.89667</v>
      </c>
      <c r="L5236" t="s">
        <v>22</v>
      </c>
      <c r="M5236">
        <f>VLOOKUP(L5236,Key!$A$1:$C$73,2,FALSE)</f>
        <v>43.058619999999998</v>
      </c>
      <c r="N5236">
        <f>VLOOKUP(L5236,Key!$A$1:$C$73,3,FALSE)</f>
        <v>-87.885319999999993</v>
      </c>
      <c r="O5236">
        <v>18</v>
      </c>
      <c r="P5236">
        <v>0</v>
      </c>
      <c r="Q5236">
        <v>2.7</v>
      </c>
      <c r="R5236">
        <v>2.6</v>
      </c>
      <c r="S5236">
        <v>108</v>
      </c>
      <c r="T5236">
        <f t="shared" si="729"/>
        <v>-1</v>
      </c>
      <c r="U5236" s="1">
        <v>42843</v>
      </c>
      <c r="V5236" s="13">
        <f t="shared" si="730"/>
        <v>42826</v>
      </c>
      <c r="W5236" s="14">
        <f t="shared" si="731"/>
        <v>42843</v>
      </c>
      <c r="X5236" s="1" t="str">
        <f t="shared" si="732"/>
        <v>Tuesday</v>
      </c>
      <c r="Y5236" s="2">
        <v>0.71871527777777777</v>
      </c>
      <c r="Z5236" s="2">
        <f t="shared" si="733"/>
        <v>0.70833333333333326</v>
      </c>
      <c r="AA5236">
        <f>1</f>
        <v>1</v>
      </c>
      <c r="AB5236" s="1">
        <v>42843</v>
      </c>
      <c r="AC5236" s="13">
        <f t="shared" si="734"/>
        <v>42826</v>
      </c>
      <c r="AD5236" s="14">
        <f t="shared" si="735"/>
        <v>42843</v>
      </c>
      <c r="AE5236" s="1" t="str">
        <f t="shared" si="736"/>
        <v>Tuesday</v>
      </c>
      <c r="AF5236" s="2">
        <v>0.73097222222222225</v>
      </c>
      <c r="AG5236" s="2">
        <f t="shared" si="737"/>
        <v>0.75</v>
      </c>
      <c r="AH5236" t="s">
        <v>23</v>
      </c>
    </row>
    <row r="5237" spans="1:34" x14ac:dyDescent="0.25">
      <c r="A5237">
        <v>1471471</v>
      </c>
      <c r="B5237" t="s">
        <v>29</v>
      </c>
      <c r="C5237" t="s">
        <v>47</v>
      </c>
      <c r="D5237" t="s">
        <v>31</v>
      </c>
      <c r="E5237">
        <v>53211</v>
      </c>
      <c r="F5237" t="s">
        <v>20</v>
      </c>
      <c r="G5237" t="s">
        <v>32</v>
      </c>
      <c r="H5237">
        <v>48</v>
      </c>
      <c r="I5237" t="s">
        <v>61</v>
      </c>
      <c r="J5237">
        <f>VLOOKUP(I5237,Key!$A$1:$C$73,2,FALSE)</f>
        <v>43.060786</v>
      </c>
      <c r="K5237">
        <f>VLOOKUP(I5237,Key!$A$1:$C$73,3,FALSE)</f>
        <v>-87.883825999999999</v>
      </c>
      <c r="L5237" t="s">
        <v>22</v>
      </c>
      <c r="M5237">
        <f>VLOOKUP(L5237,Key!$A$1:$C$73,2,FALSE)</f>
        <v>43.058619999999998</v>
      </c>
      <c r="N5237">
        <f>VLOOKUP(L5237,Key!$A$1:$C$73,3,FALSE)</f>
        <v>-87.885319999999993</v>
      </c>
      <c r="O5237">
        <v>2</v>
      </c>
      <c r="P5237">
        <v>0</v>
      </c>
      <c r="Q5237">
        <v>0.3</v>
      </c>
      <c r="R5237">
        <v>0.3</v>
      </c>
      <c r="S5237">
        <v>12</v>
      </c>
      <c r="T5237">
        <f t="shared" si="729"/>
        <v>-1</v>
      </c>
      <c r="U5237" s="1">
        <v>42843</v>
      </c>
      <c r="V5237" s="13">
        <f t="shared" si="730"/>
        <v>42826</v>
      </c>
      <c r="W5237" s="14">
        <f t="shared" si="731"/>
        <v>42843</v>
      </c>
      <c r="X5237" s="1" t="str">
        <f t="shared" si="732"/>
        <v>Tuesday</v>
      </c>
      <c r="Y5237" s="2">
        <v>0.75932870370370376</v>
      </c>
      <c r="Z5237" s="2">
        <f t="shared" si="733"/>
        <v>0.75</v>
      </c>
      <c r="AA5237">
        <f>1</f>
        <v>1</v>
      </c>
      <c r="AB5237" s="1">
        <v>42843</v>
      </c>
      <c r="AC5237" s="13">
        <f t="shared" si="734"/>
        <v>42826</v>
      </c>
      <c r="AD5237" s="14">
        <f t="shared" si="735"/>
        <v>42843</v>
      </c>
      <c r="AE5237" s="1" t="str">
        <f t="shared" si="736"/>
        <v>Tuesday</v>
      </c>
      <c r="AF5237" s="2">
        <v>0.760625</v>
      </c>
      <c r="AG5237" s="2">
        <f t="shared" si="737"/>
        <v>0.75</v>
      </c>
      <c r="AH5237" t="s">
        <v>23</v>
      </c>
    </row>
    <row r="5238" spans="1:34" x14ac:dyDescent="0.25">
      <c r="A5238">
        <v>1250036</v>
      </c>
      <c r="B5238" t="s">
        <v>29</v>
      </c>
      <c r="C5238" t="s">
        <v>174</v>
      </c>
      <c r="D5238" t="s">
        <v>31</v>
      </c>
      <c r="E5238">
        <v>53151</v>
      </c>
      <c r="F5238" t="s">
        <v>20</v>
      </c>
      <c r="G5238" t="s">
        <v>99</v>
      </c>
      <c r="H5238">
        <v>5479</v>
      </c>
      <c r="I5238" t="s">
        <v>24</v>
      </c>
      <c r="J5238">
        <f>VLOOKUP(I5238,Key!$A$1:$C$73,2,FALSE)</f>
        <v>43.074655999999997</v>
      </c>
      <c r="K5238">
        <f>VLOOKUP(I5238,Key!$A$1:$C$73,3,FALSE)</f>
        <v>-87.889011999999994</v>
      </c>
      <c r="L5238" t="s">
        <v>66</v>
      </c>
      <c r="M5238">
        <f>VLOOKUP(L5238,Key!$A$1:$C$73,2,FALSE)</f>
        <v>43.078530000000001</v>
      </c>
      <c r="N5238">
        <f>VLOOKUP(L5238,Key!$A$1:$C$73,3,FALSE)</f>
        <v>-87.882620000000003</v>
      </c>
      <c r="O5238">
        <v>7</v>
      </c>
      <c r="P5238">
        <v>0</v>
      </c>
      <c r="Q5238">
        <v>1.1000000000000001</v>
      </c>
      <c r="R5238">
        <v>1</v>
      </c>
      <c r="S5238">
        <v>42</v>
      </c>
      <c r="T5238">
        <f t="shared" si="729"/>
        <v>-1</v>
      </c>
      <c r="U5238" s="1">
        <v>42843</v>
      </c>
      <c r="V5238" s="13">
        <f t="shared" si="730"/>
        <v>42826</v>
      </c>
      <c r="W5238" s="14">
        <f t="shared" si="731"/>
        <v>42843</v>
      </c>
      <c r="X5238" s="1" t="str">
        <f t="shared" si="732"/>
        <v>Tuesday</v>
      </c>
      <c r="Y5238" s="2">
        <v>0.77108796296296289</v>
      </c>
      <c r="Z5238" s="2">
        <f t="shared" si="733"/>
        <v>0.79166666666666663</v>
      </c>
      <c r="AA5238">
        <f>1</f>
        <v>1</v>
      </c>
      <c r="AB5238" s="1">
        <v>42843</v>
      </c>
      <c r="AC5238" s="13">
        <f t="shared" si="734"/>
        <v>42826</v>
      </c>
      <c r="AD5238" s="14">
        <f t="shared" si="735"/>
        <v>42843</v>
      </c>
      <c r="AE5238" s="1" t="str">
        <f t="shared" si="736"/>
        <v>Tuesday</v>
      </c>
      <c r="AF5238" s="2">
        <v>0.77637731481481476</v>
      </c>
      <c r="AG5238" s="2">
        <f t="shared" si="737"/>
        <v>0.79166666666666663</v>
      </c>
      <c r="AH5238" t="s">
        <v>23</v>
      </c>
    </row>
    <row r="5239" spans="1:34" x14ac:dyDescent="0.25">
      <c r="A5239">
        <v>1397103</v>
      </c>
      <c r="B5239" t="s">
        <v>29</v>
      </c>
      <c r="C5239" t="s">
        <v>47</v>
      </c>
      <c r="D5239" t="s">
        <v>31</v>
      </c>
      <c r="E5239">
        <v>53211</v>
      </c>
      <c r="F5239" t="s">
        <v>20</v>
      </c>
      <c r="G5239" t="s">
        <v>32</v>
      </c>
      <c r="H5239">
        <v>11125</v>
      </c>
      <c r="I5239" t="s">
        <v>21</v>
      </c>
      <c r="J5239">
        <f>VLOOKUP(I5239,Key!$A$1:$C$73,2,FALSE)</f>
        <v>43.074890000000003</v>
      </c>
      <c r="K5239">
        <f>VLOOKUP(I5239,Key!$A$1:$C$73,3,FALSE)</f>
        <v>-87.882810000000006</v>
      </c>
      <c r="L5239" t="s">
        <v>63</v>
      </c>
      <c r="M5239">
        <f>VLOOKUP(L5239,Key!$A$1:$C$73,2,FALSE)</f>
        <v>43.066893999999998</v>
      </c>
      <c r="N5239">
        <f>VLOOKUP(L5239,Key!$A$1:$C$73,3,FALSE)</f>
        <v>-87.877936000000005</v>
      </c>
      <c r="O5239">
        <v>5</v>
      </c>
      <c r="P5239">
        <v>0</v>
      </c>
      <c r="Q5239">
        <v>0.8</v>
      </c>
      <c r="R5239">
        <v>0.7</v>
      </c>
      <c r="S5239">
        <v>30</v>
      </c>
      <c r="T5239">
        <f t="shared" si="729"/>
        <v>-1</v>
      </c>
      <c r="U5239" s="1">
        <v>42843</v>
      </c>
      <c r="V5239" s="13">
        <f t="shared" si="730"/>
        <v>42826</v>
      </c>
      <c r="W5239" s="14">
        <f t="shared" si="731"/>
        <v>42843</v>
      </c>
      <c r="X5239" s="1" t="str">
        <f t="shared" si="732"/>
        <v>Tuesday</v>
      </c>
      <c r="Y5239" s="2">
        <v>0.7755671296296297</v>
      </c>
      <c r="Z5239" s="2">
        <f t="shared" si="733"/>
        <v>0.79166666666666663</v>
      </c>
      <c r="AA5239">
        <f>1</f>
        <v>1</v>
      </c>
      <c r="AB5239" s="1">
        <v>42843</v>
      </c>
      <c r="AC5239" s="13">
        <f t="shared" si="734"/>
        <v>42826</v>
      </c>
      <c r="AD5239" s="14">
        <f t="shared" si="735"/>
        <v>42843</v>
      </c>
      <c r="AE5239" s="1" t="str">
        <f t="shared" si="736"/>
        <v>Tuesday</v>
      </c>
      <c r="AF5239" s="2">
        <v>0.77908564814814818</v>
      </c>
      <c r="AG5239" s="2">
        <f t="shared" si="737"/>
        <v>0.79166666666666663</v>
      </c>
      <c r="AH5239" t="s">
        <v>23</v>
      </c>
    </row>
    <row r="5240" spans="1:34" x14ac:dyDescent="0.25">
      <c r="A5240">
        <v>1528517</v>
      </c>
      <c r="B5240" t="s">
        <v>29</v>
      </c>
      <c r="C5240" t="s">
        <v>184</v>
      </c>
      <c r="D5240" t="s">
        <v>31</v>
      </c>
      <c r="E5240">
        <v>53044</v>
      </c>
      <c r="F5240" t="s">
        <v>20</v>
      </c>
      <c r="G5240" t="s">
        <v>97</v>
      </c>
      <c r="H5240">
        <v>5425</v>
      </c>
      <c r="I5240" t="s">
        <v>21</v>
      </c>
      <c r="J5240">
        <f>VLOOKUP(I5240,Key!$A$1:$C$73,2,FALSE)</f>
        <v>43.074890000000003</v>
      </c>
      <c r="K5240">
        <f>VLOOKUP(I5240,Key!$A$1:$C$73,3,FALSE)</f>
        <v>-87.882810000000006</v>
      </c>
      <c r="L5240" t="s">
        <v>89</v>
      </c>
      <c r="M5240">
        <f>VLOOKUP(L5240,Key!$A$1:$C$73,2,FALSE)</f>
        <v>43.060155999999999</v>
      </c>
      <c r="N5240">
        <f>VLOOKUP(L5240,Key!$A$1:$C$73,3,FALSE)</f>
        <v>-87.881258000000003</v>
      </c>
      <c r="O5240">
        <v>38</v>
      </c>
      <c r="P5240">
        <v>4</v>
      </c>
      <c r="Q5240">
        <v>5.7</v>
      </c>
      <c r="R5240">
        <v>5.4</v>
      </c>
      <c r="S5240">
        <v>228</v>
      </c>
      <c r="T5240">
        <f t="shared" si="729"/>
        <v>-1</v>
      </c>
      <c r="U5240" s="1">
        <v>42843</v>
      </c>
      <c r="V5240" s="13">
        <f t="shared" si="730"/>
        <v>42826</v>
      </c>
      <c r="W5240" s="14">
        <f t="shared" si="731"/>
        <v>42843</v>
      </c>
      <c r="X5240" s="1" t="str">
        <f t="shared" si="732"/>
        <v>Tuesday</v>
      </c>
      <c r="Y5240" s="2">
        <v>0.80122685185185183</v>
      </c>
      <c r="Z5240" s="2">
        <f t="shared" si="733"/>
        <v>0.79166666666666663</v>
      </c>
      <c r="AA5240">
        <f>1</f>
        <v>1</v>
      </c>
      <c r="AB5240" s="1">
        <v>42843</v>
      </c>
      <c r="AC5240" s="13">
        <f t="shared" si="734"/>
        <v>42826</v>
      </c>
      <c r="AD5240" s="14">
        <f t="shared" si="735"/>
        <v>42843</v>
      </c>
      <c r="AE5240" s="1" t="str">
        <f t="shared" si="736"/>
        <v>Tuesday</v>
      </c>
      <c r="AF5240" s="2">
        <v>0.8273032407407408</v>
      </c>
      <c r="AG5240" s="2">
        <f t="shared" si="737"/>
        <v>0.83333333333333326</v>
      </c>
      <c r="AH5240" t="s">
        <v>23</v>
      </c>
    </row>
    <row r="5241" spans="1:34" x14ac:dyDescent="0.25">
      <c r="A5241">
        <v>1249129</v>
      </c>
      <c r="B5241" t="s">
        <v>29</v>
      </c>
      <c r="C5241" t="s">
        <v>114</v>
      </c>
      <c r="D5241" t="s">
        <v>31</v>
      </c>
      <c r="E5241">
        <v>54915</v>
      </c>
      <c r="F5241" t="s">
        <v>20</v>
      </c>
      <c r="G5241" t="s">
        <v>99</v>
      </c>
      <c r="H5241">
        <v>27</v>
      </c>
      <c r="I5241" t="s">
        <v>80</v>
      </c>
      <c r="J5241">
        <f>VLOOKUP(I5241,Key!$A$1:$C$73,2,FALSE)</f>
        <v>43.060250000000003</v>
      </c>
      <c r="K5241">
        <f>VLOOKUP(I5241,Key!$A$1:$C$73,3,FALSE)</f>
        <v>-87.892169999999993</v>
      </c>
      <c r="L5241" t="s">
        <v>61</v>
      </c>
      <c r="M5241">
        <f>VLOOKUP(L5241,Key!$A$1:$C$73,2,FALSE)</f>
        <v>43.060786</v>
      </c>
      <c r="N5241">
        <f>VLOOKUP(L5241,Key!$A$1:$C$73,3,FALSE)</f>
        <v>-87.883825999999999</v>
      </c>
      <c r="O5241">
        <v>5</v>
      </c>
      <c r="P5241">
        <v>0</v>
      </c>
      <c r="Q5241">
        <v>0.8</v>
      </c>
      <c r="R5241">
        <v>0.7</v>
      </c>
      <c r="S5241">
        <v>30</v>
      </c>
      <c r="T5241">
        <f t="shared" si="729"/>
        <v>-1</v>
      </c>
      <c r="U5241" s="1">
        <v>42843</v>
      </c>
      <c r="V5241" s="13">
        <f t="shared" si="730"/>
        <v>42826</v>
      </c>
      <c r="W5241" s="14">
        <f t="shared" si="731"/>
        <v>42843</v>
      </c>
      <c r="X5241" s="1" t="str">
        <f t="shared" si="732"/>
        <v>Tuesday</v>
      </c>
      <c r="Y5241" s="2">
        <v>0.8393518518518519</v>
      </c>
      <c r="Z5241" s="2">
        <f t="shared" si="733"/>
        <v>0.83333333333333326</v>
      </c>
      <c r="AA5241">
        <f>1</f>
        <v>1</v>
      </c>
      <c r="AB5241" s="1">
        <v>42843</v>
      </c>
      <c r="AC5241" s="13">
        <f t="shared" si="734"/>
        <v>42826</v>
      </c>
      <c r="AD5241" s="14">
        <f t="shared" si="735"/>
        <v>42843</v>
      </c>
      <c r="AE5241" s="1" t="str">
        <f t="shared" si="736"/>
        <v>Tuesday</v>
      </c>
      <c r="AF5241" s="2">
        <v>0.84273148148148147</v>
      </c>
      <c r="AG5241" s="2">
        <f t="shared" si="737"/>
        <v>0.83333333333333326</v>
      </c>
      <c r="AH5241" t="s">
        <v>23</v>
      </c>
    </row>
    <row r="5242" spans="1:34" x14ac:dyDescent="0.25">
      <c r="A5242">
        <v>1400126</v>
      </c>
      <c r="B5242" t="s">
        <v>29</v>
      </c>
      <c r="C5242" t="s">
        <v>47</v>
      </c>
      <c r="D5242" t="s">
        <v>31</v>
      </c>
      <c r="E5242">
        <v>53211</v>
      </c>
      <c r="F5242" t="s">
        <v>20</v>
      </c>
      <c r="G5242" t="s">
        <v>32</v>
      </c>
      <c r="H5242">
        <v>143</v>
      </c>
      <c r="I5242" t="s">
        <v>80</v>
      </c>
      <c r="J5242">
        <f>VLOOKUP(I5242,Key!$A$1:$C$73,2,FALSE)</f>
        <v>43.060250000000003</v>
      </c>
      <c r="K5242">
        <f>VLOOKUP(I5242,Key!$A$1:$C$73,3,FALSE)</f>
        <v>-87.892169999999993</v>
      </c>
      <c r="L5242" t="s">
        <v>63</v>
      </c>
      <c r="M5242">
        <f>VLOOKUP(L5242,Key!$A$1:$C$73,2,FALSE)</f>
        <v>43.066893999999998</v>
      </c>
      <c r="N5242">
        <f>VLOOKUP(L5242,Key!$A$1:$C$73,3,FALSE)</f>
        <v>-87.877936000000005</v>
      </c>
      <c r="O5242">
        <v>9</v>
      </c>
      <c r="P5242">
        <v>0</v>
      </c>
      <c r="Q5242">
        <v>1.4</v>
      </c>
      <c r="R5242">
        <v>1.3</v>
      </c>
      <c r="S5242">
        <v>54</v>
      </c>
      <c r="T5242">
        <f t="shared" si="729"/>
        <v>-1</v>
      </c>
      <c r="U5242" s="1">
        <v>42843</v>
      </c>
      <c r="V5242" s="13">
        <f t="shared" si="730"/>
        <v>42826</v>
      </c>
      <c r="W5242" s="14">
        <f t="shared" si="731"/>
        <v>42843</v>
      </c>
      <c r="X5242" s="1" t="str">
        <f t="shared" si="732"/>
        <v>Tuesday</v>
      </c>
      <c r="Y5242" s="2">
        <v>0.93747685185185192</v>
      </c>
      <c r="Z5242" s="2">
        <f t="shared" si="733"/>
        <v>0.91666666666666663</v>
      </c>
      <c r="AA5242">
        <f>1</f>
        <v>1</v>
      </c>
      <c r="AB5242" s="1">
        <v>42843</v>
      </c>
      <c r="AC5242" s="13">
        <f t="shared" si="734"/>
        <v>42826</v>
      </c>
      <c r="AD5242" s="14">
        <f t="shared" si="735"/>
        <v>42843</v>
      </c>
      <c r="AE5242" s="1" t="str">
        <f t="shared" si="736"/>
        <v>Tuesday</v>
      </c>
      <c r="AF5242" s="2">
        <v>0.94343749999999993</v>
      </c>
      <c r="AG5242" s="2">
        <f t="shared" si="737"/>
        <v>0.95833333333333326</v>
      </c>
      <c r="AH5242" t="s">
        <v>23</v>
      </c>
    </row>
    <row r="5243" spans="1:34" x14ac:dyDescent="0.25">
      <c r="A5243">
        <v>1518070</v>
      </c>
      <c r="B5243" t="s">
        <v>29</v>
      </c>
      <c r="C5243" t="s">
        <v>47</v>
      </c>
      <c r="D5243" t="s">
        <v>31</v>
      </c>
      <c r="E5243">
        <v>53211</v>
      </c>
      <c r="F5243" t="s">
        <v>20</v>
      </c>
      <c r="G5243" t="s">
        <v>50</v>
      </c>
      <c r="H5243">
        <v>11075</v>
      </c>
      <c r="I5243" t="s">
        <v>64</v>
      </c>
      <c r="J5243">
        <f>VLOOKUP(I5243,Key!$A$1:$C$73,2,FALSE)</f>
        <v>43.069021999999997</v>
      </c>
      <c r="K5243">
        <f>VLOOKUP(I5243,Key!$A$1:$C$73,3,FALSE)</f>
        <v>-87.887940999999998</v>
      </c>
      <c r="L5243" t="s">
        <v>86</v>
      </c>
      <c r="M5243">
        <f>VLOOKUP(L5243,Key!$A$1:$C$73,2,FALSE)</f>
        <v>43.052549999999997</v>
      </c>
      <c r="N5243">
        <f>VLOOKUP(L5243,Key!$A$1:$C$73,3,FALSE)</f>
        <v>-87.909329999999997</v>
      </c>
      <c r="O5243">
        <v>11</v>
      </c>
      <c r="P5243">
        <v>0</v>
      </c>
      <c r="Q5243">
        <v>1.7</v>
      </c>
      <c r="R5243">
        <v>1.6</v>
      </c>
      <c r="S5243">
        <v>66</v>
      </c>
      <c r="T5243">
        <f t="shared" si="729"/>
        <v>-1</v>
      </c>
      <c r="U5243" s="1">
        <v>42844</v>
      </c>
      <c r="V5243" s="13">
        <f t="shared" si="730"/>
        <v>42826</v>
      </c>
      <c r="W5243" s="14">
        <f t="shared" si="731"/>
        <v>42844</v>
      </c>
      <c r="X5243" s="1" t="str">
        <f t="shared" si="732"/>
        <v>Wednesday</v>
      </c>
      <c r="Y5243" s="2">
        <v>0.35221064814814818</v>
      </c>
      <c r="Z5243" s="2">
        <f t="shared" si="733"/>
        <v>0.33333333333333331</v>
      </c>
      <c r="AA5243">
        <f>1</f>
        <v>1</v>
      </c>
      <c r="AB5243" s="1">
        <v>42844</v>
      </c>
      <c r="AC5243" s="13">
        <f t="shared" si="734"/>
        <v>42826</v>
      </c>
      <c r="AD5243" s="14">
        <f t="shared" si="735"/>
        <v>42844</v>
      </c>
      <c r="AE5243" s="1" t="str">
        <f t="shared" si="736"/>
        <v>Wednesday</v>
      </c>
      <c r="AF5243" s="2">
        <v>0.35984953703703698</v>
      </c>
      <c r="AG5243" s="2">
        <f t="shared" si="737"/>
        <v>0.375</v>
      </c>
      <c r="AH5243" t="s">
        <v>23</v>
      </c>
    </row>
    <row r="5244" spans="1:34" x14ac:dyDescent="0.25">
      <c r="A5244">
        <v>1489319</v>
      </c>
      <c r="B5244" t="s">
        <v>29</v>
      </c>
      <c r="C5244" t="s">
        <v>137</v>
      </c>
      <c r="D5244" t="s">
        <v>31</v>
      </c>
      <c r="E5244">
        <v>53045</v>
      </c>
      <c r="F5244" t="s">
        <v>20</v>
      </c>
      <c r="G5244" t="s">
        <v>32</v>
      </c>
      <c r="H5244">
        <v>25</v>
      </c>
      <c r="I5244" t="s">
        <v>61</v>
      </c>
      <c r="J5244">
        <f>VLOOKUP(I5244,Key!$A$1:$C$73,2,FALSE)</f>
        <v>43.060786</v>
      </c>
      <c r="K5244">
        <f>VLOOKUP(I5244,Key!$A$1:$C$73,3,FALSE)</f>
        <v>-87.883825999999999</v>
      </c>
      <c r="L5244" t="s">
        <v>65</v>
      </c>
      <c r="M5244">
        <f>VLOOKUP(L5244,Key!$A$1:$C$73,2,FALSE)</f>
        <v>43.077359999999999</v>
      </c>
      <c r="N5244">
        <f>VLOOKUP(L5244,Key!$A$1:$C$73,3,FALSE)</f>
        <v>-87.880769999999998</v>
      </c>
      <c r="O5244">
        <v>9</v>
      </c>
      <c r="P5244">
        <v>0</v>
      </c>
      <c r="Q5244">
        <v>1.4</v>
      </c>
      <c r="R5244">
        <v>1.3</v>
      </c>
      <c r="S5244">
        <v>54</v>
      </c>
      <c r="T5244">
        <f t="shared" si="729"/>
        <v>-1</v>
      </c>
      <c r="U5244" s="1">
        <v>42844</v>
      </c>
      <c r="V5244" s="13">
        <f t="shared" si="730"/>
        <v>42826</v>
      </c>
      <c r="W5244" s="14">
        <f t="shared" si="731"/>
        <v>42844</v>
      </c>
      <c r="X5244" s="1" t="str">
        <f t="shared" si="732"/>
        <v>Wednesday</v>
      </c>
      <c r="Y5244" s="2">
        <v>0.42568287037037034</v>
      </c>
      <c r="Z5244" s="2">
        <f t="shared" si="733"/>
        <v>0.41666666666666663</v>
      </c>
      <c r="AA5244">
        <f>1</f>
        <v>1</v>
      </c>
      <c r="AB5244" s="1">
        <v>42844</v>
      </c>
      <c r="AC5244" s="13">
        <f t="shared" si="734"/>
        <v>42826</v>
      </c>
      <c r="AD5244" s="14">
        <f t="shared" si="735"/>
        <v>42844</v>
      </c>
      <c r="AE5244" s="1" t="str">
        <f t="shared" si="736"/>
        <v>Wednesday</v>
      </c>
      <c r="AF5244" s="2">
        <v>0.43178240740740742</v>
      </c>
      <c r="AG5244" s="2">
        <f t="shared" si="737"/>
        <v>0.41666666666666663</v>
      </c>
      <c r="AH5244" t="s">
        <v>23</v>
      </c>
    </row>
    <row r="5245" spans="1:34" x14ac:dyDescent="0.25">
      <c r="A5245">
        <v>1371872</v>
      </c>
      <c r="B5245" t="s">
        <v>29</v>
      </c>
      <c r="C5245" t="s">
        <v>35</v>
      </c>
      <c r="D5245" t="s">
        <v>31</v>
      </c>
      <c r="E5245">
        <v>53222</v>
      </c>
      <c r="F5245" t="s">
        <v>20</v>
      </c>
      <c r="G5245" t="s">
        <v>32</v>
      </c>
      <c r="H5245">
        <v>6</v>
      </c>
      <c r="I5245" t="s">
        <v>80</v>
      </c>
      <c r="J5245">
        <f>VLOOKUP(I5245,Key!$A$1:$C$73,2,FALSE)</f>
        <v>43.060250000000003</v>
      </c>
      <c r="K5245">
        <f>VLOOKUP(I5245,Key!$A$1:$C$73,3,FALSE)</f>
        <v>-87.892169999999993</v>
      </c>
      <c r="L5245" t="s">
        <v>81</v>
      </c>
      <c r="M5245">
        <f>VLOOKUP(L5245,Key!$A$1:$C$73,2,FALSE)</f>
        <v>43.058010000000003</v>
      </c>
      <c r="N5245">
        <f>VLOOKUP(L5245,Key!$A$1:$C$73,3,FALSE)</f>
        <v>-87.877300000000005</v>
      </c>
      <c r="O5245">
        <v>23</v>
      </c>
      <c r="P5245">
        <v>0</v>
      </c>
      <c r="Q5245">
        <v>3.5</v>
      </c>
      <c r="R5245">
        <v>3.3</v>
      </c>
      <c r="S5245">
        <v>138</v>
      </c>
      <c r="T5245">
        <f t="shared" si="729"/>
        <v>-1</v>
      </c>
      <c r="U5245" s="1">
        <v>42844</v>
      </c>
      <c r="V5245" s="13">
        <f t="shared" si="730"/>
        <v>42826</v>
      </c>
      <c r="W5245" s="14">
        <f t="shared" si="731"/>
        <v>42844</v>
      </c>
      <c r="X5245" s="1" t="str">
        <f t="shared" si="732"/>
        <v>Wednesday</v>
      </c>
      <c r="Y5245" s="2">
        <v>0.48194444444444445</v>
      </c>
      <c r="Z5245" s="2">
        <f t="shared" si="733"/>
        <v>0.5</v>
      </c>
      <c r="AA5245">
        <f>1</f>
        <v>1</v>
      </c>
      <c r="AB5245" s="1">
        <v>42844</v>
      </c>
      <c r="AC5245" s="13">
        <f t="shared" si="734"/>
        <v>42826</v>
      </c>
      <c r="AD5245" s="14">
        <f t="shared" si="735"/>
        <v>42844</v>
      </c>
      <c r="AE5245" s="1" t="str">
        <f t="shared" si="736"/>
        <v>Wednesday</v>
      </c>
      <c r="AF5245" s="2">
        <v>0.49859953703703702</v>
      </c>
      <c r="AG5245" s="2">
        <f t="shared" si="737"/>
        <v>0.5</v>
      </c>
      <c r="AH5245" t="s">
        <v>23</v>
      </c>
    </row>
    <row r="5246" spans="1:34" x14ac:dyDescent="0.25">
      <c r="A5246">
        <v>1260485</v>
      </c>
      <c r="B5246" t="s">
        <v>29</v>
      </c>
      <c r="C5246" t="s">
        <v>58</v>
      </c>
      <c r="D5246" t="s">
        <v>31</v>
      </c>
      <c r="E5246">
        <v>53211</v>
      </c>
      <c r="F5246" t="s">
        <v>20</v>
      </c>
      <c r="G5246" t="s">
        <v>32</v>
      </c>
      <c r="H5246">
        <v>11108</v>
      </c>
      <c r="I5246" t="s">
        <v>42</v>
      </c>
      <c r="J5246">
        <f>VLOOKUP(I5246,Key!$A$1:$C$73,2,FALSE)</f>
        <v>43.038719999999998</v>
      </c>
      <c r="K5246">
        <f>VLOOKUP(I5246,Key!$A$1:$C$73,3,FALSE)</f>
        <v>-87.905339999999995</v>
      </c>
      <c r="L5246" t="s">
        <v>44</v>
      </c>
      <c r="M5246">
        <f>VLOOKUP(L5246,Key!$A$1:$C$73,2,FALSE)</f>
        <v>43.03886</v>
      </c>
      <c r="N5246">
        <f>VLOOKUP(L5246,Key!$A$1:$C$73,3,FALSE)</f>
        <v>-87.902720000000002</v>
      </c>
      <c r="O5246">
        <v>2</v>
      </c>
      <c r="P5246">
        <v>0</v>
      </c>
      <c r="Q5246">
        <v>0.3</v>
      </c>
      <c r="R5246">
        <v>0.3</v>
      </c>
      <c r="S5246">
        <v>12</v>
      </c>
      <c r="T5246">
        <f t="shared" si="729"/>
        <v>-1</v>
      </c>
      <c r="U5246" s="1">
        <v>42844</v>
      </c>
      <c r="V5246" s="13">
        <f t="shared" si="730"/>
        <v>42826</v>
      </c>
      <c r="W5246" s="14">
        <f t="shared" si="731"/>
        <v>42844</v>
      </c>
      <c r="X5246" s="1" t="str">
        <f t="shared" si="732"/>
        <v>Wednesday</v>
      </c>
      <c r="Y5246" s="2">
        <v>0.58721064814814816</v>
      </c>
      <c r="Z5246" s="2">
        <f t="shared" si="733"/>
        <v>0.58333333333333326</v>
      </c>
      <c r="AA5246">
        <f>1</f>
        <v>1</v>
      </c>
      <c r="AB5246" s="1">
        <v>42844</v>
      </c>
      <c r="AC5246" s="13">
        <f t="shared" si="734"/>
        <v>42826</v>
      </c>
      <c r="AD5246" s="14">
        <f t="shared" si="735"/>
        <v>42844</v>
      </c>
      <c r="AE5246" s="1" t="str">
        <f t="shared" si="736"/>
        <v>Wednesday</v>
      </c>
      <c r="AF5246" s="2">
        <v>0.58885416666666668</v>
      </c>
      <c r="AG5246" s="2">
        <f t="shared" si="737"/>
        <v>0.58333333333333326</v>
      </c>
      <c r="AH5246" t="s">
        <v>23</v>
      </c>
    </row>
    <row r="5247" spans="1:34" x14ac:dyDescent="0.25">
      <c r="A5247">
        <v>1417084</v>
      </c>
      <c r="B5247" t="s">
        <v>29</v>
      </c>
      <c r="C5247" t="s">
        <v>133</v>
      </c>
      <c r="D5247" t="s">
        <v>31</v>
      </c>
      <c r="E5247">
        <v>53188</v>
      </c>
      <c r="F5247" t="s">
        <v>20</v>
      </c>
      <c r="G5247" t="s">
        <v>32</v>
      </c>
      <c r="H5247">
        <v>11114</v>
      </c>
      <c r="I5247" t="s">
        <v>21</v>
      </c>
      <c r="J5247">
        <f>VLOOKUP(I5247,Key!$A$1:$C$73,2,FALSE)</f>
        <v>43.074890000000003</v>
      </c>
      <c r="K5247">
        <f>VLOOKUP(I5247,Key!$A$1:$C$73,3,FALSE)</f>
        <v>-87.882810000000006</v>
      </c>
      <c r="L5247" t="s">
        <v>64</v>
      </c>
      <c r="M5247">
        <f>VLOOKUP(L5247,Key!$A$1:$C$73,2,FALSE)</f>
        <v>43.069021999999997</v>
      </c>
      <c r="N5247">
        <f>VLOOKUP(L5247,Key!$A$1:$C$73,3,FALSE)</f>
        <v>-87.887940999999998</v>
      </c>
      <c r="O5247">
        <v>5</v>
      </c>
      <c r="P5247">
        <v>0</v>
      </c>
      <c r="Q5247">
        <v>0.8</v>
      </c>
      <c r="R5247">
        <v>0.7</v>
      </c>
      <c r="S5247">
        <v>30</v>
      </c>
      <c r="T5247">
        <f t="shared" si="729"/>
        <v>-1</v>
      </c>
      <c r="U5247" s="1">
        <v>42844</v>
      </c>
      <c r="V5247" s="13">
        <f t="shared" si="730"/>
        <v>42826</v>
      </c>
      <c r="W5247" s="14">
        <f t="shared" si="731"/>
        <v>42844</v>
      </c>
      <c r="X5247" s="1" t="str">
        <f t="shared" si="732"/>
        <v>Wednesday</v>
      </c>
      <c r="Y5247" s="2">
        <v>0.71064814814814825</v>
      </c>
      <c r="Z5247" s="2">
        <f t="shared" si="733"/>
        <v>0.70833333333333326</v>
      </c>
      <c r="AA5247">
        <f>1</f>
        <v>1</v>
      </c>
      <c r="AB5247" s="1">
        <v>42844</v>
      </c>
      <c r="AC5247" s="13">
        <f t="shared" si="734"/>
        <v>42826</v>
      </c>
      <c r="AD5247" s="14">
        <f t="shared" si="735"/>
        <v>42844</v>
      </c>
      <c r="AE5247" s="1" t="str">
        <f t="shared" si="736"/>
        <v>Wednesday</v>
      </c>
      <c r="AF5247" s="2">
        <v>0.71407407407407408</v>
      </c>
      <c r="AG5247" s="2">
        <f t="shared" si="737"/>
        <v>0.70833333333333326</v>
      </c>
      <c r="AH5247" t="s">
        <v>23</v>
      </c>
    </row>
    <row r="5248" spans="1:34" x14ac:dyDescent="0.25">
      <c r="A5248">
        <v>1518070</v>
      </c>
      <c r="B5248" t="s">
        <v>29</v>
      </c>
      <c r="C5248" t="s">
        <v>47</v>
      </c>
      <c r="D5248" t="s">
        <v>31</v>
      </c>
      <c r="E5248">
        <v>53211</v>
      </c>
      <c r="F5248" t="s">
        <v>20</v>
      </c>
      <c r="G5248" t="s">
        <v>50</v>
      </c>
      <c r="H5248">
        <v>11079</v>
      </c>
      <c r="I5248" t="s">
        <v>64</v>
      </c>
      <c r="J5248">
        <f>VLOOKUP(I5248,Key!$A$1:$C$73,2,FALSE)</f>
        <v>43.069021999999997</v>
      </c>
      <c r="K5248">
        <f>VLOOKUP(I5248,Key!$A$1:$C$73,3,FALSE)</f>
        <v>-87.887940999999998</v>
      </c>
      <c r="L5248" t="s">
        <v>21</v>
      </c>
      <c r="M5248">
        <f>VLOOKUP(L5248,Key!$A$1:$C$73,2,FALSE)</f>
        <v>43.074890000000003</v>
      </c>
      <c r="N5248">
        <f>VLOOKUP(L5248,Key!$A$1:$C$73,3,FALSE)</f>
        <v>-87.882810000000006</v>
      </c>
      <c r="O5248">
        <v>5</v>
      </c>
      <c r="P5248">
        <v>0</v>
      </c>
      <c r="Q5248">
        <v>0.8</v>
      </c>
      <c r="R5248">
        <v>0.7</v>
      </c>
      <c r="S5248">
        <v>30</v>
      </c>
      <c r="T5248">
        <f t="shared" si="729"/>
        <v>-1</v>
      </c>
      <c r="U5248" s="1">
        <v>42844</v>
      </c>
      <c r="V5248" s="13">
        <f t="shared" si="730"/>
        <v>42826</v>
      </c>
      <c r="W5248" s="14">
        <f t="shared" si="731"/>
        <v>42844</v>
      </c>
      <c r="X5248" s="1" t="str">
        <f t="shared" si="732"/>
        <v>Wednesday</v>
      </c>
      <c r="Y5248" s="2">
        <v>0.75268518518518512</v>
      </c>
      <c r="Z5248" s="2">
        <f t="shared" si="733"/>
        <v>0.75</v>
      </c>
      <c r="AA5248">
        <f>1</f>
        <v>1</v>
      </c>
      <c r="AB5248" s="1">
        <v>42844</v>
      </c>
      <c r="AC5248" s="13">
        <f t="shared" si="734"/>
        <v>42826</v>
      </c>
      <c r="AD5248" s="14">
        <f t="shared" si="735"/>
        <v>42844</v>
      </c>
      <c r="AE5248" s="1" t="str">
        <f t="shared" si="736"/>
        <v>Wednesday</v>
      </c>
      <c r="AF5248" s="2">
        <v>0.7562037037037036</v>
      </c>
      <c r="AG5248" s="2">
        <f t="shared" si="737"/>
        <v>0.75</v>
      </c>
      <c r="AH5248" t="s">
        <v>23</v>
      </c>
    </row>
    <row r="5249" spans="1:34" x14ac:dyDescent="0.25">
      <c r="A5249">
        <v>583361</v>
      </c>
      <c r="B5249" t="s">
        <v>29</v>
      </c>
      <c r="C5249" t="s">
        <v>47</v>
      </c>
      <c r="D5249" t="s">
        <v>31</v>
      </c>
      <c r="E5249">
        <v>53202</v>
      </c>
      <c r="F5249" t="s">
        <v>20</v>
      </c>
      <c r="G5249" t="s">
        <v>32</v>
      </c>
      <c r="H5249">
        <v>982</v>
      </c>
      <c r="I5249" t="s">
        <v>42</v>
      </c>
      <c r="J5249">
        <f>VLOOKUP(I5249,Key!$A$1:$C$73,2,FALSE)</f>
        <v>43.038719999999998</v>
      </c>
      <c r="K5249">
        <f>VLOOKUP(I5249,Key!$A$1:$C$73,3,FALSE)</f>
        <v>-87.905339999999995</v>
      </c>
      <c r="L5249" t="s">
        <v>48</v>
      </c>
      <c r="M5249">
        <f>VLOOKUP(L5249,Key!$A$1:$C$73,2,FALSE)</f>
        <v>43.031320000000001</v>
      </c>
      <c r="N5249">
        <f>VLOOKUP(L5249,Key!$A$1:$C$73,3,FALSE)</f>
        <v>-87.904259999999994</v>
      </c>
      <c r="O5249">
        <v>4</v>
      </c>
      <c r="P5249">
        <v>0</v>
      </c>
      <c r="Q5249">
        <v>0.6</v>
      </c>
      <c r="R5249">
        <v>0.6</v>
      </c>
      <c r="S5249">
        <v>24</v>
      </c>
      <c r="T5249">
        <f t="shared" si="729"/>
        <v>-1</v>
      </c>
      <c r="U5249" s="1">
        <v>42844</v>
      </c>
      <c r="V5249" s="13">
        <f t="shared" si="730"/>
        <v>42826</v>
      </c>
      <c r="W5249" s="14">
        <f t="shared" si="731"/>
        <v>42844</v>
      </c>
      <c r="X5249" s="1" t="str">
        <f t="shared" si="732"/>
        <v>Wednesday</v>
      </c>
      <c r="Y5249" s="2">
        <v>0.75958333333333339</v>
      </c>
      <c r="Z5249" s="2">
        <f t="shared" si="733"/>
        <v>0.75</v>
      </c>
      <c r="AA5249">
        <f>1</f>
        <v>1</v>
      </c>
      <c r="AB5249" s="1">
        <v>42844</v>
      </c>
      <c r="AC5249" s="13">
        <f t="shared" si="734"/>
        <v>42826</v>
      </c>
      <c r="AD5249" s="14">
        <f t="shared" si="735"/>
        <v>42844</v>
      </c>
      <c r="AE5249" s="1" t="str">
        <f t="shared" si="736"/>
        <v>Wednesday</v>
      </c>
      <c r="AF5249" s="2">
        <v>0.76202546296296303</v>
      </c>
      <c r="AG5249" s="2">
        <f t="shared" si="737"/>
        <v>0.75</v>
      </c>
      <c r="AH5249" t="s">
        <v>23</v>
      </c>
    </row>
    <row r="5250" spans="1:34" x14ac:dyDescent="0.25">
      <c r="A5250">
        <v>1408049</v>
      </c>
      <c r="B5250" t="s">
        <v>29</v>
      </c>
      <c r="C5250" t="s">
        <v>47</v>
      </c>
      <c r="D5250" t="s">
        <v>31</v>
      </c>
      <c r="E5250">
        <v>53202</v>
      </c>
      <c r="F5250" t="s">
        <v>20</v>
      </c>
      <c r="G5250" t="s">
        <v>32</v>
      </c>
      <c r="H5250">
        <v>46</v>
      </c>
      <c r="I5250" t="s">
        <v>26</v>
      </c>
      <c r="J5250">
        <f>VLOOKUP(I5250,Key!$A$1:$C$73,2,FALSE)</f>
        <v>43.034619999999997</v>
      </c>
      <c r="K5250">
        <f>VLOOKUP(I5250,Key!$A$1:$C$73,3,FALSE)</f>
        <v>-87.917500000000004</v>
      </c>
      <c r="L5250" t="s">
        <v>39</v>
      </c>
      <c r="M5250">
        <f>VLOOKUP(L5250,Key!$A$1:$C$73,2,FALSE)</f>
        <v>43.031480000000002</v>
      </c>
      <c r="N5250">
        <f>VLOOKUP(L5250,Key!$A$1:$C$73,3,FALSE)</f>
        <v>-87.908169999999998</v>
      </c>
      <c r="O5250">
        <v>9</v>
      </c>
      <c r="P5250">
        <v>0</v>
      </c>
      <c r="Q5250">
        <v>1.4</v>
      </c>
      <c r="R5250">
        <v>1.3</v>
      </c>
      <c r="S5250">
        <v>54</v>
      </c>
      <c r="T5250">
        <f t="shared" ref="T5250:T5313" si="738">-1</f>
        <v>-1</v>
      </c>
      <c r="U5250" s="1">
        <v>42844</v>
      </c>
      <c r="V5250" s="13">
        <f t="shared" ref="V5250:V5313" si="739">DATE(YEAR(U5250), MONTH(U5250), 1)</f>
        <v>42826</v>
      </c>
      <c r="W5250" s="14">
        <f t="shared" ref="W5250:W5313" si="740">U5250</f>
        <v>42844</v>
      </c>
      <c r="X5250" s="1" t="str">
        <f t="shared" ref="X5250:X5313" si="741">TEXT(W5250,"dddd")</f>
        <v>Wednesday</v>
      </c>
      <c r="Y5250" s="2">
        <v>0.85680555555555549</v>
      </c>
      <c r="Z5250" s="2">
        <f t="shared" ref="Z5250:Z5313" si="742">MROUND(Y5250, "1:00")</f>
        <v>0.875</v>
      </c>
      <c r="AA5250">
        <f>1</f>
        <v>1</v>
      </c>
      <c r="AB5250" s="1">
        <v>42844</v>
      </c>
      <c r="AC5250" s="13">
        <f t="shared" ref="AC5250:AC5313" si="743">DATE(YEAR(AB5250), MONTH(AB5250), 1)</f>
        <v>42826</v>
      </c>
      <c r="AD5250" s="14">
        <f t="shared" ref="AD5250:AD5313" si="744">AB5250</f>
        <v>42844</v>
      </c>
      <c r="AE5250" s="1" t="str">
        <f t="shared" ref="AE5250:AE5313" si="745">TEXT(AD5250,"dddd")</f>
        <v>Wednesday</v>
      </c>
      <c r="AF5250" s="2">
        <v>0.86261574074074077</v>
      </c>
      <c r="AG5250" s="2">
        <f t="shared" ref="AG5250:AG5313" si="746">MROUND(AF5250, "1:00")</f>
        <v>0.875</v>
      </c>
      <c r="AH5250" t="s">
        <v>23</v>
      </c>
    </row>
    <row r="5251" spans="1:34" x14ac:dyDescent="0.25">
      <c r="A5251">
        <v>1257700</v>
      </c>
      <c r="B5251" t="s">
        <v>29</v>
      </c>
      <c r="C5251" t="s">
        <v>47</v>
      </c>
      <c r="D5251" t="s">
        <v>31</v>
      </c>
      <c r="E5251">
        <v>53202</v>
      </c>
      <c r="F5251" t="s">
        <v>20</v>
      </c>
      <c r="G5251" t="s">
        <v>32</v>
      </c>
      <c r="H5251">
        <v>5551</v>
      </c>
      <c r="I5251" t="s">
        <v>77</v>
      </c>
      <c r="J5251">
        <f>VLOOKUP(I5251,Key!$A$1:$C$73,2,FALSE)</f>
        <v>43.036900000000003</v>
      </c>
      <c r="K5251">
        <f>VLOOKUP(I5251,Key!$A$1:$C$73,3,FALSE)</f>
        <v>-87.89667</v>
      </c>
      <c r="L5251" t="s">
        <v>77</v>
      </c>
      <c r="M5251">
        <f>VLOOKUP(L5251,Key!$A$1:$C$73,2,FALSE)</f>
        <v>43.036900000000003</v>
      </c>
      <c r="N5251">
        <f>VLOOKUP(L5251,Key!$A$1:$C$73,3,FALSE)</f>
        <v>-87.89667</v>
      </c>
      <c r="O5251">
        <v>12</v>
      </c>
      <c r="P5251">
        <v>0</v>
      </c>
      <c r="Q5251">
        <v>1.8</v>
      </c>
      <c r="R5251">
        <v>1.7</v>
      </c>
      <c r="S5251">
        <v>72</v>
      </c>
      <c r="T5251">
        <f t="shared" si="738"/>
        <v>-1</v>
      </c>
      <c r="U5251" s="1">
        <v>42845</v>
      </c>
      <c r="V5251" s="13">
        <f t="shared" si="739"/>
        <v>42826</v>
      </c>
      <c r="W5251" s="14">
        <f t="shared" si="740"/>
        <v>42845</v>
      </c>
      <c r="X5251" s="1" t="str">
        <f t="shared" si="741"/>
        <v>Thursday</v>
      </c>
      <c r="Y5251" s="2">
        <v>0.41866898148148146</v>
      </c>
      <c r="Z5251" s="2">
        <f t="shared" si="742"/>
        <v>0.41666666666666663</v>
      </c>
      <c r="AA5251">
        <f>1</f>
        <v>1</v>
      </c>
      <c r="AB5251" s="1">
        <v>42845</v>
      </c>
      <c r="AC5251" s="13">
        <f t="shared" si="743"/>
        <v>42826</v>
      </c>
      <c r="AD5251" s="14">
        <f t="shared" si="744"/>
        <v>42845</v>
      </c>
      <c r="AE5251" s="1" t="str">
        <f t="shared" si="745"/>
        <v>Thursday</v>
      </c>
      <c r="AF5251" s="2">
        <v>0.42640046296296297</v>
      </c>
      <c r="AG5251" s="2">
        <f t="shared" si="746"/>
        <v>0.41666666666666663</v>
      </c>
      <c r="AH5251" t="s">
        <v>25</v>
      </c>
    </row>
    <row r="5252" spans="1:34" x14ac:dyDescent="0.25">
      <c r="A5252">
        <v>1477939</v>
      </c>
      <c r="B5252" t="s">
        <v>29</v>
      </c>
      <c r="C5252" t="s">
        <v>135</v>
      </c>
      <c r="D5252" t="s">
        <v>31</v>
      </c>
      <c r="E5252">
        <v>53010</v>
      </c>
      <c r="F5252" t="s">
        <v>20</v>
      </c>
      <c r="G5252" t="s">
        <v>32</v>
      </c>
      <c r="H5252">
        <v>247</v>
      </c>
      <c r="I5252" t="s">
        <v>88</v>
      </c>
      <c r="J5252">
        <f>VLOOKUP(I5252,Key!$A$1:$C$73,2,FALSE)</f>
        <v>43.059550000000002</v>
      </c>
      <c r="K5252">
        <f>VLOOKUP(I5252,Key!$A$1:$C$73,3,FALSE)</f>
        <v>-88.008840000000006</v>
      </c>
      <c r="L5252" t="s">
        <v>71</v>
      </c>
      <c r="M5252">
        <f>VLOOKUP(L5252,Key!$A$1:$C$73,2,FALSE)</f>
        <v>43.060079999999999</v>
      </c>
      <c r="N5252">
        <f>VLOOKUP(L5252,Key!$A$1:$C$73,3,FALSE)</f>
        <v>-88.027349999999998</v>
      </c>
      <c r="O5252">
        <v>7</v>
      </c>
      <c r="P5252">
        <v>0</v>
      </c>
      <c r="Q5252">
        <v>1.1000000000000001</v>
      </c>
      <c r="R5252">
        <v>1</v>
      </c>
      <c r="S5252">
        <v>42</v>
      </c>
      <c r="T5252">
        <f t="shared" si="738"/>
        <v>-1</v>
      </c>
      <c r="U5252" s="1">
        <v>42845</v>
      </c>
      <c r="V5252" s="13">
        <f t="shared" si="739"/>
        <v>42826</v>
      </c>
      <c r="W5252" s="14">
        <f t="shared" si="740"/>
        <v>42845</v>
      </c>
      <c r="X5252" s="1" t="str">
        <f t="shared" si="741"/>
        <v>Thursday</v>
      </c>
      <c r="Y5252" s="2">
        <v>0.42765046296296294</v>
      </c>
      <c r="Z5252" s="2">
        <f t="shared" si="742"/>
        <v>0.41666666666666663</v>
      </c>
      <c r="AA5252">
        <f>1</f>
        <v>1</v>
      </c>
      <c r="AB5252" s="1">
        <v>42845</v>
      </c>
      <c r="AC5252" s="13">
        <f t="shared" si="743"/>
        <v>42826</v>
      </c>
      <c r="AD5252" s="14">
        <f t="shared" si="744"/>
        <v>42845</v>
      </c>
      <c r="AE5252" s="1" t="str">
        <f t="shared" si="745"/>
        <v>Thursday</v>
      </c>
      <c r="AF5252" s="2">
        <v>0.43233796296296295</v>
      </c>
      <c r="AG5252" s="2">
        <f t="shared" si="746"/>
        <v>0.41666666666666663</v>
      </c>
      <c r="AH5252" t="s">
        <v>23</v>
      </c>
    </row>
    <row r="5253" spans="1:34" x14ac:dyDescent="0.25">
      <c r="A5253">
        <v>1477939</v>
      </c>
      <c r="B5253" t="s">
        <v>29</v>
      </c>
      <c r="C5253" t="s">
        <v>135</v>
      </c>
      <c r="D5253" t="s">
        <v>31</v>
      </c>
      <c r="E5253">
        <v>53010</v>
      </c>
      <c r="F5253" t="s">
        <v>20</v>
      </c>
      <c r="G5253" t="s">
        <v>32</v>
      </c>
      <c r="H5253">
        <v>5416</v>
      </c>
      <c r="I5253" t="s">
        <v>71</v>
      </c>
      <c r="J5253">
        <f>VLOOKUP(I5253,Key!$A$1:$C$73,2,FALSE)</f>
        <v>43.060079999999999</v>
      </c>
      <c r="K5253">
        <f>VLOOKUP(I5253,Key!$A$1:$C$73,3,FALSE)</f>
        <v>-88.027349999999998</v>
      </c>
      <c r="L5253" t="s">
        <v>90</v>
      </c>
      <c r="M5253">
        <f>VLOOKUP(L5253,Key!$A$1:$C$73,2,FALSE)</f>
        <v>43.06044</v>
      </c>
      <c r="N5253">
        <f>VLOOKUP(L5253,Key!$A$1:$C$73,3,FALSE)</f>
        <v>-88.016239999999996</v>
      </c>
      <c r="O5253">
        <v>30</v>
      </c>
      <c r="P5253">
        <v>0</v>
      </c>
      <c r="Q5253">
        <v>4.5</v>
      </c>
      <c r="R5253">
        <v>4.3</v>
      </c>
      <c r="S5253">
        <v>180</v>
      </c>
      <c r="T5253">
        <f t="shared" si="738"/>
        <v>-1</v>
      </c>
      <c r="U5253" s="1">
        <v>42845</v>
      </c>
      <c r="V5253" s="13">
        <f t="shared" si="739"/>
        <v>42826</v>
      </c>
      <c r="W5253" s="14">
        <f t="shared" si="740"/>
        <v>42845</v>
      </c>
      <c r="X5253" s="1" t="str">
        <f t="shared" si="741"/>
        <v>Thursday</v>
      </c>
      <c r="Y5253" s="2">
        <v>0.50624999999999998</v>
      </c>
      <c r="Z5253" s="2">
        <f t="shared" si="742"/>
        <v>0.5</v>
      </c>
      <c r="AA5253">
        <f>1</f>
        <v>1</v>
      </c>
      <c r="AB5253" s="1">
        <v>42845</v>
      </c>
      <c r="AC5253" s="13">
        <f t="shared" si="743"/>
        <v>42826</v>
      </c>
      <c r="AD5253" s="14">
        <f t="shared" si="744"/>
        <v>42845</v>
      </c>
      <c r="AE5253" s="1" t="str">
        <f t="shared" si="745"/>
        <v>Thursday</v>
      </c>
      <c r="AF5253" s="2">
        <v>0.52708333333333335</v>
      </c>
      <c r="AG5253" s="2">
        <f t="shared" si="746"/>
        <v>0.54166666666666663</v>
      </c>
      <c r="AH5253" t="s">
        <v>23</v>
      </c>
    </row>
    <row r="5254" spans="1:34" x14ac:dyDescent="0.25">
      <c r="A5254">
        <v>1214824</v>
      </c>
      <c r="B5254" t="s">
        <v>29</v>
      </c>
      <c r="C5254" t="s">
        <v>35</v>
      </c>
      <c r="D5254" t="s">
        <v>31</v>
      </c>
      <c r="E5254">
        <v>53222</v>
      </c>
      <c r="F5254" t="s">
        <v>20</v>
      </c>
      <c r="G5254" t="s">
        <v>32</v>
      </c>
      <c r="H5254">
        <v>5435</v>
      </c>
      <c r="I5254" t="s">
        <v>76</v>
      </c>
      <c r="J5254">
        <f>VLOOKUP(I5254,Key!$A$1:$C$73,2,FALSE)</f>
        <v>43.02948</v>
      </c>
      <c r="K5254">
        <f>VLOOKUP(I5254,Key!$A$1:$C$73,3,FALSE)</f>
        <v>-87.912819999999996</v>
      </c>
      <c r="L5254" t="s">
        <v>36</v>
      </c>
      <c r="M5254">
        <f>VLOOKUP(L5254,Key!$A$1:$C$73,2,FALSE)</f>
        <v>43.03519</v>
      </c>
      <c r="N5254">
        <f>VLOOKUP(L5254,Key!$A$1:$C$73,3,FALSE)</f>
        <v>-87.907390000000007</v>
      </c>
      <c r="O5254">
        <v>8</v>
      </c>
      <c r="P5254">
        <v>0</v>
      </c>
      <c r="Q5254">
        <v>1.2</v>
      </c>
      <c r="R5254">
        <v>1.1000000000000001</v>
      </c>
      <c r="S5254">
        <v>48</v>
      </c>
      <c r="T5254">
        <f t="shared" si="738"/>
        <v>-1</v>
      </c>
      <c r="U5254" s="1">
        <v>42845</v>
      </c>
      <c r="V5254" s="13">
        <f t="shared" si="739"/>
        <v>42826</v>
      </c>
      <c r="W5254" s="14">
        <f t="shared" si="740"/>
        <v>42845</v>
      </c>
      <c r="X5254" s="1" t="str">
        <f t="shared" si="741"/>
        <v>Thursday</v>
      </c>
      <c r="Y5254" s="2">
        <v>0.51380787037037035</v>
      </c>
      <c r="Z5254" s="2">
        <f t="shared" si="742"/>
        <v>0.5</v>
      </c>
      <c r="AA5254">
        <f>1</f>
        <v>1</v>
      </c>
      <c r="AB5254" s="1">
        <v>42845</v>
      </c>
      <c r="AC5254" s="13">
        <f t="shared" si="743"/>
        <v>42826</v>
      </c>
      <c r="AD5254" s="14">
        <f t="shared" si="744"/>
        <v>42845</v>
      </c>
      <c r="AE5254" s="1" t="str">
        <f t="shared" si="745"/>
        <v>Thursday</v>
      </c>
      <c r="AF5254" s="2">
        <v>0.51880787037037035</v>
      </c>
      <c r="AG5254" s="2">
        <f t="shared" si="746"/>
        <v>0.5</v>
      </c>
      <c r="AH5254" t="s">
        <v>23</v>
      </c>
    </row>
    <row r="5255" spans="1:34" x14ac:dyDescent="0.25">
      <c r="A5255">
        <v>1214824</v>
      </c>
      <c r="B5255" t="s">
        <v>29</v>
      </c>
      <c r="C5255" t="s">
        <v>35</v>
      </c>
      <c r="D5255" t="s">
        <v>31</v>
      </c>
      <c r="E5255">
        <v>53222</v>
      </c>
      <c r="F5255" t="s">
        <v>20</v>
      </c>
      <c r="G5255" t="s">
        <v>32</v>
      </c>
      <c r="H5255">
        <v>994</v>
      </c>
      <c r="I5255" t="s">
        <v>39</v>
      </c>
      <c r="J5255">
        <f>VLOOKUP(I5255,Key!$A$1:$C$73,2,FALSE)</f>
        <v>43.031480000000002</v>
      </c>
      <c r="K5255">
        <f>VLOOKUP(I5255,Key!$A$1:$C$73,3,FALSE)</f>
        <v>-87.908169999999998</v>
      </c>
      <c r="L5255" t="s">
        <v>76</v>
      </c>
      <c r="M5255">
        <f>VLOOKUP(L5255,Key!$A$1:$C$73,2,FALSE)</f>
        <v>43.02948</v>
      </c>
      <c r="N5255">
        <f>VLOOKUP(L5255,Key!$A$1:$C$73,3,FALSE)</f>
        <v>-87.912819999999996</v>
      </c>
      <c r="O5255">
        <v>5</v>
      </c>
      <c r="P5255">
        <v>0</v>
      </c>
      <c r="Q5255">
        <v>0.8</v>
      </c>
      <c r="R5255">
        <v>0.7</v>
      </c>
      <c r="S5255">
        <v>30</v>
      </c>
      <c r="T5255">
        <f t="shared" si="738"/>
        <v>-1</v>
      </c>
      <c r="U5255" s="1">
        <v>42845</v>
      </c>
      <c r="V5255" s="13">
        <f t="shared" si="739"/>
        <v>42826</v>
      </c>
      <c r="W5255" s="14">
        <f t="shared" si="740"/>
        <v>42845</v>
      </c>
      <c r="X5255" s="1" t="str">
        <f t="shared" si="741"/>
        <v>Thursday</v>
      </c>
      <c r="Y5255" s="2">
        <v>0.5580208333333333</v>
      </c>
      <c r="Z5255" s="2">
        <f t="shared" si="742"/>
        <v>0.54166666666666663</v>
      </c>
      <c r="AA5255">
        <f>1</f>
        <v>1</v>
      </c>
      <c r="AB5255" s="1">
        <v>42845</v>
      </c>
      <c r="AC5255" s="13">
        <f t="shared" si="743"/>
        <v>42826</v>
      </c>
      <c r="AD5255" s="14">
        <f t="shared" si="744"/>
        <v>42845</v>
      </c>
      <c r="AE5255" s="1" t="str">
        <f t="shared" si="745"/>
        <v>Thursday</v>
      </c>
      <c r="AF5255" s="2">
        <v>0.56159722222222219</v>
      </c>
      <c r="AG5255" s="2">
        <f t="shared" si="746"/>
        <v>0.54166666666666663</v>
      </c>
      <c r="AH5255" t="s">
        <v>23</v>
      </c>
    </row>
    <row r="5256" spans="1:34" x14ac:dyDescent="0.25">
      <c r="A5256">
        <v>1373067</v>
      </c>
      <c r="B5256" t="s">
        <v>29</v>
      </c>
      <c r="C5256" t="s">
        <v>170</v>
      </c>
      <c r="D5256" t="s">
        <v>46</v>
      </c>
      <c r="E5256">
        <v>60423</v>
      </c>
      <c r="F5256" t="s">
        <v>20</v>
      </c>
      <c r="G5256" t="s">
        <v>32</v>
      </c>
      <c r="H5256">
        <v>11114</v>
      </c>
      <c r="I5256" t="s">
        <v>64</v>
      </c>
      <c r="J5256">
        <f>VLOOKUP(I5256,Key!$A$1:$C$73,2,FALSE)</f>
        <v>43.069021999999997</v>
      </c>
      <c r="K5256">
        <f>VLOOKUP(I5256,Key!$A$1:$C$73,3,FALSE)</f>
        <v>-87.887940999999998</v>
      </c>
      <c r="L5256" t="s">
        <v>80</v>
      </c>
      <c r="M5256">
        <f>VLOOKUP(L5256,Key!$A$1:$C$73,2,FALSE)</f>
        <v>43.060250000000003</v>
      </c>
      <c r="N5256">
        <f>VLOOKUP(L5256,Key!$A$1:$C$73,3,FALSE)</f>
        <v>-87.892169999999993</v>
      </c>
      <c r="O5256">
        <v>5</v>
      </c>
      <c r="P5256">
        <v>0</v>
      </c>
      <c r="Q5256">
        <v>0.8</v>
      </c>
      <c r="R5256">
        <v>0.7</v>
      </c>
      <c r="S5256">
        <v>30</v>
      </c>
      <c r="T5256">
        <f t="shared" si="738"/>
        <v>-1</v>
      </c>
      <c r="U5256" s="1">
        <v>42846</v>
      </c>
      <c r="V5256" s="13">
        <f t="shared" si="739"/>
        <v>42826</v>
      </c>
      <c r="W5256" s="14">
        <f t="shared" si="740"/>
        <v>42846</v>
      </c>
      <c r="X5256" s="1" t="str">
        <f t="shared" si="741"/>
        <v>Friday</v>
      </c>
      <c r="Y5256" s="2">
        <v>7.013888888888889E-3</v>
      </c>
      <c r="Z5256" s="2">
        <f t="shared" si="742"/>
        <v>0</v>
      </c>
      <c r="AA5256">
        <f>1</f>
        <v>1</v>
      </c>
      <c r="AB5256" s="1">
        <v>42846</v>
      </c>
      <c r="AC5256" s="13">
        <f t="shared" si="743"/>
        <v>42826</v>
      </c>
      <c r="AD5256" s="14">
        <f t="shared" si="744"/>
        <v>42846</v>
      </c>
      <c r="AE5256" s="1" t="str">
        <f t="shared" si="745"/>
        <v>Friday</v>
      </c>
      <c r="AF5256" s="2">
        <v>1.0555555555555554E-2</v>
      </c>
      <c r="AG5256" s="2">
        <f t="shared" si="746"/>
        <v>0</v>
      </c>
      <c r="AH5256" t="s">
        <v>23</v>
      </c>
    </row>
    <row r="5257" spans="1:34" x14ac:dyDescent="0.25">
      <c r="A5257">
        <v>583361</v>
      </c>
      <c r="B5257" t="s">
        <v>29</v>
      </c>
      <c r="C5257" t="s">
        <v>47</v>
      </c>
      <c r="D5257" t="s">
        <v>31</v>
      </c>
      <c r="E5257">
        <v>53202</v>
      </c>
      <c r="F5257" t="s">
        <v>20</v>
      </c>
      <c r="G5257" t="s">
        <v>32</v>
      </c>
      <c r="H5257">
        <v>45</v>
      </c>
      <c r="I5257" t="s">
        <v>42</v>
      </c>
      <c r="J5257">
        <f>VLOOKUP(I5257,Key!$A$1:$C$73,2,FALSE)</f>
        <v>43.038719999999998</v>
      </c>
      <c r="K5257">
        <f>VLOOKUP(I5257,Key!$A$1:$C$73,3,FALSE)</f>
        <v>-87.905339999999995</v>
      </c>
      <c r="L5257" t="s">
        <v>48</v>
      </c>
      <c r="M5257">
        <f>VLOOKUP(L5257,Key!$A$1:$C$73,2,FALSE)</f>
        <v>43.031320000000001</v>
      </c>
      <c r="N5257">
        <f>VLOOKUP(L5257,Key!$A$1:$C$73,3,FALSE)</f>
        <v>-87.904259999999994</v>
      </c>
      <c r="O5257">
        <v>8</v>
      </c>
      <c r="P5257">
        <v>0</v>
      </c>
      <c r="Q5257">
        <v>1.2</v>
      </c>
      <c r="R5257">
        <v>1.1000000000000001</v>
      </c>
      <c r="S5257">
        <v>48</v>
      </c>
      <c r="T5257">
        <f t="shared" si="738"/>
        <v>-1</v>
      </c>
      <c r="U5257" s="1">
        <v>42846</v>
      </c>
      <c r="V5257" s="13">
        <f t="shared" si="739"/>
        <v>42826</v>
      </c>
      <c r="W5257" s="14">
        <f t="shared" si="740"/>
        <v>42846</v>
      </c>
      <c r="X5257" s="1" t="str">
        <f t="shared" si="741"/>
        <v>Friday</v>
      </c>
      <c r="Y5257" s="2">
        <v>8.8055555555555554E-2</v>
      </c>
      <c r="Z5257" s="2">
        <f t="shared" si="742"/>
        <v>8.3333333333333329E-2</v>
      </c>
      <c r="AA5257">
        <f>1</f>
        <v>1</v>
      </c>
      <c r="AB5257" s="1">
        <v>42846</v>
      </c>
      <c r="AC5257" s="13">
        <f t="shared" si="743"/>
        <v>42826</v>
      </c>
      <c r="AD5257" s="14">
        <f t="shared" si="744"/>
        <v>42846</v>
      </c>
      <c r="AE5257" s="1" t="str">
        <f t="shared" si="745"/>
        <v>Friday</v>
      </c>
      <c r="AF5257" s="2">
        <v>9.3391203703703699E-2</v>
      </c>
      <c r="AG5257" s="2">
        <f t="shared" si="746"/>
        <v>8.3333333333333329E-2</v>
      </c>
      <c r="AH5257" t="s">
        <v>23</v>
      </c>
    </row>
    <row r="5258" spans="1:34" x14ac:dyDescent="0.25">
      <c r="A5258">
        <v>1180433</v>
      </c>
      <c r="B5258" t="s">
        <v>29</v>
      </c>
      <c r="C5258" t="s">
        <v>30</v>
      </c>
      <c r="D5258" t="s">
        <v>31</v>
      </c>
      <c r="E5258">
        <v>53212</v>
      </c>
      <c r="F5258" t="s">
        <v>20</v>
      </c>
      <c r="G5258" t="s">
        <v>97</v>
      </c>
      <c r="H5258">
        <v>46</v>
      </c>
      <c r="I5258" t="s">
        <v>28</v>
      </c>
      <c r="J5258">
        <f>VLOOKUP(I5258,Key!$A$1:$C$73,2,FALSE)</f>
        <v>43.038580000000003</v>
      </c>
      <c r="K5258">
        <f>VLOOKUP(I5258,Key!$A$1:$C$73,3,FALSE)</f>
        <v>-87.90934</v>
      </c>
      <c r="L5258" t="s">
        <v>76</v>
      </c>
      <c r="M5258">
        <f>VLOOKUP(L5258,Key!$A$1:$C$73,2,FALSE)</f>
        <v>43.02948</v>
      </c>
      <c r="N5258">
        <f>VLOOKUP(L5258,Key!$A$1:$C$73,3,FALSE)</f>
        <v>-87.912819999999996</v>
      </c>
      <c r="O5258">
        <v>11</v>
      </c>
      <c r="P5258">
        <v>2</v>
      </c>
      <c r="Q5258">
        <v>1.7</v>
      </c>
      <c r="R5258">
        <v>1.6</v>
      </c>
      <c r="S5258">
        <v>66</v>
      </c>
      <c r="T5258">
        <f t="shared" si="738"/>
        <v>-1</v>
      </c>
      <c r="U5258" s="1">
        <v>42846</v>
      </c>
      <c r="V5258" s="13">
        <f t="shared" si="739"/>
        <v>42826</v>
      </c>
      <c r="W5258" s="14">
        <f t="shared" si="740"/>
        <v>42846</v>
      </c>
      <c r="X5258" s="1" t="str">
        <f t="shared" si="741"/>
        <v>Friday</v>
      </c>
      <c r="Y5258" s="2">
        <v>8.9733796296296298E-2</v>
      </c>
      <c r="Z5258" s="2">
        <f t="shared" si="742"/>
        <v>8.3333333333333329E-2</v>
      </c>
      <c r="AA5258">
        <f>1</f>
        <v>1</v>
      </c>
      <c r="AB5258" s="1">
        <v>42846</v>
      </c>
      <c r="AC5258" s="13">
        <f t="shared" si="743"/>
        <v>42826</v>
      </c>
      <c r="AD5258" s="14">
        <f t="shared" si="744"/>
        <v>42846</v>
      </c>
      <c r="AE5258" s="1" t="str">
        <f t="shared" si="745"/>
        <v>Friday</v>
      </c>
      <c r="AF5258" s="2">
        <v>9.7615740740740739E-2</v>
      </c>
      <c r="AG5258" s="2">
        <f t="shared" si="746"/>
        <v>8.3333333333333329E-2</v>
      </c>
      <c r="AH5258" t="s">
        <v>23</v>
      </c>
    </row>
    <row r="5259" spans="1:34" x14ac:dyDescent="0.25">
      <c r="A5259">
        <v>1408049</v>
      </c>
      <c r="B5259" t="s">
        <v>29</v>
      </c>
      <c r="C5259" t="s">
        <v>47</v>
      </c>
      <c r="D5259" t="s">
        <v>31</v>
      </c>
      <c r="E5259">
        <v>53202</v>
      </c>
      <c r="F5259" t="s">
        <v>20</v>
      </c>
      <c r="G5259" t="s">
        <v>32</v>
      </c>
      <c r="H5259">
        <v>204</v>
      </c>
      <c r="I5259" t="s">
        <v>36</v>
      </c>
      <c r="J5259">
        <f>VLOOKUP(I5259,Key!$A$1:$C$73,2,FALSE)</f>
        <v>43.03519</v>
      </c>
      <c r="K5259">
        <f>VLOOKUP(I5259,Key!$A$1:$C$73,3,FALSE)</f>
        <v>-87.907390000000007</v>
      </c>
      <c r="L5259" t="s">
        <v>26</v>
      </c>
      <c r="M5259">
        <f>VLOOKUP(L5259,Key!$A$1:$C$73,2,FALSE)</f>
        <v>43.034619999999997</v>
      </c>
      <c r="N5259">
        <f>VLOOKUP(L5259,Key!$A$1:$C$73,3,FALSE)</f>
        <v>-87.917500000000004</v>
      </c>
      <c r="O5259">
        <v>10</v>
      </c>
      <c r="P5259">
        <v>0</v>
      </c>
      <c r="Q5259">
        <v>1.5</v>
      </c>
      <c r="R5259">
        <v>1.4</v>
      </c>
      <c r="S5259">
        <v>60</v>
      </c>
      <c r="T5259">
        <f t="shared" si="738"/>
        <v>-1</v>
      </c>
      <c r="U5259" s="1">
        <v>42846</v>
      </c>
      <c r="V5259" s="13">
        <f t="shared" si="739"/>
        <v>42826</v>
      </c>
      <c r="W5259" s="14">
        <f t="shared" si="740"/>
        <v>42846</v>
      </c>
      <c r="X5259" s="1" t="str">
        <f t="shared" si="741"/>
        <v>Friday</v>
      </c>
      <c r="Y5259" s="2">
        <v>0.27322916666666669</v>
      </c>
      <c r="Z5259" s="2">
        <f t="shared" si="742"/>
        <v>0.29166666666666663</v>
      </c>
      <c r="AA5259">
        <f>1</f>
        <v>1</v>
      </c>
      <c r="AB5259" s="1">
        <v>42846</v>
      </c>
      <c r="AC5259" s="13">
        <f t="shared" si="743"/>
        <v>42826</v>
      </c>
      <c r="AD5259" s="14">
        <f t="shared" si="744"/>
        <v>42846</v>
      </c>
      <c r="AE5259" s="1" t="str">
        <f t="shared" si="745"/>
        <v>Friday</v>
      </c>
      <c r="AF5259" s="2">
        <v>0.28032407407407406</v>
      </c>
      <c r="AG5259" s="2">
        <f t="shared" si="746"/>
        <v>0.29166666666666663</v>
      </c>
      <c r="AH5259" t="s">
        <v>23</v>
      </c>
    </row>
    <row r="5260" spans="1:34" x14ac:dyDescent="0.25">
      <c r="A5260">
        <v>1564663</v>
      </c>
      <c r="B5260" t="s">
        <v>29</v>
      </c>
      <c r="C5260" t="s">
        <v>47</v>
      </c>
      <c r="D5260" t="s">
        <v>31</v>
      </c>
      <c r="E5260">
        <v>53202</v>
      </c>
      <c r="F5260" t="s">
        <v>20</v>
      </c>
      <c r="G5260" t="s">
        <v>32</v>
      </c>
      <c r="H5260">
        <v>11147</v>
      </c>
      <c r="I5260" t="s">
        <v>22</v>
      </c>
      <c r="J5260">
        <f>VLOOKUP(I5260,Key!$A$1:$C$73,2,FALSE)</f>
        <v>43.058619999999998</v>
      </c>
      <c r="K5260">
        <f>VLOOKUP(I5260,Key!$A$1:$C$73,3,FALSE)</f>
        <v>-87.885319999999993</v>
      </c>
      <c r="L5260" t="s">
        <v>44</v>
      </c>
      <c r="M5260">
        <f>VLOOKUP(L5260,Key!$A$1:$C$73,2,FALSE)</f>
        <v>43.03886</v>
      </c>
      <c r="N5260">
        <f>VLOOKUP(L5260,Key!$A$1:$C$73,3,FALSE)</f>
        <v>-87.902720000000002</v>
      </c>
      <c r="O5260">
        <v>15</v>
      </c>
      <c r="P5260">
        <v>0</v>
      </c>
      <c r="Q5260">
        <v>2.2999999999999998</v>
      </c>
      <c r="R5260">
        <v>2.1</v>
      </c>
      <c r="S5260">
        <v>90</v>
      </c>
      <c r="T5260">
        <f t="shared" si="738"/>
        <v>-1</v>
      </c>
      <c r="U5260" s="1">
        <v>42846</v>
      </c>
      <c r="V5260" s="13">
        <f t="shared" si="739"/>
        <v>42826</v>
      </c>
      <c r="W5260" s="14">
        <f t="shared" si="740"/>
        <v>42846</v>
      </c>
      <c r="X5260" s="1" t="str">
        <f t="shared" si="741"/>
        <v>Friday</v>
      </c>
      <c r="Y5260" s="2">
        <v>0.30074074074074075</v>
      </c>
      <c r="Z5260" s="2">
        <f t="shared" si="742"/>
        <v>0.29166666666666663</v>
      </c>
      <c r="AA5260">
        <f>1</f>
        <v>1</v>
      </c>
      <c r="AB5260" s="1">
        <v>42846</v>
      </c>
      <c r="AC5260" s="13">
        <f t="shared" si="743"/>
        <v>42826</v>
      </c>
      <c r="AD5260" s="14">
        <f t="shared" si="744"/>
        <v>42846</v>
      </c>
      <c r="AE5260" s="1" t="str">
        <f t="shared" si="745"/>
        <v>Friday</v>
      </c>
      <c r="AF5260" s="2">
        <v>0.31116898148148148</v>
      </c>
      <c r="AG5260" s="2">
        <f t="shared" si="746"/>
        <v>0.29166666666666663</v>
      </c>
      <c r="AH5260" t="s">
        <v>23</v>
      </c>
    </row>
    <row r="5261" spans="1:34" x14ac:dyDescent="0.25">
      <c r="A5261">
        <v>1357250</v>
      </c>
      <c r="B5261" t="s">
        <v>29</v>
      </c>
      <c r="C5261" t="s">
        <v>47</v>
      </c>
      <c r="D5261" t="s">
        <v>31</v>
      </c>
      <c r="E5261">
        <v>53202</v>
      </c>
      <c r="F5261" t="s">
        <v>20</v>
      </c>
      <c r="G5261" t="s">
        <v>32</v>
      </c>
      <c r="H5261">
        <v>255</v>
      </c>
      <c r="I5261" t="s">
        <v>78</v>
      </c>
      <c r="J5261">
        <f>VLOOKUP(I5261,Key!$A$1:$C$73,2,FALSE)</f>
        <v>43.048200000000001</v>
      </c>
      <c r="K5261">
        <f>VLOOKUP(I5261,Key!$A$1:$C$73,3,FALSE)</f>
        <v>-87.900859999999994</v>
      </c>
      <c r="L5261" t="s">
        <v>44</v>
      </c>
      <c r="M5261">
        <f>VLOOKUP(L5261,Key!$A$1:$C$73,2,FALSE)</f>
        <v>43.03886</v>
      </c>
      <c r="N5261">
        <f>VLOOKUP(L5261,Key!$A$1:$C$73,3,FALSE)</f>
        <v>-87.902720000000002</v>
      </c>
      <c r="O5261">
        <v>5</v>
      </c>
      <c r="P5261">
        <v>0</v>
      </c>
      <c r="Q5261">
        <v>0.8</v>
      </c>
      <c r="R5261">
        <v>0.7</v>
      </c>
      <c r="S5261">
        <v>30</v>
      </c>
      <c r="T5261">
        <f t="shared" si="738"/>
        <v>-1</v>
      </c>
      <c r="U5261" s="1">
        <v>42846</v>
      </c>
      <c r="V5261" s="13">
        <f t="shared" si="739"/>
        <v>42826</v>
      </c>
      <c r="W5261" s="14">
        <f t="shared" si="740"/>
        <v>42846</v>
      </c>
      <c r="X5261" s="1" t="str">
        <f t="shared" si="741"/>
        <v>Friday</v>
      </c>
      <c r="Y5261" s="2">
        <v>0.32755787037037037</v>
      </c>
      <c r="Z5261" s="2">
        <f t="shared" si="742"/>
        <v>0.33333333333333331</v>
      </c>
      <c r="AA5261">
        <f>1</f>
        <v>1</v>
      </c>
      <c r="AB5261" s="1">
        <v>42846</v>
      </c>
      <c r="AC5261" s="13">
        <f t="shared" si="743"/>
        <v>42826</v>
      </c>
      <c r="AD5261" s="14">
        <f t="shared" si="744"/>
        <v>42846</v>
      </c>
      <c r="AE5261" s="1" t="str">
        <f t="shared" si="745"/>
        <v>Friday</v>
      </c>
      <c r="AF5261" s="2">
        <v>0.33072916666666669</v>
      </c>
      <c r="AG5261" s="2">
        <f t="shared" si="746"/>
        <v>0.33333333333333331</v>
      </c>
      <c r="AH5261" t="s">
        <v>23</v>
      </c>
    </row>
    <row r="5262" spans="1:34" x14ac:dyDescent="0.25">
      <c r="A5262">
        <v>1249381</v>
      </c>
      <c r="B5262" t="s">
        <v>29</v>
      </c>
      <c r="C5262" t="s">
        <v>185</v>
      </c>
      <c r="D5262" t="s">
        <v>31</v>
      </c>
      <c r="E5262">
        <v>53005</v>
      </c>
      <c r="F5262" t="s">
        <v>20</v>
      </c>
      <c r="G5262" t="s">
        <v>99</v>
      </c>
      <c r="H5262">
        <v>5581</v>
      </c>
      <c r="I5262" t="s">
        <v>66</v>
      </c>
      <c r="J5262">
        <f>VLOOKUP(I5262,Key!$A$1:$C$73,2,FALSE)</f>
        <v>43.078530000000001</v>
      </c>
      <c r="K5262">
        <f>VLOOKUP(I5262,Key!$A$1:$C$73,3,FALSE)</f>
        <v>-87.882620000000003</v>
      </c>
      <c r="L5262" t="s">
        <v>21</v>
      </c>
      <c r="M5262">
        <f>VLOOKUP(L5262,Key!$A$1:$C$73,2,FALSE)</f>
        <v>43.074890000000003</v>
      </c>
      <c r="N5262">
        <f>VLOOKUP(L5262,Key!$A$1:$C$73,3,FALSE)</f>
        <v>-87.882810000000006</v>
      </c>
      <c r="O5262">
        <v>2</v>
      </c>
      <c r="P5262">
        <v>0</v>
      </c>
      <c r="Q5262">
        <v>0.3</v>
      </c>
      <c r="R5262">
        <v>0.3</v>
      </c>
      <c r="S5262">
        <v>12</v>
      </c>
      <c r="T5262">
        <f t="shared" si="738"/>
        <v>-1</v>
      </c>
      <c r="U5262" s="1">
        <v>42846</v>
      </c>
      <c r="V5262" s="13">
        <f t="shared" si="739"/>
        <v>42826</v>
      </c>
      <c r="W5262" s="14">
        <f t="shared" si="740"/>
        <v>42846</v>
      </c>
      <c r="X5262" s="1" t="str">
        <f t="shared" si="741"/>
        <v>Friday</v>
      </c>
      <c r="Y5262" s="2">
        <v>0.45931712962962962</v>
      </c>
      <c r="Z5262" s="2">
        <f t="shared" si="742"/>
        <v>0.45833333333333331</v>
      </c>
      <c r="AA5262">
        <f>1</f>
        <v>1</v>
      </c>
      <c r="AB5262" s="1">
        <v>42846</v>
      </c>
      <c r="AC5262" s="13">
        <f t="shared" si="743"/>
        <v>42826</v>
      </c>
      <c r="AD5262" s="14">
        <f t="shared" si="744"/>
        <v>42846</v>
      </c>
      <c r="AE5262" s="1" t="str">
        <f t="shared" si="745"/>
        <v>Friday</v>
      </c>
      <c r="AF5262" s="2">
        <v>0.46050925925925923</v>
      </c>
      <c r="AG5262" s="2">
        <f t="shared" si="746"/>
        <v>0.45833333333333331</v>
      </c>
      <c r="AH5262" t="s">
        <v>23</v>
      </c>
    </row>
    <row r="5263" spans="1:34" x14ac:dyDescent="0.25">
      <c r="A5263">
        <v>1378733</v>
      </c>
      <c r="B5263" t="s">
        <v>29</v>
      </c>
      <c r="C5263" t="s">
        <v>114</v>
      </c>
      <c r="D5263" t="s">
        <v>31</v>
      </c>
      <c r="E5263">
        <v>54915</v>
      </c>
      <c r="F5263" t="s">
        <v>20</v>
      </c>
      <c r="G5263" t="s">
        <v>32</v>
      </c>
      <c r="H5263">
        <v>19</v>
      </c>
      <c r="I5263" t="s">
        <v>80</v>
      </c>
      <c r="J5263">
        <f>VLOOKUP(I5263,Key!$A$1:$C$73,2,FALSE)</f>
        <v>43.060250000000003</v>
      </c>
      <c r="K5263">
        <f>VLOOKUP(I5263,Key!$A$1:$C$73,3,FALSE)</f>
        <v>-87.892169999999993</v>
      </c>
      <c r="L5263" t="s">
        <v>66</v>
      </c>
      <c r="M5263">
        <f>VLOOKUP(L5263,Key!$A$1:$C$73,2,FALSE)</f>
        <v>43.078530000000001</v>
      </c>
      <c r="N5263">
        <f>VLOOKUP(L5263,Key!$A$1:$C$73,3,FALSE)</f>
        <v>-87.882620000000003</v>
      </c>
      <c r="O5263">
        <v>13</v>
      </c>
      <c r="P5263">
        <v>0</v>
      </c>
      <c r="Q5263">
        <v>2</v>
      </c>
      <c r="R5263">
        <v>1.9</v>
      </c>
      <c r="S5263">
        <v>78</v>
      </c>
      <c r="T5263">
        <f t="shared" si="738"/>
        <v>-1</v>
      </c>
      <c r="U5263" s="1">
        <v>42846</v>
      </c>
      <c r="V5263" s="13">
        <f t="shared" si="739"/>
        <v>42826</v>
      </c>
      <c r="W5263" s="14">
        <f t="shared" si="740"/>
        <v>42846</v>
      </c>
      <c r="X5263" s="1" t="str">
        <f t="shared" si="741"/>
        <v>Friday</v>
      </c>
      <c r="Y5263" s="2">
        <v>0.59418981481481481</v>
      </c>
      <c r="Z5263" s="2">
        <f t="shared" si="742"/>
        <v>0.58333333333333326</v>
      </c>
      <c r="AA5263">
        <f>1</f>
        <v>1</v>
      </c>
      <c r="AB5263" s="1">
        <v>42846</v>
      </c>
      <c r="AC5263" s="13">
        <f t="shared" si="743"/>
        <v>42826</v>
      </c>
      <c r="AD5263" s="14">
        <f t="shared" si="744"/>
        <v>42846</v>
      </c>
      <c r="AE5263" s="1" t="str">
        <f t="shared" si="745"/>
        <v>Friday</v>
      </c>
      <c r="AF5263" s="2">
        <v>0.60311342592592598</v>
      </c>
      <c r="AG5263" s="2">
        <f t="shared" si="746"/>
        <v>0.58333333333333326</v>
      </c>
      <c r="AH5263" t="s">
        <v>23</v>
      </c>
    </row>
    <row r="5264" spans="1:34" x14ac:dyDescent="0.25">
      <c r="A5264">
        <v>1359140</v>
      </c>
      <c r="B5264" t="s">
        <v>29</v>
      </c>
      <c r="C5264" t="s">
        <v>159</v>
      </c>
      <c r="D5264" t="s">
        <v>31</v>
      </c>
      <c r="E5264">
        <v>53118</v>
      </c>
      <c r="F5264" t="s">
        <v>20</v>
      </c>
      <c r="G5264" t="s">
        <v>32</v>
      </c>
      <c r="H5264">
        <v>25</v>
      </c>
      <c r="I5264" t="s">
        <v>65</v>
      </c>
      <c r="J5264">
        <f>VLOOKUP(I5264,Key!$A$1:$C$73,2,FALSE)</f>
        <v>43.077359999999999</v>
      </c>
      <c r="K5264">
        <f>VLOOKUP(I5264,Key!$A$1:$C$73,3,FALSE)</f>
        <v>-87.880769999999998</v>
      </c>
      <c r="L5264" t="s">
        <v>80</v>
      </c>
      <c r="M5264">
        <f>VLOOKUP(L5264,Key!$A$1:$C$73,2,FALSE)</f>
        <v>43.060250000000003</v>
      </c>
      <c r="N5264">
        <f>VLOOKUP(L5264,Key!$A$1:$C$73,3,FALSE)</f>
        <v>-87.892169999999993</v>
      </c>
      <c r="O5264">
        <v>14</v>
      </c>
      <c r="P5264">
        <v>0</v>
      </c>
      <c r="Q5264">
        <v>2.1</v>
      </c>
      <c r="R5264">
        <v>2</v>
      </c>
      <c r="S5264">
        <v>84</v>
      </c>
      <c r="T5264">
        <f t="shared" si="738"/>
        <v>-1</v>
      </c>
      <c r="U5264" s="1">
        <v>42846</v>
      </c>
      <c r="V5264" s="13">
        <f t="shared" si="739"/>
        <v>42826</v>
      </c>
      <c r="W5264" s="14">
        <f t="shared" si="740"/>
        <v>42846</v>
      </c>
      <c r="X5264" s="1" t="str">
        <f t="shared" si="741"/>
        <v>Friday</v>
      </c>
      <c r="Y5264" s="2">
        <v>0.66590277777777784</v>
      </c>
      <c r="Z5264" s="2">
        <f t="shared" si="742"/>
        <v>0.66666666666666663</v>
      </c>
      <c r="AA5264">
        <f>1</f>
        <v>1</v>
      </c>
      <c r="AB5264" s="1">
        <v>42846</v>
      </c>
      <c r="AC5264" s="13">
        <f t="shared" si="743"/>
        <v>42826</v>
      </c>
      <c r="AD5264" s="14">
        <f t="shared" si="744"/>
        <v>42846</v>
      </c>
      <c r="AE5264" s="1" t="str">
        <f t="shared" si="745"/>
        <v>Friday</v>
      </c>
      <c r="AF5264" s="2">
        <v>0.67534722222222221</v>
      </c>
      <c r="AG5264" s="2">
        <f t="shared" si="746"/>
        <v>0.66666666666666663</v>
      </c>
      <c r="AH5264" t="s">
        <v>23</v>
      </c>
    </row>
    <row r="5265" spans="1:34" x14ac:dyDescent="0.25">
      <c r="A5265">
        <v>1407702</v>
      </c>
      <c r="B5265" t="s">
        <v>29</v>
      </c>
      <c r="C5265" t="s">
        <v>47</v>
      </c>
      <c r="D5265" t="s">
        <v>31</v>
      </c>
      <c r="E5265">
        <v>53202</v>
      </c>
      <c r="F5265" t="s">
        <v>20</v>
      </c>
      <c r="G5265" t="s">
        <v>32</v>
      </c>
      <c r="H5265">
        <v>5497</v>
      </c>
      <c r="I5265" t="s">
        <v>66</v>
      </c>
      <c r="J5265">
        <f>VLOOKUP(I5265,Key!$A$1:$C$73,2,FALSE)</f>
        <v>43.078530000000001</v>
      </c>
      <c r="K5265">
        <f>VLOOKUP(I5265,Key!$A$1:$C$73,3,FALSE)</f>
        <v>-87.882620000000003</v>
      </c>
      <c r="L5265" t="s">
        <v>24</v>
      </c>
      <c r="M5265">
        <f>VLOOKUP(L5265,Key!$A$1:$C$73,2,FALSE)</f>
        <v>43.074655999999997</v>
      </c>
      <c r="N5265">
        <f>VLOOKUP(L5265,Key!$A$1:$C$73,3,FALSE)</f>
        <v>-87.889011999999994</v>
      </c>
      <c r="O5265">
        <v>4</v>
      </c>
      <c r="P5265">
        <v>0</v>
      </c>
      <c r="Q5265">
        <v>0.6</v>
      </c>
      <c r="R5265">
        <v>0.6</v>
      </c>
      <c r="S5265">
        <v>24</v>
      </c>
      <c r="T5265">
        <f t="shared" si="738"/>
        <v>-1</v>
      </c>
      <c r="U5265" s="1">
        <v>42846</v>
      </c>
      <c r="V5265" s="13">
        <f t="shared" si="739"/>
        <v>42826</v>
      </c>
      <c r="W5265" s="14">
        <f t="shared" si="740"/>
        <v>42846</v>
      </c>
      <c r="X5265" s="1" t="str">
        <f t="shared" si="741"/>
        <v>Friday</v>
      </c>
      <c r="Y5265" s="2">
        <v>0.68443287037037026</v>
      </c>
      <c r="Z5265" s="2">
        <f t="shared" si="742"/>
        <v>0.66666666666666663</v>
      </c>
      <c r="AA5265">
        <f>1</f>
        <v>1</v>
      </c>
      <c r="AB5265" s="1">
        <v>42846</v>
      </c>
      <c r="AC5265" s="13">
        <f t="shared" si="743"/>
        <v>42826</v>
      </c>
      <c r="AD5265" s="14">
        <f t="shared" si="744"/>
        <v>42846</v>
      </c>
      <c r="AE5265" s="1" t="str">
        <f t="shared" si="745"/>
        <v>Friday</v>
      </c>
      <c r="AF5265" s="2">
        <v>0.68748842592592585</v>
      </c>
      <c r="AG5265" s="2">
        <f t="shared" si="746"/>
        <v>0.66666666666666663</v>
      </c>
      <c r="AH5265" t="s">
        <v>23</v>
      </c>
    </row>
    <row r="5266" spans="1:34" x14ac:dyDescent="0.25">
      <c r="A5266">
        <v>1425087</v>
      </c>
      <c r="B5266" t="s">
        <v>29</v>
      </c>
      <c r="C5266" t="s">
        <v>30</v>
      </c>
      <c r="D5266" t="s">
        <v>31</v>
      </c>
      <c r="E5266">
        <v>53212</v>
      </c>
      <c r="F5266" t="s">
        <v>20</v>
      </c>
      <c r="G5266" t="s">
        <v>32</v>
      </c>
      <c r="H5266">
        <v>5485</v>
      </c>
      <c r="I5266" t="s">
        <v>40</v>
      </c>
      <c r="J5266">
        <f>VLOOKUP(I5266,Key!$A$1:$C$73,2,FALSE)</f>
        <v>43.06033</v>
      </c>
      <c r="K5266">
        <f>VLOOKUP(I5266,Key!$A$1:$C$73,3,FALSE)</f>
        <v>-87.89546</v>
      </c>
      <c r="L5266" t="s">
        <v>57</v>
      </c>
      <c r="M5266">
        <f>VLOOKUP(L5266,Key!$A$1:$C$73,2,FALSE)</f>
        <v>43.03913</v>
      </c>
      <c r="N5266">
        <f>VLOOKUP(L5266,Key!$A$1:$C$73,3,FALSE)</f>
        <v>-87.916150000000002</v>
      </c>
      <c r="O5266">
        <v>11</v>
      </c>
      <c r="P5266">
        <v>0</v>
      </c>
      <c r="Q5266">
        <v>1.7</v>
      </c>
      <c r="R5266">
        <v>1.6</v>
      </c>
      <c r="S5266">
        <v>66</v>
      </c>
      <c r="T5266">
        <f t="shared" si="738"/>
        <v>-1</v>
      </c>
      <c r="U5266" s="1">
        <v>42846</v>
      </c>
      <c r="V5266" s="13">
        <f t="shared" si="739"/>
        <v>42826</v>
      </c>
      <c r="W5266" s="14">
        <f t="shared" si="740"/>
        <v>42846</v>
      </c>
      <c r="X5266" s="1" t="str">
        <f t="shared" si="741"/>
        <v>Friday</v>
      </c>
      <c r="Y5266" s="2">
        <v>0.68811342592592595</v>
      </c>
      <c r="Z5266" s="2">
        <f t="shared" si="742"/>
        <v>0.70833333333333326</v>
      </c>
      <c r="AA5266">
        <f>1</f>
        <v>1</v>
      </c>
      <c r="AB5266" s="1">
        <v>42846</v>
      </c>
      <c r="AC5266" s="13">
        <f t="shared" si="743"/>
        <v>42826</v>
      </c>
      <c r="AD5266" s="14">
        <f t="shared" si="744"/>
        <v>42846</v>
      </c>
      <c r="AE5266" s="1" t="str">
        <f t="shared" si="745"/>
        <v>Friday</v>
      </c>
      <c r="AF5266" s="2">
        <v>0.69570601851851854</v>
      </c>
      <c r="AG5266" s="2">
        <f t="shared" si="746"/>
        <v>0.70833333333333326</v>
      </c>
      <c r="AH5266" t="s">
        <v>23</v>
      </c>
    </row>
    <row r="5267" spans="1:34" x14ac:dyDescent="0.25">
      <c r="A5267">
        <v>1185449</v>
      </c>
      <c r="B5267" t="s">
        <v>29</v>
      </c>
      <c r="C5267" t="s">
        <v>47</v>
      </c>
      <c r="D5267" t="s">
        <v>31</v>
      </c>
      <c r="E5267">
        <v>53211</v>
      </c>
      <c r="F5267" t="s">
        <v>20</v>
      </c>
      <c r="G5267" t="s">
        <v>32</v>
      </c>
      <c r="H5267">
        <v>5468</v>
      </c>
      <c r="I5267" t="s">
        <v>62</v>
      </c>
      <c r="J5267">
        <f>VLOOKUP(I5267,Key!$A$1:$C$73,2,FALSE)</f>
        <v>43.052460000000004</v>
      </c>
      <c r="K5267">
        <f>VLOOKUP(I5267,Key!$A$1:$C$73,3,FALSE)</f>
        <v>-87.891000000000005</v>
      </c>
      <c r="L5267" t="s">
        <v>77</v>
      </c>
      <c r="M5267">
        <f>VLOOKUP(L5267,Key!$A$1:$C$73,2,FALSE)</f>
        <v>43.036900000000003</v>
      </c>
      <c r="N5267">
        <f>VLOOKUP(L5267,Key!$A$1:$C$73,3,FALSE)</f>
        <v>-87.89667</v>
      </c>
      <c r="O5267">
        <v>8</v>
      </c>
      <c r="P5267">
        <v>0</v>
      </c>
      <c r="Q5267">
        <v>1.2</v>
      </c>
      <c r="R5267">
        <v>1.1000000000000001</v>
      </c>
      <c r="S5267">
        <v>48</v>
      </c>
      <c r="T5267">
        <f t="shared" si="738"/>
        <v>-1</v>
      </c>
      <c r="U5267" s="1">
        <v>42846</v>
      </c>
      <c r="V5267" s="13">
        <f t="shared" si="739"/>
        <v>42826</v>
      </c>
      <c r="W5267" s="14">
        <f t="shared" si="740"/>
        <v>42846</v>
      </c>
      <c r="X5267" s="1" t="str">
        <f t="shared" si="741"/>
        <v>Friday</v>
      </c>
      <c r="Y5267" s="2">
        <v>0.69313657407407403</v>
      </c>
      <c r="Z5267" s="2">
        <f t="shared" si="742"/>
        <v>0.70833333333333326</v>
      </c>
      <c r="AA5267">
        <f>1</f>
        <v>1</v>
      </c>
      <c r="AB5267" s="1">
        <v>42846</v>
      </c>
      <c r="AC5267" s="13">
        <f t="shared" si="743"/>
        <v>42826</v>
      </c>
      <c r="AD5267" s="14">
        <f t="shared" si="744"/>
        <v>42846</v>
      </c>
      <c r="AE5267" s="1" t="str">
        <f t="shared" si="745"/>
        <v>Friday</v>
      </c>
      <c r="AF5267" s="2">
        <v>0.69903935185185195</v>
      </c>
      <c r="AG5267" s="2">
        <f t="shared" si="746"/>
        <v>0.70833333333333326</v>
      </c>
      <c r="AH5267" t="s">
        <v>23</v>
      </c>
    </row>
    <row r="5268" spans="1:34" x14ac:dyDescent="0.25">
      <c r="A5268">
        <v>1358589</v>
      </c>
      <c r="B5268" t="s">
        <v>29</v>
      </c>
      <c r="C5268" t="s">
        <v>47</v>
      </c>
      <c r="D5268" t="s">
        <v>31</v>
      </c>
      <c r="E5268">
        <v>53211</v>
      </c>
      <c r="F5268" t="s">
        <v>20</v>
      </c>
      <c r="G5268" t="s">
        <v>32</v>
      </c>
      <c r="H5268">
        <v>11136</v>
      </c>
      <c r="I5268" t="s">
        <v>33</v>
      </c>
      <c r="J5268">
        <f>VLOOKUP(I5268,Key!$A$1:$C$73,2,FALSE)</f>
        <v>43.045712999999999</v>
      </c>
      <c r="K5268">
        <f>VLOOKUP(I5268,Key!$A$1:$C$73,3,FALSE)</f>
        <v>-87.899756999999994</v>
      </c>
      <c r="L5268" t="s">
        <v>85</v>
      </c>
      <c r="M5268">
        <f>VLOOKUP(L5268,Key!$A$1:$C$73,2,FALSE)</f>
        <v>43.053040000000003</v>
      </c>
      <c r="N5268">
        <f>VLOOKUP(L5268,Key!$A$1:$C$73,3,FALSE)</f>
        <v>-87.897660000000002</v>
      </c>
      <c r="O5268">
        <v>7</v>
      </c>
      <c r="P5268">
        <v>0</v>
      </c>
      <c r="Q5268">
        <v>1.1000000000000001</v>
      </c>
      <c r="R5268">
        <v>1</v>
      </c>
      <c r="S5268">
        <v>42</v>
      </c>
      <c r="T5268">
        <f t="shared" si="738"/>
        <v>-1</v>
      </c>
      <c r="U5268" s="1">
        <v>42846</v>
      </c>
      <c r="V5268" s="13">
        <f t="shared" si="739"/>
        <v>42826</v>
      </c>
      <c r="W5268" s="14">
        <f t="shared" si="740"/>
        <v>42846</v>
      </c>
      <c r="X5268" s="1" t="str">
        <f t="shared" si="741"/>
        <v>Friday</v>
      </c>
      <c r="Y5268" s="2">
        <v>0.74659722222222225</v>
      </c>
      <c r="Z5268" s="2">
        <f t="shared" si="742"/>
        <v>0.75</v>
      </c>
      <c r="AA5268">
        <f>1</f>
        <v>1</v>
      </c>
      <c r="AB5268" s="1">
        <v>42846</v>
      </c>
      <c r="AC5268" s="13">
        <f t="shared" si="743"/>
        <v>42826</v>
      </c>
      <c r="AD5268" s="14">
        <f t="shared" si="744"/>
        <v>42846</v>
      </c>
      <c r="AE5268" s="1" t="str">
        <f t="shared" si="745"/>
        <v>Friday</v>
      </c>
      <c r="AF5268" s="2">
        <v>0.75149305555555557</v>
      </c>
      <c r="AG5268" s="2">
        <f t="shared" si="746"/>
        <v>0.75</v>
      </c>
      <c r="AH5268" t="s">
        <v>23</v>
      </c>
    </row>
    <row r="5269" spans="1:34" x14ac:dyDescent="0.25">
      <c r="A5269">
        <v>1312561</v>
      </c>
      <c r="B5269" t="s">
        <v>29</v>
      </c>
      <c r="C5269" t="s">
        <v>47</v>
      </c>
      <c r="D5269" t="s">
        <v>31</v>
      </c>
      <c r="E5269">
        <v>53202</v>
      </c>
      <c r="F5269" t="s">
        <v>20</v>
      </c>
      <c r="G5269" t="s">
        <v>97</v>
      </c>
      <c r="H5269">
        <v>5440</v>
      </c>
      <c r="I5269" t="s">
        <v>28</v>
      </c>
      <c r="J5269">
        <f>VLOOKUP(I5269,Key!$A$1:$C$73,2,FALSE)</f>
        <v>43.038580000000003</v>
      </c>
      <c r="K5269">
        <f>VLOOKUP(I5269,Key!$A$1:$C$73,3,FALSE)</f>
        <v>-87.90934</v>
      </c>
      <c r="L5269" t="s">
        <v>83</v>
      </c>
      <c r="M5269">
        <f>VLOOKUP(L5269,Key!$A$1:$C$73,2,FALSE)</f>
        <v>43.026229999999998</v>
      </c>
      <c r="N5269">
        <f>VLOOKUP(L5269,Key!$A$1:$C$73,3,FALSE)</f>
        <v>-87.912809999999993</v>
      </c>
      <c r="O5269">
        <v>9</v>
      </c>
      <c r="P5269">
        <v>2</v>
      </c>
      <c r="Q5269">
        <v>1.4</v>
      </c>
      <c r="R5269">
        <v>1.3</v>
      </c>
      <c r="S5269">
        <v>54</v>
      </c>
      <c r="T5269">
        <f t="shared" si="738"/>
        <v>-1</v>
      </c>
      <c r="U5269" s="1">
        <v>42846</v>
      </c>
      <c r="V5269" s="13">
        <f t="shared" si="739"/>
        <v>42826</v>
      </c>
      <c r="W5269" s="14">
        <f t="shared" si="740"/>
        <v>42846</v>
      </c>
      <c r="X5269" s="1" t="str">
        <f t="shared" si="741"/>
        <v>Friday</v>
      </c>
      <c r="Y5269" s="2">
        <v>0.82221064814814815</v>
      </c>
      <c r="Z5269" s="2">
        <f t="shared" si="742"/>
        <v>0.83333333333333326</v>
      </c>
      <c r="AA5269">
        <f>1</f>
        <v>1</v>
      </c>
      <c r="AB5269" s="1">
        <v>42846</v>
      </c>
      <c r="AC5269" s="13">
        <f t="shared" si="743"/>
        <v>42826</v>
      </c>
      <c r="AD5269" s="14">
        <f t="shared" si="744"/>
        <v>42846</v>
      </c>
      <c r="AE5269" s="1" t="str">
        <f t="shared" si="745"/>
        <v>Friday</v>
      </c>
      <c r="AF5269" s="2">
        <v>0.82788194444444441</v>
      </c>
      <c r="AG5269" s="2">
        <f t="shared" si="746"/>
        <v>0.83333333333333326</v>
      </c>
      <c r="AH5269" t="s">
        <v>23</v>
      </c>
    </row>
    <row r="5270" spans="1:34" x14ac:dyDescent="0.25">
      <c r="A5270">
        <v>1527528</v>
      </c>
      <c r="B5270" t="s">
        <v>29</v>
      </c>
      <c r="C5270" t="s">
        <v>103</v>
      </c>
      <c r="D5270" t="s">
        <v>31</v>
      </c>
      <c r="E5270">
        <v>53202</v>
      </c>
      <c r="F5270" t="s">
        <v>20</v>
      </c>
      <c r="G5270" t="s">
        <v>32</v>
      </c>
      <c r="H5270">
        <v>112</v>
      </c>
      <c r="I5270" t="s">
        <v>60</v>
      </c>
      <c r="J5270">
        <f>VLOOKUP(I5270,Key!$A$1:$C$73,2,FALSE)</f>
        <v>43.046570000000003</v>
      </c>
      <c r="K5270">
        <f>VLOOKUP(I5270,Key!$A$1:$C$73,3,FALSE)</f>
        <v>-87.908720000000002</v>
      </c>
      <c r="L5270" t="s">
        <v>62</v>
      </c>
      <c r="M5270">
        <f>VLOOKUP(L5270,Key!$A$1:$C$73,2,FALSE)</f>
        <v>43.052460000000004</v>
      </c>
      <c r="N5270">
        <f>VLOOKUP(L5270,Key!$A$1:$C$73,3,FALSE)</f>
        <v>-87.891000000000005</v>
      </c>
      <c r="O5270">
        <v>12</v>
      </c>
      <c r="P5270">
        <v>0</v>
      </c>
      <c r="Q5270">
        <v>1.8</v>
      </c>
      <c r="R5270">
        <v>1.7</v>
      </c>
      <c r="S5270">
        <v>72</v>
      </c>
      <c r="T5270">
        <f t="shared" si="738"/>
        <v>-1</v>
      </c>
      <c r="U5270" s="1">
        <v>42854</v>
      </c>
      <c r="V5270" s="13">
        <f t="shared" si="739"/>
        <v>42826</v>
      </c>
      <c r="W5270" s="14">
        <f t="shared" si="740"/>
        <v>42854</v>
      </c>
      <c r="X5270" s="1" t="str">
        <f t="shared" si="741"/>
        <v>Saturday</v>
      </c>
      <c r="Y5270" s="2">
        <v>0.5643055555555555</v>
      </c>
      <c r="Z5270" s="2">
        <f t="shared" si="742"/>
        <v>0.58333333333333326</v>
      </c>
      <c r="AA5270">
        <f>1</f>
        <v>1</v>
      </c>
      <c r="AB5270" s="1">
        <v>42854</v>
      </c>
      <c r="AC5270" s="13">
        <f t="shared" si="743"/>
        <v>42826</v>
      </c>
      <c r="AD5270" s="14">
        <f t="shared" si="744"/>
        <v>42854</v>
      </c>
      <c r="AE5270" s="1" t="str">
        <f t="shared" si="745"/>
        <v>Saturday</v>
      </c>
      <c r="AF5270" s="2">
        <v>0.57270833333333326</v>
      </c>
      <c r="AG5270" s="2">
        <f t="shared" si="746"/>
        <v>0.58333333333333326</v>
      </c>
      <c r="AH5270" t="s">
        <v>23</v>
      </c>
    </row>
    <row r="5271" spans="1:34" x14ac:dyDescent="0.25">
      <c r="A5271">
        <v>1546752</v>
      </c>
      <c r="B5271" t="s">
        <v>29</v>
      </c>
      <c r="C5271" t="s">
        <v>103</v>
      </c>
      <c r="D5271" t="s">
        <v>31</v>
      </c>
      <c r="E5271">
        <v>53202</v>
      </c>
      <c r="F5271" t="s">
        <v>20</v>
      </c>
      <c r="G5271" t="s">
        <v>32</v>
      </c>
      <c r="H5271">
        <v>11108</v>
      </c>
      <c r="I5271" t="s">
        <v>21</v>
      </c>
      <c r="J5271">
        <f>VLOOKUP(I5271,Key!$A$1:$C$73,2,FALSE)</f>
        <v>43.074890000000003</v>
      </c>
      <c r="K5271">
        <f>VLOOKUP(I5271,Key!$A$1:$C$73,3,FALSE)</f>
        <v>-87.882810000000006</v>
      </c>
      <c r="L5271" t="s">
        <v>24</v>
      </c>
      <c r="M5271">
        <f>VLOOKUP(L5271,Key!$A$1:$C$73,2,FALSE)</f>
        <v>43.074655999999997</v>
      </c>
      <c r="N5271">
        <f>VLOOKUP(L5271,Key!$A$1:$C$73,3,FALSE)</f>
        <v>-87.889011999999994</v>
      </c>
      <c r="O5271">
        <v>1</v>
      </c>
      <c r="P5271">
        <v>0</v>
      </c>
      <c r="Q5271">
        <v>0.2</v>
      </c>
      <c r="R5271">
        <v>0.1</v>
      </c>
      <c r="S5271">
        <v>6</v>
      </c>
      <c r="T5271">
        <f t="shared" si="738"/>
        <v>-1</v>
      </c>
      <c r="U5271" s="1">
        <v>42855</v>
      </c>
      <c r="V5271" s="13">
        <f t="shared" si="739"/>
        <v>42826</v>
      </c>
      <c r="W5271" s="14">
        <f t="shared" si="740"/>
        <v>42855</v>
      </c>
      <c r="X5271" s="1" t="str">
        <f t="shared" si="741"/>
        <v>Sunday</v>
      </c>
      <c r="Y5271" s="2">
        <v>0.7300578703703704</v>
      </c>
      <c r="Z5271" s="2">
        <f t="shared" si="742"/>
        <v>0.75</v>
      </c>
      <c r="AA5271">
        <f>1</f>
        <v>1</v>
      </c>
      <c r="AB5271" s="1">
        <v>42855</v>
      </c>
      <c r="AC5271" s="13">
        <f t="shared" si="743"/>
        <v>42826</v>
      </c>
      <c r="AD5271" s="14">
        <f t="shared" si="744"/>
        <v>42855</v>
      </c>
      <c r="AE5271" s="1" t="str">
        <f t="shared" si="745"/>
        <v>Sunday</v>
      </c>
      <c r="AF5271" s="2">
        <v>0.73116898148148157</v>
      </c>
      <c r="AG5271" s="2">
        <f t="shared" si="746"/>
        <v>0.75</v>
      </c>
      <c r="AH5271" t="s">
        <v>23</v>
      </c>
    </row>
    <row r="5272" spans="1:34" x14ac:dyDescent="0.25">
      <c r="A5272">
        <v>1435377</v>
      </c>
      <c r="B5272" t="s">
        <v>29</v>
      </c>
      <c r="C5272" t="s">
        <v>47</v>
      </c>
      <c r="D5272" t="s">
        <v>31</v>
      </c>
      <c r="E5272">
        <v>53233</v>
      </c>
      <c r="F5272" t="s">
        <v>20</v>
      </c>
      <c r="G5272" t="s">
        <v>32</v>
      </c>
      <c r="H5272">
        <v>11049</v>
      </c>
      <c r="I5272" t="s">
        <v>27</v>
      </c>
      <c r="J5272">
        <f>VLOOKUP(I5272,Key!$A$1:$C$73,2,FALSE)</f>
        <v>43.041646999999998</v>
      </c>
      <c r="K5272">
        <f>VLOOKUP(I5272,Key!$A$1:$C$73,3,FALSE)</f>
        <v>-87.927257999999995</v>
      </c>
      <c r="L5272" t="s">
        <v>86</v>
      </c>
      <c r="M5272">
        <f>VLOOKUP(L5272,Key!$A$1:$C$73,2,FALSE)</f>
        <v>43.052549999999997</v>
      </c>
      <c r="N5272">
        <f>VLOOKUP(L5272,Key!$A$1:$C$73,3,FALSE)</f>
        <v>-87.909329999999997</v>
      </c>
      <c r="O5272">
        <v>12</v>
      </c>
      <c r="P5272">
        <v>0</v>
      </c>
      <c r="Q5272">
        <v>1.8</v>
      </c>
      <c r="R5272">
        <v>1.7</v>
      </c>
      <c r="S5272">
        <v>72</v>
      </c>
      <c r="T5272">
        <f t="shared" si="738"/>
        <v>-1</v>
      </c>
      <c r="U5272" s="1">
        <v>42850</v>
      </c>
      <c r="V5272" s="13">
        <f t="shared" si="739"/>
        <v>42826</v>
      </c>
      <c r="W5272" s="14">
        <f t="shared" si="740"/>
        <v>42850</v>
      </c>
      <c r="X5272" s="1" t="str">
        <f t="shared" si="741"/>
        <v>Tuesday</v>
      </c>
      <c r="Y5272" s="2">
        <v>0.40758101851851852</v>
      </c>
      <c r="Z5272" s="2">
        <f t="shared" si="742"/>
        <v>0.41666666666666663</v>
      </c>
      <c r="AA5272">
        <f>1</f>
        <v>1</v>
      </c>
      <c r="AB5272" s="1">
        <v>42850</v>
      </c>
      <c r="AC5272" s="13">
        <f t="shared" si="743"/>
        <v>42826</v>
      </c>
      <c r="AD5272" s="14">
        <f t="shared" si="744"/>
        <v>42850</v>
      </c>
      <c r="AE5272" s="1" t="str">
        <f t="shared" si="745"/>
        <v>Tuesday</v>
      </c>
      <c r="AF5272" s="2">
        <v>0.41539351851851852</v>
      </c>
      <c r="AG5272" s="2">
        <f t="shared" si="746"/>
        <v>0.41666666666666663</v>
      </c>
      <c r="AH5272" t="s">
        <v>23</v>
      </c>
    </row>
    <row r="5273" spans="1:34" x14ac:dyDescent="0.25">
      <c r="A5273">
        <v>1397103</v>
      </c>
      <c r="B5273" t="s">
        <v>29</v>
      </c>
      <c r="C5273" t="s">
        <v>47</v>
      </c>
      <c r="D5273" t="s">
        <v>31</v>
      </c>
      <c r="E5273">
        <v>53211</v>
      </c>
      <c r="F5273" t="s">
        <v>20</v>
      </c>
      <c r="G5273" t="s">
        <v>32</v>
      </c>
      <c r="H5273">
        <v>199</v>
      </c>
      <c r="I5273" t="s">
        <v>63</v>
      </c>
      <c r="J5273">
        <f>VLOOKUP(I5273,Key!$A$1:$C$73,2,FALSE)</f>
        <v>43.066893999999998</v>
      </c>
      <c r="K5273">
        <f>VLOOKUP(I5273,Key!$A$1:$C$73,3,FALSE)</f>
        <v>-87.877936000000005</v>
      </c>
      <c r="L5273" t="s">
        <v>66</v>
      </c>
      <c r="M5273">
        <f>VLOOKUP(L5273,Key!$A$1:$C$73,2,FALSE)</f>
        <v>43.078530000000001</v>
      </c>
      <c r="N5273">
        <f>VLOOKUP(L5273,Key!$A$1:$C$73,3,FALSE)</f>
        <v>-87.882620000000003</v>
      </c>
      <c r="O5273">
        <v>5</v>
      </c>
      <c r="P5273">
        <v>0</v>
      </c>
      <c r="Q5273">
        <v>0.8</v>
      </c>
      <c r="R5273">
        <v>0.7</v>
      </c>
      <c r="S5273">
        <v>30</v>
      </c>
      <c r="T5273">
        <f t="shared" si="738"/>
        <v>-1</v>
      </c>
      <c r="U5273" s="1">
        <v>42850</v>
      </c>
      <c r="V5273" s="13">
        <f t="shared" si="739"/>
        <v>42826</v>
      </c>
      <c r="W5273" s="14">
        <f t="shared" si="740"/>
        <v>42850</v>
      </c>
      <c r="X5273" s="1" t="str">
        <f t="shared" si="741"/>
        <v>Tuesday</v>
      </c>
      <c r="Y5273" s="2">
        <v>0.42594907407407406</v>
      </c>
      <c r="Z5273" s="2">
        <f t="shared" si="742"/>
        <v>0.41666666666666663</v>
      </c>
      <c r="AA5273">
        <f>1</f>
        <v>1</v>
      </c>
      <c r="AB5273" s="1">
        <v>42850</v>
      </c>
      <c r="AC5273" s="13">
        <f t="shared" si="743"/>
        <v>42826</v>
      </c>
      <c r="AD5273" s="14">
        <f t="shared" si="744"/>
        <v>42850</v>
      </c>
      <c r="AE5273" s="1" t="str">
        <f t="shared" si="745"/>
        <v>Tuesday</v>
      </c>
      <c r="AF5273" s="2">
        <v>0.42958333333333337</v>
      </c>
      <c r="AG5273" s="2">
        <f t="shared" si="746"/>
        <v>0.41666666666666663</v>
      </c>
      <c r="AH5273" t="s">
        <v>23</v>
      </c>
    </row>
    <row r="5274" spans="1:34" x14ac:dyDescent="0.25">
      <c r="A5274">
        <v>1371872</v>
      </c>
      <c r="B5274" t="s">
        <v>29</v>
      </c>
      <c r="C5274" t="s">
        <v>35</v>
      </c>
      <c r="D5274" t="s">
        <v>31</v>
      </c>
      <c r="E5274">
        <v>53222</v>
      </c>
      <c r="F5274" t="s">
        <v>20</v>
      </c>
      <c r="G5274" t="s">
        <v>32</v>
      </c>
      <c r="H5274">
        <v>3</v>
      </c>
      <c r="I5274" t="s">
        <v>81</v>
      </c>
      <c r="J5274">
        <f>VLOOKUP(I5274,Key!$A$1:$C$73,2,FALSE)</f>
        <v>43.058010000000003</v>
      </c>
      <c r="K5274">
        <f>VLOOKUP(I5274,Key!$A$1:$C$73,3,FALSE)</f>
        <v>-87.877300000000005</v>
      </c>
      <c r="L5274" t="s">
        <v>81</v>
      </c>
      <c r="M5274">
        <f>VLOOKUP(L5274,Key!$A$1:$C$73,2,FALSE)</f>
        <v>43.058010000000003</v>
      </c>
      <c r="N5274">
        <f>VLOOKUP(L5274,Key!$A$1:$C$73,3,FALSE)</f>
        <v>-87.877300000000005</v>
      </c>
      <c r="O5274">
        <v>1</v>
      </c>
      <c r="P5274">
        <v>0</v>
      </c>
      <c r="Q5274">
        <v>0.2</v>
      </c>
      <c r="R5274">
        <v>0.1</v>
      </c>
      <c r="S5274">
        <v>6</v>
      </c>
      <c r="T5274">
        <f t="shared" si="738"/>
        <v>-1</v>
      </c>
      <c r="U5274" s="1">
        <v>42850</v>
      </c>
      <c r="V5274" s="13">
        <f t="shared" si="739"/>
        <v>42826</v>
      </c>
      <c r="W5274" s="14">
        <f t="shared" si="740"/>
        <v>42850</v>
      </c>
      <c r="X5274" s="1" t="str">
        <f t="shared" si="741"/>
        <v>Tuesday</v>
      </c>
      <c r="Y5274" s="2">
        <v>0.54784722222222226</v>
      </c>
      <c r="Z5274" s="2">
        <f t="shared" si="742"/>
        <v>0.54166666666666663</v>
      </c>
      <c r="AA5274">
        <f>1</f>
        <v>1</v>
      </c>
      <c r="AB5274" s="1">
        <v>42850</v>
      </c>
      <c r="AC5274" s="13">
        <f t="shared" si="743"/>
        <v>42826</v>
      </c>
      <c r="AD5274" s="14">
        <f t="shared" si="744"/>
        <v>42850</v>
      </c>
      <c r="AE5274" s="1" t="str">
        <f t="shared" si="745"/>
        <v>Tuesday</v>
      </c>
      <c r="AF5274" s="2">
        <v>0.54853009259259256</v>
      </c>
      <c r="AG5274" s="2">
        <f t="shared" si="746"/>
        <v>0.54166666666666663</v>
      </c>
      <c r="AH5274" t="s">
        <v>25</v>
      </c>
    </row>
    <row r="5275" spans="1:34" x14ac:dyDescent="0.25">
      <c r="A5275">
        <v>1162897</v>
      </c>
      <c r="B5275" t="s">
        <v>29</v>
      </c>
      <c r="C5275" t="s">
        <v>47</v>
      </c>
      <c r="D5275" t="s">
        <v>31</v>
      </c>
      <c r="E5275">
        <v>53202</v>
      </c>
      <c r="F5275" t="s">
        <v>20</v>
      </c>
      <c r="G5275" t="s">
        <v>99</v>
      </c>
      <c r="H5275">
        <v>5436</v>
      </c>
      <c r="I5275" t="s">
        <v>63</v>
      </c>
      <c r="J5275">
        <f>VLOOKUP(I5275,Key!$A$1:$C$73,2,FALSE)</f>
        <v>43.066893999999998</v>
      </c>
      <c r="K5275">
        <f>VLOOKUP(I5275,Key!$A$1:$C$73,3,FALSE)</f>
        <v>-87.877936000000005</v>
      </c>
      <c r="L5275" t="s">
        <v>22</v>
      </c>
      <c r="M5275">
        <f>VLOOKUP(L5275,Key!$A$1:$C$73,2,FALSE)</f>
        <v>43.058619999999998</v>
      </c>
      <c r="N5275">
        <f>VLOOKUP(L5275,Key!$A$1:$C$73,3,FALSE)</f>
        <v>-87.885319999999993</v>
      </c>
      <c r="O5275">
        <v>7</v>
      </c>
      <c r="P5275">
        <v>0</v>
      </c>
      <c r="Q5275">
        <v>1.1000000000000001</v>
      </c>
      <c r="R5275">
        <v>1</v>
      </c>
      <c r="S5275">
        <v>42</v>
      </c>
      <c r="T5275">
        <f t="shared" si="738"/>
        <v>-1</v>
      </c>
      <c r="U5275" s="1">
        <v>42850</v>
      </c>
      <c r="V5275" s="13">
        <f t="shared" si="739"/>
        <v>42826</v>
      </c>
      <c r="W5275" s="14">
        <f t="shared" si="740"/>
        <v>42850</v>
      </c>
      <c r="X5275" s="1" t="str">
        <f t="shared" si="741"/>
        <v>Tuesday</v>
      </c>
      <c r="Y5275" s="2">
        <v>0.61273148148148149</v>
      </c>
      <c r="Z5275" s="2">
        <f t="shared" si="742"/>
        <v>0.625</v>
      </c>
      <c r="AA5275">
        <f>1</f>
        <v>1</v>
      </c>
      <c r="AB5275" s="1">
        <v>42850</v>
      </c>
      <c r="AC5275" s="13">
        <f t="shared" si="743"/>
        <v>42826</v>
      </c>
      <c r="AD5275" s="14">
        <f t="shared" si="744"/>
        <v>42850</v>
      </c>
      <c r="AE5275" s="1" t="str">
        <f t="shared" si="745"/>
        <v>Tuesday</v>
      </c>
      <c r="AF5275" s="2">
        <v>0.61778935185185191</v>
      </c>
      <c r="AG5275" s="2">
        <f t="shared" si="746"/>
        <v>0.625</v>
      </c>
      <c r="AH5275" t="s">
        <v>23</v>
      </c>
    </row>
    <row r="5276" spans="1:34" x14ac:dyDescent="0.25">
      <c r="A5276">
        <v>1564054</v>
      </c>
      <c r="B5276" t="s">
        <v>29</v>
      </c>
      <c r="C5276" t="s">
        <v>140</v>
      </c>
      <c r="D5276" t="s">
        <v>31</v>
      </c>
      <c r="E5276">
        <v>53126</v>
      </c>
      <c r="F5276" t="s">
        <v>20</v>
      </c>
      <c r="G5276" t="s">
        <v>32</v>
      </c>
      <c r="H5276">
        <v>5501</v>
      </c>
      <c r="I5276" t="s">
        <v>75</v>
      </c>
      <c r="J5276">
        <f>VLOOKUP(I5276,Key!$A$1:$C$73,2,FALSE)</f>
        <v>43.060296999999998</v>
      </c>
      <c r="K5276">
        <f>VLOOKUP(I5276,Key!$A$1:$C$73,3,FALSE)</f>
        <v>-87.913150000000002</v>
      </c>
      <c r="L5276" t="s">
        <v>85</v>
      </c>
      <c r="M5276">
        <f>VLOOKUP(L5276,Key!$A$1:$C$73,2,FALSE)</f>
        <v>43.053040000000003</v>
      </c>
      <c r="N5276">
        <f>VLOOKUP(L5276,Key!$A$1:$C$73,3,FALSE)</f>
        <v>-87.897660000000002</v>
      </c>
      <c r="O5276">
        <v>9</v>
      </c>
      <c r="P5276">
        <v>0</v>
      </c>
      <c r="Q5276">
        <v>1.4</v>
      </c>
      <c r="R5276">
        <v>1.3</v>
      </c>
      <c r="S5276">
        <v>54</v>
      </c>
      <c r="T5276">
        <f t="shared" si="738"/>
        <v>-1</v>
      </c>
      <c r="U5276" s="1">
        <v>42850</v>
      </c>
      <c r="V5276" s="13">
        <f t="shared" si="739"/>
        <v>42826</v>
      </c>
      <c r="W5276" s="14">
        <f t="shared" si="740"/>
        <v>42850</v>
      </c>
      <c r="X5276" s="1" t="str">
        <f t="shared" si="741"/>
        <v>Tuesday</v>
      </c>
      <c r="Y5276" s="2">
        <v>0.61302083333333335</v>
      </c>
      <c r="Z5276" s="2">
        <f t="shared" si="742"/>
        <v>0.625</v>
      </c>
      <c r="AA5276">
        <f>1</f>
        <v>1</v>
      </c>
      <c r="AB5276" s="1">
        <v>42850</v>
      </c>
      <c r="AC5276" s="13">
        <f t="shared" si="743"/>
        <v>42826</v>
      </c>
      <c r="AD5276" s="14">
        <f t="shared" si="744"/>
        <v>42850</v>
      </c>
      <c r="AE5276" s="1" t="str">
        <f t="shared" si="745"/>
        <v>Tuesday</v>
      </c>
      <c r="AF5276" s="2">
        <v>0.61907407407407411</v>
      </c>
      <c r="AG5276" s="2">
        <f t="shared" si="746"/>
        <v>0.625</v>
      </c>
      <c r="AH5276" t="s">
        <v>23</v>
      </c>
    </row>
    <row r="5277" spans="1:34" x14ac:dyDescent="0.25">
      <c r="A5277">
        <v>1593027</v>
      </c>
      <c r="B5277" t="s">
        <v>29</v>
      </c>
      <c r="C5277" t="s">
        <v>103</v>
      </c>
      <c r="D5277" t="s">
        <v>31</v>
      </c>
      <c r="E5277">
        <v>53212</v>
      </c>
      <c r="F5277" t="s">
        <v>20</v>
      </c>
      <c r="G5277" t="s">
        <v>32</v>
      </c>
      <c r="H5277">
        <v>237</v>
      </c>
      <c r="I5277" t="s">
        <v>40</v>
      </c>
      <c r="J5277">
        <f>VLOOKUP(I5277,Key!$A$1:$C$73,2,FALSE)</f>
        <v>43.06033</v>
      </c>
      <c r="K5277">
        <f>VLOOKUP(I5277,Key!$A$1:$C$73,3,FALSE)</f>
        <v>-87.89546</v>
      </c>
      <c r="L5277" t="s">
        <v>21</v>
      </c>
      <c r="M5277">
        <f>VLOOKUP(L5277,Key!$A$1:$C$73,2,FALSE)</f>
        <v>43.074890000000003</v>
      </c>
      <c r="N5277">
        <f>VLOOKUP(L5277,Key!$A$1:$C$73,3,FALSE)</f>
        <v>-87.882810000000006</v>
      </c>
      <c r="O5277">
        <v>12</v>
      </c>
      <c r="P5277">
        <v>0</v>
      </c>
      <c r="Q5277">
        <v>1.8</v>
      </c>
      <c r="R5277">
        <v>1.7</v>
      </c>
      <c r="S5277">
        <v>72</v>
      </c>
      <c r="T5277">
        <f t="shared" si="738"/>
        <v>-1</v>
      </c>
      <c r="U5277" s="1">
        <v>42850</v>
      </c>
      <c r="V5277" s="13">
        <f t="shared" si="739"/>
        <v>42826</v>
      </c>
      <c r="W5277" s="14">
        <f t="shared" si="740"/>
        <v>42850</v>
      </c>
      <c r="X5277" s="1" t="str">
        <f t="shared" si="741"/>
        <v>Tuesday</v>
      </c>
      <c r="Y5277" s="2">
        <v>0.61972222222222217</v>
      </c>
      <c r="Z5277" s="2">
        <f t="shared" si="742"/>
        <v>0.625</v>
      </c>
      <c r="AA5277">
        <f>1</f>
        <v>1</v>
      </c>
      <c r="AB5277" s="1">
        <v>42850</v>
      </c>
      <c r="AC5277" s="13">
        <f t="shared" si="743"/>
        <v>42826</v>
      </c>
      <c r="AD5277" s="14">
        <f t="shared" si="744"/>
        <v>42850</v>
      </c>
      <c r="AE5277" s="1" t="str">
        <f t="shared" si="745"/>
        <v>Tuesday</v>
      </c>
      <c r="AF5277" s="2">
        <v>0.6283333333333333</v>
      </c>
      <c r="AG5277" s="2">
        <f t="shared" si="746"/>
        <v>0.625</v>
      </c>
      <c r="AH5277" t="s">
        <v>23</v>
      </c>
    </row>
    <row r="5278" spans="1:34" x14ac:dyDescent="0.25">
      <c r="A5278">
        <v>1417084</v>
      </c>
      <c r="B5278" t="s">
        <v>29</v>
      </c>
      <c r="C5278" t="s">
        <v>133</v>
      </c>
      <c r="D5278" t="s">
        <v>31</v>
      </c>
      <c r="E5278">
        <v>53188</v>
      </c>
      <c r="F5278" t="s">
        <v>20</v>
      </c>
      <c r="G5278" t="s">
        <v>32</v>
      </c>
      <c r="H5278">
        <v>182</v>
      </c>
      <c r="I5278" t="s">
        <v>21</v>
      </c>
      <c r="J5278">
        <f>VLOOKUP(I5278,Key!$A$1:$C$73,2,FALSE)</f>
        <v>43.074890000000003</v>
      </c>
      <c r="K5278">
        <f>VLOOKUP(I5278,Key!$A$1:$C$73,3,FALSE)</f>
        <v>-87.882810000000006</v>
      </c>
      <c r="L5278" t="s">
        <v>64</v>
      </c>
      <c r="M5278">
        <f>VLOOKUP(L5278,Key!$A$1:$C$73,2,FALSE)</f>
        <v>43.069021999999997</v>
      </c>
      <c r="N5278">
        <f>VLOOKUP(L5278,Key!$A$1:$C$73,3,FALSE)</f>
        <v>-87.887940999999998</v>
      </c>
      <c r="O5278">
        <v>4</v>
      </c>
      <c r="P5278">
        <v>0</v>
      </c>
      <c r="Q5278">
        <v>0.6</v>
      </c>
      <c r="R5278">
        <v>0.6</v>
      </c>
      <c r="S5278">
        <v>24</v>
      </c>
      <c r="T5278">
        <f t="shared" si="738"/>
        <v>-1</v>
      </c>
      <c r="U5278" s="1">
        <v>42850</v>
      </c>
      <c r="V5278" s="13">
        <f t="shared" si="739"/>
        <v>42826</v>
      </c>
      <c r="W5278" s="14">
        <f t="shared" si="740"/>
        <v>42850</v>
      </c>
      <c r="X5278" s="1" t="str">
        <f t="shared" si="741"/>
        <v>Tuesday</v>
      </c>
      <c r="Y5278" s="2">
        <v>0.69285879629629632</v>
      </c>
      <c r="Z5278" s="2">
        <f t="shared" si="742"/>
        <v>0.70833333333333326</v>
      </c>
      <c r="AA5278">
        <f>1</f>
        <v>1</v>
      </c>
      <c r="AB5278" s="1">
        <v>42850</v>
      </c>
      <c r="AC5278" s="13">
        <f t="shared" si="743"/>
        <v>42826</v>
      </c>
      <c r="AD5278" s="14">
        <f t="shared" si="744"/>
        <v>42850</v>
      </c>
      <c r="AE5278" s="1" t="str">
        <f t="shared" si="745"/>
        <v>Tuesday</v>
      </c>
      <c r="AF5278" s="2">
        <v>0.69555555555555559</v>
      </c>
      <c r="AG5278" s="2">
        <f t="shared" si="746"/>
        <v>0.70833333333333326</v>
      </c>
      <c r="AH5278" t="s">
        <v>23</v>
      </c>
    </row>
    <row r="5279" spans="1:34" x14ac:dyDescent="0.25">
      <c r="A5279">
        <v>1249351</v>
      </c>
      <c r="B5279" t="s">
        <v>29</v>
      </c>
      <c r="C5279" t="s">
        <v>186</v>
      </c>
      <c r="D5279" t="s">
        <v>46</v>
      </c>
      <c r="E5279">
        <v>60561</v>
      </c>
      <c r="F5279" t="s">
        <v>20</v>
      </c>
      <c r="G5279" t="s">
        <v>99</v>
      </c>
      <c r="H5279">
        <v>5524</v>
      </c>
      <c r="I5279" t="s">
        <v>80</v>
      </c>
      <c r="J5279">
        <f>VLOOKUP(I5279,Key!$A$1:$C$73,2,FALSE)</f>
        <v>43.060250000000003</v>
      </c>
      <c r="K5279">
        <f>VLOOKUP(I5279,Key!$A$1:$C$73,3,FALSE)</f>
        <v>-87.892169999999993</v>
      </c>
      <c r="L5279" t="s">
        <v>21</v>
      </c>
      <c r="M5279">
        <f>VLOOKUP(L5279,Key!$A$1:$C$73,2,FALSE)</f>
        <v>43.074890000000003</v>
      </c>
      <c r="N5279">
        <f>VLOOKUP(L5279,Key!$A$1:$C$73,3,FALSE)</f>
        <v>-87.882810000000006</v>
      </c>
      <c r="O5279">
        <v>16</v>
      </c>
      <c r="P5279">
        <v>0</v>
      </c>
      <c r="Q5279">
        <v>2.4</v>
      </c>
      <c r="R5279">
        <v>2.2999999999999998</v>
      </c>
      <c r="S5279">
        <v>96</v>
      </c>
      <c r="T5279">
        <f t="shared" si="738"/>
        <v>-1</v>
      </c>
      <c r="U5279" s="1">
        <v>42850</v>
      </c>
      <c r="V5279" s="13">
        <f t="shared" si="739"/>
        <v>42826</v>
      </c>
      <c r="W5279" s="14">
        <f t="shared" si="740"/>
        <v>42850</v>
      </c>
      <c r="X5279" s="1" t="str">
        <f t="shared" si="741"/>
        <v>Tuesday</v>
      </c>
      <c r="Y5279" s="2">
        <v>0.71024305555555556</v>
      </c>
      <c r="Z5279" s="2">
        <f t="shared" si="742"/>
        <v>0.70833333333333326</v>
      </c>
      <c r="AA5279">
        <f>1</f>
        <v>1</v>
      </c>
      <c r="AB5279" s="1">
        <v>42850</v>
      </c>
      <c r="AC5279" s="13">
        <f t="shared" si="743"/>
        <v>42826</v>
      </c>
      <c r="AD5279" s="14">
        <f t="shared" si="744"/>
        <v>42850</v>
      </c>
      <c r="AE5279" s="1" t="str">
        <f t="shared" si="745"/>
        <v>Tuesday</v>
      </c>
      <c r="AF5279" s="2">
        <v>0.72100694444444446</v>
      </c>
      <c r="AG5279" s="2">
        <f t="shared" si="746"/>
        <v>0.70833333333333326</v>
      </c>
      <c r="AH5279" t="s">
        <v>23</v>
      </c>
    </row>
    <row r="5280" spans="1:34" x14ac:dyDescent="0.25">
      <c r="A5280">
        <v>1489319</v>
      </c>
      <c r="B5280" t="s">
        <v>29</v>
      </c>
      <c r="C5280" t="s">
        <v>137</v>
      </c>
      <c r="D5280" t="s">
        <v>31</v>
      </c>
      <c r="E5280">
        <v>53045</v>
      </c>
      <c r="F5280" t="s">
        <v>20</v>
      </c>
      <c r="G5280" t="s">
        <v>32</v>
      </c>
      <c r="H5280">
        <v>316</v>
      </c>
      <c r="I5280" t="s">
        <v>66</v>
      </c>
      <c r="J5280">
        <f>VLOOKUP(I5280,Key!$A$1:$C$73,2,FALSE)</f>
        <v>43.078530000000001</v>
      </c>
      <c r="K5280">
        <f>VLOOKUP(I5280,Key!$A$1:$C$73,3,FALSE)</f>
        <v>-87.882620000000003</v>
      </c>
      <c r="L5280" t="s">
        <v>61</v>
      </c>
      <c r="M5280">
        <f>VLOOKUP(L5280,Key!$A$1:$C$73,2,FALSE)</f>
        <v>43.060786</v>
      </c>
      <c r="N5280">
        <f>VLOOKUP(L5280,Key!$A$1:$C$73,3,FALSE)</f>
        <v>-87.883825999999999</v>
      </c>
      <c r="O5280">
        <v>10</v>
      </c>
      <c r="P5280">
        <v>0</v>
      </c>
      <c r="Q5280">
        <v>1.5</v>
      </c>
      <c r="R5280">
        <v>1.4</v>
      </c>
      <c r="S5280">
        <v>60</v>
      </c>
      <c r="T5280">
        <f t="shared" si="738"/>
        <v>-1</v>
      </c>
      <c r="U5280" s="1">
        <v>42850</v>
      </c>
      <c r="V5280" s="13">
        <f t="shared" si="739"/>
        <v>42826</v>
      </c>
      <c r="W5280" s="14">
        <f t="shared" si="740"/>
        <v>42850</v>
      </c>
      <c r="X5280" s="1" t="str">
        <f t="shared" si="741"/>
        <v>Tuesday</v>
      </c>
      <c r="Y5280" s="2">
        <v>0.73098379629629628</v>
      </c>
      <c r="Z5280" s="2">
        <f t="shared" si="742"/>
        <v>0.75</v>
      </c>
      <c r="AA5280">
        <f>1</f>
        <v>1</v>
      </c>
      <c r="AB5280" s="1">
        <v>42850</v>
      </c>
      <c r="AC5280" s="13">
        <f t="shared" si="743"/>
        <v>42826</v>
      </c>
      <c r="AD5280" s="14">
        <f t="shared" si="744"/>
        <v>42850</v>
      </c>
      <c r="AE5280" s="1" t="str">
        <f t="shared" si="745"/>
        <v>Tuesday</v>
      </c>
      <c r="AF5280" s="2">
        <v>0.73810185185185195</v>
      </c>
      <c r="AG5280" s="2">
        <f t="shared" si="746"/>
        <v>0.75</v>
      </c>
      <c r="AH5280" t="s">
        <v>23</v>
      </c>
    </row>
    <row r="5281" spans="1:34" x14ac:dyDescent="0.25">
      <c r="A5281">
        <v>1400126</v>
      </c>
      <c r="B5281" t="s">
        <v>29</v>
      </c>
      <c r="C5281" t="s">
        <v>47</v>
      </c>
      <c r="D5281" t="s">
        <v>31</v>
      </c>
      <c r="E5281">
        <v>53211</v>
      </c>
      <c r="F5281" t="s">
        <v>20</v>
      </c>
      <c r="G5281" t="s">
        <v>32</v>
      </c>
      <c r="H5281">
        <v>6</v>
      </c>
      <c r="I5281" t="s">
        <v>63</v>
      </c>
      <c r="J5281">
        <f>VLOOKUP(I5281,Key!$A$1:$C$73,2,FALSE)</f>
        <v>43.066893999999998</v>
      </c>
      <c r="K5281">
        <f>VLOOKUP(I5281,Key!$A$1:$C$73,3,FALSE)</f>
        <v>-87.877936000000005</v>
      </c>
      <c r="L5281" t="s">
        <v>40</v>
      </c>
      <c r="M5281">
        <f>VLOOKUP(L5281,Key!$A$1:$C$73,2,FALSE)</f>
        <v>43.06033</v>
      </c>
      <c r="N5281">
        <f>VLOOKUP(L5281,Key!$A$1:$C$73,3,FALSE)</f>
        <v>-87.89546</v>
      </c>
      <c r="O5281">
        <v>8</v>
      </c>
      <c r="P5281">
        <v>0</v>
      </c>
      <c r="Q5281">
        <v>1.2</v>
      </c>
      <c r="R5281">
        <v>1.1000000000000001</v>
      </c>
      <c r="S5281">
        <v>48</v>
      </c>
      <c r="T5281">
        <f t="shared" si="738"/>
        <v>-1</v>
      </c>
      <c r="U5281" s="1">
        <v>42850</v>
      </c>
      <c r="V5281" s="13">
        <f t="shared" si="739"/>
        <v>42826</v>
      </c>
      <c r="W5281" s="14">
        <f t="shared" si="740"/>
        <v>42850</v>
      </c>
      <c r="X5281" s="1" t="str">
        <f t="shared" si="741"/>
        <v>Tuesday</v>
      </c>
      <c r="Y5281" s="2">
        <v>0.76436342592592599</v>
      </c>
      <c r="Z5281" s="2">
        <f t="shared" si="742"/>
        <v>0.75</v>
      </c>
      <c r="AA5281">
        <f>1</f>
        <v>1</v>
      </c>
      <c r="AB5281" s="1">
        <v>42850</v>
      </c>
      <c r="AC5281" s="13">
        <f t="shared" si="743"/>
        <v>42826</v>
      </c>
      <c r="AD5281" s="14">
        <f t="shared" si="744"/>
        <v>42850</v>
      </c>
      <c r="AE5281" s="1" t="str">
        <f t="shared" si="745"/>
        <v>Tuesday</v>
      </c>
      <c r="AF5281" s="2">
        <v>0.7696412037037037</v>
      </c>
      <c r="AG5281" s="2">
        <f t="shared" si="746"/>
        <v>0.75</v>
      </c>
      <c r="AH5281" t="s">
        <v>23</v>
      </c>
    </row>
    <row r="5282" spans="1:34" x14ac:dyDescent="0.25">
      <c r="A5282">
        <v>1371872</v>
      </c>
      <c r="B5282" t="s">
        <v>29</v>
      </c>
      <c r="C5282" t="s">
        <v>35</v>
      </c>
      <c r="D5282" t="s">
        <v>31</v>
      </c>
      <c r="E5282">
        <v>53222</v>
      </c>
      <c r="F5282" t="s">
        <v>20</v>
      </c>
      <c r="G5282" t="s">
        <v>32</v>
      </c>
      <c r="H5282">
        <v>216</v>
      </c>
      <c r="I5282" t="s">
        <v>80</v>
      </c>
      <c r="J5282">
        <f>VLOOKUP(I5282,Key!$A$1:$C$73,2,FALSE)</f>
        <v>43.060250000000003</v>
      </c>
      <c r="K5282">
        <f>VLOOKUP(I5282,Key!$A$1:$C$73,3,FALSE)</f>
        <v>-87.892169999999993</v>
      </c>
      <c r="L5282" t="s">
        <v>81</v>
      </c>
      <c r="M5282">
        <f>VLOOKUP(L5282,Key!$A$1:$C$73,2,FALSE)</f>
        <v>43.058010000000003</v>
      </c>
      <c r="N5282">
        <f>VLOOKUP(L5282,Key!$A$1:$C$73,3,FALSE)</f>
        <v>-87.877300000000005</v>
      </c>
      <c r="O5282">
        <v>9</v>
      </c>
      <c r="P5282">
        <v>0</v>
      </c>
      <c r="Q5282">
        <v>1.4</v>
      </c>
      <c r="R5282">
        <v>1.3</v>
      </c>
      <c r="S5282">
        <v>54</v>
      </c>
      <c r="T5282">
        <f t="shared" si="738"/>
        <v>-1</v>
      </c>
      <c r="U5282" s="1">
        <v>42850</v>
      </c>
      <c r="V5282" s="13">
        <f t="shared" si="739"/>
        <v>42826</v>
      </c>
      <c r="W5282" s="14">
        <f t="shared" si="740"/>
        <v>42850</v>
      </c>
      <c r="X5282" s="1" t="str">
        <f t="shared" si="741"/>
        <v>Tuesday</v>
      </c>
      <c r="Y5282" s="2">
        <v>0.79284722222222215</v>
      </c>
      <c r="Z5282" s="2">
        <f t="shared" si="742"/>
        <v>0.79166666666666663</v>
      </c>
      <c r="AA5282">
        <f>1</f>
        <v>1</v>
      </c>
      <c r="AB5282" s="1">
        <v>42850</v>
      </c>
      <c r="AC5282" s="13">
        <f t="shared" si="743"/>
        <v>42826</v>
      </c>
      <c r="AD5282" s="14">
        <f t="shared" si="744"/>
        <v>42850</v>
      </c>
      <c r="AE5282" s="1" t="str">
        <f t="shared" si="745"/>
        <v>Tuesday</v>
      </c>
      <c r="AF5282" s="2">
        <v>0.79871527777777773</v>
      </c>
      <c r="AG5282" s="2">
        <f t="shared" si="746"/>
        <v>0.79166666666666663</v>
      </c>
      <c r="AH5282" t="s">
        <v>23</v>
      </c>
    </row>
    <row r="5283" spans="1:34" x14ac:dyDescent="0.25">
      <c r="A5283">
        <v>1530938</v>
      </c>
      <c r="B5283" t="s">
        <v>29</v>
      </c>
      <c r="C5283" t="s">
        <v>47</v>
      </c>
      <c r="D5283" t="s">
        <v>31</v>
      </c>
      <c r="E5283">
        <v>53207</v>
      </c>
      <c r="F5283" t="s">
        <v>20</v>
      </c>
      <c r="G5283" t="s">
        <v>97</v>
      </c>
      <c r="H5283">
        <v>45</v>
      </c>
      <c r="I5283" t="s">
        <v>36</v>
      </c>
      <c r="J5283">
        <f>VLOOKUP(I5283,Key!$A$1:$C$73,2,FALSE)</f>
        <v>43.03519</v>
      </c>
      <c r="K5283">
        <f>VLOOKUP(I5283,Key!$A$1:$C$73,3,FALSE)</f>
        <v>-87.907390000000007</v>
      </c>
      <c r="L5283" t="s">
        <v>52</v>
      </c>
      <c r="M5283">
        <f>VLOOKUP(L5283,Key!$A$1:$C$73,2,FALSE)</f>
        <v>43.042490000000001</v>
      </c>
      <c r="N5283">
        <f>VLOOKUP(L5283,Key!$A$1:$C$73,3,FALSE)</f>
        <v>-87.909959999999998</v>
      </c>
      <c r="O5283">
        <v>5</v>
      </c>
      <c r="P5283">
        <v>2</v>
      </c>
      <c r="Q5283">
        <v>0.8</v>
      </c>
      <c r="R5283">
        <v>0.7</v>
      </c>
      <c r="S5283">
        <v>30</v>
      </c>
      <c r="T5283">
        <f t="shared" si="738"/>
        <v>-1</v>
      </c>
      <c r="U5283" s="1">
        <v>42851</v>
      </c>
      <c r="V5283" s="13">
        <f t="shared" si="739"/>
        <v>42826</v>
      </c>
      <c r="W5283" s="14">
        <f t="shared" si="740"/>
        <v>42851</v>
      </c>
      <c r="X5283" s="1" t="str">
        <f t="shared" si="741"/>
        <v>Wednesday</v>
      </c>
      <c r="Y5283" s="2">
        <v>0.51481481481481484</v>
      </c>
      <c r="Z5283" s="2">
        <f t="shared" si="742"/>
        <v>0.5</v>
      </c>
      <c r="AA5283">
        <f>1</f>
        <v>1</v>
      </c>
      <c r="AB5283" s="1">
        <v>42851</v>
      </c>
      <c r="AC5283" s="13">
        <f t="shared" si="743"/>
        <v>42826</v>
      </c>
      <c r="AD5283" s="14">
        <f t="shared" si="744"/>
        <v>42851</v>
      </c>
      <c r="AE5283" s="1" t="str">
        <f t="shared" si="745"/>
        <v>Wednesday</v>
      </c>
      <c r="AF5283" s="2">
        <v>0.51861111111111113</v>
      </c>
      <c r="AG5283" s="2">
        <f t="shared" si="746"/>
        <v>0.5</v>
      </c>
      <c r="AH5283" t="s">
        <v>23</v>
      </c>
    </row>
    <row r="5284" spans="1:34" x14ac:dyDescent="0.25">
      <c r="A5284">
        <v>717793</v>
      </c>
      <c r="B5284" t="s">
        <v>29</v>
      </c>
      <c r="C5284" t="s">
        <v>47</v>
      </c>
      <c r="D5284" t="s">
        <v>31</v>
      </c>
      <c r="E5284">
        <v>53202</v>
      </c>
      <c r="F5284" t="s">
        <v>20</v>
      </c>
      <c r="G5284" t="s">
        <v>32</v>
      </c>
      <c r="H5284">
        <v>46</v>
      </c>
      <c r="I5284" t="s">
        <v>42</v>
      </c>
      <c r="J5284">
        <f>VLOOKUP(I5284,Key!$A$1:$C$73,2,FALSE)</f>
        <v>43.038719999999998</v>
      </c>
      <c r="K5284">
        <f>VLOOKUP(I5284,Key!$A$1:$C$73,3,FALSE)</f>
        <v>-87.905339999999995</v>
      </c>
      <c r="L5284" t="s">
        <v>53</v>
      </c>
      <c r="M5284">
        <f>VLOOKUP(L5284,Key!$A$1:$C$73,2,FALSE)</f>
        <v>43.04824</v>
      </c>
      <c r="N5284">
        <f>VLOOKUP(L5284,Key!$A$1:$C$73,3,FALSE)</f>
        <v>-87.904970000000006</v>
      </c>
      <c r="O5284">
        <v>10</v>
      </c>
      <c r="P5284">
        <v>0</v>
      </c>
      <c r="Q5284">
        <v>1.5</v>
      </c>
      <c r="R5284">
        <v>1.4</v>
      </c>
      <c r="S5284">
        <v>60</v>
      </c>
      <c r="T5284">
        <f t="shared" si="738"/>
        <v>-1</v>
      </c>
      <c r="U5284" s="1">
        <v>42851</v>
      </c>
      <c r="V5284" s="13">
        <f t="shared" si="739"/>
        <v>42826</v>
      </c>
      <c r="W5284" s="14">
        <f t="shared" si="740"/>
        <v>42851</v>
      </c>
      <c r="X5284" s="1" t="str">
        <f t="shared" si="741"/>
        <v>Wednesday</v>
      </c>
      <c r="Y5284" s="2">
        <v>0.5499074074074074</v>
      </c>
      <c r="Z5284" s="2">
        <f t="shared" si="742"/>
        <v>0.54166666666666663</v>
      </c>
      <c r="AA5284">
        <f>1</f>
        <v>1</v>
      </c>
      <c r="AB5284" s="1">
        <v>42851</v>
      </c>
      <c r="AC5284" s="13">
        <f t="shared" si="743"/>
        <v>42826</v>
      </c>
      <c r="AD5284" s="14">
        <f t="shared" si="744"/>
        <v>42851</v>
      </c>
      <c r="AE5284" s="1" t="str">
        <f t="shared" si="745"/>
        <v>Wednesday</v>
      </c>
      <c r="AF5284" s="2">
        <v>0.55628472222222225</v>
      </c>
      <c r="AG5284" s="2">
        <f t="shared" si="746"/>
        <v>0.54166666666666663</v>
      </c>
      <c r="AH5284" t="s">
        <v>23</v>
      </c>
    </row>
    <row r="5285" spans="1:34" x14ac:dyDescent="0.25">
      <c r="A5285">
        <v>717793</v>
      </c>
      <c r="B5285" t="s">
        <v>29</v>
      </c>
      <c r="C5285" t="s">
        <v>47</v>
      </c>
      <c r="D5285" t="s">
        <v>31</v>
      </c>
      <c r="E5285">
        <v>53202</v>
      </c>
      <c r="F5285" t="s">
        <v>20</v>
      </c>
      <c r="G5285" t="s">
        <v>32</v>
      </c>
      <c r="H5285">
        <v>46</v>
      </c>
      <c r="I5285" t="s">
        <v>53</v>
      </c>
      <c r="J5285">
        <f>VLOOKUP(I5285,Key!$A$1:$C$73,2,FALSE)</f>
        <v>43.04824</v>
      </c>
      <c r="K5285">
        <f>VLOOKUP(I5285,Key!$A$1:$C$73,3,FALSE)</f>
        <v>-87.904970000000006</v>
      </c>
      <c r="L5285" t="s">
        <v>36</v>
      </c>
      <c r="M5285">
        <f>VLOOKUP(L5285,Key!$A$1:$C$73,2,FALSE)</f>
        <v>43.03519</v>
      </c>
      <c r="N5285">
        <f>VLOOKUP(L5285,Key!$A$1:$C$73,3,FALSE)</f>
        <v>-87.907390000000007</v>
      </c>
      <c r="O5285">
        <v>10</v>
      </c>
      <c r="P5285">
        <v>0</v>
      </c>
      <c r="Q5285">
        <v>1.5</v>
      </c>
      <c r="R5285">
        <v>1.4</v>
      </c>
      <c r="S5285">
        <v>60</v>
      </c>
      <c r="T5285">
        <f t="shared" si="738"/>
        <v>-1</v>
      </c>
      <c r="U5285" s="1">
        <v>42851</v>
      </c>
      <c r="V5285" s="13">
        <f t="shared" si="739"/>
        <v>42826</v>
      </c>
      <c r="W5285" s="14">
        <f t="shared" si="740"/>
        <v>42851</v>
      </c>
      <c r="X5285" s="1" t="str">
        <f t="shared" si="741"/>
        <v>Wednesday</v>
      </c>
      <c r="Y5285" s="2">
        <v>0.56020833333333331</v>
      </c>
      <c r="Z5285" s="2">
        <f t="shared" si="742"/>
        <v>0.54166666666666663</v>
      </c>
      <c r="AA5285">
        <f>1</f>
        <v>1</v>
      </c>
      <c r="AB5285" s="1">
        <v>42851</v>
      </c>
      <c r="AC5285" s="13">
        <f t="shared" si="743"/>
        <v>42826</v>
      </c>
      <c r="AD5285" s="14">
        <f t="shared" si="744"/>
        <v>42851</v>
      </c>
      <c r="AE5285" s="1" t="str">
        <f t="shared" si="745"/>
        <v>Wednesday</v>
      </c>
      <c r="AF5285" s="2">
        <v>0.56716435185185188</v>
      </c>
      <c r="AG5285" s="2">
        <f t="shared" si="746"/>
        <v>0.58333333333333326</v>
      </c>
      <c r="AH5285" t="s">
        <v>23</v>
      </c>
    </row>
    <row r="5286" spans="1:34" x14ac:dyDescent="0.25">
      <c r="A5286">
        <v>1250902</v>
      </c>
      <c r="B5286" t="s">
        <v>29</v>
      </c>
      <c r="C5286" t="s">
        <v>35</v>
      </c>
      <c r="D5286" t="s">
        <v>31</v>
      </c>
      <c r="E5286">
        <v>53213</v>
      </c>
      <c r="F5286" t="s">
        <v>20</v>
      </c>
      <c r="G5286" t="s">
        <v>99</v>
      </c>
      <c r="H5286">
        <v>5447</v>
      </c>
      <c r="I5286" t="s">
        <v>63</v>
      </c>
      <c r="J5286">
        <f>VLOOKUP(I5286,Key!$A$1:$C$73,2,FALSE)</f>
        <v>43.066893999999998</v>
      </c>
      <c r="K5286">
        <f>VLOOKUP(I5286,Key!$A$1:$C$73,3,FALSE)</f>
        <v>-87.877936000000005</v>
      </c>
      <c r="L5286" t="s">
        <v>80</v>
      </c>
      <c r="M5286">
        <f>VLOOKUP(L5286,Key!$A$1:$C$73,2,FALSE)</f>
        <v>43.060250000000003</v>
      </c>
      <c r="N5286">
        <f>VLOOKUP(L5286,Key!$A$1:$C$73,3,FALSE)</f>
        <v>-87.892169999999993</v>
      </c>
      <c r="O5286">
        <v>8</v>
      </c>
      <c r="P5286">
        <v>0</v>
      </c>
      <c r="Q5286">
        <v>1.2</v>
      </c>
      <c r="R5286">
        <v>1.1000000000000001</v>
      </c>
      <c r="S5286">
        <v>48</v>
      </c>
      <c r="T5286">
        <f t="shared" si="738"/>
        <v>-1</v>
      </c>
      <c r="U5286" s="1">
        <v>42851</v>
      </c>
      <c r="V5286" s="13">
        <f t="shared" si="739"/>
        <v>42826</v>
      </c>
      <c r="W5286" s="14">
        <f t="shared" si="740"/>
        <v>42851</v>
      </c>
      <c r="X5286" s="1" t="str">
        <f t="shared" si="741"/>
        <v>Wednesday</v>
      </c>
      <c r="Y5286" s="2">
        <v>0.56506944444444451</v>
      </c>
      <c r="Z5286" s="2">
        <f t="shared" si="742"/>
        <v>0.58333333333333326</v>
      </c>
      <c r="AA5286">
        <f>1</f>
        <v>1</v>
      </c>
      <c r="AB5286" s="1">
        <v>42851</v>
      </c>
      <c r="AC5286" s="13">
        <f t="shared" si="743"/>
        <v>42826</v>
      </c>
      <c r="AD5286" s="14">
        <f t="shared" si="744"/>
        <v>42851</v>
      </c>
      <c r="AE5286" s="1" t="str">
        <f t="shared" si="745"/>
        <v>Wednesday</v>
      </c>
      <c r="AF5286" s="2">
        <v>0.57032407407407404</v>
      </c>
      <c r="AG5286" s="2">
        <f t="shared" si="746"/>
        <v>0.58333333333333326</v>
      </c>
      <c r="AH5286" t="s">
        <v>23</v>
      </c>
    </row>
    <row r="5287" spans="1:34" x14ac:dyDescent="0.25">
      <c r="A5287">
        <v>1351368</v>
      </c>
      <c r="B5287" t="s">
        <v>29</v>
      </c>
      <c r="C5287" t="s">
        <v>47</v>
      </c>
      <c r="D5287" t="s">
        <v>31</v>
      </c>
      <c r="E5287">
        <v>53202</v>
      </c>
      <c r="F5287" t="s">
        <v>20</v>
      </c>
      <c r="G5287" t="s">
        <v>32</v>
      </c>
      <c r="H5287">
        <v>5474</v>
      </c>
      <c r="I5287" t="s">
        <v>84</v>
      </c>
      <c r="J5287">
        <f>VLOOKUP(I5287,Key!$A$1:$C$73,2,FALSE)</f>
        <v>43.040154000000001</v>
      </c>
      <c r="K5287">
        <f>VLOOKUP(I5287,Key!$A$1:$C$73,3,FALSE)</f>
        <v>-87.932113000000001</v>
      </c>
      <c r="L5287" t="s">
        <v>38</v>
      </c>
      <c r="M5287">
        <f>VLOOKUP(L5287,Key!$A$1:$C$73,2,FALSE)</f>
        <v>43.038649999999997</v>
      </c>
      <c r="N5287">
        <f>VLOOKUP(L5287,Key!$A$1:$C$73,3,FALSE)</f>
        <v>-87.921930000000003</v>
      </c>
      <c r="O5287">
        <v>8</v>
      </c>
      <c r="P5287">
        <v>0</v>
      </c>
      <c r="Q5287">
        <v>1.2</v>
      </c>
      <c r="R5287">
        <v>1.1000000000000001</v>
      </c>
      <c r="S5287">
        <v>48</v>
      </c>
      <c r="T5287">
        <f t="shared" si="738"/>
        <v>-1</v>
      </c>
      <c r="U5287" s="1">
        <v>42851</v>
      </c>
      <c r="V5287" s="13">
        <f t="shared" si="739"/>
        <v>42826</v>
      </c>
      <c r="W5287" s="14">
        <f t="shared" si="740"/>
        <v>42851</v>
      </c>
      <c r="X5287" s="1" t="str">
        <f t="shared" si="741"/>
        <v>Wednesday</v>
      </c>
      <c r="Y5287" s="2">
        <v>0.58259259259259266</v>
      </c>
      <c r="Z5287" s="2">
        <f t="shared" si="742"/>
        <v>0.58333333333333326</v>
      </c>
      <c r="AA5287">
        <f>1</f>
        <v>1</v>
      </c>
      <c r="AB5287" s="1">
        <v>42851</v>
      </c>
      <c r="AC5287" s="13">
        <f t="shared" si="743"/>
        <v>42826</v>
      </c>
      <c r="AD5287" s="14">
        <f t="shared" si="744"/>
        <v>42851</v>
      </c>
      <c r="AE5287" s="1" t="str">
        <f t="shared" si="745"/>
        <v>Wednesday</v>
      </c>
      <c r="AF5287" s="2">
        <v>0.58760416666666659</v>
      </c>
      <c r="AG5287" s="2">
        <f t="shared" si="746"/>
        <v>0.58333333333333326</v>
      </c>
      <c r="AH5287" t="s">
        <v>23</v>
      </c>
    </row>
    <row r="5288" spans="1:34" x14ac:dyDescent="0.25">
      <c r="A5288">
        <v>1255543</v>
      </c>
      <c r="B5288" t="s">
        <v>29</v>
      </c>
      <c r="C5288" t="s">
        <v>120</v>
      </c>
      <c r="D5288" t="s">
        <v>31</v>
      </c>
      <c r="E5288">
        <v>53105</v>
      </c>
      <c r="F5288" t="s">
        <v>20</v>
      </c>
      <c r="G5288" t="s">
        <v>99</v>
      </c>
      <c r="H5288">
        <v>11167</v>
      </c>
      <c r="I5288" t="s">
        <v>66</v>
      </c>
      <c r="J5288">
        <f>VLOOKUP(I5288,Key!$A$1:$C$73,2,FALSE)</f>
        <v>43.078530000000001</v>
      </c>
      <c r="K5288">
        <f>VLOOKUP(I5288,Key!$A$1:$C$73,3,FALSE)</f>
        <v>-87.882620000000003</v>
      </c>
      <c r="L5288" t="s">
        <v>65</v>
      </c>
      <c r="M5288">
        <f>VLOOKUP(L5288,Key!$A$1:$C$73,2,FALSE)</f>
        <v>43.077359999999999</v>
      </c>
      <c r="N5288">
        <f>VLOOKUP(L5288,Key!$A$1:$C$73,3,FALSE)</f>
        <v>-87.880769999999998</v>
      </c>
      <c r="O5288">
        <v>2</v>
      </c>
      <c r="P5288">
        <v>0</v>
      </c>
      <c r="Q5288">
        <v>0.3</v>
      </c>
      <c r="R5288">
        <v>0.3</v>
      </c>
      <c r="S5288">
        <v>12</v>
      </c>
      <c r="T5288">
        <f t="shared" si="738"/>
        <v>-1</v>
      </c>
      <c r="U5288" s="1">
        <v>42851</v>
      </c>
      <c r="V5288" s="13">
        <f t="shared" si="739"/>
        <v>42826</v>
      </c>
      <c r="W5288" s="14">
        <f t="shared" si="740"/>
        <v>42851</v>
      </c>
      <c r="X5288" s="1" t="str">
        <f t="shared" si="741"/>
        <v>Wednesday</v>
      </c>
      <c r="Y5288" s="2">
        <v>0.64302083333333326</v>
      </c>
      <c r="Z5288" s="2">
        <f t="shared" si="742"/>
        <v>0.625</v>
      </c>
      <c r="AA5288">
        <f>1</f>
        <v>1</v>
      </c>
      <c r="AB5288" s="1">
        <v>42851</v>
      </c>
      <c r="AC5288" s="13">
        <f t="shared" si="743"/>
        <v>42826</v>
      </c>
      <c r="AD5288" s="14">
        <f t="shared" si="744"/>
        <v>42851</v>
      </c>
      <c r="AE5288" s="1" t="str">
        <f t="shared" si="745"/>
        <v>Wednesday</v>
      </c>
      <c r="AF5288" s="2">
        <v>0.64391203703703703</v>
      </c>
      <c r="AG5288" s="2">
        <f t="shared" si="746"/>
        <v>0.625</v>
      </c>
      <c r="AH5288" t="s">
        <v>23</v>
      </c>
    </row>
    <row r="5289" spans="1:34" x14ac:dyDescent="0.25">
      <c r="A5289">
        <v>1442430</v>
      </c>
      <c r="B5289" t="s">
        <v>29</v>
      </c>
      <c r="C5289" t="s">
        <v>47</v>
      </c>
      <c r="D5289" t="s">
        <v>31</v>
      </c>
      <c r="E5289">
        <v>53211</v>
      </c>
      <c r="F5289" t="s">
        <v>20</v>
      </c>
      <c r="G5289" t="s">
        <v>32</v>
      </c>
      <c r="H5289">
        <v>21</v>
      </c>
      <c r="I5289" t="s">
        <v>24</v>
      </c>
      <c r="J5289">
        <f>VLOOKUP(I5289,Key!$A$1:$C$73,2,FALSE)</f>
        <v>43.074655999999997</v>
      </c>
      <c r="K5289">
        <f>VLOOKUP(I5289,Key!$A$1:$C$73,3,FALSE)</f>
        <v>-87.889011999999994</v>
      </c>
      <c r="L5289" t="s">
        <v>21</v>
      </c>
      <c r="M5289">
        <f>VLOOKUP(L5289,Key!$A$1:$C$73,2,FALSE)</f>
        <v>43.074890000000003</v>
      </c>
      <c r="N5289">
        <f>VLOOKUP(L5289,Key!$A$1:$C$73,3,FALSE)</f>
        <v>-87.882810000000006</v>
      </c>
      <c r="O5289">
        <v>10</v>
      </c>
      <c r="P5289">
        <v>0</v>
      </c>
      <c r="Q5289">
        <v>1.5</v>
      </c>
      <c r="R5289">
        <v>1.4</v>
      </c>
      <c r="S5289">
        <v>60</v>
      </c>
      <c r="T5289">
        <f t="shared" si="738"/>
        <v>-1</v>
      </c>
      <c r="U5289" s="1">
        <v>42851</v>
      </c>
      <c r="V5289" s="13">
        <f t="shared" si="739"/>
        <v>42826</v>
      </c>
      <c r="W5289" s="14">
        <f t="shared" si="740"/>
        <v>42851</v>
      </c>
      <c r="X5289" s="1" t="str">
        <f t="shared" si="741"/>
        <v>Wednesday</v>
      </c>
      <c r="Y5289" s="2">
        <v>0.64788194444444447</v>
      </c>
      <c r="Z5289" s="2">
        <f t="shared" si="742"/>
        <v>0.66666666666666663</v>
      </c>
      <c r="AA5289">
        <f>1</f>
        <v>1</v>
      </c>
      <c r="AB5289" s="1">
        <v>42851</v>
      </c>
      <c r="AC5289" s="13">
        <f t="shared" si="743"/>
        <v>42826</v>
      </c>
      <c r="AD5289" s="14">
        <f t="shared" si="744"/>
        <v>42851</v>
      </c>
      <c r="AE5289" s="1" t="str">
        <f t="shared" si="745"/>
        <v>Wednesday</v>
      </c>
      <c r="AF5289" s="2">
        <v>0.65460648148148148</v>
      </c>
      <c r="AG5289" s="2">
        <f t="shared" si="746"/>
        <v>0.66666666666666663</v>
      </c>
      <c r="AH5289" t="s">
        <v>23</v>
      </c>
    </row>
    <row r="5290" spans="1:34" x14ac:dyDescent="0.25">
      <c r="A5290">
        <v>1494109</v>
      </c>
      <c r="B5290" t="s">
        <v>29</v>
      </c>
      <c r="C5290" t="s">
        <v>47</v>
      </c>
      <c r="D5290" t="s">
        <v>31</v>
      </c>
      <c r="E5290">
        <v>53233</v>
      </c>
      <c r="F5290" t="s">
        <v>20</v>
      </c>
      <c r="G5290" t="s">
        <v>32</v>
      </c>
      <c r="H5290">
        <v>157</v>
      </c>
      <c r="I5290" t="s">
        <v>44</v>
      </c>
      <c r="J5290">
        <f>VLOOKUP(I5290,Key!$A$1:$C$73,2,FALSE)</f>
        <v>43.03886</v>
      </c>
      <c r="K5290">
        <f>VLOOKUP(I5290,Key!$A$1:$C$73,3,FALSE)</f>
        <v>-87.902720000000002</v>
      </c>
      <c r="L5290" t="s">
        <v>82</v>
      </c>
      <c r="M5290">
        <f>VLOOKUP(L5290,Key!$A$1:$C$73,2,FALSE)</f>
        <v>43.040349999999997</v>
      </c>
      <c r="N5290">
        <f>VLOOKUP(L5290,Key!$A$1:$C$73,3,FALSE)</f>
        <v>-87.920760000000001</v>
      </c>
      <c r="O5290">
        <v>7</v>
      </c>
      <c r="P5290">
        <v>0</v>
      </c>
      <c r="Q5290">
        <v>1.1000000000000001</v>
      </c>
      <c r="R5290">
        <v>1</v>
      </c>
      <c r="S5290">
        <v>42</v>
      </c>
      <c r="T5290">
        <f t="shared" si="738"/>
        <v>-1</v>
      </c>
      <c r="U5290" s="1">
        <v>42851</v>
      </c>
      <c r="V5290" s="13">
        <f t="shared" si="739"/>
        <v>42826</v>
      </c>
      <c r="W5290" s="14">
        <f t="shared" si="740"/>
        <v>42851</v>
      </c>
      <c r="X5290" s="1" t="str">
        <f t="shared" si="741"/>
        <v>Wednesday</v>
      </c>
      <c r="Y5290" s="2">
        <v>0.65399305555555554</v>
      </c>
      <c r="Z5290" s="2">
        <f t="shared" si="742"/>
        <v>0.66666666666666663</v>
      </c>
      <c r="AA5290">
        <f>1</f>
        <v>1</v>
      </c>
      <c r="AB5290" s="1">
        <v>42851</v>
      </c>
      <c r="AC5290" s="13">
        <f t="shared" si="743"/>
        <v>42826</v>
      </c>
      <c r="AD5290" s="14">
        <f t="shared" si="744"/>
        <v>42851</v>
      </c>
      <c r="AE5290" s="1" t="str">
        <f t="shared" si="745"/>
        <v>Wednesday</v>
      </c>
      <c r="AF5290" s="2">
        <v>0.65895833333333331</v>
      </c>
      <c r="AG5290" s="2">
        <f t="shared" si="746"/>
        <v>0.66666666666666663</v>
      </c>
      <c r="AH5290" t="s">
        <v>23</v>
      </c>
    </row>
    <row r="5291" spans="1:34" x14ac:dyDescent="0.25">
      <c r="A5291">
        <v>1250772</v>
      </c>
      <c r="B5291" t="s">
        <v>29</v>
      </c>
      <c r="C5291" t="s">
        <v>179</v>
      </c>
      <c r="D5291" t="s">
        <v>31</v>
      </c>
      <c r="E5291">
        <v>54729</v>
      </c>
      <c r="F5291" t="s">
        <v>20</v>
      </c>
      <c r="G5291" t="s">
        <v>99</v>
      </c>
      <c r="H5291">
        <v>5436</v>
      </c>
      <c r="I5291" t="s">
        <v>22</v>
      </c>
      <c r="J5291">
        <f>VLOOKUP(I5291,Key!$A$1:$C$73,2,FALSE)</f>
        <v>43.058619999999998</v>
      </c>
      <c r="K5291">
        <f>VLOOKUP(I5291,Key!$A$1:$C$73,3,FALSE)</f>
        <v>-87.885319999999993</v>
      </c>
      <c r="L5291" t="s">
        <v>65</v>
      </c>
      <c r="M5291">
        <f>VLOOKUP(L5291,Key!$A$1:$C$73,2,FALSE)</f>
        <v>43.077359999999999</v>
      </c>
      <c r="N5291">
        <f>VLOOKUP(L5291,Key!$A$1:$C$73,3,FALSE)</f>
        <v>-87.880769999999998</v>
      </c>
      <c r="O5291">
        <v>16</v>
      </c>
      <c r="P5291">
        <v>0</v>
      </c>
      <c r="Q5291">
        <v>2.4</v>
      </c>
      <c r="R5291">
        <v>2.2999999999999998</v>
      </c>
      <c r="S5291">
        <v>96</v>
      </c>
      <c r="T5291">
        <f t="shared" si="738"/>
        <v>-1</v>
      </c>
      <c r="U5291" s="1">
        <v>42851</v>
      </c>
      <c r="V5291" s="13">
        <f t="shared" si="739"/>
        <v>42826</v>
      </c>
      <c r="W5291" s="14">
        <f t="shared" si="740"/>
        <v>42851</v>
      </c>
      <c r="X5291" s="1" t="str">
        <f t="shared" si="741"/>
        <v>Wednesday</v>
      </c>
      <c r="Y5291" s="2">
        <v>0.69305555555555554</v>
      </c>
      <c r="Z5291" s="2">
        <f t="shared" si="742"/>
        <v>0.70833333333333326</v>
      </c>
      <c r="AA5291">
        <f>1</f>
        <v>1</v>
      </c>
      <c r="AB5291" s="1">
        <v>42851</v>
      </c>
      <c r="AC5291" s="13">
        <f t="shared" si="743"/>
        <v>42826</v>
      </c>
      <c r="AD5291" s="14">
        <f t="shared" si="744"/>
        <v>42851</v>
      </c>
      <c r="AE5291" s="1" t="str">
        <f t="shared" si="745"/>
        <v>Wednesday</v>
      </c>
      <c r="AF5291" s="2">
        <v>0.70465277777777768</v>
      </c>
      <c r="AG5291" s="2">
        <f t="shared" si="746"/>
        <v>0.70833333333333326</v>
      </c>
      <c r="AH5291" t="s">
        <v>23</v>
      </c>
    </row>
    <row r="5292" spans="1:34" x14ac:dyDescent="0.25">
      <c r="A5292">
        <v>1248897</v>
      </c>
      <c r="B5292" t="s">
        <v>29</v>
      </c>
      <c r="C5292" t="s">
        <v>130</v>
      </c>
      <c r="D5292" t="s">
        <v>31</v>
      </c>
      <c r="E5292">
        <v>53151</v>
      </c>
      <c r="F5292" t="s">
        <v>20</v>
      </c>
      <c r="G5292" t="s">
        <v>99</v>
      </c>
      <c r="H5292">
        <v>11057</v>
      </c>
      <c r="I5292" t="s">
        <v>66</v>
      </c>
      <c r="J5292">
        <f>VLOOKUP(I5292,Key!$A$1:$C$73,2,FALSE)</f>
        <v>43.078530000000001</v>
      </c>
      <c r="K5292">
        <f>VLOOKUP(I5292,Key!$A$1:$C$73,3,FALSE)</f>
        <v>-87.882620000000003</v>
      </c>
      <c r="L5292" t="s">
        <v>24</v>
      </c>
      <c r="M5292">
        <f>VLOOKUP(L5292,Key!$A$1:$C$73,2,FALSE)</f>
        <v>43.074655999999997</v>
      </c>
      <c r="N5292">
        <f>VLOOKUP(L5292,Key!$A$1:$C$73,3,FALSE)</f>
        <v>-87.889011999999994</v>
      </c>
      <c r="O5292">
        <v>5</v>
      </c>
      <c r="P5292">
        <v>0</v>
      </c>
      <c r="Q5292">
        <v>0.8</v>
      </c>
      <c r="R5292">
        <v>0.7</v>
      </c>
      <c r="S5292">
        <v>30</v>
      </c>
      <c r="T5292">
        <f t="shared" si="738"/>
        <v>-1</v>
      </c>
      <c r="U5292" s="1">
        <v>42851</v>
      </c>
      <c r="V5292" s="13">
        <f t="shared" si="739"/>
        <v>42826</v>
      </c>
      <c r="W5292" s="14">
        <f t="shared" si="740"/>
        <v>42851</v>
      </c>
      <c r="X5292" s="1" t="str">
        <f t="shared" si="741"/>
        <v>Wednesday</v>
      </c>
      <c r="Y5292" s="2">
        <v>0.77134259259259252</v>
      </c>
      <c r="Z5292" s="2">
        <f t="shared" si="742"/>
        <v>0.79166666666666663</v>
      </c>
      <c r="AA5292">
        <f>1</f>
        <v>1</v>
      </c>
      <c r="AB5292" s="1">
        <v>42851</v>
      </c>
      <c r="AC5292" s="13">
        <f t="shared" si="743"/>
        <v>42826</v>
      </c>
      <c r="AD5292" s="14">
        <f t="shared" si="744"/>
        <v>42851</v>
      </c>
      <c r="AE5292" s="1" t="str">
        <f t="shared" si="745"/>
        <v>Wednesday</v>
      </c>
      <c r="AF5292" s="2">
        <v>0.77435185185185185</v>
      </c>
      <c r="AG5292" s="2">
        <f t="shared" si="746"/>
        <v>0.79166666666666663</v>
      </c>
      <c r="AH5292" t="s">
        <v>23</v>
      </c>
    </row>
    <row r="5293" spans="1:34" x14ac:dyDescent="0.25">
      <c r="A5293">
        <v>1378271</v>
      </c>
      <c r="B5293" t="s">
        <v>29</v>
      </c>
      <c r="C5293" t="s">
        <v>47</v>
      </c>
      <c r="D5293" t="s">
        <v>31</v>
      </c>
      <c r="E5293">
        <v>53202</v>
      </c>
      <c r="F5293" t="s">
        <v>20</v>
      </c>
      <c r="G5293" t="s">
        <v>32</v>
      </c>
      <c r="H5293">
        <v>5571</v>
      </c>
      <c r="I5293" t="s">
        <v>22</v>
      </c>
      <c r="J5293">
        <f>VLOOKUP(I5293,Key!$A$1:$C$73,2,FALSE)</f>
        <v>43.058619999999998</v>
      </c>
      <c r="K5293">
        <f>VLOOKUP(I5293,Key!$A$1:$C$73,3,FALSE)</f>
        <v>-87.885319999999993</v>
      </c>
      <c r="L5293" t="s">
        <v>24</v>
      </c>
      <c r="M5293">
        <f>VLOOKUP(L5293,Key!$A$1:$C$73,2,FALSE)</f>
        <v>43.074655999999997</v>
      </c>
      <c r="N5293">
        <f>VLOOKUP(L5293,Key!$A$1:$C$73,3,FALSE)</f>
        <v>-87.889011999999994</v>
      </c>
      <c r="O5293">
        <v>9</v>
      </c>
      <c r="P5293">
        <v>0</v>
      </c>
      <c r="Q5293">
        <v>1.4</v>
      </c>
      <c r="R5293">
        <v>1.3</v>
      </c>
      <c r="S5293">
        <v>54</v>
      </c>
      <c r="T5293">
        <f t="shared" si="738"/>
        <v>-1</v>
      </c>
      <c r="U5293" s="1">
        <v>42851</v>
      </c>
      <c r="V5293" s="13">
        <f t="shared" si="739"/>
        <v>42826</v>
      </c>
      <c r="W5293" s="14">
        <f t="shared" si="740"/>
        <v>42851</v>
      </c>
      <c r="X5293" s="1" t="str">
        <f t="shared" si="741"/>
        <v>Wednesday</v>
      </c>
      <c r="Y5293" s="2">
        <v>0.8674074074074074</v>
      </c>
      <c r="Z5293" s="2">
        <f t="shared" si="742"/>
        <v>0.875</v>
      </c>
      <c r="AA5293">
        <f>1</f>
        <v>1</v>
      </c>
      <c r="AB5293" s="1">
        <v>42851</v>
      </c>
      <c r="AC5293" s="13">
        <f t="shared" si="743"/>
        <v>42826</v>
      </c>
      <c r="AD5293" s="14">
        <f t="shared" si="744"/>
        <v>42851</v>
      </c>
      <c r="AE5293" s="1" t="str">
        <f t="shared" si="745"/>
        <v>Wednesday</v>
      </c>
      <c r="AF5293" s="2">
        <v>0.87384259259259256</v>
      </c>
      <c r="AG5293" s="2">
        <f t="shared" si="746"/>
        <v>0.875</v>
      </c>
      <c r="AH5293" t="s">
        <v>23</v>
      </c>
    </row>
    <row r="5294" spans="1:34" x14ac:dyDescent="0.25">
      <c r="A5294">
        <v>1366467</v>
      </c>
      <c r="B5294" t="s">
        <v>29</v>
      </c>
      <c r="C5294" t="s">
        <v>180</v>
      </c>
      <c r="D5294" t="s">
        <v>31</v>
      </c>
      <c r="E5294">
        <v>54942</v>
      </c>
      <c r="F5294" t="s">
        <v>20</v>
      </c>
      <c r="G5294" t="s">
        <v>32</v>
      </c>
      <c r="H5294">
        <v>330</v>
      </c>
      <c r="I5294" t="s">
        <v>34</v>
      </c>
      <c r="J5294">
        <f>VLOOKUP(I5294,Key!$A$1:$C$73,2,FALSE)</f>
        <v>43.05097</v>
      </c>
      <c r="K5294">
        <f>VLOOKUP(I5294,Key!$A$1:$C$73,3,FALSE)</f>
        <v>-87.906440000000003</v>
      </c>
      <c r="L5294" t="s">
        <v>67</v>
      </c>
      <c r="M5294">
        <f>VLOOKUP(L5294,Key!$A$1:$C$73,2,FALSE)</f>
        <v>43.05847</v>
      </c>
      <c r="N5294">
        <f>VLOOKUP(L5294,Key!$A$1:$C$73,3,FALSE)</f>
        <v>-87.898079999999993</v>
      </c>
      <c r="O5294">
        <v>7</v>
      </c>
      <c r="P5294">
        <v>0</v>
      </c>
      <c r="Q5294">
        <v>1.1000000000000001</v>
      </c>
      <c r="R5294">
        <v>1</v>
      </c>
      <c r="S5294">
        <v>42</v>
      </c>
      <c r="T5294">
        <f t="shared" si="738"/>
        <v>-1</v>
      </c>
      <c r="U5294" s="1">
        <v>42852</v>
      </c>
      <c r="V5294" s="13">
        <f t="shared" si="739"/>
        <v>42826</v>
      </c>
      <c r="W5294" s="14">
        <f t="shared" si="740"/>
        <v>42852</v>
      </c>
      <c r="X5294" s="1" t="str">
        <f t="shared" si="741"/>
        <v>Thursday</v>
      </c>
      <c r="Y5294" s="2">
        <v>1.3611111111111114E-2</v>
      </c>
      <c r="Z5294" s="2">
        <f t="shared" si="742"/>
        <v>0</v>
      </c>
      <c r="AA5294">
        <f>1</f>
        <v>1</v>
      </c>
      <c r="AB5294" s="1">
        <v>42852</v>
      </c>
      <c r="AC5294" s="13">
        <f t="shared" si="743"/>
        <v>42826</v>
      </c>
      <c r="AD5294" s="14">
        <f t="shared" si="744"/>
        <v>42852</v>
      </c>
      <c r="AE5294" s="1" t="str">
        <f t="shared" si="745"/>
        <v>Thursday</v>
      </c>
      <c r="AF5294" s="2">
        <v>1.8263888888888889E-2</v>
      </c>
      <c r="AG5294" s="2">
        <f t="shared" si="746"/>
        <v>0</v>
      </c>
      <c r="AH5294" t="s">
        <v>23</v>
      </c>
    </row>
    <row r="5295" spans="1:34" x14ac:dyDescent="0.25">
      <c r="A5295">
        <v>1260485</v>
      </c>
      <c r="B5295" t="s">
        <v>29</v>
      </c>
      <c r="C5295" t="s">
        <v>58</v>
      </c>
      <c r="D5295" t="s">
        <v>31</v>
      </c>
      <c r="E5295">
        <v>53211</v>
      </c>
      <c r="F5295" t="s">
        <v>20</v>
      </c>
      <c r="G5295" t="s">
        <v>32</v>
      </c>
      <c r="H5295">
        <v>5543</v>
      </c>
      <c r="I5295" t="s">
        <v>78</v>
      </c>
      <c r="J5295">
        <f>VLOOKUP(I5295,Key!$A$1:$C$73,2,FALSE)</f>
        <v>43.048200000000001</v>
      </c>
      <c r="K5295">
        <f>VLOOKUP(I5295,Key!$A$1:$C$73,3,FALSE)</f>
        <v>-87.900859999999994</v>
      </c>
      <c r="L5295" t="s">
        <v>44</v>
      </c>
      <c r="M5295">
        <f>VLOOKUP(L5295,Key!$A$1:$C$73,2,FALSE)</f>
        <v>43.03886</v>
      </c>
      <c r="N5295">
        <f>VLOOKUP(L5295,Key!$A$1:$C$73,3,FALSE)</f>
        <v>-87.902720000000002</v>
      </c>
      <c r="O5295">
        <v>7</v>
      </c>
      <c r="P5295">
        <v>0</v>
      </c>
      <c r="Q5295">
        <v>1.1000000000000001</v>
      </c>
      <c r="R5295">
        <v>1</v>
      </c>
      <c r="S5295">
        <v>42</v>
      </c>
      <c r="T5295">
        <f t="shared" si="738"/>
        <v>-1</v>
      </c>
      <c r="U5295" s="1">
        <v>42852</v>
      </c>
      <c r="V5295" s="13">
        <f t="shared" si="739"/>
        <v>42826</v>
      </c>
      <c r="W5295" s="14">
        <f t="shared" si="740"/>
        <v>42852</v>
      </c>
      <c r="X5295" s="1" t="str">
        <f t="shared" si="741"/>
        <v>Thursday</v>
      </c>
      <c r="Y5295" s="2">
        <v>0.36003472222222221</v>
      </c>
      <c r="Z5295" s="2">
        <f t="shared" si="742"/>
        <v>0.375</v>
      </c>
      <c r="AA5295">
        <f>1</f>
        <v>1</v>
      </c>
      <c r="AB5295" s="1">
        <v>42852</v>
      </c>
      <c r="AC5295" s="13">
        <f t="shared" si="743"/>
        <v>42826</v>
      </c>
      <c r="AD5295" s="14">
        <f t="shared" si="744"/>
        <v>42852</v>
      </c>
      <c r="AE5295" s="1" t="str">
        <f t="shared" si="745"/>
        <v>Thursday</v>
      </c>
      <c r="AF5295" s="2">
        <v>0.36474537037037041</v>
      </c>
      <c r="AG5295" s="2">
        <f t="shared" si="746"/>
        <v>0.375</v>
      </c>
      <c r="AH5295" t="s">
        <v>23</v>
      </c>
    </row>
    <row r="5296" spans="1:34" x14ac:dyDescent="0.25">
      <c r="A5296">
        <v>991253</v>
      </c>
      <c r="B5296" t="s">
        <v>29</v>
      </c>
      <c r="C5296" t="s">
        <v>160</v>
      </c>
      <c r="D5296" t="s">
        <v>31</v>
      </c>
      <c r="E5296">
        <v>53130</v>
      </c>
      <c r="F5296" t="s">
        <v>20</v>
      </c>
      <c r="G5296" t="s">
        <v>32</v>
      </c>
      <c r="H5296">
        <v>11127</v>
      </c>
      <c r="I5296" t="s">
        <v>21</v>
      </c>
      <c r="J5296">
        <f>VLOOKUP(I5296,Key!$A$1:$C$73,2,FALSE)</f>
        <v>43.074890000000003</v>
      </c>
      <c r="K5296">
        <f>VLOOKUP(I5296,Key!$A$1:$C$73,3,FALSE)</f>
        <v>-87.882810000000006</v>
      </c>
      <c r="L5296" t="s">
        <v>22</v>
      </c>
      <c r="M5296">
        <f>VLOOKUP(L5296,Key!$A$1:$C$73,2,FALSE)</f>
        <v>43.058619999999998</v>
      </c>
      <c r="N5296">
        <f>VLOOKUP(L5296,Key!$A$1:$C$73,3,FALSE)</f>
        <v>-87.885319999999993</v>
      </c>
      <c r="O5296">
        <v>9</v>
      </c>
      <c r="P5296">
        <v>0</v>
      </c>
      <c r="Q5296">
        <v>1.4</v>
      </c>
      <c r="R5296">
        <v>1.3</v>
      </c>
      <c r="S5296">
        <v>54</v>
      </c>
      <c r="T5296">
        <f t="shared" si="738"/>
        <v>-1</v>
      </c>
      <c r="U5296" s="1">
        <v>42852</v>
      </c>
      <c r="V5296" s="13">
        <f t="shared" si="739"/>
        <v>42826</v>
      </c>
      <c r="W5296" s="14">
        <f t="shared" si="740"/>
        <v>42852</v>
      </c>
      <c r="X5296" s="1" t="str">
        <f t="shared" si="741"/>
        <v>Thursday</v>
      </c>
      <c r="Y5296" s="2">
        <v>0.55868055555555551</v>
      </c>
      <c r="Z5296" s="2">
        <f t="shared" si="742"/>
        <v>0.54166666666666663</v>
      </c>
      <c r="AA5296">
        <f>1</f>
        <v>1</v>
      </c>
      <c r="AB5296" s="1">
        <v>42852</v>
      </c>
      <c r="AC5296" s="13">
        <f t="shared" si="743"/>
        <v>42826</v>
      </c>
      <c r="AD5296" s="14">
        <f t="shared" si="744"/>
        <v>42852</v>
      </c>
      <c r="AE5296" s="1" t="str">
        <f t="shared" si="745"/>
        <v>Thursday</v>
      </c>
      <c r="AF5296" s="2">
        <v>0.56487268518518519</v>
      </c>
      <c r="AG5296" s="2">
        <f t="shared" si="746"/>
        <v>0.58333333333333326</v>
      </c>
      <c r="AH5296" t="s">
        <v>23</v>
      </c>
    </row>
    <row r="5297" spans="1:34" x14ac:dyDescent="0.25">
      <c r="A5297">
        <v>1101924</v>
      </c>
      <c r="B5297" t="s">
        <v>29</v>
      </c>
      <c r="C5297" t="s">
        <v>47</v>
      </c>
      <c r="D5297" t="s">
        <v>31</v>
      </c>
      <c r="E5297">
        <v>53203</v>
      </c>
      <c r="F5297" t="s">
        <v>20</v>
      </c>
      <c r="G5297" t="s">
        <v>32</v>
      </c>
      <c r="H5297">
        <v>5588</v>
      </c>
      <c r="I5297" t="s">
        <v>42</v>
      </c>
      <c r="J5297">
        <f>VLOOKUP(I5297,Key!$A$1:$C$73,2,FALSE)</f>
        <v>43.038719999999998</v>
      </c>
      <c r="K5297">
        <f>VLOOKUP(I5297,Key!$A$1:$C$73,3,FALSE)</f>
        <v>-87.905339999999995</v>
      </c>
      <c r="L5297" t="s">
        <v>36</v>
      </c>
      <c r="M5297">
        <f>VLOOKUP(L5297,Key!$A$1:$C$73,2,FALSE)</f>
        <v>43.03519</v>
      </c>
      <c r="N5297">
        <f>VLOOKUP(L5297,Key!$A$1:$C$73,3,FALSE)</f>
        <v>-87.907390000000007</v>
      </c>
      <c r="O5297">
        <v>3</v>
      </c>
      <c r="P5297">
        <v>0</v>
      </c>
      <c r="Q5297">
        <v>0.5</v>
      </c>
      <c r="R5297">
        <v>0.4</v>
      </c>
      <c r="S5297">
        <v>18</v>
      </c>
      <c r="T5297">
        <f t="shared" si="738"/>
        <v>-1</v>
      </c>
      <c r="U5297" s="1">
        <v>42852</v>
      </c>
      <c r="V5297" s="13">
        <f t="shared" si="739"/>
        <v>42826</v>
      </c>
      <c r="W5297" s="14">
        <f t="shared" si="740"/>
        <v>42852</v>
      </c>
      <c r="X5297" s="1" t="str">
        <f t="shared" si="741"/>
        <v>Thursday</v>
      </c>
      <c r="Y5297" s="2">
        <v>0.60039351851851852</v>
      </c>
      <c r="Z5297" s="2">
        <f t="shared" si="742"/>
        <v>0.58333333333333326</v>
      </c>
      <c r="AA5297">
        <f>1</f>
        <v>1</v>
      </c>
      <c r="AB5297" s="1">
        <v>42852</v>
      </c>
      <c r="AC5297" s="13">
        <f t="shared" si="743"/>
        <v>42826</v>
      </c>
      <c r="AD5297" s="14">
        <f t="shared" si="744"/>
        <v>42852</v>
      </c>
      <c r="AE5297" s="1" t="str">
        <f t="shared" si="745"/>
        <v>Thursday</v>
      </c>
      <c r="AF5297" s="2">
        <v>0.60209490740740745</v>
      </c>
      <c r="AG5297" s="2">
        <f t="shared" si="746"/>
        <v>0.58333333333333326</v>
      </c>
      <c r="AH5297" t="s">
        <v>23</v>
      </c>
    </row>
    <row r="5298" spans="1:34" x14ac:dyDescent="0.25">
      <c r="A5298">
        <v>825934</v>
      </c>
      <c r="B5298" t="s">
        <v>29</v>
      </c>
      <c r="C5298" t="s">
        <v>47</v>
      </c>
      <c r="D5298" t="s">
        <v>31</v>
      </c>
      <c r="E5298">
        <v>53208</v>
      </c>
      <c r="F5298" t="s">
        <v>20</v>
      </c>
      <c r="G5298" t="s">
        <v>32</v>
      </c>
      <c r="H5298">
        <v>112</v>
      </c>
      <c r="I5298" t="s">
        <v>52</v>
      </c>
      <c r="J5298">
        <f>VLOOKUP(I5298,Key!$A$1:$C$73,2,FALSE)</f>
        <v>43.042490000000001</v>
      </c>
      <c r="K5298">
        <f>VLOOKUP(I5298,Key!$A$1:$C$73,3,FALSE)</f>
        <v>-87.909959999999998</v>
      </c>
      <c r="L5298" t="s">
        <v>60</v>
      </c>
      <c r="M5298">
        <f>VLOOKUP(L5298,Key!$A$1:$C$73,2,FALSE)</f>
        <v>43.046570000000003</v>
      </c>
      <c r="N5298">
        <f>VLOOKUP(L5298,Key!$A$1:$C$73,3,FALSE)</f>
        <v>-87.908720000000002</v>
      </c>
      <c r="O5298">
        <v>4</v>
      </c>
      <c r="P5298">
        <v>0</v>
      </c>
      <c r="Q5298">
        <v>0.6</v>
      </c>
      <c r="R5298">
        <v>0.6</v>
      </c>
      <c r="S5298">
        <v>24</v>
      </c>
      <c r="T5298">
        <f t="shared" si="738"/>
        <v>-1</v>
      </c>
      <c r="U5298" s="1">
        <v>42852</v>
      </c>
      <c r="V5298" s="13">
        <f t="shared" si="739"/>
        <v>42826</v>
      </c>
      <c r="W5298" s="14">
        <f t="shared" si="740"/>
        <v>42852</v>
      </c>
      <c r="X5298" s="1" t="str">
        <f t="shared" si="741"/>
        <v>Thursday</v>
      </c>
      <c r="Y5298" s="2">
        <v>0.70815972222222223</v>
      </c>
      <c r="Z5298" s="2">
        <f t="shared" si="742"/>
        <v>0.70833333333333326</v>
      </c>
      <c r="AA5298">
        <f>1</f>
        <v>1</v>
      </c>
      <c r="AB5298" s="1">
        <v>42852</v>
      </c>
      <c r="AC5298" s="13">
        <f t="shared" si="743"/>
        <v>42826</v>
      </c>
      <c r="AD5298" s="14">
        <f t="shared" si="744"/>
        <v>42852</v>
      </c>
      <c r="AE5298" s="1" t="str">
        <f t="shared" si="745"/>
        <v>Thursday</v>
      </c>
      <c r="AF5298" s="2">
        <v>0.71072916666666675</v>
      </c>
      <c r="AG5298" s="2">
        <f t="shared" si="746"/>
        <v>0.70833333333333326</v>
      </c>
      <c r="AH5298" t="s">
        <v>23</v>
      </c>
    </row>
    <row r="5299" spans="1:34" x14ac:dyDescent="0.25">
      <c r="A5299">
        <v>1170376</v>
      </c>
      <c r="B5299" t="s">
        <v>29</v>
      </c>
      <c r="C5299" t="s">
        <v>187</v>
      </c>
      <c r="D5299" t="s">
        <v>31</v>
      </c>
      <c r="E5299">
        <v>53538</v>
      </c>
      <c r="F5299" t="s">
        <v>20</v>
      </c>
      <c r="G5299" t="s">
        <v>99</v>
      </c>
      <c r="H5299">
        <v>78</v>
      </c>
      <c r="I5299" t="s">
        <v>66</v>
      </c>
      <c r="J5299">
        <f>VLOOKUP(I5299,Key!$A$1:$C$73,2,FALSE)</f>
        <v>43.078530000000001</v>
      </c>
      <c r="K5299">
        <f>VLOOKUP(I5299,Key!$A$1:$C$73,3,FALSE)</f>
        <v>-87.882620000000003</v>
      </c>
      <c r="L5299" t="s">
        <v>66</v>
      </c>
      <c r="M5299">
        <f>VLOOKUP(L5299,Key!$A$1:$C$73,2,FALSE)</f>
        <v>43.078530000000001</v>
      </c>
      <c r="N5299">
        <f>VLOOKUP(L5299,Key!$A$1:$C$73,3,FALSE)</f>
        <v>-87.882620000000003</v>
      </c>
      <c r="O5299">
        <v>19</v>
      </c>
      <c r="P5299">
        <v>0</v>
      </c>
      <c r="Q5299">
        <v>2.9</v>
      </c>
      <c r="R5299">
        <v>2.7</v>
      </c>
      <c r="S5299">
        <v>114</v>
      </c>
      <c r="T5299">
        <f t="shared" si="738"/>
        <v>-1</v>
      </c>
      <c r="U5299" s="1">
        <v>42852</v>
      </c>
      <c r="V5299" s="13">
        <f t="shared" si="739"/>
        <v>42826</v>
      </c>
      <c r="W5299" s="14">
        <f t="shared" si="740"/>
        <v>42852</v>
      </c>
      <c r="X5299" s="1" t="str">
        <f t="shared" si="741"/>
        <v>Thursday</v>
      </c>
      <c r="Y5299" s="2">
        <v>0.74665509259259266</v>
      </c>
      <c r="Z5299" s="2">
        <f t="shared" si="742"/>
        <v>0.75</v>
      </c>
      <c r="AA5299">
        <f>1</f>
        <v>1</v>
      </c>
      <c r="AB5299" s="1">
        <v>42852</v>
      </c>
      <c r="AC5299" s="13">
        <f t="shared" si="743"/>
        <v>42826</v>
      </c>
      <c r="AD5299" s="14">
        <f t="shared" si="744"/>
        <v>42852</v>
      </c>
      <c r="AE5299" s="1" t="str">
        <f t="shared" si="745"/>
        <v>Thursday</v>
      </c>
      <c r="AF5299" s="2">
        <v>0.75984953703703706</v>
      </c>
      <c r="AG5299" s="2">
        <f t="shared" si="746"/>
        <v>0.75</v>
      </c>
      <c r="AH5299" t="s">
        <v>25</v>
      </c>
    </row>
    <row r="5300" spans="1:34" x14ac:dyDescent="0.25">
      <c r="A5300">
        <v>1357250</v>
      </c>
      <c r="B5300" t="s">
        <v>29</v>
      </c>
      <c r="C5300" t="s">
        <v>47</v>
      </c>
      <c r="D5300" t="s">
        <v>31</v>
      </c>
      <c r="E5300">
        <v>53202</v>
      </c>
      <c r="F5300" t="s">
        <v>20</v>
      </c>
      <c r="G5300" t="s">
        <v>32</v>
      </c>
      <c r="H5300">
        <v>167</v>
      </c>
      <c r="I5300" t="s">
        <v>44</v>
      </c>
      <c r="J5300">
        <f>VLOOKUP(I5300,Key!$A$1:$C$73,2,FALSE)</f>
        <v>43.03886</v>
      </c>
      <c r="K5300">
        <f>VLOOKUP(I5300,Key!$A$1:$C$73,3,FALSE)</f>
        <v>-87.902720000000002</v>
      </c>
      <c r="L5300" t="s">
        <v>78</v>
      </c>
      <c r="M5300">
        <f>VLOOKUP(L5300,Key!$A$1:$C$73,2,FALSE)</f>
        <v>43.048200000000001</v>
      </c>
      <c r="N5300">
        <f>VLOOKUP(L5300,Key!$A$1:$C$73,3,FALSE)</f>
        <v>-87.900859999999994</v>
      </c>
      <c r="O5300">
        <v>6</v>
      </c>
      <c r="P5300">
        <v>0</v>
      </c>
      <c r="Q5300">
        <v>0.9</v>
      </c>
      <c r="R5300">
        <v>0.9</v>
      </c>
      <c r="S5300">
        <v>36</v>
      </c>
      <c r="T5300">
        <f t="shared" si="738"/>
        <v>-1</v>
      </c>
      <c r="U5300" s="1">
        <v>42852</v>
      </c>
      <c r="V5300" s="13">
        <f t="shared" si="739"/>
        <v>42826</v>
      </c>
      <c r="W5300" s="14">
        <f t="shared" si="740"/>
        <v>42852</v>
      </c>
      <c r="X5300" s="1" t="str">
        <f t="shared" si="741"/>
        <v>Thursday</v>
      </c>
      <c r="Y5300" s="2">
        <v>0.75196759259259249</v>
      </c>
      <c r="Z5300" s="2">
        <f t="shared" si="742"/>
        <v>0.75</v>
      </c>
      <c r="AA5300">
        <f>1</f>
        <v>1</v>
      </c>
      <c r="AB5300" s="1">
        <v>42852</v>
      </c>
      <c r="AC5300" s="13">
        <f t="shared" si="743"/>
        <v>42826</v>
      </c>
      <c r="AD5300" s="14">
        <f t="shared" si="744"/>
        <v>42852</v>
      </c>
      <c r="AE5300" s="1" t="str">
        <f t="shared" si="745"/>
        <v>Thursday</v>
      </c>
      <c r="AF5300" s="2">
        <v>0.75606481481481491</v>
      </c>
      <c r="AG5300" s="2">
        <f t="shared" si="746"/>
        <v>0.75</v>
      </c>
      <c r="AH5300" t="s">
        <v>23</v>
      </c>
    </row>
    <row r="5301" spans="1:34" x14ac:dyDescent="0.25">
      <c r="A5301">
        <v>1407702</v>
      </c>
      <c r="B5301" t="s">
        <v>29</v>
      </c>
      <c r="C5301" t="s">
        <v>47</v>
      </c>
      <c r="D5301" t="s">
        <v>31</v>
      </c>
      <c r="E5301">
        <v>53202</v>
      </c>
      <c r="F5301" t="s">
        <v>20</v>
      </c>
      <c r="G5301" t="s">
        <v>32</v>
      </c>
      <c r="H5301">
        <v>199</v>
      </c>
      <c r="I5301" t="s">
        <v>66</v>
      </c>
      <c r="J5301">
        <f>VLOOKUP(I5301,Key!$A$1:$C$73,2,FALSE)</f>
        <v>43.078530000000001</v>
      </c>
      <c r="K5301">
        <f>VLOOKUP(I5301,Key!$A$1:$C$73,3,FALSE)</f>
        <v>-87.882620000000003</v>
      </c>
      <c r="L5301" t="s">
        <v>24</v>
      </c>
      <c r="M5301">
        <f>VLOOKUP(L5301,Key!$A$1:$C$73,2,FALSE)</f>
        <v>43.074655999999997</v>
      </c>
      <c r="N5301">
        <f>VLOOKUP(L5301,Key!$A$1:$C$73,3,FALSE)</f>
        <v>-87.889011999999994</v>
      </c>
      <c r="O5301">
        <v>5</v>
      </c>
      <c r="P5301">
        <v>0</v>
      </c>
      <c r="Q5301">
        <v>0.8</v>
      </c>
      <c r="R5301">
        <v>0.7</v>
      </c>
      <c r="S5301">
        <v>30</v>
      </c>
      <c r="T5301">
        <f t="shared" si="738"/>
        <v>-1</v>
      </c>
      <c r="U5301" s="1">
        <v>42852</v>
      </c>
      <c r="V5301" s="13">
        <f t="shared" si="739"/>
        <v>42826</v>
      </c>
      <c r="W5301" s="14">
        <f t="shared" si="740"/>
        <v>42852</v>
      </c>
      <c r="X5301" s="1" t="str">
        <f t="shared" si="741"/>
        <v>Thursday</v>
      </c>
      <c r="Y5301" s="2">
        <v>0.84976851851851853</v>
      </c>
      <c r="Z5301" s="2">
        <f t="shared" si="742"/>
        <v>0.83333333333333326</v>
      </c>
      <c r="AA5301">
        <f>1</f>
        <v>1</v>
      </c>
      <c r="AB5301" s="1">
        <v>42852</v>
      </c>
      <c r="AC5301" s="13">
        <f t="shared" si="743"/>
        <v>42826</v>
      </c>
      <c r="AD5301" s="14">
        <f t="shared" si="744"/>
        <v>42852</v>
      </c>
      <c r="AE5301" s="1" t="str">
        <f t="shared" si="745"/>
        <v>Thursday</v>
      </c>
      <c r="AF5301" s="2">
        <v>0.85299768518518515</v>
      </c>
      <c r="AG5301" s="2">
        <f t="shared" si="746"/>
        <v>0.83333333333333326</v>
      </c>
      <c r="AH5301" t="s">
        <v>23</v>
      </c>
    </row>
    <row r="5302" spans="1:34" x14ac:dyDescent="0.25">
      <c r="A5302">
        <v>1358129</v>
      </c>
      <c r="B5302" t="s">
        <v>29</v>
      </c>
      <c r="C5302" t="s">
        <v>47</v>
      </c>
      <c r="D5302" t="s">
        <v>31</v>
      </c>
      <c r="E5302">
        <v>53202</v>
      </c>
      <c r="F5302" t="s">
        <v>20</v>
      </c>
      <c r="G5302" t="s">
        <v>32</v>
      </c>
      <c r="H5302">
        <v>5553</v>
      </c>
      <c r="I5302" t="s">
        <v>65</v>
      </c>
      <c r="J5302">
        <f>VLOOKUP(I5302,Key!$A$1:$C$73,2,FALSE)</f>
        <v>43.077359999999999</v>
      </c>
      <c r="K5302">
        <f>VLOOKUP(I5302,Key!$A$1:$C$73,3,FALSE)</f>
        <v>-87.880769999999998</v>
      </c>
      <c r="L5302" t="s">
        <v>22</v>
      </c>
      <c r="M5302">
        <f>VLOOKUP(L5302,Key!$A$1:$C$73,2,FALSE)</f>
        <v>43.058619999999998</v>
      </c>
      <c r="N5302">
        <f>VLOOKUP(L5302,Key!$A$1:$C$73,3,FALSE)</f>
        <v>-87.885319999999993</v>
      </c>
      <c r="O5302">
        <v>27</v>
      </c>
      <c r="P5302">
        <v>0</v>
      </c>
      <c r="Q5302">
        <v>4.0999999999999996</v>
      </c>
      <c r="R5302">
        <v>3.8</v>
      </c>
      <c r="S5302">
        <v>162</v>
      </c>
      <c r="T5302">
        <f t="shared" si="738"/>
        <v>-1</v>
      </c>
      <c r="U5302" s="1">
        <v>42853</v>
      </c>
      <c r="V5302" s="13">
        <f t="shared" si="739"/>
        <v>42826</v>
      </c>
      <c r="W5302" s="14">
        <f t="shared" si="740"/>
        <v>42853</v>
      </c>
      <c r="X5302" s="1" t="str">
        <f t="shared" si="741"/>
        <v>Friday</v>
      </c>
      <c r="Y5302" s="2">
        <v>0.45424768518518516</v>
      </c>
      <c r="Z5302" s="2">
        <f t="shared" si="742"/>
        <v>0.45833333333333331</v>
      </c>
      <c r="AA5302">
        <f>1</f>
        <v>1</v>
      </c>
      <c r="AB5302" s="1">
        <v>42853</v>
      </c>
      <c r="AC5302" s="13">
        <f t="shared" si="743"/>
        <v>42826</v>
      </c>
      <c r="AD5302" s="14">
        <f t="shared" si="744"/>
        <v>42853</v>
      </c>
      <c r="AE5302" s="1" t="str">
        <f t="shared" si="745"/>
        <v>Friday</v>
      </c>
      <c r="AF5302" s="2">
        <v>0.47313657407407406</v>
      </c>
      <c r="AG5302" s="2">
        <f t="shared" si="746"/>
        <v>0.45833333333333331</v>
      </c>
      <c r="AH5302" t="s">
        <v>23</v>
      </c>
    </row>
    <row r="5303" spans="1:34" x14ac:dyDescent="0.25">
      <c r="A5303">
        <v>1257700</v>
      </c>
      <c r="B5303" t="s">
        <v>29</v>
      </c>
      <c r="C5303" t="s">
        <v>47</v>
      </c>
      <c r="D5303" t="s">
        <v>31</v>
      </c>
      <c r="E5303">
        <v>53202</v>
      </c>
      <c r="F5303" t="s">
        <v>20</v>
      </c>
      <c r="G5303" t="s">
        <v>32</v>
      </c>
      <c r="H5303">
        <v>5538</v>
      </c>
      <c r="I5303" t="s">
        <v>94</v>
      </c>
      <c r="J5303">
        <f>VLOOKUP(I5303,Key!$A$1:$C$73,2,FALSE)</f>
        <v>43.020020000000002</v>
      </c>
      <c r="K5303">
        <f>VLOOKUP(I5303,Key!$A$1:$C$73,3,FALSE)</f>
        <v>-87.912540000000007</v>
      </c>
      <c r="L5303" t="s">
        <v>42</v>
      </c>
      <c r="M5303">
        <f>VLOOKUP(L5303,Key!$A$1:$C$73,2,FALSE)</f>
        <v>43.038719999999998</v>
      </c>
      <c r="N5303">
        <f>VLOOKUP(L5303,Key!$A$1:$C$73,3,FALSE)</f>
        <v>-87.905339999999995</v>
      </c>
      <c r="O5303">
        <v>13</v>
      </c>
      <c r="P5303">
        <v>0</v>
      </c>
      <c r="Q5303">
        <v>2</v>
      </c>
      <c r="R5303">
        <v>1.9</v>
      </c>
      <c r="S5303">
        <v>78</v>
      </c>
      <c r="T5303">
        <f t="shared" si="738"/>
        <v>-1</v>
      </c>
      <c r="U5303" s="1">
        <v>42853</v>
      </c>
      <c r="V5303" s="13">
        <f t="shared" si="739"/>
        <v>42826</v>
      </c>
      <c r="W5303" s="14">
        <f t="shared" si="740"/>
        <v>42853</v>
      </c>
      <c r="X5303" s="1" t="str">
        <f t="shared" si="741"/>
        <v>Friday</v>
      </c>
      <c r="Y5303" s="2">
        <v>0.47471064814814817</v>
      </c>
      <c r="Z5303" s="2">
        <f t="shared" si="742"/>
        <v>0.45833333333333331</v>
      </c>
      <c r="AA5303">
        <f>1</f>
        <v>1</v>
      </c>
      <c r="AB5303" s="1">
        <v>42853</v>
      </c>
      <c r="AC5303" s="13">
        <f t="shared" si="743"/>
        <v>42826</v>
      </c>
      <c r="AD5303" s="14">
        <f t="shared" si="744"/>
        <v>42853</v>
      </c>
      <c r="AE5303" s="1" t="str">
        <f t="shared" si="745"/>
        <v>Friday</v>
      </c>
      <c r="AF5303" s="2">
        <v>0.48359953703703701</v>
      </c>
      <c r="AG5303" s="2">
        <f t="shared" si="746"/>
        <v>0.5</v>
      </c>
      <c r="AH5303" t="s">
        <v>23</v>
      </c>
    </row>
    <row r="5304" spans="1:34" x14ac:dyDescent="0.25">
      <c r="A5304">
        <v>1372197</v>
      </c>
      <c r="B5304" t="s">
        <v>29</v>
      </c>
      <c r="C5304" t="s">
        <v>30</v>
      </c>
      <c r="D5304" t="s">
        <v>31</v>
      </c>
      <c r="E5304">
        <v>53202</v>
      </c>
      <c r="F5304" t="s">
        <v>20</v>
      </c>
      <c r="G5304" t="s">
        <v>32</v>
      </c>
      <c r="H5304">
        <v>5522</v>
      </c>
      <c r="I5304" t="s">
        <v>66</v>
      </c>
      <c r="J5304">
        <f>VLOOKUP(I5304,Key!$A$1:$C$73,2,FALSE)</f>
        <v>43.078530000000001</v>
      </c>
      <c r="K5304">
        <f>VLOOKUP(I5304,Key!$A$1:$C$73,3,FALSE)</f>
        <v>-87.882620000000003</v>
      </c>
      <c r="L5304" t="s">
        <v>22</v>
      </c>
      <c r="M5304">
        <f>VLOOKUP(L5304,Key!$A$1:$C$73,2,FALSE)</f>
        <v>43.058619999999998</v>
      </c>
      <c r="N5304">
        <f>VLOOKUP(L5304,Key!$A$1:$C$73,3,FALSE)</f>
        <v>-87.885319999999993</v>
      </c>
      <c r="O5304">
        <v>16</v>
      </c>
      <c r="P5304">
        <v>0</v>
      </c>
      <c r="Q5304">
        <v>2.4</v>
      </c>
      <c r="R5304">
        <v>2.2999999999999998</v>
      </c>
      <c r="S5304">
        <v>96</v>
      </c>
      <c r="T5304">
        <f t="shared" si="738"/>
        <v>-1</v>
      </c>
      <c r="U5304" s="1">
        <v>42853</v>
      </c>
      <c r="V5304" s="13">
        <f t="shared" si="739"/>
        <v>42826</v>
      </c>
      <c r="W5304" s="14">
        <f t="shared" si="740"/>
        <v>42853</v>
      </c>
      <c r="X5304" s="1" t="str">
        <f t="shared" si="741"/>
        <v>Friday</v>
      </c>
      <c r="Y5304" s="2">
        <v>0.47567129629629629</v>
      </c>
      <c r="Z5304" s="2">
        <f t="shared" si="742"/>
        <v>0.45833333333333331</v>
      </c>
      <c r="AA5304">
        <f>1</f>
        <v>1</v>
      </c>
      <c r="AB5304" s="1">
        <v>42853</v>
      </c>
      <c r="AC5304" s="13">
        <f t="shared" si="743"/>
        <v>42826</v>
      </c>
      <c r="AD5304" s="14">
        <f t="shared" si="744"/>
        <v>42853</v>
      </c>
      <c r="AE5304" s="1" t="str">
        <f t="shared" si="745"/>
        <v>Friday</v>
      </c>
      <c r="AF5304" s="2">
        <v>0.48678240740740741</v>
      </c>
      <c r="AG5304" s="2">
        <f t="shared" si="746"/>
        <v>0.5</v>
      </c>
      <c r="AH5304" t="s">
        <v>23</v>
      </c>
    </row>
    <row r="5305" spans="1:34" x14ac:dyDescent="0.25">
      <c r="A5305">
        <v>1468078</v>
      </c>
      <c r="B5305" t="s">
        <v>29</v>
      </c>
      <c r="C5305" t="s">
        <v>103</v>
      </c>
      <c r="D5305" t="s">
        <v>31</v>
      </c>
      <c r="E5305">
        <v>53209</v>
      </c>
      <c r="F5305" t="s">
        <v>20</v>
      </c>
      <c r="G5305" t="s">
        <v>32</v>
      </c>
      <c r="H5305">
        <v>11099</v>
      </c>
      <c r="I5305" t="s">
        <v>21</v>
      </c>
      <c r="J5305">
        <f>VLOOKUP(I5305,Key!$A$1:$C$73,2,FALSE)</f>
        <v>43.074890000000003</v>
      </c>
      <c r="K5305">
        <f>VLOOKUP(I5305,Key!$A$1:$C$73,3,FALSE)</f>
        <v>-87.882810000000006</v>
      </c>
      <c r="L5305" t="s">
        <v>22</v>
      </c>
      <c r="M5305">
        <f>VLOOKUP(L5305,Key!$A$1:$C$73,2,FALSE)</f>
        <v>43.058619999999998</v>
      </c>
      <c r="N5305">
        <f>VLOOKUP(L5305,Key!$A$1:$C$73,3,FALSE)</f>
        <v>-87.885319999999993</v>
      </c>
      <c r="O5305">
        <v>5</v>
      </c>
      <c r="P5305">
        <v>0</v>
      </c>
      <c r="Q5305">
        <v>0.8</v>
      </c>
      <c r="R5305">
        <v>0.7</v>
      </c>
      <c r="S5305">
        <v>30</v>
      </c>
      <c r="T5305">
        <f t="shared" si="738"/>
        <v>-1</v>
      </c>
      <c r="U5305" s="1">
        <v>42853</v>
      </c>
      <c r="V5305" s="13">
        <f t="shared" si="739"/>
        <v>42826</v>
      </c>
      <c r="W5305" s="14">
        <f t="shared" si="740"/>
        <v>42853</v>
      </c>
      <c r="X5305" s="1" t="str">
        <f t="shared" si="741"/>
        <v>Friday</v>
      </c>
      <c r="Y5305" s="2">
        <v>0.57728009259259261</v>
      </c>
      <c r="Z5305" s="2">
        <f t="shared" si="742"/>
        <v>0.58333333333333326</v>
      </c>
      <c r="AA5305">
        <f>1</f>
        <v>1</v>
      </c>
      <c r="AB5305" s="1">
        <v>42853</v>
      </c>
      <c r="AC5305" s="13">
        <f t="shared" si="743"/>
        <v>42826</v>
      </c>
      <c r="AD5305" s="14">
        <f t="shared" si="744"/>
        <v>42853</v>
      </c>
      <c r="AE5305" s="1" t="str">
        <f t="shared" si="745"/>
        <v>Friday</v>
      </c>
      <c r="AF5305" s="2">
        <v>0.58109953703703698</v>
      </c>
      <c r="AG5305" s="2">
        <f t="shared" si="746"/>
        <v>0.58333333333333326</v>
      </c>
      <c r="AH5305" t="s">
        <v>23</v>
      </c>
    </row>
    <row r="5306" spans="1:34" x14ac:dyDescent="0.25">
      <c r="A5306">
        <v>1372080</v>
      </c>
      <c r="B5306" t="s">
        <v>29</v>
      </c>
      <c r="C5306" t="s">
        <v>47</v>
      </c>
      <c r="D5306" t="s">
        <v>31</v>
      </c>
      <c r="E5306">
        <v>53201</v>
      </c>
      <c r="F5306" t="s">
        <v>20</v>
      </c>
      <c r="G5306" t="s">
        <v>32</v>
      </c>
      <c r="H5306">
        <v>5547</v>
      </c>
      <c r="I5306" t="s">
        <v>22</v>
      </c>
      <c r="J5306">
        <f>VLOOKUP(I5306,Key!$A$1:$C$73,2,FALSE)</f>
        <v>43.058619999999998</v>
      </c>
      <c r="K5306">
        <f>VLOOKUP(I5306,Key!$A$1:$C$73,3,FALSE)</f>
        <v>-87.885319999999993</v>
      </c>
      <c r="L5306" t="s">
        <v>22</v>
      </c>
      <c r="M5306">
        <f>VLOOKUP(L5306,Key!$A$1:$C$73,2,FALSE)</f>
        <v>43.058619999999998</v>
      </c>
      <c r="N5306">
        <f>VLOOKUP(L5306,Key!$A$1:$C$73,3,FALSE)</f>
        <v>-87.885319999999993</v>
      </c>
      <c r="O5306">
        <v>2</v>
      </c>
      <c r="P5306">
        <v>0</v>
      </c>
      <c r="Q5306">
        <v>0.3</v>
      </c>
      <c r="R5306">
        <v>0.3</v>
      </c>
      <c r="S5306">
        <v>12</v>
      </c>
      <c r="T5306">
        <f t="shared" si="738"/>
        <v>-1</v>
      </c>
      <c r="U5306" s="1">
        <v>42853</v>
      </c>
      <c r="V5306" s="13">
        <f t="shared" si="739"/>
        <v>42826</v>
      </c>
      <c r="W5306" s="14">
        <f t="shared" si="740"/>
        <v>42853</v>
      </c>
      <c r="X5306" s="1" t="str">
        <f t="shared" si="741"/>
        <v>Friday</v>
      </c>
      <c r="Y5306" s="2">
        <v>0.70453703703703707</v>
      </c>
      <c r="Z5306" s="2">
        <f t="shared" si="742"/>
        <v>0.70833333333333326</v>
      </c>
      <c r="AA5306">
        <f>1</f>
        <v>1</v>
      </c>
      <c r="AB5306" s="1">
        <v>42853</v>
      </c>
      <c r="AC5306" s="13">
        <f t="shared" si="743"/>
        <v>42826</v>
      </c>
      <c r="AD5306" s="14">
        <f t="shared" si="744"/>
        <v>42853</v>
      </c>
      <c r="AE5306" s="1" t="str">
        <f t="shared" si="745"/>
        <v>Friday</v>
      </c>
      <c r="AF5306" s="2">
        <v>0.70613425925925932</v>
      </c>
      <c r="AG5306" s="2">
        <f t="shared" si="746"/>
        <v>0.70833333333333326</v>
      </c>
      <c r="AH5306" t="s">
        <v>25</v>
      </c>
    </row>
    <row r="5307" spans="1:34" x14ac:dyDescent="0.25">
      <c r="A5307">
        <v>1426266</v>
      </c>
      <c r="B5307" t="s">
        <v>29</v>
      </c>
      <c r="C5307" t="s">
        <v>47</v>
      </c>
      <c r="D5307" t="s">
        <v>31</v>
      </c>
      <c r="E5307">
        <v>53202</v>
      </c>
      <c r="F5307" t="s">
        <v>20</v>
      </c>
      <c r="G5307" t="s">
        <v>97</v>
      </c>
      <c r="H5307">
        <v>11080</v>
      </c>
      <c r="I5307" t="s">
        <v>61</v>
      </c>
      <c r="J5307">
        <f>VLOOKUP(I5307,Key!$A$1:$C$73,2,FALSE)</f>
        <v>43.060786</v>
      </c>
      <c r="K5307">
        <f>VLOOKUP(I5307,Key!$A$1:$C$73,3,FALSE)</f>
        <v>-87.883825999999999</v>
      </c>
      <c r="L5307" t="s">
        <v>74</v>
      </c>
      <c r="M5307">
        <f>VLOOKUP(L5307,Key!$A$1:$C$73,2,FALSE)</f>
        <v>43.05536</v>
      </c>
      <c r="N5307">
        <f>VLOOKUP(L5307,Key!$A$1:$C$73,3,FALSE)</f>
        <v>-87.90504</v>
      </c>
      <c r="O5307">
        <v>7</v>
      </c>
      <c r="P5307">
        <v>2</v>
      </c>
      <c r="Q5307">
        <v>1.1000000000000001</v>
      </c>
      <c r="R5307">
        <v>1</v>
      </c>
      <c r="S5307">
        <v>42</v>
      </c>
      <c r="T5307">
        <f t="shared" si="738"/>
        <v>-1</v>
      </c>
      <c r="U5307" s="1">
        <v>42853</v>
      </c>
      <c r="V5307" s="13">
        <f t="shared" si="739"/>
        <v>42826</v>
      </c>
      <c r="W5307" s="14">
        <f t="shared" si="740"/>
        <v>42853</v>
      </c>
      <c r="X5307" s="1" t="str">
        <f t="shared" si="741"/>
        <v>Friday</v>
      </c>
      <c r="Y5307" s="2">
        <v>0.71581018518518524</v>
      </c>
      <c r="Z5307" s="2">
        <f t="shared" si="742"/>
        <v>0.70833333333333326</v>
      </c>
      <c r="AA5307">
        <f>1</f>
        <v>1</v>
      </c>
      <c r="AB5307" s="1">
        <v>42853</v>
      </c>
      <c r="AC5307" s="13">
        <f t="shared" si="743"/>
        <v>42826</v>
      </c>
      <c r="AD5307" s="14">
        <f t="shared" si="744"/>
        <v>42853</v>
      </c>
      <c r="AE5307" s="1" t="str">
        <f t="shared" si="745"/>
        <v>Friday</v>
      </c>
      <c r="AF5307" s="2">
        <v>0.72025462962962961</v>
      </c>
      <c r="AG5307" s="2">
        <f t="shared" si="746"/>
        <v>0.70833333333333326</v>
      </c>
      <c r="AH5307" t="s">
        <v>23</v>
      </c>
    </row>
    <row r="5308" spans="1:34" x14ac:dyDescent="0.25">
      <c r="A5308">
        <v>1593100</v>
      </c>
      <c r="B5308" t="s">
        <v>29</v>
      </c>
      <c r="E5308">
        <v>53210</v>
      </c>
      <c r="F5308" t="s">
        <v>20</v>
      </c>
      <c r="G5308" t="s">
        <v>32</v>
      </c>
      <c r="H5308">
        <v>5544</v>
      </c>
      <c r="I5308" t="s">
        <v>66</v>
      </c>
      <c r="J5308">
        <f>VLOOKUP(I5308,Key!$A$1:$C$73,2,FALSE)</f>
        <v>43.078530000000001</v>
      </c>
      <c r="K5308">
        <f>VLOOKUP(I5308,Key!$A$1:$C$73,3,FALSE)</f>
        <v>-87.882620000000003</v>
      </c>
      <c r="L5308" t="s">
        <v>21</v>
      </c>
      <c r="M5308">
        <f>VLOOKUP(L5308,Key!$A$1:$C$73,2,FALSE)</f>
        <v>43.074890000000003</v>
      </c>
      <c r="N5308">
        <f>VLOOKUP(L5308,Key!$A$1:$C$73,3,FALSE)</f>
        <v>-87.882810000000006</v>
      </c>
      <c r="O5308">
        <v>24</v>
      </c>
      <c r="P5308">
        <v>0</v>
      </c>
      <c r="Q5308">
        <v>3.6</v>
      </c>
      <c r="R5308">
        <v>3.4</v>
      </c>
      <c r="S5308">
        <v>144</v>
      </c>
      <c r="T5308">
        <f t="shared" si="738"/>
        <v>-1</v>
      </c>
      <c r="U5308" s="1">
        <v>42853</v>
      </c>
      <c r="V5308" s="13">
        <f t="shared" si="739"/>
        <v>42826</v>
      </c>
      <c r="W5308" s="14">
        <f t="shared" si="740"/>
        <v>42853</v>
      </c>
      <c r="X5308" s="1" t="str">
        <f t="shared" si="741"/>
        <v>Friday</v>
      </c>
      <c r="Y5308" s="2">
        <v>0.76013888888888881</v>
      </c>
      <c r="Z5308" s="2">
        <f t="shared" si="742"/>
        <v>0.75</v>
      </c>
      <c r="AA5308">
        <f>1</f>
        <v>1</v>
      </c>
      <c r="AB5308" s="1">
        <v>42853</v>
      </c>
      <c r="AC5308" s="13">
        <f t="shared" si="743"/>
        <v>42826</v>
      </c>
      <c r="AD5308" s="14">
        <f t="shared" si="744"/>
        <v>42853</v>
      </c>
      <c r="AE5308" s="1" t="str">
        <f t="shared" si="745"/>
        <v>Friday</v>
      </c>
      <c r="AF5308" s="2">
        <v>0.77657407407407408</v>
      </c>
      <c r="AG5308" s="2">
        <f t="shared" si="746"/>
        <v>0.79166666666666663</v>
      </c>
      <c r="AH5308" t="s">
        <v>23</v>
      </c>
    </row>
    <row r="5309" spans="1:34" x14ac:dyDescent="0.25">
      <c r="A5309">
        <v>1251779</v>
      </c>
      <c r="B5309" t="s">
        <v>29</v>
      </c>
      <c r="C5309" t="s">
        <v>47</v>
      </c>
      <c r="D5309" t="s">
        <v>31</v>
      </c>
      <c r="E5309">
        <v>53211</v>
      </c>
      <c r="F5309" t="s">
        <v>20</v>
      </c>
      <c r="G5309" t="s">
        <v>99</v>
      </c>
      <c r="H5309">
        <v>11063</v>
      </c>
      <c r="I5309" t="s">
        <v>40</v>
      </c>
      <c r="J5309">
        <f>VLOOKUP(I5309,Key!$A$1:$C$73,2,FALSE)</f>
        <v>43.06033</v>
      </c>
      <c r="K5309">
        <f>VLOOKUP(I5309,Key!$A$1:$C$73,3,FALSE)</f>
        <v>-87.89546</v>
      </c>
      <c r="L5309" t="s">
        <v>26</v>
      </c>
      <c r="M5309">
        <f>VLOOKUP(L5309,Key!$A$1:$C$73,2,FALSE)</f>
        <v>43.034619999999997</v>
      </c>
      <c r="N5309">
        <f>VLOOKUP(L5309,Key!$A$1:$C$73,3,FALSE)</f>
        <v>-87.917500000000004</v>
      </c>
      <c r="O5309">
        <v>24</v>
      </c>
      <c r="P5309">
        <v>0</v>
      </c>
      <c r="Q5309">
        <v>3.6</v>
      </c>
      <c r="R5309">
        <v>3.4</v>
      </c>
      <c r="S5309">
        <v>144</v>
      </c>
      <c r="T5309">
        <f t="shared" si="738"/>
        <v>-1</v>
      </c>
      <c r="U5309" s="1">
        <v>42853</v>
      </c>
      <c r="V5309" s="13">
        <f t="shared" si="739"/>
        <v>42826</v>
      </c>
      <c r="W5309" s="14">
        <f t="shared" si="740"/>
        <v>42853</v>
      </c>
      <c r="X5309" s="1" t="str">
        <f t="shared" si="741"/>
        <v>Friday</v>
      </c>
      <c r="Y5309" s="2">
        <v>0.78160879629629632</v>
      </c>
      <c r="Z5309" s="2">
        <f t="shared" si="742"/>
        <v>0.79166666666666663</v>
      </c>
      <c r="AA5309">
        <f>1</f>
        <v>1</v>
      </c>
      <c r="AB5309" s="1">
        <v>42853</v>
      </c>
      <c r="AC5309" s="13">
        <f t="shared" si="743"/>
        <v>42826</v>
      </c>
      <c r="AD5309" s="14">
        <f t="shared" si="744"/>
        <v>42853</v>
      </c>
      <c r="AE5309" s="1" t="str">
        <f t="shared" si="745"/>
        <v>Friday</v>
      </c>
      <c r="AF5309" s="2">
        <v>0.79841435185185183</v>
      </c>
      <c r="AG5309" s="2">
        <f t="shared" si="746"/>
        <v>0.79166666666666663</v>
      </c>
      <c r="AH5309" t="s">
        <v>23</v>
      </c>
    </row>
    <row r="5310" spans="1:34" x14ac:dyDescent="0.25">
      <c r="A5310">
        <v>1371872</v>
      </c>
      <c r="B5310" t="s">
        <v>29</v>
      </c>
      <c r="C5310" t="s">
        <v>35</v>
      </c>
      <c r="D5310" t="s">
        <v>31</v>
      </c>
      <c r="E5310">
        <v>53222</v>
      </c>
      <c r="F5310" t="s">
        <v>20</v>
      </c>
      <c r="G5310" t="s">
        <v>32</v>
      </c>
      <c r="H5310">
        <v>13</v>
      </c>
      <c r="I5310" t="s">
        <v>80</v>
      </c>
      <c r="J5310">
        <f>VLOOKUP(I5310,Key!$A$1:$C$73,2,FALSE)</f>
        <v>43.060250000000003</v>
      </c>
      <c r="K5310">
        <f>VLOOKUP(I5310,Key!$A$1:$C$73,3,FALSE)</f>
        <v>-87.892169999999993</v>
      </c>
      <c r="L5310" t="s">
        <v>80</v>
      </c>
      <c r="M5310">
        <f>VLOOKUP(L5310,Key!$A$1:$C$73,2,FALSE)</f>
        <v>43.060250000000003</v>
      </c>
      <c r="N5310">
        <f>VLOOKUP(L5310,Key!$A$1:$C$73,3,FALSE)</f>
        <v>-87.892169999999993</v>
      </c>
      <c r="O5310">
        <v>53</v>
      </c>
      <c r="P5310">
        <v>0</v>
      </c>
      <c r="Q5310">
        <v>8</v>
      </c>
      <c r="R5310">
        <v>7.6</v>
      </c>
      <c r="S5310">
        <v>318</v>
      </c>
      <c r="T5310">
        <f t="shared" si="738"/>
        <v>-1</v>
      </c>
      <c r="U5310" s="1">
        <v>42847</v>
      </c>
      <c r="V5310" s="13">
        <f t="shared" si="739"/>
        <v>42826</v>
      </c>
      <c r="W5310" s="14">
        <f t="shared" si="740"/>
        <v>42847</v>
      </c>
      <c r="X5310" s="1" t="str">
        <f t="shared" si="741"/>
        <v>Saturday</v>
      </c>
      <c r="Y5310" s="2">
        <v>0.41120370370370374</v>
      </c>
      <c r="Z5310" s="2">
        <f t="shared" si="742"/>
        <v>0.41666666666666663</v>
      </c>
      <c r="AA5310">
        <f>1</f>
        <v>1</v>
      </c>
      <c r="AB5310" s="1">
        <v>42847</v>
      </c>
      <c r="AC5310" s="13">
        <f t="shared" si="743"/>
        <v>42826</v>
      </c>
      <c r="AD5310" s="14">
        <f t="shared" si="744"/>
        <v>42847</v>
      </c>
      <c r="AE5310" s="1" t="str">
        <f t="shared" si="745"/>
        <v>Saturday</v>
      </c>
      <c r="AF5310" s="2">
        <v>0.44844907407407408</v>
      </c>
      <c r="AG5310" s="2">
        <f t="shared" si="746"/>
        <v>0.45833333333333331</v>
      </c>
      <c r="AH5310" t="s">
        <v>25</v>
      </c>
    </row>
    <row r="5311" spans="1:34" x14ac:dyDescent="0.25">
      <c r="A5311">
        <v>1370752</v>
      </c>
      <c r="B5311" t="s">
        <v>29</v>
      </c>
      <c r="C5311" t="s">
        <v>120</v>
      </c>
      <c r="D5311" t="s">
        <v>31</v>
      </c>
      <c r="E5311">
        <v>53105</v>
      </c>
      <c r="F5311" t="s">
        <v>20</v>
      </c>
      <c r="G5311" t="s">
        <v>32</v>
      </c>
      <c r="H5311">
        <v>31</v>
      </c>
      <c r="I5311" t="s">
        <v>80</v>
      </c>
      <c r="J5311">
        <f>VLOOKUP(I5311,Key!$A$1:$C$73,2,FALSE)</f>
        <v>43.060250000000003</v>
      </c>
      <c r="K5311">
        <f>VLOOKUP(I5311,Key!$A$1:$C$73,3,FALSE)</f>
        <v>-87.892169999999993</v>
      </c>
      <c r="L5311" t="s">
        <v>40</v>
      </c>
      <c r="M5311">
        <f>VLOOKUP(L5311,Key!$A$1:$C$73,2,FALSE)</f>
        <v>43.06033</v>
      </c>
      <c r="N5311">
        <f>VLOOKUP(L5311,Key!$A$1:$C$73,3,FALSE)</f>
        <v>-87.89546</v>
      </c>
      <c r="O5311">
        <v>2</v>
      </c>
      <c r="P5311">
        <v>0</v>
      </c>
      <c r="Q5311">
        <v>0.3</v>
      </c>
      <c r="R5311">
        <v>0.3</v>
      </c>
      <c r="S5311">
        <v>12</v>
      </c>
      <c r="T5311">
        <f t="shared" si="738"/>
        <v>-1</v>
      </c>
      <c r="U5311" s="1">
        <v>42847</v>
      </c>
      <c r="V5311" s="13">
        <f t="shared" si="739"/>
        <v>42826</v>
      </c>
      <c r="W5311" s="14">
        <f t="shared" si="740"/>
        <v>42847</v>
      </c>
      <c r="X5311" s="1" t="str">
        <f t="shared" si="741"/>
        <v>Saturday</v>
      </c>
      <c r="Y5311" s="2">
        <v>0.41379629629629627</v>
      </c>
      <c r="Z5311" s="2">
        <f t="shared" si="742"/>
        <v>0.41666666666666663</v>
      </c>
      <c r="AA5311">
        <f>1</f>
        <v>1</v>
      </c>
      <c r="AB5311" s="1">
        <v>42847</v>
      </c>
      <c r="AC5311" s="13">
        <f t="shared" si="743"/>
        <v>42826</v>
      </c>
      <c r="AD5311" s="14">
        <f t="shared" si="744"/>
        <v>42847</v>
      </c>
      <c r="AE5311" s="1" t="str">
        <f t="shared" si="745"/>
        <v>Saturday</v>
      </c>
      <c r="AF5311" s="2">
        <v>0.41471064814814818</v>
      </c>
      <c r="AG5311" s="2">
        <f t="shared" si="746"/>
        <v>0.41666666666666663</v>
      </c>
      <c r="AH5311" t="s">
        <v>23</v>
      </c>
    </row>
    <row r="5312" spans="1:34" x14ac:dyDescent="0.25">
      <c r="A5312">
        <v>1474966</v>
      </c>
      <c r="B5312" t="s">
        <v>29</v>
      </c>
      <c r="C5312" t="s">
        <v>47</v>
      </c>
      <c r="D5312" t="s">
        <v>31</v>
      </c>
      <c r="E5312">
        <v>53202</v>
      </c>
      <c r="F5312" t="s">
        <v>20</v>
      </c>
      <c r="G5312" t="s">
        <v>32</v>
      </c>
      <c r="H5312">
        <v>11088</v>
      </c>
      <c r="I5312" t="s">
        <v>33</v>
      </c>
      <c r="J5312">
        <f>VLOOKUP(I5312,Key!$A$1:$C$73,2,FALSE)</f>
        <v>43.045712999999999</v>
      </c>
      <c r="K5312">
        <f>VLOOKUP(I5312,Key!$A$1:$C$73,3,FALSE)</f>
        <v>-87.899756999999994</v>
      </c>
      <c r="L5312" t="s">
        <v>39</v>
      </c>
      <c r="M5312">
        <f>VLOOKUP(L5312,Key!$A$1:$C$73,2,FALSE)</f>
        <v>43.031480000000002</v>
      </c>
      <c r="N5312">
        <f>VLOOKUP(L5312,Key!$A$1:$C$73,3,FALSE)</f>
        <v>-87.908169999999998</v>
      </c>
      <c r="O5312">
        <v>12</v>
      </c>
      <c r="P5312">
        <v>0</v>
      </c>
      <c r="Q5312">
        <v>1.8</v>
      </c>
      <c r="R5312">
        <v>1.7</v>
      </c>
      <c r="S5312">
        <v>72</v>
      </c>
      <c r="T5312">
        <f t="shared" si="738"/>
        <v>-1</v>
      </c>
      <c r="U5312" s="1">
        <v>42847</v>
      </c>
      <c r="V5312" s="13">
        <f t="shared" si="739"/>
        <v>42826</v>
      </c>
      <c r="W5312" s="14">
        <f t="shared" si="740"/>
        <v>42847</v>
      </c>
      <c r="X5312" s="1" t="str">
        <f t="shared" si="741"/>
        <v>Saturday</v>
      </c>
      <c r="Y5312" s="2">
        <v>0.41677083333333331</v>
      </c>
      <c r="Z5312" s="2">
        <f t="shared" si="742"/>
        <v>0.41666666666666663</v>
      </c>
      <c r="AA5312">
        <f>1</f>
        <v>1</v>
      </c>
      <c r="AB5312" s="1">
        <v>42847</v>
      </c>
      <c r="AC5312" s="13">
        <f t="shared" si="743"/>
        <v>42826</v>
      </c>
      <c r="AD5312" s="14">
        <f t="shared" si="744"/>
        <v>42847</v>
      </c>
      <c r="AE5312" s="1" t="str">
        <f t="shared" si="745"/>
        <v>Saturday</v>
      </c>
      <c r="AF5312" s="2">
        <v>0.42561342592592594</v>
      </c>
      <c r="AG5312" s="2">
        <f t="shared" si="746"/>
        <v>0.41666666666666663</v>
      </c>
      <c r="AH5312" t="s">
        <v>23</v>
      </c>
    </row>
    <row r="5313" spans="1:34" x14ac:dyDescent="0.25">
      <c r="A5313">
        <v>1017964</v>
      </c>
      <c r="B5313" t="s">
        <v>29</v>
      </c>
      <c r="C5313" t="s">
        <v>47</v>
      </c>
      <c r="D5313" t="s">
        <v>31</v>
      </c>
      <c r="E5313">
        <v>53202</v>
      </c>
      <c r="F5313" t="s">
        <v>20</v>
      </c>
      <c r="G5313" t="s">
        <v>32</v>
      </c>
      <c r="H5313">
        <v>175</v>
      </c>
      <c r="I5313" t="s">
        <v>77</v>
      </c>
      <c r="J5313">
        <f>VLOOKUP(I5313,Key!$A$1:$C$73,2,FALSE)</f>
        <v>43.036900000000003</v>
      </c>
      <c r="K5313">
        <f>VLOOKUP(I5313,Key!$A$1:$C$73,3,FALSE)</f>
        <v>-87.89667</v>
      </c>
      <c r="L5313" t="s">
        <v>81</v>
      </c>
      <c r="M5313">
        <f>VLOOKUP(L5313,Key!$A$1:$C$73,2,FALSE)</f>
        <v>43.058010000000003</v>
      </c>
      <c r="N5313">
        <f>VLOOKUP(L5313,Key!$A$1:$C$73,3,FALSE)</f>
        <v>-87.877300000000005</v>
      </c>
      <c r="O5313">
        <v>14</v>
      </c>
      <c r="P5313">
        <v>0</v>
      </c>
      <c r="Q5313">
        <v>2.1</v>
      </c>
      <c r="R5313">
        <v>2</v>
      </c>
      <c r="S5313">
        <v>84</v>
      </c>
      <c r="T5313">
        <f t="shared" si="738"/>
        <v>-1</v>
      </c>
      <c r="U5313" s="1">
        <v>42847</v>
      </c>
      <c r="V5313" s="13">
        <f t="shared" si="739"/>
        <v>42826</v>
      </c>
      <c r="W5313" s="14">
        <f t="shared" si="740"/>
        <v>42847</v>
      </c>
      <c r="X5313" s="1" t="str">
        <f t="shared" si="741"/>
        <v>Saturday</v>
      </c>
      <c r="Y5313" s="2">
        <v>0.45576388888888886</v>
      </c>
      <c r="Z5313" s="2">
        <f t="shared" si="742"/>
        <v>0.45833333333333331</v>
      </c>
      <c r="AA5313">
        <f>1</f>
        <v>1</v>
      </c>
      <c r="AB5313" s="1">
        <v>42847</v>
      </c>
      <c r="AC5313" s="13">
        <f t="shared" si="743"/>
        <v>42826</v>
      </c>
      <c r="AD5313" s="14">
        <f t="shared" si="744"/>
        <v>42847</v>
      </c>
      <c r="AE5313" s="1" t="str">
        <f t="shared" si="745"/>
        <v>Saturday</v>
      </c>
      <c r="AF5313" s="2">
        <v>0.46574074074074073</v>
      </c>
      <c r="AG5313" s="2">
        <f t="shared" si="746"/>
        <v>0.45833333333333331</v>
      </c>
      <c r="AH5313" t="s">
        <v>23</v>
      </c>
    </row>
    <row r="5314" spans="1:34" x14ac:dyDescent="0.25">
      <c r="A5314">
        <v>1580596</v>
      </c>
      <c r="B5314" t="s">
        <v>29</v>
      </c>
      <c r="C5314" t="s">
        <v>47</v>
      </c>
      <c r="D5314" t="s">
        <v>31</v>
      </c>
      <c r="E5314">
        <v>53202</v>
      </c>
      <c r="F5314" t="s">
        <v>20</v>
      </c>
      <c r="G5314" t="s">
        <v>97</v>
      </c>
      <c r="H5314">
        <v>255</v>
      </c>
      <c r="I5314" t="s">
        <v>78</v>
      </c>
      <c r="J5314">
        <f>VLOOKUP(I5314,Key!$A$1:$C$73,2,FALSE)</f>
        <v>43.048200000000001</v>
      </c>
      <c r="K5314">
        <f>VLOOKUP(I5314,Key!$A$1:$C$73,3,FALSE)</f>
        <v>-87.900859999999994</v>
      </c>
      <c r="L5314" t="s">
        <v>82</v>
      </c>
      <c r="M5314">
        <f>VLOOKUP(L5314,Key!$A$1:$C$73,2,FALSE)</f>
        <v>43.040349999999997</v>
      </c>
      <c r="N5314">
        <f>VLOOKUP(L5314,Key!$A$1:$C$73,3,FALSE)</f>
        <v>-87.920760000000001</v>
      </c>
      <c r="O5314">
        <v>17</v>
      </c>
      <c r="P5314">
        <v>2</v>
      </c>
      <c r="Q5314">
        <v>2.6</v>
      </c>
      <c r="R5314">
        <v>2.4</v>
      </c>
      <c r="S5314">
        <v>102</v>
      </c>
      <c r="T5314">
        <f t="shared" ref="T5314:T5377" si="747">-1</f>
        <v>-1</v>
      </c>
      <c r="U5314" s="1">
        <v>42847</v>
      </c>
      <c r="V5314" s="13">
        <f t="shared" ref="V5314:V5377" si="748">DATE(YEAR(U5314), MONTH(U5314), 1)</f>
        <v>42826</v>
      </c>
      <c r="W5314" s="14">
        <f t="shared" ref="W5314:W5377" si="749">U5314</f>
        <v>42847</v>
      </c>
      <c r="X5314" s="1" t="str">
        <f t="shared" ref="X5314:X5377" si="750">TEXT(W5314,"dddd")</f>
        <v>Saturday</v>
      </c>
      <c r="Y5314" s="2">
        <v>0.47520833333333329</v>
      </c>
      <c r="Z5314" s="2">
        <f t="shared" ref="Z5314:Z5377" si="751">MROUND(Y5314, "1:00")</f>
        <v>0.45833333333333331</v>
      </c>
      <c r="AA5314">
        <f>1</f>
        <v>1</v>
      </c>
      <c r="AB5314" s="1">
        <v>42847</v>
      </c>
      <c r="AC5314" s="13">
        <f t="shared" ref="AC5314:AC5377" si="752">DATE(YEAR(AB5314), MONTH(AB5314), 1)</f>
        <v>42826</v>
      </c>
      <c r="AD5314" s="14">
        <f t="shared" ref="AD5314:AD5377" si="753">AB5314</f>
        <v>42847</v>
      </c>
      <c r="AE5314" s="1" t="str">
        <f t="shared" ref="AE5314:AE5377" si="754">TEXT(AD5314,"dddd")</f>
        <v>Saturday</v>
      </c>
      <c r="AF5314" s="2">
        <v>0.4869560185185185</v>
      </c>
      <c r="AG5314" s="2">
        <f t="shared" ref="AG5314:AG5377" si="755">MROUND(AF5314, "1:00")</f>
        <v>0.5</v>
      </c>
      <c r="AH5314" t="s">
        <v>23</v>
      </c>
    </row>
    <row r="5315" spans="1:34" x14ac:dyDescent="0.25">
      <c r="A5315">
        <v>1369902</v>
      </c>
      <c r="B5315" t="s">
        <v>29</v>
      </c>
      <c r="C5315" t="s">
        <v>47</v>
      </c>
      <c r="D5315" t="s">
        <v>31</v>
      </c>
      <c r="E5315">
        <v>53217</v>
      </c>
      <c r="F5315" t="s">
        <v>20</v>
      </c>
      <c r="G5315" t="s">
        <v>32</v>
      </c>
      <c r="H5315">
        <v>5424</v>
      </c>
      <c r="I5315" t="s">
        <v>63</v>
      </c>
      <c r="J5315">
        <f>VLOOKUP(I5315,Key!$A$1:$C$73,2,FALSE)</f>
        <v>43.066893999999998</v>
      </c>
      <c r="K5315">
        <f>VLOOKUP(I5315,Key!$A$1:$C$73,3,FALSE)</f>
        <v>-87.877936000000005</v>
      </c>
      <c r="L5315" t="s">
        <v>24</v>
      </c>
      <c r="M5315">
        <f>VLOOKUP(L5315,Key!$A$1:$C$73,2,FALSE)</f>
        <v>43.074655999999997</v>
      </c>
      <c r="N5315">
        <f>VLOOKUP(L5315,Key!$A$1:$C$73,3,FALSE)</f>
        <v>-87.889011999999994</v>
      </c>
      <c r="O5315">
        <v>9</v>
      </c>
      <c r="P5315">
        <v>0</v>
      </c>
      <c r="Q5315">
        <v>1.4</v>
      </c>
      <c r="R5315">
        <v>1.3</v>
      </c>
      <c r="S5315">
        <v>54</v>
      </c>
      <c r="T5315">
        <f t="shared" si="747"/>
        <v>-1</v>
      </c>
      <c r="U5315" s="1">
        <v>42847</v>
      </c>
      <c r="V5315" s="13">
        <f t="shared" si="748"/>
        <v>42826</v>
      </c>
      <c r="W5315" s="14">
        <f t="shared" si="749"/>
        <v>42847</v>
      </c>
      <c r="X5315" s="1" t="str">
        <f t="shared" si="750"/>
        <v>Saturday</v>
      </c>
      <c r="Y5315" s="2">
        <v>0.51504629629629628</v>
      </c>
      <c r="Z5315" s="2">
        <f t="shared" si="751"/>
        <v>0.5</v>
      </c>
      <c r="AA5315">
        <f>1</f>
        <v>1</v>
      </c>
      <c r="AB5315" s="1">
        <v>42847</v>
      </c>
      <c r="AC5315" s="13">
        <f t="shared" si="752"/>
        <v>42826</v>
      </c>
      <c r="AD5315" s="14">
        <f t="shared" si="753"/>
        <v>42847</v>
      </c>
      <c r="AE5315" s="1" t="str">
        <f t="shared" si="754"/>
        <v>Saturday</v>
      </c>
      <c r="AF5315" s="2">
        <v>0.52119212962962969</v>
      </c>
      <c r="AG5315" s="2">
        <f t="shared" si="755"/>
        <v>0.54166666666666663</v>
      </c>
      <c r="AH5315" t="s">
        <v>23</v>
      </c>
    </row>
    <row r="5316" spans="1:34" x14ac:dyDescent="0.25">
      <c r="A5316">
        <v>1593591</v>
      </c>
      <c r="B5316" t="s">
        <v>29</v>
      </c>
      <c r="E5316">
        <v>53213</v>
      </c>
      <c r="F5316" t="s">
        <v>20</v>
      </c>
      <c r="G5316" t="s">
        <v>97</v>
      </c>
      <c r="H5316">
        <v>1</v>
      </c>
      <c r="I5316" t="s">
        <v>68</v>
      </c>
      <c r="J5316">
        <f>VLOOKUP(I5316,Key!$A$1:$C$73,2,FALSE)</f>
        <v>43.026470000000003</v>
      </c>
      <c r="K5316">
        <f>VLOOKUP(I5316,Key!$A$1:$C$73,3,FALSE)</f>
        <v>-87.918040000000005</v>
      </c>
      <c r="L5316" t="s">
        <v>68</v>
      </c>
      <c r="M5316">
        <f>VLOOKUP(L5316,Key!$A$1:$C$73,2,FALSE)</f>
        <v>43.026470000000003</v>
      </c>
      <c r="N5316">
        <f>VLOOKUP(L5316,Key!$A$1:$C$73,3,FALSE)</f>
        <v>-87.918040000000005</v>
      </c>
      <c r="O5316">
        <v>124</v>
      </c>
      <c r="P5316">
        <v>8</v>
      </c>
      <c r="Q5316">
        <v>18</v>
      </c>
      <c r="R5316">
        <v>17.100000000000001</v>
      </c>
      <c r="S5316">
        <v>720</v>
      </c>
      <c r="T5316">
        <f t="shared" si="747"/>
        <v>-1</v>
      </c>
      <c r="U5316" s="1">
        <v>42847</v>
      </c>
      <c r="V5316" s="13">
        <f t="shared" si="748"/>
        <v>42826</v>
      </c>
      <c r="W5316" s="14">
        <f t="shared" si="749"/>
        <v>42847</v>
      </c>
      <c r="X5316" s="1" t="str">
        <f t="shared" si="750"/>
        <v>Saturday</v>
      </c>
      <c r="Y5316" s="2">
        <v>0.57502314814814814</v>
      </c>
      <c r="Z5316" s="2">
        <f t="shared" si="751"/>
        <v>0.58333333333333326</v>
      </c>
      <c r="AA5316">
        <f>1</f>
        <v>1</v>
      </c>
      <c r="AB5316" s="1">
        <v>42847</v>
      </c>
      <c r="AC5316" s="13">
        <f t="shared" si="752"/>
        <v>42826</v>
      </c>
      <c r="AD5316" s="14">
        <f t="shared" si="753"/>
        <v>42847</v>
      </c>
      <c r="AE5316" s="1" t="str">
        <f t="shared" si="754"/>
        <v>Saturday</v>
      </c>
      <c r="AF5316" s="2">
        <v>0.66138888888888892</v>
      </c>
      <c r="AG5316" s="2">
        <f t="shared" si="755"/>
        <v>0.66666666666666663</v>
      </c>
      <c r="AH5316" t="s">
        <v>25</v>
      </c>
    </row>
    <row r="5317" spans="1:34" x14ac:dyDescent="0.25">
      <c r="A5317">
        <v>1387849</v>
      </c>
      <c r="B5317" t="s">
        <v>29</v>
      </c>
      <c r="C5317" t="s">
        <v>120</v>
      </c>
      <c r="D5317" t="s">
        <v>31</v>
      </c>
      <c r="E5317">
        <v>53105</v>
      </c>
      <c r="F5317" t="s">
        <v>20</v>
      </c>
      <c r="G5317" t="s">
        <v>32</v>
      </c>
      <c r="H5317">
        <v>11064</v>
      </c>
      <c r="I5317" t="s">
        <v>40</v>
      </c>
      <c r="J5317">
        <f>VLOOKUP(I5317,Key!$A$1:$C$73,2,FALSE)</f>
        <v>43.06033</v>
      </c>
      <c r="K5317">
        <f>VLOOKUP(I5317,Key!$A$1:$C$73,3,FALSE)</f>
        <v>-87.89546</v>
      </c>
      <c r="L5317" t="s">
        <v>65</v>
      </c>
      <c r="M5317">
        <f>VLOOKUP(L5317,Key!$A$1:$C$73,2,FALSE)</f>
        <v>43.077359999999999</v>
      </c>
      <c r="N5317">
        <f>VLOOKUP(L5317,Key!$A$1:$C$73,3,FALSE)</f>
        <v>-87.880769999999998</v>
      </c>
      <c r="O5317">
        <v>12</v>
      </c>
      <c r="P5317">
        <v>0</v>
      </c>
      <c r="Q5317">
        <v>1.8</v>
      </c>
      <c r="R5317">
        <v>1.7</v>
      </c>
      <c r="S5317">
        <v>72</v>
      </c>
      <c r="T5317">
        <f t="shared" si="747"/>
        <v>-1</v>
      </c>
      <c r="U5317" s="1">
        <v>42847</v>
      </c>
      <c r="V5317" s="13">
        <f t="shared" si="748"/>
        <v>42826</v>
      </c>
      <c r="W5317" s="14">
        <f t="shared" si="749"/>
        <v>42847</v>
      </c>
      <c r="X5317" s="1" t="str">
        <f t="shared" si="750"/>
        <v>Saturday</v>
      </c>
      <c r="Y5317" s="2">
        <v>0.65593749999999995</v>
      </c>
      <c r="Z5317" s="2">
        <f t="shared" si="751"/>
        <v>0.66666666666666663</v>
      </c>
      <c r="AA5317">
        <f>1</f>
        <v>1</v>
      </c>
      <c r="AB5317" s="1">
        <v>42847</v>
      </c>
      <c r="AC5317" s="13">
        <f t="shared" si="752"/>
        <v>42826</v>
      </c>
      <c r="AD5317" s="14">
        <f t="shared" si="753"/>
        <v>42847</v>
      </c>
      <c r="AE5317" s="1" t="str">
        <f t="shared" si="754"/>
        <v>Saturday</v>
      </c>
      <c r="AF5317" s="2">
        <v>0.66431712962962963</v>
      </c>
      <c r="AG5317" s="2">
        <f t="shared" si="755"/>
        <v>0.66666666666666663</v>
      </c>
      <c r="AH5317" t="s">
        <v>23</v>
      </c>
    </row>
    <row r="5318" spans="1:34" x14ac:dyDescent="0.25">
      <c r="A5318">
        <v>1360133</v>
      </c>
      <c r="B5318" t="s">
        <v>29</v>
      </c>
      <c r="C5318" t="s">
        <v>103</v>
      </c>
      <c r="D5318" t="s">
        <v>31</v>
      </c>
      <c r="E5318">
        <v>53212</v>
      </c>
      <c r="F5318" t="s">
        <v>20</v>
      </c>
      <c r="G5318" t="s">
        <v>32</v>
      </c>
      <c r="H5318">
        <v>5576</v>
      </c>
      <c r="I5318" t="s">
        <v>66</v>
      </c>
      <c r="J5318">
        <f>VLOOKUP(I5318,Key!$A$1:$C$73,2,FALSE)</f>
        <v>43.078530000000001</v>
      </c>
      <c r="K5318">
        <f>VLOOKUP(I5318,Key!$A$1:$C$73,3,FALSE)</f>
        <v>-87.882620000000003</v>
      </c>
      <c r="L5318" t="s">
        <v>61</v>
      </c>
      <c r="M5318">
        <f>VLOOKUP(L5318,Key!$A$1:$C$73,2,FALSE)</f>
        <v>43.060786</v>
      </c>
      <c r="N5318">
        <f>VLOOKUP(L5318,Key!$A$1:$C$73,3,FALSE)</f>
        <v>-87.883825999999999</v>
      </c>
      <c r="O5318">
        <v>18</v>
      </c>
      <c r="P5318">
        <v>0</v>
      </c>
      <c r="Q5318">
        <v>2.7</v>
      </c>
      <c r="R5318">
        <v>2.6</v>
      </c>
      <c r="S5318">
        <v>108</v>
      </c>
      <c r="T5318">
        <f t="shared" si="747"/>
        <v>-1</v>
      </c>
      <c r="U5318" s="1">
        <v>42847</v>
      </c>
      <c r="V5318" s="13">
        <f t="shared" si="748"/>
        <v>42826</v>
      </c>
      <c r="W5318" s="14">
        <f t="shared" si="749"/>
        <v>42847</v>
      </c>
      <c r="X5318" s="1" t="str">
        <f t="shared" si="750"/>
        <v>Saturday</v>
      </c>
      <c r="Y5318" s="2">
        <v>0.69120370370370365</v>
      </c>
      <c r="Z5318" s="2">
        <f t="shared" si="751"/>
        <v>0.70833333333333326</v>
      </c>
      <c r="AA5318">
        <f>1</f>
        <v>1</v>
      </c>
      <c r="AB5318" s="1">
        <v>42847</v>
      </c>
      <c r="AC5318" s="13">
        <f t="shared" si="752"/>
        <v>42826</v>
      </c>
      <c r="AD5318" s="14">
        <f t="shared" si="753"/>
        <v>42847</v>
      </c>
      <c r="AE5318" s="1" t="str">
        <f t="shared" si="754"/>
        <v>Saturday</v>
      </c>
      <c r="AF5318" s="2">
        <v>0.70361111111111108</v>
      </c>
      <c r="AG5318" s="2">
        <f t="shared" si="755"/>
        <v>0.70833333333333326</v>
      </c>
      <c r="AH5318" t="s">
        <v>23</v>
      </c>
    </row>
    <row r="5319" spans="1:34" x14ac:dyDescent="0.25">
      <c r="A5319">
        <v>1185449</v>
      </c>
      <c r="B5319" t="s">
        <v>29</v>
      </c>
      <c r="C5319" t="s">
        <v>47</v>
      </c>
      <c r="D5319" t="s">
        <v>31</v>
      </c>
      <c r="E5319">
        <v>53211</v>
      </c>
      <c r="F5319" t="s">
        <v>20</v>
      </c>
      <c r="G5319" t="s">
        <v>32</v>
      </c>
      <c r="H5319">
        <v>5475</v>
      </c>
      <c r="I5319" t="s">
        <v>62</v>
      </c>
      <c r="J5319">
        <f>VLOOKUP(I5319,Key!$A$1:$C$73,2,FALSE)</f>
        <v>43.052460000000004</v>
      </c>
      <c r="K5319">
        <f>VLOOKUP(I5319,Key!$A$1:$C$73,3,FALSE)</f>
        <v>-87.891000000000005</v>
      </c>
      <c r="L5319" t="s">
        <v>77</v>
      </c>
      <c r="M5319">
        <f>VLOOKUP(L5319,Key!$A$1:$C$73,2,FALSE)</f>
        <v>43.036900000000003</v>
      </c>
      <c r="N5319">
        <f>VLOOKUP(L5319,Key!$A$1:$C$73,3,FALSE)</f>
        <v>-87.89667</v>
      </c>
      <c r="O5319">
        <v>7</v>
      </c>
      <c r="P5319">
        <v>0</v>
      </c>
      <c r="Q5319">
        <v>1.1000000000000001</v>
      </c>
      <c r="R5319">
        <v>1</v>
      </c>
      <c r="S5319">
        <v>42</v>
      </c>
      <c r="T5319">
        <f t="shared" si="747"/>
        <v>-1</v>
      </c>
      <c r="U5319" s="1">
        <v>42847</v>
      </c>
      <c r="V5319" s="13">
        <f t="shared" si="748"/>
        <v>42826</v>
      </c>
      <c r="W5319" s="14">
        <f t="shared" si="749"/>
        <v>42847</v>
      </c>
      <c r="X5319" s="1" t="str">
        <f t="shared" si="750"/>
        <v>Saturday</v>
      </c>
      <c r="Y5319" s="2">
        <v>0.69231481481481483</v>
      </c>
      <c r="Z5319" s="2">
        <f t="shared" si="751"/>
        <v>0.70833333333333326</v>
      </c>
      <c r="AA5319">
        <f>1</f>
        <v>1</v>
      </c>
      <c r="AB5319" s="1">
        <v>42847</v>
      </c>
      <c r="AC5319" s="13">
        <f t="shared" si="752"/>
        <v>42826</v>
      </c>
      <c r="AD5319" s="14">
        <f t="shared" si="753"/>
        <v>42847</v>
      </c>
      <c r="AE5319" s="1" t="str">
        <f t="shared" si="754"/>
        <v>Saturday</v>
      </c>
      <c r="AF5319" s="2">
        <v>0.69682870370370376</v>
      </c>
      <c r="AG5319" s="2">
        <f t="shared" si="755"/>
        <v>0.70833333333333326</v>
      </c>
      <c r="AH5319" t="s">
        <v>23</v>
      </c>
    </row>
    <row r="5320" spans="1:34" x14ac:dyDescent="0.25">
      <c r="A5320">
        <v>1591587</v>
      </c>
      <c r="B5320" t="s">
        <v>29</v>
      </c>
      <c r="E5320">
        <v>53211</v>
      </c>
      <c r="F5320" t="s">
        <v>20</v>
      </c>
      <c r="G5320" t="s">
        <v>97</v>
      </c>
      <c r="H5320">
        <v>316</v>
      </c>
      <c r="I5320" t="s">
        <v>81</v>
      </c>
      <c r="J5320">
        <f>VLOOKUP(I5320,Key!$A$1:$C$73,2,FALSE)</f>
        <v>43.058010000000003</v>
      </c>
      <c r="K5320">
        <f>VLOOKUP(I5320,Key!$A$1:$C$73,3,FALSE)</f>
        <v>-87.877300000000005</v>
      </c>
      <c r="L5320" t="s">
        <v>81</v>
      </c>
      <c r="M5320">
        <f>VLOOKUP(L5320,Key!$A$1:$C$73,2,FALSE)</f>
        <v>43.058010000000003</v>
      </c>
      <c r="N5320">
        <f>VLOOKUP(L5320,Key!$A$1:$C$73,3,FALSE)</f>
        <v>-87.877300000000005</v>
      </c>
      <c r="O5320">
        <v>50</v>
      </c>
      <c r="P5320">
        <v>4</v>
      </c>
      <c r="Q5320">
        <v>7.5</v>
      </c>
      <c r="R5320">
        <v>7.1</v>
      </c>
      <c r="S5320">
        <v>300</v>
      </c>
      <c r="T5320">
        <f t="shared" si="747"/>
        <v>-1</v>
      </c>
      <c r="U5320" s="1">
        <v>42847</v>
      </c>
      <c r="V5320" s="13">
        <f t="shared" si="748"/>
        <v>42826</v>
      </c>
      <c r="W5320" s="14">
        <f t="shared" si="749"/>
        <v>42847</v>
      </c>
      <c r="X5320" s="1" t="str">
        <f t="shared" si="750"/>
        <v>Saturday</v>
      </c>
      <c r="Y5320" s="2">
        <v>0.69497685185185187</v>
      </c>
      <c r="Z5320" s="2">
        <f t="shared" si="751"/>
        <v>0.70833333333333326</v>
      </c>
      <c r="AA5320">
        <f>1</f>
        <v>1</v>
      </c>
      <c r="AB5320" s="1">
        <v>42847</v>
      </c>
      <c r="AC5320" s="13">
        <f t="shared" si="752"/>
        <v>42826</v>
      </c>
      <c r="AD5320" s="14">
        <f t="shared" si="753"/>
        <v>42847</v>
      </c>
      <c r="AE5320" s="1" t="str">
        <f t="shared" si="754"/>
        <v>Saturday</v>
      </c>
      <c r="AF5320" s="2">
        <v>0.72952546296296295</v>
      </c>
      <c r="AG5320" s="2">
        <f t="shared" si="755"/>
        <v>0.75</v>
      </c>
      <c r="AH5320" t="s">
        <v>25</v>
      </c>
    </row>
    <row r="5321" spans="1:34" x14ac:dyDescent="0.25">
      <c r="A5321">
        <v>1591570</v>
      </c>
      <c r="B5321" t="s">
        <v>29</v>
      </c>
      <c r="E5321">
        <v>53045</v>
      </c>
      <c r="F5321" t="s">
        <v>20</v>
      </c>
      <c r="G5321" t="s">
        <v>97</v>
      </c>
      <c r="H5321">
        <v>993</v>
      </c>
      <c r="I5321" t="s">
        <v>81</v>
      </c>
      <c r="J5321">
        <f>VLOOKUP(I5321,Key!$A$1:$C$73,2,FALSE)</f>
        <v>43.058010000000003</v>
      </c>
      <c r="K5321">
        <f>VLOOKUP(I5321,Key!$A$1:$C$73,3,FALSE)</f>
        <v>-87.877300000000005</v>
      </c>
      <c r="L5321" t="s">
        <v>81</v>
      </c>
      <c r="M5321">
        <f>VLOOKUP(L5321,Key!$A$1:$C$73,2,FALSE)</f>
        <v>43.058010000000003</v>
      </c>
      <c r="N5321">
        <f>VLOOKUP(L5321,Key!$A$1:$C$73,3,FALSE)</f>
        <v>-87.877300000000005</v>
      </c>
      <c r="O5321">
        <v>49</v>
      </c>
      <c r="P5321">
        <v>4</v>
      </c>
      <c r="Q5321">
        <v>7.4</v>
      </c>
      <c r="R5321">
        <v>7</v>
      </c>
      <c r="S5321">
        <v>294</v>
      </c>
      <c r="T5321">
        <f t="shared" si="747"/>
        <v>-1</v>
      </c>
      <c r="U5321" s="1">
        <v>42847</v>
      </c>
      <c r="V5321" s="13">
        <f t="shared" si="748"/>
        <v>42826</v>
      </c>
      <c r="W5321" s="14">
        <f t="shared" si="749"/>
        <v>42847</v>
      </c>
      <c r="X5321" s="1" t="str">
        <f t="shared" si="750"/>
        <v>Saturday</v>
      </c>
      <c r="Y5321" s="2">
        <v>0.69564814814814813</v>
      </c>
      <c r="Z5321" s="2">
        <f t="shared" si="751"/>
        <v>0.70833333333333326</v>
      </c>
      <c r="AA5321">
        <f>1</f>
        <v>1</v>
      </c>
      <c r="AB5321" s="1">
        <v>42847</v>
      </c>
      <c r="AC5321" s="13">
        <f t="shared" si="752"/>
        <v>42826</v>
      </c>
      <c r="AD5321" s="14">
        <f t="shared" si="753"/>
        <v>42847</v>
      </c>
      <c r="AE5321" s="1" t="str">
        <f t="shared" si="754"/>
        <v>Saturday</v>
      </c>
      <c r="AF5321" s="2">
        <v>0.72954861111111102</v>
      </c>
      <c r="AG5321" s="2">
        <f t="shared" si="755"/>
        <v>0.75</v>
      </c>
      <c r="AH5321" t="s">
        <v>25</v>
      </c>
    </row>
    <row r="5322" spans="1:34" x14ac:dyDescent="0.25">
      <c r="A5322">
        <v>1593027</v>
      </c>
      <c r="B5322" t="s">
        <v>29</v>
      </c>
      <c r="C5322" t="s">
        <v>103</v>
      </c>
      <c r="D5322" t="s">
        <v>31</v>
      </c>
      <c r="E5322">
        <v>53212</v>
      </c>
      <c r="F5322" t="s">
        <v>20</v>
      </c>
      <c r="G5322" t="s">
        <v>32</v>
      </c>
      <c r="H5322">
        <v>250</v>
      </c>
      <c r="I5322" t="s">
        <v>52</v>
      </c>
      <c r="J5322">
        <f>VLOOKUP(I5322,Key!$A$1:$C$73,2,FALSE)</f>
        <v>43.042490000000001</v>
      </c>
      <c r="K5322">
        <f>VLOOKUP(I5322,Key!$A$1:$C$73,3,FALSE)</f>
        <v>-87.909959999999998</v>
      </c>
      <c r="L5322" t="s">
        <v>40</v>
      </c>
      <c r="M5322">
        <f>VLOOKUP(L5322,Key!$A$1:$C$73,2,FALSE)</f>
        <v>43.06033</v>
      </c>
      <c r="N5322">
        <f>VLOOKUP(L5322,Key!$A$1:$C$73,3,FALSE)</f>
        <v>-87.89546</v>
      </c>
      <c r="O5322">
        <v>22</v>
      </c>
      <c r="P5322">
        <v>0</v>
      </c>
      <c r="Q5322">
        <v>3.3</v>
      </c>
      <c r="R5322">
        <v>3.1</v>
      </c>
      <c r="S5322">
        <v>132</v>
      </c>
      <c r="T5322">
        <f t="shared" si="747"/>
        <v>-1</v>
      </c>
      <c r="U5322" s="1">
        <v>42847</v>
      </c>
      <c r="V5322" s="13">
        <f t="shared" si="748"/>
        <v>42826</v>
      </c>
      <c r="W5322" s="14">
        <f t="shared" si="749"/>
        <v>42847</v>
      </c>
      <c r="X5322" s="1" t="str">
        <f t="shared" si="750"/>
        <v>Saturday</v>
      </c>
      <c r="Y5322" s="2">
        <v>0.7565277777777778</v>
      </c>
      <c r="Z5322" s="2">
        <f t="shared" si="751"/>
        <v>0.75</v>
      </c>
      <c r="AA5322">
        <f>1</f>
        <v>1</v>
      </c>
      <c r="AB5322" s="1">
        <v>42847</v>
      </c>
      <c r="AC5322" s="13">
        <f t="shared" si="752"/>
        <v>42826</v>
      </c>
      <c r="AD5322" s="14">
        <f t="shared" si="753"/>
        <v>42847</v>
      </c>
      <c r="AE5322" s="1" t="str">
        <f t="shared" si="754"/>
        <v>Saturday</v>
      </c>
      <c r="AF5322" s="2">
        <v>0.77164351851851853</v>
      </c>
      <c r="AG5322" s="2">
        <f t="shared" si="755"/>
        <v>0.79166666666666663</v>
      </c>
      <c r="AH5322" t="s">
        <v>23</v>
      </c>
    </row>
    <row r="5323" spans="1:34" x14ac:dyDescent="0.25">
      <c r="A5323">
        <v>1518070</v>
      </c>
      <c r="B5323" t="s">
        <v>29</v>
      </c>
      <c r="C5323" t="s">
        <v>47</v>
      </c>
      <c r="D5323" t="s">
        <v>31</v>
      </c>
      <c r="E5323">
        <v>53211</v>
      </c>
      <c r="F5323" t="s">
        <v>20</v>
      </c>
      <c r="G5323" t="s">
        <v>50</v>
      </c>
      <c r="H5323">
        <v>11136</v>
      </c>
      <c r="I5323" t="s">
        <v>85</v>
      </c>
      <c r="J5323">
        <f>VLOOKUP(I5323,Key!$A$1:$C$73,2,FALSE)</f>
        <v>43.053040000000003</v>
      </c>
      <c r="K5323">
        <f>VLOOKUP(I5323,Key!$A$1:$C$73,3,FALSE)</f>
        <v>-87.897660000000002</v>
      </c>
      <c r="L5323" t="s">
        <v>81</v>
      </c>
      <c r="M5323">
        <f>VLOOKUP(L5323,Key!$A$1:$C$73,2,FALSE)</f>
        <v>43.058010000000003</v>
      </c>
      <c r="N5323">
        <f>VLOOKUP(L5323,Key!$A$1:$C$73,3,FALSE)</f>
        <v>-87.877300000000005</v>
      </c>
      <c r="O5323">
        <v>8</v>
      </c>
      <c r="P5323">
        <v>0</v>
      </c>
      <c r="Q5323">
        <v>1.2</v>
      </c>
      <c r="R5323">
        <v>1.1000000000000001</v>
      </c>
      <c r="S5323">
        <v>48</v>
      </c>
      <c r="T5323">
        <f t="shared" si="747"/>
        <v>-1</v>
      </c>
      <c r="U5323" s="1">
        <v>42847</v>
      </c>
      <c r="V5323" s="13">
        <f t="shared" si="748"/>
        <v>42826</v>
      </c>
      <c r="W5323" s="14">
        <f t="shared" si="749"/>
        <v>42847</v>
      </c>
      <c r="X5323" s="1" t="str">
        <f t="shared" si="750"/>
        <v>Saturday</v>
      </c>
      <c r="Y5323" s="2">
        <v>0.86420138888888898</v>
      </c>
      <c r="Z5323" s="2">
        <f t="shared" si="751"/>
        <v>0.875</v>
      </c>
      <c r="AA5323">
        <f>1</f>
        <v>1</v>
      </c>
      <c r="AB5323" s="1">
        <v>42847</v>
      </c>
      <c r="AC5323" s="13">
        <f t="shared" si="752"/>
        <v>42826</v>
      </c>
      <c r="AD5323" s="14">
        <f t="shared" si="753"/>
        <v>42847</v>
      </c>
      <c r="AE5323" s="1" t="str">
        <f t="shared" si="754"/>
        <v>Saturday</v>
      </c>
      <c r="AF5323" s="2">
        <v>0.86983796296296301</v>
      </c>
      <c r="AG5323" s="2">
        <f t="shared" si="755"/>
        <v>0.875</v>
      </c>
      <c r="AH5323" t="s">
        <v>23</v>
      </c>
    </row>
    <row r="5324" spans="1:34" x14ac:dyDescent="0.25">
      <c r="A5324">
        <v>1344509</v>
      </c>
      <c r="B5324" t="s">
        <v>29</v>
      </c>
      <c r="C5324" t="s">
        <v>47</v>
      </c>
      <c r="D5324" t="s">
        <v>31</v>
      </c>
      <c r="E5324">
        <v>53202</v>
      </c>
      <c r="F5324" t="s">
        <v>20</v>
      </c>
      <c r="G5324" t="s">
        <v>32</v>
      </c>
      <c r="H5324">
        <v>11106</v>
      </c>
      <c r="I5324" t="s">
        <v>26</v>
      </c>
      <c r="J5324">
        <f>VLOOKUP(I5324,Key!$A$1:$C$73,2,FALSE)</f>
        <v>43.034619999999997</v>
      </c>
      <c r="K5324">
        <f>VLOOKUP(I5324,Key!$A$1:$C$73,3,FALSE)</f>
        <v>-87.917500000000004</v>
      </c>
      <c r="L5324" t="s">
        <v>85</v>
      </c>
      <c r="M5324">
        <f>VLOOKUP(L5324,Key!$A$1:$C$73,2,FALSE)</f>
        <v>43.053040000000003</v>
      </c>
      <c r="N5324">
        <f>VLOOKUP(L5324,Key!$A$1:$C$73,3,FALSE)</f>
        <v>-87.897660000000002</v>
      </c>
      <c r="O5324">
        <v>16</v>
      </c>
      <c r="P5324">
        <v>0</v>
      </c>
      <c r="Q5324">
        <v>2.4</v>
      </c>
      <c r="R5324">
        <v>2.2999999999999998</v>
      </c>
      <c r="S5324">
        <v>96</v>
      </c>
      <c r="T5324">
        <f t="shared" si="747"/>
        <v>-1</v>
      </c>
      <c r="U5324" s="1">
        <v>42848</v>
      </c>
      <c r="V5324" s="13">
        <f t="shared" si="748"/>
        <v>42826</v>
      </c>
      <c r="W5324" s="14">
        <f t="shared" si="749"/>
        <v>42848</v>
      </c>
      <c r="X5324" s="1" t="str">
        <f t="shared" si="750"/>
        <v>Sunday</v>
      </c>
      <c r="Y5324" s="2">
        <v>0.3823611111111111</v>
      </c>
      <c r="Z5324" s="2">
        <f t="shared" si="751"/>
        <v>0.375</v>
      </c>
      <c r="AA5324">
        <f>1</f>
        <v>1</v>
      </c>
      <c r="AB5324" s="1">
        <v>42848</v>
      </c>
      <c r="AC5324" s="13">
        <f t="shared" si="752"/>
        <v>42826</v>
      </c>
      <c r="AD5324" s="14">
        <f t="shared" si="753"/>
        <v>42848</v>
      </c>
      <c r="AE5324" s="1" t="str">
        <f t="shared" si="754"/>
        <v>Sunday</v>
      </c>
      <c r="AF5324" s="2">
        <v>0.3937268518518518</v>
      </c>
      <c r="AG5324" s="2">
        <f t="shared" si="755"/>
        <v>0.375</v>
      </c>
      <c r="AH5324" t="s">
        <v>23</v>
      </c>
    </row>
    <row r="5325" spans="1:34" x14ac:dyDescent="0.25">
      <c r="A5325">
        <v>1590368</v>
      </c>
      <c r="B5325" t="s">
        <v>29</v>
      </c>
      <c r="C5325" t="s">
        <v>103</v>
      </c>
      <c r="D5325" t="s">
        <v>31</v>
      </c>
      <c r="E5325">
        <v>53212</v>
      </c>
      <c r="F5325" t="s">
        <v>20</v>
      </c>
      <c r="G5325" t="s">
        <v>32</v>
      </c>
      <c r="H5325">
        <v>5425</v>
      </c>
      <c r="I5325" t="s">
        <v>33</v>
      </c>
      <c r="J5325">
        <f>VLOOKUP(I5325,Key!$A$1:$C$73,2,FALSE)</f>
        <v>43.045712999999999</v>
      </c>
      <c r="K5325">
        <f>VLOOKUP(I5325,Key!$A$1:$C$73,3,FALSE)</f>
        <v>-87.899756999999994</v>
      </c>
      <c r="L5325" t="s">
        <v>42</v>
      </c>
      <c r="M5325">
        <f>VLOOKUP(L5325,Key!$A$1:$C$73,2,FALSE)</f>
        <v>43.038719999999998</v>
      </c>
      <c r="N5325">
        <f>VLOOKUP(L5325,Key!$A$1:$C$73,3,FALSE)</f>
        <v>-87.905339999999995</v>
      </c>
      <c r="O5325">
        <v>5</v>
      </c>
      <c r="P5325">
        <v>0</v>
      </c>
      <c r="Q5325">
        <v>0.8</v>
      </c>
      <c r="R5325">
        <v>0.7</v>
      </c>
      <c r="S5325">
        <v>30</v>
      </c>
      <c r="T5325">
        <f t="shared" si="747"/>
        <v>-1</v>
      </c>
      <c r="U5325" s="1">
        <v>42848</v>
      </c>
      <c r="V5325" s="13">
        <f t="shared" si="748"/>
        <v>42826</v>
      </c>
      <c r="W5325" s="14">
        <f t="shared" si="749"/>
        <v>42848</v>
      </c>
      <c r="X5325" s="1" t="str">
        <f t="shared" si="750"/>
        <v>Sunday</v>
      </c>
      <c r="Y5325" s="2">
        <v>0.45211805555555556</v>
      </c>
      <c r="Z5325" s="2">
        <f t="shared" si="751"/>
        <v>0.45833333333333331</v>
      </c>
      <c r="AA5325">
        <f>1</f>
        <v>1</v>
      </c>
      <c r="AB5325" s="1">
        <v>42848</v>
      </c>
      <c r="AC5325" s="13">
        <f t="shared" si="752"/>
        <v>42826</v>
      </c>
      <c r="AD5325" s="14">
        <f t="shared" si="753"/>
        <v>42848</v>
      </c>
      <c r="AE5325" s="1" t="str">
        <f t="shared" si="754"/>
        <v>Sunday</v>
      </c>
      <c r="AF5325" s="2">
        <v>0.45598379629629626</v>
      </c>
      <c r="AG5325" s="2">
        <f t="shared" si="755"/>
        <v>0.45833333333333331</v>
      </c>
      <c r="AH5325" t="s">
        <v>23</v>
      </c>
    </row>
    <row r="5326" spans="1:34" x14ac:dyDescent="0.25">
      <c r="A5326">
        <v>1276651</v>
      </c>
      <c r="B5326" t="s">
        <v>29</v>
      </c>
      <c r="C5326" t="s">
        <v>47</v>
      </c>
      <c r="D5326" t="s">
        <v>31</v>
      </c>
      <c r="E5326">
        <v>53211</v>
      </c>
      <c r="F5326" t="s">
        <v>20</v>
      </c>
      <c r="G5326" t="s">
        <v>32</v>
      </c>
      <c r="H5326">
        <v>11154</v>
      </c>
      <c r="I5326" t="s">
        <v>78</v>
      </c>
      <c r="J5326">
        <f>VLOOKUP(I5326,Key!$A$1:$C$73,2,FALSE)</f>
        <v>43.048200000000001</v>
      </c>
      <c r="K5326">
        <f>VLOOKUP(I5326,Key!$A$1:$C$73,3,FALSE)</f>
        <v>-87.900859999999994</v>
      </c>
      <c r="L5326" t="s">
        <v>65</v>
      </c>
      <c r="M5326">
        <f>VLOOKUP(L5326,Key!$A$1:$C$73,2,FALSE)</f>
        <v>43.077359999999999</v>
      </c>
      <c r="N5326">
        <f>VLOOKUP(L5326,Key!$A$1:$C$73,3,FALSE)</f>
        <v>-87.880769999999998</v>
      </c>
      <c r="O5326">
        <v>25</v>
      </c>
      <c r="P5326">
        <v>0</v>
      </c>
      <c r="Q5326">
        <v>3.8</v>
      </c>
      <c r="R5326">
        <v>3.6</v>
      </c>
      <c r="S5326">
        <v>150</v>
      </c>
      <c r="T5326">
        <f t="shared" si="747"/>
        <v>-1</v>
      </c>
      <c r="U5326" s="1">
        <v>42848</v>
      </c>
      <c r="V5326" s="13">
        <f t="shared" si="748"/>
        <v>42826</v>
      </c>
      <c r="W5326" s="14">
        <f t="shared" si="749"/>
        <v>42848</v>
      </c>
      <c r="X5326" s="1" t="str">
        <f t="shared" si="750"/>
        <v>Sunday</v>
      </c>
      <c r="Y5326" s="2">
        <v>0.5010648148148148</v>
      </c>
      <c r="Z5326" s="2">
        <f t="shared" si="751"/>
        <v>0.5</v>
      </c>
      <c r="AA5326">
        <f>1</f>
        <v>1</v>
      </c>
      <c r="AB5326" s="1">
        <v>42848</v>
      </c>
      <c r="AC5326" s="13">
        <f t="shared" si="752"/>
        <v>42826</v>
      </c>
      <c r="AD5326" s="14">
        <f t="shared" si="753"/>
        <v>42848</v>
      </c>
      <c r="AE5326" s="1" t="str">
        <f t="shared" si="754"/>
        <v>Sunday</v>
      </c>
      <c r="AF5326" s="2">
        <v>0.51869212962962963</v>
      </c>
      <c r="AG5326" s="2">
        <f t="shared" si="755"/>
        <v>0.5</v>
      </c>
      <c r="AH5326" t="s">
        <v>23</v>
      </c>
    </row>
    <row r="5327" spans="1:34" x14ac:dyDescent="0.25">
      <c r="A5327">
        <v>1408049</v>
      </c>
      <c r="B5327" t="s">
        <v>29</v>
      </c>
      <c r="C5327" t="s">
        <v>47</v>
      </c>
      <c r="D5327" t="s">
        <v>31</v>
      </c>
      <c r="E5327">
        <v>53202</v>
      </c>
      <c r="F5327" t="s">
        <v>20</v>
      </c>
      <c r="G5327" t="s">
        <v>32</v>
      </c>
      <c r="H5327">
        <v>5576</v>
      </c>
      <c r="I5327" t="s">
        <v>36</v>
      </c>
      <c r="J5327">
        <f>VLOOKUP(I5327,Key!$A$1:$C$73,2,FALSE)</f>
        <v>43.03519</v>
      </c>
      <c r="K5327">
        <f>VLOOKUP(I5327,Key!$A$1:$C$73,3,FALSE)</f>
        <v>-87.907390000000007</v>
      </c>
      <c r="L5327" t="s">
        <v>39</v>
      </c>
      <c r="M5327">
        <f>VLOOKUP(L5327,Key!$A$1:$C$73,2,FALSE)</f>
        <v>43.031480000000002</v>
      </c>
      <c r="N5327">
        <f>VLOOKUP(L5327,Key!$A$1:$C$73,3,FALSE)</f>
        <v>-87.908169999999998</v>
      </c>
      <c r="O5327">
        <v>15</v>
      </c>
      <c r="P5327">
        <v>0</v>
      </c>
      <c r="Q5327">
        <v>2.2999999999999998</v>
      </c>
      <c r="R5327">
        <v>2.1</v>
      </c>
      <c r="S5327">
        <v>90</v>
      </c>
      <c r="T5327">
        <f t="shared" si="747"/>
        <v>-1</v>
      </c>
      <c r="U5327" s="1">
        <v>42848</v>
      </c>
      <c r="V5327" s="13">
        <f t="shared" si="748"/>
        <v>42826</v>
      </c>
      <c r="W5327" s="14">
        <f t="shared" si="749"/>
        <v>42848</v>
      </c>
      <c r="X5327" s="1" t="str">
        <f t="shared" si="750"/>
        <v>Sunday</v>
      </c>
      <c r="Y5327" s="2">
        <v>0.55744212962962958</v>
      </c>
      <c r="Z5327" s="2">
        <f t="shared" si="751"/>
        <v>0.54166666666666663</v>
      </c>
      <c r="AA5327">
        <f>1</f>
        <v>1</v>
      </c>
      <c r="AB5327" s="1">
        <v>42848</v>
      </c>
      <c r="AC5327" s="13">
        <f t="shared" si="752"/>
        <v>42826</v>
      </c>
      <c r="AD5327" s="14">
        <f t="shared" si="753"/>
        <v>42848</v>
      </c>
      <c r="AE5327" s="1" t="str">
        <f t="shared" si="754"/>
        <v>Sunday</v>
      </c>
      <c r="AF5327" s="2">
        <v>0.56745370370370374</v>
      </c>
      <c r="AG5327" s="2">
        <f t="shared" si="755"/>
        <v>0.58333333333333326</v>
      </c>
      <c r="AH5327" t="s">
        <v>23</v>
      </c>
    </row>
    <row r="5328" spans="1:34" x14ac:dyDescent="0.25">
      <c r="A5328">
        <v>1191477</v>
      </c>
      <c r="B5328" t="s">
        <v>29</v>
      </c>
      <c r="C5328" t="s">
        <v>47</v>
      </c>
      <c r="D5328" t="s">
        <v>31</v>
      </c>
      <c r="E5328">
        <v>53233</v>
      </c>
      <c r="F5328" t="s">
        <v>20</v>
      </c>
      <c r="G5328" t="s">
        <v>97</v>
      </c>
      <c r="H5328">
        <v>11065</v>
      </c>
      <c r="I5328" t="s">
        <v>84</v>
      </c>
      <c r="J5328">
        <f>VLOOKUP(I5328,Key!$A$1:$C$73,2,FALSE)</f>
        <v>43.040154000000001</v>
      </c>
      <c r="K5328">
        <f>VLOOKUP(I5328,Key!$A$1:$C$73,3,FALSE)</f>
        <v>-87.932113000000001</v>
      </c>
      <c r="L5328" t="s">
        <v>84</v>
      </c>
      <c r="M5328">
        <f>VLOOKUP(L5328,Key!$A$1:$C$73,2,FALSE)</f>
        <v>43.040154000000001</v>
      </c>
      <c r="N5328">
        <f>VLOOKUP(L5328,Key!$A$1:$C$73,3,FALSE)</f>
        <v>-87.932113000000001</v>
      </c>
      <c r="O5328">
        <v>10</v>
      </c>
      <c r="P5328">
        <v>2</v>
      </c>
      <c r="Q5328">
        <v>1.5</v>
      </c>
      <c r="R5328">
        <v>1.4</v>
      </c>
      <c r="S5328">
        <v>60</v>
      </c>
      <c r="T5328">
        <f t="shared" si="747"/>
        <v>-1</v>
      </c>
      <c r="U5328" s="1">
        <v>42848</v>
      </c>
      <c r="V5328" s="13">
        <f t="shared" si="748"/>
        <v>42826</v>
      </c>
      <c r="W5328" s="14">
        <f t="shared" si="749"/>
        <v>42848</v>
      </c>
      <c r="X5328" s="1" t="str">
        <f t="shared" si="750"/>
        <v>Sunday</v>
      </c>
      <c r="Y5328" s="2">
        <v>0.65780092592592598</v>
      </c>
      <c r="Z5328" s="2">
        <f t="shared" si="751"/>
        <v>0.66666666666666663</v>
      </c>
      <c r="AA5328">
        <f>1</f>
        <v>1</v>
      </c>
      <c r="AB5328" s="1">
        <v>42848</v>
      </c>
      <c r="AC5328" s="13">
        <f t="shared" si="752"/>
        <v>42826</v>
      </c>
      <c r="AD5328" s="14">
        <f t="shared" si="753"/>
        <v>42848</v>
      </c>
      <c r="AE5328" s="1" t="str">
        <f t="shared" si="754"/>
        <v>Sunday</v>
      </c>
      <c r="AF5328" s="2">
        <v>0.66491898148148143</v>
      </c>
      <c r="AG5328" s="2">
        <f t="shared" si="755"/>
        <v>0.66666666666666663</v>
      </c>
      <c r="AH5328" t="s">
        <v>25</v>
      </c>
    </row>
    <row r="5329" spans="1:34" x14ac:dyDescent="0.25">
      <c r="A5329">
        <v>1243444</v>
      </c>
      <c r="B5329" t="s">
        <v>29</v>
      </c>
      <c r="C5329" t="s">
        <v>47</v>
      </c>
      <c r="D5329" t="s">
        <v>169</v>
      </c>
      <c r="E5329">
        <v>53212</v>
      </c>
      <c r="F5329" t="s">
        <v>20</v>
      </c>
      <c r="G5329" t="s">
        <v>99</v>
      </c>
      <c r="H5329">
        <v>5497</v>
      </c>
      <c r="I5329" t="s">
        <v>24</v>
      </c>
      <c r="J5329">
        <f>VLOOKUP(I5329,Key!$A$1:$C$73,2,FALSE)</f>
        <v>43.074655999999997</v>
      </c>
      <c r="K5329">
        <f>VLOOKUP(I5329,Key!$A$1:$C$73,3,FALSE)</f>
        <v>-87.889011999999994</v>
      </c>
      <c r="L5329" t="s">
        <v>21</v>
      </c>
      <c r="M5329">
        <f>VLOOKUP(L5329,Key!$A$1:$C$73,2,FALSE)</f>
        <v>43.074890000000003</v>
      </c>
      <c r="N5329">
        <f>VLOOKUP(L5329,Key!$A$1:$C$73,3,FALSE)</f>
        <v>-87.882810000000006</v>
      </c>
      <c r="O5329">
        <v>4</v>
      </c>
      <c r="P5329">
        <v>0</v>
      </c>
      <c r="Q5329">
        <v>0.6</v>
      </c>
      <c r="R5329">
        <v>0.6</v>
      </c>
      <c r="S5329">
        <v>24</v>
      </c>
      <c r="T5329">
        <f t="shared" si="747"/>
        <v>-1</v>
      </c>
      <c r="U5329" s="1">
        <v>42848</v>
      </c>
      <c r="V5329" s="13">
        <f t="shared" si="748"/>
        <v>42826</v>
      </c>
      <c r="W5329" s="14">
        <f t="shared" si="749"/>
        <v>42848</v>
      </c>
      <c r="X5329" s="1" t="str">
        <f t="shared" si="750"/>
        <v>Sunday</v>
      </c>
      <c r="Y5329" s="2">
        <v>0.67193287037037042</v>
      </c>
      <c r="Z5329" s="2">
        <f t="shared" si="751"/>
        <v>0.66666666666666663</v>
      </c>
      <c r="AA5329">
        <f>1</f>
        <v>1</v>
      </c>
      <c r="AB5329" s="1">
        <v>42848</v>
      </c>
      <c r="AC5329" s="13">
        <f t="shared" si="752"/>
        <v>42826</v>
      </c>
      <c r="AD5329" s="14">
        <f t="shared" si="753"/>
        <v>42848</v>
      </c>
      <c r="AE5329" s="1" t="str">
        <f t="shared" si="754"/>
        <v>Sunday</v>
      </c>
      <c r="AF5329" s="2">
        <v>0.67437499999999995</v>
      </c>
      <c r="AG5329" s="2">
        <f t="shared" si="755"/>
        <v>0.66666666666666663</v>
      </c>
      <c r="AH5329" t="s">
        <v>23</v>
      </c>
    </row>
    <row r="5330" spans="1:34" x14ac:dyDescent="0.25">
      <c r="A5330">
        <v>1480954</v>
      </c>
      <c r="B5330" t="s">
        <v>29</v>
      </c>
      <c r="C5330" t="s">
        <v>47</v>
      </c>
      <c r="D5330" t="s">
        <v>31</v>
      </c>
      <c r="E5330">
        <v>53207</v>
      </c>
      <c r="F5330" t="s">
        <v>20</v>
      </c>
      <c r="G5330" t="s">
        <v>32</v>
      </c>
      <c r="H5330">
        <v>127</v>
      </c>
      <c r="I5330" t="s">
        <v>22</v>
      </c>
      <c r="J5330">
        <f>VLOOKUP(I5330,Key!$A$1:$C$73,2,FALSE)</f>
        <v>43.058619999999998</v>
      </c>
      <c r="K5330">
        <f>VLOOKUP(I5330,Key!$A$1:$C$73,3,FALSE)</f>
        <v>-87.885319999999993</v>
      </c>
      <c r="L5330" t="s">
        <v>21</v>
      </c>
      <c r="M5330">
        <f>VLOOKUP(L5330,Key!$A$1:$C$73,2,FALSE)</f>
        <v>43.074890000000003</v>
      </c>
      <c r="N5330">
        <f>VLOOKUP(L5330,Key!$A$1:$C$73,3,FALSE)</f>
        <v>-87.882810000000006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f t="shared" si="747"/>
        <v>-1</v>
      </c>
      <c r="U5330" s="1">
        <v>42848</v>
      </c>
      <c r="V5330" s="13">
        <f t="shared" si="748"/>
        <v>42826</v>
      </c>
      <c r="W5330" s="14">
        <f t="shared" si="749"/>
        <v>42848</v>
      </c>
      <c r="X5330" s="1" t="str">
        <f t="shared" si="750"/>
        <v>Sunday</v>
      </c>
      <c r="Y5330" s="2">
        <v>0.77476851851851858</v>
      </c>
      <c r="Z5330" s="2">
        <f t="shared" si="751"/>
        <v>0.79166666666666663</v>
      </c>
      <c r="AA5330">
        <f>1</f>
        <v>1</v>
      </c>
      <c r="AB5330" s="1">
        <v>42848</v>
      </c>
      <c r="AC5330" s="13">
        <f t="shared" si="752"/>
        <v>42826</v>
      </c>
      <c r="AD5330" s="14">
        <f t="shared" si="753"/>
        <v>42848</v>
      </c>
      <c r="AE5330" s="1" t="str">
        <f t="shared" si="754"/>
        <v>Sunday</v>
      </c>
      <c r="AF5330" s="2">
        <v>0.77476851851851858</v>
      </c>
      <c r="AG5330" s="2">
        <f t="shared" si="755"/>
        <v>0.79166666666666663</v>
      </c>
      <c r="AH5330" t="s">
        <v>23</v>
      </c>
    </row>
    <row r="5331" spans="1:34" x14ac:dyDescent="0.25">
      <c r="A5331">
        <v>1400126</v>
      </c>
      <c r="B5331" t="s">
        <v>29</v>
      </c>
      <c r="C5331" t="s">
        <v>47</v>
      </c>
      <c r="D5331" t="s">
        <v>31</v>
      </c>
      <c r="E5331">
        <v>53211</v>
      </c>
      <c r="F5331" t="s">
        <v>20</v>
      </c>
      <c r="G5331" t="s">
        <v>32</v>
      </c>
      <c r="H5331">
        <v>6</v>
      </c>
      <c r="I5331" t="s">
        <v>40</v>
      </c>
      <c r="J5331">
        <f>VLOOKUP(I5331,Key!$A$1:$C$73,2,FALSE)</f>
        <v>43.06033</v>
      </c>
      <c r="K5331">
        <f>VLOOKUP(I5331,Key!$A$1:$C$73,3,FALSE)</f>
        <v>-87.89546</v>
      </c>
      <c r="L5331" t="s">
        <v>63</v>
      </c>
      <c r="M5331">
        <f>VLOOKUP(L5331,Key!$A$1:$C$73,2,FALSE)</f>
        <v>43.066893999999998</v>
      </c>
      <c r="N5331">
        <f>VLOOKUP(L5331,Key!$A$1:$C$73,3,FALSE)</f>
        <v>-87.877936000000005</v>
      </c>
      <c r="O5331">
        <v>10</v>
      </c>
      <c r="P5331">
        <v>0</v>
      </c>
      <c r="Q5331">
        <v>1.5</v>
      </c>
      <c r="R5331">
        <v>1.4</v>
      </c>
      <c r="S5331">
        <v>60</v>
      </c>
      <c r="T5331">
        <f t="shared" si="747"/>
        <v>-1</v>
      </c>
      <c r="U5331" s="1">
        <v>42848</v>
      </c>
      <c r="V5331" s="13">
        <f t="shared" si="748"/>
        <v>42826</v>
      </c>
      <c r="W5331" s="14">
        <f t="shared" si="749"/>
        <v>42848</v>
      </c>
      <c r="X5331" s="1" t="str">
        <f t="shared" si="750"/>
        <v>Sunday</v>
      </c>
      <c r="Y5331" s="2">
        <v>0.93494212962962964</v>
      </c>
      <c r="Z5331" s="2">
        <f t="shared" si="751"/>
        <v>0.91666666666666663</v>
      </c>
      <c r="AA5331">
        <f>1</f>
        <v>1</v>
      </c>
      <c r="AB5331" s="1">
        <v>42848</v>
      </c>
      <c r="AC5331" s="13">
        <f t="shared" si="752"/>
        <v>42826</v>
      </c>
      <c r="AD5331" s="14">
        <f t="shared" si="753"/>
        <v>42848</v>
      </c>
      <c r="AE5331" s="1" t="str">
        <f t="shared" si="754"/>
        <v>Sunday</v>
      </c>
      <c r="AF5331" s="2">
        <v>0.94179398148148152</v>
      </c>
      <c r="AG5331" s="2">
        <f t="shared" si="755"/>
        <v>0.95833333333333326</v>
      </c>
      <c r="AH5331" t="s">
        <v>23</v>
      </c>
    </row>
    <row r="5332" spans="1:34" x14ac:dyDescent="0.25">
      <c r="A5332">
        <v>1409782</v>
      </c>
      <c r="B5332" t="s">
        <v>29</v>
      </c>
      <c r="C5332" t="s">
        <v>188</v>
      </c>
      <c r="D5332" t="s">
        <v>31</v>
      </c>
      <c r="E5332">
        <v>53129</v>
      </c>
      <c r="F5332" t="s">
        <v>20</v>
      </c>
      <c r="G5332" t="s">
        <v>32</v>
      </c>
      <c r="H5332">
        <v>5548</v>
      </c>
      <c r="I5332" t="s">
        <v>80</v>
      </c>
      <c r="J5332">
        <f>VLOOKUP(I5332,Key!$A$1:$C$73,2,FALSE)</f>
        <v>43.060250000000003</v>
      </c>
      <c r="K5332">
        <f>VLOOKUP(I5332,Key!$A$1:$C$73,3,FALSE)</f>
        <v>-87.892169999999993</v>
      </c>
      <c r="L5332" t="s">
        <v>61</v>
      </c>
      <c r="M5332">
        <f>VLOOKUP(L5332,Key!$A$1:$C$73,2,FALSE)</f>
        <v>43.060786</v>
      </c>
      <c r="N5332">
        <f>VLOOKUP(L5332,Key!$A$1:$C$73,3,FALSE)</f>
        <v>-87.883825999999999</v>
      </c>
      <c r="O5332">
        <v>4</v>
      </c>
      <c r="P5332">
        <v>0</v>
      </c>
      <c r="Q5332">
        <v>0.6</v>
      </c>
      <c r="R5332">
        <v>0.6</v>
      </c>
      <c r="S5332">
        <v>24</v>
      </c>
      <c r="T5332">
        <f t="shared" si="747"/>
        <v>-1</v>
      </c>
      <c r="U5332" s="1">
        <v>42848</v>
      </c>
      <c r="V5332" s="13">
        <f t="shared" si="748"/>
        <v>42826</v>
      </c>
      <c r="W5332" s="14">
        <f t="shared" si="749"/>
        <v>42848</v>
      </c>
      <c r="X5332" s="1" t="str">
        <f t="shared" si="750"/>
        <v>Sunday</v>
      </c>
      <c r="Y5332" s="2">
        <v>0.98063657407407412</v>
      </c>
      <c r="Z5332" s="2">
        <f t="shared" si="751"/>
        <v>1</v>
      </c>
      <c r="AA5332">
        <f>1</f>
        <v>1</v>
      </c>
      <c r="AB5332" s="1">
        <v>42848</v>
      </c>
      <c r="AC5332" s="13">
        <f t="shared" si="752"/>
        <v>42826</v>
      </c>
      <c r="AD5332" s="14">
        <f t="shared" si="753"/>
        <v>42848</v>
      </c>
      <c r="AE5332" s="1" t="str">
        <f t="shared" si="754"/>
        <v>Sunday</v>
      </c>
      <c r="AF5332" s="2">
        <v>0.9836921296296296</v>
      </c>
      <c r="AG5332" s="2">
        <f t="shared" si="755"/>
        <v>1</v>
      </c>
      <c r="AH5332" t="s">
        <v>23</v>
      </c>
    </row>
    <row r="5333" spans="1:34" x14ac:dyDescent="0.25">
      <c r="A5333">
        <v>1575847</v>
      </c>
      <c r="B5333" t="s">
        <v>29</v>
      </c>
      <c r="C5333" t="s">
        <v>47</v>
      </c>
      <c r="D5333" t="s">
        <v>31</v>
      </c>
      <c r="E5333">
        <v>53211</v>
      </c>
      <c r="F5333" t="s">
        <v>20</v>
      </c>
      <c r="G5333" t="s">
        <v>32</v>
      </c>
      <c r="H5333">
        <v>11097</v>
      </c>
      <c r="I5333" t="s">
        <v>21</v>
      </c>
      <c r="J5333">
        <f>VLOOKUP(I5333,Key!$A$1:$C$73,2,FALSE)</f>
        <v>43.074890000000003</v>
      </c>
      <c r="K5333">
        <f>VLOOKUP(I5333,Key!$A$1:$C$73,3,FALSE)</f>
        <v>-87.882810000000006</v>
      </c>
      <c r="L5333" t="s">
        <v>38</v>
      </c>
      <c r="M5333">
        <f>VLOOKUP(L5333,Key!$A$1:$C$73,2,FALSE)</f>
        <v>43.038649999999997</v>
      </c>
      <c r="N5333">
        <f>VLOOKUP(L5333,Key!$A$1:$C$73,3,FALSE)</f>
        <v>-87.921930000000003</v>
      </c>
      <c r="O5333">
        <v>49</v>
      </c>
      <c r="P5333">
        <v>0</v>
      </c>
      <c r="Q5333">
        <v>7.4</v>
      </c>
      <c r="R5333">
        <v>7</v>
      </c>
      <c r="S5333">
        <v>294</v>
      </c>
      <c r="T5333">
        <f t="shared" si="747"/>
        <v>-1</v>
      </c>
      <c r="U5333" s="1">
        <v>42849</v>
      </c>
      <c r="V5333" s="13">
        <f t="shared" si="748"/>
        <v>42826</v>
      </c>
      <c r="W5333" s="14">
        <f t="shared" si="749"/>
        <v>42849</v>
      </c>
      <c r="X5333" s="1" t="str">
        <f t="shared" si="750"/>
        <v>Monday</v>
      </c>
      <c r="Y5333" s="2">
        <v>0.40069444444444446</v>
      </c>
      <c r="Z5333" s="2">
        <f t="shared" si="751"/>
        <v>0.41666666666666663</v>
      </c>
      <c r="AA5333">
        <f>1</f>
        <v>1</v>
      </c>
      <c r="AB5333" s="1">
        <v>42849</v>
      </c>
      <c r="AC5333" s="13">
        <f t="shared" si="752"/>
        <v>42826</v>
      </c>
      <c r="AD5333" s="14">
        <f t="shared" si="753"/>
        <v>42849</v>
      </c>
      <c r="AE5333" s="1" t="str">
        <f t="shared" si="754"/>
        <v>Monday</v>
      </c>
      <c r="AF5333" s="2">
        <v>0.43540509259259258</v>
      </c>
      <c r="AG5333" s="2">
        <f t="shared" si="755"/>
        <v>0.41666666666666663</v>
      </c>
      <c r="AH5333" t="s">
        <v>23</v>
      </c>
    </row>
    <row r="5334" spans="1:34" x14ac:dyDescent="0.25">
      <c r="A5334">
        <v>1378810</v>
      </c>
      <c r="B5334" t="s">
        <v>29</v>
      </c>
      <c r="C5334" t="s">
        <v>103</v>
      </c>
      <c r="D5334" t="s">
        <v>31</v>
      </c>
      <c r="E5334">
        <v>53211</v>
      </c>
      <c r="F5334" t="s">
        <v>20</v>
      </c>
      <c r="G5334" t="s">
        <v>32</v>
      </c>
      <c r="H5334">
        <v>5453</v>
      </c>
      <c r="I5334" t="s">
        <v>63</v>
      </c>
      <c r="J5334">
        <f>VLOOKUP(I5334,Key!$A$1:$C$73,2,FALSE)</f>
        <v>43.066893999999998</v>
      </c>
      <c r="K5334">
        <f>VLOOKUP(I5334,Key!$A$1:$C$73,3,FALSE)</f>
        <v>-87.877936000000005</v>
      </c>
      <c r="L5334" t="s">
        <v>21</v>
      </c>
      <c r="M5334">
        <f>VLOOKUP(L5334,Key!$A$1:$C$73,2,FALSE)</f>
        <v>43.074890000000003</v>
      </c>
      <c r="N5334">
        <f>VLOOKUP(L5334,Key!$A$1:$C$73,3,FALSE)</f>
        <v>-87.882810000000006</v>
      </c>
      <c r="O5334">
        <v>4</v>
      </c>
      <c r="P5334">
        <v>0</v>
      </c>
      <c r="Q5334">
        <v>0.6</v>
      </c>
      <c r="R5334">
        <v>0.6</v>
      </c>
      <c r="S5334">
        <v>24</v>
      </c>
      <c r="T5334">
        <f t="shared" si="747"/>
        <v>-1</v>
      </c>
      <c r="U5334" s="1">
        <v>42849</v>
      </c>
      <c r="V5334" s="13">
        <f t="shared" si="748"/>
        <v>42826</v>
      </c>
      <c r="W5334" s="14">
        <f t="shared" si="749"/>
        <v>42849</v>
      </c>
      <c r="X5334" s="1" t="str">
        <f t="shared" si="750"/>
        <v>Monday</v>
      </c>
      <c r="Y5334" s="2">
        <v>0.45949074074074076</v>
      </c>
      <c r="Z5334" s="2">
        <f t="shared" si="751"/>
        <v>0.45833333333333331</v>
      </c>
      <c r="AA5334">
        <f>1</f>
        <v>1</v>
      </c>
      <c r="AB5334" s="1">
        <v>42849</v>
      </c>
      <c r="AC5334" s="13">
        <f t="shared" si="752"/>
        <v>42826</v>
      </c>
      <c r="AD5334" s="14">
        <f t="shared" si="753"/>
        <v>42849</v>
      </c>
      <c r="AE5334" s="1" t="str">
        <f t="shared" si="754"/>
        <v>Monday</v>
      </c>
      <c r="AF5334" s="2">
        <v>0.46202546296296299</v>
      </c>
      <c r="AG5334" s="2">
        <f t="shared" si="755"/>
        <v>0.45833333333333331</v>
      </c>
      <c r="AH5334" t="s">
        <v>23</v>
      </c>
    </row>
    <row r="5335" spans="1:34" x14ac:dyDescent="0.25">
      <c r="A5335">
        <v>1509123</v>
      </c>
      <c r="B5335" t="s">
        <v>29</v>
      </c>
      <c r="C5335" t="s">
        <v>47</v>
      </c>
      <c r="D5335" t="s">
        <v>31</v>
      </c>
      <c r="E5335">
        <v>53211</v>
      </c>
      <c r="F5335" t="s">
        <v>20</v>
      </c>
      <c r="G5335" t="s">
        <v>32</v>
      </c>
      <c r="H5335">
        <v>11156</v>
      </c>
      <c r="I5335" t="s">
        <v>75</v>
      </c>
      <c r="J5335">
        <f>VLOOKUP(I5335,Key!$A$1:$C$73,2,FALSE)</f>
        <v>43.060296999999998</v>
      </c>
      <c r="K5335">
        <f>VLOOKUP(I5335,Key!$A$1:$C$73,3,FALSE)</f>
        <v>-87.913150000000002</v>
      </c>
      <c r="L5335" t="s">
        <v>64</v>
      </c>
      <c r="M5335">
        <f>VLOOKUP(L5335,Key!$A$1:$C$73,2,FALSE)</f>
        <v>43.069021999999997</v>
      </c>
      <c r="N5335">
        <f>VLOOKUP(L5335,Key!$A$1:$C$73,3,FALSE)</f>
        <v>-87.887940999999998</v>
      </c>
      <c r="O5335">
        <v>15</v>
      </c>
      <c r="P5335">
        <v>0</v>
      </c>
      <c r="Q5335">
        <v>2.2999999999999998</v>
      </c>
      <c r="R5335">
        <v>2.1</v>
      </c>
      <c r="S5335">
        <v>90</v>
      </c>
      <c r="T5335">
        <f t="shared" si="747"/>
        <v>-1</v>
      </c>
      <c r="U5335" s="1">
        <v>42849</v>
      </c>
      <c r="V5335" s="13">
        <f t="shared" si="748"/>
        <v>42826</v>
      </c>
      <c r="W5335" s="14">
        <f t="shared" si="749"/>
        <v>42849</v>
      </c>
      <c r="X5335" s="1" t="str">
        <f t="shared" si="750"/>
        <v>Monday</v>
      </c>
      <c r="Y5335" s="2">
        <v>0.51704861111111111</v>
      </c>
      <c r="Z5335" s="2">
        <f t="shared" si="751"/>
        <v>0.5</v>
      </c>
      <c r="AA5335">
        <f>1</f>
        <v>1</v>
      </c>
      <c r="AB5335" s="1">
        <v>42849</v>
      </c>
      <c r="AC5335" s="13">
        <f t="shared" si="752"/>
        <v>42826</v>
      </c>
      <c r="AD5335" s="14">
        <f t="shared" si="753"/>
        <v>42849</v>
      </c>
      <c r="AE5335" s="1" t="str">
        <f t="shared" si="754"/>
        <v>Monday</v>
      </c>
      <c r="AF5335" s="2">
        <v>0.52771990740740737</v>
      </c>
      <c r="AG5335" s="2">
        <f t="shared" si="755"/>
        <v>0.54166666666666663</v>
      </c>
      <c r="AH5335" t="s">
        <v>23</v>
      </c>
    </row>
    <row r="5336" spans="1:34" x14ac:dyDescent="0.25">
      <c r="A5336">
        <v>1407702</v>
      </c>
      <c r="B5336" t="s">
        <v>29</v>
      </c>
      <c r="C5336" t="s">
        <v>47</v>
      </c>
      <c r="D5336" t="s">
        <v>31</v>
      </c>
      <c r="E5336">
        <v>53202</v>
      </c>
      <c r="F5336" t="s">
        <v>20</v>
      </c>
      <c r="G5336" t="s">
        <v>32</v>
      </c>
      <c r="H5336">
        <v>346</v>
      </c>
      <c r="I5336" t="s">
        <v>21</v>
      </c>
      <c r="J5336">
        <f>VLOOKUP(I5336,Key!$A$1:$C$73,2,FALSE)</f>
        <v>43.074890000000003</v>
      </c>
      <c r="K5336">
        <f>VLOOKUP(I5336,Key!$A$1:$C$73,3,FALSE)</f>
        <v>-87.882810000000006</v>
      </c>
      <c r="L5336" t="s">
        <v>24</v>
      </c>
      <c r="M5336">
        <f>VLOOKUP(L5336,Key!$A$1:$C$73,2,FALSE)</f>
        <v>43.074655999999997</v>
      </c>
      <c r="N5336">
        <f>VLOOKUP(L5336,Key!$A$1:$C$73,3,FALSE)</f>
        <v>-87.889011999999994</v>
      </c>
      <c r="O5336">
        <v>3</v>
      </c>
      <c r="P5336">
        <v>0</v>
      </c>
      <c r="Q5336">
        <v>0.5</v>
      </c>
      <c r="R5336">
        <v>0.4</v>
      </c>
      <c r="S5336">
        <v>18</v>
      </c>
      <c r="T5336">
        <f t="shared" si="747"/>
        <v>-1</v>
      </c>
      <c r="U5336" s="1">
        <v>42849</v>
      </c>
      <c r="V5336" s="13">
        <f t="shared" si="748"/>
        <v>42826</v>
      </c>
      <c r="W5336" s="14">
        <f t="shared" si="749"/>
        <v>42849</v>
      </c>
      <c r="X5336" s="1" t="str">
        <f t="shared" si="750"/>
        <v>Monday</v>
      </c>
      <c r="Y5336" s="2">
        <v>0.52935185185185185</v>
      </c>
      <c r="Z5336" s="2">
        <f t="shared" si="751"/>
        <v>0.54166666666666663</v>
      </c>
      <c r="AA5336">
        <f>1</f>
        <v>1</v>
      </c>
      <c r="AB5336" s="1">
        <v>42849</v>
      </c>
      <c r="AC5336" s="13">
        <f t="shared" si="752"/>
        <v>42826</v>
      </c>
      <c r="AD5336" s="14">
        <f t="shared" si="753"/>
        <v>42849</v>
      </c>
      <c r="AE5336" s="1" t="str">
        <f t="shared" si="754"/>
        <v>Monday</v>
      </c>
      <c r="AF5336" s="2">
        <v>0.53128472222222223</v>
      </c>
      <c r="AG5336" s="2">
        <f t="shared" si="755"/>
        <v>0.54166666666666663</v>
      </c>
      <c r="AH5336" t="s">
        <v>23</v>
      </c>
    </row>
    <row r="5337" spans="1:34" x14ac:dyDescent="0.25">
      <c r="A5337">
        <v>1328721</v>
      </c>
      <c r="B5337" t="s">
        <v>29</v>
      </c>
      <c r="C5337" t="s">
        <v>47</v>
      </c>
      <c r="D5337" t="s">
        <v>31</v>
      </c>
      <c r="E5337">
        <v>53207</v>
      </c>
      <c r="F5337" t="s">
        <v>20</v>
      </c>
      <c r="G5337" t="s">
        <v>32</v>
      </c>
      <c r="H5337">
        <v>244</v>
      </c>
      <c r="I5337" t="s">
        <v>27</v>
      </c>
      <c r="J5337">
        <f>VLOOKUP(I5337,Key!$A$1:$C$73,2,FALSE)</f>
        <v>43.041646999999998</v>
      </c>
      <c r="K5337">
        <f>VLOOKUP(I5337,Key!$A$1:$C$73,3,FALSE)</f>
        <v>-87.927257999999995</v>
      </c>
      <c r="L5337" t="s">
        <v>83</v>
      </c>
      <c r="M5337">
        <f>VLOOKUP(L5337,Key!$A$1:$C$73,2,FALSE)</f>
        <v>43.026229999999998</v>
      </c>
      <c r="N5337">
        <f>VLOOKUP(L5337,Key!$A$1:$C$73,3,FALSE)</f>
        <v>-87.912809999999993</v>
      </c>
      <c r="O5337">
        <v>9</v>
      </c>
      <c r="P5337">
        <v>0</v>
      </c>
      <c r="Q5337">
        <v>1.4</v>
      </c>
      <c r="R5337">
        <v>1.3</v>
      </c>
      <c r="S5337">
        <v>54</v>
      </c>
      <c r="T5337">
        <f t="shared" si="747"/>
        <v>-1</v>
      </c>
      <c r="U5337" s="1">
        <v>42849</v>
      </c>
      <c r="V5337" s="13">
        <f t="shared" si="748"/>
        <v>42826</v>
      </c>
      <c r="W5337" s="14">
        <f t="shared" si="749"/>
        <v>42849</v>
      </c>
      <c r="X5337" s="1" t="str">
        <f t="shared" si="750"/>
        <v>Monday</v>
      </c>
      <c r="Y5337" s="2">
        <v>0.53068287037037043</v>
      </c>
      <c r="Z5337" s="2">
        <f t="shared" si="751"/>
        <v>0.54166666666666663</v>
      </c>
      <c r="AA5337">
        <f>1</f>
        <v>1</v>
      </c>
      <c r="AB5337" s="1">
        <v>42849</v>
      </c>
      <c r="AC5337" s="13">
        <f t="shared" si="752"/>
        <v>42826</v>
      </c>
      <c r="AD5337" s="14">
        <f t="shared" si="753"/>
        <v>42849</v>
      </c>
      <c r="AE5337" s="1" t="str">
        <f t="shared" si="754"/>
        <v>Monday</v>
      </c>
      <c r="AF5337" s="2">
        <v>0.53716435185185185</v>
      </c>
      <c r="AG5337" s="2">
        <f t="shared" si="755"/>
        <v>0.54166666666666663</v>
      </c>
      <c r="AH5337" t="s">
        <v>23</v>
      </c>
    </row>
    <row r="5338" spans="1:34" x14ac:dyDescent="0.25">
      <c r="A5338">
        <v>1251113</v>
      </c>
      <c r="B5338" t="s">
        <v>29</v>
      </c>
      <c r="C5338" t="s">
        <v>117</v>
      </c>
      <c r="D5338" t="s">
        <v>31</v>
      </c>
      <c r="E5338">
        <v>54956</v>
      </c>
      <c r="F5338" t="s">
        <v>20</v>
      </c>
      <c r="G5338" t="s">
        <v>99</v>
      </c>
      <c r="H5338">
        <v>11072</v>
      </c>
      <c r="I5338" t="s">
        <v>80</v>
      </c>
      <c r="J5338">
        <f>VLOOKUP(I5338,Key!$A$1:$C$73,2,FALSE)</f>
        <v>43.060250000000003</v>
      </c>
      <c r="K5338">
        <f>VLOOKUP(I5338,Key!$A$1:$C$73,3,FALSE)</f>
        <v>-87.892169999999993</v>
      </c>
      <c r="L5338" t="s">
        <v>80</v>
      </c>
      <c r="M5338">
        <f>VLOOKUP(L5338,Key!$A$1:$C$73,2,FALSE)</f>
        <v>43.060250000000003</v>
      </c>
      <c r="N5338">
        <f>VLOOKUP(L5338,Key!$A$1:$C$73,3,FALSE)</f>
        <v>-87.892169999999993</v>
      </c>
      <c r="O5338">
        <v>2</v>
      </c>
      <c r="P5338">
        <v>0</v>
      </c>
      <c r="Q5338">
        <v>0.3</v>
      </c>
      <c r="R5338">
        <v>0.3</v>
      </c>
      <c r="S5338">
        <v>12</v>
      </c>
      <c r="T5338">
        <f t="shared" si="747"/>
        <v>-1</v>
      </c>
      <c r="U5338" s="1">
        <v>42849</v>
      </c>
      <c r="V5338" s="13">
        <f t="shared" si="748"/>
        <v>42826</v>
      </c>
      <c r="W5338" s="14">
        <f t="shared" si="749"/>
        <v>42849</v>
      </c>
      <c r="X5338" s="1" t="str">
        <f t="shared" si="750"/>
        <v>Monday</v>
      </c>
      <c r="Y5338" s="2">
        <v>0.5511342592592593</v>
      </c>
      <c r="Z5338" s="2">
        <f t="shared" si="751"/>
        <v>0.54166666666666663</v>
      </c>
      <c r="AA5338">
        <f>1</f>
        <v>1</v>
      </c>
      <c r="AB5338" s="1">
        <v>42849</v>
      </c>
      <c r="AC5338" s="13">
        <f t="shared" si="752"/>
        <v>42826</v>
      </c>
      <c r="AD5338" s="14">
        <f t="shared" si="753"/>
        <v>42849</v>
      </c>
      <c r="AE5338" s="1" t="str">
        <f t="shared" si="754"/>
        <v>Monday</v>
      </c>
      <c r="AF5338" s="2">
        <v>0.55208333333333337</v>
      </c>
      <c r="AG5338" s="2">
        <f t="shared" si="755"/>
        <v>0.54166666666666663</v>
      </c>
      <c r="AH5338" t="s">
        <v>25</v>
      </c>
    </row>
    <row r="5339" spans="1:34" x14ac:dyDescent="0.25">
      <c r="A5339">
        <v>1321282</v>
      </c>
      <c r="B5339" t="s">
        <v>29</v>
      </c>
      <c r="C5339" t="s">
        <v>47</v>
      </c>
      <c r="D5339" t="s">
        <v>31</v>
      </c>
      <c r="E5339">
        <v>53202</v>
      </c>
      <c r="F5339" t="s">
        <v>20</v>
      </c>
      <c r="G5339" t="s">
        <v>32</v>
      </c>
      <c r="H5339">
        <v>5475</v>
      </c>
      <c r="I5339" t="s">
        <v>89</v>
      </c>
      <c r="J5339">
        <f>VLOOKUP(I5339,Key!$A$1:$C$73,2,FALSE)</f>
        <v>43.060155999999999</v>
      </c>
      <c r="K5339">
        <f>VLOOKUP(I5339,Key!$A$1:$C$73,3,FALSE)</f>
        <v>-87.881258000000003</v>
      </c>
      <c r="L5339" t="s">
        <v>79</v>
      </c>
      <c r="M5339">
        <f>VLOOKUP(L5339,Key!$A$1:$C$73,2,FALSE)</f>
        <v>43.04804</v>
      </c>
      <c r="N5339">
        <f>VLOOKUP(L5339,Key!$A$1:$C$73,3,FALSE)</f>
        <v>-87.896720000000002</v>
      </c>
      <c r="O5339">
        <v>12</v>
      </c>
      <c r="P5339">
        <v>0</v>
      </c>
      <c r="Q5339">
        <v>1.8</v>
      </c>
      <c r="R5339">
        <v>1.7</v>
      </c>
      <c r="S5339">
        <v>72</v>
      </c>
      <c r="T5339">
        <f t="shared" si="747"/>
        <v>-1</v>
      </c>
      <c r="U5339" s="1">
        <v>42849</v>
      </c>
      <c r="V5339" s="13">
        <f t="shared" si="748"/>
        <v>42826</v>
      </c>
      <c r="W5339" s="14">
        <f t="shared" si="749"/>
        <v>42849</v>
      </c>
      <c r="X5339" s="1" t="str">
        <f t="shared" si="750"/>
        <v>Monday</v>
      </c>
      <c r="Y5339" s="2">
        <v>0.66092592592592592</v>
      </c>
      <c r="Z5339" s="2">
        <f t="shared" si="751"/>
        <v>0.66666666666666663</v>
      </c>
      <c r="AA5339">
        <f>1</f>
        <v>1</v>
      </c>
      <c r="AB5339" s="1">
        <v>42849</v>
      </c>
      <c r="AC5339" s="13">
        <f t="shared" si="752"/>
        <v>42826</v>
      </c>
      <c r="AD5339" s="14">
        <f t="shared" si="753"/>
        <v>42849</v>
      </c>
      <c r="AE5339" s="1" t="str">
        <f t="shared" si="754"/>
        <v>Monday</v>
      </c>
      <c r="AF5339" s="2">
        <v>0.66935185185185186</v>
      </c>
      <c r="AG5339" s="2">
        <f t="shared" si="755"/>
        <v>0.66666666666666663</v>
      </c>
      <c r="AH5339" t="s">
        <v>23</v>
      </c>
    </row>
    <row r="5340" spans="1:34" x14ac:dyDescent="0.25">
      <c r="A5340">
        <v>1249556</v>
      </c>
      <c r="B5340" t="s">
        <v>29</v>
      </c>
      <c r="C5340" t="s">
        <v>47</v>
      </c>
      <c r="D5340" t="s">
        <v>31</v>
      </c>
      <c r="E5340">
        <v>53215</v>
      </c>
      <c r="F5340" t="s">
        <v>20</v>
      </c>
      <c r="G5340" t="s">
        <v>99</v>
      </c>
      <c r="H5340">
        <v>11046</v>
      </c>
      <c r="I5340" t="s">
        <v>77</v>
      </c>
      <c r="J5340">
        <f>VLOOKUP(I5340,Key!$A$1:$C$73,2,FALSE)</f>
        <v>43.036900000000003</v>
      </c>
      <c r="K5340">
        <f>VLOOKUP(I5340,Key!$A$1:$C$73,3,FALSE)</f>
        <v>-87.89667</v>
      </c>
      <c r="L5340" t="s">
        <v>77</v>
      </c>
      <c r="M5340">
        <f>VLOOKUP(L5340,Key!$A$1:$C$73,2,FALSE)</f>
        <v>43.036900000000003</v>
      </c>
      <c r="N5340">
        <f>VLOOKUP(L5340,Key!$A$1:$C$73,3,FALSE)</f>
        <v>-87.89667</v>
      </c>
      <c r="O5340">
        <v>38</v>
      </c>
      <c r="P5340">
        <v>0</v>
      </c>
      <c r="Q5340">
        <v>5.7</v>
      </c>
      <c r="R5340">
        <v>5.4</v>
      </c>
      <c r="S5340">
        <v>228</v>
      </c>
      <c r="T5340">
        <f t="shared" si="747"/>
        <v>-1</v>
      </c>
      <c r="U5340" s="1">
        <v>42849</v>
      </c>
      <c r="V5340" s="13">
        <f t="shared" si="748"/>
        <v>42826</v>
      </c>
      <c r="W5340" s="14">
        <f t="shared" si="749"/>
        <v>42849</v>
      </c>
      <c r="X5340" s="1" t="str">
        <f t="shared" si="750"/>
        <v>Monday</v>
      </c>
      <c r="Y5340" s="2">
        <v>0.71511574074074069</v>
      </c>
      <c r="Z5340" s="2">
        <f t="shared" si="751"/>
        <v>0.70833333333333326</v>
      </c>
      <c r="AA5340">
        <f>1</f>
        <v>1</v>
      </c>
      <c r="AB5340" s="1">
        <v>42849</v>
      </c>
      <c r="AC5340" s="13">
        <f t="shared" si="752"/>
        <v>42826</v>
      </c>
      <c r="AD5340" s="14">
        <f t="shared" si="753"/>
        <v>42849</v>
      </c>
      <c r="AE5340" s="1" t="str">
        <f t="shared" si="754"/>
        <v>Monday</v>
      </c>
      <c r="AF5340" s="2">
        <v>0.74099537037037033</v>
      </c>
      <c r="AG5340" s="2">
        <f t="shared" si="755"/>
        <v>0.75</v>
      </c>
      <c r="AH5340" t="s">
        <v>25</v>
      </c>
    </row>
    <row r="5341" spans="1:34" x14ac:dyDescent="0.25">
      <c r="A5341">
        <v>1468696</v>
      </c>
      <c r="B5341" t="s">
        <v>29</v>
      </c>
      <c r="C5341" t="s">
        <v>35</v>
      </c>
      <c r="D5341" t="s">
        <v>31</v>
      </c>
      <c r="E5341">
        <v>53226</v>
      </c>
      <c r="F5341" t="s">
        <v>20</v>
      </c>
      <c r="G5341" t="s">
        <v>32</v>
      </c>
      <c r="H5341">
        <v>263</v>
      </c>
      <c r="I5341" t="s">
        <v>44</v>
      </c>
      <c r="J5341">
        <f>VLOOKUP(I5341,Key!$A$1:$C$73,2,FALSE)</f>
        <v>43.03886</v>
      </c>
      <c r="K5341">
        <f>VLOOKUP(I5341,Key!$A$1:$C$73,3,FALSE)</f>
        <v>-87.902720000000002</v>
      </c>
      <c r="L5341" t="s">
        <v>79</v>
      </c>
      <c r="M5341">
        <f>VLOOKUP(L5341,Key!$A$1:$C$73,2,FALSE)</f>
        <v>43.04804</v>
      </c>
      <c r="N5341">
        <f>VLOOKUP(L5341,Key!$A$1:$C$73,3,FALSE)</f>
        <v>-87.896720000000002</v>
      </c>
      <c r="O5341">
        <v>8</v>
      </c>
      <c r="P5341">
        <v>0</v>
      </c>
      <c r="Q5341">
        <v>1.2</v>
      </c>
      <c r="R5341">
        <v>1.1000000000000001</v>
      </c>
      <c r="S5341">
        <v>48</v>
      </c>
      <c r="T5341">
        <f t="shared" si="747"/>
        <v>-1</v>
      </c>
      <c r="U5341" s="1">
        <v>42849</v>
      </c>
      <c r="V5341" s="13">
        <f t="shared" si="748"/>
        <v>42826</v>
      </c>
      <c r="W5341" s="14">
        <f t="shared" si="749"/>
        <v>42849</v>
      </c>
      <c r="X5341" s="1" t="str">
        <f t="shared" si="750"/>
        <v>Monday</v>
      </c>
      <c r="Y5341" s="2">
        <v>0.73233796296296294</v>
      </c>
      <c r="Z5341" s="2">
        <f t="shared" si="751"/>
        <v>0.75</v>
      </c>
      <c r="AA5341">
        <f>1</f>
        <v>1</v>
      </c>
      <c r="AB5341" s="1">
        <v>42849</v>
      </c>
      <c r="AC5341" s="13">
        <f t="shared" si="752"/>
        <v>42826</v>
      </c>
      <c r="AD5341" s="14">
        <f t="shared" si="753"/>
        <v>42849</v>
      </c>
      <c r="AE5341" s="1" t="str">
        <f t="shared" si="754"/>
        <v>Monday</v>
      </c>
      <c r="AF5341" s="2">
        <v>0.73807870370370365</v>
      </c>
      <c r="AG5341" s="2">
        <f t="shared" si="755"/>
        <v>0.75</v>
      </c>
      <c r="AH5341" t="s">
        <v>23</v>
      </c>
    </row>
    <row r="5342" spans="1:34" x14ac:dyDescent="0.25">
      <c r="A5342">
        <v>1371872</v>
      </c>
      <c r="B5342" t="s">
        <v>29</v>
      </c>
      <c r="C5342" t="s">
        <v>35</v>
      </c>
      <c r="D5342" t="s">
        <v>31</v>
      </c>
      <c r="E5342">
        <v>53222</v>
      </c>
      <c r="F5342" t="s">
        <v>20</v>
      </c>
      <c r="G5342" t="s">
        <v>32</v>
      </c>
      <c r="H5342">
        <v>317</v>
      </c>
      <c r="I5342" t="s">
        <v>80</v>
      </c>
      <c r="J5342">
        <f>VLOOKUP(I5342,Key!$A$1:$C$73,2,FALSE)</f>
        <v>43.060250000000003</v>
      </c>
      <c r="K5342">
        <f>VLOOKUP(I5342,Key!$A$1:$C$73,3,FALSE)</f>
        <v>-87.892169999999993</v>
      </c>
      <c r="L5342" t="s">
        <v>22</v>
      </c>
      <c r="M5342">
        <f>VLOOKUP(L5342,Key!$A$1:$C$73,2,FALSE)</f>
        <v>43.058619999999998</v>
      </c>
      <c r="N5342">
        <f>VLOOKUP(L5342,Key!$A$1:$C$73,3,FALSE)</f>
        <v>-87.885319999999993</v>
      </c>
      <c r="O5342">
        <v>4</v>
      </c>
      <c r="P5342">
        <v>0</v>
      </c>
      <c r="Q5342">
        <v>0.6</v>
      </c>
      <c r="R5342">
        <v>0.6</v>
      </c>
      <c r="S5342">
        <v>24</v>
      </c>
      <c r="T5342">
        <f t="shared" si="747"/>
        <v>-1</v>
      </c>
      <c r="U5342" s="1">
        <v>42849</v>
      </c>
      <c r="V5342" s="13">
        <f t="shared" si="748"/>
        <v>42826</v>
      </c>
      <c r="W5342" s="14">
        <f t="shared" si="749"/>
        <v>42849</v>
      </c>
      <c r="X5342" s="1" t="str">
        <f t="shared" si="750"/>
        <v>Monday</v>
      </c>
      <c r="Y5342" s="2">
        <v>0.73721064814814818</v>
      </c>
      <c r="Z5342" s="2">
        <f t="shared" si="751"/>
        <v>0.75</v>
      </c>
      <c r="AA5342">
        <f>1</f>
        <v>1</v>
      </c>
      <c r="AB5342" s="1">
        <v>42849</v>
      </c>
      <c r="AC5342" s="13">
        <f t="shared" si="752"/>
        <v>42826</v>
      </c>
      <c r="AD5342" s="14">
        <f t="shared" si="753"/>
        <v>42849</v>
      </c>
      <c r="AE5342" s="1" t="str">
        <f t="shared" si="754"/>
        <v>Monday</v>
      </c>
      <c r="AF5342" s="2">
        <v>0.73979166666666663</v>
      </c>
      <c r="AG5342" s="2">
        <f t="shared" si="755"/>
        <v>0.75</v>
      </c>
      <c r="AH5342" t="s">
        <v>23</v>
      </c>
    </row>
    <row r="5343" spans="1:34" x14ac:dyDescent="0.25">
      <c r="A5343">
        <v>1328721</v>
      </c>
      <c r="B5343" t="s">
        <v>29</v>
      </c>
      <c r="C5343" t="s">
        <v>47</v>
      </c>
      <c r="D5343" t="s">
        <v>31</v>
      </c>
      <c r="E5343">
        <v>53207</v>
      </c>
      <c r="F5343" t="s">
        <v>20</v>
      </c>
      <c r="G5343" t="s">
        <v>32</v>
      </c>
      <c r="H5343">
        <v>959</v>
      </c>
      <c r="I5343" t="s">
        <v>83</v>
      </c>
      <c r="J5343">
        <f>VLOOKUP(I5343,Key!$A$1:$C$73,2,FALSE)</f>
        <v>43.026229999999998</v>
      </c>
      <c r="K5343">
        <f>VLOOKUP(I5343,Key!$A$1:$C$73,3,FALSE)</f>
        <v>-87.912809999999993</v>
      </c>
      <c r="L5343" t="s">
        <v>28</v>
      </c>
      <c r="M5343">
        <f>VLOOKUP(L5343,Key!$A$1:$C$73,2,FALSE)</f>
        <v>43.038580000000003</v>
      </c>
      <c r="N5343">
        <f>VLOOKUP(L5343,Key!$A$1:$C$73,3,FALSE)</f>
        <v>-87.90934</v>
      </c>
      <c r="O5343">
        <v>5</v>
      </c>
      <c r="P5343">
        <v>0</v>
      </c>
      <c r="Q5343">
        <v>0.8</v>
      </c>
      <c r="R5343">
        <v>0.7</v>
      </c>
      <c r="S5343">
        <v>30</v>
      </c>
      <c r="T5343">
        <f t="shared" si="747"/>
        <v>-1</v>
      </c>
      <c r="U5343" s="1">
        <v>42849</v>
      </c>
      <c r="V5343" s="13">
        <f t="shared" si="748"/>
        <v>42826</v>
      </c>
      <c r="W5343" s="14">
        <f t="shared" si="749"/>
        <v>42849</v>
      </c>
      <c r="X5343" s="1" t="str">
        <f t="shared" si="750"/>
        <v>Monday</v>
      </c>
      <c r="Y5343" s="2">
        <v>0.82037037037037042</v>
      </c>
      <c r="Z5343" s="2">
        <f t="shared" si="751"/>
        <v>0.83333333333333326</v>
      </c>
      <c r="AA5343">
        <f>1</f>
        <v>1</v>
      </c>
      <c r="AB5343" s="1">
        <v>42849</v>
      </c>
      <c r="AC5343" s="13">
        <f t="shared" si="752"/>
        <v>42826</v>
      </c>
      <c r="AD5343" s="14">
        <f t="shared" si="753"/>
        <v>42849</v>
      </c>
      <c r="AE5343" s="1" t="str">
        <f t="shared" si="754"/>
        <v>Monday</v>
      </c>
      <c r="AF5343" s="2">
        <v>0.82425925925925936</v>
      </c>
      <c r="AG5343" s="2">
        <f t="shared" si="755"/>
        <v>0.83333333333333326</v>
      </c>
      <c r="AH5343" t="s">
        <v>23</v>
      </c>
    </row>
    <row r="5344" spans="1:34" x14ac:dyDescent="0.25">
      <c r="A5344">
        <v>1012659</v>
      </c>
      <c r="B5344" t="s">
        <v>29</v>
      </c>
      <c r="C5344" t="s">
        <v>47</v>
      </c>
      <c r="D5344" t="s">
        <v>31</v>
      </c>
      <c r="E5344">
        <v>53211</v>
      </c>
      <c r="F5344" t="s">
        <v>20</v>
      </c>
      <c r="G5344" t="s">
        <v>32</v>
      </c>
      <c r="H5344">
        <v>199</v>
      </c>
      <c r="I5344" t="s">
        <v>63</v>
      </c>
      <c r="J5344">
        <f>VLOOKUP(I5344,Key!$A$1:$C$73,2,FALSE)</f>
        <v>43.066893999999998</v>
      </c>
      <c r="K5344">
        <f>VLOOKUP(I5344,Key!$A$1:$C$73,3,FALSE)</f>
        <v>-87.877936000000005</v>
      </c>
      <c r="L5344" t="s">
        <v>22</v>
      </c>
      <c r="M5344">
        <f>VLOOKUP(L5344,Key!$A$1:$C$73,2,FALSE)</f>
        <v>43.058619999999998</v>
      </c>
      <c r="N5344">
        <f>VLOOKUP(L5344,Key!$A$1:$C$73,3,FALSE)</f>
        <v>-87.885319999999993</v>
      </c>
      <c r="O5344">
        <v>4</v>
      </c>
      <c r="P5344">
        <v>0</v>
      </c>
      <c r="Q5344">
        <v>0.6</v>
      </c>
      <c r="R5344">
        <v>0.6</v>
      </c>
      <c r="S5344">
        <v>24</v>
      </c>
      <c r="T5344">
        <f t="shared" si="747"/>
        <v>-1</v>
      </c>
      <c r="U5344" s="1">
        <v>42849</v>
      </c>
      <c r="V5344" s="13">
        <f t="shared" si="748"/>
        <v>42826</v>
      </c>
      <c r="W5344" s="14">
        <f t="shared" si="749"/>
        <v>42849</v>
      </c>
      <c r="X5344" s="1" t="str">
        <f t="shared" si="750"/>
        <v>Monday</v>
      </c>
      <c r="Y5344" s="2">
        <v>0.90629629629629627</v>
      </c>
      <c r="Z5344" s="2">
        <f t="shared" si="751"/>
        <v>0.91666666666666663</v>
      </c>
      <c r="AA5344">
        <f>1</f>
        <v>1</v>
      </c>
      <c r="AB5344" s="1">
        <v>42849</v>
      </c>
      <c r="AC5344" s="13">
        <f t="shared" si="752"/>
        <v>42826</v>
      </c>
      <c r="AD5344" s="14">
        <f t="shared" si="753"/>
        <v>42849</v>
      </c>
      <c r="AE5344" s="1" t="str">
        <f t="shared" si="754"/>
        <v>Monday</v>
      </c>
      <c r="AF5344" s="2">
        <v>0.90947916666666673</v>
      </c>
      <c r="AG5344" s="2">
        <f t="shared" si="755"/>
        <v>0.91666666666666663</v>
      </c>
      <c r="AH5344" t="s">
        <v>23</v>
      </c>
    </row>
    <row r="5345" spans="1:34" x14ac:dyDescent="0.25">
      <c r="A5345">
        <v>1357250</v>
      </c>
      <c r="B5345" t="s">
        <v>29</v>
      </c>
      <c r="C5345" t="s">
        <v>47</v>
      </c>
      <c r="D5345" t="s">
        <v>31</v>
      </c>
      <c r="E5345">
        <v>53202</v>
      </c>
      <c r="F5345" t="s">
        <v>20</v>
      </c>
      <c r="G5345" t="s">
        <v>32</v>
      </c>
      <c r="H5345">
        <v>11081</v>
      </c>
      <c r="I5345" t="s">
        <v>78</v>
      </c>
      <c r="J5345">
        <f>VLOOKUP(I5345,Key!$A$1:$C$73,2,FALSE)</f>
        <v>43.048200000000001</v>
      </c>
      <c r="K5345">
        <f>VLOOKUP(I5345,Key!$A$1:$C$73,3,FALSE)</f>
        <v>-87.900859999999994</v>
      </c>
      <c r="L5345" t="s">
        <v>44</v>
      </c>
      <c r="M5345">
        <f>VLOOKUP(L5345,Key!$A$1:$C$73,2,FALSE)</f>
        <v>43.03886</v>
      </c>
      <c r="N5345">
        <f>VLOOKUP(L5345,Key!$A$1:$C$73,3,FALSE)</f>
        <v>-87.902720000000002</v>
      </c>
      <c r="O5345">
        <v>4</v>
      </c>
      <c r="P5345">
        <v>0</v>
      </c>
      <c r="Q5345">
        <v>0.6</v>
      </c>
      <c r="R5345">
        <v>0.6</v>
      </c>
      <c r="S5345">
        <v>24</v>
      </c>
      <c r="T5345">
        <f t="shared" si="747"/>
        <v>-1</v>
      </c>
      <c r="U5345" s="1">
        <v>42850</v>
      </c>
      <c r="V5345" s="13">
        <f t="shared" si="748"/>
        <v>42826</v>
      </c>
      <c r="W5345" s="14">
        <f t="shared" si="749"/>
        <v>42850</v>
      </c>
      <c r="X5345" s="1" t="str">
        <f t="shared" si="750"/>
        <v>Tuesday</v>
      </c>
      <c r="Y5345" s="2">
        <v>0.33265046296296297</v>
      </c>
      <c r="Z5345" s="2">
        <f t="shared" si="751"/>
        <v>0.33333333333333331</v>
      </c>
      <c r="AA5345">
        <f>1</f>
        <v>1</v>
      </c>
      <c r="AB5345" s="1">
        <v>42850</v>
      </c>
      <c r="AC5345" s="13">
        <f t="shared" si="752"/>
        <v>42826</v>
      </c>
      <c r="AD5345" s="14">
        <f t="shared" si="753"/>
        <v>42850</v>
      </c>
      <c r="AE5345" s="1" t="str">
        <f t="shared" si="754"/>
        <v>Tuesday</v>
      </c>
      <c r="AF5345" s="2">
        <v>0.33599537037037036</v>
      </c>
      <c r="AG5345" s="2">
        <f t="shared" si="755"/>
        <v>0.33333333333333331</v>
      </c>
      <c r="AH5345" t="s">
        <v>23</v>
      </c>
    </row>
    <row r="5346" spans="1:34" x14ac:dyDescent="0.25">
      <c r="A5346">
        <v>1571549</v>
      </c>
      <c r="B5346" t="s">
        <v>29</v>
      </c>
      <c r="C5346" t="s">
        <v>47</v>
      </c>
      <c r="D5346" t="s">
        <v>31</v>
      </c>
      <c r="E5346">
        <v>53212</v>
      </c>
      <c r="F5346" t="s">
        <v>20</v>
      </c>
      <c r="G5346" t="s">
        <v>32</v>
      </c>
      <c r="H5346">
        <v>81</v>
      </c>
      <c r="I5346" t="s">
        <v>81</v>
      </c>
      <c r="J5346">
        <f>VLOOKUP(I5346,Key!$A$1:$C$73,2,FALSE)</f>
        <v>43.058010000000003</v>
      </c>
      <c r="K5346">
        <f>VLOOKUP(I5346,Key!$A$1:$C$73,3,FALSE)</f>
        <v>-87.877300000000005</v>
      </c>
      <c r="L5346" t="s">
        <v>77</v>
      </c>
      <c r="M5346">
        <f>VLOOKUP(L5346,Key!$A$1:$C$73,2,FALSE)</f>
        <v>43.036900000000003</v>
      </c>
      <c r="N5346">
        <f>VLOOKUP(L5346,Key!$A$1:$C$73,3,FALSE)</f>
        <v>-87.89667</v>
      </c>
      <c r="O5346">
        <v>37</v>
      </c>
      <c r="P5346">
        <v>0</v>
      </c>
      <c r="Q5346">
        <v>5.6</v>
      </c>
      <c r="R5346">
        <v>5.3</v>
      </c>
      <c r="S5346">
        <v>222</v>
      </c>
      <c r="T5346">
        <f t="shared" si="747"/>
        <v>-1</v>
      </c>
      <c r="U5346" s="1">
        <v>42840</v>
      </c>
      <c r="V5346" s="13">
        <f t="shared" si="748"/>
        <v>42826</v>
      </c>
      <c r="W5346" s="14">
        <f t="shared" si="749"/>
        <v>42840</v>
      </c>
      <c r="X5346" s="1" t="str">
        <f t="shared" si="750"/>
        <v>Saturday</v>
      </c>
      <c r="Y5346" s="2">
        <v>0.74489583333333342</v>
      </c>
      <c r="Z5346" s="2">
        <f t="shared" si="751"/>
        <v>0.75</v>
      </c>
      <c r="AA5346">
        <f>1</f>
        <v>1</v>
      </c>
      <c r="AB5346" s="1">
        <v>42840</v>
      </c>
      <c r="AC5346" s="13">
        <f t="shared" si="752"/>
        <v>42826</v>
      </c>
      <c r="AD5346" s="14">
        <f t="shared" si="753"/>
        <v>42840</v>
      </c>
      <c r="AE5346" s="1" t="str">
        <f t="shared" si="754"/>
        <v>Saturday</v>
      </c>
      <c r="AF5346" s="2">
        <v>0.77035879629629633</v>
      </c>
      <c r="AG5346" s="2">
        <f t="shared" si="755"/>
        <v>0.75</v>
      </c>
      <c r="AH5346" t="s">
        <v>23</v>
      </c>
    </row>
    <row r="5347" spans="1:34" x14ac:dyDescent="0.25">
      <c r="A5347">
        <v>1281830</v>
      </c>
      <c r="B5347" t="s">
        <v>29</v>
      </c>
      <c r="C5347" t="s">
        <v>103</v>
      </c>
      <c r="D5347" t="s">
        <v>31</v>
      </c>
      <c r="E5347">
        <v>53202</v>
      </c>
      <c r="F5347" t="s">
        <v>20</v>
      </c>
      <c r="G5347" t="s">
        <v>32</v>
      </c>
      <c r="H5347">
        <v>5503</v>
      </c>
      <c r="I5347" t="s">
        <v>22</v>
      </c>
      <c r="J5347">
        <f>VLOOKUP(I5347,Key!$A$1:$C$73,2,FALSE)</f>
        <v>43.058619999999998</v>
      </c>
      <c r="K5347">
        <f>VLOOKUP(I5347,Key!$A$1:$C$73,3,FALSE)</f>
        <v>-87.885319999999993</v>
      </c>
      <c r="L5347" t="s">
        <v>39</v>
      </c>
      <c r="M5347">
        <f>VLOOKUP(L5347,Key!$A$1:$C$73,2,FALSE)</f>
        <v>43.031480000000002</v>
      </c>
      <c r="N5347">
        <f>VLOOKUP(L5347,Key!$A$1:$C$73,3,FALSE)</f>
        <v>-87.908169999999998</v>
      </c>
      <c r="O5347">
        <v>24</v>
      </c>
      <c r="P5347">
        <v>0</v>
      </c>
      <c r="Q5347">
        <v>3.6</v>
      </c>
      <c r="R5347">
        <v>3.4</v>
      </c>
      <c r="S5347">
        <v>144</v>
      </c>
      <c r="T5347">
        <f t="shared" si="747"/>
        <v>-1</v>
      </c>
      <c r="U5347" s="1">
        <v>42840</v>
      </c>
      <c r="V5347" s="13">
        <f t="shared" si="748"/>
        <v>42826</v>
      </c>
      <c r="W5347" s="14">
        <f t="shared" si="749"/>
        <v>42840</v>
      </c>
      <c r="X5347" s="1" t="str">
        <f t="shared" si="750"/>
        <v>Saturday</v>
      </c>
      <c r="Y5347" s="2">
        <v>0.85782407407407402</v>
      </c>
      <c r="Z5347" s="2">
        <f t="shared" si="751"/>
        <v>0.875</v>
      </c>
      <c r="AA5347">
        <f>1</f>
        <v>1</v>
      </c>
      <c r="AB5347" s="1">
        <v>42840</v>
      </c>
      <c r="AC5347" s="13">
        <f t="shared" si="752"/>
        <v>42826</v>
      </c>
      <c r="AD5347" s="14">
        <f t="shared" si="753"/>
        <v>42840</v>
      </c>
      <c r="AE5347" s="1" t="str">
        <f t="shared" si="754"/>
        <v>Saturday</v>
      </c>
      <c r="AF5347" s="2">
        <v>0.87482638888888886</v>
      </c>
      <c r="AG5347" s="2">
        <f t="shared" si="755"/>
        <v>0.875</v>
      </c>
      <c r="AH5347" t="s">
        <v>23</v>
      </c>
    </row>
    <row r="5348" spans="1:34" x14ac:dyDescent="0.25">
      <c r="A5348">
        <v>1562086</v>
      </c>
      <c r="B5348" t="s">
        <v>29</v>
      </c>
      <c r="C5348" t="s">
        <v>47</v>
      </c>
      <c r="D5348" t="s">
        <v>31</v>
      </c>
      <c r="E5348">
        <v>53211</v>
      </c>
      <c r="F5348" t="s">
        <v>20</v>
      </c>
      <c r="G5348" t="s">
        <v>32</v>
      </c>
      <c r="H5348">
        <v>139</v>
      </c>
      <c r="I5348" t="s">
        <v>87</v>
      </c>
      <c r="J5348">
        <f>VLOOKUP(I5348,Key!$A$1:$C$73,2,FALSE)</f>
        <v>43.063749000000001</v>
      </c>
      <c r="K5348">
        <f>VLOOKUP(I5348,Key!$A$1:$C$73,3,FALSE)</f>
        <v>-87.887962999999999</v>
      </c>
      <c r="L5348" t="s">
        <v>87</v>
      </c>
      <c r="M5348">
        <f>VLOOKUP(L5348,Key!$A$1:$C$73,2,FALSE)</f>
        <v>43.063749000000001</v>
      </c>
      <c r="N5348">
        <f>VLOOKUP(L5348,Key!$A$1:$C$73,3,FALSE)</f>
        <v>-87.887962999999999</v>
      </c>
      <c r="O5348">
        <v>9</v>
      </c>
      <c r="P5348">
        <v>0</v>
      </c>
      <c r="Q5348">
        <v>1.4</v>
      </c>
      <c r="R5348">
        <v>1.3</v>
      </c>
      <c r="S5348">
        <v>54</v>
      </c>
      <c r="T5348">
        <f t="shared" si="747"/>
        <v>-1</v>
      </c>
      <c r="U5348" s="1">
        <v>42841</v>
      </c>
      <c r="V5348" s="13">
        <f t="shared" si="748"/>
        <v>42826</v>
      </c>
      <c r="W5348" s="14">
        <f t="shared" si="749"/>
        <v>42841</v>
      </c>
      <c r="X5348" s="1" t="str">
        <f t="shared" si="750"/>
        <v>Sunday</v>
      </c>
      <c r="Y5348" s="2">
        <v>0.54959490740740746</v>
      </c>
      <c r="Z5348" s="2">
        <f t="shared" si="751"/>
        <v>0.54166666666666663</v>
      </c>
      <c r="AA5348">
        <f>1</f>
        <v>1</v>
      </c>
      <c r="AB5348" s="1">
        <v>42841</v>
      </c>
      <c r="AC5348" s="13">
        <f t="shared" si="752"/>
        <v>42826</v>
      </c>
      <c r="AD5348" s="14">
        <f t="shared" si="753"/>
        <v>42841</v>
      </c>
      <c r="AE5348" s="1" t="str">
        <f t="shared" si="754"/>
        <v>Sunday</v>
      </c>
      <c r="AF5348" s="2">
        <v>0.55589120370370371</v>
      </c>
      <c r="AG5348" s="2">
        <f t="shared" si="755"/>
        <v>0.54166666666666663</v>
      </c>
      <c r="AH5348" t="s">
        <v>25</v>
      </c>
    </row>
    <row r="5349" spans="1:34" x14ac:dyDescent="0.25">
      <c r="A5349">
        <v>1509123</v>
      </c>
      <c r="B5349" t="s">
        <v>29</v>
      </c>
      <c r="C5349" t="s">
        <v>47</v>
      </c>
      <c r="D5349" t="s">
        <v>31</v>
      </c>
      <c r="E5349">
        <v>53211</v>
      </c>
      <c r="F5349" t="s">
        <v>20</v>
      </c>
      <c r="G5349" t="s">
        <v>32</v>
      </c>
      <c r="H5349">
        <v>5567</v>
      </c>
      <c r="I5349" t="s">
        <v>64</v>
      </c>
      <c r="J5349">
        <f>VLOOKUP(I5349,Key!$A$1:$C$73,2,FALSE)</f>
        <v>43.069021999999997</v>
      </c>
      <c r="K5349">
        <f>VLOOKUP(I5349,Key!$A$1:$C$73,3,FALSE)</f>
        <v>-87.887940999999998</v>
      </c>
      <c r="L5349" t="s">
        <v>77</v>
      </c>
      <c r="M5349">
        <f>VLOOKUP(L5349,Key!$A$1:$C$73,2,FALSE)</f>
        <v>43.036900000000003</v>
      </c>
      <c r="N5349">
        <f>VLOOKUP(L5349,Key!$A$1:$C$73,3,FALSE)</f>
        <v>-87.89667</v>
      </c>
      <c r="O5349">
        <v>35</v>
      </c>
      <c r="P5349">
        <v>0</v>
      </c>
      <c r="Q5349">
        <v>5.3</v>
      </c>
      <c r="R5349">
        <v>5</v>
      </c>
      <c r="S5349">
        <v>210</v>
      </c>
      <c r="T5349">
        <f t="shared" si="747"/>
        <v>-1</v>
      </c>
      <c r="U5349" s="1">
        <v>42841</v>
      </c>
      <c r="V5349" s="13">
        <f t="shared" si="748"/>
        <v>42826</v>
      </c>
      <c r="W5349" s="14">
        <f t="shared" si="749"/>
        <v>42841</v>
      </c>
      <c r="X5349" s="1" t="str">
        <f t="shared" si="750"/>
        <v>Sunday</v>
      </c>
      <c r="Y5349" s="2">
        <v>0.55618055555555557</v>
      </c>
      <c r="Z5349" s="2">
        <f t="shared" si="751"/>
        <v>0.54166666666666663</v>
      </c>
      <c r="AA5349">
        <f>1</f>
        <v>1</v>
      </c>
      <c r="AB5349" s="1">
        <v>42841</v>
      </c>
      <c r="AC5349" s="13">
        <f t="shared" si="752"/>
        <v>42826</v>
      </c>
      <c r="AD5349" s="14">
        <f t="shared" si="753"/>
        <v>42841</v>
      </c>
      <c r="AE5349" s="1" t="str">
        <f t="shared" si="754"/>
        <v>Sunday</v>
      </c>
      <c r="AF5349" s="2">
        <v>0.58032407407407405</v>
      </c>
      <c r="AG5349" s="2">
        <f t="shared" si="755"/>
        <v>0.58333333333333326</v>
      </c>
      <c r="AH5349" t="s">
        <v>23</v>
      </c>
    </row>
    <row r="5350" spans="1:34" x14ac:dyDescent="0.25">
      <c r="A5350">
        <v>1407702</v>
      </c>
      <c r="B5350" t="s">
        <v>29</v>
      </c>
      <c r="C5350" t="s">
        <v>47</v>
      </c>
      <c r="D5350" t="s">
        <v>31</v>
      </c>
      <c r="E5350">
        <v>53202</v>
      </c>
      <c r="F5350" t="s">
        <v>20</v>
      </c>
      <c r="G5350" t="s">
        <v>32</v>
      </c>
      <c r="H5350">
        <v>11156</v>
      </c>
      <c r="I5350" t="s">
        <v>24</v>
      </c>
      <c r="J5350">
        <f>VLOOKUP(I5350,Key!$A$1:$C$73,2,FALSE)</f>
        <v>43.074655999999997</v>
      </c>
      <c r="K5350">
        <f>VLOOKUP(I5350,Key!$A$1:$C$73,3,FALSE)</f>
        <v>-87.889011999999994</v>
      </c>
      <c r="L5350" t="s">
        <v>66</v>
      </c>
      <c r="M5350">
        <f>VLOOKUP(L5350,Key!$A$1:$C$73,2,FALSE)</f>
        <v>43.078530000000001</v>
      </c>
      <c r="N5350">
        <f>VLOOKUP(L5350,Key!$A$1:$C$73,3,FALSE)</f>
        <v>-87.882620000000003</v>
      </c>
      <c r="O5350">
        <v>4</v>
      </c>
      <c r="P5350">
        <v>0</v>
      </c>
      <c r="Q5350">
        <v>0.6</v>
      </c>
      <c r="R5350">
        <v>0.6</v>
      </c>
      <c r="S5350">
        <v>24</v>
      </c>
      <c r="T5350">
        <f t="shared" si="747"/>
        <v>-1</v>
      </c>
      <c r="U5350" s="1">
        <v>42841</v>
      </c>
      <c r="V5350" s="13">
        <f t="shared" si="748"/>
        <v>42826</v>
      </c>
      <c r="W5350" s="14">
        <f t="shared" si="749"/>
        <v>42841</v>
      </c>
      <c r="X5350" s="1" t="str">
        <f t="shared" si="750"/>
        <v>Sunday</v>
      </c>
      <c r="Y5350" s="2">
        <v>0.72541666666666671</v>
      </c>
      <c r="Z5350" s="2">
        <f t="shared" si="751"/>
        <v>0.70833333333333326</v>
      </c>
      <c r="AA5350">
        <f>1</f>
        <v>1</v>
      </c>
      <c r="AB5350" s="1">
        <v>42841</v>
      </c>
      <c r="AC5350" s="13">
        <f t="shared" si="752"/>
        <v>42826</v>
      </c>
      <c r="AD5350" s="14">
        <f t="shared" si="753"/>
        <v>42841</v>
      </c>
      <c r="AE5350" s="1" t="str">
        <f t="shared" si="754"/>
        <v>Sunday</v>
      </c>
      <c r="AF5350" s="2">
        <v>0.7278472222222222</v>
      </c>
      <c r="AG5350" s="2">
        <f t="shared" si="755"/>
        <v>0.70833333333333326</v>
      </c>
      <c r="AH5350" t="s">
        <v>23</v>
      </c>
    </row>
    <row r="5351" spans="1:34" x14ac:dyDescent="0.25">
      <c r="A5351">
        <v>1585224</v>
      </c>
      <c r="B5351" t="s">
        <v>29</v>
      </c>
      <c r="C5351" t="s">
        <v>47</v>
      </c>
      <c r="D5351" t="s">
        <v>31</v>
      </c>
      <c r="E5351">
        <v>53211</v>
      </c>
      <c r="F5351" t="s">
        <v>20</v>
      </c>
      <c r="G5351" t="s">
        <v>32</v>
      </c>
      <c r="H5351">
        <v>5421</v>
      </c>
      <c r="I5351" t="s">
        <v>81</v>
      </c>
      <c r="J5351">
        <f>VLOOKUP(I5351,Key!$A$1:$C$73,2,FALSE)</f>
        <v>43.058010000000003</v>
      </c>
      <c r="K5351">
        <f>VLOOKUP(I5351,Key!$A$1:$C$73,3,FALSE)</f>
        <v>-87.877300000000005</v>
      </c>
      <c r="L5351" t="s">
        <v>64</v>
      </c>
      <c r="M5351">
        <f>VLOOKUP(L5351,Key!$A$1:$C$73,2,FALSE)</f>
        <v>43.069021999999997</v>
      </c>
      <c r="N5351">
        <f>VLOOKUP(L5351,Key!$A$1:$C$73,3,FALSE)</f>
        <v>-87.887940999999998</v>
      </c>
      <c r="O5351">
        <v>20</v>
      </c>
      <c r="P5351">
        <v>0</v>
      </c>
      <c r="Q5351">
        <v>3</v>
      </c>
      <c r="R5351">
        <v>2.9</v>
      </c>
      <c r="S5351">
        <v>120</v>
      </c>
      <c r="T5351">
        <f t="shared" si="747"/>
        <v>-1</v>
      </c>
      <c r="U5351" s="1">
        <v>42841</v>
      </c>
      <c r="V5351" s="13">
        <f t="shared" si="748"/>
        <v>42826</v>
      </c>
      <c r="W5351" s="14">
        <f t="shared" si="749"/>
        <v>42841</v>
      </c>
      <c r="X5351" s="1" t="str">
        <f t="shared" si="750"/>
        <v>Sunday</v>
      </c>
      <c r="Y5351" s="2">
        <v>0.73811342592592588</v>
      </c>
      <c r="Z5351" s="2">
        <f t="shared" si="751"/>
        <v>0.75</v>
      </c>
      <c r="AA5351">
        <f>1</f>
        <v>1</v>
      </c>
      <c r="AB5351" s="1">
        <v>42841</v>
      </c>
      <c r="AC5351" s="13">
        <f t="shared" si="752"/>
        <v>42826</v>
      </c>
      <c r="AD5351" s="14">
        <f t="shared" si="753"/>
        <v>42841</v>
      </c>
      <c r="AE5351" s="1" t="str">
        <f t="shared" si="754"/>
        <v>Sunday</v>
      </c>
      <c r="AF5351" s="2">
        <v>0.75163194444444448</v>
      </c>
      <c r="AG5351" s="2">
        <f t="shared" si="755"/>
        <v>0.75</v>
      </c>
      <c r="AH5351" t="s">
        <v>23</v>
      </c>
    </row>
    <row r="5352" spans="1:34" x14ac:dyDescent="0.25">
      <c r="A5352">
        <v>1358129</v>
      </c>
      <c r="B5352" t="s">
        <v>29</v>
      </c>
      <c r="C5352" t="s">
        <v>47</v>
      </c>
      <c r="D5352" t="s">
        <v>31</v>
      </c>
      <c r="E5352">
        <v>53202</v>
      </c>
      <c r="F5352" t="s">
        <v>20</v>
      </c>
      <c r="G5352" t="s">
        <v>32</v>
      </c>
      <c r="H5352">
        <v>11095</v>
      </c>
      <c r="I5352" t="s">
        <v>22</v>
      </c>
      <c r="J5352">
        <f>VLOOKUP(I5352,Key!$A$1:$C$73,2,FALSE)</f>
        <v>43.058619999999998</v>
      </c>
      <c r="K5352">
        <f>VLOOKUP(I5352,Key!$A$1:$C$73,3,FALSE)</f>
        <v>-87.885319999999993</v>
      </c>
      <c r="L5352" t="s">
        <v>40</v>
      </c>
      <c r="M5352">
        <f>VLOOKUP(L5352,Key!$A$1:$C$73,2,FALSE)</f>
        <v>43.06033</v>
      </c>
      <c r="N5352">
        <f>VLOOKUP(L5352,Key!$A$1:$C$73,3,FALSE)</f>
        <v>-87.89546</v>
      </c>
      <c r="O5352">
        <v>29</v>
      </c>
      <c r="P5352">
        <v>0</v>
      </c>
      <c r="Q5352">
        <v>4.4000000000000004</v>
      </c>
      <c r="R5352">
        <v>4.0999999999999996</v>
      </c>
      <c r="S5352">
        <v>174</v>
      </c>
      <c r="T5352">
        <f t="shared" si="747"/>
        <v>-1</v>
      </c>
      <c r="U5352" s="1">
        <v>42841</v>
      </c>
      <c r="V5352" s="13">
        <f t="shared" si="748"/>
        <v>42826</v>
      </c>
      <c r="W5352" s="14">
        <f t="shared" si="749"/>
        <v>42841</v>
      </c>
      <c r="X5352" s="1" t="str">
        <f t="shared" si="750"/>
        <v>Sunday</v>
      </c>
      <c r="Y5352" s="2">
        <v>0.77569444444444446</v>
      </c>
      <c r="Z5352" s="2">
        <f t="shared" si="751"/>
        <v>0.79166666666666663</v>
      </c>
      <c r="AA5352">
        <f>1</f>
        <v>1</v>
      </c>
      <c r="AB5352" s="1">
        <v>42841</v>
      </c>
      <c r="AC5352" s="13">
        <f t="shared" si="752"/>
        <v>42826</v>
      </c>
      <c r="AD5352" s="14">
        <f t="shared" si="753"/>
        <v>42841</v>
      </c>
      <c r="AE5352" s="1" t="str">
        <f t="shared" si="754"/>
        <v>Sunday</v>
      </c>
      <c r="AF5352" s="2">
        <v>0.79629629629629628</v>
      </c>
      <c r="AG5352" s="2">
        <f t="shared" si="755"/>
        <v>0.79166666666666663</v>
      </c>
      <c r="AH5352" t="s">
        <v>23</v>
      </c>
    </row>
    <row r="5353" spans="1:34" x14ac:dyDescent="0.25">
      <c r="A5353">
        <v>1477939</v>
      </c>
      <c r="B5353" t="s">
        <v>29</v>
      </c>
      <c r="C5353" t="s">
        <v>135</v>
      </c>
      <c r="D5353" t="s">
        <v>31</v>
      </c>
      <c r="E5353">
        <v>53010</v>
      </c>
      <c r="F5353" t="s">
        <v>20</v>
      </c>
      <c r="G5353" t="s">
        <v>32</v>
      </c>
      <c r="H5353">
        <v>5589</v>
      </c>
      <c r="I5353" t="s">
        <v>26</v>
      </c>
      <c r="J5353">
        <f>VLOOKUP(I5353,Key!$A$1:$C$73,2,FALSE)</f>
        <v>43.034619999999997</v>
      </c>
      <c r="K5353">
        <f>VLOOKUP(I5353,Key!$A$1:$C$73,3,FALSE)</f>
        <v>-87.917500000000004</v>
      </c>
      <c r="L5353" t="s">
        <v>22</v>
      </c>
      <c r="M5353">
        <f>VLOOKUP(L5353,Key!$A$1:$C$73,2,FALSE)</f>
        <v>43.058619999999998</v>
      </c>
      <c r="N5353">
        <f>VLOOKUP(L5353,Key!$A$1:$C$73,3,FALSE)</f>
        <v>-87.885319999999993</v>
      </c>
      <c r="O5353">
        <v>24</v>
      </c>
      <c r="P5353">
        <v>0</v>
      </c>
      <c r="Q5353">
        <v>3.6</v>
      </c>
      <c r="R5353">
        <v>3.4</v>
      </c>
      <c r="S5353">
        <v>144</v>
      </c>
      <c r="T5353">
        <f t="shared" si="747"/>
        <v>-1</v>
      </c>
      <c r="U5353" s="1">
        <v>42842</v>
      </c>
      <c r="V5353" s="13">
        <f t="shared" si="748"/>
        <v>42826</v>
      </c>
      <c r="W5353" s="14">
        <f t="shared" si="749"/>
        <v>42842</v>
      </c>
      <c r="X5353" s="1" t="str">
        <f t="shared" si="750"/>
        <v>Monday</v>
      </c>
      <c r="Y5353" s="2">
        <v>0.26032407407407404</v>
      </c>
      <c r="Z5353" s="2">
        <f t="shared" si="751"/>
        <v>0.25</v>
      </c>
      <c r="AA5353">
        <f>1</f>
        <v>1</v>
      </c>
      <c r="AB5353" s="1">
        <v>42842</v>
      </c>
      <c r="AC5353" s="13">
        <f t="shared" si="752"/>
        <v>42826</v>
      </c>
      <c r="AD5353" s="14">
        <f t="shared" si="753"/>
        <v>42842</v>
      </c>
      <c r="AE5353" s="1" t="str">
        <f t="shared" si="754"/>
        <v>Monday</v>
      </c>
      <c r="AF5353" s="2">
        <v>0.27649305555555553</v>
      </c>
      <c r="AG5353" s="2">
        <f t="shared" si="755"/>
        <v>0.29166666666666663</v>
      </c>
      <c r="AH5353" t="s">
        <v>23</v>
      </c>
    </row>
    <row r="5354" spans="1:34" x14ac:dyDescent="0.25">
      <c r="A5354">
        <v>1518070</v>
      </c>
      <c r="B5354" t="s">
        <v>29</v>
      </c>
      <c r="C5354" t="s">
        <v>47</v>
      </c>
      <c r="D5354" t="s">
        <v>31</v>
      </c>
      <c r="E5354">
        <v>53211</v>
      </c>
      <c r="F5354" t="s">
        <v>20</v>
      </c>
      <c r="G5354" t="s">
        <v>50</v>
      </c>
      <c r="H5354">
        <v>11074</v>
      </c>
      <c r="I5354" t="s">
        <v>64</v>
      </c>
      <c r="J5354">
        <f>VLOOKUP(I5354,Key!$A$1:$C$73,2,FALSE)</f>
        <v>43.069021999999997</v>
      </c>
      <c r="K5354">
        <f>VLOOKUP(I5354,Key!$A$1:$C$73,3,FALSE)</f>
        <v>-87.887940999999998</v>
      </c>
      <c r="L5354" t="s">
        <v>86</v>
      </c>
      <c r="M5354">
        <f>VLOOKUP(L5354,Key!$A$1:$C$73,2,FALSE)</f>
        <v>43.052549999999997</v>
      </c>
      <c r="N5354">
        <f>VLOOKUP(L5354,Key!$A$1:$C$73,3,FALSE)</f>
        <v>-87.909329999999997</v>
      </c>
      <c r="O5354">
        <v>10</v>
      </c>
      <c r="P5354">
        <v>0</v>
      </c>
      <c r="Q5354">
        <v>1.5</v>
      </c>
      <c r="R5354">
        <v>1.4</v>
      </c>
      <c r="S5354">
        <v>60</v>
      </c>
      <c r="T5354">
        <f t="shared" si="747"/>
        <v>-1</v>
      </c>
      <c r="U5354" s="1">
        <v>42842</v>
      </c>
      <c r="V5354" s="13">
        <f t="shared" si="748"/>
        <v>42826</v>
      </c>
      <c r="W5354" s="14">
        <f t="shared" si="749"/>
        <v>42842</v>
      </c>
      <c r="X5354" s="1" t="str">
        <f t="shared" si="750"/>
        <v>Monday</v>
      </c>
      <c r="Y5354" s="2">
        <v>0.35269675925925931</v>
      </c>
      <c r="Z5354" s="2">
        <f t="shared" si="751"/>
        <v>0.33333333333333331</v>
      </c>
      <c r="AA5354">
        <f>1</f>
        <v>1</v>
      </c>
      <c r="AB5354" s="1">
        <v>42842</v>
      </c>
      <c r="AC5354" s="13">
        <f t="shared" si="752"/>
        <v>42826</v>
      </c>
      <c r="AD5354" s="14">
        <f t="shared" si="753"/>
        <v>42842</v>
      </c>
      <c r="AE5354" s="1" t="str">
        <f t="shared" si="754"/>
        <v>Monday</v>
      </c>
      <c r="AF5354" s="2">
        <v>0.35905092592592597</v>
      </c>
      <c r="AG5354" s="2">
        <f t="shared" si="755"/>
        <v>0.375</v>
      </c>
      <c r="AH5354" t="s">
        <v>23</v>
      </c>
    </row>
    <row r="5355" spans="1:34" x14ac:dyDescent="0.25">
      <c r="A5355">
        <v>1378672</v>
      </c>
      <c r="B5355" t="s">
        <v>29</v>
      </c>
      <c r="C5355" t="s">
        <v>47</v>
      </c>
      <c r="D5355" t="s">
        <v>31</v>
      </c>
      <c r="E5355">
        <v>53207</v>
      </c>
      <c r="F5355" t="s">
        <v>20</v>
      </c>
      <c r="G5355" t="s">
        <v>32</v>
      </c>
      <c r="H5355">
        <v>9</v>
      </c>
      <c r="I5355" t="s">
        <v>94</v>
      </c>
      <c r="J5355">
        <f>VLOOKUP(I5355,Key!$A$1:$C$73,2,FALSE)</f>
        <v>43.020020000000002</v>
      </c>
      <c r="K5355">
        <f>VLOOKUP(I5355,Key!$A$1:$C$73,3,FALSE)</f>
        <v>-87.912540000000007</v>
      </c>
      <c r="L5355" t="s">
        <v>56</v>
      </c>
      <c r="M5355">
        <f>VLOOKUP(L5355,Key!$A$1:$C$73,2,FALSE)</f>
        <v>43.004728999999998</v>
      </c>
      <c r="N5355">
        <f>VLOOKUP(L5355,Key!$A$1:$C$73,3,FALSE)</f>
        <v>-87.905463999999995</v>
      </c>
      <c r="O5355">
        <v>8</v>
      </c>
      <c r="P5355">
        <v>0</v>
      </c>
      <c r="Q5355">
        <v>1.2</v>
      </c>
      <c r="R5355">
        <v>1.1000000000000001</v>
      </c>
      <c r="S5355">
        <v>48</v>
      </c>
      <c r="T5355">
        <f t="shared" si="747"/>
        <v>-1</v>
      </c>
      <c r="U5355" s="1">
        <v>42842</v>
      </c>
      <c r="V5355" s="13">
        <f t="shared" si="748"/>
        <v>42826</v>
      </c>
      <c r="W5355" s="14">
        <f t="shared" si="749"/>
        <v>42842</v>
      </c>
      <c r="X5355" s="1" t="str">
        <f t="shared" si="750"/>
        <v>Monday</v>
      </c>
      <c r="Y5355" s="2">
        <v>0.47043981481481478</v>
      </c>
      <c r="Z5355" s="2">
        <f t="shared" si="751"/>
        <v>0.45833333333333331</v>
      </c>
      <c r="AA5355">
        <f>1</f>
        <v>1</v>
      </c>
      <c r="AB5355" s="1">
        <v>42842</v>
      </c>
      <c r="AC5355" s="13">
        <f t="shared" si="752"/>
        <v>42826</v>
      </c>
      <c r="AD5355" s="14">
        <f t="shared" si="753"/>
        <v>42842</v>
      </c>
      <c r="AE5355" s="1" t="str">
        <f t="shared" si="754"/>
        <v>Monday</v>
      </c>
      <c r="AF5355" s="2">
        <v>0.47625000000000001</v>
      </c>
      <c r="AG5355" s="2">
        <f t="shared" si="755"/>
        <v>0.45833333333333331</v>
      </c>
      <c r="AH5355" t="s">
        <v>23</v>
      </c>
    </row>
    <row r="5356" spans="1:34" x14ac:dyDescent="0.25">
      <c r="A5356">
        <v>1585946</v>
      </c>
      <c r="B5356" t="s">
        <v>29</v>
      </c>
      <c r="C5356" t="s">
        <v>30</v>
      </c>
      <c r="D5356" t="s">
        <v>31</v>
      </c>
      <c r="E5356">
        <v>53220</v>
      </c>
      <c r="F5356" t="s">
        <v>20</v>
      </c>
      <c r="G5356" t="s">
        <v>97</v>
      </c>
      <c r="H5356">
        <v>76</v>
      </c>
      <c r="I5356" t="s">
        <v>39</v>
      </c>
      <c r="J5356">
        <f>VLOOKUP(I5356,Key!$A$1:$C$73,2,FALSE)</f>
        <v>43.031480000000002</v>
      </c>
      <c r="K5356">
        <f>VLOOKUP(I5356,Key!$A$1:$C$73,3,FALSE)</f>
        <v>-87.908169999999998</v>
      </c>
      <c r="L5356" t="s">
        <v>39</v>
      </c>
      <c r="M5356">
        <f>VLOOKUP(L5356,Key!$A$1:$C$73,2,FALSE)</f>
        <v>43.031480000000002</v>
      </c>
      <c r="N5356">
        <f>VLOOKUP(L5356,Key!$A$1:$C$73,3,FALSE)</f>
        <v>-87.908169999999998</v>
      </c>
      <c r="O5356">
        <v>23</v>
      </c>
      <c r="P5356">
        <v>2</v>
      </c>
      <c r="Q5356">
        <v>3.5</v>
      </c>
      <c r="R5356">
        <v>3.3</v>
      </c>
      <c r="S5356">
        <v>138</v>
      </c>
      <c r="T5356">
        <f t="shared" si="747"/>
        <v>-1</v>
      </c>
      <c r="U5356" s="1">
        <v>42842</v>
      </c>
      <c r="V5356" s="13">
        <f t="shared" si="748"/>
        <v>42826</v>
      </c>
      <c r="W5356" s="14">
        <f t="shared" si="749"/>
        <v>42842</v>
      </c>
      <c r="X5356" s="1" t="str">
        <f t="shared" si="750"/>
        <v>Monday</v>
      </c>
      <c r="Y5356" s="2">
        <v>0.48618055555555556</v>
      </c>
      <c r="Z5356" s="2">
        <f t="shared" si="751"/>
        <v>0.5</v>
      </c>
      <c r="AA5356">
        <f>1</f>
        <v>1</v>
      </c>
      <c r="AB5356" s="1">
        <v>42842</v>
      </c>
      <c r="AC5356" s="13">
        <f t="shared" si="752"/>
        <v>42826</v>
      </c>
      <c r="AD5356" s="14">
        <f t="shared" si="753"/>
        <v>42842</v>
      </c>
      <c r="AE5356" s="1" t="str">
        <f t="shared" si="754"/>
        <v>Monday</v>
      </c>
      <c r="AF5356" s="2">
        <v>0.50233796296296296</v>
      </c>
      <c r="AG5356" s="2">
        <f t="shared" si="755"/>
        <v>0.5</v>
      </c>
      <c r="AH5356" t="s">
        <v>25</v>
      </c>
    </row>
    <row r="5357" spans="1:34" x14ac:dyDescent="0.25">
      <c r="A5357">
        <v>1466945</v>
      </c>
      <c r="B5357" t="s">
        <v>29</v>
      </c>
      <c r="C5357" t="s">
        <v>47</v>
      </c>
      <c r="D5357" t="s">
        <v>31</v>
      </c>
      <c r="E5357">
        <v>53211</v>
      </c>
      <c r="F5357" t="s">
        <v>20</v>
      </c>
      <c r="G5357" t="s">
        <v>32</v>
      </c>
      <c r="H5357">
        <v>5442</v>
      </c>
      <c r="I5357" t="s">
        <v>81</v>
      </c>
      <c r="J5357">
        <f>VLOOKUP(I5357,Key!$A$1:$C$73,2,FALSE)</f>
        <v>43.058010000000003</v>
      </c>
      <c r="K5357">
        <f>VLOOKUP(I5357,Key!$A$1:$C$73,3,FALSE)</f>
        <v>-87.877300000000005</v>
      </c>
      <c r="L5357" t="s">
        <v>81</v>
      </c>
      <c r="M5357">
        <f>VLOOKUP(L5357,Key!$A$1:$C$73,2,FALSE)</f>
        <v>43.058010000000003</v>
      </c>
      <c r="N5357">
        <f>VLOOKUP(L5357,Key!$A$1:$C$73,3,FALSE)</f>
        <v>-87.877300000000005</v>
      </c>
      <c r="O5357">
        <v>17</v>
      </c>
      <c r="P5357">
        <v>0</v>
      </c>
      <c r="Q5357">
        <v>2.6</v>
      </c>
      <c r="R5357">
        <v>2.4</v>
      </c>
      <c r="S5357">
        <v>102</v>
      </c>
      <c r="T5357">
        <f t="shared" si="747"/>
        <v>-1</v>
      </c>
      <c r="U5357" s="1">
        <v>42842</v>
      </c>
      <c r="V5357" s="13">
        <f t="shared" si="748"/>
        <v>42826</v>
      </c>
      <c r="W5357" s="14">
        <f t="shared" si="749"/>
        <v>42842</v>
      </c>
      <c r="X5357" s="1" t="str">
        <f t="shared" si="750"/>
        <v>Monday</v>
      </c>
      <c r="Y5357" s="2">
        <v>0.5037152777777778</v>
      </c>
      <c r="Z5357" s="2">
        <f t="shared" si="751"/>
        <v>0.5</v>
      </c>
      <c r="AA5357">
        <f>1</f>
        <v>1</v>
      </c>
      <c r="AB5357" s="1">
        <v>42842</v>
      </c>
      <c r="AC5357" s="13">
        <f t="shared" si="752"/>
        <v>42826</v>
      </c>
      <c r="AD5357" s="14">
        <f t="shared" si="753"/>
        <v>42842</v>
      </c>
      <c r="AE5357" s="1" t="str">
        <f t="shared" si="754"/>
        <v>Monday</v>
      </c>
      <c r="AF5357" s="2">
        <v>0.51528935185185187</v>
      </c>
      <c r="AG5357" s="2">
        <f t="shared" si="755"/>
        <v>0.5</v>
      </c>
      <c r="AH5357" t="s">
        <v>25</v>
      </c>
    </row>
    <row r="5358" spans="1:34" x14ac:dyDescent="0.25">
      <c r="A5358">
        <v>1371872</v>
      </c>
      <c r="B5358" t="s">
        <v>29</v>
      </c>
      <c r="C5358" t="s">
        <v>35</v>
      </c>
      <c r="D5358" t="s">
        <v>31</v>
      </c>
      <c r="E5358">
        <v>53222</v>
      </c>
      <c r="F5358" t="s">
        <v>20</v>
      </c>
      <c r="G5358" t="s">
        <v>32</v>
      </c>
      <c r="H5358">
        <v>143</v>
      </c>
      <c r="I5358" t="s">
        <v>21</v>
      </c>
      <c r="J5358">
        <f>VLOOKUP(I5358,Key!$A$1:$C$73,2,FALSE)</f>
        <v>43.074890000000003</v>
      </c>
      <c r="K5358">
        <f>VLOOKUP(I5358,Key!$A$1:$C$73,3,FALSE)</f>
        <v>-87.882810000000006</v>
      </c>
      <c r="L5358" t="s">
        <v>80</v>
      </c>
      <c r="M5358">
        <f>VLOOKUP(L5358,Key!$A$1:$C$73,2,FALSE)</f>
        <v>43.060250000000003</v>
      </c>
      <c r="N5358">
        <f>VLOOKUP(L5358,Key!$A$1:$C$73,3,FALSE)</f>
        <v>-87.892169999999993</v>
      </c>
      <c r="O5358">
        <v>11</v>
      </c>
      <c r="P5358">
        <v>0</v>
      </c>
      <c r="Q5358">
        <v>1.7</v>
      </c>
      <c r="R5358">
        <v>1.6</v>
      </c>
      <c r="S5358">
        <v>66</v>
      </c>
      <c r="T5358">
        <f t="shared" si="747"/>
        <v>-1</v>
      </c>
      <c r="U5358" s="1">
        <v>42842</v>
      </c>
      <c r="V5358" s="13">
        <f t="shared" si="748"/>
        <v>42826</v>
      </c>
      <c r="W5358" s="14">
        <f t="shared" si="749"/>
        <v>42842</v>
      </c>
      <c r="X5358" s="1" t="str">
        <f t="shared" si="750"/>
        <v>Monday</v>
      </c>
      <c r="Y5358" s="2">
        <v>0.58319444444444446</v>
      </c>
      <c r="Z5358" s="2">
        <f t="shared" si="751"/>
        <v>0.58333333333333326</v>
      </c>
      <c r="AA5358">
        <f>1</f>
        <v>1</v>
      </c>
      <c r="AB5358" s="1">
        <v>42842</v>
      </c>
      <c r="AC5358" s="13">
        <f t="shared" si="752"/>
        <v>42826</v>
      </c>
      <c r="AD5358" s="14">
        <f t="shared" si="753"/>
        <v>42842</v>
      </c>
      <c r="AE5358" s="1" t="str">
        <f t="shared" si="754"/>
        <v>Monday</v>
      </c>
      <c r="AF5358" s="2">
        <v>0.59052083333333327</v>
      </c>
      <c r="AG5358" s="2">
        <f t="shared" si="755"/>
        <v>0.58333333333333326</v>
      </c>
      <c r="AH5358" t="s">
        <v>23</v>
      </c>
    </row>
    <row r="5359" spans="1:34" x14ac:dyDescent="0.25">
      <c r="A5359">
        <v>1583453</v>
      </c>
      <c r="B5359" t="s">
        <v>29</v>
      </c>
      <c r="C5359" t="s">
        <v>189</v>
      </c>
      <c r="D5359" t="s">
        <v>31</v>
      </c>
      <c r="E5359">
        <v>53132</v>
      </c>
      <c r="F5359" t="s">
        <v>20</v>
      </c>
      <c r="G5359" t="s">
        <v>32</v>
      </c>
      <c r="H5359">
        <v>11089</v>
      </c>
      <c r="I5359" t="s">
        <v>77</v>
      </c>
      <c r="J5359">
        <f>VLOOKUP(I5359,Key!$A$1:$C$73,2,FALSE)</f>
        <v>43.036900000000003</v>
      </c>
      <c r="K5359">
        <f>VLOOKUP(I5359,Key!$A$1:$C$73,3,FALSE)</f>
        <v>-87.89667</v>
      </c>
      <c r="L5359" t="s">
        <v>77</v>
      </c>
      <c r="M5359">
        <f>VLOOKUP(L5359,Key!$A$1:$C$73,2,FALSE)</f>
        <v>43.036900000000003</v>
      </c>
      <c r="N5359">
        <f>VLOOKUP(L5359,Key!$A$1:$C$73,3,FALSE)</f>
        <v>-87.89667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f t="shared" si="747"/>
        <v>-1</v>
      </c>
      <c r="U5359" s="1">
        <v>42842</v>
      </c>
      <c r="V5359" s="13">
        <f t="shared" si="748"/>
        <v>42826</v>
      </c>
      <c r="W5359" s="14">
        <f t="shared" si="749"/>
        <v>42842</v>
      </c>
      <c r="X5359" s="1" t="str">
        <f t="shared" si="750"/>
        <v>Monday</v>
      </c>
      <c r="Y5359" s="2">
        <v>0.58570601851851845</v>
      </c>
      <c r="Z5359" s="2">
        <f t="shared" si="751"/>
        <v>0.58333333333333326</v>
      </c>
      <c r="AA5359">
        <f>1</f>
        <v>1</v>
      </c>
      <c r="AB5359" s="1">
        <v>42842</v>
      </c>
      <c r="AC5359" s="13">
        <f t="shared" si="752"/>
        <v>42826</v>
      </c>
      <c r="AD5359" s="14">
        <f t="shared" si="753"/>
        <v>42842</v>
      </c>
      <c r="AE5359" s="1" t="str">
        <f t="shared" si="754"/>
        <v>Monday</v>
      </c>
      <c r="AF5359" s="2">
        <v>0.58603009259259264</v>
      </c>
      <c r="AG5359" s="2">
        <f t="shared" si="755"/>
        <v>0.58333333333333326</v>
      </c>
      <c r="AH5359" t="s">
        <v>25</v>
      </c>
    </row>
    <row r="5360" spans="1:34" x14ac:dyDescent="0.25">
      <c r="A5360">
        <v>1583453</v>
      </c>
      <c r="B5360" t="s">
        <v>29</v>
      </c>
      <c r="C5360" t="s">
        <v>189</v>
      </c>
      <c r="D5360" t="s">
        <v>31</v>
      </c>
      <c r="E5360">
        <v>53132</v>
      </c>
      <c r="F5360" t="s">
        <v>20</v>
      </c>
      <c r="G5360" t="s">
        <v>32</v>
      </c>
      <c r="H5360">
        <v>37</v>
      </c>
      <c r="I5360" t="s">
        <v>77</v>
      </c>
      <c r="J5360">
        <f>VLOOKUP(I5360,Key!$A$1:$C$73,2,FALSE)</f>
        <v>43.036900000000003</v>
      </c>
      <c r="K5360">
        <f>VLOOKUP(I5360,Key!$A$1:$C$73,3,FALSE)</f>
        <v>-87.89667</v>
      </c>
      <c r="L5360" t="s">
        <v>77</v>
      </c>
      <c r="M5360">
        <f>VLOOKUP(L5360,Key!$A$1:$C$73,2,FALSE)</f>
        <v>43.036900000000003</v>
      </c>
      <c r="N5360">
        <f>VLOOKUP(L5360,Key!$A$1:$C$73,3,FALSE)</f>
        <v>-87.89667</v>
      </c>
      <c r="O5360">
        <v>5</v>
      </c>
      <c r="P5360">
        <v>0</v>
      </c>
      <c r="Q5360">
        <v>0.8</v>
      </c>
      <c r="R5360">
        <v>0.7</v>
      </c>
      <c r="S5360">
        <v>30</v>
      </c>
      <c r="T5360">
        <f t="shared" si="747"/>
        <v>-1</v>
      </c>
      <c r="U5360" s="1">
        <v>42842</v>
      </c>
      <c r="V5360" s="13">
        <f t="shared" si="748"/>
        <v>42826</v>
      </c>
      <c r="W5360" s="14">
        <f t="shared" si="749"/>
        <v>42842</v>
      </c>
      <c r="X5360" s="1" t="str">
        <f t="shared" si="750"/>
        <v>Monday</v>
      </c>
      <c r="Y5360" s="2">
        <v>0.58673611111111112</v>
      </c>
      <c r="Z5360" s="2">
        <f t="shared" si="751"/>
        <v>0.58333333333333326</v>
      </c>
      <c r="AA5360">
        <f>1</f>
        <v>1</v>
      </c>
      <c r="AB5360" s="1">
        <v>42842</v>
      </c>
      <c r="AC5360" s="13">
        <f t="shared" si="752"/>
        <v>42826</v>
      </c>
      <c r="AD5360" s="14">
        <f t="shared" si="753"/>
        <v>42842</v>
      </c>
      <c r="AE5360" s="1" t="str">
        <f t="shared" si="754"/>
        <v>Monday</v>
      </c>
      <c r="AF5360" s="2">
        <v>0.58975694444444449</v>
      </c>
      <c r="AG5360" s="2">
        <f t="shared" si="755"/>
        <v>0.58333333333333326</v>
      </c>
      <c r="AH5360" t="s">
        <v>25</v>
      </c>
    </row>
    <row r="5361" spans="1:34" x14ac:dyDescent="0.25">
      <c r="A5361">
        <v>1255308</v>
      </c>
      <c r="B5361" t="s">
        <v>29</v>
      </c>
      <c r="C5361" t="s">
        <v>47</v>
      </c>
      <c r="D5361" t="s">
        <v>31</v>
      </c>
      <c r="E5361">
        <v>53211</v>
      </c>
      <c r="F5361" t="s">
        <v>20</v>
      </c>
      <c r="G5361" t="s">
        <v>50</v>
      </c>
      <c r="H5361">
        <v>48</v>
      </c>
      <c r="I5361" t="s">
        <v>63</v>
      </c>
      <c r="J5361">
        <f>VLOOKUP(I5361,Key!$A$1:$C$73,2,FALSE)</f>
        <v>43.066893999999998</v>
      </c>
      <c r="K5361">
        <f>VLOOKUP(I5361,Key!$A$1:$C$73,3,FALSE)</f>
        <v>-87.877936000000005</v>
      </c>
      <c r="L5361" t="s">
        <v>61</v>
      </c>
      <c r="M5361">
        <f>VLOOKUP(L5361,Key!$A$1:$C$73,2,FALSE)</f>
        <v>43.060786</v>
      </c>
      <c r="N5361">
        <f>VLOOKUP(L5361,Key!$A$1:$C$73,3,FALSE)</f>
        <v>-87.883825999999999</v>
      </c>
      <c r="O5361">
        <v>9</v>
      </c>
      <c r="P5361">
        <v>0</v>
      </c>
      <c r="Q5361">
        <v>1.4</v>
      </c>
      <c r="R5361">
        <v>1.3</v>
      </c>
      <c r="S5361">
        <v>54</v>
      </c>
      <c r="T5361">
        <f t="shared" si="747"/>
        <v>-1</v>
      </c>
      <c r="U5361" s="1">
        <v>42842</v>
      </c>
      <c r="V5361" s="13">
        <f t="shared" si="748"/>
        <v>42826</v>
      </c>
      <c r="W5361" s="14">
        <f t="shared" si="749"/>
        <v>42842</v>
      </c>
      <c r="X5361" s="1" t="str">
        <f t="shared" si="750"/>
        <v>Monday</v>
      </c>
      <c r="Y5361" s="2">
        <v>0.61849537037037039</v>
      </c>
      <c r="Z5361" s="2">
        <f t="shared" si="751"/>
        <v>0.625</v>
      </c>
      <c r="AA5361">
        <f>1</f>
        <v>1</v>
      </c>
      <c r="AB5361" s="1">
        <v>42842</v>
      </c>
      <c r="AC5361" s="13">
        <f t="shared" si="752"/>
        <v>42826</v>
      </c>
      <c r="AD5361" s="14">
        <f t="shared" si="753"/>
        <v>42842</v>
      </c>
      <c r="AE5361" s="1" t="str">
        <f t="shared" si="754"/>
        <v>Monday</v>
      </c>
      <c r="AF5361" s="2">
        <v>0.62476851851851845</v>
      </c>
      <c r="AG5361" s="2">
        <f t="shared" si="755"/>
        <v>0.625</v>
      </c>
      <c r="AH5361" t="s">
        <v>23</v>
      </c>
    </row>
    <row r="5362" spans="1:34" x14ac:dyDescent="0.25">
      <c r="A5362">
        <v>1378810</v>
      </c>
      <c r="B5362" t="s">
        <v>29</v>
      </c>
      <c r="C5362" t="s">
        <v>103</v>
      </c>
      <c r="D5362" t="s">
        <v>31</v>
      </c>
      <c r="E5362">
        <v>53211</v>
      </c>
      <c r="F5362" t="s">
        <v>20</v>
      </c>
      <c r="G5362" t="s">
        <v>32</v>
      </c>
      <c r="H5362">
        <v>5545</v>
      </c>
      <c r="I5362" t="s">
        <v>21</v>
      </c>
      <c r="J5362">
        <f>VLOOKUP(I5362,Key!$A$1:$C$73,2,FALSE)</f>
        <v>43.074890000000003</v>
      </c>
      <c r="K5362">
        <f>VLOOKUP(I5362,Key!$A$1:$C$73,3,FALSE)</f>
        <v>-87.882810000000006</v>
      </c>
      <c r="L5362" t="s">
        <v>63</v>
      </c>
      <c r="M5362">
        <f>VLOOKUP(L5362,Key!$A$1:$C$73,2,FALSE)</f>
        <v>43.066893999999998</v>
      </c>
      <c r="N5362">
        <f>VLOOKUP(L5362,Key!$A$1:$C$73,3,FALSE)</f>
        <v>-87.877936000000005</v>
      </c>
      <c r="O5362">
        <v>5</v>
      </c>
      <c r="P5362">
        <v>0</v>
      </c>
      <c r="Q5362">
        <v>0.8</v>
      </c>
      <c r="R5362">
        <v>0.7</v>
      </c>
      <c r="S5362">
        <v>30</v>
      </c>
      <c r="T5362">
        <f t="shared" si="747"/>
        <v>-1</v>
      </c>
      <c r="U5362" s="1">
        <v>42842</v>
      </c>
      <c r="V5362" s="13">
        <f t="shared" si="748"/>
        <v>42826</v>
      </c>
      <c r="W5362" s="14">
        <f t="shared" si="749"/>
        <v>42842</v>
      </c>
      <c r="X5362" s="1" t="str">
        <f t="shared" si="750"/>
        <v>Monday</v>
      </c>
      <c r="Y5362" s="2">
        <v>0.62145833333333333</v>
      </c>
      <c r="Z5362" s="2">
        <f t="shared" si="751"/>
        <v>0.625</v>
      </c>
      <c r="AA5362">
        <f>1</f>
        <v>1</v>
      </c>
      <c r="AB5362" s="1">
        <v>42842</v>
      </c>
      <c r="AC5362" s="13">
        <f t="shared" si="752"/>
        <v>42826</v>
      </c>
      <c r="AD5362" s="14">
        <f t="shared" si="753"/>
        <v>42842</v>
      </c>
      <c r="AE5362" s="1" t="str">
        <f t="shared" si="754"/>
        <v>Monday</v>
      </c>
      <c r="AF5362" s="2">
        <v>0.6248379629629629</v>
      </c>
      <c r="AG5362" s="2">
        <f t="shared" si="755"/>
        <v>0.625</v>
      </c>
      <c r="AH5362" t="s">
        <v>23</v>
      </c>
    </row>
    <row r="5363" spans="1:34" x14ac:dyDescent="0.25">
      <c r="A5363">
        <v>1298099</v>
      </c>
      <c r="B5363" t="s">
        <v>29</v>
      </c>
      <c r="C5363" t="s">
        <v>47</v>
      </c>
      <c r="D5363" t="s">
        <v>31</v>
      </c>
      <c r="E5363">
        <v>53233</v>
      </c>
      <c r="F5363" t="s">
        <v>20</v>
      </c>
      <c r="G5363" t="s">
        <v>32</v>
      </c>
      <c r="H5363">
        <v>997</v>
      </c>
      <c r="I5363" t="s">
        <v>79</v>
      </c>
      <c r="J5363">
        <f>VLOOKUP(I5363,Key!$A$1:$C$73,2,FALSE)</f>
        <v>43.04804</v>
      </c>
      <c r="K5363">
        <f>VLOOKUP(I5363,Key!$A$1:$C$73,3,FALSE)</f>
        <v>-87.896720000000002</v>
      </c>
      <c r="L5363" t="s">
        <v>53</v>
      </c>
      <c r="M5363">
        <f>VLOOKUP(L5363,Key!$A$1:$C$73,2,FALSE)</f>
        <v>43.04824</v>
      </c>
      <c r="N5363">
        <f>VLOOKUP(L5363,Key!$A$1:$C$73,3,FALSE)</f>
        <v>-87.904970000000006</v>
      </c>
      <c r="O5363">
        <v>3</v>
      </c>
      <c r="P5363">
        <v>0</v>
      </c>
      <c r="Q5363">
        <v>0.5</v>
      </c>
      <c r="R5363">
        <v>0.4</v>
      </c>
      <c r="S5363">
        <v>18</v>
      </c>
      <c r="T5363">
        <f t="shared" si="747"/>
        <v>-1</v>
      </c>
      <c r="U5363" s="1">
        <v>42842</v>
      </c>
      <c r="V5363" s="13">
        <f t="shared" si="748"/>
        <v>42826</v>
      </c>
      <c r="W5363" s="14">
        <f t="shared" si="749"/>
        <v>42842</v>
      </c>
      <c r="X5363" s="1" t="str">
        <f t="shared" si="750"/>
        <v>Monday</v>
      </c>
      <c r="Y5363" s="2">
        <v>0.63269675925925928</v>
      </c>
      <c r="Z5363" s="2">
        <f t="shared" si="751"/>
        <v>0.625</v>
      </c>
      <c r="AA5363">
        <f>1</f>
        <v>1</v>
      </c>
      <c r="AB5363" s="1">
        <v>42842</v>
      </c>
      <c r="AC5363" s="13">
        <f t="shared" si="752"/>
        <v>42826</v>
      </c>
      <c r="AD5363" s="14">
        <f t="shared" si="753"/>
        <v>42842</v>
      </c>
      <c r="AE5363" s="1" t="str">
        <f t="shared" si="754"/>
        <v>Monday</v>
      </c>
      <c r="AF5363" s="2">
        <v>0.63517361111111115</v>
      </c>
      <c r="AG5363" s="2">
        <f t="shared" si="755"/>
        <v>0.625</v>
      </c>
      <c r="AH5363" t="s">
        <v>23</v>
      </c>
    </row>
    <row r="5364" spans="1:34" x14ac:dyDescent="0.25">
      <c r="A5364">
        <v>1362095</v>
      </c>
      <c r="B5364" t="s">
        <v>29</v>
      </c>
      <c r="C5364" t="s">
        <v>190</v>
      </c>
      <c r="D5364" t="s">
        <v>31</v>
      </c>
      <c r="E5364">
        <v>54481</v>
      </c>
      <c r="F5364" t="s">
        <v>20</v>
      </c>
      <c r="G5364" t="s">
        <v>32</v>
      </c>
      <c r="H5364">
        <v>46</v>
      </c>
      <c r="I5364" t="s">
        <v>21</v>
      </c>
      <c r="J5364">
        <f>VLOOKUP(I5364,Key!$A$1:$C$73,2,FALSE)</f>
        <v>43.074890000000003</v>
      </c>
      <c r="K5364">
        <f>VLOOKUP(I5364,Key!$A$1:$C$73,3,FALSE)</f>
        <v>-87.882810000000006</v>
      </c>
      <c r="L5364" t="s">
        <v>21</v>
      </c>
      <c r="M5364">
        <f>VLOOKUP(L5364,Key!$A$1:$C$73,2,FALSE)</f>
        <v>43.074890000000003</v>
      </c>
      <c r="N5364">
        <f>VLOOKUP(L5364,Key!$A$1:$C$73,3,FALSE)</f>
        <v>-87.882810000000006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f t="shared" si="747"/>
        <v>-1</v>
      </c>
      <c r="U5364" s="1">
        <v>42842</v>
      </c>
      <c r="V5364" s="13">
        <f t="shared" si="748"/>
        <v>42826</v>
      </c>
      <c r="W5364" s="14">
        <f t="shared" si="749"/>
        <v>42842</v>
      </c>
      <c r="X5364" s="1" t="str">
        <f t="shared" si="750"/>
        <v>Monday</v>
      </c>
      <c r="Y5364" s="2">
        <v>0.65504629629629629</v>
      </c>
      <c r="Z5364" s="2">
        <f t="shared" si="751"/>
        <v>0.66666666666666663</v>
      </c>
      <c r="AA5364">
        <f>1</f>
        <v>1</v>
      </c>
      <c r="AB5364" s="1">
        <v>42842</v>
      </c>
      <c r="AC5364" s="13">
        <f t="shared" si="752"/>
        <v>42826</v>
      </c>
      <c r="AD5364" s="14">
        <f t="shared" si="753"/>
        <v>42842</v>
      </c>
      <c r="AE5364" s="1" t="str">
        <f t="shared" si="754"/>
        <v>Monday</v>
      </c>
      <c r="AF5364" s="2">
        <v>0.65546296296296302</v>
      </c>
      <c r="AG5364" s="2">
        <f t="shared" si="755"/>
        <v>0.66666666666666663</v>
      </c>
      <c r="AH5364" t="s">
        <v>25</v>
      </c>
    </row>
    <row r="5365" spans="1:34" x14ac:dyDescent="0.25">
      <c r="A5365">
        <v>1362095</v>
      </c>
      <c r="B5365" t="s">
        <v>29</v>
      </c>
      <c r="C5365" t="s">
        <v>190</v>
      </c>
      <c r="D5365" t="s">
        <v>31</v>
      </c>
      <c r="E5365">
        <v>54481</v>
      </c>
      <c r="F5365" t="s">
        <v>20</v>
      </c>
      <c r="G5365" t="s">
        <v>32</v>
      </c>
      <c r="H5365">
        <v>5533</v>
      </c>
      <c r="I5365" t="s">
        <v>21</v>
      </c>
      <c r="J5365">
        <f>VLOOKUP(I5365,Key!$A$1:$C$73,2,FALSE)</f>
        <v>43.074890000000003</v>
      </c>
      <c r="K5365">
        <f>VLOOKUP(I5365,Key!$A$1:$C$73,3,FALSE)</f>
        <v>-87.882810000000006</v>
      </c>
      <c r="L5365" t="s">
        <v>40</v>
      </c>
      <c r="M5365">
        <f>VLOOKUP(L5365,Key!$A$1:$C$73,2,FALSE)</f>
        <v>43.06033</v>
      </c>
      <c r="N5365">
        <f>VLOOKUP(L5365,Key!$A$1:$C$73,3,FALSE)</f>
        <v>-87.89546</v>
      </c>
      <c r="O5365">
        <v>9</v>
      </c>
      <c r="P5365">
        <v>0</v>
      </c>
      <c r="Q5365">
        <v>1.4</v>
      </c>
      <c r="R5365">
        <v>1.3</v>
      </c>
      <c r="S5365">
        <v>54</v>
      </c>
      <c r="T5365">
        <f t="shared" si="747"/>
        <v>-1</v>
      </c>
      <c r="U5365" s="1">
        <v>42842</v>
      </c>
      <c r="V5365" s="13">
        <f t="shared" si="748"/>
        <v>42826</v>
      </c>
      <c r="W5365" s="14">
        <f t="shared" si="749"/>
        <v>42842</v>
      </c>
      <c r="X5365" s="1" t="str">
        <f t="shared" si="750"/>
        <v>Monday</v>
      </c>
      <c r="Y5365" s="2">
        <v>0.65561342592592597</v>
      </c>
      <c r="Z5365" s="2">
        <f t="shared" si="751"/>
        <v>0.66666666666666663</v>
      </c>
      <c r="AA5365">
        <f>1</f>
        <v>1</v>
      </c>
      <c r="AB5365" s="1">
        <v>42842</v>
      </c>
      <c r="AC5365" s="13">
        <f t="shared" si="752"/>
        <v>42826</v>
      </c>
      <c r="AD5365" s="14">
        <f t="shared" si="753"/>
        <v>42842</v>
      </c>
      <c r="AE5365" s="1" t="str">
        <f t="shared" si="754"/>
        <v>Monday</v>
      </c>
      <c r="AF5365" s="2">
        <v>0.66246527777777775</v>
      </c>
      <c r="AG5365" s="2">
        <f t="shared" si="755"/>
        <v>0.66666666666666663</v>
      </c>
      <c r="AH5365" t="s">
        <v>23</v>
      </c>
    </row>
    <row r="5366" spans="1:34" x14ac:dyDescent="0.25">
      <c r="A5366">
        <v>1451574</v>
      </c>
      <c r="B5366" t="s">
        <v>29</v>
      </c>
      <c r="C5366" t="s">
        <v>47</v>
      </c>
      <c r="D5366" t="s">
        <v>31</v>
      </c>
      <c r="E5366">
        <v>53211</v>
      </c>
      <c r="F5366" t="s">
        <v>20</v>
      </c>
      <c r="G5366" t="s">
        <v>32</v>
      </c>
      <c r="H5366">
        <v>11118</v>
      </c>
      <c r="I5366" t="s">
        <v>65</v>
      </c>
      <c r="J5366">
        <f>VLOOKUP(I5366,Key!$A$1:$C$73,2,FALSE)</f>
        <v>43.077359999999999</v>
      </c>
      <c r="K5366">
        <f>VLOOKUP(I5366,Key!$A$1:$C$73,3,FALSE)</f>
        <v>-87.880769999999998</v>
      </c>
      <c r="L5366" t="s">
        <v>24</v>
      </c>
      <c r="M5366">
        <f>VLOOKUP(L5366,Key!$A$1:$C$73,2,FALSE)</f>
        <v>43.074655999999997</v>
      </c>
      <c r="N5366">
        <f>VLOOKUP(L5366,Key!$A$1:$C$73,3,FALSE)</f>
        <v>-87.889011999999994</v>
      </c>
      <c r="O5366">
        <v>4</v>
      </c>
      <c r="P5366">
        <v>0</v>
      </c>
      <c r="Q5366">
        <v>0.6</v>
      </c>
      <c r="R5366">
        <v>0.6</v>
      </c>
      <c r="S5366">
        <v>24</v>
      </c>
      <c r="T5366">
        <f t="shared" si="747"/>
        <v>-1</v>
      </c>
      <c r="U5366" s="1">
        <v>42842</v>
      </c>
      <c r="V5366" s="13">
        <f t="shared" si="748"/>
        <v>42826</v>
      </c>
      <c r="W5366" s="14">
        <f t="shared" si="749"/>
        <v>42842</v>
      </c>
      <c r="X5366" s="1" t="str">
        <f t="shared" si="750"/>
        <v>Monday</v>
      </c>
      <c r="Y5366" s="2">
        <v>0.67666666666666664</v>
      </c>
      <c r="Z5366" s="2">
        <f t="shared" si="751"/>
        <v>0.66666666666666663</v>
      </c>
      <c r="AA5366">
        <f>1</f>
        <v>1</v>
      </c>
      <c r="AB5366" s="1">
        <v>42842</v>
      </c>
      <c r="AC5366" s="13">
        <f t="shared" si="752"/>
        <v>42826</v>
      </c>
      <c r="AD5366" s="14">
        <f t="shared" si="753"/>
        <v>42842</v>
      </c>
      <c r="AE5366" s="1" t="str">
        <f t="shared" si="754"/>
        <v>Monday</v>
      </c>
      <c r="AF5366" s="2">
        <v>0.67945601851851845</v>
      </c>
      <c r="AG5366" s="2">
        <f t="shared" si="755"/>
        <v>0.66666666666666663</v>
      </c>
      <c r="AH5366" t="s">
        <v>23</v>
      </c>
    </row>
    <row r="5367" spans="1:34" x14ac:dyDescent="0.25">
      <c r="A5367">
        <v>1379395</v>
      </c>
      <c r="B5367" t="s">
        <v>29</v>
      </c>
      <c r="C5367" t="s">
        <v>191</v>
      </c>
      <c r="D5367" t="s">
        <v>31</v>
      </c>
      <c r="E5367">
        <v>53212</v>
      </c>
      <c r="F5367" t="s">
        <v>20</v>
      </c>
      <c r="G5367" t="s">
        <v>32</v>
      </c>
      <c r="H5367">
        <v>5576</v>
      </c>
      <c r="I5367" t="s">
        <v>21</v>
      </c>
      <c r="J5367">
        <f>VLOOKUP(I5367,Key!$A$1:$C$73,2,FALSE)</f>
        <v>43.074890000000003</v>
      </c>
      <c r="K5367">
        <f>VLOOKUP(I5367,Key!$A$1:$C$73,3,FALSE)</f>
        <v>-87.882810000000006</v>
      </c>
      <c r="L5367" t="s">
        <v>21</v>
      </c>
      <c r="M5367">
        <f>VLOOKUP(L5367,Key!$A$1:$C$73,2,FALSE)</f>
        <v>43.074890000000003</v>
      </c>
      <c r="N5367">
        <f>VLOOKUP(L5367,Key!$A$1:$C$73,3,FALSE)</f>
        <v>-87.882810000000006</v>
      </c>
      <c r="O5367">
        <v>15</v>
      </c>
      <c r="P5367">
        <v>0</v>
      </c>
      <c r="Q5367">
        <v>2.2999999999999998</v>
      </c>
      <c r="R5367">
        <v>2.1</v>
      </c>
      <c r="S5367">
        <v>90</v>
      </c>
      <c r="T5367">
        <f t="shared" si="747"/>
        <v>-1</v>
      </c>
      <c r="U5367" s="1">
        <v>42842</v>
      </c>
      <c r="V5367" s="13">
        <f t="shared" si="748"/>
        <v>42826</v>
      </c>
      <c r="W5367" s="14">
        <f t="shared" si="749"/>
        <v>42842</v>
      </c>
      <c r="X5367" s="1" t="str">
        <f t="shared" si="750"/>
        <v>Monday</v>
      </c>
      <c r="Y5367" s="2">
        <v>0.78244212962962967</v>
      </c>
      <c r="Z5367" s="2">
        <f t="shared" si="751"/>
        <v>0.79166666666666663</v>
      </c>
      <c r="AA5367">
        <f>1</f>
        <v>1</v>
      </c>
      <c r="AB5367" s="1">
        <v>42842</v>
      </c>
      <c r="AC5367" s="13">
        <f t="shared" si="752"/>
        <v>42826</v>
      </c>
      <c r="AD5367" s="14">
        <f t="shared" si="753"/>
        <v>42842</v>
      </c>
      <c r="AE5367" s="1" t="str">
        <f t="shared" si="754"/>
        <v>Monday</v>
      </c>
      <c r="AF5367" s="2">
        <v>0.79300925925925936</v>
      </c>
      <c r="AG5367" s="2">
        <f t="shared" si="755"/>
        <v>0.79166666666666663</v>
      </c>
      <c r="AH5367" t="s">
        <v>25</v>
      </c>
    </row>
    <row r="5368" spans="1:34" x14ac:dyDescent="0.25">
      <c r="A5368">
        <v>1358502</v>
      </c>
      <c r="B5368" t="s">
        <v>29</v>
      </c>
      <c r="C5368" t="s">
        <v>150</v>
      </c>
      <c r="D5368" t="s">
        <v>31</v>
      </c>
      <c r="E5368">
        <v>54929</v>
      </c>
      <c r="F5368" t="s">
        <v>20</v>
      </c>
      <c r="G5368" t="s">
        <v>32</v>
      </c>
      <c r="H5368">
        <v>99</v>
      </c>
      <c r="I5368" t="s">
        <v>65</v>
      </c>
      <c r="J5368">
        <f>VLOOKUP(I5368,Key!$A$1:$C$73,2,FALSE)</f>
        <v>43.077359999999999</v>
      </c>
      <c r="K5368">
        <f>VLOOKUP(I5368,Key!$A$1:$C$73,3,FALSE)</f>
        <v>-87.880769999999998</v>
      </c>
      <c r="L5368" t="s">
        <v>80</v>
      </c>
      <c r="M5368">
        <f>VLOOKUP(L5368,Key!$A$1:$C$73,2,FALSE)</f>
        <v>43.060250000000003</v>
      </c>
      <c r="N5368">
        <f>VLOOKUP(L5368,Key!$A$1:$C$73,3,FALSE)</f>
        <v>-87.892169999999993</v>
      </c>
      <c r="O5368">
        <v>14</v>
      </c>
      <c r="P5368">
        <v>0</v>
      </c>
      <c r="Q5368">
        <v>2.1</v>
      </c>
      <c r="R5368">
        <v>2</v>
      </c>
      <c r="S5368">
        <v>84</v>
      </c>
      <c r="T5368">
        <f t="shared" si="747"/>
        <v>-1</v>
      </c>
      <c r="U5368" s="1">
        <v>42843</v>
      </c>
      <c r="V5368" s="13">
        <f t="shared" si="748"/>
        <v>42826</v>
      </c>
      <c r="W5368" s="14">
        <f t="shared" si="749"/>
        <v>42843</v>
      </c>
      <c r="X5368" s="1" t="str">
        <f t="shared" si="750"/>
        <v>Tuesday</v>
      </c>
      <c r="Y5368" s="2">
        <v>0.41324074074074074</v>
      </c>
      <c r="Z5368" s="2">
        <f t="shared" si="751"/>
        <v>0.41666666666666663</v>
      </c>
      <c r="AA5368">
        <f>1</f>
        <v>1</v>
      </c>
      <c r="AB5368" s="1">
        <v>42843</v>
      </c>
      <c r="AC5368" s="13">
        <f t="shared" si="752"/>
        <v>42826</v>
      </c>
      <c r="AD5368" s="14">
        <f t="shared" si="753"/>
        <v>42843</v>
      </c>
      <c r="AE5368" s="1" t="str">
        <f t="shared" si="754"/>
        <v>Tuesday</v>
      </c>
      <c r="AF5368" s="2">
        <v>0.42324074074074075</v>
      </c>
      <c r="AG5368" s="2">
        <f t="shared" si="755"/>
        <v>0.41666666666666663</v>
      </c>
      <c r="AH5368" t="s">
        <v>23</v>
      </c>
    </row>
    <row r="5369" spans="1:34" x14ac:dyDescent="0.25">
      <c r="A5369">
        <v>1372080</v>
      </c>
      <c r="B5369" t="s">
        <v>29</v>
      </c>
      <c r="C5369" t="s">
        <v>47</v>
      </c>
      <c r="D5369" t="s">
        <v>31</v>
      </c>
      <c r="E5369">
        <v>53201</v>
      </c>
      <c r="F5369" t="s">
        <v>20</v>
      </c>
      <c r="G5369" t="s">
        <v>32</v>
      </c>
      <c r="H5369">
        <v>46</v>
      </c>
      <c r="I5369" t="s">
        <v>21</v>
      </c>
      <c r="J5369">
        <f>VLOOKUP(I5369,Key!$A$1:$C$73,2,FALSE)</f>
        <v>43.074890000000003</v>
      </c>
      <c r="K5369">
        <f>VLOOKUP(I5369,Key!$A$1:$C$73,3,FALSE)</f>
        <v>-87.882810000000006</v>
      </c>
      <c r="L5369" t="s">
        <v>21</v>
      </c>
      <c r="M5369">
        <f>VLOOKUP(L5369,Key!$A$1:$C$73,2,FALSE)</f>
        <v>43.074890000000003</v>
      </c>
      <c r="N5369">
        <f>VLOOKUP(L5369,Key!$A$1:$C$73,3,FALSE)</f>
        <v>-87.882810000000006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f t="shared" si="747"/>
        <v>-1</v>
      </c>
      <c r="U5369" s="1">
        <v>42843</v>
      </c>
      <c r="V5369" s="13">
        <f t="shared" si="748"/>
        <v>42826</v>
      </c>
      <c r="W5369" s="14">
        <f t="shared" si="749"/>
        <v>42843</v>
      </c>
      <c r="X5369" s="1" t="str">
        <f t="shared" si="750"/>
        <v>Tuesday</v>
      </c>
      <c r="Y5369" s="2">
        <v>0.52364583333333337</v>
      </c>
      <c r="Z5369" s="2">
        <f t="shared" si="751"/>
        <v>0.54166666666666663</v>
      </c>
      <c r="AA5369">
        <f>1</f>
        <v>1</v>
      </c>
      <c r="AB5369" s="1">
        <v>42843</v>
      </c>
      <c r="AC5369" s="13">
        <f t="shared" si="752"/>
        <v>42826</v>
      </c>
      <c r="AD5369" s="14">
        <f t="shared" si="753"/>
        <v>42843</v>
      </c>
      <c r="AE5369" s="1" t="str">
        <f t="shared" si="754"/>
        <v>Tuesday</v>
      </c>
      <c r="AF5369" s="2">
        <v>0.52394675925925926</v>
      </c>
      <c r="AG5369" s="2">
        <f t="shared" si="755"/>
        <v>0.54166666666666663</v>
      </c>
      <c r="AH5369" t="s">
        <v>25</v>
      </c>
    </row>
    <row r="5370" spans="1:34" x14ac:dyDescent="0.25">
      <c r="A5370">
        <v>1489319</v>
      </c>
      <c r="B5370" t="s">
        <v>29</v>
      </c>
      <c r="C5370" t="s">
        <v>137</v>
      </c>
      <c r="D5370" t="s">
        <v>31</v>
      </c>
      <c r="E5370">
        <v>53045</v>
      </c>
      <c r="F5370" t="s">
        <v>20</v>
      </c>
      <c r="G5370" t="s">
        <v>32</v>
      </c>
      <c r="H5370">
        <v>46</v>
      </c>
      <c r="I5370" t="s">
        <v>21</v>
      </c>
      <c r="J5370">
        <f>VLOOKUP(I5370,Key!$A$1:$C$73,2,FALSE)</f>
        <v>43.074890000000003</v>
      </c>
      <c r="K5370">
        <f>VLOOKUP(I5370,Key!$A$1:$C$73,3,FALSE)</f>
        <v>-87.882810000000006</v>
      </c>
      <c r="L5370" t="s">
        <v>61</v>
      </c>
      <c r="M5370">
        <f>VLOOKUP(L5370,Key!$A$1:$C$73,2,FALSE)</f>
        <v>43.060786</v>
      </c>
      <c r="N5370">
        <f>VLOOKUP(L5370,Key!$A$1:$C$73,3,FALSE)</f>
        <v>-87.883825999999999</v>
      </c>
      <c r="O5370">
        <v>14</v>
      </c>
      <c r="P5370">
        <v>0</v>
      </c>
      <c r="Q5370">
        <v>2.1</v>
      </c>
      <c r="R5370">
        <v>2</v>
      </c>
      <c r="S5370">
        <v>84</v>
      </c>
      <c r="T5370">
        <f t="shared" si="747"/>
        <v>-1</v>
      </c>
      <c r="U5370" s="1">
        <v>42843</v>
      </c>
      <c r="V5370" s="13">
        <f t="shared" si="748"/>
        <v>42826</v>
      </c>
      <c r="W5370" s="14">
        <f t="shared" si="749"/>
        <v>42843</v>
      </c>
      <c r="X5370" s="1" t="str">
        <f t="shared" si="750"/>
        <v>Tuesday</v>
      </c>
      <c r="Y5370" s="2">
        <v>0.58164351851851859</v>
      </c>
      <c r="Z5370" s="2">
        <f t="shared" si="751"/>
        <v>0.58333333333333326</v>
      </c>
      <c r="AA5370">
        <f>1</f>
        <v>1</v>
      </c>
      <c r="AB5370" s="1">
        <v>42843</v>
      </c>
      <c r="AC5370" s="13">
        <f t="shared" si="752"/>
        <v>42826</v>
      </c>
      <c r="AD5370" s="14">
        <f t="shared" si="753"/>
        <v>42843</v>
      </c>
      <c r="AE5370" s="1" t="str">
        <f t="shared" si="754"/>
        <v>Tuesday</v>
      </c>
      <c r="AF5370" s="2">
        <v>0.59103009259259254</v>
      </c>
      <c r="AG5370" s="2">
        <f t="shared" si="755"/>
        <v>0.58333333333333326</v>
      </c>
      <c r="AH5370" t="s">
        <v>23</v>
      </c>
    </row>
    <row r="5371" spans="1:34" x14ac:dyDescent="0.25">
      <c r="A5371">
        <v>1251113</v>
      </c>
      <c r="B5371" t="s">
        <v>29</v>
      </c>
      <c r="C5371" t="s">
        <v>117</v>
      </c>
      <c r="D5371" t="s">
        <v>31</v>
      </c>
      <c r="E5371">
        <v>54956</v>
      </c>
      <c r="F5371" t="s">
        <v>20</v>
      </c>
      <c r="G5371" t="s">
        <v>99</v>
      </c>
      <c r="H5371">
        <v>6</v>
      </c>
      <c r="I5371" t="s">
        <v>80</v>
      </c>
      <c r="J5371">
        <f>VLOOKUP(I5371,Key!$A$1:$C$73,2,FALSE)</f>
        <v>43.060250000000003</v>
      </c>
      <c r="K5371">
        <f>VLOOKUP(I5371,Key!$A$1:$C$73,3,FALSE)</f>
        <v>-87.892169999999993</v>
      </c>
      <c r="L5371" t="s">
        <v>80</v>
      </c>
      <c r="M5371">
        <f>VLOOKUP(L5371,Key!$A$1:$C$73,2,FALSE)</f>
        <v>43.060250000000003</v>
      </c>
      <c r="N5371">
        <f>VLOOKUP(L5371,Key!$A$1:$C$73,3,FALSE)</f>
        <v>-87.892169999999993</v>
      </c>
      <c r="O5371">
        <v>11</v>
      </c>
      <c r="P5371">
        <v>0</v>
      </c>
      <c r="Q5371">
        <v>1.7</v>
      </c>
      <c r="R5371">
        <v>1.6</v>
      </c>
      <c r="S5371">
        <v>66</v>
      </c>
      <c r="T5371">
        <f t="shared" si="747"/>
        <v>-1</v>
      </c>
      <c r="U5371" s="1">
        <v>42843</v>
      </c>
      <c r="V5371" s="13">
        <f t="shared" si="748"/>
        <v>42826</v>
      </c>
      <c r="W5371" s="14">
        <f t="shared" si="749"/>
        <v>42843</v>
      </c>
      <c r="X5371" s="1" t="str">
        <f t="shared" si="750"/>
        <v>Tuesday</v>
      </c>
      <c r="Y5371" s="2">
        <v>0.60773148148148148</v>
      </c>
      <c r="Z5371" s="2">
        <f t="shared" si="751"/>
        <v>0.625</v>
      </c>
      <c r="AA5371">
        <f>1</f>
        <v>1</v>
      </c>
      <c r="AB5371" s="1">
        <v>42843</v>
      </c>
      <c r="AC5371" s="13">
        <f t="shared" si="752"/>
        <v>42826</v>
      </c>
      <c r="AD5371" s="14">
        <f t="shared" si="753"/>
        <v>42843</v>
      </c>
      <c r="AE5371" s="1" t="str">
        <f t="shared" si="754"/>
        <v>Tuesday</v>
      </c>
      <c r="AF5371" s="2">
        <v>0.61555555555555552</v>
      </c>
      <c r="AG5371" s="2">
        <f t="shared" si="755"/>
        <v>0.625</v>
      </c>
      <c r="AH5371" t="s">
        <v>25</v>
      </c>
    </row>
    <row r="5372" spans="1:34" x14ac:dyDescent="0.25">
      <c r="A5372">
        <v>1580385</v>
      </c>
      <c r="B5372" t="s">
        <v>29</v>
      </c>
      <c r="C5372" t="s">
        <v>47</v>
      </c>
      <c r="D5372" t="s">
        <v>31</v>
      </c>
      <c r="E5372">
        <v>53211</v>
      </c>
      <c r="F5372" t="s">
        <v>20</v>
      </c>
      <c r="G5372" t="s">
        <v>50</v>
      </c>
      <c r="H5372">
        <v>11056</v>
      </c>
      <c r="I5372" t="s">
        <v>64</v>
      </c>
      <c r="J5372">
        <f>VLOOKUP(I5372,Key!$A$1:$C$73,2,FALSE)</f>
        <v>43.069021999999997</v>
      </c>
      <c r="K5372">
        <f>VLOOKUP(I5372,Key!$A$1:$C$73,3,FALSE)</f>
        <v>-87.887940999999998</v>
      </c>
      <c r="L5372" t="s">
        <v>74</v>
      </c>
      <c r="M5372">
        <f>VLOOKUP(L5372,Key!$A$1:$C$73,2,FALSE)</f>
        <v>43.05536</v>
      </c>
      <c r="N5372">
        <f>VLOOKUP(L5372,Key!$A$1:$C$73,3,FALSE)</f>
        <v>-87.90504</v>
      </c>
      <c r="O5372">
        <v>14</v>
      </c>
      <c r="P5372">
        <v>0</v>
      </c>
      <c r="Q5372">
        <v>2.1</v>
      </c>
      <c r="R5372">
        <v>2</v>
      </c>
      <c r="S5372">
        <v>84</v>
      </c>
      <c r="T5372">
        <f t="shared" si="747"/>
        <v>-1</v>
      </c>
      <c r="U5372" s="1">
        <v>42843</v>
      </c>
      <c r="V5372" s="13">
        <f t="shared" si="748"/>
        <v>42826</v>
      </c>
      <c r="W5372" s="14">
        <f t="shared" si="749"/>
        <v>42843</v>
      </c>
      <c r="X5372" s="1" t="str">
        <f t="shared" si="750"/>
        <v>Tuesday</v>
      </c>
      <c r="Y5372" s="2">
        <v>0.74333333333333329</v>
      </c>
      <c r="Z5372" s="2">
        <f t="shared" si="751"/>
        <v>0.75</v>
      </c>
      <c r="AA5372">
        <f>1</f>
        <v>1</v>
      </c>
      <c r="AB5372" s="1">
        <v>42843</v>
      </c>
      <c r="AC5372" s="13">
        <f t="shared" si="752"/>
        <v>42826</v>
      </c>
      <c r="AD5372" s="14">
        <f t="shared" si="753"/>
        <v>42843</v>
      </c>
      <c r="AE5372" s="1" t="str">
        <f t="shared" si="754"/>
        <v>Tuesday</v>
      </c>
      <c r="AF5372" s="2">
        <v>0.75317129629629631</v>
      </c>
      <c r="AG5372" s="2">
        <f t="shared" si="755"/>
        <v>0.75</v>
      </c>
      <c r="AH5372" t="s">
        <v>23</v>
      </c>
    </row>
    <row r="5373" spans="1:34" x14ac:dyDescent="0.25">
      <c r="A5373">
        <v>1572360</v>
      </c>
      <c r="B5373" t="s">
        <v>29</v>
      </c>
      <c r="C5373" t="s">
        <v>35</v>
      </c>
      <c r="D5373" t="s">
        <v>31</v>
      </c>
      <c r="E5373">
        <v>53213</v>
      </c>
      <c r="F5373" t="s">
        <v>20</v>
      </c>
      <c r="G5373" t="s">
        <v>50</v>
      </c>
      <c r="H5373">
        <v>354</v>
      </c>
      <c r="I5373" t="s">
        <v>91</v>
      </c>
      <c r="J5373">
        <f>VLOOKUP(I5373,Key!$A$1:$C$73,2,FALSE)</f>
        <v>43.048609999999996</v>
      </c>
      <c r="K5373">
        <f>VLOOKUP(I5373,Key!$A$1:$C$73,3,FALSE)</f>
        <v>-88.008480000000006</v>
      </c>
      <c r="L5373" t="s">
        <v>90</v>
      </c>
      <c r="M5373">
        <f>VLOOKUP(L5373,Key!$A$1:$C$73,2,FALSE)</f>
        <v>43.06044</v>
      </c>
      <c r="N5373">
        <f>VLOOKUP(L5373,Key!$A$1:$C$73,3,FALSE)</f>
        <v>-88.016239999999996</v>
      </c>
      <c r="O5373">
        <v>56</v>
      </c>
      <c r="P5373">
        <v>0</v>
      </c>
      <c r="Q5373">
        <v>8.4</v>
      </c>
      <c r="R5373">
        <v>8</v>
      </c>
      <c r="S5373">
        <v>336</v>
      </c>
      <c r="T5373">
        <f t="shared" si="747"/>
        <v>-1</v>
      </c>
      <c r="U5373" s="1">
        <v>42834</v>
      </c>
      <c r="V5373" s="13">
        <f t="shared" si="748"/>
        <v>42826</v>
      </c>
      <c r="W5373" s="14">
        <f t="shared" si="749"/>
        <v>42834</v>
      </c>
      <c r="X5373" s="1" t="str">
        <f t="shared" si="750"/>
        <v>Sunday</v>
      </c>
      <c r="Y5373" s="2">
        <v>0.66578703703703701</v>
      </c>
      <c r="Z5373" s="2">
        <f t="shared" si="751"/>
        <v>0.66666666666666663</v>
      </c>
      <c r="AA5373">
        <f>1</f>
        <v>1</v>
      </c>
      <c r="AB5373" s="1">
        <v>42834</v>
      </c>
      <c r="AC5373" s="13">
        <f t="shared" si="752"/>
        <v>42826</v>
      </c>
      <c r="AD5373" s="14">
        <f t="shared" si="753"/>
        <v>42834</v>
      </c>
      <c r="AE5373" s="1" t="str">
        <f t="shared" si="754"/>
        <v>Sunday</v>
      </c>
      <c r="AF5373" s="2">
        <v>0.70446759259259262</v>
      </c>
      <c r="AG5373" s="2">
        <f t="shared" si="755"/>
        <v>0.70833333333333326</v>
      </c>
      <c r="AH5373" t="s">
        <v>23</v>
      </c>
    </row>
    <row r="5374" spans="1:34" x14ac:dyDescent="0.25">
      <c r="A5374">
        <v>1323012</v>
      </c>
      <c r="B5374" t="s">
        <v>29</v>
      </c>
      <c r="C5374" t="s">
        <v>47</v>
      </c>
      <c r="D5374" t="s">
        <v>31</v>
      </c>
      <c r="E5374">
        <v>53202</v>
      </c>
      <c r="F5374" t="s">
        <v>20</v>
      </c>
      <c r="G5374" t="s">
        <v>50</v>
      </c>
      <c r="H5374">
        <v>5568</v>
      </c>
      <c r="I5374" t="s">
        <v>78</v>
      </c>
      <c r="J5374">
        <f>VLOOKUP(I5374,Key!$A$1:$C$73,2,FALSE)</f>
        <v>43.048200000000001</v>
      </c>
      <c r="K5374">
        <f>VLOOKUP(I5374,Key!$A$1:$C$73,3,FALSE)</f>
        <v>-87.900859999999994</v>
      </c>
      <c r="L5374" t="s">
        <v>36</v>
      </c>
      <c r="M5374">
        <f>VLOOKUP(L5374,Key!$A$1:$C$73,2,FALSE)</f>
        <v>43.03519</v>
      </c>
      <c r="N5374">
        <f>VLOOKUP(L5374,Key!$A$1:$C$73,3,FALSE)</f>
        <v>-87.907390000000007</v>
      </c>
      <c r="O5374">
        <v>11</v>
      </c>
      <c r="P5374">
        <v>0</v>
      </c>
      <c r="Q5374">
        <v>1.7</v>
      </c>
      <c r="R5374">
        <v>1.6</v>
      </c>
      <c r="S5374">
        <v>66</v>
      </c>
      <c r="T5374">
        <f t="shared" si="747"/>
        <v>-1</v>
      </c>
      <c r="U5374" s="1">
        <v>42835</v>
      </c>
      <c r="V5374" s="13">
        <f t="shared" si="748"/>
        <v>42826</v>
      </c>
      <c r="W5374" s="14">
        <f t="shared" si="749"/>
        <v>42835</v>
      </c>
      <c r="X5374" s="1" t="str">
        <f t="shared" si="750"/>
        <v>Monday</v>
      </c>
      <c r="Y5374" s="2">
        <v>0.38146990740740744</v>
      </c>
      <c r="Z5374" s="2">
        <f t="shared" si="751"/>
        <v>0.375</v>
      </c>
      <c r="AA5374">
        <f>1</f>
        <v>1</v>
      </c>
      <c r="AB5374" s="1">
        <v>42835</v>
      </c>
      <c r="AC5374" s="13">
        <f t="shared" si="752"/>
        <v>42826</v>
      </c>
      <c r="AD5374" s="14">
        <f t="shared" si="753"/>
        <v>42835</v>
      </c>
      <c r="AE5374" s="1" t="str">
        <f t="shared" si="754"/>
        <v>Monday</v>
      </c>
      <c r="AF5374" s="2">
        <v>0.38925925925925925</v>
      </c>
      <c r="AG5374" s="2">
        <f t="shared" si="755"/>
        <v>0.375</v>
      </c>
      <c r="AH5374" t="s">
        <v>23</v>
      </c>
    </row>
    <row r="5375" spans="1:34" x14ac:dyDescent="0.25">
      <c r="A5375">
        <v>1590021</v>
      </c>
      <c r="B5375" t="s">
        <v>29</v>
      </c>
      <c r="C5375" t="s">
        <v>142</v>
      </c>
      <c r="D5375" t="s">
        <v>31</v>
      </c>
      <c r="E5375">
        <v>53219</v>
      </c>
      <c r="F5375" t="s">
        <v>20</v>
      </c>
      <c r="G5375" t="s">
        <v>50</v>
      </c>
      <c r="H5375">
        <v>5524</v>
      </c>
      <c r="I5375" t="s">
        <v>22</v>
      </c>
      <c r="J5375">
        <f>VLOOKUP(I5375,Key!$A$1:$C$73,2,FALSE)</f>
        <v>43.058619999999998</v>
      </c>
      <c r="K5375">
        <f>VLOOKUP(I5375,Key!$A$1:$C$73,3,FALSE)</f>
        <v>-87.885319999999993</v>
      </c>
      <c r="L5375" t="s">
        <v>22</v>
      </c>
      <c r="M5375">
        <f>VLOOKUP(L5375,Key!$A$1:$C$73,2,FALSE)</f>
        <v>43.058619999999998</v>
      </c>
      <c r="N5375">
        <f>VLOOKUP(L5375,Key!$A$1:$C$73,3,FALSE)</f>
        <v>-87.885319999999993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f t="shared" si="747"/>
        <v>-1</v>
      </c>
      <c r="U5375" s="1">
        <v>42851</v>
      </c>
      <c r="V5375" s="13">
        <f t="shared" si="748"/>
        <v>42826</v>
      </c>
      <c r="W5375" s="14">
        <f t="shared" si="749"/>
        <v>42851</v>
      </c>
      <c r="X5375" s="1" t="str">
        <f t="shared" si="750"/>
        <v>Wednesday</v>
      </c>
      <c r="Y5375" s="2">
        <v>0.49732638888888886</v>
      </c>
      <c r="Z5375" s="2">
        <f t="shared" si="751"/>
        <v>0.5</v>
      </c>
      <c r="AA5375">
        <f>1</f>
        <v>1</v>
      </c>
      <c r="AB5375" s="1">
        <v>42851</v>
      </c>
      <c r="AC5375" s="13">
        <f t="shared" si="752"/>
        <v>42826</v>
      </c>
      <c r="AD5375" s="14">
        <f t="shared" si="753"/>
        <v>42851</v>
      </c>
      <c r="AE5375" s="1" t="str">
        <f t="shared" si="754"/>
        <v>Wednesday</v>
      </c>
      <c r="AF5375" s="2">
        <v>0.49760416666666668</v>
      </c>
      <c r="AG5375" s="2">
        <f t="shared" si="755"/>
        <v>0.5</v>
      </c>
      <c r="AH5375" t="s">
        <v>25</v>
      </c>
    </row>
    <row r="5376" spans="1:34" x14ac:dyDescent="0.25">
      <c r="A5376">
        <v>1580385</v>
      </c>
      <c r="B5376" t="s">
        <v>29</v>
      </c>
      <c r="C5376" t="s">
        <v>47</v>
      </c>
      <c r="D5376" t="s">
        <v>31</v>
      </c>
      <c r="E5376">
        <v>53211</v>
      </c>
      <c r="F5376" t="s">
        <v>20</v>
      </c>
      <c r="G5376" t="s">
        <v>50</v>
      </c>
      <c r="H5376">
        <v>5588</v>
      </c>
      <c r="I5376" t="s">
        <v>64</v>
      </c>
      <c r="J5376">
        <f>VLOOKUP(I5376,Key!$A$1:$C$73,2,FALSE)</f>
        <v>43.069021999999997</v>
      </c>
      <c r="K5376">
        <f>VLOOKUP(I5376,Key!$A$1:$C$73,3,FALSE)</f>
        <v>-87.887940999999998</v>
      </c>
      <c r="L5376" t="s">
        <v>64</v>
      </c>
      <c r="M5376">
        <f>VLOOKUP(L5376,Key!$A$1:$C$73,2,FALSE)</f>
        <v>43.069021999999997</v>
      </c>
      <c r="N5376">
        <f>VLOOKUP(L5376,Key!$A$1:$C$73,3,FALSE)</f>
        <v>-87.887940999999998</v>
      </c>
      <c r="O5376">
        <v>40</v>
      </c>
      <c r="P5376">
        <v>0</v>
      </c>
      <c r="Q5376">
        <v>6</v>
      </c>
      <c r="R5376">
        <v>5.7</v>
      </c>
      <c r="S5376">
        <v>240</v>
      </c>
      <c r="T5376">
        <f t="shared" si="747"/>
        <v>-1</v>
      </c>
      <c r="U5376" s="1">
        <v>42841</v>
      </c>
      <c r="V5376" s="13">
        <f t="shared" si="748"/>
        <v>42826</v>
      </c>
      <c r="W5376" s="14">
        <f t="shared" si="749"/>
        <v>42841</v>
      </c>
      <c r="X5376" s="1" t="str">
        <f t="shared" si="750"/>
        <v>Sunday</v>
      </c>
      <c r="Y5376" s="2">
        <v>0.32781250000000001</v>
      </c>
      <c r="Z5376" s="2">
        <f t="shared" si="751"/>
        <v>0.33333333333333331</v>
      </c>
      <c r="AA5376">
        <f>1</f>
        <v>1</v>
      </c>
      <c r="AB5376" s="1">
        <v>42841</v>
      </c>
      <c r="AC5376" s="13">
        <f t="shared" si="752"/>
        <v>42826</v>
      </c>
      <c r="AD5376" s="14">
        <f t="shared" si="753"/>
        <v>42841</v>
      </c>
      <c r="AE5376" s="1" t="str">
        <f t="shared" si="754"/>
        <v>Sunday</v>
      </c>
      <c r="AF5376" s="2">
        <v>0.35590277777777773</v>
      </c>
      <c r="AG5376" s="2">
        <f t="shared" si="755"/>
        <v>0.375</v>
      </c>
      <c r="AH5376" t="s">
        <v>25</v>
      </c>
    </row>
    <row r="5377" spans="1:34" x14ac:dyDescent="0.25">
      <c r="A5377">
        <v>1560784</v>
      </c>
      <c r="B5377" t="s">
        <v>29</v>
      </c>
      <c r="C5377" t="s">
        <v>47</v>
      </c>
      <c r="D5377" t="s">
        <v>31</v>
      </c>
      <c r="E5377">
        <v>53219</v>
      </c>
      <c r="F5377" t="s">
        <v>20</v>
      </c>
      <c r="G5377" t="s">
        <v>50</v>
      </c>
      <c r="H5377">
        <v>5460</v>
      </c>
      <c r="I5377" t="s">
        <v>62</v>
      </c>
      <c r="J5377">
        <f>VLOOKUP(I5377,Key!$A$1:$C$73,2,FALSE)</f>
        <v>43.052460000000004</v>
      </c>
      <c r="K5377">
        <f>VLOOKUP(I5377,Key!$A$1:$C$73,3,FALSE)</f>
        <v>-87.891000000000005</v>
      </c>
      <c r="L5377" t="s">
        <v>36</v>
      </c>
      <c r="M5377">
        <f>VLOOKUP(L5377,Key!$A$1:$C$73,2,FALSE)</f>
        <v>43.03519</v>
      </c>
      <c r="N5377">
        <f>VLOOKUP(L5377,Key!$A$1:$C$73,3,FALSE)</f>
        <v>-87.907390000000007</v>
      </c>
      <c r="O5377">
        <v>26</v>
      </c>
      <c r="P5377">
        <v>0</v>
      </c>
      <c r="Q5377">
        <v>3.9</v>
      </c>
      <c r="R5377">
        <v>3.7</v>
      </c>
      <c r="S5377">
        <v>156</v>
      </c>
      <c r="T5377">
        <f t="shared" si="747"/>
        <v>-1</v>
      </c>
      <c r="U5377" s="1">
        <v>42826</v>
      </c>
      <c r="V5377" s="13">
        <f t="shared" si="748"/>
        <v>42826</v>
      </c>
      <c r="W5377" s="14">
        <f t="shared" si="749"/>
        <v>42826</v>
      </c>
      <c r="X5377" s="1" t="str">
        <f t="shared" si="750"/>
        <v>Saturday</v>
      </c>
      <c r="Y5377" s="2">
        <v>0.67996527777777782</v>
      </c>
      <c r="Z5377" s="2">
        <f t="shared" si="751"/>
        <v>0.66666666666666663</v>
      </c>
      <c r="AA5377">
        <f>1</f>
        <v>1</v>
      </c>
      <c r="AB5377" s="1">
        <v>42826</v>
      </c>
      <c r="AC5377" s="13">
        <f t="shared" si="752"/>
        <v>42826</v>
      </c>
      <c r="AD5377" s="14">
        <f t="shared" si="753"/>
        <v>42826</v>
      </c>
      <c r="AE5377" s="1" t="str">
        <f t="shared" si="754"/>
        <v>Saturday</v>
      </c>
      <c r="AF5377" s="2">
        <v>0.69796296296296301</v>
      </c>
      <c r="AG5377" s="2">
        <f t="shared" si="755"/>
        <v>0.70833333333333326</v>
      </c>
      <c r="AH5377" t="s">
        <v>23</v>
      </c>
    </row>
    <row r="5378" spans="1:34" x14ac:dyDescent="0.25">
      <c r="A5378">
        <v>1528751</v>
      </c>
      <c r="B5378" t="s">
        <v>29</v>
      </c>
      <c r="C5378" t="s">
        <v>47</v>
      </c>
      <c r="D5378" t="s">
        <v>31</v>
      </c>
      <c r="E5378">
        <v>53210</v>
      </c>
      <c r="F5378" t="s">
        <v>20</v>
      </c>
      <c r="G5378" t="s">
        <v>50</v>
      </c>
      <c r="H5378">
        <v>5547</v>
      </c>
      <c r="I5378" t="s">
        <v>71</v>
      </c>
      <c r="J5378">
        <f>VLOOKUP(I5378,Key!$A$1:$C$73,2,FALSE)</f>
        <v>43.060079999999999</v>
      </c>
      <c r="K5378">
        <f>VLOOKUP(I5378,Key!$A$1:$C$73,3,FALSE)</f>
        <v>-88.027349999999998</v>
      </c>
      <c r="L5378" t="s">
        <v>71</v>
      </c>
      <c r="M5378">
        <f>VLOOKUP(L5378,Key!$A$1:$C$73,2,FALSE)</f>
        <v>43.060079999999999</v>
      </c>
      <c r="N5378">
        <f>VLOOKUP(L5378,Key!$A$1:$C$73,3,FALSE)</f>
        <v>-88.027349999999998</v>
      </c>
      <c r="O5378">
        <v>2</v>
      </c>
      <c r="P5378">
        <v>0</v>
      </c>
      <c r="Q5378">
        <v>0.3</v>
      </c>
      <c r="R5378">
        <v>0.3</v>
      </c>
      <c r="S5378">
        <v>12</v>
      </c>
      <c r="T5378">
        <f t="shared" ref="T5378:T5441" si="756">-1</f>
        <v>-1</v>
      </c>
      <c r="U5378" s="1">
        <v>42840</v>
      </c>
      <c r="V5378" s="13">
        <f t="shared" ref="V5378:V5441" si="757">DATE(YEAR(U5378), MONTH(U5378), 1)</f>
        <v>42826</v>
      </c>
      <c r="W5378" s="14">
        <f t="shared" ref="W5378:W5441" si="758">U5378</f>
        <v>42840</v>
      </c>
      <c r="X5378" s="1" t="str">
        <f t="shared" ref="X5378:X5441" si="759">TEXT(W5378,"dddd")</f>
        <v>Saturday</v>
      </c>
      <c r="Y5378" s="2">
        <v>0.41788194444444443</v>
      </c>
      <c r="Z5378" s="2">
        <f t="shared" ref="Z5378:Z5441" si="760">MROUND(Y5378, "1:00")</f>
        <v>0.41666666666666663</v>
      </c>
      <c r="AA5378">
        <f>1</f>
        <v>1</v>
      </c>
      <c r="AB5378" s="1">
        <v>42840</v>
      </c>
      <c r="AC5378" s="13">
        <f t="shared" ref="AC5378:AC5441" si="761">DATE(YEAR(AB5378), MONTH(AB5378), 1)</f>
        <v>42826</v>
      </c>
      <c r="AD5378" s="14">
        <f t="shared" ref="AD5378:AD5441" si="762">AB5378</f>
        <v>42840</v>
      </c>
      <c r="AE5378" s="1" t="str">
        <f t="shared" ref="AE5378:AE5441" si="763">TEXT(AD5378,"dddd")</f>
        <v>Saturday</v>
      </c>
      <c r="AF5378" s="2">
        <v>0.41920138888888886</v>
      </c>
      <c r="AG5378" s="2">
        <f t="shared" ref="AG5378:AG5441" si="764">MROUND(AF5378, "1:00")</f>
        <v>0.41666666666666663</v>
      </c>
      <c r="AH5378" t="s">
        <v>25</v>
      </c>
    </row>
    <row r="5379" spans="1:34" x14ac:dyDescent="0.25">
      <c r="A5379">
        <v>1528752</v>
      </c>
      <c r="B5379" t="s">
        <v>29</v>
      </c>
      <c r="C5379" t="s">
        <v>47</v>
      </c>
      <c r="D5379" t="s">
        <v>31</v>
      </c>
      <c r="E5379">
        <v>53210</v>
      </c>
      <c r="F5379" t="s">
        <v>20</v>
      </c>
      <c r="G5379" t="s">
        <v>50</v>
      </c>
      <c r="H5379">
        <v>5484</v>
      </c>
      <c r="I5379" t="s">
        <v>72</v>
      </c>
      <c r="J5379">
        <f>VLOOKUP(I5379,Key!$A$1:$C$73,2,FALSE)</f>
        <v>43.060839999999999</v>
      </c>
      <c r="K5379">
        <f>VLOOKUP(I5379,Key!$A$1:$C$73,3,FALSE)</f>
        <v>-88.001940000000005</v>
      </c>
      <c r="L5379" t="s">
        <v>72</v>
      </c>
      <c r="M5379">
        <f>VLOOKUP(L5379,Key!$A$1:$C$73,2,FALSE)</f>
        <v>43.060839999999999</v>
      </c>
      <c r="N5379">
        <f>VLOOKUP(L5379,Key!$A$1:$C$73,3,FALSE)</f>
        <v>-88.001940000000005</v>
      </c>
      <c r="O5379">
        <v>10</v>
      </c>
      <c r="P5379">
        <v>0</v>
      </c>
      <c r="Q5379">
        <v>1.5</v>
      </c>
      <c r="R5379">
        <v>1.4</v>
      </c>
      <c r="S5379">
        <v>60</v>
      </c>
      <c r="T5379">
        <f t="shared" si="756"/>
        <v>-1</v>
      </c>
      <c r="U5379" s="1">
        <v>42843</v>
      </c>
      <c r="V5379" s="13">
        <f t="shared" si="757"/>
        <v>42826</v>
      </c>
      <c r="W5379" s="14">
        <f t="shared" si="758"/>
        <v>42843</v>
      </c>
      <c r="X5379" s="1" t="str">
        <f t="shared" si="759"/>
        <v>Tuesday</v>
      </c>
      <c r="Y5379" s="2">
        <v>0.47240740740740739</v>
      </c>
      <c r="Z5379" s="2">
        <f t="shared" si="760"/>
        <v>0.45833333333333331</v>
      </c>
      <c r="AA5379">
        <f>1</f>
        <v>1</v>
      </c>
      <c r="AB5379" s="1">
        <v>42843</v>
      </c>
      <c r="AC5379" s="13">
        <f t="shared" si="761"/>
        <v>42826</v>
      </c>
      <c r="AD5379" s="14">
        <f t="shared" si="762"/>
        <v>42843</v>
      </c>
      <c r="AE5379" s="1" t="str">
        <f t="shared" si="763"/>
        <v>Tuesday</v>
      </c>
      <c r="AF5379" s="2">
        <v>0.47973379629629626</v>
      </c>
      <c r="AG5379" s="2">
        <f t="shared" si="764"/>
        <v>0.5</v>
      </c>
      <c r="AH5379" t="s">
        <v>25</v>
      </c>
    </row>
    <row r="5380" spans="1:34" x14ac:dyDescent="0.25">
      <c r="A5380">
        <v>1557744</v>
      </c>
      <c r="B5380" t="s">
        <v>29</v>
      </c>
      <c r="E5380">
        <v>53207</v>
      </c>
      <c r="F5380" t="s">
        <v>20</v>
      </c>
      <c r="G5380" t="s">
        <v>50</v>
      </c>
      <c r="H5380">
        <v>11091</v>
      </c>
      <c r="I5380" t="s">
        <v>52</v>
      </c>
      <c r="J5380">
        <f>VLOOKUP(I5380,Key!$A$1:$C$73,2,FALSE)</f>
        <v>43.042490000000001</v>
      </c>
      <c r="K5380">
        <f>VLOOKUP(I5380,Key!$A$1:$C$73,3,FALSE)</f>
        <v>-87.909959999999998</v>
      </c>
      <c r="L5380" t="s">
        <v>52</v>
      </c>
      <c r="M5380">
        <f>VLOOKUP(L5380,Key!$A$1:$C$73,2,FALSE)</f>
        <v>43.042490000000001</v>
      </c>
      <c r="N5380">
        <f>VLOOKUP(L5380,Key!$A$1:$C$73,3,FALSE)</f>
        <v>-87.909959999999998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f t="shared" si="756"/>
        <v>-1</v>
      </c>
      <c r="U5380" s="1">
        <v>42839</v>
      </c>
      <c r="V5380" s="13">
        <f t="shared" si="757"/>
        <v>42826</v>
      </c>
      <c r="W5380" s="14">
        <f t="shared" si="758"/>
        <v>42839</v>
      </c>
      <c r="X5380" s="1" t="str">
        <f t="shared" si="759"/>
        <v>Friday</v>
      </c>
      <c r="Y5380" s="2">
        <v>0.71894675925925933</v>
      </c>
      <c r="Z5380" s="2">
        <f t="shared" si="760"/>
        <v>0.70833333333333326</v>
      </c>
      <c r="AA5380">
        <f>1</f>
        <v>1</v>
      </c>
      <c r="AB5380" s="1">
        <v>42839</v>
      </c>
      <c r="AC5380" s="13">
        <f t="shared" si="761"/>
        <v>42826</v>
      </c>
      <c r="AD5380" s="14">
        <f t="shared" si="762"/>
        <v>42839</v>
      </c>
      <c r="AE5380" s="1" t="str">
        <f t="shared" si="763"/>
        <v>Friday</v>
      </c>
      <c r="AF5380" s="2">
        <v>0.7190509259259259</v>
      </c>
      <c r="AG5380" s="2">
        <f t="shared" si="764"/>
        <v>0.70833333333333326</v>
      </c>
      <c r="AH5380" t="s">
        <v>25</v>
      </c>
    </row>
    <row r="5381" spans="1:34" x14ac:dyDescent="0.25">
      <c r="A5381">
        <v>1590021</v>
      </c>
      <c r="B5381" t="s">
        <v>29</v>
      </c>
      <c r="C5381" t="s">
        <v>142</v>
      </c>
      <c r="D5381" t="s">
        <v>31</v>
      </c>
      <c r="E5381">
        <v>53219</v>
      </c>
      <c r="F5381" t="s">
        <v>20</v>
      </c>
      <c r="G5381" t="s">
        <v>50</v>
      </c>
      <c r="H5381">
        <v>48</v>
      </c>
      <c r="I5381" t="s">
        <v>77</v>
      </c>
      <c r="J5381">
        <f>VLOOKUP(I5381,Key!$A$1:$C$73,2,FALSE)</f>
        <v>43.036900000000003</v>
      </c>
      <c r="K5381">
        <f>VLOOKUP(I5381,Key!$A$1:$C$73,3,FALSE)</f>
        <v>-87.89667</v>
      </c>
      <c r="L5381" t="s">
        <v>77</v>
      </c>
      <c r="M5381">
        <f>VLOOKUP(L5381,Key!$A$1:$C$73,2,FALSE)</f>
        <v>43.036900000000003</v>
      </c>
      <c r="N5381">
        <f>VLOOKUP(L5381,Key!$A$1:$C$73,3,FALSE)</f>
        <v>-87.89667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f t="shared" si="756"/>
        <v>-1</v>
      </c>
      <c r="U5381" s="1">
        <v>42844</v>
      </c>
      <c r="V5381" s="13">
        <f t="shared" si="757"/>
        <v>42826</v>
      </c>
      <c r="W5381" s="14">
        <f t="shared" si="758"/>
        <v>42844</v>
      </c>
      <c r="X5381" s="1" t="str">
        <f t="shared" si="759"/>
        <v>Wednesday</v>
      </c>
      <c r="Y5381" s="2">
        <v>0.56878472222222221</v>
      </c>
      <c r="Z5381" s="2">
        <f t="shared" si="760"/>
        <v>0.58333333333333326</v>
      </c>
      <c r="AA5381">
        <f>1</f>
        <v>1</v>
      </c>
      <c r="AB5381" s="1">
        <v>42844</v>
      </c>
      <c r="AC5381" s="13">
        <f t="shared" si="761"/>
        <v>42826</v>
      </c>
      <c r="AD5381" s="14">
        <f t="shared" si="762"/>
        <v>42844</v>
      </c>
      <c r="AE5381" s="1" t="str">
        <f t="shared" si="763"/>
        <v>Wednesday</v>
      </c>
      <c r="AF5381" s="2">
        <v>0.5689467592592593</v>
      </c>
      <c r="AG5381" s="2">
        <f t="shared" si="764"/>
        <v>0.58333333333333326</v>
      </c>
      <c r="AH5381" t="s">
        <v>25</v>
      </c>
    </row>
    <row r="5382" spans="1:34" x14ac:dyDescent="0.25">
      <c r="A5382">
        <v>1592617</v>
      </c>
      <c r="B5382" t="s">
        <v>29</v>
      </c>
      <c r="C5382" t="s">
        <v>143</v>
      </c>
      <c r="D5382" t="s">
        <v>139</v>
      </c>
      <c r="E5382">
        <v>7052</v>
      </c>
      <c r="F5382" t="s">
        <v>20</v>
      </c>
      <c r="G5382" t="s">
        <v>50</v>
      </c>
      <c r="H5382">
        <v>5479</v>
      </c>
      <c r="I5382" t="s">
        <v>77</v>
      </c>
      <c r="J5382">
        <f>VLOOKUP(I5382,Key!$A$1:$C$73,2,FALSE)</f>
        <v>43.036900000000003</v>
      </c>
      <c r="K5382">
        <f>VLOOKUP(I5382,Key!$A$1:$C$73,3,FALSE)</f>
        <v>-87.89667</v>
      </c>
      <c r="L5382" t="s">
        <v>60</v>
      </c>
      <c r="M5382">
        <f>VLOOKUP(L5382,Key!$A$1:$C$73,2,FALSE)</f>
        <v>43.046570000000003</v>
      </c>
      <c r="N5382">
        <f>VLOOKUP(L5382,Key!$A$1:$C$73,3,FALSE)</f>
        <v>-87.908720000000002</v>
      </c>
      <c r="O5382">
        <v>32</v>
      </c>
      <c r="P5382">
        <v>0</v>
      </c>
      <c r="Q5382">
        <v>4.8</v>
      </c>
      <c r="R5382">
        <v>4.5999999999999996</v>
      </c>
      <c r="S5382">
        <v>192</v>
      </c>
      <c r="T5382">
        <f t="shared" si="756"/>
        <v>-1</v>
      </c>
      <c r="U5382" s="1">
        <v>42846</v>
      </c>
      <c r="V5382" s="13">
        <f t="shared" si="757"/>
        <v>42826</v>
      </c>
      <c r="W5382" s="14">
        <f t="shared" si="758"/>
        <v>42846</v>
      </c>
      <c r="X5382" s="1" t="str">
        <f t="shared" si="759"/>
        <v>Friday</v>
      </c>
      <c r="Y5382" s="2">
        <v>0.71545138888888893</v>
      </c>
      <c r="Z5382" s="2">
        <f t="shared" si="760"/>
        <v>0.70833333333333326</v>
      </c>
      <c r="AA5382">
        <f>1</f>
        <v>1</v>
      </c>
      <c r="AB5382" s="1">
        <v>42846</v>
      </c>
      <c r="AC5382" s="13">
        <f t="shared" si="761"/>
        <v>42826</v>
      </c>
      <c r="AD5382" s="14">
        <f t="shared" si="762"/>
        <v>42846</v>
      </c>
      <c r="AE5382" s="1" t="str">
        <f t="shared" si="763"/>
        <v>Friday</v>
      </c>
      <c r="AF5382" s="2">
        <v>0.73775462962962957</v>
      </c>
      <c r="AG5382" s="2">
        <f t="shared" si="764"/>
        <v>0.75</v>
      </c>
      <c r="AH5382" t="s">
        <v>23</v>
      </c>
    </row>
    <row r="5383" spans="1:34" x14ac:dyDescent="0.25">
      <c r="A5383">
        <v>1561857</v>
      </c>
      <c r="B5383" t="s">
        <v>29</v>
      </c>
      <c r="C5383" t="s">
        <v>125</v>
      </c>
      <c r="D5383" t="s">
        <v>31</v>
      </c>
      <c r="E5383">
        <v>53226</v>
      </c>
      <c r="F5383" t="s">
        <v>20</v>
      </c>
      <c r="G5383" t="s">
        <v>50</v>
      </c>
      <c r="H5383">
        <v>186</v>
      </c>
      <c r="I5383" t="s">
        <v>36</v>
      </c>
      <c r="J5383">
        <f>VLOOKUP(I5383,Key!$A$1:$C$73,2,FALSE)</f>
        <v>43.03519</v>
      </c>
      <c r="K5383">
        <f>VLOOKUP(I5383,Key!$A$1:$C$73,3,FALSE)</f>
        <v>-87.907390000000007</v>
      </c>
      <c r="L5383" t="s">
        <v>36</v>
      </c>
      <c r="M5383">
        <f>VLOOKUP(L5383,Key!$A$1:$C$73,2,FALSE)</f>
        <v>43.03519</v>
      </c>
      <c r="N5383">
        <f>VLOOKUP(L5383,Key!$A$1:$C$73,3,FALSE)</f>
        <v>-87.907390000000007</v>
      </c>
      <c r="O5383">
        <v>43</v>
      </c>
      <c r="P5383">
        <v>0</v>
      </c>
      <c r="Q5383">
        <v>6.5</v>
      </c>
      <c r="R5383">
        <v>6.1</v>
      </c>
      <c r="S5383">
        <v>258</v>
      </c>
      <c r="T5383">
        <f t="shared" si="756"/>
        <v>-1</v>
      </c>
      <c r="U5383" s="1">
        <v>42827</v>
      </c>
      <c r="V5383" s="13">
        <f t="shared" si="757"/>
        <v>42826</v>
      </c>
      <c r="W5383" s="14">
        <f t="shared" si="758"/>
        <v>42827</v>
      </c>
      <c r="X5383" s="1" t="str">
        <f t="shared" si="759"/>
        <v>Sunday</v>
      </c>
      <c r="Y5383" s="2">
        <v>0.52256944444444442</v>
      </c>
      <c r="Z5383" s="2">
        <f t="shared" si="760"/>
        <v>0.54166666666666663</v>
      </c>
      <c r="AA5383">
        <f>1</f>
        <v>1</v>
      </c>
      <c r="AB5383" s="1">
        <v>42827</v>
      </c>
      <c r="AC5383" s="13">
        <f t="shared" si="761"/>
        <v>42826</v>
      </c>
      <c r="AD5383" s="14">
        <f t="shared" si="762"/>
        <v>42827</v>
      </c>
      <c r="AE5383" s="1" t="str">
        <f t="shared" si="763"/>
        <v>Sunday</v>
      </c>
      <c r="AF5383" s="2">
        <v>0.55261574074074071</v>
      </c>
      <c r="AG5383" s="2">
        <f t="shared" si="764"/>
        <v>0.54166666666666663</v>
      </c>
      <c r="AH5383" t="s">
        <v>25</v>
      </c>
    </row>
    <row r="5384" spans="1:34" x14ac:dyDescent="0.25">
      <c r="A5384">
        <v>1586103</v>
      </c>
      <c r="B5384" t="s">
        <v>29</v>
      </c>
      <c r="E5384">
        <v>53212</v>
      </c>
      <c r="F5384" t="s">
        <v>20</v>
      </c>
      <c r="G5384" t="s">
        <v>50</v>
      </c>
      <c r="H5384">
        <v>5532</v>
      </c>
      <c r="I5384" t="s">
        <v>33</v>
      </c>
      <c r="J5384">
        <f>VLOOKUP(I5384,Key!$A$1:$C$73,2,FALSE)</f>
        <v>43.045712999999999</v>
      </c>
      <c r="K5384">
        <f>VLOOKUP(I5384,Key!$A$1:$C$73,3,FALSE)</f>
        <v>-87.899756999999994</v>
      </c>
      <c r="L5384" t="s">
        <v>67</v>
      </c>
      <c r="M5384">
        <f>VLOOKUP(L5384,Key!$A$1:$C$73,2,FALSE)</f>
        <v>43.05847</v>
      </c>
      <c r="N5384">
        <f>VLOOKUP(L5384,Key!$A$1:$C$73,3,FALSE)</f>
        <v>-87.898079999999993</v>
      </c>
      <c r="O5384">
        <v>7</v>
      </c>
      <c r="P5384">
        <v>0</v>
      </c>
      <c r="Q5384">
        <v>1.1000000000000001</v>
      </c>
      <c r="R5384">
        <v>1</v>
      </c>
      <c r="S5384">
        <v>42</v>
      </c>
      <c r="T5384">
        <f t="shared" si="756"/>
        <v>-1</v>
      </c>
      <c r="U5384" s="1">
        <v>42847</v>
      </c>
      <c r="V5384" s="13">
        <f t="shared" si="757"/>
        <v>42826</v>
      </c>
      <c r="W5384" s="14">
        <f t="shared" si="758"/>
        <v>42847</v>
      </c>
      <c r="X5384" s="1" t="str">
        <f t="shared" si="759"/>
        <v>Saturday</v>
      </c>
      <c r="Y5384" s="2">
        <v>0.40834490740740742</v>
      </c>
      <c r="Z5384" s="2">
        <f t="shared" si="760"/>
        <v>0.41666666666666663</v>
      </c>
      <c r="AA5384">
        <f>1</f>
        <v>1</v>
      </c>
      <c r="AB5384" s="1">
        <v>42847</v>
      </c>
      <c r="AC5384" s="13">
        <f t="shared" si="761"/>
        <v>42826</v>
      </c>
      <c r="AD5384" s="14">
        <f t="shared" si="762"/>
        <v>42847</v>
      </c>
      <c r="AE5384" s="1" t="str">
        <f t="shared" si="763"/>
        <v>Saturday</v>
      </c>
      <c r="AF5384" s="2">
        <v>0.41337962962962965</v>
      </c>
      <c r="AG5384" s="2">
        <f t="shared" si="764"/>
        <v>0.41666666666666663</v>
      </c>
      <c r="AH5384" t="s">
        <v>23</v>
      </c>
    </row>
    <row r="5385" spans="1:34" x14ac:dyDescent="0.25">
      <c r="A5385">
        <v>1580385</v>
      </c>
      <c r="B5385" t="s">
        <v>29</v>
      </c>
      <c r="C5385" t="s">
        <v>47</v>
      </c>
      <c r="D5385" t="s">
        <v>31</v>
      </c>
      <c r="E5385">
        <v>53211</v>
      </c>
      <c r="F5385" t="s">
        <v>20</v>
      </c>
      <c r="G5385" t="s">
        <v>50</v>
      </c>
      <c r="H5385">
        <v>5466</v>
      </c>
      <c r="I5385" t="s">
        <v>64</v>
      </c>
      <c r="J5385">
        <f>VLOOKUP(I5385,Key!$A$1:$C$73,2,FALSE)</f>
        <v>43.069021999999997</v>
      </c>
      <c r="K5385">
        <f>VLOOKUP(I5385,Key!$A$1:$C$73,3,FALSE)</f>
        <v>-87.887940999999998</v>
      </c>
      <c r="L5385" t="s">
        <v>34</v>
      </c>
      <c r="M5385">
        <f>VLOOKUP(L5385,Key!$A$1:$C$73,2,FALSE)</f>
        <v>43.05097</v>
      </c>
      <c r="N5385">
        <f>VLOOKUP(L5385,Key!$A$1:$C$73,3,FALSE)</f>
        <v>-87.906440000000003</v>
      </c>
      <c r="O5385">
        <v>16</v>
      </c>
      <c r="P5385">
        <v>0</v>
      </c>
      <c r="Q5385">
        <v>2.4</v>
      </c>
      <c r="R5385">
        <v>2.2999999999999998</v>
      </c>
      <c r="S5385">
        <v>96</v>
      </c>
      <c r="T5385">
        <f t="shared" si="756"/>
        <v>-1</v>
      </c>
      <c r="U5385" s="1">
        <v>42850</v>
      </c>
      <c r="V5385" s="13">
        <f t="shared" si="757"/>
        <v>42826</v>
      </c>
      <c r="W5385" s="14">
        <f t="shared" si="758"/>
        <v>42850</v>
      </c>
      <c r="X5385" s="1" t="str">
        <f t="shared" si="759"/>
        <v>Tuesday</v>
      </c>
      <c r="Y5385" s="2">
        <v>0.32891203703703703</v>
      </c>
      <c r="Z5385" s="2">
        <f t="shared" si="760"/>
        <v>0.33333333333333331</v>
      </c>
      <c r="AA5385">
        <f>1</f>
        <v>1</v>
      </c>
      <c r="AB5385" s="1">
        <v>42850</v>
      </c>
      <c r="AC5385" s="13">
        <f t="shared" si="761"/>
        <v>42826</v>
      </c>
      <c r="AD5385" s="14">
        <f t="shared" si="762"/>
        <v>42850</v>
      </c>
      <c r="AE5385" s="1" t="str">
        <f t="shared" si="763"/>
        <v>Tuesday</v>
      </c>
      <c r="AF5385" s="2">
        <v>0.34016203703703707</v>
      </c>
      <c r="AG5385" s="2">
        <f t="shared" si="764"/>
        <v>0.33333333333333331</v>
      </c>
      <c r="AH5385" t="s">
        <v>23</v>
      </c>
    </row>
    <row r="5386" spans="1:34" x14ac:dyDescent="0.25">
      <c r="A5386">
        <v>1276651</v>
      </c>
      <c r="B5386" t="s">
        <v>29</v>
      </c>
      <c r="C5386" t="s">
        <v>47</v>
      </c>
      <c r="D5386" t="s">
        <v>31</v>
      </c>
      <c r="E5386">
        <v>53211</v>
      </c>
      <c r="F5386" t="s">
        <v>20</v>
      </c>
      <c r="G5386" t="s">
        <v>32</v>
      </c>
      <c r="H5386">
        <v>19</v>
      </c>
      <c r="I5386" t="s">
        <v>65</v>
      </c>
      <c r="J5386">
        <f>VLOOKUP(I5386,Key!$A$1:$C$73,2,FALSE)</f>
        <v>43.077359999999999</v>
      </c>
      <c r="K5386">
        <f>VLOOKUP(I5386,Key!$A$1:$C$73,3,FALSE)</f>
        <v>-87.880769999999998</v>
      </c>
      <c r="L5386" t="s">
        <v>86</v>
      </c>
      <c r="M5386">
        <f>VLOOKUP(L5386,Key!$A$1:$C$73,2,FALSE)</f>
        <v>43.052549999999997</v>
      </c>
      <c r="N5386">
        <f>VLOOKUP(L5386,Key!$A$1:$C$73,3,FALSE)</f>
        <v>-87.909329999999997</v>
      </c>
      <c r="O5386">
        <v>18</v>
      </c>
      <c r="P5386">
        <v>0</v>
      </c>
      <c r="Q5386">
        <v>2.7</v>
      </c>
      <c r="R5386">
        <v>2.6</v>
      </c>
      <c r="S5386">
        <v>108</v>
      </c>
      <c r="T5386">
        <f t="shared" si="756"/>
        <v>-1</v>
      </c>
      <c r="U5386" s="1">
        <v>42826</v>
      </c>
      <c r="V5386" s="13">
        <f t="shared" si="757"/>
        <v>42826</v>
      </c>
      <c r="W5386" s="14">
        <f t="shared" si="758"/>
        <v>42826</v>
      </c>
      <c r="X5386" s="1" t="str">
        <f t="shared" si="759"/>
        <v>Saturday</v>
      </c>
      <c r="Y5386" s="2">
        <v>0.44241898148148145</v>
      </c>
      <c r="Z5386" s="2">
        <f t="shared" si="760"/>
        <v>0.45833333333333331</v>
      </c>
      <c r="AA5386">
        <f>1</f>
        <v>1</v>
      </c>
      <c r="AB5386" s="1">
        <v>42826</v>
      </c>
      <c r="AC5386" s="13">
        <f t="shared" si="761"/>
        <v>42826</v>
      </c>
      <c r="AD5386" s="14">
        <f t="shared" si="762"/>
        <v>42826</v>
      </c>
      <c r="AE5386" s="1" t="str">
        <f t="shared" si="763"/>
        <v>Saturday</v>
      </c>
      <c r="AF5386" s="2">
        <v>0.45513888888888893</v>
      </c>
      <c r="AG5386" s="2">
        <f t="shared" si="764"/>
        <v>0.45833333333333331</v>
      </c>
      <c r="AH5386" t="s">
        <v>23</v>
      </c>
    </row>
    <row r="5387" spans="1:34" x14ac:dyDescent="0.25">
      <c r="A5387">
        <v>1118957</v>
      </c>
      <c r="B5387" t="s">
        <v>29</v>
      </c>
      <c r="C5387" t="s">
        <v>47</v>
      </c>
      <c r="D5387" t="s">
        <v>31</v>
      </c>
      <c r="E5387">
        <v>53233</v>
      </c>
      <c r="F5387" t="s">
        <v>20</v>
      </c>
      <c r="G5387" t="s">
        <v>32</v>
      </c>
      <c r="H5387">
        <v>317</v>
      </c>
      <c r="I5387" t="s">
        <v>84</v>
      </c>
      <c r="J5387">
        <f>VLOOKUP(I5387,Key!$A$1:$C$73,2,FALSE)</f>
        <v>43.040154000000001</v>
      </c>
      <c r="K5387">
        <f>VLOOKUP(I5387,Key!$A$1:$C$73,3,FALSE)</f>
        <v>-87.932113000000001</v>
      </c>
      <c r="L5387" t="s">
        <v>38</v>
      </c>
      <c r="M5387">
        <f>VLOOKUP(L5387,Key!$A$1:$C$73,2,FALSE)</f>
        <v>43.038649999999997</v>
      </c>
      <c r="N5387">
        <f>VLOOKUP(L5387,Key!$A$1:$C$73,3,FALSE)</f>
        <v>-87.921930000000003</v>
      </c>
      <c r="O5387">
        <v>8</v>
      </c>
      <c r="P5387">
        <v>0</v>
      </c>
      <c r="Q5387">
        <v>1.2</v>
      </c>
      <c r="R5387">
        <v>1.1000000000000001</v>
      </c>
      <c r="S5387">
        <v>48</v>
      </c>
      <c r="T5387">
        <f t="shared" si="756"/>
        <v>-1</v>
      </c>
      <c r="U5387" s="1">
        <v>42826</v>
      </c>
      <c r="V5387" s="13">
        <f t="shared" si="757"/>
        <v>42826</v>
      </c>
      <c r="W5387" s="14">
        <f t="shared" si="758"/>
        <v>42826</v>
      </c>
      <c r="X5387" s="1" t="str">
        <f t="shared" si="759"/>
        <v>Saturday</v>
      </c>
      <c r="Y5387" s="2">
        <v>0.58076388888888886</v>
      </c>
      <c r="Z5387" s="2">
        <f t="shared" si="760"/>
        <v>0.58333333333333326</v>
      </c>
      <c r="AA5387">
        <f>1</f>
        <v>1</v>
      </c>
      <c r="AB5387" s="1">
        <v>42826</v>
      </c>
      <c r="AC5387" s="13">
        <f t="shared" si="761"/>
        <v>42826</v>
      </c>
      <c r="AD5387" s="14">
        <f t="shared" si="762"/>
        <v>42826</v>
      </c>
      <c r="AE5387" s="1" t="str">
        <f t="shared" si="763"/>
        <v>Saturday</v>
      </c>
      <c r="AF5387" s="2">
        <v>0.58636574074074077</v>
      </c>
      <c r="AG5387" s="2">
        <f t="shared" si="764"/>
        <v>0.58333333333333326</v>
      </c>
      <c r="AH5387" t="s">
        <v>23</v>
      </c>
    </row>
    <row r="5388" spans="1:34" x14ac:dyDescent="0.25">
      <c r="A5388">
        <v>1387849</v>
      </c>
      <c r="B5388" t="s">
        <v>29</v>
      </c>
      <c r="C5388" t="s">
        <v>120</v>
      </c>
      <c r="D5388" t="s">
        <v>31</v>
      </c>
      <c r="E5388">
        <v>53105</v>
      </c>
      <c r="F5388" t="s">
        <v>20</v>
      </c>
      <c r="G5388" t="s">
        <v>32</v>
      </c>
      <c r="H5388">
        <v>11100</v>
      </c>
      <c r="I5388" t="s">
        <v>40</v>
      </c>
      <c r="J5388">
        <f>VLOOKUP(I5388,Key!$A$1:$C$73,2,FALSE)</f>
        <v>43.06033</v>
      </c>
      <c r="K5388">
        <f>VLOOKUP(I5388,Key!$A$1:$C$73,3,FALSE)</f>
        <v>-87.89546</v>
      </c>
      <c r="L5388" t="s">
        <v>40</v>
      </c>
      <c r="M5388">
        <f>VLOOKUP(L5388,Key!$A$1:$C$73,2,FALSE)</f>
        <v>43.06033</v>
      </c>
      <c r="N5388">
        <f>VLOOKUP(L5388,Key!$A$1:$C$73,3,FALSE)</f>
        <v>-87.89546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f t="shared" si="756"/>
        <v>-1</v>
      </c>
      <c r="U5388" s="1">
        <v>42826</v>
      </c>
      <c r="V5388" s="13">
        <f t="shared" si="757"/>
        <v>42826</v>
      </c>
      <c r="W5388" s="14">
        <f t="shared" si="758"/>
        <v>42826</v>
      </c>
      <c r="X5388" s="1" t="str">
        <f t="shared" si="759"/>
        <v>Saturday</v>
      </c>
      <c r="Y5388" s="2">
        <v>0.58415509259259257</v>
      </c>
      <c r="Z5388" s="2">
        <f t="shared" si="760"/>
        <v>0.58333333333333326</v>
      </c>
      <c r="AA5388">
        <f>1</f>
        <v>1</v>
      </c>
      <c r="AB5388" s="1">
        <v>42826</v>
      </c>
      <c r="AC5388" s="13">
        <f t="shared" si="761"/>
        <v>42826</v>
      </c>
      <c r="AD5388" s="14">
        <f t="shared" si="762"/>
        <v>42826</v>
      </c>
      <c r="AE5388" s="1" t="str">
        <f t="shared" si="763"/>
        <v>Saturday</v>
      </c>
      <c r="AF5388" s="2">
        <v>0.58443287037037039</v>
      </c>
      <c r="AG5388" s="2">
        <f t="shared" si="764"/>
        <v>0.58333333333333326</v>
      </c>
      <c r="AH5388" t="s">
        <v>25</v>
      </c>
    </row>
    <row r="5389" spans="1:34" x14ac:dyDescent="0.25">
      <c r="A5389">
        <v>1373301</v>
      </c>
      <c r="B5389" t="s">
        <v>29</v>
      </c>
      <c r="C5389" t="s">
        <v>121</v>
      </c>
      <c r="D5389" t="s">
        <v>31</v>
      </c>
      <c r="E5389">
        <v>53092</v>
      </c>
      <c r="F5389" t="s">
        <v>20</v>
      </c>
      <c r="G5389" t="s">
        <v>32</v>
      </c>
      <c r="H5389">
        <v>307</v>
      </c>
      <c r="I5389" t="s">
        <v>22</v>
      </c>
      <c r="J5389">
        <f>VLOOKUP(I5389,Key!$A$1:$C$73,2,FALSE)</f>
        <v>43.058619999999998</v>
      </c>
      <c r="K5389">
        <f>VLOOKUP(I5389,Key!$A$1:$C$73,3,FALSE)</f>
        <v>-87.885319999999993</v>
      </c>
      <c r="L5389" t="s">
        <v>81</v>
      </c>
      <c r="M5389">
        <f>VLOOKUP(L5389,Key!$A$1:$C$73,2,FALSE)</f>
        <v>43.058010000000003</v>
      </c>
      <c r="N5389">
        <f>VLOOKUP(L5389,Key!$A$1:$C$73,3,FALSE)</f>
        <v>-87.877300000000005</v>
      </c>
      <c r="O5389">
        <v>12</v>
      </c>
      <c r="P5389">
        <v>0</v>
      </c>
      <c r="Q5389">
        <v>1.8</v>
      </c>
      <c r="R5389">
        <v>1.7</v>
      </c>
      <c r="S5389">
        <v>72</v>
      </c>
      <c r="T5389">
        <f t="shared" si="756"/>
        <v>-1</v>
      </c>
      <c r="U5389" s="1">
        <v>42826</v>
      </c>
      <c r="V5389" s="13">
        <f t="shared" si="757"/>
        <v>42826</v>
      </c>
      <c r="W5389" s="14">
        <f t="shared" si="758"/>
        <v>42826</v>
      </c>
      <c r="X5389" s="1" t="str">
        <f t="shared" si="759"/>
        <v>Saturday</v>
      </c>
      <c r="Y5389" s="2">
        <v>0.64173611111111117</v>
      </c>
      <c r="Z5389" s="2">
        <f t="shared" si="760"/>
        <v>0.625</v>
      </c>
      <c r="AA5389">
        <f>1</f>
        <v>1</v>
      </c>
      <c r="AB5389" s="1">
        <v>42826</v>
      </c>
      <c r="AC5389" s="13">
        <f t="shared" si="761"/>
        <v>42826</v>
      </c>
      <c r="AD5389" s="14">
        <f t="shared" si="762"/>
        <v>42826</v>
      </c>
      <c r="AE5389" s="1" t="str">
        <f t="shared" si="763"/>
        <v>Saturday</v>
      </c>
      <c r="AF5389" s="2">
        <v>0.65004629629629629</v>
      </c>
      <c r="AG5389" s="2">
        <f t="shared" si="764"/>
        <v>0.66666666666666663</v>
      </c>
      <c r="AH5389" t="s">
        <v>23</v>
      </c>
    </row>
    <row r="5390" spans="1:34" x14ac:dyDescent="0.25">
      <c r="A5390">
        <v>1560094</v>
      </c>
      <c r="B5390" t="s">
        <v>29</v>
      </c>
      <c r="C5390" t="s">
        <v>146</v>
      </c>
      <c r="D5390" t="s">
        <v>46</v>
      </c>
      <c r="E5390">
        <v>60156</v>
      </c>
      <c r="F5390" t="s">
        <v>20</v>
      </c>
      <c r="G5390" t="s">
        <v>32</v>
      </c>
      <c r="H5390">
        <v>11168</v>
      </c>
      <c r="I5390" t="s">
        <v>65</v>
      </c>
      <c r="J5390">
        <f>VLOOKUP(I5390,Key!$A$1:$C$73,2,FALSE)</f>
        <v>43.077359999999999</v>
      </c>
      <c r="K5390">
        <f>VLOOKUP(I5390,Key!$A$1:$C$73,3,FALSE)</f>
        <v>-87.880769999999998</v>
      </c>
      <c r="L5390" t="s">
        <v>63</v>
      </c>
      <c r="M5390">
        <f>VLOOKUP(L5390,Key!$A$1:$C$73,2,FALSE)</f>
        <v>43.066893999999998</v>
      </c>
      <c r="N5390">
        <f>VLOOKUP(L5390,Key!$A$1:$C$73,3,FALSE)</f>
        <v>-87.877936000000005</v>
      </c>
      <c r="O5390">
        <v>8</v>
      </c>
      <c r="P5390">
        <v>0</v>
      </c>
      <c r="Q5390">
        <v>1.2</v>
      </c>
      <c r="R5390">
        <v>1.1000000000000001</v>
      </c>
      <c r="S5390">
        <v>48</v>
      </c>
      <c r="T5390">
        <f t="shared" si="756"/>
        <v>-1</v>
      </c>
      <c r="U5390" s="1">
        <v>42826</v>
      </c>
      <c r="V5390" s="13">
        <f t="shared" si="757"/>
        <v>42826</v>
      </c>
      <c r="W5390" s="14">
        <f t="shared" si="758"/>
        <v>42826</v>
      </c>
      <c r="X5390" s="1" t="str">
        <f t="shared" si="759"/>
        <v>Saturday</v>
      </c>
      <c r="Y5390" s="2">
        <v>0.65011574074074074</v>
      </c>
      <c r="Z5390" s="2">
        <f t="shared" si="760"/>
        <v>0.66666666666666663</v>
      </c>
      <c r="AA5390">
        <f>1</f>
        <v>1</v>
      </c>
      <c r="AB5390" s="1">
        <v>42826</v>
      </c>
      <c r="AC5390" s="13">
        <f t="shared" si="761"/>
        <v>42826</v>
      </c>
      <c r="AD5390" s="14">
        <f t="shared" si="762"/>
        <v>42826</v>
      </c>
      <c r="AE5390" s="1" t="str">
        <f t="shared" si="763"/>
        <v>Saturday</v>
      </c>
      <c r="AF5390" s="2">
        <v>0.65561342592592597</v>
      </c>
      <c r="AG5390" s="2">
        <f t="shared" si="764"/>
        <v>0.66666666666666663</v>
      </c>
      <c r="AH5390" t="s">
        <v>23</v>
      </c>
    </row>
    <row r="5391" spans="1:34" x14ac:dyDescent="0.25">
      <c r="A5391">
        <v>1408049</v>
      </c>
      <c r="B5391" t="s">
        <v>29</v>
      </c>
      <c r="C5391" t="s">
        <v>47</v>
      </c>
      <c r="D5391" t="s">
        <v>31</v>
      </c>
      <c r="E5391">
        <v>53202</v>
      </c>
      <c r="F5391" t="s">
        <v>20</v>
      </c>
      <c r="G5391" t="s">
        <v>32</v>
      </c>
      <c r="H5391">
        <v>5513</v>
      </c>
      <c r="I5391" t="s">
        <v>39</v>
      </c>
      <c r="J5391">
        <f>VLOOKUP(I5391,Key!$A$1:$C$73,2,FALSE)</f>
        <v>43.031480000000002</v>
      </c>
      <c r="K5391">
        <f>VLOOKUP(I5391,Key!$A$1:$C$73,3,FALSE)</f>
        <v>-87.908169999999998</v>
      </c>
      <c r="L5391" t="s">
        <v>36</v>
      </c>
      <c r="M5391">
        <f>VLOOKUP(L5391,Key!$A$1:$C$73,2,FALSE)</f>
        <v>43.03519</v>
      </c>
      <c r="N5391">
        <f>VLOOKUP(L5391,Key!$A$1:$C$73,3,FALSE)</f>
        <v>-87.907390000000007</v>
      </c>
      <c r="O5391">
        <v>4</v>
      </c>
      <c r="P5391">
        <v>0</v>
      </c>
      <c r="Q5391">
        <v>0.6</v>
      </c>
      <c r="R5391">
        <v>0.6</v>
      </c>
      <c r="S5391">
        <v>24</v>
      </c>
      <c r="T5391">
        <f t="shared" si="756"/>
        <v>-1</v>
      </c>
      <c r="U5391" s="1">
        <v>42826</v>
      </c>
      <c r="V5391" s="13">
        <f t="shared" si="757"/>
        <v>42826</v>
      </c>
      <c r="W5391" s="14">
        <f t="shared" si="758"/>
        <v>42826</v>
      </c>
      <c r="X5391" s="1" t="str">
        <f t="shared" si="759"/>
        <v>Saturday</v>
      </c>
      <c r="Y5391" s="2">
        <v>0.65362268518518518</v>
      </c>
      <c r="Z5391" s="2">
        <f t="shared" si="760"/>
        <v>0.66666666666666663</v>
      </c>
      <c r="AA5391">
        <f>1</f>
        <v>1</v>
      </c>
      <c r="AB5391" s="1">
        <v>42826</v>
      </c>
      <c r="AC5391" s="13">
        <f t="shared" si="761"/>
        <v>42826</v>
      </c>
      <c r="AD5391" s="14">
        <f t="shared" si="762"/>
        <v>42826</v>
      </c>
      <c r="AE5391" s="1" t="str">
        <f t="shared" si="763"/>
        <v>Saturday</v>
      </c>
      <c r="AF5391" s="2">
        <v>0.65628472222222223</v>
      </c>
      <c r="AG5391" s="2">
        <f t="shared" si="764"/>
        <v>0.66666666666666663</v>
      </c>
      <c r="AH5391" t="s">
        <v>23</v>
      </c>
    </row>
    <row r="5392" spans="1:34" x14ac:dyDescent="0.25">
      <c r="A5392">
        <v>1489639</v>
      </c>
      <c r="B5392" t="s">
        <v>29</v>
      </c>
      <c r="C5392" t="s">
        <v>47</v>
      </c>
      <c r="D5392" t="s">
        <v>31</v>
      </c>
      <c r="E5392">
        <v>53202</v>
      </c>
      <c r="F5392" t="s">
        <v>20</v>
      </c>
      <c r="G5392" t="s">
        <v>32</v>
      </c>
      <c r="H5392">
        <v>11144</v>
      </c>
      <c r="I5392" t="s">
        <v>33</v>
      </c>
      <c r="J5392">
        <f>VLOOKUP(I5392,Key!$A$1:$C$73,2,FALSE)</f>
        <v>43.045712999999999</v>
      </c>
      <c r="K5392">
        <f>VLOOKUP(I5392,Key!$A$1:$C$73,3,FALSE)</f>
        <v>-87.899756999999994</v>
      </c>
      <c r="L5392" t="s">
        <v>33</v>
      </c>
      <c r="M5392">
        <f>VLOOKUP(L5392,Key!$A$1:$C$73,2,FALSE)</f>
        <v>43.045712999999999</v>
      </c>
      <c r="N5392">
        <f>VLOOKUP(L5392,Key!$A$1:$C$73,3,FALSE)</f>
        <v>-87.899756999999994</v>
      </c>
      <c r="O5392">
        <v>29</v>
      </c>
      <c r="P5392">
        <v>0</v>
      </c>
      <c r="Q5392">
        <v>4.4000000000000004</v>
      </c>
      <c r="R5392">
        <v>4.0999999999999996</v>
      </c>
      <c r="S5392">
        <v>174</v>
      </c>
      <c r="T5392">
        <f t="shared" si="756"/>
        <v>-1</v>
      </c>
      <c r="U5392" s="1">
        <v>42826</v>
      </c>
      <c r="V5392" s="13">
        <f t="shared" si="757"/>
        <v>42826</v>
      </c>
      <c r="W5392" s="14">
        <f t="shared" si="758"/>
        <v>42826</v>
      </c>
      <c r="X5392" s="1" t="str">
        <f t="shared" si="759"/>
        <v>Saturday</v>
      </c>
      <c r="Y5392" s="2">
        <v>0.71752314814814822</v>
      </c>
      <c r="Z5392" s="2">
        <f t="shared" si="760"/>
        <v>0.70833333333333326</v>
      </c>
      <c r="AA5392">
        <f>1</f>
        <v>1</v>
      </c>
      <c r="AB5392" s="1">
        <v>42826</v>
      </c>
      <c r="AC5392" s="13">
        <f t="shared" si="761"/>
        <v>42826</v>
      </c>
      <c r="AD5392" s="14">
        <f t="shared" si="762"/>
        <v>42826</v>
      </c>
      <c r="AE5392" s="1" t="str">
        <f t="shared" si="763"/>
        <v>Saturday</v>
      </c>
      <c r="AF5392" s="2">
        <v>0.73782407407407413</v>
      </c>
      <c r="AG5392" s="2">
        <f t="shared" si="764"/>
        <v>0.75</v>
      </c>
      <c r="AH5392" t="s">
        <v>25</v>
      </c>
    </row>
    <row r="5393" spans="1:34" x14ac:dyDescent="0.25">
      <c r="A5393">
        <v>1477939</v>
      </c>
      <c r="B5393" t="s">
        <v>29</v>
      </c>
      <c r="C5393" t="s">
        <v>135</v>
      </c>
      <c r="D5393" t="s">
        <v>31</v>
      </c>
      <c r="E5393">
        <v>53010</v>
      </c>
      <c r="F5393" t="s">
        <v>20</v>
      </c>
      <c r="G5393" t="s">
        <v>32</v>
      </c>
      <c r="H5393">
        <v>33</v>
      </c>
      <c r="I5393" t="s">
        <v>63</v>
      </c>
      <c r="J5393">
        <f>VLOOKUP(I5393,Key!$A$1:$C$73,2,FALSE)</f>
        <v>43.066893999999998</v>
      </c>
      <c r="K5393">
        <f>VLOOKUP(I5393,Key!$A$1:$C$73,3,FALSE)</f>
        <v>-87.877936000000005</v>
      </c>
      <c r="L5393" t="s">
        <v>65</v>
      </c>
      <c r="M5393">
        <f>VLOOKUP(L5393,Key!$A$1:$C$73,2,FALSE)</f>
        <v>43.077359999999999</v>
      </c>
      <c r="N5393">
        <f>VLOOKUP(L5393,Key!$A$1:$C$73,3,FALSE)</f>
        <v>-87.880769999999998</v>
      </c>
      <c r="O5393">
        <v>5</v>
      </c>
      <c r="P5393">
        <v>0</v>
      </c>
      <c r="Q5393">
        <v>0.8</v>
      </c>
      <c r="R5393">
        <v>0.7</v>
      </c>
      <c r="S5393">
        <v>30</v>
      </c>
      <c r="T5393">
        <f t="shared" si="756"/>
        <v>-1</v>
      </c>
      <c r="U5393" s="1">
        <v>42826</v>
      </c>
      <c r="V5393" s="13">
        <f t="shared" si="757"/>
        <v>42826</v>
      </c>
      <c r="W5393" s="14">
        <f t="shared" si="758"/>
        <v>42826</v>
      </c>
      <c r="X5393" s="1" t="str">
        <f t="shared" si="759"/>
        <v>Saturday</v>
      </c>
      <c r="Y5393" s="2">
        <v>0.85625000000000007</v>
      </c>
      <c r="Z5393" s="2">
        <f t="shared" si="760"/>
        <v>0.875</v>
      </c>
      <c r="AA5393">
        <f>1</f>
        <v>1</v>
      </c>
      <c r="AB5393" s="1">
        <v>42826</v>
      </c>
      <c r="AC5393" s="13">
        <f t="shared" si="761"/>
        <v>42826</v>
      </c>
      <c r="AD5393" s="14">
        <f t="shared" si="762"/>
        <v>42826</v>
      </c>
      <c r="AE5393" s="1" t="str">
        <f t="shared" si="763"/>
        <v>Saturday</v>
      </c>
      <c r="AF5393" s="2">
        <v>0.86026620370370377</v>
      </c>
      <c r="AG5393" s="2">
        <f t="shared" si="764"/>
        <v>0.875</v>
      </c>
      <c r="AH5393" t="s">
        <v>23</v>
      </c>
    </row>
    <row r="5394" spans="1:34" x14ac:dyDescent="0.25">
      <c r="A5394">
        <v>1298099</v>
      </c>
      <c r="B5394" t="s">
        <v>29</v>
      </c>
      <c r="C5394" t="s">
        <v>47</v>
      </c>
      <c r="D5394" t="s">
        <v>31</v>
      </c>
      <c r="E5394">
        <v>53233</v>
      </c>
      <c r="F5394" t="s">
        <v>20</v>
      </c>
      <c r="G5394" t="s">
        <v>32</v>
      </c>
      <c r="H5394">
        <v>11076</v>
      </c>
      <c r="I5394" t="s">
        <v>84</v>
      </c>
      <c r="J5394">
        <f>VLOOKUP(I5394,Key!$A$1:$C$73,2,FALSE)</f>
        <v>43.040154000000001</v>
      </c>
      <c r="K5394">
        <f>VLOOKUP(I5394,Key!$A$1:$C$73,3,FALSE)</f>
        <v>-87.932113000000001</v>
      </c>
      <c r="L5394" t="s">
        <v>84</v>
      </c>
      <c r="M5394">
        <f>VLOOKUP(L5394,Key!$A$1:$C$73,2,FALSE)</f>
        <v>43.040154000000001</v>
      </c>
      <c r="N5394">
        <f>VLOOKUP(L5394,Key!$A$1:$C$73,3,FALSE)</f>
        <v>-87.932113000000001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f t="shared" si="756"/>
        <v>-1</v>
      </c>
      <c r="U5394" s="1">
        <v>42827</v>
      </c>
      <c r="V5394" s="13">
        <f t="shared" si="757"/>
        <v>42826</v>
      </c>
      <c r="W5394" s="14">
        <f t="shared" si="758"/>
        <v>42827</v>
      </c>
      <c r="X5394" s="1" t="str">
        <f t="shared" si="759"/>
        <v>Sunday</v>
      </c>
      <c r="Y5394" s="2">
        <v>0.31620370370370371</v>
      </c>
      <c r="Z5394" s="2">
        <f t="shared" si="760"/>
        <v>0.33333333333333331</v>
      </c>
      <c r="AA5394">
        <f>1</f>
        <v>1</v>
      </c>
      <c r="AB5394" s="1">
        <v>42827</v>
      </c>
      <c r="AC5394" s="13">
        <f t="shared" si="761"/>
        <v>42826</v>
      </c>
      <c r="AD5394" s="14">
        <f t="shared" si="762"/>
        <v>42827</v>
      </c>
      <c r="AE5394" s="1" t="str">
        <f t="shared" si="763"/>
        <v>Sunday</v>
      </c>
      <c r="AF5394" s="2">
        <v>0.31631944444444443</v>
      </c>
      <c r="AG5394" s="2">
        <f t="shared" si="764"/>
        <v>0.33333333333333331</v>
      </c>
      <c r="AH5394" t="s">
        <v>25</v>
      </c>
    </row>
    <row r="5395" spans="1:34" x14ac:dyDescent="0.25">
      <c r="A5395">
        <v>1224715</v>
      </c>
      <c r="B5395" t="s">
        <v>29</v>
      </c>
      <c r="C5395" t="s">
        <v>47</v>
      </c>
      <c r="D5395" t="s">
        <v>31</v>
      </c>
      <c r="E5395">
        <v>53212</v>
      </c>
      <c r="F5395" t="s">
        <v>20</v>
      </c>
      <c r="G5395" t="s">
        <v>32</v>
      </c>
      <c r="H5395">
        <v>46</v>
      </c>
      <c r="I5395" t="s">
        <v>42</v>
      </c>
      <c r="J5395">
        <f>VLOOKUP(I5395,Key!$A$1:$C$73,2,FALSE)</f>
        <v>43.038719999999998</v>
      </c>
      <c r="K5395">
        <f>VLOOKUP(I5395,Key!$A$1:$C$73,3,FALSE)</f>
        <v>-87.905339999999995</v>
      </c>
      <c r="L5395" t="s">
        <v>67</v>
      </c>
      <c r="M5395">
        <f>VLOOKUP(L5395,Key!$A$1:$C$73,2,FALSE)</f>
        <v>43.05847</v>
      </c>
      <c r="N5395">
        <f>VLOOKUP(L5395,Key!$A$1:$C$73,3,FALSE)</f>
        <v>-87.898079999999993</v>
      </c>
      <c r="O5395">
        <v>11</v>
      </c>
      <c r="P5395">
        <v>0</v>
      </c>
      <c r="Q5395">
        <v>1.7</v>
      </c>
      <c r="R5395">
        <v>1.6</v>
      </c>
      <c r="S5395">
        <v>66</v>
      </c>
      <c r="T5395">
        <f t="shared" si="756"/>
        <v>-1</v>
      </c>
      <c r="U5395" s="1">
        <v>42827</v>
      </c>
      <c r="V5395" s="13">
        <f t="shared" si="757"/>
        <v>42826</v>
      </c>
      <c r="W5395" s="14">
        <f t="shared" si="758"/>
        <v>42827</v>
      </c>
      <c r="X5395" s="1" t="str">
        <f t="shared" si="759"/>
        <v>Sunday</v>
      </c>
      <c r="Y5395" s="2">
        <v>0.68331018518518516</v>
      </c>
      <c r="Z5395" s="2">
        <f t="shared" si="760"/>
        <v>0.66666666666666663</v>
      </c>
      <c r="AA5395">
        <f>1</f>
        <v>1</v>
      </c>
      <c r="AB5395" s="1">
        <v>42827</v>
      </c>
      <c r="AC5395" s="13">
        <f t="shared" si="761"/>
        <v>42826</v>
      </c>
      <c r="AD5395" s="14">
        <f t="shared" si="762"/>
        <v>42827</v>
      </c>
      <c r="AE5395" s="1" t="str">
        <f t="shared" si="763"/>
        <v>Sunday</v>
      </c>
      <c r="AF5395" s="2">
        <v>0.69027777777777777</v>
      </c>
      <c r="AG5395" s="2">
        <f t="shared" si="764"/>
        <v>0.70833333333333326</v>
      </c>
      <c r="AH5395" t="s">
        <v>23</v>
      </c>
    </row>
    <row r="5396" spans="1:34" x14ac:dyDescent="0.25">
      <c r="A5396">
        <v>1297838</v>
      </c>
      <c r="B5396" t="s">
        <v>29</v>
      </c>
      <c r="C5396" t="s">
        <v>98</v>
      </c>
      <c r="D5396" t="s">
        <v>31</v>
      </c>
      <c r="E5396">
        <v>53204</v>
      </c>
      <c r="F5396" t="s">
        <v>20</v>
      </c>
      <c r="G5396" t="s">
        <v>97</v>
      </c>
      <c r="H5396">
        <v>217</v>
      </c>
      <c r="I5396" t="s">
        <v>77</v>
      </c>
      <c r="J5396">
        <f>VLOOKUP(I5396,Key!$A$1:$C$73,2,FALSE)</f>
        <v>43.036900000000003</v>
      </c>
      <c r="K5396">
        <f>VLOOKUP(I5396,Key!$A$1:$C$73,3,FALSE)</f>
        <v>-87.89667</v>
      </c>
      <c r="L5396" t="s">
        <v>39</v>
      </c>
      <c r="M5396">
        <f>VLOOKUP(L5396,Key!$A$1:$C$73,2,FALSE)</f>
        <v>43.031480000000002</v>
      </c>
      <c r="N5396">
        <f>VLOOKUP(L5396,Key!$A$1:$C$73,3,FALSE)</f>
        <v>-87.908169999999998</v>
      </c>
      <c r="O5396">
        <v>10</v>
      </c>
      <c r="P5396">
        <v>2</v>
      </c>
      <c r="Q5396">
        <v>1.5</v>
      </c>
      <c r="R5396">
        <v>1.4</v>
      </c>
      <c r="S5396">
        <v>60</v>
      </c>
      <c r="T5396">
        <f t="shared" si="756"/>
        <v>-1</v>
      </c>
      <c r="U5396" s="1">
        <v>42828</v>
      </c>
      <c r="V5396" s="13">
        <f t="shared" si="757"/>
        <v>42826</v>
      </c>
      <c r="W5396" s="14">
        <f t="shared" si="758"/>
        <v>42828</v>
      </c>
      <c r="X5396" s="1" t="str">
        <f t="shared" si="759"/>
        <v>Monday</v>
      </c>
      <c r="Y5396" s="2">
        <v>0.49253472222222222</v>
      </c>
      <c r="Z5396" s="2">
        <f t="shared" si="760"/>
        <v>0.5</v>
      </c>
      <c r="AA5396">
        <f>1</f>
        <v>1</v>
      </c>
      <c r="AB5396" s="1">
        <v>42828</v>
      </c>
      <c r="AC5396" s="13">
        <f t="shared" si="761"/>
        <v>42826</v>
      </c>
      <c r="AD5396" s="14">
        <f t="shared" si="762"/>
        <v>42828</v>
      </c>
      <c r="AE5396" s="1" t="str">
        <f t="shared" si="763"/>
        <v>Monday</v>
      </c>
      <c r="AF5396" s="2">
        <v>0.49993055555555554</v>
      </c>
      <c r="AG5396" s="2">
        <f t="shared" si="764"/>
        <v>0.5</v>
      </c>
      <c r="AH5396" t="s">
        <v>23</v>
      </c>
    </row>
    <row r="5397" spans="1:34" x14ac:dyDescent="0.25">
      <c r="A5397">
        <v>1397107</v>
      </c>
      <c r="B5397" t="s">
        <v>29</v>
      </c>
      <c r="C5397" t="s">
        <v>98</v>
      </c>
      <c r="D5397" t="s">
        <v>31</v>
      </c>
      <c r="E5397">
        <v>53233</v>
      </c>
      <c r="F5397" t="s">
        <v>20</v>
      </c>
      <c r="G5397" t="s">
        <v>32</v>
      </c>
      <c r="H5397">
        <v>11130</v>
      </c>
      <c r="I5397" t="s">
        <v>59</v>
      </c>
      <c r="J5397">
        <f>VLOOKUP(I5397,Key!$A$1:$C$73,2,FALSE)</f>
        <v>43.056539999999998</v>
      </c>
      <c r="K5397">
        <f>VLOOKUP(I5397,Key!$A$1:$C$73,3,FALSE)</f>
        <v>-87.914370000000005</v>
      </c>
      <c r="L5397" t="s">
        <v>59</v>
      </c>
      <c r="M5397">
        <f>VLOOKUP(L5397,Key!$A$1:$C$73,2,FALSE)</f>
        <v>43.056539999999998</v>
      </c>
      <c r="N5397">
        <f>VLOOKUP(L5397,Key!$A$1:$C$73,3,FALSE)</f>
        <v>-87.914370000000005</v>
      </c>
      <c r="O5397">
        <v>9</v>
      </c>
      <c r="P5397">
        <v>0</v>
      </c>
      <c r="Q5397">
        <v>1.4</v>
      </c>
      <c r="R5397">
        <v>1.3</v>
      </c>
      <c r="S5397">
        <v>54</v>
      </c>
      <c r="T5397">
        <f t="shared" si="756"/>
        <v>-1</v>
      </c>
      <c r="U5397" s="1">
        <v>42828</v>
      </c>
      <c r="V5397" s="13">
        <f t="shared" si="757"/>
        <v>42826</v>
      </c>
      <c r="W5397" s="14">
        <f t="shared" si="758"/>
        <v>42828</v>
      </c>
      <c r="X5397" s="1" t="str">
        <f t="shared" si="759"/>
        <v>Monday</v>
      </c>
      <c r="Y5397" s="2">
        <v>0.50761574074074078</v>
      </c>
      <c r="Z5397" s="2">
        <f t="shared" si="760"/>
        <v>0.5</v>
      </c>
      <c r="AA5397">
        <f>1</f>
        <v>1</v>
      </c>
      <c r="AB5397" s="1">
        <v>42828</v>
      </c>
      <c r="AC5397" s="13">
        <f t="shared" si="761"/>
        <v>42826</v>
      </c>
      <c r="AD5397" s="14">
        <f t="shared" si="762"/>
        <v>42828</v>
      </c>
      <c r="AE5397" s="1" t="str">
        <f t="shared" si="763"/>
        <v>Monday</v>
      </c>
      <c r="AF5397" s="2">
        <v>0.5131944444444444</v>
      </c>
      <c r="AG5397" s="2">
        <f t="shared" si="764"/>
        <v>0.5</v>
      </c>
      <c r="AH5397" t="s">
        <v>25</v>
      </c>
    </row>
    <row r="5398" spans="1:34" x14ac:dyDescent="0.25">
      <c r="A5398">
        <v>1451574</v>
      </c>
      <c r="B5398" t="s">
        <v>29</v>
      </c>
      <c r="C5398" t="s">
        <v>47</v>
      </c>
      <c r="D5398" t="s">
        <v>31</v>
      </c>
      <c r="E5398">
        <v>53211</v>
      </c>
      <c r="F5398" t="s">
        <v>20</v>
      </c>
      <c r="G5398" t="s">
        <v>32</v>
      </c>
      <c r="H5398">
        <v>5479</v>
      </c>
      <c r="I5398" t="s">
        <v>21</v>
      </c>
      <c r="J5398">
        <f>VLOOKUP(I5398,Key!$A$1:$C$73,2,FALSE)</f>
        <v>43.074890000000003</v>
      </c>
      <c r="K5398">
        <f>VLOOKUP(I5398,Key!$A$1:$C$73,3,FALSE)</f>
        <v>-87.882810000000006</v>
      </c>
      <c r="L5398" t="s">
        <v>24</v>
      </c>
      <c r="M5398">
        <f>VLOOKUP(L5398,Key!$A$1:$C$73,2,FALSE)</f>
        <v>43.074655999999997</v>
      </c>
      <c r="N5398">
        <f>VLOOKUP(L5398,Key!$A$1:$C$73,3,FALSE)</f>
        <v>-87.889011999999994</v>
      </c>
      <c r="O5398">
        <v>4</v>
      </c>
      <c r="P5398">
        <v>0</v>
      </c>
      <c r="Q5398">
        <v>0.6</v>
      </c>
      <c r="R5398">
        <v>0.6</v>
      </c>
      <c r="S5398">
        <v>24</v>
      </c>
      <c r="T5398">
        <f t="shared" si="756"/>
        <v>-1</v>
      </c>
      <c r="U5398" s="1">
        <v>42828</v>
      </c>
      <c r="V5398" s="13">
        <f t="shared" si="757"/>
        <v>42826</v>
      </c>
      <c r="W5398" s="14">
        <f t="shared" si="758"/>
        <v>42828</v>
      </c>
      <c r="X5398" s="1" t="str">
        <f t="shared" si="759"/>
        <v>Monday</v>
      </c>
      <c r="Y5398" s="2">
        <v>0.62451388888888892</v>
      </c>
      <c r="Z5398" s="2">
        <f t="shared" si="760"/>
        <v>0.625</v>
      </c>
      <c r="AA5398">
        <f>1</f>
        <v>1</v>
      </c>
      <c r="AB5398" s="1">
        <v>42828</v>
      </c>
      <c r="AC5398" s="13">
        <f t="shared" si="761"/>
        <v>42826</v>
      </c>
      <c r="AD5398" s="14">
        <f t="shared" si="762"/>
        <v>42828</v>
      </c>
      <c r="AE5398" s="1" t="str">
        <f t="shared" si="763"/>
        <v>Monday</v>
      </c>
      <c r="AF5398" s="2">
        <v>0.62739583333333326</v>
      </c>
      <c r="AG5398" s="2">
        <f t="shared" si="764"/>
        <v>0.625</v>
      </c>
      <c r="AH5398" t="s">
        <v>23</v>
      </c>
    </row>
    <row r="5399" spans="1:34" x14ac:dyDescent="0.25">
      <c r="A5399">
        <v>1442430</v>
      </c>
      <c r="B5399" t="s">
        <v>29</v>
      </c>
      <c r="C5399" t="s">
        <v>47</v>
      </c>
      <c r="D5399" t="s">
        <v>31</v>
      </c>
      <c r="E5399">
        <v>53211</v>
      </c>
      <c r="F5399" t="s">
        <v>20</v>
      </c>
      <c r="G5399" t="s">
        <v>32</v>
      </c>
      <c r="H5399">
        <v>16</v>
      </c>
      <c r="I5399" t="s">
        <v>21</v>
      </c>
      <c r="J5399">
        <f>VLOOKUP(I5399,Key!$A$1:$C$73,2,FALSE)</f>
        <v>43.074890000000003</v>
      </c>
      <c r="K5399">
        <f>VLOOKUP(I5399,Key!$A$1:$C$73,3,FALSE)</f>
        <v>-87.882810000000006</v>
      </c>
      <c r="L5399" t="s">
        <v>24</v>
      </c>
      <c r="M5399">
        <f>VLOOKUP(L5399,Key!$A$1:$C$73,2,FALSE)</f>
        <v>43.074655999999997</v>
      </c>
      <c r="N5399">
        <f>VLOOKUP(L5399,Key!$A$1:$C$73,3,FALSE)</f>
        <v>-87.889011999999994</v>
      </c>
      <c r="O5399">
        <v>4</v>
      </c>
      <c r="P5399">
        <v>0</v>
      </c>
      <c r="Q5399">
        <v>0.6</v>
      </c>
      <c r="R5399">
        <v>0.6</v>
      </c>
      <c r="S5399">
        <v>24</v>
      </c>
      <c r="T5399">
        <f t="shared" si="756"/>
        <v>-1</v>
      </c>
      <c r="U5399" s="1">
        <v>42828</v>
      </c>
      <c r="V5399" s="13">
        <f t="shared" si="757"/>
        <v>42826</v>
      </c>
      <c r="W5399" s="14">
        <f t="shared" si="758"/>
        <v>42828</v>
      </c>
      <c r="X5399" s="1" t="str">
        <f t="shared" si="759"/>
        <v>Monday</v>
      </c>
      <c r="Y5399" s="2">
        <v>0.84858796296296291</v>
      </c>
      <c r="Z5399" s="2">
        <f t="shared" si="760"/>
        <v>0.83333333333333326</v>
      </c>
      <c r="AA5399">
        <f>1</f>
        <v>1</v>
      </c>
      <c r="AB5399" s="1">
        <v>42828</v>
      </c>
      <c r="AC5399" s="13">
        <f t="shared" si="761"/>
        <v>42826</v>
      </c>
      <c r="AD5399" s="14">
        <f t="shared" si="762"/>
        <v>42828</v>
      </c>
      <c r="AE5399" s="1" t="str">
        <f t="shared" si="763"/>
        <v>Monday</v>
      </c>
      <c r="AF5399" s="2">
        <v>0.85071759259259261</v>
      </c>
      <c r="AG5399" s="2">
        <f t="shared" si="764"/>
        <v>0.83333333333333326</v>
      </c>
      <c r="AH5399" t="s">
        <v>23</v>
      </c>
    </row>
    <row r="5400" spans="1:34" x14ac:dyDescent="0.25">
      <c r="A5400">
        <v>1357250</v>
      </c>
      <c r="B5400" t="s">
        <v>29</v>
      </c>
      <c r="C5400" t="s">
        <v>47</v>
      </c>
      <c r="D5400" t="s">
        <v>31</v>
      </c>
      <c r="E5400">
        <v>53202</v>
      </c>
      <c r="F5400" t="s">
        <v>20</v>
      </c>
      <c r="G5400" t="s">
        <v>32</v>
      </c>
      <c r="H5400">
        <v>5460</v>
      </c>
      <c r="I5400" t="s">
        <v>78</v>
      </c>
      <c r="J5400">
        <f>VLOOKUP(I5400,Key!$A$1:$C$73,2,FALSE)</f>
        <v>43.048200000000001</v>
      </c>
      <c r="K5400">
        <f>VLOOKUP(I5400,Key!$A$1:$C$73,3,FALSE)</f>
        <v>-87.900859999999994</v>
      </c>
      <c r="L5400" t="s">
        <v>44</v>
      </c>
      <c r="M5400">
        <f>VLOOKUP(L5400,Key!$A$1:$C$73,2,FALSE)</f>
        <v>43.03886</v>
      </c>
      <c r="N5400">
        <f>VLOOKUP(L5400,Key!$A$1:$C$73,3,FALSE)</f>
        <v>-87.902720000000002</v>
      </c>
      <c r="O5400">
        <v>5</v>
      </c>
      <c r="P5400">
        <v>0</v>
      </c>
      <c r="Q5400">
        <v>0.8</v>
      </c>
      <c r="R5400">
        <v>0.7</v>
      </c>
      <c r="S5400">
        <v>30</v>
      </c>
      <c r="T5400">
        <f t="shared" si="756"/>
        <v>-1</v>
      </c>
      <c r="U5400" s="1">
        <v>42829</v>
      </c>
      <c r="V5400" s="13">
        <f t="shared" si="757"/>
        <v>42826</v>
      </c>
      <c r="W5400" s="14">
        <f t="shared" si="758"/>
        <v>42829</v>
      </c>
      <c r="X5400" s="1" t="str">
        <f t="shared" si="759"/>
        <v>Tuesday</v>
      </c>
      <c r="Y5400" s="2">
        <v>0.31922453703703701</v>
      </c>
      <c r="Z5400" s="2">
        <f t="shared" si="760"/>
        <v>0.33333333333333331</v>
      </c>
      <c r="AA5400">
        <f>1</f>
        <v>1</v>
      </c>
      <c r="AB5400" s="1">
        <v>42829</v>
      </c>
      <c r="AC5400" s="13">
        <f t="shared" si="761"/>
        <v>42826</v>
      </c>
      <c r="AD5400" s="14">
        <f t="shared" si="762"/>
        <v>42829</v>
      </c>
      <c r="AE5400" s="1" t="str">
        <f t="shared" si="763"/>
        <v>Tuesday</v>
      </c>
      <c r="AF5400" s="2">
        <v>0.32238425925925923</v>
      </c>
      <c r="AG5400" s="2">
        <f t="shared" si="764"/>
        <v>0.33333333333333331</v>
      </c>
      <c r="AH5400" t="s">
        <v>23</v>
      </c>
    </row>
    <row r="5401" spans="1:34" x14ac:dyDescent="0.25">
      <c r="A5401">
        <v>1437870</v>
      </c>
      <c r="B5401" t="s">
        <v>29</v>
      </c>
      <c r="C5401" t="s">
        <v>47</v>
      </c>
      <c r="D5401" t="s">
        <v>31</v>
      </c>
      <c r="E5401">
        <v>53223</v>
      </c>
      <c r="F5401" t="s">
        <v>20</v>
      </c>
      <c r="G5401" t="s">
        <v>32</v>
      </c>
      <c r="H5401">
        <v>11086</v>
      </c>
      <c r="I5401" t="s">
        <v>57</v>
      </c>
      <c r="J5401">
        <f>VLOOKUP(I5401,Key!$A$1:$C$73,2,FALSE)</f>
        <v>43.03913</v>
      </c>
      <c r="K5401">
        <f>VLOOKUP(I5401,Key!$A$1:$C$73,3,FALSE)</f>
        <v>-87.916150000000002</v>
      </c>
      <c r="L5401" t="s">
        <v>26</v>
      </c>
      <c r="M5401">
        <f>VLOOKUP(L5401,Key!$A$1:$C$73,2,FALSE)</f>
        <v>43.034619999999997</v>
      </c>
      <c r="N5401">
        <f>VLOOKUP(L5401,Key!$A$1:$C$73,3,FALSE)</f>
        <v>-87.917500000000004</v>
      </c>
      <c r="O5401">
        <v>5</v>
      </c>
      <c r="P5401">
        <v>0</v>
      </c>
      <c r="Q5401">
        <v>0.8</v>
      </c>
      <c r="R5401">
        <v>0.7</v>
      </c>
      <c r="S5401">
        <v>30</v>
      </c>
      <c r="T5401">
        <f t="shared" si="756"/>
        <v>-1</v>
      </c>
      <c r="U5401" s="1">
        <v>42829</v>
      </c>
      <c r="V5401" s="13">
        <f t="shared" si="757"/>
        <v>42826</v>
      </c>
      <c r="W5401" s="14">
        <f t="shared" si="758"/>
        <v>42829</v>
      </c>
      <c r="X5401" s="1" t="str">
        <f t="shared" si="759"/>
        <v>Tuesday</v>
      </c>
      <c r="Y5401" s="2">
        <v>0.51165509259259256</v>
      </c>
      <c r="Z5401" s="2">
        <f t="shared" si="760"/>
        <v>0.5</v>
      </c>
      <c r="AA5401">
        <f>1</f>
        <v>1</v>
      </c>
      <c r="AB5401" s="1">
        <v>42829</v>
      </c>
      <c r="AC5401" s="13">
        <f t="shared" si="761"/>
        <v>42826</v>
      </c>
      <c r="AD5401" s="14">
        <f t="shared" si="762"/>
        <v>42829</v>
      </c>
      <c r="AE5401" s="1" t="str">
        <f t="shared" si="763"/>
        <v>Tuesday</v>
      </c>
      <c r="AF5401" s="2">
        <v>0.51518518518518519</v>
      </c>
      <c r="AG5401" s="2">
        <f t="shared" si="764"/>
        <v>0.5</v>
      </c>
      <c r="AH5401" t="s">
        <v>23</v>
      </c>
    </row>
    <row r="5402" spans="1:34" x14ac:dyDescent="0.25">
      <c r="A5402">
        <v>989766</v>
      </c>
      <c r="B5402" t="s">
        <v>29</v>
      </c>
      <c r="C5402" t="s">
        <v>47</v>
      </c>
      <c r="D5402" t="s">
        <v>31</v>
      </c>
      <c r="E5402">
        <v>53211</v>
      </c>
      <c r="F5402" t="s">
        <v>20</v>
      </c>
      <c r="G5402" t="s">
        <v>32</v>
      </c>
      <c r="H5402">
        <v>17</v>
      </c>
      <c r="I5402" t="s">
        <v>63</v>
      </c>
      <c r="J5402">
        <f>VLOOKUP(I5402,Key!$A$1:$C$73,2,FALSE)</f>
        <v>43.066893999999998</v>
      </c>
      <c r="K5402">
        <f>VLOOKUP(I5402,Key!$A$1:$C$73,3,FALSE)</f>
        <v>-87.877936000000005</v>
      </c>
      <c r="L5402" t="s">
        <v>63</v>
      </c>
      <c r="M5402">
        <f>VLOOKUP(L5402,Key!$A$1:$C$73,2,FALSE)</f>
        <v>43.066893999999998</v>
      </c>
      <c r="N5402">
        <f>VLOOKUP(L5402,Key!$A$1:$C$73,3,FALSE)</f>
        <v>-87.877936000000005</v>
      </c>
      <c r="O5402">
        <v>34</v>
      </c>
      <c r="P5402">
        <v>0</v>
      </c>
      <c r="Q5402">
        <v>5.0999999999999996</v>
      </c>
      <c r="R5402">
        <v>4.8</v>
      </c>
      <c r="S5402">
        <v>204</v>
      </c>
      <c r="T5402">
        <f t="shared" si="756"/>
        <v>-1</v>
      </c>
      <c r="U5402" s="1">
        <v>42829</v>
      </c>
      <c r="V5402" s="13">
        <f t="shared" si="757"/>
        <v>42826</v>
      </c>
      <c r="W5402" s="14">
        <f t="shared" si="758"/>
        <v>42829</v>
      </c>
      <c r="X5402" s="1" t="str">
        <f t="shared" si="759"/>
        <v>Tuesday</v>
      </c>
      <c r="Y5402" s="2">
        <v>0.64331018518518512</v>
      </c>
      <c r="Z5402" s="2">
        <f t="shared" si="760"/>
        <v>0.625</v>
      </c>
      <c r="AA5402">
        <f>1</f>
        <v>1</v>
      </c>
      <c r="AB5402" s="1">
        <v>42829</v>
      </c>
      <c r="AC5402" s="13">
        <f t="shared" si="761"/>
        <v>42826</v>
      </c>
      <c r="AD5402" s="14">
        <f t="shared" si="762"/>
        <v>42829</v>
      </c>
      <c r="AE5402" s="1" t="str">
        <f t="shared" si="763"/>
        <v>Tuesday</v>
      </c>
      <c r="AF5402" s="2">
        <v>0.66717592592592589</v>
      </c>
      <c r="AG5402" s="2">
        <f t="shared" si="764"/>
        <v>0.66666666666666663</v>
      </c>
      <c r="AH5402" t="s">
        <v>25</v>
      </c>
    </row>
    <row r="5403" spans="1:34" x14ac:dyDescent="0.25">
      <c r="A5403">
        <v>1351451</v>
      </c>
      <c r="B5403" t="s">
        <v>29</v>
      </c>
      <c r="C5403" t="s">
        <v>47</v>
      </c>
      <c r="D5403" t="s">
        <v>31</v>
      </c>
      <c r="E5403">
        <v>53211</v>
      </c>
      <c r="F5403" t="s">
        <v>20</v>
      </c>
      <c r="G5403" t="s">
        <v>97</v>
      </c>
      <c r="H5403">
        <v>5533</v>
      </c>
      <c r="I5403" t="s">
        <v>42</v>
      </c>
      <c r="J5403">
        <f>VLOOKUP(I5403,Key!$A$1:$C$73,2,FALSE)</f>
        <v>43.038719999999998</v>
      </c>
      <c r="K5403">
        <f>VLOOKUP(I5403,Key!$A$1:$C$73,3,FALSE)</f>
        <v>-87.905339999999995</v>
      </c>
      <c r="L5403" t="s">
        <v>63</v>
      </c>
      <c r="M5403">
        <f>VLOOKUP(L5403,Key!$A$1:$C$73,2,FALSE)</f>
        <v>43.066893999999998</v>
      </c>
      <c r="N5403">
        <f>VLOOKUP(L5403,Key!$A$1:$C$73,3,FALSE)</f>
        <v>-87.877936000000005</v>
      </c>
      <c r="O5403">
        <v>22</v>
      </c>
      <c r="P5403">
        <v>2</v>
      </c>
      <c r="Q5403">
        <v>3.3</v>
      </c>
      <c r="R5403">
        <v>3.1</v>
      </c>
      <c r="S5403">
        <v>132</v>
      </c>
      <c r="T5403">
        <f t="shared" si="756"/>
        <v>-1</v>
      </c>
      <c r="U5403" s="1">
        <v>42829</v>
      </c>
      <c r="V5403" s="13">
        <f t="shared" si="757"/>
        <v>42826</v>
      </c>
      <c r="W5403" s="14">
        <f t="shared" si="758"/>
        <v>42829</v>
      </c>
      <c r="X5403" s="1" t="str">
        <f t="shared" si="759"/>
        <v>Tuesday</v>
      </c>
      <c r="Y5403" s="2">
        <v>0.67129629629629628</v>
      </c>
      <c r="Z5403" s="2">
        <f t="shared" si="760"/>
        <v>0.66666666666666663</v>
      </c>
      <c r="AA5403">
        <f>1</f>
        <v>1</v>
      </c>
      <c r="AB5403" s="1">
        <v>42829</v>
      </c>
      <c r="AC5403" s="13">
        <f t="shared" si="761"/>
        <v>42826</v>
      </c>
      <c r="AD5403" s="14">
        <f t="shared" si="762"/>
        <v>42829</v>
      </c>
      <c r="AE5403" s="1" t="str">
        <f t="shared" si="763"/>
        <v>Tuesday</v>
      </c>
      <c r="AF5403" s="2">
        <v>0.68675925925925929</v>
      </c>
      <c r="AG5403" s="2">
        <f t="shared" si="764"/>
        <v>0.66666666666666663</v>
      </c>
      <c r="AH5403" t="s">
        <v>23</v>
      </c>
    </row>
    <row r="5404" spans="1:34" x14ac:dyDescent="0.25">
      <c r="A5404">
        <v>825934</v>
      </c>
      <c r="B5404" t="s">
        <v>29</v>
      </c>
      <c r="C5404" t="s">
        <v>47</v>
      </c>
      <c r="D5404" t="s">
        <v>31</v>
      </c>
      <c r="E5404">
        <v>53208</v>
      </c>
      <c r="F5404" t="s">
        <v>20</v>
      </c>
      <c r="G5404" t="s">
        <v>32</v>
      </c>
      <c r="H5404">
        <v>994</v>
      </c>
      <c r="I5404" t="s">
        <v>52</v>
      </c>
      <c r="J5404">
        <f>VLOOKUP(I5404,Key!$A$1:$C$73,2,FALSE)</f>
        <v>43.042490000000001</v>
      </c>
      <c r="K5404">
        <f>VLOOKUP(I5404,Key!$A$1:$C$73,3,FALSE)</f>
        <v>-87.909959999999998</v>
      </c>
      <c r="L5404" t="s">
        <v>60</v>
      </c>
      <c r="M5404">
        <f>VLOOKUP(L5404,Key!$A$1:$C$73,2,FALSE)</f>
        <v>43.046570000000003</v>
      </c>
      <c r="N5404">
        <f>VLOOKUP(L5404,Key!$A$1:$C$73,3,FALSE)</f>
        <v>-87.908720000000002</v>
      </c>
      <c r="O5404">
        <v>3</v>
      </c>
      <c r="P5404">
        <v>0</v>
      </c>
      <c r="Q5404">
        <v>0.5</v>
      </c>
      <c r="R5404">
        <v>0.4</v>
      </c>
      <c r="S5404">
        <v>18</v>
      </c>
      <c r="T5404">
        <f t="shared" si="756"/>
        <v>-1</v>
      </c>
      <c r="U5404" s="1">
        <v>42829</v>
      </c>
      <c r="V5404" s="13">
        <f t="shared" si="757"/>
        <v>42826</v>
      </c>
      <c r="W5404" s="14">
        <f t="shared" si="758"/>
        <v>42829</v>
      </c>
      <c r="X5404" s="1" t="str">
        <f t="shared" si="759"/>
        <v>Tuesday</v>
      </c>
      <c r="Y5404" s="2">
        <v>0.70628472222222216</v>
      </c>
      <c r="Z5404" s="2">
        <f t="shared" si="760"/>
        <v>0.70833333333333326</v>
      </c>
      <c r="AA5404">
        <f>1</f>
        <v>1</v>
      </c>
      <c r="AB5404" s="1">
        <v>42829</v>
      </c>
      <c r="AC5404" s="13">
        <f t="shared" si="761"/>
        <v>42826</v>
      </c>
      <c r="AD5404" s="14">
        <f t="shared" si="762"/>
        <v>42829</v>
      </c>
      <c r="AE5404" s="1" t="str">
        <f t="shared" si="763"/>
        <v>Tuesday</v>
      </c>
      <c r="AF5404" s="2">
        <v>0.70859953703703704</v>
      </c>
      <c r="AG5404" s="2">
        <f t="shared" si="764"/>
        <v>0.70833333333333326</v>
      </c>
      <c r="AH5404" t="s">
        <v>23</v>
      </c>
    </row>
    <row r="5405" spans="1:34" x14ac:dyDescent="0.25">
      <c r="A5405">
        <v>1400126</v>
      </c>
      <c r="B5405" t="s">
        <v>29</v>
      </c>
      <c r="C5405" t="s">
        <v>47</v>
      </c>
      <c r="D5405" t="s">
        <v>31</v>
      </c>
      <c r="E5405">
        <v>53211</v>
      </c>
      <c r="F5405" t="s">
        <v>20</v>
      </c>
      <c r="G5405" t="s">
        <v>32</v>
      </c>
      <c r="H5405">
        <v>17</v>
      </c>
      <c r="I5405" t="s">
        <v>63</v>
      </c>
      <c r="J5405">
        <f>VLOOKUP(I5405,Key!$A$1:$C$73,2,FALSE)</f>
        <v>43.066893999999998</v>
      </c>
      <c r="K5405">
        <f>VLOOKUP(I5405,Key!$A$1:$C$73,3,FALSE)</f>
        <v>-87.877936000000005</v>
      </c>
      <c r="L5405" t="s">
        <v>64</v>
      </c>
      <c r="M5405">
        <f>VLOOKUP(L5405,Key!$A$1:$C$73,2,FALSE)</f>
        <v>43.069021999999997</v>
      </c>
      <c r="N5405">
        <f>VLOOKUP(L5405,Key!$A$1:$C$73,3,FALSE)</f>
        <v>-87.887940999999998</v>
      </c>
      <c r="O5405">
        <v>5</v>
      </c>
      <c r="P5405">
        <v>0</v>
      </c>
      <c r="Q5405">
        <v>0.8</v>
      </c>
      <c r="R5405">
        <v>0.7</v>
      </c>
      <c r="S5405">
        <v>30</v>
      </c>
      <c r="T5405">
        <f t="shared" si="756"/>
        <v>-1</v>
      </c>
      <c r="U5405" s="1">
        <v>42829</v>
      </c>
      <c r="V5405" s="13">
        <f t="shared" si="757"/>
        <v>42826</v>
      </c>
      <c r="W5405" s="14">
        <f t="shared" si="758"/>
        <v>42829</v>
      </c>
      <c r="X5405" s="1" t="str">
        <f t="shared" si="759"/>
        <v>Tuesday</v>
      </c>
      <c r="Y5405" s="2">
        <v>0.70731481481481484</v>
      </c>
      <c r="Z5405" s="2">
        <f t="shared" si="760"/>
        <v>0.70833333333333326</v>
      </c>
      <c r="AA5405">
        <f>1</f>
        <v>1</v>
      </c>
      <c r="AB5405" s="1">
        <v>42829</v>
      </c>
      <c r="AC5405" s="13">
        <f t="shared" si="761"/>
        <v>42826</v>
      </c>
      <c r="AD5405" s="14">
        <f t="shared" si="762"/>
        <v>42829</v>
      </c>
      <c r="AE5405" s="1" t="str">
        <f t="shared" si="763"/>
        <v>Tuesday</v>
      </c>
      <c r="AF5405" s="2">
        <v>0.7106365740740741</v>
      </c>
      <c r="AG5405" s="2">
        <f t="shared" si="764"/>
        <v>0.70833333333333326</v>
      </c>
      <c r="AH5405" t="s">
        <v>23</v>
      </c>
    </row>
    <row r="5406" spans="1:34" x14ac:dyDescent="0.25">
      <c r="A5406">
        <v>1449580</v>
      </c>
      <c r="B5406" t="s">
        <v>29</v>
      </c>
      <c r="C5406" t="s">
        <v>134</v>
      </c>
      <c r="D5406" t="s">
        <v>132</v>
      </c>
      <c r="E5406">
        <v>55746</v>
      </c>
      <c r="F5406" t="s">
        <v>20</v>
      </c>
      <c r="G5406" t="s">
        <v>32</v>
      </c>
      <c r="H5406">
        <v>11119</v>
      </c>
      <c r="I5406" t="s">
        <v>21</v>
      </c>
      <c r="J5406">
        <f>VLOOKUP(I5406,Key!$A$1:$C$73,2,FALSE)</f>
        <v>43.074890000000003</v>
      </c>
      <c r="K5406">
        <f>VLOOKUP(I5406,Key!$A$1:$C$73,3,FALSE)</f>
        <v>-87.882810000000006</v>
      </c>
      <c r="L5406" t="s">
        <v>63</v>
      </c>
      <c r="M5406">
        <f>VLOOKUP(L5406,Key!$A$1:$C$73,2,FALSE)</f>
        <v>43.066893999999998</v>
      </c>
      <c r="N5406">
        <f>VLOOKUP(L5406,Key!$A$1:$C$73,3,FALSE)</f>
        <v>-87.877936000000005</v>
      </c>
      <c r="O5406">
        <v>17</v>
      </c>
      <c r="P5406">
        <v>0</v>
      </c>
      <c r="Q5406">
        <v>2.6</v>
      </c>
      <c r="R5406">
        <v>2.4</v>
      </c>
      <c r="S5406">
        <v>102</v>
      </c>
      <c r="T5406">
        <f t="shared" si="756"/>
        <v>-1</v>
      </c>
      <c r="U5406" s="1">
        <v>42829</v>
      </c>
      <c r="V5406" s="13">
        <f t="shared" si="757"/>
        <v>42826</v>
      </c>
      <c r="W5406" s="14">
        <f t="shared" si="758"/>
        <v>42829</v>
      </c>
      <c r="X5406" s="1" t="str">
        <f t="shared" si="759"/>
        <v>Tuesday</v>
      </c>
      <c r="Y5406" s="2">
        <v>0.72538194444444448</v>
      </c>
      <c r="Z5406" s="2">
        <f t="shared" si="760"/>
        <v>0.70833333333333326</v>
      </c>
      <c r="AA5406">
        <f>1</f>
        <v>1</v>
      </c>
      <c r="AB5406" s="1">
        <v>42829</v>
      </c>
      <c r="AC5406" s="13">
        <f t="shared" si="761"/>
        <v>42826</v>
      </c>
      <c r="AD5406" s="14">
        <f t="shared" si="762"/>
        <v>42829</v>
      </c>
      <c r="AE5406" s="1" t="str">
        <f t="shared" si="763"/>
        <v>Tuesday</v>
      </c>
      <c r="AF5406" s="2">
        <v>0.73693287037037036</v>
      </c>
      <c r="AG5406" s="2">
        <f t="shared" si="764"/>
        <v>0.75</v>
      </c>
      <c r="AH5406" t="s">
        <v>23</v>
      </c>
    </row>
    <row r="5407" spans="1:34" x14ac:dyDescent="0.25">
      <c r="A5407">
        <v>1408049</v>
      </c>
      <c r="B5407" t="s">
        <v>29</v>
      </c>
      <c r="C5407" t="s">
        <v>47</v>
      </c>
      <c r="D5407" t="s">
        <v>31</v>
      </c>
      <c r="E5407">
        <v>53202</v>
      </c>
      <c r="F5407" t="s">
        <v>20</v>
      </c>
      <c r="G5407" t="s">
        <v>32</v>
      </c>
      <c r="H5407">
        <v>46</v>
      </c>
      <c r="I5407" t="s">
        <v>26</v>
      </c>
      <c r="J5407">
        <f>VLOOKUP(I5407,Key!$A$1:$C$73,2,FALSE)</f>
        <v>43.034619999999997</v>
      </c>
      <c r="K5407">
        <f>VLOOKUP(I5407,Key!$A$1:$C$73,3,FALSE)</f>
        <v>-87.917500000000004</v>
      </c>
      <c r="L5407" t="s">
        <v>39</v>
      </c>
      <c r="M5407">
        <f>VLOOKUP(L5407,Key!$A$1:$C$73,2,FALSE)</f>
        <v>43.031480000000002</v>
      </c>
      <c r="N5407">
        <f>VLOOKUP(L5407,Key!$A$1:$C$73,3,FALSE)</f>
        <v>-87.908169999999998</v>
      </c>
      <c r="O5407">
        <v>8</v>
      </c>
      <c r="P5407">
        <v>0</v>
      </c>
      <c r="Q5407">
        <v>1.2</v>
      </c>
      <c r="R5407">
        <v>1.1000000000000001</v>
      </c>
      <c r="S5407">
        <v>48</v>
      </c>
      <c r="T5407">
        <f t="shared" si="756"/>
        <v>-1</v>
      </c>
      <c r="U5407" s="1">
        <v>42829</v>
      </c>
      <c r="V5407" s="13">
        <f t="shared" si="757"/>
        <v>42826</v>
      </c>
      <c r="W5407" s="14">
        <f t="shared" si="758"/>
        <v>42829</v>
      </c>
      <c r="X5407" s="1" t="str">
        <f t="shared" si="759"/>
        <v>Tuesday</v>
      </c>
      <c r="Y5407" s="2">
        <v>0.86248842592592589</v>
      </c>
      <c r="Z5407" s="2">
        <f t="shared" si="760"/>
        <v>0.875</v>
      </c>
      <c r="AA5407">
        <f>1</f>
        <v>1</v>
      </c>
      <c r="AB5407" s="1">
        <v>42829</v>
      </c>
      <c r="AC5407" s="13">
        <f t="shared" si="761"/>
        <v>42826</v>
      </c>
      <c r="AD5407" s="14">
        <f t="shared" si="762"/>
        <v>42829</v>
      </c>
      <c r="AE5407" s="1" t="str">
        <f t="shared" si="763"/>
        <v>Tuesday</v>
      </c>
      <c r="AF5407" s="2">
        <v>0.86780092592592595</v>
      </c>
      <c r="AG5407" s="2">
        <f t="shared" si="764"/>
        <v>0.875</v>
      </c>
      <c r="AH5407" t="s">
        <v>23</v>
      </c>
    </row>
    <row r="5408" spans="1:34" x14ac:dyDescent="0.25">
      <c r="A5408">
        <v>1408049</v>
      </c>
      <c r="B5408" t="s">
        <v>29</v>
      </c>
      <c r="C5408" t="s">
        <v>47</v>
      </c>
      <c r="D5408" t="s">
        <v>31</v>
      </c>
      <c r="E5408">
        <v>53202</v>
      </c>
      <c r="F5408" t="s">
        <v>20</v>
      </c>
      <c r="G5408" t="s">
        <v>32</v>
      </c>
      <c r="H5408">
        <v>186</v>
      </c>
      <c r="I5408" t="s">
        <v>36</v>
      </c>
      <c r="J5408">
        <f>VLOOKUP(I5408,Key!$A$1:$C$73,2,FALSE)</f>
        <v>43.03519</v>
      </c>
      <c r="K5408">
        <f>VLOOKUP(I5408,Key!$A$1:$C$73,3,FALSE)</f>
        <v>-87.907390000000007</v>
      </c>
      <c r="L5408" t="s">
        <v>26</v>
      </c>
      <c r="M5408">
        <f>VLOOKUP(L5408,Key!$A$1:$C$73,2,FALSE)</f>
        <v>43.034619999999997</v>
      </c>
      <c r="N5408">
        <f>VLOOKUP(L5408,Key!$A$1:$C$73,3,FALSE)</f>
        <v>-87.917500000000004</v>
      </c>
      <c r="O5408">
        <v>9</v>
      </c>
      <c r="P5408">
        <v>0</v>
      </c>
      <c r="Q5408">
        <v>1.4</v>
      </c>
      <c r="R5408">
        <v>1.3</v>
      </c>
      <c r="S5408">
        <v>54</v>
      </c>
      <c r="T5408">
        <f t="shared" si="756"/>
        <v>-1</v>
      </c>
      <c r="U5408" s="1">
        <v>42830</v>
      </c>
      <c r="V5408" s="13">
        <f t="shared" si="757"/>
        <v>42826</v>
      </c>
      <c r="W5408" s="14">
        <f t="shared" si="758"/>
        <v>42830</v>
      </c>
      <c r="X5408" s="1" t="str">
        <f t="shared" si="759"/>
        <v>Wednesday</v>
      </c>
      <c r="Y5408" s="2">
        <v>0.27714120370370371</v>
      </c>
      <c r="Z5408" s="2">
        <f t="shared" si="760"/>
        <v>0.29166666666666663</v>
      </c>
      <c r="AA5408">
        <f>1</f>
        <v>1</v>
      </c>
      <c r="AB5408" s="1">
        <v>42830</v>
      </c>
      <c r="AC5408" s="13">
        <f t="shared" si="761"/>
        <v>42826</v>
      </c>
      <c r="AD5408" s="14">
        <f t="shared" si="762"/>
        <v>42830</v>
      </c>
      <c r="AE5408" s="1" t="str">
        <f t="shared" si="763"/>
        <v>Wednesday</v>
      </c>
      <c r="AF5408" s="2">
        <v>0.28333333333333333</v>
      </c>
      <c r="AG5408" s="2">
        <f t="shared" si="764"/>
        <v>0.29166666666666663</v>
      </c>
      <c r="AH5408" t="s">
        <v>23</v>
      </c>
    </row>
    <row r="5409" spans="1:34" x14ac:dyDescent="0.25">
      <c r="A5409">
        <v>825934</v>
      </c>
      <c r="B5409" t="s">
        <v>29</v>
      </c>
      <c r="C5409" t="s">
        <v>47</v>
      </c>
      <c r="D5409" t="s">
        <v>31</v>
      </c>
      <c r="E5409">
        <v>53208</v>
      </c>
      <c r="F5409" t="s">
        <v>20</v>
      </c>
      <c r="G5409" t="s">
        <v>32</v>
      </c>
      <c r="H5409">
        <v>994</v>
      </c>
      <c r="I5409" t="s">
        <v>60</v>
      </c>
      <c r="J5409">
        <f>VLOOKUP(I5409,Key!$A$1:$C$73,2,FALSE)</f>
        <v>43.046570000000003</v>
      </c>
      <c r="K5409">
        <f>VLOOKUP(I5409,Key!$A$1:$C$73,3,FALSE)</f>
        <v>-87.908720000000002</v>
      </c>
      <c r="L5409" t="s">
        <v>52</v>
      </c>
      <c r="M5409">
        <f>VLOOKUP(L5409,Key!$A$1:$C$73,2,FALSE)</f>
        <v>43.042490000000001</v>
      </c>
      <c r="N5409">
        <f>VLOOKUP(L5409,Key!$A$1:$C$73,3,FALSE)</f>
        <v>-87.909959999999998</v>
      </c>
      <c r="O5409">
        <v>3</v>
      </c>
      <c r="P5409">
        <v>0</v>
      </c>
      <c r="Q5409">
        <v>0.5</v>
      </c>
      <c r="R5409">
        <v>0.4</v>
      </c>
      <c r="S5409">
        <v>18</v>
      </c>
      <c r="T5409">
        <f t="shared" si="756"/>
        <v>-1</v>
      </c>
      <c r="U5409" s="1">
        <v>42830</v>
      </c>
      <c r="V5409" s="13">
        <f t="shared" si="757"/>
        <v>42826</v>
      </c>
      <c r="W5409" s="14">
        <f t="shared" si="758"/>
        <v>42830</v>
      </c>
      <c r="X5409" s="1" t="str">
        <f t="shared" si="759"/>
        <v>Wednesday</v>
      </c>
      <c r="Y5409" s="2">
        <v>0.31501157407407404</v>
      </c>
      <c r="Z5409" s="2">
        <f t="shared" si="760"/>
        <v>0.33333333333333331</v>
      </c>
      <c r="AA5409">
        <f>1</f>
        <v>1</v>
      </c>
      <c r="AB5409" s="1">
        <v>42830</v>
      </c>
      <c r="AC5409" s="13">
        <f t="shared" si="761"/>
        <v>42826</v>
      </c>
      <c r="AD5409" s="14">
        <f t="shared" si="762"/>
        <v>42830</v>
      </c>
      <c r="AE5409" s="1" t="str">
        <f t="shared" si="763"/>
        <v>Wednesday</v>
      </c>
      <c r="AF5409" s="2">
        <v>0.31693287037037038</v>
      </c>
      <c r="AG5409" s="2">
        <f t="shared" si="764"/>
        <v>0.33333333333333331</v>
      </c>
      <c r="AH5409" t="s">
        <v>23</v>
      </c>
    </row>
    <row r="5410" spans="1:34" x14ac:dyDescent="0.25">
      <c r="A5410">
        <v>1357250</v>
      </c>
      <c r="B5410" t="s">
        <v>29</v>
      </c>
      <c r="C5410" t="s">
        <v>47</v>
      </c>
      <c r="D5410" t="s">
        <v>31</v>
      </c>
      <c r="E5410">
        <v>53202</v>
      </c>
      <c r="F5410" t="s">
        <v>20</v>
      </c>
      <c r="G5410" t="s">
        <v>32</v>
      </c>
      <c r="H5410">
        <v>217</v>
      </c>
      <c r="I5410" t="s">
        <v>53</v>
      </c>
      <c r="J5410">
        <f>VLOOKUP(I5410,Key!$A$1:$C$73,2,FALSE)</f>
        <v>43.04824</v>
      </c>
      <c r="K5410">
        <f>VLOOKUP(I5410,Key!$A$1:$C$73,3,FALSE)</f>
        <v>-87.904970000000006</v>
      </c>
      <c r="L5410" t="s">
        <v>42</v>
      </c>
      <c r="M5410">
        <f>VLOOKUP(L5410,Key!$A$1:$C$73,2,FALSE)</f>
        <v>43.038719999999998</v>
      </c>
      <c r="N5410">
        <f>VLOOKUP(L5410,Key!$A$1:$C$73,3,FALSE)</f>
        <v>-87.905339999999995</v>
      </c>
      <c r="O5410">
        <v>14</v>
      </c>
      <c r="P5410">
        <v>0</v>
      </c>
      <c r="Q5410">
        <v>2.1</v>
      </c>
      <c r="R5410">
        <v>2</v>
      </c>
      <c r="S5410">
        <v>84</v>
      </c>
      <c r="T5410">
        <f t="shared" si="756"/>
        <v>-1</v>
      </c>
      <c r="U5410" s="1">
        <v>42830</v>
      </c>
      <c r="V5410" s="13">
        <f t="shared" si="757"/>
        <v>42826</v>
      </c>
      <c r="W5410" s="14">
        <f t="shared" si="758"/>
        <v>42830</v>
      </c>
      <c r="X5410" s="1" t="str">
        <f t="shared" si="759"/>
        <v>Wednesday</v>
      </c>
      <c r="Y5410" s="2">
        <v>0.3399652777777778</v>
      </c>
      <c r="Z5410" s="2">
        <f t="shared" si="760"/>
        <v>0.33333333333333331</v>
      </c>
      <c r="AA5410">
        <f>1</f>
        <v>1</v>
      </c>
      <c r="AB5410" s="1">
        <v>42830</v>
      </c>
      <c r="AC5410" s="13">
        <f t="shared" si="761"/>
        <v>42826</v>
      </c>
      <c r="AD5410" s="14">
        <f t="shared" si="762"/>
        <v>42830</v>
      </c>
      <c r="AE5410" s="1" t="str">
        <f t="shared" si="763"/>
        <v>Wednesday</v>
      </c>
      <c r="AF5410" s="2">
        <v>0.34973379629629631</v>
      </c>
      <c r="AG5410" s="2">
        <f t="shared" si="764"/>
        <v>0.33333333333333331</v>
      </c>
      <c r="AH5410" t="s">
        <v>23</v>
      </c>
    </row>
    <row r="5411" spans="1:34" x14ac:dyDescent="0.25">
      <c r="A5411">
        <v>1088320</v>
      </c>
      <c r="B5411" t="s">
        <v>29</v>
      </c>
      <c r="C5411" t="s">
        <v>30</v>
      </c>
      <c r="D5411" t="s">
        <v>31</v>
      </c>
      <c r="E5411">
        <v>53202</v>
      </c>
      <c r="F5411" t="s">
        <v>20</v>
      </c>
      <c r="G5411" t="s">
        <v>32</v>
      </c>
      <c r="H5411">
        <v>11079</v>
      </c>
      <c r="I5411" t="s">
        <v>78</v>
      </c>
      <c r="J5411">
        <f>VLOOKUP(I5411,Key!$A$1:$C$73,2,FALSE)</f>
        <v>43.048200000000001</v>
      </c>
      <c r="K5411">
        <f>VLOOKUP(I5411,Key!$A$1:$C$73,3,FALSE)</f>
        <v>-87.900859999999994</v>
      </c>
      <c r="L5411" t="s">
        <v>44</v>
      </c>
      <c r="M5411">
        <f>VLOOKUP(L5411,Key!$A$1:$C$73,2,FALSE)</f>
        <v>43.03886</v>
      </c>
      <c r="N5411">
        <f>VLOOKUP(L5411,Key!$A$1:$C$73,3,FALSE)</f>
        <v>-87.902720000000002</v>
      </c>
      <c r="O5411">
        <v>6</v>
      </c>
      <c r="P5411">
        <v>0</v>
      </c>
      <c r="Q5411">
        <v>0.9</v>
      </c>
      <c r="R5411">
        <v>0.9</v>
      </c>
      <c r="S5411">
        <v>36</v>
      </c>
      <c r="T5411">
        <f t="shared" si="756"/>
        <v>-1</v>
      </c>
      <c r="U5411" s="1">
        <v>42830</v>
      </c>
      <c r="V5411" s="13">
        <f t="shared" si="757"/>
        <v>42826</v>
      </c>
      <c r="W5411" s="14">
        <f t="shared" si="758"/>
        <v>42830</v>
      </c>
      <c r="X5411" s="1" t="str">
        <f t="shared" si="759"/>
        <v>Wednesday</v>
      </c>
      <c r="Y5411" s="2">
        <v>0.3460185185185185</v>
      </c>
      <c r="Z5411" s="2">
        <f t="shared" si="760"/>
        <v>0.33333333333333331</v>
      </c>
      <c r="AA5411">
        <f>1</f>
        <v>1</v>
      </c>
      <c r="AB5411" s="1">
        <v>42830</v>
      </c>
      <c r="AC5411" s="13">
        <f t="shared" si="761"/>
        <v>42826</v>
      </c>
      <c r="AD5411" s="14">
        <f t="shared" si="762"/>
        <v>42830</v>
      </c>
      <c r="AE5411" s="1" t="str">
        <f t="shared" si="763"/>
        <v>Wednesday</v>
      </c>
      <c r="AF5411" s="2">
        <v>0.35010416666666666</v>
      </c>
      <c r="AG5411" s="2">
        <f t="shared" si="764"/>
        <v>0.33333333333333331</v>
      </c>
      <c r="AH5411" t="s">
        <v>23</v>
      </c>
    </row>
    <row r="5412" spans="1:34" x14ac:dyDescent="0.25">
      <c r="A5412">
        <v>1088320</v>
      </c>
      <c r="B5412" t="s">
        <v>29</v>
      </c>
      <c r="C5412" t="s">
        <v>30</v>
      </c>
      <c r="D5412" t="s">
        <v>31</v>
      </c>
      <c r="E5412">
        <v>53202</v>
      </c>
      <c r="F5412" t="s">
        <v>20</v>
      </c>
      <c r="G5412" t="s">
        <v>32</v>
      </c>
      <c r="H5412">
        <v>11079</v>
      </c>
      <c r="I5412" t="s">
        <v>79</v>
      </c>
      <c r="J5412">
        <f>VLOOKUP(I5412,Key!$A$1:$C$73,2,FALSE)</f>
        <v>43.04804</v>
      </c>
      <c r="K5412">
        <f>VLOOKUP(I5412,Key!$A$1:$C$73,3,FALSE)</f>
        <v>-87.896720000000002</v>
      </c>
      <c r="L5412" t="s">
        <v>44</v>
      </c>
      <c r="M5412">
        <f>VLOOKUP(L5412,Key!$A$1:$C$73,2,FALSE)</f>
        <v>43.03886</v>
      </c>
      <c r="N5412">
        <f>VLOOKUP(L5412,Key!$A$1:$C$73,3,FALSE)</f>
        <v>-87.902720000000002</v>
      </c>
      <c r="O5412">
        <v>4</v>
      </c>
      <c r="P5412">
        <v>0</v>
      </c>
      <c r="Q5412">
        <v>0.6</v>
      </c>
      <c r="R5412">
        <v>0.6</v>
      </c>
      <c r="S5412">
        <v>24</v>
      </c>
      <c r="T5412">
        <f t="shared" si="756"/>
        <v>-1</v>
      </c>
      <c r="U5412" s="1">
        <v>42831</v>
      </c>
      <c r="V5412" s="13">
        <f t="shared" si="757"/>
        <v>42826</v>
      </c>
      <c r="W5412" s="14">
        <f t="shared" si="758"/>
        <v>42831</v>
      </c>
      <c r="X5412" s="1" t="str">
        <f t="shared" si="759"/>
        <v>Thursday</v>
      </c>
      <c r="Y5412" s="2">
        <v>0.3411689814814815</v>
      </c>
      <c r="Z5412" s="2">
        <f t="shared" si="760"/>
        <v>0.33333333333333331</v>
      </c>
      <c r="AA5412">
        <f>1</f>
        <v>1</v>
      </c>
      <c r="AB5412" s="1">
        <v>42831</v>
      </c>
      <c r="AC5412" s="13">
        <f t="shared" si="761"/>
        <v>42826</v>
      </c>
      <c r="AD5412" s="14">
        <f t="shared" si="762"/>
        <v>42831</v>
      </c>
      <c r="AE5412" s="1" t="str">
        <f t="shared" si="763"/>
        <v>Thursday</v>
      </c>
      <c r="AF5412" s="2">
        <v>0.34437500000000004</v>
      </c>
      <c r="AG5412" s="2">
        <f t="shared" si="764"/>
        <v>0.33333333333333331</v>
      </c>
      <c r="AH5412" t="s">
        <v>23</v>
      </c>
    </row>
    <row r="5413" spans="1:34" x14ac:dyDescent="0.25">
      <c r="A5413">
        <v>1280631</v>
      </c>
      <c r="B5413" t="s">
        <v>29</v>
      </c>
      <c r="C5413" t="s">
        <v>47</v>
      </c>
      <c r="D5413" t="s">
        <v>31</v>
      </c>
      <c r="E5413">
        <v>53202</v>
      </c>
      <c r="F5413" t="s">
        <v>20</v>
      </c>
      <c r="G5413" t="s">
        <v>32</v>
      </c>
      <c r="H5413">
        <v>11147</v>
      </c>
      <c r="I5413" t="s">
        <v>42</v>
      </c>
      <c r="J5413">
        <f>VLOOKUP(I5413,Key!$A$1:$C$73,2,FALSE)</f>
        <v>43.038719999999998</v>
      </c>
      <c r="K5413">
        <f>VLOOKUP(I5413,Key!$A$1:$C$73,3,FALSE)</f>
        <v>-87.905339999999995</v>
      </c>
      <c r="L5413" t="s">
        <v>57</v>
      </c>
      <c r="M5413">
        <f>VLOOKUP(L5413,Key!$A$1:$C$73,2,FALSE)</f>
        <v>43.03913</v>
      </c>
      <c r="N5413">
        <f>VLOOKUP(L5413,Key!$A$1:$C$73,3,FALSE)</f>
        <v>-87.916150000000002</v>
      </c>
      <c r="O5413">
        <v>6</v>
      </c>
      <c r="P5413">
        <v>0</v>
      </c>
      <c r="Q5413">
        <v>0.9</v>
      </c>
      <c r="R5413">
        <v>0.9</v>
      </c>
      <c r="S5413">
        <v>36</v>
      </c>
      <c r="T5413">
        <f t="shared" si="756"/>
        <v>-1</v>
      </c>
      <c r="U5413" s="1">
        <v>42831</v>
      </c>
      <c r="V5413" s="13">
        <f t="shared" si="757"/>
        <v>42826</v>
      </c>
      <c r="W5413" s="14">
        <f t="shared" si="758"/>
        <v>42831</v>
      </c>
      <c r="X5413" s="1" t="str">
        <f t="shared" si="759"/>
        <v>Thursday</v>
      </c>
      <c r="Y5413" s="2">
        <v>0.51804398148148145</v>
      </c>
      <c r="Z5413" s="2">
        <f t="shared" si="760"/>
        <v>0.5</v>
      </c>
      <c r="AA5413">
        <f>1</f>
        <v>1</v>
      </c>
      <c r="AB5413" s="1">
        <v>42831</v>
      </c>
      <c r="AC5413" s="13">
        <f t="shared" si="761"/>
        <v>42826</v>
      </c>
      <c r="AD5413" s="14">
        <f t="shared" si="762"/>
        <v>42831</v>
      </c>
      <c r="AE5413" s="1" t="str">
        <f t="shared" si="763"/>
        <v>Thursday</v>
      </c>
      <c r="AF5413" s="2">
        <v>0.52197916666666666</v>
      </c>
      <c r="AG5413" s="2">
        <f t="shared" si="764"/>
        <v>0.54166666666666663</v>
      </c>
      <c r="AH5413" t="s">
        <v>23</v>
      </c>
    </row>
    <row r="5414" spans="1:34" x14ac:dyDescent="0.25">
      <c r="A5414">
        <v>1371872</v>
      </c>
      <c r="B5414" t="s">
        <v>29</v>
      </c>
      <c r="C5414" t="s">
        <v>35</v>
      </c>
      <c r="D5414" t="s">
        <v>31</v>
      </c>
      <c r="E5414">
        <v>53222</v>
      </c>
      <c r="F5414" t="s">
        <v>20</v>
      </c>
      <c r="G5414" t="s">
        <v>32</v>
      </c>
      <c r="H5414">
        <v>952</v>
      </c>
      <c r="I5414" t="s">
        <v>89</v>
      </c>
      <c r="J5414">
        <f>VLOOKUP(I5414,Key!$A$1:$C$73,2,FALSE)</f>
        <v>43.060155999999999</v>
      </c>
      <c r="K5414">
        <f>VLOOKUP(I5414,Key!$A$1:$C$73,3,FALSE)</f>
        <v>-87.881258000000003</v>
      </c>
      <c r="L5414" t="s">
        <v>80</v>
      </c>
      <c r="M5414">
        <f>VLOOKUP(L5414,Key!$A$1:$C$73,2,FALSE)</f>
        <v>43.060250000000003</v>
      </c>
      <c r="N5414">
        <f>VLOOKUP(L5414,Key!$A$1:$C$73,3,FALSE)</f>
        <v>-87.892169999999993</v>
      </c>
      <c r="O5414">
        <v>7</v>
      </c>
      <c r="P5414">
        <v>0</v>
      </c>
      <c r="Q5414">
        <v>1.1000000000000001</v>
      </c>
      <c r="R5414">
        <v>1</v>
      </c>
      <c r="S5414">
        <v>42</v>
      </c>
      <c r="T5414">
        <f t="shared" si="756"/>
        <v>-1</v>
      </c>
      <c r="U5414" s="1">
        <v>42831</v>
      </c>
      <c r="V5414" s="13">
        <f t="shared" si="757"/>
        <v>42826</v>
      </c>
      <c r="W5414" s="14">
        <f t="shared" si="758"/>
        <v>42831</v>
      </c>
      <c r="X5414" s="1" t="str">
        <f t="shared" si="759"/>
        <v>Thursday</v>
      </c>
      <c r="Y5414" s="2">
        <v>0.66214120370370366</v>
      </c>
      <c r="Z5414" s="2">
        <f t="shared" si="760"/>
        <v>0.66666666666666663</v>
      </c>
      <c r="AA5414">
        <f>1</f>
        <v>1</v>
      </c>
      <c r="AB5414" s="1">
        <v>42831</v>
      </c>
      <c r="AC5414" s="13">
        <f t="shared" si="761"/>
        <v>42826</v>
      </c>
      <c r="AD5414" s="14">
        <f t="shared" si="762"/>
        <v>42831</v>
      </c>
      <c r="AE5414" s="1" t="str">
        <f t="shared" si="763"/>
        <v>Thursday</v>
      </c>
      <c r="AF5414" s="2">
        <v>0.66718749999999993</v>
      </c>
      <c r="AG5414" s="2">
        <f t="shared" si="764"/>
        <v>0.66666666666666663</v>
      </c>
      <c r="AH5414" t="s">
        <v>23</v>
      </c>
    </row>
    <row r="5415" spans="1:34" x14ac:dyDescent="0.25">
      <c r="A5415">
        <v>1442057</v>
      </c>
      <c r="B5415" t="s">
        <v>29</v>
      </c>
      <c r="C5415" t="s">
        <v>47</v>
      </c>
      <c r="D5415" t="s">
        <v>31</v>
      </c>
      <c r="E5415">
        <v>53211</v>
      </c>
      <c r="F5415" t="s">
        <v>20</v>
      </c>
      <c r="G5415" t="s">
        <v>32</v>
      </c>
      <c r="H5415">
        <v>179</v>
      </c>
      <c r="I5415" t="s">
        <v>24</v>
      </c>
      <c r="J5415">
        <f>VLOOKUP(I5415,Key!$A$1:$C$73,2,FALSE)</f>
        <v>43.074655999999997</v>
      </c>
      <c r="K5415">
        <f>VLOOKUP(I5415,Key!$A$1:$C$73,3,FALSE)</f>
        <v>-87.889011999999994</v>
      </c>
      <c r="L5415" t="s">
        <v>64</v>
      </c>
      <c r="M5415">
        <f>VLOOKUP(L5415,Key!$A$1:$C$73,2,FALSE)</f>
        <v>43.069021999999997</v>
      </c>
      <c r="N5415">
        <f>VLOOKUP(L5415,Key!$A$1:$C$73,3,FALSE)</f>
        <v>-87.887940999999998</v>
      </c>
      <c r="O5415">
        <v>3</v>
      </c>
      <c r="P5415">
        <v>0</v>
      </c>
      <c r="Q5415">
        <v>0.5</v>
      </c>
      <c r="R5415">
        <v>0.4</v>
      </c>
      <c r="S5415">
        <v>18</v>
      </c>
      <c r="T5415">
        <f t="shared" si="756"/>
        <v>-1</v>
      </c>
      <c r="U5415" s="1">
        <v>42831</v>
      </c>
      <c r="V5415" s="13">
        <f t="shared" si="757"/>
        <v>42826</v>
      </c>
      <c r="W5415" s="14">
        <f t="shared" si="758"/>
        <v>42831</v>
      </c>
      <c r="X5415" s="1" t="str">
        <f t="shared" si="759"/>
        <v>Thursday</v>
      </c>
      <c r="Y5415" s="2">
        <v>0.73709490740740735</v>
      </c>
      <c r="Z5415" s="2">
        <f t="shared" si="760"/>
        <v>0.75</v>
      </c>
      <c r="AA5415">
        <f>1</f>
        <v>1</v>
      </c>
      <c r="AB5415" s="1">
        <v>42831</v>
      </c>
      <c r="AC5415" s="13">
        <f t="shared" si="761"/>
        <v>42826</v>
      </c>
      <c r="AD5415" s="14">
        <f t="shared" si="762"/>
        <v>42831</v>
      </c>
      <c r="AE5415" s="1" t="str">
        <f t="shared" si="763"/>
        <v>Thursday</v>
      </c>
      <c r="AF5415" s="2">
        <v>0.73913194444444441</v>
      </c>
      <c r="AG5415" s="2">
        <f t="shared" si="764"/>
        <v>0.75</v>
      </c>
      <c r="AH5415" t="s">
        <v>23</v>
      </c>
    </row>
    <row r="5416" spans="1:34" x14ac:dyDescent="0.25">
      <c r="A5416">
        <v>928245</v>
      </c>
      <c r="B5416" t="s">
        <v>29</v>
      </c>
      <c r="C5416" t="s">
        <v>98</v>
      </c>
      <c r="D5416" t="s">
        <v>31</v>
      </c>
      <c r="E5416">
        <v>53202</v>
      </c>
      <c r="F5416" t="s">
        <v>20</v>
      </c>
      <c r="G5416" t="s">
        <v>32</v>
      </c>
      <c r="H5416">
        <v>960</v>
      </c>
      <c r="I5416" t="s">
        <v>24</v>
      </c>
      <c r="J5416">
        <f>VLOOKUP(I5416,Key!$A$1:$C$73,2,FALSE)</f>
        <v>43.074655999999997</v>
      </c>
      <c r="K5416">
        <f>VLOOKUP(I5416,Key!$A$1:$C$73,3,FALSE)</f>
        <v>-87.889011999999994</v>
      </c>
      <c r="L5416" t="s">
        <v>87</v>
      </c>
      <c r="M5416">
        <f>VLOOKUP(L5416,Key!$A$1:$C$73,2,FALSE)</f>
        <v>43.063749000000001</v>
      </c>
      <c r="N5416">
        <f>VLOOKUP(L5416,Key!$A$1:$C$73,3,FALSE)</f>
        <v>-87.887962999999999</v>
      </c>
      <c r="O5416">
        <v>7</v>
      </c>
      <c r="P5416">
        <v>0</v>
      </c>
      <c r="Q5416">
        <v>1.1000000000000001</v>
      </c>
      <c r="R5416">
        <v>1</v>
      </c>
      <c r="S5416">
        <v>42</v>
      </c>
      <c r="T5416">
        <f t="shared" si="756"/>
        <v>-1</v>
      </c>
      <c r="U5416" s="1">
        <v>42831</v>
      </c>
      <c r="V5416" s="13">
        <f t="shared" si="757"/>
        <v>42826</v>
      </c>
      <c r="W5416" s="14">
        <f t="shared" si="758"/>
        <v>42831</v>
      </c>
      <c r="X5416" s="1" t="str">
        <f t="shared" si="759"/>
        <v>Thursday</v>
      </c>
      <c r="Y5416" s="2">
        <v>0.74212962962962958</v>
      </c>
      <c r="Z5416" s="2">
        <f t="shared" si="760"/>
        <v>0.75</v>
      </c>
      <c r="AA5416">
        <f>1</f>
        <v>1</v>
      </c>
      <c r="AB5416" s="1">
        <v>42831</v>
      </c>
      <c r="AC5416" s="13">
        <f t="shared" si="761"/>
        <v>42826</v>
      </c>
      <c r="AD5416" s="14">
        <f t="shared" si="762"/>
        <v>42831</v>
      </c>
      <c r="AE5416" s="1" t="str">
        <f t="shared" si="763"/>
        <v>Thursday</v>
      </c>
      <c r="AF5416" s="2">
        <v>0.74677083333333327</v>
      </c>
      <c r="AG5416" s="2">
        <f t="shared" si="764"/>
        <v>0.75</v>
      </c>
      <c r="AH5416" t="s">
        <v>23</v>
      </c>
    </row>
    <row r="5417" spans="1:34" x14ac:dyDescent="0.25">
      <c r="A5417">
        <v>1251113</v>
      </c>
      <c r="B5417" t="s">
        <v>29</v>
      </c>
      <c r="C5417" t="s">
        <v>117</v>
      </c>
      <c r="D5417" t="s">
        <v>31</v>
      </c>
      <c r="E5417">
        <v>54956</v>
      </c>
      <c r="F5417" t="s">
        <v>20</v>
      </c>
      <c r="G5417" t="s">
        <v>99</v>
      </c>
      <c r="H5417">
        <v>216</v>
      </c>
      <c r="I5417" t="s">
        <v>80</v>
      </c>
      <c r="J5417">
        <f>VLOOKUP(I5417,Key!$A$1:$C$73,2,FALSE)</f>
        <v>43.060250000000003</v>
      </c>
      <c r="K5417">
        <f>VLOOKUP(I5417,Key!$A$1:$C$73,3,FALSE)</f>
        <v>-87.892169999999993</v>
      </c>
      <c r="L5417" t="s">
        <v>80</v>
      </c>
      <c r="M5417">
        <f>VLOOKUP(L5417,Key!$A$1:$C$73,2,FALSE)</f>
        <v>43.060250000000003</v>
      </c>
      <c r="N5417">
        <f>VLOOKUP(L5417,Key!$A$1:$C$73,3,FALSE)</f>
        <v>-87.892169999999993</v>
      </c>
      <c r="O5417">
        <v>13</v>
      </c>
      <c r="P5417">
        <v>0</v>
      </c>
      <c r="Q5417">
        <v>2</v>
      </c>
      <c r="R5417">
        <v>1.9</v>
      </c>
      <c r="S5417">
        <v>78</v>
      </c>
      <c r="T5417">
        <f t="shared" si="756"/>
        <v>-1</v>
      </c>
      <c r="U5417" s="1">
        <v>42831</v>
      </c>
      <c r="V5417" s="13">
        <f t="shared" si="757"/>
        <v>42826</v>
      </c>
      <c r="W5417" s="14">
        <f t="shared" si="758"/>
        <v>42831</v>
      </c>
      <c r="X5417" s="1" t="str">
        <f t="shared" si="759"/>
        <v>Thursday</v>
      </c>
      <c r="Y5417" s="2">
        <v>0.80166666666666664</v>
      </c>
      <c r="Z5417" s="2">
        <f t="shared" si="760"/>
        <v>0.79166666666666663</v>
      </c>
      <c r="AA5417">
        <f>1</f>
        <v>1</v>
      </c>
      <c r="AB5417" s="1">
        <v>42831</v>
      </c>
      <c r="AC5417" s="13">
        <f t="shared" si="761"/>
        <v>42826</v>
      </c>
      <c r="AD5417" s="14">
        <f t="shared" si="762"/>
        <v>42831</v>
      </c>
      <c r="AE5417" s="1" t="str">
        <f t="shared" si="763"/>
        <v>Thursday</v>
      </c>
      <c r="AF5417" s="2">
        <v>0.81083333333333341</v>
      </c>
      <c r="AG5417" s="2">
        <f t="shared" si="764"/>
        <v>0.79166666666666663</v>
      </c>
      <c r="AH5417" t="s">
        <v>25</v>
      </c>
    </row>
    <row r="5418" spans="1:34" x14ac:dyDescent="0.25">
      <c r="A5418">
        <v>1251108</v>
      </c>
      <c r="B5418" t="s">
        <v>29</v>
      </c>
      <c r="C5418" t="s">
        <v>114</v>
      </c>
      <c r="D5418" t="s">
        <v>31</v>
      </c>
      <c r="E5418">
        <v>54913</v>
      </c>
      <c r="F5418" t="s">
        <v>20</v>
      </c>
      <c r="G5418" t="s">
        <v>99</v>
      </c>
      <c r="H5418">
        <v>11115</v>
      </c>
      <c r="I5418" t="s">
        <v>40</v>
      </c>
      <c r="J5418">
        <f>VLOOKUP(I5418,Key!$A$1:$C$73,2,FALSE)</f>
        <v>43.06033</v>
      </c>
      <c r="K5418">
        <f>VLOOKUP(I5418,Key!$A$1:$C$73,3,FALSE)</f>
        <v>-87.89546</v>
      </c>
      <c r="L5418" t="s">
        <v>80</v>
      </c>
      <c r="M5418">
        <f>VLOOKUP(L5418,Key!$A$1:$C$73,2,FALSE)</f>
        <v>43.060250000000003</v>
      </c>
      <c r="N5418">
        <f>VLOOKUP(L5418,Key!$A$1:$C$73,3,FALSE)</f>
        <v>-87.892169999999993</v>
      </c>
      <c r="O5418">
        <v>1</v>
      </c>
      <c r="P5418">
        <v>0</v>
      </c>
      <c r="Q5418">
        <v>0.2</v>
      </c>
      <c r="R5418">
        <v>0.1</v>
      </c>
      <c r="S5418">
        <v>6</v>
      </c>
      <c r="T5418">
        <f t="shared" si="756"/>
        <v>-1</v>
      </c>
      <c r="U5418" s="1">
        <v>42831</v>
      </c>
      <c r="V5418" s="13">
        <f t="shared" si="757"/>
        <v>42826</v>
      </c>
      <c r="W5418" s="14">
        <f t="shared" si="758"/>
        <v>42831</v>
      </c>
      <c r="X5418" s="1" t="str">
        <f t="shared" si="759"/>
        <v>Thursday</v>
      </c>
      <c r="Y5418" s="2">
        <v>0.83790509259259249</v>
      </c>
      <c r="Z5418" s="2">
        <f t="shared" si="760"/>
        <v>0.83333333333333326</v>
      </c>
      <c r="AA5418">
        <f>1</f>
        <v>1</v>
      </c>
      <c r="AB5418" s="1">
        <v>42831</v>
      </c>
      <c r="AC5418" s="13">
        <f t="shared" si="761"/>
        <v>42826</v>
      </c>
      <c r="AD5418" s="14">
        <f t="shared" si="762"/>
        <v>42831</v>
      </c>
      <c r="AE5418" s="1" t="str">
        <f t="shared" si="763"/>
        <v>Thursday</v>
      </c>
      <c r="AF5418" s="2">
        <v>0.83878472222222211</v>
      </c>
      <c r="AG5418" s="2">
        <f t="shared" si="764"/>
        <v>0.83333333333333326</v>
      </c>
      <c r="AH5418" t="s">
        <v>23</v>
      </c>
    </row>
    <row r="5419" spans="1:34" x14ac:dyDescent="0.25">
      <c r="A5419">
        <v>1276651</v>
      </c>
      <c r="B5419" t="s">
        <v>29</v>
      </c>
      <c r="C5419" t="s">
        <v>47</v>
      </c>
      <c r="D5419" t="s">
        <v>31</v>
      </c>
      <c r="E5419">
        <v>53211</v>
      </c>
      <c r="F5419" t="s">
        <v>20</v>
      </c>
      <c r="G5419" t="s">
        <v>32</v>
      </c>
      <c r="H5419">
        <v>11134</v>
      </c>
      <c r="I5419" t="s">
        <v>65</v>
      </c>
      <c r="J5419">
        <f>VLOOKUP(I5419,Key!$A$1:$C$73,2,FALSE)</f>
        <v>43.077359999999999</v>
      </c>
      <c r="K5419">
        <f>VLOOKUP(I5419,Key!$A$1:$C$73,3,FALSE)</f>
        <v>-87.880769999999998</v>
      </c>
      <c r="L5419" t="s">
        <v>86</v>
      </c>
      <c r="M5419">
        <f>VLOOKUP(L5419,Key!$A$1:$C$73,2,FALSE)</f>
        <v>43.052549999999997</v>
      </c>
      <c r="N5419">
        <f>VLOOKUP(L5419,Key!$A$1:$C$73,3,FALSE)</f>
        <v>-87.909329999999997</v>
      </c>
      <c r="O5419">
        <v>17</v>
      </c>
      <c r="P5419">
        <v>0</v>
      </c>
      <c r="Q5419">
        <v>2.6</v>
      </c>
      <c r="R5419">
        <v>2.4</v>
      </c>
      <c r="S5419">
        <v>102</v>
      </c>
      <c r="T5419">
        <f t="shared" si="756"/>
        <v>-1</v>
      </c>
      <c r="U5419" s="1">
        <v>42832</v>
      </c>
      <c r="V5419" s="13">
        <f t="shared" si="757"/>
        <v>42826</v>
      </c>
      <c r="W5419" s="14">
        <f t="shared" si="758"/>
        <v>42832</v>
      </c>
      <c r="X5419" s="1" t="str">
        <f t="shared" si="759"/>
        <v>Friday</v>
      </c>
      <c r="Y5419" s="2">
        <v>0.29731481481481481</v>
      </c>
      <c r="Z5419" s="2">
        <f t="shared" si="760"/>
        <v>0.29166666666666663</v>
      </c>
      <c r="AA5419">
        <f>1</f>
        <v>1</v>
      </c>
      <c r="AB5419" s="1">
        <v>42832</v>
      </c>
      <c r="AC5419" s="13">
        <f t="shared" si="761"/>
        <v>42826</v>
      </c>
      <c r="AD5419" s="14">
        <f t="shared" si="762"/>
        <v>42832</v>
      </c>
      <c r="AE5419" s="1" t="str">
        <f t="shared" si="763"/>
        <v>Friday</v>
      </c>
      <c r="AF5419" s="2">
        <v>0.30942129629629628</v>
      </c>
      <c r="AG5419" s="2">
        <f t="shared" si="764"/>
        <v>0.29166666666666663</v>
      </c>
      <c r="AH5419" t="s">
        <v>23</v>
      </c>
    </row>
    <row r="5420" spans="1:34" x14ac:dyDescent="0.25">
      <c r="A5420">
        <v>1518070</v>
      </c>
      <c r="B5420" t="s">
        <v>29</v>
      </c>
      <c r="C5420" t="s">
        <v>47</v>
      </c>
      <c r="D5420" t="s">
        <v>31</v>
      </c>
      <c r="E5420">
        <v>53211</v>
      </c>
      <c r="F5420" t="s">
        <v>20</v>
      </c>
      <c r="G5420" t="s">
        <v>50</v>
      </c>
      <c r="H5420">
        <v>17</v>
      </c>
      <c r="I5420" t="s">
        <v>64</v>
      </c>
      <c r="J5420">
        <f>VLOOKUP(I5420,Key!$A$1:$C$73,2,FALSE)</f>
        <v>43.069021999999997</v>
      </c>
      <c r="K5420">
        <f>VLOOKUP(I5420,Key!$A$1:$C$73,3,FALSE)</f>
        <v>-87.887940999999998</v>
      </c>
      <c r="L5420" t="s">
        <v>86</v>
      </c>
      <c r="M5420">
        <f>VLOOKUP(L5420,Key!$A$1:$C$73,2,FALSE)</f>
        <v>43.052549999999997</v>
      </c>
      <c r="N5420">
        <f>VLOOKUP(L5420,Key!$A$1:$C$73,3,FALSE)</f>
        <v>-87.909329999999997</v>
      </c>
      <c r="O5420">
        <v>9</v>
      </c>
      <c r="P5420">
        <v>0</v>
      </c>
      <c r="Q5420">
        <v>1.4</v>
      </c>
      <c r="R5420">
        <v>1.3</v>
      </c>
      <c r="S5420">
        <v>54</v>
      </c>
      <c r="T5420">
        <f t="shared" si="756"/>
        <v>-1</v>
      </c>
      <c r="U5420" s="1">
        <v>42832</v>
      </c>
      <c r="V5420" s="13">
        <f t="shared" si="757"/>
        <v>42826</v>
      </c>
      <c r="W5420" s="14">
        <f t="shared" si="758"/>
        <v>42832</v>
      </c>
      <c r="X5420" s="1" t="str">
        <f t="shared" si="759"/>
        <v>Friday</v>
      </c>
      <c r="Y5420" s="2">
        <v>0.3463310185185185</v>
      </c>
      <c r="Z5420" s="2">
        <f t="shared" si="760"/>
        <v>0.33333333333333331</v>
      </c>
      <c r="AA5420">
        <f>1</f>
        <v>1</v>
      </c>
      <c r="AB5420" s="1">
        <v>42832</v>
      </c>
      <c r="AC5420" s="13">
        <f t="shared" si="761"/>
        <v>42826</v>
      </c>
      <c r="AD5420" s="14">
        <f t="shared" si="762"/>
        <v>42832</v>
      </c>
      <c r="AE5420" s="1" t="str">
        <f t="shared" si="763"/>
        <v>Friday</v>
      </c>
      <c r="AF5420" s="2">
        <v>0.35263888888888889</v>
      </c>
      <c r="AG5420" s="2">
        <f t="shared" si="764"/>
        <v>0.33333333333333331</v>
      </c>
      <c r="AH5420" t="s">
        <v>23</v>
      </c>
    </row>
    <row r="5421" spans="1:34" x14ac:dyDescent="0.25">
      <c r="A5421">
        <v>1088320</v>
      </c>
      <c r="B5421" t="s">
        <v>29</v>
      </c>
      <c r="C5421" t="s">
        <v>30</v>
      </c>
      <c r="D5421" t="s">
        <v>31</v>
      </c>
      <c r="E5421">
        <v>53202</v>
      </c>
      <c r="F5421" t="s">
        <v>20</v>
      </c>
      <c r="G5421" t="s">
        <v>32</v>
      </c>
      <c r="H5421">
        <v>982</v>
      </c>
      <c r="I5421" t="s">
        <v>78</v>
      </c>
      <c r="J5421">
        <f>VLOOKUP(I5421,Key!$A$1:$C$73,2,FALSE)</f>
        <v>43.048200000000001</v>
      </c>
      <c r="K5421">
        <f>VLOOKUP(I5421,Key!$A$1:$C$73,3,FALSE)</f>
        <v>-87.900859999999994</v>
      </c>
      <c r="L5421" t="s">
        <v>44</v>
      </c>
      <c r="M5421">
        <f>VLOOKUP(L5421,Key!$A$1:$C$73,2,FALSE)</f>
        <v>43.03886</v>
      </c>
      <c r="N5421">
        <f>VLOOKUP(L5421,Key!$A$1:$C$73,3,FALSE)</f>
        <v>-87.902720000000002</v>
      </c>
      <c r="O5421">
        <v>5</v>
      </c>
      <c r="P5421">
        <v>0</v>
      </c>
      <c r="Q5421">
        <v>0.8</v>
      </c>
      <c r="R5421">
        <v>0.7</v>
      </c>
      <c r="S5421">
        <v>30</v>
      </c>
      <c r="T5421">
        <f t="shared" si="756"/>
        <v>-1</v>
      </c>
      <c r="U5421" s="1">
        <v>42832</v>
      </c>
      <c r="V5421" s="13">
        <f t="shared" si="757"/>
        <v>42826</v>
      </c>
      <c r="W5421" s="14">
        <f t="shared" si="758"/>
        <v>42832</v>
      </c>
      <c r="X5421" s="1" t="str">
        <f t="shared" si="759"/>
        <v>Friday</v>
      </c>
      <c r="Y5421" s="2">
        <v>0.35083333333333333</v>
      </c>
      <c r="Z5421" s="2">
        <f t="shared" si="760"/>
        <v>0.33333333333333331</v>
      </c>
      <c r="AA5421">
        <f>1</f>
        <v>1</v>
      </c>
      <c r="AB5421" s="1">
        <v>42832</v>
      </c>
      <c r="AC5421" s="13">
        <f t="shared" si="761"/>
        <v>42826</v>
      </c>
      <c r="AD5421" s="14">
        <f t="shared" si="762"/>
        <v>42832</v>
      </c>
      <c r="AE5421" s="1" t="str">
        <f t="shared" si="763"/>
        <v>Friday</v>
      </c>
      <c r="AF5421" s="2">
        <v>0.35435185185185186</v>
      </c>
      <c r="AG5421" s="2">
        <f t="shared" si="764"/>
        <v>0.375</v>
      </c>
      <c r="AH5421" t="s">
        <v>23</v>
      </c>
    </row>
    <row r="5422" spans="1:34" x14ac:dyDescent="0.25">
      <c r="A5422">
        <v>1358589</v>
      </c>
      <c r="B5422" t="s">
        <v>29</v>
      </c>
      <c r="C5422" t="s">
        <v>47</v>
      </c>
      <c r="D5422" t="s">
        <v>31</v>
      </c>
      <c r="E5422">
        <v>53211</v>
      </c>
      <c r="F5422" t="s">
        <v>20</v>
      </c>
      <c r="G5422" t="s">
        <v>32</v>
      </c>
      <c r="H5422">
        <v>5507</v>
      </c>
      <c r="I5422" t="s">
        <v>33</v>
      </c>
      <c r="J5422">
        <f>VLOOKUP(I5422,Key!$A$1:$C$73,2,FALSE)</f>
        <v>43.045712999999999</v>
      </c>
      <c r="K5422">
        <f>VLOOKUP(I5422,Key!$A$1:$C$73,3,FALSE)</f>
        <v>-87.899756999999994</v>
      </c>
      <c r="L5422" t="s">
        <v>53</v>
      </c>
      <c r="M5422">
        <f>VLOOKUP(L5422,Key!$A$1:$C$73,2,FALSE)</f>
        <v>43.04824</v>
      </c>
      <c r="N5422">
        <f>VLOOKUP(L5422,Key!$A$1:$C$73,3,FALSE)</f>
        <v>-87.904970000000006</v>
      </c>
      <c r="O5422">
        <v>4</v>
      </c>
      <c r="P5422">
        <v>0</v>
      </c>
      <c r="Q5422">
        <v>0.6</v>
      </c>
      <c r="R5422">
        <v>0.6</v>
      </c>
      <c r="S5422">
        <v>24</v>
      </c>
      <c r="T5422">
        <f t="shared" si="756"/>
        <v>-1</v>
      </c>
      <c r="U5422" s="1">
        <v>42832</v>
      </c>
      <c r="V5422" s="13">
        <f t="shared" si="757"/>
        <v>42826</v>
      </c>
      <c r="W5422" s="14">
        <f t="shared" si="758"/>
        <v>42832</v>
      </c>
      <c r="X5422" s="1" t="str">
        <f t="shared" si="759"/>
        <v>Friday</v>
      </c>
      <c r="Y5422" s="2">
        <v>0.43752314814814813</v>
      </c>
      <c r="Z5422" s="2">
        <f t="shared" si="760"/>
        <v>0.45833333333333331</v>
      </c>
      <c r="AA5422">
        <f>1</f>
        <v>1</v>
      </c>
      <c r="AB5422" s="1">
        <v>42832</v>
      </c>
      <c r="AC5422" s="13">
        <f t="shared" si="761"/>
        <v>42826</v>
      </c>
      <c r="AD5422" s="14">
        <f t="shared" si="762"/>
        <v>42832</v>
      </c>
      <c r="AE5422" s="1" t="str">
        <f t="shared" si="763"/>
        <v>Friday</v>
      </c>
      <c r="AF5422" s="2">
        <v>0.44028935185185186</v>
      </c>
      <c r="AG5422" s="2">
        <f t="shared" si="764"/>
        <v>0.45833333333333331</v>
      </c>
      <c r="AH5422" t="s">
        <v>23</v>
      </c>
    </row>
    <row r="5423" spans="1:34" x14ac:dyDescent="0.25">
      <c r="A5423">
        <v>1494109</v>
      </c>
      <c r="B5423" t="s">
        <v>29</v>
      </c>
      <c r="C5423" t="s">
        <v>47</v>
      </c>
      <c r="D5423" t="s">
        <v>31</v>
      </c>
      <c r="E5423">
        <v>53233</v>
      </c>
      <c r="F5423" t="s">
        <v>20</v>
      </c>
      <c r="G5423" t="s">
        <v>32</v>
      </c>
      <c r="H5423">
        <v>362</v>
      </c>
      <c r="I5423" t="s">
        <v>44</v>
      </c>
      <c r="J5423">
        <f>VLOOKUP(I5423,Key!$A$1:$C$73,2,FALSE)</f>
        <v>43.03886</v>
      </c>
      <c r="K5423">
        <f>VLOOKUP(I5423,Key!$A$1:$C$73,3,FALSE)</f>
        <v>-87.902720000000002</v>
      </c>
      <c r="L5423" t="s">
        <v>82</v>
      </c>
      <c r="M5423">
        <f>VLOOKUP(L5423,Key!$A$1:$C$73,2,FALSE)</f>
        <v>43.040349999999997</v>
      </c>
      <c r="N5423">
        <f>VLOOKUP(L5423,Key!$A$1:$C$73,3,FALSE)</f>
        <v>-87.920760000000001</v>
      </c>
      <c r="O5423">
        <v>8</v>
      </c>
      <c r="P5423">
        <v>0</v>
      </c>
      <c r="Q5423">
        <v>1.2</v>
      </c>
      <c r="R5423">
        <v>1.1000000000000001</v>
      </c>
      <c r="S5423">
        <v>48</v>
      </c>
      <c r="T5423">
        <f t="shared" si="756"/>
        <v>-1</v>
      </c>
      <c r="U5423" s="1">
        <v>42832</v>
      </c>
      <c r="V5423" s="13">
        <f t="shared" si="757"/>
        <v>42826</v>
      </c>
      <c r="W5423" s="14">
        <f t="shared" si="758"/>
        <v>42832</v>
      </c>
      <c r="X5423" s="1" t="str">
        <f t="shared" si="759"/>
        <v>Friday</v>
      </c>
      <c r="Y5423" s="2">
        <v>0.49418981481481478</v>
      </c>
      <c r="Z5423" s="2">
        <f t="shared" si="760"/>
        <v>0.5</v>
      </c>
      <c r="AA5423">
        <f>1</f>
        <v>1</v>
      </c>
      <c r="AB5423" s="1">
        <v>42832</v>
      </c>
      <c r="AC5423" s="13">
        <f t="shared" si="761"/>
        <v>42826</v>
      </c>
      <c r="AD5423" s="14">
        <f t="shared" si="762"/>
        <v>42832</v>
      </c>
      <c r="AE5423" s="1" t="str">
        <f t="shared" si="763"/>
        <v>Friday</v>
      </c>
      <c r="AF5423" s="2">
        <v>0.49943287037037037</v>
      </c>
      <c r="AG5423" s="2">
        <f t="shared" si="764"/>
        <v>0.5</v>
      </c>
      <c r="AH5423" t="s">
        <v>23</v>
      </c>
    </row>
    <row r="5424" spans="1:34" x14ac:dyDescent="0.25">
      <c r="A5424">
        <v>1373301</v>
      </c>
      <c r="B5424" t="s">
        <v>29</v>
      </c>
      <c r="C5424" t="s">
        <v>121</v>
      </c>
      <c r="D5424" t="s">
        <v>31</v>
      </c>
      <c r="E5424">
        <v>53092</v>
      </c>
      <c r="F5424" t="s">
        <v>20</v>
      </c>
      <c r="G5424" t="s">
        <v>32</v>
      </c>
      <c r="H5424">
        <v>45</v>
      </c>
      <c r="I5424" t="s">
        <v>80</v>
      </c>
      <c r="J5424">
        <f>VLOOKUP(I5424,Key!$A$1:$C$73,2,FALSE)</f>
        <v>43.060250000000003</v>
      </c>
      <c r="K5424">
        <f>VLOOKUP(I5424,Key!$A$1:$C$73,3,FALSE)</f>
        <v>-87.892169999999993</v>
      </c>
      <c r="L5424" t="s">
        <v>61</v>
      </c>
      <c r="M5424">
        <f>VLOOKUP(L5424,Key!$A$1:$C$73,2,FALSE)</f>
        <v>43.060786</v>
      </c>
      <c r="N5424">
        <f>VLOOKUP(L5424,Key!$A$1:$C$73,3,FALSE)</f>
        <v>-87.883825999999999</v>
      </c>
      <c r="O5424">
        <v>5</v>
      </c>
      <c r="P5424">
        <v>0</v>
      </c>
      <c r="Q5424">
        <v>0.8</v>
      </c>
      <c r="R5424">
        <v>0.7</v>
      </c>
      <c r="S5424">
        <v>30</v>
      </c>
      <c r="T5424">
        <f t="shared" si="756"/>
        <v>-1</v>
      </c>
      <c r="U5424" s="1">
        <v>42832</v>
      </c>
      <c r="V5424" s="13">
        <f t="shared" si="757"/>
        <v>42826</v>
      </c>
      <c r="W5424" s="14">
        <f t="shared" si="758"/>
        <v>42832</v>
      </c>
      <c r="X5424" s="1" t="str">
        <f t="shared" si="759"/>
        <v>Friday</v>
      </c>
      <c r="Y5424" s="2">
        <v>0.52887731481481481</v>
      </c>
      <c r="Z5424" s="2">
        <f t="shared" si="760"/>
        <v>0.54166666666666663</v>
      </c>
      <c r="AA5424">
        <f>1</f>
        <v>1</v>
      </c>
      <c r="AB5424" s="1">
        <v>42832</v>
      </c>
      <c r="AC5424" s="13">
        <f t="shared" si="761"/>
        <v>42826</v>
      </c>
      <c r="AD5424" s="14">
        <f t="shared" si="762"/>
        <v>42832</v>
      </c>
      <c r="AE5424" s="1" t="str">
        <f t="shared" si="763"/>
        <v>Friday</v>
      </c>
      <c r="AF5424" s="2">
        <v>0.53199074074074071</v>
      </c>
      <c r="AG5424" s="2">
        <f t="shared" si="764"/>
        <v>0.54166666666666663</v>
      </c>
      <c r="AH5424" t="s">
        <v>23</v>
      </c>
    </row>
    <row r="5425" spans="1:34" x14ac:dyDescent="0.25">
      <c r="A5425">
        <v>1384165</v>
      </c>
      <c r="B5425" t="s">
        <v>29</v>
      </c>
      <c r="C5425" t="s">
        <v>180</v>
      </c>
      <c r="D5425" t="s">
        <v>31</v>
      </c>
      <c r="E5425">
        <v>54942</v>
      </c>
      <c r="F5425" t="s">
        <v>20</v>
      </c>
      <c r="G5425" t="s">
        <v>32</v>
      </c>
      <c r="H5425">
        <v>11127</v>
      </c>
      <c r="I5425" t="s">
        <v>21</v>
      </c>
      <c r="J5425">
        <f>VLOOKUP(I5425,Key!$A$1:$C$73,2,FALSE)</f>
        <v>43.074890000000003</v>
      </c>
      <c r="K5425">
        <f>VLOOKUP(I5425,Key!$A$1:$C$73,3,FALSE)</f>
        <v>-87.882810000000006</v>
      </c>
      <c r="L5425" t="s">
        <v>81</v>
      </c>
      <c r="M5425">
        <f>VLOOKUP(L5425,Key!$A$1:$C$73,2,FALSE)</f>
        <v>43.058010000000003</v>
      </c>
      <c r="N5425">
        <f>VLOOKUP(L5425,Key!$A$1:$C$73,3,FALSE)</f>
        <v>-87.877300000000005</v>
      </c>
      <c r="O5425">
        <v>18</v>
      </c>
      <c r="P5425">
        <v>0</v>
      </c>
      <c r="Q5425">
        <v>2.7</v>
      </c>
      <c r="R5425">
        <v>2.6</v>
      </c>
      <c r="S5425">
        <v>108</v>
      </c>
      <c r="T5425">
        <f t="shared" si="756"/>
        <v>-1</v>
      </c>
      <c r="U5425" s="1">
        <v>42832</v>
      </c>
      <c r="V5425" s="13">
        <f t="shared" si="757"/>
        <v>42826</v>
      </c>
      <c r="W5425" s="14">
        <f t="shared" si="758"/>
        <v>42832</v>
      </c>
      <c r="X5425" s="1" t="str">
        <f t="shared" si="759"/>
        <v>Friday</v>
      </c>
      <c r="Y5425" s="2">
        <v>0.54517361111111107</v>
      </c>
      <c r="Z5425" s="2">
        <f t="shared" si="760"/>
        <v>0.54166666666666663</v>
      </c>
      <c r="AA5425">
        <f>1</f>
        <v>1</v>
      </c>
      <c r="AB5425" s="1">
        <v>42832</v>
      </c>
      <c r="AC5425" s="13">
        <f t="shared" si="761"/>
        <v>42826</v>
      </c>
      <c r="AD5425" s="14">
        <f t="shared" si="762"/>
        <v>42832</v>
      </c>
      <c r="AE5425" s="1" t="str">
        <f t="shared" si="763"/>
        <v>Friday</v>
      </c>
      <c r="AF5425" s="2">
        <v>0.55777777777777782</v>
      </c>
      <c r="AG5425" s="2">
        <f t="shared" si="764"/>
        <v>0.54166666666666663</v>
      </c>
      <c r="AH5425" t="s">
        <v>23</v>
      </c>
    </row>
    <row r="5426" spans="1:34" x14ac:dyDescent="0.25">
      <c r="A5426">
        <v>1564954</v>
      </c>
      <c r="B5426" t="s">
        <v>29</v>
      </c>
      <c r="C5426" t="s">
        <v>47</v>
      </c>
      <c r="D5426" t="s">
        <v>31</v>
      </c>
      <c r="E5426">
        <v>53202</v>
      </c>
      <c r="F5426" t="s">
        <v>20</v>
      </c>
      <c r="G5426" t="s">
        <v>32</v>
      </c>
      <c r="H5426">
        <v>5554</v>
      </c>
      <c r="I5426" t="s">
        <v>85</v>
      </c>
      <c r="J5426">
        <f>VLOOKUP(I5426,Key!$A$1:$C$73,2,FALSE)</f>
        <v>43.053040000000003</v>
      </c>
      <c r="K5426">
        <f>VLOOKUP(I5426,Key!$A$1:$C$73,3,FALSE)</f>
        <v>-87.897660000000002</v>
      </c>
      <c r="L5426" t="s">
        <v>77</v>
      </c>
      <c r="M5426">
        <f>VLOOKUP(L5426,Key!$A$1:$C$73,2,FALSE)</f>
        <v>43.036900000000003</v>
      </c>
      <c r="N5426">
        <f>VLOOKUP(L5426,Key!$A$1:$C$73,3,FALSE)</f>
        <v>-87.89667</v>
      </c>
      <c r="O5426">
        <v>68</v>
      </c>
      <c r="P5426">
        <v>3</v>
      </c>
      <c r="Q5426">
        <v>10.199999999999999</v>
      </c>
      <c r="R5426">
        <v>9.6999999999999993</v>
      </c>
      <c r="S5426">
        <v>408</v>
      </c>
      <c r="T5426">
        <f t="shared" si="756"/>
        <v>-1</v>
      </c>
      <c r="U5426" s="1">
        <v>42832</v>
      </c>
      <c r="V5426" s="13">
        <f t="shared" si="757"/>
        <v>42826</v>
      </c>
      <c r="W5426" s="14">
        <f t="shared" si="758"/>
        <v>42832</v>
      </c>
      <c r="X5426" s="1" t="str">
        <f t="shared" si="759"/>
        <v>Friday</v>
      </c>
      <c r="Y5426" s="2">
        <v>0.61387731481481478</v>
      </c>
      <c r="Z5426" s="2">
        <f t="shared" si="760"/>
        <v>0.625</v>
      </c>
      <c r="AA5426">
        <f>1</f>
        <v>1</v>
      </c>
      <c r="AB5426" s="1">
        <v>42832</v>
      </c>
      <c r="AC5426" s="13">
        <f t="shared" si="761"/>
        <v>42826</v>
      </c>
      <c r="AD5426" s="14">
        <f t="shared" si="762"/>
        <v>42832</v>
      </c>
      <c r="AE5426" s="1" t="str">
        <f t="shared" si="763"/>
        <v>Friday</v>
      </c>
      <c r="AF5426" s="2">
        <v>0.66086805555555561</v>
      </c>
      <c r="AG5426" s="2">
        <f t="shared" si="764"/>
        <v>0.66666666666666663</v>
      </c>
      <c r="AH5426" t="s">
        <v>23</v>
      </c>
    </row>
    <row r="5427" spans="1:34" x14ac:dyDescent="0.25">
      <c r="A5427">
        <v>1492987</v>
      </c>
      <c r="B5427" t="s">
        <v>29</v>
      </c>
      <c r="C5427" t="s">
        <v>103</v>
      </c>
      <c r="D5427" t="s">
        <v>31</v>
      </c>
      <c r="E5427">
        <v>53202</v>
      </c>
      <c r="F5427" t="s">
        <v>20</v>
      </c>
      <c r="G5427" t="s">
        <v>50</v>
      </c>
      <c r="H5427">
        <v>5539</v>
      </c>
      <c r="I5427" t="s">
        <v>62</v>
      </c>
      <c r="J5427">
        <f>VLOOKUP(I5427,Key!$A$1:$C$73,2,FALSE)</f>
        <v>43.052460000000004</v>
      </c>
      <c r="K5427">
        <f>VLOOKUP(I5427,Key!$A$1:$C$73,3,FALSE)</f>
        <v>-87.891000000000005</v>
      </c>
      <c r="L5427" t="s">
        <v>52</v>
      </c>
      <c r="M5427">
        <f>VLOOKUP(L5427,Key!$A$1:$C$73,2,FALSE)</f>
        <v>43.042490000000001</v>
      </c>
      <c r="N5427">
        <f>VLOOKUP(L5427,Key!$A$1:$C$73,3,FALSE)</f>
        <v>-87.909959999999998</v>
      </c>
      <c r="O5427">
        <v>8</v>
      </c>
      <c r="P5427">
        <v>0</v>
      </c>
      <c r="Q5427">
        <v>1.2</v>
      </c>
      <c r="R5427">
        <v>1.1000000000000001</v>
      </c>
      <c r="S5427">
        <v>48</v>
      </c>
      <c r="T5427">
        <f t="shared" si="756"/>
        <v>-1</v>
      </c>
      <c r="U5427" s="1">
        <v>42832</v>
      </c>
      <c r="V5427" s="13">
        <f t="shared" si="757"/>
        <v>42826</v>
      </c>
      <c r="W5427" s="14">
        <f t="shared" si="758"/>
        <v>42832</v>
      </c>
      <c r="X5427" s="1" t="str">
        <f t="shared" si="759"/>
        <v>Friday</v>
      </c>
      <c r="Y5427" s="2">
        <v>0.63620370370370372</v>
      </c>
      <c r="Z5427" s="2">
        <f t="shared" si="760"/>
        <v>0.625</v>
      </c>
      <c r="AA5427">
        <f>1</f>
        <v>1</v>
      </c>
      <c r="AB5427" s="1">
        <v>42832</v>
      </c>
      <c r="AC5427" s="13">
        <f t="shared" si="761"/>
        <v>42826</v>
      </c>
      <c r="AD5427" s="14">
        <f t="shared" si="762"/>
        <v>42832</v>
      </c>
      <c r="AE5427" s="1" t="str">
        <f t="shared" si="763"/>
        <v>Friday</v>
      </c>
      <c r="AF5427" s="2">
        <v>0.64232638888888893</v>
      </c>
      <c r="AG5427" s="2">
        <f t="shared" si="764"/>
        <v>0.625</v>
      </c>
      <c r="AH5427" t="s">
        <v>23</v>
      </c>
    </row>
    <row r="5428" spans="1:34" x14ac:dyDescent="0.25">
      <c r="A5428">
        <v>1400126</v>
      </c>
      <c r="B5428" t="s">
        <v>29</v>
      </c>
      <c r="C5428" t="s">
        <v>47</v>
      </c>
      <c r="D5428" t="s">
        <v>31</v>
      </c>
      <c r="E5428">
        <v>53211</v>
      </c>
      <c r="F5428" t="s">
        <v>20</v>
      </c>
      <c r="G5428" t="s">
        <v>32</v>
      </c>
      <c r="H5428">
        <v>5464</v>
      </c>
      <c r="I5428" t="s">
        <v>63</v>
      </c>
      <c r="J5428">
        <f>VLOOKUP(I5428,Key!$A$1:$C$73,2,FALSE)</f>
        <v>43.066893999999998</v>
      </c>
      <c r="K5428">
        <f>VLOOKUP(I5428,Key!$A$1:$C$73,3,FALSE)</f>
        <v>-87.877936000000005</v>
      </c>
      <c r="L5428" t="s">
        <v>40</v>
      </c>
      <c r="M5428">
        <f>VLOOKUP(L5428,Key!$A$1:$C$73,2,FALSE)</f>
        <v>43.06033</v>
      </c>
      <c r="N5428">
        <f>VLOOKUP(L5428,Key!$A$1:$C$73,3,FALSE)</f>
        <v>-87.89546</v>
      </c>
      <c r="O5428">
        <v>7</v>
      </c>
      <c r="P5428">
        <v>0</v>
      </c>
      <c r="Q5428">
        <v>1.1000000000000001</v>
      </c>
      <c r="R5428">
        <v>1</v>
      </c>
      <c r="S5428">
        <v>42</v>
      </c>
      <c r="T5428">
        <f t="shared" si="756"/>
        <v>-1</v>
      </c>
      <c r="U5428" s="1">
        <v>42832</v>
      </c>
      <c r="V5428" s="13">
        <f t="shared" si="757"/>
        <v>42826</v>
      </c>
      <c r="W5428" s="14">
        <f t="shared" si="758"/>
        <v>42832</v>
      </c>
      <c r="X5428" s="1" t="str">
        <f t="shared" si="759"/>
        <v>Friday</v>
      </c>
      <c r="Y5428" s="2">
        <v>0.66149305555555549</v>
      </c>
      <c r="Z5428" s="2">
        <f t="shared" si="760"/>
        <v>0.66666666666666663</v>
      </c>
      <c r="AA5428">
        <f>1</f>
        <v>1</v>
      </c>
      <c r="AB5428" s="1">
        <v>42832</v>
      </c>
      <c r="AC5428" s="13">
        <f t="shared" si="761"/>
        <v>42826</v>
      </c>
      <c r="AD5428" s="14">
        <f t="shared" si="762"/>
        <v>42832</v>
      </c>
      <c r="AE5428" s="1" t="str">
        <f t="shared" si="763"/>
        <v>Friday</v>
      </c>
      <c r="AF5428" s="2">
        <v>0.66665509259259259</v>
      </c>
      <c r="AG5428" s="2">
        <f t="shared" si="764"/>
        <v>0.66666666666666663</v>
      </c>
      <c r="AH5428" t="s">
        <v>23</v>
      </c>
    </row>
    <row r="5429" spans="1:34" x14ac:dyDescent="0.25">
      <c r="A5429">
        <v>1298099</v>
      </c>
      <c r="B5429" t="s">
        <v>29</v>
      </c>
      <c r="C5429" t="s">
        <v>47</v>
      </c>
      <c r="D5429" t="s">
        <v>31</v>
      </c>
      <c r="E5429">
        <v>53233</v>
      </c>
      <c r="F5429" t="s">
        <v>20</v>
      </c>
      <c r="G5429" t="s">
        <v>32</v>
      </c>
      <c r="H5429">
        <v>11050</v>
      </c>
      <c r="I5429" t="s">
        <v>21</v>
      </c>
      <c r="J5429">
        <f>VLOOKUP(I5429,Key!$A$1:$C$73,2,FALSE)</f>
        <v>43.074890000000003</v>
      </c>
      <c r="K5429">
        <f>VLOOKUP(I5429,Key!$A$1:$C$73,3,FALSE)</f>
        <v>-87.882810000000006</v>
      </c>
      <c r="L5429" t="s">
        <v>79</v>
      </c>
      <c r="M5429">
        <f>VLOOKUP(L5429,Key!$A$1:$C$73,2,FALSE)</f>
        <v>43.04804</v>
      </c>
      <c r="N5429">
        <f>VLOOKUP(L5429,Key!$A$1:$C$73,3,FALSE)</f>
        <v>-87.896720000000002</v>
      </c>
      <c r="O5429">
        <v>15</v>
      </c>
      <c r="P5429">
        <v>0</v>
      </c>
      <c r="Q5429">
        <v>2.2999999999999998</v>
      </c>
      <c r="R5429">
        <v>2.1</v>
      </c>
      <c r="S5429">
        <v>90</v>
      </c>
      <c r="T5429">
        <f t="shared" si="756"/>
        <v>-1</v>
      </c>
      <c r="U5429" s="1">
        <v>42832</v>
      </c>
      <c r="V5429" s="13">
        <f t="shared" si="757"/>
        <v>42826</v>
      </c>
      <c r="W5429" s="14">
        <f t="shared" si="758"/>
        <v>42832</v>
      </c>
      <c r="X5429" s="1" t="str">
        <f t="shared" si="759"/>
        <v>Friday</v>
      </c>
      <c r="Y5429" s="2">
        <v>0.73517361111111112</v>
      </c>
      <c r="Z5429" s="2">
        <f t="shared" si="760"/>
        <v>0.75</v>
      </c>
      <c r="AA5429">
        <f>1</f>
        <v>1</v>
      </c>
      <c r="AB5429" s="1">
        <v>42832</v>
      </c>
      <c r="AC5429" s="13">
        <f t="shared" si="761"/>
        <v>42826</v>
      </c>
      <c r="AD5429" s="14">
        <f t="shared" si="762"/>
        <v>42832</v>
      </c>
      <c r="AE5429" s="1" t="str">
        <f t="shared" si="763"/>
        <v>Friday</v>
      </c>
      <c r="AF5429" s="2">
        <v>0.74576388888888889</v>
      </c>
      <c r="AG5429" s="2">
        <f t="shared" si="764"/>
        <v>0.75</v>
      </c>
      <c r="AH5429" t="s">
        <v>23</v>
      </c>
    </row>
    <row r="5430" spans="1:34" x14ac:dyDescent="0.25">
      <c r="A5430">
        <v>1527528</v>
      </c>
      <c r="B5430" t="s">
        <v>29</v>
      </c>
      <c r="C5430" t="s">
        <v>103</v>
      </c>
      <c r="D5430" t="s">
        <v>31</v>
      </c>
      <c r="E5430">
        <v>53202</v>
      </c>
      <c r="F5430" t="s">
        <v>20</v>
      </c>
      <c r="G5430" t="s">
        <v>32</v>
      </c>
      <c r="H5430">
        <v>5585</v>
      </c>
      <c r="I5430" t="s">
        <v>62</v>
      </c>
      <c r="J5430">
        <f>VLOOKUP(I5430,Key!$A$1:$C$73,2,FALSE)</f>
        <v>43.052460000000004</v>
      </c>
      <c r="K5430">
        <f>VLOOKUP(I5430,Key!$A$1:$C$73,3,FALSE)</f>
        <v>-87.891000000000005</v>
      </c>
      <c r="L5430" t="s">
        <v>67</v>
      </c>
      <c r="M5430">
        <f>VLOOKUP(L5430,Key!$A$1:$C$73,2,FALSE)</f>
        <v>43.05847</v>
      </c>
      <c r="N5430">
        <f>VLOOKUP(L5430,Key!$A$1:$C$73,3,FALSE)</f>
        <v>-87.898079999999993</v>
      </c>
      <c r="O5430">
        <v>6</v>
      </c>
      <c r="P5430">
        <v>0</v>
      </c>
      <c r="Q5430">
        <v>0.9</v>
      </c>
      <c r="R5430">
        <v>0.9</v>
      </c>
      <c r="S5430">
        <v>36</v>
      </c>
      <c r="T5430">
        <f t="shared" si="756"/>
        <v>-1</v>
      </c>
      <c r="U5430" s="1">
        <v>42832</v>
      </c>
      <c r="V5430" s="13">
        <f t="shared" si="757"/>
        <v>42826</v>
      </c>
      <c r="W5430" s="14">
        <f t="shared" si="758"/>
        <v>42832</v>
      </c>
      <c r="X5430" s="1" t="str">
        <f t="shared" si="759"/>
        <v>Friday</v>
      </c>
      <c r="Y5430" s="2">
        <v>0.74585648148148154</v>
      </c>
      <c r="Z5430" s="2">
        <f t="shared" si="760"/>
        <v>0.75</v>
      </c>
      <c r="AA5430">
        <f>1</f>
        <v>1</v>
      </c>
      <c r="AB5430" s="1">
        <v>42832</v>
      </c>
      <c r="AC5430" s="13">
        <f t="shared" si="761"/>
        <v>42826</v>
      </c>
      <c r="AD5430" s="14">
        <f t="shared" si="762"/>
        <v>42832</v>
      </c>
      <c r="AE5430" s="1" t="str">
        <f t="shared" si="763"/>
        <v>Friday</v>
      </c>
      <c r="AF5430" s="2">
        <v>0.75</v>
      </c>
      <c r="AG5430" s="2">
        <f t="shared" si="764"/>
        <v>0.75</v>
      </c>
      <c r="AH5430" t="s">
        <v>23</v>
      </c>
    </row>
    <row r="5431" spans="1:34" x14ac:dyDescent="0.25">
      <c r="A5431">
        <v>1276651</v>
      </c>
      <c r="B5431" t="s">
        <v>29</v>
      </c>
      <c r="C5431" t="s">
        <v>47</v>
      </c>
      <c r="D5431" t="s">
        <v>31</v>
      </c>
      <c r="E5431">
        <v>53211</v>
      </c>
      <c r="F5431" t="s">
        <v>20</v>
      </c>
      <c r="G5431" t="s">
        <v>32</v>
      </c>
      <c r="H5431">
        <v>17</v>
      </c>
      <c r="I5431" t="s">
        <v>24</v>
      </c>
      <c r="J5431">
        <f>VLOOKUP(I5431,Key!$A$1:$C$73,2,FALSE)</f>
        <v>43.074655999999997</v>
      </c>
      <c r="K5431">
        <f>VLOOKUP(I5431,Key!$A$1:$C$73,3,FALSE)</f>
        <v>-87.889011999999994</v>
      </c>
      <c r="L5431" t="s">
        <v>65</v>
      </c>
      <c r="M5431">
        <f>VLOOKUP(L5431,Key!$A$1:$C$73,2,FALSE)</f>
        <v>43.077359999999999</v>
      </c>
      <c r="N5431">
        <f>VLOOKUP(L5431,Key!$A$1:$C$73,3,FALSE)</f>
        <v>-87.880769999999998</v>
      </c>
      <c r="O5431">
        <v>4</v>
      </c>
      <c r="P5431">
        <v>0</v>
      </c>
      <c r="Q5431">
        <v>0.6</v>
      </c>
      <c r="R5431">
        <v>0.6</v>
      </c>
      <c r="S5431">
        <v>24</v>
      </c>
      <c r="T5431">
        <f t="shared" si="756"/>
        <v>-1</v>
      </c>
      <c r="U5431" s="1">
        <v>42832</v>
      </c>
      <c r="V5431" s="13">
        <f t="shared" si="757"/>
        <v>42826</v>
      </c>
      <c r="W5431" s="14">
        <f t="shared" si="758"/>
        <v>42832</v>
      </c>
      <c r="X5431" s="1" t="str">
        <f t="shared" si="759"/>
        <v>Friday</v>
      </c>
      <c r="Y5431" s="2">
        <v>0.79728009259259258</v>
      </c>
      <c r="Z5431" s="2">
        <f t="shared" si="760"/>
        <v>0.79166666666666663</v>
      </c>
      <c r="AA5431">
        <f>1</f>
        <v>1</v>
      </c>
      <c r="AB5431" s="1">
        <v>42832</v>
      </c>
      <c r="AC5431" s="13">
        <f t="shared" si="761"/>
        <v>42826</v>
      </c>
      <c r="AD5431" s="14">
        <f t="shared" si="762"/>
        <v>42832</v>
      </c>
      <c r="AE5431" s="1" t="str">
        <f t="shared" si="763"/>
        <v>Friday</v>
      </c>
      <c r="AF5431" s="2">
        <v>0.80024305555555564</v>
      </c>
      <c r="AG5431" s="2">
        <f t="shared" si="764"/>
        <v>0.79166666666666663</v>
      </c>
      <c r="AH5431" t="s">
        <v>23</v>
      </c>
    </row>
    <row r="5432" spans="1:34" x14ac:dyDescent="0.25">
      <c r="A5432">
        <v>1371872</v>
      </c>
      <c r="B5432" t="s">
        <v>29</v>
      </c>
      <c r="C5432" t="s">
        <v>35</v>
      </c>
      <c r="D5432" t="s">
        <v>31</v>
      </c>
      <c r="E5432">
        <v>53222</v>
      </c>
      <c r="F5432" t="s">
        <v>20</v>
      </c>
      <c r="G5432" t="s">
        <v>32</v>
      </c>
      <c r="H5432">
        <v>17</v>
      </c>
      <c r="I5432" t="s">
        <v>65</v>
      </c>
      <c r="J5432">
        <f>VLOOKUP(I5432,Key!$A$1:$C$73,2,FALSE)</f>
        <v>43.077359999999999</v>
      </c>
      <c r="K5432">
        <f>VLOOKUP(I5432,Key!$A$1:$C$73,3,FALSE)</f>
        <v>-87.880769999999998</v>
      </c>
      <c r="L5432" t="s">
        <v>80</v>
      </c>
      <c r="M5432">
        <f>VLOOKUP(L5432,Key!$A$1:$C$73,2,FALSE)</f>
        <v>43.060250000000003</v>
      </c>
      <c r="N5432">
        <f>VLOOKUP(L5432,Key!$A$1:$C$73,3,FALSE)</f>
        <v>-87.892169999999993</v>
      </c>
      <c r="O5432">
        <v>15</v>
      </c>
      <c r="P5432">
        <v>0</v>
      </c>
      <c r="Q5432">
        <v>2.2999999999999998</v>
      </c>
      <c r="R5432">
        <v>2.1</v>
      </c>
      <c r="S5432">
        <v>90</v>
      </c>
      <c r="T5432">
        <f t="shared" si="756"/>
        <v>-1</v>
      </c>
      <c r="U5432" s="1">
        <v>42832</v>
      </c>
      <c r="V5432" s="13">
        <f t="shared" si="757"/>
        <v>42826</v>
      </c>
      <c r="W5432" s="14">
        <f t="shared" si="758"/>
        <v>42832</v>
      </c>
      <c r="X5432" s="1" t="str">
        <f t="shared" si="759"/>
        <v>Friday</v>
      </c>
      <c r="Y5432" s="2">
        <v>0.81025462962962969</v>
      </c>
      <c r="Z5432" s="2">
        <f t="shared" si="760"/>
        <v>0.79166666666666663</v>
      </c>
      <c r="AA5432">
        <f>1</f>
        <v>1</v>
      </c>
      <c r="AB5432" s="1">
        <v>42832</v>
      </c>
      <c r="AC5432" s="13">
        <f t="shared" si="761"/>
        <v>42826</v>
      </c>
      <c r="AD5432" s="14">
        <f t="shared" si="762"/>
        <v>42832</v>
      </c>
      <c r="AE5432" s="1" t="str">
        <f t="shared" si="763"/>
        <v>Friday</v>
      </c>
      <c r="AF5432" s="2">
        <v>0.82059027777777782</v>
      </c>
      <c r="AG5432" s="2">
        <f t="shared" si="764"/>
        <v>0.83333333333333326</v>
      </c>
      <c r="AH5432" t="s">
        <v>23</v>
      </c>
    </row>
    <row r="5433" spans="1:34" x14ac:dyDescent="0.25">
      <c r="A5433">
        <v>1249212</v>
      </c>
      <c r="B5433" t="s">
        <v>29</v>
      </c>
      <c r="C5433" t="s">
        <v>47</v>
      </c>
      <c r="D5433" t="s">
        <v>31</v>
      </c>
      <c r="E5433">
        <v>53213</v>
      </c>
      <c r="F5433" t="s">
        <v>20</v>
      </c>
      <c r="G5433" t="s">
        <v>99</v>
      </c>
      <c r="H5433">
        <v>5451</v>
      </c>
      <c r="I5433" t="s">
        <v>21</v>
      </c>
      <c r="J5433">
        <f>VLOOKUP(I5433,Key!$A$1:$C$73,2,FALSE)</f>
        <v>43.074890000000003</v>
      </c>
      <c r="K5433">
        <f>VLOOKUP(I5433,Key!$A$1:$C$73,3,FALSE)</f>
        <v>-87.882810000000006</v>
      </c>
      <c r="L5433" t="s">
        <v>40</v>
      </c>
      <c r="M5433">
        <f>VLOOKUP(L5433,Key!$A$1:$C$73,2,FALSE)</f>
        <v>43.06033</v>
      </c>
      <c r="N5433">
        <f>VLOOKUP(L5433,Key!$A$1:$C$73,3,FALSE)</f>
        <v>-87.89546</v>
      </c>
      <c r="O5433">
        <v>11</v>
      </c>
      <c r="P5433">
        <v>0</v>
      </c>
      <c r="Q5433">
        <v>1.7</v>
      </c>
      <c r="R5433">
        <v>1.6</v>
      </c>
      <c r="S5433">
        <v>66</v>
      </c>
      <c r="T5433">
        <f t="shared" si="756"/>
        <v>-1</v>
      </c>
      <c r="U5433" s="1">
        <v>42832</v>
      </c>
      <c r="V5433" s="13">
        <f t="shared" si="757"/>
        <v>42826</v>
      </c>
      <c r="W5433" s="14">
        <f t="shared" si="758"/>
        <v>42832</v>
      </c>
      <c r="X5433" s="1" t="str">
        <f t="shared" si="759"/>
        <v>Friday</v>
      </c>
      <c r="Y5433" s="2">
        <v>0.92467592592592596</v>
      </c>
      <c r="Z5433" s="2">
        <f t="shared" si="760"/>
        <v>0.91666666666666663</v>
      </c>
      <c r="AA5433">
        <f>1</f>
        <v>1</v>
      </c>
      <c r="AB5433" s="1">
        <v>42832</v>
      </c>
      <c r="AC5433" s="13">
        <f t="shared" si="761"/>
        <v>42826</v>
      </c>
      <c r="AD5433" s="14">
        <f t="shared" si="762"/>
        <v>42832</v>
      </c>
      <c r="AE5433" s="1" t="str">
        <f t="shared" si="763"/>
        <v>Friday</v>
      </c>
      <c r="AF5433" s="2">
        <v>0.93230324074074078</v>
      </c>
      <c r="AG5433" s="2">
        <f t="shared" si="764"/>
        <v>0.91666666666666663</v>
      </c>
      <c r="AH5433" t="s">
        <v>23</v>
      </c>
    </row>
    <row r="5434" spans="1:34" x14ac:dyDescent="0.25">
      <c r="A5434">
        <v>1357250</v>
      </c>
      <c r="B5434" t="s">
        <v>29</v>
      </c>
      <c r="C5434" t="s">
        <v>47</v>
      </c>
      <c r="D5434" t="s">
        <v>31</v>
      </c>
      <c r="E5434">
        <v>53202</v>
      </c>
      <c r="F5434" t="s">
        <v>20</v>
      </c>
      <c r="G5434" t="s">
        <v>32</v>
      </c>
      <c r="H5434">
        <v>237</v>
      </c>
      <c r="I5434" t="s">
        <v>33</v>
      </c>
      <c r="J5434">
        <f>VLOOKUP(I5434,Key!$A$1:$C$73,2,FALSE)</f>
        <v>43.045712999999999</v>
      </c>
      <c r="K5434">
        <f>VLOOKUP(I5434,Key!$A$1:$C$73,3,FALSE)</f>
        <v>-87.899756999999994</v>
      </c>
      <c r="L5434" t="s">
        <v>39</v>
      </c>
      <c r="M5434">
        <f>VLOOKUP(L5434,Key!$A$1:$C$73,2,FALSE)</f>
        <v>43.031480000000002</v>
      </c>
      <c r="N5434">
        <f>VLOOKUP(L5434,Key!$A$1:$C$73,3,FALSE)</f>
        <v>-87.908169999999998</v>
      </c>
      <c r="O5434">
        <v>8</v>
      </c>
      <c r="P5434">
        <v>0</v>
      </c>
      <c r="Q5434">
        <v>1.2</v>
      </c>
      <c r="R5434">
        <v>1.1000000000000001</v>
      </c>
      <c r="S5434">
        <v>48</v>
      </c>
      <c r="T5434">
        <f t="shared" si="756"/>
        <v>-1</v>
      </c>
      <c r="U5434" s="1">
        <v>42832</v>
      </c>
      <c r="V5434" s="13">
        <f t="shared" si="757"/>
        <v>42826</v>
      </c>
      <c r="W5434" s="14">
        <f t="shared" si="758"/>
        <v>42832</v>
      </c>
      <c r="X5434" s="1" t="str">
        <f t="shared" si="759"/>
        <v>Friday</v>
      </c>
      <c r="Y5434" s="2">
        <v>0.93846064814814811</v>
      </c>
      <c r="Z5434" s="2">
        <f t="shared" si="760"/>
        <v>0.95833333333333326</v>
      </c>
      <c r="AA5434">
        <f>1</f>
        <v>1</v>
      </c>
      <c r="AB5434" s="1">
        <v>42832</v>
      </c>
      <c r="AC5434" s="13">
        <f t="shared" si="761"/>
        <v>42826</v>
      </c>
      <c r="AD5434" s="14">
        <f t="shared" si="762"/>
        <v>42832</v>
      </c>
      <c r="AE5434" s="1" t="str">
        <f t="shared" si="763"/>
        <v>Friday</v>
      </c>
      <c r="AF5434" s="2">
        <v>0.94443287037037038</v>
      </c>
      <c r="AG5434" s="2">
        <f t="shared" si="764"/>
        <v>0.95833333333333326</v>
      </c>
      <c r="AH5434" t="s">
        <v>23</v>
      </c>
    </row>
    <row r="5435" spans="1:34" x14ac:dyDescent="0.25">
      <c r="A5435">
        <v>1369145</v>
      </c>
      <c r="B5435" t="s">
        <v>29</v>
      </c>
      <c r="C5435" t="s">
        <v>47</v>
      </c>
      <c r="D5435" t="s">
        <v>31</v>
      </c>
      <c r="E5435">
        <v>53211</v>
      </c>
      <c r="F5435" t="s">
        <v>20</v>
      </c>
      <c r="G5435" t="s">
        <v>32</v>
      </c>
      <c r="H5435">
        <v>5423</v>
      </c>
      <c r="I5435" t="s">
        <v>66</v>
      </c>
      <c r="J5435">
        <f>VLOOKUP(I5435,Key!$A$1:$C$73,2,FALSE)</f>
        <v>43.078530000000001</v>
      </c>
      <c r="K5435">
        <f>VLOOKUP(I5435,Key!$A$1:$C$73,3,FALSE)</f>
        <v>-87.882620000000003</v>
      </c>
      <c r="L5435" t="s">
        <v>21</v>
      </c>
      <c r="M5435">
        <f>VLOOKUP(L5435,Key!$A$1:$C$73,2,FALSE)</f>
        <v>43.074890000000003</v>
      </c>
      <c r="N5435">
        <f>VLOOKUP(L5435,Key!$A$1:$C$73,3,FALSE)</f>
        <v>-87.882810000000006</v>
      </c>
      <c r="O5435">
        <v>36</v>
      </c>
      <c r="P5435">
        <v>0</v>
      </c>
      <c r="Q5435">
        <v>5.4</v>
      </c>
      <c r="R5435">
        <v>5.0999999999999996</v>
      </c>
      <c r="S5435">
        <v>216</v>
      </c>
      <c r="T5435">
        <f t="shared" si="756"/>
        <v>-1</v>
      </c>
      <c r="U5435" s="1">
        <v>42832</v>
      </c>
      <c r="V5435" s="13">
        <f t="shared" si="757"/>
        <v>42826</v>
      </c>
      <c r="W5435" s="14">
        <f t="shared" si="758"/>
        <v>42832</v>
      </c>
      <c r="X5435" s="1" t="str">
        <f t="shared" si="759"/>
        <v>Friday</v>
      </c>
      <c r="Y5435" s="2">
        <v>0.95921296296296299</v>
      </c>
      <c r="Z5435" s="2">
        <f t="shared" si="760"/>
        <v>0.95833333333333326</v>
      </c>
      <c r="AA5435">
        <f>1</f>
        <v>1</v>
      </c>
      <c r="AB5435" s="1">
        <v>42832</v>
      </c>
      <c r="AC5435" s="13">
        <f t="shared" si="761"/>
        <v>42826</v>
      </c>
      <c r="AD5435" s="14">
        <f t="shared" si="762"/>
        <v>42832</v>
      </c>
      <c r="AE5435" s="1" t="str">
        <f t="shared" si="763"/>
        <v>Friday</v>
      </c>
      <c r="AF5435" s="2">
        <v>0.98471064814814813</v>
      </c>
      <c r="AG5435" s="2">
        <f t="shared" si="764"/>
        <v>1</v>
      </c>
      <c r="AH5435" t="s">
        <v>23</v>
      </c>
    </row>
    <row r="5436" spans="1:34" x14ac:dyDescent="0.25">
      <c r="A5436">
        <v>986622</v>
      </c>
      <c r="B5436" t="s">
        <v>29</v>
      </c>
      <c r="C5436" t="s">
        <v>153</v>
      </c>
      <c r="D5436" t="s">
        <v>46</v>
      </c>
      <c r="E5436">
        <v>60085</v>
      </c>
      <c r="F5436" t="s">
        <v>20</v>
      </c>
      <c r="G5436" t="s">
        <v>32</v>
      </c>
      <c r="H5436">
        <v>11140</v>
      </c>
      <c r="I5436" t="s">
        <v>33</v>
      </c>
      <c r="J5436">
        <f>VLOOKUP(I5436,Key!$A$1:$C$73,2,FALSE)</f>
        <v>43.045712999999999</v>
      </c>
      <c r="K5436">
        <f>VLOOKUP(I5436,Key!$A$1:$C$73,3,FALSE)</f>
        <v>-87.899756999999994</v>
      </c>
      <c r="L5436" t="s">
        <v>62</v>
      </c>
      <c r="M5436">
        <f>VLOOKUP(L5436,Key!$A$1:$C$73,2,FALSE)</f>
        <v>43.052460000000004</v>
      </c>
      <c r="N5436">
        <f>VLOOKUP(L5436,Key!$A$1:$C$73,3,FALSE)</f>
        <v>-87.891000000000005</v>
      </c>
      <c r="O5436">
        <v>5</v>
      </c>
      <c r="P5436">
        <v>0</v>
      </c>
      <c r="Q5436">
        <v>0.8</v>
      </c>
      <c r="R5436">
        <v>0.7</v>
      </c>
      <c r="S5436">
        <v>30</v>
      </c>
      <c r="T5436">
        <f t="shared" si="756"/>
        <v>-1</v>
      </c>
      <c r="U5436" s="1">
        <v>42833</v>
      </c>
      <c r="V5436" s="13">
        <f t="shared" si="757"/>
        <v>42826</v>
      </c>
      <c r="W5436" s="14">
        <f t="shared" si="758"/>
        <v>42833</v>
      </c>
      <c r="X5436" s="1" t="str">
        <f t="shared" si="759"/>
        <v>Saturday</v>
      </c>
      <c r="Y5436" s="2">
        <v>0.20346064814814815</v>
      </c>
      <c r="Z5436" s="2">
        <f t="shared" si="760"/>
        <v>0.20833333333333331</v>
      </c>
      <c r="AA5436">
        <f>1</f>
        <v>1</v>
      </c>
      <c r="AB5436" s="1">
        <v>42833</v>
      </c>
      <c r="AC5436" s="13">
        <f t="shared" si="761"/>
        <v>42826</v>
      </c>
      <c r="AD5436" s="14">
        <f t="shared" si="762"/>
        <v>42833</v>
      </c>
      <c r="AE5436" s="1" t="str">
        <f t="shared" si="763"/>
        <v>Saturday</v>
      </c>
      <c r="AF5436" s="2">
        <v>0.20658564814814814</v>
      </c>
      <c r="AG5436" s="2">
        <f t="shared" si="764"/>
        <v>0.20833333333333331</v>
      </c>
      <c r="AH5436" t="s">
        <v>23</v>
      </c>
    </row>
    <row r="5437" spans="1:34" x14ac:dyDescent="0.25">
      <c r="A5437">
        <v>1568288</v>
      </c>
      <c r="B5437" t="s">
        <v>29</v>
      </c>
      <c r="C5437" t="s">
        <v>165</v>
      </c>
      <c r="D5437" t="s">
        <v>31</v>
      </c>
      <c r="E5437">
        <v>53901</v>
      </c>
      <c r="F5437" t="s">
        <v>20</v>
      </c>
      <c r="G5437" t="s">
        <v>166</v>
      </c>
      <c r="H5437">
        <v>5</v>
      </c>
      <c r="I5437" t="s">
        <v>38</v>
      </c>
      <c r="J5437">
        <f>VLOOKUP(I5437,Key!$A$1:$C$73,2,FALSE)</f>
        <v>43.038649999999997</v>
      </c>
      <c r="K5437">
        <f>VLOOKUP(I5437,Key!$A$1:$C$73,3,FALSE)</f>
        <v>-87.921930000000003</v>
      </c>
      <c r="L5437" t="s">
        <v>57</v>
      </c>
      <c r="M5437">
        <f>VLOOKUP(L5437,Key!$A$1:$C$73,2,FALSE)</f>
        <v>43.03913</v>
      </c>
      <c r="N5437">
        <f>VLOOKUP(L5437,Key!$A$1:$C$73,3,FALSE)</f>
        <v>-87.916150000000002</v>
      </c>
      <c r="O5437">
        <v>4</v>
      </c>
      <c r="P5437">
        <v>0</v>
      </c>
      <c r="Q5437">
        <v>0.6</v>
      </c>
      <c r="R5437">
        <v>0.6</v>
      </c>
      <c r="S5437">
        <v>24</v>
      </c>
      <c r="T5437">
        <f t="shared" si="756"/>
        <v>-1</v>
      </c>
      <c r="U5437" s="1">
        <v>42833</v>
      </c>
      <c r="V5437" s="13">
        <f t="shared" si="757"/>
        <v>42826</v>
      </c>
      <c r="W5437" s="14">
        <f t="shared" si="758"/>
        <v>42833</v>
      </c>
      <c r="X5437" s="1" t="str">
        <f t="shared" si="759"/>
        <v>Saturday</v>
      </c>
      <c r="Y5437" s="2">
        <v>0.48929398148148145</v>
      </c>
      <c r="Z5437" s="2">
        <f t="shared" si="760"/>
        <v>0.5</v>
      </c>
      <c r="AA5437">
        <f>1</f>
        <v>1</v>
      </c>
      <c r="AB5437" s="1">
        <v>42833</v>
      </c>
      <c r="AC5437" s="13">
        <f t="shared" si="761"/>
        <v>42826</v>
      </c>
      <c r="AD5437" s="14">
        <f t="shared" si="762"/>
        <v>42833</v>
      </c>
      <c r="AE5437" s="1" t="str">
        <f t="shared" si="763"/>
        <v>Saturday</v>
      </c>
      <c r="AF5437" s="2">
        <v>0.49203703703703705</v>
      </c>
      <c r="AG5437" s="2">
        <f t="shared" si="764"/>
        <v>0.5</v>
      </c>
      <c r="AH5437" t="s">
        <v>23</v>
      </c>
    </row>
    <row r="5438" spans="1:34" x14ac:dyDescent="0.25">
      <c r="A5438">
        <v>1546752</v>
      </c>
      <c r="B5438" t="s">
        <v>29</v>
      </c>
      <c r="C5438" t="s">
        <v>103</v>
      </c>
      <c r="D5438" t="s">
        <v>31</v>
      </c>
      <c r="E5438">
        <v>53202</v>
      </c>
      <c r="F5438" t="s">
        <v>20</v>
      </c>
      <c r="G5438" t="s">
        <v>32</v>
      </c>
      <c r="H5438">
        <v>231</v>
      </c>
      <c r="I5438" t="s">
        <v>62</v>
      </c>
      <c r="J5438">
        <f>VLOOKUP(I5438,Key!$A$1:$C$73,2,FALSE)</f>
        <v>43.052460000000004</v>
      </c>
      <c r="K5438">
        <f>VLOOKUP(I5438,Key!$A$1:$C$73,3,FALSE)</f>
        <v>-87.891000000000005</v>
      </c>
      <c r="L5438" t="s">
        <v>61</v>
      </c>
      <c r="M5438">
        <f>VLOOKUP(L5438,Key!$A$1:$C$73,2,FALSE)</f>
        <v>43.060786</v>
      </c>
      <c r="N5438">
        <f>VLOOKUP(L5438,Key!$A$1:$C$73,3,FALSE)</f>
        <v>-87.883825999999999</v>
      </c>
      <c r="O5438">
        <v>5</v>
      </c>
      <c r="P5438">
        <v>0</v>
      </c>
      <c r="Q5438">
        <v>0.8</v>
      </c>
      <c r="R5438">
        <v>0.7</v>
      </c>
      <c r="S5438">
        <v>30</v>
      </c>
      <c r="T5438">
        <f t="shared" si="756"/>
        <v>-1</v>
      </c>
      <c r="U5438" s="1">
        <v>42833</v>
      </c>
      <c r="V5438" s="13">
        <f t="shared" si="757"/>
        <v>42826</v>
      </c>
      <c r="W5438" s="14">
        <f t="shared" si="758"/>
        <v>42833</v>
      </c>
      <c r="X5438" s="1" t="str">
        <f t="shared" si="759"/>
        <v>Saturday</v>
      </c>
      <c r="Y5438" s="2">
        <v>0.49253472222222222</v>
      </c>
      <c r="Z5438" s="2">
        <f t="shared" si="760"/>
        <v>0.5</v>
      </c>
      <c r="AA5438">
        <f>1</f>
        <v>1</v>
      </c>
      <c r="AB5438" s="1">
        <v>42833</v>
      </c>
      <c r="AC5438" s="13">
        <f t="shared" si="761"/>
        <v>42826</v>
      </c>
      <c r="AD5438" s="14">
        <f t="shared" si="762"/>
        <v>42833</v>
      </c>
      <c r="AE5438" s="1" t="str">
        <f t="shared" si="763"/>
        <v>Saturday</v>
      </c>
      <c r="AF5438" s="2">
        <v>0.4959027777777778</v>
      </c>
      <c r="AG5438" s="2">
        <f t="shared" si="764"/>
        <v>0.5</v>
      </c>
      <c r="AH5438" t="s">
        <v>23</v>
      </c>
    </row>
    <row r="5439" spans="1:34" x14ac:dyDescent="0.25">
      <c r="A5439">
        <v>1044727</v>
      </c>
      <c r="B5439" t="s">
        <v>29</v>
      </c>
      <c r="C5439" t="s">
        <v>47</v>
      </c>
      <c r="D5439" t="s">
        <v>31</v>
      </c>
      <c r="E5439">
        <v>53202</v>
      </c>
      <c r="F5439" t="s">
        <v>20</v>
      </c>
      <c r="G5439" t="s">
        <v>32</v>
      </c>
      <c r="H5439">
        <v>11099</v>
      </c>
      <c r="I5439" t="s">
        <v>38</v>
      </c>
      <c r="J5439">
        <f>VLOOKUP(I5439,Key!$A$1:$C$73,2,FALSE)</f>
        <v>43.038649999999997</v>
      </c>
      <c r="K5439">
        <f>VLOOKUP(I5439,Key!$A$1:$C$73,3,FALSE)</f>
        <v>-87.921930000000003</v>
      </c>
      <c r="L5439" t="s">
        <v>22</v>
      </c>
      <c r="M5439">
        <f>VLOOKUP(L5439,Key!$A$1:$C$73,2,FALSE)</f>
        <v>43.058619999999998</v>
      </c>
      <c r="N5439">
        <f>VLOOKUP(L5439,Key!$A$1:$C$73,3,FALSE)</f>
        <v>-87.885319999999993</v>
      </c>
      <c r="O5439">
        <v>25</v>
      </c>
      <c r="P5439">
        <v>0</v>
      </c>
      <c r="Q5439">
        <v>3.8</v>
      </c>
      <c r="R5439">
        <v>3.6</v>
      </c>
      <c r="S5439">
        <v>150</v>
      </c>
      <c r="T5439">
        <f t="shared" si="756"/>
        <v>-1</v>
      </c>
      <c r="U5439" s="1">
        <v>42833</v>
      </c>
      <c r="V5439" s="13">
        <f t="shared" si="757"/>
        <v>42826</v>
      </c>
      <c r="W5439" s="14">
        <f t="shared" si="758"/>
        <v>42833</v>
      </c>
      <c r="X5439" s="1" t="str">
        <f t="shared" si="759"/>
        <v>Saturday</v>
      </c>
      <c r="Y5439" s="2">
        <v>0.51921296296296293</v>
      </c>
      <c r="Z5439" s="2">
        <f t="shared" si="760"/>
        <v>0.5</v>
      </c>
      <c r="AA5439">
        <f>1</f>
        <v>1</v>
      </c>
      <c r="AB5439" s="1">
        <v>42833</v>
      </c>
      <c r="AC5439" s="13">
        <f t="shared" si="761"/>
        <v>42826</v>
      </c>
      <c r="AD5439" s="14">
        <f t="shared" si="762"/>
        <v>42833</v>
      </c>
      <c r="AE5439" s="1" t="str">
        <f t="shared" si="763"/>
        <v>Saturday</v>
      </c>
      <c r="AF5439" s="2">
        <v>0.5365509259259259</v>
      </c>
      <c r="AG5439" s="2">
        <f t="shared" si="764"/>
        <v>0.54166666666666663</v>
      </c>
      <c r="AH5439" t="s">
        <v>23</v>
      </c>
    </row>
    <row r="5440" spans="1:34" x14ac:dyDescent="0.25">
      <c r="A5440">
        <v>1569579</v>
      </c>
      <c r="B5440" t="s">
        <v>29</v>
      </c>
      <c r="C5440" t="s">
        <v>47</v>
      </c>
      <c r="D5440" t="s">
        <v>31</v>
      </c>
      <c r="E5440">
        <v>53202</v>
      </c>
      <c r="F5440" t="s">
        <v>20</v>
      </c>
      <c r="G5440" t="s">
        <v>32</v>
      </c>
      <c r="H5440">
        <v>178</v>
      </c>
      <c r="I5440" t="s">
        <v>62</v>
      </c>
      <c r="J5440">
        <f>VLOOKUP(I5440,Key!$A$1:$C$73,2,FALSE)</f>
        <v>43.052460000000004</v>
      </c>
      <c r="K5440">
        <f>VLOOKUP(I5440,Key!$A$1:$C$73,3,FALSE)</f>
        <v>-87.891000000000005</v>
      </c>
      <c r="L5440" t="s">
        <v>44</v>
      </c>
      <c r="M5440">
        <f>VLOOKUP(L5440,Key!$A$1:$C$73,2,FALSE)</f>
        <v>43.03886</v>
      </c>
      <c r="N5440">
        <f>VLOOKUP(L5440,Key!$A$1:$C$73,3,FALSE)</f>
        <v>-87.902720000000002</v>
      </c>
      <c r="O5440">
        <v>24</v>
      </c>
      <c r="P5440">
        <v>0</v>
      </c>
      <c r="Q5440">
        <v>3.6</v>
      </c>
      <c r="R5440">
        <v>3.4</v>
      </c>
      <c r="S5440">
        <v>144</v>
      </c>
      <c r="T5440">
        <f t="shared" si="756"/>
        <v>-1</v>
      </c>
      <c r="U5440" s="1">
        <v>42833</v>
      </c>
      <c r="V5440" s="13">
        <f t="shared" si="757"/>
        <v>42826</v>
      </c>
      <c r="W5440" s="14">
        <f t="shared" si="758"/>
        <v>42833</v>
      </c>
      <c r="X5440" s="1" t="str">
        <f t="shared" si="759"/>
        <v>Saturday</v>
      </c>
      <c r="Y5440" s="2">
        <v>0.61466435185185186</v>
      </c>
      <c r="Z5440" s="2">
        <f t="shared" si="760"/>
        <v>0.625</v>
      </c>
      <c r="AA5440">
        <f>1</f>
        <v>1</v>
      </c>
      <c r="AB5440" s="1">
        <v>42833</v>
      </c>
      <c r="AC5440" s="13">
        <f t="shared" si="761"/>
        <v>42826</v>
      </c>
      <c r="AD5440" s="14">
        <f t="shared" si="762"/>
        <v>42833</v>
      </c>
      <c r="AE5440" s="1" t="str">
        <f t="shared" si="763"/>
        <v>Saturday</v>
      </c>
      <c r="AF5440" s="2">
        <v>0.63126157407407402</v>
      </c>
      <c r="AG5440" s="2">
        <f t="shared" si="764"/>
        <v>0.625</v>
      </c>
      <c r="AH5440" t="s">
        <v>23</v>
      </c>
    </row>
    <row r="5441" spans="1:34" x14ac:dyDescent="0.25">
      <c r="A5441">
        <v>545427</v>
      </c>
      <c r="B5441" t="s">
        <v>29</v>
      </c>
      <c r="C5441" t="s">
        <v>47</v>
      </c>
      <c r="D5441" t="s">
        <v>31</v>
      </c>
      <c r="E5441">
        <v>53211</v>
      </c>
      <c r="F5441" t="s">
        <v>20</v>
      </c>
      <c r="G5441" t="s">
        <v>32</v>
      </c>
      <c r="H5441">
        <v>5508</v>
      </c>
      <c r="I5441" t="s">
        <v>24</v>
      </c>
      <c r="J5441">
        <f>VLOOKUP(I5441,Key!$A$1:$C$73,2,FALSE)</f>
        <v>43.074655999999997</v>
      </c>
      <c r="K5441">
        <f>VLOOKUP(I5441,Key!$A$1:$C$73,3,FALSE)</f>
        <v>-87.889011999999994</v>
      </c>
      <c r="L5441" t="s">
        <v>66</v>
      </c>
      <c r="M5441">
        <f>VLOOKUP(L5441,Key!$A$1:$C$73,2,FALSE)</f>
        <v>43.078530000000001</v>
      </c>
      <c r="N5441">
        <f>VLOOKUP(L5441,Key!$A$1:$C$73,3,FALSE)</f>
        <v>-87.882620000000003</v>
      </c>
      <c r="O5441">
        <v>78</v>
      </c>
      <c r="P5441">
        <v>3</v>
      </c>
      <c r="Q5441">
        <v>11.7</v>
      </c>
      <c r="R5441">
        <v>11.1</v>
      </c>
      <c r="S5441">
        <v>468</v>
      </c>
      <c r="T5441">
        <f t="shared" si="756"/>
        <v>-1</v>
      </c>
      <c r="U5441" s="1">
        <v>42833</v>
      </c>
      <c r="V5441" s="13">
        <f t="shared" si="757"/>
        <v>42826</v>
      </c>
      <c r="W5441" s="14">
        <f t="shared" si="758"/>
        <v>42833</v>
      </c>
      <c r="X5441" s="1" t="str">
        <f t="shared" si="759"/>
        <v>Saturday</v>
      </c>
      <c r="Y5441" s="2">
        <v>0.67158564814814825</v>
      </c>
      <c r="Z5441" s="2">
        <f t="shared" si="760"/>
        <v>0.66666666666666663</v>
      </c>
      <c r="AA5441">
        <f>1</f>
        <v>1</v>
      </c>
      <c r="AB5441" s="1">
        <v>42833</v>
      </c>
      <c r="AC5441" s="13">
        <f t="shared" si="761"/>
        <v>42826</v>
      </c>
      <c r="AD5441" s="14">
        <f t="shared" si="762"/>
        <v>42833</v>
      </c>
      <c r="AE5441" s="1" t="str">
        <f t="shared" si="763"/>
        <v>Saturday</v>
      </c>
      <c r="AF5441" s="2">
        <v>0.72582175925925929</v>
      </c>
      <c r="AG5441" s="2">
        <f t="shared" si="764"/>
        <v>0.70833333333333326</v>
      </c>
      <c r="AH5441" t="s">
        <v>23</v>
      </c>
    </row>
    <row r="5442" spans="1:34" x14ac:dyDescent="0.25">
      <c r="A5442">
        <v>1568295</v>
      </c>
      <c r="B5442" t="s">
        <v>29</v>
      </c>
      <c r="E5442">
        <v>53020</v>
      </c>
      <c r="F5442" t="s">
        <v>20</v>
      </c>
      <c r="G5442" t="s">
        <v>97</v>
      </c>
      <c r="H5442">
        <v>5453</v>
      </c>
      <c r="I5442" t="s">
        <v>36</v>
      </c>
      <c r="J5442">
        <f>VLOOKUP(I5442,Key!$A$1:$C$73,2,FALSE)</f>
        <v>43.03519</v>
      </c>
      <c r="K5442">
        <f>VLOOKUP(I5442,Key!$A$1:$C$73,3,FALSE)</f>
        <v>-87.907390000000007</v>
      </c>
      <c r="L5442" t="s">
        <v>62</v>
      </c>
      <c r="M5442">
        <f>VLOOKUP(L5442,Key!$A$1:$C$73,2,FALSE)</f>
        <v>43.052460000000004</v>
      </c>
      <c r="N5442">
        <f>VLOOKUP(L5442,Key!$A$1:$C$73,3,FALSE)</f>
        <v>-87.891000000000005</v>
      </c>
      <c r="O5442">
        <v>21</v>
      </c>
      <c r="P5442">
        <v>2</v>
      </c>
      <c r="Q5442">
        <v>3.2</v>
      </c>
      <c r="R5442">
        <v>3</v>
      </c>
      <c r="S5442">
        <v>126</v>
      </c>
      <c r="T5442">
        <f t="shared" ref="T5442:T5505" si="765">-1</f>
        <v>-1</v>
      </c>
      <c r="U5442" s="1">
        <v>42833</v>
      </c>
      <c r="V5442" s="13">
        <f t="shared" ref="V5442:V5505" si="766">DATE(YEAR(U5442), MONTH(U5442), 1)</f>
        <v>42826</v>
      </c>
      <c r="W5442" s="14">
        <f t="shared" ref="W5442:W5505" si="767">U5442</f>
        <v>42833</v>
      </c>
      <c r="X5442" s="1" t="str">
        <f t="shared" ref="X5442:X5505" si="768">TEXT(W5442,"dddd")</f>
        <v>Saturday</v>
      </c>
      <c r="Y5442" s="2">
        <v>0.70708333333333329</v>
      </c>
      <c r="Z5442" s="2">
        <f t="shared" ref="Z5442:Z5505" si="769">MROUND(Y5442, "1:00")</f>
        <v>0.70833333333333326</v>
      </c>
      <c r="AA5442">
        <f>1</f>
        <v>1</v>
      </c>
      <c r="AB5442" s="1">
        <v>42833</v>
      </c>
      <c r="AC5442" s="13">
        <f t="shared" ref="AC5442:AC5505" si="770">DATE(YEAR(AB5442), MONTH(AB5442), 1)</f>
        <v>42826</v>
      </c>
      <c r="AD5442" s="14">
        <f t="shared" ref="AD5442:AD5505" si="771">AB5442</f>
        <v>42833</v>
      </c>
      <c r="AE5442" s="1" t="str">
        <f t="shared" ref="AE5442:AE5505" si="772">TEXT(AD5442,"dddd")</f>
        <v>Saturday</v>
      </c>
      <c r="AF5442" s="2">
        <v>0.7215625</v>
      </c>
      <c r="AG5442" s="2">
        <f t="shared" ref="AG5442:AG5505" si="773">MROUND(AF5442, "1:00")</f>
        <v>0.70833333333333326</v>
      </c>
      <c r="AH5442" t="s">
        <v>23</v>
      </c>
    </row>
    <row r="5443" spans="1:34" x14ac:dyDescent="0.25">
      <c r="A5443">
        <v>1378271</v>
      </c>
      <c r="B5443" t="s">
        <v>29</v>
      </c>
      <c r="C5443" t="s">
        <v>47</v>
      </c>
      <c r="D5443" t="s">
        <v>31</v>
      </c>
      <c r="E5443">
        <v>53202</v>
      </c>
      <c r="F5443" t="s">
        <v>20</v>
      </c>
      <c r="G5443" t="s">
        <v>32</v>
      </c>
      <c r="H5443">
        <v>5519</v>
      </c>
      <c r="I5443" t="s">
        <v>48</v>
      </c>
      <c r="J5443">
        <f>VLOOKUP(I5443,Key!$A$1:$C$73,2,FALSE)</f>
        <v>43.031320000000001</v>
      </c>
      <c r="K5443">
        <f>VLOOKUP(I5443,Key!$A$1:$C$73,3,FALSE)</f>
        <v>-87.904259999999994</v>
      </c>
      <c r="L5443" t="s">
        <v>62</v>
      </c>
      <c r="M5443">
        <f>VLOOKUP(L5443,Key!$A$1:$C$73,2,FALSE)</f>
        <v>43.052460000000004</v>
      </c>
      <c r="N5443">
        <f>VLOOKUP(L5443,Key!$A$1:$C$73,3,FALSE)</f>
        <v>-87.891000000000005</v>
      </c>
      <c r="O5443">
        <v>12</v>
      </c>
      <c r="P5443">
        <v>0</v>
      </c>
      <c r="Q5443">
        <v>1.8</v>
      </c>
      <c r="R5443">
        <v>1.7</v>
      </c>
      <c r="S5443">
        <v>72</v>
      </c>
      <c r="T5443">
        <f t="shared" si="765"/>
        <v>-1</v>
      </c>
      <c r="U5443" s="1">
        <v>42833</v>
      </c>
      <c r="V5443" s="13">
        <f t="shared" si="766"/>
        <v>42826</v>
      </c>
      <c r="W5443" s="14">
        <f t="shared" si="767"/>
        <v>42833</v>
      </c>
      <c r="X5443" s="1" t="str">
        <f t="shared" si="768"/>
        <v>Saturday</v>
      </c>
      <c r="Y5443" s="2">
        <v>0.71281250000000007</v>
      </c>
      <c r="Z5443" s="2">
        <f t="shared" si="769"/>
        <v>0.70833333333333326</v>
      </c>
      <c r="AA5443">
        <f>1</f>
        <v>1</v>
      </c>
      <c r="AB5443" s="1">
        <v>42833</v>
      </c>
      <c r="AC5443" s="13">
        <f t="shared" si="770"/>
        <v>42826</v>
      </c>
      <c r="AD5443" s="14">
        <f t="shared" si="771"/>
        <v>42833</v>
      </c>
      <c r="AE5443" s="1" t="str">
        <f t="shared" si="772"/>
        <v>Saturday</v>
      </c>
      <c r="AF5443" s="2">
        <v>0.72089120370370363</v>
      </c>
      <c r="AG5443" s="2">
        <f t="shared" si="773"/>
        <v>0.70833333333333326</v>
      </c>
      <c r="AH5443" t="s">
        <v>23</v>
      </c>
    </row>
    <row r="5444" spans="1:34" x14ac:dyDescent="0.25">
      <c r="A5444">
        <v>1379187</v>
      </c>
      <c r="B5444" t="s">
        <v>29</v>
      </c>
      <c r="C5444" t="s">
        <v>192</v>
      </c>
      <c r="D5444" t="s">
        <v>31</v>
      </c>
      <c r="E5444">
        <v>53520</v>
      </c>
      <c r="F5444" t="s">
        <v>20</v>
      </c>
      <c r="G5444" t="s">
        <v>32</v>
      </c>
      <c r="H5444">
        <v>5439</v>
      </c>
      <c r="I5444" t="s">
        <v>24</v>
      </c>
      <c r="J5444">
        <f>VLOOKUP(I5444,Key!$A$1:$C$73,2,FALSE)</f>
        <v>43.074655999999997</v>
      </c>
      <c r="K5444">
        <f>VLOOKUP(I5444,Key!$A$1:$C$73,3,FALSE)</f>
        <v>-87.889011999999994</v>
      </c>
      <c r="L5444" t="s">
        <v>66</v>
      </c>
      <c r="M5444">
        <f>VLOOKUP(L5444,Key!$A$1:$C$73,2,FALSE)</f>
        <v>43.078530000000001</v>
      </c>
      <c r="N5444">
        <f>VLOOKUP(L5444,Key!$A$1:$C$73,3,FALSE)</f>
        <v>-87.882620000000003</v>
      </c>
      <c r="O5444">
        <v>9</v>
      </c>
      <c r="P5444">
        <v>0</v>
      </c>
      <c r="Q5444">
        <v>1.4</v>
      </c>
      <c r="R5444">
        <v>1.3</v>
      </c>
      <c r="S5444">
        <v>54</v>
      </c>
      <c r="T5444">
        <f t="shared" si="765"/>
        <v>-1</v>
      </c>
      <c r="U5444" s="1">
        <v>42833</v>
      </c>
      <c r="V5444" s="13">
        <f t="shared" si="766"/>
        <v>42826</v>
      </c>
      <c r="W5444" s="14">
        <f t="shared" si="767"/>
        <v>42833</v>
      </c>
      <c r="X5444" s="1" t="str">
        <f t="shared" si="768"/>
        <v>Saturday</v>
      </c>
      <c r="Y5444" s="2">
        <v>0.75383101851851853</v>
      </c>
      <c r="Z5444" s="2">
        <f t="shared" si="769"/>
        <v>0.75</v>
      </c>
      <c r="AA5444">
        <f>1</f>
        <v>1</v>
      </c>
      <c r="AB5444" s="1">
        <v>42833</v>
      </c>
      <c r="AC5444" s="13">
        <f t="shared" si="770"/>
        <v>42826</v>
      </c>
      <c r="AD5444" s="14">
        <f t="shared" si="771"/>
        <v>42833</v>
      </c>
      <c r="AE5444" s="1" t="str">
        <f t="shared" si="772"/>
        <v>Saturday</v>
      </c>
      <c r="AF5444" s="2">
        <v>0.76038194444444451</v>
      </c>
      <c r="AG5444" s="2">
        <f t="shared" si="773"/>
        <v>0.75</v>
      </c>
      <c r="AH5444" t="s">
        <v>23</v>
      </c>
    </row>
    <row r="5445" spans="1:34" x14ac:dyDescent="0.25">
      <c r="A5445">
        <v>1570581</v>
      </c>
      <c r="B5445" t="s">
        <v>29</v>
      </c>
      <c r="E5445">
        <v>53212</v>
      </c>
      <c r="F5445" t="s">
        <v>20</v>
      </c>
      <c r="G5445" t="s">
        <v>97</v>
      </c>
      <c r="H5445">
        <v>330</v>
      </c>
      <c r="I5445" t="s">
        <v>52</v>
      </c>
      <c r="J5445">
        <f>VLOOKUP(I5445,Key!$A$1:$C$73,2,FALSE)</f>
        <v>43.042490000000001</v>
      </c>
      <c r="K5445">
        <f>VLOOKUP(I5445,Key!$A$1:$C$73,3,FALSE)</f>
        <v>-87.909959999999998</v>
      </c>
      <c r="L5445" t="s">
        <v>52</v>
      </c>
      <c r="M5445">
        <f>VLOOKUP(L5445,Key!$A$1:$C$73,2,FALSE)</f>
        <v>43.042490000000001</v>
      </c>
      <c r="N5445">
        <f>VLOOKUP(L5445,Key!$A$1:$C$73,3,FALSE)</f>
        <v>-87.909959999999998</v>
      </c>
      <c r="O5445">
        <v>50</v>
      </c>
      <c r="P5445">
        <v>4</v>
      </c>
      <c r="Q5445">
        <v>7.5</v>
      </c>
      <c r="R5445">
        <v>7.1</v>
      </c>
      <c r="S5445">
        <v>300</v>
      </c>
      <c r="T5445">
        <f t="shared" si="765"/>
        <v>-1</v>
      </c>
      <c r="U5445" s="1">
        <v>42833</v>
      </c>
      <c r="V5445" s="13">
        <f t="shared" si="766"/>
        <v>42826</v>
      </c>
      <c r="W5445" s="14">
        <f t="shared" si="767"/>
        <v>42833</v>
      </c>
      <c r="X5445" s="1" t="str">
        <f t="shared" si="768"/>
        <v>Saturday</v>
      </c>
      <c r="Y5445" s="2">
        <v>0.75449074074074074</v>
      </c>
      <c r="Z5445" s="2">
        <f t="shared" si="769"/>
        <v>0.75</v>
      </c>
      <c r="AA5445">
        <f>1</f>
        <v>1</v>
      </c>
      <c r="AB5445" s="1">
        <v>42833</v>
      </c>
      <c r="AC5445" s="13">
        <f t="shared" si="770"/>
        <v>42826</v>
      </c>
      <c r="AD5445" s="14">
        <f t="shared" si="771"/>
        <v>42833</v>
      </c>
      <c r="AE5445" s="1" t="str">
        <f t="shared" si="772"/>
        <v>Saturday</v>
      </c>
      <c r="AF5445" s="2">
        <v>0.78898148148148151</v>
      </c>
      <c r="AG5445" s="2">
        <f t="shared" si="773"/>
        <v>0.79166666666666663</v>
      </c>
      <c r="AH5445" t="s">
        <v>25</v>
      </c>
    </row>
    <row r="5446" spans="1:34" x14ac:dyDescent="0.25">
      <c r="A5446">
        <v>1546752</v>
      </c>
      <c r="B5446" t="s">
        <v>29</v>
      </c>
      <c r="C5446" t="s">
        <v>103</v>
      </c>
      <c r="D5446" t="s">
        <v>31</v>
      </c>
      <c r="E5446">
        <v>53202</v>
      </c>
      <c r="F5446" t="s">
        <v>20</v>
      </c>
      <c r="G5446" t="s">
        <v>32</v>
      </c>
      <c r="H5446">
        <v>153</v>
      </c>
      <c r="I5446" t="s">
        <v>37</v>
      </c>
      <c r="J5446">
        <f>VLOOKUP(I5446,Key!$A$1:$C$73,2,FALSE)</f>
        <v>43.049230000000001</v>
      </c>
      <c r="K5446">
        <f>VLOOKUP(I5446,Key!$A$1:$C$73,3,FALSE)</f>
        <v>-87.911940000000001</v>
      </c>
      <c r="L5446" t="s">
        <v>34</v>
      </c>
      <c r="M5446">
        <f>VLOOKUP(L5446,Key!$A$1:$C$73,2,FALSE)</f>
        <v>43.05097</v>
      </c>
      <c r="N5446">
        <f>VLOOKUP(L5446,Key!$A$1:$C$73,3,FALSE)</f>
        <v>-87.906440000000003</v>
      </c>
      <c r="O5446">
        <v>5</v>
      </c>
      <c r="P5446">
        <v>0</v>
      </c>
      <c r="Q5446">
        <v>0.8</v>
      </c>
      <c r="R5446">
        <v>0.7</v>
      </c>
      <c r="S5446">
        <v>30</v>
      </c>
      <c r="T5446">
        <f t="shared" si="765"/>
        <v>-1</v>
      </c>
      <c r="U5446" s="1">
        <v>42833</v>
      </c>
      <c r="V5446" s="13">
        <f t="shared" si="766"/>
        <v>42826</v>
      </c>
      <c r="W5446" s="14">
        <f t="shared" si="767"/>
        <v>42833</v>
      </c>
      <c r="X5446" s="1" t="str">
        <f t="shared" si="768"/>
        <v>Saturday</v>
      </c>
      <c r="Y5446" s="2">
        <v>0.78267361111111111</v>
      </c>
      <c r="Z5446" s="2">
        <f t="shared" si="769"/>
        <v>0.79166666666666663</v>
      </c>
      <c r="AA5446">
        <f>1</f>
        <v>1</v>
      </c>
      <c r="AB5446" s="1">
        <v>42833</v>
      </c>
      <c r="AC5446" s="13">
        <f t="shared" si="770"/>
        <v>42826</v>
      </c>
      <c r="AD5446" s="14">
        <f t="shared" si="771"/>
        <v>42833</v>
      </c>
      <c r="AE5446" s="1" t="str">
        <f t="shared" si="772"/>
        <v>Saturday</v>
      </c>
      <c r="AF5446" s="2">
        <v>0.78667824074074078</v>
      </c>
      <c r="AG5446" s="2">
        <f t="shared" si="773"/>
        <v>0.79166666666666663</v>
      </c>
      <c r="AH5446" t="s">
        <v>23</v>
      </c>
    </row>
    <row r="5447" spans="1:34" x14ac:dyDescent="0.25">
      <c r="A5447">
        <v>1466945</v>
      </c>
      <c r="B5447" t="s">
        <v>29</v>
      </c>
      <c r="C5447" t="s">
        <v>47</v>
      </c>
      <c r="D5447" t="s">
        <v>31</v>
      </c>
      <c r="E5447">
        <v>53211</v>
      </c>
      <c r="F5447" t="s">
        <v>20</v>
      </c>
      <c r="G5447" t="s">
        <v>32</v>
      </c>
      <c r="H5447">
        <v>11</v>
      </c>
      <c r="I5447" t="s">
        <v>64</v>
      </c>
      <c r="J5447">
        <f>VLOOKUP(I5447,Key!$A$1:$C$73,2,FALSE)</f>
        <v>43.069021999999997</v>
      </c>
      <c r="K5447">
        <f>VLOOKUP(I5447,Key!$A$1:$C$73,3,FALSE)</f>
        <v>-87.887940999999998</v>
      </c>
      <c r="L5447" t="s">
        <v>65</v>
      </c>
      <c r="M5447">
        <f>VLOOKUP(L5447,Key!$A$1:$C$73,2,FALSE)</f>
        <v>43.077359999999999</v>
      </c>
      <c r="N5447">
        <f>VLOOKUP(L5447,Key!$A$1:$C$73,3,FALSE)</f>
        <v>-87.880769999999998</v>
      </c>
      <c r="O5447">
        <v>10</v>
      </c>
      <c r="P5447">
        <v>0</v>
      </c>
      <c r="Q5447">
        <v>1.5</v>
      </c>
      <c r="R5447">
        <v>1.4</v>
      </c>
      <c r="S5447">
        <v>60</v>
      </c>
      <c r="T5447">
        <f t="shared" si="765"/>
        <v>-1</v>
      </c>
      <c r="U5447" s="1">
        <v>42834</v>
      </c>
      <c r="V5447" s="13">
        <f t="shared" si="766"/>
        <v>42826</v>
      </c>
      <c r="W5447" s="14">
        <f t="shared" si="767"/>
        <v>42834</v>
      </c>
      <c r="X5447" s="1" t="str">
        <f t="shared" si="768"/>
        <v>Sunday</v>
      </c>
      <c r="Y5447" s="2">
        <v>0.38318287037037035</v>
      </c>
      <c r="Z5447" s="2">
        <f t="shared" si="769"/>
        <v>0.375</v>
      </c>
      <c r="AA5447">
        <f>1</f>
        <v>1</v>
      </c>
      <c r="AB5447" s="1">
        <v>42834</v>
      </c>
      <c r="AC5447" s="13">
        <f t="shared" si="770"/>
        <v>42826</v>
      </c>
      <c r="AD5447" s="14">
        <f t="shared" si="771"/>
        <v>42834</v>
      </c>
      <c r="AE5447" s="1" t="str">
        <f t="shared" si="772"/>
        <v>Sunday</v>
      </c>
      <c r="AF5447" s="2">
        <v>0.38960648148148147</v>
      </c>
      <c r="AG5447" s="2">
        <f t="shared" si="773"/>
        <v>0.375</v>
      </c>
      <c r="AH5447" t="s">
        <v>23</v>
      </c>
    </row>
    <row r="5448" spans="1:34" x14ac:dyDescent="0.25">
      <c r="A5448">
        <v>1571600</v>
      </c>
      <c r="B5448" t="s">
        <v>29</v>
      </c>
      <c r="C5448" t="s">
        <v>47</v>
      </c>
      <c r="D5448" t="s">
        <v>31</v>
      </c>
      <c r="E5448">
        <v>53211</v>
      </c>
      <c r="F5448" t="s">
        <v>20</v>
      </c>
      <c r="G5448" t="s">
        <v>97</v>
      </c>
      <c r="H5448">
        <v>960</v>
      </c>
      <c r="I5448" t="s">
        <v>87</v>
      </c>
      <c r="J5448">
        <f>VLOOKUP(I5448,Key!$A$1:$C$73,2,FALSE)</f>
        <v>43.063749000000001</v>
      </c>
      <c r="K5448">
        <f>VLOOKUP(I5448,Key!$A$1:$C$73,3,FALSE)</f>
        <v>-87.887962999999999</v>
      </c>
      <c r="L5448" t="s">
        <v>56</v>
      </c>
      <c r="M5448">
        <f>VLOOKUP(L5448,Key!$A$1:$C$73,2,FALSE)</f>
        <v>43.004728999999998</v>
      </c>
      <c r="N5448">
        <f>VLOOKUP(L5448,Key!$A$1:$C$73,3,FALSE)</f>
        <v>-87.905463999999995</v>
      </c>
      <c r="O5448">
        <v>50</v>
      </c>
      <c r="P5448">
        <v>4</v>
      </c>
      <c r="Q5448">
        <v>7.5</v>
      </c>
      <c r="R5448">
        <v>7.1</v>
      </c>
      <c r="S5448">
        <v>300</v>
      </c>
      <c r="T5448">
        <f t="shared" si="765"/>
        <v>-1</v>
      </c>
      <c r="U5448" s="1">
        <v>42834</v>
      </c>
      <c r="V5448" s="13">
        <f t="shared" si="766"/>
        <v>42826</v>
      </c>
      <c r="W5448" s="14">
        <f t="shared" si="767"/>
        <v>42834</v>
      </c>
      <c r="X5448" s="1" t="str">
        <f t="shared" si="768"/>
        <v>Sunday</v>
      </c>
      <c r="Y5448" s="2">
        <v>0.49229166666666663</v>
      </c>
      <c r="Z5448" s="2">
        <f t="shared" si="769"/>
        <v>0.5</v>
      </c>
      <c r="AA5448">
        <f>1</f>
        <v>1</v>
      </c>
      <c r="AB5448" s="1">
        <v>42834</v>
      </c>
      <c r="AC5448" s="13">
        <f t="shared" si="770"/>
        <v>42826</v>
      </c>
      <c r="AD5448" s="14">
        <f t="shared" si="771"/>
        <v>42834</v>
      </c>
      <c r="AE5448" s="1" t="str">
        <f t="shared" si="772"/>
        <v>Sunday</v>
      </c>
      <c r="AF5448" s="2">
        <v>0.52665509259259258</v>
      </c>
      <c r="AG5448" s="2">
        <f t="shared" si="773"/>
        <v>0.54166666666666663</v>
      </c>
      <c r="AH5448" t="s">
        <v>23</v>
      </c>
    </row>
    <row r="5449" spans="1:34" x14ac:dyDescent="0.25">
      <c r="A5449">
        <v>1407702</v>
      </c>
      <c r="B5449" t="s">
        <v>29</v>
      </c>
      <c r="C5449" t="s">
        <v>47</v>
      </c>
      <c r="D5449" t="s">
        <v>31</v>
      </c>
      <c r="E5449">
        <v>53202</v>
      </c>
      <c r="F5449" t="s">
        <v>20</v>
      </c>
      <c r="G5449" t="s">
        <v>32</v>
      </c>
      <c r="H5449">
        <v>5532</v>
      </c>
      <c r="I5449" t="s">
        <v>24</v>
      </c>
      <c r="J5449">
        <f>VLOOKUP(I5449,Key!$A$1:$C$73,2,FALSE)</f>
        <v>43.074655999999997</v>
      </c>
      <c r="K5449">
        <f>VLOOKUP(I5449,Key!$A$1:$C$73,3,FALSE)</f>
        <v>-87.889011999999994</v>
      </c>
      <c r="L5449" t="s">
        <v>66</v>
      </c>
      <c r="M5449">
        <f>VLOOKUP(L5449,Key!$A$1:$C$73,2,FALSE)</f>
        <v>43.078530000000001</v>
      </c>
      <c r="N5449">
        <f>VLOOKUP(L5449,Key!$A$1:$C$73,3,FALSE)</f>
        <v>-87.882620000000003</v>
      </c>
      <c r="O5449">
        <v>7</v>
      </c>
      <c r="P5449">
        <v>0</v>
      </c>
      <c r="Q5449">
        <v>1.1000000000000001</v>
      </c>
      <c r="R5449">
        <v>1</v>
      </c>
      <c r="S5449">
        <v>42</v>
      </c>
      <c r="T5449">
        <f t="shared" si="765"/>
        <v>-1</v>
      </c>
      <c r="U5449" s="1">
        <v>42834</v>
      </c>
      <c r="V5449" s="13">
        <f t="shared" si="766"/>
        <v>42826</v>
      </c>
      <c r="W5449" s="14">
        <f t="shared" si="767"/>
        <v>42834</v>
      </c>
      <c r="X5449" s="1" t="str">
        <f t="shared" si="768"/>
        <v>Sunday</v>
      </c>
      <c r="Y5449" s="2">
        <v>0.49656250000000002</v>
      </c>
      <c r="Z5449" s="2">
        <f t="shared" si="769"/>
        <v>0.5</v>
      </c>
      <c r="AA5449">
        <f>1</f>
        <v>1</v>
      </c>
      <c r="AB5449" s="1">
        <v>42834</v>
      </c>
      <c r="AC5449" s="13">
        <f t="shared" si="770"/>
        <v>42826</v>
      </c>
      <c r="AD5449" s="14">
        <f t="shared" si="771"/>
        <v>42834</v>
      </c>
      <c r="AE5449" s="1" t="str">
        <f t="shared" si="772"/>
        <v>Sunday</v>
      </c>
      <c r="AF5449" s="2">
        <v>0.50170138888888893</v>
      </c>
      <c r="AG5449" s="2">
        <f t="shared" si="773"/>
        <v>0.5</v>
      </c>
      <c r="AH5449" t="s">
        <v>23</v>
      </c>
    </row>
    <row r="5450" spans="1:34" x14ac:dyDescent="0.25">
      <c r="A5450">
        <v>1251113</v>
      </c>
      <c r="B5450" t="s">
        <v>29</v>
      </c>
      <c r="C5450" t="s">
        <v>117</v>
      </c>
      <c r="D5450" t="s">
        <v>31</v>
      </c>
      <c r="E5450">
        <v>54956</v>
      </c>
      <c r="F5450" t="s">
        <v>20</v>
      </c>
      <c r="G5450" t="s">
        <v>99</v>
      </c>
      <c r="H5450">
        <v>17</v>
      </c>
      <c r="I5450" t="s">
        <v>80</v>
      </c>
      <c r="J5450">
        <f>VLOOKUP(I5450,Key!$A$1:$C$73,2,FALSE)</f>
        <v>43.060250000000003</v>
      </c>
      <c r="K5450">
        <f>VLOOKUP(I5450,Key!$A$1:$C$73,3,FALSE)</f>
        <v>-87.892169999999993</v>
      </c>
      <c r="L5450" t="s">
        <v>80</v>
      </c>
      <c r="M5450">
        <f>VLOOKUP(L5450,Key!$A$1:$C$73,2,FALSE)</f>
        <v>43.060250000000003</v>
      </c>
      <c r="N5450">
        <f>VLOOKUP(L5450,Key!$A$1:$C$73,3,FALSE)</f>
        <v>-87.892169999999993</v>
      </c>
      <c r="O5450">
        <v>16</v>
      </c>
      <c r="P5450">
        <v>0</v>
      </c>
      <c r="Q5450">
        <v>2.4</v>
      </c>
      <c r="R5450">
        <v>2.2999999999999998</v>
      </c>
      <c r="S5450">
        <v>96</v>
      </c>
      <c r="T5450">
        <f t="shared" si="765"/>
        <v>-1</v>
      </c>
      <c r="U5450" s="1">
        <v>42834</v>
      </c>
      <c r="V5450" s="13">
        <f t="shared" si="766"/>
        <v>42826</v>
      </c>
      <c r="W5450" s="14">
        <f t="shared" si="767"/>
        <v>42834</v>
      </c>
      <c r="X5450" s="1" t="str">
        <f t="shared" si="768"/>
        <v>Sunday</v>
      </c>
      <c r="Y5450" s="2">
        <v>0.54116898148148151</v>
      </c>
      <c r="Z5450" s="2">
        <f t="shared" si="769"/>
        <v>0.54166666666666663</v>
      </c>
      <c r="AA5450">
        <f>1</f>
        <v>1</v>
      </c>
      <c r="AB5450" s="1">
        <v>42834</v>
      </c>
      <c r="AC5450" s="13">
        <f t="shared" si="770"/>
        <v>42826</v>
      </c>
      <c r="AD5450" s="14">
        <f t="shared" si="771"/>
        <v>42834</v>
      </c>
      <c r="AE5450" s="1" t="str">
        <f t="shared" si="772"/>
        <v>Sunday</v>
      </c>
      <c r="AF5450" s="2">
        <v>0.55260416666666667</v>
      </c>
      <c r="AG5450" s="2">
        <f t="shared" si="773"/>
        <v>0.54166666666666663</v>
      </c>
      <c r="AH5450" t="s">
        <v>25</v>
      </c>
    </row>
    <row r="5451" spans="1:34" x14ac:dyDescent="0.25">
      <c r="A5451">
        <v>1251108</v>
      </c>
      <c r="B5451" t="s">
        <v>29</v>
      </c>
      <c r="C5451" t="s">
        <v>114</v>
      </c>
      <c r="D5451" t="s">
        <v>31</v>
      </c>
      <c r="E5451">
        <v>54913</v>
      </c>
      <c r="F5451" t="s">
        <v>20</v>
      </c>
      <c r="G5451" t="s">
        <v>99</v>
      </c>
      <c r="H5451">
        <v>32</v>
      </c>
      <c r="I5451" t="s">
        <v>80</v>
      </c>
      <c r="J5451">
        <f>VLOOKUP(I5451,Key!$A$1:$C$73,2,FALSE)</f>
        <v>43.060250000000003</v>
      </c>
      <c r="K5451">
        <f>VLOOKUP(I5451,Key!$A$1:$C$73,3,FALSE)</f>
        <v>-87.892169999999993</v>
      </c>
      <c r="L5451" t="s">
        <v>40</v>
      </c>
      <c r="M5451">
        <f>VLOOKUP(L5451,Key!$A$1:$C$73,2,FALSE)</f>
        <v>43.06033</v>
      </c>
      <c r="N5451">
        <f>VLOOKUP(L5451,Key!$A$1:$C$73,3,FALSE)</f>
        <v>-87.89546</v>
      </c>
      <c r="O5451">
        <v>2</v>
      </c>
      <c r="P5451">
        <v>0</v>
      </c>
      <c r="Q5451">
        <v>0.3</v>
      </c>
      <c r="R5451">
        <v>0.3</v>
      </c>
      <c r="S5451">
        <v>12</v>
      </c>
      <c r="T5451">
        <f t="shared" si="765"/>
        <v>-1</v>
      </c>
      <c r="U5451" s="1">
        <v>42834</v>
      </c>
      <c r="V5451" s="13">
        <f t="shared" si="766"/>
        <v>42826</v>
      </c>
      <c r="W5451" s="14">
        <f t="shared" si="767"/>
        <v>42834</v>
      </c>
      <c r="X5451" s="1" t="str">
        <f t="shared" si="768"/>
        <v>Sunday</v>
      </c>
      <c r="Y5451" s="2">
        <v>0.61156250000000001</v>
      </c>
      <c r="Z5451" s="2">
        <f t="shared" si="769"/>
        <v>0.625</v>
      </c>
      <c r="AA5451">
        <f>1</f>
        <v>1</v>
      </c>
      <c r="AB5451" s="1">
        <v>42834</v>
      </c>
      <c r="AC5451" s="13">
        <f t="shared" si="770"/>
        <v>42826</v>
      </c>
      <c r="AD5451" s="14">
        <f t="shared" si="771"/>
        <v>42834</v>
      </c>
      <c r="AE5451" s="1" t="str">
        <f t="shared" si="772"/>
        <v>Sunday</v>
      </c>
      <c r="AF5451" s="2">
        <v>0.61251157407407408</v>
      </c>
      <c r="AG5451" s="2">
        <f t="shared" si="773"/>
        <v>0.625</v>
      </c>
      <c r="AH5451" t="s">
        <v>23</v>
      </c>
    </row>
    <row r="5452" spans="1:34" x14ac:dyDescent="0.25">
      <c r="A5452">
        <v>1328721</v>
      </c>
      <c r="B5452" t="s">
        <v>29</v>
      </c>
      <c r="C5452" t="s">
        <v>47</v>
      </c>
      <c r="D5452" t="s">
        <v>31</v>
      </c>
      <c r="E5452">
        <v>53207</v>
      </c>
      <c r="F5452" t="s">
        <v>20</v>
      </c>
      <c r="G5452" t="s">
        <v>32</v>
      </c>
      <c r="H5452">
        <v>961</v>
      </c>
      <c r="I5452" t="s">
        <v>83</v>
      </c>
      <c r="J5452">
        <f>VLOOKUP(I5452,Key!$A$1:$C$73,2,FALSE)</f>
        <v>43.026229999999998</v>
      </c>
      <c r="K5452">
        <f>VLOOKUP(I5452,Key!$A$1:$C$73,3,FALSE)</f>
        <v>-87.912809999999993</v>
      </c>
      <c r="L5452" t="s">
        <v>28</v>
      </c>
      <c r="M5452">
        <f>VLOOKUP(L5452,Key!$A$1:$C$73,2,FALSE)</f>
        <v>43.038580000000003</v>
      </c>
      <c r="N5452">
        <f>VLOOKUP(L5452,Key!$A$1:$C$73,3,FALSE)</f>
        <v>-87.90934</v>
      </c>
      <c r="O5452">
        <v>6</v>
      </c>
      <c r="P5452">
        <v>0</v>
      </c>
      <c r="Q5452">
        <v>0.9</v>
      </c>
      <c r="R5452">
        <v>0.9</v>
      </c>
      <c r="S5452">
        <v>36</v>
      </c>
      <c r="T5452">
        <f t="shared" si="765"/>
        <v>-1</v>
      </c>
      <c r="U5452" s="1">
        <v>42834</v>
      </c>
      <c r="V5452" s="13">
        <f t="shared" si="766"/>
        <v>42826</v>
      </c>
      <c r="W5452" s="14">
        <f t="shared" si="767"/>
        <v>42834</v>
      </c>
      <c r="X5452" s="1" t="str">
        <f t="shared" si="768"/>
        <v>Sunday</v>
      </c>
      <c r="Y5452" s="2">
        <v>0.61589120370370376</v>
      </c>
      <c r="Z5452" s="2">
        <f t="shared" si="769"/>
        <v>0.625</v>
      </c>
      <c r="AA5452">
        <f>1</f>
        <v>1</v>
      </c>
      <c r="AB5452" s="1">
        <v>42834</v>
      </c>
      <c r="AC5452" s="13">
        <f t="shared" si="770"/>
        <v>42826</v>
      </c>
      <c r="AD5452" s="14">
        <f t="shared" si="771"/>
        <v>42834</v>
      </c>
      <c r="AE5452" s="1" t="str">
        <f t="shared" si="772"/>
        <v>Sunday</v>
      </c>
      <c r="AF5452" s="2">
        <v>0.61975694444444451</v>
      </c>
      <c r="AG5452" s="2">
        <f t="shared" si="773"/>
        <v>0.625</v>
      </c>
      <c r="AH5452" t="s">
        <v>23</v>
      </c>
    </row>
    <row r="5453" spans="1:34" x14ac:dyDescent="0.25">
      <c r="A5453">
        <v>1294418</v>
      </c>
      <c r="B5453" t="s">
        <v>29</v>
      </c>
      <c r="C5453" t="s">
        <v>103</v>
      </c>
      <c r="D5453" t="s">
        <v>31</v>
      </c>
      <c r="E5453">
        <v>53202</v>
      </c>
      <c r="F5453" t="s">
        <v>20</v>
      </c>
      <c r="G5453" t="s">
        <v>32</v>
      </c>
      <c r="H5453">
        <v>106</v>
      </c>
      <c r="I5453" t="s">
        <v>78</v>
      </c>
      <c r="J5453">
        <f>VLOOKUP(I5453,Key!$A$1:$C$73,2,FALSE)</f>
        <v>43.048200000000001</v>
      </c>
      <c r="K5453">
        <f>VLOOKUP(I5453,Key!$A$1:$C$73,3,FALSE)</f>
        <v>-87.900859999999994</v>
      </c>
      <c r="L5453" t="s">
        <v>85</v>
      </c>
      <c r="M5453">
        <f>VLOOKUP(L5453,Key!$A$1:$C$73,2,FALSE)</f>
        <v>43.053040000000003</v>
      </c>
      <c r="N5453">
        <f>VLOOKUP(L5453,Key!$A$1:$C$73,3,FALSE)</f>
        <v>-87.897660000000002</v>
      </c>
      <c r="O5453">
        <v>120</v>
      </c>
      <c r="P5453">
        <v>6</v>
      </c>
      <c r="Q5453">
        <v>18</v>
      </c>
      <c r="R5453">
        <v>17.100000000000001</v>
      </c>
      <c r="S5453">
        <v>720</v>
      </c>
      <c r="T5453">
        <f t="shared" si="765"/>
        <v>-1</v>
      </c>
      <c r="U5453" s="1">
        <v>42834</v>
      </c>
      <c r="V5453" s="13">
        <f t="shared" si="766"/>
        <v>42826</v>
      </c>
      <c r="W5453" s="14">
        <f t="shared" si="767"/>
        <v>42834</v>
      </c>
      <c r="X5453" s="1" t="str">
        <f t="shared" si="768"/>
        <v>Sunday</v>
      </c>
      <c r="Y5453" s="2">
        <v>0.64145833333333335</v>
      </c>
      <c r="Z5453" s="2">
        <f t="shared" si="769"/>
        <v>0.625</v>
      </c>
      <c r="AA5453">
        <f>1</f>
        <v>1</v>
      </c>
      <c r="AB5453" s="1">
        <v>42834</v>
      </c>
      <c r="AC5453" s="13">
        <f t="shared" si="770"/>
        <v>42826</v>
      </c>
      <c r="AD5453" s="14">
        <f t="shared" si="771"/>
        <v>42834</v>
      </c>
      <c r="AE5453" s="1" t="str">
        <f t="shared" si="772"/>
        <v>Sunday</v>
      </c>
      <c r="AF5453" s="2">
        <v>0.72430555555555554</v>
      </c>
      <c r="AG5453" s="2">
        <f t="shared" si="773"/>
        <v>0.70833333333333326</v>
      </c>
      <c r="AH5453" t="s">
        <v>23</v>
      </c>
    </row>
    <row r="5454" spans="1:34" x14ac:dyDescent="0.25">
      <c r="A5454">
        <v>1572675</v>
      </c>
      <c r="B5454" t="s">
        <v>29</v>
      </c>
      <c r="C5454" t="s">
        <v>183</v>
      </c>
      <c r="D5454" t="s">
        <v>31</v>
      </c>
      <c r="E5454">
        <v>53209</v>
      </c>
      <c r="F5454" t="s">
        <v>20</v>
      </c>
      <c r="G5454" t="s">
        <v>32</v>
      </c>
      <c r="H5454">
        <v>5572</v>
      </c>
      <c r="I5454" t="s">
        <v>63</v>
      </c>
      <c r="J5454">
        <f>VLOOKUP(I5454,Key!$A$1:$C$73,2,FALSE)</f>
        <v>43.066893999999998</v>
      </c>
      <c r="K5454">
        <f>VLOOKUP(I5454,Key!$A$1:$C$73,3,FALSE)</f>
        <v>-87.877936000000005</v>
      </c>
      <c r="L5454" t="s">
        <v>63</v>
      </c>
      <c r="M5454">
        <f>VLOOKUP(L5454,Key!$A$1:$C$73,2,FALSE)</f>
        <v>43.066893999999998</v>
      </c>
      <c r="N5454">
        <f>VLOOKUP(L5454,Key!$A$1:$C$73,3,FALSE)</f>
        <v>-87.877936000000005</v>
      </c>
      <c r="O5454">
        <v>57</v>
      </c>
      <c r="P5454">
        <v>0</v>
      </c>
      <c r="Q5454">
        <v>8.6</v>
      </c>
      <c r="R5454">
        <v>8.1</v>
      </c>
      <c r="S5454">
        <v>342</v>
      </c>
      <c r="T5454">
        <f t="shared" si="765"/>
        <v>-1</v>
      </c>
      <c r="U5454" s="1">
        <v>42834</v>
      </c>
      <c r="V5454" s="13">
        <f t="shared" si="766"/>
        <v>42826</v>
      </c>
      <c r="W5454" s="14">
        <f t="shared" si="767"/>
        <v>42834</v>
      </c>
      <c r="X5454" s="1" t="str">
        <f t="shared" si="768"/>
        <v>Sunday</v>
      </c>
      <c r="Y5454" s="2">
        <v>0.68137731481481489</v>
      </c>
      <c r="Z5454" s="2">
        <f t="shared" si="769"/>
        <v>0.66666666666666663</v>
      </c>
      <c r="AA5454">
        <f>1</f>
        <v>1</v>
      </c>
      <c r="AB5454" s="1">
        <v>42834</v>
      </c>
      <c r="AC5454" s="13">
        <f t="shared" si="770"/>
        <v>42826</v>
      </c>
      <c r="AD5454" s="14">
        <f t="shared" si="771"/>
        <v>42834</v>
      </c>
      <c r="AE5454" s="1" t="str">
        <f t="shared" si="772"/>
        <v>Sunday</v>
      </c>
      <c r="AF5454" s="2">
        <v>0.72127314814814814</v>
      </c>
      <c r="AG5454" s="2">
        <f t="shared" si="773"/>
        <v>0.70833333333333326</v>
      </c>
      <c r="AH5454" t="s">
        <v>25</v>
      </c>
    </row>
    <row r="5455" spans="1:34" x14ac:dyDescent="0.25">
      <c r="A5455">
        <v>1571549</v>
      </c>
      <c r="B5455" t="s">
        <v>29</v>
      </c>
      <c r="C5455" t="s">
        <v>47</v>
      </c>
      <c r="D5455" t="s">
        <v>31</v>
      </c>
      <c r="E5455">
        <v>53212</v>
      </c>
      <c r="F5455" t="s">
        <v>20</v>
      </c>
      <c r="G5455" t="s">
        <v>32</v>
      </c>
      <c r="H5455">
        <v>5514</v>
      </c>
      <c r="I5455" t="s">
        <v>64</v>
      </c>
      <c r="J5455">
        <f>VLOOKUP(I5455,Key!$A$1:$C$73,2,FALSE)</f>
        <v>43.069021999999997</v>
      </c>
      <c r="K5455">
        <f>VLOOKUP(I5455,Key!$A$1:$C$73,3,FALSE)</f>
        <v>-87.887940999999998</v>
      </c>
      <c r="L5455" t="s">
        <v>61</v>
      </c>
      <c r="M5455">
        <f>VLOOKUP(L5455,Key!$A$1:$C$73,2,FALSE)</f>
        <v>43.060786</v>
      </c>
      <c r="N5455">
        <f>VLOOKUP(L5455,Key!$A$1:$C$73,3,FALSE)</f>
        <v>-87.883825999999999</v>
      </c>
      <c r="O5455">
        <v>31</v>
      </c>
      <c r="P5455">
        <v>0</v>
      </c>
      <c r="Q5455">
        <v>4.7</v>
      </c>
      <c r="R5455">
        <v>4.4000000000000004</v>
      </c>
      <c r="S5455">
        <v>186</v>
      </c>
      <c r="T5455">
        <f t="shared" si="765"/>
        <v>-1</v>
      </c>
      <c r="U5455" s="1">
        <v>42834</v>
      </c>
      <c r="V5455" s="13">
        <f t="shared" si="766"/>
        <v>42826</v>
      </c>
      <c r="W5455" s="14">
        <f t="shared" si="767"/>
        <v>42834</v>
      </c>
      <c r="X5455" s="1" t="str">
        <f t="shared" si="768"/>
        <v>Sunday</v>
      </c>
      <c r="Y5455" s="2">
        <v>0.77127314814814818</v>
      </c>
      <c r="Z5455" s="2">
        <f t="shared" si="769"/>
        <v>0.79166666666666663</v>
      </c>
      <c r="AA5455">
        <f>1</f>
        <v>1</v>
      </c>
      <c r="AB5455" s="1">
        <v>42834</v>
      </c>
      <c r="AC5455" s="13">
        <f t="shared" si="770"/>
        <v>42826</v>
      </c>
      <c r="AD5455" s="14">
        <f t="shared" si="771"/>
        <v>42834</v>
      </c>
      <c r="AE5455" s="1" t="str">
        <f t="shared" si="772"/>
        <v>Sunday</v>
      </c>
      <c r="AF5455" s="2">
        <v>0.79289351851851853</v>
      </c>
      <c r="AG5455" s="2">
        <f t="shared" si="773"/>
        <v>0.79166666666666663</v>
      </c>
      <c r="AH5455" t="s">
        <v>23</v>
      </c>
    </row>
    <row r="5456" spans="1:34" x14ac:dyDescent="0.25">
      <c r="A5456">
        <v>1251108</v>
      </c>
      <c r="B5456" t="s">
        <v>29</v>
      </c>
      <c r="C5456" t="s">
        <v>114</v>
      </c>
      <c r="D5456" t="s">
        <v>31</v>
      </c>
      <c r="E5456">
        <v>54913</v>
      </c>
      <c r="F5456" t="s">
        <v>20</v>
      </c>
      <c r="G5456" t="s">
        <v>99</v>
      </c>
      <c r="H5456">
        <v>17</v>
      </c>
      <c r="I5456" t="s">
        <v>40</v>
      </c>
      <c r="J5456">
        <f>VLOOKUP(I5456,Key!$A$1:$C$73,2,FALSE)</f>
        <v>43.06033</v>
      </c>
      <c r="K5456">
        <f>VLOOKUP(I5456,Key!$A$1:$C$73,3,FALSE)</f>
        <v>-87.89546</v>
      </c>
      <c r="L5456" t="s">
        <v>80</v>
      </c>
      <c r="M5456">
        <f>VLOOKUP(L5456,Key!$A$1:$C$73,2,FALSE)</f>
        <v>43.060250000000003</v>
      </c>
      <c r="N5456">
        <f>VLOOKUP(L5456,Key!$A$1:$C$73,3,FALSE)</f>
        <v>-87.892169999999993</v>
      </c>
      <c r="O5456">
        <v>4</v>
      </c>
      <c r="P5456">
        <v>0</v>
      </c>
      <c r="Q5456">
        <v>0.6</v>
      </c>
      <c r="R5456">
        <v>0.6</v>
      </c>
      <c r="S5456">
        <v>24</v>
      </c>
      <c r="T5456">
        <f t="shared" si="765"/>
        <v>-1</v>
      </c>
      <c r="U5456" s="1">
        <v>42834</v>
      </c>
      <c r="V5456" s="13">
        <f t="shared" si="766"/>
        <v>42826</v>
      </c>
      <c r="W5456" s="14">
        <f t="shared" si="767"/>
        <v>42834</v>
      </c>
      <c r="X5456" s="1" t="str">
        <f t="shared" si="768"/>
        <v>Sunday</v>
      </c>
      <c r="Y5456" s="2">
        <v>0.80325231481481485</v>
      </c>
      <c r="Z5456" s="2">
        <f t="shared" si="769"/>
        <v>0.79166666666666663</v>
      </c>
      <c r="AA5456">
        <f>1</f>
        <v>1</v>
      </c>
      <c r="AB5456" s="1">
        <v>42834</v>
      </c>
      <c r="AC5456" s="13">
        <f t="shared" si="770"/>
        <v>42826</v>
      </c>
      <c r="AD5456" s="14">
        <f t="shared" si="771"/>
        <v>42834</v>
      </c>
      <c r="AE5456" s="1" t="str">
        <f t="shared" si="772"/>
        <v>Sunday</v>
      </c>
      <c r="AF5456" s="2">
        <v>0.8056712962962963</v>
      </c>
      <c r="AG5456" s="2">
        <f t="shared" si="773"/>
        <v>0.79166666666666663</v>
      </c>
      <c r="AH5456" t="s">
        <v>23</v>
      </c>
    </row>
    <row r="5457" spans="1:34" x14ac:dyDescent="0.25">
      <c r="A5457">
        <v>1162897</v>
      </c>
      <c r="B5457" t="s">
        <v>29</v>
      </c>
      <c r="C5457" t="s">
        <v>47</v>
      </c>
      <c r="D5457" t="s">
        <v>31</v>
      </c>
      <c r="E5457">
        <v>53202</v>
      </c>
      <c r="F5457" t="s">
        <v>20</v>
      </c>
      <c r="G5457" t="s">
        <v>99</v>
      </c>
      <c r="H5457">
        <v>156</v>
      </c>
      <c r="I5457" t="s">
        <v>65</v>
      </c>
      <c r="J5457">
        <f>VLOOKUP(I5457,Key!$A$1:$C$73,2,FALSE)</f>
        <v>43.077359999999999</v>
      </c>
      <c r="K5457">
        <f>VLOOKUP(I5457,Key!$A$1:$C$73,3,FALSE)</f>
        <v>-87.880769999999998</v>
      </c>
      <c r="L5457" t="s">
        <v>65</v>
      </c>
      <c r="M5457">
        <f>VLOOKUP(L5457,Key!$A$1:$C$73,2,FALSE)</f>
        <v>43.077359999999999</v>
      </c>
      <c r="N5457">
        <f>VLOOKUP(L5457,Key!$A$1:$C$73,3,FALSE)</f>
        <v>-87.880769999999998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f t="shared" si="765"/>
        <v>-1</v>
      </c>
      <c r="U5457" s="1">
        <v>42834</v>
      </c>
      <c r="V5457" s="13">
        <f t="shared" si="766"/>
        <v>42826</v>
      </c>
      <c r="W5457" s="14">
        <f t="shared" si="767"/>
        <v>42834</v>
      </c>
      <c r="X5457" s="1" t="str">
        <f t="shared" si="768"/>
        <v>Sunday</v>
      </c>
      <c r="Y5457" s="2">
        <v>0.80563657407407396</v>
      </c>
      <c r="Z5457" s="2">
        <f t="shared" si="769"/>
        <v>0.79166666666666663</v>
      </c>
      <c r="AA5457">
        <f>1</f>
        <v>1</v>
      </c>
      <c r="AB5457" s="1">
        <v>42834</v>
      </c>
      <c r="AC5457" s="13">
        <f t="shared" si="770"/>
        <v>42826</v>
      </c>
      <c r="AD5457" s="14">
        <f t="shared" si="771"/>
        <v>42834</v>
      </c>
      <c r="AE5457" s="1" t="str">
        <f t="shared" si="772"/>
        <v>Sunday</v>
      </c>
      <c r="AF5457" s="2">
        <v>0.80587962962962967</v>
      </c>
      <c r="AG5457" s="2">
        <f t="shared" si="773"/>
        <v>0.79166666666666663</v>
      </c>
      <c r="AH5457" t="s">
        <v>25</v>
      </c>
    </row>
    <row r="5458" spans="1:34" x14ac:dyDescent="0.25">
      <c r="A5458">
        <v>1162897</v>
      </c>
      <c r="B5458" t="s">
        <v>29</v>
      </c>
      <c r="C5458" t="s">
        <v>47</v>
      </c>
      <c r="D5458" t="s">
        <v>31</v>
      </c>
      <c r="E5458">
        <v>53202</v>
      </c>
      <c r="F5458" t="s">
        <v>20</v>
      </c>
      <c r="G5458" t="s">
        <v>99</v>
      </c>
      <c r="H5458">
        <v>11168</v>
      </c>
      <c r="I5458" t="s">
        <v>65</v>
      </c>
      <c r="J5458">
        <f>VLOOKUP(I5458,Key!$A$1:$C$73,2,FALSE)</f>
        <v>43.077359999999999</v>
      </c>
      <c r="K5458">
        <f>VLOOKUP(I5458,Key!$A$1:$C$73,3,FALSE)</f>
        <v>-87.880769999999998</v>
      </c>
      <c r="L5458" t="s">
        <v>63</v>
      </c>
      <c r="M5458">
        <f>VLOOKUP(L5458,Key!$A$1:$C$73,2,FALSE)</f>
        <v>43.066893999999998</v>
      </c>
      <c r="N5458">
        <f>VLOOKUP(L5458,Key!$A$1:$C$73,3,FALSE)</f>
        <v>-87.877936000000005</v>
      </c>
      <c r="O5458">
        <v>7</v>
      </c>
      <c r="P5458">
        <v>0</v>
      </c>
      <c r="Q5458">
        <v>1.1000000000000001</v>
      </c>
      <c r="R5458">
        <v>1</v>
      </c>
      <c r="S5458">
        <v>42</v>
      </c>
      <c r="T5458">
        <f t="shared" si="765"/>
        <v>-1</v>
      </c>
      <c r="U5458" s="1">
        <v>42834</v>
      </c>
      <c r="V5458" s="13">
        <f t="shared" si="766"/>
        <v>42826</v>
      </c>
      <c r="W5458" s="14">
        <f t="shared" si="767"/>
        <v>42834</v>
      </c>
      <c r="X5458" s="1" t="str">
        <f t="shared" si="768"/>
        <v>Sunday</v>
      </c>
      <c r="Y5458" s="2">
        <v>0.80614583333333334</v>
      </c>
      <c r="Z5458" s="2">
        <f t="shared" si="769"/>
        <v>0.79166666666666663</v>
      </c>
      <c r="AA5458">
        <f>1</f>
        <v>1</v>
      </c>
      <c r="AB5458" s="1">
        <v>42834</v>
      </c>
      <c r="AC5458" s="13">
        <f t="shared" si="770"/>
        <v>42826</v>
      </c>
      <c r="AD5458" s="14">
        <f t="shared" si="771"/>
        <v>42834</v>
      </c>
      <c r="AE5458" s="1" t="str">
        <f t="shared" si="772"/>
        <v>Sunday</v>
      </c>
      <c r="AF5458" s="2">
        <v>0.81106481481481485</v>
      </c>
      <c r="AG5458" s="2">
        <f t="shared" si="773"/>
        <v>0.79166666666666663</v>
      </c>
      <c r="AH5458" t="s">
        <v>23</v>
      </c>
    </row>
    <row r="5459" spans="1:34" x14ac:dyDescent="0.25">
      <c r="A5459">
        <v>1247978</v>
      </c>
      <c r="B5459" t="s">
        <v>29</v>
      </c>
      <c r="C5459" t="s">
        <v>110</v>
      </c>
      <c r="D5459" t="s">
        <v>31</v>
      </c>
      <c r="E5459">
        <v>53089</v>
      </c>
      <c r="F5459" t="s">
        <v>20</v>
      </c>
      <c r="G5459" t="s">
        <v>99</v>
      </c>
      <c r="H5459">
        <v>11122</v>
      </c>
      <c r="I5459" t="s">
        <v>80</v>
      </c>
      <c r="J5459">
        <f>VLOOKUP(I5459,Key!$A$1:$C$73,2,FALSE)</f>
        <v>43.060250000000003</v>
      </c>
      <c r="K5459">
        <f>VLOOKUP(I5459,Key!$A$1:$C$73,3,FALSE)</f>
        <v>-87.892169999999993</v>
      </c>
      <c r="L5459" t="s">
        <v>21</v>
      </c>
      <c r="M5459">
        <f>VLOOKUP(L5459,Key!$A$1:$C$73,2,FALSE)</f>
        <v>43.074890000000003</v>
      </c>
      <c r="N5459">
        <f>VLOOKUP(L5459,Key!$A$1:$C$73,3,FALSE)</f>
        <v>-87.882810000000006</v>
      </c>
      <c r="O5459">
        <v>12</v>
      </c>
      <c r="P5459">
        <v>0</v>
      </c>
      <c r="Q5459">
        <v>1.8</v>
      </c>
      <c r="R5459">
        <v>1.7</v>
      </c>
      <c r="S5459">
        <v>72</v>
      </c>
      <c r="T5459">
        <f t="shared" si="765"/>
        <v>-1</v>
      </c>
      <c r="U5459" s="1">
        <v>42835</v>
      </c>
      <c r="V5459" s="13">
        <f t="shared" si="766"/>
        <v>42826</v>
      </c>
      <c r="W5459" s="14">
        <f t="shared" si="767"/>
        <v>42835</v>
      </c>
      <c r="X5459" s="1" t="str">
        <f t="shared" si="768"/>
        <v>Monday</v>
      </c>
      <c r="Y5459" s="2">
        <v>0.36410879629629633</v>
      </c>
      <c r="Z5459" s="2">
        <f t="shared" si="769"/>
        <v>0.375</v>
      </c>
      <c r="AA5459">
        <f>1</f>
        <v>1</v>
      </c>
      <c r="AB5459" s="1">
        <v>42835</v>
      </c>
      <c r="AC5459" s="13">
        <f t="shared" si="770"/>
        <v>42826</v>
      </c>
      <c r="AD5459" s="14">
        <f t="shared" si="771"/>
        <v>42835</v>
      </c>
      <c r="AE5459" s="1" t="str">
        <f t="shared" si="772"/>
        <v>Monday</v>
      </c>
      <c r="AF5459" s="2">
        <v>0.37263888888888891</v>
      </c>
      <c r="AG5459" s="2">
        <f t="shared" si="773"/>
        <v>0.375</v>
      </c>
      <c r="AH5459" t="s">
        <v>23</v>
      </c>
    </row>
    <row r="5460" spans="1:34" x14ac:dyDescent="0.25">
      <c r="A5460">
        <v>1169361</v>
      </c>
      <c r="B5460" t="s">
        <v>29</v>
      </c>
      <c r="C5460" t="s">
        <v>47</v>
      </c>
      <c r="D5460" t="s">
        <v>31</v>
      </c>
      <c r="E5460">
        <v>53202</v>
      </c>
      <c r="F5460" t="s">
        <v>20</v>
      </c>
      <c r="G5460" t="s">
        <v>99</v>
      </c>
      <c r="H5460">
        <v>11127</v>
      </c>
      <c r="I5460" t="s">
        <v>62</v>
      </c>
      <c r="J5460">
        <f>VLOOKUP(I5460,Key!$A$1:$C$73,2,FALSE)</f>
        <v>43.052460000000004</v>
      </c>
      <c r="K5460">
        <f>VLOOKUP(I5460,Key!$A$1:$C$73,3,FALSE)</f>
        <v>-87.891000000000005</v>
      </c>
      <c r="L5460" t="s">
        <v>24</v>
      </c>
      <c r="M5460">
        <f>VLOOKUP(L5460,Key!$A$1:$C$73,2,FALSE)</f>
        <v>43.074655999999997</v>
      </c>
      <c r="N5460">
        <f>VLOOKUP(L5460,Key!$A$1:$C$73,3,FALSE)</f>
        <v>-87.889011999999994</v>
      </c>
      <c r="O5460">
        <v>35</v>
      </c>
      <c r="P5460">
        <v>0</v>
      </c>
      <c r="Q5460">
        <v>5.3</v>
      </c>
      <c r="R5460">
        <v>5</v>
      </c>
      <c r="S5460">
        <v>210</v>
      </c>
      <c r="T5460">
        <f t="shared" si="765"/>
        <v>-1</v>
      </c>
      <c r="U5460" s="1">
        <v>42835</v>
      </c>
      <c r="V5460" s="13">
        <f t="shared" si="766"/>
        <v>42826</v>
      </c>
      <c r="W5460" s="14">
        <f t="shared" si="767"/>
        <v>42835</v>
      </c>
      <c r="X5460" s="1" t="str">
        <f t="shared" si="768"/>
        <v>Monday</v>
      </c>
      <c r="Y5460" s="2">
        <v>0.45369212962962963</v>
      </c>
      <c r="Z5460" s="2">
        <f t="shared" si="769"/>
        <v>0.45833333333333331</v>
      </c>
      <c r="AA5460">
        <f>1</f>
        <v>1</v>
      </c>
      <c r="AB5460" s="1">
        <v>42835</v>
      </c>
      <c r="AC5460" s="13">
        <f t="shared" si="770"/>
        <v>42826</v>
      </c>
      <c r="AD5460" s="14">
        <f t="shared" si="771"/>
        <v>42835</v>
      </c>
      <c r="AE5460" s="1" t="str">
        <f t="shared" si="772"/>
        <v>Monday</v>
      </c>
      <c r="AF5460" s="2">
        <v>0.47837962962962965</v>
      </c>
      <c r="AG5460" s="2">
        <f t="shared" si="773"/>
        <v>0.45833333333333331</v>
      </c>
      <c r="AH5460" t="s">
        <v>23</v>
      </c>
    </row>
    <row r="5461" spans="1:34" x14ac:dyDescent="0.25">
      <c r="A5461">
        <v>1162897</v>
      </c>
      <c r="B5461" t="s">
        <v>29</v>
      </c>
      <c r="C5461" t="s">
        <v>47</v>
      </c>
      <c r="D5461" t="s">
        <v>31</v>
      </c>
      <c r="E5461">
        <v>53202</v>
      </c>
      <c r="F5461" t="s">
        <v>20</v>
      </c>
      <c r="G5461" t="s">
        <v>99</v>
      </c>
      <c r="H5461">
        <v>11138</v>
      </c>
      <c r="I5461" t="s">
        <v>65</v>
      </c>
      <c r="J5461">
        <f>VLOOKUP(I5461,Key!$A$1:$C$73,2,FALSE)</f>
        <v>43.077359999999999</v>
      </c>
      <c r="K5461">
        <f>VLOOKUP(I5461,Key!$A$1:$C$73,3,FALSE)</f>
        <v>-87.880769999999998</v>
      </c>
      <c r="L5461" t="s">
        <v>22</v>
      </c>
      <c r="M5461">
        <f>VLOOKUP(L5461,Key!$A$1:$C$73,2,FALSE)</f>
        <v>43.058619999999998</v>
      </c>
      <c r="N5461">
        <f>VLOOKUP(L5461,Key!$A$1:$C$73,3,FALSE)</f>
        <v>-87.885319999999993</v>
      </c>
      <c r="O5461">
        <v>25</v>
      </c>
      <c r="P5461">
        <v>0</v>
      </c>
      <c r="Q5461">
        <v>3.8</v>
      </c>
      <c r="R5461">
        <v>3.6</v>
      </c>
      <c r="S5461">
        <v>150</v>
      </c>
      <c r="T5461">
        <f t="shared" si="765"/>
        <v>-1</v>
      </c>
      <c r="U5461" s="1">
        <v>42835</v>
      </c>
      <c r="V5461" s="13">
        <f t="shared" si="766"/>
        <v>42826</v>
      </c>
      <c r="W5461" s="14">
        <f t="shared" si="767"/>
        <v>42835</v>
      </c>
      <c r="X5461" s="1" t="str">
        <f t="shared" si="768"/>
        <v>Monday</v>
      </c>
      <c r="Y5461" s="2">
        <v>0.46293981481481478</v>
      </c>
      <c r="Z5461" s="2">
        <f t="shared" si="769"/>
        <v>0.45833333333333331</v>
      </c>
      <c r="AA5461">
        <f>1</f>
        <v>1</v>
      </c>
      <c r="AB5461" s="1">
        <v>42835</v>
      </c>
      <c r="AC5461" s="13">
        <f t="shared" si="770"/>
        <v>42826</v>
      </c>
      <c r="AD5461" s="14">
        <f t="shared" si="771"/>
        <v>42835</v>
      </c>
      <c r="AE5461" s="1" t="str">
        <f t="shared" si="772"/>
        <v>Monday</v>
      </c>
      <c r="AF5461" s="2">
        <v>0.48016203703703703</v>
      </c>
      <c r="AG5461" s="2">
        <f t="shared" si="773"/>
        <v>0.5</v>
      </c>
      <c r="AH5461" t="s">
        <v>23</v>
      </c>
    </row>
    <row r="5462" spans="1:34" x14ac:dyDescent="0.25">
      <c r="A5462">
        <v>717793</v>
      </c>
      <c r="B5462" t="s">
        <v>29</v>
      </c>
      <c r="C5462" t="s">
        <v>47</v>
      </c>
      <c r="D5462" t="s">
        <v>31</v>
      </c>
      <c r="E5462">
        <v>53202</v>
      </c>
      <c r="F5462" t="s">
        <v>20</v>
      </c>
      <c r="G5462" t="s">
        <v>32</v>
      </c>
      <c r="H5462">
        <v>5</v>
      </c>
      <c r="I5462" t="s">
        <v>42</v>
      </c>
      <c r="J5462">
        <f>VLOOKUP(I5462,Key!$A$1:$C$73,2,FALSE)</f>
        <v>43.038719999999998</v>
      </c>
      <c r="K5462">
        <f>VLOOKUP(I5462,Key!$A$1:$C$73,3,FALSE)</f>
        <v>-87.905339999999995</v>
      </c>
      <c r="L5462" t="s">
        <v>53</v>
      </c>
      <c r="M5462">
        <f>VLOOKUP(L5462,Key!$A$1:$C$73,2,FALSE)</f>
        <v>43.04824</v>
      </c>
      <c r="N5462">
        <f>VLOOKUP(L5462,Key!$A$1:$C$73,3,FALSE)</f>
        <v>-87.904970000000006</v>
      </c>
      <c r="O5462">
        <v>9</v>
      </c>
      <c r="P5462">
        <v>0</v>
      </c>
      <c r="Q5462">
        <v>1.4</v>
      </c>
      <c r="R5462">
        <v>1.3</v>
      </c>
      <c r="S5462">
        <v>54</v>
      </c>
      <c r="T5462">
        <f t="shared" si="765"/>
        <v>-1</v>
      </c>
      <c r="U5462" s="1">
        <v>42835</v>
      </c>
      <c r="V5462" s="13">
        <f t="shared" si="766"/>
        <v>42826</v>
      </c>
      <c r="W5462" s="14">
        <f t="shared" si="767"/>
        <v>42835</v>
      </c>
      <c r="X5462" s="1" t="str">
        <f t="shared" si="768"/>
        <v>Monday</v>
      </c>
      <c r="Y5462" s="2">
        <v>0.52383101851851854</v>
      </c>
      <c r="Z5462" s="2">
        <f t="shared" si="769"/>
        <v>0.54166666666666663</v>
      </c>
      <c r="AA5462">
        <f>1</f>
        <v>1</v>
      </c>
      <c r="AB5462" s="1">
        <v>42835</v>
      </c>
      <c r="AC5462" s="13">
        <f t="shared" si="770"/>
        <v>42826</v>
      </c>
      <c r="AD5462" s="14">
        <f t="shared" si="771"/>
        <v>42835</v>
      </c>
      <c r="AE5462" s="1" t="str">
        <f t="shared" si="772"/>
        <v>Monday</v>
      </c>
      <c r="AF5462" s="2">
        <v>0.53043981481481484</v>
      </c>
      <c r="AG5462" s="2">
        <f t="shared" si="773"/>
        <v>0.54166666666666663</v>
      </c>
      <c r="AH5462" t="s">
        <v>23</v>
      </c>
    </row>
    <row r="5463" spans="1:34" x14ac:dyDescent="0.25">
      <c r="A5463">
        <v>717793</v>
      </c>
      <c r="B5463" t="s">
        <v>29</v>
      </c>
      <c r="C5463" t="s">
        <v>47</v>
      </c>
      <c r="D5463" t="s">
        <v>31</v>
      </c>
      <c r="E5463">
        <v>53202</v>
      </c>
      <c r="F5463" t="s">
        <v>20</v>
      </c>
      <c r="G5463" t="s">
        <v>32</v>
      </c>
      <c r="H5463">
        <v>5</v>
      </c>
      <c r="I5463" t="s">
        <v>53</v>
      </c>
      <c r="J5463">
        <f>VLOOKUP(I5463,Key!$A$1:$C$73,2,FALSE)</f>
        <v>43.04824</v>
      </c>
      <c r="K5463">
        <f>VLOOKUP(I5463,Key!$A$1:$C$73,3,FALSE)</f>
        <v>-87.904970000000006</v>
      </c>
      <c r="L5463" t="s">
        <v>53</v>
      </c>
      <c r="M5463">
        <f>VLOOKUP(L5463,Key!$A$1:$C$73,2,FALSE)</f>
        <v>43.04824</v>
      </c>
      <c r="N5463">
        <f>VLOOKUP(L5463,Key!$A$1:$C$73,3,FALSE)</f>
        <v>-87.904970000000006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f t="shared" si="765"/>
        <v>-1</v>
      </c>
      <c r="U5463" s="1">
        <v>42835</v>
      </c>
      <c r="V5463" s="13">
        <f t="shared" si="766"/>
        <v>42826</v>
      </c>
      <c r="W5463" s="14">
        <f t="shared" si="767"/>
        <v>42835</v>
      </c>
      <c r="X5463" s="1" t="str">
        <f t="shared" si="768"/>
        <v>Monday</v>
      </c>
      <c r="Y5463" s="2">
        <v>0.53074074074074074</v>
      </c>
      <c r="Z5463" s="2">
        <f t="shared" si="769"/>
        <v>0.54166666666666663</v>
      </c>
      <c r="AA5463">
        <f>1</f>
        <v>1</v>
      </c>
      <c r="AB5463" s="1">
        <v>42835</v>
      </c>
      <c r="AC5463" s="13">
        <f t="shared" si="770"/>
        <v>42826</v>
      </c>
      <c r="AD5463" s="14">
        <f t="shared" si="771"/>
        <v>42835</v>
      </c>
      <c r="AE5463" s="1" t="str">
        <f t="shared" si="772"/>
        <v>Monday</v>
      </c>
      <c r="AF5463" s="2">
        <v>0.53087962962962965</v>
      </c>
      <c r="AG5463" s="2">
        <f t="shared" si="773"/>
        <v>0.54166666666666663</v>
      </c>
      <c r="AH5463" t="s">
        <v>25</v>
      </c>
    </row>
    <row r="5464" spans="1:34" x14ac:dyDescent="0.25">
      <c r="A5464">
        <v>717793</v>
      </c>
      <c r="B5464" t="s">
        <v>29</v>
      </c>
      <c r="C5464" t="s">
        <v>47</v>
      </c>
      <c r="D5464" t="s">
        <v>31</v>
      </c>
      <c r="E5464">
        <v>53202</v>
      </c>
      <c r="F5464" t="s">
        <v>20</v>
      </c>
      <c r="G5464" t="s">
        <v>32</v>
      </c>
      <c r="H5464">
        <v>5</v>
      </c>
      <c r="I5464" t="s">
        <v>53</v>
      </c>
      <c r="J5464">
        <f>VLOOKUP(I5464,Key!$A$1:$C$73,2,FALSE)</f>
        <v>43.04824</v>
      </c>
      <c r="K5464">
        <f>VLOOKUP(I5464,Key!$A$1:$C$73,3,FALSE)</f>
        <v>-87.904970000000006</v>
      </c>
      <c r="L5464" t="s">
        <v>36</v>
      </c>
      <c r="M5464">
        <f>VLOOKUP(L5464,Key!$A$1:$C$73,2,FALSE)</f>
        <v>43.03519</v>
      </c>
      <c r="N5464">
        <f>VLOOKUP(L5464,Key!$A$1:$C$73,3,FALSE)</f>
        <v>-87.907390000000007</v>
      </c>
      <c r="O5464">
        <v>10</v>
      </c>
      <c r="P5464">
        <v>0</v>
      </c>
      <c r="Q5464">
        <v>1.5</v>
      </c>
      <c r="R5464">
        <v>1.4</v>
      </c>
      <c r="S5464">
        <v>60</v>
      </c>
      <c r="T5464">
        <f t="shared" si="765"/>
        <v>-1</v>
      </c>
      <c r="U5464" s="1">
        <v>42835</v>
      </c>
      <c r="V5464" s="13">
        <f t="shared" si="766"/>
        <v>42826</v>
      </c>
      <c r="W5464" s="14">
        <f t="shared" si="767"/>
        <v>42835</v>
      </c>
      <c r="X5464" s="1" t="str">
        <f t="shared" si="768"/>
        <v>Monday</v>
      </c>
      <c r="Y5464" s="2">
        <v>0.53421296296296295</v>
      </c>
      <c r="Z5464" s="2">
        <f t="shared" si="769"/>
        <v>0.54166666666666663</v>
      </c>
      <c r="AA5464">
        <f>1</f>
        <v>1</v>
      </c>
      <c r="AB5464" s="1">
        <v>42835</v>
      </c>
      <c r="AC5464" s="13">
        <f t="shared" si="770"/>
        <v>42826</v>
      </c>
      <c r="AD5464" s="14">
        <f t="shared" si="771"/>
        <v>42835</v>
      </c>
      <c r="AE5464" s="1" t="str">
        <f t="shared" si="772"/>
        <v>Monday</v>
      </c>
      <c r="AF5464" s="2">
        <v>0.54129629629629628</v>
      </c>
      <c r="AG5464" s="2">
        <f t="shared" si="773"/>
        <v>0.54166666666666663</v>
      </c>
      <c r="AH5464" t="s">
        <v>23</v>
      </c>
    </row>
    <row r="5465" spans="1:34" x14ac:dyDescent="0.25">
      <c r="A5465">
        <v>1509123</v>
      </c>
      <c r="B5465" t="s">
        <v>29</v>
      </c>
      <c r="C5465" t="s">
        <v>47</v>
      </c>
      <c r="D5465" t="s">
        <v>31</v>
      </c>
      <c r="E5465">
        <v>53211</v>
      </c>
      <c r="F5465" t="s">
        <v>20</v>
      </c>
      <c r="G5465" t="s">
        <v>32</v>
      </c>
      <c r="H5465">
        <v>11085</v>
      </c>
      <c r="I5465" t="s">
        <v>64</v>
      </c>
      <c r="J5465">
        <f>VLOOKUP(I5465,Key!$A$1:$C$73,2,FALSE)</f>
        <v>43.069021999999997</v>
      </c>
      <c r="K5465">
        <f>VLOOKUP(I5465,Key!$A$1:$C$73,3,FALSE)</f>
        <v>-87.887940999999998</v>
      </c>
      <c r="L5465" t="s">
        <v>64</v>
      </c>
      <c r="M5465">
        <f>VLOOKUP(L5465,Key!$A$1:$C$73,2,FALSE)</f>
        <v>43.069021999999997</v>
      </c>
      <c r="N5465">
        <f>VLOOKUP(L5465,Key!$A$1:$C$73,3,FALSE)</f>
        <v>-87.887940999999998</v>
      </c>
      <c r="O5465">
        <v>13</v>
      </c>
      <c r="P5465">
        <v>0</v>
      </c>
      <c r="Q5465">
        <v>2</v>
      </c>
      <c r="R5465">
        <v>1.9</v>
      </c>
      <c r="S5465">
        <v>78</v>
      </c>
      <c r="T5465">
        <f t="shared" si="765"/>
        <v>-1</v>
      </c>
      <c r="U5465" s="1">
        <v>42835</v>
      </c>
      <c r="V5465" s="13">
        <f t="shared" si="766"/>
        <v>42826</v>
      </c>
      <c r="W5465" s="14">
        <f t="shared" si="767"/>
        <v>42835</v>
      </c>
      <c r="X5465" s="1" t="str">
        <f t="shared" si="768"/>
        <v>Monday</v>
      </c>
      <c r="Y5465" s="2">
        <v>0.60542824074074075</v>
      </c>
      <c r="Z5465" s="2">
        <f t="shared" si="769"/>
        <v>0.625</v>
      </c>
      <c r="AA5465">
        <f>1</f>
        <v>1</v>
      </c>
      <c r="AB5465" s="1">
        <v>42835</v>
      </c>
      <c r="AC5465" s="13">
        <f t="shared" si="770"/>
        <v>42826</v>
      </c>
      <c r="AD5465" s="14">
        <f t="shared" si="771"/>
        <v>42835</v>
      </c>
      <c r="AE5465" s="1" t="str">
        <f t="shared" si="772"/>
        <v>Monday</v>
      </c>
      <c r="AF5465" s="2">
        <v>0.61432870370370374</v>
      </c>
      <c r="AG5465" s="2">
        <f t="shared" si="773"/>
        <v>0.625</v>
      </c>
      <c r="AH5465" t="s">
        <v>25</v>
      </c>
    </row>
    <row r="5466" spans="1:34" x14ac:dyDescent="0.25">
      <c r="A5466">
        <v>1397103</v>
      </c>
      <c r="B5466" t="s">
        <v>29</v>
      </c>
      <c r="C5466" t="s">
        <v>47</v>
      </c>
      <c r="D5466" t="s">
        <v>31</v>
      </c>
      <c r="E5466">
        <v>53211</v>
      </c>
      <c r="F5466" t="s">
        <v>20</v>
      </c>
      <c r="G5466" t="s">
        <v>32</v>
      </c>
      <c r="H5466">
        <v>5446</v>
      </c>
      <c r="I5466" t="s">
        <v>66</v>
      </c>
      <c r="J5466">
        <f>VLOOKUP(I5466,Key!$A$1:$C$73,2,FALSE)</f>
        <v>43.078530000000001</v>
      </c>
      <c r="K5466">
        <f>VLOOKUP(I5466,Key!$A$1:$C$73,3,FALSE)</f>
        <v>-87.882620000000003</v>
      </c>
      <c r="L5466" t="s">
        <v>63</v>
      </c>
      <c r="M5466">
        <f>VLOOKUP(L5466,Key!$A$1:$C$73,2,FALSE)</f>
        <v>43.066893999999998</v>
      </c>
      <c r="N5466">
        <f>VLOOKUP(L5466,Key!$A$1:$C$73,3,FALSE)</f>
        <v>-87.877936000000005</v>
      </c>
      <c r="O5466">
        <v>6</v>
      </c>
      <c r="P5466">
        <v>0</v>
      </c>
      <c r="Q5466">
        <v>0.9</v>
      </c>
      <c r="R5466">
        <v>0.9</v>
      </c>
      <c r="S5466">
        <v>36</v>
      </c>
      <c r="T5466">
        <f t="shared" si="765"/>
        <v>-1</v>
      </c>
      <c r="U5466" s="1">
        <v>42835</v>
      </c>
      <c r="V5466" s="13">
        <f t="shared" si="766"/>
        <v>42826</v>
      </c>
      <c r="W5466" s="14">
        <f t="shared" si="767"/>
        <v>42835</v>
      </c>
      <c r="X5466" s="1" t="str">
        <f t="shared" si="768"/>
        <v>Monday</v>
      </c>
      <c r="Y5466" s="2">
        <v>0.60637731481481483</v>
      </c>
      <c r="Z5466" s="2">
        <f t="shared" si="769"/>
        <v>0.625</v>
      </c>
      <c r="AA5466">
        <f>1</f>
        <v>1</v>
      </c>
      <c r="AB5466" s="1">
        <v>42835</v>
      </c>
      <c r="AC5466" s="13">
        <f t="shared" si="770"/>
        <v>42826</v>
      </c>
      <c r="AD5466" s="14">
        <f t="shared" si="771"/>
        <v>42835</v>
      </c>
      <c r="AE5466" s="1" t="str">
        <f t="shared" si="772"/>
        <v>Monday</v>
      </c>
      <c r="AF5466" s="2">
        <v>0.61109953703703701</v>
      </c>
      <c r="AG5466" s="2">
        <f t="shared" si="773"/>
        <v>0.625</v>
      </c>
      <c r="AH5466" t="s">
        <v>23</v>
      </c>
    </row>
    <row r="5467" spans="1:34" x14ac:dyDescent="0.25">
      <c r="A5467">
        <v>1251113</v>
      </c>
      <c r="B5467" t="s">
        <v>29</v>
      </c>
      <c r="C5467" t="s">
        <v>117</v>
      </c>
      <c r="D5467" t="s">
        <v>31</v>
      </c>
      <c r="E5467">
        <v>54956</v>
      </c>
      <c r="F5467" t="s">
        <v>20</v>
      </c>
      <c r="G5467" t="s">
        <v>99</v>
      </c>
      <c r="H5467">
        <v>2</v>
      </c>
      <c r="I5467" t="s">
        <v>80</v>
      </c>
      <c r="J5467">
        <f>VLOOKUP(I5467,Key!$A$1:$C$73,2,FALSE)</f>
        <v>43.060250000000003</v>
      </c>
      <c r="K5467">
        <f>VLOOKUP(I5467,Key!$A$1:$C$73,3,FALSE)</f>
        <v>-87.892169999999993</v>
      </c>
      <c r="L5467" t="s">
        <v>80</v>
      </c>
      <c r="M5467">
        <f>VLOOKUP(L5467,Key!$A$1:$C$73,2,FALSE)</f>
        <v>43.060250000000003</v>
      </c>
      <c r="N5467">
        <f>VLOOKUP(L5467,Key!$A$1:$C$73,3,FALSE)</f>
        <v>-87.892169999999993</v>
      </c>
      <c r="O5467">
        <v>13</v>
      </c>
      <c r="P5467">
        <v>0</v>
      </c>
      <c r="Q5467">
        <v>2</v>
      </c>
      <c r="R5467">
        <v>1.9</v>
      </c>
      <c r="S5467">
        <v>78</v>
      </c>
      <c r="T5467">
        <f t="shared" si="765"/>
        <v>-1</v>
      </c>
      <c r="U5467" s="1">
        <v>42835</v>
      </c>
      <c r="V5467" s="13">
        <f t="shared" si="766"/>
        <v>42826</v>
      </c>
      <c r="W5467" s="14">
        <f t="shared" si="767"/>
        <v>42835</v>
      </c>
      <c r="X5467" s="1" t="str">
        <f t="shared" si="768"/>
        <v>Monday</v>
      </c>
      <c r="Y5467" s="2">
        <v>0.64766203703703706</v>
      </c>
      <c r="Z5467" s="2">
        <f t="shared" si="769"/>
        <v>0.66666666666666663</v>
      </c>
      <c r="AA5467">
        <f>1</f>
        <v>1</v>
      </c>
      <c r="AB5467" s="1">
        <v>42835</v>
      </c>
      <c r="AC5467" s="13">
        <f t="shared" si="770"/>
        <v>42826</v>
      </c>
      <c r="AD5467" s="14">
        <f t="shared" si="771"/>
        <v>42835</v>
      </c>
      <c r="AE5467" s="1" t="str">
        <f t="shared" si="772"/>
        <v>Monday</v>
      </c>
      <c r="AF5467" s="2">
        <v>0.65630787037037031</v>
      </c>
      <c r="AG5467" s="2">
        <f t="shared" si="773"/>
        <v>0.66666666666666663</v>
      </c>
      <c r="AH5467" t="s">
        <v>25</v>
      </c>
    </row>
    <row r="5468" spans="1:34" x14ac:dyDescent="0.25">
      <c r="A5468">
        <v>1517760</v>
      </c>
      <c r="B5468" t="s">
        <v>29</v>
      </c>
      <c r="C5468" t="s">
        <v>47</v>
      </c>
      <c r="D5468" t="s">
        <v>31</v>
      </c>
      <c r="E5468">
        <v>53212</v>
      </c>
      <c r="F5468" t="s">
        <v>20</v>
      </c>
      <c r="G5468" t="s">
        <v>32</v>
      </c>
      <c r="H5468">
        <v>11101</v>
      </c>
      <c r="I5468" t="s">
        <v>42</v>
      </c>
      <c r="J5468">
        <f>VLOOKUP(I5468,Key!$A$1:$C$73,2,FALSE)</f>
        <v>43.038719999999998</v>
      </c>
      <c r="K5468">
        <f>VLOOKUP(I5468,Key!$A$1:$C$73,3,FALSE)</f>
        <v>-87.905339999999995</v>
      </c>
      <c r="L5468" t="s">
        <v>52</v>
      </c>
      <c r="M5468">
        <f>VLOOKUP(L5468,Key!$A$1:$C$73,2,FALSE)</f>
        <v>43.042490000000001</v>
      </c>
      <c r="N5468">
        <f>VLOOKUP(L5468,Key!$A$1:$C$73,3,FALSE)</f>
        <v>-87.909959999999998</v>
      </c>
      <c r="O5468">
        <v>11</v>
      </c>
      <c r="P5468">
        <v>0</v>
      </c>
      <c r="Q5468">
        <v>1.7</v>
      </c>
      <c r="R5468">
        <v>1.6</v>
      </c>
      <c r="S5468">
        <v>66</v>
      </c>
      <c r="T5468">
        <f t="shared" si="765"/>
        <v>-1</v>
      </c>
      <c r="U5468" s="1">
        <v>42835</v>
      </c>
      <c r="V5468" s="13">
        <f t="shared" si="766"/>
        <v>42826</v>
      </c>
      <c r="W5468" s="14">
        <f t="shared" si="767"/>
        <v>42835</v>
      </c>
      <c r="X5468" s="1" t="str">
        <f t="shared" si="768"/>
        <v>Monday</v>
      </c>
      <c r="Y5468" s="2">
        <v>0.74657407407407417</v>
      </c>
      <c r="Z5468" s="2">
        <f t="shared" si="769"/>
        <v>0.75</v>
      </c>
      <c r="AA5468">
        <f>1</f>
        <v>1</v>
      </c>
      <c r="AB5468" s="1">
        <v>42835</v>
      </c>
      <c r="AC5468" s="13">
        <f t="shared" si="770"/>
        <v>42826</v>
      </c>
      <c r="AD5468" s="14">
        <f t="shared" si="771"/>
        <v>42835</v>
      </c>
      <c r="AE5468" s="1" t="str">
        <f t="shared" si="772"/>
        <v>Monday</v>
      </c>
      <c r="AF5468" s="2">
        <v>0.75459490740740742</v>
      </c>
      <c r="AG5468" s="2">
        <f t="shared" si="773"/>
        <v>0.75</v>
      </c>
      <c r="AH5468" t="s">
        <v>23</v>
      </c>
    </row>
    <row r="5469" spans="1:34" x14ac:dyDescent="0.25">
      <c r="A5469">
        <v>1397107</v>
      </c>
      <c r="B5469" t="s">
        <v>29</v>
      </c>
      <c r="C5469" t="s">
        <v>98</v>
      </c>
      <c r="D5469" t="s">
        <v>31</v>
      </c>
      <c r="E5469">
        <v>53233</v>
      </c>
      <c r="F5469" t="s">
        <v>20</v>
      </c>
      <c r="G5469" t="s">
        <v>32</v>
      </c>
      <c r="H5469">
        <v>11169</v>
      </c>
      <c r="I5469" t="s">
        <v>82</v>
      </c>
      <c r="J5469">
        <f>VLOOKUP(I5469,Key!$A$1:$C$73,2,FALSE)</f>
        <v>43.040349999999997</v>
      </c>
      <c r="K5469">
        <f>VLOOKUP(I5469,Key!$A$1:$C$73,3,FALSE)</f>
        <v>-87.920760000000001</v>
      </c>
      <c r="L5469" t="s">
        <v>37</v>
      </c>
      <c r="M5469">
        <f>VLOOKUP(L5469,Key!$A$1:$C$73,2,FALSE)</f>
        <v>43.049230000000001</v>
      </c>
      <c r="N5469">
        <f>VLOOKUP(L5469,Key!$A$1:$C$73,3,FALSE)</f>
        <v>-87.911940000000001</v>
      </c>
      <c r="O5469">
        <v>15</v>
      </c>
      <c r="P5469">
        <v>0</v>
      </c>
      <c r="Q5469">
        <v>2.2999999999999998</v>
      </c>
      <c r="R5469">
        <v>2.1</v>
      </c>
      <c r="S5469">
        <v>90</v>
      </c>
      <c r="T5469">
        <f t="shared" si="765"/>
        <v>-1</v>
      </c>
      <c r="U5469" s="1">
        <v>42836</v>
      </c>
      <c r="V5469" s="13">
        <f t="shared" si="766"/>
        <v>42826</v>
      </c>
      <c r="W5469" s="14">
        <f t="shared" si="767"/>
        <v>42836</v>
      </c>
      <c r="X5469" s="1" t="str">
        <f t="shared" si="768"/>
        <v>Tuesday</v>
      </c>
      <c r="Y5469" s="2">
        <v>0.3099189814814815</v>
      </c>
      <c r="Z5469" s="2">
        <f t="shared" si="769"/>
        <v>0.29166666666666663</v>
      </c>
      <c r="AA5469">
        <f>1</f>
        <v>1</v>
      </c>
      <c r="AB5469" s="1">
        <v>42836</v>
      </c>
      <c r="AC5469" s="13">
        <f t="shared" si="770"/>
        <v>42826</v>
      </c>
      <c r="AD5469" s="14">
        <f t="shared" si="771"/>
        <v>42836</v>
      </c>
      <c r="AE5469" s="1" t="str">
        <f t="shared" si="772"/>
        <v>Tuesday</v>
      </c>
      <c r="AF5469" s="2">
        <v>0.32055555555555554</v>
      </c>
      <c r="AG5469" s="2">
        <f t="shared" si="773"/>
        <v>0.33333333333333331</v>
      </c>
      <c r="AH5469" t="s">
        <v>23</v>
      </c>
    </row>
    <row r="5470" spans="1:34" x14ac:dyDescent="0.25">
      <c r="A5470">
        <v>783916</v>
      </c>
      <c r="B5470" t="s">
        <v>29</v>
      </c>
      <c r="C5470" t="s">
        <v>157</v>
      </c>
      <c r="D5470" t="s">
        <v>46</v>
      </c>
      <c r="E5470">
        <v>60618</v>
      </c>
      <c r="F5470" t="s">
        <v>20</v>
      </c>
      <c r="G5470" t="s">
        <v>32</v>
      </c>
      <c r="H5470">
        <v>11066</v>
      </c>
      <c r="I5470" t="s">
        <v>26</v>
      </c>
      <c r="J5470">
        <f>VLOOKUP(I5470,Key!$A$1:$C$73,2,FALSE)</f>
        <v>43.034619999999997</v>
      </c>
      <c r="K5470">
        <f>VLOOKUP(I5470,Key!$A$1:$C$73,3,FALSE)</f>
        <v>-87.917500000000004</v>
      </c>
      <c r="L5470" t="s">
        <v>44</v>
      </c>
      <c r="M5470">
        <f>VLOOKUP(L5470,Key!$A$1:$C$73,2,FALSE)</f>
        <v>43.03886</v>
      </c>
      <c r="N5470">
        <f>VLOOKUP(L5470,Key!$A$1:$C$73,3,FALSE)</f>
        <v>-87.902720000000002</v>
      </c>
      <c r="O5470">
        <v>24</v>
      </c>
      <c r="P5470">
        <v>0</v>
      </c>
      <c r="Q5470">
        <v>3.6</v>
      </c>
      <c r="R5470">
        <v>3.4</v>
      </c>
      <c r="S5470">
        <v>144</v>
      </c>
      <c r="T5470">
        <f t="shared" si="765"/>
        <v>-1</v>
      </c>
      <c r="U5470" s="1">
        <v>42836</v>
      </c>
      <c r="V5470" s="13">
        <f t="shared" si="766"/>
        <v>42826</v>
      </c>
      <c r="W5470" s="14">
        <f t="shared" si="767"/>
        <v>42836</v>
      </c>
      <c r="X5470" s="1" t="str">
        <f t="shared" si="768"/>
        <v>Tuesday</v>
      </c>
      <c r="Y5470" s="2">
        <v>0.31796296296296295</v>
      </c>
      <c r="Z5470" s="2">
        <f t="shared" si="769"/>
        <v>0.33333333333333331</v>
      </c>
      <c r="AA5470">
        <f>1</f>
        <v>1</v>
      </c>
      <c r="AB5470" s="1">
        <v>42836</v>
      </c>
      <c r="AC5470" s="13">
        <f t="shared" si="770"/>
        <v>42826</v>
      </c>
      <c r="AD5470" s="14">
        <f t="shared" si="771"/>
        <v>42836</v>
      </c>
      <c r="AE5470" s="1" t="str">
        <f t="shared" si="772"/>
        <v>Tuesday</v>
      </c>
      <c r="AF5470" s="2">
        <v>0.33454861111111112</v>
      </c>
      <c r="AG5470" s="2">
        <f t="shared" si="773"/>
        <v>0.33333333333333331</v>
      </c>
      <c r="AH5470" t="s">
        <v>23</v>
      </c>
    </row>
    <row r="5471" spans="1:34" x14ac:dyDescent="0.25">
      <c r="A5471">
        <v>1088320</v>
      </c>
      <c r="B5471" t="s">
        <v>29</v>
      </c>
      <c r="C5471" t="s">
        <v>30</v>
      </c>
      <c r="D5471" t="s">
        <v>31</v>
      </c>
      <c r="E5471">
        <v>53202</v>
      </c>
      <c r="F5471" t="s">
        <v>20</v>
      </c>
      <c r="G5471" t="s">
        <v>32</v>
      </c>
      <c r="H5471">
        <v>11079</v>
      </c>
      <c r="I5471" t="s">
        <v>79</v>
      </c>
      <c r="J5471">
        <f>VLOOKUP(I5471,Key!$A$1:$C$73,2,FALSE)</f>
        <v>43.04804</v>
      </c>
      <c r="K5471">
        <f>VLOOKUP(I5471,Key!$A$1:$C$73,3,FALSE)</f>
        <v>-87.896720000000002</v>
      </c>
      <c r="L5471" t="s">
        <v>44</v>
      </c>
      <c r="M5471">
        <f>VLOOKUP(L5471,Key!$A$1:$C$73,2,FALSE)</f>
        <v>43.03886</v>
      </c>
      <c r="N5471">
        <f>VLOOKUP(L5471,Key!$A$1:$C$73,3,FALSE)</f>
        <v>-87.902720000000002</v>
      </c>
      <c r="O5471">
        <v>5</v>
      </c>
      <c r="P5471">
        <v>0</v>
      </c>
      <c r="Q5471">
        <v>0.8</v>
      </c>
      <c r="R5471">
        <v>0.7</v>
      </c>
      <c r="S5471">
        <v>30</v>
      </c>
      <c r="T5471">
        <f t="shared" si="765"/>
        <v>-1</v>
      </c>
      <c r="U5471" s="1">
        <v>42836</v>
      </c>
      <c r="V5471" s="13">
        <f t="shared" si="766"/>
        <v>42826</v>
      </c>
      <c r="W5471" s="14">
        <f t="shared" si="767"/>
        <v>42836</v>
      </c>
      <c r="X5471" s="1" t="str">
        <f t="shared" si="768"/>
        <v>Tuesday</v>
      </c>
      <c r="Y5471" s="2">
        <v>0.34126157407407409</v>
      </c>
      <c r="Z5471" s="2">
        <f t="shared" si="769"/>
        <v>0.33333333333333331</v>
      </c>
      <c r="AA5471">
        <f>1</f>
        <v>1</v>
      </c>
      <c r="AB5471" s="1">
        <v>42836</v>
      </c>
      <c r="AC5471" s="13">
        <f t="shared" si="770"/>
        <v>42826</v>
      </c>
      <c r="AD5471" s="14">
        <f t="shared" si="771"/>
        <v>42836</v>
      </c>
      <c r="AE5471" s="1" t="str">
        <f t="shared" si="772"/>
        <v>Tuesday</v>
      </c>
      <c r="AF5471" s="2">
        <v>0.34445601851851854</v>
      </c>
      <c r="AG5471" s="2">
        <f t="shared" si="773"/>
        <v>0.33333333333333331</v>
      </c>
      <c r="AH5471" t="s">
        <v>23</v>
      </c>
    </row>
    <row r="5472" spans="1:34" x14ac:dyDescent="0.25">
      <c r="A5472">
        <v>946290</v>
      </c>
      <c r="B5472" t="s">
        <v>29</v>
      </c>
      <c r="C5472" t="s">
        <v>47</v>
      </c>
      <c r="D5472" t="s">
        <v>31</v>
      </c>
      <c r="E5472">
        <v>53208</v>
      </c>
      <c r="F5472" t="s">
        <v>20</v>
      </c>
      <c r="G5472" t="s">
        <v>32</v>
      </c>
      <c r="H5472">
        <v>5453</v>
      </c>
      <c r="I5472" t="s">
        <v>64</v>
      </c>
      <c r="J5472">
        <f>VLOOKUP(I5472,Key!$A$1:$C$73,2,FALSE)</f>
        <v>43.069021999999997</v>
      </c>
      <c r="K5472">
        <f>VLOOKUP(I5472,Key!$A$1:$C$73,3,FALSE)</f>
        <v>-87.887940999999998</v>
      </c>
      <c r="L5472" t="s">
        <v>64</v>
      </c>
      <c r="M5472">
        <f>VLOOKUP(L5472,Key!$A$1:$C$73,2,FALSE)</f>
        <v>43.069021999999997</v>
      </c>
      <c r="N5472">
        <f>VLOOKUP(L5472,Key!$A$1:$C$73,3,FALSE)</f>
        <v>-87.887940999999998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f t="shared" si="765"/>
        <v>-1</v>
      </c>
      <c r="U5472" s="1">
        <v>42836</v>
      </c>
      <c r="V5472" s="13">
        <f t="shared" si="766"/>
        <v>42826</v>
      </c>
      <c r="W5472" s="14">
        <f t="shared" si="767"/>
        <v>42836</v>
      </c>
      <c r="X5472" s="1" t="str">
        <f t="shared" si="768"/>
        <v>Tuesday</v>
      </c>
      <c r="Y5472" s="2">
        <v>0.41552083333333334</v>
      </c>
      <c r="Z5472" s="2">
        <f t="shared" si="769"/>
        <v>0.41666666666666663</v>
      </c>
      <c r="AA5472">
        <f>1</f>
        <v>1</v>
      </c>
      <c r="AB5472" s="1">
        <v>42836</v>
      </c>
      <c r="AC5472" s="13">
        <f t="shared" si="770"/>
        <v>42826</v>
      </c>
      <c r="AD5472" s="14">
        <f t="shared" si="771"/>
        <v>42836</v>
      </c>
      <c r="AE5472" s="1" t="str">
        <f t="shared" si="772"/>
        <v>Tuesday</v>
      </c>
      <c r="AF5472" s="2">
        <v>0.41593750000000002</v>
      </c>
      <c r="AG5472" s="2">
        <f t="shared" si="773"/>
        <v>0.41666666666666663</v>
      </c>
      <c r="AH5472" t="s">
        <v>25</v>
      </c>
    </row>
    <row r="5473" spans="1:34" x14ac:dyDescent="0.25">
      <c r="A5473">
        <v>1017964</v>
      </c>
      <c r="B5473" t="s">
        <v>29</v>
      </c>
      <c r="C5473" t="s">
        <v>47</v>
      </c>
      <c r="D5473" t="s">
        <v>31</v>
      </c>
      <c r="E5473">
        <v>53202</v>
      </c>
      <c r="F5473" t="s">
        <v>20</v>
      </c>
      <c r="G5473" t="s">
        <v>32</v>
      </c>
      <c r="H5473">
        <v>178</v>
      </c>
      <c r="I5473" t="s">
        <v>77</v>
      </c>
      <c r="J5473">
        <f>VLOOKUP(I5473,Key!$A$1:$C$73,2,FALSE)</f>
        <v>43.036900000000003</v>
      </c>
      <c r="K5473">
        <f>VLOOKUP(I5473,Key!$A$1:$C$73,3,FALSE)</f>
        <v>-87.89667</v>
      </c>
      <c r="L5473" t="s">
        <v>77</v>
      </c>
      <c r="M5473">
        <f>VLOOKUP(L5473,Key!$A$1:$C$73,2,FALSE)</f>
        <v>43.036900000000003</v>
      </c>
      <c r="N5473">
        <f>VLOOKUP(L5473,Key!$A$1:$C$73,3,FALSE)</f>
        <v>-87.89667</v>
      </c>
      <c r="O5473">
        <v>13</v>
      </c>
      <c r="P5473">
        <v>0</v>
      </c>
      <c r="Q5473">
        <v>2</v>
      </c>
      <c r="R5473">
        <v>1.9</v>
      </c>
      <c r="S5473">
        <v>78</v>
      </c>
      <c r="T5473">
        <f t="shared" si="765"/>
        <v>-1</v>
      </c>
      <c r="U5473" s="1">
        <v>42836</v>
      </c>
      <c r="V5473" s="13">
        <f t="shared" si="766"/>
        <v>42826</v>
      </c>
      <c r="W5473" s="14">
        <f t="shared" si="767"/>
        <v>42836</v>
      </c>
      <c r="X5473" s="1" t="str">
        <f t="shared" si="768"/>
        <v>Tuesday</v>
      </c>
      <c r="Y5473" s="2">
        <v>0.50427083333333333</v>
      </c>
      <c r="Z5473" s="2">
        <f t="shared" si="769"/>
        <v>0.5</v>
      </c>
      <c r="AA5473">
        <f>1</f>
        <v>1</v>
      </c>
      <c r="AB5473" s="1">
        <v>42836</v>
      </c>
      <c r="AC5473" s="13">
        <f t="shared" si="770"/>
        <v>42826</v>
      </c>
      <c r="AD5473" s="14">
        <f t="shared" si="771"/>
        <v>42836</v>
      </c>
      <c r="AE5473" s="1" t="str">
        <f t="shared" si="772"/>
        <v>Tuesday</v>
      </c>
      <c r="AF5473" s="2">
        <v>0.51329861111111108</v>
      </c>
      <c r="AG5473" s="2">
        <f t="shared" si="773"/>
        <v>0.5</v>
      </c>
      <c r="AH5473" t="s">
        <v>25</v>
      </c>
    </row>
    <row r="5474" spans="1:34" x14ac:dyDescent="0.25">
      <c r="A5474">
        <v>1564954</v>
      </c>
      <c r="B5474" t="s">
        <v>29</v>
      </c>
      <c r="C5474" t="s">
        <v>47</v>
      </c>
      <c r="D5474" t="s">
        <v>31</v>
      </c>
      <c r="E5474">
        <v>53202</v>
      </c>
      <c r="F5474" t="s">
        <v>20</v>
      </c>
      <c r="G5474" t="s">
        <v>32</v>
      </c>
      <c r="H5474">
        <v>11101</v>
      </c>
      <c r="I5474" t="s">
        <v>28</v>
      </c>
      <c r="J5474">
        <f>VLOOKUP(I5474,Key!$A$1:$C$73,2,FALSE)</f>
        <v>43.038580000000003</v>
      </c>
      <c r="K5474">
        <f>VLOOKUP(I5474,Key!$A$1:$C$73,3,FALSE)</f>
        <v>-87.90934</v>
      </c>
      <c r="L5474" t="s">
        <v>52</v>
      </c>
      <c r="M5474">
        <f>VLOOKUP(L5474,Key!$A$1:$C$73,2,FALSE)</f>
        <v>43.042490000000001</v>
      </c>
      <c r="N5474">
        <f>VLOOKUP(L5474,Key!$A$1:$C$73,3,FALSE)</f>
        <v>-87.909959999999998</v>
      </c>
      <c r="O5474">
        <v>2</v>
      </c>
      <c r="P5474">
        <v>0</v>
      </c>
      <c r="Q5474">
        <v>0.3</v>
      </c>
      <c r="R5474">
        <v>0.3</v>
      </c>
      <c r="S5474">
        <v>12</v>
      </c>
      <c r="T5474">
        <f t="shared" si="765"/>
        <v>-1</v>
      </c>
      <c r="U5474" s="1">
        <v>42836</v>
      </c>
      <c r="V5474" s="13">
        <f t="shared" si="766"/>
        <v>42826</v>
      </c>
      <c r="W5474" s="14">
        <f t="shared" si="767"/>
        <v>42836</v>
      </c>
      <c r="X5474" s="1" t="str">
        <f t="shared" si="768"/>
        <v>Tuesday</v>
      </c>
      <c r="Y5474" s="2">
        <v>0.55789351851851854</v>
      </c>
      <c r="Z5474" s="2">
        <f t="shared" si="769"/>
        <v>0.54166666666666663</v>
      </c>
      <c r="AA5474">
        <f>1</f>
        <v>1</v>
      </c>
      <c r="AB5474" s="1">
        <v>42836</v>
      </c>
      <c r="AC5474" s="13">
        <f t="shared" si="770"/>
        <v>42826</v>
      </c>
      <c r="AD5474" s="14">
        <f t="shared" si="771"/>
        <v>42836</v>
      </c>
      <c r="AE5474" s="1" t="str">
        <f t="shared" si="772"/>
        <v>Tuesday</v>
      </c>
      <c r="AF5474" s="2">
        <v>0.55929398148148146</v>
      </c>
      <c r="AG5474" s="2">
        <f t="shared" si="773"/>
        <v>0.54166666666666663</v>
      </c>
      <c r="AH5474" t="s">
        <v>23</v>
      </c>
    </row>
    <row r="5475" spans="1:34" x14ac:dyDescent="0.25">
      <c r="A5475">
        <v>1390953</v>
      </c>
      <c r="B5475" t="s">
        <v>29</v>
      </c>
      <c r="C5475" t="s">
        <v>117</v>
      </c>
      <c r="D5475" t="s">
        <v>31</v>
      </c>
      <c r="E5475">
        <v>54956</v>
      </c>
      <c r="F5475" t="s">
        <v>20</v>
      </c>
      <c r="G5475" t="s">
        <v>32</v>
      </c>
      <c r="H5475">
        <v>5522</v>
      </c>
      <c r="I5475" t="s">
        <v>66</v>
      </c>
      <c r="J5475">
        <f>VLOOKUP(I5475,Key!$A$1:$C$73,2,FALSE)</f>
        <v>43.078530000000001</v>
      </c>
      <c r="K5475">
        <f>VLOOKUP(I5475,Key!$A$1:$C$73,3,FALSE)</f>
        <v>-87.882620000000003</v>
      </c>
      <c r="L5475" t="s">
        <v>24</v>
      </c>
      <c r="M5475">
        <f>VLOOKUP(L5475,Key!$A$1:$C$73,2,FALSE)</f>
        <v>43.074655999999997</v>
      </c>
      <c r="N5475">
        <f>VLOOKUP(L5475,Key!$A$1:$C$73,3,FALSE)</f>
        <v>-87.889011999999994</v>
      </c>
      <c r="O5475">
        <v>5</v>
      </c>
      <c r="P5475">
        <v>0</v>
      </c>
      <c r="Q5475">
        <v>0.8</v>
      </c>
      <c r="R5475">
        <v>0.7</v>
      </c>
      <c r="S5475">
        <v>30</v>
      </c>
      <c r="T5475">
        <f t="shared" si="765"/>
        <v>-1</v>
      </c>
      <c r="U5475" s="1">
        <v>42836</v>
      </c>
      <c r="V5475" s="13">
        <f t="shared" si="766"/>
        <v>42826</v>
      </c>
      <c r="W5475" s="14">
        <f t="shared" si="767"/>
        <v>42836</v>
      </c>
      <c r="X5475" s="1" t="str">
        <f t="shared" si="768"/>
        <v>Tuesday</v>
      </c>
      <c r="Y5475" s="2">
        <v>0.57253472222222224</v>
      </c>
      <c r="Z5475" s="2">
        <f t="shared" si="769"/>
        <v>0.58333333333333326</v>
      </c>
      <c r="AA5475">
        <f>1</f>
        <v>1</v>
      </c>
      <c r="AB5475" s="1">
        <v>42836</v>
      </c>
      <c r="AC5475" s="13">
        <f t="shared" si="770"/>
        <v>42826</v>
      </c>
      <c r="AD5475" s="14">
        <f t="shared" si="771"/>
        <v>42836</v>
      </c>
      <c r="AE5475" s="1" t="str">
        <f t="shared" si="772"/>
        <v>Tuesday</v>
      </c>
      <c r="AF5475" s="2">
        <v>0.57628472222222216</v>
      </c>
      <c r="AG5475" s="2">
        <f t="shared" si="773"/>
        <v>0.58333333333333326</v>
      </c>
      <c r="AH5475" t="s">
        <v>23</v>
      </c>
    </row>
    <row r="5476" spans="1:34" x14ac:dyDescent="0.25">
      <c r="A5476">
        <v>1518070</v>
      </c>
      <c r="B5476" t="s">
        <v>29</v>
      </c>
      <c r="C5476" t="s">
        <v>47</v>
      </c>
      <c r="D5476" t="s">
        <v>31</v>
      </c>
      <c r="E5476">
        <v>53211</v>
      </c>
      <c r="F5476" t="s">
        <v>20</v>
      </c>
      <c r="G5476" t="s">
        <v>50</v>
      </c>
      <c r="H5476">
        <v>81</v>
      </c>
      <c r="I5476" t="s">
        <v>86</v>
      </c>
      <c r="J5476">
        <f>VLOOKUP(I5476,Key!$A$1:$C$73,2,FALSE)</f>
        <v>43.052549999999997</v>
      </c>
      <c r="K5476">
        <f>VLOOKUP(I5476,Key!$A$1:$C$73,3,FALSE)</f>
        <v>-87.909329999999997</v>
      </c>
      <c r="L5476" t="s">
        <v>61</v>
      </c>
      <c r="M5476">
        <f>VLOOKUP(L5476,Key!$A$1:$C$73,2,FALSE)</f>
        <v>43.060786</v>
      </c>
      <c r="N5476">
        <f>VLOOKUP(L5476,Key!$A$1:$C$73,3,FALSE)</f>
        <v>-87.883825999999999</v>
      </c>
      <c r="O5476">
        <v>8</v>
      </c>
      <c r="P5476">
        <v>0</v>
      </c>
      <c r="Q5476">
        <v>1.2</v>
      </c>
      <c r="R5476">
        <v>1.1000000000000001</v>
      </c>
      <c r="S5476">
        <v>48</v>
      </c>
      <c r="T5476">
        <f t="shared" si="765"/>
        <v>-1</v>
      </c>
      <c r="U5476" s="1">
        <v>42836</v>
      </c>
      <c r="V5476" s="13">
        <f t="shared" si="766"/>
        <v>42826</v>
      </c>
      <c r="W5476" s="14">
        <f t="shared" si="767"/>
        <v>42836</v>
      </c>
      <c r="X5476" s="1" t="str">
        <f t="shared" si="768"/>
        <v>Tuesday</v>
      </c>
      <c r="Y5476" s="2">
        <v>0.73940972222222223</v>
      </c>
      <c r="Z5476" s="2">
        <f t="shared" si="769"/>
        <v>0.75</v>
      </c>
      <c r="AA5476">
        <f>1</f>
        <v>1</v>
      </c>
      <c r="AB5476" s="1">
        <v>42836</v>
      </c>
      <c r="AC5476" s="13">
        <f t="shared" si="770"/>
        <v>42826</v>
      </c>
      <c r="AD5476" s="14">
        <f t="shared" si="771"/>
        <v>42836</v>
      </c>
      <c r="AE5476" s="1" t="str">
        <f t="shared" si="772"/>
        <v>Tuesday</v>
      </c>
      <c r="AF5476" s="2">
        <v>0.74451388888888881</v>
      </c>
      <c r="AG5476" s="2">
        <f t="shared" si="773"/>
        <v>0.75</v>
      </c>
      <c r="AH5476" t="s">
        <v>23</v>
      </c>
    </row>
    <row r="5477" spans="1:34" x14ac:dyDescent="0.25">
      <c r="A5477">
        <v>983645</v>
      </c>
      <c r="B5477" t="s">
        <v>29</v>
      </c>
      <c r="C5477" t="s">
        <v>47</v>
      </c>
      <c r="D5477" t="s">
        <v>31</v>
      </c>
      <c r="E5477">
        <v>53212</v>
      </c>
      <c r="F5477" t="s">
        <v>20</v>
      </c>
      <c r="G5477" t="s">
        <v>32</v>
      </c>
      <c r="H5477">
        <v>167</v>
      </c>
      <c r="I5477" t="s">
        <v>96</v>
      </c>
      <c r="J5477">
        <f>VLOOKUP(I5477,Key!$A$1:$C$73,2,FALSE)</f>
        <v>43.051119999999997</v>
      </c>
      <c r="K5477">
        <f>VLOOKUP(I5477,Key!$A$1:$C$73,3,FALSE)</f>
        <v>-87.918819999999997</v>
      </c>
      <c r="L5477" t="s">
        <v>37</v>
      </c>
      <c r="M5477">
        <f>VLOOKUP(L5477,Key!$A$1:$C$73,2,FALSE)</f>
        <v>43.049230000000001</v>
      </c>
      <c r="N5477">
        <f>VLOOKUP(L5477,Key!$A$1:$C$73,3,FALSE)</f>
        <v>-87.911940000000001</v>
      </c>
      <c r="O5477">
        <v>4</v>
      </c>
      <c r="P5477">
        <v>0</v>
      </c>
      <c r="Q5477">
        <v>0.6</v>
      </c>
      <c r="R5477">
        <v>0.6</v>
      </c>
      <c r="S5477">
        <v>24</v>
      </c>
      <c r="T5477">
        <f t="shared" si="765"/>
        <v>-1</v>
      </c>
      <c r="U5477" s="1">
        <v>42836</v>
      </c>
      <c r="V5477" s="13">
        <f t="shared" si="766"/>
        <v>42826</v>
      </c>
      <c r="W5477" s="14">
        <f t="shared" si="767"/>
        <v>42836</v>
      </c>
      <c r="X5477" s="1" t="str">
        <f t="shared" si="768"/>
        <v>Tuesday</v>
      </c>
      <c r="Y5477" s="2">
        <v>0.74613425925925936</v>
      </c>
      <c r="Z5477" s="2">
        <f t="shared" si="769"/>
        <v>0.75</v>
      </c>
      <c r="AA5477">
        <f>1</f>
        <v>1</v>
      </c>
      <c r="AB5477" s="1">
        <v>42836</v>
      </c>
      <c r="AC5477" s="13">
        <f t="shared" si="770"/>
        <v>42826</v>
      </c>
      <c r="AD5477" s="14">
        <f t="shared" si="771"/>
        <v>42836</v>
      </c>
      <c r="AE5477" s="1" t="str">
        <f t="shared" si="772"/>
        <v>Tuesday</v>
      </c>
      <c r="AF5477" s="2">
        <v>0.74907407407407411</v>
      </c>
      <c r="AG5477" s="2">
        <f t="shared" si="773"/>
        <v>0.75</v>
      </c>
      <c r="AH5477" t="s">
        <v>23</v>
      </c>
    </row>
    <row r="5478" spans="1:34" x14ac:dyDescent="0.25">
      <c r="A5478">
        <v>1358129</v>
      </c>
      <c r="B5478" t="s">
        <v>29</v>
      </c>
      <c r="C5478" t="s">
        <v>47</v>
      </c>
      <c r="D5478" t="s">
        <v>31</v>
      </c>
      <c r="E5478">
        <v>53202</v>
      </c>
      <c r="F5478" t="s">
        <v>20</v>
      </c>
      <c r="G5478" t="s">
        <v>32</v>
      </c>
      <c r="H5478">
        <v>5507</v>
      </c>
      <c r="I5478" t="s">
        <v>63</v>
      </c>
      <c r="J5478">
        <f>VLOOKUP(I5478,Key!$A$1:$C$73,2,FALSE)</f>
        <v>43.066893999999998</v>
      </c>
      <c r="K5478">
        <f>VLOOKUP(I5478,Key!$A$1:$C$73,3,FALSE)</f>
        <v>-87.877936000000005</v>
      </c>
      <c r="L5478" t="s">
        <v>61</v>
      </c>
      <c r="M5478">
        <f>VLOOKUP(L5478,Key!$A$1:$C$73,2,FALSE)</f>
        <v>43.060786</v>
      </c>
      <c r="N5478">
        <f>VLOOKUP(L5478,Key!$A$1:$C$73,3,FALSE)</f>
        <v>-87.883825999999999</v>
      </c>
      <c r="O5478">
        <v>5</v>
      </c>
      <c r="P5478">
        <v>0</v>
      </c>
      <c r="Q5478">
        <v>0.8</v>
      </c>
      <c r="R5478">
        <v>0.7</v>
      </c>
      <c r="S5478">
        <v>30</v>
      </c>
      <c r="T5478">
        <f t="shared" si="765"/>
        <v>-1</v>
      </c>
      <c r="U5478" s="1">
        <v>42836</v>
      </c>
      <c r="V5478" s="13">
        <f t="shared" si="766"/>
        <v>42826</v>
      </c>
      <c r="W5478" s="14">
        <f t="shared" si="767"/>
        <v>42836</v>
      </c>
      <c r="X5478" s="1" t="str">
        <f t="shared" si="768"/>
        <v>Tuesday</v>
      </c>
      <c r="Y5478" s="2">
        <v>0.80243055555555554</v>
      </c>
      <c r="Z5478" s="2">
        <f t="shared" si="769"/>
        <v>0.79166666666666663</v>
      </c>
      <c r="AA5478">
        <f>1</f>
        <v>1</v>
      </c>
      <c r="AB5478" s="1">
        <v>42836</v>
      </c>
      <c r="AC5478" s="13">
        <f t="shared" si="770"/>
        <v>42826</v>
      </c>
      <c r="AD5478" s="14">
        <f t="shared" si="771"/>
        <v>42836</v>
      </c>
      <c r="AE5478" s="1" t="str">
        <f t="shared" si="772"/>
        <v>Tuesday</v>
      </c>
      <c r="AF5478" s="2">
        <v>0.80616898148148142</v>
      </c>
      <c r="AG5478" s="2">
        <f t="shared" si="773"/>
        <v>0.79166666666666663</v>
      </c>
      <c r="AH5478" t="s">
        <v>23</v>
      </c>
    </row>
    <row r="5479" spans="1:34" x14ac:dyDescent="0.25">
      <c r="A5479">
        <v>1371872</v>
      </c>
      <c r="B5479" t="s">
        <v>29</v>
      </c>
      <c r="C5479" t="s">
        <v>35</v>
      </c>
      <c r="D5479" t="s">
        <v>31</v>
      </c>
      <c r="E5479">
        <v>53222</v>
      </c>
      <c r="F5479" t="s">
        <v>20</v>
      </c>
      <c r="G5479" t="s">
        <v>32</v>
      </c>
      <c r="H5479">
        <v>6</v>
      </c>
      <c r="I5479" t="s">
        <v>89</v>
      </c>
      <c r="J5479">
        <f>VLOOKUP(I5479,Key!$A$1:$C$73,2,FALSE)</f>
        <v>43.060155999999999</v>
      </c>
      <c r="K5479">
        <f>VLOOKUP(I5479,Key!$A$1:$C$73,3,FALSE)</f>
        <v>-87.881258000000003</v>
      </c>
      <c r="L5479" t="s">
        <v>80</v>
      </c>
      <c r="M5479">
        <f>VLOOKUP(L5479,Key!$A$1:$C$73,2,FALSE)</f>
        <v>43.060250000000003</v>
      </c>
      <c r="N5479">
        <f>VLOOKUP(L5479,Key!$A$1:$C$73,3,FALSE)</f>
        <v>-87.892169999999993</v>
      </c>
      <c r="O5479">
        <v>5</v>
      </c>
      <c r="P5479">
        <v>0</v>
      </c>
      <c r="Q5479">
        <v>0.8</v>
      </c>
      <c r="R5479">
        <v>0.7</v>
      </c>
      <c r="S5479">
        <v>30</v>
      </c>
      <c r="T5479">
        <f t="shared" si="765"/>
        <v>-1</v>
      </c>
      <c r="U5479" s="1">
        <v>42836</v>
      </c>
      <c r="V5479" s="13">
        <f t="shared" si="766"/>
        <v>42826</v>
      </c>
      <c r="W5479" s="14">
        <f t="shared" si="767"/>
        <v>42836</v>
      </c>
      <c r="X5479" s="1" t="str">
        <f t="shared" si="768"/>
        <v>Tuesday</v>
      </c>
      <c r="Y5479" s="2">
        <v>0.84990740740740733</v>
      </c>
      <c r="Z5479" s="2">
        <f t="shared" si="769"/>
        <v>0.83333333333333326</v>
      </c>
      <c r="AA5479">
        <f>1</f>
        <v>1</v>
      </c>
      <c r="AB5479" s="1">
        <v>42836</v>
      </c>
      <c r="AC5479" s="13">
        <f t="shared" si="770"/>
        <v>42826</v>
      </c>
      <c r="AD5479" s="14">
        <f t="shared" si="771"/>
        <v>42836</v>
      </c>
      <c r="AE5479" s="1" t="str">
        <f t="shared" si="772"/>
        <v>Tuesday</v>
      </c>
      <c r="AF5479" s="2">
        <v>0.85287037037037028</v>
      </c>
      <c r="AG5479" s="2">
        <f t="shared" si="773"/>
        <v>0.83333333333333326</v>
      </c>
      <c r="AH5479" t="s">
        <v>23</v>
      </c>
    </row>
    <row r="5480" spans="1:34" x14ac:dyDescent="0.25">
      <c r="A5480">
        <v>1248283</v>
      </c>
      <c r="B5480" t="s">
        <v>29</v>
      </c>
      <c r="C5480" t="s">
        <v>47</v>
      </c>
      <c r="D5480" t="s">
        <v>31</v>
      </c>
      <c r="E5480">
        <v>53217</v>
      </c>
      <c r="F5480" t="s">
        <v>20</v>
      </c>
      <c r="G5480" t="s">
        <v>99</v>
      </c>
      <c r="H5480">
        <v>5545</v>
      </c>
      <c r="I5480" t="s">
        <v>66</v>
      </c>
      <c r="J5480">
        <f>VLOOKUP(I5480,Key!$A$1:$C$73,2,FALSE)</f>
        <v>43.078530000000001</v>
      </c>
      <c r="K5480">
        <f>VLOOKUP(I5480,Key!$A$1:$C$73,3,FALSE)</f>
        <v>-87.882620000000003</v>
      </c>
      <c r="L5480" t="s">
        <v>66</v>
      </c>
      <c r="M5480">
        <f>VLOOKUP(L5480,Key!$A$1:$C$73,2,FALSE)</f>
        <v>43.078530000000001</v>
      </c>
      <c r="N5480">
        <f>VLOOKUP(L5480,Key!$A$1:$C$73,3,FALSE)</f>
        <v>-87.882620000000003</v>
      </c>
      <c r="O5480">
        <v>23</v>
      </c>
      <c r="P5480">
        <v>0</v>
      </c>
      <c r="Q5480">
        <v>3.5</v>
      </c>
      <c r="R5480">
        <v>3.3</v>
      </c>
      <c r="S5480">
        <v>138</v>
      </c>
      <c r="T5480">
        <f t="shared" si="765"/>
        <v>-1</v>
      </c>
      <c r="U5480" s="1">
        <v>42836</v>
      </c>
      <c r="V5480" s="13">
        <f t="shared" si="766"/>
        <v>42826</v>
      </c>
      <c r="W5480" s="14">
        <f t="shared" si="767"/>
        <v>42836</v>
      </c>
      <c r="X5480" s="1" t="str">
        <f t="shared" si="768"/>
        <v>Tuesday</v>
      </c>
      <c r="Y5480" s="2">
        <v>0.92427083333333337</v>
      </c>
      <c r="Z5480" s="2">
        <f t="shared" si="769"/>
        <v>0.91666666666666663</v>
      </c>
      <c r="AA5480">
        <f>1</f>
        <v>1</v>
      </c>
      <c r="AB5480" s="1">
        <v>42836</v>
      </c>
      <c r="AC5480" s="13">
        <f t="shared" si="770"/>
        <v>42826</v>
      </c>
      <c r="AD5480" s="14">
        <f t="shared" si="771"/>
        <v>42836</v>
      </c>
      <c r="AE5480" s="1" t="str">
        <f t="shared" si="772"/>
        <v>Tuesday</v>
      </c>
      <c r="AF5480" s="2">
        <v>0.94016203703703705</v>
      </c>
      <c r="AG5480" s="2">
        <f t="shared" si="773"/>
        <v>0.95833333333333326</v>
      </c>
      <c r="AH5480" t="s">
        <v>25</v>
      </c>
    </row>
    <row r="5481" spans="1:34" x14ac:dyDescent="0.25">
      <c r="A5481">
        <v>915465</v>
      </c>
      <c r="B5481" t="s">
        <v>29</v>
      </c>
      <c r="C5481" t="s">
        <v>47</v>
      </c>
      <c r="D5481" t="s">
        <v>31</v>
      </c>
      <c r="E5481">
        <v>53202</v>
      </c>
      <c r="F5481" t="s">
        <v>20</v>
      </c>
      <c r="G5481" t="s">
        <v>32</v>
      </c>
      <c r="H5481">
        <v>5501</v>
      </c>
      <c r="I5481" t="s">
        <v>85</v>
      </c>
      <c r="J5481">
        <f>VLOOKUP(I5481,Key!$A$1:$C$73,2,FALSE)</f>
        <v>43.053040000000003</v>
      </c>
      <c r="K5481">
        <f>VLOOKUP(I5481,Key!$A$1:$C$73,3,FALSE)</f>
        <v>-87.897660000000002</v>
      </c>
      <c r="L5481" t="s">
        <v>85</v>
      </c>
      <c r="M5481">
        <f>VLOOKUP(L5481,Key!$A$1:$C$73,2,FALSE)</f>
        <v>43.053040000000003</v>
      </c>
      <c r="N5481">
        <f>VLOOKUP(L5481,Key!$A$1:$C$73,3,FALSE)</f>
        <v>-87.897660000000002</v>
      </c>
      <c r="O5481">
        <v>1</v>
      </c>
      <c r="P5481">
        <v>0</v>
      </c>
      <c r="Q5481">
        <v>0.2</v>
      </c>
      <c r="R5481">
        <v>0.1</v>
      </c>
      <c r="S5481">
        <v>6</v>
      </c>
      <c r="T5481">
        <f t="shared" si="765"/>
        <v>-1</v>
      </c>
      <c r="U5481" s="1">
        <v>42837</v>
      </c>
      <c r="V5481" s="13">
        <f t="shared" si="766"/>
        <v>42826</v>
      </c>
      <c r="W5481" s="14">
        <f t="shared" si="767"/>
        <v>42837</v>
      </c>
      <c r="X5481" s="1" t="str">
        <f t="shared" si="768"/>
        <v>Wednesday</v>
      </c>
      <c r="Y5481" s="2">
        <v>0.34091435185185182</v>
      </c>
      <c r="Z5481" s="2">
        <f t="shared" si="769"/>
        <v>0.33333333333333331</v>
      </c>
      <c r="AA5481">
        <f>1</f>
        <v>1</v>
      </c>
      <c r="AB5481" s="1">
        <v>42837</v>
      </c>
      <c r="AC5481" s="13">
        <f t="shared" si="770"/>
        <v>42826</v>
      </c>
      <c r="AD5481" s="14">
        <f t="shared" si="771"/>
        <v>42837</v>
      </c>
      <c r="AE5481" s="1" t="str">
        <f t="shared" si="772"/>
        <v>Wednesday</v>
      </c>
      <c r="AF5481" s="2">
        <v>0.34119212962962964</v>
      </c>
      <c r="AG5481" s="2">
        <f t="shared" si="773"/>
        <v>0.33333333333333331</v>
      </c>
      <c r="AH5481" t="s">
        <v>25</v>
      </c>
    </row>
    <row r="5482" spans="1:34" x14ac:dyDescent="0.25">
      <c r="A5482">
        <v>1357250</v>
      </c>
      <c r="B5482" t="s">
        <v>29</v>
      </c>
      <c r="C5482" t="s">
        <v>47</v>
      </c>
      <c r="D5482" t="s">
        <v>31</v>
      </c>
      <c r="E5482">
        <v>53202</v>
      </c>
      <c r="F5482" t="s">
        <v>20</v>
      </c>
      <c r="G5482" t="s">
        <v>32</v>
      </c>
      <c r="H5482">
        <v>188</v>
      </c>
      <c r="I5482" t="s">
        <v>33</v>
      </c>
      <c r="J5482">
        <f>VLOOKUP(I5482,Key!$A$1:$C$73,2,FALSE)</f>
        <v>43.045712999999999</v>
      </c>
      <c r="K5482">
        <f>VLOOKUP(I5482,Key!$A$1:$C$73,3,FALSE)</f>
        <v>-87.899756999999994</v>
      </c>
      <c r="L5482" t="s">
        <v>44</v>
      </c>
      <c r="M5482">
        <f>VLOOKUP(L5482,Key!$A$1:$C$73,2,FALSE)</f>
        <v>43.03886</v>
      </c>
      <c r="N5482">
        <f>VLOOKUP(L5482,Key!$A$1:$C$73,3,FALSE)</f>
        <v>-87.902720000000002</v>
      </c>
      <c r="O5482">
        <v>3</v>
      </c>
      <c r="P5482">
        <v>0</v>
      </c>
      <c r="Q5482">
        <v>0.5</v>
      </c>
      <c r="R5482">
        <v>0.4</v>
      </c>
      <c r="S5482">
        <v>18</v>
      </c>
      <c r="T5482">
        <f t="shared" si="765"/>
        <v>-1</v>
      </c>
      <c r="U5482" s="1">
        <v>42837</v>
      </c>
      <c r="V5482" s="13">
        <f t="shared" si="766"/>
        <v>42826</v>
      </c>
      <c r="W5482" s="14">
        <f t="shared" si="767"/>
        <v>42837</v>
      </c>
      <c r="X5482" s="1" t="str">
        <f t="shared" si="768"/>
        <v>Wednesday</v>
      </c>
      <c r="Y5482" s="2">
        <v>0.35855324074074074</v>
      </c>
      <c r="Z5482" s="2">
        <f t="shared" si="769"/>
        <v>0.375</v>
      </c>
      <c r="AA5482">
        <f>1</f>
        <v>1</v>
      </c>
      <c r="AB5482" s="1">
        <v>42837</v>
      </c>
      <c r="AC5482" s="13">
        <f t="shared" si="770"/>
        <v>42826</v>
      </c>
      <c r="AD5482" s="14">
        <f t="shared" si="771"/>
        <v>42837</v>
      </c>
      <c r="AE5482" s="1" t="str">
        <f t="shared" si="772"/>
        <v>Wednesday</v>
      </c>
      <c r="AF5482" s="2">
        <v>0.36100694444444442</v>
      </c>
      <c r="AG5482" s="2">
        <f t="shared" si="773"/>
        <v>0.375</v>
      </c>
      <c r="AH5482" t="s">
        <v>23</v>
      </c>
    </row>
    <row r="5483" spans="1:34" x14ac:dyDescent="0.25">
      <c r="A5483">
        <v>1378671</v>
      </c>
      <c r="B5483" t="s">
        <v>29</v>
      </c>
      <c r="C5483" t="s">
        <v>47</v>
      </c>
      <c r="D5483" t="s">
        <v>31</v>
      </c>
      <c r="E5483">
        <v>53212</v>
      </c>
      <c r="F5483" t="s">
        <v>20</v>
      </c>
      <c r="G5483" t="s">
        <v>32</v>
      </c>
      <c r="H5483">
        <v>178</v>
      </c>
      <c r="I5483" t="s">
        <v>77</v>
      </c>
      <c r="J5483">
        <f>VLOOKUP(I5483,Key!$A$1:$C$73,2,FALSE)</f>
        <v>43.036900000000003</v>
      </c>
      <c r="K5483">
        <f>VLOOKUP(I5483,Key!$A$1:$C$73,3,FALSE)</f>
        <v>-87.89667</v>
      </c>
      <c r="L5483" t="s">
        <v>33</v>
      </c>
      <c r="M5483">
        <f>VLOOKUP(L5483,Key!$A$1:$C$73,2,FALSE)</f>
        <v>43.045712999999999</v>
      </c>
      <c r="N5483">
        <f>VLOOKUP(L5483,Key!$A$1:$C$73,3,FALSE)</f>
        <v>-87.899756999999994</v>
      </c>
      <c r="O5483">
        <v>18</v>
      </c>
      <c r="P5483">
        <v>0</v>
      </c>
      <c r="Q5483">
        <v>2.7</v>
      </c>
      <c r="R5483">
        <v>2.6</v>
      </c>
      <c r="S5483">
        <v>108</v>
      </c>
      <c r="T5483">
        <f t="shared" si="765"/>
        <v>-1</v>
      </c>
      <c r="U5483" s="1">
        <v>42837</v>
      </c>
      <c r="V5483" s="13">
        <f t="shared" si="766"/>
        <v>42826</v>
      </c>
      <c r="W5483" s="14">
        <f t="shared" si="767"/>
        <v>42837</v>
      </c>
      <c r="X5483" s="1" t="str">
        <f t="shared" si="768"/>
        <v>Wednesday</v>
      </c>
      <c r="Y5483" s="2">
        <v>0.52351851851851849</v>
      </c>
      <c r="Z5483" s="2">
        <f t="shared" si="769"/>
        <v>0.54166666666666663</v>
      </c>
      <c r="AA5483">
        <f>1</f>
        <v>1</v>
      </c>
      <c r="AB5483" s="1">
        <v>42837</v>
      </c>
      <c r="AC5483" s="13">
        <f t="shared" si="770"/>
        <v>42826</v>
      </c>
      <c r="AD5483" s="14">
        <f t="shared" si="771"/>
        <v>42837</v>
      </c>
      <c r="AE5483" s="1" t="str">
        <f t="shared" si="772"/>
        <v>Wednesday</v>
      </c>
      <c r="AF5483" s="2">
        <v>0.53575231481481478</v>
      </c>
      <c r="AG5483" s="2">
        <f t="shared" si="773"/>
        <v>0.54166666666666663</v>
      </c>
      <c r="AH5483" t="s">
        <v>23</v>
      </c>
    </row>
    <row r="5484" spans="1:34" x14ac:dyDescent="0.25">
      <c r="A5484">
        <v>717793</v>
      </c>
      <c r="B5484" t="s">
        <v>29</v>
      </c>
      <c r="C5484" t="s">
        <v>47</v>
      </c>
      <c r="D5484" t="s">
        <v>31</v>
      </c>
      <c r="E5484">
        <v>53202</v>
      </c>
      <c r="F5484" t="s">
        <v>20</v>
      </c>
      <c r="G5484" t="s">
        <v>32</v>
      </c>
      <c r="H5484">
        <v>5712</v>
      </c>
      <c r="I5484" t="s">
        <v>42</v>
      </c>
      <c r="J5484">
        <f>VLOOKUP(I5484,Key!$A$1:$C$73,2,FALSE)</f>
        <v>43.038719999999998</v>
      </c>
      <c r="K5484">
        <f>VLOOKUP(I5484,Key!$A$1:$C$73,3,FALSE)</f>
        <v>-87.905339999999995</v>
      </c>
      <c r="L5484" t="s">
        <v>53</v>
      </c>
      <c r="M5484">
        <f>VLOOKUP(L5484,Key!$A$1:$C$73,2,FALSE)</f>
        <v>43.04824</v>
      </c>
      <c r="N5484">
        <f>VLOOKUP(L5484,Key!$A$1:$C$73,3,FALSE)</f>
        <v>-87.904970000000006</v>
      </c>
      <c r="O5484">
        <v>10</v>
      </c>
      <c r="P5484">
        <v>0</v>
      </c>
      <c r="Q5484">
        <v>1.5</v>
      </c>
      <c r="R5484">
        <v>1.4</v>
      </c>
      <c r="S5484">
        <v>60</v>
      </c>
      <c r="T5484">
        <f t="shared" si="765"/>
        <v>-1</v>
      </c>
      <c r="U5484" s="1">
        <v>42837</v>
      </c>
      <c r="V5484" s="13">
        <f t="shared" si="766"/>
        <v>42826</v>
      </c>
      <c r="W5484" s="14">
        <f t="shared" si="767"/>
        <v>42837</v>
      </c>
      <c r="X5484" s="1" t="str">
        <f t="shared" si="768"/>
        <v>Wednesday</v>
      </c>
      <c r="Y5484" s="2">
        <v>0.55221064814814813</v>
      </c>
      <c r="Z5484" s="2">
        <f t="shared" si="769"/>
        <v>0.54166666666666663</v>
      </c>
      <c r="AA5484">
        <f>1</f>
        <v>1</v>
      </c>
      <c r="AB5484" s="1">
        <v>42837</v>
      </c>
      <c r="AC5484" s="13">
        <f t="shared" si="770"/>
        <v>42826</v>
      </c>
      <c r="AD5484" s="14">
        <f t="shared" si="771"/>
        <v>42837</v>
      </c>
      <c r="AE5484" s="1" t="str">
        <f t="shared" si="772"/>
        <v>Wednesday</v>
      </c>
      <c r="AF5484" s="2">
        <v>0.5591666666666667</v>
      </c>
      <c r="AG5484" s="2">
        <f t="shared" si="773"/>
        <v>0.54166666666666663</v>
      </c>
      <c r="AH5484" t="s">
        <v>23</v>
      </c>
    </row>
    <row r="5485" spans="1:34" x14ac:dyDescent="0.25">
      <c r="A5485">
        <v>1152387</v>
      </c>
      <c r="B5485" t="s">
        <v>29</v>
      </c>
      <c r="C5485" t="s">
        <v>47</v>
      </c>
      <c r="D5485" t="s">
        <v>31</v>
      </c>
      <c r="E5485">
        <v>53211</v>
      </c>
      <c r="F5485" t="s">
        <v>20</v>
      </c>
      <c r="G5485" t="s">
        <v>99</v>
      </c>
      <c r="H5485">
        <v>2</v>
      </c>
      <c r="I5485" t="s">
        <v>21</v>
      </c>
      <c r="J5485">
        <f>VLOOKUP(I5485,Key!$A$1:$C$73,2,FALSE)</f>
        <v>43.074890000000003</v>
      </c>
      <c r="K5485">
        <f>VLOOKUP(I5485,Key!$A$1:$C$73,3,FALSE)</f>
        <v>-87.882810000000006</v>
      </c>
      <c r="L5485" t="s">
        <v>63</v>
      </c>
      <c r="M5485">
        <f>VLOOKUP(L5485,Key!$A$1:$C$73,2,FALSE)</f>
        <v>43.066893999999998</v>
      </c>
      <c r="N5485">
        <f>VLOOKUP(L5485,Key!$A$1:$C$73,3,FALSE)</f>
        <v>-87.877936000000005</v>
      </c>
      <c r="O5485">
        <v>5</v>
      </c>
      <c r="P5485">
        <v>0</v>
      </c>
      <c r="Q5485">
        <v>0.8</v>
      </c>
      <c r="R5485">
        <v>0.7</v>
      </c>
      <c r="S5485">
        <v>30</v>
      </c>
      <c r="T5485">
        <f t="shared" si="765"/>
        <v>-1</v>
      </c>
      <c r="U5485" s="1">
        <v>42837</v>
      </c>
      <c r="V5485" s="13">
        <f t="shared" si="766"/>
        <v>42826</v>
      </c>
      <c r="W5485" s="14">
        <f t="shared" si="767"/>
        <v>42837</v>
      </c>
      <c r="X5485" s="1" t="str">
        <f t="shared" si="768"/>
        <v>Wednesday</v>
      </c>
      <c r="Y5485" s="2">
        <v>0.58060185185185187</v>
      </c>
      <c r="Z5485" s="2">
        <f t="shared" si="769"/>
        <v>0.58333333333333326</v>
      </c>
      <c r="AA5485">
        <f>1</f>
        <v>1</v>
      </c>
      <c r="AB5485" s="1">
        <v>42837</v>
      </c>
      <c r="AC5485" s="13">
        <f t="shared" si="770"/>
        <v>42826</v>
      </c>
      <c r="AD5485" s="14">
        <f t="shared" si="771"/>
        <v>42837</v>
      </c>
      <c r="AE5485" s="1" t="str">
        <f t="shared" si="772"/>
        <v>Wednesday</v>
      </c>
      <c r="AF5485" s="2">
        <v>0.58442129629629636</v>
      </c>
      <c r="AG5485" s="2">
        <f t="shared" si="773"/>
        <v>0.58333333333333326</v>
      </c>
      <c r="AH5485" t="s">
        <v>23</v>
      </c>
    </row>
    <row r="5486" spans="1:34" x14ac:dyDescent="0.25">
      <c r="A5486">
        <v>1387850</v>
      </c>
      <c r="B5486" t="s">
        <v>29</v>
      </c>
      <c r="C5486" t="s">
        <v>47</v>
      </c>
      <c r="D5486" t="s">
        <v>31</v>
      </c>
      <c r="E5486">
        <v>53201</v>
      </c>
      <c r="F5486" t="s">
        <v>20</v>
      </c>
      <c r="G5486" t="s">
        <v>32</v>
      </c>
      <c r="H5486">
        <v>19</v>
      </c>
      <c r="I5486" t="s">
        <v>66</v>
      </c>
      <c r="J5486">
        <f>VLOOKUP(I5486,Key!$A$1:$C$73,2,FALSE)</f>
        <v>43.078530000000001</v>
      </c>
      <c r="K5486">
        <f>VLOOKUP(I5486,Key!$A$1:$C$73,3,FALSE)</f>
        <v>-87.882620000000003</v>
      </c>
      <c r="L5486" t="s">
        <v>66</v>
      </c>
      <c r="M5486">
        <f>VLOOKUP(L5486,Key!$A$1:$C$73,2,FALSE)</f>
        <v>43.078530000000001</v>
      </c>
      <c r="N5486">
        <f>VLOOKUP(L5486,Key!$A$1:$C$73,3,FALSE)</f>
        <v>-87.882620000000003</v>
      </c>
      <c r="O5486">
        <v>16</v>
      </c>
      <c r="P5486">
        <v>0</v>
      </c>
      <c r="Q5486">
        <v>2.4</v>
      </c>
      <c r="R5486">
        <v>2.2999999999999998</v>
      </c>
      <c r="S5486">
        <v>96</v>
      </c>
      <c r="T5486">
        <f t="shared" si="765"/>
        <v>-1</v>
      </c>
      <c r="U5486" s="1">
        <v>42837</v>
      </c>
      <c r="V5486" s="13">
        <f t="shared" si="766"/>
        <v>42826</v>
      </c>
      <c r="W5486" s="14">
        <f t="shared" si="767"/>
        <v>42837</v>
      </c>
      <c r="X5486" s="1" t="str">
        <f t="shared" si="768"/>
        <v>Wednesday</v>
      </c>
      <c r="Y5486" s="2">
        <v>0.62731481481481477</v>
      </c>
      <c r="Z5486" s="2">
        <f t="shared" si="769"/>
        <v>0.625</v>
      </c>
      <c r="AA5486">
        <f>1</f>
        <v>1</v>
      </c>
      <c r="AB5486" s="1">
        <v>42837</v>
      </c>
      <c r="AC5486" s="13">
        <f t="shared" si="770"/>
        <v>42826</v>
      </c>
      <c r="AD5486" s="14">
        <f t="shared" si="771"/>
        <v>42837</v>
      </c>
      <c r="AE5486" s="1" t="str">
        <f t="shared" si="772"/>
        <v>Wednesday</v>
      </c>
      <c r="AF5486" s="2">
        <v>0.63831018518518523</v>
      </c>
      <c r="AG5486" s="2">
        <f t="shared" si="773"/>
        <v>0.625</v>
      </c>
      <c r="AH5486" t="s">
        <v>25</v>
      </c>
    </row>
    <row r="5487" spans="1:34" x14ac:dyDescent="0.25">
      <c r="A5487">
        <v>1247978</v>
      </c>
      <c r="B5487" t="s">
        <v>29</v>
      </c>
      <c r="C5487" t="s">
        <v>110</v>
      </c>
      <c r="D5487" t="s">
        <v>31</v>
      </c>
      <c r="E5487">
        <v>53089</v>
      </c>
      <c r="F5487" t="s">
        <v>20</v>
      </c>
      <c r="G5487" t="s">
        <v>99</v>
      </c>
      <c r="H5487">
        <v>11146</v>
      </c>
      <c r="I5487" t="s">
        <v>21</v>
      </c>
      <c r="J5487">
        <f>VLOOKUP(I5487,Key!$A$1:$C$73,2,FALSE)</f>
        <v>43.074890000000003</v>
      </c>
      <c r="K5487">
        <f>VLOOKUP(I5487,Key!$A$1:$C$73,3,FALSE)</f>
        <v>-87.882810000000006</v>
      </c>
      <c r="L5487" t="s">
        <v>80</v>
      </c>
      <c r="M5487">
        <f>VLOOKUP(L5487,Key!$A$1:$C$73,2,FALSE)</f>
        <v>43.060250000000003</v>
      </c>
      <c r="N5487">
        <f>VLOOKUP(L5487,Key!$A$1:$C$73,3,FALSE)</f>
        <v>-87.892169999999993</v>
      </c>
      <c r="O5487">
        <v>14</v>
      </c>
      <c r="P5487">
        <v>0</v>
      </c>
      <c r="Q5487">
        <v>2.1</v>
      </c>
      <c r="R5487">
        <v>2</v>
      </c>
      <c r="S5487">
        <v>84</v>
      </c>
      <c r="T5487">
        <f t="shared" si="765"/>
        <v>-1</v>
      </c>
      <c r="U5487" s="1">
        <v>42837</v>
      </c>
      <c r="V5487" s="13">
        <f t="shared" si="766"/>
        <v>42826</v>
      </c>
      <c r="W5487" s="14">
        <f t="shared" si="767"/>
        <v>42837</v>
      </c>
      <c r="X5487" s="1" t="str">
        <f t="shared" si="768"/>
        <v>Wednesday</v>
      </c>
      <c r="Y5487" s="2">
        <v>0.63812499999999994</v>
      </c>
      <c r="Z5487" s="2">
        <f t="shared" si="769"/>
        <v>0.625</v>
      </c>
      <c r="AA5487">
        <f>1</f>
        <v>1</v>
      </c>
      <c r="AB5487" s="1">
        <v>42837</v>
      </c>
      <c r="AC5487" s="13">
        <f t="shared" si="770"/>
        <v>42826</v>
      </c>
      <c r="AD5487" s="14">
        <f t="shared" si="771"/>
        <v>42837</v>
      </c>
      <c r="AE5487" s="1" t="str">
        <f t="shared" si="772"/>
        <v>Wednesday</v>
      </c>
      <c r="AF5487" s="2">
        <v>0.64766203703703706</v>
      </c>
      <c r="AG5487" s="2">
        <f t="shared" si="773"/>
        <v>0.66666666666666663</v>
      </c>
      <c r="AH5487" t="s">
        <v>23</v>
      </c>
    </row>
    <row r="5488" spans="1:34" x14ac:dyDescent="0.25">
      <c r="A5488">
        <v>1246378</v>
      </c>
      <c r="B5488" t="s">
        <v>29</v>
      </c>
      <c r="C5488" t="s">
        <v>47</v>
      </c>
      <c r="D5488" t="s">
        <v>31</v>
      </c>
      <c r="E5488">
        <v>53211</v>
      </c>
      <c r="F5488" t="s">
        <v>20</v>
      </c>
      <c r="G5488" t="s">
        <v>99</v>
      </c>
      <c r="H5488">
        <v>182</v>
      </c>
      <c r="I5488" t="s">
        <v>24</v>
      </c>
      <c r="J5488">
        <f>VLOOKUP(I5488,Key!$A$1:$C$73,2,FALSE)</f>
        <v>43.074655999999997</v>
      </c>
      <c r="K5488">
        <f>VLOOKUP(I5488,Key!$A$1:$C$73,3,FALSE)</f>
        <v>-87.889011999999994</v>
      </c>
      <c r="L5488" t="s">
        <v>66</v>
      </c>
      <c r="M5488">
        <f>VLOOKUP(L5488,Key!$A$1:$C$73,2,FALSE)</f>
        <v>43.078530000000001</v>
      </c>
      <c r="N5488">
        <f>VLOOKUP(L5488,Key!$A$1:$C$73,3,FALSE)</f>
        <v>-87.882620000000003</v>
      </c>
      <c r="O5488">
        <v>5</v>
      </c>
      <c r="P5488">
        <v>0</v>
      </c>
      <c r="Q5488">
        <v>0.8</v>
      </c>
      <c r="R5488">
        <v>0.7</v>
      </c>
      <c r="S5488">
        <v>30</v>
      </c>
      <c r="T5488">
        <f t="shared" si="765"/>
        <v>-1</v>
      </c>
      <c r="U5488" s="1">
        <v>42837</v>
      </c>
      <c r="V5488" s="13">
        <f t="shared" si="766"/>
        <v>42826</v>
      </c>
      <c r="W5488" s="14">
        <f t="shared" si="767"/>
        <v>42837</v>
      </c>
      <c r="X5488" s="1" t="str">
        <f t="shared" si="768"/>
        <v>Wednesday</v>
      </c>
      <c r="Y5488" s="2">
        <v>0.83638888888888896</v>
      </c>
      <c r="Z5488" s="2">
        <f t="shared" si="769"/>
        <v>0.83333333333333326</v>
      </c>
      <c r="AA5488">
        <f>1</f>
        <v>1</v>
      </c>
      <c r="AB5488" s="1">
        <v>42837</v>
      </c>
      <c r="AC5488" s="13">
        <f t="shared" si="770"/>
        <v>42826</v>
      </c>
      <c r="AD5488" s="14">
        <f t="shared" si="771"/>
        <v>42837</v>
      </c>
      <c r="AE5488" s="1" t="str">
        <f t="shared" si="772"/>
        <v>Wednesday</v>
      </c>
      <c r="AF5488" s="2">
        <v>0.84026620370370375</v>
      </c>
      <c r="AG5488" s="2">
        <f t="shared" si="773"/>
        <v>0.83333333333333326</v>
      </c>
      <c r="AH5488" t="s">
        <v>23</v>
      </c>
    </row>
    <row r="5489" spans="1:34" x14ac:dyDescent="0.25">
      <c r="A5489">
        <v>928245</v>
      </c>
      <c r="B5489" t="s">
        <v>29</v>
      </c>
      <c r="C5489" t="s">
        <v>98</v>
      </c>
      <c r="D5489" t="s">
        <v>31</v>
      </c>
      <c r="E5489">
        <v>53202</v>
      </c>
      <c r="F5489" t="s">
        <v>20</v>
      </c>
      <c r="G5489" t="s">
        <v>32</v>
      </c>
      <c r="H5489">
        <v>5430</v>
      </c>
      <c r="I5489" t="s">
        <v>24</v>
      </c>
      <c r="J5489">
        <f>VLOOKUP(I5489,Key!$A$1:$C$73,2,FALSE)</f>
        <v>43.074655999999997</v>
      </c>
      <c r="K5489">
        <f>VLOOKUP(I5489,Key!$A$1:$C$73,3,FALSE)</f>
        <v>-87.889011999999994</v>
      </c>
      <c r="L5489" t="s">
        <v>87</v>
      </c>
      <c r="M5489">
        <f>VLOOKUP(L5489,Key!$A$1:$C$73,2,FALSE)</f>
        <v>43.063749000000001</v>
      </c>
      <c r="N5489">
        <f>VLOOKUP(L5489,Key!$A$1:$C$73,3,FALSE)</f>
        <v>-87.887962999999999</v>
      </c>
      <c r="O5489">
        <v>8</v>
      </c>
      <c r="P5489">
        <v>0</v>
      </c>
      <c r="Q5489">
        <v>1.2</v>
      </c>
      <c r="R5489">
        <v>1.1000000000000001</v>
      </c>
      <c r="S5489">
        <v>48</v>
      </c>
      <c r="T5489">
        <f t="shared" si="765"/>
        <v>-1</v>
      </c>
      <c r="U5489" s="1">
        <v>42837</v>
      </c>
      <c r="V5489" s="13">
        <f t="shared" si="766"/>
        <v>42826</v>
      </c>
      <c r="W5489" s="14">
        <f t="shared" si="767"/>
        <v>42837</v>
      </c>
      <c r="X5489" s="1" t="str">
        <f t="shared" si="768"/>
        <v>Wednesday</v>
      </c>
      <c r="Y5489" s="2">
        <v>0.84078703703703705</v>
      </c>
      <c r="Z5489" s="2">
        <f t="shared" si="769"/>
        <v>0.83333333333333326</v>
      </c>
      <c r="AA5489">
        <f>1</f>
        <v>1</v>
      </c>
      <c r="AB5489" s="1">
        <v>42837</v>
      </c>
      <c r="AC5489" s="13">
        <f t="shared" si="770"/>
        <v>42826</v>
      </c>
      <c r="AD5489" s="14">
        <f t="shared" si="771"/>
        <v>42837</v>
      </c>
      <c r="AE5489" s="1" t="str">
        <f t="shared" si="772"/>
        <v>Wednesday</v>
      </c>
      <c r="AF5489" s="2">
        <v>0.84604166666666669</v>
      </c>
      <c r="AG5489" s="2">
        <f t="shared" si="773"/>
        <v>0.83333333333333326</v>
      </c>
      <c r="AH5489" t="s">
        <v>23</v>
      </c>
    </row>
    <row r="5490" spans="1:34" x14ac:dyDescent="0.25">
      <c r="A5490">
        <v>1489319</v>
      </c>
      <c r="B5490" t="s">
        <v>29</v>
      </c>
      <c r="C5490" t="s">
        <v>137</v>
      </c>
      <c r="D5490" t="s">
        <v>31</v>
      </c>
      <c r="E5490">
        <v>53045</v>
      </c>
      <c r="F5490" t="s">
        <v>20</v>
      </c>
      <c r="G5490" t="s">
        <v>32</v>
      </c>
      <c r="H5490">
        <v>214</v>
      </c>
      <c r="I5490" t="s">
        <v>66</v>
      </c>
      <c r="J5490">
        <f>VLOOKUP(I5490,Key!$A$1:$C$73,2,FALSE)</f>
        <v>43.078530000000001</v>
      </c>
      <c r="K5490">
        <f>VLOOKUP(I5490,Key!$A$1:$C$73,3,FALSE)</f>
        <v>-87.882620000000003</v>
      </c>
      <c r="L5490" t="s">
        <v>61</v>
      </c>
      <c r="M5490">
        <f>VLOOKUP(L5490,Key!$A$1:$C$73,2,FALSE)</f>
        <v>43.060786</v>
      </c>
      <c r="N5490">
        <f>VLOOKUP(L5490,Key!$A$1:$C$73,3,FALSE)</f>
        <v>-87.883825999999999</v>
      </c>
      <c r="O5490">
        <v>8</v>
      </c>
      <c r="P5490">
        <v>0</v>
      </c>
      <c r="Q5490">
        <v>1.2</v>
      </c>
      <c r="R5490">
        <v>1.1000000000000001</v>
      </c>
      <c r="S5490">
        <v>48</v>
      </c>
      <c r="T5490">
        <f t="shared" si="765"/>
        <v>-1</v>
      </c>
      <c r="U5490" s="1">
        <v>42837</v>
      </c>
      <c r="V5490" s="13">
        <f t="shared" si="766"/>
        <v>42826</v>
      </c>
      <c r="W5490" s="14">
        <f t="shared" si="767"/>
        <v>42837</v>
      </c>
      <c r="X5490" s="1" t="str">
        <f t="shared" si="768"/>
        <v>Wednesday</v>
      </c>
      <c r="Y5490" s="2">
        <v>0.92195601851851849</v>
      </c>
      <c r="Z5490" s="2">
        <f t="shared" si="769"/>
        <v>0.91666666666666663</v>
      </c>
      <c r="AA5490">
        <f>1</f>
        <v>1</v>
      </c>
      <c r="AB5490" s="1">
        <v>42837</v>
      </c>
      <c r="AC5490" s="13">
        <f t="shared" si="770"/>
        <v>42826</v>
      </c>
      <c r="AD5490" s="14">
        <f t="shared" si="771"/>
        <v>42837</v>
      </c>
      <c r="AE5490" s="1" t="str">
        <f t="shared" si="772"/>
        <v>Wednesday</v>
      </c>
      <c r="AF5490" s="2">
        <v>0.92759259259259252</v>
      </c>
      <c r="AG5490" s="2">
        <f t="shared" si="773"/>
        <v>0.91666666666666663</v>
      </c>
      <c r="AH5490" t="s">
        <v>23</v>
      </c>
    </row>
    <row r="5491" spans="1:34" x14ac:dyDescent="0.25">
      <c r="A5491">
        <v>1425087</v>
      </c>
      <c r="B5491" t="s">
        <v>29</v>
      </c>
      <c r="C5491" t="s">
        <v>30</v>
      </c>
      <c r="D5491" t="s">
        <v>31</v>
      </c>
      <c r="E5491">
        <v>53212</v>
      </c>
      <c r="F5491" t="s">
        <v>20</v>
      </c>
      <c r="G5491" t="s">
        <v>32</v>
      </c>
      <c r="H5491">
        <v>5573</v>
      </c>
      <c r="I5491" t="s">
        <v>57</v>
      </c>
      <c r="J5491">
        <f>VLOOKUP(I5491,Key!$A$1:$C$73,2,FALSE)</f>
        <v>43.03913</v>
      </c>
      <c r="K5491">
        <f>VLOOKUP(I5491,Key!$A$1:$C$73,3,FALSE)</f>
        <v>-87.916150000000002</v>
      </c>
      <c r="L5491" t="s">
        <v>40</v>
      </c>
      <c r="M5491">
        <f>VLOOKUP(L5491,Key!$A$1:$C$73,2,FALSE)</f>
        <v>43.06033</v>
      </c>
      <c r="N5491">
        <f>VLOOKUP(L5491,Key!$A$1:$C$73,3,FALSE)</f>
        <v>-87.89546</v>
      </c>
      <c r="O5491">
        <v>11</v>
      </c>
      <c r="P5491">
        <v>0</v>
      </c>
      <c r="Q5491">
        <v>1.7</v>
      </c>
      <c r="R5491">
        <v>1.6</v>
      </c>
      <c r="S5491">
        <v>66</v>
      </c>
      <c r="T5491">
        <f t="shared" si="765"/>
        <v>-1</v>
      </c>
      <c r="U5491" s="1">
        <v>42837</v>
      </c>
      <c r="V5491" s="13">
        <f t="shared" si="766"/>
        <v>42826</v>
      </c>
      <c r="W5491" s="14">
        <f t="shared" si="767"/>
        <v>42837</v>
      </c>
      <c r="X5491" s="1" t="str">
        <f t="shared" si="768"/>
        <v>Wednesday</v>
      </c>
      <c r="Y5491" s="2">
        <v>0.98872685185185183</v>
      </c>
      <c r="Z5491" s="2">
        <f t="shared" si="769"/>
        <v>1</v>
      </c>
      <c r="AA5491">
        <f>1</f>
        <v>1</v>
      </c>
      <c r="AB5491" s="1">
        <v>42837</v>
      </c>
      <c r="AC5491" s="13">
        <f t="shared" si="770"/>
        <v>42826</v>
      </c>
      <c r="AD5491" s="14">
        <f t="shared" si="771"/>
        <v>42837</v>
      </c>
      <c r="AE5491" s="1" t="str">
        <f t="shared" si="772"/>
        <v>Wednesday</v>
      </c>
      <c r="AF5491" s="2">
        <v>0.99641203703703696</v>
      </c>
      <c r="AG5491" s="2">
        <f t="shared" si="773"/>
        <v>1</v>
      </c>
      <c r="AH5491" t="s">
        <v>23</v>
      </c>
    </row>
    <row r="5492" spans="1:34" x14ac:dyDescent="0.25">
      <c r="A5492">
        <v>986622</v>
      </c>
      <c r="B5492" t="s">
        <v>29</v>
      </c>
      <c r="C5492" t="s">
        <v>153</v>
      </c>
      <c r="D5492" t="s">
        <v>46</v>
      </c>
      <c r="E5492">
        <v>60085</v>
      </c>
      <c r="F5492" t="s">
        <v>20</v>
      </c>
      <c r="G5492" t="s">
        <v>32</v>
      </c>
      <c r="H5492">
        <v>11108</v>
      </c>
      <c r="I5492" t="s">
        <v>21</v>
      </c>
      <c r="J5492">
        <f>VLOOKUP(I5492,Key!$A$1:$C$73,2,FALSE)</f>
        <v>43.074890000000003</v>
      </c>
      <c r="K5492">
        <f>VLOOKUP(I5492,Key!$A$1:$C$73,3,FALSE)</f>
        <v>-87.882810000000006</v>
      </c>
      <c r="L5492" t="s">
        <v>65</v>
      </c>
      <c r="M5492">
        <f>VLOOKUP(L5492,Key!$A$1:$C$73,2,FALSE)</f>
        <v>43.077359999999999</v>
      </c>
      <c r="N5492">
        <f>VLOOKUP(L5492,Key!$A$1:$C$73,3,FALSE)</f>
        <v>-87.880769999999998</v>
      </c>
      <c r="O5492">
        <v>7</v>
      </c>
      <c r="P5492">
        <v>0</v>
      </c>
      <c r="Q5492">
        <v>1.1000000000000001</v>
      </c>
      <c r="R5492">
        <v>1</v>
      </c>
      <c r="S5492">
        <v>42</v>
      </c>
      <c r="T5492">
        <f t="shared" si="765"/>
        <v>-1</v>
      </c>
      <c r="U5492" s="1">
        <v>42838</v>
      </c>
      <c r="V5492" s="13">
        <f t="shared" si="766"/>
        <v>42826</v>
      </c>
      <c r="W5492" s="14">
        <f t="shared" si="767"/>
        <v>42838</v>
      </c>
      <c r="X5492" s="1" t="str">
        <f t="shared" si="768"/>
        <v>Thursday</v>
      </c>
      <c r="Y5492" s="2">
        <v>5.0555555555555555E-2</v>
      </c>
      <c r="Z5492" s="2">
        <f t="shared" si="769"/>
        <v>4.1666666666666664E-2</v>
      </c>
      <c r="AA5492">
        <f>1</f>
        <v>1</v>
      </c>
      <c r="AB5492" s="1">
        <v>42838</v>
      </c>
      <c r="AC5492" s="13">
        <f t="shared" si="770"/>
        <v>42826</v>
      </c>
      <c r="AD5492" s="14">
        <f t="shared" si="771"/>
        <v>42838</v>
      </c>
      <c r="AE5492" s="1" t="str">
        <f t="shared" si="772"/>
        <v>Thursday</v>
      </c>
      <c r="AF5492" s="2">
        <v>5.4872685185185184E-2</v>
      </c>
      <c r="AG5492" s="2">
        <f t="shared" si="773"/>
        <v>4.1666666666666664E-2</v>
      </c>
      <c r="AH5492" t="s">
        <v>23</v>
      </c>
    </row>
    <row r="5493" spans="1:34" x14ac:dyDescent="0.25">
      <c r="A5493">
        <v>1360133</v>
      </c>
      <c r="B5493" t="s">
        <v>29</v>
      </c>
      <c r="C5493" t="s">
        <v>103</v>
      </c>
      <c r="D5493" t="s">
        <v>31</v>
      </c>
      <c r="E5493">
        <v>53212</v>
      </c>
      <c r="F5493" t="s">
        <v>20</v>
      </c>
      <c r="G5493" t="s">
        <v>32</v>
      </c>
      <c r="H5493">
        <v>81</v>
      </c>
      <c r="I5493" t="s">
        <v>66</v>
      </c>
      <c r="J5493">
        <f>VLOOKUP(I5493,Key!$A$1:$C$73,2,FALSE)</f>
        <v>43.078530000000001</v>
      </c>
      <c r="K5493">
        <f>VLOOKUP(I5493,Key!$A$1:$C$73,3,FALSE)</f>
        <v>-87.882620000000003</v>
      </c>
      <c r="L5493" t="s">
        <v>66</v>
      </c>
      <c r="M5493">
        <f>VLOOKUP(L5493,Key!$A$1:$C$73,2,FALSE)</f>
        <v>43.078530000000001</v>
      </c>
      <c r="N5493">
        <f>VLOOKUP(L5493,Key!$A$1:$C$73,3,FALSE)</f>
        <v>-87.882620000000003</v>
      </c>
      <c r="O5493">
        <v>11</v>
      </c>
      <c r="P5493">
        <v>0</v>
      </c>
      <c r="Q5493">
        <v>1.7</v>
      </c>
      <c r="R5493">
        <v>1.6</v>
      </c>
      <c r="S5493">
        <v>66</v>
      </c>
      <c r="T5493">
        <f t="shared" si="765"/>
        <v>-1</v>
      </c>
      <c r="U5493" s="1">
        <v>42838</v>
      </c>
      <c r="V5493" s="13">
        <f t="shared" si="766"/>
        <v>42826</v>
      </c>
      <c r="W5493" s="14">
        <f t="shared" si="767"/>
        <v>42838</v>
      </c>
      <c r="X5493" s="1" t="str">
        <f t="shared" si="768"/>
        <v>Thursday</v>
      </c>
      <c r="Y5493" s="2">
        <v>0.90601851851851845</v>
      </c>
      <c r="Z5493" s="2">
        <f t="shared" si="769"/>
        <v>0.91666666666666663</v>
      </c>
      <c r="AA5493">
        <f>1</f>
        <v>1</v>
      </c>
      <c r="AB5493" s="1">
        <v>42838</v>
      </c>
      <c r="AC5493" s="13">
        <f t="shared" si="770"/>
        <v>42826</v>
      </c>
      <c r="AD5493" s="14">
        <f t="shared" si="771"/>
        <v>42838</v>
      </c>
      <c r="AE5493" s="1" t="str">
        <f t="shared" si="772"/>
        <v>Thursday</v>
      </c>
      <c r="AF5493" s="2">
        <v>0.91319444444444453</v>
      </c>
      <c r="AG5493" s="2">
        <f t="shared" si="773"/>
        <v>0.91666666666666663</v>
      </c>
      <c r="AH5493" t="s">
        <v>25</v>
      </c>
    </row>
    <row r="5494" spans="1:34" x14ac:dyDescent="0.25">
      <c r="A5494">
        <v>986622</v>
      </c>
      <c r="B5494" t="s">
        <v>29</v>
      </c>
      <c r="C5494" t="s">
        <v>153</v>
      </c>
      <c r="D5494" t="s">
        <v>46</v>
      </c>
      <c r="E5494">
        <v>60085</v>
      </c>
      <c r="F5494" t="s">
        <v>20</v>
      </c>
      <c r="G5494" t="s">
        <v>32</v>
      </c>
      <c r="H5494">
        <v>153</v>
      </c>
      <c r="I5494" t="s">
        <v>42</v>
      </c>
      <c r="J5494">
        <f>VLOOKUP(I5494,Key!$A$1:$C$73,2,FALSE)</f>
        <v>43.038719999999998</v>
      </c>
      <c r="K5494">
        <f>VLOOKUP(I5494,Key!$A$1:$C$73,3,FALSE)</f>
        <v>-87.905339999999995</v>
      </c>
      <c r="L5494" t="s">
        <v>39</v>
      </c>
      <c r="M5494">
        <f>VLOOKUP(L5494,Key!$A$1:$C$73,2,FALSE)</f>
        <v>43.031480000000002</v>
      </c>
      <c r="N5494">
        <f>VLOOKUP(L5494,Key!$A$1:$C$73,3,FALSE)</f>
        <v>-87.908169999999998</v>
      </c>
      <c r="O5494">
        <v>6</v>
      </c>
      <c r="P5494">
        <v>0</v>
      </c>
      <c r="Q5494">
        <v>0.9</v>
      </c>
      <c r="R5494">
        <v>0.9</v>
      </c>
      <c r="S5494">
        <v>36</v>
      </c>
      <c r="T5494">
        <f t="shared" si="765"/>
        <v>-1</v>
      </c>
      <c r="U5494" s="1">
        <v>42839</v>
      </c>
      <c r="V5494" s="13">
        <f t="shared" si="766"/>
        <v>42826</v>
      </c>
      <c r="W5494" s="14">
        <f t="shared" si="767"/>
        <v>42839</v>
      </c>
      <c r="X5494" s="1" t="str">
        <f t="shared" si="768"/>
        <v>Friday</v>
      </c>
      <c r="Y5494" s="2">
        <v>0.37057870370370366</v>
      </c>
      <c r="Z5494" s="2">
        <f t="shared" si="769"/>
        <v>0.375</v>
      </c>
      <c r="AA5494">
        <f>1</f>
        <v>1</v>
      </c>
      <c r="AB5494" s="1">
        <v>42839</v>
      </c>
      <c r="AC5494" s="13">
        <f t="shared" si="770"/>
        <v>42826</v>
      </c>
      <c r="AD5494" s="14">
        <f t="shared" si="771"/>
        <v>42839</v>
      </c>
      <c r="AE5494" s="1" t="str">
        <f t="shared" si="772"/>
        <v>Friday</v>
      </c>
      <c r="AF5494" s="2">
        <v>0.3743055555555555</v>
      </c>
      <c r="AG5494" s="2">
        <f t="shared" si="773"/>
        <v>0.375</v>
      </c>
      <c r="AH5494" t="s">
        <v>23</v>
      </c>
    </row>
    <row r="5495" spans="1:34" x14ac:dyDescent="0.25">
      <c r="A5495">
        <v>1400126</v>
      </c>
      <c r="B5495" t="s">
        <v>29</v>
      </c>
      <c r="C5495" t="s">
        <v>47</v>
      </c>
      <c r="D5495" t="s">
        <v>31</v>
      </c>
      <c r="E5495">
        <v>53211</v>
      </c>
      <c r="F5495" t="s">
        <v>20</v>
      </c>
      <c r="G5495" t="s">
        <v>32</v>
      </c>
      <c r="H5495">
        <v>5533</v>
      </c>
      <c r="I5495" t="s">
        <v>63</v>
      </c>
      <c r="J5495">
        <f>VLOOKUP(I5495,Key!$A$1:$C$73,2,FALSE)</f>
        <v>43.066893999999998</v>
      </c>
      <c r="K5495">
        <f>VLOOKUP(I5495,Key!$A$1:$C$73,3,FALSE)</f>
        <v>-87.877936000000005</v>
      </c>
      <c r="L5495" t="s">
        <v>65</v>
      </c>
      <c r="M5495">
        <f>VLOOKUP(L5495,Key!$A$1:$C$73,2,FALSE)</f>
        <v>43.077359999999999</v>
      </c>
      <c r="N5495">
        <f>VLOOKUP(L5495,Key!$A$1:$C$73,3,FALSE)</f>
        <v>-87.880769999999998</v>
      </c>
      <c r="O5495">
        <v>7</v>
      </c>
      <c r="P5495">
        <v>0</v>
      </c>
      <c r="Q5495">
        <v>1.1000000000000001</v>
      </c>
      <c r="R5495">
        <v>1</v>
      </c>
      <c r="S5495">
        <v>42</v>
      </c>
      <c r="T5495">
        <f t="shared" si="765"/>
        <v>-1</v>
      </c>
      <c r="U5495" s="1">
        <v>42839</v>
      </c>
      <c r="V5495" s="13">
        <f t="shared" si="766"/>
        <v>42826</v>
      </c>
      <c r="W5495" s="14">
        <f t="shared" si="767"/>
        <v>42839</v>
      </c>
      <c r="X5495" s="1" t="str">
        <f t="shared" si="768"/>
        <v>Friday</v>
      </c>
      <c r="Y5495" s="2">
        <v>0.45427083333333335</v>
      </c>
      <c r="Z5495" s="2">
        <f t="shared" si="769"/>
        <v>0.45833333333333331</v>
      </c>
      <c r="AA5495">
        <f>1</f>
        <v>1</v>
      </c>
      <c r="AB5495" s="1">
        <v>42839</v>
      </c>
      <c r="AC5495" s="13">
        <f t="shared" si="770"/>
        <v>42826</v>
      </c>
      <c r="AD5495" s="14">
        <f t="shared" si="771"/>
        <v>42839</v>
      </c>
      <c r="AE5495" s="1" t="str">
        <f t="shared" si="772"/>
        <v>Friday</v>
      </c>
      <c r="AF5495" s="2">
        <v>0.45903935185185185</v>
      </c>
      <c r="AG5495" s="2">
        <f t="shared" si="773"/>
        <v>0.45833333333333331</v>
      </c>
      <c r="AH5495" t="s">
        <v>23</v>
      </c>
    </row>
    <row r="5496" spans="1:34" x14ac:dyDescent="0.25">
      <c r="A5496">
        <v>1251113</v>
      </c>
      <c r="B5496" t="s">
        <v>29</v>
      </c>
      <c r="C5496" t="s">
        <v>117</v>
      </c>
      <c r="D5496" t="s">
        <v>31</v>
      </c>
      <c r="E5496">
        <v>54956</v>
      </c>
      <c r="F5496" t="s">
        <v>20</v>
      </c>
      <c r="G5496" t="s">
        <v>99</v>
      </c>
      <c r="H5496">
        <v>182</v>
      </c>
      <c r="I5496" t="s">
        <v>80</v>
      </c>
      <c r="J5496">
        <f>VLOOKUP(I5496,Key!$A$1:$C$73,2,FALSE)</f>
        <v>43.060250000000003</v>
      </c>
      <c r="K5496">
        <f>VLOOKUP(I5496,Key!$A$1:$C$73,3,FALSE)</f>
        <v>-87.892169999999993</v>
      </c>
      <c r="L5496" t="s">
        <v>80</v>
      </c>
      <c r="M5496">
        <f>VLOOKUP(L5496,Key!$A$1:$C$73,2,FALSE)</f>
        <v>43.060250000000003</v>
      </c>
      <c r="N5496">
        <f>VLOOKUP(L5496,Key!$A$1:$C$73,3,FALSE)</f>
        <v>-87.892169999999993</v>
      </c>
      <c r="O5496">
        <v>8</v>
      </c>
      <c r="P5496">
        <v>0</v>
      </c>
      <c r="Q5496">
        <v>1.2</v>
      </c>
      <c r="R5496">
        <v>1.1000000000000001</v>
      </c>
      <c r="S5496">
        <v>48</v>
      </c>
      <c r="T5496">
        <f t="shared" si="765"/>
        <v>-1</v>
      </c>
      <c r="U5496" s="1">
        <v>42839</v>
      </c>
      <c r="V5496" s="13">
        <f t="shared" si="766"/>
        <v>42826</v>
      </c>
      <c r="W5496" s="14">
        <f t="shared" si="767"/>
        <v>42839</v>
      </c>
      <c r="X5496" s="1" t="str">
        <f t="shared" si="768"/>
        <v>Friday</v>
      </c>
      <c r="Y5496" s="2">
        <v>0.45494212962962965</v>
      </c>
      <c r="Z5496" s="2">
        <f t="shared" si="769"/>
        <v>0.45833333333333331</v>
      </c>
      <c r="AA5496">
        <f>1</f>
        <v>1</v>
      </c>
      <c r="AB5496" s="1">
        <v>42839</v>
      </c>
      <c r="AC5496" s="13">
        <f t="shared" si="770"/>
        <v>42826</v>
      </c>
      <c r="AD5496" s="14">
        <f t="shared" si="771"/>
        <v>42839</v>
      </c>
      <c r="AE5496" s="1" t="str">
        <f t="shared" si="772"/>
        <v>Friday</v>
      </c>
      <c r="AF5496" s="2">
        <v>0.46081018518518518</v>
      </c>
      <c r="AG5496" s="2">
        <f t="shared" si="773"/>
        <v>0.45833333333333331</v>
      </c>
      <c r="AH5496" t="s">
        <v>25</v>
      </c>
    </row>
    <row r="5497" spans="1:34" x14ac:dyDescent="0.25">
      <c r="A5497">
        <v>1344495</v>
      </c>
      <c r="B5497" t="s">
        <v>29</v>
      </c>
      <c r="C5497" t="s">
        <v>164</v>
      </c>
      <c r="D5497" t="s">
        <v>31</v>
      </c>
      <c r="E5497">
        <v>53144</v>
      </c>
      <c r="F5497" t="s">
        <v>20</v>
      </c>
      <c r="G5497" t="s">
        <v>32</v>
      </c>
      <c r="H5497">
        <v>5453</v>
      </c>
      <c r="I5497" t="s">
        <v>64</v>
      </c>
      <c r="J5497">
        <f>VLOOKUP(I5497,Key!$A$1:$C$73,2,FALSE)</f>
        <v>43.069021999999997</v>
      </c>
      <c r="K5497">
        <f>VLOOKUP(I5497,Key!$A$1:$C$73,3,FALSE)</f>
        <v>-87.887940999999998</v>
      </c>
      <c r="L5497" t="s">
        <v>64</v>
      </c>
      <c r="M5497">
        <f>VLOOKUP(L5497,Key!$A$1:$C$73,2,FALSE)</f>
        <v>43.069021999999997</v>
      </c>
      <c r="N5497">
        <f>VLOOKUP(L5497,Key!$A$1:$C$73,3,FALSE)</f>
        <v>-87.887940999999998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f t="shared" si="765"/>
        <v>-1</v>
      </c>
      <c r="U5497" s="1">
        <v>42839</v>
      </c>
      <c r="V5497" s="13">
        <f t="shared" si="766"/>
        <v>42826</v>
      </c>
      <c r="W5497" s="14">
        <f t="shared" si="767"/>
        <v>42839</v>
      </c>
      <c r="X5497" s="1" t="str">
        <f t="shared" si="768"/>
        <v>Friday</v>
      </c>
      <c r="Y5497" s="2">
        <v>0.55143518518518519</v>
      </c>
      <c r="Z5497" s="2">
        <f t="shared" si="769"/>
        <v>0.54166666666666663</v>
      </c>
      <c r="AA5497">
        <f>1</f>
        <v>1</v>
      </c>
      <c r="AB5497" s="1">
        <v>42839</v>
      </c>
      <c r="AC5497" s="13">
        <f t="shared" si="770"/>
        <v>42826</v>
      </c>
      <c r="AD5497" s="14">
        <f t="shared" si="771"/>
        <v>42839</v>
      </c>
      <c r="AE5497" s="1" t="str">
        <f t="shared" si="772"/>
        <v>Friday</v>
      </c>
      <c r="AF5497" s="2">
        <v>0.551875</v>
      </c>
      <c r="AG5497" s="2">
        <f t="shared" si="773"/>
        <v>0.54166666666666663</v>
      </c>
      <c r="AH5497" t="s">
        <v>25</v>
      </c>
    </row>
    <row r="5498" spans="1:34" x14ac:dyDescent="0.25">
      <c r="A5498">
        <v>1527528</v>
      </c>
      <c r="B5498" t="s">
        <v>29</v>
      </c>
      <c r="C5498" t="s">
        <v>103</v>
      </c>
      <c r="D5498" t="s">
        <v>31</v>
      </c>
      <c r="E5498">
        <v>53202</v>
      </c>
      <c r="F5498" t="s">
        <v>20</v>
      </c>
      <c r="G5498" t="s">
        <v>32</v>
      </c>
      <c r="H5498">
        <v>5577</v>
      </c>
      <c r="I5498" t="s">
        <v>60</v>
      </c>
      <c r="J5498">
        <f>VLOOKUP(I5498,Key!$A$1:$C$73,2,FALSE)</f>
        <v>43.046570000000003</v>
      </c>
      <c r="K5498">
        <f>VLOOKUP(I5498,Key!$A$1:$C$73,3,FALSE)</f>
        <v>-87.908720000000002</v>
      </c>
      <c r="L5498" t="s">
        <v>62</v>
      </c>
      <c r="M5498">
        <f>VLOOKUP(L5498,Key!$A$1:$C$73,2,FALSE)</f>
        <v>43.052460000000004</v>
      </c>
      <c r="N5498">
        <f>VLOOKUP(L5498,Key!$A$1:$C$73,3,FALSE)</f>
        <v>-87.891000000000005</v>
      </c>
      <c r="O5498">
        <v>11</v>
      </c>
      <c r="P5498">
        <v>0</v>
      </c>
      <c r="Q5498">
        <v>1.7</v>
      </c>
      <c r="R5498">
        <v>1.6</v>
      </c>
      <c r="S5498">
        <v>66</v>
      </c>
      <c r="T5498">
        <f t="shared" si="765"/>
        <v>-1</v>
      </c>
      <c r="U5498" s="1">
        <v>42839</v>
      </c>
      <c r="V5498" s="13">
        <f t="shared" si="766"/>
        <v>42826</v>
      </c>
      <c r="W5498" s="14">
        <f t="shared" si="767"/>
        <v>42839</v>
      </c>
      <c r="X5498" s="1" t="str">
        <f t="shared" si="768"/>
        <v>Friday</v>
      </c>
      <c r="Y5498" s="2">
        <v>0.61298611111111112</v>
      </c>
      <c r="Z5498" s="2">
        <f t="shared" si="769"/>
        <v>0.625</v>
      </c>
      <c r="AA5498">
        <f>1</f>
        <v>1</v>
      </c>
      <c r="AB5498" s="1">
        <v>42839</v>
      </c>
      <c r="AC5498" s="13">
        <f t="shared" si="770"/>
        <v>42826</v>
      </c>
      <c r="AD5498" s="14">
        <f t="shared" si="771"/>
        <v>42839</v>
      </c>
      <c r="AE5498" s="1" t="str">
        <f t="shared" si="772"/>
        <v>Friday</v>
      </c>
      <c r="AF5498" s="2">
        <v>0.62023148148148144</v>
      </c>
      <c r="AG5498" s="2">
        <f t="shared" si="773"/>
        <v>0.625</v>
      </c>
      <c r="AH5498" t="s">
        <v>23</v>
      </c>
    </row>
    <row r="5499" spans="1:34" x14ac:dyDescent="0.25">
      <c r="A5499">
        <v>1153627</v>
      </c>
      <c r="B5499" t="s">
        <v>29</v>
      </c>
      <c r="C5499" t="s">
        <v>47</v>
      </c>
      <c r="D5499" t="s">
        <v>31</v>
      </c>
      <c r="E5499">
        <v>53202</v>
      </c>
      <c r="F5499" t="s">
        <v>20</v>
      </c>
      <c r="G5499" t="s">
        <v>32</v>
      </c>
      <c r="H5499">
        <v>11163</v>
      </c>
      <c r="I5499" t="s">
        <v>88</v>
      </c>
      <c r="J5499">
        <f>VLOOKUP(I5499,Key!$A$1:$C$73,2,FALSE)</f>
        <v>43.059550000000002</v>
      </c>
      <c r="K5499">
        <f>VLOOKUP(I5499,Key!$A$1:$C$73,3,FALSE)</f>
        <v>-88.008840000000006</v>
      </c>
      <c r="L5499" t="s">
        <v>88</v>
      </c>
      <c r="M5499">
        <f>VLOOKUP(L5499,Key!$A$1:$C$73,2,FALSE)</f>
        <v>43.059550000000002</v>
      </c>
      <c r="N5499">
        <f>VLOOKUP(L5499,Key!$A$1:$C$73,3,FALSE)</f>
        <v>-88.008840000000006</v>
      </c>
      <c r="O5499">
        <v>1</v>
      </c>
      <c r="P5499">
        <v>0</v>
      </c>
      <c r="Q5499">
        <v>0.2</v>
      </c>
      <c r="R5499">
        <v>0.1</v>
      </c>
      <c r="S5499">
        <v>6</v>
      </c>
      <c r="T5499">
        <f t="shared" si="765"/>
        <v>-1</v>
      </c>
      <c r="U5499" s="1">
        <v>42839</v>
      </c>
      <c r="V5499" s="13">
        <f t="shared" si="766"/>
        <v>42826</v>
      </c>
      <c r="W5499" s="14">
        <f t="shared" si="767"/>
        <v>42839</v>
      </c>
      <c r="X5499" s="1" t="str">
        <f t="shared" si="768"/>
        <v>Friday</v>
      </c>
      <c r="Y5499" s="2">
        <v>0.62219907407407404</v>
      </c>
      <c r="Z5499" s="2">
        <f t="shared" si="769"/>
        <v>0.625</v>
      </c>
      <c r="AA5499">
        <f>1</f>
        <v>1</v>
      </c>
      <c r="AB5499" s="1">
        <v>42839</v>
      </c>
      <c r="AC5499" s="13">
        <f t="shared" si="770"/>
        <v>42826</v>
      </c>
      <c r="AD5499" s="14">
        <f t="shared" si="771"/>
        <v>42839</v>
      </c>
      <c r="AE5499" s="1" t="str">
        <f t="shared" si="772"/>
        <v>Friday</v>
      </c>
      <c r="AF5499" s="2">
        <v>0.62258101851851855</v>
      </c>
      <c r="AG5499" s="2">
        <f t="shared" si="773"/>
        <v>0.625</v>
      </c>
      <c r="AH5499" t="s">
        <v>25</v>
      </c>
    </row>
    <row r="5500" spans="1:34" x14ac:dyDescent="0.25">
      <c r="A5500">
        <v>1400126</v>
      </c>
      <c r="B5500" t="s">
        <v>29</v>
      </c>
      <c r="C5500" t="s">
        <v>47</v>
      </c>
      <c r="D5500" t="s">
        <v>31</v>
      </c>
      <c r="E5500">
        <v>53211</v>
      </c>
      <c r="F5500" t="s">
        <v>20</v>
      </c>
      <c r="G5500" t="s">
        <v>32</v>
      </c>
      <c r="H5500">
        <v>34</v>
      </c>
      <c r="I5500" t="s">
        <v>63</v>
      </c>
      <c r="J5500">
        <f>VLOOKUP(I5500,Key!$A$1:$C$73,2,FALSE)</f>
        <v>43.066893999999998</v>
      </c>
      <c r="K5500">
        <f>VLOOKUP(I5500,Key!$A$1:$C$73,3,FALSE)</f>
        <v>-87.877936000000005</v>
      </c>
      <c r="L5500" t="s">
        <v>40</v>
      </c>
      <c r="M5500">
        <f>VLOOKUP(L5500,Key!$A$1:$C$73,2,FALSE)</f>
        <v>43.06033</v>
      </c>
      <c r="N5500">
        <f>VLOOKUP(L5500,Key!$A$1:$C$73,3,FALSE)</f>
        <v>-87.89546</v>
      </c>
      <c r="O5500">
        <v>8</v>
      </c>
      <c r="P5500">
        <v>0</v>
      </c>
      <c r="Q5500">
        <v>1.2</v>
      </c>
      <c r="R5500">
        <v>1.1000000000000001</v>
      </c>
      <c r="S5500">
        <v>48</v>
      </c>
      <c r="T5500">
        <f t="shared" si="765"/>
        <v>-1</v>
      </c>
      <c r="U5500" s="1">
        <v>42839</v>
      </c>
      <c r="V5500" s="13">
        <f t="shared" si="766"/>
        <v>42826</v>
      </c>
      <c r="W5500" s="14">
        <f t="shared" si="767"/>
        <v>42839</v>
      </c>
      <c r="X5500" s="1" t="str">
        <f t="shared" si="768"/>
        <v>Friday</v>
      </c>
      <c r="Y5500" s="2">
        <v>0.65358796296296295</v>
      </c>
      <c r="Z5500" s="2">
        <f t="shared" si="769"/>
        <v>0.66666666666666663</v>
      </c>
      <c r="AA5500">
        <f>1</f>
        <v>1</v>
      </c>
      <c r="AB5500" s="1">
        <v>42839</v>
      </c>
      <c r="AC5500" s="13">
        <f t="shared" si="770"/>
        <v>42826</v>
      </c>
      <c r="AD5500" s="14">
        <f t="shared" si="771"/>
        <v>42839</v>
      </c>
      <c r="AE5500" s="1" t="str">
        <f t="shared" si="772"/>
        <v>Friday</v>
      </c>
      <c r="AF5500" s="2">
        <v>0.65954861111111118</v>
      </c>
      <c r="AG5500" s="2">
        <f t="shared" si="773"/>
        <v>0.66666666666666663</v>
      </c>
      <c r="AH5500" t="s">
        <v>23</v>
      </c>
    </row>
    <row r="5501" spans="1:34" x14ac:dyDescent="0.25">
      <c r="A5501">
        <v>1362171</v>
      </c>
      <c r="B5501" t="s">
        <v>29</v>
      </c>
      <c r="C5501" t="s">
        <v>47</v>
      </c>
      <c r="D5501" t="s">
        <v>31</v>
      </c>
      <c r="E5501">
        <v>53201</v>
      </c>
      <c r="F5501" t="s">
        <v>20</v>
      </c>
      <c r="G5501" t="s">
        <v>32</v>
      </c>
      <c r="H5501">
        <v>5479</v>
      </c>
      <c r="I5501" t="s">
        <v>66</v>
      </c>
      <c r="J5501">
        <f>VLOOKUP(I5501,Key!$A$1:$C$73,2,FALSE)</f>
        <v>43.078530000000001</v>
      </c>
      <c r="K5501">
        <f>VLOOKUP(I5501,Key!$A$1:$C$73,3,FALSE)</f>
        <v>-87.882620000000003</v>
      </c>
      <c r="L5501" t="s">
        <v>66</v>
      </c>
      <c r="M5501">
        <f>VLOOKUP(L5501,Key!$A$1:$C$73,2,FALSE)</f>
        <v>43.078530000000001</v>
      </c>
      <c r="N5501">
        <f>VLOOKUP(L5501,Key!$A$1:$C$73,3,FALSE)</f>
        <v>-87.882620000000003</v>
      </c>
      <c r="O5501">
        <v>27</v>
      </c>
      <c r="P5501">
        <v>0</v>
      </c>
      <c r="Q5501">
        <v>4.0999999999999996</v>
      </c>
      <c r="R5501">
        <v>3.8</v>
      </c>
      <c r="S5501">
        <v>162</v>
      </c>
      <c r="T5501">
        <f t="shared" si="765"/>
        <v>-1</v>
      </c>
      <c r="U5501" s="1">
        <v>42839</v>
      </c>
      <c r="V5501" s="13">
        <f t="shared" si="766"/>
        <v>42826</v>
      </c>
      <c r="W5501" s="14">
        <f t="shared" si="767"/>
        <v>42839</v>
      </c>
      <c r="X5501" s="1" t="str">
        <f t="shared" si="768"/>
        <v>Friday</v>
      </c>
      <c r="Y5501" s="2">
        <v>0.66855324074074074</v>
      </c>
      <c r="Z5501" s="2">
        <f t="shared" si="769"/>
        <v>0.66666666666666663</v>
      </c>
      <c r="AA5501">
        <f>1</f>
        <v>1</v>
      </c>
      <c r="AB5501" s="1">
        <v>42839</v>
      </c>
      <c r="AC5501" s="13">
        <f t="shared" si="770"/>
        <v>42826</v>
      </c>
      <c r="AD5501" s="14">
        <f t="shared" si="771"/>
        <v>42839</v>
      </c>
      <c r="AE5501" s="1" t="str">
        <f t="shared" si="772"/>
        <v>Friday</v>
      </c>
      <c r="AF5501" s="2">
        <v>0.68724537037037037</v>
      </c>
      <c r="AG5501" s="2">
        <f t="shared" si="773"/>
        <v>0.66666666666666663</v>
      </c>
      <c r="AH5501" t="s">
        <v>25</v>
      </c>
    </row>
    <row r="5502" spans="1:34" x14ac:dyDescent="0.25">
      <c r="A5502">
        <v>1561032</v>
      </c>
      <c r="B5502" t="s">
        <v>29</v>
      </c>
      <c r="C5502" t="s">
        <v>103</v>
      </c>
      <c r="D5502" t="s">
        <v>31</v>
      </c>
      <c r="E5502">
        <v>53212</v>
      </c>
      <c r="F5502" t="s">
        <v>20</v>
      </c>
      <c r="G5502" t="s">
        <v>32</v>
      </c>
      <c r="H5502">
        <v>11162</v>
      </c>
      <c r="I5502" t="s">
        <v>74</v>
      </c>
      <c r="J5502">
        <f>VLOOKUP(I5502,Key!$A$1:$C$73,2,FALSE)</f>
        <v>43.05536</v>
      </c>
      <c r="K5502">
        <f>VLOOKUP(I5502,Key!$A$1:$C$73,3,FALSE)</f>
        <v>-87.90504</v>
      </c>
      <c r="L5502" t="s">
        <v>63</v>
      </c>
      <c r="M5502">
        <f>VLOOKUP(L5502,Key!$A$1:$C$73,2,FALSE)</f>
        <v>43.066893999999998</v>
      </c>
      <c r="N5502">
        <f>VLOOKUP(L5502,Key!$A$1:$C$73,3,FALSE)</f>
        <v>-87.877936000000005</v>
      </c>
      <c r="O5502">
        <v>16</v>
      </c>
      <c r="P5502">
        <v>0</v>
      </c>
      <c r="Q5502">
        <v>2.4</v>
      </c>
      <c r="R5502">
        <v>2.2999999999999998</v>
      </c>
      <c r="S5502">
        <v>96</v>
      </c>
      <c r="T5502">
        <f t="shared" si="765"/>
        <v>-1</v>
      </c>
      <c r="U5502" s="1">
        <v>42839</v>
      </c>
      <c r="V5502" s="13">
        <f t="shared" si="766"/>
        <v>42826</v>
      </c>
      <c r="W5502" s="14">
        <f t="shared" si="767"/>
        <v>42839</v>
      </c>
      <c r="X5502" s="1" t="str">
        <f t="shared" si="768"/>
        <v>Friday</v>
      </c>
      <c r="Y5502" s="2">
        <v>0.72649305555555566</v>
      </c>
      <c r="Z5502" s="2">
        <f t="shared" si="769"/>
        <v>0.70833333333333326</v>
      </c>
      <c r="AA5502">
        <f>1</f>
        <v>1</v>
      </c>
      <c r="AB5502" s="1">
        <v>42839</v>
      </c>
      <c r="AC5502" s="13">
        <f t="shared" si="770"/>
        <v>42826</v>
      </c>
      <c r="AD5502" s="14">
        <f t="shared" si="771"/>
        <v>42839</v>
      </c>
      <c r="AE5502" s="1" t="str">
        <f t="shared" si="772"/>
        <v>Friday</v>
      </c>
      <c r="AF5502" s="2">
        <v>0.73766203703703714</v>
      </c>
      <c r="AG5502" s="2">
        <f t="shared" si="773"/>
        <v>0.75</v>
      </c>
      <c r="AH5502" t="s">
        <v>23</v>
      </c>
    </row>
    <row r="5503" spans="1:34" x14ac:dyDescent="0.25">
      <c r="A5503">
        <v>1409782</v>
      </c>
      <c r="B5503" t="s">
        <v>29</v>
      </c>
      <c r="C5503" t="s">
        <v>188</v>
      </c>
      <c r="D5503" t="s">
        <v>31</v>
      </c>
      <c r="E5503">
        <v>53129</v>
      </c>
      <c r="F5503" t="s">
        <v>20</v>
      </c>
      <c r="G5503" t="s">
        <v>32</v>
      </c>
      <c r="H5503">
        <v>5581</v>
      </c>
      <c r="I5503" t="s">
        <v>80</v>
      </c>
      <c r="J5503">
        <f>VLOOKUP(I5503,Key!$A$1:$C$73,2,FALSE)</f>
        <v>43.060250000000003</v>
      </c>
      <c r="K5503">
        <f>VLOOKUP(I5503,Key!$A$1:$C$73,3,FALSE)</f>
        <v>-87.892169999999993</v>
      </c>
      <c r="L5503" t="s">
        <v>61</v>
      </c>
      <c r="M5503">
        <f>VLOOKUP(L5503,Key!$A$1:$C$73,2,FALSE)</f>
        <v>43.060786</v>
      </c>
      <c r="N5503">
        <f>VLOOKUP(L5503,Key!$A$1:$C$73,3,FALSE)</f>
        <v>-87.883825999999999</v>
      </c>
      <c r="O5503">
        <v>4</v>
      </c>
      <c r="P5503">
        <v>0</v>
      </c>
      <c r="Q5503">
        <v>0.6</v>
      </c>
      <c r="R5503">
        <v>0.6</v>
      </c>
      <c r="S5503">
        <v>24</v>
      </c>
      <c r="T5503">
        <f t="shared" si="765"/>
        <v>-1</v>
      </c>
      <c r="U5503" s="1">
        <v>42839</v>
      </c>
      <c r="V5503" s="13">
        <f t="shared" si="766"/>
        <v>42826</v>
      </c>
      <c r="W5503" s="14">
        <f t="shared" si="767"/>
        <v>42839</v>
      </c>
      <c r="X5503" s="1" t="str">
        <f t="shared" si="768"/>
        <v>Friday</v>
      </c>
      <c r="Y5503" s="2">
        <v>0.75120370370370371</v>
      </c>
      <c r="Z5503" s="2">
        <f t="shared" si="769"/>
        <v>0.75</v>
      </c>
      <c r="AA5503">
        <f>1</f>
        <v>1</v>
      </c>
      <c r="AB5503" s="1">
        <v>42839</v>
      </c>
      <c r="AC5503" s="13">
        <f t="shared" si="770"/>
        <v>42826</v>
      </c>
      <c r="AD5503" s="14">
        <f t="shared" si="771"/>
        <v>42839</v>
      </c>
      <c r="AE5503" s="1" t="str">
        <f t="shared" si="772"/>
        <v>Friday</v>
      </c>
      <c r="AF5503" s="2">
        <v>0.75356481481481474</v>
      </c>
      <c r="AG5503" s="2">
        <f t="shared" si="773"/>
        <v>0.75</v>
      </c>
      <c r="AH5503" t="s">
        <v>23</v>
      </c>
    </row>
    <row r="5504" spans="1:34" x14ac:dyDescent="0.25">
      <c r="A5504">
        <v>1385592</v>
      </c>
      <c r="B5504" t="s">
        <v>29</v>
      </c>
      <c r="C5504" t="s">
        <v>47</v>
      </c>
      <c r="D5504" t="s">
        <v>31</v>
      </c>
      <c r="E5504">
        <v>53202</v>
      </c>
      <c r="F5504" t="s">
        <v>20</v>
      </c>
      <c r="G5504" t="s">
        <v>97</v>
      </c>
      <c r="H5504">
        <v>11051</v>
      </c>
      <c r="I5504" t="s">
        <v>60</v>
      </c>
      <c r="J5504">
        <f>VLOOKUP(I5504,Key!$A$1:$C$73,2,FALSE)</f>
        <v>43.046570000000003</v>
      </c>
      <c r="K5504">
        <f>VLOOKUP(I5504,Key!$A$1:$C$73,3,FALSE)</f>
        <v>-87.908720000000002</v>
      </c>
      <c r="L5504" t="s">
        <v>26</v>
      </c>
      <c r="M5504">
        <f>VLOOKUP(L5504,Key!$A$1:$C$73,2,FALSE)</f>
        <v>43.034619999999997</v>
      </c>
      <c r="N5504">
        <f>VLOOKUP(L5504,Key!$A$1:$C$73,3,FALSE)</f>
        <v>-87.917500000000004</v>
      </c>
      <c r="O5504">
        <v>9</v>
      </c>
      <c r="P5504">
        <v>2</v>
      </c>
      <c r="Q5504">
        <v>1.4</v>
      </c>
      <c r="R5504">
        <v>1.3</v>
      </c>
      <c r="S5504">
        <v>54</v>
      </c>
      <c r="T5504">
        <f t="shared" si="765"/>
        <v>-1</v>
      </c>
      <c r="U5504" s="1">
        <v>42839</v>
      </c>
      <c r="V5504" s="13">
        <f t="shared" si="766"/>
        <v>42826</v>
      </c>
      <c r="W5504" s="14">
        <f t="shared" si="767"/>
        <v>42839</v>
      </c>
      <c r="X5504" s="1" t="str">
        <f t="shared" si="768"/>
        <v>Friday</v>
      </c>
      <c r="Y5504" s="2">
        <v>0.83045138888888881</v>
      </c>
      <c r="Z5504" s="2">
        <f t="shared" si="769"/>
        <v>0.83333333333333326</v>
      </c>
      <c r="AA5504">
        <f>1</f>
        <v>1</v>
      </c>
      <c r="AB5504" s="1">
        <v>42839</v>
      </c>
      <c r="AC5504" s="13">
        <f t="shared" si="770"/>
        <v>42826</v>
      </c>
      <c r="AD5504" s="14">
        <f t="shared" si="771"/>
        <v>42839</v>
      </c>
      <c r="AE5504" s="1" t="str">
        <f t="shared" si="772"/>
        <v>Friday</v>
      </c>
      <c r="AF5504" s="2">
        <v>0.83667824074074071</v>
      </c>
      <c r="AG5504" s="2">
        <f t="shared" si="773"/>
        <v>0.83333333333333326</v>
      </c>
      <c r="AH5504" t="s">
        <v>23</v>
      </c>
    </row>
    <row r="5505" spans="1:34" x14ac:dyDescent="0.25">
      <c r="A5505">
        <v>1575847</v>
      </c>
      <c r="B5505" t="s">
        <v>29</v>
      </c>
      <c r="C5505" t="s">
        <v>47</v>
      </c>
      <c r="D5505" t="s">
        <v>31</v>
      </c>
      <c r="E5505">
        <v>53211</v>
      </c>
      <c r="F5505" t="s">
        <v>20</v>
      </c>
      <c r="G5505" t="s">
        <v>32</v>
      </c>
      <c r="H5505">
        <v>362</v>
      </c>
      <c r="I5505" t="s">
        <v>24</v>
      </c>
      <c r="J5505">
        <f>VLOOKUP(I5505,Key!$A$1:$C$73,2,FALSE)</f>
        <v>43.074655999999997</v>
      </c>
      <c r="K5505">
        <f>VLOOKUP(I5505,Key!$A$1:$C$73,3,FALSE)</f>
        <v>-87.889011999999994</v>
      </c>
      <c r="L5505" t="s">
        <v>64</v>
      </c>
      <c r="M5505">
        <f>VLOOKUP(L5505,Key!$A$1:$C$73,2,FALSE)</f>
        <v>43.069021999999997</v>
      </c>
      <c r="N5505">
        <f>VLOOKUP(L5505,Key!$A$1:$C$73,3,FALSE)</f>
        <v>-87.887940999999998</v>
      </c>
      <c r="O5505">
        <v>5</v>
      </c>
      <c r="P5505">
        <v>0</v>
      </c>
      <c r="Q5505">
        <v>0.8</v>
      </c>
      <c r="R5505">
        <v>0.7</v>
      </c>
      <c r="S5505">
        <v>30</v>
      </c>
      <c r="T5505">
        <f t="shared" si="765"/>
        <v>-1</v>
      </c>
      <c r="U5505" s="1">
        <v>42840</v>
      </c>
      <c r="V5505" s="13">
        <f t="shared" si="766"/>
        <v>42826</v>
      </c>
      <c r="W5505" s="14">
        <f t="shared" si="767"/>
        <v>42840</v>
      </c>
      <c r="X5505" s="1" t="str">
        <f t="shared" si="768"/>
        <v>Saturday</v>
      </c>
      <c r="Y5505" s="2">
        <v>0.37019675925925927</v>
      </c>
      <c r="Z5505" s="2">
        <f t="shared" si="769"/>
        <v>0.375</v>
      </c>
      <c r="AA5505">
        <f>1</f>
        <v>1</v>
      </c>
      <c r="AB5505" s="1">
        <v>42840</v>
      </c>
      <c r="AC5505" s="13">
        <f t="shared" si="770"/>
        <v>42826</v>
      </c>
      <c r="AD5505" s="14">
        <f t="shared" si="771"/>
        <v>42840</v>
      </c>
      <c r="AE5505" s="1" t="str">
        <f t="shared" si="772"/>
        <v>Saturday</v>
      </c>
      <c r="AF5505" s="2">
        <v>0.3739467592592593</v>
      </c>
      <c r="AG5505" s="2">
        <f t="shared" si="773"/>
        <v>0.375</v>
      </c>
      <c r="AH5505" t="s">
        <v>23</v>
      </c>
    </row>
    <row r="5506" spans="1:34" x14ac:dyDescent="0.25">
      <c r="A5506">
        <v>1010620</v>
      </c>
      <c r="B5506" t="s">
        <v>29</v>
      </c>
      <c r="C5506" t="s">
        <v>47</v>
      </c>
      <c r="D5506" t="s">
        <v>31</v>
      </c>
      <c r="E5506">
        <v>53202</v>
      </c>
      <c r="F5506" t="s">
        <v>20</v>
      </c>
      <c r="G5506" t="s">
        <v>32</v>
      </c>
      <c r="H5506">
        <v>11109</v>
      </c>
      <c r="I5506" t="s">
        <v>78</v>
      </c>
      <c r="J5506">
        <f>VLOOKUP(I5506,Key!$A$1:$C$73,2,FALSE)</f>
        <v>43.048200000000001</v>
      </c>
      <c r="K5506">
        <f>VLOOKUP(I5506,Key!$A$1:$C$73,3,FALSE)</f>
        <v>-87.900859999999994</v>
      </c>
      <c r="L5506" t="s">
        <v>78</v>
      </c>
      <c r="M5506">
        <f>VLOOKUP(L5506,Key!$A$1:$C$73,2,FALSE)</f>
        <v>43.048200000000001</v>
      </c>
      <c r="N5506">
        <f>VLOOKUP(L5506,Key!$A$1:$C$73,3,FALSE)</f>
        <v>-87.900859999999994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f t="shared" ref="T5506:T5569" si="774">-1</f>
        <v>-1</v>
      </c>
      <c r="U5506" s="1">
        <v>42840</v>
      </c>
      <c r="V5506" s="13">
        <f t="shared" ref="V5506:V5569" si="775">DATE(YEAR(U5506), MONTH(U5506), 1)</f>
        <v>42826</v>
      </c>
      <c r="W5506" s="14">
        <f t="shared" ref="W5506:W5569" si="776">U5506</f>
        <v>42840</v>
      </c>
      <c r="X5506" s="1" t="str">
        <f t="shared" ref="X5506:X5569" si="777">TEXT(W5506,"dddd")</f>
        <v>Saturday</v>
      </c>
      <c r="Y5506" s="2">
        <v>0.42093749999999996</v>
      </c>
      <c r="Z5506" s="2">
        <f t="shared" ref="Z5506:Z5569" si="778">MROUND(Y5506, "1:00")</f>
        <v>0.41666666666666663</v>
      </c>
      <c r="AA5506">
        <f>1</f>
        <v>1</v>
      </c>
      <c r="AB5506" s="1">
        <v>42840</v>
      </c>
      <c r="AC5506" s="13">
        <f t="shared" ref="AC5506:AC5569" si="779">DATE(YEAR(AB5506), MONTH(AB5506), 1)</f>
        <v>42826</v>
      </c>
      <c r="AD5506" s="14">
        <f t="shared" ref="AD5506:AD5569" si="780">AB5506</f>
        <v>42840</v>
      </c>
      <c r="AE5506" s="1" t="str">
        <f t="shared" ref="AE5506:AE5569" si="781">TEXT(AD5506,"dddd")</f>
        <v>Saturday</v>
      </c>
      <c r="AF5506" s="2">
        <v>0.42133101851851856</v>
      </c>
      <c r="AG5506" s="2">
        <f t="shared" ref="AG5506:AG5569" si="782">MROUND(AF5506, "1:00")</f>
        <v>0.41666666666666663</v>
      </c>
      <c r="AH5506" t="s">
        <v>25</v>
      </c>
    </row>
    <row r="5507" spans="1:34" x14ac:dyDescent="0.25">
      <c r="A5507">
        <v>1169361</v>
      </c>
      <c r="B5507" t="s">
        <v>29</v>
      </c>
      <c r="C5507" t="s">
        <v>47</v>
      </c>
      <c r="D5507" t="s">
        <v>31</v>
      </c>
      <c r="E5507">
        <v>53202</v>
      </c>
      <c r="F5507" t="s">
        <v>20</v>
      </c>
      <c r="G5507" t="s">
        <v>99</v>
      </c>
      <c r="H5507">
        <v>188</v>
      </c>
      <c r="I5507" t="s">
        <v>62</v>
      </c>
      <c r="J5507">
        <f>VLOOKUP(I5507,Key!$A$1:$C$73,2,FALSE)</f>
        <v>43.052460000000004</v>
      </c>
      <c r="K5507">
        <f>VLOOKUP(I5507,Key!$A$1:$C$73,3,FALSE)</f>
        <v>-87.891000000000005</v>
      </c>
      <c r="L5507" t="s">
        <v>22</v>
      </c>
      <c r="M5507">
        <f>VLOOKUP(L5507,Key!$A$1:$C$73,2,FALSE)</f>
        <v>43.058619999999998</v>
      </c>
      <c r="N5507">
        <f>VLOOKUP(L5507,Key!$A$1:$C$73,3,FALSE)</f>
        <v>-87.885319999999993</v>
      </c>
      <c r="O5507">
        <v>5</v>
      </c>
      <c r="P5507">
        <v>0</v>
      </c>
      <c r="Q5507">
        <v>0.8</v>
      </c>
      <c r="R5507">
        <v>0.7</v>
      </c>
      <c r="S5507">
        <v>30</v>
      </c>
      <c r="T5507">
        <f t="shared" si="774"/>
        <v>-1</v>
      </c>
      <c r="U5507" s="1">
        <v>42840</v>
      </c>
      <c r="V5507" s="13">
        <f t="shared" si="775"/>
        <v>42826</v>
      </c>
      <c r="W5507" s="14">
        <f t="shared" si="776"/>
        <v>42840</v>
      </c>
      <c r="X5507" s="1" t="str">
        <f t="shared" si="777"/>
        <v>Saturday</v>
      </c>
      <c r="Y5507" s="2">
        <v>0.42984953703703704</v>
      </c>
      <c r="Z5507" s="2">
        <f t="shared" si="778"/>
        <v>0.41666666666666663</v>
      </c>
      <c r="AA5507">
        <f>1</f>
        <v>1</v>
      </c>
      <c r="AB5507" s="1">
        <v>42840</v>
      </c>
      <c r="AC5507" s="13">
        <f t="shared" si="779"/>
        <v>42826</v>
      </c>
      <c r="AD5507" s="14">
        <f t="shared" si="780"/>
        <v>42840</v>
      </c>
      <c r="AE5507" s="1" t="str">
        <f t="shared" si="781"/>
        <v>Saturday</v>
      </c>
      <c r="AF5507" s="2">
        <v>0.43328703703703703</v>
      </c>
      <c r="AG5507" s="2">
        <f t="shared" si="782"/>
        <v>0.41666666666666663</v>
      </c>
      <c r="AH5507" t="s">
        <v>23</v>
      </c>
    </row>
    <row r="5508" spans="1:34" x14ac:dyDescent="0.25">
      <c r="A5508">
        <v>1408049</v>
      </c>
      <c r="B5508" t="s">
        <v>29</v>
      </c>
      <c r="C5508" t="s">
        <v>47</v>
      </c>
      <c r="D5508" t="s">
        <v>31</v>
      </c>
      <c r="E5508">
        <v>53202</v>
      </c>
      <c r="F5508" t="s">
        <v>20</v>
      </c>
      <c r="G5508" t="s">
        <v>32</v>
      </c>
      <c r="H5508">
        <v>5502</v>
      </c>
      <c r="I5508" t="s">
        <v>39</v>
      </c>
      <c r="J5508">
        <f>VLOOKUP(I5508,Key!$A$1:$C$73,2,FALSE)</f>
        <v>43.031480000000002</v>
      </c>
      <c r="K5508">
        <f>VLOOKUP(I5508,Key!$A$1:$C$73,3,FALSE)</f>
        <v>-87.908169999999998</v>
      </c>
      <c r="L5508" t="s">
        <v>77</v>
      </c>
      <c r="M5508">
        <f>VLOOKUP(L5508,Key!$A$1:$C$73,2,FALSE)</f>
        <v>43.036900000000003</v>
      </c>
      <c r="N5508">
        <f>VLOOKUP(L5508,Key!$A$1:$C$73,3,FALSE)</f>
        <v>-87.89667</v>
      </c>
      <c r="O5508">
        <v>20</v>
      </c>
      <c r="P5508">
        <v>0</v>
      </c>
      <c r="Q5508">
        <v>3</v>
      </c>
      <c r="R5508">
        <v>2.9</v>
      </c>
      <c r="S5508">
        <v>120</v>
      </c>
      <c r="T5508">
        <f t="shared" si="774"/>
        <v>-1</v>
      </c>
      <c r="U5508" s="1">
        <v>42840</v>
      </c>
      <c r="V5508" s="13">
        <f t="shared" si="775"/>
        <v>42826</v>
      </c>
      <c r="W5508" s="14">
        <f t="shared" si="776"/>
        <v>42840</v>
      </c>
      <c r="X5508" s="1" t="str">
        <f t="shared" si="777"/>
        <v>Saturday</v>
      </c>
      <c r="Y5508" s="2">
        <v>0.45218749999999996</v>
      </c>
      <c r="Z5508" s="2">
        <f t="shared" si="778"/>
        <v>0.45833333333333331</v>
      </c>
      <c r="AA5508">
        <f>1</f>
        <v>1</v>
      </c>
      <c r="AB5508" s="1">
        <v>42840</v>
      </c>
      <c r="AC5508" s="13">
        <f t="shared" si="779"/>
        <v>42826</v>
      </c>
      <c r="AD5508" s="14">
        <f t="shared" si="780"/>
        <v>42840</v>
      </c>
      <c r="AE5508" s="1" t="str">
        <f t="shared" si="781"/>
        <v>Saturday</v>
      </c>
      <c r="AF5508" s="2">
        <v>0.46599537037037037</v>
      </c>
      <c r="AG5508" s="2">
        <f t="shared" si="782"/>
        <v>0.45833333333333331</v>
      </c>
      <c r="AH5508" t="s">
        <v>23</v>
      </c>
    </row>
    <row r="5509" spans="1:34" x14ac:dyDescent="0.25">
      <c r="A5509">
        <v>1396695</v>
      </c>
      <c r="B5509" t="s">
        <v>29</v>
      </c>
      <c r="C5509" t="s">
        <v>47</v>
      </c>
      <c r="D5509" t="s">
        <v>31</v>
      </c>
      <c r="E5509">
        <v>53203</v>
      </c>
      <c r="F5509" t="s">
        <v>20</v>
      </c>
      <c r="G5509" t="s">
        <v>32</v>
      </c>
      <c r="H5509">
        <v>5556</v>
      </c>
      <c r="I5509" t="s">
        <v>57</v>
      </c>
      <c r="J5509">
        <f>VLOOKUP(I5509,Key!$A$1:$C$73,2,FALSE)</f>
        <v>43.03913</v>
      </c>
      <c r="K5509">
        <f>VLOOKUP(I5509,Key!$A$1:$C$73,3,FALSE)</f>
        <v>-87.916150000000002</v>
      </c>
      <c r="L5509" t="s">
        <v>81</v>
      </c>
      <c r="M5509">
        <f>VLOOKUP(L5509,Key!$A$1:$C$73,2,FALSE)</f>
        <v>43.058010000000003</v>
      </c>
      <c r="N5509">
        <f>VLOOKUP(L5509,Key!$A$1:$C$73,3,FALSE)</f>
        <v>-87.877300000000005</v>
      </c>
      <c r="O5509">
        <v>35</v>
      </c>
      <c r="P5509">
        <v>0</v>
      </c>
      <c r="Q5509">
        <v>5.3</v>
      </c>
      <c r="R5509">
        <v>5</v>
      </c>
      <c r="S5509">
        <v>210</v>
      </c>
      <c r="T5509">
        <f t="shared" si="774"/>
        <v>-1</v>
      </c>
      <c r="U5509" s="1">
        <v>42840</v>
      </c>
      <c r="V5509" s="13">
        <f t="shared" si="775"/>
        <v>42826</v>
      </c>
      <c r="W5509" s="14">
        <f t="shared" si="776"/>
        <v>42840</v>
      </c>
      <c r="X5509" s="1" t="str">
        <f t="shared" si="777"/>
        <v>Saturday</v>
      </c>
      <c r="Y5509" s="2">
        <v>0.47620370370370368</v>
      </c>
      <c r="Z5509" s="2">
        <f t="shared" si="778"/>
        <v>0.45833333333333331</v>
      </c>
      <c r="AA5509">
        <f>1</f>
        <v>1</v>
      </c>
      <c r="AB5509" s="1">
        <v>42840</v>
      </c>
      <c r="AC5509" s="13">
        <f t="shared" si="779"/>
        <v>42826</v>
      </c>
      <c r="AD5509" s="14">
        <f t="shared" si="780"/>
        <v>42840</v>
      </c>
      <c r="AE5509" s="1" t="str">
        <f t="shared" si="781"/>
        <v>Saturday</v>
      </c>
      <c r="AF5509" s="2">
        <v>0.50031250000000005</v>
      </c>
      <c r="AG5509" s="2">
        <f t="shared" si="782"/>
        <v>0.5</v>
      </c>
      <c r="AH5509" t="s">
        <v>23</v>
      </c>
    </row>
    <row r="5510" spans="1:34" x14ac:dyDescent="0.25">
      <c r="A5510">
        <v>1581129</v>
      </c>
      <c r="B5510" t="s">
        <v>29</v>
      </c>
      <c r="E5510">
        <v>50659</v>
      </c>
      <c r="F5510" t="s">
        <v>20</v>
      </c>
      <c r="G5510" t="s">
        <v>97</v>
      </c>
      <c r="H5510">
        <v>96</v>
      </c>
      <c r="I5510" t="s">
        <v>38</v>
      </c>
      <c r="J5510">
        <f>VLOOKUP(I5510,Key!$A$1:$C$73,2,FALSE)</f>
        <v>43.038649999999997</v>
      </c>
      <c r="K5510">
        <f>VLOOKUP(I5510,Key!$A$1:$C$73,3,FALSE)</f>
        <v>-87.921930000000003</v>
      </c>
      <c r="L5510" t="s">
        <v>64</v>
      </c>
      <c r="M5510">
        <f>VLOOKUP(L5510,Key!$A$1:$C$73,2,FALSE)</f>
        <v>43.069021999999997</v>
      </c>
      <c r="N5510">
        <f>VLOOKUP(L5510,Key!$A$1:$C$73,3,FALSE)</f>
        <v>-87.887940999999998</v>
      </c>
      <c r="O5510">
        <v>68</v>
      </c>
      <c r="P5510">
        <v>6</v>
      </c>
      <c r="Q5510">
        <v>10.199999999999999</v>
      </c>
      <c r="R5510">
        <v>9.6999999999999993</v>
      </c>
      <c r="S5510">
        <v>408</v>
      </c>
      <c r="T5510">
        <f t="shared" si="774"/>
        <v>-1</v>
      </c>
      <c r="U5510" s="1">
        <v>42840</v>
      </c>
      <c r="V5510" s="13">
        <f t="shared" si="775"/>
        <v>42826</v>
      </c>
      <c r="W5510" s="14">
        <f t="shared" si="776"/>
        <v>42840</v>
      </c>
      <c r="X5510" s="1" t="str">
        <f t="shared" si="777"/>
        <v>Saturday</v>
      </c>
      <c r="Y5510" s="2">
        <v>0.52201388888888889</v>
      </c>
      <c r="Z5510" s="2">
        <f t="shared" si="778"/>
        <v>0.54166666666666663</v>
      </c>
      <c r="AA5510">
        <f>1</f>
        <v>1</v>
      </c>
      <c r="AB5510" s="1">
        <v>42840</v>
      </c>
      <c r="AC5510" s="13">
        <f t="shared" si="779"/>
        <v>42826</v>
      </c>
      <c r="AD5510" s="14">
        <f t="shared" si="780"/>
        <v>42840</v>
      </c>
      <c r="AE5510" s="1" t="str">
        <f t="shared" si="781"/>
        <v>Saturday</v>
      </c>
      <c r="AF5510" s="2">
        <v>0.56885416666666666</v>
      </c>
      <c r="AG5510" s="2">
        <f t="shared" si="782"/>
        <v>0.58333333333333326</v>
      </c>
      <c r="AH5510" t="s">
        <v>23</v>
      </c>
    </row>
    <row r="5511" spans="1:34" x14ac:dyDescent="0.25">
      <c r="A5511">
        <v>1004775</v>
      </c>
      <c r="B5511" t="s">
        <v>29</v>
      </c>
      <c r="C5511" t="s">
        <v>47</v>
      </c>
      <c r="D5511" t="s">
        <v>31</v>
      </c>
      <c r="E5511">
        <v>53202</v>
      </c>
      <c r="F5511" t="s">
        <v>20</v>
      </c>
      <c r="G5511" t="s">
        <v>32</v>
      </c>
      <c r="H5511">
        <v>116</v>
      </c>
      <c r="I5511" t="s">
        <v>53</v>
      </c>
      <c r="J5511">
        <f>VLOOKUP(I5511,Key!$A$1:$C$73,2,FALSE)</f>
        <v>43.04824</v>
      </c>
      <c r="K5511">
        <f>VLOOKUP(I5511,Key!$A$1:$C$73,3,FALSE)</f>
        <v>-87.904970000000006</v>
      </c>
      <c r="L5511" t="s">
        <v>65</v>
      </c>
      <c r="M5511">
        <f>VLOOKUP(L5511,Key!$A$1:$C$73,2,FALSE)</f>
        <v>43.077359999999999</v>
      </c>
      <c r="N5511">
        <f>VLOOKUP(L5511,Key!$A$1:$C$73,3,FALSE)</f>
        <v>-87.880769999999998</v>
      </c>
      <c r="O5511">
        <v>53</v>
      </c>
      <c r="P5511">
        <v>0</v>
      </c>
      <c r="Q5511">
        <v>8</v>
      </c>
      <c r="R5511">
        <v>7.6</v>
      </c>
      <c r="S5511">
        <v>318</v>
      </c>
      <c r="T5511">
        <f t="shared" si="774"/>
        <v>-1</v>
      </c>
      <c r="U5511" s="1">
        <v>42840</v>
      </c>
      <c r="V5511" s="13">
        <f t="shared" si="775"/>
        <v>42826</v>
      </c>
      <c r="W5511" s="14">
        <f t="shared" si="776"/>
        <v>42840</v>
      </c>
      <c r="X5511" s="1" t="str">
        <f t="shared" si="777"/>
        <v>Saturday</v>
      </c>
      <c r="Y5511" s="2">
        <v>0.54751157407407403</v>
      </c>
      <c r="Z5511" s="2">
        <f t="shared" si="778"/>
        <v>0.54166666666666663</v>
      </c>
      <c r="AA5511">
        <f>1</f>
        <v>1</v>
      </c>
      <c r="AB5511" s="1">
        <v>42840</v>
      </c>
      <c r="AC5511" s="13">
        <f t="shared" si="779"/>
        <v>42826</v>
      </c>
      <c r="AD5511" s="14">
        <f t="shared" si="780"/>
        <v>42840</v>
      </c>
      <c r="AE5511" s="1" t="str">
        <f t="shared" si="781"/>
        <v>Saturday</v>
      </c>
      <c r="AF5511" s="2">
        <v>0.58461805555555557</v>
      </c>
      <c r="AG5511" s="2">
        <f t="shared" si="782"/>
        <v>0.58333333333333326</v>
      </c>
      <c r="AH5511" t="s">
        <v>23</v>
      </c>
    </row>
    <row r="5512" spans="1:34" x14ac:dyDescent="0.25">
      <c r="A5512">
        <v>1066506</v>
      </c>
      <c r="B5512" t="s">
        <v>29</v>
      </c>
      <c r="C5512" t="s">
        <v>47</v>
      </c>
      <c r="D5512" t="s">
        <v>31</v>
      </c>
      <c r="E5512">
        <v>53211</v>
      </c>
      <c r="F5512" t="s">
        <v>20</v>
      </c>
      <c r="G5512" t="s">
        <v>32</v>
      </c>
      <c r="H5512">
        <v>11087</v>
      </c>
      <c r="I5512" t="s">
        <v>22</v>
      </c>
      <c r="J5512">
        <f>VLOOKUP(I5512,Key!$A$1:$C$73,2,FALSE)</f>
        <v>43.058619999999998</v>
      </c>
      <c r="K5512">
        <f>VLOOKUP(I5512,Key!$A$1:$C$73,3,FALSE)</f>
        <v>-87.885319999999993</v>
      </c>
      <c r="L5512" t="s">
        <v>63</v>
      </c>
      <c r="M5512">
        <f>VLOOKUP(L5512,Key!$A$1:$C$73,2,FALSE)</f>
        <v>43.066893999999998</v>
      </c>
      <c r="N5512">
        <f>VLOOKUP(L5512,Key!$A$1:$C$73,3,FALSE)</f>
        <v>-87.877936000000005</v>
      </c>
      <c r="O5512">
        <v>41</v>
      </c>
      <c r="P5512">
        <v>0</v>
      </c>
      <c r="Q5512">
        <v>6.2</v>
      </c>
      <c r="R5512">
        <v>5.8</v>
      </c>
      <c r="S5512">
        <v>246</v>
      </c>
      <c r="T5512">
        <f t="shared" si="774"/>
        <v>-1</v>
      </c>
      <c r="U5512" s="1">
        <v>42840</v>
      </c>
      <c r="V5512" s="13">
        <f t="shared" si="775"/>
        <v>42826</v>
      </c>
      <c r="W5512" s="14">
        <f t="shared" si="776"/>
        <v>42840</v>
      </c>
      <c r="X5512" s="1" t="str">
        <f t="shared" si="777"/>
        <v>Saturday</v>
      </c>
      <c r="Y5512" s="2">
        <v>0.54784722222222226</v>
      </c>
      <c r="Z5512" s="2">
        <f t="shared" si="778"/>
        <v>0.54166666666666663</v>
      </c>
      <c r="AA5512">
        <f>1</f>
        <v>1</v>
      </c>
      <c r="AB5512" s="1">
        <v>42840</v>
      </c>
      <c r="AC5512" s="13">
        <f t="shared" si="779"/>
        <v>42826</v>
      </c>
      <c r="AD5512" s="14">
        <f t="shared" si="780"/>
        <v>42840</v>
      </c>
      <c r="AE5512" s="1" t="str">
        <f t="shared" si="781"/>
        <v>Saturday</v>
      </c>
      <c r="AF5512" s="2">
        <v>0.57581018518518523</v>
      </c>
      <c r="AG5512" s="2">
        <f t="shared" si="782"/>
        <v>0.58333333333333326</v>
      </c>
      <c r="AH5512" t="s">
        <v>23</v>
      </c>
    </row>
    <row r="5513" spans="1:34" x14ac:dyDescent="0.25">
      <c r="A5513">
        <v>1252710</v>
      </c>
      <c r="B5513" t="s">
        <v>29</v>
      </c>
      <c r="C5513" t="s">
        <v>163</v>
      </c>
      <c r="D5513" t="s">
        <v>46</v>
      </c>
      <c r="E5513">
        <v>60032</v>
      </c>
      <c r="F5513" t="s">
        <v>20</v>
      </c>
      <c r="G5513" t="s">
        <v>99</v>
      </c>
      <c r="H5513">
        <v>989</v>
      </c>
      <c r="I5513" t="s">
        <v>66</v>
      </c>
      <c r="J5513">
        <f>VLOOKUP(I5513,Key!$A$1:$C$73,2,FALSE)</f>
        <v>43.078530000000001</v>
      </c>
      <c r="K5513">
        <f>VLOOKUP(I5513,Key!$A$1:$C$73,3,FALSE)</f>
        <v>-87.882620000000003</v>
      </c>
      <c r="L5513" t="s">
        <v>21</v>
      </c>
      <c r="M5513">
        <f>VLOOKUP(L5513,Key!$A$1:$C$73,2,FALSE)</f>
        <v>43.074890000000003</v>
      </c>
      <c r="N5513">
        <f>VLOOKUP(L5513,Key!$A$1:$C$73,3,FALSE)</f>
        <v>-87.882810000000006</v>
      </c>
      <c r="O5513">
        <v>3</v>
      </c>
      <c r="P5513">
        <v>0</v>
      </c>
      <c r="Q5513">
        <v>0.5</v>
      </c>
      <c r="R5513">
        <v>0.4</v>
      </c>
      <c r="S5513">
        <v>18</v>
      </c>
      <c r="T5513">
        <f t="shared" si="774"/>
        <v>-1</v>
      </c>
      <c r="U5513" s="1">
        <v>42846</v>
      </c>
      <c r="V5513" s="13">
        <f t="shared" si="775"/>
        <v>42826</v>
      </c>
      <c r="W5513" s="14">
        <f t="shared" si="776"/>
        <v>42846</v>
      </c>
      <c r="X5513" s="1" t="str">
        <f t="shared" si="777"/>
        <v>Friday</v>
      </c>
      <c r="Y5513" s="2">
        <v>0.52622685185185192</v>
      </c>
      <c r="Z5513" s="2">
        <f t="shared" si="778"/>
        <v>0.54166666666666663</v>
      </c>
      <c r="AA5513">
        <f>1</f>
        <v>1</v>
      </c>
      <c r="AB5513" s="1">
        <v>42846</v>
      </c>
      <c r="AC5513" s="13">
        <f t="shared" si="779"/>
        <v>42826</v>
      </c>
      <c r="AD5513" s="14">
        <f t="shared" si="780"/>
        <v>42846</v>
      </c>
      <c r="AE5513" s="1" t="str">
        <f t="shared" si="781"/>
        <v>Friday</v>
      </c>
      <c r="AF5513" s="2">
        <v>0.52812500000000007</v>
      </c>
      <c r="AG5513" s="2">
        <f t="shared" si="782"/>
        <v>0.54166666666666663</v>
      </c>
      <c r="AH5513" t="s">
        <v>23</v>
      </c>
    </row>
    <row r="5514" spans="1:34" x14ac:dyDescent="0.25">
      <c r="A5514">
        <v>1586294</v>
      </c>
      <c r="B5514" t="s">
        <v>29</v>
      </c>
      <c r="C5514" t="s">
        <v>137</v>
      </c>
      <c r="D5514" t="s">
        <v>31</v>
      </c>
      <c r="E5514">
        <v>53045</v>
      </c>
      <c r="F5514" t="s">
        <v>20</v>
      </c>
      <c r="G5514" t="s">
        <v>32</v>
      </c>
      <c r="H5514">
        <v>247</v>
      </c>
      <c r="I5514" t="s">
        <v>71</v>
      </c>
      <c r="J5514">
        <f>VLOOKUP(I5514,Key!$A$1:$C$73,2,FALSE)</f>
        <v>43.060079999999999</v>
      </c>
      <c r="K5514">
        <f>VLOOKUP(I5514,Key!$A$1:$C$73,3,FALSE)</f>
        <v>-88.027349999999998</v>
      </c>
      <c r="L5514" t="s">
        <v>71</v>
      </c>
      <c r="M5514">
        <f>VLOOKUP(L5514,Key!$A$1:$C$73,2,FALSE)</f>
        <v>43.060079999999999</v>
      </c>
      <c r="N5514">
        <f>VLOOKUP(L5514,Key!$A$1:$C$73,3,FALSE)</f>
        <v>-88.027349999999998</v>
      </c>
      <c r="O5514">
        <v>4</v>
      </c>
      <c r="P5514">
        <v>0</v>
      </c>
      <c r="Q5514">
        <v>0.6</v>
      </c>
      <c r="R5514">
        <v>0.6</v>
      </c>
      <c r="S5514">
        <v>24</v>
      </c>
      <c r="T5514">
        <f t="shared" si="774"/>
        <v>-1</v>
      </c>
      <c r="U5514" s="1">
        <v>42846</v>
      </c>
      <c r="V5514" s="13">
        <f t="shared" si="775"/>
        <v>42826</v>
      </c>
      <c r="W5514" s="14">
        <f t="shared" si="776"/>
        <v>42846</v>
      </c>
      <c r="X5514" s="1" t="str">
        <f t="shared" si="777"/>
        <v>Friday</v>
      </c>
      <c r="Y5514" s="2">
        <v>0.59290509259259261</v>
      </c>
      <c r="Z5514" s="2">
        <f t="shared" si="778"/>
        <v>0.58333333333333326</v>
      </c>
      <c r="AA5514">
        <f>1</f>
        <v>1</v>
      </c>
      <c r="AB5514" s="1">
        <v>42846</v>
      </c>
      <c r="AC5514" s="13">
        <f t="shared" si="779"/>
        <v>42826</v>
      </c>
      <c r="AD5514" s="14">
        <f t="shared" si="780"/>
        <v>42846</v>
      </c>
      <c r="AE5514" s="1" t="str">
        <f t="shared" si="781"/>
        <v>Friday</v>
      </c>
      <c r="AF5514" s="2">
        <v>0.59543981481481478</v>
      </c>
      <c r="AG5514" s="2">
        <f t="shared" si="782"/>
        <v>0.58333333333333326</v>
      </c>
      <c r="AH5514" t="s">
        <v>25</v>
      </c>
    </row>
    <row r="5515" spans="1:34" x14ac:dyDescent="0.25">
      <c r="A5515">
        <v>1586294</v>
      </c>
      <c r="B5515" t="s">
        <v>29</v>
      </c>
      <c r="C5515" t="s">
        <v>137</v>
      </c>
      <c r="D5515" t="s">
        <v>31</v>
      </c>
      <c r="E5515">
        <v>53045</v>
      </c>
      <c r="F5515" t="s">
        <v>20</v>
      </c>
      <c r="G5515" t="s">
        <v>32</v>
      </c>
      <c r="H5515">
        <v>247</v>
      </c>
      <c r="I5515" t="s">
        <v>71</v>
      </c>
      <c r="J5515">
        <f>VLOOKUP(I5515,Key!$A$1:$C$73,2,FALSE)</f>
        <v>43.060079999999999</v>
      </c>
      <c r="K5515">
        <f>VLOOKUP(I5515,Key!$A$1:$C$73,3,FALSE)</f>
        <v>-88.027349999999998</v>
      </c>
      <c r="L5515" t="s">
        <v>71</v>
      </c>
      <c r="M5515">
        <f>VLOOKUP(L5515,Key!$A$1:$C$73,2,FALSE)</f>
        <v>43.060079999999999</v>
      </c>
      <c r="N5515">
        <f>VLOOKUP(L5515,Key!$A$1:$C$73,3,FALSE)</f>
        <v>-88.027349999999998</v>
      </c>
      <c r="O5515">
        <v>15</v>
      </c>
      <c r="P5515">
        <v>0</v>
      </c>
      <c r="Q5515">
        <v>2.2999999999999998</v>
      </c>
      <c r="R5515">
        <v>2.1</v>
      </c>
      <c r="S5515">
        <v>90</v>
      </c>
      <c r="T5515">
        <f t="shared" si="774"/>
        <v>-1</v>
      </c>
      <c r="U5515" s="1">
        <v>42846</v>
      </c>
      <c r="V5515" s="13">
        <f t="shared" si="775"/>
        <v>42826</v>
      </c>
      <c r="W5515" s="14">
        <f t="shared" si="776"/>
        <v>42846</v>
      </c>
      <c r="X5515" s="1" t="str">
        <f t="shared" si="777"/>
        <v>Friday</v>
      </c>
      <c r="Y5515" s="2">
        <v>0.61409722222222218</v>
      </c>
      <c r="Z5515" s="2">
        <f t="shared" si="778"/>
        <v>0.625</v>
      </c>
      <c r="AA5515">
        <f>1</f>
        <v>1</v>
      </c>
      <c r="AB5515" s="1">
        <v>42846</v>
      </c>
      <c r="AC5515" s="13">
        <f t="shared" si="779"/>
        <v>42826</v>
      </c>
      <c r="AD5515" s="14">
        <f t="shared" si="780"/>
        <v>42846</v>
      </c>
      <c r="AE5515" s="1" t="str">
        <f t="shared" si="781"/>
        <v>Friday</v>
      </c>
      <c r="AF5515" s="2">
        <v>0.62496527777777777</v>
      </c>
      <c r="AG5515" s="2">
        <f t="shared" si="782"/>
        <v>0.625</v>
      </c>
      <c r="AH5515" t="s">
        <v>25</v>
      </c>
    </row>
    <row r="5516" spans="1:34" x14ac:dyDescent="0.25">
      <c r="A5516">
        <v>1564054</v>
      </c>
      <c r="B5516" t="s">
        <v>29</v>
      </c>
      <c r="C5516" t="s">
        <v>140</v>
      </c>
      <c r="D5516" t="s">
        <v>31</v>
      </c>
      <c r="E5516">
        <v>53126</v>
      </c>
      <c r="F5516" t="s">
        <v>20</v>
      </c>
      <c r="G5516" t="s">
        <v>32</v>
      </c>
      <c r="H5516">
        <v>5565</v>
      </c>
      <c r="I5516" t="s">
        <v>59</v>
      </c>
      <c r="J5516">
        <f>VLOOKUP(I5516,Key!$A$1:$C$73,2,FALSE)</f>
        <v>43.056539999999998</v>
      </c>
      <c r="K5516">
        <f>VLOOKUP(I5516,Key!$A$1:$C$73,3,FALSE)</f>
        <v>-87.914370000000005</v>
      </c>
      <c r="L5516" t="s">
        <v>85</v>
      </c>
      <c r="M5516">
        <f>VLOOKUP(L5516,Key!$A$1:$C$73,2,FALSE)</f>
        <v>43.053040000000003</v>
      </c>
      <c r="N5516">
        <f>VLOOKUP(L5516,Key!$A$1:$C$73,3,FALSE)</f>
        <v>-87.897660000000002</v>
      </c>
      <c r="O5516">
        <v>8</v>
      </c>
      <c r="P5516">
        <v>0</v>
      </c>
      <c r="Q5516">
        <v>1.2</v>
      </c>
      <c r="R5516">
        <v>1.1000000000000001</v>
      </c>
      <c r="S5516">
        <v>48</v>
      </c>
      <c r="T5516">
        <f t="shared" si="774"/>
        <v>-1</v>
      </c>
      <c r="U5516" s="1">
        <v>42846</v>
      </c>
      <c r="V5516" s="13">
        <f t="shared" si="775"/>
        <v>42826</v>
      </c>
      <c r="W5516" s="14">
        <f t="shared" si="776"/>
        <v>42846</v>
      </c>
      <c r="X5516" s="1" t="str">
        <f t="shared" si="777"/>
        <v>Friday</v>
      </c>
      <c r="Y5516" s="2">
        <v>0.65105324074074067</v>
      </c>
      <c r="Z5516" s="2">
        <f t="shared" si="778"/>
        <v>0.66666666666666663</v>
      </c>
      <c r="AA5516">
        <f>1</f>
        <v>1</v>
      </c>
      <c r="AB5516" s="1">
        <v>42846</v>
      </c>
      <c r="AC5516" s="13">
        <f t="shared" si="779"/>
        <v>42826</v>
      </c>
      <c r="AD5516" s="14">
        <f t="shared" si="780"/>
        <v>42846</v>
      </c>
      <c r="AE5516" s="1" t="str">
        <f t="shared" si="781"/>
        <v>Friday</v>
      </c>
      <c r="AF5516" s="2">
        <v>0.6565509259259259</v>
      </c>
      <c r="AG5516" s="2">
        <f t="shared" si="782"/>
        <v>0.66666666666666663</v>
      </c>
      <c r="AH5516" t="s">
        <v>23</v>
      </c>
    </row>
    <row r="5517" spans="1:34" x14ac:dyDescent="0.25">
      <c r="A5517">
        <v>1017964</v>
      </c>
      <c r="B5517" t="s">
        <v>29</v>
      </c>
      <c r="C5517" t="s">
        <v>47</v>
      </c>
      <c r="D5517" t="s">
        <v>31</v>
      </c>
      <c r="E5517">
        <v>53202</v>
      </c>
      <c r="F5517" t="s">
        <v>20</v>
      </c>
      <c r="G5517" t="s">
        <v>32</v>
      </c>
      <c r="H5517">
        <v>175</v>
      </c>
      <c r="I5517" t="s">
        <v>81</v>
      </c>
      <c r="J5517">
        <f>VLOOKUP(I5517,Key!$A$1:$C$73,2,FALSE)</f>
        <v>43.058010000000003</v>
      </c>
      <c r="K5517">
        <f>VLOOKUP(I5517,Key!$A$1:$C$73,3,FALSE)</f>
        <v>-87.877300000000005</v>
      </c>
      <c r="L5517" t="s">
        <v>81</v>
      </c>
      <c r="M5517">
        <f>VLOOKUP(L5517,Key!$A$1:$C$73,2,FALSE)</f>
        <v>43.058010000000003</v>
      </c>
      <c r="N5517">
        <f>VLOOKUP(L5517,Key!$A$1:$C$73,3,FALSE)</f>
        <v>-87.877300000000005</v>
      </c>
      <c r="O5517">
        <v>21</v>
      </c>
      <c r="P5517">
        <v>0</v>
      </c>
      <c r="Q5517">
        <v>3.2</v>
      </c>
      <c r="R5517">
        <v>3</v>
      </c>
      <c r="S5517">
        <v>126</v>
      </c>
      <c r="T5517">
        <f t="shared" si="774"/>
        <v>-1</v>
      </c>
      <c r="U5517" s="1">
        <v>42846</v>
      </c>
      <c r="V5517" s="13">
        <f t="shared" si="775"/>
        <v>42826</v>
      </c>
      <c r="W5517" s="14">
        <f t="shared" si="776"/>
        <v>42846</v>
      </c>
      <c r="X5517" s="1" t="str">
        <f t="shared" si="777"/>
        <v>Friday</v>
      </c>
      <c r="Y5517" s="2">
        <v>0.66741898148148149</v>
      </c>
      <c r="Z5517" s="2">
        <f t="shared" si="778"/>
        <v>0.66666666666666663</v>
      </c>
      <c r="AA5517">
        <f>1</f>
        <v>1</v>
      </c>
      <c r="AB5517" s="1">
        <v>42846</v>
      </c>
      <c r="AC5517" s="13">
        <f t="shared" si="779"/>
        <v>42826</v>
      </c>
      <c r="AD5517" s="14">
        <f t="shared" si="780"/>
        <v>42846</v>
      </c>
      <c r="AE5517" s="1" t="str">
        <f t="shared" si="781"/>
        <v>Friday</v>
      </c>
      <c r="AF5517" s="2">
        <v>0.68240740740740735</v>
      </c>
      <c r="AG5517" s="2">
        <f t="shared" si="782"/>
        <v>0.66666666666666663</v>
      </c>
      <c r="AH5517" t="s">
        <v>25</v>
      </c>
    </row>
    <row r="5518" spans="1:34" x14ac:dyDescent="0.25">
      <c r="A5518">
        <v>1575847</v>
      </c>
      <c r="B5518" t="s">
        <v>29</v>
      </c>
      <c r="C5518" t="s">
        <v>47</v>
      </c>
      <c r="D5518" t="s">
        <v>31</v>
      </c>
      <c r="E5518">
        <v>53211</v>
      </c>
      <c r="F5518" t="s">
        <v>20</v>
      </c>
      <c r="G5518" t="s">
        <v>32</v>
      </c>
      <c r="H5518">
        <v>5439</v>
      </c>
      <c r="I5518" t="s">
        <v>44</v>
      </c>
      <c r="J5518">
        <f>VLOOKUP(I5518,Key!$A$1:$C$73,2,FALSE)</f>
        <v>43.03886</v>
      </c>
      <c r="K5518">
        <f>VLOOKUP(I5518,Key!$A$1:$C$73,3,FALSE)</f>
        <v>-87.902720000000002</v>
      </c>
      <c r="L5518" t="s">
        <v>65</v>
      </c>
      <c r="M5518">
        <f>VLOOKUP(L5518,Key!$A$1:$C$73,2,FALSE)</f>
        <v>43.077359999999999</v>
      </c>
      <c r="N5518">
        <f>VLOOKUP(L5518,Key!$A$1:$C$73,3,FALSE)</f>
        <v>-87.880769999999998</v>
      </c>
      <c r="O5518">
        <v>42</v>
      </c>
      <c r="P5518">
        <v>0</v>
      </c>
      <c r="Q5518">
        <v>6.3</v>
      </c>
      <c r="R5518">
        <v>6</v>
      </c>
      <c r="S5518">
        <v>252</v>
      </c>
      <c r="T5518">
        <f t="shared" si="774"/>
        <v>-1</v>
      </c>
      <c r="U5518" s="1">
        <v>42846</v>
      </c>
      <c r="V5518" s="13">
        <f t="shared" si="775"/>
        <v>42826</v>
      </c>
      <c r="W5518" s="14">
        <f t="shared" si="776"/>
        <v>42846</v>
      </c>
      <c r="X5518" s="1" t="str">
        <f t="shared" si="777"/>
        <v>Friday</v>
      </c>
      <c r="Y5518" s="2">
        <v>0.71600694444444446</v>
      </c>
      <c r="Z5518" s="2">
        <f t="shared" si="778"/>
        <v>0.70833333333333326</v>
      </c>
      <c r="AA5518">
        <f>1</f>
        <v>1</v>
      </c>
      <c r="AB5518" s="1">
        <v>42846</v>
      </c>
      <c r="AC5518" s="13">
        <f t="shared" si="779"/>
        <v>42826</v>
      </c>
      <c r="AD5518" s="14">
        <f t="shared" si="780"/>
        <v>42846</v>
      </c>
      <c r="AE5518" s="1" t="str">
        <f t="shared" si="781"/>
        <v>Friday</v>
      </c>
      <c r="AF5518" s="2">
        <v>0.74532407407407408</v>
      </c>
      <c r="AG5518" s="2">
        <f t="shared" si="782"/>
        <v>0.75</v>
      </c>
      <c r="AH5518" t="s">
        <v>23</v>
      </c>
    </row>
    <row r="5519" spans="1:34" x14ac:dyDescent="0.25">
      <c r="A5519">
        <v>1276651</v>
      </c>
      <c r="B5519" t="s">
        <v>29</v>
      </c>
      <c r="C5519" t="s">
        <v>47</v>
      </c>
      <c r="D5519" t="s">
        <v>31</v>
      </c>
      <c r="E5519">
        <v>53211</v>
      </c>
      <c r="F5519" t="s">
        <v>20</v>
      </c>
      <c r="G5519" t="s">
        <v>32</v>
      </c>
      <c r="H5519">
        <v>11082</v>
      </c>
      <c r="I5519" t="s">
        <v>65</v>
      </c>
      <c r="J5519">
        <f>VLOOKUP(I5519,Key!$A$1:$C$73,2,FALSE)</f>
        <v>43.077359999999999</v>
      </c>
      <c r="K5519">
        <f>VLOOKUP(I5519,Key!$A$1:$C$73,3,FALSE)</f>
        <v>-87.880769999999998</v>
      </c>
      <c r="L5519" t="s">
        <v>53</v>
      </c>
      <c r="M5519">
        <f>VLOOKUP(L5519,Key!$A$1:$C$73,2,FALSE)</f>
        <v>43.04824</v>
      </c>
      <c r="N5519">
        <f>VLOOKUP(L5519,Key!$A$1:$C$73,3,FALSE)</f>
        <v>-87.904970000000006</v>
      </c>
      <c r="O5519">
        <v>15</v>
      </c>
      <c r="P5519">
        <v>0</v>
      </c>
      <c r="Q5519">
        <v>2.2999999999999998</v>
      </c>
      <c r="R5519">
        <v>2.1</v>
      </c>
      <c r="S5519">
        <v>90</v>
      </c>
      <c r="T5519">
        <f t="shared" si="774"/>
        <v>-1</v>
      </c>
      <c r="U5519" s="1">
        <v>42847</v>
      </c>
      <c r="V5519" s="13">
        <f t="shared" si="775"/>
        <v>42826</v>
      </c>
      <c r="W5519" s="14">
        <f t="shared" si="776"/>
        <v>42847</v>
      </c>
      <c r="X5519" s="1" t="str">
        <f t="shared" si="777"/>
        <v>Saturday</v>
      </c>
      <c r="Y5519" s="2">
        <v>0.32209490740740737</v>
      </c>
      <c r="Z5519" s="2">
        <f t="shared" si="778"/>
        <v>0.33333333333333331</v>
      </c>
      <c r="AA5519">
        <f>1</f>
        <v>1</v>
      </c>
      <c r="AB5519" s="1">
        <v>42847</v>
      </c>
      <c r="AC5519" s="13">
        <f t="shared" si="779"/>
        <v>42826</v>
      </c>
      <c r="AD5519" s="14">
        <f t="shared" si="780"/>
        <v>42847</v>
      </c>
      <c r="AE5519" s="1" t="str">
        <f t="shared" si="781"/>
        <v>Saturday</v>
      </c>
      <c r="AF5519" s="2">
        <v>0.33201388888888889</v>
      </c>
      <c r="AG5519" s="2">
        <f t="shared" si="782"/>
        <v>0.33333333333333331</v>
      </c>
      <c r="AH5519" t="s">
        <v>23</v>
      </c>
    </row>
    <row r="5520" spans="1:34" x14ac:dyDescent="0.25">
      <c r="A5520">
        <v>1378810</v>
      </c>
      <c r="B5520" t="s">
        <v>29</v>
      </c>
      <c r="C5520" t="s">
        <v>103</v>
      </c>
      <c r="D5520" t="s">
        <v>31</v>
      </c>
      <c r="E5520">
        <v>53211</v>
      </c>
      <c r="F5520" t="s">
        <v>20</v>
      </c>
      <c r="G5520" t="s">
        <v>32</v>
      </c>
      <c r="H5520">
        <v>216</v>
      </c>
      <c r="I5520" t="s">
        <v>63</v>
      </c>
      <c r="J5520">
        <f>VLOOKUP(I5520,Key!$A$1:$C$73,2,FALSE)</f>
        <v>43.066893999999998</v>
      </c>
      <c r="K5520">
        <f>VLOOKUP(I5520,Key!$A$1:$C$73,3,FALSE)</f>
        <v>-87.877936000000005</v>
      </c>
      <c r="L5520" t="s">
        <v>65</v>
      </c>
      <c r="M5520">
        <f>VLOOKUP(L5520,Key!$A$1:$C$73,2,FALSE)</f>
        <v>43.077359999999999</v>
      </c>
      <c r="N5520">
        <f>VLOOKUP(L5520,Key!$A$1:$C$73,3,FALSE)</f>
        <v>-87.880769999999998</v>
      </c>
      <c r="O5520">
        <v>5</v>
      </c>
      <c r="P5520">
        <v>0</v>
      </c>
      <c r="Q5520">
        <v>0.8</v>
      </c>
      <c r="R5520">
        <v>0.7</v>
      </c>
      <c r="S5520">
        <v>30</v>
      </c>
      <c r="T5520">
        <f t="shared" si="774"/>
        <v>-1</v>
      </c>
      <c r="U5520" s="1">
        <v>42847</v>
      </c>
      <c r="V5520" s="13">
        <f t="shared" si="775"/>
        <v>42826</v>
      </c>
      <c r="W5520" s="14">
        <f t="shared" si="776"/>
        <v>42847</v>
      </c>
      <c r="X5520" s="1" t="str">
        <f t="shared" si="777"/>
        <v>Saturday</v>
      </c>
      <c r="Y5520" s="2">
        <v>0.40447916666666667</v>
      </c>
      <c r="Z5520" s="2">
        <f t="shared" si="778"/>
        <v>0.41666666666666663</v>
      </c>
      <c r="AA5520">
        <f>1</f>
        <v>1</v>
      </c>
      <c r="AB5520" s="1">
        <v>42847</v>
      </c>
      <c r="AC5520" s="13">
        <f t="shared" si="779"/>
        <v>42826</v>
      </c>
      <c r="AD5520" s="14">
        <f t="shared" si="780"/>
        <v>42847</v>
      </c>
      <c r="AE5520" s="1" t="str">
        <f t="shared" si="781"/>
        <v>Saturday</v>
      </c>
      <c r="AF5520" s="2">
        <v>0.40825231481481478</v>
      </c>
      <c r="AG5520" s="2">
        <f t="shared" si="782"/>
        <v>0.41666666666666663</v>
      </c>
      <c r="AH5520" t="s">
        <v>23</v>
      </c>
    </row>
    <row r="5521" spans="1:34" x14ac:dyDescent="0.25">
      <c r="A5521">
        <v>1017964</v>
      </c>
      <c r="B5521" t="s">
        <v>29</v>
      </c>
      <c r="C5521" t="s">
        <v>47</v>
      </c>
      <c r="D5521" t="s">
        <v>31</v>
      </c>
      <c r="E5521">
        <v>53202</v>
      </c>
      <c r="F5521" t="s">
        <v>20</v>
      </c>
      <c r="G5521" t="s">
        <v>32</v>
      </c>
      <c r="H5521">
        <v>175</v>
      </c>
      <c r="I5521" t="s">
        <v>81</v>
      </c>
      <c r="J5521">
        <f>VLOOKUP(I5521,Key!$A$1:$C$73,2,FALSE)</f>
        <v>43.058010000000003</v>
      </c>
      <c r="K5521">
        <f>VLOOKUP(I5521,Key!$A$1:$C$73,3,FALSE)</f>
        <v>-87.877300000000005</v>
      </c>
      <c r="L5521" t="s">
        <v>77</v>
      </c>
      <c r="M5521">
        <f>VLOOKUP(L5521,Key!$A$1:$C$73,2,FALSE)</f>
        <v>43.036900000000003</v>
      </c>
      <c r="N5521">
        <f>VLOOKUP(L5521,Key!$A$1:$C$73,3,FALSE)</f>
        <v>-87.89667</v>
      </c>
      <c r="O5521">
        <v>15</v>
      </c>
      <c r="P5521">
        <v>0</v>
      </c>
      <c r="Q5521">
        <v>2.2999999999999998</v>
      </c>
      <c r="R5521">
        <v>2.1</v>
      </c>
      <c r="S5521">
        <v>90</v>
      </c>
      <c r="T5521">
        <f t="shared" si="774"/>
        <v>-1</v>
      </c>
      <c r="U5521" s="1">
        <v>42847</v>
      </c>
      <c r="V5521" s="13">
        <f t="shared" si="775"/>
        <v>42826</v>
      </c>
      <c r="W5521" s="14">
        <f t="shared" si="776"/>
        <v>42847</v>
      </c>
      <c r="X5521" s="1" t="str">
        <f t="shared" si="777"/>
        <v>Saturday</v>
      </c>
      <c r="Y5521" s="2">
        <v>0.42429398148148145</v>
      </c>
      <c r="Z5521" s="2">
        <f t="shared" si="778"/>
        <v>0.41666666666666663</v>
      </c>
      <c r="AA5521">
        <f>1</f>
        <v>1</v>
      </c>
      <c r="AB5521" s="1">
        <v>42847</v>
      </c>
      <c r="AC5521" s="13">
        <f t="shared" si="779"/>
        <v>42826</v>
      </c>
      <c r="AD5521" s="14">
        <f t="shared" si="780"/>
        <v>42847</v>
      </c>
      <c r="AE5521" s="1" t="str">
        <f t="shared" si="781"/>
        <v>Saturday</v>
      </c>
      <c r="AF5521" s="2">
        <v>0.4342361111111111</v>
      </c>
      <c r="AG5521" s="2">
        <f t="shared" si="782"/>
        <v>0.41666666666666663</v>
      </c>
      <c r="AH5521" t="s">
        <v>23</v>
      </c>
    </row>
    <row r="5522" spans="1:34" x14ac:dyDescent="0.25">
      <c r="A5522">
        <v>1358589</v>
      </c>
      <c r="B5522" t="s">
        <v>29</v>
      </c>
      <c r="C5522" t="s">
        <v>47</v>
      </c>
      <c r="D5522" t="s">
        <v>31</v>
      </c>
      <c r="E5522">
        <v>53211</v>
      </c>
      <c r="F5522" t="s">
        <v>20</v>
      </c>
      <c r="G5522" t="s">
        <v>32</v>
      </c>
      <c r="H5522">
        <v>127</v>
      </c>
      <c r="I5522" t="s">
        <v>85</v>
      </c>
      <c r="J5522">
        <f>VLOOKUP(I5522,Key!$A$1:$C$73,2,FALSE)</f>
        <v>43.053040000000003</v>
      </c>
      <c r="K5522">
        <f>VLOOKUP(I5522,Key!$A$1:$C$73,3,FALSE)</f>
        <v>-87.897660000000002</v>
      </c>
      <c r="L5522" t="s">
        <v>33</v>
      </c>
      <c r="M5522">
        <f>VLOOKUP(L5522,Key!$A$1:$C$73,2,FALSE)</f>
        <v>43.045712999999999</v>
      </c>
      <c r="N5522">
        <f>VLOOKUP(L5522,Key!$A$1:$C$73,3,FALSE)</f>
        <v>-87.899756999999994</v>
      </c>
      <c r="O5522">
        <v>7</v>
      </c>
      <c r="P5522">
        <v>0</v>
      </c>
      <c r="Q5522">
        <v>1.1000000000000001</v>
      </c>
      <c r="R5522">
        <v>1</v>
      </c>
      <c r="S5522">
        <v>42</v>
      </c>
      <c r="T5522">
        <f t="shared" si="774"/>
        <v>-1</v>
      </c>
      <c r="U5522" s="1">
        <v>42847</v>
      </c>
      <c r="V5522" s="13">
        <f t="shared" si="775"/>
        <v>42826</v>
      </c>
      <c r="W5522" s="14">
        <f t="shared" si="776"/>
        <v>42847</v>
      </c>
      <c r="X5522" s="1" t="str">
        <f t="shared" si="777"/>
        <v>Saturday</v>
      </c>
      <c r="Y5522" s="2">
        <v>0.44230324074074073</v>
      </c>
      <c r="Z5522" s="2">
        <f t="shared" si="778"/>
        <v>0.45833333333333331</v>
      </c>
      <c r="AA5522">
        <f>1</f>
        <v>1</v>
      </c>
      <c r="AB5522" s="1">
        <v>42847</v>
      </c>
      <c r="AC5522" s="13">
        <f t="shared" si="779"/>
        <v>42826</v>
      </c>
      <c r="AD5522" s="14">
        <f t="shared" si="780"/>
        <v>42847</v>
      </c>
      <c r="AE5522" s="1" t="str">
        <f t="shared" si="781"/>
        <v>Saturday</v>
      </c>
      <c r="AF5522" s="2">
        <v>0.44693287037037038</v>
      </c>
      <c r="AG5522" s="2">
        <f t="shared" si="782"/>
        <v>0.45833333333333331</v>
      </c>
      <c r="AH5522" t="s">
        <v>23</v>
      </c>
    </row>
    <row r="5523" spans="1:34" x14ac:dyDescent="0.25">
      <c r="A5523">
        <v>1369902</v>
      </c>
      <c r="B5523" t="s">
        <v>29</v>
      </c>
      <c r="C5523" t="s">
        <v>47</v>
      </c>
      <c r="D5523" t="s">
        <v>31</v>
      </c>
      <c r="E5523">
        <v>53217</v>
      </c>
      <c r="F5523" t="s">
        <v>20</v>
      </c>
      <c r="G5523" t="s">
        <v>32</v>
      </c>
      <c r="H5523">
        <v>5424</v>
      </c>
      <c r="I5523" t="s">
        <v>66</v>
      </c>
      <c r="J5523">
        <f>VLOOKUP(I5523,Key!$A$1:$C$73,2,FALSE)</f>
        <v>43.078530000000001</v>
      </c>
      <c r="K5523">
        <f>VLOOKUP(I5523,Key!$A$1:$C$73,3,FALSE)</f>
        <v>-87.882620000000003</v>
      </c>
      <c r="L5523" t="s">
        <v>63</v>
      </c>
      <c r="M5523">
        <f>VLOOKUP(L5523,Key!$A$1:$C$73,2,FALSE)</f>
        <v>43.066893999999998</v>
      </c>
      <c r="N5523">
        <f>VLOOKUP(L5523,Key!$A$1:$C$73,3,FALSE)</f>
        <v>-87.877936000000005</v>
      </c>
      <c r="O5523">
        <v>8</v>
      </c>
      <c r="P5523">
        <v>0</v>
      </c>
      <c r="Q5523">
        <v>1.2</v>
      </c>
      <c r="R5523">
        <v>1.1000000000000001</v>
      </c>
      <c r="S5523">
        <v>48</v>
      </c>
      <c r="T5523">
        <f t="shared" si="774"/>
        <v>-1</v>
      </c>
      <c r="U5523" s="1">
        <v>42847</v>
      </c>
      <c r="V5523" s="13">
        <f t="shared" si="775"/>
        <v>42826</v>
      </c>
      <c r="W5523" s="14">
        <f t="shared" si="776"/>
        <v>42847</v>
      </c>
      <c r="X5523" s="1" t="str">
        <f t="shared" si="777"/>
        <v>Saturday</v>
      </c>
      <c r="Y5523" s="2">
        <v>0.47693287037037035</v>
      </c>
      <c r="Z5523" s="2">
        <f t="shared" si="778"/>
        <v>0.45833333333333331</v>
      </c>
      <c r="AA5523">
        <f>1</f>
        <v>1</v>
      </c>
      <c r="AB5523" s="1">
        <v>42847</v>
      </c>
      <c r="AC5523" s="13">
        <f t="shared" si="779"/>
        <v>42826</v>
      </c>
      <c r="AD5523" s="14">
        <f t="shared" si="780"/>
        <v>42847</v>
      </c>
      <c r="AE5523" s="1" t="str">
        <f t="shared" si="781"/>
        <v>Saturday</v>
      </c>
      <c r="AF5523" s="2">
        <v>0.48206018518518517</v>
      </c>
      <c r="AG5523" s="2">
        <f t="shared" si="782"/>
        <v>0.5</v>
      </c>
      <c r="AH5523" t="s">
        <v>23</v>
      </c>
    </row>
    <row r="5524" spans="1:34" x14ac:dyDescent="0.25">
      <c r="A5524">
        <v>1482626</v>
      </c>
      <c r="B5524" t="s">
        <v>29</v>
      </c>
      <c r="C5524" t="s">
        <v>47</v>
      </c>
      <c r="D5524" t="s">
        <v>31</v>
      </c>
      <c r="E5524">
        <v>53207</v>
      </c>
      <c r="F5524" t="s">
        <v>20</v>
      </c>
      <c r="G5524" t="s">
        <v>32</v>
      </c>
      <c r="H5524">
        <v>24</v>
      </c>
      <c r="I5524" t="s">
        <v>56</v>
      </c>
      <c r="J5524">
        <f>VLOOKUP(I5524,Key!$A$1:$C$73,2,FALSE)</f>
        <v>43.004728999999998</v>
      </c>
      <c r="K5524">
        <f>VLOOKUP(I5524,Key!$A$1:$C$73,3,FALSE)</f>
        <v>-87.905463999999995</v>
      </c>
      <c r="L5524" t="s">
        <v>83</v>
      </c>
      <c r="M5524">
        <f>VLOOKUP(L5524,Key!$A$1:$C$73,2,FALSE)</f>
        <v>43.026229999999998</v>
      </c>
      <c r="N5524">
        <f>VLOOKUP(L5524,Key!$A$1:$C$73,3,FALSE)</f>
        <v>-87.912809999999993</v>
      </c>
      <c r="O5524">
        <v>9</v>
      </c>
      <c r="P5524">
        <v>0</v>
      </c>
      <c r="Q5524">
        <v>1.4</v>
      </c>
      <c r="R5524">
        <v>1.3</v>
      </c>
      <c r="S5524">
        <v>54</v>
      </c>
      <c r="T5524">
        <f t="shared" si="774"/>
        <v>-1</v>
      </c>
      <c r="U5524" s="1">
        <v>42847</v>
      </c>
      <c r="V5524" s="13">
        <f t="shared" si="775"/>
        <v>42826</v>
      </c>
      <c r="W5524" s="14">
        <f t="shared" si="776"/>
        <v>42847</v>
      </c>
      <c r="X5524" s="1" t="str">
        <f t="shared" si="777"/>
        <v>Saturday</v>
      </c>
      <c r="Y5524" s="2">
        <v>0.52718750000000003</v>
      </c>
      <c r="Z5524" s="2">
        <f t="shared" si="778"/>
        <v>0.54166666666666663</v>
      </c>
      <c r="AA5524">
        <f>1</f>
        <v>1</v>
      </c>
      <c r="AB5524" s="1">
        <v>42847</v>
      </c>
      <c r="AC5524" s="13">
        <f t="shared" si="779"/>
        <v>42826</v>
      </c>
      <c r="AD5524" s="14">
        <f t="shared" si="780"/>
        <v>42847</v>
      </c>
      <c r="AE5524" s="1" t="str">
        <f t="shared" si="781"/>
        <v>Saturday</v>
      </c>
      <c r="AF5524" s="2">
        <v>0.53333333333333333</v>
      </c>
      <c r="AG5524" s="2">
        <f t="shared" si="782"/>
        <v>0.54166666666666663</v>
      </c>
      <c r="AH5524" t="s">
        <v>23</v>
      </c>
    </row>
    <row r="5525" spans="1:34" x14ac:dyDescent="0.25">
      <c r="A5525">
        <v>1581609</v>
      </c>
      <c r="B5525" t="s">
        <v>29</v>
      </c>
      <c r="C5525" t="s">
        <v>35</v>
      </c>
      <c r="D5525" t="s">
        <v>31</v>
      </c>
      <c r="E5525">
        <v>53226</v>
      </c>
      <c r="F5525" t="s">
        <v>20</v>
      </c>
      <c r="G5525" t="s">
        <v>32</v>
      </c>
      <c r="H5525">
        <v>11166</v>
      </c>
      <c r="I5525" t="s">
        <v>88</v>
      </c>
      <c r="J5525">
        <f>VLOOKUP(I5525,Key!$A$1:$C$73,2,FALSE)</f>
        <v>43.059550000000002</v>
      </c>
      <c r="K5525">
        <f>VLOOKUP(I5525,Key!$A$1:$C$73,3,FALSE)</f>
        <v>-88.008840000000006</v>
      </c>
      <c r="L5525" t="s">
        <v>88</v>
      </c>
      <c r="M5525">
        <f>VLOOKUP(L5525,Key!$A$1:$C$73,2,FALSE)</f>
        <v>43.059550000000002</v>
      </c>
      <c r="N5525">
        <f>VLOOKUP(L5525,Key!$A$1:$C$73,3,FALSE)</f>
        <v>-88.008840000000006</v>
      </c>
      <c r="O5525">
        <v>2</v>
      </c>
      <c r="P5525">
        <v>0</v>
      </c>
      <c r="Q5525">
        <v>0.3</v>
      </c>
      <c r="R5525">
        <v>0.3</v>
      </c>
      <c r="S5525">
        <v>12</v>
      </c>
      <c r="T5525">
        <f t="shared" si="774"/>
        <v>-1</v>
      </c>
      <c r="U5525" s="1">
        <v>42847</v>
      </c>
      <c r="V5525" s="13">
        <f t="shared" si="775"/>
        <v>42826</v>
      </c>
      <c r="W5525" s="14">
        <f t="shared" si="776"/>
        <v>42847</v>
      </c>
      <c r="X5525" s="1" t="str">
        <f t="shared" si="777"/>
        <v>Saturday</v>
      </c>
      <c r="Y5525" s="2">
        <v>0.54216435185185186</v>
      </c>
      <c r="Z5525" s="2">
        <f t="shared" si="778"/>
        <v>0.54166666666666663</v>
      </c>
      <c r="AA5525">
        <f>1</f>
        <v>1</v>
      </c>
      <c r="AB5525" s="1">
        <v>42847</v>
      </c>
      <c r="AC5525" s="13">
        <f t="shared" si="779"/>
        <v>42826</v>
      </c>
      <c r="AD5525" s="14">
        <f t="shared" si="780"/>
        <v>42847</v>
      </c>
      <c r="AE5525" s="1" t="str">
        <f t="shared" si="781"/>
        <v>Saturday</v>
      </c>
      <c r="AF5525" s="2">
        <v>0.54314814814814816</v>
      </c>
      <c r="AG5525" s="2">
        <f t="shared" si="782"/>
        <v>0.54166666666666663</v>
      </c>
      <c r="AH5525" t="s">
        <v>25</v>
      </c>
    </row>
    <row r="5526" spans="1:34" x14ac:dyDescent="0.25">
      <c r="A5526">
        <v>1092316</v>
      </c>
      <c r="B5526" t="s">
        <v>29</v>
      </c>
      <c r="C5526" t="s">
        <v>47</v>
      </c>
      <c r="D5526" t="s">
        <v>31</v>
      </c>
      <c r="E5526">
        <v>53211</v>
      </c>
      <c r="F5526" t="s">
        <v>20</v>
      </c>
      <c r="G5526" t="s">
        <v>32</v>
      </c>
      <c r="H5526">
        <v>200</v>
      </c>
      <c r="I5526" t="s">
        <v>63</v>
      </c>
      <c r="J5526">
        <f>VLOOKUP(I5526,Key!$A$1:$C$73,2,FALSE)</f>
        <v>43.066893999999998</v>
      </c>
      <c r="K5526">
        <f>VLOOKUP(I5526,Key!$A$1:$C$73,3,FALSE)</f>
        <v>-87.877936000000005</v>
      </c>
      <c r="L5526" t="s">
        <v>81</v>
      </c>
      <c r="M5526">
        <f>VLOOKUP(L5526,Key!$A$1:$C$73,2,FALSE)</f>
        <v>43.058010000000003</v>
      </c>
      <c r="N5526">
        <f>VLOOKUP(L5526,Key!$A$1:$C$73,3,FALSE)</f>
        <v>-87.877300000000005</v>
      </c>
      <c r="O5526">
        <v>21</v>
      </c>
      <c r="P5526">
        <v>0</v>
      </c>
      <c r="Q5526">
        <v>3.2</v>
      </c>
      <c r="R5526">
        <v>3</v>
      </c>
      <c r="S5526">
        <v>126</v>
      </c>
      <c r="T5526">
        <f t="shared" si="774"/>
        <v>-1</v>
      </c>
      <c r="U5526" s="1">
        <v>42847</v>
      </c>
      <c r="V5526" s="13">
        <f t="shared" si="775"/>
        <v>42826</v>
      </c>
      <c r="W5526" s="14">
        <f t="shared" si="776"/>
        <v>42847</v>
      </c>
      <c r="X5526" s="1" t="str">
        <f t="shared" si="777"/>
        <v>Saturday</v>
      </c>
      <c r="Y5526" s="2">
        <v>0.61745370370370367</v>
      </c>
      <c r="Z5526" s="2">
        <f t="shared" si="778"/>
        <v>0.625</v>
      </c>
      <c r="AA5526">
        <f>1</f>
        <v>1</v>
      </c>
      <c r="AB5526" s="1">
        <v>42847</v>
      </c>
      <c r="AC5526" s="13">
        <f t="shared" si="779"/>
        <v>42826</v>
      </c>
      <c r="AD5526" s="14">
        <f t="shared" si="780"/>
        <v>42847</v>
      </c>
      <c r="AE5526" s="1" t="str">
        <f t="shared" si="781"/>
        <v>Saturday</v>
      </c>
      <c r="AF5526" s="2">
        <v>0.63225694444444447</v>
      </c>
      <c r="AG5526" s="2">
        <f t="shared" si="782"/>
        <v>0.625</v>
      </c>
      <c r="AH5526" t="s">
        <v>23</v>
      </c>
    </row>
    <row r="5527" spans="1:34" x14ac:dyDescent="0.25">
      <c r="A5527">
        <v>1358589</v>
      </c>
      <c r="B5527" t="s">
        <v>29</v>
      </c>
      <c r="C5527" t="s">
        <v>47</v>
      </c>
      <c r="D5527" t="s">
        <v>31</v>
      </c>
      <c r="E5527">
        <v>53211</v>
      </c>
      <c r="F5527" t="s">
        <v>20</v>
      </c>
      <c r="G5527" t="s">
        <v>32</v>
      </c>
      <c r="H5527">
        <v>5459</v>
      </c>
      <c r="I5527" t="s">
        <v>78</v>
      </c>
      <c r="J5527">
        <f>VLOOKUP(I5527,Key!$A$1:$C$73,2,FALSE)</f>
        <v>43.048200000000001</v>
      </c>
      <c r="K5527">
        <f>VLOOKUP(I5527,Key!$A$1:$C$73,3,FALSE)</f>
        <v>-87.900859999999994</v>
      </c>
      <c r="L5527" t="s">
        <v>52</v>
      </c>
      <c r="M5527">
        <f>VLOOKUP(L5527,Key!$A$1:$C$73,2,FALSE)</f>
        <v>43.042490000000001</v>
      </c>
      <c r="N5527">
        <f>VLOOKUP(L5527,Key!$A$1:$C$73,3,FALSE)</f>
        <v>-87.909959999999998</v>
      </c>
      <c r="O5527">
        <v>16</v>
      </c>
      <c r="P5527">
        <v>0</v>
      </c>
      <c r="Q5527">
        <v>2.4</v>
      </c>
      <c r="R5527">
        <v>2.2999999999999998</v>
      </c>
      <c r="S5527">
        <v>96</v>
      </c>
      <c r="T5527">
        <f t="shared" si="774"/>
        <v>-1</v>
      </c>
      <c r="U5527" s="1">
        <v>42847</v>
      </c>
      <c r="V5527" s="13">
        <f t="shared" si="775"/>
        <v>42826</v>
      </c>
      <c r="W5527" s="14">
        <f t="shared" si="776"/>
        <v>42847</v>
      </c>
      <c r="X5527" s="1" t="str">
        <f t="shared" si="777"/>
        <v>Saturday</v>
      </c>
      <c r="Y5527" s="2">
        <v>0.64166666666666672</v>
      </c>
      <c r="Z5527" s="2">
        <f t="shared" si="778"/>
        <v>0.625</v>
      </c>
      <c r="AA5527">
        <f>1</f>
        <v>1</v>
      </c>
      <c r="AB5527" s="1">
        <v>42847</v>
      </c>
      <c r="AC5527" s="13">
        <f t="shared" si="779"/>
        <v>42826</v>
      </c>
      <c r="AD5527" s="14">
        <f t="shared" si="780"/>
        <v>42847</v>
      </c>
      <c r="AE5527" s="1" t="str">
        <f t="shared" si="781"/>
        <v>Saturday</v>
      </c>
      <c r="AF5527" s="2">
        <v>0.65335648148148151</v>
      </c>
      <c r="AG5527" s="2">
        <f t="shared" si="782"/>
        <v>0.66666666666666663</v>
      </c>
      <c r="AH5527" t="s">
        <v>23</v>
      </c>
    </row>
    <row r="5528" spans="1:34" x14ac:dyDescent="0.25">
      <c r="A5528">
        <v>1188548</v>
      </c>
      <c r="B5528" t="s">
        <v>29</v>
      </c>
      <c r="C5528" t="s">
        <v>47</v>
      </c>
      <c r="D5528" t="s">
        <v>31</v>
      </c>
      <c r="E5528">
        <v>53202</v>
      </c>
      <c r="F5528" t="s">
        <v>20</v>
      </c>
      <c r="G5528" t="s">
        <v>99</v>
      </c>
      <c r="H5528">
        <v>182</v>
      </c>
      <c r="I5528" t="s">
        <v>21</v>
      </c>
      <c r="J5528">
        <f>VLOOKUP(I5528,Key!$A$1:$C$73,2,FALSE)</f>
        <v>43.074890000000003</v>
      </c>
      <c r="K5528">
        <f>VLOOKUP(I5528,Key!$A$1:$C$73,3,FALSE)</f>
        <v>-87.882810000000006</v>
      </c>
      <c r="L5528" t="s">
        <v>40</v>
      </c>
      <c r="M5528">
        <f>VLOOKUP(L5528,Key!$A$1:$C$73,2,FALSE)</f>
        <v>43.06033</v>
      </c>
      <c r="N5528">
        <f>VLOOKUP(L5528,Key!$A$1:$C$73,3,FALSE)</f>
        <v>-87.89546</v>
      </c>
      <c r="O5528">
        <v>16</v>
      </c>
      <c r="P5528">
        <v>0</v>
      </c>
      <c r="Q5528">
        <v>2.4</v>
      </c>
      <c r="R5528">
        <v>2.2999999999999998</v>
      </c>
      <c r="S5528">
        <v>96</v>
      </c>
      <c r="T5528">
        <f t="shared" si="774"/>
        <v>-1</v>
      </c>
      <c r="U5528" s="1">
        <v>42847</v>
      </c>
      <c r="V5528" s="13">
        <f t="shared" si="775"/>
        <v>42826</v>
      </c>
      <c r="W5528" s="14">
        <f t="shared" si="776"/>
        <v>42847</v>
      </c>
      <c r="X5528" s="1" t="str">
        <f t="shared" si="777"/>
        <v>Saturday</v>
      </c>
      <c r="Y5528" s="2">
        <v>0.65187499999999998</v>
      </c>
      <c r="Z5528" s="2">
        <f t="shared" si="778"/>
        <v>0.66666666666666663</v>
      </c>
      <c r="AA5528">
        <f>1</f>
        <v>1</v>
      </c>
      <c r="AB5528" s="1">
        <v>42847</v>
      </c>
      <c r="AC5528" s="13">
        <f t="shared" si="779"/>
        <v>42826</v>
      </c>
      <c r="AD5528" s="14">
        <f t="shared" si="780"/>
        <v>42847</v>
      </c>
      <c r="AE5528" s="1" t="str">
        <f t="shared" si="781"/>
        <v>Saturday</v>
      </c>
      <c r="AF5528" s="2">
        <v>0.66251157407407402</v>
      </c>
      <c r="AG5528" s="2">
        <f t="shared" si="782"/>
        <v>0.66666666666666663</v>
      </c>
      <c r="AH5528" t="s">
        <v>23</v>
      </c>
    </row>
    <row r="5529" spans="1:34" x14ac:dyDescent="0.25">
      <c r="A5529">
        <v>803838</v>
      </c>
      <c r="B5529" t="s">
        <v>29</v>
      </c>
      <c r="C5529" t="s">
        <v>58</v>
      </c>
      <c r="D5529" t="s">
        <v>31</v>
      </c>
      <c r="E5529">
        <v>53211</v>
      </c>
      <c r="F5529" t="s">
        <v>20</v>
      </c>
      <c r="G5529" t="s">
        <v>32</v>
      </c>
      <c r="H5529">
        <v>5469</v>
      </c>
      <c r="I5529" t="s">
        <v>53</v>
      </c>
      <c r="J5529">
        <f>VLOOKUP(I5529,Key!$A$1:$C$73,2,FALSE)</f>
        <v>43.04824</v>
      </c>
      <c r="K5529">
        <f>VLOOKUP(I5529,Key!$A$1:$C$73,3,FALSE)</f>
        <v>-87.904970000000006</v>
      </c>
      <c r="L5529" t="s">
        <v>62</v>
      </c>
      <c r="M5529">
        <f>VLOOKUP(L5529,Key!$A$1:$C$73,2,FALSE)</f>
        <v>43.052460000000004</v>
      </c>
      <c r="N5529">
        <f>VLOOKUP(L5529,Key!$A$1:$C$73,3,FALSE)</f>
        <v>-87.891000000000005</v>
      </c>
      <c r="O5529">
        <v>20</v>
      </c>
      <c r="P5529">
        <v>0</v>
      </c>
      <c r="Q5529">
        <v>3</v>
      </c>
      <c r="R5529">
        <v>2.9</v>
      </c>
      <c r="S5529">
        <v>120</v>
      </c>
      <c r="T5529">
        <f t="shared" si="774"/>
        <v>-1</v>
      </c>
      <c r="U5529" s="1">
        <v>42847</v>
      </c>
      <c r="V5529" s="13">
        <f t="shared" si="775"/>
        <v>42826</v>
      </c>
      <c r="W5529" s="14">
        <f t="shared" si="776"/>
        <v>42847</v>
      </c>
      <c r="X5529" s="1" t="str">
        <f t="shared" si="777"/>
        <v>Saturday</v>
      </c>
      <c r="Y5529" s="2">
        <v>0.67364583333333339</v>
      </c>
      <c r="Z5529" s="2">
        <f t="shared" si="778"/>
        <v>0.66666666666666663</v>
      </c>
      <c r="AA5529">
        <f>1</f>
        <v>1</v>
      </c>
      <c r="AB5529" s="1">
        <v>42847</v>
      </c>
      <c r="AC5529" s="13">
        <f t="shared" si="779"/>
        <v>42826</v>
      </c>
      <c r="AD5529" s="14">
        <f t="shared" si="780"/>
        <v>42847</v>
      </c>
      <c r="AE5529" s="1" t="str">
        <f t="shared" si="781"/>
        <v>Saturday</v>
      </c>
      <c r="AF5529" s="2">
        <v>0.68767361111111114</v>
      </c>
      <c r="AG5529" s="2">
        <f t="shared" si="782"/>
        <v>0.70833333333333326</v>
      </c>
      <c r="AH5529" t="s">
        <v>23</v>
      </c>
    </row>
    <row r="5530" spans="1:34" x14ac:dyDescent="0.25">
      <c r="A5530">
        <v>1044727</v>
      </c>
      <c r="B5530" t="s">
        <v>29</v>
      </c>
      <c r="C5530" t="s">
        <v>47</v>
      </c>
      <c r="D5530" t="s">
        <v>31</v>
      </c>
      <c r="E5530">
        <v>53202</v>
      </c>
      <c r="F5530" t="s">
        <v>20</v>
      </c>
      <c r="G5530" t="s">
        <v>32</v>
      </c>
      <c r="H5530">
        <v>15</v>
      </c>
      <c r="I5530" t="s">
        <v>52</v>
      </c>
      <c r="J5530">
        <f>VLOOKUP(I5530,Key!$A$1:$C$73,2,FALSE)</f>
        <v>43.042490000000001</v>
      </c>
      <c r="K5530">
        <f>VLOOKUP(I5530,Key!$A$1:$C$73,3,FALSE)</f>
        <v>-87.909959999999998</v>
      </c>
      <c r="L5530" t="s">
        <v>22</v>
      </c>
      <c r="M5530">
        <f>VLOOKUP(L5530,Key!$A$1:$C$73,2,FALSE)</f>
        <v>43.058619999999998</v>
      </c>
      <c r="N5530">
        <f>VLOOKUP(L5530,Key!$A$1:$C$73,3,FALSE)</f>
        <v>-87.885319999999993</v>
      </c>
      <c r="O5530">
        <v>23</v>
      </c>
      <c r="P5530">
        <v>0</v>
      </c>
      <c r="Q5530">
        <v>3.5</v>
      </c>
      <c r="R5530">
        <v>3.3</v>
      </c>
      <c r="S5530">
        <v>138</v>
      </c>
      <c r="T5530">
        <f t="shared" si="774"/>
        <v>-1</v>
      </c>
      <c r="U5530" s="1">
        <v>42847</v>
      </c>
      <c r="V5530" s="13">
        <f t="shared" si="775"/>
        <v>42826</v>
      </c>
      <c r="W5530" s="14">
        <f t="shared" si="776"/>
        <v>42847</v>
      </c>
      <c r="X5530" s="1" t="str">
        <f t="shared" si="777"/>
        <v>Saturday</v>
      </c>
      <c r="Y5530" s="2">
        <v>0.67763888888888879</v>
      </c>
      <c r="Z5530" s="2">
        <f t="shared" si="778"/>
        <v>0.66666666666666663</v>
      </c>
      <c r="AA5530">
        <f>1</f>
        <v>1</v>
      </c>
      <c r="AB5530" s="1">
        <v>42847</v>
      </c>
      <c r="AC5530" s="13">
        <f t="shared" si="779"/>
        <v>42826</v>
      </c>
      <c r="AD5530" s="14">
        <f t="shared" si="780"/>
        <v>42847</v>
      </c>
      <c r="AE5530" s="1" t="str">
        <f t="shared" si="781"/>
        <v>Saturday</v>
      </c>
      <c r="AF5530" s="2">
        <v>0.69354166666666661</v>
      </c>
      <c r="AG5530" s="2">
        <f t="shared" si="782"/>
        <v>0.70833333333333326</v>
      </c>
      <c r="AH5530" t="s">
        <v>23</v>
      </c>
    </row>
    <row r="5531" spans="1:34" x14ac:dyDescent="0.25">
      <c r="A5531">
        <v>1538823</v>
      </c>
      <c r="B5531" t="s">
        <v>29</v>
      </c>
      <c r="C5531" t="s">
        <v>47</v>
      </c>
      <c r="D5531" t="s">
        <v>31</v>
      </c>
      <c r="E5531">
        <v>53202</v>
      </c>
      <c r="F5531" t="s">
        <v>20</v>
      </c>
      <c r="G5531" t="s">
        <v>32</v>
      </c>
      <c r="H5531">
        <v>5470</v>
      </c>
      <c r="I5531" t="s">
        <v>22</v>
      </c>
      <c r="J5531">
        <f>VLOOKUP(I5531,Key!$A$1:$C$73,2,FALSE)</f>
        <v>43.058619999999998</v>
      </c>
      <c r="K5531">
        <f>VLOOKUP(I5531,Key!$A$1:$C$73,3,FALSE)</f>
        <v>-87.885319999999993</v>
      </c>
      <c r="L5531" t="s">
        <v>64</v>
      </c>
      <c r="M5531">
        <f>VLOOKUP(L5531,Key!$A$1:$C$73,2,FALSE)</f>
        <v>43.069021999999997</v>
      </c>
      <c r="N5531">
        <f>VLOOKUP(L5531,Key!$A$1:$C$73,3,FALSE)</f>
        <v>-87.887940999999998</v>
      </c>
      <c r="O5531">
        <v>7</v>
      </c>
      <c r="P5531">
        <v>0</v>
      </c>
      <c r="Q5531">
        <v>1.1000000000000001</v>
      </c>
      <c r="R5531">
        <v>1</v>
      </c>
      <c r="S5531">
        <v>42</v>
      </c>
      <c r="T5531">
        <f t="shared" si="774"/>
        <v>-1</v>
      </c>
      <c r="U5531" s="1">
        <v>42847</v>
      </c>
      <c r="V5531" s="13">
        <f t="shared" si="775"/>
        <v>42826</v>
      </c>
      <c r="W5531" s="14">
        <f t="shared" si="776"/>
        <v>42847</v>
      </c>
      <c r="X5531" s="1" t="str">
        <f t="shared" si="777"/>
        <v>Saturday</v>
      </c>
      <c r="Y5531" s="2">
        <v>0.70149305555555552</v>
      </c>
      <c r="Z5531" s="2">
        <f t="shared" si="778"/>
        <v>0.70833333333333326</v>
      </c>
      <c r="AA5531">
        <f>1</f>
        <v>1</v>
      </c>
      <c r="AB5531" s="1">
        <v>42847</v>
      </c>
      <c r="AC5531" s="13">
        <f t="shared" si="779"/>
        <v>42826</v>
      </c>
      <c r="AD5531" s="14">
        <f t="shared" si="780"/>
        <v>42847</v>
      </c>
      <c r="AE5531" s="1" t="str">
        <f t="shared" si="781"/>
        <v>Saturday</v>
      </c>
      <c r="AF5531" s="2">
        <v>0.70668981481481474</v>
      </c>
      <c r="AG5531" s="2">
        <f t="shared" si="782"/>
        <v>0.70833333333333326</v>
      </c>
      <c r="AH5531" t="s">
        <v>23</v>
      </c>
    </row>
    <row r="5532" spans="1:34" x14ac:dyDescent="0.25">
      <c r="A5532">
        <v>986622</v>
      </c>
      <c r="B5532" t="s">
        <v>29</v>
      </c>
      <c r="C5532" t="s">
        <v>153</v>
      </c>
      <c r="D5532" t="s">
        <v>46</v>
      </c>
      <c r="E5532">
        <v>60085</v>
      </c>
      <c r="F5532" t="s">
        <v>20</v>
      </c>
      <c r="G5532" t="s">
        <v>32</v>
      </c>
      <c r="H5532">
        <v>5589</v>
      </c>
      <c r="I5532" t="s">
        <v>78</v>
      </c>
      <c r="J5532">
        <f>VLOOKUP(I5532,Key!$A$1:$C$73,2,FALSE)</f>
        <v>43.048200000000001</v>
      </c>
      <c r="K5532">
        <f>VLOOKUP(I5532,Key!$A$1:$C$73,3,FALSE)</f>
        <v>-87.900859999999994</v>
      </c>
      <c r="L5532" t="s">
        <v>62</v>
      </c>
      <c r="M5532">
        <f>VLOOKUP(L5532,Key!$A$1:$C$73,2,FALSE)</f>
        <v>43.052460000000004</v>
      </c>
      <c r="N5532">
        <f>VLOOKUP(L5532,Key!$A$1:$C$73,3,FALSE)</f>
        <v>-87.891000000000005</v>
      </c>
      <c r="O5532">
        <v>6</v>
      </c>
      <c r="P5532">
        <v>0</v>
      </c>
      <c r="Q5532">
        <v>0.9</v>
      </c>
      <c r="R5532">
        <v>0.9</v>
      </c>
      <c r="S5532">
        <v>36</v>
      </c>
      <c r="T5532">
        <f t="shared" si="774"/>
        <v>-1</v>
      </c>
      <c r="U5532" s="1">
        <v>42847</v>
      </c>
      <c r="V5532" s="13">
        <f t="shared" si="775"/>
        <v>42826</v>
      </c>
      <c r="W5532" s="14">
        <f t="shared" si="776"/>
        <v>42847</v>
      </c>
      <c r="X5532" s="1" t="str">
        <f t="shared" si="777"/>
        <v>Saturday</v>
      </c>
      <c r="Y5532" s="2">
        <v>0.71730324074074081</v>
      </c>
      <c r="Z5532" s="2">
        <f t="shared" si="778"/>
        <v>0.70833333333333326</v>
      </c>
      <c r="AA5532">
        <f>1</f>
        <v>1</v>
      </c>
      <c r="AB5532" s="1">
        <v>42847</v>
      </c>
      <c r="AC5532" s="13">
        <f t="shared" si="779"/>
        <v>42826</v>
      </c>
      <c r="AD5532" s="14">
        <f t="shared" si="780"/>
        <v>42847</v>
      </c>
      <c r="AE5532" s="1" t="str">
        <f t="shared" si="781"/>
        <v>Saturday</v>
      </c>
      <c r="AF5532" s="2">
        <v>0.7209606481481482</v>
      </c>
      <c r="AG5532" s="2">
        <f t="shared" si="782"/>
        <v>0.70833333333333326</v>
      </c>
      <c r="AH5532" t="s">
        <v>23</v>
      </c>
    </row>
    <row r="5533" spans="1:34" x14ac:dyDescent="0.25">
      <c r="A5533">
        <v>1538910</v>
      </c>
      <c r="B5533" t="s">
        <v>29</v>
      </c>
      <c r="C5533" t="s">
        <v>123</v>
      </c>
      <c r="D5533" t="s">
        <v>31</v>
      </c>
      <c r="E5533">
        <v>54449</v>
      </c>
      <c r="F5533" t="s">
        <v>20</v>
      </c>
      <c r="G5533" t="s">
        <v>32</v>
      </c>
      <c r="H5533">
        <v>11066</v>
      </c>
      <c r="I5533" t="s">
        <v>22</v>
      </c>
      <c r="J5533">
        <f>VLOOKUP(I5533,Key!$A$1:$C$73,2,FALSE)</f>
        <v>43.058619999999998</v>
      </c>
      <c r="K5533">
        <f>VLOOKUP(I5533,Key!$A$1:$C$73,3,FALSE)</f>
        <v>-87.885319999999993</v>
      </c>
      <c r="L5533" t="s">
        <v>62</v>
      </c>
      <c r="M5533">
        <f>VLOOKUP(L5533,Key!$A$1:$C$73,2,FALSE)</f>
        <v>43.052460000000004</v>
      </c>
      <c r="N5533">
        <f>VLOOKUP(L5533,Key!$A$1:$C$73,3,FALSE)</f>
        <v>-87.891000000000005</v>
      </c>
      <c r="O5533">
        <v>6</v>
      </c>
      <c r="P5533">
        <v>0</v>
      </c>
      <c r="Q5533">
        <v>0.9</v>
      </c>
      <c r="R5533">
        <v>0.9</v>
      </c>
      <c r="S5533">
        <v>36</v>
      </c>
      <c r="T5533">
        <f t="shared" si="774"/>
        <v>-1</v>
      </c>
      <c r="U5533" s="1">
        <v>42847</v>
      </c>
      <c r="V5533" s="13">
        <f t="shared" si="775"/>
        <v>42826</v>
      </c>
      <c r="W5533" s="14">
        <f t="shared" si="776"/>
        <v>42847</v>
      </c>
      <c r="X5533" s="1" t="str">
        <f t="shared" si="777"/>
        <v>Saturday</v>
      </c>
      <c r="Y5533" s="2">
        <v>0.74780092592592595</v>
      </c>
      <c r="Z5533" s="2">
        <f t="shared" si="778"/>
        <v>0.75</v>
      </c>
      <c r="AA5533">
        <f>1</f>
        <v>1</v>
      </c>
      <c r="AB5533" s="1">
        <v>42847</v>
      </c>
      <c r="AC5533" s="13">
        <f t="shared" si="779"/>
        <v>42826</v>
      </c>
      <c r="AD5533" s="14">
        <f t="shared" si="780"/>
        <v>42847</v>
      </c>
      <c r="AE5533" s="1" t="str">
        <f t="shared" si="781"/>
        <v>Saturday</v>
      </c>
      <c r="AF5533" s="2">
        <v>0.75138888888888899</v>
      </c>
      <c r="AG5533" s="2">
        <f t="shared" si="782"/>
        <v>0.75</v>
      </c>
      <c r="AH5533" t="s">
        <v>23</v>
      </c>
    </row>
    <row r="5534" spans="1:34" x14ac:dyDescent="0.25">
      <c r="A5534">
        <v>1202265</v>
      </c>
      <c r="B5534" t="s">
        <v>29</v>
      </c>
      <c r="C5534" t="s">
        <v>47</v>
      </c>
      <c r="D5534" t="s">
        <v>31</v>
      </c>
      <c r="E5534">
        <v>53202</v>
      </c>
      <c r="F5534" t="s">
        <v>20</v>
      </c>
      <c r="G5534" t="s">
        <v>32</v>
      </c>
      <c r="H5534">
        <v>11059</v>
      </c>
      <c r="I5534" t="s">
        <v>67</v>
      </c>
      <c r="J5534">
        <f>VLOOKUP(I5534,Key!$A$1:$C$73,2,FALSE)</f>
        <v>43.05847</v>
      </c>
      <c r="K5534">
        <f>VLOOKUP(I5534,Key!$A$1:$C$73,3,FALSE)</f>
        <v>-87.898079999999993</v>
      </c>
      <c r="L5534" t="s">
        <v>74</v>
      </c>
      <c r="M5534">
        <f>VLOOKUP(L5534,Key!$A$1:$C$73,2,FALSE)</f>
        <v>43.05536</v>
      </c>
      <c r="N5534">
        <f>VLOOKUP(L5534,Key!$A$1:$C$73,3,FALSE)</f>
        <v>-87.90504</v>
      </c>
      <c r="O5534">
        <v>3</v>
      </c>
      <c r="P5534">
        <v>0</v>
      </c>
      <c r="Q5534">
        <v>0.5</v>
      </c>
      <c r="R5534">
        <v>0.4</v>
      </c>
      <c r="S5534">
        <v>18</v>
      </c>
      <c r="T5534">
        <f t="shared" si="774"/>
        <v>-1</v>
      </c>
      <c r="U5534" s="1">
        <v>42848</v>
      </c>
      <c r="V5534" s="13">
        <f t="shared" si="775"/>
        <v>42826</v>
      </c>
      <c r="W5534" s="14">
        <f t="shared" si="776"/>
        <v>42848</v>
      </c>
      <c r="X5534" s="1" t="str">
        <f t="shared" si="777"/>
        <v>Sunday</v>
      </c>
      <c r="Y5534" s="2">
        <v>0.3475347222222222</v>
      </c>
      <c r="Z5534" s="2">
        <f t="shared" si="778"/>
        <v>0.33333333333333331</v>
      </c>
      <c r="AA5534">
        <f>1</f>
        <v>1</v>
      </c>
      <c r="AB5534" s="1">
        <v>42848</v>
      </c>
      <c r="AC5534" s="13">
        <f t="shared" si="779"/>
        <v>42826</v>
      </c>
      <c r="AD5534" s="14">
        <f t="shared" si="780"/>
        <v>42848</v>
      </c>
      <c r="AE5534" s="1" t="str">
        <f t="shared" si="781"/>
        <v>Sunday</v>
      </c>
      <c r="AF5534" s="2">
        <v>0.34954861111111107</v>
      </c>
      <c r="AG5534" s="2">
        <f t="shared" si="782"/>
        <v>0.33333333333333331</v>
      </c>
      <c r="AH5534" t="s">
        <v>23</v>
      </c>
    </row>
    <row r="5535" spans="1:34" x14ac:dyDescent="0.25">
      <c r="A5535">
        <v>1489639</v>
      </c>
      <c r="B5535" t="s">
        <v>29</v>
      </c>
      <c r="C5535" t="s">
        <v>47</v>
      </c>
      <c r="D5535" t="s">
        <v>31</v>
      </c>
      <c r="E5535">
        <v>53202</v>
      </c>
      <c r="F5535" t="s">
        <v>20</v>
      </c>
      <c r="G5535" t="s">
        <v>32</v>
      </c>
      <c r="H5535">
        <v>997</v>
      </c>
      <c r="I5535" t="s">
        <v>33</v>
      </c>
      <c r="J5535">
        <f>VLOOKUP(I5535,Key!$A$1:$C$73,2,FALSE)</f>
        <v>43.045712999999999</v>
      </c>
      <c r="K5535">
        <f>VLOOKUP(I5535,Key!$A$1:$C$73,3,FALSE)</f>
        <v>-87.899756999999994</v>
      </c>
      <c r="L5535" t="s">
        <v>48</v>
      </c>
      <c r="M5535">
        <f>VLOOKUP(L5535,Key!$A$1:$C$73,2,FALSE)</f>
        <v>43.031320000000001</v>
      </c>
      <c r="N5535">
        <f>VLOOKUP(L5535,Key!$A$1:$C$73,3,FALSE)</f>
        <v>-87.904259999999994</v>
      </c>
      <c r="O5535">
        <v>12</v>
      </c>
      <c r="P5535">
        <v>0</v>
      </c>
      <c r="Q5535">
        <v>1.8</v>
      </c>
      <c r="R5535">
        <v>1.7</v>
      </c>
      <c r="S5535">
        <v>72</v>
      </c>
      <c r="T5535">
        <f t="shared" si="774"/>
        <v>-1</v>
      </c>
      <c r="U5535" s="1">
        <v>42848</v>
      </c>
      <c r="V5535" s="13">
        <f t="shared" si="775"/>
        <v>42826</v>
      </c>
      <c r="W5535" s="14">
        <f t="shared" si="776"/>
        <v>42848</v>
      </c>
      <c r="X5535" s="1" t="str">
        <f t="shared" si="777"/>
        <v>Sunday</v>
      </c>
      <c r="Y5535" s="2">
        <v>0.42387731481481478</v>
      </c>
      <c r="Z5535" s="2">
        <f t="shared" si="778"/>
        <v>0.41666666666666663</v>
      </c>
      <c r="AA5535">
        <f>1</f>
        <v>1</v>
      </c>
      <c r="AB5535" s="1">
        <v>42848</v>
      </c>
      <c r="AC5535" s="13">
        <f t="shared" si="779"/>
        <v>42826</v>
      </c>
      <c r="AD5535" s="14">
        <f t="shared" si="780"/>
        <v>42848</v>
      </c>
      <c r="AE5535" s="1" t="str">
        <f t="shared" si="781"/>
        <v>Sunday</v>
      </c>
      <c r="AF5535" s="2">
        <v>0.43217592592592591</v>
      </c>
      <c r="AG5535" s="2">
        <f t="shared" si="782"/>
        <v>0.41666666666666663</v>
      </c>
      <c r="AH5535" t="s">
        <v>23</v>
      </c>
    </row>
    <row r="5536" spans="1:34" x14ac:dyDescent="0.25">
      <c r="A5536">
        <v>1358589</v>
      </c>
      <c r="B5536" t="s">
        <v>29</v>
      </c>
      <c r="C5536" t="s">
        <v>47</v>
      </c>
      <c r="D5536" t="s">
        <v>31</v>
      </c>
      <c r="E5536">
        <v>53211</v>
      </c>
      <c r="F5536" t="s">
        <v>20</v>
      </c>
      <c r="G5536" t="s">
        <v>32</v>
      </c>
      <c r="H5536">
        <v>5432</v>
      </c>
      <c r="I5536" t="s">
        <v>33</v>
      </c>
      <c r="J5536">
        <f>VLOOKUP(I5536,Key!$A$1:$C$73,2,FALSE)</f>
        <v>43.045712999999999</v>
      </c>
      <c r="K5536">
        <f>VLOOKUP(I5536,Key!$A$1:$C$73,3,FALSE)</f>
        <v>-87.899756999999994</v>
      </c>
      <c r="L5536" t="s">
        <v>104</v>
      </c>
      <c r="M5536" t="e">
        <f>VLOOKUP(L5536,Key!$A$1:$C$73,2,FALSE)</f>
        <v>#N/A</v>
      </c>
      <c r="N5536" t="e">
        <f>VLOOKUP(L5536,Key!$A$1:$C$73,3,FALSE)</f>
        <v>#N/A</v>
      </c>
      <c r="O5536">
        <v>219</v>
      </c>
      <c r="P5536">
        <v>18</v>
      </c>
      <c r="Q5536">
        <v>18</v>
      </c>
      <c r="R5536">
        <v>17.100000000000001</v>
      </c>
      <c r="S5536">
        <v>720</v>
      </c>
      <c r="T5536">
        <f t="shared" si="774"/>
        <v>-1</v>
      </c>
      <c r="U5536" s="1">
        <v>42848</v>
      </c>
      <c r="V5536" s="13">
        <f t="shared" si="775"/>
        <v>42826</v>
      </c>
      <c r="W5536" s="14">
        <f t="shared" si="776"/>
        <v>42848</v>
      </c>
      <c r="X5536" s="1" t="str">
        <f t="shared" si="777"/>
        <v>Sunday</v>
      </c>
      <c r="Y5536" s="2">
        <v>0.4287731481481481</v>
      </c>
      <c r="Z5536" s="2">
        <f t="shared" si="778"/>
        <v>0.41666666666666663</v>
      </c>
      <c r="AA5536">
        <f>1</f>
        <v>1</v>
      </c>
      <c r="AB5536" s="1">
        <v>42848</v>
      </c>
      <c r="AC5536" s="13">
        <f t="shared" si="779"/>
        <v>42826</v>
      </c>
      <c r="AD5536" s="14">
        <f t="shared" si="780"/>
        <v>42848</v>
      </c>
      <c r="AE5536" s="1" t="str">
        <f t="shared" si="781"/>
        <v>Sunday</v>
      </c>
      <c r="AF5536" s="2">
        <v>0.58078703703703705</v>
      </c>
      <c r="AG5536" s="2">
        <f t="shared" si="782"/>
        <v>0.58333333333333326</v>
      </c>
      <c r="AH5536" t="s">
        <v>23</v>
      </c>
    </row>
    <row r="5537" spans="1:34" x14ac:dyDescent="0.25">
      <c r="A5537">
        <v>1368429</v>
      </c>
      <c r="B5537" t="s">
        <v>29</v>
      </c>
      <c r="C5537" t="s">
        <v>47</v>
      </c>
      <c r="D5537" t="s">
        <v>31</v>
      </c>
      <c r="E5537">
        <v>53233</v>
      </c>
      <c r="F5537" t="s">
        <v>20</v>
      </c>
      <c r="G5537" t="s">
        <v>97</v>
      </c>
      <c r="H5537">
        <v>5422</v>
      </c>
      <c r="I5537" t="s">
        <v>84</v>
      </c>
      <c r="J5537">
        <f>VLOOKUP(I5537,Key!$A$1:$C$73,2,FALSE)</f>
        <v>43.040154000000001</v>
      </c>
      <c r="K5537">
        <f>VLOOKUP(I5537,Key!$A$1:$C$73,3,FALSE)</f>
        <v>-87.932113000000001</v>
      </c>
      <c r="L5537" t="s">
        <v>77</v>
      </c>
      <c r="M5537">
        <f>VLOOKUP(L5537,Key!$A$1:$C$73,2,FALSE)</f>
        <v>43.036900000000003</v>
      </c>
      <c r="N5537">
        <f>VLOOKUP(L5537,Key!$A$1:$C$73,3,FALSE)</f>
        <v>-87.89667</v>
      </c>
      <c r="O5537">
        <v>40</v>
      </c>
      <c r="P5537">
        <v>4</v>
      </c>
      <c r="Q5537">
        <v>6</v>
      </c>
      <c r="R5537">
        <v>5.7</v>
      </c>
      <c r="S5537">
        <v>240</v>
      </c>
      <c r="T5537">
        <f t="shared" si="774"/>
        <v>-1</v>
      </c>
      <c r="U5537" s="1">
        <v>42848</v>
      </c>
      <c r="V5537" s="13">
        <f t="shared" si="775"/>
        <v>42826</v>
      </c>
      <c r="W5537" s="14">
        <f t="shared" si="776"/>
        <v>42848</v>
      </c>
      <c r="X5537" s="1" t="str">
        <f t="shared" si="777"/>
        <v>Sunday</v>
      </c>
      <c r="Y5537" s="2">
        <v>0.50746527777777783</v>
      </c>
      <c r="Z5537" s="2">
        <f t="shared" si="778"/>
        <v>0.5</v>
      </c>
      <c r="AA5537">
        <f>1</f>
        <v>1</v>
      </c>
      <c r="AB5537" s="1">
        <v>42848</v>
      </c>
      <c r="AC5537" s="13">
        <f t="shared" si="779"/>
        <v>42826</v>
      </c>
      <c r="AD5537" s="14">
        <f t="shared" si="780"/>
        <v>42848</v>
      </c>
      <c r="AE5537" s="1" t="str">
        <f t="shared" si="781"/>
        <v>Sunday</v>
      </c>
      <c r="AF5537" s="2">
        <v>0.53503472222222226</v>
      </c>
      <c r="AG5537" s="2">
        <f t="shared" si="782"/>
        <v>0.54166666666666663</v>
      </c>
      <c r="AH5537" t="s">
        <v>23</v>
      </c>
    </row>
    <row r="5538" spans="1:34" x14ac:dyDescent="0.25">
      <c r="A5538">
        <v>1407702</v>
      </c>
      <c r="B5538" t="s">
        <v>29</v>
      </c>
      <c r="C5538" t="s">
        <v>47</v>
      </c>
      <c r="D5538" t="s">
        <v>31</v>
      </c>
      <c r="E5538">
        <v>53202</v>
      </c>
      <c r="F5538" t="s">
        <v>20</v>
      </c>
      <c r="G5538" t="s">
        <v>32</v>
      </c>
      <c r="H5538">
        <v>5435</v>
      </c>
      <c r="I5538" t="s">
        <v>24</v>
      </c>
      <c r="J5538">
        <f>VLOOKUP(I5538,Key!$A$1:$C$73,2,FALSE)</f>
        <v>43.074655999999997</v>
      </c>
      <c r="K5538">
        <f>VLOOKUP(I5538,Key!$A$1:$C$73,3,FALSE)</f>
        <v>-87.889011999999994</v>
      </c>
      <c r="L5538" t="s">
        <v>66</v>
      </c>
      <c r="M5538">
        <f>VLOOKUP(L5538,Key!$A$1:$C$73,2,FALSE)</f>
        <v>43.078530000000001</v>
      </c>
      <c r="N5538">
        <f>VLOOKUP(L5538,Key!$A$1:$C$73,3,FALSE)</f>
        <v>-87.882620000000003</v>
      </c>
      <c r="O5538">
        <v>3</v>
      </c>
      <c r="P5538">
        <v>0</v>
      </c>
      <c r="Q5538">
        <v>0.5</v>
      </c>
      <c r="R5538">
        <v>0.4</v>
      </c>
      <c r="S5538">
        <v>18</v>
      </c>
      <c r="T5538">
        <f t="shared" si="774"/>
        <v>-1</v>
      </c>
      <c r="U5538" s="1">
        <v>42848</v>
      </c>
      <c r="V5538" s="13">
        <f t="shared" si="775"/>
        <v>42826</v>
      </c>
      <c r="W5538" s="14">
        <f t="shared" si="776"/>
        <v>42848</v>
      </c>
      <c r="X5538" s="1" t="str">
        <f t="shared" si="777"/>
        <v>Sunday</v>
      </c>
      <c r="Y5538" s="2">
        <v>0.54032407407407412</v>
      </c>
      <c r="Z5538" s="2">
        <f t="shared" si="778"/>
        <v>0.54166666666666663</v>
      </c>
      <c r="AA5538">
        <f>1</f>
        <v>1</v>
      </c>
      <c r="AB5538" s="1">
        <v>42848</v>
      </c>
      <c r="AC5538" s="13">
        <f t="shared" si="779"/>
        <v>42826</v>
      </c>
      <c r="AD5538" s="14">
        <f t="shared" si="780"/>
        <v>42848</v>
      </c>
      <c r="AE5538" s="1" t="str">
        <f t="shared" si="781"/>
        <v>Sunday</v>
      </c>
      <c r="AF5538" s="2">
        <v>0.54297453703703702</v>
      </c>
      <c r="AG5538" s="2">
        <f t="shared" si="782"/>
        <v>0.54166666666666663</v>
      </c>
      <c r="AH5538" t="s">
        <v>23</v>
      </c>
    </row>
    <row r="5539" spans="1:34" x14ac:dyDescent="0.25">
      <c r="A5539">
        <v>1254528</v>
      </c>
      <c r="B5539" t="s">
        <v>29</v>
      </c>
      <c r="C5539" t="s">
        <v>181</v>
      </c>
      <c r="D5539" t="s">
        <v>31</v>
      </c>
      <c r="E5539">
        <v>53095</v>
      </c>
      <c r="F5539" t="s">
        <v>20</v>
      </c>
      <c r="G5539" t="s">
        <v>99</v>
      </c>
      <c r="H5539">
        <v>11055</v>
      </c>
      <c r="I5539" t="s">
        <v>80</v>
      </c>
      <c r="J5539">
        <f>VLOOKUP(I5539,Key!$A$1:$C$73,2,FALSE)</f>
        <v>43.060250000000003</v>
      </c>
      <c r="K5539">
        <f>VLOOKUP(I5539,Key!$A$1:$C$73,3,FALSE)</f>
        <v>-87.892169999999993</v>
      </c>
      <c r="L5539" t="s">
        <v>80</v>
      </c>
      <c r="M5539">
        <f>VLOOKUP(L5539,Key!$A$1:$C$73,2,FALSE)</f>
        <v>43.060250000000003</v>
      </c>
      <c r="N5539">
        <f>VLOOKUP(L5539,Key!$A$1:$C$73,3,FALSE)</f>
        <v>-87.892169999999993</v>
      </c>
      <c r="O5539">
        <v>2</v>
      </c>
      <c r="P5539">
        <v>0</v>
      </c>
      <c r="Q5539">
        <v>0.3</v>
      </c>
      <c r="R5539">
        <v>0.3</v>
      </c>
      <c r="S5539">
        <v>12</v>
      </c>
      <c r="T5539">
        <f t="shared" si="774"/>
        <v>-1</v>
      </c>
      <c r="U5539" s="1">
        <v>42848</v>
      </c>
      <c r="V5539" s="13">
        <f t="shared" si="775"/>
        <v>42826</v>
      </c>
      <c r="W5539" s="14">
        <f t="shared" si="776"/>
        <v>42848</v>
      </c>
      <c r="X5539" s="1" t="str">
        <f t="shared" si="777"/>
        <v>Sunday</v>
      </c>
      <c r="Y5539" s="2">
        <v>0.554224537037037</v>
      </c>
      <c r="Z5539" s="2">
        <f t="shared" si="778"/>
        <v>0.54166666666666663</v>
      </c>
      <c r="AA5539">
        <f>1</f>
        <v>1</v>
      </c>
      <c r="AB5539" s="1">
        <v>42848</v>
      </c>
      <c r="AC5539" s="13">
        <f t="shared" si="779"/>
        <v>42826</v>
      </c>
      <c r="AD5539" s="14">
        <f t="shared" si="780"/>
        <v>42848</v>
      </c>
      <c r="AE5539" s="1" t="str">
        <f t="shared" si="781"/>
        <v>Sunday</v>
      </c>
      <c r="AF5539" s="2">
        <v>0.55620370370370364</v>
      </c>
      <c r="AG5539" s="2">
        <f t="shared" si="782"/>
        <v>0.54166666666666663</v>
      </c>
      <c r="AH5539" t="s">
        <v>25</v>
      </c>
    </row>
    <row r="5540" spans="1:34" x14ac:dyDescent="0.25">
      <c r="A5540">
        <v>993392</v>
      </c>
      <c r="B5540" t="s">
        <v>29</v>
      </c>
      <c r="C5540" t="s">
        <v>47</v>
      </c>
      <c r="D5540" t="s">
        <v>31</v>
      </c>
      <c r="E5540">
        <v>53211</v>
      </c>
      <c r="F5540" t="s">
        <v>20</v>
      </c>
      <c r="G5540" t="s">
        <v>32</v>
      </c>
      <c r="H5540">
        <v>11168</v>
      </c>
      <c r="I5540" t="s">
        <v>24</v>
      </c>
      <c r="J5540">
        <f>VLOOKUP(I5540,Key!$A$1:$C$73,2,FALSE)</f>
        <v>43.074655999999997</v>
      </c>
      <c r="K5540">
        <f>VLOOKUP(I5540,Key!$A$1:$C$73,3,FALSE)</f>
        <v>-87.889011999999994</v>
      </c>
      <c r="L5540" t="s">
        <v>21</v>
      </c>
      <c r="M5540">
        <f>VLOOKUP(L5540,Key!$A$1:$C$73,2,FALSE)</f>
        <v>43.074890000000003</v>
      </c>
      <c r="N5540">
        <f>VLOOKUP(L5540,Key!$A$1:$C$73,3,FALSE)</f>
        <v>-87.882810000000006</v>
      </c>
      <c r="O5540">
        <v>3</v>
      </c>
      <c r="P5540">
        <v>0</v>
      </c>
      <c r="Q5540">
        <v>0.5</v>
      </c>
      <c r="R5540">
        <v>0.4</v>
      </c>
      <c r="S5540">
        <v>18</v>
      </c>
      <c r="T5540">
        <f t="shared" si="774"/>
        <v>-1</v>
      </c>
      <c r="U5540" s="1">
        <v>42848</v>
      </c>
      <c r="V5540" s="13">
        <f t="shared" si="775"/>
        <v>42826</v>
      </c>
      <c r="W5540" s="14">
        <f t="shared" si="776"/>
        <v>42848</v>
      </c>
      <c r="X5540" s="1" t="str">
        <f t="shared" si="777"/>
        <v>Sunday</v>
      </c>
      <c r="Y5540" s="2">
        <v>0.67243055555555553</v>
      </c>
      <c r="Z5540" s="2">
        <f t="shared" si="778"/>
        <v>0.66666666666666663</v>
      </c>
      <c r="AA5540">
        <f>1</f>
        <v>1</v>
      </c>
      <c r="AB5540" s="1">
        <v>42848</v>
      </c>
      <c r="AC5540" s="13">
        <f t="shared" si="779"/>
        <v>42826</v>
      </c>
      <c r="AD5540" s="14">
        <f t="shared" si="780"/>
        <v>42848</v>
      </c>
      <c r="AE5540" s="1" t="str">
        <f t="shared" si="781"/>
        <v>Sunday</v>
      </c>
      <c r="AF5540" s="2">
        <v>0.67431712962962964</v>
      </c>
      <c r="AG5540" s="2">
        <f t="shared" si="782"/>
        <v>0.66666666666666663</v>
      </c>
      <c r="AH5540" t="s">
        <v>23</v>
      </c>
    </row>
    <row r="5541" spans="1:34" x14ac:dyDescent="0.25">
      <c r="A5541">
        <v>1092313</v>
      </c>
      <c r="B5541" t="s">
        <v>29</v>
      </c>
      <c r="C5541" t="s">
        <v>47</v>
      </c>
      <c r="D5541" t="s">
        <v>31</v>
      </c>
      <c r="E5541">
        <v>53211</v>
      </c>
      <c r="F5541" t="s">
        <v>20</v>
      </c>
      <c r="G5541" t="s">
        <v>32</v>
      </c>
      <c r="H5541">
        <v>139</v>
      </c>
      <c r="I5541" t="s">
        <v>24</v>
      </c>
      <c r="J5541">
        <f>VLOOKUP(I5541,Key!$A$1:$C$73,2,FALSE)</f>
        <v>43.074655999999997</v>
      </c>
      <c r="K5541">
        <f>VLOOKUP(I5541,Key!$A$1:$C$73,3,FALSE)</f>
        <v>-87.889011999999994</v>
      </c>
      <c r="L5541" t="s">
        <v>24</v>
      </c>
      <c r="M5541">
        <f>VLOOKUP(L5541,Key!$A$1:$C$73,2,FALSE)</f>
        <v>43.074655999999997</v>
      </c>
      <c r="N5541">
        <f>VLOOKUP(L5541,Key!$A$1:$C$73,3,FALSE)</f>
        <v>-87.889011999999994</v>
      </c>
      <c r="O5541">
        <v>37</v>
      </c>
      <c r="P5541">
        <v>0</v>
      </c>
      <c r="Q5541">
        <v>5.6</v>
      </c>
      <c r="R5541">
        <v>5.3</v>
      </c>
      <c r="S5541">
        <v>222</v>
      </c>
      <c r="T5541">
        <f t="shared" si="774"/>
        <v>-1</v>
      </c>
      <c r="U5541" s="1">
        <v>42848</v>
      </c>
      <c r="V5541" s="13">
        <f t="shared" si="775"/>
        <v>42826</v>
      </c>
      <c r="W5541" s="14">
        <f t="shared" si="776"/>
        <v>42848</v>
      </c>
      <c r="X5541" s="1" t="str">
        <f t="shared" si="777"/>
        <v>Sunday</v>
      </c>
      <c r="Y5541" s="2">
        <v>0.67592592592592593</v>
      </c>
      <c r="Z5541" s="2">
        <f t="shared" si="778"/>
        <v>0.66666666666666663</v>
      </c>
      <c r="AA5541">
        <f>1</f>
        <v>1</v>
      </c>
      <c r="AB5541" s="1">
        <v>42848</v>
      </c>
      <c r="AC5541" s="13">
        <f t="shared" si="779"/>
        <v>42826</v>
      </c>
      <c r="AD5541" s="14">
        <f t="shared" si="780"/>
        <v>42848</v>
      </c>
      <c r="AE5541" s="1" t="str">
        <f t="shared" si="781"/>
        <v>Sunday</v>
      </c>
      <c r="AF5541" s="2">
        <v>0.70158564814814817</v>
      </c>
      <c r="AG5541" s="2">
        <f t="shared" si="782"/>
        <v>0.70833333333333326</v>
      </c>
      <c r="AH5541" t="s">
        <v>25</v>
      </c>
    </row>
    <row r="5542" spans="1:34" x14ac:dyDescent="0.25">
      <c r="A5542">
        <v>1564054</v>
      </c>
      <c r="B5542" t="s">
        <v>29</v>
      </c>
      <c r="C5542" t="s">
        <v>140</v>
      </c>
      <c r="D5542" t="s">
        <v>31</v>
      </c>
      <c r="E5542">
        <v>53126</v>
      </c>
      <c r="F5542" t="s">
        <v>20</v>
      </c>
      <c r="G5542" t="s">
        <v>32</v>
      </c>
      <c r="H5542">
        <v>11129</v>
      </c>
      <c r="I5542" t="s">
        <v>85</v>
      </c>
      <c r="J5542">
        <f>VLOOKUP(I5542,Key!$A$1:$C$73,2,FALSE)</f>
        <v>43.053040000000003</v>
      </c>
      <c r="K5542">
        <f>VLOOKUP(I5542,Key!$A$1:$C$73,3,FALSE)</f>
        <v>-87.897660000000002</v>
      </c>
      <c r="L5542" t="s">
        <v>28</v>
      </c>
      <c r="M5542">
        <f>VLOOKUP(L5542,Key!$A$1:$C$73,2,FALSE)</f>
        <v>43.038580000000003</v>
      </c>
      <c r="N5542">
        <f>VLOOKUP(L5542,Key!$A$1:$C$73,3,FALSE)</f>
        <v>-87.90934</v>
      </c>
      <c r="O5542">
        <v>17</v>
      </c>
      <c r="P5542">
        <v>0</v>
      </c>
      <c r="Q5542">
        <v>2.6</v>
      </c>
      <c r="R5542">
        <v>2.4</v>
      </c>
      <c r="S5542">
        <v>102</v>
      </c>
      <c r="T5542">
        <f t="shared" si="774"/>
        <v>-1</v>
      </c>
      <c r="U5542" s="1">
        <v>42848</v>
      </c>
      <c r="V5542" s="13">
        <f t="shared" si="775"/>
        <v>42826</v>
      </c>
      <c r="W5542" s="14">
        <f t="shared" si="776"/>
        <v>42848</v>
      </c>
      <c r="X5542" s="1" t="str">
        <f t="shared" si="777"/>
        <v>Sunday</v>
      </c>
      <c r="Y5542" s="2">
        <v>0.67880787037037038</v>
      </c>
      <c r="Z5542" s="2">
        <f t="shared" si="778"/>
        <v>0.66666666666666663</v>
      </c>
      <c r="AA5542">
        <f>1</f>
        <v>1</v>
      </c>
      <c r="AB5542" s="1">
        <v>42848</v>
      </c>
      <c r="AC5542" s="13">
        <f t="shared" si="779"/>
        <v>42826</v>
      </c>
      <c r="AD5542" s="14">
        <f t="shared" si="780"/>
        <v>42848</v>
      </c>
      <c r="AE5542" s="1" t="str">
        <f t="shared" si="781"/>
        <v>Sunday</v>
      </c>
      <c r="AF5542" s="2">
        <v>0.69032407407407403</v>
      </c>
      <c r="AG5542" s="2">
        <f t="shared" si="782"/>
        <v>0.70833333333333326</v>
      </c>
      <c r="AH5542" t="s">
        <v>23</v>
      </c>
    </row>
    <row r="5543" spans="1:34" x14ac:dyDescent="0.25">
      <c r="A5543">
        <v>1585551</v>
      </c>
      <c r="B5543" t="s">
        <v>29</v>
      </c>
      <c r="C5543" t="s">
        <v>47</v>
      </c>
      <c r="D5543" t="s">
        <v>31</v>
      </c>
      <c r="E5543">
        <v>53202</v>
      </c>
      <c r="F5543" t="s">
        <v>20</v>
      </c>
      <c r="G5543" t="s">
        <v>32</v>
      </c>
      <c r="H5543">
        <v>5465</v>
      </c>
      <c r="I5543" t="s">
        <v>74</v>
      </c>
      <c r="J5543">
        <f>VLOOKUP(I5543,Key!$A$1:$C$73,2,FALSE)</f>
        <v>43.05536</v>
      </c>
      <c r="K5543">
        <f>VLOOKUP(I5543,Key!$A$1:$C$73,3,FALSE)</f>
        <v>-87.90504</v>
      </c>
      <c r="L5543" t="s">
        <v>36</v>
      </c>
      <c r="M5543">
        <f>VLOOKUP(L5543,Key!$A$1:$C$73,2,FALSE)</f>
        <v>43.03519</v>
      </c>
      <c r="N5543">
        <f>VLOOKUP(L5543,Key!$A$1:$C$73,3,FALSE)</f>
        <v>-87.907390000000007</v>
      </c>
      <c r="O5543">
        <v>31</v>
      </c>
      <c r="P5543">
        <v>0</v>
      </c>
      <c r="Q5543">
        <v>4.7</v>
      </c>
      <c r="R5543">
        <v>4.4000000000000004</v>
      </c>
      <c r="S5543">
        <v>186</v>
      </c>
      <c r="T5543">
        <f t="shared" si="774"/>
        <v>-1</v>
      </c>
      <c r="U5543" s="1">
        <v>42848</v>
      </c>
      <c r="V5543" s="13">
        <f t="shared" si="775"/>
        <v>42826</v>
      </c>
      <c r="W5543" s="14">
        <f t="shared" si="776"/>
        <v>42848</v>
      </c>
      <c r="X5543" s="1" t="str">
        <f t="shared" si="777"/>
        <v>Sunday</v>
      </c>
      <c r="Y5543" s="2">
        <v>0.68125000000000002</v>
      </c>
      <c r="Z5543" s="2">
        <f t="shared" si="778"/>
        <v>0.66666666666666663</v>
      </c>
      <c r="AA5543">
        <f>1</f>
        <v>1</v>
      </c>
      <c r="AB5543" s="1">
        <v>42848</v>
      </c>
      <c r="AC5543" s="13">
        <f t="shared" si="779"/>
        <v>42826</v>
      </c>
      <c r="AD5543" s="14">
        <f t="shared" si="780"/>
        <v>42848</v>
      </c>
      <c r="AE5543" s="1" t="str">
        <f t="shared" si="781"/>
        <v>Sunday</v>
      </c>
      <c r="AF5543" s="2">
        <v>0.70299768518518524</v>
      </c>
      <c r="AG5543" s="2">
        <f t="shared" si="782"/>
        <v>0.70833333333333326</v>
      </c>
      <c r="AH5543" t="s">
        <v>23</v>
      </c>
    </row>
    <row r="5544" spans="1:34" x14ac:dyDescent="0.25">
      <c r="A5544">
        <v>1444023</v>
      </c>
      <c r="B5544" t="s">
        <v>29</v>
      </c>
      <c r="C5544" t="s">
        <v>30</v>
      </c>
      <c r="D5544" t="s">
        <v>31</v>
      </c>
      <c r="E5544">
        <v>53211</v>
      </c>
      <c r="F5544" t="s">
        <v>20</v>
      </c>
      <c r="G5544" t="s">
        <v>32</v>
      </c>
      <c r="H5544">
        <v>5471</v>
      </c>
      <c r="I5544" t="s">
        <v>87</v>
      </c>
      <c r="J5544">
        <f>VLOOKUP(I5544,Key!$A$1:$C$73,2,FALSE)</f>
        <v>43.063749000000001</v>
      </c>
      <c r="K5544">
        <f>VLOOKUP(I5544,Key!$A$1:$C$73,3,FALSE)</f>
        <v>-87.887962999999999</v>
      </c>
      <c r="L5544" t="s">
        <v>64</v>
      </c>
      <c r="M5544">
        <f>VLOOKUP(L5544,Key!$A$1:$C$73,2,FALSE)</f>
        <v>43.069021999999997</v>
      </c>
      <c r="N5544">
        <f>VLOOKUP(L5544,Key!$A$1:$C$73,3,FALSE)</f>
        <v>-87.887940999999998</v>
      </c>
      <c r="O5544">
        <v>38</v>
      </c>
      <c r="P5544">
        <v>0</v>
      </c>
      <c r="Q5544">
        <v>5.7</v>
      </c>
      <c r="R5544">
        <v>5.4</v>
      </c>
      <c r="S5544">
        <v>228</v>
      </c>
      <c r="T5544">
        <f t="shared" si="774"/>
        <v>-1</v>
      </c>
      <c r="U5544" s="1">
        <v>42848</v>
      </c>
      <c r="V5544" s="13">
        <f t="shared" si="775"/>
        <v>42826</v>
      </c>
      <c r="W5544" s="14">
        <f t="shared" si="776"/>
        <v>42848</v>
      </c>
      <c r="X5544" s="1" t="str">
        <f t="shared" si="777"/>
        <v>Sunday</v>
      </c>
      <c r="Y5544" s="2">
        <v>0.75388888888888894</v>
      </c>
      <c r="Z5544" s="2">
        <f t="shared" si="778"/>
        <v>0.75</v>
      </c>
      <c r="AA5544">
        <f>1</f>
        <v>1</v>
      </c>
      <c r="AB5544" s="1">
        <v>42848</v>
      </c>
      <c r="AC5544" s="13">
        <f t="shared" si="779"/>
        <v>42826</v>
      </c>
      <c r="AD5544" s="14">
        <f t="shared" si="780"/>
        <v>42848</v>
      </c>
      <c r="AE5544" s="1" t="str">
        <f t="shared" si="781"/>
        <v>Sunday</v>
      </c>
      <c r="AF5544" s="2">
        <v>0.77998842592592599</v>
      </c>
      <c r="AG5544" s="2">
        <f t="shared" si="782"/>
        <v>0.79166666666666663</v>
      </c>
      <c r="AH5544" t="s">
        <v>23</v>
      </c>
    </row>
    <row r="5545" spans="1:34" x14ac:dyDescent="0.25">
      <c r="A5545">
        <v>1597478</v>
      </c>
      <c r="B5545" t="s">
        <v>29</v>
      </c>
      <c r="E5545">
        <v>55443</v>
      </c>
      <c r="F5545" t="s">
        <v>20</v>
      </c>
      <c r="G5545" t="s">
        <v>97</v>
      </c>
      <c r="H5545">
        <v>27</v>
      </c>
      <c r="I5545" t="s">
        <v>27</v>
      </c>
      <c r="J5545">
        <f>VLOOKUP(I5545,Key!$A$1:$C$73,2,FALSE)</f>
        <v>43.041646999999998</v>
      </c>
      <c r="K5545">
        <f>VLOOKUP(I5545,Key!$A$1:$C$73,3,FALSE)</f>
        <v>-87.927257999999995</v>
      </c>
      <c r="L5545" t="s">
        <v>53</v>
      </c>
      <c r="M5545">
        <f>VLOOKUP(L5545,Key!$A$1:$C$73,2,FALSE)</f>
        <v>43.04824</v>
      </c>
      <c r="N5545">
        <f>VLOOKUP(L5545,Key!$A$1:$C$73,3,FALSE)</f>
        <v>-87.904970000000006</v>
      </c>
      <c r="O5545">
        <v>19</v>
      </c>
      <c r="P5545">
        <v>2</v>
      </c>
      <c r="Q5545">
        <v>2.9</v>
      </c>
      <c r="R5545">
        <v>2.7</v>
      </c>
      <c r="S5545">
        <v>114</v>
      </c>
      <c r="T5545">
        <f t="shared" si="774"/>
        <v>-1</v>
      </c>
      <c r="U5545" s="1">
        <v>42848</v>
      </c>
      <c r="V5545" s="13">
        <f t="shared" si="775"/>
        <v>42826</v>
      </c>
      <c r="W5545" s="14">
        <f t="shared" si="776"/>
        <v>42848</v>
      </c>
      <c r="X5545" s="1" t="str">
        <f t="shared" si="777"/>
        <v>Sunday</v>
      </c>
      <c r="Y5545" s="2">
        <v>0.81826388888888879</v>
      </c>
      <c r="Z5545" s="2">
        <f t="shared" si="778"/>
        <v>0.83333333333333326</v>
      </c>
      <c r="AA5545">
        <f>1</f>
        <v>1</v>
      </c>
      <c r="AB5545" s="1">
        <v>42848</v>
      </c>
      <c r="AC5545" s="13">
        <f t="shared" si="779"/>
        <v>42826</v>
      </c>
      <c r="AD5545" s="14">
        <f t="shared" si="780"/>
        <v>42848</v>
      </c>
      <c r="AE5545" s="1" t="str">
        <f t="shared" si="781"/>
        <v>Sunday</v>
      </c>
      <c r="AF5545" s="2">
        <v>0.83150462962962957</v>
      </c>
      <c r="AG5545" s="2">
        <f t="shared" si="782"/>
        <v>0.83333333333333326</v>
      </c>
      <c r="AH5545" t="s">
        <v>23</v>
      </c>
    </row>
    <row r="5546" spans="1:34" x14ac:dyDescent="0.25">
      <c r="A5546">
        <v>989766</v>
      </c>
      <c r="B5546" t="s">
        <v>29</v>
      </c>
      <c r="C5546" t="s">
        <v>47</v>
      </c>
      <c r="D5546" t="s">
        <v>31</v>
      </c>
      <c r="E5546">
        <v>53211</v>
      </c>
      <c r="F5546" t="s">
        <v>20</v>
      </c>
      <c r="G5546" t="s">
        <v>32</v>
      </c>
      <c r="H5546">
        <v>5522</v>
      </c>
      <c r="I5546" t="s">
        <v>63</v>
      </c>
      <c r="J5546">
        <f>VLOOKUP(I5546,Key!$A$1:$C$73,2,FALSE)</f>
        <v>43.066893999999998</v>
      </c>
      <c r="K5546">
        <f>VLOOKUP(I5546,Key!$A$1:$C$73,3,FALSE)</f>
        <v>-87.877936000000005</v>
      </c>
      <c r="L5546" t="s">
        <v>65</v>
      </c>
      <c r="M5546">
        <f>VLOOKUP(L5546,Key!$A$1:$C$73,2,FALSE)</f>
        <v>43.077359999999999</v>
      </c>
      <c r="N5546">
        <f>VLOOKUP(L5546,Key!$A$1:$C$73,3,FALSE)</f>
        <v>-87.880769999999998</v>
      </c>
      <c r="O5546">
        <v>5</v>
      </c>
      <c r="P5546">
        <v>0</v>
      </c>
      <c r="Q5546">
        <v>0.8</v>
      </c>
      <c r="R5546">
        <v>0.7</v>
      </c>
      <c r="S5546">
        <v>30</v>
      </c>
      <c r="T5546">
        <f t="shared" si="774"/>
        <v>-1</v>
      </c>
      <c r="U5546" s="1">
        <v>42849</v>
      </c>
      <c r="V5546" s="13">
        <f t="shared" si="775"/>
        <v>42826</v>
      </c>
      <c r="W5546" s="14">
        <f t="shared" si="776"/>
        <v>42849</v>
      </c>
      <c r="X5546" s="1" t="str">
        <f t="shared" si="777"/>
        <v>Monday</v>
      </c>
      <c r="Y5546" s="2">
        <v>0.48906250000000001</v>
      </c>
      <c r="Z5546" s="2">
        <f t="shared" si="778"/>
        <v>0.5</v>
      </c>
      <c r="AA5546">
        <f>1</f>
        <v>1</v>
      </c>
      <c r="AB5546" s="1">
        <v>42849</v>
      </c>
      <c r="AC5546" s="13">
        <f t="shared" si="779"/>
        <v>42826</v>
      </c>
      <c r="AD5546" s="14">
        <f t="shared" si="780"/>
        <v>42849</v>
      </c>
      <c r="AE5546" s="1" t="str">
        <f t="shared" si="781"/>
        <v>Monday</v>
      </c>
      <c r="AF5546" s="2">
        <v>0.49300925925925926</v>
      </c>
      <c r="AG5546" s="2">
        <f t="shared" si="782"/>
        <v>0.5</v>
      </c>
      <c r="AH5546" t="s">
        <v>23</v>
      </c>
    </row>
    <row r="5547" spans="1:34" x14ac:dyDescent="0.25">
      <c r="A5547">
        <v>1280631</v>
      </c>
      <c r="B5547" t="s">
        <v>29</v>
      </c>
      <c r="C5547" t="s">
        <v>47</v>
      </c>
      <c r="D5547" t="s">
        <v>31</v>
      </c>
      <c r="E5547">
        <v>53202</v>
      </c>
      <c r="F5547" t="s">
        <v>20</v>
      </c>
      <c r="G5547" t="s">
        <v>32</v>
      </c>
      <c r="H5547">
        <v>5450</v>
      </c>
      <c r="I5547" t="s">
        <v>57</v>
      </c>
      <c r="J5547">
        <f>VLOOKUP(I5547,Key!$A$1:$C$73,2,FALSE)</f>
        <v>43.03913</v>
      </c>
      <c r="K5547">
        <f>VLOOKUP(I5547,Key!$A$1:$C$73,3,FALSE)</f>
        <v>-87.916150000000002</v>
      </c>
      <c r="L5547" t="s">
        <v>28</v>
      </c>
      <c r="M5547">
        <f>VLOOKUP(L5547,Key!$A$1:$C$73,2,FALSE)</f>
        <v>43.038580000000003</v>
      </c>
      <c r="N5547">
        <f>VLOOKUP(L5547,Key!$A$1:$C$73,3,FALSE)</f>
        <v>-87.90934</v>
      </c>
      <c r="O5547">
        <v>3</v>
      </c>
      <c r="P5547">
        <v>0</v>
      </c>
      <c r="Q5547">
        <v>0.5</v>
      </c>
      <c r="R5547">
        <v>0.4</v>
      </c>
      <c r="S5547">
        <v>18</v>
      </c>
      <c r="T5547">
        <f t="shared" si="774"/>
        <v>-1</v>
      </c>
      <c r="U5547" s="1">
        <v>42842</v>
      </c>
      <c r="V5547" s="13">
        <f t="shared" si="775"/>
        <v>42826</v>
      </c>
      <c r="W5547" s="14">
        <f t="shared" si="776"/>
        <v>42842</v>
      </c>
      <c r="X5547" s="1" t="str">
        <f t="shared" si="777"/>
        <v>Monday</v>
      </c>
      <c r="Y5547" s="2">
        <v>0.85576388888888888</v>
      </c>
      <c r="Z5547" s="2">
        <f t="shared" si="778"/>
        <v>0.875</v>
      </c>
      <c r="AA5547">
        <f>1</f>
        <v>1</v>
      </c>
      <c r="AB5547" s="1">
        <v>42842</v>
      </c>
      <c r="AC5547" s="13">
        <f t="shared" si="779"/>
        <v>42826</v>
      </c>
      <c r="AD5547" s="14">
        <f t="shared" si="780"/>
        <v>42842</v>
      </c>
      <c r="AE5547" s="1" t="str">
        <f t="shared" si="781"/>
        <v>Monday</v>
      </c>
      <c r="AF5547" s="2">
        <v>0.85788194444444443</v>
      </c>
      <c r="AG5547" s="2">
        <f t="shared" si="782"/>
        <v>0.875</v>
      </c>
      <c r="AH5547" t="s">
        <v>23</v>
      </c>
    </row>
    <row r="5548" spans="1:34" x14ac:dyDescent="0.25">
      <c r="A5548">
        <v>783916</v>
      </c>
      <c r="B5548" t="s">
        <v>29</v>
      </c>
      <c r="C5548" t="s">
        <v>157</v>
      </c>
      <c r="D5548" t="s">
        <v>46</v>
      </c>
      <c r="E5548">
        <v>60618</v>
      </c>
      <c r="F5548" t="s">
        <v>20</v>
      </c>
      <c r="G5548" t="s">
        <v>32</v>
      </c>
      <c r="H5548">
        <v>8</v>
      </c>
      <c r="I5548" t="s">
        <v>26</v>
      </c>
      <c r="J5548">
        <f>VLOOKUP(I5548,Key!$A$1:$C$73,2,FALSE)</f>
        <v>43.034619999999997</v>
      </c>
      <c r="K5548">
        <f>VLOOKUP(I5548,Key!$A$1:$C$73,3,FALSE)</f>
        <v>-87.917500000000004</v>
      </c>
      <c r="L5548" t="s">
        <v>44</v>
      </c>
      <c r="M5548">
        <f>VLOOKUP(L5548,Key!$A$1:$C$73,2,FALSE)</f>
        <v>43.03886</v>
      </c>
      <c r="N5548">
        <f>VLOOKUP(L5548,Key!$A$1:$C$73,3,FALSE)</f>
        <v>-87.902720000000002</v>
      </c>
      <c r="O5548">
        <v>11</v>
      </c>
      <c r="P5548">
        <v>0</v>
      </c>
      <c r="Q5548">
        <v>1.7</v>
      </c>
      <c r="R5548">
        <v>1.6</v>
      </c>
      <c r="S5548">
        <v>66</v>
      </c>
      <c r="T5548">
        <f t="shared" si="774"/>
        <v>-1</v>
      </c>
      <c r="U5548" s="1">
        <v>42843</v>
      </c>
      <c r="V5548" s="13">
        <f t="shared" si="775"/>
        <v>42826</v>
      </c>
      <c r="W5548" s="14">
        <f t="shared" si="776"/>
        <v>42843</v>
      </c>
      <c r="X5548" s="1" t="str">
        <f t="shared" si="777"/>
        <v>Tuesday</v>
      </c>
      <c r="Y5548" s="2">
        <v>0.32489583333333333</v>
      </c>
      <c r="Z5548" s="2">
        <f t="shared" si="778"/>
        <v>0.33333333333333331</v>
      </c>
      <c r="AA5548">
        <f>1</f>
        <v>1</v>
      </c>
      <c r="AB5548" s="1">
        <v>42843</v>
      </c>
      <c r="AC5548" s="13">
        <f t="shared" si="779"/>
        <v>42826</v>
      </c>
      <c r="AD5548" s="14">
        <f t="shared" si="780"/>
        <v>42843</v>
      </c>
      <c r="AE5548" s="1" t="str">
        <f t="shared" si="781"/>
        <v>Tuesday</v>
      </c>
      <c r="AF5548" s="2">
        <v>0.33206018518518515</v>
      </c>
      <c r="AG5548" s="2">
        <f t="shared" si="782"/>
        <v>0.33333333333333331</v>
      </c>
      <c r="AH5548" t="s">
        <v>23</v>
      </c>
    </row>
    <row r="5549" spans="1:34" x14ac:dyDescent="0.25">
      <c r="A5549">
        <v>563412</v>
      </c>
      <c r="B5549" t="s">
        <v>29</v>
      </c>
      <c r="C5549" t="s">
        <v>45</v>
      </c>
      <c r="D5549" t="s">
        <v>46</v>
      </c>
      <c r="E5549">
        <v>60043</v>
      </c>
      <c r="F5549" t="s">
        <v>20</v>
      </c>
      <c r="G5549" t="s">
        <v>32</v>
      </c>
      <c r="H5549">
        <v>11093</v>
      </c>
      <c r="I5549" t="s">
        <v>26</v>
      </c>
      <c r="J5549">
        <f>VLOOKUP(I5549,Key!$A$1:$C$73,2,FALSE)</f>
        <v>43.034619999999997</v>
      </c>
      <c r="K5549">
        <f>VLOOKUP(I5549,Key!$A$1:$C$73,3,FALSE)</f>
        <v>-87.917500000000004</v>
      </c>
      <c r="L5549" t="s">
        <v>37</v>
      </c>
      <c r="M5549">
        <f>VLOOKUP(L5549,Key!$A$1:$C$73,2,FALSE)</f>
        <v>43.049230000000001</v>
      </c>
      <c r="N5549">
        <f>VLOOKUP(L5549,Key!$A$1:$C$73,3,FALSE)</f>
        <v>-87.911940000000001</v>
      </c>
      <c r="O5549">
        <v>7</v>
      </c>
      <c r="P5549">
        <v>0</v>
      </c>
      <c r="Q5549">
        <v>1.1000000000000001</v>
      </c>
      <c r="R5549">
        <v>1</v>
      </c>
      <c r="S5549">
        <v>42</v>
      </c>
      <c r="T5549">
        <f t="shared" si="774"/>
        <v>-1</v>
      </c>
      <c r="U5549" s="1">
        <v>42843</v>
      </c>
      <c r="V5549" s="13">
        <f t="shared" si="775"/>
        <v>42826</v>
      </c>
      <c r="W5549" s="14">
        <f t="shared" si="776"/>
        <v>42843</v>
      </c>
      <c r="X5549" s="1" t="str">
        <f t="shared" si="777"/>
        <v>Tuesday</v>
      </c>
      <c r="Y5549" s="2">
        <v>0.32658564814814817</v>
      </c>
      <c r="Z5549" s="2">
        <f t="shared" si="778"/>
        <v>0.33333333333333331</v>
      </c>
      <c r="AA5549">
        <f>1</f>
        <v>1</v>
      </c>
      <c r="AB5549" s="1">
        <v>42843</v>
      </c>
      <c r="AC5549" s="13">
        <f t="shared" si="779"/>
        <v>42826</v>
      </c>
      <c r="AD5549" s="14">
        <f t="shared" si="780"/>
        <v>42843</v>
      </c>
      <c r="AE5549" s="1" t="str">
        <f t="shared" si="781"/>
        <v>Tuesday</v>
      </c>
      <c r="AF5549" s="2">
        <v>0.33159722222222221</v>
      </c>
      <c r="AG5549" s="2">
        <f t="shared" si="782"/>
        <v>0.33333333333333331</v>
      </c>
      <c r="AH5549" t="s">
        <v>23</v>
      </c>
    </row>
    <row r="5550" spans="1:34" x14ac:dyDescent="0.25">
      <c r="A5550">
        <v>1249342</v>
      </c>
      <c r="B5550" t="s">
        <v>29</v>
      </c>
      <c r="C5550" t="s">
        <v>114</v>
      </c>
      <c r="D5550" t="s">
        <v>31</v>
      </c>
      <c r="E5550">
        <v>54914</v>
      </c>
      <c r="F5550" t="s">
        <v>20</v>
      </c>
      <c r="G5550" t="s">
        <v>99</v>
      </c>
      <c r="H5550">
        <v>362</v>
      </c>
      <c r="I5550" t="s">
        <v>66</v>
      </c>
      <c r="J5550">
        <f>VLOOKUP(I5550,Key!$A$1:$C$73,2,FALSE)</f>
        <v>43.078530000000001</v>
      </c>
      <c r="K5550">
        <f>VLOOKUP(I5550,Key!$A$1:$C$73,3,FALSE)</f>
        <v>-87.882620000000003</v>
      </c>
      <c r="L5550" t="s">
        <v>62</v>
      </c>
      <c r="M5550">
        <f>VLOOKUP(L5550,Key!$A$1:$C$73,2,FALSE)</f>
        <v>43.052460000000004</v>
      </c>
      <c r="N5550">
        <f>VLOOKUP(L5550,Key!$A$1:$C$73,3,FALSE)</f>
        <v>-87.891000000000005</v>
      </c>
      <c r="O5550">
        <v>17</v>
      </c>
      <c r="P5550">
        <v>0</v>
      </c>
      <c r="Q5550">
        <v>2.6</v>
      </c>
      <c r="R5550">
        <v>2.4</v>
      </c>
      <c r="S5550">
        <v>102</v>
      </c>
      <c r="T5550">
        <f t="shared" si="774"/>
        <v>-1</v>
      </c>
      <c r="U5550" s="1">
        <v>42843</v>
      </c>
      <c r="V5550" s="13">
        <f t="shared" si="775"/>
        <v>42826</v>
      </c>
      <c r="W5550" s="14">
        <f t="shared" si="776"/>
        <v>42843</v>
      </c>
      <c r="X5550" s="1" t="str">
        <f t="shared" si="777"/>
        <v>Tuesday</v>
      </c>
      <c r="Y5550" s="2">
        <v>0.5392824074074074</v>
      </c>
      <c r="Z5550" s="2">
        <f t="shared" si="778"/>
        <v>0.54166666666666663</v>
      </c>
      <c r="AA5550">
        <f>1</f>
        <v>1</v>
      </c>
      <c r="AB5550" s="1">
        <v>42843</v>
      </c>
      <c r="AC5550" s="13">
        <f t="shared" si="779"/>
        <v>42826</v>
      </c>
      <c r="AD5550" s="14">
        <f t="shared" si="780"/>
        <v>42843</v>
      </c>
      <c r="AE5550" s="1" t="str">
        <f t="shared" si="781"/>
        <v>Tuesday</v>
      </c>
      <c r="AF5550" s="2">
        <v>0.55114583333333333</v>
      </c>
      <c r="AG5550" s="2">
        <f t="shared" si="782"/>
        <v>0.54166666666666663</v>
      </c>
      <c r="AH5550" t="s">
        <v>23</v>
      </c>
    </row>
    <row r="5551" spans="1:34" x14ac:dyDescent="0.25">
      <c r="A5551">
        <v>819957</v>
      </c>
      <c r="B5551" t="s">
        <v>29</v>
      </c>
      <c r="C5551" t="s">
        <v>47</v>
      </c>
      <c r="D5551" t="s">
        <v>31</v>
      </c>
      <c r="E5551">
        <v>53221</v>
      </c>
      <c r="F5551" t="s">
        <v>20</v>
      </c>
      <c r="G5551" t="s">
        <v>32</v>
      </c>
      <c r="H5551">
        <v>106</v>
      </c>
      <c r="I5551" t="s">
        <v>52</v>
      </c>
      <c r="J5551">
        <f>VLOOKUP(I5551,Key!$A$1:$C$73,2,FALSE)</f>
        <v>43.042490000000001</v>
      </c>
      <c r="K5551">
        <f>VLOOKUP(I5551,Key!$A$1:$C$73,3,FALSE)</f>
        <v>-87.909959999999998</v>
      </c>
      <c r="L5551" t="s">
        <v>52</v>
      </c>
      <c r="M5551">
        <f>VLOOKUP(L5551,Key!$A$1:$C$73,2,FALSE)</f>
        <v>43.042490000000001</v>
      </c>
      <c r="N5551">
        <f>VLOOKUP(L5551,Key!$A$1:$C$73,3,FALSE)</f>
        <v>-87.909959999999998</v>
      </c>
      <c r="O5551">
        <v>23</v>
      </c>
      <c r="P5551">
        <v>0</v>
      </c>
      <c r="Q5551">
        <v>3.5</v>
      </c>
      <c r="R5551">
        <v>3.3</v>
      </c>
      <c r="S5551">
        <v>138</v>
      </c>
      <c r="T5551">
        <f t="shared" si="774"/>
        <v>-1</v>
      </c>
      <c r="U5551" s="1">
        <v>42843</v>
      </c>
      <c r="V5551" s="13">
        <f t="shared" si="775"/>
        <v>42826</v>
      </c>
      <c r="W5551" s="14">
        <f t="shared" si="776"/>
        <v>42843</v>
      </c>
      <c r="X5551" s="1" t="str">
        <f t="shared" si="777"/>
        <v>Tuesday</v>
      </c>
      <c r="Y5551" s="2">
        <v>0.5438425925925926</v>
      </c>
      <c r="Z5551" s="2">
        <f t="shared" si="778"/>
        <v>0.54166666666666663</v>
      </c>
      <c r="AA5551">
        <f>1</f>
        <v>1</v>
      </c>
      <c r="AB5551" s="1">
        <v>42843</v>
      </c>
      <c r="AC5551" s="13">
        <f t="shared" si="779"/>
        <v>42826</v>
      </c>
      <c r="AD5551" s="14">
        <f t="shared" si="780"/>
        <v>42843</v>
      </c>
      <c r="AE5551" s="1" t="str">
        <f t="shared" si="781"/>
        <v>Tuesday</v>
      </c>
      <c r="AF5551" s="2">
        <v>0.56034722222222222</v>
      </c>
      <c r="AG5551" s="2">
        <f t="shared" si="782"/>
        <v>0.54166666666666663</v>
      </c>
      <c r="AH5551" t="s">
        <v>25</v>
      </c>
    </row>
    <row r="5552" spans="1:34" x14ac:dyDescent="0.25">
      <c r="A5552">
        <v>825934</v>
      </c>
      <c r="B5552" t="s">
        <v>29</v>
      </c>
      <c r="C5552" t="s">
        <v>47</v>
      </c>
      <c r="D5552" t="s">
        <v>31</v>
      </c>
      <c r="E5552">
        <v>53208</v>
      </c>
      <c r="F5552" t="s">
        <v>20</v>
      </c>
      <c r="G5552" t="s">
        <v>32</v>
      </c>
      <c r="H5552">
        <v>24</v>
      </c>
      <c r="I5552" t="s">
        <v>38</v>
      </c>
      <c r="J5552">
        <f>VLOOKUP(I5552,Key!$A$1:$C$73,2,FALSE)</f>
        <v>43.038649999999997</v>
      </c>
      <c r="K5552">
        <f>VLOOKUP(I5552,Key!$A$1:$C$73,3,FALSE)</f>
        <v>-87.921930000000003</v>
      </c>
      <c r="L5552" t="s">
        <v>52</v>
      </c>
      <c r="M5552">
        <f>VLOOKUP(L5552,Key!$A$1:$C$73,2,FALSE)</f>
        <v>43.042490000000001</v>
      </c>
      <c r="N5552">
        <f>VLOOKUP(L5552,Key!$A$1:$C$73,3,FALSE)</f>
        <v>-87.909959999999998</v>
      </c>
      <c r="O5552">
        <v>10</v>
      </c>
      <c r="P5552">
        <v>0</v>
      </c>
      <c r="Q5552">
        <v>1.5</v>
      </c>
      <c r="R5552">
        <v>1.4</v>
      </c>
      <c r="S5552">
        <v>60</v>
      </c>
      <c r="T5552">
        <f t="shared" si="774"/>
        <v>-1</v>
      </c>
      <c r="U5552" s="1">
        <v>42843</v>
      </c>
      <c r="V5552" s="13">
        <f t="shared" si="775"/>
        <v>42826</v>
      </c>
      <c r="W5552" s="14">
        <f t="shared" si="776"/>
        <v>42843</v>
      </c>
      <c r="X5552" s="1" t="str">
        <f t="shared" si="777"/>
        <v>Tuesday</v>
      </c>
      <c r="Y5552" s="2">
        <v>0.55450231481481482</v>
      </c>
      <c r="Z5552" s="2">
        <f t="shared" si="778"/>
        <v>0.54166666666666663</v>
      </c>
      <c r="AA5552">
        <f>1</f>
        <v>1</v>
      </c>
      <c r="AB5552" s="1">
        <v>42843</v>
      </c>
      <c r="AC5552" s="13">
        <f t="shared" si="779"/>
        <v>42826</v>
      </c>
      <c r="AD5552" s="14">
        <f t="shared" si="780"/>
        <v>42843</v>
      </c>
      <c r="AE5552" s="1" t="str">
        <f t="shared" si="781"/>
        <v>Tuesday</v>
      </c>
      <c r="AF5552" s="2">
        <v>0.56140046296296298</v>
      </c>
      <c r="AG5552" s="2">
        <f t="shared" si="782"/>
        <v>0.54166666666666663</v>
      </c>
      <c r="AH5552" t="s">
        <v>23</v>
      </c>
    </row>
    <row r="5553" spans="1:34" x14ac:dyDescent="0.25">
      <c r="A5553">
        <v>1387849</v>
      </c>
      <c r="B5553" t="s">
        <v>29</v>
      </c>
      <c r="C5553" t="s">
        <v>120</v>
      </c>
      <c r="D5553" t="s">
        <v>31</v>
      </c>
      <c r="E5553">
        <v>53105</v>
      </c>
      <c r="F5553" t="s">
        <v>20</v>
      </c>
      <c r="G5553" t="s">
        <v>32</v>
      </c>
      <c r="H5553">
        <v>11056</v>
      </c>
      <c r="I5553" t="s">
        <v>65</v>
      </c>
      <c r="J5553">
        <f>VLOOKUP(I5553,Key!$A$1:$C$73,2,FALSE)</f>
        <v>43.077359999999999</v>
      </c>
      <c r="K5553">
        <f>VLOOKUP(I5553,Key!$A$1:$C$73,3,FALSE)</f>
        <v>-87.880769999999998</v>
      </c>
      <c r="L5553" t="s">
        <v>64</v>
      </c>
      <c r="M5553">
        <f>VLOOKUP(L5553,Key!$A$1:$C$73,2,FALSE)</f>
        <v>43.069021999999997</v>
      </c>
      <c r="N5553">
        <f>VLOOKUP(L5553,Key!$A$1:$C$73,3,FALSE)</f>
        <v>-87.887940999999998</v>
      </c>
      <c r="O5553">
        <v>7</v>
      </c>
      <c r="P5553">
        <v>0</v>
      </c>
      <c r="Q5553">
        <v>1.1000000000000001</v>
      </c>
      <c r="R5553">
        <v>1</v>
      </c>
      <c r="S5553">
        <v>42</v>
      </c>
      <c r="T5553">
        <f t="shared" si="774"/>
        <v>-1</v>
      </c>
      <c r="U5553" s="1">
        <v>42843</v>
      </c>
      <c r="V5553" s="13">
        <f t="shared" si="775"/>
        <v>42826</v>
      </c>
      <c r="W5553" s="14">
        <f t="shared" si="776"/>
        <v>42843</v>
      </c>
      <c r="X5553" s="1" t="str">
        <f t="shared" si="777"/>
        <v>Tuesday</v>
      </c>
      <c r="Y5553" s="2">
        <v>0.57267361111111115</v>
      </c>
      <c r="Z5553" s="2">
        <f t="shared" si="778"/>
        <v>0.58333333333333326</v>
      </c>
      <c r="AA5553">
        <f>1</f>
        <v>1</v>
      </c>
      <c r="AB5553" s="1">
        <v>42843</v>
      </c>
      <c r="AC5553" s="13">
        <f t="shared" si="779"/>
        <v>42826</v>
      </c>
      <c r="AD5553" s="14">
        <f t="shared" si="780"/>
        <v>42843</v>
      </c>
      <c r="AE5553" s="1" t="str">
        <f t="shared" si="781"/>
        <v>Tuesday</v>
      </c>
      <c r="AF5553" s="2">
        <v>0.57724537037037038</v>
      </c>
      <c r="AG5553" s="2">
        <f t="shared" si="782"/>
        <v>0.58333333333333326</v>
      </c>
      <c r="AH5553" t="s">
        <v>23</v>
      </c>
    </row>
    <row r="5554" spans="1:34" x14ac:dyDescent="0.25">
      <c r="A5554">
        <v>1201980</v>
      </c>
      <c r="B5554" t="s">
        <v>29</v>
      </c>
      <c r="C5554" t="s">
        <v>173</v>
      </c>
      <c r="D5554" t="s">
        <v>31</v>
      </c>
      <c r="E5554">
        <v>53121</v>
      </c>
      <c r="F5554" t="s">
        <v>20</v>
      </c>
      <c r="G5554" t="s">
        <v>32</v>
      </c>
      <c r="H5554">
        <v>11155</v>
      </c>
      <c r="I5554" t="s">
        <v>21</v>
      </c>
      <c r="J5554">
        <f>VLOOKUP(I5554,Key!$A$1:$C$73,2,FALSE)</f>
        <v>43.074890000000003</v>
      </c>
      <c r="K5554">
        <f>VLOOKUP(I5554,Key!$A$1:$C$73,3,FALSE)</f>
        <v>-87.882810000000006</v>
      </c>
      <c r="L5554" t="s">
        <v>63</v>
      </c>
      <c r="M5554">
        <f>VLOOKUP(L5554,Key!$A$1:$C$73,2,FALSE)</f>
        <v>43.066893999999998</v>
      </c>
      <c r="N5554">
        <f>VLOOKUP(L5554,Key!$A$1:$C$73,3,FALSE)</f>
        <v>-87.877936000000005</v>
      </c>
      <c r="O5554">
        <v>7</v>
      </c>
      <c r="P5554">
        <v>0</v>
      </c>
      <c r="Q5554">
        <v>1.1000000000000001</v>
      </c>
      <c r="R5554">
        <v>1</v>
      </c>
      <c r="S5554">
        <v>42</v>
      </c>
      <c r="T5554">
        <f t="shared" si="774"/>
        <v>-1</v>
      </c>
      <c r="U5554" s="1">
        <v>42843</v>
      </c>
      <c r="V5554" s="13">
        <f t="shared" si="775"/>
        <v>42826</v>
      </c>
      <c r="W5554" s="14">
        <f t="shared" si="776"/>
        <v>42843</v>
      </c>
      <c r="X5554" s="1" t="str">
        <f t="shared" si="777"/>
        <v>Tuesday</v>
      </c>
      <c r="Y5554" s="2">
        <v>0.59614583333333326</v>
      </c>
      <c r="Z5554" s="2">
        <f t="shared" si="778"/>
        <v>0.58333333333333326</v>
      </c>
      <c r="AA5554">
        <f>1</f>
        <v>1</v>
      </c>
      <c r="AB5554" s="1">
        <v>42843</v>
      </c>
      <c r="AC5554" s="13">
        <f t="shared" si="779"/>
        <v>42826</v>
      </c>
      <c r="AD5554" s="14">
        <f t="shared" si="780"/>
        <v>42843</v>
      </c>
      <c r="AE5554" s="1" t="str">
        <f t="shared" si="781"/>
        <v>Tuesday</v>
      </c>
      <c r="AF5554" s="2">
        <v>0.60090277777777779</v>
      </c>
      <c r="AG5554" s="2">
        <f t="shared" si="782"/>
        <v>0.58333333333333326</v>
      </c>
      <c r="AH5554" t="s">
        <v>23</v>
      </c>
    </row>
    <row r="5555" spans="1:34" x14ac:dyDescent="0.25">
      <c r="A5555">
        <v>1251077</v>
      </c>
      <c r="B5555" t="s">
        <v>29</v>
      </c>
      <c r="C5555" t="s">
        <v>114</v>
      </c>
      <c r="D5555" t="s">
        <v>31</v>
      </c>
      <c r="E5555">
        <v>54914</v>
      </c>
      <c r="F5555" t="s">
        <v>20</v>
      </c>
      <c r="G5555" t="s">
        <v>99</v>
      </c>
      <c r="H5555">
        <v>199</v>
      </c>
      <c r="I5555" t="s">
        <v>40</v>
      </c>
      <c r="J5555">
        <f>VLOOKUP(I5555,Key!$A$1:$C$73,2,FALSE)</f>
        <v>43.06033</v>
      </c>
      <c r="K5555">
        <f>VLOOKUP(I5555,Key!$A$1:$C$73,3,FALSE)</f>
        <v>-87.89546</v>
      </c>
      <c r="L5555" t="s">
        <v>80</v>
      </c>
      <c r="M5555">
        <f>VLOOKUP(L5555,Key!$A$1:$C$73,2,FALSE)</f>
        <v>43.060250000000003</v>
      </c>
      <c r="N5555">
        <f>VLOOKUP(L5555,Key!$A$1:$C$73,3,FALSE)</f>
        <v>-87.892169999999993</v>
      </c>
      <c r="O5555">
        <v>1</v>
      </c>
      <c r="P5555">
        <v>0</v>
      </c>
      <c r="Q5555">
        <v>0.2</v>
      </c>
      <c r="R5555">
        <v>0.1</v>
      </c>
      <c r="S5555">
        <v>6</v>
      </c>
      <c r="T5555">
        <f t="shared" si="774"/>
        <v>-1</v>
      </c>
      <c r="U5555" s="1">
        <v>42843</v>
      </c>
      <c r="V5555" s="13">
        <f t="shared" si="775"/>
        <v>42826</v>
      </c>
      <c r="W5555" s="14">
        <f t="shared" si="776"/>
        <v>42843</v>
      </c>
      <c r="X5555" s="1" t="str">
        <f t="shared" si="777"/>
        <v>Tuesday</v>
      </c>
      <c r="Y5555" s="2">
        <v>0.64734953703703701</v>
      </c>
      <c r="Z5555" s="2">
        <f t="shared" si="778"/>
        <v>0.66666666666666663</v>
      </c>
      <c r="AA5555">
        <f>1</f>
        <v>1</v>
      </c>
      <c r="AB5555" s="1">
        <v>42843</v>
      </c>
      <c r="AC5555" s="13">
        <f t="shared" si="779"/>
        <v>42826</v>
      </c>
      <c r="AD5555" s="14">
        <f t="shared" si="780"/>
        <v>42843</v>
      </c>
      <c r="AE5555" s="1" t="str">
        <f t="shared" si="781"/>
        <v>Tuesday</v>
      </c>
      <c r="AF5555" s="2">
        <v>0.64832175925925928</v>
      </c>
      <c r="AG5555" s="2">
        <f t="shared" si="782"/>
        <v>0.66666666666666663</v>
      </c>
      <c r="AH5555" t="s">
        <v>23</v>
      </c>
    </row>
    <row r="5556" spans="1:34" x14ac:dyDescent="0.25">
      <c r="A5556">
        <v>531982</v>
      </c>
      <c r="B5556" t="s">
        <v>29</v>
      </c>
      <c r="C5556" t="s">
        <v>47</v>
      </c>
      <c r="D5556" t="s">
        <v>31</v>
      </c>
      <c r="E5556">
        <v>53211</v>
      </c>
      <c r="F5556" t="s">
        <v>20</v>
      </c>
      <c r="G5556" t="s">
        <v>32</v>
      </c>
      <c r="H5556">
        <v>214</v>
      </c>
      <c r="I5556" t="s">
        <v>44</v>
      </c>
      <c r="J5556">
        <f>VLOOKUP(I5556,Key!$A$1:$C$73,2,FALSE)</f>
        <v>43.03886</v>
      </c>
      <c r="K5556">
        <f>VLOOKUP(I5556,Key!$A$1:$C$73,3,FALSE)</f>
        <v>-87.902720000000002</v>
      </c>
      <c r="L5556" t="s">
        <v>67</v>
      </c>
      <c r="M5556">
        <f>VLOOKUP(L5556,Key!$A$1:$C$73,2,FALSE)</f>
        <v>43.05847</v>
      </c>
      <c r="N5556">
        <f>VLOOKUP(L5556,Key!$A$1:$C$73,3,FALSE)</f>
        <v>-87.898079999999993</v>
      </c>
      <c r="O5556">
        <v>9</v>
      </c>
      <c r="P5556">
        <v>0</v>
      </c>
      <c r="Q5556">
        <v>1.4</v>
      </c>
      <c r="R5556">
        <v>1.3</v>
      </c>
      <c r="S5556">
        <v>54</v>
      </c>
      <c r="T5556">
        <f t="shared" si="774"/>
        <v>-1</v>
      </c>
      <c r="U5556" s="1">
        <v>42843</v>
      </c>
      <c r="V5556" s="13">
        <f t="shared" si="775"/>
        <v>42826</v>
      </c>
      <c r="W5556" s="14">
        <f t="shared" si="776"/>
        <v>42843</v>
      </c>
      <c r="X5556" s="1" t="str">
        <f t="shared" si="777"/>
        <v>Tuesday</v>
      </c>
      <c r="Y5556" s="2">
        <v>0.72341435185185177</v>
      </c>
      <c r="Z5556" s="2">
        <f t="shared" si="778"/>
        <v>0.70833333333333326</v>
      </c>
      <c r="AA5556">
        <f>1</f>
        <v>1</v>
      </c>
      <c r="AB5556" s="1">
        <v>42843</v>
      </c>
      <c r="AC5556" s="13">
        <f t="shared" si="779"/>
        <v>42826</v>
      </c>
      <c r="AD5556" s="14">
        <f t="shared" si="780"/>
        <v>42843</v>
      </c>
      <c r="AE5556" s="1" t="str">
        <f t="shared" si="781"/>
        <v>Tuesday</v>
      </c>
      <c r="AF5556" s="2">
        <v>0.72980324074074077</v>
      </c>
      <c r="AG5556" s="2">
        <f t="shared" si="782"/>
        <v>0.75</v>
      </c>
      <c r="AH5556" t="s">
        <v>23</v>
      </c>
    </row>
    <row r="5557" spans="1:34" x14ac:dyDescent="0.25">
      <c r="A5557">
        <v>1468696</v>
      </c>
      <c r="B5557" t="s">
        <v>29</v>
      </c>
      <c r="C5557" t="s">
        <v>35</v>
      </c>
      <c r="D5557" t="s">
        <v>31</v>
      </c>
      <c r="E5557">
        <v>53226</v>
      </c>
      <c r="F5557" t="s">
        <v>20</v>
      </c>
      <c r="G5557" t="s">
        <v>32</v>
      </c>
      <c r="H5557">
        <v>91</v>
      </c>
      <c r="I5557" t="s">
        <v>44</v>
      </c>
      <c r="J5557">
        <f>VLOOKUP(I5557,Key!$A$1:$C$73,2,FALSE)</f>
        <v>43.03886</v>
      </c>
      <c r="K5557">
        <f>VLOOKUP(I5557,Key!$A$1:$C$73,3,FALSE)</f>
        <v>-87.902720000000002</v>
      </c>
      <c r="L5557" t="s">
        <v>79</v>
      </c>
      <c r="M5557">
        <f>VLOOKUP(L5557,Key!$A$1:$C$73,2,FALSE)</f>
        <v>43.04804</v>
      </c>
      <c r="N5557">
        <f>VLOOKUP(L5557,Key!$A$1:$C$73,3,FALSE)</f>
        <v>-87.896720000000002</v>
      </c>
      <c r="O5557">
        <v>8</v>
      </c>
      <c r="P5557">
        <v>0</v>
      </c>
      <c r="Q5557">
        <v>1.2</v>
      </c>
      <c r="R5557">
        <v>1.1000000000000001</v>
      </c>
      <c r="S5557">
        <v>48</v>
      </c>
      <c r="T5557">
        <f t="shared" si="774"/>
        <v>-1</v>
      </c>
      <c r="U5557" s="1">
        <v>42843</v>
      </c>
      <c r="V5557" s="13">
        <f t="shared" si="775"/>
        <v>42826</v>
      </c>
      <c r="W5557" s="14">
        <f t="shared" si="776"/>
        <v>42843</v>
      </c>
      <c r="X5557" s="1" t="str">
        <f t="shared" si="777"/>
        <v>Tuesday</v>
      </c>
      <c r="Y5557" s="2">
        <v>0.73373842592592586</v>
      </c>
      <c r="Z5557" s="2">
        <f t="shared" si="778"/>
        <v>0.75</v>
      </c>
      <c r="AA5557">
        <f>1</f>
        <v>1</v>
      </c>
      <c r="AB5557" s="1">
        <v>42843</v>
      </c>
      <c r="AC5557" s="13">
        <f t="shared" si="779"/>
        <v>42826</v>
      </c>
      <c r="AD5557" s="14">
        <f t="shared" si="780"/>
        <v>42843</v>
      </c>
      <c r="AE5557" s="1" t="str">
        <f t="shared" si="781"/>
        <v>Tuesday</v>
      </c>
      <c r="AF5557" s="2">
        <v>0.73932870370370374</v>
      </c>
      <c r="AG5557" s="2">
        <f t="shared" si="782"/>
        <v>0.75</v>
      </c>
      <c r="AH5557" t="s">
        <v>23</v>
      </c>
    </row>
    <row r="5558" spans="1:34" x14ac:dyDescent="0.25">
      <c r="A5558">
        <v>1407702</v>
      </c>
      <c r="B5558" t="s">
        <v>29</v>
      </c>
      <c r="C5558" t="s">
        <v>47</v>
      </c>
      <c r="D5558" t="s">
        <v>31</v>
      </c>
      <c r="E5558">
        <v>53202</v>
      </c>
      <c r="F5558" t="s">
        <v>20</v>
      </c>
      <c r="G5558" t="s">
        <v>32</v>
      </c>
      <c r="H5558">
        <v>189</v>
      </c>
      <c r="I5558" t="s">
        <v>66</v>
      </c>
      <c r="J5558">
        <f>VLOOKUP(I5558,Key!$A$1:$C$73,2,FALSE)</f>
        <v>43.078530000000001</v>
      </c>
      <c r="K5558">
        <f>VLOOKUP(I5558,Key!$A$1:$C$73,3,FALSE)</f>
        <v>-87.882620000000003</v>
      </c>
      <c r="L5558" t="s">
        <v>24</v>
      </c>
      <c r="M5558">
        <f>VLOOKUP(L5558,Key!$A$1:$C$73,2,FALSE)</f>
        <v>43.074655999999997</v>
      </c>
      <c r="N5558">
        <f>VLOOKUP(L5558,Key!$A$1:$C$73,3,FALSE)</f>
        <v>-87.889011999999994</v>
      </c>
      <c r="O5558">
        <v>3</v>
      </c>
      <c r="P5558">
        <v>0</v>
      </c>
      <c r="Q5558">
        <v>0.5</v>
      </c>
      <c r="R5558">
        <v>0.4</v>
      </c>
      <c r="S5558">
        <v>18</v>
      </c>
      <c r="T5558">
        <f t="shared" si="774"/>
        <v>-1</v>
      </c>
      <c r="U5558" s="1">
        <v>42843</v>
      </c>
      <c r="V5558" s="13">
        <f t="shared" si="775"/>
        <v>42826</v>
      </c>
      <c r="W5558" s="14">
        <f t="shared" si="776"/>
        <v>42843</v>
      </c>
      <c r="X5558" s="1" t="str">
        <f t="shared" si="777"/>
        <v>Tuesday</v>
      </c>
      <c r="Y5558" s="2">
        <v>0.75108796296296287</v>
      </c>
      <c r="Z5558" s="2">
        <f t="shared" si="778"/>
        <v>0.75</v>
      </c>
      <c r="AA5558">
        <f>1</f>
        <v>1</v>
      </c>
      <c r="AB5558" s="1">
        <v>42843</v>
      </c>
      <c r="AC5558" s="13">
        <f t="shared" si="779"/>
        <v>42826</v>
      </c>
      <c r="AD5558" s="14">
        <f t="shared" si="780"/>
        <v>42843</v>
      </c>
      <c r="AE5558" s="1" t="str">
        <f t="shared" si="781"/>
        <v>Tuesday</v>
      </c>
      <c r="AF5558" s="2">
        <v>0.75322916666666673</v>
      </c>
      <c r="AG5558" s="2">
        <f t="shared" si="782"/>
        <v>0.75</v>
      </c>
      <c r="AH5558" t="s">
        <v>23</v>
      </c>
    </row>
    <row r="5559" spans="1:34" x14ac:dyDescent="0.25">
      <c r="A5559">
        <v>1471471</v>
      </c>
      <c r="B5559" t="s">
        <v>29</v>
      </c>
      <c r="C5559" t="s">
        <v>47</v>
      </c>
      <c r="D5559" t="s">
        <v>31</v>
      </c>
      <c r="E5559">
        <v>53211</v>
      </c>
      <c r="F5559" t="s">
        <v>20</v>
      </c>
      <c r="G5559" t="s">
        <v>32</v>
      </c>
      <c r="H5559">
        <v>45</v>
      </c>
      <c r="I5559" t="s">
        <v>22</v>
      </c>
      <c r="J5559">
        <f>VLOOKUP(I5559,Key!$A$1:$C$73,2,FALSE)</f>
        <v>43.058619999999998</v>
      </c>
      <c r="K5559">
        <f>VLOOKUP(I5559,Key!$A$1:$C$73,3,FALSE)</f>
        <v>-87.885319999999993</v>
      </c>
      <c r="L5559" t="s">
        <v>62</v>
      </c>
      <c r="M5559">
        <f>VLOOKUP(L5559,Key!$A$1:$C$73,2,FALSE)</f>
        <v>43.052460000000004</v>
      </c>
      <c r="N5559">
        <f>VLOOKUP(L5559,Key!$A$1:$C$73,3,FALSE)</f>
        <v>-87.891000000000005</v>
      </c>
      <c r="O5559">
        <v>6</v>
      </c>
      <c r="P5559">
        <v>0</v>
      </c>
      <c r="Q5559">
        <v>0.9</v>
      </c>
      <c r="R5559">
        <v>0.9</v>
      </c>
      <c r="S5559">
        <v>36</v>
      </c>
      <c r="T5559">
        <f t="shared" si="774"/>
        <v>-1</v>
      </c>
      <c r="U5559" s="1">
        <v>42843</v>
      </c>
      <c r="V5559" s="13">
        <f t="shared" si="775"/>
        <v>42826</v>
      </c>
      <c r="W5559" s="14">
        <f t="shared" si="776"/>
        <v>42843</v>
      </c>
      <c r="X5559" s="1" t="str">
        <f t="shared" si="777"/>
        <v>Tuesday</v>
      </c>
      <c r="Y5559" s="2">
        <v>0.76081018518518517</v>
      </c>
      <c r="Z5559" s="2">
        <f t="shared" si="778"/>
        <v>0.75</v>
      </c>
      <c r="AA5559">
        <f>1</f>
        <v>1</v>
      </c>
      <c r="AB5559" s="1">
        <v>42843</v>
      </c>
      <c r="AC5559" s="13">
        <f t="shared" si="779"/>
        <v>42826</v>
      </c>
      <c r="AD5559" s="14">
        <f t="shared" si="780"/>
        <v>42843</v>
      </c>
      <c r="AE5559" s="1" t="str">
        <f t="shared" si="781"/>
        <v>Tuesday</v>
      </c>
      <c r="AF5559" s="2">
        <v>0.76474537037037038</v>
      </c>
      <c r="AG5559" s="2">
        <f t="shared" si="782"/>
        <v>0.75</v>
      </c>
      <c r="AH5559" t="s">
        <v>23</v>
      </c>
    </row>
    <row r="5560" spans="1:34" x14ac:dyDescent="0.25">
      <c r="A5560">
        <v>1247731</v>
      </c>
      <c r="B5560" t="s">
        <v>29</v>
      </c>
      <c r="C5560" t="s">
        <v>109</v>
      </c>
      <c r="D5560" t="s">
        <v>31</v>
      </c>
      <c r="E5560">
        <v>54902</v>
      </c>
      <c r="F5560" t="s">
        <v>20</v>
      </c>
      <c r="G5560" t="s">
        <v>99</v>
      </c>
      <c r="H5560">
        <v>11057</v>
      </c>
      <c r="I5560" t="s">
        <v>89</v>
      </c>
      <c r="J5560">
        <f>VLOOKUP(I5560,Key!$A$1:$C$73,2,FALSE)</f>
        <v>43.060155999999999</v>
      </c>
      <c r="K5560">
        <f>VLOOKUP(I5560,Key!$A$1:$C$73,3,FALSE)</f>
        <v>-87.881258000000003</v>
      </c>
      <c r="L5560" t="s">
        <v>89</v>
      </c>
      <c r="M5560">
        <f>VLOOKUP(L5560,Key!$A$1:$C$73,2,FALSE)</f>
        <v>43.060155999999999</v>
      </c>
      <c r="N5560">
        <f>VLOOKUP(L5560,Key!$A$1:$C$73,3,FALSE)</f>
        <v>-87.881258000000003</v>
      </c>
      <c r="O5560">
        <v>1</v>
      </c>
      <c r="P5560">
        <v>0</v>
      </c>
      <c r="Q5560">
        <v>0.2</v>
      </c>
      <c r="R5560">
        <v>0.1</v>
      </c>
      <c r="S5560">
        <v>6</v>
      </c>
      <c r="T5560">
        <f t="shared" si="774"/>
        <v>-1</v>
      </c>
      <c r="U5560" s="1">
        <v>42843</v>
      </c>
      <c r="V5560" s="13">
        <f t="shared" si="775"/>
        <v>42826</v>
      </c>
      <c r="W5560" s="14">
        <f t="shared" si="776"/>
        <v>42843</v>
      </c>
      <c r="X5560" s="1" t="str">
        <f t="shared" si="777"/>
        <v>Tuesday</v>
      </c>
      <c r="Y5560" s="2">
        <v>0.79631944444444447</v>
      </c>
      <c r="Z5560" s="2">
        <f t="shared" si="778"/>
        <v>0.79166666666666663</v>
      </c>
      <c r="AA5560">
        <f>1</f>
        <v>1</v>
      </c>
      <c r="AB5560" s="1">
        <v>42843</v>
      </c>
      <c r="AC5560" s="13">
        <f t="shared" si="779"/>
        <v>42826</v>
      </c>
      <c r="AD5560" s="14">
        <f t="shared" si="780"/>
        <v>42843</v>
      </c>
      <c r="AE5560" s="1" t="str">
        <f t="shared" si="781"/>
        <v>Tuesday</v>
      </c>
      <c r="AF5560" s="2">
        <v>0.79685185185185192</v>
      </c>
      <c r="AG5560" s="2">
        <f t="shared" si="782"/>
        <v>0.79166666666666663</v>
      </c>
      <c r="AH5560" t="s">
        <v>25</v>
      </c>
    </row>
    <row r="5561" spans="1:34" x14ac:dyDescent="0.25">
      <c r="A5561">
        <v>1165632</v>
      </c>
      <c r="B5561" t="s">
        <v>29</v>
      </c>
      <c r="C5561" t="s">
        <v>193</v>
      </c>
      <c r="D5561" t="s">
        <v>46</v>
      </c>
      <c r="E5561">
        <v>60430</v>
      </c>
      <c r="F5561" t="s">
        <v>20</v>
      </c>
      <c r="G5561" t="s">
        <v>99</v>
      </c>
      <c r="H5561">
        <v>5497</v>
      </c>
      <c r="I5561" t="s">
        <v>21</v>
      </c>
      <c r="J5561">
        <f>VLOOKUP(I5561,Key!$A$1:$C$73,2,FALSE)</f>
        <v>43.074890000000003</v>
      </c>
      <c r="K5561">
        <f>VLOOKUP(I5561,Key!$A$1:$C$73,3,FALSE)</f>
        <v>-87.882810000000006</v>
      </c>
      <c r="L5561" t="s">
        <v>24</v>
      </c>
      <c r="M5561">
        <f>VLOOKUP(L5561,Key!$A$1:$C$73,2,FALSE)</f>
        <v>43.074655999999997</v>
      </c>
      <c r="N5561">
        <f>VLOOKUP(L5561,Key!$A$1:$C$73,3,FALSE)</f>
        <v>-87.889011999999994</v>
      </c>
      <c r="O5561">
        <v>187</v>
      </c>
      <c r="P5561">
        <v>0</v>
      </c>
      <c r="Q5561">
        <v>8.9</v>
      </c>
      <c r="R5561">
        <v>8.4</v>
      </c>
      <c r="S5561">
        <v>354</v>
      </c>
      <c r="T5561">
        <f t="shared" si="774"/>
        <v>-1</v>
      </c>
      <c r="U5561" s="1">
        <v>42843</v>
      </c>
      <c r="V5561" s="13">
        <f t="shared" si="775"/>
        <v>42826</v>
      </c>
      <c r="W5561" s="14">
        <f t="shared" si="776"/>
        <v>42843</v>
      </c>
      <c r="X5561" s="1" t="str">
        <f t="shared" si="777"/>
        <v>Tuesday</v>
      </c>
      <c r="Y5561" s="2">
        <v>0.8709027777777778</v>
      </c>
      <c r="Z5561" s="2">
        <f t="shared" si="778"/>
        <v>0.875</v>
      </c>
      <c r="AA5561">
        <f>1</f>
        <v>1</v>
      </c>
      <c r="AB5561" s="1">
        <v>42844</v>
      </c>
      <c r="AC5561" s="13">
        <f t="shared" si="779"/>
        <v>42826</v>
      </c>
      <c r="AD5561" s="14">
        <f t="shared" si="780"/>
        <v>42844</v>
      </c>
      <c r="AE5561" s="1" t="str">
        <f t="shared" si="781"/>
        <v>Wednesday</v>
      </c>
      <c r="AF5561" s="2">
        <v>7.6388888888888893E-4</v>
      </c>
      <c r="AG5561" s="2">
        <f t="shared" si="782"/>
        <v>0</v>
      </c>
      <c r="AH5561" t="s">
        <v>23</v>
      </c>
    </row>
    <row r="5562" spans="1:34" x14ac:dyDescent="0.25">
      <c r="A5562">
        <v>1372138</v>
      </c>
      <c r="B5562" t="s">
        <v>29</v>
      </c>
      <c r="C5562" t="s">
        <v>175</v>
      </c>
      <c r="D5562" t="s">
        <v>46</v>
      </c>
      <c r="E5562">
        <v>60189</v>
      </c>
      <c r="F5562" t="s">
        <v>20</v>
      </c>
      <c r="G5562" t="s">
        <v>32</v>
      </c>
      <c r="H5562">
        <v>99</v>
      </c>
      <c r="I5562" t="s">
        <v>80</v>
      </c>
      <c r="J5562">
        <f>VLOOKUP(I5562,Key!$A$1:$C$73,2,FALSE)</f>
        <v>43.060250000000003</v>
      </c>
      <c r="K5562">
        <f>VLOOKUP(I5562,Key!$A$1:$C$73,3,FALSE)</f>
        <v>-87.892169999999993</v>
      </c>
      <c r="L5562" t="s">
        <v>40</v>
      </c>
      <c r="M5562">
        <f>VLOOKUP(L5562,Key!$A$1:$C$73,2,FALSE)</f>
        <v>43.06033</v>
      </c>
      <c r="N5562">
        <f>VLOOKUP(L5562,Key!$A$1:$C$73,3,FALSE)</f>
        <v>-87.89546</v>
      </c>
      <c r="O5562">
        <v>1</v>
      </c>
      <c r="P5562">
        <v>0</v>
      </c>
      <c r="Q5562">
        <v>0.2</v>
      </c>
      <c r="R5562">
        <v>0.1</v>
      </c>
      <c r="S5562">
        <v>6</v>
      </c>
      <c r="T5562">
        <f t="shared" si="774"/>
        <v>-1</v>
      </c>
      <c r="U5562" s="1">
        <v>42843</v>
      </c>
      <c r="V5562" s="13">
        <f t="shared" si="775"/>
        <v>42826</v>
      </c>
      <c r="W5562" s="14">
        <f t="shared" si="776"/>
        <v>42843</v>
      </c>
      <c r="X5562" s="1" t="str">
        <f t="shared" si="777"/>
        <v>Tuesday</v>
      </c>
      <c r="Y5562" s="2">
        <v>0.99456018518518519</v>
      </c>
      <c r="Z5562" s="2">
        <f t="shared" si="778"/>
        <v>1</v>
      </c>
      <c r="AA5562">
        <f>1</f>
        <v>1</v>
      </c>
      <c r="AB5562" s="1">
        <v>42843</v>
      </c>
      <c r="AC5562" s="13">
        <f t="shared" si="779"/>
        <v>42826</v>
      </c>
      <c r="AD5562" s="14">
        <f t="shared" si="780"/>
        <v>42843</v>
      </c>
      <c r="AE5562" s="1" t="str">
        <f t="shared" si="781"/>
        <v>Tuesday</v>
      </c>
      <c r="AF5562" s="2">
        <v>0.99557870370370372</v>
      </c>
      <c r="AG5562" s="2">
        <f t="shared" si="782"/>
        <v>1</v>
      </c>
      <c r="AH5562" t="s">
        <v>23</v>
      </c>
    </row>
    <row r="5563" spans="1:34" x14ac:dyDescent="0.25">
      <c r="A5563">
        <v>1574823</v>
      </c>
      <c r="B5563" t="s">
        <v>29</v>
      </c>
      <c r="C5563" t="s">
        <v>47</v>
      </c>
      <c r="D5563" t="s">
        <v>31</v>
      </c>
      <c r="E5563">
        <v>53212</v>
      </c>
      <c r="F5563" t="s">
        <v>20</v>
      </c>
      <c r="G5563" t="s">
        <v>32</v>
      </c>
      <c r="H5563">
        <v>167</v>
      </c>
      <c r="I5563" t="s">
        <v>38</v>
      </c>
      <c r="J5563">
        <f>VLOOKUP(I5563,Key!$A$1:$C$73,2,FALSE)</f>
        <v>43.038649999999997</v>
      </c>
      <c r="K5563">
        <f>VLOOKUP(I5563,Key!$A$1:$C$73,3,FALSE)</f>
        <v>-87.921930000000003</v>
      </c>
      <c r="L5563" t="s">
        <v>37</v>
      </c>
      <c r="M5563">
        <f>VLOOKUP(L5563,Key!$A$1:$C$73,2,FALSE)</f>
        <v>43.049230000000001</v>
      </c>
      <c r="N5563">
        <f>VLOOKUP(L5563,Key!$A$1:$C$73,3,FALSE)</f>
        <v>-87.911940000000001</v>
      </c>
      <c r="O5563">
        <v>8</v>
      </c>
      <c r="P5563">
        <v>0</v>
      </c>
      <c r="Q5563">
        <v>1.2</v>
      </c>
      <c r="R5563">
        <v>1.1000000000000001</v>
      </c>
      <c r="S5563">
        <v>48</v>
      </c>
      <c r="T5563">
        <f t="shared" si="774"/>
        <v>-1</v>
      </c>
      <c r="U5563" s="1">
        <v>42844</v>
      </c>
      <c r="V5563" s="13">
        <f t="shared" si="775"/>
        <v>42826</v>
      </c>
      <c r="W5563" s="14">
        <f t="shared" si="776"/>
        <v>42844</v>
      </c>
      <c r="X5563" s="1" t="str">
        <f t="shared" si="777"/>
        <v>Wednesday</v>
      </c>
      <c r="Y5563" s="2">
        <v>0.31039351851851854</v>
      </c>
      <c r="Z5563" s="2">
        <f t="shared" si="778"/>
        <v>0.29166666666666663</v>
      </c>
      <c r="AA5563">
        <f>1</f>
        <v>1</v>
      </c>
      <c r="AB5563" s="1">
        <v>42844</v>
      </c>
      <c r="AC5563" s="13">
        <f t="shared" si="779"/>
        <v>42826</v>
      </c>
      <c r="AD5563" s="14">
        <f t="shared" si="780"/>
        <v>42844</v>
      </c>
      <c r="AE5563" s="1" t="str">
        <f t="shared" si="781"/>
        <v>Wednesday</v>
      </c>
      <c r="AF5563" s="2">
        <v>0.31589120370370372</v>
      </c>
      <c r="AG5563" s="2">
        <f t="shared" si="782"/>
        <v>0.33333333333333331</v>
      </c>
      <c r="AH5563" t="s">
        <v>23</v>
      </c>
    </row>
    <row r="5564" spans="1:34" x14ac:dyDescent="0.25">
      <c r="A5564">
        <v>1494109</v>
      </c>
      <c r="B5564" t="s">
        <v>29</v>
      </c>
      <c r="C5564" t="s">
        <v>47</v>
      </c>
      <c r="D5564" t="s">
        <v>31</v>
      </c>
      <c r="E5564">
        <v>53233</v>
      </c>
      <c r="F5564" t="s">
        <v>20</v>
      </c>
      <c r="G5564" t="s">
        <v>32</v>
      </c>
      <c r="H5564">
        <v>5589</v>
      </c>
      <c r="I5564" t="s">
        <v>82</v>
      </c>
      <c r="J5564">
        <f>VLOOKUP(I5564,Key!$A$1:$C$73,2,FALSE)</f>
        <v>43.040349999999997</v>
      </c>
      <c r="K5564">
        <f>VLOOKUP(I5564,Key!$A$1:$C$73,3,FALSE)</f>
        <v>-87.920760000000001</v>
      </c>
      <c r="L5564" t="s">
        <v>42</v>
      </c>
      <c r="M5564">
        <f>VLOOKUP(L5564,Key!$A$1:$C$73,2,FALSE)</f>
        <v>43.038719999999998</v>
      </c>
      <c r="N5564">
        <f>VLOOKUP(L5564,Key!$A$1:$C$73,3,FALSE)</f>
        <v>-87.905339999999995</v>
      </c>
      <c r="O5564">
        <v>6</v>
      </c>
      <c r="P5564">
        <v>0</v>
      </c>
      <c r="Q5564">
        <v>0.9</v>
      </c>
      <c r="R5564">
        <v>0.9</v>
      </c>
      <c r="S5564">
        <v>36</v>
      </c>
      <c r="T5564">
        <f t="shared" si="774"/>
        <v>-1</v>
      </c>
      <c r="U5564" s="1">
        <v>42844</v>
      </c>
      <c r="V5564" s="13">
        <f t="shared" si="775"/>
        <v>42826</v>
      </c>
      <c r="W5564" s="14">
        <f t="shared" si="776"/>
        <v>42844</v>
      </c>
      <c r="X5564" s="1" t="str">
        <f t="shared" si="777"/>
        <v>Wednesday</v>
      </c>
      <c r="Y5564" s="2">
        <v>0.31070601851851853</v>
      </c>
      <c r="Z5564" s="2">
        <f t="shared" si="778"/>
        <v>0.29166666666666663</v>
      </c>
      <c r="AA5564">
        <f>1</f>
        <v>1</v>
      </c>
      <c r="AB5564" s="1">
        <v>42844</v>
      </c>
      <c r="AC5564" s="13">
        <f t="shared" si="779"/>
        <v>42826</v>
      </c>
      <c r="AD5564" s="14">
        <f t="shared" si="780"/>
        <v>42844</v>
      </c>
      <c r="AE5564" s="1" t="str">
        <f t="shared" si="781"/>
        <v>Wednesday</v>
      </c>
      <c r="AF5564" s="2">
        <v>0.31526620370370367</v>
      </c>
      <c r="AG5564" s="2">
        <f t="shared" si="782"/>
        <v>0.33333333333333331</v>
      </c>
      <c r="AH5564" t="s">
        <v>23</v>
      </c>
    </row>
    <row r="5565" spans="1:34" x14ac:dyDescent="0.25">
      <c r="A5565">
        <v>1013894</v>
      </c>
      <c r="B5565" t="s">
        <v>29</v>
      </c>
      <c r="C5565" t="s">
        <v>47</v>
      </c>
      <c r="D5565" t="s">
        <v>31</v>
      </c>
      <c r="E5565">
        <v>53212</v>
      </c>
      <c r="F5565" t="s">
        <v>20</v>
      </c>
      <c r="G5565" t="s">
        <v>32</v>
      </c>
      <c r="H5565">
        <v>11076</v>
      </c>
      <c r="I5565" t="s">
        <v>64</v>
      </c>
      <c r="J5565">
        <f>VLOOKUP(I5565,Key!$A$1:$C$73,2,FALSE)</f>
        <v>43.069021999999997</v>
      </c>
      <c r="K5565">
        <f>VLOOKUP(I5565,Key!$A$1:$C$73,3,FALSE)</f>
        <v>-87.887940999999998</v>
      </c>
      <c r="L5565" t="s">
        <v>34</v>
      </c>
      <c r="M5565">
        <f>VLOOKUP(L5565,Key!$A$1:$C$73,2,FALSE)</f>
        <v>43.05097</v>
      </c>
      <c r="N5565">
        <f>VLOOKUP(L5565,Key!$A$1:$C$73,3,FALSE)</f>
        <v>-87.906440000000003</v>
      </c>
      <c r="O5565">
        <v>16</v>
      </c>
      <c r="P5565">
        <v>0</v>
      </c>
      <c r="Q5565">
        <v>2.4</v>
      </c>
      <c r="R5565">
        <v>2.2999999999999998</v>
      </c>
      <c r="S5565">
        <v>96</v>
      </c>
      <c r="T5565">
        <f t="shared" si="774"/>
        <v>-1</v>
      </c>
      <c r="U5565" s="1">
        <v>42844</v>
      </c>
      <c r="V5565" s="13">
        <f t="shared" si="775"/>
        <v>42826</v>
      </c>
      <c r="W5565" s="14">
        <f t="shared" si="776"/>
        <v>42844</v>
      </c>
      <c r="X5565" s="1" t="str">
        <f t="shared" si="777"/>
        <v>Wednesday</v>
      </c>
      <c r="Y5565" s="2">
        <v>0.38270833333333337</v>
      </c>
      <c r="Z5565" s="2">
        <f t="shared" si="778"/>
        <v>0.375</v>
      </c>
      <c r="AA5565">
        <f>1</f>
        <v>1</v>
      </c>
      <c r="AB5565" s="1">
        <v>42844</v>
      </c>
      <c r="AC5565" s="13">
        <f t="shared" si="779"/>
        <v>42826</v>
      </c>
      <c r="AD5565" s="14">
        <f t="shared" si="780"/>
        <v>42844</v>
      </c>
      <c r="AE5565" s="1" t="str">
        <f t="shared" si="781"/>
        <v>Wednesday</v>
      </c>
      <c r="AF5565" s="2">
        <v>0.39417824074074076</v>
      </c>
      <c r="AG5565" s="2">
        <f t="shared" si="782"/>
        <v>0.375</v>
      </c>
      <c r="AH5565" t="s">
        <v>23</v>
      </c>
    </row>
    <row r="5566" spans="1:34" x14ac:dyDescent="0.25">
      <c r="A5566">
        <v>1249129</v>
      </c>
      <c r="B5566" t="s">
        <v>29</v>
      </c>
      <c r="C5566" t="s">
        <v>114</v>
      </c>
      <c r="D5566" t="s">
        <v>31</v>
      </c>
      <c r="E5566">
        <v>54915</v>
      </c>
      <c r="F5566" t="s">
        <v>20</v>
      </c>
      <c r="G5566" t="s">
        <v>99</v>
      </c>
      <c r="H5566">
        <v>42</v>
      </c>
      <c r="I5566" t="s">
        <v>80</v>
      </c>
      <c r="J5566">
        <f>VLOOKUP(I5566,Key!$A$1:$C$73,2,FALSE)</f>
        <v>43.060250000000003</v>
      </c>
      <c r="K5566">
        <f>VLOOKUP(I5566,Key!$A$1:$C$73,3,FALSE)</f>
        <v>-87.892169999999993</v>
      </c>
      <c r="L5566" t="s">
        <v>40</v>
      </c>
      <c r="M5566">
        <f>VLOOKUP(L5566,Key!$A$1:$C$73,2,FALSE)</f>
        <v>43.06033</v>
      </c>
      <c r="N5566">
        <f>VLOOKUP(L5566,Key!$A$1:$C$73,3,FALSE)</f>
        <v>-87.89546</v>
      </c>
      <c r="O5566">
        <v>1</v>
      </c>
      <c r="P5566">
        <v>0</v>
      </c>
      <c r="Q5566">
        <v>0.2</v>
      </c>
      <c r="R5566">
        <v>0.1</v>
      </c>
      <c r="S5566">
        <v>6</v>
      </c>
      <c r="T5566">
        <f t="shared" si="774"/>
        <v>-1</v>
      </c>
      <c r="U5566" s="1">
        <v>42844</v>
      </c>
      <c r="V5566" s="13">
        <f t="shared" si="775"/>
        <v>42826</v>
      </c>
      <c r="W5566" s="14">
        <f t="shared" si="776"/>
        <v>42844</v>
      </c>
      <c r="X5566" s="1" t="str">
        <f t="shared" si="777"/>
        <v>Wednesday</v>
      </c>
      <c r="Y5566" s="2">
        <v>0.53578703703703701</v>
      </c>
      <c r="Z5566" s="2">
        <f t="shared" si="778"/>
        <v>0.54166666666666663</v>
      </c>
      <c r="AA5566">
        <f>1</f>
        <v>1</v>
      </c>
      <c r="AB5566" s="1">
        <v>42844</v>
      </c>
      <c r="AC5566" s="13">
        <f t="shared" si="779"/>
        <v>42826</v>
      </c>
      <c r="AD5566" s="14">
        <f t="shared" si="780"/>
        <v>42844</v>
      </c>
      <c r="AE5566" s="1" t="str">
        <f t="shared" si="781"/>
        <v>Wednesday</v>
      </c>
      <c r="AF5566" s="2">
        <v>0.5367939814814815</v>
      </c>
      <c r="AG5566" s="2">
        <f t="shared" si="782"/>
        <v>0.54166666666666663</v>
      </c>
      <c r="AH5566" t="s">
        <v>23</v>
      </c>
    </row>
    <row r="5567" spans="1:34" x14ac:dyDescent="0.25">
      <c r="A5567">
        <v>1584685</v>
      </c>
      <c r="B5567" t="s">
        <v>29</v>
      </c>
      <c r="C5567" t="s">
        <v>47</v>
      </c>
      <c r="D5567" t="s">
        <v>31</v>
      </c>
      <c r="E5567">
        <v>53211</v>
      </c>
      <c r="F5567" t="s">
        <v>20</v>
      </c>
      <c r="G5567" t="s">
        <v>32</v>
      </c>
      <c r="H5567">
        <v>11076</v>
      </c>
      <c r="I5567" t="s">
        <v>42</v>
      </c>
      <c r="J5567">
        <f>VLOOKUP(I5567,Key!$A$1:$C$73,2,FALSE)</f>
        <v>43.038719999999998</v>
      </c>
      <c r="K5567">
        <f>VLOOKUP(I5567,Key!$A$1:$C$73,3,FALSE)</f>
        <v>-87.905339999999995</v>
      </c>
      <c r="L5567" t="s">
        <v>37</v>
      </c>
      <c r="M5567">
        <f>VLOOKUP(L5567,Key!$A$1:$C$73,2,FALSE)</f>
        <v>43.049230000000001</v>
      </c>
      <c r="N5567">
        <f>VLOOKUP(L5567,Key!$A$1:$C$73,3,FALSE)</f>
        <v>-87.911940000000001</v>
      </c>
      <c r="O5567">
        <v>10</v>
      </c>
      <c r="P5567">
        <v>0</v>
      </c>
      <c r="Q5567">
        <v>1.5</v>
      </c>
      <c r="R5567">
        <v>1.4</v>
      </c>
      <c r="S5567">
        <v>60</v>
      </c>
      <c r="T5567">
        <f t="shared" si="774"/>
        <v>-1</v>
      </c>
      <c r="U5567" s="1">
        <v>42844</v>
      </c>
      <c r="V5567" s="13">
        <f t="shared" si="775"/>
        <v>42826</v>
      </c>
      <c r="W5567" s="14">
        <f t="shared" si="776"/>
        <v>42844</v>
      </c>
      <c r="X5567" s="1" t="str">
        <f t="shared" si="777"/>
        <v>Wednesday</v>
      </c>
      <c r="Y5567" s="2">
        <v>0.56287037037037035</v>
      </c>
      <c r="Z5567" s="2">
        <f t="shared" si="778"/>
        <v>0.58333333333333326</v>
      </c>
      <c r="AA5567">
        <f>1</f>
        <v>1</v>
      </c>
      <c r="AB5567" s="1">
        <v>42844</v>
      </c>
      <c r="AC5567" s="13">
        <f t="shared" si="779"/>
        <v>42826</v>
      </c>
      <c r="AD5567" s="14">
        <f t="shared" si="780"/>
        <v>42844</v>
      </c>
      <c r="AE5567" s="1" t="str">
        <f t="shared" si="781"/>
        <v>Wednesday</v>
      </c>
      <c r="AF5567" s="2">
        <v>0.56958333333333333</v>
      </c>
      <c r="AG5567" s="2">
        <f t="shared" si="782"/>
        <v>0.58333333333333326</v>
      </c>
      <c r="AH5567" t="s">
        <v>23</v>
      </c>
    </row>
    <row r="5568" spans="1:34" x14ac:dyDescent="0.25">
      <c r="A5568">
        <v>946290</v>
      </c>
      <c r="B5568" t="s">
        <v>29</v>
      </c>
      <c r="C5568" t="s">
        <v>47</v>
      </c>
      <c r="D5568" t="s">
        <v>31</v>
      </c>
      <c r="E5568">
        <v>53208</v>
      </c>
      <c r="F5568" t="s">
        <v>20</v>
      </c>
      <c r="G5568" t="s">
        <v>32</v>
      </c>
      <c r="H5568">
        <v>5421</v>
      </c>
      <c r="I5568" t="s">
        <v>64</v>
      </c>
      <c r="J5568">
        <f>VLOOKUP(I5568,Key!$A$1:$C$73,2,FALSE)</f>
        <v>43.069021999999997</v>
      </c>
      <c r="K5568">
        <f>VLOOKUP(I5568,Key!$A$1:$C$73,3,FALSE)</f>
        <v>-87.887940999999998</v>
      </c>
      <c r="L5568" t="s">
        <v>65</v>
      </c>
      <c r="M5568">
        <f>VLOOKUP(L5568,Key!$A$1:$C$73,2,FALSE)</f>
        <v>43.077359999999999</v>
      </c>
      <c r="N5568">
        <f>VLOOKUP(L5568,Key!$A$1:$C$73,3,FALSE)</f>
        <v>-87.880769999999998</v>
      </c>
      <c r="O5568">
        <v>8</v>
      </c>
      <c r="P5568">
        <v>0</v>
      </c>
      <c r="Q5568">
        <v>1.2</v>
      </c>
      <c r="R5568">
        <v>1.1000000000000001</v>
      </c>
      <c r="S5568">
        <v>48</v>
      </c>
      <c r="T5568">
        <f t="shared" si="774"/>
        <v>-1</v>
      </c>
      <c r="U5568" s="1">
        <v>42844</v>
      </c>
      <c r="V5568" s="13">
        <f t="shared" si="775"/>
        <v>42826</v>
      </c>
      <c r="W5568" s="14">
        <f t="shared" si="776"/>
        <v>42844</v>
      </c>
      <c r="X5568" s="1" t="str">
        <f t="shared" si="777"/>
        <v>Wednesday</v>
      </c>
      <c r="Y5568" s="2">
        <v>0.56423611111111105</v>
      </c>
      <c r="Z5568" s="2">
        <f t="shared" si="778"/>
        <v>0.58333333333333326</v>
      </c>
      <c r="AA5568">
        <f>1</f>
        <v>1</v>
      </c>
      <c r="AB5568" s="1">
        <v>42844</v>
      </c>
      <c r="AC5568" s="13">
        <f t="shared" si="779"/>
        <v>42826</v>
      </c>
      <c r="AD5568" s="14">
        <f t="shared" si="780"/>
        <v>42844</v>
      </c>
      <c r="AE5568" s="1" t="str">
        <f t="shared" si="781"/>
        <v>Wednesday</v>
      </c>
      <c r="AF5568" s="2">
        <v>0.5696296296296296</v>
      </c>
      <c r="AG5568" s="2">
        <f t="shared" si="782"/>
        <v>0.58333333333333326</v>
      </c>
      <c r="AH5568" t="s">
        <v>23</v>
      </c>
    </row>
    <row r="5569" spans="1:34" x14ac:dyDescent="0.25">
      <c r="A5569">
        <v>545427</v>
      </c>
      <c r="B5569" t="s">
        <v>29</v>
      </c>
      <c r="C5569" t="s">
        <v>47</v>
      </c>
      <c r="D5569" t="s">
        <v>31</v>
      </c>
      <c r="E5569">
        <v>53211</v>
      </c>
      <c r="F5569" t="s">
        <v>20</v>
      </c>
      <c r="G5569" t="s">
        <v>32</v>
      </c>
      <c r="H5569">
        <v>5440</v>
      </c>
      <c r="I5569" t="s">
        <v>36</v>
      </c>
      <c r="J5569">
        <f>VLOOKUP(I5569,Key!$A$1:$C$73,2,FALSE)</f>
        <v>43.03519</v>
      </c>
      <c r="K5569">
        <f>VLOOKUP(I5569,Key!$A$1:$C$73,3,FALSE)</f>
        <v>-87.907390000000007</v>
      </c>
      <c r="L5569" t="s">
        <v>42</v>
      </c>
      <c r="M5569">
        <f>VLOOKUP(L5569,Key!$A$1:$C$73,2,FALSE)</f>
        <v>43.038719999999998</v>
      </c>
      <c r="N5569">
        <f>VLOOKUP(L5569,Key!$A$1:$C$73,3,FALSE)</f>
        <v>-87.905339999999995</v>
      </c>
      <c r="O5569">
        <v>5</v>
      </c>
      <c r="P5569">
        <v>0</v>
      </c>
      <c r="Q5569">
        <v>0.8</v>
      </c>
      <c r="R5569">
        <v>0.7</v>
      </c>
      <c r="S5569">
        <v>30</v>
      </c>
      <c r="T5569">
        <f t="shared" si="774"/>
        <v>-1</v>
      </c>
      <c r="U5569" s="1">
        <v>42844</v>
      </c>
      <c r="V5569" s="13">
        <f t="shared" si="775"/>
        <v>42826</v>
      </c>
      <c r="W5569" s="14">
        <f t="shared" si="776"/>
        <v>42844</v>
      </c>
      <c r="X5569" s="1" t="str">
        <f t="shared" si="777"/>
        <v>Wednesday</v>
      </c>
      <c r="Y5569" s="2">
        <v>0.57636574074074076</v>
      </c>
      <c r="Z5569" s="2">
        <f t="shared" si="778"/>
        <v>0.58333333333333326</v>
      </c>
      <c r="AA5569">
        <f>1</f>
        <v>1</v>
      </c>
      <c r="AB5569" s="1">
        <v>42844</v>
      </c>
      <c r="AC5569" s="13">
        <f t="shared" si="779"/>
        <v>42826</v>
      </c>
      <c r="AD5569" s="14">
        <f t="shared" si="780"/>
        <v>42844</v>
      </c>
      <c r="AE5569" s="1" t="str">
        <f t="shared" si="781"/>
        <v>Wednesday</v>
      </c>
      <c r="AF5569" s="2">
        <v>0.57962962962962961</v>
      </c>
      <c r="AG5569" s="2">
        <f t="shared" si="782"/>
        <v>0.58333333333333326</v>
      </c>
      <c r="AH5569" t="s">
        <v>23</v>
      </c>
    </row>
    <row r="5570" spans="1:34" x14ac:dyDescent="0.25">
      <c r="A5570">
        <v>1251113</v>
      </c>
      <c r="B5570" t="s">
        <v>29</v>
      </c>
      <c r="C5570" t="s">
        <v>117</v>
      </c>
      <c r="D5570" t="s">
        <v>31</v>
      </c>
      <c r="E5570">
        <v>54956</v>
      </c>
      <c r="F5570" t="s">
        <v>20</v>
      </c>
      <c r="G5570" t="s">
        <v>99</v>
      </c>
      <c r="H5570">
        <v>11072</v>
      </c>
      <c r="I5570" t="s">
        <v>80</v>
      </c>
      <c r="J5570">
        <f>VLOOKUP(I5570,Key!$A$1:$C$73,2,FALSE)</f>
        <v>43.060250000000003</v>
      </c>
      <c r="K5570">
        <f>VLOOKUP(I5570,Key!$A$1:$C$73,3,FALSE)</f>
        <v>-87.892169999999993</v>
      </c>
      <c r="L5570" t="s">
        <v>80</v>
      </c>
      <c r="M5570">
        <f>VLOOKUP(L5570,Key!$A$1:$C$73,2,FALSE)</f>
        <v>43.060250000000003</v>
      </c>
      <c r="N5570">
        <f>VLOOKUP(L5570,Key!$A$1:$C$73,3,FALSE)</f>
        <v>-87.892169999999993</v>
      </c>
      <c r="O5570">
        <v>6</v>
      </c>
      <c r="P5570">
        <v>0</v>
      </c>
      <c r="Q5570">
        <v>0.9</v>
      </c>
      <c r="R5570">
        <v>0.9</v>
      </c>
      <c r="S5570">
        <v>36</v>
      </c>
      <c r="T5570">
        <f t="shared" ref="T5570:T5633" si="783">-1</f>
        <v>-1</v>
      </c>
      <c r="U5570" s="1">
        <v>42844</v>
      </c>
      <c r="V5570" s="13">
        <f t="shared" ref="V5570:V5633" si="784">DATE(YEAR(U5570), MONTH(U5570), 1)</f>
        <v>42826</v>
      </c>
      <c r="W5570" s="14">
        <f t="shared" ref="W5570:W5633" si="785">U5570</f>
        <v>42844</v>
      </c>
      <c r="X5570" s="1" t="str">
        <f t="shared" ref="X5570:X5633" si="786">TEXT(W5570,"dddd")</f>
        <v>Wednesday</v>
      </c>
      <c r="Y5570" s="2">
        <v>0.57784722222222229</v>
      </c>
      <c r="Z5570" s="2">
        <f t="shared" ref="Z5570:Z5633" si="787">MROUND(Y5570, "1:00")</f>
        <v>0.58333333333333326</v>
      </c>
      <c r="AA5570">
        <f>1</f>
        <v>1</v>
      </c>
      <c r="AB5570" s="1">
        <v>42844</v>
      </c>
      <c r="AC5570" s="13">
        <f t="shared" ref="AC5570:AC5633" si="788">DATE(YEAR(AB5570), MONTH(AB5570), 1)</f>
        <v>42826</v>
      </c>
      <c r="AD5570" s="14">
        <f t="shared" ref="AD5570:AD5633" si="789">AB5570</f>
        <v>42844</v>
      </c>
      <c r="AE5570" s="1" t="str">
        <f t="shared" ref="AE5570:AE5633" si="790">TEXT(AD5570,"dddd")</f>
        <v>Wednesday</v>
      </c>
      <c r="AF5570" s="2">
        <v>0.5826041666666667</v>
      </c>
      <c r="AG5570" s="2">
        <f t="shared" ref="AG5570:AG5633" si="791">MROUND(AF5570, "1:00")</f>
        <v>0.58333333333333326</v>
      </c>
      <c r="AH5570" t="s">
        <v>25</v>
      </c>
    </row>
    <row r="5571" spans="1:34" x14ac:dyDescent="0.25">
      <c r="A5571">
        <v>1564054</v>
      </c>
      <c r="B5571" t="s">
        <v>29</v>
      </c>
      <c r="C5571" t="s">
        <v>140</v>
      </c>
      <c r="D5571" t="s">
        <v>31</v>
      </c>
      <c r="E5571">
        <v>53126</v>
      </c>
      <c r="F5571" t="s">
        <v>20</v>
      </c>
      <c r="G5571" t="s">
        <v>32</v>
      </c>
      <c r="H5571">
        <v>5453</v>
      </c>
      <c r="I5571" t="s">
        <v>75</v>
      </c>
      <c r="J5571">
        <f>VLOOKUP(I5571,Key!$A$1:$C$73,2,FALSE)</f>
        <v>43.060296999999998</v>
      </c>
      <c r="K5571">
        <f>VLOOKUP(I5571,Key!$A$1:$C$73,3,FALSE)</f>
        <v>-87.913150000000002</v>
      </c>
      <c r="L5571" t="s">
        <v>85</v>
      </c>
      <c r="M5571">
        <f>VLOOKUP(L5571,Key!$A$1:$C$73,2,FALSE)</f>
        <v>43.053040000000003</v>
      </c>
      <c r="N5571">
        <f>VLOOKUP(L5571,Key!$A$1:$C$73,3,FALSE)</f>
        <v>-87.897660000000002</v>
      </c>
      <c r="O5571">
        <v>8</v>
      </c>
      <c r="P5571">
        <v>0</v>
      </c>
      <c r="Q5571">
        <v>1.2</v>
      </c>
      <c r="R5571">
        <v>1.1000000000000001</v>
      </c>
      <c r="S5571">
        <v>48</v>
      </c>
      <c r="T5571">
        <f t="shared" si="783"/>
        <v>-1</v>
      </c>
      <c r="U5571" s="1">
        <v>42844</v>
      </c>
      <c r="V5571" s="13">
        <f t="shared" si="784"/>
        <v>42826</v>
      </c>
      <c r="W5571" s="14">
        <f t="shared" si="785"/>
        <v>42844</v>
      </c>
      <c r="X5571" s="1" t="str">
        <f t="shared" si="786"/>
        <v>Wednesday</v>
      </c>
      <c r="Y5571" s="2">
        <v>0.61498842592592595</v>
      </c>
      <c r="Z5571" s="2">
        <f t="shared" si="787"/>
        <v>0.625</v>
      </c>
      <c r="AA5571">
        <f>1</f>
        <v>1</v>
      </c>
      <c r="AB5571" s="1">
        <v>42844</v>
      </c>
      <c r="AC5571" s="13">
        <f t="shared" si="788"/>
        <v>42826</v>
      </c>
      <c r="AD5571" s="14">
        <f t="shared" si="789"/>
        <v>42844</v>
      </c>
      <c r="AE5571" s="1" t="str">
        <f t="shared" si="790"/>
        <v>Wednesday</v>
      </c>
      <c r="AF5571" s="2">
        <v>0.62069444444444444</v>
      </c>
      <c r="AG5571" s="2">
        <f t="shared" si="791"/>
        <v>0.625</v>
      </c>
      <c r="AH5571" t="s">
        <v>23</v>
      </c>
    </row>
    <row r="5572" spans="1:34" x14ac:dyDescent="0.25">
      <c r="A5572">
        <v>1494109</v>
      </c>
      <c r="B5572" t="s">
        <v>29</v>
      </c>
      <c r="C5572" t="s">
        <v>47</v>
      </c>
      <c r="D5572" t="s">
        <v>31</v>
      </c>
      <c r="E5572">
        <v>53233</v>
      </c>
      <c r="F5572" t="s">
        <v>20</v>
      </c>
      <c r="G5572" t="s">
        <v>32</v>
      </c>
      <c r="H5572">
        <v>11108</v>
      </c>
      <c r="I5572" t="s">
        <v>44</v>
      </c>
      <c r="J5572">
        <f>VLOOKUP(I5572,Key!$A$1:$C$73,2,FALSE)</f>
        <v>43.03886</v>
      </c>
      <c r="K5572">
        <f>VLOOKUP(I5572,Key!$A$1:$C$73,3,FALSE)</f>
        <v>-87.902720000000002</v>
      </c>
      <c r="L5572" t="s">
        <v>82</v>
      </c>
      <c r="M5572">
        <f>VLOOKUP(L5572,Key!$A$1:$C$73,2,FALSE)</f>
        <v>43.040349999999997</v>
      </c>
      <c r="N5572">
        <f>VLOOKUP(L5572,Key!$A$1:$C$73,3,FALSE)</f>
        <v>-87.920760000000001</v>
      </c>
      <c r="O5572">
        <v>7</v>
      </c>
      <c r="P5572">
        <v>0</v>
      </c>
      <c r="Q5572">
        <v>1.1000000000000001</v>
      </c>
      <c r="R5572">
        <v>1</v>
      </c>
      <c r="S5572">
        <v>42</v>
      </c>
      <c r="T5572">
        <f t="shared" si="783"/>
        <v>-1</v>
      </c>
      <c r="U5572" s="1">
        <v>42844</v>
      </c>
      <c r="V5572" s="13">
        <f t="shared" si="784"/>
        <v>42826</v>
      </c>
      <c r="W5572" s="14">
        <f t="shared" si="785"/>
        <v>42844</v>
      </c>
      <c r="X5572" s="1" t="str">
        <f t="shared" si="786"/>
        <v>Wednesday</v>
      </c>
      <c r="Y5572" s="2">
        <v>0.69034722222222233</v>
      </c>
      <c r="Z5572" s="2">
        <f t="shared" si="787"/>
        <v>0.70833333333333326</v>
      </c>
      <c r="AA5572">
        <f>1</f>
        <v>1</v>
      </c>
      <c r="AB5572" s="1">
        <v>42844</v>
      </c>
      <c r="AC5572" s="13">
        <f t="shared" si="788"/>
        <v>42826</v>
      </c>
      <c r="AD5572" s="14">
        <f t="shared" si="789"/>
        <v>42844</v>
      </c>
      <c r="AE5572" s="1" t="str">
        <f t="shared" si="790"/>
        <v>Wednesday</v>
      </c>
      <c r="AF5572" s="2">
        <v>0.69555555555555559</v>
      </c>
      <c r="AG5572" s="2">
        <f t="shared" si="791"/>
        <v>0.70833333333333326</v>
      </c>
      <c r="AH5572" t="s">
        <v>23</v>
      </c>
    </row>
    <row r="5573" spans="1:34" x14ac:dyDescent="0.25">
      <c r="A5573">
        <v>1407702</v>
      </c>
      <c r="B5573" t="s">
        <v>29</v>
      </c>
      <c r="C5573" t="s">
        <v>47</v>
      </c>
      <c r="D5573" t="s">
        <v>31</v>
      </c>
      <c r="E5573">
        <v>53202</v>
      </c>
      <c r="F5573" t="s">
        <v>20</v>
      </c>
      <c r="G5573" t="s">
        <v>32</v>
      </c>
      <c r="H5573">
        <v>5581</v>
      </c>
      <c r="I5573" t="s">
        <v>21</v>
      </c>
      <c r="J5573">
        <f>VLOOKUP(I5573,Key!$A$1:$C$73,2,FALSE)</f>
        <v>43.074890000000003</v>
      </c>
      <c r="K5573">
        <f>VLOOKUP(I5573,Key!$A$1:$C$73,3,FALSE)</f>
        <v>-87.882810000000006</v>
      </c>
      <c r="L5573" t="s">
        <v>24</v>
      </c>
      <c r="M5573">
        <f>VLOOKUP(L5573,Key!$A$1:$C$73,2,FALSE)</f>
        <v>43.074655999999997</v>
      </c>
      <c r="N5573">
        <f>VLOOKUP(L5573,Key!$A$1:$C$73,3,FALSE)</f>
        <v>-87.889011999999994</v>
      </c>
      <c r="O5573">
        <v>3</v>
      </c>
      <c r="P5573">
        <v>0</v>
      </c>
      <c r="Q5573">
        <v>0.5</v>
      </c>
      <c r="R5573">
        <v>0.4</v>
      </c>
      <c r="S5573">
        <v>18</v>
      </c>
      <c r="T5573">
        <f t="shared" si="783"/>
        <v>-1</v>
      </c>
      <c r="U5573" s="1">
        <v>42844</v>
      </c>
      <c r="V5573" s="13">
        <f t="shared" si="784"/>
        <v>42826</v>
      </c>
      <c r="W5573" s="14">
        <f t="shared" si="785"/>
        <v>42844</v>
      </c>
      <c r="X5573" s="1" t="str">
        <f t="shared" si="786"/>
        <v>Wednesday</v>
      </c>
      <c r="Y5573" s="2">
        <v>0.88285879629629627</v>
      </c>
      <c r="Z5573" s="2">
        <f t="shared" si="787"/>
        <v>0.875</v>
      </c>
      <c r="AA5573">
        <f>1</f>
        <v>1</v>
      </c>
      <c r="AB5573" s="1">
        <v>42844</v>
      </c>
      <c r="AC5573" s="13">
        <f t="shared" si="788"/>
        <v>42826</v>
      </c>
      <c r="AD5573" s="14">
        <f t="shared" si="789"/>
        <v>42844</v>
      </c>
      <c r="AE5573" s="1" t="str">
        <f t="shared" si="790"/>
        <v>Wednesday</v>
      </c>
      <c r="AF5573" s="2">
        <v>0.88533564814814814</v>
      </c>
      <c r="AG5573" s="2">
        <f t="shared" si="791"/>
        <v>0.875</v>
      </c>
      <c r="AH5573" t="s">
        <v>23</v>
      </c>
    </row>
    <row r="5574" spans="1:34" x14ac:dyDescent="0.25">
      <c r="A5574">
        <v>1518070</v>
      </c>
      <c r="B5574" t="s">
        <v>29</v>
      </c>
      <c r="C5574" t="s">
        <v>47</v>
      </c>
      <c r="D5574" t="s">
        <v>31</v>
      </c>
      <c r="E5574">
        <v>53211</v>
      </c>
      <c r="F5574" t="s">
        <v>20</v>
      </c>
      <c r="G5574" t="s">
        <v>50</v>
      </c>
      <c r="H5574">
        <v>234</v>
      </c>
      <c r="I5574" t="s">
        <v>67</v>
      </c>
      <c r="J5574">
        <f>VLOOKUP(I5574,Key!$A$1:$C$73,2,FALSE)</f>
        <v>43.05847</v>
      </c>
      <c r="K5574">
        <f>VLOOKUP(I5574,Key!$A$1:$C$73,3,FALSE)</f>
        <v>-87.898079999999993</v>
      </c>
      <c r="L5574" t="s">
        <v>64</v>
      </c>
      <c r="M5574">
        <f>VLOOKUP(L5574,Key!$A$1:$C$73,2,FALSE)</f>
        <v>43.069021999999997</v>
      </c>
      <c r="N5574">
        <f>VLOOKUP(L5574,Key!$A$1:$C$73,3,FALSE)</f>
        <v>-87.887940999999998</v>
      </c>
      <c r="O5574">
        <v>7</v>
      </c>
      <c r="P5574">
        <v>0</v>
      </c>
      <c r="Q5574">
        <v>1.1000000000000001</v>
      </c>
      <c r="R5574">
        <v>1</v>
      </c>
      <c r="S5574">
        <v>42</v>
      </c>
      <c r="T5574">
        <f t="shared" si="783"/>
        <v>-1</v>
      </c>
      <c r="U5574" s="1">
        <v>42845</v>
      </c>
      <c r="V5574" s="13">
        <f t="shared" si="784"/>
        <v>42826</v>
      </c>
      <c r="W5574" s="14">
        <f t="shared" si="785"/>
        <v>42845</v>
      </c>
      <c r="X5574" s="1" t="str">
        <f t="shared" si="786"/>
        <v>Thursday</v>
      </c>
      <c r="Y5574" s="2">
        <v>2.1180555555555553E-3</v>
      </c>
      <c r="Z5574" s="2">
        <f t="shared" si="787"/>
        <v>0</v>
      </c>
      <c r="AA5574">
        <f>1</f>
        <v>1</v>
      </c>
      <c r="AB5574" s="1">
        <v>42845</v>
      </c>
      <c r="AC5574" s="13">
        <f t="shared" si="788"/>
        <v>42826</v>
      </c>
      <c r="AD5574" s="14">
        <f t="shared" si="789"/>
        <v>42845</v>
      </c>
      <c r="AE5574" s="1" t="str">
        <f t="shared" si="790"/>
        <v>Thursday</v>
      </c>
      <c r="AF5574" s="2">
        <v>7.5115740740740742E-3</v>
      </c>
      <c r="AG5574" s="2">
        <f t="shared" si="791"/>
        <v>0</v>
      </c>
      <c r="AH5574" t="s">
        <v>23</v>
      </c>
    </row>
    <row r="5575" spans="1:34" x14ac:dyDescent="0.25">
      <c r="A5575">
        <v>1564663</v>
      </c>
      <c r="B5575" t="s">
        <v>29</v>
      </c>
      <c r="C5575" t="s">
        <v>47</v>
      </c>
      <c r="D5575" t="s">
        <v>31</v>
      </c>
      <c r="E5575">
        <v>53202</v>
      </c>
      <c r="F5575" t="s">
        <v>20</v>
      </c>
      <c r="G5575" t="s">
        <v>32</v>
      </c>
      <c r="H5575">
        <v>5514</v>
      </c>
      <c r="I5575" t="s">
        <v>22</v>
      </c>
      <c r="J5575">
        <f>VLOOKUP(I5575,Key!$A$1:$C$73,2,FALSE)</f>
        <v>43.058619999999998</v>
      </c>
      <c r="K5575">
        <f>VLOOKUP(I5575,Key!$A$1:$C$73,3,FALSE)</f>
        <v>-87.885319999999993</v>
      </c>
      <c r="L5575" t="s">
        <v>44</v>
      </c>
      <c r="M5575">
        <f>VLOOKUP(L5575,Key!$A$1:$C$73,2,FALSE)</f>
        <v>43.03886</v>
      </c>
      <c r="N5575">
        <f>VLOOKUP(L5575,Key!$A$1:$C$73,3,FALSE)</f>
        <v>-87.902720000000002</v>
      </c>
      <c r="O5575">
        <v>13</v>
      </c>
      <c r="P5575">
        <v>0</v>
      </c>
      <c r="Q5575">
        <v>2</v>
      </c>
      <c r="R5575">
        <v>1.9</v>
      </c>
      <c r="S5575">
        <v>78</v>
      </c>
      <c r="T5575">
        <f t="shared" si="783"/>
        <v>-1</v>
      </c>
      <c r="U5575" s="1">
        <v>42845</v>
      </c>
      <c r="V5575" s="13">
        <f t="shared" si="784"/>
        <v>42826</v>
      </c>
      <c r="W5575" s="14">
        <f t="shared" si="785"/>
        <v>42845</v>
      </c>
      <c r="X5575" s="1" t="str">
        <f t="shared" si="786"/>
        <v>Thursday</v>
      </c>
      <c r="Y5575" s="2">
        <v>0.31144675925925924</v>
      </c>
      <c r="Z5575" s="2">
        <f t="shared" si="787"/>
        <v>0.29166666666666663</v>
      </c>
      <c r="AA5575">
        <f>1</f>
        <v>1</v>
      </c>
      <c r="AB5575" s="1">
        <v>42845</v>
      </c>
      <c r="AC5575" s="13">
        <f t="shared" si="788"/>
        <v>42826</v>
      </c>
      <c r="AD5575" s="14">
        <f t="shared" si="789"/>
        <v>42845</v>
      </c>
      <c r="AE5575" s="1" t="str">
        <f t="shared" si="790"/>
        <v>Thursday</v>
      </c>
      <c r="AF5575" s="2">
        <v>0.32032407407407409</v>
      </c>
      <c r="AG5575" s="2">
        <f t="shared" si="791"/>
        <v>0.33333333333333331</v>
      </c>
      <c r="AH5575" t="s">
        <v>23</v>
      </c>
    </row>
    <row r="5576" spans="1:34" x14ac:dyDescent="0.25">
      <c r="A5576">
        <v>1494109</v>
      </c>
      <c r="B5576" t="s">
        <v>29</v>
      </c>
      <c r="C5576" t="s">
        <v>47</v>
      </c>
      <c r="D5576" t="s">
        <v>31</v>
      </c>
      <c r="E5576">
        <v>53233</v>
      </c>
      <c r="F5576" t="s">
        <v>20</v>
      </c>
      <c r="G5576" t="s">
        <v>32</v>
      </c>
      <c r="H5576">
        <v>11108</v>
      </c>
      <c r="I5576" t="s">
        <v>82</v>
      </c>
      <c r="J5576">
        <f>VLOOKUP(I5576,Key!$A$1:$C$73,2,FALSE)</f>
        <v>43.040349999999997</v>
      </c>
      <c r="K5576">
        <f>VLOOKUP(I5576,Key!$A$1:$C$73,3,FALSE)</f>
        <v>-87.920760000000001</v>
      </c>
      <c r="L5576" t="s">
        <v>44</v>
      </c>
      <c r="M5576">
        <f>VLOOKUP(L5576,Key!$A$1:$C$73,2,FALSE)</f>
        <v>43.03886</v>
      </c>
      <c r="N5576">
        <f>VLOOKUP(L5576,Key!$A$1:$C$73,3,FALSE)</f>
        <v>-87.902720000000002</v>
      </c>
      <c r="O5576">
        <v>9</v>
      </c>
      <c r="P5576">
        <v>0</v>
      </c>
      <c r="Q5576">
        <v>1.4</v>
      </c>
      <c r="R5576">
        <v>1.3</v>
      </c>
      <c r="S5576">
        <v>54</v>
      </c>
      <c r="T5576">
        <f t="shared" si="783"/>
        <v>-1</v>
      </c>
      <c r="U5576" s="1">
        <v>42845</v>
      </c>
      <c r="V5576" s="13">
        <f t="shared" si="784"/>
        <v>42826</v>
      </c>
      <c r="W5576" s="14">
        <f t="shared" si="785"/>
        <v>42845</v>
      </c>
      <c r="X5576" s="1" t="str">
        <f t="shared" si="786"/>
        <v>Thursday</v>
      </c>
      <c r="Y5576" s="2">
        <v>0.31726851851851851</v>
      </c>
      <c r="Z5576" s="2">
        <f t="shared" si="787"/>
        <v>0.33333333333333331</v>
      </c>
      <c r="AA5576">
        <f>1</f>
        <v>1</v>
      </c>
      <c r="AB5576" s="1">
        <v>42845</v>
      </c>
      <c r="AC5576" s="13">
        <f t="shared" si="788"/>
        <v>42826</v>
      </c>
      <c r="AD5576" s="14">
        <f t="shared" si="789"/>
        <v>42845</v>
      </c>
      <c r="AE5576" s="1" t="str">
        <f t="shared" si="790"/>
        <v>Thursday</v>
      </c>
      <c r="AF5576" s="2">
        <v>0.32332175925925927</v>
      </c>
      <c r="AG5576" s="2">
        <f t="shared" si="791"/>
        <v>0.33333333333333331</v>
      </c>
      <c r="AH5576" t="s">
        <v>23</v>
      </c>
    </row>
    <row r="5577" spans="1:34" x14ac:dyDescent="0.25">
      <c r="A5577">
        <v>1149880</v>
      </c>
      <c r="B5577" t="s">
        <v>29</v>
      </c>
      <c r="C5577" t="s">
        <v>47</v>
      </c>
      <c r="D5577" t="s">
        <v>31</v>
      </c>
      <c r="E5577">
        <v>53212</v>
      </c>
      <c r="F5577" t="s">
        <v>20</v>
      </c>
      <c r="G5577" t="s">
        <v>32</v>
      </c>
      <c r="H5577">
        <v>11056</v>
      </c>
      <c r="I5577" t="s">
        <v>74</v>
      </c>
      <c r="J5577">
        <f>VLOOKUP(I5577,Key!$A$1:$C$73,2,FALSE)</f>
        <v>43.05536</v>
      </c>
      <c r="K5577">
        <f>VLOOKUP(I5577,Key!$A$1:$C$73,3,FALSE)</f>
        <v>-87.90504</v>
      </c>
      <c r="L5577" t="s">
        <v>42</v>
      </c>
      <c r="M5577">
        <f>VLOOKUP(L5577,Key!$A$1:$C$73,2,FALSE)</f>
        <v>43.038719999999998</v>
      </c>
      <c r="N5577">
        <f>VLOOKUP(L5577,Key!$A$1:$C$73,3,FALSE)</f>
        <v>-87.905339999999995</v>
      </c>
      <c r="O5577">
        <v>12</v>
      </c>
      <c r="P5577">
        <v>0</v>
      </c>
      <c r="Q5577">
        <v>1.8</v>
      </c>
      <c r="R5577">
        <v>1.7</v>
      </c>
      <c r="S5577">
        <v>72</v>
      </c>
      <c r="T5577">
        <f t="shared" si="783"/>
        <v>-1</v>
      </c>
      <c r="U5577" s="1">
        <v>42845</v>
      </c>
      <c r="V5577" s="13">
        <f t="shared" si="784"/>
        <v>42826</v>
      </c>
      <c r="W5577" s="14">
        <f t="shared" si="785"/>
        <v>42845</v>
      </c>
      <c r="X5577" s="1" t="str">
        <f t="shared" si="786"/>
        <v>Thursday</v>
      </c>
      <c r="Y5577" s="2">
        <v>0.34678240740740746</v>
      </c>
      <c r="Z5577" s="2">
        <f t="shared" si="787"/>
        <v>0.33333333333333331</v>
      </c>
      <c r="AA5577">
        <f>1</f>
        <v>1</v>
      </c>
      <c r="AB5577" s="1">
        <v>42845</v>
      </c>
      <c r="AC5577" s="13">
        <f t="shared" si="788"/>
        <v>42826</v>
      </c>
      <c r="AD5577" s="14">
        <f t="shared" si="789"/>
        <v>42845</v>
      </c>
      <c r="AE5577" s="1" t="str">
        <f t="shared" si="790"/>
        <v>Thursday</v>
      </c>
      <c r="AF5577" s="2">
        <v>0.35498842592592594</v>
      </c>
      <c r="AG5577" s="2">
        <f t="shared" si="791"/>
        <v>0.375</v>
      </c>
      <c r="AH5577" t="s">
        <v>23</v>
      </c>
    </row>
    <row r="5578" spans="1:34" x14ac:dyDescent="0.25">
      <c r="A5578">
        <v>1255543</v>
      </c>
      <c r="B5578" t="s">
        <v>29</v>
      </c>
      <c r="C5578" t="s">
        <v>120</v>
      </c>
      <c r="D5578" t="s">
        <v>31</v>
      </c>
      <c r="E5578">
        <v>53105</v>
      </c>
      <c r="F5578" t="s">
        <v>20</v>
      </c>
      <c r="G5578" t="s">
        <v>99</v>
      </c>
      <c r="H5578">
        <v>116</v>
      </c>
      <c r="I5578" t="s">
        <v>80</v>
      </c>
      <c r="J5578">
        <f>VLOOKUP(I5578,Key!$A$1:$C$73,2,FALSE)</f>
        <v>43.060250000000003</v>
      </c>
      <c r="K5578">
        <f>VLOOKUP(I5578,Key!$A$1:$C$73,3,FALSE)</f>
        <v>-87.892169999999993</v>
      </c>
      <c r="L5578" t="s">
        <v>40</v>
      </c>
      <c r="M5578">
        <f>VLOOKUP(L5578,Key!$A$1:$C$73,2,FALSE)</f>
        <v>43.06033</v>
      </c>
      <c r="N5578">
        <f>VLOOKUP(L5578,Key!$A$1:$C$73,3,FALSE)</f>
        <v>-87.89546</v>
      </c>
      <c r="O5578">
        <v>1</v>
      </c>
      <c r="P5578">
        <v>0</v>
      </c>
      <c r="Q5578">
        <v>0.2</v>
      </c>
      <c r="R5578">
        <v>0.1</v>
      </c>
      <c r="S5578">
        <v>6</v>
      </c>
      <c r="T5578">
        <f t="shared" si="783"/>
        <v>-1</v>
      </c>
      <c r="U5578" s="1">
        <v>42845</v>
      </c>
      <c r="V5578" s="13">
        <f t="shared" si="784"/>
        <v>42826</v>
      </c>
      <c r="W5578" s="14">
        <f t="shared" si="785"/>
        <v>42845</v>
      </c>
      <c r="X5578" s="1" t="str">
        <f t="shared" si="786"/>
        <v>Thursday</v>
      </c>
      <c r="Y5578" s="2">
        <v>0.42231481481481481</v>
      </c>
      <c r="Z5578" s="2">
        <f t="shared" si="787"/>
        <v>0.41666666666666663</v>
      </c>
      <c r="AA5578">
        <f>1</f>
        <v>1</v>
      </c>
      <c r="AB5578" s="1">
        <v>42845</v>
      </c>
      <c r="AC5578" s="13">
        <f t="shared" si="788"/>
        <v>42826</v>
      </c>
      <c r="AD5578" s="14">
        <f t="shared" si="789"/>
        <v>42845</v>
      </c>
      <c r="AE5578" s="1" t="str">
        <f t="shared" si="790"/>
        <v>Thursday</v>
      </c>
      <c r="AF5578" s="2">
        <v>0.42319444444444443</v>
      </c>
      <c r="AG5578" s="2">
        <f t="shared" si="791"/>
        <v>0.41666666666666663</v>
      </c>
      <c r="AH5578" t="s">
        <v>23</v>
      </c>
    </row>
    <row r="5579" spans="1:34" x14ac:dyDescent="0.25">
      <c r="A5579">
        <v>1378810</v>
      </c>
      <c r="B5579" t="s">
        <v>29</v>
      </c>
      <c r="C5579" t="s">
        <v>103</v>
      </c>
      <c r="D5579" t="s">
        <v>31</v>
      </c>
      <c r="E5579">
        <v>53211</v>
      </c>
      <c r="F5579" t="s">
        <v>20</v>
      </c>
      <c r="G5579" t="s">
        <v>32</v>
      </c>
      <c r="H5579">
        <v>11134</v>
      </c>
      <c r="I5579" t="s">
        <v>21</v>
      </c>
      <c r="J5579">
        <f>VLOOKUP(I5579,Key!$A$1:$C$73,2,FALSE)</f>
        <v>43.074890000000003</v>
      </c>
      <c r="K5579">
        <f>VLOOKUP(I5579,Key!$A$1:$C$73,3,FALSE)</f>
        <v>-87.882810000000006</v>
      </c>
      <c r="L5579" t="s">
        <v>65</v>
      </c>
      <c r="M5579">
        <f>VLOOKUP(L5579,Key!$A$1:$C$73,2,FALSE)</f>
        <v>43.077359999999999</v>
      </c>
      <c r="N5579">
        <f>VLOOKUP(L5579,Key!$A$1:$C$73,3,FALSE)</f>
        <v>-87.880769999999998</v>
      </c>
      <c r="O5579">
        <v>2</v>
      </c>
      <c r="P5579">
        <v>0</v>
      </c>
      <c r="Q5579">
        <v>0.3</v>
      </c>
      <c r="R5579">
        <v>0.3</v>
      </c>
      <c r="S5579">
        <v>12</v>
      </c>
      <c r="T5579">
        <f t="shared" si="783"/>
        <v>-1</v>
      </c>
      <c r="U5579" s="1">
        <v>42845</v>
      </c>
      <c r="V5579" s="13">
        <f t="shared" si="784"/>
        <v>42826</v>
      </c>
      <c r="W5579" s="14">
        <f t="shared" si="785"/>
        <v>42845</v>
      </c>
      <c r="X5579" s="1" t="str">
        <f t="shared" si="786"/>
        <v>Thursday</v>
      </c>
      <c r="Y5579" s="2">
        <v>0.45148148148148143</v>
      </c>
      <c r="Z5579" s="2">
        <f t="shared" si="787"/>
        <v>0.45833333333333331</v>
      </c>
      <c r="AA5579">
        <f>1</f>
        <v>1</v>
      </c>
      <c r="AB5579" s="1">
        <v>42845</v>
      </c>
      <c r="AC5579" s="13">
        <f t="shared" si="788"/>
        <v>42826</v>
      </c>
      <c r="AD5579" s="14">
        <f t="shared" si="789"/>
        <v>42845</v>
      </c>
      <c r="AE5579" s="1" t="str">
        <f t="shared" si="790"/>
        <v>Thursday</v>
      </c>
      <c r="AF5579" s="2">
        <v>0.45315972222222217</v>
      </c>
      <c r="AG5579" s="2">
        <f t="shared" si="791"/>
        <v>0.45833333333333331</v>
      </c>
      <c r="AH5579" t="s">
        <v>23</v>
      </c>
    </row>
    <row r="5580" spans="1:34" x14ac:dyDescent="0.25">
      <c r="A5580">
        <v>1372197</v>
      </c>
      <c r="B5580" t="s">
        <v>29</v>
      </c>
      <c r="C5580" t="s">
        <v>30</v>
      </c>
      <c r="D5580" t="s">
        <v>31</v>
      </c>
      <c r="E5580">
        <v>53202</v>
      </c>
      <c r="F5580" t="s">
        <v>20</v>
      </c>
      <c r="G5580" t="s">
        <v>32</v>
      </c>
      <c r="H5580">
        <v>143</v>
      </c>
      <c r="I5580" t="s">
        <v>65</v>
      </c>
      <c r="J5580">
        <f>VLOOKUP(I5580,Key!$A$1:$C$73,2,FALSE)</f>
        <v>43.077359999999999</v>
      </c>
      <c r="K5580">
        <f>VLOOKUP(I5580,Key!$A$1:$C$73,3,FALSE)</f>
        <v>-87.880769999999998</v>
      </c>
      <c r="L5580" t="s">
        <v>61</v>
      </c>
      <c r="M5580">
        <f>VLOOKUP(L5580,Key!$A$1:$C$73,2,FALSE)</f>
        <v>43.060786</v>
      </c>
      <c r="N5580">
        <f>VLOOKUP(L5580,Key!$A$1:$C$73,3,FALSE)</f>
        <v>-87.883825999999999</v>
      </c>
      <c r="O5580">
        <v>11</v>
      </c>
      <c r="P5580">
        <v>0</v>
      </c>
      <c r="Q5580">
        <v>1.7</v>
      </c>
      <c r="R5580">
        <v>1.6</v>
      </c>
      <c r="S5580">
        <v>66</v>
      </c>
      <c r="T5580">
        <f t="shared" si="783"/>
        <v>-1</v>
      </c>
      <c r="U5580" s="1">
        <v>42845</v>
      </c>
      <c r="V5580" s="13">
        <f t="shared" si="784"/>
        <v>42826</v>
      </c>
      <c r="W5580" s="14">
        <f t="shared" si="785"/>
        <v>42845</v>
      </c>
      <c r="X5580" s="1" t="str">
        <f t="shared" si="786"/>
        <v>Thursday</v>
      </c>
      <c r="Y5580" s="2">
        <v>0.60432870370370373</v>
      </c>
      <c r="Z5580" s="2">
        <f t="shared" si="787"/>
        <v>0.625</v>
      </c>
      <c r="AA5580">
        <f>1</f>
        <v>1</v>
      </c>
      <c r="AB5580" s="1">
        <v>42845</v>
      </c>
      <c r="AC5580" s="13">
        <f t="shared" si="788"/>
        <v>42826</v>
      </c>
      <c r="AD5580" s="14">
        <f t="shared" si="789"/>
        <v>42845</v>
      </c>
      <c r="AE5580" s="1" t="str">
        <f t="shared" si="790"/>
        <v>Thursday</v>
      </c>
      <c r="AF5580" s="2">
        <v>0.61181712962962964</v>
      </c>
      <c r="AG5580" s="2">
        <f t="shared" si="791"/>
        <v>0.625</v>
      </c>
      <c r="AH5580" t="s">
        <v>23</v>
      </c>
    </row>
    <row r="5581" spans="1:34" x14ac:dyDescent="0.25">
      <c r="A5581">
        <v>545427</v>
      </c>
      <c r="B5581" t="s">
        <v>29</v>
      </c>
      <c r="C5581" t="s">
        <v>47</v>
      </c>
      <c r="D5581" t="s">
        <v>31</v>
      </c>
      <c r="E5581">
        <v>53211</v>
      </c>
      <c r="F5581" t="s">
        <v>20</v>
      </c>
      <c r="G5581" t="s">
        <v>32</v>
      </c>
      <c r="H5581">
        <v>11076</v>
      </c>
      <c r="I5581" t="s">
        <v>36</v>
      </c>
      <c r="J5581">
        <f>VLOOKUP(I5581,Key!$A$1:$C$73,2,FALSE)</f>
        <v>43.03519</v>
      </c>
      <c r="K5581">
        <f>VLOOKUP(I5581,Key!$A$1:$C$73,3,FALSE)</f>
        <v>-87.907390000000007</v>
      </c>
      <c r="L5581" t="s">
        <v>42</v>
      </c>
      <c r="M5581">
        <f>VLOOKUP(L5581,Key!$A$1:$C$73,2,FALSE)</f>
        <v>43.038719999999998</v>
      </c>
      <c r="N5581">
        <f>VLOOKUP(L5581,Key!$A$1:$C$73,3,FALSE)</f>
        <v>-87.905339999999995</v>
      </c>
      <c r="O5581">
        <v>3</v>
      </c>
      <c r="P5581">
        <v>0</v>
      </c>
      <c r="Q5581">
        <v>0.5</v>
      </c>
      <c r="R5581">
        <v>0.4</v>
      </c>
      <c r="S5581">
        <v>18</v>
      </c>
      <c r="T5581">
        <f t="shared" si="783"/>
        <v>-1</v>
      </c>
      <c r="U5581" s="1">
        <v>42845</v>
      </c>
      <c r="V5581" s="13">
        <f t="shared" si="784"/>
        <v>42826</v>
      </c>
      <c r="W5581" s="14">
        <f t="shared" si="785"/>
        <v>42845</v>
      </c>
      <c r="X5581" s="1" t="str">
        <f t="shared" si="786"/>
        <v>Thursday</v>
      </c>
      <c r="Y5581" s="2">
        <v>0.60908564814814814</v>
      </c>
      <c r="Z5581" s="2">
        <f t="shared" si="787"/>
        <v>0.625</v>
      </c>
      <c r="AA5581">
        <f>1</f>
        <v>1</v>
      </c>
      <c r="AB5581" s="1">
        <v>42845</v>
      </c>
      <c r="AC5581" s="13">
        <f t="shared" si="788"/>
        <v>42826</v>
      </c>
      <c r="AD5581" s="14">
        <f t="shared" si="789"/>
        <v>42845</v>
      </c>
      <c r="AE5581" s="1" t="str">
        <f t="shared" si="790"/>
        <v>Thursday</v>
      </c>
      <c r="AF5581" s="2">
        <v>0.61124999999999996</v>
      </c>
      <c r="AG5581" s="2">
        <f t="shared" si="791"/>
        <v>0.625</v>
      </c>
      <c r="AH5581" t="s">
        <v>23</v>
      </c>
    </row>
    <row r="5582" spans="1:34" x14ac:dyDescent="0.25">
      <c r="A5582">
        <v>1444023</v>
      </c>
      <c r="B5582" t="s">
        <v>29</v>
      </c>
      <c r="C5582" t="s">
        <v>30</v>
      </c>
      <c r="D5582" t="s">
        <v>31</v>
      </c>
      <c r="E5582">
        <v>53211</v>
      </c>
      <c r="F5582" t="s">
        <v>20</v>
      </c>
      <c r="G5582" t="s">
        <v>32</v>
      </c>
      <c r="H5582">
        <v>5487</v>
      </c>
      <c r="I5582" t="s">
        <v>24</v>
      </c>
      <c r="J5582">
        <f>VLOOKUP(I5582,Key!$A$1:$C$73,2,FALSE)</f>
        <v>43.074655999999997</v>
      </c>
      <c r="K5582">
        <f>VLOOKUP(I5582,Key!$A$1:$C$73,3,FALSE)</f>
        <v>-87.889011999999994</v>
      </c>
      <c r="L5582" t="s">
        <v>87</v>
      </c>
      <c r="M5582">
        <f>VLOOKUP(L5582,Key!$A$1:$C$73,2,FALSE)</f>
        <v>43.063749000000001</v>
      </c>
      <c r="N5582">
        <f>VLOOKUP(L5582,Key!$A$1:$C$73,3,FALSE)</f>
        <v>-87.887962999999999</v>
      </c>
      <c r="O5582">
        <v>26</v>
      </c>
      <c r="P5582">
        <v>0</v>
      </c>
      <c r="Q5582">
        <v>3.9</v>
      </c>
      <c r="R5582">
        <v>3.7</v>
      </c>
      <c r="S5582">
        <v>156</v>
      </c>
      <c r="T5582">
        <f t="shared" si="783"/>
        <v>-1</v>
      </c>
      <c r="U5582" s="1">
        <v>42845</v>
      </c>
      <c r="V5582" s="13">
        <f t="shared" si="784"/>
        <v>42826</v>
      </c>
      <c r="W5582" s="14">
        <f t="shared" si="785"/>
        <v>42845</v>
      </c>
      <c r="X5582" s="1" t="str">
        <f t="shared" si="786"/>
        <v>Thursday</v>
      </c>
      <c r="Y5582" s="2">
        <v>0.70641203703703714</v>
      </c>
      <c r="Z5582" s="2">
        <f t="shared" si="787"/>
        <v>0.70833333333333326</v>
      </c>
      <c r="AA5582">
        <f>1</f>
        <v>1</v>
      </c>
      <c r="AB5582" s="1">
        <v>42845</v>
      </c>
      <c r="AC5582" s="13">
        <f t="shared" si="788"/>
        <v>42826</v>
      </c>
      <c r="AD5582" s="14">
        <f t="shared" si="789"/>
        <v>42845</v>
      </c>
      <c r="AE5582" s="1" t="str">
        <f t="shared" si="790"/>
        <v>Thursday</v>
      </c>
      <c r="AF5582" s="2">
        <v>0.72486111111111118</v>
      </c>
      <c r="AG5582" s="2">
        <f t="shared" si="791"/>
        <v>0.70833333333333326</v>
      </c>
      <c r="AH5582" t="s">
        <v>23</v>
      </c>
    </row>
    <row r="5583" spans="1:34" x14ac:dyDescent="0.25">
      <c r="A5583">
        <v>1088341</v>
      </c>
      <c r="B5583" t="s">
        <v>29</v>
      </c>
      <c r="C5583" t="s">
        <v>47</v>
      </c>
      <c r="D5583" t="s">
        <v>31</v>
      </c>
      <c r="E5583">
        <v>53202</v>
      </c>
      <c r="F5583" t="s">
        <v>20</v>
      </c>
      <c r="G5583" t="s">
        <v>32</v>
      </c>
      <c r="H5583">
        <v>11140</v>
      </c>
      <c r="I5583" t="s">
        <v>34</v>
      </c>
      <c r="J5583">
        <f>VLOOKUP(I5583,Key!$A$1:$C$73,2,FALSE)</f>
        <v>43.05097</v>
      </c>
      <c r="K5583">
        <f>VLOOKUP(I5583,Key!$A$1:$C$73,3,FALSE)</f>
        <v>-87.906440000000003</v>
      </c>
      <c r="L5583" t="s">
        <v>52</v>
      </c>
      <c r="M5583">
        <f>VLOOKUP(L5583,Key!$A$1:$C$73,2,FALSE)</f>
        <v>43.042490000000001</v>
      </c>
      <c r="N5583">
        <f>VLOOKUP(L5583,Key!$A$1:$C$73,3,FALSE)</f>
        <v>-87.909959999999998</v>
      </c>
      <c r="O5583">
        <v>5</v>
      </c>
      <c r="P5583">
        <v>0</v>
      </c>
      <c r="Q5583">
        <v>0.8</v>
      </c>
      <c r="R5583">
        <v>0.7</v>
      </c>
      <c r="S5583">
        <v>30</v>
      </c>
      <c r="T5583">
        <f t="shared" si="783"/>
        <v>-1</v>
      </c>
      <c r="U5583" s="1">
        <v>42845</v>
      </c>
      <c r="V5583" s="13">
        <f t="shared" si="784"/>
        <v>42826</v>
      </c>
      <c r="W5583" s="14">
        <f t="shared" si="785"/>
        <v>42845</v>
      </c>
      <c r="X5583" s="1" t="str">
        <f t="shared" si="786"/>
        <v>Thursday</v>
      </c>
      <c r="Y5583" s="2">
        <v>0.70708333333333329</v>
      </c>
      <c r="Z5583" s="2">
        <f t="shared" si="787"/>
        <v>0.70833333333333326</v>
      </c>
      <c r="AA5583">
        <f>1</f>
        <v>1</v>
      </c>
      <c r="AB5583" s="1">
        <v>42845</v>
      </c>
      <c r="AC5583" s="13">
        <f t="shared" si="788"/>
        <v>42826</v>
      </c>
      <c r="AD5583" s="14">
        <f t="shared" si="789"/>
        <v>42845</v>
      </c>
      <c r="AE5583" s="1" t="str">
        <f t="shared" si="790"/>
        <v>Thursday</v>
      </c>
      <c r="AF5583" s="2">
        <v>0.71049768518518519</v>
      </c>
      <c r="AG5583" s="2">
        <f t="shared" si="791"/>
        <v>0.70833333333333326</v>
      </c>
      <c r="AH5583" t="s">
        <v>23</v>
      </c>
    </row>
    <row r="5584" spans="1:34" x14ac:dyDescent="0.25">
      <c r="A5584">
        <v>1407702</v>
      </c>
      <c r="B5584" t="s">
        <v>29</v>
      </c>
      <c r="C5584" t="s">
        <v>47</v>
      </c>
      <c r="D5584" t="s">
        <v>31</v>
      </c>
      <c r="E5584">
        <v>53202</v>
      </c>
      <c r="F5584" t="s">
        <v>20</v>
      </c>
      <c r="G5584" t="s">
        <v>32</v>
      </c>
      <c r="H5584">
        <v>5461</v>
      </c>
      <c r="I5584" t="s">
        <v>21</v>
      </c>
      <c r="J5584">
        <f>VLOOKUP(I5584,Key!$A$1:$C$73,2,FALSE)</f>
        <v>43.074890000000003</v>
      </c>
      <c r="K5584">
        <f>VLOOKUP(I5584,Key!$A$1:$C$73,3,FALSE)</f>
        <v>-87.882810000000006</v>
      </c>
      <c r="L5584" t="s">
        <v>24</v>
      </c>
      <c r="M5584">
        <f>VLOOKUP(L5584,Key!$A$1:$C$73,2,FALSE)</f>
        <v>43.074655999999997</v>
      </c>
      <c r="N5584">
        <f>VLOOKUP(L5584,Key!$A$1:$C$73,3,FALSE)</f>
        <v>-87.889011999999994</v>
      </c>
      <c r="O5584">
        <v>2</v>
      </c>
      <c r="P5584">
        <v>0</v>
      </c>
      <c r="Q5584">
        <v>0.3</v>
      </c>
      <c r="R5584">
        <v>0.3</v>
      </c>
      <c r="S5584">
        <v>12</v>
      </c>
      <c r="T5584">
        <f t="shared" si="783"/>
        <v>-1</v>
      </c>
      <c r="U5584" s="1">
        <v>42845</v>
      </c>
      <c r="V5584" s="13">
        <f t="shared" si="784"/>
        <v>42826</v>
      </c>
      <c r="W5584" s="14">
        <f t="shared" si="785"/>
        <v>42845</v>
      </c>
      <c r="X5584" s="1" t="str">
        <f t="shared" si="786"/>
        <v>Thursday</v>
      </c>
      <c r="Y5584" s="2">
        <v>0.81394675925925919</v>
      </c>
      <c r="Z5584" s="2">
        <f t="shared" si="787"/>
        <v>0.83333333333333326</v>
      </c>
      <c r="AA5584">
        <f>1</f>
        <v>1</v>
      </c>
      <c r="AB5584" s="1">
        <v>42845</v>
      </c>
      <c r="AC5584" s="13">
        <f t="shared" si="788"/>
        <v>42826</v>
      </c>
      <c r="AD5584" s="14">
        <f t="shared" si="789"/>
        <v>42845</v>
      </c>
      <c r="AE5584" s="1" t="str">
        <f t="shared" si="790"/>
        <v>Thursday</v>
      </c>
      <c r="AF5584" s="2">
        <v>0.8153125</v>
      </c>
      <c r="AG5584" s="2">
        <f t="shared" si="791"/>
        <v>0.83333333333333326</v>
      </c>
      <c r="AH5584" t="s">
        <v>23</v>
      </c>
    </row>
    <row r="5585" spans="1:34" x14ac:dyDescent="0.25">
      <c r="A5585">
        <v>1564969</v>
      </c>
      <c r="B5585" t="s">
        <v>29</v>
      </c>
      <c r="C5585" t="s">
        <v>47</v>
      </c>
      <c r="D5585" t="s">
        <v>31</v>
      </c>
      <c r="E5585">
        <v>53202</v>
      </c>
      <c r="F5585" t="s">
        <v>20</v>
      </c>
      <c r="G5585" t="s">
        <v>32</v>
      </c>
      <c r="H5585">
        <v>5439</v>
      </c>
      <c r="I5585" t="s">
        <v>62</v>
      </c>
      <c r="J5585">
        <f>VLOOKUP(I5585,Key!$A$1:$C$73,2,FALSE)</f>
        <v>43.052460000000004</v>
      </c>
      <c r="K5585">
        <f>VLOOKUP(I5585,Key!$A$1:$C$73,3,FALSE)</f>
        <v>-87.891000000000005</v>
      </c>
      <c r="L5585" t="s">
        <v>44</v>
      </c>
      <c r="M5585">
        <f>VLOOKUP(L5585,Key!$A$1:$C$73,2,FALSE)</f>
        <v>43.03886</v>
      </c>
      <c r="N5585">
        <f>VLOOKUP(L5585,Key!$A$1:$C$73,3,FALSE)</f>
        <v>-87.902720000000002</v>
      </c>
      <c r="O5585">
        <v>9</v>
      </c>
      <c r="P5585">
        <v>0</v>
      </c>
      <c r="Q5585">
        <v>1.4</v>
      </c>
      <c r="R5585">
        <v>1.3</v>
      </c>
      <c r="S5585">
        <v>54</v>
      </c>
      <c r="T5585">
        <f t="shared" si="783"/>
        <v>-1</v>
      </c>
      <c r="U5585" s="1">
        <v>42846</v>
      </c>
      <c r="V5585" s="13">
        <f t="shared" si="784"/>
        <v>42826</v>
      </c>
      <c r="W5585" s="14">
        <f t="shared" si="785"/>
        <v>42846</v>
      </c>
      <c r="X5585" s="1" t="str">
        <f t="shared" si="786"/>
        <v>Friday</v>
      </c>
      <c r="Y5585" s="2">
        <v>0.34214120370370371</v>
      </c>
      <c r="Z5585" s="2">
        <f t="shared" si="787"/>
        <v>0.33333333333333331</v>
      </c>
      <c r="AA5585">
        <f>1</f>
        <v>1</v>
      </c>
      <c r="AB5585" s="1">
        <v>42846</v>
      </c>
      <c r="AC5585" s="13">
        <f t="shared" si="788"/>
        <v>42826</v>
      </c>
      <c r="AD5585" s="14">
        <f t="shared" si="789"/>
        <v>42846</v>
      </c>
      <c r="AE5585" s="1" t="str">
        <f t="shared" si="790"/>
        <v>Friday</v>
      </c>
      <c r="AF5585" s="2">
        <v>0.34826388888888887</v>
      </c>
      <c r="AG5585" s="2">
        <f t="shared" si="791"/>
        <v>0.33333333333333331</v>
      </c>
      <c r="AH5585" t="s">
        <v>23</v>
      </c>
    </row>
    <row r="5586" spans="1:34" x14ac:dyDescent="0.25">
      <c r="A5586">
        <v>1468696</v>
      </c>
      <c r="B5586" t="s">
        <v>29</v>
      </c>
      <c r="C5586" t="s">
        <v>35</v>
      </c>
      <c r="D5586" t="s">
        <v>31</v>
      </c>
      <c r="E5586">
        <v>53226</v>
      </c>
      <c r="F5586" t="s">
        <v>20</v>
      </c>
      <c r="G5586" t="s">
        <v>32</v>
      </c>
      <c r="H5586">
        <v>5481</v>
      </c>
      <c r="I5586" t="s">
        <v>78</v>
      </c>
      <c r="J5586">
        <f>VLOOKUP(I5586,Key!$A$1:$C$73,2,FALSE)</f>
        <v>43.048200000000001</v>
      </c>
      <c r="K5586">
        <f>VLOOKUP(I5586,Key!$A$1:$C$73,3,FALSE)</f>
        <v>-87.900859999999994</v>
      </c>
      <c r="L5586" t="s">
        <v>44</v>
      </c>
      <c r="M5586">
        <f>VLOOKUP(L5586,Key!$A$1:$C$73,2,FALSE)</f>
        <v>43.03886</v>
      </c>
      <c r="N5586">
        <f>VLOOKUP(L5586,Key!$A$1:$C$73,3,FALSE)</f>
        <v>-87.902720000000002</v>
      </c>
      <c r="O5586">
        <v>5</v>
      </c>
      <c r="P5586">
        <v>0</v>
      </c>
      <c r="Q5586">
        <v>0.8</v>
      </c>
      <c r="R5586">
        <v>0.7</v>
      </c>
      <c r="S5586">
        <v>30</v>
      </c>
      <c r="T5586">
        <f t="shared" si="783"/>
        <v>-1</v>
      </c>
      <c r="U5586" s="1">
        <v>42846</v>
      </c>
      <c r="V5586" s="13">
        <f t="shared" si="784"/>
        <v>42826</v>
      </c>
      <c r="W5586" s="14">
        <f t="shared" si="785"/>
        <v>42846</v>
      </c>
      <c r="X5586" s="1" t="str">
        <f t="shared" si="786"/>
        <v>Friday</v>
      </c>
      <c r="Y5586" s="2">
        <v>0.3475462962962963</v>
      </c>
      <c r="Z5586" s="2">
        <f t="shared" si="787"/>
        <v>0.33333333333333331</v>
      </c>
      <c r="AA5586">
        <f>1</f>
        <v>1</v>
      </c>
      <c r="AB5586" s="1">
        <v>42846</v>
      </c>
      <c r="AC5586" s="13">
        <f t="shared" si="788"/>
        <v>42826</v>
      </c>
      <c r="AD5586" s="14">
        <f t="shared" si="789"/>
        <v>42846</v>
      </c>
      <c r="AE5586" s="1" t="str">
        <f t="shared" si="790"/>
        <v>Friday</v>
      </c>
      <c r="AF5586" s="2">
        <v>0.35130787037037042</v>
      </c>
      <c r="AG5586" s="2">
        <f t="shared" si="791"/>
        <v>0.33333333333333331</v>
      </c>
      <c r="AH5586" t="s">
        <v>23</v>
      </c>
    </row>
    <row r="5587" spans="1:34" x14ac:dyDescent="0.25">
      <c r="A5587">
        <v>1518070</v>
      </c>
      <c r="B5587" t="s">
        <v>29</v>
      </c>
      <c r="C5587" t="s">
        <v>47</v>
      </c>
      <c r="D5587" t="s">
        <v>31</v>
      </c>
      <c r="E5587">
        <v>53211</v>
      </c>
      <c r="F5587" t="s">
        <v>20</v>
      </c>
      <c r="G5587" t="s">
        <v>50</v>
      </c>
      <c r="H5587">
        <v>152</v>
      </c>
      <c r="I5587" t="s">
        <v>64</v>
      </c>
      <c r="J5587">
        <f>VLOOKUP(I5587,Key!$A$1:$C$73,2,FALSE)</f>
        <v>43.069021999999997</v>
      </c>
      <c r="K5587">
        <f>VLOOKUP(I5587,Key!$A$1:$C$73,3,FALSE)</f>
        <v>-87.887940999999998</v>
      </c>
      <c r="L5587" t="s">
        <v>86</v>
      </c>
      <c r="M5587">
        <f>VLOOKUP(L5587,Key!$A$1:$C$73,2,FALSE)</f>
        <v>43.052549999999997</v>
      </c>
      <c r="N5587">
        <f>VLOOKUP(L5587,Key!$A$1:$C$73,3,FALSE)</f>
        <v>-87.909329999999997</v>
      </c>
      <c r="O5587">
        <v>10</v>
      </c>
      <c r="P5587">
        <v>0</v>
      </c>
      <c r="Q5587">
        <v>1.5</v>
      </c>
      <c r="R5587">
        <v>1.4</v>
      </c>
      <c r="S5587">
        <v>60</v>
      </c>
      <c r="T5587">
        <f t="shared" si="783"/>
        <v>-1</v>
      </c>
      <c r="U5587" s="1">
        <v>42846</v>
      </c>
      <c r="V5587" s="13">
        <f t="shared" si="784"/>
        <v>42826</v>
      </c>
      <c r="W5587" s="14">
        <f t="shared" si="785"/>
        <v>42846</v>
      </c>
      <c r="X5587" s="1" t="str">
        <f t="shared" si="786"/>
        <v>Friday</v>
      </c>
      <c r="Y5587" s="2">
        <v>0.35114583333333332</v>
      </c>
      <c r="Z5587" s="2">
        <f t="shared" si="787"/>
        <v>0.33333333333333331</v>
      </c>
      <c r="AA5587">
        <f>1</f>
        <v>1</v>
      </c>
      <c r="AB5587" s="1">
        <v>42846</v>
      </c>
      <c r="AC5587" s="13">
        <f t="shared" si="788"/>
        <v>42826</v>
      </c>
      <c r="AD5587" s="14">
        <f t="shared" si="789"/>
        <v>42846</v>
      </c>
      <c r="AE5587" s="1" t="str">
        <f t="shared" si="790"/>
        <v>Friday</v>
      </c>
      <c r="AF5587" s="2">
        <v>0.35792824074074076</v>
      </c>
      <c r="AG5587" s="2">
        <f t="shared" si="791"/>
        <v>0.375</v>
      </c>
      <c r="AH5587" t="s">
        <v>23</v>
      </c>
    </row>
    <row r="5588" spans="1:34" x14ac:dyDescent="0.25">
      <c r="A5588">
        <v>1575847</v>
      </c>
      <c r="B5588" t="s">
        <v>29</v>
      </c>
      <c r="C5588" t="s">
        <v>47</v>
      </c>
      <c r="D5588" t="s">
        <v>31</v>
      </c>
      <c r="E5588">
        <v>53211</v>
      </c>
      <c r="F5588" t="s">
        <v>20</v>
      </c>
      <c r="G5588" t="s">
        <v>32</v>
      </c>
      <c r="H5588">
        <v>11119</v>
      </c>
      <c r="I5588" t="s">
        <v>89</v>
      </c>
      <c r="J5588">
        <f>VLOOKUP(I5588,Key!$A$1:$C$73,2,FALSE)</f>
        <v>43.060155999999999</v>
      </c>
      <c r="K5588">
        <f>VLOOKUP(I5588,Key!$A$1:$C$73,3,FALSE)</f>
        <v>-87.881258000000003</v>
      </c>
      <c r="L5588" t="s">
        <v>44</v>
      </c>
      <c r="M5588">
        <f>VLOOKUP(L5588,Key!$A$1:$C$73,2,FALSE)</f>
        <v>43.03886</v>
      </c>
      <c r="N5588">
        <f>VLOOKUP(L5588,Key!$A$1:$C$73,3,FALSE)</f>
        <v>-87.902720000000002</v>
      </c>
      <c r="O5588">
        <v>20</v>
      </c>
      <c r="P5588">
        <v>0</v>
      </c>
      <c r="Q5588">
        <v>3</v>
      </c>
      <c r="R5588">
        <v>2.9</v>
      </c>
      <c r="S5588">
        <v>120</v>
      </c>
      <c r="T5588">
        <f t="shared" si="783"/>
        <v>-1</v>
      </c>
      <c r="U5588" s="1">
        <v>42846</v>
      </c>
      <c r="V5588" s="13">
        <f t="shared" si="784"/>
        <v>42826</v>
      </c>
      <c r="W5588" s="14">
        <f t="shared" si="785"/>
        <v>42846</v>
      </c>
      <c r="X5588" s="1" t="str">
        <f t="shared" si="786"/>
        <v>Friday</v>
      </c>
      <c r="Y5588" s="2">
        <v>0.43049768518518516</v>
      </c>
      <c r="Z5588" s="2">
        <f t="shared" si="787"/>
        <v>0.41666666666666663</v>
      </c>
      <c r="AA5588">
        <f>1</f>
        <v>1</v>
      </c>
      <c r="AB5588" s="1">
        <v>42846</v>
      </c>
      <c r="AC5588" s="13">
        <f t="shared" si="788"/>
        <v>42826</v>
      </c>
      <c r="AD5588" s="14">
        <f t="shared" si="789"/>
        <v>42846</v>
      </c>
      <c r="AE5588" s="1" t="str">
        <f t="shared" si="790"/>
        <v>Friday</v>
      </c>
      <c r="AF5588" s="2">
        <v>0.44408564814814816</v>
      </c>
      <c r="AG5588" s="2">
        <f t="shared" si="791"/>
        <v>0.45833333333333331</v>
      </c>
      <c r="AH5588" t="s">
        <v>23</v>
      </c>
    </row>
    <row r="5589" spans="1:34" x14ac:dyDescent="0.25">
      <c r="A5589">
        <v>583361</v>
      </c>
      <c r="B5589" t="s">
        <v>29</v>
      </c>
      <c r="C5589" t="s">
        <v>47</v>
      </c>
      <c r="D5589" t="s">
        <v>31</v>
      </c>
      <c r="E5589">
        <v>53202</v>
      </c>
      <c r="F5589" t="s">
        <v>20</v>
      </c>
      <c r="G5589" t="s">
        <v>32</v>
      </c>
      <c r="H5589">
        <v>280</v>
      </c>
      <c r="I5589" t="s">
        <v>48</v>
      </c>
      <c r="J5589">
        <f>VLOOKUP(I5589,Key!$A$1:$C$73,2,FALSE)</f>
        <v>43.031320000000001</v>
      </c>
      <c r="K5589">
        <f>VLOOKUP(I5589,Key!$A$1:$C$73,3,FALSE)</f>
        <v>-87.904259999999994</v>
      </c>
      <c r="L5589" t="s">
        <v>42</v>
      </c>
      <c r="M5589">
        <f>VLOOKUP(L5589,Key!$A$1:$C$73,2,FALSE)</f>
        <v>43.038719999999998</v>
      </c>
      <c r="N5589">
        <f>VLOOKUP(L5589,Key!$A$1:$C$73,3,FALSE)</f>
        <v>-87.905339999999995</v>
      </c>
      <c r="O5589">
        <v>4</v>
      </c>
      <c r="P5589">
        <v>0</v>
      </c>
      <c r="Q5589">
        <v>0.6</v>
      </c>
      <c r="R5589">
        <v>0.6</v>
      </c>
      <c r="S5589">
        <v>24</v>
      </c>
      <c r="T5589">
        <f t="shared" si="783"/>
        <v>-1</v>
      </c>
      <c r="U5589" s="1">
        <v>42846</v>
      </c>
      <c r="V5589" s="13">
        <f t="shared" si="784"/>
        <v>42826</v>
      </c>
      <c r="W5589" s="14">
        <f t="shared" si="785"/>
        <v>42846</v>
      </c>
      <c r="X5589" s="1" t="str">
        <f t="shared" si="786"/>
        <v>Friday</v>
      </c>
      <c r="Y5589" s="2">
        <v>0.43167824074074074</v>
      </c>
      <c r="Z5589" s="2">
        <f t="shared" si="787"/>
        <v>0.41666666666666663</v>
      </c>
      <c r="AA5589">
        <f>1</f>
        <v>1</v>
      </c>
      <c r="AB5589" s="1">
        <v>42846</v>
      </c>
      <c r="AC5589" s="13">
        <f t="shared" si="788"/>
        <v>42826</v>
      </c>
      <c r="AD5589" s="14">
        <f t="shared" si="789"/>
        <v>42846</v>
      </c>
      <c r="AE5589" s="1" t="str">
        <f t="shared" si="790"/>
        <v>Friday</v>
      </c>
      <c r="AF5589" s="2">
        <v>0.43459490740740742</v>
      </c>
      <c r="AG5589" s="2">
        <f t="shared" si="791"/>
        <v>0.41666666666666663</v>
      </c>
      <c r="AH5589" t="s">
        <v>23</v>
      </c>
    </row>
    <row r="5590" spans="1:34" x14ac:dyDescent="0.25">
      <c r="A5590">
        <v>1564054</v>
      </c>
      <c r="B5590" t="s">
        <v>29</v>
      </c>
      <c r="C5590" t="s">
        <v>140</v>
      </c>
      <c r="D5590" t="s">
        <v>31</v>
      </c>
      <c r="E5590">
        <v>53126</v>
      </c>
      <c r="F5590" t="s">
        <v>20</v>
      </c>
      <c r="G5590" t="s">
        <v>32</v>
      </c>
      <c r="H5590">
        <v>5565</v>
      </c>
      <c r="I5590" t="s">
        <v>85</v>
      </c>
      <c r="J5590">
        <f>VLOOKUP(I5590,Key!$A$1:$C$73,2,FALSE)</f>
        <v>43.053040000000003</v>
      </c>
      <c r="K5590">
        <f>VLOOKUP(I5590,Key!$A$1:$C$73,3,FALSE)</f>
        <v>-87.897660000000002</v>
      </c>
      <c r="L5590" t="s">
        <v>59</v>
      </c>
      <c r="M5590">
        <f>VLOOKUP(L5590,Key!$A$1:$C$73,2,FALSE)</f>
        <v>43.056539999999998</v>
      </c>
      <c r="N5590">
        <f>VLOOKUP(L5590,Key!$A$1:$C$73,3,FALSE)</f>
        <v>-87.914370000000005</v>
      </c>
      <c r="O5590">
        <v>8</v>
      </c>
      <c r="P5590">
        <v>0</v>
      </c>
      <c r="Q5590">
        <v>1.2</v>
      </c>
      <c r="R5590">
        <v>1.1000000000000001</v>
      </c>
      <c r="S5590">
        <v>48</v>
      </c>
      <c r="T5590">
        <f t="shared" si="783"/>
        <v>-1</v>
      </c>
      <c r="U5590" s="1">
        <v>42846</v>
      </c>
      <c r="V5590" s="13">
        <f t="shared" si="784"/>
        <v>42826</v>
      </c>
      <c r="W5590" s="14">
        <f t="shared" si="785"/>
        <v>42846</v>
      </c>
      <c r="X5590" s="1" t="str">
        <f t="shared" si="786"/>
        <v>Friday</v>
      </c>
      <c r="Y5590" s="2">
        <v>0.47293981481481479</v>
      </c>
      <c r="Z5590" s="2">
        <f t="shared" si="787"/>
        <v>0.45833333333333331</v>
      </c>
      <c r="AA5590">
        <f>1</f>
        <v>1</v>
      </c>
      <c r="AB5590" s="1">
        <v>42846</v>
      </c>
      <c r="AC5590" s="13">
        <f t="shared" si="788"/>
        <v>42826</v>
      </c>
      <c r="AD5590" s="14">
        <f t="shared" si="789"/>
        <v>42846</v>
      </c>
      <c r="AE5590" s="1" t="str">
        <f t="shared" si="790"/>
        <v>Friday</v>
      </c>
      <c r="AF5590" s="2">
        <v>0.47903935185185187</v>
      </c>
      <c r="AG5590" s="2">
        <f t="shared" si="791"/>
        <v>0.45833333333333331</v>
      </c>
      <c r="AH5590" t="s">
        <v>23</v>
      </c>
    </row>
    <row r="5591" spans="1:34" x14ac:dyDescent="0.25">
      <c r="A5591">
        <v>1251077</v>
      </c>
      <c r="B5591" t="s">
        <v>29</v>
      </c>
      <c r="C5591" t="s">
        <v>114</v>
      </c>
      <c r="D5591" t="s">
        <v>31</v>
      </c>
      <c r="E5591">
        <v>54914</v>
      </c>
      <c r="F5591" t="s">
        <v>20</v>
      </c>
      <c r="G5591" t="s">
        <v>99</v>
      </c>
      <c r="H5591">
        <v>31</v>
      </c>
      <c r="I5591" t="s">
        <v>80</v>
      </c>
      <c r="J5591">
        <f>VLOOKUP(I5591,Key!$A$1:$C$73,2,FALSE)</f>
        <v>43.060250000000003</v>
      </c>
      <c r="K5591">
        <f>VLOOKUP(I5591,Key!$A$1:$C$73,3,FALSE)</f>
        <v>-87.892169999999993</v>
      </c>
      <c r="L5591" t="s">
        <v>40</v>
      </c>
      <c r="M5591">
        <f>VLOOKUP(L5591,Key!$A$1:$C$73,2,FALSE)</f>
        <v>43.06033</v>
      </c>
      <c r="N5591">
        <f>VLOOKUP(L5591,Key!$A$1:$C$73,3,FALSE)</f>
        <v>-87.89546</v>
      </c>
      <c r="O5591">
        <v>3</v>
      </c>
      <c r="P5591">
        <v>0</v>
      </c>
      <c r="Q5591">
        <v>0.5</v>
      </c>
      <c r="R5591">
        <v>0.4</v>
      </c>
      <c r="S5591">
        <v>18</v>
      </c>
      <c r="T5591">
        <f t="shared" si="783"/>
        <v>-1</v>
      </c>
      <c r="U5591" s="1">
        <v>42846</v>
      </c>
      <c r="V5591" s="13">
        <f t="shared" si="784"/>
        <v>42826</v>
      </c>
      <c r="W5591" s="14">
        <f t="shared" si="785"/>
        <v>42846</v>
      </c>
      <c r="X5591" s="1" t="str">
        <f t="shared" si="786"/>
        <v>Friday</v>
      </c>
      <c r="Y5591" s="2">
        <v>0.47412037037037041</v>
      </c>
      <c r="Z5591" s="2">
        <f t="shared" si="787"/>
        <v>0.45833333333333331</v>
      </c>
      <c r="AA5591">
        <f>1</f>
        <v>1</v>
      </c>
      <c r="AB5591" s="1">
        <v>42846</v>
      </c>
      <c r="AC5591" s="13">
        <f t="shared" si="788"/>
        <v>42826</v>
      </c>
      <c r="AD5591" s="14">
        <f t="shared" si="789"/>
        <v>42846</v>
      </c>
      <c r="AE5591" s="1" t="str">
        <f t="shared" si="790"/>
        <v>Friday</v>
      </c>
      <c r="AF5591" s="2">
        <v>0.47597222222222224</v>
      </c>
      <c r="AG5591" s="2">
        <f t="shared" si="791"/>
        <v>0.45833333333333331</v>
      </c>
      <c r="AH5591" t="s">
        <v>23</v>
      </c>
    </row>
    <row r="5592" spans="1:34" x14ac:dyDescent="0.25">
      <c r="A5592">
        <v>1371872</v>
      </c>
      <c r="B5592" t="s">
        <v>29</v>
      </c>
      <c r="C5592" t="s">
        <v>35</v>
      </c>
      <c r="D5592" t="s">
        <v>31</v>
      </c>
      <c r="E5592">
        <v>53222</v>
      </c>
      <c r="F5592" t="s">
        <v>20</v>
      </c>
      <c r="G5592" t="s">
        <v>32</v>
      </c>
      <c r="H5592">
        <v>3</v>
      </c>
      <c r="I5592" t="s">
        <v>22</v>
      </c>
      <c r="J5592">
        <f>VLOOKUP(I5592,Key!$A$1:$C$73,2,FALSE)</f>
        <v>43.058619999999998</v>
      </c>
      <c r="K5592">
        <f>VLOOKUP(I5592,Key!$A$1:$C$73,3,FALSE)</f>
        <v>-87.885319999999993</v>
      </c>
      <c r="L5592" t="s">
        <v>77</v>
      </c>
      <c r="M5592">
        <f>VLOOKUP(L5592,Key!$A$1:$C$73,2,FALSE)</f>
        <v>43.036900000000003</v>
      </c>
      <c r="N5592">
        <f>VLOOKUP(L5592,Key!$A$1:$C$73,3,FALSE)</f>
        <v>-87.89667</v>
      </c>
      <c r="O5592">
        <v>25</v>
      </c>
      <c r="P5592">
        <v>0</v>
      </c>
      <c r="Q5592">
        <v>3.8</v>
      </c>
      <c r="R5592">
        <v>3.6</v>
      </c>
      <c r="S5592">
        <v>150</v>
      </c>
      <c r="T5592">
        <f t="shared" si="783"/>
        <v>-1</v>
      </c>
      <c r="U5592" s="1">
        <v>42849</v>
      </c>
      <c r="V5592" s="13">
        <f t="shared" si="784"/>
        <v>42826</v>
      </c>
      <c r="W5592" s="14">
        <f t="shared" si="785"/>
        <v>42849</v>
      </c>
      <c r="X5592" s="1" t="str">
        <f t="shared" si="786"/>
        <v>Monday</v>
      </c>
      <c r="Y5592" s="2">
        <v>0.74023148148148143</v>
      </c>
      <c r="Z5592" s="2">
        <f t="shared" si="787"/>
        <v>0.75</v>
      </c>
      <c r="AA5592">
        <f>1</f>
        <v>1</v>
      </c>
      <c r="AB5592" s="1">
        <v>42849</v>
      </c>
      <c r="AC5592" s="13">
        <f t="shared" si="788"/>
        <v>42826</v>
      </c>
      <c r="AD5592" s="14">
        <f t="shared" si="789"/>
        <v>42849</v>
      </c>
      <c r="AE5592" s="1" t="str">
        <f t="shared" si="790"/>
        <v>Monday</v>
      </c>
      <c r="AF5592" s="2">
        <v>0.75755787037037037</v>
      </c>
      <c r="AG5592" s="2">
        <f t="shared" si="791"/>
        <v>0.75</v>
      </c>
      <c r="AH5592" t="s">
        <v>23</v>
      </c>
    </row>
    <row r="5593" spans="1:34" x14ac:dyDescent="0.25">
      <c r="A5593">
        <v>1400126</v>
      </c>
      <c r="B5593" t="s">
        <v>29</v>
      </c>
      <c r="C5593" t="s">
        <v>47</v>
      </c>
      <c r="D5593" t="s">
        <v>31</v>
      </c>
      <c r="E5593">
        <v>53211</v>
      </c>
      <c r="F5593" t="s">
        <v>20</v>
      </c>
      <c r="G5593" t="s">
        <v>32</v>
      </c>
      <c r="H5593">
        <v>6</v>
      </c>
      <c r="I5593" t="s">
        <v>40</v>
      </c>
      <c r="J5593">
        <f>VLOOKUP(I5593,Key!$A$1:$C$73,2,FALSE)</f>
        <v>43.06033</v>
      </c>
      <c r="K5593">
        <f>VLOOKUP(I5593,Key!$A$1:$C$73,3,FALSE)</f>
        <v>-87.89546</v>
      </c>
      <c r="L5593" t="s">
        <v>63</v>
      </c>
      <c r="M5593">
        <f>VLOOKUP(L5593,Key!$A$1:$C$73,2,FALSE)</f>
        <v>43.066893999999998</v>
      </c>
      <c r="N5593">
        <f>VLOOKUP(L5593,Key!$A$1:$C$73,3,FALSE)</f>
        <v>-87.877936000000005</v>
      </c>
      <c r="O5593">
        <v>9</v>
      </c>
      <c r="P5593">
        <v>0</v>
      </c>
      <c r="Q5593">
        <v>1.4</v>
      </c>
      <c r="R5593">
        <v>1.3</v>
      </c>
      <c r="S5593">
        <v>54</v>
      </c>
      <c r="T5593">
        <f t="shared" si="783"/>
        <v>-1</v>
      </c>
      <c r="U5593" s="1">
        <v>42849</v>
      </c>
      <c r="V5593" s="13">
        <f t="shared" si="784"/>
        <v>42826</v>
      </c>
      <c r="W5593" s="14">
        <f t="shared" si="785"/>
        <v>42849</v>
      </c>
      <c r="X5593" s="1" t="str">
        <f t="shared" si="786"/>
        <v>Monday</v>
      </c>
      <c r="Y5593" s="2">
        <v>0.93315972222222221</v>
      </c>
      <c r="Z5593" s="2">
        <f t="shared" si="787"/>
        <v>0.91666666666666663</v>
      </c>
      <c r="AA5593">
        <f>1</f>
        <v>1</v>
      </c>
      <c r="AB5593" s="1">
        <v>42849</v>
      </c>
      <c r="AC5593" s="13">
        <f t="shared" si="788"/>
        <v>42826</v>
      </c>
      <c r="AD5593" s="14">
        <f t="shared" si="789"/>
        <v>42849</v>
      </c>
      <c r="AE5593" s="1" t="str">
        <f t="shared" si="790"/>
        <v>Monday</v>
      </c>
      <c r="AF5593" s="2">
        <v>0.93888888888888899</v>
      </c>
      <c r="AG5593" s="2">
        <f t="shared" si="791"/>
        <v>0.95833333333333326</v>
      </c>
      <c r="AH5593" t="s">
        <v>23</v>
      </c>
    </row>
    <row r="5594" spans="1:34" x14ac:dyDescent="0.25">
      <c r="A5594">
        <v>1360133</v>
      </c>
      <c r="B5594" t="s">
        <v>29</v>
      </c>
      <c r="C5594" t="s">
        <v>103</v>
      </c>
      <c r="D5594" t="s">
        <v>31</v>
      </c>
      <c r="E5594">
        <v>53212</v>
      </c>
      <c r="F5594" t="s">
        <v>20</v>
      </c>
      <c r="G5594" t="s">
        <v>32</v>
      </c>
      <c r="H5594">
        <v>11086</v>
      </c>
      <c r="I5594" t="s">
        <v>40</v>
      </c>
      <c r="J5594">
        <f>VLOOKUP(I5594,Key!$A$1:$C$73,2,FALSE)</f>
        <v>43.06033</v>
      </c>
      <c r="K5594">
        <f>VLOOKUP(I5594,Key!$A$1:$C$73,3,FALSE)</f>
        <v>-87.89546</v>
      </c>
      <c r="L5594" t="s">
        <v>40</v>
      </c>
      <c r="M5594">
        <f>VLOOKUP(L5594,Key!$A$1:$C$73,2,FALSE)</f>
        <v>43.06033</v>
      </c>
      <c r="N5594">
        <f>VLOOKUP(L5594,Key!$A$1:$C$73,3,FALSE)</f>
        <v>-87.89546</v>
      </c>
      <c r="O5594">
        <v>65</v>
      </c>
      <c r="P5594">
        <v>3</v>
      </c>
      <c r="Q5594">
        <v>9.8000000000000007</v>
      </c>
      <c r="R5594">
        <v>9.3000000000000007</v>
      </c>
      <c r="S5594">
        <v>390</v>
      </c>
      <c r="T5594">
        <f t="shared" si="783"/>
        <v>-1</v>
      </c>
      <c r="U5594" s="1">
        <v>42850</v>
      </c>
      <c r="V5594" s="13">
        <f t="shared" si="784"/>
        <v>42826</v>
      </c>
      <c r="W5594" s="14">
        <f t="shared" si="785"/>
        <v>42850</v>
      </c>
      <c r="X5594" s="1" t="str">
        <f t="shared" si="786"/>
        <v>Tuesday</v>
      </c>
      <c r="Y5594" s="2">
        <v>0.10255787037037038</v>
      </c>
      <c r="Z5594" s="2">
        <f t="shared" si="787"/>
        <v>8.3333333333333329E-2</v>
      </c>
      <c r="AA5594">
        <f>1</f>
        <v>1</v>
      </c>
      <c r="AB5594" s="1">
        <v>42850</v>
      </c>
      <c r="AC5594" s="13">
        <f t="shared" si="788"/>
        <v>42826</v>
      </c>
      <c r="AD5594" s="14">
        <f t="shared" si="789"/>
        <v>42850</v>
      </c>
      <c r="AE5594" s="1" t="str">
        <f t="shared" si="790"/>
        <v>Tuesday</v>
      </c>
      <c r="AF5594" s="2">
        <v>0.14782407407407408</v>
      </c>
      <c r="AG5594" s="2">
        <f t="shared" si="791"/>
        <v>0.16666666666666666</v>
      </c>
      <c r="AH5594" t="s">
        <v>25</v>
      </c>
    </row>
    <row r="5595" spans="1:34" x14ac:dyDescent="0.25">
      <c r="A5595">
        <v>531982</v>
      </c>
      <c r="B5595" t="s">
        <v>29</v>
      </c>
      <c r="C5595" t="s">
        <v>47</v>
      </c>
      <c r="D5595" t="s">
        <v>31</v>
      </c>
      <c r="E5595">
        <v>53211</v>
      </c>
      <c r="F5595" t="s">
        <v>20</v>
      </c>
      <c r="G5595" t="s">
        <v>32</v>
      </c>
      <c r="H5595">
        <v>989</v>
      </c>
      <c r="I5595" t="s">
        <v>61</v>
      </c>
      <c r="J5595">
        <f>VLOOKUP(I5595,Key!$A$1:$C$73,2,FALSE)</f>
        <v>43.060786</v>
      </c>
      <c r="K5595">
        <f>VLOOKUP(I5595,Key!$A$1:$C$73,3,FALSE)</f>
        <v>-87.883825999999999</v>
      </c>
      <c r="L5595" t="s">
        <v>44</v>
      </c>
      <c r="M5595">
        <f>VLOOKUP(L5595,Key!$A$1:$C$73,2,FALSE)</f>
        <v>43.03886</v>
      </c>
      <c r="N5595">
        <f>VLOOKUP(L5595,Key!$A$1:$C$73,3,FALSE)</f>
        <v>-87.902720000000002</v>
      </c>
      <c r="O5595">
        <v>11</v>
      </c>
      <c r="P5595">
        <v>0</v>
      </c>
      <c r="Q5595">
        <v>1.7</v>
      </c>
      <c r="R5595">
        <v>1.6</v>
      </c>
      <c r="S5595">
        <v>66</v>
      </c>
      <c r="T5595">
        <f t="shared" si="783"/>
        <v>-1</v>
      </c>
      <c r="U5595" s="1">
        <v>42850</v>
      </c>
      <c r="V5595" s="13">
        <f t="shared" si="784"/>
        <v>42826</v>
      </c>
      <c r="W5595" s="14">
        <f t="shared" si="785"/>
        <v>42850</v>
      </c>
      <c r="X5595" s="1" t="str">
        <f t="shared" si="786"/>
        <v>Tuesday</v>
      </c>
      <c r="Y5595" s="2">
        <v>0.36101851851851857</v>
      </c>
      <c r="Z5595" s="2">
        <f t="shared" si="787"/>
        <v>0.375</v>
      </c>
      <c r="AA5595">
        <f>1</f>
        <v>1</v>
      </c>
      <c r="AB5595" s="1">
        <v>42850</v>
      </c>
      <c r="AC5595" s="13">
        <f t="shared" si="788"/>
        <v>42826</v>
      </c>
      <c r="AD5595" s="14">
        <f t="shared" si="789"/>
        <v>42850</v>
      </c>
      <c r="AE5595" s="1" t="str">
        <f t="shared" si="790"/>
        <v>Tuesday</v>
      </c>
      <c r="AF5595" s="2">
        <v>0.36811342592592594</v>
      </c>
      <c r="AG5595" s="2">
        <f t="shared" si="791"/>
        <v>0.375</v>
      </c>
      <c r="AH5595" t="s">
        <v>23</v>
      </c>
    </row>
    <row r="5596" spans="1:34" x14ac:dyDescent="0.25">
      <c r="A5596">
        <v>1393391</v>
      </c>
      <c r="B5596" t="s">
        <v>29</v>
      </c>
      <c r="C5596" t="s">
        <v>47</v>
      </c>
      <c r="D5596" t="s">
        <v>31</v>
      </c>
      <c r="E5596">
        <v>53202</v>
      </c>
      <c r="F5596" t="s">
        <v>20</v>
      </c>
      <c r="G5596" t="s">
        <v>97</v>
      </c>
      <c r="H5596">
        <v>5532</v>
      </c>
      <c r="I5596" t="s">
        <v>52</v>
      </c>
      <c r="J5596">
        <f>VLOOKUP(I5596,Key!$A$1:$C$73,2,FALSE)</f>
        <v>43.042490000000001</v>
      </c>
      <c r="K5596">
        <f>VLOOKUP(I5596,Key!$A$1:$C$73,3,FALSE)</f>
        <v>-87.909959999999998</v>
      </c>
      <c r="L5596" t="s">
        <v>84</v>
      </c>
      <c r="M5596">
        <f>VLOOKUP(L5596,Key!$A$1:$C$73,2,FALSE)</f>
        <v>43.040154000000001</v>
      </c>
      <c r="N5596">
        <f>VLOOKUP(L5596,Key!$A$1:$C$73,3,FALSE)</f>
        <v>-87.932113000000001</v>
      </c>
      <c r="O5596">
        <v>11</v>
      </c>
      <c r="P5596">
        <v>2</v>
      </c>
      <c r="Q5596">
        <v>1.7</v>
      </c>
      <c r="R5596">
        <v>1.6</v>
      </c>
      <c r="S5596">
        <v>66</v>
      </c>
      <c r="T5596">
        <f t="shared" si="783"/>
        <v>-1</v>
      </c>
      <c r="U5596" s="1">
        <v>42850</v>
      </c>
      <c r="V5596" s="13">
        <f t="shared" si="784"/>
        <v>42826</v>
      </c>
      <c r="W5596" s="14">
        <f t="shared" si="785"/>
        <v>42850</v>
      </c>
      <c r="X5596" s="1" t="str">
        <f t="shared" si="786"/>
        <v>Tuesday</v>
      </c>
      <c r="Y5596" s="2">
        <v>0.37405092592592593</v>
      </c>
      <c r="Z5596" s="2">
        <f t="shared" si="787"/>
        <v>0.375</v>
      </c>
      <c r="AA5596">
        <f>1</f>
        <v>1</v>
      </c>
      <c r="AB5596" s="1">
        <v>42850</v>
      </c>
      <c r="AC5596" s="13">
        <f t="shared" si="788"/>
        <v>42826</v>
      </c>
      <c r="AD5596" s="14">
        <f t="shared" si="789"/>
        <v>42850</v>
      </c>
      <c r="AE5596" s="1" t="str">
        <f t="shared" si="790"/>
        <v>Tuesday</v>
      </c>
      <c r="AF5596" s="2">
        <v>0.38192129629629629</v>
      </c>
      <c r="AG5596" s="2">
        <f t="shared" si="791"/>
        <v>0.375</v>
      </c>
      <c r="AH5596" t="s">
        <v>23</v>
      </c>
    </row>
    <row r="5597" spans="1:34" x14ac:dyDescent="0.25">
      <c r="A5597">
        <v>1598109</v>
      </c>
      <c r="B5597" t="s">
        <v>29</v>
      </c>
      <c r="C5597" t="s">
        <v>47</v>
      </c>
      <c r="D5597" t="s">
        <v>31</v>
      </c>
      <c r="E5597">
        <v>53204</v>
      </c>
      <c r="F5597" t="s">
        <v>20</v>
      </c>
      <c r="G5597" t="s">
        <v>32</v>
      </c>
      <c r="H5597">
        <v>43</v>
      </c>
      <c r="I5597" t="s">
        <v>39</v>
      </c>
      <c r="J5597">
        <f>VLOOKUP(I5597,Key!$A$1:$C$73,2,FALSE)</f>
        <v>43.031480000000002</v>
      </c>
      <c r="K5597">
        <f>VLOOKUP(I5597,Key!$A$1:$C$73,3,FALSE)</f>
        <v>-87.908169999999998</v>
      </c>
      <c r="L5597" t="s">
        <v>42</v>
      </c>
      <c r="M5597">
        <f>VLOOKUP(L5597,Key!$A$1:$C$73,2,FALSE)</f>
        <v>43.038719999999998</v>
      </c>
      <c r="N5597">
        <f>VLOOKUP(L5597,Key!$A$1:$C$73,3,FALSE)</f>
        <v>-87.905339999999995</v>
      </c>
      <c r="O5597">
        <v>11</v>
      </c>
      <c r="P5597">
        <v>0</v>
      </c>
      <c r="Q5597">
        <v>1.7</v>
      </c>
      <c r="R5597">
        <v>1.6</v>
      </c>
      <c r="S5597">
        <v>66</v>
      </c>
      <c r="T5597">
        <f t="shared" si="783"/>
        <v>-1</v>
      </c>
      <c r="U5597" s="1">
        <v>42850</v>
      </c>
      <c r="V5597" s="13">
        <f t="shared" si="784"/>
        <v>42826</v>
      </c>
      <c r="W5597" s="14">
        <f t="shared" si="785"/>
        <v>42850</v>
      </c>
      <c r="X5597" s="1" t="str">
        <f t="shared" si="786"/>
        <v>Tuesday</v>
      </c>
      <c r="Y5597" s="2">
        <v>0.38027777777777777</v>
      </c>
      <c r="Z5597" s="2">
        <f t="shared" si="787"/>
        <v>0.375</v>
      </c>
      <c r="AA5597">
        <f>1</f>
        <v>1</v>
      </c>
      <c r="AB5597" s="1">
        <v>42850</v>
      </c>
      <c r="AC5597" s="13">
        <f t="shared" si="788"/>
        <v>42826</v>
      </c>
      <c r="AD5597" s="14">
        <f t="shared" si="789"/>
        <v>42850</v>
      </c>
      <c r="AE5597" s="1" t="str">
        <f t="shared" si="790"/>
        <v>Tuesday</v>
      </c>
      <c r="AF5597" s="2">
        <v>0.38790509259259259</v>
      </c>
      <c r="AG5597" s="2">
        <f t="shared" si="791"/>
        <v>0.375</v>
      </c>
      <c r="AH5597" t="s">
        <v>23</v>
      </c>
    </row>
    <row r="5598" spans="1:34" x14ac:dyDescent="0.25">
      <c r="A5598">
        <v>1494109</v>
      </c>
      <c r="B5598" t="s">
        <v>29</v>
      </c>
      <c r="C5598" t="s">
        <v>47</v>
      </c>
      <c r="D5598" t="s">
        <v>31</v>
      </c>
      <c r="E5598">
        <v>53233</v>
      </c>
      <c r="F5598" t="s">
        <v>20</v>
      </c>
      <c r="G5598" t="s">
        <v>32</v>
      </c>
      <c r="H5598">
        <v>5509</v>
      </c>
      <c r="I5598" t="s">
        <v>44</v>
      </c>
      <c r="J5598">
        <f>VLOOKUP(I5598,Key!$A$1:$C$73,2,FALSE)</f>
        <v>43.03886</v>
      </c>
      <c r="K5598">
        <f>VLOOKUP(I5598,Key!$A$1:$C$73,3,FALSE)</f>
        <v>-87.902720000000002</v>
      </c>
      <c r="L5598" t="s">
        <v>82</v>
      </c>
      <c r="M5598">
        <f>VLOOKUP(L5598,Key!$A$1:$C$73,2,FALSE)</f>
        <v>43.040349999999997</v>
      </c>
      <c r="N5598">
        <f>VLOOKUP(L5598,Key!$A$1:$C$73,3,FALSE)</f>
        <v>-87.920760000000001</v>
      </c>
      <c r="O5598">
        <v>6</v>
      </c>
      <c r="P5598">
        <v>0</v>
      </c>
      <c r="Q5598">
        <v>0.9</v>
      </c>
      <c r="R5598">
        <v>0.9</v>
      </c>
      <c r="S5598">
        <v>36</v>
      </c>
      <c r="T5598">
        <f t="shared" si="783"/>
        <v>-1</v>
      </c>
      <c r="U5598" s="1">
        <v>42850</v>
      </c>
      <c r="V5598" s="13">
        <f t="shared" si="784"/>
        <v>42826</v>
      </c>
      <c r="W5598" s="14">
        <f t="shared" si="785"/>
        <v>42850</v>
      </c>
      <c r="X5598" s="1" t="str">
        <f t="shared" si="786"/>
        <v>Tuesday</v>
      </c>
      <c r="Y5598" s="2">
        <v>0.46011574074074074</v>
      </c>
      <c r="Z5598" s="2">
        <f t="shared" si="787"/>
        <v>0.45833333333333331</v>
      </c>
      <c r="AA5598">
        <f>1</f>
        <v>1</v>
      </c>
      <c r="AB5598" s="1">
        <v>42850</v>
      </c>
      <c r="AC5598" s="13">
        <f t="shared" si="788"/>
        <v>42826</v>
      </c>
      <c r="AD5598" s="14">
        <f t="shared" si="789"/>
        <v>42850</v>
      </c>
      <c r="AE5598" s="1" t="str">
        <f t="shared" si="790"/>
        <v>Tuesday</v>
      </c>
      <c r="AF5598" s="2">
        <v>0.46414351851851854</v>
      </c>
      <c r="AG5598" s="2">
        <f t="shared" si="791"/>
        <v>0.45833333333333331</v>
      </c>
      <c r="AH5598" t="s">
        <v>23</v>
      </c>
    </row>
    <row r="5599" spans="1:34" x14ac:dyDescent="0.25">
      <c r="A5599">
        <v>1371872</v>
      </c>
      <c r="B5599" t="s">
        <v>29</v>
      </c>
      <c r="C5599" t="s">
        <v>35</v>
      </c>
      <c r="D5599" t="s">
        <v>31</v>
      </c>
      <c r="E5599">
        <v>53222</v>
      </c>
      <c r="F5599" t="s">
        <v>20</v>
      </c>
      <c r="G5599" t="s">
        <v>32</v>
      </c>
      <c r="H5599">
        <v>139</v>
      </c>
      <c r="I5599" t="s">
        <v>80</v>
      </c>
      <c r="J5599">
        <f>VLOOKUP(I5599,Key!$A$1:$C$73,2,FALSE)</f>
        <v>43.060250000000003</v>
      </c>
      <c r="K5599">
        <f>VLOOKUP(I5599,Key!$A$1:$C$73,3,FALSE)</f>
        <v>-87.892169999999993</v>
      </c>
      <c r="L5599" t="s">
        <v>81</v>
      </c>
      <c r="M5599">
        <f>VLOOKUP(L5599,Key!$A$1:$C$73,2,FALSE)</f>
        <v>43.058010000000003</v>
      </c>
      <c r="N5599">
        <f>VLOOKUP(L5599,Key!$A$1:$C$73,3,FALSE)</f>
        <v>-87.877300000000005</v>
      </c>
      <c r="O5599">
        <v>7</v>
      </c>
      <c r="P5599">
        <v>0</v>
      </c>
      <c r="Q5599">
        <v>1.1000000000000001</v>
      </c>
      <c r="R5599">
        <v>1</v>
      </c>
      <c r="S5599">
        <v>42</v>
      </c>
      <c r="T5599">
        <f t="shared" si="783"/>
        <v>-1</v>
      </c>
      <c r="U5599" s="1">
        <v>42850</v>
      </c>
      <c r="V5599" s="13">
        <f t="shared" si="784"/>
        <v>42826</v>
      </c>
      <c r="W5599" s="14">
        <f t="shared" si="785"/>
        <v>42850</v>
      </c>
      <c r="X5599" s="1" t="str">
        <f t="shared" si="786"/>
        <v>Tuesday</v>
      </c>
      <c r="Y5599" s="2">
        <v>0.54182870370370373</v>
      </c>
      <c r="Z5599" s="2">
        <f t="shared" si="787"/>
        <v>0.54166666666666663</v>
      </c>
      <c r="AA5599">
        <f>1</f>
        <v>1</v>
      </c>
      <c r="AB5599" s="1">
        <v>42850</v>
      </c>
      <c r="AC5599" s="13">
        <f t="shared" si="788"/>
        <v>42826</v>
      </c>
      <c r="AD5599" s="14">
        <f t="shared" si="789"/>
        <v>42850</v>
      </c>
      <c r="AE5599" s="1" t="str">
        <f t="shared" si="790"/>
        <v>Tuesday</v>
      </c>
      <c r="AF5599" s="2">
        <v>0.5470949074074074</v>
      </c>
      <c r="AG5599" s="2">
        <f t="shared" si="791"/>
        <v>0.54166666666666663</v>
      </c>
      <c r="AH5599" t="s">
        <v>23</v>
      </c>
    </row>
    <row r="5600" spans="1:34" x14ac:dyDescent="0.25">
      <c r="A5600">
        <v>1371872</v>
      </c>
      <c r="B5600" t="s">
        <v>29</v>
      </c>
      <c r="C5600" t="s">
        <v>35</v>
      </c>
      <c r="D5600" t="s">
        <v>31</v>
      </c>
      <c r="E5600">
        <v>53222</v>
      </c>
      <c r="F5600" t="s">
        <v>20</v>
      </c>
      <c r="G5600" t="s">
        <v>32</v>
      </c>
      <c r="H5600">
        <v>35</v>
      </c>
      <c r="I5600" t="s">
        <v>81</v>
      </c>
      <c r="J5600">
        <f>VLOOKUP(I5600,Key!$A$1:$C$73,2,FALSE)</f>
        <v>43.058010000000003</v>
      </c>
      <c r="K5600">
        <f>VLOOKUP(I5600,Key!$A$1:$C$73,3,FALSE)</f>
        <v>-87.877300000000005</v>
      </c>
      <c r="L5600" t="s">
        <v>77</v>
      </c>
      <c r="M5600">
        <f>VLOOKUP(L5600,Key!$A$1:$C$73,2,FALSE)</f>
        <v>43.036900000000003</v>
      </c>
      <c r="N5600">
        <f>VLOOKUP(L5600,Key!$A$1:$C$73,3,FALSE)</f>
        <v>-87.89667</v>
      </c>
      <c r="O5600">
        <v>14</v>
      </c>
      <c r="P5600">
        <v>0</v>
      </c>
      <c r="Q5600">
        <v>2.1</v>
      </c>
      <c r="R5600">
        <v>2</v>
      </c>
      <c r="S5600">
        <v>84</v>
      </c>
      <c r="T5600">
        <f t="shared" si="783"/>
        <v>-1</v>
      </c>
      <c r="U5600" s="1">
        <v>42850</v>
      </c>
      <c r="V5600" s="13">
        <f t="shared" si="784"/>
        <v>42826</v>
      </c>
      <c r="W5600" s="14">
        <f t="shared" si="785"/>
        <v>42850</v>
      </c>
      <c r="X5600" s="1" t="str">
        <f t="shared" si="786"/>
        <v>Tuesday</v>
      </c>
      <c r="Y5600" s="2">
        <v>0.54918981481481477</v>
      </c>
      <c r="Z5600" s="2">
        <f t="shared" si="787"/>
        <v>0.54166666666666663</v>
      </c>
      <c r="AA5600">
        <f>1</f>
        <v>1</v>
      </c>
      <c r="AB5600" s="1">
        <v>42850</v>
      </c>
      <c r="AC5600" s="13">
        <f t="shared" si="788"/>
        <v>42826</v>
      </c>
      <c r="AD5600" s="14">
        <f t="shared" si="789"/>
        <v>42850</v>
      </c>
      <c r="AE5600" s="1" t="str">
        <f t="shared" si="790"/>
        <v>Tuesday</v>
      </c>
      <c r="AF5600" s="2">
        <v>0.5585416666666666</v>
      </c>
      <c r="AG5600" s="2">
        <f t="shared" si="791"/>
        <v>0.54166666666666663</v>
      </c>
      <c r="AH5600" t="s">
        <v>23</v>
      </c>
    </row>
    <row r="5601" spans="1:34" x14ac:dyDescent="0.25">
      <c r="A5601">
        <v>1444023</v>
      </c>
      <c r="B5601" t="s">
        <v>29</v>
      </c>
      <c r="C5601" t="s">
        <v>30</v>
      </c>
      <c r="D5601" t="s">
        <v>31</v>
      </c>
      <c r="E5601">
        <v>53211</v>
      </c>
      <c r="F5601" t="s">
        <v>20</v>
      </c>
      <c r="G5601" t="s">
        <v>32</v>
      </c>
      <c r="H5601">
        <v>11107</v>
      </c>
      <c r="I5601" t="s">
        <v>21</v>
      </c>
      <c r="J5601">
        <f>VLOOKUP(I5601,Key!$A$1:$C$73,2,FALSE)</f>
        <v>43.074890000000003</v>
      </c>
      <c r="K5601">
        <f>VLOOKUP(I5601,Key!$A$1:$C$73,3,FALSE)</f>
        <v>-87.882810000000006</v>
      </c>
      <c r="L5601" t="s">
        <v>21</v>
      </c>
      <c r="M5601">
        <f>VLOOKUP(L5601,Key!$A$1:$C$73,2,FALSE)</f>
        <v>43.074890000000003</v>
      </c>
      <c r="N5601">
        <f>VLOOKUP(L5601,Key!$A$1:$C$73,3,FALSE)</f>
        <v>-87.882810000000006</v>
      </c>
      <c r="O5601">
        <v>19</v>
      </c>
      <c r="P5601">
        <v>0</v>
      </c>
      <c r="Q5601">
        <v>2.9</v>
      </c>
      <c r="R5601">
        <v>2.7</v>
      </c>
      <c r="S5601">
        <v>114</v>
      </c>
      <c r="T5601">
        <f t="shared" si="783"/>
        <v>-1</v>
      </c>
      <c r="U5601" s="1">
        <v>42850</v>
      </c>
      <c r="V5601" s="13">
        <f t="shared" si="784"/>
        <v>42826</v>
      </c>
      <c r="W5601" s="14">
        <f t="shared" si="785"/>
        <v>42850</v>
      </c>
      <c r="X5601" s="1" t="str">
        <f t="shared" si="786"/>
        <v>Tuesday</v>
      </c>
      <c r="Y5601" s="2">
        <v>0.58134259259259258</v>
      </c>
      <c r="Z5601" s="2">
        <f t="shared" si="787"/>
        <v>0.58333333333333326</v>
      </c>
      <c r="AA5601">
        <f>1</f>
        <v>1</v>
      </c>
      <c r="AB5601" s="1">
        <v>42850</v>
      </c>
      <c r="AC5601" s="13">
        <f t="shared" si="788"/>
        <v>42826</v>
      </c>
      <c r="AD5601" s="14">
        <f t="shared" si="789"/>
        <v>42850</v>
      </c>
      <c r="AE5601" s="1" t="str">
        <f t="shared" si="790"/>
        <v>Tuesday</v>
      </c>
      <c r="AF5601" s="2">
        <v>0.59478009259259257</v>
      </c>
      <c r="AG5601" s="2">
        <f t="shared" si="791"/>
        <v>0.58333333333333326</v>
      </c>
      <c r="AH5601" t="s">
        <v>25</v>
      </c>
    </row>
    <row r="5602" spans="1:34" x14ac:dyDescent="0.25">
      <c r="A5602">
        <v>1251858</v>
      </c>
      <c r="B5602" t="s">
        <v>29</v>
      </c>
      <c r="C5602" t="s">
        <v>194</v>
      </c>
      <c r="D5602" t="s">
        <v>31</v>
      </c>
      <c r="E5602">
        <v>53531</v>
      </c>
      <c r="F5602" t="s">
        <v>20</v>
      </c>
      <c r="G5602" t="s">
        <v>99</v>
      </c>
      <c r="H5602">
        <v>5454</v>
      </c>
      <c r="I5602" t="s">
        <v>22</v>
      </c>
      <c r="J5602">
        <f>VLOOKUP(I5602,Key!$A$1:$C$73,2,FALSE)</f>
        <v>43.058619999999998</v>
      </c>
      <c r="K5602">
        <f>VLOOKUP(I5602,Key!$A$1:$C$73,3,FALSE)</f>
        <v>-87.885319999999993</v>
      </c>
      <c r="L5602" t="s">
        <v>40</v>
      </c>
      <c r="M5602">
        <f>VLOOKUP(L5602,Key!$A$1:$C$73,2,FALSE)</f>
        <v>43.06033</v>
      </c>
      <c r="N5602">
        <f>VLOOKUP(L5602,Key!$A$1:$C$73,3,FALSE)</f>
        <v>-87.89546</v>
      </c>
      <c r="O5602">
        <v>5</v>
      </c>
      <c r="P5602">
        <v>0</v>
      </c>
      <c r="Q5602">
        <v>0.8</v>
      </c>
      <c r="R5602">
        <v>0.7</v>
      </c>
      <c r="S5602">
        <v>30</v>
      </c>
      <c r="T5602">
        <f t="shared" si="783"/>
        <v>-1</v>
      </c>
      <c r="U5602" s="1">
        <v>42850</v>
      </c>
      <c r="V5602" s="13">
        <f t="shared" si="784"/>
        <v>42826</v>
      </c>
      <c r="W5602" s="14">
        <f t="shared" si="785"/>
        <v>42850</v>
      </c>
      <c r="X5602" s="1" t="str">
        <f t="shared" si="786"/>
        <v>Tuesday</v>
      </c>
      <c r="Y5602" s="2">
        <v>0.64435185185185184</v>
      </c>
      <c r="Z5602" s="2">
        <f t="shared" si="787"/>
        <v>0.625</v>
      </c>
      <c r="AA5602">
        <f>1</f>
        <v>1</v>
      </c>
      <c r="AB5602" s="1">
        <v>42850</v>
      </c>
      <c r="AC5602" s="13">
        <f t="shared" si="788"/>
        <v>42826</v>
      </c>
      <c r="AD5602" s="14">
        <f t="shared" si="789"/>
        <v>42850</v>
      </c>
      <c r="AE5602" s="1" t="str">
        <f t="shared" si="790"/>
        <v>Tuesday</v>
      </c>
      <c r="AF5602" s="2">
        <v>0.64768518518518514</v>
      </c>
      <c r="AG5602" s="2">
        <f t="shared" si="791"/>
        <v>0.66666666666666663</v>
      </c>
      <c r="AH5602" t="s">
        <v>23</v>
      </c>
    </row>
    <row r="5603" spans="1:34" x14ac:dyDescent="0.25">
      <c r="A5603">
        <v>928245</v>
      </c>
      <c r="B5603" t="s">
        <v>29</v>
      </c>
      <c r="C5603" t="s">
        <v>98</v>
      </c>
      <c r="D5603" t="s">
        <v>31</v>
      </c>
      <c r="E5603">
        <v>53202</v>
      </c>
      <c r="F5603" t="s">
        <v>20</v>
      </c>
      <c r="G5603" t="s">
        <v>32</v>
      </c>
      <c r="H5603">
        <v>34</v>
      </c>
      <c r="I5603" t="s">
        <v>24</v>
      </c>
      <c r="J5603">
        <f>VLOOKUP(I5603,Key!$A$1:$C$73,2,FALSE)</f>
        <v>43.074655999999997</v>
      </c>
      <c r="K5603">
        <f>VLOOKUP(I5603,Key!$A$1:$C$73,3,FALSE)</f>
        <v>-87.889011999999994</v>
      </c>
      <c r="L5603" t="s">
        <v>87</v>
      </c>
      <c r="M5603">
        <f>VLOOKUP(L5603,Key!$A$1:$C$73,2,FALSE)</f>
        <v>43.063749000000001</v>
      </c>
      <c r="N5603">
        <f>VLOOKUP(L5603,Key!$A$1:$C$73,3,FALSE)</f>
        <v>-87.887962999999999</v>
      </c>
      <c r="O5603">
        <v>7</v>
      </c>
      <c r="P5603">
        <v>0</v>
      </c>
      <c r="Q5603">
        <v>1.1000000000000001</v>
      </c>
      <c r="R5603">
        <v>1</v>
      </c>
      <c r="S5603">
        <v>42</v>
      </c>
      <c r="T5603">
        <f t="shared" si="783"/>
        <v>-1</v>
      </c>
      <c r="U5603" s="1">
        <v>42850</v>
      </c>
      <c r="V5603" s="13">
        <f t="shared" si="784"/>
        <v>42826</v>
      </c>
      <c r="W5603" s="14">
        <f t="shared" si="785"/>
        <v>42850</v>
      </c>
      <c r="X5603" s="1" t="str">
        <f t="shared" si="786"/>
        <v>Tuesday</v>
      </c>
      <c r="Y5603" s="2">
        <v>0.74156250000000001</v>
      </c>
      <c r="Z5603" s="2">
        <f t="shared" si="787"/>
        <v>0.75</v>
      </c>
      <c r="AA5603">
        <f>1</f>
        <v>1</v>
      </c>
      <c r="AB5603" s="1">
        <v>42850</v>
      </c>
      <c r="AC5603" s="13">
        <f t="shared" si="788"/>
        <v>42826</v>
      </c>
      <c r="AD5603" s="14">
        <f t="shared" si="789"/>
        <v>42850</v>
      </c>
      <c r="AE5603" s="1" t="str">
        <f t="shared" si="790"/>
        <v>Tuesday</v>
      </c>
      <c r="AF5603" s="2">
        <v>0.74630787037037039</v>
      </c>
      <c r="AG5603" s="2">
        <f t="shared" si="791"/>
        <v>0.75</v>
      </c>
      <c r="AH5603" t="s">
        <v>23</v>
      </c>
    </row>
    <row r="5604" spans="1:34" x14ac:dyDescent="0.25">
      <c r="A5604">
        <v>1247978</v>
      </c>
      <c r="B5604" t="s">
        <v>29</v>
      </c>
      <c r="C5604" t="s">
        <v>110</v>
      </c>
      <c r="D5604" t="s">
        <v>31</v>
      </c>
      <c r="E5604">
        <v>53089</v>
      </c>
      <c r="F5604" t="s">
        <v>20</v>
      </c>
      <c r="G5604" t="s">
        <v>99</v>
      </c>
      <c r="H5604">
        <v>5497</v>
      </c>
      <c r="I5604" t="s">
        <v>21</v>
      </c>
      <c r="J5604">
        <f>VLOOKUP(I5604,Key!$A$1:$C$73,2,FALSE)</f>
        <v>43.074890000000003</v>
      </c>
      <c r="K5604">
        <f>VLOOKUP(I5604,Key!$A$1:$C$73,3,FALSE)</f>
        <v>-87.882810000000006</v>
      </c>
      <c r="L5604" t="s">
        <v>80</v>
      </c>
      <c r="M5604">
        <f>VLOOKUP(L5604,Key!$A$1:$C$73,2,FALSE)</f>
        <v>43.060250000000003</v>
      </c>
      <c r="N5604">
        <f>VLOOKUP(L5604,Key!$A$1:$C$73,3,FALSE)</f>
        <v>-87.892169999999993</v>
      </c>
      <c r="O5604">
        <v>1328</v>
      </c>
      <c r="P5604">
        <v>0</v>
      </c>
      <c r="Q5604">
        <v>18</v>
      </c>
      <c r="R5604">
        <v>17.100000000000001</v>
      </c>
      <c r="S5604">
        <v>720</v>
      </c>
      <c r="T5604">
        <f t="shared" si="783"/>
        <v>-1</v>
      </c>
      <c r="U5604" s="1">
        <v>42850</v>
      </c>
      <c r="V5604" s="13">
        <f t="shared" si="784"/>
        <v>42826</v>
      </c>
      <c r="W5604" s="14">
        <f t="shared" si="785"/>
        <v>42850</v>
      </c>
      <c r="X5604" s="1" t="str">
        <f t="shared" si="786"/>
        <v>Tuesday</v>
      </c>
      <c r="Y5604" s="2">
        <v>0.7602199074074073</v>
      </c>
      <c r="Z5604" s="2">
        <f t="shared" si="787"/>
        <v>0.75</v>
      </c>
      <c r="AA5604">
        <f>1</f>
        <v>1</v>
      </c>
      <c r="AB5604" s="1">
        <v>42851</v>
      </c>
      <c r="AC5604" s="13">
        <f t="shared" si="788"/>
        <v>42826</v>
      </c>
      <c r="AD5604" s="14">
        <f t="shared" si="789"/>
        <v>42851</v>
      </c>
      <c r="AE5604" s="1" t="str">
        <f t="shared" si="790"/>
        <v>Wednesday</v>
      </c>
      <c r="AF5604" s="2">
        <v>0.6821180555555556</v>
      </c>
      <c r="AG5604" s="2">
        <f t="shared" si="791"/>
        <v>0.66666666666666663</v>
      </c>
      <c r="AH5604" t="s">
        <v>23</v>
      </c>
    </row>
    <row r="5605" spans="1:34" x14ac:dyDescent="0.25">
      <c r="A5605">
        <v>1599432</v>
      </c>
      <c r="B5605" t="s">
        <v>29</v>
      </c>
      <c r="E5605">
        <v>53222</v>
      </c>
      <c r="F5605" t="s">
        <v>20</v>
      </c>
      <c r="G5605" t="s">
        <v>97</v>
      </c>
      <c r="H5605">
        <v>5434</v>
      </c>
      <c r="I5605" t="s">
        <v>90</v>
      </c>
      <c r="J5605">
        <f>VLOOKUP(I5605,Key!$A$1:$C$73,2,FALSE)</f>
        <v>43.06044</v>
      </c>
      <c r="K5605">
        <f>VLOOKUP(I5605,Key!$A$1:$C$73,3,FALSE)</f>
        <v>-88.016239999999996</v>
      </c>
      <c r="L5605" t="s">
        <v>90</v>
      </c>
      <c r="M5605">
        <f>VLOOKUP(L5605,Key!$A$1:$C$73,2,FALSE)</f>
        <v>43.06044</v>
      </c>
      <c r="N5605">
        <f>VLOOKUP(L5605,Key!$A$1:$C$73,3,FALSE)</f>
        <v>-88.016239999999996</v>
      </c>
      <c r="O5605">
        <v>26</v>
      </c>
      <c r="P5605">
        <v>2</v>
      </c>
      <c r="Q5605">
        <v>3.9</v>
      </c>
      <c r="R5605">
        <v>3.7</v>
      </c>
      <c r="S5605">
        <v>156</v>
      </c>
      <c r="T5605">
        <f t="shared" si="783"/>
        <v>-1</v>
      </c>
      <c r="U5605" s="1">
        <v>42850</v>
      </c>
      <c r="V5605" s="13">
        <f t="shared" si="784"/>
        <v>42826</v>
      </c>
      <c r="W5605" s="14">
        <f t="shared" si="785"/>
        <v>42850</v>
      </c>
      <c r="X5605" s="1" t="str">
        <f t="shared" si="786"/>
        <v>Tuesday</v>
      </c>
      <c r="Y5605" s="2">
        <v>0.80760416666666668</v>
      </c>
      <c r="Z5605" s="2">
        <f t="shared" si="787"/>
        <v>0.79166666666666663</v>
      </c>
      <c r="AA5605">
        <f>1</f>
        <v>1</v>
      </c>
      <c r="AB5605" s="1">
        <v>42850</v>
      </c>
      <c r="AC5605" s="13">
        <f t="shared" si="788"/>
        <v>42826</v>
      </c>
      <c r="AD5605" s="14">
        <f t="shared" si="789"/>
        <v>42850</v>
      </c>
      <c r="AE5605" s="1" t="str">
        <f t="shared" si="790"/>
        <v>Tuesday</v>
      </c>
      <c r="AF5605" s="2">
        <v>0.82540509259259265</v>
      </c>
      <c r="AG5605" s="2">
        <f t="shared" si="791"/>
        <v>0.83333333333333326</v>
      </c>
      <c r="AH5605" t="s">
        <v>25</v>
      </c>
    </row>
    <row r="5606" spans="1:34" x14ac:dyDescent="0.25">
      <c r="A5606">
        <v>1251604</v>
      </c>
      <c r="B5606" t="s">
        <v>29</v>
      </c>
      <c r="C5606" t="s">
        <v>118</v>
      </c>
      <c r="D5606" t="s">
        <v>31</v>
      </c>
      <c r="E5606">
        <v>54473</v>
      </c>
      <c r="F5606" t="s">
        <v>20</v>
      </c>
      <c r="G5606" t="s">
        <v>99</v>
      </c>
      <c r="H5606">
        <v>5519</v>
      </c>
      <c r="I5606" t="s">
        <v>66</v>
      </c>
      <c r="J5606">
        <f>VLOOKUP(I5606,Key!$A$1:$C$73,2,FALSE)</f>
        <v>43.078530000000001</v>
      </c>
      <c r="K5606">
        <f>VLOOKUP(I5606,Key!$A$1:$C$73,3,FALSE)</f>
        <v>-87.882620000000003</v>
      </c>
      <c r="L5606" t="s">
        <v>66</v>
      </c>
      <c r="M5606">
        <f>VLOOKUP(L5606,Key!$A$1:$C$73,2,FALSE)</f>
        <v>43.078530000000001</v>
      </c>
      <c r="N5606">
        <f>VLOOKUP(L5606,Key!$A$1:$C$73,3,FALSE)</f>
        <v>-87.882620000000003</v>
      </c>
      <c r="O5606">
        <v>1</v>
      </c>
      <c r="P5606">
        <v>0</v>
      </c>
      <c r="Q5606">
        <v>0.2</v>
      </c>
      <c r="R5606">
        <v>0.1</v>
      </c>
      <c r="S5606">
        <v>6</v>
      </c>
      <c r="T5606">
        <f t="shared" si="783"/>
        <v>-1</v>
      </c>
      <c r="U5606" s="1">
        <v>42850</v>
      </c>
      <c r="V5606" s="13">
        <f t="shared" si="784"/>
        <v>42826</v>
      </c>
      <c r="W5606" s="14">
        <f t="shared" si="785"/>
        <v>42850</v>
      </c>
      <c r="X5606" s="1" t="str">
        <f t="shared" si="786"/>
        <v>Tuesday</v>
      </c>
      <c r="Y5606" s="2">
        <v>0.81033564814814818</v>
      </c>
      <c r="Z5606" s="2">
        <f t="shared" si="787"/>
        <v>0.79166666666666663</v>
      </c>
      <c r="AA5606">
        <f>1</f>
        <v>1</v>
      </c>
      <c r="AB5606" s="1">
        <v>42850</v>
      </c>
      <c r="AC5606" s="13">
        <f t="shared" si="788"/>
        <v>42826</v>
      </c>
      <c r="AD5606" s="14">
        <f t="shared" si="789"/>
        <v>42850</v>
      </c>
      <c r="AE5606" s="1" t="str">
        <f t="shared" si="790"/>
        <v>Tuesday</v>
      </c>
      <c r="AF5606" s="2">
        <v>0.81103009259259251</v>
      </c>
      <c r="AG5606" s="2">
        <f t="shared" si="791"/>
        <v>0.79166666666666663</v>
      </c>
      <c r="AH5606" t="s">
        <v>25</v>
      </c>
    </row>
    <row r="5607" spans="1:34" x14ac:dyDescent="0.25">
      <c r="A5607">
        <v>1251604</v>
      </c>
      <c r="B5607" t="s">
        <v>29</v>
      </c>
      <c r="C5607" t="s">
        <v>118</v>
      </c>
      <c r="D5607" t="s">
        <v>31</v>
      </c>
      <c r="E5607">
        <v>54473</v>
      </c>
      <c r="F5607" t="s">
        <v>20</v>
      </c>
      <c r="G5607" t="s">
        <v>99</v>
      </c>
      <c r="H5607">
        <v>199</v>
      </c>
      <c r="I5607" t="s">
        <v>24</v>
      </c>
      <c r="J5607">
        <f>VLOOKUP(I5607,Key!$A$1:$C$73,2,FALSE)</f>
        <v>43.074655999999997</v>
      </c>
      <c r="K5607">
        <f>VLOOKUP(I5607,Key!$A$1:$C$73,3,FALSE)</f>
        <v>-87.889011999999994</v>
      </c>
      <c r="L5607" t="s">
        <v>66</v>
      </c>
      <c r="M5607">
        <f>VLOOKUP(L5607,Key!$A$1:$C$73,2,FALSE)</f>
        <v>43.078530000000001</v>
      </c>
      <c r="N5607">
        <f>VLOOKUP(L5607,Key!$A$1:$C$73,3,FALSE)</f>
        <v>-87.882620000000003</v>
      </c>
      <c r="O5607">
        <v>6</v>
      </c>
      <c r="P5607">
        <v>0</v>
      </c>
      <c r="Q5607">
        <v>0.9</v>
      </c>
      <c r="R5607">
        <v>0.9</v>
      </c>
      <c r="S5607">
        <v>36</v>
      </c>
      <c r="T5607">
        <f t="shared" si="783"/>
        <v>-1</v>
      </c>
      <c r="U5607" s="1">
        <v>42850</v>
      </c>
      <c r="V5607" s="13">
        <f t="shared" si="784"/>
        <v>42826</v>
      </c>
      <c r="W5607" s="14">
        <f t="shared" si="785"/>
        <v>42850</v>
      </c>
      <c r="X5607" s="1" t="str">
        <f t="shared" si="786"/>
        <v>Tuesday</v>
      </c>
      <c r="Y5607" s="2">
        <v>0.82438657407407412</v>
      </c>
      <c r="Z5607" s="2">
        <f t="shared" si="787"/>
        <v>0.83333333333333326</v>
      </c>
      <c r="AA5607">
        <f>1</f>
        <v>1</v>
      </c>
      <c r="AB5607" s="1">
        <v>42850</v>
      </c>
      <c r="AC5607" s="13">
        <f t="shared" si="788"/>
        <v>42826</v>
      </c>
      <c r="AD5607" s="14">
        <f t="shared" si="789"/>
        <v>42850</v>
      </c>
      <c r="AE5607" s="1" t="str">
        <f t="shared" si="790"/>
        <v>Tuesday</v>
      </c>
      <c r="AF5607" s="2">
        <v>0.82870370370370372</v>
      </c>
      <c r="AG5607" s="2">
        <f t="shared" si="791"/>
        <v>0.83333333333333326</v>
      </c>
      <c r="AH5607" t="s">
        <v>23</v>
      </c>
    </row>
    <row r="5608" spans="1:34" x14ac:dyDescent="0.25">
      <c r="A5608">
        <v>1357250</v>
      </c>
      <c r="B5608" t="s">
        <v>29</v>
      </c>
      <c r="C5608" t="s">
        <v>47</v>
      </c>
      <c r="D5608" t="s">
        <v>31</v>
      </c>
      <c r="E5608">
        <v>53202</v>
      </c>
      <c r="F5608" t="s">
        <v>20</v>
      </c>
      <c r="G5608" t="s">
        <v>32</v>
      </c>
      <c r="H5608">
        <v>263</v>
      </c>
      <c r="I5608" t="s">
        <v>78</v>
      </c>
      <c r="J5608">
        <f>VLOOKUP(I5608,Key!$A$1:$C$73,2,FALSE)</f>
        <v>43.048200000000001</v>
      </c>
      <c r="K5608">
        <f>VLOOKUP(I5608,Key!$A$1:$C$73,3,FALSE)</f>
        <v>-87.900859999999994</v>
      </c>
      <c r="L5608" t="s">
        <v>44</v>
      </c>
      <c r="M5608">
        <f>VLOOKUP(L5608,Key!$A$1:$C$73,2,FALSE)</f>
        <v>43.03886</v>
      </c>
      <c r="N5608">
        <f>VLOOKUP(L5608,Key!$A$1:$C$73,3,FALSE)</f>
        <v>-87.902720000000002</v>
      </c>
      <c r="O5608">
        <v>5</v>
      </c>
      <c r="P5608">
        <v>0</v>
      </c>
      <c r="Q5608">
        <v>0.8</v>
      </c>
      <c r="R5608">
        <v>0.7</v>
      </c>
      <c r="S5608">
        <v>30</v>
      </c>
      <c r="T5608">
        <f t="shared" si="783"/>
        <v>-1</v>
      </c>
      <c r="U5608" s="1">
        <v>42851</v>
      </c>
      <c r="V5608" s="13">
        <f t="shared" si="784"/>
        <v>42826</v>
      </c>
      <c r="W5608" s="14">
        <f t="shared" si="785"/>
        <v>42851</v>
      </c>
      <c r="X5608" s="1" t="str">
        <f t="shared" si="786"/>
        <v>Wednesday</v>
      </c>
      <c r="Y5608" s="2">
        <v>0.33802083333333338</v>
      </c>
      <c r="Z5608" s="2">
        <f t="shared" si="787"/>
        <v>0.33333333333333331</v>
      </c>
      <c r="AA5608">
        <f>1</f>
        <v>1</v>
      </c>
      <c r="AB5608" s="1">
        <v>42851</v>
      </c>
      <c r="AC5608" s="13">
        <f t="shared" si="788"/>
        <v>42826</v>
      </c>
      <c r="AD5608" s="14">
        <f t="shared" si="789"/>
        <v>42851</v>
      </c>
      <c r="AE5608" s="1" t="str">
        <f t="shared" si="790"/>
        <v>Wednesday</v>
      </c>
      <c r="AF5608" s="2">
        <v>0.34143518518518517</v>
      </c>
      <c r="AG5608" s="2">
        <f t="shared" si="791"/>
        <v>0.33333333333333331</v>
      </c>
      <c r="AH5608" t="s">
        <v>23</v>
      </c>
    </row>
    <row r="5609" spans="1:34" x14ac:dyDescent="0.25">
      <c r="A5609">
        <v>1407702</v>
      </c>
      <c r="B5609" t="s">
        <v>29</v>
      </c>
      <c r="C5609" t="s">
        <v>47</v>
      </c>
      <c r="D5609" t="s">
        <v>31</v>
      </c>
      <c r="E5609">
        <v>53202</v>
      </c>
      <c r="F5609" t="s">
        <v>20</v>
      </c>
      <c r="G5609" t="s">
        <v>32</v>
      </c>
      <c r="H5609">
        <v>11167</v>
      </c>
      <c r="I5609" t="s">
        <v>24</v>
      </c>
      <c r="J5609">
        <f>VLOOKUP(I5609,Key!$A$1:$C$73,2,FALSE)</f>
        <v>43.074655999999997</v>
      </c>
      <c r="K5609">
        <f>VLOOKUP(I5609,Key!$A$1:$C$73,3,FALSE)</f>
        <v>-87.889011999999994</v>
      </c>
      <c r="L5609" t="s">
        <v>66</v>
      </c>
      <c r="M5609">
        <f>VLOOKUP(L5609,Key!$A$1:$C$73,2,FALSE)</f>
        <v>43.078530000000001</v>
      </c>
      <c r="N5609">
        <f>VLOOKUP(L5609,Key!$A$1:$C$73,3,FALSE)</f>
        <v>-87.882620000000003</v>
      </c>
      <c r="O5609">
        <v>5</v>
      </c>
      <c r="P5609">
        <v>0</v>
      </c>
      <c r="Q5609">
        <v>0.8</v>
      </c>
      <c r="R5609">
        <v>0.7</v>
      </c>
      <c r="S5609">
        <v>30</v>
      </c>
      <c r="T5609">
        <f t="shared" si="783"/>
        <v>-1</v>
      </c>
      <c r="U5609" s="1">
        <v>42851</v>
      </c>
      <c r="V5609" s="13">
        <f t="shared" si="784"/>
        <v>42826</v>
      </c>
      <c r="W5609" s="14">
        <f t="shared" si="785"/>
        <v>42851</v>
      </c>
      <c r="X5609" s="1" t="str">
        <f t="shared" si="786"/>
        <v>Wednesday</v>
      </c>
      <c r="Y5609" s="2">
        <v>0.37060185185185185</v>
      </c>
      <c r="Z5609" s="2">
        <f t="shared" si="787"/>
        <v>0.375</v>
      </c>
      <c r="AA5609">
        <f>1</f>
        <v>1</v>
      </c>
      <c r="AB5609" s="1">
        <v>42851</v>
      </c>
      <c r="AC5609" s="13">
        <f t="shared" si="788"/>
        <v>42826</v>
      </c>
      <c r="AD5609" s="14">
        <f t="shared" si="789"/>
        <v>42851</v>
      </c>
      <c r="AE5609" s="1" t="str">
        <f t="shared" si="790"/>
        <v>Wednesday</v>
      </c>
      <c r="AF5609" s="2">
        <v>0.37396990740740743</v>
      </c>
      <c r="AG5609" s="2">
        <f t="shared" si="791"/>
        <v>0.375</v>
      </c>
      <c r="AH5609" t="s">
        <v>23</v>
      </c>
    </row>
    <row r="5610" spans="1:34" x14ac:dyDescent="0.25">
      <c r="A5610">
        <v>1564054</v>
      </c>
      <c r="B5610" t="s">
        <v>29</v>
      </c>
      <c r="C5610" t="s">
        <v>140</v>
      </c>
      <c r="D5610" t="s">
        <v>31</v>
      </c>
      <c r="E5610">
        <v>53126</v>
      </c>
      <c r="F5610" t="s">
        <v>20</v>
      </c>
      <c r="G5610" t="s">
        <v>32</v>
      </c>
      <c r="H5610">
        <v>11150</v>
      </c>
      <c r="I5610" t="s">
        <v>85</v>
      </c>
      <c r="J5610">
        <f>VLOOKUP(I5610,Key!$A$1:$C$73,2,FALSE)</f>
        <v>43.053040000000003</v>
      </c>
      <c r="K5610">
        <f>VLOOKUP(I5610,Key!$A$1:$C$73,3,FALSE)</f>
        <v>-87.897660000000002</v>
      </c>
      <c r="L5610" t="s">
        <v>75</v>
      </c>
      <c r="M5610">
        <f>VLOOKUP(L5610,Key!$A$1:$C$73,2,FALSE)</f>
        <v>43.060296999999998</v>
      </c>
      <c r="N5610">
        <f>VLOOKUP(L5610,Key!$A$1:$C$73,3,FALSE)</f>
        <v>-87.913150000000002</v>
      </c>
      <c r="O5610">
        <v>9</v>
      </c>
      <c r="P5610">
        <v>0</v>
      </c>
      <c r="Q5610">
        <v>1.4</v>
      </c>
      <c r="R5610">
        <v>1.3</v>
      </c>
      <c r="S5610">
        <v>54</v>
      </c>
      <c r="T5610">
        <f t="shared" si="783"/>
        <v>-1</v>
      </c>
      <c r="U5610" s="1">
        <v>42851</v>
      </c>
      <c r="V5610" s="13">
        <f t="shared" si="784"/>
        <v>42826</v>
      </c>
      <c r="W5610" s="14">
        <f t="shared" si="785"/>
        <v>42851</v>
      </c>
      <c r="X5610" s="1" t="str">
        <f t="shared" si="786"/>
        <v>Wednesday</v>
      </c>
      <c r="Y5610" s="2">
        <v>0.55983796296296295</v>
      </c>
      <c r="Z5610" s="2">
        <f t="shared" si="787"/>
        <v>0.54166666666666663</v>
      </c>
      <c r="AA5610">
        <f>1</f>
        <v>1</v>
      </c>
      <c r="AB5610" s="1">
        <v>42851</v>
      </c>
      <c r="AC5610" s="13">
        <f t="shared" si="788"/>
        <v>42826</v>
      </c>
      <c r="AD5610" s="14">
        <f t="shared" si="789"/>
        <v>42851</v>
      </c>
      <c r="AE5610" s="1" t="str">
        <f t="shared" si="790"/>
        <v>Wednesday</v>
      </c>
      <c r="AF5610" s="2">
        <v>0.56634259259259256</v>
      </c>
      <c r="AG5610" s="2">
        <f t="shared" si="791"/>
        <v>0.58333333333333326</v>
      </c>
      <c r="AH5610" t="s">
        <v>23</v>
      </c>
    </row>
    <row r="5611" spans="1:34" x14ac:dyDescent="0.25">
      <c r="A5611">
        <v>1368412</v>
      </c>
      <c r="B5611" t="s">
        <v>29</v>
      </c>
      <c r="C5611" t="s">
        <v>195</v>
      </c>
      <c r="D5611" t="s">
        <v>31</v>
      </c>
      <c r="E5611">
        <v>53185</v>
      </c>
      <c r="F5611" t="s">
        <v>20</v>
      </c>
      <c r="G5611" t="s">
        <v>32</v>
      </c>
      <c r="H5611">
        <v>32</v>
      </c>
      <c r="I5611" t="s">
        <v>48</v>
      </c>
      <c r="J5611">
        <f>VLOOKUP(I5611,Key!$A$1:$C$73,2,FALSE)</f>
        <v>43.031320000000001</v>
      </c>
      <c r="K5611">
        <f>VLOOKUP(I5611,Key!$A$1:$C$73,3,FALSE)</f>
        <v>-87.904259999999994</v>
      </c>
      <c r="L5611" t="s">
        <v>48</v>
      </c>
      <c r="M5611">
        <f>VLOOKUP(L5611,Key!$A$1:$C$73,2,FALSE)</f>
        <v>43.031320000000001</v>
      </c>
      <c r="N5611">
        <f>VLOOKUP(L5611,Key!$A$1:$C$73,3,FALSE)</f>
        <v>-87.904259999999994</v>
      </c>
      <c r="O5611">
        <v>33</v>
      </c>
      <c r="P5611">
        <v>0</v>
      </c>
      <c r="Q5611">
        <v>5</v>
      </c>
      <c r="R5611">
        <v>4.7</v>
      </c>
      <c r="S5611">
        <v>198</v>
      </c>
      <c r="T5611">
        <f t="shared" si="783"/>
        <v>-1</v>
      </c>
      <c r="U5611" s="1">
        <v>42851</v>
      </c>
      <c r="V5611" s="13">
        <f t="shared" si="784"/>
        <v>42826</v>
      </c>
      <c r="W5611" s="14">
        <f t="shared" si="785"/>
        <v>42851</v>
      </c>
      <c r="X5611" s="1" t="str">
        <f t="shared" si="786"/>
        <v>Wednesday</v>
      </c>
      <c r="Y5611" s="2">
        <v>0.56460648148148151</v>
      </c>
      <c r="Z5611" s="2">
        <f t="shared" si="787"/>
        <v>0.58333333333333326</v>
      </c>
      <c r="AA5611">
        <f>1</f>
        <v>1</v>
      </c>
      <c r="AB5611" s="1">
        <v>42851</v>
      </c>
      <c r="AC5611" s="13">
        <f t="shared" si="788"/>
        <v>42826</v>
      </c>
      <c r="AD5611" s="14">
        <f t="shared" si="789"/>
        <v>42851</v>
      </c>
      <c r="AE5611" s="1" t="str">
        <f t="shared" si="790"/>
        <v>Wednesday</v>
      </c>
      <c r="AF5611" s="2">
        <v>0.5877430555555555</v>
      </c>
      <c r="AG5611" s="2">
        <f t="shared" si="791"/>
        <v>0.58333333333333326</v>
      </c>
      <c r="AH5611" t="s">
        <v>25</v>
      </c>
    </row>
    <row r="5612" spans="1:34" x14ac:dyDescent="0.25">
      <c r="A5612">
        <v>1351368</v>
      </c>
      <c r="B5612" t="s">
        <v>29</v>
      </c>
      <c r="C5612" t="s">
        <v>47</v>
      </c>
      <c r="D5612" t="s">
        <v>31</v>
      </c>
      <c r="E5612">
        <v>53202</v>
      </c>
      <c r="F5612" t="s">
        <v>20</v>
      </c>
      <c r="G5612" t="s">
        <v>32</v>
      </c>
      <c r="H5612">
        <v>5474</v>
      </c>
      <c r="I5612" t="s">
        <v>38</v>
      </c>
      <c r="J5612">
        <f>VLOOKUP(I5612,Key!$A$1:$C$73,2,FALSE)</f>
        <v>43.038649999999997</v>
      </c>
      <c r="K5612">
        <f>VLOOKUP(I5612,Key!$A$1:$C$73,3,FALSE)</f>
        <v>-87.921930000000003</v>
      </c>
      <c r="L5612" t="s">
        <v>84</v>
      </c>
      <c r="M5612">
        <f>VLOOKUP(L5612,Key!$A$1:$C$73,2,FALSE)</f>
        <v>43.040154000000001</v>
      </c>
      <c r="N5612">
        <f>VLOOKUP(L5612,Key!$A$1:$C$73,3,FALSE)</f>
        <v>-87.932113000000001</v>
      </c>
      <c r="O5612">
        <v>8</v>
      </c>
      <c r="P5612">
        <v>0</v>
      </c>
      <c r="Q5612">
        <v>1.2</v>
      </c>
      <c r="R5612">
        <v>1.1000000000000001</v>
      </c>
      <c r="S5612">
        <v>48</v>
      </c>
      <c r="T5612">
        <f t="shared" si="783"/>
        <v>-1</v>
      </c>
      <c r="U5612" s="1">
        <v>42851</v>
      </c>
      <c r="V5612" s="13">
        <f t="shared" si="784"/>
        <v>42826</v>
      </c>
      <c r="W5612" s="14">
        <f t="shared" si="785"/>
        <v>42851</v>
      </c>
      <c r="X5612" s="1" t="str">
        <f t="shared" si="786"/>
        <v>Wednesday</v>
      </c>
      <c r="Y5612" s="2">
        <v>0.60052083333333328</v>
      </c>
      <c r="Z5612" s="2">
        <f t="shared" si="787"/>
        <v>0.58333333333333326</v>
      </c>
      <c r="AA5612">
        <f>1</f>
        <v>1</v>
      </c>
      <c r="AB5612" s="1">
        <v>42851</v>
      </c>
      <c r="AC5612" s="13">
        <f t="shared" si="788"/>
        <v>42826</v>
      </c>
      <c r="AD5612" s="14">
        <f t="shared" si="789"/>
        <v>42851</v>
      </c>
      <c r="AE5612" s="1" t="str">
        <f t="shared" si="790"/>
        <v>Wednesday</v>
      </c>
      <c r="AF5612" s="2">
        <v>0.60564814814814816</v>
      </c>
      <c r="AG5612" s="2">
        <f t="shared" si="791"/>
        <v>0.625</v>
      </c>
      <c r="AH5612" t="s">
        <v>23</v>
      </c>
    </row>
    <row r="5613" spans="1:34" x14ac:dyDescent="0.25">
      <c r="A5613">
        <v>1249133</v>
      </c>
      <c r="B5613" t="s">
        <v>29</v>
      </c>
      <c r="C5613" t="s">
        <v>177</v>
      </c>
      <c r="D5613" t="s">
        <v>31</v>
      </c>
      <c r="E5613">
        <v>53821</v>
      </c>
      <c r="F5613" t="s">
        <v>20</v>
      </c>
      <c r="G5613" t="s">
        <v>99</v>
      </c>
      <c r="H5613">
        <v>104</v>
      </c>
      <c r="I5613" t="s">
        <v>40</v>
      </c>
      <c r="J5613">
        <f>VLOOKUP(I5613,Key!$A$1:$C$73,2,FALSE)</f>
        <v>43.06033</v>
      </c>
      <c r="K5613">
        <f>VLOOKUP(I5613,Key!$A$1:$C$73,3,FALSE)</f>
        <v>-87.89546</v>
      </c>
      <c r="L5613" t="s">
        <v>57</v>
      </c>
      <c r="M5613">
        <f>VLOOKUP(L5613,Key!$A$1:$C$73,2,FALSE)</f>
        <v>43.03913</v>
      </c>
      <c r="N5613">
        <f>VLOOKUP(L5613,Key!$A$1:$C$73,3,FALSE)</f>
        <v>-87.916150000000002</v>
      </c>
      <c r="O5613">
        <v>15</v>
      </c>
      <c r="P5613">
        <v>0</v>
      </c>
      <c r="Q5613">
        <v>2.2999999999999998</v>
      </c>
      <c r="R5613">
        <v>2.1</v>
      </c>
      <c r="S5613">
        <v>90</v>
      </c>
      <c r="T5613">
        <f t="shared" si="783"/>
        <v>-1</v>
      </c>
      <c r="U5613" s="1">
        <v>42851</v>
      </c>
      <c r="V5613" s="13">
        <f t="shared" si="784"/>
        <v>42826</v>
      </c>
      <c r="W5613" s="14">
        <f t="shared" si="785"/>
        <v>42851</v>
      </c>
      <c r="X5613" s="1" t="str">
        <f t="shared" si="786"/>
        <v>Wednesday</v>
      </c>
      <c r="Y5613" s="2">
        <v>0.60291666666666666</v>
      </c>
      <c r="Z5613" s="2">
        <f t="shared" si="787"/>
        <v>0.58333333333333326</v>
      </c>
      <c r="AA5613">
        <f>1</f>
        <v>1</v>
      </c>
      <c r="AB5613" s="1">
        <v>42851</v>
      </c>
      <c r="AC5613" s="13">
        <f t="shared" si="788"/>
        <v>42826</v>
      </c>
      <c r="AD5613" s="14">
        <f t="shared" si="789"/>
        <v>42851</v>
      </c>
      <c r="AE5613" s="1" t="str">
        <f t="shared" si="790"/>
        <v>Wednesday</v>
      </c>
      <c r="AF5613" s="2">
        <v>0.61329861111111106</v>
      </c>
      <c r="AG5613" s="2">
        <f t="shared" si="791"/>
        <v>0.625</v>
      </c>
      <c r="AH5613" t="s">
        <v>23</v>
      </c>
    </row>
    <row r="5614" spans="1:34" x14ac:dyDescent="0.25">
      <c r="A5614">
        <v>1445188</v>
      </c>
      <c r="B5614" t="s">
        <v>29</v>
      </c>
      <c r="C5614" t="s">
        <v>47</v>
      </c>
      <c r="D5614" t="s">
        <v>31</v>
      </c>
      <c r="E5614">
        <v>53211</v>
      </c>
      <c r="F5614" t="s">
        <v>20</v>
      </c>
      <c r="G5614" t="s">
        <v>32</v>
      </c>
      <c r="H5614">
        <v>5571</v>
      </c>
      <c r="I5614" t="s">
        <v>63</v>
      </c>
      <c r="J5614">
        <f>VLOOKUP(I5614,Key!$A$1:$C$73,2,FALSE)</f>
        <v>43.066893999999998</v>
      </c>
      <c r="K5614">
        <f>VLOOKUP(I5614,Key!$A$1:$C$73,3,FALSE)</f>
        <v>-87.877936000000005</v>
      </c>
      <c r="L5614" t="s">
        <v>22</v>
      </c>
      <c r="M5614">
        <f>VLOOKUP(L5614,Key!$A$1:$C$73,2,FALSE)</f>
        <v>43.058619999999998</v>
      </c>
      <c r="N5614">
        <f>VLOOKUP(L5614,Key!$A$1:$C$73,3,FALSE)</f>
        <v>-87.885319999999993</v>
      </c>
      <c r="O5614">
        <v>8</v>
      </c>
      <c r="P5614">
        <v>0</v>
      </c>
      <c r="Q5614">
        <v>1.2</v>
      </c>
      <c r="R5614">
        <v>1.1000000000000001</v>
      </c>
      <c r="S5614">
        <v>48</v>
      </c>
      <c r="T5614">
        <f t="shared" si="783"/>
        <v>-1</v>
      </c>
      <c r="U5614" s="1">
        <v>42851</v>
      </c>
      <c r="V5614" s="13">
        <f t="shared" si="784"/>
        <v>42826</v>
      </c>
      <c r="W5614" s="14">
        <f t="shared" si="785"/>
        <v>42851</v>
      </c>
      <c r="X5614" s="1" t="str">
        <f t="shared" si="786"/>
        <v>Wednesday</v>
      </c>
      <c r="Y5614" s="2">
        <v>0.76987268518518526</v>
      </c>
      <c r="Z5614" s="2">
        <f t="shared" si="787"/>
        <v>0.75</v>
      </c>
      <c r="AA5614">
        <f>1</f>
        <v>1</v>
      </c>
      <c r="AB5614" s="1">
        <v>42851</v>
      </c>
      <c r="AC5614" s="13">
        <f t="shared" si="788"/>
        <v>42826</v>
      </c>
      <c r="AD5614" s="14">
        <f t="shared" si="789"/>
        <v>42851</v>
      </c>
      <c r="AE5614" s="1" t="str">
        <f t="shared" si="790"/>
        <v>Wednesday</v>
      </c>
      <c r="AF5614" s="2">
        <v>0.77508101851851852</v>
      </c>
      <c r="AG5614" s="2">
        <f t="shared" si="791"/>
        <v>0.79166666666666663</v>
      </c>
      <c r="AH5614" t="s">
        <v>23</v>
      </c>
    </row>
    <row r="5615" spans="1:34" x14ac:dyDescent="0.25">
      <c r="A5615">
        <v>1321282</v>
      </c>
      <c r="B5615" t="s">
        <v>29</v>
      </c>
      <c r="C5615" t="s">
        <v>47</v>
      </c>
      <c r="D5615" t="s">
        <v>31</v>
      </c>
      <c r="E5615">
        <v>53202</v>
      </c>
      <c r="F5615" t="s">
        <v>20</v>
      </c>
      <c r="G5615" t="s">
        <v>32</v>
      </c>
      <c r="H5615">
        <v>5563</v>
      </c>
      <c r="I5615" t="s">
        <v>89</v>
      </c>
      <c r="J5615">
        <f>VLOOKUP(I5615,Key!$A$1:$C$73,2,FALSE)</f>
        <v>43.060155999999999</v>
      </c>
      <c r="K5615">
        <f>VLOOKUP(I5615,Key!$A$1:$C$73,3,FALSE)</f>
        <v>-87.881258000000003</v>
      </c>
      <c r="L5615" t="s">
        <v>21</v>
      </c>
      <c r="M5615">
        <f>VLOOKUP(L5615,Key!$A$1:$C$73,2,FALSE)</f>
        <v>43.074890000000003</v>
      </c>
      <c r="N5615">
        <f>VLOOKUP(L5615,Key!$A$1:$C$73,3,FALSE)</f>
        <v>-87.882810000000006</v>
      </c>
      <c r="O5615">
        <v>8</v>
      </c>
      <c r="P5615">
        <v>0</v>
      </c>
      <c r="Q5615">
        <v>1.2</v>
      </c>
      <c r="R5615">
        <v>1.1000000000000001</v>
      </c>
      <c r="S5615">
        <v>48</v>
      </c>
      <c r="T5615">
        <f t="shared" si="783"/>
        <v>-1</v>
      </c>
      <c r="U5615" s="1">
        <v>42851</v>
      </c>
      <c r="V5615" s="13">
        <f t="shared" si="784"/>
        <v>42826</v>
      </c>
      <c r="W5615" s="14">
        <f t="shared" si="785"/>
        <v>42851</v>
      </c>
      <c r="X5615" s="1" t="str">
        <f t="shared" si="786"/>
        <v>Wednesday</v>
      </c>
      <c r="Y5615" s="2">
        <v>0.79174768518518512</v>
      </c>
      <c r="Z5615" s="2">
        <f t="shared" si="787"/>
        <v>0.79166666666666663</v>
      </c>
      <c r="AA5615">
        <f>1</f>
        <v>1</v>
      </c>
      <c r="AB5615" s="1">
        <v>42851</v>
      </c>
      <c r="AC5615" s="13">
        <f t="shared" si="788"/>
        <v>42826</v>
      </c>
      <c r="AD5615" s="14">
        <f t="shared" si="789"/>
        <v>42851</v>
      </c>
      <c r="AE5615" s="1" t="str">
        <f t="shared" si="790"/>
        <v>Wednesday</v>
      </c>
      <c r="AF5615" s="2">
        <v>0.79782407407407396</v>
      </c>
      <c r="AG5615" s="2">
        <f t="shared" si="791"/>
        <v>0.79166666666666663</v>
      </c>
      <c r="AH5615" t="s">
        <v>23</v>
      </c>
    </row>
    <row r="5616" spans="1:34" x14ac:dyDescent="0.25">
      <c r="A5616">
        <v>1250262</v>
      </c>
      <c r="B5616" t="s">
        <v>29</v>
      </c>
      <c r="C5616" t="s">
        <v>142</v>
      </c>
      <c r="D5616" t="s">
        <v>31</v>
      </c>
      <c r="E5616">
        <v>53227</v>
      </c>
      <c r="F5616" t="s">
        <v>20</v>
      </c>
      <c r="G5616" t="s">
        <v>99</v>
      </c>
      <c r="H5616">
        <v>11064</v>
      </c>
      <c r="I5616" t="s">
        <v>66</v>
      </c>
      <c r="J5616">
        <f>VLOOKUP(I5616,Key!$A$1:$C$73,2,FALSE)</f>
        <v>43.078530000000001</v>
      </c>
      <c r="K5616">
        <f>VLOOKUP(I5616,Key!$A$1:$C$73,3,FALSE)</f>
        <v>-87.882620000000003</v>
      </c>
      <c r="L5616" t="s">
        <v>66</v>
      </c>
      <c r="M5616">
        <f>VLOOKUP(L5616,Key!$A$1:$C$73,2,FALSE)</f>
        <v>43.078530000000001</v>
      </c>
      <c r="N5616">
        <f>VLOOKUP(L5616,Key!$A$1:$C$73,3,FALSE)</f>
        <v>-87.882620000000003</v>
      </c>
      <c r="O5616">
        <v>19</v>
      </c>
      <c r="P5616">
        <v>0</v>
      </c>
      <c r="Q5616">
        <v>2.9</v>
      </c>
      <c r="R5616">
        <v>2.7</v>
      </c>
      <c r="S5616">
        <v>114</v>
      </c>
      <c r="T5616">
        <f t="shared" si="783"/>
        <v>-1</v>
      </c>
      <c r="U5616" s="1">
        <v>42851</v>
      </c>
      <c r="V5616" s="13">
        <f t="shared" si="784"/>
        <v>42826</v>
      </c>
      <c r="W5616" s="14">
        <f t="shared" si="785"/>
        <v>42851</v>
      </c>
      <c r="X5616" s="1" t="str">
        <f t="shared" si="786"/>
        <v>Wednesday</v>
      </c>
      <c r="Y5616" s="2">
        <v>0.89501157407407417</v>
      </c>
      <c r="Z5616" s="2">
        <f t="shared" si="787"/>
        <v>0.875</v>
      </c>
      <c r="AA5616">
        <f>1</f>
        <v>1</v>
      </c>
      <c r="AB5616" s="1">
        <v>42851</v>
      </c>
      <c r="AC5616" s="13">
        <f t="shared" si="788"/>
        <v>42826</v>
      </c>
      <c r="AD5616" s="14">
        <f t="shared" si="789"/>
        <v>42851</v>
      </c>
      <c r="AE5616" s="1" t="str">
        <f t="shared" si="790"/>
        <v>Wednesday</v>
      </c>
      <c r="AF5616" s="2">
        <v>0.90831018518518514</v>
      </c>
      <c r="AG5616" s="2">
        <f t="shared" si="791"/>
        <v>0.91666666666666663</v>
      </c>
      <c r="AH5616" t="s">
        <v>25</v>
      </c>
    </row>
    <row r="5617" spans="1:34" x14ac:dyDescent="0.25">
      <c r="A5617">
        <v>1298099</v>
      </c>
      <c r="B5617" t="s">
        <v>29</v>
      </c>
      <c r="C5617" t="s">
        <v>47</v>
      </c>
      <c r="D5617" t="s">
        <v>31</v>
      </c>
      <c r="E5617">
        <v>53233</v>
      </c>
      <c r="F5617" t="s">
        <v>20</v>
      </c>
      <c r="G5617" t="s">
        <v>32</v>
      </c>
      <c r="H5617">
        <v>5530</v>
      </c>
      <c r="I5617" t="s">
        <v>78</v>
      </c>
      <c r="J5617">
        <f>VLOOKUP(I5617,Key!$A$1:$C$73,2,FALSE)</f>
        <v>43.048200000000001</v>
      </c>
      <c r="K5617">
        <f>VLOOKUP(I5617,Key!$A$1:$C$73,3,FALSE)</f>
        <v>-87.900859999999994</v>
      </c>
      <c r="L5617" t="s">
        <v>79</v>
      </c>
      <c r="M5617">
        <f>VLOOKUP(L5617,Key!$A$1:$C$73,2,FALSE)</f>
        <v>43.04804</v>
      </c>
      <c r="N5617">
        <f>VLOOKUP(L5617,Key!$A$1:$C$73,3,FALSE)</f>
        <v>-87.896720000000002</v>
      </c>
      <c r="O5617">
        <v>3</v>
      </c>
      <c r="P5617">
        <v>0</v>
      </c>
      <c r="Q5617">
        <v>0.5</v>
      </c>
      <c r="R5617">
        <v>0.4</v>
      </c>
      <c r="S5617">
        <v>18</v>
      </c>
      <c r="T5617">
        <f t="shared" si="783"/>
        <v>-1</v>
      </c>
      <c r="U5617" s="1">
        <v>42851</v>
      </c>
      <c r="V5617" s="13">
        <f t="shared" si="784"/>
        <v>42826</v>
      </c>
      <c r="W5617" s="14">
        <f t="shared" si="785"/>
        <v>42851</v>
      </c>
      <c r="X5617" s="1" t="str">
        <f t="shared" si="786"/>
        <v>Wednesday</v>
      </c>
      <c r="Y5617" s="2">
        <v>0.93862268518518521</v>
      </c>
      <c r="Z5617" s="2">
        <f t="shared" si="787"/>
        <v>0.95833333333333326</v>
      </c>
      <c r="AA5617">
        <f>1</f>
        <v>1</v>
      </c>
      <c r="AB5617" s="1">
        <v>42851</v>
      </c>
      <c r="AC5617" s="13">
        <f t="shared" si="788"/>
        <v>42826</v>
      </c>
      <c r="AD5617" s="14">
        <f t="shared" si="789"/>
        <v>42851</v>
      </c>
      <c r="AE5617" s="1" t="str">
        <f t="shared" si="790"/>
        <v>Wednesday</v>
      </c>
      <c r="AF5617" s="2">
        <v>0.94041666666666668</v>
      </c>
      <c r="AG5617" s="2">
        <f t="shared" si="791"/>
        <v>0.95833333333333326</v>
      </c>
      <c r="AH5617" t="s">
        <v>23</v>
      </c>
    </row>
    <row r="5618" spans="1:34" x14ac:dyDescent="0.25">
      <c r="A5618">
        <v>1489319</v>
      </c>
      <c r="B5618" t="s">
        <v>29</v>
      </c>
      <c r="C5618" t="s">
        <v>137</v>
      </c>
      <c r="D5618" t="s">
        <v>31</v>
      </c>
      <c r="E5618">
        <v>53045</v>
      </c>
      <c r="F5618" t="s">
        <v>20</v>
      </c>
      <c r="G5618" t="s">
        <v>32</v>
      </c>
      <c r="H5618">
        <v>19</v>
      </c>
      <c r="I5618" t="s">
        <v>61</v>
      </c>
      <c r="J5618">
        <f>VLOOKUP(I5618,Key!$A$1:$C$73,2,FALSE)</f>
        <v>43.060786</v>
      </c>
      <c r="K5618">
        <f>VLOOKUP(I5618,Key!$A$1:$C$73,3,FALSE)</f>
        <v>-87.883825999999999</v>
      </c>
      <c r="L5618" t="s">
        <v>65</v>
      </c>
      <c r="M5618">
        <f>VLOOKUP(L5618,Key!$A$1:$C$73,2,FALSE)</f>
        <v>43.077359999999999</v>
      </c>
      <c r="N5618">
        <f>VLOOKUP(L5618,Key!$A$1:$C$73,3,FALSE)</f>
        <v>-87.880769999999998</v>
      </c>
      <c r="O5618">
        <v>8</v>
      </c>
      <c r="P5618">
        <v>0</v>
      </c>
      <c r="Q5618">
        <v>1.2</v>
      </c>
      <c r="R5618">
        <v>1.1000000000000001</v>
      </c>
      <c r="S5618">
        <v>48</v>
      </c>
      <c r="T5618">
        <f t="shared" si="783"/>
        <v>-1</v>
      </c>
      <c r="U5618" s="1">
        <v>42852</v>
      </c>
      <c r="V5618" s="13">
        <f t="shared" si="784"/>
        <v>42826</v>
      </c>
      <c r="W5618" s="14">
        <f t="shared" si="785"/>
        <v>42852</v>
      </c>
      <c r="X5618" s="1" t="str">
        <f t="shared" si="786"/>
        <v>Thursday</v>
      </c>
      <c r="Y5618" s="2">
        <v>0.36607638888888888</v>
      </c>
      <c r="Z5618" s="2">
        <f t="shared" si="787"/>
        <v>0.375</v>
      </c>
      <c r="AA5618">
        <f>1</f>
        <v>1</v>
      </c>
      <c r="AB5618" s="1">
        <v>42852</v>
      </c>
      <c r="AC5618" s="13">
        <f t="shared" si="788"/>
        <v>42826</v>
      </c>
      <c r="AD5618" s="14">
        <f t="shared" si="789"/>
        <v>42852</v>
      </c>
      <c r="AE5618" s="1" t="str">
        <f t="shared" si="790"/>
        <v>Thursday</v>
      </c>
      <c r="AF5618" s="2">
        <v>0.37155092592592592</v>
      </c>
      <c r="AG5618" s="2">
        <f t="shared" si="791"/>
        <v>0.375</v>
      </c>
      <c r="AH5618" t="s">
        <v>23</v>
      </c>
    </row>
    <row r="5619" spans="1:34" x14ac:dyDescent="0.25">
      <c r="A5619">
        <v>1257700</v>
      </c>
      <c r="B5619" t="s">
        <v>29</v>
      </c>
      <c r="C5619" t="s">
        <v>47</v>
      </c>
      <c r="D5619" t="s">
        <v>31</v>
      </c>
      <c r="E5619">
        <v>53202</v>
      </c>
      <c r="F5619" t="s">
        <v>20</v>
      </c>
      <c r="G5619" t="s">
        <v>32</v>
      </c>
      <c r="H5619">
        <v>5422</v>
      </c>
      <c r="I5619" t="s">
        <v>94</v>
      </c>
      <c r="J5619">
        <f>VLOOKUP(I5619,Key!$A$1:$C$73,2,FALSE)</f>
        <v>43.020020000000002</v>
      </c>
      <c r="K5619">
        <f>VLOOKUP(I5619,Key!$A$1:$C$73,3,FALSE)</f>
        <v>-87.912540000000007</v>
      </c>
      <c r="L5619" t="s">
        <v>44</v>
      </c>
      <c r="M5619">
        <f>VLOOKUP(L5619,Key!$A$1:$C$73,2,FALSE)</f>
        <v>43.03886</v>
      </c>
      <c r="N5619">
        <f>VLOOKUP(L5619,Key!$A$1:$C$73,3,FALSE)</f>
        <v>-87.902720000000002</v>
      </c>
      <c r="O5619">
        <v>14</v>
      </c>
      <c r="P5619">
        <v>0</v>
      </c>
      <c r="Q5619">
        <v>2.1</v>
      </c>
      <c r="R5619">
        <v>2</v>
      </c>
      <c r="S5619">
        <v>84</v>
      </c>
      <c r="T5619">
        <f t="shared" si="783"/>
        <v>-1</v>
      </c>
      <c r="U5619" s="1">
        <v>42852</v>
      </c>
      <c r="V5619" s="13">
        <f t="shared" si="784"/>
        <v>42826</v>
      </c>
      <c r="W5619" s="14">
        <f t="shared" si="785"/>
        <v>42852</v>
      </c>
      <c r="X5619" s="1" t="str">
        <f t="shared" si="786"/>
        <v>Thursday</v>
      </c>
      <c r="Y5619" s="2">
        <v>0.48498842592592589</v>
      </c>
      <c r="Z5619" s="2">
        <f t="shared" si="787"/>
        <v>0.5</v>
      </c>
      <c r="AA5619">
        <f>1</f>
        <v>1</v>
      </c>
      <c r="AB5619" s="1">
        <v>42852</v>
      </c>
      <c r="AC5619" s="13">
        <f t="shared" si="788"/>
        <v>42826</v>
      </c>
      <c r="AD5619" s="14">
        <f t="shared" si="789"/>
        <v>42852</v>
      </c>
      <c r="AE5619" s="1" t="str">
        <f t="shared" si="790"/>
        <v>Thursday</v>
      </c>
      <c r="AF5619" s="2">
        <v>0.4949884259259259</v>
      </c>
      <c r="AG5619" s="2">
        <f t="shared" si="791"/>
        <v>0.5</v>
      </c>
      <c r="AH5619" t="s">
        <v>23</v>
      </c>
    </row>
    <row r="5620" spans="1:34" x14ac:dyDescent="0.25">
      <c r="A5620">
        <v>1555712</v>
      </c>
      <c r="B5620" t="s">
        <v>29</v>
      </c>
      <c r="C5620" t="s">
        <v>47</v>
      </c>
      <c r="D5620" t="s">
        <v>31</v>
      </c>
      <c r="E5620">
        <v>53202</v>
      </c>
      <c r="F5620" t="s">
        <v>20</v>
      </c>
      <c r="G5620" t="s">
        <v>32</v>
      </c>
      <c r="H5620">
        <v>5529</v>
      </c>
      <c r="I5620" t="s">
        <v>67</v>
      </c>
      <c r="J5620">
        <f>VLOOKUP(I5620,Key!$A$1:$C$73,2,FALSE)</f>
        <v>43.05847</v>
      </c>
      <c r="K5620">
        <f>VLOOKUP(I5620,Key!$A$1:$C$73,3,FALSE)</f>
        <v>-87.898079999999993</v>
      </c>
      <c r="L5620" t="s">
        <v>67</v>
      </c>
      <c r="M5620">
        <f>VLOOKUP(L5620,Key!$A$1:$C$73,2,FALSE)</f>
        <v>43.05847</v>
      </c>
      <c r="N5620">
        <f>VLOOKUP(L5620,Key!$A$1:$C$73,3,FALSE)</f>
        <v>-87.898079999999993</v>
      </c>
      <c r="O5620">
        <v>2</v>
      </c>
      <c r="P5620">
        <v>0</v>
      </c>
      <c r="Q5620">
        <v>0.3</v>
      </c>
      <c r="R5620">
        <v>0.3</v>
      </c>
      <c r="S5620">
        <v>12</v>
      </c>
      <c r="T5620">
        <f t="shared" si="783"/>
        <v>-1</v>
      </c>
      <c r="U5620" s="1">
        <v>42852</v>
      </c>
      <c r="V5620" s="13">
        <f t="shared" si="784"/>
        <v>42826</v>
      </c>
      <c r="W5620" s="14">
        <f t="shared" si="785"/>
        <v>42852</v>
      </c>
      <c r="X5620" s="1" t="str">
        <f t="shared" si="786"/>
        <v>Thursday</v>
      </c>
      <c r="Y5620" s="2">
        <v>0.57788194444444441</v>
      </c>
      <c r="Z5620" s="2">
        <f t="shared" si="787"/>
        <v>0.58333333333333326</v>
      </c>
      <c r="AA5620">
        <f>1</f>
        <v>1</v>
      </c>
      <c r="AB5620" s="1">
        <v>42852</v>
      </c>
      <c r="AC5620" s="13">
        <f t="shared" si="788"/>
        <v>42826</v>
      </c>
      <c r="AD5620" s="14">
        <f t="shared" si="789"/>
        <v>42852</v>
      </c>
      <c r="AE5620" s="1" t="str">
        <f t="shared" si="790"/>
        <v>Thursday</v>
      </c>
      <c r="AF5620" s="2">
        <v>0.57979166666666659</v>
      </c>
      <c r="AG5620" s="2">
        <f t="shared" si="791"/>
        <v>0.58333333333333326</v>
      </c>
      <c r="AH5620" t="s">
        <v>25</v>
      </c>
    </row>
    <row r="5621" spans="1:34" x14ac:dyDescent="0.25">
      <c r="A5621">
        <v>531225</v>
      </c>
      <c r="B5621" t="s">
        <v>29</v>
      </c>
      <c r="C5621" t="s">
        <v>30</v>
      </c>
      <c r="D5621" t="s">
        <v>31</v>
      </c>
      <c r="E5621">
        <v>53202</v>
      </c>
      <c r="F5621" t="s">
        <v>20</v>
      </c>
      <c r="G5621" t="s">
        <v>32</v>
      </c>
      <c r="H5621">
        <v>11136</v>
      </c>
      <c r="I5621" t="s">
        <v>34</v>
      </c>
      <c r="J5621">
        <f>VLOOKUP(I5621,Key!$A$1:$C$73,2,FALSE)</f>
        <v>43.05097</v>
      </c>
      <c r="K5621">
        <f>VLOOKUP(I5621,Key!$A$1:$C$73,3,FALSE)</f>
        <v>-87.906440000000003</v>
      </c>
      <c r="L5621" t="s">
        <v>78</v>
      </c>
      <c r="M5621">
        <f>VLOOKUP(L5621,Key!$A$1:$C$73,2,FALSE)</f>
        <v>43.048200000000001</v>
      </c>
      <c r="N5621">
        <f>VLOOKUP(L5621,Key!$A$1:$C$73,3,FALSE)</f>
        <v>-87.900859999999994</v>
      </c>
      <c r="O5621">
        <v>6</v>
      </c>
      <c r="P5621">
        <v>0</v>
      </c>
      <c r="Q5621">
        <v>0.9</v>
      </c>
      <c r="R5621">
        <v>0.9</v>
      </c>
      <c r="S5621">
        <v>36</v>
      </c>
      <c r="T5621">
        <f t="shared" si="783"/>
        <v>-1</v>
      </c>
      <c r="U5621" s="1">
        <v>42852</v>
      </c>
      <c r="V5621" s="13">
        <f t="shared" si="784"/>
        <v>42826</v>
      </c>
      <c r="W5621" s="14">
        <f t="shared" si="785"/>
        <v>42852</v>
      </c>
      <c r="X5621" s="1" t="str">
        <f t="shared" si="786"/>
        <v>Thursday</v>
      </c>
      <c r="Y5621" s="2">
        <v>0.67621527777777779</v>
      </c>
      <c r="Z5621" s="2">
        <f t="shared" si="787"/>
        <v>0.66666666666666663</v>
      </c>
      <c r="AA5621">
        <f>1</f>
        <v>1</v>
      </c>
      <c r="AB5621" s="1">
        <v>42852</v>
      </c>
      <c r="AC5621" s="13">
        <f t="shared" si="788"/>
        <v>42826</v>
      </c>
      <c r="AD5621" s="14">
        <f t="shared" si="789"/>
        <v>42852</v>
      </c>
      <c r="AE5621" s="1" t="str">
        <f t="shared" si="790"/>
        <v>Thursday</v>
      </c>
      <c r="AF5621" s="2">
        <v>0.6803703703703704</v>
      </c>
      <c r="AG5621" s="2">
        <f t="shared" si="791"/>
        <v>0.66666666666666663</v>
      </c>
      <c r="AH5621" t="s">
        <v>23</v>
      </c>
    </row>
    <row r="5622" spans="1:34" x14ac:dyDescent="0.25">
      <c r="A5622">
        <v>1344495</v>
      </c>
      <c r="B5622" t="s">
        <v>29</v>
      </c>
      <c r="C5622" t="s">
        <v>164</v>
      </c>
      <c r="D5622" t="s">
        <v>31</v>
      </c>
      <c r="E5622">
        <v>53144</v>
      </c>
      <c r="F5622" t="s">
        <v>20</v>
      </c>
      <c r="G5622" t="s">
        <v>32</v>
      </c>
      <c r="H5622">
        <v>5464</v>
      </c>
      <c r="I5622" t="s">
        <v>40</v>
      </c>
      <c r="J5622">
        <f>VLOOKUP(I5622,Key!$A$1:$C$73,2,FALSE)</f>
        <v>43.06033</v>
      </c>
      <c r="K5622">
        <f>VLOOKUP(I5622,Key!$A$1:$C$73,3,FALSE)</f>
        <v>-87.89546</v>
      </c>
      <c r="L5622" t="s">
        <v>80</v>
      </c>
      <c r="M5622">
        <f>VLOOKUP(L5622,Key!$A$1:$C$73,2,FALSE)</f>
        <v>43.060250000000003</v>
      </c>
      <c r="N5622">
        <f>VLOOKUP(L5622,Key!$A$1:$C$73,3,FALSE)</f>
        <v>-87.892169999999993</v>
      </c>
      <c r="O5622">
        <v>1</v>
      </c>
      <c r="P5622">
        <v>0</v>
      </c>
      <c r="Q5622">
        <v>0.2</v>
      </c>
      <c r="R5622">
        <v>0.1</v>
      </c>
      <c r="S5622">
        <v>6</v>
      </c>
      <c r="T5622">
        <f t="shared" si="783"/>
        <v>-1</v>
      </c>
      <c r="U5622" s="1">
        <v>42852</v>
      </c>
      <c r="V5622" s="13">
        <f t="shared" si="784"/>
        <v>42826</v>
      </c>
      <c r="W5622" s="14">
        <f t="shared" si="785"/>
        <v>42852</v>
      </c>
      <c r="X5622" s="1" t="str">
        <f t="shared" si="786"/>
        <v>Thursday</v>
      </c>
      <c r="Y5622" s="2">
        <v>0.71635416666666663</v>
      </c>
      <c r="Z5622" s="2">
        <f t="shared" si="787"/>
        <v>0.70833333333333326</v>
      </c>
      <c r="AA5622">
        <f>1</f>
        <v>1</v>
      </c>
      <c r="AB5622" s="1">
        <v>42852</v>
      </c>
      <c r="AC5622" s="13">
        <f t="shared" si="788"/>
        <v>42826</v>
      </c>
      <c r="AD5622" s="14">
        <f t="shared" si="789"/>
        <v>42852</v>
      </c>
      <c r="AE5622" s="1" t="str">
        <f t="shared" si="790"/>
        <v>Thursday</v>
      </c>
      <c r="AF5622" s="2">
        <v>0.71703703703703703</v>
      </c>
      <c r="AG5622" s="2">
        <f t="shared" si="791"/>
        <v>0.70833333333333326</v>
      </c>
      <c r="AH5622" t="s">
        <v>23</v>
      </c>
    </row>
    <row r="5623" spans="1:34" x14ac:dyDescent="0.25">
      <c r="A5623">
        <v>1137916</v>
      </c>
      <c r="B5623" t="s">
        <v>29</v>
      </c>
      <c r="C5623" t="s">
        <v>103</v>
      </c>
      <c r="D5623" t="s">
        <v>31</v>
      </c>
      <c r="E5623">
        <v>53202</v>
      </c>
      <c r="F5623" t="s">
        <v>20</v>
      </c>
      <c r="G5623" t="s">
        <v>32</v>
      </c>
      <c r="H5623">
        <v>5492</v>
      </c>
      <c r="I5623" t="s">
        <v>28</v>
      </c>
      <c r="J5623">
        <f>VLOOKUP(I5623,Key!$A$1:$C$73,2,FALSE)</f>
        <v>43.038580000000003</v>
      </c>
      <c r="K5623">
        <f>VLOOKUP(I5623,Key!$A$1:$C$73,3,FALSE)</f>
        <v>-87.90934</v>
      </c>
      <c r="L5623" t="s">
        <v>62</v>
      </c>
      <c r="M5623">
        <f>VLOOKUP(L5623,Key!$A$1:$C$73,2,FALSE)</f>
        <v>43.052460000000004</v>
      </c>
      <c r="N5623">
        <f>VLOOKUP(L5623,Key!$A$1:$C$73,3,FALSE)</f>
        <v>-87.891000000000005</v>
      </c>
      <c r="O5623">
        <v>11</v>
      </c>
      <c r="P5623">
        <v>0</v>
      </c>
      <c r="Q5623">
        <v>1.7</v>
      </c>
      <c r="R5623">
        <v>1.6</v>
      </c>
      <c r="S5623">
        <v>66</v>
      </c>
      <c r="T5623">
        <f t="shared" si="783"/>
        <v>-1</v>
      </c>
      <c r="U5623" s="1">
        <v>42852</v>
      </c>
      <c r="V5623" s="13">
        <f t="shared" si="784"/>
        <v>42826</v>
      </c>
      <c r="W5623" s="14">
        <f t="shared" si="785"/>
        <v>42852</v>
      </c>
      <c r="X5623" s="1" t="str">
        <f t="shared" si="786"/>
        <v>Thursday</v>
      </c>
      <c r="Y5623" s="2">
        <v>0.77899305555555554</v>
      </c>
      <c r="Z5623" s="2">
        <f t="shared" si="787"/>
        <v>0.79166666666666663</v>
      </c>
      <c r="AA5623">
        <f>1</f>
        <v>1</v>
      </c>
      <c r="AB5623" s="1">
        <v>42852</v>
      </c>
      <c r="AC5623" s="13">
        <f t="shared" si="788"/>
        <v>42826</v>
      </c>
      <c r="AD5623" s="14">
        <f t="shared" si="789"/>
        <v>42852</v>
      </c>
      <c r="AE5623" s="1" t="str">
        <f t="shared" si="790"/>
        <v>Thursday</v>
      </c>
      <c r="AF5623" s="2">
        <v>0.78651620370370379</v>
      </c>
      <c r="AG5623" s="2">
        <f t="shared" si="791"/>
        <v>0.79166666666666663</v>
      </c>
      <c r="AH5623" t="s">
        <v>23</v>
      </c>
    </row>
    <row r="5624" spans="1:34" x14ac:dyDescent="0.25">
      <c r="A5624">
        <v>1017964</v>
      </c>
      <c r="B5624" t="s">
        <v>29</v>
      </c>
      <c r="C5624" t="s">
        <v>47</v>
      </c>
      <c r="D5624" t="s">
        <v>31</v>
      </c>
      <c r="E5624">
        <v>53202</v>
      </c>
      <c r="F5624" t="s">
        <v>20</v>
      </c>
      <c r="G5624" t="s">
        <v>32</v>
      </c>
      <c r="H5624">
        <v>317</v>
      </c>
      <c r="I5624" t="s">
        <v>22</v>
      </c>
      <c r="J5624">
        <f>VLOOKUP(I5624,Key!$A$1:$C$73,2,FALSE)</f>
        <v>43.058619999999998</v>
      </c>
      <c r="K5624">
        <f>VLOOKUP(I5624,Key!$A$1:$C$73,3,FALSE)</f>
        <v>-87.885319999999993</v>
      </c>
      <c r="L5624" t="s">
        <v>62</v>
      </c>
      <c r="M5624">
        <f>VLOOKUP(L5624,Key!$A$1:$C$73,2,FALSE)</f>
        <v>43.052460000000004</v>
      </c>
      <c r="N5624">
        <f>VLOOKUP(L5624,Key!$A$1:$C$73,3,FALSE)</f>
        <v>-87.891000000000005</v>
      </c>
      <c r="O5624">
        <v>6</v>
      </c>
      <c r="P5624">
        <v>0</v>
      </c>
      <c r="Q5624">
        <v>0.9</v>
      </c>
      <c r="R5624">
        <v>0.9</v>
      </c>
      <c r="S5624">
        <v>36</v>
      </c>
      <c r="T5624">
        <f t="shared" si="783"/>
        <v>-1</v>
      </c>
      <c r="U5624" s="1">
        <v>42853</v>
      </c>
      <c r="V5624" s="13">
        <f t="shared" si="784"/>
        <v>42826</v>
      </c>
      <c r="W5624" s="14">
        <f t="shared" si="785"/>
        <v>42853</v>
      </c>
      <c r="X5624" s="1" t="str">
        <f t="shared" si="786"/>
        <v>Friday</v>
      </c>
      <c r="Y5624" s="2">
        <v>0.33909722222222222</v>
      </c>
      <c r="Z5624" s="2">
        <f t="shared" si="787"/>
        <v>0.33333333333333331</v>
      </c>
      <c r="AA5624">
        <f>1</f>
        <v>1</v>
      </c>
      <c r="AB5624" s="1">
        <v>42853</v>
      </c>
      <c r="AC5624" s="13">
        <f t="shared" si="788"/>
        <v>42826</v>
      </c>
      <c r="AD5624" s="14">
        <f t="shared" si="789"/>
        <v>42853</v>
      </c>
      <c r="AE5624" s="1" t="str">
        <f t="shared" si="790"/>
        <v>Friday</v>
      </c>
      <c r="AF5624" s="2">
        <v>0.34369212962962964</v>
      </c>
      <c r="AG5624" s="2">
        <f t="shared" si="791"/>
        <v>0.33333333333333331</v>
      </c>
      <c r="AH5624" t="s">
        <v>23</v>
      </c>
    </row>
    <row r="5625" spans="1:34" x14ac:dyDescent="0.25">
      <c r="A5625">
        <v>1017964</v>
      </c>
      <c r="B5625" t="s">
        <v>29</v>
      </c>
      <c r="C5625" t="s">
        <v>47</v>
      </c>
      <c r="D5625" t="s">
        <v>31</v>
      </c>
      <c r="E5625">
        <v>53202</v>
      </c>
      <c r="F5625" t="s">
        <v>20</v>
      </c>
      <c r="G5625" t="s">
        <v>32</v>
      </c>
      <c r="H5625">
        <v>263</v>
      </c>
      <c r="I5625" t="s">
        <v>62</v>
      </c>
      <c r="J5625">
        <f>VLOOKUP(I5625,Key!$A$1:$C$73,2,FALSE)</f>
        <v>43.052460000000004</v>
      </c>
      <c r="K5625">
        <f>VLOOKUP(I5625,Key!$A$1:$C$73,3,FALSE)</f>
        <v>-87.891000000000005</v>
      </c>
      <c r="L5625" t="s">
        <v>44</v>
      </c>
      <c r="M5625">
        <f>VLOOKUP(L5625,Key!$A$1:$C$73,2,FALSE)</f>
        <v>43.03886</v>
      </c>
      <c r="N5625">
        <f>VLOOKUP(L5625,Key!$A$1:$C$73,3,FALSE)</f>
        <v>-87.902720000000002</v>
      </c>
      <c r="O5625">
        <v>10</v>
      </c>
      <c r="P5625">
        <v>0</v>
      </c>
      <c r="Q5625">
        <v>1.5</v>
      </c>
      <c r="R5625">
        <v>1.4</v>
      </c>
      <c r="S5625">
        <v>60</v>
      </c>
      <c r="T5625">
        <f t="shared" si="783"/>
        <v>-1</v>
      </c>
      <c r="U5625" s="1">
        <v>42853</v>
      </c>
      <c r="V5625" s="13">
        <f t="shared" si="784"/>
        <v>42826</v>
      </c>
      <c r="W5625" s="14">
        <f t="shared" si="785"/>
        <v>42853</v>
      </c>
      <c r="X5625" s="1" t="str">
        <f t="shared" si="786"/>
        <v>Friday</v>
      </c>
      <c r="Y5625" s="2">
        <v>0.34488425925925931</v>
      </c>
      <c r="Z5625" s="2">
        <f t="shared" si="787"/>
        <v>0.33333333333333331</v>
      </c>
      <c r="AA5625">
        <f>1</f>
        <v>1</v>
      </c>
      <c r="AB5625" s="1">
        <v>42853</v>
      </c>
      <c r="AC5625" s="13">
        <f t="shared" si="788"/>
        <v>42826</v>
      </c>
      <c r="AD5625" s="14">
        <f t="shared" si="789"/>
        <v>42853</v>
      </c>
      <c r="AE5625" s="1" t="str">
        <f t="shared" si="790"/>
        <v>Friday</v>
      </c>
      <c r="AF5625" s="2">
        <v>0.35159722222222217</v>
      </c>
      <c r="AG5625" s="2">
        <f t="shared" si="791"/>
        <v>0.33333333333333331</v>
      </c>
      <c r="AH5625" t="s">
        <v>23</v>
      </c>
    </row>
    <row r="5626" spans="1:34" x14ac:dyDescent="0.25">
      <c r="A5626">
        <v>1269318</v>
      </c>
      <c r="B5626" t="s">
        <v>29</v>
      </c>
      <c r="C5626" t="s">
        <v>47</v>
      </c>
      <c r="D5626" t="s">
        <v>31</v>
      </c>
      <c r="E5626">
        <v>53204</v>
      </c>
      <c r="F5626" t="s">
        <v>20</v>
      </c>
      <c r="G5626" t="s">
        <v>32</v>
      </c>
      <c r="H5626">
        <v>982</v>
      </c>
      <c r="I5626" t="s">
        <v>76</v>
      </c>
      <c r="J5626">
        <f>VLOOKUP(I5626,Key!$A$1:$C$73,2,FALSE)</f>
        <v>43.02948</v>
      </c>
      <c r="K5626">
        <f>VLOOKUP(I5626,Key!$A$1:$C$73,3,FALSE)</f>
        <v>-87.912819999999996</v>
      </c>
      <c r="L5626" t="s">
        <v>57</v>
      </c>
      <c r="M5626">
        <f>VLOOKUP(L5626,Key!$A$1:$C$73,2,FALSE)</f>
        <v>43.03913</v>
      </c>
      <c r="N5626">
        <f>VLOOKUP(L5626,Key!$A$1:$C$73,3,FALSE)</f>
        <v>-87.916150000000002</v>
      </c>
      <c r="O5626">
        <v>7</v>
      </c>
      <c r="P5626">
        <v>0</v>
      </c>
      <c r="Q5626">
        <v>1.1000000000000001</v>
      </c>
      <c r="R5626">
        <v>1</v>
      </c>
      <c r="S5626">
        <v>42</v>
      </c>
      <c r="T5626">
        <f t="shared" si="783"/>
        <v>-1</v>
      </c>
      <c r="U5626" s="1">
        <v>42853</v>
      </c>
      <c r="V5626" s="13">
        <f t="shared" si="784"/>
        <v>42826</v>
      </c>
      <c r="W5626" s="14">
        <f t="shared" si="785"/>
        <v>42853</v>
      </c>
      <c r="X5626" s="1" t="str">
        <f t="shared" si="786"/>
        <v>Friday</v>
      </c>
      <c r="Y5626" s="2">
        <v>0.37280092592592595</v>
      </c>
      <c r="Z5626" s="2">
        <f t="shared" si="787"/>
        <v>0.375</v>
      </c>
      <c r="AA5626">
        <f>1</f>
        <v>1</v>
      </c>
      <c r="AB5626" s="1">
        <v>42853</v>
      </c>
      <c r="AC5626" s="13">
        <f t="shared" si="788"/>
        <v>42826</v>
      </c>
      <c r="AD5626" s="14">
        <f t="shared" si="789"/>
        <v>42853</v>
      </c>
      <c r="AE5626" s="1" t="str">
        <f t="shared" si="790"/>
        <v>Friday</v>
      </c>
      <c r="AF5626" s="2">
        <v>0.37717592592592591</v>
      </c>
      <c r="AG5626" s="2">
        <f t="shared" si="791"/>
        <v>0.375</v>
      </c>
      <c r="AH5626" t="s">
        <v>23</v>
      </c>
    </row>
    <row r="5627" spans="1:34" x14ac:dyDescent="0.25">
      <c r="A5627">
        <v>1442430</v>
      </c>
      <c r="B5627" t="s">
        <v>29</v>
      </c>
      <c r="C5627" t="s">
        <v>47</v>
      </c>
      <c r="D5627" t="s">
        <v>31</v>
      </c>
      <c r="E5627">
        <v>53211</v>
      </c>
      <c r="F5627" t="s">
        <v>20</v>
      </c>
      <c r="G5627" t="s">
        <v>32</v>
      </c>
      <c r="H5627">
        <v>5471</v>
      </c>
      <c r="I5627" t="s">
        <v>24</v>
      </c>
      <c r="J5627">
        <f>VLOOKUP(I5627,Key!$A$1:$C$73,2,FALSE)</f>
        <v>43.074655999999997</v>
      </c>
      <c r="K5627">
        <f>VLOOKUP(I5627,Key!$A$1:$C$73,3,FALSE)</f>
        <v>-87.889011999999994</v>
      </c>
      <c r="L5627" t="s">
        <v>21</v>
      </c>
      <c r="M5627">
        <f>VLOOKUP(L5627,Key!$A$1:$C$73,2,FALSE)</f>
        <v>43.074890000000003</v>
      </c>
      <c r="N5627">
        <f>VLOOKUP(L5627,Key!$A$1:$C$73,3,FALSE)</f>
        <v>-87.882810000000006</v>
      </c>
      <c r="O5627">
        <v>2</v>
      </c>
      <c r="P5627">
        <v>0</v>
      </c>
      <c r="Q5627">
        <v>0.3</v>
      </c>
      <c r="R5627">
        <v>0.3</v>
      </c>
      <c r="S5627">
        <v>12</v>
      </c>
      <c r="T5627">
        <f t="shared" si="783"/>
        <v>-1</v>
      </c>
      <c r="U5627" s="1">
        <v>42853</v>
      </c>
      <c r="V5627" s="13">
        <f t="shared" si="784"/>
        <v>42826</v>
      </c>
      <c r="W5627" s="14">
        <f t="shared" si="785"/>
        <v>42853</v>
      </c>
      <c r="X5627" s="1" t="str">
        <f t="shared" si="786"/>
        <v>Friday</v>
      </c>
      <c r="Y5627" s="2">
        <v>0.38295138888888891</v>
      </c>
      <c r="Z5627" s="2">
        <f t="shared" si="787"/>
        <v>0.375</v>
      </c>
      <c r="AA5627">
        <f>1</f>
        <v>1</v>
      </c>
      <c r="AB5627" s="1">
        <v>42853</v>
      </c>
      <c r="AC5627" s="13">
        <f t="shared" si="788"/>
        <v>42826</v>
      </c>
      <c r="AD5627" s="14">
        <f t="shared" si="789"/>
        <v>42853</v>
      </c>
      <c r="AE5627" s="1" t="str">
        <f t="shared" si="790"/>
        <v>Friday</v>
      </c>
      <c r="AF5627" s="2">
        <v>0.38471064814814815</v>
      </c>
      <c r="AG5627" s="2">
        <f t="shared" si="791"/>
        <v>0.375</v>
      </c>
      <c r="AH5627" t="s">
        <v>23</v>
      </c>
    </row>
    <row r="5628" spans="1:34" x14ac:dyDescent="0.25">
      <c r="A5628">
        <v>1575847</v>
      </c>
      <c r="B5628" t="s">
        <v>29</v>
      </c>
      <c r="C5628" t="s">
        <v>47</v>
      </c>
      <c r="D5628" t="s">
        <v>31</v>
      </c>
      <c r="E5628">
        <v>53211</v>
      </c>
      <c r="F5628" t="s">
        <v>20</v>
      </c>
      <c r="G5628" t="s">
        <v>32</v>
      </c>
      <c r="H5628">
        <v>5443</v>
      </c>
      <c r="I5628" t="s">
        <v>21</v>
      </c>
      <c r="J5628">
        <f>VLOOKUP(I5628,Key!$A$1:$C$73,2,FALSE)</f>
        <v>43.074890000000003</v>
      </c>
      <c r="K5628">
        <f>VLOOKUP(I5628,Key!$A$1:$C$73,3,FALSE)</f>
        <v>-87.882810000000006</v>
      </c>
      <c r="L5628" t="s">
        <v>28</v>
      </c>
      <c r="M5628">
        <f>VLOOKUP(L5628,Key!$A$1:$C$73,2,FALSE)</f>
        <v>43.038580000000003</v>
      </c>
      <c r="N5628">
        <f>VLOOKUP(L5628,Key!$A$1:$C$73,3,FALSE)</f>
        <v>-87.90934</v>
      </c>
      <c r="O5628">
        <v>54</v>
      </c>
      <c r="P5628">
        <v>0</v>
      </c>
      <c r="Q5628">
        <v>8.1</v>
      </c>
      <c r="R5628">
        <v>7.7</v>
      </c>
      <c r="S5628">
        <v>324</v>
      </c>
      <c r="T5628">
        <f t="shared" si="783"/>
        <v>-1</v>
      </c>
      <c r="U5628" s="1">
        <v>42853</v>
      </c>
      <c r="V5628" s="13">
        <f t="shared" si="784"/>
        <v>42826</v>
      </c>
      <c r="W5628" s="14">
        <f t="shared" si="785"/>
        <v>42853</v>
      </c>
      <c r="X5628" s="1" t="str">
        <f t="shared" si="786"/>
        <v>Friday</v>
      </c>
      <c r="Y5628" s="2">
        <v>0.39033564814814814</v>
      </c>
      <c r="Z5628" s="2">
        <f t="shared" si="787"/>
        <v>0.375</v>
      </c>
      <c r="AA5628">
        <f>1</f>
        <v>1</v>
      </c>
      <c r="AB5628" s="1">
        <v>42853</v>
      </c>
      <c r="AC5628" s="13">
        <f t="shared" si="788"/>
        <v>42826</v>
      </c>
      <c r="AD5628" s="14">
        <f t="shared" si="789"/>
        <v>42853</v>
      </c>
      <c r="AE5628" s="1" t="str">
        <f t="shared" si="790"/>
        <v>Friday</v>
      </c>
      <c r="AF5628" s="2">
        <v>0.42798611111111112</v>
      </c>
      <c r="AG5628" s="2">
        <f t="shared" si="791"/>
        <v>0.41666666666666663</v>
      </c>
      <c r="AH5628" t="s">
        <v>23</v>
      </c>
    </row>
    <row r="5629" spans="1:34" x14ac:dyDescent="0.25">
      <c r="A5629">
        <v>1427339</v>
      </c>
      <c r="B5629" t="s">
        <v>29</v>
      </c>
      <c r="C5629" t="s">
        <v>35</v>
      </c>
      <c r="D5629" t="s">
        <v>31</v>
      </c>
      <c r="E5629">
        <v>53226</v>
      </c>
      <c r="F5629" t="s">
        <v>20</v>
      </c>
      <c r="G5629" t="s">
        <v>32</v>
      </c>
      <c r="H5629">
        <v>11090</v>
      </c>
      <c r="I5629" t="s">
        <v>48</v>
      </c>
      <c r="J5629">
        <f>VLOOKUP(I5629,Key!$A$1:$C$73,2,FALSE)</f>
        <v>43.031320000000001</v>
      </c>
      <c r="K5629">
        <f>VLOOKUP(I5629,Key!$A$1:$C$73,3,FALSE)</f>
        <v>-87.904259999999994</v>
      </c>
      <c r="L5629" t="s">
        <v>77</v>
      </c>
      <c r="M5629">
        <f>VLOOKUP(L5629,Key!$A$1:$C$73,2,FALSE)</f>
        <v>43.036900000000003</v>
      </c>
      <c r="N5629">
        <f>VLOOKUP(L5629,Key!$A$1:$C$73,3,FALSE)</f>
        <v>-87.89667</v>
      </c>
      <c r="O5629">
        <v>6</v>
      </c>
      <c r="P5629">
        <v>0</v>
      </c>
      <c r="Q5629">
        <v>0.9</v>
      </c>
      <c r="R5629">
        <v>0.9</v>
      </c>
      <c r="S5629">
        <v>36</v>
      </c>
      <c r="T5629">
        <f t="shared" si="783"/>
        <v>-1</v>
      </c>
      <c r="U5629" s="1">
        <v>42853</v>
      </c>
      <c r="V5629" s="13">
        <f t="shared" si="784"/>
        <v>42826</v>
      </c>
      <c r="W5629" s="14">
        <f t="shared" si="785"/>
        <v>42853</v>
      </c>
      <c r="X5629" s="1" t="str">
        <f t="shared" si="786"/>
        <v>Friday</v>
      </c>
      <c r="Y5629" s="2">
        <v>0.39769675925925929</v>
      </c>
      <c r="Z5629" s="2">
        <f t="shared" si="787"/>
        <v>0.41666666666666663</v>
      </c>
      <c r="AA5629">
        <f>1</f>
        <v>1</v>
      </c>
      <c r="AB5629" s="1">
        <v>42853</v>
      </c>
      <c r="AC5629" s="13">
        <f t="shared" si="788"/>
        <v>42826</v>
      </c>
      <c r="AD5629" s="14">
        <f t="shared" si="789"/>
        <v>42853</v>
      </c>
      <c r="AE5629" s="1" t="str">
        <f t="shared" si="790"/>
        <v>Friday</v>
      </c>
      <c r="AF5629" s="2">
        <v>0.40171296296296299</v>
      </c>
      <c r="AG5629" s="2">
        <f t="shared" si="791"/>
        <v>0.41666666666666663</v>
      </c>
      <c r="AH5629" t="s">
        <v>23</v>
      </c>
    </row>
    <row r="5630" spans="1:34" x14ac:dyDescent="0.25">
      <c r="A5630">
        <v>1215088</v>
      </c>
      <c r="B5630" t="s">
        <v>29</v>
      </c>
      <c r="C5630" t="s">
        <v>103</v>
      </c>
      <c r="D5630" t="s">
        <v>31</v>
      </c>
      <c r="E5630">
        <v>53211</v>
      </c>
      <c r="F5630" t="s">
        <v>20</v>
      </c>
      <c r="G5630" t="s">
        <v>99</v>
      </c>
      <c r="H5630">
        <v>5423</v>
      </c>
      <c r="I5630" t="s">
        <v>21</v>
      </c>
      <c r="J5630">
        <f>VLOOKUP(I5630,Key!$A$1:$C$73,2,FALSE)</f>
        <v>43.074890000000003</v>
      </c>
      <c r="K5630">
        <f>VLOOKUP(I5630,Key!$A$1:$C$73,3,FALSE)</f>
        <v>-87.882810000000006</v>
      </c>
      <c r="L5630" t="s">
        <v>24</v>
      </c>
      <c r="M5630">
        <f>VLOOKUP(L5630,Key!$A$1:$C$73,2,FALSE)</f>
        <v>43.074655999999997</v>
      </c>
      <c r="N5630">
        <f>VLOOKUP(L5630,Key!$A$1:$C$73,3,FALSE)</f>
        <v>-87.889011999999994</v>
      </c>
      <c r="O5630">
        <v>3</v>
      </c>
      <c r="P5630">
        <v>0</v>
      </c>
      <c r="Q5630">
        <v>0.5</v>
      </c>
      <c r="R5630">
        <v>0.4</v>
      </c>
      <c r="S5630">
        <v>18</v>
      </c>
      <c r="T5630">
        <f t="shared" si="783"/>
        <v>-1</v>
      </c>
      <c r="U5630" s="1">
        <v>42853</v>
      </c>
      <c r="V5630" s="13">
        <f t="shared" si="784"/>
        <v>42826</v>
      </c>
      <c r="W5630" s="14">
        <f t="shared" si="785"/>
        <v>42853</v>
      </c>
      <c r="X5630" s="1" t="str">
        <f t="shared" si="786"/>
        <v>Friday</v>
      </c>
      <c r="Y5630" s="2">
        <v>0.52035879629629633</v>
      </c>
      <c r="Z5630" s="2">
        <f t="shared" si="787"/>
        <v>0.5</v>
      </c>
      <c r="AA5630">
        <f>1</f>
        <v>1</v>
      </c>
      <c r="AB5630" s="1">
        <v>42853</v>
      </c>
      <c r="AC5630" s="13">
        <f t="shared" si="788"/>
        <v>42826</v>
      </c>
      <c r="AD5630" s="14">
        <f t="shared" si="789"/>
        <v>42853</v>
      </c>
      <c r="AE5630" s="1" t="str">
        <f t="shared" si="790"/>
        <v>Friday</v>
      </c>
      <c r="AF5630" s="2">
        <v>0.52247685185185189</v>
      </c>
      <c r="AG5630" s="2">
        <f t="shared" si="791"/>
        <v>0.54166666666666663</v>
      </c>
      <c r="AH5630" t="s">
        <v>23</v>
      </c>
    </row>
    <row r="5631" spans="1:34" x14ac:dyDescent="0.25">
      <c r="A5631">
        <v>819957</v>
      </c>
      <c r="B5631" t="s">
        <v>29</v>
      </c>
      <c r="C5631" t="s">
        <v>47</v>
      </c>
      <c r="D5631" t="s">
        <v>31</v>
      </c>
      <c r="E5631">
        <v>53221</v>
      </c>
      <c r="F5631" t="s">
        <v>20</v>
      </c>
      <c r="G5631" t="s">
        <v>32</v>
      </c>
      <c r="H5631">
        <v>247</v>
      </c>
      <c r="I5631" t="s">
        <v>52</v>
      </c>
      <c r="J5631">
        <f>VLOOKUP(I5631,Key!$A$1:$C$73,2,FALSE)</f>
        <v>43.042490000000001</v>
      </c>
      <c r="K5631">
        <f>VLOOKUP(I5631,Key!$A$1:$C$73,3,FALSE)</f>
        <v>-87.909959999999998</v>
      </c>
      <c r="L5631" t="s">
        <v>52</v>
      </c>
      <c r="M5631">
        <f>VLOOKUP(L5631,Key!$A$1:$C$73,2,FALSE)</f>
        <v>43.042490000000001</v>
      </c>
      <c r="N5631">
        <f>VLOOKUP(L5631,Key!$A$1:$C$73,3,FALSE)</f>
        <v>-87.909959999999998</v>
      </c>
      <c r="O5631">
        <v>13</v>
      </c>
      <c r="P5631">
        <v>0</v>
      </c>
      <c r="Q5631">
        <v>2</v>
      </c>
      <c r="R5631">
        <v>1.9</v>
      </c>
      <c r="S5631">
        <v>78</v>
      </c>
      <c r="T5631">
        <f t="shared" si="783"/>
        <v>-1</v>
      </c>
      <c r="U5631" s="1">
        <v>42853</v>
      </c>
      <c r="V5631" s="13">
        <f t="shared" si="784"/>
        <v>42826</v>
      </c>
      <c r="W5631" s="14">
        <f t="shared" si="785"/>
        <v>42853</v>
      </c>
      <c r="X5631" s="1" t="str">
        <f t="shared" si="786"/>
        <v>Friday</v>
      </c>
      <c r="Y5631" s="2">
        <v>0.53106481481481482</v>
      </c>
      <c r="Z5631" s="2">
        <f t="shared" si="787"/>
        <v>0.54166666666666663</v>
      </c>
      <c r="AA5631">
        <f>1</f>
        <v>1</v>
      </c>
      <c r="AB5631" s="1">
        <v>42853</v>
      </c>
      <c r="AC5631" s="13">
        <f t="shared" si="788"/>
        <v>42826</v>
      </c>
      <c r="AD5631" s="14">
        <f t="shared" si="789"/>
        <v>42853</v>
      </c>
      <c r="AE5631" s="1" t="str">
        <f t="shared" si="790"/>
        <v>Friday</v>
      </c>
      <c r="AF5631" s="2">
        <v>0.53984953703703698</v>
      </c>
      <c r="AG5631" s="2">
        <f t="shared" si="791"/>
        <v>0.54166666666666663</v>
      </c>
      <c r="AH5631" t="s">
        <v>25</v>
      </c>
    </row>
    <row r="5632" spans="1:34" x14ac:dyDescent="0.25">
      <c r="A5632">
        <v>946290</v>
      </c>
      <c r="B5632" t="s">
        <v>29</v>
      </c>
      <c r="C5632" t="s">
        <v>47</v>
      </c>
      <c r="D5632" t="s">
        <v>31</v>
      </c>
      <c r="E5632">
        <v>53208</v>
      </c>
      <c r="F5632" t="s">
        <v>20</v>
      </c>
      <c r="G5632" t="s">
        <v>32</v>
      </c>
      <c r="H5632">
        <v>5550</v>
      </c>
      <c r="I5632" t="s">
        <v>21</v>
      </c>
      <c r="J5632">
        <f>VLOOKUP(I5632,Key!$A$1:$C$73,2,FALSE)</f>
        <v>43.074890000000003</v>
      </c>
      <c r="K5632">
        <f>VLOOKUP(I5632,Key!$A$1:$C$73,3,FALSE)</f>
        <v>-87.882810000000006</v>
      </c>
      <c r="L5632" t="s">
        <v>65</v>
      </c>
      <c r="M5632">
        <f>VLOOKUP(L5632,Key!$A$1:$C$73,2,FALSE)</f>
        <v>43.077359999999999</v>
      </c>
      <c r="N5632">
        <f>VLOOKUP(L5632,Key!$A$1:$C$73,3,FALSE)</f>
        <v>-87.880769999999998</v>
      </c>
      <c r="O5632">
        <v>2</v>
      </c>
      <c r="P5632">
        <v>0</v>
      </c>
      <c r="Q5632">
        <v>0.3</v>
      </c>
      <c r="R5632">
        <v>0.3</v>
      </c>
      <c r="S5632">
        <v>12</v>
      </c>
      <c r="T5632">
        <f t="shared" si="783"/>
        <v>-1</v>
      </c>
      <c r="U5632" s="1">
        <v>42853</v>
      </c>
      <c r="V5632" s="13">
        <f t="shared" si="784"/>
        <v>42826</v>
      </c>
      <c r="W5632" s="14">
        <f t="shared" si="785"/>
        <v>42853</v>
      </c>
      <c r="X5632" s="1" t="str">
        <f t="shared" si="786"/>
        <v>Friday</v>
      </c>
      <c r="Y5632" s="2">
        <v>0.53989583333333335</v>
      </c>
      <c r="Z5632" s="2">
        <f t="shared" si="787"/>
        <v>0.54166666666666663</v>
      </c>
      <c r="AA5632">
        <f>1</f>
        <v>1</v>
      </c>
      <c r="AB5632" s="1">
        <v>42853</v>
      </c>
      <c r="AC5632" s="13">
        <f t="shared" si="788"/>
        <v>42826</v>
      </c>
      <c r="AD5632" s="14">
        <f t="shared" si="789"/>
        <v>42853</v>
      </c>
      <c r="AE5632" s="1" t="str">
        <f t="shared" si="790"/>
        <v>Friday</v>
      </c>
      <c r="AF5632" s="2">
        <v>0.54155092592592591</v>
      </c>
      <c r="AG5632" s="2">
        <f t="shared" si="791"/>
        <v>0.54166666666666663</v>
      </c>
      <c r="AH5632" t="s">
        <v>23</v>
      </c>
    </row>
    <row r="5633" spans="1:34" x14ac:dyDescent="0.25">
      <c r="A5633">
        <v>1564054</v>
      </c>
      <c r="B5633" t="s">
        <v>29</v>
      </c>
      <c r="C5633" t="s">
        <v>140</v>
      </c>
      <c r="D5633" t="s">
        <v>31</v>
      </c>
      <c r="E5633">
        <v>53126</v>
      </c>
      <c r="F5633" t="s">
        <v>20</v>
      </c>
      <c r="G5633" t="s">
        <v>32</v>
      </c>
      <c r="H5633">
        <v>5441</v>
      </c>
      <c r="I5633" t="s">
        <v>59</v>
      </c>
      <c r="J5633">
        <f>VLOOKUP(I5633,Key!$A$1:$C$73,2,FALSE)</f>
        <v>43.056539999999998</v>
      </c>
      <c r="K5633">
        <f>VLOOKUP(I5633,Key!$A$1:$C$73,3,FALSE)</f>
        <v>-87.914370000000005</v>
      </c>
      <c r="L5633" t="s">
        <v>85</v>
      </c>
      <c r="M5633">
        <f>VLOOKUP(L5633,Key!$A$1:$C$73,2,FALSE)</f>
        <v>43.053040000000003</v>
      </c>
      <c r="N5633">
        <f>VLOOKUP(L5633,Key!$A$1:$C$73,3,FALSE)</f>
        <v>-87.897660000000002</v>
      </c>
      <c r="O5633">
        <v>9</v>
      </c>
      <c r="P5633">
        <v>0</v>
      </c>
      <c r="Q5633">
        <v>1.4</v>
      </c>
      <c r="R5633">
        <v>1.3</v>
      </c>
      <c r="S5633">
        <v>54</v>
      </c>
      <c r="T5633">
        <f t="shared" si="783"/>
        <v>-1</v>
      </c>
      <c r="U5633" s="1">
        <v>42853</v>
      </c>
      <c r="V5633" s="13">
        <f t="shared" si="784"/>
        <v>42826</v>
      </c>
      <c r="W5633" s="14">
        <f t="shared" si="785"/>
        <v>42853</v>
      </c>
      <c r="X5633" s="1" t="str">
        <f t="shared" si="786"/>
        <v>Friday</v>
      </c>
      <c r="Y5633" s="2">
        <v>0.54347222222222225</v>
      </c>
      <c r="Z5633" s="2">
        <f t="shared" si="787"/>
        <v>0.54166666666666663</v>
      </c>
      <c r="AA5633">
        <f>1</f>
        <v>1</v>
      </c>
      <c r="AB5633" s="1">
        <v>42853</v>
      </c>
      <c r="AC5633" s="13">
        <f t="shared" si="788"/>
        <v>42826</v>
      </c>
      <c r="AD5633" s="14">
        <f t="shared" si="789"/>
        <v>42853</v>
      </c>
      <c r="AE5633" s="1" t="str">
        <f t="shared" si="790"/>
        <v>Friday</v>
      </c>
      <c r="AF5633" s="2">
        <v>0.54932870370370368</v>
      </c>
      <c r="AG5633" s="2">
        <f t="shared" si="791"/>
        <v>0.54166666666666663</v>
      </c>
      <c r="AH5633" t="s">
        <v>23</v>
      </c>
    </row>
    <row r="5634" spans="1:34" x14ac:dyDescent="0.25">
      <c r="A5634">
        <v>1351368</v>
      </c>
      <c r="B5634" t="s">
        <v>29</v>
      </c>
      <c r="C5634" t="s">
        <v>47</v>
      </c>
      <c r="D5634" t="s">
        <v>31</v>
      </c>
      <c r="E5634">
        <v>53202</v>
      </c>
      <c r="F5634" t="s">
        <v>20</v>
      </c>
      <c r="G5634" t="s">
        <v>32</v>
      </c>
      <c r="H5634">
        <v>5474</v>
      </c>
      <c r="I5634" t="s">
        <v>84</v>
      </c>
      <c r="J5634">
        <f>VLOOKUP(I5634,Key!$A$1:$C$73,2,FALSE)</f>
        <v>43.040154000000001</v>
      </c>
      <c r="K5634">
        <f>VLOOKUP(I5634,Key!$A$1:$C$73,3,FALSE)</f>
        <v>-87.932113000000001</v>
      </c>
      <c r="L5634" t="s">
        <v>39</v>
      </c>
      <c r="M5634">
        <f>VLOOKUP(L5634,Key!$A$1:$C$73,2,FALSE)</f>
        <v>43.031480000000002</v>
      </c>
      <c r="N5634">
        <f>VLOOKUP(L5634,Key!$A$1:$C$73,3,FALSE)</f>
        <v>-87.908169999999998</v>
      </c>
      <c r="O5634">
        <v>23</v>
      </c>
      <c r="P5634">
        <v>0</v>
      </c>
      <c r="Q5634">
        <v>3.5</v>
      </c>
      <c r="R5634">
        <v>3.3</v>
      </c>
      <c r="S5634">
        <v>138</v>
      </c>
      <c r="T5634">
        <f t="shared" ref="T5634:T5697" si="792">-1</f>
        <v>-1</v>
      </c>
      <c r="U5634" s="1">
        <v>42853</v>
      </c>
      <c r="V5634" s="13">
        <f t="shared" ref="V5634:V5697" si="793">DATE(YEAR(U5634), MONTH(U5634), 1)</f>
        <v>42826</v>
      </c>
      <c r="W5634" s="14">
        <f t="shared" ref="W5634:W5697" si="794">U5634</f>
        <v>42853</v>
      </c>
      <c r="X5634" s="1" t="str">
        <f t="shared" ref="X5634:X5697" si="795">TEXT(W5634,"dddd")</f>
        <v>Friday</v>
      </c>
      <c r="Y5634" s="2">
        <v>0.54848379629629629</v>
      </c>
      <c r="Z5634" s="2">
        <f t="shared" ref="Z5634:Z5697" si="796">MROUND(Y5634, "1:00")</f>
        <v>0.54166666666666663</v>
      </c>
      <c r="AA5634">
        <f>1</f>
        <v>1</v>
      </c>
      <c r="AB5634" s="1">
        <v>42853</v>
      </c>
      <c r="AC5634" s="13">
        <f t="shared" ref="AC5634:AC5697" si="797">DATE(YEAR(AB5634), MONTH(AB5634), 1)</f>
        <v>42826</v>
      </c>
      <c r="AD5634" s="14">
        <f t="shared" ref="AD5634:AD5697" si="798">AB5634</f>
        <v>42853</v>
      </c>
      <c r="AE5634" s="1" t="str">
        <f t="shared" ref="AE5634:AE5697" si="799">TEXT(AD5634,"dddd")</f>
        <v>Friday</v>
      </c>
      <c r="AF5634" s="2">
        <v>0.56440972222222219</v>
      </c>
      <c r="AG5634" s="2">
        <f t="shared" ref="AG5634:AG5697" si="800">MROUND(AF5634, "1:00")</f>
        <v>0.58333333333333326</v>
      </c>
      <c r="AH5634" t="s">
        <v>23</v>
      </c>
    </row>
    <row r="5635" spans="1:34" x14ac:dyDescent="0.25">
      <c r="A5635">
        <v>1172746</v>
      </c>
      <c r="B5635" t="s">
        <v>29</v>
      </c>
      <c r="C5635" t="s">
        <v>196</v>
      </c>
      <c r="D5635" t="s">
        <v>132</v>
      </c>
      <c r="E5635">
        <v>55122</v>
      </c>
      <c r="F5635" t="s">
        <v>20</v>
      </c>
      <c r="G5635" t="s">
        <v>99</v>
      </c>
      <c r="H5635">
        <v>9</v>
      </c>
      <c r="I5635" t="s">
        <v>66</v>
      </c>
      <c r="J5635">
        <f>VLOOKUP(I5635,Key!$A$1:$C$73,2,FALSE)</f>
        <v>43.078530000000001</v>
      </c>
      <c r="K5635">
        <f>VLOOKUP(I5635,Key!$A$1:$C$73,3,FALSE)</f>
        <v>-87.882620000000003</v>
      </c>
      <c r="L5635" t="s">
        <v>21</v>
      </c>
      <c r="M5635">
        <f>VLOOKUP(L5635,Key!$A$1:$C$73,2,FALSE)</f>
        <v>43.074890000000003</v>
      </c>
      <c r="N5635">
        <f>VLOOKUP(L5635,Key!$A$1:$C$73,3,FALSE)</f>
        <v>-87.882810000000006</v>
      </c>
      <c r="O5635">
        <v>16</v>
      </c>
      <c r="P5635">
        <v>0</v>
      </c>
      <c r="Q5635">
        <v>2.4</v>
      </c>
      <c r="R5635">
        <v>2.2999999999999998</v>
      </c>
      <c r="S5635">
        <v>96</v>
      </c>
      <c r="T5635">
        <f t="shared" si="792"/>
        <v>-1</v>
      </c>
      <c r="U5635" s="1">
        <v>42853</v>
      </c>
      <c r="V5635" s="13">
        <f t="shared" si="793"/>
        <v>42826</v>
      </c>
      <c r="W5635" s="14">
        <f t="shared" si="794"/>
        <v>42853</v>
      </c>
      <c r="X5635" s="1" t="str">
        <f t="shared" si="795"/>
        <v>Friday</v>
      </c>
      <c r="Y5635" s="2">
        <v>0.55193287037037042</v>
      </c>
      <c r="Z5635" s="2">
        <f t="shared" si="796"/>
        <v>0.54166666666666663</v>
      </c>
      <c r="AA5635">
        <f>1</f>
        <v>1</v>
      </c>
      <c r="AB5635" s="1">
        <v>42853</v>
      </c>
      <c r="AC5635" s="13">
        <f t="shared" si="797"/>
        <v>42826</v>
      </c>
      <c r="AD5635" s="14">
        <f t="shared" si="798"/>
        <v>42853</v>
      </c>
      <c r="AE5635" s="1" t="str">
        <f t="shared" si="799"/>
        <v>Friday</v>
      </c>
      <c r="AF5635" s="2">
        <v>0.5630208333333333</v>
      </c>
      <c r="AG5635" s="2">
        <f t="shared" si="800"/>
        <v>0.58333333333333326</v>
      </c>
      <c r="AH5635" t="s">
        <v>23</v>
      </c>
    </row>
    <row r="5636" spans="1:34" x14ac:dyDescent="0.25">
      <c r="A5636">
        <v>1427339</v>
      </c>
      <c r="B5636" t="s">
        <v>29</v>
      </c>
      <c r="C5636" t="s">
        <v>35</v>
      </c>
      <c r="D5636" t="s">
        <v>31</v>
      </c>
      <c r="E5636">
        <v>53226</v>
      </c>
      <c r="F5636" t="s">
        <v>20</v>
      </c>
      <c r="G5636" t="s">
        <v>32</v>
      </c>
      <c r="H5636">
        <v>11168</v>
      </c>
      <c r="I5636" t="s">
        <v>56</v>
      </c>
      <c r="J5636">
        <f>VLOOKUP(I5636,Key!$A$1:$C$73,2,FALSE)</f>
        <v>43.004728999999998</v>
      </c>
      <c r="K5636">
        <f>VLOOKUP(I5636,Key!$A$1:$C$73,3,FALSE)</f>
        <v>-87.905463999999995</v>
      </c>
      <c r="L5636" t="s">
        <v>48</v>
      </c>
      <c r="M5636">
        <f>VLOOKUP(L5636,Key!$A$1:$C$73,2,FALSE)</f>
        <v>43.031320000000001</v>
      </c>
      <c r="N5636">
        <f>VLOOKUP(L5636,Key!$A$1:$C$73,3,FALSE)</f>
        <v>-87.904259999999994</v>
      </c>
      <c r="O5636">
        <v>15</v>
      </c>
      <c r="P5636">
        <v>0</v>
      </c>
      <c r="Q5636">
        <v>2.2999999999999998</v>
      </c>
      <c r="R5636">
        <v>2.1</v>
      </c>
      <c r="S5636">
        <v>90</v>
      </c>
      <c r="T5636">
        <f t="shared" si="792"/>
        <v>-1</v>
      </c>
      <c r="U5636" s="1">
        <v>42853</v>
      </c>
      <c r="V5636" s="13">
        <f t="shared" si="793"/>
        <v>42826</v>
      </c>
      <c r="W5636" s="14">
        <f t="shared" si="794"/>
        <v>42853</v>
      </c>
      <c r="X5636" s="1" t="str">
        <f t="shared" si="795"/>
        <v>Friday</v>
      </c>
      <c r="Y5636" s="2">
        <v>0.56666666666666665</v>
      </c>
      <c r="Z5636" s="2">
        <f t="shared" si="796"/>
        <v>0.58333333333333326</v>
      </c>
      <c r="AA5636">
        <f>1</f>
        <v>1</v>
      </c>
      <c r="AB5636" s="1">
        <v>42853</v>
      </c>
      <c r="AC5636" s="13">
        <f t="shared" si="797"/>
        <v>42826</v>
      </c>
      <c r="AD5636" s="14">
        <f t="shared" si="798"/>
        <v>42853</v>
      </c>
      <c r="AE5636" s="1" t="str">
        <f t="shared" si="799"/>
        <v>Friday</v>
      </c>
      <c r="AF5636" s="2">
        <v>0.57740740740740748</v>
      </c>
      <c r="AG5636" s="2">
        <f t="shared" si="800"/>
        <v>0.58333333333333326</v>
      </c>
      <c r="AH5636" t="s">
        <v>23</v>
      </c>
    </row>
    <row r="5637" spans="1:34" x14ac:dyDescent="0.25">
      <c r="A5637">
        <v>1253542</v>
      </c>
      <c r="B5637" t="s">
        <v>29</v>
      </c>
      <c r="C5637" t="s">
        <v>119</v>
      </c>
      <c r="D5637" t="s">
        <v>31</v>
      </c>
      <c r="E5637">
        <v>53217</v>
      </c>
      <c r="F5637" t="s">
        <v>20</v>
      </c>
      <c r="G5637" t="s">
        <v>99</v>
      </c>
      <c r="H5637">
        <v>11078</v>
      </c>
      <c r="I5637" t="s">
        <v>24</v>
      </c>
      <c r="J5637">
        <f>VLOOKUP(I5637,Key!$A$1:$C$73,2,FALSE)</f>
        <v>43.074655999999997</v>
      </c>
      <c r="K5637">
        <f>VLOOKUP(I5637,Key!$A$1:$C$73,3,FALSE)</f>
        <v>-87.889011999999994</v>
      </c>
      <c r="L5637" t="s">
        <v>21</v>
      </c>
      <c r="M5637">
        <f>VLOOKUP(L5637,Key!$A$1:$C$73,2,FALSE)</f>
        <v>43.074890000000003</v>
      </c>
      <c r="N5637">
        <f>VLOOKUP(L5637,Key!$A$1:$C$73,3,FALSE)</f>
        <v>-87.882810000000006</v>
      </c>
      <c r="O5637">
        <v>3</v>
      </c>
      <c r="P5637">
        <v>0</v>
      </c>
      <c r="Q5637">
        <v>0.5</v>
      </c>
      <c r="R5637">
        <v>0.4</v>
      </c>
      <c r="S5637">
        <v>18</v>
      </c>
      <c r="T5637">
        <f t="shared" si="792"/>
        <v>-1</v>
      </c>
      <c r="U5637" s="1">
        <v>42853</v>
      </c>
      <c r="V5637" s="13">
        <f t="shared" si="793"/>
        <v>42826</v>
      </c>
      <c r="W5637" s="14">
        <f t="shared" si="794"/>
        <v>42853</v>
      </c>
      <c r="X5637" s="1" t="str">
        <f t="shared" si="795"/>
        <v>Friday</v>
      </c>
      <c r="Y5637" s="2">
        <v>0.57306712962962958</v>
      </c>
      <c r="Z5637" s="2">
        <f t="shared" si="796"/>
        <v>0.58333333333333326</v>
      </c>
      <c r="AA5637">
        <f>1</f>
        <v>1</v>
      </c>
      <c r="AB5637" s="1">
        <v>42853</v>
      </c>
      <c r="AC5637" s="13">
        <f t="shared" si="797"/>
        <v>42826</v>
      </c>
      <c r="AD5637" s="14">
        <f t="shared" si="798"/>
        <v>42853</v>
      </c>
      <c r="AE5637" s="1" t="str">
        <f t="shared" si="799"/>
        <v>Friday</v>
      </c>
      <c r="AF5637" s="2">
        <v>0.57501157407407411</v>
      </c>
      <c r="AG5637" s="2">
        <f t="shared" si="800"/>
        <v>0.58333333333333326</v>
      </c>
      <c r="AH5637" t="s">
        <v>23</v>
      </c>
    </row>
    <row r="5638" spans="1:34" x14ac:dyDescent="0.25">
      <c r="A5638">
        <v>1585504</v>
      </c>
      <c r="B5638" t="s">
        <v>29</v>
      </c>
      <c r="C5638" t="s">
        <v>47</v>
      </c>
      <c r="D5638" t="s">
        <v>31</v>
      </c>
      <c r="E5638">
        <v>53207</v>
      </c>
      <c r="F5638" t="s">
        <v>20</v>
      </c>
      <c r="G5638" t="s">
        <v>32</v>
      </c>
      <c r="H5638">
        <v>11156</v>
      </c>
      <c r="I5638" t="s">
        <v>64</v>
      </c>
      <c r="J5638">
        <f>VLOOKUP(I5638,Key!$A$1:$C$73,2,FALSE)</f>
        <v>43.069021999999997</v>
      </c>
      <c r="K5638">
        <f>VLOOKUP(I5638,Key!$A$1:$C$73,3,FALSE)</f>
        <v>-87.887940999999998</v>
      </c>
      <c r="L5638" t="s">
        <v>62</v>
      </c>
      <c r="M5638">
        <f>VLOOKUP(L5638,Key!$A$1:$C$73,2,FALSE)</f>
        <v>43.052460000000004</v>
      </c>
      <c r="N5638">
        <f>VLOOKUP(L5638,Key!$A$1:$C$73,3,FALSE)</f>
        <v>-87.891000000000005</v>
      </c>
      <c r="O5638">
        <v>13</v>
      </c>
      <c r="P5638">
        <v>0</v>
      </c>
      <c r="Q5638">
        <v>2</v>
      </c>
      <c r="R5638">
        <v>1.9</v>
      </c>
      <c r="S5638">
        <v>78</v>
      </c>
      <c r="T5638">
        <f t="shared" si="792"/>
        <v>-1</v>
      </c>
      <c r="U5638" s="1">
        <v>42853</v>
      </c>
      <c r="V5638" s="13">
        <f t="shared" si="793"/>
        <v>42826</v>
      </c>
      <c r="W5638" s="14">
        <f t="shared" si="794"/>
        <v>42853</v>
      </c>
      <c r="X5638" s="1" t="str">
        <f t="shared" si="795"/>
        <v>Friday</v>
      </c>
      <c r="Y5638" s="2">
        <v>0.60506944444444444</v>
      </c>
      <c r="Z5638" s="2">
        <f t="shared" si="796"/>
        <v>0.625</v>
      </c>
      <c r="AA5638">
        <f>1</f>
        <v>1</v>
      </c>
      <c r="AB5638" s="1">
        <v>42853</v>
      </c>
      <c r="AC5638" s="13">
        <f t="shared" si="797"/>
        <v>42826</v>
      </c>
      <c r="AD5638" s="14">
        <f t="shared" si="798"/>
        <v>42853</v>
      </c>
      <c r="AE5638" s="1" t="str">
        <f t="shared" si="799"/>
        <v>Friday</v>
      </c>
      <c r="AF5638" s="2">
        <v>0.61403935185185188</v>
      </c>
      <c r="AG5638" s="2">
        <f t="shared" si="800"/>
        <v>0.625</v>
      </c>
      <c r="AH5638" t="s">
        <v>23</v>
      </c>
    </row>
    <row r="5639" spans="1:34" x14ac:dyDescent="0.25">
      <c r="A5639">
        <v>1494109</v>
      </c>
      <c r="B5639" t="s">
        <v>29</v>
      </c>
      <c r="C5639" t="s">
        <v>47</v>
      </c>
      <c r="D5639" t="s">
        <v>31</v>
      </c>
      <c r="E5639">
        <v>53233</v>
      </c>
      <c r="F5639" t="s">
        <v>20</v>
      </c>
      <c r="G5639" t="s">
        <v>32</v>
      </c>
      <c r="H5639">
        <v>11157</v>
      </c>
      <c r="I5639" t="s">
        <v>44</v>
      </c>
      <c r="J5639">
        <f>VLOOKUP(I5639,Key!$A$1:$C$73,2,FALSE)</f>
        <v>43.03886</v>
      </c>
      <c r="K5639">
        <f>VLOOKUP(I5639,Key!$A$1:$C$73,3,FALSE)</f>
        <v>-87.902720000000002</v>
      </c>
      <c r="L5639" t="s">
        <v>82</v>
      </c>
      <c r="M5639">
        <f>VLOOKUP(L5639,Key!$A$1:$C$73,2,FALSE)</f>
        <v>43.040349999999997</v>
      </c>
      <c r="N5639">
        <f>VLOOKUP(L5639,Key!$A$1:$C$73,3,FALSE)</f>
        <v>-87.920760000000001</v>
      </c>
      <c r="O5639">
        <v>6</v>
      </c>
      <c r="P5639">
        <v>0</v>
      </c>
      <c r="Q5639">
        <v>0.9</v>
      </c>
      <c r="R5639">
        <v>0.9</v>
      </c>
      <c r="S5639">
        <v>36</v>
      </c>
      <c r="T5639">
        <f t="shared" si="792"/>
        <v>-1</v>
      </c>
      <c r="U5639" s="1">
        <v>42853</v>
      </c>
      <c r="V5639" s="13">
        <f t="shared" si="793"/>
        <v>42826</v>
      </c>
      <c r="W5639" s="14">
        <f t="shared" si="794"/>
        <v>42853</v>
      </c>
      <c r="X5639" s="1" t="str">
        <f t="shared" si="795"/>
        <v>Friday</v>
      </c>
      <c r="Y5639" s="2">
        <v>0.68956018518518514</v>
      </c>
      <c r="Z5639" s="2">
        <f t="shared" si="796"/>
        <v>0.70833333333333326</v>
      </c>
      <c r="AA5639">
        <f>1</f>
        <v>1</v>
      </c>
      <c r="AB5639" s="1">
        <v>42853</v>
      </c>
      <c r="AC5639" s="13">
        <f t="shared" si="797"/>
        <v>42826</v>
      </c>
      <c r="AD5639" s="14">
        <f t="shared" si="798"/>
        <v>42853</v>
      </c>
      <c r="AE5639" s="1" t="str">
        <f t="shared" si="799"/>
        <v>Friday</v>
      </c>
      <c r="AF5639" s="2">
        <v>0.69359953703703703</v>
      </c>
      <c r="AG5639" s="2">
        <f t="shared" si="800"/>
        <v>0.70833333333333326</v>
      </c>
      <c r="AH5639" t="s">
        <v>23</v>
      </c>
    </row>
    <row r="5640" spans="1:34" x14ac:dyDescent="0.25">
      <c r="A5640">
        <v>993392</v>
      </c>
      <c r="B5640" t="s">
        <v>29</v>
      </c>
      <c r="C5640" t="s">
        <v>47</v>
      </c>
      <c r="D5640" t="s">
        <v>31</v>
      </c>
      <c r="E5640">
        <v>53211</v>
      </c>
      <c r="F5640" t="s">
        <v>20</v>
      </c>
      <c r="G5640" t="s">
        <v>32</v>
      </c>
      <c r="H5640">
        <v>11112</v>
      </c>
      <c r="I5640" t="s">
        <v>66</v>
      </c>
      <c r="J5640">
        <f>VLOOKUP(I5640,Key!$A$1:$C$73,2,FALSE)</f>
        <v>43.078530000000001</v>
      </c>
      <c r="K5640">
        <f>VLOOKUP(I5640,Key!$A$1:$C$73,3,FALSE)</f>
        <v>-87.882620000000003</v>
      </c>
      <c r="L5640" t="s">
        <v>24</v>
      </c>
      <c r="M5640">
        <f>VLOOKUP(L5640,Key!$A$1:$C$73,2,FALSE)</f>
        <v>43.074655999999997</v>
      </c>
      <c r="N5640">
        <f>VLOOKUP(L5640,Key!$A$1:$C$73,3,FALSE)</f>
        <v>-87.889011999999994</v>
      </c>
      <c r="O5640">
        <v>6</v>
      </c>
      <c r="P5640">
        <v>0</v>
      </c>
      <c r="Q5640">
        <v>0.9</v>
      </c>
      <c r="R5640">
        <v>0.9</v>
      </c>
      <c r="S5640">
        <v>36</v>
      </c>
      <c r="T5640">
        <f t="shared" si="792"/>
        <v>-1</v>
      </c>
      <c r="U5640" s="1">
        <v>42853</v>
      </c>
      <c r="V5640" s="13">
        <f t="shared" si="793"/>
        <v>42826</v>
      </c>
      <c r="W5640" s="14">
        <f t="shared" si="794"/>
        <v>42853</v>
      </c>
      <c r="X5640" s="1" t="str">
        <f t="shared" si="795"/>
        <v>Friday</v>
      </c>
      <c r="Y5640" s="2">
        <v>0.7096527777777778</v>
      </c>
      <c r="Z5640" s="2">
        <f t="shared" si="796"/>
        <v>0.70833333333333326</v>
      </c>
      <c r="AA5640">
        <f>1</f>
        <v>1</v>
      </c>
      <c r="AB5640" s="1">
        <v>42853</v>
      </c>
      <c r="AC5640" s="13">
        <f t="shared" si="797"/>
        <v>42826</v>
      </c>
      <c r="AD5640" s="14">
        <f t="shared" si="798"/>
        <v>42853</v>
      </c>
      <c r="AE5640" s="1" t="str">
        <f t="shared" si="799"/>
        <v>Friday</v>
      </c>
      <c r="AF5640" s="2">
        <v>0.71341435185185187</v>
      </c>
      <c r="AG5640" s="2">
        <f t="shared" si="800"/>
        <v>0.70833333333333326</v>
      </c>
      <c r="AH5640" t="s">
        <v>23</v>
      </c>
    </row>
    <row r="5641" spans="1:34" x14ac:dyDescent="0.25">
      <c r="A5641">
        <v>1357250</v>
      </c>
      <c r="B5641" t="s">
        <v>29</v>
      </c>
      <c r="C5641" t="s">
        <v>47</v>
      </c>
      <c r="D5641" t="s">
        <v>31</v>
      </c>
      <c r="E5641">
        <v>53202</v>
      </c>
      <c r="F5641" t="s">
        <v>20</v>
      </c>
      <c r="G5641" t="s">
        <v>32</v>
      </c>
      <c r="H5641">
        <v>263</v>
      </c>
      <c r="I5641" t="s">
        <v>44</v>
      </c>
      <c r="J5641">
        <f>VLOOKUP(I5641,Key!$A$1:$C$73,2,FALSE)</f>
        <v>43.03886</v>
      </c>
      <c r="K5641">
        <f>VLOOKUP(I5641,Key!$A$1:$C$73,3,FALSE)</f>
        <v>-87.902720000000002</v>
      </c>
      <c r="L5641" t="s">
        <v>78</v>
      </c>
      <c r="M5641">
        <f>VLOOKUP(L5641,Key!$A$1:$C$73,2,FALSE)</f>
        <v>43.048200000000001</v>
      </c>
      <c r="N5641">
        <f>VLOOKUP(L5641,Key!$A$1:$C$73,3,FALSE)</f>
        <v>-87.900859999999994</v>
      </c>
      <c r="O5641">
        <v>6</v>
      </c>
      <c r="P5641">
        <v>0</v>
      </c>
      <c r="Q5641">
        <v>0.9</v>
      </c>
      <c r="R5641">
        <v>0.9</v>
      </c>
      <c r="S5641">
        <v>36</v>
      </c>
      <c r="T5641">
        <f t="shared" si="792"/>
        <v>-1</v>
      </c>
      <c r="U5641" s="1">
        <v>42853</v>
      </c>
      <c r="V5641" s="13">
        <f t="shared" si="793"/>
        <v>42826</v>
      </c>
      <c r="W5641" s="14">
        <f t="shared" si="794"/>
        <v>42853</v>
      </c>
      <c r="X5641" s="1" t="str">
        <f t="shared" si="795"/>
        <v>Friday</v>
      </c>
      <c r="Y5641" s="2">
        <v>0.7255787037037037</v>
      </c>
      <c r="Z5641" s="2">
        <f t="shared" si="796"/>
        <v>0.70833333333333326</v>
      </c>
      <c r="AA5641">
        <f>1</f>
        <v>1</v>
      </c>
      <c r="AB5641" s="1">
        <v>42853</v>
      </c>
      <c r="AC5641" s="13">
        <f t="shared" si="797"/>
        <v>42826</v>
      </c>
      <c r="AD5641" s="14">
        <f t="shared" si="798"/>
        <v>42853</v>
      </c>
      <c r="AE5641" s="1" t="str">
        <f t="shared" si="799"/>
        <v>Friday</v>
      </c>
      <c r="AF5641" s="2">
        <v>0.72927083333333342</v>
      </c>
      <c r="AG5641" s="2">
        <f t="shared" si="800"/>
        <v>0.75</v>
      </c>
      <c r="AH5641" t="s">
        <v>23</v>
      </c>
    </row>
    <row r="5642" spans="1:34" x14ac:dyDescent="0.25">
      <c r="A5642">
        <v>1527528</v>
      </c>
      <c r="B5642" t="s">
        <v>29</v>
      </c>
      <c r="C5642" t="s">
        <v>103</v>
      </c>
      <c r="D5642" t="s">
        <v>31</v>
      </c>
      <c r="E5642">
        <v>53202</v>
      </c>
      <c r="F5642" t="s">
        <v>20</v>
      </c>
      <c r="G5642" t="s">
        <v>32</v>
      </c>
      <c r="H5642">
        <v>11057</v>
      </c>
      <c r="I5642" t="s">
        <v>62</v>
      </c>
      <c r="J5642">
        <f>VLOOKUP(I5642,Key!$A$1:$C$73,2,FALSE)</f>
        <v>43.052460000000004</v>
      </c>
      <c r="K5642">
        <f>VLOOKUP(I5642,Key!$A$1:$C$73,3,FALSE)</f>
        <v>-87.891000000000005</v>
      </c>
      <c r="L5642" t="s">
        <v>33</v>
      </c>
      <c r="M5642">
        <f>VLOOKUP(L5642,Key!$A$1:$C$73,2,FALSE)</f>
        <v>43.045712999999999</v>
      </c>
      <c r="N5642">
        <f>VLOOKUP(L5642,Key!$A$1:$C$73,3,FALSE)</f>
        <v>-87.899756999999994</v>
      </c>
      <c r="O5642">
        <v>6</v>
      </c>
      <c r="P5642">
        <v>0</v>
      </c>
      <c r="Q5642">
        <v>0.9</v>
      </c>
      <c r="R5642">
        <v>0.9</v>
      </c>
      <c r="S5642">
        <v>36</v>
      </c>
      <c r="T5642">
        <f t="shared" si="792"/>
        <v>-1</v>
      </c>
      <c r="U5642" s="1">
        <v>42853</v>
      </c>
      <c r="V5642" s="13">
        <f t="shared" si="793"/>
        <v>42826</v>
      </c>
      <c r="W5642" s="14">
        <f t="shared" si="794"/>
        <v>42853</v>
      </c>
      <c r="X5642" s="1" t="str">
        <f t="shared" si="795"/>
        <v>Friday</v>
      </c>
      <c r="Y5642" s="2">
        <v>0.77648148148148144</v>
      </c>
      <c r="Z5642" s="2">
        <f t="shared" si="796"/>
        <v>0.79166666666666663</v>
      </c>
      <c r="AA5642">
        <f>1</f>
        <v>1</v>
      </c>
      <c r="AB5642" s="1">
        <v>42853</v>
      </c>
      <c r="AC5642" s="13">
        <f t="shared" si="797"/>
        <v>42826</v>
      </c>
      <c r="AD5642" s="14">
        <f t="shared" si="798"/>
        <v>42853</v>
      </c>
      <c r="AE5642" s="1" t="str">
        <f t="shared" si="799"/>
        <v>Friday</v>
      </c>
      <c r="AF5642" s="2">
        <v>0.78077546296296296</v>
      </c>
      <c r="AG5642" s="2">
        <f t="shared" si="800"/>
        <v>0.79166666666666663</v>
      </c>
      <c r="AH5642" t="s">
        <v>23</v>
      </c>
    </row>
    <row r="5643" spans="1:34" x14ac:dyDescent="0.25">
      <c r="A5643">
        <v>1276651</v>
      </c>
      <c r="B5643" t="s">
        <v>29</v>
      </c>
      <c r="C5643" t="s">
        <v>47</v>
      </c>
      <c r="D5643" t="s">
        <v>31</v>
      </c>
      <c r="E5643">
        <v>53211</v>
      </c>
      <c r="F5643" t="s">
        <v>20</v>
      </c>
      <c r="G5643" t="s">
        <v>32</v>
      </c>
      <c r="H5643">
        <v>11085</v>
      </c>
      <c r="I5643" t="s">
        <v>53</v>
      </c>
      <c r="J5643">
        <f>VLOOKUP(I5643,Key!$A$1:$C$73,2,FALSE)</f>
        <v>43.04824</v>
      </c>
      <c r="K5643">
        <f>VLOOKUP(I5643,Key!$A$1:$C$73,3,FALSE)</f>
        <v>-87.904970000000006</v>
      </c>
      <c r="L5643" t="s">
        <v>65</v>
      </c>
      <c r="M5643">
        <f>VLOOKUP(L5643,Key!$A$1:$C$73,2,FALSE)</f>
        <v>43.077359999999999</v>
      </c>
      <c r="N5643">
        <f>VLOOKUP(L5643,Key!$A$1:$C$73,3,FALSE)</f>
        <v>-87.880769999999998</v>
      </c>
      <c r="O5643">
        <v>26</v>
      </c>
      <c r="P5643">
        <v>0</v>
      </c>
      <c r="Q5643">
        <v>3.9</v>
      </c>
      <c r="R5643">
        <v>3.7</v>
      </c>
      <c r="S5643">
        <v>156</v>
      </c>
      <c r="T5643">
        <f t="shared" si="792"/>
        <v>-1</v>
      </c>
      <c r="U5643" s="1">
        <v>42854</v>
      </c>
      <c r="V5643" s="13">
        <f t="shared" si="793"/>
        <v>42826</v>
      </c>
      <c r="W5643" s="14">
        <f t="shared" si="794"/>
        <v>42854</v>
      </c>
      <c r="X5643" s="1" t="str">
        <f t="shared" si="795"/>
        <v>Saturday</v>
      </c>
      <c r="Y5643" s="2">
        <v>0.45337962962962958</v>
      </c>
      <c r="Z5643" s="2">
        <f t="shared" si="796"/>
        <v>0.45833333333333331</v>
      </c>
      <c r="AA5643">
        <f>1</f>
        <v>1</v>
      </c>
      <c r="AB5643" s="1">
        <v>42854</v>
      </c>
      <c r="AC5643" s="13">
        <f t="shared" si="797"/>
        <v>42826</v>
      </c>
      <c r="AD5643" s="14">
        <f t="shared" si="798"/>
        <v>42854</v>
      </c>
      <c r="AE5643" s="1" t="str">
        <f t="shared" si="799"/>
        <v>Saturday</v>
      </c>
      <c r="AF5643" s="2">
        <v>0.47109953703703705</v>
      </c>
      <c r="AG5643" s="2">
        <f t="shared" si="800"/>
        <v>0.45833333333333331</v>
      </c>
      <c r="AH5643" t="s">
        <v>23</v>
      </c>
    </row>
    <row r="5644" spans="1:34" x14ac:dyDescent="0.25">
      <c r="A5644">
        <v>1580596</v>
      </c>
      <c r="B5644" t="s">
        <v>29</v>
      </c>
      <c r="C5644" t="s">
        <v>47</v>
      </c>
      <c r="D5644" t="s">
        <v>31</v>
      </c>
      <c r="E5644">
        <v>53202</v>
      </c>
      <c r="F5644" t="s">
        <v>20</v>
      </c>
      <c r="G5644" t="s">
        <v>97</v>
      </c>
      <c r="H5644">
        <v>263</v>
      </c>
      <c r="I5644" t="s">
        <v>78</v>
      </c>
      <c r="J5644">
        <f>VLOOKUP(I5644,Key!$A$1:$C$73,2,FALSE)</f>
        <v>43.048200000000001</v>
      </c>
      <c r="K5644">
        <f>VLOOKUP(I5644,Key!$A$1:$C$73,3,FALSE)</f>
        <v>-87.900859999999994</v>
      </c>
      <c r="L5644" t="s">
        <v>22</v>
      </c>
      <c r="M5644">
        <f>VLOOKUP(L5644,Key!$A$1:$C$73,2,FALSE)</f>
        <v>43.058619999999998</v>
      </c>
      <c r="N5644">
        <f>VLOOKUP(L5644,Key!$A$1:$C$73,3,FALSE)</f>
        <v>-87.885319999999993</v>
      </c>
      <c r="O5644">
        <v>6</v>
      </c>
      <c r="P5644">
        <v>2</v>
      </c>
      <c r="Q5644">
        <v>0.9</v>
      </c>
      <c r="R5644">
        <v>0.9</v>
      </c>
      <c r="S5644">
        <v>36</v>
      </c>
      <c r="T5644">
        <f t="shared" si="792"/>
        <v>-1</v>
      </c>
      <c r="U5644" s="1">
        <v>42854</v>
      </c>
      <c r="V5644" s="13">
        <f t="shared" si="793"/>
        <v>42826</v>
      </c>
      <c r="W5644" s="14">
        <f t="shared" si="794"/>
        <v>42854</v>
      </c>
      <c r="X5644" s="1" t="str">
        <f t="shared" si="795"/>
        <v>Saturday</v>
      </c>
      <c r="Y5644" s="2">
        <v>0.52434027777777781</v>
      </c>
      <c r="Z5644" s="2">
        <f t="shared" si="796"/>
        <v>0.54166666666666663</v>
      </c>
      <c r="AA5644">
        <f>1</f>
        <v>1</v>
      </c>
      <c r="AB5644" s="1">
        <v>42854</v>
      </c>
      <c r="AC5644" s="13">
        <f t="shared" si="797"/>
        <v>42826</v>
      </c>
      <c r="AD5644" s="14">
        <f t="shared" si="798"/>
        <v>42854</v>
      </c>
      <c r="AE5644" s="1" t="str">
        <f t="shared" si="799"/>
        <v>Saturday</v>
      </c>
      <c r="AF5644" s="2">
        <v>0.52893518518518523</v>
      </c>
      <c r="AG5644" s="2">
        <f t="shared" si="800"/>
        <v>0.54166666666666663</v>
      </c>
      <c r="AH5644" t="s">
        <v>23</v>
      </c>
    </row>
    <row r="5645" spans="1:34" x14ac:dyDescent="0.25">
      <c r="A5645">
        <v>1066506</v>
      </c>
      <c r="B5645" t="s">
        <v>29</v>
      </c>
      <c r="C5645" t="s">
        <v>47</v>
      </c>
      <c r="D5645" t="s">
        <v>31</v>
      </c>
      <c r="E5645">
        <v>53211</v>
      </c>
      <c r="F5645" t="s">
        <v>20</v>
      </c>
      <c r="G5645" t="s">
        <v>32</v>
      </c>
      <c r="H5645">
        <v>11088</v>
      </c>
      <c r="I5645" t="s">
        <v>63</v>
      </c>
      <c r="J5645">
        <f>VLOOKUP(I5645,Key!$A$1:$C$73,2,FALSE)</f>
        <v>43.066893999999998</v>
      </c>
      <c r="K5645">
        <f>VLOOKUP(I5645,Key!$A$1:$C$73,3,FALSE)</f>
        <v>-87.877936000000005</v>
      </c>
      <c r="L5645" t="s">
        <v>81</v>
      </c>
      <c r="M5645">
        <f>VLOOKUP(L5645,Key!$A$1:$C$73,2,FALSE)</f>
        <v>43.058010000000003</v>
      </c>
      <c r="N5645">
        <f>VLOOKUP(L5645,Key!$A$1:$C$73,3,FALSE)</f>
        <v>-87.877300000000005</v>
      </c>
      <c r="O5645">
        <v>16</v>
      </c>
      <c r="P5645">
        <v>0</v>
      </c>
      <c r="Q5645">
        <v>2.4</v>
      </c>
      <c r="R5645">
        <v>2.2999999999999998</v>
      </c>
      <c r="S5645">
        <v>96</v>
      </c>
      <c r="T5645">
        <f t="shared" si="792"/>
        <v>-1</v>
      </c>
      <c r="U5645" s="1">
        <v>42840</v>
      </c>
      <c r="V5645" s="13">
        <f t="shared" si="793"/>
        <v>42826</v>
      </c>
      <c r="W5645" s="14">
        <f t="shared" si="794"/>
        <v>42840</v>
      </c>
      <c r="X5645" s="1" t="str">
        <f t="shared" si="795"/>
        <v>Saturday</v>
      </c>
      <c r="Y5645" s="2">
        <v>0.57752314814814809</v>
      </c>
      <c r="Z5645" s="2">
        <f t="shared" si="796"/>
        <v>0.58333333333333326</v>
      </c>
      <c r="AA5645">
        <f>1</f>
        <v>1</v>
      </c>
      <c r="AB5645" s="1">
        <v>42840</v>
      </c>
      <c r="AC5645" s="13">
        <f t="shared" si="797"/>
        <v>42826</v>
      </c>
      <c r="AD5645" s="14">
        <f t="shared" si="798"/>
        <v>42840</v>
      </c>
      <c r="AE5645" s="1" t="str">
        <f t="shared" si="799"/>
        <v>Saturday</v>
      </c>
      <c r="AF5645" s="2">
        <v>0.58826388888888892</v>
      </c>
      <c r="AG5645" s="2">
        <f t="shared" si="800"/>
        <v>0.58333333333333326</v>
      </c>
      <c r="AH5645" t="s">
        <v>23</v>
      </c>
    </row>
    <row r="5646" spans="1:34" x14ac:dyDescent="0.25">
      <c r="A5646">
        <v>1581481</v>
      </c>
      <c r="B5646" t="s">
        <v>29</v>
      </c>
      <c r="E5646">
        <v>53221</v>
      </c>
      <c r="F5646" t="s">
        <v>20</v>
      </c>
      <c r="G5646" t="s">
        <v>97</v>
      </c>
      <c r="H5646">
        <v>5496</v>
      </c>
      <c r="I5646" t="s">
        <v>56</v>
      </c>
      <c r="J5646">
        <f>VLOOKUP(I5646,Key!$A$1:$C$73,2,FALSE)</f>
        <v>43.004728999999998</v>
      </c>
      <c r="K5646">
        <f>VLOOKUP(I5646,Key!$A$1:$C$73,3,FALSE)</f>
        <v>-87.905463999999995</v>
      </c>
      <c r="L5646" t="s">
        <v>56</v>
      </c>
      <c r="M5646">
        <f>VLOOKUP(L5646,Key!$A$1:$C$73,2,FALSE)</f>
        <v>43.004728999999998</v>
      </c>
      <c r="N5646">
        <f>VLOOKUP(L5646,Key!$A$1:$C$73,3,FALSE)</f>
        <v>-87.905463999999995</v>
      </c>
      <c r="O5646">
        <v>86</v>
      </c>
      <c r="P5646">
        <v>6</v>
      </c>
      <c r="Q5646">
        <v>12.9</v>
      </c>
      <c r="R5646">
        <v>12.3</v>
      </c>
      <c r="S5646">
        <v>516</v>
      </c>
      <c r="T5646">
        <f t="shared" si="792"/>
        <v>-1</v>
      </c>
      <c r="U5646" s="1">
        <v>42840</v>
      </c>
      <c r="V5646" s="13">
        <f t="shared" si="793"/>
        <v>42826</v>
      </c>
      <c r="W5646" s="14">
        <f t="shared" si="794"/>
        <v>42840</v>
      </c>
      <c r="X5646" s="1" t="str">
        <f t="shared" si="795"/>
        <v>Saturday</v>
      </c>
      <c r="Y5646" s="2">
        <v>0.58368055555555554</v>
      </c>
      <c r="Z5646" s="2">
        <f t="shared" si="796"/>
        <v>0.58333333333333326</v>
      </c>
      <c r="AA5646">
        <f>1</f>
        <v>1</v>
      </c>
      <c r="AB5646" s="1">
        <v>42840</v>
      </c>
      <c r="AC5646" s="13">
        <f t="shared" si="797"/>
        <v>42826</v>
      </c>
      <c r="AD5646" s="14">
        <f t="shared" si="798"/>
        <v>42840</v>
      </c>
      <c r="AE5646" s="1" t="str">
        <f t="shared" si="799"/>
        <v>Saturday</v>
      </c>
      <c r="AF5646" s="2">
        <v>0.64355324074074072</v>
      </c>
      <c r="AG5646" s="2">
        <f t="shared" si="800"/>
        <v>0.625</v>
      </c>
      <c r="AH5646" t="s">
        <v>25</v>
      </c>
    </row>
    <row r="5647" spans="1:34" x14ac:dyDescent="0.25">
      <c r="A5647">
        <v>1407702</v>
      </c>
      <c r="B5647" t="s">
        <v>29</v>
      </c>
      <c r="C5647" t="s">
        <v>47</v>
      </c>
      <c r="D5647" t="s">
        <v>31</v>
      </c>
      <c r="E5647">
        <v>53202</v>
      </c>
      <c r="F5647" t="s">
        <v>20</v>
      </c>
      <c r="G5647" t="s">
        <v>32</v>
      </c>
      <c r="H5647">
        <v>5430</v>
      </c>
      <c r="I5647" t="s">
        <v>24</v>
      </c>
      <c r="J5647">
        <f>VLOOKUP(I5647,Key!$A$1:$C$73,2,FALSE)</f>
        <v>43.074655999999997</v>
      </c>
      <c r="K5647">
        <f>VLOOKUP(I5647,Key!$A$1:$C$73,3,FALSE)</f>
        <v>-87.889011999999994</v>
      </c>
      <c r="L5647" t="s">
        <v>66</v>
      </c>
      <c r="M5647">
        <f>VLOOKUP(L5647,Key!$A$1:$C$73,2,FALSE)</f>
        <v>43.078530000000001</v>
      </c>
      <c r="N5647">
        <f>VLOOKUP(L5647,Key!$A$1:$C$73,3,FALSE)</f>
        <v>-87.882620000000003</v>
      </c>
      <c r="O5647">
        <v>4</v>
      </c>
      <c r="P5647">
        <v>0</v>
      </c>
      <c r="Q5647">
        <v>0.6</v>
      </c>
      <c r="R5647">
        <v>0.6</v>
      </c>
      <c r="S5647">
        <v>24</v>
      </c>
      <c r="T5647">
        <f t="shared" si="792"/>
        <v>-1</v>
      </c>
      <c r="U5647" s="1">
        <v>42840</v>
      </c>
      <c r="V5647" s="13">
        <f t="shared" si="793"/>
        <v>42826</v>
      </c>
      <c r="W5647" s="14">
        <f t="shared" si="794"/>
        <v>42840</v>
      </c>
      <c r="X5647" s="1" t="str">
        <f t="shared" si="795"/>
        <v>Saturday</v>
      </c>
      <c r="Y5647" s="2">
        <v>0.59189814814814812</v>
      </c>
      <c r="Z5647" s="2">
        <f t="shared" si="796"/>
        <v>0.58333333333333326</v>
      </c>
      <c r="AA5647">
        <f>1</f>
        <v>1</v>
      </c>
      <c r="AB5647" s="1">
        <v>42840</v>
      </c>
      <c r="AC5647" s="13">
        <f t="shared" si="797"/>
        <v>42826</v>
      </c>
      <c r="AD5647" s="14">
        <f t="shared" si="798"/>
        <v>42840</v>
      </c>
      <c r="AE5647" s="1" t="str">
        <f t="shared" si="799"/>
        <v>Saturday</v>
      </c>
      <c r="AF5647" s="2">
        <v>0.5951157407407407</v>
      </c>
      <c r="AG5647" s="2">
        <f t="shared" si="800"/>
        <v>0.58333333333333326</v>
      </c>
      <c r="AH5647" t="s">
        <v>23</v>
      </c>
    </row>
    <row r="5648" spans="1:34" x14ac:dyDescent="0.25">
      <c r="A5648">
        <v>1358589</v>
      </c>
      <c r="B5648" t="s">
        <v>29</v>
      </c>
      <c r="C5648" t="s">
        <v>47</v>
      </c>
      <c r="D5648" t="s">
        <v>31</v>
      </c>
      <c r="E5648">
        <v>53211</v>
      </c>
      <c r="F5648" t="s">
        <v>20</v>
      </c>
      <c r="G5648" t="s">
        <v>32</v>
      </c>
      <c r="H5648">
        <v>146</v>
      </c>
      <c r="I5648" t="s">
        <v>33</v>
      </c>
      <c r="J5648">
        <f>VLOOKUP(I5648,Key!$A$1:$C$73,2,FALSE)</f>
        <v>43.045712999999999</v>
      </c>
      <c r="K5648">
        <f>VLOOKUP(I5648,Key!$A$1:$C$73,3,FALSE)</f>
        <v>-87.899756999999994</v>
      </c>
      <c r="L5648" t="s">
        <v>62</v>
      </c>
      <c r="M5648">
        <f>VLOOKUP(L5648,Key!$A$1:$C$73,2,FALSE)</f>
        <v>43.052460000000004</v>
      </c>
      <c r="N5648">
        <f>VLOOKUP(L5648,Key!$A$1:$C$73,3,FALSE)</f>
        <v>-87.891000000000005</v>
      </c>
      <c r="O5648">
        <v>6</v>
      </c>
      <c r="P5648">
        <v>0</v>
      </c>
      <c r="Q5648">
        <v>0.9</v>
      </c>
      <c r="R5648">
        <v>0.9</v>
      </c>
      <c r="S5648">
        <v>36</v>
      </c>
      <c r="T5648">
        <f t="shared" si="792"/>
        <v>-1</v>
      </c>
      <c r="U5648" s="1">
        <v>42840</v>
      </c>
      <c r="V5648" s="13">
        <f t="shared" si="793"/>
        <v>42826</v>
      </c>
      <c r="W5648" s="14">
        <f t="shared" si="794"/>
        <v>42840</v>
      </c>
      <c r="X5648" s="1" t="str">
        <f t="shared" si="795"/>
        <v>Saturday</v>
      </c>
      <c r="Y5648" s="2">
        <v>0.63768518518518513</v>
      </c>
      <c r="Z5648" s="2">
        <f t="shared" si="796"/>
        <v>0.625</v>
      </c>
      <c r="AA5648">
        <f>1</f>
        <v>1</v>
      </c>
      <c r="AB5648" s="1">
        <v>42840</v>
      </c>
      <c r="AC5648" s="13">
        <f t="shared" si="797"/>
        <v>42826</v>
      </c>
      <c r="AD5648" s="14">
        <f t="shared" si="798"/>
        <v>42840</v>
      </c>
      <c r="AE5648" s="1" t="str">
        <f t="shared" si="799"/>
        <v>Saturday</v>
      </c>
      <c r="AF5648" s="2">
        <v>0.64234953703703701</v>
      </c>
      <c r="AG5648" s="2">
        <f t="shared" si="800"/>
        <v>0.625</v>
      </c>
      <c r="AH5648" t="s">
        <v>23</v>
      </c>
    </row>
    <row r="5649" spans="1:34" x14ac:dyDescent="0.25">
      <c r="A5649">
        <v>1151630</v>
      </c>
      <c r="B5649" t="s">
        <v>29</v>
      </c>
      <c r="C5649" t="s">
        <v>47</v>
      </c>
      <c r="D5649" t="s">
        <v>31</v>
      </c>
      <c r="E5649">
        <v>53202</v>
      </c>
      <c r="F5649" t="s">
        <v>20</v>
      </c>
      <c r="G5649" t="s">
        <v>99</v>
      </c>
      <c r="H5649">
        <v>217</v>
      </c>
      <c r="I5649" t="s">
        <v>22</v>
      </c>
      <c r="J5649">
        <f>VLOOKUP(I5649,Key!$A$1:$C$73,2,FALSE)</f>
        <v>43.058619999999998</v>
      </c>
      <c r="K5649">
        <f>VLOOKUP(I5649,Key!$A$1:$C$73,3,FALSE)</f>
        <v>-87.885319999999993</v>
      </c>
      <c r="L5649" t="s">
        <v>81</v>
      </c>
      <c r="M5649">
        <f>VLOOKUP(L5649,Key!$A$1:$C$73,2,FALSE)</f>
        <v>43.058010000000003</v>
      </c>
      <c r="N5649">
        <f>VLOOKUP(L5649,Key!$A$1:$C$73,3,FALSE)</f>
        <v>-87.877300000000005</v>
      </c>
      <c r="O5649">
        <v>20</v>
      </c>
      <c r="P5649">
        <v>0</v>
      </c>
      <c r="Q5649">
        <v>3</v>
      </c>
      <c r="R5649">
        <v>2.9</v>
      </c>
      <c r="S5649">
        <v>120</v>
      </c>
      <c r="T5649">
        <f t="shared" si="792"/>
        <v>-1</v>
      </c>
      <c r="U5649" s="1">
        <v>42840</v>
      </c>
      <c r="V5649" s="13">
        <f t="shared" si="793"/>
        <v>42826</v>
      </c>
      <c r="W5649" s="14">
        <f t="shared" si="794"/>
        <v>42840</v>
      </c>
      <c r="X5649" s="1" t="str">
        <f t="shared" si="795"/>
        <v>Saturday</v>
      </c>
      <c r="Y5649" s="2">
        <v>0.65978009259259263</v>
      </c>
      <c r="Z5649" s="2">
        <f t="shared" si="796"/>
        <v>0.66666666666666663</v>
      </c>
      <c r="AA5649">
        <f>1</f>
        <v>1</v>
      </c>
      <c r="AB5649" s="1">
        <v>42840</v>
      </c>
      <c r="AC5649" s="13">
        <f t="shared" si="797"/>
        <v>42826</v>
      </c>
      <c r="AD5649" s="14">
        <f t="shared" si="798"/>
        <v>42840</v>
      </c>
      <c r="AE5649" s="1" t="str">
        <f t="shared" si="799"/>
        <v>Saturday</v>
      </c>
      <c r="AF5649" s="2">
        <v>0.67427083333333337</v>
      </c>
      <c r="AG5649" s="2">
        <f t="shared" si="800"/>
        <v>0.66666666666666663</v>
      </c>
      <c r="AH5649" t="s">
        <v>23</v>
      </c>
    </row>
    <row r="5650" spans="1:34" x14ac:dyDescent="0.25">
      <c r="A5650">
        <v>1407702</v>
      </c>
      <c r="B5650" t="s">
        <v>29</v>
      </c>
      <c r="C5650" t="s">
        <v>47</v>
      </c>
      <c r="D5650" t="s">
        <v>31</v>
      </c>
      <c r="E5650">
        <v>53202</v>
      </c>
      <c r="F5650" t="s">
        <v>20</v>
      </c>
      <c r="G5650" t="s">
        <v>32</v>
      </c>
      <c r="H5650">
        <v>5533</v>
      </c>
      <c r="I5650" t="s">
        <v>65</v>
      </c>
      <c r="J5650">
        <f>VLOOKUP(I5650,Key!$A$1:$C$73,2,FALSE)</f>
        <v>43.077359999999999</v>
      </c>
      <c r="K5650">
        <f>VLOOKUP(I5650,Key!$A$1:$C$73,3,FALSE)</f>
        <v>-87.880769999999998</v>
      </c>
      <c r="L5650" t="s">
        <v>24</v>
      </c>
      <c r="M5650">
        <f>VLOOKUP(L5650,Key!$A$1:$C$73,2,FALSE)</f>
        <v>43.074655999999997</v>
      </c>
      <c r="N5650">
        <f>VLOOKUP(L5650,Key!$A$1:$C$73,3,FALSE)</f>
        <v>-87.889011999999994</v>
      </c>
      <c r="O5650">
        <v>5</v>
      </c>
      <c r="P5650">
        <v>0</v>
      </c>
      <c r="Q5650">
        <v>0.8</v>
      </c>
      <c r="R5650">
        <v>0.7</v>
      </c>
      <c r="S5650">
        <v>30</v>
      </c>
      <c r="T5650">
        <f t="shared" si="792"/>
        <v>-1</v>
      </c>
      <c r="U5650" s="1">
        <v>42840</v>
      </c>
      <c r="V5650" s="13">
        <f t="shared" si="793"/>
        <v>42826</v>
      </c>
      <c r="W5650" s="14">
        <f t="shared" si="794"/>
        <v>42840</v>
      </c>
      <c r="X5650" s="1" t="str">
        <f t="shared" si="795"/>
        <v>Saturday</v>
      </c>
      <c r="Y5650" s="2">
        <v>0.66089120370370369</v>
      </c>
      <c r="Z5650" s="2">
        <f t="shared" si="796"/>
        <v>0.66666666666666663</v>
      </c>
      <c r="AA5650">
        <f>1</f>
        <v>1</v>
      </c>
      <c r="AB5650" s="1">
        <v>42840</v>
      </c>
      <c r="AC5650" s="13">
        <f t="shared" si="797"/>
        <v>42826</v>
      </c>
      <c r="AD5650" s="14">
        <f t="shared" si="798"/>
        <v>42840</v>
      </c>
      <c r="AE5650" s="1" t="str">
        <f t="shared" si="799"/>
        <v>Saturday</v>
      </c>
      <c r="AF5650" s="2">
        <v>0.66401620370370373</v>
      </c>
      <c r="AG5650" s="2">
        <f t="shared" si="800"/>
        <v>0.66666666666666663</v>
      </c>
      <c r="AH5650" t="s">
        <v>23</v>
      </c>
    </row>
    <row r="5651" spans="1:34" x14ac:dyDescent="0.25">
      <c r="A5651">
        <v>1468696</v>
      </c>
      <c r="B5651" t="s">
        <v>29</v>
      </c>
      <c r="C5651" t="s">
        <v>35</v>
      </c>
      <c r="D5651" t="s">
        <v>31</v>
      </c>
      <c r="E5651">
        <v>53226</v>
      </c>
      <c r="F5651" t="s">
        <v>20</v>
      </c>
      <c r="G5651" t="s">
        <v>32</v>
      </c>
      <c r="H5651">
        <v>11000</v>
      </c>
      <c r="I5651" t="s">
        <v>78</v>
      </c>
      <c r="J5651">
        <f>VLOOKUP(I5651,Key!$A$1:$C$73,2,FALSE)</f>
        <v>43.048200000000001</v>
      </c>
      <c r="K5651">
        <f>VLOOKUP(I5651,Key!$A$1:$C$73,3,FALSE)</f>
        <v>-87.900859999999994</v>
      </c>
      <c r="L5651" t="s">
        <v>78</v>
      </c>
      <c r="M5651">
        <f>VLOOKUP(L5651,Key!$A$1:$C$73,2,FALSE)</f>
        <v>43.048200000000001</v>
      </c>
      <c r="N5651">
        <f>VLOOKUP(L5651,Key!$A$1:$C$73,3,FALSE)</f>
        <v>-87.900859999999994</v>
      </c>
      <c r="O5651">
        <v>1</v>
      </c>
      <c r="P5651">
        <v>0</v>
      </c>
      <c r="Q5651">
        <v>0.2</v>
      </c>
      <c r="R5651">
        <v>0.1</v>
      </c>
      <c r="S5651">
        <v>6</v>
      </c>
      <c r="T5651">
        <f t="shared" si="792"/>
        <v>-1</v>
      </c>
      <c r="U5651" s="1">
        <v>42840</v>
      </c>
      <c r="V5651" s="13">
        <f t="shared" si="793"/>
        <v>42826</v>
      </c>
      <c r="W5651" s="14">
        <f t="shared" si="794"/>
        <v>42840</v>
      </c>
      <c r="X5651" s="1" t="str">
        <f t="shared" si="795"/>
        <v>Saturday</v>
      </c>
      <c r="Y5651" s="2">
        <v>0.73499999999999999</v>
      </c>
      <c r="Z5651" s="2">
        <f t="shared" si="796"/>
        <v>0.75</v>
      </c>
      <c r="AA5651">
        <f>1</f>
        <v>1</v>
      </c>
      <c r="AB5651" s="1">
        <v>42840</v>
      </c>
      <c r="AC5651" s="13">
        <f t="shared" si="797"/>
        <v>42826</v>
      </c>
      <c r="AD5651" s="14">
        <f t="shared" si="798"/>
        <v>42840</v>
      </c>
      <c r="AE5651" s="1" t="str">
        <f t="shared" si="799"/>
        <v>Saturday</v>
      </c>
      <c r="AF5651" s="2">
        <v>0.73556712962962967</v>
      </c>
      <c r="AG5651" s="2">
        <f t="shared" si="800"/>
        <v>0.75</v>
      </c>
      <c r="AH5651" t="s">
        <v>25</v>
      </c>
    </row>
    <row r="5652" spans="1:34" x14ac:dyDescent="0.25">
      <c r="A5652">
        <v>924367</v>
      </c>
      <c r="B5652" t="s">
        <v>29</v>
      </c>
      <c r="C5652" t="s">
        <v>47</v>
      </c>
      <c r="D5652" t="s">
        <v>31</v>
      </c>
      <c r="E5652">
        <v>53203</v>
      </c>
      <c r="F5652" t="s">
        <v>20</v>
      </c>
      <c r="G5652" t="s">
        <v>32</v>
      </c>
      <c r="H5652">
        <v>106</v>
      </c>
      <c r="I5652" t="s">
        <v>62</v>
      </c>
      <c r="J5652">
        <f>VLOOKUP(I5652,Key!$A$1:$C$73,2,FALSE)</f>
        <v>43.052460000000004</v>
      </c>
      <c r="K5652">
        <f>VLOOKUP(I5652,Key!$A$1:$C$73,3,FALSE)</f>
        <v>-87.891000000000005</v>
      </c>
      <c r="L5652" t="s">
        <v>52</v>
      </c>
      <c r="M5652">
        <f>VLOOKUP(L5652,Key!$A$1:$C$73,2,FALSE)</f>
        <v>43.042490000000001</v>
      </c>
      <c r="N5652">
        <f>VLOOKUP(L5652,Key!$A$1:$C$73,3,FALSE)</f>
        <v>-87.909959999999998</v>
      </c>
      <c r="O5652">
        <v>9</v>
      </c>
      <c r="P5652">
        <v>0</v>
      </c>
      <c r="Q5652">
        <v>1.4</v>
      </c>
      <c r="R5652">
        <v>1.3</v>
      </c>
      <c r="S5652">
        <v>54</v>
      </c>
      <c r="T5652">
        <f t="shared" si="792"/>
        <v>-1</v>
      </c>
      <c r="U5652" s="1">
        <v>42840</v>
      </c>
      <c r="V5652" s="13">
        <f t="shared" si="793"/>
        <v>42826</v>
      </c>
      <c r="W5652" s="14">
        <f t="shared" si="794"/>
        <v>42840</v>
      </c>
      <c r="X5652" s="1" t="str">
        <f t="shared" si="795"/>
        <v>Saturday</v>
      </c>
      <c r="Y5652" s="2">
        <v>0.7976967592592592</v>
      </c>
      <c r="Z5652" s="2">
        <f t="shared" si="796"/>
        <v>0.79166666666666663</v>
      </c>
      <c r="AA5652">
        <f>1</f>
        <v>1</v>
      </c>
      <c r="AB5652" s="1">
        <v>42840</v>
      </c>
      <c r="AC5652" s="13">
        <f t="shared" si="797"/>
        <v>42826</v>
      </c>
      <c r="AD5652" s="14">
        <f t="shared" si="798"/>
        <v>42840</v>
      </c>
      <c r="AE5652" s="1" t="str">
        <f t="shared" si="799"/>
        <v>Saturday</v>
      </c>
      <c r="AF5652" s="2">
        <v>0.80393518518518514</v>
      </c>
      <c r="AG5652" s="2">
        <f t="shared" si="800"/>
        <v>0.79166666666666663</v>
      </c>
      <c r="AH5652" t="s">
        <v>23</v>
      </c>
    </row>
    <row r="5653" spans="1:34" x14ac:dyDescent="0.25">
      <c r="A5653">
        <v>1443441</v>
      </c>
      <c r="B5653" t="s">
        <v>29</v>
      </c>
      <c r="C5653" t="s">
        <v>47</v>
      </c>
      <c r="D5653" t="s">
        <v>31</v>
      </c>
      <c r="E5653">
        <v>53211</v>
      </c>
      <c r="F5653" t="s">
        <v>20</v>
      </c>
      <c r="G5653" t="s">
        <v>32</v>
      </c>
      <c r="H5653">
        <v>11080</v>
      </c>
      <c r="I5653" t="s">
        <v>66</v>
      </c>
      <c r="J5653">
        <f>VLOOKUP(I5653,Key!$A$1:$C$73,2,FALSE)</f>
        <v>43.078530000000001</v>
      </c>
      <c r="K5653">
        <f>VLOOKUP(I5653,Key!$A$1:$C$73,3,FALSE)</f>
        <v>-87.882620000000003</v>
      </c>
      <c r="L5653" t="s">
        <v>66</v>
      </c>
      <c r="M5653">
        <f>VLOOKUP(L5653,Key!$A$1:$C$73,2,FALSE)</f>
        <v>43.078530000000001</v>
      </c>
      <c r="N5653">
        <f>VLOOKUP(L5653,Key!$A$1:$C$73,3,FALSE)</f>
        <v>-87.882620000000003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f t="shared" si="792"/>
        <v>-1</v>
      </c>
      <c r="U5653" s="1">
        <v>42840</v>
      </c>
      <c r="V5653" s="13">
        <f t="shared" si="793"/>
        <v>42826</v>
      </c>
      <c r="W5653" s="14">
        <f t="shared" si="794"/>
        <v>42840</v>
      </c>
      <c r="X5653" s="1" t="str">
        <f t="shared" si="795"/>
        <v>Saturday</v>
      </c>
      <c r="Y5653" s="2">
        <v>0.80641203703703701</v>
      </c>
      <c r="Z5653" s="2">
        <f t="shared" si="796"/>
        <v>0.79166666666666663</v>
      </c>
      <c r="AA5653">
        <f>1</f>
        <v>1</v>
      </c>
      <c r="AB5653" s="1">
        <v>42840</v>
      </c>
      <c r="AC5653" s="13">
        <f t="shared" si="797"/>
        <v>42826</v>
      </c>
      <c r="AD5653" s="14">
        <f t="shared" si="798"/>
        <v>42840</v>
      </c>
      <c r="AE5653" s="1" t="str">
        <f t="shared" si="799"/>
        <v>Saturday</v>
      </c>
      <c r="AF5653" s="2">
        <v>0.80668981481481483</v>
      </c>
      <c r="AG5653" s="2">
        <f t="shared" si="800"/>
        <v>0.79166666666666663</v>
      </c>
      <c r="AH5653" t="s">
        <v>25</v>
      </c>
    </row>
    <row r="5654" spans="1:34" x14ac:dyDescent="0.25">
      <c r="A5654">
        <v>1281830</v>
      </c>
      <c r="B5654" t="s">
        <v>29</v>
      </c>
      <c r="C5654" t="s">
        <v>103</v>
      </c>
      <c r="D5654" t="s">
        <v>31</v>
      </c>
      <c r="E5654">
        <v>53202</v>
      </c>
      <c r="F5654" t="s">
        <v>20</v>
      </c>
      <c r="G5654" t="s">
        <v>32</v>
      </c>
      <c r="H5654">
        <v>5577</v>
      </c>
      <c r="I5654" t="s">
        <v>22</v>
      </c>
      <c r="J5654">
        <f>VLOOKUP(I5654,Key!$A$1:$C$73,2,FALSE)</f>
        <v>43.058619999999998</v>
      </c>
      <c r="K5654">
        <f>VLOOKUP(I5654,Key!$A$1:$C$73,3,FALSE)</f>
        <v>-87.885319999999993</v>
      </c>
      <c r="L5654" t="s">
        <v>22</v>
      </c>
      <c r="M5654">
        <f>VLOOKUP(L5654,Key!$A$1:$C$73,2,FALSE)</f>
        <v>43.058619999999998</v>
      </c>
      <c r="N5654">
        <f>VLOOKUP(L5654,Key!$A$1:$C$73,3,FALSE)</f>
        <v>-87.885319999999993</v>
      </c>
      <c r="O5654">
        <v>1</v>
      </c>
      <c r="P5654">
        <v>0</v>
      </c>
      <c r="Q5654">
        <v>0.2</v>
      </c>
      <c r="R5654">
        <v>0.1</v>
      </c>
      <c r="S5654">
        <v>6</v>
      </c>
      <c r="T5654">
        <f t="shared" si="792"/>
        <v>-1</v>
      </c>
      <c r="U5654" s="1">
        <v>42840</v>
      </c>
      <c r="V5654" s="13">
        <f t="shared" si="793"/>
        <v>42826</v>
      </c>
      <c r="W5654" s="14">
        <f t="shared" si="794"/>
        <v>42840</v>
      </c>
      <c r="X5654" s="1" t="str">
        <f t="shared" si="795"/>
        <v>Saturday</v>
      </c>
      <c r="Y5654" s="2">
        <v>0.85643518518518524</v>
      </c>
      <c r="Z5654" s="2">
        <f t="shared" si="796"/>
        <v>0.875</v>
      </c>
      <c r="AA5654">
        <f>1</f>
        <v>1</v>
      </c>
      <c r="AB5654" s="1">
        <v>42840</v>
      </c>
      <c r="AC5654" s="13">
        <f t="shared" si="797"/>
        <v>42826</v>
      </c>
      <c r="AD5654" s="14">
        <f t="shared" si="798"/>
        <v>42840</v>
      </c>
      <c r="AE5654" s="1" t="str">
        <f t="shared" si="799"/>
        <v>Saturday</v>
      </c>
      <c r="AF5654" s="2">
        <v>0.85736111111111113</v>
      </c>
      <c r="AG5654" s="2">
        <f t="shared" si="800"/>
        <v>0.875</v>
      </c>
      <c r="AH5654" t="s">
        <v>25</v>
      </c>
    </row>
    <row r="5655" spans="1:34" x14ac:dyDescent="0.25">
      <c r="A5655">
        <v>1378271</v>
      </c>
      <c r="B5655" t="s">
        <v>29</v>
      </c>
      <c r="C5655" t="s">
        <v>47</v>
      </c>
      <c r="D5655" t="s">
        <v>31</v>
      </c>
      <c r="E5655">
        <v>53202</v>
      </c>
      <c r="F5655" t="s">
        <v>20</v>
      </c>
      <c r="G5655" t="s">
        <v>32</v>
      </c>
      <c r="H5655">
        <v>5586</v>
      </c>
      <c r="I5655" t="s">
        <v>24</v>
      </c>
      <c r="J5655">
        <f>VLOOKUP(I5655,Key!$A$1:$C$73,2,FALSE)</f>
        <v>43.074655999999997</v>
      </c>
      <c r="K5655">
        <f>VLOOKUP(I5655,Key!$A$1:$C$73,3,FALSE)</f>
        <v>-87.889011999999994</v>
      </c>
      <c r="L5655" t="s">
        <v>22</v>
      </c>
      <c r="M5655">
        <f>VLOOKUP(L5655,Key!$A$1:$C$73,2,FALSE)</f>
        <v>43.058619999999998</v>
      </c>
      <c r="N5655">
        <f>VLOOKUP(L5655,Key!$A$1:$C$73,3,FALSE)</f>
        <v>-87.885319999999993</v>
      </c>
      <c r="O5655">
        <v>13</v>
      </c>
      <c r="P5655">
        <v>0</v>
      </c>
      <c r="Q5655">
        <v>2</v>
      </c>
      <c r="R5655">
        <v>1.9</v>
      </c>
      <c r="S5655">
        <v>78</v>
      </c>
      <c r="T5655">
        <f t="shared" si="792"/>
        <v>-1</v>
      </c>
      <c r="U5655" s="1">
        <v>42840</v>
      </c>
      <c r="V5655" s="13">
        <f t="shared" si="793"/>
        <v>42826</v>
      </c>
      <c r="W5655" s="14">
        <f t="shared" si="794"/>
        <v>42840</v>
      </c>
      <c r="X5655" s="1" t="str">
        <f t="shared" si="795"/>
        <v>Saturday</v>
      </c>
      <c r="Y5655" s="2">
        <v>0.8919907407407407</v>
      </c>
      <c r="Z5655" s="2">
        <f t="shared" si="796"/>
        <v>0.875</v>
      </c>
      <c r="AA5655">
        <f>1</f>
        <v>1</v>
      </c>
      <c r="AB5655" s="1">
        <v>42840</v>
      </c>
      <c r="AC5655" s="13">
        <f t="shared" si="797"/>
        <v>42826</v>
      </c>
      <c r="AD5655" s="14">
        <f t="shared" si="798"/>
        <v>42840</v>
      </c>
      <c r="AE5655" s="1" t="str">
        <f t="shared" si="799"/>
        <v>Saturday</v>
      </c>
      <c r="AF5655" s="2">
        <v>0.90098379629629621</v>
      </c>
      <c r="AG5655" s="2">
        <f t="shared" si="800"/>
        <v>0.91666666666666663</v>
      </c>
      <c r="AH5655" t="s">
        <v>23</v>
      </c>
    </row>
    <row r="5656" spans="1:34" x14ac:dyDescent="0.25">
      <c r="A5656">
        <v>1358589</v>
      </c>
      <c r="B5656" t="s">
        <v>29</v>
      </c>
      <c r="C5656" t="s">
        <v>47</v>
      </c>
      <c r="D5656" t="s">
        <v>31</v>
      </c>
      <c r="E5656">
        <v>53211</v>
      </c>
      <c r="F5656" t="s">
        <v>20</v>
      </c>
      <c r="G5656" t="s">
        <v>32</v>
      </c>
      <c r="H5656">
        <v>5544</v>
      </c>
      <c r="I5656" t="s">
        <v>33</v>
      </c>
      <c r="J5656">
        <f>VLOOKUP(I5656,Key!$A$1:$C$73,2,FALSE)</f>
        <v>43.045712999999999</v>
      </c>
      <c r="K5656">
        <f>VLOOKUP(I5656,Key!$A$1:$C$73,3,FALSE)</f>
        <v>-87.899756999999994</v>
      </c>
      <c r="L5656" t="s">
        <v>62</v>
      </c>
      <c r="M5656">
        <f>VLOOKUP(L5656,Key!$A$1:$C$73,2,FALSE)</f>
        <v>43.052460000000004</v>
      </c>
      <c r="N5656">
        <f>VLOOKUP(L5656,Key!$A$1:$C$73,3,FALSE)</f>
        <v>-87.891000000000005</v>
      </c>
      <c r="O5656">
        <v>15</v>
      </c>
      <c r="P5656">
        <v>0</v>
      </c>
      <c r="Q5656">
        <v>2.2999999999999998</v>
      </c>
      <c r="R5656">
        <v>2.1</v>
      </c>
      <c r="S5656">
        <v>90</v>
      </c>
      <c r="T5656">
        <f t="shared" si="792"/>
        <v>-1</v>
      </c>
      <c r="U5656" s="1">
        <v>42841</v>
      </c>
      <c r="V5656" s="13">
        <f t="shared" si="793"/>
        <v>42826</v>
      </c>
      <c r="W5656" s="14">
        <f t="shared" si="794"/>
        <v>42841</v>
      </c>
      <c r="X5656" s="1" t="str">
        <f t="shared" si="795"/>
        <v>Sunday</v>
      </c>
      <c r="Y5656" s="2">
        <v>0.66863425925925923</v>
      </c>
      <c r="Z5656" s="2">
        <f t="shared" si="796"/>
        <v>0.66666666666666663</v>
      </c>
      <c r="AA5656">
        <f>1</f>
        <v>1</v>
      </c>
      <c r="AB5656" s="1">
        <v>42841</v>
      </c>
      <c r="AC5656" s="13">
        <f t="shared" si="797"/>
        <v>42826</v>
      </c>
      <c r="AD5656" s="14">
        <f t="shared" si="798"/>
        <v>42841</v>
      </c>
      <c r="AE5656" s="1" t="str">
        <f t="shared" si="799"/>
        <v>Sunday</v>
      </c>
      <c r="AF5656" s="2">
        <v>0.67874999999999996</v>
      </c>
      <c r="AG5656" s="2">
        <f t="shared" si="800"/>
        <v>0.66666666666666663</v>
      </c>
      <c r="AH5656" t="s">
        <v>23</v>
      </c>
    </row>
    <row r="5657" spans="1:34" x14ac:dyDescent="0.25">
      <c r="A5657">
        <v>1585224</v>
      </c>
      <c r="B5657" t="s">
        <v>29</v>
      </c>
      <c r="C5657" t="s">
        <v>47</v>
      </c>
      <c r="D5657" t="s">
        <v>31</v>
      </c>
      <c r="E5657">
        <v>53211</v>
      </c>
      <c r="F5657" t="s">
        <v>20</v>
      </c>
      <c r="G5657" t="s">
        <v>32</v>
      </c>
      <c r="H5657">
        <v>5421</v>
      </c>
      <c r="I5657" t="s">
        <v>64</v>
      </c>
      <c r="J5657">
        <f>VLOOKUP(I5657,Key!$A$1:$C$73,2,FALSE)</f>
        <v>43.069021999999997</v>
      </c>
      <c r="K5657">
        <f>VLOOKUP(I5657,Key!$A$1:$C$73,3,FALSE)</f>
        <v>-87.887940999999998</v>
      </c>
      <c r="L5657" t="s">
        <v>64</v>
      </c>
      <c r="M5657">
        <f>VLOOKUP(L5657,Key!$A$1:$C$73,2,FALSE)</f>
        <v>43.069021999999997</v>
      </c>
      <c r="N5657">
        <f>VLOOKUP(L5657,Key!$A$1:$C$73,3,FALSE)</f>
        <v>-87.887940999999998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f t="shared" si="792"/>
        <v>-1</v>
      </c>
      <c r="U5657" s="1">
        <v>42841</v>
      </c>
      <c r="V5657" s="13">
        <f t="shared" si="793"/>
        <v>42826</v>
      </c>
      <c r="W5657" s="14">
        <f t="shared" si="794"/>
        <v>42841</v>
      </c>
      <c r="X5657" s="1" t="str">
        <f t="shared" si="795"/>
        <v>Sunday</v>
      </c>
      <c r="Y5657" s="2">
        <v>0.71061342592592591</v>
      </c>
      <c r="Z5657" s="2">
        <f t="shared" si="796"/>
        <v>0.70833333333333326</v>
      </c>
      <c r="AA5657">
        <f>1</f>
        <v>1</v>
      </c>
      <c r="AB5657" s="1">
        <v>42841</v>
      </c>
      <c r="AC5657" s="13">
        <f t="shared" si="797"/>
        <v>42826</v>
      </c>
      <c r="AD5657" s="14">
        <f t="shared" si="798"/>
        <v>42841</v>
      </c>
      <c r="AE5657" s="1" t="str">
        <f t="shared" si="799"/>
        <v>Sunday</v>
      </c>
      <c r="AF5657" s="2">
        <v>0.71091435185185192</v>
      </c>
      <c r="AG5657" s="2">
        <f t="shared" si="800"/>
        <v>0.70833333333333326</v>
      </c>
      <c r="AH5657" t="s">
        <v>25</v>
      </c>
    </row>
    <row r="5658" spans="1:34" x14ac:dyDescent="0.25">
      <c r="A5658">
        <v>1585224</v>
      </c>
      <c r="B5658" t="s">
        <v>29</v>
      </c>
      <c r="C5658" t="s">
        <v>47</v>
      </c>
      <c r="D5658" t="s">
        <v>31</v>
      </c>
      <c r="E5658">
        <v>53211</v>
      </c>
      <c r="F5658" t="s">
        <v>20</v>
      </c>
      <c r="G5658" t="s">
        <v>32</v>
      </c>
      <c r="H5658">
        <v>5421</v>
      </c>
      <c r="I5658" t="s">
        <v>64</v>
      </c>
      <c r="J5658">
        <f>VLOOKUP(I5658,Key!$A$1:$C$73,2,FALSE)</f>
        <v>43.069021999999997</v>
      </c>
      <c r="K5658">
        <f>VLOOKUP(I5658,Key!$A$1:$C$73,3,FALSE)</f>
        <v>-87.887940999999998</v>
      </c>
      <c r="L5658" t="s">
        <v>81</v>
      </c>
      <c r="M5658">
        <f>VLOOKUP(L5658,Key!$A$1:$C$73,2,FALSE)</f>
        <v>43.058010000000003</v>
      </c>
      <c r="N5658">
        <f>VLOOKUP(L5658,Key!$A$1:$C$73,3,FALSE)</f>
        <v>-87.877300000000005</v>
      </c>
      <c r="O5658">
        <v>19</v>
      </c>
      <c r="P5658">
        <v>0</v>
      </c>
      <c r="Q5658">
        <v>2.9</v>
      </c>
      <c r="R5658">
        <v>2.7</v>
      </c>
      <c r="S5658">
        <v>114</v>
      </c>
      <c r="T5658">
        <f t="shared" si="792"/>
        <v>-1</v>
      </c>
      <c r="U5658" s="1">
        <v>42841</v>
      </c>
      <c r="V5658" s="13">
        <f t="shared" si="793"/>
        <v>42826</v>
      </c>
      <c r="W5658" s="14">
        <f t="shared" si="794"/>
        <v>42841</v>
      </c>
      <c r="X5658" s="1" t="str">
        <f t="shared" si="795"/>
        <v>Sunday</v>
      </c>
      <c r="Y5658" s="2">
        <v>0.71177083333333335</v>
      </c>
      <c r="Z5658" s="2">
        <f t="shared" si="796"/>
        <v>0.70833333333333326</v>
      </c>
      <c r="AA5658">
        <f>1</f>
        <v>1</v>
      </c>
      <c r="AB5658" s="1">
        <v>42841</v>
      </c>
      <c r="AC5658" s="13">
        <f t="shared" si="797"/>
        <v>42826</v>
      </c>
      <c r="AD5658" s="14">
        <f t="shared" si="798"/>
        <v>42841</v>
      </c>
      <c r="AE5658" s="1" t="str">
        <f t="shared" si="799"/>
        <v>Sunday</v>
      </c>
      <c r="AF5658" s="2">
        <v>0.7247569444444445</v>
      </c>
      <c r="AG5658" s="2">
        <f t="shared" si="800"/>
        <v>0.70833333333333326</v>
      </c>
      <c r="AH5658" t="s">
        <v>23</v>
      </c>
    </row>
    <row r="5659" spans="1:34" x14ac:dyDescent="0.25">
      <c r="A5659">
        <v>1387849</v>
      </c>
      <c r="B5659" t="s">
        <v>29</v>
      </c>
      <c r="C5659" t="s">
        <v>120</v>
      </c>
      <c r="D5659" t="s">
        <v>31</v>
      </c>
      <c r="E5659">
        <v>53105</v>
      </c>
      <c r="F5659" t="s">
        <v>20</v>
      </c>
      <c r="G5659" t="s">
        <v>32</v>
      </c>
      <c r="H5659">
        <v>336</v>
      </c>
      <c r="I5659" t="s">
        <v>40</v>
      </c>
      <c r="J5659">
        <f>VLOOKUP(I5659,Key!$A$1:$C$73,2,FALSE)</f>
        <v>43.06033</v>
      </c>
      <c r="K5659">
        <f>VLOOKUP(I5659,Key!$A$1:$C$73,3,FALSE)</f>
        <v>-87.89546</v>
      </c>
      <c r="L5659" t="s">
        <v>21</v>
      </c>
      <c r="M5659">
        <f>VLOOKUP(L5659,Key!$A$1:$C$73,2,FALSE)</f>
        <v>43.074890000000003</v>
      </c>
      <c r="N5659">
        <f>VLOOKUP(L5659,Key!$A$1:$C$73,3,FALSE)</f>
        <v>-87.882810000000006</v>
      </c>
      <c r="O5659">
        <v>11</v>
      </c>
      <c r="P5659">
        <v>0</v>
      </c>
      <c r="Q5659">
        <v>1.7</v>
      </c>
      <c r="R5659">
        <v>1.6</v>
      </c>
      <c r="S5659">
        <v>66</v>
      </c>
      <c r="T5659">
        <f t="shared" si="792"/>
        <v>-1</v>
      </c>
      <c r="U5659" s="1">
        <v>42841</v>
      </c>
      <c r="V5659" s="13">
        <f t="shared" si="793"/>
        <v>42826</v>
      </c>
      <c r="W5659" s="14">
        <f t="shared" si="794"/>
        <v>42841</v>
      </c>
      <c r="X5659" s="1" t="str">
        <f t="shared" si="795"/>
        <v>Sunday</v>
      </c>
      <c r="Y5659" s="2">
        <v>0.72979166666666673</v>
      </c>
      <c r="Z5659" s="2">
        <f t="shared" si="796"/>
        <v>0.75</v>
      </c>
      <c r="AA5659">
        <f>1</f>
        <v>1</v>
      </c>
      <c r="AB5659" s="1">
        <v>42841</v>
      </c>
      <c r="AC5659" s="13">
        <f t="shared" si="797"/>
        <v>42826</v>
      </c>
      <c r="AD5659" s="14">
        <f t="shared" si="798"/>
        <v>42841</v>
      </c>
      <c r="AE5659" s="1" t="str">
        <f t="shared" si="799"/>
        <v>Sunday</v>
      </c>
      <c r="AF5659" s="2">
        <v>0.73707175925925927</v>
      </c>
      <c r="AG5659" s="2">
        <f t="shared" si="800"/>
        <v>0.75</v>
      </c>
      <c r="AH5659" t="s">
        <v>23</v>
      </c>
    </row>
    <row r="5660" spans="1:34" x14ac:dyDescent="0.25">
      <c r="A5660">
        <v>825934</v>
      </c>
      <c r="B5660" t="s">
        <v>29</v>
      </c>
      <c r="C5660" t="s">
        <v>47</v>
      </c>
      <c r="D5660" t="s">
        <v>31</v>
      </c>
      <c r="E5660">
        <v>53208</v>
      </c>
      <c r="F5660" t="s">
        <v>20</v>
      </c>
      <c r="G5660" t="s">
        <v>32</v>
      </c>
      <c r="H5660">
        <v>173</v>
      </c>
      <c r="I5660" t="s">
        <v>34</v>
      </c>
      <c r="J5660">
        <f>VLOOKUP(I5660,Key!$A$1:$C$73,2,FALSE)</f>
        <v>43.05097</v>
      </c>
      <c r="K5660">
        <f>VLOOKUP(I5660,Key!$A$1:$C$73,3,FALSE)</f>
        <v>-87.906440000000003</v>
      </c>
      <c r="L5660" t="s">
        <v>52</v>
      </c>
      <c r="M5660">
        <f>VLOOKUP(L5660,Key!$A$1:$C$73,2,FALSE)</f>
        <v>43.042490000000001</v>
      </c>
      <c r="N5660">
        <f>VLOOKUP(L5660,Key!$A$1:$C$73,3,FALSE)</f>
        <v>-87.909959999999998</v>
      </c>
      <c r="O5660">
        <v>9</v>
      </c>
      <c r="P5660">
        <v>0</v>
      </c>
      <c r="Q5660">
        <v>1.4</v>
      </c>
      <c r="R5660">
        <v>1.3</v>
      </c>
      <c r="S5660">
        <v>54</v>
      </c>
      <c r="T5660">
        <f t="shared" si="792"/>
        <v>-1</v>
      </c>
      <c r="U5660" s="1">
        <v>42842</v>
      </c>
      <c r="V5660" s="13">
        <f t="shared" si="793"/>
        <v>42826</v>
      </c>
      <c r="W5660" s="14">
        <f t="shared" si="794"/>
        <v>42842</v>
      </c>
      <c r="X5660" s="1" t="str">
        <f t="shared" si="795"/>
        <v>Monday</v>
      </c>
      <c r="Y5660" s="2">
        <v>0.31549768518518517</v>
      </c>
      <c r="Z5660" s="2">
        <f t="shared" si="796"/>
        <v>0.33333333333333331</v>
      </c>
      <c r="AA5660">
        <f>1</f>
        <v>1</v>
      </c>
      <c r="AB5660" s="1">
        <v>42842</v>
      </c>
      <c r="AC5660" s="13">
        <f t="shared" si="797"/>
        <v>42826</v>
      </c>
      <c r="AD5660" s="14">
        <f t="shared" si="798"/>
        <v>42842</v>
      </c>
      <c r="AE5660" s="1" t="str">
        <f t="shared" si="799"/>
        <v>Monday</v>
      </c>
      <c r="AF5660" s="2">
        <v>0.32217592592592592</v>
      </c>
      <c r="AG5660" s="2">
        <f t="shared" si="800"/>
        <v>0.33333333333333331</v>
      </c>
      <c r="AH5660" t="s">
        <v>23</v>
      </c>
    </row>
    <row r="5661" spans="1:34" x14ac:dyDescent="0.25">
      <c r="A5661">
        <v>1344495</v>
      </c>
      <c r="B5661" t="s">
        <v>29</v>
      </c>
      <c r="C5661" t="s">
        <v>164</v>
      </c>
      <c r="D5661" t="s">
        <v>31</v>
      </c>
      <c r="E5661">
        <v>53144</v>
      </c>
      <c r="F5661" t="s">
        <v>20</v>
      </c>
      <c r="G5661" t="s">
        <v>32</v>
      </c>
      <c r="H5661">
        <v>11095</v>
      </c>
      <c r="I5661" t="s">
        <v>40</v>
      </c>
      <c r="J5661">
        <f>VLOOKUP(I5661,Key!$A$1:$C$73,2,FALSE)</f>
        <v>43.06033</v>
      </c>
      <c r="K5661">
        <f>VLOOKUP(I5661,Key!$A$1:$C$73,3,FALSE)</f>
        <v>-87.89546</v>
      </c>
      <c r="L5661" t="s">
        <v>80</v>
      </c>
      <c r="M5661">
        <f>VLOOKUP(L5661,Key!$A$1:$C$73,2,FALSE)</f>
        <v>43.060250000000003</v>
      </c>
      <c r="N5661">
        <f>VLOOKUP(L5661,Key!$A$1:$C$73,3,FALSE)</f>
        <v>-87.892169999999993</v>
      </c>
      <c r="O5661">
        <v>2</v>
      </c>
      <c r="P5661">
        <v>0</v>
      </c>
      <c r="Q5661">
        <v>0.3</v>
      </c>
      <c r="R5661">
        <v>0.3</v>
      </c>
      <c r="S5661">
        <v>12</v>
      </c>
      <c r="T5661">
        <f t="shared" si="792"/>
        <v>-1</v>
      </c>
      <c r="U5661" s="1">
        <v>42842</v>
      </c>
      <c r="V5661" s="13">
        <f t="shared" si="793"/>
        <v>42826</v>
      </c>
      <c r="W5661" s="14">
        <f t="shared" si="794"/>
        <v>42842</v>
      </c>
      <c r="X5661" s="1" t="str">
        <f t="shared" si="795"/>
        <v>Monday</v>
      </c>
      <c r="Y5661" s="2">
        <v>0.33113425925925927</v>
      </c>
      <c r="Z5661" s="2">
        <f t="shared" si="796"/>
        <v>0.33333333333333331</v>
      </c>
      <c r="AA5661">
        <f>1</f>
        <v>1</v>
      </c>
      <c r="AB5661" s="1">
        <v>42842</v>
      </c>
      <c r="AC5661" s="13">
        <f t="shared" si="797"/>
        <v>42826</v>
      </c>
      <c r="AD5661" s="14">
        <f t="shared" si="798"/>
        <v>42842</v>
      </c>
      <c r="AE5661" s="1" t="str">
        <f t="shared" si="799"/>
        <v>Monday</v>
      </c>
      <c r="AF5661" s="2">
        <v>0.33211805555555557</v>
      </c>
      <c r="AG5661" s="2">
        <f t="shared" si="800"/>
        <v>0.33333333333333331</v>
      </c>
      <c r="AH5661" t="s">
        <v>23</v>
      </c>
    </row>
    <row r="5662" spans="1:34" x14ac:dyDescent="0.25">
      <c r="A5662">
        <v>1489319</v>
      </c>
      <c r="B5662" t="s">
        <v>29</v>
      </c>
      <c r="C5662" t="s">
        <v>137</v>
      </c>
      <c r="D5662" t="s">
        <v>31</v>
      </c>
      <c r="E5662">
        <v>53045</v>
      </c>
      <c r="F5662" t="s">
        <v>20</v>
      </c>
      <c r="G5662" t="s">
        <v>32</v>
      </c>
      <c r="H5662">
        <v>143</v>
      </c>
      <c r="I5662" t="s">
        <v>61</v>
      </c>
      <c r="J5662">
        <f>VLOOKUP(I5662,Key!$A$1:$C$73,2,FALSE)</f>
        <v>43.060786</v>
      </c>
      <c r="K5662">
        <f>VLOOKUP(I5662,Key!$A$1:$C$73,3,FALSE)</f>
        <v>-87.883825999999999</v>
      </c>
      <c r="L5662" t="s">
        <v>21</v>
      </c>
      <c r="M5662">
        <f>VLOOKUP(L5662,Key!$A$1:$C$73,2,FALSE)</f>
        <v>43.074890000000003</v>
      </c>
      <c r="N5662">
        <f>VLOOKUP(L5662,Key!$A$1:$C$73,3,FALSE)</f>
        <v>-87.882810000000006</v>
      </c>
      <c r="O5662">
        <v>7</v>
      </c>
      <c r="P5662">
        <v>0</v>
      </c>
      <c r="Q5662">
        <v>1.1000000000000001</v>
      </c>
      <c r="R5662">
        <v>1</v>
      </c>
      <c r="S5662">
        <v>42</v>
      </c>
      <c r="T5662">
        <f t="shared" si="792"/>
        <v>-1</v>
      </c>
      <c r="U5662" s="1">
        <v>42842</v>
      </c>
      <c r="V5662" s="13">
        <f t="shared" si="793"/>
        <v>42826</v>
      </c>
      <c r="W5662" s="14">
        <f t="shared" si="794"/>
        <v>42842</v>
      </c>
      <c r="X5662" s="1" t="str">
        <f t="shared" si="795"/>
        <v>Monday</v>
      </c>
      <c r="Y5662" s="2">
        <v>0.43949074074074074</v>
      </c>
      <c r="Z5662" s="2">
        <f t="shared" si="796"/>
        <v>0.45833333333333331</v>
      </c>
      <c r="AA5662">
        <f>1</f>
        <v>1</v>
      </c>
      <c r="AB5662" s="1">
        <v>42842</v>
      </c>
      <c r="AC5662" s="13">
        <f t="shared" si="797"/>
        <v>42826</v>
      </c>
      <c r="AD5662" s="14">
        <f t="shared" si="798"/>
        <v>42842</v>
      </c>
      <c r="AE5662" s="1" t="str">
        <f t="shared" si="799"/>
        <v>Monday</v>
      </c>
      <c r="AF5662" s="2">
        <v>0.44421296296296298</v>
      </c>
      <c r="AG5662" s="2">
        <f t="shared" si="800"/>
        <v>0.45833333333333331</v>
      </c>
      <c r="AH5662" t="s">
        <v>23</v>
      </c>
    </row>
    <row r="5663" spans="1:34" x14ac:dyDescent="0.25">
      <c r="A5663">
        <v>1358502</v>
      </c>
      <c r="B5663" t="s">
        <v>29</v>
      </c>
      <c r="C5663" t="s">
        <v>150</v>
      </c>
      <c r="D5663" t="s">
        <v>31</v>
      </c>
      <c r="E5663">
        <v>54929</v>
      </c>
      <c r="F5663" t="s">
        <v>20</v>
      </c>
      <c r="G5663" t="s">
        <v>32</v>
      </c>
      <c r="H5663">
        <v>116</v>
      </c>
      <c r="I5663" t="s">
        <v>65</v>
      </c>
      <c r="J5663">
        <f>VLOOKUP(I5663,Key!$A$1:$C$73,2,FALSE)</f>
        <v>43.077359999999999</v>
      </c>
      <c r="K5663">
        <f>VLOOKUP(I5663,Key!$A$1:$C$73,3,FALSE)</f>
        <v>-87.880769999999998</v>
      </c>
      <c r="L5663" t="s">
        <v>40</v>
      </c>
      <c r="M5663">
        <f>VLOOKUP(L5663,Key!$A$1:$C$73,2,FALSE)</f>
        <v>43.06033</v>
      </c>
      <c r="N5663">
        <f>VLOOKUP(L5663,Key!$A$1:$C$73,3,FALSE)</f>
        <v>-87.89546</v>
      </c>
      <c r="O5663">
        <v>17</v>
      </c>
      <c r="P5663">
        <v>0</v>
      </c>
      <c r="Q5663">
        <v>2.6</v>
      </c>
      <c r="R5663">
        <v>2.4</v>
      </c>
      <c r="S5663">
        <v>102</v>
      </c>
      <c r="T5663">
        <f t="shared" si="792"/>
        <v>-1</v>
      </c>
      <c r="U5663" s="1">
        <v>42842</v>
      </c>
      <c r="V5663" s="13">
        <f t="shared" si="793"/>
        <v>42826</v>
      </c>
      <c r="W5663" s="14">
        <f t="shared" si="794"/>
        <v>42842</v>
      </c>
      <c r="X5663" s="1" t="str">
        <f t="shared" si="795"/>
        <v>Monday</v>
      </c>
      <c r="Y5663" s="2">
        <v>0.53535879629629635</v>
      </c>
      <c r="Z5663" s="2">
        <f t="shared" si="796"/>
        <v>0.54166666666666663</v>
      </c>
      <c r="AA5663">
        <f>1</f>
        <v>1</v>
      </c>
      <c r="AB5663" s="1">
        <v>42842</v>
      </c>
      <c r="AC5663" s="13">
        <f t="shared" si="797"/>
        <v>42826</v>
      </c>
      <c r="AD5663" s="14">
        <f t="shared" si="798"/>
        <v>42842</v>
      </c>
      <c r="AE5663" s="1" t="str">
        <f t="shared" si="799"/>
        <v>Monday</v>
      </c>
      <c r="AF5663" s="2">
        <v>0.54710648148148155</v>
      </c>
      <c r="AG5663" s="2">
        <f t="shared" si="800"/>
        <v>0.54166666666666663</v>
      </c>
      <c r="AH5663" t="s">
        <v>23</v>
      </c>
    </row>
    <row r="5664" spans="1:34" x14ac:dyDescent="0.25">
      <c r="A5664">
        <v>1344495</v>
      </c>
      <c r="B5664" t="s">
        <v>29</v>
      </c>
      <c r="C5664" t="s">
        <v>164</v>
      </c>
      <c r="D5664" t="s">
        <v>31</v>
      </c>
      <c r="E5664">
        <v>53144</v>
      </c>
      <c r="F5664" t="s">
        <v>20</v>
      </c>
      <c r="G5664" t="s">
        <v>32</v>
      </c>
      <c r="H5664">
        <v>5581</v>
      </c>
      <c r="I5664" t="s">
        <v>40</v>
      </c>
      <c r="J5664">
        <f>VLOOKUP(I5664,Key!$A$1:$C$73,2,FALSE)</f>
        <v>43.06033</v>
      </c>
      <c r="K5664">
        <f>VLOOKUP(I5664,Key!$A$1:$C$73,3,FALSE)</f>
        <v>-87.89546</v>
      </c>
      <c r="L5664" t="s">
        <v>80</v>
      </c>
      <c r="M5664">
        <f>VLOOKUP(L5664,Key!$A$1:$C$73,2,FALSE)</f>
        <v>43.060250000000003</v>
      </c>
      <c r="N5664">
        <f>VLOOKUP(L5664,Key!$A$1:$C$73,3,FALSE)</f>
        <v>-87.892169999999993</v>
      </c>
      <c r="O5664">
        <v>1</v>
      </c>
      <c r="P5664">
        <v>0</v>
      </c>
      <c r="Q5664">
        <v>0.2</v>
      </c>
      <c r="R5664">
        <v>0.1</v>
      </c>
      <c r="S5664">
        <v>6</v>
      </c>
      <c r="T5664">
        <f t="shared" si="792"/>
        <v>-1</v>
      </c>
      <c r="U5664" s="1">
        <v>42842</v>
      </c>
      <c r="V5664" s="13">
        <f t="shared" si="793"/>
        <v>42826</v>
      </c>
      <c r="W5664" s="14">
        <f t="shared" si="794"/>
        <v>42842</v>
      </c>
      <c r="X5664" s="1" t="str">
        <f t="shared" si="795"/>
        <v>Monday</v>
      </c>
      <c r="Y5664" s="2">
        <v>0.60914351851851845</v>
      </c>
      <c r="Z5664" s="2">
        <f t="shared" si="796"/>
        <v>0.625</v>
      </c>
      <c r="AA5664">
        <f>1</f>
        <v>1</v>
      </c>
      <c r="AB5664" s="1">
        <v>42842</v>
      </c>
      <c r="AC5664" s="13">
        <f t="shared" si="797"/>
        <v>42826</v>
      </c>
      <c r="AD5664" s="14">
        <f t="shared" si="798"/>
        <v>42842</v>
      </c>
      <c r="AE5664" s="1" t="str">
        <f t="shared" si="799"/>
        <v>Monday</v>
      </c>
      <c r="AF5664" s="2">
        <v>0.61018518518518516</v>
      </c>
      <c r="AG5664" s="2">
        <f t="shared" si="800"/>
        <v>0.625</v>
      </c>
      <c r="AH5664" t="s">
        <v>23</v>
      </c>
    </row>
    <row r="5665" spans="1:34" x14ac:dyDescent="0.25">
      <c r="A5665">
        <v>1251113</v>
      </c>
      <c r="B5665" t="s">
        <v>29</v>
      </c>
      <c r="C5665" t="s">
        <v>117</v>
      </c>
      <c r="D5665" t="s">
        <v>31</v>
      </c>
      <c r="E5665">
        <v>54956</v>
      </c>
      <c r="F5665" t="s">
        <v>20</v>
      </c>
      <c r="G5665" t="s">
        <v>99</v>
      </c>
      <c r="H5665">
        <v>19</v>
      </c>
      <c r="I5665" t="s">
        <v>80</v>
      </c>
      <c r="J5665">
        <f>VLOOKUP(I5665,Key!$A$1:$C$73,2,FALSE)</f>
        <v>43.060250000000003</v>
      </c>
      <c r="K5665">
        <f>VLOOKUP(I5665,Key!$A$1:$C$73,3,FALSE)</f>
        <v>-87.892169999999993</v>
      </c>
      <c r="L5665" t="s">
        <v>80</v>
      </c>
      <c r="M5665">
        <f>VLOOKUP(L5665,Key!$A$1:$C$73,2,FALSE)</f>
        <v>43.060250000000003</v>
      </c>
      <c r="N5665">
        <f>VLOOKUP(L5665,Key!$A$1:$C$73,3,FALSE)</f>
        <v>-87.892169999999993</v>
      </c>
      <c r="O5665">
        <v>13</v>
      </c>
      <c r="P5665">
        <v>0</v>
      </c>
      <c r="Q5665">
        <v>2</v>
      </c>
      <c r="R5665">
        <v>1.9</v>
      </c>
      <c r="S5665">
        <v>78</v>
      </c>
      <c r="T5665">
        <f t="shared" si="792"/>
        <v>-1</v>
      </c>
      <c r="U5665" s="1">
        <v>42842</v>
      </c>
      <c r="V5665" s="13">
        <f t="shared" si="793"/>
        <v>42826</v>
      </c>
      <c r="W5665" s="14">
        <f t="shared" si="794"/>
        <v>42842</v>
      </c>
      <c r="X5665" s="1" t="str">
        <f t="shared" si="795"/>
        <v>Monday</v>
      </c>
      <c r="Y5665" s="2">
        <v>0.72946759259259253</v>
      </c>
      <c r="Z5665" s="2">
        <f t="shared" si="796"/>
        <v>0.75</v>
      </c>
      <c r="AA5665">
        <f>1</f>
        <v>1</v>
      </c>
      <c r="AB5665" s="1">
        <v>42842</v>
      </c>
      <c r="AC5665" s="13">
        <f t="shared" si="797"/>
        <v>42826</v>
      </c>
      <c r="AD5665" s="14">
        <f t="shared" si="798"/>
        <v>42842</v>
      </c>
      <c r="AE5665" s="1" t="str">
        <f t="shared" si="799"/>
        <v>Monday</v>
      </c>
      <c r="AF5665" s="2">
        <v>0.73841435185185189</v>
      </c>
      <c r="AG5665" s="2">
        <f t="shared" si="800"/>
        <v>0.75</v>
      </c>
      <c r="AH5665" t="s">
        <v>25</v>
      </c>
    </row>
    <row r="5666" spans="1:34" x14ac:dyDescent="0.25">
      <c r="A5666">
        <v>1142876</v>
      </c>
      <c r="B5666" t="s">
        <v>29</v>
      </c>
      <c r="C5666" t="s">
        <v>47</v>
      </c>
      <c r="D5666" t="s">
        <v>31</v>
      </c>
      <c r="E5666">
        <v>53204</v>
      </c>
      <c r="F5666" t="s">
        <v>20</v>
      </c>
      <c r="G5666" t="s">
        <v>32</v>
      </c>
      <c r="H5666">
        <v>5518</v>
      </c>
      <c r="I5666" t="s">
        <v>26</v>
      </c>
      <c r="J5666">
        <f>VLOOKUP(I5666,Key!$A$1:$C$73,2,FALSE)</f>
        <v>43.034619999999997</v>
      </c>
      <c r="K5666">
        <f>VLOOKUP(I5666,Key!$A$1:$C$73,3,FALSE)</f>
        <v>-87.917500000000004</v>
      </c>
      <c r="L5666" t="s">
        <v>36</v>
      </c>
      <c r="M5666">
        <f>VLOOKUP(L5666,Key!$A$1:$C$73,2,FALSE)</f>
        <v>43.03519</v>
      </c>
      <c r="N5666">
        <f>VLOOKUP(L5666,Key!$A$1:$C$73,3,FALSE)</f>
        <v>-87.907390000000007</v>
      </c>
      <c r="O5666">
        <v>5</v>
      </c>
      <c r="P5666">
        <v>0</v>
      </c>
      <c r="Q5666">
        <v>0.8</v>
      </c>
      <c r="R5666">
        <v>0.7</v>
      </c>
      <c r="S5666">
        <v>30</v>
      </c>
      <c r="T5666">
        <f t="shared" si="792"/>
        <v>-1</v>
      </c>
      <c r="U5666" s="1">
        <v>42827</v>
      </c>
      <c r="V5666" s="13">
        <f t="shared" si="793"/>
        <v>42826</v>
      </c>
      <c r="W5666" s="14">
        <f t="shared" si="794"/>
        <v>42827</v>
      </c>
      <c r="X5666" s="1" t="str">
        <f t="shared" si="795"/>
        <v>Sunday</v>
      </c>
      <c r="Y5666" s="2">
        <v>0.56464120370370374</v>
      </c>
      <c r="Z5666" s="2">
        <f t="shared" si="796"/>
        <v>0.58333333333333326</v>
      </c>
      <c r="AA5666">
        <f>1</f>
        <v>1</v>
      </c>
      <c r="AB5666" s="1">
        <v>42827</v>
      </c>
      <c r="AC5666" s="13">
        <f t="shared" si="797"/>
        <v>42826</v>
      </c>
      <c r="AD5666" s="14">
        <f t="shared" si="798"/>
        <v>42827</v>
      </c>
      <c r="AE5666" s="1" t="str">
        <f t="shared" si="799"/>
        <v>Sunday</v>
      </c>
      <c r="AF5666" s="2">
        <v>0.56831018518518517</v>
      </c>
      <c r="AG5666" s="2">
        <f t="shared" si="800"/>
        <v>0.58333333333333326</v>
      </c>
      <c r="AH5666" t="s">
        <v>23</v>
      </c>
    </row>
    <row r="5667" spans="1:34" x14ac:dyDescent="0.25">
      <c r="A5667">
        <v>1580506</v>
      </c>
      <c r="B5667" t="s">
        <v>29</v>
      </c>
      <c r="C5667" t="s">
        <v>103</v>
      </c>
      <c r="D5667" t="s">
        <v>31</v>
      </c>
      <c r="E5667">
        <v>53211</v>
      </c>
      <c r="F5667" t="s">
        <v>20</v>
      </c>
      <c r="G5667" t="s">
        <v>50</v>
      </c>
      <c r="H5667">
        <v>153</v>
      </c>
      <c r="I5667" t="s">
        <v>22</v>
      </c>
      <c r="J5667">
        <f>VLOOKUP(I5667,Key!$A$1:$C$73,2,FALSE)</f>
        <v>43.058619999999998</v>
      </c>
      <c r="K5667">
        <f>VLOOKUP(I5667,Key!$A$1:$C$73,3,FALSE)</f>
        <v>-87.885319999999993</v>
      </c>
      <c r="L5667" t="s">
        <v>66</v>
      </c>
      <c r="M5667">
        <f>VLOOKUP(L5667,Key!$A$1:$C$73,2,FALSE)</f>
        <v>43.078530000000001</v>
      </c>
      <c r="N5667">
        <f>VLOOKUP(L5667,Key!$A$1:$C$73,3,FALSE)</f>
        <v>-87.882620000000003</v>
      </c>
      <c r="O5667">
        <v>160</v>
      </c>
      <c r="P5667">
        <v>0</v>
      </c>
      <c r="Q5667">
        <v>18</v>
      </c>
      <c r="R5667">
        <v>17.100000000000001</v>
      </c>
      <c r="S5667">
        <v>720</v>
      </c>
      <c r="T5667">
        <f t="shared" si="792"/>
        <v>-1</v>
      </c>
      <c r="U5667" s="1">
        <v>42840</v>
      </c>
      <c r="V5667" s="13">
        <f t="shared" si="793"/>
        <v>42826</v>
      </c>
      <c r="W5667" s="14">
        <f t="shared" si="794"/>
        <v>42840</v>
      </c>
      <c r="X5667" s="1" t="str">
        <f t="shared" si="795"/>
        <v>Saturday</v>
      </c>
      <c r="Y5667" s="2">
        <v>0.53462962962962968</v>
      </c>
      <c r="Z5667" s="2">
        <f t="shared" si="796"/>
        <v>0.54166666666666663</v>
      </c>
      <c r="AA5667">
        <f>1</f>
        <v>1</v>
      </c>
      <c r="AB5667" s="1">
        <v>42840</v>
      </c>
      <c r="AC5667" s="13">
        <f t="shared" si="797"/>
        <v>42826</v>
      </c>
      <c r="AD5667" s="14">
        <f t="shared" si="798"/>
        <v>42840</v>
      </c>
      <c r="AE5667" s="1" t="str">
        <f t="shared" si="799"/>
        <v>Saturday</v>
      </c>
      <c r="AF5667" s="2">
        <v>0.64519675925925923</v>
      </c>
      <c r="AG5667" s="2">
        <f t="shared" si="800"/>
        <v>0.625</v>
      </c>
      <c r="AH5667" t="s">
        <v>23</v>
      </c>
    </row>
    <row r="5668" spans="1:34" x14ac:dyDescent="0.25">
      <c r="A5668">
        <v>1234930</v>
      </c>
      <c r="B5668" t="s">
        <v>29</v>
      </c>
      <c r="C5668" t="s">
        <v>47</v>
      </c>
      <c r="D5668" t="s">
        <v>31</v>
      </c>
      <c r="E5668">
        <v>53202</v>
      </c>
      <c r="F5668" t="s">
        <v>20</v>
      </c>
      <c r="G5668" t="s">
        <v>50</v>
      </c>
      <c r="H5668">
        <v>338</v>
      </c>
      <c r="I5668" t="s">
        <v>83</v>
      </c>
      <c r="J5668">
        <f>VLOOKUP(I5668,Key!$A$1:$C$73,2,FALSE)</f>
        <v>43.026229999999998</v>
      </c>
      <c r="K5668">
        <f>VLOOKUP(I5668,Key!$A$1:$C$73,3,FALSE)</f>
        <v>-87.912809999999993</v>
      </c>
      <c r="L5668" t="s">
        <v>82</v>
      </c>
      <c r="M5668">
        <f>VLOOKUP(L5668,Key!$A$1:$C$73,2,FALSE)</f>
        <v>43.040349999999997</v>
      </c>
      <c r="N5668">
        <f>VLOOKUP(L5668,Key!$A$1:$C$73,3,FALSE)</f>
        <v>-87.920760000000001</v>
      </c>
      <c r="O5668">
        <v>26</v>
      </c>
      <c r="P5668">
        <v>0</v>
      </c>
      <c r="Q5668">
        <v>3.9</v>
      </c>
      <c r="R5668">
        <v>3.7</v>
      </c>
      <c r="S5668">
        <v>156</v>
      </c>
      <c r="T5668">
        <f t="shared" si="792"/>
        <v>-1</v>
      </c>
      <c r="U5668" s="1">
        <v>42847</v>
      </c>
      <c r="V5668" s="13">
        <f t="shared" si="793"/>
        <v>42826</v>
      </c>
      <c r="W5668" s="14">
        <f t="shared" si="794"/>
        <v>42847</v>
      </c>
      <c r="X5668" s="1" t="str">
        <f t="shared" si="795"/>
        <v>Saturday</v>
      </c>
      <c r="Y5668" s="2">
        <v>0.59137731481481481</v>
      </c>
      <c r="Z5668" s="2">
        <f t="shared" si="796"/>
        <v>0.58333333333333326</v>
      </c>
      <c r="AA5668">
        <f>1</f>
        <v>1</v>
      </c>
      <c r="AB5668" s="1">
        <v>42847</v>
      </c>
      <c r="AC5668" s="13">
        <f t="shared" si="797"/>
        <v>42826</v>
      </c>
      <c r="AD5668" s="14">
        <f t="shared" si="798"/>
        <v>42847</v>
      </c>
      <c r="AE5668" s="1" t="str">
        <f t="shared" si="799"/>
        <v>Saturday</v>
      </c>
      <c r="AF5668" s="2">
        <v>0.60962962962962963</v>
      </c>
      <c r="AG5668" s="2">
        <f t="shared" si="800"/>
        <v>0.625</v>
      </c>
      <c r="AH5668" t="s">
        <v>23</v>
      </c>
    </row>
    <row r="5669" spans="1:34" x14ac:dyDescent="0.25">
      <c r="A5669">
        <v>1580385</v>
      </c>
      <c r="B5669" t="s">
        <v>29</v>
      </c>
      <c r="C5669" t="s">
        <v>47</v>
      </c>
      <c r="D5669" t="s">
        <v>31</v>
      </c>
      <c r="E5669">
        <v>53211</v>
      </c>
      <c r="F5669" t="s">
        <v>20</v>
      </c>
      <c r="G5669" t="s">
        <v>50</v>
      </c>
      <c r="H5669">
        <v>5477</v>
      </c>
      <c r="I5669" t="s">
        <v>64</v>
      </c>
      <c r="J5669">
        <f>VLOOKUP(I5669,Key!$A$1:$C$73,2,FALSE)</f>
        <v>43.069021999999997</v>
      </c>
      <c r="K5669">
        <f>VLOOKUP(I5669,Key!$A$1:$C$73,3,FALSE)</f>
        <v>-87.887940999999998</v>
      </c>
      <c r="L5669" t="s">
        <v>76</v>
      </c>
      <c r="M5669">
        <f>VLOOKUP(L5669,Key!$A$1:$C$73,2,FALSE)</f>
        <v>43.02948</v>
      </c>
      <c r="N5669">
        <f>VLOOKUP(L5669,Key!$A$1:$C$73,3,FALSE)</f>
        <v>-87.912819999999996</v>
      </c>
      <c r="O5669">
        <v>26</v>
      </c>
      <c r="P5669">
        <v>0</v>
      </c>
      <c r="Q5669">
        <v>3.9</v>
      </c>
      <c r="R5669">
        <v>3.7</v>
      </c>
      <c r="S5669">
        <v>156</v>
      </c>
      <c r="T5669">
        <f t="shared" si="792"/>
        <v>-1</v>
      </c>
      <c r="U5669" s="1">
        <v>42846</v>
      </c>
      <c r="V5669" s="13">
        <f t="shared" si="793"/>
        <v>42826</v>
      </c>
      <c r="W5669" s="14">
        <f t="shared" si="794"/>
        <v>42846</v>
      </c>
      <c r="X5669" s="1" t="str">
        <f t="shared" si="795"/>
        <v>Friday</v>
      </c>
      <c r="Y5669" s="2">
        <v>0.37287037037037035</v>
      </c>
      <c r="Z5669" s="2">
        <f t="shared" si="796"/>
        <v>0.375</v>
      </c>
      <c r="AA5669">
        <f>1</f>
        <v>1</v>
      </c>
      <c r="AB5669" s="1">
        <v>42846</v>
      </c>
      <c r="AC5669" s="13">
        <f t="shared" si="797"/>
        <v>42826</v>
      </c>
      <c r="AD5669" s="14">
        <f t="shared" si="798"/>
        <v>42846</v>
      </c>
      <c r="AE5669" s="1" t="str">
        <f t="shared" si="799"/>
        <v>Friday</v>
      </c>
      <c r="AF5669" s="2">
        <v>0.39054398148148151</v>
      </c>
      <c r="AG5669" s="2">
        <f t="shared" si="800"/>
        <v>0.375</v>
      </c>
      <c r="AH5669" t="s">
        <v>23</v>
      </c>
    </row>
    <row r="5670" spans="1:34" x14ac:dyDescent="0.25">
      <c r="A5670">
        <v>1492987</v>
      </c>
      <c r="B5670" t="s">
        <v>29</v>
      </c>
      <c r="C5670" t="s">
        <v>103</v>
      </c>
      <c r="D5670" t="s">
        <v>31</v>
      </c>
      <c r="E5670">
        <v>53202</v>
      </c>
      <c r="F5670" t="s">
        <v>20</v>
      </c>
      <c r="G5670" t="s">
        <v>50</v>
      </c>
      <c r="H5670">
        <v>11143</v>
      </c>
      <c r="I5670" t="s">
        <v>52</v>
      </c>
      <c r="J5670">
        <f>VLOOKUP(I5670,Key!$A$1:$C$73,2,FALSE)</f>
        <v>43.042490000000001</v>
      </c>
      <c r="K5670">
        <f>VLOOKUP(I5670,Key!$A$1:$C$73,3,FALSE)</f>
        <v>-87.909959999999998</v>
      </c>
      <c r="L5670" t="s">
        <v>62</v>
      </c>
      <c r="M5670">
        <f>VLOOKUP(L5670,Key!$A$1:$C$73,2,FALSE)</f>
        <v>43.052460000000004</v>
      </c>
      <c r="N5670">
        <f>VLOOKUP(L5670,Key!$A$1:$C$73,3,FALSE)</f>
        <v>-87.891000000000005</v>
      </c>
      <c r="O5670">
        <v>10</v>
      </c>
      <c r="P5670">
        <v>0</v>
      </c>
      <c r="Q5670">
        <v>1.5</v>
      </c>
      <c r="R5670">
        <v>1.4</v>
      </c>
      <c r="S5670">
        <v>60</v>
      </c>
      <c r="T5670">
        <f t="shared" si="792"/>
        <v>-1</v>
      </c>
      <c r="U5670" s="1">
        <v>42850</v>
      </c>
      <c r="V5670" s="13">
        <f t="shared" si="793"/>
        <v>42826</v>
      </c>
      <c r="W5670" s="14">
        <f t="shared" si="794"/>
        <v>42850</v>
      </c>
      <c r="X5670" s="1" t="str">
        <f t="shared" si="795"/>
        <v>Tuesday</v>
      </c>
      <c r="Y5670" s="2">
        <v>0.35730324074074077</v>
      </c>
      <c r="Z5670" s="2">
        <f t="shared" si="796"/>
        <v>0.375</v>
      </c>
      <c r="AA5670">
        <f>1</f>
        <v>1</v>
      </c>
      <c r="AB5670" s="1">
        <v>42850</v>
      </c>
      <c r="AC5670" s="13">
        <f t="shared" si="797"/>
        <v>42826</v>
      </c>
      <c r="AD5670" s="14">
        <f t="shared" si="798"/>
        <v>42850</v>
      </c>
      <c r="AE5670" s="1" t="str">
        <f t="shared" si="799"/>
        <v>Tuesday</v>
      </c>
      <c r="AF5670" s="2">
        <v>0.36418981481481483</v>
      </c>
      <c r="AG5670" s="2">
        <f t="shared" si="800"/>
        <v>0.375</v>
      </c>
      <c r="AH5670" t="s">
        <v>23</v>
      </c>
    </row>
    <row r="5671" spans="1:34" x14ac:dyDescent="0.25">
      <c r="A5671">
        <v>1135547</v>
      </c>
      <c r="B5671" t="s">
        <v>29</v>
      </c>
      <c r="C5671" t="s">
        <v>47</v>
      </c>
      <c r="D5671" t="s">
        <v>31</v>
      </c>
      <c r="E5671">
        <v>53202</v>
      </c>
      <c r="F5671" t="s">
        <v>20</v>
      </c>
      <c r="G5671" t="s">
        <v>32</v>
      </c>
      <c r="H5671">
        <v>9</v>
      </c>
      <c r="I5671" t="s">
        <v>53</v>
      </c>
      <c r="J5671">
        <f>VLOOKUP(I5671,Key!$A$1:$C$73,2,FALSE)</f>
        <v>43.04824</v>
      </c>
      <c r="K5671">
        <f>VLOOKUP(I5671,Key!$A$1:$C$73,3,FALSE)</f>
        <v>-87.904970000000006</v>
      </c>
      <c r="L5671" t="s">
        <v>52</v>
      </c>
      <c r="M5671">
        <f>VLOOKUP(L5671,Key!$A$1:$C$73,2,FALSE)</f>
        <v>43.042490000000001</v>
      </c>
      <c r="N5671">
        <f>VLOOKUP(L5671,Key!$A$1:$C$73,3,FALSE)</f>
        <v>-87.909959999999998</v>
      </c>
      <c r="O5671">
        <v>60</v>
      </c>
      <c r="P5671">
        <v>0</v>
      </c>
      <c r="Q5671">
        <v>9</v>
      </c>
      <c r="R5671">
        <v>8.6</v>
      </c>
      <c r="S5671">
        <v>360</v>
      </c>
      <c r="T5671">
        <f t="shared" si="792"/>
        <v>-1</v>
      </c>
      <c r="U5671" s="1">
        <v>42835</v>
      </c>
      <c r="V5671" s="13">
        <f t="shared" si="793"/>
        <v>42826</v>
      </c>
      <c r="W5671" s="14">
        <f t="shared" si="794"/>
        <v>42835</v>
      </c>
      <c r="X5671" s="1" t="str">
        <f t="shared" si="795"/>
        <v>Monday</v>
      </c>
      <c r="Y5671" s="2">
        <v>0.43886574074074075</v>
      </c>
      <c r="Z5671" s="2">
        <f t="shared" si="796"/>
        <v>0.45833333333333331</v>
      </c>
      <c r="AA5671">
        <f>1</f>
        <v>1</v>
      </c>
      <c r="AB5671" s="1">
        <v>42835</v>
      </c>
      <c r="AC5671" s="13">
        <f t="shared" si="797"/>
        <v>42826</v>
      </c>
      <c r="AD5671" s="14">
        <f t="shared" si="798"/>
        <v>42835</v>
      </c>
      <c r="AE5671" s="1" t="str">
        <f t="shared" si="799"/>
        <v>Monday</v>
      </c>
      <c r="AF5671" s="2">
        <v>0.48052083333333334</v>
      </c>
      <c r="AG5671" s="2">
        <f t="shared" si="800"/>
        <v>0.5</v>
      </c>
      <c r="AH5671" t="s">
        <v>23</v>
      </c>
    </row>
    <row r="5672" spans="1:34" x14ac:dyDescent="0.25">
      <c r="A5672">
        <v>1135547</v>
      </c>
      <c r="B5672" t="s">
        <v>29</v>
      </c>
      <c r="C5672" t="s">
        <v>47</v>
      </c>
      <c r="D5672" t="s">
        <v>31</v>
      </c>
      <c r="E5672">
        <v>53202</v>
      </c>
      <c r="F5672" t="s">
        <v>20</v>
      </c>
      <c r="G5672" t="s">
        <v>32</v>
      </c>
      <c r="H5672">
        <v>175</v>
      </c>
      <c r="I5672" t="s">
        <v>53</v>
      </c>
      <c r="J5672">
        <f>VLOOKUP(I5672,Key!$A$1:$C$73,2,FALSE)</f>
        <v>43.04824</v>
      </c>
      <c r="K5672">
        <f>VLOOKUP(I5672,Key!$A$1:$C$73,3,FALSE)</f>
        <v>-87.904970000000006</v>
      </c>
      <c r="L5672" t="s">
        <v>65</v>
      </c>
      <c r="M5672">
        <f>VLOOKUP(L5672,Key!$A$1:$C$73,2,FALSE)</f>
        <v>43.077359999999999</v>
      </c>
      <c r="N5672">
        <f>VLOOKUP(L5672,Key!$A$1:$C$73,3,FALSE)</f>
        <v>-87.880769999999998</v>
      </c>
      <c r="O5672">
        <v>52</v>
      </c>
      <c r="P5672">
        <v>0</v>
      </c>
      <c r="Q5672">
        <v>7.8</v>
      </c>
      <c r="R5672">
        <v>7.4</v>
      </c>
      <c r="S5672">
        <v>312</v>
      </c>
      <c r="T5672">
        <f t="shared" si="792"/>
        <v>-1</v>
      </c>
      <c r="U5672" s="1">
        <v>42840</v>
      </c>
      <c r="V5672" s="13">
        <f t="shared" si="793"/>
        <v>42826</v>
      </c>
      <c r="W5672" s="14">
        <f t="shared" si="794"/>
        <v>42840</v>
      </c>
      <c r="X5672" s="1" t="str">
        <f t="shared" si="795"/>
        <v>Saturday</v>
      </c>
      <c r="Y5672" s="2">
        <v>0.54888888888888887</v>
      </c>
      <c r="Z5672" s="2">
        <f t="shared" si="796"/>
        <v>0.54166666666666663</v>
      </c>
      <c r="AA5672">
        <f>1</f>
        <v>1</v>
      </c>
      <c r="AB5672" s="1">
        <v>42840</v>
      </c>
      <c r="AC5672" s="13">
        <f t="shared" si="797"/>
        <v>42826</v>
      </c>
      <c r="AD5672" s="14">
        <f t="shared" si="798"/>
        <v>42840</v>
      </c>
      <c r="AE5672" s="1" t="str">
        <f t="shared" si="799"/>
        <v>Saturday</v>
      </c>
      <c r="AF5672" s="2">
        <v>0.58503472222222219</v>
      </c>
      <c r="AG5672" s="2">
        <f t="shared" si="800"/>
        <v>0.58333333333333326</v>
      </c>
      <c r="AH5672" t="s">
        <v>23</v>
      </c>
    </row>
    <row r="5673" spans="1:34" x14ac:dyDescent="0.25">
      <c r="A5673">
        <v>1579198</v>
      </c>
      <c r="B5673" t="s">
        <v>29</v>
      </c>
      <c r="C5673" t="s">
        <v>47</v>
      </c>
      <c r="D5673" t="s">
        <v>31</v>
      </c>
      <c r="E5673">
        <v>53202</v>
      </c>
      <c r="F5673" t="s">
        <v>20</v>
      </c>
      <c r="G5673" t="s">
        <v>50</v>
      </c>
      <c r="H5673">
        <v>188</v>
      </c>
      <c r="I5673" t="s">
        <v>61</v>
      </c>
      <c r="J5673">
        <f>VLOOKUP(I5673,Key!$A$1:$C$73,2,FALSE)</f>
        <v>43.060786</v>
      </c>
      <c r="K5673">
        <f>VLOOKUP(I5673,Key!$A$1:$C$73,3,FALSE)</f>
        <v>-87.883825999999999</v>
      </c>
      <c r="L5673" t="s">
        <v>62</v>
      </c>
      <c r="M5673">
        <f>VLOOKUP(L5673,Key!$A$1:$C$73,2,FALSE)</f>
        <v>43.052460000000004</v>
      </c>
      <c r="N5673">
        <f>VLOOKUP(L5673,Key!$A$1:$C$73,3,FALSE)</f>
        <v>-87.891000000000005</v>
      </c>
      <c r="O5673">
        <v>7</v>
      </c>
      <c r="P5673">
        <v>0</v>
      </c>
      <c r="Q5673">
        <v>1.1000000000000001</v>
      </c>
      <c r="R5673">
        <v>1</v>
      </c>
      <c r="S5673">
        <v>42</v>
      </c>
      <c r="T5673">
        <f t="shared" si="792"/>
        <v>-1</v>
      </c>
      <c r="U5673" s="1">
        <v>42840</v>
      </c>
      <c r="V5673" s="13">
        <f t="shared" si="793"/>
        <v>42826</v>
      </c>
      <c r="W5673" s="14">
        <f t="shared" si="794"/>
        <v>42840</v>
      </c>
      <c r="X5673" s="1" t="str">
        <f t="shared" si="795"/>
        <v>Saturday</v>
      </c>
      <c r="Y5673" s="2">
        <v>0.92238425925925915</v>
      </c>
      <c r="Z5673" s="2">
        <f t="shared" si="796"/>
        <v>0.91666666666666663</v>
      </c>
      <c r="AA5673">
        <f>1</f>
        <v>1</v>
      </c>
      <c r="AB5673" s="1">
        <v>42840</v>
      </c>
      <c r="AC5673" s="13">
        <f t="shared" si="797"/>
        <v>42826</v>
      </c>
      <c r="AD5673" s="14">
        <f t="shared" si="798"/>
        <v>42840</v>
      </c>
      <c r="AE5673" s="1" t="str">
        <f t="shared" si="799"/>
        <v>Saturday</v>
      </c>
      <c r="AF5673" s="2">
        <v>0.92769675925925921</v>
      </c>
      <c r="AG5673" s="2">
        <f t="shared" si="800"/>
        <v>0.91666666666666663</v>
      </c>
      <c r="AH5673" t="s">
        <v>23</v>
      </c>
    </row>
    <row r="5674" spans="1:34" x14ac:dyDescent="0.25">
      <c r="A5674">
        <v>1210469</v>
      </c>
      <c r="B5674" t="s">
        <v>29</v>
      </c>
      <c r="C5674" t="s">
        <v>103</v>
      </c>
      <c r="D5674" t="s">
        <v>31</v>
      </c>
      <c r="E5674">
        <v>53212</v>
      </c>
      <c r="F5674" t="s">
        <v>20</v>
      </c>
      <c r="G5674" t="s">
        <v>50</v>
      </c>
      <c r="H5674">
        <v>128</v>
      </c>
      <c r="I5674" t="s">
        <v>85</v>
      </c>
      <c r="J5674">
        <f>VLOOKUP(I5674,Key!$A$1:$C$73,2,FALSE)</f>
        <v>43.053040000000003</v>
      </c>
      <c r="K5674">
        <f>VLOOKUP(I5674,Key!$A$1:$C$73,3,FALSE)</f>
        <v>-87.897660000000002</v>
      </c>
      <c r="L5674" t="s">
        <v>67</v>
      </c>
      <c r="M5674">
        <f>VLOOKUP(L5674,Key!$A$1:$C$73,2,FALSE)</f>
        <v>43.05847</v>
      </c>
      <c r="N5674">
        <f>VLOOKUP(L5674,Key!$A$1:$C$73,3,FALSE)</f>
        <v>-87.898079999999993</v>
      </c>
      <c r="O5674">
        <v>3</v>
      </c>
      <c r="P5674">
        <v>0</v>
      </c>
      <c r="Q5674">
        <v>0.5</v>
      </c>
      <c r="R5674">
        <v>0.4</v>
      </c>
      <c r="S5674">
        <v>18</v>
      </c>
      <c r="T5674">
        <f t="shared" si="792"/>
        <v>-1</v>
      </c>
      <c r="U5674" s="1">
        <v>42840</v>
      </c>
      <c r="V5674" s="13">
        <f t="shared" si="793"/>
        <v>42826</v>
      </c>
      <c r="W5674" s="14">
        <f t="shared" si="794"/>
        <v>42840</v>
      </c>
      <c r="X5674" s="1" t="str">
        <f t="shared" si="795"/>
        <v>Saturday</v>
      </c>
      <c r="Y5674" s="2">
        <v>0.97915509259259259</v>
      </c>
      <c r="Z5674" s="2">
        <f t="shared" si="796"/>
        <v>0.95833333333333326</v>
      </c>
      <c r="AA5674">
        <f>1</f>
        <v>1</v>
      </c>
      <c r="AB5674" s="1">
        <v>42840</v>
      </c>
      <c r="AC5674" s="13">
        <f t="shared" si="797"/>
        <v>42826</v>
      </c>
      <c r="AD5674" s="14">
        <f t="shared" si="798"/>
        <v>42840</v>
      </c>
      <c r="AE5674" s="1" t="str">
        <f t="shared" si="799"/>
        <v>Saturday</v>
      </c>
      <c r="AF5674" s="2">
        <v>0.98068287037037039</v>
      </c>
      <c r="AG5674" s="2">
        <f t="shared" si="800"/>
        <v>1</v>
      </c>
      <c r="AH5674" t="s">
        <v>23</v>
      </c>
    </row>
    <row r="5675" spans="1:34" x14ac:dyDescent="0.25">
      <c r="A5675">
        <v>1592617</v>
      </c>
      <c r="B5675" t="s">
        <v>29</v>
      </c>
      <c r="C5675" t="s">
        <v>143</v>
      </c>
      <c r="D5675" t="s">
        <v>139</v>
      </c>
      <c r="E5675">
        <v>7052</v>
      </c>
      <c r="F5675" t="s">
        <v>20</v>
      </c>
      <c r="G5675" t="s">
        <v>50</v>
      </c>
      <c r="H5675">
        <v>5581</v>
      </c>
      <c r="I5675" t="s">
        <v>44</v>
      </c>
      <c r="J5675">
        <f>VLOOKUP(I5675,Key!$A$1:$C$73,2,FALSE)</f>
        <v>43.03886</v>
      </c>
      <c r="K5675">
        <f>VLOOKUP(I5675,Key!$A$1:$C$73,3,FALSE)</f>
        <v>-87.902720000000002</v>
      </c>
      <c r="L5675" t="s">
        <v>36</v>
      </c>
      <c r="M5675">
        <f>VLOOKUP(L5675,Key!$A$1:$C$73,2,FALSE)</f>
        <v>43.03519</v>
      </c>
      <c r="N5675">
        <f>VLOOKUP(L5675,Key!$A$1:$C$73,3,FALSE)</f>
        <v>-87.907390000000007</v>
      </c>
      <c r="O5675">
        <v>14</v>
      </c>
      <c r="P5675">
        <v>0</v>
      </c>
      <c r="Q5675">
        <v>2.1</v>
      </c>
      <c r="R5675">
        <v>2</v>
      </c>
      <c r="S5675">
        <v>84</v>
      </c>
      <c r="T5675">
        <f t="shared" si="792"/>
        <v>-1</v>
      </c>
      <c r="U5675" s="1">
        <v>42848</v>
      </c>
      <c r="V5675" s="13">
        <f t="shared" si="793"/>
        <v>42826</v>
      </c>
      <c r="W5675" s="14">
        <f t="shared" si="794"/>
        <v>42848</v>
      </c>
      <c r="X5675" s="1" t="str">
        <f t="shared" si="795"/>
        <v>Sunday</v>
      </c>
      <c r="Y5675" s="2">
        <v>0.27596064814814814</v>
      </c>
      <c r="Z5675" s="2">
        <f t="shared" si="796"/>
        <v>0.29166666666666663</v>
      </c>
      <c r="AA5675">
        <f>1</f>
        <v>1</v>
      </c>
      <c r="AB5675" s="1">
        <v>42848</v>
      </c>
      <c r="AC5675" s="13">
        <f t="shared" si="797"/>
        <v>42826</v>
      </c>
      <c r="AD5675" s="14">
        <f t="shared" si="798"/>
        <v>42848</v>
      </c>
      <c r="AE5675" s="1" t="str">
        <f t="shared" si="799"/>
        <v>Sunday</v>
      </c>
      <c r="AF5675" s="2">
        <v>0.28607638888888892</v>
      </c>
      <c r="AG5675" s="2">
        <f t="shared" si="800"/>
        <v>0.29166666666666663</v>
      </c>
      <c r="AH5675" t="s">
        <v>23</v>
      </c>
    </row>
    <row r="5676" spans="1:34" x14ac:dyDescent="0.25">
      <c r="A5676">
        <v>1586103</v>
      </c>
      <c r="B5676" t="s">
        <v>29</v>
      </c>
      <c r="E5676">
        <v>53212</v>
      </c>
      <c r="F5676" t="s">
        <v>20</v>
      </c>
      <c r="G5676" t="s">
        <v>50</v>
      </c>
      <c r="H5676">
        <v>13</v>
      </c>
      <c r="I5676" t="s">
        <v>33</v>
      </c>
      <c r="J5676">
        <f>VLOOKUP(I5676,Key!$A$1:$C$73,2,FALSE)</f>
        <v>43.045712999999999</v>
      </c>
      <c r="K5676">
        <f>VLOOKUP(I5676,Key!$A$1:$C$73,3,FALSE)</f>
        <v>-87.899756999999994</v>
      </c>
      <c r="L5676" t="s">
        <v>67</v>
      </c>
      <c r="M5676">
        <f>VLOOKUP(L5676,Key!$A$1:$C$73,2,FALSE)</f>
        <v>43.05847</v>
      </c>
      <c r="N5676">
        <f>VLOOKUP(L5676,Key!$A$1:$C$73,3,FALSE)</f>
        <v>-87.898079999999993</v>
      </c>
      <c r="O5676">
        <v>7</v>
      </c>
      <c r="P5676">
        <v>0</v>
      </c>
      <c r="Q5676">
        <v>1.1000000000000001</v>
      </c>
      <c r="R5676">
        <v>1</v>
      </c>
      <c r="S5676">
        <v>42</v>
      </c>
      <c r="T5676">
        <f t="shared" si="792"/>
        <v>-1</v>
      </c>
      <c r="U5676" s="1">
        <v>42845</v>
      </c>
      <c r="V5676" s="13">
        <f t="shared" si="793"/>
        <v>42826</v>
      </c>
      <c r="W5676" s="14">
        <f t="shared" si="794"/>
        <v>42845</v>
      </c>
      <c r="X5676" s="1" t="str">
        <f t="shared" si="795"/>
        <v>Thursday</v>
      </c>
      <c r="Y5676" s="2">
        <v>0.4221759259259259</v>
      </c>
      <c r="Z5676" s="2">
        <f t="shared" si="796"/>
        <v>0.41666666666666663</v>
      </c>
      <c r="AA5676">
        <f>1</f>
        <v>1</v>
      </c>
      <c r="AB5676" s="1">
        <v>42845</v>
      </c>
      <c r="AC5676" s="13">
        <f t="shared" si="797"/>
        <v>42826</v>
      </c>
      <c r="AD5676" s="14">
        <f t="shared" si="798"/>
        <v>42845</v>
      </c>
      <c r="AE5676" s="1" t="str">
        <f t="shared" si="799"/>
        <v>Thursday</v>
      </c>
      <c r="AF5676" s="2">
        <v>0.42668981481481483</v>
      </c>
      <c r="AG5676" s="2">
        <f t="shared" si="800"/>
        <v>0.41666666666666663</v>
      </c>
      <c r="AH5676" t="s">
        <v>23</v>
      </c>
    </row>
    <row r="5677" spans="1:34" x14ac:dyDescent="0.25">
      <c r="A5677">
        <v>1158140</v>
      </c>
      <c r="B5677" t="s">
        <v>29</v>
      </c>
      <c r="C5677" t="s">
        <v>47</v>
      </c>
      <c r="D5677" t="s">
        <v>31</v>
      </c>
      <c r="E5677">
        <v>53233</v>
      </c>
      <c r="F5677" t="s">
        <v>20</v>
      </c>
      <c r="G5677" t="s">
        <v>50</v>
      </c>
      <c r="H5677">
        <v>11059</v>
      </c>
      <c r="I5677" t="s">
        <v>74</v>
      </c>
      <c r="J5677">
        <f>VLOOKUP(I5677,Key!$A$1:$C$73,2,FALSE)</f>
        <v>43.05536</v>
      </c>
      <c r="K5677">
        <f>VLOOKUP(I5677,Key!$A$1:$C$73,3,FALSE)</f>
        <v>-87.90504</v>
      </c>
      <c r="L5677" t="s">
        <v>84</v>
      </c>
      <c r="M5677">
        <f>VLOOKUP(L5677,Key!$A$1:$C$73,2,FALSE)</f>
        <v>43.040154000000001</v>
      </c>
      <c r="N5677">
        <f>VLOOKUP(L5677,Key!$A$1:$C$73,3,FALSE)</f>
        <v>-87.932113000000001</v>
      </c>
      <c r="O5677">
        <v>18</v>
      </c>
      <c r="P5677">
        <v>0</v>
      </c>
      <c r="Q5677">
        <v>2.7</v>
      </c>
      <c r="R5677">
        <v>2.6</v>
      </c>
      <c r="S5677">
        <v>108</v>
      </c>
      <c r="T5677">
        <f t="shared" si="792"/>
        <v>-1</v>
      </c>
      <c r="U5677" s="1">
        <v>42840</v>
      </c>
      <c r="V5677" s="13">
        <f t="shared" si="793"/>
        <v>42826</v>
      </c>
      <c r="W5677" s="14">
        <f t="shared" si="794"/>
        <v>42840</v>
      </c>
      <c r="X5677" s="1" t="str">
        <f t="shared" si="795"/>
        <v>Saturday</v>
      </c>
      <c r="Y5677" s="2">
        <v>0.8146296296296297</v>
      </c>
      <c r="Z5677" s="2">
        <f t="shared" si="796"/>
        <v>0.83333333333333326</v>
      </c>
      <c r="AA5677">
        <f>1</f>
        <v>1</v>
      </c>
      <c r="AB5677" s="1">
        <v>42840</v>
      </c>
      <c r="AC5677" s="13">
        <f t="shared" si="797"/>
        <v>42826</v>
      </c>
      <c r="AD5677" s="14">
        <f t="shared" si="798"/>
        <v>42840</v>
      </c>
      <c r="AE5677" s="1" t="str">
        <f t="shared" si="799"/>
        <v>Saturday</v>
      </c>
      <c r="AF5677" s="2">
        <v>0.82709490740740732</v>
      </c>
      <c r="AG5677" s="2">
        <f t="shared" si="800"/>
        <v>0.83333333333333326</v>
      </c>
      <c r="AH5677" t="s">
        <v>23</v>
      </c>
    </row>
    <row r="5678" spans="1:34" x14ac:dyDescent="0.25">
      <c r="A5678">
        <v>1221074</v>
      </c>
      <c r="B5678" t="s">
        <v>29</v>
      </c>
      <c r="C5678" t="s">
        <v>47</v>
      </c>
      <c r="D5678" t="s">
        <v>31</v>
      </c>
      <c r="E5678">
        <v>53204</v>
      </c>
      <c r="F5678" t="s">
        <v>20</v>
      </c>
      <c r="G5678" t="s">
        <v>50</v>
      </c>
      <c r="H5678">
        <v>982</v>
      </c>
      <c r="I5678" t="s">
        <v>48</v>
      </c>
      <c r="J5678">
        <f>VLOOKUP(I5678,Key!$A$1:$C$73,2,FALSE)</f>
        <v>43.031320000000001</v>
      </c>
      <c r="K5678">
        <f>VLOOKUP(I5678,Key!$A$1:$C$73,3,FALSE)</f>
        <v>-87.904259999999994</v>
      </c>
      <c r="L5678" t="s">
        <v>76</v>
      </c>
      <c r="M5678">
        <f>VLOOKUP(L5678,Key!$A$1:$C$73,2,FALSE)</f>
        <v>43.02948</v>
      </c>
      <c r="N5678">
        <f>VLOOKUP(L5678,Key!$A$1:$C$73,3,FALSE)</f>
        <v>-87.912819999999996</v>
      </c>
      <c r="O5678">
        <v>6</v>
      </c>
      <c r="P5678">
        <v>0</v>
      </c>
      <c r="Q5678">
        <v>0.9</v>
      </c>
      <c r="R5678">
        <v>0.9</v>
      </c>
      <c r="S5678">
        <v>36</v>
      </c>
      <c r="T5678">
        <f t="shared" si="792"/>
        <v>-1</v>
      </c>
      <c r="U5678" s="1">
        <v>42846</v>
      </c>
      <c r="V5678" s="13">
        <f t="shared" si="793"/>
        <v>42826</v>
      </c>
      <c r="W5678" s="14">
        <f t="shared" si="794"/>
        <v>42846</v>
      </c>
      <c r="X5678" s="1" t="str">
        <f t="shared" si="795"/>
        <v>Friday</v>
      </c>
      <c r="Y5678" s="2">
        <v>4.9965277777777782E-2</v>
      </c>
      <c r="Z5678" s="2">
        <f t="shared" si="796"/>
        <v>4.1666666666666664E-2</v>
      </c>
      <c r="AA5678">
        <f>1</f>
        <v>1</v>
      </c>
      <c r="AB5678" s="1">
        <v>42846</v>
      </c>
      <c r="AC5678" s="13">
        <f t="shared" si="797"/>
        <v>42826</v>
      </c>
      <c r="AD5678" s="14">
        <f t="shared" si="798"/>
        <v>42846</v>
      </c>
      <c r="AE5678" s="1" t="str">
        <f t="shared" si="799"/>
        <v>Friday</v>
      </c>
      <c r="AF5678" s="2">
        <v>5.393518518518519E-2</v>
      </c>
      <c r="AG5678" s="2">
        <f t="shared" si="800"/>
        <v>4.1666666666666664E-2</v>
      </c>
      <c r="AH5678" t="s">
        <v>23</v>
      </c>
    </row>
    <row r="5679" spans="1:34" x14ac:dyDescent="0.25">
      <c r="A5679">
        <v>618487</v>
      </c>
      <c r="B5679" t="s">
        <v>29</v>
      </c>
      <c r="C5679" t="s">
        <v>49</v>
      </c>
      <c r="D5679" t="s">
        <v>31</v>
      </c>
      <c r="E5679">
        <v>53172</v>
      </c>
      <c r="F5679" t="s">
        <v>20</v>
      </c>
      <c r="G5679" t="s">
        <v>50</v>
      </c>
      <c r="H5679">
        <v>5451</v>
      </c>
      <c r="I5679" t="s">
        <v>94</v>
      </c>
      <c r="J5679">
        <f>VLOOKUP(I5679,Key!$A$1:$C$73,2,FALSE)</f>
        <v>43.020020000000002</v>
      </c>
      <c r="K5679">
        <f>VLOOKUP(I5679,Key!$A$1:$C$73,3,FALSE)</f>
        <v>-87.912540000000007</v>
      </c>
      <c r="L5679" t="s">
        <v>56</v>
      </c>
      <c r="M5679">
        <f>VLOOKUP(L5679,Key!$A$1:$C$73,2,FALSE)</f>
        <v>43.004728999999998</v>
      </c>
      <c r="N5679">
        <f>VLOOKUP(L5679,Key!$A$1:$C$73,3,FALSE)</f>
        <v>-87.905463999999995</v>
      </c>
      <c r="O5679">
        <v>10</v>
      </c>
      <c r="P5679">
        <v>0</v>
      </c>
      <c r="Q5679">
        <v>1.5</v>
      </c>
      <c r="R5679">
        <v>1.4</v>
      </c>
      <c r="S5679">
        <v>60</v>
      </c>
      <c r="T5679">
        <f t="shared" si="792"/>
        <v>-1</v>
      </c>
      <c r="U5679" s="1">
        <v>42850</v>
      </c>
      <c r="V5679" s="13">
        <f t="shared" si="793"/>
        <v>42826</v>
      </c>
      <c r="W5679" s="14">
        <f t="shared" si="794"/>
        <v>42850</v>
      </c>
      <c r="X5679" s="1" t="str">
        <f t="shared" si="795"/>
        <v>Tuesday</v>
      </c>
      <c r="Y5679" s="2">
        <v>0.75325231481481481</v>
      </c>
      <c r="Z5679" s="2">
        <f t="shared" si="796"/>
        <v>0.75</v>
      </c>
      <c r="AA5679">
        <f>1</f>
        <v>1</v>
      </c>
      <c r="AB5679" s="1">
        <v>42850</v>
      </c>
      <c r="AC5679" s="13">
        <f t="shared" si="797"/>
        <v>42826</v>
      </c>
      <c r="AD5679" s="14">
        <f t="shared" si="798"/>
        <v>42850</v>
      </c>
      <c r="AE5679" s="1" t="str">
        <f t="shared" si="799"/>
        <v>Tuesday</v>
      </c>
      <c r="AF5679" s="2">
        <v>0.75984953703703706</v>
      </c>
      <c r="AG5679" s="2">
        <f t="shared" si="800"/>
        <v>0.75</v>
      </c>
      <c r="AH5679" t="s">
        <v>23</v>
      </c>
    </row>
    <row r="5680" spans="1:34" x14ac:dyDescent="0.25">
      <c r="A5680">
        <v>1580385</v>
      </c>
      <c r="B5680" t="s">
        <v>29</v>
      </c>
      <c r="C5680" t="s">
        <v>47</v>
      </c>
      <c r="D5680" t="s">
        <v>31</v>
      </c>
      <c r="E5680">
        <v>53211</v>
      </c>
      <c r="F5680" t="s">
        <v>20</v>
      </c>
      <c r="G5680" t="s">
        <v>50</v>
      </c>
      <c r="H5680">
        <v>11118</v>
      </c>
      <c r="I5680" t="s">
        <v>64</v>
      </c>
      <c r="J5680">
        <f>VLOOKUP(I5680,Key!$A$1:$C$73,2,FALSE)</f>
        <v>43.069021999999997</v>
      </c>
      <c r="K5680">
        <f>VLOOKUP(I5680,Key!$A$1:$C$73,3,FALSE)</f>
        <v>-87.887940999999998</v>
      </c>
      <c r="L5680" t="s">
        <v>34</v>
      </c>
      <c r="M5680">
        <f>VLOOKUP(L5680,Key!$A$1:$C$73,2,FALSE)</f>
        <v>43.05097</v>
      </c>
      <c r="N5680">
        <f>VLOOKUP(L5680,Key!$A$1:$C$73,3,FALSE)</f>
        <v>-87.906440000000003</v>
      </c>
      <c r="O5680">
        <v>14</v>
      </c>
      <c r="P5680">
        <v>0</v>
      </c>
      <c r="Q5680">
        <v>2.1</v>
      </c>
      <c r="R5680">
        <v>2</v>
      </c>
      <c r="S5680">
        <v>84</v>
      </c>
      <c r="T5680">
        <f t="shared" si="792"/>
        <v>-1</v>
      </c>
      <c r="U5680" s="1">
        <v>42852</v>
      </c>
      <c r="V5680" s="13">
        <f t="shared" si="793"/>
        <v>42826</v>
      </c>
      <c r="W5680" s="14">
        <f t="shared" si="794"/>
        <v>42852</v>
      </c>
      <c r="X5680" s="1" t="str">
        <f t="shared" si="795"/>
        <v>Thursday</v>
      </c>
      <c r="Y5680" s="2">
        <v>0.33399305555555553</v>
      </c>
      <c r="Z5680" s="2">
        <f t="shared" si="796"/>
        <v>0.33333333333333331</v>
      </c>
      <c r="AA5680">
        <f>1</f>
        <v>1</v>
      </c>
      <c r="AB5680" s="1">
        <v>42852</v>
      </c>
      <c r="AC5680" s="13">
        <f t="shared" si="797"/>
        <v>42826</v>
      </c>
      <c r="AD5680" s="14">
        <f t="shared" si="798"/>
        <v>42852</v>
      </c>
      <c r="AE5680" s="1" t="str">
        <f t="shared" si="799"/>
        <v>Thursday</v>
      </c>
      <c r="AF5680" s="2">
        <v>0.34373842592592596</v>
      </c>
      <c r="AG5680" s="2">
        <f t="shared" si="800"/>
        <v>0.33333333333333331</v>
      </c>
      <c r="AH5680" t="s">
        <v>23</v>
      </c>
    </row>
    <row r="5681" spans="1:34" x14ac:dyDescent="0.25">
      <c r="A5681">
        <v>1251108</v>
      </c>
      <c r="B5681" t="s">
        <v>29</v>
      </c>
      <c r="C5681" t="s">
        <v>114</v>
      </c>
      <c r="D5681" t="s">
        <v>31</v>
      </c>
      <c r="E5681">
        <v>54913</v>
      </c>
      <c r="F5681" t="s">
        <v>20</v>
      </c>
      <c r="G5681" t="s">
        <v>99</v>
      </c>
      <c r="H5681">
        <v>70</v>
      </c>
      <c r="I5681" t="s">
        <v>40</v>
      </c>
      <c r="J5681">
        <f>VLOOKUP(I5681,Key!$A$1:$C$73,2,FALSE)</f>
        <v>43.06033</v>
      </c>
      <c r="K5681">
        <f>VLOOKUP(I5681,Key!$A$1:$C$73,3,FALSE)</f>
        <v>-87.89546</v>
      </c>
      <c r="L5681" t="s">
        <v>80</v>
      </c>
      <c r="M5681">
        <f>VLOOKUP(L5681,Key!$A$1:$C$73,2,FALSE)</f>
        <v>43.060250000000003</v>
      </c>
      <c r="N5681">
        <f>VLOOKUP(L5681,Key!$A$1:$C$73,3,FALSE)</f>
        <v>-87.892169999999993</v>
      </c>
      <c r="O5681">
        <v>2</v>
      </c>
      <c r="P5681">
        <v>0</v>
      </c>
      <c r="Q5681">
        <v>0.3</v>
      </c>
      <c r="R5681">
        <v>0.3</v>
      </c>
      <c r="S5681">
        <v>12</v>
      </c>
      <c r="T5681">
        <f t="shared" si="792"/>
        <v>-1</v>
      </c>
      <c r="U5681" s="1">
        <v>42826</v>
      </c>
      <c r="V5681" s="13">
        <f t="shared" si="793"/>
        <v>42826</v>
      </c>
      <c r="W5681" s="14">
        <f t="shared" si="794"/>
        <v>42826</v>
      </c>
      <c r="X5681" s="1" t="str">
        <f t="shared" si="795"/>
        <v>Saturday</v>
      </c>
      <c r="Y5681" s="2">
        <v>0.24431712962962962</v>
      </c>
      <c r="Z5681" s="2">
        <f t="shared" si="796"/>
        <v>0.25</v>
      </c>
      <c r="AA5681">
        <f>1</f>
        <v>1</v>
      </c>
      <c r="AB5681" s="1">
        <v>42826</v>
      </c>
      <c r="AC5681" s="13">
        <f t="shared" si="797"/>
        <v>42826</v>
      </c>
      <c r="AD5681" s="14">
        <f t="shared" si="798"/>
        <v>42826</v>
      </c>
      <c r="AE5681" s="1" t="str">
        <f t="shared" si="799"/>
        <v>Saturday</v>
      </c>
      <c r="AF5681" s="2">
        <v>0.24513888888888888</v>
      </c>
      <c r="AG5681" s="2">
        <f t="shared" si="800"/>
        <v>0.25</v>
      </c>
      <c r="AH5681" t="s">
        <v>23</v>
      </c>
    </row>
    <row r="5682" spans="1:34" x14ac:dyDescent="0.25">
      <c r="A5682">
        <v>1381289</v>
      </c>
      <c r="B5682" t="s">
        <v>29</v>
      </c>
      <c r="C5682" t="s">
        <v>47</v>
      </c>
      <c r="D5682" t="s">
        <v>31</v>
      </c>
      <c r="E5682">
        <v>53203</v>
      </c>
      <c r="F5682" t="s">
        <v>20</v>
      </c>
      <c r="G5682" t="s">
        <v>32</v>
      </c>
      <c r="H5682">
        <v>5442</v>
      </c>
      <c r="I5682" t="s">
        <v>28</v>
      </c>
      <c r="J5682">
        <f>VLOOKUP(I5682,Key!$A$1:$C$73,2,FALSE)</f>
        <v>43.038580000000003</v>
      </c>
      <c r="K5682">
        <f>VLOOKUP(I5682,Key!$A$1:$C$73,3,FALSE)</f>
        <v>-87.90934</v>
      </c>
      <c r="L5682" t="s">
        <v>36</v>
      </c>
      <c r="M5682">
        <f>VLOOKUP(L5682,Key!$A$1:$C$73,2,FALSE)</f>
        <v>43.03519</v>
      </c>
      <c r="N5682">
        <f>VLOOKUP(L5682,Key!$A$1:$C$73,3,FALSE)</f>
        <v>-87.907390000000007</v>
      </c>
      <c r="O5682">
        <v>5</v>
      </c>
      <c r="P5682">
        <v>0</v>
      </c>
      <c r="Q5682">
        <v>0.8</v>
      </c>
      <c r="R5682">
        <v>0.7</v>
      </c>
      <c r="S5682">
        <v>30</v>
      </c>
      <c r="T5682">
        <f t="shared" si="792"/>
        <v>-1</v>
      </c>
      <c r="U5682" s="1">
        <v>42826</v>
      </c>
      <c r="V5682" s="13">
        <f t="shared" si="793"/>
        <v>42826</v>
      </c>
      <c r="W5682" s="14">
        <f t="shared" si="794"/>
        <v>42826</v>
      </c>
      <c r="X5682" s="1" t="str">
        <f t="shared" si="795"/>
        <v>Saturday</v>
      </c>
      <c r="Y5682" s="2">
        <v>0.44822916666666668</v>
      </c>
      <c r="Z5682" s="2">
        <f t="shared" si="796"/>
        <v>0.45833333333333331</v>
      </c>
      <c r="AA5682">
        <f>1</f>
        <v>1</v>
      </c>
      <c r="AB5682" s="1">
        <v>42826</v>
      </c>
      <c r="AC5682" s="13">
        <f t="shared" si="797"/>
        <v>42826</v>
      </c>
      <c r="AD5682" s="14">
        <f t="shared" si="798"/>
        <v>42826</v>
      </c>
      <c r="AE5682" s="1" t="str">
        <f t="shared" si="799"/>
        <v>Saturday</v>
      </c>
      <c r="AF5682" s="2">
        <v>0.45187500000000003</v>
      </c>
      <c r="AG5682" s="2">
        <f t="shared" si="800"/>
        <v>0.45833333333333331</v>
      </c>
      <c r="AH5682" t="s">
        <v>23</v>
      </c>
    </row>
    <row r="5683" spans="1:34" x14ac:dyDescent="0.25">
      <c r="A5683">
        <v>1472112</v>
      </c>
      <c r="B5683" t="s">
        <v>29</v>
      </c>
      <c r="C5683" t="s">
        <v>47</v>
      </c>
      <c r="D5683" t="s">
        <v>31</v>
      </c>
      <c r="E5683">
        <v>53202</v>
      </c>
      <c r="F5683" t="s">
        <v>20</v>
      </c>
      <c r="G5683" t="s">
        <v>32</v>
      </c>
      <c r="H5683">
        <v>11085</v>
      </c>
      <c r="I5683" t="s">
        <v>33</v>
      </c>
      <c r="J5683">
        <f>VLOOKUP(I5683,Key!$A$1:$C$73,2,FALSE)</f>
        <v>43.045712999999999</v>
      </c>
      <c r="K5683">
        <f>VLOOKUP(I5683,Key!$A$1:$C$73,3,FALSE)</f>
        <v>-87.899756999999994</v>
      </c>
      <c r="L5683" t="s">
        <v>36</v>
      </c>
      <c r="M5683">
        <f>VLOOKUP(L5683,Key!$A$1:$C$73,2,FALSE)</f>
        <v>43.03519</v>
      </c>
      <c r="N5683">
        <f>VLOOKUP(L5683,Key!$A$1:$C$73,3,FALSE)</f>
        <v>-87.907390000000007</v>
      </c>
      <c r="O5683">
        <v>15</v>
      </c>
      <c r="P5683">
        <v>0</v>
      </c>
      <c r="Q5683">
        <v>2.2999999999999998</v>
      </c>
      <c r="R5683">
        <v>2.1</v>
      </c>
      <c r="S5683">
        <v>90</v>
      </c>
      <c r="T5683">
        <f t="shared" si="792"/>
        <v>-1</v>
      </c>
      <c r="U5683" s="1">
        <v>42826</v>
      </c>
      <c r="V5683" s="13">
        <f t="shared" si="793"/>
        <v>42826</v>
      </c>
      <c r="W5683" s="14">
        <f t="shared" si="794"/>
        <v>42826</v>
      </c>
      <c r="X5683" s="1" t="str">
        <f t="shared" si="795"/>
        <v>Saturday</v>
      </c>
      <c r="Y5683" s="2">
        <v>0.60229166666666667</v>
      </c>
      <c r="Z5683" s="2">
        <f t="shared" si="796"/>
        <v>0.58333333333333326</v>
      </c>
      <c r="AA5683">
        <f>1</f>
        <v>1</v>
      </c>
      <c r="AB5683" s="1">
        <v>42826</v>
      </c>
      <c r="AC5683" s="13">
        <f t="shared" si="797"/>
        <v>42826</v>
      </c>
      <c r="AD5683" s="14">
        <f t="shared" si="798"/>
        <v>42826</v>
      </c>
      <c r="AE5683" s="1" t="str">
        <f t="shared" si="799"/>
        <v>Saturday</v>
      </c>
      <c r="AF5683" s="2">
        <v>0.61255787037037035</v>
      </c>
      <c r="AG5683" s="2">
        <f t="shared" si="800"/>
        <v>0.625</v>
      </c>
      <c r="AH5683" t="s">
        <v>23</v>
      </c>
    </row>
    <row r="5684" spans="1:34" x14ac:dyDescent="0.25">
      <c r="A5684">
        <v>1249212</v>
      </c>
      <c r="B5684" t="s">
        <v>29</v>
      </c>
      <c r="C5684" t="s">
        <v>47</v>
      </c>
      <c r="D5684" t="s">
        <v>31</v>
      </c>
      <c r="E5684">
        <v>53213</v>
      </c>
      <c r="F5684" t="s">
        <v>20</v>
      </c>
      <c r="G5684" t="s">
        <v>99</v>
      </c>
      <c r="H5684">
        <v>336</v>
      </c>
      <c r="I5684" t="s">
        <v>40</v>
      </c>
      <c r="J5684">
        <f>VLOOKUP(I5684,Key!$A$1:$C$73,2,FALSE)</f>
        <v>43.06033</v>
      </c>
      <c r="K5684">
        <f>VLOOKUP(I5684,Key!$A$1:$C$73,3,FALSE)</f>
        <v>-87.89546</v>
      </c>
      <c r="L5684" t="s">
        <v>63</v>
      </c>
      <c r="M5684">
        <f>VLOOKUP(L5684,Key!$A$1:$C$73,2,FALSE)</f>
        <v>43.066893999999998</v>
      </c>
      <c r="N5684">
        <f>VLOOKUP(L5684,Key!$A$1:$C$73,3,FALSE)</f>
        <v>-87.877936000000005</v>
      </c>
      <c r="O5684">
        <v>11</v>
      </c>
      <c r="P5684">
        <v>0</v>
      </c>
      <c r="Q5684">
        <v>1.7</v>
      </c>
      <c r="R5684">
        <v>1.6</v>
      </c>
      <c r="S5684">
        <v>66</v>
      </c>
      <c r="T5684">
        <f t="shared" si="792"/>
        <v>-1</v>
      </c>
      <c r="U5684" s="1">
        <v>42826</v>
      </c>
      <c r="V5684" s="13">
        <f t="shared" si="793"/>
        <v>42826</v>
      </c>
      <c r="W5684" s="14">
        <f t="shared" si="794"/>
        <v>42826</v>
      </c>
      <c r="X5684" s="1" t="str">
        <f t="shared" si="795"/>
        <v>Saturday</v>
      </c>
      <c r="Y5684" s="2">
        <v>0.62429398148148152</v>
      </c>
      <c r="Z5684" s="2">
        <f t="shared" si="796"/>
        <v>0.625</v>
      </c>
      <c r="AA5684">
        <f>1</f>
        <v>1</v>
      </c>
      <c r="AB5684" s="1">
        <v>42826</v>
      </c>
      <c r="AC5684" s="13">
        <f t="shared" si="797"/>
        <v>42826</v>
      </c>
      <c r="AD5684" s="14">
        <f t="shared" si="798"/>
        <v>42826</v>
      </c>
      <c r="AE5684" s="1" t="str">
        <f t="shared" si="799"/>
        <v>Saturday</v>
      </c>
      <c r="AF5684" s="2">
        <v>0.63167824074074075</v>
      </c>
      <c r="AG5684" s="2">
        <f t="shared" si="800"/>
        <v>0.625</v>
      </c>
      <c r="AH5684" t="s">
        <v>23</v>
      </c>
    </row>
    <row r="5685" spans="1:34" x14ac:dyDescent="0.25">
      <c r="A5685">
        <v>1381289</v>
      </c>
      <c r="B5685" t="s">
        <v>29</v>
      </c>
      <c r="C5685" t="s">
        <v>47</v>
      </c>
      <c r="D5685" t="s">
        <v>31</v>
      </c>
      <c r="E5685">
        <v>53203</v>
      </c>
      <c r="F5685" t="s">
        <v>20</v>
      </c>
      <c r="G5685" t="s">
        <v>32</v>
      </c>
      <c r="H5685">
        <v>11076</v>
      </c>
      <c r="I5685" t="s">
        <v>57</v>
      </c>
      <c r="J5685">
        <f>VLOOKUP(I5685,Key!$A$1:$C$73,2,FALSE)</f>
        <v>43.03913</v>
      </c>
      <c r="K5685">
        <f>VLOOKUP(I5685,Key!$A$1:$C$73,3,FALSE)</f>
        <v>-87.916150000000002</v>
      </c>
      <c r="L5685" t="s">
        <v>77</v>
      </c>
      <c r="M5685">
        <f>VLOOKUP(L5685,Key!$A$1:$C$73,2,FALSE)</f>
        <v>43.036900000000003</v>
      </c>
      <c r="N5685">
        <f>VLOOKUP(L5685,Key!$A$1:$C$73,3,FALSE)</f>
        <v>-87.89667</v>
      </c>
      <c r="O5685">
        <v>15</v>
      </c>
      <c r="P5685">
        <v>0</v>
      </c>
      <c r="Q5685">
        <v>2.2999999999999998</v>
      </c>
      <c r="R5685">
        <v>2.1</v>
      </c>
      <c r="S5685">
        <v>90</v>
      </c>
      <c r="T5685">
        <f t="shared" si="792"/>
        <v>-1</v>
      </c>
      <c r="U5685" s="1">
        <v>42826</v>
      </c>
      <c r="V5685" s="13">
        <f t="shared" si="793"/>
        <v>42826</v>
      </c>
      <c r="W5685" s="14">
        <f t="shared" si="794"/>
        <v>42826</v>
      </c>
      <c r="X5685" s="1" t="str">
        <f t="shared" si="795"/>
        <v>Saturday</v>
      </c>
      <c r="Y5685" s="2">
        <v>0.63254629629629633</v>
      </c>
      <c r="Z5685" s="2">
        <f t="shared" si="796"/>
        <v>0.625</v>
      </c>
      <c r="AA5685">
        <f>1</f>
        <v>1</v>
      </c>
      <c r="AB5685" s="1">
        <v>42826</v>
      </c>
      <c r="AC5685" s="13">
        <f t="shared" si="797"/>
        <v>42826</v>
      </c>
      <c r="AD5685" s="14">
        <f t="shared" si="798"/>
        <v>42826</v>
      </c>
      <c r="AE5685" s="1" t="str">
        <f t="shared" si="799"/>
        <v>Saturday</v>
      </c>
      <c r="AF5685" s="2">
        <v>0.64274305555555555</v>
      </c>
      <c r="AG5685" s="2">
        <f t="shared" si="800"/>
        <v>0.625</v>
      </c>
      <c r="AH5685" t="s">
        <v>23</v>
      </c>
    </row>
    <row r="5686" spans="1:34" x14ac:dyDescent="0.25">
      <c r="A5686">
        <v>1396695</v>
      </c>
      <c r="B5686" t="s">
        <v>29</v>
      </c>
      <c r="C5686" t="s">
        <v>47</v>
      </c>
      <c r="D5686" t="s">
        <v>31</v>
      </c>
      <c r="E5686">
        <v>53203</v>
      </c>
      <c r="F5686" t="s">
        <v>20</v>
      </c>
      <c r="G5686" t="s">
        <v>32</v>
      </c>
      <c r="H5686">
        <v>5553</v>
      </c>
      <c r="I5686" t="s">
        <v>77</v>
      </c>
      <c r="J5686">
        <f>VLOOKUP(I5686,Key!$A$1:$C$73,2,FALSE)</f>
        <v>43.036900000000003</v>
      </c>
      <c r="K5686">
        <f>VLOOKUP(I5686,Key!$A$1:$C$73,3,FALSE)</f>
        <v>-87.89667</v>
      </c>
      <c r="L5686" t="s">
        <v>28</v>
      </c>
      <c r="M5686">
        <f>VLOOKUP(L5686,Key!$A$1:$C$73,2,FALSE)</f>
        <v>43.038580000000003</v>
      </c>
      <c r="N5686">
        <f>VLOOKUP(L5686,Key!$A$1:$C$73,3,FALSE)</f>
        <v>-87.90934</v>
      </c>
      <c r="O5686">
        <v>12</v>
      </c>
      <c r="P5686">
        <v>0</v>
      </c>
      <c r="Q5686">
        <v>1.8</v>
      </c>
      <c r="R5686">
        <v>1.7</v>
      </c>
      <c r="S5686">
        <v>72</v>
      </c>
      <c r="T5686">
        <f t="shared" si="792"/>
        <v>-1</v>
      </c>
      <c r="U5686" s="1">
        <v>42826</v>
      </c>
      <c r="V5686" s="13">
        <f t="shared" si="793"/>
        <v>42826</v>
      </c>
      <c r="W5686" s="14">
        <f t="shared" si="794"/>
        <v>42826</v>
      </c>
      <c r="X5686" s="1" t="str">
        <f t="shared" si="795"/>
        <v>Saturday</v>
      </c>
      <c r="Y5686" s="2">
        <v>0.66935185185185186</v>
      </c>
      <c r="Z5686" s="2">
        <f t="shared" si="796"/>
        <v>0.66666666666666663</v>
      </c>
      <c r="AA5686">
        <f>1</f>
        <v>1</v>
      </c>
      <c r="AB5686" s="1">
        <v>42826</v>
      </c>
      <c r="AC5686" s="13">
        <f t="shared" si="797"/>
        <v>42826</v>
      </c>
      <c r="AD5686" s="14">
        <f t="shared" si="798"/>
        <v>42826</v>
      </c>
      <c r="AE5686" s="1" t="str">
        <f t="shared" si="799"/>
        <v>Saturday</v>
      </c>
      <c r="AF5686" s="2">
        <v>0.67745370370370372</v>
      </c>
      <c r="AG5686" s="2">
        <f t="shared" si="800"/>
        <v>0.66666666666666663</v>
      </c>
      <c r="AH5686" t="s">
        <v>23</v>
      </c>
    </row>
    <row r="5687" spans="1:34" x14ac:dyDescent="0.25">
      <c r="A5687">
        <v>1170376</v>
      </c>
      <c r="B5687" t="s">
        <v>29</v>
      </c>
      <c r="C5687" t="s">
        <v>187</v>
      </c>
      <c r="D5687" t="s">
        <v>31</v>
      </c>
      <c r="E5687">
        <v>53538</v>
      </c>
      <c r="F5687" t="s">
        <v>20</v>
      </c>
      <c r="G5687" t="s">
        <v>99</v>
      </c>
      <c r="H5687">
        <v>82</v>
      </c>
      <c r="I5687" t="s">
        <v>66</v>
      </c>
      <c r="J5687">
        <f>VLOOKUP(I5687,Key!$A$1:$C$73,2,FALSE)</f>
        <v>43.078530000000001</v>
      </c>
      <c r="K5687">
        <f>VLOOKUP(I5687,Key!$A$1:$C$73,3,FALSE)</f>
        <v>-87.882620000000003</v>
      </c>
      <c r="L5687" t="s">
        <v>66</v>
      </c>
      <c r="M5687">
        <f>VLOOKUP(L5687,Key!$A$1:$C$73,2,FALSE)</f>
        <v>43.078530000000001</v>
      </c>
      <c r="N5687">
        <f>VLOOKUP(L5687,Key!$A$1:$C$73,3,FALSE)</f>
        <v>-87.882620000000003</v>
      </c>
      <c r="O5687">
        <v>53</v>
      </c>
      <c r="P5687">
        <v>0</v>
      </c>
      <c r="Q5687">
        <v>8</v>
      </c>
      <c r="R5687">
        <v>7.6</v>
      </c>
      <c r="S5687">
        <v>318</v>
      </c>
      <c r="T5687">
        <f t="shared" si="792"/>
        <v>-1</v>
      </c>
      <c r="U5687" s="1">
        <v>42826</v>
      </c>
      <c r="V5687" s="13">
        <f t="shared" si="793"/>
        <v>42826</v>
      </c>
      <c r="W5687" s="14">
        <f t="shared" si="794"/>
        <v>42826</v>
      </c>
      <c r="X5687" s="1" t="str">
        <f t="shared" si="795"/>
        <v>Saturday</v>
      </c>
      <c r="Y5687" s="2">
        <v>0.68374999999999997</v>
      </c>
      <c r="Z5687" s="2">
        <f t="shared" si="796"/>
        <v>0.66666666666666663</v>
      </c>
      <c r="AA5687">
        <f>1</f>
        <v>1</v>
      </c>
      <c r="AB5687" s="1">
        <v>42826</v>
      </c>
      <c r="AC5687" s="13">
        <f t="shared" si="797"/>
        <v>42826</v>
      </c>
      <c r="AD5687" s="14">
        <f t="shared" si="798"/>
        <v>42826</v>
      </c>
      <c r="AE5687" s="1" t="str">
        <f t="shared" si="799"/>
        <v>Saturday</v>
      </c>
      <c r="AF5687" s="2">
        <v>0.72071759259259249</v>
      </c>
      <c r="AG5687" s="2">
        <f t="shared" si="800"/>
        <v>0.70833333333333326</v>
      </c>
      <c r="AH5687" t="s">
        <v>25</v>
      </c>
    </row>
    <row r="5688" spans="1:34" x14ac:dyDescent="0.25">
      <c r="A5688">
        <v>1560094</v>
      </c>
      <c r="B5688" t="s">
        <v>29</v>
      </c>
      <c r="C5688" t="s">
        <v>146</v>
      </c>
      <c r="D5688" t="s">
        <v>46</v>
      </c>
      <c r="E5688">
        <v>60156</v>
      </c>
      <c r="F5688" t="s">
        <v>20</v>
      </c>
      <c r="G5688" t="s">
        <v>32</v>
      </c>
      <c r="H5688">
        <v>11104</v>
      </c>
      <c r="I5688" t="s">
        <v>63</v>
      </c>
      <c r="J5688">
        <f>VLOOKUP(I5688,Key!$A$1:$C$73,2,FALSE)</f>
        <v>43.066893999999998</v>
      </c>
      <c r="K5688">
        <f>VLOOKUP(I5688,Key!$A$1:$C$73,3,FALSE)</f>
        <v>-87.877936000000005</v>
      </c>
      <c r="L5688" t="s">
        <v>22</v>
      </c>
      <c r="M5688">
        <f>VLOOKUP(L5688,Key!$A$1:$C$73,2,FALSE)</f>
        <v>43.058619999999998</v>
      </c>
      <c r="N5688">
        <f>VLOOKUP(L5688,Key!$A$1:$C$73,3,FALSE)</f>
        <v>-87.885319999999993</v>
      </c>
      <c r="O5688">
        <v>12</v>
      </c>
      <c r="P5688">
        <v>0</v>
      </c>
      <c r="Q5688">
        <v>1.8</v>
      </c>
      <c r="R5688">
        <v>1.7</v>
      </c>
      <c r="S5688">
        <v>72</v>
      </c>
      <c r="T5688">
        <f t="shared" si="792"/>
        <v>-1</v>
      </c>
      <c r="U5688" s="1">
        <v>42826</v>
      </c>
      <c r="V5688" s="13">
        <f t="shared" si="793"/>
        <v>42826</v>
      </c>
      <c r="W5688" s="14">
        <f t="shared" si="794"/>
        <v>42826</v>
      </c>
      <c r="X5688" s="1" t="str">
        <f t="shared" si="795"/>
        <v>Saturday</v>
      </c>
      <c r="Y5688" s="2">
        <v>0.69753472222222224</v>
      </c>
      <c r="Z5688" s="2">
        <f t="shared" si="796"/>
        <v>0.70833333333333326</v>
      </c>
      <c r="AA5688">
        <f>1</f>
        <v>1</v>
      </c>
      <c r="AB5688" s="1">
        <v>42826</v>
      </c>
      <c r="AC5688" s="13">
        <f t="shared" si="797"/>
        <v>42826</v>
      </c>
      <c r="AD5688" s="14">
        <f t="shared" si="798"/>
        <v>42826</v>
      </c>
      <c r="AE5688" s="1" t="str">
        <f t="shared" si="799"/>
        <v>Saturday</v>
      </c>
      <c r="AF5688" s="2">
        <v>0.70597222222222233</v>
      </c>
      <c r="AG5688" s="2">
        <f t="shared" si="800"/>
        <v>0.70833333333333326</v>
      </c>
      <c r="AH5688" t="s">
        <v>23</v>
      </c>
    </row>
    <row r="5689" spans="1:34" x14ac:dyDescent="0.25">
      <c r="A5689">
        <v>1378733</v>
      </c>
      <c r="B5689" t="s">
        <v>29</v>
      </c>
      <c r="C5689" t="s">
        <v>114</v>
      </c>
      <c r="D5689" t="s">
        <v>31</v>
      </c>
      <c r="E5689">
        <v>54915</v>
      </c>
      <c r="F5689" t="s">
        <v>20</v>
      </c>
      <c r="G5689" t="s">
        <v>32</v>
      </c>
      <c r="H5689">
        <v>47</v>
      </c>
      <c r="I5689" t="s">
        <v>80</v>
      </c>
      <c r="J5689">
        <f>VLOOKUP(I5689,Key!$A$1:$C$73,2,FALSE)</f>
        <v>43.060250000000003</v>
      </c>
      <c r="K5689">
        <f>VLOOKUP(I5689,Key!$A$1:$C$73,3,FALSE)</f>
        <v>-87.892169999999993</v>
      </c>
      <c r="L5689" t="s">
        <v>61</v>
      </c>
      <c r="M5689">
        <f>VLOOKUP(L5689,Key!$A$1:$C$73,2,FALSE)</f>
        <v>43.060786</v>
      </c>
      <c r="N5689">
        <f>VLOOKUP(L5689,Key!$A$1:$C$73,3,FALSE)</f>
        <v>-87.883825999999999</v>
      </c>
      <c r="O5689">
        <v>549</v>
      </c>
      <c r="P5689">
        <v>0</v>
      </c>
      <c r="Q5689">
        <v>18</v>
      </c>
      <c r="R5689">
        <v>17.100000000000001</v>
      </c>
      <c r="S5689">
        <v>720</v>
      </c>
      <c r="T5689">
        <f t="shared" si="792"/>
        <v>-1</v>
      </c>
      <c r="U5689" s="1">
        <v>42827</v>
      </c>
      <c r="V5689" s="13">
        <f t="shared" si="793"/>
        <v>42826</v>
      </c>
      <c r="W5689" s="14">
        <f t="shared" si="794"/>
        <v>42827</v>
      </c>
      <c r="X5689" s="1" t="str">
        <f t="shared" si="795"/>
        <v>Sunday</v>
      </c>
      <c r="Y5689" s="2">
        <v>0.30541666666666667</v>
      </c>
      <c r="Z5689" s="2">
        <f t="shared" si="796"/>
        <v>0.29166666666666663</v>
      </c>
      <c r="AA5689">
        <f>1</f>
        <v>1</v>
      </c>
      <c r="AB5689" s="1">
        <v>42827</v>
      </c>
      <c r="AC5689" s="13">
        <f t="shared" si="797"/>
        <v>42826</v>
      </c>
      <c r="AD5689" s="14">
        <f t="shared" si="798"/>
        <v>42827</v>
      </c>
      <c r="AE5689" s="1" t="str">
        <f t="shared" si="799"/>
        <v>Sunday</v>
      </c>
      <c r="AF5689" s="2">
        <v>0.68668981481481473</v>
      </c>
      <c r="AG5689" s="2">
        <f t="shared" si="800"/>
        <v>0.66666666666666663</v>
      </c>
      <c r="AH5689" t="s">
        <v>23</v>
      </c>
    </row>
    <row r="5690" spans="1:34" x14ac:dyDescent="0.25">
      <c r="A5690">
        <v>1381218</v>
      </c>
      <c r="B5690" t="s">
        <v>29</v>
      </c>
      <c r="C5690" t="s">
        <v>58</v>
      </c>
      <c r="D5690" t="s">
        <v>31</v>
      </c>
      <c r="E5690">
        <v>53211</v>
      </c>
      <c r="F5690" t="s">
        <v>20</v>
      </c>
      <c r="G5690" t="s">
        <v>50</v>
      </c>
      <c r="H5690">
        <v>5471</v>
      </c>
      <c r="I5690" t="s">
        <v>65</v>
      </c>
      <c r="J5690">
        <f>VLOOKUP(I5690,Key!$A$1:$C$73,2,FALSE)</f>
        <v>43.077359999999999</v>
      </c>
      <c r="K5690">
        <f>VLOOKUP(I5690,Key!$A$1:$C$73,3,FALSE)</f>
        <v>-87.880769999999998</v>
      </c>
      <c r="L5690" t="s">
        <v>22</v>
      </c>
      <c r="M5690">
        <f>VLOOKUP(L5690,Key!$A$1:$C$73,2,FALSE)</f>
        <v>43.058619999999998</v>
      </c>
      <c r="N5690">
        <f>VLOOKUP(L5690,Key!$A$1:$C$73,3,FALSE)</f>
        <v>-87.885319999999993</v>
      </c>
      <c r="O5690">
        <v>12</v>
      </c>
      <c r="P5690">
        <v>0</v>
      </c>
      <c r="Q5690">
        <v>1.8</v>
      </c>
      <c r="R5690">
        <v>1.7</v>
      </c>
      <c r="S5690">
        <v>72</v>
      </c>
      <c r="T5690">
        <f t="shared" si="792"/>
        <v>-1</v>
      </c>
      <c r="U5690" s="1">
        <v>42827</v>
      </c>
      <c r="V5690" s="13">
        <f t="shared" si="793"/>
        <v>42826</v>
      </c>
      <c r="W5690" s="14">
        <f t="shared" si="794"/>
        <v>42827</v>
      </c>
      <c r="X5690" s="1" t="str">
        <f t="shared" si="795"/>
        <v>Sunday</v>
      </c>
      <c r="Y5690" s="2">
        <v>0.44394675925925925</v>
      </c>
      <c r="Z5690" s="2">
        <f t="shared" si="796"/>
        <v>0.45833333333333331</v>
      </c>
      <c r="AA5690">
        <f>1</f>
        <v>1</v>
      </c>
      <c r="AB5690" s="1">
        <v>42827</v>
      </c>
      <c r="AC5690" s="13">
        <f t="shared" si="797"/>
        <v>42826</v>
      </c>
      <c r="AD5690" s="14">
        <f t="shared" si="798"/>
        <v>42827</v>
      </c>
      <c r="AE5690" s="1" t="str">
        <f t="shared" si="799"/>
        <v>Sunday</v>
      </c>
      <c r="AF5690" s="2">
        <v>0.45216435185185189</v>
      </c>
      <c r="AG5690" s="2">
        <f t="shared" si="800"/>
        <v>0.45833333333333331</v>
      </c>
      <c r="AH5690" t="s">
        <v>23</v>
      </c>
    </row>
    <row r="5691" spans="1:34" x14ac:dyDescent="0.25">
      <c r="A5691">
        <v>1017964</v>
      </c>
      <c r="B5691" t="s">
        <v>29</v>
      </c>
      <c r="C5691" t="s">
        <v>47</v>
      </c>
      <c r="D5691" t="s">
        <v>31</v>
      </c>
      <c r="E5691">
        <v>53202</v>
      </c>
      <c r="F5691" t="s">
        <v>20</v>
      </c>
      <c r="G5691" t="s">
        <v>32</v>
      </c>
      <c r="H5691">
        <v>989</v>
      </c>
      <c r="I5691" t="s">
        <v>22</v>
      </c>
      <c r="J5691">
        <f>VLOOKUP(I5691,Key!$A$1:$C$73,2,FALSE)</f>
        <v>43.058619999999998</v>
      </c>
      <c r="K5691">
        <f>VLOOKUP(I5691,Key!$A$1:$C$73,3,FALSE)</f>
        <v>-87.885319999999993</v>
      </c>
      <c r="L5691" t="s">
        <v>87</v>
      </c>
      <c r="M5691">
        <f>VLOOKUP(L5691,Key!$A$1:$C$73,2,FALSE)</f>
        <v>43.063749000000001</v>
      </c>
      <c r="N5691">
        <f>VLOOKUP(L5691,Key!$A$1:$C$73,3,FALSE)</f>
        <v>-87.887962999999999</v>
      </c>
      <c r="O5691">
        <v>11</v>
      </c>
      <c r="P5691">
        <v>0</v>
      </c>
      <c r="Q5691">
        <v>1.7</v>
      </c>
      <c r="R5691">
        <v>1.6</v>
      </c>
      <c r="S5691">
        <v>66</v>
      </c>
      <c r="T5691">
        <f t="shared" si="792"/>
        <v>-1</v>
      </c>
      <c r="U5691" s="1">
        <v>42827</v>
      </c>
      <c r="V5691" s="13">
        <f t="shared" si="793"/>
        <v>42826</v>
      </c>
      <c r="W5691" s="14">
        <f t="shared" si="794"/>
        <v>42827</v>
      </c>
      <c r="X5691" s="1" t="str">
        <f t="shared" si="795"/>
        <v>Sunday</v>
      </c>
      <c r="Y5691" s="2">
        <v>0.54488425925925921</v>
      </c>
      <c r="Z5691" s="2">
        <f t="shared" si="796"/>
        <v>0.54166666666666663</v>
      </c>
      <c r="AA5691">
        <f>1</f>
        <v>1</v>
      </c>
      <c r="AB5691" s="1">
        <v>42827</v>
      </c>
      <c r="AC5691" s="13">
        <f t="shared" si="797"/>
        <v>42826</v>
      </c>
      <c r="AD5691" s="14">
        <f t="shared" si="798"/>
        <v>42827</v>
      </c>
      <c r="AE5691" s="1" t="str">
        <f t="shared" si="799"/>
        <v>Sunday</v>
      </c>
      <c r="AF5691" s="2">
        <v>0.55223379629629632</v>
      </c>
      <c r="AG5691" s="2">
        <f t="shared" si="800"/>
        <v>0.54166666666666663</v>
      </c>
      <c r="AH5691" t="s">
        <v>23</v>
      </c>
    </row>
    <row r="5692" spans="1:34" x14ac:dyDescent="0.25">
      <c r="A5692">
        <v>1562086</v>
      </c>
      <c r="B5692" t="s">
        <v>29</v>
      </c>
      <c r="C5692" t="s">
        <v>47</v>
      </c>
      <c r="D5692" t="s">
        <v>31</v>
      </c>
      <c r="E5692">
        <v>53211</v>
      </c>
      <c r="F5692" t="s">
        <v>20</v>
      </c>
      <c r="G5692" t="s">
        <v>32</v>
      </c>
      <c r="H5692">
        <v>11072</v>
      </c>
      <c r="I5692" t="s">
        <v>87</v>
      </c>
      <c r="J5692">
        <f>VLOOKUP(I5692,Key!$A$1:$C$73,2,FALSE)</f>
        <v>43.063749000000001</v>
      </c>
      <c r="K5692">
        <f>VLOOKUP(I5692,Key!$A$1:$C$73,3,FALSE)</f>
        <v>-87.887962999999999</v>
      </c>
      <c r="L5692" t="s">
        <v>87</v>
      </c>
      <c r="M5692">
        <f>VLOOKUP(L5692,Key!$A$1:$C$73,2,FALSE)</f>
        <v>43.063749000000001</v>
      </c>
      <c r="N5692">
        <f>VLOOKUP(L5692,Key!$A$1:$C$73,3,FALSE)</f>
        <v>-87.887962999999999</v>
      </c>
      <c r="O5692">
        <v>29</v>
      </c>
      <c r="P5692">
        <v>0</v>
      </c>
      <c r="Q5692">
        <v>4.4000000000000004</v>
      </c>
      <c r="R5692">
        <v>4.0999999999999996</v>
      </c>
      <c r="S5692">
        <v>174</v>
      </c>
      <c r="T5692">
        <f t="shared" si="792"/>
        <v>-1</v>
      </c>
      <c r="U5692" s="1">
        <v>42827</v>
      </c>
      <c r="V5692" s="13">
        <f t="shared" si="793"/>
        <v>42826</v>
      </c>
      <c r="W5692" s="14">
        <f t="shared" si="794"/>
        <v>42827</v>
      </c>
      <c r="X5692" s="1" t="str">
        <f t="shared" si="795"/>
        <v>Sunday</v>
      </c>
      <c r="Y5692" s="2">
        <v>0.58431712962962956</v>
      </c>
      <c r="Z5692" s="2">
        <f t="shared" si="796"/>
        <v>0.58333333333333326</v>
      </c>
      <c r="AA5692">
        <f>1</f>
        <v>1</v>
      </c>
      <c r="AB5692" s="1">
        <v>42827</v>
      </c>
      <c r="AC5692" s="13">
        <f t="shared" si="797"/>
        <v>42826</v>
      </c>
      <c r="AD5692" s="14">
        <f t="shared" si="798"/>
        <v>42827</v>
      </c>
      <c r="AE5692" s="1" t="str">
        <f t="shared" si="799"/>
        <v>Sunday</v>
      </c>
      <c r="AF5692" s="2">
        <v>0.60453703703703698</v>
      </c>
      <c r="AG5692" s="2">
        <f t="shared" si="800"/>
        <v>0.625</v>
      </c>
      <c r="AH5692" t="s">
        <v>25</v>
      </c>
    </row>
    <row r="5693" spans="1:34" x14ac:dyDescent="0.25">
      <c r="A5693">
        <v>1425087</v>
      </c>
      <c r="B5693" t="s">
        <v>29</v>
      </c>
      <c r="C5693" t="s">
        <v>30</v>
      </c>
      <c r="D5693" t="s">
        <v>31</v>
      </c>
      <c r="E5693">
        <v>53212</v>
      </c>
      <c r="F5693" t="s">
        <v>20</v>
      </c>
      <c r="G5693" t="s">
        <v>32</v>
      </c>
      <c r="H5693">
        <v>5430</v>
      </c>
      <c r="I5693" t="s">
        <v>57</v>
      </c>
      <c r="J5693">
        <f>VLOOKUP(I5693,Key!$A$1:$C$73,2,FALSE)</f>
        <v>43.03913</v>
      </c>
      <c r="K5693">
        <f>VLOOKUP(I5693,Key!$A$1:$C$73,3,FALSE)</f>
        <v>-87.916150000000002</v>
      </c>
      <c r="L5693" t="s">
        <v>67</v>
      </c>
      <c r="M5693">
        <f>VLOOKUP(L5693,Key!$A$1:$C$73,2,FALSE)</f>
        <v>43.05847</v>
      </c>
      <c r="N5693">
        <f>VLOOKUP(L5693,Key!$A$1:$C$73,3,FALSE)</f>
        <v>-87.898079999999993</v>
      </c>
      <c r="O5693">
        <v>10</v>
      </c>
      <c r="P5693">
        <v>0</v>
      </c>
      <c r="Q5693">
        <v>1.5</v>
      </c>
      <c r="R5693">
        <v>1.4</v>
      </c>
      <c r="S5693">
        <v>60</v>
      </c>
      <c r="T5693">
        <f t="shared" si="792"/>
        <v>-1</v>
      </c>
      <c r="U5693" s="1">
        <v>42827</v>
      </c>
      <c r="V5693" s="13">
        <f t="shared" si="793"/>
        <v>42826</v>
      </c>
      <c r="W5693" s="14">
        <f t="shared" si="794"/>
        <v>42827</v>
      </c>
      <c r="X5693" s="1" t="str">
        <f t="shared" si="795"/>
        <v>Sunday</v>
      </c>
      <c r="Y5693" s="2">
        <v>0.73472222222222217</v>
      </c>
      <c r="Z5693" s="2">
        <f t="shared" si="796"/>
        <v>0.75</v>
      </c>
      <c r="AA5693">
        <f>1</f>
        <v>1</v>
      </c>
      <c r="AB5693" s="1">
        <v>42827</v>
      </c>
      <c r="AC5693" s="13">
        <f t="shared" si="797"/>
        <v>42826</v>
      </c>
      <c r="AD5693" s="14">
        <f t="shared" si="798"/>
        <v>42827</v>
      </c>
      <c r="AE5693" s="1" t="str">
        <f t="shared" si="799"/>
        <v>Sunday</v>
      </c>
      <c r="AF5693" s="2">
        <v>0.74179398148148146</v>
      </c>
      <c r="AG5693" s="2">
        <f t="shared" si="800"/>
        <v>0.75</v>
      </c>
      <c r="AH5693" t="s">
        <v>23</v>
      </c>
    </row>
    <row r="5694" spans="1:34" x14ac:dyDescent="0.25">
      <c r="A5694">
        <v>1478009</v>
      </c>
      <c r="B5694" t="s">
        <v>29</v>
      </c>
      <c r="C5694" t="s">
        <v>47</v>
      </c>
      <c r="D5694" t="s">
        <v>31</v>
      </c>
      <c r="E5694">
        <v>53211</v>
      </c>
      <c r="F5694" t="s">
        <v>20</v>
      </c>
      <c r="G5694" t="s">
        <v>32</v>
      </c>
      <c r="H5694">
        <v>5551</v>
      </c>
      <c r="I5694" t="s">
        <v>24</v>
      </c>
      <c r="J5694">
        <f>VLOOKUP(I5694,Key!$A$1:$C$73,2,FALSE)</f>
        <v>43.074655999999997</v>
      </c>
      <c r="K5694">
        <f>VLOOKUP(I5694,Key!$A$1:$C$73,3,FALSE)</f>
        <v>-87.889011999999994</v>
      </c>
      <c r="L5694" t="s">
        <v>28</v>
      </c>
      <c r="M5694">
        <f>VLOOKUP(L5694,Key!$A$1:$C$73,2,FALSE)</f>
        <v>43.038580000000003</v>
      </c>
      <c r="N5694">
        <f>VLOOKUP(L5694,Key!$A$1:$C$73,3,FALSE)</f>
        <v>-87.90934</v>
      </c>
      <c r="O5694">
        <v>26</v>
      </c>
      <c r="P5694">
        <v>0</v>
      </c>
      <c r="Q5694">
        <v>3.9</v>
      </c>
      <c r="R5694">
        <v>3.7</v>
      </c>
      <c r="S5694">
        <v>156</v>
      </c>
      <c r="T5694">
        <f t="shared" si="792"/>
        <v>-1</v>
      </c>
      <c r="U5694" s="1">
        <v>42828</v>
      </c>
      <c r="V5694" s="13">
        <f t="shared" si="793"/>
        <v>42826</v>
      </c>
      <c r="W5694" s="14">
        <f t="shared" si="794"/>
        <v>42828</v>
      </c>
      <c r="X5694" s="1" t="str">
        <f t="shared" si="795"/>
        <v>Monday</v>
      </c>
      <c r="Y5694" s="2">
        <v>0.31898148148148148</v>
      </c>
      <c r="Z5694" s="2">
        <f t="shared" si="796"/>
        <v>0.33333333333333331</v>
      </c>
      <c r="AA5694">
        <f>1</f>
        <v>1</v>
      </c>
      <c r="AB5694" s="1">
        <v>42828</v>
      </c>
      <c r="AC5694" s="13">
        <f t="shared" si="797"/>
        <v>42826</v>
      </c>
      <c r="AD5694" s="14">
        <f t="shared" si="798"/>
        <v>42828</v>
      </c>
      <c r="AE5694" s="1" t="str">
        <f t="shared" si="799"/>
        <v>Monday</v>
      </c>
      <c r="AF5694" s="2">
        <v>0.33710648148148148</v>
      </c>
      <c r="AG5694" s="2">
        <f t="shared" si="800"/>
        <v>0.33333333333333331</v>
      </c>
      <c r="AH5694" t="s">
        <v>23</v>
      </c>
    </row>
    <row r="5695" spans="1:34" x14ac:dyDescent="0.25">
      <c r="A5695">
        <v>1466945</v>
      </c>
      <c r="B5695" t="s">
        <v>29</v>
      </c>
      <c r="C5695" t="s">
        <v>47</v>
      </c>
      <c r="D5695" t="s">
        <v>31</v>
      </c>
      <c r="E5695">
        <v>53211</v>
      </c>
      <c r="F5695" t="s">
        <v>20</v>
      </c>
      <c r="G5695" t="s">
        <v>32</v>
      </c>
      <c r="H5695">
        <v>11087</v>
      </c>
      <c r="I5695" t="s">
        <v>64</v>
      </c>
      <c r="J5695">
        <f>VLOOKUP(I5695,Key!$A$1:$C$73,2,FALSE)</f>
        <v>43.069021999999997</v>
      </c>
      <c r="K5695">
        <f>VLOOKUP(I5695,Key!$A$1:$C$73,3,FALSE)</f>
        <v>-87.887940999999998</v>
      </c>
      <c r="L5695" t="s">
        <v>63</v>
      </c>
      <c r="M5695">
        <f>VLOOKUP(L5695,Key!$A$1:$C$73,2,FALSE)</f>
        <v>43.066893999999998</v>
      </c>
      <c r="N5695">
        <f>VLOOKUP(L5695,Key!$A$1:$C$73,3,FALSE)</f>
        <v>-87.877936000000005</v>
      </c>
      <c r="O5695">
        <v>37</v>
      </c>
      <c r="P5695">
        <v>0</v>
      </c>
      <c r="Q5695">
        <v>5.6</v>
      </c>
      <c r="R5695">
        <v>5.3</v>
      </c>
      <c r="S5695">
        <v>222</v>
      </c>
      <c r="T5695">
        <f t="shared" si="792"/>
        <v>-1</v>
      </c>
      <c r="U5695" s="1">
        <v>42828</v>
      </c>
      <c r="V5695" s="13">
        <f t="shared" si="793"/>
        <v>42826</v>
      </c>
      <c r="W5695" s="14">
        <f t="shared" si="794"/>
        <v>42828</v>
      </c>
      <c r="X5695" s="1" t="str">
        <f t="shared" si="795"/>
        <v>Monday</v>
      </c>
      <c r="Y5695" s="2">
        <v>0.62049768518518522</v>
      </c>
      <c r="Z5695" s="2">
        <f t="shared" si="796"/>
        <v>0.625</v>
      </c>
      <c r="AA5695">
        <f>1</f>
        <v>1</v>
      </c>
      <c r="AB5695" s="1">
        <v>42828</v>
      </c>
      <c r="AC5695" s="13">
        <f t="shared" si="797"/>
        <v>42826</v>
      </c>
      <c r="AD5695" s="14">
        <f t="shared" si="798"/>
        <v>42828</v>
      </c>
      <c r="AE5695" s="1" t="str">
        <f t="shared" si="799"/>
        <v>Monday</v>
      </c>
      <c r="AF5695" s="2">
        <v>0.6459259259259259</v>
      </c>
      <c r="AG5695" s="2">
        <f t="shared" si="800"/>
        <v>0.66666666666666663</v>
      </c>
      <c r="AH5695" t="s">
        <v>23</v>
      </c>
    </row>
    <row r="5696" spans="1:34" x14ac:dyDescent="0.25">
      <c r="A5696">
        <v>1172552</v>
      </c>
      <c r="B5696" t="s">
        <v>29</v>
      </c>
      <c r="C5696" t="s">
        <v>197</v>
      </c>
      <c r="D5696" t="s">
        <v>169</v>
      </c>
      <c r="E5696">
        <v>60047</v>
      </c>
      <c r="F5696" t="s">
        <v>20</v>
      </c>
      <c r="G5696" t="s">
        <v>99</v>
      </c>
      <c r="H5696">
        <v>112</v>
      </c>
      <c r="I5696" t="s">
        <v>66</v>
      </c>
      <c r="J5696">
        <f>VLOOKUP(I5696,Key!$A$1:$C$73,2,FALSE)</f>
        <v>43.078530000000001</v>
      </c>
      <c r="K5696">
        <f>VLOOKUP(I5696,Key!$A$1:$C$73,3,FALSE)</f>
        <v>-87.882620000000003</v>
      </c>
      <c r="L5696" t="s">
        <v>66</v>
      </c>
      <c r="M5696">
        <f>VLOOKUP(L5696,Key!$A$1:$C$73,2,FALSE)</f>
        <v>43.078530000000001</v>
      </c>
      <c r="N5696">
        <f>VLOOKUP(L5696,Key!$A$1:$C$73,3,FALSE)</f>
        <v>-87.882620000000003</v>
      </c>
      <c r="O5696">
        <v>19</v>
      </c>
      <c r="P5696">
        <v>0</v>
      </c>
      <c r="Q5696">
        <v>2.9</v>
      </c>
      <c r="R5696">
        <v>2.7</v>
      </c>
      <c r="S5696">
        <v>114</v>
      </c>
      <c r="T5696">
        <f t="shared" si="792"/>
        <v>-1</v>
      </c>
      <c r="U5696" s="1">
        <v>42828</v>
      </c>
      <c r="V5696" s="13">
        <f t="shared" si="793"/>
        <v>42826</v>
      </c>
      <c r="W5696" s="14">
        <f t="shared" si="794"/>
        <v>42828</v>
      </c>
      <c r="X5696" s="1" t="str">
        <f t="shared" si="795"/>
        <v>Monday</v>
      </c>
      <c r="Y5696" s="2">
        <v>0.69237268518518524</v>
      </c>
      <c r="Z5696" s="2">
        <f t="shared" si="796"/>
        <v>0.70833333333333326</v>
      </c>
      <c r="AA5696">
        <f>1</f>
        <v>1</v>
      </c>
      <c r="AB5696" s="1">
        <v>42828</v>
      </c>
      <c r="AC5696" s="13">
        <f t="shared" si="797"/>
        <v>42826</v>
      </c>
      <c r="AD5696" s="14">
        <f t="shared" si="798"/>
        <v>42828</v>
      </c>
      <c r="AE5696" s="1" t="str">
        <f t="shared" si="799"/>
        <v>Monday</v>
      </c>
      <c r="AF5696" s="2">
        <v>0.70586805555555554</v>
      </c>
      <c r="AG5696" s="2">
        <f t="shared" si="800"/>
        <v>0.70833333333333326</v>
      </c>
      <c r="AH5696" t="s">
        <v>25</v>
      </c>
    </row>
    <row r="5697" spans="1:34" x14ac:dyDescent="0.25">
      <c r="A5697">
        <v>1251113</v>
      </c>
      <c r="B5697" t="s">
        <v>29</v>
      </c>
      <c r="C5697" t="s">
        <v>117</v>
      </c>
      <c r="D5697" t="s">
        <v>31</v>
      </c>
      <c r="E5697">
        <v>54956</v>
      </c>
      <c r="F5697" t="s">
        <v>20</v>
      </c>
      <c r="G5697" t="s">
        <v>99</v>
      </c>
      <c r="H5697">
        <v>216</v>
      </c>
      <c r="I5697" t="s">
        <v>21</v>
      </c>
      <c r="J5697">
        <f>VLOOKUP(I5697,Key!$A$1:$C$73,2,FALSE)</f>
        <v>43.074890000000003</v>
      </c>
      <c r="K5697">
        <f>VLOOKUP(I5697,Key!$A$1:$C$73,3,FALSE)</f>
        <v>-87.882810000000006</v>
      </c>
      <c r="L5697" t="s">
        <v>80</v>
      </c>
      <c r="M5697">
        <f>VLOOKUP(L5697,Key!$A$1:$C$73,2,FALSE)</f>
        <v>43.060250000000003</v>
      </c>
      <c r="N5697">
        <f>VLOOKUP(L5697,Key!$A$1:$C$73,3,FALSE)</f>
        <v>-87.892169999999993</v>
      </c>
      <c r="O5697">
        <v>24</v>
      </c>
      <c r="P5697">
        <v>0</v>
      </c>
      <c r="Q5697">
        <v>3.6</v>
      </c>
      <c r="R5697">
        <v>3.4</v>
      </c>
      <c r="S5697">
        <v>144</v>
      </c>
      <c r="T5697">
        <f t="shared" si="792"/>
        <v>-1</v>
      </c>
      <c r="U5697" s="1">
        <v>42829</v>
      </c>
      <c r="V5697" s="13">
        <f t="shared" si="793"/>
        <v>42826</v>
      </c>
      <c r="W5697" s="14">
        <f t="shared" si="794"/>
        <v>42829</v>
      </c>
      <c r="X5697" s="1" t="str">
        <f t="shared" si="795"/>
        <v>Tuesday</v>
      </c>
      <c r="Y5697" s="2">
        <v>0.59165509259259264</v>
      </c>
      <c r="Z5697" s="2">
        <f t="shared" si="796"/>
        <v>0.58333333333333326</v>
      </c>
      <c r="AA5697">
        <f>1</f>
        <v>1</v>
      </c>
      <c r="AB5697" s="1">
        <v>42829</v>
      </c>
      <c r="AC5697" s="13">
        <f t="shared" si="797"/>
        <v>42826</v>
      </c>
      <c r="AD5697" s="14">
        <f t="shared" si="798"/>
        <v>42829</v>
      </c>
      <c r="AE5697" s="1" t="str">
        <f t="shared" si="799"/>
        <v>Tuesday</v>
      </c>
      <c r="AF5697" s="2">
        <v>0.60777777777777775</v>
      </c>
      <c r="AG5697" s="2">
        <f t="shared" si="800"/>
        <v>0.625</v>
      </c>
      <c r="AH5697" t="s">
        <v>23</v>
      </c>
    </row>
    <row r="5698" spans="1:34" x14ac:dyDescent="0.25">
      <c r="A5698">
        <v>1400126</v>
      </c>
      <c r="B5698" t="s">
        <v>29</v>
      </c>
      <c r="C5698" t="s">
        <v>47</v>
      </c>
      <c r="D5698" t="s">
        <v>31</v>
      </c>
      <c r="E5698">
        <v>53211</v>
      </c>
      <c r="F5698" t="s">
        <v>20</v>
      </c>
      <c r="G5698" t="s">
        <v>32</v>
      </c>
      <c r="H5698">
        <v>333</v>
      </c>
      <c r="I5698" t="s">
        <v>63</v>
      </c>
      <c r="J5698">
        <f>VLOOKUP(I5698,Key!$A$1:$C$73,2,FALSE)</f>
        <v>43.066893999999998</v>
      </c>
      <c r="K5698">
        <f>VLOOKUP(I5698,Key!$A$1:$C$73,3,FALSE)</f>
        <v>-87.877936000000005</v>
      </c>
      <c r="L5698" t="s">
        <v>40</v>
      </c>
      <c r="M5698">
        <f>VLOOKUP(L5698,Key!$A$1:$C$73,2,FALSE)</f>
        <v>43.06033</v>
      </c>
      <c r="N5698">
        <f>VLOOKUP(L5698,Key!$A$1:$C$73,3,FALSE)</f>
        <v>-87.89546</v>
      </c>
      <c r="O5698">
        <v>8</v>
      </c>
      <c r="P5698">
        <v>0</v>
      </c>
      <c r="Q5698">
        <v>1.2</v>
      </c>
      <c r="R5698">
        <v>1.1000000000000001</v>
      </c>
      <c r="S5698">
        <v>48</v>
      </c>
      <c r="T5698">
        <f t="shared" ref="T5698:T5761" si="801">-1</f>
        <v>-1</v>
      </c>
      <c r="U5698" s="1">
        <v>42829</v>
      </c>
      <c r="V5698" s="13">
        <f t="shared" ref="V5698:V5761" si="802">DATE(YEAR(U5698), MONTH(U5698), 1)</f>
        <v>42826</v>
      </c>
      <c r="W5698" s="14">
        <f t="shared" ref="W5698:W5761" si="803">U5698</f>
        <v>42829</v>
      </c>
      <c r="X5698" s="1" t="str">
        <f t="shared" ref="X5698:X5761" si="804">TEXT(W5698,"dddd")</f>
        <v>Tuesday</v>
      </c>
      <c r="Y5698" s="2">
        <v>0.76511574074074085</v>
      </c>
      <c r="Z5698" s="2">
        <f t="shared" ref="Z5698:Z5761" si="805">MROUND(Y5698, "1:00")</f>
        <v>0.75</v>
      </c>
      <c r="AA5698">
        <f>1</f>
        <v>1</v>
      </c>
      <c r="AB5698" s="1">
        <v>42829</v>
      </c>
      <c r="AC5698" s="13">
        <f t="shared" ref="AC5698:AC5761" si="806">DATE(YEAR(AB5698), MONTH(AB5698), 1)</f>
        <v>42826</v>
      </c>
      <c r="AD5698" s="14">
        <f t="shared" ref="AD5698:AD5761" si="807">AB5698</f>
        <v>42829</v>
      </c>
      <c r="AE5698" s="1" t="str">
        <f t="shared" ref="AE5698:AE5761" si="808">TEXT(AD5698,"dddd")</f>
        <v>Tuesday</v>
      </c>
      <c r="AF5698" s="2">
        <v>0.77064814814814808</v>
      </c>
      <c r="AG5698" s="2">
        <f t="shared" ref="AG5698:AG5761" si="809">MROUND(AF5698, "1:00")</f>
        <v>0.75</v>
      </c>
      <c r="AH5698" t="s">
        <v>23</v>
      </c>
    </row>
    <row r="5699" spans="1:34" x14ac:dyDescent="0.25">
      <c r="A5699">
        <v>1012659</v>
      </c>
      <c r="B5699" t="s">
        <v>29</v>
      </c>
      <c r="C5699" t="s">
        <v>47</v>
      </c>
      <c r="D5699" t="s">
        <v>31</v>
      </c>
      <c r="E5699">
        <v>53211</v>
      </c>
      <c r="F5699" t="s">
        <v>20</v>
      </c>
      <c r="G5699" t="s">
        <v>32</v>
      </c>
      <c r="H5699">
        <v>5418</v>
      </c>
      <c r="I5699" t="s">
        <v>78</v>
      </c>
      <c r="J5699">
        <f>VLOOKUP(I5699,Key!$A$1:$C$73,2,FALSE)</f>
        <v>43.048200000000001</v>
      </c>
      <c r="K5699">
        <f>VLOOKUP(I5699,Key!$A$1:$C$73,3,FALSE)</f>
        <v>-87.900859999999994</v>
      </c>
      <c r="L5699" t="s">
        <v>22</v>
      </c>
      <c r="M5699">
        <f>VLOOKUP(L5699,Key!$A$1:$C$73,2,FALSE)</f>
        <v>43.058619999999998</v>
      </c>
      <c r="N5699">
        <f>VLOOKUP(L5699,Key!$A$1:$C$73,3,FALSE)</f>
        <v>-87.885319999999993</v>
      </c>
      <c r="O5699">
        <v>7</v>
      </c>
      <c r="P5699">
        <v>0</v>
      </c>
      <c r="Q5699">
        <v>1.1000000000000001</v>
      </c>
      <c r="R5699">
        <v>1</v>
      </c>
      <c r="S5699">
        <v>42</v>
      </c>
      <c r="T5699">
        <f t="shared" si="801"/>
        <v>-1</v>
      </c>
      <c r="U5699" s="1">
        <v>42829</v>
      </c>
      <c r="V5699" s="13">
        <f t="shared" si="802"/>
        <v>42826</v>
      </c>
      <c r="W5699" s="14">
        <f t="shared" si="803"/>
        <v>42829</v>
      </c>
      <c r="X5699" s="1" t="str">
        <f t="shared" si="804"/>
        <v>Tuesday</v>
      </c>
      <c r="Y5699" s="2">
        <v>0.79060185185185183</v>
      </c>
      <c r="Z5699" s="2">
        <f t="shared" si="805"/>
        <v>0.79166666666666663</v>
      </c>
      <c r="AA5699">
        <f>1</f>
        <v>1</v>
      </c>
      <c r="AB5699" s="1">
        <v>42829</v>
      </c>
      <c r="AC5699" s="13">
        <f t="shared" si="806"/>
        <v>42826</v>
      </c>
      <c r="AD5699" s="14">
        <f t="shared" si="807"/>
        <v>42829</v>
      </c>
      <c r="AE5699" s="1" t="str">
        <f t="shared" si="808"/>
        <v>Tuesday</v>
      </c>
      <c r="AF5699" s="2">
        <v>0.79520833333333341</v>
      </c>
      <c r="AG5699" s="2">
        <f t="shared" si="809"/>
        <v>0.79166666666666663</v>
      </c>
      <c r="AH5699" t="s">
        <v>23</v>
      </c>
    </row>
    <row r="5700" spans="1:34" x14ac:dyDescent="0.25">
      <c r="A5700">
        <v>1318621</v>
      </c>
      <c r="B5700" t="s">
        <v>29</v>
      </c>
      <c r="C5700" t="s">
        <v>47</v>
      </c>
      <c r="D5700" t="s">
        <v>31</v>
      </c>
      <c r="E5700">
        <v>53211</v>
      </c>
      <c r="F5700" t="s">
        <v>20</v>
      </c>
      <c r="G5700" t="s">
        <v>32</v>
      </c>
      <c r="H5700">
        <v>5445</v>
      </c>
      <c r="I5700" t="s">
        <v>63</v>
      </c>
      <c r="J5700">
        <f>VLOOKUP(I5700,Key!$A$1:$C$73,2,FALSE)</f>
        <v>43.066893999999998</v>
      </c>
      <c r="K5700">
        <f>VLOOKUP(I5700,Key!$A$1:$C$73,3,FALSE)</f>
        <v>-87.877936000000005</v>
      </c>
      <c r="L5700" t="s">
        <v>64</v>
      </c>
      <c r="M5700">
        <f>VLOOKUP(L5700,Key!$A$1:$C$73,2,FALSE)</f>
        <v>43.069021999999997</v>
      </c>
      <c r="N5700">
        <f>VLOOKUP(L5700,Key!$A$1:$C$73,3,FALSE)</f>
        <v>-87.887940999999998</v>
      </c>
      <c r="O5700">
        <v>6</v>
      </c>
      <c r="P5700">
        <v>0</v>
      </c>
      <c r="Q5700">
        <v>0.9</v>
      </c>
      <c r="R5700">
        <v>0.9</v>
      </c>
      <c r="S5700">
        <v>36</v>
      </c>
      <c r="T5700">
        <f t="shared" si="801"/>
        <v>-1</v>
      </c>
      <c r="U5700" s="1">
        <v>42829</v>
      </c>
      <c r="V5700" s="13">
        <f t="shared" si="802"/>
        <v>42826</v>
      </c>
      <c r="W5700" s="14">
        <f t="shared" si="803"/>
        <v>42829</v>
      </c>
      <c r="X5700" s="1" t="str">
        <f t="shared" si="804"/>
        <v>Tuesday</v>
      </c>
      <c r="Y5700" s="2">
        <v>0.88763888888888898</v>
      </c>
      <c r="Z5700" s="2">
        <f t="shared" si="805"/>
        <v>0.875</v>
      </c>
      <c r="AA5700">
        <f>1</f>
        <v>1</v>
      </c>
      <c r="AB5700" s="1">
        <v>42829</v>
      </c>
      <c r="AC5700" s="13">
        <f t="shared" si="806"/>
        <v>42826</v>
      </c>
      <c r="AD5700" s="14">
        <f t="shared" si="807"/>
        <v>42829</v>
      </c>
      <c r="AE5700" s="1" t="str">
        <f t="shared" si="808"/>
        <v>Tuesday</v>
      </c>
      <c r="AF5700" s="2">
        <v>0.89180555555555552</v>
      </c>
      <c r="AG5700" s="2">
        <f t="shared" si="809"/>
        <v>0.875</v>
      </c>
      <c r="AH5700" t="s">
        <v>23</v>
      </c>
    </row>
    <row r="5701" spans="1:34" x14ac:dyDescent="0.25">
      <c r="A5701">
        <v>551883</v>
      </c>
      <c r="B5701" t="s">
        <v>29</v>
      </c>
      <c r="C5701" t="s">
        <v>35</v>
      </c>
      <c r="D5701" t="s">
        <v>31</v>
      </c>
      <c r="E5701">
        <v>53213</v>
      </c>
      <c r="F5701" t="s">
        <v>20</v>
      </c>
      <c r="G5701" t="s">
        <v>32</v>
      </c>
      <c r="H5701">
        <v>11148</v>
      </c>
      <c r="I5701" t="s">
        <v>36</v>
      </c>
      <c r="J5701">
        <f>VLOOKUP(I5701,Key!$A$1:$C$73,2,FALSE)</f>
        <v>43.03519</v>
      </c>
      <c r="K5701">
        <f>VLOOKUP(I5701,Key!$A$1:$C$73,3,FALSE)</f>
        <v>-87.907390000000007</v>
      </c>
      <c r="L5701" t="s">
        <v>57</v>
      </c>
      <c r="M5701">
        <f>VLOOKUP(L5701,Key!$A$1:$C$73,2,FALSE)</f>
        <v>43.03913</v>
      </c>
      <c r="N5701">
        <f>VLOOKUP(L5701,Key!$A$1:$C$73,3,FALSE)</f>
        <v>-87.916150000000002</v>
      </c>
      <c r="O5701">
        <v>7</v>
      </c>
      <c r="P5701">
        <v>0</v>
      </c>
      <c r="Q5701">
        <v>1.1000000000000001</v>
      </c>
      <c r="R5701">
        <v>1</v>
      </c>
      <c r="S5701">
        <v>42</v>
      </c>
      <c r="T5701">
        <f t="shared" si="801"/>
        <v>-1</v>
      </c>
      <c r="U5701" s="1">
        <v>42830</v>
      </c>
      <c r="V5701" s="13">
        <f t="shared" si="802"/>
        <v>42826</v>
      </c>
      <c r="W5701" s="14">
        <f t="shared" si="803"/>
        <v>42830</v>
      </c>
      <c r="X5701" s="1" t="str">
        <f t="shared" si="804"/>
        <v>Wednesday</v>
      </c>
      <c r="Y5701" s="2">
        <v>0.41375000000000001</v>
      </c>
      <c r="Z5701" s="2">
        <f t="shared" si="805"/>
        <v>0.41666666666666663</v>
      </c>
      <c r="AA5701">
        <f>1</f>
        <v>1</v>
      </c>
      <c r="AB5701" s="1">
        <v>42830</v>
      </c>
      <c r="AC5701" s="13">
        <f t="shared" si="806"/>
        <v>42826</v>
      </c>
      <c r="AD5701" s="14">
        <f t="shared" si="807"/>
        <v>42830</v>
      </c>
      <c r="AE5701" s="1" t="str">
        <f t="shared" si="808"/>
        <v>Wednesday</v>
      </c>
      <c r="AF5701" s="2">
        <v>0.41849537037037038</v>
      </c>
      <c r="AG5701" s="2">
        <f t="shared" si="809"/>
        <v>0.41666666666666663</v>
      </c>
      <c r="AH5701" t="s">
        <v>23</v>
      </c>
    </row>
    <row r="5702" spans="1:34" x14ac:dyDescent="0.25">
      <c r="A5702">
        <v>783916</v>
      </c>
      <c r="B5702" t="s">
        <v>29</v>
      </c>
      <c r="C5702" t="s">
        <v>157</v>
      </c>
      <c r="D5702" t="s">
        <v>46</v>
      </c>
      <c r="E5702">
        <v>60618</v>
      </c>
      <c r="F5702" t="s">
        <v>20</v>
      </c>
      <c r="G5702" t="s">
        <v>32</v>
      </c>
      <c r="H5702">
        <v>361</v>
      </c>
      <c r="I5702" t="s">
        <v>26</v>
      </c>
      <c r="J5702">
        <f>VLOOKUP(I5702,Key!$A$1:$C$73,2,FALSE)</f>
        <v>43.034619999999997</v>
      </c>
      <c r="K5702">
        <f>VLOOKUP(I5702,Key!$A$1:$C$73,3,FALSE)</f>
        <v>-87.917500000000004</v>
      </c>
      <c r="L5702" t="s">
        <v>44</v>
      </c>
      <c r="M5702">
        <f>VLOOKUP(L5702,Key!$A$1:$C$73,2,FALSE)</f>
        <v>43.03886</v>
      </c>
      <c r="N5702">
        <f>VLOOKUP(L5702,Key!$A$1:$C$73,3,FALSE)</f>
        <v>-87.902720000000002</v>
      </c>
      <c r="O5702">
        <v>13</v>
      </c>
      <c r="P5702">
        <v>0</v>
      </c>
      <c r="Q5702">
        <v>2</v>
      </c>
      <c r="R5702">
        <v>1.9</v>
      </c>
      <c r="S5702">
        <v>78</v>
      </c>
      <c r="T5702">
        <f t="shared" si="801"/>
        <v>-1</v>
      </c>
      <c r="U5702" s="1">
        <v>42830</v>
      </c>
      <c r="V5702" s="13">
        <f t="shared" si="802"/>
        <v>42826</v>
      </c>
      <c r="W5702" s="14">
        <f t="shared" si="803"/>
        <v>42830</v>
      </c>
      <c r="X5702" s="1" t="str">
        <f t="shared" si="804"/>
        <v>Wednesday</v>
      </c>
      <c r="Y5702" s="2">
        <v>0.4168634259259259</v>
      </c>
      <c r="Z5702" s="2">
        <f t="shared" si="805"/>
        <v>0.41666666666666663</v>
      </c>
      <c r="AA5702">
        <f>1</f>
        <v>1</v>
      </c>
      <c r="AB5702" s="1">
        <v>42830</v>
      </c>
      <c r="AC5702" s="13">
        <f t="shared" si="806"/>
        <v>42826</v>
      </c>
      <c r="AD5702" s="14">
        <f t="shared" si="807"/>
        <v>42830</v>
      </c>
      <c r="AE5702" s="1" t="str">
        <f t="shared" si="808"/>
        <v>Wednesday</v>
      </c>
      <c r="AF5702" s="2">
        <v>0.4258912037037037</v>
      </c>
      <c r="AG5702" s="2">
        <f t="shared" si="809"/>
        <v>0.41666666666666663</v>
      </c>
      <c r="AH5702" t="s">
        <v>23</v>
      </c>
    </row>
    <row r="5703" spans="1:34" x14ac:dyDescent="0.25">
      <c r="A5703">
        <v>1442430</v>
      </c>
      <c r="B5703" t="s">
        <v>29</v>
      </c>
      <c r="C5703" t="s">
        <v>47</v>
      </c>
      <c r="D5703" t="s">
        <v>31</v>
      </c>
      <c r="E5703">
        <v>53211</v>
      </c>
      <c r="F5703" t="s">
        <v>20</v>
      </c>
      <c r="G5703" t="s">
        <v>32</v>
      </c>
      <c r="H5703">
        <v>5513</v>
      </c>
      <c r="I5703" t="s">
        <v>21</v>
      </c>
      <c r="J5703">
        <f>VLOOKUP(I5703,Key!$A$1:$C$73,2,FALSE)</f>
        <v>43.074890000000003</v>
      </c>
      <c r="K5703">
        <f>VLOOKUP(I5703,Key!$A$1:$C$73,3,FALSE)</f>
        <v>-87.882810000000006</v>
      </c>
      <c r="L5703" t="s">
        <v>24</v>
      </c>
      <c r="M5703">
        <f>VLOOKUP(L5703,Key!$A$1:$C$73,2,FALSE)</f>
        <v>43.074655999999997</v>
      </c>
      <c r="N5703">
        <f>VLOOKUP(L5703,Key!$A$1:$C$73,3,FALSE)</f>
        <v>-87.889011999999994</v>
      </c>
      <c r="O5703">
        <v>3</v>
      </c>
      <c r="P5703">
        <v>0</v>
      </c>
      <c r="Q5703">
        <v>0.5</v>
      </c>
      <c r="R5703">
        <v>0.4</v>
      </c>
      <c r="S5703">
        <v>18</v>
      </c>
      <c r="T5703">
        <f t="shared" si="801"/>
        <v>-1</v>
      </c>
      <c r="U5703" s="1">
        <v>42830</v>
      </c>
      <c r="V5703" s="13">
        <f t="shared" si="802"/>
        <v>42826</v>
      </c>
      <c r="W5703" s="14">
        <f t="shared" si="803"/>
        <v>42830</v>
      </c>
      <c r="X5703" s="1" t="str">
        <f t="shared" si="804"/>
        <v>Wednesday</v>
      </c>
      <c r="Y5703" s="2">
        <v>0.81746527777777767</v>
      </c>
      <c r="Z5703" s="2">
        <f t="shared" si="805"/>
        <v>0.83333333333333326</v>
      </c>
      <c r="AA5703">
        <f>1</f>
        <v>1</v>
      </c>
      <c r="AB5703" s="1">
        <v>42830</v>
      </c>
      <c r="AC5703" s="13">
        <f t="shared" si="806"/>
        <v>42826</v>
      </c>
      <c r="AD5703" s="14">
        <f t="shared" si="807"/>
        <v>42830</v>
      </c>
      <c r="AE5703" s="1" t="str">
        <f t="shared" si="808"/>
        <v>Wednesday</v>
      </c>
      <c r="AF5703" s="2">
        <v>0.81983796296296296</v>
      </c>
      <c r="AG5703" s="2">
        <f t="shared" si="809"/>
        <v>0.83333333333333326</v>
      </c>
      <c r="AH5703" t="s">
        <v>23</v>
      </c>
    </row>
    <row r="5704" spans="1:34" x14ac:dyDescent="0.25">
      <c r="A5704">
        <v>1518070</v>
      </c>
      <c r="B5704" t="s">
        <v>29</v>
      </c>
      <c r="C5704" t="s">
        <v>47</v>
      </c>
      <c r="D5704" t="s">
        <v>31</v>
      </c>
      <c r="E5704">
        <v>53211</v>
      </c>
      <c r="F5704" t="s">
        <v>20</v>
      </c>
      <c r="G5704" t="s">
        <v>50</v>
      </c>
      <c r="H5704">
        <v>199</v>
      </c>
      <c r="I5704" t="s">
        <v>64</v>
      </c>
      <c r="J5704">
        <f>VLOOKUP(I5704,Key!$A$1:$C$73,2,FALSE)</f>
        <v>43.069021999999997</v>
      </c>
      <c r="K5704">
        <f>VLOOKUP(I5704,Key!$A$1:$C$73,3,FALSE)</f>
        <v>-87.887940999999998</v>
      </c>
      <c r="L5704" t="s">
        <v>67</v>
      </c>
      <c r="M5704">
        <f>VLOOKUP(L5704,Key!$A$1:$C$73,2,FALSE)</f>
        <v>43.05847</v>
      </c>
      <c r="N5704">
        <f>VLOOKUP(L5704,Key!$A$1:$C$73,3,FALSE)</f>
        <v>-87.898079999999993</v>
      </c>
      <c r="O5704">
        <v>7</v>
      </c>
      <c r="P5704">
        <v>0</v>
      </c>
      <c r="Q5704">
        <v>1.1000000000000001</v>
      </c>
      <c r="R5704">
        <v>1</v>
      </c>
      <c r="S5704">
        <v>42</v>
      </c>
      <c r="T5704">
        <f t="shared" si="801"/>
        <v>-1</v>
      </c>
      <c r="U5704" s="1">
        <v>42830</v>
      </c>
      <c r="V5704" s="13">
        <f t="shared" si="802"/>
        <v>42826</v>
      </c>
      <c r="W5704" s="14">
        <f t="shared" si="803"/>
        <v>42830</v>
      </c>
      <c r="X5704" s="1" t="str">
        <f t="shared" si="804"/>
        <v>Wednesday</v>
      </c>
      <c r="Y5704" s="2">
        <v>0.82637731481481491</v>
      </c>
      <c r="Z5704" s="2">
        <f t="shared" si="805"/>
        <v>0.83333333333333326</v>
      </c>
      <c r="AA5704">
        <f>1</f>
        <v>1</v>
      </c>
      <c r="AB5704" s="1">
        <v>42830</v>
      </c>
      <c r="AC5704" s="13">
        <f t="shared" si="806"/>
        <v>42826</v>
      </c>
      <c r="AD5704" s="14">
        <f t="shared" si="807"/>
        <v>42830</v>
      </c>
      <c r="AE5704" s="1" t="str">
        <f t="shared" si="808"/>
        <v>Wednesday</v>
      </c>
      <c r="AF5704" s="2">
        <v>0.83067129629629621</v>
      </c>
      <c r="AG5704" s="2">
        <f t="shared" si="809"/>
        <v>0.83333333333333326</v>
      </c>
      <c r="AH5704" t="s">
        <v>23</v>
      </c>
    </row>
    <row r="5705" spans="1:34" x14ac:dyDescent="0.25">
      <c r="A5705">
        <v>1371805</v>
      </c>
      <c r="B5705" t="s">
        <v>29</v>
      </c>
      <c r="C5705" t="s">
        <v>156</v>
      </c>
      <c r="D5705" t="s">
        <v>31</v>
      </c>
      <c r="E5705">
        <v>53188</v>
      </c>
      <c r="F5705" t="s">
        <v>20</v>
      </c>
      <c r="G5705" t="s">
        <v>32</v>
      </c>
      <c r="H5705">
        <v>19</v>
      </c>
      <c r="I5705" t="s">
        <v>21</v>
      </c>
      <c r="J5705">
        <f>VLOOKUP(I5705,Key!$A$1:$C$73,2,FALSE)</f>
        <v>43.074890000000003</v>
      </c>
      <c r="K5705">
        <f>VLOOKUP(I5705,Key!$A$1:$C$73,3,FALSE)</f>
        <v>-87.882810000000006</v>
      </c>
      <c r="L5705" t="s">
        <v>24</v>
      </c>
      <c r="M5705">
        <f>VLOOKUP(L5705,Key!$A$1:$C$73,2,FALSE)</f>
        <v>43.074655999999997</v>
      </c>
      <c r="N5705">
        <f>VLOOKUP(L5705,Key!$A$1:$C$73,3,FALSE)</f>
        <v>-87.889011999999994</v>
      </c>
      <c r="O5705">
        <v>3</v>
      </c>
      <c r="P5705">
        <v>0</v>
      </c>
      <c r="Q5705">
        <v>0.5</v>
      </c>
      <c r="R5705">
        <v>0.4</v>
      </c>
      <c r="S5705">
        <v>18</v>
      </c>
      <c r="T5705">
        <f t="shared" si="801"/>
        <v>-1</v>
      </c>
      <c r="U5705" s="1">
        <v>42831</v>
      </c>
      <c r="V5705" s="13">
        <f t="shared" si="802"/>
        <v>42826</v>
      </c>
      <c r="W5705" s="14">
        <f t="shared" si="803"/>
        <v>42831</v>
      </c>
      <c r="X5705" s="1" t="str">
        <f t="shared" si="804"/>
        <v>Thursday</v>
      </c>
      <c r="Y5705" s="2">
        <v>0.46341435185185187</v>
      </c>
      <c r="Z5705" s="2">
        <f t="shared" si="805"/>
        <v>0.45833333333333331</v>
      </c>
      <c r="AA5705">
        <f>1</f>
        <v>1</v>
      </c>
      <c r="AB5705" s="1">
        <v>42831</v>
      </c>
      <c r="AC5705" s="13">
        <f t="shared" si="806"/>
        <v>42826</v>
      </c>
      <c r="AD5705" s="14">
        <f t="shared" si="807"/>
        <v>42831</v>
      </c>
      <c r="AE5705" s="1" t="str">
        <f t="shared" si="808"/>
        <v>Thursday</v>
      </c>
      <c r="AF5705" s="2">
        <v>0.46550925925925929</v>
      </c>
      <c r="AG5705" s="2">
        <f t="shared" si="809"/>
        <v>0.45833333333333331</v>
      </c>
      <c r="AH5705" t="s">
        <v>23</v>
      </c>
    </row>
    <row r="5706" spans="1:34" x14ac:dyDescent="0.25">
      <c r="A5706">
        <v>1442430</v>
      </c>
      <c r="B5706" t="s">
        <v>29</v>
      </c>
      <c r="C5706" t="s">
        <v>47</v>
      </c>
      <c r="D5706" t="s">
        <v>31</v>
      </c>
      <c r="E5706">
        <v>53211</v>
      </c>
      <c r="F5706" t="s">
        <v>20</v>
      </c>
      <c r="G5706" t="s">
        <v>32</v>
      </c>
      <c r="H5706">
        <v>5513</v>
      </c>
      <c r="I5706" t="s">
        <v>24</v>
      </c>
      <c r="J5706">
        <f>VLOOKUP(I5706,Key!$A$1:$C$73,2,FALSE)</f>
        <v>43.074655999999997</v>
      </c>
      <c r="K5706">
        <f>VLOOKUP(I5706,Key!$A$1:$C$73,3,FALSE)</f>
        <v>-87.889011999999994</v>
      </c>
      <c r="L5706" t="s">
        <v>21</v>
      </c>
      <c r="M5706">
        <f>VLOOKUP(L5706,Key!$A$1:$C$73,2,FALSE)</f>
        <v>43.074890000000003</v>
      </c>
      <c r="N5706">
        <f>VLOOKUP(L5706,Key!$A$1:$C$73,3,FALSE)</f>
        <v>-87.882810000000006</v>
      </c>
      <c r="O5706">
        <v>3</v>
      </c>
      <c r="P5706">
        <v>0</v>
      </c>
      <c r="Q5706">
        <v>0.5</v>
      </c>
      <c r="R5706">
        <v>0.4</v>
      </c>
      <c r="S5706">
        <v>18</v>
      </c>
      <c r="T5706">
        <f t="shared" si="801"/>
        <v>-1</v>
      </c>
      <c r="U5706" s="1">
        <v>42831</v>
      </c>
      <c r="V5706" s="13">
        <f t="shared" si="802"/>
        <v>42826</v>
      </c>
      <c r="W5706" s="14">
        <f t="shared" si="803"/>
        <v>42831</v>
      </c>
      <c r="X5706" s="1" t="str">
        <f t="shared" si="804"/>
        <v>Thursday</v>
      </c>
      <c r="Y5706" s="2">
        <v>0.57913194444444438</v>
      </c>
      <c r="Z5706" s="2">
        <f t="shared" si="805"/>
        <v>0.58333333333333326</v>
      </c>
      <c r="AA5706">
        <f>1</f>
        <v>1</v>
      </c>
      <c r="AB5706" s="1">
        <v>42831</v>
      </c>
      <c r="AC5706" s="13">
        <f t="shared" si="806"/>
        <v>42826</v>
      </c>
      <c r="AD5706" s="14">
        <f t="shared" si="807"/>
        <v>42831</v>
      </c>
      <c r="AE5706" s="1" t="str">
        <f t="shared" si="808"/>
        <v>Thursday</v>
      </c>
      <c r="AF5706" s="2">
        <v>0.58107638888888891</v>
      </c>
      <c r="AG5706" s="2">
        <f t="shared" si="809"/>
        <v>0.58333333333333326</v>
      </c>
      <c r="AH5706" t="s">
        <v>23</v>
      </c>
    </row>
    <row r="5707" spans="1:34" x14ac:dyDescent="0.25">
      <c r="A5707">
        <v>927112</v>
      </c>
      <c r="B5707" t="s">
        <v>29</v>
      </c>
      <c r="C5707" t="s">
        <v>30</v>
      </c>
      <c r="D5707" t="s">
        <v>31</v>
      </c>
      <c r="E5707">
        <v>53202</v>
      </c>
      <c r="F5707" t="s">
        <v>20</v>
      </c>
      <c r="G5707" t="s">
        <v>32</v>
      </c>
      <c r="H5707">
        <v>5577</v>
      </c>
      <c r="I5707" t="s">
        <v>77</v>
      </c>
      <c r="J5707">
        <f>VLOOKUP(I5707,Key!$A$1:$C$73,2,FALSE)</f>
        <v>43.036900000000003</v>
      </c>
      <c r="K5707">
        <f>VLOOKUP(I5707,Key!$A$1:$C$73,3,FALSE)</f>
        <v>-87.89667</v>
      </c>
      <c r="L5707" t="s">
        <v>79</v>
      </c>
      <c r="M5707">
        <f>VLOOKUP(L5707,Key!$A$1:$C$73,2,FALSE)</f>
        <v>43.04804</v>
      </c>
      <c r="N5707">
        <f>VLOOKUP(L5707,Key!$A$1:$C$73,3,FALSE)</f>
        <v>-87.896720000000002</v>
      </c>
      <c r="O5707">
        <v>15</v>
      </c>
      <c r="P5707">
        <v>0</v>
      </c>
      <c r="Q5707">
        <v>2.2999999999999998</v>
      </c>
      <c r="R5707">
        <v>2.1</v>
      </c>
      <c r="S5707">
        <v>90</v>
      </c>
      <c r="T5707">
        <f t="shared" si="801"/>
        <v>-1</v>
      </c>
      <c r="U5707" s="1">
        <v>42831</v>
      </c>
      <c r="V5707" s="13">
        <f t="shared" si="802"/>
        <v>42826</v>
      </c>
      <c r="W5707" s="14">
        <f t="shared" si="803"/>
        <v>42831</v>
      </c>
      <c r="X5707" s="1" t="str">
        <f t="shared" si="804"/>
        <v>Thursday</v>
      </c>
      <c r="Y5707" s="2">
        <v>0.58678240740740739</v>
      </c>
      <c r="Z5707" s="2">
        <f t="shared" si="805"/>
        <v>0.58333333333333326</v>
      </c>
      <c r="AA5707">
        <f>1</f>
        <v>1</v>
      </c>
      <c r="AB5707" s="1">
        <v>42831</v>
      </c>
      <c r="AC5707" s="13">
        <f t="shared" si="806"/>
        <v>42826</v>
      </c>
      <c r="AD5707" s="14">
        <f t="shared" si="807"/>
        <v>42831</v>
      </c>
      <c r="AE5707" s="1" t="str">
        <f t="shared" si="808"/>
        <v>Thursday</v>
      </c>
      <c r="AF5707" s="2">
        <v>0.59717592592592594</v>
      </c>
      <c r="AG5707" s="2">
        <f t="shared" si="809"/>
        <v>0.58333333333333326</v>
      </c>
      <c r="AH5707" t="s">
        <v>23</v>
      </c>
    </row>
    <row r="5708" spans="1:34" x14ac:dyDescent="0.25">
      <c r="A5708">
        <v>1249954</v>
      </c>
      <c r="B5708" t="s">
        <v>29</v>
      </c>
      <c r="C5708" t="s">
        <v>198</v>
      </c>
      <c r="D5708" t="s">
        <v>31</v>
      </c>
      <c r="E5708">
        <v>53213</v>
      </c>
      <c r="F5708" t="s">
        <v>20</v>
      </c>
      <c r="G5708" t="s">
        <v>99</v>
      </c>
      <c r="H5708">
        <v>11115</v>
      </c>
      <c r="I5708" t="s">
        <v>80</v>
      </c>
      <c r="J5708">
        <f>VLOOKUP(I5708,Key!$A$1:$C$73,2,FALSE)</f>
        <v>43.060250000000003</v>
      </c>
      <c r="K5708">
        <f>VLOOKUP(I5708,Key!$A$1:$C$73,3,FALSE)</f>
        <v>-87.892169999999993</v>
      </c>
      <c r="L5708" t="s">
        <v>40</v>
      </c>
      <c r="M5708">
        <f>VLOOKUP(L5708,Key!$A$1:$C$73,2,FALSE)</f>
        <v>43.06033</v>
      </c>
      <c r="N5708">
        <f>VLOOKUP(L5708,Key!$A$1:$C$73,3,FALSE)</f>
        <v>-87.89546</v>
      </c>
      <c r="O5708">
        <v>1</v>
      </c>
      <c r="P5708">
        <v>0</v>
      </c>
      <c r="Q5708">
        <v>0.2</v>
      </c>
      <c r="R5708">
        <v>0.1</v>
      </c>
      <c r="S5708">
        <v>6</v>
      </c>
      <c r="T5708">
        <f t="shared" si="801"/>
        <v>-1</v>
      </c>
      <c r="U5708" s="1">
        <v>42831</v>
      </c>
      <c r="V5708" s="13">
        <f t="shared" si="802"/>
        <v>42826</v>
      </c>
      <c r="W5708" s="14">
        <f t="shared" si="803"/>
        <v>42831</v>
      </c>
      <c r="X5708" s="1" t="str">
        <f t="shared" si="804"/>
        <v>Thursday</v>
      </c>
      <c r="Y5708" s="2">
        <v>0.61253472222222227</v>
      </c>
      <c r="Z5708" s="2">
        <f t="shared" si="805"/>
        <v>0.625</v>
      </c>
      <c r="AA5708">
        <f>1</f>
        <v>1</v>
      </c>
      <c r="AB5708" s="1">
        <v>42831</v>
      </c>
      <c r="AC5708" s="13">
        <f t="shared" si="806"/>
        <v>42826</v>
      </c>
      <c r="AD5708" s="14">
        <f t="shared" si="807"/>
        <v>42831</v>
      </c>
      <c r="AE5708" s="1" t="str">
        <f t="shared" si="808"/>
        <v>Thursday</v>
      </c>
      <c r="AF5708" s="2">
        <v>0.61359953703703707</v>
      </c>
      <c r="AG5708" s="2">
        <f t="shared" si="809"/>
        <v>0.625</v>
      </c>
      <c r="AH5708" t="s">
        <v>23</v>
      </c>
    </row>
    <row r="5709" spans="1:34" x14ac:dyDescent="0.25">
      <c r="A5709">
        <v>558783</v>
      </c>
      <c r="B5709" t="s">
        <v>29</v>
      </c>
      <c r="C5709" t="s">
        <v>43</v>
      </c>
      <c r="D5709" t="s">
        <v>31</v>
      </c>
      <c r="E5709">
        <v>53066</v>
      </c>
      <c r="F5709" t="s">
        <v>20</v>
      </c>
      <c r="G5709" t="s">
        <v>32</v>
      </c>
      <c r="H5709">
        <v>5465</v>
      </c>
      <c r="I5709" t="s">
        <v>42</v>
      </c>
      <c r="J5709">
        <f>VLOOKUP(I5709,Key!$A$1:$C$73,2,FALSE)</f>
        <v>43.038719999999998</v>
      </c>
      <c r="K5709">
        <f>VLOOKUP(I5709,Key!$A$1:$C$73,3,FALSE)</f>
        <v>-87.905339999999995</v>
      </c>
      <c r="L5709" t="s">
        <v>36</v>
      </c>
      <c r="M5709">
        <f>VLOOKUP(L5709,Key!$A$1:$C$73,2,FALSE)</f>
        <v>43.03519</v>
      </c>
      <c r="N5709">
        <f>VLOOKUP(L5709,Key!$A$1:$C$73,3,FALSE)</f>
        <v>-87.907390000000007</v>
      </c>
      <c r="O5709">
        <v>2</v>
      </c>
      <c r="P5709">
        <v>0</v>
      </c>
      <c r="Q5709">
        <v>0.3</v>
      </c>
      <c r="R5709">
        <v>0.3</v>
      </c>
      <c r="S5709">
        <v>12</v>
      </c>
      <c r="T5709">
        <f t="shared" si="801"/>
        <v>-1</v>
      </c>
      <c r="U5709" s="1">
        <v>42831</v>
      </c>
      <c r="V5709" s="13">
        <f t="shared" si="802"/>
        <v>42826</v>
      </c>
      <c r="W5709" s="14">
        <f t="shared" si="803"/>
        <v>42831</v>
      </c>
      <c r="X5709" s="1" t="str">
        <f t="shared" si="804"/>
        <v>Thursday</v>
      </c>
      <c r="Y5709" s="2">
        <v>0.62854166666666667</v>
      </c>
      <c r="Z5709" s="2">
        <f t="shared" si="805"/>
        <v>0.625</v>
      </c>
      <c r="AA5709">
        <f>1</f>
        <v>1</v>
      </c>
      <c r="AB5709" s="1">
        <v>42831</v>
      </c>
      <c r="AC5709" s="13">
        <f t="shared" si="806"/>
        <v>42826</v>
      </c>
      <c r="AD5709" s="14">
        <f t="shared" si="807"/>
        <v>42831</v>
      </c>
      <c r="AE5709" s="1" t="str">
        <f t="shared" si="808"/>
        <v>Thursday</v>
      </c>
      <c r="AF5709" s="2">
        <v>0.63024305555555549</v>
      </c>
      <c r="AG5709" s="2">
        <f t="shared" si="809"/>
        <v>0.625</v>
      </c>
      <c r="AH5709" t="s">
        <v>23</v>
      </c>
    </row>
    <row r="5710" spans="1:34" x14ac:dyDescent="0.25">
      <c r="A5710">
        <v>993583</v>
      </c>
      <c r="B5710" t="s">
        <v>29</v>
      </c>
      <c r="C5710" t="s">
        <v>47</v>
      </c>
      <c r="D5710" t="s">
        <v>31</v>
      </c>
      <c r="E5710">
        <v>53211</v>
      </c>
      <c r="F5710" t="s">
        <v>20</v>
      </c>
      <c r="G5710" t="s">
        <v>99</v>
      </c>
      <c r="H5710">
        <v>5446</v>
      </c>
      <c r="I5710" t="s">
        <v>21</v>
      </c>
      <c r="J5710">
        <f>VLOOKUP(I5710,Key!$A$1:$C$73,2,FALSE)</f>
        <v>43.074890000000003</v>
      </c>
      <c r="K5710">
        <f>VLOOKUP(I5710,Key!$A$1:$C$73,3,FALSE)</f>
        <v>-87.882810000000006</v>
      </c>
      <c r="L5710" t="s">
        <v>24</v>
      </c>
      <c r="M5710">
        <f>VLOOKUP(L5710,Key!$A$1:$C$73,2,FALSE)</f>
        <v>43.074655999999997</v>
      </c>
      <c r="N5710">
        <f>VLOOKUP(L5710,Key!$A$1:$C$73,3,FALSE)</f>
        <v>-87.889011999999994</v>
      </c>
      <c r="O5710">
        <v>3</v>
      </c>
      <c r="P5710">
        <v>0</v>
      </c>
      <c r="Q5710">
        <v>0.5</v>
      </c>
      <c r="R5710">
        <v>0.4</v>
      </c>
      <c r="S5710">
        <v>18</v>
      </c>
      <c r="T5710">
        <f t="shared" si="801"/>
        <v>-1</v>
      </c>
      <c r="U5710" s="1">
        <v>42831</v>
      </c>
      <c r="V5710" s="13">
        <f t="shared" si="802"/>
        <v>42826</v>
      </c>
      <c r="W5710" s="14">
        <f t="shared" si="803"/>
        <v>42831</v>
      </c>
      <c r="X5710" s="1" t="str">
        <f t="shared" si="804"/>
        <v>Thursday</v>
      </c>
      <c r="Y5710" s="2">
        <v>0.74199074074074067</v>
      </c>
      <c r="Z5710" s="2">
        <f t="shared" si="805"/>
        <v>0.75</v>
      </c>
      <c r="AA5710">
        <f>1</f>
        <v>1</v>
      </c>
      <c r="AB5710" s="1">
        <v>42831</v>
      </c>
      <c r="AC5710" s="13">
        <f t="shared" si="806"/>
        <v>42826</v>
      </c>
      <c r="AD5710" s="14">
        <f t="shared" si="807"/>
        <v>42831</v>
      </c>
      <c r="AE5710" s="1" t="str">
        <f t="shared" si="808"/>
        <v>Thursday</v>
      </c>
      <c r="AF5710" s="2">
        <v>0.74435185185185182</v>
      </c>
      <c r="AG5710" s="2">
        <f t="shared" si="809"/>
        <v>0.75</v>
      </c>
      <c r="AH5710" t="s">
        <v>23</v>
      </c>
    </row>
    <row r="5711" spans="1:34" x14ac:dyDescent="0.25">
      <c r="A5711">
        <v>1357250</v>
      </c>
      <c r="B5711" t="s">
        <v>29</v>
      </c>
      <c r="C5711" t="s">
        <v>47</v>
      </c>
      <c r="D5711" t="s">
        <v>31</v>
      </c>
      <c r="E5711">
        <v>53202</v>
      </c>
      <c r="F5711" t="s">
        <v>20</v>
      </c>
      <c r="G5711" t="s">
        <v>32</v>
      </c>
      <c r="H5711">
        <v>200</v>
      </c>
      <c r="I5711" t="s">
        <v>44</v>
      </c>
      <c r="J5711">
        <f>VLOOKUP(I5711,Key!$A$1:$C$73,2,FALSE)</f>
        <v>43.03886</v>
      </c>
      <c r="K5711">
        <f>VLOOKUP(I5711,Key!$A$1:$C$73,3,FALSE)</f>
        <v>-87.902720000000002</v>
      </c>
      <c r="L5711" t="s">
        <v>78</v>
      </c>
      <c r="M5711">
        <f>VLOOKUP(L5711,Key!$A$1:$C$73,2,FALSE)</f>
        <v>43.048200000000001</v>
      </c>
      <c r="N5711">
        <f>VLOOKUP(L5711,Key!$A$1:$C$73,3,FALSE)</f>
        <v>-87.900859999999994</v>
      </c>
      <c r="O5711">
        <v>6</v>
      </c>
      <c r="P5711">
        <v>0</v>
      </c>
      <c r="Q5711">
        <v>0.9</v>
      </c>
      <c r="R5711">
        <v>0.9</v>
      </c>
      <c r="S5711">
        <v>36</v>
      </c>
      <c r="T5711">
        <f t="shared" si="801"/>
        <v>-1</v>
      </c>
      <c r="U5711" s="1">
        <v>42831</v>
      </c>
      <c r="V5711" s="13">
        <f t="shared" si="802"/>
        <v>42826</v>
      </c>
      <c r="W5711" s="14">
        <f t="shared" si="803"/>
        <v>42831</v>
      </c>
      <c r="X5711" s="1" t="str">
        <f t="shared" si="804"/>
        <v>Thursday</v>
      </c>
      <c r="Y5711" s="2">
        <v>0.82728009259259261</v>
      </c>
      <c r="Z5711" s="2">
        <f t="shared" si="805"/>
        <v>0.83333333333333326</v>
      </c>
      <c r="AA5711">
        <f>1</f>
        <v>1</v>
      </c>
      <c r="AB5711" s="1">
        <v>42831</v>
      </c>
      <c r="AC5711" s="13">
        <f t="shared" si="806"/>
        <v>42826</v>
      </c>
      <c r="AD5711" s="14">
        <f t="shared" si="807"/>
        <v>42831</v>
      </c>
      <c r="AE5711" s="1" t="str">
        <f t="shared" si="808"/>
        <v>Thursday</v>
      </c>
      <c r="AF5711" s="2">
        <v>0.83152777777777775</v>
      </c>
      <c r="AG5711" s="2">
        <f t="shared" si="809"/>
        <v>0.83333333333333326</v>
      </c>
      <c r="AH5711" t="s">
        <v>23</v>
      </c>
    </row>
    <row r="5712" spans="1:34" x14ac:dyDescent="0.25">
      <c r="A5712">
        <v>1451574</v>
      </c>
      <c r="B5712" t="s">
        <v>29</v>
      </c>
      <c r="C5712" t="s">
        <v>47</v>
      </c>
      <c r="D5712" t="s">
        <v>31</v>
      </c>
      <c r="E5712">
        <v>53211</v>
      </c>
      <c r="F5712" t="s">
        <v>20</v>
      </c>
      <c r="G5712" t="s">
        <v>32</v>
      </c>
      <c r="H5712">
        <v>5532</v>
      </c>
      <c r="I5712" t="s">
        <v>66</v>
      </c>
      <c r="J5712">
        <f>VLOOKUP(I5712,Key!$A$1:$C$73,2,FALSE)</f>
        <v>43.078530000000001</v>
      </c>
      <c r="K5712">
        <f>VLOOKUP(I5712,Key!$A$1:$C$73,3,FALSE)</f>
        <v>-87.882620000000003</v>
      </c>
      <c r="L5712" t="s">
        <v>24</v>
      </c>
      <c r="M5712">
        <f>VLOOKUP(L5712,Key!$A$1:$C$73,2,FALSE)</f>
        <v>43.074655999999997</v>
      </c>
      <c r="N5712">
        <f>VLOOKUP(L5712,Key!$A$1:$C$73,3,FALSE)</f>
        <v>-87.889011999999994</v>
      </c>
      <c r="O5712">
        <v>5</v>
      </c>
      <c r="P5712">
        <v>0</v>
      </c>
      <c r="Q5712">
        <v>0.8</v>
      </c>
      <c r="R5712">
        <v>0.7</v>
      </c>
      <c r="S5712">
        <v>30</v>
      </c>
      <c r="T5712">
        <f t="shared" si="801"/>
        <v>-1</v>
      </c>
      <c r="U5712" s="1">
        <v>42832</v>
      </c>
      <c r="V5712" s="13">
        <f t="shared" si="802"/>
        <v>42826</v>
      </c>
      <c r="W5712" s="14">
        <f t="shared" si="803"/>
        <v>42832</v>
      </c>
      <c r="X5712" s="1" t="str">
        <f t="shared" si="804"/>
        <v>Friday</v>
      </c>
      <c r="Y5712" s="2">
        <v>7.8715277777777773E-2</v>
      </c>
      <c r="Z5712" s="2">
        <f t="shared" si="805"/>
        <v>8.3333333333333329E-2</v>
      </c>
      <c r="AA5712">
        <f>1</f>
        <v>1</v>
      </c>
      <c r="AB5712" s="1">
        <v>42832</v>
      </c>
      <c r="AC5712" s="13">
        <f t="shared" si="806"/>
        <v>42826</v>
      </c>
      <c r="AD5712" s="14">
        <f t="shared" si="807"/>
        <v>42832</v>
      </c>
      <c r="AE5712" s="1" t="str">
        <f t="shared" si="808"/>
        <v>Friday</v>
      </c>
      <c r="AF5712" s="2">
        <v>8.1944444444444445E-2</v>
      </c>
      <c r="AG5712" s="2">
        <f t="shared" si="809"/>
        <v>8.3333333333333329E-2</v>
      </c>
      <c r="AH5712" t="s">
        <v>23</v>
      </c>
    </row>
    <row r="5713" spans="1:34" x14ac:dyDescent="0.25">
      <c r="A5713">
        <v>1435377</v>
      </c>
      <c r="B5713" t="s">
        <v>29</v>
      </c>
      <c r="C5713" t="s">
        <v>47</v>
      </c>
      <c r="D5713" t="s">
        <v>31</v>
      </c>
      <c r="E5713">
        <v>53233</v>
      </c>
      <c r="F5713" t="s">
        <v>20</v>
      </c>
      <c r="G5713" t="s">
        <v>32</v>
      </c>
      <c r="H5713">
        <v>11</v>
      </c>
      <c r="I5713" t="s">
        <v>78</v>
      </c>
      <c r="J5713">
        <f>VLOOKUP(I5713,Key!$A$1:$C$73,2,FALSE)</f>
        <v>43.048200000000001</v>
      </c>
      <c r="K5713">
        <f>VLOOKUP(I5713,Key!$A$1:$C$73,3,FALSE)</f>
        <v>-87.900859999999994</v>
      </c>
      <c r="L5713" t="s">
        <v>84</v>
      </c>
      <c r="M5713">
        <f>VLOOKUP(L5713,Key!$A$1:$C$73,2,FALSE)</f>
        <v>43.040154000000001</v>
      </c>
      <c r="N5713">
        <f>VLOOKUP(L5713,Key!$A$1:$C$73,3,FALSE)</f>
        <v>-87.932113000000001</v>
      </c>
      <c r="O5713">
        <v>17</v>
      </c>
      <c r="P5713">
        <v>0</v>
      </c>
      <c r="Q5713">
        <v>2.6</v>
      </c>
      <c r="R5713">
        <v>2.4</v>
      </c>
      <c r="S5713">
        <v>102</v>
      </c>
      <c r="T5713">
        <f t="shared" si="801"/>
        <v>-1</v>
      </c>
      <c r="U5713" s="1">
        <v>42832</v>
      </c>
      <c r="V5713" s="13">
        <f t="shared" si="802"/>
        <v>42826</v>
      </c>
      <c r="W5713" s="14">
        <f t="shared" si="803"/>
        <v>42832</v>
      </c>
      <c r="X5713" s="1" t="str">
        <f t="shared" si="804"/>
        <v>Friday</v>
      </c>
      <c r="Y5713" s="2">
        <v>0.29398148148148145</v>
      </c>
      <c r="Z5713" s="2">
        <f t="shared" si="805"/>
        <v>0.29166666666666663</v>
      </c>
      <c r="AA5713">
        <f>1</f>
        <v>1</v>
      </c>
      <c r="AB5713" s="1">
        <v>42832</v>
      </c>
      <c r="AC5713" s="13">
        <f t="shared" si="806"/>
        <v>42826</v>
      </c>
      <c r="AD5713" s="14">
        <f t="shared" si="807"/>
        <v>42832</v>
      </c>
      <c r="AE5713" s="1" t="str">
        <f t="shared" si="808"/>
        <v>Friday</v>
      </c>
      <c r="AF5713" s="2">
        <v>0.3059837962962963</v>
      </c>
      <c r="AG5713" s="2">
        <f t="shared" si="809"/>
        <v>0.29166666666666663</v>
      </c>
      <c r="AH5713" t="s">
        <v>23</v>
      </c>
    </row>
    <row r="5714" spans="1:34" x14ac:dyDescent="0.25">
      <c r="A5714">
        <v>1458685</v>
      </c>
      <c r="B5714" t="s">
        <v>29</v>
      </c>
      <c r="C5714" t="s">
        <v>137</v>
      </c>
      <c r="D5714" t="s">
        <v>31</v>
      </c>
      <c r="E5714">
        <v>53005</v>
      </c>
      <c r="F5714" t="s">
        <v>20</v>
      </c>
      <c r="G5714" t="s">
        <v>32</v>
      </c>
      <c r="H5714">
        <v>5544</v>
      </c>
      <c r="I5714" t="s">
        <v>52</v>
      </c>
      <c r="J5714">
        <f>VLOOKUP(I5714,Key!$A$1:$C$73,2,FALSE)</f>
        <v>43.042490000000001</v>
      </c>
      <c r="K5714">
        <f>VLOOKUP(I5714,Key!$A$1:$C$73,3,FALSE)</f>
        <v>-87.909959999999998</v>
      </c>
      <c r="L5714" t="s">
        <v>36</v>
      </c>
      <c r="M5714">
        <f>VLOOKUP(L5714,Key!$A$1:$C$73,2,FALSE)</f>
        <v>43.03519</v>
      </c>
      <c r="N5714">
        <f>VLOOKUP(L5714,Key!$A$1:$C$73,3,FALSE)</f>
        <v>-87.907390000000007</v>
      </c>
      <c r="O5714">
        <v>5</v>
      </c>
      <c r="P5714">
        <v>0</v>
      </c>
      <c r="Q5714">
        <v>0.8</v>
      </c>
      <c r="R5714">
        <v>0.7</v>
      </c>
      <c r="S5714">
        <v>30</v>
      </c>
      <c r="T5714">
        <f t="shared" si="801"/>
        <v>-1</v>
      </c>
      <c r="U5714" s="1">
        <v>42832</v>
      </c>
      <c r="V5714" s="13">
        <f t="shared" si="802"/>
        <v>42826</v>
      </c>
      <c r="W5714" s="14">
        <f t="shared" si="803"/>
        <v>42832</v>
      </c>
      <c r="X5714" s="1" t="str">
        <f t="shared" si="804"/>
        <v>Friday</v>
      </c>
      <c r="Y5714" s="2">
        <v>0.47421296296296295</v>
      </c>
      <c r="Z5714" s="2">
        <f t="shared" si="805"/>
        <v>0.45833333333333331</v>
      </c>
      <c r="AA5714">
        <f>1</f>
        <v>1</v>
      </c>
      <c r="AB5714" s="1">
        <v>42832</v>
      </c>
      <c r="AC5714" s="13">
        <f t="shared" si="806"/>
        <v>42826</v>
      </c>
      <c r="AD5714" s="14">
        <f t="shared" si="807"/>
        <v>42832</v>
      </c>
      <c r="AE5714" s="1" t="str">
        <f t="shared" si="808"/>
        <v>Friday</v>
      </c>
      <c r="AF5714" s="2">
        <v>0.47734953703703703</v>
      </c>
      <c r="AG5714" s="2">
        <f t="shared" si="809"/>
        <v>0.45833333333333331</v>
      </c>
      <c r="AH5714" t="s">
        <v>23</v>
      </c>
    </row>
    <row r="5715" spans="1:34" x14ac:dyDescent="0.25">
      <c r="A5715">
        <v>1564954</v>
      </c>
      <c r="B5715" t="s">
        <v>29</v>
      </c>
      <c r="C5715" t="s">
        <v>47</v>
      </c>
      <c r="D5715" t="s">
        <v>31</v>
      </c>
      <c r="E5715">
        <v>53202</v>
      </c>
      <c r="F5715" t="s">
        <v>20</v>
      </c>
      <c r="G5715" t="s">
        <v>32</v>
      </c>
      <c r="H5715">
        <v>5477</v>
      </c>
      <c r="I5715" t="s">
        <v>77</v>
      </c>
      <c r="J5715">
        <f>VLOOKUP(I5715,Key!$A$1:$C$73,2,FALSE)</f>
        <v>43.036900000000003</v>
      </c>
      <c r="K5715">
        <f>VLOOKUP(I5715,Key!$A$1:$C$73,3,FALSE)</f>
        <v>-87.89667</v>
      </c>
      <c r="L5715" t="s">
        <v>77</v>
      </c>
      <c r="M5715">
        <f>VLOOKUP(L5715,Key!$A$1:$C$73,2,FALSE)</f>
        <v>43.036900000000003</v>
      </c>
      <c r="N5715">
        <f>VLOOKUP(L5715,Key!$A$1:$C$73,3,FALSE)</f>
        <v>-87.89667</v>
      </c>
      <c r="O5715">
        <v>39</v>
      </c>
      <c r="P5715">
        <v>0</v>
      </c>
      <c r="Q5715">
        <v>5.9</v>
      </c>
      <c r="R5715">
        <v>5.6</v>
      </c>
      <c r="S5715">
        <v>234</v>
      </c>
      <c r="T5715">
        <f t="shared" si="801"/>
        <v>-1</v>
      </c>
      <c r="U5715" s="1">
        <v>42832</v>
      </c>
      <c r="V5715" s="13">
        <f t="shared" si="802"/>
        <v>42826</v>
      </c>
      <c r="W5715" s="14">
        <f t="shared" si="803"/>
        <v>42832</v>
      </c>
      <c r="X5715" s="1" t="str">
        <f t="shared" si="804"/>
        <v>Friday</v>
      </c>
      <c r="Y5715" s="2">
        <v>0.66128472222222223</v>
      </c>
      <c r="Z5715" s="2">
        <f t="shared" si="805"/>
        <v>0.66666666666666663</v>
      </c>
      <c r="AA5715">
        <f>1</f>
        <v>1</v>
      </c>
      <c r="AB5715" s="1">
        <v>42832</v>
      </c>
      <c r="AC5715" s="13">
        <f t="shared" si="806"/>
        <v>42826</v>
      </c>
      <c r="AD5715" s="14">
        <f t="shared" si="807"/>
        <v>42832</v>
      </c>
      <c r="AE5715" s="1" t="str">
        <f t="shared" si="808"/>
        <v>Friday</v>
      </c>
      <c r="AF5715" s="2">
        <v>0.6887847222222222</v>
      </c>
      <c r="AG5715" s="2">
        <f t="shared" si="809"/>
        <v>0.70833333333333326</v>
      </c>
      <c r="AH5715" t="s">
        <v>25</v>
      </c>
    </row>
    <row r="5716" spans="1:34" x14ac:dyDescent="0.25">
      <c r="A5716">
        <v>1564663</v>
      </c>
      <c r="B5716" t="s">
        <v>29</v>
      </c>
      <c r="C5716" t="s">
        <v>47</v>
      </c>
      <c r="D5716" t="s">
        <v>31</v>
      </c>
      <c r="E5716">
        <v>53202</v>
      </c>
      <c r="F5716" t="s">
        <v>20</v>
      </c>
      <c r="G5716" t="s">
        <v>32</v>
      </c>
      <c r="H5716">
        <v>11109</v>
      </c>
      <c r="I5716" t="s">
        <v>22</v>
      </c>
      <c r="J5716">
        <f>VLOOKUP(I5716,Key!$A$1:$C$73,2,FALSE)</f>
        <v>43.058619999999998</v>
      </c>
      <c r="K5716">
        <f>VLOOKUP(I5716,Key!$A$1:$C$73,3,FALSE)</f>
        <v>-87.885319999999993</v>
      </c>
      <c r="L5716" t="s">
        <v>85</v>
      </c>
      <c r="M5716">
        <f>VLOOKUP(L5716,Key!$A$1:$C$73,2,FALSE)</f>
        <v>43.053040000000003</v>
      </c>
      <c r="N5716">
        <f>VLOOKUP(L5716,Key!$A$1:$C$73,3,FALSE)</f>
        <v>-87.897660000000002</v>
      </c>
      <c r="O5716">
        <v>6</v>
      </c>
      <c r="P5716">
        <v>0</v>
      </c>
      <c r="Q5716">
        <v>0.9</v>
      </c>
      <c r="R5716">
        <v>0.9</v>
      </c>
      <c r="S5716">
        <v>36</v>
      </c>
      <c r="T5716">
        <f t="shared" si="801"/>
        <v>-1</v>
      </c>
      <c r="U5716" s="1">
        <v>42832</v>
      </c>
      <c r="V5716" s="13">
        <f t="shared" si="802"/>
        <v>42826</v>
      </c>
      <c r="W5716" s="14">
        <f t="shared" si="803"/>
        <v>42832</v>
      </c>
      <c r="X5716" s="1" t="str">
        <f t="shared" si="804"/>
        <v>Friday</v>
      </c>
      <c r="Y5716" s="2">
        <v>0.72464120370370377</v>
      </c>
      <c r="Z5716" s="2">
        <f t="shared" si="805"/>
        <v>0.70833333333333326</v>
      </c>
      <c r="AA5716">
        <f>1</f>
        <v>1</v>
      </c>
      <c r="AB5716" s="1">
        <v>42832</v>
      </c>
      <c r="AC5716" s="13">
        <f t="shared" si="806"/>
        <v>42826</v>
      </c>
      <c r="AD5716" s="14">
        <f t="shared" si="807"/>
        <v>42832</v>
      </c>
      <c r="AE5716" s="1" t="str">
        <f t="shared" si="808"/>
        <v>Friday</v>
      </c>
      <c r="AF5716" s="2">
        <v>0.72881944444444446</v>
      </c>
      <c r="AG5716" s="2">
        <f t="shared" si="809"/>
        <v>0.70833333333333326</v>
      </c>
      <c r="AH5716" t="s">
        <v>23</v>
      </c>
    </row>
    <row r="5717" spans="1:34" x14ac:dyDescent="0.25">
      <c r="A5717">
        <v>1387849</v>
      </c>
      <c r="B5717" t="s">
        <v>29</v>
      </c>
      <c r="C5717" t="s">
        <v>120</v>
      </c>
      <c r="D5717" t="s">
        <v>31</v>
      </c>
      <c r="E5717">
        <v>53105</v>
      </c>
      <c r="F5717" t="s">
        <v>20</v>
      </c>
      <c r="G5717" t="s">
        <v>32</v>
      </c>
      <c r="H5717">
        <v>319</v>
      </c>
      <c r="I5717" t="s">
        <v>65</v>
      </c>
      <c r="J5717">
        <f>VLOOKUP(I5717,Key!$A$1:$C$73,2,FALSE)</f>
        <v>43.077359999999999</v>
      </c>
      <c r="K5717">
        <f>VLOOKUP(I5717,Key!$A$1:$C$73,3,FALSE)</f>
        <v>-87.880769999999998</v>
      </c>
      <c r="L5717" t="s">
        <v>40</v>
      </c>
      <c r="M5717">
        <f>VLOOKUP(L5717,Key!$A$1:$C$73,2,FALSE)</f>
        <v>43.06033</v>
      </c>
      <c r="N5717">
        <f>VLOOKUP(L5717,Key!$A$1:$C$73,3,FALSE)</f>
        <v>-87.89546</v>
      </c>
      <c r="O5717">
        <v>12</v>
      </c>
      <c r="P5717">
        <v>0</v>
      </c>
      <c r="Q5717">
        <v>1.8</v>
      </c>
      <c r="R5717">
        <v>1.7</v>
      </c>
      <c r="S5717">
        <v>72</v>
      </c>
      <c r="T5717">
        <f t="shared" si="801"/>
        <v>-1</v>
      </c>
      <c r="U5717" s="1">
        <v>42832</v>
      </c>
      <c r="V5717" s="13">
        <f t="shared" si="802"/>
        <v>42826</v>
      </c>
      <c r="W5717" s="14">
        <f t="shared" si="803"/>
        <v>42832</v>
      </c>
      <c r="X5717" s="1" t="str">
        <f t="shared" si="804"/>
        <v>Friday</v>
      </c>
      <c r="Y5717" s="2">
        <v>0.78186342592592595</v>
      </c>
      <c r="Z5717" s="2">
        <f t="shared" si="805"/>
        <v>0.79166666666666663</v>
      </c>
      <c r="AA5717">
        <f>1</f>
        <v>1</v>
      </c>
      <c r="AB5717" s="1">
        <v>42832</v>
      </c>
      <c r="AC5717" s="13">
        <f t="shared" si="806"/>
        <v>42826</v>
      </c>
      <c r="AD5717" s="14">
        <f t="shared" si="807"/>
        <v>42832</v>
      </c>
      <c r="AE5717" s="1" t="str">
        <f t="shared" si="808"/>
        <v>Friday</v>
      </c>
      <c r="AF5717" s="2">
        <v>0.78996527777777781</v>
      </c>
      <c r="AG5717" s="2">
        <f t="shared" si="809"/>
        <v>0.79166666666666663</v>
      </c>
      <c r="AH5717" t="s">
        <v>23</v>
      </c>
    </row>
    <row r="5718" spans="1:34" x14ac:dyDescent="0.25">
      <c r="A5718">
        <v>1408049</v>
      </c>
      <c r="B5718" t="s">
        <v>29</v>
      </c>
      <c r="C5718" t="s">
        <v>47</v>
      </c>
      <c r="D5718" t="s">
        <v>31</v>
      </c>
      <c r="E5718">
        <v>53202</v>
      </c>
      <c r="F5718" t="s">
        <v>20</v>
      </c>
      <c r="G5718" t="s">
        <v>32</v>
      </c>
      <c r="H5718">
        <v>993</v>
      </c>
      <c r="I5718" t="s">
        <v>26</v>
      </c>
      <c r="J5718">
        <f>VLOOKUP(I5718,Key!$A$1:$C$73,2,FALSE)</f>
        <v>43.034619999999997</v>
      </c>
      <c r="K5718">
        <f>VLOOKUP(I5718,Key!$A$1:$C$73,3,FALSE)</f>
        <v>-87.917500000000004</v>
      </c>
      <c r="L5718" t="s">
        <v>39</v>
      </c>
      <c r="M5718">
        <f>VLOOKUP(L5718,Key!$A$1:$C$73,2,FALSE)</f>
        <v>43.031480000000002</v>
      </c>
      <c r="N5718">
        <f>VLOOKUP(L5718,Key!$A$1:$C$73,3,FALSE)</f>
        <v>-87.908169999999998</v>
      </c>
      <c r="O5718">
        <v>9</v>
      </c>
      <c r="P5718">
        <v>0</v>
      </c>
      <c r="Q5718">
        <v>1.4</v>
      </c>
      <c r="R5718">
        <v>1.3</v>
      </c>
      <c r="S5718">
        <v>54</v>
      </c>
      <c r="T5718">
        <f t="shared" si="801"/>
        <v>-1</v>
      </c>
      <c r="U5718" s="1">
        <v>42832</v>
      </c>
      <c r="V5718" s="13">
        <f t="shared" si="802"/>
        <v>42826</v>
      </c>
      <c r="W5718" s="14">
        <f t="shared" si="803"/>
        <v>42832</v>
      </c>
      <c r="X5718" s="1" t="str">
        <f t="shared" si="804"/>
        <v>Friday</v>
      </c>
      <c r="Y5718" s="2">
        <v>0.85975694444444439</v>
      </c>
      <c r="Z5718" s="2">
        <f t="shared" si="805"/>
        <v>0.875</v>
      </c>
      <c r="AA5718">
        <f>1</f>
        <v>1</v>
      </c>
      <c r="AB5718" s="1">
        <v>42832</v>
      </c>
      <c r="AC5718" s="13">
        <f t="shared" si="806"/>
        <v>42826</v>
      </c>
      <c r="AD5718" s="14">
        <f t="shared" si="807"/>
        <v>42832</v>
      </c>
      <c r="AE5718" s="1" t="str">
        <f t="shared" si="808"/>
        <v>Friday</v>
      </c>
      <c r="AF5718" s="2">
        <v>0.86631944444444453</v>
      </c>
      <c r="AG5718" s="2">
        <f t="shared" si="809"/>
        <v>0.875</v>
      </c>
      <c r="AH5718" t="s">
        <v>23</v>
      </c>
    </row>
    <row r="5719" spans="1:34" x14ac:dyDescent="0.25">
      <c r="A5719">
        <v>1249954</v>
      </c>
      <c r="B5719" t="s">
        <v>29</v>
      </c>
      <c r="C5719" t="s">
        <v>198</v>
      </c>
      <c r="D5719" t="s">
        <v>31</v>
      </c>
      <c r="E5719">
        <v>53213</v>
      </c>
      <c r="F5719" t="s">
        <v>20</v>
      </c>
      <c r="G5719" t="s">
        <v>99</v>
      </c>
      <c r="H5719">
        <v>5553</v>
      </c>
      <c r="I5719" t="s">
        <v>21</v>
      </c>
      <c r="J5719">
        <f>VLOOKUP(I5719,Key!$A$1:$C$73,2,FALSE)</f>
        <v>43.074890000000003</v>
      </c>
      <c r="K5719">
        <f>VLOOKUP(I5719,Key!$A$1:$C$73,3,FALSE)</f>
        <v>-87.882810000000006</v>
      </c>
      <c r="L5719" t="s">
        <v>40</v>
      </c>
      <c r="M5719">
        <f>VLOOKUP(L5719,Key!$A$1:$C$73,2,FALSE)</f>
        <v>43.06033</v>
      </c>
      <c r="N5719">
        <f>VLOOKUP(L5719,Key!$A$1:$C$73,3,FALSE)</f>
        <v>-87.89546</v>
      </c>
      <c r="O5719">
        <v>11</v>
      </c>
      <c r="P5719">
        <v>0</v>
      </c>
      <c r="Q5719">
        <v>1.7</v>
      </c>
      <c r="R5719">
        <v>1.6</v>
      </c>
      <c r="S5719">
        <v>66</v>
      </c>
      <c r="T5719">
        <f t="shared" si="801"/>
        <v>-1</v>
      </c>
      <c r="U5719" s="1">
        <v>42832</v>
      </c>
      <c r="V5719" s="13">
        <f t="shared" si="802"/>
        <v>42826</v>
      </c>
      <c r="W5719" s="14">
        <f t="shared" si="803"/>
        <v>42832</v>
      </c>
      <c r="X5719" s="1" t="str">
        <f t="shared" si="804"/>
        <v>Friday</v>
      </c>
      <c r="Y5719" s="2">
        <v>0.9243055555555556</v>
      </c>
      <c r="Z5719" s="2">
        <f t="shared" si="805"/>
        <v>0.91666666666666663</v>
      </c>
      <c r="AA5719">
        <f>1</f>
        <v>1</v>
      </c>
      <c r="AB5719" s="1">
        <v>42832</v>
      </c>
      <c r="AC5719" s="13">
        <f t="shared" si="806"/>
        <v>42826</v>
      </c>
      <c r="AD5719" s="14">
        <f t="shared" si="807"/>
        <v>42832</v>
      </c>
      <c r="AE5719" s="1" t="str">
        <f t="shared" si="808"/>
        <v>Friday</v>
      </c>
      <c r="AF5719" s="2">
        <v>0.93233796296296301</v>
      </c>
      <c r="AG5719" s="2">
        <f t="shared" si="809"/>
        <v>0.91666666666666663</v>
      </c>
      <c r="AH5719" t="s">
        <v>23</v>
      </c>
    </row>
    <row r="5720" spans="1:34" x14ac:dyDescent="0.25">
      <c r="A5720">
        <v>1355542</v>
      </c>
      <c r="B5720" t="s">
        <v>29</v>
      </c>
      <c r="C5720" t="s">
        <v>47</v>
      </c>
      <c r="D5720" t="s">
        <v>31</v>
      </c>
      <c r="E5720">
        <v>53202</v>
      </c>
      <c r="F5720" t="s">
        <v>20</v>
      </c>
      <c r="G5720" t="s">
        <v>97</v>
      </c>
      <c r="H5720">
        <v>5452</v>
      </c>
      <c r="I5720" t="s">
        <v>39</v>
      </c>
      <c r="J5720">
        <f>VLOOKUP(I5720,Key!$A$1:$C$73,2,FALSE)</f>
        <v>43.031480000000002</v>
      </c>
      <c r="K5720">
        <f>VLOOKUP(I5720,Key!$A$1:$C$73,3,FALSE)</f>
        <v>-87.908169999999998</v>
      </c>
      <c r="L5720" t="s">
        <v>48</v>
      </c>
      <c r="M5720">
        <f>VLOOKUP(L5720,Key!$A$1:$C$73,2,FALSE)</f>
        <v>43.031320000000001</v>
      </c>
      <c r="N5720">
        <f>VLOOKUP(L5720,Key!$A$1:$C$73,3,FALSE)</f>
        <v>-87.904259999999994</v>
      </c>
      <c r="O5720">
        <v>3</v>
      </c>
      <c r="P5720">
        <v>0</v>
      </c>
      <c r="Q5720">
        <v>0.5</v>
      </c>
      <c r="R5720">
        <v>0.4</v>
      </c>
      <c r="S5720">
        <v>18</v>
      </c>
      <c r="T5720">
        <f t="shared" si="801"/>
        <v>-1</v>
      </c>
      <c r="U5720" s="1">
        <v>42833</v>
      </c>
      <c r="V5720" s="13">
        <f t="shared" si="802"/>
        <v>42826</v>
      </c>
      <c r="W5720" s="14">
        <f t="shared" si="803"/>
        <v>42833</v>
      </c>
      <c r="X5720" s="1" t="str">
        <f t="shared" si="804"/>
        <v>Saturday</v>
      </c>
      <c r="Y5720" s="2">
        <v>8.7141203703703707E-2</v>
      </c>
      <c r="Z5720" s="2">
        <f t="shared" si="805"/>
        <v>8.3333333333333329E-2</v>
      </c>
      <c r="AA5720">
        <f>1</f>
        <v>1</v>
      </c>
      <c r="AB5720" s="1">
        <v>42833</v>
      </c>
      <c r="AC5720" s="13">
        <f t="shared" si="806"/>
        <v>42826</v>
      </c>
      <c r="AD5720" s="14">
        <f t="shared" si="807"/>
        <v>42833</v>
      </c>
      <c r="AE5720" s="1" t="str">
        <f t="shared" si="808"/>
        <v>Saturday</v>
      </c>
      <c r="AF5720" s="2">
        <v>8.9085648148148136E-2</v>
      </c>
      <c r="AG5720" s="2">
        <f t="shared" si="809"/>
        <v>8.3333333333333329E-2</v>
      </c>
      <c r="AH5720" t="s">
        <v>23</v>
      </c>
    </row>
    <row r="5721" spans="1:34" x14ac:dyDescent="0.25">
      <c r="A5721">
        <v>1442057</v>
      </c>
      <c r="B5721" t="s">
        <v>29</v>
      </c>
      <c r="C5721" t="s">
        <v>47</v>
      </c>
      <c r="D5721" t="s">
        <v>31</v>
      </c>
      <c r="E5721">
        <v>53211</v>
      </c>
      <c r="F5721" t="s">
        <v>20</v>
      </c>
      <c r="G5721" t="s">
        <v>32</v>
      </c>
      <c r="H5721">
        <v>952</v>
      </c>
      <c r="I5721" t="s">
        <v>64</v>
      </c>
      <c r="J5721">
        <f>VLOOKUP(I5721,Key!$A$1:$C$73,2,FALSE)</f>
        <v>43.069021999999997</v>
      </c>
      <c r="K5721">
        <f>VLOOKUP(I5721,Key!$A$1:$C$73,3,FALSE)</f>
        <v>-87.887940999999998</v>
      </c>
      <c r="L5721" t="s">
        <v>85</v>
      </c>
      <c r="M5721">
        <f>VLOOKUP(L5721,Key!$A$1:$C$73,2,FALSE)</f>
        <v>43.053040000000003</v>
      </c>
      <c r="N5721">
        <f>VLOOKUP(L5721,Key!$A$1:$C$73,3,FALSE)</f>
        <v>-87.897660000000002</v>
      </c>
      <c r="O5721">
        <v>9</v>
      </c>
      <c r="P5721">
        <v>0</v>
      </c>
      <c r="Q5721">
        <v>1.4</v>
      </c>
      <c r="R5721">
        <v>1.3</v>
      </c>
      <c r="S5721">
        <v>54</v>
      </c>
      <c r="T5721">
        <f t="shared" si="801"/>
        <v>-1</v>
      </c>
      <c r="U5721" s="1">
        <v>42833</v>
      </c>
      <c r="V5721" s="13">
        <f t="shared" si="802"/>
        <v>42826</v>
      </c>
      <c r="W5721" s="14">
        <f t="shared" si="803"/>
        <v>42833</v>
      </c>
      <c r="X5721" s="1" t="str">
        <f t="shared" si="804"/>
        <v>Saturday</v>
      </c>
      <c r="Y5721" s="2">
        <v>0.38506944444444446</v>
      </c>
      <c r="Z5721" s="2">
        <f t="shared" si="805"/>
        <v>0.375</v>
      </c>
      <c r="AA5721">
        <f>1</f>
        <v>1</v>
      </c>
      <c r="AB5721" s="1">
        <v>42833</v>
      </c>
      <c r="AC5721" s="13">
        <f t="shared" si="806"/>
        <v>42826</v>
      </c>
      <c r="AD5721" s="14">
        <f t="shared" si="807"/>
        <v>42833</v>
      </c>
      <c r="AE5721" s="1" t="str">
        <f t="shared" si="808"/>
        <v>Saturday</v>
      </c>
      <c r="AF5721" s="2">
        <v>0.39123842592592589</v>
      </c>
      <c r="AG5721" s="2">
        <f t="shared" si="809"/>
        <v>0.375</v>
      </c>
      <c r="AH5721" t="s">
        <v>23</v>
      </c>
    </row>
    <row r="5722" spans="1:34" x14ac:dyDescent="0.25">
      <c r="A5722">
        <v>1568288</v>
      </c>
      <c r="B5722" t="s">
        <v>29</v>
      </c>
      <c r="C5722" t="s">
        <v>165</v>
      </c>
      <c r="D5722" t="s">
        <v>31</v>
      </c>
      <c r="E5722">
        <v>53901</v>
      </c>
      <c r="F5722" t="s">
        <v>20</v>
      </c>
      <c r="G5722" t="s">
        <v>166</v>
      </c>
      <c r="H5722">
        <v>183</v>
      </c>
      <c r="I5722" t="s">
        <v>62</v>
      </c>
      <c r="J5722">
        <f>VLOOKUP(I5722,Key!$A$1:$C$73,2,FALSE)</f>
        <v>43.052460000000004</v>
      </c>
      <c r="K5722">
        <f>VLOOKUP(I5722,Key!$A$1:$C$73,3,FALSE)</f>
        <v>-87.891000000000005</v>
      </c>
      <c r="L5722" t="s">
        <v>82</v>
      </c>
      <c r="M5722">
        <f>VLOOKUP(L5722,Key!$A$1:$C$73,2,FALSE)</f>
        <v>43.040349999999997</v>
      </c>
      <c r="N5722">
        <f>VLOOKUP(L5722,Key!$A$1:$C$73,3,FALSE)</f>
        <v>-87.920760000000001</v>
      </c>
      <c r="O5722">
        <v>24</v>
      </c>
      <c r="P5722">
        <v>0</v>
      </c>
      <c r="Q5722">
        <v>3.6</v>
      </c>
      <c r="R5722">
        <v>3.4</v>
      </c>
      <c r="S5722">
        <v>144</v>
      </c>
      <c r="T5722">
        <f t="shared" si="801"/>
        <v>-1</v>
      </c>
      <c r="U5722" s="1">
        <v>42833</v>
      </c>
      <c r="V5722" s="13">
        <f t="shared" si="802"/>
        <v>42826</v>
      </c>
      <c r="W5722" s="14">
        <f t="shared" si="803"/>
        <v>42833</v>
      </c>
      <c r="X5722" s="1" t="str">
        <f t="shared" si="804"/>
        <v>Saturday</v>
      </c>
      <c r="Y5722" s="2">
        <v>0.45755787037037038</v>
      </c>
      <c r="Z5722" s="2">
        <f t="shared" si="805"/>
        <v>0.45833333333333331</v>
      </c>
      <c r="AA5722">
        <f>1</f>
        <v>1</v>
      </c>
      <c r="AB5722" s="1">
        <v>42833</v>
      </c>
      <c r="AC5722" s="13">
        <f t="shared" si="806"/>
        <v>42826</v>
      </c>
      <c r="AD5722" s="14">
        <f t="shared" si="807"/>
        <v>42833</v>
      </c>
      <c r="AE5722" s="1" t="str">
        <f t="shared" si="808"/>
        <v>Saturday</v>
      </c>
      <c r="AF5722" s="2">
        <v>0.47422453703703704</v>
      </c>
      <c r="AG5722" s="2">
        <f t="shared" si="809"/>
        <v>0.45833333333333331</v>
      </c>
      <c r="AH5722" t="s">
        <v>23</v>
      </c>
    </row>
    <row r="5723" spans="1:34" x14ac:dyDescent="0.25">
      <c r="A5723">
        <v>1568288</v>
      </c>
      <c r="B5723" t="s">
        <v>29</v>
      </c>
      <c r="C5723" t="s">
        <v>165</v>
      </c>
      <c r="D5723" t="s">
        <v>31</v>
      </c>
      <c r="E5723">
        <v>53901</v>
      </c>
      <c r="F5723" t="s">
        <v>20</v>
      </c>
      <c r="G5723" t="s">
        <v>166</v>
      </c>
      <c r="H5723">
        <v>11094</v>
      </c>
      <c r="I5723" t="s">
        <v>57</v>
      </c>
      <c r="J5723">
        <f>VLOOKUP(I5723,Key!$A$1:$C$73,2,FALSE)</f>
        <v>43.03913</v>
      </c>
      <c r="K5723">
        <f>VLOOKUP(I5723,Key!$A$1:$C$73,3,FALSE)</f>
        <v>-87.916150000000002</v>
      </c>
      <c r="L5723" t="s">
        <v>28</v>
      </c>
      <c r="M5723">
        <f>VLOOKUP(L5723,Key!$A$1:$C$73,2,FALSE)</f>
        <v>43.038580000000003</v>
      </c>
      <c r="N5723">
        <f>VLOOKUP(L5723,Key!$A$1:$C$73,3,FALSE)</f>
        <v>-87.90934</v>
      </c>
      <c r="O5723">
        <v>6</v>
      </c>
      <c r="P5723">
        <v>0</v>
      </c>
      <c r="Q5723">
        <v>0.9</v>
      </c>
      <c r="R5723">
        <v>0.9</v>
      </c>
      <c r="S5723">
        <v>36</v>
      </c>
      <c r="T5723">
        <f t="shared" si="801"/>
        <v>-1</v>
      </c>
      <c r="U5723" s="1">
        <v>42833</v>
      </c>
      <c r="V5723" s="13">
        <f t="shared" si="802"/>
        <v>42826</v>
      </c>
      <c r="W5723" s="14">
        <f t="shared" si="803"/>
        <v>42833</v>
      </c>
      <c r="X5723" s="1" t="str">
        <f t="shared" si="804"/>
        <v>Saturday</v>
      </c>
      <c r="Y5723" s="2">
        <v>0.53619212962962959</v>
      </c>
      <c r="Z5723" s="2">
        <f t="shared" si="805"/>
        <v>0.54166666666666663</v>
      </c>
      <c r="AA5723">
        <f>1</f>
        <v>1</v>
      </c>
      <c r="AB5723" s="1">
        <v>42833</v>
      </c>
      <c r="AC5723" s="13">
        <f t="shared" si="806"/>
        <v>42826</v>
      </c>
      <c r="AD5723" s="14">
        <f t="shared" si="807"/>
        <v>42833</v>
      </c>
      <c r="AE5723" s="1" t="str">
        <f t="shared" si="808"/>
        <v>Saturday</v>
      </c>
      <c r="AF5723" s="2">
        <v>0.54035879629629624</v>
      </c>
      <c r="AG5723" s="2">
        <f t="shared" si="809"/>
        <v>0.54166666666666663</v>
      </c>
      <c r="AH5723" t="s">
        <v>23</v>
      </c>
    </row>
    <row r="5724" spans="1:34" x14ac:dyDescent="0.25">
      <c r="A5724">
        <v>1568314</v>
      </c>
      <c r="B5724" t="s">
        <v>29</v>
      </c>
      <c r="E5724">
        <v>53202</v>
      </c>
      <c r="F5724" t="s">
        <v>20</v>
      </c>
      <c r="G5724" t="s">
        <v>97</v>
      </c>
      <c r="H5724">
        <v>5438</v>
      </c>
      <c r="I5724" t="s">
        <v>22</v>
      </c>
      <c r="J5724">
        <f>VLOOKUP(I5724,Key!$A$1:$C$73,2,FALSE)</f>
        <v>43.058619999999998</v>
      </c>
      <c r="K5724">
        <f>VLOOKUP(I5724,Key!$A$1:$C$73,3,FALSE)</f>
        <v>-87.885319999999993</v>
      </c>
      <c r="L5724" t="s">
        <v>36</v>
      </c>
      <c r="M5724">
        <f>VLOOKUP(L5724,Key!$A$1:$C$73,2,FALSE)</f>
        <v>43.03519</v>
      </c>
      <c r="N5724">
        <f>VLOOKUP(L5724,Key!$A$1:$C$73,3,FALSE)</f>
        <v>-87.907390000000007</v>
      </c>
      <c r="O5724">
        <v>42</v>
      </c>
      <c r="P5724">
        <v>4</v>
      </c>
      <c r="Q5724">
        <v>6.3</v>
      </c>
      <c r="R5724">
        <v>6</v>
      </c>
      <c r="S5724">
        <v>252</v>
      </c>
      <c r="T5724">
        <f t="shared" si="801"/>
        <v>-1</v>
      </c>
      <c r="U5724" s="1">
        <v>42833</v>
      </c>
      <c r="V5724" s="13">
        <f t="shared" si="802"/>
        <v>42826</v>
      </c>
      <c r="W5724" s="14">
        <f t="shared" si="803"/>
        <v>42833</v>
      </c>
      <c r="X5724" s="1" t="str">
        <f t="shared" si="804"/>
        <v>Saturday</v>
      </c>
      <c r="Y5724" s="2">
        <v>0.54165509259259259</v>
      </c>
      <c r="Z5724" s="2">
        <f t="shared" si="805"/>
        <v>0.54166666666666663</v>
      </c>
      <c r="AA5724">
        <f>1</f>
        <v>1</v>
      </c>
      <c r="AB5724" s="1">
        <v>42833</v>
      </c>
      <c r="AC5724" s="13">
        <f t="shared" si="806"/>
        <v>42826</v>
      </c>
      <c r="AD5724" s="14">
        <f t="shared" si="807"/>
        <v>42833</v>
      </c>
      <c r="AE5724" s="1" t="str">
        <f t="shared" si="808"/>
        <v>Saturday</v>
      </c>
      <c r="AF5724" s="2">
        <v>0.57063657407407409</v>
      </c>
      <c r="AG5724" s="2">
        <f t="shared" si="809"/>
        <v>0.58333333333333326</v>
      </c>
      <c r="AH5724" t="s">
        <v>23</v>
      </c>
    </row>
    <row r="5725" spans="1:34" x14ac:dyDescent="0.25">
      <c r="A5725">
        <v>1249201</v>
      </c>
      <c r="B5725" t="s">
        <v>29</v>
      </c>
      <c r="C5725" t="s">
        <v>199</v>
      </c>
      <c r="D5725" t="s">
        <v>31</v>
      </c>
      <c r="E5725">
        <v>53555</v>
      </c>
      <c r="F5725" t="s">
        <v>20</v>
      </c>
      <c r="G5725" t="s">
        <v>99</v>
      </c>
      <c r="H5725">
        <v>5514</v>
      </c>
      <c r="I5725" t="s">
        <v>66</v>
      </c>
      <c r="J5725">
        <f>VLOOKUP(I5725,Key!$A$1:$C$73,2,FALSE)</f>
        <v>43.078530000000001</v>
      </c>
      <c r="K5725">
        <f>VLOOKUP(I5725,Key!$A$1:$C$73,3,FALSE)</f>
        <v>-87.882620000000003</v>
      </c>
      <c r="L5725" t="s">
        <v>22</v>
      </c>
      <c r="M5725">
        <f>VLOOKUP(L5725,Key!$A$1:$C$73,2,FALSE)</f>
        <v>43.058619999999998</v>
      </c>
      <c r="N5725">
        <f>VLOOKUP(L5725,Key!$A$1:$C$73,3,FALSE)</f>
        <v>-87.885319999999993</v>
      </c>
      <c r="O5725">
        <v>16</v>
      </c>
      <c r="P5725">
        <v>0</v>
      </c>
      <c r="Q5725">
        <v>2.4</v>
      </c>
      <c r="R5725">
        <v>2.2999999999999998</v>
      </c>
      <c r="S5725">
        <v>96</v>
      </c>
      <c r="T5725">
        <f t="shared" si="801"/>
        <v>-1</v>
      </c>
      <c r="U5725" s="1">
        <v>42833</v>
      </c>
      <c r="V5725" s="13">
        <f t="shared" si="802"/>
        <v>42826</v>
      </c>
      <c r="W5725" s="14">
        <f t="shared" si="803"/>
        <v>42833</v>
      </c>
      <c r="X5725" s="1" t="str">
        <f t="shared" si="804"/>
        <v>Saturday</v>
      </c>
      <c r="Y5725" s="2">
        <v>0.56843750000000004</v>
      </c>
      <c r="Z5725" s="2">
        <f t="shared" si="805"/>
        <v>0.58333333333333326</v>
      </c>
      <c r="AA5725">
        <f>1</f>
        <v>1</v>
      </c>
      <c r="AB5725" s="1">
        <v>42833</v>
      </c>
      <c r="AC5725" s="13">
        <f t="shared" si="806"/>
        <v>42826</v>
      </c>
      <c r="AD5725" s="14">
        <f t="shared" si="807"/>
        <v>42833</v>
      </c>
      <c r="AE5725" s="1" t="str">
        <f t="shared" si="808"/>
        <v>Saturday</v>
      </c>
      <c r="AF5725" s="2">
        <v>0.57982638888888893</v>
      </c>
      <c r="AG5725" s="2">
        <f t="shared" si="809"/>
        <v>0.58333333333333326</v>
      </c>
      <c r="AH5725" t="s">
        <v>23</v>
      </c>
    </row>
    <row r="5726" spans="1:34" x14ac:dyDescent="0.25">
      <c r="A5726">
        <v>1382412</v>
      </c>
      <c r="B5726" t="s">
        <v>29</v>
      </c>
      <c r="C5726" t="s">
        <v>161</v>
      </c>
      <c r="D5726" t="s">
        <v>31</v>
      </c>
      <c r="E5726">
        <v>53150</v>
      </c>
      <c r="F5726" t="s">
        <v>20</v>
      </c>
      <c r="G5726" t="s">
        <v>32</v>
      </c>
      <c r="H5726">
        <v>11049</v>
      </c>
      <c r="I5726" t="s">
        <v>80</v>
      </c>
      <c r="J5726">
        <f>VLOOKUP(I5726,Key!$A$1:$C$73,2,FALSE)</f>
        <v>43.060250000000003</v>
      </c>
      <c r="K5726">
        <f>VLOOKUP(I5726,Key!$A$1:$C$73,3,FALSE)</f>
        <v>-87.892169999999993</v>
      </c>
      <c r="L5726" t="s">
        <v>21</v>
      </c>
      <c r="M5726">
        <f>VLOOKUP(L5726,Key!$A$1:$C$73,2,FALSE)</f>
        <v>43.074890000000003</v>
      </c>
      <c r="N5726">
        <f>VLOOKUP(L5726,Key!$A$1:$C$73,3,FALSE)</f>
        <v>-87.882810000000006</v>
      </c>
      <c r="O5726">
        <v>10</v>
      </c>
      <c r="P5726">
        <v>0</v>
      </c>
      <c r="Q5726">
        <v>1.5</v>
      </c>
      <c r="R5726">
        <v>1.4</v>
      </c>
      <c r="S5726">
        <v>60</v>
      </c>
      <c r="T5726">
        <f t="shared" si="801"/>
        <v>-1</v>
      </c>
      <c r="U5726" s="1">
        <v>42833</v>
      </c>
      <c r="V5726" s="13">
        <f t="shared" si="802"/>
        <v>42826</v>
      </c>
      <c r="W5726" s="14">
        <f t="shared" si="803"/>
        <v>42833</v>
      </c>
      <c r="X5726" s="1" t="str">
        <f t="shared" si="804"/>
        <v>Saturday</v>
      </c>
      <c r="Y5726" s="2">
        <v>0.62767361111111108</v>
      </c>
      <c r="Z5726" s="2">
        <f t="shared" si="805"/>
        <v>0.625</v>
      </c>
      <c r="AA5726">
        <f>1</f>
        <v>1</v>
      </c>
      <c r="AB5726" s="1">
        <v>42833</v>
      </c>
      <c r="AC5726" s="13">
        <f t="shared" si="806"/>
        <v>42826</v>
      </c>
      <c r="AD5726" s="14">
        <f t="shared" si="807"/>
        <v>42833</v>
      </c>
      <c r="AE5726" s="1" t="str">
        <f t="shared" si="808"/>
        <v>Saturday</v>
      </c>
      <c r="AF5726" s="2">
        <v>0.63464120370370369</v>
      </c>
      <c r="AG5726" s="2">
        <f t="shared" si="809"/>
        <v>0.625</v>
      </c>
      <c r="AH5726" t="s">
        <v>23</v>
      </c>
    </row>
    <row r="5727" spans="1:34" x14ac:dyDescent="0.25">
      <c r="A5727">
        <v>1170592</v>
      </c>
      <c r="B5727" t="s">
        <v>29</v>
      </c>
      <c r="C5727" t="s">
        <v>103</v>
      </c>
      <c r="D5727" t="s">
        <v>31</v>
      </c>
      <c r="E5727">
        <v>53211</v>
      </c>
      <c r="F5727" t="s">
        <v>20</v>
      </c>
      <c r="G5727" t="s">
        <v>99</v>
      </c>
      <c r="H5727">
        <v>11104</v>
      </c>
      <c r="I5727" t="s">
        <v>40</v>
      </c>
      <c r="J5727">
        <f>VLOOKUP(I5727,Key!$A$1:$C$73,2,FALSE)</f>
        <v>43.06033</v>
      </c>
      <c r="K5727">
        <f>VLOOKUP(I5727,Key!$A$1:$C$73,3,FALSE)</f>
        <v>-87.89546</v>
      </c>
      <c r="L5727" t="s">
        <v>40</v>
      </c>
      <c r="M5727">
        <f>VLOOKUP(L5727,Key!$A$1:$C$73,2,FALSE)</f>
        <v>43.06033</v>
      </c>
      <c r="N5727">
        <f>VLOOKUP(L5727,Key!$A$1:$C$73,3,FALSE)</f>
        <v>-87.89546</v>
      </c>
      <c r="O5727">
        <v>31</v>
      </c>
      <c r="P5727">
        <v>0</v>
      </c>
      <c r="Q5727">
        <v>4.7</v>
      </c>
      <c r="R5727">
        <v>4.4000000000000004</v>
      </c>
      <c r="S5727">
        <v>186</v>
      </c>
      <c r="T5727">
        <f t="shared" si="801"/>
        <v>-1</v>
      </c>
      <c r="U5727" s="1">
        <v>42833</v>
      </c>
      <c r="V5727" s="13">
        <f t="shared" si="802"/>
        <v>42826</v>
      </c>
      <c r="W5727" s="14">
        <f t="shared" si="803"/>
        <v>42833</v>
      </c>
      <c r="X5727" s="1" t="str">
        <f t="shared" si="804"/>
        <v>Saturday</v>
      </c>
      <c r="Y5727" s="2">
        <v>0.63166666666666671</v>
      </c>
      <c r="Z5727" s="2">
        <f t="shared" si="805"/>
        <v>0.625</v>
      </c>
      <c r="AA5727">
        <f>1</f>
        <v>1</v>
      </c>
      <c r="AB5727" s="1">
        <v>42833</v>
      </c>
      <c r="AC5727" s="13">
        <f t="shared" si="806"/>
        <v>42826</v>
      </c>
      <c r="AD5727" s="14">
        <f t="shared" si="807"/>
        <v>42833</v>
      </c>
      <c r="AE5727" s="1" t="str">
        <f t="shared" si="808"/>
        <v>Saturday</v>
      </c>
      <c r="AF5727" s="2">
        <v>0.65320601851851856</v>
      </c>
      <c r="AG5727" s="2">
        <f t="shared" si="809"/>
        <v>0.66666666666666663</v>
      </c>
      <c r="AH5727" t="s">
        <v>25</v>
      </c>
    </row>
    <row r="5728" spans="1:34" x14ac:dyDescent="0.25">
      <c r="A5728">
        <v>1267915</v>
      </c>
      <c r="B5728" t="s">
        <v>29</v>
      </c>
      <c r="C5728" t="s">
        <v>47</v>
      </c>
      <c r="D5728" t="s">
        <v>31</v>
      </c>
      <c r="E5728">
        <v>53233</v>
      </c>
      <c r="F5728" t="s">
        <v>20</v>
      </c>
      <c r="G5728" t="s">
        <v>50</v>
      </c>
      <c r="H5728">
        <v>11139</v>
      </c>
      <c r="I5728" t="s">
        <v>82</v>
      </c>
      <c r="J5728">
        <f>VLOOKUP(I5728,Key!$A$1:$C$73,2,FALSE)</f>
        <v>43.040349999999997</v>
      </c>
      <c r="K5728">
        <f>VLOOKUP(I5728,Key!$A$1:$C$73,3,FALSE)</f>
        <v>-87.920760000000001</v>
      </c>
      <c r="L5728" t="s">
        <v>53</v>
      </c>
      <c r="M5728">
        <f>VLOOKUP(L5728,Key!$A$1:$C$73,2,FALSE)</f>
        <v>43.04824</v>
      </c>
      <c r="N5728">
        <f>VLOOKUP(L5728,Key!$A$1:$C$73,3,FALSE)</f>
        <v>-87.904970000000006</v>
      </c>
      <c r="O5728">
        <v>51</v>
      </c>
      <c r="P5728">
        <v>0</v>
      </c>
      <c r="Q5728">
        <v>7.7</v>
      </c>
      <c r="R5728">
        <v>7.3</v>
      </c>
      <c r="S5728">
        <v>306</v>
      </c>
      <c r="T5728">
        <f t="shared" si="801"/>
        <v>-1</v>
      </c>
      <c r="U5728" s="1">
        <v>42833</v>
      </c>
      <c r="V5728" s="13">
        <f t="shared" si="802"/>
        <v>42826</v>
      </c>
      <c r="W5728" s="14">
        <f t="shared" si="803"/>
        <v>42833</v>
      </c>
      <c r="X5728" s="1" t="str">
        <f t="shared" si="804"/>
        <v>Saturday</v>
      </c>
      <c r="Y5728" s="2">
        <v>0.65295138888888882</v>
      </c>
      <c r="Z5728" s="2">
        <f t="shared" si="805"/>
        <v>0.66666666666666663</v>
      </c>
      <c r="AA5728">
        <f>1</f>
        <v>1</v>
      </c>
      <c r="AB5728" s="1">
        <v>42833</v>
      </c>
      <c r="AC5728" s="13">
        <f t="shared" si="806"/>
        <v>42826</v>
      </c>
      <c r="AD5728" s="14">
        <f t="shared" si="807"/>
        <v>42833</v>
      </c>
      <c r="AE5728" s="1" t="str">
        <f t="shared" si="808"/>
        <v>Saturday</v>
      </c>
      <c r="AF5728" s="2">
        <v>0.68840277777777781</v>
      </c>
      <c r="AG5728" s="2">
        <f t="shared" si="809"/>
        <v>0.70833333333333326</v>
      </c>
      <c r="AH5728" t="s">
        <v>23</v>
      </c>
    </row>
    <row r="5729" spans="1:34" x14ac:dyDescent="0.25">
      <c r="A5729">
        <v>1564054</v>
      </c>
      <c r="B5729" t="s">
        <v>29</v>
      </c>
      <c r="C5729" t="s">
        <v>140</v>
      </c>
      <c r="D5729" t="s">
        <v>31</v>
      </c>
      <c r="E5729">
        <v>53126</v>
      </c>
      <c r="F5729" t="s">
        <v>20</v>
      </c>
      <c r="G5729" t="s">
        <v>32</v>
      </c>
      <c r="H5729">
        <v>2</v>
      </c>
      <c r="I5729" t="s">
        <v>62</v>
      </c>
      <c r="J5729">
        <f>VLOOKUP(I5729,Key!$A$1:$C$73,2,FALSE)</f>
        <v>43.052460000000004</v>
      </c>
      <c r="K5729">
        <f>VLOOKUP(I5729,Key!$A$1:$C$73,3,FALSE)</f>
        <v>-87.891000000000005</v>
      </c>
      <c r="L5729" t="s">
        <v>62</v>
      </c>
      <c r="M5729">
        <f>VLOOKUP(L5729,Key!$A$1:$C$73,2,FALSE)</f>
        <v>43.052460000000004</v>
      </c>
      <c r="N5729">
        <f>VLOOKUP(L5729,Key!$A$1:$C$73,3,FALSE)</f>
        <v>-87.891000000000005</v>
      </c>
      <c r="O5729">
        <v>49</v>
      </c>
      <c r="P5729">
        <v>0</v>
      </c>
      <c r="Q5729">
        <v>7.4</v>
      </c>
      <c r="R5729">
        <v>7</v>
      </c>
      <c r="S5729">
        <v>294</v>
      </c>
      <c r="T5729">
        <f t="shared" si="801"/>
        <v>-1</v>
      </c>
      <c r="U5729" s="1">
        <v>42833</v>
      </c>
      <c r="V5729" s="13">
        <f t="shared" si="802"/>
        <v>42826</v>
      </c>
      <c r="W5729" s="14">
        <f t="shared" si="803"/>
        <v>42833</v>
      </c>
      <c r="X5729" s="1" t="str">
        <f t="shared" si="804"/>
        <v>Saturday</v>
      </c>
      <c r="Y5729" s="2">
        <v>0.67252314814814806</v>
      </c>
      <c r="Z5729" s="2">
        <f t="shared" si="805"/>
        <v>0.66666666666666663</v>
      </c>
      <c r="AA5729">
        <f>1</f>
        <v>1</v>
      </c>
      <c r="AB5729" s="1">
        <v>42833</v>
      </c>
      <c r="AC5729" s="13">
        <f t="shared" si="806"/>
        <v>42826</v>
      </c>
      <c r="AD5729" s="14">
        <f t="shared" si="807"/>
        <v>42833</v>
      </c>
      <c r="AE5729" s="1" t="str">
        <f t="shared" si="808"/>
        <v>Saturday</v>
      </c>
      <c r="AF5729" s="2">
        <v>0.70664351851851848</v>
      </c>
      <c r="AG5729" s="2">
        <f t="shared" si="809"/>
        <v>0.70833333333333326</v>
      </c>
      <c r="AH5729" t="s">
        <v>25</v>
      </c>
    </row>
    <row r="5730" spans="1:34" x14ac:dyDescent="0.25">
      <c r="A5730">
        <v>1297838</v>
      </c>
      <c r="B5730" t="s">
        <v>29</v>
      </c>
      <c r="C5730" t="s">
        <v>98</v>
      </c>
      <c r="D5730" t="s">
        <v>31</v>
      </c>
      <c r="E5730">
        <v>53204</v>
      </c>
      <c r="F5730" t="s">
        <v>20</v>
      </c>
      <c r="G5730" t="s">
        <v>97</v>
      </c>
      <c r="H5730">
        <v>152</v>
      </c>
      <c r="I5730" t="s">
        <v>61</v>
      </c>
      <c r="J5730">
        <f>VLOOKUP(I5730,Key!$A$1:$C$73,2,FALSE)</f>
        <v>43.060786</v>
      </c>
      <c r="K5730">
        <f>VLOOKUP(I5730,Key!$A$1:$C$73,3,FALSE)</f>
        <v>-87.883825999999999</v>
      </c>
      <c r="L5730" t="s">
        <v>39</v>
      </c>
      <c r="M5730">
        <f>VLOOKUP(L5730,Key!$A$1:$C$73,2,FALSE)</f>
        <v>43.031480000000002</v>
      </c>
      <c r="N5730">
        <f>VLOOKUP(L5730,Key!$A$1:$C$73,3,FALSE)</f>
        <v>-87.908169999999998</v>
      </c>
      <c r="O5730">
        <v>22</v>
      </c>
      <c r="P5730">
        <v>2</v>
      </c>
      <c r="Q5730">
        <v>3.3</v>
      </c>
      <c r="R5730">
        <v>3.1</v>
      </c>
      <c r="S5730">
        <v>132</v>
      </c>
      <c r="T5730">
        <f t="shared" si="801"/>
        <v>-1</v>
      </c>
      <c r="U5730" s="1">
        <v>42833</v>
      </c>
      <c r="V5730" s="13">
        <f t="shared" si="802"/>
        <v>42826</v>
      </c>
      <c r="W5730" s="14">
        <f t="shared" si="803"/>
        <v>42833</v>
      </c>
      <c r="X5730" s="1" t="str">
        <f t="shared" si="804"/>
        <v>Saturday</v>
      </c>
      <c r="Y5730" s="2">
        <v>0.73093750000000002</v>
      </c>
      <c r="Z5730" s="2">
        <f t="shared" si="805"/>
        <v>0.75</v>
      </c>
      <c r="AA5730">
        <f>1</f>
        <v>1</v>
      </c>
      <c r="AB5730" s="1">
        <v>42833</v>
      </c>
      <c r="AC5730" s="13">
        <f t="shared" si="806"/>
        <v>42826</v>
      </c>
      <c r="AD5730" s="14">
        <f t="shared" si="807"/>
        <v>42833</v>
      </c>
      <c r="AE5730" s="1" t="str">
        <f t="shared" si="808"/>
        <v>Saturday</v>
      </c>
      <c r="AF5730" s="2">
        <v>0.74622685185185189</v>
      </c>
      <c r="AG5730" s="2">
        <f t="shared" si="809"/>
        <v>0.75</v>
      </c>
      <c r="AH5730" t="s">
        <v>23</v>
      </c>
    </row>
    <row r="5731" spans="1:34" x14ac:dyDescent="0.25">
      <c r="A5731">
        <v>1238671</v>
      </c>
      <c r="B5731" t="s">
        <v>29</v>
      </c>
      <c r="C5731" t="s">
        <v>105</v>
      </c>
      <c r="D5731" t="s">
        <v>46</v>
      </c>
      <c r="E5731">
        <v>60563</v>
      </c>
      <c r="F5731" t="s">
        <v>20</v>
      </c>
      <c r="G5731" t="s">
        <v>99</v>
      </c>
      <c r="H5731">
        <v>5500</v>
      </c>
      <c r="I5731" t="s">
        <v>53</v>
      </c>
      <c r="J5731">
        <f>VLOOKUP(I5731,Key!$A$1:$C$73,2,FALSE)</f>
        <v>43.04824</v>
      </c>
      <c r="K5731">
        <f>VLOOKUP(I5731,Key!$A$1:$C$73,3,FALSE)</f>
        <v>-87.904970000000006</v>
      </c>
      <c r="L5731" t="s">
        <v>40</v>
      </c>
      <c r="M5731">
        <f>VLOOKUP(L5731,Key!$A$1:$C$73,2,FALSE)</f>
        <v>43.06033</v>
      </c>
      <c r="N5731">
        <f>VLOOKUP(L5731,Key!$A$1:$C$73,3,FALSE)</f>
        <v>-87.89546</v>
      </c>
      <c r="O5731">
        <v>12</v>
      </c>
      <c r="P5731">
        <v>0</v>
      </c>
      <c r="Q5731">
        <v>1.8</v>
      </c>
      <c r="R5731">
        <v>1.7</v>
      </c>
      <c r="S5731">
        <v>72</v>
      </c>
      <c r="T5731">
        <f t="shared" si="801"/>
        <v>-1</v>
      </c>
      <c r="U5731" s="1">
        <v>42833</v>
      </c>
      <c r="V5731" s="13">
        <f t="shared" si="802"/>
        <v>42826</v>
      </c>
      <c r="W5731" s="14">
        <f t="shared" si="803"/>
        <v>42833</v>
      </c>
      <c r="X5731" s="1" t="str">
        <f t="shared" si="804"/>
        <v>Saturday</v>
      </c>
      <c r="Y5731" s="2">
        <v>0.77312499999999995</v>
      </c>
      <c r="Z5731" s="2">
        <f t="shared" si="805"/>
        <v>0.79166666666666663</v>
      </c>
      <c r="AA5731">
        <f>1</f>
        <v>1</v>
      </c>
      <c r="AB5731" s="1">
        <v>42833</v>
      </c>
      <c r="AC5731" s="13">
        <f t="shared" si="806"/>
        <v>42826</v>
      </c>
      <c r="AD5731" s="14">
        <f t="shared" si="807"/>
        <v>42833</v>
      </c>
      <c r="AE5731" s="1" t="str">
        <f t="shared" si="808"/>
        <v>Saturday</v>
      </c>
      <c r="AF5731" s="2">
        <v>0.78145833333333325</v>
      </c>
      <c r="AG5731" s="2">
        <f t="shared" si="809"/>
        <v>0.79166666666666663</v>
      </c>
      <c r="AH5731" t="s">
        <v>23</v>
      </c>
    </row>
    <row r="5732" spans="1:34" x14ac:dyDescent="0.25">
      <c r="A5732">
        <v>1570690</v>
      </c>
      <c r="B5732" t="s">
        <v>29</v>
      </c>
      <c r="E5732">
        <v>53202</v>
      </c>
      <c r="F5732" t="s">
        <v>20</v>
      </c>
      <c r="G5732" t="s">
        <v>97</v>
      </c>
      <c r="H5732">
        <v>93</v>
      </c>
      <c r="I5732" t="s">
        <v>136</v>
      </c>
      <c r="J5732">
        <f>VLOOKUP(I5732,Key!$A$1:$C$73,2,FALSE)</f>
        <v>43.02017</v>
      </c>
      <c r="K5732">
        <f>VLOOKUP(I5732,Key!$A$1:$C$73,3,FALSE)</f>
        <v>-87.933049999999994</v>
      </c>
      <c r="L5732" t="s">
        <v>69</v>
      </c>
      <c r="M5732">
        <f>VLOOKUP(L5732,Key!$A$1:$C$73,2,FALSE)</f>
        <v>43.024340000000002</v>
      </c>
      <c r="N5732">
        <f>VLOOKUP(L5732,Key!$A$1:$C$73,3,FALSE)</f>
        <v>-87.916753</v>
      </c>
      <c r="O5732">
        <v>9</v>
      </c>
      <c r="P5732">
        <v>2</v>
      </c>
      <c r="Q5732">
        <v>1.4</v>
      </c>
      <c r="R5732">
        <v>1.3</v>
      </c>
      <c r="S5732">
        <v>54</v>
      </c>
      <c r="T5732">
        <f t="shared" si="801"/>
        <v>-1</v>
      </c>
      <c r="U5732" s="1">
        <v>42833</v>
      </c>
      <c r="V5732" s="13">
        <f t="shared" si="802"/>
        <v>42826</v>
      </c>
      <c r="W5732" s="14">
        <f t="shared" si="803"/>
        <v>42833</v>
      </c>
      <c r="X5732" s="1" t="str">
        <f t="shared" si="804"/>
        <v>Saturday</v>
      </c>
      <c r="Y5732" s="2">
        <v>0.84484953703703702</v>
      </c>
      <c r="Z5732" s="2">
        <f t="shared" si="805"/>
        <v>0.83333333333333326</v>
      </c>
      <c r="AA5732">
        <f>1</f>
        <v>1</v>
      </c>
      <c r="AB5732" s="1">
        <v>42833</v>
      </c>
      <c r="AC5732" s="13">
        <f t="shared" si="806"/>
        <v>42826</v>
      </c>
      <c r="AD5732" s="14">
        <f t="shared" si="807"/>
        <v>42833</v>
      </c>
      <c r="AE5732" s="1" t="str">
        <f t="shared" si="808"/>
        <v>Saturday</v>
      </c>
      <c r="AF5732" s="2">
        <v>0.85094907407407405</v>
      </c>
      <c r="AG5732" s="2">
        <f t="shared" si="809"/>
        <v>0.83333333333333326</v>
      </c>
      <c r="AH5732" t="s">
        <v>23</v>
      </c>
    </row>
    <row r="5733" spans="1:34" x14ac:dyDescent="0.25">
      <c r="A5733">
        <v>1337848</v>
      </c>
      <c r="B5733" t="s">
        <v>29</v>
      </c>
      <c r="C5733" t="s">
        <v>47</v>
      </c>
      <c r="D5733" t="s">
        <v>31</v>
      </c>
      <c r="E5733">
        <v>53202</v>
      </c>
      <c r="F5733" t="s">
        <v>20</v>
      </c>
      <c r="G5733" t="s">
        <v>32</v>
      </c>
      <c r="H5733">
        <v>362</v>
      </c>
      <c r="I5733" t="s">
        <v>78</v>
      </c>
      <c r="J5733">
        <f>VLOOKUP(I5733,Key!$A$1:$C$73,2,FALSE)</f>
        <v>43.048200000000001</v>
      </c>
      <c r="K5733">
        <f>VLOOKUP(I5733,Key!$A$1:$C$73,3,FALSE)</f>
        <v>-87.900859999999994</v>
      </c>
      <c r="L5733" t="s">
        <v>78</v>
      </c>
      <c r="M5733">
        <f>VLOOKUP(L5733,Key!$A$1:$C$73,2,FALSE)</f>
        <v>43.048200000000001</v>
      </c>
      <c r="N5733">
        <f>VLOOKUP(L5733,Key!$A$1:$C$73,3,FALSE)</f>
        <v>-87.900859999999994</v>
      </c>
      <c r="O5733">
        <v>1</v>
      </c>
      <c r="P5733">
        <v>0</v>
      </c>
      <c r="Q5733">
        <v>0.2</v>
      </c>
      <c r="R5733">
        <v>0.1</v>
      </c>
      <c r="S5733">
        <v>6</v>
      </c>
      <c r="T5733">
        <f t="shared" si="801"/>
        <v>-1</v>
      </c>
      <c r="U5733" s="1">
        <v>42834</v>
      </c>
      <c r="V5733" s="13">
        <f t="shared" si="802"/>
        <v>42826</v>
      </c>
      <c r="W5733" s="14">
        <f t="shared" si="803"/>
        <v>42834</v>
      </c>
      <c r="X5733" s="1" t="str">
        <f t="shared" si="804"/>
        <v>Sunday</v>
      </c>
      <c r="Y5733" s="2">
        <v>0.53527777777777774</v>
      </c>
      <c r="Z5733" s="2">
        <f t="shared" si="805"/>
        <v>0.54166666666666663</v>
      </c>
      <c r="AA5733">
        <f>1</f>
        <v>1</v>
      </c>
      <c r="AB5733" s="1">
        <v>42834</v>
      </c>
      <c r="AC5733" s="13">
        <f t="shared" si="806"/>
        <v>42826</v>
      </c>
      <c r="AD5733" s="14">
        <f t="shared" si="807"/>
        <v>42834</v>
      </c>
      <c r="AE5733" s="1" t="str">
        <f t="shared" si="808"/>
        <v>Sunday</v>
      </c>
      <c r="AF5733" s="2">
        <v>0.53592592592592592</v>
      </c>
      <c r="AG5733" s="2">
        <f t="shared" si="809"/>
        <v>0.54166666666666663</v>
      </c>
      <c r="AH5733" t="s">
        <v>25</v>
      </c>
    </row>
    <row r="5734" spans="1:34" x14ac:dyDescent="0.25">
      <c r="A5734">
        <v>1387054</v>
      </c>
      <c r="B5734" t="s">
        <v>29</v>
      </c>
      <c r="C5734" t="s">
        <v>35</v>
      </c>
      <c r="D5734" t="s">
        <v>31</v>
      </c>
      <c r="E5734">
        <v>53213</v>
      </c>
      <c r="F5734" t="s">
        <v>20</v>
      </c>
      <c r="G5734" t="s">
        <v>32</v>
      </c>
      <c r="H5734">
        <v>5476</v>
      </c>
      <c r="I5734" t="s">
        <v>90</v>
      </c>
      <c r="J5734">
        <f>VLOOKUP(I5734,Key!$A$1:$C$73,2,FALSE)</f>
        <v>43.06044</v>
      </c>
      <c r="K5734">
        <f>VLOOKUP(I5734,Key!$A$1:$C$73,3,FALSE)</f>
        <v>-88.016239999999996</v>
      </c>
      <c r="L5734" t="s">
        <v>90</v>
      </c>
      <c r="M5734">
        <f>VLOOKUP(L5734,Key!$A$1:$C$73,2,FALSE)</f>
        <v>43.06044</v>
      </c>
      <c r="N5734">
        <f>VLOOKUP(L5734,Key!$A$1:$C$73,3,FALSE)</f>
        <v>-88.016239999999996</v>
      </c>
      <c r="O5734">
        <v>27</v>
      </c>
      <c r="P5734">
        <v>0</v>
      </c>
      <c r="Q5734">
        <v>4.0999999999999996</v>
      </c>
      <c r="R5734">
        <v>3.8</v>
      </c>
      <c r="S5734">
        <v>162</v>
      </c>
      <c r="T5734">
        <f t="shared" si="801"/>
        <v>-1</v>
      </c>
      <c r="U5734" s="1">
        <v>42834</v>
      </c>
      <c r="V5734" s="13">
        <f t="shared" si="802"/>
        <v>42826</v>
      </c>
      <c r="W5734" s="14">
        <f t="shared" si="803"/>
        <v>42834</v>
      </c>
      <c r="X5734" s="1" t="str">
        <f t="shared" si="804"/>
        <v>Sunday</v>
      </c>
      <c r="Y5734" s="2">
        <v>0.55788194444444439</v>
      </c>
      <c r="Z5734" s="2">
        <f t="shared" si="805"/>
        <v>0.54166666666666663</v>
      </c>
      <c r="AA5734">
        <f>1</f>
        <v>1</v>
      </c>
      <c r="AB5734" s="1">
        <v>42834</v>
      </c>
      <c r="AC5734" s="13">
        <f t="shared" si="806"/>
        <v>42826</v>
      </c>
      <c r="AD5734" s="14">
        <f t="shared" si="807"/>
        <v>42834</v>
      </c>
      <c r="AE5734" s="1" t="str">
        <f t="shared" si="808"/>
        <v>Sunday</v>
      </c>
      <c r="AF5734" s="2">
        <v>0.57682870370370376</v>
      </c>
      <c r="AG5734" s="2">
        <f t="shared" si="809"/>
        <v>0.58333333333333326</v>
      </c>
      <c r="AH5734" t="s">
        <v>25</v>
      </c>
    </row>
    <row r="5735" spans="1:34" x14ac:dyDescent="0.25">
      <c r="A5735">
        <v>1157256</v>
      </c>
      <c r="B5735" t="s">
        <v>29</v>
      </c>
      <c r="C5735" t="s">
        <v>47</v>
      </c>
      <c r="D5735" t="s">
        <v>31</v>
      </c>
      <c r="E5735">
        <v>53211</v>
      </c>
      <c r="F5735" t="s">
        <v>20</v>
      </c>
      <c r="G5735" t="s">
        <v>99</v>
      </c>
      <c r="H5735">
        <v>172</v>
      </c>
      <c r="I5735" t="s">
        <v>66</v>
      </c>
      <c r="J5735">
        <f>VLOOKUP(I5735,Key!$A$1:$C$73,2,FALSE)</f>
        <v>43.078530000000001</v>
      </c>
      <c r="K5735">
        <f>VLOOKUP(I5735,Key!$A$1:$C$73,3,FALSE)</f>
        <v>-87.882620000000003</v>
      </c>
      <c r="L5735" t="s">
        <v>63</v>
      </c>
      <c r="M5735">
        <f>VLOOKUP(L5735,Key!$A$1:$C$73,2,FALSE)</f>
        <v>43.066893999999998</v>
      </c>
      <c r="N5735">
        <f>VLOOKUP(L5735,Key!$A$1:$C$73,3,FALSE)</f>
        <v>-87.877936000000005</v>
      </c>
      <c r="O5735">
        <v>22</v>
      </c>
      <c r="P5735">
        <v>0</v>
      </c>
      <c r="Q5735">
        <v>3.3</v>
      </c>
      <c r="R5735">
        <v>3.1</v>
      </c>
      <c r="S5735">
        <v>132</v>
      </c>
      <c r="T5735">
        <f t="shared" si="801"/>
        <v>-1</v>
      </c>
      <c r="U5735" s="1">
        <v>42834</v>
      </c>
      <c r="V5735" s="13">
        <f t="shared" si="802"/>
        <v>42826</v>
      </c>
      <c r="W5735" s="14">
        <f t="shared" si="803"/>
        <v>42834</v>
      </c>
      <c r="X5735" s="1" t="str">
        <f t="shared" si="804"/>
        <v>Sunday</v>
      </c>
      <c r="Y5735" s="2">
        <v>0.56309027777777776</v>
      </c>
      <c r="Z5735" s="2">
        <f t="shared" si="805"/>
        <v>0.58333333333333326</v>
      </c>
      <c r="AA5735">
        <f>1</f>
        <v>1</v>
      </c>
      <c r="AB5735" s="1">
        <v>42834</v>
      </c>
      <c r="AC5735" s="13">
        <f t="shared" si="806"/>
        <v>42826</v>
      </c>
      <c r="AD5735" s="14">
        <f t="shared" si="807"/>
        <v>42834</v>
      </c>
      <c r="AE5735" s="1" t="str">
        <f t="shared" si="808"/>
        <v>Sunday</v>
      </c>
      <c r="AF5735" s="2">
        <v>0.57846064814814813</v>
      </c>
      <c r="AG5735" s="2">
        <f t="shared" si="809"/>
        <v>0.58333333333333326</v>
      </c>
      <c r="AH5735" t="s">
        <v>23</v>
      </c>
    </row>
    <row r="5736" spans="1:34" x14ac:dyDescent="0.25">
      <c r="A5736">
        <v>1373301</v>
      </c>
      <c r="B5736" t="s">
        <v>29</v>
      </c>
      <c r="C5736" t="s">
        <v>121</v>
      </c>
      <c r="D5736" t="s">
        <v>31</v>
      </c>
      <c r="E5736">
        <v>53092</v>
      </c>
      <c r="F5736" t="s">
        <v>20</v>
      </c>
      <c r="G5736" t="s">
        <v>32</v>
      </c>
      <c r="H5736">
        <v>336</v>
      </c>
      <c r="I5736" t="s">
        <v>66</v>
      </c>
      <c r="J5736">
        <f>VLOOKUP(I5736,Key!$A$1:$C$73,2,FALSE)</f>
        <v>43.078530000000001</v>
      </c>
      <c r="K5736">
        <f>VLOOKUP(I5736,Key!$A$1:$C$73,3,FALSE)</f>
        <v>-87.882620000000003</v>
      </c>
      <c r="L5736" t="s">
        <v>81</v>
      </c>
      <c r="M5736">
        <f>VLOOKUP(L5736,Key!$A$1:$C$73,2,FALSE)</f>
        <v>43.058010000000003</v>
      </c>
      <c r="N5736">
        <f>VLOOKUP(L5736,Key!$A$1:$C$73,3,FALSE)</f>
        <v>-87.877300000000005</v>
      </c>
      <c r="O5736">
        <v>60</v>
      </c>
      <c r="P5736">
        <v>0</v>
      </c>
      <c r="Q5736">
        <v>9</v>
      </c>
      <c r="R5736">
        <v>8.6</v>
      </c>
      <c r="S5736">
        <v>360</v>
      </c>
      <c r="T5736">
        <f t="shared" si="801"/>
        <v>-1</v>
      </c>
      <c r="U5736" s="1">
        <v>42834</v>
      </c>
      <c r="V5736" s="13">
        <f t="shared" si="802"/>
        <v>42826</v>
      </c>
      <c r="W5736" s="14">
        <f t="shared" si="803"/>
        <v>42834</v>
      </c>
      <c r="X5736" s="1" t="str">
        <f t="shared" si="804"/>
        <v>Sunday</v>
      </c>
      <c r="Y5736" s="2">
        <v>0.58096064814814818</v>
      </c>
      <c r="Z5736" s="2">
        <f t="shared" si="805"/>
        <v>0.58333333333333326</v>
      </c>
      <c r="AA5736">
        <f>1</f>
        <v>1</v>
      </c>
      <c r="AB5736" s="1">
        <v>42834</v>
      </c>
      <c r="AC5736" s="13">
        <f t="shared" si="806"/>
        <v>42826</v>
      </c>
      <c r="AD5736" s="14">
        <f t="shared" si="807"/>
        <v>42834</v>
      </c>
      <c r="AE5736" s="1" t="str">
        <f t="shared" si="808"/>
        <v>Sunday</v>
      </c>
      <c r="AF5736" s="2">
        <v>0.62234953703703699</v>
      </c>
      <c r="AG5736" s="2">
        <f t="shared" si="809"/>
        <v>0.625</v>
      </c>
      <c r="AH5736" t="s">
        <v>23</v>
      </c>
    </row>
    <row r="5737" spans="1:34" x14ac:dyDescent="0.25">
      <c r="A5737">
        <v>1157256</v>
      </c>
      <c r="B5737" t="s">
        <v>29</v>
      </c>
      <c r="C5737" t="s">
        <v>47</v>
      </c>
      <c r="D5737" t="s">
        <v>31</v>
      </c>
      <c r="E5737">
        <v>53211</v>
      </c>
      <c r="F5737" t="s">
        <v>20</v>
      </c>
      <c r="G5737" t="s">
        <v>99</v>
      </c>
      <c r="H5737">
        <v>5583</v>
      </c>
      <c r="I5737" t="s">
        <v>63</v>
      </c>
      <c r="J5737">
        <f>VLOOKUP(I5737,Key!$A$1:$C$73,2,FALSE)</f>
        <v>43.066893999999998</v>
      </c>
      <c r="K5737">
        <f>VLOOKUP(I5737,Key!$A$1:$C$73,3,FALSE)</f>
        <v>-87.877936000000005</v>
      </c>
      <c r="L5737" t="s">
        <v>66</v>
      </c>
      <c r="M5737">
        <f>VLOOKUP(L5737,Key!$A$1:$C$73,2,FALSE)</f>
        <v>43.078530000000001</v>
      </c>
      <c r="N5737">
        <f>VLOOKUP(L5737,Key!$A$1:$C$73,3,FALSE)</f>
        <v>-87.882620000000003</v>
      </c>
      <c r="O5737">
        <v>10</v>
      </c>
      <c r="P5737">
        <v>0</v>
      </c>
      <c r="Q5737">
        <v>1.5</v>
      </c>
      <c r="R5737">
        <v>1.4</v>
      </c>
      <c r="S5737">
        <v>60</v>
      </c>
      <c r="T5737">
        <f t="shared" si="801"/>
        <v>-1</v>
      </c>
      <c r="U5737" s="1">
        <v>42834</v>
      </c>
      <c r="V5737" s="13">
        <f t="shared" si="802"/>
        <v>42826</v>
      </c>
      <c r="W5737" s="14">
        <f t="shared" si="803"/>
        <v>42834</v>
      </c>
      <c r="X5737" s="1" t="str">
        <f t="shared" si="804"/>
        <v>Sunday</v>
      </c>
      <c r="Y5737" s="2">
        <v>0.61694444444444441</v>
      </c>
      <c r="Z5737" s="2">
        <f t="shared" si="805"/>
        <v>0.625</v>
      </c>
      <c r="AA5737">
        <f>1</f>
        <v>1</v>
      </c>
      <c r="AB5737" s="1">
        <v>42834</v>
      </c>
      <c r="AC5737" s="13">
        <f t="shared" si="806"/>
        <v>42826</v>
      </c>
      <c r="AD5737" s="14">
        <f t="shared" si="807"/>
        <v>42834</v>
      </c>
      <c r="AE5737" s="1" t="str">
        <f t="shared" si="808"/>
        <v>Sunday</v>
      </c>
      <c r="AF5737" s="2">
        <v>0.62418981481481484</v>
      </c>
      <c r="AG5737" s="2">
        <f t="shared" si="809"/>
        <v>0.625</v>
      </c>
      <c r="AH5737" t="s">
        <v>23</v>
      </c>
    </row>
    <row r="5738" spans="1:34" x14ac:dyDescent="0.25">
      <c r="A5738">
        <v>1444023</v>
      </c>
      <c r="B5738" t="s">
        <v>29</v>
      </c>
      <c r="C5738" t="s">
        <v>30</v>
      </c>
      <c r="D5738" t="s">
        <v>31</v>
      </c>
      <c r="E5738">
        <v>53211</v>
      </c>
      <c r="F5738" t="s">
        <v>20</v>
      </c>
      <c r="G5738" t="s">
        <v>32</v>
      </c>
      <c r="H5738">
        <v>5441</v>
      </c>
      <c r="I5738" t="s">
        <v>87</v>
      </c>
      <c r="J5738">
        <f>VLOOKUP(I5738,Key!$A$1:$C$73,2,FALSE)</f>
        <v>43.063749000000001</v>
      </c>
      <c r="K5738">
        <f>VLOOKUP(I5738,Key!$A$1:$C$73,3,FALSE)</f>
        <v>-87.887962999999999</v>
      </c>
      <c r="L5738" t="s">
        <v>87</v>
      </c>
      <c r="M5738">
        <f>VLOOKUP(L5738,Key!$A$1:$C$73,2,FALSE)</f>
        <v>43.063749000000001</v>
      </c>
      <c r="N5738">
        <f>VLOOKUP(L5738,Key!$A$1:$C$73,3,FALSE)</f>
        <v>-87.887962999999999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f t="shared" si="801"/>
        <v>-1</v>
      </c>
      <c r="U5738" s="1">
        <v>42834</v>
      </c>
      <c r="V5738" s="13">
        <f t="shared" si="802"/>
        <v>42826</v>
      </c>
      <c r="W5738" s="14">
        <f t="shared" si="803"/>
        <v>42834</v>
      </c>
      <c r="X5738" s="1" t="str">
        <f t="shared" si="804"/>
        <v>Sunday</v>
      </c>
      <c r="Y5738" s="2">
        <v>0.68783564814814813</v>
      </c>
      <c r="Z5738" s="2">
        <f t="shared" si="805"/>
        <v>0.70833333333333326</v>
      </c>
      <c r="AA5738">
        <f>1</f>
        <v>1</v>
      </c>
      <c r="AB5738" s="1">
        <v>42834</v>
      </c>
      <c r="AC5738" s="13">
        <f t="shared" si="806"/>
        <v>42826</v>
      </c>
      <c r="AD5738" s="14">
        <f t="shared" si="807"/>
        <v>42834</v>
      </c>
      <c r="AE5738" s="1" t="str">
        <f t="shared" si="808"/>
        <v>Sunday</v>
      </c>
      <c r="AF5738" s="2">
        <v>0.68806712962962957</v>
      </c>
      <c r="AG5738" s="2">
        <f t="shared" si="809"/>
        <v>0.70833333333333326</v>
      </c>
      <c r="AH5738" t="s">
        <v>25</v>
      </c>
    </row>
    <row r="5739" spans="1:34" x14ac:dyDescent="0.25">
      <c r="A5739">
        <v>1190101</v>
      </c>
      <c r="B5739" t="s">
        <v>29</v>
      </c>
      <c r="C5739" t="s">
        <v>47</v>
      </c>
      <c r="D5739" t="s">
        <v>31</v>
      </c>
      <c r="E5739">
        <v>53211</v>
      </c>
      <c r="F5739" t="s">
        <v>20</v>
      </c>
      <c r="G5739" t="s">
        <v>97</v>
      </c>
      <c r="H5739">
        <v>5529</v>
      </c>
      <c r="I5739" t="s">
        <v>26</v>
      </c>
      <c r="J5739">
        <f>VLOOKUP(I5739,Key!$A$1:$C$73,2,FALSE)</f>
        <v>43.034619999999997</v>
      </c>
      <c r="K5739">
        <f>VLOOKUP(I5739,Key!$A$1:$C$73,3,FALSE)</f>
        <v>-87.917500000000004</v>
      </c>
      <c r="L5739" t="s">
        <v>61</v>
      </c>
      <c r="M5739">
        <f>VLOOKUP(L5739,Key!$A$1:$C$73,2,FALSE)</f>
        <v>43.060786</v>
      </c>
      <c r="N5739">
        <f>VLOOKUP(L5739,Key!$A$1:$C$73,3,FALSE)</f>
        <v>-87.883825999999999</v>
      </c>
      <c r="O5739">
        <v>17</v>
      </c>
      <c r="P5739">
        <v>2</v>
      </c>
      <c r="Q5739">
        <v>2.6</v>
      </c>
      <c r="R5739">
        <v>2.4</v>
      </c>
      <c r="S5739">
        <v>102</v>
      </c>
      <c r="T5739">
        <f t="shared" si="801"/>
        <v>-1</v>
      </c>
      <c r="U5739" s="1">
        <v>42834</v>
      </c>
      <c r="V5739" s="13">
        <f t="shared" si="802"/>
        <v>42826</v>
      </c>
      <c r="W5739" s="14">
        <f t="shared" si="803"/>
        <v>42834</v>
      </c>
      <c r="X5739" s="1" t="str">
        <f t="shared" si="804"/>
        <v>Sunday</v>
      </c>
      <c r="Y5739" s="2">
        <v>0.72364583333333332</v>
      </c>
      <c r="Z5739" s="2">
        <f t="shared" si="805"/>
        <v>0.70833333333333326</v>
      </c>
      <c r="AA5739">
        <f>1</f>
        <v>1</v>
      </c>
      <c r="AB5739" s="1">
        <v>42834</v>
      </c>
      <c r="AC5739" s="13">
        <f t="shared" si="806"/>
        <v>42826</v>
      </c>
      <c r="AD5739" s="14">
        <f t="shared" si="807"/>
        <v>42834</v>
      </c>
      <c r="AE5739" s="1" t="str">
        <f t="shared" si="808"/>
        <v>Sunday</v>
      </c>
      <c r="AF5739" s="2">
        <v>0.73549768518518521</v>
      </c>
      <c r="AG5739" s="2">
        <f t="shared" si="809"/>
        <v>0.75</v>
      </c>
      <c r="AH5739" t="s">
        <v>23</v>
      </c>
    </row>
    <row r="5740" spans="1:34" x14ac:dyDescent="0.25">
      <c r="A5740">
        <v>1444023</v>
      </c>
      <c r="B5740" t="s">
        <v>29</v>
      </c>
      <c r="C5740" t="s">
        <v>30</v>
      </c>
      <c r="D5740" t="s">
        <v>31</v>
      </c>
      <c r="E5740">
        <v>53211</v>
      </c>
      <c r="F5740" t="s">
        <v>20</v>
      </c>
      <c r="G5740" t="s">
        <v>32</v>
      </c>
      <c r="H5740">
        <v>2</v>
      </c>
      <c r="I5740" t="s">
        <v>66</v>
      </c>
      <c r="J5740">
        <f>VLOOKUP(I5740,Key!$A$1:$C$73,2,FALSE)</f>
        <v>43.078530000000001</v>
      </c>
      <c r="K5740">
        <f>VLOOKUP(I5740,Key!$A$1:$C$73,3,FALSE)</f>
        <v>-87.882620000000003</v>
      </c>
      <c r="L5740" t="s">
        <v>21</v>
      </c>
      <c r="M5740">
        <f>VLOOKUP(L5740,Key!$A$1:$C$73,2,FALSE)</f>
        <v>43.074890000000003</v>
      </c>
      <c r="N5740">
        <f>VLOOKUP(L5740,Key!$A$1:$C$73,3,FALSE)</f>
        <v>-87.882810000000006</v>
      </c>
      <c r="O5740">
        <v>3</v>
      </c>
      <c r="P5740">
        <v>0</v>
      </c>
      <c r="Q5740">
        <v>0.5</v>
      </c>
      <c r="R5740">
        <v>0.4</v>
      </c>
      <c r="S5740">
        <v>18</v>
      </c>
      <c r="T5740">
        <f t="shared" si="801"/>
        <v>-1</v>
      </c>
      <c r="U5740" s="1">
        <v>42834</v>
      </c>
      <c r="V5740" s="13">
        <f t="shared" si="802"/>
        <v>42826</v>
      </c>
      <c r="W5740" s="14">
        <f t="shared" si="803"/>
        <v>42834</v>
      </c>
      <c r="X5740" s="1" t="str">
        <f t="shared" si="804"/>
        <v>Sunday</v>
      </c>
      <c r="Y5740" s="2">
        <v>0.72380787037037031</v>
      </c>
      <c r="Z5740" s="2">
        <f t="shared" si="805"/>
        <v>0.70833333333333326</v>
      </c>
      <c r="AA5740">
        <f>1</f>
        <v>1</v>
      </c>
      <c r="AB5740" s="1">
        <v>42834</v>
      </c>
      <c r="AC5740" s="13">
        <f t="shared" si="806"/>
        <v>42826</v>
      </c>
      <c r="AD5740" s="14">
        <f t="shared" si="807"/>
        <v>42834</v>
      </c>
      <c r="AE5740" s="1" t="str">
        <f t="shared" si="808"/>
        <v>Sunday</v>
      </c>
      <c r="AF5740" s="2">
        <v>0.72606481481481477</v>
      </c>
      <c r="AG5740" s="2">
        <f t="shared" si="809"/>
        <v>0.70833333333333326</v>
      </c>
      <c r="AH5740" t="s">
        <v>23</v>
      </c>
    </row>
    <row r="5741" spans="1:34" x14ac:dyDescent="0.25">
      <c r="A5741">
        <v>1377542</v>
      </c>
      <c r="B5741" t="s">
        <v>29</v>
      </c>
      <c r="C5741" t="s">
        <v>126</v>
      </c>
      <c r="D5741" t="s">
        <v>31</v>
      </c>
      <c r="E5741">
        <v>53593</v>
      </c>
      <c r="F5741" t="s">
        <v>20</v>
      </c>
      <c r="G5741" t="s">
        <v>32</v>
      </c>
      <c r="H5741">
        <v>45</v>
      </c>
      <c r="I5741" t="s">
        <v>77</v>
      </c>
      <c r="J5741">
        <f>VLOOKUP(I5741,Key!$A$1:$C$73,2,FALSE)</f>
        <v>43.036900000000003</v>
      </c>
      <c r="K5741">
        <f>VLOOKUP(I5741,Key!$A$1:$C$73,3,FALSE)</f>
        <v>-87.89667</v>
      </c>
      <c r="L5741" t="s">
        <v>80</v>
      </c>
      <c r="M5741">
        <f>VLOOKUP(L5741,Key!$A$1:$C$73,2,FALSE)</f>
        <v>43.060250000000003</v>
      </c>
      <c r="N5741">
        <f>VLOOKUP(L5741,Key!$A$1:$C$73,3,FALSE)</f>
        <v>-87.892169999999993</v>
      </c>
      <c r="O5741">
        <v>351</v>
      </c>
      <c r="P5741">
        <v>30</v>
      </c>
      <c r="Q5741">
        <v>18</v>
      </c>
      <c r="R5741">
        <v>17.100000000000001</v>
      </c>
      <c r="S5741">
        <v>720</v>
      </c>
      <c r="T5741">
        <f t="shared" si="801"/>
        <v>-1</v>
      </c>
      <c r="U5741" s="1">
        <v>42834</v>
      </c>
      <c r="V5741" s="13">
        <f t="shared" si="802"/>
        <v>42826</v>
      </c>
      <c r="W5741" s="14">
        <f t="shared" si="803"/>
        <v>42834</v>
      </c>
      <c r="X5741" s="1" t="str">
        <f t="shared" si="804"/>
        <v>Sunday</v>
      </c>
      <c r="Y5741" s="2">
        <v>0.72624999999999995</v>
      </c>
      <c r="Z5741" s="2">
        <f t="shared" si="805"/>
        <v>0.70833333333333326</v>
      </c>
      <c r="AA5741">
        <f>1</f>
        <v>1</v>
      </c>
      <c r="AB5741" s="1">
        <v>42834</v>
      </c>
      <c r="AC5741" s="13">
        <f t="shared" si="806"/>
        <v>42826</v>
      </c>
      <c r="AD5741" s="14">
        <f t="shared" si="807"/>
        <v>42834</v>
      </c>
      <c r="AE5741" s="1" t="str">
        <f t="shared" si="808"/>
        <v>Sunday</v>
      </c>
      <c r="AF5741" s="2">
        <v>0.96964120370370377</v>
      </c>
      <c r="AG5741" s="2">
        <f t="shared" si="809"/>
        <v>0.95833333333333326</v>
      </c>
      <c r="AH5741" t="s">
        <v>23</v>
      </c>
    </row>
    <row r="5742" spans="1:34" x14ac:dyDescent="0.25">
      <c r="A5742">
        <v>1573582</v>
      </c>
      <c r="B5742" t="s">
        <v>29</v>
      </c>
      <c r="C5742" t="s">
        <v>200</v>
      </c>
      <c r="D5742" t="s">
        <v>201</v>
      </c>
      <c r="E5742">
        <v>30047</v>
      </c>
      <c r="F5742" t="s">
        <v>20</v>
      </c>
      <c r="G5742" t="s">
        <v>97</v>
      </c>
      <c r="H5742">
        <v>5438</v>
      </c>
      <c r="I5742" t="s">
        <v>82</v>
      </c>
      <c r="J5742">
        <f>VLOOKUP(I5742,Key!$A$1:$C$73,2,FALSE)</f>
        <v>43.040349999999997</v>
      </c>
      <c r="K5742">
        <f>VLOOKUP(I5742,Key!$A$1:$C$73,3,FALSE)</f>
        <v>-87.920760000000001</v>
      </c>
      <c r="L5742" t="s">
        <v>57</v>
      </c>
      <c r="M5742">
        <f>VLOOKUP(L5742,Key!$A$1:$C$73,2,FALSE)</f>
        <v>43.03913</v>
      </c>
      <c r="N5742">
        <f>VLOOKUP(L5742,Key!$A$1:$C$73,3,FALSE)</f>
        <v>-87.916150000000002</v>
      </c>
      <c r="O5742">
        <v>43</v>
      </c>
      <c r="P5742">
        <v>4</v>
      </c>
      <c r="Q5742">
        <v>6.5</v>
      </c>
      <c r="R5742">
        <v>6.1</v>
      </c>
      <c r="S5742">
        <v>258</v>
      </c>
      <c r="T5742">
        <f t="shared" si="801"/>
        <v>-1</v>
      </c>
      <c r="U5742" s="1">
        <v>42834</v>
      </c>
      <c r="V5742" s="13">
        <f t="shared" si="802"/>
        <v>42826</v>
      </c>
      <c r="W5742" s="14">
        <f t="shared" si="803"/>
        <v>42834</v>
      </c>
      <c r="X5742" s="1" t="str">
        <f t="shared" si="804"/>
        <v>Sunday</v>
      </c>
      <c r="Y5742" s="2">
        <v>0.75878472222222226</v>
      </c>
      <c r="Z5742" s="2">
        <f t="shared" si="805"/>
        <v>0.75</v>
      </c>
      <c r="AA5742">
        <f>1</f>
        <v>1</v>
      </c>
      <c r="AB5742" s="1">
        <v>42834</v>
      </c>
      <c r="AC5742" s="13">
        <f t="shared" si="806"/>
        <v>42826</v>
      </c>
      <c r="AD5742" s="14">
        <f t="shared" si="807"/>
        <v>42834</v>
      </c>
      <c r="AE5742" s="1" t="str">
        <f t="shared" si="808"/>
        <v>Sunday</v>
      </c>
      <c r="AF5742" s="2">
        <v>0.78868055555555561</v>
      </c>
      <c r="AG5742" s="2">
        <f t="shared" si="809"/>
        <v>0.79166666666666663</v>
      </c>
      <c r="AH5742" t="s">
        <v>23</v>
      </c>
    </row>
    <row r="5743" spans="1:34" x14ac:dyDescent="0.25">
      <c r="A5743">
        <v>1298099</v>
      </c>
      <c r="B5743" t="s">
        <v>29</v>
      </c>
      <c r="C5743" t="s">
        <v>47</v>
      </c>
      <c r="D5743" t="s">
        <v>31</v>
      </c>
      <c r="E5743">
        <v>53233</v>
      </c>
      <c r="F5743" t="s">
        <v>20</v>
      </c>
      <c r="G5743" t="s">
        <v>32</v>
      </c>
      <c r="H5743">
        <v>5556</v>
      </c>
      <c r="I5743" t="s">
        <v>89</v>
      </c>
      <c r="J5743">
        <f>VLOOKUP(I5743,Key!$A$1:$C$73,2,FALSE)</f>
        <v>43.060155999999999</v>
      </c>
      <c r="K5743">
        <f>VLOOKUP(I5743,Key!$A$1:$C$73,3,FALSE)</f>
        <v>-87.881258000000003</v>
      </c>
      <c r="L5743" t="s">
        <v>79</v>
      </c>
      <c r="M5743">
        <f>VLOOKUP(L5743,Key!$A$1:$C$73,2,FALSE)</f>
        <v>43.04804</v>
      </c>
      <c r="N5743">
        <f>VLOOKUP(L5743,Key!$A$1:$C$73,3,FALSE)</f>
        <v>-87.896720000000002</v>
      </c>
      <c r="O5743">
        <v>7</v>
      </c>
      <c r="P5743">
        <v>0</v>
      </c>
      <c r="Q5743">
        <v>1.1000000000000001</v>
      </c>
      <c r="R5743">
        <v>1</v>
      </c>
      <c r="S5743">
        <v>42</v>
      </c>
      <c r="T5743">
        <f t="shared" si="801"/>
        <v>-1</v>
      </c>
      <c r="U5743" s="1">
        <v>42834</v>
      </c>
      <c r="V5743" s="13">
        <f t="shared" si="802"/>
        <v>42826</v>
      </c>
      <c r="W5743" s="14">
        <f t="shared" si="803"/>
        <v>42834</v>
      </c>
      <c r="X5743" s="1" t="str">
        <f t="shared" si="804"/>
        <v>Sunday</v>
      </c>
      <c r="Y5743" s="2">
        <v>0.76557870370370373</v>
      </c>
      <c r="Z5743" s="2">
        <f t="shared" si="805"/>
        <v>0.75</v>
      </c>
      <c r="AA5743">
        <f>1</f>
        <v>1</v>
      </c>
      <c r="AB5743" s="1">
        <v>42834</v>
      </c>
      <c r="AC5743" s="13">
        <f t="shared" si="806"/>
        <v>42826</v>
      </c>
      <c r="AD5743" s="14">
        <f t="shared" si="807"/>
        <v>42834</v>
      </c>
      <c r="AE5743" s="1" t="str">
        <f t="shared" si="808"/>
        <v>Sunday</v>
      </c>
      <c r="AF5743" s="2">
        <v>0.77038194444444441</v>
      </c>
      <c r="AG5743" s="2">
        <f t="shared" si="809"/>
        <v>0.75</v>
      </c>
      <c r="AH5743" t="s">
        <v>23</v>
      </c>
    </row>
    <row r="5744" spans="1:34" x14ac:dyDescent="0.25">
      <c r="A5744">
        <v>1564054</v>
      </c>
      <c r="B5744" t="s">
        <v>29</v>
      </c>
      <c r="C5744" t="s">
        <v>140</v>
      </c>
      <c r="D5744" t="s">
        <v>31</v>
      </c>
      <c r="E5744">
        <v>53126</v>
      </c>
      <c r="F5744" t="s">
        <v>20</v>
      </c>
      <c r="G5744" t="s">
        <v>32</v>
      </c>
      <c r="H5744">
        <v>5491</v>
      </c>
      <c r="I5744" t="s">
        <v>62</v>
      </c>
      <c r="J5744">
        <f>VLOOKUP(I5744,Key!$A$1:$C$73,2,FALSE)</f>
        <v>43.052460000000004</v>
      </c>
      <c r="K5744">
        <f>VLOOKUP(I5744,Key!$A$1:$C$73,3,FALSE)</f>
        <v>-87.891000000000005</v>
      </c>
      <c r="L5744" t="s">
        <v>62</v>
      </c>
      <c r="M5744">
        <f>VLOOKUP(L5744,Key!$A$1:$C$73,2,FALSE)</f>
        <v>43.052460000000004</v>
      </c>
      <c r="N5744">
        <f>VLOOKUP(L5744,Key!$A$1:$C$73,3,FALSE)</f>
        <v>-87.891000000000005</v>
      </c>
      <c r="O5744">
        <v>45</v>
      </c>
      <c r="P5744">
        <v>0</v>
      </c>
      <c r="Q5744">
        <v>6.8</v>
      </c>
      <c r="R5744">
        <v>6.4</v>
      </c>
      <c r="S5744">
        <v>270</v>
      </c>
      <c r="T5744">
        <f t="shared" si="801"/>
        <v>-1</v>
      </c>
      <c r="U5744" s="1">
        <v>42834</v>
      </c>
      <c r="V5744" s="13">
        <f t="shared" si="802"/>
        <v>42826</v>
      </c>
      <c r="W5744" s="14">
        <f t="shared" si="803"/>
        <v>42834</v>
      </c>
      <c r="X5744" s="1" t="str">
        <f t="shared" si="804"/>
        <v>Sunday</v>
      </c>
      <c r="Y5744" s="2">
        <v>0.76998842592592587</v>
      </c>
      <c r="Z5744" s="2">
        <f t="shared" si="805"/>
        <v>0.75</v>
      </c>
      <c r="AA5744">
        <f>1</f>
        <v>1</v>
      </c>
      <c r="AB5744" s="1">
        <v>42834</v>
      </c>
      <c r="AC5744" s="13">
        <f t="shared" si="806"/>
        <v>42826</v>
      </c>
      <c r="AD5744" s="14">
        <f t="shared" si="807"/>
        <v>42834</v>
      </c>
      <c r="AE5744" s="1" t="str">
        <f t="shared" si="808"/>
        <v>Sunday</v>
      </c>
      <c r="AF5744" s="2">
        <v>0.80123842592592587</v>
      </c>
      <c r="AG5744" s="2">
        <f t="shared" si="809"/>
        <v>0.79166666666666663</v>
      </c>
      <c r="AH5744" t="s">
        <v>25</v>
      </c>
    </row>
    <row r="5745" spans="1:34" x14ac:dyDescent="0.25">
      <c r="A5745">
        <v>1571549</v>
      </c>
      <c r="B5745" t="s">
        <v>29</v>
      </c>
      <c r="C5745" t="s">
        <v>47</v>
      </c>
      <c r="D5745" t="s">
        <v>31</v>
      </c>
      <c r="E5745">
        <v>53212</v>
      </c>
      <c r="F5745" t="s">
        <v>20</v>
      </c>
      <c r="G5745" t="s">
        <v>32</v>
      </c>
      <c r="H5745">
        <v>11118</v>
      </c>
      <c r="I5745" t="s">
        <v>21</v>
      </c>
      <c r="J5745">
        <f>VLOOKUP(I5745,Key!$A$1:$C$73,2,FALSE)</f>
        <v>43.074890000000003</v>
      </c>
      <c r="K5745">
        <f>VLOOKUP(I5745,Key!$A$1:$C$73,3,FALSE)</f>
        <v>-87.882810000000006</v>
      </c>
      <c r="L5745" t="s">
        <v>64</v>
      </c>
      <c r="M5745">
        <f>VLOOKUP(L5745,Key!$A$1:$C$73,2,FALSE)</f>
        <v>43.069021999999997</v>
      </c>
      <c r="N5745">
        <f>VLOOKUP(L5745,Key!$A$1:$C$73,3,FALSE)</f>
        <v>-87.887940999999998</v>
      </c>
      <c r="O5745">
        <v>9</v>
      </c>
      <c r="P5745">
        <v>0</v>
      </c>
      <c r="Q5745">
        <v>1.4</v>
      </c>
      <c r="R5745">
        <v>1.3</v>
      </c>
      <c r="S5745">
        <v>54</v>
      </c>
      <c r="T5745">
        <f t="shared" si="801"/>
        <v>-1</v>
      </c>
      <c r="U5745" s="1">
        <v>42834</v>
      </c>
      <c r="V5745" s="13">
        <f t="shared" si="802"/>
        <v>42826</v>
      </c>
      <c r="W5745" s="14">
        <f t="shared" si="803"/>
        <v>42834</v>
      </c>
      <c r="X5745" s="1" t="str">
        <f t="shared" si="804"/>
        <v>Sunday</v>
      </c>
      <c r="Y5745" s="2">
        <v>0.84172453703703709</v>
      </c>
      <c r="Z5745" s="2">
        <f t="shared" si="805"/>
        <v>0.83333333333333326</v>
      </c>
      <c r="AA5745">
        <f>1</f>
        <v>1</v>
      </c>
      <c r="AB5745" s="1">
        <v>42834</v>
      </c>
      <c r="AC5745" s="13">
        <f t="shared" si="806"/>
        <v>42826</v>
      </c>
      <c r="AD5745" s="14">
        <f t="shared" si="807"/>
        <v>42834</v>
      </c>
      <c r="AE5745" s="1" t="str">
        <f t="shared" si="808"/>
        <v>Sunday</v>
      </c>
      <c r="AF5745" s="2">
        <v>0.84805555555555545</v>
      </c>
      <c r="AG5745" s="2">
        <f t="shared" si="809"/>
        <v>0.83333333333333326</v>
      </c>
      <c r="AH5745" t="s">
        <v>23</v>
      </c>
    </row>
    <row r="5746" spans="1:34" x14ac:dyDescent="0.25">
      <c r="A5746">
        <v>1387849</v>
      </c>
      <c r="B5746" t="s">
        <v>29</v>
      </c>
      <c r="C5746" t="s">
        <v>120</v>
      </c>
      <c r="D5746" t="s">
        <v>31</v>
      </c>
      <c r="E5746">
        <v>53105</v>
      </c>
      <c r="F5746" t="s">
        <v>20</v>
      </c>
      <c r="G5746" t="s">
        <v>32</v>
      </c>
      <c r="H5746">
        <v>255</v>
      </c>
      <c r="I5746" t="s">
        <v>21</v>
      </c>
      <c r="J5746">
        <f>VLOOKUP(I5746,Key!$A$1:$C$73,2,FALSE)</f>
        <v>43.074890000000003</v>
      </c>
      <c r="K5746">
        <f>VLOOKUP(I5746,Key!$A$1:$C$73,3,FALSE)</f>
        <v>-87.882810000000006</v>
      </c>
      <c r="L5746" t="s">
        <v>40</v>
      </c>
      <c r="M5746">
        <f>VLOOKUP(L5746,Key!$A$1:$C$73,2,FALSE)</f>
        <v>43.06033</v>
      </c>
      <c r="N5746">
        <f>VLOOKUP(L5746,Key!$A$1:$C$73,3,FALSE)</f>
        <v>-87.89546</v>
      </c>
      <c r="O5746">
        <v>13</v>
      </c>
      <c r="P5746">
        <v>0</v>
      </c>
      <c r="Q5746">
        <v>2</v>
      </c>
      <c r="R5746">
        <v>1.9</v>
      </c>
      <c r="S5746">
        <v>78</v>
      </c>
      <c r="T5746">
        <f t="shared" si="801"/>
        <v>-1</v>
      </c>
      <c r="U5746" s="1">
        <v>42834</v>
      </c>
      <c r="V5746" s="13">
        <f t="shared" si="802"/>
        <v>42826</v>
      </c>
      <c r="W5746" s="14">
        <f t="shared" si="803"/>
        <v>42834</v>
      </c>
      <c r="X5746" s="1" t="str">
        <f t="shared" si="804"/>
        <v>Sunday</v>
      </c>
      <c r="Y5746" s="2">
        <v>0.91131944444444446</v>
      </c>
      <c r="Z5746" s="2">
        <f t="shared" si="805"/>
        <v>0.91666666666666663</v>
      </c>
      <c r="AA5746">
        <f>1</f>
        <v>1</v>
      </c>
      <c r="AB5746" s="1">
        <v>42834</v>
      </c>
      <c r="AC5746" s="13">
        <f t="shared" si="806"/>
        <v>42826</v>
      </c>
      <c r="AD5746" s="14">
        <f t="shared" si="807"/>
        <v>42834</v>
      </c>
      <c r="AE5746" s="1" t="str">
        <f t="shared" si="808"/>
        <v>Sunday</v>
      </c>
      <c r="AF5746" s="2">
        <v>0.9205902777777778</v>
      </c>
      <c r="AG5746" s="2">
        <f t="shared" si="809"/>
        <v>0.91666666666666663</v>
      </c>
      <c r="AH5746" t="s">
        <v>23</v>
      </c>
    </row>
    <row r="5747" spans="1:34" x14ac:dyDescent="0.25">
      <c r="A5747">
        <v>1255543</v>
      </c>
      <c r="B5747" t="s">
        <v>29</v>
      </c>
      <c r="C5747" t="s">
        <v>120</v>
      </c>
      <c r="D5747" t="s">
        <v>31</v>
      </c>
      <c r="E5747">
        <v>53105</v>
      </c>
      <c r="F5747" t="s">
        <v>20</v>
      </c>
      <c r="G5747" t="s">
        <v>99</v>
      </c>
      <c r="H5747">
        <v>255</v>
      </c>
      <c r="I5747" t="s">
        <v>40</v>
      </c>
      <c r="J5747">
        <f>VLOOKUP(I5747,Key!$A$1:$C$73,2,FALSE)</f>
        <v>43.06033</v>
      </c>
      <c r="K5747">
        <f>VLOOKUP(I5747,Key!$A$1:$C$73,3,FALSE)</f>
        <v>-87.89546</v>
      </c>
      <c r="L5747" t="s">
        <v>81</v>
      </c>
      <c r="M5747">
        <f>VLOOKUP(L5747,Key!$A$1:$C$73,2,FALSE)</f>
        <v>43.058010000000003</v>
      </c>
      <c r="N5747">
        <f>VLOOKUP(L5747,Key!$A$1:$C$73,3,FALSE)</f>
        <v>-87.877300000000005</v>
      </c>
      <c r="O5747">
        <v>10</v>
      </c>
      <c r="P5747">
        <v>0</v>
      </c>
      <c r="Q5747">
        <v>1.5</v>
      </c>
      <c r="R5747">
        <v>1.4</v>
      </c>
      <c r="S5747">
        <v>60</v>
      </c>
      <c r="T5747">
        <f t="shared" si="801"/>
        <v>-1</v>
      </c>
      <c r="U5747" s="1">
        <v>42834</v>
      </c>
      <c r="V5747" s="13">
        <f t="shared" si="802"/>
        <v>42826</v>
      </c>
      <c r="W5747" s="14">
        <f t="shared" si="803"/>
        <v>42834</v>
      </c>
      <c r="X5747" s="1" t="str">
        <f t="shared" si="804"/>
        <v>Sunday</v>
      </c>
      <c r="Y5747" s="2">
        <v>0.99159722222222213</v>
      </c>
      <c r="Z5747" s="2">
        <f t="shared" si="805"/>
        <v>1</v>
      </c>
      <c r="AA5747">
        <f>1</f>
        <v>1</v>
      </c>
      <c r="AB5747" s="1">
        <v>42834</v>
      </c>
      <c r="AC5747" s="13">
        <f t="shared" si="806"/>
        <v>42826</v>
      </c>
      <c r="AD5747" s="14">
        <f t="shared" si="807"/>
        <v>42834</v>
      </c>
      <c r="AE5747" s="1" t="str">
        <f t="shared" si="808"/>
        <v>Sunday</v>
      </c>
      <c r="AF5747" s="2">
        <v>0.99857638888888889</v>
      </c>
      <c r="AG5747" s="2">
        <f t="shared" si="809"/>
        <v>1</v>
      </c>
      <c r="AH5747" t="s">
        <v>23</v>
      </c>
    </row>
    <row r="5748" spans="1:34" x14ac:dyDescent="0.25">
      <c r="A5748">
        <v>1357250</v>
      </c>
      <c r="B5748" t="s">
        <v>29</v>
      </c>
      <c r="C5748" t="s">
        <v>47</v>
      </c>
      <c r="D5748" t="s">
        <v>31</v>
      </c>
      <c r="E5748">
        <v>53202</v>
      </c>
      <c r="F5748" t="s">
        <v>20</v>
      </c>
      <c r="G5748" t="s">
        <v>32</v>
      </c>
      <c r="H5748">
        <v>357</v>
      </c>
      <c r="I5748" t="s">
        <v>78</v>
      </c>
      <c r="J5748">
        <f>VLOOKUP(I5748,Key!$A$1:$C$73,2,FALSE)</f>
        <v>43.048200000000001</v>
      </c>
      <c r="K5748">
        <f>VLOOKUP(I5748,Key!$A$1:$C$73,3,FALSE)</f>
        <v>-87.900859999999994</v>
      </c>
      <c r="L5748" t="s">
        <v>44</v>
      </c>
      <c r="M5748">
        <f>VLOOKUP(L5748,Key!$A$1:$C$73,2,FALSE)</f>
        <v>43.03886</v>
      </c>
      <c r="N5748">
        <f>VLOOKUP(L5748,Key!$A$1:$C$73,3,FALSE)</f>
        <v>-87.902720000000002</v>
      </c>
      <c r="O5748">
        <v>4</v>
      </c>
      <c r="P5748">
        <v>0</v>
      </c>
      <c r="Q5748">
        <v>0.6</v>
      </c>
      <c r="R5748">
        <v>0.6</v>
      </c>
      <c r="S5748">
        <v>24</v>
      </c>
      <c r="T5748">
        <f t="shared" si="801"/>
        <v>-1</v>
      </c>
      <c r="U5748" s="1">
        <v>42835</v>
      </c>
      <c r="V5748" s="13">
        <f t="shared" si="802"/>
        <v>42826</v>
      </c>
      <c r="W5748" s="14">
        <f t="shared" si="803"/>
        <v>42835</v>
      </c>
      <c r="X5748" s="1" t="str">
        <f t="shared" si="804"/>
        <v>Monday</v>
      </c>
      <c r="Y5748" s="2">
        <v>0.32406249999999998</v>
      </c>
      <c r="Z5748" s="2">
        <f t="shared" si="805"/>
        <v>0.33333333333333331</v>
      </c>
      <c r="AA5748">
        <f>1</f>
        <v>1</v>
      </c>
      <c r="AB5748" s="1">
        <v>42835</v>
      </c>
      <c r="AC5748" s="13">
        <f t="shared" si="806"/>
        <v>42826</v>
      </c>
      <c r="AD5748" s="14">
        <f t="shared" si="807"/>
        <v>42835</v>
      </c>
      <c r="AE5748" s="1" t="str">
        <f t="shared" si="808"/>
        <v>Monday</v>
      </c>
      <c r="AF5748" s="2">
        <v>0.32664351851851853</v>
      </c>
      <c r="AG5748" s="2">
        <f t="shared" si="809"/>
        <v>0.33333333333333331</v>
      </c>
      <c r="AH5748" t="s">
        <v>23</v>
      </c>
    </row>
    <row r="5749" spans="1:34" x14ac:dyDescent="0.25">
      <c r="A5749">
        <v>1088320</v>
      </c>
      <c r="B5749" t="s">
        <v>29</v>
      </c>
      <c r="C5749" t="s">
        <v>30</v>
      </c>
      <c r="D5749" t="s">
        <v>31</v>
      </c>
      <c r="E5749">
        <v>53202</v>
      </c>
      <c r="F5749" t="s">
        <v>20</v>
      </c>
      <c r="G5749" t="s">
        <v>32</v>
      </c>
      <c r="H5749">
        <v>362</v>
      </c>
      <c r="I5749" t="s">
        <v>78</v>
      </c>
      <c r="J5749">
        <f>VLOOKUP(I5749,Key!$A$1:$C$73,2,FALSE)</f>
        <v>43.048200000000001</v>
      </c>
      <c r="K5749">
        <f>VLOOKUP(I5749,Key!$A$1:$C$73,3,FALSE)</f>
        <v>-87.900859999999994</v>
      </c>
      <c r="L5749" t="s">
        <v>44</v>
      </c>
      <c r="M5749">
        <f>VLOOKUP(L5749,Key!$A$1:$C$73,2,FALSE)</f>
        <v>43.03886</v>
      </c>
      <c r="N5749">
        <f>VLOOKUP(L5749,Key!$A$1:$C$73,3,FALSE)</f>
        <v>-87.902720000000002</v>
      </c>
      <c r="O5749">
        <v>5</v>
      </c>
      <c r="P5749">
        <v>0</v>
      </c>
      <c r="Q5749">
        <v>0.8</v>
      </c>
      <c r="R5749">
        <v>0.7</v>
      </c>
      <c r="S5749">
        <v>30</v>
      </c>
      <c r="T5749">
        <f t="shared" si="801"/>
        <v>-1</v>
      </c>
      <c r="U5749" s="1">
        <v>42835</v>
      </c>
      <c r="V5749" s="13">
        <f t="shared" si="802"/>
        <v>42826</v>
      </c>
      <c r="W5749" s="14">
        <f t="shared" si="803"/>
        <v>42835</v>
      </c>
      <c r="X5749" s="1" t="str">
        <f t="shared" si="804"/>
        <v>Monday</v>
      </c>
      <c r="Y5749" s="2">
        <v>0.34542824074074074</v>
      </c>
      <c r="Z5749" s="2">
        <f t="shared" si="805"/>
        <v>0.33333333333333331</v>
      </c>
      <c r="AA5749">
        <f>1</f>
        <v>1</v>
      </c>
      <c r="AB5749" s="1">
        <v>42835</v>
      </c>
      <c r="AC5749" s="13">
        <f t="shared" si="806"/>
        <v>42826</v>
      </c>
      <c r="AD5749" s="14">
        <f t="shared" si="807"/>
        <v>42835</v>
      </c>
      <c r="AE5749" s="1" t="str">
        <f t="shared" si="808"/>
        <v>Monday</v>
      </c>
      <c r="AF5749" s="2">
        <v>0.34910879629629626</v>
      </c>
      <c r="AG5749" s="2">
        <f t="shared" si="809"/>
        <v>0.33333333333333331</v>
      </c>
      <c r="AH5749" t="s">
        <v>23</v>
      </c>
    </row>
    <row r="5750" spans="1:34" x14ac:dyDescent="0.25">
      <c r="A5750">
        <v>1501417</v>
      </c>
      <c r="B5750" t="s">
        <v>29</v>
      </c>
      <c r="C5750" t="s">
        <v>47</v>
      </c>
      <c r="D5750" t="s">
        <v>31</v>
      </c>
      <c r="E5750">
        <v>53212</v>
      </c>
      <c r="F5750" t="s">
        <v>20</v>
      </c>
      <c r="G5750" t="s">
        <v>32</v>
      </c>
      <c r="H5750">
        <v>5548</v>
      </c>
      <c r="I5750" t="s">
        <v>37</v>
      </c>
      <c r="J5750">
        <f>VLOOKUP(I5750,Key!$A$1:$C$73,2,FALSE)</f>
        <v>43.049230000000001</v>
      </c>
      <c r="K5750">
        <f>VLOOKUP(I5750,Key!$A$1:$C$73,3,FALSE)</f>
        <v>-87.911940000000001</v>
      </c>
      <c r="L5750" t="s">
        <v>37</v>
      </c>
      <c r="M5750">
        <f>VLOOKUP(L5750,Key!$A$1:$C$73,2,FALSE)</f>
        <v>43.049230000000001</v>
      </c>
      <c r="N5750">
        <f>VLOOKUP(L5750,Key!$A$1:$C$73,3,FALSE)</f>
        <v>-87.911940000000001</v>
      </c>
      <c r="O5750">
        <v>12</v>
      </c>
      <c r="P5750">
        <v>0</v>
      </c>
      <c r="Q5750">
        <v>1.8</v>
      </c>
      <c r="R5750">
        <v>1.7</v>
      </c>
      <c r="S5750">
        <v>72</v>
      </c>
      <c r="T5750">
        <f t="shared" si="801"/>
        <v>-1</v>
      </c>
      <c r="U5750" s="1">
        <v>42835</v>
      </c>
      <c r="V5750" s="13">
        <f t="shared" si="802"/>
        <v>42826</v>
      </c>
      <c r="W5750" s="14">
        <f t="shared" si="803"/>
        <v>42835</v>
      </c>
      <c r="X5750" s="1" t="str">
        <f t="shared" si="804"/>
        <v>Monday</v>
      </c>
      <c r="Y5750" s="2">
        <v>0.52645833333333336</v>
      </c>
      <c r="Z5750" s="2">
        <f t="shared" si="805"/>
        <v>0.54166666666666663</v>
      </c>
      <c r="AA5750">
        <f>1</f>
        <v>1</v>
      </c>
      <c r="AB5750" s="1">
        <v>42835</v>
      </c>
      <c r="AC5750" s="13">
        <f t="shared" si="806"/>
        <v>42826</v>
      </c>
      <c r="AD5750" s="14">
        <f t="shared" si="807"/>
        <v>42835</v>
      </c>
      <c r="AE5750" s="1" t="str">
        <f t="shared" si="808"/>
        <v>Monday</v>
      </c>
      <c r="AF5750" s="2">
        <v>0.53503472222222226</v>
      </c>
      <c r="AG5750" s="2">
        <f t="shared" si="809"/>
        <v>0.54166666666666663</v>
      </c>
      <c r="AH5750" t="s">
        <v>25</v>
      </c>
    </row>
    <row r="5751" spans="1:34" x14ac:dyDescent="0.25">
      <c r="A5751">
        <v>1378810</v>
      </c>
      <c r="B5751" t="s">
        <v>29</v>
      </c>
      <c r="C5751" t="s">
        <v>103</v>
      </c>
      <c r="D5751" t="s">
        <v>31</v>
      </c>
      <c r="E5751">
        <v>53211</v>
      </c>
      <c r="F5751" t="s">
        <v>20</v>
      </c>
      <c r="G5751" t="s">
        <v>32</v>
      </c>
      <c r="H5751">
        <v>11119</v>
      </c>
      <c r="I5751" t="s">
        <v>63</v>
      </c>
      <c r="J5751">
        <f>VLOOKUP(I5751,Key!$A$1:$C$73,2,FALSE)</f>
        <v>43.066893999999998</v>
      </c>
      <c r="K5751">
        <f>VLOOKUP(I5751,Key!$A$1:$C$73,3,FALSE)</f>
        <v>-87.877936000000005</v>
      </c>
      <c r="L5751" t="s">
        <v>21</v>
      </c>
      <c r="M5751">
        <f>VLOOKUP(L5751,Key!$A$1:$C$73,2,FALSE)</f>
        <v>43.074890000000003</v>
      </c>
      <c r="N5751">
        <f>VLOOKUP(L5751,Key!$A$1:$C$73,3,FALSE)</f>
        <v>-87.882810000000006</v>
      </c>
      <c r="O5751">
        <v>4</v>
      </c>
      <c r="P5751">
        <v>0</v>
      </c>
      <c r="Q5751">
        <v>0.6</v>
      </c>
      <c r="R5751">
        <v>0.6</v>
      </c>
      <c r="S5751">
        <v>24</v>
      </c>
      <c r="T5751">
        <f t="shared" si="801"/>
        <v>-1</v>
      </c>
      <c r="U5751" s="1">
        <v>42835</v>
      </c>
      <c r="V5751" s="13">
        <f t="shared" si="802"/>
        <v>42826</v>
      </c>
      <c r="W5751" s="14">
        <f t="shared" si="803"/>
        <v>42835</v>
      </c>
      <c r="X5751" s="1" t="str">
        <f t="shared" si="804"/>
        <v>Monday</v>
      </c>
      <c r="Y5751" s="2">
        <v>0.53704861111111113</v>
      </c>
      <c r="Z5751" s="2">
        <f t="shared" si="805"/>
        <v>0.54166666666666663</v>
      </c>
      <c r="AA5751">
        <f>1</f>
        <v>1</v>
      </c>
      <c r="AB5751" s="1">
        <v>42835</v>
      </c>
      <c r="AC5751" s="13">
        <f t="shared" si="806"/>
        <v>42826</v>
      </c>
      <c r="AD5751" s="14">
        <f t="shared" si="807"/>
        <v>42835</v>
      </c>
      <c r="AE5751" s="1" t="str">
        <f t="shared" si="808"/>
        <v>Monday</v>
      </c>
      <c r="AF5751" s="2">
        <v>0.5398263888888889</v>
      </c>
      <c r="AG5751" s="2">
        <f t="shared" si="809"/>
        <v>0.54166666666666663</v>
      </c>
      <c r="AH5751" t="s">
        <v>23</v>
      </c>
    </row>
    <row r="5752" spans="1:34" x14ac:dyDescent="0.25">
      <c r="A5752">
        <v>1247978</v>
      </c>
      <c r="B5752" t="s">
        <v>29</v>
      </c>
      <c r="C5752" t="s">
        <v>110</v>
      </c>
      <c r="D5752" t="s">
        <v>31</v>
      </c>
      <c r="E5752">
        <v>53089</v>
      </c>
      <c r="F5752" t="s">
        <v>20</v>
      </c>
      <c r="G5752" t="s">
        <v>99</v>
      </c>
      <c r="H5752">
        <v>5520</v>
      </c>
      <c r="I5752" t="s">
        <v>21</v>
      </c>
      <c r="J5752">
        <f>VLOOKUP(I5752,Key!$A$1:$C$73,2,FALSE)</f>
        <v>43.074890000000003</v>
      </c>
      <c r="K5752">
        <f>VLOOKUP(I5752,Key!$A$1:$C$73,3,FALSE)</f>
        <v>-87.882810000000006</v>
      </c>
      <c r="L5752" t="s">
        <v>80</v>
      </c>
      <c r="M5752">
        <f>VLOOKUP(L5752,Key!$A$1:$C$73,2,FALSE)</f>
        <v>43.060250000000003</v>
      </c>
      <c r="N5752">
        <f>VLOOKUP(L5752,Key!$A$1:$C$73,3,FALSE)</f>
        <v>-87.892169999999993</v>
      </c>
      <c r="O5752">
        <v>7</v>
      </c>
      <c r="P5752">
        <v>0</v>
      </c>
      <c r="Q5752">
        <v>1.1000000000000001</v>
      </c>
      <c r="R5752">
        <v>1</v>
      </c>
      <c r="S5752">
        <v>42</v>
      </c>
      <c r="T5752">
        <f t="shared" si="801"/>
        <v>-1</v>
      </c>
      <c r="U5752" s="1">
        <v>42835</v>
      </c>
      <c r="V5752" s="13">
        <f t="shared" si="802"/>
        <v>42826</v>
      </c>
      <c r="W5752" s="14">
        <f t="shared" si="803"/>
        <v>42835</v>
      </c>
      <c r="X5752" s="1" t="str">
        <f t="shared" si="804"/>
        <v>Monday</v>
      </c>
      <c r="Y5752" s="2">
        <v>0.63826388888888885</v>
      </c>
      <c r="Z5752" s="2">
        <f t="shared" si="805"/>
        <v>0.625</v>
      </c>
      <c r="AA5752">
        <f>1</f>
        <v>1</v>
      </c>
      <c r="AB5752" s="1">
        <v>42835</v>
      </c>
      <c r="AC5752" s="13">
        <f t="shared" si="806"/>
        <v>42826</v>
      </c>
      <c r="AD5752" s="14">
        <f t="shared" si="807"/>
        <v>42835</v>
      </c>
      <c r="AE5752" s="1" t="str">
        <f t="shared" si="808"/>
        <v>Monday</v>
      </c>
      <c r="AF5752" s="2">
        <v>0.64369212962962963</v>
      </c>
      <c r="AG5752" s="2">
        <f t="shared" si="809"/>
        <v>0.625</v>
      </c>
      <c r="AH5752" t="s">
        <v>23</v>
      </c>
    </row>
    <row r="5753" spans="1:34" x14ac:dyDescent="0.25">
      <c r="A5753">
        <v>1518070</v>
      </c>
      <c r="B5753" t="s">
        <v>29</v>
      </c>
      <c r="C5753" t="s">
        <v>47</v>
      </c>
      <c r="D5753" t="s">
        <v>31</v>
      </c>
      <c r="E5753">
        <v>53211</v>
      </c>
      <c r="F5753" t="s">
        <v>20</v>
      </c>
      <c r="G5753" t="s">
        <v>50</v>
      </c>
      <c r="H5753">
        <v>82</v>
      </c>
      <c r="I5753" t="s">
        <v>64</v>
      </c>
      <c r="J5753">
        <f>VLOOKUP(I5753,Key!$A$1:$C$73,2,FALSE)</f>
        <v>43.069021999999997</v>
      </c>
      <c r="K5753">
        <f>VLOOKUP(I5753,Key!$A$1:$C$73,3,FALSE)</f>
        <v>-87.887940999999998</v>
      </c>
      <c r="L5753" t="s">
        <v>86</v>
      </c>
      <c r="M5753">
        <f>VLOOKUP(L5753,Key!$A$1:$C$73,2,FALSE)</f>
        <v>43.052549999999997</v>
      </c>
      <c r="N5753">
        <f>VLOOKUP(L5753,Key!$A$1:$C$73,3,FALSE)</f>
        <v>-87.909329999999997</v>
      </c>
      <c r="O5753">
        <v>10</v>
      </c>
      <c r="P5753">
        <v>0</v>
      </c>
      <c r="Q5753">
        <v>1.5</v>
      </c>
      <c r="R5753">
        <v>1.4</v>
      </c>
      <c r="S5753">
        <v>60</v>
      </c>
      <c r="T5753">
        <f t="shared" si="801"/>
        <v>-1</v>
      </c>
      <c r="U5753" s="1">
        <v>42836</v>
      </c>
      <c r="V5753" s="13">
        <f t="shared" si="802"/>
        <v>42826</v>
      </c>
      <c r="W5753" s="14">
        <f t="shared" si="803"/>
        <v>42836</v>
      </c>
      <c r="X5753" s="1" t="str">
        <f t="shared" si="804"/>
        <v>Tuesday</v>
      </c>
      <c r="Y5753" s="2">
        <v>0.35193287037037035</v>
      </c>
      <c r="Z5753" s="2">
        <f t="shared" si="805"/>
        <v>0.33333333333333331</v>
      </c>
      <c r="AA5753">
        <f>1</f>
        <v>1</v>
      </c>
      <c r="AB5753" s="1">
        <v>42836</v>
      </c>
      <c r="AC5753" s="13">
        <f t="shared" si="806"/>
        <v>42826</v>
      </c>
      <c r="AD5753" s="14">
        <f t="shared" si="807"/>
        <v>42836</v>
      </c>
      <c r="AE5753" s="1" t="str">
        <f t="shared" si="808"/>
        <v>Tuesday</v>
      </c>
      <c r="AF5753" s="2">
        <v>0.35887731481481483</v>
      </c>
      <c r="AG5753" s="2">
        <f t="shared" si="809"/>
        <v>0.375</v>
      </c>
      <c r="AH5753" t="s">
        <v>23</v>
      </c>
    </row>
    <row r="5754" spans="1:34" x14ac:dyDescent="0.25">
      <c r="A5754">
        <v>1475046</v>
      </c>
      <c r="B5754" t="s">
        <v>29</v>
      </c>
      <c r="C5754" t="s">
        <v>47</v>
      </c>
      <c r="D5754" t="s">
        <v>31</v>
      </c>
      <c r="E5754">
        <v>53211</v>
      </c>
      <c r="F5754" t="s">
        <v>20</v>
      </c>
      <c r="G5754" t="s">
        <v>32</v>
      </c>
      <c r="H5754">
        <v>11098</v>
      </c>
      <c r="I5754" t="s">
        <v>24</v>
      </c>
      <c r="J5754">
        <f>VLOOKUP(I5754,Key!$A$1:$C$73,2,FALSE)</f>
        <v>43.074655999999997</v>
      </c>
      <c r="K5754">
        <f>VLOOKUP(I5754,Key!$A$1:$C$73,3,FALSE)</f>
        <v>-87.889011999999994</v>
      </c>
      <c r="L5754" t="s">
        <v>22</v>
      </c>
      <c r="M5754">
        <f>VLOOKUP(L5754,Key!$A$1:$C$73,2,FALSE)</f>
        <v>43.058619999999998</v>
      </c>
      <c r="N5754">
        <f>VLOOKUP(L5754,Key!$A$1:$C$73,3,FALSE)</f>
        <v>-87.885319999999993</v>
      </c>
      <c r="O5754">
        <v>12</v>
      </c>
      <c r="P5754">
        <v>0</v>
      </c>
      <c r="Q5754">
        <v>1.8</v>
      </c>
      <c r="R5754">
        <v>1.7</v>
      </c>
      <c r="S5754">
        <v>72</v>
      </c>
      <c r="T5754">
        <f t="shared" si="801"/>
        <v>-1</v>
      </c>
      <c r="U5754" s="1">
        <v>42836</v>
      </c>
      <c r="V5754" s="13">
        <f t="shared" si="802"/>
        <v>42826</v>
      </c>
      <c r="W5754" s="14">
        <f t="shared" si="803"/>
        <v>42836</v>
      </c>
      <c r="X5754" s="1" t="str">
        <f t="shared" si="804"/>
        <v>Tuesday</v>
      </c>
      <c r="Y5754" s="2">
        <v>0.38748842592592592</v>
      </c>
      <c r="Z5754" s="2">
        <f t="shared" si="805"/>
        <v>0.375</v>
      </c>
      <c r="AA5754">
        <f>1</f>
        <v>1</v>
      </c>
      <c r="AB5754" s="1">
        <v>42836</v>
      </c>
      <c r="AC5754" s="13">
        <f t="shared" si="806"/>
        <v>42826</v>
      </c>
      <c r="AD5754" s="14">
        <f t="shared" si="807"/>
        <v>42836</v>
      </c>
      <c r="AE5754" s="1" t="str">
        <f t="shared" si="808"/>
        <v>Tuesday</v>
      </c>
      <c r="AF5754" s="2">
        <v>0.39515046296296297</v>
      </c>
      <c r="AG5754" s="2">
        <f t="shared" si="809"/>
        <v>0.375</v>
      </c>
      <c r="AH5754" t="s">
        <v>23</v>
      </c>
    </row>
    <row r="5755" spans="1:34" x14ac:dyDescent="0.25">
      <c r="A5755">
        <v>1152387</v>
      </c>
      <c r="B5755" t="s">
        <v>29</v>
      </c>
      <c r="C5755" t="s">
        <v>47</v>
      </c>
      <c r="D5755" t="s">
        <v>31</v>
      </c>
      <c r="E5755">
        <v>53211</v>
      </c>
      <c r="F5755" t="s">
        <v>20</v>
      </c>
      <c r="G5755" t="s">
        <v>99</v>
      </c>
      <c r="H5755">
        <v>156</v>
      </c>
      <c r="I5755" t="s">
        <v>65</v>
      </c>
      <c r="J5755">
        <f>VLOOKUP(I5755,Key!$A$1:$C$73,2,FALSE)</f>
        <v>43.077359999999999</v>
      </c>
      <c r="K5755">
        <f>VLOOKUP(I5755,Key!$A$1:$C$73,3,FALSE)</f>
        <v>-87.880769999999998</v>
      </c>
      <c r="L5755" t="s">
        <v>63</v>
      </c>
      <c r="M5755">
        <f>VLOOKUP(L5755,Key!$A$1:$C$73,2,FALSE)</f>
        <v>43.066893999999998</v>
      </c>
      <c r="N5755">
        <f>VLOOKUP(L5755,Key!$A$1:$C$73,3,FALSE)</f>
        <v>-87.877936000000005</v>
      </c>
      <c r="O5755">
        <v>5</v>
      </c>
      <c r="P5755">
        <v>0</v>
      </c>
      <c r="Q5755">
        <v>0.8</v>
      </c>
      <c r="R5755">
        <v>0.7</v>
      </c>
      <c r="S5755">
        <v>30</v>
      </c>
      <c r="T5755">
        <f t="shared" si="801"/>
        <v>-1</v>
      </c>
      <c r="U5755" s="1">
        <v>42836</v>
      </c>
      <c r="V5755" s="13">
        <f t="shared" si="802"/>
        <v>42826</v>
      </c>
      <c r="W5755" s="14">
        <f t="shared" si="803"/>
        <v>42836</v>
      </c>
      <c r="X5755" s="1" t="str">
        <f t="shared" si="804"/>
        <v>Tuesday</v>
      </c>
      <c r="Y5755" s="2">
        <v>0.48738425925925927</v>
      </c>
      <c r="Z5755" s="2">
        <f t="shared" si="805"/>
        <v>0.5</v>
      </c>
      <c r="AA5755">
        <f>1</f>
        <v>1</v>
      </c>
      <c r="AB5755" s="1">
        <v>42836</v>
      </c>
      <c r="AC5755" s="13">
        <f t="shared" si="806"/>
        <v>42826</v>
      </c>
      <c r="AD5755" s="14">
        <f t="shared" si="807"/>
        <v>42836</v>
      </c>
      <c r="AE5755" s="1" t="str">
        <f t="shared" si="808"/>
        <v>Tuesday</v>
      </c>
      <c r="AF5755" s="2">
        <v>0.49087962962962961</v>
      </c>
      <c r="AG5755" s="2">
        <f t="shared" si="809"/>
        <v>0.5</v>
      </c>
      <c r="AH5755" t="s">
        <v>23</v>
      </c>
    </row>
    <row r="5756" spans="1:34" x14ac:dyDescent="0.25">
      <c r="A5756">
        <v>1530544</v>
      </c>
      <c r="B5756" t="s">
        <v>29</v>
      </c>
      <c r="C5756" t="s">
        <v>138</v>
      </c>
      <c r="D5756" t="s">
        <v>139</v>
      </c>
      <c r="E5756">
        <v>7424</v>
      </c>
      <c r="F5756" t="s">
        <v>20</v>
      </c>
      <c r="G5756" t="s">
        <v>50</v>
      </c>
      <c r="H5756">
        <v>338</v>
      </c>
      <c r="I5756" t="s">
        <v>39</v>
      </c>
      <c r="J5756">
        <f>VLOOKUP(I5756,Key!$A$1:$C$73,2,FALSE)</f>
        <v>43.031480000000002</v>
      </c>
      <c r="K5756">
        <f>VLOOKUP(I5756,Key!$A$1:$C$73,3,FALSE)</f>
        <v>-87.908169999999998</v>
      </c>
      <c r="L5756" t="s">
        <v>52</v>
      </c>
      <c r="M5756">
        <f>VLOOKUP(L5756,Key!$A$1:$C$73,2,FALSE)</f>
        <v>43.042490000000001</v>
      </c>
      <c r="N5756">
        <f>VLOOKUP(L5756,Key!$A$1:$C$73,3,FALSE)</f>
        <v>-87.909959999999998</v>
      </c>
      <c r="O5756">
        <v>6</v>
      </c>
      <c r="P5756">
        <v>0</v>
      </c>
      <c r="Q5756">
        <v>0.9</v>
      </c>
      <c r="R5756">
        <v>0.9</v>
      </c>
      <c r="S5756">
        <v>36</v>
      </c>
      <c r="T5756">
        <f t="shared" si="801"/>
        <v>-1</v>
      </c>
      <c r="U5756" s="1">
        <v>42836</v>
      </c>
      <c r="V5756" s="13">
        <f t="shared" si="802"/>
        <v>42826</v>
      </c>
      <c r="W5756" s="14">
        <f t="shared" si="803"/>
        <v>42836</v>
      </c>
      <c r="X5756" s="1" t="str">
        <f t="shared" si="804"/>
        <v>Tuesday</v>
      </c>
      <c r="Y5756" s="2">
        <v>0.55231481481481481</v>
      </c>
      <c r="Z5756" s="2">
        <f t="shared" si="805"/>
        <v>0.54166666666666663</v>
      </c>
      <c r="AA5756">
        <f>1</f>
        <v>1</v>
      </c>
      <c r="AB5756" s="1">
        <v>42836</v>
      </c>
      <c r="AC5756" s="13">
        <f t="shared" si="806"/>
        <v>42826</v>
      </c>
      <c r="AD5756" s="14">
        <f t="shared" si="807"/>
        <v>42836</v>
      </c>
      <c r="AE5756" s="1" t="str">
        <f t="shared" si="808"/>
        <v>Tuesday</v>
      </c>
      <c r="AF5756" s="2">
        <v>0.55666666666666664</v>
      </c>
      <c r="AG5756" s="2">
        <f t="shared" si="809"/>
        <v>0.54166666666666663</v>
      </c>
      <c r="AH5756" t="s">
        <v>23</v>
      </c>
    </row>
    <row r="5757" spans="1:34" x14ac:dyDescent="0.25">
      <c r="A5757">
        <v>1249929</v>
      </c>
      <c r="B5757" t="s">
        <v>29</v>
      </c>
      <c r="C5757" t="s">
        <v>115</v>
      </c>
      <c r="D5757" t="s">
        <v>31</v>
      </c>
      <c r="E5757">
        <v>53575</v>
      </c>
      <c r="F5757" t="s">
        <v>20</v>
      </c>
      <c r="G5757" t="s">
        <v>99</v>
      </c>
      <c r="H5757">
        <v>5589</v>
      </c>
      <c r="I5757" t="s">
        <v>66</v>
      </c>
      <c r="J5757">
        <f>VLOOKUP(I5757,Key!$A$1:$C$73,2,FALSE)</f>
        <v>43.078530000000001</v>
      </c>
      <c r="K5757">
        <f>VLOOKUP(I5757,Key!$A$1:$C$73,3,FALSE)</f>
        <v>-87.882620000000003</v>
      </c>
      <c r="L5757" t="s">
        <v>21</v>
      </c>
      <c r="M5757">
        <f>VLOOKUP(L5757,Key!$A$1:$C$73,2,FALSE)</f>
        <v>43.074890000000003</v>
      </c>
      <c r="N5757">
        <f>VLOOKUP(L5757,Key!$A$1:$C$73,3,FALSE)</f>
        <v>-87.882810000000006</v>
      </c>
      <c r="O5757">
        <v>2</v>
      </c>
      <c r="P5757">
        <v>0</v>
      </c>
      <c r="Q5757">
        <v>0.3</v>
      </c>
      <c r="R5757">
        <v>0.3</v>
      </c>
      <c r="S5757">
        <v>12</v>
      </c>
      <c r="T5757">
        <f t="shared" si="801"/>
        <v>-1</v>
      </c>
      <c r="U5757" s="1">
        <v>42836</v>
      </c>
      <c r="V5757" s="13">
        <f t="shared" si="802"/>
        <v>42826</v>
      </c>
      <c r="W5757" s="14">
        <f t="shared" si="803"/>
        <v>42836</v>
      </c>
      <c r="X5757" s="1" t="str">
        <f t="shared" si="804"/>
        <v>Tuesday</v>
      </c>
      <c r="Y5757" s="2">
        <v>0.55256944444444445</v>
      </c>
      <c r="Z5757" s="2">
        <f t="shared" si="805"/>
        <v>0.54166666666666663</v>
      </c>
      <c r="AA5757">
        <f>1</f>
        <v>1</v>
      </c>
      <c r="AB5757" s="1">
        <v>42836</v>
      </c>
      <c r="AC5757" s="13">
        <f t="shared" si="806"/>
        <v>42826</v>
      </c>
      <c r="AD5757" s="14">
        <f t="shared" si="807"/>
        <v>42836</v>
      </c>
      <c r="AE5757" s="1" t="str">
        <f t="shared" si="808"/>
        <v>Tuesday</v>
      </c>
      <c r="AF5757" s="2">
        <v>0.55363425925925924</v>
      </c>
      <c r="AG5757" s="2">
        <f t="shared" si="809"/>
        <v>0.54166666666666663</v>
      </c>
      <c r="AH5757" t="s">
        <v>23</v>
      </c>
    </row>
    <row r="5758" spans="1:34" x14ac:dyDescent="0.25">
      <c r="A5758">
        <v>1179984</v>
      </c>
      <c r="B5758" t="s">
        <v>29</v>
      </c>
      <c r="C5758" t="s">
        <v>130</v>
      </c>
      <c r="D5758" t="s">
        <v>31</v>
      </c>
      <c r="E5758">
        <v>53151</v>
      </c>
      <c r="F5758" t="s">
        <v>20</v>
      </c>
      <c r="G5758" t="s">
        <v>99</v>
      </c>
      <c r="H5758">
        <v>144</v>
      </c>
      <c r="I5758" t="s">
        <v>21</v>
      </c>
      <c r="J5758">
        <f>VLOOKUP(I5758,Key!$A$1:$C$73,2,FALSE)</f>
        <v>43.074890000000003</v>
      </c>
      <c r="K5758">
        <f>VLOOKUP(I5758,Key!$A$1:$C$73,3,FALSE)</f>
        <v>-87.882810000000006</v>
      </c>
      <c r="L5758" t="s">
        <v>64</v>
      </c>
      <c r="M5758">
        <f>VLOOKUP(L5758,Key!$A$1:$C$73,2,FALSE)</f>
        <v>43.069021999999997</v>
      </c>
      <c r="N5758">
        <f>VLOOKUP(L5758,Key!$A$1:$C$73,3,FALSE)</f>
        <v>-87.887940999999998</v>
      </c>
      <c r="O5758">
        <v>4</v>
      </c>
      <c r="P5758">
        <v>0</v>
      </c>
      <c r="Q5758">
        <v>0.6</v>
      </c>
      <c r="R5758">
        <v>0.6</v>
      </c>
      <c r="S5758">
        <v>24</v>
      </c>
      <c r="T5758">
        <f t="shared" si="801"/>
        <v>-1</v>
      </c>
      <c r="U5758" s="1">
        <v>42836</v>
      </c>
      <c r="V5758" s="13">
        <f t="shared" si="802"/>
        <v>42826</v>
      </c>
      <c r="W5758" s="14">
        <f t="shared" si="803"/>
        <v>42836</v>
      </c>
      <c r="X5758" s="1" t="str">
        <f t="shared" si="804"/>
        <v>Tuesday</v>
      </c>
      <c r="Y5758" s="2">
        <v>0.56923611111111116</v>
      </c>
      <c r="Z5758" s="2">
        <f t="shared" si="805"/>
        <v>0.58333333333333326</v>
      </c>
      <c r="AA5758">
        <f>1</f>
        <v>1</v>
      </c>
      <c r="AB5758" s="1">
        <v>42836</v>
      </c>
      <c r="AC5758" s="13">
        <f t="shared" si="806"/>
        <v>42826</v>
      </c>
      <c r="AD5758" s="14">
        <f t="shared" si="807"/>
        <v>42836</v>
      </c>
      <c r="AE5758" s="1" t="str">
        <f t="shared" si="808"/>
        <v>Tuesday</v>
      </c>
      <c r="AF5758" s="2">
        <v>0.57162037037037039</v>
      </c>
      <c r="AG5758" s="2">
        <f t="shared" si="809"/>
        <v>0.58333333333333326</v>
      </c>
      <c r="AH5758" t="s">
        <v>23</v>
      </c>
    </row>
    <row r="5759" spans="1:34" x14ac:dyDescent="0.25">
      <c r="A5759">
        <v>1044727</v>
      </c>
      <c r="B5759" t="s">
        <v>29</v>
      </c>
      <c r="C5759" t="s">
        <v>47</v>
      </c>
      <c r="D5759" t="s">
        <v>31</v>
      </c>
      <c r="E5759">
        <v>53202</v>
      </c>
      <c r="F5759" t="s">
        <v>20</v>
      </c>
      <c r="G5759" t="s">
        <v>32</v>
      </c>
      <c r="H5759">
        <v>11098</v>
      </c>
      <c r="I5759" t="s">
        <v>85</v>
      </c>
      <c r="J5759">
        <f>VLOOKUP(I5759,Key!$A$1:$C$73,2,FALSE)</f>
        <v>43.053040000000003</v>
      </c>
      <c r="K5759">
        <f>VLOOKUP(I5759,Key!$A$1:$C$73,3,FALSE)</f>
        <v>-87.897660000000002</v>
      </c>
      <c r="L5759" t="s">
        <v>22</v>
      </c>
      <c r="M5759">
        <f>VLOOKUP(L5759,Key!$A$1:$C$73,2,FALSE)</f>
        <v>43.058619999999998</v>
      </c>
      <c r="N5759">
        <f>VLOOKUP(L5759,Key!$A$1:$C$73,3,FALSE)</f>
        <v>-87.885319999999993</v>
      </c>
      <c r="O5759">
        <v>6</v>
      </c>
      <c r="P5759">
        <v>0</v>
      </c>
      <c r="Q5759">
        <v>0.9</v>
      </c>
      <c r="R5759">
        <v>0.9</v>
      </c>
      <c r="S5759">
        <v>36</v>
      </c>
      <c r="T5759">
        <f t="shared" si="801"/>
        <v>-1</v>
      </c>
      <c r="U5759" s="1">
        <v>42836</v>
      </c>
      <c r="V5759" s="13">
        <f t="shared" si="802"/>
        <v>42826</v>
      </c>
      <c r="W5759" s="14">
        <f t="shared" si="803"/>
        <v>42836</v>
      </c>
      <c r="X5759" s="1" t="str">
        <f t="shared" si="804"/>
        <v>Tuesday</v>
      </c>
      <c r="Y5759" s="2">
        <v>0.66187499999999999</v>
      </c>
      <c r="Z5759" s="2">
        <f t="shared" si="805"/>
        <v>0.66666666666666663</v>
      </c>
      <c r="AA5759">
        <f>1</f>
        <v>1</v>
      </c>
      <c r="AB5759" s="1">
        <v>42836</v>
      </c>
      <c r="AC5759" s="13">
        <f t="shared" si="806"/>
        <v>42826</v>
      </c>
      <c r="AD5759" s="14">
        <f t="shared" si="807"/>
        <v>42836</v>
      </c>
      <c r="AE5759" s="1" t="str">
        <f t="shared" si="808"/>
        <v>Tuesday</v>
      </c>
      <c r="AF5759" s="2">
        <v>0.6665740740740741</v>
      </c>
      <c r="AG5759" s="2">
        <f t="shared" si="809"/>
        <v>0.66666666666666663</v>
      </c>
      <c r="AH5759" t="s">
        <v>23</v>
      </c>
    </row>
    <row r="5760" spans="1:34" x14ac:dyDescent="0.25">
      <c r="A5760">
        <v>993392</v>
      </c>
      <c r="B5760" t="s">
        <v>29</v>
      </c>
      <c r="C5760" t="s">
        <v>47</v>
      </c>
      <c r="D5760" t="s">
        <v>31</v>
      </c>
      <c r="E5760">
        <v>53211</v>
      </c>
      <c r="F5760" t="s">
        <v>20</v>
      </c>
      <c r="G5760" t="s">
        <v>32</v>
      </c>
      <c r="H5760">
        <v>5522</v>
      </c>
      <c r="I5760" t="s">
        <v>24</v>
      </c>
      <c r="J5760">
        <f>VLOOKUP(I5760,Key!$A$1:$C$73,2,FALSE)</f>
        <v>43.074655999999997</v>
      </c>
      <c r="K5760">
        <f>VLOOKUP(I5760,Key!$A$1:$C$73,3,FALSE)</f>
        <v>-87.889011999999994</v>
      </c>
      <c r="L5760" t="s">
        <v>21</v>
      </c>
      <c r="M5760">
        <f>VLOOKUP(L5760,Key!$A$1:$C$73,2,FALSE)</f>
        <v>43.074890000000003</v>
      </c>
      <c r="N5760">
        <f>VLOOKUP(L5760,Key!$A$1:$C$73,3,FALSE)</f>
        <v>-87.882810000000006</v>
      </c>
      <c r="O5760">
        <v>7</v>
      </c>
      <c r="P5760">
        <v>0</v>
      </c>
      <c r="Q5760">
        <v>1.1000000000000001</v>
      </c>
      <c r="R5760">
        <v>1</v>
      </c>
      <c r="S5760">
        <v>42</v>
      </c>
      <c r="T5760">
        <f t="shared" si="801"/>
        <v>-1</v>
      </c>
      <c r="U5760" s="1">
        <v>42836</v>
      </c>
      <c r="V5760" s="13">
        <f t="shared" si="802"/>
        <v>42826</v>
      </c>
      <c r="W5760" s="14">
        <f t="shared" si="803"/>
        <v>42836</v>
      </c>
      <c r="X5760" s="1" t="str">
        <f t="shared" si="804"/>
        <v>Tuesday</v>
      </c>
      <c r="Y5760" s="2">
        <v>0.69126157407407407</v>
      </c>
      <c r="Z5760" s="2">
        <f t="shared" si="805"/>
        <v>0.70833333333333326</v>
      </c>
      <c r="AA5760">
        <f>1</f>
        <v>1</v>
      </c>
      <c r="AB5760" s="1">
        <v>42836</v>
      </c>
      <c r="AC5760" s="13">
        <f t="shared" si="806"/>
        <v>42826</v>
      </c>
      <c r="AD5760" s="14">
        <f t="shared" si="807"/>
        <v>42836</v>
      </c>
      <c r="AE5760" s="1" t="str">
        <f t="shared" si="808"/>
        <v>Tuesday</v>
      </c>
      <c r="AF5760" s="2">
        <v>0.69586805555555553</v>
      </c>
      <c r="AG5760" s="2">
        <f t="shared" si="809"/>
        <v>0.70833333333333326</v>
      </c>
      <c r="AH5760" t="s">
        <v>23</v>
      </c>
    </row>
    <row r="5761" spans="1:34" x14ac:dyDescent="0.25">
      <c r="A5761">
        <v>1260485</v>
      </c>
      <c r="B5761" t="s">
        <v>29</v>
      </c>
      <c r="C5761" t="s">
        <v>58</v>
      </c>
      <c r="D5761" t="s">
        <v>31</v>
      </c>
      <c r="E5761">
        <v>53211</v>
      </c>
      <c r="F5761" t="s">
        <v>20</v>
      </c>
      <c r="G5761" t="s">
        <v>32</v>
      </c>
      <c r="H5761">
        <v>5555</v>
      </c>
      <c r="I5761" t="s">
        <v>44</v>
      </c>
      <c r="J5761">
        <f>VLOOKUP(I5761,Key!$A$1:$C$73,2,FALSE)</f>
        <v>43.03886</v>
      </c>
      <c r="K5761">
        <f>VLOOKUP(I5761,Key!$A$1:$C$73,3,FALSE)</f>
        <v>-87.902720000000002</v>
      </c>
      <c r="L5761" t="s">
        <v>28</v>
      </c>
      <c r="M5761">
        <f>VLOOKUP(L5761,Key!$A$1:$C$73,2,FALSE)</f>
        <v>43.038580000000003</v>
      </c>
      <c r="N5761">
        <f>VLOOKUP(L5761,Key!$A$1:$C$73,3,FALSE)</f>
        <v>-87.90934</v>
      </c>
      <c r="O5761">
        <v>4</v>
      </c>
      <c r="P5761">
        <v>0</v>
      </c>
      <c r="Q5761">
        <v>0.6</v>
      </c>
      <c r="R5761">
        <v>0.6</v>
      </c>
      <c r="S5761">
        <v>24</v>
      </c>
      <c r="T5761">
        <f t="shared" si="801"/>
        <v>-1</v>
      </c>
      <c r="U5761" s="1">
        <v>42836</v>
      </c>
      <c r="V5761" s="13">
        <f t="shared" si="802"/>
        <v>42826</v>
      </c>
      <c r="W5761" s="14">
        <f t="shared" si="803"/>
        <v>42836</v>
      </c>
      <c r="X5761" s="1" t="str">
        <f t="shared" si="804"/>
        <v>Tuesday</v>
      </c>
      <c r="Y5761" s="2">
        <v>0.73931712962962959</v>
      </c>
      <c r="Z5761" s="2">
        <f t="shared" si="805"/>
        <v>0.75</v>
      </c>
      <c r="AA5761">
        <f>1</f>
        <v>1</v>
      </c>
      <c r="AB5761" s="1">
        <v>42836</v>
      </c>
      <c r="AC5761" s="13">
        <f t="shared" si="806"/>
        <v>42826</v>
      </c>
      <c r="AD5761" s="14">
        <f t="shared" si="807"/>
        <v>42836</v>
      </c>
      <c r="AE5761" s="1" t="str">
        <f t="shared" si="808"/>
        <v>Tuesday</v>
      </c>
      <c r="AF5761" s="2">
        <v>0.74167824074074085</v>
      </c>
      <c r="AG5761" s="2">
        <f t="shared" si="809"/>
        <v>0.75</v>
      </c>
      <c r="AH5761" t="s">
        <v>23</v>
      </c>
    </row>
    <row r="5762" spans="1:34" x14ac:dyDescent="0.25">
      <c r="A5762">
        <v>1247978</v>
      </c>
      <c r="B5762" t="s">
        <v>29</v>
      </c>
      <c r="C5762" t="s">
        <v>110</v>
      </c>
      <c r="D5762" t="s">
        <v>31</v>
      </c>
      <c r="E5762">
        <v>53089</v>
      </c>
      <c r="F5762" t="s">
        <v>20</v>
      </c>
      <c r="G5762" t="s">
        <v>99</v>
      </c>
      <c r="H5762">
        <v>976</v>
      </c>
      <c r="I5762" t="s">
        <v>21</v>
      </c>
      <c r="J5762">
        <f>VLOOKUP(I5762,Key!$A$1:$C$73,2,FALSE)</f>
        <v>43.074890000000003</v>
      </c>
      <c r="K5762">
        <f>VLOOKUP(I5762,Key!$A$1:$C$73,3,FALSE)</f>
        <v>-87.882810000000006</v>
      </c>
      <c r="L5762" t="s">
        <v>80</v>
      </c>
      <c r="M5762">
        <f>VLOOKUP(L5762,Key!$A$1:$C$73,2,FALSE)</f>
        <v>43.060250000000003</v>
      </c>
      <c r="N5762">
        <f>VLOOKUP(L5762,Key!$A$1:$C$73,3,FALSE)</f>
        <v>-87.892169999999993</v>
      </c>
      <c r="O5762">
        <v>8</v>
      </c>
      <c r="P5762">
        <v>0</v>
      </c>
      <c r="Q5762">
        <v>1.2</v>
      </c>
      <c r="R5762">
        <v>1.1000000000000001</v>
      </c>
      <c r="S5762">
        <v>48</v>
      </c>
      <c r="T5762">
        <f t="shared" ref="T5762:T5825" si="810">-1</f>
        <v>-1</v>
      </c>
      <c r="U5762" s="1">
        <v>42836</v>
      </c>
      <c r="V5762" s="13">
        <f t="shared" ref="V5762:V5825" si="811">DATE(YEAR(U5762), MONTH(U5762), 1)</f>
        <v>42826</v>
      </c>
      <c r="W5762" s="14">
        <f t="shared" ref="W5762:W5825" si="812">U5762</f>
        <v>42836</v>
      </c>
      <c r="X5762" s="1" t="str">
        <f t="shared" ref="X5762:X5825" si="813">TEXT(W5762,"dddd")</f>
        <v>Tuesday</v>
      </c>
      <c r="Y5762" s="2">
        <v>0.76060185185185192</v>
      </c>
      <c r="Z5762" s="2">
        <f t="shared" ref="Z5762:Z5825" si="814">MROUND(Y5762, "1:00")</f>
        <v>0.75</v>
      </c>
      <c r="AA5762">
        <f>1</f>
        <v>1</v>
      </c>
      <c r="AB5762" s="1">
        <v>42836</v>
      </c>
      <c r="AC5762" s="13">
        <f t="shared" ref="AC5762:AC5825" si="815">DATE(YEAR(AB5762), MONTH(AB5762), 1)</f>
        <v>42826</v>
      </c>
      <c r="AD5762" s="14">
        <f t="shared" ref="AD5762:AD5825" si="816">AB5762</f>
        <v>42836</v>
      </c>
      <c r="AE5762" s="1" t="str">
        <f t="shared" ref="AE5762:AE5825" si="817">TEXT(AD5762,"dddd")</f>
        <v>Tuesday</v>
      </c>
      <c r="AF5762" s="2">
        <v>0.7666087962962963</v>
      </c>
      <c r="AG5762" s="2">
        <f t="shared" ref="AG5762:AG5825" si="818">MROUND(AF5762, "1:00")</f>
        <v>0.75</v>
      </c>
      <c r="AH5762" t="s">
        <v>23</v>
      </c>
    </row>
    <row r="5763" spans="1:34" x14ac:dyDescent="0.25">
      <c r="A5763">
        <v>1400126</v>
      </c>
      <c r="B5763" t="s">
        <v>29</v>
      </c>
      <c r="C5763" t="s">
        <v>47</v>
      </c>
      <c r="D5763" t="s">
        <v>31</v>
      </c>
      <c r="E5763">
        <v>53211</v>
      </c>
      <c r="F5763" t="s">
        <v>20</v>
      </c>
      <c r="G5763" t="s">
        <v>32</v>
      </c>
      <c r="H5763">
        <v>168</v>
      </c>
      <c r="I5763" t="s">
        <v>63</v>
      </c>
      <c r="J5763">
        <f>VLOOKUP(I5763,Key!$A$1:$C$73,2,FALSE)</f>
        <v>43.066893999999998</v>
      </c>
      <c r="K5763">
        <f>VLOOKUP(I5763,Key!$A$1:$C$73,3,FALSE)</f>
        <v>-87.877936000000005</v>
      </c>
      <c r="L5763" t="s">
        <v>40</v>
      </c>
      <c r="M5763">
        <f>VLOOKUP(L5763,Key!$A$1:$C$73,2,FALSE)</f>
        <v>43.06033</v>
      </c>
      <c r="N5763">
        <f>VLOOKUP(L5763,Key!$A$1:$C$73,3,FALSE)</f>
        <v>-87.89546</v>
      </c>
      <c r="O5763">
        <v>7</v>
      </c>
      <c r="P5763">
        <v>0</v>
      </c>
      <c r="Q5763">
        <v>1.1000000000000001</v>
      </c>
      <c r="R5763">
        <v>1</v>
      </c>
      <c r="S5763">
        <v>42</v>
      </c>
      <c r="T5763">
        <f t="shared" si="810"/>
        <v>-1</v>
      </c>
      <c r="U5763" s="1">
        <v>42836</v>
      </c>
      <c r="V5763" s="13">
        <f t="shared" si="811"/>
        <v>42826</v>
      </c>
      <c r="W5763" s="14">
        <f t="shared" si="812"/>
        <v>42836</v>
      </c>
      <c r="X5763" s="1" t="str">
        <f t="shared" si="813"/>
        <v>Tuesday</v>
      </c>
      <c r="Y5763" s="2">
        <v>0.76197916666666676</v>
      </c>
      <c r="Z5763" s="2">
        <f t="shared" si="814"/>
        <v>0.75</v>
      </c>
      <c r="AA5763">
        <f>1</f>
        <v>1</v>
      </c>
      <c r="AB5763" s="1">
        <v>42836</v>
      </c>
      <c r="AC5763" s="13">
        <f t="shared" si="815"/>
        <v>42826</v>
      </c>
      <c r="AD5763" s="14">
        <f t="shared" si="816"/>
        <v>42836</v>
      </c>
      <c r="AE5763" s="1" t="str">
        <f t="shared" si="817"/>
        <v>Tuesday</v>
      </c>
      <c r="AF5763" s="2">
        <v>0.76732638888888882</v>
      </c>
      <c r="AG5763" s="2">
        <f t="shared" si="818"/>
        <v>0.75</v>
      </c>
      <c r="AH5763" t="s">
        <v>23</v>
      </c>
    </row>
    <row r="5764" spans="1:34" x14ac:dyDescent="0.25">
      <c r="A5764">
        <v>1088341</v>
      </c>
      <c r="B5764" t="s">
        <v>29</v>
      </c>
      <c r="C5764" t="s">
        <v>47</v>
      </c>
      <c r="D5764" t="s">
        <v>31</v>
      </c>
      <c r="E5764">
        <v>53202</v>
      </c>
      <c r="F5764" t="s">
        <v>20</v>
      </c>
      <c r="G5764" t="s">
        <v>32</v>
      </c>
      <c r="H5764">
        <v>11096</v>
      </c>
      <c r="I5764" t="s">
        <v>34</v>
      </c>
      <c r="J5764">
        <f>VLOOKUP(I5764,Key!$A$1:$C$73,2,FALSE)</f>
        <v>43.05097</v>
      </c>
      <c r="K5764">
        <f>VLOOKUP(I5764,Key!$A$1:$C$73,3,FALSE)</f>
        <v>-87.906440000000003</v>
      </c>
      <c r="L5764" t="s">
        <v>83</v>
      </c>
      <c r="M5764">
        <f>VLOOKUP(L5764,Key!$A$1:$C$73,2,FALSE)</f>
        <v>43.026229999999998</v>
      </c>
      <c r="N5764">
        <f>VLOOKUP(L5764,Key!$A$1:$C$73,3,FALSE)</f>
        <v>-87.912809999999993</v>
      </c>
      <c r="O5764">
        <v>13</v>
      </c>
      <c r="P5764">
        <v>0</v>
      </c>
      <c r="Q5764">
        <v>2</v>
      </c>
      <c r="R5764">
        <v>1.9</v>
      </c>
      <c r="S5764">
        <v>78</v>
      </c>
      <c r="T5764">
        <f t="shared" si="810"/>
        <v>-1</v>
      </c>
      <c r="U5764" s="1">
        <v>42836</v>
      </c>
      <c r="V5764" s="13">
        <f t="shared" si="811"/>
        <v>42826</v>
      </c>
      <c r="W5764" s="14">
        <f t="shared" si="812"/>
        <v>42836</v>
      </c>
      <c r="X5764" s="1" t="str">
        <f t="shared" si="813"/>
        <v>Tuesday</v>
      </c>
      <c r="Y5764" s="2">
        <v>0.76687500000000008</v>
      </c>
      <c r="Z5764" s="2">
        <f t="shared" si="814"/>
        <v>0.75</v>
      </c>
      <c r="AA5764">
        <f>1</f>
        <v>1</v>
      </c>
      <c r="AB5764" s="1">
        <v>42836</v>
      </c>
      <c r="AC5764" s="13">
        <f t="shared" si="815"/>
        <v>42826</v>
      </c>
      <c r="AD5764" s="14">
        <f t="shared" si="816"/>
        <v>42836</v>
      </c>
      <c r="AE5764" s="1" t="str">
        <f t="shared" si="817"/>
        <v>Tuesday</v>
      </c>
      <c r="AF5764" s="2">
        <v>0.77619212962962969</v>
      </c>
      <c r="AG5764" s="2">
        <f t="shared" si="818"/>
        <v>0.79166666666666663</v>
      </c>
      <c r="AH5764" t="s">
        <v>23</v>
      </c>
    </row>
    <row r="5765" spans="1:34" x14ac:dyDescent="0.25">
      <c r="A5765">
        <v>1276651</v>
      </c>
      <c r="B5765" t="s">
        <v>29</v>
      </c>
      <c r="C5765" t="s">
        <v>47</v>
      </c>
      <c r="D5765" t="s">
        <v>31</v>
      </c>
      <c r="E5765">
        <v>53211</v>
      </c>
      <c r="F5765" t="s">
        <v>20</v>
      </c>
      <c r="G5765" t="s">
        <v>32</v>
      </c>
      <c r="H5765">
        <v>5523</v>
      </c>
      <c r="I5765" t="s">
        <v>65</v>
      </c>
      <c r="J5765">
        <f>VLOOKUP(I5765,Key!$A$1:$C$73,2,FALSE)</f>
        <v>43.077359999999999</v>
      </c>
      <c r="K5765">
        <f>VLOOKUP(I5765,Key!$A$1:$C$73,3,FALSE)</f>
        <v>-87.880769999999998</v>
      </c>
      <c r="L5765" t="s">
        <v>86</v>
      </c>
      <c r="M5765">
        <f>VLOOKUP(L5765,Key!$A$1:$C$73,2,FALSE)</f>
        <v>43.052549999999997</v>
      </c>
      <c r="N5765">
        <f>VLOOKUP(L5765,Key!$A$1:$C$73,3,FALSE)</f>
        <v>-87.909329999999997</v>
      </c>
      <c r="O5765">
        <v>17</v>
      </c>
      <c r="P5765">
        <v>0</v>
      </c>
      <c r="Q5765">
        <v>2.6</v>
      </c>
      <c r="R5765">
        <v>2.4</v>
      </c>
      <c r="S5765">
        <v>102</v>
      </c>
      <c r="T5765">
        <f t="shared" si="810"/>
        <v>-1</v>
      </c>
      <c r="U5765" s="1">
        <v>42837</v>
      </c>
      <c r="V5765" s="13">
        <f t="shared" si="811"/>
        <v>42826</v>
      </c>
      <c r="W5765" s="14">
        <f t="shared" si="812"/>
        <v>42837</v>
      </c>
      <c r="X5765" s="1" t="str">
        <f t="shared" si="813"/>
        <v>Wednesday</v>
      </c>
      <c r="Y5765" s="2">
        <v>0.31238425925925922</v>
      </c>
      <c r="Z5765" s="2">
        <f t="shared" si="814"/>
        <v>0.29166666666666663</v>
      </c>
      <c r="AA5765">
        <f>1</f>
        <v>1</v>
      </c>
      <c r="AB5765" s="1">
        <v>42837</v>
      </c>
      <c r="AC5765" s="13">
        <f t="shared" si="815"/>
        <v>42826</v>
      </c>
      <c r="AD5765" s="14">
        <f t="shared" si="816"/>
        <v>42837</v>
      </c>
      <c r="AE5765" s="1" t="str">
        <f t="shared" si="817"/>
        <v>Wednesday</v>
      </c>
      <c r="AF5765" s="2">
        <v>0.32418981481481485</v>
      </c>
      <c r="AG5765" s="2">
        <f t="shared" si="818"/>
        <v>0.33333333333333331</v>
      </c>
      <c r="AH5765" t="s">
        <v>23</v>
      </c>
    </row>
    <row r="5766" spans="1:34" x14ac:dyDescent="0.25">
      <c r="A5766">
        <v>915465</v>
      </c>
      <c r="B5766" t="s">
        <v>29</v>
      </c>
      <c r="C5766" t="s">
        <v>47</v>
      </c>
      <c r="D5766" t="s">
        <v>31</v>
      </c>
      <c r="E5766">
        <v>53202</v>
      </c>
      <c r="F5766" t="s">
        <v>20</v>
      </c>
      <c r="G5766" t="s">
        <v>32</v>
      </c>
      <c r="H5766">
        <v>153</v>
      </c>
      <c r="I5766" t="s">
        <v>85</v>
      </c>
      <c r="J5766">
        <f>VLOOKUP(I5766,Key!$A$1:$C$73,2,FALSE)</f>
        <v>43.053040000000003</v>
      </c>
      <c r="K5766">
        <f>VLOOKUP(I5766,Key!$A$1:$C$73,3,FALSE)</f>
        <v>-87.897660000000002</v>
      </c>
      <c r="L5766" t="s">
        <v>44</v>
      </c>
      <c r="M5766">
        <f>VLOOKUP(L5766,Key!$A$1:$C$73,2,FALSE)</f>
        <v>43.03886</v>
      </c>
      <c r="N5766">
        <f>VLOOKUP(L5766,Key!$A$1:$C$73,3,FALSE)</f>
        <v>-87.902720000000002</v>
      </c>
      <c r="O5766">
        <v>8</v>
      </c>
      <c r="P5766">
        <v>0</v>
      </c>
      <c r="Q5766">
        <v>1.2</v>
      </c>
      <c r="R5766">
        <v>1.1000000000000001</v>
      </c>
      <c r="S5766">
        <v>48</v>
      </c>
      <c r="T5766">
        <f t="shared" si="810"/>
        <v>-1</v>
      </c>
      <c r="U5766" s="1">
        <v>42837</v>
      </c>
      <c r="V5766" s="13">
        <f t="shared" si="811"/>
        <v>42826</v>
      </c>
      <c r="W5766" s="14">
        <f t="shared" si="812"/>
        <v>42837</v>
      </c>
      <c r="X5766" s="1" t="str">
        <f t="shared" si="813"/>
        <v>Wednesday</v>
      </c>
      <c r="Y5766" s="2">
        <v>0.34181712962962968</v>
      </c>
      <c r="Z5766" s="2">
        <f t="shared" si="814"/>
        <v>0.33333333333333331</v>
      </c>
      <c r="AA5766">
        <f>1</f>
        <v>1</v>
      </c>
      <c r="AB5766" s="1">
        <v>42837</v>
      </c>
      <c r="AC5766" s="13">
        <f t="shared" si="815"/>
        <v>42826</v>
      </c>
      <c r="AD5766" s="14">
        <f t="shared" si="816"/>
        <v>42837</v>
      </c>
      <c r="AE5766" s="1" t="str">
        <f t="shared" si="817"/>
        <v>Wednesday</v>
      </c>
      <c r="AF5766" s="2">
        <v>0.34751157407407413</v>
      </c>
      <c r="AG5766" s="2">
        <f t="shared" si="818"/>
        <v>0.33333333333333331</v>
      </c>
      <c r="AH5766" t="s">
        <v>23</v>
      </c>
    </row>
    <row r="5767" spans="1:34" x14ac:dyDescent="0.25">
      <c r="A5767">
        <v>1357250</v>
      </c>
      <c r="B5767" t="s">
        <v>29</v>
      </c>
      <c r="C5767" t="s">
        <v>47</v>
      </c>
      <c r="D5767" t="s">
        <v>31</v>
      </c>
      <c r="E5767">
        <v>53202</v>
      </c>
      <c r="F5767" t="s">
        <v>20</v>
      </c>
      <c r="G5767" t="s">
        <v>32</v>
      </c>
      <c r="H5767">
        <v>42</v>
      </c>
      <c r="I5767" t="s">
        <v>78</v>
      </c>
      <c r="J5767">
        <f>VLOOKUP(I5767,Key!$A$1:$C$73,2,FALSE)</f>
        <v>43.048200000000001</v>
      </c>
      <c r="K5767">
        <f>VLOOKUP(I5767,Key!$A$1:$C$73,3,FALSE)</f>
        <v>-87.900859999999994</v>
      </c>
      <c r="L5767" t="s">
        <v>33</v>
      </c>
      <c r="M5767">
        <f>VLOOKUP(L5767,Key!$A$1:$C$73,2,FALSE)</f>
        <v>43.045712999999999</v>
      </c>
      <c r="N5767">
        <f>VLOOKUP(L5767,Key!$A$1:$C$73,3,FALSE)</f>
        <v>-87.899756999999994</v>
      </c>
      <c r="O5767">
        <v>2</v>
      </c>
      <c r="P5767">
        <v>0</v>
      </c>
      <c r="Q5767">
        <v>0.3</v>
      </c>
      <c r="R5767">
        <v>0.3</v>
      </c>
      <c r="S5767">
        <v>12</v>
      </c>
      <c r="T5767">
        <f t="shared" si="810"/>
        <v>-1</v>
      </c>
      <c r="U5767" s="1">
        <v>42837</v>
      </c>
      <c r="V5767" s="13">
        <f t="shared" si="811"/>
        <v>42826</v>
      </c>
      <c r="W5767" s="14">
        <f t="shared" si="812"/>
        <v>42837</v>
      </c>
      <c r="X5767" s="1" t="str">
        <f t="shared" si="813"/>
        <v>Wednesday</v>
      </c>
      <c r="Y5767" s="2">
        <v>0.35681712962962964</v>
      </c>
      <c r="Z5767" s="2">
        <f t="shared" si="814"/>
        <v>0.375</v>
      </c>
      <c r="AA5767">
        <f>1</f>
        <v>1</v>
      </c>
      <c r="AB5767" s="1">
        <v>42837</v>
      </c>
      <c r="AC5767" s="13">
        <f t="shared" si="815"/>
        <v>42826</v>
      </c>
      <c r="AD5767" s="14">
        <f t="shared" si="816"/>
        <v>42837</v>
      </c>
      <c r="AE5767" s="1" t="str">
        <f t="shared" si="817"/>
        <v>Wednesday</v>
      </c>
      <c r="AF5767" s="2">
        <v>0.35829861111111111</v>
      </c>
      <c r="AG5767" s="2">
        <f t="shared" si="818"/>
        <v>0.375</v>
      </c>
      <c r="AH5767" t="s">
        <v>23</v>
      </c>
    </row>
    <row r="5768" spans="1:34" x14ac:dyDescent="0.25">
      <c r="A5768">
        <v>1152387</v>
      </c>
      <c r="B5768" t="s">
        <v>29</v>
      </c>
      <c r="C5768" t="s">
        <v>47</v>
      </c>
      <c r="D5768" t="s">
        <v>31</v>
      </c>
      <c r="E5768">
        <v>53211</v>
      </c>
      <c r="F5768" t="s">
        <v>20</v>
      </c>
      <c r="G5768" t="s">
        <v>99</v>
      </c>
      <c r="H5768">
        <v>214</v>
      </c>
      <c r="I5768" t="s">
        <v>63</v>
      </c>
      <c r="J5768">
        <f>VLOOKUP(I5768,Key!$A$1:$C$73,2,FALSE)</f>
        <v>43.066893999999998</v>
      </c>
      <c r="K5768">
        <f>VLOOKUP(I5768,Key!$A$1:$C$73,3,FALSE)</f>
        <v>-87.877936000000005</v>
      </c>
      <c r="L5768" t="s">
        <v>21</v>
      </c>
      <c r="M5768">
        <f>VLOOKUP(L5768,Key!$A$1:$C$73,2,FALSE)</f>
        <v>43.074890000000003</v>
      </c>
      <c r="N5768">
        <f>VLOOKUP(L5768,Key!$A$1:$C$73,3,FALSE)</f>
        <v>-87.882810000000006</v>
      </c>
      <c r="O5768">
        <v>4</v>
      </c>
      <c r="P5768">
        <v>0</v>
      </c>
      <c r="Q5768">
        <v>0.6</v>
      </c>
      <c r="R5768">
        <v>0.6</v>
      </c>
      <c r="S5768">
        <v>24</v>
      </c>
      <c r="T5768">
        <f t="shared" si="810"/>
        <v>-1</v>
      </c>
      <c r="U5768" s="1">
        <v>42837</v>
      </c>
      <c r="V5768" s="13">
        <f t="shared" si="811"/>
        <v>42826</v>
      </c>
      <c r="W5768" s="14">
        <f t="shared" si="812"/>
        <v>42837</v>
      </c>
      <c r="X5768" s="1" t="str">
        <f t="shared" si="813"/>
        <v>Wednesday</v>
      </c>
      <c r="Y5768" s="2">
        <v>0.43799768518518517</v>
      </c>
      <c r="Z5768" s="2">
        <f t="shared" si="814"/>
        <v>0.45833333333333331</v>
      </c>
      <c r="AA5768">
        <f>1</f>
        <v>1</v>
      </c>
      <c r="AB5768" s="1">
        <v>42837</v>
      </c>
      <c r="AC5768" s="13">
        <f t="shared" si="815"/>
        <v>42826</v>
      </c>
      <c r="AD5768" s="14">
        <f t="shared" si="816"/>
        <v>42837</v>
      </c>
      <c r="AE5768" s="1" t="str">
        <f t="shared" si="817"/>
        <v>Wednesday</v>
      </c>
      <c r="AF5768" s="2">
        <v>0.44087962962962962</v>
      </c>
      <c r="AG5768" s="2">
        <f t="shared" si="818"/>
        <v>0.45833333333333331</v>
      </c>
      <c r="AH5768" t="s">
        <v>23</v>
      </c>
    </row>
    <row r="5769" spans="1:34" x14ac:dyDescent="0.25">
      <c r="A5769">
        <v>1494109</v>
      </c>
      <c r="B5769" t="s">
        <v>29</v>
      </c>
      <c r="C5769" t="s">
        <v>47</v>
      </c>
      <c r="D5769" t="s">
        <v>31</v>
      </c>
      <c r="E5769">
        <v>53233</v>
      </c>
      <c r="F5769" t="s">
        <v>20</v>
      </c>
      <c r="G5769" t="s">
        <v>32</v>
      </c>
      <c r="H5769">
        <v>5515</v>
      </c>
      <c r="I5769" t="s">
        <v>44</v>
      </c>
      <c r="J5769">
        <f>VLOOKUP(I5769,Key!$A$1:$C$73,2,FALSE)</f>
        <v>43.03886</v>
      </c>
      <c r="K5769">
        <f>VLOOKUP(I5769,Key!$A$1:$C$73,3,FALSE)</f>
        <v>-87.902720000000002</v>
      </c>
      <c r="L5769" t="s">
        <v>82</v>
      </c>
      <c r="M5769">
        <f>VLOOKUP(L5769,Key!$A$1:$C$73,2,FALSE)</f>
        <v>43.040349999999997</v>
      </c>
      <c r="N5769">
        <f>VLOOKUP(L5769,Key!$A$1:$C$73,3,FALSE)</f>
        <v>-87.920760000000001</v>
      </c>
      <c r="O5769">
        <v>6</v>
      </c>
      <c r="P5769">
        <v>0</v>
      </c>
      <c r="Q5769">
        <v>0.9</v>
      </c>
      <c r="R5769">
        <v>0.9</v>
      </c>
      <c r="S5769">
        <v>36</v>
      </c>
      <c r="T5769">
        <f t="shared" si="810"/>
        <v>-1</v>
      </c>
      <c r="U5769" s="1">
        <v>42837</v>
      </c>
      <c r="V5769" s="13">
        <f t="shared" si="811"/>
        <v>42826</v>
      </c>
      <c r="W5769" s="14">
        <f t="shared" si="812"/>
        <v>42837</v>
      </c>
      <c r="X5769" s="1" t="str">
        <f t="shared" si="813"/>
        <v>Wednesday</v>
      </c>
      <c r="Y5769" s="2">
        <v>0.4899189814814815</v>
      </c>
      <c r="Z5769" s="2">
        <f t="shared" si="814"/>
        <v>0.5</v>
      </c>
      <c r="AA5769">
        <f>1</f>
        <v>1</v>
      </c>
      <c r="AB5769" s="1">
        <v>42837</v>
      </c>
      <c r="AC5769" s="13">
        <f t="shared" si="815"/>
        <v>42826</v>
      </c>
      <c r="AD5769" s="14">
        <f t="shared" si="816"/>
        <v>42837</v>
      </c>
      <c r="AE5769" s="1" t="str">
        <f t="shared" si="817"/>
        <v>Wednesday</v>
      </c>
      <c r="AF5769" s="2">
        <v>0.49420138888888893</v>
      </c>
      <c r="AG5769" s="2">
        <f t="shared" si="818"/>
        <v>0.5</v>
      </c>
      <c r="AH5769" t="s">
        <v>23</v>
      </c>
    </row>
    <row r="5770" spans="1:34" x14ac:dyDescent="0.25">
      <c r="A5770">
        <v>1564954</v>
      </c>
      <c r="B5770" t="s">
        <v>29</v>
      </c>
      <c r="C5770" t="s">
        <v>47</v>
      </c>
      <c r="D5770" t="s">
        <v>31</v>
      </c>
      <c r="E5770">
        <v>53202</v>
      </c>
      <c r="F5770" t="s">
        <v>20</v>
      </c>
      <c r="G5770" t="s">
        <v>32</v>
      </c>
      <c r="H5770">
        <v>11101</v>
      </c>
      <c r="I5770" t="s">
        <v>52</v>
      </c>
      <c r="J5770">
        <f>VLOOKUP(I5770,Key!$A$1:$C$73,2,FALSE)</f>
        <v>43.042490000000001</v>
      </c>
      <c r="K5770">
        <f>VLOOKUP(I5770,Key!$A$1:$C$73,3,FALSE)</f>
        <v>-87.909959999999998</v>
      </c>
      <c r="L5770" t="s">
        <v>28</v>
      </c>
      <c r="M5770">
        <f>VLOOKUP(L5770,Key!$A$1:$C$73,2,FALSE)</f>
        <v>43.038580000000003</v>
      </c>
      <c r="N5770">
        <f>VLOOKUP(L5770,Key!$A$1:$C$73,3,FALSE)</f>
        <v>-87.90934</v>
      </c>
      <c r="O5770">
        <v>3</v>
      </c>
      <c r="P5770">
        <v>0</v>
      </c>
      <c r="Q5770">
        <v>0.5</v>
      </c>
      <c r="R5770">
        <v>0.4</v>
      </c>
      <c r="S5770">
        <v>18</v>
      </c>
      <c r="T5770">
        <f t="shared" si="810"/>
        <v>-1</v>
      </c>
      <c r="U5770" s="1">
        <v>42837</v>
      </c>
      <c r="V5770" s="13">
        <f t="shared" si="811"/>
        <v>42826</v>
      </c>
      <c r="W5770" s="14">
        <f t="shared" si="812"/>
        <v>42837</v>
      </c>
      <c r="X5770" s="1" t="str">
        <f t="shared" si="813"/>
        <v>Wednesday</v>
      </c>
      <c r="Y5770" s="2">
        <v>0.49746527777777777</v>
      </c>
      <c r="Z5770" s="2">
        <f t="shared" si="814"/>
        <v>0.5</v>
      </c>
      <c r="AA5770">
        <f>1</f>
        <v>1</v>
      </c>
      <c r="AB5770" s="1">
        <v>42837</v>
      </c>
      <c r="AC5770" s="13">
        <f t="shared" si="815"/>
        <v>42826</v>
      </c>
      <c r="AD5770" s="14">
        <f t="shared" si="816"/>
        <v>42837</v>
      </c>
      <c r="AE5770" s="1" t="str">
        <f t="shared" si="817"/>
        <v>Wednesday</v>
      </c>
      <c r="AF5770" s="2">
        <v>0.49939814814814815</v>
      </c>
      <c r="AG5770" s="2">
        <f t="shared" si="818"/>
        <v>0.5</v>
      </c>
      <c r="AH5770" t="s">
        <v>23</v>
      </c>
    </row>
    <row r="5771" spans="1:34" x14ac:dyDescent="0.25">
      <c r="A5771">
        <v>1408049</v>
      </c>
      <c r="B5771" t="s">
        <v>29</v>
      </c>
      <c r="C5771" t="s">
        <v>47</v>
      </c>
      <c r="D5771" t="s">
        <v>31</v>
      </c>
      <c r="E5771">
        <v>53202</v>
      </c>
      <c r="F5771" t="s">
        <v>20</v>
      </c>
      <c r="G5771" t="s">
        <v>32</v>
      </c>
      <c r="H5771">
        <v>11130</v>
      </c>
      <c r="I5771" t="s">
        <v>77</v>
      </c>
      <c r="J5771">
        <f>VLOOKUP(I5771,Key!$A$1:$C$73,2,FALSE)</f>
        <v>43.036900000000003</v>
      </c>
      <c r="K5771">
        <f>VLOOKUP(I5771,Key!$A$1:$C$73,3,FALSE)</f>
        <v>-87.89667</v>
      </c>
      <c r="L5771" t="s">
        <v>39</v>
      </c>
      <c r="M5771">
        <f>VLOOKUP(L5771,Key!$A$1:$C$73,2,FALSE)</f>
        <v>43.031480000000002</v>
      </c>
      <c r="N5771">
        <f>VLOOKUP(L5771,Key!$A$1:$C$73,3,FALSE)</f>
        <v>-87.908169999999998</v>
      </c>
      <c r="O5771">
        <v>15</v>
      </c>
      <c r="P5771">
        <v>0</v>
      </c>
      <c r="Q5771">
        <v>2.2999999999999998</v>
      </c>
      <c r="R5771">
        <v>2.1</v>
      </c>
      <c r="S5771">
        <v>90</v>
      </c>
      <c r="T5771">
        <f t="shared" si="810"/>
        <v>-1</v>
      </c>
      <c r="U5771" s="1">
        <v>42837</v>
      </c>
      <c r="V5771" s="13">
        <f t="shared" si="811"/>
        <v>42826</v>
      </c>
      <c r="W5771" s="14">
        <f t="shared" si="812"/>
        <v>42837</v>
      </c>
      <c r="X5771" s="1" t="str">
        <f t="shared" si="813"/>
        <v>Wednesday</v>
      </c>
      <c r="Y5771" s="2">
        <v>0.50899305555555552</v>
      </c>
      <c r="Z5771" s="2">
        <f t="shared" si="814"/>
        <v>0.5</v>
      </c>
      <c r="AA5771">
        <f>1</f>
        <v>1</v>
      </c>
      <c r="AB5771" s="1">
        <v>42837</v>
      </c>
      <c r="AC5771" s="13">
        <f t="shared" si="815"/>
        <v>42826</v>
      </c>
      <c r="AD5771" s="14">
        <f t="shared" si="816"/>
        <v>42837</v>
      </c>
      <c r="AE5771" s="1" t="str">
        <f t="shared" si="817"/>
        <v>Wednesday</v>
      </c>
      <c r="AF5771" s="2">
        <v>0.51940972222222215</v>
      </c>
      <c r="AG5771" s="2">
        <f t="shared" si="818"/>
        <v>0.5</v>
      </c>
      <c r="AH5771" t="s">
        <v>23</v>
      </c>
    </row>
    <row r="5772" spans="1:34" x14ac:dyDescent="0.25">
      <c r="A5772">
        <v>1396695</v>
      </c>
      <c r="B5772" t="s">
        <v>29</v>
      </c>
      <c r="C5772" t="s">
        <v>47</v>
      </c>
      <c r="D5772" t="s">
        <v>31</v>
      </c>
      <c r="E5772">
        <v>53203</v>
      </c>
      <c r="F5772" t="s">
        <v>20</v>
      </c>
      <c r="G5772" t="s">
        <v>32</v>
      </c>
      <c r="H5772">
        <v>11131</v>
      </c>
      <c r="I5772" t="s">
        <v>77</v>
      </c>
      <c r="J5772">
        <f>VLOOKUP(I5772,Key!$A$1:$C$73,2,FALSE)</f>
        <v>43.036900000000003</v>
      </c>
      <c r="K5772">
        <f>VLOOKUP(I5772,Key!$A$1:$C$73,3,FALSE)</f>
        <v>-87.89667</v>
      </c>
      <c r="L5772" t="s">
        <v>33</v>
      </c>
      <c r="M5772">
        <f>VLOOKUP(L5772,Key!$A$1:$C$73,2,FALSE)</f>
        <v>43.045712999999999</v>
      </c>
      <c r="N5772">
        <f>VLOOKUP(L5772,Key!$A$1:$C$73,3,FALSE)</f>
        <v>-87.899756999999994</v>
      </c>
      <c r="O5772">
        <v>18</v>
      </c>
      <c r="P5772">
        <v>0</v>
      </c>
      <c r="Q5772">
        <v>2.7</v>
      </c>
      <c r="R5772">
        <v>2.6</v>
      </c>
      <c r="S5772">
        <v>108</v>
      </c>
      <c r="T5772">
        <f t="shared" si="810"/>
        <v>-1</v>
      </c>
      <c r="U5772" s="1">
        <v>42837</v>
      </c>
      <c r="V5772" s="13">
        <f t="shared" si="811"/>
        <v>42826</v>
      </c>
      <c r="W5772" s="14">
        <f t="shared" si="812"/>
        <v>42837</v>
      </c>
      <c r="X5772" s="1" t="str">
        <f t="shared" si="813"/>
        <v>Wednesday</v>
      </c>
      <c r="Y5772" s="2">
        <v>0.52326388888888886</v>
      </c>
      <c r="Z5772" s="2">
        <f t="shared" si="814"/>
        <v>0.54166666666666663</v>
      </c>
      <c r="AA5772">
        <f>1</f>
        <v>1</v>
      </c>
      <c r="AB5772" s="1">
        <v>42837</v>
      </c>
      <c r="AC5772" s="13">
        <f t="shared" si="815"/>
        <v>42826</v>
      </c>
      <c r="AD5772" s="14">
        <f t="shared" si="816"/>
        <v>42837</v>
      </c>
      <c r="AE5772" s="1" t="str">
        <f t="shared" si="817"/>
        <v>Wednesday</v>
      </c>
      <c r="AF5772" s="2">
        <v>0.53584490740740742</v>
      </c>
      <c r="AG5772" s="2">
        <f t="shared" si="818"/>
        <v>0.54166666666666663</v>
      </c>
      <c r="AH5772" t="s">
        <v>23</v>
      </c>
    </row>
    <row r="5773" spans="1:34" x14ac:dyDescent="0.25">
      <c r="A5773">
        <v>1010620</v>
      </c>
      <c r="B5773" t="s">
        <v>29</v>
      </c>
      <c r="C5773" t="s">
        <v>47</v>
      </c>
      <c r="D5773" t="s">
        <v>31</v>
      </c>
      <c r="E5773">
        <v>53202</v>
      </c>
      <c r="F5773" t="s">
        <v>20</v>
      </c>
      <c r="G5773" t="s">
        <v>32</v>
      </c>
      <c r="H5773">
        <v>11112</v>
      </c>
      <c r="I5773" t="s">
        <v>78</v>
      </c>
      <c r="J5773">
        <f>VLOOKUP(I5773,Key!$A$1:$C$73,2,FALSE)</f>
        <v>43.048200000000001</v>
      </c>
      <c r="K5773">
        <f>VLOOKUP(I5773,Key!$A$1:$C$73,3,FALSE)</f>
        <v>-87.900859999999994</v>
      </c>
      <c r="L5773" t="s">
        <v>21</v>
      </c>
      <c r="M5773">
        <f>VLOOKUP(L5773,Key!$A$1:$C$73,2,FALSE)</f>
        <v>43.074890000000003</v>
      </c>
      <c r="N5773">
        <f>VLOOKUP(L5773,Key!$A$1:$C$73,3,FALSE)</f>
        <v>-87.882810000000006</v>
      </c>
      <c r="O5773">
        <v>14</v>
      </c>
      <c r="P5773">
        <v>0</v>
      </c>
      <c r="Q5773">
        <v>2.1</v>
      </c>
      <c r="R5773">
        <v>2</v>
      </c>
      <c r="S5773">
        <v>84</v>
      </c>
      <c r="T5773">
        <f t="shared" si="810"/>
        <v>-1</v>
      </c>
      <c r="U5773" s="1">
        <v>42837</v>
      </c>
      <c r="V5773" s="13">
        <f t="shared" si="811"/>
        <v>42826</v>
      </c>
      <c r="W5773" s="14">
        <f t="shared" si="812"/>
        <v>42837</v>
      </c>
      <c r="X5773" s="1" t="str">
        <f t="shared" si="813"/>
        <v>Wednesday</v>
      </c>
      <c r="Y5773" s="2">
        <v>0.5516550925925926</v>
      </c>
      <c r="Z5773" s="2">
        <f t="shared" si="814"/>
        <v>0.54166666666666663</v>
      </c>
      <c r="AA5773">
        <f>1</f>
        <v>1</v>
      </c>
      <c r="AB5773" s="1">
        <v>42837</v>
      </c>
      <c r="AC5773" s="13">
        <f t="shared" si="815"/>
        <v>42826</v>
      </c>
      <c r="AD5773" s="14">
        <f t="shared" si="816"/>
        <v>42837</v>
      </c>
      <c r="AE5773" s="1" t="str">
        <f t="shared" si="817"/>
        <v>Wednesday</v>
      </c>
      <c r="AF5773" s="2">
        <v>0.56175925925925929</v>
      </c>
      <c r="AG5773" s="2">
        <f t="shared" si="818"/>
        <v>0.54166666666666663</v>
      </c>
      <c r="AH5773" t="s">
        <v>23</v>
      </c>
    </row>
    <row r="5774" spans="1:34" x14ac:dyDescent="0.25">
      <c r="A5774">
        <v>1251108</v>
      </c>
      <c r="B5774" t="s">
        <v>29</v>
      </c>
      <c r="C5774" t="s">
        <v>114</v>
      </c>
      <c r="D5774" t="s">
        <v>31</v>
      </c>
      <c r="E5774">
        <v>54913</v>
      </c>
      <c r="F5774" t="s">
        <v>20</v>
      </c>
      <c r="G5774" t="s">
        <v>99</v>
      </c>
      <c r="H5774">
        <v>5425</v>
      </c>
      <c r="I5774" t="s">
        <v>40</v>
      </c>
      <c r="J5774">
        <f>VLOOKUP(I5774,Key!$A$1:$C$73,2,FALSE)</f>
        <v>43.06033</v>
      </c>
      <c r="K5774">
        <f>VLOOKUP(I5774,Key!$A$1:$C$73,3,FALSE)</f>
        <v>-87.89546</v>
      </c>
      <c r="L5774" t="s">
        <v>80</v>
      </c>
      <c r="M5774">
        <f>VLOOKUP(L5774,Key!$A$1:$C$73,2,FALSE)</f>
        <v>43.060250000000003</v>
      </c>
      <c r="N5774">
        <f>VLOOKUP(L5774,Key!$A$1:$C$73,3,FALSE)</f>
        <v>-87.892169999999993</v>
      </c>
      <c r="O5774">
        <v>1</v>
      </c>
      <c r="P5774">
        <v>0</v>
      </c>
      <c r="Q5774">
        <v>0.2</v>
      </c>
      <c r="R5774">
        <v>0.1</v>
      </c>
      <c r="S5774">
        <v>6</v>
      </c>
      <c r="T5774">
        <f t="shared" si="810"/>
        <v>-1</v>
      </c>
      <c r="U5774" s="1">
        <v>42837</v>
      </c>
      <c r="V5774" s="13">
        <f t="shared" si="811"/>
        <v>42826</v>
      </c>
      <c r="W5774" s="14">
        <f t="shared" si="812"/>
        <v>42837</v>
      </c>
      <c r="X5774" s="1" t="str">
        <f t="shared" si="813"/>
        <v>Wednesday</v>
      </c>
      <c r="Y5774" s="2">
        <v>0.6607291666666667</v>
      </c>
      <c r="Z5774" s="2">
        <f t="shared" si="814"/>
        <v>0.66666666666666663</v>
      </c>
      <c r="AA5774">
        <f>1</f>
        <v>1</v>
      </c>
      <c r="AB5774" s="1">
        <v>42837</v>
      </c>
      <c r="AC5774" s="13">
        <f t="shared" si="815"/>
        <v>42826</v>
      </c>
      <c r="AD5774" s="14">
        <f t="shared" si="816"/>
        <v>42837</v>
      </c>
      <c r="AE5774" s="1" t="str">
        <f t="shared" si="817"/>
        <v>Wednesday</v>
      </c>
      <c r="AF5774" s="2">
        <v>0.66153935185185186</v>
      </c>
      <c r="AG5774" s="2">
        <f t="shared" si="818"/>
        <v>0.66666666666666663</v>
      </c>
      <c r="AH5774" t="s">
        <v>23</v>
      </c>
    </row>
    <row r="5775" spans="1:34" x14ac:dyDescent="0.25">
      <c r="A5775">
        <v>1249929</v>
      </c>
      <c r="B5775" t="s">
        <v>29</v>
      </c>
      <c r="C5775" t="s">
        <v>115</v>
      </c>
      <c r="D5775" t="s">
        <v>31</v>
      </c>
      <c r="E5775">
        <v>53575</v>
      </c>
      <c r="F5775" t="s">
        <v>20</v>
      </c>
      <c r="G5775" t="s">
        <v>99</v>
      </c>
      <c r="H5775">
        <v>5537</v>
      </c>
      <c r="I5775" t="s">
        <v>66</v>
      </c>
      <c r="J5775">
        <f>VLOOKUP(I5775,Key!$A$1:$C$73,2,FALSE)</f>
        <v>43.078530000000001</v>
      </c>
      <c r="K5775">
        <f>VLOOKUP(I5775,Key!$A$1:$C$73,3,FALSE)</f>
        <v>-87.882620000000003</v>
      </c>
      <c r="L5775" t="s">
        <v>81</v>
      </c>
      <c r="M5775">
        <f>VLOOKUP(L5775,Key!$A$1:$C$73,2,FALSE)</f>
        <v>43.058010000000003</v>
      </c>
      <c r="N5775">
        <f>VLOOKUP(L5775,Key!$A$1:$C$73,3,FALSE)</f>
        <v>-87.877300000000005</v>
      </c>
      <c r="O5775">
        <v>17</v>
      </c>
      <c r="P5775">
        <v>0</v>
      </c>
      <c r="Q5775">
        <v>2.6</v>
      </c>
      <c r="R5775">
        <v>2.4</v>
      </c>
      <c r="S5775">
        <v>102</v>
      </c>
      <c r="T5775">
        <f t="shared" si="810"/>
        <v>-1</v>
      </c>
      <c r="U5775" s="1">
        <v>42837</v>
      </c>
      <c r="V5775" s="13">
        <f t="shared" si="811"/>
        <v>42826</v>
      </c>
      <c r="W5775" s="14">
        <f t="shared" si="812"/>
        <v>42837</v>
      </c>
      <c r="X5775" s="1" t="str">
        <f t="shared" si="813"/>
        <v>Wednesday</v>
      </c>
      <c r="Y5775" s="2">
        <v>0.67700231481481488</v>
      </c>
      <c r="Z5775" s="2">
        <f t="shared" si="814"/>
        <v>0.66666666666666663</v>
      </c>
      <c r="AA5775">
        <f>1</f>
        <v>1</v>
      </c>
      <c r="AB5775" s="1">
        <v>42837</v>
      </c>
      <c r="AC5775" s="13">
        <f t="shared" si="815"/>
        <v>42826</v>
      </c>
      <c r="AD5775" s="14">
        <f t="shared" si="816"/>
        <v>42837</v>
      </c>
      <c r="AE5775" s="1" t="str">
        <f t="shared" si="817"/>
        <v>Wednesday</v>
      </c>
      <c r="AF5775" s="2">
        <v>0.68821759259259263</v>
      </c>
      <c r="AG5775" s="2">
        <f t="shared" si="818"/>
        <v>0.70833333333333326</v>
      </c>
      <c r="AH5775" t="s">
        <v>23</v>
      </c>
    </row>
    <row r="5776" spans="1:34" x14ac:dyDescent="0.25">
      <c r="A5776">
        <v>1518070</v>
      </c>
      <c r="B5776" t="s">
        <v>29</v>
      </c>
      <c r="C5776" t="s">
        <v>47</v>
      </c>
      <c r="D5776" t="s">
        <v>31</v>
      </c>
      <c r="E5776">
        <v>53211</v>
      </c>
      <c r="F5776" t="s">
        <v>20</v>
      </c>
      <c r="G5776" t="s">
        <v>50</v>
      </c>
      <c r="H5776">
        <v>23</v>
      </c>
      <c r="I5776" t="s">
        <v>64</v>
      </c>
      <c r="J5776">
        <f>VLOOKUP(I5776,Key!$A$1:$C$73,2,FALSE)</f>
        <v>43.069021999999997</v>
      </c>
      <c r="K5776">
        <f>VLOOKUP(I5776,Key!$A$1:$C$73,3,FALSE)</f>
        <v>-87.887940999999998</v>
      </c>
      <c r="L5776" t="s">
        <v>40</v>
      </c>
      <c r="M5776">
        <f>VLOOKUP(L5776,Key!$A$1:$C$73,2,FALSE)</f>
        <v>43.06033</v>
      </c>
      <c r="N5776">
        <f>VLOOKUP(L5776,Key!$A$1:$C$73,3,FALSE)</f>
        <v>-87.89546</v>
      </c>
      <c r="O5776">
        <v>5</v>
      </c>
      <c r="P5776">
        <v>0</v>
      </c>
      <c r="Q5776">
        <v>0.8</v>
      </c>
      <c r="R5776">
        <v>0.7</v>
      </c>
      <c r="S5776">
        <v>30</v>
      </c>
      <c r="T5776">
        <f t="shared" si="810"/>
        <v>-1</v>
      </c>
      <c r="U5776" s="1">
        <v>42837</v>
      </c>
      <c r="V5776" s="13">
        <f t="shared" si="811"/>
        <v>42826</v>
      </c>
      <c r="W5776" s="14">
        <f t="shared" si="812"/>
        <v>42837</v>
      </c>
      <c r="X5776" s="1" t="str">
        <f t="shared" si="813"/>
        <v>Wednesday</v>
      </c>
      <c r="Y5776" s="2">
        <v>0.82134259259259268</v>
      </c>
      <c r="Z5776" s="2">
        <f t="shared" si="814"/>
        <v>0.83333333333333326</v>
      </c>
      <c r="AA5776">
        <f>1</f>
        <v>1</v>
      </c>
      <c r="AB5776" s="1">
        <v>42837</v>
      </c>
      <c r="AC5776" s="13">
        <f t="shared" si="815"/>
        <v>42826</v>
      </c>
      <c r="AD5776" s="14">
        <f t="shared" si="816"/>
        <v>42837</v>
      </c>
      <c r="AE5776" s="1" t="str">
        <f t="shared" si="817"/>
        <v>Wednesday</v>
      </c>
      <c r="AF5776" s="2">
        <v>0.82497685185185177</v>
      </c>
      <c r="AG5776" s="2">
        <f t="shared" si="818"/>
        <v>0.83333333333333326</v>
      </c>
      <c r="AH5776" t="s">
        <v>23</v>
      </c>
    </row>
    <row r="5777" spans="1:34" x14ac:dyDescent="0.25">
      <c r="A5777">
        <v>1357250</v>
      </c>
      <c r="B5777" t="s">
        <v>29</v>
      </c>
      <c r="C5777" t="s">
        <v>47</v>
      </c>
      <c r="D5777" t="s">
        <v>31</v>
      </c>
      <c r="E5777">
        <v>53202</v>
      </c>
      <c r="F5777" t="s">
        <v>20</v>
      </c>
      <c r="G5777" t="s">
        <v>32</v>
      </c>
      <c r="H5777">
        <v>132</v>
      </c>
      <c r="I5777" t="s">
        <v>78</v>
      </c>
      <c r="J5777">
        <f>VLOOKUP(I5777,Key!$A$1:$C$73,2,FALSE)</f>
        <v>43.048200000000001</v>
      </c>
      <c r="K5777">
        <f>VLOOKUP(I5777,Key!$A$1:$C$73,3,FALSE)</f>
        <v>-87.900859999999994</v>
      </c>
      <c r="L5777" t="s">
        <v>44</v>
      </c>
      <c r="M5777">
        <f>VLOOKUP(L5777,Key!$A$1:$C$73,2,FALSE)</f>
        <v>43.03886</v>
      </c>
      <c r="N5777">
        <f>VLOOKUP(L5777,Key!$A$1:$C$73,3,FALSE)</f>
        <v>-87.902720000000002</v>
      </c>
      <c r="O5777">
        <v>5</v>
      </c>
      <c r="P5777">
        <v>0</v>
      </c>
      <c r="Q5777">
        <v>0.8</v>
      </c>
      <c r="R5777">
        <v>0.7</v>
      </c>
      <c r="S5777">
        <v>30</v>
      </c>
      <c r="T5777">
        <f t="shared" si="810"/>
        <v>-1</v>
      </c>
      <c r="U5777" s="1">
        <v>42838</v>
      </c>
      <c r="V5777" s="13">
        <f t="shared" si="811"/>
        <v>42826</v>
      </c>
      <c r="W5777" s="14">
        <f t="shared" si="812"/>
        <v>42838</v>
      </c>
      <c r="X5777" s="1" t="str">
        <f t="shared" si="813"/>
        <v>Thursday</v>
      </c>
      <c r="Y5777" s="2">
        <v>0.33246527777777779</v>
      </c>
      <c r="Z5777" s="2">
        <f t="shared" si="814"/>
        <v>0.33333333333333331</v>
      </c>
      <c r="AA5777">
        <f>1</f>
        <v>1</v>
      </c>
      <c r="AB5777" s="1">
        <v>42838</v>
      </c>
      <c r="AC5777" s="13">
        <f t="shared" si="815"/>
        <v>42826</v>
      </c>
      <c r="AD5777" s="14">
        <f t="shared" si="816"/>
        <v>42838</v>
      </c>
      <c r="AE5777" s="1" t="str">
        <f t="shared" si="817"/>
        <v>Thursday</v>
      </c>
      <c r="AF5777" s="2">
        <v>0.33592592592592596</v>
      </c>
      <c r="AG5777" s="2">
        <f t="shared" si="818"/>
        <v>0.33333333333333331</v>
      </c>
      <c r="AH5777" t="s">
        <v>23</v>
      </c>
    </row>
    <row r="5778" spans="1:34" x14ac:dyDescent="0.25">
      <c r="A5778">
        <v>1298099</v>
      </c>
      <c r="B5778" t="s">
        <v>29</v>
      </c>
      <c r="C5778" t="s">
        <v>47</v>
      </c>
      <c r="D5778" t="s">
        <v>31</v>
      </c>
      <c r="E5778">
        <v>53233</v>
      </c>
      <c r="F5778" t="s">
        <v>20</v>
      </c>
      <c r="G5778" t="s">
        <v>32</v>
      </c>
      <c r="H5778">
        <v>32</v>
      </c>
      <c r="I5778" t="s">
        <v>79</v>
      </c>
      <c r="J5778">
        <f>VLOOKUP(I5778,Key!$A$1:$C$73,2,FALSE)</f>
        <v>43.04804</v>
      </c>
      <c r="K5778">
        <f>VLOOKUP(I5778,Key!$A$1:$C$73,3,FALSE)</f>
        <v>-87.896720000000002</v>
      </c>
      <c r="L5778" t="s">
        <v>61</v>
      </c>
      <c r="M5778">
        <f>VLOOKUP(L5778,Key!$A$1:$C$73,2,FALSE)</f>
        <v>43.060786</v>
      </c>
      <c r="N5778">
        <f>VLOOKUP(L5778,Key!$A$1:$C$73,3,FALSE)</f>
        <v>-87.883825999999999</v>
      </c>
      <c r="O5778">
        <v>6</v>
      </c>
      <c r="P5778">
        <v>0</v>
      </c>
      <c r="Q5778">
        <v>0.9</v>
      </c>
      <c r="R5778">
        <v>0.9</v>
      </c>
      <c r="S5778">
        <v>36</v>
      </c>
      <c r="T5778">
        <f t="shared" si="810"/>
        <v>-1</v>
      </c>
      <c r="U5778" s="1">
        <v>42838</v>
      </c>
      <c r="V5778" s="13">
        <f t="shared" si="811"/>
        <v>42826</v>
      </c>
      <c r="W5778" s="14">
        <f t="shared" si="812"/>
        <v>42838</v>
      </c>
      <c r="X5778" s="1" t="str">
        <f t="shared" si="813"/>
        <v>Thursday</v>
      </c>
      <c r="Y5778" s="2">
        <v>0.53303240740740743</v>
      </c>
      <c r="Z5778" s="2">
        <f t="shared" si="814"/>
        <v>0.54166666666666663</v>
      </c>
      <c r="AA5778">
        <f>1</f>
        <v>1</v>
      </c>
      <c r="AB5778" s="1">
        <v>42838</v>
      </c>
      <c r="AC5778" s="13">
        <f t="shared" si="815"/>
        <v>42826</v>
      </c>
      <c r="AD5778" s="14">
        <f t="shared" si="816"/>
        <v>42838</v>
      </c>
      <c r="AE5778" s="1" t="str">
        <f t="shared" si="817"/>
        <v>Thursday</v>
      </c>
      <c r="AF5778" s="2">
        <v>0.53716435185185185</v>
      </c>
      <c r="AG5778" s="2">
        <f t="shared" si="818"/>
        <v>0.54166666666666663</v>
      </c>
      <c r="AH5778" t="s">
        <v>23</v>
      </c>
    </row>
    <row r="5779" spans="1:34" x14ac:dyDescent="0.25">
      <c r="A5779">
        <v>1527212</v>
      </c>
      <c r="B5779" t="s">
        <v>29</v>
      </c>
      <c r="C5779" t="s">
        <v>47</v>
      </c>
      <c r="D5779" t="s">
        <v>31</v>
      </c>
      <c r="E5779">
        <v>53202</v>
      </c>
      <c r="F5779" t="s">
        <v>20</v>
      </c>
      <c r="G5779" t="s">
        <v>32</v>
      </c>
      <c r="H5779">
        <v>100</v>
      </c>
      <c r="I5779" t="s">
        <v>21</v>
      </c>
      <c r="J5779">
        <f>VLOOKUP(I5779,Key!$A$1:$C$73,2,FALSE)</f>
        <v>43.074890000000003</v>
      </c>
      <c r="K5779">
        <f>VLOOKUP(I5779,Key!$A$1:$C$73,3,FALSE)</f>
        <v>-87.882810000000006</v>
      </c>
      <c r="L5779" t="s">
        <v>22</v>
      </c>
      <c r="M5779">
        <f>VLOOKUP(L5779,Key!$A$1:$C$73,2,FALSE)</f>
        <v>43.058619999999998</v>
      </c>
      <c r="N5779">
        <f>VLOOKUP(L5779,Key!$A$1:$C$73,3,FALSE)</f>
        <v>-87.885319999999993</v>
      </c>
      <c r="O5779">
        <v>10</v>
      </c>
      <c r="P5779">
        <v>0</v>
      </c>
      <c r="Q5779">
        <v>1.5</v>
      </c>
      <c r="R5779">
        <v>1.4</v>
      </c>
      <c r="S5779">
        <v>60</v>
      </c>
      <c r="T5779">
        <f t="shared" si="810"/>
        <v>-1</v>
      </c>
      <c r="U5779" s="1">
        <v>42838</v>
      </c>
      <c r="V5779" s="13">
        <f t="shared" si="811"/>
        <v>42826</v>
      </c>
      <c r="W5779" s="14">
        <f t="shared" si="812"/>
        <v>42838</v>
      </c>
      <c r="X5779" s="1" t="str">
        <f t="shared" si="813"/>
        <v>Thursday</v>
      </c>
      <c r="Y5779" s="2">
        <v>0.60100694444444447</v>
      </c>
      <c r="Z5779" s="2">
        <f t="shared" si="814"/>
        <v>0.58333333333333326</v>
      </c>
      <c r="AA5779">
        <f>1</f>
        <v>1</v>
      </c>
      <c r="AB5779" s="1">
        <v>42838</v>
      </c>
      <c r="AC5779" s="13">
        <f t="shared" si="815"/>
        <v>42826</v>
      </c>
      <c r="AD5779" s="14">
        <f t="shared" si="816"/>
        <v>42838</v>
      </c>
      <c r="AE5779" s="1" t="str">
        <f t="shared" si="817"/>
        <v>Thursday</v>
      </c>
      <c r="AF5779" s="2">
        <v>0.60770833333333341</v>
      </c>
      <c r="AG5779" s="2">
        <f t="shared" si="818"/>
        <v>0.625</v>
      </c>
      <c r="AH5779" t="s">
        <v>23</v>
      </c>
    </row>
    <row r="5780" spans="1:34" x14ac:dyDescent="0.25">
      <c r="A5780">
        <v>1577564</v>
      </c>
      <c r="B5780" t="s">
        <v>29</v>
      </c>
      <c r="E5780">
        <v>53207</v>
      </c>
      <c r="F5780" t="s">
        <v>20</v>
      </c>
      <c r="G5780" t="s">
        <v>97</v>
      </c>
      <c r="H5780">
        <v>145</v>
      </c>
      <c r="I5780" t="s">
        <v>77</v>
      </c>
      <c r="J5780">
        <f>VLOOKUP(I5780,Key!$A$1:$C$73,2,FALSE)</f>
        <v>43.036900000000003</v>
      </c>
      <c r="K5780">
        <f>VLOOKUP(I5780,Key!$A$1:$C$73,3,FALSE)</f>
        <v>-87.89667</v>
      </c>
      <c r="L5780" t="s">
        <v>77</v>
      </c>
      <c r="M5780">
        <f>VLOOKUP(L5780,Key!$A$1:$C$73,2,FALSE)</f>
        <v>43.036900000000003</v>
      </c>
      <c r="N5780">
        <f>VLOOKUP(L5780,Key!$A$1:$C$73,3,FALSE)</f>
        <v>-87.89667</v>
      </c>
      <c r="O5780">
        <v>33</v>
      </c>
      <c r="P5780">
        <v>2</v>
      </c>
      <c r="Q5780">
        <v>5</v>
      </c>
      <c r="R5780">
        <v>4.7</v>
      </c>
      <c r="S5780">
        <v>198</v>
      </c>
      <c r="T5780">
        <f t="shared" si="810"/>
        <v>-1</v>
      </c>
      <c r="U5780" s="1">
        <v>42838</v>
      </c>
      <c r="V5780" s="13">
        <f t="shared" si="811"/>
        <v>42826</v>
      </c>
      <c r="W5780" s="14">
        <f t="shared" si="812"/>
        <v>42838</v>
      </c>
      <c r="X5780" s="1" t="str">
        <f t="shared" si="813"/>
        <v>Thursday</v>
      </c>
      <c r="Y5780" s="2">
        <v>0.65545138888888888</v>
      </c>
      <c r="Z5780" s="2">
        <f t="shared" si="814"/>
        <v>0.66666666666666663</v>
      </c>
      <c r="AA5780">
        <f>1</f>
        <v>1</v>
      </c>
      <c r="AB5780" s="1">
        <v>42838</v>
      </c>
      <c r="AC5780" s="13">
        <f t="shared" si="815"/>
        <v>42826</v>
      </c>
      <c r="AD5780" s="14">
        <f t="shared" si="816"/>
        <v>42838</v>
      </c>
      <c r="AE5780" s="1" t="str">
        <f t="shared" si="817"/>
        <v>Thursday</v>
      </c>
      <c r="AF5780" s="2">
        <v>0.67825231481481485</v>
      </c>
      <c r="AG5780" s="2">
        <f t="shared" si="818"/>
        <v>0.66666666666666663</v>
      </c>
      <c r="AH5780" t="s">
        <v>25</v>
      </c>
    </row>
    <row r="5781" spans="1:34" x14ac:dyDescent="0.25">
      <c r="A5781">
        <v>1564954</v>
      </c>
      <c r="B5781" t="s">
        <v>29</v>
      </c>
      <c r="C5781" t="s">
        <v>47</v>
      </c>
      <c r="D5781" t="s">
        <v>31</v>
      </c>
      <c r="E5781">
        <v>53202</v>
      </c>
      <c r="F5781" t="s">
        <v>20</v>
      </c>
      <c r="G5781" t="s">
        <v>32</v>
      </c>
      <c r="H5781">
        <v>5508</v>
      </c>
      <c r="I5781" t="s">
        <v>85</v>
      </c>
      <c r="J5781">
        <f>VLOOKUP(I5781,Key!$A$1:$C$73,2,FALSE)</f>
        <v>43.053040000000003</v>
      </c>
      <c r="K5781">
        <f>VLOOKUP(I5781,Key!$A$1:$C$73,3,FALSE)</f>
        <v>-87.897660000000002</v>
      </c>
      <c r="L5781" t="s">
        <v>60</v>
      </c>
      <c r="M5781">
        <f>VLOOKUP(L5781,Key!$A$1:$C$73,2,FALSE)</f>
        <v>43.046570000000003</v>
      </c>
      <c r="N5781">
        <f>VLOOKUP(L5781,Key!$A$1:$C$73,3,FALSE)</f>
        <v>-87.908720000000002</v>
      </c>
      <c r="O5781">
        <v>4</v>
      </c>
      <c r="P5781">
        <v>0</v>
      </c>
      <c r="Q5781">
        <v>0.6</v>
      </c>
      <c r="R5781">
        <v>0.6</v>
      </c>
      <c r="S5781">
        <v>24</v>
      </c>
      <c r="T5781">
        <f t="shared" si="810"/>
        <v>-1</v>
      </c>
      <c r="U5781" s="1">
        <v>42838</v>
      </c>
      <c r="V5781" s="13">
        <f t="shared" si="811"/>
        <v>42826</v>
      </c>
      <c r="W5781" s="14">
        <f t="shared" si="812"/>
        <v>42838</v>
      </c>
      <c r="X5781" s="1" t="str">
        <f t="shared" si="813"/>
        <v>Thursday</v>
      </c>
      <c r="Y5781" s="2">
        <v>0.66578703703703701</v>
      </c>
      <c r="Z5781" s="2">
        <f t="shared" si="814"/>
        <v>0.66666666666666663</v>
      </c>
      <c r="AA5781">
        <f>1</f>
        <v>1</v>
      </c>
      <c r="AB5781" s="1">
        <v>42838</v>
      </c>
      <c r="AC5781" s="13">
        <f t="shared" si="815"/>
        <v>42826</v>
      </c>
      <c r="AD5781" s="14">
        <f t="shared" si="816"/>
        <v>42838</v>
      </c>
      <c r="AE5781" s="1" t="str">
        <f t="shared" si="817"/>
        <v>Thursday</v>
      </c>
      <c r="AF5781" s="2">
        <v>0.66859953703703701</v>
      </c>
      <c r="AG5781" s="2">
        <f t="shared" si="818"/>
        <v>0.66666666666666663</v>
      </c>
      <c r="AH5781" t="s">
        <v>23</v>
      </c>
    </row>
    <row r="5782" spans="1:34" x14ac:dyDescent="0.25">
      <c r="A5782">
        <v>1538823</v>
      </c>
      <c r="B5782" t="s">
        <v>29</v>
      </c>
      <c r="C5782" t="s">
        <v>47</v>
      </c>
      <c r="D5782" t="s">
        <v>31</v>
      </c>
      <c r="E5782">
        <v>53202</v>
      </c>
      <c r="F5782" t="s">
        <v>20</v>
      </c>
      <c r="G5782" t="s">
        <v>32</v>
      </c>
      <c r="H5782">
        <v>5551</v>
      </c>
      <c r="I5782" t="s">
        <v>22</v>
      </c>
      <c r="J5782">
        <f>VLOOKUP(I5782,Key!$A$1:$C$73,2,FALSE)</f>
        <v>43.058619999999998</v>
      </c>
      <c r="K5782">
        <f>VLOOKUP(I5782,Key!$A$1:$C$73,3,FALSE)</f>
        <v>-87.885319999999993</v>
      </c>
      <c r="L5782" t="s">
        <v>78</v>
      </c>
      <c r="M5782">
        <f>VLOOKUP(L5782,Key!$A$1:$C$73,2,FALSE)</f>
        <v>43.048200000000001</v>
      </c>
      <c r="N5782">
        <f>VLOOKUP(L5782,Key!$A$1:$C$73,3,FALSE)</f>
        <v>-87.900859999999994</v>
      </c>
      <c r="O5782">
        <v>10</v>
      </c>
      <c r="P5782">
        <v>0</v>
      </c>
      <c r="Q5782">
        <v>1.5</v>
      </c>
      <c r="R5782">
        <v>1.4</v>
      </c>
      <c r="S5782">
        <v>60</v>
      </c>
      <c r="T5782">
        <f t="shared" si="810"/>
        <v>-1</v>
      </c>
      <c r="U5782" s="1">
        <v>42838</v>
      </c>
      <c r="V5782" s="13">
        <f t="shared" si="811"/>
        <v>42826</v>
      </c>
      <c r="W5782" s="14">
        <f t="shared" si="812"/>
        <v>42838</v>
      </c>
      <c r="X5782" s="1" t="str">
        <f t="shared" si="813"/>
        <v>Thursday</v>
      </c>
      <c r="Y5782" s="2">
        <v>0.6788657407407408</v>
      </c>
      <c r="Z5782" s="2">
        <f t="shared" si="814"/>
        <v>0.66666666666666663</v>
      </c>
      <c r="AA5782">
        <f>1</f>
        <v>1</v>
      </c>
      <c r="AB5782" s="1">
        <v>42838</v>
      </c>
      <c r="AC5782" s="13">
        <f t="shared" si="815"/>
        <v>42826</v>
      </c>
      <c r="AD5782" s="14">
        <f t="shared" si="816"/>
        <v>42838</v>
      </c>
      <c r="AE5782" s="1" t="str">
        <f t="shared" si="817"/>
        <v>Thursday</v>
      </c>
      <c r="AF5782" s="2">
        <v>0.68607638888888889</v>
      </c>
      <c r="AG5782" s="2">
        <f t="shared" si="818"/>
        <v>0.66666666666666663</v>
      </c>
      <c r="AH5782" t="s">
        <v>23</v>
      </c>
    </row>
    <row r="5783" spans="1:34" x14ac:dyDescent="0.25">
      <c r="A5783">
        <v>1247978</v>
      </c>
      <c r="B5783" t="s">
        <v>29</v>
      </c>
      <c r="C5783" t="s">
        <v>110</v>
      </c>
      <c r="D5783" t="s">
        <v>31</v>
      </c>
      <c r="E5783">
        <v>53089</v>
      </c>
      <c r="F5783" t="s">
        <v>20</v>
      </c>
      <c r="G5783" t="s">
        <v>99</v>
      </c>
      <c r="H5783">
        <v>216</v>
      </c>
      <c r="I5783" t="s">
        <v>21</v>
      </c>
      <c r="J5783">
        <f>VLOOKUP(I5783,Key!$A$1:$C$73,2,FALSE)</f>
        <v>43.074890000000003</v>
      </c>
      <c r="K5783">
        <f>VLOOKUP(I5783,Key!$A$1:$C$73,3,FALSE)</f>
        <v>-87.882810000000006</v>
      </c>
      <c r="L5783" t="s">
        <v>80</v>
      </c>
      <c r="M5783">
        <f>VLOOKUP(L5783,Key!$A$1:$C$73,2,FALSE)</f>
        <v>43.060250000000003</v>
      </c>
      <c r="N5783">
        <f>VLOOKUP(L5783,Key!$A$1:$C$73,3,FALSE)</f>
        <v>-87.892169999999993</v>
      </c>
      <c r="O5783">
        <v>16</v>
      </c>
      <c r="P5783">
        <v>0</v>
      </c>
      <c r="Q5783">
        <v>2.4</v>
      </c>
      <c r="R5783">
        <v>2.2999999999999998</v>
      </c>
      <c r="S5783">
        <v>96</v>
      </c>
      <c r="T5783">
        <f t="shared" si="810"/>
        <v>-1</v>
      </c>
      <c r="U5783" s="1">
        <v>42838</v>
      </c>
      <c r="V5783" s="13">
        <f t="shared" si="811"/>
        <v>42826</v>
      </c>
      <c r="W5783" s="14">
        <f t="shared" si="812"/>
        <v>42838</v>
      </c>
      <c r="X5783" s="1" t="str">
        <f t="shared" si="813"/>
        <v>Thursday</v>
      </c>
      <c r="Y5783" s="2">
        <v>0.80704861111111104</v>
      </c>
      <c r="Z5783" s="2">
        <f t="shared" si="814"/>
        <v>0.79166666666666663</v>
      </c>
      <c r="AA5783">
        <f>1</f>
        <v>1</v>
      </c>
      <c r="AB5783" s="1">
        <v>42838</v>
      </c>
      <c r="AC5783" s="13">
        <f t="shared" si="815"/>
        <v>42826</v>
      </c>
      <c r="AD5783" s="14">
        <f t="shared" si="816"/>
        <v>42838</v>
      </c>
      <c r="AE5783" s="1" t="str">
        <f t="shared" si="817"/>
        <v>Thursday</v>
      </c>
      <c r="AF5783" s="2">
        <v>0.81861111111111118</v>
      </c>
      <c r="AG5783" s="2">
        <f t="shared" si="818"/>
        <v>0.83333333333333326</v>
      </c>
      <c r="AH5783" t="s">
        <v>23</v>
      </c>
    </row>
    <row r="5784" spans="1:34" x14ac:dyDescent="0.25">
      <c r="A5784">
        <v>1358502</v>
      </c>
      <c r="B5784" t="s">
        <v>29</v>
      </c>
      <c r="C5784" t="s">
        <v>150</v>
      </c>
      <c r="D5784" t="s">
        <v>31</v>
      </c>
      <c r="E5784">
        <v>54929</v>
      </c>
      <c r="F5784" t="s">
        <v>20</v>
      </c>
      <c r="G5784" t="s">
        <v>32</v>
      </c>
      <c r="H5784">
        <v>5522</v>
      </c>
      <c r="I5784" t="s">
        <v>64</v>
      </c>
      <c r="J5784">
        <f>VLOOKUP(I5784,Key!$A$1:$C$73,2,FALSE)</f>
        <v>43.069021999999997</v>
      </c>
      <c r="K5784">
        <f>VLOOKUP(I5784,Key!$A$1:$C$73,3,FALSE)</f>
        <v>-87.887940999999998</v>
      </c>
      <c r="L5784" t="s">
        <v>40</v>
      </c>
      <c r="M5784">
        <f>VLOOKUP(L5784,Key!$A$1:$C$73,2,FALSE)</f>
        <v>43.06033</v>
      </c>
      <c r="N5784">
        <f>VLOOKUP(L5784,Key!$A$1:$C$73,3,FALSE)</f>
        <v>-87.89546</v>
      </c>
      <c r="O5784">
        <v>6</v>
      </c>
      <c r="P5784">
        <v>0</v>
      </c>
      <c r="Q5784">
        <v>0.9</v>
      </c>
      <c r="R5784">
        <v>0.9</v>
      </c>
      <c r="S5784">
        <v>36</v>
      </c>
      <c r="T5784">
        <f t="shared" si="810"/>
        <v>-1</v>
      </c>
      <c r="U5784" s="1">
        <v>42838</v>
      </c>
      <c r="V5784" s="13">
        <f t="shared" si="811"/>
        <v>42826</v>
      </c>
      <c r="W5784" s="14">
        <f t="shared" si="812"/>
        <v>42838</v>
      </c>
      <c r="X5784" s="1" t="str">
        <f t="shared" si="813"/>
        <v>Thursday</v>
      </c>
      <c r="Y5784" s="2">
        <v>0.88403935185185178</v>
      </c>
      <c r="Z5784" s="2">
        <f t="shared" si="814"/>
        <v>0.875</v>
      </c>
      <c r="AA5784">
        <f>1</f>
        <v>1</v>
      </c>
      <c r="AB5784" s="1">
        <v>42838</v>
      </c>
      <c r="AC5784" s="13">
        <f t="shared" si="815"/>
        <v>42826</v>
      </c>
      <c r="AD5784" s="14">
        <f t="shared" si="816"/>
        <v>42838</v>
      </c>
      <c r="AE5784" s="1" t="str">
        <f t="shared" si="817"/>
        <v>Thursday</v>
      </c>
      <c r="AF5784" s="2">
        <v>0.88826388888888896</v>
      </c>
      <c r="AG5784" s="2">
        <f t="shared" si="818"/>
        <v>0.875</v>
      </c>
      <c r="AH5784" t="s">
        <v>23</v>
      </c>
    </row>
    <row r="5785" spans="1:34" x14ac:dyDescent="0.25">
      <c r="A5785">
        <v>1387849</v>
      </c>
      <c r="B5785" t="s">
        <v>29</v>
      </c>
      <c r="C5785" t="s">
        <v>120</v>
      </c>
      <c r="D5785" t="s">
        <v>31</v>
      </c>
      <c r="E5785">
        <v>53105</v>
      </c>
      <c r="F5785" t="s">
        <v>20</v>
      </c>
      <c r="G5785" t="s">
        <v>32</v>
      </c>
      <c r="H5785">
        <v>189</v>
      </c>
      <c r="I5785" t="s">
        <v>65</v>
      </c>
      <c r="J5785">
        <f>VLOOKUP(I5785,Key!$A$1:$C$73,2,FALSE)</f>
        <v>43.077359999999999</v>
      </c>
      <c r="K5785">
        <f>VLOOKUP(I5785,Key!$A$1:$C$73,3,FALSE)</f>
        <v>-87.880769999999998</v>
      </c>
      <c r="L5785" t="s">
        <v>40</v>
      </c>
      <c r="M5785">
        <f>VLOOKUP(L5785,Key!$A$1:$C$73,2,FALSE)</f>
        <v>43.06033</v>
      </c>
      <c r="N5785">
        <f>VLOOKUP(L5785,Key!$A$1:$C$73,3,FALSE)</f>
        <v>-87.89546</v>
      </c>
      <c r="O5785">
        <v>14</v>
      </c>
      <c r="P5785">
        <v>0</v>
      </c>
      <c r="Q5785">
        <v>2.1</v>
      </c>
      <c r="R5785">
        <v>2</v>
      </c>
      <c r="S5785">
        <v>84</v>
      </c>
      <c r="T5785">
        <f t="shared" si="810"/>
        <v>-1</v>
      </c>
      <c r="U5785" s="1">
        <v>42838</v>
      </c>
      <c r="V5785" s="13">
        <f t="shared" si="811"/>
        <v>42826</v>
      </c>
      <c r="W5785" s="14">
        <f t="shared" si="812"/>
        <v>42838</v>
      </c>
      <c r="X5785" s="1" t="str">
        <f t="shared" si="813"/>
        <v>Thursday</v>
      </c>
      <c r="Y5785" s="2">
        <v>0.89710648148148142</v>
      </c>
      <c r="Z5785" s="2">
        <f t="shared" si="814"/>
        <v>0.91666666666666663</v>
      </c>
      <c r="AA5785">
        <f>1</f>
        <v>1</v>
      </c>
      <c r="AB5785" s="1">
        <v>42838</v>
      </c>
      <c r="AC5785" s="13">
        <f t="shared" si="815"/>
        <v>42826</v>
      </c>
      <c r="AD5785" s="14">
        <f t="shared" si="816"/>
        <v>42838</v>
      </c>
      <c r="AE5785" s="1" t="str">
        <f t="shared" si="817"/>
        <v>Thursday</v>
      </c>
      <c r="AF5785" s="2">
        <v>0.90637731481481476</v>
      </c>
      <c r="AG5785" s="2">
        <f t="shared" si="818"/>
        <v>0.91666666666666663</v>
      </c>
      <c r="AH5785" t="s">
        <v>23</v>
      </c>
    </row>
    <row r="5786" spans="1:34" x14ac:dyDescent="0.25">
      <c r="A5786">
        <v>1564663</v>
      </c>
      <c r="B5786" t="s">
        <v>29</v>
      </c>
      <c r="C5786" t="s">
        <v>47</v>
      </c>
      <c r="D5786" t="s">
        <v>31</v>
      </c>
      <c r="E5786">
        <v>53202</v>
      </c>
      <c r="F5786" t="s">
        <v>20</v>
      </c>
      <c r="G5786" t="s">
        <v>32</v>
      </c>
      <c r="H5786">
        <v>11108</v>
      </c>
      <c r="I5786" t="s">
        <v>22</v>
      </c>
      <c r="J5786">
        <f>VLOOKUP(I5786,Key!$A$1:$C$73,2,FALSE)</f>
        <v>43.058619999999998</v>
      </c>
      <c r="K5786">
        <f>VLOOKUP(I5786,Key!$A$1:$C$73,3,FALSE)</f>
        <v>-87.885319999999993</v>
      </c>
      <c r="L5786" t="s">
        <v>44</v>
      </c>
      <c r="M5786">
        <f>VLOOKUP(L5786,Key!$A$1:$C$73,2,FALSE)</f>
        <v>43.03886</v>
      </c>
      <c r="N5786">
        <f>VLOOKUP(L5786,Key!$A$1:$C$73,3,FALSE)</f>
        <v>-87.902720000000002</v>
      </c>
      <c r="O5786">
        <v>13</v>
      </c>
      <c r="P5786">
        <v>0</v>
      </c>
      <c r="Q5786">
        <v>2</v>
      </c>
      <c r="R5786">
        <v>1.9</v>
      </c>
      <c r="S5786">
        <v>78</v>
      </c>
      <c r="T5786">
        <f t="shared" si="810"/>
        <v>-1</v>
      </c>
      <c r="U5786" s="1">
        <v>42839</v>
      </c>
      <c r="V5786" s="13">
        <f t="shared" si="811"/>
        <v>42826</v>
      </c>
      <c r="W5786" s="14">
        <f t="shared" si="812"/>
        <v>42839</v>
      </c>
      <c r="X5786" s="1" t="str">
        <f t="shared" si="813"/>
        <v>Friday</v>
      </c>
      <c r="Y5786" s="2">
        <v>0.31178240740740742</v>
      </c>
      <c r="Z5786" s="2">
        <f t="shared" si="814"/>
        <v>0.29166666666666663</v>
      </c>
      <c r="AA5786">
        <f>1</f>
        <v>1</v>
      </c>
      <c r="AB5786" s="1">
        <v>42839</v>
      </c>
      <c r="AC5786" s="13">
        <f t="shared" si="815"/>
        <v>42826</v>
      </c>
      <c r="AD5786" s="14">
        <f t="shared" si="816"/>
        <v>42839</v>
      </c>
      <c r="AE5786" s="1" t="str">
        <f t="shared" si="817"/>
        <v>Friday</v>
      </c>
      <c r="AF5786" s="2">
        <v>0.32033564814814813</v>
      </c>
      <c r="AG5786" s="2">
        <f t="shared" si="818"/>
        <v>0.33333333333333331</v>
      </c>
      <c r="AH5786" t="s">
        <v>23</v>
      </c>
    </row>
    <row r="5787" spans="1:34" x14ac:dyDescent="0.25">
      <c r="A5787">
        <v>765370</v>
      </c>
      <c r="B5787" t="s">
        <v>29</v>
      </c>
      <c r="C5787" t="s">
        <v>47</v>
      </c>
      <c r="D5787" t="s">
        <v>31</v>
      </c>
      <c r="E5787">
        <v>53202</v>
      </c>
      <c r="F5787" t="s">
        <v>20</v>
      </c>
      <c r="G5787" t="s">
        <v>32</v>
      </c>
      <c r="H5787">
        <v>157</v>
      </c>
      <c r="I5787" t="s">
        <v>36</v>
      </c>
      <c r="J5787">
        <f>VLOOKUP(I5787,Key!$A$1:$C$73,2,FALSE)</f>
        <v>43.03519</v>
      </c>
      <c r="K5787">
        <f>VLOOKUP(I5787,Key!$A$1:$C$73,3,FALSE)</f>
        <v>-87.907390000000007</v>
      </c>
      <c r="L5787" t="s">
        <v>57</v>
      </c>
      <c r="M5787">
        <f>VLOOKUP(L5787,Key!$A$1:$C$73,2,FALSE)</f>
        <v>43.03913</v>
      </c>
      <c r="N5787">
        <f>VLOOKUP(L5787,Key!$A$1:$C$73,3,FALSE)</f>
        <v>-87.916150000000002</v>
      </c>
      <c r="O5787">
        <v>7</v>
      </c>
      <c r="P5787">
        <v>0</v>
      </c>
      <c r="Q5787">
        <v>1.1000000000000001</v>
      </c>
      <c r="R5787">
        <v>1</v>
      </c>
      <c r="S5787">
        <v>42</v>
      </c>
      <c r="T5787">
        <f t="shared" si="810"/>
        <v>-1</v>
      </c>
      <c r="U5787" s="1">
        <v>42839</v>
      </c>
      <c r="V5787" s="13">
        <f t="shared" si="811"/>
        <v>42826</v>
      </c>
      <c r="W5787" s="14">
        <f t="shared" si="812"/>
        <v>42839</v>
      </c>
      <c r="X5787" s="1" t="str">
        <f t="shared" si="813"/>
        <v>Friday</v>
      </c>
      <c r="Y5787" s="2">
        <v>0.46078703703703705</v>
      </c>
      <c r="Z5787" s="2">
        <f t="shared" si="814"/>
        <v>0.45833333333333331</v>
      </c>
      <c r="AA5787">
        <f>1</f>
        <v>1</v>
      </c>
      <c r="AB5787" s="1">
        <v>42839</v>
      </c>
      <c r="AC5787" s="13">
        <f t="shared" si="815"/>
        <v>42826</v>
      </c>
      <c r="AD5787" s="14">
        <f t="shared" si="816"/>
        <v>42839</v>
      </c>
      <c r="AE5787" s="1" t="str">
        <f t="shared" si="817"/>
        <v>Friday</v>
      </c>
      <c r="AF5787" s="2">
        <v>0.46553240740740742</v>
      </c>
      <c r="AG5787" s="2">
        <f t="shared" si="818"/>
        <v>0.45833333333333331</v>
      </c>
      <c r="AH5787" t="s">
        <v>23</v>
      </c>
    </row>
    <row r="5788" spans="1:34" x14ac:dyDescent="0.25">
      <c r="A5788">
        <v>1578756</v>
      </c>
      <c r="B5788" t="s">
        <v>29</v>
      </c>
      <c r="C5788" t="s">
        <v>202</v>
      </c>
      <c r="D5788" t="s">
        <v>31</v>
      </c>
      <c r="E5788">
        <v>53217</v>
      </c>
      <c r="F5788" t="s">
        <v>20</v>
      </c>
      <c r="G5788" t="s">
        <v>32</v>
      </c>
      <c r="H5788">
        <v>5501</v>
      </c>
      <c r="I5788" t="s">
        <v>92</v>
      </c>
      <c r="J5788">
        <f>VLOOKUP(I5788,Key!$A$1:$C$73,2,FALSE)</f>
        <v>43.038245000000003</v>
      </c>
      <c r="K5788">
        <f>VLOOKUP(I5788,Key!$A$1:$C$73,3,FALSE)</f>
        <v>-87.914811999999998</v>
      </c>
      <c r="L5788" t="s">
        <v>92</v>
      </c>
      <c r="M5788">
        <f>VLOOKUP(L5788,Key!$A$1:$C$73,2,FALSE)</f>
        <v>43.038245000000003</v>
      </c>
      <c r="N5788">
        <f>VLOOKUP(L5788,Key!$A$1:$C$73,3,FALSE)</f>
        <v>-87.914811999999998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f t="shared" si="810"/>
        <v>-1</v>
      </c>
      <c r="U5788" s="1">
        <v>42839</v>
      </c>
      <c r="V5788" s="13">
        <f t="shared" si="811"/>
        <v>42826</v>
      </c>
      <c r="W5788" s="14">
        <f t="shared" si="812"/>
        <v>42839</v>
      </c>
      <c r="X5788" s="1" t="str">
        <f t="shared" si="813"/>
        <v>Friday</v>
      </c>
      <c r="Y5788" s="2">
        <v>0.52403935185185191</v>
      </c>
      <c r="Z5788" s="2">
        <f t="shared" si="814"/>
        <v>0.54166666666666663</v>
      </c>
      <c r="AA5788">
        <f>1</f>
        <v>1</v>
      </c>
      <c r="AB5788" s="1">
        <v>42839</v>
      </c>
      <c r="AC5788" s="13">
        <f t="shared" si="815"/>
        <v>42826</v>
      </c>
      <c r="AD5788" s="14">
        <f t="shared" si="816"/>
        <v>42839</v>
      </c>
      <c r="AE5788" s="1" t="str">
        <f t="shared" si="817"/>
        <v>Friday</v>
      </c>
      <c r="AF5788" s="2">
        <v>0.52421296296296294</v>
      </c>
      <c r="AG5788" s="2">
        <f t="shared" si="818"/>
        <v>0.54166666666666663</v>
      </c>
      <c r="AH5788" t="s">
        <v>25</v>
      </c>
    </row>
    <row r="5789" spans="1:34" x14ac:dyDescent="0.25">
      <c r="A5789">
        <v>1372080</v>
      </c>
      <c r="B5789" t="s">
        <v>29</v>
      </c>
      <c r="C5789" t="s">
        <v>47</v>
      </c>
      <c r="D5789" t="s">
        <v>31</v>
      </c>
      <c r="E5789">
        <v>53201</v>
      </c>
      <c r="F5789" t="s">
        <v>20</v>
      </c>
      <c r="G5789" t="s">
        <v>32</v>
      </c>
      <c r="H5789">
        <v>214</v>
      </c>
      <c r="I5789" t="s">
        <v>61</v>
      </c>
      <c r="J5789">
        <f>VLOOKUP(I5789,Key!$A$1:$C$73,2,FALSE)</f>
        <v>43.060786</v>
      </c>
      <c r="K5789">
        <f>VLOOKUP(I5789,Key!$A$1:$C$73,3,FALSE)</f>
        <v>-87.883825999999999</v>
      </c>
      <c r="L5789" t="s">
        <v>66</v>
      </c>
      <c r="M5789">
        <f>VLOOKUP(L5789,Key!$A$1:$C$73,2,FALSE)</f>
        <v>43.078530000000001</v>
      </c>
      <c r="N5789">
        <f>VLOOKUP(L5789,Key!$A$1:$C$73,3,FALSE)</f>
        <v>-87.882620000000003</v>
      </c>
      <c r="O5789">
        <v>15</v>
      </c>
      <c r="P5789">
        <v>0</v>
      </c>
      <c r="Q5789">
        <v>2.2999999999999998</v>
      </c>
      <c r="R5789">
        <v>2.1</v>
      </c>
      <c r="S5789">
        <v>90</v>
      </c>
      <c r="T5789">
        <f t="shared" si="810"/>
        <v>-1</v>
      </c>
      <c r="U5789" s="1">
        <v>42839</v>
      </c>
      <c r="V5789" s="13">
        <f t="shared" si="811"/>
        <v>42826</v>
      </c>
      <c r="W5789" s="14">
        <f t="shared" si="812"/>
        <v>42839</v>
      </c>
      <c r="X5789" s="1" t="str">
        <f t="shared" si="813"/>
        <v>Friday</v>
      </c>
      <c r="Y5789" s="2">
        <v>0.54371527777777773</v>
      </c>
      <c r="Z5789" s="2">
        <f t="shared" si="814"/>
        <v>0.54166666666666663</v>
      </c>
      <c r="AA5789">
        <f>1</f>
        <v>1</v>
      </c>
      <c r="AB5789" s="1">
        <v>42839</v>
      </c>
      <c r="AC5789" s="13">
        <f t="shared" si="815"/>
        <v>42826</v>
      </c>
      <c r="AD5789" s="14">
        <f t="shared" si="816"/>
        <v>42839</v>
      </c>
      <c r="AE5789" s="1" t="str">
        <f t="shared" si="817"/>
        <v>Friday</v>
      </c>
      <c r="AF5789" s="2">
        <v>0.55388888888888888</v>
      </c>
      <c r="AG5789" s="2">
        <f t="shared" si="818"/>
        <v>0.54166666666666663</v>
      </c>
      <c r="AH5789" t="s">
        <v>23</v>
      </c>
    </row>
    <row r="5790" spans="1:34" x14ac:dyDescent="0.25">
      <c r="A5790">
        <v>1578884</v>
      </c>
      <c r="B5790" t="s">
        <v>29</v>
      </c>
      <c r="C5790" t="s">
        <v>47</v>
      </c>
      <c r="D5790" t="s">
        <v>31</v>
      </c>
      <c r="E5790">
        <v>53212</v>
      </c>
      <c r="F5790" t="s">
        <v>20</v>
      </c>
      <c r="G5790" t="s">
        <v>32</v>
      </c>
      <c r="H5790">
        <v>11062</v>
      </c>
      <c r="I5790" t="s">
        <v>92</v>
      </c>
      <c r="J5790">
        <f>VLOOKUP(I5790,Key!$A$1:$C$73,2,FALSE)</f>
        <v>43.038245000000003</v>
      </c>
      <c r="K5790">
        <f>VLOOKUP(I5790,Key!$A$1:$C$73,3,FALSE)</f>
        <v>-87.914811999999998</v>
      </c>
      <c r="L5790" t="s">
        <v>92</v>
      </c>
      <c r="M5790">
        <f>VLOOKUP(L5790,Key!$A$1:$C$73,2,FALSE)</f>
        <v>43.038245000000003</v>
      </c>
      <c r="N5790">
        <f>VLOOKUP(L5790,Key!$A$1:$C$73,3,FALSE)</f>
        <v>-87.914811999999998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f t="shared" si="810"/>
        <v>-1</v>
      </c>
      <c r="U5790" s="1">
        <v>42839</v>
      </c>
      <c r="V5790" s="13">
        <f t="shared" si="811"/>
        <v>42826</v>
      </c>
      <c r="W5790" s="14">
        <f t="shared" si="812"/>
        <v>42839</v>
      </c>
      <c r="X5790" s="1" t="str">
        <f t="shared" si="813"/>
        <v>Friday</v>
      </c>
      <c r="Y5790" s="2">
        <v>0.55606481481481485</v>
      </c>
      <c r="Z5790" s="2">
        <f t="shared" si="814"/>
        <v>0.54166666666666663</v>
      </c>
      <c r="AA5790">
        <f>1</f>
        <v>1</v>
      </c>
      <c r="AB5790" s="1">
        <v>42839</v>
      </c>
      <c r="AC5790" s="13">
        <f t="shared" si="815"/>
        <v>42826</v>
      </c>
      <c r="AD5790" s="14">
        <f t="shared" si="816"/>
        <v>42839</v>
      </c>
      <c r="AE5790" s="1" t="str">
        <f t="shared" si="817"/>
        <v>Friday</v>
      </c>
      <c r="AF5790" s="2">
        <v>0.55609953703703707</v>
      </c>
      <c r="AG5790" s="2">
        <f t="shared" si="818"/>
        <v>0.54166666666666663</v>
      </c>
      <c r="AH5790" t="s">
        <v>25</v>
      </c>
    </row>
    <row r="5791" spans="1:34" x14ac:dyDescent="0.25">
      <c r="A5791">
        <v>1578913</v>
      </c>
      <c r="B5791" t="s">
        <v>29</v>
      </c>
      <c r="C5791" t="s">
        <v>51</v>
      </c>
      <c r="D5791" t="s">
        <v>31</v>
      </c>
      <c r="E5791">
        <v>53217</v>
      </c>
      <c r="F5791" t="s">
        <v>20</v>
      </c>
      <c r="G5791" t="s">
        <v>32</v>
      </c>
      <c r="H5791">
        <v>11085</v>
      </c>
      <c r="I5791" t="s">
        <v>92</v>
      </c>
      <c r="J5791">
        <f>VLOOKUP(I5791,Key!$A$1:$C$73,2,FALSE)</f>
        <v>43.038245000000003</v>
      </c>
      <c r="K5791">
        <f>VLOOKUP(I5791,Key!$A$1:$C$73,3,FALSE)</f>
        <v>-87.914811999999998</v>
      </c>
      <c r="L5791" t="s">
        <v>92</v>
      </c>
      <c r="M5791">
        <f>VLOOKUP(L5791,Key!$A$1:$C$73,2,FALSE)</f>
        <v>43.038245000000003</v>
      </c>
      <c r="N5791">
        <f>VLOOKUP(L5791,Key!$A$1:$C$73,3,FALSE)</f>
        <v>-87.914811999999998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f t="shared" si="810"/>
        <v>-1</v>
      </c>
      <c r="U5791" s="1">
        <v>42839</v>
      </c>
      <c r="V5791" s="13">
        <f t="shared" si="811"/>
        <v>42826</v>
      </c>
      <c r="W5791" s="14">
        <f t="shared" si="812"/>
        <v>42839</v>
      </c>
      <c r="X5791" s="1" t="str">
        <f t="shared" si="813"/>
        <v>Friday</v>
      </c>
      <c r="Y5791" s="2">
        <v>0.55949074074074068</v>
      </c>
      <c r="Z5791" s="2">
        <f t="shared" si="814"/>
        <v>0.54166666666666663</v>
      </c>
      <c r="AA5791">
        <f>1</f>
        <v>1</v>
      </c>
      <c r="AB5791" s="1">
        <v>42839</v>
      </c>
      <c r="AC5791" s="13">
        <f t="shared" si="815"/>
        <v>42826</v>
      </c>
      <c r="AD5791" s="14">
        <f t="shared" si="816"/>
        <v>42839</v>
      </c>
      <c r="AE5791" s="1" t="str">
        <f t="shared" si="817"/>
        <v>Friday</v>
      </c>
      <c r="AF5791" s="2">
        <v>0.55952546296296302</v>
      </c>
      <c r="AG5791" s="2">
        <f t="shared" si="818"/>
        <v>0.54166666666666663</v>
      </c>
      <c r="AH5791" t="s">
        <v>25</v>
      </c>
    </row>
    <row r="5792" spans="1:34" x14ac:dyDescent="0.25">
      <c r="A5792">
        <v>1255308</v>
      </c>
      <c r="B5792" t="s">
        <v>29</v>
      </c>
      <c r="C5792" t="s">
        <v>47</v>
      </c>
      <c r="D5792" t="s">
        <v>31</v>
      </c>
      <c r="E5792">
        <v>53211</v>
      </c>
      <c r="F5792" t="s">
        <v>20</v>
      </c>
      <c r="G5792" t="s">
        <v>50</v>
      </c>
      <c r="H5792">
        <v>11100</v>
      </c>
      <c r="I5792" t="s">
        <v>63</v>
      </c>
      <c r="J5792">
        <f>VLOOKUP(I5792,Key!$A$1:$C$73,2,FALSE)</f>
        <v>43.066893999999998</v>
      </c>
      <c r="K5792">
        <f>VLOOKUP(I5792,Key!$A$1:$C$73,3,FALSE)</f>
        <v>-87.877936000000005</v>
      </c>
      <c r="L5792" t="s">
        <v>61</v>
      </c>
      <c r="M5792">
        <f>VLOOKUP(L5792,Key!$A$1:$C$73,2,FALSE)</f>
        <v>43.060786</v>
      </c>
      <c r="N5792">
        <f>VLOOKUP(L5792,Key!$A$1:$C$73,3,FALSE)</f>
        <v>-87.883825999999999</v>
      </c>
      <c r="O5792">
        <v>4</v>
      </c>
      <c r="P5792">
        <v>0</v>
      </c>
      <c r="Q5792">
        <v>0.6</v>
      </c>
      <c r="R5792">
        <v>0.6</v>
      </c>
      <c r="S5792">
        <v>24</v>
      </c>
      <c r="T5792">
        <f t="shared" si="810"/>
        <v>-1</v>
      </c>
      <c r="U5792" s="1">
        <v>42839</v>
      </c>
      <c r="V5792" s="13">
        <f t="shared" si="811"/>
        <v>42826</v>
      </c>
      <c r="W5792" s="14">
        <f t="shared" si="812"/>
        <v>42839</v>
      </c>
      <c r="X5792" s="1" t="str">
        <f t="shared" si="813"/>
        <v>Friday</v>
      </c>
      <c r="Y5792" s="2">
        <v>0.5647685185185185</v>
      </c>
      <c r="Z5792" s="2">
        <f t="shared" si="814"/>
        <v>0.58333333333333326</v>
      </c>
      <c r="AA5792">
        <f>1</f>
        <v>1</v>
      </c>
      <c r="AB5792" s="1">
        <v>42839</v>
      </c>
      <c r="AC5792" s="13">
        <f t="shared" si="815"/>
        <v>42826</v>
      </c>
      <c r="AD5792" s="14">
        <f t="shared" si="816"/>
        <v>42839</v>
      </c>
      <c r="AE5792" s="1" t="str">
        <f t="shared" si="817"/>
        <v>Friday</v>
      </c>
      <c r="AF5792" s="2">
        <v>0.56791666666666674</v>
      </c>
      <c r="AG5792" s="2">
        <f t="shared" si="818"/>
        <v>0.58333333333333326</v>
      </c>
      <c r="AH5792" t="s">
        <v>23</v>
      </c>
    </row>
    <row r="5793" spans="1:34" x14ac:dyDescent="0.25">
      <c r="A5793">
        <v>717793</v>
      </c>
      <c r="B5793" t="s">
        <v>29</v>
      </c>
      <c r="C5793" t="s">
        <v>47</v>
      </c>
      <c r="D5793" t="s">
        <v>31</v>
      </c>
      <c r="E5793">
        <v>53202</v>
      </c>
      <c r="F5793" t="s">
        <v>20</v>
      </c>
      <c r="G5793" t="s">
        <v>32</v>
      </c>
      <c r="H5793">
        <v>11062</v>
      </c>
      <c r="I5793" t="s">
        <v>92</v>
      </c>
      <c r="J5793">
        <f>VLOOKUP(I5793,Key!$A$1:$C$73,2,FALSE)</f>
        <v>43.038245000000003</v>
      </c>
      <c r="K5793">
        <f>VLOOKUP(I5793,Key!$A$1:$C$73,3,FALSE)</f>
        <v>-87.914811999999998</v>
      </c>
      <c r="L5793" t="s">
        <v>53</v>
      </c>
      <c r="M5793">
        <f>VLOOKUP(L5793,Key!$A$1:$C$73,2,FALSE)</f>
        <v>43.04824</v>
      </c>
      <c r="N5793">
        <f>VLOOKUP(L5793,Key!$A$1:$C$73,3,FALSE)</f>
        <v>-87.904970000000006</v>
      </c>
      <c r="O5793">
        <v>56</v>
      </c>
      <c r="P5793">
        <v>0</v>
      </c>
      <c r="Q5793">
        <v>8.4</v>
      </c>
      <c r="R5793">
        <v>8</v>
      </c>
      <c r="S5793">
        <v>336</v>
      </c>
      <c r="T5793">
        <f t="shared" si="810"/>
        <v>-1</v>
      </c>
      <c r="U5793" s="1">
        <v>42839</v>
      </c>
      <c r="V5793" s="13">
        <f t="shared" si="811"/>
        <v>42826</v>
      </c>
      <c r="W5793" s="14">
        <f t="shared" si="812"/>
        <v>42839</v>
      </c>
      <c r="X5793" s="1" t="str">
        <f t="shared" si="813"/>
        <v>Friday</v>
      </c>
      <c r="Y5793" s="2">
        <v>0.56754629629629627</v>
      </c>
      <c r="Z5793" s="2">
        <f t="shared" si="814"/>
        <v>0.58333333333333326</v>
      </c>
      <c r="AA5793">
        <f>1</f>
        <v>1</v>
      </c>
      <c r="AB5793" s="1">
        <v>42839</v>
      </c>
      <c r="AC5793" s="13">
        <f t="shared" si="815"/>
        <v>42826</v>
      </c>
      <c r="AD5793" s="14">
        <f t="shared" si="816"/>
        <v>42839</v>
      </c>
      <c r="AE5793" s="1" t="str">
        <f t="shared" si="817"/>
        <v>Friday</v>
      </c>
      <c r="AF5793" s="2">
        <v>0.60660879629629627</v>
      </c>
      <c r="AG5793" s="2">
        <f t="shared" si="818"/>
        <v>0.625</v>
      </c>
      <c r="AH5793" t="s">
        <v>23</v>
      </c>
    </row>
    <row r="5794" spans="1:34" x14ac:dyDescent="0.25">
      <c r="A5794">
        <v>1182678</v>
      </c>
      <c r="B5794" t="s">
        <v>29</v>
      </c>
      <c r="C5794" t="s">
        <v>47</v>
      </c>
      <c r="D5794" t="s">
        <v>31</v>
      </c>
      <c r="E5794">
        <v>53202</v>
      </c>
      <c r="F5794" t="s">
        <v>20</v>
      </c>
      <c r="G5794" t="s">
        <v>32</v>
      </c>
      <c r="H5794">
        <v>182</v>
      </c>
      <c r="I5794" t="s">
        <v>42</v>
      </c>
      <c r="J5794">
        <f>VLOOKUP(I5794,Key!$A$1:$C$73,2,FALSE)</f>
        <v>43.038719999999998</v>
      </c>
      <c r="K5794">
        <f>VLOOKUP(I5794,Key!$A$1:$C$73,3,FALSE)</f>
        <v>-87.905339999999995</v>
      </c>
      <c r="L5794" t="s">
        <v>48</v>
      </c>
      <c r="M5794">
        <f>VLOOKUP(L5794,Key!$A$1:$C$73,2,FALSE)</f>
        <v>43.031320000000001</v>
      </c>
      <c r="N5794">
        <f>VLOOKUP(L5794,Key!$A$1:$C$73,3,FALSE)</f>
        <v>-87.904259999999994</v>
      </c>
      <c r="O5794">
        <v>4</v>
      </c>
      <c r="P5794">
        <v>0</v>
      </c>
      <c r="Q5794">
        <v>0.6</v>
      </c>
      <c r="R5794">
        <v>0.6</v>
      </c>
      <c r="S5794">
        <v>24</v>
      </c>
      <c r="T5794">
        <f t="shared" si="810"/>
        <v>-1</v>
      </c>
      <c r="U5794" s="1">
        <v>42839</v>
      </c>
      <c r="V5794" s="13">
        <f t="shared" si="811"/>
        <v>42826</v>
      </c>
      <c r="W5794" s="14">
        <f t="shared" si="812"/>
        <v>42839</v>
      </c>
      <c r="X5794" s="1" t="str">
        <f t="shared" si="813"/>
        <v>Friday</v>
      </c>
      <c r="Y5794" s="2">
        <v>0.65097222222222217</v>
      </c>
      <c r="Z5794" s="2">
        <f t="shared" si="814"/>
        <v>0.66666666666666663</v>
      </c>
      <c r="AA5794">
        <f>1</f>
        <v>1</v>
      </c>
      <c r="AB5794" s="1">
        <v>42839</v>
      </c>
      <c r="AC5794" s="13">
        <f t="shared" si="815"/>
        <v>42826</v>
      </c>
      <c r="AD5794" s="14">
        <f t="shared" si="816"/>
        <v>42839</v>
      </c>
      <c r="AE5794" s="1" t="str">
        <f t="shared" si="817"/>
        <v>Friday</v>
      </c>
      <c r="AF5794" s="2">
        <v>0.65354166666666669</v>
      </c>
      <c r="AG5794" s="2">
        <f t="shared" si="818"/>
        <v>0.66666666666666663</v>
      </c>
      <c r="AH5794" t="s">
        <v>23</v>
      </c>
    </row>
    <row r="5795" spans="1:34" x14ac:dyDescent="0.25">
      <c r="A5795">
        <v>1432396</v>
      </c>
      <c r="B5795" t="s">
        <v>29</v>
      </c>
      <c r="C5795" t="s">
        <v>47</v>
      </c>
      <c r="D5795" t="s">
        <v>31</v>
      </c>
      <c r="E5795">
        <v>53233</v>
      </c>
      <c r="F5795" t="s">
        <v>20</v>
      </c>
      <c r="G5795" t="s">
        <v>32</v>
      </c>
      <c r="H5795">
        <v>77</v>
      </c>
      <c r="I5795" t="s">
        <v>84</v>
      </c>
      <c r="J5795">
        <f>VLOOKUP(I5795,Key!$A$1:$C$73,2,FALSE)</f>
        <v>43.040154000000001</v>
      </c>
      <c r="K5795">
        <f>VLOOKUP(I5795,Key!$A$1:$C$73,3,FALSE)</f>
        <v>-87.932113000000001</v>
      </c>
      <c r="L5795" t="s">
        <v>57</v>
      </c>
      <c r="M5795">
        <f>VLOOKUP(L5795,Key!$A$1:$C$73,2,FALSE)</f>
        <v>43.03913</v>
      </c>
      <c r="N5795">
        <f>VLOOKUP(L5795,Key!$A$1:$C$73,3,FALSE)</f>
        <v>-87.916150000000002</v>
      </c>
      <c r="O5795">
        <v>15</v>
      </c>
      <c r="P5795">
        <v>0</v>
      </c>
      <c r="Q5795">
        <v>2.2999999999999998</v>
      </c>
      <c r="R5795">
        <v>2.1</v>
      </c>
      <c r="S5795">
        <v>90</v>
      </c>
      <c r="T5795">
        <f t="shared" si="810"/>
        <v>-1</v>
      </c>
      <c r="U5795" s="1">
        <v>42839</v>
      </c>
      <c r="V5795" s="13">
        <f t="shared" si="811"/>
        <v>42826</v>
      </c>
      <c r="W5795" s="14">
        <f t="shared" si="812"/>
        <v>42839</v>
      </c>
      <c r="X5795" s="1" t="str">
        <f t="shared" si="813"/>
        <v>Friday</v>
      </c>
      <c r="Y5795" s="2">
        <v>0.65584490740740742</v>
      </c>
      <c r="Z5795" s="2">
        <f t="shared" si="814"/>
        <v>0.66666666666666663</v>
      </c>
      <c r="AA5795">
        <f>1</f>
        <v>1</v>
      </c>
      <c r="AB5795" s="1">
        <v>42839</v>
      </c>
      <c r="AC5795" s="13">
        <f t="shared" si="815"/>
        <v>42826</v>
      </c>
      <c r="AD5795" s="14">
        <f t="shared" si="816"/>
        <v>42839</v>
      </c>
      <c r="AE5795" s="1" t="str">
        <f t="shared" si="817"/>
        <v>Friday</v>
      </c>
      <c r="AF5795" s="2">
        <v>0.66655092592592591</v>
      </c>
      <c r="AG5795" s="2">
        <f t="shared" si="818"/>
        <v>0.66666666666666663</v>
      </c>
      <c r="AH5795" t="s">
        <v>23</v>
      </c>
    </row>
    <row r="5796" spans="1:34" x14ac:dyDescent="0.25">
      <c r="A5796">
        <v>1191477</v>
      </c>
      <c r="B5796" t="s">
        <v>29</v>
      </c>
      <c r="C5796" t="s">
        <v>47</v>
      </c>
      <c r="D5796" t="s">
        <v>31</v>
      </c>
      <c r="E5796">
        <v>53233</v>
      </c>
      <c r="F5796" t="s">
        <v>20</v>
      </c>
      <c r="G5796" t="s">
        <v>97</v>
      </c>
      <c r="H5796">
        <v>11054</v>
      </c>
      <c r="I5796" t="s">
        <v>38</v>
      </c>
      <c r="J5796">
        <f>VLOOKUP(I5796,Key!$A$1:$C$73,2,FALSE)</f>
        <v>43.038649999999997</v>
      </c>
      <c r="K5796">
        <f>VLOOKUP(I5796,Key!$A$1:$C$73,3,FALSE)</f>
        <v>-87.921930000000003</v>
      </c>
      <c r="L5796" t="s">
        <v>26</v>
      </c>
      <c r="M5796">
        <f>VLOOKUP(L5796,Key!$A$1:$C$73,2,FALSE)</f>
        <v>43.034619999999997</v>
      </c>
      <c r="N5796">
        <f>VLOOKUP(L5796,Key!$A$1:$C$73,3,FALSE)</f>
        <v>-87.917500000000004</v>
      </c>
      <c r="O5796">
        <v>5</v>
      </c>
      <c r="P5796">
        <v>2</v>
      </c>
      <c r="Q5796">
        <v>0.8</v>
      </c>
      <c r="R5796">
        <v>0.7</v>
      </c>
      <c r="S5796">
        <v>30</v>
      </c>
      <c r="T5796">
        <f t="shared" si="810"/>
        <v>-1</v>
      </c>
      <c r="U5796" s="1">
        <v>42839</v>
      </c>
      <c r="V5796" s="13">
        <f t="shared" si="811"/>
        <v>42826</v>
      </c>
      <c r="W5796" s="14">
        <f t="shared" si="812"/>
        <v>42839</v>
      </c>
      <c r="X5796" s="1" t="str">
        <f t="shared" si="813"/>
        <v>Friday</v>
      </c>
      <c r="Y5796" s="2">
        <v>0.73180555555555549</v>
      </c>
      <c r="Z5796" s="2">
        <f t="shared" si="814"/>
        <v>0.75</v>
      </c>
      <c r="AA5796">
        <f>1</f>
        <v>1</v>
      </c>
      <c r="AB5796" s="1">
        <v>42839</v>
      </c>
      <c r="AC5796" s="13">
        <f t="shared" si="815"/>
        <v>42826</v>
      </c>
      <c r="AD5796" s="14">
        <f t="shared" si="816"/>
        <v>42839</v>
      </c>
      <c r="AE5796" s="1" t="str">
        <f t="shared" si="817"/>
        <v>Friday</v>
      </c>
      <c r="AF5796" s="2">
        <v>0.73510416666666656</v>
      </c>
      <c r="AG5796" s="2">
        <f t="shared" si="818"/>
        <v>0.75</v>
      </c>
      <c r="AH5796" t="s">
        <v>23</v>
      </c>
    </row>
    <row r="5797" spans="1:34" x14ac:dyDescent="0.25">
      <c r="A5797">
        <v>1489639</v>
      </c>
      <c r="B5797" t="s">
        <v>29</v>
      </c>
      <c r="C5797" t="s">
        <v>47</v>
      </c>
      <c r="D5797" t="s">
        <v>31</v>
      </c>
      <c r="E5797">
        <v>53202</v>
      </c>
      <c r="F5797" t="s">
        <v>20</v>
      </c>
      <c r="G5797" t="s">
        <v>32</v>
      </c>
      <c r="H5797">
        <v>23</v>
      </c>
      <c r="I5797" t="s">
        <v>53</v>
      </c>
      <c r="J5797">
        <f>VLOOKUP(I5797,Key!$A$1:$C$73,2,FALSE)</f>
        <v>43.04824</v>
      </c>
      <c r="K5797">
        <f>VLOOKUP(I5797,Key!$A$1:$C$73,3,FALSE)</f>
        <v>-87.904970000000006</v>
      </c>
      <c r="L5797" t="s">
        <v>33</v>
      </c>
      <c r="M5797">
        <f>VLOOKUP(L5797,Key!$A$1:$C$73,2,FALSE)</f>
        <v>43.045712999999999</v>
      </c>
      <c r="N5797">
        <f>VLOOKUP(L5797,Key!$A$1:$C$73,3,FALSE)</f>
        <v>-87.899756999999994</v>
      </c>
      <c r="O5797">
        <v>6</v>
      </c>
      <c r="P5797">
        <v>0</v>
      </c>
      <c r="Q5797">
        <v>0.9</v>
      </c>
      <c r="R5797">
        <v>0.9</v>
      </c>
      <c r="S5797">
        <v>36</v>
      </c>
      <c r="T5797">
        <f t="shared" si="810"/>
        <v>-1</v>
      </c>
      <c r="U5797" s="1">
        <v>42839</v>
      </c>
      <c r="V5797" s="13">
        <f t="shared" si="811"/>
        <v>42826</v>
      </c>
      <c r="W5797" s="14">
        <f t="shared" si="812"/>
        <v>42839</v>
      </c>
      <c r="X5797" s="1" t="str">
        <f t="shared" si="813"/>
        <v>Friday</v>
      </c>
      <c r="Y5797" s="2">
        <v>0.78956018518518523</v>
      </c>
      <c r="Z5797" s="2">
        <f t="shared" si="814"/>
        <v>0.79166666666666663</v>
      </c>
      <c r="AA5797">
        <f>1</f>
        <v>1</v>
      </c>
      <c r="AB5797" s="1">
        <v>42839</v>
      </c>
      <c r="AC5797" s="13">
        <f t="shared" si="815"/>
        <v>42826</v>
      </c>
      <c r="AD5797" s="14">
        <f t="shared" si="816"/>
        <v>42839</v>
      </c>
      <c r="AE5797" s="1" t="str">
        <f t="shared" si="817"/>
        <v>Friday</v>
      </c>
      <c r="AF5797" s="2">
        <v>0.79342592592592587</v>
      </c>
      <c r="AG5797" s="2">
        <f t="shared" si="818"/>
        <v>0.79166666666666663</v>
      </c>
      <c r="AH5797" t="s">
        <v>23</v>
      </c>
    </row>
    <row r="5798" spans="1:34" x14ac:dyDescent="0.25">
      <c r="A5798">
        <v>1580322</v>
      </c>
      <c r="B5798" t="s">
        <v>29</v>
      </c>
      <c r="E5798">
        <v>53208</v>
      </c>
      <c r="F5798" t="s">
        <v>20</v>
      </c>
      <c r="G5798" t="s">
        <v>97</v>
      </c>
      <c r="H5798">
        <v>280</v>
      </c>
      <c r="I5798" t="s">
        <v>86</v>
      </c>
      <c r="J5798">
        <f>VLOOKUP(I5798,Key!$A$1:$C$73,2,FALSE)</f>
        <v>43.052549999999997</v>
      </c>
      <c r="K5798">
        <f>VLOOKUP(I5798,Key!$A$1:$C$73,3,FALSE)</f>
        <v>-87.909329999999997</v>
      </c>
      <c r="L5798" t="s">
        <v>86</v>
      </c>
      <c r="M5798">
        <f>VLOOKUP(L5798,Key!$A$1:$C$73,2,FALSE)</f>
        <v>43.052549999999997</v>
      </c>
      <c r="N5798">
        <f>VLOOKUP(L5798,Key!$A$1:$C$73,3,FALSE)</f>
        <v>-87.909329999999997</v>
      </c>
      <c r="O5798">
        <v>60</v>
      </c>
      <c r="P5798">
        <v>4</v>
      </c>
      <c r="Q5798">
        <v>9</v>
      </c>
      <c r="R5798">
        <v>8.6</v>
      </c>
      <c r="S5798">
        <v>360</v>
      </c>
      <c r="T5798">
        <f t="shared" si="810"/>
        <v>-1</v>
      </c>
      <c r="U5798" s="1">
        <v>42840</v>
      </c>
      <c r="V5798" s="13">
        <f t="shared" si="811"/>
        <v>42826</v>
      </c>
      <c r="W5798" s="14">
        <f t="shared" si="812"/>
        <v>42840</v>
      </c>
      <c r="X5798" s="1" t="str">
        <f t="shared" si="813"/>
        <v>Saturday</v>
      </c>
      <c r="Y5798" s="2">
        <v>0.41405092592592596</v>
      </c>
      <c r="Z5798" s="2">
        <f t="shared" si="814"/>
        <v>0.41666666666666663</v>
      </c>
      <c r="AA5798">
        <f>1</f>
        <v>1</v>
      </c>
      <c r="AB5798" s="1">
        <v>42840</v>
      </c>
      <c r="AC5798" s="13">
        <f t="shared" si="815"/>
        <v>42826</v>
      </c>
      <c r="AD5798" s="14">
        <f t="shared" si="816"/>
        <v>42840</v>
      </c>
      <c r="AE5798" s="1" t="str">
        <f t="shared" si="817"/>
        <v>Saturday</v>
      </c>
      <c r="AF5798" s="2">
        <v>0.45589120370370373</v>
      </c>
      <c r="AG5798" s="2">
        <f t="shared" si="818"/>
        <v>0.45833333333333331</v>
      </c>
      <c r="AH5798" t="s">
        <v>25</v>
      </c>
    </row>
    <row r="5799" spans="1:34" x14ac:dyDescent="0.25">
      <c r="A5799">
        <v>1010620</v>
      </c>
      <c r="B5799" t="s">
        <v>29</v>
      </c>
      <c r="C5799" t="s">
        <v>47</v>
      </c>
      <c r="D5799" t="s">
        <v>31</v>
      </c>
      <c r="E5799">
        <v>53202</v>
      </c>
      <c r="F5799" t="s">
        <v>20</v>
      </c>
      <c r="G5799" t="s">
        <v>32</v>
      </c>
      <c r="H5799">
        <v>5477</v>
      </c>
      <c r="I5799" t="s">
        <v>21</v>
      </c>
      <c r="J5799">
        <f>VLOOKUP(I5799,Key!$A$1:$C$73,2,FALSE)</f>
        <v>43.074890000000003</v>
      </c>
      <c r="K5799">
        <f>VLOOKUP(I5799,Key!$A$1:$C$73,3,FALSE)</f>
        <v>-87.882810000000006</v>
      </c>
      <c r="L5799" t="s">
        <v>78</v>
      </c>
      <c r="M5799">
        <f>VLOOKUP(L5799,Key!$A$1:$C$73,2,FALSE)</f>
        <v>43.048200000000001</v>
      </c>
      <c r="N5799">
        <f>VLOOKUP(L5799,Key!$A$1:$C$73,3,FALSE)</f>
        <v>-87.900859999999994</v>
      </c>
      <c r="O5799">
        <v>16</v>
      </c>
      <c r="P5799">
        <v>0</v>
      </c>
      <c r="Q5799">
        <v>2.4</v>
      </c>
      <c r="R5799">
        <v>2.2999999999999998</v>
      </c>
      <c r="S5799">
        <v>96</v>
      </c>
      <c r="T5799">
        <f t="shared" si="810"/>
        <v>-1</v>
      </c>
      <c r="U5799" s="1">
        <v>42840</v>
      </c>
      <c r="V5799" s="13">
        <f t="shared" si="811"/>
        <v>42826</v>
      </c>
      <c r="W5799" s="14">
        <f t="shared" si="812"/>
        <v>42840</v>
      </c>
      <c r="X5799" s="1" t="str">
        <f t="shared" si="813"/>
        <v>Saturday</v>
      </c>
      <c r="Y5799" s="2">
        <v>0.51435185185185184</v>
      </c>
      <c r="Z5799" s="2">
        <f t="shared" si="814"/>
        <v>0.5</v>
      </c>
      <c r="AA5799">
        <f>1</f>
        <v>1</v>
      </c>
      <c r="AB5799" s="1">
        <v>42840</v>
      </c>
      <c r="AC5799" s="13">
        <f t="shared" si="815"/>
        <v>42826</v>
      </c>
      <c r="AD5799" s="14">
        <f t="shared" si="816"/>
        <v>42840</v>
      </c>
      <c r="AE5799" s="1" t="str">
        <f t="shared" si="817"/>
        <v>Saturday</v>
      </c>
      <c r="AF5799" s="2">
        <v>0.52532407407407411</v>
      </c>
      <c r="AG5799" s="2">
        <f t="shared" si="818"/>
        <v>0.54166666666666663</v>
      </c>
      <c r="AH5799" t="s">
        <v>23</v>
      </c>
    </row>
    <row r="5800" spans="1:34" x14ac:dyDescent="0.25">
      <c r="A5800">
        <v>1520780</v>
      </c>
      <c r="B5800" t="s">
        <v>29</v>
      </c>
      <c r="C5800" t="s">
        <v>47</v>
      </c>
      <c r="D5800" t="s">
        <v>31</v>
      </c>
      <c r="E5800">
        <v>53204</v>
      </c>
      <c r="F5800" t="s">
        <v>20</v>
      </c>
      <c r="G5800" t="s">
        <v>97</v>
      </c>
      <c r="H5800">
        <v>46</v>
      </c>
      <c r="I5800" t="s">
        <v>81</v>
      </c>
      <c r="J5800">
        <f>VLOOKUP(I5800,Key!$A$1:$C$73,2,FALSE)</f>
        <v>43.058010000000003</v>
      </c>
      <c r="K5800">
        <f>VLOOKUP(I5800,Key!$A$1:$C$73,3,FALSE)</f>
        <v>-87.877300000000005</v>
      </c>
      <c r="L5800" t="s">
        <v>76</v>
      </c>
      <c r="M5800">
        <f>VLOOKUP(L5800,Key!$A$1:$C$73,2,FALSE)</f>
        <v>43.02948</v>
      </c>
      <c r="N5800">
        <f>VLOOKUP(L5800,Key!$A$1:$C$73,3,FALSE)</f>
        <v>-87.912819999999996</v>
      </c>
      <c r="O5800">
        <v>50</v>
      </c>
      <c r="P5800">
        <v>4</v>
      </c>
      <c r="Q5800">
        <v>7.5</v>
      </c>
      <c r="R5800">
        <v>7.1</v>
      </c>
      <c r="S5800">
        <v>300</v>
      </c>
      <c r="T5800">
        <f t="shared" si="810"/>
        <v>-1</v>
      </c>
      <c r="U5800" s="1">
        <v>42840</v>
      </c>
      <c r="V5800" s="13">
        <f t="shared" si="811"/>
        <v>42826</v>
      </c>
      <c r="W5800" s="14">
        <f t="shared" si="812"/>
        <v>42840</v>
      </c>
      <c r="X5800" s="1" t="str">
        <f t="shared" si="813"/>
        <v>Saturday</v>
      </c>
      <c r="Y5800" s="2">
        <v>0.53979166666666667</v>
      </c>
      <c r="Z5800" s="2">
        <f t="shared" si="814"/>
        <v>0.54166666666666663</v>
      </c>
      <c r="AA5800">
        <f>1</f>
        <v>1</v>
      </c>
      <c r="AB5800" s="1">
        <v>42840</v>
      </c>
      <c r="AC5800" s="13">
        <f t="shared" si="815"/>
        <v>42826</v>
      </c>
      <c r="AD5800" s="14">
        <f t="shared" si="816"/>
        <v>42840</v>
      </c>
      <c r="AE5800" s="1" t="str">
        <f t="shared" si="817"/>
        <v>Saturday</v>
      </c>
      <c r="AF5800" s="2">
        <v>0.57460648148148141</v>
      </c>
      <c r="AG5800" s="2">
        <f t="shared" si="818"/>
        <v>0.58333333333333326</v>
      </c>
      <c r="AH5800" t="s">
        <v>23</v>
      </c>
    </row>
    <row r="5801" spans="1:34" x14ac:dyDescent="0.25">
      <c r="A5801">
        <v>1360223</v>
      </c>
      <c r="B5801" t="s">
        <v>29</v>
      </c>
      <c r="C5801" t="s">
        <v>30</v>
      </c>
      <c r="D5801" t="s">
        <v>31</v>
      </c>
      <c r="E5801">
        <v>53202</v>
      </c>
      <c r="F5801" t="s">
        <v>20</v>
      </c>
      <c r="G5801" t="s">
        <v>32</v>
      </c>
      <c r="H5801">
        <v>5511</v>
      </c>
      <c r="I5801" t="s">
        <v>22</v>
      </c>
      <c r="J5801">
        <f>VLOOKUP(I5801,Key!$A$1:$C$73,2,FALSE)</f>
        <v>43.058619999999998</v>
      </c>
      <c r="K5801">
        <f>VLOOKUP(I5801,Key!$A$1:$C$73,3,FALSE)</f>
        <v>-87.885319999999993</v>
      </c>
      <c r="L5801" t="s">
        <v>63</v>
      </c>
      <c r="M5801">
        <f>VLOOKUP(L5801,Key!$A$1:$C$73,2,FALSE)</f>
        <v>43.066893999999998</v>
      </c>
      <c r="N5801">
        <f>VLOOKUP(L5801,Key!$A$1:$C$73,3,FALSE)</f>
        <v>-87.877936000000005</v>
      </c>
      <c r="O5801">
        <v>40</v>
      </c>
      <c r="P5801">
        <v>0</v>
      </c>
      <c r="Q5801">
        <v>6</v>
      </c>
      <c r="R5801">
        <v>5.7</v>
      </c>
      <c r="S5801">
        <v>240</v>
      </c>
      <c r="T5801">
        <f t="shared" si="810"/>
        <v>-1</v>
      </c>
      <c r="U5801" s="1">
        <v>42840</v>
      </c>
      <c r="V5801" s="13">
        <f t="shared" si="811"/>
        <v>42826</v>
      </c>
      <c r="W5801" s="14">
        <f t="shared" si="812"/>
        <v>42840</v>
      </c>
      <c r="X5801" s="1" t="str">
        <f t="shared" si="813"/>
        <v>Saturday</v>
      </c>
      <c r="Y5801" s="2">
        <v>0.54856481481481478</v>
      </c>
      <c r="Z5801" s="2">
        <f t="shared" si="814"/>
        <v>0.54166666666666663</v>
      </c>
      <c r="AA5801">
        <f>1</f>
        <v>1</v>
      </c>
      <c r="AB5801" s="1">
        <v>42840</v>
      </c>
      <c r="AC5801" s="13">
        <f t="shared" si="815"/>
        <v>42826</v>
      </c>
      <c r="AD5801" s="14">
        <f t="shared" si="816"/>
        <v>42840</v>
      </c>
      <c r="AE5801" s="1" t="str">
        <f t="shared" si="817"/>
        <v>Saturday</v>
      </c>
      <c r="AF5801" s="2">
        <v>0.57581018518518523</v>
      </c>
      <c r="AG5801" s="2">
        <f t="shared" si="818"/>
        <v>0.58333333333333326</v>
      </c>
      <c r="AH5801" t="s">
        <v>23</v>
      </c>
    </row>
    <row r="5802" spans="1:34" x14ac:dyDescent="0.25">
      <c r="A5802">
        <v>1360223</v>
      </c>
      <c r="B5802" t="s">
        <v>29</v>
      </c>
      <c r="C5802" t="s">
        <v>30</v>
      </c>
      <c r="D5802" t="s">
        <v>31</v>
      </c>
      <c r="E5802">
        <v>53202</v>
      </c>
      <c r="F5802" t="s">
        <v>20</v>
      </c>
      <c r="G5802" t="s">
        <v>32</v>
      </c>
      <c r="H5802">
        <v>5511</v>
      </c>
      <c r="I5802" t="s">
        <v>63</v>
      </c>
      <c r="J5802">
        <f>VLOOKUP(I5802,Key!$A$1:$C$73,2,FALSE)</f>
        <v>43.066893999999998</v>
      </c>
      <c r="K5802">
        <f>VLOOKUP(I5802,Key!$A$1:$C$73,3,FALSE)</f>
        <v>-87.877936000000005</v>
      </c>
      <c r="L5802" t="s">
        <v>81</v>
      </c>
      <c r="M5802">
        <f>VLOOKUP(L5802,Key!$A$1:$C$73,2,FALSE)</f>
        <v>43.058010000000003</v>
      </c>
      <c r="N5802">
        <f>VLOOKUP(L5802,Key!$A$1:$C$73,3,FALSE)</f>
        <v>-87.877300000000005</v>
      </c>
      <c r="O5802">
        <v>17</v>
      </c>
      <c r="P5802">
        <v>0</v>
      </c>
      <c r="Q5802">
        <v>2.6</v>
      </c>
      <c r="R5802">
        <v>2.4</v>
      </c>
      <c r="S5802">
        <v>102</v>
      </c>
      <c r="T5802">
        <f t="shared" si="810"/>
        <v>-1</v>
      </c>
      <c r="U5802" s="1">
        <v>42840</v>
      </c>
      <c r="V5802" s="13">
        <f t="shared" si="811"/>
        <v>42826</v>
      </c>
      <c r="W5802" s="14">
        <f t="shared" si="812"/>
        <v>42840</v>
      </c>
      <c r="X5802" s="1" t="str">
        <f t="shared" si="813"/>
        <v>Saturday</v>
      </c>
      <c r="Y5802" s="2">
        <v>0.57702546296296298</v>
      </c>
      <c r="Z5802" s="2">
        <f t="shared" si="814"/>
        <v>0.58333333333333326</v>
      </c>
      <c r="AA5802">
        <f>1</f>
        <v>1</v>
      </c>
      <c r="AB5802" s="1">
        <v>42840</v>
      </c>
      <c r="AC5802" s="13">
        <f t="shared" si="815"/>
        <v>42826</v>
      </c>
      <c r="AD5802" s="14">
        <f t="shared" si="816"/>
        <v>42840</v>
      </c>
      <c r="AE5802" s="1" t="str">
        <f t="shared" si="817"/>
        <v>Saturday</v>
      </c>
      <c r="AF5802" s="2">
        <v>0.58837962962962964</v>
      </c>
      <c r="AG5802" s="2">
        <f t="shared" si="818"/>
        <v>0.58333333333333326</v>
      </c>
      <c r="AH5802" t="s">
        <v>23</v>
      </c>
    </row>
    <row r="5803" spans="1:34" x14ac:dyDescent="0.25">
      <c r="A5803">
        <v>1250902</v>
      </c>
      <c r="B5803" t="s">
        <v>29</v>
      </c>
      <c r="C5803" t="s">
        <v>35</v>
      </c>
      <c r="D5803" t="s">
        <v>31</v>
      </c>
      <c r="E5803">
        <v>53213</v>
      </c>
      <c r="F5803" t="s">
        <v>20</v>
      </c>
      <c r="G5803" t="s">
        <v>99</v>
      </c>
      <c r="H5803">
        <v>5511</v>
      </c>
      <c r="I5803" t="s">
        <v>81</v>
      </c>
      <c r="J5803">
        <f>VLOOKUP(I5803,Key!$A$1:$C$73,2,FALSE)</f>
        <v>43.058010000000003</v>
      </c>
      <c r="K5803">
        <f>VLOOKUP(I5803,Key!$A$1:$C$73,3,FALSE)</f>
        <v>-87.877300000000005</v>
      </c>
      <c r="L5803" t="s">
        <v>44</v>
      </c>
      <c r="M5803">
        <f>VLOOKUP(L5803,Key!$A$1:$C$73,2,FALSE)</f>
        <v>43.03886</v>
      </c>
      <c r="N5803">
        <f>VLOOKUP(L5803,Key!$A$1:$C$73,3,FALSE)</f>
        <v>-87.902720000000002</v>
      </c>
      <c r="O5803">
        <v>41</v>
      </c>
      <c r="P5803">
        <v>0</v>
      </c>
      <c r="Q5803">
        <v>6.2</v>
      </c>
      <c r="R5803">
        <v>5.8</v>
      </c>
      <c r="S5803">
        <v>246</v>
      </c>
      <c r="T5803">
        <f t="shared" si="810"/>
        <v>-1</v>
      </c>
      <c r="U5803" s="1">
        <v>42840</v>
      </c>
      <c r="V5803" s="13">
        <f t="shared" si="811"/>
        <v>42826</v>
      </c>
      <c r="W5803" s="14">
        <f t="shared" si="812"/>
        <v>42840</v>
      </c>
      <c r="X5803" s="1" t="str">
        <f t="shared" si="813"/>
        <v>Saturday</v>
      </c>
      <c r="Y5803" s="2">
        <v>0.63422453703703707</v>
      </c>
      <c r="Z5803" s="2">
        <f t="shared" si="814"/>
        <v>0.625</v>
      </c>
      <c r="AA5803">
        <f>1</f>
        <v>1</v>
      </c>
      <c r="AB5803" s="1">
        <v>42840</v>
      </c>
      <c r="AC5803" s="13">
        <f t="shared" si="815"/>
        <v>42826</v>
      </c>
      <c r="AD5803" s="14">
        <f t="shared" si="816"/>
        <v>42840</v>
      </c>
      <c r="AE5803" s="1" t="str">
        <f t="shared" si="817"/>
        <v>Saturday</v>
      </c>
      <c r="AF5803" s="2">
        <v>0.66249999999999998</v>
      </c>
      <c r="AG5803" s="2">
        <f t="shared" si="818"/>
        <v>0.66666666666666663</v>
      </c>
      <c r="AH5803" t="s">
        <v>23</v>
      </c>
    </row>
    <row r="5804" spans="1:34" x14ac:dyDescent="0.25">
      <c r="A5804">
        <v>1243732</v>
      </c>
      <c r="B5804" t="s">
        <v>29</v>
      </c>
      <c r="C5804" t="s">
        <v>98</v>
      </c>
      <c r="D5804" t="s">
        <v>31</v>
      </c>
      <c r="E5804">
        <v>53202</v>
      </c>
      <c r="F5804" t="s">
        <v>20</v>
      </c>
      <c r="G5804" t="s">
        <v>97</v>
      </c>
      <c r="H5804">
        <v>11100</v>
      </c>
      <c r="I5804" t="s">
        <v>62</v>
      </c>
      <c r="J5804">
        <f>VLOOKUP(I5804,Key!$A$1:$C$73,2,FALSE)</f>
        <v>43.052460000000004</v>
      </c>
      <c r="K5804">
        <f>VLOOKUP(I5804,Key!$A$1:$C$73,3,FALSE)</f>
        <v>-87.891000000000005</v>
      </c>
      <c r="L5804" t="s">
        <v>80</v>
      </c>
      <c r="M5804">
        <f>VLOOKUP(L5804,Key!$A$1:$C$73,2,FALSE)</f>
        <v>43.060250000000003</v>
      </c>
      <c r="N5804">
        <f>VLOOKUP(L5804,Key!$A$1:$C$73,3,FALSE)</f>
        <v>-87.892169999999993</v>
      </c>
      <c r="O5804">
        <v>26</v>
      </c>
      <c r="P5804">
        <v>2</v>
      </c>
      <c r="Q5804">
        <v>3.9</v>
      </c>
      <c r="R5804">
        <v>3.7</v>
      </c>
      <c r="S5804">
        <v>156</v>
      </c>
      <c r="T5804">
        <f t="shared" si="810"/>
        <v>-1</v>
      </c>
      <c r="U5804" s="1">
        <v>42840</v>
      </c>
      <c r="V5804" s="13">
        <f t="shared" si="811"/>
        <v>42826</v>
      </c>
      <c r="W5804" s="14">
        <f t="shared" si="812"/>
        <v>42840</v>
      </c>
      <c r="X5804" s="1" t="str">
        <f t="shared" si="813"/>
        <v>Saturday</v>
      </c>
      <c r="Y5804" s="2">
        <v>0.68053240740740739</v>
      </c>
      <c r="Z5804" s="2">
        <f t="shared" si="814"/>
        <v>0.66666666666666663</v>
      </c>
      <c r="AA5804">
        <f>1</f>
        <v>1</v>
      </c>
      <c r="AB5804" s="1">
        <v>42840</v>
      </c>
      <c r="AC5804" s="13">
        <f t="shared" si="815"/>
        <v>42826</v>
      </c>
      <c r="AD5804" s="14">
        <f t="shared" si="816"/>
        <v>42840</v>
      </c>
      <c r="AE5804" s="1" t="str">
        <f t="shared" si="817"/>
        <v>Saturday</v>
      </c>
      <c r="AF5804" s="2">
        <v>0.69828703703703709</v>
      </c>
      <c r="AG5804" s="2">
        <f t="shared" si="818"/>
        <v>0.70833333333333326</v>
      </c>
      <c r="AH5804" t="s">
        <v>23</v>
      </c>
    </row>
    <row r="5805" spans="1:34" x14ac:dyDescent="0.25">
      <c r="A5805">
        <v>1468696</v>
      </c>
      <c r="B5805" t="s">
        <v>29</v>
      </c>
      <c r="C5805" t="s">
        <v>35</v>
      </c>
      <c r="D5805" t="s">
        <v>31</v>
      </c>
      <c r="E5805">
        <v>53226</v>
      </c>
      <c r="F5805" t="s">
        <v>20</v>
      </c>
      <c r="G5805" t="s">
        <v>32</v>
      </c>
      <c r="H5805">
        <v>43</v>
      </c>
      <c r="I5805" t="s">
        <v>78</v>
      </c>
      <c r="J5805">
        <f>VLOOKUP(I5805,Key!$A$1:$C$73,2,FALSE)</f>
        <v>43.048200000000001</v>
      </c>
      <c r="K5805">
        <f>VLOOKUP(I5805,Key!$A$1:$C$73,3,FALSE)</f>
        <v>-87.900859999999994</v>
      </c>
      <c r="L5805" t="s">
        <v>34</v>
      </c>
      <c r="M5805">
        <f>VLOOKUP(L5805,Key!$A$1:$C$73,2,FALSE)</f>
        <v>43.05097</v>
      </c>
      <c r="N5805">
        <f>VLOOKUP(L5805,Key!$A$1:$C$73,3,FALSE)</f>
        <v>-87.906440000000003</v>
      </c>
      <c r="O5805">
        <v>10</v>
      </c>
      <c r="P5805">
        <v>0</v>
      </c>
      <c r="Q5805">
        <v>1.5</v>
      </c>
      <c r="R5805">
        <v>1.4</v>
      </c>
      <c r="S5805">
        <v>60</v>
      </c>
      <c r="T5805">
        <f t="shared" si="810"/>
        <v>-1</v>
      </c>
      <c r="U5805" s="1">
        <v>42840</v>
      </c>
      <c r="V5805" s="13">
        <f t="shared" si="811"/>
        <v>42826</v>
      </c>
      <c r="W5805" s="14">
        <f t="shared" si="812"/>
        <v>42840</v>
      </c>
      <c r="X5805" s="1" t="str">
        <f t="shared" si="813"/>
        <v>Saturday</v>
      </c>
      <c r="Y5805" s="2">
        <v>0.73571759259259262</v>
      </c>
      <c r="Z5805" s="2">
        <f t="shared" si="814"/>
        <v>0.75</v>
      </c>
      <c r="AA5805">
        <f>1</f>
        <v>1</v>
      </c>
      <c r="AB5805" s="1">
        <v>42840</v>
      </c>
      <c r="AC5805" s="13">
        <f t="shared" si="815"/>
        <v>42826</v>
      </c>
      <c r="AD5805" s="14">
        <f t="shared" si="816"/>
        <v>42840</v>
      </c>
      <c r="AE5805" s="1" t="str">
        <f t="shared" si="817"/>
        <v>Saturday</v>
      </c>
      <c r="AF5805" s="2">
        <v>0.74296296296296294</v>
      </c>
      <c r="AG5805" s="2">
        <f t="shared" si="818"/>
        <v>0.75</v>
      </c>
      <c r="AH5805" t="s">
        <v>23</v>
      </c>
    </row>
    <row r="5806" spans="1:34" x14ac:dyDescent="0.25">
      <c r="A5806">
        <v>934760</v>
      </c>
      <c r="B5806" t="s">
        <v>29</v>
      </c>
      <c r="C5806" t="s">
        <v>203</v>
      </c>
      <c r="D5806" t="s">
        <v>132</v>
      </c>
      <c r="E5806">
        <v>55330</v>
      </c>
      <c r="F5806" t="s">
        <v>20</v>
      </c>
      <c r="G5806" t="s">
        <v>32</v>
      </c>
      <c r="H5806">
        <v>5466</v>
      </c>
      <c r="I5806" t="s">
        <v>22</v>
      </c>
      <c r="J5806">
        <f>VLOOKUP(I5806,Key!$A$1:$C$73,2,FALSE)</f>
        <v>43.058619999999998</v>
      </c>
      <c r="K5806">
        <f>VLOOKUP(I5806,Key!$A$1:$C$73,3,FALSE)</f>
        <v>-87.885319999999993</v>
      </c>
      <c r="L5806" t="s">
        <v>22</v>
      </c>
      <c r="M5806">
        <f>VLOOKUP(L5806,Key!$A$1:$C$73,2,FALSE)</f>
        <v>43.058619999999998</v>
      </c>
      <c r="N5806">
        <f>VLOOKUP(L5806,Key!$A$1:$C$73,3,FALSE)</f>
        <v>-87.885319999999993</v>
      </c>
      <c r="O5806">
        <v>46</v>
      </c>
      <c r="P5806">
        <v>0</v>
      </c>
      <c r="Q5806">
        <v>6.9</v>
      </c>
      <c r="R5806">
        <v>6.6</v>
      </c>
      <c r="S5806">
        <v>276</v>
      </c>
      <c r="T5806">
        <f t="shared" si="810"/>
        <v>-1</v>
      </c>
      <c r="U5806" s="1">
        <v>42840</v>
      </c>
      <c r="V5806" s="13">
        <f t="shared" si="811"/>
        <v>42826</v>
      </c>
      <c r="W5806" s="14">
        <f t="shared" si="812"/>
        <v>42840</v>
      </c>
      <c r="X5806" s="1" t="str">
        <f t="shared" si="813"/>
        <v>Saturday</v>
      </c>
      <c r="Y5806" s="2">
        <v>0.75165509259259267</v>
      </c>
      <c r="Z5806" s="2">
        <f t="shared" si="814"/>
        <v>0.75</v>
      </c>
      <c r="AA5806">
        <f>1</f>
        <v>1</v>
      </c>
      <c r="AB5806" s="1">
        <v>42840</v>
      </c>
      <c r="AC5806" s="13">
        <f t="shared" si="815"/>
        <v>42826</v>
      </c>
      <c r="AD5806" s="14">
        <f t="shared" si="816"/>
        <v>42840</v>
      </c>
      <c r="AE5806" s="1" t="str">
        <f t="shared" si="817"/>
        <v>Saturday</v>
      </c>
      <c r="AF5806" s="2">
        <v>0.78387731481481471</v>
      </c>
      <c r="AG5806" s="2">
        <f t="shared" si="818"/>
        <v>0.79166666666666663</v>
      </c>
      <c r="AH5806" t="s">
        <v>25</v>
      </c>
    </row>
    <row r="5807" spans="1:34" x14ac:dyDescent="0.25">
      <c r="A5807">
        <v>1585551</v>
      </c>
      <c r="B5807" t="s">
        <v>29</v>
      </c>
      <c r="C5807" t="s">
        <v>47</v>
      </c>
      <c r="D5807" t="s">
        <v>31</v>
      </c>
      <c r="E5807">
        <v>53202</v>
      </c>
      <c r="F5807" t="s">
        <v>20</v>
      </c>
      <c r="G5807" t="s">
        <v>32</v>
      </c>
      <c r="H5807">
        <v>11104</v>
      </c>
      <c r="I5807" t="s">
        <v>34</v>
      </c>
      <c r="J5807">
        <f>VLOOKUP(I5807,Key!$A$1:$C$73,2,FALSE)</f>
        <v>43.05097</v>
      </c>
      <c r="K5807">
        <f>VLOOKUP(I5807,Key!$A$1:$C$73,3,FALSE)</f>
        <v>-87.906440000000003</v>
      </c>
      <c r="L5807" t="s">
        <v>37</v>
      </c>
      <c r="M5807">
        <f>VLOOKUP(L5807,Key!$A$1:$C$73,2,FALSE)</f>
        <v>43.049230000000001</v>
      </c>
      <c r="N5807">
        <f>VLOOKUP(L5807,Key!$A$1:$C$73,3,FALSE)</f>
        <v>-87.911940000000001</v>
      </c>
      <c r="O5807">
        <v>4</v>
      </c>
      <c r="P5807">
        <v>0</v>
      </c>
      <c r="Q5807">
        <v>0.6</v>
      </c>
      <c r="R5807">
        <v>0.6</v>
      </c>
      <c r="S5807">
        <v>24</v>
      </c>
      <c r="T5807">
        <f t="shared" si="810"/>
        <v>-1</v>
      </c>
      <c r="U5807" s="1">
        <v>42846</v>
      </c>
      <c r="V5807" s="13">
        <f t="shared" si="811"/>
        <v>42826</v>
      </c>
      <c r="W5807" s="14">
        <f t="shared" si="812"/>
        <v>42846</v>
      </c>
      <c r="X5807" s="1" t="str">
        <f t="shared" si="813"/>
        <v>Friday</v>
      </c>
      <c r="Y5807" s="2">
        <v>0.94855324074074077</v>
      </c>
      <c r="Z5807" s="2">
        <f t="shared" si="814"/>
        <v>0.95833333333333326</v>
      </c>
      <c r="AA5807">
        <f>1</f>
        <v>1</v>
      </c>
      <c r="AB5807" s="1">
        <v>42846</v>
      </c>
      <c r="AC5807" s="13">
        <f t="shared" si="815"/>
        <v>42826</v>
      </c>
      <c r="AD5807" s="14">
        <f t="shared" si="816"/>
        <v>42846</v>
      </c>
      <c r="AE5807" s="1" t="str">
        <f t="shared" si="817"/>
        <v>Friday</v>
      </c>
      <c r="AF5807" s="2">
        <v>0.95137731481481491</v>
      </c>
      <c r="AG5807" s="2">
        <f t="shared" si="818"/>
        <v>0.95833333333333326</v>
      </c>
      <c r="AH5807" t="s">
        <v>23</v>
      </c>
    </row>
    <row r="5808" spans="1:34" x14ac:dyDescent="0.25">
      <c r="A5808">
        <v>1164700</v>
      </c>
      <c r="B5808" t="s">
        <v>29</v>
      </c>
      <c r="C5808" t="s">
        <v>47</v>
      </c>
      <c r="D5808" t="s">
        <v>31</v>
      </c>
      <c r="E5808">
        <v>53202</v>
      </c>
      <c r="F5808" t="s">
        <v>20</v>
      </c>
      <c r="G5808" t="s">
        <v>32</v>
      </c>
      <c r="H5808">
        <v>11124</v>
      </c>
      <c r="I5808" t="s">
        <v>22</v>
      </c>
      <c r="J5808">
        <f>VLOOKUP(I5808,Key!$A$1:$C$73,2,FALSE)</f>
        <v>43.058619999999998</v>
      </c>
      <c r="K5808">
        <f>VLOOKUP(I5808,Key!$A$1:$C$73,3,FALSE)</f>
        <v>-87.885319999999993</v>
      </c>
      <c r="L5808" t="s">
        <v>67</v>
      </c>
      <c r="M5808">
        <f>VLOOKUP(L5808,Key!$A$1:$C$73,2,FALSE)</f>
        <v>43.05847</v>
      </c>
      <c r="N5808">
        <f>VLOOKUP(L5808,Key!$A$1:$C$73,3,FALSE)</f>
        <v>-87.898079999999993</v>
      </c>
      <c r="O5808">
        <v>4</v>
      </c>
      <c r="P5808">
        <v>0</v>
      </c>
      <c r="Q5808">
        <v>0.6</v>
      </c>
      <c r="R5808">
        <v>0.6</v>
      </c>
      <c r="S5808">
        <v>24</v>
      </c>
      <c r="T5808">
        <f t="shared" si="810"/>
        <v>-1</v>
      </c>
      <c r="U5808" s="1">
        <v>42847</v>
      </c>
      <c r="V5808" s="13">
        <f t="shared" si="811"/>
        <v>42826</v>
      </c>
      <c r="W5808" s="14">
        <f t="shared" si="812"/>
        <v>42847</v>
      </c>
      <c r="X5808" s="1" t="str">
        <f t="shared" si="813"/>
        <v>Saturday</v>
      </c>
      <c r="Y5808" s="2">
        <v>0.3732638888888889</v>
      </c>
      <c r="Z5808" s="2">
        <f t="shared" si="814"/>
        <v>0.375</v>
      </c>
      <c r="AA5808">
        <f>1</f>
        <v>1</v>
      </c>
      <c r="AB5808" s="1">
        <v>42847</v>
      </c>
      <c r="AC5808" s="13">
        <f t="shared" si="815"/>
        <v>42826</v>
      </c>
      <c r="AD5808" s="14">
        <f t="shared" si="816"/>
        <v>42847</v>
      </c>
      <c r="AE5808" s="1" t="str">
        <f t="shared" si="817"/>
        <v>Saturday</v>
      </c>
      <c r="AF5808" s="2">
        <v>0.37586805555555558</v>
      </c>
      <c r="AG5808" s="2">
        <f t="shared" si="818"/>
        <v>0.375</v>
      </c>
      <c r="AH5808" t="s">
        <v>23</v>
      </c>
    </row>
    <row r="5809" spans="1:34" x14ac:dyDescent="0.25">
      <c r="A5809">
        <v>1489639</v>
      </c>
      <c r="B5809" t="s">
        <v>29</v>
      </c>
      <c r="C5809" t="s">
        <v>47</v>
      </c>
      <c r="D5809" t="s">
        <v>31</v>
      </c>
      <c r="E5809">
        <v>53202</v>
      </c>
      <c r="F5809" t="s">
        <v>20</v>
      </c>
      <c r="G5809" t="s">
        <v>32</v>
      </c>
      <c r="H5809">
        <v>5481</v>
      </c>
      <c r="I5809" t="s">
        <v>33</v>
      </c>
      <c r="J5809">
        <f>VLOOKUP(I5809,Key!$A$1:$C$73,2,FALSE)</f>
        <v>43.045712999999999</v>
      </c>
      <c r="K5809">
        <f>VLOOKUP(I5809,Key!$A$1:$C$73,3,FALSE)</f>
        <v>-87.899756999999994</v>
      </c>
      <c r="L5809" t="s">
        <v>48</v>
      </c>
      <c r="M5809">
        <f>VLOOKUP(L5809,Key!$A$1:$C$73,2,FALSE)</f>
        <v>43.031320000000001</v>
      </c>
      <c r="N5809">
        <f>VLOOKUP(L5809,Key!$A$1:$C$73,3,FALSE)</f>
        <v>-87.904259999999994</v>
      </c>
      <c r="O5809">
        <v>11</v>
      </c>
      <c r="P5809">
        <v>0</v>
      </c>
      <c r="Q5809">
        <v>1.7</v>
      </c>
      <c r="R5809">
        <v>1.6</v>
      </c>
      <c r="S5809">
        <v>66</v>
      </c>
      <c r="T5809">
        <f t="shared" si="810"/>
        <v>-1</v>
      </c>
      <c r="U5809" s="1">
        <v>42847</v>
      </c>
      <c r="V5809" s="13">
        <f t="shared" si="811"/>
        <v>42826</v>
      </c>
      <c r="W5809" s="14">
        <f t="shared" si="812"/>
        <v>42847</v>
      </c>
      <c r="X5809" s="1" t="str">
        <f t="shared" si="813"/>
        <v>Saturday</v>
      </c>
      <c r="Y5809" s="2">
        <v>0.41689814814814818</v>
      </c>
      <c r="Z5809" s="2">
        <f t="shared" si="814"/>
        <v>0.41666666666666663</v>
      </c>
      <c r="AA5809">
        <f>1</f>
        <v>1</v>
      </c>
      <c r="AB5809" s="1">
        <v>42847</v>
      </c>
      <c r="AC5809" s="13">
        <f t="shared" si="815"/>
        <v>42826</v>
      </c>
      <c r="AD5809" s="14">
        <f t="shared" si="816"/>
        <v>42847</v>
      </c>
      <c r="AE5809" s="1" t="str">
        <f t="shared" si="817"/>
        <v>Saturday</v>
      </c>
      <c r="AF5809" s="2">
        <v>0.42474537037037036</v>
      </c>
      <c r="AG5809" s="2">
        <f t="shared" si="818"/>
        <v>0.41666666666666663</v>
      </c>
      <c r="AH5809" t="s">
        <v>23</v>
      </c>
    </row>
    <row r="5810" spans="1:34" x14ac:dyDescent="0.25">
      <c r="A5810">
        <v>1358589</v>
      </c>
      <c r="B5810" t="s">
        <v>29</v>
      </c>
      <c r="C5810" t="s">
        <v>47</v>
      </c>
      <c r="D5810" t="s">
        <v>31</v>
      </c>
      <c r="E5810">
        <v>53211</v>
      </c>
      <c r="F5810" t="s">
        <v>20</v>
      </c>
      <c r="G5810" t="s">
        <v>32</v>
      </c>
      <c r="H5810">
        <v>5438</v>
      </c>
      <c r="I5810" t="s">
        <v>33</v>
      </c>
      <c r="J5810">
        <f>VLOOKUP(I5810,Key!$A$1:$C$73,2,FALSE)</f>
        <v>43.045712999999999</v>
      </c>
      <c r="K5810">
        <f>VLOOKUP(I5810,Key!$A$1:$C$73,3,FALSE)</f>
        <v>-87.899756999999994</v>
      </c>
      <c r="L5810" t="s">
        <v>85</v>
      </c>
      <c r="M5810">
        <f>VLOOKUP(L5810,Key!$A$1:$C$73,2,FALSE)</f>
        <v>43.053040000000003</v>
      </c>
      <c r="N5810">
        <f>VLOOKUP(L5810,Key!$A$1:$C$73,3,FALSE)</f>
        <v>-87.897660000000002</v>
      </c>
      <c r="O5810">
        <v>5</v>
      </c>
      <c r="P5810">
        <v>0</v>
      </c>
      <c r="Q5810">
        <v>0.8</v>
      </c>
      <c r="R5810">
        <v>0.7</v>
      </c>
      <c r="S5810">
        <v>30</v>
      </c>
      <c r="T5810">
        <f t="shared" si="810"/>
        <v>-1</v>
      </c>
      <c r="U5810" s="1">
        <v>42847</v>
      </c>
      <c r="V5810" s="13">
        <f t="shared" si="811"/>
        <v>42826</v>
      </c>
      <c r="W5810" s="14">
        <f t="shared" si="812"/>
        <v>42847</v>
      </c>
      <c r="X5810" s="1" t="str">
        <f t="shared" si="813"/>
        <v>Saturday</v>
      </c>
      <c r="Y5810" s="2">
        <v>0.42660879629629633</v>
      </c>
      <c r="Z5810" s="2">
        <f t="shared" si="814"/>
        <v>0.41666666666666663</v>
      </c>
      <c r="AA5810">
        <f>1</f>
        <v>1</v>
      </c>
      <c r="AB5810" s="1">
        <v>42847</v>
      </c>
      <c r="AC5810" s="13">
        <f t="shared" si="815"/>
        <v>42826</v>
      </c>
      <c r="AD5810" s="14">
        <f t="shared" si="816"/>
        <v>42847</v>
      </c>
      <c r="AE5810" s="1" t="str">
        <f t="shared" si="817"/>
        <v>Saturday</v>
      </c>
      <c r="AF5810" s="2">
        <v>0.43032407407407408</v>
      </c>
      <c r="AG5810" s="2">
        <f t="shared" si="818"/>
        <v>0.41666666666666663</v>
      </c>
      <c r="AH5810" t="s">
        <v>23</v>
      </c>
    </row>
    <row r="5811" spans="1:34" x14ac:dyDescent="0.25">
      <c r="A5811">
        <v>1358129</v>
      </c>
      <c r="B5811" t="s">
        <v>29</v>
      </c>
      <c r="C5811" t="s">
        <v>47</v>
      </c>
      <c r="D5811" t="s">
        <v>31</v>
      </c>
      <c r="E5811">
        <v>53202</v>
      </c>
      <c r="F5811" t="s">
        <v>20</v>
      </c>
      <c r="G5811" t="s">
        <v>32</v>
      </c>
      <c r="H5811">
        <v>5533</v>
      </c>
      <c r="I5811" t="s">
        <v>21</v>
      </c>
      <c r="J5811">
        <f>VLOOKUP(I5811,Key!$A$1:$C$73,2,FALSE)</f>
        <v>43.074890000000003</v>
      </c>
      <c r="K5811">
        <f>VLOOKUP(I5811,Key!$A$1:$C$73,3,FALSE)</f>
        <v>-87.882810000000006</v>
      </c>
      <c r="L5811" t="s">
        <v>89</v>
      </c>
      <c r="M5811">
        <f>VLOOKUP(L5811,Key!$A$1:$C$73,2,FALSE)</f>
        <v>43.060155999999999</v>
      </c>
      <c r="N5811">
        <f>VLOOKUP(L5811,Key!$A$1:$C$73,3,FALSE)</f>
        <v>-87.881258000000003</v>
      </c>
      <c r="O5811">
        <v>11</v>
      </c>
      <c r="P5811">
        <v>0</v>
      </c>
      <c r="Q5811">
        <v>1.7</v>
      </c>
      <c r="R5811">
        <v>1.6</v>
      </c>
      <c r="S5811">
        <v>66</v>
      </c>
      <c r="T5811">
        <f t="shared" si="810"/>
        <v>-1</v>
      </c>
      <c r="U5811" s="1">
        <v>42847</v>
      </c>
      <c r="V5811" s="13">
        <f t="shared" si="811"/>
        <v>42826</v>
      </c>
      <c r="W5811" s="14">
        <f t="shared" si="812"/>
        <v>42847</v>
      </c>
      <c r="X5811" s="1" t="str">
        <f t="shared" si="813"/>
        <v>Saturday</v>
      </c>
      <c r="Y5811" s="2">
        <v>0.48565972222222226</v>
      </c>
      <c r="Z5811" s="2">
        <f t="shared" si="814"/>
        <v>0.5</v>
      </c>
      <c r="AA5811">
        <f>1</f>
        <v>1</v>
      </c>
      <c r="AB5811" s="1">
        <v>42847</v>
      </c>
      <c r="AC5811" s="13">
        <f t="shared" si="815"/>
        <v>42826</v>
      </c>
      <c r="AD5811" s="14">
        <f t="shared" si="816"/>
        <v>42847</v>
      </c>
      <c r="AE5811" s="1" t="str">
        <f t="shared" si="817"/>
        <v>Saturday</v>
      </c>
      <c r="AF5811" s="2">
        <v>0.49314814814814811</v>
      </c>
      <c r="AG5811" s="2">
        <f t="shared" si="818"/>
        <v>0.5</v>
      </c>
      <c r="AH5811" t="s">
        <v>23</v>
      </c>
    </row>
    <row r="5812" spans="1:34" x14ac:dyDescent="0.25">
      <c r="A5812">
        <v>1575847</v>
      </c>
      <c r="B5812" t="s">
        <v>29</v>
      </c>
      <c r="C5812" t="s">
        <v>47</v>
      </c>
      <c r="D5812" t="s">
        <v>31</v>
      </c>
      <c r="E5812">
        <v>53211</v>
      </c>
      <c r="F5812" t="s">
        <v>20</v>
      </c>
      <c r="G5812" t="s">
        <v>32</v>
      </c>
      <c r="H5812">
        <v>5466</v>
      </c>
      <c r="I5812" t="s">
        <v>61</v>
      </c>
      <c r="J5812">
        <f>VLOOKUP(I5812,Key!$A$1:$C$73,2,FALSE)</f>
        <v>43.060786</v>
      </c>
      <c r="K5812">
        <f>VLOOKUP(I5812,Key!$A$1:$C$73,3,FALSE)</f>
        <v>-87.883825999999999</v>
      </c>
      <c r="L5812" t="s">
        <v>24</v>
      </c>
      <c r="M5812">
        <f>VLOOKUP(L5812,Key!$A$1:$C$73,2,FALSE)</f>
        <v>43.074655999999997</v>
      </c>
      <c r="N5812">
        <f>VLOOKUP(L5812,Key!$A$1:$C$73,3,FALSE)</f>
        <v>-87.889011999999994</v>
      </c>
      <c r="O5812">
        <v>22</v>
      </c>
      <c r="P5812">
        <v>0</v>
      </c>
      <c r="Q5812">
        <v>3.3</v>
      </c>
      <c r="R5812">
        <v>3.1</v>
      </c>
      <c r="S5812">
        <v>132</v>
      </c>
      <c r="T5812">
        <f t="shared" si="810"/>
        <v>-1</v>
      </c>
      <c r="U5812" s="1">
        <v>42847</v>
      </c>
      <c r="V5812" s="13">
        <f t="shared" si="811"/>
        <v>42826</v>
      </c>
      <c r="W5812" s="14">
        <f t="shared" si="812"/>
        <v>42847</v>
      </c>
      <c r="X5812" s="1" t="str">
        <f t="shared" si="813"/>
        <v>Saturday</v>
      </c>
      <c r="Y5812" s="2">
        <v>0.51429398148148142</v>
      </c>
      <c r="Z5812" s="2">
        <f t="shared" si="814"/>
        <v>0.5</v>
      </c>
      <c r="AA5812">
        <f>1</f>
        <v>1</v>
      </c>
      <c r="AB5812" s="1">
        <v>42847</v>
      </c>
      <c r="AC5812" s="13">
        <f t="shared" si="815"/>
        <v>42826</v>
      </c>
      <c r="AD5812" s="14">
        <f t="shared" si="816"/>
        <v>42847</v>
      </c>
      <c r="AE5812" s="1" t="str">
        <f t="shared" si="817"/>
        <v>Saturday</v>
      </c>
      <c r="AF5812" s="2">
        <v>0.52954861111111107</v>
      </c>
      <c r="AG5812" s="2">
        <f t="shared" si="818"/>
        <v>0.54166666666666663</v>
      </c>
      <c r="AH5812" t="s">
        <v>23</v>
      </c>
    </row>
    <row r="5813" spans="1:34" x14ac:dyDescent="0.25">
      <c r="A5813">
        <v>1586152</v>
      </c>
      <c r="B5813" t="s">
        <v>29</v>
      </c>
      <c r="C5813" t="s">
        <v>144</v>
      </c>
      <c r="D5813" t="s">
        <v>145</v>
      </c>
      <c r="E5813">
        <v>48103</v>
      </c>
      <c r="F5813" t="s">
        <v>20</v>
      </c>
      <c r="G5813" t="s">
        <v>97</v>
      </c>
      <c r="H5813">
        <v>5588</v>
      </c>
      <c r="I5813" t="s">
        <v>21</v>
      </c>
      <c r="J5813">
        <f>VLOOKUP(I5813,Key!$A$1:$C$73,2,FALSE)</f>
        <v>43.074890000000003</v>
      </c>
      <c r="K5813">
        <f>VLOOKUP(I5813,Key!$A$1:$C$73,3,FALSE)</f>
        <v>-87.882810000000006</v>
      </c>
      <c r="L5813" t="s">
        <v>61</v>
      </c>
      <c r="M5813">
        <f>VLOOKUP(L5813,Key!$A$1:$C$73,2,FALSE)</f>
        <v>43.060786</v>
      </c>
      <c r="N5813">
        <f>VLOOKUP(L5813,Key!$A$1:$C$73,3,FALSE)</f>
        <v>-87.883825999999999</v>
      </c>
      <c r="O5813">
        <v>9</v>
      </c>
      <c r="P5813">
        <v>2</v>
      </c>
      <c r="Q5813">
        <v>1.4</v>
      </c>
      <c r="R5813">
        <v>1.3</v>
      </c>
      <c r="S5813">
        <v>54</v>
      </c>
      <c r="T5813">
        <f t="shared" si="810"/>
        <v>-1</v>
      </c>
      <c r="U5813" s="1">
        <v>42847</v>
      </c>
      <c r="V5813" s="13">
        <f t="shared" si="811"/>
        <v>42826</v>
      </c>
      <c r="W5813" s="14">
        <f t="shared" si="812"/>
        <v>42847</v>
      </c>
      <c r="X5813" s="1" t="str">
        <f t="shared" si="813"/>
        <v>Saturday</v>
      </c>
      <c r="Y5813" s="2">
        <v>0.57444444444444442</v>
      </c>
      <c r="Z5813" s="2">
        <f t="shared" si="814"/>
        <v>0.58333333333333326</v>
      </c>
      <c r="AA5813">
        <f>1</f>
        <v>1</v>
      </c>
      <c r="AB5813" s="1">
        <v>42847</v>
      </c>
      <c r="AC5813" s="13">
        <f t="shared" si="815"/>
        <v>42826</v>
      </c>
      <c r="AD5813" s="14">
        <f t="shared" si="816"/>
        <v>42847</v>
      </c>
      <c r="AE5813" s="1" t="str">
        <f t="shared" si="817"/>
        <v>Saturday</v>
      </c>
      <c r="AF5813" s="2">
        <v>0.58075231481481482</v>
      </c>
      <c r="AG5813" s="2">
        <f t="shared" si="818"/>
        <v>0.58333333333333326</v>
      </c>
      <c r="AH5813" t="s">
        <v>23</v>
      </c>
    </row>
    <row r="5814" spans="1:34" x14ac:dyDescent="0.25">
      <c r="A5814">
        <v>1482626</v>
      </c>
      <c r="B5814" t="s">
        <v>29</v>
      </c>
      <c r="C5814" t="s">
        <v>47</v>
      </c>
      <c r="D5814" t="s">
        <v>31</v>
      </c>
      <c r="E5814">
        <v>53207</v>
      </c>
      <c r="F5814" t="s">
        <v>20</v>
      </c>
      <c r="G5814" t="s">
        <v>32</v>
      </c>
      <c r="H5814">
        <v>23</v>
      </c>
      <c r="I5814" t="s">
        <v>52</v>
      </c>
      <c r="J5814">
        <f>VLOOKUP(I5814,Key!$A$1:$C$73,2,FALSE)</f>
        <v>43.042490000000001</v>
      </c>
      <c r="K5814">
        <f>VLOOKUP(I5814,Key!$A$1:$C$73,3,FALSE)</f>
        <v>-87.909959999999998</v>
      </c>
      <c r="L5814" t="s">
        <v>56</v>
      </c>
      <c r="M5814">
        <f>VLOOKUP(L5814,Key!$A$1:$C$73,2,FALSE)</f>
        <v>43.004728999999998</v>
      </c>
      <c r="N5814">
        <f>VLOOKUP(L5814,Key!$A$1:$C$73,3,FALSE)</f>
        <v>-87.905463999999995</v>
      </c>
      <c r="O5814">
        <v>16</v>
      </c>
      <c r="P5814">
        <v>0</v>
      </c>
      <c r="Q5814">
        <v>2.4</v>
      </c>
      <c r="R5814">
        <v>2.2999999999999998</v>
      </c>
      <c r="S5814">
        <v>96</v>
      </c>
      <c r="T5814">
        <f t="shared" si="810"/>
        <v>-1</v>
      </c>
      <c r="U5814" s="1">
        <v>42847</v>
      </c>
      <c r="V5814" s="13">
        <f t="shared" si="811"/>
        <v>42826</v>
      </c>
      <c r="W5814" s="14">
        <f t="shared" si="812"/>
        <v>42847</v>
      </c>
      <c r="X5814" s="1" t="str">
        <f t="shared" si="813"/>
        <v>Saturday</v>
      </c>
      <c r="Y5814" s="2">
        <v>0.5923842592592593</v>
      </c>
      <c r="Z5814" s="2">
        <f t="shared" si="814"/>
        <v>0.58333333333333326</v>
      </c>
      <c r="AA5814">
        <f>1</f>
        <v>1</v>
      </c>
      <c r="AB5814" s="1">
        <v>42847</v>
      </c>
      <c r="AC5814" s="13">
        <f t="shared" si="815"/>
        <v>42826</v>
      </c>
      <c r="AD5814" s="14">
        <f t="shared" si="816"/>
        <v>42847</v>
      </c>
      <c r="AE5814" s="1" t="str">
        <f t="shared" si="817"/>
        <v>Saturday</v>
      </c>
      <c r="AF5814" s="2">
        <v>0.60347222222222219</v>
      </c>
      <c r="AG5814" s="2">
        <f t="shared" si="818"/>
        <v>0.58333333333333326</v>
      </c>
      <c r="AH5814" t="s">
        <v>23</v>
      </c>
    </row>
    <row r="5815" spans="1:34" x14ac:dyDescent="0.25">
      <c r="A5815">
        <v>1593027</v>
      </c>
      <c r="B5815" t="s">
        <v>29</v>
      </c>
      <c r="C5815" t="s">
        <v>103</v>
      </c>
      <c r="D5815" t="s">
        <v>31</v>
      </c>
      <c r="E5815">
        <v>53212</v>
      </c>
      <c r="F5815" t="s">
        <v>20</v>
      </c>
      <c r="G5815" t="s">
        <v>32</v>
      </c>
      <c r="H5815">
        <v>116</v>
      </c>
      <c r="I5815" t="s">
        <v>40</v>
      </c>
      <c r="J5815">
        <f>VLOOKUP(I5815,Key!$A$1:$C$73,2,FALSE)</f>
        <v>43.06033</v>
      </c>
      <c r="K5815">
        <f>VLOOKUP(I5815,Key!$A$1:$C$73,3,FALSE)</f>
        <v>-87.89546</v>
      </c>
      <c r="L5815" t="s">
        <v>52</v>
      </c>
      <c r="M5815">
        <f>VLOOKUP(L5815,Key!$A$1:$C$73,2,FALSE)</f>
        <v>43.042490000000001</v>
      </c>
      <c r="N5815">
        <f>VLOOKUP(L5815,Key!$A$1:$C$73,3,FALSE)</f>
        <v>-87.909959999999998</v>
      </c>
      <c r="O5815">
        <v>35</v>
      </c>
      <c r="P5815">
        <v>0</v>
      </c>
      <c r="Q5815">
        <v>5.3</v>
      </c>
      <c r="R5815">
        <v>5</v>
      </c>
      <c r="S5815">
        <v>210</v>
      </c>
      <c r="T5815">
        <f t="shared" si="810"/>
        <v>-1</v>
      </c>
      <c r="U5815" s="1">
        <v>42847</v>
      </c>
      <c r="V5815" s="13">
        <f t="shared" si="811"/>
        <v>42826</v>
      </c>
      <c r="W5815" s="14">
        <f t="shared" si="812"/>
        <v>42847</v>
      </c>
      <c r="X5815" s="1" t="str">
        <f t="shared" si="813"/>
        <v>Saturday</v>
      </c>
      <c r="Y5815" s="2">
        <v>0.60123842592592591</v>
      </c>
      <c r="Z5815" s="2">
        <f t="shared" si="814"/>
        <v>0.58333333333333326</v>
      </c>
      <c r="AA5815">
        <f>1</f>
        <v>1</v>
      </c>
      <c r="AB5815" s="1">
        <v>42847</v>
      </c>
      <c r="AC5815" s="13">
        <f t="shared" si="815"/>
        <v>42826</v>
      </c>
      <c r="AD5815" s="14">
        <f t="shared" si="816"/>
        <v>42847</v>
      </c>
      <c r="AE5815" s="1" t="str">
        <f t="shared" si="817"/>
        <v>Saturday</v>
      </c>
      <c r="AF5815" s="2">
        <v>0.625</v>
      </c>
      <c r="AG5815" s="2">
        <f t="shared" si="818"/>
        <v>0.625</v>
      </c>
      <c r="AH5815" t="s">
        <v>23</v>
      </c>
    </row>
    <row r="5816" spans="1:34" x14ac:dyDescent="0.25">
      <c r="A5816">
        <v>1594024</v>
      </c>
      <c r="B5816" t="s">
        <v>29</v>
      </c>
      <c r="E5816">
        <v>46818</v>
      </c>
      <c r="F5816" t="s">
        <v>20</v>
      </c>
      <c r="G5816" t="s">
        <v>97</v>
      </c>
      <c r="H5816">
        <v>11137</v>
      </c>
      <c r="I5816" t="s">
        <v>79</v>
      </c>
      <c r="J5816">
        <f>VLOOKUP(I5816,Key!$A$1:$C$73,2,FALSE)</f>
        <v>43.04804</v>
      </c>
      <c r="K5816">
        <f>VLOOKUP(I5816,Key!$A$1:$C$73,3,FALSE)</f>
        <v>-87.896720000000002</v>
      </c>
      <c r="L5816" t="s">
        <v>79</v>
      </c>
      <c r="M5816">
        <f>VLOOKUP(L5816,Key!$A$1:$C$73,2,FALSE)</f>
        <v>43.04804</v>
      </c>
      <c r="N5816">
        <f>VLOOKUP(L5816,Key!$A$1:$C$73,3,FALSE)</f>
        <v>-87.896720000000002</v>
      </c>
      <c r="O5816">
        <v>34</v>
      </c>
      <c r="P5816">
        <v>2</v>
      </c>
      <c r="Q5816">
        <v>5.0999999999999996</v>
      </c>
      <c r="R5816">
        <v>4.8</v>
      </c>
      <c r="S5816">
        <v>204</v>
      </c>
      <c r="T5816">
        <f t="shared" si="810"/>
        <v>-1</v>
      </c>
      <c r="U5816" s="1">
        <v>42847</v>
      </c>
      <c r="V5816" s="13">
        <f t="shared" si="811"/>
        <v>42826</v>
      </c>
      <c r="W5816" s="14">
        <f t="shared" si="812"/>
        <v>42847</v>
      </c>
      <c r="X5816" s="1" t="str">
        <f t="shared" si="813"/>
        <v>Saturday</v>
      </c>
      <c r="Y5816" s="2">
        <v>0.60340277777777784</v>
      </c>
      <c r="Z5816" s="2">
        <f t="shared" si="814"/>
        <v>0.58333333333333326</v>
      </c>
      <c r="AA5816">
        <f>1</f>
        <v>1</v>
      </c>
      <c r="AB5816" s="1">
        <v>42847</v>
      </c>
      <c r="AC5816" s="13">
        <f t="shared" si="815"/>
        <v>42826</v>
      </c>
      <c r="AD5816" s="14">
        <f t="shared" si="816"/>
        <v>42847</v>
      </c>
      <c r="AE5816" s="1" t="str">
        <f t="shared" si="817"/>
        <v>Saturday</v>
      </c>
      <c r="AF5816" s="2">
        <v>0.62642361111111111</v>
      </c>
      <c r="AG5816" s="2">
        <f t="shared" si="818"/>
        <v>0.625</v>
      </c>
      <c r="AH5816" t="s">
        <v>25</v>
      </c>
    </row>
    <row r="5817" spans="1:34" x14ac:dyDescent="0.25">
      <c r="A5817">
        <v>1433514</v>
      </c>
      <c r="B5817" t="s">
        <v>29</v>
      </c>
      <c r="C5817" t="s">
        <v>47</v>
      </c>
      <c r="D5817" t="s">
        <v>31</v>
      </c>
      <c r="E5817">
        <v>53212</v>
      </c>
      <c r="F5817" t="s">
        <v>20</v>
      </c>
      <c r="G5817" t="s">
        <v>32</v>
      </c>
      <c r="H5817">
        <v>139</v>
      </c>
      <c r="I5817" t="s">
        <v>86</v>
      </c>
      <c r="J5817">
        <f>VLOOKUP(I5817,Key!$A$1:$C$73,2,FALSE)</f>
        <v>43.052549999999997</v>
      </c>
      <c r="K5817">
        <f>VLOOKUP(I5817,Key!$A$1:$C$73,3,FALSE)</f>
        <v>-87.909329999999997</v>
      </c>
      <c r="L5817" t="s">
        <v>64</v>
      </c>
      <c r="M5817">
        <f>VLOOKUP(L5817,Key!$A$1:$C$73,2,FALSE)</f>
        <v>43.069021999999997</v>
      </c>
      <c r="N5817">
        <f>VLOOKUP(L5817,Key!$A$1:$C$73,3,FALSE)</f>
        <v>-87.887940999999998</v>
      </c>
      <c r="O5817">
        <v>22</v>
      </c>
      <c r="P5817">
        <v>0</v>
      </c>
      <c r="Q5817">
        <v>3.3</v>
      </c>
      <c r="R5817">
        <v>3.1</v>
      </c>
      <c r="S5817">
        <v>132</v>
      </c>
      <c r="T5817">
        <f t="shared" si="810"/>
        <v>-1</v>
      </c>
      <c r="U5817" s="1">
        <v>42847</v>
      </c>
      <c r="V5817" s="13">
        <f t="shared" si="811"/>
        <v>42826</v>
      </c>
      <c r="W5817" s="14">
        <f t="shared" si="812"/>
        <v>42847</v>
      </c>
      <c r="X5817" s="1" t="str">
        <f t="shared" si="813"/>
        <v>Saturday</v>
      </c>
      <c r="Y5817" s="2">
        <v>0.60454861111111113</v>
      </c>
      <c r="Z5817" s="2">
        <f t="shared" si="814"/>
        <v>0.625</v>
      </c>
      <c r="AA5817">
        <f>1</f>
        <v>1</v>
      </c>
      <c r="AB5817" s="1">
        <v>42847</v>
      </c>
      <c r="AC5817" s="13">
        <f t="shared" si="815"/>
        <v>42826</v>
      </c>
      <c r="AD5817" s="14">
        <f t="shared" si="816"/>
        <v>42847</v>
      </c>
      <c r="AE5817" s="1" t="str">
        <f t="shared" si="817"/>
        <v>Saturday</v>
      </c>
      <c r="AF5817" s="2">
        <v>0.62012731481481487</v>
      </c>
      <c r="AG5817" s="2">
        <f t="shared" si="818"/>
        <v>0.625</v>
      </c>
      <c r="AH5817" t="s">
        <v>23</v>
      </c>
    </row>
    <row r="5818" spans="1:34" x14ac:dyDescent="0.25">
      <c r="A5818">
        <v>1092313</v>
      </c>
      <c r="B5818" t="s">
        <v>29</v>
      </c>
      <c r="C5818" t="s">
        <v>47</v>
      </c>
      <c r="D5818" t="s">
        <v>31</v>
      </c>
      <c r="E5818">
        <v>53211</v>
      </c>
      <c r="F5818" t="s">
        <v>20</v>
      </c>
      <c r="G5818" t="s">
        <v>32</v>
      </c>
      <c r="H5818">
        <v>993</v>
      </c>
      <c r="I5818" t="s">
        <v>63</v>
      </c>
      <c r="J5818">
        <f>VLOOKUP(I5818,Key!$A$1:$C$73,2,FALSE)</f>
        <v>43.066893999999998</v>
      </c>
      <c r="K5818">
        <f>VLOOKUP(I5818,Key!$A$1:$C$73,3,FALSE)</f>
        <v>-87.877936000000005</v>
      </c>
      <c r="L5818" t="s">
        <v>81</v>
      </c>
      <c r="M5818">
        <f>VLOOKUP(L5818,Key!$A$1:$C$73,2,FALSE)</f>
        <v>43.058010000000003</v>
      </c>
      <c r="N5818">
        <f>VLOOKUP(L5818,Key!$A$1:$C$73,3,FALSE)</f>
        <v>-87.877300000000005</v>
      </c>
      <c r="O5818">
        <v>21</v>
      </c>
      <c r="P5818">
        <v>0</v>
      </c>
      <c r="Q5818">
        <v>3.2</v>
      </c>
      <c r="R5818">
        <v>3</v>
      </c>
      <c r="S5818">
        <v>126</v>
      </c>
      <c r="T5818">
        <f t="shared" si="810"/>
        <v>-1</v>
      </c>
      <c r="U5818" s="1">
        <v>42847</v>
      </c>
      <c r="V5818" s="13">
        <f t="shared" si="811"/>
        <v>42826</v>
      </c>
      <c r="W5818" s="14">
        <f t="shared" si="812"/>
        <v>42847</v>
      </c>
      <c r="X5818" s="1" t="str">
        <f t="shared" si="813"/>
        <v>Saturday</v>
      </c>
      <c r="Y5818" s="2">
        <v>0.61804398148148143</v>
      </c>
      <c r="Z5818" s="2">
        <f t="shared" si="814"/>
        <v>0.625</v>
      </c>
      <c r="AA5818">
        <f>1</f>
        <v>1</v>
      </c>
      <c r="AB5818" s="1">
        <v>42847</v>
      </c>
      <c r="AC5818" s="13">
        <f t="shared" si="815"/>
        <v>42826</v>
      </c>
      <c r="AD5818" s="14">
        <f t="shared" si="816"/>
        <v>42847</v>
      </c>
      <c r="AE5818" s="1" t="str">
        <f t="shared" si="817"/>
        <v>Saturday</v>
      </c>
      <c r="AF5818" s="2">
        <v>0.63210648148148152</v>
      </c>
      <c r="AG5818" s="2">
        <f t="shared" si="818"/>
        <v>0.625</v>
      </c>
      <c r="AH5818" t="s">
        <v>23</v>
      </c>
    </row>
    <row r="5819" spans="1:34" x14ac:dyDescent="0.25">
      <c r="A5819">
        <v>1224715</v>
      </c>
      <c r="B5819" t="s">
        <v>29</v>
      </c>
      <c r="C5819" t="s">
        <v>47</v>
      </c>
      <c r="D5819" t="s">
        <v>31</v>
      </c>
      <c r="E5819">
        <v>53212</v>
      </c>
      <c r="F5819" t="s">
        <v>20</v>
      </c>
      <c r="G5819" t="s">
        <v>32</v>
      </c>
      <c r="H5819">
        <v>5573</v>
      </c>
      <c r="I5819" t="s">
        <v>82</v>
      </c>
      <c r="J5819">
        <f>VLOOKUP(I5819,Key!$A$1:$C$73,2,FALSE)</f>
        <v>43.040349999999997</v>
      </c>
      <c r="K5819">
        <f>VLOOKUP(I5819,Key!$A$1:$C$73,3,FALSE)</f>
        <v>-87.920760000000001</v>
      </c>
      <c r="L5819" t="s">
        <v>67</v>
      </c>
      <c r="M5819">
        <f>VLOOKUP(L5819,Key!$A$1:$C$73,2,FALSE)</f>
        <v>43.05847</v>
      </c>
      <c r="N5819">
        <f>VLOOKUP(L5819,Key!$A$1:$C$73,3,FALSE)</f>
        <v>-87.898079999999993</v>
      </c>
      <c r="O5819">
        <v>12</v>
      </c>
      <c r="P5819">
        <v>0</v>
      </c>
      <c r="Q5819">
        <v>1.8</v>
      </c>
      <c r="R5819">
        <v>1.7</v>
      </c>
      <c r="S5819">
        <v>72</v>
      </c>
      <c r="T5819">
        <f t="shared" si="810"/>
        <v>-1</v>
      </c>
      <c r="U5819" s="1">
        <v>42847</v>
      </c>
      <c r="V5819" s="13">
        <f t="shared" si="811"/>
        <v>42826</v>
      </c>
      <c r="W5819" s="14">
        <f t="shared" si="812"/>
        <v>42847</v>
      </c>
      <c r="X5819" s="1" t="str">
        <f t="shared" si="813"/>
        <v>Saturday</v>
      </c>
      <c r="Y5819" s="2">
        <v>0.66074074074074074</v>
      </c>
      <c r="Z5819" s="2">
        <f t="shared" si="814"/>
        <v>0.66666666666666663</v>
      </c>
      <c r="AA5819">
        <f>1</f>
        <v>1</v>
      </c>
      <c r="AB5819" s="1">
        <v>42847</v>
      </c>
      <c r="AC5819" s="13">
        <f t="shared" si="815"/>
        <v>42826</v>
      </c>
      <c r="AD5819" s="14">
        <f t="shared" si="816"/>
        <v>42847</v>
      </c>
      <c r="AE5819" s="1" t="str">
        <f t="shared" si="817"/>
        <v>Saturday</v>
      </c>
      <c r="AF5819" s="2">
        <v>0.6690625</v>
      </c>
      <c r="AG5819" s="2">
        <f t="shared" si="818"/>
        <v>0.66666666666666663</v>
      </c>
      <c r="AH5819" t="s">
        <v>23</v>
      </c>
    </row>
    <row r="5820" spans="1:34" x14ac:dyDescent="0.25">
      <c r="A5820">
        <v>1092316</v>
      </c>
      <c r="B5820" t="s">
        <v>29</v>
      </c>
      <c r="C5820" t="s">
        <v>47</v>
      </c>
      <c r="D5820" t="s">
        <v>31</v>
      </c>
      <c r="E5820">
        <v>53211</v>
      </c>
      <c r="F5820" t="s">
        <v>20</v>
      </c>
      <c r="G5820" t="s">
        <v>32</v>
      </c>
      <c r="H5820">
        <v>5504</v>
      </c>
      <c r="I5820" t="s">
        <v>62</v>
      </c>
      <c r="J5820">
        <f>VLOOKUP(I5820,Key!$A$1:$C$73,2,FALSE)</f>
        <v>43.052460000000004</v>
      </c>
      <c r="K5820">
        <f>VLOOKUP(I5820,Key!$A$1:$C$73,3,FALSE)</f>
        <v>-87.891000000000005</v>
      </c>
      <c r="L5820" t="s">
        <v>61</v>
      </c>
      <c r="M5820">
        <f>VLOOKUP(L5820,Key!$A$1:$C$73,2,FALSE)</f>
        <v>43.060786</v>
      </c>
      <c r="N5820">
        <f>VLOOKUP(L5820,Key!$A$1:$C$73,3,FALSE)</f>
        <v>-87.883825999999999</v>
      </c>
      <c r="O5820">
        <v>15</v>
      </c>
      <c r="P5820">
        <v>0</v>
      </c>
      <c r="Q5820">
        <v>2.2999999999999998</v>
      </c>
      <c r="R5820">
        <v>2.1</v>
      </c>
      <c r="S5820">
        <v>90</v>
      </c>
      <c r="T5820">
        <f t="shared" si="810"/>
        <v>-1</v>
      </c>
      <c r="U5820" s="1">
        <v>42847</v>
      </c>
      <c r="V5820" s="13">
        <f t="shared" si="811"/>
        <v>42826</v>
      </c>
      <c r="W5820" s="14">
        <f t="shared" si="812"/>
        <v>42847</v>
      </c>
      <c r="X5820" s="1" t="str">
        <f t="shared" si="813"/>
        <v>Saturday</v>
      </c>
      <c r="Y5820" s="2">
        <v>0.68085648148148159</v>
      </c>
      <c r="Z5820" s="2">
        <f t="shared" si="814"/>
        <v>0.66666666666666663</v>
      </c>
      <c r="AA5820">
        <f>1</f>
        <v>1</v>
      </c>
      <c r="AB5820" s="1">
        <v>42847</v>
      </c>
      <c r="AC5820" s="13">
        <f t="shared" si="815"/>
        <v>42826</v>
      </c>
      <c r="AD5820" s="14">
        <f t="shared" si="816"/>
        <v>42847</v>
      </c>
      <c r="AE5820" s="1" t="str">
        <f t="shared" si="817"/>
        <v>Saturday</v>
      </c>
      <c r="AF5820" s="2">
        <v>0.69116898148148154</v>
      </c>
      <c r="AG5820" s="2">
        <f t="shared" si="818"/>
        <v>0.70833333333333326</v>
      </c>
      <c r="AH5820" t="s">
        <v>23</v>
      </c>
    </row>
    <row r="5821" spans="1:34" x14ac:dyDescent="0.25">
      <c r="A5821">
        <v>1431996</v>
      </c>
      <c r="B5821" t="s">
        <v>29</v>
      </c>
      <c r="C5821" t="s">
        <v>198</v>
      </c>
      <c r="D5821" t="s">
        <v>31</v>
      </c>
      <c r="E5821">
        <v>53211</v>
      </c>
      <c r="F5821" t="s">
        <v>20</v>
      </c>
      <c r="G5821" t="s">
        <v>32</v>
      </c>
      <c r="H5821">
        <v>5713</v>
      </c>
      <c r="I5821" t="s">
        <v>52</v>
      </c>
      <c r="J5821">
        <f>VLOOKUP(I5821,Key!$A$1:$C$73,2,FALSE)</f>
        <v>43.042490000000001</v>
      </c>
      <c r="K5821">
        <f>VLOOKUP(I5821,Key!$A$1:$C$73,3,FALSE)</f>
        <v>-87.909959999999998</v>
      </c>
      <c r="L5821" t="s">
        <v>64</v>
      </c>
      <c r="M5821">
        <f>VLOOKUP(L5821,Key!$A$1:$C$73,2,FALSE)</f>
        <v>43.069021999999997</v>
      </c>
      <c r="N5821">
        <f>VLOOKUP(L5821,Key!$A$1:$C$73,3,FALSE)</f>
        <v>-87.887940999999998</v>
      </c>
      <c r="O5821">
        <v>28</v>
      </c>
      <c r="P5821">
        <v>0</v>
      </c>
      <c r="Q5821">
        <v>4.2</v>
      </c>
      <c r="R5821">
        <v>4</v>
      </c>
      <c r="S5821">
        <v>168</v>
      </c>
      <c r="T5821">
        <f t="shared" si="810"/>
        <v>-1</v>
      </c>
      <c r="U5821" s="1">
        <v>42847</v>
      </c>
      <c r="V5821" s="13">
        <f t="shared" si="811"/>
        <v>42826</v>
      </c>
      <c r="W5821" s="14">
        <f t="shared" si="812"/>
        <v>42847</v>
      </c>
      <c r="X5821" s="1" t="str">
        <f t="shared" si="813"/>
        <v>Saturday</v>
      </c>
      <c r="Y5821" s="2">
        <v>0.68535879629629637</v>
      </c>
      <c r="Z5821" s="2">
        <f t="shared" si="814"/>
        <v>0.66666666666666663</v>
      </c>
      <c r="AA5821">
        <f>1</f>
        <v>1</v>
      </c>
      <c r="AB5821" s="1">
        <v>42847</v>
      </c>
      <c r="AC5821" s="13">
        <f t="shared" si="815"/>
        <v>42826</v>
      </c>
      <c r="AD5821" s="14">
        <f t="shared" si="816"/>
        <v>42847</v>
      </c>
      <c r="AE5821" s="1" t="str">
        <f t="shared" si="817"/>
        <v>Saturday</v>
      </c>
      <c r="AF5821" s="2">
        <v>0.70435185185185178</v>
      </c>
      <c r="AG5821" s="2">
        <f t="shared" si="818"/>
        <v>0.70833333333333326</v>
      </c>
      <c r="AH5821" t="s">
        <v>23</v>
      </c>
    </row>
    <row r="5822" spans="1:34" x14ac:dyDescent="0.25">
      <c r="A5822">
        <v>1433514</v>
      </c>
      <c r="B5822" t="s">
        <v>29</v>
      </c>
      <c r="C5822" t="s">
        <v>47</v>
      </c>
      <c r="D5822" t="s">
        <v>31</v>
      </c>
      <c r="E5822">
        <v>53212</v>
      </c>
      <c r="F5822" t="s">
        <v>20</v>
      </c>
      <c r="G5822" t="s">
        <v>32</v>
      </c>
      <c r="H5822">
        <v>976</v>
      </c>
      <c r="I5822" t="s">
        <v>34</v>
      </c>
      <c r="J5822">
        <f>VLOOKUP(I5822,Key!$A$1:$C$73,2,FALSE)</f>
        <v>43.05097</v>
      </c>
      <c r="K5822">
        <f>VLOOKUP(I5822,Key!$A$1:$C$73,3,FALSE)</f>
        <v>-87.906440000000003</v>
      </c>
      <c r="L5822" t="s">
        <v>86</v>
      </c>
      <c r="M5822">
        <f>VLOOKUP(L5822,Key!$A$1:$C$73,2,FALSE)</f>
        <v>43.052549999999997</v>
      </c>
      <c r="N5822">
        <f>VLOOKUP(L5822,Key!$A$1:$C$73,3,FALSE)</f>
        <v>-87.909329999999997</v>
      </c>
      <c r="O5822">
        <v>3</v>
      </c>
      <c r="P5822">
        <v>0</v>
      </c>
      <c r="Q5822">
        <v>0.5</v>
      </c>
      <c r="R5822">
        <v>0.4</v>
      </c>
      <c r="S5822">
        <v>18</v>
      </c>
      <c r="T5822">
        <f t="shared" si="810"/>
        <v>-1</v>
      </c>
      <c r="U5822" s="1">
        <v>42847</v>
      </c>
      <c r="V5822" s="13">
        <f t="shared" si="811"/>
        <v>42826</v>
      </c>
      <c r="W5822" s="14">
        <f t="shared" si="812"/>
        <v>42847</v>
      </c>
      <c r="X5822" s="1" t="str">
        <f t="shared" si="813"/>
        <v>Saturday</v>
      </c>
      <c r="Y5822" s="2">
        <v>0.70035879629629638</v>
      </c>
      <c r="Z5822" s="2">
        <f t="shared" si="814"/>
        <v>0.70833333333333326</v>
      </c>
      <c r="AA5822">
        <f>1</f>
        <v>1</v>
      </c>
      <c r="AB5822" s="1">
        <v>42847</v>
      </c>
      <c r="AC5822" s="13">
        <f t="shared" si="815"/>
        <v>42826</v>
      </c>
      <c r="AD5822" s="14">
        <f t="shared" si="816"/>
        <v>42847</v>
      </c>
      <c r="AE5822" s="1" t="str">
        <f t="shared" si="817"/>
        <v>Saturday</v>
      </c>
      <c r="AF5822" s="2">
        <v>0.70210648148148147</v>
      </c>
      <c r="AG5822" s="2">
        <f t="shared" si="818"/>
        <v>0.70833333333333326</v>
      </c>
      <c r="AH5822" t="s">
        <v>23</v>
      </c>
    </row>
    <row r="5823" spans="1:34" x14ac:dyDescent="0.25">
      <c r="A5823">
        <v>1440418</v>
      </c>
      <c r="B5823" t="s">
        <v>29</v>
      </c>
      <c r="C5823" t="s">
        <v>47</v>
      </c>
      <c r="D5823" t="s">
        <v>31</v>
      </c>
      <c r="E5823">
        <v>53211</v>
      </c>
      <c r="F5823" t="s">
        <v>20</v>
      </c>
      <c r="G5823" t="s">
        <v>32</v>
      </c>
      <c r="H5823">
        <v>11155</v>
      </c>
      <c r="I5823" t="s">
        <v>66</v>
      </c>
      <c r="J5823">
        <f>VLOOKUP(I5823,Key!$A$1:$C$73,2,FALSE)</f>
        <v>43.078530000000001</v>
      </c>
      <c r="K5823">
        <f>VLOOKUP(I5823,Key!$A$1:$C$73,3,FALSE)</f>
        <v>-87.882620000000003</v>
      </c>
      <c r="L5823" t="s">
        <v>21</v>
      </c>
      <c r="M5823">
        <f>VLOOKUP(L5823,Key!$A$1:$C$73,2,FALSE)</f>
        <v>43.074890000000003</v>
      </c>
      <c r="N5823">
        <f>VLOOKUP(L5823,Key!$A$1:$C$73,3,FALSE)</f>
        <v>-87.882810000000006</v>
      </c>
      <c r="O5823">
        <v>2</v>
      </c>
      <c r="P5823">
        <v>0</v>
      </c>
      <c r="Q5823">
        <v>0.3</v>
      </c>
      <c r="R5823">
        <v>0.3</v>
      </c>
      <c r="S5823">
        <v>12</v>
      </c>
      <c r="T5823">
        <f t="shared" si="810"/>
        <v>-1</v>
      </c>
      <c r="U5823" s="1">
        <v>42847</v>
      </c>
      <c r="V5823" s="13">
        <f t="shared" si="811"/>
        <v>42826</v>
      </c>
      <c r="W5823" s="14">
        <f t="shared" si="812"/>
        <v>42847</v>
      </c>
      <c r="X5823" s="1" t="str">
        <f t="shared" si="813"/>
        <v>Saturday</v>
      </c>
      <c r="Y5823" s="2">
        <v>0.71642361111111119</v>
      </c>
      <c r="Z5823" s="2">
        <f t="shared" si="814"/>
        <v>0.70833333333333326</v>
      </c>
      <c r="AA5823">
        <f>1</f>
        <v>1</v>
      </c>
      <c r="AB5823" s="1">
        <v>42847</v>
      </c>
      <c r="AC5823" s="13">
        <f t="shared" si="815"/>
        <v>42826</v>
      </c>
      <c r="AD5823" s="14">
        <f t="shared" si="816"/>
        <v>42847</v>
      </c>
      <c r="AE5823" s="1" t="str">
        <f t="shared" si="817"/>
        <v>Saturday</v>
      </c>
      <c r="AF5823" s="2">
        <v>0.7177662037037037</v>
      </c>
      <c r="AG5823" s="2">
        <f t="shared" si="818"/>
        <v>0.70833333333333326</v>
      </c>
      <c r="AH5823" t="s">
        <v>23</v>
      </c>
    </row>
    <row r="5824" spans="1:34" x14ac:dyDescent="0.25">
      <c r="A5824">
        <v>1538823</v>
      </c>
      <c r="B5824" t="s">
        <v>29</v>
      </c>
      <c r="C5824" t="s">
        <v>47</v>
      </c>
      <c r="D5824" t="s">
        <v>31</v>
      </c>
      <c r="E5824">
        <v>53202</v>
      </c>
      <c r="F5824" t="s">
        <v>20</v>
      </c>
      <c r="G5824" t="s">
        <v>32</v>
      </c>
      <c r="H5824">
        <v>5470</v>
      </c>
      <c r="I5824" t="s">
        <v>64</v>
      </c>
      <c r="J5824">
        <f>VLOOKUP(I5824,Key!$A$1:$C$73,2,FALSE)</f>
        <v>43.069021999999997</v>
      </c>
      <c r="K5824">
        <f>VLOOKUP(I5824,Key!$A$1:$C$73,3,FALSE)</f>
        <v>-87.887940999999998</v>
      </c>
      <c r="L5824" t="s">
        <v>22</v>
      </c>
      <c r="M5824">
        <f>VLOOKUP(L5824,Key!$A$1:$C$73,2,FALSE)</f>
        <v>43.058619999999998</v>
      </c>
      <c r="N5824">
        <f>VLOOKUP(L5824,Key!$A$1:$C$73,3,FALSE)</f>
        <v>-87.885319999999993</v>
      </c>
      <c r="O5824">
        <v>10</v>
      </c>
      <c r="P5824">
        <v>0</v>
      </c>
      <c r="Q5824">
        <v>1.5</v>
      </c>
      <c r="R5824">
        <v>1.4</v>
      </c>
      <c r="S5824">
        <v>60</v>
      </c>
      <c r="T5824">
        <f t="shared" si="810"/>
        <v>-1</v>
      </c>
      <c r="U5824" s="1">
        <v>42847</v>
      </c>
      <c r="V5824" s="13">
        <f t="shared" si="811"/>
        <v>42826</v>
      </c>
      <c r="W5824" s="14">
        <f t="shared" si="812"/>
        <v>42847</v>
      </c>
      <c r="X5824" s="1" t="str">
        <f t="shared" si="813"/>
        <v>Saturday</v>
      </c>
      <c r="Y5824" s="2">
        <v>0.77260416666666665</v>
      </c>
      <c r="Z5824" s="2">
        <f t="shared" si="814"/>
        <v>0.79166666666666663</v>
      </c>
      <c r="AA5824">
        <f>1</f>
        <v>1</v>
      </c>
      <c r="AB5824" s="1">
        <v>42847</v>
      </c>
      <c r="AC5824" s="13">
        <f t="shared" si="815"/>
        <v>42826</v>
      </c>
      <c r="AD5824" s="14">
        <f t="shared" si="816"/>
        <v>42847</v>
      </c>
      <c r="AE5824" s="1" t="str">
        <f t="shared" si="817"/>
        <v>Saturday</v>
      </c>
      <c r="AF5824" s="2">
        <v>0.77922453703703709</v>
      </c>
      <c r="AG5824" s="2">
        <f t="shared" si="818"/>
        <v>0.79166666666666663</v>
      </c>
      <c r="AH5824" t="s">
        <v>23</v>
      </c>
    </row>
    <row r="5825" spans="1:34" x14ac:dyDescent="0.25">
      <c r="A5825">
        <v>1518070</v>
      </c>
      <c r="B5825" t="s">
        <v>29</v>
      </c>
      <c r="C5825" t="s">
        <v>47</v>
      </c>
      <c r="D5825" t="s">
        <v>31</v>
      </c>
      <c r="E5825">
        <v>53211</v>
      </c>
      <c r="F5825" t="s">
        <v>20</v>
      </c>
      <c r="G5825" t="s">
        <v>50</v>
      </c>
      <c r="H5825">
        <v>127</v>
      </c>
      <c r="I5825" t="s">
        <v>81</v>
      </c>
      <c r="J5825">
        <f>VLOOKUP(I5825,Key!$A$1:$C$73,2,FALSE)</f>
        <v>43.058010000000003</v>
      </c>
      <c r="K5825">
        <f>VLOOKUP(I5825,Key!$A$1:$C$73,3,FALSE)</f>
        <v>-87.877300000000005</v>
      </c>
      <c r="L5825" t="s">
        <v>62</v>
      </c>
      <c r="M5825">
        <f>VLOOKUP(L5825,Key!$A$1:$C$73,2,FALSE)</f>
        <v>43.052460000000004</v>
      </c>
      <c r="N5825">
        <f>VLOOKUP(L5825,Key!$A$1:$C$73,3,FALSE)</f>
        <v>-87.891000000000005</v>
      </c>
      <c r="O5825">
        <v>11</v>
      </c>
      <c r="P5825">
        <v>0</v>
      </c>
      <c r="Q5825">
        <v>1.7</v>
      </c>
      <c r="R5825">
        <v>1.6</v>
      </c>
      <c r="S5825">
        <v>66</v>
      </c>
      <c r="T5825">
        <f t="shared" si="810"/>
        <v>-1</v>
      </c>
      <c r="U5825" s="1">
        <v>42847</v>
      </c>
      <c r="V5825" s="13">
        <f t="shared" si="811"/>
        <v>42826</v>
      </c>
      <c r="W5825" s="14">
        <f t="shared" si="812"/>
        <v>42847</v>
      </c>
      <c r="X5825" s="1" t="str">
        <f t="shared" si="813"/>
        <v>Saturday</v>
      </c>
      <c r="Y5825" s="2">
        <v>0.88322916666666673</v>
      </c>
      <c r="Z5825" s="2">
        <f t="shared" si="814"/>
        <v>0.875</v>
      </c>
      <c r="AA5825">
        <f>1</f>
        <v>1</v>
      </c>
      <c r="AB5825" s="1">
        <v>42847</v>
      </c>
      <c r="AC5825" s="13">
        <f t="shared" si="815"/>
        <v>42826</v>
      </c>
      <c r="AD5825" s="14">
        <f t="shared" si="816"/>
        <v>42847</v>
      </c>
      <c r="AE5825" s="1" t="str">
        <f t="shared" si="817"/>
        <v>Saturday</v>
      </c>
      <c r="AF5825" s="2">
        <v>0.89027777777777783</v>
      </c>
      <c r="AG5825" s="2">
        <f t="shared" si="818"/>
        <v>0.875</v>
      </c>
      <c r="AH5825" t="s">
        <v>23</v>
      </c>
    </row>
    <row r="5826" spans="1:34" x14ac:dyDescent="0.25">
      <c r="A5826">
        <v>1269318</v>
      </c>
      <c r="B5826" t="s">
        <v>29</v>
      </c>
      <c r="C5826" t="s">
        <v>47</v>
      </c>
      <c r="D5826" t="s">
        <v>31</v>
      </c>
      <c r="E5826">
        <v>53204</v>
      </c>
      <c r="F5826" t="s">
        <v>20</v>
      </c>
      <c r="G5826" t="s">
        <v>32</v>
      </c>
      <c r="H5826">
        <v>24</v>
      </c>
      <c r="I5826" t="s">
        <v>83</v>
      </c>
      <c r="J5826">
        <f>VLOOKUP(I5826,Key!$A$1:$C$73,2,FALSE)</f>
        <v>43.026229999999998</v>
      </c>
      <c r="K5826">
        <f>VLOOKUP(I5826,Key!$A$1:$C$73,3,FALSE)</f>
        <v>-87.912809999999993</v>
      </c>
      <c r="L5826" t="s">
        <v>76</v>
      </c>
      <c r="M5826">
        <f>VLOOKUP(L5826,Key!$A$1:$C$73,2,FALSE)</f>
        <v>43.02948</v>
      </c>
      <c r="N5826">
        <f>VLOOKUP(L5826,Key!$A$1:$C$73,3,FALSE)</f>
        <v>-87.912819999999996</v>
      </c>
      <c r="O5826">
        <v>3</v>
      </c>
      <c r="P5826">
        <v>0</v>
      </c>
      <c r="Q5826">
        <v>0.5</v>
      </c>
      <c r="R5826">
        <v>0.4</v>
      </c>
      <c r="S5826">
        <v>18</v>
      </c>
      <c r="T5826">
        <f t="shared" ref="T5826:T5889" si="819">-1</f>
        <v>-1</v>
      </c>
      <c r="U5826" s="1">
        <v>42847</v>
      </c>
      <c r="V5826" s="13">
        <f t="shared" ref="V5826:V5889" si="820">DATE(YEAR(U5826), MONTH(U5826), 1)</f>
        <v>42826</v>
      </c>
      <c r="W5826" s="14">
        <f t="shared" ref="W5826:W5889" si="821">U5826</f>
        <v>42847</v>
      </c>
      <c r="X5826" s="1" t="str">
        <f t="shared" ref="X5826:X5889" si="822">TEXT(W5826,"dddd")</f>
        <v>Saturday</v>
      </c>
      <c r="Y5826" s="2">
        <v>0.92359953703703701</v>
      </c>
      <c r="Z5826" s="2">
        <f t="shared" ref="Z5826:Z5889" si="823">MROUND(Y5826, "1:00")</f>
        <v>0.91666666666666663</v>
      </c>
      <c r="AA5826">
        <f>1</f>
        <v>1</v>
      </c>
      <c r="AB5826" s="1">
        <v>42847</v>
      </c>
      <c r="AC5826" s="13">
        <f t="shared" ref="AC5826:AC5889" si="824">DATE(YEAR(AB5826), MONTH(AB5826), 1)</f>
        <v>42826</v>
      </c>
      <c r="AD5826" s="14">
        <f t="shared" ref="AD5826:AD5889" si="825">AB5826</f>
        <v>42847</v>
      </c>
      <c r="AE5826" s="1" t="str">
        <f t="shared" ref="AE5826:AE5889" si="826">TEXT(AD5826,"dddd")</f>
        <v>Saturday</v>
      </c>
      <c r="AF5826" s="2">
        <v>0.9254282407407407</v>
      </c>
      <c r="AG5826" s="2">
        <f t="shared" ref="AG5826:AG5889" si="827">MROUND(AF5826, "1:00")</f>
        <v>0.91666666666666663</v>
      </c>
      <c r="AH5826" t="s">
        <v>23</v>
      </c>
    </row>
    <row r="5827" spans="1:34" x14ac:dyDescent="0.25">
      <c r="A5827">
        <v>1474966</v>
      </c>
      <c r="B5827" t="s">
        <v>29</v>
      </c>
      <c r="C5827" t="s">
        <v>47</v>
      </c>
      <c r="D5827" t="s">
        <v>31</v>
      </c>
      <c r="E5827">
        <v>53202</v>
      </c>
      <c r="F5827" t="s">
        <v>20</v>
      </c>
      <c r="G5827" t="s">
        <v>32</v>
      </c>
      <c r="H5827">
        <v>344</v>
      </c>
      <c r="I5827" t="s">
        <v>33</v>
      </c>
      <c r="J5827">
        <f>VLOOKUP(I5827,Key!$A$1:$C$73,2,FALSE)</f>
        <v>43.045712999999999</v>
      </c>
      <c r="K5827">
        <f>VLOOKUP(I5827,Key!$A$1:$C$73,3,FALSE)</f>
        <v>-87.899756999999994</v>
      </c>
      <c r="L5827" t="s">
        <v>39</v>
      </c>
      <c r="M5827">
        <f>VLOOKUP(L5827,Key!$A$1:$C$73,2,FALSE)</f>
        <v>43.031480000000002</v>
      </c>
      <c r="N5827">
        <f>VLOOKUP(L5827,Key!$A$1:$C$73,3,FALSE)</f>
        <v>-87.908169999999998</v>
      </c>
      <c r="O5827">
        <v>11</v>
      </c>
      <c r="P5827">
        <v>0</v>
      </c>
      <c r="Q5827">
        <v>1.7</v>
      </c>
      <c r="R5827">
        <v>1.6</v>
      </c>
      <c r="S5827">
        <v>66</v>
      </c>
      <c r="T5827">
        <f t="shared" si="819"/>
        <v>-1</v>
      </c>
      <c r="U5827" s="1">
        <v>42848</v>
      </c>
      <c r="V5827" s="13">
        <f t="shared" si="820"/>
        <v>42826</v>
      </c>
      <c r="W5827" s="14">
        <f t="shared" si="821"/>
        <v>42848</v>
      </c>
      <c r="X5827" s="1" t="str">
        <f t="shared" si="822"/>
        <v>Sunday</v>
      </c>
      <c r="Y5827" s="2">
        <v>0.42427083333333332</v>
      </c>
      <c r="Z5827" s="2">
        <f t="shared" si="823"/>
        <v>0.41666666666666663</v>
      </c>
      <c r="AA5827">
        <f>1</f>
        <v>1</v>
      </c>
      <c r="AB5827" s="1">
        <v>42848</v>
      </c>
      <c r="AC5827" s="13">
        <f t="shared" si="824"/>
        <v>42826</v>
      </c>
      <c r="AD5827" s="14">
        <f t="shared" si="825"/>
        <v>42848</v>
      </c>
      <c r="AE5827" s="1" t="str">
        <f t="shared" si="826"/>
        <v>Sunday</v>
      </c>
      <c r="AF5827" s="2">
        <v>0.43159722222222219</v>
      </c>
      <c r="AG5827" s="2">
        <f t="shared" si="827"/>
        <v>0.41666666666666663</v>
      </c>
      <c r="AH5827" t="s">
        <v>23</v>
      </c>
    </row>
    <row r="5828" spans="1:34" x14ac:dyDescent="0.25">
      <c r="A5828">
        <v>1298099</v>
      </c>
      <c r="B5828" t="s">
        <v>29</v>
      </c>
      <c r="C5828" t="s">
        <v>47</v>
      </c>
      <c r="D5828" t="s">
        <v>31</v>
      </c>
      <c r="E5828">
        <v>53233</v>
      </c>
      <c r="F5828" t="s">
        <v>20</v>
      </c>
      <c r="G5828" t="s">
        <v>32</v>
      </c>
      <c r="H5828">
        <v>31</v>
      </c>
      <c r="I5828" t="s">
        <v>79</v>
      </c>
      <c r="J5828">
        <f>VLOOKUP(I5828,Key!$A$1:$C$73,2,FALSE)</f>
        <v>43.04804</v>
      </c>
      <c r="K5828">
        <f>VLOOKUP(I5828,Key!$A$1:$C$73,3,FALSE)</f>
        <v>-87.896720000000002</v>
      </c>
      <c r="L5828" t="s">
        <v>22</v>
      </c>
      <c r="M5828">
        <f>VLOOKUP(L5828,Key!$A$1:$C$73,2,FALSE)</f>
        <v>43.058619999999998</v>
      </c>
      <c r="N5828">
        <f>VLOOKUP(L5828,Key!$A$1:$C$73,3,FALSE)</f>
        <v>-87.885319999999993</v>
      </c>
      <c r="O5828">
        <v>10</v>
      </c>
      <c r="P5828">
        <v>0</v>
      </c>
      <c r="Q5828">
        <v>1.5</v>
      </c>
      <c r="R5828">
        <v>1.4</v>
      </c>
      <c r="S5828">
        <v>60</v>
      </c>
      <c r="T5828">
        <f t="shared" si="819"/>
        <v>-1</v>
      </c>
      <c r="U5828" s="1">
        <v>42848</v>
      </c>
      <c r="V5828" s="13">
        <f t="shared" si="820"/>
        <v>42826</v>
      </c>
      <c r="W5828" s="14">
        <f t="shared" si="821"/>
        <v>42848</v>
      </c>
      <c r="X5828" s="1" t="str">
        <f t="shared" si="822"/>
        <v>Sunday</v>
      </c>
      <c r="Y5828" s="2">
        <v>0.49677083333333333</v>
      </c>
      <c r="Z5828" s="2">
        <f t="shared" si="823"/>
        <v>0.5</v>
      </c>
      <c r="AA5828">
        <f>1</f>
        <v>1</v>
      </c>
      <c r="AB5828" s="1">
        <v>42848</v>
      </c>
      <c r="AC5828" s="13">
        <f t="shared" si="824"/>
        <v>42826</v>
      </c>
      <c r="AD5828" s="14">
        <f t="shared" si="825"/>
        <v>42848</v>
      </c>
      <c r="AE5828" s="1" t="str">
        <f t="shared" si="826"/>
        <v>Sunday</v>
      </c>
      <c r="AF5828" s="2">
        <v>0.50364583333333335</v>
      </c>
      <c r="AG5828" s="2">
        <f t="shared" si="827"/>
        <v>0.5</v>
      </c>
      <c r="AH5828" t="s">
        <v>23</v>
      </c>
    </row>
    <row r="5829" spans="1:34" x14ac:dyDescent="0.25">
      <c r="A5829">
        <v>1560094</v>
      </c>
      <c r="B5829" t="s">
        <v>29</v>
      </c>
      <c r="C5829" t="s">
        <v>146</v>
      </c>
      <c r="D5829" t="s">
        <v>46</v>
      </c>
      <c r="E5829">
        <v>60156</v>
      </c>
      <c r="F5829" t="s">
        <v>20</v>
      </c>
      <c r="G5829" t="s">
        <v>32</v>
      </c>
      <c r="H5829">
        <v>11143</v>
      </c>
      <c r="I5829" t="s">
        <v>22</v>
      </c>
      <c r="J5829">
        <f>VLOOKUP(I5829,Key!$A$1:$C$73,2,FALSE)</f>
        <v>43.058619999999998</v>
      </c>
      <c r="K5829">
        <f>VLOOKUP(I5829,Key!$A$1:$C$73,3,FALSE)</f>
        <v>-87.885319999999993</v>
      </c>
      <c r="L5829" t="s">
        <v>77</v>
      </c>
      <c r="M5829">
        <f>VLOOKUP(L5829,Key!$A$1:$C$73,2,FALSE)</f>
        <v>43.036900000000003</v>
      </c>
      <c r="N5829">
        <f>VLOOKUP(L5829,Key!$A$1:$C$73,3,FALSE)</f>
        <v>-87.89667</v>
      </c>
      <c r="O5829">
        <v>19</v>
      </c>
      <c r="P5829">
        <v>0</v>
      </c>
      <c r="Q5829">
        <v>2.9</v>
      </c>
      <c r="R5829">
        <v>2.7</v>
      </c>
      <c r="S5829">
        <v>114</v>
      </c>
      <c r="T5829">
        <f t="shared" si="819"/>
        <v>-1</v>
      </c>
      <c r="U5829" s="1">
        <v>42848</v>
      </c>
      <c r="V5829" s="13">
        <f t="shared" si="820"/>
        <v>42826</v>
      </c>
      <c r="W5829" s="14">
        <f t="shared" si="821"/>
        <v>42848</v>
      </c>
      <c r="X5829" s="1" t="str">
        <f t="shared" si="822"/>
        <v>Sunday</v>
      </c>
      <c r="Y5829" s="2">
        <v>0.52494212962962961</v>
      </c>
      <c r="Z5829" s="2">
        <f t="shared" si="823"/>
        <v>0.54166666666666663</v>
      </c>
      <c r="AA5829">
        <f>1</f>
        <v>1</v>
      </c>
      <c r="AB5829" s="1">
        <v>42848</v>
      </c>
      <c r="AC5829" s="13">
        <f t="shared" si="824"/>
        <v>42826</v>
      </c>
      <c r="AD5829" s="14">
        <f t="shared" si="825"/>
        <v>42848</v>
      </c>
      <c r="AE5829" s="1" t="str">
        <f t="shared" si="826"/>
        <v>Sunday</v>
      </c>
      <c r="AF5829" s="2">
        <v>0.53775462962962961</v>
      </c>
      <c r="AG5829" s="2">
        <f t="shared" si="827"/>
        <v>0.54166666666666663</v>
      </c>
      <c r="AH5829" t="s">
        <v>23</v>
      </c>
    </row>
    <row r="5830" spans="1:34" x14ac:dyDescent="0.25">
      <c r="A5830">
        <v>1188875</v>
      </c>
      <c r="B5830" t="s">
        <v>29</v>
      </c>
      <c r="C5830" t="s">
        <v>204</v>
      </c>
      <c r="D5830" t="s">
        <v>31</v>
      </c>
      <c r="E5830">
        <v>54428</v>
      </c>
      <c r="F5830" t="s">
        <v>20</v>
      </c>
      <c r="G5830" t="s">
        <v>99</v>
      </c>
      <c r="H5830">
        <v>5439</v>
      </c>
      <c r="I5830" t="s">
        <v>65</v>
      </c>
      <c r="J5830">
        <f>VLOOKUP(I5830,Key!$A$1:$C$73,2,FALSE)</f>
        <v>43.077359999999999</v>
      </c>
      <c r="K5830">
        <f>VLOOKUP(I5830,Key!$A$1:$C$73,3,FALSE)</f>
        <v>-87.880769999999998</v>
      </c>
      <c r="L5830" t="s">
        <v>77</v>
      </c>
      <c r="M5830">
        <f>VLOOKUP(L5830,Key!$A$1:$C$73,2,FALSE)</f>
        <v>43.036900000000003</v>
      </c>
      <c r="N5830">
        <f>VLOOKUP(L5830,Key!$A$1:$C$73,3,FALSE)</f>
        <v>-87.89667</v>
      </c>
      <c r="O5830">
        <v>77</v>
      </c>
      <c r="P5830">
        <v>3</v>
      </c>
      <c r="Q5830">
        <v>11.6</v>
      </c>
      <c r="R5830">
        <v>11</v>
      </c>
      <c r="S5830">
        <v>462</v>
      </c>
      <c r="T5830">
        <f t="shared" si="819"/>
        <v>-1</v>
      </c>
      <c r="U5830" s="1">
        <v>42848</v>
      </c>
      <c r="V5830" s="13">
        <f t="shared" si="820"/>
        <v>42826</v>
      </c>
      <c r="W5830" s="14">
        <f t="shared" si="821"/>
        <v>42848</v>
      </c>
      <c r="X5830" s="1" t="str">
        <f t="shared" si="822"/>
        <v>Sunday</v>
      </c>
      <c r="Y5830" s="2">
        <v>0.53891203703703705</v>
      </c>
      <c r="Z5830" s="2">
        <f t="shared" si="823"/>
        <v>0.54166666666666663</v>
      </c>
      <c r="AA5830">
        <f>1</f>
        <v>1</v>
      </c>
      <c r="AB5830" s="1">
        <v>42848</v>
      </c>
      <c r="AC5830" s="13">
        <f t="shared" si="824"/>
        <v>42826</v>
      </c>
      <c r="AD5830" s="14">
        <f t="shared" si="825"/>
        <v>42848</v>
      </c>
      <c r="AE5830" s="1" t="str">
        <f t="shared" si="826"/>
        <v>Sunday</v>
      </c>
      <c r="AF5830" s="2">
        <v>0.59297453703703706</v>
      </c>
      <c r="AG5830" s="2">
        <f t="shared" si="827"/>
        <v>0.58333333333333326</v>
      </c>
      <c r="AH5830" t="s">
        <v>23</v>
      </c>
    </row>
    <row r="5831" spans="1:34" x14ac:dyDescent="0.25">
      <c r="A5831">
        <v>1538910</v>
      </c>
      <c r="B5831" t="s">
        <v>29</v>
      </c>
      <c r="C5831" t="s">
        <v>123</v>
      </c>
      <c r="D5831" t="s">
        <v>31</v>
      </c>
      <c r="E5831">
        <v>54449</v>
      </c>
      <c r="F5831" t="s">
        <v>20</v>
      </c>
      <c r="G5831" t="s">
        <v>32</v>
      </c>
      <c r="H5831">
        <v>5577</v>
      </c>
      <c r="I5831" t="s">
        <v>79</v>
      </c>
      <c r="J5831">
        <f>VLOOKUP(I5831,Key!$A$1:$C$73,2,FALSE)</f>
        <v>43.04804</v>
      </c>
      <c r="K5831">
        <f>VLOOKUP(I5831,Key!$A$1:$C$73,3,FALSE)</f>
        <v>-87.896720000000002</v>
      </c>
      <c r="L5831" t="s">
        <v>22</v>
      </c>
      <c r="M5831">
        <f>VLOOKUP(L5831,Key!$A$1:$C$73,2,FALSE)</f>
        <v>43.058619999999998</v>
      </c>
      <c r="N5831">
        <f>VLOOKUP(L5831,Key!$A$1:$C$73,3,FALSE)</f>
        <v>-87.885319999999993</v>
      </c>
      <c r="O5831">
        <v>7</v>
      </c>
      <c r="P5831">
        <v>0</v>
      </c>
      <c r="Q5831">
        <v>1.1000000000000001</v>
      </c>
      <c r="R5831">
        <v>1</v>
      </c>
      <c r="S5831">
        <v>42</v>
      </c>
      <c r="T5831">
        <f t="shared" si="819"/>
        <v>-1</v>
      </c>
      <c r="U5831" s="1">
        <v>42848</v>
      </c>
      <c r="V5831" s="13">
        <f t="shared" si="820"/>
        <v>42826</v>
      </c>
      <c r="W5831" s="14">
        <f t="shared" si="821"/>
        <v>42848</v>
      </c>
      <c r="X5831" s="1" t="str">
        <f t="shared" si="822"/>
        <v>Sunday</v>
      </c>
      <c r="Y5831" s="2">
        <v>0.59177083333333336</v>
      </c>
      <c r="Z5831" s="2">
        <f t="shared" si="823"/>
        <v>0.58333333333333326</v>
      </c>
      <c r="AA5831">
        <f>1</f>
        <v>1</v>
      </c>
      <c r="AB5831" s="1">
        <v>42848</v>
      </c>
      <c r="AC5831" s="13">
        <f t="shared" si="824"/>
        <v>42826</v>
      </c>
      <c r="AD5831" s="14">
        <f t="shared" si="825"/>
        <v>42848</v>
      </c>
      <c r="AE5831" s="1" t="str">
        <f t="shared" si="826"/>
        <v>Sunday</v>
      </c>
      <c r="AF5831" s="2">
        <v>0.59704861111111118</v>
      </c>
      <c r="AG5831" s="2">
        <f t="shared" si="827"/>
        <v>0.58333333333333326</v>
      </c>
      <c r="AH5831" t="s">
        <v>23</v>
      </c>
    </row>
    <row r="5832" spans="1:34" x14ac:dyDescent="0.25">
      <c r="A5832">
        <v>1585551</v>
      </c>
      <c r="B5832" t="s">
        <v>29</v>
      </c>
      <c r="C5832" t="s">
        <v>47</v>
      </c>
      <c r="D5832" t="s">
        <v>31</v>
      </c>
      <c r="E5832">
        <v>53202</v>
      </c>
      <c r="F5832" t="s">
        <v>20</v>
      </c>
      <c r="G5832" t="s">
        <v>32</v>
      </c>
      <c r="H5832">
        <v>5585</v>
      </c>
      <c r="I5832" t="s">
        <v>39</v>
      </c>
      <c r="J5832">
        <f>VLOOKUP(I5832,Key!$A$1:$C$73,2,FALSE)</f>
        <v>43.031480000000002</v>
      </c>
      <c r="K5832">
        <f>VLOOKUP(I5832,Key!$A$1:$C$73,3,FALSE)</f>
        <v>-87.908169999999998</v>
      </c>
      <c r="L5832" t="s">
        <v>28</v>
      </c>
      <c r="M5832">
        <f>VLOOKUP(L5832,Key!$A$1:$C$73,2,FALSE)</f>
        <v>43.038580000000003</v>
      </c>
      <c r="N5832">
        <f>VLOOKUP(L5832,Key!$A$1:$C$73,3,FALSE)</f>
        <v>-87.90934</v>
      </c>
      <c r="O5832">
        <v>6</v>
      </c>
      <c r="P5832">
        <v>0</v>
      </c>
      <c r="Q5832">
        <v>0.9</v>
      </c>
      <c r="R5832">
        <v>0.9</v>
      </c>
      <c r="S5832">
        <v>36</v>
      </c>
      <c r="T5832">
        <f t="shared" si="819"/>
        <v>-1</v>
      </c>
      <c r="U5832" s="1">
        <v>42848</v>
      </c>
      <c r="V5832" s="13">
        <f t="shared" si="820"/>
        <v>42826</v>
      </c>
      <c r="W5832" s="14">
        <f t="shared" si="821"/>
        <v>42848</v>
      </c>
      <c r="X5832" s="1" t="str">
        <f t="shared" si="822"/>
        <v>Sunday</v>
      </c>
      <c r="Y5832" s="2">
        <v>0.6672569444444445</v>
      </c>
      <c r="Z5832" s="2">
        <f t="shared" si="823"/>
        <v>0.66666666666666663</v>
      </c>
      <c r="AA5832">
        <f>1</f>
        <v>1</v>
      </c>
      <c r="AB5832" s="1">
        <v>42848</v>
      </c>
      <c r="AC5832" s="13">
        <f t="shared" si="824"/>
        <v>42826</v>
      </c>
      <c r="AD5832" s="14">
        <f t="shared" si="825"/>
        <v>42848</v>
      </c>
      <c r="AE5832" s="1" t="str">
        <f t="shared" si="826"/>
        <v>Sunday</v>
      </c>
      <c r="AF5832" s="2">
        <v>0.67114583333333344</v>
      </c>
      <c r="AG5832" s="2">
        <f t="shared" si="827"/>
        <v>0.66666666666666663</v>
      </c>
      <c r="AH5832" t="s">
        <v>23</v>
      </c>
    </row>
    <row r="5833" spans="1:34" x14ac:dyDescent="0.25">
      <c r="A5833">
        <v>1468696</v>
      </c>
      <c r="B5833" t="s">
        <v>29</v>
      </c>
      <c r="C5833" t="s">
        <v>35</v>
      </c>
      <c r="D5833" t="s">
        <v>31</v>
      </c>
      <c r="E5833">
        <v>53226</v>
      </c>
      <c r="F5833" t="s">
        <v>20</v>
      </c>
      <c r="G5833" t="s">
        <v>32</v>
      </c>
      <c r="H5833">
        <v>167</v>
      </c>
      <c r="I5833" t="s">
        <v>78</v>
      </c>
      <c r="J5833">
        <f>VLOOKUP(I5833,Key!$A$1:$C$73,2,FALSE)</f>
        <v>43.048200000000001</v>
      </c>
      <c r="K5833">
        <f>VLOOKUP(I5833,Key!$A$1:$C$73,3,FALSE)</f>
        <v>-87.900859999999994</v>
      </c>
      <c r="L5833" t="s">
        <v>44</v>
      </c>
      <c r="M5833">
        <f>VLOOKUP(L5833,Key!$A$1:$C$73,2,FALSE)</f>
        <v>43.03886</v>
      </c>
      <c r="N5833">
        <f>VLOOKUP(L5833,Key!$A$1:$C$73,3,FALSE)</f>
        <v>-87.902720000000002</v>
      </c>
      <c r="O5833">
        <v>6</v>
      </c>
      <c r="P5833">
        <v>0</v>
      </c>
      <c r="Q5833">
        <v>0.9</v>
      </c>
      <c r="R5833">
        <v>0.9</v>
      </c>
      <c r="S5833">
        <v>36</v>
      </c>
      <c r="T5833">
        <f t="shared" si="819"/>
        <v>-1</v>
      </c>
      <c r="U5833" s="1">
        <v>42849</v>
      </c>
      <c r="V5833" s="13">
        <f t="shared" si="820"/>
        <v>42826</v>
      </c>
      <c r="W5833" s="14">
        <f t="shared" si="821"/>
        <v>42849</v>
      </c>
      <c r="X5833" s="1" t="str">
        <f t="shared" si="822"/>
        <v>Monday</v>
      </c>
      <c r="Y5833" s="2">
        <v>0.32811342592592591</v>
      </c>
      <c r="Z5833" s="2">
        <f t="shared" si="823"/>
        <v>0.33333333333333331</v>
      </c>
      <c r="AA5833">
        <f>1</f>
        <v>1</v>
      </c>
      <c r="AB5833" s="1">
        <v>42849</v>
      </c>
      <c r="AC5833" s="13">
        <f t="shared" si="824"/>
        <v>42826</v>
      </c>
      <c r="AD5833" s="14">
        <f t="shared" si="825"/>
        <v>42849</v>
      </c>
      <c r="AE5833" s="1" t="str">
        <f t="shared" si="826"/>
        <v>Monday</v>
      </c>
      <c r="AF5833" s="2">
        <v>0.33236111111111111</v>
      </c>
      <c r="AG5833" s="2">
        <f t="shared" si="827"/>
        <v>0.33333333333333331</v>
      </c>
      <c r="AH5833" t="s">
        <v>23</v>
      </c>
    </row>
    <row r="5834" spans="1:34" x14ac:dyDescent="0.25">
      <c r="A5834">
        <v>1588562</v>
      </c>
      <c r="B5834" t="s">
        <v>29</v>
      </c>
      <c r="C5834" t="s">
        <v>47</v>
      </c>
      <c r="D5834" t="s">
        <v>31</v>
      </c>
      <c r="E5834">
        <v>53202</v>
      </c>
      <c r="F5834" t="s">
        <v>20</v>
      </c>
      <c r="G5834" t="s">
        <v>32</v>
      </c>
      <c r="H5834">
        <v>5588</v>
      </c>
      <c r="I5834" t="s">
        <v>62</v>
      </c>
      <c r="J5834">
        <f>VLOOKUP(I5834,Key!$A$1:$C$73,2,FALSE)</f>
        <v>43.052460000000004</v>
      </c>
      <c r="K5834">
        <f>VLOOKUP(I5834,Key!$A$1:$C$73,3,FALSE)</f>
        <v>-87.891000000000005</v>
      </c>
      <c r="L5834" t="s">
        <v>85</v>
      </c>
      <c r="M5834">
        <f>VLOOKUP(L5834,Key!$A$1:$C$73,2,FALSE)</f>
        <v>43.053040000000003</v>
      </c>
      <c r="N5834">
        <f>VLOOKUP(L5834,Key!$A$1:$C$73,3,FALSE)</f>
        <v>-87.897660000000002</v>
      </c>
      <c r="O5834">
        <v>2</v>
      </c>
      <c r="P5834">
        <v>0</v>
      </c>
      <c r="Q5834">
        <v>0.3</v>
      </c>
      <c r="R5834">
        <v>0.3</v>
      </c>
      <c r="S5834">
        <v>12</v>
      </c>
      <c r="T5834">
        <f t="shared" si="819"/>
        <v>-1</v>
      </c>
      <c r="U5834" s="1">
        <v>42849</v>
      </c>
      <c r="V5834" s="13">
        <f t="shared" si="820"/>
        <v>42826</v>
      </c>
      <c r="W5834" s="14">
        <f t="shared" si="821"/>
        <v>42849</v>
      </c>
      <c r="X5834" s="1" t="str">
        <f t="shared" si="822"/>
        <v>Monday</v>
      </c>
      <c r="Y5834" s="2">
        <v>0.3897106481481481</v>
      </c>
      <c r="Z5834" s="2">
        <f t="shared" si="823"/>
        <v>0.375</v>
      </c>
      <c r="AA5834">
        <f>1</f>
        <v>1</v>
      </c>
      <c r="AB5834" s="1">
        <v>42849</v>
      </c>
      <c r="AC5834" s="13">
        <f t="shared" si="824"/>
        <v>42826</v>
      </c>
      <c r="AD5834" s="14">
        <f t="shared" si="825"/>
        <v>42849</v>
      </c>
      <c r="AE5834" s="1" t="str">
        <f t="shared" si="826"/>
        <v>Monday</v>
      </c>
      <c r="AF5834" s="2">
        <v>0.39106481481481481</v>
      </c>
      <c r="AG5834" s="2">
        <f t="shared" si="827"/>
        <v>0.375</v>
      </c>
      <c r="AH5834" t="s">
        <v>23</v>
      </c>
    </row>
    <row r="5835" spans="1:34" x14ac:dyDescent="0.25">
      <c r="A5835">
        <v>1588562</v>
      </c>
      <c r="B5835" t="s">
        <v>29</v>
      </c>
      <c r="C5835" t="s">
        <v>47</v>
      </c>
      <c r="D5835" t="s">
        <v>31</v>
      </c>
      <c r="E5835">
        <v>53202</v>
      </c>
      <c r="F5835" t="s">
        <v>20</v>
      </c>
      <c r="G5835" t="s">
        <v>32</v>
      </c>
      <c r="H5835">
        <v>11144</v>
      </c>
      <c r="I5835" t="s">
        <v>64</v>
      </c>
      <c r="J5835">
        <f>VLOOKUP(I5835,Key!$A$1:$C$73,2,FALSE)</f>
        <v>43.069021999999997</v>
      </c>
      <c r="K5835">
        <f>VLOOKUP(I5835,Key!$A$1:$C$73,3,FALSE)</f>
        <v>-87.887940999999998</v>
      </c>
      <c r="L5835" t="s">
        <v>85</v>
      </c>
      <c r="M5835">
        <f>VLOOKUP(L5835,Key!$A$1:$C$73,2,FALSE)</f>
        <v>43.053040000000003</v>
      </c>
      <c r="N5835">
        <f>VLOOKUP(L5835,Key!$A$1:$C$73,3,FALSE)</f>
        <v>-87.897660000000002</v>
      </c>
      <c r="O5835">
        <v>10</v>
      </c>
      <c r="P5835">
        <v>0</v>
      </c>
      <c r="Q5835">
        <v>1.5</v>
      </c>
      <c r="R5835">
        <v>1.4</v>
      </c>
      <c r="S5835">
        <v>60</v>
      </c>
      <c r="T5835">
        <f t="shared" si="819"/>
        <v>-1</v>
      </c>
      <c r="U5835" s="1">
        <v>42849</v>
      </c>
      <c r="V5835" s="13">
        <f t="shared" si="820"/>
        <v>42826</v>
      </c>
      <c r="W5835" s="14">
        <f t="shared" si="821"/>
        <v>42849</v>
      </c>
      <c r="X5835" s="1" t="str">
        <f t="shared" si="822"/>
        <v>Monday</v>
      </c>
      <c r="Y5835" s="2">
        <v>0.4729976851851852</v>
      </c>
      <c r="Z5835" s="2">
        <f t="shared" si="823"/>
        <v>0.45833333333333331</v>
      </c>
      <c r="AA5835">
        <f>1</f>
        <v>1</v>
      </c>
      <c r="AB5835" s="1">
        <v>42849</v>
      </c>
      <c r="AC5835" s="13">
        <f t="shared" si="824"/>
        <v>42826</v>
      </c>
      <c r="AD5835" s="14">
        <f t="shared" si="825"/>
        <v>42849</v>
      </c>
      <c r="AE5835" s="1" t="str">
        <f t="shared" si="826"/>
        <v>Monday</v>
      </c>
      <c r="AF5835" s="2">
        <v>0.48041666666666666</v>
      </c>
      <c r="AG5835" s="2">
        <f t="shared" si="827"/>
        <v>0.5</v>
      </c>
      <c r="AH5835" t="s">
        <v>23</v>
      </c>
    </row>
    <row r="5836" spans="1:34" x14ac:dyDescent="0.25">
      <c r="A5836">
        <v>1010620</v>
      </c>
      <c r="B5836" t="s">
        <v>29</v>
      </c>
      <c r="C5836" t="s">
        <v>47</v>
      </c>
      <c r="D5836" t="s">
        <v>31</v>
      </c>
      <c r="E5836">
        <v>53202</v>
      </c>
      <c r="F5836" t="s">
        <v>20</v>
      </c>
      <c r="G5836" t="s">
        <v>32</v>
      </c>
      <c r="H5836">
        <v>11051</v>
      </c>
      <c r="I5836" t="s">
        <v>78</v>
      </c>
      <c r="J5836">
        <f>VLOOKUP(I5836,Key!$A$1:$C$73,2,FALSE)</f>
        <v>43.048200000000001</v>
      </c>
      <c r="K5836">
        <f>VLOOKUP(I5836,Key!$A$1:$C$73,3,FALSE)</f>
        <v>-87.900859999999994</v>
      </c>
      <c r="L5836" t="s">
        <v>79</v>
      </c>
      <c r="M5836">
        <f>VLOOKUP(L5836,Key!$A$1:$C$73,2,FALSE)</f>
        <v>43.04804</v>
      </c>
      <c r="N5836">
        <f>VLOOKUP(L5836,Key!$A$1:$C$73,3,FALSE)</f>
        <v>-87.896720000000002</v>
      </c>
      <c r="O5836">
        <v>3</v>
      </c>
      <c r="P5836">
        <v>0</v>
      </c>
      <c r="Q5836">
        <v>0.5</v>
      </c>
      <c r="R5836">
        <v>0.4</v>
      </c>
      <c r="S5836">
        <v>18</v>
      </c>
      <c r="T5836">
        <f t="shared" si="819"/>
        <v>-1</v>
      </c>
      <c r="U5836" s="1">
        <v>42849</v>
      </c>
      <c r="V5836" s="13">
        <f t="shared" si="820"/>
        <v>42826</v>
      </c>
      <c r="W5836" s="14">
        <f t="shared" si="821"/>
        <v>42849</v>
      </c>
      <c r="X5836" s="1" t="str">
        <f t="shared" si="822"/>
        <v>Monday</v>
      </c>
      <c r="Y5836" s="2">
        <v>0.53592592592592592</v>
      </c>
      <c r="Z5836" s="2">
        <f t="shared" si="823"/>
        <v>0.54166666666666663</v>
      </c>
      <c r="AA5836">
        <f>1</f>
        <v>1</v>
      </c>
      <c r="AB5836" s="1">
        <v>42849</v>
      </c>
      <c r="AC5836" s="13">
        <f t="shared" si="824"/>
        <v>42826</v>
      </c>
      <c r="AD5836" s="14">
        <f t="shared" si="825"/>
        <v>42849</v>
      </c>
      <c r="AE5836" s="1" t="str">
        <f t="shared" si="826"/>
        <v>Monday</v>
      </c>
      <c r="AF5836" s="2">
        <v>0.53755787037037039</v>
      </c>
      <c r="AG5836" s="2">
        <f t="shared" si="827"/>
        <v>0.54166666666666663</v>
      </c>
      <c r="AH5836" t="s">
        <v>23</v>
      </c>
    </row>
    <row r="5837" spans="1:34" x14ac:dyDescent="0.25">
      <c r="A5837">
        <v>1378810</v>
      </c>
      <c r="B5837" t="s">
        <v>29</v>
      </c>
      <c r="C5837" t="s">
        <v>103</v>
      </c>
      <c r="D5837" t="s">
        <v>31</v>
      </c>
      <c r="E5837">
        <v>53211</v>
      </c>
      <c r="F5837" t="s">
        <v>20</v>
      </c>
      <c r="G5837" t="s">
        <v>32</v>
      </c>
      <c r="H5837">
        <v>5453</v>
      </c>
      <c r="I5837" t="s">
        <v>63</v>
      </c>
      <c r="J5837">
        <f>VLOOKUP(I5837,Key!$A$1:$C$73,2,FALSE)</f>
        <v>43.066893999999998</v>
      </c>
      <c r="K5837">
        <f>VLOOKUP(I5837,Key!$A$1:$C$73,3,FALSE)</f>
        <v>-87.877936000000005</v>
      </c>
      <c r="L5837" t="s">
        <v>65</v>
      </c>
      <c r="M5837">
        <f>VLOOKUP(L5837,Key!$A$1:$C$73,2,FALSE)</f>
        <v>43.077359999999999</v>
      </c>
      <c r="N5837">
        <f>VLOOKUP(L5837,Key!$A$1:$C$73,3,FALSE)</f>
        <v>-87.880769999999998</v>
      </c>
      <c r="O5837">
        <v>3</v>
      </c>
      <c r="P5837">
        <v>0</v>
      </c>
      <c r="Q5837">
        <v>0.5</v>
      </c>
      <c r="R5837">
        <v>0.4</v>
      </c>
      <c r="S5837">
        <v>18</v>
      </c>
      <c r="T5837">
        <f t="shared" si="819"/>
        <v>-1</v>
      </c>
      <c r="U5837" s="1">
        <v>42849</v>
      </c>
      <c r="V5837" s="13">
        <f t="shared" si="820"/>
        <v>42826</v>
      </c>
      <c r="W5837" s="14">
        <f t="shared" si="821"/>
        <v>42849</v>
      </c>
      <c r="X5837" s="1" t="str">
        <f t="shared" si="822"/>
        <v>Monday</v>
      </c>
      <c r="Y5837" s="2">
        <v>0.58129629629629631</v>
      </c>
      <c r="Z5837" s="2">
        <f t="shared" si="823"/>
        <v>0.58333333333333326</v>
      </c>
      <c r="AA5837">
        <f>1</f>
        <v>1</v>
      </c>
      <c r="AB5837" s="1">
        <v>42849</v>
      </c>
      <c r="AC5837" s="13">
        <f t="shared" si="824"/>
        <v>42826</v>
      </c>
      <c r="AD5837" s="14">
        <f t="shared" si="825"/>
        <v>42849</v>
      </c>
      <c r="AE5837" s="1" t="str">
        <f t="shared" si="826"/>
        <v>Monday</v>
      </c>
      <c r="AF5837" s="2">
        <v>0.58374999999999999</v>
      </c>
      <c r="AG5837" s="2">
        <f t="shared" si="827"/>
        <v>0.58333333333333326</v>
      </c>
      <c r="AH5837" t="s">
        <v>23</v>
      </c>
    </row>
    <row r="5838" spans="1:34" x14ac:dyDescent="0.25">
      <c r="A5838">
        <v>1335612</v>
      </c>
      <c r="B5838" t="s">
        <v>29</v>
      </c>
      <c r="C5838" t="s">
        <v>47</v>
      </c>
      <c r="D5838" t="s">
        <v>31</v>
      </c>
      <c r="E5838">
        <v>53211</v>
      </c>
      <c r="F5838" t="s">
        <v>20</v>
      </c>
      <c r="G5838" t="s">
        <v>32</v>
      </c>
      <c r="H5838">
        <v>5520</v>
      </c>
      <c r="I5838" t="s">
        <v>62</v>
      </c>
      <c r="J5838">
        <f>VLOOKUP(I5838,Key!$A$1:$C$73,2,FALSE)</f>
        <v>43.052460000000004</v>
      </c>
      <c r="K5838">
        <f>VLOOKUP(I5838,Key!$A$1:$C$73,3,FALSE)</f>
        <v>-87.891000000000005</v>
      </c>
      <c r="L5838" t="s">
        <v>22</v>
      </c>
      <c r="M5838">
        <f>VLOOKUP(L5838,Key!$A$1:$C$73,2,FALSE)</f>
        <v>43.058619999999998</v>
      </c>
      <c r="N5838">
        <f>VLOOKUP(L5838,Key!$A$1:$C$73,3,FALSE)</f>
        <v>-87.885319999999993</v>
      </c>
      <c r="O5838">
        <v>3</v>
      </c>
      <c r="P5838">
        <v>0</v>
      </c>
      <c r="Q5838">
        <v>0.5</v>
      </c>
      <c r="R5838">
        <v>0.4</v>
      </c>
      <c r="S5838">
        <v>18</v>
      </c>
      <c r="T5838">
        <f t="shared" si="819"/>
        <v>-1</v>
      </c>
      <c r="U5838" s="1">
        <v>42849</v>
      </c>
      <c r="V5838" s="13">
        <f t="shared" si="820"/>
        <v>42826</v>
      </c>
      <c r="W5838" s="14">
        <f t="shared" si="821"/>
        <v>42849</v>
      </c>
      <c r="X5838" s="1" t="str">
        <f t="shared" si="822"/>
        <v>Monday</v>
      </c>
      <c r="Y5838" s="2">
        <v>0.71892361111111114</v>
      </c>
      <c r="Z5838" s="2">
        <f t="shared" si="823"/>
        <v>0.70833333333333326</v>
      </c>
      <c r="AA5838">
        <f>1</f>
        <v>1</v>
      </c>
      <c r="AB5838" s="1">
        <v>42849</v>
      </c>
      <c r="AC5838" s="13">
        <f t="shared" si="824"/>
        <v>42826</v>
      </c>
      <c r="AD5838" s="14">
        <f t="shared" si="825"/>
        <v>42849</v>
      </c>
      <c r="AE5838" s="1" t="str">
        <f t="shared" si="826"/>
        <v>Monday</v>
      </c>
      <c r="AF5838" s="2">
        <v>0.72136574074074078</v>
      </c>
      <c r="AG5838" s="2">
        <f t="shared" si="827"/>
        <v>0.70833333333333326</v>
      </c>
      <c r="AH5838" t="s">
        <v>23</v>
      </c>
    </row>
    <row r="5839" spans="1:34" x14ac:dyDescent="0.25">
      <c r="A5839">
        <v>1489319</v>
      </c>
      <c r="B5839" t="s">
        <v>29</v>
      </c>
      <c r="C5839" t="s">
        <v>137</v>
      </c>
      <c r="D5839" t="s">
        <v>31</v>
      </c>
      <c r="E5839">
        <v>53045</v>
      </c>
      <c r="F5839" t="s">
        <v>20</v>
      </c>
      <c r="G5839" t="s">
        <v>32</v>
      </c>
      <c r="H5839">
        <v>127</v>
      </c>
      <c r="I5839" t="s">
        <v>21</v>
      </c>
      <c r="J5839">
        <f>VLOOKUP(I5839,Key!$A$1:$C$73,2,FALSE)</f>
        <v>43.074890000000003</v>
      </c>
      <c r="K5839">
        <f>VLOOKUP(I5839,Key!$A$1:$C$73,3,FALSE)</f>
        <v>-87.882810000000006</v>
      </c>
      <c r="L5839" t="s">
        <v>61</v>
      </c>
      <c r="M5839">
        <f>VLOOKUP(L5839,Key!$A$1:$C$73,2,FALSE)</f>
        <v>43.060786</v>
      </c>
      <c r="N5839">
        <f>VLOOKUP(L5839,Key!$A$1:$C$73,3,FALSE)</f>
        <v>-87.883825999999999</v>
      </c>
      <c r="O5839">
        <v>7</v>
      </c>
      <c r="P5839">
        <v>0</v>
      </c>
      <c r="Q5839">
        <v>1.1000000000000001</v>
      </c>
      <c r="R5839">
        <v>1</v>
      </c>
      <c r="S5839">
        <v>42</v>
      </c>
      <c r="T5839">
        <f t="shared" si="819"/>
        <v>-1</v>
      </c>
      <c r="U5839" s="1">
        <v>42849</v>
      </c>
      <c r="V5839" s="13">
        <f t="shared" si="820"/>
        <v>42826</v>
      </c>
      <c r="W5839" s="14">
        <f t="shared" si="821"/>
        <v>42849</v>
      </c>
      <c r="X5839" s="1" t="str">
        <f t="shared" si="822"/>
        <v>Monday</v>
      </c>
      <c r="Y5839" s="2">
        <v>0.73583333333333334</v>
      </c>
      <c r="Z5839" s="2">
        <f t="shared" si="823"/>
        <v>0.75</v>
      </c>
      <c r="AA5839">
        <f>1</f>
        <v>1</v>
      </c>
      <c r="AB5839" s="1">
        <v>42849</v>
      </c>
      <c r="AC5839" s="13">
        <f t="shared" si="824"/>
        <v>42826</v>
      </c>
      <c r="AD5839" s="14">
        <f t="shared" si="825"/>
        <v>42849</v>
      </c>
      <c r="AE5839" s="1" t="str">
        <f t="shared" si="826"/>
        <v>Monday</v>
      </c>
      <c r="AF5839" s="2">
        <v>0.74040509259259257</v>
      </c>
      <c r="AG5839" s="2">
        <f t="shared" si="827"/>
        <v>0.75</v>
      </c>
      <c r="AH5839" t="s">
        <v>23</v>
      </c>
    </row>
    <row r="5840" spans="1:34" x14ac:dyDescent="0.25">
      <c r="A5840">
        <v>1247731</v>
      </c>
      <c r="B5840" t="s">
        <v>29</v>
      </c>
      <c r="C5840" t="s">
        <v>109</v>
      </c>
      <c r="D5840" t="s">
        <v>31</v>
      </c>
      <c r="E5840">
        <v>54902</v>
      </c>
      <c r="F5840" t="s">
        <v>20</v>
      </c>
      <c r="G5840" t="s">
        <v>99</v>
      </c>
      <c r="H5840">
        <v>11126</v>
      </c>
      <c r="I5840" t="s">
        <v>81</v>
      </c>
      <c r="J5840">
        <f>VLOOKUP(I5840,Key!$A$1:$C$73,2,FALSE)</f>
        <v>43.058010000000003</v>
      </c>
      <c r="K5840">
        <f>VLOOKUP(I5840,Key!$A$1:$C$73,3,FALSE)</f>
        <v>-87.877300000000005</v>
      </c>
      <c r="L5840" t="s">
        <v>63</v>
      </c>
      <c r="M5840">
        <f>VLOOKUP(L5840,Key!$A$1:$C$73,2,FALSE)</f>
        <v>43.066893999999998</v>
      </c>
      <c r="N5840">
        <f>VLOOKUP(L5840,Key!$A$1:$C$73,3,FALSE)</f>
        <v>-87.877936000000005</v>
      </c>
      <c r="O5840">
        <v>62</v>
      </c>
      <c r="P5840">
        <v>0</v>
      </c>
      <c r="Q5840">
        <v>9.3000000000000007</v>
      </c>
      <c r="R5840">
        <v>8.8000000000000007</v>
      </c>
      <c r="S5840">
        <v>372</v>
      </c>
      <c r="T5840">
        <f t="shared" si="819"/>
        <v>-1</v>
      </c>
      <c r="U5840" s="1">
        <v>42849</v>
      </c>
      <c r="V5840" s="13">
        <f t="shared" si="820"/>
        <v>42826</v>
      </c>
      <c r="W5840" s="14">
        <f t="shared" si="821"/>
        <v>42849</v>
      </c>
      <c r="X5840" s="1" t="str">
        <f t="shared" si="822"/>
        <v>Monday</v>
      </c>
      <c r="Y5840" s="2">
        <v>0.7465856481481481</v>
      </c>
      <c r="Z5840" s="2">
        <f t="shared" si="823"/>
        <v>0.75</v>
      </c>
      <c r="AA5840">
        <f>1</f>
        <v>1</v>
      </c>
      <c r="AB5840" s="1">
        <v>42849</v>
      </c>
      <c r="AC5840" s="13">
        <f t="shared" si="824"/>
        <v>42826</v>
      </c>
      <c r="AD5840" s="14">
        <f t="shared" si="825"/>
        <v>42849</v>
      </c>
      <c r="AE5840" s="1" t="str">
        <f t="shared" si="826"/>
        <v>Monday</v>
      </c>
      <c r="AF5840" s="2">
        <v>0.7895833333333333</v>
      </c>
      <c r="AG5840" s="2">
        <f t="shared" si="827"/>
        <v>0.79166666666666663</v>
      </c>
      <c r="AH5840" t="s">
        <v>23</v>
      </c>
    </row>
    <row r="5841" spans="1:34" x14ac:dyDescent="0.25">
      <c r="A5841">
        <v>1357250</v>
      </c>
      <c r="B5841" t="s">
        <v>29</v>
      </c>
      <c r="C5841" t="s">
        <v>47</v>
      </c>
      <c r="D5841" t="s">
        <v>31</v>
      </c>
      <c r="E5841">
        <v>53202</v>
      </c>
      <c r="F5841" t="s">
        <v>20</v>
      </c>
      <c r="G5841" t="s">
        <v>32</v>
      </c>
      <c r="H5841">
        <v>22</v>
      </c>
      <c r="I5841" t="s">
        <v>42</v>
      </c>
      <c r="J5841">
        <f>VLOOKUP(I5841,Key!$A$1:$C$73,2,FALSE)</f>
        <v>43.038719999999998</v>
      </c>
      <c r="K5841">
        <f>VLOOKUP(I5841,Key!$A$1:$C$73,3,FALSE)</f>
        <v>-87.905339999999995</v>
      </c>
      <c r="L5841" t="s">
        <v>53</v>
      </c>
      <c r="M5841">
        <f>VLOOKUP(L5841,Key!$A$1:$C$73,2,FALSE)</f>
        <v>43.04824</v>
      </c>
      <c r="N5841">
        <f>VLOOKUP(L5841,Key!$A$1:$C$73,3,FALSE)</f>
        <v>-87.904970000000006</v>
      </c>
      <c r="O5841">
        <v>4</v>
      </c>
      <c r="P5841">
        <v>0</v>
      </c>
      <c r="Q5841">
        <v>0.6</v>
      </c>
      <c r="R5841">
        <v>0.6</v>
      </c>
      <c r="S5841">
        <v>24</v>
      </c>
      <c r="T5841">
        <f t="shared" si="819"/>
        <v>-1</v>
      </c>
      <c r="U5841" s="1">
        <v>42849</v>
      </c>
      <c r="V5841" s="13">
        <f t="shared" si="820"/>
        <v>42826</v>
      </c>
      <c r="W5841" s="14">
        <f t="shared" si="821"/>
        <v>42849</v>
      </c>
      <c r="X5841" s="1" t="str">
        <f t="shared" si="822"/>
        <v>Monday</v>
      </c>
      <c r="Y5841" s="2">
        <v>0.77138888888888879</v>
      </c>
      <c r="Z5841" s="2">
        <f t="shared" si="823"/>
        <v>0.79166666666666663</v>
      </c>
      <c r="AA5841">
        <f>1</f>
        <v>1</v>
      </c>
      <c r="AB5841" s="1">
        <v>42849</v>
      </c>
      <c r="AC5841" s="13">
        <f t="shared" si="824"/>
        <v>42826</v>
      </c>
      <c r="AD5841" s="14">
        <f t="shared" si="825"/>
        <v>42849</v>
      </c>
      <c r="AE5841" s="1" t="str">
        <f t="shared" si="826"/>
        <v>Monday</v>
      </c>
      <c r="AF5841" s="2">
        <v>0.77424768518518527</v>
      </c>
      <c r="AG5841" s="2">
        <f t="shared" si="827"/>
        <v>0.79166666666666663</v>
      </c>
      <c r="AH5841" t="s">
        <v>23</v>
      </c>
    </row>
    <row r="5842" spans="1:34" x14ac:dyDescent="0.25">
      <c r="A5842">
        <v>1250772</v>
      </c>
      <c r="B5842" t="s">
        <v>29</v>
      </c>
      <c r="C5842" t="s">
        <v>179</v>
      </c>
      <c r="D5842" t="s">
        <v>31</v>
      </c>
      <c r="E5842">
        <v>54729</v>
      </c>
      <c r="F5842" t="s">
        <v>20</v>
      </c>
      <c r="G5842" t="s">
        <v>99</v>
      </c>
      <c r="H5842">
        <v>13</v>
      </c>
      <c r="I5842" t="s">
        <v>77</v>
      </c>
      <c r="J5842">
        <f>VLOOKUP(I5842,Key!$A$1:$C$73,2,FALSE)</f>
        <v>43.036900000000003</v>
      </c>
      <c r="K5842">
        <f>VLOOKUP(I5842,Key!$A$1:$C$73,3,FALSE)</f>
        <v>-87.89667</v>
      </c>
      <c r="L5842" t="s">
        <v>48</v>
      </c>
      <c r="M5842">
        <f>VLOOKUP(L5842,Key!$A$1:$C$73,2,FALSE)</f>
        <v>43.031320000000001</v>
      </c>
      <c r="N5842">
        <f>VLOOKUP(L5842,Key!$A$1:$C$73,3,FALSE)</f>
        <v>-87.904259999999994</v>
      </c>
      <c r="O5842">
        <v>29</v>
      </c>
      <c r="P5842">
        <v>0</v>
      </c>
      <c r="Q5842">
        <v>4.4000000000000004</v>
      </c>
      <c r="R5842">
        <v>4.0999999999999996</v>
      </c>
      <c r="S5842">
        <v>174</v>
      </c>
      <c r="T5842">
        <f t="shared" si="819"/>
        <v>-1</v>
      </c>
      <c r="U5842" s="1">
        <v>42849</v>
      </c>
      <c r="V5842" s="13">
        <f t="shared" si="820"/>
        <v>42826</v>
      </c>
      <c r="W5842" s="14">
        <f t="shared" si="821"/>
        <v>42849</v>
      </c>
      <c r="X5842" s="1" t="str">
        <f t="shared" si="822"/>
        <v>Monday</v>
      </c>
      <c r="Y5842" s="2">
        <v>0.77383101851851854</v>
      </c>
      <c r="Z5842" s="2">
        <f t="shared" si="823"/>
        <v>0.79166666666666663</v>
      </c>
      <c r="AA5842">
        <f>1</f>
        <v>1</v>
      </c>
      <c r="AB5842" s="1">
        <v>42849</v>
      </c>
      <c r="AC5842" s="13">
        <f t="shared" si="824"/>
        <v>42826</v>
      </c>
      <c r="AD5842" s="14">
        <f t="shared" si="825"/>
        <v>42849</v>
      </c>
      <c r="AE5842" s="1" t="str">
        <f t="shared" si="826"/>
        <v>Monday</v>
      </c>
      <c r="AF5842" s="2">
        <v>0.79438657407407398</v>
      </c>
      <c r="AG5842" s="2">
        <f t="shared" si="827"/>
        <v>0.79166666666666663</v>
      </c>
      <c r="AH5842" t="s">
        <v>23</v>
      </c>
    </row>
    <row r="5843" spans="1:34" x14ac:dyDescent="0.25">
      <c r="A5843">
        <v>955984</v>
      </c>
      <c r="B5843" t="s">
        <v>29</v>
      </c>
      <c r="C5843" t="s">
        <v>47</v>
      </c>
      <c r="D5843" t="s">
        <v>31</v>
      </c>
      <c r="E5843">
        <v>53211</v>
      </c>
      <c r="F5843" t="s">
        <v>20</v>
      </c>
      <c r="G5843" t="s">
        <v>32</v>
      </c>
      <c r="H5843">
        <v>175</v>
      </c>
      <c r="I5843" t="s">
        <v>65</v>
      </c>
      <c r="J5843">
        <f>VLOOKUP(I5843,Key!$A$1:$C$73,2,FALSE)</f>
        <v>43.077359999999999</v>
      </c>
      <c r="K5843">
        <f>VLOOKUP(I5843,Key!$A$1:$C$73,3,FALSE)</f>
        <v>-87.880769999999998</v>
      </c>
      <c r="L5843" t="s">
        <v>64</v>
      </c>
      <c r="M5843">
        <f>VLOOKUP(L5843,Key!$A$1:$C$73,2,FALSE)</f>
        <v>43.069021999999997</v>
      </c>
      <c r="N5843">
        <f>VLOOKUP(L5843,Key!$A$1:$C$73,3,FALSE)</f>
        <v>-87.887940999999998</v>
      </c>
      <c r="O5843">
        <v>5</v>
      </c>
      <c r="P5843">
        <v>0</v>
      </c>
      <c r="Q5843">
        <v>0.8</v>
      </c>
      <c r="R5843">
        <v>0.7</v>
      </c>
      <c r="S5843">
        <v>30</v>
      </c>
      <c r="T5843">
        <f t="shared" si="819"/>
        <v>-1</v>
      </c>
      <c r="U5843" s="1">
        <v>42840</v>
      </c>
      <c r="V5843" s="13">
        <f t="shared" si="820"/>
        <v>42826</v>
      </c>
      <c r="W5843" s="14">
        <f t="shared" si="821"/>
        <v>42840</v>
      </c>
      <c r="X5843" s="1" t="str">
        <f t="shared" si="822"/>
        <v>Saturday</v>
      </c>
      <c r="Y5843" s="2">
        <v>0.75998842592592597</v>
      </c>
      <c r="Z5843" s="2">
        <f t="shared" si="823"/>
        <v>0.75</v>
      </c>
      <c r="AA5843">
        <f>1</f>
        <v>1</v>
      </c>
      <c r="AB5843" s="1">
        <v>42840</v>
      </c>
      <c r="AC5843" s="13">
        <f t="shared" si="824"/>
        <v>42826</v>
      </c>
      <c r="AD5843" s="14">
        <f t="shared" si="825"/>
        <v>42840</v>
      </c>
      <c r="AE5843" s="1" t="str">
        <f t="shared" si="826"/>
        <v>Saturday</v>
      </c>
      <c r="AF5843" s="2">
        <v>0.7638194444444445</v>
      </c>
      <c r="AG5843" s="2">
        <f t="shared" si="827"/>
        <v>0.75</v>
      </c>
      <c r="AH5843" t="s">
        <v>23</v>
      </c>
    </row>
    <row r="5844" spans="1:34" x14ac:dyDescent="0.25">
      <c r="A5844">
        <v>1545322</v>
      </c>
      <c r="B5844" t="s">
        <v>29</v>
      </c>
      <c r="C5844" t="s">
        <v>47</v>
      </c>
      <c r="D5844" t="s">
        <v>31</v>
      </c>
      <c r="E5844">
        <v>53202</v>
      </c>
      <c r="F5844" t="s">
        <v>20</v>
      </c>
      <c r="G5844" t="s">
        <v>97</v>
      </c>
      <c r="H5844">
        <v>11091</v>
      </c>
      <c r="I5844" t="s">
        <v>39</v>
      </c>
      <c r="J5844">
        <f>VLOOKUP(I5844,Key!$A$1:$C$73,2,FALSE)</f>
        <v>43.031480000000002</v>
      </c>
      <c r="K5844">
        <f>VLOOKUP(I5844,Key!$A$1:$C$73,3,FALSE)</f>
        <v>-87.908169999999998</v>
      </c>
      <c r="L5844" t="s">
        <v>39</v>
      </c>
      <c r="M5844">
        <f>VLOOKUP(L5844,Key!$A$1:$C$73,2,FALSE)</f>
        <v>43.031480000000002</v>
      </c>
      <c r="N5844">
        <f>VLOOKUP(L5844,Key!$A$1:$C$73,3,FALSE)</f>
        <v>-87.908169999999998</v>
      </c>
      <c r="O5844">
        <v>36</v>
      </c>
      <c r="P5844">
        <v>4</v>
      </c>
      <c r="Q5844">
        <v>5.4</v>
      </c>
      <c r="R5844">
        <v>5.0999999999999996</v>
      </c>
      <c r="S5844">
        <v>216</v>
      </c>
      <c r="T5844">
        <f t="shared" si="819"/>
        <v>-1</v>
      </c>
      <c r="U5844" s="1">
        <v>42841</v>
      </c>
      <c r="V5844" s="13">
        <f t="shared" si="820"/>
        <v>42826</v>
      </c>
      <c r="W5844" s="14">
        <f t="shared" si="821"/>
        <v>42841</v>
      </c>
      <c r="X5844" s="1" t="str">
        <f t="shared" si="822"/>
        <v>Sunday</v>
      </c>
      <c r="Y5844" s="2">
        <v>0.43087962962962961</v>
      </c>
      <c r="Z5844" s="2">
        <f t="shared" si="823"/>
        <v>0.41666666666666663</v>
      </c>
      <c r="AA5844">
        <f>1</f>
        <v>1</v>
      </c>
      <c r="AB5844" s="1">
        <v>42841</v>
      </c>
      <c r="AC5844" s="13">
        <f t="shared" si="824"/>
        <v>42826</v>
      </c>
      <c r="AD5844" s="14">
        <f t="shared" si="825"/>
        <v>42841</v>
      </c>
      <c r="AE5844" s="1" t="str">
        <f t="shared" si="826"/>
        <v>Sunday</v>
      </c>
      <c r="AF5844" s="2">
        <v>0.45574074074074072</v>
      </c>
      <c r="AG5844" s="2">
        <f t="shared" si="827"/>
        <v>0.45833333333333331</v>
      </c>
      <c r="AH5844" t="s">
        <v>25</v>
      </c>
    </row>
    <row r="5845" spans="1:34" x14ac:dyDescent="0.25">
      <c r="A5845">
        <v>1545322</v>
      </c>
      <c r="B5845" t="s">
        <v>29</v>
      </c>
      <c r="C5845" t="s">
        <v>47</v>
      </c>
      <c r="D5845" t="s">
        <v>31</v>
      </c>
      <c r="E5845">
        <v>53202</v>
      </c>
      <c r="F5845" t="s">
        <v>20</v>
      </c>
      <c r="G5845" t="s">
        <v>97</v>
      </c>
      <c r="H5845">
        <v>5503</v>
      </c>
      <c r="I5845" t="s">
        <v>39</v>
      </c>
      <c r="J5845">
        <f>VLOOKUP(I5845,Key!$A$1:$C$73,2,FALSE)</f>
        <v>43.031480000000002</v>
      </c>
      <c r="K5845">
        <f>VLOOKUP(I5845,Key!$A$1:$C$73,3,FALSE)</f>
        <v>-87.908169999999998</v>
      </c>
      <c r="L5845" t="s">
        <v>39</v>
      </c>
      <c r="M5845">
        <f>VLOOKUP(L5845,Key!$A$1:$C$73,2,FALSE)</f>
        <v>43.031480000000002</v>
      </c>
      <c r="N5845">
        <f>VLOOKUP(L5845,Key!$A$1:$C$73,3,FALSE)</f>
        <v>-87.908169999999998</v>
      </c>
      <c r="O5845">
        <v>36</v>
      </c>
      <c r="P5845">
        <v>4</v>
      </c>
      <c r="Q5845">
        <v>5.4</v>
      </c>
      <c r="R5845">
        <v>5.0999999999999996</v>
      </c>
      <c r="S5845">
        <v>216</v>
      </c>
      <c r="T5845">
        <f t="shared" si="819"/>
        <v>-1</v>
      </c>
      <c r="U5845" s="1">
        <v>42841</v>
      </c>
      <c r="V5845" s="13">
        <f t="shared" si="820"/>
        <v>42826</v>
      </c>
      <c r="W5845" s="14">
        <f t="shared" si="821"/>
        <v>42841</v>
      </c>
      <c r="X5845" s="1" t="str">
        <f t="shared" si="822"/>
        <v>Sunday</v>
      </c>
      <c r="Y5845" s="2">
        <v>0.4309837962962963</v>
      </c>
      <c r="Z5845" s="2">
        <f t="shared" si="823"/>
        <v>0.41666666666666663</v>
      </c>
      <c r="AA5845">
        <f>1</f>
        <v>1</v>
      </c>
      <c r="AB5845" s="1">
        <v>42841</v>
      </c>
      <c r="AC5845" s="13">
        <f t="shared" si="824"/>
        <v>42826</v>
      </c>
      <c r="AD5845" s="14">
        <f t="shared" si="825"/>
        <v>42841</v>
      </c>
      <c r="AE5845" s="1" t="str">
        <f t="shared" si="826"/>
        <v>Sunday</v>
      </c>
      <c r="AF5845" s="2">
        <v>0.45563657407407404</v>
      </c>
      <c r="AG5845" s="2">
        <f t="shared" si="827"/>
        <v>0.45833333333333331</v>
      </c>
      <c r="AH5845" t="s">
        <v>25</v>
      </c>
    </row>
    <row r="5846" spans="1:34" x14ac:dyDescent="0.25">
      <c r="A5846">
        <v>1584463</v>
      </c>
      <c r="B5846" t="s">
        <v>29</v>
      </c>
      <c r="E5846">
        <v>53226</v>
      </c>
      <c r="F5846" t="s">
        <v>20</v>
      </c>
      <c r="G5846" t="s">
        <v>97</v>
      </c>
      <c r="H5846">
        <v>11046</v>
      </c>
      <c r="I5846" t="s">
        <v>81</v>
      </c>
      <c r="J5846">
        <f>VLOOKUP(I5846,Key!$A$1:$C$73,2,FALSE)</f>
        <v>43.058010000000003</v>
      </c>
      <c r="K5846">
        <f>VLOOKUP(I5846,Key!$A$1:$C$73,3,FALSE)</f>
        <v>-87.877300000000005</v>
      </c>
      <c r="L5846" t="s">
        <v>62</v>
      </c>
      <c r="M5846">
        <f>VLOOKUP(L5846,Key!$A$1:$C$73,2,FALSE)</f>
        <v>43.052460000000004</v>
      </c>
      <c r="N5846">
        <f>VLOOKUP(L5846,Key!$A$1:$C$73,3,FALSE)</f>
        <v>-87.891000000000005</v>
      </c>
      <c r="O5846">
        <v>28</v>
      </c>
      <c r="P5846">
        <v>2</v>
      </c>
      <c r="Q5846">
        <v>4.2</v>
      </c>
      <c r="R5846">
        <v>4</v>
      </c>
      <c r="S5846">
        <v>168</v>
      </c>
      <c r="T5846">
        <f t="shared" si="819"/>
        <v>-1</v>
      </c>
      <c r="U5846" s="1">
        <v>42841</v>
      </c>
      <c r="V5846" s="13">
        <f t="shared" si="820"/>
        <v>42826</v>
      </c>
      <c r="W5846" s="14">
        <f t="shared" si="821"/>
        <v>42841</v>
      </c>
      <c r="X5846" s="1" t="str">
        <f t="shared" si="822"/>
        <v>Sunday</v>
      </c>
      <c r="Y5846" s="2">
        <v>0.56649305555555551</v>
      </c>
      <c r="Z5846" s="2">
        <f t="shared" si="823"/>
        <v>0.58333333333333326</v>
      </c>
      <c r="AA5846">
        <f>1</f>
        <v>1</v>
      </c>
      <c r="AB5846" s="1">
        <v>42841</v>
      </c>
      <c r="AC5846" s="13">
        <f t="shared" si="824"/>
        <v>42826</v>
      </c>
      <c r="AD5846" s="14">
        <f t="shared" si="825"/>
        <v>42841</v>
      </c>
      <c r="AE5846" s="1" t="str">
        <f t="shared" si="826"/>
        <v>Sunday</v>
      </c>
      <c r="AF5846" s="2">
        <v>0.58549768518518519</v>
      </c>
      <c r="AG5846" s="2">
        <f t="shared" si="827"/>
        <v>0.58333333333333326</v>
      </c>
      <c r="AH5846" t="s">
        <v>23</v>
      </c>
    </row>
    <row r="5847" spans="1:34" x14ac:dyDescent="0.25">
      <c r="A5847">
        <v>1351368</v>
      </c>
      <c r="B5847" t="s">
        <v>29</v>
      </c>
      <c r="C5847" t="s">
        <v>47</v>
      </c>
      <c r="D5847" t="s">
        <v>31</v>
      </c>
      <c r="E5847">
        <v>53202</v>
      </c>
      <c r="F5847" t="s">
        <v>20</v>
      </c>
      <c r="G5847" t="s">
        <v>32</v>
      </c>
      <c r="H5847">
        <v>214</v>
      </c>
      <c r="I5847" t="s">
        <v>61</v>
      </c>
      <c r="J5847">
        <f>VLOOKUP(I5847,Key!$A$1:$C$73,2,FALSE)</f>
        <v>43.060786</v>
      </c>
      <c r="K5847">
        <f>VLOOKUP(I5847,Key!$A$1:$C$73,3,FALSE)</f>
        <v>-87.883825999999999</v>
      </c>
      <c r="L5847" t="s">
        <v>63</v>
      </c>
      <c r="M5847">
        <f>VLOOKUP(L5847,Key!$A$1:$C$73,2,FALSE)</f>
        <v>43.066893999999998</v>
      </c>
      <c r="N5847">
        <f>VLOOKUP(L5847,Key!$A$1:$C$73,3,FALSE)</f>
        <v>-87.877936000000005</v>
      </c>
      <c r="O5847">
        <v>18</v>
      </c>
      <c r="P5847">
        <v>0</v>
      </c>
      <c r="Q5847">
        <v>2.7</v>
      </c>
      <c r="R5847">
        <v>2.6</v>
      </c>
      <c r="S5847">
        <v>108</v>
      </c>
      <c r="T5847">
        <f t="shared" si="819"/>
        <v>-1</v>
      </c>
      <c r="U5847" s="1">
        <v>42841</v>
      </c>
      <c r="V5847" s="13">
        <f t="shared" si="820"/>
        <v>42826</v>
      </c>
      <c r="W5847" s="14">
        <f t="shared" si="821"/>
        <v>42841</v>
      </c>
      <c r="X5847" s="1" t="str">
        <f t="shared" si="822"/>
        <v>Sunday</v>
      </c>
      <c r="Y5847" s="2">
        <v>0.57750000000000001</v>
      </c>
      <c r="Z5847" s="2">
        <f t="shared" si="823"/>
        <v>0.58333333333333326</v>
      </c>
      <c r="AA5847">
        <f>1</f>
        <v>1</v>
      </c>
      <c r="AB5847" s="1">
        <v>42841</v>
      </c>
      <c r="AC5847" s="13">
        <f t="shared" si="824"/>
        <v>42826</v>
      </c>
      <c r="AD5847" s="14">
        <f t="shared" si="825"/>
        <v>42841</v>
      </c>
      <c r="AE5847" s="1" t="str">
        <f t="shared" si="826"/>
        <v>Sunday</v>
      </c>
      <c r="AF5847" s="2">
        <v>0.58974537037037034</v>
      </c>
      <c r="AG5847" s="2">
        <f t="shared" si="827"/>
        <v>0.58333333333333326</v>
      </c>
      <c r="AH5847" t="s">
        <v>23</v>
      </c>
    </row>
    <row r="5848" spans="1:34" x14ac:dyDescent="0.25">
      <c r="A5848">
        <v>1297838</v>
      </c>
      <c r="B5848" t="s">
        <v>29</v>
      </c>
      <c r="C5848" t="s">
        <v>98</v>
      </c>
      <c r="D5848" t="s">
        <v>31</v>
      </c>
      <c r="E5848">
        <v>53204</v>
      </c>
      <c r="F5848" t="s">
        <v>20</v>
      </c>
      <c r="G5848" t="s">
        <v>97</v>
      </c>
      <c r="H5848">
        <v>274</v>
      </c>
      <c r="I5848" t="s">
        <v>39</v>
      </c>
      <c r="J5848">
        <f>VLOOKUP(I5848,Key!$A$1:$C$73,2,FALSE)</f>
        <v>43.031480000000002</v>
      </c>
      <c r="K5848">
        <f>VLOOKUP(I5848,Key!$A$1:$C$73,3,FALSE)</f>
        <v>-87.908169999999998</v>
      </c>
      <c r="L5848" t="s">
        <v>61</v>
      </c>
      <c r="M5848">
        <f>VLOOKUP(L5848,Key!$A$1:$C$73,2,FALSE)</f>
        <v>43.060786</v>
      </c>
      <c r="N5848">
        <f>VLOOKUP(L5848,Key!$A$1:$C$73,3,FALSE)</f>
        <v>-87.883825999999999</v>
      </c>
      <c r="O5848">
        <v>27</v>
      </c>
      <c r="P5848">
        <v>2</v>
      </c>
      <c r="Q5848">
        <v>4.0999999999999996</v>
      </c>
      <c r="R5848">
        <v>3.8</v>
      </c>
      <c r="S5848">
        <v>162</v>
      </c>
      <c r="T5848">
        <f t="shared" si="819"/>
        <v>-1</v>
      </c>
      <c r="U5848" s="1">
        <v>42841</v>
      </c>
      <c r="V5848" s="13">
        <f t="shared" si="820"/>
        <v>42826</v>
      </c>
      <c r="W5848" s="14">
        <f t="shared" si="821"/>
        <v>42841</v>
      </c>
      <c r="X5848" s="1" t="str">
        <f t="shared" si="822"/>
        <v>Sunday</v>
      </c>
      <c r="Y5848" s="2">
        <v>0.63760416666666664</v>
      </c>
      <c r="Z5848" s="2">
        <f t="shared" si="823"/>
        <v>0.625</v>
      </c>
      <c r="AA5848">
        <f>1</f>
        <v>1</v>
      </c>
      <c r="AB5848" s="1">
        <v>42841</v>
      </c>
      <c r="AC5848" s="13">
        <f t="shared" si="824"/>
        <v>42826</v>
      </c>
      <c r="AD5848" s="14">
        <f t="shared" si="825"/>
        <v>42841</v>
      </c>
      <c r="AE5848" s="1" t="str">
        <f t="shared" si="826"/>
        <v>Sunday</v>
      </c>
      <c r="AF5848" s="2">
        <v>0.65642361111111114</v>
      </c>
      <c r="AG5848" s="2">
        <f t="shared" si="827"/>
        <v>0.66666666666666663</v>
      </c>
      <c r="AH5848" t="s">
        <v>23</v>
      </c>
    </row>
    <row r="5849" spans="1:34" x14ac:dyDescent="0.25">
      <c r="A5849">
        <v>1297838</v>
      </c>
      <c r="B5849" t="s">
        <v>29</v>
      </c>
      <c r="C5849" t="s">
        <v>98</v>
      </c>
      <c r="D5849" t="s">
        <v>31</v>
      </c>
      <c r="E5849">
        <v>53204</v>
      </c>
      <c r="F5849" t="s">
        <v>20</v>
      </c>
      <c r="G5849" t="s">
        <v>97</v>
      </c>
      <c r="H5849">
        <v>274</v>
      </c>
      <c r="I5849" t="s">
        <v>61</v>
      </c>
      <c r="J5849">
        <f>VLOOKUP(I5849,Key!$A$1:$C$73,2,FALSE)</f>
        <v>43.060786</v>
      </c>
      <c r="K5849">
        <f>VLOOKUP(I5849,Key!$A$1:$C$73,3,FALSE)</f>
        <v>-87.883825999999999</v>
      </c>
      <c r="L5849" t="s">
        <v>39</v>
      </c>
      <c r="M5849">
        <f>VLOOKUP(L5849,Key!$A$1:$C$73,2,FALSE)</f>
        <v>43.031480000000002</v>
      </c>
      <c r="N5849">
        <f>VLOOKUP(L5849,Key!$A$1:$C$73,3,FALSE)</f>
        <v>-87.908169999999998</v>
      </c>
      <c r="O5849">
        <v>30</v>
      </c>
      <c r="P5849">
        <v>2</v>
      </c>
      <c r="Q5849">
        <v>4.5</v>
      </c>
      <c r="R5849">
        <v>4.3</v>
      </c>
      <c r="S5849">
        <v>180</v>
      </c>
      <c r="T5849">
        <f t="shared" si="819"/>
        <v>-1</v>
      </c>
      <c r="U5849" s="1">
        <v>42841</v>
      </c>
      <c r="V5849" s="13">
        <f t="shared" si="820"/>
        <v>42826</v>
      </c>
      <c r="W5849" s="14">
        <f t="shared" si="821"/>
        <v>42841</v>
      </c>
      <c r="X5849" s="1" t="str">
        <f t="shared" si="822"/>
        <v>Sunday</v>
      </c>
      <c r="Y5849" s="2">
        <v>0.69120370370370365</v>
      </c>
      <c r="Z5849" s="2">
        <f t="shared" si="823"/>
        <v>0.70833333333333326</v>
      </c>
      <c r="AA5849">
        <f>1</f>
        <v>1</v>
      </c>
      <c r="AB5849" s="1">
        <v>42841</v>
      </c>
      <c r="AC5849" s="13">
        <f t="shared" si="824"/>
        <v>42826</v>
      </c>
      <c r="AD5849" s="14">
        <f t="shared" si="825"/>
        <v>42841</v>
      </c>
      <c r="AE5849" s="1" t="str">
        <f t="shared" si="826"/>
        <v>Sunday</v>
      </c>
      <c r="AF5849" s="2">
        <v>0.71218750000000008</v>
      </c>
      <c r="AG5849" s="2">
        <f t="shared" si="827"/>
        <v>0.70833333333333326</v>
      </c>
      <c r="AH5849" t="s">
        <v>23</v>
      </c>
    </row>
    <row r="5850" spans="1:34" x14ac:dyDescent="0.25">
      <c r="A5850">
        <v>1437939</v>
      </c>
      <c r="B5850" t="s">
        <v>29</v>
      </c>
      <c r="C5850" t="s">
        <v>47</v>
      </c>
      <c r="D5850" t="s">
        <v>31</v>
      </c>
      <c r="E5850">
        <v>53211</v>
      </c>
      <c r="F5850" t="s">
        <v>20</v>
      </c>
      <c r="G5850" t="s">
        <v>32</v>
      </c>
      <c r="H5850">
        <v>11156</v>
      </c>
      <c r="I5850" t="s">
        <v>81</v>
      </c>
      <c r="J5850">
        <f>VLOOKUP(I5850,Key!$A$1:$C$73,2,FALSE)</f>
        <v>43.058010000000003</v>
      </c>
      <c r="K5850">
        <f>VLOOKUP(I5850,Key!$A$1:$C$73,3,FALSE)</f>
        <v>-87.877300000000005</v>
      </c>
      <c r="L5850" t="s">
        <v>24</v>
      </c>
      <c r="M5850">
        <f>VLOOKUP(L5850,Key!$A$1:$C$73,2,FALSE)</f>
        <v>43.074655999999997</v>
      </c>
      <c r="N5850">
        <f>VLOOKUP(L5850,Key!$A$1:$C$73,3,FALSE)</f>
        <v>-87.889011999999994</v>
      </c>
      <c r="O5850">
        <v>22</v>
      </c>
      <c r="P5850">
        <v>0</v>
      </c>
      <c r="Q5850">
        <v>3.3</v>
      </c>
      <c r="R5850">
        <v>3.1</v>
      </c>
      <c r="S5850">
        <v>132</v>
      </c>
      <c r="T5850">
        <f t="shared" si="819"/>
        <v>-1</v>
      </c>
      <c r="U5850" s="1">
        <v>42841</v>
      </c>
      <c r="V5850" s="13">
        <f t="shared" si="820"/>
        <v>42826</v>
      </c>
      <c r="W5850" s="14">
        <f t="shared" si="821"/>
        <v>42841</v>
      </c>
      <c r="X5850" s="1" t="str">
        <f t="shared" si="822"/>
        <v>Sunday</v>
      </c>
      <c r="Y5850" s="2">
        <v>0.70923611111111118</v>
      </c>
      <c r="Z5850" s="2">
        <f t="shared" si="823"/>
        <v>0.70833333333333326</v>
      </c>
      <c r="AA5850">
        <f>1</f>
        <v>1</v>
      </c>
      <c r="AB5850" s="1">
        <v>42841</v>
      </c>
      <c r="AC5850" s="13">
        <f t="shared" si="824"/>
        <v>42826</v>
      </c>
      <c r="AD5850" s="14">
        <f t="shared" si="825"/>
        <v>42841</v>
      </c>
      <c r="AE5850" s="1" t="str">
        <f t="shared" si="826"/>
        <v>Sunday</v>
      </c>
      <c r="AF5850" s="2">
        <v>0.72446759259259252</v>
      </c>
      <c r="AG5850" s="2">
        <f t="shared" si="827"/>
        <v>0.70833333333333326</v>
      </c>
      <c r="AH5850" t="s">
        <v>23</v>
      </c>
    </row>
    <row r="5851" spans="1:34" x14ac:dyDescent="0.25">
      <c r="A5851">
        <v>1407702</v>
      </c>
      <c r="B5851" t="s">
        <v>29</v>
      </c>
      <c r="C5851" t="s">
        <v>47</v>
      </c>
      <c r="D5851" t="s">
        <v>31</v>
      </c>
      <c r="E5851">
        <v>53202</v>
      </c>
      <c r="F5851" t="s">
        <v>20</v>
      </c>
      <c r="G5851" t="s">
        <v>32</v>
      </c>
      <c r="H5851">
        <v>11156</v>
      </c>
      <c r="I5851" t="s">
        <v>66</v>
      </c>
      <c r="J5851">
        <f>VLOOKUP(I5851,Key!$A$1:$C$73,2,FALSE)</f>
        <v>43.078530000000001</v>
      </c>
      <c r="K5851">
        <f>VLOOKUP(I5851,Key!$A$1:$C$73,3,FALSE)</f>
        <v>-87.882620000000003</v>
      </c>
      <c r="L5851" t="s">
        <v>24</v>
      </c>
      <c r="M5851">
        <f>VLOOKUP(L5851,Key!$A$1:$C$73,2,FALSE)</f>
        <v>43.074655999999997</v>
      </c>
      <c r="N5851">
        <f>VLOOKUP(L5851,Key!$A$1:$C$73,3,FALSE)</f>
        <v>-87.889011999999994</v>
      </c>
      <c r="O5851">
        <v>3</v>
      </c>
      <c r="P5851">
        <v>0</v>
      </c>
      <c r="Q5851">
        <v>0.5</v>
      </c>
      <c r="R5851">
        <v>0.4</v>
      </c>
      <c r="S5851">
        <v>18</v>
      </c>
      <c r="T5851">
        <f t="shared" si="819"/>
        <v>-1</v>
      </c>
      <c r="U5851" s="1">
        <v>42841</v>
      </c>
      <c r="V5851" s="13">
        <f t="shared" si="820"/>
        <v>42826</v>
      </c>
      <c r="W5851" s="14">
        <f t="shared" si="821"/>
        <v>42841</v>
      </c>
      <c r="X5851" s="1" t="str">
        <f t="shared" si="822"/>
        <v>Sunday</v>
      </c>
      <c r="Y5851" s="2">
        <v>0.73905092592592592</v>
      </c>
      <c r="Z5851" s="2">
        <f t="shared" si="823"/>
        <v>0.75</v>
      </c>
      <c r="AA5851">
        <f>1</f>
        <v>1</v>
      </c>
      <c r="AB5851" s="1">
        <v>42841</v>
      </c>
      <c r="AC5851" s="13">
        <f t="shared" si="824"/>
        <v>42826</v>
      </c>
      <c r="AD5851" s="14">
        <f t="shared" si="825"/>
        <v>42841</v>
      </c>
      <c r="AE5851" s="1" t="str">
        <f t="shared" si="826"/>
        <v>Sunday</v>
      </c>
      <c r="AF5851" s="2">
        <v>0.74143518518518514</v>
      </c>
      <c r="AG5851" s="2">
        <f t="shared" si="827"/>
        <v>0.75</v>
      </c>
      <c r="AH5851" t="s">
        <v>23</v>
      </c>
    </row>
    <row r="5852" spans="1:34" x14ac:dyDescent="0.25">
      <c r="A5852">
        <v>1154367</v>
      </c>
      <c r="B5852" t="s">
        <v>29</v>
      </c>
      <c r="C5852" t="s">
        <v>47</v>
      </c>
      <c r="D5852" t="s">
        <v>31</v>
      </c>
      <c r="E5852">
        <v>53202</v>
      </c>
      <c r="F5852" t="s">
        <v>20</v>
      </c>
      <c r="G5852" t="s">
        <v>32</v>
      </c>
      <c r="H5852">
        <v>5551</v>
      </c>
      <c r="I5852" t="s">
        <v>78</v>
      </c>
      <c r="J5852">
        <f>VLOOKUP(I5852,Key!$A$1:$C$73,2,FALSE)</f>
        <v>43.048200000000001</v>
      </c>
      <c r="K5852">
        <f>VLOOKUP(I5852,Key!$A$1:$C$73,3,FALSE)</f>
        <v>-87.900859999999994</v>
      </c>
      <c r="L5852" t="s">
        <v>33</v>
      </c>
      <c r="M5852">
        <f>VLOOKUP(L5852,Key!$A$1:$C$73,2,FALSE)</f>
        <v>43.045712999999999</v>
      </c>
      <c r="N5852">
        <f>VLOOKUP(L5852,Key!$A$1:$C$73,3,FALSE)</f>
        <v>-87.899756999999994</v>
      </c>
      <c r="O5852">
        <v>5</v>
      </c>
      <c r="P5852">
        <v>0</v>
      </c>
      <c r="Q5852">
        <v>0.8</v>
      </c>
      <c r="R5852">
        <v>0.7</v>
      </c>
      <c r="S5852">
        <v>30</v>
      </c>
      <c r="T5852">
        <f t="shared" si="819"/>
        <v>-1</v>
      </c>
      <c r="U5852" s="1">
        <v>42841</v>
      </c>
      <c r="V5852" s="13">
        <f t="shared" si="820"/>
        <v>42826</v>
      </c>
      <c r="W5852" s="14">
        <f t="shared" si="821"/>
        <v>42841</v>
      </c>
      <c r="X5852" s="1" t="str">
        <f t="shared" si="822"/>
        <v>Sunday</v>
      </c>
      <c r="Y5852" s="2">
        <v>0.74935185185185194</v>
      </c>
      <c r="Z5852" s="2">
        <f t="shared" si="823"/>
        <v>0.75</v>
      </c>
      <c r="AA5852">
        <f>1</f>
        <v>1</v>
      </c>
      <c r="AB5852" s="1">
        <v>42841</v>
      </c>
      <c r="AC5852" s="13">
        <f t="shared" si="824"/>
        <v>42826</v>
      </c>
      <c r="AD5852" s="14">
        <f t="shared" si="825"/>
        <v>42841</v>
      </c>
      <c r="AE5852" s="1" t="str">
        <f t="shared" si="826"/>
        <v>Sunday</v>
      </c>
      <c r="AF5852" s="2">
        <v>0.75310185185185186</v>
      </c>
      <c r="AG5852" s="2">
        <f t="shared" si="827"/>
        <v>0.75</v>
      </c>
      <c r="AH5852" t="s">
        <v>23</v>
      </c>
    </row>
    <row r="5853" spans="1:34" x14ac:dyDescent="0.25">
      <c r="A5853">
        <v>1358589</v>
      </c>
      <c r="B5853" t="s">
        <v>29</v>
      </c>
      <c r="C5853" t="s">
        <v>47</v>
      </c>
      <c r="D5853" t="s">
        <v>31</v>
      </c>
      <c r="E5853">
        <v>53211</v>
      </c>
      <c r="F5853" t="s">
        <v>20</v>
      </c>
      <c r="G5853" t="s">
        <v>32</v>
      </c>
      <c r="H5853">
        <v>5544</v>
      </c>
      <c r="I5853" t="s">
        <v>62</v>
      </c>
      <c r="J5853">
        <f>VLOOKUP(I5853,Key!$A$1:$C$73,2,FALSE)</f>
        <v>43.052460000000004</v>
      </c>
      <c r="K5853">
        <f>VLOOKUP(I5853,Key!$A$1:$C$73,3,FALSE)</f>
        <v>-87.891000000000005</v>
      </c>
      <c r="L5853" t="s">
        <v>65</v>
      </c>
      <c r="M5853">
        <f>VLOOKUP(L5853,Key!$A$1:$C$73,2,FALSE)</f>
        <v>43.077359999999999</v>
      </c>
      <c r="N5853">
        <f>VLOOKUP(L5853,Key!$A$1:$C$73,3,FALSE)</f>
        <v>-87.880769999999998</v>
      </c>
      <c r="O5853">
        <v>17</v>
      </c>
      <c r="P5853">
        <v>0</v>
      </c>
      <c r="Q5853">
        <v>2.6</v>
      </c>
      <c r="R5853">
        <v>2.4</v>
      </c>
      <c r="S5853">
        <v>102</v>
      </c>
      <c r="T5853">
        <f t="shared" si="819"/>
        <v>-1</v>
      </c>
      <c r="U5853" s="1">
        <v>42841</v>
      </c>
      <c r="V5853" s="13">
        <f t="shared" si="820"/>
        <v>42826</v>
      </c>
      <c r="W5853" s="14">
        <f t="shared" si="821"/>
        <v>42841</v>
      </c>
      <c r="X5853" s="1" t="str">
        <f t="shared" si="822"/>
        <v>Sunday</v>
      </c>
      <c r="Y5853" s="2">
        <v>0.75378472222222215</v>
      </c>
      <c r="Z5853" s="2">
        <f t="shared" si="823"/>
        <v>0.75</v>
      </c>
      <c r="AA5853">
        <f>1</f>
        <v>1</v>
      </c>
      <c r="AB5853" s="1">
        <v>42841</v>
      </c>
      <c r="AC5853" s="13">
        <f t="shared" si="824"/>
        <v>42826</v>
      </c>
      <c r="AD5853" s="14">
        <f t="shared" si="825"/>
        <v>42841</v>
      </c>
      <c r="AE5853" s="1" t="str">
        <f t="shared" si="826"/>
        <v>Sunday</v>
      </c>
      <c r="AF5853" s="2">
        <v>0.7658449074074074</v>
      </c>
      <c r="AG5853" s="2">
        <f t="shared" si="827"/>
        <v>0.75</v>
      </c>
      <c r="AH5853" t="s">
        <v>23</v>
      </c>
    </row>
    <row r="5854" spans="1:34" x14ac:dyDescent="0.25">
      <c r="A5854">
        <v>1585551</v>
      </c>
      <c r="B5854" t="s">
        <v>29</v>
      </c>
      <c r="C5854" t="s">
        <v>47</v>
      </c>
      <c r="D5854" t="s">
        <v>31</v>
      </c>
      <c r="E5854">
        <v>53202</v>
      </c>
      <c r="F5854" t="s">
        <v>20</v>
      </c>
      <c r="G5854" t="s">
        <v>32</v>
      </c>
      <c r="H5854">
        <v>5417</v>
      </c>
      <c r="I5854" t="s">
        <v>39</v>
      </c>
      <c r="J5854">
        <f>VLOOKUP(I5854,Key!$A$1:$C$73,2,FALSE)</f>
        <v>43.031480000000002</v>
      </c>
      <c r="K5854">
        <f>VLOOKUP(I5854,Key!$A$1:$C$73,3,FALSE)</f>
        <v>-87.908169999999998</v>
      </c>
      <c r="L5854" t="s">
        <v>77</v>
      </c>
      <c r="M5854">
        <f>VLOOKUP(L5854,Key!$A$1:$C$73,2,FALSE)</f>
        <v>43.036900000000003</v>
      </c>
      <c r="N5854">
        <f>VLOOKUP(L5854,Key!$A$1:$C$73,3,FALSE)</f>
        <v>-87.89667</v>
      </c>
      <c r="O5854">
        <v>12</v>
      </c>
      <c r="P5854">
        <v>0</v>
      </c>
      <c r="Q5854">
        <v>1.8</v>
      </c>
      <c r="R5854">
        <v>1.7</v>
      </c>
      <c r="S5854">
        <v>72</v>
      </c>
      <c r="T5854">
        <f t="shared" si="819"/>
        <v>-1</v>
      </c>
      <c r="U5854" s="1">
        <v>42841</v>
      </c>
      <c r="V5854" s="13">
        <f t="shared" si="820"/>
        <v>42826</v>
      </c>
      <c r="W5854" s="14">
        <f t="shared" si="821"/>
        <v>42841</v>
      </c>
      <c r="X5854" s="1" t="str">
        <f t="shared" si="822"/>
        <v>Sunday</v>
      </c>
      <c r="Y5854" s="2">
        <v>0.763738425925926</v>
      </c>
      <c r="Z5854" s="2">
        <f t="shared" si="823"/>
        <v>0.75</v>
      </c>
      <c r="AA5854">
        <f>1</f>
        <v>1</v>
      </c>
      <c r="AB5854" s="1">
        <v>42841</v>
      </c>
      <c r="AC5854" s="13">
        <f t="shared" si="824"/>
        <v>42826</v>
      </c>
      <c r="AD5854" s="14">
        <f t="shared" si="825"/>
        <v>42841</v>
      </c>
      <c r="AE5854" s="1" t="str">
        <f t="shared" si="826"/>
        <v>Sunday</v>
      </c>
      <c r="AF5854" s="2">
        <v>0.77172453703703703</v>
      </c>
      <c r="AG5854" s="2">
        <f t="shared" si="827"/>
        <v>0.79166666666666663</v>
      </c>
      <c r="AH5854" t="s">
        <v>23</v>
      </c>
    </row>
    <row r="5855" spans="1:34" x14ac:dyDescent="0.25">
      <c r="A5855">
        <v>1585551</v>
      </c>
      <c r="B5855" t="s">
        <v>29</v>
      </c>
      <c r="C5855" t="s">
        <v>47</v>
      </c>
      <c r="D5855" t="s">
        <v>31</v>
      </c>
      <c r="E5855">
        <v>53202</v>
      </c>
      <c r="F5855" t="s">
        <v>20</v>
      </c>
      <c r="G5855" t="s">
        <v>32</v>
      </c>
      <c r="H5855">
        <v>5417</v>
      </c>
      <c r="I5855" t="s">
        <v>77</v>
      </c>
      <c r="J5855">
        <f>VLOOKUP(I5855,Key!$A$1:$C$73,2,FALSE)</f>
        <v>43.036900000000003</v>
      </c>
      <c r="K5855">
        <f>VLOOKUP(I5855,Key!$A$1:$C$73,3,FALSE)</f>
        <v>-87.89667</v>
      </c>
      <c r="L5855" t="s">
        <v>39</v>
      </c>
      <c r="M5855">
        <f>VLOOKUP(L5855,Key!$A$1:$C$73,2,FALSE)</f>
        <v>43.031480000000002</v>
      </c>
      <c r="N5855">
        <f>VLOOKUP(L5855,Key!$A$1:$C$73,3,FALSE)</f>
        <v>-87.908169999999998</v>
      </c>
      <c r="O5855">
        <v>22</v>
      </c>
      <c r="P5855">
        <v>0</v>
      </c>
      <c r="Q5855">
        <v>3.3</v>
      </c>
      <c r="R5855">
        <v>3.1</v>
      </c>
      <c r="S5855">
        <v>132</v>
      </c>
      <c r="T5855">
        <f t="shared" si="819"/>
        <v>-1</v>
      </c>
      <c r="U5855" s="1">
        <v>42841</v>
      </c>
      <c r="V5855" s="13">
        <f t="shared" si="820"/>
        <v>42826</v>
      </c>
      <c r="W5855" s="14">
        <f t="shared" si="821"/>
        <v>42841</v>
      </c>
      <c r="X5855" s="1" t="str">
        <f t="shared" si="822"/>
        <v>Sunday</v>
      </c>
      <c r="Y5855" s="2">
        <v>0.77212962962962972</v>
      </c>
      <c r="Z5855" s="2">
        <f t="shared" si="823"/>
        <v>0.79166666666666663</v>
      </c>
      <c r="AA5855">
        <f>1</f>
        <v>1</v>
      </c>
      <c r="AB5855" s="1">
        <v>42841</v>
      </c>
      <c r="AC5855" s="13">
        <f t="shared" si="824"/>
        <v>42826</v>
      </c>
      <c r="AD5855" s="14">
        <f t="shared" si="825"/>
        <v>42841</v>
      </c>
      <c r="AE5855" s="1" t="str">
        <f t="shared" si="826"/>
        <v>Sunday</v>
      </c>
      <c r="AF5855" s="2">
        <v>0.78709490740740751</v>
      </c>
      <c r="AG5855" s="2">
        <f t="shared" si="827"/>
        <v>0.79166666666666663</v>
      </c>
      <c r="AH5855" t="s">
        <v>23</v>
      </c>
    </row>
    <row r="5856" spans="1:34" x14ac:dyDescent="0.25">
      <c r="A5856">
        <v>1585504</v>
      </c>
      <c r="B5856" t="s">
        <v>29</v>
      </c>
      <c r="C5856" t="s">
        <v>47</v>
      </c>
      <c r="D5856" t="s">
        <v>31</v>
      </c>
      <c r="E5856">
        <v>53207</v>
      </c>
      <c r="F5856" t="s">
        <v>20</v>
      </c>
      <c r="G5856" t="s">
        <v>32</v>
      </c>
      <c r="H5856">
        <v>143</v>
      </c>
      <c r="I5856" t="s">
        <v>64</v>
      </c>
      <c r="J5856">
        <f>VLOOKUP(I5856,Key!$A$1:$C$73,2,FALSE)</f>
        <v>43.069021999999997</v>
      </c>
      <c r="K5856">
        <f>VLOOKUP(I5856,Key!$A$1:$C$73,3,FALSE)</f>
        <v>-87.887940999999998</v>
      </c>
      <c r="L5856" t="s">
        <v>61</v>
      </c>
      <c r="M5856">
        <f>VLOOKUP(L5856,Key!$A$1:$C$73,2,FALSE)</f>
        <v>43.060786</v>
      </c>
      <c r="N5856">
        <f>VLOOKUP(L5856,Key!$A$1:$C$73,3,FALSE)</f>
        <v>-87.883825999999999</v>
      </c>
      <c r="O5856">
        <v>14</v>
      </c>
      <c r="P5856">
        <v>0</v>
      </c>
      <c r="Q5856">
        <v>2.1</v>
      </c>
      <c r="R5856">
        <v>2</v>
      </c>
      <c r="S5856">
        <v>84</v>
      </c>
      <c r="T5856">
        <f t="shared" si="819"/>
        <v>-1</v>
      </c>
      <c r="U5856" s="1">
        <v>42841</v>
      </c>
      <c r="V5856" s="13">
        <f t="shared" si="820"/>
        <v>42826</v>
      </c>
      <c r="W5856" s="14">
        <f t="shared" si="821"/>
        <v>42841</v>
      </c>
      <c r="X5856" s="1" t="str">
        <f t="shared" si="822"/>
        <v>Sunday</v>
      </c>
      <c r="Y5856" s="2">
        <v>0.78181712962962957</v>
      </c>
      <c r="Z5856" s="2">
        <f t="shared" si="823"/>
        <v>0.79166666666666663</v>
      </c>
      <c r="AA5856">
        <f>1</f>
        <v>1</v>
      </c>
      <c r="AB5856" s="1">
        <v>42841</v>
      </c>
      <c r="AC5856" s="13">
        <f t="shared" si="824"/>
        <v>42826</v>
      </c>
      <c r="AD5856" s="14">
        <f t="shared" si="825"/>
        <v>42841</v>
      </c>
      <c r="AE5856" s="1" t="str">
        <f t="shared" si="826"/>
        <v>Sunday</v>
      </c>
      <c r="AF5856" s="2">
        <v>0.7915740740740741</v>
      </c>
      <c r="AG5856" s="2">
        <f t="shared" si="827"/>
        <v>0.79166666666666663</v>
      </c>
      <c r="AH5856" t="s">
        <v>23</v>
      </c>
    </row>
    <row r="5857" spans="1:34" x14ac:dyDescent="0.25">
      <c r="A5857">
        <v>1358129</v>
      </c>
      <c r="B5857" t="s">
        <v>29</v>
      </c>
      <c r="C5857" t="s">
        <v>47</v>
      </c>
      <c r="D5857" t="s">
        <v>31</v>
      </c>
      <c r="E5857">
        <v>53202</v>
      </c>
      <c r="F5857" t="s">
        <v>20</v>
      </c>
      <c r="G5857" t="s">
        <v>32</v>
      </c>
      <c r="H5857">
        <v>11095</v>
      </c>
      <c r="I5857" t="s">
        <v>40</v>
      </c>
      <c r="J5857">
        <f>VLOOKUP(I5857,Key!$A$1:$C$73,2,FALSE)</f>
        <v>43.06033</v>
      </c>
      <c r="K5857">
        <f>VLOOKUP(I5857,Key!$A$1:$C$73,3,FALSE)</f>
        <v>-87.89546</v>
      </c>
      <c r="L5857" t="s">
        <v>40</v>
      </c>
      <c r="M5857">
        <f>VLOOKUP(L5857,Key!$A$1:$C$73,2,FALSE)</f>
        <v>43.06033</v>
      </c>
      <c r="N5857">
        <f>VLOOKUP(L5857,Key!$A$1:$C$73,3,FALSE)</f>
        <v>-87.89546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f t="shared" si="819"/>
        <v>-1</v>
      </c>
      <c r="U5857" s="1">
        <v>42841</v>
      </c>
      <c r="V5857" s="13">
        <f t="shared" si="820"/>
        <v>42826</v>
      </c>
      <c r="W5857" s="14">
        <f t="shared" si="821"/>
        <v>42841</v>
      </c>
      <c r="X5857" s="1" t="str">
        <f t="shared" si="822"/>
        <v>Sunday</v>
      </c>
      <c r="Y5857" s="2">
        <v>0.8184837962962962</v>
      </c>
      <c r="Z5857" s="2">
        <f t="shared" si="823"/>
        <v>0.83333333333333326</v>
      </c>
      <c r="AA5857">
        <f>1</f>
        <v>1</v>
      </c>
      <c r="AB5857" s="1">
        <v>42841</v>
      </c>
      <c r="AC5857" s="13">
        <f t="shared" si="824"/>
        <v>42826</v>
      </c>
      <c r="AD5857" s="14">
        <f t="shared" si="825"/>
        <v>42841</v>
      </c>
      <c r="AE5857" s="1" t="str">
        <f t="shared" si="826"/>
        <v>Sunday</v>
      </c>
      <c r="AF5857" s="2">
        <v>0.81873842592592594</v>
      </c>
      <c r="AG5857" s="2">
        <f t="shared" si="827"/>
        <v>0.83333333333333326</v>
      </c>
      <c r="AH5857" t="s">
        <v>25</v>
      </c>
    </row>
    <row r="5858" spans="1:34" x14ac:dyDescent="0.25">
      <c r="A5858">
        <v>1387849</v>
      </c>
      <c r="B5858" t="s">
        <v>29</v>
      </c>
      <c r="C5858" t="s">
        <v>120</v>
      </c>
      <c r="D5858" t="s">
        <v>31</v>
      </c>
      <c r="E5858">
        <v>53105</v>
      </c>
      <c r="F5858" t="s">
        <v>20</v>
      </c>
      <c r="G5858" t="s">
        <v>32</v>
      </c>
      <c r="H5858">
        <v>336</v>
      </c>
      <c r="I5858" t="s">
        <v>21</v>
      </c>
      <c r="J5858">
        <f>VLOOKUP(I5858,Key!$A$1:$C$73,2,FALSE)</f>
        <v>43.074890000000003</v>
      </c>
      <c r="K5858">
        <f>VLOOKUP(I5858,Key!$A$1:$C$73,3,FALSE)</f>
        <v>-87.882810000000006</v>
      </c>
      <c r="L5858" t="s">
        <v>40</v>
      </c>
      <c r="M5858">
        <f>VLOOKUP(L5858,Key!$A$1:$C$73,2,FALSE)</f>
        <v>43.06033</v>
      </c>
      <c r="N5858">
        <f>VLOOKUP(L5858,Key!$A$1:$C$73,3,FALSE)</f>
        <v>-87.89546</v>
      </c>
      <c r="O5858">
        <v>9</v>
      </c>
      <c r="P5858">
        <v>0</v>
      </c>
      <c r="Q5858">
        <v>1.4</v>
      </c>
      <c r="R5858">
        <v>1.3</v>
      </c>
      <c r="S5858">
        <v>54</v>
      </c>
      <c r="T5858">
        <f t="shared" si="819"/>
        <v>-1</v>
      </c>
      <c r="U5858" s="1">
        <v>42841</v>
      </c>
      <c r="V5858" s="13">
        <f t="shared" si="820"/>
        <v>42826</v>
      </c>
      <c r="W5858" s="14">
        <f t="shared" si="821"/>
        <v>42841</v>
      </c>
      <c r="X5858" s="1" t="str">
        <f t="shared" si="822"/>
        <v>Sunday</v>
      </c>
      <c r="Y5858" s="2">
        <v>0.91239583333333341</v>
      </c>
      <c r="Z5858" s="2">
        <f t="shared" si="823"/>
        <v>0.91666666666666663</v>
      </c>
      <c r="AA5858">
        <f>1</f>
        <v>1</v>
      </c>
      <c r="AB5858" s="1">
        <v>42841</v>
      </c>
      <c r="AC5858" s="13">
        <f t="shared" si="824"/>
        <v>42826</v>
      </c>
      <c r="AD5858" s="14">
        <f t="shared" si="825"/>
        <v>42841</v>
      </c>
      <c r="AE5858" s="1" t="str">
        <f t="shared" si="826"/>
        <v>Sunday</v>
      </c>
      <c r="AF5858" s="2">
        <v>0.9184606481481481</v>
      </c>
      <c r="AG5858" s="2">
        <f t="shared" si="827"/>
        <v>0.91666666666666663</v>
      </c>
      <c r="AH5858" t="s">
        <v>23</v>
      </c>
    </row>
    <row r="5859" spans="1:34" x14ac:dyDescent="0.25">
      <c r="A5859">
        <v>1400126</v>
      </c>
      <c r="B5859" t="s">
        <v>29</v>
      </c>
      <c r="C5859" t="s">
        <v>47</v>
      </c>
      <c r="D5859" t="s">
        <v>31</v>
      </c>
      <c r="E5859">
        <v>53211</v>
      </c>
      <c r="F5859" t="s">
        <v>20</v>
      </c>
      <c r="G5859" t="s">
        <v>32</v>
      </c>
      <c r="H5859">
        <v>199</v>
      </c>
      <c r="I5859" t="s">
        <v>40</v>
      </c>
      <c r="J5859">
        <f>VLOOKUP(I5859,Key!$A$1:$C$73,2,FALSE)</f>
        <v>43.06033</v>
      </c>
      <c r="K5859">
        <f>VLOOKUP(I5859,Key!$A$1:$C$73,3,FALSE)</f>
        <v>-87.89546</v>
      </c>
      <c r="L5859" t="s">
        <v>63</v>
      </c>
      <c r="M5859">
        <f>VLOOKUP(L5859,Key!$A$1:$C$73,2,FALSE)</f>
        <v>43.066893999999998</v>
      </c>
      <c r="N5859">
        <f>VLOOKUP(L5859,Key!$A$1:$C$73,3,FALSE)</f>
        <v>-87.877936000000005</v>
      </c>
      <c r="O5859">
        <v>9</v>
      </c>
      <c r="P5859">
        <v>0</v>
      </c>
      <c r="Q5859">
        <v>1.4</v>
      </c>
      <c r="R5859">
        <v>1.3</v>
      </c>
      <c r="S5859">
        <v>54</v>
      </c>
      <c r="T5859">
        <f t="shared" si="819"/>
        <v>-1</v>
      </c>
      <c r="U5859" s="1">
        <v>42841</v>
      </c>
      <c r="V5859" s="13">
        <f t="shared" si="820"/>
        <v>42826</v>
      </c>
      <c r="W5859" s="14">
        <f t="shared" si="821"/>
        <v>42841</v>
      </c>
      <c r="X5859" s="1" t="str">
        <f t="shared" si="822"/>
        <v>Sunday</v>
      </c>
      <c r="Y5859" s="2">
        <v>0.92672453703703705</v>
      </c>
      <c r="Z5859" s="2">
        <f t="shared" si="823"/>
        <v>0.91666666666666663</v>
      </c>
      <c r="AA5859">
        <f>1</f>
        <v>1</v>
      </c>
      <c r="AB5859" s="1">
        <v>42841</v>
      </c>
      <c r="AC5859" s="13">
        <f t="shared" si="824"/>
        <v>42826</v>
      </c>
      <c r="AD5859" s="14">
        <f t="shared" si="825"/>
        <v>42841</v>
      </c>
      <c r="AE5859" s="1" t="str">
        <f t="shared" si="826"/>
        <v>Sunday</v>
      </c>
      <c r="AF5859" s="2">
        <v>0.93280092592592589</v>
      </c>
      <c r="AG5859" s="2">
        <f t="shared" si="827"/>
        <v>0.91666666666666663</v>
      </c>
      <c r="AH5859" t="s">
        <v>23</v>
      </c>
    </row>
    <row r="5860" spans="1:34" x14ac:dyDescent="0.25">
      <c r="A5860">
        <v>1276651</v>
      </c>
      <c r="B5860" t="s">
        <v>29</v>
      </c>
      <c r="C5860" t="s">
        <v>47</v>
      </c>
      <c r="D5860" t="s">
        <v>31</v>
      </c>
      <c r="E5860">
        <v>53211</v>
      </c>
      <c r="F5860" t="s">
        <v>20</v>
      </c>
      <c r="G5860" t="s">
        <v>32</v>
      </c>
      <c r="H5860">
        <v>5544</v>
      </c>
      <c r="I5860" t="s">
        <v>65</v>
      </c>
      <c r="J5860">
        <f>VLOOKUP(I5860,Key!$A$1:$C$73,2,FALSE)</f>
        <v>43.077359999999999</v>
      </c>
      <c r="K5860">
        <f>VLOOKUP(I5860,Key!$A$1:$C$73,3,FALSE)</f>
        <v>-87.880769999999998</v>
      </c>
      <c r="L5860" t="s">
        <v>53</v>
      </c>
      <c r="M5860">
        <f>VLOOKUP(L5860,Key!$A$1:$C$73,2,FALSE)</f>
        <v>43.04824</v>
      </c>
      <c r="N5860">
        <f>VLOOKUP(L5860,Key!$A$1:$C$73,3,FALSE)</f>
        <v>-87.904970000000006</v>
      </c>
      <c r="O5860">
        <v>16</v>
      </c>
      <c r="P5860">
        <v>0</v>
      </c>
      <c r="Q5860">
        <v>2.4</v>
      </c>
      <c r="R5860">
        <v>2.2999999999999998</v>
      </c>
      <c r="S5860">
        <v>96</v>
      </c>
      <c r="T5860">
        <f t="shared" si="819"/>
        <v>-1</v>
      </c>
      <c r="U5860" s="1">
        <v>42842</v>
      </c>
      <c r="V5860" s="13">
        <f t="shared" si="820"/>
        <v>42826</v>
      </c>
      <c r="W5860" s="14">
        <f t="shared" si="821"/>
        <v>42842</v>
      </c>
      <c r="X5860" s="1" t="str">
        <f t="shared" si="822"/>
        <v>Monday</v>
      </c>
      <c r="Y5860" s="2">
        <v>0.31353009259259262</v>
      </c>
      <c r="Z5860" s="2">
        <f t="shared" si="823"/>
        <v>0.33333333333333331</v>
      </c>
      <c r="AA5860">
        <f>1</f>
        <v>1</v>
      </c>
      <c r="AB5860" s="1">
        <v>42842</v>
      </c>
      <c r="AC5860" s="13">
        <f t="shared" si="824"/>
        <v>42826</v>
      </c>
      <c r="AD5860" s="14">
        <f t="shared" si="825"/>
        <v>42842</v>
      </c>
      <c r="AE5860" s="1" t="str">
        <f t="shared" si="826"/>
        <v>Monday</v>
      </c>
      <c r="AF5860" s="2">
        <v>0.32478009259259261</v>
      </c>
      <c r="AG5860" s="2">
        <f t="shared" si="827"/>
        <v>0.33333333333333331</v>
      </c>
      <c r="AH5860" t="s">
        <v>23</v>
      </c>
    </row>
    <row r="5861" spans="1:34" x14ac:dyDescent="0.25">
      <c r="A5861">
        <v>563412</v>
      </c>
      <c r="B5861" t="s">
        <v>29</v>
      </c>
      <c r="C5861" t="s">
        <v>45</v>
      </c>
      <c r="D5861" t="s">
        <v>46</v>
      </c>
      <c r="E5861">
        <v>60043</v>
      </c>
      <c r="F5861" t="s">
        <v>20</v>
      </c>
      <c r="G5861" t="s">
        <v>32</v>
      </c>
      <c r="H5861">
        <v>11093</v>
      </c>
      <c r="I5861" t="s">
        <v>26</v>
      </c>
      <c r="J5861">
        <f>VLOOKUP(I5861,Key!$A$1:$C$73,2,FALSE)</f>
        <v>43.034619999999997</v>
      </c>
      <c r="K5861">
        <f>VLOOKUP(I5861,Key!$A$1:$C$73,3,FALSE)</f>
        <v>-87.917500000000004</v>
      </c>
      <c r="L5861" t="s">
        <v>37</v>
      </c>
      <c r="M5861">
        <f>VLOOKUP(L5861,Key!$A$1:$C$73,2,FALSE)</f>
        <v>43.049230000000001</v>
      </c>
      <c r="N5861">
        <f>VLOOKUP(L5861,Key!$A$1:$C$73,3,FALSE)</f>
        <v>-87.911940000000001</v>
      </c>
      <c r="O5861">
        <v>7</v>
      </c>
      <c r="P5861">
        <v>0</v>
      </c>
      <c r="Q5861">
        <v>1.1000000000000001</v>
      </c>
      <c r="R5861">
        <v>1</v>
      </c>
      <c r="S5861">
        <v>42</v>
      </c>
      <c r="T5861">
        <f t="shared" si="819"/>
        <v>-1</v>
      </c>
      <c r="U5861" s="1">
        <v>42842</v>
      </c>
      <c r="V5861" s="13">
        <f t="shared" si="820"/>
        <v>42826</v>
      </c>
      <c r="W5861" s="14">
        <f t="shared" si="821"/>
        <v>42842</v>
      </c>
      <c r="X5861" s="1" t="str">
        <f t="shared" si="822"/>
        <v>Monday</v>
      </c>
      <c r="Y5861" s="2">
        <v>0.32572916666666668</v>
      </c>
      <c r="Z5861" s="2">
        <f t="shared" si="823"/>
        <v>0.33333333333333331</v>
      </c>
      <c r="AA5861">
        <f>1</f>
        <v>1</v>
      </c>
      <c r="AB5861" s="1">
        <v>42842</v>
      </c>
      <c r="AC5861" s="13">
        <f t="shared" si="824"/>
        <v>42826</v>
      </c>
      <c r="AD5861" s="14">
        <f t="shared" si="825"/>
        <v>42842</v>
      </c>
      <c r="AE5861" s="1" t="str">
        <f t="shared" si="826"/>
        <v>Monday</v>
      </c>
      <c r="AF5861" s="2">
        <v>0.33116898148148149</v>
      </c>
      <c r="AG5861" s="2">
        <f t="shared" si="827"/>
        <v>0.33333333333333331</v>
      </c>
      <c r="AH5861" t="s">
        <v>23</v>
      </c>
    </row>
    <row r="5862" spans="1:34" x14ac:dyDescent="0.25">
      <c r="A5862">
        <v>1468696</v>
      </c>
      <c r="B5862" t="s">
        <v>29</v>
      </c>
      <c r="C5862" t="s">
        <v>35</v>
      </c>
      <c r="D5862" t="s">
        <v>31</v>
      </c>
      <c r="E5862">
        <v>53226</v>
      </c>
      <c r="F5862" t="s">
        <v>20</v>
      </c>
      <c r="G5862" t="s">
        <v>32</v>
      </c>
      <c r="H5862">
        <v>255</v>
      </c>
      <c r="I5862" t="s">
        <v>44</v>
      </c>
      <c r="J5862">
        <f>VLOOKUP(I5862,Key!$A$1:$C$73,2,FALSE)</f>
        <v>43.03886</v>
      </c>
      <c r="K5862">
        <f>VLOOKUP(I5862,Key!$A$1:$C$73,3,FALSE)</f>
        <v>-87.902720000000002</v>
      </c>
      <c r="L5862" t="s">
        <v>79</v>
      </c>
      <c r="M5862">
        <f>VLOOKUP(L5862,Key!$A$1:$C$73,2,FALSE)</f>
        <v>43.04804</v>
      </c>
      <c r="N5862">
        <f>VLOOKUP(L5862,Key!$A$1:$C$73,3,FALSE)</f>
        <v>-87.896720000000002</v>
      </c>
      <c r="O5862">
        <v>8</v>
      </c>
      <c r="P5862">
        <v>0</v>
      </c>
      <c r="Q5862">
        <v>1.2</v>
      </c>
      <c r="R5862">
        <v>1.1000000000000001</v>
      </c>
      <c r="S5862">
        <v>48</v>
      </c>
      <c r="T5862">
        <f t="shared" si="819"/>
        <v>-1</v>
      </c>
      <c r="U5862" s="1">
        <v>42842</v>
      </c>
      <c r="V5862" s="13">
        <f t="shared" si="820"/>
        <v>42826</v>
      </c>
      <c r="W5862" s="14">
        <f t="shared" si="821"/>
        <v>42842</v>
      </c>
      <c r="X5862" s="1" t="str">
        <f t="shared" si="822"/>
        <v>Monday</v>
      </c>
      <c r="Y5862" s="2">
        <v>0.73138888888888898</v>
      </c>
      <c r="Z5862" s="2">
        <f t="shared" si="823"/>
        <v>0.75</v>
      </c>
      <c r="AA5862">
        <f>1</f>
        <v>1</v>
      </c>
      <c r="AB5862" s="1">
        <v>42842</v>
      </c>
      <c r="AC5862" s="13">
        <f t="shared" si="824"/>
        <v>42826</v>
      </c>
      <c r="AD5862" s="14">
        <f t="shared" si="825"/>
        <v>42842</v>
      </c>
      <c r="AE5862" s="1" t="str">
        <f t="shared" si="826"/>
        <v>Monday</v>
      </c>
      <c r="AF5862" s="2">
        <v>0.73737268518518517</v>
      </c>
      <c r="AG5862" s="2">
        <f t="shared" si="827"/>
        <v>0.75</v>
      </c>
      <c r="AH5862" t="s">
        <v>23</v>
      </c>
    </row>
    <row r="5863" spans="1:34" x14ac:dyDescent="0.25">
      <c r="A5863">
        <v>1010620</v>
      </c>
      <c r="B5863" t="s">
        <v>29</v>
      </c>
      <c r="C5863" t="s">
        <v>47</v>
      </c>
      <c r="D5863" t="s">
        <v>31</v>
      </c>
      <c r="E5863">
        <v>53202</v>
      </c>
      <c r="F5863" t="s">
        <v>20</v>
      </c>
      <c r="G5863" t="s">
        <v>32</v>
      </c>
      <c r="H5863">
        <v>11</v>
      </c>
      <c r="I5863" t="s">
        <v>22</v>
      </c>
      <c r="J5863">
        <f>VLOOKUP(I5863,Key!$A$1:$C$73,2,FALSE)</f>
        <v>43.058619999999998</v>
      </c>
      <c r="K5863">
        <f>VLOOKUP(I5863,Key!$A$1:$C$73,3,FALSE)</f>
        <v>-87.885319999999993</v>
      </c>
      <c r="L5863" t="s">
        <v>66</v>
      </c>
      <c r="M5863">
        <f>VLOOKUP(L5863,Key!$A$1:$C$73,2,FALSE)</f>
        <v>43.078530000000001</v>
      </c>
      <c r="N5863">
        <f>VLOOKUP(L5863,Key!$A$1:$C$73,3,FALSE)</f>
        <v>-87.882620000000003</v>
      </c>
      <c r="O5863">
        <v>11</v>
      </c>
      <c r="P5863">
        <v>0</v>
      </c>
      <c r="Q5863">
        <v>1.7</v>
      </c>
      <c r="R5863">
        <v>1.6</v>
      </c>
      <c r="S5863">
        <v>66</v>
      </c>
      <c r="T5863">
        <f t="shared" si="819"/>
        <v>-1</v>
      </c>
      <c r="U5863" s="1">
        <v>42842</v>
      </c>
      <c r="V5863" s="13">
        <f t="shared" si="820"/>
        <v>42826</v>
      </c>
      <c r="W5863" s="14">
        <f t="shared" si="821"/>
        <v>42842</v>
      </c>
      <c r="X5863" s="1" t="str">
        <f t="shared" si="822"/>
        <v>Monday</v>
      </c>
      <c r="Y5863" s="2">
        <v>0.75988425925925929</v>
      </c>
      <c r="Z5863" s="2">
        <f t="shared" si="823"/>
        <v>0.75</v>
      </c>
      <c r="AA5863">
        <f>1</f>
        <v>1</v>
      </c>
      <c r="AB5863" s="1">
        <v>42842</v>
      </c>
      <c r="AC5863" s="13">
        <f t="shared" si="824"/>
        <v>42826</v>
      </c>
      <c r="AD5863" s="14">
        <f t="shared" si="825"/>
        <v>42842</v>
      </c>
      <c r="AE5863" s="1" t="str">
        <f t="shared" si="826"/>
        <v>Monday</v>
      </c>
      <c r="AF5863" s="2">
        <v>0.76767361111111121</v>
      </c>
      <c r="AG5863" s="2">
        <f t="shared" si="827"/>
        <v>0.75</v>
      </c>
      <c r="AH5863" t="s">
        <v>23</v>
      </c>
    </row>
    <row r="5864" spans="1:34" x14ac:dyDescent="0.25">
      <c r="A5864">
        <v>1489319</v>
      </c>
      <c r="B5864" t="s">
        <v>29</v>
      </c>
      <c r="C5864" t="s">
        <v>137</v>
      </c>
      <c r="D5864" t="s">
        <v>31</v>
      </c>
      <c r="E5864">
        <v>53045</v>
      </c>
      <c r="F5864" t="s">
        <v>20</v>
      </c>
      <c r="G5864" t="s">
        <v>32</v>
      </c>
      <c r="H5864">
        <v>224</v>
      </c>
      <c r="I5864" t="s">
        <v>65</v>
      </c>
      <c r="J5864">
        <f>VLOOKUP(I5864,Key!$A$1:$C$73,2,FALSE)</f>
        <v>43.077359999999999</v>
      </c>
      <c r="K5864">
        <f>VLOOKUP(I5864,Key!$A$1:$C$73,3,FALSE)</f>
        <v>-87.880769999999998</v>
      </c>
      <c r="L5864" t="s">
        <v>61</v>
      </c>
      <c r="M5864">
        <f>VLOOKUP(L5864,Key!$A$1:$C$73,2,FALSE)</f>
        <v>43.060786</v>
      </c>
      <c r="N5864">
        <f>VLOOKUP(L5864,Key!$A$1:$C$73,3,FALSE)</f>
        <v>-87.883825999999999</v>
      </c>
      <c r="O5864">
        <v>7</v>
      </c>
      <c r="P5864">
        <v>0</v>
      </c>
      <c r="Q5864">
        <v>1.1000000000000001</v>
      </c>
      <c r="R5864">
        <v>1</v>
      </c>
      <c r="S5864">
        <v>42</v>
      </c>
      <c r="T5864">
        <f t="shared" si="819"/>
        <v>-1</v>
      </c>
      <c r="U5864" s="1">
        <v>42842</v>
      </c>
      <c r="V5864" s="13">
        <f t="shared" si="820"/>
        <v>42826</v>
      </c>
      <c r="W5864" s="14">
        <f t="shared" si="821"/>
        <v>42842</v>
      </c>
      <c r="X5864" s="1" t="str">
        <f t="shared" si="822"/>
        <v>Monday</v>
      </c>
      <c r="Y5864" s="2">
        <v>0.76200231481481484</v>
      </c>
      <c r="Z5864" s="2">
        <f t="shared" si="823"/>
        <v>0.75</v>
      </c>
      <c r="AA5864">
        <f>1</f>
        <v>1</v>
      </c>
      <c r="AB5864" s="1">
        <v>42842</v>
      </c>
      <c r="AC5864" s="13">
        <f t="shared" si="824"/>
        <v>42826</v>
      </c>
      <c r="AD5864" s="14">
        <f t="shared" si="825"/>
        <v>42842</v>
      </c>
      <c r="AE5864" s="1" t="str">
        <f t="shared" si="826"/>
        <v>Monday</v>
      </c>
      <c r="AF5864" s="2">
        <v>0.76704861111111111</v>
      </c>
      <c r="AG5864" s="2">
        <f t="shared" si="827"/>
        <v>0.75</v>
      </c>
      <c r="AH5864" t="s">
        <v>23</v>
      </c>
    </row>
    <row r="5865" spans="1:34" x14ac:dyDescent="0.25">
      <c r="A5865">
        <v>1164700</v>
      </c>
      <c r="B5865" t="s">
        <v>29</v>
      </c>
      <c r="C5865" t="s">
        <v>47</v>
      </c>
      <c r="D5865" t="s">
        <v>31</v>
      </c>
      <c r="E5865">
        <v>53202</v>
      </c>
      <c r="F5865" t="s">
        <v>20</v>
      </c>
      <c r="G5865" t="s">
        <v>32</v>
      </c>
      <c r="H5865">
        <v>5444</v>
      </c>
      <c r="I5865" t="s">
        <v>62</v>
      </c>
      <c r="J5865">
        <f>VLOOKUP(I5865,Key!$A$1:$C$73,2,FALSE)</f>
        <v>43.052460000000004</v>
      </c>
      <c r="K5865">
        <f>VLOOKUP(I5865,Key!$A$1:$C$73,3,FALSE)</f>
        <v>-87.891000000000005</v>
      </c>
      <c r="L5865" t="s">
        <v>61</v>
      </c>
      <c r="M5865">
        <f>VLOOKUP(L5865,Key!$A$1:$C$73,2,FALSE)</f>
        <v>43.060786</v>
      </c>
      <c r="N5865">
        <f>VLOOKUP(L5865,Key!$A$1:$C$73,3,FALSE)</f>
        <v>-87.883825999999999</v>
      </c>
      <c r="O5865">
        <v>4</v>
      </c>
      <c r="P5865">
        <v>0</v>
      </c>
      <c r="Q5865">
        <v>0.6</v>
      </c>
      <c r="R5865">
        <v>0.6</v>
      </c>
      <c r="S5865">
        <v>24</v>
      </c>
      <c r="T5865">
        <f t="shared" si="819"/>
        <v>-1</v>
      </c>
      <c r="U5865" s="1">
        <v>42842</v>
      </c>
      <c r="V5865" s="13">
        <f t="shared" si="820"/>
        <v>42826</v>
      </c>
      <c r="W5865" s="14">
        <f t="shared" si="821"/>
        <v>42842</v>
      </c>
      <c r="X5865" s="1" t="str">
        <f t="shared" si="822"/>
        <v>Monday</v>
      </c>
      <c r="Y5865" s="2">
        <v>0.86054398148148137</v>
      </c>
      <c r="Z5865" s="2">
        <f t="shared" si="823"/>
        <v>0.875</v>
      </c>
      <c r="AA5865">
        <f>1</f>
        <v>1</v>
      </c>
      <c r="AB5865" s="1">
        <v>42842</v>
      </c>
      <c r="AC5865" s="13">
        <f t="shared" si="824"/>
        <v>42826</v>
      </c>
      <c r="AD5865" s="14">
        <f t="shared" si="825"/>
        <v>42842</v>
      </c>
      <c r="AE5865" s="1" t="str">
        <f t="shared" si="826"/>
        <v>Monday</v>
      </c>
      <c r="AF5865" s="2">
        <v>0.86319444444444438</v>
      </c>
      <c r="AG5865" s="2">
        <f t="shared" si="827"/>
        <v>0.875</v>
      </c>
      <c r="AH5865" t="s">
        <v>23</v>
      </c>
    </row>
    <row r="5866" spans="1:34" x14ac:dyDescent="0.25">
      <c r="A5866">
        <v>1371872</v>
      </c>
      <c r="B5866" t="s">
        <v>29</v>
      </c>
      <c r="C5866" t="s">
        <v>35</v>
      </c>
      <c r="D5866" t="s">
        <v>31</v>
      </c>
      <c r="E5866">
        <v>53222</v>
      </c>
      <c r="F5866" t="s">
        <v>20</v>
      </c>
      <c r="G5866" t="s">
        <v>32</v>
      </c>
      <c r="H5866">
        <v>19</v>
      </c>
      <c r="I5866" t="s">
        <v>80</v>
      </c>
      <c r="J5866">
        <f>VLOOKUP(I5866,Key!$A$1:$C$73,2,FALSE)</f>
        <v>43.060250000000003</v>
      </c>
      <c r="K5866">
        <f>VLOOKUP(I5866,Key!$A$1:$C$73,3,FALSE)</f>
        <v>-87.892169999999993</v>
      </c>
      <c r="L5866" t="s">
        <v>42</v>
      </c>
      <c r="M5866">
        <f>VLOOKUP(L5866,Key!$A$1:$C$73,2,FALSE)</f>
        <v>43.038719999999998</v>
      </c>
      <c r="N5866">
        <f>VLOOKUP(L5866,Key!$A$1:$C$73,3,FALSE)</f>
        <v>-87.905339999999995</v>
      </c>
      <c r="O5866">
        <v>19</v>
      </c>
      <c r="P5866">
        <v>0</v>
      </c>
      <c r="Q5866">
        <v>2.9</v>
      </c>
      <c r="R5866">
        <v>2.7</v>
      </c>
      <c r="S5866">
        <v>114</v>
      </c>
      <c r="T5866">
        <f t="shared" si="819"/>
        <v>-1</v>
      </c>
      <c r="U5866" s="1">
        <v>42842</v>
      </c>
      <c r="V5866" s="13">
        <f t="shared" si="820"/>
        <v>42826</v>
      </c>
      <c r="W5866" s="14">
        <f t="shared" si="821"/>
        <v>42842</v>
      </c>
      <c r="X5866" s="1" t="str">
        <f t="shared" si="822"/>
        <v>Monday</v>
      </c>
      <c r="Y5866" s="2">
        <v>0.8846412037037038</v>
      </c>
      <c r="Z5866" s="2">
        <f t="shared" si="823"/>
        <v>0.875</v>
      </c>
      <c r="AA5866">
        <f>1</f>
        <v>1</v>
      </c>
      <c r="AB5866" s="1">
        <v>42842</v>
      </c>
      <c r="AC5866" s="13">
        <f t="shared" si="824"/>
        <v>42826</v>
      </c>
      <c r="AD5866" s="14">
        <f t="shared" si="825"/>
        <v>42842</v>
      </c>
      <c r="AE5866" s="1" t="str">
        <f t="shared" si="826"/>
        <v>Monday</v>
      </c>
      <c r="AF5866" s="2">
        <v>0.89740740740740732</v>
      </c>
      <c r="AG5866" s="2">
        <f t="shared" si="827"/>
        <v>0.91666666666666663</v>
      </c>
      <c r="AH5866" t="s">
        <v>23</v>
      </c>
    </row>
    <row r="5867" spans="1:34" x14ac:dyDescent="0.25">
      <c r="A5867">
        <v>1371872</v>
      </c>
      <c r="B5867" t="s">
        <v>29</v>
      </c>
      <c r="C5867" t="s">
        <v>35</v>
      </c>
      <c r="D5867" t="s">
        <v>31</v>
      </c>
      <c r="E5867">
        <v>53222</v>
      </c>
      <c r="F5867" t="s">
        <v>20</v>
      </c>
      <c r="G5867" t="s">
        <v>32</v>
      </c>
      <c r="H5867">
        <v>19</v>
      </c>
      <c r="I5867" t="s">
        <v>42</v>
      </c>
      <c r="J5867">
        <f>VLOOKUP(I5867,Key!$A$1:$C$73,2,FALSE)</f>
        <v>43.038719999999998</v>
      </c>
      <c r="K5867">
        <f>VLOOKUP(I5867,Key!$A$1:$C$73,3,FALSE)</f>
        <v>-87.905339999999995</v>
      </c>
      <c r="L5867" t="s">
        <v>81</v>
      </c>
      <c r="M5867">
        <f>VLOOKUP(L5867,Key!$A$1:$C$73,2,FALSE)</f>
        <v>43.058010000000003</v>
      </c>
      <c r="N5867">
        <f>VLOOKUP(L5867,Key!$A$1:$C$73,3,FALSE)</f>
        <v>-87.877300000000005</v>
      </c>
      <c r="O5867">
        <v>17</v>
      </c>
      <c r="P5867">
        <v>0</v>
      </c>
      <c r="Q5867">
        <v>2.6</v>
      </c>
      <c r="R5867">
        <v>2.4</v>
      </c>
      <c r="S5867">
        <v>102</v>
      </c>
      <c r="T5867">
        <f t="shared" si="819"/>
        <v>-1</v>
      </c>
      <c r="U5867" s="1">
        <v>42842</v>
      </c>
      <c r="V5867" s="13">
        <f t="shared" si="820"/>
        <v>42826</v>
      </c>
      <c r="W5867" s="14">
        <f t="shared" si="821"/>
        <v>42842</v>
      </c>
      <c r="X5867" s="1" t="str">
        <f t="shared" si="822"/>
        <v>Monday</v>
      </c>
      <c r="Y5867" s="2">
        <v>0.89744212962962966</v>
      </c>
      <c r="Z5867" s="2">
        <f t="shared" si="823"/>
        <v>0.91666666666666663</v>
      </c>
      <c r="AA5867">
        <f>1</f>
        <v>1</v>
      </c>
      <c r="AB5867" s="1">
        <v>42842</v>
      </c>
      <c r="AC5867" s="13">
        <f t="shared" si="824"/>
        <v>42826</v>
      </c>
      <c r="AD5867" s="14">
        <f t="shared" si="825"/>
        <v>42842</v>
      </c>
      <c r="AE5867" s="1" t="str">
        <f t="shared" si="826"/>
        <v>Monday</v>
      </c>
      <c r="AF5867" s="2">
        <v>0.9095833333333333</v>
      </c>
      <c r="AG5867" s="2">
        <f t="shared" si="827"/>
        <v>0.91666666666666663</v>
      </c>
      <c r="AH5867" t="s">
        <v>23</v>
      </c>
    </row>
    <row r="5868" spans="1:34" x14ac:dyDescent="0.25">
      <c r="A5868">
        <v>1276651</v>
      </c>
      <c r="B5868" t="s">
        <v>29</v>
      </c>
      <c r="C5868" t="s">
        <v>47</v>
      </c>
      <c r="D5868" t="s">
        <v>31</v>
      </c>
      <c r="E5868">
        <v>53211</v>
      </c>
      <c r="F5868" t="s">
        <v>20</v>
      </c>
      <c r="G5868" t="s">
        <v>32</v>
      </c>
      <c r="H5868">
        <v>11074</v>
      </c>
      <c r="I5868" t="s">
        <v>86</v>
      </c>
      <c r="J5868">
        <f>VLOOKUP(I5868,Key!$A$1:$C$73,2,FALSE)</f>
        <v>43.052549999999997</v>
      </c>
      <c r="K5868">
        <f>VLOOKUP(I5868,Key!$A$1:$C$73,3,FALSE)</f>
        <v>-87.909329999999997</v>
      </c>
      <c r="L5868" t="s">
        <v>65</v>
      </c>
      <c r="M5868">
        <f>VLOOKUP(L5868,Key!$A$1:$C$73,2,FALSE)</f>
        <v>43.077359999999999</v>
      </c>
      <c r="N5868">
        <f>VLOOKUP(L5868,Key!$A$1:$C$73,3,FALSE)</f>
        <v>-87.880769999999998</v>
      </c>
      <c r="O5868">
        <v>20</v>
      </c>
      <c r="P5868">
        <v>0</v>
      </c>
      <c r="Q5868">
        <v>3</v>
      </c>
      <c r="R5868">
        <v>2.9</v>
      </c>
      <c r="S5868">
        <v>120</v>
      </c>
      <c r="T5868">
        <f t="shared" si="819"/>
        <v>-1</v>
      </c>
      <c r="U5868" s="1">
        <v>42843</v>
      </c>
      <c r="V5868" s="13">
        <f t="shared" si="820"/>
        <v>42826</v>
      </c>
      <c r="W5868" s="14">
        <f t="shared" si="821"/>
        <v>42843</v>
      </c>
      <c r="X5868" s="1" t="str">
        <f t="shared" si="822"/>
        <v>Tuesday</v>
      </c>
      <c r="Y5868" s="2">
        <v>0.24780092592592592</v>
      </c>
      <c r="Z5868" s="2">
        <f t="shared" si="823"/>
        <v>0.25</v>
      </c>
      <c r="AA5868">
        <f>1</f>
        <v>1</v>
      </c>
      <c r="AB5868" s="1">
        <v>42843</v>
      </c>
      <c r="AC5868" s="13">
        <f t="shared" si="824"/>
        <v>42826</v>
      </c>
      <c r="AD5868" s="14">
        <f t="shared" si="825"/>
        <v>42843</v>
      </c>
      <c r="AE5868" s="1" t="str">
        <f t="shared" si="826"/>
        <v>Tuesday</v>
      </c>
      <c r="AF5868" s="2">
        <v>0.26142361111111112</v>
      </c>
      <c r="AG5868" s="2">
        <f t="shared" si="827"/>
        <v>0.25</v>
      </c>
      <c r="AH5868" t="s">
        <v>23</v>
      </c>
    </row>
    <row r="5869" spans="1:34" x14ac:dyDescent="0.25">
      <c r="A5869">
        <v>825934</v>
      </c>
      <c r="B5869" t="s">
        <v>29</v>
      </c>
      <c r="C5869" t="s">
        <v>47</v>
      </c>
      <c r="D5869" t="s">
        <v>31</v>
      </c>
      <c r="E5869">
        <v>53208</v>
      </c>
      <c r="F5869" t="s">
        <v>20</v>
      </c>
      <c r="G5869" t="s">
        <v>32</v>
      </c>
      <c r="H5869">
        <v>24</v>
      </c>
      <c r="I5869" t="s">
        <v>34</v>
      </c>
      <c r="J5869">
        <f>VLOOKUP(I5869,Key!$A$1:$C$73,2,FALSE)</f>
        <v>43.05097</v>
      </c>
      <c r="K5869">
        <f>VLOOKUP(I5869,Key!$A$1:$C$73,3,FALSE)</f>
        <v>-87.906440000000003</v>
      </c>
      <c r="L5869" t="s">
        <v>52</v>
      </c>
      <c r="M5869">
        <f>VLOOKUP(L5869,Key!$A$1:$C$73,2,FALSE)</f>
        <v>43.042490000000001</v>
      </c>
      <c r="N5869">
        <f>VLOOKUP(L5869,Key!$A$1:$C$73,3,FALSE)</f>
        <v>-87.909959999999998</v>
      </c>
      <c r="O5869">
        <v>7</v>
      </c>
      <c r="P5869">
        <v>0</v>
      </c>
      <c r="Q5869">
        <v>1.1000000000000001</v>
      </c>
      <c r="R5869">
        <v>1</v>
      </c>
      <c r="S5869">
        <v>42</v>
      </c>
      <c r="T5869">
        <f t="shared" si="819"/>
        <v>-1</v>
      </c>
      <c r="U5869" s="1">
        <v>42843</v>
      </c>
      <c r="V5869" s="13">
        <f t="shared" si="820"/>
        <v>42826</v>
      </c>
      <c r="W5869" s="14">
        <f t="shared" si="821"/>
        <v>42843</v>
      </c>
      <c r="X5869" s="1" t="str">
        <f t="shared" si="822"/>
        <v>Tuesday</v>
      </c>
      <c r="Y5869" s="2">
        <v>0.32656250000000003</v>
      </c>
      <c r="Z5869" s="2">
        <f t="shared" si="823"/>
        <v>0.33333333333333331</v>
      </c>
      <c r="AA5869">
        <f>1</f>
        <v>1</v>
      </c>
      <c r="AB5869" s="1">
        <v>42843</v>
      </c>
      <c r="AC5869" s="13">
        <f t="shared" si="824"/>
        <v>42826</v>
      </c>
      <c r="AD5869" s="14">
        <f t="shared" si="825"/>
        <v>42843</v>
      </c>
      <c r="AE5869" s="1" t="str">
        <f t="shared" si="826"/>
        <v>Tuesday</v>
      </c>
      <c r="AF5869" s="2">
        <v>0.33157407407407408</v>
      </c>
      <c r="AG5869" s="2">
        <f t="shared" si="827"/>
        <v>0.33333333333333331</v>
      </c>
      <c r="AH5869" t="s">
        <v>23</v>
      </c>
    </row>
    <row r="5870" spans="1:34" x14ac:dyDescent="0.25">
      <c r="A5870">
        <v>1017964</v>
      </c>
      <c r="B5870" t="s">
        <v>29</v>
      </c>
      <c r="C5870" t="s">
        <v>47</v>
      </c>
      <c r="D5870" t="s">
        <v>31</v>
      </c>
      <c r="E5870">
        <v>53202</v>
      </c>
      <c r="F5870" t="s">
        <v>20</v>
      </c>
      <c r="G5870" t="s">
        <v>32</v>
      </c>
      <c r="H5870">
        <v>91</v>
      </c>
      <c r="I5870" t="s">
        <v>22</v>
      </c>
      <c r="J5870">
        <f>VLOOKUP(I5870,Key!$A$1:$C$73,2,FALSE)</f>
        <v>43.058619999999998</v>
      </c>
      <c r="K5870">
        <f>VLOOKUP(I5870,Key!$A$1:$C$73,3,FALSE)</f>
        <v>-87.885319999999993</v>
      </c>
      <c r="L5870" t="s">
        <v>44</v>
      </c>
      <c r="M5870">
        <f>VLOOKUP(L5870,Key!$A$1:$C$73,2,FALSE)</f>
        <v>43.03886</v>
      </c>
      <c r="N5870">
        <f>VLOOKUP(L5870,Key!$A$1:$C$73,3,FALSE)</f>
        <v>-87.902720000000002</v>
      </c>
      <c r="O5870">
        <v>12</v>
      </c>
      <c r="P5870">
        <v>0</v>
      </c>
      <c r="Q5870">
        <v>1.8</v>
      </c>
      <c r="R5870">
        <v>1.7</v>
      </c>
      <c r="S5870">
        <v>72</v>
      </c>
      <c r="T5870">
        <f t="shared" si="819"/>
        <v>-1</v>
      </c>
      <c r="U5870" s="1">
        <v>42843</v>
      </c>
      <c r="V5870" s="13">
        <f t="shared" si="820"/>
        <v>42826</v>
      </c>
      <c r="W5870" s="14">
        <f t="shared" si="821"/>
        <v>42843</v>
      </c>
      <c r="X5870" s="1" t="str">
        <f t="shared" si="822"/>
        <v>Tuesday</v>
      </c>
      <c r="Y5870" s="2">
        <v>0.33858796296296295</v>
      </c>
      <c r="Z5870" s="2">
        <f t="shared" si="823"/>
        <v>0.33333333333333331</v>
      </c>
      <c r="AA5870">
        <f>1</f>
        <v>1</v>
      </c>
      <c r="AB5870" s="1">
        <v>42843</v>
      </c>
      <c r="AC5870" s="13">
        <f t="shared" si="824"/>
        <v>42826</v>
      </c>
      <c r="AD5870" s="14">
        <f t="shared" si="825"/>
        <v>42843</v>
      </c>
      <c r="AE5870" s="1" t="str">
        <f t="shared" si="826"/>
        <v>Tuesday</v>
      </c>
      <c r="AF5870" s="2">
        <v>0.34718749999999998</v>
      </c>
      <c r="AG5870" s="2">
        <f t="shared" si="827"/>
        <v>0.33333333333333331</v>
      </c>
      <c r="AH5870" t="s">
        <v>23</v>
      </c>
    </row>
    <row r="5871" spans="1:34" x14ac:dyDescent="0.25">
      <c r="A5871">
        <v>1489319</v>
      </c>
      <c r="B5871" t="s">
        <v>29</v>
      </c>
      <c r="C5871" t="s">
        <v>137</v>
      </c>
      <c r="D5871" t="s">
        <v>31</v>
      </c>
      <c r="E5871">
        <v>53045</v>
      </c>
      <c r="F5871" t="s">
        <v>20</v>
      </c>
      <c r="G5871" t="s">
        <v>32</v>
      </c>
      <c r="H5871">
        <v>224</v>
      </c>
      <c r="I5871" t="s">
        <v>61</v>
      </c>
      <c r="J5871">
        <f>VLOOKUP(I5871,Key!$A$1:$C$73,2,FALSE)</f>
        <v>43.060786</v>
      </c>
      <c r="K5871">
        <f>VLOOKUP(I5871,Key!$A$1:$C$73,3,FALSE)</f>
        <v>-87.883825999999999</v>
      </c>
      <c r="L5871" t="s">
        <v>65</v>
      </c>
      <c r="M5871">
        <f>VLOOKUP(L5871,Key!$A$1:$C$73,2,FALSE)</f>
        <v>43.077359999999999</v>
      </c>
      <c r="N5871">
        <f>VLOOKUP(L5871,Key!$A$1:$C$73,3,FALSE)</f>
        <v>-87.880769999999998</v>
      </c>
      <c r="O5871">
        <v>7</v>
      </c>
      <c r="P5871">
        <v>0</v>
      </c>
      <c r="Q5871">
        <v>1.1000000000000001</v>
      </c>
      <c r="R5871">
        <v>1</v>
      </c>
      <c r="S5871">
        <v>42</v>
      </c>
      <c r="T5871">
        <f t="shared" si="819"/>
        <v>-1</v>
      </c>
      <c r="U5871" s="1">
        <v>42843</v>
      </c>
      <c r="V5871" s="13">
        <f t="shared" si="820"/>
        <v>42826</v>
      </c>
      <c r="W5871" s="14">
        <f t="shared" si="821"/>
        <v>42843</v>
      </c>
      <c r="X5871" s="1" t="str">
        <f t="shared" si="822"/>
        <v>Tuesday</v>
      </c>
      <c r="Y5871" s="2">
        <v>0.35506944444444444</v>
      </c>
      <c r="Z5871" s="2">
        <f t="shared" si="823"/>
        <v>0.375</v>
      </c>
      <c r="AA5871">
        <f>1</f>
        <v>1</v>
      </c>
      <c r="AB5871" s="1">
        <v>42843</v>
      </c>
      <c r="AC5871" s="13">
        <f t="shared" si="824"/>
        <v>42826</v>
      </c>
      <c r="AD5871" s="14">
        <f t="shared" si="825"/>
        <v>42843</v>
      </c>
      <c r="AE5871" s="1" t="str">
        <f t="shared" si="826"/>
        <v>Tuesday</v>
      </c>
      <c r="AF5871" s="2">
        <v>0.36017361111111112</v>
      </c>
      <c r="AG5871" s="2">
        <f t="shared" si="827"/>
        <v>0.375</v>
      </c>
      <c r="AH5871" t="s">
        <v>23</v>
      </c>
    </row>
    <row r="5872" spans="1:34" x14ac:dyDescent="0.25">
      <c r="A5872">
        <v>1247978</v>
      </c>
      <c r="B5872" t="s">
        <v>29</v>
      </c>
      <c r="C5872" t="s">
        <v>110</v>
      </c>
      <c r="D5872" t="s">
        <v>31</v>
      </c>
      <c r="E5872">
        <v>53089</v>
      </c>
      <c r="F5872" t="s">
        <v>20</v>
      </c>
      <c r="G5872" t="s">
        <v>99</v>
      </c>
      <c r="H5872">
        <v>318</v>
      </c>
      <c r="I5872" t="s">
        <v>21</v>
      </c>
      <c r="J5872">
        <f>VLOOKUP(I5872,Key!$A$1:$C$73,2,FALSE)</f>
        <v>43.074890000000003</v>
      </c>
      <c r="K5872">
        <f>VLOOKUP(I5872,Key!$A$1:$C$73,3,FALSE)</f>
        <v>-87.882810000000006</v>
      </c>
      <c r="L5872" t="s">
        <v>21</v>
      </c>
      <c r="M5872">
        <f>VLOOKUP(L5872,Key!$A$1:$C$73,2,FALSE)</f>
        <v>43.074890000000003</v>
      </c>
      <c r="N5872">
        <f>VLOOKUP(L5872,Key!$A$1:$C$73,3,FALSE)</f>
        <v>-87.882810000000006</v>
      </c>
      <c r="O5872">
        <v>1</v>
      </c>
      <c r="P5872">
        <v>0</v>
      </c>
      <c r="Q5872">
        <v>0.2</v>
      </c>
      <c r="R5872">
        <v>0.1</v>
      </c>
      <c r="S5872">
        <v>6</v>
      </c>
      <c r="T5872">
        <f t="shared" si="819"/>
        <v>-1</v>
      </c>
      <c r="U5872" s="1">
        <v>42843</v>
      </c>
      <c r="V5872" s="13">
        <f t="shared" si="820"/>
        <v>42826</v>
      </c>
      <c r="W5872" s="14">
        <f t="shared" si="821"/>
        <v>42843</v>
      </c>
      <c r="X5872" s="1" t="str">
        <f t="shared" si="822"/>
        <v>Tuesday</v>
      </c>
      <c r="Y5872" s="2">
        <v>0.55501157407407409</v>
      </c>
      <c r="Z5872" s="2">
        <f t="shared" si="823"/>
        <v>0.54166666666666663</v>
      </c>
      <c r="AA5872">
        <f>1</f>
        <v>1</v>
      </c>
      <c r="AB5872" s="1">
        <v>42843</v>
      </c>
      <c r="AC5872" s="13">
        <f t="shared" si="824"/>
        <v>42826</v>
      </c>
      <c r="AD5872" s="14">
        <f t="shared" si="825"/>
        <v>42843</v>
      </c>
      <c r="AE5872" s="1" t="str">
        <f t="shared" si="826"/>
        <v>Tuesday</v>
      </c>
      <c r="AF5872" s="2">
        <v>0.55562500000000004</v>
      </c>
      <c r="AG5872" s="2">
        <f t="shared" si="827"/>
        <v>0.54166666666666663</v>
      </c>
      <c r="AH5872" t="s">
        <v>25</v>
      </c>
    </row>
    <row r="5873" spans="1:34" x14ac:dyDescent="0.25">
      <c r="A5873">
        <v>1571622</v>
      </c>
      <c r="B5873" t="s">
        <v>29</v>
      </c>
      <c r="C5873" t="s">
        <v>103</v>
      </c>
      <c r="D5873" t="s">
        <v>31</v>
      </c>
      <c r="E5873">
        <v>53212</v>
      </c>
      <c r="F5873" t="s">
        <v>20</v>
      </c>
      <c r="G5873" t="s">
        <v>32</v>
      </c>
      <c r="H5873">
        <v>989</v>
      </c>
      <c r="I5873" t="s">
        <v>28</v>
      </c>
      <c r="J5873">
        <f>VLOOKUP(I5873,Key!$A$1:$C$73,2,FALSE)</f>
        <v>43.038580000000003</v>
      </c>
      <c r="K5873">
        <f>VLOOKUP(I5873,Key!$A$1:$C$73,3,FALSE)</f>
        <v>-87.90934</v>
      </c>
      <c r="L5873" t="s">
        <v>28</v>
      </c>
      <c r="M5873">
        <f>VLOOKUP(L5873,Key!$A$1:$C$73,2,FALSE)</f>
        <v>43.038580000000003</v>
      </c>
      <c r="N5873">
        <f>VLOOKUP(L5873,Key!$A$1:$C$73,3,FALSE)</f>
        <v>-87.90934</v>
      </c>
      <c r="O5873">
        <v>10</v>
      </c>
      <c r="P5873">
        <v>0</v>
      </c>
      <c r="Q5873">
        <v>1.5</v>
      </c>
      <c r="R5873">
        <v>1.4</v>
      </c>
      <c r="S5873">
        <v>60</v>
      </c>
      <c r="T5873">
        <f t="shared" si="819"/>
        <v>-1</v>
      </c>
      <c r="U5873" s="1">
        <v>42843</v>
      </c>
      <c r="V5873" s="13">
        <f t="shared" si="820"/>
        <v>42826</v>
      </c>
      <c r="W5873" s="14">
        <f t="shared" si="821"/>
        <v>42843</v>
      </c>
      <c r="X5873" s="1" t="str">
        <f t="shared" si="822"/>
        <v>Tuesday</v>
      </c>
      <c r="Y5873" s="2">
        <v>0.57912037037037034</v>
      </c>
      <c r="Z5873" s="2">
        <f t="shared" si="823"/>
        <v>0.58333333333333326</v>
      </c>
      <c r="AA5873">
        <f>1</f>
        <v>1</v>
      </c>
      <c r="AB5873" s="1">
        <v>42843</v>
      </c>
      <c r="AC5873" s="13">
        <f t="shared" si="824"/>
        <v>42826</v>
      </c>
      <c r="AD5873" s="14">
        <f t="shared" si="825"/>
        <v>42843</v>
      </c>
      <c r="AE5873" s="1" t="str">
        <f t="shared" si="826"/>
        <v>Tuesday</v>
      </c>
      <c r="AF5873" s="2">
        <v>0.58606481481481476</v>
      </c>
      <c r="AG5873" s="2">
        <f t="shared" si="827"/>
        <v>0.58333333333333326</v>
      </c>
      <c r="AH5873" t="s">
        <v>25</v>
      </c>
    </row>
    <row r="5874" spans="1:34" x14ac:dyDescent="0.25">
      <c r="A5874">
        <v>1574823</v>
      </c>
      <c r="B5874" t="s">
        <v>29</v>
      </c>
      <c r="C5874" t="s">
        <v>47</v>
      </c>
      <c r="D5874" t="s">
        <v>31</v>
      </c>
      <c r="E5874">
        <v>53212</v>
      </c>
      <c r="F5874" t="s">
        <v>20</v>
      </c>
      <c r="G5874" t="s">
        <v>32</v>
      </c>
      <c r="H5874">
        <v>109</v>
      </c>
      <c r="I5874" t="s">
        <v>38</v>
      </c>
      <c r="J5874">
        <f>VLOOKUP(I5874,Key!$A$1:$C$73,2,FALSE)</f>
        <v>43.038649999999997</v>
      </c>
      <c r="K5874">
        <f>VLOOKUP(I5874,Key!$A$1:$C$73,3,FALSE)</f>
        <v>-87.921930000000003</v>
      </c>
      <c r="L5874" t="s">
        <v>34</v>
      </c>
      <c r="M5874">
        <f>VLOOKUP(L5874,Key!$A$1:$C$73,2,FALSE)</f>
        <v>43.05097</v>
      </c>
      <c r="N5874">
        <f>VLOOKUP(L5874,Key!$A$1:$C$73,3,FALSE)</f>
        <v>-87.906440000000003</v>
      </c>
      <c r="O5874">
        <v>13</v>
      </c>
      <c r="P5874">
        <v>0</v>
      </c>
      <c r="Q5874">
        <v>2</v>
      </c>
      <c r="R5874">
        <v>1.9</v>
      </c>
      <c r="S5874">
        <v>78</v>
      </c>
      <c r="T5874">
        <f t="shared" si="819"/>
        <v>-1</v>
      </c>
      <c r="U5874" s="1">
        <v>42850</v>
      </c>
      <c r="V5874" s="13">
        <f t="shared" si="820"/>
        <v>42826</v>
      </c>
      <c r="W5874" s="14">
        <f t="shared" si="821"/>
        <v>42850</v>
      </c>
      <c r="X5874" s="1" t="str">
        <f t="shared" si="822"/>
        <v>Tuesday</v>
      </c>
      <c r="Y5874" s="2">
        <v>0.30302083333333335</v>
      </c>
      <c r="Z5874" s="2">
        <f t="shared" si="823"/>
        <v>0.29166666666666663</v>
      </c>
      <c r="AA5874">
        <f>1</f>
        <v>1</v>
      </c>
      <c r="AB5874" s="1">
        <v>42850</v>
      </c>
      <c r="AC5874" s="13">
        <f t="shared" si="824"/>
        <v>42826</v>
      </c>
      <c r="AD5874" s="14">
        <f t="shared" si="825"/>
        <v>42850</v>
      </c>
      <c r="AE5874" s="1" t="str">
        <f t="shared" si="826"/>
        <v>Tuesday</v>
      </c>
      <c r="AF5874" s="2">
        <v>0.31184027777777779</v>
      </c>
      <c r="AG5874" s="2">
        <f t="shared" si="827"/>
        <v>0.29166666666666663</v>
      </c>
      <c r="AH5874" t="s">
        <v>23</v>
      </c>
    </row>
    <row r="5875" spans="1:34" x14ac:dyDescent="0.25">
      <c r="A5875">
        <v>783916</v>
      </c>
      <c r="B5875" t="s">
        <v>29</v>
      </c>
      <c r="C5875" t="s">
        <v>157</v>
      </c>
      <c r="D5875" t="s">
        <v>46</v>
      </c>
      <c r="E5875">
        <v>60618</v>
      </c>
      <c r="F5875" t="s">
        <v>20</v>
      </c>
      <c r="G5875" t="s">
        <v>32</v>
      </c>
      <c r="H5875">
        <v>957</v>
      </c>
      <c r="I5875" t="s">
        <v>26</v>
      </c>
      <c r="J5875">
        <f>VLOOKUP(I5875,Key!$A$1:$C$73,2,FALSE)</f>
        <v>43.034619999999997</v>
      </c>
      <c r="K5875">
        <f>VLOOKUP(I5875,Key!$A$1:$C$73,3,FALSE)</f>
        <v>-87.917500000000004</v>
      </c>
      <c r="L5875" t="s">
        <v>44</v>
      </c>
      <c r="M5875">
        <f>VLOOKUP(L5875,Key!$A$1:$C$73,2,FALSE)</f>
        <v>43.03886</v>
      </c>
      <c r="N5875">
        <f>VLOOKUP(L5875,Key!$A$1:$C$73,3,FALSE)</f>
        <v>-87.902720000000002</v>
      </c>
      <c r="O5875">
        <v>9</v>
      </c>
      <c r="P5875">
        <v>0</v>
      </c>
      <c r="Q5875">
        <v>1.4</v>
      </c>
      <c r="R5875">
        <v>1.3</v>
      </c>
      <c r="S5875">
        <v>54</v>
      </c>
      <c r="T5875">
        <f t="shared" si="819"/>
        <v>-1</v>
      </c>
      <c r="U5875" s="1">
        <v>42850</v>
      </c>
      <c r="V5875" s="13">
        <f t="shared" si="820"/>
        <v>42826</v>
      </c>
      <c r="W5875" s="14">
        <f t="shared" si="821"/>
        <v>42850</v>
      </c>
      <c r="X5875" s="1" t="str">
        <f t="shared" si="822"/>
        <v>Tuesday</v>
      </c>
      <c r="Y5875" s="2">
        <v>0.31753472222222223</v>
      </c>
      <c r="Z5875" s="2">
        <f t="shared" si="823"/>
        <v>0.33333333333333331</v>
      </c>
      <c r="AA5875">
        <f>1</f>
        <v>1</v>
      </c>
      <c r="AB5875" s="1">
        <v>42850</v>
      </c>
      <c r="AC5875" s="13">
        <f t="shared" si="824"/>
        <v>42826</v>
      </c>
      <c r="AD5875" s="14">
        <f t="shared" si="825"/>
        <v>42850</v>
      </c>
      <c r="AE5875" s="1" t="str">
        <f t="shared" si="826"/>
        <v>Tuesday</v>
      </c>
      <c r="AF5875" s="2">
        <v>0.32372685185185185</v>
      </c>
      <c r="AG5875" s="2">
        <f t="shared" si="827"/>
        <v>0.33333333333333331</v>
      </c>
      <c r="AH5875" t="s">
        <v>23</v>
      </c>
    </row>
    <row r="5876" spans="1:34" x14ac:dyDescent="0.25">
      <c r="A5876">
        <v>1017964</v>
      </c>
      <c r="B5876" t="s">
        <v>29</v>
      </c>
      <c r="C5876" t="s">
        <v>47</v>
      </c>
      <c r="D5876" t="s">
        <v>31</v>
      </c>
      <c r="E5876">
        <v>53202</v>
      </c>
      <c r="F5876" t="s">
        <v>20</v>
      </c>
      <c r="G5876" t="s">
        <v>32</v>
      </c>
      <c r="H5876">
        <v>157</v>
      </c>
      <c r="I5876" t="s">
        <v>22</v>
      </c>
      <c r="J5876">
        <f>VLOOKUP(I5876,Key!$A$1:$C$73,2,FALSE)</f>
        <v>43.058619999999998</v>
      </c>
      <c r="K5876">
        <f>VLOOKUP(I5876,Key!$A$1:$C$73,3,FALSE)</f>
        <v>-87.885319999999993</v>
      </c>
      <c r="L5876" t="s">
        <v>44</v>
      </c>
      <c r="M5876">
        <f>VLOOKUP(L5876,Key!$A$1:$C$73,2,FALSE)</f>
        <v>43.03886</v>
      </c>
      <c r="N5876">
        <f>VLOOKUP(L5876,Key!$A$1:$C$73,3,FALSE)</f>
        <v>-87.902720000000002</v>
      </c>
      <c r="O5876">
        <v>14</v>
      </c>
      <c r="P5876">
        <v>0</v>
      </c>
      <c r="Q5876">
        <v>2.1</v>
      </c>
      <c r="R5876">
        <v>2</v>
      </c>
      <c r="S5876">
        <v>84</v>
      </c>
      <c r="T5876">
        <f t="shared" si="819"/>
        <v>-1</v>
      </c>
      <c r="U5876" s="1">
        <v>42850</v>
      </c>
      <c r="V5876" s="13">
        <f t="shared" si="820"/>
        <v>42826</v>
      </c>
      <c r="W5876" s="14">
        <f t="shared" si="821"/>
        <v>42850</v>
      </c>
      <c r="X5876" s="1" t="str">
        <f t="shared" si="822"/>
        <v>Tuesday</v>
      </c>
      <c r="Y5876" s="2">
        <v>0.34379629629629632</v>
      </c>
      <c r="Z5876" s="2">
        <f t="shared" si="823"/>
        <v>0.33333333333333331</v>
      </c>
      <c r="AA5876">
        <f>1</f>
        <v>1</v>
      </c>
      <c r="AB5876" s="1">
        <v>42850</v>
      </c>
      <c r="AC5876" s="13">
        <f t="shared" si="824"/>
        <v>42826</v>
      </c>
      <c r="AD5876" s="14">
        <f t="shared" si="825"/>
        <v>42850</v>
      </c>
      <c r="AE5876" s="1" t="str">
        <f t="shared" si="826"/>
        <v>Tuesday</v>
      </c>
      <c r="AF5876" s="2">
        <v>0.35348379629629628</v>
      </c>
      <c r="AG5876" s="2">
        <f t="shared" si="827"/>
        <v>0.33333333333333331</v>
      </c>
      <c r="AH5876" t="s">
        <v>23</v>
      </c>
    </row>
    <row r="5877" spans="1:34" x14ac:dyDescent="0.25">
      <c r="A5877">
        <v>1382140</v>
      </c>
      <c r="B5877" t="s">
        <v>29</v>
      </c>
      <c r="C5877" t="s">
        <v>128</v>
      </c>
      <c r="D5877" t="s">
        <v>31</v>
      </c>
      <c r="E5877">
        <v>53027</v>
      </c>
      <c r="F5877" t="s">
        <v>20</v>
      </c>
      <c r="G5877" t="s">
        <v>32</v>
      </c>
      <c r="H5877">
        <v>34</v>
      </c>
      <c r="I5877" t="s">
        <v>80</v>
      </c>
      <c r="J5877">
        <f>VLOOKUP(I5877,Key!$A$1:$C$73,2,FALSE)</f>
        <v>43.060250000000003</v>
      </c>
      <c r="K5877">
        <f>VLOOKUP(I5877,Key!$A$1:$C$73,3,FALSE)</f>
        <v>-87.892169999999993</v>
      </c>
      <c r="L5877" t="s">
        <v>21</v>
      </c>
      <c r="M5877">
        <f>VLOOKUP(L5877,Key!$A$1:$C$73,2,FALSE)</f>
        <v>43.074890000000003</v>
      </c>
      <c r="N5877">
        <f>VLOOKUP(L5877,Key!$A$1:$C$73,3,FALSE)</f>
        <v>-87.882810000000006</v>
      </c>
      <c r="O5877">
        <v>9</v>
      </c>
      <c r="P5877">
        <v>0</v>
      </c>
      <c r="Q5877">
        <v>1.4</v>
      </c>
      <c r="R5877">
        <v>1.3</v>
      </c>
      <c r="S5877">
        <v>54</v>
      </c>
      <c r="T5877">
        <f t="shared" si="819"/>
        <v>-1</v>
      </c>
      <c r="U5877" s="1">
        <v>42850</v>
      </c>
      <c r="V5877" s="13">
        <f t="shared" si="820"/>
        <v>42826</v>
      </c>
      <c r="W5877" s="14">
        <f t="shared" si="821"/>
        <v>42850</v>
      </c>
      <c r="X5877" s="1" t="str">
        <f t="shared" si="822"/>
        <v>Tuesday</v>
      </c>
      <c r="Y5877" s="2">
        <v>0.44446759259259255</v>
      </c>
      <c r="Z5877" s="2">
        <f t="shared" si="823"/>
        <v>0.45833333333333331</v>
      </c>
      <c r="AA5877">
        <f>1</f>
        <v>1</v>
      </c>
      <c r="AB5877" s="1">
        <v>42850</v>
      </c>
      <c r="AC5877" s="13">
        <f t="shared" si="824"/>
        <v>42826</v>
      </c>
      <c r="AD5877" s="14">
        <f t="shared" si="825"/>
        <v>42850</v>
      </c>
      <c r="AE5877" s="1" t="str">
        <f t="shared" si="826"/>
        <v>Tuesday</v>
      </c>
      <c r="AF5877" s="2">
        <v>0.45119212962962968</v>
      </c>
      <c r="AG5877" s="2">
        <f t="shared" si="827"/>
        <v>0.45833333333333331</v>
      </c>
      <c r="AH5877" t="s">
        <v>23</v>
      </c>
    </row>
    <row r="5878" spans="1:34" x14ac:dyDescent="0.25">
      <c r="A5878">
        <v>1260485</v>
      </c>
      <c r="B5878" t="s">
        <v>29</v>
      </c>
      <c r="C5878" t="s">
        <v>58</v>
      </c>
      <c r="D5878" t="s">
        <v>31</v>
      </c>
      <c r="E5878">
        <v>53211</v>
      </c>
      <c r="F5878" t="s">
        <v>20</v>
      </c>
      <c r="G5878" t="s">
        <v>32</v>
      </c>
      <c r="H5878">
        <v>11148</v>
      </c>
      <c r="I5878" t="s">
        <v>44</v>
      </c>
      <c r="J5878">
        <f>VLOOKUP(I5878,Key!$A$1:$C$73,2,FALSE)</f>
        <v>43.03886</v>
      </c>
      <c r="K5878">
        <f>VLOOKUP(I5878,Key!$A$1:$C$73,3,FALSE)</f>
        <v>-87.902720000000002</v>
      </c>
      <c r="L5878" t="s">
        <v>36</v>
      </c>
      <c r="M5878">
        <f>VLOOKUP(L5878,Key!$A$1:$C$73,2,FALSE)</f>
        <v>43.03519</v>
      </c>
      <c r="N5878">
        <f>VLOOKUP(L5878,Key!$A$1:$C$73,3,FALSE)</f>
        <v>-87.907390000000007</v>
      </c>
      <c r="O5878">
        <v>3</v>
      </c>
      <c r="P5878">
        <v>0</v>
      </c>
      <c r="Q5878">
        <v>0.5</v>
      </c>
      <c r="R5878">
        <v>0.4</v>
      </c>
      <c r="S5878">
        <v>18</v>
      </c>
      <c r="T5878">
        <f t="shared" si="819"/>
        <v>-1</v>
      </c>
      <c r="U5878" s="1">
        <v>42850</v>
      </c>
      <c r="V5878" s="13">
        <f t="shared" si="820"/>
        <v>42826</v>
      </c>
      <c r="W5878" s="14">
        <f t="shared" si="821"/>
        <v>42850</v>
      </c>
      <c r="X5878" s="1" t="str">
        <f t="shared" si="822"/>
        <v>Tuesday</v>
      </c>
      <c r="Y5878" s="2">
        <v>0.49121527777777779</v>
      </c>
      <c r="Z5878" s="2">
        <f t="shared" si="823"/>
        <v>0.5</v>
      </c>
      <c r="AA5878">
        <f>1</f>
        <v>1</v>
      </c>
      <c r="AB5878" s="1">
        <v>42850</v>
      </c>
      <c r="AC5878" s="13">
        <f t="shared" si="824"/>
        <v>42826</v>
      </c>
      <c r="AD5878" s="14">
        <f t="shared" si="825"/>
        <v>42850</v>
      </c>
      <c r="AE5878" s="1" t="str">
        <f t="shared" si="826"/>
        <v>Tuesday</v>
      </c>
      <c r="AF5878" s="2">
        <v>0.49349537037037039</v>
      </c>
      <c r="AG5878" s="2">
        <f t="shared" si="827"/>
        <v>0.5</v>
      </c>
      <c r="AH5878" t="s">
        <v>23</v>
      </c>
    </row>
    <row r="5879" spans="1:34" x14ac:dyDescent="0.25">
      <c r="A5879">
        <v>1260485</v>
      </c>
      <c r="B5879" t="s">
        <v>29</v>
      </c>
      <c r="C5879" t="s">
        <v>58</v>
      </c>
      <c r="D5879" t="s">
        <v>31</v>
      </c>
      <c r="E5879">
        <v>53211</v>
      </c>
      <c r="F5879" t="s">
        <v>20</v>
      </c>
      <c r="G5879" t="s">
        <v>32</v>
      </c>
      <c r="H5879">
        <v>5511</v>
      </c>
      <c r="I5879" t="s">
        <v>36</v>
      </c>
      <c r="J5879">
        <f>VLOOKUP(I5879,Key!$A$1:$C$73,2,FALSE)</f>
        <v>43.03519</v>
      </c>
      <c r="K5879">
        <f>VLOOKUP(I5879,Key!$A$1:$C$73,3,FALSE)</f>
        <v>-87.907390000000007</v>
      </c>
      <c r="L5879" t="s">
        <v>44</v>
      </c>
      <c r="M5879">
        <f>VLOOKUP(L5879,Key!$A$1:$C$73,2,FALSE)</f>
        <v>43.03886</v>
      </c>
      <c r="N5879">
        <f>VLOOKUP(L5879,Key!$A$1:$C$73,3,FALSE)</f>
        <v>-87.902720000000002</v>
      </c>
      <c r="O5879">
        <v>6</v>
      </c>
      <c r="P5879">
        <v>0</v>
      </c>
      <c r="Q5879">
        <v>0.9</v>
      </c>
      <c r="R5879">
        <v>0.9</v>
      </c>
      <c r="S5879">
        <v>36</v>
      </c>
      <c r="T5879">
        <f t="shared" si="819"/>
        <v>-1</v>
      </c>
      <c r="U5879" s="1">
        <v>42850</v>
      </c>
      <c r="V5879" s="13">
        <f t="shared" si="820"/>
        <v>42826</v>
      </c>
      <c r="W5879" s="14">
        <f t="shared" si="821"/>
        <v>42850</v>
      </c>
      <c r="X5879" s="1" t="str">
        <f t="shared" si="822"/>
        <v>Tuesday</v>
      </c>
      <c r="Y5879" s="2">
        <v>0.5496064814814815</v>
      </c>
      <c r="Z5879" s="2">
        <f t="shared" si="823"/>
        <v>0.54166666666666663</v>
      </c>
      <c r="AA5879">
        <f>1</f>
        <v>1</v>
      </c>
      <c r="AB5879" s="1">
        <v>42850</v>
      </c>
      <c r="AC5879" s="13">
        <f t="shared" si="824"/>
        <v>42826</v>
      </c>
      <c r="AD5879" s="14">
        <f t="shared" si="825"/>
        <v>42850</v>
      </c>
      <c r="AE5879" s="1" t="str">
        <f t="shared" si="826"/>
        <v>Tuesday</v>
      </c>
      <c r="AF5879" s="2">
        <v>0.55350694444444448</v>
      </c>
      <c r="AG5879" s="2">
        <f t="shared" si="827"/>
        <v>0.54166666666666663</v>
      </c>
      <c r="AH5879" t="s">
        <v>23</v>
      </c>
    </row>
    <row r="5880" spans="1:34" x14ac:dyDescent="0.25">
      <c r="A5880">
        <v>1371872</v>
      </c>
      <c r="B5880" t="s">
        <v>29</v>
      </c>
      <c r="C5880" t="s">
        <v>35</v>
      </c>
      <c r="D5880" t="s">
        <v>31</v>
      </c>
      <c r="E5880">
        <v>53222</v>
      </c>
      <c r="F5880" t="s">
        <v>20</v>
      </c>
      <c r="G5880" t="s">
        <v>32</v>
      </c>
      <c r="H5880">
        <v>2</v>
      </c>
      <c r="I5880" t="s">
        <v>77</v>
      </c>
      <c r="J5880">
        <f>VLOOKUP(I5880,Key!$A$1:$C$73,2,FALSE)</f>
        <v>43.036900000000003</v>
      </c>
      <c r="K5880">
        <f>VLOOKUP(I5880,Key!$A$1:$C$73,3,FALSE)</f>
        <v>-87.89667</v>
      </c>
      <c r="L5880" t="s">
        <v>81</v>
      </c>
      <c r="M5880">
        <f>VLOOKUP(L5880,Key!$A$1:$C$73,2,FALSE)</f>
        <v>43.058010000000003</v>
      </c>
      <c r="N5880">
        <f>VLOOKUP(L5880,Key!$A$1:$C$73,3,FALSE)</f>
        <v>-87.877300000000005</v>
      </c>
      <c r="O5880">
        <v>23</v>
      </c>
      <c r="P5880">
        <v>0</v>
      </c>
      <c r="Q5880">
        <v>3.5</v>
      </c>
      <c r="R5880">
        <v>3.3</v>
      </c>
      <c r="S5880">
        <v>138</v>
      </c>
      <c r="T5880">
        <f t="shared" si="819"/>
        <v>-1</v>
      </c>
      <c r="U5880" s="1">
        <v>42850</v>
      </c>
      <c r="V5880" s="13">
        <f t="shared" si="820"/>
        <v>42826</v>
      </c>
      <c r="W5880" s="14">
        <f t="shared" si="821"/>
        <v>42850</v>
      </c>
      <c r="X5880" s="1" t="str">
        <f t="shared" si="822"/>
        <v>Tuesday</v>
      </c>
      <c r="Y5880" s="2">
        <v>0.55899305555555556</v>
      </c>
      <c r="Z5880" s="2">
        <f t="shared" si="823"/>
        <v>0.54166666666666663</v>
      </c>
      <c r="AA5880">
        <f>1</f>
        <v>1</v>
      </c>
      <c r="AB5880" s="1">
        <v>42850</v>
      </c>
      <c r="AC5880" s="13">
        <f t="shared" si="824"/>
        <v>42826</v>
      </c>
      <c r="AD5880" s="14">
        <f t="shared" si="825"/>
        <v>42850</v>
      </c>
      <c r="AE5880" s="1" t="str">
        <f t="shared" si="826"/>
        <v>Tuesday</v>
      </c>
      <c r="AF5880" s="2">
        <v>0.57481481481481478</v>
      </c>
      <c r="AG5880" s="2">
        <f t="shared" si="827"/>
        <v>0.58333333333333326</v>
      </c>
      <c r="AH5880" t="s">
        <v>23</v>
      </c>
    </row>
    <row r="5881" spans="1:34" x14ac:dyDescent="0.25">
      <c r="A5881">
        <v>1437870</v>
      </c>
      <c r="B5881" t="s">
        <v>29</v>
      </c>
      <c r="C5881" t="s">
        <v>47</v>
      </c>
      <c r="D5881" t="s">
        <v>31</v>
      </c>
      <c r="E5881">
        <v>53223</v>
      </c>
      <c r="F5881" t="s">
        <v>20</v>
      </c>
      <c r="G5881" t="s">
        <v>32</v>
      </c>
      <c r="H5881">
        <v>251</v>
      </c>
      <c r="I5881" t="s">
        <v>57</v>
      </c>
      <c r="J5881">
        <f>VLOOKUP(I5881,Key!$A$1:$C$73,2,FALSE)</f>
        <v>43.03913</v>
      </c>
      <c r="K5881">
        <f>VLOOKUP(I5881,Key!$A$1:$C$73,3,FALSE)</f>
        <v>-87.916150000000002</v>
      </c>
      <c r="L5881" t="s">
        <v>26</v>
      </c>
      <c r="M5881">
        <f>VLOOKUP(L5881,Key!$A$1:$C$73,2,FALSE)</f>
        <v>43.034619999999997</v>
      </c>
      <c r="N5881">
        <f>VLOOKUP(L5881,Key!$A$1:$C$73,3,FALSE)</f>
        <v>-87.917500000000004</v>
      </c>
      <c r="O5881">
        <v>5</v>
      </c>
      <c r="P5881">
        <v>0</v>
      </c>
      <c r="Q5881">
        <v>0.8</v>
      </c>
      <c r="R5881">
        <v>0.7</v>
      </c>
      <c r="S5881">
        <v>30</v>
      </c>
      <c r="T5881">
        <f t="shared" si="819"/>
        <v>-1</v>
      </c>
      <c r="U5881" s="1">
        <v>42850</v>
      </c>
      <c r="V5881" s="13">
        <f t="shared" si="820"/>
        <v>42826</v>
      </c>
      <c r="W5881" s="14">
        <f t="shared" si="821"/>
        <v>42850</v>
      </c>
      <c r="X5881" s="1" t="str">
        <f t="shared" si="822"/>
        <v>Tuesday</v>
      </c>
      <c r="Y5881" s="2">
        <v>0.56739583333333332</v>
      </c>
      <c r="Z5881" s="2">
        <f t="shared" si="823"/>
        <v>0.58333333333333326</v>
      </c>
      <c r="AA5881">
        <f>1</f>
        <v>1</v>
      </c>
      <c r="AB5881" s="1">
        <v>42850</v>
      </c>
      <c r="AC5881" s="13">
        <f t="shared" si="824"/>
        <v>42826</v>
      </c>
      <c r="AD5881" s="14">
        <f t="shared" si="825"/>
        <v>42850</v>
      </c>
      <c r="AE5881" s="1" t="str">
        <f t="shared" si="826"/>
        <v>Tuesday</v>
      </c>
      <c r="AF5881" s="2">
        <v>0.57112268518518516</v>
      </c>
      <c r="AG5881" s="2">
        <f t="shared" si="827"/>
        <v>0.58333333333333326</v>
      </c>
      <c r="AH5881" t="s">
        <v>23</v>
      </c>
    </row>
    <row r="5882" spans="1:34" x14ac:dyDescent="0.25">
      <c r="A5882">
        <v>738734</v>
      </c>
      <c r="B5882" t="s">
        <v>29</v>
      </c>
      <c r="C5882" t="s">
        <v>98</v>
      </c>
      <c r="D5882" t="s">
        <v>31</v>
      </c>
      <c r="E5882">
        <v>53202</v>
      </c>
      <c r="F5882" t="s">
        <v>20</v>
      </c>
      <c r="G5882" t="s">
        <v>32</v>
      </c>
      <c r="H5882">
        <v>27</v>
      </c>
      <c r="I5882" t="s">
        <v>36</v>
      </c>
      <c r="J5882">
        <f>VLOOKUP(I5882,Key!$A$1:$C$73,2,FALSE)</f>
        <v>43.03519</v>
      </c>
      <c r="K5882">
        <f>VLOOKUP(I5882,Key!$A$1:$C$73,3,FALSE)</f>
        <v>-87.907390000000007</v>
      </c>
      <c r="L5882" t="s">
        <v>52</v>
      </c>
      <c r="M5882">
        <f>VLOOKUP(L5882,Key!$A$1:$C$73,2,FALSE)</f>
        <v>43.042490000000001</v>
      </c>
      <c r="N5882">
        <f>VLOOKUP(L5882,Key!$A$1:$C$73,3,FALSE)</f>
        <v>-87.909959999999998</v>
      </c>
      <c r="O5882">
        <v>10</v>
      </c>
      <c r="P5882">
        <v>0</v>
      </c>
      <c r="Q5882">
        <v>1.5</v>
      </c>
      <c r="R5882">
        <v>1.4</v>
      </c>
      <c r="S5882">
        <v>60</v>
      </c>
      <c r="T5882">
        <f t="shared" si="819"/>
        <v>-1</v>
      </c>
      <c r="U5882" s="1">
        <v>42850</v>
      </c>
      <c r="V5882" s="13">
        <f t="shared" si="820"/>
        <v>42826</v>
      </c>
      <c r="W5882" s="14">
        <f t="shared" si="821"/>
        <v>42850</v>
      </c>
      <c r="X5882" s="1" t="str">
        <f t="shared" si="822"/>
        <v>Tuesday</v>
      </c>
      <c r="Y5882" s="2">
        <v>0.59159722222222222</v>
      </c>
      <c r="Z5882" s="2">
        <f t="shared" si="823"/>
        <v>0.58333333333333326</v>
      </c>
      <c r="AA5882">
        <f>1</f>
        <v>1</v>
      </c>
      <c r="AB5882" s="1">
        <v>42850</v>
      </c>
      <c r="AC5882" s="13">
        <f t="shared" si="824"/>
        <v>42826</v>
      </c>
      <c r="AD5882" s="14">
        <f t="shared" si="825"/>
        <v>42850</v>
      </c>
      <c r="AE5882" s="1" t="str">
        <f t="shared" si="826"/>
        <v>Tuesday</v>
      </c>
      <c r="AF5882" s="2">
        <v>0.59836805555555561</v>
      </c>
      <c r="AG5882" s="2">
        <f t="shared" si="827"/>
        <v>0.58333333333333326</v>
      </c>
      <c r="AH5882" t="s">
        <v>23</v>
      </c>
    </row>
    <row r="5883" spans="1:34" x14ac:dyDescent="0.25">
      <c r="A5883">
        <v>1599222</v>
      </c>
      <c r="B5883" t="s">
        <v>29</v>
      </c>
      <c r="C5883" t="s">
        <v>205</v>
      </c>
      <c r="D5883" t="s">
        <v>201</v>
      </c>
      <c r="E5883">
        <v>30188</v>
      </c>
      <c r="F5883" t="s">
        <v>20</v>
      </c>
      <c r="G5883" t="s">
        <v>97</v>
      </c>
      <c r="H5883">
        <v>5494</v>
      </c>
      <c r="I5883" t="s">
        <v>26</v>
      </c>
      <c r="J5883">
        <f>VLOOKUP(I5883,Key!$A$1:$C$73,2,FALSE)</f>
        <v>43.034619999999997</v>
      </c>
      <c r="K5883">
        <f>VLOOKUP(I5883,Key!$A$1:$C$73,3,FALSE)</f>
        <v>-87.917500000000004</v>
      </c>
      <c r="L5883" t="s">
        <v>77</v>
      </c>
      <c r="M5883">
        <f>VLOOKUP(L5883,Key!$A$1:$C$73,2,FALSE)</f>
        <v>43.036900000000003</v>
      </c>
      <c r="N5883">
        <f>VLOOKUP(L5883,Key!$A$1:$C$73,3,FALSE)</f>
        <v>-87.89667</v>
      </c>
      <c r="O5883">
        <v>18</v>
      </c>
      <c r="P5883">
        <v>2</v>
      </c>
      <c r="Q5883">
        <v>2.7</v>
      </c>
      <c r="R5883">
        <v>2.6</v>
      </c>
      <c r="S5883">
        <v>108</v>
      </c>
      <c r="T5883">
        <f t="shared" si="819"/>
        <v>-1</v>
      </c>
      <c r="U5883" s="1">
        <v>42850</v>
      </c>
      <c r="V5883" s="13">
        <f t="shared" si="820"/>
        <v>42826</v>
      </c>
      <c r="W5883" s="14">
        <f t="shared" si="821"/>
        <v>42850</v>
      </c>
      <c r="X5883" s="1" t="str">
        <f t="shared" si="822"/>
        <v>Tuesday</v>
      </c>
      <c r="Y5883" s="2">
        <v>0.62537037037037035</v>
      </c>
      <c r="Z5883" s="2">
        <f t="shared" si="823"/>
        <v>0.625</v>
      </c>
      <c r="AA5883">
        <f>1</f>
        <v>1</v>
      </c>
      <c r="AB5883" s="1">
        <v>42850</v>
      </c>
      <c r="AC5883" s="13">
        <f t="shared" si="824"/>
        <v>42826</v>
      </c>
      <c r="AD5883" s="14">
        <f t="shared" si="825"/>
        <v>42850</v>
      </c>
      <c r="AE5883" s="1" t="str">
        <f t="shared" si="826"/>
        <v>Tuesday</v>
      </c>
      <c r="AF5883" s="2">
        <v>0.63783564814814808</v>
      </c>
      <c r="AG5883" s="2">
        <f t="shared" si="827"/>
        <v>0.625</v>
      </c>
      <c r="AH5883" t="s">
        <v>23</v>
      </c>
    </row>
    <row r="5884" spans="1:34" x14ac:dyDescent="0.25">
      <c r="A5884">
        <v>1599222</v>
      </c>
      <c r="B5884" t="s">
        <v>29</v>
      </c>
      <c r="C5884" t="s">
        <v>205</v>
      </c>
      <c r="D5884" t="s">
        <v>201</v>
      </c>
      <c r="E5884">
        <v>30188</v>
      </c>
      <c r="F5884" t="s">
        <v>20</v>
      </c>
      <c r="G5884" t="s">
        <v>97</v>
      </c>
      <c r="H5884">
        <v>957</v>
      </c>
      <c r="I5884" t="s">
        <v>44</v>
      </c>
      <c r="J5884">
        <f>VLOOKUP(I5884,Key!$A$1:$C$73,2,FALSE)</f>
        <v>43.03886</v>
      </c>
      <c r="K5884">
        <f>VLOOKUP(I5884,Key!$A$1:$C$73,3,FALSE)</f>
        <v>-87.902720000000002</v>
      </c>
      <c r="L5884" t="s">
        <v>68</v>
      </c>
      <c r="M5884">
        <f>VLOOKUP(L5884,Key!$A$1:$C$73,2,FALSE)</f>
        <v>43.026470000000003</v>
      </c>
      <c r="N5884">
        <f>VLOOKUP(L5884,Key!$A$1:$C$73,3,FALSE)</f>
        <v>-87.918040000000005</v>
      </c>
      <c r="O5884">
        <v>17</v>
      </c>
      <c r="P5884">
        <v>2</v>
      </c>
      <c r="Q5884">
        <v>2.6</v>
      </c>
      <c r="R5884">
        <v>2.4</v>
      </c>
      <c r="S5884">
        <v>102</v>
      </c>
      <c r="T5884">
        <f t="shared" si="819"/>
        <v>-1</v>
      </c>
      <c r="U5884" s="1">
        <v>42850</v>
      </c>
      <c r="V5884" s="13">
        <f t="shared" si="820"/>
        <v>42826</v>
      </c>
      <c r="W5884" s="14">
        <f t="shared" si="821"/>
        <v>42850</v>
      </c>
      <c r="X5884" s="1" t="str">
        <f t="shared" si="822"/>
        <v>Tuesday</v>
      </c>
      <c r="Y5884" s="2">
        <v>0.69445601851851846</v>
      </c>
      <c r="Z5884" s="2">
        <f t="shared" si="823"/>
        <v>0.70833333333333326</v>
      </c>
      <c r="AA5884">
        <f>1</f>
        <v>1</v>
      </c>
      <c r="AB5884" s="1">
        <v>42850</v>
      </c>
      <c r="AC5884" s="13">
        <f t="shared" si="824"/>
        <v>42826</v>
      </c>
      <c r="AD5884" s="14">
        <f t="shared" si="825"/>
        <v>42850</v>
      </c>
      <c r="AE5884" s="1" t="str">
        <f t="shared" si="826"/>
        <v>Tuesday</v>
      </c>
      <c r="AF5884" s="2">
        <v>0.70628472222222216</v>
      </c>
      <c r="AG5884" s="2">
        <f t="shared" si="827"/>
        <v>0.70833333333333326</v>
      </c>
      <c r="AH5884" t="s">
        <v>23</v>
      </c>
    </row>
    <row r="5885" spans="1:34" x14ac:dyDescent="0.25">
      <c r="A5885">
        <v>1575847</v>
      </c>
      <c r="B5885" t="s">
        <v>29</v>
      </c>
      <c r="C5885" t="s">
        <v>47</v>
      </c>
      <c r="D5885" t="s">
        <v>31</v>
      </c>
      <c r="E5885">
        <v>53211</v>
      </c>
      <c r="F5885" t="s">
        <v>20</v>
      </c>
      <c r="G5885" t="s">
        <v>32</v>
      </c>
      <c r="H5885">
        <v>5489</v>
      </c>
      <c r="I5885" t="s">
        <v>65</v>
      </c>
      <c r="J5885">
        <f>VLOOKUP(I5885,Key!$A$1:$C$73,2,FALSE)</f>
        <v>43.077359999999999</v>
      </c>
      <c r="K5885">
        <f>VLOOKUP(I5885,Key!$A$1:$C$73,3,FALSE)</f>
        <v>-87.880769999999998</v>
      </c>
      <c r="L5885" t="s">
        <v>65</v>
      </c>
      <c r="M5885">
        <f>VLOOKUP(L5885,Key!$A$1:$C$73,2,FALSE)</f>
        <v>43.077359999999999</v>
      </c>
      <c r="N5885">
        <f>VLOOKUP(L5885,Key!$A$1:$C$73,3,FALSE)</f>
        <v>-87.880769999999998</v>
      </c>
      <c r="O5885">
        <v>32</v>
      </c>
      <c r="P5885">
        <v>0</v>
      </c>
      <c r="Q5885">
        <v>4.8</v>
      </c>
      <c r="R5885">
        <v>4.5999999999999996</v>
      </c>
      <c r="S5885">
        <v>192</v>
      </c>
      <c r="T5885">
        <f t="shared" si="819"/>
        <v>-1</v>
      </c>
      <c r="U5885" s="1">
        <v>42850</v>
      </c>
      <c r="V5885" s="13">
        <f t="shared" si="820"/>
        <v>42826</v>
      </c>
      <c r="W5885" s="14">
        <f t="shared" si="821"/>
        <v>42850</v>
      </c>
      <c r="X5885" s="1" t="str">
        <f t="shared" si="822"/>
        <v>Tuesday</v>
      </c>
      <c r="Y5885" s="2">
        <v>0.70462962962962961</v>
      </c>
      <c r="Z5885" s="2">
        <f t="shared" si="823"/>
        <v>0.70833333333333326</v>
      </c>
      <c r="AA5885">
        <f>1</f>
        <v>1</v>
      </c>
      <c r="AB5885" s="1">
        <v>42850</v>
      </c>
      <c r="AC5885" s="13">
        <f t="shared" si="824"/>
        <v>42826</v>
      </c>
      <c r="AD5885" s="14">
        <f t="shared" si="825"/>
        <v>42850</v>
      </c>
      <c r="AE5885" s="1" t="str">
        <f t="shared" si="826"/>
        <v>Tuesday</v>
      </c>
      <c r="AF5885" s="2">
        <v>0.72667824074074072</v>
      </c>
      <c r="AG5885" s="2">
        <f t="shared" si="827"/>
        <v>0.70833333333333326</v>
      </c>
      <c r="AH5885" t="s">
        <v>25</v>
      </c>
    </row>
    <row r="5886" spans="1:34" x14ac:dyDescent="0.25">
      <c r="A5886">
        <v>1249603</v>
      </c>
      <c r="B5886" t="s">
        <v>29</v>
      </c>
      <c r="C5886" t="s">
        <v>127</v>
      </c>
      <c r="D5886" t="s">
        <v>31</v>
      </c>
      <c r="E5886">
        <v>53705</v>
      </c>
      <c r="F5886" t="s">
        <v>20</v>
      </c>
      <c r="G5886" t="s">
        <v>99</v>
      </c>
      <c r="H5886">
        <v>5497</v>
      </c>
      <c r="I5886" t="s">
        <v>80</v>
      </c>
      <c r="J5886">
        <f>VLOOKUP(I5886,Key!$A$1:$C$73,2,FALSE)</f>
        <v>43.060250000000003</v>
      </c>
      <c r="K5886">
        <f>VLOOKUP(I5886,Key!$A$1:$C$73,3,FALSE)</f>
        <v>-87.892169999999993</v>
      </c>
      <c r="L5886" t="s">
        <v>21</v>
      </c>
      <c r="M5886">
        <f>VLOOKUP(L5886,Key!$A$1:$C$73,2,FALSE)</f>
        <v>43.074890000000003</v>
      </c>
      <c r="N5886">
        <f>VLOOKUP(L5886,Key!$A$1:$C$73,3,FALSE)</f>
        <v>-87.882810000000006</v>
      </c>
      <c r="O5886">
        <v>16</v>
      </c>
      <c r="P5886">
        <v>0</v>
      </c>
      <c r="Q5886">
        <v>2.4</v>
      </c>
      <c r="R5886">
        <v>2.2999999999999998</v>
      </c>
      <c r="S5886">
        <v>96</v>
      </c>
      <c r="T5886">
        <f t="shared" si="819"/>
        <v>-1</v>
      </c>
      <c r="U5886" s="1">
        <v>42850</v>
      </c>
      <c r="V5886" s="13">
        <f t="shared" si="820"/>
        <v>42826</v>
      </c>
      <c r="W5886" s="14">
        <f t="shared" si="821"/>
        <v>42850</v>
      </c>
      <c r="X5886" s="1" t="str">
        <f t="shared" si="822"/>
        <v>Tuesday</v>
      </c>
      <c r="Y5886" s="2">
        <v>0.70981481481481479</v>
      </c>
      <c r="Z5886" s="2">
        <f t="shared" si="823"/>
        <v>0.70833333333333326</v>
      </c>
      <c r="AA5886">
        <f>1</f>
        <v>1</v>
      </c>
      <c r="AB5886" s="1">
        <v>42850</v>
      </c>
      <c r="AC5886" s="13">
        <f t="shared" si="824"/>
        <v>42826</v>
      </c>
      <c r="AD5886" s="14">
        <f t="shared" si="825"/>
        <v>42850</v>
      </c>
      <c r="AE5886" s="1" t="str">
        <f t="shared" si="826"/>
        <v>Tuesday</v>
      </c>
      <c r="AF5886" s="2">
        <v>0.72109953703703711</v>
      </c>
      <c r="AG5886" s="2">
        <f t="shared" si="827"/>
        <v>0.70833333333333326</v>
      </c>
      <c r="AH5886" t="s">
        <v>23</v>
      </c>
    </row>
    <row r="5887" spans="1:34" x14ac:dyDescent="0.25">
      <c r="A5887">
        <v>783916</v>
      </c>
      <c r="B5887" t="s">
        <v>29</v>
      </c>
      <c r="C5887" t="s">
        <v>157</v>
      </c>
      <c r="D5887" t="s">
        <v>46</v>
      </c>
      <c r="E5887">
        <v>60618</v>
      </c>
      <c r="F5887" t="s">
        <v>20</v>
      </c>
      <c r="G5887" t="s">
        <v>32</v>
      </c>
      <c r="H5887">
        <v>338</v>
      </c>
      <c r="I5887" t="s">
        <v>44</v>
      </c>
      <c r="J5887">
        <f>VLOOKUP(I5887,Key!$A$1:$C$73,2,FALSE)</f>
        <v>43.03886</v>
      </c>
      <c r="K5887">
        <f>VLOOKUP(I5887,Key!$A$1:$C$73,3,FALSE)</f>
        <v>-87.902720000000002</v>
      </c>
      <c r="L5887" t="s">
        <v>26</v>
      </c>
      <c r="M5887">
        <f>VLOOKUP(L5887,Key!$A$1:$C$73,2,FALSE)</f>
        <v>43.034619999999997</v>
      </c>
      <c r="N5887">
        <f>VLOOKUP(L5887,Key!$A$1:$C$73,3,FALSE)</f>
        <v>-87.917500000000004</v>
      </c>
      <c r="O5887">
        <v>8</v>
      </c>
      <c r="P5887">
        <v>0</v>
      </c>
      <c r="Q5887">
        <v>1.2</v>
      </c>
      <c r="R5887">
        <v>1.1000000000000001</v>
      </c>
      <c r="S5887">
        <v>48</v>
      </c>
      <c r="T5887">
        <f t="shared" si="819"/>
        <v>-1</v>
      </c>
      <c r="U5887" s="1">
        <v>42850</v>
      </c>
      <c r="V5887" s="13">
        <f t="shared" si="820"/>
        <v>42826</v>
      </c>
      <c r="W5887" s="14">
        <f t="shared" si="821"/>
        <v>42850</v>
      </c>
      <c r="X5887" s="1" t="str">
        <f t="shared" si="822"/>
        <v>Tuesday</v>
      </c>
      <c r="Y5887" s="2">
        <v>0.7292939814814815</v>
      </c>
      <c r="Z5887" s="2">
        <f t="shared" si="823"/>
        <v>0.75</v>
      </c>
      <c r="AA5887">
        <f>1</f>
        <v>1</v>
      </c>
      <c r="AB5887" s="1">
        <v>42850</v>
      </c>
      <c r="AC5887" s="13">
        <f t="shared" si="824"/>
        <v>42826</v>
      </c>
      <c r="AD5887" s="14">
        <f t="shared" si="825"/>
        <v>42850</v>
      </c>
      <c r="AE5887" s="1" t="str">
        <f t="shared" si="826"/>
        <v>Tuesday</v>
      </c>
      <c r="AF5887" s="2">
        <v>0.73534722222222226</v>
      </c>
      <c r="AG5887" s="2">
        <f t="shared" si="827"/>
        <v>0.75</v>
      </c>
      <c r="AH5887" t="s">
        <v>23</v>
      </c>
    </row>
    <row r="5888" spans="1:34" x14ac:dyDescent="0.25">
      <c r="A5888">
        <v>1097164</v>
      </c>
      <c r="B5888" t="s">
        <v>29</v>
      </c>
      <c r="C5888" t="s">
        <v>47</v>
      </c>
      <c r="D5888" t="s">
        <v>31</v>
      </c>
      <c r="E5888">
        <v>53202</v>
      </c>
      <c r="F5888" t="s">
        <v>20</v>
      </c>
      <c r="G5888" t="s">
        <v>32</v>
      </c>
      <c r="H5888">
        <v>5463</v>
      </c>
      <c r="I5888" t="s">
        <v>34</v>
      </c>
      <c r="J5888">
        <f>VLOOKUP(I5888,Key!$A$1:$C$73,2,FALSE)</f>
        <v>43.05097</v>
      </c>
      <c r="K5888">
        <f>VLOOKUP(I5888,Key!$A$1:$C$73,3,FALSE)</f>
        <v>-87.906440000000003</v>
      </c>
      <c r="L5888" t="s">
        <v>68</v>
      </c>
      <c r="M5888">
        <f>VLOOKUP(L5888,Key!$A$1:$C$73,2,FALSE)</f>
        <v>43.026470000000003</v>
      </c>
      <c r="N5888">
        <f>VLOOKUP(L5888,Key!$A$1:$C$73,3,FALSE)</f>
        <v>-87.918040000000005</v>
      </c>
      <c r="O5888">
        <v>12</v>
      </c>
      <c r="P5888">
        <v>0</v>
      </c>
      <c r="Q5888">
        <v>1.8</v>
      </c>
      <c r="R5888">
        <v>1.7</v>
      </c>
      <c r="S5888">
        <v>72</v>
      </c>
      <c r="T5888">
        <f t="shared" si="819"/>
        <v>-1</v>
      </c>
      <c r="U5888" s="1">
        <v>42850</v>
      </c>
      <c r="V5888" s="13">
        <f t="shared" si="820"/>
        <v>42826</v>
      </c>
      <c r="W5888" s="14">
        <f t="shared" si="821"/>
        <v>42850</v>
      </c>
      <c r="X5888" s="1" t="str">
        <f t="shared" si="822"/>
        <v>Tuesday</v>
      </c>
      <c r="Y5888" s="2">
        <v>0.76233796296296286</v>
      </c>
      <c r="Z5888" s="2">
        <f t="shared" si="823"/>
        <v>0.75</v>
      </c>
      <c r="AA5888">
        <f>1</f>
        <v>1</v>
      </c>
      <c r="AB5888" s="1">
        <v>42850</v>
      </c>
      <c r="AC5888" s="13">
        <f t="shared" si="824"/>
        <v>42826</v>
      </c>
      <c r="AD5888" s="14">
        <f t="shared" si="825"/>
        <v>42850</v>
      </c>
      <c r="AE5888" s="1" t="str">
        <f t="shared" si="826"/>
        <v>Tuesday</v>
      </c>
      <c r="AF5888" s="2">
        <v>0.770625</v>
      </c>
      <c r="AG5888" s="2">
        <f t="shared" si="827"/>
        <v>0.75</v>
      </c>
      <c r="AH5888" t="s">
        <v>23</v>
      </c>
    </row>
    <row r="5889" spans="1:34" x14ac:dyDescent="0.25">
      <c r="A5889">
        <v>1169361</v>
      </c>
      <c r="B5889" t="s">
        <v>29</v>
      </c>
      <c r="C5889" t="s">
        <v>47</v>
      </c>
      <c r="D5889" t="s">
        <v>31</v>
      </c>
      <c r="E5889">
        <v>53202</v>
      </c>
      <c r="F5889" t="s">
        <v>20</v>
      </c>
      <c r="G5889" t="s">
        <v>99</v>
      </c>
      <c r="H5889">
        <v>995</v>
      </c>
      <c r="I5889" t="s">
        <v>61</v>
      </c>
      <c r="J5889">
        <f>VLOOKUP(I5889,Key!$A$1:$C$73,2,FALSE)</f>
        <v>43.060786</v>
      </c>
      <c r="K5889">
        <f>VLOOKUP(I5889,Key!$A$1:$C$73,3,FALSE)</f>
        <v>-87.883825999999999</v>
      </c>
      <c r="L5889" t="s">
        <v>62</v>
      </c>
      <c r="M5889">
        <f>VLOOKUP(L5889,Key!$A$1:$C$73,2,FALSE)</f>
        <v>43.052460000000004</v>
      </c>
      <c r="N5889">
        <f>VLOOKUP(L5889,Key!$A$1:$C$73,3,FALSE)</f>
        <v>-87.891000000000005</v>
      </c>
      <c r="O5889">
        <v>8</v>
      </c>
      <c r="P5889">
        <v>0</v>
      </c>
      <c r="Q5889">
        <v>1.2</v>
      </c>
      <c r="R5889">
        <v>1.1000000000000001</v>
      </c>
      <c r="S5889">
        <v>48</v>
      </c>
      <c r="T5889">
        <f t="shared" si="819"/>
        <v>-1</v>
      </c>
      <c r="U5889" s="1">
        <v>42850</v>
      </c>
      <c r="V5889" s="13">
        <f t="shared" si="820"/>
        <v>42826</v>
      </c>
      <c r="W5889" s="14">
        <f t="shared" si="821"/>
        <v>42850</v>
      </c>
      <c r="X5889" s="1" t="str">
        <f t="shared" si="822"/>
        <v>Tuesday</v>
      </c>
      <c r="Y5889" s="2">
        <v>0.79103009259259249</v>
      </c>
      <c r="Z5889" s="2">
        <f t="shared" si="823"/>
        <v>0.79166666666666663</v>
      </c>
      <c r="AA5889">
        <f>1</f>
        <v>1</v>
      </c>
      <c r="AB5889" s="1">
        <v>42850</v>
      </c>
      <c r="AC5889" s="13">
        <f t="shared" si="824"/>
        <v>42826</v>
      </c>
      <c r="AD5889" s="14">
        <f t="shared" si="825"/>
        <v>42850</v>
      </c>
      <c r="AE5889" s="1" t="str">
        <f t="shared" si="826"/>
        <v>Tuesday</v>
      </c>
      <c r="AF5889" s="2">
        <v>0.79718750000000005</v>
      </c>
      <c r="AG5889" s="2">
        <f t="shared" si="827"/>
        <v>0.79166666666666663</v>
      </c>
      <c r="AH5889" t="s">
        <v>23</v>
      </c>
    </row>
    <row r="5890" spans="1:34" x14ac:dyDescent="0.25">
      <c r="A5890">
        <v>1088341</v>
      </c>
      <c r="B5890" t="s">
        <v>29</v>
      </c>
      <c r="C5890" t="s">
        <v>47</v>
      </c>
      <c r="D5890" t="s">
        <v>31</v>
      </c>
      <c r="E5890">
        <v>53202</v>
      </c>
      <c r="F5890" t="s">
        <v>20</v>
      </c>
      <c r="G5890" t="s">
        <v>32</v>
      </c>
      <c r="H5890">
        <v>11095</v>
      </c>
      <c r="I5890" t="s">
        <v>68</v>
      </c>
      <c r="J5890">
        <f>VLOOKUP(I5890,Key!$A$1:$C$73,2,FALSE)</f>
        <v>43.026470000000003</v>
      </c>
      <c r="K5890">
        <f>VLOOKUP(I5890,Key!$A$1:$C$73,3,FALSE)</f>
        <v>-87.918040000000005</v>
      </c>
      <c r="L5890" t="s">
        <v>83</v>
      </c>
      <c r="M5890">
        <f>VLOOKUP(L5890,Key!$A$1:$C$73,2,FALSE)</f>
        <v>43.026229999999998</v>
      </c>
      <c r="N5890">
        <f>VLOOKUP(L5890,Key!$A$1:$C$73,3,FALSE)</f>
        <v>-87.912809999999993</v>
      </c>
      <c r="O5890">
        <v>3</v>
      </c>
      <c r="P5890">
        <v>0</v>
      </c>
      <c r="Q5890">
        <v>0.5</v>
      </c>
      <c r="R5890">
        <v>0.4</v>
      </c>
      <c r="S5890">
        <v>18</v>
      </c>
      <c r="T5890">
        <f t="shared" ref="T5890:T5953" si="828">-1</f>
        <v>-1</v>
      </c>
      <c r="U5890" s="1">
        <v>42850</v>
      </c>
      <c r="V5890" s="13">
        <f t="shared" ref="V5890:V5953" si="829">DATE(YEAR(U5890), MONTH(U5890), 1)</f>
        <v>42826</v>
      </c>
      <c r="W5890" s="14">
        <f t="shared" ref="W5890:W5953" si="830">U5890</f>
        <v>42850</v>
      </c>
      <c r="X5890" s="1" t="str">
        <f t="shared" ref="X5890:X5953" si="831">TEXT(W5890,"dddd")</f>
        <v>Tuesday</v>
      </c>
      <c r="Y5890" s="2">
        <v>0.79922453703703711</v>
      </c>
      <c r="Z5890" s="2">
        <f t="shared" ref="Z5890:Z5953" si="832">MROUND(Y5890, "1:00")</f>
        <v>0.79166666666666663</v>
      </c>
      <c r="AA5890">
        <f>1</f>
        <v>1</v>
      </c>
      <c r="AB5890" s="1">
        <v>42850</v>
      </c>
      <c r="AC5890" s="13">
        <f t="shared" ref="AC5890:AC5953" si="833">DATE(YEAR(AB5890), MONTH(AB5890), 1)</f>
        <v>42826</v>
      </c>
      <c r="AD5890" s="14">
        <f t="shared" ref="AD5890:AD5953" si="834">AB5890</f>
        <v>42850</v>
      </c>
      <c r="AE5890" s="1" t="str">
        <f t="shared" ref="AE5890:AE5953" si="835">TEXT(AD5890,"dddd")</f>
        <v>Tuesday</v>
      </c>
      <c r="AF5890" s="2">
        <v>0.80092592592592593</v>
      </c>
      <c r="AG5890" s="2">
        <f t="shared" ref="AG5890:AG5953" si="836">MROUND(AF5890, "1:00")</f>
        <v>0.79166666666666663</v>
      </c>
      <c r="AH5890" t="s">
        <v>23</v>
      </c>
    </row>
    <row r="5891" spans="1:34" x14ac:dyDescent="0.25">
      <c r="A5891">
        <v>1371872</v>
      </c>
      <c r="B5891" t="s">
        <v>29</v>
      </c>
      <c r="C5891" t="s">
        <v>35</v>
      </c>
      <c r="D5891" t="s">
        <v>31</v>
      </c>
      <c r="E5891">
        <v>53222</v>
      </c>
      <c r="F5891" t="s">
        <v>20</v>
      </c>
      <c r="G5891" t="s">
        <v>32</v>
      </c>
      <c r="H5891">
        <v>99</v>
      </c>
      <c r="I5891" t="s">
        <v>89</v>
      </c>
      <c r="J5891">
        <f>VLOOKUP(I5891,Key!$A$1:$C$73,2,FALSE)</f>
        <v>43.060155999999999</v>
      </c>
      <c r="K5891">
        <f>VLOOKUP(I5891,Key!$A$1:$C$73,3,FALSE)</f>
        <v>-87.881258000000003</v>
      </c>
      <c r="L5891" t="s">
        <v>80</v>
      </c>
      <c r="M5891">
        <f>VLOOKUP(L5891,Key!$A$1:$C$73,2,FALSE)</f>
        <v>43.060250000000003</v>
      </c>
      <c r="N5891">
        <f>VLOOKUP(L5891,Key!$A$1:$C$73,3,FALSE)</f>
        <v>-87.892169999999993</v>
      </c>
      <c r="O5891">
        <v>3</v>
      </c>
      <c r="P5891">
        <v>0</v>
      </c>
      <c r="Q5891">
        <v>0.5</v>
      </c>
      <c r="R5891">
        <v>0.4</v>
      </c>
      <c r="S5891">
        <v>18</v>
      </c>
      <c r="T5891">
        <f t="shared" si="828"/>
        <v>-1</v>
      </c>
      <c r="U5891" s="1">
        <v>42850</v>
      </c>
      <c r="V5891" s="13">
        <f t="shared" si="829"/>
        <v>42826</v>
      </c>
      <c r="W5891" s="14">
        <f t="shared" si="830"/>
        <v>42850</v>
      </c>
      <c r="X5891" s="1" t="str">
        <f t="shared" si="831"/>
        <v>Tuesday</v>
      </c>
      <c r="Y5891" s="2">
        <v>0.81304398148148149</v>
      </c>
      <c r="Z5891" s="2">
        <f t="shared" si="832"/>
        <v>0.83333333333333326</v>
      </c>
      <c r="AA5891">
        <f>1</f>
        <v>1</v>
      </c>
      <c r="AB5891" s="1">
        <v>42850</v>
      </c>
      <c r="AC5891" s="13">
        <f t="shared" si="833"/>
        <v>42826</v>
      </c>
      <c r="AD5891" s="14">
        <f t="shared" si="834"/>
        <v>42850</v>
      </c>
      <c r="AE5891" s="1" t="str">
        <f t="shared" si="835"/>
        <v>Tuesday</v>
      </c>
      <c r="AF5891" s="2">
        <v>0.8152314814814815</v>
      </c>
      <c r="AG5891" s="2">
        <f t="shared" si="836"/>
        <v>0.83333333333333326</v>
      </c>
      <c r="AH5891" t="s">
        <v>23</v>
      </c>
    </row>
    <row r="5892" spans="1:34" x14ac:dyDescent="0.25">
      <c r="A5892">
        <v>1442430</v>
      </c>
      <c r="B5892" t="s">
        <v>29</v>
      </c>
      <c r="C5892" t="s">
        <v>47</v>
      </c>
      <c r="D5892" t="s">
        <v>31</v>
      </c>
      <c r="E5892">
        <v>53211</v>
      </c>
      <c r="F5892" t="s">
        <v>20</v>
      </c>
      <c r="G5892" t="s">
        <v>32</v>
      </c>
      <c r="H5892">
        <v>11079</v>
      </c>
      <c r="I5892" t="s">
        <v>21</v>
      </c>
      <c r="J5892">
        <f>VLOOKUP(I5892,Key!$A$1:$C$73,2,FALSE)</f>
        <v>43.074890000000003</v>
      </c>
      <c r="K5892">
        <f>VLOOKUP(I5892,Key!$A$1:$C$73,3,FALSE)</f>
        <v>-87.882810000000006</v>
      </c>
      <c r="L5892" t="s">
        <v>24</v>
      </c>
      <c r="M5892">
        <f>VLOOKUP(L5892,Key!$A$1:$C$73,2,FALSE)</f>
        <v>43.074655999999997</v>
      </c>
      <c r="N5892">
        <f>VLOOKUP(L5892,Key!$A$1:$C$73,3,FALSE)</f>
        <v>-87.889011999999994</v>
      </c>
      <c r="O5892">
        <v>2</v>
      </c>
      <c r="P5892">
        <v>0</v>
      </c>
      <c r="Q5892">
        <v>0.3</v>
      </c>
      <c r="R5892">
        <v>0.3</v>
      </c>
      <c r="S5892">
        <v>12</v>
      </c>
      <c r="T5892">
        <f t="shared" si="828"/>
        <v>-1</v>
      </c>
      <c r="U5892" s="1">
        <v>42850</v>
      </c>
      <c r="V5892" s="13">
        <f t="shared" si="829"/>
        <v>42826</v>
      </c>
      <c r="W5892" s="14">
        <f t="shared" si="830"/>
        <v>42850</v>
      </c>
      <c r="X5892" s="1" t="str">
        <f t="shared" si="831"/>
        <v>Tuesday</v>
      </c>
      <c r="Y5892" s="2">
        <v>0.86863425925925919</v>
      </c>
      <c r="Z5892" s="2">
        <f t="shared" si="832"/>
        <v>0.875</v>
      </c>
      <c r="AA5892">
        <f>1</f>
        <v>1</v>
      </c>
      <c r="AB5892" s="1">
        <v>42850</v>
      </c>
      <c r="AC5892" s="13">
        <f t="shared" si="833"/>
        <v>42826</v>
      </c>
      <c r="AD5892" s="14">
        <f t="shared" si="834"/>
        <v>42850</v>
      </c>
      <c r="AE5892" s="1" t="str">
        <f t="shared" si="835"/>
        <v>Tuesday</v>
      </c>
      <c r="AF5892" s="2">
        <v>0.87004629629629626</v>
      </c>
      <c r="AG5892" s="2">
        <f t="shared" si="836"/>
        <v>0.875</v>
      </c>
      <c r="AH5892" t="s">
        <v>23</v>
      </c>
    </row>
    <row r="5893" spans="1:34" x14ac:dyDescent="0.25">
      <c r="A5893">
        <v>1260485</v>
      </c>
      <c r="B5893" t="s">
        <v>29</v>
      </c>
      <c r="C5893" t="s">
        <v>58</v>
      </c>
      <c r="D5893" t="s">
        <v>31</v>
      </c>
      <c r="E5893">
        <v>53211</v>
      </c>
      <c r="F5893" t="s">
        <v>20</v>
      </c>
      <c r="G5893" t="s">
        <v>32</v>
      </c>
      <c r="H5893">
        <v>5440</v>
      </c>
      <c r="I5893" t="s">
        <v>78</v>
      </c>
      <c r="J5893">
        <f>VLOOKUP(I5893,Key!$A$1:$C$73,2,FALSE)</f>
        <v>43.048200000000001</v>
      </c>
      <c r="K5893">
        <f>VLOOKUP(I5893,Key!$A$1:$C$73,3,FALSE)</f>
        <v>-87.900859999999994</v>
      </c>
      <c r="L5893" t="s">
        <v>33</v>
      </c>
      <c r="M5893">
        <f>VLOOKUP(L5893,Key!$A$1:$C$73,2,FALSE)</f>
        <v>43.045712999999999</v>
      </c>
      <c r="N5893">
        <f>VLOOKUP(L5893,Key!$A$1:$C$73,3,FALSE)</f>
        <v>-87.899756999999994</v>
      </c>
      <c r="O5893">
        <v>2</v>
      </c>
      <c r="P5893">
        <v>0</v>
      </c>
      <c r="Q5893">
        <v>0.3</v>
      </c>
      <c r="R5893">
        <v>0.3</v>
      </c>
      <c r="S5893">
        <v>12</v>
      </c>
      <c r="T5893">
        <f t="shared" si="828"/>
        <v>-1</v>
      </c>
      <c r="U5893" s="1">
        <v>42851</v>
      </c>
      <c r="V5893" s="13">
        <f t="shared" si="829"/>
        <v>42826</v>
      </c>
      <c r="W5893" s="14">
        <f t="shared" si="830"/>
        <v>42851</v>
      </c>
      <c r="X5893" s="1" t="str">
        <f t="shared" si="831"/>
        <v>Wednesday</v>
      </c>
      <c r="Y5893" s="2">
        <v>0.33075231481481482</v>
      </c>
      <c r="Z5893" s="2">
        <f t="shared" si="832"/>
        <v>0.33333333333333331</v>
      </c>
      <c r="AA5893">
        <f>1</f>
        <v>1</v>
      </c>
      <c r="AB5893" s="1">
        <v>42851</v>
      </c>
      <c r="AC5893" s="13">
        <f t="shared" si="833"/>
        <v>42826</v>
      </c>
      <c r="AD5893" s="14">
        <f t="shared" si="834"/>
        <v>42851</v>
      </c>
      <c r="AE5893" s="1" t="str">
        <f t="shared" si="835"/>
        <v>Wednesday</v>
      </c>
      <c r="AF5893" s="2">
        <v>0.3323726851851852</v>
      </c>
      <c r="AG5893" s="2">
        <f t="shared" si="836"/>
        <v>0.33333333333333331</v>
      </c>
      <c r="AH5893" t="s">
        <v>23</v>
      </c>
    </row>
    <row r="5894" spans="1:34" x14ac:dyDescent="0.25">
      <c r="A5894">
        <v>1260485</v>
      </c>
      <c r="B5894" t="s">
        <v>29</v>
      </c>
      <c r="C5894" t="s">
        <v>58</v>
      </c>
      <c r="D5894" t="s">
        <v>31</v>
      </c>
      <c r="E5894">
        <v>53211</v>
      </c>
      <c r="F5894" t="s">
        <v>20</v>
      </c>
      <c r="G5894" t="s">
        <v>32</v>
      </c>
      <c r="H5894">
        <v>11050</v>
      </c>
      <c r="I5894" t="s">
        <v>33</v>
      </c>
      <c r="J5894">
        <f>VLOOKUP(I5894,Key!$A$1:$C$73,2,FALSE)</f>
        <v>43.045712999999999</v>
      </c>
      <c r="K5894">
        <f>VLOOKUP(I5894,Key!$A$1:$C$73,3,FALSE)</f>
        <v>-87.899756999999994</v>
      </c>
      <c r="L5894" t="s">
        <v>44</v>
      </c>
      <c r="M5894">
        <f>VLOOKUP(L5894,Key!$A$1:$C$73,2,FALSE)</f>
        <v>43.03886</v>
      </c>
      <c r="N5894">
        <f>VLOOKUP(L5894,Key!$A$1:$C$73,3,FALSE)</f>
        <v>-87.902720000000002</v>
      </c>
      <c r="O5894">
        <v>6</v>
      </c>
      <c r="P5894">
        <v>0</v>
      </c>
      <c r="Q5894">
        <v>0.9</v>
      </c>
      <c r="R5894">
        <v>0.9</v>
      </c>
      <c r="S5894">
        <v>36</v>
      </c>
      <c r="T5894">
        <f t="shared" si="828"/>
        <v>-1</v>
      </c>
      <c r="U5894" s="1">
        <v>42851</v>
      </c>
      <c r="V5894" s="13">
        <f t="shared" si="829"/>
        <v>42826</v>
      </c>
      <c r="W5894" s="14">
        <f t="shared" si="830"/>
        <v>42851</v>
      </c>
      <c r="X5894" s="1" t="str">
        <f t="shared" si="831"/>
        <v>Wednesday</v>
      </c>
      <c r="Y5894" s="2">
        <v>0.33241898148148147</v>
      </c>
      <c r="Z5894" s="2">
        <f t="shared" si="832"/>
        <v>0.33333333333333331</v>
      </c>
      <c r="AA5894">
        <f>1</f>
        <v>1</v>
      </c>
      <c r="AB5894" s="1">
        <v>42851</v>
      </c>
      <c r="AC5894" s="13">
        <f t="shared" si="833"/>
        <v>42826</v>
      </c>
      <c r="AD5894" s="14">
        <f t="shared" si="834"/>
        <v>42851</v>
      </c>
      <c r="AE5894" s="1" t="str">
        <f t="shared" si="835"/>
        <v>Wednesday</v>
      </c>
      <c r="AF5894" s="2">
        <v>0.33650462962962963</v>
      </c>
      <c r="AG5894" s="2">
        <f t="shared" si="836"/>
        <v>0.33333333333333331</v>
      </c>
      <c r="AH5894" t="s">
        <v>23</v>
      </c>
    </row>
    <row r="5895" spans="1:34" x14ac:dyDescent="0.25">
      <c r="A5895">
        <v>1598109</v>
      </c>
      <c r="B5895" t="s">
        <v>29</v>
      </c>
      <c r="C5895" t="s">
        <v>47</v>
      </c>
      <c r="D5895" t="s">
        <v>31</v>
      </c>
      <c r="E5895">
        <v>53204</v>
      </c>
      <c r="F5895" t="s">
        <v>20</v>
      </c>
      <c r="G5895" t="s">
        <v>32</v>
      </c>
      <c r="H5895">
        <v>11125</v>
      </c>
      <c r="I5895" t="s">
        <v>39</v>
      </c>
      <c r="J5895">
        <f>VLOOKUP(I5895,Key!$A$1:$C$73,2,FALSE)</f>
        <v>43.031480000000002</v>
      </c>
      <c r="K5895">
        <f>VLOOKUP(I5895,Key!$A$1:$C$73,3,FALSE)</f>
        <v>-87.908169999999998</v>
      </c>
      <c r="L5895" t="s">
        <v>44</v>
      </c>
      <c r="M5895">
        <f>VLOOKUP(L5895,Key!$A$1:$C$73,2,FALSE)</f>
        <v>43.03886</v>
      </c>
      <c r="N5895">
        <f>VLOOKUP(L5895,Key!$A$1:$C$73,3,FALSE)</f>
        <v>-87.902720000000002</v>
      </c>
      <c r="O5895">
        <v>9</v>
      </c>
      <c r="P5895">
        <v>0</v>
      </c>
      <c r="Q5895">
        <v>1.4</v>
      </c>
      <c r="R5895">
        <v>1.3</v>
      </c>
      <c r="S5895">
        <v>54</v>
      </c>
      <c r="T5895">
        <f t="shared" si="828"/>
        <v>-1</v>
      </c>
      <c r="U5895" s="1">
        <v>42851</v>
      </c>
      <c r="V5895" s="13">
        <f t="shared" si="829"/>
        <v>42826</v>
      </c>
      <c r="W5895" s="14">
        <f t="shared" si="830"/>
        <v>42851</v>
      </c>
      <c r="X5895" s="1" t="str">
        <f t="shared" si="831"/>
        <v>Wednesday</v>
      </c>
      <c r="Y5895" s="2">
        <v>0.38579861111111113</v>
      </c>
      <c r="Z5895" s="2">
        <f t="shared" si="832"/>
        <v>0.375</v>
      </c>
      <c r="AA5895">
        <f>1</f>
        <v>1</v>
      </c>
      <c r="AB5895" s="1">
        <v>42851</v>
      </c>
      <c r="AC5895" s="13">
        <f t="shared" si="833"/>
        <v>42826</v>
      </c>
      <c r="AD5895" s="14">
        <f t="shared" si="834"/>
        <v>42851</v>
      </c>
      <c r="AE5895" s="1" t="str">
        <f t="shared" si="835"/>
        <v>Wednesday</v>
      </c>
      <c r="AF5895" s="2">
        <v>0.39202546296296298</v>
      </c>
      <c r="AG5895" s="2">
        <f t="shared" si="836"/>
        <v>0.375</v>
      </c>
      <c r="AH5895" t="s">
        <v>23</v>
      </c>
    </row>
    <row r="5896" spans="1:34" x14ac:dyDescent="0.25">
      <c r="A5896">
        <v>1238862</v>
      </c>
      <c r="B5896" t="s">
        <v>29</v>
      </c>
      <c r="C5896" t="s">
        <v>154</v>
      </c>
      <c r="D5896" t="s">
        <v>31</v>
      </c>
      <c r="E5896">
        <v>53528</v>
      </c>
      <c r="F5896" t="s">
        <v>20</v>
      </c>
      <c r="G5896" t="s">
        <v>99</v>
      </c>
      <c r="H5896">
        <v>5524</v>
      </c>
      <c r="I5896" t="s">
        <v>21</v>
      </c>
      <c r="J5896">
        <f>VLOOKUP(I5896,Key!$A$1:$C$73,2,FALSE)</f>
        <v>43.074890000000003</v>
      </c>
      <c r="K5896">
        <f>VLOOKUP(I5896,Key!$A$1:$C$73,3,FALSE)</f>
        <v>-87.882810000000006</v>
      </c>
      <c r="L5896" t="s">
        <v>22</v>
      </c>
      <c r="M5896">
        <f>VLOOKUP(L5896,Key!$A$1:$C$73,2,FALSE)</f>
        <v>43.058619999999998</v>
      </c>
      <c r="N5896">
        <f>VLOOKUP(L5896,Key!$A$1:$C$73,3,FALSE)</f>
        <v>-87.885319999999993</v>
      </c>
      <c r="O5896">
        <v>12</v>
      </c>
      <c r="P5896">
        <v>0</v>
      </c>
      <c r="Q5896">
        <v>1.8</v>
      </c>
      <c r="R5896">
        <v>1.7</v>
      </c>
      <c r="S5896">
        <v>72</v>
      </c>
      <c r="T5896">
        <f t="shared" si="828"/>
        <v>-1</v>
      </c>
      <c r="U5896" s="1">
        <v>42851</v>
      </c>
      <c r="V5896" s="13">
        <f t="shared" si="829"/>
        <v>42826</v>
      </c>
      <c r="W5896" s="14">
        <f t="shared" si="830"/>
        <v>42851</v>
      </c>
      <c r="X5896" s="1" t="str">
        <f t="shared" si="831"/>
        <v>Wednesday</v>
      </c>
      <c r="Y5896" s="2">
        <v>0.46150462962962963</v>
      </c>
      <c r="Z5896" s="2">
        <f t="shared" si="832"/>
        <v>0.45833333333333331</v>
      </c>
      <c r="AA5896">
        <f>1</f>
        <v>1</v>
      </c>
      <c r="AB5896" s="1">
        <v>42851</v>
      </c>
      <c r="AC5896" s="13">
        <f t="shared" si="833"/>
        <v>42826</v>
      </c>
      <c r="AD5896" s="14">
        <f t="shared" si="834"/>
        <v>42851</v>
      </c>
      <c r="AE5896" s="1" t="str">
        <f t="shared" si="835"/>
        <v>Wednesday</v>
      </c>
      <c r="AF5896" s="2">
        <v>0.4700462962962963</v>
      </c>
      <c r="AG5896" s="2">
        <f t="shared" si="836"/>
        <v>0.45833333333333331</v>
      </c>
      <c r="AH5896" t="s">
        <v>23</v>
      </c>
    </row>
    <row r="5897" spans="1:34" x14ac:dyDescent="0.25">
      <c r="A5897">
        <v>1407702</v>
      </c>
      <c r="B5897" t="s">
        <v>29</v>
      </c>
      <c r="C5897" t="s">
        <v>47</v>
      </c>
      <c r="D5897" t="s">
        <v>31</v>
      </c>
      <c r="E5897">
        <v>53202</v>
      </c>
      <c r="F5897" t="s">
        <v>20</v>
      </c>
      <c r="G5897" t="s">
        <v>32</v>
      </c>
      <c r="H5897">
        <v>316</v>
      </c>
      <c r="I5897" t="s">
        <v>21</v>
      </c>
      <c r="J5897">
        <f>VLOOKUP(I5897,Key!$A$1:$C$73,2,FALSE)</f>
        <v>43.074890000000003</v>
      </c>
      <c r="K5897">
        <f>VLOOKUP(I5897,Key!$A$1:$C$73,3,FALSE)</f>
        <v>-87.882810000000006</v>
      </c>
      <c r="L5897" t="s">
        <v>24</v>
      </c>
      <c r="M5897">
        <f>VLOOKUP(L5897,Key!$A$1:$C$73,2,FALSE)</f>
        <v>43.074655999999997</v>
      </c>
      <c r="N5897">
        <f>VLOOKUP(L5897,Key!$A$1:$C$73,3,FALSE)</f>
        <v>-87.889011999999994</v>
      </c>
      <c r="O5897">
        <v>2</v>
      </c>
      <c r="P5897">
        <v>0</v>
      </c>
      <c r="Q5897">
        <v>0.3</v>
      </c>
      <c r="R5897">
        <v>0.3</v>
      </c>
      <c r="S5897">
        <v>12</v>
      </c>
      <c r="T5897">
        <f t="shared" si="828"/>
        <v>-1</v>
      </c>
      <c r="U5897" s="1">
        <v>42851</v>
      </c>
      <c r="V5897" s="13">
        <f t="shared" si="829"/>
        <v>42826</v>
      </c>
      <c r="W5897" s="14">
        <f t="shared" si="830"/>
        <v>42851</v>
      </c>
      <c r="X5897" s="1" t="str">
        <f t="shared" si="831"/>
        <v>Wednesday</v>
      </c>
      <c r="Y5897" s="2">
        <v>0.4975</v>
      </c>
      <c r="Z5897" s="2">
        <f t="shared" si="832"/>
        <v>0.5</v>
      </c>
      <c r="AA5897">
        <f>1</f>
        <v>1</v>
      </c>
      <c r="AB5897" s="1">
        <v>42851</v>
      </c>
      <c r="AC5897" s="13">
        <f t="shared" si="833"/>
        <v>42826</v>
      </c>
      <c r="AD5897" s="14">
        <f t="shared" si="834"/>
        <v>42851</v>
      </c>
      <c r="AE5897" s="1" t="str">
        <f t="shared" si="835"/>
        <v>Wednesday</v>
      </c>
      <c r="AF5897" s="2">
        <v>0.49914351851851851</v>
      </c>
      <c r="AG5897" s="2">
        <f t="shared" si="836"/>
        <v>0.5</v>
      </c>
      <c r="AH5897" t="s">
        <v>23</v>
      </c>
    </row>
    <row r="5898" spans="1:34" x14ac:dyDescent="0.25">
      <c r="A5898">
        <v>1257700</v>
      </c>
      <c r="B5898" t="s">
        <v>29</v>
      </c>
      <c r="C5898" t="s">
        <v>47</v>
      </c>
      <c r="D5898" t="s">
        <v>31</v>
      </c>
      <c r="E5898">
        <v>53202</v>
      </c>
      <c r="F5898" t="s">
        <v>20</v>
      </c>
      <c r="G5898" t="s">
        <v>32</v>
      </c>
      <c r="H5898">
        <v>5422</v>
      </c>
      <c r="I5898" t="s">
        <v>42</v>
      </c>
      <c r="J5898">
        <f>VLOOKUP(I5898,Key!$A$1:$C$73,2,FALSE)</f>
        <v>43.038719999999998</v>
      </c>
      <c r="K5898">
        <f>VLOOKUP(I5898,Key!$A$1:$C$73,3,FALSE)</f>
        <v>-87.905339999999995</v>
      </c>
      <c r="L5898" t="s">
        <v>94</v>
      </c>
      <c r="M5898">
        <f>VLOOKUP(L5898,Key!$A$1:$C$73,2,FALSE)</f>
        <v>43.020020000000002</v>
      </c>
      <c r="N5898">
        <f>VLOOKUP(L5898,Key!$A$1:$C$73,3,FALSE)</f>
        <v>-87.912540000000007</v>
      </c>
      <c r="O5898">
        <v>14</v>
      </c>
      <c r="P5898">
        <v>0</v>
      </c>
      <c r="Q5898">
        <v>2.1</v>
      </c>
      <c r="R5898">
        <v>2</v>
      </c>
      <c r="S5898">
        <v>84</v>
      </c>
      <c r="T5898">
        <f t="shared" si="828"/>
        <v>-1</v>
      </c>
      <c r="U5898" s="1">
        <v>42851</v>
      </c>
      <c r="V5898" s="13">
        <f t="shared" si="829"/>
        <v>42826</v>
      </c>
      <c r="W5898" s="14">
        <f t="shared" si="830"/>
        <v>42851</v>
      </c>
      <c r="X5898" s="1" t="str">
        <f t="shared" si="831"/>
        <v>Wednesday</v>
      </c>
      <c r="Y5898" s="2">
        <v>0.55104166666666665</v>
      </c>
      <c r="Z5898" s="2">
        <f t="shared" si="832"/>
        <v>0.54166666666666663</v>
      </c>
      <c r="AA5898">
        <f>1</f>
        <v>1</v>
      </c>
      <c r="AB5898" s="1">
        <v>42851</v>
      </c>
      <c r="AC5898" s="13">
        <f t="shared" si="833"/>
        <v>42826</v>
      </c>
      <c r="AD5898" s="14">
        <f t="shared" si="834"/>
        <v>42851</v>
      </c>
      <c r="AE5898" s="1" t="str">
        <f t="shared" si="835"/>
        <v>Wednesday</v>
      </c>
      <c r="AF5898" s="2">
        <v>0.56065972222222216</v>
      </c>
      <c r="AG5898" s="2">
        <f t="shared" si="836"/>
        <v>0.54166666666666663</v>
      </c>
      <c r="AH5898" t="s">
        <v>23</v>
      </c>
    </row>
    <row r="5899" spans="1:34" x14ac:dyDescent="0.25">
      <c r="A5899">
        <v>1321282</v>
      </c>
      <c r="B5899" t="s">
        <v>29</v>
      </c>
      <c r="C5899" t="s">
        <v>47</v>
      </c>
      <c r="D5899" t="s">
        <v>31</v>
      </c>
      <c r="E5899">
        <v>53202</v>
      </c>
      <c r="F5899" t="s">
        <v>20</v>
      </c>
      <c r="G5899" t="s">
        <v>32</v>
      </c>
      <c r="H5899">
        <v>5534</v>
      </c>
      <c r="I5899" t="s">
        <v>21</v>
      </c>
      <c r="J5899">
        <f>VLOOKUP(I5899,Key!$A$1:$C$73,2,FALSE)</f>
        <v>43.074890000000003</v>
      </c>
      <c r="K5899">
        <f>VLOOKUP(I5899,Key!$A$1:$C$73,3,FALSE)</f>
        <v>-87.882810000000006</v>
      </c>
      <c r="L5899" t="s">
        <v>79</v>
      </c>
      <c r="M5899">
        <f>VLOOKUP(L5899,Key!$A$1:$C$73,2,FALSE)</f>
        <v>43.04804</v>
      </c>
      <c r="N5899">
        <f>VLOOKUP(L5899,Key!$A$1:$C$73,3,FALSE)</f>
        <v>-87.896720000000002</v>
      </c>
      <c r="O5899">
        <v>20</v>
      </c>
      <c r="P5899">
        <v>0</v>
      </c>
      <c r="Q5899">
        <v>3</v>
      </c>
      <c r="R5899">
        <v>2.9</v>
      </c>
      <c r="S5899">
        <v>120</v>
      </c>
      <c r="T5899">
        <f t="shared" si="828"/>
        <v>-1</v>
      </c>
      <c r="U5899" s="1">
        <v>42851</v>
      </c>
      <c r="V5899" s="13">
        <f t="shared" si="829"/>
        <v>42826</v>
      </c>
      <c r="W5899" s="14">
        <f t="shared" si="830"/>
        <v>42851</v>
      </c>
      <c r="X5899" s="1" t="str">
        <f t="shared" si="831"/>
        <v>Wednesday</v>
      </c>
      <c r="Y5899" s="2">
        <v>0.63979166666666665</v>
      </c>
      <c r="Z5899" s="2">
        <f t="shared" si="832"/>
        <v>0.625</v>
      </c>
      <c r="AA5899">
        <f>1</f>
        <v>1</v>
      </c>
      <c r="AB5899" s="1">
        <v>42851</v>
      </c>
      <c r="AC5899" s="13">
        <f t="shared" si="833"/>
        <v>42826</v>
      </c>
      <c r="AD5899" s="14">
        <f t="shared" si="834"/>
        <v>42851</v>
      </c>
      <c r="AE5899" s="1" t="str">
        <f t="shared" si="835"/>
        <v>Wednesday</v>
      </c>
      <c r="AF5899" s="2">
        <v>0.65370370370370368</v>
      </c>
      <c r="AG5899" s="2">
        <f t="shared" si="836"/>
        <v>0.66666666666666663</v>
      </c>
      <c r="AH5899" t="s">
        <v>23</v>
      </c>
    </row>
    <row r="5900" spans="1:34" x14ac:dyDescent="0.25">
      <c r="A5900">
        <v>1294418</v>
      </c>
      <c r="B5900" t="s">
        <v>29</v>
      </c>
      <c r="C5900" t="s">
        <v>103</v>
      </c>
      <c r="D5900" t="s">
        <v>31</v>
      </c>
      <c r="E5900">
        <v>53202</v>
      </c>
      <c r="F5900" t="s">
        <v>20</v>
      </c>
      <c r="G5900" t="s">
        <v>32</v>
      </c>
      <c r="H5900">
        <v>111</v>
      </c>
      <c r="I5900" t="s">
        <v>78</v>
      </c>
      <c r="J5900">
        <f>VLOOKUP(I5900,Key!$A$1:$C$73,2,FALSE)</f>
        <v>43.048200000000001</v>
      </c>
      <c r="K5900">
        <f>VLOOKUP(I5900,Key!$A$1:$C$73,3,FALSE)</f>
        <v>-87.900859999999994</v>
      </c>
      <c r="L5900" t="s">
        <v>85</v>
      </c>
      <c r="M5900">
        <f>VLOOKUP(L5900,Key!$A$1:$C$73,2,FALSE)</f>
        <v>43.053040000000003</v>
      </c>
      <c r="N5900">
        <f>VLOOKUP(L5900,Key!$A$1:$C$73,3,FALSE)</f>
        <v>-87.897660000000002</v>
      </c>
      <c r="O5900">
        <v>36</v>
      </c>
      <c r="P5900">
        <v>0</v>
      </c>
      <c r="Q5900">
        <v>5.4</v>
      </c>
      <c r="R5900">
        <v>5.0999999999999996</v>
      </c>
      <c r="S5900">
        <v>216</v>
      </c>
      <c r="T5900">
        <f t="shared" si="828"/>
        <v>-1</v>
      </c>
      <c r="U5900" s="1">
        <v>42851</v>
      </c>
      <c r="V5900" s="13">
        <f t="shared" si="829"/>
        <v>42826</v>
      </c>
      <c r="W5900" s="14">
        <f t="shared" si="830"/>
        <v>42851</v>
      </c>
      <c r="X5900" s="1" t="str">
        <f t="shared" si="831"/>
        <v>Wednesday</v>
      </c>
      <c r="Y5900" s="2">
        <v>0.67571759259259256</v>
      </c>
      <c r="Z5900" s="2">
        <f t="shared" si="832"/>
        <v>0.66666666666666663</v>
      </c>
      <c r="AA5900">
        <f>1</f>
        <v>1</v>
      </c>
      <c r="AB5900" s="1">
        <v>42851</v>
      </c>
      <c r="AC5900" s="13">
        <f t="shared" si="833"/>
        <v>42826</v>
      </c>
      <c r="AD5900" s="14">
        <f t="shared" si="834"/>
        <v>42851</v>
      </c>
      <c r="AE5900" s="1" t="str">
        <f t="shared" si="835"/>
        <v>Wednesday</v>
      </c>
      <c r="AF5900" s="2">
        <v>0.70074074074074078</v>
      </c>
      <c r="AG5900" s="2">
        <f t="shared" si="836"/>
        <v>0.70833333333333326</v>
      </c>
      <c r="AH5900" t="s">
        <v>23</v>
      </c>
    </row>
    <row r="5901" spans="1:34" x14ac:dyDescent="0.25">
      <c r="A5901">
        <v>1249909</v>
      </c>
      <c r="B5901" t="s">
        <v>29</v>
      </c>
      <c r="C5901" t="s">
        <v>149</v>
      </c>
      <c r="D5901" t="s">
        <v>31</v>
      </c>
      <c r="E5901">
        <v>54914</v>
      </c>
      <c r="F5901" t="s">
        <v>20</v>
      </c>
      <c r="G5901" t="s">
        <v>99</v>
      </c>
      <c r="H5901">
        <v>182</v>
      </c>
      <c r="I5901" t="s">
        <v>21</v>
      </c>
      <c r="J5901">
        <f>VLOOKUP(I5901,Key!$A$1:$C$73,2,FALSE)</f>
        <v>43.074890000000003</v>
      </c>
      <c r="K5901">
        <f>VLOOKUP(I5901,Key!$A$1:$C$73,3,FALSE)</f>
        <v>-87.882810000000006</v>
      </c>
      <c r="L5901" t="s">
        <v>24</v>
      </c>
      <c r="M5901">
        <f>VLOOKUP(L5901,Key!$A$1:$C$73,2,FALSE)</f>
        <v>43.074655999999997</v>
      </c>
      <c r="N5901">
        <f>VLOOKUP(L5901,Key!$A$1:$C$73,3,FALSE)</f>
        <v>-87.889011999999994</v>
      </c>
      <c r="O5901">
        <v>2</v>
      </c>
      <c r="P5901">
        <v>0</v>
      </c>
      <c r="Q5901">
        <v>0.3</v>
      </c>
      <c r="R5901">
        <v>0.3</v>
      </c>
      <c r="S5901">
        <v>12</v>
      </c>
      <c r="T5901">
        <f t="shared" si="828"/>
        <v>-1</v>
      </c>
      <c r="U5901" s="1">
        <v>42851</v>
      </c>
      <c r="V5901" s="13">
        <f t="shared" si="829"/>
        <v>42826</v>
      </c>
      <c r="W5901" s="14">
        <f t="shared" si="830"/>
        <v>42851</v>
      </c>
      <c r="X5901" s="1" t="str">
        <f t="shared" si="831"/>
        <v>Wednesday</v>
      </c>
      <c r="Y5901" s="2">
        <v>0.70543981481481488</v>
      </c>
      <c r="Z5901" s="2">
        <f t="shared" si="832"/>
        <v>0.70833333333333326</v>
      </c>
      <c r="AA5901">
        <f>1</f>
        <v>1</v>
      </c>
      <c r="AB5901" s="1">
        <v>42851</v>
      </c>
      <c r="AC5901" s="13">
        <f t="shared" si="833"/>
        <v>42826</v>
      </c>
      <c r="AD5901" s="14">
        <f t="shared" si="834"/>
        <v>42851</v>
      </c>
      <c r="AE5901" s="1" t="str">
        <f t="shared" si="835"/>
        <v>Wednesday</v>
      </c>
      <c r="AF5901" s="2">
        <v>0.70678240740740739</v>
      </c>
      <c r="AG5901" s="2">
        <f t="shared" si="836"/>
        <v>0.70833333333333326</v>
      </c>
      <c r="AH5901" t="s">
        <v>23</v>
      </c>
    </row>
    <row r="5902" spans="1:34" x14ac:dyDescent="0.25">
      <c r="A5902">
        <v>1371805</v>
      </c>
      <c r="B5902" t="s">
        <v>29</v>
      </c>
      <c r="C5902" t="s">
        <v>156</v>
      </c>
      <c r="D5902" t="s">
        <v>31</v>
      </c>
      <c r="E5902">
        <v>53188</v>
      </c>
      <c r="F5902" t="s">
        <v>20</v>
      </c>
      <c r="G5902" t="s">
        <v>32</v>
      </c>
      <c r="H5902">
        <v>21</v>
      </c>
      <c r="I5902" t="s">
        <v>21</v>
      </c>
      <c r="J5902">
        <f>VLOOKUP(I5902,Key!$A$1:$C$73,2,FALSE)</f>
        <v>43.074890000000003</v>
      </c>
      <c r="K5902">
        <f>VLOOKUP(I5902,Key!$A$1:$C$73,3,FALSE)</f>
        <v>-87.882810000000006</v>
      </c>
      <c r="L5902" t="s">
        <v>87</v>
      </c>
      <c r="M5902">
        <f>VLOOKUP(L5902,Key!$A$1:$C$73,2,FALSE)</f>
        <v>43.063749000000001</v>
      </c>
      <c r="N5902">
        <f>VLOOKUP(L5902,Key!$A$1:$C$73,3,FALSE)</f>
        <v>-87.887962999999999</v>
      </c>
      <c r="O5902">
        <v>13</v>
      </c>
      <c r="P5902">
        <v>0</v>
      </c>
      <c r="Q5902">
        <v>2</v>
      </c>
      <c r="R5902">
        <v>1.9</v>
      </c>
      <c r="S5902">
        <v>78</v>
      </c>
      <c r="T5902">
        <f t="shared" si="828"/>
        <v>-1</v>
      </c>
      <c r="U5902" s="1">
        <v>42851</v>
      </c>
      <c r="V5902" s="13">
        <f t="shared" si="829"/>
        <v>42826</v>
      </c>
      <c r="W5902" s="14">
        <f t="shared" si="830"/>
        <v>42851</v>
      </c>
      <c r="X5902" s="1" t="str">
        <f t="shared" si="831"/>
        <v>Wednesday</v>
      </c>
      <c r="Y5902" s="2">
        <v>0.71179398148148154</v>
      </c>
      <c r="Z5902" s="2">
        <f t="shared" si="832"/>
        <v>0.70833333333333326</v>
      </c>
      <c r="AA5902">
        <f>1</f>
        <v>1</v>
      </c>
      <c r="AB5902" s="1">
        <v>42851</v>
      </c>
      <c r="AC5902" s="13">
        <f t="shared" si="833"/>
        <v>42826</v>
      </c>
      <c r="AD5902" s="14">
        <f t="shared" si="834"/>
        <v>42851</v>
      </c>
      <c r="AE5902" s="1" t="str">
        <f t="shared" si="835"/>
        <v>Wednesday</v>
      </c>
      <c r="AF5902" s="2">
        <v>0.72037037037037033</v>
      </c>
      <c r="AG5902" s="2">
        <f t="shared" si="836"/>
        <v>0.70833333333333326</v>
      </c>
      <c r="AH5902" t="s">
        <v>23</v>
      </c>
    </row>
    <row r="5903" spans="1:34" x14ac:dyDescent="0.25">
      <c r="A5903">
        <v>1527528</v>
      </c>
      <c r="B5903" t="s">
        <v>29</v>
      </c>
      <c r="C5903" t="s">
        <v>103</v>
      </c>
      <c r="D5903" t="s">
        <v>31</v>
      </c>
      <c r="E5903">
        <v>53202</v>
      </c>
      <c r="F5903" t="s">
        <v>20</v>
      </c>
      <c r="G5903" t="s">
        <v>32</v>
      </c>
      <c r="H5903">
        <v>5585</v>
      </c>
      <c r="I5903" t="s">
        <v>28</v>
      </c>
      <c r="J5903">
        <f>VLOOKUP(I5903,Key!$A$1:$C$73,2,FALSE)</f>
        <v>43.038580000000003</v>
      </c>
      <c r="K5903">
        <f>VLOOKUP(I5903,Key!$A$1:$C$73,3,FALSE)</f>
        <v>-87.90934</v>
      </c>
      <c r="L5903" t="s">
        <v>78</v>
      </c>
      <c r="M5903">
        <f>VLOOKUP(L5903,Key!$A$1:$C$73,2,FALSE)</f>
        <v>43.048200000000001</v>
      </c>
      <c r="N5903">
        <f>VLOOKUP(L5903,Key!$A$1:$C$73,3,FALSE)</f>
        <v>-87.900859999999994</v>
      </c>
      <c r="O5903">
        <v>10</v>
      </c>
      <c r="P5903">
        <v>0</v>
      </c>
      <c r="Q5903">
        <v>1.5</v>
      </c>
      <c r="R5903">
        <v>1.4</v>
      </c>
      <c r="S5903">
        <v>60</v>
      </c>
      <c r="T5903">
        <f t="shared" si="828"/>
        <v>-1</v>
      </c>
      <c r="U5903" s="1">
        <v>42851</v>
      </c>
      <c r="V5903" s="13">
        <f t="shared" si="829"/>
        <v>42826</v>
      </c>
      <c r="W5903" s="14">
        <f t="shared" si="830"/>
        <v>42851</v>
      </c>
      <c r="X5903" s="1" t="str">
        <f t="shared" si="831"/>
        <v>Wednesday</v>
      </c>
      <c r="Y5903" s="2">
        <v>0.7259606481481482</v>
      </c>
      <c r="Z5903" s="2">
        <f t="shared" si="832"/>
        <v>0.70833333333333326</v>
      </c>
      <c r="AA5903">
        <f>1</f>
        <v>1</v>
      </c>
      <c r="AB5903" s="1">
        <v>42851</v>
      </c>
      <c r="AC5903" s="13">
        <f t="shared" si="833"/>
        <v>42826</v>
      </c>
      <c r="AD5903" s="14">
        <f t="shared" si="834"/>
        <v>42851</v>
      </c>
      <c r="AE5903" s="1" t="str">
        <f t="shared" si="835"/>
        <v>Wednesday</v>
      </c>
      <c r="AF5903" s="2">
        <v>0.73317129629629629</v>
      </c>
      <c r="AG5903" s="2">
        <f t="shared" si="836"/>
        <v>0.75</v>
      </c>
      <c r="AH5903" t="s">
        <v>23</v>
      </c>
    </row>
    <row r="5904" spans="1:34" x14ac:dyDescent="0.25">
      <c r="A5904">
        <v>1250772</v>
      </c>
      <c r="B5904" t="s">
        <v>29</v>
      </c>
      <c r="C5904" t="s">
        <v>179</v>
      </c>
      <c r="D5904" t="s">
        <v>31</v>
      </c>
      <c r="E5904">
        <v>54729</v>
      </c>
      <c r="F5904" t="s">
        <v>20</v>
      </c>
      <c r="G5904" t="s">
        <v>99</v>
      </c>
      <c r="H5904">
        <v>5519</v>
      </c>
      <c r="I5904" t="s">
        <v>66</v>
      </c>
      <c r="J5904">
        <f>VLOOKUP(I5904,Key!$A$1:$C$73,2,FALSE)</f>
        <v>43.078530000000001</v>
      </c>
      <c r="K5904">
        <f>VLOOKUP(I5904,Key!$A$1:$C$73,3,FALSE)</f>
        <v>-87.882620000000003</v>
      </c>
      <c r="L5904" t="s">
        <v>61</v>
      </c>
      <c r="M5904">
        <f>VLOOKUP(L5904,Key!$A$1:$C$73,2,FALSE)</f>
        <v>43.060786</v>
      </c>
      <c r="N5904">
        <f>VLOOKUP(L5904,Key!$A$1:$C$73,3,FALSE)</f>
        <v>-87.883825999999999</v>
      </c>
      <c r="O5904">
        <v>19</v>
      </c>
      <c r="P5904">
        <v>0</v>
      </c>
      <c r="Q5904">
        <v>2.9</v>
      </c>
      <c r="R5904">
        <v>2.7</v>
      </c>
      <c r="S5904">
        <v>114</v>
      </c>
      <c r="T5904">
        <f t="shared" si="828"/>
        <v>-1</v>
      </c>
      <c r="U5904" s="1">
        <v>42851</v>
      </c>
      <c r="V5904" s="13">
        <f t="shared" si="829"/>
        <v>42826</v>
      </c>
      <c r="W5904" s="14">
        <f t="shared" si="830"/>
        <v>42851</v>
      </c>
      <c r="X5904" s="1" t="str">
        <f t="shared" si="831"/>
        <v>Wednesday</v>
      </c>
      <c r="Y5904" s="2">
        <v>0.804224537037037</v>
      </c>
      <c r="Z5904" s="2">
        <f t="shared" si="832"/>
        <v>0.79166666666666663</v>
      </c>
      <c r="AA5904">
        <f>1</f>
        <v>1</v>
      </c>
      <c r="AB5904" s="1">
        <v>42851</v>
      </c>
      <c r="AC5904" s="13">
        <f t="shared" si="833"/>
        <v>42826</v>
      </c>
      <c r="AD5904" s="14">
        <f t="shared" si="834"/>
        <v>42851</v>
      </c>
      <c r="AE5904" s="1" t="str">
        <f t="shared" si="835"/>
        <v>Wednesday</v>
      </c>
      <c r="AF5904" s="2">
        <v>0.81774305555555549</v>
      </c>
      <c r="AG5904" s="2">
        <f t="shared" si="836"/>
        <v>0.83333333333333326</v>
      </c>
      <c r="AH5904" t="s">
        <v>23</v>
      </c>
    </row>
    <row r="5905" spans="1:34" x14ac:dyDescent="0.25">
      <c r="A5905">
        <v>1250262</v>
      </c>
      <c r="B5905" t="s">
        <v>29</v>
      </c>
      <c r="C5905" t="s">
        <v>142</v>
      </c>
      <c r="D5905" t="s">
        <v>31</v>
      </c>
      <c r="E5905">
        <v>53227</v>
      </c>
      <c r="F5905" t="s">
        <v>20</v>
      </c>
      <c r="G5905" t="s">
        <v>99</v>
      </c>
      <c r="H5905">
        <v>190</v>
      </c>
      <c r="I5905" t="s">
        <v>66</v>
      </c>
      <c r="J5905">
        <f>VLOOKUP(I5905,Key!$A$1:$C$73,2,FALSE)</f>
        <v>43.078530000000001</v>
      </c>
      <c r="K5905">
        <f>VLOOKUP(I5905,Key!$A$1:$C$73,3,FALSE)</f>
        <v>-87.882620000000003</v>
      </c>
      <c r="L5905" t="s">
        <v>66</v>
      </c>
      <c r="M5905">
        <f>VLOOKUP(L5905,Key!$A$1:$C$73,2,FALSE)</f>
        <v>43.078530000000001</v>
      </c>
      <c r="N5905">
        <f>VLOOKUP(L5905,Key!$A$1:$C$73,3,FALSE)</f>
        <v>-87.882620000000003</v>
      </c>
      <c r="O5905">
        <v>1</v>
      </c>
      <c r="P5905">
        <v>0</v>
      </c>
      <c r="Q5905">
        <v>0.2</v>
      </c>
      <c r="R5905">
        <v>0.1</v>
      </c>
      <c r="S5905">
        <v>6</v>
      </c>
      <c r="T5905">
        <f t="shared" si="828"/>
        <v>-1</v>
      </c>
      <c r="U5905" s="1">
        <v>42851</v>
      </c>
      <c r="V5905" s="13">
        <f t="shared" si="829"/>
        <v>42826</v>
      </c>
      <c r="W5905" s="14">
        <f t="shared" si="830"/>
        <v>42851</v>
      </c>
      <c r="X5905" s="1" t="str">
        <f t="shared" si="831"/>
        <v>Wednesday</v>
      </c>
      <c r="Y5905" s="2">
        <v>0.89379629629629631</v>
      </c>
      <c r="Z5905" s="2">
        <f t="shared" si="832"/>
        <v>0.875</v>
      </c>
      <c r="AA5905">
        <f>1</f>
        <v>1</v>
      </c>
      <c r="AB5905" s="1">
        <v>42851</v>
      </c>
      <c r="AC5905" s="13">
        <f t="shared" si="833"/>
        <v>42826</v>
      </c>
      <c r="AD5905" s="14">
        <f t="shared" si="834"/>
        <v>42851</v>
      </c>
      <c r="AE5905" s="1" t="str">
        <f t="shared" si="835"/>
        <v>Wednesday</v>
      </c>
      <c r="AF5905" s="2">
        <v>0.89479166666666676</v>
      </c>
      <c r="AG5905" s="2">
        <f t="shared" si="836"/>
        <v>0.875</v>
      </c>
      <c r="AH5905" t="s">
        <v>25</v>
      </c>
    </row>
    <row r="5906" spans="1:34" x14ac:dyDescent="0.25">
      <c r="A5906">
        <v>1223525</v>
      </c>
      <c r="B5906" t="s">
        <v>29</v>
      </c>
      <c r="C5906" t="s">
        <v>103</v>
      </c>
      <c r="D5906" t="s">
        <v>31</v>
      </c>
      <c r="E5906">
        <v>53234</v>
      </c>
      <c r="F5906" t="s">
        <v>20</v>
      </c>
      <c r="G5906" t="s">
        <v>97</v>
      </c>
      <c r="H5906">
        <v>5432</v>
      </c>
      <c r="I5906" t="s">
        <v>84</v>
      </c>
      <c r="J5906">
        <f>VLOOKUP(I5906,Key!$A$1:$C$73,2,FALSE)</f>
        <v>43.040154000000001</v>
      </c>
      <c r="K5906">
        <f>VLOOKUP(I5906,Key!$A$1:$C$73,3,FALSE)</f>
        <v>-87.932113000000001</v>
      </c>
      <c r="L5906" t="s">
        <v>82</v>
      </c>
      <c r="M5906">
        <f>VLOOKUP(L5906,Key!$A$1:$C$73,2,FALSE)</f>
        <v>43.040349999999997</v>
      </c>
      <c r="N5906">
        <f>VLOOKUP(L5906,Key!$A$1:$C$73,3,FALSE)</f>
        <v>-87.920760000000001</v>
      </c>
      <c r="O5906">
        <v>3</v>
      </c>
      <c r="P5906">
        <v>0</v>
      </c>
      <c r="Q5906">
        <v>0.5</v>
      </c>
      <c r="R5906">
        <v>0.4</v>
      </c>
      <c r="S5906">
        <v>18</v>
      </c>
      <c r="T5906">
        <f t="shared" si="828"/>
        <v>-1</v>
      </c>
      <c r="U5906" s="1">
        <v>42852</v>
      </c>
      <c r="V5906" s="13">
        <f t="shared" si="829"/>
        <v>42826</v>
      </c>
      <c r="W5906" s="14">
        <f t="shared" si="830"/>
        <v>42852</v>
      </c>
      <c r="X5906" s="1" t="str">
        <f t="shared" si="831"/>
        <v>Thursday</v>
      </c>
      <c r="Y5906" s="2">
        <v>5.3634259259259263E-2</v>
      </c>
      <c r="Z5906" s="2">
        <f t="shared" si="832"/>
        <v>4.1666666666666664E-2</v>
      </c>
      <c r="AA5906">
        <f>1</f>
        <v>1</v>
      </c>
      <c r="AB5906" s="1">
        <v>42852</v>
      </c>
      <c r="AC5906" s="13">
        <f t="shared" si="833"/>
        <v>42826</v>
      </c>
      <c r="AD5906" s="14">
        <f t="shared" si="834"/>
        <v>42852</v>
      </c>
      <c r="AE5906" s="1" t="str">
        <f t="shared" si="835"/>
        <v>Thursday</v>
      </c>
      <c r="AF5906" s="2">
        <v>5.5983796296296295E-2</v>
      </c>
      <c r="AG5906" s="2">
        <f t="shared" si="836"/>
        <v>4.1666666666666664E-2</v>
      </c>
      <c r="AH5906" t="s">
        <v>23</v>
      </c>
    </row>
    <row r="5907" spans="1:34" x14ac:dyDescent="0.25">
      <c r="A5907">
        <v>1444023</v>
      </c>
      <c r="B5907" t="s">
        <v>29</v>
      </c>
      <c r="C5907" t="s">
        <v>30</v>
      </c>
      <c r="D5907" t="s">
        <v>31</v>
      </c>
      <c r="E5907">
        <v>53211</v>
      </c>
      <c r="F5907" t="s">
        <v>20</v>
      </c>
      <c r="G5907" t="s">
        <v>32</v>
      </c>
      <c r="H5907">
        <v>11134</v>
      </c>
      <c r="I5907" t="s">
        <v>24</v>
      </c>
      <c r="J5907">
        <f>VLOOKUP(I5907,Key!$A$1:$C$73,2,FALSE)</f>
        <v>43.074655999999997</v>
      </c>
      <c r="K5907">
        <f>VLOOKUP(I5907,Key!$A$1:$C$73,3,FALSE)</f>
        <v>-87.889011999999994</v>
      </c>
      <c r="L5907" t="s">
        <v>24</v>
      </c>
      <c r="M5907">
        <f>VLOOKUP(L5907,Key!$A$1:$C$73,2,FALSE)</f>
        <v>43.074655999999997</v>
      </c>
      <c r="N5907">
        <f>VLOOKUP(L5907,Key!$A$1:$C$73,3,FALSE)</f>
        <v>-87.889011999999994</v>
      </c>
      <c r="O5907">
        <v>58</v>
      </c>
      <c r="P5907">
        <v>0</v>
      </c>
      <c r="Q5907">
        <v>8.6999999999999993</v>
      </c>
      <c r="R5907">
        <v>8.3000000000000007</v>
      </c>
      <c r="S5907">
        <v>348</v>
      </c>
      <c r="T5907">
        <f t="shared" si="828"/>
        <v>-1</v>
      </c>
      <c r="U5907" s="1">
        <v>42852</v>
      </c>
      <c r="V5907" s="13">
        <f t="shared" si="829"/>
        <v>42826</v>
      </c>
      <c r="W5907" s="14">
        <f t="shared" si="830"/>
        <v>42852</v>
      </c>
      <c r="X5907" s="1" t="str">
        <f t="shared" si="831"/>
        <v>Thursday</v>
      </c>
      <c r="Y5907" s="2">
        <v>0.71729166666666666</v>
      </c>
      <c r="Z5907" s="2">
        <f t="shared" si="832"/>
        <v>0.70833333333333326</v>
      </c>
      <c r="AA5907">
        <f>1</f>
        <v>1</v>
      </c>
      <c r="AB5907" s="1">
        <v>42852</v>
      </c>
      <c r="AC5907" s="13">
        <f t="shared" si="833"/>
        <v>42826</v>
      </c>
      <c r="AD5907" s="14">
        <f t="shared" si="834"/>
        <v>42852</v>
      </c>
      <c r="AE5907" s="1" t="str">
        <f t="shared" si="835"/>
        <v>Thursday</v>
      </c>
      <c r="AF5907" s="2">
        <v>0.75701388888888888</v>
      </c>
      <c r="AG5907" s="2">
        <f t="shared" si="836"/>
        <v>0.75</v>
      </c>
      <c r="AH5907" t="s">
        <v>25</v>
      </c>
    </row>
    <row r="5908" spans="1:34" x14ac:dyDescent="0.25">
      <c r="A5908">
        <v>1442430</v>
      </c>
      <c r="B5908" t="s">
        <v>29</v>
      </c>
      <c r="C5908" t="s">
        <v>47</v>
      </c>
      <c r="D5908" t="s">
        <v>31</v>
      </c>
      <c r="E5908">
        <v>53211</v>
      </c>
      <c r="F5908" t="s">
        <v>20</v>
      </c>
      <c r="G5908" t="s">
        <v>32</v>
      </c>
      <c r="H5908">
        <v>11079</v>
      </c>
      <c r="I5908" t="s">
        <v>21</v>
      </c>
      <c r="J5908">
        <f>VLOOKUP(I5908,Key!$A$1:$C$73,2,FALSE)</f>
        <v>43.074890000000003</v>
      </c>
      <c r="K5908">
        <f>VLOOKUP(I5908,Key!$A$1:$C$73,3,FALSE)</f>
        <v>-87.882810000000006</v>
      </c>
      <c r="L5908" t="s">
        <v>24</v>
      </c>
      <c r="M5908">
        <f>VLOOKUP(L5908,Key!$A$1:$C$73,2,FALSE)</f>
        <v>43.074655999999997</v>
      </c>
      <c r="N5908">
        <f>VLOOKUP(L5908,Key!$A$1:$C$73,3,FALSE)</f>
        <v>-87.889011999999994</v>
      </c>
      <c r="O5908">
        <v>4</v>
      </c>
      <c r="P5908">
        <v>0</v>
      </c>
      <c r="Q5908">
        <v>0.6</v>
      </c>
      <c r="R5908">
        <v>0.6</v>
      </c>
      <c r="S5908">
        <v>24</v>
      </c>
      <c r="T5908">
        <f t="shared" si="828"/>
        <v>-1</v>
      </c>
      <c r="U5908" s="1">
        <v>42852</v>
      </c>
      <c r="V5908" s="13">
        <f t="shared" si="829"/>
        <v>42826</v>
      </c>
      <c r="W5908" s="14">
        <f t="shared" si="830"/>
        <v>42852</v>
      </c>
      <c r="X5908" s="1" t="str">
        <f t="shared" si="831"/>
        <v>Thursday</v>
      </c>
      <c r="Y5908" s="2">
        <v>0.75760416666666675</v>
      </c>
      <c r="Z5908" s="2">
        <f t="shared" si="832"/>
        <v>0.75</v>
      </c>
      <c r="AA5908">
        <f>1</f>
        <v>1</v>
      </c>
      <c r="AB5908" s="1">
        <v>42852</v>
      </c>
      <c r="AC5908" s="13">
        <f t="shared" si="833"/>
        <v>42826</v>
      </c>
      <c r="AD5908" s="14">
        <f t="shared" si="834"/>
        <v>42852</v>
      </c>
      <c r="AE5908" s="1" t="str">
        <f t="shared" si="835"/>
        <v>Thursday</v>
      </c>
      <c r="AF5908" s="2">
        <v>0.75982638888888887</v>
      </c>
      <c r="AG5908" s="2">
        <f t="shared" si="836"/>
        <v>0.75</v>
      </c>
      <c r="AH5908" t="s">
        <v>23</v>
      </c>
    </row>
    <row r="5909" spans="1:34" x14ac:dyDescent="0.25">
      <c r="A5909">
        <v>1489319</v>
      </c>
      <c r="B5909" t="s">
        <v>29</v>
      </c>
      <c r="C5909" t="s">
        <v>137</v>
      </c>
      <c r="D5909" t="s">
        <v>31</v>
      </c>
      <c r="E5909">
        <v>53045</v>
      </c>
      <c r="F5909" t="s">
        <v>20</v>
      </c>
      <c r="G5909" t="s">
        <v>32</v>
      </c>
      <c r="H5909">
        <v>3</v>
      </c>
      <c r="I5909" t="s">
        <v>21</v>
      </c>
      <c r="J5909">
        <f>VLOOKUP(I5909,Key!$A$1:$C$73,2,FALSE)</f>
        <v>43.074890000000003</v>
      </c>
      <c r="K5909">
        <f>VLOOKUP(I5909,Key!$A$1:$C$73,3,FALSE)</f>
        <v>-87.882810000000006</v>
      </c>
      <c r="L5909" t="s">
        <v>61</v>
      </c>
      <c r="M5909">
        <f>VLOOKUP(L5909,Key!$A$1:$C$73,2,FALSE)</f>
        <v>43.060786</v>
      </c>
      <c r="N5909">
        <f>VLOOKUP(L5909,Key!$A$1:$C$73,3,FALSE)</f>
        <v>-87.883825999999999</v>
      </c>
      <c r="O5909">
        <v>6</v>
      </c>
      <c r="P5909">
        <v>0</v>
      </c>
      <c r="Q5909">
        <v>0.9</v>
      </c>
      <c r="R5909">
        <v>0.9</v>
      </c>
      <c r="S5909">
        <v>36</v>
      </c>
      <c r="T5909">
        <f t="shared" si="828"/>
        <v>-1</v>
      </c>
      <c r="U5909" s="1">
        <v>42852</v>
      </c>
      <c r="V5909" s="13">
        <f t="shared" si="829"/>
        <v>42826</v>
      </c>
      <c r="W5909" s="14">
        <f t="shared" si="830"/>
        <v>42852</v>
      </c>
      <c r="X5909" s="1" t="str">
        <f t="shared" si="831"/>
        <v>Thursday</v>
      </c>
      <c r="Y5909" s="2">
        <v>0.8065972222222223</v>
      </c>
      <c r="Z5909" s="2">
        <f t="shared" si="832"/>
        <v>0.79166666666666663</v>
      </c>
      <c r="AA5909">
        <f>1</f>
        <v>1</v>
      </c>
      <c r="AB5909" s="1">
        <v>42852</v>
      </c>
      <c r="AC5909" s="13">
        <f t="shared" si="833"/>
        <v>42826</v>
      </c>
      <c r="AD5909" s="14">
        <f t="shared" si="834"/>
        <v>42852</v>
      </c>
      <c r="AE5909" s="1" t="str">
        <f t="shared" si="835"/>
        <v>Thursday</v>
      </c>
      <c r="AF5909" s="2">
        <v>0.81106481481481485</v>
      </c>
      <c r="AG5909" s="2">
        <f t="shared" si="836"/>
        <v>0.79166666666666663</v>
      </c>
      <c r="AH5909" t="s">
        <v>23</v>
      </c>
    </row>
    <row r="5910" spans="1:34" x14ac:dyDescent="0.25">
      <c r="A5910">
        <v>1360197</v>
      </c>
      <c r="B5910" t="s">
        <v>29</v>
      </c>
      <c r="C5910" t="s">
        <v>206</v>
      </c>
      <c r="D5910" t="s">
        <v>31</v>
      </c>
      <c r="E5910">
        <v>53154</v>
      </c>
      <c r="F5910" t="s">
        <v>20</v>
      </c>
      <c r="G5910" t="s">
        <v>32</v>
      </c>
      <c r="H5910">
        <v>5454</v>
      </c>
      <c r="I5910" t="s">
        <v>40</v>
      </c>
      <c r="J5910">
        <f>VLOOKUP(I5910,Key!$A$1:$C$73,2,FALSE)</f>
        <v>43.06033</v>
      </c>
      <c r="K5910">
        <f>VLOOKUP(I5910,Key!$A$1:$C$73,3,FALSE)</f>
        <v>-87.89546</v>
      </c>
      <c r="L5910" t="s">
        <v>61</v>
      </c>
      <c r="M5910">
        <f>VLOOKUP(L5910,Key!$A$1:$C$73,2,FALSE)</f>
        <v>43.060786</v>
      </c>
      <c r="N5910">
        <f>VLOOKUP(L5910,Key!$A$1:$C$73,3,FALSE)</f>
        <v>-87.883825999999999</v>
      </c>
      <c r="O5910">
        <v>16</v>
      </c>
      <c r="P5910">
        <v>0</v>
      </c>
      <c r="Q5910">
        <v>2.4</v>
      </c>
      <c r="R5910">
        <v>2.2999999999999998</v>
      </c>
      <c r="S5910">
        <v>96</v>
      </c>
      <c r="T5910">
        <f t="shared" si="828"/>
        <v>-1</v>
      </c>
      <c r="U5910" s="1">
        <v>42853</v>
      </c>
      <c r="V5910" s="13">
        <f t="shared" si="829"/>
        <v>42826</v>
      </c>
      <c r="W5910" s="14">
        <f t="shared" si="830"/>
        <v>42853</v>
      </c>
      <c r="X5910" s="1" t="str">
        <f t="shared" si="831"/>
        <v>Friday</v>
      </c>
      <c r="Y5910" s="2">
        <v>8.3958333333333343E-2</v>
      </c>
      <c r="Z5910" s="2">
        <f t="shared" si="832"/>
        <v>8.3333333333333329E-2</v>
      </c>
      <c r="AA5910">
        <f>1</f>
        <v>1</v>
      </c>
      <c r="AB5910" s="1">
        <v>42853</v>
      </c>
      <c r="AC5910" s="13">
        <f t="shared" si="833"/>
        <v>42826</v>
      </c>
      <c r="AD5910" s="14">
        <f t="shared" si="834"/>
        <v>42853</v>
      </c>
      <c r="AE5910" s="1" t="str">
        <f t="shared" si="835"/>
        <v>Friday</v>
      </c>
      <c r="AF5910" s="2">
        <v>9.4548611111111111E-2</v>
      </c>
      <c r="AG5910" s="2">
        <f t="shared" si="836"/>
        <v>8.3333333333333329E-2</v>
      </c>
      <c r="AH5910" t="s">
        <v>23</v>
      </c>
    </row>
    <row r="5911" spans="1:34" x14ac:dyDescent="0.25">
      <c r="A5911">
        <v>1360197</v>
      </c>
      <c r="B5911" t="s">
        <v>29</v>
      </c>
      <c r="C5911" t="s">
        <v>206</v>
      </c>
      <c r="D5911" t="s">
        <v>31</v>
      </c>
      <c r="E5911">
        <v>53154</v>
      </c>
      <c r="F5911" t="s">
        <v>20</v>
      </c>
      <c r="G5911" t="s">
        <v>32</v>
      </c>
      <c r="H5911">
        <v>318</v>
      </c>
      <c r="I5911" t="s">
        <v>89</v>
      </c>
      <c r="J5911">
        <f>VLOOKUP(I5911,Key!$A$1:$C$73,2,FALSE)</f>
        <v>43.060155999999999</v>
      </c>
      <c r="K5911">
        <f>VLOOKUP(I5911,Key!$A$1:$C$73,3,FALSE)</f>
        <v>-87.881258000000003</v>
      </c>
      <c r="L5911" t="s">
        <v>40</v>
      </c>
      <c r="M5911">
        <f>VLOOKUP(L5911,Key!$A$1:$C$73,2,FALSE)</f>
        <v>43.06033</v>
      </c>
      <c r="N5911">
        <f>VLOOKUP(L5911,Key!$A$1:$C$73,3,FALSE)</f>
        <v>-87.89546</v>
      </c>
      <c r="O5911">
        <v>12</v>
      </c>
      <c r="P5911">
        <v>0</v>
      </c>
      <c r="Q5911">
        <v>1.8</v>
      </c>
      <c r="R5911">
        <v>1.7</v>
      </c>
      <c r="S5911">
        <v>72</v>
      </c>
      <c r="T5911">
        <f t="shared" si="828"/>
        <v>-1</v>
      </c>
      <c r="U5911" s="1">
        <v>42853</v>
      </c>
      <c r="V5911" s="13">
        <f t="shared" si="829"/>
        <v>42826</v>
      </c>
      <c r="W5911" s="14">
        <f t="shared" si="830"/>
        <v>42853</v>
      </c>
      <c r="X5911" s="1" t="str">
        <f t="shared" si="831"/>
        <v>Friday</v>
      </c>
      <c r="Y5911" s="2">
        <v>0.12912037037037036</v>
      </c>
      <c r="Z5911" s="2">
        <f t="shared" si="832"/>
        <v>0.125</v>
      </c>
      <c r="AA5911">
        <f>1</f>
        <v>1</v>
      </c>
      <c r="AB5911" s="1">
        <v>42853</v>
      </c>
      <c r="AC5911" s="13">
        <f t="shared" si="833"/>
        <v>42826</v>
      </c>
      <c r="AD5911" s="14">
        <f t="shared" si="834"/>
        <v>42853</v>
      </c>
      <c r="AE5911" s="1" t="str">
        <f t="shared" si="835"/>
        <v>Friday</v>
      </c>
      <c r="AF5911" s="2">
        <v>0.13730324074074074</v>
      </c>
      <c r="AG5911" s="2">
        <f t="shared" si="836"/>
        <v>0.125</v>
      </c>
      <c r="AH5911" t="s">
        <v>23</v>
      </c>
    </row>
    <row r="5912" spans="1:34" x14ac:dyDescent="0.25">
      <c r="A5912">
        <v>1260485</v>
      </c>
      <c r="B5912" t="s">
        <v>29</v>
      </c>
      <c r="C5912" t="s">
        <v>58</v>
      </c>
      <c r="D5912" t="s">
        <v>31</v>
      </c>
      <c r="E5912">
        <v>53211</v>
      </c>
      <c r="F5912" t="s">
        <v>20</v>
      </c>
      <c r="G5912" t="s">
        <v>32</v>
      </c>
      <c r="H5912">
        <v>5500</v>
      </c>
      <c r="I5912" t="s">
        <v>78</v>
      </c>
      <c r="J5912">
        <f>VLOOKUP(I5912,Key!$A$1:$C$73,2,FALSE)</f>
        <v>43.048200000000001</v>
      </c>
      <c r="K5912">
        <f>VLOOKUP(I5912,Key!$A$1:$C$73,3,FALSE)</f>
        <v>-87.900859999999994</v>
      </c>
      <c r="L5912" t="s">
        <v>33</v>
      </c>
      <c r="M5912">
        <f>VLOOKUP(L5912,Key!$A$1:$C$73,2,FALSE)</f>
        <v>43.045712999999999</v>
      </c>
      <c r="N5912">
        <f>VLOOKUP(L5912,Key!$A$1:$C$73,3,FALSE)</f>
        <v>-87.899756999999994</v>
      </c>
      <c r="O5912">
        <v>2</v>
      </c>
      <c r="P5912">
        <v>0</v>
      </c>
      <c r="Q5912">
        <v>0.3</v>
      </c>
      <c r="R5912">
        <v>0.3</v>
      </c>
      <c r="S5912">
        <v>12</v>
      </c>
      <c r="T5912">
        <f t="shared" si="828"/>
        <v>-1</v>
      </c>
      <c r="U5912" s="1">
        <v>42853</v>
      </c>
      <c r="V5912" s="13">
        <f t="shared" si="829"/>
        <v>42826</v>
      </c>
      <c r="W5912" s="14">
        <f t="shared" si="830"/>
        <v>42853</v>
      </c>
      <c r="X5912" s="1" t="str">
        <f t="shared" si="831"/>
        <v>Friday</v>
      </c>
      <c r="Y5912" s="2">
        <v>0.36440972222222223</v>
      </c>
      <c r="Z5912" s="2">
        <f t="shared" si="832"/>
        <v>0.375</v>
      </c>
      <c r="AA5912">
        <f>1</f>
        <v>1</v>
      </c>
      <c r="AB5912" s="1">
        <v>42853</v>
      </c>
      <c r="AC5912" s="13">
        <f t="shared" si="833"/>
        <v>42826</v>
      </c>
      <c r="AD5912" s="14">
        <f t="shared" si="834"/>
        <v>42853</v>
      </c>
      <c r="AE5912" s="1" t="str">
        <f t="shared" si="835"/>
        <v>Friday</v>
      </c>
      <c r="AF5912" s="2">
        <v>0.36576388888888894</v>
      </c>
      <c r="AG5912" s="2">
        <f t="shared" si="836"/>
        <v>0.375</v>
      </c>
      <c r="AH5912" t="s">
        <v>23</v>
      </c>
    </row>
    <row r="5913" spans="1:34" x14ac:dyDescent="0.25">
      <c r="A5913">
        <v>1260485</v>
      </c>
      <c r="B5913" t="s">
        <v>29</v>
      </c>
      <c r="C5913" t="s">
        <v>58</v>
      </c>
      <c r="D5913" t="s">
        <v>31</v>
      </c>
      <c r="E5913">
        <v>53211</v>
      </c>
      <c r="F5913" t="s">
        <v>20</v>
      </c>
      <c r="G5913" t="s">
        <v>32</v>
      </c>
      <c r="H5913">
        <v>5445</v>
      </c>
      <c r="I5913" t="s">
        <v>33</v>
      </c>
      <c r="J5913">
        <f>VLOOKUP(I5913,Key!$A$1:$C$73,2,FALSE)</f>
        <v>43.045712999999999</v>
      </c>
      <c r="K5913">
        <f>VLOOKUP(I5913,Key!$A$1:$C$73,3,FALSE)</f>
        <v>-87.899756999999994</v>
      </c>
      <c r="L5913" t="s">
        <v>44</v>
      </c>
      <c r="M5913">
        <f>VLOOKUP(L5913,Key!$A$1:$C$73,2,FALSE)</f>
        <v>43.03886</v>
      </c>
      <c r="N5913">
        <f>VLOOKUP(L5913,Key!$A$1:$C$73,3,FALSE)</f>
        <v>-87.902720000000002</v>
      </c>
      <c r="O5913">
        <v>5</v>
      </c>
      <c r="P5913">
        <v>0</v>
      </c>
      <c r="Q5913">
        <v>0.8</v>
      </c>
      <c r="R5913">
        <v>0.7</v>
      </c>
      <c r="S5913">
        <v>30</v>
      </c>
      <c r="T5913">
        <f t="shared" si="828"/>
        <v>-1</v>
      </c>
      <c r="U5913" s="1">
        <v>42853</v>
      </c>
      <c r="V5913" s="13">
        <f t="shared" si="829"/>
        <v>42826</v>
      </c>
      <c r="W5913" s="14">
        <f t="shared" si="830"/>
        <v>42853</v>
      </c>
      <c r="X5913" s="1" t="str">
        <f t="shared" si="831"/>
        <v>Friday</v>
      </c>
      <c r="Y5913" s="2">
        <v>0.36569444444444449</v>
      </c>
      <c r="Z5913" s="2">
        <f t="shared" si="832"/>
        <v>0.375</v>
      </c>
      <c r="AA5913">
        <f>1</f>
        <v>1</v>
      </c>
      <c r="AB5913" s="1">
        <v>42853</v>
      </c>
      <c r="AC5913" s="13">
        <f t="shared" si="833"/>
        <v>42826</v>
      </c>
      <c r="AD5913" s="14">
        <f t="shared" si="834"/>
        <v>42853</v>
      </c>
      <c r="AE5913" s="1" t="str">
        <f t="shared" si="835"/>
        <v>Friday</v>
      </c>
      <c r="AF5913" s="2">
        <v>0.36878472222222225</v>
      </c>
      <c r="AG5913" s="2">
        <f t="shared" si="836"/>
        <v>0.375</v>
      </c>
      <c r="AH5913" t="s">
        <v>23</v>
      </c>
    </row>
    <row r="5914" spans="1:34" x14ac:dyDescent="0.25">
      <c r="A5914">
        <v>1257700</v>
      </c>
      <c r="B5914" t="s">
        <v>29</v>
      </c>
      <c r="C5914" t="s">
        <v>47</v>
      </c>
      <c r="D5914" t="s">
        <v>31</v>
      </c>
      <c r="E5914">
        <v>53202</v>
      </c>
      <c r="F5914" t="s">
        <v>20</v>
      </c>
      <c r="G5914" t="s">
        <v>32</v>
      </c>
      <c r="H5914">
        <v>5459</v>
      </c>
      <c r="I5914" t="s">
        <v>42</v>
      </c>
      <c r="J5914">
        <f>VLOOKUP(I5914,Key!$A$1:$C$73,2,FALSE)</f>
        <v>43.038719999999998</v>
      </c>
      <c r="K5914">
        <f>VLOOKUP(I5914,Key!$A$1:$C$73,3,FALSE)</f>
        <v>-87.905339999999995</v>
      </c>
      <c r="L5914" t="s">
        <v>94</v>
      </c>
      <c r="M5914">
        <f>VLOOKUP(L5914,Key!$A$1:$C$73,2,FALSE)</f>
        <v>43.020020000000002</v>
      </c>
      <c r="N5914">
        <f>VLOOKUP(L5914,Key!$A$1:$C$73,3,FALSE)</f>
        <v>-87.912540000000007</v>
      </c>
      <c r="O5914">
        <v>15</v>
      </c>
      <c r="P5914">
        <v>0</v>
      </c>
      <c r="Q5914">
        <v>2.2999999999999998</v>
      </c>
      <c r="R5914">
        <v>2.1</v>
      </c>
      <c r="S5914">
        <v>90</v>
      </c>
      <c r="T5914">
        <f t="shared" si="828"/>
        <v>-1</v>
      </c>
      <c r="U5914" s="1">
        <v>42853</v>
      </c>
      <c r="V5914" s="13">
        <f t="shared" si="829"/>
        <v>42826</v>
      </c>
      <c r="W5914" s="14">
        <f t="shared" si="830"/>
        <v>42853</v>
      </c>
      <c r="X5914" s="1" t="str">
        <f t="shared" si="831"/>
        <v>Friday</v>
      </c>
      <c r="Y5914" s="2">
        <v>0.52721064814814811</v>
      </c>
      <c r="Z5914" s="2">
        <f t="shared" si="832"/>
        <v>0.54166666666666663</v>
      </c>
      <c r="AA5914">
        <f>1</f>
        <v>1</v>
      </c>
      <c r="AB5914" s="1">
        <v>42853</v>
      </c>
      <c r="AC5914" s="13">
        <f t="shared" si="833"/>
        <v>42826</v>
      </c>
      <c r="AD5914" s="14">
        <f t="shared" si="834"/>
        <v>42853</v>
      </c>
      <c r="AE5914" s="1" t="str">
        <f t="shared" si="835"/>
        <v>Friday</v>
      </c>
      <c r="AF5914" s="2">
        <v>0.53763888888888889</v>
      </c>
      <c r="AG5914" s="2">
        <f t="shared" si="836"/>
        <v>0.54166666666666663</v>
      </c>
      <c r="AH5914" t="s">
        <v>23</v>
      </c>
    </row>
    <row r="5915" spans="1:34" x14ac:dyDescent="0.25">
      <c r="A5915">
        <v>1172552</v>
      </c>
      <c r="B5915" t="s">
        <v>29</v>
      </c>
      <c r="C5915" t="s">
        <v>197</v>
      </c>
      <c r="D5915" t="s">
        <v>169</v>
      </c>
      <c r="E5915">
        <v>60047</v>
      </c>
      <c r="F5915" t="s">
        <v>20</v>
      </c>
      <c r="G5915" t="s">
        <v>99</v>
      </c>
      <c r="H5915">
        <v>204</v>
      </c>
      <c r="I5915" t="s">
        <v>66</v>
      </c>
      <c r="J5915">
        <f>VLOOKUP(I5915,Key!$A$1:$C$73,2,FALSE)</f>
        <v>43.078530000000001</v>
      </c>
      <c r="K5915">
        <f>VLOOKUP(I5915,Key!$A$1:$C$73,3,FALSE)</f>
        <v>-87.882620000000003</v>
      </c>
      <c r="L5915" t="s">
        <v>21</v>
      </c>
      <c r="M5915">
        <f>VLOOKUP(L5915,Key!$A$1:$C$73,2,FALSE)</f>
        <v>43.074890000000003</v>
      </c>
      <c r="N5915">
        <f>VLOOKUP(L5915,Key!$A$1:$C$73,3,FALSE)</f>
        <v>-87.882810000000006</v>
      </c>
      <c r="O5915">
        <v>16</v>
      </c>
      <c r="P5915">
        <v>0</v>
      </c>
      <c r="Q5915">
        <v>2.4</v>
      </c>
      <c r="R5915">
        <v>2.2999999999999998</v>
      </c>
      <c r="S5915">
        <v>96</v>
      </c>
      <c r="T5915">
        <f t="shared" si="828"/>
        <v>-1</v>
      </c>
      <c r="U5915" s="1">
        <v>42853</v>
      </c>
      <c r="V5915" s="13">
        <f t="shared" si="829"/>
        <v>42826</v>
      </c>
      <c r="W5915" s="14">
        <f t="shared" si="830"/>
        <v>42853</v>
      </c>
      <c r="X5915" s="1" t="str">
        <f t="shared" si="831"/>
        <v>Friday</v>
      </c>
      <c r="Y5915" s="2">
        <v>0.55159722222222218</v>
      </c>
      <c r="Z5915" s="2">
        <f t="shared" si="832"/>
        <v>0.54166666666666663</v>
      </c>
      <c r="AA5915">
        <f>1</f>
        <v>1</v>
      </c>
      <c r="AB5915" s="1">
        <v>42853</v>
      </c>
      <c r="AC5915" s="13">
        <f t="shared" si="833"/>
        <v>42826</v>
      </c>
      <c r="AD5915" s="14">
        <f t="shared" si="834"/>
        <v>42853</v>
      </c>
      <c r="AE5915" s="1" t="str">
        <f t="shared" si="835"/>
        <v>Friday</v>
      </c>
      <c r="AF5915" s="2">
        <v>0.56298611111111108</v>
      </c>
      <c r="AG5915" s="2">
        <f t="shared" si="836"/>
        <v>0.58333333333333326</v>
      </c>
      <c r="AH5915" t="s">
        <v>23</v>
      </c>
    </row>
    <row r="5916" spans="1:34" x14ac:dyDescent="0.25">
      <c r="A5916">
        <v>1239159</v>
      </c>
      <c r="B5916" t="s">
        <v>29</v>
      </c>
      <c r="C5916" t="s">
        <v>47</v>
      </c>
      <c r="D5916" t="s">
        <v>31</v>
      </c>
      <c r="E5916">
        <v>53202</v>
      </c>
      <c r="F5916" t="s">
        <v>20</v>
      </c>
      <c r="G5916" t="s">
        <v>97</v>
      </c>
      <c r="H5916">
        <v>216</v>
      </c>
      <c r="I5916" t="s">
        <v>22</v>
      </c>
      <c r="J5916">
        <f>VLOOKUP(I5916,Key!$A$1:$C$73,2,FALSE)</f>
        <v>43.058619999999998</v>
      </c>
      <c r="K5916">
        <f>VLOOKUP(I5916,Key!$A$1:$C$73,3,FALSE)</f>
        <v>-87.885319999999993</v>
      </c>
      <c r="L5916" t="s">
        <v>22</v>
      </c>
      <c r="M5916">
        <f>VLOOKUP(L5916,Key!$A$1:$C$73,2,FALSE)</f>
        <v>43.058619999999998</v>
      </c>
      <c r="N5916">
        <f>VLOOKUP(L5916,Key!$A$1:$C$73,3,FALSE)</f>
        <v>-87.885319999999993</v>
      </c>
      <c r="O5916">
        <v>21</v>
      </c>
      <c r="P5916">
        <v>2</v>
      </c>
      <c r="Q5916">
        <v>3.2</v>
      </c>
      <c r="R5916">
        <v>3</v>
      </c>
      <c r="S5916">
        <v>126</v>
      </c>
      <c r="T5916">
        <f t="shared" si="828"/>
        <v>-1</v>
      </c>
      <c r="U5916" s="1">
        <v>42853</v>
      </c>
      <c r="V5916" s="13">
        <f t="shared" si="829"/>
        <v>42826</v>
      </c>
      <c r="W5916" s="14">
        <f t="shared" si="830"/>
        <v>42853</v>
      </c>
      <c r="X5916" s="1" t="str">
        <f t="shared" si="831"/>
        <v>Friday</v>
      </c>
      <c r="Y5916" s="2">
        <v>0.59285879629629623</v>
      </c>
      <c r="Z5916" s="2">
        <f t="shared" si="832"/>
        <v>0.58333333333333326</v>
      </c>
      <c r="AA5916">
        <f>1</f>
        <v>1</v>
      </c>
      <c r="AB5916" s="1">
        <v>42853</v>
      </c>
      <c r="AC5916" s="13">
        <f t="shared" si="833"/>
        <v>42826</v>
      </c>
      <c r="AD5916" s="14">
        <f t="shared" si="834"/>
        <v>42853</v>
      </c>
      <c r="AE5916" s="1" t="str">
        <f t="shared" si="835"/>
        <v>Friday</v>
      </c>
      <c r="AF5916" s="2">
        <v>0.60758101851851853</v>
      </c>
      <c r="AG5916" s="2">
        <f t="shared" si="836"/>
        <v>0.625</v>
      </c>
      <c r="AH5916" t="s">
        <v>25</v>
      </c>
    </row>
    <row r="5917" spans="1:34" x14ac:dyDescent="0.25">
      <c r="A5917">
        <v>1372080</v>
      </c>
      <c r="B5917" t="s">
        <v>29</v>
      </c>
      <c r="C5917" t="s">
        <v>47</v>
      </c>
      <c r="D5917" t="s">
        <v>31</v>
      </c>
      <c r="E5917">
        <v>53201</v>
      </c>
      <c r="F5917" t="s">
        <v>20</v>
      </c>
      <c r="G5917" t="s">
        <v>32</v>
      </c>
      <c r="H5917">
        <v>5547</v>
      </c>
      <c r="I5917" t="s">
        <v>22</v>
      </c>
      <c r="J5917">
        <f>VLOOKUP(I5917,Key!$A$1:$C$73,2,FALSE)</f>
        <v>43.058619999999998</v>
      </c>
      <c r="K5917">
        <f>VLOOKUP(I5917,Key!$A$1:$C$73,3,FALSE)</f>
        <v>-87.885319999999993</v>
      </c>
      <c r="L5917" t="s">
        <v>65</v>
      </c>
      <c r="M5917">
        <f>VLOOKUP(L5917,Key!$A$1:$C$73,2,FALSE)</f>
        <v>43.077359999999999</v>
      </c>
      <c r="N5917">
        <f>VLOOKUP(L5917,Key!$A$1:$C$73,3,FALSE)</f>
        <v>-87.880769999999998</v>
      </c>
      <c r="O5917">
        <v>13</v>
      </c>
      <c r="P5917">
        <v>0</v>
      </c>
      <c r="Q5917">
        <v>2</v>
      </c>
      <c r="R5917">
        <v>1.9</v>
      </c>
      <c r="S5917">
        <v>78</v>
      </c>
      <c r="T5917">
        <f t="shared" si="828"/>
        <v>-1</v>
      </c>
      <c r="U5917" s="1">
        <v>42853</v>
      </c>
      <c r="V5917" s="13">
        <f t="shared" si="829"/>
        <v>42826</v>
      </c>
      <c r="W5917" s="14">
        <f t="shared" si="830"/>
        <v>42853</v>
      </c>
      <c r="X5917" s="1" t="str">
        <f t="shared" si="831"/>
        <v>Friday</v>
      </c>
      <c r="Y5917" s="2">
        <v>0.71039351851851851</v>
      </c>
      <c r="Z5917" s="2">
        <f t="shared" si="832"/>
        <v>0.70833333333333326</v>
      </c>
      <c r="AA5917">
        <f>1</f>
        <v>1</v>
      </c>
      <c r="AB5917" s="1">
        <v>42853</v>
      </c>
      <c r="AC5917" s="13">
        <f t="shared" si="833"/>
        <v>42826</v>
      </c>
      <c r="AD5917" s="14">
        <f t="shared" si="834"/>
        <v>42853</v>
      </c>
      <c r="AE5917" s="1" t="str">
        <f t="shared" si="835"/>
        <v>Friday</v>
      </c>
      <c r="AF5917" s="2">
        <v>0.71890046296296306</v>
      </c>
      <c r="AG5917" s="2">
        <f t="shared" si="836"/>
        <v>0.70833333333333326</v>
      </c>
      <c r="AH5917" t="s">
        <v>23</v>
      </c>
    </row>
    <row r="5918" spans="1:34" x14ac:dyDescent="0.25">
      <c r="A5918">
        <v>993392</v>
      </c>
      <c r="B5918" t="s">
        <v>29</v>
      </c>
      <c r="C5918" t="s">
        <v>47</v>
      </c>
      <c r="D5918" t="s">
        <v>31</v>
      </c>
      <c r="E5918">
        <v>53211</v>
      </c>
      <c r="F5918" t="s">
        <v>20</v>
      </c>
      <c r="G5918" t="s">
        <v>32</v>
      </c>
      <c r="H5918">
        <v>77</v>
      </c>
      <c r="I5918" t="s">
        <v>24</v>
      </c>
      <c r="J5918">
        <f>VLOOKUP(I5918,Key!$A$1:$C$73,2,FALSE)</f>
        <v>43.074655999999997</v>
      </c>
      <c r="K5918">
        <f>VLOOKUP(I5918,Key!$A$1:$C$73,3,FALSE)</f>
        <v>-87.889011999999994</v>
      </c>
      <c r="L5918" t="s">
        <v>21</v>
      </c>
      <c r="M5918">
        <f>VLOOKUP(L5918,Key!$A$1:$C$73,2,FALSE)</f>
        <v>43.074890000000003</v>
      </c>
      <c r="N5918">
        <f>VLOOKUP(L5918,Key!$A$1:$C$73,3,FALSE)</f>
        <v>-87.882810000000006</v>
      </c>
      <c r="O5918">
        <v>3</v>
      </c>
      <c r="P5918">
        <v>0</v>
      </c>
      <c r="Q5918">
        <v>0.5</v>
      </c>
      <c r="R5918">
        <v>0.4</v>
      </c>
      <c r="S5918">
        <v>18</v>
      </c>
      <c r="T5918">
        <f t="shared" si="828"/>
        <v>-1</v>
      </c>
      <c r="U5918" s="1">
        <v>42853</v>
      </c>
      <c r="V5918" s="13">
        <f t="shared" si="829"/>
        <v>42826</v>
      </c>
      <c r="W5918" s="14">
        <f t="shared" si="830"/>
        <v>42853</v>
      </c>
      <c r="X5918" s="1" t="str">
        <f t="shared" si="831"/>
        <v>Friday</v>
      </c>
      <c r="Y5918" s="2">
        <v>0.73613425925925924</v>
      </c>
      <c r="Z5918" s="2">
        <f t="shared" si="832"/>
        <v>0.75</v>
      </c>
      <c r="AA5918">
        <f>1</f>
        <v>1</v>
      </c>
      <c r="AB5918" s="1">
        <v>42853</v>
      </c>
      <c r="AC5918" s="13">
        <f t="shared" si="833"/>
        <v>42826</v>
      </c>
      <c r="AD5918" s="14">
        <f t="shared" si="834"/>
        <v>42853</v>
      </c>
      <c r="AE5918" s="1" t="str">
        <f t="shared" si="835"/>
        <v>Friday</v>
      </c>
      <c r="AF5918" s="2">
        <v>0.73873842592592587</v>
      </c>
      <c r="AG5918" s="2">
        <f t="shared" si="836"/>
        <v>0.75</v>
      </c>
      <c r="AH5918" t="s">
        <v>23</v>
      </c>
    </row>
    <row r="5919" spans="1:34" x14ac:dyDescent="0.25">
      <c r="A5919">
        <v>783916</v>
      </c>
      <c r="B5919" t="s">
        <v>29</v>
      </c>
      <c r="C5919" t="s">
        <v>157</v>
      </c>
      <c r="D5919" t="s">
        <v>46</v>
      </c>
      <c r="E5919">
        <v>60618</v>
      </c>
      <c r="F5919" t="s">
        <v>20</v>
      </c>
      <c r="G5919" t="s">
        <v>32</v>
      </c>
      <c r="H5919">
        <v>957</v>
      </c>
      <c r="I5919" t="s">
        <v>44</v>
      </c>
      <c r="J5919">
        <f>VLOOKUP(I5919,Key!$A$1:$C$73,2,FALSE)</f>
        <v>43.03886</v>
      </c>
      <c r="K5919">
        <f>VLOOKUP(I5919,Key!$A$1:$C$73,3,FALSE)</f>
        <v>-87.902720000000002</v>
      </c>
      <c r="L5919" t="s">
        <v>26</v>
      </c>
      <c r="M5919">
        <f>VLOOKUP(L5919,Key!$A$1:$C$73,2,FALSE)</f>
        <v>43.034619999999997</v>
      </c>
      <c r="N5919">
        <f>VLOOKUP(L5919,Key!$A$1:$C$73,3,FALSE)</f>
        <v>-87.917500000000004</v>
      </c>
      <c r="O5919">
        <v>10</v>
      </c>
      <c r="P5919">
        <v>0</v>
      </c>
      <c r="Q5919">
        <v>1.5</v>
      </c>
      <c r="R5919">
        <v>1.4</v>
      </c>
      <c r="S5919">
        <v>60</v>
      </c>
      <c r="T5919">
        <f t="shared" si="828"/>
        <v>-1</v>
      </c>
      <c r="U5919" s="1">
        <v>42843</v>
      </c>
      <c r="V5919" s="13">
        <f t="shared" si="829"/>
        <v>42826</v>
      </c>
      <c r="W5919" s="14">
        <f t="shared" si="830"/>
        <v>42843</v>
      </c>
      <c r="X5919" s="1" t="str">
        <f t="shared" si="831"/>
        <v>Tuesday</v>
      </c>
      <c r="Y5919" s="2">
        <v>0.61377314814814821</v>
      </c>
      <c r="Z5919" s="2">
        <f t="shared" si="832"/>
        <v>0.625</v>
      </c>
      <c r="AA5919">
        <f>1</f>
        <v>1</v>
      </c>
      <c r="AB5919" s="1">
        <v>42843</v>
      </c>
      <c r="AC5919" s="13">
        <f t="shared" si="833"/>
        <v>42826</v>
      </c>
      <c r="AD5919" s="14">
        <f t="shared" si="834"/>
        <v>42843</v>
      </c>
      <c r="AE5919" s="1" t="str">
        <f t="shared" si="835"/>
        <v>Tuesday</v>
      </c>
      <c r="AF5919" s="2">
        <v>0.62019675925925932</v>
      </c>
      <c r="AG5919" s="2">
        <f t="shared" si="836"/>
        <v>0.625</v>
      </c>
      <c r="AH5919" t="s">
        <v>23</v>
      </c>
    </row>
    <row r="5920" spans="1:34" x14ac:dyDescent="0.25">
      <c r="A5920">
        <v>1251108</v>
      </c>
      <c r="B5920" t="s">
        <v>29</v>
      </c>
      <c r="C5920" t="s">
        <v>114</v>
      </c>
      <c r="D5920" t="s">
        <v>31</v>
      </c>
      <c r="E5920">
        <v>54913</v>
      </c>
      <c r="F5920" t="s">
        <v>20</v>
      </c>
      <c r="G5920" t="s">
        <v>99</v>
      </c>
      <c r="H5920">
        <v>31</v>
      </c>
      <c r="I5920" t="s">
        <v>40</v>
      </c>
      <c r="J5920">
        <f>VLOOKUP(I5920,Key!$A$1:$C$73,2,FALSE)</f>
        <v>43.06033</v>
      </c>
      <c r="K5920">
        <f>VLOOKUP(I5920,Key!$A$1:$C$73,3,FALSE)</f>
        <v>-87.89546</v>
      </c>
      <c r="L5920" t="s">
        <v>80</v>
      </c>
      <c r="M5920">
        <f>VLOOKUP(L5920,Key!$A$1:$C$73,2,FALSE)</f>
        <v>43.060250000000003</v>
      </c>
      <c r="N5920">
        <f>VLOOKUP(L5920,Key!$A$1:$C$73,3,FALSE)</f>
        <v>-87.892169999999993</v>
      </c>
      <c r="O5920">
        <v>1</v>
      </c>
      <c r="P5920">
        <v>0</v>
      </c>
      <c r="Q5920">
        <v>0.2</v>
      </c>
      <c r="R5920">
        <v>0.1</v>
      </c>
      <c r="S5920">
        <v>6</v>
      </c>
      <c r="T5920">
        <f t="shared" si="828"/>
        <v>-1</v>
      </c>
      <c r="U5920" s="1">
        <v>42843</v>
      </c>
      <c r="V5920" s="13">
        <f t="shared" si="829"/>
        <v>42826</v>
      </c>
      <c r="W5920" s="14">
        <f t="shared" si="830"/>
        <v>42843</v>
      </c>
      <c r="X5920" s="1" t="str">
        <f t="shared" si="831"/>
        <v>Tuesday</v>
      </c>
      <c r="Y5920" s="2">
        <v>0.64723379629629629</v>
      </c>
      <c r="Z5920" s="2">
        <f t="shared" si="832"/>
        <v>0.66666666666666663</v>
      </c>
      <c r="AA5920">
        <f>1</f>
        <v>1</v>
      </c>
      <c r="AB5920" s="1">
        <v>42843</v>
      </c>
      <c r="AC5920" s="13">
        <f t="shared" si="833"/>
        <v>42826</v>
      </c>
      <c r="AD5920" s="14">
        <f t="shared" si="834"/>
        <v>42843</v>
      </c>
      <c r="AE5920" s="1" t="str">
        <f t="shared" si="835"/>
        <v>Tuesday</v>
      </c>
      <c r="AF5920" s="2">
        <v>0.64832175925925928</v>
      </c>
      <c r="AG5920" s="2">
        <f t="shared" si="836"/>
        <v>0.66666666666666663</v>
      </c>
      <c r="AH5920" t="s">
        <v>23</v>
      </c>
    </row>
    <row r="5921" spans="1:34" x14ac:dyDescent="0.25">
      <c r="A5921">
        <v>1586651</v>
      </c>
      <c r="B5921" t="s">
        <v>29</v>
      </c>
      <c r="C5921" t="s">
        <v>141</v>
      </c>
      <c r="D5921" t="s">
        <v>31</v>
      </c>
      <c r="E5921">
        <v>53220</v>
      </c>
      <c r="F5921" t="s">
        <v>20</v>
      </c>
      <c r="G5921" t="s">
        <v>97</v>
      </c>
      <c r="H5921">
        <v>9</v>
      </c>
      <c r="I5921" t="s">
        <v>94</v>
      </c>
      <c r="J5921">
        <f>VLOOKUP(I5921,Key!$A$1:$C$73,2,FALSE)</f>
        <v>43.020020000000002</v>
      </c>
      <c r="K5921">
        <f>VLOOKUP(I5921,Key!$A$1:$C$73,3,FALSE)</f>
        <v>-87.912540000000007</v>
      </c>
      <c r="L5921" t="s">
        <v>94</v>
      </c>
      <c r="M5921">
        <f>VLOOKUP(L5921,Key!$A$1:$C$73,2,FALSE)</f>
        <v>43.020020000000002</v>
      </c>
      <c r="N5921">
        <f>VLOOKUP(L5921,Key!$A$1:$C$73,3,FALSE)</f>
        <v>-87.912540000000007</v>
      </c>
      <c r="O5921">
        <v>96</v>
      </c>
      <c r="P5921">
        <v>8</v>
      </c>
      <c r="Q5921">
        <v>14.4</v>
      </c>
      <c r="R5921">
        <v>13.7</v>
      </c>
      <c r="S5921">
        <v>576</v>
      </c>
      <c r="T5921">
        <f t="shared" si="828"/>
        <v>-1</v>
      </c>
      <c r="U5921" s="1">
        <v>42843</v>
      </c>
      <c r="V5921" s="13">
        <f t="shared" si="829"/>
        <v>42826</v>
      </c>
      <c r="W5921" s="14">
        <f t="shared" si="830"/>
        <v>42843</v>
      </c>
      <c r="X5921" s="1" t="str">
        <f t="shared" si="831"/>
        <v>Tuesday</v>
      </c>
      <c r="Y5921" s="2">
        <v>0.71141203703703704</v>
      </c>
      <c r="Z5921" s="2">
        <f t="shared" si="832"/>
        <v>0.70833333333333326</v>
      </c>
      <c r="AA5921">
        <f>1</f>
        <v>1</v>
      </c>
      <c r="AB5921" s="1">
        <v>42843</v>
      </c>
      <c r="AC5921" s="13">
        <f t="shared" si="833"/>
        <v>42826</v>
      </c>
      <c r="AD5921" s="14">
        <f t="shared" si="834"/>
        <v>42843</v>
      </c>
      <c r="AE5921" s="1" t="str">
        <f t="shared" si="835"/>
        <v>Tuesday</v>
      </c>
      <c r="AF5921" s="2">
        <v>0.77793981481481478</v>
      </c>
      <c r="AG5921" s="2">
        <f t="shared" si="836"/>
        <v>0.79166666666666663</v>
      </c>
      <c r="AH5921" t="s">
        <v>25</v>
      </c>
    </row>
    <row r="5922" spans="1:34" x14ac:dyDescent="0.25">
      <c r="A5922">
        <v>563412</v>
      </c>
      <c r="B5922" t="s">
        <v>29</v>
      </c>
      <c r="C5922" t="s">
        <v>45</v>
      </c>
      <c r="D5922" t="s">
        <v>46</v>
      </c>
      <c r="E5922">
        <v>60043</v>
      </c>
      <c r="F5922" t="s">
        <v>20</v>
      </c>
      <c r="G5922" t="s">
        <v>32</v>
      </c>
      <c r="H5922">
        <v>11093</v>
      </c>
      <c r="I5922" t="s">
        <v>37</v>
      </c>
      <c r="J5922">
        <f>VLOOKUP(I5922,Key!$A$1:$C$73,2,FALSE)</f>
        <v>43.049230000000001</v>
      </c>
      <c r="K5922">
        <f>VLOOKUP(I5922,Key!$A$1:$C$73,3,FALSE)</f>
        <v>-87.911940000000001</v>
      </c>
      <c r="L5922" t="s">
        <v>26</v>
      </c>
      <c r="M5922">
        <f>VLOOKUP(L5922,Key!$A$1:$C$73,2,FALSE)</f>
        <v>43.034619999999997</v>
      </c>
      <c r="N5922">
        <f>VLOOKUP(L5922,Key!$A$1:$C$73,3,FALSE)</f>
        <v>-87.917500000000004</v>
      </c>
      <c r="O5922">
        <v>10</v>
      </c>
      <c r="P5922">
        <v>0</v>
      </c>
      <c r="Q5922">
        <v>1.5</v>
      </c>
      <c r="R5922">
        <v>1.4</v>
      </c>
      <c r="S5922">
        <v>60</v>
      </c>
      <c r="T5922">
        <f t="shared" si="828"/>
        <v>-1</v>
      </c>
      <c r="U5922" s="1">
        <v>42843</v>
      </c>
      <c r="V5922" s="13">
        <f t="shared" si="829"/>
        <v>42826</v>
      </c>
      <c r="W5922" s="14">
        <f t="shared" si="830"/>
        <v>42843</v>
      </c>
      <c r="X5922" s="1" t="str">
        <f t="shared" si="831"/>
        <v>Tuesday</v>
      </c>
      <c r="Y5922" s="2">
        <v>0.72074074074074079</v>
      </c>
      <c r="Z5922" s="2">
        <f t="shared" si="832"/>
        <v>0.70833333333333326</v>
      </c>
      <c r="AA5922">
        <f>1</f>
        <v>1</v>
      </c>
      <c r="AB5922" s="1">
        <v>42843</v>
      </c>
      <c r="AC5922" s="13">
        <f t="shared" si="833"/>
        <v>42826</v>
      </c>
      <c r="AD5922" s="14">
        <f t="shared" si="834"/>
        <v>42843</v>
      </c>
      <c r="AE5922" s="1" t="str">
        <f t="shared" si="835"/>
        <v>Tuesday</v>
      </c>
      <c r="AF5922" s="2">
        <v>0.72736111111111112</v>
      </c>
      <c r="AG5922" s="2">
        <f t="shared" si="836"/>
        <v>0.70833333333333326</v>
      </c>
      <c r="AH5922" t="s">
        <v>23</v>
      </c>
    </row>
    <row r="5923" spans="1:34" x14ac:dyDescent="0.25">
      <c r="A5923">
        <v>1137916</v>
      </c>
      <c r="B5923" t="s">
        <v>29</v>
      </c>
      <c r="C5923" t="s">
        <v>103</v>
      </c>
      <c r="D5923" t="s">
        <v>31</v>
      </c>
      <c r="E5923">
        <v>53202</v>
      </c>
      <c r="F5923" t="s">
        <v>20</v>
      </c>
      <c r="G5923" t="s">
        <v>32</v>
      </c>
      <c r="H5923">
        <v>993</v>
      </c>
      <c r="I5923" t="s">
        <v>28</v>
      </c>
      <c r="J5923">
        <f>VLOOKUP(I5923,Key!$A$1:$C$73,2,FALSE)</f>
        <v>43.038580000000003</v>
      </c>
      <c r="K5923">
        <f>VLOOKUP(I5923,Key!$A$1:$C$73,3,FALSE)</f>
        <v>-87.90934</v>
      </c>
      <c r="L5923" t="s">
        <v>62</v>
      </c>
      <c r="M5923">
        <f>VLOOKUP(L5923,Key!$A$1:$C$73,2,FALSE)</f>
        <v>43.052460000000004</v>
      </c>
      <c r="N5923">
        <f>VLOOKUP(L5923,Key!$A$1:$C$73,3,FALSE)</f>
        <v>-87.891000000000005</v>
      </c>
      <c r="O5923">
        <v>13</v>
      </c>
      <c r="P5923">
        <v>0</v>
      </c>
      <c r="Q5923">
        <v>2</v>
      </c>
      <c r="R5923">
        <v>1.9</v>
      </c>
      <c r="S5923">
        <v>78</v>
      </c>
      <c r="T5923">
        <f t="shared" si="828"/>
        <v>-1</v>
      </c>
      <c r="U5923" s="1">
        <v>42843</v>
      </c>
      <c r="V5923" s="13">
        <f t="shared" si="829"/>
        <v>42826</v>
      </c>
      <c r="W5923" s="14">
        <f t="shared" si="830"/>
        <v>42843</v>
      </c>
      <c r="X5923" s="1" t="str">
        <f t="shared" si="831"/>
        <v>Tuesday</v>
      </c>
      <c r="Y5923" s="2">
        <v>0.77449074074074076</v>
      </c>
      <c r="Z5923" s="2">
        <f t="shared" si="832"/>
        <v>0.79166666666666663</v>
      </c>
      <c r="AA5923">
        <f>1</f>
        <v>1</v>
      </c>
      <c r="AB5923" s="1">
        <v>42843</v>
      </c>
      <c r="AC5923" s="13">
        <f t="shared" si="833"/>
        <v>42826</v>
      </c>
      <c r="AD5923" s="14">
        <f t="shared" si="834"/>
        <v>42843</v>
      </c>
      <c r="AE5923" s="1" t="str">
        <f t="shared" si="835"/>
        <v>Tuesday</v>
      </c>
      <c r="AF5923" s="2">
        <v>0.78351851851851861</v>
      </c>
      <c r="AG5923" s="2">
        <f t="shared" si="836"/>
        <v>0.79166666666666663</v>
      </c>
      <c r="AH5923" t="s">
        <v>23</v>
      </c>
    </row>
    <row r="5924" spans="1:34" x14ac:dyDescent="0.25">
      <c r="A5924">
        <v>1097164</v>
      </c>
      <c r="B5924" t="s">
        <v>29</v>
      </c>
      <c r="C5924" t="s">
        <v>47</v>
      </c>
      <c r="D5924" t="s">
        <v>31</v>
      </c>
      <c r="E5924">
        <v>53202</v>
      </c>
      <c r="F5924" t="s">
        <v>20</v>
      </c>
      <c r="G5924" t="s">
        <v>32</v>
      </c>
      <c r="H5924">
        <v>24</v>
      </c>
      <c r="I5924" t="s">
        <v>34</v>
      </c>
      <c r="J5924">
        <f>VLOOKUP(I5924,Key!$A$1:$C$73,2,FALSE)</f>
        <v>43.05097</v>
      </c>
      <c r="K5924">
        <f>VLOOKUP(I5924,Key!$A$1:$C$73,3,FALSE)</f>
        <v>-87.906440000000003</v>
      </c>
      <c r="L5924" t="s">
        <v>83</v>
      </c>
      <c r="M5924">
        <f>VLOOKUP(L5924,Key!$A$1:$C$73,2,FALSE)</f>
        <v>43.026229999999998</v>
      </c>
      <c r="N5924">
        <f>VLOOKUP(L5924,Key!$A$1:$C$73,3,FALSE)</f>
        <v>-87.912809999999993</v>
      </c>
      <c r="O5924">
        <v>11</v>
      </c>
      <c r="P5924">
        <v>0</v>
      </c>
      <c r="Q5924">
        <v>1.7</v>
      </c>
      <c r="R5924">
        <v>1.6</v>
      </c>
      <c r="S5924">
        <v>66</v>
      </c>
      <c r="T5924">
        <f t="shared" si="828"/>
        <v>-1</v>
      </c>
      <c r="U5924" s="1">
        <v>42843</v>
      </c>
      <c r="V5924" s="13">
        <f t="shared" si="829"/>
        <v>42826</v>
      </c>
      <c r="W5924" s="14">
        <f t="shared" si="830"/>
        <v>42843</v>
      </c>
      <c r="X5924" s="1" t="str">
        <f t="shared" si="831"/>
        <v>Tuesday</v>
      </c>
      <c r="Y5924" s="2">
        <v>0.80146990740740742</v>
      </c>
      <c r="Z5924" s="2">
        <f t="shared" si="832"/>
        <v>0.79166666666666663</v>
      </c>
      <c r="AA5924">
        <f>1</f>
        <v>1</v>
      </c>
      <c r="AB5924" s="1">
        <v>42843</v>
      </c>
      <c r="AC5924" s="13">
        <f t="shared" si="833"/>
        <v>42826</v>
      </c>
      <c r="AD5924" s="14">
        <f t="shared" si="834"/>
        <v>42843</v>
      </c>
      <c r="AE5924" s="1" t="str">
        <f t="shared" si="835"/>
        <v>Tuesday</v>
      </c>
      <c r="AF5924" s="2">
        <v>0.80936342592592592</v>
      </c>
      <c r="AG5924" s="2">
        <f t="shared" si="836"/>
        <v>0.79166666666666663</v>
      </c>
      <c r="AH5924" t="s">
        <v>23</v>
      </c>
    </row>
    <row r="5925" spans="1:34" x14ac:dyDescent="0.25">
      <c r="A5925">
        <v>1249929</v>
      </c>
      <c r="B5925" t="s">
        <v>29</v>
      </c>
      <c r="C5925" t="s">
        <v>115</v>
      </c>
      <c r="D5925" t="s">
        <v>31</v>
      </c>
      <c r="E5925">
        <v>53575</v>
      </c>
      <c r="F5925" t="s">
        <v>20</v>
      </c>
      <c r="G5925" t="s">
        <v>99</v>
      </c>
      <c r="H5925">
        <v>5529</v>
      </c>
      <c r="I5925" t="s">
        <v>66</v>
      </c>
      <c r="J5925">
        <f>VLOOKUP(I5925,Key!$A$1:$C$73,2,FALSE)</f>
        <v>43.078530000000001</v>
      </c>
      <c r="K5925">
        <f>VLOOKUP(I5925,Key!$A$1:$C$73,3,FALSE)</f>
        <v>-87.882620000000003</v>
      </c>
      <c r="L5925" t="s">
        <v>66</v>
      </c>
      <c r="M5925">
        <f>VLOOKUP(L5925,Key!$A$1:$C$73,2,FALSE)</f>
        <v>43.078530000000001</v>
      </c>
      <c r="N5925">
        <f>VLOOKUP(L5925,Key!$A$1:$C$73,3,FALSE)</f>
        <v>-87.882620000000003</v>
      </c>
      <c r="O5925">
        <v>14</v>
      </c>
      <c r="P5925">
        <v>0</v>
      </c>
      <c r="Q5925">
        <v>2.1</v>
      </c>
      <c r="R5925">
        <v>2</v>
      </c>
      <c r="S5925">
        <v>84</v>
      </c>
      <c r="T5925">
        <f t="shared" si="828"/>
        <v>-1</v>
      </c>
      <c r="U5925" s="1">
        <v>42843</v>
      </c>
      <c r="V5925" s="13">
        <f t="shared" si="829"/>
        <v>42826</v>
      </c>
      <c r="W5925" s="14">
        <f t="shared" si="830"/>
        <v>42843</v>
      </c>
      <c r="X5925" s="1" t="str">
        <f t="shared" si="831"/>
        <v>Tuesday</v>
      </c>
      <c r="Y5925" s="2">
        <v>0.80973379629629638</v>
      </c>
      <c r="Z5925" s="2">
        <f t="shared" si="832"/>
        <v>0.79166666666666663</v>
      </c>
      <c r="AA5925">
        <f>1</f>
        <v>1</v>
      </c>
      <c r="AB5925" s="1">
        <v>42843</v>
      </c>
      <c r="AC5925" s="13">
        <f t="shared" si="833"/>
        <v>42826</v>
      </c>
      <c r="AD5925" s="14">
        <f t="shared" si="834"/>
        <v>42843</v>
      </c>
      <c r="AE5925" s="1" t="str">
        <f t="shared" si="835"/>
        <v>Tuesday</v>
      </c>
      <c r="AF5925" s="2">
        <v>0.8197106481481482</v>
      </c>
      <c r="AG5925" s="2">
        <f t="shared" si="836"/>
        <v>0.83333333333333326</v>
      </c>
      <c r="AH5925" t="s">
        <v>25</v>
      </c>
    </row>
    <row r="5926" spans="1:34" x14ac:dyDescent="0.25">
      <c r="A5926">
        <v>1253042</v>
      </c>
      <c r="B5926" t="s">
        <v>29</v>
      </c>
      <c r="C5926" t="s">
        <v>151</v>
      </c>
      <c r="D5926" t="s">
        <v>31</v>
      </c>
      <c r="E5926">
        <v>54143</v>
      </c>
      <c r="F5926" t="s">
        <v>20</v>
      </c>
      <c r="G5926" t="s">
        <v>99</v>
      </c>
      <c r="H5926">
        <v>116</v>
      </c>
      <c r="I5926" t="s">
        <v>40</v>
      </c>
      <c r="J5926">
        <f>VLOOKUP(I5926,Key!$A$1:$C$73,2,FALSE)</f>
        <v>43.06033</v>
      </c>
      <c r="K5926">
        <f>VLOOKUP(I5926,Key!$A$1:$C$73,3,FALSE)</f>
        <v>-87.89546</v>
      </c>
      <c r="L5926" t="s">
        <v>80</v>
      </c>
      <c r="M5926">
        <f>VLOOKUP(L5926,Key!$A$1:$C$73,2,FALSE)</f>
        <v>43.060250000000003</v>
      </c>
      <c r="N5926">
        <f>VLOOKUP(L5926,Key!$A$1:$C$73,3,FALSE)</f>
        <v>-87.892169999999993</v>
      </c>
      <c r="O5926">
        <v>2</v>
      </c>
      <c r="P5926">
        <v>0</v>
      </c>
      <c r="Q5926">
        <v>0.3</v>
      </c>
      <c r="R5926">
        <v>0.3</v>
      </c>
      <c r="S5926">
        <v>12</v>
      </c>
      <c r="T5926">
        <f t="shared" si="828"/>
        <v>-1</v>
      </c>
      <c r="U5926" s="1">
        <v>42843</v>
      </c>
      <c r="V5926" s="13">
        <f t="shared" si="829"/>
        <v>42826</v>
      </c>
      <c r="W5926" s="14">
        <f t="shared" si="830"/>
        <v>42843</v>
      </c>
      <c r="X5926" s="1" t="str">
        <f t="shared" si="831"/>
        <v>Tuesday</v>
      </c>
      <c r="Y5926" s="2">
        <v>0.83663194444444444</v>
      </c>
      <c r="Z5926" s="2">
        <f t="shared" si="832"/>
        <v>0.83333333333333326</v>
      </c>
      <c r="AA5926">
        <f>1</f>
        <v>1</v>
      </c>
      <c r="AB5926" s="1">
        <v>42843</v>
      </c>
      <c r="AC5926" s="13">
        <f t="shared" si="833"/>
        <v>42826</v>
      </c>
      <c r="AD5926" s="14">
        <f t="shared" si="834"/>
        <v>42843</v>
      </c>
      <c r="AE5926" s="1" t="str">
        <f t="shared" si="835"/>
        <v>Tuesday</v>
      </c>
      <c r="AF5926" s="2">
        <v>0.83790509259259249</v>
      </c>
      <c r="AG5926" s="2">
        <f t="shared" si="836"/>
        <v>0.83333333333333326</v>
      </c>
      <c r="AH5926" t="s">
        <v>23</v>
      </c>
    </row>
    <row r="5927" spans="1:34" x14ac:dyDescent="0.25">
      <c r="A5927">
        <v>1253042</v>
      </c>
      <c r="B5927" t="s">
        <v>29</v>
      </c>
      <c r="C5927" t="s">
        <v>151</v>
      </c>
      <c r="D5927" t="s">
        <v>31</v>
      </c>
      <c r="E5927">
        <v>54143</v>
      </c>
      <c r="F5927" t="s">
        <v>20</v>
      </c>
      <c r="G5927" t="s">
        <v>99</v>
      </c>
      <c r="H5927">
        <v>25</v>
      </c>
      <c r="I5927" t="s">
        <v>80</v>
      </c>
      <c r="J5927">
        <f>VLOOKUP(I5927,Key!$A$1:$C$73,2,FALSE)</f>
        <v>43.060250000000003</v>
      </c>
      <c r="K5927">
        <f>VLOOKUP(I5927,Key!$A$1:$C$73,3,FALSE)</f>
        <v>-87.892169999999993</v>
      </c>
      <c r="L5927" t="s">
        <v>61</v>
      </c>
      <c r="M5927">
        <f>VLOOKUP(L5927,Key!$A$1:$C$73,2,FALSE)</f>
        <v>43.060786</v>
      </c>
      <c r="N5927">
        <f>VLOOKUP(L5927,Key!$A$1:$C$73,3,FALSE)</f>
        <v>-87.883825999999999</v>
      </c>
      <c r="O5927">
        <v>5</v>
      </c>
      <c r="P5927">
        <v>0</v>
      </c>
      <c r="Q5927">
        <v>0.8</v>
      </c>
      <c r="R5927">
        <v>0.7</v>
      </c>
      <c r="S5927">
        <v>30</v>
      </c>
      <c r="T5927">
        <f t="shared" si="828"/>
        <v>-1</v>
      </c>
      <c r="U5927" s="1">
        <v>42843</v>
      </c>
      <c r="V5927" s="13">
        <f t="shared" si="829"/>
        <v>42826</v>
      </c>
      <c r="W5927" s="14">
        <f t="shared" si="830"/>
        <v>42843</v>
      </c>
      <c r="X5927" s="1" t="str">
        <f t="shared" si="831"/>
        <v>Tuesday</v>
      </c>
      <c r="Y5927" s="2">
        <v>0.83957175925925931</v>
      </c>
      <c r="Z5927" s="2">
        <f t="shared" si="832"/>
        <v>0.83333333333333326</v>
      </c>
      <c r="AA5927">
        <f>1</f>
        <v>1</v>
      </c>
      <c r="AB5927" s="1">
        <v>42843</v>
      </c>
      <c r="AC5927" s="13">
        <f t="shared" si="833"/>
        <v>42826</v>
      </c>
      <c r="AD5927" s="14">
        <f t="shared" si="834"/>
        <v>42843</v>
      </c>
      <c r="AE5927" s="1" t="str">
        <f t="shared" si="835"/>
        <v>Tuesday</v>
      </c>
      <c r="AF5927" s="2">
        <v>0.8429861111111111</v>
      </c>
      <c r="AG5927" s="2">
        <f t="shared" si="836"/>
        <v>0.83333333333333326</v>
      </c>
      <c r="AH5927" t="s">
        <v>23</v>
      </c>
    </row>
    <row r="5928" spans="1:34" x14ac:dyDescent="0.25">
      <c r="A5928">
        <v>1251812</v>
      </c>
      <c r="B5928" t="s">
        <v>29</v>
      </c>
      <c r="C5928" t="s">
        <v>187</v>
      </c>
      <c r="D5928" t="s">
        <v>31</v>
      </c>
      <c r="E5928">
        <v>53538</v>
      </c>
      <c r="F5928" t="s">
        <v>20</v>
      </c>
      <c r="G5928" t="s">
        <v>99</v>
      </c>
      <c r="H5928">
        <v>5519</v>
      </c>
      <c r="I5928" t="s">
        <v>80</v>
      </c>
      <c r="J5928">
        <f>VLOOKUP(I5928,Key!$A$1:$C$73,2,FALSE)</f>
        <v>43.060250000000003</v>
      </c>
      <c r="K5928">
        <f>VLOOKUP(I5928,Key!$A$1:$C$73,3,FALSE)</f>
        <v>-87.892169999999993</v>
      </c>
      <c r="L5928" t="s">
        <v>21</v>
      </c>
      <c r="M5928">
        <f>VLOOKUP(L5928,Key!$A$1:$C$73,2,FALSE)</f>
        <v>43.074890000000003</v>
      </c>
      <c r="N5928">
        <f>VLOOKUP(L5928,Key!$A$1:$C$73,3,FALSE)</f>
        <v>-87.882810000000006</v>
      </c>
      <c r="O5928">
        <v>9</v>
      </c>
      <c r="P5928">
        <v>0</v>
      </c>
      <c r="Q5928">
        <v>1.4</v>
      </c>
      <c r="R5928">
        <v>1.3</v>
      </c>
      <c r="S5928">
        <v>54</v>
      </c>
      <c r="T5928">
        <f t="shared" si="828"/>
        <v>-1</v>
      </c>
      <c r="U5928" s="1">
        <v>42844</v>
      </c>
      <c r="V5928" s="13">
        <f t="shared" si="829"/>
        <v>42826</v>
      </c>
      <c r="W5928" s="14">
        <f t="shared" si="830"/>
        <v>42844</v>
      </c>
      <c r="X5928" s="1" t="str">
        <f t="shared" si="831"/>
        <v>Wednesday</v>
      </c>
      <c r="Y5928" s="2">
        <v>0.5091782407407407</v>
      </c>
      <c r="Z5928" s="2">
        <f t="shared" si="832"/>
        <v>0.5</v>
      </c>
      <c r="AA5928">
        <f>1</f>
        <v>1</v>
      </c>
      <c r="AB5928" s="1">
        <v>42844</v>
      </c>
      <c r="AC5928" s="13">
        <f t="shared" si="833"/>
        <v>42826</v>
      </c>
      <c r="AD5928" s="14">
        <f t="shared" si="834"/>
        <v>42844</v>
      </c>
      <c r="AE5928" s="1" t="str">
        <f t="shared" si="835"/>
        <v>Wednesday</v>
      </c>
      <c r="AF5928" s="2">
        <v>0.5154629629629629</v>
      </c>
      <c r="AG5928" s="2">
        <f t="shared" si="836"/>
        <v>0.5</v>
      </c>
      <c r="AH5928" t="s">
        <v>23</v>
      </c>
    </row>
    <row r="5929" spans="1:34" x14ac:dyDescent="0.25">
      <c r="A5929">
        <v>1437870</v>
      </c>
      <c r="B5929" t="s">
        <v>29</v>
      </c>
      <c r="C5929" t="s">
        <v>47</v>
      </c>
      <c r="D5929" t="s">
        <v>31</v>
      </c>
      <c r="E5929">
        <v>53223</v>
      </c>
      <c r="F5929" t="s">
        <v>20</v>
      </c>
      <c r="G5929" t="s">
        <v>32</v>
      </c>
      <c r="H5929">
        <v>88</v>
      </c>
      <c r="I5929" t="s">
        <v>57</v>
      </c>
      <c r="J5929">
        <f>VLOOKUP(I5929,Key!$A$1:$C$73,2,FALSE)</f>
        <v>43.03913</v>
      </c>
      <c r="K5929">
        <f>VLOOKUP(I5929,Key!$A$1:$C$73,3,FALSE)</f>
        <v>-87.916150000000002</v>
      </c>
      <c r="L5929" t="s">
        <v>26</v>
      </c>
      <c r="M5929">
        <f>VLOOKUP(L5929,Key!$A$1:$C$73,2,FALSE)</f>
        <v>43.034619999999997</v>
      </c>
      <c r="N5929">
        <f>VLOOKUP(L5929,Key!$A$1:$C$73,3,FALSE)</f>
        <v>-87.917500000000004</v>
      </c>
      <c r="O5929">
        <v>5</v>
      </c>
      <c r="P5929">
        <v>0</v>
      </c>
      <c r="Q5929">
        <v>0.8</v>
      </c>
      <c r="R5929">
        <v>0.7</v>
      </c>
      <c r="S5929">
        <v>30</v>
      </c>
      <c r="T5929">
        <f t="shared" si="828"/>
        <v>-1</v>
      </c>
      <c r="U5929" s="1">
        <v>42844</v>
      </c>
      <c r="V5929" s="13">
        <f t="shared" si="829"/>
        <v>42826</v>
      </c>
      <c r="W5929" s="14">
        <f t="shared" si="830"/>
        <v>42844</v>
      </c>
      <c r="X5929" s="1" t="str">
        <f t="shared" si="831"/>
        <v>Wednesday</v>
      </c>
      <c r="Y5929" s="2">
        <v>0.51807870370370368</v>
      </c>
      <c r="Z5929" s="2">
        <f t="shared" si="832"/>
        <v>0.5</v>
      </c>
      <c r="AA5929">
        <f>1</f>
        <v>1</v>
      </c>
      <c r="AB5929" s="1">
        <v>42844</v>
      </c>
      <c r="AC5929" s="13">
        <f t="shared" si="833"/>
        <v>42826</v>
      </c>
      <c r="AD5929" s="14">
        <f t="shared" si="834"/>
        <v>42844</v>
      </c>
      <c r="AE5929" s="1" t="str">
        <f t="shared" si="835"/>
        <v>Wednesday</v>
      </c>
      <c r="AF5929" s="2">
        <v>0.52188657407407402</v>
      </c>
      <c r="AG5929" s="2">
        <f t="shared" si="836"/>
        <v>0.54166666666666663</v>
      </c>
      <c r="AH5929" t="s">
        <v>23</v>
      </c>
    </row>
    <row r="5930" spans="1:34" x14ac:dyDescent="0.25">
      <c r="A5930">
        <v>1360829</v>
      </c>
      <c r="B5930" t="s">
        <v>29</v>
      </c>
      <c r="C5930" t="s">
        <v>123</v>
      </c>
      <c r="D5930" t="s">
        <v>31</v>
      </c>
      <c r="E5930">
        <v>54449</v>
      </c>
      <c r="F5930" t="s">
        <v>20</v>
      </c>
      <c r="G5930" t="s">
        <v>32</v>
      </c>
      <c r="H5930">
        <v>199</v>
      </c>
      <c r="I5930" t="s">
        <v>80</v>
      </c>
      <c r="J5930">
        <f>VLOOKUP(I5930,Key!$A$1:$C$73,2,FALSE)</f>
        <v>43.060250000000003</v>
      </c>
      <c r="K5930">
        <f>VLOOKUP(I5930,Key!$A$1:$C$73,3,FALSE)</f>
        <v>-87.892169999999993</v>
      </c>
      <c r="L5930" t="s">
        <v>40</v>
      </c>
      <c r="M5930">
        <f>VLOOKUP(L5930,Key!$A$1:$C$73,2,FALSE)</f>
        <v>43.06033</v>
      </c>
      <c r="N5930">
        <f>VLOOKUP(L5930,Key!$A$1:$C$73,3,FALSE)</f>
        <v>-87.89546</v>
      </c>
      <c r="O5930">
        <v>2</v>
      </c>
      <c r="P5930">
        <v>0</v>
      </c>
      <c r="Q5930">
        <v>0.3</v>
      </c>
      <c r="R5930">
        <v>0.3</v>
      </c>
      <c r="S5930">
        <v>12</v>
      </c>
      <c r="T5930">
        <f t="shared" si="828"/>
        <v>-1</v>
      </c>
      <c r="U5930" s="1">
        <v>42844</v>
      </c>
      <c r="V5930" s="13">
        <f t="shared" si="829"/>
        <v>42826</v>
      </c>
      <c r="W5930" s="14">
        <f t="shared" si="830"/>
        <v>42844</v>
      </c>
      <c r="X5930" s="1" t="str">
        <f t="shared" si="831"/>
        <v>Wednesday</v>
      </c>
      <c r="Y5930" s="2">
        <v>0.52859953703703699</v>
      </c>
      <c r="Z5930" s="2">
        <f t="shared" si="832"/>
        <v>0.54166666666666663</v>
      </c>
      <c r="AA5930">
        <f>1</f>
        <v>1</v>
      </c>
      <c r="AB5930" s="1">
        <v>42844</v>
      </c>
      <c r="AC5930" s="13">
        <f t="shared" si="833"/>
        <v>42826</v>
      </c>
      <c r="AD5930" s="14">
        <f t="shared" si="834"/>
        <v>42844</v>
      </c>
      <c r="AE5930" s="1" t="str">
        <f t="shared" si="835"/>
        <v>Wednesday</v>
      </c>
      <c r="AF5930" s="2">
        <v>0.53020833333333328</v>
      </c>
      <c r="AG5930" s="2">
        <f t="shared" si="836"/>
        <v>0.54166666666666663</v>
      </c>
      <c r="AH5930" t="s">
        <v>23</v>
      </c>
    </row>
    <row r="5931" spans="1:34" x14ac:dyDescent="0.25">
      <c r="A5931">
        <v>1425087</v>
      </c>
      <c r="B5931" t="s">
        <v>29</v>
      </c>
      <c r="C5931" t="s">
        <v>30</v>
      </c>
      <c r="D5931" t="s">
        <v>31</v>
      </c>
      <c r="E5931">
        <v>53212</v>
      </c>
      <c r="F5931" t="s">
        <v>20</v>
      </c>
      <c r="G5931" t="s">
        <v>32</v>
      </c>
      <c r="H5931">
        <v>5426</v>
      </c>
      <c r="I5931" t="s">
        <v>40</v>
      </c>
      <c r="J5931">
        <f>VLOOKUP(I5931,Key!$A$1:$C$73,2,FALSE)</f>
        <v>43.06033</v>
      </c>
      <c r="K5931">
        <f>VLOOKUP(I5931,Key!$A$1:$C$73,3,FALSE)</f>
        <v>-87.89546</v>
      </c>
      <c r="L5931" t="s">
        <v>57</v>
      </c>
      <c r="M5931">
        <f>VLOOKUP(L5931,Key!$A$1:$C$73,2,FALSE)</f>
        <v>43.03913</v>
      </c>
      <c r="N5931">
        <f>VLOOKUP(L5931,Key!$A$1:$C$73,3,FALSE)</f>
        <v>-87.916150000000002</v>
      </c>
      <c r="O5931">
        <v>11</v>
      </c>
      <c r="P5931">
        <v>0</v>
      </c>
      <c r="Q5931">
        <v>1.7</v>
      </c>
      <c r="R5931">
        <v>1.6</v>
      </c>
      <c r="S5931">
        <v>66</v>
      </c>
      <c r="T5931">
        <f t="shared" si="828"/>
        <v>-1</v>
      </c>
      <c r="U5931" s="1">
        <v>42844</v>
      </c>
      <c r="V5931" s="13">
        <f t="shared" si="829"/>
        <v>42826</v>
      </c>
      <c r="W5931" s="14">
        <f t="shared" si="830"/>
        <v>42844</v>
      </c>
      <c r="X5931" s="1" t="str">
        <f t="shared" si="831"/>
        <v>Wednesday</v>
      </c>
      <c r="Y5931" s="2">
        <v>0.6022453703703704</v>
      </c>
      <c r="Z5931" s="2">
        <f t="shared" si="832"/>
        <v>0.58333333333333326</v>
      </c>
      <c r="AA5931">
        <f>1</f>
        <v>1</v>
      </c>
      <c r="AB5931" s="1">
        <v>42844</v>
      </c>
      <c r="AC5931" s="13">
        <f t="shared" si="833"/>
        <v>42826</v>
      </c>
      <c r="AD5931" s="14">
        <f t="shared" si="834"/>
        <v>42844</v>
      </c>
      <c r="AE5931" s="1" t="str">
        <f t="shared" si="835"/>
        <v>Wednesday</v>
      </c>
      <c r="AF5931" s="2">
        <v>0.61020833333333335</v>
      </c>
      <c r="AG5931" s="2">
        <f t="shared" si="836"/>
        <v>0.625</v>
      </c>
      <c r="AH5931" t="s">
        <v>23</v>
      </c>
    </row>
    <row r="5932" spans="1:34" x14ac:dyDescent="0.25">
      <c r="A5932">
        <v>1255308</v>
      </c>
      <c r="B5932" t="s">
        <v>29</v>
      </c>
      <c r="C5932" t="s">
        <v>47</v>
      </c>
      <c r="D5932" t="s">
        <v>31</v>
      </c>
      <c r="E5932">
        <v>53211</v>
      </c>
      <c r="F5932" t="s">
        <v>20</v>
      </c>
      <c r="G5932" t="s">
        <v>50</v>
      </c>
      <c r="H5932">
        <v>5573</v>
      </c>
      <c r="I5932" t="s">
        <v>63</v>
      </c>
      <c r="J5932">
        <f>VLOOKUP(I5932,Key!$A$1:$C$73,2,FALSE)</f>
        <v>43.066893999999998</v>
      </c>
      <c r="K5932">
        <f>VLOOKUP(I5932,Key!$A$1:$C$73,3,FALSE)</f>
        <v>-87.877936000000005</v>
      </c>
      <c r="L5932" t="s">
        <v>53</v>
      </c>
      <c r="M5932">
        <f>VLOOKUP(L5932,Key!$A$1:$C$73,2,FALSE)</f>
        <v>43.04824</v>
      </c>
      <c r="N5932">
        <f>VLOOKUP(L5932,Key!$A$1:$C$73,3,FALSE)</f>
        <v>-87.904970000000006</v>
      </c>
      <c r="O5932">
        <v>12</v>
      </c>
      <c r="P5932">
        <v>0</v>
      </c>
      <c r="Q5932">
        <v>1.8</v>
      </c>
      <c r="R5932">
        <v>1.7</v>
      </c>
      <c r="S5932">
        <v>72</v>
      </c>
      <c r="T5932">
        <f t="shared" si="828"/>
        <v>-1</v>
      </c>
      <c r="U5932" s="1">
        <v>42844</v>
      </c>
      <c r="V5932" s="13">
        <f t="shared" si="829"/>
        <v>42826</v>
      </c>
      <c r="W5932" s="14">
        <f t="shared" si="830"/>
        <v>42844</v>
      </c>
      <c r="X5932" s="1" t="str">
        <f t="shared" si="831"/>
        <v>Wednesday</v>
      </c>
      <c r="Y5932" s="2">
        <v>0.64694444444444443</v>
      </c>
      <c r="Z5932" s="2">
        <f t="shared" si="832"/>
        <v>0.66666666666666663</v>
      </c>
      <c r="AA5932">
        <f>1</f>
        <v>1</v>
      </c>
      <c r="AB5932" s="1">
        <v>42844</v>
      </c>
      <c r="AC5932" s="13">
        <f t="shared" si="833"/>
        <v>42826</v>
      </c>
      <c r="AD5932" s="14">
        <f t="shared" si="834"/>
        <v>42844</v>
      </c>
      <c r="AE5932" s="1" t="str">
        <f t="shared" si="835"/>
        <v>Wednesday</v>
      </c>
      <c r="AF5932" s="2">
        <v>0.6549652777777778</v>
      </c>
      <c r="AG5932" s="2">
        <f t="shared" si="836"/>
        <v>0.66666666666666663</v>
      </c>
      <c r="AH5932" t="s">
        <v>23</v>
      </c>
    </row>
    <row r="5933" spans="1:34" x14ac:dyDescent="0.25">
      <c r="A5933">
        <v>531225</v>
      </c>
      <c r="B5933" t="s">
        <v>29</v>
      </c>
      <c r="C5933" t="s">
        <v>30</v>
      </c>
      <c r="D5933" t="s">
        <v>31</v>
      </c>
      <c r="E5933">
        <v>53202</v>
      </c>
      <c r="F5933" t="s">
        <v>20</v>
      </c>
      <c r="G5933" t="s">
        <v>32</v>
      </c>
      <c r="H5933">
        <v>5503</v>
      </c>
      <c r="I5933" t="s">
        <v>34</v>
      </c>
      <c r="J5933">
        <f>VLOOKUP(I5933,Key!$A$1:$C$73,2,FALSE)</f>
        <v>43.05097</v>
      </c>
      <c r="K5933">
        <f>VLOOKUP(I5933,Key!$A$1:$C$73,3,FALSE)</f>
        <v>-87.906440000000003</v>
      </c>
      <c r="L5933" t="s">
        <v>33</v>
      </c>
      <c r="M5933">
        <f>VLOOKUP(L5933,Key!$A$1:$C$73,2,FALSE)</f>
        <v>43.045712999999999</v>
      </c>
      <c r="N5933">
        <f>VLOOKUP(L5933,Key!$A$1:$C$73,3,FALSE)</f>
        <v>-87.899756999999994</v>
      </c>
      <c r="O5933">
        <v>7</v>
      </c>
      <c r="P5933">
        <v>0</v>
      </c>
      <c r="Q5933">
        <v>1.1000000000000001</v>
      </c>
      <c r="R5933">
        <v>1</v>
      </c>
      <c r="S5933">
        <v>42</v>
      </c>
      <c r="T5933">
        <f t="shared" si="828"/>
        <v>-1</v>
      </c>
      <c r="U5933" s="1">
        <v>42844</v>
      </c>
      <c r="V5933" s="13">
        <f t="shared" si="829"/>
        <v>42826</v>
      </c>
      <c r="W5933" s="14">
        <f t="shared" si="830"/>
        <v>42844</v>
      </c>
      <c r="X5933" s="1" t="str">
        <f t="shared" si="831"/>
        <v>Wednesday</v>
      </c>
      <c r="Y5933" s="2">
        <v>0.65640046296296295</v>
      </c>
      <c r="Z5933" s="2">
        <f t="shared" si="832"/>
        <v>0.66666666666666663</v>
      </c>
      <c r="AA5933">
        <f>1</f>
        <v>1</v>
      </c>
      <c r="AB5933" s="1">
        <v>42844</v>
      </c>
      <c r="AC5933" s="13">
        <f t="shared" si="833"/>
        <v>42826</v>
      </c>
      <c r="AD5933" s="14">
        <f t="shared" si="834"/>
        <v>42844</v>
      </c>
      <c r="AE5933" s="1" t="str">
        <f t="shared" si="835"/>
        <v>Wednesday</v>
      </c>
      <c r="AF5933" s="2">
        <v>0.6617939814814815</v>
      </c>
      <c r="AG5933" s="2">
        <f t="shared" si="836"/>
        <v>0.66666666666666663</v>
      </c>
      <c r="AH5933" t="s">
        <v>23</v>
      </c>
    </row>
    <row r="5934" spans="1:34" x14ac:dyDescent="0.25">
      <c r="A5934">
        <v>1182678</v>
      </c>
      <c r="B5934" t="s">
        <v>29</v>
      </c>
      <c r="C5934" t="s">
        <v>47</v>
      </c>
      <c r="D5934" t="s">
        <v>31</v>
      </c>
      <c r="E5934">
        <v>53202</v>
      </c>
      <c r="F5934" t="s">
        <v>20</v>
      </c>
      <c r="G5934" t="s">
        <v>32</v>
      </c>
      <c r="H5934">
        <v>5584</v>
      </c>
      <c r="I5934" t="s">
        <v>42</v>
      </c>
      <c r="J5934">
        <f>VLOOKUP(I5934,Key!$A$1:$C$73,2,FALSE)</f>
        <v>43.038719999999998</v>
      </c>
      <c r="K5934">
        <f>VLOOKUP(I5934,Key!$A$1:$C$73,3,FALSE)</f>
        <v>-87.905339999999995</v>
      </c>
      <c r="L5934" t="s">
        <v>48</v>
      </c>
      <c r="M5934">
        <f>VLOOKUP(L5934,Key!$A$1:$C$73,2,FALSE)</f>
        <v>43.031320000000001</v>
      </c>
      <c r="N5934">
        <f>VLOOKUP(L5934,Key!$A$1:$C$73,3,FALSE)</f>
        <v>-87.904259999999994</v>
      </c>
      <c r="O5934">
        <v>3</v>
      </c>
      <c r="P5934">
        <v>0</v>
      </c>
      <c r="Q5934">
        <v>0.5</v>
      </c>
      <c r="R5934">
        <v>0.4</v>
      </c>
      <c r="S5934">
        <v>18</v>
      </c>
      <c r="T5934">
        <f t="shared" si="828"/>
        <v>-1</v>
      </c>
      <c r="U5934" s="1">
        <v>42844</v>
      </c>
      <c r="V5934" s="13">
        <f t="shared" si="829"/>
        <v>42826</v>
      </c>
      <c r="W5934" s="14">
        <f t="shared" si="830"/>
        <v>42844</v>
      </c>
      <c r="X5934" s="1" t="str">
        <f t="shared" si="831"/>
        <v>Wednesday</v>
      </c>
      <c r="Y5934" s="2">
        <v>0.7153356481481481</v>
      </c>
      <c r="Z5934" s="2">
        <f t="shared" si="832"/>
        <v>0.70833333333333326</v>
      </c>
      <c r="AA5934">
        <f>1</f>
        <v>1</v>
      </c>
      <c r="AB5934" s="1">
        <v>42844</v>
      </c>
      <c r="AC5934" s="13">
        <f t="shared" si="833"/>
        <v>42826</v>
      </c>
      <c r="AD5934" s="14">
        <f t="shared" si="834"/>
        <v>42844</v>
      </c>
      <c r="AE5934" s="1" t="str">
        <f t="shared" si="835"/>
        <v>Wednesday</v>
      </c>
      <c r="AF5934" s="2">
        <v>0.71803240740740737</v>
      </c>
      <c r="AG5934" s="2">
        <f t="shared" si="836"/>
        <v>0.70833333333333326</v>
      </c>
      <c r="AH5934" t="s">
        <v>23</v>
      </c>
    </row>
    <row r="5935" spans="1:34" x14ac:dyDescent="0.25">
      <c r="A5935">
        <v>1260485</v>
      </c>
      <c r="B5935" t="s">
        <v>29</v>
      </c>
      <c r="C5935" t="s">
        <v>58</v>
      </c>
      <c r="D5935" t="s">
        <v>31</v>
      </c>
      <c r="E5935">
        <v>53211</v>
      </c>
      <c r="F5935" t="s">
        <v>20</v>
      </c>
      <c r="G5935" t="s">
        <v>32</v>
      </c>
      <c r="H5935">
        <v>5589</v>
      </c>
      <c r="I5935" t="s">
        <v>33</v>
      </c>
      <c r="J5935">
        <f>VLOOKUP(I5935,Key!$A$1:$C$73,2,FALSE)</f>
        <v>43.045712999999999</v>
      </c>
      <c r="K5935">
        <f>VLOOKUP(I5935,Key!$A$1:$C$73,3,FALSE)</f>
        <v>-87.899756999999994</v>
      </c>
      <c r="L5935" t="s">
        <v>78</v>
      </c>
      <c r="M5935">
        <f>VLOOKUP(L5935,Key!$A$1:$C$73,2,FALSE)</f>
        <v>43.048200000000001</v>
      </c>
      <c r="N5935">
        <f>VLOOKUP(L5935,Key!$A$1:$C$73,3,FALSE)</f>
        <v>-87.900859999999994</v>
      </c>
      <c r="O5935">
        <v>2</v>
      </c>
      <c r="P5935">
        <v>0</v>
      </c>
      <c r="Q5935">
        <v>0.3</v>
      </c>
      <c r="R5935">
        <v>0.3</v>
      </c>
      <c r="S5935">
        <v>12</v>
      </c>
      <c r="T5935">
        <f t="shared" si="828"/>
        <v>-1</v>
      </c>
      <c r="U5935" s="1">
        <v>42844</v>
      </c>
      <c r="V5935" s="13">
        <f t="shared" si="829"/>
        <v>42826</v>
      </c>
      <c r="W5935" s="14">
        <f t="shared" si="830"/>
        <v>42844</v>
      </c>
      <c r="X5935" s="1" t="str">
        <f t="shared" si="831"/>
        <v>Wednesday</v>
      </c>
      <c r="Y5935" s="2">
        <v>0.73726851851851849</v>
      </c>
      <c r="Z5935" s="2">
        <f t="shared" si="832"/>
        <v>0.75</v>
      </c>
      <c r="AA5935">
        <f>1</f>
        <v>1</v>
      </c>
      <c r="AB5935" s="1">
        <v>42844</v>
      </c>
      <c r="AC5935" s="13">
        <f t="shared" si="833"/>
        <v>42826</v>
      </c>
      <c r="AD5935" s="14">
        <f t="shared" si="834"/>
        <v>42844</v>
      </c>
      <c r="AE5935" s="1" t="str">
        <f t="shared" si="835"/>
        <v>Wednesday</v>
      </c>
      <c r="AF5935" s="2">
        <v>0.73843749999999997</v>
      </c>
      <c r="AG5935" s="2">
        <f t="shared" si="836"/>
        <v>0.75</v>
      </c>
      <c r="AH5935" t="s">
        <v>23</v>
      </c>
    </row>
    <row r="5936" spans="1:34" x14ac:dyDescent="0.25">
      <c r="A5936">
        <v>1345700</v>
      </c>
      <c r="B5936" t="s">
        <v>29</v>
      </c>
      <c r="C5936" t="s">
        <v>47</v>
      </c>
      <c r="D5936" t="s">
        <v>31</v>
      </c>
      <c r="E5936">
        <v>53202</v>
      </c>
      <c r="F5936" t="s">
        <v>20</v>
      </c>
      <c r="G5936" t="s">
        <v>32</v>
      </c>
      <c r="H5936">
        <v>5566</v>
      </c>
      <c r="I5936" t="s">
        <v>85</v>
      </c>
      <c r="J5936">
        <f>VLOOKUP(I5936,Key!$A$1:$C$73,2,FALSE)</f>
        <v>43.053040000000003</v>
      </c>
      <c r="K5936">
        <f>VLOOKUP(I5936,Key!$A$1:$C$73,3,FALSE)</f>
        <v>-87.897660000000002</v>
      </c>
      <c r="L5936" t="s">
        <v>33</v>
      </c>
      <c r="M5936">
        <f>VLOOKUP(L5936,Key!$A$1:$C$73,2,FALSE)</f>
        <v>43.045712999999999</v>
      </c>
      <c r="N5936">
        <f>VLOOKUP(L5936,Key!$A$1:$C$73,3,FALSE)</f>
        <v>-87.899756999999994</v>
      </c>
      <c r="O5936">
        <v>5</v>
      </c>
      <c r="P5936">
        <v>0</v>
      </c>
      <c r="Q5936">
        <v>0.8</v>
      </c>
      <c r="R5936">
        <v>0.7</v>
      </c>
      <c r="S5936">
        <v>30</v>
      </c>
      <c r="T5936">
        <f t="shared" si="828"/>
        <v>-1</v>
      </c>
      <c r="U5936" s="1">
        <v>42844</v>
      </c>
      <c r="V5936" s="13">
        <f t="shared" si="829"/>
        <v>42826</v>
      </c>
      <c r="W5936" s="14">
        <f t="shared" si="830"/>
        <v>42844</v>
      </c>
      <c r="X5936" s="1" t="str">
        <f t="shared" si="831"/>
        <v>Wednesday</v>
      </c>
      <c r="Y5936" s="2">
        <v>0.92511574074074077</v>
      </c>
      <c r="Z5936" s="2">
        <f t="shared" si="832"/>
        <v>0.91666666666666663</v>
      </c>
      <c r="AA5936">
        <f>1</f>
        <v>1</v>
      </c>
      <c r="AB5936" s="1">
        <v>42844</v>
      </c>
      <c r="AC5936" s="13">
        <f t="shared" si="833"/>
        <v>42826</v>
      </c>
      <c r="AD5936" s="14">
        <f t="shared" si="834"/>
        <v>42844</v>
      </c>
      <c r="AE5936" s="1" t="str">
        <f t="shared" si="835"/>
        <v>Wednesday</v>
      </c>
      <c r="AF5936" s="2">
        <v>0.92894675925925929</v>
      </c>
      <c r="AG5936" s="2">
        <f t="shared" si="836"/>
        <v>0.91666666666666663</v>
      </c>
      <c r="AH5936" t="s">
        <v>23</v>
      </c>
    </row>
    <row r="5937" spans="1:34" x14ac:dyDescent="0.25">
      <c r="A5937">
        <v>1489319</v>
      </c>
      <c r="B5937" t="s">
        <v>29</v>
      </c>
      <c r="C5937" t="s">
        <v>137</v>
      </c>
      <c r="D5937" t="s">
        <v>31</v>
      </c>
      <c r="E5937">
        <v>53045</v>
      </c>
      <c r="F5937" t="s">
        <v>20</v>
      </c>
      <c r="G5937" t="s">
        <v>32</v>
      </c>
      <c r="H5937">
        <v>231</v>
      </c>
      <c r="I5937" t="s">
        <v>61</v>
      </c>
      <c r="J5937">
        <f>VLOOKUP(I5937,Key!$A$1:$C$73,2,FALSE)</f>
        <v>43.060786</v>
      </c>
      <c r="K5937">
        <f>VLOOKUP(I5937,Key!$A$1:$C$73,3,FALSE)</f>
        <v>-87.883825999999999</v>
      </c>
      <c r="L5937" t="s">
        <v>65</v>
      </c>
      <c r="M5937">
        <f>VLOOKUP(L5937,Key!$A$1:$C$73,2,FALSE)</f>
        <v>43.077359999999999</v>
      </c>
      <c r="N5937">
        <f>VLOOKUP(L5937,Key!$A$1:$C$73,3,FALSE)</f>
        <v>-87.880769999999998</v>
      </c>
      <c r="O5937">
        <v>8</v>
      </c>
      <c r="P5937">
        <v>0</v>
      </c>
      <c r="Q5937">
        <v>1.2</v>
      </c>
      <c r="R5937">
        <v>1.1000000000000001</v>
      </c>
      <c r="S5937">
        <v>48</v>
      </c>
      <c r="T5937">
        <f t="shared" si="828"/>
        <v>-1</v>
      </c>
      <c r="U5937" s="1">
        <v>42845</v>
      </c>
      <c r="V5937" s="13">
        <f t="shared" si="829"/>
        <v>42826</v>
      </c>
      <c r="W5937" s="14">
        <f t="shared" si="830"/>
        <v>42845</v>
      </c>
      <c r="X5937" s="1" t="str">
        <f t="shared" si="831"/>
        <v>Thursday</v>
      </c>
      <c r="Y5937" s="2">
        <v>0.3580787037037037</v>
      </c>
      <c r="Z5937" s="2">
        <f t="shared" si="832"/>
        <v>0.375</v>
      </c>
      <c r="AA5937">
        <f>1</f>
        <v>1</v>
      </c>
      <c r="AB5937" s="1">
        <v>42845</v>
      </c>
      <c r="AC5937" s="13">
        <f t="shared" si="833"/>
        <v>42826</v>
      </c>
      <c r="AD5937" s="14">
        <f t="shared" si="834"/>
        <v>42845</v>
      </c>
      <c r="AE5937" s="1" t="str">
        <f t="shared" si="835"/>
        <v>Thursday</v>
      </c>
      <c r="AF5937" s="2">
        <v>0.36379629629629634</v>
      </c>
      <c r="AG5937" s="2">
        <f t="shared" si="836"/>
        <v>0.375</v>
      </c>
      <c r="AH5937" t="s">
        <v>23</v>
      </c>
    </row>
    <row r="5938" spans="1:34" x14ac:dyDescent="0.25">
      <c r="A5938">
        <v>1280631</v>
      </c>
      <c r="B5938" t="s">
        <v>29</v>
      </c>
      <c r="C5938" t="s">
        <v>47</v>
      </c>
      <c r="D5938" t="s">
        <v>31</v>
      </c>
      <c r="E5938">
        <v>53202</v>
      </c>
      <c r="F5938" t="s">
        <v>20</v>
      </c>
      <c r="G5938" t="s">
        <v>32</v>
      </c>
      <c r="H5938">
        <v>11150</v>
      </c>
      <c r="I5938" t="s">
        <v>42</v>
      </c>
      <c r="J5938">
        <f>VLOOKUP(I5938,Key!$A$1:$C$73,2,FALSE)</f>
        <v>43.038719999999998</v>
      </c>
      <c r="K5938">
        <f>VLOOKUP(I5938,Key!$A$1:$C$73,3,FALSE)</f>
        <v>-87.905339999999995</v>
      </c>
      <c r="L5938" t="s">
        <v>57</v>
      </c>
      <c r="M5938">
        <f>VLOOKUP(L5938,Key!$A$1:$C$73,2,FALSE)</f>
        <v>43.03913</v>
      </c>
      <c r="N5938">
        <f>VLOOKUP(L5938,Key!$A$1:$C$73,3,FALSE)</f>
        <v>-87.916150000000002</v>
      </c>
      <c r="O5938">
        <v>4</v>
      </c>
      <c r="P5938">
        <v>0</v>
      </c>
      <c r="Q5938">
        <v>0.6</v>
      </c>
      <c r="R5938">
        <v>0.6</v>
      </c>
      <c r="S5938">
        <v>24</v>
      </c>
      <c r="T5938">
        <f t="shared" si="828"/>
        <v>-1</v>
      </c>
      <c r="U5938" s="1">
        <v>42845</v>
      </c>
      <c r="V5938" s="13">
        <f t="shared" si="829"/>
        <v>42826</v>
      </c>
      <c r="W5938" s="14">
        <f t="shared" si="830"/>
        <v>42845</v>
      </c>
      <c r="X5938" s="1" t="str">
        <f t="shared" si="831"/>
        <v>Thursday</v>
      </c>
      <c r="Y5938" s="2">
        <v>0.48126157407407405</v>
      </c>
      <c r="Z5938" s="2">
        <f t="shared" si="832"/>
        <v>0.5</v>
      </c>
      <c r="AA5938">
        <f>1</f>
        <v>1</v>
      </c>
      <c r="AB5938" s="1">
        <v>42845</v>
      </c>
      <c r="AC5938" s="13">
        <f t="shared" si="833"/>
        <v>42826</v>
      </c>
      <c r="AD5938" s="14">
        <f t="shared" si="834"/>
        <v>42845</v>
      </c>
      <c r="AE5938" s="1" t="str">
        <f t="shared" si="835"/>
        <v>Thursday</v>
      </c>
      <c r="AF5938" s="2">
        <v>0.48453703703703704</v>
      </c>
      <c r="AG5938" s="2">
        <f t="shared" si="836"/>
        <v>0.5</v>
      </c>
      <c r="AH5938" t="s">
        <v>23</v>
      </c>
    </row>
    <row r="5939" spans="1:34" x14ac:dyDescent="0.25">
      <c r="A5939">
        <v>1360133</v>
      </c>
      <c r="B5939" t="s">
        <v>29</v>
      </c>
      <c r="C5939" t="s">
        <v>103</v>
      </c>
      <c r="D5939" t="s">
        <v>31</v>
      </c>
      <c r="E5939">
        <v>53212</v>
      </c>
      <c r="F5939" t="s">
        <v>20</v>
      </c>
      <c r="G5939" t="s">
        <v>32</v>
      </c>
      <c r="H5939">
        <v>5530</v>
      </c>
      <c r="I5939" t="s">
        <v>40</v>
      </c>
      <c r="J5939">
        <f>VLOOKUP(I5939,Key!$A$1:$C$73,2,FALSE)</f>
        <v>43.06033</v>
      </c>
      <c r="K5939">
        <f>VLOOKUP(I5939,Key!$A$1:$C$73,3,FALSE)</f>
        <v>-87.89546</v>
      </c>
      <c r="L5939" t="s">
        <v>80</v>
      </c>
      <c r="M5939">
        <f>VLOOKUP(L5939,Key!$A$1:$C$73,2,FALSE)</f>
        <v>43.060250000000003</v>
      </c>
      <c r="N5939">
        <f>VLOOKUP(L5939,Key!$A$1:$C$73,3,FALSE)</f>
        <v>-87.892169999999993</v>
      </c>
      <c r="O5939">
        <v>1</v>
      </c>
      <c r="P5939">
        <v>0</v>
      </c>
      <c r="Q5939">
        <v>0.2</v>
      </c>
      <c r="R5939">
        <v>0.1</v>
      </c>
      <c r="S5939">
        <v>6</v>
      </c>
      <c r="T5939">
        <f t="shared" si="828"/>
        <v>-1</v>
      </c>
      <c r="U5939" s="1">
        <v>42845</v>
      </c>
      <c r="V5939" s="13">
        <f t="shared" si="829"/>
        <v>42826</v>
      </c>
      <c r="W5939" s="14">
        <f t="shared" si="830"/>
        <v>42845</v>
      </c>
      <c r="X5939" s="1" t="str">
        <f t="shared" si="831"/>
        <v>Thursday</v>
      </c>
      <c r="Y5939" s="2">
        <v>0.49761574074074072</v>
      </c>
      <c r="Z5939" s="2">
        <f t="shared" si="832"/>
        <v>0.5</v>
      </c>
      <c r="AA5939">
        <f>1</f>
        <v>1</v>
      </c>
      <c r="AB5939" s="1">
        <v>42845</v>
      </c>
      <c r="AC5939" s="13">
        <f t="shared" si="833"/>
        <v>42826</v>
      </c>
      <c r="AD5939" s="14">
        <f t="shared" si="834"/>
        <v>42845</v>
      </c>
      <c r="AE5939" s="1" t="str">
        <f t="shared" si="835"/>
        <v>Thursday</v>
      </c>
      <c r="AF5939" s="2">
        <v>0.49831018518518522</v>
      </c>
      <c r="AG5939" s="2">
        <f t="shared" si="836"/>
        <v>0.5</v>
      </c>
      <c r="AH5939" t="s">
        <v>23</v>
      </c>
    </row>
    <row r="5940" spans="1:34" x14ac:dyDescent="0.25">
      <c r="A5940">
        <v>1251113</v>
      </c>
      <c r="B5940" t="s">
        <v>29</v>
      </c>
      <c r="C5940" t="s">
        <v>117</v>
      </c>
      <c r="D5940" t="s">
        <v>31</v>
      </c>
      <c r="E5940">
        <v>54956</v>
      </c>
      <c r="F5940" t="s">
        <v>20</v>
      </c>
      <c r="G5940" t="s">
        <v>99</v>
      </c>
      <c r="H5940">
        <v>11072</v>
      </c>
      <c r="I5940" t="s">
        <v>80</v>
      </c>
      <c r="J5940">
        <f>VLOOKUP(I5940,Key!$A$1:$C$73,2,FALSE)</f>
        <v>43.060250000000003</v>
      </c>
      <c r="K5940">
        <f>VLOOKUP(I5940,Key!$A$1:$C$73,3,FALSE)</f>
        <v>-87.892169999999993</v>
      </c>
      <c r="L5940" t="s">
        <v>80</v>
      </c>
      <c r="M5940">
        <f>VLOOKUP(L5940,Key!$A$1:$C$73,2,FALSE)</f>
        <v>43.060250000000003</v>
      </c>
      <c r="N5940">
        <f>VLOOKUP(L5940,Key!$A$1:$C$73,3,FALSE)</f>
        <v>-87.892169999999993</v>
      </c>
      <c r="O5940">
        <v>8</v>
      </c>
      <c r="P5940">
        <v>0</v>
      </c>
      <c r="Q5940">
        <v>1.2</v>
      </c>
      <c r="R5940">
        <v>1.1000000000000001</v>
      </c>
      <c r="S5940">
        <v>48</v>
      </c>
      <c r="T5940">
        <f t="shared" si="828"/>
        <v>-1</v>
      </c>
      <c r="U5940" s="1">
        <v>42845</v>
      </c>
      <c r="V5940" s="13">
        <f t="shared" si="829"/>
        <v>42826</v>
      </c>
      <c r="W5940" s="14">
        <f t="shared" si="830"/>
        <v>42845</v>
      </c>
      <c r="X5940" s="1" t="str">
        <f t="shared" si="831"/>
        <v>Thursday</v>
      </c>
      <c r="Y5940" s="2">
        <v>0.52644675925925932</v>
      </c>
      <c r="Z5940" s="2">
        <f t="shared" si="832"/>
        <v>0.54166666666666663</v>
      </c>
      <c r="AA5940">
        <f>1</f>
        <v>1</v>
      </c>
      <c r="AB5940" s="1">
        <v>42845</v>
      </c>
      <c r="AC5940" s="13">
        <f t="shared" si="833"/>
        <v>42826</v>
      </c>
      <c r="AD5940" s="14">
        <f t="shared" si="834"/>
        <v>42845</v>
      </c>
      <c r="AE5940" s="1" t="str">
        <f t="shared" si="835"/>
        <v>Thursday</v>
      </c>
      <c r="AF5940" s="2">
        <v>0.53197916666666667</v>
      </c>
      <c r="AG5940" s="2">
        <f t="shared" si="836"/>
        <v>0.54166666666666663</v>
      </c>
      <c r="AH5940" t="s">
        <v>25</v>
      </c>
    </row>
    <row r="5941" spans="1:34" x14ac:dyDescent="0.25">
      <c r="A5941">
        <v>1251113</v>
      </c>
      <c r="B5941" t="s">
        <v>29</v>
      </c>
      <c r="C5941" t="s">
        <v>117</v>
      </c>
      <c r="D5941" t="s">
        <v>31</v>
      </c>
      <c r="E5941">
        <v>54956</v>
      </c>
      <c r="F5941" t="s">
        <v>20</v>
      </c>
      <c r="G5941" t="s">
        <v>99</v>
      </c>
      <c r="H5941">
        <v>31</v>
      </c>
      <c r="I5941" t="s">
        <v>80</v>
      </c>
      <c r="J5941">
        <f>VLOOKUP(I5941,Key!$A$1:$C$73,2,FALSE)</f>
        <v>43.060250000000003</v>
      </c>
      <c r="K5941">
        <f>VLOOKUP(I5941,Key!$A$1:$C$73,3,FALSE)</f>
        <v>-87.892169999999993</v>
      </c>
      <c r="L5941" t="s">
        <v>80</v>
      </c>
      <c r="M5941">
        <f>VLOOKUP(L5941,Key!$A$1:$C$73,2,FALSE)</f>
        <v>43.060250000000003</v>
      </c>
      <c r="N5941">
        <f>VLOOKUP(L5941,Key!$A$1:$C$73,3,FALSE)</f>
        <v>-87.892169999999993</v>
      </c>
      <c r="O5941">
        <v>11</v>
      </c>
      <c r="P5941">
        <v>0</v>
      </c>
      <c r="Q5941">
        <v>1.7</v>
      </c>
      <c r="R5941">
        <v>1.6</v>
      </c>
      <c r="S5941">
        <v>66</v>
      </c>
      <c r="T5941">
        <f t="shared" si="828"/>
        <v>-1</v>
      </c>
      <c r="U5941" s="1">
        <v>42845</v>
      </c>
      <c r="V5941" s="13">
        <f t="shared" si="829"/>
        <v>42826</v>
      </c>
      <c r="W5941" s="14">
        <f t="shared" si="830"/>
        <v>42845</v>
      </c>
      <c r="X5941" s="1" t="str">
        <f t="shared" si="831"/>
        <v>Thursday</v>
      </c>
      <c r="Y5941" s="2">
        <v>0.54931712962962964</v>
      </c>
      <c r="Z5941" s="2">
        <f t="shared" si="832"/>
        <v>0.54166666666666663</v>
      </c>
      <c r="AA5941">
        <f>1</f>
        <v>1</v>
      </c>
      <c r="AB5941" s="1">
        <v>42845</v>
      </c>
      <c r="AC5941" s="13">
        <f t="shared" si="833"/>
        <v>42826</v>
      </c>
      <c r="AD5941" s="14">
        <f t="shared" si="834"/>
        <v>42845</v>
      </c>
      <c r="AE5941" s="1" t="str">
        <f t="shared" si="835"/>
        <v>Thursday</v>
      </c>
      <c r="AF5941" s="2">
        <v>0.55751157407407403</v>
      </c>
      <c r="AG5941" s="2">
        <f t="shared" si="836"/>
        <v>0.54166666666666663</v>
      </c>
      <c r="AH5941" t="s">
        <v>25</v>
      </c>
    </row>
    <row r="5942" spans="1:34" x14ac:dyDescent="0.25">
      <c r="A5942">
        <v>1369145</v>
      </c>
      <c r="B5942" t="s">
        <v>29</v>
      </c>
      <c r="C5942" t="s">
        <v>47</v>
      </c>
      <c r="D5942" t="s">
        <v>31</v>
      </c>
      <c r="E5942">
        <v>53211</v>
      </c>
      <c r="F5942" t="s">
        <v>20</v>
      </c>
      <c r="G5942" t="s">
        <v>32</v>
      </c>
      <c r="H5942">
        <v>11155</v>
      </c>
      <c r="I5942" t="s">
        <v>24</v>
      </c>
      <c r="J5942">
        <f>VLOOKUP(I5942,Key!$A$1:$C$73,2,FALSE)</f>
        <v>43.074655999999997</v>
      </c>
      <c r="K5942">
        <f>VLOOKUP(I5942,Key!$A$1:$C$73,3,FALSE)</f>
        <v>-87.889011999999994</v>
      </c>
      <c r="L5942" t="s">
        <v>66</v>
      </c>
      <c r="M5942">
        <f>VLOOKUP(L5942,Key!$A$1:$C$73,2,FALSE)</f>
        <v>43.078530000000001</v>
      </c>
      <c r="N5942">
        <f>VLOOKUP(L5942,Key!$A$1:$C$73,3,FALSE)</f>
        <v>-87.882620000000003</v>
      </c>
      <c r="O5942">
        <v>9</v>
      </c>
      <c r="P5942">
        <v>0</v>
      </c>
      <c r="Q5942">
        <v>1.4</v>
      </c>
      <c r="R5942">
        <v>1.3</v>
      </c>
      <c r="S5942">
        <v>54</v>
      </c>
      <c r="T5942">
        <f t="shared" si="828"/>
        <v>-1</v>
      </c>
      <c r="U5942" s="1">
        <v>42845</v>
      </c>
      <c r="V5942" s="13">
        <f t="shared" si="829"/>
        <v>42826</v>
      </c>
      <c r="W5942" s="14">
        <f t="shared" si="830"/>
        <v>42845</v>
      </c>
      <c r="X5942" s="1" t="str">
        <f t="shared" si="831"/>
        <v>Thursday</v>
      </c>
      <c r="Y5942" s="2">
        <v>0.71303240740740748</v>
      </c>
      <c r="Z5942" s="2">
        <f t="shared" si="832"/>
        <v>0.70833333333333326</v>
      </c>
      <c r="AA5942">
        <f>1</f>
        <v>1</v>
      </c>
      <c r="AB5942" s="1">
        <v>42845</v>
      </c>
      <c r="AC5942" s="13">
        <f t="shared" si="833"/>
        <v>42826</v>
      </c>
      <c r="AD5942" s="14">
        <f t="shared" si="834"/>
        <v>42845</v>
      </c>
      <c r="AE5942" s="1" t="str">
        <f t="shared" si="835"/>
        <v>Thursday</v>
      </c>
      <c r="AF5942" s="2">
        <v>0.71901620370370367</v>
      </c>
      <c r="AG5942" s="2">
        <f t="shared" si="836"/>
        <v>0.70833333333333326</v>
      </c>
      <c r="AH5942" t="s">
        <v>23</v>
      </c>
    </row>
    <row r="5943" spans="1:34" x14ac:dyDescent="0.25">
      <c r="A5943">
        <v>1591570</v>
      </c>
      <c r="B5943" t="s">
        <v>29</v>
      </c>
      <c r="E5943">
        <v>53045</v>
      </c>
      <c r="F5943" t="s">
        <v>20</v>
      </c>
      <c r="G5943" t="s">
        <v>97</v>
      </c>
      <c r="H5943">
        <v>6</v>
      </c>
      <c r="I5943" t="s">
        <v>81</v>
      </c>
      <c r="J5943">
        <f>VLOOKUP(I5943,Key!$A$1:$C$73,2,FALSE)</f>
        <v>43.058010000000003</v>
      </c>
      <c r="K5943">
        <f>VLOOKUP(I5943,Key!$A$1:$C$73,3,FALSE)</f>
        <v>-87.877300000000005</v>
      </c>
      <c r="L5943" t="s">
        <v>81</v>
      </c>
      <c r="M5943">
        <f>VLOOKUP(L5943,Key!$A$1:$C$73,2,FALSE)</f>
        <v>43.058010000000003</v>
      </c>
      <c r="N5943">
        <f>VLOOKUP(L5943,Key!$A$1:$C$73,3,FALSE)</f>
        <v>-87.877300000000005</v>
      </c>
      <c r="O5943">
        <v>45</v>
      </c>
      <c r="P5943">
        <v>4</v>
      </c>
      <c r="Q5943">
        <v>6.8</v>
      </c>
      <c r="R5943">
        <v>6.4</v>
      </c>
      <c r="S5943">
        <v>270</v>
      </c>
      <c r="T5943">
        <f t="shared" si="828"/>
        <v>-1</v>
      </c>
      <c r="U5943" s="1">
        <v>42845</v>
      </c>
      <c r="V5943" s="13">
        <f t="shared" si="829"/>
        <v>42826</v>
      </c>
      <c r="W5943" s="14">
        <f t="shared" si="830"/>
        <v>42845</v>
      </c>
      <c r="X5943" s="1" t="str">
        <f t="shared" si="831"/>
        <v>Thursday</v>
      </c>
      <c r="Y5943" s="2">
        <v>0.7691782407407407</v>
      </c>
      <c r="Z5943" s="2">
        <f t="shared" si="832"/>
        <v>0.75</v>
      </c>
      <c r="AA5943">
        <f>1</f>
        <v>1</v>
      </c>
      <c r="AB5943" s="1">
        <v>42845</v>
      </c>
      <c r="AC5943" s="13">
        <f t="shared" si="833"/>
        <v>42826</v>
      </c>
      <c r="AD5943" s="14">
        <f t="shared" si="834"/>
        <v>42845</v>
      </c>
      <c r="AE5943" s="1" t="str">
        <f t="shared" si="835"/>
        <v>Thursday</v>
      </c>
      <c r="AF5943" s="2">
        <v>0.80017361111111107</v>
      </c>
      <c r="AG5943" s="2">
        <f t="shared" si="836"/>
        <v>0.79166666666666663</v>
      </c>
      <c r="AH5943" t="s">
        <v>25</v>
      </c>
    </row>
    <row r="5944" spans="1:34" x14ac:dyDescent="0.25">
      <c r="A5944">
        <v>1591587</v>
      </c>
      <c r="B5944" t="s">
        <v>29</v>
      </c>
      <c r="E5944">
        <v>53211</v>
      </c>
      <c r="F5944" t="s">
        <v>20</v>
      </c>
      <c r="G5944" t="s">
        <v>97</v>
      </c>
      <c r="H5944">
        <v>5489</v>
      </c>
      <c r="I5944" t="s">
        <v>81</v>
      </c>
      <c r="J5944">
        <f>VLOOKUP(I5944,Key!$A$1:$C$73,2,FALSE)</f>
        <v>43.058010000000003</v>
      </c>
      <c r="K5944">
        <f>VLOOKUP(I5944,Key!$A$1:$C$73,3,FALSE)</f>
        <v>-87.877300000000005</v>
      </c>
      <c r="L5944" t="s">
        <v>81</v>
      </c>
      <c r="M5944">
        <f>VLOOKUP(L5944,Key!$A$1:$C$73,2,FALSE)</f>
        <v>43.058010000000003</v>
      </c>
      <c r="N5944">
        <f>VLOOKUP(L5944,Key!$A$1:$C$73,3,FALSE)</f>
        <v>-87.877300000000005</v>
      </c>
      <c r="O5944">
        <v>44</v>
      </c>
      <c r="P5944">
        <v>4</v>
      </c>
      <c r="Q5944">
        <v>6.6</v>
      </c>
      <c r="R5944">
        <v>6.3</v>
      </c>
      <c r="S5944">
        <v>264</v>
      </c>
      <c r="T5944">
        <f t="shared" si="828"/>
        <v>-1</v>
      </c>
      <c r="U5944" s="1">
        <v>42845</v>
      </c>
      <c r="V5944" s="13">
        <f t="shared" si="829"/>
        <v>42826</v>
      </c>
      <c r="W5944" s="14">
        <f t="shared" si="830"/>
        <v>42845</v>
      </c>
      <c r="X5944" s="1" t="str">
        <f t="shared" si="831"/>
        <v>Thursday</v>
      </c>
      <c r="Y5944" s="2">
        <v>0.7696412037037037</v>
      </c>
      <c r="Z5944" s="2">
        <f t="shared" si="832"/>
        <v>0.75</v>
      </c>
      <c r="AA5944">
        <f>1</f>
        <v>1</v>
      </c>
      <c r="AB5944" s="1">
        <v>42845</v>
      </c>
      <c r="AC5944" s="13">
        <f t="shared" si="833"/>
        <v>42826</v>
      </c>
      <c r="AD5944" s="14">
        <f t="shared" si="834"/>
        <v>42845</v>
      </c>
      <c r="AE5944" s="1" t="str">
        <f t="shared" si="835"/>
        <v>Thursday</v>
      </c>
      <c r="AF5944" s="2">
        <v>0.80012731481481481</v>
      </c>
      <c r="AG5944" s="2">
        <f t="shared" si="836"/>
        <v>0.79166666666666663</v>
      </c>
      <c r="AH5944" t="s">
        <v>25</v>
      </c>
    </row>
    <row r="5945" spans="1:34" x14ac:dyDescent="0.25">
      <c r="A5945">
        <v>1518070</v>
      </c>
      <c r="B5945" t="s">
        <v>29</v>
      </c>
      <c r="C5945" t="s">
        <v>47</v>
      </c>
      <c r="D5945" t="s">
        <v>31</v>
      </c>
      <c r="E5945">
        <v>53211</v>
      </c>
      <c r="F5945" t="s">
        <v>20</v>
      </c>
      <c r="G5945" t="s">
        <v>50</v>
      </c>
      <c r="H5945">
        <v>216</v>
      </c>
      <c r="I5945" t="s">
        <v>62</v>
      </c>
      <c r="J5945">
        <f>VLOOKUP(I5945,Key!$A$1:$C$73,2,FALSE)</f>
        <v>43.052460000000004</v>
      </c>
      <c r="K5945">
        <f>VLOOKUP(I5945,Key!$A$1:$C$73,3,FALSE)</f>
        <v>-87.891000000000005</v>
      </c>
      <c r="L5945" t="s">
        <v>63</v>
      </c>
      <c r="M5945">
        <f>VLOOKUP(L5945,Key!$A$1:$C$73,2,FALSE)</f>
        <v>43.066893999999998</v>
      </c>
      <c r="N5945">
        <f>VLOOKUP(L5945,Key!$A$1:$C$73,3,FALSE)</f>
        <v>-87.877936000000005</v>
      </c>
      <c r="O5945">
        <v>12</v>
      </c>
      <c r="P5945">
        <v>0</v>
      </c>
      <c r="Q5945">
        <v>1.8</v>
      </c>
      <c r="R5945">
        <v>1.7</v>
      </c>
      <c r="S5945">
        <v>72</v>
      </c>
      <c r="T5945">
        <f t="shared" si="828"/>
        <v>-1</v>
      </c>
      <c r="U5945" s="1">
        <v>42845</v>
      </c>
      <c r="V5945" s="13">
        <f t="shared" si="829"/>
        <v>42826</v>
      </c>
      <c r="W5945" s="14">
        <f t="shared" si="830"/>
        <v>42845</v>
      </c>
      <c r="X5945" s="1" t="str">
        <f t="shared" si="831"/>
        <v>Thursday</v>
      </c>
      <c r="Y5945" s="2">
        <v>0.88854166666666667</v>
      </c>
      <c r="Z5945" s="2">
        <f t="shared" si="832"/>
        <v>0.875</v>
      </c>
      <c r="AA5945">
        <f>1</f>
        <v>1</v>
      </c>
      <c r="AB5945" s="1">
        <v>42845</v>
      </c>
      <c r="AC5945" s="13">
        <f t="shared" si="833"/>
        <v>42826</v>
      </c>
      <c r="AD5945" s="14">
        <f t="shared" si="834"/>
        <v>42845</v>
      </c>
      <c r="AE5945" s="1" t="str">
        <f t="shared" si="835"/>
        <v>Thursday</v>
      </c>
      <c r="AF5945" s="2">
        <v>0.89696759259259251</v>
      </c>
      <c r="AG5945" s="2">
        <f t="shared" si="836"/>
        <v>0.91666666666666663</v>
      </c>
      <c r="AH5945" t="s">
        <v>23</v>
      </c>
    </row>
    <row r="5946" spans="1:34" x14ac:dyDescent="0.25">
      <c r="A5946">
        <v>1359140</v>
      </c>
      <c r="B5946" t="s">
        <v>29</v>
      </c>
      <c r="C5946" t="s">
        <v>159</v>
      </c>
      <c r="D5946" t="s">
        <v>31</v>
      </c>
      <c r="E5946">
        <v>53118</v>
      </c>
      <c r="F5946" t="s">
        <v>20</v>
      </c>
      <c r="G5946" t="s">
        <v>32</v>
      </c>
      <c r="H5946">
        <v>224</v>
      </c>
      <c r="I5946" t="s">
        <v>80</v>
      </c>
      <c r="J5946">
        <f>VLOOKUP(I5946,Key!$A$1:$C$73,2,FALSE)</f>
        <v>43.060250000000003</v>
      </c>
      <c r="K5946">
        <f>VLOOKUP(I5946,Key!$A$1:$C$73,3,FALSE)</f>
        <v>-87.892169999999993</v>
      </c>
      <c r="L5946" t="s">
        <v>21</v>
      </c>
      <c r="M5946">
        <f>VLOOKUP(L5946,Key!$A$1:$C$73,2,FALSE)</f>
        <v>43.074890000000003</v>
      </c>
      <c r="N5946">
        <f>VLOOKUP(L5946,Key!$A$1:$C$73,3,FALSE)</f>
        <v>-87.882810000000006</v>
      </c>
      <c r="O5946">
        <v>11</v>
      </c>
      <c r="P5946">
        <v>0</v>
      </c>
      <c r="Q5946">
        <v>1.7</v>
      </c>
      <c r="R5946">
        <v>1.6</v>
      </c>
      <c r="S5946">
        <v>66</v>
      </c>
      <c r="T5946">
        <f t="shared" si="828"/>
        <v>-1</v>
      </c>
      <c r="U5946" s="1">
        <v>42846</v>
      </c>
      <c r="V5946" s="13">
        <f t="shared" si="829"/>
        <v>42826</v>
      </c>
      <c r="W5946" s="14">
        <f t="shared" si="830"/>
        <v>42846</v>
      </c>
      <c r="X5946" s="1" t="str">
        <f t="shared" si="831"/>
        <v>Friday</v>
      </c>
      <c r="Y5946" s="2">
        <v>0.34745370370370371</v>
      </c>
      <c r="Z5946" s="2">
        <f t="shared" si="832"/>
        <v>0.33333333333333331</v>
      </c>
      <c r="AA5946">
        <f>1</f>
        <v>1</v>
      </c>
      <c r="AB5946" s="1">
        <v>42846</v>
      </c>
      <c r="AC5946" s="13">
        <f t="shared" si="833"/>
        <v>42826</v>
      </c>
      <c r="AD5946" s="14">
        <f t="shared" si="834"/>
        <v>42846</v>
      </c>
      <c r="AE5946" s="1" t="str">
        <f t="shared" si="835"/>
        <v>Friday</v>
      </c>
      <c r="AF5946" s="2">
        <v>0.35490740740740739</v>
      </c>
      <c r="AG5946" s="2">
        <f t="shared" si="836"/>
        <v>0.375</v>
      </c>
      <c r="AH5946" t="s">
        <v>23</v>
      </c>
    </row>
    <row r="5947" spans="1:34" x14ac:dyDescent="0.25">
      <c r="A5947">
        <v>1251108</v>
      </c>
      <c r="B5947" t="s">
        <v>29</v>
      </c>
      <c r="C5947" t="s">
        <v>114</v>
      </c>
      <c r="D5947" t="s">
        <v>31</v>
      </c>
      <c r="E5947">
        <v>54913</v>
      </c>
      <c r="F5947" t="s">
        <v>20</v>
      </c>
      <c r="G5947" t="s">
        <v>99</v>
      </c>
      <c r="H5947">
        <v>11064</v>
      </c>
      <c r="I5947" t="s">
        <v>80</v>
      </c>
      <c r="J5947">
        <f>VLOOKUP(I5947,Key!$A$1:$C$73,2,FALSE)</f>
        <v>43.060250000000003</v>
      </c>
      <c r="K5947">
        <f>VLOOKUP(I5947,Key!$A$1:$C$73,3,FALSE)</f>
        <v>-87.892169999999993</v>
      </c>
      <c r="L5947" t="s">
        <v>40</v>
      </c>
      <c r="M5947">
        <f>VLOOKUP(L5947,Key!$A$1:$C$73,2,FALSE)</f>
        <v>43.06033</v>
      </c>
      <c r="N5947">
        <f>VLOOKUP(L5947,Key!$A$1:$C$73,3,FALSE)</f>
        <v>-87.89546</v>
      </c>
      <c r="O5947">
        <v>1</v>
      </c>
      <c r="P5947">
        <v>0</v>
      </c>
      <c r="Q5947">
        <v>0.2</v>
      </c>
      <c r="R5947">
        <v>0.1</v>
      </c>
      <c r="S5947">
        <v>6</v>
      </c>
      <c r="T5947">
        <f t="shared" si="828"/>
        <v>-1</v>
      </c>
      <c r="U5947" s="1">
        <v>42846</v>
      </c>
      <c r="V5947" s="13">
        <f t="shared" si="829"/>
        <v>42826</v>
      </c>
      <c r="W5947" s="14">
        <f t="shared" si="830"/>
        <v>42846</v>
      </c>
      <c r="X5947" s="1" t="str">
        <f t="shared" si="831"/>
        <v>Friday</v>
      </c>
      <c r="Y5947" s="2">
        <v>0.47500000000000003</v>
      </c>
      <c r="Z5947" s="2">
        <f t="shared" si="832"/>
        <v>0.45833333333333331</v>
      </c>
      <c r="AA5947">
        <f>1</f>
        <v>1</v>
      </c>
      <c r="AB5947" s="1">
        <v>42846</v>
      </c>
      <c r="AC5947" s="13">
        <f t="shared" si="833"/>
        <v>42826</v>
      </c>
      <c r="AD5947" s="14">
        <f t="shared" si="834"/>
        <v>42846</v>
      </c>
      <c r="AE5947" s="1" t="str">
        <f t="shared" si="835"/>
        <v>Friday</v>
      </c>
      <c r="AF5947" s="2">
        <v>0.4760416666666667</v>
      </c>
      <c r="AG5947" s="2">
        <f t="shared" si="836"/>
        <v>0.45833333333333331</v>
      </c>
      <c r="AH5947" t="s">
        <v>23</v>
      </c>
    </row>
    <row r="5948" spans="1:34" x14ac:dyDescent="0.25">
      <c r="A5948">
        <v>825934</v>
      </c>
      <c r="B5948" t="s">
        <v>29</v>
      </c>
      <c r="C5948" t="s">
        <v>47</v>
      </c>
      <c r="D5948" t="s">
        <v>31</v>
      </c>
      <c r="E5948">
        <v>53208</v>
      </c>
      <c r="F5948" t="s">
        <v>20</v>
      </c>
      <c r="G5948" t="s">
        <v>32</v>
      </c>
      <c r="H5948">
        <v>250</v>
      </c>
      <c r="I5948" t="s">
        <v>38</v>
      </c>
      <c r="J5948">
        <f>VLOOKUP(I5948,Key!$A$1:$C$73,2,FALSE)</f>
        <v>43.038649999999997</v>
      </c>
      <c r="K5948">
        <f>VLOOKUP(I5948,Key!$A$1:$C$73,3,FALSE)</f>
        <v>-87.921930000000003</v>
      </c>
      <c r="L5948" t="s">
        <v>52</v>
      </c>
      <c r="M5948">
        <f>VLOOKUP(L5948,Key!$A$1:$C$73,2,FALSE)</f>
        <v>43.042490000000001</v>
      </c>
      <c r="N5948">
        <f>VLOOKUP(L5948,Key!$A$1:$C$73,3,FALSE)</f>
        <v>-87.909959999999998</v>
      </c>
      <c r="O5948">
        <v>6</v>
      </c>
      <c r="P5948">
        <v>0</v>
      </c>
      <c r="Q5948">
        <v>0.9</v>
      </c>
      <c r="R5948">
        <v>0.9</v>
      </c>
      <c r="S5948">
        <v>36</v>
      </c>
      <c r="T5948">
        <f t="shared" si="828"/>
        <v>-1</v>
      </c>
      <c r="U5948" s="1">
        <v>42846</v>
      </c>
      <c r="V5948" s="13">
        <f t="shared" si="829"/>
        <v>42826</v>
      </c>
      <c r="W5948" s="14">
        <f t="shared" si="830"/>
        <v>42846</v>
      </c>
      <c r="X5948" s="1" t="str">
        <f t="shared" si="831"/>
        <v>Friday</v>
      </c>
      <c r="Y5948" s="2">
        <v>0.53339120370370374</v>
      </c>
      <c r="Z5948" s="2">
        <f t="shared" si="832"/>
        <v>0.54166666666666663</v>
      </c>
      <c r="AA5948">
        <f>1</f>
        <v>1</v>
      </c>
      <c r="AB5948" s="1">
        <v>42846</v>
      </c>
      <c r="AC5948" s="13">
        <f t="shared" si="833"/>
        <v>42826</v>
      </c>
      <c r="AD5948" s="14">
        <f t="shared" si="834"/>
        <v>42846</v>
      </c>
      <c r="AE5948" s="1" t="str">
        <f t="shared" si="835"/>
        <v>Friday</v>
      </c>
      <c r="AF5948" s="2">
        <v>0.53800925925925924</v>
      </c>
      <c r="AG5948" s="2">
        <f t="shared" si="836"/>
        <v>0.54166666666666663</v>
      </c>
      <c r="AH5948" t="s">
        <v>23</v>
      </c>
    </row>
    <row r="5949" spans="1:34" x14ac:dyDescent="0.25">
      <c r="A5949">
        <v>1251604</v>
      </c>
      <c r="B5949" t="s">
        <v>29</v>
      </c>
      <c r="C5949" t="s">
        <v>118</v>
      </c>
      <c r="D5949" t="s">
        <v>31</v>
      </c>
      <c r="E5949">
        <v>54473</v>
      </c>
      <c r="F5949" t="s">
        <v>20</v>
      </c>
      <c r="G5949" t="s">
        <v>99</v>
      </c>
      <c r="H5949">
        <v>5461</v>
      </c>
      <c r="I5949" t="s">
        <v>24</v>
      </c>
      <c r="J5949">
        <f>VLOOKUP(I5949,Key!$A$1:$C$73,2,FALSE)</f>
        <v>43.074655999999997</v>
      </c>
      <c r="K5949">
        <f>VLOOKUP(I5949,Key!$A$1:$C$73,3,FALSE)</f>
        <v>-87.889011999999994</v>
      </c>
      <c r="L5949" t="s">
        <v>66</v>
      </c>
      <c r="M5949">
        <f>VLOOKUP(L5949,Key!$A$1:$C$73,2,FALSE)</f>
        <v>43.078530000000001</v>
      </c>
      <c r="N5949">
        <f>VLOOKUP(L5949,Key!$A$1:$C$73,3,FALSE)</f>
        <v>-87.882620000000003</v>
      </c>
      <c r="O5949">
        <v>6</v>
      </c>
      <c r="P5949">
        <v>0</v>
      </c>
      <c r="Q5949">
        <v>0.9</v>
      </c>
      <c r="R5949">
        <v>0.9</v>
      </c>
      <c r="S5949">
        <v>36</v>
      </c>
      <c r="T5949">
        <f t="shared" si="828"/>
        <v>-1</v>
      </c>
      <c r="U5949" s="1">
        <v>42846</v>
      </c>
      <c r="V5949" s="13">
        <f t="shared" si="829"/>
        <v>42826</v>
      </c>
      <c r="W5949" s="14">
        <f t="shared" si="830"/>
        <v>42846</v>
      </c>
      <c r="X5949" s="1" t="str">
        <f t="shared" si="831"/>
        <v>Friday</v>
      </c>
      <c r="Y5949" s="2">
        <v>0.57641203703703703</v>
      </c>
      <c r="Z5949" s="2">
        <f t="shared" si="832"/>
        <v>0.58333333333333326</v>
      </c>
      <c r="AA5949">
        <f>1</f>
        <v>1</v>
      </c>
      <c r="AB5949" s="1">
        <v>42846</v>
      </c>
      <c r="AC5949" s="13">
        <f t="shared" si="833"/>
        <v>42826</v>
      </c>
      <c r="AD5949" s="14">
        <f t="shared" si="834"/>
        <v>42846</v>
      </c>
      <c r="AE5949" s="1" t="str">
        <f t="shared" si="835"/>
        <v>Friday</v>
      </c>
      <c r="AF5949" s="2">
        <v>0.58083333333333331</v>
      </c>
      <c r="AG5949" s="2">
        <f t="shared" si="836"/>
        <v>0.58333333333333326</v>
      </c>
      <c r="AH5949" t="s">
        <v>23</v>
      </c>
    </row>
    <row r="5950" spans="1:34" x14ac:dyDescent="0.25">
      <c r="A5950">
        <v>1494109</v>
      </c>
      <c r="B5950" t="s">
        <v>29</v>
      </c>
      <c r="C5950" t="s">
        <v>47</v>
      </c>
      <c r="D5950" t="s">
        <v>31</v>
      </c>
      <c r="E5950">
        <v>53233</v>
      </c>
      <c r="F5950" t="s">
        <v>20</v>
      </c>
      <c r="G5950" t="s">
        <v>32</v>
      </c>
      <c r="H5950">
        <v>5573</v>
      </c>
      <c r="I5950" t="s">
        <v>53</v>
      </c>
      <c r="J5950">
        <f>VLOOKUP(I5950,Key!$A$1:$C$73,2,FALSE)</f>
        <v>43.04824</v>
      </c>
      <c r="K5950">
        <f>VLOOKUP(I5950,Key!$A$1:$C$73,3,FALSE)</f>
        <v>-87.904970000000006</v>
      </c>
      <c r="L5950" t="s">
        <v>82</v>
      </c>
      <c r="M5950">
        <f>VLOOKUP(L5950,Key!$A$1:$C$73,2,FALSE)</f>
        <v>43.040349999999997</v>
      </c>
      <c r="N5950">
        <f>VLOOKUP(L5950,Key!$A$1:$C$73,3,FALSE)</f>
        <v>-87.920760000000001</v>
      </c>
      <c r="O5950">
        <v>8</v>
      </c>
      <c r="P5950">
        <v>0</v>
      </c>
      <c r="Q5950">
        <v>1.2</v>
      </c>
      <c r="R5950">
        <v>1.1000000000000001</v>
      </c>
      <c r="S5950">
        <v>48</v>
      </c>
      <c r="T5950">
        <f t="shared" si="828"/>
        <v>-1</v>
      </c>
      <c r="U5950" s="1">
        <v>42846</v>
      </c>
      <c r="V5950" s="13">
        <f t="shared" si="829"/>
        <v>42826</v>
      </c>
      <c r="W5950" s="14">
        <f t="shared" si="830"/>
        <v>42846</v>
      </c>
      <c r="X5950" s="1" t="str">
        <f t="shared" si="831"/>
        <v>Friday</v>
      </c>
      <c r="Y5950" s="2">
        <v>0.57798611111111109</v>
      </c>
      <c r="Z5950" s="2">
        <f t="shared" si="832"/>
        <v>0.58333333333333326</v>
      </c>
      <c r="AA5950">
        <f>1</f>
        <v>1</v>
      </c>
      <c r="AB5950" s="1">
        <v>42846</v>
      </c>
      <c r="AC5950" s="13">
        <f t="shared" si="833"/>
        <v>42826</v>
      </c>
      <c r="AD5950" s="14">
        <f t="shared" si="834"/>
        <v>42846</v>
      </c>
      <c r="AE5950" s="1" t="str">
        <f t="shared" si="835"/>
        <v>Friday</v>
      </c>
      <c r="AF5950" s="2">
        <v>0.58386574074074071</v>
      </c>
      <c r="AG5950" s="2">
        <f t="shared" si="836"/>
        <v>0.58333333333333326</v>
      </c>
      <c r="AH5950" t="s">
        <v>23</v>
      </c>
    </row>
    <row r="5951" spans="1:34" x14ac:dyDescent="0.25">
      <c r="A5951">
        <v>1255308</v>
      </c>
      <c r="B5951" t="s">
        <v>29</v>
      </c>
      <c r="C5951" t="s">
        <v>47</v>
      </c>
      <c r="D5951" t="s">
        <v>31</v>
      </c>
      <c r="E5951">
        <v>53211</v>
      </c>
      <c r="F5951" t="s">
        <v>20</v>
      </c>
      <c r="G5951" t="s">
        <v>50</v>
      </c>
      <c r="H5951">
        <v>135</v>
      </c>
      <c r="I5951" t="s">
        <v>63</v>
      </c>
      <c r="J5951">
        <f>VLOOKUP(I5951,Key!$A$1:$C$73,2,FALSE)</f>
        <v>43.066893999999998</v>
      </c>
      <c r="K5951">
        <f>VLOOKUP(I5951,Key!$A$1:$C$73,3,FALSE)</f>
        <v>-87.877936000000005</v>
      </c>
      <c r="L5951" t="s">
        <v>61</v>
      </c>
      <c r="M5951">
        <f>VLOOKUP(L5951,Key!$A$1:$C$73,2,FALSE)</f>
        <v>43.060786</v>
      </c>
      <c r="N5951">
        <f>VLOOKUP(L5951,Key!$A$1:$C$73,3,FALSE)</f>
        <v>-87.883825999999999</v>
      </c>
      <c r="O5951">
        <v>4</v>
      </c>
      <c r="P5951">
        <v>0</v>
      </c>
      <c r="Q5951">
        <v>0.6</v>
      </c>
      <c r="R5951">
        <v>0.6</v>
      </c>
      <c r="S5951">
        <v>24</v>
      </c>
      <c r="T5951">
        <f t="shared" si="828"/>
        <v>-1</v>
      </c>
      <c r="U5951" s="1">
        <v>42846</v>
      </c>
      <c r="V5951" s="13">
        <f t="shared" si="829"/>
        <v>42826</v>
      </c>
      <c r="W5951" s="14">
        <f t="shared" si="830"/>
        <v>42846</v>
      </c>
      <c r="X5951" s="1" t="str">
        <f t="shared" si="831"/>
        <v>Friday</v>
      </c>
      <c r="Y5951" s="2">
        <v>0.57825231481481476</v>
      </c>
      <c r="Z5951" s="2">
        <f t="shared" si="832"/>
        <v>0.58333333333333326</v>
      </c>
      <c r="AA5951">
        <f>1</f>
        <v>1</v>
      </c>
      <c r="AB5951" s="1">
        <v>42846</v>
      </c>
      <c r="AC5951" s="13">
        <f t="shared" si="833"/>
        <v>42826</v>
      </c>
      <c r="AD5951" s="14">
        <f t="shared" si="834"/>
        <v>42846</v>
      </c>
      <c r="AE5951" s="1" t="str">
        <f t="shared" si="835"/>
        <v>Friday</v>
      </c>
      <c r="AF5951" s="2">
        <v>0.58081018518518512</v>
      </c>
      <c r="AG5951" s="2">
        <f t="shared" si="836"/>
        <v>0.58333333333333326</v>
      </c>
      <c r="AH5951" t="s">
        <v>23</v>
      </c>
    </row>
    <row r="5952" spans="1:34" x14ac:dyDescent="0.25">
      <c r="A5952">
        <v>1482626</v>
      </c>
      <c r="B5952" t="s">
        <v>29</v>
      </c>
      <c r="C5952" t="s">
        <v>47</v>
      </c>
      <c r="D5952" t="s">
        <v>31</v>
      </c>
      <c r="E5952">
        <v>53207</v>
      </c>
      <c r="F5952" t="s">
        <v>20</v>
      </c>
      <c r="G5952" t="s">
        <v>32</v>
      </c>
      <c r="H5952">
        <v>112</v>
      </c>
      <c r="I5952" t="s">
        <v>56</v>
      </c>
      <c r="J5952">
        <f>VLOOKUP(I5952,Key!$A$1:$C$73,2,FALSE)</f>
        <v>43.004728999999998</v>
      </c>
      <c r="K5952">
        <f>VLOOKUP(I5952,Key!$A$1:$C$73,3,FALSE)</f>
        <v>-87.905463999999995</v>
      </c>
      <c r="L5952" t="s">
        <v>83</v>
      </c>
      <c r="M5952">
        <f>VLOOKUP(L5952,Key!$A$1:$C$73,2,FALSE)</f>
        <v>43.026229999999998</v>
      </c>
      <c r="N5952">
        <f>VLOOKUP(L5952,Key!$A$1:$C$73,3,FALSE)</f>
        <v>-87.912809999999993</v>
      </c>
      <c r="O5952">
        <v>10</v>
      </c>
      <c r="P5952">
        <v>0</v>
      </c>
      <c r="Q5952">
        <v>1.5</v>
      </c>
      <c r="R5952">
        <v>1.4</v>
      </c>
      <c r="S5952">
        <v>60</v>
      </c>
      <c r="T5952">
        <f t="shared" si="828"/>
        <v>-1</v>
      </c>
      <c r="U5952" s="1">
        <v>42846</v>
      </c>
      <c r="V5952" s="13">
        <f t="shared" si="829"/>
        <v>42826</v>
      </c>
      <c r="W5952" s="14">
        <f t="shared" si="830"/>
        <v>42846</v>
      </c>
      <c r="X5952" s="1" t="str">
        <f t="shared" si="831"/>
        <v>Friday</v>
      </c>
      <c r="Y5952" s="2">
        <v>0.73578703703703707</v>
      </c>
      <c r="Z5952" s="2">
        <f t="shared" si="832"/>
        <v>0.75</v>
      </c>
      <c r="AA5952">
        <f>1</f>
        <v>1</v>
      </c>
      <c r="AB5952" s="1">
        <v>42846</v>
      </c>
      <c r="AC5952" s="13">
        <f t="shared" si="833"/>
        <v>42826</v>
      </c>
      <c r="AD5952" s="14">
        <f t="shared" si="834"/>
        <v>42846</v>
      </c>
      <c r="AE5952" s="1" t="str">
        <f t="shared" si="835"/>
        <v>Friday</v>
      </c>
      <c r="AF5952" s="2">
        <v>0.74296296296296294</v>
      </c>
      <c r="AG5952" s="2">
        <f t="shared" si="836"/>
        <v>0.75</v>
      </c>
      <c r="AH5952" t="s">
        <v>23</v>
      </c>
    </row>
    <row r="5953" spans="1:34" x14ac:dyDescent="0.25">
      <c r="A5953">
        <v>1249131</v>
      </c>
      <c r="B5953" t="s">
        <v>29</v>
      </c>
      <c r="C5953" t="s">
        <v>207</v>
      </c>
      <c r="D5953" t="s">
        <v>31</v>
      </c>
      <c r="E5953">
        <v>54119</v>
      </c>
      <c r="F5953" t="s">
        <v>20</v>
      </c>
      <c r="G5953" t="s">
        <v>99</v>
      </c>
      <c r="H5953">
        <v>153</v>
      </c>
      <c r="I5953" t="s">
        <v>66</v>
      </c>
      <c r="J5953">
        <f>VLOOKUP(I5953,Key!$A$1:$C$73,2,FALSE)</f>
        <v>43.078530000000001</v>
      </c>
      <c r="K5953">
        <f>VLOOKUP(I5953,Key!$A$1:$C$73,3,FALSE)</f>
        <v>-87.882620000000003</v>
      </c>
      <c r="L5953" t="s">
        <v>61</v>
      </c>
      <c r="M5953">
        <f>VLOOKUP(L5953,Key!$A$1:$C$73,2,FALSE)</f>
        <v>43.060786</v>
      </c>
      <c r="N5953">
        <f>VLOOKUP(L5953,Key!$A$1:$C$73,3,FALSE)</f>
        <v>-87.883825999999999</v>
      </c>
      <c r="O5953">
        <v>13</v>
      </c>
      <c r="P5953">
        <v>0</v>
      </c>
      <c r="Q5953">
        <v>2</v>
      </c>
      <c r="R5953">
        <v>1.9</v>
      </c>
      <c r="S5953">
        <v>78</v>
      </c>
      <c r="T5953">
        <f t="shared" si="828"/>
        <v>-1</v>
      </c>
      <c r="U5953" s="1">
        <v>42846</v>
      </c>
      <c r="V5953" s="13">
        <f t="shared" si="829"/>
        <v>42826</v>
      </c>
      <c r="W5953" s="14">
        <f t="shared" si="830"/>
        <v>42846</v>
      </c>
      <c r="X5953" s="1" t="str">
        <f t="shared" si="831"/>
        <v>Friday</v>
      </c>
      <c r="Y5953" s="2">
        <v>0.7468055555555555</v>
      </c>
      <c r="Z5953" s="2">
        <f t="shared" si="832"/>
        <v>0.75</v>
      </c>
      <c r="AA5953">
        <f>1</f>
        <v>1</v>
      </c>
      <c r="AB5953" s="1">
        <v>42846</v>
      </c>
      <c r="AC5953" s="13">
        <f t="shared" si="833"/>
        <v>42826</v>
      </c>
      <c r="AD5953" s="14">
        <f t="shared" si="834"/>
        <v>42846</v>
      </c>
      <c r="AE5953" s="1" t="str">
        <f t="shared" si="835"/>
        <v>Friday</v>
      </c>
      <c r="AF5953" s="2">
        <v>0.7562037037037036</v>
      </c>
      <c r="AG5953" s="2">
        <f t="shared" si="836"/>
        <v>0.75</v>
      </c>
      <c r="AH5953" t="s">
        <v>23</v>
      </c>
    </row>
    <row r="5954" spans="1:34" x14ac:dyDescent="0.25">
      <c r="A5954">
        <v>1164700</v>
      </c>
      <c r="B5954" t="s">
        <v>29</v>
      </c>
      <c r="C5954" t="s">
        <v>47</v>
      </c>
      <c r="D5954" t="s">
        <v>31</v>
      </c>
      <c r="E5954">
        <v>53202</v>
      </c>
      <c r="F5954" t="s">
        <v>20</v>
      </c>
      <c r="G5954" t="s">
        <v>32</v>
      </c>
      <c r="H5954">
        <v>11124</v>
      </c>
      <c r="I5954" t="s">
        <v>74</v>
      </c>
      <c r="J5954">
        <f>VLOOKUP(I5954,Key!$A$1:$C$73,2,FALSE)</f>
        <v>43.05536</v>
      </c>
      <c r="K5954">
        <f>VLOOKUP(I5954,Key!$A$1:$C$73,3,FALSE)</f>
        <v>-87.90504</v>
      </c>
      <c r="L5954" t="s">
        <v>22</v>
      </c>
      <c r="M5954">
        <f>VLOOKUP(L5954,Key!$A$1:$C$73,2,FALSE)</f>
        <v>43.058619999999998</v>
      </c>
      <c r="N5954">
        <f>VLOOKUP(L5954,Key!$A$1:$C$73,3,FALSE)</f>
        <v>-87.885319999999993</v>
      </c>
      <c r="O5954">
        <v>28</v>
      </c>
      <c r="P5954">
        <v>0</v>
      </c>
      <c r="Q5954">
        <v>4.2</v>
      </c>
      <c r="R5954">
        <v>4</v>
      </c>
      <c r="S5954">
        <v>168</v>
      </c>
      <c r="T5954">
        <f t="shared" ref="T5954:T6017" si="837">-1</f>
        <v>-1</v>
      </c>
      <c r="U5954" s="1">
        <v>42846</v>
      </c>
      <c r="V5954" s="13">
        <f t="shared" ref="V5954:V6017" si="838">DATE(YEAR(U5954), MONTH(U5954), 1)</f>
        <v>42826</v>
      </c>
      <c r="W5954" s="14">
        <f t="shared" ref="W5954:W6017" si="839">U5954</f>
        <v>42846</v>
      </c>
      <c r="X5954" s="1" t="str">
        <f t="shared" ref="X5954:X6017" si="840">TEXT(W5954,"dddd")</f>
        <v>Friday</v>
      </c>
      <c r="Y5954" s="2">
        <v>0.78262731481481485</v>
      </c>
      <c r="Z5954" s="2">
        <f t="shared" ref="Z5954:Z6017" si="841">MROUND(Y5954, "1:00")</f>
        <v>0.79166666666666663</v>
      </c>
      <c r="AA5954">
        <f>1</f>
        <v>1</v>
      </c>
      <c r="AB5954" s="1">
        <v>42846</v>
      </c>
      <c r="AC5954" s="13">
        <f t="shared" ref="AC5954:AC6017" si="842">DATE(YEAR(AB5954), MONTH(AB5954), 1)</f>
        <v>42826</v>
      </c>
      <c r="AD5954" s="14">
        <f t="shared" ref="AD5954:AD6017" si="843">AB5954</f>
        <v>42846</v>
      </c>
      <c r="AE5954" s="1" t="str">
        <f t="shared" ref="AE5954:AE6017" si="844">TEXT(AD5954,"dddd")</f>
        <v>Friday</v>
      </c>
      <c r="AF5954" s="2">
        <v>0.80174768518518524</v>
      </c>
      <c r="AG5954" s="2">
        <f t="shared" ref="AG5954:AG6017" si="845">MROUND(AF5954, "1:00")</f>
        <v>0.79166666666666663</v>
      </c>
      <c r="AH5954" t="s">
        <v>23</v>
      </c>
    </row>
    <row r="5955" spans="1:34" x14ac:dyDescent="0.25">
      <c r="A5955">
        <v>1359242</v>
      </c>
      <c r="B5955" t="s">
        <v>29</v>
      </c>
      <c r="C5955" t="s">
        <v>115</v>
      </c>
      <c r="D5955" t="s">
        <v>31</v>
      </c>
      <c r="E5955">
        <v>53575</v>
      </c>
      <c r="F5955" t="s">
        <v>20</v>
      </c>
      <c r="G5955" t="s">
        <v>32</v>
      </c>
      <c r="H5955">
        <v>9</v>
      </c>
      <c r="I5955" t="s">
        <v>21</v>
      </c>
      <c r="J5955">
        <f>VLOOKUP(I5955,Key!$A$1:$C$73,2,FALSE)</f>
        <v>43.074890000000003</v>
      </c>
      <c r="K5955">
        <f>VLOOKUP(I5955,Key!$A$1:$C$73,3,FALSE)</f>
        <v>-87.882810000000006</v>
      </c>
      <c r="L5955" t="s">
        <v>66</v>
      </c>
      <c r="M5955">
        <f>VLOOKUP(L5955,Key!$A$1:$C$73,2,FALSE)</f>
        <v>43.078530000000001</v>
      </c>
      <c r="N5955">
        <f>VLOOKUP(L5955,Key!$A$1:$C$73,3,FALSE)</f>
        <v>-87.882620000000003</v>
      </c>
      <c r="O5955">
        <v>2</v>
      </c>
      <c r="P5955">
        <v>0</v>
      </c>
      <c r="Q5955">
        <v>0.3</v>
      </c>
      <c r="R5955">
        <v>0.3</v>
      </c>
      <c r="S5955">
        <v>12</v>
      </c>
      <c r="T5955">
        <f t="shared" si="837"/>
        <v>-1</v>
      </c>
      <c r="U5955" s="1">
        <v>42853</v>
      </c>
      <c r="V5955" s="13">
        <f t="shared" si="838"/>
        <v>42826</v>
      </c>
      <c r="W5955" s="14">
        <f t="shared" si="839"/>
        <v>42853</v>
      </c>
      <c r="X5955" s="1" t="str">
        <f t="shared" si="840"/>
        <v>Friday</v>
      </c>
      <c r="Y5955" s="2">
        <v>0.99480324074074078</v>
      </c>
      <c r="Z5955" s="2">
        <f t="shared" si="841"/>
        <v>1</v>
      </c>
      <c r="AA5955">
        <f>1</f>
        <v>1</v>
      </c>
      <c r="AB5955" s="1">
        <v>42853</v>
      </c>
      <c r="AC5955" s="13">
        <f t="shared" si="842"/>
        <v>42826</v>
      </c>
      <c r="AD5955" s="14">
        <f t="shared" si="843"/>
        <v>42853</v>
      </c>
      <c r="AE5955" s="1" t="str">
        <f t="shared" si="844"/>
        <v>Friday</v>
      </c>
      <c r="AF5955" s="2">
        <v>0.99616898148148147</v>
      </c>
      <c r="AG5955" s="2">
        <f t="shared" si="845"/>
        <v>1</v>
      </c>
      <c r="AH5955" t="s">
        <v>23</v>
      </c>
    </row>
    <row r="5956" spans="1:34" x14ac:dyDescent="0.25">
      <c r="A5956">
        <v>1590021</v>
      </c>
      <c r="B5956" t="s">
        <v>29</v>
      </c>
      <c r="C5956" t="s">
        <v>142</v>
      </c>
      <c r="D5956" t="s">
        <v>31</v>
      </c>
      <c r="E5956">
        <v>53219</v>
      </c>
      <c r="F5956" t="s">
        <v>20</v>
      </c>
      <c r="G5956" t="s">
        <v>50</v>
      </c>
      <c r="H5956">
        <v>5581</v>
      </c>
      <c r="I5956" t="s">
        <v>61</v>
      </c>
      <c r="J5956">
        <f>VLOOKUP(I5956,Key!$A$1:$C$73,2,FALSE)</f>
        <v>43.060786</v>
      </c>
      <c r="K5956">
        <f>VLOOKUP(I5956,Key!$A$1:$C$73,3,FALSE)</f>
        <v>-87.883825999999999</v>
      </c>
      <c r="L5956" t="s">
        <v>62</v>
      </c>
      <c r="M5956">
        <f>VLOOKUP(L5956,Key!$A$1:$C$73,2,FALSE)</f>
        <v>43.052460000000004</v>
      </c>
      <c r="N5956">
        <f>VLOOKUP(L5956,Key!$A$1:$C$73,3,FALSE)</f>
        <v>-87.891000000000005</v>
      </c>
      <c r="O5956">
        <v>10</v>
      </c>
      <c r="P5956">
        <v>0</v>
      </c>
      <c r="Q5956">
        <v>1.5</v>
      </c>
      <c r="R5956">
        <v>1.4</v>
      </c>
      <c r="S5956">
        <v>60</v>
      </c>
      <c r="T5956">
        <f t="shared" si="837"/>
        <v>-1</v>
      </c>
      <c r="U5956" s="1">
        <v>42847</v>
      </c>
      <c r="V5956" s="13">
        <f t="shared" si="838"/>
        <v>42826</v>
      </c>
      <c r="W5956" s="14">
        <f t="shared" si="839"/>
        <v>42847</v>
      </c>
      <c r="X5956" s="1" t="str">
        <f t="shared" si="840"/>
        <v>Saturday</v>
      </c>
      <c r="Y5956" s="2">
        <v>0.44840277777777776</v>
      </c>
      <c r="Z5956" s="2">
        <f t="shared" si="841"/>
        <v>0.45833333333333331</v>
      </c>
      <c r="AA5956">
        <f>1</f>
        <v>1</v>
      </c>
      <c r="AB5956" s="1">
        <v>42847</v>
      </c>
      <c r="AC5956" s="13">
        <f t="shared" si="842"/>
        <v>42826</v>
      </c>
      <c r="AD5956" s="14">
        <f t="shared" si="843"/>
        <v>42847</v>
      </c>
      <c r="AE5956" s="1" t="str">
        <f t="shared" si="844"/>
        <v>Saturday</v>
      </c>
      <c r="AF5956" s="2">
        <v>0.45535879629629633</v>
      </c>
      <c r="AG5956" s="2">
        <f t="shared" si="845"/>
        <v>0.45833333333333331</v>
      </c>
      <c r="AH5956" t="s">
        <v>23</v>
      </c>
    </row>
    <row r="5957" spans="1:34" x14ac:dyDescent="0.25">
      <c r="A5957">
        <v>1598929</v>
      </c>
      <c r="B5957" t="s">
        <v>29</v>
      </c>
      <c r="C5957" t="s">
        <v>47</v>
      </c>
      <c r="D5957" t="s">
        <v>31</v>
      </c>
      <c r="E5957">
        <v>53202</v>
      </c>
      <c r="F5957" t="s">
        <v>20</v>
      </c>
      <c r="G5957" t="s">
        <v>50</v>
      </c>
      <c r="H5957">
        <v>347</v>
      </c>
      <c r="I5957" t="s">
        <v>52</v>
      </c>
      <c r="J5957">
        <f>VLOOKUP(I5957,Key!$A$1:$C$73,2,FALSE)</f>
        <v>43.042490000000001</v>
      </c>
      <c r="K5957">
        <f>VLOOKUP(I5957,Key!$A$1:$C$73,3,FALSE)</f>
        <v>-87.909959999999998</v>
      </c>
      <c r="L5957" t="s">
        <v>82</v>
      </c>
      <c r="M5957">
        <f>VLOOKUP(L5957,Key!$A$1:$C$73,2,FALSE)</f>
        <v>43.040349999999997</v>
      </c>
      <c r="N5957">
        <f>VLOOKUP(L5957,Key!$A$1:$C$73,3,FALSE)</f>
        <v>-87.920760000000001</v>
      </c>
      <c r="O5957">
        <v>5</v>
      </c>
      <c r="P5957">
        <v>0</v>
      </c>
      <c r="Q5957">
        <v>0.8</v>
      </c>
      <c r="R5957">
        <v>0.7</v>
      </c>
      <c r="S5957">
        <v>30</v>
      </c>
      <c r="T5957">
        <f t="shared" si="837"/>
        <v>-1</v>
      </c>
      <c r="U5957" s="1">
        <v>42850</v>
      </c>
      <c r="V5957" s="13">
        <f t="shared" si="838"/>
        <v>42826</v>
      </c>
      <c r="W5957" s="14">
        <f t="shared" si="839"/>
        <v>42850</v>
      </c>
      <c r="X5957" s="1" t="str">
        <f t="shared" si="840"/>
        <v>Tuesday</v>
      </c>
      <c r="Y5957" s="2">
        <v>0.6972222222222223</v>
      </c>
      <c r="Z5957" s="2">
        <f t="shared" si="841"/>
        <v>0.70833333333333326</v>
      </c>
      <c r="AA5957">
        <f>1</f>
        <v>1</v>
      </c>
      <c r="AB5957" s="1">
        <v>42850</v>
      </c>
      <c r="AC5957" s="13">
        <f t="shared" si="842"/>
        <v>42826</v>
      </c>
      <c r="AD5957" s="14">
        <f t="shared" si="843"/>
        <v>42850</v>
      </c>
      <c r="AE5957" s="1" t="str">
        <f t="shared" si="844"/>
        <v>Tuesday</v>
      </c>
      <c r="AF5957" s="2">
        <v>0.70085648148148139</v>
      </c>
      <c r="AG5957" s="2">
        <f t="shared" si="845"/>
        <v>0.70833333333333326</v>
      </c>
      <c r="AH5957" t="s">
        <v>23</v>
      </c>
    </row>
    <row r="5958" spans="1:34" x14ac:dyDescent="0.25">
      <c r="A5958">
        <v>1581460</v>
      </c>
      <c r="B5958" t="s">
        <v>29</v>
      </c>
      <c r="C5958" t="s">
        <v>103</v>
      </c>
      <c r="D5958" t="s">
        <v>31</v>
      </c>
      <c r="E5958">
        <v>53208</v>
      </c>
      <c r="F5958" t="s">
        <v>20</v>
      </c>
      <c r="G5958" t="s">
        <v>50</v>
      </c>
      <c r="H5958">
        <v>5536</v>
      </c>
      <c r="I5958" t="s">
        <v>91</v>
      </c>
      <c r="J5958">
        <f>VLOOKUP(I5958,Key!$A$1:$C$73,2,FALSE)</f>
        <v>43.048609999999996</v>
      </c>
      <c r="K5958">
        <f>VLOOKUP(I5958,Key!$A$1:$C$73,3,FALSE)</f>
        <v>-88.008480000000006</v>
      </c>
      <c r="L5958" t="s">
        <v>91</v>
      </c>
      <c r="M5958">
        <f>VLOOKUP(L5958,Key!$A$1:$C$73,2,FALSE)</f>
        <v>43.048609999999996</v>
      </c>
      <c r="N5958">
        <f>VLOOKUP(L5958,Key!$A$1:$C$73,3,FALSE)</f>
        <v>-88.008480000000006</v>
      </c>
      <c r="O5958">
        <v>36</v>
      </c>
      <c r="P5958">
        <v>0</v>
      </c>
      <c r="Q5958">
        <v>5.4</v>
      </c>
      <c r="R5958">
        <v>5.0999999999999996</v>
      </c>
      <c r="S5958">
        <v>216</v>
      </c>
      <c r="T5958">
        <f t="shared" si="837"/>
        <v>-1</v>
      </c>
      <c r="U5958" s="1">
        <v>42849</v>
      </c>
      <c r="V5958" s="13">
        <f t="shared" si="838"/>
        <v>42826</v>
      </c>
      <c r="W5958" s="14">
        <f t="shared" si="839"/>
        <v>42849</v>
      </c>
      <c r="X5958" s="1" t="str">
        <f t="shared" si="840"/>
        <v>Monday</v>
      </c>
      <c r="Y5958" s="2">
        <v>0.71755787037037033</v>
      </c>
      <c r="Z5958" s="2">
        <f t="shared" si="841"/>
        <v>0.70833333333333326</v>
      </c>
      <c r="AA5958">
        <f>1</f>
        <v>1</v>
      </c>
      <c r="AB5958" s="1">
        <v>42849</v>
      </c>
      <c r="AC5958" s="13">
        <f t="shared" si="842"/>
        <v>42826</v>
      </c>
      <c r="AD5958" s="14">
        <f t="shared" si="843"/>
        <v>42849</v>
      </c>
      <c r="AE5958" s="1" t="str">
        <f t="shared" si="844"/>
        <v>Monday</v>
      </c>
      <c r="AF5958" s="2">
        <v>0.7428703703703704</v>
      </c>
      <c r="AG5958" s="2">
        <f t="shared" si="845"/>
        <v>0.75</v>
      </c>
      <c r="AH5958" t="s">
        <v>25</v>
      </c>
    </row>
    <row r="5959" spans="1:34" x14ac:dyDescent="0.25">
      <c r="A5959">
        <v>1135547</v>
      </c>
      <c r="B5959" t="s">
        <v>29</v>
      </c>
      <c r="C5959" t="s">
        <v>47</v>
      </c>
      <c r="D5959" t="s">
        <v>31</v>
      </c>
      <c r="E5959">
        <v>53202</v>
      </c>
      <c r="F5959" t="s">
        <v>20</v>
      </c>
      <c r="G5959" t="s">
        <v>32</v>
      </c>
      <c r="H5959">
        <v>144</v>
      </c>
      <c r="I5959" t="s">
        <v>53</v>
      </c>
      <c r="J5959">
        <f>VLOOKUP(I5959,Key!$A$1:$C$73,2,FALSE)</f>
        <v>43.04824</v>
      </c>
      <c r="K5959">
        <f>VLOOKUP(I5959,Key!$A$1:$C$73,3,FALSE)</f>
        <v>-87.904970000000006</v>
      </c>
      <c r="L5959" t="s">
        <v>57</v>
      </c>
      <c r="M5959">
        <f>VLOOKUP(L5959,Key!$A$1:$C$73,2,FALSE)</f>
        <v>43.03913</v>
      </c>
      <c r="N5959">
        <f>VLOOKUP(L5959,Key!$A$1:$C$73,3,FALSE)</f>
        <v>-87.916150000000002</v>
      </c>
      <c r="O5959">
        <v>64</v>
      </c>
      <c r="P5959">
        <v>0</v>
      </c>
      <c r="Q5959">
        <v>9.6</v>
      </c>
      <c r="R5959">
        <v>9.1</v>
      </c>
      <c r="S5959">
        <v>384</v>
      </c>
      <c r="T5959">
        <f t="shared" si="837"/>
        <v>-1</v>
      </c>
      <c r="U5959" s="1">
        <v>42843</v>
      </c>
      <c r="V5959" s="13">
        <f t="shared" si="838"/>
        <v>42826</v>
      </c>
      <c r="W5959" s="14">
        <f t="shared" si="839"/>
        <v>42843</v>
      </c>
      <c r="X5959" s="1" t="str">
        <f t="shared" si="840"/>
        <v>Tuesday</v>
      </c>
      <c r="Y5959" s="2">
        <v>0.63606481481481481</v>
      </c>
      <c r="Z5959" s="2">
        <f t="shared" si="841"/>
        <v>0.625</v>
      </c>
      <c r="AA5959">
        <f>1</f>
        <v>1</v>
      </c>
      <c r="AB5959" s="1">
        <v>42843</v>
      </c>
      <c r="AC5959" s="13">
        <f t="shared" si="842"/>
        <v>42826</v>
      </c>
      <c r="AD5959" s="14">
        <f t="shared" si="843"/>
        <v>42843</v>
      </c>
      <c r="AE5959" s="1" t="str">
        <f t="shared" si="844"/>
        <v>Tuesday</v>
      </c>
      <c r="AF5959" s="2">
        <v>0.67991898148148155</v>
      </c>
      <c r="AG5959" s="2">
        <f t="shared" si="845"/>
        <v>0.66666666666666663</v>
      </c>
      <c r="AH5959" t="s">
        <v>23</v>
      </c>
    </row>
    <row r="5960" spans="1:34" x14ac:dyDescent="0.25">
      <c r="A5960">
        <v>1566543</v>
      </c>
      <c r="B5960" t="s">
        <v>29</v>
      </c>
      <c r="C5960" t="s">
        <v>30</v>
      </c>
      <c r="D5960" t="s">
        <v>31</v>
      </c>
      <c r="E5960">
        <v>53202</v>
      </c>
      <c r="F5960" t="s">
        <v>20</v>
      </c>
      <c r="G5960" t="s">
        <v>50</v>
      </c>
      <c r="H5960">
        <v>106</v>
      </c>
      <c r="I5960" t="s">
        <v>81</v>
      </c>
      <c r="J5960">
        <f>VLOOKUP(I5960,Key!$A$1:$C$73,2,FALSE)</f>
        <v>43.058010000000003</v>
      </c>
      <c r="K5960">
        <f>VLOOKUP(I5960,Key!$A$1:$C$73,3,FALSE)</f>
        <v>-87.877300000000005</v>
      </c>
      <c r="L5960" t="s">
        <v>39</v>
      </c>
      <c r="M5960">
        <f>VLOOKUP(L5960,Key!$A$1:$C$73,2,FALSE)</f>
        <v>43.031480000000002</v>
      </c>
      <c r="N5960">
        <f>VLOOKUP(L5960,Key!$A$1:$C$73,3,FALSE)</f>
        <v>-87.908169999999998</v>
      </c>
      <c r="O5960">
        <v>33</v>
      </c>
      <c r="P5960">
        <v>0</v>
      </c>
      <c r="Q5960">
        <v>5</v>
      </c>
      <c r="R5960">
        <v>4.7</v>
      </c>
      <c r="S5960">
        <v>198</v>
      </c>
      <c r="T5960">
        <f t="shared" si="837"/>
        <v>-1</v>
      </c>
      <c r="U5960" s="1">
        <v>42840</v>
      </c>
      <c r="V5960" s="13">
        <f t="shared" si="838"/>
        <v>42826</v>
      </c>
      <c r="W5960" s="14">
        <f t="shared" si="839"/>
        <v>42840</v>
      </c>
      <c r="X5960" s="1" t="str">
        <f t="shared" si="840"/>
        <v>Saturday</v>
      </c>
      <c r="Y5960" s="2">
        <v>0.53166666666666662</v>
      </c>
      <c r="Z5960" s="2">
        <f t="shared" si="841"/>
        <v>0.54166666666666663</v>
      </c>
      <c r="AA5960">
        <f>1</f>
        <v>1</v>
      </c>
      <c r="AB5960" s="1">
        <v>42840</v>
      </c>
      <c r="AC5960" s="13">
        <f t="shared" si="842"/>
        <v>42826</v>
      </c>
      <c r="AD5960" s="14">
        <f t="shared" si="843"/>
        <v>42840</v>
      </c>
      <c r="AE5960" s="1" t="str">
        <f t="shared" si="844"/>
        <v>Saturday</v>
      </c>
      <c r="AF5960" s="2">
        <v>0.55474537037037031</v>
      </c>
      <c r="AG5960" s="2">
        <f t="shared" si="845"/>
        <v>0.54166666666666663</v>
      </c>
      <c r="AH5960" t="s">
        <v>23</v>
      </c>
    </row>
    <row r="5961" spans="1:34" x14ac:dyDescent="0.25">
      <c r="A5961">
        <v>1394702</v>
      </c>
      <c r="B5961" t="s">
        <v>29</v>
      </c>
      <c r="C5961" t="s">
        <v>208</v>
      </c>
      <c r="D5961" t="s">
        <v>46</v>
      </c>
      <c r="E5961">
        <v>60525</v>
      </c>
      <c r="F5961" t="s">
        <v>20</v>
      </c>
      <c r="G5961" t="s">
        <v>50</v>
      </c>
      <c r="H5961">
        <v>5540</v>
      </c>
      <c r="I5961" t="s">
        <v>36</v>
      </c>
      <c r="J5961">
        <f>VLOOKUP(I5961,Key!$A$1:$C$73,2,FALSE)</f>
        <v>43.03519</v>
      </c>
      <c r="K5961">
        <f>VLOOKUP(I5961,Key!$A$1:$C$73,3,FALSE)</f>
        <v>-87.907390000000007</v>
      </c>
      <c r="L5961" t="s">
        <v>38</v>
      </c>
      <c r="M5961">
        <f>VLOOKUP(L5961,Key!$A$1:$C$73,2,FALSE)</f>
        <v>43.038649999999997</v>
      </c>
      <c r="N5961">
        <f>VLOOKUP(L5961,Key!$A$1:$C$73,3,FALSE)</f>
        <v>-87.921930000000003</v>
      </c>
      <c r="O5961">
        <v>10</v>
      </c>
      <c r="P5961">
        <v>0</v>
      </c>
      <c r="Q5961">
        <v>1.5</v>
      </c>
      <c r="R5961">
        <v>1.4</v>
      </c>
      <c r="S5961">
        <v>60</v>
      </c>
      <c r="T5961">
        <f t="shared" si="837"/>
        <v>-1</v>
      </c>
      <c r="U5961" s="1">
        <v>42850</v>
      </c>
      <c r="V5961" s="13">
        <f t="shared" si="838"/>
        <v>42826</v>
      </c>
      <c r="W5961" s="14">
        <f t="shared" si="839"/>
        <v>42850</v>
      </c>
      <c r="X5961" s="1" t="str">
        <f t="shared" si="840"/>
        <v>Tuesday</v>
      </c>
      <c r="Y5961" s="2">
        <v>0.79949074074074078</v>
      </c>
      <c r="Z5961" s="2">
        <f t="shared" si="841"/>
        <v>0.79166666666666663</v>
      </c>
      <c r="AA5961">
        <f>1</f>
        <v>1</v>
      </c>
      <c r="AB5961" s="1">
        <v>42850</v>
      </c>
      <c r="AC5961" s="13">
        <f t="shared" si="842"/>
        <v>42826</v>
      </c>
      <c r="AD5961" s="14">
        <f t="shared" si="843"/>
        <v>42850</v>
      </c>
      <c r="AE5961" s="1" t="str">
        <f t="shared" si="844"/>
        <v>Tuesday</v>
      </c>
      <c r="AF5961" s="2">
        <v>0.80686342592592597</v>
      </c>
      <c r="AG5961" s="2">
        <f t="shared" si="845"/>
        <v>0.79166666666666663</v>
      </c>
      <c r="AH5961" t="s">
        <v>23</v>
      </c>
    </row>
    <row r="5962" spans="1:34" x14ac:dyDescent="0.25">
      <c r="A5962">
        <v>1492987</v>
      </c>
      <c r="B5962" t="s">
        <v>29</v>
      </c>
      <c r="C5962" t="s">
        <v>103</v>
      </c>
      <c r="D5962" t="s">
        <v>31</v>
      </c>
      <c r="E5962">
        <v>53202</v>
      </c>
      <c r="F5962" t="s">
        <v>20</v>
      </c>
      <c r="G5962" t="s">
        <v>50</v>
      </c>
      <c r="H5962">
        <v>11089</v>
      </c>
      <c r="I5962" t="s">
        <v>62</v>
      </c>
      <c r="J5962">
        <f>VLOOKUP(I5962,Key!$A$1:$C$73,2,FALSE)</f>
        <v>43.052460000000004</v>
      </c>
      <c r="K5962">
        <f>VLOOKUP(I5962,Key!$A$1:$C$73,3,FALSE)</f>
        <v>-87.891000000000005</v>
      </c>
      <c r="L5962" t="s">
        <v>52</v>
      </c>
      <c r="M5962">
        <f>VLOOKUP(L5962,Key!$A$1:$C$73,2,FALSE)</f>
        <v>43.042490000000001</v>
      </c>
      <c r="N5962">
        <f>VLOOKUP(L5962,Key!$A$1:$C$73,3,FALSE)</f>
        <v>-87.909959999999998</v>
      </c>
      <c r="O5962">
        <v>10</v>
      </c>
      <c r="P5962">
        <v>0</v>
      </c>
      <c r="Q5962">
        <v>1.5</v>
      </c>
      <c r="R5962">
        <v>1.4</v>
      </c>
      <c r="S5962">
        <v>60</v>
      </c>
      <c r="T5962">
        <f t="shared" si="837"/>
        <v>-1</v>
      </c>
      <c r="U5962" s="1">
        <v>42845</v>
      </c>
      <c r="V5962" s="13">
        <f t="shared" si="838"/>
        <v>42826</v>
      </c>
      <c r="W5962" s="14">
        <f t="shared" si="839"/>
        <v>42845</v>
      </c>
      <c r="X5962" s="1" t="str">
        <f t="shared" si="840"/>
        <v>Thursday</v>
      </c>
      <c r="Y5962" s="2">
        <v>0.6830208333333333</v>
      </c>
      <c r="Z5962" s="2">
        <f t="shared" si="841"/>
        <v>0.66666666666666663</v>
      </c>
      <c r="AA5962">
        <f>1</f>
        <v>1</v>
      </c>
      <c r="AB5962" s="1">
        <v>42845</v>
      </c>
      <c r="AC5962" s="13">
        <f t="shared" si="842"/>
        <v>42826</v>
      </c>
      <c r="AD5962" s="14">
        <f t="shared" si="843"/>
        <v>42845</v>
      </c>
      <c r="AE5962" s="1" t="str">
        <f t="shared" si="844"/>
        <v>Thursday</v>
      </c>
      <c r="AF5962" s="2">
        <v>0.6900115740740741</v>
      </c>
      <c r="AG5962" s="2">
        <f t="shared" si="845"/>
        <v>0.70833333333333326</v>
      </c>
      <c r="AH5962" t="s">
        <v>23</v>
      </c>
    </row>
    <row r="5963" spans="1:34" x14ac:dyDescent="0.25">
      <c r="A5963">
        <v>1580385</v>
      </c>
      <c r="B5963" t="s">
        <v>29</v>
      </c>
      <c r="C5963" t="s">
        <v>47</v>
      </c>
      <c r="D5963" t="s">
        <v>31</v>
      </c>
      <c r="E5963">
        <v>53211</v>
      </c>
      <c r="F5963" t="s">
        <v>20</v>
      </c>
      <c r="G5963" t="s">
        <v>50</v>
      </c>
      <c r="H5963">
        <v>5560</v>
      </c>
      <c r="I5963" t="s">
        <v>39</v>
      </c>
      <c r="J5963">
        <f>VLOOKUP(I5963,Key!$A$1:$C$73,2,FALSE)</f>
        <v>43.031480000000002</v>
      </c>
      <c r="K5963">
        <f>VLOOKUP(I5963,Key!$A$1:$C$73,3,FALSE)</f>
        <v>-87.908169999999998</v>
      </c>
      <c r="L5963" t="s">
        <v>64</v>
      </c>
      <c r="M5963">
        <f>VLOOKUP(L5963,Key!$A$1:$C$73,2,FALSE)</f>
        <v>43.069021999999997</v>
      </c>
      <c r="N5963">
        <f>VLOOKUP(L5963,Key!$A$1:$C$73,3,FALSE)</f>
        <v>-87.887940999999998</v>
      </c>
      <c r="O5963">
        <v>31</v>
      </c>
      <c r="P5963">
        <v>0</v>
      </c>
      <c r="Q5963">
        <v>4.7</v>
      </c>
      <c r="R5963">
        <v>4.4000000000000004</v>
      </c>
      <c r="S5963">
        <v>186</v>
      </c>
      <c r="T5963">
        <f t="shared" si="837"/>
        <v>-1</v>
      </c>
      <c r="U5963" s="1">
        <v>42846</v>
      </c>
      <c r="V5963" s="13">
        <f t="shared" si="838"/>
        <v>42826</v>
      </c>
      <c r="W5963" s="14">
        <f t="shared" si="839"/>
        <v>42846</v>
      </c>
      <c r="X5963" s="1" t="str">
        <f t="shared" si="840"/>
        <v>Friday</v>
      </c>
      <c r="Y5963" s="2">
        <v>0.50143518518518515</v>
      </c>
      <c r="Z5963" s="2">
        <f t="shared" si="841"/>
        <v>0.5</v>
      </c>
      <c r="AA5963">
        <f>1</f>
        <v>1</v>
      </c>
      <c r="AB5963" s="1">
        <v>42846</v>
      </c>
      <c r="AC5963" s="13">
        <f t="shared" si="842"/>
        <v>42826</v>
      </c>
      <c r="AD5963" s="14">
        <f t="shared" si="843"/>
        <v>42846</v>
      </c>
      <c r="AE5963" s="1" t="str">
        <f t="shared" si="844"/>
        <v>Friday</v>
      </c>
      <c r="AF5963" s="2">
        <v>0.52320601851851845</v>
      </c>
      <c r="AG5963" s="2">
        <f t="shared" si="845"/>
        <v>0.54166666666666663</v>
      </c>
      <c r="AH5963" t="s">
        <v>23</v>
      </c>
    </row>
    <row r="5964" spans="1:34" x14ac:dyDescent="0.25">
      <c r="A5964">
        <v>531439</v>
      </c>
      <c r="B5964" t="s">
        <v>29</v>
      </c>
      <c r="C5964" t="s">
        <v>47</v>
      </c>
      <c r="D5964" t="s">
        <v>31</v>
      </c>
      <c r="E5964">
        <v>53208</v>
      </c>
      <c r="F5964" t="s">
        <v>20</v>
      </c>
      <c r="G5964" t="s">
        <v>32</v>
      </c>
      <c r="H5964">
        <v>11150</v>
      </c>
      <c r="I5964" t="s">
        <v>52</v>
      </c>
      <c r="J5964">
        <f>VLOOKUP(I5964,Key!$A$1:$C$73,2,FALSE)</f>
        <v>43.042490000000001</v>
      </c>
      <c r="K5964">
        <f>VLOOKUP(I5964,Key!$A$1:$C$73,3,FALSE)</f>
        <v>-87.909959999999998</v>
      </c>
      <c r="L5964" t="s">
        <v>52</v>
      </c>
      <c r="M5964">
        <f>VLOOKUP(L5964,Key!$A$1:$C$73,2,FALSE)</f>
        <v>43.042490000000001</v>
      </c>
      <c r="N5964">
        <f>VLOOKUP(L5964,Key!$A$1:$C$73,3,FALSE)</f>
        <v>-87.909959999999998</v>
      </c>
      <c r="O5964">
        <v>3</v>
      </c>
      <c r="P5964">
        <v>0</v>
      </c>
      <c r="Q5964">
        <v>0.5</v>
      </c>
      <c r="R5964">
        <v>0.4</v>
      </c>
      <c r="S5964">
        <v>18</v>
      </c>
      <c r="T5964">
        <f t="shared" si="837"/>
        <v>-1</v>
      </c>
      <c r="U5964" s="1">
        <v>42826</v>
      </c>
      <c r="V5964" s="13">
        <f t="shared" si="838"/>
        <v>42826</v>
      </c>
      <c r="W5964" s="14">
        <f t="shared" si="839"/>
        <v>42826</v>
      </c>
      <c r="X5964" s="1" t="str">
        <f t="shared" si="840"/>
        <v>Saturday</v>
      </c>
      <c r="Y5964" s="2">
        <v>0.10650462962962963</v>
      </c>
      <c r="Z5964" s="2">
        <f t="shared" si="841"/>
        <v>0.125</v>
      </c>
      <c r="AA5964">
        <f>1</f>
        <v>1</v>
      </c>
      <c r="AB5964" s="1">
        <v>42826</v>
      </c>
      <c r="AC5964" s="13">
        <f t="shared" si="842"/>
        <v>42826</v>
      </c>
      <c r="AD5964" s="14">
        <f t="shared" si="843"/>
        <v>42826</v>
      </c>
      <c r="AE5964" s="1" t="str">
        <f t="shared" si="844"/>
        <v>Saturday</v>
      </c>
      <c r="AF5964" s="2">
        <v>0.1083912037037037</v>
      </c>
      <c r="AG5964" s="2">
        <f t="shared" si="845"/>
        <v>0.125</v>
      </c>
      <c r="AH5964" t="s">
        <v>25</v>
      </c>
    </row>
    <row r="5965" spans="1:34" x14ac:dyDescent="0.25">
      <c r="A5965">
        <v>1267915</v>
      </c>
      <c r="B5965" t="s">
        <v>29</v>
      </c>
      <c r="C5965" t="s">
        <v>47</v>
      </c>
      <c r="D5965" t="s">
        <v>31</v>
      </c>
      <c r="E5965">
        <v>53233</v>
      </c>
      <c r="F5965" t="s">
        <v>20</v>
      </c>
      <c r="G5965" t="s">
        <v>50</v>
      </c>
      <c r="H5965">
        <v>11120</v>
      </c>
      <c r="I5965" t="s">
        <v>44</v>
      </c>
      <c r="J5965">
        <f>VLOOKUP(I5965,Key!$A$1:$C$73,2,FALSE)</f>
        <v>43.03886</v>
      </c>
      <c r="K5965">
        <f>VLOOKUP(I5965,Key!$A$1:$C$73,3,FALSE)</f>
        <v>-87.902720000000002</v>
      </c>
      <c r="L5965" t="s">
        <v>82</v>
      </c>
      <c r="M5965">
        <f>VLOOKUP(L5965,Key!$A$1:$C$73,2,FALSE)</f>
        <v>43.040349999999997</v>
      </c>
      <c r="N5965">
        <f>VLOOKUP(L5965,Key!$A$1:$C$73,3,FALSE)</f>
        <v>-87.920760000000001</v>
      </c>
      <c r="O5965">
        <v>13</v>
      </c>
      <c r="P5965">
        <v>0</v>
      </c>
      <c r="Q5965">
        <v>2</v>
      </c>
      <c r="R5965">
        <v>1.9</v>
      </c>
      <c r="S5965">
        <v>78</v>
      </c>
      <c r="T5965">
        <f t="shared" si="837"/>
        <v>-1</v>
      </c>
      <c r="U5965" s="1">
        <v>42826</v>
      </c>
      <c r="V5965" s="13">
        <f t="shared" si="838"/>
        <v>42826</v>
      </c>
      <c r="W5965" s="14">
        <f t="shared" si="839"/>
        <v>42826</v>
      </c>
      <c r="X5965" s="1" t="str">
        <f t="shared" si="840"/>
        <v>Saturday</v>
      </c>
      <c r="Y5965" s="2">
        <v>0.55850694444444449</v>
      </c>
      <c r="Z5965" s="2">
        <f t="shared" si="841"/>
        <v>0.54166666666666663</v>
      </c>
      <c r="AA5965">
        <f>1</f>
        <v>1</v>
      </c>
      <c r="AB5965" s="1">
        <v>42826</v>
      </c>
      <c r="AC5965" s="13">
        <f t="shared" si="842"/>
        <v>42826</v>
      </c>
      <c r="AD5965" s="14">
        <f t="shared" si="843"/>
        <v>42826</v>
      </c>
      <c r="AE5965" s="1" t="str">
        <f t="shared" si="844"/>
        <v>Saturday</v>
      </c>
      <c r="AF5965" s="2">
        <v>0.56767361111111114</v>
      </c>
      <c r="AG5965" s="2">
        <f t="shared" si="845"/>
        <v>0.58333333333333326</v>
      </c>
      <c r="AH5965" t="s">
        <v>23</v>
      </c>
    </row>
    <row r="5966" spans="1:34" x14ac:dyDescent="0.25">
      <c r="A5966">
        <v>1387849</v>
      </c>
      <c r="B5966" t="s">
        <v>29</v>
      </c>
      <c r="C5966" t="s">
        <v>120</v>
      </c>
      <c r="D5966" t="s">
        <v>31</v>
      </c>
      <c r="E5966">
        <v>53105</v>
      </c>
      <c r="F5966" t="s">
        <v>20</v>
      </c>
      <c r="G5966" t="s">
        <v>32</v>
      </c>
      <c r="H5966">
        <v>32</v>
      </c>
      <c r="I5966" t="s">
        <v>40</v>
      </c>
      <c r="J5966">
        <f>VLOOKUP(I5966,Key!$A$1:$C$73,2,FALSE)</f>
        <v>43.06033</v>
      </c>
      <c r="K5966">
        <f>VLOOKUP(I5966,Key!$A$1:$C$73,3,FALSE)</f>
        <v>-87.89546</v>
      </c>
      <c r="L5966" t="s">
        <v>40</v>
      </c>
      <c r="M5966">
        <f>VLOOKUP(L5966,Key!$A$1:$C$73,2,FALSE)</f>
        <v>43.06033</v>
      </c>
      <c r="N5966">
        <f>VLOOKUP(L5966,Key!$A$1:$C$73,3,FALSE)</f>
        <v>-87.89546</v>
      </c>
      <c r="O5966">
        <v>1</v>
      </c>
      <c r="P5966">
        <v>0</v>
      </c>
      <c r="Q5966">
        <v>0.2</v>
      </c>
      <c r="R5966">
        <v>0.1</v>
      </c>
      <c r="S5966">
        <v>6</v>
      </c>
      <c r="T5966">
        <f t="shared" si="837"/>
        <v>-1</v>
      </c>
      <c r="U5966" s="1">
        <v>42826</v>
      </c>
      <c r="V5966" s="13">
        <f t="shared" si="838"/>
        <v>42826</v>
      </c>
      <c r="W5966" s="14">
        <f t="shared" si="839"/>
        <v>42826</v>
      </c>
      <c r="X5966" s="1" t="str">
        <f t="shared" si="840"/>
        <v>Saturday</v>
      </c>
      <c r="Y5966" s="2">
        <v>0.58454861111111112</v>
      </c>
      <c r="Z5966" s="2">
        <f t="shared" si="841"/>
        <v>0.58333333333333326</v>
      </c>
      <c r="AA5966">
        <f>1</f>
        <v>1</v>
      </c>
      <c r="AB5966" s="1">
        <v>42826</v>
      </c>
      <c r="AC5966" s="13">
        <f t="shared" si="842"/>
        <v>42826</v>
      </c>
      <c r="AD5966" s="14">
        <f t="shared" si="843"/>
        <v>42826</v>
      </c>
      <c r="AE5966" s="1" t="str">
        <f t="shared" si="844"/>
        <v>Saturday</v>
      </c>
      <c r="AF5966" s="2">
        <v>0.58482638888888883</v>
      </c>
      <c r="AG5966" s="2">
        <f t="shared" si="845"/>
        <v>0.58333333333333326</v>
      </c>
      <c r="AH5966" t="s">
        <v>25</v>
      </c>
    </row>
    <row r="5967" spans="1:34" x14ac:dyDescent="0.25">
      <c r="A5967">
        <v>1249909</v>
      </c>
      <c r="B5967" t="s">
        <v>29</v>
      </c>
      <c r="C5967" t="s">
        <v>149</v>
      </c>
      <c r="D5967" t="s">
        <v>31</v>
      </c>
      <c r="E5967">
        <v>54914</v>
      </c>
      <c r="F5967" t="s">
        <v>20</v>
      </c>
      <c r="G5967" t="s">
        <v>99</v>
      </c>
      <c r="H5967">
        <v>45</v>
      </c>
      <c r="I5967" t="s">
        <v>22</v>
      </c>
      <c r="J5967">
        <f>VLOOKUP(I5967,Key!$A$1:$C$73,2,FALSE)</f>
        <v>43.058619999999998</v>
      </c>
      <c r="K5967">
        <f>VLOOKUP(I5967,Key!$A$1:$C$73,3,FALSE)</f>
        <v>-87.885319999999993</v>
      </c>
      <c r="L5967" t="s">
        <v>80</v>
      </c>
      <c r="M5967">
        <f>VLOOKUP(L5967,Key!$A$1:$C$73,2,FALSE)</f>
        <v>43.060250000000003</v>
      </c>
      <c r="N5967">
        <f>VLOOKUP(L5967,Key!$A$1:$C$73,3,FALSE)</f>
        <v>-87.892169999999993</v>
      </c>
      <c r="O5967">
        <v>3</v>
      </c>
      <c r="P5967">
        <v>0</v>
      </c>
      <c r="Q5967">
        <v>0.5</v>
      </c>
      <c r="R5967">
        <v>0.4</v>
      </c>
      <c r="S5967">
        <v>18</v>
      </c>
      <c r="T5967">
        <f t="shared" si="837"/>
        <v>-1</v>
      </c>
      <c r="U5967" s="1">
        <v>42826</v>
      </c>
      <c r="V5967" s="13">
        <f t="shared" si="838"/>
        <v>42826</v>
      </c>
      <c r="W5967" s="14">
        <f t="shared" si="839"/>
        <v>42826</v>
      </c>
      <c r="X5967" s="1" t="str">
        <f t="shared" si="840"/>
        <v>Saturday</v>
      </c>
      <c r="Y5967" s="2">
        <v>0.62157407407407406</v>
      </c>
      <c r="Z5967" s="2">
        <f t="shared" si="841"/>
        <v>0.625</v>
      </c>
      <c r="AA5967">
        <f>1</f>
        <v>1</v>
      </c>
      <c r="AB5967" s="1">
        <v>42826</v>
      </c>
      <c r="AC5967" s="13">
        <f t="shared" si="842"/>
        <v>42826</v>
      </c>
      <c r="AD5967" s="14">
        <f t="shared" si="843"/>
        <v>42826</v>
      </c>
      <c r="AE5967" s="1" t="str">
        <f t="shared" si="844"/>
        <v>Saturday</v>
      </c>
      <c r="AF5967" s="2">
        <v>0.62380787037037033</v>
      </c>
      <c r="AG5967" s="2">
        <f t="shared" si="845"/>
        <v>0.625</v>
      </c>
      <c r="AH5967" t="s">
        <v>23</v>
      </c>
    </row>
    <row r="5968" spans="1:34" x14ac:dyDescent="0.25">
      <c r="A5968">
        <v>1538910</v>
      </c>
      <c r="B5968" t="s">
        <v>29</v>
      </c>
      <c r="C5968" t="s">
        <v>123</v>
      </c>
      <c r="D5968" t="s">
        <v>31</v>
      </c>
      <c r="E5968">
        <v>54449</v>
      </c>
      <c r="F5968" t="s">
        <v>20</v>
      </c>
      <c r="G5968" t="s">
        <v>32</v>
      </c>
      <c r="H5968">
        <v>11102</v>
      </c>
      <c r="I5968" t="s">
        <v>65</v>
      </c>
      <c r="J5968">
        <f>VLOOKUP(I5968,Key!$A$1:$C$73,2,FALSE)</f>
        <v>43.077359999999999</v>
      </c>
      <c r="K5968">
        <f>VLOOKUP(I5968,Key!$A$1:$C$73,3,FALSE)</f>
        <v>-87.880769999999998</v>
      </c>
      <c r="L5968" t="s">
        <v>63</v>
      </c>
      <c r="M5968">
        <f>VLOOKUP(L5968,Key!$A$1:$C$73,2,FALSE)</f>
        <v>43.066893999999998</v>
      </c>
      <c r="N5968">
        <f>VLOOKUP(L5968,Key!$A$1:$C$73,3,FALSE)</f>
        <v>-87.877936000000005</v>
      </c>
      <c r="O5968">
        <v>8</v>
      </c>
      <c r="P5968">
        <v>0</v>
      </c>
      <c r="Q5968">
        <v>1.2</v>
      </c>
      <c r="R5968">
        <v>1.1000000000000001</v>
      </c>
      <c r="S5968">
        <v>48</v>
      </c>
      <c r="T5968">
        <f t="shared" si="837"/>
        <v>-1</v>
      </c>
      <c r="U5968" s="1">
        <v>42826</v>
      </c>
      <c r="V5968" s="13">
        <f t="shared" si="838"/>
        <v>42826</v>
      </c>
      <c r="W5968" s="14">
        <f t="shared" si="839"/>
        <v>42826</v>
      </c>
      <c r="X5968" s="1" t="str">
        <f t="shared" si="840"/>
        <v>Saturday</v>
      </c>
      <c r="Y5968" s="2">
        <v>0.65025462962962965</v>
      </c>
      <c r="Z5968" s="2">
        <f t="shared" si="841"/>
        <v>0.66666666666666663</v>
      </c>
      <c r="AA5968">
        <f>1</f>
        <v>1</v>
      </c>
      <c r="AB5968" s="1">
        <v>42826</v>
      </c>
      <c r="AC5968" s="13">
        <f t="shared" si="842"/>
        <v>42826</v>
      </c>
      <c r="AD5968" s="14">
        <f t="shared" si="843"/>
        <v>42826</v>
      </c>
      <c r="AE5968" s="1" t="str">
        <f t="shared" si="844"/>
        <v>Saturday</v>
      </c>
      <c r="AF5968" s="2">
        <v>0.65568287037037043</v>
      </c>
      <c r="AG5968" s="2">
        <f t="shared" si="845"/>
        <v>0.66666666666666663</v>
      </c>
      <c r="AH5968" t="s">
        <v>23</v>
      </c>
    </row>
    <row r="5969" spans="1:34" x14ac:dyDescent="0.25">
      <c r="A5969">
        <v>1249869</v>
      </c>
      <c r="B5969" t="s">
        <v>29</v>
      </c>
      <c r="C5969" t="s">
        <v>114</v>
      </c>
      <c r="D5969" t="s">
        <v>31</v>
      </c>
      <c r="E5969">
        <v>54911</v>
      </c>
      <c r="F5969" t="s">
        <v>20</v>
      </c>
      <c r="G5969" t="s">
        <v>99</v>
      </c>
      <c r="H5969">
        <v>46</v>
      </c>
      <c r="I5969" t="s">
        <v>80</v>
      </c>
      <c r="J5969">
        <f>VLOOKUP(I5969,Key!$A$1:$C$73,2,FALSE)</f>
        <v>43.060250000000003</v>
      </c>
      <c r="K5969">
        <f>VLOOKUP(I5969,Key!$A$1:$C$73,3,FALSE)</f>
        <v>-87.892169999999993</v>
      </c>
      <c r="L5969" t="s">
        <v>61</v>
      </c>
      <c r="M5969">
        <f>VLOOKUP(L5969,Key!$A$1:$C$73,2,FALSE)</f>
        <v>43.060786</v>
      </c>
      <c r="N5969">
        <f>VLOOKUP(L5969,Key!$A$1:$C$73,3,FALSE)</f>
        <v>-87.883825999999999</v>
      </c>
      <c r="O5969">
        <v>6</v>
      </c>
      <c r="P5969">
        <v>0</v>
      </c>
      <c r="Q5969">
        <v>0.9</v>
      </c>
      <c r="R5969">
        <v>0.9</v>
      </c>
      <c r="S5969">
        <v>36</v>
      </c>
      <c r="T5969">
        <f t="shared" si="837"/>
        <v>-1</v>
      </c>
      <c r="U5969" s="1">
        <v>42826</v>
      </c>
      <c r="V5969" s="13">
        <f t="shared" si="838"/>
        <v>42826</v>
      </c>
      <c r="W5969" s="14">
        <f t="shared" si="839"/>
        <v>42826</v>
      </c>
      <c r="X5969" s="1" t="str">
        <f t="shared" si="840"/>
        <v>Saturday</v>
      </c>
      <c r="Y5969" s="2">
        <v>0.66189814814814818</v>
      </c>
      <c r="Z5969" s="2">
        <f t="shared" si="841"/>
        <v>0.66666666666666663</v>
      </c>
      <c r="AA5969">
        <f>1</f>
        <v>1</v>
      </c>
      <c r="AB5969" s="1">
        <v>42826</v>
      </c>
      <c r="AC5969" s="13">
        <f t="shared" si="842"/>
        <v>42826</v>
      </c>
      <c r="AD5969" s="14">
        <f t="shared" si="843"/>
        <v>42826</v>
      </c>
      <c r="AE5969" s="1" t="str">
        <f t="shared" si="844"/>
        <v>Saturday</v>
      </c>
      <c r="AF5969" s="2">
        <v>0.6662731481481482</v>
      </c>
      <c r="AG5969" s="2">
        <f t="shared" si="845"/>
        <v>0.66666666666666663</v>
      </c>
      <c r="AH5969" t="s">
        <v>23</v>
      </c>
    </row>
    <row r="5970" spans="1:34" x14ac:dyDescent="0.25">
      <c r="A5970">
        <v>1191365</v>
      </c>
      <c r="B5970" t="s">
        <v>29</v>
      </c>
      <c r="C5970" t="s">
        <v>209</v>
      </c>
      <c r="D5970" t="s">
        <v>31</v>
      </c>
      <c r="E5970">
        <v>53211</v>
      </c>
      <c r="F5970" t="s">
        <v>20</v>
      </c>
      <c r="G5970" t="s">
        <v>32</v>
      </c>
      <c r="H5970">
        <v>11150</v>
      </c>
      <c r="I5970" t="s">
        <v>52</v>
      </c>
      <c r="J5970">
        <f>VLOOKUP(I5970,Key!$A$1:$C$73,2,FALSE)</f>
        <v>43.042490000000001</v>
      </c>
      <c r="K5970">
        <f>VLOOKUP(I5970,Key!$A$1:$C$73,3,FALSE)</f>
        <v>-87.909959999999998</v>
      </c>
      <c r="L5970" t="s">
        <v>61</v>
      </c>
      <c r="M5970">
        <f>VLOOKUP(L5970,Key!$A$1:$C$73,2,FALSE)</f>
        <v>43.060786</v>
      </c>
      <c r="N5970">
        <f>VLOOKUP(L5970,Key!$A$1:$C$73,3,FALSE)</f>
        <v>-87.883825999999999</v>
      </c>
      <c r="O5970">
        <v>15</v>
      </c>
      <c r="P5970">
        <v>0</v>
      </c>
      <c r="Q5970">
        <v>2.2999999999999998</v>
      </c>
      <c r="R5970">
        <v>2.1</v>
      </c>
      <c r="S5970">
        <v>90</v>
      </c>
      <c r="T5970">
        <f t="shared" si="837"/>
        <v>-1</v>
      </c>
      <c r="U5970" s="1">
        <v>42826</v>
      </c>
      <c r="V5970" s="13">
        <f t="shared" si="838"/>
        <v>42826</v>
      </c>
      <c r="W5970" s="14">
        <f t="shared" si="839"/>
        <v>42826</v>
      </c>
      <c r="X5970" s="1" t="str">
        <f t="shared" si="840"/>
        <v>Saturday</v>
      </c>
      <c r="Y5970" s="2">
        <v>0.69314814814814818</v>
      </c>
      <c r="Z5970" s="2">
        <f t="shared" si="841"/>
        <v>0.70833333333333326</v>
      </c>
      <c r="AA5970">
        <f>1</f>
        <v>1</v>
      </c>
      <c r="AB5970" s="1">
        <v>42826</v>
      </c>
      <c r="AC5970" s="13">
        <f t="shared" si="842"/>
        <v>42826</v>
      </c>
      <c r="AD5970" s="14">
        <f t="shared" si="843"/>
        <v>42826</v>
      </c>
      <c r="AE5970" s="1" t="str">
        <f t="shared" si="844"/>
        <v>Saturday</v>
      </c>
      <c r="AF5970" s="2">
        <v>0.70368055555555553</v>
      </c>
      <c r="AG5970" s="2">
        <f t="shared" si="845"/>
        <v>0.70833333333333326</v>
      </c>
      <c r="AH5970" t="s">
        <v>23</v>
      </c>
    </row>
    <row r="5971" spans="1:34" x14ac:dyDescent="0.25">
      <c r="A5971">
        <v>1472465</v>
      </c>
      <c r="B5971" t="s">
        <v>29</v>
      </c>
      <c r="C5971" t="s">
        <v>47</v>
      </c>
      <c r="D5971" t="s">
        <v>31</v>
      </c>
      <c r="E5971">
        <v>53202</v>
      </c>
      <c r="F5971" t="s">
        <v>20</v>
      </c>
      <c r="G5971" t="s">
        <v>32</v>
      </c>
      <c r="H5971">
        <v>11145</v>
      </c>
      <c r="I5971" t="s">
        <v>62</v>
      </c>
      <c r="J5971">
        <f>VLOOKUP(I5971,Key!$A$1:$C$73,2,FALSE)</f>
        <v>43.052460000000004</v>
      </c>
      <c r="K5971">
        <f>VLOOKUP(I5971,Key!$A$1:$C$73,3,FALSE)</f>
        <v>-87.891000000000005</v>
      </c>
      <c r="L5971" t="s">
        <v>74</v>
      </c>
      <c r="M5971">
        <f>VLOOKUP(L5971,Key!$A$1:$C$73,2,FALSE)</f>
        <v>43.05536</v>
      </c>
      <c r="N5971">
        <f>VLOOKUP(L5971,Key!$A$1:$C$73,3,FALSE)</f>
        <v>-87.90504</v>
      </c>
      <c r="O5971">
        <v>7</v>
      </c>
      <c r="P5971">
        <v>0</v>
      </c>
      <c r="Q5971">
        <v>1.1000000000000001</v>
      </c>
      <c r="R5971">
        <v>1</v>
      </c>
      <c r="S5971">
        <v>42</v>
      </c>
      <c r="T5971">
        <f t="shared" si="837"/>
        <v>-1</v>
      </c>
      <c r="U5971" s="1">
        <v>42826</v>
      </c>
      <c r="V5971" s="13">
        <f t="shared" si="838"/>
        <v>42826</v>
      </c>
      <c r="W5971" s="14">
        <f t="shared" si="839"/>
        <v>42826</v>
      </c>
      <c r="X5971" s="1" t="str">
        <f t="shared" si="840"/>
        <v>Saturday</v>
      </c>
      <c r="Y5971" s="2">
        <v>0.7820138888888889</v>
      </c>
      <c r="Z5971" s="2">
        <f t="shared" si="841"/>
        <v>0.79166666666666663</v>
      </c>
      <c r="AA5971">
        <f>1</f>
        <v>1</v>
      </c>
      <c r="AB5971" s="1">
        <v>42826</v>
      </c>
      <c r="AC5971" s="13">
        <f t="shared" si="842"/>
        <v>42826</v>
      </c>
      <c r="AD5971" s="14">
        <f t="shared" si="843"/>
        <v>42826</v>
      </c>
      <c r="AE5971" s="1" t="str">
        <f t="shared" si="844"/>
        <v>Saturday</v>
      </c>
      <c r="AF5971" s="2">
        <v>0.78700231481481486</v>
      </c>
      <c r="AG5971" s="2">
        <f t="shared" si="845"/>
        <v>0.79166666666666663</v>
      </c>
      <c r="AH5971" t="s">
        <v>23</v>
      </c>
    </row>
    <row r="5972" spans="1:34" x14ac:dyDescent="0.25">
      <c r="A5972">
        <v>1379094</v>
      </c>
      <c r="B5972" t="s">
        <v>29</v>
      </c>
      <c r="C5972" t="s">
        <v>47</v>
      </c>
      <c r="D5972" t="s">
        <v>31</v>
      </c>
      <c r="E5972">
        <v>53201</v>
      </c>
      <c r="F5972" t="s">
        <v>20</v>
      </c>
      <c r="G5972" t="s">
        <v>32</v>
      </c>
      <c r="H5972">
        <v>5486</v>
      </c>
      <c r="I5972" t="s">
        <v>66</v>
      </c>
      <c r="J5972">
        <f>VLOOKUP(I5972,Key!$A$1:$C$73,2,FALSE)</f>
        <v>43.078530000000001</v>
      </c>
      <c r="K5972">
        <f>VLOOKUP(I5972,Key!$A$1:$C$73,3,FALSE)</f>
        <v>-87.882620000000003</v>
      </c>
      <c r="L5972" t="s">
        <v>22</v>
      </c>
      <c r="M5972">
        <f>VLOOKUP(L5972,Key!$A$1:$C$73,2,FALSE)</f>
        <v>43.058619999999998</v>
      </c>
      <c r="N5972">
        <f>VLOOKUP(L5972,Key!$A$1:$C$73,3,FALSE)</f>
        <v>-87.885319999999993</v>
      </c>
      <c r="O5972">
        <v>40</v>
      </c>
      <c r="P5972">
        <v>0</v>
      </c>
      <c r="Q5972">
        <v>6</v>
      </c>
      <c r="R5972">
        <v>5.7</v>
      </c>
      <c r="S5972">
        <v>240</v>
      </c>
      <c r="T5972">
        <f t="shared" si="837"/>
        <v>-1</v>
      </c>
      <c r="U5972" s="1">
        <v>42826</v>
      </c>
      <c r="V5972" s="13">
        <f t="shared" si="838"/>
        <v>42826</v>
      </c>
      <c r="W5972" s="14">
        <f t="shared" si="839"/>
        <v>42826</v>
      </c>
      <c r="X5972" s="1" t="str">
        <f t="shared" si="840"/>
        <v>Saturday</v>
      </c>
      <c r="Y5972" s="2">
        <v>0.78297453703703701</v>
      </c>
      <c r="Z5972" s="2">
        <f t="shared" si="841"/>
        <v>0.79166666666666663</v>
      </c>
      <c r="AA5972">
        <f>1</f>
        <v>1</v>
      </c>
      <c r="AB5972" s="1">
        <v>42826</v>
      </c>
      <c r="AC5972" s="13">
        <f t="shared" si="842"/>
        <v>42826</v>
      </c>
      <c r="AD5972" s="14">
        <f t="shared" si="843"/>
        <v>42826</v>
      </c>
      <c r="AE5972" s="1" t="str">
        <f t="shared" si="844"/>
        <v>Saturday</v>
      </c>
      <c r="AF5972" s="2">
        <v>0.81098379629629624</v>
      </c>
      <c r="AG5972" s="2">
        <f t="shared" si="845"/>
        <v>0.79166666666666663</v>
      </c>
      <c r="AH5972" t="s">
        <v>23</v>
      </c>
    </row>
    <row r="5973" spans="1:34" x14ac:dyDescent="0.25">
      <c r="A5973">
        <v>1400126</v>
      </c>
      <c r="B5973" t="s">
        <v>29</v>
      </c>
      <c r="C5973" t="s">
        <v>47</v>
      </c>
      <c r="D5973" t="s">
        <v>31</v>
      </c>
      <c r="E5973">
        <v>53211</v>
      </c>
      <c r="F5973" t="s">
        <v>20</v>
      </c>
      <c r="G5973" t="s">
        <v>32</v>
      </c>
      <c r="H5973">
        <v>5455</v>
      </c>
      <c r="I5973" t="s">
        <v>21</v>
      </c>
      <c r="J5973">
        <f>VLOOKUP(I5973,Key!$A$1:$C$73,2,FALSE)</f>
        <v>43.074890000000003</v>
      </c>
      <c r="K5973">
        <f>VLOOKUP(I5973,Key!$A$1:$C$73,3,FALSE)</f>
        <v>-87.882810000000006</v>
      </c>
      <c r="L5973" t="s">
        <v>63</v>
      </c>
      <c r="M5973">
        <f>VLOOKUP(L5973,Key!$A$1:$C$73,2,FALSE)</f>
        <v>43.066893999999998</v>
      </c>
      <c r="N5973">
        <f>VLOOKUP(L5973,Key!$A$1:$C$73,3,FALSE)</f>
        <v>-87.877936000000005</v>
      </c>
      <c r="O5973">
        <v>5</v>
      </c>
      <c r="P5973">
        <v>0</v>
      </c>
      <c r="Q5973">
        <v>0.8</v>
      </c>
      <c r="R5973">
        <v>0.7</v>
      </c>
      <c r="S5973">
        <v>30</v>
      </c>
      <c r="T5973">
        <f t="shared" si="837"/>
        <v>-1</v>
      </c>
      <c r="U5973" s="1">
        <v>42826</v>
      </c>
      <c r="V5973" s="13">
        <f t="shared" si="838"/>
        <v>42826</v>
      </c>
      <c r="W5973" s="14">
        <f t="shared" si="839"/>
        <v>42826</v>
      </c>
      <c r="X5973" s="1" t="str">
        <f t="shared" si="840"/>
        <v>Saturday</v>
      </c>
      <c r="Y5973" s="2">
        <v>0.93403935185185183</v>
      </c>
      <c r="Z5973" s="2">
        <f t="shared" si="841"/>
        <v>0.91666666666666663</v>
      </c>
      <c r="AA5973">
        <f>1</f>
        <v>1</v>
      </c>
      <c r="AB5973" s="1">
        <v>42826</v>
      </c>
      <c r="AC5973" s="13">
        <f t="shared" si="842"/>
        <v>42826</v>
      </c>
      <c r="AD5973" s="14">
        <f t="shared" si="843"/>
        <v>42826</v>
      </c>
      <c r="AE5973" s="1" t="str">
        <f t="shared" si="844"/>
        <v>Saturday</v>
      </c>
      <c r="AF5973" s="2">
        <v>0.93782407407407409</v>
      </c>
      <c r="AG5973" s="2">
        <f t="shared" si="845"/>
        <v>0.95833333333333326</v>
      </c>
      <c r="AH5973" t="s">
        <v>23</v>
      </c>
    </row>
    <row r="5974" spans="1:34" x14ac:dyDescent="0.25">
      <c r="A5974">
        <v>1298099</v>
      </c>
      <c r="B5974" t="s">
        <v>29</v>
      </c>
      <c r="C5974" t="s">
        <v>47</v>
      </c>
      <c r="D5974" t="s">
        <v>31</v>
      </c>
      <c r="E5974">
        <v>53233</v>
      </c>
      <c r="F5974" t="s">
        <v>20</v>
      </c>
      <c r="G5974" t="s">
        <v>32</v>
      </c>
      <c r="H5974">
        <v>5586</v>
      </c>
      <c r="I5974" t="s">
        <v>84</v>
      </c>
      <c r="J5974">
        <f>VLOOKUP(I5974,Key!$A$1:$C$73,2,FALSE)</f>
        <v>43.040154000000001</v>
      </c>
      <c r="K5974">
        <f>VLOOKUP(I5974,Key!$A$1:$C$73,3,FALSE)</f>
        <v>-87.932113000000001</v>
      </c>
      <c r="L5974" t="s">
        <v>57</v>
      </c>
      <c r="M5974">
        <f>VLOOKUP(L5974,Key!$A$1:$C$73,2,FALSE)</f>
        <v>43.03913</v>
      </c>
      <c r="N5974">
        <f>VLOOKUP(L5974,Key!$A$1:$C$73,3,FALSE)</f>
        <v>-87.916150000000002</v>
      </c>
      <c r="O5974">
        <v>6</v>
      </c>
      <c r="P5974">
        <v>0</v>
      </c>
      <c r="Q5974">
        <v>0.9</v>
      </c>
      <c r="R5974">
        <v>0.9</v>
      </c>
      <c r="S5974">
        <v>36</v>
      </c>
      <c r="T5974">
        <f t="shared" si="837"/>
        <v>-1</v>
      </c>
      <c r="U5974" s="1">
        <v>42827</v>
      </c>
      <c r="V5974" s="13">
        <f t="shared" si="838"/>
        <v>42826</v>
      </c>
      <c r="W5974" s="14">
        <f t="shared" si="839"/>
        <v>42827</v>
      </c>
      <c r="X5974" s="1" t="str">
        <f t="shared" si="840"/>
        <v>Sunday</v>
      </c>
      <c r="Y5974" s="2">
        <v>0.31680555555555556</v>
      </c>
      <c r="Z5974" s="2">
        <f t="shared" si="841"/>
        <v>0.33333333333333331</v>
      </c>
      <c r="AA5974">
        <f>1</f>
        <v>1</v>
      </c>
      <c r="AB5974" s="1">
        <v>42827</v>
      </c>
      <c r="AC5974" s="13">
        <f t="shared" si="842"/>
        <v>42826</v>
      </c>
      <c r="AD5974" s="14">
        <f t="shared" si="843"/>
        <v>42827</v>
      </c>
      <c r="AE5974" s="1" t="str">
        <f t="shared" si="844"/>
        <v>Sunday</v>
      </c>
      <c r="AF5974" s="2">
        <v>0.32138888888888889</v>
      </c>
      <c r="AG5974" s="2">
        <f t="shared" si="845"/>
        <v>0.33333333333333331</v>
      </c>
      <c r="AH5974" t="s">
        <v>23</v>
      </c>
    </row>
    <row r="5975" spans="1:34" x14ac:dyDescent="0.25">
      <c r="A5975">
        <v>1477939</v>
      </c>
      <c r="B5975" t="s">
        <v>29</v>
      </c>
      <c r="C5975" t="s">
        <v>135</v>
      </c>
      <c r="D5975" t="s">
        <v>31</v>
      </c>
      <c r="E5975">
        <v>53010</v>
      </c>
      <c r="F5975" t="s">
        <v>20</v>
      </c>
      <c r="G5975" t="s">
        <v>32</v>
      </c>
      <c r="H5975">
        <v>952</v>
      </c>
      <c r="I5975" t="s">
        <v>65</v>
      </c>
      <c r="J5975">
        <f>VLOOKUP(I5975,Key!$A$1:$C$73,2,FALSE)</f>
        <v>43.077359999999999</v>
      </c>
      <c r="K5975">
        <f>VLOOKUP(I5975,Key!$A$1:$C$73,3,FALSE)</f>
        <v>-87.880769999999998</v>
      </c>
      <c r="L5975" t="s">
        <v>89</v>
      </c>
      <c r="M5975">
        <f>VLOOKUP(L5975,Key!$A$1:$C$73,2,FALSE)</f>
        <v>43.060155999999999</v>
      </c>
      <c r="N5975">
        <f>VLOOKUP(L5975,Key!$A$1:$C$73,3,FALSE)</f>
        <v>-87.881258000000003</v>
      </c>
      <c r="O5975">
        <v>15</v>
      </c>
      <c r="P5975">
        <v>0</v>
      </c>
      <c r="Q5975">
        <v>2.2999999999999998</v>
      </c>
      <c r="R5975">
        <v>2.1</v>
      </c>
      <c r="S5975">
        <v>90</v>
      </c>
      <c r="T5975">
        <f t="shared" si="837"/>
        <v>-1</v>
      </c>
      <c r="U5975" s="1">
        <v>42827</v>
      </c>
      <c r="V5975" s="13">
        <f t="shared" si="838"/>
        <v>42826</v>
      </c>
      <c r="W5975" s="14">
        <f t="shared" si="839"/>
        <v>42827</v>
      </c>
      <c r="X5975" s="1" t="str">
        <f t="shared" si="840"/>
        <v>Sunday</v>
      </c>
      <c r="Y5975" s="2">
        <v>0.31806712962962963</v>
      </c>
      <c r="Z5975" s="2">
        <f t="shared" si="841"/>
        <v>0.33333333333333331</v>
      </c>
      <c r="AA5975">
        <f>1</f>
        <v>1</v>
      </c>
      <c r="AB5975" s="1">
        <v>42827</v>
      </c>
      <c r="AC5975" s="13">
        <f t="shared" si="842"/>
        <v>42826</v>
      </c>
      <c r="AD5975" s="14">
        <f t="shared" si="843"/>
        <v>42827</v>
      </c>
      <c r="AE5975" s="1" t="str">
        <f t="shared" si="844"/>
        <v>Sunday</v>
      </c>
      <c r="AF5975" s="2">
        <v>0.32891203703703703</v>
      </c>
      <c r="AG5975" s="2">
        <f t="shared" si="845"/>
        <v>0.33333333333333331</v>
      </c>
      <c r="AH5975" t="s">
        <v>23</v>
      </c>
    </row>
    <row r="5976" spans="1:34" x14ac:dyDescent="0.25">
      <c r="A5976">
        <v>1425087</v>
      </c>
      <c r="B5976" t="s">
        <v>29</v>
      </c>
      <c r="C5976" t="s">
        <v>30</v>
      </c>
      <c r="D5976" t="s">
        <v>31</v>
      </c>
      <c r="E5976">
        <v>53212</v>
      </c>
      <c r="F5976" t="s">
        <v>20</v>
      </c>
      <c r="G5976" t="s">
        <v>32</v>
      </c>
      <c r="H5976">
        <v>11154</v>
      </c>
      <c r="I5976" t="s">
        <v>40</v>
      </c>
      <c r="J5976">
        <f>VLOOKUP(I5976,Key!$A$1:$C$73,2,FALSE)</f>
        <v>43.06033</v>
      </c>
      <c r="K5976">
        <f>VLOOKUP(I5976,Key!$A$1:$C$73,3,FALSE)</f>
        <v>-87.89546</v>
      </c>
      <c r="L5976" t="s">
        <v>57</v>
      </c>
      <c r="M5976">
        <f>VLOOKUP(L5976,Key!$A$1:$C$73,2,FALSE)</f>
        <v>43.03913</v>
      </c>
      <c r="N5976">
        <f>VLOOKUP(L5976,Key!$A$1:$C$73,3,FALSE)</f>
        <v>-87.916150000000002</v>
      </c>
      <c r="O5976">
        <v>11</v>
      </c>
      <c r="P5976">
        <v>0</v>
      </c>
      <c r="Q5976">
        <v>1.7</v>
      </c>
      <c r="R5976">
        <v>1.6</v>
      </c>
      <c r="S5976">
        <v>66</v>
      </c>
      <c r="T5976">
        <f t="shared" si="837"/>
        <v>-1</v>
      </c>
      <c r="U5976" s="1">
        <v>42827</v>
      </c>
      <c r="V5976" s="13">
        <f t="shared" si="838"/>
        <v>42826</v>
      </c>
      <c r="W5976" s="14">
        <f t="shared" si="839"/>
        <v>42827</v>
      </c>
      <c r="X5976" s="1" t="str">
        <f t="shared" si="840"/>
        <v>Sunday</v>
      </c>
      <c r="Y5976" s="2">
        <v>0.35668981481481482</v>
      </c>
      <c r="Z5976" s="2">
        <f t="shared" si="841"/>
        <v>0.375</v>
      </c>
      <c r="AA5976">
        <f>1</f>
        <v>1</v>
      </c>
      <c r="AB5976" s="1">
        <v>42827</v>
      </c>
      <c r="AC5976" s="13">
        <f t="shared" si="842"/>
        <v>42826</v>
      </c>
      <c r="AD5976" s="14">
        <f t="shared" si="843"/>
        <v>42827</v>
      </c>
      <c r="AE5976" s="1" t="str">
        <f t="shared" si="844"/>
        <v>Sunday</v>
      </c>
      <c r="AF5976" s="2">
        <v>0.3643055555555556</v>
      </c>
      <c r="AG5976" s="2">
        <f t="shared" si="845"/>
        <v>0.375</v>
      </c>
      <c r="AH5976" t="s">
        <v>23</v>
      </c>
    </row>
    <row r="5977" spans="1:34" x14ac:dyDescent="0.25">
      <c r="A5977">
        <v>1358589</v>
      </c>
      <c r="B5977" t="s">
        <v>29</v>
      </c>
      <c r="C5977" t="s">
        <v>47</v>
      </c>
      <c r="D5977" t="s">
        <v>31</v>
      </c>
      <c r="E5977">
        <v>53211</v>
      </c>
      <c r="F5977" t="s">
        <v>20</v>
      </c>
      <c r="G5977" t="s">
        <v>32</v>
      </c>
      <c r="H5977">
        <v>11086</v>
      </c>
      <c r="I5977" t="s">
        <v>33</v>
      </c>
      <c r="J5977">
        <f>VLOOKUP(I5977,Key!$A$1:$C$73,2,FALSE)</f>
        <v>43.045712999999999</v>
      </c>
      <c r="K5977">
        <f>VLOOKUP(I5977,Key!$A$1:$C$73,3,FALSE)</f>
        <v>-87.899756999999994</v>
      </c>
      <c r="L5977" t="s">
        <v>33</v>
      </c>
      <c r="M5977">
        <f>VLOOKUP(L5977,Key!$A$1:$C$73,2,FALSE)</f>
        <v>43.045712999999999</v>
      </c>
      <c r="N5977">
        <f>VLOOKUP(L5977,Key!$A$1:$C$73,3,FALSE)</f>
        <v>-87.899756999999994</v>
      </c>
      <c r="O5977">
        <v>1</v>
      </c>
      <c r="P5977">
        <v>0</v>
      </c>
      <c r="Q5977">
        <v>0.2</v>
      </c>
      <c r="R5977">
        <v>0.1</v>
      </c>
      <c r="S5977">
        <v>6</v>
      </c>
      <c r="T5977">
        <f t="shared" si="837"/>
        <v>-1</v>
      </c>
      <c r="U5977" s="1">
        <v>42827</v>
      </c>
      <c r="V5977" s="13">
        <f t="shared" si="838"/>
        <v>42826</v>
      </c>
      <c r="W5977" s="14">
        <f t="shared" si="839"/>
        <v>42827</v>
      </c>
      <c r="X5977" s="1" t="str">
        <f t="shared" si="840"/>
        <v>Sunday</v>
      </c>
      <c r="Y5977" s="2">
        <v>0.69459490740740737</v>
      </c>
      <c r="Z5977" s="2">
        <f t="shared" si="841"/>
        <v>0.70833333333333326</v>
      </c>
      <c r="AA5977">
        <f>1</f>
        <v>1</v>
      </c>
      <c r="AB5977" s="1">
        <v>42827</v>
      </c>
      <c r="AC5977" s="13">
        <f t="shared" si="842"/>
        <v>42826</v>
      </c>
      <c r="AD5977" s="14">
        <f t="shared" si="843"/>
        <v>42827</v>
      </c>
      <c r="AE5977" s="1" t="str">
        <f t="shared" si="844"/>
        <v>Sunday</v>
      </c>
      <c r="AF5977" s="2">
        <v>0.69527777777777777</v>
      </c>
      <c r="AG5977" s="2">
        <f t="shared" si="845"/>
        <v>0.70833333333333326</v>
      </c>
      <c r="AH5977" t="s">
        <v>25</v>
      </c>
    </row>
    <row r="5978" spans="1:34" x14ac:dyDescent="0.25">
      <c r="A5978">
        <v>1328721</v>
      </c>
      <c r="B5978" t="s">
        <v>29</v>
      </c>
      <c r="C5978" t="s">
        <v>47</v>
      </c>
      <c r="D5978" t="s">
        <v>31</v>
      </c>
      <c r="E5978">
        <v>53207</v>
      </c>
      <c r="F5978" t="s">
        <v>20</v>
      </c>
      <c r="G5978" t="s">
        <v>32</v>
      </c>
      <c r="H5978">
        <v>43</v>
      </c>
      <c r="I5978" t="s">
        <v>56</v>
      </c>
      <c r="J5978">
        <f>VLOOKUP(I5978,Key!$A$1:$C$73,2,FALSE)</f>
        <v>43.004728999999998</v>
      </c>
      <c r="K5978">
        <f>VLOOKUP(I5978,Key!$A$1:$C$73,3,FALSE)</f>
        <v>-87.905463999999995</v>
      </c>
      <c r="L5978" t="s">
        <v>83</v>
      </c>
      <c r="M5978">
        <f>VLOOKUP(L5978,Key!$A$1:$C$73,2,FALSE)</f>
        <v>43.026229999999998</v>
      </c>
      <c r="N5978">
        <f>VLOOKUP(L5978,Key!$A$1:$C$73,3,FALSE)</f>
        <v>-87.912809999999993</v>
      </c>
      <c r="O5978">
        <v>10</v>
      </c>
      <c r="P5978">
        <v>0</v>
      </c>
      <c r="Q5978">
        <v>1.5</v>
      </c>
      <c r="R5978">
        <v>1.4</v>
      </c>
      <c r="S5978">
        <v>60</v>
      </c>
      <c r="T5978">
        <f t="shared" si="837"/>
        <v>-1</v>
      </c>
      <c r="U5978" s="1">
        <v>42828</v>
      </c>
      <c r="V5978" s="13">
        <f t="shared" si="838"/>
        <v>42826</v>
      </c>
      <c r="W5978" s="14">
        <f t="shared" si="839"/>
        <v>42828</v>
      </c>
      <c r="X5978" s="1" t="str">
        <f t="shared" si="840"/>
        <v>Monday</v>
      </c>
      <c r="Y5978" s="2">
        <v>0.32221064814814815</v>
      </c>
      <c r="Z5978" s="2">
        <f t="shared" si="841"/>
        <v>0.33333333333333331</v>
      </c>
      <c r="AA5978">
        <f>1</f>
        <v>1</v>
      </c>
      <c r="AB5978" s="1">
        <v>42828</v>
      </c>
      <c r="AC5978" s="13">
        <f t="shared" si="842"/>
        <v>42826</v>
      </c>
      <c r="AD5978" s="14">
        <f t="shared" si="843"/>
        <v>42828</v>
      </c>
      <c r="AE5978" s="1" t="str">
        <f t="shared" si="844"/>
        <v>Monday</v>
      </c>
      <c r="AF5978" s="2">
        <v>0.32853009259259258</v>
      </c>
      <c r="AG5978" s="2">
        <f t="shared" si="845"/>
        <v>0.33333333333333331</v>
      </c>
      <c r="AH5978" t="s">
        <v>23</v>
      </c>
    </row>
    <row r="5979" spans="1:34" x14ac:dyDescent="0.25">
      <c r="A5979">
        <v>1260485</v>
      </c>
      <c r="B5979" t="s">
        <v>29</v>
      </c>
      <c r="C5979" t="s">
        <v>58</v>
      </c>
      <c r="D5979" t="s">
        <v>31</v>
      </c>
      <c r="E5979">
        <v>53211</v>
      </c>
      <c r="F5979" t="s">
        <v>20</v>
      </c>
      <c r="G5979" t="s">
        <v>32</v>
      </c>
      <c r="H5979">
        <v>11116</v>
      </c>
      <c r="I5979" t="s">
        <v>78</v>
      </c>
      <c r="J5979">
        <f>VLOOKUP(I5979,Key!$A$1:$C$73,2,FALSE)</f>
        <v>43.048200000000001</v>
      </c>
      <c r="K5979">
        <f>VLOOKUP(I5979,Key!$A$1:$C$73,3,FALSE)</f>
        <v>-87.900859999999994</v>
      </c>
      <c r="L5979" t="s">
        <v>44</v>
      </c>
      <c r="M5979">
        <f>VLOOKUP(L5979,Key!$A$1:$C$73,2,FALSE)</f>
        <v>43.03886</v>
      </c>
      <c r="N5979">
        <f>VLOOKUP(L5979,Key!$A$1:$C$73,3,FALSE)</f>
        <v>-87.902720000000002</v>
      </c>
      <c r="O5979">
        <v>5</v>
      </c>
      <c r="P5979">
        <v>0</v>
      </c>
      <c r="Q5979">
        <v>0.8</v>
      </c>
      <c r="R5979">
        <v>0.7</v>
      </c>
      <c r="S5979">
        <v>30</v>
      </c>
      <c r="T5979">
        <f t="shared" si="837"/>
        <v>-1</v>
      </c>
      <c r="U5979" s="1">
        <v>42828</v>
      </c>
      <c r="V5979" s="13">
        <f t="shared" si="838"/>
        <v>42826</v>
      </c>
      <c r="W5979" s="14">
        <f t="shared" si="839"/>
        <v>42828</v>
      </c>
      <c r="X5979" s="1" t="str">
        <f t="shared" si="840"/>
        <v>Monday</v>
      </c>
      <c r="Y5979" s="2">
        <v>0.32827546296296295</v>
      </c>
      <c r="Z5979" s="2">
        <f t="shared" si="841"/>
        <v>0.33333333333333331</v>
      </c>
      <c r="AA5979">
        <f>1</f>
        <v>1</v>
      </c>
      <c r="AB5979" s="1">
        <v>42828</v>
      </c>
      <c r="AC5979" s="13">
        <f t="shared" si="842"/>
        <v>42826</v>
      </c>
      <c r="AD5979" s="14">
        <f t="shared" si="843"/>
        <v>42828</v>
      </c>
      <c r="AE5979" s="1" t="str">
        <f t="shared" si="844"/>
        <v>Monday</v>
      </c>
      <c r="AF5979" s="2">
        <v>0.33188657407407407</v>
      </c>
      <c r="AG5979" s="2">
        <f t="shared" si="845"/>
        <v>0.33333333333333331</v>
      </c>
      <c r="AH5979" t="s">
        <v>23</v>
      </c>
    </row>
    <row r="5980" spans="1:34" x14ac:dyDescent="0.25">
      <c r="A5980">
        <v>1092313</v>
      </c>
      <c r="B5980" t="s">
        <v>29</v>
      </c>
      <c r="C5980" t="s">
        <v>47</v>
      </c>
      <c r="D5980" t="s">
        <v>31</v>
      </c>
      <c r="E5980">
        <v>53211</v>
      </c>
      <c r="F5980" t="s">
        <v>20</v>
      </c>
      <c r="G5980" t="s">
        <v>32</v>
      </c>
      <c r="H5980">
        <v>976</v>
      </c>
      <c r="I5980" t="s">
        <v>21</v>
      </c>
      <c r="J5980">
        <f>VLOOKUP(I5980,Key!$A$1:$C$73,2,FALSE)</f>
        <v>43.074890000000003</v>
      </c>
      <c r="K5980">
        <f>VLOOKUP(I5980,Key!$A$1:$C$73,3,FALSE)</f>
        <v>-87.882810000000006</v>
      </c>
      <c r="L5980" t="s">
        <v>64</v>
      </c>
      <c r="M5980">
        <f>VLOOKUP(L5980,Key!$A$1:$C$73,2,FALSE)</f>
        <v>43.069021999999997</v>
      </c>
      <c r="N5980">
        <f>VLOOKUP(L5980,Key!$A$1:$C$73,3,FALSE)</f>
        <v>-87.887940999999998</v>
      </c>
      <c r="O5980">
        <v>42</v>
      </c>
      <c r="P5980">
        <v>0</v>
      </c>
      <c r="Q5980">
        <v>6.3</v>
      </c>
      <c r="R5980">
        <v>6</v>
      </c>
      <c r="S5980">
        <v>252</v>
      </c>
      <c r="T5980">
        <f t="shared" si="837"/>
        <v>-1</v>
      </c>
      <c r="U5980" s="1">
        <v>42828</v>
      </c>
      <c r="V5980" s="13">
        <f t="shared" si="838"/>
        <v>42826</v>
      </c>
      <c r="W5980" s="14">
        <f t="shared" si="839"/>
        <v>42828</v>
      </c>
      <c r="X5980" s="1" t="str">
        <f t="shared" si="840"/>
        <v>Monday</v>
      </c>
      <c r="Y5980" s="2">
        <v>0.58940972222222221</v>
      </c>
      <c r="Z5980" s="2">
        <f t="shared" si="841"/>
        <v>0.58333333333333326</v>
      </c>
      <c r="AA5980">
        <f>1</f>
        <v>1</v>
      </c>
      <c r="AB5980" s="1">
        <v>42828</v>
      </c>
      <c r="AC5980" s="13">
        <f t="shared" si="842"/>
        <v>42826</v>
      </c>
      <c r="AD5980" s="14">
        <f t="shared" si="843"/>
        <v>42828</v>
      </c>
      <c r="AE5980" s="1" t="str">
        <f t="shared" si="844"/>
        <v>Monday</v>
      </c>
      <c r="AF5980" s="2">
        <v>0.61813657407407407</v>
      </c>
      <c r="AG5980" s="2">
        <f t="shared" si="845"/>
        <v>0.625</v>
      </c>
      <c r="AH5980" t="s">
        <v>23</v>
      </c>
    </row>
    <row r="5981" spans="1:34" x14ac:dyDescent="0.25">
      <c r="A5981">
        <v>1494109</v>
      </c>
      <c r="B5981" t="s">
        <v>29</v>
      </c>
      <c r="C5981" t="s">
        <v>47</v>
      </c>
      <c r="D5981" t="s">
        <v>31</v>
      </c>
      <c r="E5981">
        <v>53233</v>
      </c>
      <c r="F5981" t="s">
        <v>20</v>
      </c>
      <c r="G5981" t="s">
        <v>32</v>
      </c>
      <c r="H5981">
        <v>11148</v>
      </c>
      <c r="I5981" t="s">
        <v>44</v>
      </c>
      <c r="J5981">
        <f>VLOOKUP(I5981,Key!$A$1:$C$73,2,FALSE)</f>
        <v>43.03886</v>
      </c>
      <c r="K5981">
        <f>VLOOKUP(I5981,Key!$A$1:$C$73,3,FALSE)</f>
        <v>-87.902720000000002</v>
      </c>
      <c r="L5981" t="s">
        <v>82</v>
      </c>
      <c r="M5981">
        <f>VLOOKUP(L5981,Key!$A$1:$C$73,2,FALSE)</f>
        <v>43.040349999999997</v>
      </c>
      <c r="N5981">
        <f>VLOOKUP(L5981,Key!$A$1:$C$73,3,FALSE)</f>
        <v>-87.920760000000001</v>
      </c>
      <c r="O5981">
        <v>7</v>
      </c>
      <c r="P5981">
        <v>0</v>
      </c>
      <c r="Q5981">
        <v>1.1000000000000001</v>
      </c>
      <c r="R5981">
        <v>1</v>
      </c>
      <c r="S5981">
        <v>42</v>
      </c>
      <c r="T5981">
        <f t="shared" si="837"/>
        <v>-1</v>
      </c>
      <c r="U5981" s="1">
        <v>42829</v>
      </c>
      <c r="V5981" s="13">
        <f t="shared" si="838"/>
        <v>42826</v>
      </c>
      <c r="W5981" s="14">
        <f t="shared" si="839"/>
        <v>42829</v>
      </c>
      <c r="X5981" s="1" t="str">
        <f t="shared" si="840"/>
        <v>Tuesday</v>
      </c>
      <c r="Y5981" s="2">
        <v>0.48211805555555554</v>
      </c>
      <c r="Z5981" s="2">
        <f t="shared" si="841"/>
        <v>0.5</v>
      </c>
      <c r="AA5981">
        <f>1</f>
        <v>1</v>
      </c>
      <c r="AB5981" s="1">
        <v>42829</v>
      </c>
      <c r="AC5981" s="13">
        <f t="shared" si="842"/>
        <v>42826</v>
      </c>
      <c r="AD5981" s="14">
        <f t="shared" si="843"/>
        <v>42829</v>
      </c>
      <c r="AE5981" s="1" t="str">
        <f t="shared" si="844"/>
        <v>Tuesday</v>
      </c>
      <c r="AF5981" s="2">
        <v>0.48703703703703699</v>
      </c>
      <c r="AG5981" s="2">
        <f t="shared" si="845"/>
        <v>0.5</v>
      </c>
      <c r="AH5981" t="s">
        <v>23</v>
      </c>
    </row>
    <row r="5982" spans="1:34" x14ac:dyDescent="0.25">
      <c r="A5982">
        <v>1257756</v>
      </c>
      <c r="B5982" t="s">
        <v>29</v>
      </c>
      <c r="C5982" t="s">
        <v>47</v>
      </c>
      <c r="D5982" t="s">
        <v>31</v>
      </c>
      <c r="E5982">
        <v>53204</v>
      </c>
      <c r="F5982" t="s">
        <v>20</v>
      </c>
      <c r="G5982" t="s">
        <v>32</v>
      </c>
      <c r="H5982">
        <v>11136</v>
      </c>
      <c r="I5982" t="s">
        <v>94</v>
      </c>
      <c r="J5982">
        <f>VLOOKUP(I5982,Key!$A$1:$C$73,2,FALSE)</f>
        <v>43.020020000000002</v>
      </c>
      <c r="K5982">
        <f>VLOOKUP(I5982,Key!$A$1:$C$73,3,FALSE)</f>
        <v>-87.912540000000007</v>
      </c>
      <c r="L5982" t="s">
        <v>94</v>
      </c>
      <c r="M5982">
        <f>VLOOKUP(L5982,Key!$A$1:$C$73,2,FALSE)</f>
        <v>43.020020000000002</v>
      </c>
      <c r="N5982">
        <f>VLOOKUP(L5982,Key!$A$1:$C$73,3,FALSE)</f>
        <v>-87.912540000000007</v>
      </c>
      <c r="O5982">
        <v>16</v>
      </c>
      <c r="P5982">
        <v>0</v>
      </c>
      <c r="Q5982">
        <v>2.4</v>
      </c>
      <c r="R5982">
        <v>2.2999999999999998</v>
      </c>
      <c r="S5982">
        <v>96</v>
      </c>
      <c r="T5982">
        <f t="shared" si="837"/>
        <v>-1</v>
      </c>
      <c r="U5982" s="1">
        <v>42829</v>
      </c>
      <c r="V5982" s="13">
        <f t="shared" si="838"/>
        <v>42826</v>
      </c>
      <c r="W5982" s="14">
        <f t="shared" si="839"/>
        <v>42829</v>
      </c>
      <c r="X5982" s="1" t="str">
        <f t="shared" si="840"/>
        <v>Tuesday</v>
      </c>
      <c r="Y5982" s="2">
        <v>0.60707175925925927</v>
      </c>
      <c r="Z5982" s="2">
        <f t="shared" si="841"/>
        <v>0.625</v>
      </c>
      <c r="AA5982">
        <f>1</f>
        <v>1</v>
      </c>
      <c r="AB5982" s="1">
        <v>42829</v>
      </c>
      <c r="AC5982" s="13">
        <f t="shared" si="842"/>
        <v>42826</v>
      </c>
      <c r="AD5982" s="14">
        <f t="shared" si="843"/>
        <v>42829</v>
      </c>
      <c r="AE5982" s="1" t="str">
        <f t="shared" si="844"/>
        <v>Tuesday</v>
      </c>
      <c r="AF5982" s="2">
        <v>0.61870370370370364</v>
      </c>
      <c r="AG5982" s="2">
        <f t="shared" si="845"/>
        <v>0.625</v>
      </c>
      <c r="AH5982" t="s">
        <v>25</v>
      </c>
    </row>
    <row r="5983" spans="1:34" x14ac:dyDescent="0.25">
      <c r="A5983">
        <v>1249139</v>
      </c>
      <c r="B5983" t="s">
        <v>29</v>
      </c>
      <c r="C5983" t="s">
        <v>167</v>
      </c>
      <c r="D5983" t="s">
        <v>46</v>
      </c>
      <c r="E5983">
        <v>60077</v>
      </c>
      <c r="F5983" t="s">
        <v>20</v>
      </c>
      <c r="G5983" t="s">
        <v>99</v>
      </c>
      <c r="H5983">
        <v>5468</v>
      </c>
      <c r="I5983" t="s">
        <v>40</v>
      </c>
      <c r="J5983">
        <f>VLOOKUP(I5983,Key!$A$1:$C$73,2,FALSE)</f>
        <v>43.06033</v>
      </c>
      <c r="K5983">
        <f>VLOOKUP(I5983,Key!$A$1:$C$73,3,FALSE)</f>
        <v>-87.89546</v>
      </c>
      <c r="L5983" t="s">
        <v>80</v>
      </c>
      <c r="M5983">
        <f>VLOOKUP(L5983,Key!$A$1:$C$73,2,FALSE)</f>
        <v>43.060250000000003</v>
      </c>
      <c r="N5983">
        <f>VLOOKUP(L5983,Key!$A$1:$C$73,3,FALSE)</f>
        <v>-87.892169999999993</v>
      </c>
      <c r="O5983">
        <v>2</v>
      </c>
      <c r="P5983">
        <v>0</v>
      </c>
      <c r="Q5983">
        <v>0.3</v>
      </c>
      <c r="R5983">
        <v>0.3</v>
      </c>
      <c r="S5983">
        <v>12</v>
      </c>
      <c r="T5983">
        <f t="shared" si="837"/>
        <v>-1</v>
      </c>
      <c r="U5983" s="1">
        <v>42829</v>
      </c>
      <c r="V5983" s="13">
        <f t="shared" si="838"/>
        <v>42826</v>
      </c>
      <c r="W5983" s="14">
        <f t="shared" si="839"/>
        <v>42829</v>
      </c>
      <c r="X5983" s="1" t="str">
        <f t="shared" si="840"/>
        <v>Tuesday</v>
      </c>
      <c r="Y5983" s="2">
        <v>0.71863425925925928</v>
      </c>
      <c r="Z5983" s="2">
        <f t="shared" si="841"/>
        <v>0.70833333333333326</v>
      </c>
      <c r="AA5983">
        <f>1</f>
        <v>1</v>
      </c>
      <c r="AB5983" s="1">
        <v>42829</v>
      </c>
      <c r="AC5983" s="13">
        <f t="shared" si="842"/>
        <v>42826</v>
      </c>
      <c r="AD5983" s="14">
        <f t="shared" si="843"/>
        <v>42829</v>
      </c>
      <c r="AE5983" s="1" t="str">
        <f t="shared" si="844"/>
        <v>Tuesday</v>
      </c>
      <c r="AF5983" s="2">
        <v>0.71971064814814811</v>
      </c>
      <c r="AG5983" s="2">
        <f t="shared" si="845"/>
        <v>0.70833333333333326</v>
      </c>
      <c r="AH5983" t="s">
        <v>23</v>
      </c>
    </row>
    <row r="5984" spans="1:34" x14ac:dyDescent="0.25">
      <c r="A5984">
        <v>1359310</v>
      </c>
      <c r="B5984" t="s">
        <v>29</v>
      </c>
      <c r="C5984" t="s">
        <v>47</v>
      </c>
      <c r="D5984" t="s">
        <v>31</v>
      </c>
      <c r="E5984">
        <v>53202</v>
      </c>
      <c r="F5984" t="s">
        <v>20</v>
      </c>
      <c r="G5984" t="s">
        <v>32</v>
      </c>
      <c r="H5984">
        <v>11152</v>
      </c>
      <c r="I5984" t="s">
        <v>21</v>
      </c>
      <c r="J5984">
        <f>VLOOKUP(I5984,Key!$A$1:$C$73,2,FALSE)</f>
        <v>43.074890000000003</v>
      </c>
      <c r="K5984">
        <f>VLOOKUP(I5984,Key!$A$1:$C$73,3,FALSE)</f>
        <v>-87.882810000000006</v>
      </c>
      <c r="L5984" t="s">
        <v>22</v>
      </c>
      <c r="M5984">
        <f>VLOOKUP(L5984,Key!$A$1:$C$73,2,FALSE)</f>
        <v>43.058619999999998</v>
      </c>
      <c r="N5984">
        <f>VLOOKUP(L5984,Key!$A$1:$C$73,3,FALSE)</f>
        <v>-87.885319999999993</v>
      </c>
      <c r="O5984">
        <v>7</v>
      </c>
      <c r="P5984">
        <v>0</v>
      </c>
      <c r="Q5984">
        <v>1.1000000000000001</v>
      </c>
      <c r="R5984">
        <v>1</v>
      </c>
      <c r="S5984">
        <v>42</v>
      </c>
      <c r="T5984">
        <f t="shared" si="837"/>
        <v>-1</v>
      </c>
      <c r="U5984" s="1">
        <v>42829</v>
      </c>
      <c r="V5984" s="13">
        <f t="shared" si="838"/>
        <v>42826</v>
      </c>
      <c r="W5984" s="14">
        <f t="shared" si="839"/>
        <v>42829</v>
      </c>
      <c r="X5984" s="1" t="str">
        <f t="shared" si="840"/>
        <v>Tuesday</v>
      </c>
      <c r="Y5984" s="2">
        <v>0.75010416666666668</v>
      </c>
      <c r="Z5984" s="2">
        <f t="shared" si="841"/>
        <v>0.75</v>
      </c>
      <c r="AA5984">
        <f>1</f>
        <v>1</v>
      </c>
      <c r="AB5984" s="1">
        <v>42829</v>
      </c>
      <c r="AC5984" s="13">
        <f t="shared" si="842"/>
        <v>42826</v>
      </c>
      <c r="AD5984" s="14">
        <f t="shared" si="843"/>
        <v>42829</v>
      </c>
      <c r="AE5984" s="1" t="str">
        <f t="shared" si="844"/>
        <v>Tuesday</v>
      </c>
      <c r="AF5984" s="2">
        <v>0.75520833333333337</v>
      </c>
      <c r="AG5984" s="2">
        <f t="shared" si="845"/>
        <v>0.75</v>
      </c>
      <c r="AH5984" t="s">
        <v>23</v>
      </c>
    </row>
    <row r="5985" spans="1:34" x14ac:dyDescent="0.25">
      <c r="A5985">
        <v>1358589</v>
      </c>
      <c r="B5985" t="s">
        <v>29</v>
      </c>
      <c r="C5985" t="s">
        <v>47</v>
      </c>
      <c r="D5985" t="s">
        <v>31</v>
      </c>
      <c r="E5985">
        <v>53211</v>
      </c>
      <c r="F5985" t="s">
        <v>20</v>
      </c>
      <c r="G5985" t="s">
        <v>32</v>
      </c>
      <c r="H5985">
        <v>5582</v>
      </c>
      <c r="I5985" t="s">
        <v>33</v>
      </c>
      <c r="J5985">
        <f>VLOOKUP(I5985,Key!$A$1:$C$73,2,FALSE)</f>
        <v>43.045712999999999</v>
      </c>
      <c r="K5985">
        <f>VLOOKUP(I5985,Key!$A$1:$C$73,3,FALSE)</f>
        <v>-87.899756999999994</v>
      </c>
      <c r="L5985" t="s">
        <v>53</v>
      </c>
      <c r="M5985">
        <f>VLOOKUP(L5985,Key!$A$1:$C$73,2,FALSE)</f>
        <v>43.04824</v>
      </c>
      <c r="N5985">
        <f>VLOOKUP(L5985,Key!$A$1:$C$73,3,FALSE)</f>
        <v>-87.904970000000006</v>
      </c>
      <c r="O5985">
        <v>3</v>
      </c>
      <c r="P5985">
        <v>0</v>
      </c>
      <c r="Q5985">
        <v>0.5</v>
      </c>
      <c r="R5985">
        <v>0.4</v>
      </c>
      <c r="S5985">
        <v>18</v>
      </c>
      <c r="T5985">
        <f t="shared" si="837"/>
        <v>-1</v>
      </c>
      <c r="U5985" s="1">
        <v>42829</v>
      </c>
      <c r="V5985" s="13">
        <f t="shared" si="838"/>
        <v>42826</v>
      </c>
      <c r="W5985" s="14">
        <f t="shared" si="839"/>
        <v>42829</v>
      </c>
      <c r="X5985" s="1" t="str">
        <f t="shared" si="840"/>
        <v>Tuesday</v>
      </c>
      <c r="Y5985" s="2">
        <v>0.86762731481481481</v>
      </c>
      <c r="Z5985" s="2">
        <f t="shared" si="841"/>
        <v>0.875</v>
      </c>
      <c r="AA5985">
        <f>1</f>
        <v>1</v>
      </c>
      <c r="AB5985" s="1">
        <v>42829</v>
      </c>
      <c r="AC5985" s="13">
        <f t="shared" si="842"/>
        <v>42826</v>
      </c>
      <c r="AD5985" s="14">
        <f t="shared" si="843"/>
        <v>42829</v>
      </c>
      <c r="AE5985" s="1" t="str">
        <f t="shared" si="844"/>
        <v>Tuesday</v>
      </c>
      <c r="AF5985" s="2">
        <v>0.87001157407407403</v>
      </c>
      <c r="AG5985" s="2">
        <f t="shared" si="845"/>
        <v>0.875</v>
      </c>
      <c r="AH5985" t="s">
        <v>23</v>
      </c>
    </row>
    <row r="5986" spans="1:34" x14ac:dyDescent="0.25">
      <c r="A5986">
        <v>1357250</v>
      </c>
      <c r="B5986" t="s">
        <v>29</v>
      </c>
      <c r="C5986" t="s">
        <v>47</v>
      </c>
      <c r="D5986" t="s">
        <v>31</v>
      </c>
      <c r="E5986">
        <v>53202</v>
      </c>
      <c r="F5986" t="s">
        <v>20</v>
      </c>
      <c r="G5986" t="s">
        <v>32</v>
      </c>
      <c r="H5986">
        <v>217</v>
      </c>
      <c r="I5986" t="s">
        <v>42</v>
      </c>
      <c r="J5986">
        <f>VLOOKUP(I5986,Key!$A$1:$C$73,2,FALSE)</f>
        <v>43.038719999999998</v>
      </c>
      <c r="K5986">
        <f>VLOOKUP(I5986,Key!$A$1:$C$73,3,FALSE)</f>
        <v>-87.905339999999995</v>
      </c>
      <c r="L5986" t="s">
        <v>53</v>
      </c>
      <c r="M5986">
        <f>VLOOKUP(L5986,Key!$A$1:$C$73,2,FALSE)</f>
        <v>43.04824</v>
      </c>
      <c r="N5986">
        <f>VLOOKUP(L5986,Key!$A$1:$C$73,3,FALSE)</f>
        <v>-87.904970000000006</v>
      </c>
      <c r="O5986">
        <v>4</v>
      </c>
      <c r="P5986">
        <v>0</v>
      </c>
      <c r="Q5986">
        <v>0.6</v>
      </c>
      <c r="R5986">
        <v>0.6</v>
      </c>
      <c r="S5986">
        <v>24</v>
      </c>
      <c r="T5986">
        <f t="shared" si="837"/>
        <v>-1</v>
      </c>
      <c r="U5986" s="1">
        <v>42829</v>
      </c>
      <c r="V5986" s="13">
        <f t="shared" si="838"/>
        <v>42826</v>
      </c>
      <c r="W5986" s="14">
        <f t="shared" si="839"/>
        <v>42829</v>
      </c>
      <c r="X5986" s="1" t="str">
        <f t="shared" si="840"/>
        <v>Tuesday</v>
      </c>
      <c r="Y5986" s="2">
        <v>0.89348379629629626</v>
      </c>
      <c r="Z5986" s="2">
        <f t="shared" si="841"/>
        <v>0.875</v>
      </c>
      <c r="AA5986">
        <f>1</f>
        <v>1</v>
      </c>
      <c r="AB5986" s="1">
        <v>42829</v>
      </c>
      <c r="AC5986" s="13">
        <f t="shared" si="842"/>
        <v>42826</v>
      </c>
      <c r="AD5986" s="14">
        <f t="shared" si="843"/>
        <v>42829</v>
      </c>
      <c r="AE5986" s="1" t="str">
        <f t="shared" si="844"/>
        <v>Tuesday</v>
      </c>
      <c r="AF5986" s="2">
        <v>0.89644675925925921</v>
      </c>
      <c r="AG5986" s="2">
        <f t="shared" si="845"/>
        <v>0.91666666666666663</v>
      </c>
      <c r="AH5986" t="s">
        <v>23</v>
      </c>
    </row>
    <row r="5987" spans="1:34" x14ac:dyDescent="0.25">
      <c r="A5987">
        <v>1017964</v>
      </c>
      <c r="B5987" t="s">
        <v>29</v>
      </c>
      <c r="C5987" t="s">
        <v>47</v>
      </c>
      <c r="D5987" t="s">
        <v>31</v>
      </c>
      <c r="E5987">
        <v>53202</v>
      </c>
      <c r="F5987" t="s">
        <v>20</v>
      </c>
      <c r="G5987" t="s">
        <v>32</v>
      </c>
      <c r="H5987">
        <v>982</v>
      </c>
      <c r="I5987" t="s">
        <v>22</v>
      </c>
      <c r="J5987">
        <f>VLOOKUP(I5987,Key!$A$1:$C$73,2,FALSE)</f>
        <v>43.058619999999998</v>
      </c>
      <c r="K5987">
        <f>VLOOKUP(I5987,Key!$A$1:$C$73,3,FALSE)</f>
        <v>-87.885319999999993</v>
      </c>
      <c r="L5987" t="s">
        <v>44</v>
      </c>
      <c r="M5987">
        <f>VLOOKUP(L5987,Key!$A$1:$C$73,2,FALSE)</f>
        <v>43.03886</v>
      </c>
      <c r="N5987">
        <f>VLOOKUP(L5987,Key!$A$1:$C$73,3,FALSE)</f>
        <v>-87.902720000000002</v>
      </c>
      <c r="O5987">
        <v>11</v>
      </c>
      <c r="P5987">
        <v>0</v>
      </c>
      <c r="Q5987">
        <v>1.7</v>
      </c>
      <c r="R5987">
        <v>1.6</v>
      </c>
      <c r="S5987">
        <v>66</v>
      </c>
      <c r="T5987">
        <f t="shared" si="837"/>
        <v>-1</v>
      </c>
      <c r="U5987" s="1">
        <v>42830</v>
      </c>
      <c r="V5987" s="13">
        <f t="shared" si="838"/>
        <v>42826</v>
      </c>
      <c r="W5987" s="14">
        <f t="shared" si="839"/>
        <v>42830</v>
      </c>
      <c r="X5987" s="1" t="str">
        <f t="shared" si="840"/>
        <v>Wednesday</v>
      </c>
      <c r="Y5987" s="2">
        <v>0.33446759259259262</v>
      </c>
      <c r="Z5987" s="2">
        <f t="shared" si="841"/>
        <v>0.33333333333333331</v>
      </c>
      <c r="AA5987">
        <f>1</f>
        <v>1</v>
      </c>
      <c r="AB5987" s="1">
        <v>42830</v>
      </c>
      <c r="AC5987" s="13">
        <f t="shared" si="842"/>
        <v>42826</v>
      </c>
      <c r="AD5987" s="14">
        <f t="shared" si="843"/>
        <v>42830</v>
      </c>
      <c r="AE5987" s="1" t="str">
        <f t="shared" si="844"/>
        <v>Wednesday</v>
      </c>
      <c r="AF5987" s="2">
        <v>0.3420023148148148</v>
      </c>
      <c r="AG5987" s="2">
        <f t="shared" si="845"/>
        <v>0.33333333333333331</v>
      </c>
      <c r="AH5987" t="s">
        <v>23</v>
      </c>
    </row>
    <row r="5988" spans="1:34" x14ac:dyDescent="0.25">
      <c r="A5988">
        <v>1530544</v>
      </c>
      <c r="B5988" t="s">
        <v>29</v>
      </c>
      <c r="C5988" t="s">
        <v>138</v>
      </c>
      <c r="D5988" t="s">
        <v>139</v>
      </c>
      <c r="E5988">
        <v>7424</v>
      </c>
      <c r="F5988" t="s">
        <v>20</v>
      </c>
      <c r="G5988" t="s">
        <v>50</v>
      </c>
      <c r="H5988">
        <v>346</v>
      </c>
      <c r="I5988" t="s">
        <v>60</v>
      </c>
      <c r="J5988">
        <f>VLOOKUP(I5988,Key!$A$1:$C$73,2,FALSE)</f>
        <v>43.046570000000003</v>
      </c>
      <c r="K5988">
        <f>VLOOKUP(I5988,Key!$A$1:$C$73,3,FALSE)</f>
        <v>-87.908720000000002</v>
      </c>
      <c r="L5988" t="s">
        <v>39</v>
      </c>
      <c r="M5988">
        <f>VLOOKUP(L5988,Key!$A$1:$C$73,2,FALSE)</f>
        <v>43.031480000000002</v>
      </c>
      <c r="N5988">
        <f>VLOOKUP(L5988,Key!$A$1:$C$73,3,FALSE)</f>
        <v>-87.908169999999998</v>
      </c>
      <c r="O5988">
        <v>11</v>
      </c>
      <c r="P5988">
        <v>0</v>
      </c>
      <c r="Q5988">
        <v>1.7</v>
      </c>
      <c r="R5988">
        <v>1.6</v>
      </c>
      <c r="S5988">
        <v>66</v>
      </c>
      <c r="T5988">
        <f t="shared" si="837"/>
        <v>-1</v>
      </c>
      <c r="U5988" s="1">
        <v>42830</v>
      </c>
      <c r="V5988" s="13">
        <f t="shared" si="838"/>
        <v>42826</v>
      </c>
      <c r="W5988" s="14">
        <f t="shared" si="839"/>
        <v>42830</v>
      </c>
      <c r="X5988" s="1" t="str">
        <f t="shared" si="840"/>
        <v>Wednesday</v>
      </c>
      <c r="Y5988" s="2">
        <v>0.3488194444444444</v>
      </c>
      <c r="Z5988" s="2">
        <f t="shared" si="841"/>
        <v>0.33333333333333331</v>
      </c>
      <c r="AA5988">
        <f>1</f>
        <v>1</v>
      </c>
      <c r="AB5988" s="1">
        <v>42830</v>
      </c>
      <c r="AC5988" s="13">
        <f t="shared" si="842"/>
        <v>42826</v>
      </c>
      <c r="AD5988" s="14">
        <f t="shared" si="843"/>
        <v>42830</v>
      </c>
      <c r="AE5988" s="1" t="str">
        <f t="shared" si="844"/>
        <v>Wednesday</v>
      </c>
      <c r="AF5988" s="2">
        <v>0.35636574074074073</v>
      </c>
      <c r="AG5988" s="2">
        <f t="shared" si="845"/>
        <v>0.375</v>
      </c>
      <c r="AH5988" t="s">
        <v>23</v>
      </c>
    </row>
    <row r="5989" spans="1:34" x14ac:dyDescent="0.25">
      <c r="A5989">
        <v>1489319</v>
      </c>
      <c r="B5989" t="s">
        <v>29</v>
      </c>
      <c r="C5989" t="s">
        <v>137</v>
      </c>
      <c r="D5989" t="s">
        <v>31</v>
      </c>
      <c r="E5989">
        <v>53045</v>
      </c>
      <c r="F5989" t="s">
        <v>20</v>
      </c>
      <c r="G5989" t="s">
        <v>32</v>
      </c>
      <c r="H5989">
        <v>319</v>
      </c>
      <c r="I5989" t="s">
        <v>21</v>
      </c>
      <c r="J5989">
        <f>VLOOKUP(I5989,Key!$A$1:$C$73,2,FALSE)</f>
        <v>43.074890000000003</v>
      </c>
      <c r="K5989">
        <f>VLOOKUP(I5989,Key!$A$1:$C$73,3,FALSE)</f>
        <v>-87.882810000000006</v>
      </c>
      <c r="L5989" t="s">
        <v>61</v>
      </c>
      <c r="M5989">
        <f>VLOOKUP(L5989,Key!$A$1:$C$73,2,FALSE)</f>
        <v>43.060786</v>
      </c>
      <c r="N5989">
        <f>VLOOKUP(L5989,Key!$A$1:$C$73,3,FALSE)</f>
        <v>-87.883825999999999</v>
      </c>
      <c r="O5989">
        <v>6</v>
      </c>
      <c r="P5989">
        <v>0</v>
      </c>
      <c r="Q5989">
        <v>0.9</v>
      </c>
      <c r="R5989">
        <v>0.9</v>
      </c>
      <c r="S5989">
        <v>36</v>
      </c>
      <c r="T5989">
        <f t="shared" si="837"/>
        <v>-1</v>
      </c>
      <c r="U5989" s="1">
        <v>42830</v>
      </c>
      <c r="V5989" s="13">
        <f t="shared" si="838"/>
        <v>42826</v>
      </c>
      <c r="W5989" s="14">
        <f t="shared" si="839"/>
        <v>42830</v>
      </c>
      <c r="X5989" s="1" t="str">
        <f t="shared" si="840"/>
        <v>Wednesday</v>
      </c>
      <c r="Y5989" s="2">
        <v>0.57108796296296294</v>
      </c>
      <c r="Z5989" s="2">
        <f t="shared" si="841"/>
        <v>0.58333333333333326</v>
      </c>
      <c r="AA5989">
        <f>1</f>
        <v>1</v>
      </c>
      <c r="AB5989" s="1">
        <v>42830</v>
      </c>
      <c r="AC5989" s="13">
        <f t="shared" si="842"/>
        <v>42826</v>
      </c>
      <c r="AD5989" s="14">
        <f t="shared" si="843"/>
        <v>42830</v>
      </c>
      <c r="AE5989" s="1" t="str">
        <f t="shared" si="844"/>
        <v>Wednesday</v>
      </c>
      <c r="AF5989" s="2">
        <v>0.5753125</v>
      </c>
      <c r="AG5989" s="2">
        <f t="shared" si="845"/>
        <v>0.58333333333333326</v>
      </c>
      <c r="AH5989" t="s">
        <v>23</v>
      </c>
    </row>
    <row r="5990" spans="1:34" x14ac:dyDescent="0.25">
      <c r="A5990">
        <v>1489319</v>
      </c>
      <c r="B5990" t="s">
        <v>29</v>
      </c>
      <c r="C5990" t="s">
        <v>137</v>
      </c>
      <c r="D5990" t="s">
        <v>31</v>
      </c>
      <c r="E5990">
        <v>53045</v>
      </c>
      <c r="F5990" t="s">
        <v>20</v>
      </c>
      <c r="G5990" t="s">
        <v>32</v>
      </c>
      <c r="H5990">
        <v>319</v>
      </c>
      <c r="I5990" t="s">
        <v>61</v>
      </c>
      <c r="J5990">
        <f>VLOOKUP(I5990,Key!$A$1:$C$73,2,FALSE)</f>
        <v>43.060786</v>
      </c>
      <c r="K5990">
        <f>VLOOKUP(I5990,Key!$A$1:$C$73,3,FALSE)</f>
        <v>-87.883825999999999</v>
      </c>
      <c r="L5990" t="s">
        <v>65</v>
      </c>
      <c r="M5990">
        <f>VLOOKUP(L5990,Key!$A$1:$C$73,2,FALSE)</f>
        <v>43.077359999999999</v>
      </c>
      <c r="N5990">
        <f>VLOOKUP(L5990,Key!$A$1:$C$73,3,FALSE)</f>
        <v>-87.880769999999998</v>
      </c>
      <c r="O5990">
        <v>9</v>
      </c>
      <c r="P5990">
        <v>0</v>
      </c>
      <c r="Q5990">
        <v>1.4</v>
      </c>
      <c r="R5990">
        <v>1.3</v>
      </c>
      <c r="S5990">
        <v>54</v>
      </c>
      <c r="T5990">
        <f t="shared" si="837"/>
        <v>-1</v>
      </c>
      <c r="U5990" s="1">
        <v>42831</v>
      </c>
      <c r="V5990" s="13">
        <f t="shared" si="838"/>
        <v>42826</v>
      </c>
      <c r="W5990" s="14">
        <f t="shared" si="839"/>
        <v>42831</v>
      </c>
      <c r="X5990" s="1" t="str">
        <f t="shared" si="840"/>
        <v>Thursday</v>
      </c>
      <c r="Y5990" s="2">
        <v>0.36429398148148145</v>
      </c>
      <c r="Z5990" s="2">
        <f t="shared" si="841"/>
        <v>0.375</v>
      </c>
      <c r="AA5990">
        <f>1</f>
        <v>1</v>
      </c>
      <c r="AB5990" s="1">
        <v>42831</v>
      </c>
      <c r="AC5990" s="13">
        <f t="shared" si="842"/>
        <v>42826</v>
      </c>
      <c r="AD5990" s="14">
        <f t="shared" si="843"/>
        <v>42831</v>
      </c>
      <c r="AE5990" s="1" t="str">
        <f t="shared" si="844"/>
        <v>Thursday</v>
      </c>
      <c r="AF5990" s="2">
        <v>0.37060185185185185</v>
      </c>
      <c r="AG5990" s="2">
        <f t="shared" si="845"/>
        <v>0.375</v>
      </c>
      <c r="AH5990" t="s">
        <v>23</v>
      </c>
    </row>
    <row r="5991" spans="1:34" x14ac:dyDescent="0.25">
      <c r="A5991">
        <v>1238862</v>
      </c>
      <c r="B5991" t="s">
        <v>29</v>
      </c>
      <c r="C5991" t="s">
        <v>154</v>
      </c>
      <c r="D5991" t="s">
        <v>31</v>
      </c>
      <c r="E5991">
        <v>53528</v>
      </c>
      <c r="F5991" t="s">
        <v>20</v>
      </c>
      <c r="G5991" t="s">
        <v>99</v>
      </c>
      <c r="H5991">
        <v>333</v>
      </c>
      <c r="I5991" t="s">
        <v>87</v>
      </c>
      <c r="J5991">
        <f>VLOOKUP(I5991,Key!$A$1:$C$73,2,FALSE)</f>
        <v>43.063749000000001</v>
      </c>
      <c r="K5991">
        <f>VLOOKUP(I5991,Key!$A$1:$C$73,3,FALSE)</f>
        <v>-87.887962999999999</v>
      </c>
      <c r="L5991" t="s">
        <v>66</v>
      </c>
      <c r="M5991">
        <f>VLOOKUP(L5991,Key!$A$1:$C$73,2,FALSE)</f>
        <v>43.078530000000001</v>
      </c>
      <c r="N5991">
        <f>VLOOKUP(L5991,Key!$A$1:$C$73,3,FALSE)</f>
        <v>-87.882620000000003</v>
      </c>
      <c r="O5991">
        <v>11</v>
      </c>
      <c r="P5991">
        <v>0</v>
      </c>
      <c r="Q5991">
        <v>1.7</v>
      </c>
      <c r="R5991">
        <v>1.6</v>
      </c>
      <c r="S5991">
        <v>66</v>
      </c>
      <c r="T5991">
        <f t="shared" si="837"/>
        <v>-1</v>
      </c>
      <c r="U5991" s="1">
        <v>42831</v>
      </c>
      <c r="V5991" s="13">
        <f t="shared" si="838"/>
        <v>42826</v>
      </c>
      <c r="W5991" s="14">
        <f t="shared" si="839"/>
        <v>42831</v>
      </c>
      <c r="X5991" s="1" t="str">
        <f t="shared" si="840"/>
        <v>Thursday</v>
      </c>
      <c r="Y5991" s="2">
        <v>0.36517361111111107</v>
      </c>
      <c r="Z5991" s="2">
        <f t="shared" si="841"/>
        <v>0.375</v>
      </c>
      <c r="AA5991">
        <f>1</f>
        <v>1</v>
      </c>
      <c r="AB5991" s="1">
        <v>42831</v>
      </c>
      <c r="AC5991" s="13">
        <f t="shared" si="842"/>
        <v>42826</v>
      </c>
      <c r="AD5991" s="14">
        <f t="shared" si="843"/>
        <v>42831</v>
      </c>
      <c r="AE5991" s="1" t="str">
        <f t="shared" si="844"/>
        <v>Thursday</v>
      </c>
      <c r="AF5991" s="2">
        <v>0.37239583333333331</v>
      </c>
      <c r="AG5991" s="2">
        <f t="shared" si="845"/>
        <v>0.375</v>
      </c>
      <c r="AH5991" t="s">
        <v>23</v>
      </c>
    </row>
    <row r="5992" spans="1:34" x14ac:dyDescent="0.25">
      <c r="A5992">
        <v>986622</v>
      </c>
      <c r="B5992" t="s">
        <v>29</v>
      </c>
      <c r="C5992" t="s">
        <v>153</v>
      </c>
      <c r="D5992" t="s">
        <v>46</v>
      </c>
      <c r="E5992">
        <v>60085</v>
      </c>
      <c r="F5992" t="s">
        <v>20</v>
      </c>
      <c r="G5992" t="s">
        <v>32</v>
      </c>
      <c r="H5992">
        <v>11154</v>
      </c>
      <c r="I5992" t="s">
        <v>44</v>
      </c>
      <c r="J5992">
        <f>VLOOKUP(I5992,Key!$A$1:$C$73,2,FALSE)</f>
        <v>43.03886</v>
      </c>
      <c r="K5992">
        <f>VLOOKUP(I5992,Key!$A$1:$C$73,3,FALSE)</f>
        <v>-87.902720000000002</v>
      </c>
      <c r="L5992" t="s">
        <v>39</v>
      </c>
      <c r="M5992">
        <f>VLOOKUP(L5992,Key!$A$1:$C$73,2,FALSE)</f>
        <v>43.031480000000002</v>
      </c>
      <c r="N5992">
        <f>VLOOKUP(L5992,Key!$A$1:$C$73,3,FALSE)</f>
        <v>-87.908169999999998</v>
      </c>
      <c r="O5992">
        <v>6</v>
      </c>
      <c r="P5992">
        <v>0</v>
      </c>
      <c r="Q5992">
        <v>0.9</v>
      </c>
      <c r="R5992">
        <v>0.9</v>
      </c>
      <c r="S5992">
        <v>36</v>
      </c>
      <c r="T5992">
        <f t="shared" si="837"/>
        <v>-1</v>
      </c>
      <c r="U5992" s="1">
        <v>42831</v>
      </c>
      <c r="V5992" s="13">
        <f t="shared" si="838"/>
        <v>42826</v>
      </c>
      <c r="W5992" s="14">
        <f t="shared" si="839"/>
        <v>42831</v>
      </c>
      <c r="X5992" s="1" t="str">
        <f t="shared" si="840"/>
        <v>Thursday</v>
      </c>
      <c r="Y5992" s="2">
        <v>0.53771990740740738</v>
      </c>
      <c r="Z5992" s="2">
        <f t="shared" si="841"/>
        <v>0.54166666666666663</v>
      </c>
      <c r="AA5992">
        <f>1</f>
        <v>1</v>
      </c>
      <c r="AB5992" s="1">
        <v>42831</v>
      </c>
      <c r="AC5992" s="13">
        <f t="shared" si="842"/>
        <v>42826</v>
      </c>
      <c r="AD5992" s="14">
        <f t="shared" si="843"/>
        <v>42831</v>
      </c>
      <c r="AE5992" s="1" t="str">
        <f t="shared" si="844"/>
        <v>Thursday</v>
      </c>
      <c r="AF5992" s="2">
        <v>0.54168981481481482</v>
      </c>
      <c r="AG5992" s="2">
        <f t="shared" si="845"/>
        <v>0.54166666666666663</v>
      </c>
      <c r="AH5992" t="s">
        <v>23</v>
      </c>
    </row>
    <row r="5993" spans="1:34" x14ac:dyDescent="0.25">
      <c r="A5993">
        <v>1249909</v>
      </c>
      <c r="B5993" t="s">
        <v>29</v>
      </c>
      <c r="C5993" t="s">
        <v>149</v>
      </c>
      <c r="D5993" t="s">
        <v>31</v>
      </c>
      <c r="E5993">
        <v>54914</v>
      </c>
      <c r="F5993" t="s">
        <v>20</v>
      </c>
      <c r="G5993" t="s">
        <v>99</v>
      </c>
      <c r="H5993">
        <v>33</v>
      </c>
      <c r="I5993" t="s">
        <v>22</v>
      </c>
      <c r="J5993">
        <f>VLOOKUP(I5993,Key!$A$1:$C$73,2,FALSE)</f>
        <v>43.058619999999998</v>
      </c>
      <c r="K5993">
        <f>VLOOKUP(I5993,Key!$A$1:$C$73,3,FALSE)</f>
        <v>-87.885319999999993</v>
      </c>
      <c r="L5993" t="s">
        <v>80</v>
      </c>
      <c r="M5993">
        <f>VLOOKUP(L5993,Key!$A$1:$C$73,2,FALSE)</f>
        <v>43.060250000000003</v>
      </c>
      <c r="N5993">
        <f>VLOOKUP(L5993,Key!$A$1:$C$73,3,FALSE)</f>
        <v>-87.892169999999993</v>
      </c>
      <c r="O5993">
        <v>5</v>
      </c>
      <c r="P5993">
        <v>0</v>
      </c>
      <c r="Q5993">
        <v>0.8</v>
      </c>
      <c r="R5993">
        <v>0.7</v>
      </c>
      <c r="S5993">
        <v>30</v>
      </c>
      <c r="T5993">
        <f t="shared" si="837"/>
        <v>-1</v>
      </c>
      <c r="U5993" s="1">
        <v>42831</v>
      </c>
      <c r="V5993" s="13">
        <f t="shared" si="838"/>
        <v>42826</v>
      </c>
      <c r="W5993" s="14">
        <f t="shared" si="839"/>
        <v>42831</v>
      </c>
      <c r="X5993" s="1" t="str">
        <f t="shared" si="840"/>
        <v>Thursday</v>
      </c>
      <c r="Y5993" s="2">
        <v>0.55967592592592597</v>
      </c>
      <c r="Z5993" s="2">
        <f t="shared" si="841"/>
        <v>0.54166666666666663</v>
      </c>
      <c r="AA5993">
        <f>1</f>
        <v>1</v>
      </c>
      <c r="AB5993" s="1">
        <v>42831</v>
      </c>
      <c r="AC5993" s="13">
        <f t="shared" si="842"/>
        <v>42826</v>
      </c>
      <c r="AD5993" s="14">
        <f t="shared" si="843"/>
        <v>42831</v>
      </c>
      <c r="AE5993" s="1" t="str">
        <f t="shared" si="844"/>
        <v>Thursday</v>
      </c>
      <c r="AF5993" s="2">
        <v>0.56303240740740745</v>
      </c>
      <c r="AG5993" s="2">
        <f t="shared" si="845"/>
        <v>0.58333333333333326</v>
      </c>
      <c r="AH5993" t="s">
        <v>23</v>
      </c>
    </row>
    <row r="5994" spans="1:34" x14ac:dyDescent="0.25">
      <c r="A5994">
        <v>1280631</v>
      </c>
      <c r="B5994" t="s">
        <v>29</v>
      </c>
      <c r="C5994" t="s">
        <v>47</v>
      </c>
      <c r="D5994" t="s">
        <v>31</v>
      </c>
      <c r="E5994">
        <v>53202</v>
      </c>
      <c r="F5994" t="s">
        <v>20</v>
      </c>
      <c r="G5994" t="s">
        <v>32</v>
      </c>
      <c r="H5994">
        <v>11147</v>
      </c>
      <c r="I5994" t="s">
        <v>57</v>
      </c>
      <c r="J5994">
        <f>VLOOKUP(I5994,Key!$A$1:$C$73,2,FALSE)</f>
        <v>43.03913</v>
      </c>
      <c r="K5994">
        <f>VLOOKUP(I5994,Key!$A$1:$C$73,3,FALSE)</f>
        <v>-87.916150000000002</v>
      </c>
      <c r="L5994" t="s">
        <v>42</v>
      </c>
      <c r="M5994">
        <f>VLOOKUP(L5994,Key!$A$1:$C$73,2,FALSE)</f>
        <v>43.038719999999998</v>
      </c>
      <c r="N5994">
        <f>VLOOKUP(L5994,Key!$A$1:$C$73,3,FALSE)</f>
        <v>-87.905339999999995</v>
      </c>
      <c r="O5994">
        <v>5</v>
      </c>
      <c r="P5994">
        <v>0</v>
      </c>
      <c r="Q5994">
        <v>0.8</v>
      </c>
      <c r="R5994">
        <v>0.7</v>
      </c>
      <c r="S5994">
        <v>30</v>
      </c>
      <c r="T5994">
        <f t="shared" si="837"/>
        <v>-1</v>
      </c>
      <c r="U5994" s="1">
        <v>42831</v>
      </c>
      <c r="V5994" s="13">
        <f t="shared" si="838"/>
        <v>42826</v>
      </c>
      <c r="W5994" s="14">
        <f t="shared" si="839"/>
        <v>42831</v>
      </c>
      <c r="X5994" s="1" t="str">
        <f t="shared" si="840"/>
        <v>Thursday</v>
      </c>
      <c r="Y5994" s="2">
        <v>0.56071759259259257</v>
      </c>
      <c r="Z5994" s="2">
        <f t="shared" si="841"/>
        <v>0.54166666666666663</v>
      </c>
      <c r="AA5994">
        <f>1</f>
        <v>1</v>
      </c>
      <c r="AB5994" s="1">
        <v>42831</v>
      </c>
      <c r="AC5994" s="13">
        <f t="shared" si="842"/>
        <v>42826</v>
      </c>
      <c r="AD5994" s="14">
        <f t="shared" si="843"/>
        <v>42831</v>
      </c>
      <c r="AE5994" s="1" t="str">
        <f t="shared" si="844"/>
        <v>Thursday</v>
      </c>
      <c r="AF5994" s="2">
        <v>0.56431712962962965</v>
      </c>
      <c r="AG5994" s="2">
        <f t="shared" si="845"/>
        <v>0.58333333333333326</v>
      </c>
      <c r="AH5994" t="s">
        <v>23</v>
      </c>
    </row>
    <row r="5995" spans="1:34" x14ac:dyDescent="0.25">
      <c r="A5995">
        <v>1307365</v>
      </c>
      <c r="B5995" t="s">
        <v>29</v>
      </c>
      <c r="C5995" t="s">
        <v>210</v>
      </c>
      <c r="D5995" t="s">
        <v>46</v>
      </c>
      <c r="E5995">
        <v>60521</v>
      </c>
      <c r="F5995" t="s">
        <v>20</v>
      </c>
      <c r="G5995" t="s">
        <v>32</v>
      </c>
      <c r="H5995">
        <v>5531</v>
      </c>
      <c r="I5995" t="s">
        <v>84</v>
      </c>
      <c r="J5995">
        <f>VLOOKUP(I5995,Key!$A$1:$C$73,2,FALSE)</f>
        <v>43.040154000000001</v>
      </c>
      <c r="K5995">
        <f>VLOOKUP(I5995,Key!$A$1:$C$73,3,FALSE)</f>
        <v>-87.932113000000001</v>
      </c>
      <c r="L5995" t="s">
        <v>84</v>
      </c>
      <c r="M5995">
        <f>VLOOKUP(L5995,Key!$A$1:$C$73,2,FALSE)</f>
        <v>43.040154000000001</v>
      </c>
      <c r="N5995">
        <f>VLOOKUP(L5995,Key!$A$1:$C$73,3,FALSE)</f>
        <v>-87.932113000000001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f t="shared" si="837"/>
        <v>-1</v>
      </c>
      <c r="U5995" s="1">
        <v>42831</v>
      </c>
      <c r="V5995" s="13">
        <f t="shared" si="838"/>
        <v>42826</v>
      </c>
      <c r="W5995" s="14">
        <f t="shared" si="839"/>
        <v>42831</v>
      </c>
      <c r="X5995" s="1" t="str">
        <f t="shared" si="840"/>
        <v>Thursday</v>
      </c>
      <c r="Y5995" s="2">
        <v>0.64738425925925924</v>
      </c>
      <c r="Z5995" s="2">
        <f t="shared" si="841"/>
        <v>0.66666666666666663</v>
      </c>
      <c r="AA5995">
        <f>1</f>
        <v>1</v>
      </c>
      <c r="AB5995" s="1">
        <v>42831</v>
      </c>
      <c r="AC5995" s="13">
        <f t="shared" si="842"/>
        <v>42826</v>
      </c>
      <c r="AD5995" s="14">
        <f t="shared" si="843"/>
        <v>42831</v>
      </c>
      <c r="AE5995" s="1" t="str">
        <f t="shared" si="844"/>
        <v>Thursday</v>
      </c>
      <c r="AF5995" s="2">
        <v>0.64766203703703706</v>
      </c>
      <c r="AG5995" s="2">
        <f t="shared" si="845"/>
        <v>0.66666666666666663</v>
      </c>
      <c r="AH5995" t="s">
        <v>25</v>
      </c>
    </row>
    <row r="5996" spans="1:34" x14ac:dyDescent="0.25">
      <c r="A5996">
        <v>1307365</v>
      </c>
      <c r="B5996" t="s">
        <v>29</v>
      </c>
      <c r="C5996" t="s">
        <v>210</v>
      </c>
      <c r="D5996" t="s">
        <v>46</v>
      </c>
      <c r="E5996">
        <v>60521</v>
      </c>
      <c r="F5996" t="s">
        <v>20</v>
      </c>
      <c r="G5996" t="s">
        <v>32</v>
      </c>
      <c r="H5996">
        <v>291</v>
      </c>
      <c r="I5996" t="s">
        <v>84</v>
      </c>
      <c r="J5996">
        <f>VLOOKUP(I5996,Key!$A$1:$C$73,2,FALSE)</f>
        <v>43.040154000000001</v>
      </c>
      <c r="K5996">
        <f>VLOOKUP(I5996,Key!$A$1:$C$73,3,FALSE)</f>
        <v>-87.932113000000001</v>
      </c>
      <c r="L5996" t="s">
        <v>84</v>
      </c>
      <c r="M5996">
        <f>VLOOKUP(L5996,Key!$A$1:$C$73,2,FALSE)</f>
        <v>43.040154000000001</v>
      </c>
      <c r="N5996">
        <f>VLOOKUP(L5996,Key!$A$1:$C$73,3,FALSE)</f>
        <v>-87.932113000000001</v>
      </c>
      <c r="O5996">
        <v>37</v>
      </c>
      <c r="P5996">
        <v>0</v>
      </c>
      <c r="Q5996">
        <v>5.6</v>
      </c>
      <c r="R5996">
        <v>5.3</v>
      </c>
      <c r="S5996">
        <v>222</v>
      </c>
      <c r="T5996">
        <f t="shared" si="837"/>
        <v>-1</v>
      </c>
      <c r="U5996" s="1">
        <v>42831</v>
      </c>
      <c r="V5996" s="13">
        <f t="shared" si="838"/>
        <v>42826</v>
      </c>
      <c r="W5996" s="14">
        <f t="shared" si="839"/>
        <v>42831</v>
      </c>
      <c r="X5996" s="1" t="str">
        <f t="shared" si="840"/>
        <v>Thursday</v>
      </c>
      <c r="Y5996" s="2">
        <v>0.64809027777777783</v>
      </c>
      <c r="Z5996" s="2">
        <f t="shared" si="841"/>
        <v>0.66666666666666663</v>
      </c>
      <c r="AA5996">
        <f>1</f>
        <v>1</v>
      </c>
      <c r="AB5996" s="1">
        <v>42831</v>
      </c>
      <c r="AC5996" s="13">
        <f t="shared" si="842"/>
        <v>42826</v>
      </c>
      <c r="AD5996" s="14">
        <f t="shared" si="843"/>
        <v>42831</v>
      </c>
      <c r="AE5996" s="1" t="str">
        <f t="shared" si="844"/>
        <v>Thursday</v>
      </c>
      <c r="AF5996" s="2">
        <v>0.67402777777777778</v>
      </c>
      <c r="AG5996" s="2">
        <f t="shared" si="845"/>
        <v>0.66666666666666663</v>
      </c>
      <c r="AH5996" t="s">
        <v>25</v>
      </c>
    </row>
    <row r="5997" spans="1:34" x14ac:dyDescent="0.25">
      <c r="A5997">
        <v>1172552</v>
      </c>
      <c r="B5997" t="s">
        <v>29</v>
      </c>
      <c r="C5997" t="s">
        <v>197</v>
      </c>
      <c r="D5997" t="s">
        <v>169</v>
      </c>
      <c r="E5997">
        <v>60047</v>
      </c>
      <c r="F5997" t="s">
        <v>20</v>
      </c>
      <c r="G5997" t="s">
        <v>99</v>
      </c>
      <c r="H5997">
        <v>5520</v>
      </c>
      <c r="I5997" t="s">
        <v>65</v>
      </c>
      <c r="J5997">
        <f>VLOOKUP(I5997,Key!$A$1:$C$73,2,FALSE)</f>
        <v>43.077359999999999</v>
      </c>
      <c r="K5997">
        <f>VLOOKUP(I5997,Key!$A$1:$C$73,3,FALSE)</f>
        <v>-87.880769999999998</v>
      </c>
      <c r="L5997" t="s">
        <v>63</v>
      </c>
      <c r="M5997">
        <f>VLOOKUP(L5997,Key!$A$1:$C$73,2,FALSE)</f>
        <v>43.066893999999998</v>
      </c>
      <c r="N5997">
        <f>VLOOKUP(L5997,Key!$A$1:$C$73,3,FALSE)</f>
        <v>-87.877936000000005</v>
      </c>
      <c r="O5997">
        <v>7</v>
      </c>
      <c r="P5997">
        <v>0</v>
      </c>
      <c r="Q5997">
        <v>1.1000000000000001</v>
      </c>
      <c r="R5997">
        <v>1</v>
      </c>
      <c r="S5997">
        <v>42</v>
      </c>
      <c r="T5997">
        <f t="shared" si="837"/>
        <v>-1</v>
      </c>
      <c r="U5997" s="1">
        <v>42831</v>
      </c>
      <c r="V5997" s="13">
        <f t="shared" si="838"/>
        <v>42826</v>
      </c>
      <c r="W5997" s="14">
        <f t="shared" si="839"/>
        <v>42831</v>
      </c>
      <c r="X5997" s="1" t="str">
        <f t="shared" si="840"/>
        <v>Thursday</v>
      </c>
      <c r="Y5997" s="2">
        <v>0.84722222222222221</v>
      </c>
      <c r="Z5997" s="2">
        <f t="shared" si="841"/>
        <v>0.83333333333333326</v>
      </c>
      <c r="AA5997">
        <f>1</f>
        <v>1</v>
      </c>
      <c r="AB5997" s="1">
        <v>42831</v>
      </c>
      <c r="AC5997" s="13">
        <f t="shared" si="842"/>
        <v>42826</v>
      </c>
      <c r="AD5997" s="14">
        <f t="shared" si="843"/>
        <v>42831</v>
      </c>
      <c r="AE5997" s="1" t="str">
        <f t="shared" si="844"/>
        <v>Thursday</v>
      </c>
      <c r="AF5997" s="2">
        <v>0.85268518518518521</v>
      </c>
      <c r="AG5997" s="2">
        <f t="shared" si="845"/>
        <v>0.83333333333333326</v>
      </c>
      <c r="AH5997" t="s">
        <v>23</v>
      </c>
    </row>
    <row r="5998" spans="1:34" x14ac:dyDescent="0.25">
      <c r="A5998">
        <v>1408049</v>
      </c>
      <c r="B5998" t="s">
        <v>29</v>
      </c>
      <c r="C5998" t="s">
        <v>47</v>
      </c>
      <c r="D5998" t="s">
        <v>31</v>
      </c>
      <c r="E5998">
        <v>53202</v>
      </c>
      <c r="F5998" t="s">
        <v>20</v>
      </c>
      <c r="G5998" t="s">
        <v>32</v>
      </c>
      <c r="H5998">
        <v>993</v>
      </c>
      <c r="I5998" t="s">
        <v>36</v>
      </c>
      <c r="J5998">
        <f>VLOOKUP(I5998,Key!$A$1:$C$73,2,FALSE)</f>
        <v>43.03519</v>
      </c>
      <c r="K5998">
        <f>VLOOKUP(I5998,Key!$A$1:$C$73,3,FALSE)</f>
        <v>-87.907390000000007</v>
      </c>
      <c r="L5998" t="s">
        <v>26</v>
      </c>
      <c r="M5998">
        <f>VLOOKUP(L5998,Key!$A$1:$C$73,2,FALSE)</f>
        <v>43.034619999999997</v>
      </c>
      <c r="N5998">
        <f>VLOOKUP(L5998,Key!$A$1:$C$73,3,FALSE)</f>
        <v>-87.917500000000004</v>
      </c>
      <c r="O5998">
        <v>7</v>
      </c>
      <c r="P5998">
        <v>0</v>
      </c>
      <c r="Q5998">
        <v>1.1000000000000001</v>
      </c>
      <c r="R5998">
        <v>1</v>
      </c>
      <c r="S5998">
        <v>42</v>
      </c>
      <c r="T5998">
        <f t="shared" si="837"/>
        <v>-1</v>
      </c>
      <c r="U5998" s="1">
        <v>42832</v>
      </c>
      <c r="V5998" s="13">
        <f t="shared" si="838"/>
        <v>42826</v>
      </c>
      <c r="W5998" s="14">
        <f t="shared" si="839"/>
        <v>42832</v>
      </c>
      <c r="X5998" s="1" t="str">
        <f t="shared" si="840"/>
        <v>Friday</v>
      </c>
      <c r="Y5998" s="2">
        <v>0.27603009259259259</v>
      </c>
      <c r="Z5998" s="2">
        <f t="shared" si="841"/>
        <v>0.29166666666666663</v>
      </c>
      <c r="AA5998">
        <f>1</f>
        <v>1</v>
      </c>
      <c r="AB5998" s="1">
        <v>42832</v>
      </c>
      <c r="AC5998" s="13">
        <f t="shared" si="842"/>
        <v>42826</v>
      </c>
      <c r="AD5998" s="14">
        <f t="shared" si="843"/>
        <v>42832</v>
      </c>
      <c r="AE5998" s="1" t="str">
        <f t="shared" si="844"/>
        <v>Friday</v>
      </c>
      <c r="AF5998" s="2">
        <v>0.28093750000000001</v>
      </c>
      <c r="AG5998" s="2">
        <f t="shared" si="845"/>
        <v>0.29166666666666663</v>
      </c>
      <c r="AH5998" t="s">
        <v>23</v>
      </c>
    </row>
    <row r="5999" spans="1:34" x14ac:dyDescent="0.25">
      <c r="A5999">
        <v>1517760</v>
      </c>
      <c r="B5999" t="s">
        <v>29</v>
      </c>
      <c r="C5999" t="s">
        <v>47</v>
      </c>
      <c r="D5999" t="s">
        <v>31</v>
      </c>
      <c r="E5999">
        <v>53212</v>
      </c>
      <c r="F5999" t="s">
        <v>20</v>
      </c>
      <c r="G5999" t="s">
        <v>32</v>
      </c>
      <c r="H5999">
        <v>11078</v>
      </c>
      <c r="I5999" t="s">
        <v>86</v>
      </c>
      <c r="J5999">
        <f>VLOOKUP(I5999,Key!$A$1:$C$73,2,FALSE)</f>
        <v>43.052549999999997</v>
      </c>
      <c r="K5999">
        <f>VLOOKUP(I5999,Key!$A$1:$C$73,3,FALSE)</f>
        <v>-87.909329999999997</v>
      </c>
      <c r="L5999" t="s">
        <v>42</v>
      </c>
      <c r="M5999">
        <f>VLOOKUP(L5999,Key!$A$1:$C$73,2,FALSE)</f>
        <v>43.038719999999998</v>
      </c>
      <c r="N5999">
        <f>VLOOKUP(L5999,Key!$A$1:$C$73,3,FALSE)</f>
        <v>-87.905339999999995</v>
      </c>
      <c r="O5999">
        <v>16</v>
      </c>
      <c r="P5999">
        <v>0</v>
      </c>
      <c r="Q5999">
        <v>2.4</v>
      </c>
      <c r="R5999">
        <v>2.2999999999999998</v>
      </c>
      <c r="S5999">
        <v>96</v>
      </c>
      <c r="T5999">
        <f t="shared" si="837"/>
        <v>-1</v>
      </c>
      <c r="U5999" s="1">
        <v>42832</v>
      </c>
      <c r="V5999" s="13">
        <f t="shared" si="838"/>
        <v>42826</v>
      </c>
      <c r="W5999" s="14">
        <f t="shared" si="839"/>
        <v>42832</v>
      </c>
      <c r="X5999" s="1" t="str">
        <f t="shared" si="840"/>
        <v>Friday</v>
      </c>
      <c r="Y5999" s="2">
        <v>0.30247685185185186</v>
      </c>
      <c r="Z5999" s="2">
        <f t="shared" si="841"/>
        <v>0.29166666666666663</v>
      </c>
      <c r="AA5999">
        <f>1</f>
        <v>1</v>
      </c>
      <c r="AB5999" s="1">
        <v>42832</v>
      </c>
      <c r="AC5999" s="13">
        <f t="shared" si="842"/>
        <v>42826</v>
      </c>
      <c r="AD5999" s="14">
        <f t="shared" si="843"/>
        <v>42832</v>
      </c>
      <c r="AE5999" s="1" t="str">
        <f t="shared" si="844"/>
        <v>Friday</v>
      </c>
      <c r="AF5999" s="2">
        <v>0.31343749999999998</v>
      </c>
      <c r="AG5999" s="2">
        <f t="shared" si="845"/>
        <v>0.33333333333333331</v>
      </c>
      <c r="AH5999" t="s">
        <v>23</v>
      </c>
    </row>
    <row r="6000" spans="1:34" x14ac:dyDescent="0.25">
      <c r="A6000">
        <v>1357250</v>
      </c>
      <c r="B6000" t="s">
        <v>29</v>
      </c>
      <c r="C6000" t="s">
        <v>47</v>
      </c>
      <c r="D6000" t="s">
        <v>31</v>
      </c>
      <c r="E6000">
        <v>53202</v>
      </c>
      <c r="F6000" t="s">
        <v>20</v>
      </c>
      <c r="G6000" t="s">
        <v>32</v>
      </c>
      <c r="H6000">
        <v>200</v>
      </c>
      <c r="I6000" t="s">
        <v>78</v>
      </c>
      <c r="J6000">
        <f>VLOOKUP(I6000,Key!$A$1:$C$73,2,FALSE)</f>
        <v>43.048200000000001</v>
      </c>
      <c r="K6000">
        <f>VLOOKUP(I6000,Key!$A$1:$C$73,3,FALSE)</f>
        <v>-87.900859999999994</v>
      </c>
      <c r="L6000" t="s">
        <v>44</v>
      </c>
      <c r="M6000">
        <f>VLOOKUP(L6000,Key!$A$1:$C$73,2,FALSE)</f>
        <v>43.03886</v>
      </c>
      <c r="N6000">
        <f>VLOOKUP(L6000,Key!$A$1:$C$73,3,FALSE)</f>
        <v>-87.902720000000002</v>
      </c>
      <c r="O6000">
        <v>5</v>
      </c>
      <c r="P6000">
        <v>0</v>
      </c>
      <c r="Q6000">
        <v>0.8</v>
      </c>
      <c r="R6000">
        <v>0.7</v>
      </c>
      <c r="S6000">
        <v>30</v>
      </c>
      <c r="T6000">
        <f t="shared" si="837"/>
        <v>-1</v>
      </c>
      <c r="U6000" s="1">
        <v>42832</v>
      </c>
      <c r="V6000" s="13">
        <f t="shared" si="838"/>
        <v>42826</v>
      </c>
      <c r="W6000" s="14">
        <f t="shared" si="839"/>
        <v>42832</v>
      </c>
      <c r="X6000" s="1" t="str">
        <f t="shared" si="840"/>
        <v>Friday</v>
      </c>
      <c r="Y6000" s="2">
        <v>0.31011574074074072</v>
      </c>
      <c r="Z6000" s="2">
        <f t="shared" si="841"/>
        <v>0.29166666666666663</v>
      </c>
      <c r="AA6000">
        <f>1</f>
        <v>1</v>
      </c>
      <c r="AB6000" s="1">
        <v>42832</v>
      </c>
      <c r="AC6000" s="13">
        <f t="shared" si="842"/>
        <v>42826</v>
      </c>
      <c r="AD6000" s="14">
        <f t="shared" si="843"/>
        <v>42832</v>
      </c>
      <c r="AE6000" s="1" t="str">
        <f t="shared" si="844"/>
        <v>Friday</v>
      </c>
      <c r="AF6000" s="2">
        <v>0.31322916666666667</v>
      </c>
      <c r="AG6000" s="2">
        <f t="shared" si="845"/>
        <v>0.33333333333333331</v>
      </c>
      <c r="AH6000" t="s">
        <v>23</v>
      </c>
    </row>
    <row r="6001" spans="1:34" x14ac:dyDescent="0.25">
      <c r="A6001">
        <v>1279843</v>
      </c>
      <c r="B6001" t="s">
        <v>29</v>
      </c>
      <c r="C6001" t="s">
        <v>47</v>
      </c>
      <c r="D6001" t="s">
        <v>31</v>
      </c>
      <c r="E6001">
        <v>53211</v>
      </c>
      <c r="F6001" t="s">
        <v>20</v>
      </c>
      <c r="G6001" t="s">
        <v>32</v>
      </c>
      <c r="H6001">
        <v>11142</v>
      </c>
      <c r="I6001" t="s">
        <v>63</v>
      </c>
      <c r="J6001">
        <f>VLOOKUP(I6001,Key!$A$1:$C$73,2,FALSE)</f>
        <v>43.066893999999998</v>
      </c>
      <c r="K6001">
        <f>VLOOKUP(I6001,Key!$A$1:$C$73,3,FALSE)</f>
        <v>-87.877936000000005</v>
      </c>
      <c r="L6001" t="s">
        <v>21</v>
      </c>
      <c r="M6001">
        <f>VLOOKUP(L6001,Key!$A$1:$C$73,2,FALSE)</f>
        <v>43.074890000000003</v>
      </c>
      <c r="N6001">
        <f>VLOOKUP(L6001,Key!$A$1:$C$73,3,FALSE)</f>
        <v>-87.882810000000006</v>
      </c>
      <c r="O6001">
        <v>5</v>
      </c>
      <c r="P6001">
        <v>0</v>
      </c>
      <c r="Q6001">
        <v>0.8</v>
      </c>
      <c r="R6001">
        <v>0.7</v>
      </c>
      <c r="S6001">
        <v>30</v>
      </c>
      <c r="T6001">
        <f t="shared" si="837"/>
        <v>-1</v>
      </c>
      <c r="U6001" s="1">
        <v>42832</v>
      </c>
      <c r="V6001" s="13">
        <f t="shared" si="838"/>
        <v>42826</v>
      </c>
      <c r="W6001" s="14">
        <f t="shared" si="839"/>
        <v>42832</v>
      </c>
      <c r="X6001" s="1" t="str">
        <f t="shared" si="840"/>
        <v>Friday</v>
      </c>
      <c r="Y6001" s="2">
        <v>0.61614583333333328</v>
      </c>
      <c r="Z6001" s="2">
        <f t="shared" si="841"/>
        <v>0.625</v>
      </c>
      <c r="AA6001">
        <f>1</f>
        <v>1</v>
      </c>
      <c r="AB6001" s="1">
        <v>42832</v>
      </c>
      <c r="AC6001" s="13">
        <f t="shared" si="842"/>
        <v>42826</v>
      </c>
      <c r="AD6001" s="14">
        <f t="shared" si="843"/>
        <v>42832</v>
      </c>
      <c r="AE6001" s="1" t="str">
        <f t="shared" si="844"/>
        <v>Friday</v>
      </c>
      <c r="AF6001" s="2">
        <v>0.61975694444444451</v>
      </c>
      <c r="AG6001" s="2">
        <f t="shared" si="845"/>
        <v>0.625</v>
      </c>
      <c r="AH6001" t="s">
        <v>23</v>
      </c>
    </row>
    <row r="6002" spans="1:34" x14ac:dyDescent="0.25">
      <c r="A6002">
        <v>1564954</v>
      </c>
      <c r="B6002" t="s">
        <v>29</v>
      </c>
      <c r="C6002" t="s">
        <v>47</v>
      </c>
      <c r="D6002" t="s">
        <v>31</v>
      </c>
      <c r="E6002">
        <v>53202</v>
      </c>
      <c r="F6002" t="s">
        <v>20</v>
      </c>
      <c r="G6002" t="s">
        <v>32</v>
      </c>
      <c r="H6002">
        <v>11149</v>
      </c>
      <c r="I6002" t="s">
        <v>77</v>
      </c>
      <c r="J6002">
        <f>VLOOKUP(I6002,Key!$A$1:$C$73,2,FALSE)</f>
        <v>43.036900000000003</v>
      </c>
      <c r="K6002">
        <f>VLOOKUP(I6002,Key!$A$1:$C$73,3,FALSE)</f>
        <v>-87.89667</v>
      </c>
      <c r="L6002" t="s">
        <v>85</v>
      </c>
      <c r="M6002">
        <f>VLOOKUP(L6002,Key!$A$1:$C$73,2,FALSE)</f>
        <v>43.053040000000003</v>
      </c>
      <c r="N6002">
        <f>VLOOKUP(L6002,Key!$A$1:$C$73,3,FALSE)</f>
        <v>-87.897660000000002</v>
      </c>
      <c r="O6002">
        <v>18</v>
      </c>
      <c r="P6002">
        <v>0</v>
      </c>
      <c r="Q6002">
        <v>2.7</v>
      </c>
      <c r="R6002">
        <v>2.6</v>
      </c>
      <c r="S6002">
        <v>108</v>
      </c>
      <c r="T6002">
        <f t="shared" si="837"/>
        <v>-1</v>
      </c>
      <c r="U6002" s="1">
        <v>42832</v>
      </c>
      <c r="V6002" s="13">
        <f t="shared" si="838"/>
        <v>42826</v>
      </c>
      <c r="W6002" s="14">
        <f t="shared" si="839"/>
        <v>42832</v>
      </c>
      <c r="X6002" s="1" t="str">
        <f t="shared" si="840"/>
        <v>Friday</v>
      </c>
      <c r="Y6002" s="2">
        <v>0.68902777777777768</v>
      </c>
      <c r="Z6002" s="2">
        <f t="shared" si="841"/>
        <v>0.70833333333333326</v>
      </c>
      <c r="AA6002">
        <f>1</f>
        <v>1</v>
      </c>
      <c r="AB6002" s="1">
        <v>42832</v>
      </c>
      <c r="AC6002" s="13">
        <f t="shared" si="842"/>
        <v>42826</v>
      </c>
      <c r="AD6002" s="14">
        <f t="shared" si="843"/>
        <v>42832</v>
      </c>
      <c r="AE6002" s="1" t="str">
        <f t="shared" si="844"/>
        <v>Friday</v>
      </c>
      <c r="AF6002" s="2">
        <v>0.70181712962962972</v>
      </c>
      <c r="AG6002" s="2">
        <f t="shared" si="845"/>
        <v>0.70833333333333326</v>
      </c>
      <c r="AH6002" t="s">
        <v>23</v>
      </c>
    </row>
    <row r="6003" spans="1:34" x14ac:dyDescent="0.25">
      <c r="A6003">
        <v>1022184</v>
      </c>
      <c r="B6003" t="s">
        <v>29</v>
      </c>
      <c r="C6003" t="s">
        <v>47</v>
      </c>
      <c r="D6003" t="s">
        <v>31</v>
      </c>
      <c r="E6003">
        <v>53202</v>
      </c>
      <c r="F6003" t="s">
        <v>20</v>
      </c>
      <c r="G6003" t="s">
        <v>32</v>
      </c>
      <c r="H6003">
        <v>5438</v>
      </c>
      <c r="I6003" t="s">
        <v>21</v>
      </c>
      <c r="J6003">
        <f>VLOOKUP(I6003,Key!$A$1:$C$73,2,FALSE)</f>
        <v>43.074890000000003</v>
      </c>
      <c r="K6003">
        <f>VLOOKUP(I6003,Key!$A$1:$C$73,3,FALSE)</f>
        <v>-87.882810000000006</v>
      </c>
      <c r="L6003" t="s">
        <v>22</v>
      </c>
      <c r="M6003">
        <f>VLOOKUP(L6003,Key!$A$1:$C$73,2,FALSE)</f>
        <v>43.058619999999998</v>
      </c>
      <c r="N6003">
        <f>VLOOKUP(L6003,Key!$A$1:$C$73,3,FALSE)</f>
        <v>-87.885319999999993</v>
      </c>
      <c r="O6003">
        <v>21</v>
      </c>
      <c r="P6003">
        <v>0</v>
      </c>
      <c r="Q6003">
        <v>3.2</v>
      </c>
      <c r="R6003">
        <v>3</v>
      </c>
      <c r="S6003">
        <v>126</v>
      </c>
      <c r="T6003">
        <f t="shared" si="837"/>
        <v>-1</v>
      </c>
      <c r="U6003" s="1">
        <v>42832</v>
      </c>
      <c r="V6003" s="13">
        <f t="shared" si="838"/>
        <v>42826</v>
      </c>
      <c r="W6003" s="14">
        <f t="shared" si="839"/>
        <v>42832</v>
      </c>
      <c r="X6003" s="1" t="str">
        <f t="shared" si="840"/>
        <v>Friday</v>
      </c>
      <c r="Y6003" s="2">
        <v>0.73802083333333324</v>
      </c>
      <c r="Z6003" s="2">
        <f t="shared" si="841"/>
        <v>0.75</v>
      </c>
      <c r="AA6003">
        <f>1</f>
        <v>1</v>
      </c>
      <c r="AB6003" s="1">
        <v>42832</v>
      </c>
      <c r="AC6003" s="13">
        <f t="shared" si="842"/>
        <v>42826</v>
      </c>
      <c r="AD6003" s="14">
        <f t="shared" si="843"/>
        <v>42832</v>
      </c>
      <c r="AE6003" s="1" t="str">
        <f t="shared" si="844"/>
        <v>Friday</v>
      </c>
      <c r="AF6003" s="2">
        <v>0.75254629629629621</v>
      </c>
      <c r="AG6003" s="2">
        <f t="shared" si="845"/>
        <v>0.75</v>
      </c>
      <c r="AH6003" t="s">
        <v>23</v>
      </c>
    </row>
    <row r="6004" spans="1:34" x14ac:dyDescent="0.25">
      <c r="A6004">
        <v>1357250</v>
      </c>
      <c r="B6004" t="s">
        <v>29</v>
      </c>
      <c r="C6004" t="s">
        <v>47</v>
      </c>
      <c r="D6004" t="s">
        <v>31</v>
      </c>
      <c r="E6004">
        <v>53202</v>
      </c>
      <c r="F6004" t="s">
        <v>20</v>
      </c>
      <c r="G6004" t="s">
        <v>32</v>
      </c>
      <c r="H6004">
        <v>11079</v>
      </c>
      <c r="I6004" t="s">
        <v>44</v>
      </c>
      <c r="J6004">
        <f>VLOOKUP(I6004,Key!$A$1:$C$73,2,FALSE)</f>
        <v>43.03886</v>
      </c>
      <c r="K6004">
        <f>VLOOKUP(I6004,Key!$A$1:$C$73,3,FALSE)</f>
        <v>-87.902720000000002</v>
      </c>
      <c r="L6004" t="s">
        <v>78</v>
      </c>
      <c r="M6004">
        <f>VLOOKUP(L6004,Key!$A$1:$C$73,2,FALSE)</f>
        <v>43.048200000000001</v>
      </c>
      <c r="N6004">
        <f>VLOOKUP(L6004,Key!$A$1:$C$73,3,FALSE)</f>
        <v>-87.900859999999994</v>
      </c>
      <c r="O6004">
        <v>6</v>
      </c>
      <c r="P6004">
        <v>0</v>
      </c>
      <c r="Q6004">
        <v>0.9</v>
      </c>
      <c r="R6004">
        <v>0.9</v>
      </c>
      <c r="S6004">
        <v>36</v>
      </c>
      <c r="T6004">
        <f t="shared" si="837"/>
        <v>-1</v>
      </c>
      <c r="U6004" s="1">
        <v>42832</v>
      </c>
      <c r="V6004" s="13">
        <f t="shared" si="838"/>
        <v>42826</v>
      </c>
      <c r="W6004" s="14">
        <f t="shared" si="839"/>
        <v>42832</v>
      </c>
      <c r="X6004" s="1" t="str">
        <f t="shared" si="840"/>
        <v>Friday</v>
      </c>
      <c r="Y6004" s="2">
        <v>0.77131944444444445</v>
      </c>
      <c r="Z6004" s="2">
        <f t="shared" si="841"/>
        <v>0.79166666666666663</v>
      </c>
      <c r="AA6004">
        <f>1</f>
        <v>1</v>
      </c>
      <c r="AB6004" s="1">
        <v>42832</v>
      </c>
      <c r="AC6004" s="13">
        <f t="shared" si="842"/>
        <v>42826</v>
      </c>
      <c r="AD6004" s="14">
        <f t="shared" si="843"/>
        <v>42832</v>
      </c>
      <c r="AE6004" s="1" t="str">
        <f t="shared" si="844"/>
        <v>Friday</v>
      </c>
      <c r="AF6004" s="2">
        <v>0.77525462962962965</v>
      </c>
      <c r="AG6004" s="2">
        <f t="shared" si="845"/>
        <v>0.79166666666666663</v>
      </c>
      <c r="AH6004" t="s">
        <v>23</v>
      </c>
    </row>
    <row r="6005" spans="1:34" x14ac:dyDescent="0.25">
      <c r="A6005">
        <v>1546752</v>
      </c>
      <c r="B6005" t="s">
        <v>29</v>
      </c>
      <c r="C6005" t="s">
        <v>103</v>
      </c>
      <c r="D6005" t="s">
        <v>31</v>
      </c>
      <c r="E6005">
        <v>53202</v>
      </c>
      <c r="F6005" t="s">
        <v>20</v>
      </c>
      <c r="G6005" t="s">
        <v>32</v>
      </c>
      <c r="H6005">
        <v>19</v>
      </c>
      <c r="I6005" t="s">
        <v>39</v>
      </c>
      <c r="J6005">
        <f>VLOOKUP(I6005,Key!$A$1:$C$73,2,FALSE)</f>
        <v>43.031480000000002</v>
      </c>
      <c r="K6005">
        <f>VLOOKUP(I6005,Key!$A$1:$C$73,3,FALSE)</f>
        <v>-87.908169999999998</v>
      </c>
      <c r="L6005" t="s">
        <v>56</v>
      </c>
      <c r="M6005">
        <f>VLOOKUP(L6005,Key!$A$1:$C$73,2,FALSE)</f>
        <v>43.004728999999998</v>
      </c>
      <c r="N6005">
        <f>VLOOKUP(L6005,Key!$A$1:$C$73,3,FALSE)</f>
        <v>-87.905463999999995</v>
      </c>
      <c r="O6005">
        <v>11</v>
      </c>
      <c r="P6005">
        <v>0</v>
      </c>
      <c r="Q6005">
        <v>1.7</v>
      </c>
      <c r="R6005">
        <v>1.6</v>
      </c>
      <c r="S6005">
        <v>66</v>
      </c>
      <c r="T6005">
        <f t="shared" si="837"/>
        <v>-1</v>
      </c>
      <c r="U6005" s="1">
        <v>42832</v>
      </c>
      <c r="V6005" s="13">
        <f t="shared" si="838"/>
        <v>42826</v>
      </c>
      <c r="W6005" s="14">
        <f t="shared" si="839"/>
        <v>42832</v>
      </c>
      <c r="X6005" s="1" t="str">
        <f t="shared" si="840"/>
        <v>Friday</v>
      </c>
      <c r="Y6005" s="2">
        <v>0.7805671296296296</v>
      </c>
      <c r="Z6005" s="2">
        <f t="shared" si="841"/>
        <v>0.79166666666666663</v>
      </c>
      <c r="AA6005">
        <f>1</f>
        <v>1</v>
      </c>
      <c r="AB6005" s="1">
        <v>42832</v>
      </c>
      <c r="AC6005" s="13">
        <f t="shared" si="842"/>
        <v>42826</v>
      </c>
      <c r="AD6005" s="14">
        <f t="shared" si="843"/>
        <v>42832</v>
      </c>
      <c r="AE6005" s="1" t="str">
        <f t="shared" si="844"/>
        <v>Friday</v>
      </c>
      <c r="AF6005" s="2">
        <v>0.78832175925925929</v>
      </c>
      <c r="AG6005" s="2">
        <f t="shared" si="845"/>
        <v>0.79166666666666663</v>
      </c>
      <c r="AH6005" t="s">
        <v>23</v>
      </c>
    </row>
    <row r="6006" spans="1:34" x14ac:dyDescent="0.25">
      <c r="A6006">
        <v>1400126</v>
      </c>
      <c r="B6006" t="s">
        <v>29</v>
      </c>
      <c r="C6006" t="s">
        <v>47</v>
      </c>
      <c r="D6006" t="s">
        <v>31</v>
      </c>
      <c r="E6006">
        <v>53211</v>
      </c>
      <c r="F6006" t="s">
        <v>20</v>
      </c>
      <c r="G6006" t="s">
        <v>32</v>
      </c>
      <c r="H6006">
        <v>145</v>
      </c>
      <c r="I6006" t="s">
        <v>40</v>
      </c>
      <c r="J6006">
        <f>VLOOKUP(I6006,Key!$A$1:$C$73,2,FALSE)</f>
        <v>43.06033</v>
      </c>
      <c r="K6006">
        <f>VLOOKUP(I6006,Key!$A$1:$C$73,3,FALSE)</f>
        <v>-87.89546</v>
      </c>
      <c r="L6006" t="s">
        <v>80</v>
      </c>
      <c r="M6006">
        <f>VLOOKUP(L6006,Key!$A$1:$C$73,2,FALSE)</f>
        <v>43.060250000000003</v>
      </c>
      <c r="N6006">
        <f>VLOOKUP(L6006,Key!$A$1:$C$73,3,FALSE)</f>
        <v>-87.892169999999993</v>
      </c>
      <c r="O6006">
        <v>2</v>
      </c>
      <c r="P6006">
        <v>0</v>
      </c>
      <c r="Q6006">
        <v>0.3</v>
      </c>
      <c r="R6006">
        <v>0.3</v>
      </c>
      <c r="S6006">
        <v>12</v>
      </c>
      <c r="T6006">
        <f t="shared" si="837"/>
        <v>-1</v>
      </c>
      <c r="U6006" s="1">
        <v>42832</v>
      </c>
      <c r="V6006" s="13">
        <f t="shared" si="838"/>
        <v>42826</v>
      </c>
      <c r="W6006" s="14">
        <f t="shared" si="839"/>
        <v>42832</v>
      </c>
      <c r="X6006" s="1" t="str">
        <f t="shared" si="840"/>
        <v>Friday</v>
      </c>
      <c r="Y6006" s="2">
        <v>0.80413194444444447</v>
      </c>
      <c r="Z6006" s="2">
        <f t="shared" si="841"/>
        <v>0.79166666666666663</v>
      </c>
      <c r="AA6006">
        <f>1</f>
        <v>1</v>
      </c>
      <c r="AB6006" s="1">
        <v>42832</v>
      </c>
      <c r="AC6006" s="13">
        <f t="shared" si="842"/>
        <v>42826</v>
      </c>
      <c r="AD6006" s="14">
        <f t="shared" si="843"/>
        <v>42832</v>
      </c>
      <c r="AE6006" s="1" t="str">
        <f t="shared" si="844"/>
        <v>Friday</v>
      </c>
      <c r="AF6006" s="2">
        <v>0.8052083333333333</v>
      </c>
      <c r="AG6006" s="2">
        <f t="shared" si="845"/>
        <v>0.79166666666666663</v>
      </c>
      <c r="AH6006" t="s">
        <v>23</v>
      </c>
    </row>
    <row r="6007" spans="1:34" x14ac:dyDescent="0.25">
      <c r="A6007">
        <v>1400126</v>
      </c>
      <c r="B6007" t="s">
        <v>29</v>
      </c>
      <c r="C6007" t="s">
        <v>47</v>
      </c>
      <c r="D6007" t="s">
        <v>31</v>
      </c>
      <c r="E6007">
        <v>53211</v>
      </c>
      <c r="F6007" t="s">
        <v>20</v>
      </c>
      <c r="G6007" t="s">
        <v>32</v>
      </c>
      <c r="H6007">
        <v>216</v>
      </c>
      <c r="I6007" t="s">
        <v>80</v>
      </c>
      <c r="J6007">
        <f>VLOOKUP(I6007,Key!$A$1:$C$73,2,FALSE)</f>
        <v>43.060250000000003</v>
      </c>
      <c r="K6007">
        <f>VLOOKUP(I6007,Key!$A$1:$C$73,3,FALSE)</f>
        <v>-87.892169999999993</v>
      </c>
      <c r="L6007" t="s">
        <v>63</v>
      </c>
      <c r="M6007">
        <f>VLOOKUP(L6007,Key!$A$1:$C$73,2,FALSE)</f>
        <v>43.066893999999998</v>
      </c>
      <c r="N6007">
        <f>VLOOKUP(L6007,Key!$A$1:$C$73,3,FALSE)</f>
        <v>-87.877936000000005</v>
      </c>
      <c r="O6007">
        <v>10</v>
      </c>
      <c r="P6007">
        <v>0</v>
      </c>
      <c r="Q6007">
        <v>1.5</v>
      </c>
      <c r="R6007">
        <v>1.4</v>
      </c>
      <c r="S6007">
        <v>60</v>
      </c>
      <c r="T6007">
        <f t="shared" si="837"/>
        <v>-1</v>
      </c>
      <c r="U6007" s="1">
        <v>42832</v>
      </c>
      <c r="V6007" s="13">
        <f t="shared" si="838"/>
        <v>42826</v>
      </c>
      <c r="W6007" s="14">
        <f t="shared" si="839"/>
        <v>42832</v>
      </c>
      <c r="X6007" s="1" t="str">
        <f t="shared" si="840"/>
        <v>Friday</v>
      </c>
      <c r="Y6007" s="2">
        <v>0.80611111111111111</v>
      </c>
      <c r="Z6007" s="2">
        <f t="shared" si="841"/>
        <v>0.79166666666666663</v>
      </c>
      <c r="AA6007">
        <f>1</f>
        <v>1</v>
      </c>
      <c r="AB6007" s="1">
        <v>42832</v>
      </c>
      <c r="AC6007" s="13">
        <f t="shared" si="842"/>
        <v>42826</v>
      </c>
      <c r="AD6007" s="14">
        <f t="shared" si="843"/>
        <v>42832</v>
      </c>
      <c r="AE6007" s="1" t="str">
        <f t="shared" si="844"/>
        <v>Friday</v>
      </c>
      <c r="AF6007" s="2">
        <v>0.81255787037037042</v>
      </c>
      <c r="AG6007" s="2">
        <f t="shared" si="845"/>
        <v>0.83333333333333326</v>
      </c>
      <c r="AH6007" t="s">
        <v>23</v>
      </c>
    </row>
    <row r="6008" spans="1:34" x14ac:dyDescent="0.25">
      <c r="A6008">
        <v>1251108</v>
      </c>
      <c r="B6008" t="s">
        <v>29</v>
      </c>
      <c r="C6008" t="s">
        <v>114</v>
      </c>
      <c r="D6008" t="s">
        <v>31</v>
      </c>
      <c r="E6008">
        <v>54913</v>
      </c>
      <c r="F6008" t="s">
        <v>20</v>
      </c>
      <c r="G6008" t="s">
        <v>99</v>
      </c>
      <c r="H6008">
        <v>319</v>
      </c>
      <c r="I6008" t="s">
        <v>40</v>
      </c>
      <c r="J6008">
        <f>VLOOKUP(I6008,Key!$A$1:$C$73,2,FALSE)</f>
        <v>43.06033</v>
      </c>
      <c r="K6008">
        <f>VLOOKUP(I6008,Key!$A$1:$C$73,3,FALSE)</f>
        <v>-87.89546</v>
      </c>
      <c r="L6008" t="s">
        <v>80</v>
      </c>
      <c r="M6008">
        <f>VLOOKUP(L6008,Key!$A$1:$C$73,2,FALSE)</f>
        <v>43.060250000000003</v>
      </c>
      <c r="N6008">
        <f>VLOOKUP(L6008,Key!$A$1:$C$73,3,FALSE)</f>
        <v>-87.892169999999993</v>
      </c>
      <c r="O6008">
        <v>2</v>
      </c>
      <c r="P6008">
        <v>0</v>
      </c>
      <c r="Q6008">
        <v>0.3</v>
      </c>
      <c r="R6008">
        <v>0.3</v>
      </c>
      <c r="S6008">
        <v>12</v>
      </c>
      <c r="T6008">
        <f t="shared" si="837"/>
        <v>-1</v>
      </c>
      <c r="U6008" s="1">
        <v>42833</v>
      </c>
      <c r="V6008" s="13">
        <f t="shared" si="838"/>
        <v>42826</v>
      </c>
      <c r="W6008" s="14">
        <f t="shared" si="839"/>
        <v>42833</v>
      </c>
      <c r="X6008" s="1" t="str">
        <f t="shared" si="840"/>
        <v>Saturday</v>
      </c>
      <c r="Y6008" s="2">
        <v>0.23953703703703702</v>
      </c>
      <c r="Z6008" s="2">
        <f t="shared" si="841"/>
        <v>0.25</v>
      </c>
      <c r="AA6008">
        <f>1</f>
        <v>1</v>
      </c>
      <c r="AB6008" s="1">
        <v>42833</v>
      </c>
      <c r="AC6008" s="13">
        <f t="shared" si="842"/>
        <v>42826</v>
      </c>
      <c r="AD6008" s="14">
        <f t="shared" si="843"/>
        <v>42833</v>
      </c>
      <c r="AE6008" s="1" t="str">
        <f t="shared" si="844"/>
        <v>Saturday</v>
      </c>
      <c r="AF6008" s="2">
        <v>0.24050925925925926</v>
      </c>
      <c r="AG6008" s="2">
        <f t="shared" si="845"/>
        <v>0.25</v>
      </c>
      <c r="AH6008" t="s">
        <v>23</v>
      </c>
    </row>
    <row r="6009" spans="1:34" x14ac:dyDescent="0.25">
      <c r="A6009">
        <v>1215088</v>
      </c>
      <c r="B6009" t="s">
        <v>29</v>
      </c>
      <c r="C6009" t="s">
        <v>103</v>
      </c>
      <c r="D6009" t="s">
        <v>31</v>
      </c>
      <c r="E6009">
        <v>53211</v>
      </c>
      <c r="F6009" t="s">
        <v>20</v>
      </c>
      <c r="G6009" t="s">
        <v>99</v>
      </c>
      <c r="H6009">
        <v>152</v>
      </c>
      <c r="I6009" t="s">
        <v>36</v>
      </c>
      <c r="J6009">
        <f>VLOOKUP(I6009,Key!$A$1:$C$73,2,FALSE)</f>
        <v>43.03519</v>
      </c>
      <c r="K6009">
        <f>VLOOKUP(I6009,Key!$A$1:$C$73,3,FALSE)</f>
        <v>-87.907390000000007</v>
      </c>
      <c r="L6009" t="s">
        <v>39</v>
      </c>
      <c r="M6009">
        <f>VLOOKUP(L6009,Key!$A$1:$C$73,2,FALSE)</f>
        <v>43.031480000000002</v>
      </c>
      <c r="N6009">
        <f>VLOOKUP(L6009,Key!$A$1:$C$73,3,FALSE)</f>
        <v>-87.908169999999998</v>
      </c>
      <c r="O6009">
        <v>3</v>
      </c>
      <c r="P6009">
        <v>0</v>
      </c>
      <c r="Q6009">
        <v>0.5</v>
      </c>
      <c r="R6009">
        <v>0.4</v>
      </c>
      <c r="S6009">
        <v>18</v>
      </c>
      <c r="T6009">
        <f t="shared" si="837"/>
        <v>-1</v>
      </c>
      <c r="U6009" s="1">
        <v>42833</v>
      </c>
      <c r="V6009" s="13">
        <f t="shared" si="838"/>
        <v>42826</v>
      </c>
      <c r="W6009" s="14">
        <f t="shared" si="839"/>
        <v>42833</v>
      </c>
      <c r="X6009" s="1" t="str">
        <f t="shared" si="840"/>
        <v>Saturday</v>
      </c>
      <c r="Y6009" s="2">
        <v>0.39328703703703699</v>
      </c>
      <c r="Z6009" s="2">
        <f t="shared" si="841"/>
        <v>0.375</v>
      </c>
      <c r="AA6009">
        <f>1</f>
        <v>1</v>
      </c>
      <c r="AB6009" s="1">
        <v>42833</v>
      </c>
      <c r="AC6009" s="13">
        <f t="shared" si="842"/>
        <v>42826</v>
      </c>
      <c r="AD6009" s="14">
        <f t="shared" si="843"/>
        <v>42833</v>
      </c>
      <c r="AE6009" s="1" t="str">
        <f t="shared" si="844"/>
        <v>Saturday</v>
      </c>
      <c r="AF6009" s="2">
        <v>0.39562499999999995</v>
      </c>
      <c r="AG6009" s="2">
        <f t="shared" si="845"/>
        <v>0.375</v>
      </c>
      <c r="AH6009" t="s">
        <v>23</v>
      </c>
    </row>
    <row r="6010" spans="1:34" x14ac:dyDescent="0.25">
      <c r="A6010">
        <v>1276651</v>
      </c>
      <c r="B6010" t="s">
        <v>29</v>
      </c>
      <c r="C6010" t="s">
        <v>47</v>
      </c>
      <c r="D6010" t="s">
        <v>31</v>
      </c>
      <c r="E6010">
        <v>53211</v>
      </c>
      <c r="F6010" t="s">
        <v>20</v>
      </c>
      <c r="G6010" t="s">
        <v>32</v>
      </c>
      <c r="H6010">
        <v>11086</v>
      </c>
      <c r="I6010" t="s">
        <v>53</v>
      </c>
      <c r="J6010">
        <f>VLOOKUP(I6010,Key!$A$1:$C$73,2,FALSE)</f>
        <v>43.04824</v>
      </c>
      <c r="K6010">
        <f>VLOOKUP(I6010,Key!$A$1:$C$73,3,FALSE)</f>
        <v>-87.904970000000006</v>
      </c>
      <c r="L6010" t="s">
        <v>37</v>
      </c>
      <c r="M6010">
        <f>VLOOKUP(L6010,Key!$A$1:$C$73,2,FALSE)</f>
        <v>43.049230000000001</v>
      </c>
      <c r="N6010">
        <f>VLOOKUP(L6010,Key!$A$1:$C$73,3,FALSE)</f>
        <v>-87.911940000000001</v>
      </c>
      <c r="O6010">
        <v>2</v>
      </c>
      <c r="P6010">
        <v>0</v>
      </c>
      <c r="Q6010">
        <v>0.3</v>
      </c>
      <c r="R6010">
        <v>0.3</v>
      </c>
      <c r="S6010">
        <v>12</v>
      </c>
      <c r="T6010">
        <f t="shared" si="837"/>
        <v>-1</v>
      </c>
      <c r="U6010" s="1">
        <v>42833</v>
      </c>
      <c r="V6010" s="13">
        <f t="shared" si="838"/>
        <v>42826</v>
      </c>
      <c r="W6010" s="14">
        <f t="shared" si="839"/>
        <v>42833</v>
      </c>
      <c r="X6010" s="1" t="str">
        <f t="shared" si="840"/>
        <v>Saturday</v>
      </c>
      <c r="Y6010" s="2">
        <v>0.39449074074074075</v>
      </c>
      <c r="Z6010" s="2">
        <f t="shared" si="841"/>
        <v>0.375</v>
      </c>
      <c r="AA6010">
        <f>1</f>
        <v>1</v>
      </c>
      <c r="AB6010" s="1">
        <v>42833</v>
      </c>
      <c r="AC6010" s="13">
        <f t="shared" si="842"/>
        <v>42826</v>
      </c>
      <c r="AD6010" s="14">
        <f t="shared" si="843"/>
        <v>42833</v>
      </c>
      <c r="AE6010" s="1" t="str">
        <f t="shared" si="844"/>
        <v>Saturday</v>
      </c>
      <c r="AF6010" s="2">
        <v>0.39648148148148149</v>
      </c>
      <c r="AG6010" s="2">
        <f t="shared" si="845"/>
        <v>0.41666666666666663</v>
      </c>
      <c r="AH6010" t="s">
        <v>23</v>
      </c>
    </row>
    <row r="6011" spans="1:34" x14ac:dyDescent="0.25">
      <c r="A6011">
        <v>1471471</v>
      </c>
      <c r="B6011" t="s">
        <v>29</v>
      </c>
      <c r="C6011" t="s">
        <v>47</v>
      </c>
      <c r="D6011" t="s">
        <v>31</v>
      </c>
      <c r="E6011">
        <v>53211</v>
      </c>
      <c r="F6011" t="s">
        <v>20</v>
      </c>
      <c r="G6011" t="s">
        <v>32</v>
      </c>
      <c r="H6011">
        <v>989</v>
      </c>
      <c r="I6011" t="s">
        <v>87</v>
      </c>
      <c r="J6011">
        <f>VLOOKUP(I6011,Key!$A$1:$C$73,2,FALSE)</f>
        <v>43.063749000000001</v>
      </c>
      <c r="K6011">
        <f>VLOOKUP(I6011,Key!$A$1:$C$73,3,FALSE)</f>
        <v>-87.887962999999999</v>
      </c>
      <c r="L6011" t="s">
        <v>62</v>
      </c>
      <c r="M6011">
        <f>VLOOKUP(L6011,Key!$A$1:$C$73,2,FALSE)</f>
        <v>43.052460000000004</v>
      </c>
      <c r="N6011">
        <f>VLOOKUP(L6011,Key!$A$1:$C$73,3,FALSE)</f>
        <v>-87.891000000000005</v>
      </c>
      <c r="O6011">
        <v>10</v>
      </c>
      <c r="P6011">
        <v>0</v>
      </c>
      <c r="Q6011">
        <v>1.5</v>
      </c>
      <c r="R6011">
        <v>1.4</v>
      </c>
      <c r="S6011">
        <v>60</v>
      </c>
      <c r="T6011">
        <f t="shared" si="837"/>
        <v>-1</v>
      </c>
      <c r="U6011" s="1">
        <v>42833</v>
      </c>
      <c r="V6011" s="13">
        <f t="shared" si="838"/>
        <v>42826</v>
      </c>
      <c r="W6011" s="14">
        <f t="shared" si="839"/>
        <v>42833</v>
      </c>
      <c r="X6011" s="1" t="str">
        <f t="shared" si="840"/>
        <v>Saturday</v>
      </c>
      <c r="Y6011" s="2">
        <v>0.39640046296296294</v>
      </c>
      <c r="Z6011" s="2">
        <f t="shared" si="841"/>
        <v>0.41666666666666663</v>
      </c>
      <c r="AA6011">
        <f>1</f>
        <v>1</v>
      </c>
      <c r="AB6011" s="1">
        <v>42833</v>
      </c>
      <c r="AC6011" s="13">
        <f t="shared" si="842"/>
        <v>42826</v>
      </c>
      <c r="AD6011" s="14">
        <f t="shared" si="843"/>
        <v>42833</v>
      </c>
      <c r="AE6011" s="1" t="str">
        <f t="shared" si="844"/>
        <v>Saturday</v>
      </c>
      <c r="AF6011" s="2">
        <v>0.4033680555555556</v>
      </c>
      <c r="AG6011" s="2">
        <f t="shared" si="845"/>
        <v>0.41666666666666663</v>
      </c>
      <c r="AH6011" t="s">
        <v>23</v>
      </c>
    </row>
    <row r="6012" spans="1:34" x14ac:dyDescent="0.25">
      <c r="A6012">
        <v>1368429</v>
      </c>
      <c r="B6012" t="s">
        <v>29</v>
      </c>
      <c r="C6012" t="s">
        <v>47</v>
      </c>
      <c r="D6012" t="s">
        <v>31</v>
      </c>
      <c r="E6012">
        <v>53233</v>
      </c>
      <c r="F6012" t="s">
        <v>20</v>
      </c>
      <c r="G6012" t="s">
        <v>97</v>
      </c>
      <c r="H6012">
        <v>188</v>
      </c>
      <c r="I6012" t="s">
        <v>84</v>
      </c>
      <c r="J6012">
        <f>VLOOKUP(I6012,Key!$A$1:$C$73,2,FALSE)</f>
        <v>43.040154000000001</v>
      </c>
      <c r="K6012">
        <f>VLOOKUP(I6012,Key!$A$1:$C$73,3,FALSE)</f>
        <v>-87.932113000000001</v>
      </c>
      <c r="L6012" t="s">
        <v>77</v>
      </c>
      <c r="M6012">
        <f>VLOOKUP(L6012,Key!$A$1:$C$73,2,FALSE)</f>
        <v>43.036900000000003</v>
      </c>
      <c r="N6012">
        <f>VLOOKUP(L6012,Key!$A$1:$C$73,3,FALSE)</f>
        <v>-87.89667</v>
      </c>
      <c r="O6012">
        <v>52</v>
      </c>
      <c r="P6012">
        <v>4</v>
      </c>
      <c r="Q6012">
        <v>7.8</v>
      </c>
      <c r="R6012">
        <v>7.4</v>
      </c>
      <c r="S6012">
        <v>312</v>
      </c>
      <c r="T6012">
        <f t="shared" si="837"/>
        <v>-1</v>
      </c>
      <c r="U6012" s="1">
        <v>42833</v>
      </c>
      <c r="V6012" s="13">
        <f t="shared" si="838"/>
        <v>42826</v>
      </c>
      <c r="W6012" s="14">
        <f t="shared" si="839"/>
        <v>42833</v>
      </c>
      <c r="X6012" s="1" t="str">
        <f t="shared" si="840"/>
        <v>Saturday</v>
      </c>
      <c r="Y6012" s="2">
        <v>0.49776620370370367</v>
      </c>
      <c r="Z6012" s="2">
        <f t="shared" si="841"/>
        <v>0.5</v>
      </c>
      <c r="AA6012">
        <f>1</f>
        <v>1</v>
      </c>
      <c r="AB6012" s="1">
        <v>42833</v>
      </c>
      <c r="AC6012" s="13">
        <f t="shared" si="842"/>
        <v>42826</v>
      </c>
      <c r="AD6012" s="14">
        <f t="shared" si="843"/>
        <v>42833</v>
      </c>
      <c r="AE6012" s="1" t="str">
        <f t="shared" si="844"/>
        <v>Saturday</v>
      </c>
      <c r="AF6012" s="2">
        <v>0.53392361111111108</v>
      </c>
      <c r="AG6012" s="2">
        <f t="shared" si="845"/>
        <v>0.54166666666666663</v>
      </c>
      <c r="AH6012" t="s">
        <v>23</v>
      </c>
    </row>
    <row r="6013" spans="1:34" x14ac:dyDescent="0.25">
      <c r="A6013">
        <v>1377563</v>
      </c>
      <c r="B6013" t="s">
        <v>29</v>
      </c>
      <c r="C6013" t="s">
        <v>47</v>
      </c>
      <c r="D6013" t="s">
        <v>31</v>
      </c>
      <c r="E6013">
        <v>53211</v>
      </c>
      <c r="F6013" t="s">
        <v>20</v>
      </c>
      <c r="G6013" t="s">
        <v>32</v>
      </c>
      <c r="H6013">
        <v>5540</v>
      </c>
      <c r="I6013" t="s">
        <v>80</v>
      </c>
      <c r="J6013">
        <f>VLOOKUP(I6013,Key!$A$1:$C$73,2,FALSE)</f>
        <v>43.060250000000003</v>
      </c>
      <c r="K6013">
        <f>VLOOKUP(I6013,Key!$A$1:$C$73,3,FALSE)</f>
        <v>-87.892169999999993</v>
      </c>
      <c r="L6013" t="s">
        <v>63</v>
      </c>
      <c r="M6013">
        <f>VLOOKUP(L6013,Key!$A$1:$C$73,2,FALSE)</f>
        <v>43.066893999999998</v>
      </c>
      <c r="N6013">
        <f>VLOOKUP(L6013,Key!$A$1:$C$73,3,FALSE)</f>
        <v>-87.877936000000005</v>
      </c>
      <c r="O6013">
        <v>22</v>
      </c>
      <c r="P6013">
        <v>0</v>
      </c>
      <c r="Q6013">
        <v>3.3</v>
      </c>
      <c r="R6013">
        <v>3.1</v>
      </c>
      <c r="S6013">
        <v>132</v>
      </c>
      <c r="T6013">
        <f t="shared" si="837"/>
        <v>-1</v>
      </c>
      <c r="U6013" s="1">
        <v>42833</v>
      </c>
      <c r="V6013" s="13">
        <f t="shared" si="838"/>
        <v>42826</v>
      </c>
      <c r="W6013" s="14">
        <f t="shared" si="839"/>
        <v>42833</v>
      </c>
      <c r="X6013" s="1" t="str">
        <f t="shared" si="840"/>
        <v>Saturday</v>
      </c>
      <c r="Y6013" s="2">
        <v>0.54491898148148155</v>
      </c>
      <c r="Z6013" s="2">
        <f t="shared" si="841"/>
        <v>0.54166666666666663</v>
      </c>
      <c r="AA6013">
        <f>1</f>
        <v>1</v>
      </c>
      <c r="AB6013" s="1">
        <v>42833</v>
      </c>
      <c r="AC6013" s="13">
        <f t="shared" si="842"/>
        <v>42826</v>
      </c>
      <c r="AD6013" s="14">
        <f t="shared" si="843"/>
        <v>42833</v>
      </c>
      <c r="AE6013" s="1" t="str">
        <f t="shared" si="844"/>
        <v>Saturday</v>
      </c>
      <c r="AF6013" s="2">
        <v>0.55993055555555549</v>
      </c>
      <c r="AG6013" s="2">
        <f t="shared" si="845"/>
        <v>0.54166666666666663</v>
      </c>
      <c r="AH6013" t="s">
        <v>23</v>
      </c>
    </row>
    <row r="6014" spans="1:34" x14ac:dyDescent="0.25">
      <c r="A6014">
        <v>1368429</v>
      </c>
      <c r="B6014" t="s">
        <v>29</v>
      </c>
      <c r="C6014" t="s">
        <v>47</v>
      </c>
      <c r="D6014" t="s">
        <v>31</v>
      </c>
      <c r="E6014">
        <v>53233</v>
      </c>
      <c r="F6014" t="s">
        <v>20</v>
      </c>
      <c r="G6014" t="s">
        <v>97</v>
      </c>
      <c r="H6014">
        <v>128</v>
      </c>
      <c r="I6014" t="s">
        <v>77</v>
      </c>
      <c r="J6014">
        <f>VLOOKUP(I6014,Key!$A$1:$C$73,2,FALSE)</f>
        <v>43.036900000000003</v>
      </c>
      <c r="K6014">
        <f>VLOOKUP(I6014,Key!$A$1:$C$73,3,FALSE)</f>
        <v>-87.89667</v>
      </c>
      <c r="L6014" t="s">
        <v>84</v>
      </c>
      <c r="M6014">
        <f>VLOOKUP(L6014,Key!$A$1:$C$73,2,FALSE)</f>
        <v>43.040154000000001</v>
      </c>
      <c r="N6014">
        <f>VLOOKUP(L6014,Key!$A$1:$C$73,3,FALSE)</f>
        <v>-87.932113000000001</v>
      </c>
      <c r="O6014">
        <v>25</v>
      </c>
      <c r="P6014">
        <v>2</v>
      </c>
      <c r="Q6014">
        <v>3.8</v>
      </c>
      <c r="R6014">
        <v>3.6</v>
      </c>
      <c r="S6014">
        <v>150</v>
      </c>
      <c r="T6014">
        <f t="shared" si="837"/>
        <v>-1</v>
      </c>
      <c r="U6014" s="1">
        <v>42833</v>
      </c>
      <c r="V6014" s="13">
        <f t="shared" si="838"/>
        <v>42826</v>
      </c>
      <c r="W6014" s="14">
        <f t="shared" si="839"/>
        <v>42833</v>
      </c>
      <c r="X6014" s="1" t="str">
        <f t="shared" si="840"/>
        <v>Saturday</v>
      </c>
      <c r="Y6014" s="2">
        <v>0.56657407407407401</v>
      </c>
      <c r="Z6014" s="2">
        <f t="shared" si="841"/>
        <v>0.58333333333333326</v>
      </c>
      <c r="AA6014">
        <f>1</f>
        <v>1</v>
      </c>
      <c r="AB6014" s="1">
        <v>42833</v>
      </c>
      <c r="AC6014" s="13">
        <f t="shared" si="842"/>
        <v>42826</v>
      </c>
      <c r="AD6014" s="14">
        <f t="shared" si="843"/>
        <v>42833</v>
      </c>
      <c r="AE6014" s="1" t="str">
        <f t="shared" si="844"/>
        <v>Saturday</v>
      </c>
      <c r="AF6014" s="2">
        <v>0.58365740740740735</v>
      </c>
      <c r="AG6014" s="2">
        <f t="shared" si="845"/>
        <v>0.58333333333333326</v>
      </c>
      <c r="AH6014" t="s">
        <v>23</v>
      </c>
    </row>
    <row r="6015" spans="1:34" x14ac:dyDescent="0.25">
      <c r="A6015">
        <v>1373301</v>
      </c>
      <c r="B6015" t="s">
        <v>29</v>
      </c>
      <c r="C6015" t="s">
        <v>121</v>
      </c>
      <c r="D6015" t="s">
        <v>31</v>
      </c>
      <c r="E6015">
        <v>53092</v>
      </c>
      <c r="F6015" t="s">
        <v>20</v>
      </c>
      <c r="G6015" t="s">
        <v>32</v>
      </c>
      <c r="H6015">
        <v>319</v>
      </c>
      <c r="I6015" t="s">
        <v>66</v>
      </c>
      <c r="J6015">
        <f>VLOOKUP(I6015,Key!$A$1:$C$73,2,FALSE)</f>
        <v>43.078530000000001</v>
      </c>
      <c r="K6015">
        <f>VLOOKUP(I6015,Key!$A$1:$C$73,3,FALSE)</f>
        <v>-87.882620000000003</v>
      </c>
      <c r="L6015" t="s">
        <v>21</v>
      </c>
      <c r="M6015">
        <f>VLOOKUP(L6015,Key!$A$1:$C$73,2,FALSE)</f>
        <v>43.074890000000003</v>
      </c>
      <c r="N6015">
        <f>VLOOKUP(L6015,Key!$A$1:$C$73,3,FALSE)</f>
        <v>-87.882810000000006</v>
      </c>
      <c r="O6015">
        <v>24</v>
      </c>
      <c r="P6015">
        <v>0</v>
      </c>
      <c r="Q6015">
        <v>3.6</v>
      </c>
      <c r="R6015">
        <v>3.4</v>
      </c>
      <c r="S6015">
        <v>144</v>
      </c>
      <c r="T6015">
        <f t="shared" si="837"/>
        <v>-1</v>
      </c>
      <c r="U6015" s="1">
        <v>42833</v>
      </c>
      <c r="V6015" s="13">
        <f t="shared" si="838"/>
        <v>42826</v>
      </c>
      <c r="W6015" s="14">
        <f t="shared" si="839"/>
        <v>42833</v>
      </c>
      <c r="X6015" s="1" t="str">
        <f t="shared" si="840"/>
        <v>Saturday</v>
      </c>
      <c r="Y6015" s="2">
        <v>0.5776041666666667</v>
      </c>
      <c r="Z6015" s="2">
        <f t="shared" si="841"/>
        <v>0.58333333333333326</v>
      </c>
      <c r="AA6015">
        <f>1</f>
        <v>1</v>
      </c>
      <c r="AB6015" s="1">
        <v>42833</v>
      </c>
      <c r="AC6015" s="13">
        <f t="shared" si="842"/>
        <v>42826</v>
      </c>
      <c r="AD6015" s="14">
        <f t="shared" si="843"/>
        <v>42833</v>
      </c>
      <c r="AE6015" s="1" t="str">
        <f t="shared" si="844"/>
        <v>Saturday</v>
      </c>
      <c r="AF6015" s="2">
        <v>0.59387731481481476</v>
      </c>
      <c r="AG6015" s="2">
        <f t="shared" si="845"/>
        <v>0.58333333333333326</v>
      </c>
      <c r="AH6015" t="s">
        <v>23</v>
      </c>
    </row>
    <row r="6016" spans="1:34" x14ac:dyDescent="0.25">
      <c r="A6016">
        <v>1249139</v>
      </c>
      <c r="B6016" t="s">
        <v>29</v>
      </c>
      <c r="C6016" t="s">
        <v>167</v>
      </c>
      <c r="D6016" t="s">
        <v>46</v>
      </c>
      <c r="E6016">
        <v>60077</v>
      </c>
      <c r="F6016" t="s">
        <v>20</v>
      </c>
      <c r="G6016" t="s">
        <v>99</v>
      </c>
      <c r="H6016">
        <v>5468</v>
      </c>
      <c r="I6016" t="s">
        <v>80</v>
      </c>
      <c r="J6016">
        <f>VLOOKUP(I6016,Key!$A$1:$C$73,2,FALSE)</f>
        <v>43.060250000000003</v>
      </c>
      <c r="K6016">
        <f>VLOOKUP(I6016,Key!$A$1:$C$73,3,FALSE)</f>
        <v>-87.892169999999993</v>
      </c>
      <c r="L6016" t="s">
        <v>66</v>
      </c>
      <c r="M6016">
        <f>VLOOKUP(L6016,Key!$A$1:$C$73,2,FALSE)</f>
        <v>43.078530000000001</v>
      </c>
      <c r="N6016">
        <f>VLOOKUP(L6016,Key!$A$1:$C$73,3,FALSE)</f>
        <v>-87.882620000000003</v>
      </c>
      <c r="O6016">
        <v>17</v>
      </c>
      <c r="P6016">
        <v>0</v>
      </c>
      <c r="Q6016">
        <v>2.6</v>
      </c>
      <c r="R6016">
        <v>2.4</v>
      </c>
      <c r="S6016">
        <v>102</v>
      </c>
      <c r="T6016">
        <f t="shared" si="837"/>
        <v>-1</v>
      </c>
      <c r="U6016" s="1">
        <v>42833</v>
      </c>
      <c r="V6016" s="13">
        <f t="shared" si="838"/>
        <v>42826</v>
      </c>
      <c r="W6016" s="14">
        <f t="shared" si="839"/>
        <v>42833</v>
      </c>
      <c r="X6016" s="1" t="str">
        <f t="shared" si="840"/>
        <v>Saturday</v>
      </c>
      <c r="Y6016" s="2">
        <v>0.57853009259259258</v>
      </c>
      <c r="Z6016" s="2">
        <f t="shared" si="841"/>
        <v>0.58333333333333326</v>
      </c>
      <c r="AA6016">
        <f>1</f>
        <v>1</v>
      </c>
      <c r="AB6016" s="1">
        <v>42833</v>
      </c>
      <c r="AC6016" s="13">
        <f t="shared" si="842"/>
        <v>42826</v>
      </c>
      <c r="AD6016" s="14">
        <f t="shared" si="843"/>
        <v>42833</v>
      </c>
      <c r="AE6016" s="1" t="str">
        <f t="shared" si="844"/>
        <v>Saturday</v>
      </c>
      <c r="AF6016" s="2">
        <v>0.59053240740740742</v>
      </c>
      <c r="AG6016" s="2">
        <f t="shared" si="845"/>
        <v>0.58333333333333326</v>
      </c>
      <c r="AH6016" t="s">
        <v>23</v>
      </c>
    </row>
    <row r="6017" spans="1:34" x14ac:dyDescent="0.25">
      <c r="A6017">
        <v>1509123</v>
      </c>
      <c r="B6017" t="s">
        <v>29</v>
      </c>
      <c r="C6017" t="s">
        <v>47</v>
      </c>
      <c r="D6017" t="s">
        <v>31</v>
      </c>
      <c r="E6017">
        <v>53211</v>
      </c>
      <c r="F6017" t="s">
        <v>20</v>
      </c>
      <c r="G6017" t="s">
        <v>32</v>
      </c>
      <c r="H6017">
        <v>5574</v>
      </c>
      <c r="I6017" t="s">
        <v>21</v>
      </c>
      <c r="J6017">
        <f>VLOOKUP(I6017,Key!$A$1:$C$73,2,FALSE)</f>
        <v>43.074890000000003</v>
      </c>
      <c r="K6017">
        <f>VLOOKUP(I6017,Key!$A$1:$C$73,3,FALSE)</f>
        <v>-87.882810000000006</v>
      </c>
      <c r="L6017" t="s">
        <v>64</v>
      </c>
      <c r="M6017">
        <f>VLOOKUP(L6017,Key!$A$1:$C$73,2,FALSE)</f>
        <v>43.069021999999997</v>
      </c>
      <c r="N6017">
        <f>VLOOKUP(L6017,Key!$A$1:$C$73,3,FALSE)</f>
        <v>-87.887940999999998</v>
      </c>
      <c r="O6017">
        <v>8</v>
      </c>
      <c r="P6017">
        <v>0</v>
      </c>
      <c r="Q6017">
        <v>1.2</v>
      </c>
      <c r="R6017">
        <v>1.1000000000000001</v>
      </c>
      <c r="S6017">
        <v>48</v>
      </c>
      <c r="T6017">
        <f t="shared" si="837"/>
        <v>-1</v>
      </c>
      <c r="U6017" s="1">
        <v>42833</v>
      </c>
      <c r="V6017" s="13">
        <f t="shared" si="838"/>
        <v>42826</v>
      </c>
      <c r="W6017" s="14">
        <f t="shared" si="839"/>
        <v>42833</v>
      </c>
      <c r="X6017" s="1" t="str">
        <f t="shared" si="840"/>
        <v>Saturday</v>
      </c>
      <c r="Y6017" s="2">
        <v>0.62585648148148143</v>
      </c>
      <c r="Z6017" s="2">
        <f t="shared" si="841"/>
        <v>0.625</v>
      </c>
      <c r="AA6017">
        <f>1</f>
        <v>1</v>
      </c>
      <c r="AB6017" s="1">
        <v>42833</v>
      </c>
      <c r="AC6017" s="13">
        <f t="shared" si="842"/>
        <v>42826</v>
      </c>
      <c r="AD6017" s="14">
        <f t="shared" si="843"/>
        <v>42833</v>
      </c>
      <c r="AE6017" s="1" t="str">
        <f t="shared" si="844"/>
        <v>Saturday</v>
      </c>
      <c r="AF6017" s="2">
        <v>0.63130787037037039</v>
      </c>
      <c r="AG6017" s="2">
        <f t="shared" si="845"/>
        <v>0.625</v>
      </c>
      <c r="AH6017" t="s">
        <v>23</v>
      </c>
    </row>
    <row r="6018" spans="1:34" x14ac:dyDescent="0.25">
      <c r="A6018">
        <v>1149609</v>
      </c>
      <c r="B6018" t="s">
        <v>29</v>
      </c>
      <c r="C6018" t="s">
        <v>47</v>
      </c>
      <c r="D6018" t="s">
        <v>31</v>
      </c>
      <c r="E6018">
        <v>53211</v>
      </c>
      <c r="F6018" t="s">
        <v>20</v>
      </c>
      <c r="G6018" t="s">
        <v>32</v>
      </c>
      <c r="H6018">
        <v>8</v>
      </c>
      <c r="I6018" t="s">
        <v>80</v>
      </c>
      <c r="J6018">
        <f>VLOOKUP(I6018,Key!$A$1:$C$73,2,FALSE)</f>
        <v>43.060250000000003</v>
      </c>
      <c r="K6018">
        <f>VLOOKUP(I6018,Key!$A$1:$C$73,3,FALSE)</f>
        <v>-87.892169999999993</v>
      </c>
      <c r="L6018" t="s">
        <v>76</v>
      </c>
      <c r="M6018">
        <f>VLOOKUP(L6018,Key!$A$1:$C$73,2,FALSE)</f>
        <v>43.02948</v>
      </c>
      <c r="N6018">
        <f>VLOOKUP(L6018,Key!$A$1:$C$73,3,FALSE)</f>
        <v>-87.912819999999996</v>
      </c>
      <c r="O6018">
        <v>26</v>
      </c>
      <c r="P6018">
        <v>0</v>
      </c>
      <c r="Q6018">
        <v>3.9</v>
      </c>
      <c r="R6018">
        <v>3.7</v>
      </c>
      <c r="S6018">
        <v>156</v>
      </c>
      <c r="T6018">
        <f t="shared" ref="T6018:T6081" si="846">-1</f>
        <v>-1</v>
      </c>
      <c r="U6018" s="1">
        <v>42833</v>
      </c>
      <c r="V6018" s="13">
        <f t="shared" ref="V6018:V6081" si="847">DATE(YEAR(U6018), MONTH(U6018), 1)</f>
        <v>42826</v>
      </c>
      <c r="W6018" s="14">
        <f t="shared" ref="W6018:W6081" si="848">U6018</f>
        <v>42833</v>
      </c>
      <c r="X6018" s="1" t="str">
        <f t="shared" ref="X6018:X6081" si="849">TEXT(W6018,"dddd")</f>
        <v>Saturday</v>
      </c>
      <c r="Y6018" s="2">
        <v>0.71231481481481485</v>
      </c>
      <c r="Z6018" s="2">
        <f t="shared" ref="Z6018:Z6081" si="850">MROUND(Y6018, "1:00")</f>
        <v>0.70833333333333326</v>
      </c>
      <c r="AA6018">
        <f>1</f>
        <v>1</v>
      </c>
      <c r="AB6018" s="1">
        <v>42833</v>
      </c>
      <c r="AC6018" s="13">
        <f t="shared" ref="AC6018:AC6081" si="851">DATE(YEAR(AB6018), MONTH(AB6018), 1)</f>
        <v>42826</v>
      </c>
      <c r="AD6018" s="14">
        <f t="shared" ref="AD6018:AD6081" si="852">AB6018</f>
        <v>42833</v>
      </c>
      <c r="AE6018" s="1" t="str">
        <f t="shared" ref="AE6018:AE6081" si="853">TEXT(AD6018,"dddd")</f>
        <v>Saturday</v>
      </c>
      <c r="AF6018" s="2">
        <v>0.73004629629629625</v>
      </c>
      <c r="AG6018" s="2">
        <f t="shared" ref="AG6018:AG6081" si="854">MROUND(AF6018, "1:00")</f>
        <v>0.75</v>
      </c>
      <c r="AH6018" t="s">
        <v>23</v>
      </c>
    </row>
    <row r="6019" spans="1:34" x14ac:dyDescent="0.25">
      <c r="A6019">
        <v>1564969</v>
      </c>
      <c r="B6019" t="s">
        <v>29</v>
      </c>
      <c r="C6019" t="s">
        <v>47</v>
      </c>
      <c r="D6019" t="s">
        <v>31</v>
      </c>
      <c r="E6019">
        <v>53202</v>
      </c>
      <c r="F6019" t="s">
        <v>20</v>
      </c>
      <c r="G6019" t="s">
        <v>32</v>
      </c>
      <c r="H6019">
        <v>128</v>
      </c>
      <c r="I6019" t="s">
        <v>44</v>
      </c>
      <c r="J6019">
        <f>VLOOKUP(I6019,Key!$A$1:$C$73,2,FALSE)</f>
        <v>43.03886</v>
      </c>
      <c r="K6019">
        <f>VLOOKUP(I6019,Key!$A$1:$C$73,3,FALSE)</f>
        <v>-87.902720000000002</v>
      </c>
      <c r="L6019" t="s">
        <v>33</v>
      </c>
      <c r="M6019">
        <f>VLOOKUP(L6019,Key!$A$1:$C$73,2,FALSE)</f>
        <v>43.045712999999999</v>
      </c>
      <c r="N6019">
        <f>VLOOKUP(L6019,Key!$A$1:$C$73,3,FALSE)</f>
        <v>-87.899756999999994</v>
      </c>
      <c r="O6019">
        <v>7</v>
      </c>
      <c r="P6019">
        <v>0</v>
      </c>
      <c r="Q6019">
        <v>1.1000000000000001</v>
      </c>
      <c r="R6019">
        <v>1</v>
      </c>
      <c r="S6019">
        <v>42</v>
      </c>
      <c r="T6019">
        <f t="shared" si="846"/>
        <v>-1</v>
      </c>
      <c r="U6019" s="1">
        <v>42833</v>
      </c>
      <c r="V6019" s="13">
        <f t="shared" si="847"/>
        <v>42826</v>
      </c>
      <c r="W6019" s="14">
        <f t="shared" si="848"/>
        <v>42833</v>
      </c>
      <c r="X6019" s="1" t="str">
        <f t="shared" si="849"/>
        <v>Saturday</v>
      </c>
      <c r="Y6019" s="2">
        <v>0.71300925925925929</v>
      </c>
      <c r="Z6019" s="2">
        <f t="shared" si="850"/>
        <v>0.70833333333333326</v>
      </c>
      <c r="AA6019">
        <f>1</f>
        <v>1</v>
      </c>
      <c r="AB6019" s="1">
        <v>42833</v>
      </c>
      <c r="AC6019" s="13">
        <f t="shared" si="851"/>
        <v>42826</v>
      </c>
      <c r="AD6019" s="14">
        <f t="shared" si="852"/>
        <v>42833</v>
      </c>
      <c r="AE6019" s="1" t="str">
        <f t="shared" si="853"/>
        <v>Saturday</v>
      </c>
      <c r="AF6019" s="2">
        <v>0.71804398148148152</v>
      </c>
      <c r="AG6019" s="2">
        <f t="shared" si="854"/>
        <v>0.70833333333333326</v>
      </c>
      <c r="AH6019" t="s">
        <v>23</v>
      </c>
    </row>
    <row r="6020" spans="1:34" x14ac:dyDescent="0.25">
      <c r="A6020">
        <v>1561032</v>
      </c>
      <c r="B6020" t="s">
        <v>29</v>
      </c>
      <c r="C6020" t="s">
        <v>103</v>
      </c>
      <c r="D6020" t="s">
        <v>31</v>
      </c>
      <c r="E6020">
        <v>53212</v>
      </c>
      <c r="F6020" t="s">
        <v>20</v>
      </c>
      <c r="G6020" t="s">
        <v>32</v>
      </c>
      <c r="H6020">
        <v>5507</v>
      </c>
      <c r="I6020" t="s">
        <v>74</v>
      </c>
      <c r="J6020">
        <f>VLOOKUP(I6020,Key!$A$1:$C$73,2,FALSE)</f>
        <v>43.05536</v>
      </c>
      <c r="K6020">
        <f>VLOOKUP(I6020,Key!$A$1:$C$73,3,FALSE)</f>
        <v>-87.90504</v>
      </c>
      <c r="L6020" t="s">
        <v>22</v>
      </c>
      <c r="M6020">
        <f>VLOOKUP(L6020,Key!$A$1:$C$73,2,FALSE)</f>
        <v>43.058619999999998</v>
      </c>
      <c r="N6020">
        <f>VLOOKUP(L6020,Key!$A$1:$C$73,3,FALSE)</f>
        <v>-87.885319999999993</v>
      </c>
      <c r="O6020">
        <v>11</v>
      </c>
      <c r="P6020">
        <v>0</v>
      </c>
      <c r="Q6020">
        <v>1.7</v>
      </c>
      <c r="R6020">
        <v>1.6</v>
      </c>
      <c r="S6020">
        <v>66</v>
      </c>
      <c r="T6020">
        <f t="shared" si="846"/>
        <v>-1</v>
      </c>
      <c r="U6020" s="1">
        <v>42833</v>
      </c>
      <c r="V6020" s="13">
        <f t="shared" si="847"/>
        <v>42826</v>
      </c>
      <c r="W6020" s="14">
        <f t="shared" si="848"/>
        <v>42833</v>
      </c>
      <c r="X6020" s="1" t="str">
        <f t="shared" si="849"/>
        <v>Saturday</v>
      </c>
      <c r="Y6020" s="2">
        <v>0.75111111111111117</v>
      </c>
      <c r="Z6020" s="2">
        <f t="shared" si="850"/>
        <v>0.75</v>
      </c>
      <c r="AA6020">
        <f>1</f>
        <v>1</v>
      </c>
      <c r="AB6020" s="1">
        <v>42833</v>
      </c>
      <c r="AC6020" s="13">
        <f t="shared" si="851"/>
        <v>42826</v>
      </c>
      <c r="AD6020" s="14">
        <f t="shared" si="852"/>
        <v>42833</v>
      </c>
      <c r="AE6020" s="1" t="str">
        <f t="shared" si="853"/>
        <v>Saturday</v>
      </c>
      <c r="AF6020" s="2">
        <v>0.7584953703703704</v>
      </c>
      <c r="AG6020" s="2">
        <f t="shared" si="854"/>
        <v>0.75</v>
      </c>
      <c r="AH6020" t="s">
        <v>23</v>
      </c>
    </row>
    <row r="6021" spans="1:34" x14ac:dyDescent="0.25">
      <c r="A6021">
        <v>1358514</v>
      </c>
      <c r="B6021" t="s">
        <v>29</v>
      </c>
      <c r="C6021" t="s">
        <v>47</v>
      </c>
      <c r="D6021" t="s">
        <v>31</v>
      </c>
      <c r="E6021">
        <v>53211</v>
      </c>
      <c r="F6021" t="s">
        <v>20</v>
      </c>
      <c r="G6021" t="s">
        <v>32</v>
      </c>
      <c r="H6021">
        <v>5458</v>
      </c>
      <c r="I6021" t="s">
        <v>21</v>
      </c>
      <c r="J6021">
        <f>VLOOKUP(I6021,Key!$A$1:$C$73,2,FALSE)</f>
        <v>43.074890000000003</v>
      </c>
      <c r="K6021">
        <f>VLOOKUP(I6021,Key!$A$1:$C$73,3,FALSE)</f>
        <v>-87.882810000000006</v>
      </c>
      <c r="L6021" t="s">
        <v>61</v>
      </c>
      <c r="M6021">
        <f>VLOOKUP(L6021,Key!$A$1:$C$73,2,FALSE)</f>
        <v>43.060786</v>
      </c>
      <c r="N6021">
        <f>VLOOKUP(L6021,Key!$A$1:$C$73,3,FALSE)</f>
        <v>-87.883825999999999</v>
      </c>
      <c r="O6021">
        <v>9</v>
      </c>
      <c r="P6021">
        <v>0</v>
      </c>
      <c r="Q6021">
        <v>1.4</v>
      </c>
      <c r="R6021">
        <v>1.3</v>
      </c>
      <c r="S6021">
        <v>54</v>
      </c>
      <c r="T6021">
        <f t="shared" si="846"/>
        <v>-1</v>
      </c>
      <c r="U6021" s="1">
        <v>42834</v>
      </c>
      <c r="V6021" s="13">
        <f t="shared" si="847"/>
        <v>42826</v>
      </c>
      <c r="W6021" s="14">
        <f t="shared" si="848"/>
        <v>42834</v>
      </c>
      <c r="X6021" s="1" t="str">
        <f t="shared" si="849"/>
        <v>Sunday</v>
      </c>
      <c r="Y6021" s="2">
        <v>0.37322916666666667</v>
      </c>
      <c r="Z6021" s="2">
        <f t="shared" si="850"/>
        <v>0.375</v>
      </c>
      <c r="AA6021">
        <f>1</f>
        <v>1</v>
      </c>
      <c r="AB6021" s="1">
        <v>42834</v>
      </c>
      <c r="AC6021" s="13">
        <f t="shared" si="851"/>
        <v>42826</v>
      </c>
      <c r="AD6021" s="14">
        <f t="shared" si="852"/>
        <v>42834</v>
      </c>
      <c r="AE6021" s="1" t="str">
        <f t="shared" si="853"/>
        <v>Sunday</v>
      </c>
      <c r="AF6021" s="2">
        <v>0.37943287037037038</v>
      </c>
      <c r="AG6021" s="2">
        <f t="shared" si="854"/>
        <v>0.375</v>
      </c>
      <c r="AH6021" t="s">
        <v>23</v>
      </c>
    </row>
    <row r="6022" spans="1:34" x14ac:dyDescent="0.25">
      <c r="A6022">
        <v>1224715</v>
      </c>
      <c r="B6022" t="s">
        <v>29</v>
      </c>
      <c r="C6022" t="s">
        <v>47</v>
      </c>
      <c r="D6022" t="s">
        <v>31</v>
      </c>
      <c r="E6022">
        <v>53212</v>
      </c>
      <c r="F6022" t="s">
        <v>20</v>
      </c>
      <c r="G6022" t="s">
        <v>32</v>
      </c>
      <c r="H6022">
        <v>316</v>
      </c>
      <c r="I6022" t="s">
        <v>79</v>
      </c>
      <c r="J6022">
        <f>VLOOKUP(I6022,Key!$A$1:$C$73,2,FALSE)</f>
        <v>43.04804</v>
      </c>
      <c r="K6022">
        <f>VLOOKUP(I6022,Key!$A$1:$C$73,3,FALSE)</f>
        <v>-87.896720000000002</v>
      </c>
      <c r="L6022" t="s">
        <v>61</v>
      </c>
      <c r="M6022">
        <f>VLOOKUP(L6022,Key!$A$1:$C$73,2,FALSE)</f>
        <v>43.060786</v>
      </c>
      <c r="N6022">
        <f>VLOOKUP(L6022,Key!$A$1:$C$73,3,FALSE)</f>
        <v>-87.883825999999999</v>
      </c>
      <c r="O6022">
        <v>6</v>
      </c>
      <c r="P6022">
        <v>0</v>
      </c>
      <c r="Q6022">
        <v>0.9</v>
      </c>
      <c r="R6022">
        <v>0.9</v>
      </c>
      <c r="S6022">
        <v>36</v>
      </c>
      <c r="T6022">
        <f t="shared" si="846"/>
        <v>-1</v>
      </c>
      <c r="U6022" s="1">
        <v>42834</v>
      </c>
      <c r="V6022" s="13">
        <f t="shared" si="847"/>
        <v>42826</v>
      </c>
      <c r="W6022" s="14">
        <f t="shared" si="848"/>
        <v>42834</v>
      </c>
      <c r="X6022" s="1" t="str">
        <f t="shared" si="849"/>
        <v>Sunday</v>
      </c>
      <c r="Y6022" s="2">
        <v>0.43244212962962963</v>
      </c>
      <c r="Z6022" s="2">
        <f t="shared" si="850"/>
        <v>0.41666666666666663</v>
      </c>
      <c r="AA6022">
        <f>1</f>
        <v>1</v>
      </c>
      <c r="AB6022" s="1">
        <v>42834</v>
      </c>
      <c r="AC6022" s="13">
        <f t="shared" si="851"/>
        <v>42826</v>
      </c>
      <c r="AD6022" s="14">
        <f t="shared" si="852"/>
        <v>42834</v>
      </c>
      <c r="AE6022" s="1" t="str">
        <f t="shared" si="853"/>
        <v>Sunday</v>
      </c>
      <c r="AF6022" s="2">
        <v>0.43645833333333334</v>
      </c>
      <c r="AG6022" s="2">
        <f t="shared" si="854"/>
        <v>0.41666666666666663</v>
      </c>
      <c r="AH6022" t="s">
        <v>23</v>
      </c>
    </row>
    <row r="6023" spans="1:34" x14ac:dyDescent="0.25">
      <c r="A6023">
        <v>1509123</v>
      </c>
      <c r="B6023" t="s">
        <v>29</v>
      </c>
      <c r="C6023" t="s">
        <v>47</v>
      </c>
      <c r="D6023" t="s">
        <v>31</v>
      </c>
      <c r="E6023">
        <v>53211</v>
      </c>
      <c r="F6023" t="s">
        <v>20</v>
      </c>
      <c r="G6023" t="s">
        <v>32</v>
      </c>
      <c r="H6023">
        <v>5574</v>
      </c>
      <c r="I6023" t="s">
        <v>64</v>
      </c>
      <c r="J6023">
        <f>VLOOKUP(I6023,Key!$A$1:$C$73,2,FALSE)</f>
        <v>43.069021999999997</v>
      </c>
      <c r="K6023">
        <f>VLOOKUP(I6023,Key!$A$1:$C$73,3,FALSE)</f>
        <v>-87.887940999999998</v>
      </c>
      <c r="L6023" t="s">
        <v>82</v>
      </c>
      <c r="M6023">
        <f>VLOOKUP(L6023,Key!$A$1:$C$73,2,FALSE)</f>
        <v>43.040349999999997</v>
      </c>
      <c r="N6023">
        <f>VLOOKUP(L6023,Key!$A$1:$C$73,3,FALSE)</f>
        <v>-87.920760000000001</v>
      </c>
      <c r="O6023">
        <v>38</v>
      </c>
      <c r="P6023">
        <v>0</v>
      </c>
      <c r="Q6023">
        <v>5.7</v>
      </c>
      <c r="R6023">
        <v>5.4</v>
      </c>
      <c r="S6023">
        <v>228</v>
      </c>
      <c r="T6023">
        <f t="shared" si="846"/>
        <v>-1</v>
      </c>
      <c r="U6023" s="1">
        <v>42834</v>
      </c>
      <c r="V6023" s="13">
        <f t="shared" si="847"/>
        <v>42826</v>
      </c>
      <c r="W6023" s="14">
        <f t="shared" si="848"/>
        <v>42834</v>
      </c>
      <c r="X6023" s="1" t="str">
        <f t="shared" si="849"/>
        <v>Sunday</v>
      </c>
      <c r="Y6023" s="2">
        <v>0.49991898148148151</v>
      </c>
      <c r="Z6023" s="2">
        <f t="shared" si="850"/>
        <v>0.5</v>
      </c>
      <c r="AA6023">
        <f>1</f>
        <v>1</v>
      </c>
      <c r="AB6023" s="1">
        <v>42834</v>
      </c>
      <c r="AC6023" s="13">
        <f t="shared" si="851"/>
        <v>42826</v>
      </c>
      <c r="AD6023" s="14">
        <f t="shared" si="852"/>
        <v>42834</v>
      </c>
      <c r="AE6023" s="1" t="str">
        <f t="shared" si="853"/>
        <v>Sunday</v>
      </c>
      <c r="AF6023" s="2">
        <v>0.52622685185185192</v>
      </c>
      <c r="AG6023" s="2">
        <f t="shared" si="854"/>
        <v>0.54166666666666663</v>
      </c>
      <c r="AH6023" t="s">
        <v>23</v>
      </c>
    </row>
    <row r="6024" spans="1:34" x14ac:dyDescent="0.25">
      <c r="A6024">
        <v>1572429</v>
      </c>
      <c r="B6024" t="s">
        <v>29</v>
      </c>
      <c r="E6024">
        <v>63122</v>
      </c>
      <c r="F6024" t="s">
        <v>20</v>
      </c>
      <c r="G6024" t="s">
        <v>97</v>
      </c>
      <c r="H6024">
        <v>11062</v>
      </c>
      <c r="I6024" t="s">
        <v>26</v>
      </c>
      <c r="J6024">
        <f>VLOOKUP(I6024,Key!$A$1:$C$73,2,FALSE)</f>
        <v>43.034619999999997</v>
      </c>
      <c r="K6024">
        <f>VLOOKUP(I6024,Key!$A$1:$C$73,3,FALSE)</f>
        <v>-87.917500000000004</v>
      </c>
      <c r="L6024" t="s">
        <v>53</v>
      </c>
      <c r="M6024">
        <f>VLOOKUP(L6024,Key!$A$1:$C$73,2,FALSE)</f>
        <v>43.04824</v>
      </c>
      <c r="N6024">
        <f>VLOOKUP(L6024,Key!$A$1:$C$73,3,FALSE)</f>
        <v>-87.904970000000006</v>
      </c>
      <c r="O6024">
        <v>94</v>
      </c>
      <c r="P6024">
        <v>6</v>
      </c>
      <c r="Q6024">
        <v>14.1</v>
      </c>
      <c r="R6024">
        <v>13.4</v>
      </c>
      <c r="S6024">
        <v>564</v>
      </c>
      <c r="T6024">
        <f t="shared" si="846"/>
        <v>-1</v>
      </c>
      <c r="U6024" s="1">
        <v>42834</v>
      </c>
      <c r="V6024" s="13">
        <f t="shared" si="847"/>
        <v>42826</v>
      </c>
      <c r="W6024" s="14">
        <f t="shared" si="848"/>
        <v>42834</v>
      </c>
      <c r="X6024" s="1" t="str">
        <f t="shared" si="849"/>
        <v>Sunday</v>
      </c>
      <c r="Y6024" s="2">
        <v>0.58725694444444443</v>
      </c>
      <c r="Z6024" s="2">
        <f t="shared" si="850"/>
        <v>0.58333333333333326</v>
      </c>
      <c r="AA6024">
        <f>1</f>
        <v>1</v>
      </c>
      <c r="AB6024" s="1">
        <v>42834</v>
      </c>
      <c r="AC6024" s="13">
        <f t="shared" si="851"/>
        <v>42826</v>
      </c>
      <c r="AD6024" s="14">
        <f t="shared" si="852"/>
        <v>42834</v>
      </c>
      <c r="AE6024" s="1" t="str">
        <f t="shared" si="853"/>
        <v>Sunday</v>
      </c>
      <c r="AF6024" s="2">
        <v>0.65225694444444449</v>
      </c>
      <c r="AG6024" s="2">
        <f t="shared" si="854"/>
        <v>0.66666666666666663</v>
      </c>
      <c r="AH6024" t="s">
        <v>23</v>
      </c>
    </row>
    <row r="6025" spans="1:34" x14ac:dyDescent="0.25">
      <c r="A6025">
        <v>986622</v>
      </c>
      <c r="B6025" t="s">
        <v>29</v>
      </c>
      <c r="C6025" t="s">
        <v>153</v>
      </c>
      <c r="D6025" t="s">
        <v>46</v>
      </c>
      <c r="E6025">
        <v>60085</v>
      </c>
      <c r="F6025" t="s">
        <v>20</v>
      </c>
      <c r="G6025" t="s">
        <v>32</v>
      </c>
      <c r="H6025">
        <v>188</v>
      </c>
      <c r="I6025" t="s">
        <v>85</v>
      </c>
      <c r="J6025">
        <f>VLOOKUP(I6025,Key!$A$1:$C$73,2,FALSE)</f>
        <v>43.053040000000003</v>
      </c>
      <c r="K6025">
        <f>VLOOKUP(I6025,Key!$A$1:$C$73,3,FALSE)</f>
        <v>-87.897660000000002</v>
      </c>
      <c r="L6025" t="s">
        <v>33</v>
      </c>
      <c r="M6025">
        <f>VLOOKUP(L6025,Key!$A$1:$C$73,2,FALSE)</f>
        <v>43.045712999999999</v>
      </c>
      <c r="N6025">
        <f>VLOOKUP(L6025,Key!$A$1:$C$73,3,FALSE)</f>
        <v>-87.899756999999994</v>
      </c>
      <c r="O6025">
        <v>6</v>
      </c>
      <c r="P6025">
        <v>0</v>
      </c>
      <c r="Q6025">
        <v>0.9</v>
      </c>
      <c r="R6025">
        <v>0.9</v>
      </c>
      <c r="S6025">
        <v>36</v>
      </c>
      <c r="T6025">
        <f t="shared" si="846"/>
        <v>-1</v>
      </c>
      <c r="U6025" s="1">
        <v>42834</v>
      </c>
      <c r="V6025" s="13">
        <f t="shared" si="847"/>
        <v>42826</v>
      </c>
      <c r="W6025" s="14">
        <f t="shared" si="848"/>
        <v>42834</v>
      </c>
      <c r="X6025" s="1" t="str">
        <f t="shared" si="849"/>
        <v>Sunday</v>
      </c>
      <c r="Y6025" s="2">
        <v>0.59245370370370376</v>
      </c>
      <c r="Z6025" s="2">
        <f t="shared" si="850"/>
        <v>0.58333333333333326</v>
      </c>
      <c r="AA6025">
        <f>1</f>
        <v>1</v>
      </c>
      <c r="AB6025" s="1">
        <v>42834</v>
      </c>
      <c r="AC6025" s="13">
        <f t="shared" si="851"/>
        <v>42826</v>
      </c>
      <c r="AD6025" s="14">
        <f t="shared" si="852"/>
        <v>42834</v>
      </c>
      <c r="AE6025" s="1" t="str">
        <f t="shared" si="853"/>
        <v>Sunday</v>
      </c>
      <c r="AF6025" s="2">
        <v>0.59707175925925926</v>
      </c>
      <c r="AG6025" s="2">
        <f t="shared" si="854"/>
        <v>0.58333333333333326</v>
      </c>
      <c r="AH6025" t="s">
        <v>23</v>
      </c>
    </row>
    <row r="6026" spans="1:34" x14ac:dyDescent="0.25">
      <c r="A6026">
        <v>1298099</v>
      </c>
      <c r="B6026" t="s">
        <v>29</v>
      </c>
      <c r="C6026" t="s">
        <v>47</v>
      </c>
      <c r="D6026" t="s">
        <v>31</v>
      </c>
      <c r="E6026">
        <v>53233</v>
      </c>
      <c r="F6026" t="s">
        <v>20</v>
      </c>
      <c r="G6026" t="s">
        <v>32</v>
      </c>
      <c r="H6026">
        <v>11064</v>
      </c>
      <c r="I6026" t="s">
        <v>62</v>
      </c>
      <c r="J6026">
        <f>VLOOKUP(I6026,Key!$A$1:$C$73,2,FALSE)</f>
        <v>43.052460000000004</v>
      </c>
      <c r="K6026">
        <f>VLOOKUP(I6026,Key!$A$1:$C$73,3,FALSE)</f>
        <v>-87.891000000000005</v>
      </c>
      <c r="L6026" t="s">
        <v>22</v>
      </c>
      <c r="M6026">
        <f>VLOOKUP(L6026,Key!$A$1:$C$73,2,FALSE)</f>
        <v>43.058619999999998</v>
      </c>
      <c r="N6026">
        <f>VLOOKUP(L6026,Key!$A$1:$C$73,3,FALSE)</f>
        <v>-87.885319999999993</v>
      </c>
      <c r="O6026">
        <v>3</v>
      </c>
      <c r="P6026">
        <v>0</v>
      </c>
      <c r="Q6026">
        <v>0.5</v>
      </c>
      <c r="R6026">
        <v>0.4</v>
      </c>
      <c r="S6026">
        <v>18</v>
      </c>
      <c r="T6026">
        <f t="shared" si="846"/>
        <v>-1</v>
      </c>
      <c r="U6026" s="1">
        <v>42834</v>
      </c>
      <c r="V6026" s="13">
        <f t="shared" si="847"/>
        <v>42826</v>
      </c>
      <c r="W6026" s="14">
        <f t="shared" si="848"/>
        <v>42834</v>
      </c>
      <c r="X6026" s="1" t="str">
        <f t="shared" si="849"/>
        <v>Sunday</v>
      </c>
      <c r="Y6026" s="2">
        <v>0.59385416666666668</v>
      </c>
      <c r="Z6026" s="2">
        <f t="shared" si="850"/>
        <v>0.58333333333333326</v>
      </c>
      <c r="AA6026">
        <f>1</f>
        <v>1</v>
      </c>
      <c r="AB6026" s="1">
        <v>42834</v>
      </c>
      <c r="AC6026" s="13">
        <f t="shared" si="851"/>
        <v>42826</v>
      </c>
      <c r="AD6026" s="14">
        <f t="shared" si="852"/>
        <v>42834</v>
      </c>
      <c r="AE6026" s="1" t="str">
        <f t="shared" si="853"/>
        <v>Sunday</v>
      </c>
      <c r="AF6026" s="2">
        <v>0.59590277777777778</v>
      </c>
      <c r="AG6026" s="2">
        <f t="shared" si="854"/>
        <v>0.58333333333333326</v>
      </c>
      <c r="AH6026" t="s">
        <v>23</v>
      </c>
    </row>
    <row r="6027" spans="1:34" x14ac:dyDescent="0.25">
      <c r="A6027">
        <v>1298099</v>
      </c>
      <c r="B6027" t="s">
        <v>29</v>
      </c>
      <c r="C6027" t="s">
        <v>47</v>
      </c>
      <c r="D6027" t="s">
        <v>31</v>
      </c>
      <c r="E6027">
        <v>53233</v>
      </c>
      <c r="F6027" t="s">
        <v>20</v>
      </c>
      <c r="G6027" t="s">
        <v>32</v>
      </c>
      <c r="H6027">
        <v>5534</v>
      </c>
      <c r="I6027" t="s">
        <v>22</v>
      </c>
      <c r="J6027">
        <f>VLOOKUP(I6027,Key!$A$1:$C$73,2,FALSE)</f>
        <v>43.058619999999998</v>
      </c>
      <c r="K6027">
        <f>VLOOKUP(I6027,Key!$A$1:$C$73,3,FALSE)</f>
        <v>-87.885319999999993</v>
      </c>
      <c r="L6027" t="s">
        <v>79</v>
      </c>
      <c r="M6027">
        <f>VLOOKUP(L6027,Key!$A$1:$C$73,2,FALSE)</f>
        <v>43.04804</v>
      </c>
      <c r="N6027">
        <f>VLOOKUP(L6027,Key!$A$1:$C$73,3,FALSE)</f>
        <v>-87.896720000000002</v>
      </c>
      <c r="O6027">
        <v>8</v>
      </c>
      <c r="P6027">
        <v>0</v>
      </c>
      <c r="Q6027">
        <v>1.2</v>
      </c>
      <c r="R6027">
        <v>1.1000000000000001</v>
      </c>
      <c r="S6027">
        <v>48</v>
      </c>
      <c r="T6027">
        <f t="shared" si="846"/>
        <v>-1</v>
      </c>
      <c r="U6027" s="1">
        <v>42834</v>
      </c>
      <c r="V6027" s="13">
        <f t="shared" si="847"/>
        <v>42826</v>
      </c>
      <c r="W6027" s="14">
        <f t="shared" si="848"/>
        <v>42834</v>
      </c>
      <c r="X6027" s="1" t="str">
        <f t="shared" si="849"/>
        <v>Sunday</v>
      </c>
      <c r="Y6027" s="2">
        <v>0.62990740740740747</v>
      </c>
      <c r="Z6027" s="2">
        <f t="shared" si="850"/>
        <v>0.625</v>
      </c>
      <c r="AA6027">
        <f>1</f>
        <v>1</v>
      </c>
      <c r="AB6027" s="1">
        <v>42834</v>
      </c>
      <c r="AC6027" s="13">
        <f t="shared" si="851"/>
        <v>42826</v>
      </c>
      <c r="AD6027" s="14">
        <f t="shared" si="852"/>
        <v>42834</v>
      </c>
      <c r="AE6027" s="1" t="str">
        <f t="shared" si="853"/>
        <v>Sunday</v>
      </c>
      <c r="AF6027" s="2">
        <v>0.63552083333333331</v>
      </c>
      <c r="AG6027" s="2">
        <f t="shared" si="854"/>
        <v>0.625</v>
      </c>
      <c r="AH6027" t="s">
        <v>23</v>
      </c>
    </row>
    <row r="6028" spans="1:34" x14ac:dyDescent="0.25">
      <c r="A6028">
        <v>1560094</v>
      </c>
      <c r="B6028" t="s">
        <v>29</v>
      </c>
      <c r="C6028" t="s">
        <v>146</v>
      </c>
      <c r="D6028" t="s">
        <v>46</v>
      </c>
      <c r="E6028">
        <v>60156</v>
      </c>
      <c r="F6028" t="s">
        <v>20</v>
      </c>
      <c r="G6028" t="s">
        <v>32</v>
      </c>
      <c r="H6028">
        <v>5542</v>
      </c>
      <c r="I6028" t="s">
        <v>22</v>
      </c>
      <c r="J6028">
        <f>VLOOKUP(I6028,Key!$A$1:$C$73,2,FALSE)</f>
        <v>43.058619999999998</v>
      </c>
      <c r="K6028">
        <f>VLOOKUP(I6028,Key!$A$1:$C$73,3,FALSE)</f>
        <v>-87.885319999999993</v>
      </c>
      <c r="L6028" t="s">
        <v>22</v>
      </c>
      <c r="M6028">
        <f>VLOOKUP(L6028,Key!$A$1:$C$73,2,FALSE)</f>
        <v>43.058619999999998</v>
      </c>
      <c r="N6028">
        <f>VLOOKUP(L6028,Key!$A$1:$C$73,3,FALSE)</f>
        <v>-87.885319999999993</v>
      </c>
      <c r="O6028">
        <v>37</v>
      </c>
      <c r="P6028">
        <v>0</v>
      </c>
      <c r="Q6028">
        <v>5.6</v>
      </c>
      <c r="R6028">
        <v>5.3</v>
      </c>
      <c r="S6028">
        <v>222</v>
      </c>
      <c r="T6028">
        <f t="shared" si="846"/>
        <v>-1</v>
      </c>
      <c r="U6028" s="1">
        <v>42834</v>
      </c>
      <c r="V6028" s="13">
        <f t="shared" si="847"/>
        <v>42826</v>
      </c>
      <c r="W6028" s="14">
        <f t="shared" si="848"/>
        <v>42834</v>
      </c>
      <c r="X6028" s="1" t="str">
        <f t="shared" si="849"/>
        <v>Sunday</v>
      </c>
      <c r="Y6028" s="2">
        <v>0.64739583333333328</v>
      </c>
      <c r="Z6028" s="2">
        <f t="shared" si="850"/>
        <v>0.66666666666666663</v>
      </c>
      <c r="AA6028">
        <f>1</f>
        <v>1</v>
      </c>
      <c r="AB6028" s="1">
        <v>42834</v>
      </c>
      <c r="AC6028" s="13">
        <f t="shared" si="851"/>
        <v>42826</v>
      </c>
      <c r="AD6028" s="14">
        <f t="shared" si="852"/>
        <v>42834</v>
      </c>
      <c r="AE6028" s="1" t="str">
        <f t="shared" si="853"/>
        <v>Sunday</v>
      </c>
      <c r="AF6028" s="2">
        <v>0.67306712962962967</v>
      </c>
      <c r="AG6028" s="2">
        <f t="shared" si="854"/>
        <v>0.66666666666666663</v>
      </c>
      <c r="AH6028" t="s">
        <v>25</v>
      </c>
    </row>
    <row r="6029" spans="1:34" x14ac:dyDescent="0.25">
      <c r="A6029">
        <v>583361</v>
      </c>
      <c r="B6029" t="s">
        <v>29</v>
      </c>
      <c r="C6029" t="s">
        <v>47</v>
      </c>
      <c r="D6029" t="s">
        <v>31</v>
      </c>
      <c r="E6029">
        <v>53202</v>
      </c>
      <c r="F6029" t="s">
        <v>20</v>
      </c>
      <c r="G6029" t="s">
        <v>32</v>
      </c>
      <c r="H6029">
        <v>267</v>
      </c>
      <c r="I6029" t="s">
        <v>48</v>
      </c>
      <c r="J6029">
        <f>VLOOKUP(I6029,Key!$A$1:$C$73,2,FALSE)</f>
        <v>43.031320000000001</v>
      </c>
      <c r="K6029">
        <f>VLOOKUP(I6029,Key!$A$1:$C$73,3,FALSE)</f>
        <v>-87.904259999999994</v>
      </c>
      <c r="L6029" t="s">
        <v>36</v>
      </c>
      <c r="M6029">
        <f>VLOOKUP(L6029,Key!$A$1:$C$73,2,FALSE)</f>
        <v>43.03519</v>
      </c>
      <c r="N6029">
        <f>VLOOKUP(L6029,Key!$A$1:$C$73,3,FALSE)</f>
        <v>-87.907390000000007</v>
      </c>
      <c r="O6029">
        <v>2</v>
      </c>
      <c r="P6029">
        <v>0</v>
      </c>
      <c r="Q6029">
        <v>0.3</v>
      </c>
      <c r="R6029">
        <v>0.3</v>
      </c>
      <c r="S6029">
        <v>12</v>
      </c>
      <c r="T6029">
        <f t="shared" si="846"/>
        <v>-1</v>
      </c>
      <c r="U6029" s="1">
        <v>42834</v>
      </c>
      <c r="V6029" s="13">
        <f t="shared" si="847"/>
        <v>42826</v>
      </c>
      <c r="W6029" s="14">
        <f t="shared" si="848"/>
        <v>42834</v>
      </c>
      <c r="X6029" s="1" t="str">
        <f t="shared" si="849"/>
        <v>Sunday</v>
      </c>
      <c r="Y6029" s="2">
        <v>0.69896990740740739</v>
      </c>
      <c r="Z6029" s="2">
        <f t="shared" si="850"/>
        <v>0.70833333333333326</v>
      </c>
      <c r="AA6029">
        <f>1</f>
        <v>1</v>
      </c>
      <c r="AB6029" s="1">
        <v>42834</v>
      </c>
      <c r="AC6029" s="13">
        <f t="shared" si="851"/>
        <v>42826</v>
      </c>
      <c r="AD6029" s="14">
        <f t="shared" si="852"/>
        <v>42834</v>
      </c>
      <c r="AE6029" s="1" t="str">
        <f t="shared" si="853"/>
        <v>Sunday</v>
      </c>
      <c r="AF6029" s="2">
        <v>0.70063657407407398</v>
      </c>
      <c r="AG6029" s="2">
        <f t="shared" si="854"/>
        <v>0.70833333333333326</v>
      </c>
      <c r="AH6029" t="s">
        <v>23</v>
      </c>
    </row>
    <row r="6030" spans="1:34" x14ac:dyDescent="0.25">
      <c r="A6030">
        <v>1328721</v>
      </c>
      <c r="B6030" t="s">
        <v>29</v>
      </c>
      <c r="C6030" t="s">
        <v>47</v>
      </c>
      <c r="D6030" t="s">
        <v>31</v>
      </c>
      <c r="E6030">
        <v>53207</v>
      </c>
      <c r="F6030" t="s">
        <v>20</v>
      </c>
      <c r="G6030" t="s">
        <v>32</v>
      </c>
      <c r="H6030">
        <v>19</v>
      </c>
      <c r="I6030" t="s">
        <v>28</v>
      </c>
      <c r="J6030">
        <f>VLOOKUP(I6030,Key!$A$1:$C$73,2,FALSE)</f>
        <v>43.038580000000003</v>
      </c>
      <c r="K6030">
        <f>VLOOKUP(I6030,Key!$A$1:$C$73,3,FALSE)</f>
        <v>-87.90934</v>
      </c>
      <c r="L6030" t="s">
        <v>83</v>
      </c>
      <c r="M6030">
        <f>VLOOKUP(L6030,Key!$A$1:$C$73,2,FALSE)</f>
        <v>43.026229999999998</v>
      </c>
      <c r="N6030">
        <f>VLOOKUP(L6030,Key!$A$1:$C$73,3,FALSE)</f>
        <v>-87.912809999999993</v>
      </c>
      <c r="O6030">
        <v>6</v>
      </c>
      <c r="P6030">
        <v>0</v>
      </c>
      <c r="Q6030">
        <v>0.9</v>
      </c>
      <c r="R6030">
        <v>0.9</v>
      </c>
      <c r="S6030">
        <v>36</v>
      </c>
      <c r="T6030">
        <f t="shared" si="846"/>
        <v>-1</v>
      </c>
      <c r="U6030" s="1">
        <v>42834</v>
      </c>
      <c r="V6030" s="13">
        <f t="shared" si="847"/>
        <v>42826</v>
      </c>
      <c r="W6030" s="14">
        <f t="shared" si="848"/>
        <v>42834</v>
      </c>
      <c r="X6030" s="1" t="str">
        <f t="shared" si="849"/>
        <v>Sunday</v>
      </c>
      <c r="Y6030" s="2">
        <v>0.71055555555555561</v>
      </c>
      <c r="Z6030" s="2">
        <f t="shared" si="850"/>
        <v>0.70833333333333326</v>
      </c>
      <c r="AA6030">
        <f>1</f>
        <v>1</v>
      </c>
      <c r="AB6030" s="1">
        <v>42834</v>
      </c>
      <c r="AC6030" s="13">
        <f t="shared" si="851"/>
        <v>42826</v>
      </c>
      <c r="AD6030" s="14">
        <f t="shared" si="852"/>
        <v>42834</v>
      </c>
      <c r="AE6030" s="1" t="str">
        <f t="shared" si="853"/>
        <v>Sunday</v>
      </c>
      <c r="AF6030" s="2">
        <v>0.71505787037037039</v>
      </c>
      <c r="AG6030" s="2">
        <f t="shared" si="854"/>
        <v>0.70833333333333326</v>
      </c>
      <c r="AH6030" t="s">
        <v>23</v>
      </c>
    </row>
    <row r="6031" spans="1:34" x14ac:dyDescent="0.25">
      <c r="A6031">
        <v>1425087</v>
      </c>
      <c r="B6031" t="s">
        <v>29</v>
      </c>
      <c r="C6031" t="s">
        <v>30</v>
      </c>
      <c r="D6031" t="s">
        <v>31</v>
      </c>
      <c r="E6031">
        <v>53212</v>
      </c>
      <c r="F6031" t="s">
        <v>20</v>
      </c>
      <c r="G6031" t="s">
        <v>32</v>
      </c>
      <c r="H6031">
        <v>5451</v>
      </c>
      <c r="I6031" t="s">
        <v>40</v>
      </c>
      <c r="J6031">
        <f>VLOOKUP(I6031,Key!$A$1:$C$73,2,FALSE)</f>
        <v>43.06033</v>
      </c>
      <c r="K6031">
        <f>VLOOKUP(I6031,Key!$A$1:$C$73,3,FALSE)</f>
        <v>-87.89546</v>
      </c>
      <c r="L6031" t="s">
        <v>81</v>
      </c>
      <c r="M6031">
        <f>VLOOKUP(L6031,Key!$A$1:$C$73,2,FALSE)</f>
        <v>43.058010000000003</v>
      </c>
      <c r="N6031">
        <f>VLOOKUP(L6031,Key!$A$1:$C$73,3,FALSE)</f>
        <v>-87.877300000000005</v>
      </c>
      <c r="O6031">
        <v>7</v>
      </c>
      <c r="P6031">
        <v>0</v>
      </c>
      <c r="Q6031">
        <v>1.1000000000000001</v>
      </c>
      <c r="R6031">
        <v>1</v>
      </c>
      <c r="S6031">
        <v>42</v>
      </c>
      <c r="T6031">
        <f t="shared" si="846"/>
        <v>-1</v>
      </c>
      <c r="U6031" s="1">
        <v>42834</v>
      </c>
      <c r="V6031" s="13">
        <f t="shared" si="847"/>
        <v>42826</v>
      </c>
      <c r="W6031" s="14">
        <f t="shared" si="848"/>
        <v>42834</v>
      </c>
      <c r="X6031" s="1" t="str">
        <f t="shared" si="849"/>
        <v>Sunday</v>
      </c>
      <c r="Y6031" s="2">
        <v>0.71961805555555547</v>
      </c>
      <c r="Z6031" s="2">
        <f t="shared" si="850"/>
        <v>0.70833333333333326</v>
      </c>
      <c r="AA6031">
        <f>1</f>
        <v>1</v>
      </c>
      <c r="AB6031" s="1">
        <v>42834</v>
      </c>
      <c r="AC6031" s="13">
        <f t="shared" si="851"/>
        <v>42826</v>
      </c>
      <c r="AD6031" s="14">
        <f t="shared" si="852"/>
        <v>42834</v>
      </c>
      <c r="AE6031" s="1" t="str">
        <f t="shared" si="853"/>
        <v>Sunday</v>
      </c>
      <c r="AF6031" s="2">
        <v>0.72436342592592595</v>
      </c>
      <c r="AG6031" s="2">
        <f t="shared" si="854"/>
        <v>0.70833333333333326</v>
      </c>
      <c r="AH6031" t="s">
        <v>23</v>
      </c>
    </row>
    <row r="6032" spans="1:34" x14ac:dyDescent="0.25">
      <c r="A6032">
        <v>1444023</v>
      </c>
      <c r="B6032" t="s">
        <v>29</v>
      </c>
      <c r="C6032" t="s">
        <v>30</v>
      </c>
      <c r="D6032" t="s">
        <v>31</v>
      </c>
      <c r="E6032">
        <v>53211</v>
      </c>
      <c r="F6032" t="s">
        <v>20</v>
      </c>
      <c r="G6032" t="s">
        <v>32</v>
      </c>
      <c r="H6032">
        <v>2</v>
      </c>
      <c r="I6032" t="s">
        <v>66</v>
      </c>
      <c r="J6032">
        <f>VLOOKUP(I6032,Key!$A$1:$C$73,2,FALSE)</f>
        <v>43.078530000000001</v>
      </c>
      <c r="K6032">
        <f>VLOOKUP(I6032,Key!$A$1:$C$73,3,FALSE)</f>
        <v>-87.882620000000003</v>
      </c>
      <c r="L6032" t="s">
        <v>66</v>
      </c>
      <c r="M6032">
        <f>VLOOKUP(L6032,Key!$A$1:$C$73,2,FALSE)</f>
        <v>43.078530000000001</v>
      </c>
      <c r="N6032">
        <f>VLOOKUP(L6032,Key!$A$1:$C$73,3,FALSE)</f>
        <v>-87.882620000000003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f t="shared" si="846"/>
        <v>-1</v>
      </c>
      <c r="U6032" s="1">
        <v>42834</v>
      </c>
      <c r="V6032" s="13">
        <f t="shared" si="847"/>
        <v>42826</v>
      </c>
      <c r="W6032" s="14">
        <f t="shared" si="848"/>
        <v>42834</v>
      </c>
      <c r="X6032" s="1" t="str">
        <f t="shared" si="849"/>
        <v>Sunday</v>
      </c>
      <c r="Y6032" s="2">
        <v>0.72160879629629626</v>
      </c>
      <c r="Z6032" s="2">
        <f t="shared" si="850"/>
        <v>0.70833333333333326</v>
      </c>
      <c r="AA6032">
        <f>1</f>
        <v>1</v>
      </c>
      <c r="AB6032" s="1">
        <v>42834</v>
      </c>
      <c r="AC6032" s="13">
        <f t="shared" si="851"/>
        <v>42826</v>
      </c>
      <c r="AD6032" s="14">
        <f t="shared" si="852"/>
        <v>42834</v>
      </c>
      <c r="AE6032" s="1" t="str">
        <f t="shared" si="853"/>
        <v>Sunday</v>
      </c>
      <c r="AF6032" s="2">
        <v>0.72179398148148144</v>
      </c>
      <c r="AG6032" s="2">
        <f t="shared" si="854"/>
        <v>0.70833333333333326</v>
      </c>
      <c r="AH6032" t="s">
        <v>25</v>
      </c>
    </row>
    <row r="6033" spans="1:34" x14ac:dyDescent="0.25">
      <c r="A6033">
        <v>1571622</v>
      </c>
      <c r="B6033" t="s">
        <v>29</v>
      </c>
      <c r="C6033" t="s">
        <v>103</v>
      </c>
      <c r="D6033" t="s">
        <v>31</v>
      </c>
      <c r="E6033">
        <v>53212</v>
      </c>
      <c r="F6033" t="s">
        <v>20</v>
      </c>
      <c r="G6033" t="s">
        <v>32</v>
      </c>
      <c r="H6033">
        <v>108</v>
      </c>
      <c r="I6033" t="s">
        <v>64</v>
      </c>
      <c r="J6033">
        <f>VLOOKUP(I6033,Key!$A$1:$C$73,2,FALSE)</f>
        <v>43.069021999999997</v>
      </c>
      <c r="K6033">
        <f>VLOOKUP(I6033,Key!$A$1:$C$73,3,FALSE)</f>
        <v>-87.887940999999998</v>
      </c>
      <c r="L6033" t="s">
        <v>61</v>
      </c>
      <c r="M6033">
        <f>VLOOKUP(L6033,Key!$A$1:$C$73,2,FALSE)</f>
        <v>43.060786</v>
      </c>
      <c r="N6033">
        <f>VLOOKUP(L6033,Key!$A$1:$C$73,3,FALSE)</f>
        <v>-87.883825999999999</v>
      </c>
      <c r="O6033">
        <v>31</v>
      </c>
      <c r="P6033">
        <v>0</v>
      </c>
      <c r="Q6033">
        <v>4.7</v>
      </c>
      <c r="R6033">
        <v>4.4000000000000004</v>
      </c>
      <c r="S6033">
        <v>186</v>
      </c>
      <c r="T6033">
        <f t="shared" si="846"/>
        <v>-1</v>
      </c>
      <c r="U6033" s="1">
        <v>42834</v>
      </c>
      <c r="V6033" s="13">
        <f t="shared" si="847"/>
        <v>42826</v>
      </c>
      <c r="W6033" s="14">
        <f t="shared" si="848"/>
        <v>42834</v>
      </c>
      <c r="X6033" s="1" t="str">
        <f t="shared" si="849"/>
        <v>Sunday</v>
      </c>
      <c r="Y6033" s="2">
        <v>0.77145833333333336</v>
      </c>
      <c r="Z6033" s="2">
        <f t="shared" si="850"/>
        <v>0.79166666666666663</v>
      </c>
      <c r="AA6033">
        <f>1</f>
        <v>1</v>
      </c>
      <c r="AB6033" s="1">
        <v>42834</v>
      </c>
      <c r="AC6033" s="13">
        <f t="shared" si="851"/>
        <v>42826</v>
      </c>
      <c r="AD6033" s="14">
        <f t="shared" si="852"/>
        <v>42834</v>
      </c>
      <c r="AE6033" s="1" t="str">
        <f t="shared" si="853"/>
        <v>Sunday</v>
      </c>
      <c r="AF6033" s="2">
        <v>0.79295138888888894</v>
      </c>
      <c r="AG6033" s="2">
        <f t="shared" si="854"/>
        <v>0.79166666666666663</v>
      </c>
      <c r="AH6033" t="s">
        <v>23</v>
      </c>
    </row>
    <row r="6034" spans="1:34" x14ac:dyDescent="0.25">
      <c r="A6034">
        <v>1251077</v>
      </c>
      <c r="B6034" t="s">
        <v>29</v>
      </c>
      <c r="C6034" t="s">
        <v>114</v>
      </c>
      <c r="D6034" t="s">
        <v>31</v>
      </c>
      <c r="E6034">
        <v>54914</v>
      </c>
      <c r="F6034" t="s">
        <v>20</v>
      </c>
      <c r="G6034" t="s">
        <v>99</v>
      </c>
      <c r="H6034">
        <v>17</v>
      </c>
      <c r="I6034" t="s">
        <v>80</v>
      </c>
      <c r="J6034">
        <f>VLOOKUP(I6034,Key!$A$1:$C$73,2,FALSE)</f>
        <v>43.060250000000003</v>
      </c>
      <c r="K6034">
        <f>VLOOKUP(I6034,Key!$A$1:$C$73,3,FALSE)</f>
        <v>-87.892169999999993</v>
      </c>
      <c r="L6034" t="s">
        <v>40</v>
      </c>
      <c r="M6034">
        <f>VLOOKUP(L6034,Key!$A$1:$C$73,2,FALSE)</f>
        <v>43.06033</v>
      </c>
      <c r="N6034">
        <f>VLOOKUP(L6034,Key!$A$1:$C$73,3,FALSE)</f>
        <v>-87.89546</v>
      </c>
      <c r="O6034">
        <v>4</v>
      </c>
      <c r="P6034">
        <v>0</v>
      </c>
      <c r="Q6034">
        <v>0.6</v>
      </c>
      <c r="R6034">
        <v>0.6</v>
      </c>
      <c r="S6034">
        <v>24</v>
      </c>
      <c r="T6034">
        <f t="shared" si="846"/>
        <v>-1</v>
      </c>
      <c r="U6034" s="1">
        <v>42834</v>
      </c>
      <c r="V6034" s="13">
        <f t="shared" si="847"/>
        <v>42826</v>
      </c>
      <c r="W6034" s="14">
        <f t="shared" si="848"/>
        <v>42834</v>
      </c>
      <c r="X6034" s="1" t="str">
        <f t="shared" si="849"/>
        <v>Sunday</v>
      </c>
      <c r="Y6034" s="2">
        <v>0.7871527777777777</v>
      </c>
      <c r="Z6034" s="2">
        <f t="shared" si="850"/>
        <v>0.79166666666666663</v>
      </c>
      <c r="AA6034">
        <f>1</f>
        <v>1</v>
      </c>
      <c r="AB6034" s="1">
        <v>42834</v>
      </c>
      <c r="AC6034" s="13">
        <f t="shared" si="851"/>
        <v>42826</v>
      </c>
      <c r="AD6034" s="14">
        <f t="shared" si="852"/>
        <v>42834</v>
      </c>
      <c r="AE6034" s="1" t="str">
        <f t="shared" si="853"/>
        <v>Sunday</v>
      </c>
      <c r="AF6034" s="2">
        <v>0.78965277777777787</v>
      </c>
      <c r="AG6034" s="2">
        <f t="shared" si="854"/>
        <v>0.79166666666666663</v>
      </c>
      <c r="AH6034" t="s">
        <v>23</v>
      </c>
    </row>
    <row r="6035" spans="1:34" x14ac:dyDescent="0.25">
      <c r="A6035">
        <v>1571549</v>
      </c>
      <c r="B6035" t="s">
        <v>29</v>
      </c>
      <c r="C6035" t="s">
        <v>47</v>
      </c>
      <c r="D6035" t="s">
        <v>31</v>
      </c>
      <c r="E6035">
        <v>53212</v>
      </c>
      <c r="F6035" t="s">
        <v>20</v>
      </c>
      <c r="G6035" t="s">
        <v>32</v>
      </c>
      <c r="H6035">
        <v>11118</v>
      </c>
      <c r="I6035" t="s">
        <v>61</v>
      </c>
      <c r="J6035">
        <f>VLOOKUP(I6035,Key!$A$1:$C$73,2,FALSE)</f>
        <v>43.060786</v>
      </c>
      <c r="K6035">
        <f>VLOOKUP(I6035,Key!$A$1:$C$73,3,FALSE)</f>
        <v>-87.883825999999999</v>
      </c>
      <c r="L6035" t="s">
        <v>61</v>
      </c>
      <c r="M6035">
        <f>VLOOKUP(L6035,Key!$A$1:$C$73,2,FALSE)</f>
        <v>43.060786</v>
      </c>
      <c r="N6035">
        <f>VLOOKUP(L6035,Key!$A$1:$C$73,3,FALSE)</f>
        <v>-87.883825999999999</v>
      </c>
      <c r="O6035">
        <v>34</v>
      </c>
      <c r="P6035">
        <v>0</v>
      </c>
      <c r="Q6035">
        <v>5.0999999999999996</v>
      </c>
      <c r="R6035">
        <v>4.8</v>
      </c>
      <c r="S6035">
        <v>204</v>
      </c>
      <c r="T6035">
        <f t="shared" si="846"/>
        <v>-1</v>
      </c>
      <c r="U6035" s="1">
        <v>42834</v>
      </c>
      <c r="V6035" s="13">
        <f t="shared" si="847"/>
        <v>42826</v>
      </c>
      <c r="W6035" s="14">
        <f t="shared" si="848"/>
        <v>42834</v>
      </c>
      <c r="X6035" s="1" t="str">
        <f t="shared" si="849"/>
        <v>Sunday</v>
      </c>
      <c r="Y6035" s="2">
        <v>0.79780092592592589</v>
      </c>
      <c r="Z6035" s="2">
        <f t="shared" si="850"/>
        <v>0.79166666666666663</v>
      </c>
      <c r="AA6035">
        <f>1</f>
        <v>1</v>
      </c>
      <c r="AB6035" s="1">
        <v>42834</v>
      </c>
      <c r="AC6035" s="13">
        <f t="shared" si="851"/>
        <v>42826</v>
      </c>
      <c r="AD6035" s="14">
        <f t="shared" si="852"/>
        <v>42834</v>
      </c>
      <c r="AE6035" s="1" t="str">
        <f t="shared" si="853"/>
        <v>Sunday</v>
      </c>
      <c r="AF6035" s="2">
        <v>0.82087962962962957</v>
      </c>
      <c r="AG6035" s="2">
        <f t="shared" si="854"/>
        <v>0.83333333333333326</v>
      </c>
      <c r="AH6035" t="s">
        <v>25</v>
      </c>
    </row>
    <row r="6036" spans="1:34" x14ac:dyDescent="0.25">
      <c r="A6036">
        <v>1571549</v>
      </c>
      <c r="B6036" t="s">
        <v>29</v>
      </c>
      <c r="C6036" t="s">
        <v>47</v>
      </c>
      <c r="D6036" t="s">
        <v>31</v>
      </c>
      <c r="E6036">
        <v>53212</v>
      </c>
      <c r="F6036" t="s">
        <v>20</v>
      </c>
      <c r="G6036" t="s">
        <v>32</v>
      </c>
      <c r="H6036">
        <v>11118</v>
      </c>
      <c r="I6036" t="s">
        <v>61</v>
      </c>
      <c r="J6036">
        <f>VLOOKUP(I6036,Key!$A$1:$C$73,2,FALSE)</f>
        <v>43.060786</v>
      </c>
      <c r="K6036">
        <f>VLOOKUP(I6036,Key!$A$1:$C$73,3,FALSE)</f>
        <v>-87.883825999999999</v>
      </c>
      <c r="L6036" t="s">
        <v>21</v>
      </c>
      <c r="M6036">
        <f>VLOOKUP(L6036,Key!$A$1:$C$73,2,FALSE)</f>
        <v>43.074890000000003</v>
      </c>
      <c r="N6036">
        <f>VLOOKUP(L6036,Key!$A$1:$C$73,3,FALSE)</f>
        <v>-87.882810000000006</v>
      </c>
      <c r="O6036">
        <v>21</v>
      </c>
      <c r="P6036">
        <v>0</v>
      </c>
      <c r="Q6036">
        <v>3.2</v>
      </c>
      <c r="R6036">
        <v>3</v>
      </c>
      <c r="S6036">
        <v>126</v>
      </c>
      <c r="T6036">
        <f t="shared" si="846"/>
        <v>-1</v>
      </c>
      <c r="U6036" s="1">
        <v>42834</v>
      </c>
      <c r="V6036" s="13">
        <f t="shared" si="847"/>
        <v>42826</v>
      </c>
      <c r="W6036" s="14">
        <f t="shared" si="848"/>
        <v>42834</v>
      </c>
      <c r="X6036" s="1" t="str">
        <f t="shared" si="849"/>
        <v>Sunday</v>
      </c>
      <c r="Y6036" s="2">
        <v>0.82151620370370371</v>
      </c>
      <c r="Z6036" s="2">
        <f t="shared" si="850"/>
        <v>0.83333333333333326</v>
      </c>
      <c r="AA6036">
        <f>1</f>
        <v>1</v>
      </c>
      <c r="AB6036" s="1">
        <v>42834</v>
      </c>
      <c r="AC6036" s="13">
        <f t="shared" si="851"/>
        <v>42826</v>
      </c>
      <c r="AD6036" s="14">
        <f t="shared" si="852"/>
        <v>42834</v>
      </c>
      <c r="AE6036" s="1" t="str">
        <f t="shared" si="853"/>
        <v>Sunday</v>
      </c>
      <c r="AF6036" s="2">
        <v>0.83562499999999995</v>
      </c>
      <c r="AG6036" s="2">
        <f t="shared" si="854"/>
        <v>0.83333333333333326</v>
      </c>
      <c r="AH6036" t="s">
        <v>23</v>
      </c>
    </row>
    <row r="6037" spans="1:34" x14ac:dyDescent="0.25">
      <c r="A6037">
        <v>1571622</v>
      </c>
      <c r="B6037" t="s">
        <v>29</v>
      </c>
      <c r="C6037" t="s">
        <v>103</v>
      </c>
      <c r="D6037" t="s">
        <v>31</v>
      </c>
      <c r="E6037">
        <v>53212</v>
      </c>
      <c r="F6037" t="s">
        <v>20</v>
      </c>
      <c r="G6037" t="s">
        <v>32</v>
      </c>
      <c r="H6037">
        <v>11071</v>
      </c>
      <c r="I6037" t="s">
        <v>21</v>
      </c>
      <c r="J6037">
        <f>VLOOKUP(I6037,Key!$A$1:$C$73,2,FALSE)</f>
        <v>43.074890000000003</v>
      </c>
      <c r="K6037">
        <f>VLOOKUP(I6037,Key!$A$1:$C$73,3,FALSE)</f>
        <v>-87.882810000000006</v>
      </c>
      <c r="L6037" t="s">
        <v>64</v>
      </c>
      <c r="M6037">
        <f>VLOOKUP(L6037,Key!$A$1:$C$73,2,FALSE)</f>
        <v>43.069021999999997</v>
      </c>
      <c r="N6037">
        <f>VLOOKUP(L6037,Key!$A$1:$C$73,3,FALSE)</f>
        <v>-87.887940999999998</v>
      </c>
      <c r="O6037">
        <v>9</v>
      </c>
      <c r="P6037">
        <v>0</v>
      </c>
      <c r="Q6037">
        <v>1.4</v>
      </c>
      <c r="R6037">
        <v>1.3</v>
      </c>
      <c r="S6037">
        <v>54</v>
      </c>
      <c r="T6037">
        <f t="shared" si="846"/>
        <v>-1</v>
      </c>
      <c r="U6037" s="1">
        <v>42834</v>
      </c>
      <c r="V6037" s="13">
        <f t="shared" si="847"/>
        <v>42826</v>
      </c>
      <c r="W6037" s="14">
        <f t="shared" si="848"/>
        <v>42834</v>
      </c>
      <c r="X6037" s="1" t="str">
        <f t="shared" si="849"/>
        <v>Sunday</v>
      </c>
      <c r="Y6037" s="2">
        <v>0.84206018518518511</v>
      </c>
      <c r="Z6037" s="2">
        <f t="shared" si="850"/>
        <v>0.83333333333333326</v>
      </c>
      <c r="AA6037">
        <f>1</f>
        <v>1</v>
      </c>
      <c r="AB6037" s="1">
        <v>42834</v>
      </c>
      <c r="AC6037" s="13">
        <f t="shared" si="851"/>
        <v>42826</v>
      </c>
      <c r="AD6037" s="14">
        <f t="shared" si="852"/>
        <v>42834</v>
      </c>
      <c r="AE6037" s="1" t="str">
        <f t="shared" si="853"/>
        <v>Sunday</v>
      </c>
      <c r="AF6037" s="2">
        <v>0.84825231481481478</v>
      </c>
      <c r="AG6037" s="2">
        <f t="shared" si="854"/>
        <v>0.83333333333333326</v>
      </c>
      <c r="AH6037" t="s">
        <v>23</v>
      </c>
    </row>
    <row r="6038" spans="1:34" x14ac:dyDescent="0.25">
      <c r="A6038">
        <v>1238862</v>
      </c>
      <c r="B6038" t="s">
        <v>29</v>
      </c>
      <c r="C6038" t="s">
        <v>154</v>
      </c>
      <c r="D6038" t="s">
        <v>31</v>
      </c>
      <c r="E6038">
        <v>53528</v>
      </c>
      <c r="F6038" t="s">
        <v>20</v>
      </c>
      <c r="G6038" t="s">
        <v>99</v>
      </c>
      <c r="H6038">
        <v>11160</v>
      </c>
      <c r="I6038" t="s">
        <v>87</v>
      </c>
      <c r="J6038">
        <f>VLOOKUP(I6038,Key!$A$1:$C$73,2,FALSE)</f>
        <v>43.063749000000001</v>
      </c>
      <c r="K6038">
        <f>VLOOKUP(I6038,Key!$A$1:$C$73,3,FALSE)</f>
        <v>-87.887962999999999</v>
      </c>
      <c r="L6038" t="s">
        <v>65</v>
      </c>
      <c r="M6038">
        <f>VLOOKUP(L6038,Key!$A$1:$C$73,2,FALSE)</f>
        <v>43.077359999999999</v>
      </c>
      <c r="N6038">
        <f>VLOOKUP(L6038,Key!$A$1:$C$73,3,FALSE)</f>
        <v>-87.880769999999998</v>
      </c>
      <c r="O6038">
        <v>11</v>
      </c>
      <c r="P6038">
        <v>0</v>
      </c>
      <c r="Q6038">
        <v>1.7</v>
      </c>
      <c r="R6038">
        <v>1.6</v>
      </c>
      <c r="S6038">
        <v>66</v>
      </c>
      <c r="T6038">
        <f t="shared" si="846"/>
        <v>-1</v>
      </c>
      <c r="U6038" s="1">
        <v>42835</v>
      </c>
      <c r="V6038" s="13">
        <f t="shared" si="847"/>
        <v>42826</v>
      </c>
      <c r="W6038" s="14">
        <f t="shared" si="848"/>
        <v>42835</v>
      </c>
      <c r="X6038" s="1" t="str">
        <f t="shared" si="849"/>
        <v>Monday</v>
      </c>
      <c r="Y6038" s="2">
        <v>0.40065972222222218</v>
      </c>
      <c r="Z6038" s="2">
        <f t="shared" si="850"/>
        <v>0.41666666666666663</v>
      </c>
      <c r="AA6038">
        <f>1</f>
        <v>1</v>
      </c>
      <c r="AB6038" s="1">
        <v>42835</v>
      </c>
      <c r="AC6038" s="13">
        <f t="shared" si="851"/>
        <v>42826</v>
      </c>
      <c r="AD6038" s="14">
        <f t="shared" si="852"/>
        <v>42835</v>
      </c>
      <c r="AE6038" s="1" t="str">
        <f t="shared" si="853"/>
        <v>Monday</v>
      </c>
      <c r="AF6038" s="2">
        <v>0.40785879629629629</v>
      </c>
      <c r="AG6038" s="2">
        <f t="shared" si="854"/>
        <v>0.41666666666666663</v>
      </c>
      <c r="AH6038" t="s">
        <v>23</v>
      </c>
    </row>
    <row r="6039" spans="1:34" x14ac:dyDescent="0.25">
      <c r="A6039">
        <v>1359965</v>
      </c>
      <c r="B6039" t="s">
        <v>29</v>
      </c>
      <c r="C6039" t="s">
        <v>98</v>
      </c>
      <c r="D6039" t="s">
        <v>31</v>
      </c>
      <c r="E6039">
        <v>53202</v>
      </c>
      <c r="F6039" t="s">
        <v>20</v>
      </c>
      <c r="G6039" t="s">
        <v>32</v>
      </c>
      <c r="H6039">
        <v>5529</v>
      </c>
      <c r="I6039" t="s">
        <v>65</v>
      </c>
      <c r="J6039">
        <f>VLOOKUP(I6039,Key!$A$1:$C$73,2,FALSE)</f>
        <v>43.077359999999999</v>
      </c>
      <c r="K6039">
        <f>VLOOKUP(I6039,Key!$A$1:$C$73,3,FALSE)</f>
        <v>-87.880769999999998</v>
      </c>
      <c r="L6039" t="s">
        <v>22</v>
      </c>
      <c r="M6039">
        <f>VLOOKUP(L6039,Key!$A$1:$C$73,2,FALSE)</f>
        <v>43.058619999999998</v>
      </c>
      <c r="N6039">
        <f>VLOOKUP(L6039,Key!$A$1:$C$73,3,FALSE)</f>
        <v>-87.885319999999993</v>
      </c>
      <c r="O6039">
        <v>25</v>
      </c>
      <c r="P6039">
        <v>0</v>
      </c>
      <c r="Q6039">
        <v>3.8</v>
      </c>
      <c r="R6039">
        <v>3.6</v>
      </c>
      <c r="S6039">
        <v>150</v>
      </c>
      <c r="T6039">
        <f t="shared" si="846"/>
        <v>-1</v>
      </c>
      <c r="U6039" s="1">
        <v>42835</v>
      </c>
      <c r="V6039" s="13">
        <f t="shared" si="847"/>
        <v>42826</v>
      </c>
      <c r="W6039" s="14">
        <f t="shared" si="848"/>
        <v>42835</v>
      </c>
      <c r="X6039" s="1" t="str">
        <f t="shared" si="849"/>
        <v>Monday</v>
      </c>
      <c r="Y6039" s="2">
        <v>0.46296296296296297</v>
      </c>
      <c r="Z6039" s="2">
        <f t="shared" si="850"/>
        <v>0.45833333333333331</v>
      </c>
      <c r="AA6039">
        <f>1</f>
        <v>1</v>
      </c>
      <c r="AB6039" s="1">
        <v>42835</v>
      </c>
      <c r="AC6039" s="13">
        <f t="shared" si="851"/>
        <v>42826</v>
      </c>
      <c r="AD6039" s="14">
        <f t="shared" si="852"/>
        <v>42835</v>
      </c>
      <c r="AE6039" s="1" t="str">
        <f t="shared" si="853"/>
        <v>Monday</v>
      </c>
      <c r="AF6039" s="2">
        <v>0.48021990740740739</v>
      </c>
      <c r="AG6039" s="2">
        <f t="shared" si="854"/>
        <v>0.5</v>
      </c>
      <c r="AH6039" t="s">
        <v>23</v>
      </c>
    </row>
    <row r="6040" spans="1:34" x14ac:dyDescent="0.25">
      <c r="A6040">
        <v>738734</v>
      </c>
      <c r="B6040" t="s">
        <v>29</v>
      </c>
      <c r="C6040" t="s">
        <v>98</v>
      </c>
      <c r="D6040" t="s">
        <v>31</v>
      </c>
      <c r="E6040">
        <v>53202</v>
      </c>
      <c r="F6040" t="s">
        <v>20</v>
      </c>
      <c r="G6040" t="s">
        <v>32</v>
      </c>
      <c r="H6040">
        <v>8</v>
      </c>
      <c r="I6040" t="s">
        <v>34</v>
      </c>
      <c r="J6040">
        <f>VLOOKUP(I6040,Key!$A$1:$C$73,2,FALSE)</f>
        <v>43.05097</v>
      </c>
      <c r="K6040">
        <f>VLOOKUP(I6040,Key!$A$1:$C$73,3,FALSE)</f>
        <v>-87.906440000000003</v>
      </c>
      <c r="L6040" t="s">
        <v>60</v>
      </c>
      <c r="M6040">
        <f>VLOOKUP(L6040,Key!$A$1:$C$73,2,FALSE)</f>
        <v>43.046570000000003</v>
      </c>
      <c r="N6040">
        <f>VLOOKUP(L6040,Key!$A$1:$C$73,3,FALSE)</f>
        <v>-87.908720000000002</v>
      </c>
      <c r="O6040">
        <v>4</v>
      </c>
      <c r="P6040">
        <v>0</v>
      </c>
      <c r="Q6040">
        <v>0.6</v>
      </c>
      <c r="R6040">
        <v>0.6</v>
      </c>
      <c r="S6040">
        <v>24</v>
      </c>
      <c r="T6040">
        <f t="shared" si="846"/>
        <v>-1</v>
      </c>
      <c r="U6040" s="1">
        <v>42835</v>
      </c>
      <c r="V6040" s="13">
        <f t="shared" si="847"/>
        <v>42826</v>
      </c>
      <c r="W6040" s="14">
        <f t="shared" si="848"/>
        <v>42835</v>
      </c>
      <c r="X6040" s="1" t="str">
        <f t="shared" si="849"/>
        <v>Monday</v>
      </c>
      <c r="Y6040" s="2">
        <v>0.49124999999999996</v>
      </c>
      <c r="Z6040" s="2">
        <f t="shared" si="850"/>
        <v>0.5</v>
      </c>
      <c r="AA6040">
        <f>1</f>
        <v>1</v>
      </c>
      <c r="AB6040" s="1">
        <v>42835</v>
      </c>
      <c r="AC6040" s="13">
        <f t="shared" si="851"/>
        <v>42826</v>
      </c>
      <c r="AD6040" s="14">
        <f t="shared" si="852"/>
        <v>42835</v>
      </c>
      <c r="AE6040" s="1" t="str">
        <f t="shared" si="853"/>
        <v>Monday</v>
      </c>
      <c r="AF6040" s="2">
        <v>0.49417824074074074</v>
      </c>
      <c r="AG6040" s="2">
        <f t="shared" si="854"/>
        <v>0.5</v>
      </c>
      <c r="AH6040" t="s">
        <v>23</v>
      </c>
    </row>
    <row r="6041" spans="1:34" x14ac:dyDescent="0.25">
      <c r="A6041">
        <v>1257756</v>
      </c>
      <c r="B6041" t="s">
        <v>29</v>
      </c>
      <c r="C6041" t="s">
        <v>47</v>
      </c>
      <c r="D6041" t="s">
        <v>31</v>
      </c>
      <c r="E6041">
        <v>53204</v>
      </c>
      <c r="F6041" t="s">
        <v>20</v>
      </c>
      <c r="G6041" t="s">
        <v>32</v>
      </c>
      <c r="H6041">
        <v>267</v>
      </c>
      <c r="I6041" t="s">
        <v>94</v>
      </c>
      <c r="J6041">
        <f>VLOOKUP(I6041,Key!$A$1:$C$73,2,FALSE)</f>
        <v>43.020020000000002</v>
      </c>
      <c r="K6041">
        <f>VLOOKUP(I6041,Key!$A$1:$C$73,3,FALSE)</f>
        <v>-87.912540000000007</v>
      </c>
      <c r="L6041" t="s">
        <v>52</v>
      </c>
      <c r="M6041">
        <f>VLOOKUP(L6041,Key!$A$1:$C$73,2,FALSE)</f>
        <v>43.042490000000001</v>
      </c>
      <c r="N6041">
        <f>VLOOKUP(L6041,Key!$A$1:$C$73,3,FALSE)</f>
        <v>-87.909959999999998</v>
      </c>
      <c r="O6041">
        <v>10</v>
      </c>
      <c r="P6041">
        <v>0</v>
      </c>
      <c r="Q6041">
        <v>1.5</v>
      </c>
      <c r="R6041">
        <v>1.4</v>
      </c>
      <c r="S6041">
        <v>60</v>
      </c>
      <c r="T6041">
        <f t="shared" si="846"/>
        <v>-1</v>
      </c>
      <c r="U6041" s="1">
        <v>42835</v>
      </c>
      <c r="V6041" s="13">
        <f t="shared" si="847"/>
        <v>42826</v>
      </c>
      <c r="W6041" s="14">
        <f t="shared" si="848"/>
        <v>42835</v>
      </c>
      <c r="X6041" s="1" t="str">
        <f t="shared" si="849"/>
        <v>Monday</v>
      </c>
      <c r="Y6041" s="2">
        <v>0.49265046296296294</v>
      </c>
      <c r="Z6041" s="2">
        <f t="shared" si="850"/>
        <v>0.5</v>
      </c>
      <c r="AA6041">
        <f>1</f>
        <v>1</v>
      </c>
      <c r="AB6041" s="1">
        <v>42835</v>
      </c>
      <c r="AC6041" s="13">
        <f t="shared" si="851"/>
        <v>42826</v>
      </c>
      <c r="AD6041" s="14">
        <f t="shared" si="852"/>
        <v>42835</v>
      </c>
      <c r="AE6041" s="1" t="str">
        <f t="shared" si="853"/>
        <v>Monday</v>
      </c>
      <c r="AF6041" s="2">
        <v>0.49979166666666663</v>
      </c>
      <c r="AG6041" s="2">
        <f t="shared" si="854"/>
        <v>0.5</v>
      </c>
      <c r="AH6041" t="s">
        <v>23</v>
      </c>
    </row>
    <row r="6042" spans="1:34" x14ac:dyDescent="0.25">
      <c r="A6042">
        <v>1378810</v>
      </c>
      <c r="B6042" t="s">
        <v>29</v>
      </c>
      <c r="C6042" t="s">
        <v>103</v>
      </c>
      <c r="D6042" t="s">
        <v>31</v>
      </c>
      <c r="E6042">
        <v>53211</v>
      </c>
      <c r="F6042" t="s">
        <v>20</v>
      </c>
      <c r="G6042" t="s">
        <v>32</v>
      </c>
      <c r="H6042">
        <v>11119</v>
      </c>
      <c r="I6042" t="s">
        <v>21</v>
      </c>
      <c r="J6042">
        <f>VLOOKUP(I6042,Key!$A$1:$C$73,2,FALSE)</f>
        <v>43.074890000000003</v>
      </c>
      <c r="K6042">
        <f>VLOOKUP(I6042,Key!$A$1:$C$73,3,FALSE)</f>
        <v>-87.882810000000006</v>
      </c>
      <c r="L6042" t="s">
        <v>63</v>
      </c>
      <c r="M6042">
        <f>VLOOKUP(L6042,Key!$A$1:$C$73,2,FALSE)</f>
        <v>43.066893999999998</v>
      </c>
      <c r="N6042">
        <f>VLOOKUP(L6042,Key!$A$1:$C$73,3,FALSE)</f>
        <v>-87.877936000000005</v>
      </c>
      <c r="O6042">
        <v>4</v>
      </c>
      <c r="P6042">
        <v>0</v>
      </c>
      <c r="Q6042">
        <v>0.6</v>
      </c>
      <c r="R6042">
        <v>0.6</v>
      </c>
      <c r="S6042">
        <v>24</v>
      </c>
      <c r="T6042">
        <f t="shared" si="846"/>
        <v>-1</v>
      </c>
      <c r="U6042" s="1">
        <v>42835</v>
      </c>
      <c r="V6042" s="13">
        <f t="shared" si="847"/>
        <v>42826</v>
      </c>
      <c r="W6042" s="14">
        <f t="shared" si="848"/>
        <v>42835</v>
      </c>
      <c r="X6042" s="1" t="str">
        <f t="shared" si="849"/>
        <v>Monday</v>
      </c>
      <c r="Y6042" s="2">
        <v>0.49517361111111113</v>
      </c>
      <c r="Z6042" s="2">
        <f t="shared" si="850"/>
        <v>0.5</v>
      </c>
      <c r="AA6042">
        <f>1</f>
        <v>1</v>
      </c>
      <c r="AB6042" s="1">
        <v>42835</v>
      </c>
      <c r="AC6042" s="13">
        <f t="shared" si="851"/>
        <v>42826</v>
      </c>
      <c r="AD6042" s="14">
        <f t="shared" si="852"/>
        <v>42835</v>
      </c>
      <c r="AE6042" s="1" t="str">
        <f t="shared" si="853"/>
        <v>Monday</v>
      </c>
      <c r="AF6042" s="2">
        <v>0.49847222222222221</v>
      </c>
      <c r="AG6042" s="2">
        <f t="shared" si="854"/>
        <v>0.5</v>
      </c>
      <c r="AH6042" t="s">
        <v>23</v>
      </c>
    </row>
    <row r="6043" spans="1:34" x14ac:dyDescent="0.25">
      <c r="A6043">
        <v>1574396</v>
      </c>
      <c r="B6043" t="s">
        <v>29</v>
      </c>
      <c r="C6043" t="s">
        <v>47</v>
      </c>
      <c r="D6043" t="s">
        <v>31</v>
      </c>
      <c r="E6043">
        <v>53202</v>
      </c>
      <c r="F6043" t="s">
        <v>20</v>
      </c>
      <c r="G6043" t="s">
        <v>32</v>
      </c>
      <c r="H6043">
        <v>5491</v>
      </c>
      <c r="I6043" t="s">
        <v>62</v>
      </c>
      <c r="J6043">
        <f>VLOOKUP(I6043,Key!$A$1:$C$73,2,FALSE)</f>
        <v>43.052460000000004</v>
      </c>
      <c r="K6043">
        <f>VLOOKUP(I6043,Key!$A$1:$C$73,3,FALSE)</f>
        <v>-87.891000000000005</v>
      </c>
      <c r="L6043" t="s">
        <v>62</v>
      </c>
      <c r="M6043">
        <f>VLOOKUP(L6043,Key!$A$1:$C$73,2,FALSE)</f>
        <v>43.052460000000004</v>
      </c>
      <c r="N6043">
        <f>VLOOKUP(L6043,Key!$A$1:$C$73,3,FALSE)</f>
        <v>-87.891000000000005</v>
      </c>
      <c r="O6043">
        <v>24</v>
      </c>
      <c r="P6043">
        <v>0</v>
      </c>
      <c r="Q6043">
        <v>3.6</v>
      </c>
      <c r="R6043">
        <v>3.4</v>
      </c>
      <c r="S6043">
        <v>144</v>
      </c>
      <c r="T6043">
        <f t="shared" si="846"/>
        <v>-1</v>
      </c>
      <c r="U6043" s="1">
        <v>42835</v>
      </c>
      <c r="V6043" s="13">
        <f t="shared" si="847"/>
        <v>42826</v>
      </c>
      <c r="W6043" s="14">
        <f t="shared" si="848"/>
        <v>42835</v>
      </c>
      <c r="X6043" s="1" t="str">
        <f t="shared" si="849"/>
        <v>Monday</v>
      </c>
      <c r="Y6043" s="2">
        <v>0.52425925925925931</v>
      </c>
      <c r="Z6043" s="2">
        <f t="shared" si="850"/>
        <v>0.54166666666666663</v>
      </c>
      <c r="AA6043">
        <f>1</f>
        <v>1</v>
      </c>
      <c r="AB6043" s="1">
        <v>42835</v>
      </c>
      <c r="AC6043" s="13">
        <f t="shared" si="851"/>
        <v>42826</v>
      </c>
      <c r="AD6043" s="14">
        <f t="shared" si="852"/>
        <v>42835</v>
      </c>
      <c r="AE6043" s="1" t="str">
        <f t="shared" si="853"/>
        <v>Monday</v>
      </c>
      <c r="AF6043" s="2">
        <v>0.54079861111111105</v>
      </c>
      <c r="AG6043" s="2">
        <f t="shared" si="854"/>
        <v>0.54166666666666663</v>
      </c>
      <c r="AH6043" t="s">
        <v>25</v>
      </c>
    </row>
    <row r="6044" spans="1:34" x14ac:dyDescent="0.25">
      <c r="A6044">
        <v>1010620</v>
      </c>
      <c r="B6044" t="s">
        <v>29</v>
      </c>
      <c r="C6044" t="s">
        <v>47</v>
      </c>
      <c r="D6044" t="s">
        <v>31</v>
      </c>
      <c r="E6044">
        <v>53202</v>
      </c>
      <c r="F6044" t="s">
        <v>20</v>
      </c>
      <c r="G6044" t="s">
        <v>32</v>
      </c>
      <c r="H6044">
        <v>2</v>
      </c>
      <c r="I6044" t="s">
        <v>78</v>
      </c>
      <c r="J6044">
        <f>VLOOKUP(I6044,Key!$A$1:$C$73,2,FALSE)</f>
        <v>43.048200000000001</v>
      </c>
      <c r="K6044">
        <f>VLOOKUP(I6044,Key!$A$1:$C$73,3,FALSE)</f>
        <v>-87.900859999999994</v>
      </c>
      <c r="L6044" t="s">
        <v>21</v>
      </c>
      <c r="M6044">
        <f>VLOOKUP(L6044,Key!$A$1:$C$73,2,FALSE)</f>
        <v>43.074890000000003</v>
      </c>
      <c r="N6044">
        <f>VLOOKUP(L6044,Key!$A$1:$C$73,3,FALSE)</f>
        <v>-87.882810000000006</v>
      </c>
      <c r="O6044">
        <v>16</v>
      </c>
      <c r="P6044">
        <v>0</v>
      </c>
      <c r="Q6044">
        <v>2.4</v>
      </c>
      <c r="R6044">
        <v>2.2999999999999998</v>
      </c>
      <c r="S6044">
        <v>96</v>
      </c>
      <c r="T6044">
        <f t="shared" si="846"/>
        <v>-1</v>
      </c>
      <c r="U6044" s="1">
        <v>42835</v>
      </c>
      <c r="V6044" s="13">
        <f t="shared" si="847"/>
        <v>42826</v>
      </c>
      <c r="W6044" s="14">
        <f t="shared" si="848"/>
        <v>42835</v>
      </c>
      <c r="X6044" s="1" t="str">
        <f t="shared" si="849"/>
        <v>Monday</v>
      </c>
      <c r="Y6044" s="2">
        <v>0.55219907407407409</v>
      </c>
      <c r="Z6044" s="2">
        <f t="shared" si="850"/>
        <v>0.54166666666666663</v>
      </c>
      <c r="AA6044">
        <f>1</f>
        <v>1</v>
      </c>
      <c r="AB6044" s="1">
        <v>42835</v>
      </c>
      <c r="AC6044" s="13">
        <f t="shared" si="851"/>
        <v>42826</v>
      </c>
      <c r="AD6044" s="14">
        <f t="shared" si="852"/>
        <v>42835</v>
      </c>
      <c r="AE6044" s="1" t="str">
        <f t="shared" si="853"/>
        <v>Monday</v>
      </c>
      <c r="AF6044" s="2">
        <v>0.56333333333333335</v>
      </c>
      <c r="AG6044" s="2">
        <f t="shared" si="854"/>
        <v>0.58333333333333326</v>
      </c>
      <c r="AH6044" t="s">
        <v>23</v>
      </c>
    </row>
    <row r="6045" spans="1:34" x14ac:dyDescent="0.25">
      <c r="A6045">
        <v>1371872</v>
      </c>
      <c r="B6045" t="s">
        <v>29</v>
      </c>
      <c r="C6045" t="s">
        <v>35</v>
      </c>
      <c r="D6045" t="s">
        <v>31</v>
      </c>
      <c r="E6045">
        <v>53222</v>
      </c>
      <c r="F6045" t="s">
        <v>20</v>
      </c>
      <c r="G6045" t="s">
        <v>32</v>
      </c>
      <c r="H6045">
        <v>2</v>
      </c>
      <c r="I6045" t="s">
        <v>21</v>
      </c>
      <c r="J6045">
        <f>VLOOKUP(I6045,Key!$A$1:$C$73,2,FALSE)</f>
        <v>43.074890000000003</v>
      </c>
      <c r="K6045">
        <f>VLOOKUP(I6045,Key!$A$1:$C$73,3,FALSE)</f>
        <v>-87.882810000000006</v>
      </c>
      <c r="L6045" t="s">
        <v>80</v>
      </c>
      <c r="M6045">
        <f>VLOOKUP(L6045,Key!$A$1:$C$73,2,FALSE)</f>
        <v>43.060250000000003</v>
      </c>
      <c r="N6045">
        <f>VLOOKUP(L6045,Key!$A$1:$C$73,3,FALSE)</f>
        <v>-87.892169999999993</v>
      </c>
      <c r="O6045">
        <v>11</v>
      </c>
      <c r="P6045">
        <v>0</v>
      </c>
      <c r="Q6045">
        <v>1.7</v>
      </c>
      <c r="R6045">
        <v>1.6</v>
      </c>
      <c r="S6045">
        <v>66</v>
      </c>
      <c r="T6045">
        <f t="shared" si="846"/>
        <v>-1</v>
      </c>
      <c r="U6045" s="1">
        <v>42835</v>
      </c>
      <c r="V6045" s="13">
        <f t="shared" si="847"/>
        <v>42826</v>
      </c>
      <c r="W6045" s="14">
        <f t="shared" si="848"/>
        <v>42835</v>
      </c>
      <c r="X6045" s="1" t="str">
        <f t="shared" si="849"/>
        <v>Monday</v>
      </c>
      <c r="Y6045" s="2">
        <v>0.56407407407407406</v>
      </c>
      <c r="Z6045" s="2">
        <f t="shared" si="850"/>
        <v>0.58333333333333326</v>
      </c>
      <c r="AA6045">
        <f>1</f>
        <v>1</v>
      </c>
      <c r="AB6045" s="1">
        <v>42835</v>
      </c>
      <c r="AC6045" s="13">
        <f t="shared" si="851"/>
        <v>42826</v>
      </c>
      <c r="AD6045" s="14">
        <f t="shared" si="852"/>
        <v>42835</v>
      </c>
      <c r="AE6045" s="1" t="str">
        <f t="shared" si="853"/>
        <v>Monday</v>
      </c>
      <c r="AF6045" s="2">
        <v>0.57155092592592593</v>
      </c>
      <c r="AG6045" s="2">
        <f t="shared" si="854"/>
        <v>0.58333333333333326</v>
      </c>
      <c r="AH6045" t="s">
        <v>23</v>
      </c>
    </row>
    <row r="6046" spans="1:34" x14ac:dyDescent="0.25">
      <c r="A6046">
        <v>1518070</v>
      </c>
      <c r="B6046" t="s">
        <v>29</v>
      </c>
      <c r="C6046" t="s">
        <v>47</v>
      </c>
      <c r="D6046" t="s">
        <v>31</v>
      </c>
      <c r="E6046">
        <v>53211</v>
      </c>
      <c r="F6046" t="s">
        <v>20</v>
      </c>
      <c r="G6046" t="s">
        <v>50</v>
      </c>
      <c r="H6046">
        <v>224</v>
      </c>
      <c r="I6046" t="s">
        <v>34</v>
      </c>
      <c r="J6046">
        <f>VLOOKUP(I6046,Key!$A$1:$C$73,2,FALSE)</f>
        <v>43.05097</v>
      </c>
      <c r="K6046">
        <f>VLOOKUP(I6046,Key!$A$1:$C$73,3,FALSE)</f>
        <v>-87.906440000000003</v>
      </c>
      <c r="L6046" t="s">
        <v>61</v>
      </c>
      <c r="M6046">
        <f>VLOOKUP(L6046,Key!$A$1:$C$73,2,FALSE)</f>
        <v>43.060786</v>
      </c>
      <c r="N6046">
        <f>VLOOKUP(L6046,Key!$A$1:$C$73,3,FALSE)</f>
        <v>-87.883825999999999</v>
      </c>
      <c r="O6046">
        <v>12</v>
      </c>
      <c r="P6046">
        <v>0</v>
      </c>
      <c r="Q6046">
        <v>1.8</v>
      </c>
      <c r="R6046">
        <v>1.7</v>
      </c>
      <c r="S6046">
        <v>72</v>
      </c>
      <c r="T6046">
        <f t="shared" si="846"/>
        <v>-1</v>
      </c>
      <c r="U6046" s="1">
        <v>42835</v>
      </c>
      <c r="V6046" s="13">
        <f t="shared" si="847"/>
        <v>42826</v>
      </c>
      <c r="W6046" s="14">
        <f t="shared" si="848"/>
        <v>42835</v>
      </c>
      <c r="X6046" s="1" t="str">
        <f t="shared" si="849"/>
        <v>Monday</v>
      </c>
      <c r="Y6046" s="2">
        <v>0.77188657407407402</v>
      </c>
      <c r="Z6046" s="2">
        <f t="shared" si="850"/>
        <v>0.79166666666666663</v>
      </c>
      <c r="AA6046">
        <f>1</f>
        <v>1</v>
      </c>
      <c r="AB6046" s="1">
        <v>42835</v>
      </c>
      <c r="AC6046" s="13">
        <f t="shared" si="851"/>
        <v>42826</v>
      </c>
      <c r="AD6046" s="14">
        <f t="shared" si="852"/>
        <v>42835</v>
      </c>
      <c r="AE6046" s="1" t="str">
        <f t="shared" si="853"/>
        <v>Monday</v>
      </c>
      <c r="AF6046" s="2">
        <v>0.78047453703703706</v>
      </c>
      <c r="AG6046" s="2">
        <f t="shared" si="854"/>
        <v>0.79166666666666663</v>
      </c>
      <c r="AH6046" t="s">
        <v>23</v>
      </c>
    </row>
    <row r="6047" spans="1:34" x14ac:dyDescent="0.25">
      <c r="A6047">
        <v>1276651</v>
      </c>
      <c r="B6047" t="s">
        <v>29</v>
      </c>
      <c r="C6047" t="s">
        <v>47</v>
      </c>
      <c r="D6047" t="s">
        <v>31</v>
      </c>
      <c r="E6047">
        <v>53211</v>
      </c>
      <c r="F6047" t="s">
        <v>20</v>
      </c>
      <c r="G6047" t="s">
        <v>32</v>
      </c>
      <c r="H6047">
        <v>11104</v>
      </c>
      <c r="I6047" t="s">
        <v>65</v>
      </c>
      <c r="J6047">
        <f>VLOOKUP(I6047,Key!$A$1:$C$73,2,FALSE)</f>
        <v>43.077359999999999</v>
      </c>
      <c r="K6047">
        <f>VLOOKUP(I6047,Key!$A$1:$C$73,3,FALSE)</f>
        <v>-87.880769999999998</v>
      </c>
      <c r="L6047" t="s">
        <v>53</v>
      </c>
      <c r="M6047">
        <f>VLOOKUP(L6047,Key!$A$1:$C$73,2,FALSE)</f>
        <v>43.04824</v>
      </c>
      <c r="N6047">
        <f>VLOOKUP(L6047,Key!$A$1:$C$73,3,FALSE)</f>
        <v>-87.904970000000006</v>
      </c>
      <c r="O6047">
        <v>18</v>
      </c>
      <c r="P6047">
        <v>0</v>
      </c>
      <c r="Q6047">
        <v>2.7</v>
      </c>
      <c r="R6047">
        <v>2.6</v>
      </c>
      <c r="S6047">
        <v>108</v>
      </c>
      <c r="T6047">
        <f t="shared" si="846"/>
        <v>-1</v>
      </c>
      <c r="U6047" s="1">
        <v>42836</v>
      </c>
      <c r="V6047" s="13">
        <f t="shared" si="847"/>
        <v>42826</v>
      </c>
      <c r="W6047" s="14">
        <f t="shared" si="848"/>
        <v>42836</v>
      </c>
      <c r="X6047" s="1" t="str">
        <f t="shared" si="849"/>
        <v>Tuesday</v>
      </c>
      <c r="Y6047" s="2">
        <v>0.32016203703703705</v>
      </c>
      <c r="Z6047" s="2">
        <f t="shared" si="850"/>
        <v>0.33333333333333331</v>
      </c>
      <c r="AA6047">
        <f>1</f>
        <v>1</v>
      </c>
      <c r="AB6047" s="1">
        <v>42836</v>
      </c>
      <c r="AC6047" s="13">
        <f t="shared" si="851"/>
        <v>42826</v>
      </c>
      <c r="AD6047" s="14">
        <f t="shared" si="852"/>
        <v>42836</v>
      </c>
      <c r="AE6047" s="1" t="str">
        <f t="shared" si="853"/>
        <v>Tuesday</v>
      </c>
      <c r="AF6047" s="2">
        <v>0.33273148148148146</v>
      </c>
      <c r="AG6047" s="2">
        <f t="shared" si="854"/>
        <v>0.33333333333333331</v>
      </c>
      <c r="AH6047" t="s">
        <v>23</v>
      </c>
    </row>
    <row r="6048" spans="1:34" x14ac:dyDescent="0.25">
      <c r="A6048">
        <v>1472465</v>
      </c>
      <c r="B6048" t="s">
        <v>29</v>
      </c>
      <c r="C6048" t="s">
        <v>47</v>
      </c>
      <c r="D6048" t="s">
        <v>31</v>
      </c>
      <c r="E6048">
        <v>53202</v>
      </c>
      <c r="F6048" t="s">
        <v>20</v>
      </c>
      <c r="G6048" t="s">
        <v>32</v>
      </c>
      <c r="H6048">
        <v>157</v>
      </c>
      <c r="I6048" t="s">
        <v>79</v>
      </c>
      <c r="J6048">
        <f>VLOOKUP(I6048,Key!$A$1:$C$73,2,FALSE)</f>
        <v>43.04804</v>
      </c>
      <c r="K6048">
        <f>VLOOKUP(I6048,Key!$A$1:$C$73,3,FALSE)</f>
        <v>-87.896720000000002</v>
      </c>
      <c r="L6048" t="s">
        <v>82</v>
      </c>
      <c r="M6048">
        <f>VLOOKUP(L6048,Key!$A$1:$C$73,2,FALSE)</f>
        <v>43.040349999999997</v>
      </c>
      <c r="N6048">
        <f>VLOOKUP(L6048,Key!$A$1:$C$73,3,FALSE)</f>
        <v>-87.920760000000001</v>
      </c>
      <c r="O6048">
        <v>189</v>
      </c>
      <c r="P6048">
        <v>0</v>
      </c>
      <c r="Q6048">
        <v>8.9</v>
      </c>
      <c r="R6048">
        <v>8.4</v>
      </c>
      <c r="S6048">
        <v>354</v>
      </c>
      <c r="T6048">
        <f t="shared" si="846"/>
        <v>-1</v>
      </c>
      <c r="U6048" s="1">
        <v>42836</v>
      </c>
      <c r="V6048" s="13">
        <f t="shared" si="847"/>
        <v>42826</v>
      </c>
      <c r="W6048" s="14">
        <f t="shared" si="848"/>
        <v>42836</v>
      </c>
      <c r="X6048" s="1" t="str">
        <f t="shared" si="849"/>
        <v>Tuesday</v>
      </c>
      <c r="Y6048" s="2">
        <v>0.32438657407407406</v>
      </c>
      <c r="Z6048" s="2">
        <f t="shared" si="850"/>
        <v>0.33333333333333331</v>
      </c>
      <c r="AA6048">
        <f>1</f>
        <v>1</v>
      </c>
      <c r="AB6048" s="1">
        <v>42836</v>
      </c>
      <c r="AC6048" s="13">
        <f t="shared" si="851"/>
        <v>42826</v>
      </c>
      <c r="AD6048" s="14">
        <f t="shared" si="852"/>
        <v>42836</v>
      </c>
      <c r="AE6048" s="1" t="str">
        <f t="shared" si="853"/>
        <v>Tuesday</v>
      </c>
      <c r="AF6048" s="2">
        <v>0.45577546296296295</v>
      </c>
      <c r="AG6048" s="2">
        <f t="shared" si="854"/>
        <v>0.45833333333333331</v>
      </c>
      <c r="AH6048" t="s">
        <v>23</v>
      </c>
    </row>
    <row r="6049" spans="1:34" x14ac:dyDescent="0.25">
      <c r="A6049">
        <v>1530544</v>
      </c>
      <c r="B6049" t="s">
        <v>29</v>
      </c>
      <c r="C6049" t="s">
        <v>138</v>
      </c>
      <c r="D6049" t="s">
        <v>139</v>
      </c>
      <c r="E6049">
        <v>7424</v>
      </c>
      <c r="F6049" t="s">
        <v>20</v>
      </c>
      <c r="G6049" t="s">
        <v>50</v>
      </c>
      <c r="H6049">
        <v>11099</v>
      </c>
      <c r="I6049" t="s">
        <v>60</v>
      </c>
      <c r="J6049">
        <f>VLOOKUP(I6049,Key!$A$1:$C$73,2,FALSE)</f>
        <v>43.046570000000003</v>
      </c>
      <c r="K6049">
        <f>VLOOKUP(I6049,Key!$A$1:$C$73,3,FALSE)</f>
        <v>-87.908720000000002</v>
      </c>
      <c r="L6049" t="s">
        <v>39</v>
      </c>
      <c r="M6049">
        <f>VLOOKUP(L6049,Key!$A$1:$C$73,2,FALSE)</f>
        <v>43.031480000000002</v>
      </c>
      <c r="N6049">
        <f>VLOOKUP(L6049,Key!$A$1:$C$73,3,FALSE)</f>
        <v>-87.908169999999998</v>
      </c>
      <c r="O6049">
        <v>10</v>
      </c>
      <c r="P6049">
        <v>0</v>
      </c>
      <c r="Q6049">
        <v>1.5</v>
      </c>
      <c r="R6049">
        <v>1.4</v>
      </c>
      <c r="S6049">
        <v>60</v>
      </c>
      <c r="T6049">
        <f t="shared" si="846"/>
        <v>-1</v>
      </c>
      <c r="U6049" s="1">
        <v>42836</v>
      </c>
      <c r="V6049" s="13">
        <f t="shared" si="847"/>
        <v>42826</v>
      </c>
      <c r="W6049" s="14">
        <f t="shared" si="848"/>
        <v>42836</v>
      </c>
      <c r="X6049" s="1" t="str">
        <f t="shared" si="849"/>
        <v>Tuesday</v>
      </c>
      <c r="Y6049" s="2">
        <v>0.33850694444444446</v>
      </c>
      <c r="Z6049" s="2">
        <f t="shared" si="850"/>
        <v>0.33333333333333331</v>
      </c>
      <c r="AA6049">
        <f>1</f>
        <v>1</v>
      </c>
      <c r="AB6049" s="1">
        <v>42836</v>
      </c>
      <c r="AC6049" s="13">
        <f t="shared" si="851"/>
        <v>42826</v>
      </c>
      <c r="AD6049" s="14">
        <f t="shared" si="852"/>
        <v>42836</v>
      </c>
      <c r="AE6049" s="1" t="str">
        <f t="shared" si="853"/>
        <v>Tuesday</v>
      </c>
      <c r="AF6049" s="2">
        <v>0.34545138888888888</v>
      </c>
      <c r="AG6049" s="2">
        <f t="shared" si="854"/>
        <v>0.33333333333333331</v>
      </c>
      <c r="AH6049" t="s">
        <v>23</v>
      </c>
    </row>
    <row r="6050" spans="1:34" x14ac:dyDescent="0.25">
      <c r="A6050">
        <v>1494109</v>
      </c>
      <c r="B6050" t="s">
        <v>29</v>
      </c>
      <c r="C6050" t="s">
        <v>47</v>
      </c>
      <c r="D6050" t="s">
        <v>31</v>
      </c>
      <c r="E6050">
        <v>53233</v>
      </c>
      <c r="F6050" t="s">
        <v>20</v>
      </c>
      <c r="G6050" t="s">
        <v>32</v>
      </c>
      <c r="H6050">
        <v>357</v>
      </c>
      <c r="I6050" t="s">
        <v>44</v>
      </c>
      <c r="J6050">
        <f>VLOOKUP(I6050,Key!$A$1:$C$73,2,FALSE)</f>
        <v>43.03886</v>
      </c>
      <c r="K6050">
        <f>VLOOKUP(I6050,Key!$A$1:$C$73,3,FALSE)</f>
        <v>-87.902720000000002</v>
      </c>
      <c r="L6050" t="s">
        <v>82</v>
      </c>
      <c r="M6050">
        <f>VLOOKUP(L6050,Key!$A$1:$C$73,2,FALSE)</f>
        <v>43.040349999999997</v>
      </c>
      <c r="N6050">
        <f>VLOOKUP(L6050,Key!$A$1:$C$73,3,FALSE)</f>
        <v>-87.920760000000001</v>
      </c>
      <c r="O6050">
        <v>7</v>
      </c>
      <c r="P6050">
        <v>0</v>
      </c>
      <c r="Q6050">
        <v>1.1000000000000001</v>
      </c>
      <c r="R6050">
        <v>1</v>
      </c>
      <c r="S6050">
        <v>42</v>
      </c>
      <c r="T6050">
        <f t="shared" si="846"/>
        <v>-1</v>
      </c>
      <c r="U6050" s="1">
        <v>42836</v>
      </c>
      <c r="V6050" s="13">
        <f t="shared" si="847"/>
        <v>42826</v>
      </c>
      <c r="W6050" s="14">
        <f t="shared" si="848"/>
        <v>42836</v>
      </c>
      <c r="X6050" s="1" t="str">
        <f t="shared" si="849"/>
        <v>Tuesday</v>
      </c>
      <c r="Y6050" s="2">
        <v>0.6170254629629629</v>
      </c>
      <c r="Z6050" s="2">
        <f t="shared" si="850"/>
        <v>0.625</v>
      </c>
      <c r="AA6050">
        <f>1</f>
        <v>1</v>
      </c>
      <c r="AB6050" s="1">
        <v>42836</v>
      </c>
      <c r="AC6050" s="13">
        <f t="shared" si="851"/>
        <v>42826</v>
      </c>
      <c r="AD6050" s="14">
        <f t="shared" si="852"/>
        <v>42836</v>
      </c>
      <c r="AE6050" s="1" t="str">
        <f t="shared" si="853"/>
        <v>Tuesday</v>
      </c>
      <c r="AF6050" s="2">
        <v>0.62163194444444447</v>
      </c>
      <c r="AG6050" s="2">
        <f t="shared" si="854"/>
        <v>0.625</v>
      </c>
      <c r="AH6050" t="s">
        <v>23</v>
      </c>
    </row>
    <row r="6051" spans="1:34" x14ac:dyDescent="0.25">
      <c r="A6051">
        <v>993392</v>
      </c>
      <c r="B6051" t="s">
        <v>29</v>
      </c>
      <c r="C6051" t="s">
        <v>47</v>
      </c>
      <c r="D6051" t="s">
        <v>31</v>
      </c>
      <c r="E6051">
        <v>53211</v>
      </c>
      <c r="F6051" t="s">
        <v>20</v>
      </c>
      <c r="G6051" t="s">
        <v>32</v>
      </c>
      <c r="H6051">
        <v>103</v>
      </c>
      <c r="I6051" t="s">
        <v>65</v>
      </c>
      <c r="J6051">
        <f>VLOOKUP(I6051,Key!$A$1:$C$73,2,FALSE)</f>
        <v>43.077359999999999</v>
      </c>
      <c r="K6051">
        <f>VLOOKUP(I6051,Key!$A$1:$C$73,3,FALSE)</f>
        <v>-87.880769999999998</v>
      </c>
      <c r="L6051" t="s">
        <v>24</v>
      </c>
      <c r="M6051">
        <f>VLOOKUP(L6051,Key!$A$1:$C$73,2,FALSE)</f>
        <v>43.074655999999997</v>
      </c>
      <c r="N6051">
        <f>VLOOKUP(L6051,Key!$A$1:$C$73,3,FALSE)</f>
        <v>-87.889011999999994</v>
      </c>
      <c r="O6051">
        <v>6</v>
      </c>
      <c r="P6051">
        <v>0</v>
      </c>
      <c r="Q6051">
        <v>0.9</v>
      </c>
      <c r="R6051">
        <v>0.9</v>
      </c>
      <c r="S6051">
        <v>36</v>
      </c>
      <c r="T6051">
        <f t="shared" si="846"/>
        <v>-1</v>
      </c>
      <c r="U6051" s="1">
        <v>42836</v>
      </c>
      <c r="V6051" s="13">
        <f t="shared" si="847"/>
        <v>42826</v>
      </c>
      <c r="W6051" s="14">
        <f t="shared" si="848"/>
        <v>42836</v>
      </c>
      <c r="X6051" s="1" t="str">
        <f t="shared" si="849"/>
        <v>Tuesday</v>
      </c>
      <c r="Y6051" s="2">
        <v>0.64885416666666662</v>
      </c>
      <c r="Z6051" s="2">
        <f t="shared" si="850"/>
        <v>0.66666666666666663</v>
      </c>
      <c r="AA6051">
        <f>1</f>
        <v>1</v>
      </c>
      <c r="AB6051" s="1">
        <v>42836</v>
      </c>
      <c r="AC6051" s="13">
        <f t="shared" si="851"/>
        <v>42826</v>
      </c>
      <c r="AD6051" s="14">
        <f t="shared" si="852"/>
        <v>42836</v>
      </c>
      <c r="AE6051" s="1" t="str">
        <f t="shared" si="853"/>
        <v>Tuesday</v>
      </c>
      <c r="AF6051" s="2">
        <v>0.65344907407407404</v>
      </c>
      <c r="AG6051" s="2">
        <f t="shared" si="854"/>
        <v>0.66666666666666663</v>
      </c>
      <c r="AH6051" t="s">
        <v>23</v>
      </c>
    </row>
    <row r="6052" spans="1:34" x14ac:dyDescent="0.25">
      <c r="A6052">
        <v>1250902</v>
      </c>
      <c r="B6052" t="s">
        <v>29</v>
      </c>
      <c r="C6052" t="s">
        <v>35</v>
      </c>
      <c r="D6052" t="s">
        <v>31</v>
      </c>
      <c r="E6052">
        <v>53213</v>
      </c>
      <c r="F6052" t="s">
        <v>20</v>
      </c>
      <c r="G6052" t="s">
        <v>99</v>
      </c>
      <c r="H6052">
        <v>5520</v>
      </c>
      <c r="I6052" t="s">
        <v>80</v>
      </c>
      <c r="J6052">
        <f>VLOOKUP(I6052,Key!$A$1:$C$73,2,FALSE)</f>
        <v>43.060250000000003</v>
      </c>
      <c r="K6052">
        <f>VLOOKUP(I6052,Key!$A$1:$C$73,3,FALSE)</f>
        <v>-87.892169999999993</v>
      </c>
      <c r="L6052" t="s">
        <v>40</v>
      </c>
      <c r="M6052">
        <f>VLOOKUP(L6052,Key!$A$1:$C$73,2,FALSE)</f>
        <v>43.06033</v>
      </c>
      <c r="N6052">
        <f>VLOOKUP(L6052,Key!$A$1:$C$73,3,FALSE)</f>
        <v>-87.89546</v>
      </c>
      <c r="O6052">
        <v>1</v>
      </c>
      <c r="P6052">
        <v>0</v>
      </c>
      <c r="Q6052">
        <v>0.2</v>
      </c>
      <c r="R6052">
        <v>0.1</v>
      </c>
      <c r="S6052">
        <v>6</v>
      </c>
      <c r="T6052">
        <f t="shared" si="846"/>
        <v>-1</v>
      </c>
      <c r="U6052" s="1">
        <v>42836</v>
      </c>
      <c r="V6052" s="13">
        <f t="shared" si="847"/>
        <v>42826</v>
      </c>
      <c r="W6052" s="14">
        <f t="shared" si="848"/>
        <v>42836</v>
      </c>
      <c r="X6052" s="1" t="str">
        <f t="shared" si="849"/>
        <v>Tuesday</v>
      </c>
      <c r="Y6052" s="2">
        <v>0.67696759259259265</v>
      </c>
      <c r="Z6052" s="2">
        <f t="shared" si="850"/>
        <v>0.66666666666666663</v>
      </c>
      <c r="AA6052">
        <f>1</f>
        <v>1</v>
      </c>
      <c r="AB6052" s="1">
        <v>42836</v>
      </c>
      <c r="AC6052" s="13">
        <f t="shared" si="851"/>
        <v>42826</v>
      </c>
      <c r="AD6052" s="14">
        <f t="shared" si="852"/>
        <v>42836</v>
      </c>
      <c r="AE6052" s="1" t="str">
        <f t="shared" si="853"/>
        <v>Tuesday</v>
      </c>
      <c r="AF6052" s="2">
        <v>0.67775462962962962</v>
      </c>
      <c r="AG6052" s="2">
        <f t="shared" si="854"/>
        <v>0.66666666666666663</v>
      </c>
      <c r="AH6052" t="s">
        <v>23</v>
      </c>
    </row>
    <row r="6053" spans="1:34" x14ac:dyDescent="0.25">
      <c r="A6053">
        <v>946290</v>
      </c>
      <c r="B6053" t="s">
        <v>29</v>
      </c>
      <c r="C6053" t="s">
        <v>47</v>
      </c>
      <c r="D6053" t="s">
        <v>31</v>
      </c>
      <c r="E6053">
        <v>53208</v>
      </c>
      <c r="F6053" t="s">
        <v>20</v>
      </c>
      <c r="G6053" t="s">
        <v>32</v>
      </c>
      <c r="H6053">
        <v>11168</v>
      </c>
      <c r="I6053" t="s">
        <v>65</v>
      </c>
      <c r="J6053">
        <f>VLOOKUP(I6053,Key!$A$1:$C$73,2,FALSE)</f>
        <v>43.077359999999999</v>
      </c>
      <c r="K6053">
        <f>VLOOKUP(I6053,Key!$A$1:$C$73,3,FALSE)</f>
        <v>-87.880769999999998</v>
      </c>
      <c r="L6053" t="s">
        <v>64</v>
      </c>
      <c r="M6053">
        <f>VLOOKUP(L6053,Key!$A$1:$C$73,2,FALSE)</f>
        <v>43.069021999999997</v>
      </c>
      <c r="N6053">
        <f>VLOOKUP(L6053,Key!$A$1:$C$73,3,FALSE)</f>
        <v>-87.887940999999998</v>
      </c>
      <c r="O6053">
        <v>7</v>
      </c>
      <c r="P6053">
        <v>0</v>
      </c>
      <c r="Q6053">
        <v>1.1000000000000001</v>
      </c>
      <c r="R6053">
        <v>1</v>
      </c>
      <c r="S6053">
        <v>42</v>
      </c>
      <c r="T6053">
        <f t="shared" si="846"/>
        <v>-1</v>
      </c>
      <c r="U6053" s="1">
        <v>42836</v>
      </c>
      <c r="V6053" s="13">
        <f t="shared" si="847"/>
        <v>42826</v>
      </c>
      <c r="W6053" s="14">
        <f t="shared" si="848"/>
        <v>42836</v>
      </c>
      <c r="X6053" s="1" t="str">
        <f t="shared" si="849"/>
        <v>Tuesday</v>
      </c>
      <c r="Y6053" s="2">
        <v>0.84359953703703694</v>
      </c>
      <c r="Z6053" s="2">
        <f t="shared" si="850"/>
        <v>0.83333333333333326</v>
      </c>
      <c r="AA6053">
        <f>1</f>
        <v>1</v>
      </c>
      <c r="AB6053" s="1">
        <v>42836</v>
      </c>
      <c r="AC6053" s="13">
        <f t="shared" si="851"/>
        <v>42826</v>
      </c>
      <c r="AD6053" s="14">
        <f t="shared" si="852"/>
        <v>42836</v>
      </c>
      <c r="AE6053" s="1" t="str">
        <f t="shared" si="853"/>
        <v>Tuesday</v>
      </c>
      <c r="AF6053" s="2">
        <v>0.84802083333333333</v>
      </c>
      <c r="AG6053" s="2">
        <f t="shared" si="854"/>
        <v>0.83333333333333326</v>
      </c>
      <c r="AH6053" t="s">
        <v>23</v>
      </c>
    </row>
    <row r="6054" spans="1:34" x14ac:dyDescent="0.25">
      <c r="A6054">
        <v>1298099</v>
      </c>
      <c r="B6054" t="s">
        <v>29</v>
      </c>
      <c r="C6054" t="s">
        <v>47</v>
      </c>
      <c r="D6054" t="s">
        <v>31</v>
      </c>
      <c r="E6054">
        <v>53233</v>
      </c>
      <c r="F6054" t="s">
        <v>20</v>
      </c>
      <c r="G6054" t="s">
        <v>32</v>
      </c>
      <c r="H6054">
        <v>11076</v>
      </c>
      <c r="I6054" t="s">
        <v>21</v>
      </c>
      <c r="J6054">
        <f>VLOOKUP(I6054,Key!$A$1:$C$73,2,FALSE)</f>
        <v>43.074890000000003</v>
      </c>
      <c r="K6054">
        <f>VLOOKUP(I6054,Key!$A$1:$C$73,3,FALSE)</f>
        <v>-87.882810000000006</v>
      </c>
      <c r="L6054" t="s">
        <v>79</v>
      </c>
      <c r="M6054">
        <f>VLOOKUP(L6054,Key!$A$1:$C$73,2,FALSE)</f>
        <v>43.04804</v>
      </c>
      <c r="N6054">
        <f>VLOOKUP(L6054,Key!$A$1:$C$73,3,FALSE)</f>
        <v>-87.896720000000002</v>
      </c>
      <c r="O6054">
        <v>12</v>
      </c>
      <c r="P6054">
        <v>0</v>
      </c>
      <c r="Q6054">
        <v>1.8</v>
      </c>
      <c r="R6054">
        <v>1.7</v>
      </c>
      <c r="S6054">
        <v>72</v>
      </c>
      <c r="T6054">
        <f t="shared" si="846"/>
        <v>-1</v>
      </c>
      <c r="U6054" s="1">
        <v>42836</v>
      </c>
      <c r="V6054" s="13">
        <f t="shared" si="847"/>
        <v>42826</v>
      </c>
      <c r="W6054" s="14">
        <f t="shared" si="848"/>
        <v>42836</v>
      </c>
      <c r="X6054" s="1" t="str">
        <f t="shared" si="849"/>
        <v>Tuesday</v>
      </c>
      <c r="Y6054" s="2">
        <v>0.90633101851851849</v>
      </c>
      <c r="Z6054" s="2">
        <f t="shared" si="850"/>
        <v>0.91666666666666663</v>
      </c>
      <c r="AA6054">
        <f>1</f>
        <v>1</v>
      </c>
      <c r="AB6054" s="1">
        <v>42836</v>
      </c>
      <c r="AC6054" s="13">
        <f t="shared" si="851"/>
        <v>42826</v>
      </c>
      <c r="AD6054" s="14">
        <f t="shared" si="852"/>
        <v>42836</v>
      </c>
      <c r="AE6054" s="1" t="str">
        <f t="shared" si="853"/>
        <v>Tuesday</v>
      </c>
      <c r="AF6054" s="2">
        <v>0.91490740740740739</v>
      </c>
      <c r="AG6054" s="2">
        <f t="shared" si="854"/>
        <v>0.91666666666666663</v>
      </c>
      <c r="AH6054" t="s">
        <v>23</v>
      </c>
    </row>
    <row r="6055" spans="1:34" x14ac:dyDescent="0.25">
      <c r="A6055">
        <v>1369145</v>
      </c>
      <c r="B6055" t="s">
        <v>29</v>
      </c>
      <c r="C6055" t="s">
        <v>47</v>
      </c>
      <c r="D6055" t="s">
        <v>31</v>
      </c>
      <c r="E6055">
        <v>53211</v>
      </c>
      <c r="F6055" t="s">
        <v>20</v>
      </c>
      <c r="G6055" t="s">
        <v>32</v>
      </c>
      <c r="H6055">
        <v>11134</v>
      </c>
      <c r="I6055" t="s">
        <v>63</v>
      </c>
      <c r="J6055">
        <f>VLOOKUP(I6055,Key!$A$1:$C$73,2,FALSE)</f>
        <v>43.066893999999998</v>
      </c>
      <c r="K6055">
        <f>VLOOKUP(I6055,Key!$A$1:$C$73,3,FALSE)</f>
        <v>-87.877936000000005</v>
      </c>
      <c r="L6055" t="s">
        <v>65</v>
      </c>
      <c r="M6055">
        <f>VLOOKUP(L6055,Key!$A$1:$C$73,2,FALSE)</f>
        <v>43.077359999999999</v>
      </c>
      <c r="N6055">
        <f>VLOOKUP(L6055,Key!$A$1:$C$73,3,FALSE)</f>
        <v>-87.880769999999998</v>
      </c>
      <c r="O6055">
        <v>14</v>
      </c>
      <c r="P6055">
        <v>0</v>
      </c>
      <c r="Q6055">
        <v>2.1</v>
      </c>
      <c r="R6055">
        <v>2</v>
      </c>
      <c r="S6055">
        <v>84</v>
      </c>
      <c r="T6055">
        <f t="shared" si="846"/>
        <v>-1</v>
      </c>
      <c r="U6055" s="1">
        <v>42836</v>
      </c>
      <c r="V6055" s="13">
        <f t="shared" si="847"/>
        <v>42826</v>
      </c>
      <c r="W6055" s="14">
        <f t="shared" si="848"/>
        <v>42836</v>
      </c>
      <c r="X6055" s="1" t="str">
        <f t="shared" si="849"/>
        <v>Tuesday</v>
      </c>
      <c r="Y6055" s="2">
        <v>0.94739583333333333</v>
      </c>
      <c r="Z6055" s="2">
        <f t="shared" si="850"/>
        <v>0.95833333333333326</v>
      </c>
      <c r="AA6055">
        <f>1</f>
        <v>1</v>
      </c>
      <c r="AB6055" s="1">
        <v>42836</v>
      </c>
      <c r="AC6055" s="13">
        <f t="shared" si="851"/>
        <v>42826</v>
      </c>
      <c r="AD6055" s="14">
        <f t="shared" si="852"/>
        <v>42836</v>
      </c>
      <c r="AE6055" s="1" t="str">
        <f t="shared" si="853"/>
        <v>Tuesday</v>
      </c>
      <c r="AF6055" s="2">
        <v>0.95718749999999997</v>
      </c>
      <c r="AG6055" s="2">
        <f t="shared" si="854"/>
        <v>0.95833333333333326</v>
      </c>
      <c r="AH6055" t="s">
        <v>23</v>
      </c>
    </row>
    <row r="6056" spans="1:34" x14ac:dyDescent="0.25">
      <c r="A6056">
        <v>563412</v>
      </c>
      <c r="B6056" t="s">
        <v>29</v>
      </c>
      <c r="C6056" t="s">
        <v>45</v>
      </c>
      <c r="D6056" t="s">
        <v>46</v>
      </c>
      <c r="E6056">
        <v>60043</v>
      </c>
      <c r="F6056" t="s">
        <v>20</v>
      </c>
      <c r="G6056" t="s">
        <v>32</v>
      </c>
      <c r="H6056">
        <v>11104</v>
      </c>
      <c r="I6056" t="s">
        <v>26</v>
      </c>
      <c r="J6056">
        <f>VLOOKUP(I6056,Key!$A$1:$C$73,2,FALSE)</f>
        <v>43.034619999999997</v>
      </c>
      <c r="K6056">
        <f>VLOOKUP(I6056,Key!$A$1:$C$73,3,FALSE)</f>
        <v>-87.917500000000004</v>
      </c>
      <c r="L6056" t="s">
        <v>37</v>
      </c>
      <c r="M6056">
        <f>VLOOKUP(L6056,Key!$A$1:$C$73,2,FALSE)</f>
        <v>43.049230000000001</v>
      </c>
      <c r="N6056">
        <f>VLOOKUP(L6056,Key!$A$1:$C$73,3,FALSE)</f>
        <v>-87.911940000000001</v>
      </c>
      <c r="O6056">
        <v>7</v>
      </c>
      <c r="P6056">
        <v>0</v>
      </c>
      <c r="Q6056">
        <v>1.1000000000000001</v>
      </c>
      <c r="R6056">
        <v>1</v>
      </c>
      <c r="S6056">
        <v>42</v>
      </c>
      <c r="T6056">
        <f t="shared" si="846"/>
        <v>-1</v>
      </c>
      <c r="U6056" s="1">
        <v>42837</v>
      </c>
      <c r="V6056" s="13">
        <f t="shared" si="847"/>
        <v>42826</v>
      </c>
      <c r="W6056" s="14">
        <f t="shared" si="848"/>
        <v>42837</v>
      </c>
      <c r="X6056" s="1" t="str">
        <f t="shared" si="849"/>
        <v>Wednesday</v>
      </c>
      <c r="Y6056" s="2">
        <v>0.32561342592592596</v>
      </c>
      <c r="Z6056" s="2">
        <f t="shared" si="850"/>
        <v>0.33333333333333331</v>
      </c>
      <c r="AA6056">
        <f>1</f>
        <v>1</v>
      </c>
      <c r="AB6056" s="1">
        <v>42837</v>
      </c>
      <c r="AC6056" s="13">
        <f t="shared" si="851"/>
        <v>42826</v>
      </c>
      <c r="AD6056" s="14">
        <f t="shared" si="852"/>
        <v>42837</v>
      </c>
      <c r="AE6056" s="1" t="str">
        <f t="shared" si="853"/>
        <v>Wednesday</v>
      </c>
      <c r="AF6056" s="2">
        <v>0.33035879629629633</v>
      </c>
      <c r="AG6056" s="2">
        <f t="shared" si="854"/>
        <v>0.33333333333333331</v>
      </c>
      <c r="AH6056" t="s">
        <v>23</v>
      </c>
    </row>
    <row r="6057" spans="1:34" x14ac:dyDescent="0.25">
      <c r="A6057">
        <v>1530544</v>
      </c>
      <c r="B6057" t="s">
        <v>29</v>
      </c>
      <c r="C6057" t="s">
        <v>138</v>
      </c>
      <c r="D6057" t="s">
        <v>139</v>
      </c>
      <c r="E6057">
        <v>7424</v>
      </c>
      <c r="F6057" t="s">
        <v>20</v>
      </c>
      <c r="G6057" t="s">
        <v>50</v>
      </c>
      <c r="H6057">
        <v>204</v>
      </c>
      <c r="I6057" t="s">
        <v>52</v>
      </c>
      <c r="J6057">
        <f>VLOOKUP(I6057,Key!$A$1:$C$73,2,FALSE)</f>
        <v>43.042490000000001</v>
      </c>
      <c r="K6057">
        <f>VLOOKUP(I6057,Key!$A$1:$C$73,3,FALSE)</f>
        <v>-87.909959999999998</v>
      </c>
      <c r="L6057" t="s">
        <v>39</v>
      </c>
      <c r="M6057">
        <f>VLOOKUP(L6057,Key!$A$1:$C$73,2,FALSE)</f>
        <v>43.031480000000002</v>
      </c>
      <c r="N6057">
        <f>VLOOKUP(L6057,Key!$A$1:$C$73,3,FALSE)</f>
        <v>-87.908169999999998</v>
      </c>
      <c r="O6057">
        <v>8</v>
      </c>
      <c r="P6057">
        <v>0</v>
      </c>
      <c r="Q6057">
        <v>1.2</v>
      </c>
      <c r="R6057">
        <v>1.1000000000000001</v>
      </c>
      <c r="S6057">
        <v>48</v>
      </c>
      <c r="T6057">
        <f t="shared" si="846"/>
        <v>-1</v>
      </c>
      <c r="U6057" s="1">
        <v>42837</v>
      </c>
      <c r="V6057" s="13">
        <f t="shared" si="847"/>
        <v>42826</v>
      </c>
      <c r="W6057" s="14">
        <f t="shared" si="848"/>
        <v>42837</v>
      </c>
      <c r="X6057" s="1" t="str">
        <f t="shared" si="849"/>
        <v>Wednesday</v>
      </c>
      <c r="Y6057" s="2">
        <v>0.33262731481481483</v>
      </c>
      <c r="Z6057" s="2">
        <f t="shared" si="850"/>
        <v>0.33333333333333331</v>
      </c>
      <c r="AA6057">
        <f>1</f>
        <v>1</v>
      </c>
      <c r="AB6057" s="1">
        <v>42837</v>
      </c>
      <c r="AC6057" s="13">
        <f t="shared" si="851"/>
        <v>42826</v>
      </c>
      <c r="AD6057" s="14">
        <f t="shared" si="852"/>
        <v>42837</v>
      </c>
      <c r="AE6057" s="1" t="str">
        <f t="shared" si="853"/>
        <v>Wednesday</v>
      </c>
      <c r="AF6057" s="2">
        <v>0.33810185185185188</v>
      </c>
      <c r="AG6057" s="2">
        <f t="shared" si="854"/>
        <v>0.33333333333333331</v>
      </c>
      <c r="AH6057" t="s">
        <v>23</v>
      </c>
    </row>
    <row r="6058" spans="1:34" x14ac:dyDescent="0.25">
      <c r="A6058">
        <v>1088320</v>
      </c>
      <c r="B6058" t="s">
        <v>29</v>
      </c>
      <c r="C6058" t="s">
        <v>30</v>
      </c>
      <c r="D6058" t="s">
        <v>31</v>
      </c>
      <c r="E6058">
        <v>53202</v>
      </c>
      <c r="F6058" t="s">
        <v>20</v>
      </c>
      <c r="G6058" t="s">
        <v>32</v>
      </c>
      <c r="H6058">
        <v>32</v>
      </c>
      <c r="I6058" t="s">
        <v>79</v>
      </c>
      <c r="J6058">
        <f>VLOOKUP(I6058,Key!$A$1:$C$73,2,FALSE)</f>
        <v>43.04804</v>
      </c>
      <c r="K6058">
        <f>VLOOKUP(I6058,Key!$A$1:$C$73,3,FALSE)</f>
        <v>-87.896720000000002</v>
      </c>
      <c r="L6058" t="s">
        <v>44</v>
      </c>
      <c r="M6058">
        <f>VLOOKUP(L6058,Key!$A$1:$C$73,2,FALSE)</f>
        <v>43.03886</v>
      </c>
      <c r="N6058">
        <f>VLOOKUP(L6058,Key!$A$1:$C$73,3,FALSE)</f>
        <v>-87.902720000000002</v>
      </c>
      <c r="O6058">
        <v>5</v>
      </c>
      <c r="P6058">
        <v>0</v>
      </c>
      <c r="Q6058">
        <v>0.8</v>
      </c>
      <c r="R6058">
        <v>0.7</v>
      </c>
      <c r="S6058">
        <v>30</v>
      </c>
      <c r="T6058">
        <f t="shared" si="846"/>
        <v>-1</v>
      </c>
      <c r="U6058" s="1">
        <v>42837</v>
      </c>
      <c r="V6058" s="13">
        <f t="shared" si="847"/>
        <v>42826</v>
      </c>
      <c r="W6058" s="14">
        <f t="shared" si="848"/>
        <v>42837</v>
      </c>
      <c r="X6058" s="1" t="str">
        <f t="shared" si="849"/>
        <v>Wednesday</v>
      </c>
      <c r="Y6058" s="2">
        <v>0.34340277777777778</v>
      </c>
      <c r="Z6058" s="2">
        <f t="shared" si="850"/>
        <v>0.33333333333333331</v>
      </c>
      <c r="AA6058">
        <f>1</f>
        <v>1</v>
      </c>
      <c r="AB6058" s="1">
        <v>42837</v>
      </c>
      <c r="AC6058" s="13">
        <f t="shared" si="851"/>
        <v>42826</v>
      </c>
      <c r="AD6058" s="14">
        <f t="shared" si="852"/>
        <v>42837</v>
      </c>
      <c r="AE6058" s="1" t="str">
        <f t="shared" si="853"/>
        <v>Wednesday</v>
      </c>
      <c r="AF6058" s="2">
        <v>0.34675925925925927</v>
      </c>
      <c r="AG6058" s="2">
        <f t="shared" si="854"/>
        <v>0.33333333333333331</v>
      </c>
      <c r="AH6058" t="s">
        <v>23</v>
      </c>
    </row>
    <row r="6059" spans="1:34" x14ac:dyDescent="0.25">
      <c r="A6059">
        <v>1407702</v>
      </c>
      <c r="B6059" t="s">
        <v>29</v>
      </c>
      <c r="C6059" t="s">
        <v>47</v>
      </c>
      <c r="D6059" t="s">
        <v>31</v>
      </c>
      <c r="E6059">
        <v>53202</v>
      </c>
      <c r="F6059" t="s">
        <v>20</v>
      </c>
      <c r="G6059" t="s">
        <v>32</v>
      </c>
      <c r="H6059">
        <v>19</v>
      </c>
      <c r="I6059" t="s">
        <v>24</v>
      </c>
      <c r="J6059">
        <f>VLOOKUP(I6059,Key!$A$1:$C$73,2,FALSE)</f>
        <v>43.074655999999997</v>
      </c>
      <c r="K6059">
        <f>VLOOKUP(I6059,Key!$A$1:$C$73,3,FALSE)</f>
        <v>-87.889011999999994</v>
      </c>
      <c r="L6059" t="s">
        <v>66</v>
      </c>
      <c r="M6059">
        <f>VLOOKUP(L6059,Key!$A$1:$C$73,2,FALSE)</f>
        <v>43.078530000000001</v>
      </c>
      <c r="N6059">
        <f>VLOOKUP(L6059,Key!$A$1:$C$73,3,FALSE)</f>
        <v>-87.882620000000003</v>
      </c>
      <c r="O6059">
        <v>3</v>
      </c>
      <c r="P6059">
        <v>0</v>
      </c>
      <c r="Q6059">
        <v>0.5</v>
      </c>
      <c r="R6059">
        <v>0.4</v>
      </c>
      <c r="S6059">
        <v>18</v>
      </c>
      <c r="T6059">
        <f t="shared" si="846"/>
        <v>-1</v>
      </c>
      <c r="U6059" s="1">
        <v>42837</v>
      </c>
      <c r="V6059" s="13">
        <f t="shared" si="847"/>
        <v>42826</v>
      </c>
      <c r="W6059" s="14">
        <f t="shared" si="848"/>
        <v>42837</v>
      </c>
      <c r="X6059" s="1" t="str">
        <f t="shared" si="849"/>
        <v>Wednesday</v>
      </c>
      <c r="Y6059" s="2">
        <v>0.37315972222222221</v>
      </c>
      <c r="Z6059" s="2">
        <f t="shared" si="850"/>
        <v>0.375</v>
      </c>
      <c r="AA6059">
        <f>1</f>
        <v>1</v>
      </c>
      <c r="AB6059" s="1">
        <v>42837</v>
      </c>
      <c r="AC6059" s="13">
        <f t="shared" si="851"/>
        <v>42826</v>
      </c>
      <c r="AD6059" s="14">
        <f t="shared" si="852"/>
        <v>42837</v>
      </c>
      <c r="AE6059" s="1" t="str">
        <f t="shared" si="853"/>
        <v>Wednesday</v>
      </c>
      <c r="AF6059" s="2">
        <v>0.37520833333333337</v>
      </c>
      <c r="AG6059" s="2">
        <f t="shared" si="854"/>
        <v>0.375</v>
      </c>
      <c r="AH6059" t="s">
        <v>23</v>
      </c>
    </row>
    <row r="6060" spans="1:34" x14ac:dyDescent="0.25">
      <c r="A6060">
        <v>1396695</v>
      </c>
      <c r="B6060" t="s">
        <v>29</v>
      </c>
      <c r="C6060" t="s">
        <v>47</v>
      </c>
      <c r="D6060" t="s">
        <v>31</v>
      </c>
      <c r="E6060">
        <v>53203</v>
      </c>
      <c r="F6060" t="s">
        <v>20</v>
      </c>
      <c r="G6060" t="s">
        <v>32</v>
      </c>
      <c r="H6060">
        <v>315</v>
      </c>
      <c r="I6060" t="s">
        <v>57</v>
      </c>
      <c r="J6060">
        <f>VLOOKUP(I6060,Key!$A$1:$C$73,2,FALSE)</f>
        <v>43.03913</v>
      </c>
      <c r="K6060">
        <f>VLOOKUP(I6060,Key!$A$1:$C$73,3,FALSE)</f>
        <v>-87.916150000000002</v>
      </c>
      <c r="L6060" t="s">
        <v>77</v>
      </c>
      <c r="M6060">
        <f>VLOOKUP(L6060,Key!$A$1:$C$73,2,FALSE)</f>
        <v>43.036900000000003</v>
      </c>
      <c r="N6060">
        <f>VLOOKUP(L6060,Key!$A$1:$C$73,3,FALSE)</f>
        <v>-87.89667</v>
      </c>
      <c r="O6060">
        <v>12</v>
      </c>
      <c r="P6060">
        <v>0</v>
      </c>
      <c r="Q6060">
        <v>1.8</v>
      </c>
      <c r="R6060">
        <v>1.7</v>
      </c>
      <c r="S6060">
        <v>72</v>
      </c>
      <c r="T6060">
        <f t="shared" si="846"/>
        <v>-1</v>
      </c>
      <c r="U6060" s="1">
        <v>42837</v>
      </c>
      <c r="V6060" s="13">
        <f t="shared" si="847"/>
        <v>42826</v>
      </c>
      <c r="W6060" s="14">
        <f t="shared" si="848"/>
        <v>42837</v>
      </c>
      <c r="X6060" s="1" t="str">
        <f t="shared" si="849"/>
        <v>Wednesday</v>
      </c>
      <c r="Y6060" s="2">
        <v>0.39104166666666668</v>
      </c>
      <c r="Z6060" s="2">
        <f t="shared" si="850"/>
        <v>0.375</v>
      </c>
      <c r="AA6060">
        <f>1</f>
        <v>1</v>
      </c>
      <c r="AB6060" s="1">
        <v>42837</v>
      </c>
      <c r="AC6060" s="13">
        <f t="shared" si="851"/>
        <v>42826</v>
      </c>
      <c r="AD6060" s="14">
        <f t="shared" si="852"/>
        <v>42837</v>
      </c>
      <c r="AE6060" s="1" t="str">
        <f t="shared" si="853"/>
        <v>Wednesday</v>
      </c>
      <c r="AF6060" s="2">
        <v>0.39962962962962961</v>
      </c>
      <c r="AG6060" s="2">
        <f t="shared" si="854"/>
        <v>0.41666666666666663</v>
      </c>
      <c r="AH6060" t="s">
        <v>23</v>
      </c>
    </row>
    <row r="6061" spans="1:34" x14ac:dyDescent="0.25">
      <c r="A6061">
        <v>1371872</v>
      </c>
      <c r="B6061" t="s">
        <v>29</v>
      </c>
      <c r="C6061" t="s">
        <v>35</v>
      </c>
      <c r="D6061" t="s">
        <v>31</v>
      </c>
      <c r="E6061">
        <v>53222</v>
      </c>
      <c r="F6061" t="s">
        <v>20</v>
      </c>
      <c r="G6061" t="s">
        <v>32</v>
      </c>
      <c r="H6061">
        <v>11100</v>
      </c>
      <c r="I6061" t="s">
        <v>24</v>
      </c>
      <c r="J6061">
        <f>VLOOKUP(I6061,Key!$A$1:$C$73,2,FALSE)</f>
        <v>43.074655999999997</v>
      </c>
      <c r="K6061">
        <f>VLOOKUP(I6061,Key!$A$1:$C$73,3,FALSE)</f>
        <v>-87.889011999999994</v>
      </c>
      <c r="L6061" t="s">
        <v>22</v>
      </c>
      <c r="M6061">
        <f>VLOOKUP(L6061,Key!$A$1:$C$73,2,FALSE)</f>
        <v>43.058619999999998</v>
      </c>
      <c r="N6061">
        <f>VLOOKUP(L6061,Key!$A$1:$C$73,3,FALSE)</f>
        <v>-87.885319999999993</v>
      </c>
      <c r="O6061">
        <v>15</v>
      </c>
      <c r="P6061">
        <v>0</v>
      </c>
      <c r="Q6061">
        <v>2.2999999999999998</v>
      </c>
      <c r="R6061">
        <v>2.1</v>
      </c>
      <c r="S6061">
        <v>90</v>
      </c>
      <c r="T6061">
        <f t="shared" si="846"/>
        <v>-1</v>
      </c>
      <c r="U6061" s="1">
        <v>42837</v>
      </c>
      <c r="V6061" s="13">
        <f t="shared" si="847"/>
        <v>42826</v>
      </c>
      <c r="W6061" s="14">
        <f t="shared" si="848"/>
        <v>42837</v>
      </c>
      <c r="X6061" s="1" t="str">
        <f t="shared" si="849"/>
        <v>Wednesday</v>
      </c>
      <c r="Y6061" s="2">
        <v>0.45975694444444443</v>
      </c>
      <c r="Z6061" s="2">
        <f t="shared" si="850"/>
        <v>0.45833333333333331</v>
      </c>
      <c r="AA6061">
        <f>1</f>
        <v>1</v>
      </c>
      <c r="AB6061" s="1">
        <v>42837</v>
      </c>
      <c r="AC6061" s="13">
        <f t="shared" si="851"/>
        <v>42826</v>
      </c>
      <c r="AD6061" s="14">
        <f t="shared" si="852"/>
        <v>42837</v>
      </c>
      <c r="AE6061" s="1" t="str">
        <f t="shared" si="853"/>
        <v>Wednesday</v>
      </c>
      <c r="AF6061" s="2">
        <v>0.47070601851851851</v>
      </c>
      <c r="AG6061" s="2">
        <f t="shared" si="854"/>
        <v>0.45833333333333331</v>
      </c>
      <c r="AH6061" t="s">
        <v>23</v>
      </c>
    </row>
    <row r="6062" spans="1:34" x14ac:dyDescent="0.25">
      <c r="A6062">
        <v>1378810</v>
      </c>
      <c r="B6062" t="s">
        <v>29</v>
      </c>
      <c r="C6062" t="s">
        <v>103</v>
      </c>
      <c r="D6062" t="s">
        <v>31</v>
      </c>
      <c r="E6062">
        <v>53211</v>
      </c>
      <c r="F6062" t="s">
        <v>20</v>
      </c>
      <c r="G6062" t="s">
        <v>32</v>
      </c>
      <c r="H6062">
        <v>5533</v>
      </c>
      <c r="I6062" t="s">
        <v>63</v>
      </c>
      <c r="J6062">
        <f>VLOOKUP(I6062,Key!$A$1:$C$73,2,FALSE)</f>
        <v>43.066893999999998</v>
      </c>
      <c r="K6062">
        <f>VLOOKUP(I6062,Key!$A$1:$C$73,3,FALSE)</f>
        <v>-87.877936000000005</v>
      </c>
      <c r="L6062" t="s">
        <v>21</v>
      </c>
      <c r="M6062">
        <f>VLOOKUP(L6062,Key!$A$1:$C$73,2,FALSE)</f>
        <v>43.074890000000003</v>
      </c>
      <c r="N6062">
        <f>VLOOKUP(L6062,Key!$A$1:$C$73,3,FALSE)</f>
        <v>-87.882810000000006</v>
      </c>
      <c r="O6062">
        <v>4</v>
      </c>
      <c r="P6062">
        <v>0</v>
      </c>
      <c r="Q6062">
        <v>0.6</v>
      </c>
      <c r="R6062">
        <v>0.6</v>
      </c>
      <c r="S6062">
        <v>24</v>
      </c>
      <c r="T6062">
        <f t="shared" si="846"/>
        <v>-1</v>
      </c>
      <c r="U6062" s="1">
        <v>42837</v>
      </c>
      <c r="V6062" s="13">
        <f t="shared" si="847"/>
        <v>42826</v>
      </c>
      <c r="W6062" s="14">
        <f t="shared" si="848"/>
        <v>42837</v>
      </c>
      <c r="X6062" s="1" t="str">
        <f t="shared" si="849"/>
        <v>Wednesday</v>
      </c>
      <c r="Y6062" s="2">
        <v>0.46130787037037035</v>
      </c>
      <c r="Z6062" s="2">
        <f t="shared" si="850"/>
        <v>0.45833333333333331</v>
      </c>
      <c r="AA6062">
        <f>1</f>
        <v>1</v>
      </c>
      <c r="AB6062" s="1">
        <v>42837</v>
      </c>
      <c r="AC6062" s="13">
        <f t="shared" si="851"/>
        <v>42826</v>
      </c>
      <c r="AD6062" s="14">
        <f t="shared" si="852"/>
        <v>42837</v>
      </c>
      <c r="AE6062" s="1" t="str">
        <f t="shared" si="853"/>
        <v>Wednesday</v>
      </c>
      <c r="AF6062" s="2">
        <v>0.46414351851851854</v>
      </c>
      <c r="AG6062" s="2">
        <f t="shared" si="854"/>
        <v>0.45833333333333331</v>
      </c>
      <c r="AH6062" t="s">
        <v>23</v>
      </c>
    </row>
    <row r="6063" spans="1:34" x14ac:dyDescent="0.25">
      <c r="A6063">
        <v>928245</v>
      </c>
      <c r="B6063" t="s">
        <v>29</v>
      </c>
      <c r="C6063" t="s">
        <v>98</v>
      </c>
      <c r="D6063" t="s">
        <v>31</v>
      </c>
      <c r="E6063">
        <v>53202</v>
      </c>
      <c r="F6063" t="s">
        <v>20</v>
      </c>
      <c r="G6063" t="s">
        <v>32</v>
      </c>
      <c r="H6063">
        <v>5441</v>
      </c>
      <c r="I6063" t="s">
        <v>87</v>
      </c>
      <c r="J6063">
        <f>VLOOKUP(I6063,Key!$A$1:$C$73,2,FALSE)</f>
        <v>43.063749000000001</v>
      </c>
      <c r="K6063">
        <f>VLOOKUP(I6063,Key!$A$1:$C$73,3,FALSE)</f>
        <v>-87.887962999999999</v>
      </c>
      <c r="L6063" t="s">
        <v>21</v>
      </c>
      <c r="M6063">
        <f>VLOOKUP(L6063,Key!$A$1:$C$73,2,FALSE)</f>
        <v>43.074890000000003</v>
      </c>
      <c r="N6063">
        <f>VLOOKUP(L6063,Key!$A$1:$C$73,3,FALSE)</f>
        <v>-87.882810000000006</v>
      </c>
      <c r="O6063">
        <v>8</v>
      </c>
      <c r="P6063">
        <v>0</v>
      </c>
      <c r="Q6063">
        <v>1.2</v>
      </c>
      <c r="R6063">
        <v>1.1000000000000001</v>
      </c>
      <c r="S6063">
        <v>48</v>
      </c>
      <c r="T6063">
        <f t="shared" si="846"/>
        <v>-1</v>
      </c>
      <c r="U6063" s="1">
        <v>42837</v>
      </c>
      <c r="V6063" s="13">
        <f t="shared" si="847"/>
        <v>42826</v>
      </c>
      <c r="W6063" s="14">
        <f t="shared" si="848"/>
        <v>42837</v>
      </c>
      <c r="X6063" s="1" t="str">
        <f t="shared" si="849"/>
        <v>Wednesday</v>
      </c>
      <c r="Y6063" s="2">
        <v>0.56062500000000004</v>
      </c>
      <c r="Z6063" s="2">
        <f t="shared" si="850"/>
        <v>0.54166666666666663</v>
      </c>
      <c r="AA6063">
        <f>1</f>
        <v>1</v>
      </c>
      <c r="AB6063" s="1">
        <v>42837</v>
      </c>
      <c r="AC6063" s="13">
        <f t="shared" si="851"/>
        <v>42826</v>
      </c>
      <c r="AD6063" s="14">
        <f t="shared" si="852"/>
        <v>42837</v>
      </c>
      <c r="AE6063" s="1" t="str">
        <f t="shared" si="853"/>
        <v>Wednesday</v>
      </c>
      <c r="AF6063" s="2">
        <v>0.56646990740740744</v>
      </c>
      <c r="AG6063" s="2">
        <f t="shared" si="854"/>
        <v>0.58333333333333326</v>
      </c>
      <c r="AH6063" t="s">
        <v>23</v>
      </c>
    </row>
    <row r="6064" spans="1:34" x14ac:dyDescent="0.25">
      <c r="A6064">
        <v>717793</v>
      </c>
      <c r="B6064" t="s">
        <v>29</v>
      </c>
      <c r="C6064" t="s">
        <v>47</v>
      </c>
      <c r="D6064" t="s">
        <v>31</v>
      </c>
      <c r="E6064">
        <v>53202</v>
      </c>
      <c r="F6064" t="s">
        <v>20</v>
      </c>
      <c r="G6064" t="s">
        <v>32</v>
      </c>
      <c r="H6064">
        <v>11062</v>
      </c>
      <c r="I6064" t="s">
        <v>53</v>
      </c>
      <c r="J6064">
        <f>VLOOKUP(I6064,Key!$A$1:$C$73,2,FALSE)</f>
        <v>43.04824</v>
      </c>
      <c r="K6064">
        <f>VLOOKUP(I6064,Key!$A$1:$C$73,3,FALSE)</f>
        <v>-87.904970000000006</v>
      </c>
      <c r="L6064" t="s">
        <v>36</v>
      </c>
      <c r="M6064">
        <f>VLOOKUP(L6064,Key!$A$1:$C$73,2,FALSE)</f>
        <v>43.03519</v>
      </c>
      <c r="N6064">
        <f>VLOOKUP(L6064,Key!$A$1:$C$73,3,FALSE)</f>
        <v>-87.907390000000007</v>
      </c>
      <c r="O6064">
        <v>10</v>
      </c>
      <c r="P6064">
        <v>0</v>
      </c>
      <c r="Q6064">
        <v>1.5</v>
      </c>
      <c r="R6064">
        <v>1.4</v>
      </c>
      <c r="S6064">
        <v>60</v>
      </c>
      <c r="T6064">
        <f t="shared" si="846"/>
        <v>-1</v>
      </c>
      <c r="U6064" s="1">
        <v>42837</v>
      </c>
      <c r="V6064" s="13">
        <f t="shared" si="847"/>
        <v>42826</v>
      </c>
      <c r="W6064" s="14">
        <f t="shared" si="848"/>
        <v>42837</v>
      </c>
      <c r="X6064" s="1" t="str">
        <f t="shared" si="849"/>
        <v>Wednesday</v>
      </c>
      <c r="Y6064" s="2">
        <v>0.56358796296296299</v>
      </c>
      <c r="Z6064" s="2">
        <f t="shared" si="850"/>
        <v>0.58333333333333326</v>
      </c>
      <c r="AA6064">
        <f>1</f>
        <v>1</v>
      </c>
      <c r="AB6064" s="1">
        <v>42837</v>
      </c>
      <c r="AC6064" s="13">
        <f t="shared" si="851"/>
        <v>42826</v>
      </c>
      <c r="AD6064" s="14">
        <f t="shared" si="852"/>
        <v>42837</v>
      </c>
      <c r="AE6064" s="1" t="str">
        <f t="shared" si="853"/>
        <v>Wednesday</v>
      </c>
      <c r="AF6064" s="2">
        <v>0.57041666666666668</v>
      </c>
      <c r="AG6064" s="2">
        <f t="shared" si="854"/>
        <v>0.58333333333333326</v>
      </c>
      <c r="AH6064" t="s">
        <v>23</v>
      </c>
    </row>
    <row r="6065" spans="1:34" x14ac:dyDescent="0.25">
      <c r="A6065">
        <v>1253542</v>
      </c>
      <c r="B6065" t="s">
        <v>29</v>
      </c>
      <c r="C6065" t="s">
        <v>119</v>
      </c>
      <c r="D6065" t="s">
        <v>31</v>
      </c>
      <c r="E6065">
        <v>53217</v>
      </c>
      <c r="F6065" t="s">
        <v>20</v>
      </c>
      <c r="G6065" t="s">
        <v>99</v>
      </c>
      <c r="H6065">
        <v>11112</v>
      </c>
      <c r="I6065" t="s">
        <v>21</v>
      </c>
      <c r="J6065">
        <f>VLOOKUP(I6065,Key!$A$1:$C$73,2,FALSE)</f>
        <v>43.074890000000003</v>
      </c>
      <c r="K6065">
        <f>VLOOKUP(I6065,Key!$A$1:$C$73,3,FALSE)</f>
        <v>-87.882810000000006</v>
      </c>
      <c r="L6065" t="s">
        <v>24</v>
      </c>
      <c r="M6065">
        <f>VLOOKUP(L6065,Key!$A$1:$C$73,2,FALSE)</f>
        <v>43.074655999999997</v>
      </c>
      <c r="N6065">
        <f>VLOOKUP(L6065,Key!$A$1:$C$73,3,FALSE)</f>
        <v>-87.889011999999994</v>
      </c>
      <c r="O6065">
        <v>3</v>
      </c>
      <c r="P6065">
        <v>0</v>
      </c>
      <c r="Q6065">
        <v>0.5</v>
      </c>
      <c r="R6065">
        <v>0.4</v>
      </c>
      <c r="S6065">
        <v>18</v>
      </c>
      <c r="T6065">
        <f t="shared" si="846"/>
        <v>-1</v>
      </c>
      <c r="U6065" s="1">
        <v>42837</v>
      </c>
      <c r="V6065" s="13">
        <f t="shared" si="847"/>
        <v>42826</v>
      </c>
      <c r="W6065" s="14">
        <f t="shared" si="848"/>
        <v>42837</v>
      </c>
      <c r="X6065" s="1" t="str">
        <f t="shared" si="849"/>
        <v>Wednesday</v>
      </c>
      <c r="Y6065" s="2">
        <v>0.56572916666666673</v>
      </c>
      <c r="Z6065" s="2">
        <f t="shared" si="850"/>
        <v>0.58333333333333326</v>
      </c>
      <c r="AA6065">
        <f>1</f>
        <v>1</v>
      </c>
      <c r="AB6065" s="1">
        <v>42837</v>
      </c>
      <c r="AC6065" s="13">
        <f t="shared" si="851"/>
        <v>42826</v>
      </c>
      <c r="AD6065" s="14">
        <f t="shared" si="852"/>
        <v>42837</v>
      </c>
      <c r="AE6065" s="1" t="str">
        <f t="shared" si="853"/>
        <v>Wednesday</v>
      </c>
      <c r="AF6065" s="2">
        <v>0.56793981481481481</v>
      </c>
      <c r="AG6065" s="2">
        <f t="shared" si="854"/>
        <v>0.58333333333333326</v>
      </c>
      <c r="AH6065" t="s">
        <v>23</v>
      </c>
    </row>
    <row r="6066" spans="1:34" x14ac:dyDescent="0.25">
      <c r="A6066">
        <v>946290</v>
      </c>
      <c r="B6066" t="s">
        <v>29</v>
      </c>
      <c r="C6066" t="s">
        <v>47</v>
      </c>
      <c r="D6066" t="s">
        <v>31</v>
      </c>
      <c r="E6066">
        <v>53208</v>
      </c>
      <c r="F6066" t="s">
        <v>20</v>
      </c>
      <c r="G6066" t="s">
        <v>32</v>
      </c>
      <c r="H6066">
        <v>11134</v>
      </c>
      <c r="I6066" t="s">
        <v>65</v>
      </c>
      <c r="J6066">
        <f>VLOOKUP(I6066,Key!$A$1:$C$73,2,FALSE)</f>
        <v>43.077359999999999</v>
      </c>
      <c r="K6066">
        <f>VLOOKUP(I6066,Key!$A$1:$C$73,3,FALSE)</f>
        <v>-87.880769999999998</v>
      </c>
      <c r="L6066" t="s">
        <v>81</v>
      </c>
      <c r="M6066">
        <f>VLOOKUP(L6066,Key!$A$1:$C$73,2,FALSE)</f>
        <v>43.058010000000003</v>
      </c>
      <c r="N6066">
        <f>VLOOKUP(L6066,Key!$A$1:$C$73,3,FALSE)</f>
        <v>-87.877300000000005</v>
      </c>
      <c r="O6066">
        <v>12</v>
      </c>
      <c r="P6066">
        <v>0</v>
      </c>
      <c r="Q6066">
        <v>1.8</v>
      </c>
      <c r="R6066">
        <v>1.7</v>
      </c>
      <c r="S6066">
        <v>72</v>
      </c>
      <c r="T6066">
        <f t="shared" si="846"/>
        <v>-1</v>
      </c>
      <c r="U6066" s="1">
        <v>42837</v>
      </c>
      <c r="V6066" s="13">
        <f t="shared" si="847"/>
        <v>42826</v>
      </c>
      <c r="W6066" s="14">
        <f t="shared" si="848"/>
        <v>42837</v>
      </c>
      <c r="X6066" s="1" t="str">
        <f t="shared" si="849"/>
        <v>Wednesday</v>
      </c>
      <c r="Y6066" s="2">
        <v>0.6602083333333334</v>
      </c>
      <c r="Z6066" s="2">
        <f t="shared" si="850"/>
        <v>0.66666666666666663</v>
      </c>
      <c r="AA6066">
        <f>1</f>
        <v>1</v>
      </c>
      <c r="AB6066" s="1">
        <v>42837</v>
      </c>
      <c r="AC6066" s="13">
        <f t="shared" si="851"/>
        <v>42826</v>
      </c>
      <c r="AD6066" s="14">
        <f t="shared" si="852"/>
        <v>42837</v>
      </c>
      <c r="AE6066" s="1" t="str">
        <f t="shared" si="853"/>
        <v>Wednesday</v>
      </c>
      <c r="AF6066" s="2">
        <v>0.66863425925925923</v>
      </c>
      <c r="AG6066" s="2">
        <f t="shared" si="854"/>
        <v>0.66666666666666663</v>
      </c>
      <c r="AH6066" t="s">
        <v>23</v>
      </c>
    </row>
    <row r="6067" spans="1:34" x14ac:dyDescent="0.25">
      <c r="A6067">
        <v>1517760</v>
      </c>
      <c r="B6067" t="s">
        <v>29</v>
      </c>
      <c r="C6067" t="s">
        <v>47</v>
      </c>
      <c r="D6067" t="s">
        <v>31</v>
      </c>
      <c r="E6067">
        <v>53212</v>
      </c>
      <c r="F6067" t="s">
        <v>20</v>
      </c>
      <c r="G6067" t="s">
        <v>32</v>
      </c>
      <c r="H6067">
        <v>5421</v>
      </c>
      <c r="I6067" t="s">
        <v>57</v>
      </c>
      <c r="J6067">
        <f>VLOOKUP(I6067,Key!$A$1:$C$73,2,FALSE)</f>
        <v>43.03913</v>
      </c>
      <c r="K6067">
        <f>VLOOKUP(I6067,Key!$A$1:$C$73,3,FALSE)</f>
        <v>-87.916150000000002</v>
      </c>
      <c r="L6067" t="s">
        <v>86</v>
      </c>
      <c r="M6067">
        <f>VLOOKUP(L6067,Key!$A$1:$C$73,2,FALSE)</f>
        <v>43.052549999999997</v>
      </c>
      <c r="N6067">
        <f>VLOOKUP(L6067,Key!$A$1:$C$73,3,FALSE)</f>
        <v>-87.909329999999997</v>
      </c>
      <c r="O6067">
        <v>10</v>
      </c>
      <c r="P6067">
        <v>0</v>
      </c>
      <c r="Q6067">
        <v>1.5</v>
      </c>
      <c r="R6067">
        <v>1.4</v>
      </c>
      <c r="S6067">
        <v>60</v>
      </c>
      <c r="T6067">
        <f t="shared" si="846"/>
        <v>-1</v>
      </c>
      <c r="U6067" s="1">
        <v>42837</v>
      </c>
      <c r="V6067" s="13">
        <f t="shared" si="847"/>
        <v>42826</v>
      </c>
      <c r="W6067" s="14">
        <f t="shared" si="848"/>
        <v>42837</v>
      </c>
      <c r="X6067" s="1" t="str">
        <f t="shared" si="849"/>
        <v>Wednesday</v>
      </c>
      <c r="Y6067" s="2">
        <v>0.70535879629629628</v>
      </c>
      <c r="Z6067" s="2">
        <f t="shared" si="850"/>
        <v>0.70833333333333326</v>
      </c>
      <c r="AA6067">
        <f>1</f>
        <v>1</v>
      </c>
      <c r="AB6067" s="1">
        <v>42837</v>
      </c>
      <c r="AC6067" s="13">
        <f t="shared" si="851"/>
        <v>42826</v>
      </c>
      <c r="AD6067" s="14">
        <f t="shared" si="852"/>
        <v>42837</v>
      </c>
      <c r="AE6067" s="1" t="str">
        <f t="shared" si="853"/>
        <v>Wednesday</v>
      </c>
      <c r="AF6067" s="2">
        <v>0.71224537037037028</v>
      </c>
      <c r="AG6067" s="2">
        <f t="shared" si="854"/>
        <v>0.70833333333333326</v>
      </c>
      <c r="AH6067" t="s">
        <v>23</v>
      </c>
    </row>
    <row r="6068" spans="1:34" x14ac:dyDescent="0.25">
      <c r="A6068">
        <v>1017964</v>
      </c>
      <c r="B6068" t="s">
        <v>29</v>
      </c>
      <c r="C6068" t="s">
        <v>47</v>
      </c>
      <c r="D6068" t="s">
        <v>31</v>
      </c>
      <c r="E6068">
        <v>53202</v>
      </c>
      <c r="F6068" t="s">
        <v>20</v>
      </c>
      <c r="G6068" t="s">
        <v>32</v>
      </c>
      <c r="H6068">
        <v>143</v>
      </c>
      <c r="I6068" t="s">
        <v>77</v>
      </c>
      <c r="J6068">
        <f>VLOOKUP(I6068,Key!$A$1:$C$73,2,FALSE)</f>
        <v>43.036900000000003</v>
      </c>
      <c r="K6068">
        <f>VLOOKUP(I6068,Key!$A$1:$C$73,3,FALSE)</f>
        <v>-87.89667</v>
      </c>
      <c r="L6068" t="s">
        <v>81</v>
      </c>
      <c r="M6068">
        <f>VLOOKUP(L6068,Key!$A$1:$C$73,2,FALSE)</f>
        <v>43.058010000000003</v>
      </c>
      <c r="N6068">
        <f>VLOOKUP(L6068,Key!$A$1:$C$73,3,FALSE)</f>
        <v>-87.877300000000005</v>
      </c>
      <c r="O6068">
        <v>14</v>
      </c>
      <c r="P6068">
        <v>0</v>
      </c>
      <c r="Q6068">
        <v>2.1</v>
      </c>
      <c r="R6068">
        <v>2</v>
      </c>
      <c r="S6068">
        <v>84</v>
      </c>
      <c r="T6068">
        <f t="shared" si="846"/>
        <v>-1</v>
      </c>
      <c r="U6068" s="1">
        <v>42837</v>
      </c>
      <c r="V6068" s="13">
        <f t="shared" si="847"/>
        <v>42826</v>
      </c>
      <c r="W6068" s="14">
        <f t="shared" si="848"/>
        <v>42837</v>
      </c>
      <c r="X6068" s="1" t="str">
        <f t="shared" si="849"/>
        <v>Wednesday</v>
      </c>
      <c r="Y6068" s="2">
        <v>0.71952546296296294</v>
      </c>
      <c r="Z6068" s="2">
        <f t="shared" si="850"/>
        <v>0.70833333333333326</v>
      </c>
      <c r="AA6068">
        <f>1</f>
        <v>1</v>
      </c>
      <c r="AB6068" s="1">
        <v>42837</v>
      </c>
      <c r="AC6068" s="13">
        <f t="shared" si="851"/>
        <v>42826</v>
      </c>
      <c r="AD6068" s="14">
        <f t="shared" si="852"/>
        <v>42837</v>
      </c>
      <c r="AE6068" s="1" t="str">
        <f t="shared" si="853"/>
        <v>Wednesday</v>
      </c>
      <c r="AF6068" s="2">
        <v>0.72918981481481471</v>
      </c>
      <c r="AG6068" s="2">
        <f t="shared" si="854"/>
        <v>0.75</v>
      </c>
      <c r="AH6068" t="s">
        <v>23</v>
      </c>
    </row>
    <row r="6069" spans="1:34" x14ac:dyDescent="0.25">
      <c r="A6069">
        <v>1468078</v>
      </c>
      <c r="B6069" t="s">
        <v>29</v>
      </c>
      <c r="C6069" t="s">
        <v>103</v>
      </c>
      <c r="D6069" t="s">
        <v>31</v>
      </c>
      <c r="E6069">
        <v>53209</v>
      </c>
      <c r="F6069" t="s">
        <v>20</v>
      </c>
      <c r="G6069" t="s">
        <v>32</v>
      </c>
      <c r="H6069">
        <v>11100</v>
      </c>
      <c r="I6069" t="s">
        <v>22</v>
      </c>
      <c r="J6069">
        <f>VLOOKUP(I6069,Key!$A$1:$C$73,2,FALSE)</f>
        <v>43.058619999999998</v>
      </c>
      <c r="K6069">
        <f>VLOOKUP(I6069,Key!$A$1:$C$73,3,FALSE)</f>
        <v>-87.885319999999993</v>
      </c>
      <c r="L6069" t="s">
        <v>22</v>
      </c>
      <c r="M6069">
        <f>VLOOKUP(L6069,Key!$A$1:$C$73,2,FALSE)</f>
        <v>43.058619999999998</v>
      </c>
      <c r="N6069">
        <f>VLOOKUP(L6069,Key!$A$1:$C$73,3,FALSE)</f>
        <v>-87.885319999999993</v>
      </c>
      <c r="O6069">
        <v>20</v>
      </c>
      <c r="P6069">
        <v>0</v>
      </c>
      <c r="Q6069">
        <v>3</v>
      </c>
      <c r="R6069">
        <v>2.9</v>
      </c>
      <c r="S6069">
        <v>120</v>
      </c>
      <c r="T6069">
        <f t="shared" si="846"/>
        <v>-1</v>
      </c>
      <c r="U6069" s="1">
        <v>42837</v>
      </c>
      <c r="V6069" s="13">
        <f t="shared" si="847"/>
        <v>42826</v>
      </c>
      <c r="W6069" s="14">
        <f t="shared" si="848"/>
        <v>42837</v>
      </c>
      <c r="X6069" s="1" t="str">
        <f t="shared" si="849"/>
        <v>Wednesday</v>
      </c>
      <c r="Y6069" s="2">
        <v>0.72800925925925919</v>
      </c>
      <c r="Z6069" s="2">
        <f t="shared" si="850"/>
        <v>0.70833333333333326</v>
      </c>
      <c r="AA6069">
        <f>1</f>
        <v>1</v>
      </c>
      <c r="AB6069" s="1">
        <v>42837</v>
      </c>
      <c r="AC6069" s="13">
        <f t="shared" si="851"/>
        <v>42826</v>
      </c>
      <c r="AD6069" s="14">
        <f t="shared" si="852"/>
        <v>42837</v>
      </c>
      <c r="AE6069" s="1" t="str">
        <f t="shared" si="853"/>
        <v>Wednesday</v>
      </c>
      <c r="AF6069" s="2">
        <v>0.74221064814814808</v>
      </c>
      <c r="AG6069" s="2">
        <f t="shared" si="854"/>
        <v>0.75</v>
      </c>
      <c r="AH6069" t="s">
        <v>25</v>
      </c>
    </row>
    <row r="6070" spans="1:34" x14ac:dyDescent="0.25">
      <c r="A6070">
        <v>1137916</v>
      </c>
      <c r="B6070" t="s">
        <v>29</v>
      </c>
      <c r="C6070" t="s">
        <v>103</v>
      </c>
      <c r="D6070" t="s">
        <v>31</v>
      </c>
      <c r="E6070">
        <v>53202</v>
      </c>
      <c r="F6070" t="s">
        <v>20</v>
      </c>
      <c r="G6070" t="s">
        <v>32</v>
      </c>
      <c r="H6070">
        <v>27</v>
      </c>
      <c r="I6070" t="s">
        <v>28</v>
      </c>
      <c r="J6070">
        <f>VLOOKUP(I6070,Key!$A$1:$C$73,2,FALSE)</f>
        <v>43.038580000000003</v>
      </c>
      <c r="K6070">
        <f>VLOOKUP(I6070,Key!$A$1:$C$73,3,FALSE)</f>
        <v>-87.90934</v>
      </c>
      <c r="L6070" t="s">
        <v>62</v>
      </c>
      <c r="M6070">
        <f>VLOOKUP(L6070,Key!$A$1:$C$73,2,FALSE)</f>
        <v>43.052460000000004</v>
      </c>
      <c r="N6070">
        <f>VLOOKUP(L6070,Key!$A$1:$C$73,3,FALSE)</f>
        <v>-87.891000000000005</v>
      </c>
      <c r="O6070">
        <v>12</v>
      </c>
      <c r="P6070">
        <v>0</v>
      </c>
      <c r="Q6070">
        <v>1.8</v>
      </c>
      <c r="R6070">
        <v>1.7</v>
      </c>
      <c r="S6070">
        <v>72</v>
      </c>
      <c r="T6070">
        <f t="shared" si="846"/>
        <v>-1</v>
      </c>
      <c r="U6070" s="1">
        <v>42837</v>
      </c>
      <c r="V6070" s="13">
        <f t="shared" si="847"/>
        <v>42826</v>
      </c>
      <c r="W6070" s="14">
        <f t="shared" si="848"/>
        <v>42837</v>
      </c>
      <c r="X6070" s="1" t="str">
        <f t="shared" si="849"/>
        <v>Wednesday</v>
      </c>
      <c r="Y6070" s="2">
        <v>0.78052083333333344</v>
      </c>
      <c r="Z6070" s="2">
        <f t="shared" si="850"/>
        <v>0.79166666666666663</v>
      </c>
      <c r="AA6070">
        <f>1</f>
        <v>1</v>
      </c>
      <c r="AB6070" s="1">
        <v>42837</v>
      </c>
      <c r="AC6070" s="13">
        <f t="shared" si="851"/>
        <v>42826</v>
      </c>
      <c r="AD6070" s="14">
        <f t="shared" si="852"/>
        <v>42837</v>
      </c>
      <c r="AE6070" s="1" t="str">
        <f t="shared" si="853"/>
        <v>Wednesday</v>
      </c>
      <c r="AF6070" s="2">
        <v>0.78863425925925934</v>
      </c>
      <c r="AG6070" s="2">
        <f t="shared" si="854"/>
        <v>0.79166666666666663</v>
      </c>
      <c r="AH6070" t="s">
        <v>23</v>
      </c>
    </row>
    <row r="6071" spans="1:34" x14ac:dyDescent="0.25">
      <c r="A6071">
        <v>1345070</v>
      </c>
      <c r="B6071" t="s">
        <v>29</v>
      </c>
      <c r="C6071" t="s">
        <v>47</v>
      </c>
      <c r="D6071" t="s">
        <v>31</v>
      </c>
      <c r="E6071">
        <v>53211</v>
      </c>
      <c r="F6071" t="s">
        <v>20</v>
      </c>
      <c r="G6071" t="s">
        <v>32</v>
      </c>
      <c r="H6071">
        <v>11125</v>
      </c>
      <c r="I6071" t="s">
        <v>63</v>
      </c>
      <c r="J6071">
        <f>VLOOKUP(I6071,Key!$A$1:$C$73,2,FALSE)</f>
        <v>43.066893999999998</v>
      </c>
      <c r="K6071">
        <f>VLOOKUP(I6071,Key!$A$1:$C$73,3,FALSE)</f>
        <v>-87.877936000000005</v>
      </c>
      <c r="L6071" t="s">
        <v>65</v>
      </c>
      <c r="M6071">
        <f>VLOOKUP(L6071,Key!$A$1:$C$73,2,FALSE)</f>
        <v>43.077359999999999</v>
      </c>
      <c r="N6071">
        <f>VLOOKUP(L6071,Key!$A$1:$C$73,3,FALSE)</f>
        <v>-87.880769999999998</v>
      </c>
      <c r="O6071">
        <v>5</v>
      </c>
      <c r="P6071">
        <v>0</v>
      </c>
      <c r="Q6071">
        <v>0.8</v>
      </c>
      <c r="R6071">
        <v>0.7</v>
      </c>
      <c r="S6071">
        <v>30</v>
      </c>
      <c r="T6071">
        <f t="shared" si="846"/>
        <v>-1</v>
      </c>
      <c r="U6071" s="1">
        <v>42838</v>
      </c>
      <c r="V6071" s="13">
        <f t="shared" si="847"/>
        <v>42826</v>
      </c>
      <c r="W6071" s="14">
        <f t="shared" si="848"/>
        <v>42838</v>
      </c>
      <c r="X6071" s="1" t="str">
        <f t="shared" si="849"/>
        <v>Thursday</v>
      </c>
      <c r="Y6071" s="2">
        <v>0.41268518518518515</v>
      </c>
      <c r="Z6071" s="2">
        <f t="shared" si="850"/>
        <v>0.41666666666666663</v>
      </c>
      <c r="AA6071">
        <f>1</f>
        <v>1</v>
      </c>
      <c r="AB6071" s="1">
        <v>42838</v>
      </c>
      <c r="AC6071" s="13">
        <f t="shared" si="851"/>
        <v>42826</v>
      </c>
      <c r="AD6071" s="14">
        <f t="shared" si="852"/>
        <v>42838</v>
      </c>
      <c r="AE6071" s="1" t="str">
        <f t="shared" si="853"/>
        <v>Thursday</v>
      </c>
      <c r="AF6071" s="2">
        <v>0.41643518518518513</v>
      </c>
      <c r="AG6071" s="2">
        <f t="shared" si="854"/>
        <v>0.41666666666666663</v>
      </c>
      <c r="AH6071" t="s">
        <v>23</v>
      </c>
    </row>
    <row r="6072" spans="1:34" x14ac:dyDescent="0.25">
      <c r="A6072">
        <v>1344495</v>
      </c>
      <c r="B6072" t="s">
        <v>29</v>
      </c>
      <c r="C6072" t="s">
        <v>164</v>
      </c>
      <c r="D6072" t="s">
        <v>31</v>
      </c>
      <c r="E6072">
        <v>53144</v>
      </c>
      <c r="F6072" t="s">
        <v>20</v>
      </c>
      <c r="G6072" t="s">
        <v>32</v>
      </c>
      <c r="H6072">
        <v>11082</v>
      </c>
      <c r="I6072" t="s">
        <v>40</v>
      </c>
      <c r="J6072">
        <f>VLOOKUP(I6072,Key!$A$1:$C$73,2,FALSE)</f>
        <v>43.06033</v>
      </c>
      <c r="K6072">
        <f>VLOOKUP(I6072,Key!$A$1:$C$73,3,FALSE)</f>
        <v>-87.89546</v>
      </c>
      <c r="L6072" t="s">
        <v>87</v>
      </c>
      <c r="M6072">
        <f>VLOOKUP(L6072,Key!$A$1:$C$73,2,FALSE)</f>
        <v>43.063749000000001</v>
      </c>
      <c r="N6072">
        <f>VLOOKUP(L6072,Key!$A$1:$C$73,3,FALSE)</f>
        <v>-87.887962999999999</v>
      </c>
      <c r="O6072">
        <v>5</v>
      </c>
      <c r="P6072">
        <v>0</v>
      </c>
      <c r="Q6072">
        <v>0.8</v>
      </c>
      <c r="R6072">
        <v>0.7</v>
      </c>
      <c r="S6072">
        <v>30</v>
      </c>
      <c r="T6072">
        <f t="shared" si="846"/>
        <v>-1</v>
      </c>
      <c r="U6072" s="1">
        <v>42838</v>
      </c>
      <c r="V6072" s="13">
        <f t="shared" si="847"/>
        <v>42826</v>
      </c>
      <c r="W6072" s="14">
        <f t="shared" si="848"/>
        <v>42838</v>
      </c>
      <c r="X6072" s="1" t="str">
        <f t="shared" si="849"/>
        <v>Thursday</v>
      </c>
      <c r="Y6072" s="2">
        <v>0.7151967592592593</v>
      </c>
      <c r="Z6072" s="2">
        <f t="shared" si="850"/>
        <v>0.70833333333333326</v>
      </c>
      <c r="AA6072">
        <f>1</f>
        <v>1</v>
      </c>
      <c r="AB6072" s="1">
        <v>42838</v>
      </c>
      <c r="AC6072" s="13">
        <f t="shared" si="851"/>
        <v>42826</v>
      </c>
      <c r="AD6072" s="14">
        <f t="shared" si="852"/>
        <v>42838</v>
      </c>
      <c r="AE6072" s="1" t="str">
        <f t="shared" si="853"/>
        <v>Thursday</v>
      </c>
      <c r="AF6072" s="2">
        <v>0.71854166666666675</v>
      </c>
      <c r="AG6072" s="2">
        <f t="shared" si="854"/>
        <v>0.70833333333333326</v>
      </c>
      <c r="AH6072" t="s">
        <v>23</v>
      </c>
    </row>
    <row r="6073" spans="1:34" x14ac:dyDescent="0.25">
      <c r="A6073">
        <v>536063</v>
      </c>
      <c r="B6073" t="s">
        <v>29</v>
      </c>
      <c r="C6073" t="s">
        <v>47</v>
      </c>
      <c r="D6073" t="s">
        <v>31</v>
      </c>
      <c r="E6073">
        <v>53212</v>
      </c>
      <c r="F6073" t="s">
        <v>20</v>
      </c>
      <c r="G6073" t="s">
        <v>32</v>
      </c>
      <c r="H6073">
        <v>128</v>
      </c>
      <c r="I6073" t="s">
        <v>37</v>
      </c>
      <c r="J6073">
        <f>VLOOKUP(I6073,Key!$A$1:$C$73,2,FALSE)</f>
        <v>43.049230000000001</v>
      </c>
      <c r="K6073">
        <f>VLOOKUP(I6073,Key!$A$1:$C$73,3,FALSE)</f>
        <v>-87.911940000000001</v>
      </c>
      <c r="L6073" t="s">
        <v>67</v>
      </c>
      <c r="M6073">
        <f>VLOOKUP(L6073,Key!$A$1:$C$73,2,FALSE)</f>
        <v>43.05847</v>
      </c>
      <c r="N6073">
        <f>VLOOKUP(L6073,Key!$A$1:$C$73,3,FALSE)</f>
        <v>-87.898079999999993</v>
      </c>
      <c r="O6073">
        <v>8</v>
      </c>
      <c r="P6073">
        <v>0</v>
      </c>
      <c r="Q6073">
        <v>1.2</v>
      </c>
      <c r="R6073">
        <v>1.1000000000000001</v>
      </c>
      <c r="S6073">
        <v>48</v>
      </c>
      <c r="T6073">
        <f t="shared" si="846"/>
        <v>-1</v>
      </c>
      <c r="U6073" s="1">
        <v>42838</v>
      </c>
      <c r="V6073" s="13">
        <f t="shared" si="847"/>
        <v>42826</v>
      </c>
      <c r="W6073" s="14">
        <f t="shared" si="848"/>
        <v>42838</v>
      </c>
      <c r="X6073" s="1" t="str">
        <f t="shared" si="849"/>
        <v>Thursday</v>
      </c>
      <c r="Y6073" s="2">
        <v>0.7414236111111111</v>
      </c>
      <c r="Z6073" s="2">
        <f t="shared" si="850"/>
        <v>0.75</v>
      </c>
      <c r="AA6073">
        <f>1</f>
        <v>1</v>
      </c>
      <c r="AB6073" s="1">
        <v>42838</v>
      </c>
      <c r="AC6073" s="13">
        <f t="shared" si="851"/>
        <v>42826</v>
      </c>
      <c r="AD6073" s="14">
        <f t="shared" si="852"/>
        <v>42838</v>
      </c>
      <c r="AE6073" s="1" t="str">
        <f t="shared" si="853"/>
        <v>Thursday</v>
      </c>
      <c r="AF6073" s="2">
        <v>0.74712962962962959</v>
      </c>
      <c r="AG6073" s="2">
        <f t="shared" si="854"/>
        <v>0.75</v>
      </c>
      <c r="AH6073" t="s">
        <v>23</v>
      </c>
    </row>
    <row r="6074" spans="1:34" x14ac:dyDescent="0.25">
      <c r="A6074">
        <v>1577920</v>
      </c>
      <c r="B6074" t="s">
        <v>29</v>
      </c>
      <c r="E6074">
        <v>53208</v>
      </c>
      <c r="F6074" t="s">
        <v>20</v>
      </c>
      <c r="G6074" t="s">
        <v>97</v>
      </c>
      <c r="H6074">
        <v>5433</v>
      </c>
      <c r="I6074" t="s">
        <v>94</v>
      </c>
      <c r="J6074">
        <f>VLOOKUP(I6074,Key!$A$1:$C$73,2,FALSE)</f>
        <v>43.020020000000002</v>
      </c>
      <c r="K6074">
        <f>VLOOKUP(I6074,Key!$A$1:$C$73,3,FALSE)</f>
        <v>-87.912540000000007</v>
      </c>
      <c r="L6074" t="s">
        <v>84</v>
      </c>
      <c r="M6074">
        <f>VLOOKUP(L6074,Key!$A$1:$C$73,2,FALSE)</f>
        <v>43.040154000000001</v>
      </c>
      <c r="N6074">
        <f>VLOOKUP(L6074,Key!$A$1:$C$73,3,FALSE)</f>
        <v>-87.932113000000001</v>
      </c>
      <c r="O6074">
        <v>17</v>
      </c>
      <c r="P6074">
        <v>2</v>
      </c>
      <c r="Q6074">
        <v>2.6</v>
      </c>
      <c r="R6074">
        <v>2.4</v>
      </c>
      <c r="S6074">
        <v>102</v>
      </c>
      <c r="T6074">
        <f t="shared" si="846"/>
        <v>-1</v>
      </c>
      <c r="U6074" s="1">
        <v>42838</v>
      </c>
      <c r="V6074" s="13">
        <f t="shared" si="847"/>
        <v>42826</v>
      </c>
      <c r="W6074" s="14">
        <f t="shared" si="848"/>
        <v>42838</v>
      </c>
      <c r="X6074" s="1" t="str">
        <f t="shared" si="849"/>
        <v>Thursday</v>
      </c>
      <c r="Y6074" s="2">
        <v>0.77789351851851851</v>
      </c>
      <c r="Z6074" s="2">
        <f t="shared" si="850"/>
        <v>0.79166666666666663</v>
      </c>
      <c r="AA6074">
        <f>1</f>
        <v>1</v>
      </c>
      <c r="AB6074" s="1">
        <v>42838</v>
      </c>
      <c r="AC6074" s="13">
        <f t="shared" si="851"/>
        <v>42826</v>
      </c>
      <c r="AD6074" s="14">
        <f t="shared" si="852"/>
        <v>42838</v>
      </c>
      <c r="AE6074" s="1" t="str">
        <f t="shared" si="853"/>
        <v>Thursday</v>
      </c>
      <c r="AF6074" s="2">
        <v>0.79</v>
      </c>
      <c r="AG6074" s="2">
        <f t="shared" si="854"/>
        <v>0.79166666666666663</v>
      </c>
      <c r="AH6074" t="s">
        <v>23</v>
      </c>
    </row>
    <row r="6075" spans="1:34" x14ac:dyDescent="0.25">
      <c r="A6075">
        <v>1564954</v>
      </c>
      <c r="B6075" t="s">
        <v>29</v>
      </c>
      <c r="C6075" t="s">
        <v>47</v>
      </c>
      <c r="D6075" t="s">
        <v>31</v>
      </c>
      <c r="E6075">
        <v>53202</v>
      </c>
      <c r="F6075" t="s">
        <v>20</v>
      </c>
      <c r="G6075" t="s">
        <v>32</v>
      </c>
      <c r="H6075">
        <v>5466</v>
      </c>
      <c r="I6075" t="s">
        <v>33</v>
      </c>
      <c r="J6075">
        <f>VLOOKUP(I6075,Key!$A$1:$C$73,2,FALSE)</f>
        <v>43.045712999999999</v>
      </c>
      <c r="K6075">
        <f>VLOOKUP(I6075,Key!$A$1:$C$73,3,FALSE)</f>
        <v>-87.899756999999994</v>
      </c>
      <c r="L6075" t="s">
        <v>85</v>
      </c>
      <c r="M6075">
        <f>VLOOKUP(L6075,Key!$A$1:$C$73,2,FALSE)</f>
        <v>43.053040000000003</v>
      </c>
      <c r="N6075">
        <f>VLOOKUP(L6075,Key!$A$1:$C$73,3,FALSE)</f>
        <v>-87.897660000000002</v>
      </c>
      <c r="O6075">
        <v>3</v>
      </c>
      <c r="P6075">
        <v>0</v>
      </c>
      <c r="Q6075">
        <v>0.5</v>
      </c>
      <c r="R6075">
        <v>0.4</v>
      </c>
      <c r="S6075">
        <v>18</v>
      </c>
      <c r="T6075">
        <f t="shared" si="846"/>
        <v>-1</v>
      </c>
      <c r="U6075" s="1">
        <v>42838</v>
      </c>
      <c r="V6075" s="13">
        <f t="shared" si="847"/>
        <v>42826</v>
      </c>
      <c r="W6075" s="14">
        <f t="shared" si="848"/>
        <v>42838</v>
      </c>
      <c r="X6075" s="1" t="str">
        <f t="shared" si="849"/>
        <v>Thursday</v>
      </c>
      <c r="Y6075" s="2">
        <v>0.8118981481481482</v>
      </c>
      <c r="Z6075" s="2">
        <f t="shared" si="850"/>
        <v>0.79166666666666663</v>
      </c>
      <c r="AA6075">
        <f>1</f>
        <v>1</v>
      </c>
      <c r="AB6075" s="1">
        <v>42838</v>
      </c>
      <c r="AC6075" s="13">
        <f t="shared" si="851"/>
        <v>42826</v>
      </c>
      <c r="AD6075" s="14">
        <f t="shared" si="852"/>
        <v>42838</v>
      </c>
      <c r="AE6075" s="1" t="str">
        <f t="shared" si="853"/>
        <v>Thursday</v>
      </c>
      <c r="AF6075" s="2">
        <v>0.81450231481481483</v>
      </c>
      <c r="AG6075" s="2">
        <f t="shared" si="854"/>
        <v>0.83333333333333326</v>
      </c>
      <c r="AH6075" t="s">
        <v>23</v>
      </c>
    </row>
    <row r="6076" spans="1:34" x14ac:dyDescent="0.25">
      <c r="A6076">
        <v>1344495</v>
      </c>
      <c r="B6076" t="s">
        <v>29</v>
      </c>
      <c r="C6076" t="s">
        <v>164</v>
      </c>
      <c r="D6076" t="s">
        <v>31</v>
      </c>
      <c r="E6076">
        <v>53144</v>
      </c>
      <c r="F6076" t="s">
        <v>20</v>
      </c>
      <c r="G6076" t="s">
        <v>32</v>
      </c>
      <c r="H6076">
        <v>5486</v>
      </c>
      <c r="I6076" t="s">
        <v>87</v>
      </c>
      <c r="J6076">
        <f>VLOOKUP(I6076,Key!$A$1:$C$73,2,FALSE)</f>
        <v>43.063749000000001</v>
      </c>
      <c r="K6076">
        <f>VLOOKUP(I6076,Key!$A$1:$C$73,3,FALSE)</f>
        <v>-87.887962999999999</v>
      </c>
      <c r="L6076" t="s">
        <v>40</v>
      </c>
      <c r="M6076">
        <f>VLOOKUP(L6076,Key!$A$1:$C$73,2,FALSE)</f>
        <v>43.06033</v>
      </c>
      <c r="N6076">
        <f>VLOOKUP(L6076,Key!$A$1:$C$73,3,FALSE)</f>
        <v>-87.89546</v>
      </c>
      <c r="O6076">
        <v>5</v>
      </c>
      <c r="P6076">
        <v>0</v>
      </c>
      <c r="Q6076">
        <v>0.8</v>
      </c>
      <c r="R6076">
        <v>0.7</v>
      </c>
      <c r="S6076">
        <v>30</v>
      </c>
      <c r="T6076">
        <f t="shared" si="846"/>
        <v>-1</v>
      </c>
      <c r="U6076" s="1">
        <v>42838</v>
      </c>
      <c r="V6076" s="13">
        <f t="shared" si="847"/>
        <v>42826</v>
      </c>
      <c r="W6076" s="14">
        <f t="shared" si="848"/>
        <v>42838</v>
      </c>
      <c r="X6076" s="1" t="str">
        <f t="shared" si="849"/>
        <v>Thursday</v>
      </c>
      <c r="Y6076" s="2">
        <v>0.90546296296296302</v>
      </c>
      <c r="Z6076" s="2">
        <f t="shared" si="850"/>
        <v>0.91666666666666663</v>
      </c>
      <c r="AA6076">
        <f>1</f>
        <v>1</v>
      </c>
      <c r="AB6076" s="1">
        <v>42838</v>
      </c>
      <c r="AC6076" s="13">
        <f t="shared" si="851"/>
        <v>42826</v>
      </c>
      <c r="AD6076" s="14">
        <f t="shared" si="852"/>
        <v>42838</v>
      </c>
      <c r="AE6076" s="1" t="str">
        <f t="shared" si="853"/>
        <v>Thursday</v>
      </c>
      <c r="AF6076" s="2">
        <v>0.90844907407407405</v>
      </c>
      <c r="AG6076" s="2">
        <f t="shared" si="854"/>
        <v>0.91666666666666663</v>
      </c>
      <c r="AH6076" t="s">
        <v>23</v>
      </c>
    </row>
    <row r="6077" spans="1:34" x14ac:dyDescent="0.25">
      <c r="A6077">
        <v>1357250</v>
      </c>
      <c r="B6077" t="s">
        <v>29</v>
      </c>
      <c r="C6077" t="s">
        <v>47</v>
      </c>
      <c r="D6077" t="s">
        <v>31</v>
      </c>
      <c r="E6077">
        <v>53202</v>
      </c>
      <c r="F6077" t="s">
        <v>20</v>
      </c>
      <c r="G6077" t="s">
        <v>32</v>
      </c>
      <c r="H6077">
        <v>1000</v>
      </c>
      <c r="I6077" t="s">
        <v>78</v>
      </c>
      <c r="J6077">
        <f>VLOOKUP(I6077,Key!$A$1:$C$73,2,FALSE)</f>
        <v>43.048200000000001</v>
      </c>
      <c r="K6077">
        <f>VLOOKUP(I6077,Key!$A$1:$C$73,3,FALSE)</f>
        <v>-87.900859999999994</v>
      </c>
      <c r="L6077" t="s">
        <v>44</v>
      </c>
      <c r="M6077">
        <f>VLOOKUP(L6077,Key!$A$1:$C$73,2,FALSE)</f>
        <v>43.03886</v>
      </c>
      <c r="N6077">
        <f>VLOOKUP(L6077,Key!$A$1:$C$73,3,FALSE)</f>
        <v>-87.902720000000002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f t="shared" si="846"/>
        <v>-1</v>
      </c>
      <c r="U6077" s="1">
        <v>42839</v>
      </c>
      <c r="V6077" s="13">
        <f t="shared" si="847"/>
        <v>42826</v>
      </c>
      <c r="W6077" s="14">
        <f t="shared" si="848"/>
        <v>42839</v>
      </c>
      <c r="X6077" s="1" t="str">
        <f t="shared" si="849"/>
        <v>Friday</v>
      </c>
      <c r="Y6077" s="2">
        <v>0.32517361111111115</v>
      </c>
      <c r="Z6077" s="2">
        <f t="shared" si="850"/>
        <v>0.33333333333333331</v>
      </c>
      <c r="AA6077">
        <f>1</f>
        <v>1</v>
      </c>
      <c r="AB6077" s="1">
        <v>42839</v>
      </c>
      <c r="AC6077" s="13">
        <f t="shared" si="851"/>
        <v>42826</v>
      </c>
      <c r="AD6077" s="14">
        <f t="shared" si="852"/>
        <v>42839</v>
      </c>
      <c r="AE6077" s="1" t="str">
        <f t="shared" si="853"/>
        <v>Friday</v>
      </c>
      <c r="AF6077" s="2">
        <v>0.32517361111111115</v>
      </c>
      <c r="AG6077" s="2">
        <f t="shared" si="854"/>
        <v>0.33333333333333331</v>
      </c>
      <c r="AH6077" t="s">
        <v>23</v>
      </c>
    </row>
    <row r="6078" spans="1:34" x14ac:dyDescent="0.25">
      <c r="A6078">
        <v>531225</v>
      </c>
      <c r="B6078" t="s">
        <v>29</v>
      </c>
      <c r="C6078" t="s">
        <v>30</v>
      </c>
      <c r="D6078" t="s">
        <v>31</v>
      </c>
      <c r="E6078">
        <v>53202</v>
      </c>
      <c r="F6078" t="s">
        <v>20</v>
      </c>
      <c r="G6078" t="s">
        <v>32</v>
      </c>
      <c r="H6078">
        <v>11131</v>
      </c>
      <c r="I6078" t="s">
        <v>33</v>
      </c>
      <c r="J6078">
        <f>VLOOKUP(I6078,Key!$A$1:$C$73,2,FALSE)</f>
        <v>43.045712999999999</v>
      </c>
      <c r="K6078">
        <f>VLOOKUP(I6078,Key!$A$1:$C$73,3,FALSE)</f>
        <v>-87.899756999999994</v>
      </c>
      <c r="L6078" t="s">
        <v>28</v>
      </c>
      <c r="M6078">
        <f>VLOOKUP(L6078,Key!$A$1:$C$73,2,FALSE)</f>
        <v>43.038580000000003</v>
      </c>
      <c r="N6078">
        <f>VLOOKUP(L6078,Key!$A$1:$C$73,3,FALSE)</f>
        <v>-87.90934</v>
      </c>
      <c r="O6078">
        <v>6</v>
      </c>
      <c r="P6078">
        <v>0</v>
      </c>
      <c r="Q6078">
        <v>0.9</v>
      </c>
      <c r="R6078">
        <v>0.9</v>
      </c>
      <c r="S6078">
        <v>36</v>
      </c>
      <c r="T6078">
        <f t="shared" si="846"/>
        <v>-1</v>
      </c>
      <c r="U6078" s="1">
        <v>42839</v>
      </c>
      <c r="V6078" s="13">
        <f t="shared" si="847"/>
        <v>42826</v>
      </c>
      <c r="W6078" s="14">
        <f t="shared" si="848"/>
        <v>42839</v>
      </c>
      <c r="X6078" s="1" t="str">
        <f t="shared" si="849"/>
        <v>Friday</v>
      </c>
      <c r="Y6078" s="2">
        <v>0.44504629629629627</v>
      </c>
      <c r="Z6078" s="2">
        <f t="shared" si="850"/>
        <v>0.45833333333333331</v>
      </c>
      <c r="AA6078">
        <f>1</f>
        <v>1</v>
      </c>
      <c r="AB6078" s="1">
        <v>42839</v>
      </c>
      <c r="AC6078" s="13">
        <f t="shared" si="851"/>
        <v>42826</v>
      </c>
      <c r="AD6078" s="14">
        <f t="shared" si="852"/>
        <v>42839</v>
      </c>
      <c r="AE6078" s="1" t="str">
        <f t="shared" si="853"/>
        <v>Friday</v>
      </c>
      <c r="AF6078" s="2">
        <v>0.44921296296296293</v>
      </c>
      <c r="AG6078" s="2">
        <f t="shared" si="854"/>
        <v>0.45833333333333331</v>
      </c>
      <c r="AH6078" t="s">
        <v>23</v>
      </c>
    </row>
    <row r="6079" spans="1:34" x14ac:dyDescent="0.25">
      <c r="A6079">
        <v>765370</v>
      </c>
      <c r="B6079" t="s">
        <v>29</v>
      </c>
      <c r="C6079" t="s">
        <v>47</v>
      </c>
      <c r="D6079" t="s">
        <v>31</v>
      </c>
      <c r="E6079">
        <v>53202</v>
      </c>
      <c r="F6079" t="s">
        <v>20</v>
      </c>
      <c r="G6079" t="s">
        <v>32</v>
      </c>
      <c r="H6079">
        <v>5560</v>
      </c>
      <c r="I6079" t="s">
        <v>28</v>
      </c>
      <c r="J6079">
        <f>VLOOKUP(I6079,Key!$A$1:$C$73,2,FALSE)</f>
        <v>43.038580000000003</v>
      </c>
      <c r="K6079">
        <f>VLOOKUP(I6079,Key!$A$1:$C$73,3,FALSE)</f>
        <v>-87.90934</v>
      </c>
      <c r="L6079" t="s">
        <v>89</v>
      </c>
      <c r="M6079">
        <f>VLOOKUP(L6079,Key!$A$1:$C$73,2,FALSE)</f>
        <v>43.060155999999999</v>
      </c>
      <c r="N6079">
        <f>VLOOKUP(L6079,Key!$A$1:$C$73,3,FALSE)</f>
        <v>-87.881258000000003</v>
      </c>
      <c r="O6079">
        <v>24</v>
      </c>
      <c r="P6079">
        <v>0</v>
      </c>
      <c r="Q6079">
        <v>3.6</v>
      </c>
      <c r="R6079">
        <v>3.4</v>
      </c>
      <c r="S6079">
        <v>144</v>
      </c>
      <c r="T6079">
        <f t="shared" si="846"/>
        <v>-1</v>
      </c>
      <c r="U6079" s="1">
        <v>42839</v>
      </c>
      <c r="V6079" s="13">
        <f t="shared" si="847"/>
        <v>42826</v>
      </c>
      <c r="W6079" s="14">
        <f t="shared" si="848"/>
        <v>42839</v>
      </c>
      <c r="X6079" s="1" t="str">
        <f t="shared" si="849"/>
        <v>Friday</v>
      </c>
      <c r="Y6079" s="2">
        <v>0.49083333333333329</v>
      </c>
      <c r="Z6079" s="2">
        <f t="shared" si="850"/>
        <v>0.5</v>
      </c>
      <c r="AA6079">
        <f>1</f>
        <v>1</v>
      </c>
      <c r="AB6079" s="1">
        <v>42839</v>
      </c>
      <c r="AC6079" s="13">
        <f t="shared" si="851"/>
        <v>42826</v>
      </c>
      <c r="AD6079" s="14">
        <f t="shared" si="852"/>
        <v>42839</v>
      </c>
      <c r="AE6079" s="1" t="str">
        <f t="shared" si="853"/>
        <v>Friday</v>
      </c>
      <c r="AF6079" s="2">
        <v>0.50707175925925929</v>
      </c>
      <c r="AG6079" s="2">
        <f t="shared" si="854"/>
        <v>0.5</v>
      </c>
      <c r="AH6079" t="s">
        <v>23</v>
      </c>
    </row>
    <row r="6080" spans="1:34" x14ac:dyDescent="0.25">
      <c r="A6080">
        <v>1578756</v>
      </c>
      <c r="B6080" t="s">
        <v>29</v>
      </c>
      <c r="C6080" t="s">
        <v>202</v>
      </c>
      <c r="D6080" t="s">
        <v>31</v>
      </c>
      <c r="E6080">
        <v>53217</v>
      </c>
      <c r="F6080" t="s">
        <v>20</v>
      </c>
      <c r="G6080" t="s">
        <v>32</v>
      </c>
      <c r="H6080">
        <v>5501</v>
      </c>
      <c r="I6080" t="s">
        <v>92</v>
      </c>
      <c r="J6080">
        <f>VLOOKUP(I6080,Key!$A$1:$C$73,2,FALSE)</f>
        <v>43.038245000000003</v>
      </c>
      <c r="K6080">
        <f>VLOOKUP(I6080,Key!$A$1:$C$73,3,FALSE)</f>
        <v>-87.914811999999998</v>
      </c>
      <c r="L6080" t="s">
        <v>92</v>
      </c>
      <c r="M6080">
        <f>VLOOKUP(L6080,Key!$A$1:$C$73,2,FALSE)</f>
        <v>43.038245000000003</v>
      </c>
      <c r="N6080">
        <f>VLOOKUP(L6080,Key!$A$1:$C$73,3,FALSE)</f>
        <v>-87.914811999999998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f t="shared" si="846"/>
        <v>-1</v>
      </c>
      <c r="U6080" s="1">
        <v>42839</v>
      </c>
      <c r="V6080" s="13">
        <f t="shared" si="847"/>
        <v>42826</v>
      </c>
      <c r="W6080" s="14">
        <f t="shared" si="848"/>
        <v>42839</v>
      </c>
      <c r="X6080" s="1" t="str">
        <f t="shared" si="849"/>
        <v>Friday</v>
      </c>
      <c r="Y6080" s="2">
        <v>0.52476851851851858</v>
      </c>
      <c r="Z6080" s="2">
        <f t="shared" si="850"/>
        <v>0.54166666666666663</v>
      </c>
      <c r="AA6080">
        <f>1</f>
        <v>1</v>
      </c>
      <c r="AB6080" s="1">
        <v>42839</v>
      </c>
      <c r="AC6080" s="13">
        <f t="shared" si="851"/>
        <v>42826</v>
      </c>
      <c r="AD6080" s="14">
        <f t="shared" si="852"/>
        <v>42839</v>
      </c>
      <c r="AE6080" s="1" t="str">
        <f t="shared" si="853"/>
        <v>Friday</v>
      </c>
      <c r="AF6080" s="2">
        <v>0.52491898148148153</v>
      </c>
      <c r="AG6080" s="2">
        <f t="shared" si="854"/>
        <v>0.54166666666666663</v>
      </c>
      <c r="AH6080" t="s">
        <v>25</v>
      </c>
    </row>
    <row r="6081" spans="1:34" x14ac:dyDescent="0.25">
      <c r="A6081">
        <v>1371872</v>
      </c>
      <c r="B6081" t="s">
        <v>29</v>
      </c>
      <c r="C6081" t="s">
        <v>35</v>
      </c>
      <c r="D6081" t="s">
        <v>31</v>
      </c>
      <c r="E6081">
        <v>53222</v>
      </c>
      <c r="F6081" t="s">
        <v>20</v>
      </c>
      <c r="G6081" t="s">
        <v>32</v>
      </c>
      <c r="H6081">
        <v>182</v>
      </c>
      <c r="I6081" t="s">
        <v>80</v>
      </c>
      <c r="J6081">
        <f>VLOOKUP(I6081,Key!$A$1:$C$73,2,FALSE)</f>
        <v>43.060250000000003</v>
      </c>
      <c r="K6081">
        <f>VLOOKUP(I6081,Key!$A$1:$C$73,3,FALSE)</f>
        <v>-87.892169999999993</v>
      </c>
      <c r="L6081" t="s">
        <v>42</v>
      </c>
      <c r="M6081">
        <f>VLOOKUP(L6081,Key!$A$1:$C$73,2,FALSE)</f>
        <v>43.038719999999998</v>
      </c>
      <c r="N6081">
        <f>VLOOKUP(L6081,Key!$A$1:$C$73,3,FALSE)</f>
        <v>-87.905339999999995</v>
      </c>
      <c r="O6081">
        <v>16</v>
      </c>
      <c r="P6081">
        <v>0</v>
      </c>
      <c r="Q6081">
        <v>2.4</v>
      </c>
      <c r="R6081">
        <v>2.2999999999999998</v>
      </c>
      <c r="S6081">
        <v>96</v>
      </c>
      <c r="T6081">
        <f t="shared" si="846"/>
        <v>-1</v>
      </c>
      <c r="U6081" s="1">
        <v>42839</v>
      </c>
      <c r="V6081" s="13">
        <f t="shared" si="847"/>
        <v>42826</v>
      </c>
      <c r="W6081" s="14">
        <f t="shared" si="848"/>
        <v>42839</v>
      </c>
      <c r="X6081" s="1" t="str">
        <f t="shared" si="849"/>
        <v>Friday</v>
      </c>
      <c r="Y6081" s="2">
        <v>0.59082175925925928</v>
      </c>
      <c r="Z6081" s="2">
        <f t="shared" si="850"/>
        <v>0.58333333333333326</v>
      </c>
      <c r="AA6081">
        <f>1</f>
        <v>1</v>
      </c>
      <c r="AB6081" s="1">
        <v>42839</v>
      </c>
      <c r="AC6081" s="13">
        <f t="shared" si="851"/>
        <v>42826</v>
      </c>
      <c r="AD6081" s="14">
        <f t="shared" si="852"/>
        <v>42839</v>
      </c>
      <c r="AE6081" s="1" t="str">
        <f t="shared" si="853"/>
        <v>Friday</v>
      </c>
      <c r="AF6081" s="2">
        <v>0.60195601851851854</v>
      </c>
      <c r="AG6081" s="2">
        <f t="shared" si="854"/>
        <v>0.58333333333333326</v>
      </c>
      <c r="AH6081" t="s">
        <v>23</v>
      </c>
    </row>
    <row r="6082" spans="1:34" x14ac:dyDescent="0.25">
      <c r="A6082">
        <v>563412</v>
      </c>
      <c r="B6082" t="s">
        <v>29</v>
      </c>
      <c r="C6082" t="s">
        <v>45</v>
      </c>
      <c r="D6082" t="s">
        <v>46</v>
      </c>
      <c r="E6082">
        <v>60043</v>
      </c>
      <c r="F6082" t="s">
        <v>20</v>
      </c>
      <c r="G6082" t="s">
        <v>32</v>
      </c>
      <c r="H6082">
        <v>5474</v>
      </c>
      <c r="I6082" t="s">
        <v>37</v>
      </c>
      <c r="J6082">
        <f>VLOOKUP(I6082,Key!$A$1:$C$73,2,FALSE)</f>
        <v>43.049230000000001</v>
      </c>
      <c r="K6082">
        <f>VLOOKUP(I6082,Key!$A$1:$C$73,3,FALSE)</f>
        <v>-87.911940000000001</v>
      </c>
      <c r="L6082" t="s">
        <v>26</v>
      </c>
      <c r="M6082">
        <f>VLOOKUP(L6082,Key!$A$1:$C$73,2,FALSE)</f>
        <v>43.034619999999997</v>
      </c>
      <c r="N6082">
        <f>VLOOKUP(L6082,Key!$A$1:$C$73,3,FALSE)</f>
        <v>-87.917500000000004</v>
      </c>
      <c r="O6082">
        <v>8</v>
      </c>
      <c r="P6082">
        <v>0</v>
      </c>
      <c r="Q6082">
        <v>1.2</v>
      </c>
      <c r="R6082">
        <v>1.1000000000000001</v>
      </c>
      <c r="S6082">
        <v>48</v>
      </c>
      <c r="T6082">
        <f t="shared" ref="T6082:T6145" si="855">-1</f>
        <v>-1</v>
      </c>
      <c r="U6082" s="1">
        <v>42839</v>
      </c>
      <c r="V6082" s="13">
        <f t="shared" ref="V6082:V6145" si="856">DATE(YEAR(U6082), MONTH(U6082), 1)</f>
        <v>42826</v>
      </c>
      <c r="W6082" s="14">
        <f t="shared" ref="W6082:W6145" si="857">U6082</f>
        <v>42839</v>
      </c>
      <c r="X6082" s="1" t="str">
        <f t="shared" ref="X6082:X6145" si="858">TEXT(W6082,"dddd")</f>
        <v>Friday</v>
      </c>
      <c r="Y6082" s="2">
        <v>0.61311342592592599</v>
      </c>
      <c r="Z6082" s="2">
        <f t="shared" ref="Z6082:Z6145" si="859">MROUND(Y6082, "1:00")</f>
        <v>0.625</v>
      </c>
      <c r="AA6082">
        <f>1</f>
        <v>1</v>
      </c>
      <c r="AB6082" s="1">
        <v>42839</v>
      </c>
      <c r="AC6082" s="13">
        <f t="shared" ref="AC6082:AC6145" si="860">DATE(YEAR(AB6082), MONTH(AB6082), 1)</f>
        <v>42826</v>
      </c>
      <c r="AD6082" s="14">
        <f t="shared" ref="AD6082:AD6145" si="861">AB6082</f>
        <v>42839</v>
      </c>
      <c r="AE6082" s="1" t="str">
        <f t="shared" ref="AE6082:AE6145" si="862">TEXT(AD6082,"dddd")</f>
        <v>Friday</v>
      </c>
      <c r="AF6082" s="2">
        <v>0.61846064814814816</v>
      </c>
      <c r="AG6082" s="2">
        <f t="shared" ref="AG6082:AG6145" si="863">MROUND(AF6082, "1:00")</f>
        <v>0.625</v>
      </c>
      <c r="AH6082" t="s">
        <v>23</v>
      </c>
    </row>
    <row r="6083" spans="1:34" x14ac:dyDescent="0.25">
      <c r="A6083">
        <v>765370</v>
      </c>
      <c r="B6083" t="s">
        <v>29</v>
      </c>
      <c r="C6083" t="s">
        <v>47</v>
      </c>
      <c r="D6083" t="s">
        <v>31</v>
      </c>
      <c r="E6083">
        <v>53202</v>
      </c>
      <c r="F6083" t="s">
        <v>20</v>
      </c>
      <c r="G6083" t="s">
        <v>32</v>
      </c>
      <c r="H6083">
        <v>179</v>
      </c>
      <c r="I6083" t="s">
        <v>62</v>
      </c>
      <c r="J6083">
        <f>VLOOKUP(I6083,Key!$A$1:$C$73,2,FALSE)</f>
        <v>43.052460000000004</v>
      </c>
      <c r="K6083">
        <f>VLOOKUP(I6083,Key!$A$1:$C$73,3,FALSE)</f>
        <v>-87.891000000000005</v>
      </c>
      <c r="L6083" t="s">
        <v>27</v>
      </c>
      <c r="M6083">
        <f>VLOOKUP(L6083,Key!$A$1:$C$73,2,FALSE)</f>
        <v>43.041646999999998</v>
      </c>
      <c r="N6083">
        <f>VLOOKUP(L6083,Key!$A$1:$C$73,3,FALSE)</f>
        <v>-87.927257999999995</v>
      </c>
      <c r="O6083">
        <v>28</v>
      </c>
      <c r="P6083">
        <v>0</v>
      </c>
      <c r="Q6083">
        <v>4.2</v>
      </c>
      <c r="R6083">
        <v>4</v>
      </c>
      <c r="S6083">
        <v>168</v>
      </c>
      <c r="T6083">
        <f t="shared" si="855"/>
        <v>-1</v>
      </c>
      <c r="U6083" s="1">
        <v>42839</v>
      </c>
      <c r="V6083" s="13">
        <f t="shared" si="856"/>
        <v>42826</v>
      </c>
      <c r="W6083" s="14">
        <f t="shared" si="857"/>
        <v>42839</v>
      </c>
      <c r="X6083" s="1" t="str">
        <f t="shared" si="858"/>
        <v>Friday</v>
      </c>
      <c r="Y6083" s="2">
        <v>0.67192129629629627</v>
      </c>
      <c r="Z6083" s="2">
        <f t="shared" si="859"/>
        <v>0.66666666666666663</v>
      </c>
      <c r="AA6083">
        <f>1</f>
        <v>1</v>
      </c>
      <c r="AB6083" s="1">
        <v>42839</v>
      </c>
      <c r="AC6083" s="13">
        <f t="shared" si="860"/>
        <v>42826</v>
      </c>
      <c r="AD6083" s="14">
        <f t="shared" si="861"/>
        <v>42839</v>
      </c>
      <c r="AE6083" s="1" t="str">
        <f t="shared" si="862"/>
        <v>Friday</v>
      </c>
      <c r="AF6083" s="2">
        <v>0.69148148148148147</v>
      </c>
      <c r="AG6083" s="2">
        <f t="shared" si="863"/>
        <v>0.70833333333333326</v>
      </c>
      <c r="AH6083" t="s">
        <v>23</v>
      </c>
    </row>
    <row r="6084" spans="1:34" x14ac:dyDescent="0.25">
      <c r="A6084">
        <v>1351368</v>
      </c>
      <c r="B6084" t="s">
        <v>29</v>
      </c>
      <c r="C6084" t="s">
        <v>47</v>
      </c>
      <c r="D6084" t="s">
        <v>31</v>
      </c>
      <c r="E6084">
        <v>53202</v>
      </c>
      <c r="F6084" t="s">
        <v>20</v>
      </c>
      <c r="G6084" t="s">
        <v>32</v>
      </c>
      <c r="H6084">
        <v>13</v>
      </c>
      <c r="I6084" t="s">
        <v>61</v>
      </c>
      <c r="J6084">
        <f>VLOOKUP(I6084,Key!$A$1:$C$73,2,FALSE)</f>
        <v>43.060786</v>
      </c>
      <c r="K6084">
        <f>VLOOKUP(I6084,Key!$A$1:$C$73,3,FALSE)</f>
        <v>-87.883825999999999</v>
      </c>
      <c r="L6084" t="s">
        <v>63</v>
      </c>
      <c r="M6084">
        <f>VLOOKUP(L6084,Key!$A$1:$C$73,2,FALSE)</f>
        <v>43.066893999999998</v>
      </c>
      <c r="N6084">
        <f>VLOOKUP(L6084,Key!$A$1:$C$73,3,FALSE)</f>
        <v>-87.877936000000005</v>
      </c>
      <c r="O6084">
        <v>8</v>
      </c>
      <c r="P6084">
        <v>0</v>
      </c>
      <c r="Q6084">
        <v>1.2</v>
      </c>
      <c r="R6084">
        <v>1.1000000000000001</v>
      </c>
      <c r="S6084">
        <v>48</v>
      </c>
      <c r="T6084">
        <f t="shared" si="855"/>
        <v>-1</v>
      </c>
      <c r="U6084" s="1">
        <v>42839</v>
      </c>
      <c r="V6084" s="13">
        <f t="shared" si="856"/>
        <v>42826</v>
      </c>
      <c r="W6084" s="14">
        <f t="shared" si="857"/>
        <v>42839</v>
      </c>
      <c r="X6084" s="1" t="str">
        <f t="shared" si="858"/>
        <v>Friday</v>
      </c>
      <c r="Y6084" s="2">
        <v>0.6956134259259259</v>
      </c>
      <c r="Z6084" s="2">
        <f t="shared" si="859"/>
        <v>0.70833333333333326</v>
      </c>
      <c r="AA6084">
        <f>1</f>
        <v>1</v>
      </c>
      <c r="AB6084" s="1">
        <v>42839</v>
      </c>
      <c r="AC6084" s="13">
        <f t="shared" si="860"/>
        <v>42826</v>
      </c>
      <c r="AD6084" s="14">
        <f t="shared" si="861"/>
        <v>42839</v>
      </c>
      <c r="AE6084" s="1" t="str">
        <f t="shared" si="862"/>
        <v>Friday</v>
      </c>
      <c r="AF6084" s="2">
        <v>0.70079861111111119</v>
      </c>
      <c r="AG6084" s="2">
        <f t="shared" si="863"/>
        <v>0.70833333333333326</v>
      </c>
      <c r="AH6084" t="s">
        <v>23</v>
      </c>
    </row>
    <row r="6085" spans="1:34" x14ac:dyDescent="0.25">
      <c r="A6085">
        <v>1400126</v>
      </c>
      <c r="B6085" t="s">
        <v>29</v>
      </c>
      <c r="C6085" t="s">
        <v>47</v>
      </c>
      <c r="D6085" t="s">
        <v>31</v>
      </c>
      <c r="E6085">
        <v>53211</v>
      </c>
      <c r="F6085" t="s">
        <v>20</v>
      </c>
      <c r="G6085" t="s">
        <v>32</v>
      </c>
      <c r="H6085">
        <v>34</v>
      </c>
      <c r="I6085" t="s">
        <v>40</v>
      </c>
      <c r="J6085">
        <f>VLOOKUP(I6085,Key!$A$1:$C$73,2,FALSE)</f>
        <v>43.06033</v>
      </c>
      <c r="K6085">
        <f>VLOOKUP(I6085,Key!$A$1:$C$73,3,FALSE)</f>
        <v>-87.89546</v>
      </c>
      <c r="L6085" t="s">
        <v>63</v>
      </c>
      <c r="M6085">
        <f>VLOOKUP(L6085,Key!$A$1:$C$73,2,FALSE)</f>
        <v>43.066893999999998</v>
      </c>
      <c r="N6085">
        <f>VLOOKUP(L6085,Key!$A$1:$C$73,3,FALSE)</f>
        <v>-87.877936000000005</v>
      </c>
      <c r="O6085">
        <v>11</v>
      </c>
      <c r="P6085">
        <v>0</v>
      </c>
      <c r="Q6085">
        <v>1.7</v>
      </c>
      <c r="R6085">
        <v>1.6</v>
      </c>
      <c r="S6085">
        <v>66</v>
      </c>
      <c r="T6085">
        <f t="shared" si="855"/>
        <v>-1</v>
      </c>
      <c r="U6085" s="1">
        <v>42839</v>
      </c>
      <c r="V6085" s="13">
        <f t="shared" si="856"/>
        <v>42826</v>
      </c>
      <c r="W6085" s="14">
        <f t="shared" si="857"/>
        <v>42839</v>
      </c>
      <c r="X6085" s="1" t="str">
        <f t="shared" si="858"/>
        <v>Friday</v>
      </c>
      <c r="Y6085" s="2">
        <v>0.79582175925925924</v>
      </c>
      <c r="Z6085" s="2">
        <f t="shared" si="859"/>
        <v>0.79166666666666663</v>
      </c>
      <c r="AA6085">
        <f>1</f>
        <v>1</v>
      </c>
      <c r="AB6085" s="1">
        <v>42839</v>
      </c>
      <c r="AC6085" s="13">
        <f t="shared" si="860"/>
        <v>42826</v>
      </c>
      <c r="AD6085" s="14">
        <f t="shared" si="861"/>
        <v>42839</v>
      </c>
      <c r="AE6085" s="1" t="str">
        <f t="shared" si="862"/>
        <v>Friday</v>
      </c>
      <c r="AF6085" s="2">
        <v>0.80306712962962967</v>
      </c>
      <c r="AG6085" s="2">
        <f t="shared" si="863"/>
        <v>0.79166666666666663</v>
      </c>
      <c r="AH6085" t="s">
        <v>23</v>
      </c>
    </row>
    <row r="6086" spans="1:34" x14ac:dyDescent="0.25">
      <c r="A6086">
        <v>1387849</v>
      </c>
      <c r="B6086" t="s">
        <v>29</v>
      </c>
      <c r="C6086" t="s">
        <v>120</v>
      </c>
      <c r="D6086" t="s">
        <v>31</v>
      </c>
      <c r="E6086">
        <v>53105</v>
      </c>
      <c r="F6086" t="s">
        <v>20</v>
      </c>
      <c r="G6086" t="s">
        <v>32</v>
      </c>
      <c r="H6086">
        <v>82</v>
      </c>
      <c r="I6086" t="s">
        <v>21</v>
      </c>
      <c r="J6086">
        <f>VLOOKUP(I6086,Key!$A$1:$C$73,2,FALSE)</f>
        <v>43.074890000000003</v>
      </c>
      <c r="K6086">
        <f>VLOOKUP(I6086,Key!$A$1:$C$73,3,FALSE)</f>
        <v>-87.882810000000006</v>
      </c>
      <c r="L6086" t="s">
        <v>40</v>
      </c>
      <c r="M6086">
        <f>VLOOKUP(L6086,Key!$A$1:$C$73,2,FALSE)</f>
        <v>43.06033</v>
      </c>
      <c r="N6086">
        <f>VLOOKUP(L6086,Key!$A$1:$C$73,3,FALSE)</f>
        <v>-87.89546</v>
      </c>
      <c r="O6086">
        <v>10</v>
      </c>
      <c r="P6086">
        <v>0</v>
      </c>
      <c r="Q6086">
        <v>1.5</v>
      </c>
      <c r="R6086">
        <v>1.4</v>
      </c>
      <c r="S6086">
        <v>60</v>
      </c>
      <c r="T6086">
        <f t="shared" si="855"/>
        <v>-1</v>
      </c>
      <c r="U6086" s="1">
        <v>42839</v>
      </c>
      <c r="V6086" s="13">
        <f t="shared" si="856"/>
        <v>42826</v>
      </c>
      <c r="W6086" s="14">
        <f t="shared" si="857"/>
        <v>42839</v>
      </c>
      <c r="X6086" s="1" t="str">
        <f t="shared" si="858"/>
        <v>Friday</v>
      </c>
      <c r="Y6086" s="2">
        <v>0.90850694444444446</v>
      </c>
      <c r="Z6086" s="2">
        <f t="shared" si="859"/>
        <v>0.91666666666666663</v>
      </c>
      <c r="AA6086">
        <f>1</f>
        <v>1</v>
      </c>
      <c r="AB6086" s="1">
        <v>42839</v>
      </c>
      <c r="AC6086" s="13">
        <f t="shared" si="860"/>
        <v>42826</v>
      </c>
      <c r="AD6086" s="14">
        <f t="shared" si="861"/>
        <v>42839</v>
      </c>
      <c r="AE6086" s="1" t="str">
        <f t="shared" si="862"/>
        <v>Friday</v>
      </c>
      <c r="AF6086" s="2">
        <v>0.91559027777777768</v>
      </c>
      <c r="AG6086" s="2">
        <f t="shared" si="863"/>
        <v>0.91666666666666663</v>
      </c>
      <c r="AH6086" t="s">
        <v>23</v>
      </c>
    </row>
    <row r="6087" spans="1:34" x14ac:dyDescent="0.25">
      <c r="A6087">
        <v>1178916</v>
      </c>
      <c r="B6087" t="s">
        <v>29</v>
      </c>
      <c r="C6087" t="s">
        <v>58</v>
      </c>
      <c r="D6087" t="s">
        <v>31</v>
      </c>
      <c r="E6087">
        <v>53211</v>
      </c>
      <c r="F6087" t="s">
        <v>20</v>
      </c>
      <c r="G6087" t="s">
        <v>99</v>
      </c>
      <c r="H6087">
        <v>237</v>
      </c>
      <c r="I6087" t="s">
        <v>81</v>
      </c>
      <c r="J6087">
        <f>VLOOKUP(I6087,Key!$A$1:$C$73,2,FALSE)</f>
        <v>43.058010000000003</v>
      </c>
      <c r="K6087">
        <f>VLOOKUP(I6087,Key!$A$1:$C$73,3,FALSE)</f>
        <v>-87.877300000000005</v>
      </c>
      <c r="L6087" t="s">
        <v>81</v>
      </c>
      <c r="M6087">
        <f>VLOOKUP(L6087,Key!$A$1:$C$73,2,FALSE)</f>
        <v>43.058010000000003</v>
      </c>
      <c r="N6087">
        <f>VLOOKUP(L6087,Key!$A$1:$C$73,3,FALSE)</f>
        <v>-87.877300000000005</v>
      </c>
      <c r="O6087">
        <v>20</v>
      </c>
      <c r="P6087">
        <v>0</v>
      </c>
      <c r="Q6087">
        <v>3</v>
      </c>
      <c r="R6087">
        <v>2.9</v>
      </c>
      <c r="S6087">
        <v>120</v>
      </c>
      <c r="T6087">
        <f t="shared" si="855"/>
        <v>-1</v>
      </c>
      <c r="U6087" s="1">
        <v>42840</v>
      </c>
      <c r="V6087" s="13">
        <f t="shared" si="856"/>
        <v>42826</v>
      </c>
      <c r="W6087" s="14">
        <f t="shared" si="857"/>
        <v>42840</v>
      </c>
      <c r="X6087" s="1" t="str">
        <f t="shared" si="858"/>
        <v>Saturday</v>
      </c>
      <c r="Y6087" s="2">
        <v>0.48675925925925928</v>
      </c>
      <c r="Z6087" s="2">
        <f t="shared" si="859"/>
        <v>0.5</v>
      </c>
      <c r="AA6087">
        <f>1</f>
        <v>1</v>
      </c>
      <c r="AB6087" s="1">
        <v>42840</v>
      </c>
      <c r="AC6087" s="13">
        <f t="shared" si="860"/>
        <v>42826</v>
      </c>
      <c r="AD6087" s="14">
        <f t="shared" si="861"/>
        <v>42840</v>
      </c>
      <c r="AE6087" s="1" t="str">
        <f t="shared" si="862"/>
        <v>Saturday</v>
      </c>
      <c r="AF6087" s="2">
        <v>0.50047453703703704</v>
      </c>
      <c r="AG6087" s="2">
        <f t="shared" si="863"/>
        <v>0.5</v>
      </c>
      <c r="AH6087" t="s">
        <v>25</v>
      </c>
    </row>
    <row r="6088" spans="1:34" x14ac:dyDescent="0.25">
      <c r="A6088">
        <v>1580876</v>
      </c>
      <c r="B6088" t="s">
        <v>29</v>
      </c>
      <c r="E6088">
        <v>60647</v>
      </c>
      <c r="F6088" t="s">
        <v>20</v>
      </c>
      <c r="G6088" t="s">
        <v>97</v>
      </c>
      <c r="H6088">
        <v>280</v>
      </c>
      <c r="I6088" t="s">
        <v>86</v>
      </c>
      <c r="J6088">
        <f>VLOOKUP(I6088,Key!$A$1:$C$73,2,FALSE)</f>
        <v>43.052549999999997</v>
      </c>
      <c r="K6088">
        <f>VLOOKUP(I6088,Key!$A$1:$C$73,3,FALSE)</f>
        <v>-87.909329999999997</v>
      </c>
      <c r="L6088" t="s">
        <v>62</v>
      </c>
      <c r="M6088">
        <f>VLOOKUP(L6088,Key!$A$1:$C$73,2,FALSE)</f>
        <v>43.052460000000004</v>
      </c>
      <c r="N6088">
        <f>VLOOKUP(L6088,Key!$A$1:$C$73,3,FALSE)</f>
        <v>-87.891000000000005</v>
      </c>
      <c r="O6088">
        <v>134</v>
      </c>
      <c r="P6088">
        <v>10</v>
      </c>
      <c r="Q6088">
        <v>18</v>
      </c>
      <c r="R6088">
        <v>17.100000000000001</v>
      </c>
      <c r="S6088">
        <v>720</v>
      </c>
      <c r="T6088">
        <f t="shared" si="855"/>
        <v>-1</v>
      </c>
      <c r="U6088" s="1">
        <v>42840</v>
      </c>
      <c r="V6088" s="13">
        <f t="shared" si="856"/>
        <v>42826</v>
      </c>
      <c r="W6088" s="14">
        <f t="shared" si="857"/>
        <v>42840</v>
      </c>
      <c r="X6088" s="1" t="str">
        <f t="shared" si="858"/>
        <v>Saturday</v>
      </c>
      <c r="Y6088" s="2">
        <v>0.4918865740740741</v>
      </c>
      <c r="Z6088" s="2">
        <f t="shared" si="859"/>
        <v>0.5</v>
      </c>
      <c r="AA6088">
        <f>1</f>
        <v>1</v>
      </c>
      <c r="AB6088" s="1">
        <v>42840</v>
      </c>
      <c r="AC6088" s="13">
        <f t="shared" si="860"/>
        <v>42826</v>
      </c>
      <c r="AD6088" s="14">
        <f t="shared" si="861"/>
        <v>42840</v>
      </c>
      <c r="AE6088" s="1" t="str">
        <f t="shared" si="862"/>
        <v>Saturday</v>
      </c>
      <c r="AF6088" s="2">
        <v>0.58511574074074069</v>
      </c>
      <c r="AG6088" s="2">
        <f t="shared" si="863"/>
        <v>0.58333333333333326</v>
      </c>
      <c r="AH6088" t="s">
        <v>23</v>
      </c>
    </row>
    <row r="6089" spans="1:34" x14ac:dyDescent="0.25">
      <c r="A6089">
        <v>1520780</v>
      </c>
      <c r="B6089" t="s">
        <v>29</v>
      </c>
      <c r="C6089" t="s">
        <v>47</v>
      </c>
      <c r="D6089" t="s">
        <v>31</v>
      </c>
      <c r="E6089">
        <v>53204</v>
      </c>
      <c r="F6089" t="s">
        <v>20</v>
      </c>
      <c r="G6089" t="s">
        <v>97</v>
      </c>
      <c r="H6089">
        <v>46</v>
      </c>
      <c r="I6089" t="s">
        <v>83</v>
      </c>
      <c r="J6089">
        <f>VLOOKUP(I6089,Key!$A$1:$C$73,2,FALSE)</f>
        <v>43.026229999999998</v>
      </c>
      <c r="K6089">
        <f>VLOOKUP(I6089,Key!$A$1:$C$73,3,FALSE)</f>
        <v>-87.912809999999993</v>
      </c>
      <c r="L6089" t="s">
        <v>81</v>
      </c>
      <c r="M6089">
        <f>VLOOKUP(L6089,Key!$A$1:$C$73,2,FALSE)</f>
        <v>43.058010000000003</v>
      </c>
      <c r="N6089">
        <f>VLOOKUP(L6089,Key!$A$1:$C$73,3,FALSE)</f>
        <v>-87.877300000000005</v>
      </c>
      <c r="O6089">
        <v>42</v>
      </c>
      <c r="P6089">
        <v>4</v>
      </c>
      <c r="Q6089">
        <v>6.3</v>
      </c>
      <c r="R6089">
        <v>6</v>
      </c>
      <c r="S6089">
        <v>252</v>
      </c>
      <c r="T6089">
        <f t="shared" si="855"/>
        <v>-1</v>
      </c>
      <c r="U6089" s="1">
        <v>42840</v>
      </c>
      <c r="V6089" s="13">
        <f t="shared" si="856"/>
        <v>42826</v>
      </c>
      <c r="W6089" s="14">
        <f t="shared" si="857"/>
        <v>42840</v>
      </c>
      <c r="X6089" s="1" t="str">
        <f t="shared" si="858"/>
        <v>Saturday</v>
      </c>
      <c r="Y6089" s="2">
        <v>0.49495370370370373</v>
      </c>
      <c r="Z6089" s="2">
        <f t="shared" si="859"/>
        <v>0.5</v>
      </c>
      <c r="AA6089">
        <f>1</f>
        <v>1</v>
      </c>
      <c r="AB6089" s="1">
        <v>42840</v>
      </c>
      <c r="AC6089" s="13">
        <f t="shared" si="860"/>
        <v>42826</v>
      </c>
      <c r="AD6089" s="14">
        <f t="shared" si="861"/>
        <v>42840</v>
      </c>
      <c r="AE6089" s="1" t="str">
        <f t="shared" si="862"/>
        <v>Saturday</v>
      </c>
      <c r="AF6089" s="2">
        <v>0.52369212962962963</v>
      </c>
      <c r="AG6089" s="2">
        <f t="shared" si="863"/>
        <v>0.54166666666666663</v>
      </c>
      <c r="AH6089" t="s">
        <v>23</v>
      </c>
    </row>
    <row r="6090" spans="1:34" x14ac:dyDescent="0.25">
      <c r="A6090">
        <v>1439104</v>
      </c>
      <c r="B6090" t="s">
        <v>29</v>
      </c>
      <c r="C6090" t="s">
        <v>47</v>
      </c>
      <c r="D6090" t="s">
        <v>31</v>
      </c>
      <c r="E6090">
        <v>53202</v>
      </c>
      <c r="F6090" t="s">
        <v>20</v>
      </c>
      <c r="G6090" t="s">
        <v>97</v>
      </c>
      <c r="H6090">
        <v>172</v>
      </c>
      <c r="I6090" t="s">
        <v>79</v>
      </c>
      <c r="J6090">
        <f>VLOOKUP(I6090,Key!$A$1:$C$73,2,FALSE)</f>
        <v>43.04804</v>
      </c>
      <c r="K6090">
        <f>VLOOKUP(I6090,Key!$A$1:$C$73,3,FALSE)</f>
        <v>-87.896720000000002</v>
      </c>
      <c r="L6090" t="s">
        <v>36</v>
      </c>
      <c r="M6090">
        <f>VLOOKUP(L6090,Key!$A$1:$C$73,2,FALSE)</f>
        <v>43.03519</v>
      </c>
      <c r="N6090">
        <f>VLOOKUP(L6090,Key!$A$1:$C$73,3,FALSE)</f>
        <v>-87.907390000000007</v>
      </c>
      <c r="O6090">
        <v>35</v>
      </c>
      <c r="P6090">
        <v>4</v>
      </c>
      <c r="Q6090">
        <v>5.3</v>
      </c>
      <c r="R6090">
        <v>5</v>
      </c>
      <c r="S6090">
        <v>210</v>
      </c>
      <c r="T6090">
        <f t="shared" si="855"/>
        <v>-1</v>
      </c>
      <c r="U6090" s="1">
        <v>42840</v>
      </c>
      <c r="V6090" s="13">
        <f t="shared" si="856"/>
        <v>42826</v>
      </c>
      <c r="W6090" s="14">
        <f t="shared" si="857"/>
        <v>42840</v>
      </c>
      <c r="X6090" s="1" t="str">
        <f t="shared" si="858"/>
        <v>Saturday</v>
      </c>
      <c r="Y6090" s="2">
        <v>0.57254629629629628</v>
      </c>
      <c r="Z6090" s="2">
        <f t="shared" si="859"/>
        <v>0.58333333333333326</v>
      </c>
      <c r="AA6090">
        <f>1</f>
        <v>1</v>
      </c>
      <c r="AB6090" s="1">
        <v>42840</v>
      </c>
      <c r="AC6090" s="13">
        <f t="shared" si="860"/>
        <v>42826</v>
      </c>
      <c r="AD6090" s="14">
        <f t="shared" si="861"/>
        <v>42840</v>
      </c>
      <c r="AE6090" s="1" t="str">
        <f t="shared" si="862"/>
        <v>Saturday</v>
      </c>
      <c r="AF6090" s="2">
        <v>0.59666666666666668</v>
      </c>
      <c r="AG6090" s="2">
        <f t="shared" si="863"/>
        <v>0.58333333333333326</v>
      </c>
      <c r="AH6090" t="s">
        <v>23</v>
      </c>
    </row>
    <row r="6091" spans="1:34" x14ac:dyDescent="0.25">
      <c r="A6091">
        <v>1004775</v>
      </c>
      <c r="B6091" t="s">
        <v>29</v>
      </c>
      <c r="C6091" t="s">
        <v>47</v>
      </c>
      <c r="D6091" t="s">
        <v>31</v>
      </c>
      <c r="E6091">
        <v>53202</v>
      </c>
      <c r="F6091" t="s">
        <v>20</v>
      </c>
      <c r="G6091" t="s">
        <v>32</v>
      </c>
      <c r="H6091">
        <v>5438</v>
      </c>
      <c r="I6091" t="s">
        <v>21</v>
      </c>
      <c r="J6091">
        <f>VLOOKUP(I6091,Key!$A$1:$C$73,2,FALSE)</f>
        <v>43.074890000000003</v>
      </c>
      <c r="K6091">
        <f>VLOOKUP(I6091,Key!$A$1:$C$73,3,FALSE)</f>
        <v>-87.882810000000006</v>
      </c>
      <c r="L6091" t="s">
        <v>21</v>
      </c>
      <c r="M6091">
        <f>VLOOKUP(L6091,Key!$A$1:$C$73,2,FALSE)</f>
        <v>43.074890000000003</v>
      </c>
      <c r="N6091">
        <f>VLOOKUP(L6091,Key!$A$1:$C$73,3,FALSE)</f>
        <v>-87.882810000000006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f t="shared" si="855"/>
        <v>-1</v>
      </c>
      <c r="U6091" s="1">
        <v>42840</v>
      </c>
      <c r="V6091" s="13">
        <f t="shared" si="856"/>
        <v>42826</v>
      </c>
      <c r="W6091" s="14">
        <f t="shared" si="857"/>
        <v>42840</v>
      </c>
      <c r="X6091" s="1" t="str">
        <f t="shared" si="858"/>
        <v>Saturday</v>
      </c>
      <c r="Y6091" s="2">
        <v>0.59693287037037035</v>
      </c>
      <c r="Z6091" s="2">
        <f t="shared" si="859"/>
        <v>0.58333333333333326</v>
      </c>
      <c r="AA6091">
        <f>1</f>
        <v>1</v>
      </c>
      <c r="AB6091" s="1">
        <v>42840</v>
      </c>
      <c r="AC6091" s="13">
        <f t="shared" si="860"/>
        <v>42826</v>
      </c>
      <c r="AD6091" s="14">
        <f t="shared" si="861"/>
        <v>42840</v>
      </c>
      <c r="AE6091" s="1" t="str">
        <f t="shared" si="862"/>
        <v>Saturday</v>
      </c>
      <c r="AF6091" s="2">
        <v>0.59721064814814817</v>
      </c>
      <c r="AG6091" s="2">
        <f t="shared" si="863"/>
        <v>0.58333333333333326</v>
      </c>
      <c r="AH6091" t="s">
        <v>25</v>
      </c>
    </row>
    <row r="6092" spans="1:34" x14ac:dyDescent="0.25">
      <c r="A6092">
        <v>1004775</v>
      </c>
      <c r="B6092" t="s">
        <v>29</v>
      </c>
      <c r="C6092" t="s">
        <v>47</v>
      </c>
      <c r="D6092" t="s">
        <v>31</v>
      </c>
      <c r="E6092">
        <v>53202</v>
      </c>
      <c r="F6092" t="s">
        <v>20</v>
      </c>
      <c r="G6092" t="s">
        <v>32</v>
      </c>
      <c r="H6092">
        <v>5438</v>
      </c>
      <c r="I6092" t="s">
        <v>21</v>
      </c>
      <c r="J6092">
        <f>VLOOKUP(I6092,Key!$A$1:$C$73,2,FALSE)</f>
        <v>43.074890000000003</v>
      </c>
      <c r="K6092">
        <f>VLOOKUP(I6092,Key!$A$1:$C$73,3,FALSE)</f>
        <v>-87.882810000000006</v>
      </c>
      <c r="L6092" t="s">
        <v>77</v>
      </c>
      <c r="M6092">
        <f>VLOOKUP(L6092,Key!$A$1:$C$73,2,FALSE)</f>
        <v>43.036900000000003</v>
      </c>
      <c r="N6092">
        <f>VLOOKUP(L6092,Key!$A$1:$C$73,3,FALSE)</f>
        <v>-87.89667</v>
      </c>
      <c r="O6092">
        <v>31</v>
      </c>
      <c r="P6092">
        <v>0</v>
      </c>
      <c r="Q6092">
        <v>4.7</v>
      </c>
      <c r="R6092">
        <v>4.4000000000000004</v>
      </c>
      <c r="S6092">
        <v>186</v>
      </c>
      <c r="T6092">
        <f t="shared" si="855"/>
        <v>-1</v>
      </c>
      <c r="U6092" s="1">
        <v>42840</v>
      </c>
      <c r="V6092" s="13">
        <f t="shared" si="856"/>
        <v>42826</v>
      </c>
      <c r="W6092" s="14">
        <f t="shared" si="857"/>
        <v>42840</v>
      </c>
      <c r="X6092" s="1" t="str">
        <f t="shared" si="858"/>
        <v>Saturday</v>
      </c>
      <c r="Y6092" s="2">
        <v>0.59739583333333335</v>
      </c>
      <c r="Z6092" s="2">
        <f t="shared" si="859"/>
        <v>0.58333333333333326</v>
      </c>
      <c r="AA6092">
        <f>1</f>
        <v>1</v>
      </c>
      <c r="AB6092" s="1">
        <v>42840</v>
      </c>
      <c r="AC6092" s="13">
        <f t="shared" si="860"/>
        <v>42826</v>
      </c>
      <c r="AD6092" s="14">
        <f t="shared" si="861"/>
        <v>42840</v>
      </c>
      <c r="AE6092" s="1" t="str">
        <f t="shared" si="862"/>
        <v>Saturday</v>
      </c>
      <c r="AF6092" s="2">
        <v>0.61878472222222225</v>
      </c>
      <c r="AG6092" s="2">
        <f t="shared" si="863"/>
        <v>0.625</v>
      </c>
      <c r="AH6092" t="s">
        <v>23</v>
      </c>
    </row>
    <row r="6093" spans="1:34" x14ac:dyDescent="0.25">
      <c r="A6093">
        <v>1257261</v>
      </c>
      <c r="B6093" t="s">
        <v>29</v>
      </c>
      <c r="C6093" t="s">
        <v>47</v>
      </c>
      <c r="D6093" t="s">
        <v>31</v>
      </c>
      <c r="E6093">
        <v>53202</v>
      </c>
      <c r="F6093" t="s">
        <v>20</v>
      </c>
      <c r="G6093" t="s">
        <v>32</v>
      </c>
      <c r="H6093">
        <v>5544</v>
      </c>
      <c r="I6093" t="s">
        <v>53</v>
      </c>
      <c r="J6093">
        <f>VLOOKUP(I6093,Key!$A$1:$C$73,2,FALSE)</f>
        <v>43.04824</v>
      </c>
      <c r="K6093">
        <f>VLOOKUP(I6093,Key!$A$1:$C$73,3,FALSE)</f>
        <v>-87.904970000000006</v>
      </c>
      <c r="L6093" t="s">
        <v>33</v>
      </c>
      <c r="M6093">
        <f>VLOOKUP(L6093,Key!$A$1:$C$73,2,FALSE)</f>
        <v>43.045712999999999</v>
      </c>
      <c r="N6093">
        <f>VLOOKUP(L6093,Key!$A$1:$C$73,3,FALSE)</f>
        <v>-87.899756999999994</v>
      </c>
      <c r="O6093">
        <v>6</v>
      </c>
      <c r="P6093">
        <v>0</v>
      </c>
      <c r="Q6093">
        <v>0.9</v>
      </c>
      <c r="R6093">
        <v>0.9</v>
      </c>
      <c r="S6093">
        <v>36</v>
      </c>
      <c r="T6093">
        <f t="shared" si="855"/>
        <v>-1</v>
      </c>
      <c r="U6093" s="1">
        <v>42840</v>
      </c>
      <c r="V6093" s="13">
        <f t="shared" si="856"/>
        <v>42826</v>
      </c>
      <c r="W6093" s="14">
        <f t="shared" si="857"/>
        <v>42840</v>
      </c>
      <c r="X6093" s="1" t="str">
        <f t="shared" si="858"/>
        <v>Saturday</v>
      </c>
      <c r="Y6093" s="2">
        <v>0.61239583333333336</v>
      </c>
      <c r="Z6093" s="2">
        <f t="shared" si="859"/>
        <v>0.625</v>
      </c>
      <c r="AA6093">
        <f>1</f>
        <v>1</v>
      </c>
      <c r="AB6093" s="1">
        <v>42840</v>
      </c>
      <c r="AC6093" s="13">
        <f t="shared" si="860"/>
        <v>42826</v>
      </c>
      <c r="AD6093" s="14">
        <f t="shared" si="861"/>
        <v>42840</v>
      </c>
      <c r="AE6093" s="1" t="str">
        <f t="shared" si="862"/>
        <v>Saturday</v>
      </c>
      <c r="AF6093" s="2">
        <v>0.61597222222222225</v>
      </c>
      <c r="AG6093" s="2">
        <f t="shared" si="863"/>
        <v>0.625</v>
      </c>
      <c r="AH6093" t="s">
        <v>23</v>
      </c>
    </row>
    <row r="6094" spans="1:34" x14ac:dyDescent="0.25">
      <c r="A6094">
        <v>1439104</v>
      </c>
      <c r="B6094" t="s">
        <v>29</v>
      </c>
      <c r="C6094" t="s">
        <v>47</v>
      </c>
      <c r="D6094" t="s">
        <v>31</v>
      </c>
      <c r="E6094">
        <v>53202</v>
      </c>
      <c r="F6094" t="s">
        <v>20</v>
      </c>
      <c r="G6094" t="s">
        <v>97</v>
      </c>
      <c r="H6094">
        <v>5</v>
      </c>
      <c r="I6094" t="s">
        <v>36</v>
      </c>
      <c r="J6094">
        <f>VLOOKUP(I6094,Key!$A$1:$C$73,2,FALSE)</f>
        <v>43.03519</v>
      </c>
      <c r="K6094">
        <f>VLOOKUP(I6094,Key!$A$1:$C$73,3,FALSE)</f>
        <v>-87.907390000000007</v>
      </c>
      <c r="L6094" t="s">
        <v>62</v>
      </c>
      <c r="M6094">
        <f>VLOOKUP(L6094,Key!$A$1:$C$73,2,FALSE)</f>
        <v>43.052460000000004</v>
      </c>
      <c r="N6094">
        <f>VLOOKUP(L6094,Key!$A$1:$C$73,3,FALSE)</f>
        <v>-87.891000000000005</v>
      </c>
      <c r="O6094">
        <v>14</v>
      </c>
      <c r="P6094">
        <v>2</v>
      </c>
      <c r="Q6094">
        <v>2.1</v>
      </c>
      <c r="R6094">
        <v>2</v>
      </c>
      <c r="S6094">
        <v>84</v>
      </c>
      <c r="T6094">
        <f t="shared" si="855"/>
        <v>-1</v>
      </c>
      <c r="U6094" s="1">
        <v>42840</v>
      </c>
      <c r="V6094" s="13">
        <f t="shared" si="856"/>
        <v>42826</v>
      </c>
      <c r="W6094" s="14">
        <f t="shared" si="857"/>
        <v>42840</v>
      </c>
      <c r="X6094" s="1" t="str">
        <f t="shared" si="858"/>
        <v>Saturday</v>
      </c>
      <c r="Y6094" s="2">
        <v>0.62202546296296302</v>
      </c>
      <c r="Z6094" s="2">
        <f t="shared" si="859"/>
        <v>0.625</v>
      </c>
      <c r="AA6094">
        <f>1</f>
        <v>1</v>
      </c>
      <c r="AB6094" s="1">
        <v>42840</v>
      </c>
      <c r="AC6094" s="13">
        <f t="shared" si="860"/>
        <v>42826</v>
      </c>
      <c r="AD6094" s="14">
        <f t="shared" si="861"/>
        <v>42840</v>
      </c>
      <c r="AE6094" s="1" t="str">
        <f t="shared" si="862"/>
        <v>Saturday</v>
      </c>
      <c r="AF6094" s="2">
        <v>0.63178240740740743</v>
      </c>
      <c r="AG6094" s="2">
        <f t="shared" si="863"/>
        <v>0.625</v>
      </c>
      <c r="AH6094" t="s">
        <v>23</v>
      </c>
    </row>
    <row r="6095" spans="1:34" x14ac:dyDescent="0.25">
      <c r="A6095">
        <v>1451574</v>
      </c>
      <c r="B6095" t="s">
        <v>29</v>
      </c>
      <c r="C6095" t="s">
        <v>47</v>
      </c>
      <c r="D6095" t="s">
        <v>31</v>
      </c>
      <c r="E6095">
        <v>53211</v>
      </c>
      <c r="F6095" t="s">
        <v>20</v>
      </c>
      <c r="G6095" t="s">
        <v>32</v>
      </c>
      <c r="H6095">
        <v>11127</v>
      </c>
      <c r="I6095" t="s">
        <v>24</v>
      </c>
      <c r="J6095">
        <f>VLOOKUP(I6095,Key!$A$1:$C$73,2,FALSE)</f>
        <v>43.074655999999997</v>
      </c>
      <c r="K6095">
        <f>VLOOKUP(I6095,Key!$A$1:$C$73,3,FALSE)</f>
        <v>-87.889011999999994</v>
      </c>
      <c r="L6095" t="s">
        <v>21</v>
      </c>
      <c r="M6095">
        <f>VLOOKUP(L6095,Key!$A$1:$C$73,2,FALSE)</f>
        <v>43.074890000000003</v>
      </c>
      <c r="N6095">
        <f>VLOOKUP(L6095,Key!$A$1:$C$73,3,FALSE)</f>
        <v>-87.882810000000006</v>
      </c>
      <c r="O6095">
        <v>4</v>
      </c>
      <c r="P6095">
        <v>0</v>
      </c>
      <c r="Q6095">
        <v>0.6</v>
      </c>
      <c r="R6095">
        <v>0.6</v>
      </c>
      <c r="S6095">
        <v>24</v>
      </c>
      <c r="T6095">
        <f t="shared" si="855"/>
        <v>-1</v>
      </c>
      <c r="U6095" s="1">
        <v>42840</v>
      </c>
      <c r="V6095" s="13">
        <f t="shared" si="856"/>
        <v>42826</v>
      </c>
      <c r="W6095" s="14">
        <f t="shared" si="857"/>
        <v>42840</v>
      </c>
      <c r="X6095" s="1" t="str">
        <f t="shared" si="858"/>
        <v>Saturday</v>
      </c>
      <c r="Y6095" s="2">
        <v>0.64781250000000001</v>
      </c>
      <c r="Z6095" s="2">
        <f t="shared" si="859"/>
        <v>0.66666666666666663</v>
      </c>
      <c r="AA6095">
        <f>1</f>
        <v>1</v>
      </c>
      <c r="AB6095" s="1">
        <v>42840</v>
      </c>
      <c r="AC6095" s="13">
        <f t="shared" si="860"/>
        <v>42826</v>
      </c>
      <c r="AD6095" s="14">
        <f t="shared" si="861"/>
        <v>42840</v>
      </c>
      <c r="AE6095" s="1" t="str">
        <f t="shared" si="862"/>
        <v>Saturday</v>
      </c>
      <c r="AF6095" s="2">
        <v>0.65009259259259256</v>
      </c>
      <c r="AG6095" s="2">
        <f t="shared" si="863"/>
        <v>0.66666666666666663</v>
      </c>
      <c r="AH6095" t="s">
        <v>23</v>
      </c>
    </row>
    <row r="6096" spans="1:34" x14ac:dyDescent="0.25">
      <c r="A6096">
        <v>1250902</v>
      </c>
      <c r="B6096" t="s">
        <v>29</v>
      </c>
      <c r="C6096" t="s">
        <v>35</v>
      </c>
      <c r="D6096" t="s">
        <v>31</v>
      </c>
      <c r="E6096">
        <v>53213</v>
      </c>
      <c r="F6096" t="s">
        <v>20</v>
      </c>
      <c r="G6096" t="s">
        <v>99</v>
      </c>
      <c r="H6096">
        <v>5511</v>
      </c>
      <c r="I6096" t="s">
        <v>44</v>
      </c>
      <c r="J6096">
        <f>VLOOKUP(I6096,Key!$A$1:$C$73,2,FALSE)</f>
        <v>43.03886</v>
      </c>
      <c r="K6096">
        <f>VLOOKUP(I6096,Key!$A$1:$C$73,3,FALSE)</f>
        <v>-87.902720000000002</v>
      </c>
      <c r="L6096" t="s">
        <v>81</v>
      </c>
      <c r="M6096">
        <f>VLOOKUP(L6096,Key!$A$1:$C$73,2,FALSE)</f>
        <v>43.058010000000003</v>
      </c>
      <c r="N6096">
        <f>VLOOKUP(L6096,Key!$A$1:$C$73,3,FALSE)</f>
        <v>-87.877300000000005</v>
      </c>
      <c r="O6096">
        <v>34</v>
      </c>
      <c r="P6096">
        <v>0</v>
      </c>
      <c r="Q6096">
        <v>5.0999999999999996</v>
      </c>
      <c r="R6096">
        <v>4.8</v>
      </c>
      <c r="S6096">
        <v>204</v>
      </c>
      <c r="T6096">
        <f t="shared" si="855"/>
        <v>-1</v>
      </c>
      <c r="U6096" s="1">
        <v>42840</v>
      </c>
      <c r="V6096" s="13">
        <f t="shared" si="856"/>
        <v>42826</v>
      </c>
      <c r="W6096" s="14">
        <f t="shared" si="857"/>
        <v>42840</v>
      </c>
      <c r="X6096" s="1" t="str">
        <f t="shared" si="858"/>
        <v>Saturday</v>
      </c>
      <c r="Y6096" s="2">
        <v>0.66374999999999995</v>
      </c>
      <c r="Z6096" s="2">
        <f t="shared" si="859"/>
        <v>0.66666666666666663</v>
      </c>
      <c r="AA6096">
        <f>1</f>
        <v>1</v>
      </c>
      <c r="AB6096" s="1">
        <v>42840</v>
      </c>
      <c r="AC6096" s="13">
        <f t="shared" si="860"/>
        <v>42826</v>
      </c>
      <c r="AD6096" s="14">
        <f t="shared" si="861"/>
        <v>42840</v>
      </c>
      <c r="AE6096" s="1" t="str">
        <f t="shared" si="862"/>
        <v>Saturday</v>
      </c>
      <c r="AF6096" s="2">
        <v>0.6868981481481482</v>
      </c>
      <c r="AG6096" s="2">
        <f t="shared" si="863"/>
        <v>0.66666666666666663</v>
      </c>
      <c r="AH6096" t="s">
        <v>23</v>
      </c>
    </row>
    <row r="6097" spans="1:34" x14ac:dyDescent="0.25">
      <c r="A6097">
        <v>1571549</v>
      </c>
      <c r="B6097" t="s">
        <v>29</v>
      </c>
      <c r="C6097" t="s">
        <v>47</v>
      </c>
      <c r="D6097" t="s">
        <v>31</v>
      </c>
      <c r="E6097">
        <v>53212</v>
      </c>
      <c r="F6097" t="s">
        <v>20</v>
      </c>
      <c r="G6097" t="s">
        <v>32</v>
      </c>
      <c r="H6097">
        <v>32</v>
      </c>
      <c r="I6097" t="s">
        <v>64</v>
      </c>
      <c r="J6097">
        <f>VLOOKUP(I6097,Key!$A$1:$C$73,2,FALSE)</f>
        <v>43.069021999999997</v>
      </c>
      <c r="K6097">
        <f>VLOOKUP(I6097,Key!$A$1:$C$73,3,FALSE)</f>
        <v>-87.887940999999998</v>
      </c>
      <c r="L6097" t="s">
        <v>61</v>
      </c>
      <c r="M6097">
        <f>VLOOKUP(L6097,Key!$A$1:$C$73,2,FALSE)</f>
        <v>43.060786</v>
      </c>
      <c r="N6097">
        <f>VLOOKUP(L6097,Key!$A$1:$C$73,3,FALSE)</f>
        <v>-87.883825999999999</v>
      </c>
      <c r="O6097">
        <v>9</v>
      </c>
      <c r="P6097">
        <v>0</v>
      </c>
      <c r="Q6097">
        <v>1.4</v>
      </c>
      <c r="R6097">
        <v>1.3</v>
      </c>
      <c r="S6097">
        <v>54</v>
      </c>
      <c r="T6097">
        <f t="shared" si="855"/>
        <v>-1</v>
      </c>
      <c r="U6097" s="1">
        <v>42840</v>
      </c>
      <c r="V6097" s="13">
        <f t="shared" si="856"/>
        <v>42826</v>
      </c>
      <c r="W6097" s="14">
        <f t="shared" si="857"/>
        <v>42840</v>
      </c>
      <c r="X6097" s="1" t="str">
        <f t="shared" si="858"/>
        <v>Saturday</v>
      </c>
      <c r="Y6097" s="2">
        <v>0.69737268518518514</v>
      </c>
      <c r="Z6097" s="2">
        <f t="shared" si="859"/>
        <v>0.70833333333333326</v>
      </c>
      <c r="AA6097">
        <f>1</f>
        <v>1</v>
      </c>
      <c r="AB6097" s="1">
        <v>42840</v>
      </c>
      <c r="AC6097" s="13">
        <f t="shared" si="860"/>
        <v>42826</v>
      </c>
      <c r="AD6097" s="14">
        <f t="shared" si="861"/>
        <v>42840</v>
      </c>
      <c r="AE6097" s="1" t="str">
        <f t="shared" si="862"/>
        <v>Saturday</v>
      </c>
      <c r="AF6097" s="2">
        <v>0.70376157407407414</v>
      </c>
      <c r="AG6097" s="2">
        <f t="shared" si="863"/>
        <v>0.70833333333333326</v>
      </c>
      <c r="AH6097" t="s">
        <v>23</v>
      </c>
    </row>
    <row r="6098" spans="1:34" x14ac:dyDescent="0.25">
      <c r="A6098">
        <v>1571622</v>
      </c>
      <c r="B6098" t="s">
        <v>29</v>
      </c>
      <c r="C6098" t="s">
        <v>103</v>
      </c>
      <c r="D6098" t="s">
        <v>31</v>
      </c>
      <c r="E6098">
        <v>53212</v>
      </c>
      <c r="F6098" t="s">
        <v>20</v>
      </c>
      <c r="G6098" t="s">
        <v>32</v>
      </c>
      <c r="H6098">
        <v>11114</v>
      </c>
      <c r="I6098" t="s">
        <v>61</v>
      </c>
      <c r="J6098">
        <f>VLOOKUP(I6098,Key!$A$1:$C$73,2,FALSE)</f>
        <v>43.060786</v>
      </c>
      <c r="K6098">
        <f>VLOOKUP(I6098,Key!$A$1:$C$73,3,FALSE)</f>
        <v>-87.883825999999999</v>
      </c>
      <c r="L6098" t="s">
        <v>81</v>
      </c>
      <c r="M6098">
        <f>VLOOKUP(L6098,Key!$A$1:$C$73,2,FALSE)</f>
        <v>43.058010000000003</v>
      </c>
      <c r="N6098">
        <f>VLOOKUP(L6098,Key!$A$1:$C$73,3,FALSE)</f>
        <v>-87.877300000000005</v>
      </c>
      <c r="O6098">
        <v>6</v>
      </c>
      <c r="P6098">
        <v>0</v>
      </c>
      <c r="Q6098">
        <v>0.9</v>
      </c>
      <c r="R6098">
        <v>0.9</v>
      </c>
      <c r="S6098">
        <v>36</v>
      </c>
      <c r="T6098">
        <f t="shared" si="855"/>
        <v>-1</v>
      </c>
      <c r="U6098" s="1">
        <v>42840</v>
      </c>
      <c r="V6098" s="13">
        <f t="shared" si="856"/>
        <v>42826</v>
      </c>
      <c r="W6098" s="14">
        <f t="shared" si="857"/>
        <v>42840</v>
      </c>
      <c r="X6098" s="1" t="str">
        <f t="shared" si="858"/>
        <v>Saturday</v>
      </c>
      <c r="Y6098" s="2">
        <v>0.71332175925925922</v>
      </c>
      <c r="Z6098" s="2">
        <f t="shared" si="859"/>
        <v>0.70833333333333326</v>
      </c>
      <c r="AA6098">
        <f>1</f>
        <v>1</v>
      </c>
      <c r="AB6098" s="1">
        <v>42840</v>
      </c>
      <c r="AC6098" s="13">
        <f t="shared" si="860"/>
        <v>42826</v>
      </c>
      <c r="AD6098" s="14">
        <f t="shared" si="861"/>
        <v>42840</v>
      </c>
      <c r="AE6098" s="1" t="str">
        <f t="shared" si="862"/>
        <v>Saturday</v>
      </c>
      <c r="AF6098" s="2">
        <v>0.71804398148148152</v>
      </c>
      <c r="AG6098" s="2">
        <f t="shared" si="863"/>
        <v>0.70833333333333326</v>
      </c>
      <c r="AH6098" t="s">
        <v>23</v>
      </c>
    </row>
    <row r="6099" spans="1:34" x14ac:dyDescent="0.25">
      <c r="A6099">
        <v>1004775</v>
      </c>
      <c r="B6099" t="s">
        <v>29</v>
      </c>
      <c r="C6099" t="s">
        <v>47</v>
      </c>
      <c r="D6099" t="s">
        <v>31</v>
      </c>
      <c r="E6099">
        <v>53202</v>
      </c>
      <c r="F6099" t="s">
        <v>20</v>
      </c>
      <c r="G6099" t="s">
        <v>32</v>
      </c>
      <c r="H6099">
        <v>104</v>
      </c>
      <c r="I6099" t="s">
        <v>56</v>
      </c>
      <c r="J6099">
        <f>VLOOKUP(I6099,Key!$A$1:$C$73,2,FALSE)</f>
        <v>43.004728999999998</v>
      </c>
      <c r="K6099">
        <f>VLOOKUP(I6099,Key!$A$1:$C$73,3,FALSE)</f>
        <v>-87.905463999999995</v>
      </c>
      <c r="L6099" t="s">
        <v>53</v>
      </c>
      <c r="M6099">
        <f>VLOOKUP(L6099,Key!$A$1:$C$73,2,FALSE)</f>
        <v>43.04824</v>
      </c>
      <c r="N6099">
        <f>VLOOKUP(L6099,Key!$A$1:$C$73,3,FALSE)</f>
        <v>-87.904970000000006</v>
      </c>
      <c r="O6099">
        <v>30</v>
      </c>
      <c r="P6099">
        <v>0</v>
      </c>
      <c r="Q6099">
        <v>4.5</v>
      </c>
      <c r="R6099">
        <v>4.3</v>
      </c>
      <c r="S6099">
        <v>180</v>
      </c>
      <c r="T6099">
        <f t="shared" si="855"/>
        <v>-1</v>
      </c>
      <c r="U6099" s="1">
        <v>42840</v>
      </c>
      <c r="V6099" s="13">
        <f t="shared" si="856"/>
        <v>42826</v>
      </c>
      <c r="W6099" s="14">
        <f t="shared" si="857"/>
        <v>42840</v>
      </c>
      <c r="X6099" s="1" t="str">
        <f t="shared" si="858"/>
        <v>Saturday</v>
      </c>
      <c r="Y6099" s="2">
        <v>0.72157407407407403</v>
      </c>
      <c r="Z6099" s="2">
        <f t="shared" si="859"/>
        <v>0.70833333333333326</v>
      </c>
      <c r="AA6099">
        <f>1</f>
        <v>1</v>
      </c>
      <c r="AB6099" s="1">
        <v>42840</v>
      </c>
      <c r="AC6099" s="13">
        <f t="shared" si="860"/>
        <v>42826</v>
      </c>
      <c r="AD6099" s="14">
        <f t="shared" si="861"/>
        <v>42840</v>
      </c>
      <c r="AE6099" s="1" t="str">
        <f t="shared" si="862"/>
        <v>Saturday</v>
      </c>
      <c r="AF6099" s="2">
        <v>0.74303240740740739</v>
      </c>
      <c r="AG6099" s="2">
        <f t="shared" si="863"/>
        <v>0.75</v>
      </c>
      <c r="AH6099" t="s">
        <v>23</v>
      </c>
    </row>
    <row r="6100" spans="1:34" x14ac:dyDescent="0.25">
      <c r="A6100">
        <v>1571622</v>
      </c>
      <c r="B6100" t="s">
        <v>29</v>
      </c>
      <c r="C6100" t="s">
        <v>103</v>
      </c>
      <c r="D6100" t="s">
        <v>31</v>
      </c>
      <c r="E6100">
        <v>53212</v>
      </c>
      <c r="F6100" t="s">
        <v>20</v>
      </c>
      <c r="G6100" t="s">
        <v>32</v>
      </c>
      <c r="H6100">
        <v>11089</v>
      </c>
      <c r="I6100" t="s">
        <v>81</v>
      </c>
      <c r="J6100">
        <f>VLOOKUP(I6100,Key!$A$1:$C$73,2,FALSE)</f>
        <v>43.058010000000003</v>
      </c>
      <c r="K6100">
        <f>VLOOKUP(I6100,Key!$A$1:$C$73,3,FALSE)</f>
        <v>-87.877300000000005</v>
      </c>
      <c r="L6100" t="s">
        <v>77</v>
      </c>
      <c r="M6100">
        <f>VLOOKUP(L6100,Key!$A$1:$C$73,2,FALSE)</f>
        <v>43.036900000000003</v>
      </c>
      <c r="N6100">
        <f>VLOOKUP(L6100,Key!$A$1:$C$73,3,FALSE)</f>
        <v>-87.89667</v>
      </c>
      <c r="O6100">
        <v>37</v>
      </c>
      <c r="P6100">
        <v>0</v>
      </c>
      <c r="Q6100">
        <v>5.6</v>
      </c>
      <c r="R6100">
        <v>5.3</v>
      </c>
      <c r="S6100">
        <v>222</v>
      </c>
      <c r="T6100">
        <f t="shared" si="855"/>
        <v>-1</v>
      </c>
      <c r="U6100" s="1">
        <v>42840</v>
      </c>
      <c r="V6100" s="13">
        <f t="shared" si="856"/>
        <v>42826</v>
      </c>
      <c r="W6100" s="14">
        <f t="shared" si="857"/>
        <v>42840</v>
      </c>
      <c r="X6100" s="1" t="str">
        <f t="shared" si="858"/>
        <v>Saturday</v>
      </c>
      <c r="Y6100" s="2">
        <v>0.74488425925925927</v>
      </c>
      <c r="Z6100" s="2">
        <f t="shared" si="859"/>
        <v>0.75</v>
      </c>
      <c r="AA6100">
        <f>1</f>
        <v>1</v>
      </c>
      <c r="AB6100" s="1">
        <v>42840</v>
      </c>
      <c r="AC6100" s="13">
        <f t="shared" si="860"/>
        <v>42826</v>
      </c>
      <c r="AD6100" s="14">
        <f t="shared" si="861"/>
        <v>42840</v>
      </c>
      <c r="AE6100" s="1" t="str">
        <f t="shared" si="862"/>
        <v>Saturday</v>
      </c>
      <c r="AF6100" s="2">
        <v>0.77034722222222218</v>
      </c>
      <c r="AG6100" s="2">
        <f t="shared" si="863"/>
        <v>0.75</v>
      </c>
      <c r="AH6100" t="s">
        <v>23</v>
      </c>
    </row>
    <row r="6101" spans="1:34" x14ac:dyDescent="0.25">
      <c r="A6101">
        <v>1408049</v>
      </c>
      <c r="B6101" t="s">
        <v>29</v>
      </c>
      <c r="C6101" t="s">
        <v>47</v>
      </c>
      <c r="D6101" t="s">
        <v>31</v>
      </c>
      <c r="E6101">
        <v>53202</v>
      </c>
      <c r="F6101" t="s">
        <v>20</v>
      </c>
      <c r="G6101" t="s">
        <v>32</v>
      </c>
      <c r="H6101">
        <v>5584</v>
      </c>
      <c r="I6101" t="s">
        <v>77</v>
      </c>
      <c r="J6101">
        <f>VLOOKUP(I6101,Key!$A$1:$C$73,2,FALSE)</f>
        <v>43.036900000000003</v>
      </c>
      <c r="K6101">
        <f>VLOOKUP(I6101,Key!$A$1:$C$73,3,FALSE)</f>
        <v>-87.89667</v>
      </c>
      <c r="L6101" t="s">
        <v>39</v>
      </c>
      <c r="M6101">
        <f>VLOOKUP(L6101,Key!$A$1:$C$73,2,FALSE)</f>
        <v>43.031480000000002</v>
      </c>
      <c r="N6101">
        <f>VLOOKUP(L6101,Key!$A$1:$C$73,3,FALSE)</f>
        <v>-87.908169999999998</v>
      </c>
      <c r="O6101">
        <v>17</v>
      </c>
      <c r="P6101">
        <v>0</v>
      </c>
      <c r="Q6101">
        <v>2.6</v>
      </c>
      <c r="R6101">
        <v>2.4</v>
      </c>
      <c r="S6101">
        <v>102</v>
      </c>
      <c r="T6101">
        <f t="shared" si="855"/>
        <v>-1</v>
      </c>
      <c r="U6101" s="1">
        <v>42840</v>
      </c>
      <c r="V6101" s="13">
        <f t="shared" si="856"/>
        <v>42826</v>
      </c>
      <c r="W6101" s="14">
        <f t="shared" si="857"/>
        <v>42840</v>
      </c>
      <c r="X6101" s="1" t="str">
        <f t="shared" si="858"/>
        <v>Saturday</v>
      </c>
      <c r="Y6101" s="2">
        <v>0.79249999999999998</v>
      </c>
      <c r="Z6101" s="2">
        <f t="shared" si="859"/>
        <v>0.79166666666666663</v>
      </c>
      <c r="AA6101">
        <f>1</f>
        <v>1</v>
      </c>
      <c r="AB6101" s="1">
        <v>42840</v>
      </c>
      <c r="AC6101" s="13">
        <f t="shared" si="860"/>
        <v>42826</v>
      </c>
      <c r="AD6101" s="14">
        <f t="shared" si="861"/>
        <v>42840</v>
      </c>
      <c r="AE6101" s="1" t="str">
        <f t="shared" si="862"/>
        <v>Saturday</v>
      </c>
      <c r="AF6101" s="2">
        <v>0.80430555555555561</v>
      </c>
      <c r="AG6101" s="2">
        <f t="shared" si="863"/>
        <v>0.79166666666666663</v>
      </c>
      <c r="AH6101" t="s">
        <v>23</v>
      </c>
    </row>
    <row r="6102" spans="1:34" x14ac:dyDescent="0.25">
      <c r="A6102">
        <v>1571622</v>
      </c>
      <c r="B6102" t="s">
        <v>29</v>
      </c>
      <c r="C6102" t="s">
        <v>103</v>
      </c>
      <c r="D6102" t="s">
        <v>31</v>
      </c>
      <c r="E6102">
        <v>53212</v>
      </c>
      <c r="F6102" t="s">
        <v>20</v>
      </c>
      <c r="G6102" t="s">
        <v>32</v>
      </c>
      <c r="H6102">
        <v>5588</v>
      </c>
      <c r="I6102" t="s">
        <v>77</v>
      </c>
      <c r="J6102">
        <f>VLOOKUP(I6102,Key!$A$1:$C$73,2,FALSE)</f>
        <v>43.036900000000003</v>
      </c>
      <c r="K6102">
        <f>VLOOKUP(I6102,Key!$A$1:$C$73,3,FALSE)</f>
        <v>-87.89667</v>
      </c>
      <c r="L6102" t="s">
        <v>64</v>
      </c>
      <c r="M6102">
        <f>VLOOKUP(L6102,Key!$A$1:$C$73,2,FALSE)</f>
        <v>43.069021999999997</v>
      </c>
      <c r="N6102">
        <f>VLOOKUP(L6102,Key!$A$1:$C$73,3,FALSE)</f>
        <v>-87.887940999999998</v>
      </c>
      <c r="O6102">
        <v>35</v>
      </c>
      <c r="P6102">
        <v>0</v>
      </c>
      <c r="Q6102">
        <v>5.3</v>
      </c>
      <c r="R6102">
        <v>5</v>
      </c>
      <c r="S6102">
        <v>210</v>
      </c>
      <c r="T6102">
        <f t="shared" si="855"/>
        <v>-1</v>
      </c>
      <c r="U6102" s="1">
        <v>42840</v>
      </c>
      <c r="V6102" s="13">
        <f t="shared" si="856"/>
        <v>42826</v>
      </c>
      <c r="W6102" s="14">
        <f t="shared" si="857"/>
        <v>42840</v>
      </c>
      <c r="X6102" s="1" t="str">
        <f t="shared" si="858"/>
        <v>Saturday</v>
      </c>
      <c r="Y6102" s="2">
        <v>0.80050925925925931</v>
      </c>
      <c r="Z6102" s="2">
        <f t="shared" si="859"/>
        <v>0.79166666666666663</v>
      </c>
      <c r="AA6102">
        <f>1</f>
        <v>1</v>
      </c>
      <c r="AB6102" s="1">
        <v>42840</v>
      </c>
      <c r="AC6102" s="13">
        <f t="shared" si="860"/>
        <v>42826</v>
      </c>
      <c r="AD6102" s="14">
        <f t="shared" si="861"/>
        <v>42840</v>
      </c>
      <c r="AE6102" s="1" t="str">
        <f t="shared" si="862"/>
        <v>Saturday</v>
      </c>
      <c r="AF6102" s="2">
        <v>0.82490740740740742</v>
      </c>
      <c r="AG6102" s="2">
        <f t="shared" si="863"/>
        <v>0.83333333333333326</v>
      </c>
      <c r="AH6102" t="s">
        <v>23</v>
      </c>
    </row>
    <row r="6103" spans="1:34" x14ac:dyDescent="0.25">
      <c r="A6103">
        <v>1589952</v>
      </c>
      <c r="B6103" t="s">
        <v>29</v>
      </c>
      <c r="C6103" t="s">
        <v>51</v>
      </c>
      <c r="D6103" t="s">
        <v>31</v>
      </c>
      <c r="E6103">
        <v>53217</v>
      </c>
      <c r="F6103" t="s">
        <v>20</v>
      </c>
      <c r="G6103" t="s">
        <v>97</v>
      </c>
      <c r="H6103">
        <v>11047</v>
      </c>
      <c r="I6103" t="s">
        <v>78</v>
      </c>
      <c r="J6103">
        <f>VLOOKUP(I6103,Key!$A$1:$C$73,2,FALSE)</f>
        <v>43.048200000000001</v>
      </c>
      <c r="K6103">
        <f>VLOOKUP(I6103,Key!$A$1:$C$73,3,FALSE)</f>
        <v>-87.900859999999994</v>
      </c>
      <c r="L6103" t="s">
        <v>82</v>
      </c>
      <c r="M6103">
        <f>VLOOKUP(L6103,Key!$A$1:$C$73,2,FALSE)</f>
        <v>43.040349999999997</v>
      </c>
      <c r="N6103">
        <f>VLOOKUP(L6103,Key!$A$1:$C$73,3,FALSE)</f>
        <v>-87.920760000000001</v>
      </c>
      <c r="O6103">
        <v>19</v>
      </c>
      <c r="P6103">
        <v>2</v>
      </c>
      <c r="Q6103">
        <v>2.9</v>
      </c>
      <c r="R6103">
        <v>2.7</v>
      </c>
      <c r="S6103">
        <v>114</v>
      </c>
      <c r="T6103">
        <f t="shared" si="855"/>
        <v>-1</v>
      </c>
      <c r="U6103" s="1">
        <v>42847</v>
      </c>
      <c r="V6103" s="13">
        <f t="shared" si="856"/>
        <v>42826</v>
      </c>
      <c r="W6103" s="14">
        <f t="shared" si="857"/>
        <v>42847</v>
      </c>
      <c r="X6103" s="1" t="str">
        <f t="shared" si="858"/>
        <v>Saturday</v>
      </c>
      <c r="Y6103" s="2">
        <v>0.47399305555555554</v>
      </c>
      <c r="Z6103" s="2">
        <f t="shared" si="859"/>
        <v>0.45833333333333331</v>
      </c>
      <c r="AA6103">
        <f>1</f>
        <v>1</v>
      </c>
      <c r="AB6103" s="1">
        <v>42847</v>
      </c>
      <c r="AC6103" s="13">
        <f t="shared" si="860"/>
        <v>42826</v>
      </c>
      <c r="AD6103" s="14">
        <f t="shared" si="861"/>
        <v>42847</v>
      </c>
      <c r="AE6103" s="1" t="str">
        <f t="shared" si="862"/>
        <v>Saturday</v>
      </c>
      <c r="AF6103" s="2">
        <v>0.48686342592592591</v>
      </c>
      <c r="AG6103" s="2">
        <f t="shared" si="863"/>
        <v>0.5</v>
      </c>
      <c r="AH6103" t="s">
        <v>23</v>
      </c>
    </row>
    <row r="6104" spans="1:34" x14ac:dyDescent="0.25">
      <c r="A6104">
        <v>1575847</v>
      </c>
      <c r="B6104" t="s">
        <v>29</v>
      </c>
      <c r="C6104" t="s">
        <v>47</v>
      </c>
      <c r="D6104" t="s">
        <v>31</v>
      </c>
      <c r="E6104">
        <v>53211</v>
      </c>
      <c r="F6104" t="s">
        <v>20</v>
      </c>
      <c r="G6104" t="s">
        <v>32</v>
      </c>
      <c r="H6104">
        <v>5466</v>
      </c>
      <c r="I6104" t="s">
        <v>24</v>
      </c>
      <c r="J6104">
        <f>VLOOKUP(I6104,Key!$A$1:$C$73,2,FALSE)</f>
        <v>43.074655999999997</v>
      </c>
      <c r="K6104">
        <f>VLOOKUP(I6104,Key!$A$1:$C$73,3,FALSE)</f>
        <v>-87.889011999999994</v>
      </c>
      <c r="L6104" t="s">
        <v>61</v>
      </c>
      <c r="M6104">
        <f>VLOOKUP(L6104,Key!$A$1:$C$73,2,FALSE)</f>
        <v>43.060786</v>
      </c>
      <c r="N6104">
        <f>VLOOKUP(L6104,Key!$A$1:$C$73,3,FALSE)</f>
        <v>-87.883825999999999</v>
      </c>
      <c r="O6104">
        <v>13</v>
      </c>
      <c r="P6104">
        <v>0</v>
      </c>
      <c r="Q6104">
        <v>2</v>
      </c>
      <c r="R6104">
        <v>1.9</v>
      </c>
      <c r="S6104">
        <v>78</v>
      </c>
      <c r="T6104">
        <f t="shared" si="855"/>
        <v>-1</v>
      </c>
      <c r="U6104" s="1">
        <v>42847</v>
      </c>
      <c r="V6104" s="13">
        <f t="shared" si="856"/>
        <v>42826</v>
      </c>
      <c r="W6104" s="14">
        <f t="shared" si="857"/>
        <v>42847</v>
      </c>
      <c r="X6104" s="1" t="str">
        <f t="shared" si="858"/>
        <v>Saturday</v>
      </c>
      <c r="Y6104" s="2">
        <v>0.48547453703703702</v>
      </c>
      <c r="Z6104" s="2">
        <f t="shared" si="859"/>
        <v>0.5</v>
      </c>
      <c r="AA6104">
        <f>1</f>
        <v>1</v>
      </c>
      <c r="AB6104" s="1">
        <v>42847</v>
      </c>
      <c r="AC6104" s="13">
        <f t="shared" si="860"/>
        <v>42826</v>
      </c>
      <c r="AD6104" s="14">
        <f t="shared" si="861"/>
        <v>42847</v>
      </c>
      <c r="AE6104" s="1" t="str">
        <f t="shared" si="862"/>
        <v>Saturday</v>
      </c>
      <c r="AF6104" s="2">
        <v>0.49482638888888886</v>
      </c>
      <c r="AG6104" s="2">
        <f t="shared" si="863"/>
        <v>0.5</v>
      </c>
      <c r="AH6104" t="s">
        <v>23</v>
      </c>
    </row>
    <row r="6105" spans="1:34" x14ac:dyDescent="0.25">
      <c r="A6105">
        <v>1240065</v>
      </c>
      <c r="B6105" t="s">
        <v>29</v>
      </c>
      <c r="C6105" t="s">
        <v>47</v>
      </c>
      <c r="D6105" t="s">
        <v>31</v>
      </c>
      <c r="E6105">
        <v>53212</v>
      </c>
      <c r="F6105" t="s">
        <v>20</v>
      </c>
      <c r="G6105" t="s">
        <v>32</v>
      </c>
      <c r="H6105">
        <v>43</v>
      </c>
      <c r="I6105" t="s">
        <v>74</v>
      </c>
      <c r="J6105">
        <f>VLOOKUP(I6105,Key!$A$1:$C$73,2,FALSE)</f>
        <v>43.05536</v>
      </c>
      <c r="K6105">
        <f>VLOOKUP(I6105,Key!$A$1:$C$73,3,FALSE)</f>
        <v>-87.90504</v>
      </c>
      <c r="L6105" t="s">
        <v>52</v>
      </c>
      <c r="M6105">
        <f>VLOOKUP(L6105,Key!$A$1:$C$73,2,FALSE)</f>
        <v>43.042490000000001</v>
      </c>
      <c r="N6105">
        <f>VLOOKUP(L6105,Key!$A$1:$C$73,3,FALSE)</f>
        <v>-87.909959999999998</v>
      </c>
      <c r="O6105">
        <v>8</v>
      </c>
      <c r="P6105">
        <v>0</v>
      </c>
      <c r="Q6105">
        <v>1.2</v>
      </c>
      <c r="R6105">
        <v>1.1000000000000001</v>
      </c>
      <c r="S6105">
        <v>48</v>
      </c>
      <c r="T6105">
        <f t="shared" si="855"/>
        <v>-1</v>
      </c>
      <c r="U6105" s="1">
        <v>42847</v>
      </c>
      <c r="V6105" s="13">
        <f t="shared" si="856"/>
        <v>42826</v>
      </c>
      <c r="W6105" s="14">
        <f t="shared" si="857"/>
        <v>42847</v>
      </c>
      <c r="X6105" s="1" t="str">
        <f t="shared" si="858"/>
        <v>Saturday</v>
      </c>
      <c r="Y6105" s="2">
        <v>0.4995486111111111</v>
      </c>
      <c r="Z6105" s="2">
        <f t="shared" si="859"/>
        <v>0.5</v>
      </c>
      <c r="AA6105">
        <f>1</f>
        <v>1</v>
      </c>
      <c r="AB6105" s="1">
        <v>42847</v>
      </c>
      <c r="AC6105" s="13">
        <f t="shared" si="860"/>
        <v>42826</v>
      </c>
      <c r="AD6105" s="14">
        <f t="shared" si="861"/>
        <v>42847</v>
      </c>
      <c r="AE6105" s="1" t="str">
        <f t="shared" si="862"/>
        <v>Saturday</v>
      </c>
      <c r="AF6105" s="2">
        <v>0.50517361111111114</v>
      </c>
      <c r="AG6105" s="2">
        <f t="shared" si="863"/>
        <v>0.5</v>
      </c>
      <c r="AH6105" t="s">
        <v>23</v>
      </c>
    </row>
    <row r="6106" spans="1:34" x14ac:dyDescent="0.25">
      <c r="A6106">
        <v>1581481</v>
      </c>
      <c r="B6106" t="s">
        <v>29</v>
      </c>
      <c r="E6106">
        <v>53221</v>
      </c>
      <c r="F6106" t="s">
        <v>20</v>
      </c>
      <c r="G6106" t="s">
        <v>97</v>
      </c>
      <c r="H6106">
        <v>100</v>
      </c>
      <c r="I6106" t="s">
        <v>56</v>
      </c>
      <c r="J6106">
        <f>VLOOKUP(I6106,Key!$A$1:$C$73,2,FALSE)</f>
        <v>43.004728999999998</v>
      </c>
      <c r="K6106">
        <f>VLOOKUP(I6106,Key!$A$1:$C$73,3,FALSE)</f>
        <v>-87.905463999999995</v>
      </c>
      <c r="L6106" t="s">
        <v>56</v>
      </c>
      <c r="M6106">
        <f>VLOOKUP(L6106,Key!$A$1:$C$73,2,FALSE)</f>
        <v>43.004728999999998</v>
      </c>
      <c r="N6106">
        <f>VLOOKUP(L6106,Key!$A$1:$C$73,3,FALSE)</f>
        <v>-87.905463999999995</v>
      </c>
      <c r="O6106">
        <v>79</v>
      </c>
      <c r="P6106">
        <v>6</v>
      </c>
      <c r="Q6106">
        <v>11.9</v>
      </c>
      <c r="R6106">
        <v>11.3</v>
      </c>
      <c r="S6106">
        <v>474</v>
      </c>
      <c r="T6106">
        <f t="shared" si="855"/>
        <v>-1</v>
      </c>
      <c r="U6106" s="1">
        <v>42847</v>
      </c>
      <c r="V6106" s="13">
        <f t="shared" si="856"/>
        <v>42826</v>
      </c>
      <c r="W6106" s="14">
        <f t="shared" si="857"/>
        <v>42847</v>
      </c>
      <c r="X6106" s="1" t="str">
        <f t="shared" si="858"/>
        <v>Saturday</v>
      </c>
      <c r="Y6106" s="2">
        <v>0.51306712962962964</v>
      </c>
      <c r="Z6106" s="2">
        <f t="shared" si="859"/>
        <v>0.5</v>
      </c>
      <c r="AA6106">
        <f>1</f>
        <v>1</v>
      </c>
      <c r="AB6106" s="1">
        <v>42847</v>
      </c>
      <c r="AC6106" s="13">
        <f t="shared" si="860"/>
        <v>42826</v>
      </c>
      <c r="AD6106" s="14">
        <f t="shared" si="861"/>
        <v>42847</v>
      </c>
      <c r="AE6106" s="1" t="str">
        <f t="shared" si="862"/>
        <v>Saturday</v>
      </c>
      <c r="AF6106" s="2">
        <v>0.56766203703703699</v>
      </c>
      <c r="AG6106" s="2">
        <f t="shared" si="863"/>
        <v>0.58333333333333326</v>
      </c>
      <c r="AH6106" t="s">
        <v>25</v>
      </c>
    </row>
    <row r="6107" spans="1:34" x14ac:dyDescent="0.25">
      <c r="A6107">
        <v>1581609</v>
      </c>
      <c r="B6107" t="s">
        <v>29</v>
      </c>
      <c r="C6107" t="s">
        <v>35</v>
      </c>
      <c r="D6107" t="s">
        <v>31</v>
      </c>
      <c r="E6107">
        <v>53226</v>
      </c>
      <c r="F6107" t="s">
        <v>20</v>
      </c>
      <c r="G6107" t="s">
        <v>32</v>
      </c>
      <c r="H6107">
        <v>967</v>
      </c>
      <c r="I6107" t="s">
        <v>88</v>
      </c>
      <c r="J6107">
        <f>VLOOKUP(I6107,Key!$A$1:$C$73,2,FALSE)</f>
        <v>43.059550000000002</v>
      </c>
      <c r="K6107">
        <f>VLOOKUP(I6107,Key!$A$1:$C$73,3,FALSE)</f>
        <v>-88.008840000000006</v>
      </c>
      <c r="L6107" t="s">
        <v>71</v>
      </c>
      <c r="M6107">
        <f>VLOOKUP(L6107,Key!$A$1:$C$73,2,FALSE)</f>
        <v>43.060079999999999</v>
      </c>
      <c r="N6107">
        <f>VLOOKUP(L6107,Key!$A$1:$C$73,3,FALSE)</f>
        <v>-88.027349999999998</v>
      </c>
      <c r="O6107">
        <v>10</v>
      </c>
      <c r="P6107">
        <v>0</v>
      </c>
      <c r="Q6107">
        <v>1.5</v>
      </c>
      <c r="R6107">
        <v>1.4</v>
      </c>
      <c r="S6107">
        <v>60</v>
      </c>
      <c r="T6107">
        <f t="shared" si="855"/>
        <v>-1</v>
      </c>
      <c r="U6107" s="1">
        <v>42847</v>
      </c>
      <c r="V6107" s="13">
        <f t="shared" si="856"/>
        <v>42826</v>
      </c>
      <c r="W6107" s="14">
        <f t="shared" si="857"/>
        <v>42847</v>
      </c>
      <c r="X6107" s="1" t="str">
        <f t="shared" si="858"/>
        <v>Saturday</v>
      </c>
      <c r="Y6107" s="2">
        <v>0.54299768518518521</v>
      </c>
      <c r="Z6107" s="2">
        <f t="shared" si="859"/>
        <v>0.54166666666666663</v>
      </c>
      <c r="AA6107">
        <f>1</f>
        <v>1</v>
      </c>
      <c r="AB6107" s="1">
        <v>42847</v>
      </c>
      <c r="AC6107" s="13">
        <f t="shared" si="860"/>
        <v>42826</v>
      </c>
      <c r="AD6107" s="14">
        <f t="shared" si="861"/>
        <v>42847</v>
      </c>
      <c r="AE6107" s="1" t="str">
        <f t="shared" si="862"/>
        <v>Saturday</v>
      </c>
      <c r="AF6107" s="2">
        <v>0.54975694444444445</v>
      </c>
      <c r="AG6107" s="2">
        <f t="shared" si="863"/>
        <v>0.54166666666666663</v>
      </c>
      <c r="AH6107" t="s">
        <v>23</v>
      </c>
    </row>
    <row r="6108" spans="1:34" x14ac:dyDescent="0.25">
      <c r="A6108">
        <v>1251113</v>
      </c>
      <c r="B6108" t="s">
        <v>29</v>
      </c>
      <c r="C6108" t="s">
        <v>117</v>
      </c>
      <c r="D6108" t="s">
        <v>31</v>
      </c>
      <c r="E6108">
        <v>54956</v>
      </c>
      <c r="F6108" t="s">
        <v>20</v>
      </c>
      <c r="G6108" t="s">
        <v>99</v>
      </c>
      <c r="H6108">
        <v>13</v>
      </c>
      <c r="I6108" t="s">
        <v>80</v>
      </c>
      <c r="J6108">
        <f>VLOOKUP(I6108,Key!$A$1:$C$73,2,FALSE)</f>
        <v>43.060250000000003</v>
      </c>
      <c r="K6108">
        <f>VLOOKUP(I6108,Key!$A$1:$C$73,3,FALSE)</f>
        <v>-87.892169999999993</v>
      </c>
      <c r="L6108" t="s">
        <v>80</v>
      </c>
      <c r="M6108">
        <f>VLOOKUP(L6108,Key!$A$1:$C$73,2,FALSE)</f>
        <v>43.060250000000003</v>
      </c>
      <c r="N6108">
        <f>VLOOKUP(L6108,Key!$A$1:$C$73,3,FALSE)</f>
        <v>-87.892169999999993</v>
      </c>
      <c r="O6108">
        <v>11</v>
      </c>
      <c r="P6108">
        <v>0</v>
      </c>
      <c r="Q6108">
        <v>1.7</v>
      </c>
      <c r="R6108">
        <v>1.6</v>
      </c>
      <c r="S6108">
        <v>66</v>
      </c>
      <c r="T6108">
        <f t="shared" si="855"/>
        <v>-1</v>
      </c>
      <c r="U6108" s="1">
        <v>42847</v>
      </c>
      <c r="V6108" s="13">
        <f t="shared" si="856"/>
        <v>42826</v>
      </c>
      <c r="W6108" s="14">
        <f t="shared" si="857"/>
        <v>42847</v>
      </c>
      <c r="X6108" s="1" t="str">
        <f t="shared" si="858"/>
        <v>Saturday</v>
      </c>
      <c r="Y6108" s="2">
        <v>0.54856481481481478</v>
      </c>
      <c r="Z6108" s="2">
        <f t="shared" si="859"/>
        <v>0.54166666666666663</v>
      </c>
      <c r="AA6108">
        <f>1</f>
        <v>1</v>
      </c>
      <c r="AB6108" s="1">
        <v>42847</v>
      </c>
      <c r="AC6108" s="13">
        <f t="shared" si="860"/>
        <v>42826</v>
      </c>
      <c r="AD6108" s="14">
        <f t="shared" si="861"/>
        <v>42847</v>
      </c>
      <c r="AE6108" s="1" t="str">
        <f t="shared" si="862"/>
        <v>Saturday</v>
      </c>
      <c r="AF6108" s="2">
        <v>0.55589120370370371</v>
      </c>
      <c r="AG6108" s="2">
        <f t="shared" si="863"/>
        <v>0.54166666666666663</v>
      </c>
      <c r="AH6108" t="s">
        <v>25</v>
      </c>
    </row>
    <row r="6109" spans="1:34" x14ac:dyDescent="0.25">
      <c r="A6109">
        <v>1482626</v>
      </c>
      <c r="B6109" t="s">
        <v>29</v>
      </c>
      <c r="C6109" t="s">
        <v>47</v>
      </c>
      <c r="D6109" t="s">
        <v>31</v>
      </c>
      <c r="E6109">
        <v>53207</v>
      </c>
      <c r="F6109" t="s">
        <v>20</v>
      </c>
      <c r="G6109" t="s">
        <v>32</v>
      </c>
      <c r="H6109">
        <v>112</v>
      </c>
      <c r="I6109" t="s">
        <v>83</v>
      </c>
      <c r="J6109">
        <f>VLOOKUP(I6109,Key!$A$1:$C$73,2,FALSE)</f>
        <v>43.026229999999998</v>
      </c>
      <c r="K6109">
        <f>VLOOKUP(I6109,Key!$A$1:$C$73,3,FALSE)</f>
        <v>-87.912809999999993</v>
      </c>
      <c r="L6109" t="s">
        <v>52</v>
      </c>
      <c r="M6109">
        <f>VLOOKUP(L6109,Key!$A$1:$C$73,2,FALSE)</f>
        <v>43.042490000000001</v>
      </c>
      <c r="N6109">
        <f>VLOOKUP(L6109,Key!$A$1:$C$73,3,FALSE)</f>
        <v>-87.909959999999998</v>
      </c>
      <c r="O6109">
        <v>50</v>
      </c>
      <c r="P6109">
        <v>0</v>
      </c>
      <c r="Q6109">
        <v>7.5</v>
      </c>
      <c r="R6109">
        <v>7.1</v>
      </c>
      <c r="S6109">
        <v>300</v>
      </c>
      <c r="T6109">
        <f t="shared" si="855"/>
        <v>-1</v>
      </c>
      <c r="U6109" s="1">
        <v>42847</v>
      </c>
      <c r="V6109" s="13">
        <f t="shared" si="856"/>
        <v>42826</v>
      </c>
      <c r="W6109" s="14">
        <f t="shared" si="857"/>
        <v>42847</v>
      </c>
      <c r="X6109" s="1" t="str">
        <f t="shared" si="858"/>
        <v>Saturday</v>
      </c>
      <c r="Y6109" s="2">
        <v>0.55417824074074074</v>
      </c>
      <c r="Z6109" s="2">
        <f t="shared" si="859"/>
        <v>0.54166666666666663</v>
      </c>
      <c r="AA6109">
        <f>1</f>
        <v>1</v>
      </c>
      <c r="AB6109" s="1">
        <v>42847</v>
      </c>
      <c r="AC6109" s="13">
        <f t="shared" si="860"/>
        <v>42826</v>
      </c>
      <c r="AD6109" s="14">
        <f t="shared" si="861"/>
        <v>42847</v>
      </c>
      <c r="AE6109" s="1" t="str">
        <f t="shared" si="862"/>
        <v>Saturday</v>
      </c>
      <c r="AF6109" s="2">
        <v>0.58952546296296293</v>
      </c>
      <c r="AG6109" s="2">
        <f t="shared" si="863"/>
        <v>0.58333333333333326</v>
      </c>
      <c r="AH6109" t="s">
        <v>23</v>
      </c>
    </row>
    <row r="6110" spans="1:34" x14ac:dyDescent="0.25">
      <c r="A6110">
        <v>1314976</v>
      </c>
      <c r="B6110" t="s">
        <v>29</v>
      </c>
      <c r="C6110" t="s">
        <v>47</v>
      </c>
      <c r="D6110" t="s">
        <v>31</v>
      </c>
      <c r="E6110">
        <v>53202</v>
      </c>
      <c r="F6110" t="s">
        <v>20</v>
      </c>
      <c r="G6110" t="s">
        <v>97</v>
      </c>
      <c r="H6110">
        <v>11147</v>
      </c>
      <c r="I6110" t="s">
        <v>57</v>
      </c>
      <c r="J6110">
        <f>VLOOKUP(I6110,Key!$A$1:$C$73,2,FALSE)</f>
        <v>43.03913</v>
      </c>
      <c r="K6110">
        <f>VLOOKUP(I6110,Key!$A$1:$C$73,3,FALSE)</f>
        <v>-87.916150000000002</v>
      </c>
      <c r="L6110" t="s">
        <v>39</v>
      </c>
      <c r="M6110">
        <f>VLOOKUP(L6110,Key!$A$1:$C$73,2,FALSE)</f>
        <v>43.031480000000002</v>
      </c>
      <c r="N6110">
        <f>VLOOKUP(L6110,Key!$A$1:$C$73,3,FALSE)</f>
        <v>-87.908169999999998</v>
      </c>
      <c r="O6110">
        <v>7</v>
      </c>
      <c r="P6110">
        <v>2</v>
      </c>
      <c r="Q6110">
        <v>1.1000000000000001</v>
      </c>
      <c r="R6110">
        <v>1</v>
      </c>
      <c r="S6110">
        <v>42</v>
      </c>
      <c r="T6110">
        <f t="shared" si="855"/>
        <v>-1</v>
      </c>
      <c r="U6110" s="1">
        <v>42847</v>
      </c>
      <c r="V6110" s="13">
        <f t="shared" si="856"/>
        <v>42826</v>
      </c>
      <c r="W6110" s="14">
        <f t="shared" si="857"/>
        <v>42847</v>
      </c>
      <c r="X6110" s="1" t="str">
        <f t="shared" si="858"/>
        <v>Saturday</v>
      </c>
      <c r="Y6110" s="2">
        <v>0.69818287037037041</v>
      </c>
      <c r="Z6110" s="2">
        <f t="shared" si="859"/>
        <v>0.70833333333333326</v>
      </c>
      <c r="AA6110">
        <f>1</f>
        <v>1</v>
      </c>
      <c r="AB6110" s="1">
        <v>42847</v>
      </c>
      <c r="AC6110" s="13">
        <f t="shared" si="860"/>
        <v>42826</v>
      </c>
      <c r="AD6110" s="14">
        <f t="shared" si="861"/>
        <v>42847</v>
      </c>
      <c r="AE6110" s="1" t="str">
        <f t="shared" si="862"/>
        <v>Saturday</v>
      </c>
      <c r="AF6110" s="2">
        <v>0.7034259259259259</v>
      </c>
      <c r="AG6110" s="2">
        <f t="shared" si="863"/>
        <v>0.70833333333333326</v>
      </c>
      <c r="AH6110" t="s">
        <v>23</v>
      </c>
    </row>
    <row r="6111" spans="1:34" x14ac:dyDescent="0.25">
      <c r="A6111">
        <v>1594973</v>
      </c>
      <c r="B6111" t="s">
        <v>29</v>
      </c>
      <c r="E6111">
        <v>53202</v>
      </c>
      <c r="F6111" t="s">
        <v>20</v>
      </c>
      <c r="G6111" t="s">
        <v>97</v>
      </c>
      <c r="H6111">
        <v>11063</v>
      </c>
      <c r="I6111" t="s">
        <v>48</v>
      </c>
      <c r="J6111">
        <f>VLOOKUP(I6111,Key!$A$1:$C$73,2,FALSE)</f>
        <v>43.031320000000001</v>
      </c>
      <c r="K6111">
        <f>VLOOKUP(I6111,Key!$A$1:$C$73,3,FALSE)</f>
        <v>-87.904259999999994</v>
      </c>
      <c r="L6111" t="s">
        <v>85</v>
      </c>
      <c r="M6111">
        <f>VLOOKUP(L6111,Key!$A$1:$C$73,2,FALSE)</f>
        <v>43.053040000000003</v>
      </c>
      <c r="N6111">
        <f>VLOOKUP(L6111,Key!$A$1:$C$73,3,FALSE)</f>
        <v>-87.897660000000002</v>
      </c>
      <c r="O6111">
        <v>48</v>
      </c>
      <c r="P6111">
        <v>4</v>
      </c>
      <c r="Q6111">
        <v>7.2</v>
      </c>
      <c r="R6111">
        <v>6.8</v>
      </c>
      <c r="S6111">
        <v>288</v>
      </c>
      <c r="T6111">
        <f t="shared" si="855"/>
        <v>-1</v>
      </c>
      <c r="U6111" s="1">
        <v>42847</v>
      </c>
      <c r="V6111" s="13">
        <f t="shared" si="856"/>
        <v>42826</v>
      </c>
      <c r="W6111" s="14">
        <f t="shared" si="857"/>
        <v>42847</v>
      </c>
      <c r="X6111" s="1" t="str">
        <f t="shared" si="858"/>
        <v>Saturday</v>
      </c>
      <c r="Y6111" s="2">
        <v>0.77224537037037033</v>
      </c>
      <c r="Z6111" s="2">
        <f t="shared" si="859"/>
        <v>0.79166666666666663</v>
      </c>
      <c r="AA6111">
        <f>1</f>
        <v>1</v>
      </c>
      <c r="AB6111" s="1">
        <v>42847</v>
      </c>
      <c r="AC6111" s="13">
        <f t="shared" si="860"/>
        <v>42826</v>
      </c>
      <c r="AD6111" s="14">
        <f t="shared" si="861"/>
        <v>42847</v>
      </c>
      <c r="AE6111" s="1" t="str">
        <f t="shared" si="862"/>
        <v>Saturday</v>
      </c>
      <c r="AF6111" s="2">
        <v>0.8059722222222222</v>
      </c>
      <c r="AG6111" s="2">
        <f t="shared" si="863"/>
        <v>0.79166666666666663</v>
      </c>
      <c r="AH6111" t="s">
        <v>23</v>
      </c>
    </row>
    <row r="6112" spans="1:34" x14ac:dyDescent="0.25">
      <c r="A6112">
        <v>1249139</v>
      </c>
      <c r="B6112" t="s">
        <v>29</v>
      </c>
      <c r="C6112" t="s">
        <v>167</v>
      </c>
      <c r="D6112" t="s">
        <v>46</v>
      </c>
      <c r="E6112">
        <v>60077</v>
      </c>
      <c r="F6112" t="s">
        <v>20</v>
      </c>
      <c r="G6112" t="s">
        <v>99</v>
      </c>
      <c r="H6112">
        <v>182</v>
      </c>
      <c r="I6112" t="s">
        <v>40</v>
      </c>
      <c r="J6112">
        <f>VLOOKUP(I6112,Key!$A$1:$C$73,2,FALSE)</f>
        <v>43.06033</v>
      </c>
      <c r="K6112">
        <f>VLOOKUP(I6112,Key!$A$1:$C$73,3,FALSE)</f>
        <v>-87.89546</v>
      </c>
      <c r="L6112" t="s">
        <v>67</v>
      </c>
      <c r="M6112">
        <f>VLOOKUP(L6112,Key!$A$1:$C$73,2,FALSE)</f>
        <v>43.05847</v>
      </c>
      <c r="N6112">
        <f>VLOOKUP(L6112,Key!$A$1:$C$73,3,FALSE)</f>
        <v>-87.898079999999993</v>
      </c>
      <c r="O6112">
        <v>11</v>
      </c>
      <c r="P6112">
        <v>0</v>
      </c>
      <c r="Q6112">
        <v>1.7</v>
      </c>
      <c r="R6112">
        <v>1.6</v>
      </c>
      <c r="S6112">
        <v>66</v>
      </c>
      <c r="T6112">
        <f t="shared" si="855"/>
        <v>-1</v>
      </c>
      <c r="U6112" s="1">
        <v>42847</v>
      </c>
      <c r="V6112" s="13">
        <f t="shared" si="856"/>
        <v>42826</v>
      </c>
      <c r="W6112" s="14">
        <f t="shared" si="857"/>
        <v>42847</v>
      </c>
      <c r="X6112" s="1" t="str">
        <f t="shared" si="858"/>
        <v>Saturday</v>
      </c>
      <c r="Y6112" s="2">
        <v>0.80236111111111119</v>
      </c>
      <c r="Z6112" s="2">
        <f t="shared" si="859"/>
        <v>0.79166666666666663</v>
      </c>
      <c r="AA6112">
        <f>1</f>
        <v>1</v>
      </c>
      <c r="AB6112" s="1">
        <v>42847</v>
      </c>
      <c r="AC6112" s="13">
        <f t="shared" si="860"/>
        <v>42826</v>
      </c>
      <c r="AD6112" s="14">
        <f t="shared" si="861"/>
        <v>42847</v>
      </c>
      <c r="AE6112" s="1" t="str">
        <f t="shared" si="862"/>
        <v>Saturday</v>
      </c>
      <c r="AF6112" s="2">
        <v>0.81003472222222228</v>
      </c>
      <c r="AG6112" s="2">
        <f t="shared" si="863"/>
        <v>0.79166666666666663</v>
      </c>
      <c r="AH6112" t="s">
        <v>23</v>
      </c>
    </row>
    <row r="6113" spans="1:34" x14ac:dyDescent="0.25">
      <c r="A6113">
        <v>1408049</v>
      </c>
      <c r="B6113" t="s">
        <v>29</v>
      </c>
      <c r="C6113" t="s">
        <v>47</v>
      </c>
      <c r="D6113" t="s">
        <v>31</v>
      </c>
      <c r="E6113">
        <v>53202</v>
      </c>
      <c r="F6113" t="s">
        <v>20</v>
      </c>
      <c r="G6113" t="s">
        <v>32</v>
      </c>
      <c r="H6113">
        <v>11147</v>
      </c>
      <c r="I6113" t="s">
        <v>39</v>
      </c>
      <c r="J6113">
        <f>VLOOKUP(I6113,Key!$A$1:$C$73,2,FALSE)</f>
        <v>43.031480000000002</v>
      </c>
      <c r="K6113">
        <f>VLOOKUP(I6113,Key!$A$1:$C$73,3,FALSE)</f>
        <v>-87.908169999999998</v>
      </c>
      <c r="L6113" t="s">
        <v>36</v>
      </c>
      <c r="M6113">
        <f>VLOOKUP(L6113,Key!$A$1:$C$73,2,FALSE)</f>
        <v>43.03519</v>
      </c>
      <c r="N6113">
        <f>VLOOKUP(L6113,Key!$A$1:$C$73,3,FALSE)</f>
        <v>-87.907390000000007</v>
      </c>
      <c r="O6113">
        <v>4</v>
      </c>
      <c r="P6113">
        <v>0</v>
      </c>
      <c r="Q6113">
        <v>0.6</v>
      </c>
      <c r="R6113">
        <v>0.6</v>
      </c>
      <c r="S6113">
        <v>24</v>
      </c>
      <c r="T6113">
        <f t="shared" si="855"/>
        <v>-1</v>
      </c>
      <c r="U6113" s="1">
        <v>42848</v>
      </c>
      <c r="V6113" s="13">
        <f t="shared" si="856"/>
        <v>42826</v>
      </c>
      <c r="W6113" s="14">
        <f t="shared" si="857"/>
        <v>42848</v>
      </c>
      <c r="X6113" s="1" t="str">
        <f t="shared" si="858"/>
        <v>Sunday</v>
      </c>
      <c r="Y6113" s="2">
        <v>0.39679398148148143</v>
      </c>
      <c r="Z6113" s="2">
        <f t="shared" si="859"/>
        <v>0.41666666666666663</v>
      </c>
      <c r="AA6113">
        <f>1</f>
        <v>1</v>
      </c>
      <c r="AB6113" s="1">
        <v>42848</v>
      </c>
      <c r="AC6113" s="13">
        <f t="shared" si="860"/>
        <v>42826</v>
      </c>
      <c r="AD6113" s="14">
        <f t="shared" si="861"/>
        <v>42848</v>
      </c>
      <c r="AE6113" s="1" t="str">
        <f t="shared" si="862"/>
        <v>Sunday</v>
      </c>
      <c r="AF6113" s="2">
        <v>0.39958333333333335</v>
      </c>
      <c r="AG6113" s="2">
        <f t="shared" si="863"/>
        <v>0.41666666666666663</v>
      </c>
      <c r="AH6113" t="s">
        <v>23</v>
      </c>
    </row>
    <row r="6114" spans="1:34" x14ac:dyDescent="0.25">
      <c r="A6114">
        <v>1474966</v>
      </c>
      <c r="B6114" t="s">
        <v>29</v>
      </c>
      <c r="C6114" t="s">
        <v>47</v>
      </c>
      <c r="D6114" t="s">
        <v>31</v>
      </c>
      <c r="E6114">
        <v>53202</v>
      </c>
      <c r="F6114" t="s">
        <v>20</v>
      </c>
      <c r="G6114" t="s">
        <v>32</v>
      </c>
      <c r="H6114">
        <v>344</v>
      </c>
      <c r="I6114" t="s">
        <v>33</v>
      </c>
      <c r="J6114">
        <f>VLOOKUP(I6114,Key!$A$1:$C$73,2,FALSE)</f>
        <v>43.045712999999999</v>
      </c>
      <c r="K6114">
        <f>VLOOKUP(I6114,Key!$A$1:$C$73,3,FALSE)</f>
        <v>-87.899756999999994</v>
      </c>
      <c r="L6114" t="s">
        <v>33</v>
      </c>
      <c r="M6114">
        <f>VLOOKUP(L6114,Key!$A$1:$C$73,2,FALSE)</f>
        <v>43.045712999999999</v>
      </c>
      <c r="N6114">
        <f>VLOOKUP(L6114,Key!$A$1:$C$73,3,FALSE)</f>
        <v>-87.899756999999994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f t="shared" si="855"/>
        <v>-1</v>
      </c>
      <c r="U6114" s="1">
        <v>42848</v>
      </c>
      <c r="V6114" s="13">
        <f t="shared" si="856"/>
        <v>42826</v>
      </c>
      <c r="W6114" s="14">
        <f t="shared" si="857"/>
        <v>42848</v>
      </c>
      <c r="X6114" s="1" t="str">
        <f t="shared" si="858"/>
        <v>Sunday</v>
      </c>
      <c r="Y6114" s="2">
        <v>0.42393518518518519</v>
      </c>
      <c r="Z6114" s="2">
        <f t="shared" si="859"/>
        <v>0.41666666666666663</v>
      </c>
      <c r="AA6114">
        <f>1</f>
        <v>1</v>
      </c>
      <c r="AB6114" s="1">
        <v>42848</v>
      </c>
      <c r="AC6114" s="13">
        <f t="shared" si="860"/>
        <v>42826</v>
      </c>
      <c r="AD6114" s="14">
        <f t="shared" si="861"/>
        <v>42848</v>
      </c>
      <c r="AE6114" s="1" t="str">
        <f t="shared" si="862"/>
        <v>Sunday</v>
      </c>
      <c r="AF6114" s="2">
        <v>0.42422453703703705</v>
      </c>
      <c r="AG6114" s="2">
        <f t="shared" si="863"/>
        <v>0.41666666666666663</v>
      </c>
      <c r="AH6114" t="s">
        <v>25</v>
      </c>
    </row>
    <row r="6115" spans="1:34" x14ac:dyDescent="0.25">
      <c r="A6115">
        <v>989766</v>
      </c>
      <c r="B6115" t="s">
        <v>29</v>
      </c>
      <c r="C6115" t="s">
        <v>47</v>
      </c>
      <c r="D6115" t="s">
        <v>31</v>
      </c>
      <c r="E6115">
        <v>53211</v>
      </c>
      <c r="F6115" t="s">
        <v>20</v>
      </c>
      <c r="G6115" t="s">
        <v>32</v>
      </c>
      <c r="H6115">
        <v>5561</v>
      </c>
      <c r="I6115" t="s">
        <v>65</v>
      </c>
      <c r="J6115">
        <f>VLOOKUP(I6115,Key!$A$1:$C$73,2,FALSE)</f>
        <v>43.077359999999999</v>
      </c>
      <c r="K6115">
        <f>VLOOKUP(I6115,Key!$A$1:$C$73,3,FALSE)</f>
        <v>-87.880769999999998</v>
      </c>
      <c r="L6115" t="s">
        <v>63</v>
      </c>
      <c r="M6115">
        <f>VLOOKUP(L6115,Key!$A$1:$C$73,2,FALSE)</f>
        <v>43.066893999999998</v>
      </c>
      <c r="N6115">
        <f>VLOOKUP(L6115,Key!$A$1:$C$73,3,FALSE)</f>
        <v>-87.877936000000005</v>
      </c>
      <c r="O6115">
        <v>6</v>
      </c>
      <c r="P6115">
        <v>0</v>
      </c>
      <c r="Q6115">
        <v>0.9</v>
      </c>
      <c r="R6115">
        <v>0.9</v>
      </c>
      <c r="S6115">
        <v>36</v>
      </c>
      <c r="T6115">
        <f t="shared" si="855"/>
        <v>-1</v>
      </c>
      <c r="U6115" s="1">
        <v>42848</v>
      </c>
      <c r="V6115" s="13">
        <f t="shared" si="856"/>
        <v>42826</v>
      </c>
      <c r="W6115" s="14">
        <f t="shared" si="857"/>
        <v>42848</v>
      </c>
      <c r="X6115" s="1" t="str">
        <f t="shared" si="858"/>
        <v>Sunday</v>
      </c>
      <c r="Y6115" s="2">
        <v>0.49883101851851852</v>
      </c>
      <c r="Z6115" s="2">
        <f t="shared" si="859"/>
        <v>0.5</v>
      </c>
      <c r="AA6115">
        <f>1</f>
        <v>1</v>
      </c>
      <c r="AB6115" s="1">
        <v>42848</v>
      </c>
      <c r="AC6115" s="13">
        <f t="shared" si="860"/>
        <v>42826</v>
      </c>
      <c r="AD6115" s="14">
        <f t="shared" si="861"/>
        <v>42848</v>
      </c>
      <c r="AE6115" s="1" t="str">
        <f t="shared" si="862"/>
        <v>Sunday</v>
      </c>
      <c r="AF6115" s="2">
        <v>0.50277777777777777</v>
      </c>
      <c r="AG6115" s="2">
        <f t="shared" si="863"/>
        <v>0.5</v>
      </c>
      <c r="AH6115" t="s">
        <v>23</v>
      </c>
    </row>
    <row r="6116" spans="1:34" x14ac:dyDescent="0.25">
      <c r="A6116">
        <v>1595914</v>
      </c>
      <c r="B6116" t="s">
        <v>29</v>
      </c>
      <c r="C6116" t="s">
        <v>47</v>
      </c>
      <c r="D6116" t="s">
        <v>31</v>
      </c>
      <c r="E6116">
        <v>53211</v>
      </c>
      <c r="F6116" t="s">
        <v>20</v>
      </c>
      <c r="G6116" t="s">
        <v>97</v>
      </c>
      <c r="H6116">
        <v>11064</v>
      </c>
      <c r="I6116" t="s">
        <v>65</v>
      </c>
      <c r="J6116">
        <f>VLOOKUP(I6116,Key!$A$1:$C$73,2,FALSE)</f>
        <v>43.077359999999999</v>
      </c>
      <c r="K6116">
        <f>VLOOKUP(I6116,Key!$A$1:$C$73,3,FALSE)</f>
        <v>-87.880769999999998</v>
      </c>
      <c r="L6116" t="s">
        <v>77</v>
      </c>
      <c r="M6116">
        <f>VLOOKUP(L6116,Key!$A$1:$C$73,2,FALSE)</f>
        <v>43.036900000000003</v>
      </c>
      <c r="N6116">
        <f>VLOOKUP(L6116,Key!$A$1:$C$73,3,FALSE)</f>
        <v>-87.89667</v>
      </c>
      <c r="O6116">
        <v>80</v>
      </c>
      <c r="P6116">
        <v>6</v>
      </c>
      <c r="Q6116">
        <v>12</v>
      </c>
      <c r="R6116">
        <v>11.4</v>
      </c>
      <c r="S6116">
        <v>480</v>
      </c>
      <c r="T6116">
        <f t="shared" si="855"/>
        <v>-1</v>
      </c>
      <c r="U6116" s="1">
        <v>42848</v>
      </c>
      <c r="V6116" s="13">
        <f t="shared" si="856"/>
        <v>42826</v>
      </c>
      <c r="W6116" s="14">
        <f t="shared" si="857"/>
        <v>42848</v>
      </c>
      <c r="X6116" s="1" t="str">
        <f t="shared" si="858"/>
        <v>Sunday</v>
      </c>
      <c r="Y6116" s="2">
        <v>0.5374768518518519</v>
      </c>
      <c r="Z6116" s="2">
        <f t="shared" si="859"/>
        <v>0.54166666666666663</v>
      </c>
      <c r="AA6116">
        <f>1</f>
        <v>1</v>
      </c>
      <c r="AB6116" s="1">
        <v>42848</v>
      </c>
      <c r="AC6116" s="13">
        <f t="shared" si="860"/>
        <v>42826</v>
      </c>
      <c r="AD6116" s="14">
        <f t="shared" si="861"/>
        <v>42848</v>
      </c>
      <c r="AE6116" s="1" t="str">
        <f t="shared" si="862"/>
        <v>Sunday</v>
      </c>
      <c r="AF6116" s="2">
        <v>0.59302083333333333</v>
      </c>
      <c r="AG6116" s="2">
        <f t="shared" si="863"/>
        <v>0.58333333333333326</v>
      </c>
      <c r="AH6116" t="s">
        <v>23</v>
      </c>
    </row>
    <row r="6117" spans="1:34" x14ac:dyDescent="0.25">
      <c r="A6117">
        <v>1328721</v>
      </c>
      <c r="B6117" t="s">
        <v>29</v>
      </c>
      <c r="C6117" t="s">
        <v>47</v>
      </c>
      <c r="D6117" t="s">
        <v>31</v>
      </c>
      <c r="E6117">
        <v>53207</v>
      </c>
      <c r="F6117" t="s">
        <v>20</v>
      </c>
      <c r="G6117" t="s">
        <v>32</v>
      </c>
      <c r="H6117">
        <v>959</v>
      </c>
      <c r="I6117" t="s">
        <v>83</v>
      </c>
      <c r="J6117">
        <f>VLOOKUP(I6117,Key!$A$1:$C$73,2,FALSE)</f>
        <v>43.026229999999998</v>
      </c>
      <c r="K6117">
        <f>VLOOKUP(I6117,Key!$A$1:$C$73,3,FALSE)</f>
        <v>-87.912809999999993</v>
      </c>
      <c r="L6117" t="s">
        <v>28</v>
      </c>
      <c r="M6117">
        <f>VLOOKUP(L6117,Key!$A$1:$C$73,2,FALSE)</f>
        <v>43.038580000000003</v>
      </c>
      <c r="N6117">
        <f>VLOOKUP(L6117,Key!$A$1:$C$73,3,FALSE)</f>
        <v>-87.90934</v>
      </c>
      <c r="O6117">
        <v>6</v>
      </c>
      <c r="P6117">
        <v>0</v>
      </c>
      <c r="Q6117">
        <v>0.9</v>
      </c>
      <c r="R6117">
        <v>0.9</v>
      </c>
      <c r="S6117">
        <v>36</v>
      </c>
      <c r="T6117">
        <f t="shared" si="855"/>
        <v>-1</v>
      </c>
      <c r="U6117" s="1">
        <v>42848</v>
      </c>
      <c r="V6117" s="13">
        <f t="shared" si="856"/>
        <v>42826</v>
      </c>
      <c r="W6117" s="14">
        <f t="shared" si="857"/>
        <v>42848</v>
      </c>
      <c r="X6117" s="1" t="str">
        <f t="shared" si="858"/>
        <v>Sunday</v>
      </c>
      <c r="Y6117" s="2">
        <v>0.56975694444444447</v>
      </c>
      <c r="Z6117" s="2">
        <f t="shared" si="859"/>
        <v>0.58333333333333326</v>
      </c>
      <c r="AA6117">
        <f>1</f>
        <v>1</v>
      </c>
      <c r="AB6117" s="1">
        <v>42848</v>
      </c>
      <c r="AC6117" s="13">
        <f t="shared" si="860"/>
        <v>42826</v>
      </c>
      <c r="AD6117" s="14">
        <f t="shared" si="861"/>
        <v>42848</v>
      </c>
      <c r="AE6117" s="1" t="str">
        <f t="shared" si="862"/>
        <v>Sunday</v>
      </c>
      <c r="AF6117" s="2">
        <v>0.57399305555555558</v>
      </c>
      <c r="AG6117" s="2">
        <f t="shared" si="863"/>
        <v>0.58333333333333326</v>
      </c>
      <c r="AH6117" t="s">
        <v>23</v>
      </c>
    </row>
    <row r="6118" spans="1:34" x14ac:dyDescent="0.25">
      <c r="A6118">
        <v>1560094</v>
      </c>
      <c r="B6118" t="s">
        <v>29</v>
      </c>
      <c r="C6118" t="s">
        <v>146</v>
      </c>
      <c r="D6118" t="s">
        <v>46</v>
      </c>
      <c r="E6118">
        <v>60156</v>
      </c>
      <c r="F6118" t="s">
        <v>20</v>
      </c>
      <c r="G6118" t="s">
        <v>32</v>
      </c>
      <c r="H6118">
        <v>11103</v>
      </c>
      <c r="I6118" t="s">
        <v>79</v>
      </c>
      <c r="J6118">
        <f>VLOOKUP(I6118,Key!$A$1:$C$73,2,FALSE)</f>
        <v>43.04804</v>
      </c>
      <c r="K6118">
        <f>VLOOKUP(I6118,Key!$A$1:$C$73,3,FALSE)</f>
        <v>-87.896720000000002</v>
      </c>
      <c r="L6118" t="s">
        <v>22</v>
      </c>
      <c r="M6118">
        <f>VLOOKUP(L6118,Key!$A$1:$C$73,2,FALSE)</f>
        <v>43.058619999999998</v>
      </c>
      <c r="N6118">
        <f>VLOOKUP(L6118,Key!$A$1:$C$73,3,FALSE)</f>
        <v>-87.885319999999993</v>
      </c>
      <c r="O6118">
        <v>8</v>
      </c>
      <c r="P6118">
        <v>0</v>
      </c>
      <c r="Q6118">
        <v>1.2</v>
      </c>
      <c r="R6118">
        <v>1.1000000000000001</v>
      </c>
      <c r="S6118">
        <v>48</v>
      </c>
      <c r="T6118">
        <f t="shared" si="855"/>
        <v>-1</v>
      </c>
      <c r="U6118" s="1">
        <v>42848</v>
      </c>
      <c r="V6118" s="13">
        <f t="shared" si="856"/>
        <v>42826</v>
      </c>
      <c r="W6118" s="14">
        <f t="shared" si="857"/>
        <v>42848</v>
      </c>
      <c r="X6118" s="1" t="str">
        <f t="shared" si="858"/>
        <v>Sunday</v>
      </c>
      <c r="Y6118" s="2">
        <v>0.59145833333333331</v>
      </c>
      <c r="Z6118" s="2">
        <f t="shared" si="859"/>
        <v>0.58333333333333326</v>
      </c>
      <c r="AA6118">
        <f>1</f>
        <v>1</v>
      </c>
      <c r="AB6118" s="1">
        <v>42848</v>
      </c>
      <c r="AC6118" s="13">
        <f t="shared" si="860"/>
        <v>42826</v>
      </c>
      <c r="AD6118" s="14">
        <f t="shared" si="861"/>
        <v>42848</v>
      </c>
      <c r="AE6118" s="1" t="str">
        <f t="shared" si="862"/>
        <v>Sunday</v>
      </c>
      <c r="AF6118" s="2">
        <v>0.59699074074074077</v>
      </c>
      <c r="AG6118" s="2">
        <f t="shared" si="863"/>
        <v>0.58333333333333326</v>
      </c>
      <c r="AH6118" t="s">
        <v>23</v>
      </c>
    </row>
    <row r="6119" spans="1:34" x14ac:dyDescent="0.25">
      <c r="A6119">
        <v>1255068</v>
      </c>
      <c r="B6119" t="s">
        <v>29</v>
      </c>
      <c r="C6119" t="s">
        <v>109</v>
      </c>
      <c r="D6119" t="s">
        <v>31</v>
      </c>
      <c r="E6119">
        <v>54904</v>
      </c>
      <c r="F6119" t="s">
        <v>20</v>
      </c>
      <c r="G6119" t="s">
        <v>99</v>
      </c>
      <c r="H6119">
        <v>5437</v>
      </c>
      <c r="I6119" t="s">
        <v>66</v>
      </c>
      <c r="J6119">
        <f>VLOOKUP(I6119,Key!$A$1:$C$73,2,FALSE)</f>
        <v>43.078530000000001</v>
      </c>
      <c r="K6119">
        <f>VLOOKUP(I6119,Key!$A$1:$C$73,3,FALSE)</f>
        <v>-87.882620000000003</v>
      </c>
      <c r="L6119" t="s">
        <v>21</v>
      </c>
      <c r="M6119">
        <f>VLOOKUP(L6119,Key!$A$1:$C$73,2,FALSE)</f>
        <v>43.074890000000003</v>
      </c>
      <c r="N6119">
        <f>VLOOKUP(L6119,Key!$A$1:$C$73,3,FALSE)</f>
        <v>-87.882810000000006</v>
      </c>
      <c r="O6119">
        <v>2</v>
      </c>
      <c r="P6119">
        <v>0</v>
      </c>
      <c r="Q6119">
        <v>0.3</v>
      </c>
      <c r="R6119">
        <v>0.3</v>
      </c>
      <c r="S6119">
        <v>12</v>
      </c>
      <c r="T6119">
        <f t="shared" si="855"/>
        <v>-1</v>
      </c>
      <c r="U6119" s="1">
        <v>42848</v>
      </c>
      <c r="V6119" s="13">
        <f t="shared" si="856"/>
        <v>42826</v>
      </c>
      <c r="W6119" s="14">
        <f t="shared" si="857"/>
        <v>42848</v>
      </c>
      <c r="X6119" s="1" t="str">
        <f t="shared" si="858"/>
        <v>Sunday</v>
      </c>
      <c r="Y6119" s="2">
        <v>0.601099537037037</v>
      </c>
      <c r="Z6119" s="2">
        <f t="shared" si="859"/>
        <v>0.58333333333333326</v>
      </c>
      <c r="AA6119">
        <f>1</f>
        <v>1</v>
      </c>
      <c r="AB6119" s="1">
        <v>42848</v>
      </c>
      <c r="AC6119" s="13">
        <f t="shared" si="860"/>
        <v>42826</v>
      </c>
      <c r="AD6119" s="14">
        <f t="shared" si="861"/>
        <v>42848</v>
      </c>
      <c r="AE6119" s="1" t="str">
        <f t="shared" si="862"/>
        <v>Sunday</v>
      </c>
      <c r="AF6119" s="2">
        <v>0.60238425925925931</v>
      </c>
      <c r="AG6119" s="2">
        <f t="shared" si="863"/>
        <v>0.58333333333333326</v>
      </c>
      <c r="AH6119" t="s">
        <v>23</v>
      </c>
    </row>
    <row r="6120" spans="1:34" x14ac:dyDescent="0.25">
      <c r="A6120">
        <v>1477232</v>
      </c>
      <c r="B6120" t="s">
        <v>29</v>
      </c>
      <c r="C6120" t="s">
        <v>47</v>
      </c>
      <c r="D6120" t="s">
        <v>31</v>
      </c>
      <c r="E6120">
        <v>53211</v>
      </c>
      <c r="F6120" t="s">
        <v>20</v>
      </c>
      <c r="G6120" t="s">
        <v>50</v>
      </c>
      <c r="H6120">
        <v>182</v>
      </c>
      <c r="I6120" t="s">
        <v>67</v>
      </c>
      <c r="J6120">
        <f>VLOOKUP(I6120,Key!$A$1:$C$73,2,FALSE)</f>
        <v>43.05847</v>
      </c>
      <c r="K6120">
        <f>VLOOKUP(I6120,Key!$A$1:$C$73,3,FALSE)</f>
        <v>-87.898079999999993</v>
      </c>
      <c r="L6120" t="s">
        <v>64</v>
      </c>
      <c r="M6120">
        <f>VLOOKUP(L6120,Key!$A$1:$C$73,2,FALSE)</f>
        <v>43.069021999999997</v>
      </c>
      <c r="N6120">
        <f>VLOOKUP(L6120,Key!$A$1:$C$73,3,FALSE)</f>
        <v>-87.887940999999998</v>
      </c>
      <c r="O6120">
        <v>14</v>
      </c>
      <c r="P6120">
        <v>0</v>
      </c>
      <c r="Q6120">
        <v>2.1</v>
      </c>
      <c r="R6120">
        <v>2</v>
      </c>
      <c r="S6120">
        <v>84</v>
      </c>
      <c r="T6120">
        <f t="shared" si="855"/>
        <v>-1</v>
      </c>
      <c r="U6120" s="1">
        <v>42848</v>
      </c>
      <c r="V6120" s="13">
        <f t="shared" si="856"/>
        <v>42826</v>
      </c>
      <c r="W6120" s="14">
        <f t="shared" si="857"/>
        <v>42848</v>
      </c>
      <c r="X6120" s="1" t="str">
        <f t="shared" si="858"/>
        <v>Sunday</v>
      </c>
      <c r="Y6120" s="2">
        <v>0.64684027777777775</v>
      </c>
      <c r="Z6120" s="2">
        <f t="shared" si="859"/>
        <v>0.66666666666666663</v>
      </c>
      <c r="AA6120">
        <f>1</f>
        <v>1</v>
      </c>
      <c r="AB6120" s="1">
        <v>42848</v>
      </c>
      <c r="AC6120" s="13">
        <f t="shared" si="860"/>
        <v>42826</v>
      </c>
      <c r="AD6120" s="14">
        <f t="shared" si="861"/>
        <v>42848</v>
      </c>
      <c r="AE6120" s="1" t="str">
        <f t="shared" si="862"/>
        <v>Sunday</v>
      </c>
      <c r="AF6120" s="2">
        <v>0.65658564814814813</v>
      </c>
      <c r="AG6120" s="2">
        <f t="shared" si="863"/>
        <v>0.66666666666666663</v>
      </c>
      <c r="AH6120" t="s">
        <v>23</v>
      </c>
    </row>
    <row r="6121" spans="1:34" x14ac:dyDescent="0.25">
      <c r="A6121">
        <v>1100962</v>
      </c>
      <c r="B6121" t="s">
        <v>29</v>
      </c>
      <c r="C6121" t="s">
        <v>101</v>
      </c>
      <c r="D6121" t="s">
        <v>31</v>
      </c>
      <c r="E6121">
        <v>54235</v>
      </c>
      <c r="F6121" t="s">
        <v>20</v>
      </c>
      <c r="G6121" t="s">
        <v>32</v>
      </c>
      <c r="H6121">
        <v>5453</v>
      </c>
      <c r="I6121" t="s">
        <v>65</v>
      </c>
      <c r="J6121">
        <f>VLOOKUP(I6121,Key!$A$1:$C$73,2,FALSE)</f>
        <v>43.077359999999999</v>
      </c>
      <c r="K6121">
        <f>VLOOKUP(I6121,Key!$A$1:$C$73,3,FALSE)</f>
        <v>-87.880769999999998</v>
      </c>
      <c r="L6121" t="s">
        <v>63</v>
      </c>
      <c r="M6121">
        <f>VLOOKUP(L6121,Key!$A$1:$C$73,2,FALSE)</f>
        <v>43.066893999999998</v>
      </c>
      <c r="N6121">
        <f>VLOOKUP(L6121,Key!$A$1:$C$73,3,FALSE)</f>
        <v>-87.877936000000005</v>
      </c>
      <c r="O6121">
        <v>7</v>
      </c>
      <c r="P6121">
        <v>0</v>
      </c>
      <c r="Q6121">
        <v>1.1000000000000001</v>
      </c>
      <c r="R6121">
        <v>1</v>
      </c>
      <c r="S6121">
        <v>42</v>
      </c>
      <c r="T6121">
        <f t="shared" si="855"/>
        <v>-1</v>
      </c>
      <c r="U6121" s="1">
        <v>42848</v>
      </c>
      <c r="V6121" s="13">
        <f t="shared" si="856"/>
        <v>42826</v>
      </c>
      <c r="W6121" s="14">
        <f t="shared" si="857"/>
        <v>42848</v>
      </c>
      <c r="X6121" s="1" t="str">
        <f t="shared" si="858"/>
        <v>Sunday</v>
      </c>
      <c r="Y6121" s="2">
        <v>0.71721064814814817</v>
      </c>
      <c r="Z6121" s="2">
        <f t="shared" si="859"/>
        <v>0.70833333333333326</v>
      </c>
      <c r="AA6121">
        <f>1</f>
        <v>1</v>
      </c>
      <c r="AB6121" s="1">
        <v>42848</v>
      </c>
      <c r="AC6121" s="13">
        <f t="shared" si="860"/>
        <v>42826</v>
      </c>
      <c r="AD6121" s="14">
        <f t="shared" si="861"/>
        <v>42848</v>
      </c>
      <c r="AE6121" s="1" t="str">
        <f t="shared" si="862"/>
        <v>Sunday</v>
      </c>
      <c r="AF6121" s="2">
        <v>0.7217824074074074</v>
      </c>
      <c r="AG6121" s="2">
        <f t="shared" si="863"/>
        <v>0.70833333333333326</v>
      </c>
      <c r="AH6121" t="s">
        <v>23</v>
      </c>
    </row>
    <row r="6122" spans="1:34" x14ac:dyDescent="0.25">
      <c r="A6122">
        <v>1564054</v>
      </c>
      <c r="B6122" t="s">
        <v>29</v>
      </c>
      <c r="C6122" t="s">
        <v>140</v>
      </c>
      <c r="D6122" t="s">
        <v>31</v>
      </c>
      <c r="E6122">
        <v>53126</v>
      </c>
      <c r="F6122" t="s">
        <v>20</v>
      </c>
      <c r="G6122" t="s">
        <v>32</v>
      </c>
      <c r="H6122">
        <v>11095</v>
      </c>
      <c r="I6122" t="s">
        <v>28</v>
      </c>
      <c r="J6122">
        <f>VLOOKUP(I6122,Key!$A$1:$C$73,2,FALSE)</f>
        <v>43.038580000000003</v>
      </c>
      <c r="K6122">
        <f>VLOOKUP(I6122,Key!$A$1:$C$73,3,FALSE)</f>
        <v>-87.90934</v>
      </c>
      <c r="L6122" t="s">
        <v>85</v>
      </c>
      <c r="M6122">
        <f>VLOOKUP(L6122,Key!$A$1:$C$73,2,FALSE)</f>
        <v>43.053040000000003</v>
      </c>
      <c r="N6122">
        <f>VLOOKUP(L6122,Key!$A$1:$C$73,3,FALSE)</f>
        <v>-87.897660000000002</v>
      </c>
      <c r="O6122">
        <v>34</v>
      </c>
      <c r="P6122">
        <v>0</v>
      </c>
      <c r="Q6122">
        <v>5.0999999999999996</v>
      </c>
      <c r="R6122">
        <v>4.8</v>
      </c>
      <c r="S6122">
        <v>204</v>
      </c>
      <c r="T6122">
        <f t="shared" si="855"/>
        <v>-1</v>
      </c>
      <c r="U6122" s="1">
        <v>42848</v>
      </c>
      <c r="V6122" s="13">
        <f t="shared" si="856"/>
        <v>42826</v>
      </c>
      <c r="W6122" s="14">
        <f t="shared" si="857"/>
        <v>42848</v>
      </c>
      <c r="X6122" s="1" t="str">
        <f t="shared" si="858"/>
        <v>Sunday</v>
      </c>
      <c r="Y6122" s="2">
        <v>0.74798611111111113</v>
      </c>
      <c r="Z6122" s="2">
        <f t="shared" si="859"/>
        <v>0.75</v>
      </c>
      <c r="AA6122">
        <f>1</f>
        <v>1</v>
      </c>
      <c r="AB6122" s="1">
        <v>42848</v>
      </c>
      <c r="AC6122" s="13">
        <f t="shared" si="860"/>
        <v>42826</v>
      </c>
      <c r="AD6122" s="14">
        <f t="shared" si="861"/>
        <v>42848</v>
      </c>
      <c r="AE6122" s="1" t="str">
        <f t="shared" si="862"/>
        <v>Sunday</v>
      </c>
      <c r="AF6122" s="2">
        <v>0.77201388888888889</v>
      </c>
      <c r="AG6122" s="2">
        <f t="shared" si="863"/>
        <v>0.79166666666666663</v>
      </c>
      <c r="AH6122" t="s">
        <v>23</v>
      </c>
    </row>
    <row r="6123" spans="1:34" x14ac:dyDescent="0.25">
      <c r="A6123">
        <v>1408049</v>
      </c>
      <c r="B6123" t="s">
        <v>29</v>
      </c>
      <c r="C6123" t="s">
        <v>47</v>
      </c>
      <c r="D6123" t="s">
        <v>31</v>
      </c>
      <c r="E6123">
        <v>53202</v>
      </c>
      <c r="F6123" t="s">
        <v>20</v>
      </c>
      <c r="G6123" t="s">
        <v>32</v>
      </c>
      <c r="H6123">
        <v>11147</v>
      </c>
      <c r="I6123" t="s">
        <v>36</v>
      </c>
      <c r="J6123">
        <f>VLOOKUP(I6123,Key!$A$1:$C$73,2,FALSE)</f>
        <v>43.03519</v>
      </c>
      <c r="K6123">
        <f>VLOOKUP(I6123,Key!$A$1:$C$73,3,FALSE)</f>
        <v>-87.907390000000007</v>
      </c>
      <c r="L6123" t="s">
        <v>26</v>
      </c>
      <c r="M6123">
        <f>VLOOKUP(L6123,Key!$A$1:$C$73,2,FALSE)</f>
        <v>43.034619999999997</v>
      </c>
      <c r="N6123">
        <f>VLOOKUP(L6123,Key!$A$1:$C$73,3,FALSE)</f>
        <v>-87.917500000000004</v>
      </c>
      <c r="O6123">
        <v>13</v>
      </c>
      <c r="P6123">
        <v>0</v>
      </c>
      <c r="Q6123">
        <v>2</v>
      </c>
      <c r="R6123">
        <v>1.9</v>
      </c>
      <c r="S6123">
        <v>78</v>
      </c>
      <c r="T6123">
        <f t="shared" si="855"/>
        <v>-1</v>
      </c>
      <c r="U6123" s="1">
        <v>42849</v>
      </c>
      <c r="V6123" s="13">
        <f t="shared" si="856"/>
        <v>42826</v>
      </c>
      <c r="W6123" s="14">
        <f t="shared" si="857"/>
        <v>42849</v>
      </c>
      <c r="X6123" s="1" t="str">
        <f t="shared" si="858"/>
        <v>Monday</v>
      </c>
      <c r="Y6123" s="2">
        <v>0.26851851851851855</v>
      </c>
      <c r="Z6123" s="2">
        <f t="shared" si="859"/>
        <v>0.25</v>
      </c>
      <c r="AA6123">
        <f>1</f>
        <v>1</v>
      </c>
      <c r="AB6123" s="1">
        <v>42849</v>
      </c>
      <c r="AC6123" s="13">
        <f t="shared" si="860"/>
        <v>42826</v>
      </c>
      <c r="AD6123" s="14">
        <f t="shared" si="861"/>
        <v>42849</v>
      </c>
      <c r="AE6123" s="1" t="str">
        <f t="shared" si="862"/>
        <v>Monday</v>
      </c>
      <c r="AF6123" s="2">
        <v>0.27714120370370371</v>
      </c>
      <c r="AG6123" s="2">
        <f t="shared" si="863"/>
        <v>0.29166666666666663</v>
      </c>
      <c r="AH6123" t="s">
        <v>23</v>
      </c>
    </row>
    <row r="6124" spans="1:34" x14ac:dyDescent="0.25">
      <c r="A6124">
        <v>717793</v>
      </c>
      <c r="B6124" t="s">
        <v>29</v>
      </c>
      <c r="C6124" t="s">
        <v>47</v>
      </c>
      <c r="D6124" t="s">
        <v>31</v>
      </c>
      <c r="E6124">
        <v>53202</v>
      </c>
      <c r="F6124" t="s">
        <v>20</v>
      </c>
      <c r="G6124" t="s">
        <v>32</v>
      </c>
      <c r="H6124">
        <v>11085</v>
      </c>
      <c r="I6124" t="s">
        <v>42</v>
      </c>
      <c r="J6124">
        <f>VLOOKUP(I6124,Key!$A$1:$C$73,2,FALSE)</f>
        <v>43.038719999999998</v>
      </c>
      <c r="K6124">
        <f>VLOOKUP(I6124,Key!$A$1:$C$73,3,FALSE)</f>
        <v>-87.905339999999995</v>
      </c>
      <c r="L6124" t="s">
        <v>53</v>
      </c>
      <c r="M6124">
        <f>VLOOKUP(L6124,Key!$A$1:$C$73,2,FALSE)</f>
        <v>43.04824</v>
      </c>
      <c r="N6124">
        <f>VLOOKUP(L6124,Key!$A$1:$C$73,3,FALSE)</f>
        <v>-87.904970000000006</v>
      </c>
      <c r="O6124">
        <v>9</v>
      </c>
      <c r="P6124">
        <v>0</v>
      </c>
      <c r="Q6124">
        <v>1.4</v>
      </c>
      <c r="R6124">
        <v>1.3</v>
      </c>
      <c r="S6124">
        <v>54</v>
      </c>
      <c r="T6124">
        <f t="shared" si="855"/>
        <v>-1</v>
      </c>
      <c r="U6124" s="1">
        <v>42849</v>
      </c>
      <c r="V6124" s="13">
        <f t="shared" si="856"/>
        <v>42826</v>
      </c>
      <c r="W6124" s="14">
        <f t="shared" si="857"/>
        <v>42849</v>
      </c>
      <c r="X6124" s="1" t="str">
        <f t="shared" si="858"/>
        <v>Monday</v>
      </c>
      <c r="Y6124" s="2">
        <v>0.51828703703703705</v>
      </c>
      <c r="Z6124" s="2">
        <f t="shared" si="859"/>
        <v>0.5</v>
      </c>
      <c r="AA6124">
        <f>1</f>
        <v>1</v>
      </c>
      <c r="AB6124" s="1">
        <v>42849</v>
      </c>
      <c r="AC6124" s="13">
        <f t="shared" si="860"/>
        <v>42826</v>
      </c>
      <c r="AD6124" s="14">
        <f t="shared" si="861"/>
        <v>42849</v>
      </c>
      <c r="AE6124" s="1" t="str">
        <f t="shared" si="862"/>
        <v>Monday</v>
      </c>
      <c r="AF6124" s="2">
        <v>0.52469907407407412</v>
      </c>
      <c r="AG6124" s="2">
        <f t="shared" si="863"/>
        <v>0.54166666666666663</v>
      </c>
      <c r="AH6124" t="s">
        <v>23</v>
      </c>
    </row>
    <row r="6125" spans="1:34" x14ac:dyDescent="0.25">
      <c r="A6125">
        <v>1010620</v>
      </c>
      <c r="B6125" t="s">
        <v>29</v>
      </c>
      <c r="C6125" t="s">
        <v>47</v>
      </c>
      <c r="D6125" t="s">
        <v>31</v>
      </c>
      <c r="E6125">
        <v>53202</v>
      </c>
      <c r="F6125" t="s">
        <v>20</v>
      </c>
      <c r="G6125" t="s">
        <v>32</v>
      </c>
      <c r="H6125">
        <v>13</v>
      </c>
      <c r="I6125" t="s">
        <v>79</v>
      </c>
      <c r="J6125">
        <f>VLOOKUP(I6125,Key!$A$1:$C$73,2,FALSE)</f>
        <v>43.04804</v>
      </c>
      <c r="K6125">
        <f>VLOOKUP(I6125,Key!$A$1:$C$73,3,FALSE)</f>
        <v>-87.896720000000002</v>
      </c>
      <c r="L6125" t="s">
        <v>24</v>
      </c>
      <c r="M6125">
        <f>VLOOKUP(L6125,Key!$A$1:$C$73,2,FALSE)</f>
        <v>43.074655999999997</v>
      </c>
      <c r="N6125">
        <f>VLOOKUP(L6125,Key!$A$1:$C$73,3,FALSE)</f>
        <v>-87.889011999999994</v>
      </c>
      <c r="O6125">
        <v>12</v>
      </c>
      <c r="P6125">
        <v>0</v>
      </c>
      <c r="Q6125">
        <v>1.8</v>
      </c>
      <c r="R6125">
        <v>1.7</v>
      </c>
      <c r="S6125">
        <v>72</v>
      </c>
      <c r="T6125">
        <f t="shared" si="855"/>
        <v>-1</v>
      </c>
      <c r="U6125" s="1">
        <v>42849</v>
      </c>
      <c r="V6125" s="13">
        <f t="shared" si="856"/>
        <v>42826</v>
      </c>
      <c r="W6125" s="14">
        <f t="shared" si="857"/>
        <v>42849</v>
      </c>
      <c r="X6125" s="1" t="str">
        <f t="shared" si="858"/>
        <v>Monday</v>
      </c>
      <c r="Y6125" s="2">
        <v>0.53758101851851847</v>
      </c>
      <c r="Z6125" s="2">
        <f t="shared" si="859"/>
        <v>0.54166666666666663</v>
      </c>
      <c r="AA6125">
        <f>1</f>
        <v>1</v>
      </c>
      <c r="AB6125" s="1">
        <v>42849</v>
      </c>
      <c r="AC6125" s="13">
        <f t="shared" si="860"/>
        <v>42826</v>
      </c>
      <c r="AD6125" s="14">
        <f t="shared" si="861"/>
        <v>42849</v>
      </c>
      <c r="AE6125" s="1" t="str">
        <f t="shared" si="862"/>
        <v>Monday</v>
      </c>
      <c r="AF6125" s="2">
        <v>0.54628472222222224</v>
      </c>
      <c r="AG6125" s="2">
        <f t="shared" si="863"/>
        <v>0.54166666666666663</v>
      </c>
      <c r="AH6125" t="s">
        <v>23</v>
      </c>
    </row>
    <row r="6126" spans="1:34" x14ac:dyDescent="0.25">
      <c r="A6126">
        <v>1366177</v>
      </c>
      <c r="B6126" t="s">
        <v>29</v>
      </c>
      <c r="C6126" t="s">
        <v>124</v>
      </c>
      <c r="D6126" t="s">
        <v>31</v>
      </c>
      <c r="E6126">
        <v>53072</v>
      </c>
      <c r="F6126" t="s">
        <v>20</v>
      </c>
      <c r="G6126" t="s">
        <v>32</v>
      </c>
      <c r="H6126">
        <v>5511</v>
      </c>
      <c r="I6126" t="s">
        <v>21</v>
      </c>
      <c r="J6126">
        <f>VLOOKUP(I6126,Key!$A$1:$C$73,2,FALSE)</f>
        <v>43.074890000000003</v>
      </c>
      <c r="K6126">
        <f>VLOOKUP(I6126,Key!$A$1:$C$73,3,FALSE)</f>
        <v>-87.882810000000006</v>
      </c>
      <c r="L6126" t="s">
        <v>40</v>
      </c>
      <c r="M6126">
        <f>VLOOKUP(L6126,Key!$A$1:$C$73,2,FALSE)</f>
        <v>43.06033</v>
      </c>
      <c r="N6126">
        <f>VLOOKUP(L6126,Key!$A$1:$C$73,3,FALSE)</f>
        <v>-87.89546</v>
      </c>
      <c r="O6126">
        <v>11</v>
      </c>
      <c r="P6126">
        <v>0</v>
      </c>
      <c r="Q6126">
        <v>1.7</v>
      </c>
      <c r="R6126">
        <v>1.6</v>
      </c>
      <c r="S6126">
        <v>66</v>
      </c>
      <c r="T6126">
        <f t="shared" si="855"/>
        <v>-1</v>
      </c>
      <c r="U6126" s="1">
        <v>42849</v>
      </c>
      <c r="V6126" s="13">
        <f t="shared" si="856"/>
        <v>42826</v>
      </c>
      <c r="W6126" s="14">
        <f t="shared" si="857"/>
        <v>42849</v>
      </c>
      <c r="X6126" s="1" t="str">
        <f t="shared" si="858"/>
        <v>Monday</v>
      </c>
      <c r="Y6126" s="2">
        <v>0.57968750000000002</v>
      </c>
      <c r="Z6126" s="2">
        <f t="shared" si="859"/>
        <v>0.58333333333333326</v>
      </c>
      <c r="AA6126">
        <f>1</f>
        <v>1</v>
      </c>
      <c r="AB6126" s="1">
        <v>42849</v>
      </c>
      <c r="AC6126" s="13">
        <f t="shared" si="860"/>
        <v>42826</v>
      </c>
      <c r="AD6126" s="14">
        <f t="shared" si="861"/>
        <v>42849</v>
      </c>
      <c r="AE6126" s="1" t="str">
        <f t="shared" si="862"/>
        <v>Monday</v>
      </c>
      <c r="AF6126" s="2">
        <v>0.58729166666666666</v>
      </c>
      <c r="AG6126" s="2">
        <f t="shared" si="863"/>
        <v>0.58333333333333326</v>
      </c>
      <c r="AH6126" t="s">
        <v>23</v>
      </c>
    </row>
    <row r="6127" spans="1:34" x14ac:dyDescent="0.25">
      <c r="A6127">
        <v>1247731</v>
      </c>
      <c r="B6127" t="s">
        <v>29</v>
      </c>
      <c r="C6127" t="s">
        <v>109</v>
      </c>
      <c r="D6127" t="s">
        <v>31</v>
      </c>
      <c r="E6127">
        <v>54902</v>
      </c>
      <c r="F6127" t="s">
        <v>20</v>
      </c>
      <c r="G6127" t="s">
        <v>99</v>
      </c>
      <c r="H6127">
        <v>5423</v>
      </c>
      <c r="I6127" t="s">
        <v>80</v>
      </c>
      <c r="J6127">
        <f>VLOOKUP(I6127,Key!$A$1:$C$73,2,FALSE)</f>
        <v>43.060250000000003</v>
      </c>
      <c r="K6127">
        <f>VLOOKUP(I6127,Key!$A$1:$C$73,3,FALSE)</f>
        <v>-87.892169999999993</v>
      </c>
      <c r="L6127" t="s">
        <v>81</v>
      </c>
      <c r="M6127">
        <f>VLOOKUP(L6127,Key!$A$1:$C$73,2,FALSE)</f>
        <v>43.058010000000003</v>
      </c>
      <c r="N6127">
        <f>VLOOKUP(L6127,Key!$A$1:$C$73,3,FALSE)</f>
        <v>-87.877300000000005</v>
      </c>
      <c r="O6127">
        <v>26</v>
      </c>
      <c r="P6127">
        <v>0</v>
      </c>
      <c r="Q6127">
        <v>3.9</v>
      </c>
      <c r="R6127">
        <v>3.7</v>
      </c>
      <c r="S6127">
        <v>156</v>
      </c>
      <c r="T6127">
        <f t="shared" si="855"/>
        <v>-1</v>
      </c>
      <c r="U6127" s="1">
        <v>42849</v>
      </c>
      <c r="V6127" s="13">
        <f t="shared" si="856"/>
        <v>42826</v>
      </c>
      <c r="W6127" s="14">
        <f t="shared" si="857"/>
        <v>42849</v>
      </c>
      <c r="X6127" s="1" t="str">
        <f t="shared" si="858"/>
        <v>Monday</v>
      </c>
      <c r="Y6127" s="2">
        <v>0.72829861111111116</v>
      </c>
      <c r="Z6127" s="2">
        <f t="shared" si="859"/>
        <v>0.70833333333333326</v>
      </c>
      <c r="AA6127">
        <f>1</f>
        <v>1</v>
      </c>
      <c r="AB6127" s="1">
        <v>42849</v>
      </c>
      <c r="AC6127" s="13">
        <f t="shared" si="860"/>
        <v>42826</v>
      </c>
      <c r="AD6127" s="14">
        <f t="shared" si="861"/>
        <v>42849</v>
      </c>
      <c r="AE6127" s="1" t="str">
        <f t="shared" si="862"/>
        <v>Monday</v>
      </c>
      <c r="AF6127" s="2">
        <v>0.74636574074074069</v>
      </c>
      <c r="AG6127" s="2">
        <f t="shared" si="863"/>
        <v>0.75</v>
      </c>
      <c r="AH6127" t="s">
        <v>23</v>
      </c>
    </row>
    <row r="6128" spans="1:34" x14ac:dyDescent="0.25">
      <c r="A6128">
        <v>1358502</v>
      </c>
      <c r="B6128" t="s">
        <v>29</v>
      </c>
      <c r="C6128" t="s">
        <v>150</v>
      </c>
      <c r="D6128" t="s">
        <v>31</v>
      </c>
      <c r="E6128">
        <v>54929</v>
      </c>
      <c r="F6128" t="s">
        <v>20</v>
      </c>
      <c r="G6128" t="s">
        <v>32</v>
      </c>
      <c r="H6128">
        <v>216</v>
      </c>
      <c r="I6128" t="s">
        <v>64</v>
      </c>
      <c r="J6128">
        <f>VLOOKUP(I6128,Key!$A$1:$C$73,2,FALSE)</f>
        <v>43.069021999999997</v>
      </c>
      <c r="K6128">
        <f>VLOOKUP(I6128,Key!$A$1:$C$73,3,FALSE)</f>
        <v>-87.887940999999998</v>
      </c>
      <c r="L6128" t="s">
        <v>40</v>
      </c>
      <c r="M6128">
        <f>VLOOKUP(L6128,Key!$A$1:$C$73,2,FALSE)</f>
        <v>43.06033</v>
      </c>
      <c r="N6128">
        <f>VLOOKUP(L6128,Key!$A$1:$C$73,3,FALSE)</f>
        <v>-87.89546</v>
      </c>
      <c r="O6128">
        <v>6</v>
      </c>
      <c r="P6128">
        <v>0</v>
      </c>
      <c r="Q6128">
        <v>0.9</v>
      </c>
      <c r="R6128">
        <v>0.9</v>
      </c>
      <c r="S6128">
        <v>36</v>
      </c>
      <c r="T6128">
        <f t="shared" si="855"/>
        <v>-1</v>
      </c>
      <c r="U6128" s="1">
        <v>42849</v>
      </c>
      <c r="V6128" s="13">
        <f t="shared" si="856"/>
        <v>42826</v>
      </c>
      <c r="W6128" s="14">
        <f t="shared" si="857"/>
        <v>42849</v>
      </c>
      <c r="X6128" s="1" t="str">
        <f t="shared" si="858"/>
        <v>Monday</v>
      </c>
      <c r="Y6128" s="2">
        <v>0.73384259259259255</v>
      </c>
      <c r="Z6128" s="2">
        <f t="shared" si="859"/>
        <v>0.75</v>
      </c>
      <c r="AA6128">
        <f>1</f>
        <v>1</v>
      </c>
      <c r="AB6128" s="1">
        <v>42849</v>
      </c>
      <c r="AC6128" s="13">
        <f t="shared" si="860"/>
        <v>42826</v>
      </c>
      <c r="AD6128" s="14">
        <f t="shared" si="861"/>
        <v>42849</v>
      </c>
      <c r="AE6128" s="1" t="str">
        <f t="shared" si="862"/>
        <v>Monday</v>
      </c>
      <c r="AF6128" s="2">
        <v>0.73780092592592583</v>
      </c>
      <c r="AG6128" s="2">
        <f t="shared" si="863"/>
        <v>0.75</v>
      </c>
      <c r="AH6128" t="s">
        <v>23</v>
      </c>
    </row>
    <row r="6129" spans="1:34" x14ac:dyDescent="0.25">
      <c r="A6129">
        <v>1400126</v>
      </c>
      <c r="B6129" t="s">
        <v>29</v>
      </c>
      <c r="C6129" t="s">
        <v>47</v>
      </c>
      <c r="D6129" t="s">
        <v>31</v>
      </c>
      <c r="E6129">
        <v>53211</v>
      </c>
      <c r="F6129" t="s">
        <v>20</v>
      </c>
      <c r="G6129" t="s">
        <v>32</v>
      </c>
      <c r="H6129">
        <v>6</v>
      </c>
      <c r="I6129" t="s">
        <v>63</v>
      </c>
      <c r="J6129">
        <f>VLOOKUP(I6129,Key!$A$1:$C$73,2,FALSE)</f>
        <v>43.066893999999998</v>
      </c>
      <c r="K6129">
        <f>VLOOKUP(I6129,Key!$A$1:$C$73,3,FALSE)</f>
        <v>-87.877936000000005</v>
      </c>
      <c r="L6129" t="s">
        <v>40</v>
      </c>
      <c r="M6129">
        <f>VLOOKUP(L6129,Key!$A$1:$C$73,2,FALSE)</f>
        <v>43.06033</v>
      </c>
      <c r="N6129">
        <f>VLOOKUP(L6129,Key!$A$1:$C$73,3,FALSE)</f>
        <v>-87.89546</v>
      </c>
      <c r="O6129">
        <v>7</v>
      </c>
      <c r="P6129">
        <v>0</v>
      </c>
      <c r="Q6129">
        <v>1.1000000000000001</v>
      </c>
      <c r="R6129">
        <v>1</v>
      </c>
      <c r="S6129">
        <v>42</v>
      </c>
      <c r="T6129">
        <f t="shared" si="855"/>
        <v>-1</v>
      </c>
      <c r="U6129" s="1">
        <v>42849</v>
      </c>
      <c r="V6129" s="13">
        <f t="shared" si="856"/>
        <v>42826</v>
      </c>
      <c r="W6129" s="14">
        <f t="shared" si="857"/>
        <v>42849</v>
      </c>
      <c r="X6129" s="1" t="str">
        <f t="shared" si="858"/>
        <v>Monday</v>
      </c>
      <c r="Y6129" s="2">
        <v>0.76271990740740747</v>
      </c>
      <c r="Z6129" s="2">
        <f t="shared" si="859"/>
        <v>0.75</v>
      </c>
      <c r="AA6129">
        <f>1</f>
        <v>1</v>
      </c>
      <c r="AB6129" s="1">
        <v>42849</v>
      </c>
      <c r="AC6129" s="13">
        <f t="shared" si="860"/>
        <v>42826</v>
      </c>
      <c r="AD6129" s="14">
        <f t="shared" si="861"/>
        <v>42849</v>
      </c>
      <c r="AE6129" s="1" t="str">
        <f t="shared" si="862"/>
        <v>Monday</v>
      </c>
      <c r="AF6129" s="2">
        <v>0.76765046296296291</v>
      </c>
      <c r="AG6129" s="2">
        <f t="shared" si="863"/>
        <v>0.75</v>
      </c>
      <c r="AH6129" t="s">
        <v>23</v>
      </c>
    </row>
    <row r="6130" spans="1:34" x14ac:dyDescent="0.25">
      <c r="A6130">
        <v>1378810</v>
      </c>
      <c r="B6130" t="s">
        <v>29</v>
      </c>
      <c r="C6130" t="s">
        <v>103</v>
      </c>
      <c r="D6130" t="s">
        <v>31</v>
      </c>
      <c r="E6130">
        <v>53211</v>
      </c>
      <c r="F6130" t="s">
        <v>20</v>
      </c>
      <c r="G6130" t="s">
        <v>32</v>
      </c>
      <c r="H6130">
        <v>5522</v>
      </c>
      <c r="I6130" t="s">
        <v>63</v>
      </c>
      <c r="J6130">
        <f>VLOOKUP(I6130,Key!$A$1:$C$73,2,FALSE)</f>
        <v>43.066893999999998</v>
      </c>
      <c r="K6130">
        <f>VLOOKUP(I6130,Key!$A$1:$C$73,3,FALSE)</f>
        <v>-87.877936000000005</v>
      </c>
      <c r="L6130" t="s">
        <v>65</v>
      </c>
      <c r="M6130">
        <f>VLOOKUP(L6130,Key!$A$1:$C$73,2,FALSE)</f>
        <v>43.077359999999999</v>
      </c>
      <c r="N6130">
        <f>VLOOKUP(L6130,Key!$A$1:$C$73,3,FALSE)</f>
        <v>-87.880769999999998</v>
      </c>
      <c r="O6130">
        <v>5</v>
      </c>
      <c r="P6130">
        <v>0</v>
      </c>
      <c r="Q6130">
        <v>0.8</v>
      </c>
      <c r="R6130">
        <v>0.7</v>
      </c>
      <c r="S6130">
        <v>30</v>
      </c>
      <c r="T6130">
        <f t="shared" si="855"/>
        <v>-1</v>
      </c>
      <c r="U6130" s="1">
        <v>42849</v>
      </c>
      <c r="V6130" s="13">
        <f t="shared" si="856"/>
        <v>42826</v>
      </c>
      <c r="W6130" s="14">
        <f t="shared" si="857"/>
        <v>42849</v>
      </c>
      <c r="X6130" s="1" t="str">
        <f t="shared" si="858"/>
        <v>Monday</v>
      </c>
      <c r="Y6130" s="2">
        <v>0.79994212962962974</v>
      </c>
      <c r="Z6130" s="2">
        <f t="shared" si="859"/>
        <v>0.79166666666666663</v>
      </c>
      <c r="AA6130">
        <f>1</f>
        <v>1</v>
      </c>
      <c r="AB6130" s="1">
        <v>42849</v>
      </c>
      <c r="AC6130" s="13">
        <f t="shared" si="860"/>
        <v>42826</v>
      </c>
      <c r="AD6130" s="14">
        <f t="shared" si="861"/>
        <v>42849</v>
      </c>
      <c r="AE6130" s="1" t="str">
        <f t="shared" si="862"/>
        <v>Monday</v>
      </c>
      <c r="AF6130" s="2">
        <v>0.80305555555555552</v>
      </c>
      <c r="AG6130" s="2">
        <f t="shared" si="863"/>
        <v>0.79166666666666663</v>
      </c>
      <c r="AH6130" t="s">
        <v>23</v>
      </c>
    </row>
    <row r="6131" spans="1:34" x14ac:dyDescent="0.25">
      <c r="A6131">
        <v>1538823</v>
      </c>
      <c r="B6131" t="s">
        <v>29</v>
      </c>
      <c r="C6131" t="s">
        <v>47</v>
      </c>
      <c r="D6131" t="s">
        <v>31</v>
      </c>
      <c r="E6131">
        <v>53202</v>
      </c>
      <c r="F6131" t="s">
        <v>20</v>
      </c>
      <c r="G6131" t="s">
        <v>32</v>
      </c>
      <c r="H6131">
        <v>5520</v>
      </c>
      <c r="I6131" t="s">
        <v>22</v>
      </c>
      <c r="J6131">
        <f>VLOOKUP(I6131,Key!$A$1:$C$73,2,FALSE)</f>
        <v>43.058619999999998</v>
      </c>
      <c r="K6131">
        <f>VLOOKUP(I6131,Key!$A$1:$C$73,3,FALSE)</f>
        <v>-87.885319999999993</v>
      </c>
      <c r="L6131" t="s">
        <v>40</v>
      </c>
      <c r="M6131">
        <f>VLOOKUP(L6131,Key!$A$1:$C$73,2,FALSE)</f>
        <v>43.06033</v>
      </c>
      <c r="N6131">
        <f>VLOOKUP(L6131,Key!$A$1:$C$73,3,FALSE)</f>
        <v>-87.89546</v>
      </c>
      <c r="O6131">
        <v>5</v>
      </c>
      <c r="P6131">
        <v>0</v>
      </c>
      <c r="Q6131">
        <v>0.8</v>
      </c>
      <c r="R6131">
        <v>0.7</v>
      </c>
      <c r="S6131">
        <v>30</v>
      </c>
      <c r="T6131">
        <f t="shared" si="855"/>
        <v>-1</v>
      </c>
      <c r="U6131" s="1">
        <v>42849</v>
      </c>
      <c r="V6131" s="13">
        <f t="shared" si="856"/>
        <v>42826</v>
      </c>
      <c r="W6131" s="14">
        <f t="shared" si="857"/>
        <v>42849</v>
      </c>
      <c r="X6131" s="1" t="str">
        <f t="shared" si="858"/>
        <v>Monday</v>
      </c>
      <c r="Y6131" s="2">
        <v>0.81116898148148142</v>
      </c>
      <c r="Z6131" s="2">
        <f t="shared" si="859"/>
        <v>0.79166666666666663</v>
      </c>
      <c r="AA6131">
        <f>1</f>
        <v>1</v>
      </c>
      <c r="AB6131" s="1">
        <v>42849</v>
      </c>
      <c r="AC6131" s="13">
        <f t="shared" si="860"/>
        <v>42826</v>
      </c>
      <c r="AD6131" s="14">
        <f t="shared" si="861"/>
        <v>42849</v>
      </c>
      <c r="AE6131" s="1" t="str">
        <f t="shared" si="862"/>
        <v>Monday</v>
      </c>
      <c r="AF6131" s="2">
        <v>0.81511574074074078</v>
      </c>
      <c r="AG6131" s="2">
        <f t="shared" si="863"/>
        <v>0.83333333333333326</v>
      </c>
      <c r="AH6131" t="s">
        <v>23</v>
      </c>
    </row>
    <row r="6132" spans="1:34" x14ac:dyDescent="0.25">
      <c r="A6132">
        <v>1379395</v>
      </c>
      <c r="B6132" t="s">
        <v>29</v>
      </c>
      <c r="C6132" t="s">
        <v>191</v>
      </c>
      <c r="D6132" t="s">
        <v>31</v>
      </c>
      <c r="E6132">
        <v>53212</v>
      </c>
      <c r="F6132" t="s">
        <v>20</v>
      </c>
      <c r="G6132" t="s">
        <v>32</v>
      </c>
      <c r="H6132">
        <v>5464</v>
      </c>
      <c r="I6132" t="s">
        <v>40</v>
      </c>
      <c r="J6132">
        <f>VLOOKUP(I6132,Key!$A$1:$C$73,2,FALSE)</f>
        <v>43.06033</v>
      </c>
      <c r="K6132">
        <f>VLOOKUP(I6132,Key!$A$1:$C$73,3,FALSE)</f>
        <v>-87.89546</v>
      </c>
      <c r="L6132" t="s">
        <v>40</v>
      </c>
      <c r="M6132">
        <f>VLOOKUP(L6132,Key!$A$1:$C$73,2,FALSE)</f>
        <v>43.06033</v>
      </c>
      <c r="N6132">
        <f>VLOOKUP(L6132,Key!$A$1:$C$73,3,FALSE)</f>
        <v>-87.89546</v>
      </c>
      <c r="O6132">
        <v>63</v>
      </c>
      <c r="P6132">
        <v>0</v>
      </c>
      <c r="Q6132">
        <v>9.5</v>
      </c>
      <c r="R6132">
        <v>9</v>
      </c>
      <c r="S6132">
        <v>378</v>
      </c>
      <c r="T6132">
        <f t="shared" si="855"/>
        <v>-1</v>
      </c>
      <c r="U6132" s="1">
        <v>42850</v>
      </c>
      <c r="V6132" s="13">
        <f t="shared" si="856"/>
        <v>42826</v>
      </c>
      <c r="W6132" s="14">
        <f t="shared" si="857"/>
        <v>42850</v>
      </c>
      <c r="X6132" s="1" t="str">
        <f t="shared" si="858"/>
        <v>Tuesday</v>
      </c>
      <c r="Y6132" s="2">
        <v>0.10295138888888888</v>
      </c>
      <c r="Z6132" s="2">
        <f t="shared" si="859"/>
        <v>8.3333333333333329E-2</v>
      </c>
      <c r="AA6132">
        <f>1</f>
        <v>1</v>
      </c>
      <c r="AB6132" s="1">
        <v>42850</v>
      </c>
      <c r="AC6132" s="13">
        <f t="shared" si="860"/>
        <v>42826</v>
      </c>
      <c r="AD6132" s="14">
        <f t="shared" si="861"/>
        <v>42850</v>
      </c>
      <c r="AE6132" s="1" t="str">
        <f t="shared" si="862"/>
        <v>Tuesday</v>
      </c>
      <c r="AF6132" s="2">
        <v>0.14700231481481482</v>
      </c>
      <c r="AG6132" s="2">
        <f t="shared" si="863"/>
        <v>0.16666666666666666</v>
      </c>
      <c r="AH6132" t="s">
        <v>25</v>
      </c>
    </row>
    <row r="6133" spans="1:34" x14ac:dyDescent="0.25">
      <c r="A6133">
        <v>1360197</v>
      </c>
      <c r="B6133" t="s">
        <v>29</v>
      </c>
      <c r="C6133" t="s">
        <v>206</v>
      </c>
      <c r="D6133" t="s">
        <v>31</v>
      </c>
      <c r="E6133">
        <v>53154</v>
      </c>
      <c r="F6133" t="s">
        <v>20</v>
      </c>
      <c r="G6133" t="s">
        <v>32</v>
      </c>
      <c r="H6133">
        <v>5520</v>
      </c>
      <c r="I6133" t="s">
        <v>40</v>
      </c>
      <c r="J6133">
        <f>VLOOKUP(I6133,Key!$A$1:$C$73,2,FALSE)</f>
        <v>43.06033</v>
      </c>
      <c r="K6133">
        <f>VLOOKUP(I6133,Key!$A$1:$C$73,3,FALSE)</f>
        <v>-87.89546</v>
      </c>
      <c r="L6133" t="s">
        <v>40</v>
      </c>
      <c r="M6133">
        <f>VLOOKUP(L6133,Key!$A$1:$C$73,2,FALSE)</f>
        <v>43.06033</v>
      </c>
      <c r="N6133">
        <f>VLOOKUP(L6133,Key!$A$1:$C$73,3,FALSE)</f>
        <v>-87.89546</v>
      </c>
      <c r="O6133">
        <v>62</v>
      </c>
      <c r="P6133">
        <v>0</v>
      </c>
      <c r="Q6133">
        <v>9.3000000000000007</v>
      </c>
      <c r="R6133">
        <v>8.8000000000000007</v>
      </c>
      <c r="S6133">
        <v>372</v>
      </c>
      <c r="T6133">
        <f t="shared" si="855"/>
        <v>-1</v>
      </c>
      <c r="U6133" s="1">
        <v>42850</v>
      </c>
      <c r="V6133" s="13">
        <f t="shared" si="856"/>
        <v>42826</v>
      </c>
      <c r="W6133" s="14">
        <f t="shared" si="857"/>
        <v>42850</v>
      </c>
      <c r="X6133" s="1" t="str">
        <f t="shared" si="858"/>
        <v>Tuesday</v>
      </c>
      <c r="Y6133" s="2">
        <v>0.10408564814814815</v>
      </c>
      <c r="Z6133" s="2">
        <f t="shared" si="859"/>
        <v>8.3333333333333329E-2</v>
      </c>
      <c r="AA6133">
        <f>1</f>
        <v>1</v>
      </c>
      <c r="AB6133" s="1">
        <v>42850</v>
      </c>
      <c r="AC6133" s="13">
        <f t="shared" si="860"/>
        <v>42826</v>
      </c>
      <c r="AD6133" s="14">
        <f t="shared" si="861"/>
        <v>42850</v>
      </c>
      <c r="AE6133" s="1" t="str">
        <f t="shared" si="862"/>
        <v>Tuesday</v>
      </c>
      <c r="AF6133" s="2">
        <v>0.1471412037037037</v>
      </c>
      <c r="AG6133" s="2">
        <f t="shared" si="863"/>
        <v>0.16666666666666666</v>
      </c>
      <c r="AH6133" t="s">
        <v>25</v>
      </c>
    </row>
    <row r="6134" spans="1:34" x14ac:dyDescent="0.25">
      <c r="A6134">
        <v>1276651</v>
      </c>
      <c r="B6134" t="s">
        <v>29</v>
      </c>
      <c r="C6134" t="s">
        <v>47</v>
      </c>
      <c r="D6134" t="s">
        <v>31</v>
      </c>
      <c r="E6134">
        <v>53211</v>
      </c>
      <c r="F6134" t="s">
        <v>20</v>
      </c>
      <c r="G6134" t="s">
        <v>32</v>
      </c>
      <c r="H6134">
        <v>11139</v>
      </c>
      <c r="I6134" t="s">
        <v>78</v>
      </c>
      <c r="J6134">
        <f>VLOOKUP(I6134,Key!$A$1:$C$73,2,FALSE)</f>
        <v>43.048200000000001</v>
      </c>
      <c r="K6134">
        <f>VLOOKUP(I6134,Key!$A$1:$C$73,3,FALSE)</f>
        <v>-87.900859999999994</v>
      </c>
      <c r="L6134" t="s">
        <v>53</v>
      </c>
      <c r="M6134">
        <f>VLOOKUP(L6134,Key!$A$1:$C$73,2,FALSE)</f>
        <v>43.04824</v>
      </c>
      <c r="N6134">
        <f>VLOOKUP(L6134,Key!$A$1:$C$73,3,FALSE)</f>
        <v>-87.904970000000006</v>
      </c>
      <c r="O6134">
        <v>2</v>
      </c>
      <c r="P6134">
        <v>0</v>
      </c>
      <c r="Q6134">
        <v>0.3</v>
      </c>
      <c r="R6134">
        <v>0.3</v>
      </c>
      <c r="S6134">
        <v>12</v>
      </c>
      <c r="T6134">
        <f t="shared" si="855"/>
        <v>-1</v>
      </c>
      <c r="U6134" s="1">
        <v>42850</v>
      </c>
      <c r="V6134" s="13">
        <f t="shared" si="856"/>
        <v>42826</v>
      </c>
      <c r="W6134" s="14">
        <f t="shared" si="857"/>
        <v>42850</v>
      </c>
      <c r="X6134" s="1" t="str">
        <f t="shared" si="858"/>
        <v>Tuesday</v>
      </c>
      <c r="Y6134" s="2">
        <v>0.28403935185185186</v>
      </c>
      <c r="Z6134" s="2">
        <f t="shared" si="859"/>
        <v>0.29166666666666663</v>
      </c>
      <c r="AA6134">
        <f>1</f>
        <v>1</v>
      </c>
      <c r="AB6134" s="1">
        <v>42850</v>
      </c>
      <c r="AC6134" s="13">
        <f t="shared" si="860"/>
        <v>42826</v>
      </c>
      <c r="AD6134" s="14">
        <f t="shared" si="861"/>
        <v>42850</v>
      </c>
      <c r="AE6134" s="1" t="str">
        <f t="shared" si="862"/>
        <v>Tuesday</v>
      </c>
      <c r="AF6134" s="2">
        <v>0.2857986111111111</v>
      </c>
      <c r="AG6134" s="2">
        <f t="shared" si="863"/>
        <v>0.29166666666666663</v>
      </c>
      <c r="AH6134" t="s">
        <v>23</v>
      </c>
    </row>
    <row r="6135" spans="1:34" x14ac:dyDescent="0.25">
      <c r="A6135">
        <v>1400126</v>
      </c>
      <c r="B6135" t="s">
        <v>29</v>
      </c>
      <c r="C6135" t="s">
        <v>47</v>
      </c>
      <c r="D6135" t="s">
        <v>31</v>
      </c>
      <c r="E6135">
        <v>53211</v>
      </c>
      <c r="F6135" t="s">
        <v>20</v>
      </c>
      <c r="G6135" t="s">
        <v>32</v>
      </c>
      <c r="H6135">
        <v>318</v>
      </c>
      <c r="I6135" t="s">
        <v>63</v>
      </c>
      <c r="J6135">
        <f>VLOOKUP(I6135,Key!$A$1:$C$73,2,FALSE)</f>
        <v>43.066893999999998</v>
      </c>
      <c r="K6135">
        <f>VLOOKUP(I6135,Key!$A$1:$C$73,3,FALSE)</f>
        <v>-87.877936000000005</v>
      </c>
      <c r="L6135" t="s">
        <v>64</v>
      </c>
      <c r="M6135">
        <f>VLOOKUP(L6135,Key!$A$1:$C$73,2,FALSE)</f>
        <v>43.069021999999997</v>
      </c>
      <c r="N6135">
        <f>VLOOKUP(L6135,Key!$A$1:$C$73,3,FALSE)</f>
        <v>-87.887940999999998</v>
      </c>
      <c r="O6135">
        <v>3</v>
      </c>
      <c r="P6135">
        <v>0</v>
      </c>
      <c r="Q6135">
        <v>0.5</v>
      </c>
      <c r="R6135">
        <v>0.4</v>
      </c>
      <c r="S6135">
        <v>18</v>
      </c>
      <c r="T6135">
        <f t="shared" si="855"/>
        <v>-1</v>
      </c>
      <c r="U6135" s="1">
        <v>42854</v>
      </c>
      <c r="V6135" s="13">
        <f t="shared" si="856"/>
        <v>42826</v>
      </c>
      <c r="W6135" s="14">
        <f t="shared" si="857"/>
        <v>42854</v>
      </c>
      <c r="X6135" s="1" t="str">
        <f t="shared" si="858"/>
        <v>Saturday</v>
      </c>
      <c r="Y6135" s="2">
        <v>0.58924768518518522</v>
      </c>
      <c r="Z6135" s="2">
        <f t="shared" si="859"/>
        <v>0.58333333333333326</v>
      </c>
      <c r="AA6135">
        <f>1</f>
        <v>1</v>
      </c>
      <c r="AB6135" s="1">
        <v>42854</v>
      </c>
      <c r="AC6135" s="13">
        <f t="shared" si="860"/>
        <v>42826</v>
      </c>
      <c r="AD6135" s="14">
        <f t="shared" si="861"/>
        <v>42854</v>
      </c>
      <c r="AE6135" s="1" t="str">
        <f t="shared" si="862"/>
        <v>Saturday</v>
      </c>
      <c r="AF6135" s="2">
        <v>0.59152777777777776</v>
      </c>
      <c r="AG6135" s="2">
        <f t="shared" si="863"/>
        <v>0.58333333333333326</v>
      </c>
      <c r="AH6135" t="s">
        <v>23</v>
      </c>
    </row>
    <row r="6136" spans="1:34" x14ac:dyDescent="0.25">
      <c r="A6136">
        <v>1251108</v>
      </c>
      <c r="B6136" t="s">
        <v>29</v>
      </c>
      <c r="C6136" t="s">
        <v>114</v>
      </c>
      <c r="D6136" t="s">
        <v>31</v>
      </c>
      <c r="E6136">
        <v>54913</v>
      </c>
      <c r="F6136" t="s">
        <v>20</v>
      </c>
      <c r="G6136" t="s">
        <v>99</v>
      </c>
      <c r="H6136">
        <v>5497</v>
      </c>
      <c r="I6136" t="s">
        <v>80</v>
      </c>
      <c r="J6136">
        <f>VLOOKUP(I6136,Key!$A$1:$C$73,2,FALSE)</f>
        <v>43.060250000000003</v>
      </c>
      <c r="K6136">
        <f>VLOOKUP(I6136,Key!$A$1:$C$73,3,FALSE)</f>
        <v>-87.892169999999993</v>
      </c>
      <c r="L6136" t="s">
        <v>40</v>
      </c>
      <c r="M6136">
        <f>VLOOKUP(L6136,Key!$A$1:$C$73,2,FALSE)</f>
        <v>43.06033</v>
      </c>
      <c r="N6136">
        <f>VLOOKUP(L6136,Key!$A$1:$C$73,3,FALSE)</f>
        <v>-87.89546</v>
      </c>
      <c r="O6136">
        <v>1</v>
      </c>
      <c r="P6136">
        <v>0</v>
      </c>
      <c r="Q6136">
        <v>0.2</v>
      </c>
      <c r="R6136">
        <v>0.1</v>
      </c>
      <c r="S6136">
        <v>6</v>
      </c>
      <c r="T6136">
        <f t="shared" si="855"/>
        <v>-1</v>
      </c>
      <c r="U6136" s="1">
        <v>42855</v>
      </c>
      <c r="V6136" s="13">
        <f t="shared" si="856"/>
        <v>42826</v>
      </c>
      <c r="W6136" s="14">
        <f t="shared" si="857"/>
        <v>42855</v>
      </c>
      <c r="X6136" s="1" t="str">
        <f t="shared" si="858"/>
        <v>Sunday</v>
      </c>
      <c r="Y6136" s="2">
        <v>0.23420138888888889</v>
      </c>
      <c r="Z6136" s="2">
        <f t="shared" si="859"/>
        <v>0.25</v>
      </c>
      <c r="AA6136">
        <f>1</f>
        <v>1</v>
      </c>
      <c r="AB6136" s="1">
        <v>42855</v>
      </c>
      <c r="AC6136" s="13">
        <f t="shared" si="860"/>
        <v>42826</v>
      </c>
      <c r="AD6136" s="14">
        <f t="shared" si="861"/>
        <v>42855</v>
      </c>
      <c r="AE6136" s="1" t="str">
        <f t="shared" si="862"/>
        <v>Sunday</v>
      </c>
      <c r="AF6136" s="2">
        <v>0.23539351851851853</v>
      </c>
      <c r="AG6136" s="2">
        <f t="shared" si="863"/>
        <v>0.25</v>
      </c>
      <c r="AH6136" t="s">
        <v>23</v>
      </c>
    </row>
    <row r="6137" spans="1:34" x14ac:dyDescent="0.25">
      <c r="A6137">
        <v>1247978</v>
      </c>
      <c r="B6137" t="s">
        <v>29</v>
      </c>
      <c r="C6137" t="s">
        <v>110</v>
      </c>
      <c r="D6137" t="s">
        <v>31</v>
      </c>
      <c r="E6137">
        <v>53089</v>
      </c>
      <c r="F6137" t="s">
        <v>20</v>
      </c>
      <c r="G6137" t="s">
        <v>99</v>
      </c>
      <c r="H6137">
        <v>994</v>
      </c>
      <c r="I6137" t="s">
        <v>80</v>
      </c>
      <c r="J6137">
        <f>VLOOKUP(I6137,Key!$A$1:$C$73,2,FALSE)</f>
        <v>43.060250000000003</v>
      </c>
      <c r="K6137">
        <f>VLOOKUP(I6137,Key!$A$1:$C$73,3,FALSE)</f>
        <v>-87.892169999999993</v>
      </c>
      <c r="L6137" t="s">
        <v>26</v>
      </c>
      <c r="M6137">
        <f>VLOOKUP(L6137,Key!$A$1:$C$73,2,FALSE)</f>
        <v>43.034619999999997</v>
      </c>
      <c r="N6137">
        <f>VLOOKUP(L6137,Key!$A$1:$C$73,3,FALSE)</f>
        <v>-87.917500000000004</v>
      </c>
      <c r="O6137">
        <v>18</v>
      </c>
      <c r="P6137">
        <v>0</v>
      </c>
      <c r="Q6137">
        <v>2.7</v>
      </c>
      <c r="R6137">
        <v>2.6</v>
      </c>
      <c r="S6137">
        <v>108</v>
      </c>
      <c r="T6137">
        <f t="shared" si="855"/>
        <v>-1</v>
      </c>
      <c r="U6137" s="1">
        <v>42855</v>
      </c>
      <c r="V6137" s="13">
        <f t="shared" si="856"/>
        <v>42826</v>
      </c>
      <c r="W6137" s="14">
        <f t="shared" si="857"/>
        <v>42855</v>
      </c>
      <c r="X6137" s="1" t="str">
        <f t="shared" si="858"/>
        <v>Sunday</v>
      </c>
      <c r="Y6137" s="2">
        <v>0.34043981481481483</v>
      </c>
      <c r="Z6137" s="2">
        <f t="shared" si="859"/>
        <v>0.33333333333333331</v>
      </c>
      <c r="AA6137">
        <f>1</f>
        <v>1</v>
      </c>
      <c r="AB6137" s="1">
        <v>42855</v>
      </c>
      <c r="AC6137" s="13">
        <f t="shared" si="860"/>
        <v>42826</v>
      </c>
      <c r="AD6137" s="14">
        <f t="shared" si="861"/>
        <v>42855</v>
      </c>
      <c r="AE6137" s="1" t="str">
        <f t="shared" si="862"/>
        <v>Sunday</v>
      </c>
      <c r="AF6137" s="2">
        <v>0.35310185185185183</v>
      </c>
      <c r="AG6137" s="2">
        <f t="shared" si="863"/>
        <v>0.33333333333333331</v>
      </c>
      <c r="AH6137" t="s">
        <v>23</v>
      </c>
    </row>
    <row r="6138" spans="1:34" x14ac:dyDescent="0.25">
      <c r="A6138">
        <v>1433213</v>
      </c>
      <c r="B6138" t="s">
        <v>29</v>
      </c>
      <c r="C6138" t="s">
        <v>47</v>
      </c>
      <c r="D6138" t="s">
        <v>31</v>
      </c>
      <c r="E6138">
        <v>53233</v>
      </c>
      <c r="F6138" t="s">
        <v>20</v>
      </c>
      <c r="G6138" t="s">
        <v>32</v>
      </c>
      <c r="H6138">
        <v>5441</v>
      </c>
      <c r="I6138" t="s">
        <v>85</v>
      </c>
      <c r="J6138">
        <f>VLOOKUP(I6138,Key!$A$1:$C$73,2,FALSE)</f>
        <v>43.053040000000003</v>
      </c>
      <c r="K6138">
        <f>VLOOKUP(I6138,Key!$A$1:$C$73,3,FALSE)</f>
        <v>-87.897660000000002</v>
      </c>
      <c r="L6138" t="s">
        <v>27</v>
      </c>
      <c r="M6138">
        <f>VLOOKUP(L6138,Key!$A$1:$C$73,2,FALSE)</f>
        <v>43.041646999999998</v>
      </c>
      <c r="N6138">
        <f>VLOOKUP(L6138,Key!$A$1:$C$73,3,FALSE)</f>
        <v>-87.927257999999995</v>
      </c>
      <c r="O6138">
        <v>13</v>
      </c>
      <c r="P6138">
        <v>0</v>
      </c>
      <c r="Q6138">
        <v>2</v>
      </c>
      <c r="R6138">
        <v>1.9</v>
      </c>
      <c r="S6138">
        <v>78</v>
      </c>
      <c r="T6138">
        <f t="shared" si="855"/>
        <v>-1</v>
      </c>
      <c r="U6138" s="1">
        <v>42855</v>
      </c>
      <c r="V6138" s="13">
        <f t="shared" si="856"/>
        <v>42826</v>
      </c>
      <c r="W6138" s="14">
        <f t="shared" si="857"/>
        <v>42855</v>
      </c>
      <c r="X6138" s="1" t="str">
        <f t="shared" si="858"/>
        <v>Sunday</v>
      </c>
      <c r="Y6138" s="2">
        <v>0.74887731481481479</v>
      </c>
      <c r="Z6138" s="2">
        <f t="shared" si="859"/>
        <v>0.75</v>
      </c>
      <c r="AA6138">
        <f>1</f>
        <v>1</v>
      </c>
      <c r="AB6138" s="1">
        <v>42855</v>
      </c>
      <c r="AC6138" s="13">
        <f t="shared" si="860"/>
        <v>42826</v>
      </c>
      <c r="AD6138" s="14">
        <f t="shared" si="861"/>
        <v>42855</v>
      </c>
      <c r="AE6138" s="1" t="str">
        <f t="shared" si="862"/>
        <v>Sunday</v>
      </c>
      <c r="AF6138" s="2">
        <v>0.75812500000000005</v>
      </c>
      <c r="AG6138" s="2">
        <f t="shared" si="863"/>
        <v>0.75</v>
      </c>
      <c r="AH6138" t="s">
        <v>23</v>
      </c>
    </row>
    <row r="6139" spans="1:34" x14ac:dyDescent="0.25">
      <c r="A6139">
        <v>1382140</v>
      </c>
      <c r="B6139" t="s">
        <v>29</v>
      </c>
      <c r="C6139" t="s">
        <v>128</v>
      </c>
      <c r="D6139" t="s">
        <v>31</v>
      </c>
      <c r="E6139">
        <v>53027</v>
      </c>
      <c r="F6139" t="s">
        <v>20</v>
      </c>
      <c r="G6139" t="s">
        <v>32</v>
      </c>
      <c r="H6139">
        <v>5497</v>
      </c>
      <c r="I6139" t="s">
        <v>64</v>
      </c>
      <c r="J6139">
        <f>VLOOKUP(I6139,Key!$A$1:$C$73,2,FALSE)</f>
        <v>43.069021999999997</v>
      </c>
      <c r="K6139">
        <f>VLOOKUP(I6139,Key!$A$1:$C$73,3,FALSE)</f>
        <v>-87.887940999999998</v>
      </c>
      <c r="L6139" t="s">
        <v>80</v>
      </c>
      <c r="M6139">
        <f>VLOOKUP(L6139,Key!$A$1:$C$73,2,FALSE)</f>
        <v>43.060250000000003</v>
      </c>
      <c r="N6139">
        <f>VLOOKUP(L6139,Key!$A$1:$C$73,3,FALSE)</f>
        <v>-87.892169999999993</v>
      </c>
      <c r="O6139">
        <v>5</v>
      </c>
      <c r="P6139">
        <v>0</v>
      </c>
      <c r="Q6139">
        <v>0.8</v>
      </c>
      <c r="R6139">
        <v>0.7</v>
      </c>
      <c r="S6139">
        <v>30</v>
      </c>
      <c r="T6139">
        <f t="shared" si="855"/>
        <v>-1</v>
      </c>
      <c r="U6139" s="1">
        <v>42850</v>
      </c>
      <c r="V6139" s="13">
        <f t="shared" si="856"/>
        <v>42826</v>
      </c>
      <c r="W6139" s="14">
        <f t="shared" si="857"/>
        <v>42850</v>
      </c>
      <c r="X6139" s="1" t="str">
        <f t="shared" si="858"/>
        <v>Tuesday</v>
      </c>
      <c r="Y6139" s="2">
        <v>0.50862268518518516</v>
      </c>
      <c r="Z6139" s="2">
        <f t="shared" si="859"/>
        <v>0.5</v>
      </c>
      <c r="AA6139">
        <f>1</f>
        <v>1</v>
      </c>
      <c r="AB6139" s="1">
        <v>42850</v>
      </c>
      <c r="AC6139" s="13">
        <f t="shared" si="860"/>
        <v>42826</v>
      </c>
      <c r="AD6139" s="14">
        <f t="shared" si="861"/>
        <v>42850</v>
      </c>
      <c r="AE6139" s="1" t="str">
        <f t="shared" si="862"/>
        <v>Tuesday</v>
      </c>
      <c r="AF6139" s="2">
        <v>0.51236111111111116</v>
      </c>
      <c r="AG6139" s="2">
        <f t="shared" si="863"/>
        <v>0.5</v>
      </c>
      <c r="AH6139" t="s">
        <v>23</v>
      </c>
    </row>
    <row r="6140" spans="1:34" x14ac:dyDescent="0.25">
      <c r="A6140">
        <v>1372138</v>
      </c>
      <c r="B6140" t="s">
        <v>29</v>
      </c>
      <c r="C6140" t="s">
        <v>175</v>
      </c>
      <c r="D6140" t="s">
        <v>46</v>
      </c>
      <c r="E6140">
        <v>60189</v>
      </c>
      <c r="F6140" t="s">
        <v>20</v>
      </c>
      <c r="G6140" t="s">
        <v>32</v>
      </c>
      <c r="H6140">
        <v>5454</v>
      </c>
      <c r="I6140" t="s">
        <v>21</v>
      </c>
      <c r="J6140">
        <f>VLOOKUP(I6140,Key!$A$1:$C$73,2,FALSE)</f>
        <v>43.074890000000003</v>
      </c>
      <c r="K6140">
        <f>VLOOKUP(I6140,Key!$A$1:$C$73,3,FALSE)</f>
        <v>-87.882810000000006</v>
      </c>
      <c r="L6140" t="s">
        <v>40</v>
      </c>
      <c r="M6140">
        <f>VLOOKUP(L6140,Key!$A$1:$C$73,2,FALSE)</f>
        <v>43.06033</v>
      </c>
      <c r="N6140">
        <f>VLOOKUP(L6140,Key!$A$1:$C$73,3,FALSE)</f>
        <v>-87.89546</v>
      </c>
      <c r="O6140">
        <v>10</v>
      </c>
      <c r="P6140">
        <v>0</v>
      </c>
      <c r="Q6140">
        <v>1.5</v>
      </c>
      <c r="R6140">
        <v>1.4</v>
      </c>
      <c r="S6140">
        <v>60</v>
      </c>
      <c r="T6140">
        <f t="shared" si="855"/>
        <v>-1</v>
      </c>
      <c r="U6140" s="1">
        <v>42850</v>
      </c>
      <c r="V6140" s="13">
        <f t="shared" si="856"/>
        <v>42826</v>
      </c>
      <c r="W6140" s="14">
        <f t="shared" si="857"/>
        <v>42850</v>
      </c>
      <c r="X6140" s="1" t="str">
        <f t="shared" si="858"/>
        <v>Tuesday</v>
      </c>
      <c r="Y6140" s="2">
        <v>0.53311342592592592</v>
      </c>
      <c r="Z6140" s="2">
        <f t="shared" si="859"/>
        <v>0.54166666666666663</v>
      </c>
      <c r="AA6140">
        <f>1</f>
        <v>1</v>
      </c>
      <c r="AB6140" s="1">
        <v>42850</v>
      </c>
      <c r="AC6140" s="13">
        <f t="shared" si="860"/>
        <v>42826</v>
      </c>
      <c r="AD6140" s="14">
        <f t="shared" si="861"/>
        <v>42850</v>
      </c>
      <c r="AE6140" s="1" t="str">
        <f t="shared" si="862"/>
        <v>Tuesday</v>
      </c>
      <c r="AF6140" s="2">
        <v>0.53994212962962962</v>
      </c>
      <c r="AG6140" s="2">
        <f t="shared" si="863"/>
        <v>0.54166666666666663</v>
      </c>
      <c r="AH6140" t="s">
        <v>23</v>
      </c>
    </row>
    <row r="6141" spans="1:34" x14ac:dyDescent="0.25">
      <c r="A6141">
        <v>1371872</v>
      </c>
      <c r="B6141" t="s">
        <v>29</v>
      </c>
      <c r="C6141" t="s">
        <v>35</v>
      </c>
      <c r="D6141" t="s">
        <v>31</v>
      </c>
      <c r="E6141">
        <v>53222</v>
      </c>
      <c r="F6141" t="s">
        <v>20</v>
      </c>
      <c r="G6141" t="s">
        <v>32</v>
      </c>
      <c r="H6141">
        <v>104</v>
      </c>
      <c r="I6141" t="s">
        <v>89</v>
      </c>
      <c r="J6141">
        <f>VLOOKUP(I6141,Key!$A$1:$C$73,2,FALSE)</f>
        <v>43.060155999999999</v>
      </c>
      <c r="K6141">
        <f>VLOOKUP(I6141,Key!$A$1:$C$73,3,FALSE)</f>
        <v>-87.881258000000003</v>
      </c>
      <c r="L6141" t="s">
        <v>40</v>
      </c>
      <c r="M6141">
        <f>VLOOKUP(L6141,Key!$A$1:$C$73,2,FALSE)</f>
        <v>43.06033</v>
      </c>
      <c r="N6141">
        <f>VLOOKUP(L6141,Key!$A$1:$C$73,3,FALSE)</f>
        <v>-87.89546</v>
      </c>
      <c r="O6141">
        <v>5</v>
      </c>
      <c r="P6141">
        <v>0</v>
      </c>
      <c r="Q6141">
        <v>0.8</v>
      </c>
      <c r="R6141">
        <v>0.7</v>
      </c>
      <c r="S6141">
        <v>30</v>
      </c>
      <c r="T6141">
        <f t="shared" si="855"/>
        <v>-1</v>
      </c>
      <c r="U6141" s="1">
        <v>42850</v>
      </c>
      <c r="V6141" s="13">
        <f t="shared" si="856"/>
        <v>42826</v>
      </c>
      <c r="W6141" s="14">
        <f t="shared" si="857"/>
        <v>42850</v>
      </c>
      <c r="X6141" s="1" t="str">
        <f t="shared" si="858"/>
        <v>Tuesday</v>
      </c>
      <c r="Y6141" s="2">
        <v>0.58140046296296299</v>
      </c>
      <c r="Z6141" s="2">
        <f t="shared" si="859"/>
        <v>0.58333333333333326</v>
      </c>
      <c r="AA6141">
        <f>1</f>
        <v>1</v>
      </c>
      <c r="AB6141" s="1">
        <v>42850</v>
      </c>
      <c r="AC6141" s="13">
        <f t="shared" si="860"/>
        <v>42826</v>
      </c>
      <c r="AD6141" s="14">
        <f t="shared" si="861"/>
        <v>42850</v>
      </c>
      <c r="AE6141" s="1" t="str">
        <f t="shared" si="862"/>
        <v>Tuesday</v>
      </c>
      <c r="AF6141" s="2">
        <v>0.58502314814814815</v>
      </c>
      <c r="AG6141" s="2">
        <f t="shared" si="863"/>
        <v>0.58333333333333326</v>
      </c>
      <c r="AH6141" t="s">
        <v>23</v>
      </c>
    </row>
    <row r="6142" spans="1:34" x14ac:dyDescent="0.25">
      <c r="A6142">
        <v>1251858</v>
      </c>
      <c r="B6142" t="s">
        <v>29</v>
      </c>
      <c r="C6142" t="s">
        <v>194</v>
      </c>
      <c r="D6142" t="s">
        <v>31</v>
      </c>
      <c r="E6142">
        <v>53531</v>
      </c>
      <c r="F6142" t="s">
        <v>20</v>
      </c>
      <c r="G6142" t="s">
        <v>99</v>
      </c>
      <c r="H6142">
        <v>5454</v>
      </c>
      <c r="I6142" t="s">
        <v>40</v>
      </c>
      <c r="J6142">
        <f>VLOOKUP(I6142,Key!$A$1:$C$73,2,FALSE)</f>
        <v>43.06033</v>
      </c>
      <c r="K6142">
        <f>VLOOKUP(I6142,Key!$A$1:$C$73,3,FALSE)</f>
        <v>-87.89546</v>
      </c>
      <c r="L6142" t="s">
        <v>22</v>
      </c>
      <c r="M6142">
        <f>VLOOKUP(L6142,Key!$A$1:$C$73,2,FALSE)</f>
        <v>43.058619999999998</v>
      </c>
      <c r="N6142">
        <f>VLOOKUP(L6142,Key!$A$1:$C$73,3,FALSE)</f>
        <v>-87.885319999999993</v>
      </c>
      <c r="O6142">
        <v>3</v>
      </c>
      <c r="P6142">
        <v>0</v>
      </c>
      <c r="Q6142">
        <v>0.5</v>
      </c>
      <c r="R6142">
        <v>0.4</v>
      </c>
      <c r="S6142">
        <v>18</v>
      </c>
      <c r="T6142">
        <f t="shared" si="855"/>
        <v>-1</v>
      </c>
      <c r="U6142" s="1">
        <v>42850</v>
      </c>
      <c r="V6142" s="13">
        <f t="shared" si="856"/>
        <v>42826</v>
      </c>
      <c r="W6142" s="14">
        <f t="shared" si="857"/>
        <v>42850</v>
      </c>
      <c r="X6142" s="1" t="str">
        <f t="shared" si="858"/>
        <v>Tuesday</v>
      </c>
      <c r="Y6142" s="2">
        <v>0.61751157407407409</v>
      </c>
      <c r="Z6142" s="2">
        <f t="shared" si="859"/>
        <v>0.625</v>
      </c>
      <c r="AA6142">
        <f>1</f>
        <v>1</v>
      </c>
      <c r="AB6142" s="1">
        <v>42850</v>
      </c>
      <c r="AC6142" s="13">
        <f t="shared" si="860"/>
        <v>42826</v>
      </c>
      <c r="AD6142" s="14">
        <f t="shared" si="861"/>
        <v>42850</v>
      </c>
      <c r="AE6142" s="1" t="str">
        <f t="shared" si="862"/>
        <v>Tuesday</v>
      </c>
      <c r="AF6142" s="2">
        <v>0.61987268518518512</v>
      </c>
      <c r="AG6142" s="2">
        <f t="shared" si="863"/>
        <v>0.625</v>
      </c>
      <c r="AH6142" t="s">
        <v>23</v>
      </c>
    </row>
    <row r="6143" spans="1:34" x14ac:dyDescent="0.25">
      <c r="A6143">
        <v>1368412</v>
      </c>
      <c r="B6143" t="s">
        <v>29</v>
      </c>
      <c r="C6143" t="s">
        <v>195</v>
      </c>
      <c r="D6143" t="s">
        <v>31</v>
      </c>
      <c r="E6143">
        <v>53185</v>
      </c>
      <c r="F6143" t="s">
        <v>20</v>
      </c>
      <c r="G6143" t="s">
        <v>32</v>
      </c>
      <c r="H6143">
        <v>11148</v>
      </c>
      <c r="I6143" t="s">
        <v>36</v>
      </c>
      <c r="J6143">
        <f>VLOOKUP(I6143,Key!$A$1:$C$73,2,FALSE)</f>
        <v>43.03519</v>
      </c>
      <c r="K6143">
        <f>VLOOKUP(I6143,Key!$A$1:$C$73,3,FALSE)</f>
        <v>-87.907390000000007</v>
      </c>
      <c r="L6143" t="s">
        <v>36</v>
      </c>
      <c r="M6143">
        <f>VLOOKUP(L6143,Key!$A$1:$C$73,2,FALSE)</f>
        <v>43.03519</v>
      </c>
      <c r="N6143">
        <f>VLOOKUP(L6143,Key!$A$1:$C$73,3,FALSE)</f>
        <v>-87.907390000000007</v>
      </c>
      <c r="O6143">
        <v>32</v>
      </c>
      <c r="P6143">
        <v>0</v>
      </c>
      <c r="Q6143">
        <v>4.8</v>
      </c>
      <c r="R6143">
        <v>4.5999999999999996</v>
      </c>
      <c r="S6143">
        <v>192</v>
      </c>
      <c r="T6143">
        <f t="shared" si="855"/>
        <v>-1</v>
      </c>
      <c r="U6143" s="1">
        <v>42850</v>
      </c>
      <c r="V6143" s="13">
        <f t="shared" si="856"/>
        <v>42826</v>
      </c>
      <c r="W6143" s="14">
        <f t="shared" si="857"/>
        <v>42850</v>
      </c>
      <c r="X6143" s="1" t="str">
        <f t="shared" si="858"/>
        <v>Tuesday</v>
      </c>
      <c r="Y6143" s="2">
        <v>0.67693287037037031</v>
      </c>
      <c r="Z6143" s="2">
        <f t="shared" si="859"/>
        <v>0.66666666666666663</v>
      </c>
      <c r="AA6143">
        <f>1</f>
        <v>1</v>
      </c>
      <c r="AB6143" s="1">
        <v>42850</v>
      </c>
      <c r="AC6143" s="13">
        <f t="shared" si="860"/>
        <v>42826</v>
      </c>
      <c r="AD6143" s="14">
        <f t="shared" si="861"/>
        <v>42850</v>
      </c>
      <c r="AE6143" s="1" t="str">
        <f t="shared" si="862"/>
        <v>Tuesday</v>
      </c>
      <c r="AF6143" s="2">
        <v>0.69873842592592583</v>
      </c>
      <c r="AG6143" s="2">
        <f t="shared" si="863"/>
        <v>0.70833333333333326</v>
      </c>
      <c r="AH6143" t="s">
        <v>25</v>
      </c>
    </row>
    <row r="6144" spans="1:34" x14ac:dyDescent="0.25">
      <c r="A6144">
        <v>1442430</v>
      </c>
      <c r="B6144" t="s">
        <v>29</v>
      </c>
      <c r="C6144" t="s">
        <v>47</v>
      </c>
      <c r="D6144" t="s">
        <v>31</v>
      </c>
      <c r="E6144">
        <v>53211</v>
      </c>
      <c r="F6144" t="s">
        <v>20</v>
      </c>
      <c r="G6144" t="s">
        <v>32</v>
      </c>
      <c r="H6144">
        <v>11079</v>
      </c>
      <c r="I6144" t="s">
        <v>24</v>
      </c>
      <c r="J6144">
        <f>VLOOKUP(I6144,Key!$A$1:$C$73,2,FALSE)</f>
        <v>43.074655999999997</v>
      </c>
      <c r="K6144">
        <f>VLOOKUP(I6144,Key!$A$1:$C$73,3,FALSE)</f>
        <v>-87.889011999999994</v>
      </c>
      <c r="L6144" t="s">
        <v>21</v>
      </c>
      <c r="M6144">
        <f>VLOOKUP(L6144,Key!$A$1:$C$73,2,FALSE)</f>
        <v>43.074890000000003</v>
      </c>
      <c r="N6144">
        <f>VLOOKUP(L6144,Key!$A$1:$C$73,3,FALSE)</f>
        <v>-87.882810000000006</v>
      </c>
      <c r="O6144">
        <v>2</v>
      </c>
      <c r="P6144">
        <v>0</v>
      </c>
      <c r="Q6144">
        <v>0.3</v>
      </c>
      <c r="R6144">
        <v>0.3</v>
      </c>
      <c r="S6144">
        <v>12</v>
      </c>
      <c r="T6144">
        <f t="shared" si="855"/>
        <v>-1</v>
      </c>
      <c r="U6144" s="1">
        <v>42850</v>
      </c>
      <c r="V6144" s="13">
        <f t="shared" si="856"/>
        <v>42826</v>
      </c>
      <c r="W6144" s="14">
        <f t="shared" si="857"/>
        <v>42850</v>
      </c>
      <c r="X6144" s="1" t="str">
        <f t="shared" si="858"/>
        <v>Tuesday</v>
      </c>
      <c r="Y6144" s="2">
        <v>0.67734953703703704</v>
      </c>
      <c r="Z6144" s="2">
        <f t="shared" si="859"/>
        <v>0.66666666666666663</v>
      </c>
      <c r="AA6144">
        <f>1</f>
        <v>1</v>
      </c>
      <c r="AB6144" s="1">
        <v>42850</v>
      </c>
      <c r="AC6144" s="13">
        <f t="shared" si="860"/>
        <v>42826</v>
      </c>
      <c r="AD6144" s="14">
        <f t="shared" si="861"/>
        <v>42850</v>
      </c>
      <c r="AE6144" s="1" t="str">
        <f t="shared" si="862"/>
        <v>Tuesday</v>
      </c>
      <c r="AF6144" s="2">
        <v>0.67869212962962966</v>
      </c>
      <c r="AG6144" s="2">
        <f t="shared" si="863"/>
        <v>0.66666666666666663</v>
      </c>
      <c r="AH6144" t="s">
        <v>23</v>
      </c>
    </row>
    <row r="6145" spans="1:34" x14ac:dyDescent="0.25">
      <c r="A6145">
        <v>1226115</v>
      </c>
      <c r="B6145" t="s">
        <v>29</v>
      </c>
      <c r="C6145" t="s">
        <v>47</v>
      </c>
      <c r="D6145" t="s">
        <v>31</v>
      </c>
      <c r="E6145">
        <v>53211</v>
      </c>
      <c r="F6145" t="s">
        <v>20</v>
      </c>
      <c r="G6145" t="s">
        <v>99</v>
      </c>
      <c r="H6145">
        <v>5426</v>
      </c>
      <c r="I6145" t="s">
        <v>62</v>
      </c>
      <c r="J6145">
        <f>VLOOKUP(I6145,Key!$A$1:$C$73,2,FALSE)</f>
        <v>43.052460000000004</v>
      </c>
      <c r="K6145">
        <f>VLOOKUP(I6145,Key!$A$1:$C$73,3,FALSE)</f>
        <v>-87.891000000000005</v>
      </c>
      <c r="L6145" t="s">
        <v>22</v>
      </c>
      <c r="M6145">
        <f>VLOOKUP(L6145,Key!$A$1:$C$73,2,FALSE)</f>
        <v>43.058619999999998</v>
      </c>
      <c r="N6145">
        <f>VLOOKUP(L6145,Key!$A$1:$C$73,3,FALSE)</f>
        <v>-87.885319999999993</v>
      </c>
      <c r="O6145">
        <v>3</v>
      </c>
      <c r="P6145">
        <v>0</v>
      </c>
      <c r="Q6145">
        <v>0.5</v>
      </c>
      <c r="R6145">
        <v>0.4</v>
      </c>
      <c r="S6145">
        <v>18</v>
      </c>
      <c r="T6145">
        <f t="shared" si="855"/>
        <v>-1</v>
      </c>
      <c r="U6145" s="1">
        <v>42850</v>
      </c>
      <c r="V6145" s="13">
        <f t="shared" si="856"/>
        <v>42826</v>
      </c>
      <c r="W6145" s="14">
        <f t="shared" si="857"/>
        <v>42850</v>
      </c>
      <c r="X6145" s="1" t="str">
        <f t="shared" si="858"/>
        <v>Tuesday</v>
      </c>
      <c r="Y6145" s="2">
        <v>0.67849537037037033</v>
      </c>
      <c r="Z6145" s="2">
        <f t="shared" si="859"/>
        <v>0.66666666666666663</v>
      </c>
      <c r="AA6145">
        <f>1</f>
        <v>1</v>
      </c>
      <c r="AB6145" s="1">
        <v>42850</v>
      </c>
      <c r="AC6145" s="13">
        <f t="shared" si="860"/>
        <v>42826</v>
      </c>
      <c r="AD6145" s="14">
        <f t="shared" si="861"/>
        <v>42850</v>
      </c>
      <c r="AE6145" s="1" t="str">
        <f t="shared" si="862"/>
        <v>Tuesday</v>
      </c>
      <c r="AF6145" s="2">
        <v>0.68076388888888895</v>
      </c>
      <c r="AG6145" s="2">
        <f t="shared" si="863"/>
        <v>0.66666666666666663</v>
      </c>
      <c r="AH6145" t="s">
        <v>23</v>
      </c>
    </row>
    <row r="6146" spans="1:34" x14ac:dyDescent="0.25">
      <c r="A6146">
        <v>1377173</v>
      </c>
      <c r="B6146" t="s">
        <v>29</v>
      </c>
      <c r="C6146" t="s">
        <v>103</v>
      </c>
      <c r="D6146" t="s">
        <v>31</v>
      </c>
      <c r="E6146">
        <v>53212</v>
      </c>
      <c r="F6146" t="s">
        <v>20</v>
      </c>
      <c r="G6146" t="s">
        <v>32</v>
      </c>
      <c r="H6146">
        <v>31</v>
      </c>
      <c r="I6146" t="s">
        <v>66</v>
      </c>
      <c r="J6146">
        <f>VLOOKUP(I6146,Key!$A$1:$C$73,2,FALSE)</f>
        <v>43.078530000000001</v>
      </c>
      <c r="K6146">
        <f>VLOOKUP(I6146,Key!$A$1:$C$73,3,FALSE)</f>
        <v>-87.882620000000003</v>
      </c>
      <c r="L6146" t="s">
        <v>64</v>
      </c>
      <c r="M6146">
        <f>VLOOKUP(L6146,Key!$A$1:$C$73,2,FALSE)</f>
        <v>43.069021999999997</v>
      </c>
      <c r="N6146">
        <f>VLOOKUP(L6146,Key!$A$1:$C$73,3,FALSE)</f>
        <v>-87.887940999999998</v>
      </c>
      <c r="O6146">
        <v>10</v>
      </c>
      <c r="P6146">
        <v>0</v>
      </c>
      <c r="Q6146">
        <v>1.5</v>
      </c>
      <c r="R6146">
        <v>1.4</v>
      </c>
      <c r="S6146">
        <v>60</v>
      </c>
      <c r="T6146">
        <f t="shared" ref="T6146:T6209" si="864">-1</f>
        <v>-1</v>
      </c>
      <c r="U6146" s="1">
        <v>42850</v>
      </c>
      <c r="V6146" s="13">
        <f t="shared" ref="V6146:V6209" si="865">DATE(YEAR(U6146), MONTH(U6146), 1)</f>
        <v>42826</v>
      </c>
      <c r="W6146" s="14">
        <f t="shared" ref="W6146:W6209" si="866">U6146</f>
        <v>42850</v>
      </c>
      <c r="X6146" s="1" t="str">
        <f t="shared" ref="X6146:X6209" si="867">TEXT(W6146,"dddd")</f>
        <v>Tuesday</v>
      </c>
      <c r="Y6146" s="2">
        <v>0.68390046296296303</v>
      </c>
      <c r="Z6146" s="2">
        <f t="shared" ref="Z6146:Z6209" si="868">MROUND(Y6146, "1:00")</f>
        <v>0.66666666666666663</v>
      </c>
      <c r="AA6146">
        <f>1</f>
        <v>1</v>
      </c>
      <c r="AB6146" s="1">
        <v>42850</v>
      </c>
      <c r="AC6146" s="13">
        <f t="shared" ref="AC6146:AC6209" si="869">DATE(YEAR(AB6146), MONTH(AB6146), 1)</f>
        <v>42826</v>
      </c>
      <c r="AD6146" s="14">
        <f t="shared" ref="AD6146:AD6209" si="870">AB6146</f>
        <v>42850</v>
      </c>
      <c r="AE6146" s="1" t="str">
        <f t="shared" ref="AE6146:AE6209" si="871">TEXT(AD6146,"dddd")</f>
        <v>Tuesday</v>
      </c>
      <c r="AF6146" s="2">
        <v>0.69055555555555559</v>
      </c>
      <c r="AG6146" s="2">
        <f t="shared" ref="AG6146:AG6209" si="872">MROUND(AF6146, "1:00")</f>
        <v>0.70833333333333326</v>
      </c>
      <c r="AH6146" t="s">
        <v>23</v>
      </c>
    </row>
    <row r="6147" spans="1:34" x14ac:dyDescent="0.25">
      <c r="A6147">
        <v>1017964</v>
      </c>
      <c r="B6147" t="s">
        <v>29</v>
      </c>
      <c r="C6147" t="s">
        <v>47</v>
      </c>
      <c r="D6147" t="s">
        <v>31</v>
      </c>
      <c r="E6147">
        <v>53202</v>
      </c>
      <c r="F6147" t="s">
        <v>20</v>
      </c>
      <c r="G6147" t="s">
        <v>32</v>
      </c>
      <c r="H6147">
        <v>37</v>
      </c>
      <c r="I6147" t="s">
        <v>77</v>
      </c>
      <c r="J6147">
        <f>VLOOKUP(I6147,Key!$A$1:$C$73,2,FALSE)</f>
        <v>43.036900000000003</v>
      </c>
      <c r="K6147">
        <f>VLOOKUP(I6147,Key!$A$1:$C$73,3,FALSE)</f>
        <v>-87.89667</v>
      </c>
      <c r="L6147" t="s">
        <v>22</v>
      </c>
      <c r="M6147">
        <f>VLOOKUP(L6147,Key!$A$1:$C$73,2,FALSE)</f>
        <v>43.058619999999998</v>
      </c>
      <c r="N6147">
        <f>VLOOKUP(L6147,Key!$A$1:$C$73,3,FALSE)</f>
        <v>-87.885319999999993</v>
      </c>
      <c r="O6147">
        <v>15</v>
      </c>
      <c r="P6147">
        <v>0</v>
      </c>
      <c r="Q6147">
        <v>2.2999999999999998</v>
      </c>
      <c r="R6147">
        <v>2.1</v>
      </c>
      <c r="S6147">
        <v>90</v>
      </c>
      <c r="T6147">
        <f t="shared" si="864"/>
        <v>-1</v>
      </c>
      <c r="U6147" s="1">
        <v>42850</v>
      </c>
      <c r="V6147" s="13">
        <f t="shared" si="865"/>
        <v>42826</v>
      </c>
      <c r="W6147" s="14">
        <f t="shared" si="866"/>
        <v>42850</v>
      </c>
      <c r="X6147" s="1" t="str">
        <f t="shared" si="867"/>
        <v>Tuesday</v>
      </c>
      <c r="Y6147" s="2">
        <v>0.73964120370370379</v>
      </c>
      <c r="Z6147" s="2">
        <f t="shared" si="868"/>
        <v>0.75</v>
      </c>
      <c r="AA6147">
        <f>1</f>
        <v>1</v>
      </c>
      <c r="AB6147" s="1">
        <v>42850</v>
      </c>
      <c r="AC6147" s="13">
        <f t="shared" si="869"/>
        <v>42826</v>
      </c>
      <c r="AD6147" s="14">
        <f t="shared" si="870"/>
        <v>42850</v>
      </c>
      <c r="AE6147" s="1" t="str">
        <f t="shared" si="871"/>
        <v>Tuesday</v>
      </c>
      <c r="AF6147" s="2">
        <v>0.7506828703703704</v>
      </c>
      <c r="AG6147" s="2">
        <f t="shared" si="872"/>
        <v>0.75</v>
      </c>
      <c r="AH6147" t="s">
        <v>23</v>
      </c>
    </row>
    <row r="6148" spans="1:34" x14ac:dyDescent="0.25">
      <c r="A6148">
        <v>1437939</v>
      </c>
      <c r="B6148" t="s">
        <v>29</v>
      </c>
      <c r="C6148" t="s">
        <v>47</v>
      </c>
      <c r="D6148" t="s">
        <v>31</v>
      </c>
      <c r="E6148">
        <v>53211</v>
      </c>
      <c r="F6148" t="s">
        <v>20</v>
      </c>
      <c r="G6148" t="s">
        <v>32</v>
      </c>
      <c r="H6148">
        <v>168</v>
      </c>
      <c r="I6148" t="s">
        <v>66</v>
      </c>
      <c r="J6148">
        <f>VLOOKUP(I6148,Key!$A$1:$C$73,2,FALSE)</f>
        <v>43.078530000000001</v>
      </c>
      <c r="K6148">
        <f>VLOOKUP(I6148,Key!$A$1:$C$73,3,FALSE)</f>
        <v>-87.882620000000003</v>
      </c>
      <c r="L6148" t="s">
        <v>24</v>
      </c>
      <c r="M6148">
        <f>VLOOKUP(L6148,Key!$A$1:$C$73,2,FALSE)</f>
        <v>43.074655999999997</v>
      </c>
      <c r="N6148">
        <f>VLOOKUP(L6148,Key!$A$1:$C$73,3,FALSE)</f>
        <v>-87.889011999999994</v>
      </c>
      <c r="O6148">
        <v>4</v>
      </c>
      <c r="P6148">
        <v>0</v>
      </c>
      <c r="Q6148">
        <v>0.6</v>
      </c>
      <c r="R6148">
        <v>0.6</v>
      </c>
      <c r="S6148">
        <v>24</v>
      </c>
      <c r="T6148">
        <f t="shared" si="864"/>
        <v>-1</v>
      </c>
      <c r="U6148" s="1">
        <v>42850</v>
      </c>
      <c r="V6148" s="13">
        <f t="shared" si="865"/>
        <v>42826</v>
      </c>
      <c r="W6148" s="14">
        <f t="shared" si="866"/>
        <v>42850</v>
      </c>
      <c r="X6148" s="1" t="str">
        <f t="shared" si="867"/>
        <v>Tuesday</v>
      </c>
      <c r="Y6148" s="2">
        <v>0.76203703703703696</v>
      </c>
      <c r="Z6148" s="2">
        <f t="shared" si="868"/>
        <v>0.75</v>
      </c>
      <c r="AA6148">
        <f>1</f>
        <v>1</v>
      </c>
      <c r="AB6148" s="1">
        <v>42850</v>
      </c>
      <c r="AC6148" s="13">
        <f t="shared" si="869"/>
        <v>42826</v>
      </c>
      <c r="AD6148" s="14">
        <f t="shared" si="870"/>
        <v>42850</v>
      </c>
      <c r="AE6148" s="1" t="str">
        <f t="shared" si="871"/>
        <v>Tuesday</v>
      </c>
      <c r="AF6148" s="2">
        <v>0.765162037037037</v>
      </c>
      <c r="AG6148" s="2">
        <f t="shared" si="872"/>
        <v>0.75</v>
      </c>
      <c r="AH6148" t="s">
        <v>23</v>
      </c>
    </row>
    <row r="6149" spans="1:34" x14ac:dyDescent="0.25">
      <c r="A6149">
        <v>1444023</v>
      </c>
      <c r="B6149" t="s">
        <v>29</v>
      </c>
      <c r="C6149" t="s">
        <v>30</v>
      </c>
      <c r="D6149" t="s">
        <v>31</v>
      </c>
      <c r="E6149">
        <v>53211</v>
      </c>
      <c r="F6149" t="s">
        <v>20</v>
      </c>
      <c r="G6149" t="s">
        <v>32</v>
      </c>
      <c r="H6149">
        <v>11107</v>
      </c>
      <c r="I6149" t="s">
        <v>61</v>
      </c>
      <c r="J6149">
        <f>VLOOKUP(I6149,Key!$A$1:$C$73,2,FALSE)</f>
        <v>43.060786</v>
      </c>
      <c r="K6149">
        <f>VLOOKUP(I6149,Key!$A$1:$C$73,3,FALSE)</f>
        <v>-87.883825999999999</v>
      </c>
      <c r="L6149" t="s">
        <v>62</v>
      </c>
      <c r="M6149">
        <f>VLOOKUP(L6149,Key!$A$1:$C$73,2,FALSE)</f>
        <v>43.052460000000004</v>
      </c>
      <c r="N6149">
        <f>VLOOKUP(L6149,Key!$A$1:$C$73,3,FALSE)</f>
        <v>-87.891000000000005</v>
      </c>
      <c r="O6149">
        <v>12</v>
      </c>
      <c r="P6149">
        <v>0</v>
      </c>
      <c r="Q6149">
        <v>1.8</v>
      </c>
      <c r="R6149">
        <v>1.7</v>
      </c>
      <c r="S6149">
        <v>72</v>
      </c>
      <c r="T6149">
        <f t="shared" si="864"/>
        <v>-1</v>
      </c>
      <c r="U6149" s="1">
        <v>42850</v>
      </c>
      <c r="V6149" s="13">
        <f t="shared" si="865"/>
        <v>42826</v>
      </c>
      <c r="W6149" s="14">
        <f t="shared" si="866"/>
        <v>42850</v>
      </c>
      <c r="X6149" s="1" t="str">
        <f t="shared" si="867"/>
        <v>Tuesday</v>
      </c>
      <c r="Y6149" s="2">
        <v>0.79020833333333329</v>
      </c>
      <c r="Z6149" s="2">
        <f t="shared" si="868"/>
        <v>0.79166666666666663</v>
      </c>
      <c r="AA6149">
        <f>1</f>
        <v>1</v>
      </c>
      <c r="AB6149" s="1">
        <v>42850</v>
      </c>
      <c r="AC6149" s="13">
        <f t="shared" si="869"/>
        <v>42826</v>
      </c>
      <c r="AD6149" s="14">
        <f t="shared" si="870"/>
        <v>42850</v>
      </c>
      <c r="AE6149" s="1" t="str">
        <f t="shared" si="871"/>
        <v>Tuesday</v>
      </c>
      <c r="AF6149" s="2">
        <v>0.79819444444444443</v>
      </c>
      <c r="AG6149" s="2">
        <f t="shared" si="872"/>
        <v>0.79166666666666663</v>
      </c>
      <c r="AH6149" t="s">
        <v>23</v>
      </c>
    </row>
    <row r="6150" spans="1:34" x14ac:dyDescent="0.25">
      <c r="A6150">
        <v>1407702</v>
      </c>
      <c r="B6150" t="s">
        <v>29</v>
      </c>
      <c r="C6150" t="s">
        <v>47</v>
      </c>
      <c r="D6150" t="s">
        <v>31</v>
      </c>
      <c r="E6150">
        <v>53202</v>
      </c>
      <c r="F6150" t="s">
        <v>20</v>
      </c>
      <c r="G6150" t="s">
        <v>32</v>
      </c>
      <c r="H6150">
        <v>11167</v>
      </c>
      <c r="I6150" t="s">
        <v>66</v>
      </c>
      <c r="J6150">
        <f>VLOOKUP(I6150,Key!$A$1:$C$73,2,FALSE)</f>
        <v>43.078530000000001</v>
      </c>
      <c r="K6150">
        <f>VLOOKUP(I6150,Key!$A$1:$C$73,3,FALSE)</f>
        <v>-87.882620000000003</v>
      </c>
      <c r="L6150" t="s">
        <v>24</v>
      </c>
      <c r="M6150">
        <f>VLOOKUP(L6150,Key!$A$1:$C$73,2,FALSE)</f>
        <v>43.074655999999997</v>
      </c>
      <c r="N6150">
        <f>VLOOKUP(L6150,Key!$A$1:$C$73,3,FALSE)</f>
        <v>-87.889011999999994</v>
      </c>
      <c r="O6150">
        <v>4</v>
      </c>
      <c r="P6150">
        <v>0</v>
      </c>
      <c r="Q6150">
        <v>0.6</v>
      </c>
      <c r="R6150">
        <v>0.6</v>
      </c>
      <c r="S6150">
        <v>24</v>
      </c>
      <c r="T6150">
        <f t="shared" si="864"/>
        <v>-1</v>
      </c>
      <c r="U6150" s="1">
        <v>42850</v>
      </c>
      <c r="V6150" s="13">
        <f t="shared" si="865"/>
        <v>42826</v>
      </c>
      <c r="W6150" s="14">
        <f t="shared" si="866"/>
        <v>42850</v>
      </c>
      <c r="X6150" s="1" t="str">
        <f t="shared" si="867"/>
        <v>Tuesday</v>
      </c>
      <c r="Y6150" s="2">
        <v>0.81377314814814816</v>
      </c>
      <c r="Z6150" s="2">
        <f t="shared" si="868"/>
        <v>0.83333333333333326</v>
      </c>
      <c r="AA6150">
        <f>1</f>
        <v>1</v>
      </c>
      <c r="AB6150" s="1">
        <v>42850</v>
      </c>
      <c r="AC6150" s="13">
        <f t="shared" si="869"/>
        <v>42826</v>
      </c>
      <c r="AD6150" s="14">
        <f t="shared" si="870"/>
        <v>42850</v>
      </c>
      <c r="AE6150" s="1" t="str">
        <f t="shared" si="871"/>
        <v>Tuesday</v>
      </c>
      <c r="AF6150" s="2">
        <v>0.81645833333333329</v>
      </c>
      <c r="AG6150" s="2">
        <f t="shared" si="872"/>
        <v>0.83333333333333326</v>
      </c>
      <c r="AH6150" t="s">
        <v>23</v>
      </c>
    </row>
    <row r="6151" spans="1:34" x14ac:dyDescent="0.25">
      <c r="A6151">
        <v>1240065</v>
      </c>
      <c r="B6151" t="s">
        <v>29</v>
      </c>
      <c r="C6151" t="s">
        <v>47</v>
      </c>
      <c r="D6151" t="s">
        <v>31</v>
      </c>
      <c r="E6151">
        <v>53212</v>
      </c>
      <c r="F6151" t="s">
        <v>20</v>
      </c>
      <c r="G6151" t="s">
        <v>32</v>
      </c>
      <c r="H6151">
        <v>11140</v>
      </c>
      <c r="I6151" t="s">
        <v>85</v>
      </c>
      <c r="J6151">
        <f>VLOOKUP(I6151,Key!$A$1:$C$73,2,FALSE)</f>
        <v>43.053040000000003</v>
      </c>
      <c r="K6151">
        <f>VLOOKUP(I6151,Key!$A$1:$C$73,3,FALSE)</f>
        <v>-87.897660000000002</v>
      </c>
      <c r="L6151" t="s">
        <v>74</v>
      </c>
      <c r="M6151">
        <f>VLOOKUP(L6151,Key!$A$1:$C$73,2,FALSE)</f>
        <v>43.05536</v>
      </c>
      <c r="N6151">
        <f>VLOOKUP(L6151,Key!$A$1:$C$73,3,FALSE)</f>
        <v>-87.90504</v>
      </c>
      <c r="O6151">
        <v>4</v>
      </c>
      <c r="P6151">
        <v>0</v>
      </c>
      <c r="Q6151">
        <v>0.6</v>
      </c>
      <c r="R6151">
        <v>0.6</v>
      </c>
      <c r="S6151">
        <v>24</v>
      </c>
      <c r="T6151">
        <f t="shared" si="864"/>
        <v>-1</v>
      </c>
      <c r="U6151" s="1">
        <v>42850</v>
      </c>
      <c r="V6151" s="13">
        <f t="shared" si="865"/>
        <v>42826</v>
      </c>
      <c r="W6151" s="14">
        <f t="shared" si="866"/>
        <v>42850</v>
      </c>
      <c r="X6151" s="1" t="str">
        <f t="shared" si="867"/>
        <v>Tuesday</v>
      </c>
      <c r="Y6151" s="2">
        <v>0.84456018518518527</v>
      </c>
      <c r="Z6151" s="2">
        <f t="shared" si="868"/>
        <v>0.83333333333333326</v>
      </c>
      <c r="AA6151">
        <f>1</f>
        <v>1</v>
      </c>
      <c r="AB6151" s="1">
        <v>42850</v>
      </c>
      <c r="AC6151" s="13">
        <f t="shared" si="869"/>
        <v>42826</v>
      </c>
      <c r="AD6151" s="14">
        <f t="shared" si="870"/>
        <v>42850</v>
      </c>
      <c r="AE6151" s="1" t="str">
        <f t="shared" si="871"/>
        <v>Tuesday</v>
      </c>
      <c r="AF6151" s="2">
        <v>0.8473032407407407</v>
      </c>
      <c r="AG6151" s="2">
        <f t="shared" si="872"/>
        <v>0.83333333333333326</v>
      </c>
      <c r="AH6151" t="s">
        <v>23</v>
      </c>
    </row>
    <row r="6152" spans="1:34" x14ac:dyDescent="0.25">
      <c r="A6152">
        <v>1360133</v>
      </c>
      <c r="B6152" t="s">
        <v>29</v>
      </c>
      <c r="C6152" t="s">
        <v>103</v>
      </c>
      <c r="D6152" t="s">
        <v>31</v>
      </c>
      <c r="E6152">
        <v>53212</v>
      </c>
      <c r="F6152" t="s">
        <v>20</v>
      </c>
      <c r="G6152" t="s">
        <v>32</v>
      </c>
      <c r="H6152">
        <v>99</v>
      </c>
      <c r="I6152" t="s">
        <v>80</v>
      </c>
      <c r="J6152">
        <f>VLOOKUP(I6152,Key!$A$1:$C$73,2,FALSE)</f>
        <v>43.060250000000003</v>
      </c>
      <c r="K6152">
        <f>VLOOKUP(I6152,Key!$A$1:$C$73,3,FALSE)</f>
        <v>-87.892169999999993</v>
      </c>
      <c r="L6152" t="s">
        <v>40</v>
      </c>
      <c r="M6152">
        <f>VLOOKUP(L6152,Key!$A$1:$C$73,2,FALSE)</f>
        <v>43.06033</v>
      </c>
      <c r="N6152">
        <f>VLOOKUP(L6152,Key!$A$1:$C$73,3,FALSE)</f>
        <v>-87.89546</v>
      </c>
      <c r="O6152">
        <v>1</v>
      </c>
      <c r="P6152">
        <v>0</v>
      </c>
      <c r="Q6152">
        <v>0.2</v>
      </c>
      <c r="R6152">
        <v>0.1</v>
      </c>
      <c r="S6152">
        <v>6</v>
      </c>
      <c r="T6152">
        <f t="shared" si="864"/>
        <v>-1</v>
      </c>
      <c r="U6152" s="1">
        <v>42850</v>
      </c>
      <c r="V6152" s="13">
        <f t="shared" si="865"/>
        <v>42826</v>
      </c>
      <c r="W6152" s="14">
        <f t="shared" si="866"/>
        <v>42850</v>
      </c>
      <c r="X6152" s="1" t="str">
        <f t="shared" si="867"/>
        <v>Tuesday</v>
      </c>
      <c r="Y6152" s="2">
        <v>0.8552777777777778</v>
      </c>
      <c r="Z6152" s="2">
        <f t="shared" si="868"/>
        <v>0.875</v>
      </c>
      <c r="AA6152">
        <f>1</f>
        <v>1</v>
      </c>
      <c r="AB6152" s="1">
        <v>42850</v>
      </c>
      <c r="AC6152" s="13">
        <f t="shared" si="869"/>
        <v>42826</v>
      </c>
      <c r="AD6152" s="14">
        <f t="shared" si="870"/>
        <v>42850</v>
      </c>
      <c r="AE6152" s="1" t="str">
        <f t="shared" si="871"/>
        <v>Tuesday</v>
      </c>
      <c r="AF6152" s="2">
        <v>0.85619212962962965</v>
      </c>
      <c r="AG6152" s="2">
        <f t="shared" si="872"/>
        <v>0.875</v>
      </c>
      <c r="AH6152" t="s">
        <v>23</v>
      </c>
    </row>
    <row r="6153" spans="1:34" x14ac:dyDescent="0.25">
      <c r="A6153">
        <v>1575257</v>
      </c>
      <c r="B6153" t="s">
        <v>29</v>
      </c>
      <c r="C6153" t="s">
        <v>47</v>
      </c>
      <c r="D6153" t="s">
        <v>31</v>
      </c>
      <c r="E6153">
        <v>53217</v>
      </c>
      <c r="F6153" t="s">
        <v>20</v>
      </c>
      <c r="G6153" t="s">
        <v>32</v>
      </c>
      <c r="H6153">
        <v>179</v>
      </c>
      <c r="I6153" t="s">
        <v>76</v>
      </c>
      <c r="J6153">
        <f>VLOOKUP(I6153,Key!$A$1:$C$73,2,FALSE)</f>
        <v>43.02948</v>
      </c>
      <c r="K6153">
        <f>VLOOKUP(I6153,Key!$A$1:$C$73,3,FALSE)</f>
        <v>-87.912819999999996</v>
      </c>
      <c r="L6153" t="s">
        <v>76</v>
      </c>
      <c r="M6153">
        <f>VLOOKUP(L6153,Key!$A$1:$C$73,2,FALSE)</f>
        <v>43.02948</v>
      </c>
      <c r="N6153">
        <f>VLOOKUP(L6153,Key!$A$1:$C$73,3,FALSE)</f>
        <v>-87.912819999999996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f t="shared" si="864"/>
        <v>-1</v>
      </c>
      <c r="U6153" s="1">
        <v>42850</v>
      </c>
      <c r="V6153" s="13">
        <f t="shared" si="865"/>
        <v>42826</v>
      </c>
      <c r="W6153" s="14">
        <f t="shared" si="866"/>
        <v>42850</v>
      </c>
      <c r="X6153" s="1" t="str">
        <f t="shared" si="867"/>
        <v>Tuesday</v>
      </c>
      <c r="Y6153" s="2">
        <v>0.88481481481481483</v>
      </c>
      <c r="Z6153" s="2">
        <f t="shared" si="868"/>
        <v>0.875</v>
      </c>
      <c r="AA6153">
        <f>1</f>
        <v>1</v>
      </c>
      <c r="AB6153" s="1">
        <v>42850</v>
      </c>
      <c r="AC6153" s="13">
        <f t="shared" si="869"/>
        <v>42826</v>
      </c>
      <c r="AD6153" s="14">
        <f t="shared" si="870"/>
        <v>42850</v>
      </c>
      <c r="AE6153" s="1" t="str">
        <f t="shared" si="871"/>
        <v>Tuesday</v>
      </c>
      <c r="AF6153" s="2">
        <v>0.88497685185185182</v>
      </c>
      <c r="AG6153" s="2">
        <f t="shared" si="872"/>
        <v>0.875</v>
      </c>
      <c r="AH6153" t="s">
        <v>25</v>
      </c>
    </row>
    <row r="6154" spans="1:34" x14ac:dyDescent="0.25">
      <c r="A6154">
        <v>563412</v>
      </c>
      <c r="B6154" t="s">
        <v>29</v>
      </c>
      <c r="C6154" t="s">
        <v>45</v>
      </c>
      <c r="D6154" t="s">
        <v>46</v>
      </c>
      <c r="E6154">
        <v>60043</v>
      </c>
      <c r="F6154" t="s">
        <v>20</v>
      </c>
      <c r="G6154" t="s">
        <v>32</v>
      </c>
      <c r="H6154">
        <v>11147</v>
      </c>
      <c r="I6154" t="s">
        <v>26</v>
      </c>
      <c r="J6154">
        <f>VLOOKUP(I6154,Key!$A$1:$C$73,2,FALSE)</f>
        <v>43.034619999999997</v>
      </c>
      <c r="K6154">
        <f>VLOOKUP(I6154,Key!$A$1:$C$73,3,FALSE)</f>
        <v>-87.917500000000004</v>
      </c>
      <c r="L6154" t="s">
        <v>104</v>
      </c>
      <c r="M6154" t="e">
        <f>VLOOKUP(L6154,Key!$A$1:$C$73,2,FALSE)</f>
        <v>#N/A</v>
      </c>
      <c r="N6154" t="e">
        <f>VLOOKUP(L6154,Key!$A$1:$C$73,3,FALSE)</f>
        <v>#N/A</v>
      </c>
      <c r="O6154">
        <v>466</v>
      </c>
      <c r="P6154">
        <v>0</v>
      </c>
      <c r="Q6154">
        <v>18</v>
      </c>
      <c r="R6154">
        <v>17.100000000000001</v>
      </c>
      <c r="S6154">
        <v>720</v>
      </c>
      <c r="T6154">
        <f t="shared" si="864"/>
        <v>-1</v>
      </c>
      <c r="U6154" s="1">
        <v>42851</v>
      </c>
      <c r="V6154" s="13">
        <f t="shared" si="865"/>
        <v>42826</v>
      </c>
      <c r="W6154" s="14">
        <f t="shared" si="866"/>
        <v>42851</v>
      </c>
      <c r="X6154" s="1" t="str">
        <f t="shared" si="867"/>
        <v>Wednesday</v>
      </c>
      <c r="Y6154" s="2">
        <v>0.3303240740740741</v>
      </c>
      <c r="Z6154" s="2">
        <f t="shared" si="868"/>
        <v>0.33333333333333331</v>
      </c>
      <c r="AA6154">
        <f>1</f>
        <v>1</v>
      </c>
      <c r="AB6154" s="1">
        <v>42851</v>
      </c>
      <c r="AC6154" s="13">
        <f t="shared" si="869"/>
        <v>42826</v>
      </c>
      <c r="AD6154" s="14">
        <f t="shared" si="870"/>
        <v>42851</v>
      </c>
      <c r="AE6154" s="1" t="str">
        <f t="shared" si="871"/>
        <v>Wednesday</v>
      </c>
      <c r="AF6154" s="2">
        <v>0.65400462962962969</v>
      </c>
      <c r="AG6154" s="2">
        <f t="shared" si="872"/>
        <v>0.66666666666666663</v>
      </c>
      <c r="AH6154" t="s">
        <v>23</v>
      </c>
    </row>
    <row r="6155" spans="1:34" x14ac:dyDescent="0.25">
      <c r="A6155">
        <v>1017964</v>
      </c>
      <c r="B6155" t="s">
        <v>29</v>
      </c>
      <c r="C6155" t="s">
        <v>47</v>
      </c>
      <c r="D6155" t="s">
        <v>31</v>
      </c>
      <c r="E6155">
        <v>53202</v>
      </c>
      <c r="F6155" t="s">
        <v>20</v>
      </c>
      <c r="G6155" t="s">
        <v>32</v>
      </c>
      <c r="H6155">
        <v>37</v>
      </c>
      <c r="I6155" t="s">
        <v>22</v>
      </c>
      <c r="J6155">
        <f>VLOOKUP(I6155,Key!$A$1:$C$73,2,FALSE)</f>
        <v>43.058619999999998</v>
      </c>
      <c r="K6155">
        <f>VLOOKUP(I6155,Key!$A$1:$C$73,3,FALSE)</f>
        <v>-87.885319999999993</v>
      </c>
      <c r="L6155" t="s">
        <v>44</v>
      </c>
      <c r="M6155">
        <f>VLOOKUP(L6155,Key!$A$1:$C$73,2,FALSE)</f>
        <v>43.03886</v>
      </c>
      <c r="N6155">
        <f>VLOOKUP(L6155,Key!$A$1:$C$73,3,FALSE)</f>
        <v>-87.902720000000002</v>
      </c>
      <c r="O6155">
        <v>12</v>
      </c>
      <c r="P6155">
        <v>0</v>
      </c>
      <c r="Q6155">
        <v>1.8</v>
      </c>
      <c r="R6155">
        <v>1.7</v>
      </c>
      <c r="S6155">
        <v>72</v>
      </c>
      <c r="T6155">
        <f t="shared" si="864"/>
        <v>-1</v>
      </c>
      <c r="U6155" s="1">
        <v>42851</v>
      </c>
      <c r="V6155" s="13">
        <f t="shared" si="865"/>
        <v>42826</v>
      </c>
      <c r="W6155" s="14">
        <f t="shared" si="866"/>
        <v>42851</v>
      </c>
      <c r="X6155" s="1" t="str">
        <f t="shared" si="867"/>
        <v>Wednesday</v>
      </c>
      <c r="Y6155" s="2">
        <v>0.34825231481481483</v>
      </c>
      <c r="Z6155" s="2">
        <f t="shared" si="868"/>
        <v>0.33333333333333331</v>
      </c>
      <c r="AA6155">
        <f>1</f>
        <v>1</v>
      </c>
      <c r="AB6155" s="1">
        <v>42851</v>
      </c>
      <c r="AC6155" s="13">
        <f t="shared" si="869"/>
        <v>42826</v>
      </c>
      <c r="AD6155" s="14">
        <f t="shared" si="870"/>
        <v>42851</v>
      </c>
      <c r="AE6155" s="1" t="str">
        <f t="shared" si="871"/>
        <v>Wednesday</v>
      </c>
      <c r="AF6155" s="2">
        <v>0.35667824074074073</v>
      </c>
      <c r="AG6155" s="2">
        <f t="shared" si="872"/>
        <v>0.375</v>
      </c>
      <c r="AH6155" t="s">
        <v>23</v>
      </c>
    </row>
    <row r="6156" spans="1:34" x14ac:dyDescent="0.25">
      <c r="A6156">
        <v>1432390</v>
      </c>
      <c r="B6156" t="s">
        <v>29</v>
      </c>
      <c r="C6156" t="s">
        <v>47</v>
      </c>
      <c r="D6156" t="s">
        <v>31</v>
      </c>
      <c r="E6156">
        <v>53233</v>
      </c>
      <c r="F6156" t="s">
        <v>20</v>
      </c>
      <c r="G6156" t="s">
        <v>32</v>
      </c>
      <c r="H6156">
        <v>11119</v>
      </c>
      <c r="I6156" t="s">
        <v>84</v>
      </c>
      <c r="J6156">
        <f>VLOOKUP(I6156,Key!$A$1:$C$73,2,FALSE)</f>
        <v>43.040154000000001</v>
      </c>
      <c r="K6156">
        <f>VLOOKUP(I6156,Key!$A$1:$C$73,3,FALSE)</f>
        <v>-87.932113000000001</v>
      </c>
      <c r="L6156" t="s">
        <v>26</v>
      </c>
      <c r="M6156">
        <f>VLOOKUP(L6156,Key!$A$1:$C$73,2,FALSE)</f>
        <v>43.034619999999997</v>
      </c>
      <c r="N6156">
        <f>VLOOKUP(L6156,Key!$A$1:$C$73,3,FALSE)</f>
        <v>-87.917500000000004</v>
      </c>
      <c r="O6156">
        <v>10</v>
      </c>
      <c r="P6156">
        <v>0</v>
      </c>
      <c r="Q6156">
        <v>1.5</v>
      </c>
      <c r="R6156">
        <v>1.4</v>
      </c>
      <c r="S6156">
        <v>60</v>
      </c>
      <c r="T6156">
        <f t="shared" si="864"/>
        <v>-1</v>
      </c>
      <c r="U6156" s="1">
        <v>42851</v>
      </c>
      <c r="V6156" s="13">
        <f t="shared" si="865"/>
        <v>42826</v>
      </c>
      <c r="W6156" s="14">
        <f t="shared" si="866"/>
        <v>42851</v>
      </c>
      <c r="X6156" s="1" t="str">
        <f t="shared" si="867"/>
        <v>Wednesday</v>
      </c>
      <c r="Y6156" s="2">
        <v>0.52137731481481475</v>
      </c>
      <c r="Z6156" s="2">
        <f t="shared" si="868"/>
        <v>0.54166666666666663</v>
      </c>
      <c r="AA6156">
        <f>1</f>
        <v>1</v>
      </c>
      <c r="AB6156" s="1">
        <v>42851</v>
      </c>
      <c r="AC6156" s="13">
        <f t="shared" si="869"/>
        <v>42826</v>
      </c>
      <c r="AD6156" s="14">
        <f t="shared" si="870"/>
        <v>42851</v>
      </c>
      <c r="AE6156" s="1" t="str">
        <f t="shared" si="871"/>
        <v>Wednesday</v>
      </c>
      <c r="AF6156" s="2">
        <v>0.52803240740740742</v>
      </c>
      <c r="AG6156" s="2">
        <f t="shared" si="872"/>
        <v>0.54166666666666663</v>
      </c>
      <c r="AH6156" t="s">
        <v>23</v>
      </c>
    </row>
    <row r="6157" spans="1:34" x14ac:dyDescent="0.25">
      <c r="A6157">
        <v>1251113</v>
      </c>
      <c r="B6157" t="s">
        <v>29</v>
      </c>
      <c r="C6157" t="s">
        <v>117</v>
      </c>
      <c r="D6157" t="s">
        <v>31</v>
      </c>
      <c r="E6157">
        <v>54956</v>
      </c>
      <c r="F6157" t="s">
        <v>20</v>
      </c>
      <c r="G6157" t="s">
        <v>99</v>
      </c>
      <c r="H6157">
        <v>152</v>
      </c>
      <c r="I6157" t="s">
        <v>80</v>
      </c>
      <c r="J6157">
        <f>VLOOKUP(I6157,Key!$A$1:$C$73,2,FALSE)</f>
        <v>43.060250000000003</v>
      </c>
      <c r="K6157">
        <f>VLOOKUP(I6157,Key!$A$1:$C$73,3,FALSE)</f>
        <v>-87.892169999999993</v>
      </c>
      <c r="L6157" t="s">
        <v>80</v>
      </c>
      <c r="M6157">
        <f>VLOOKUP(L6157,Key!$A$1:$C$73,2,FALSE)</f>
        <v>43.060250000000003</v>
      </c>
      <c r="N6157">
        <f>VLOOKUP(L6157,Key!$A$1:$C$73,3,FALSE)</f>
        <v>-87.892169999999993</v>
      </c>
      <c r="O6157">
        <v>10</v>
      </c>
      <c r="P6157">
        <v>0</v>
      </c>
      <c r="Q6157">
        <v>1.5</v>
      </c>
      <c r="R6157">
        <v>1.4</v>
      </c>
      <c r="S6157">
        <v>60</v>
      </c>
      <c r="T6157">
        <f t="shared" si="864"/>
        <v>-1</v>
      </c>
      <c r="U6157" s="1">
        <v>42851</v>
      </c>
      <c r="V6157" s="13">
        <f t="shared" si="865"/>
        <v>42826</v>
      </c>
      <c r="W6157" s="14">
        <f t="shared" si="866"/>
        <v>42851</v>
      </c>
      <c r="X6157" s="1" t="str">
        <f t="shared" si="867"/>
        <v>Wednesday</v>
      </c>
      <c r="Y6157" s="2">
        <v>0.55634259259259256</v>
      </c>
      <c r="Z6157" s="2">
        <f t="shared" si="868"/>
        <v>0.54166666666666663</v>
      </c>
      <c r="AA6157">
        <f>1</f>
        <v>1</v>
      </c>
      <c r="AB6157" s="1">
        <v>42851</v>
      </c>
      <c r="AC6157" s="13">
        <f t="shared" si="869"/>
        <v>42826</v>
      </c>
      <c r="AD6157" s="14">
        <f t="shared" si="870"/>
        <v>42851</v>
      </c>
      <c r="AE6157" s="1" t="str">
        <f t="shared" si="871"/>
        <v>Wednesday</v>
      </c>
      <c r="AF6157" s="2">
        <v>0.5635648148148148</v>
      </c>
      <c r="AG6157" s="2">
        <f t="shared" si="872"/>
        <v>0.58333333333333326</v>
      </c>
      <c r="AH6157" t="s">
        <v>25</v>
      </c>
    </row>
    <row r="6158" spans="1:34" x14ac:dyDescent="0.25">
      <c r="A6158">
        <v>1249954</v>
      </c>
      <c r="B6158" t="s">
        <v>29</v>
      </c>
      <c r="C6158" t="s">
        <v>198</v>
      </c>
      <c r="D6158" t="s">
        <v>31</v>
      </c>
      <c r="E6158">
        <v>53213</v>
      </c>
      <c r="F6158" t="s">
        <v>20</v>
      </c>
      <c r="G6158" t="s">
        <v>99</v>
      </c>
      <c r="H6158">
        <v>5464</v>
      </c>
      <c r="I6158" t="s">
        <v>40</v>
      </c>
      <c r="J6158">
        <f>VLOOKUP(I6158,Key!$A$1:$C$73,2,FALSE)</f>
        <v>43.06033</v>
      </c>
      <c r="K6158">
        <f>VLOOKUP(I6158,Key!$A$1:$C$73,3,FALSE)</f>
        <v>-87.89546</v>
      </c>
      <c r="L6158" t="s">
        <v>40</v>
      </c>
      <c r="M6158">
        <f>VLOOKUP(L6158,Key!$A$1:$C$73,2,FALSE)</f>
        <v>43.06033</v>
      </c>
      <c r="N6158">
        <f>VLOOKUP(L6158,Key!$A$1:$C$73,3,FALSE)</f>
        <v>-87.89546</v>
      </c>
      <c r="O6158">
        <v>10</v>
      </c>
      <c r="P6158">
        <v>0</v>
      </c>
      <c r="Q6158">
        <v>1.5</v>
      </c>
      <c r="R6158">
        <v>1.4</v>
      </c>
      <c r="S6158">
        <v>60</v>
      </c>
      <c r="T6158">
        <f t="shared" si="864"/>
        <v>-1</v>
      </c>
      <c r="U6158" s="1">
        <v>42851</v>
      </c>
      <c r="V6158" s="13">
        <f t="shared" si="865"/>
        <v>42826</v>
      </c>
      <c r="W6158" s="14">
        <f t="shared" si="866"/>
        <v>42851</v>
      </c>
      <c r="X6158" s="1" t="str">
        <f t="shared" si="867"/>
        <v>Wednesday</v>
      </c>
      <c r="Y6158" s="2">
        <v>0.56163194444444442</v>
      </c>
      <c r="Z6158" s="2">
        <f t="shared" si="868"/>
        <v>0.54166666666666663</v>
      </c>
      <c r="AA6158">
        <f>1</f>
        <v>1</v>
      </c>
      <c r="AB6158" s="1">
        <v>42851</v>
      </c>
      <c r="AC6158" s="13">
        <f t="shared" si="869"/>
        <v>42826</v>
      </c>
      <c r="AD6158" s="14">
        <f t="shared" si="870"/>
        <v>42851</v>
      </c>
      <c r="AE6158" s="1" t="str">
        <f t="shared" si="871"/>
        <v>Wednesday</v>
      </c>
      <c r="AF6158" s="2">
        <v>0.5682638888888889</v>
      </c>
      <c r="AG6158" s="2">
        <f t="shared" si="872"/>
        <v>0.58333333333333326</v>
      </c>
      <c r="AH6158" t="s">
        <v>25</v>
      </c>
    </row>
    <row r="6159" spans="1:34" x14ac:dyDescent="0.25">
      <c r="A6159">
        <v>1599923</v>
      </c>
      <c r="B6159" t="s">
        <v>29</v>
      </c>
      <c r="C6159" t="s">
        <v>195</v>
      </c>
      <c r="D6159" t="s">
        <v>31</v>
      </c>
      <c r="E6159">
        <v>53185</v>
      </c>
      <c r="F6159" t="s">
        <v>20</v>
      </c>
      <c r="G6159" t="s">
        <v>32</v>
      </c>
      <c r="H6159">
        <v>9</v>
      </c>
      <c r="I6159" t="s">
        <v>48</v>
      </c>
      <c r="J6159">
        <f>VLOOKUP(I6159,Key!$A$1:$C$73,2,FALSE)</f>
        <v>43.031320000000001</v>
      </c>
      <c r="K6159">
        <f>VLOOKUP(I6159,Key!$A$1:$C$73,3,FALSE)</f>
        <v>-87.904259999999994</v>
      </c>
      <c r="L6159" t="s">
        <v>48</v>
      </c>
      <c r="M6159">
        <f>VLOOKUP(L6159,Key!$A$1:$C$73,2,FALSE)</f>
        <v>43.031320000000001</v>
      </c>
      <c r="N6159">
        <f>VLOOKUP(L6159,Key!$A$1:$C$73,3,FALSE)</f>
        <v>-87.904259999999994</v>
      </c>
      <c r="O6159">
        <v>33</v>
      </c>
      <c r="P6159">
        <v>0</v>
      </c>
      <c r="Q6159">
        <v>5</v>
      </c>
      <c r="R6159">
        <v>4.7</v>
      </c>
      <c r="S6159">
        <v>198</v>
      </c>
      <c r="T6159">
        <f t="shared" si="864"/>
        <v>-1</v>
      </c>
      <c r="U6159" s="1">
        <v>42851</v>
      </c>
      <c r="V6159" s="13">
        <f t="shared" si="865"/>
        <v>42826</v>
      </c>
      <c r="W6159" s="14">
        <f t="shared" si="866"/>
        <v>42851</v>
      </c>
      <c r="X6159" s="1" t="str">
        <f t="shared" si="867"/>
        <v>Wednesday</v>
      </c>
      <c r="Y6159" s="2">
        <v>0.56505787037037036</v>
      </c>
      <c r="Z6159" s="2">
        <f t="shared" si="868"/>
        <v>0.58333333333333326</v>
      </c>
      <c r="AA6159">
        <f>1</f>
        <v>1</v>
      </c>
      <c r="AB6159" s="1">
        <v>42851</v>
      </c>
      <c r="AC6159" s="13">
        <f t="shared" si="869"/>
        <v>42826</v>
      </c>
      <c r="AD6159" s="14">
        <f t="shared" si="870"/>
        <v>42851</v>
      </c>
      <c r="AE6159" s="1" t="str">
        <f t="shared" si="871"/>
        <v>Wednesday</v>
      </c>
      <c r="AF6159" s="2">
        <v>0.58766203703703701</v>
      </c>
      <c r="AG6159" s="2">
        <f t="shared" si="872"/>
        <v>0.58333333333333326</v>
      </c>
      <c r="AH6159" t="s">
        <v>25</v>
      </c>
    </row>
    <row r="6160" spans="1:34" x14ac:dyDescent="0.25">
      <c r="A6160">
        <v>1468696</v>
      </c>
      <c r="B6160" t="s">
        <v>29</v>
      </c>
      <c r="C6160" t="s">
        <v>35</v>
      </c>
      <c r="D6160" t="s">
        <v>31</v>
      </c>
      <c r="E6160">
        <v>53226</v>
      </c>
      <c r="F6160" t="s">
        <v>20</v>
      </c>
      <c r="G6160" t="s">
        <v>32</v>
      </c>
      <c r="H6160">
        <v>263</v>
      </c>
      <c r="I6160" t="s">
        <v>44</v>
      </c>
      <c r="J6160">
        <f>VLOOKUP(I6160,Key!$A$1:$C$73,2,FALSE)</f>
        <v>43.03886</v>
      </c>
      <c r="K6160">
        <f>VLOOKUP(I6160,Key!$A$1:$C$73,3,FALSE)</f>
        <v>-87.902720000000002</v>
      </c>
      <c r="L6160" t="s">
        <v>79</v>
      </c>
      <c r="M6160">
        <f>VLOOKUP(L6160,Key!$A$1:$C$73,2,FALSE)</f>
        <v>43.04804</v>
      </c>
      <c r="N6160">
        <f>VLOOKUP(L6160,Key!$A$1:$C$73,3,FALSE)</f>
        <v>-87.896720000000002</v>
      </c>
      <c r="O6160">
        <v>8</v>
      </c>
      <c r="P6160">
        <v>0</v>
      </c>
      <c r="Q6160">
        <v>1.2</v>
      </c>
      <c r="R6160">
        <v>1.1000000000000001</v>
      </c>
      <c r="S6160">
        <v>48</v>
      </c>
      <c r="T6160">
        <f t="shared" si="864"/>
        <v>-1</v>
      </c>
      <c r="U6160" s="1">
        <v>42851</v>
      </c>
      <c r="V6160" s="13">
        <f t="shared" si="865"/>
        <v>42826</v>
      </c>
      <c r="W6160" s="14">
        <f t="shared" si="866"/>
        <v>42851</v>
      </c>
      <c r="X6160" s="1" t="str">
        <f t="shared" si="867"/>
        <v>Wednesday</v>
      </c>
      <c r="Y6160" s="2">
        <v>0.73076388888888888</v>
      </c>
      <c r="Z6160" s="2">
        <f t="shared" si="868"/>
        <v>0.75</v>
      </c>
      <c r="AA6160">
        <f>1</f>
        <v>1</v>
      </c>
      <c r="AB6160" s="1">
        <v>42851</v>
      </c>
      <c r="AC6160" s="13">
        <f t="shared" si="869"/>
        <v>42826</v>
      </c>
      <c r="AD6160" s="14">
        <f t="shared" si="870"/>
        <v>42851</v>
      </c>
      <c r="AE6160" s="1" t="str">
        <f t="shared" si="871"/>
        <v>Wednesday</v>
      </c>
      <c r="AF6160" s="2">
        <v>0.73641203703703706</v>
      </c>
      <c r="AG6160" s="2">
        <f t="shared" si="872"/>
        <v>0.75</v>
      </c>
      <c r="AH6160" t="s">
        <v>23</v>
      </c>
    </row>
    <row r="6161" spans="1:34" x14ac:dyDescent="0.25">
      <c r="A6161">
        <v>1527528</v>
      </c>
      <c r="B6161" t="s">
        <v>29</v>
      </c>
      <c r="C6161" t="s">
        <v>103</v>
      </c>
      <c r="D6161" t="s">
        <v>31</v>
      </c>
      <c r="E6161">
        <v>53202</v>
      </c>
      <c r="F6161" t="s">
        <v>20</v>
      </c>
      <c r="G6161" t="s">
        <v>32</v>
      </c>
      <c r="H6161">
        <v>32</v>
      </c>
      <c r="I6161" t="s">
        <v>78</v>
      </c>
      <c r="J6161">
        <f>VLOOKUP(I6161,Key!$A$1:$C$73,2,FALSE)</f>
        <v>43.048200000000001</v>
      </c>
      <c r="K6161">
        <f>VLOOKUP(I6161,Key!$A$1:$C$73,3,FALSE)</f>
        <v>-87.900859999999994</v>
      </c>
      <c r="L6161" t="s">
        <v>85</v>
      </c>
      <c r="M6161">
        <f>VLOOKUP(L6161,Key!$A$1:$C$73,2,FALSE)</f>
        <v>43.053040000000003</v>
      </c>
      <c r="N6161">
        <f>VLOOKUP(L6161,Key!$A$1:$C$73,3,FALSE)</f>
        <v>-87.897660000000002</v>
      </c>
      <c r="O6161">
        <v>5</v>
      </c>
      <c r="P6161">
        <v>0</v>
      </c>
      <c r="Q6161">
        <v>0.8</v>
      </c>
      <c r="R6161">
        <v>0.7</v>
      </c>
      <c r="S6161">
        <v>30</v>
      </c>
      <c r="T6161">
        <f t="shared" si="864"/>
        <v>-1</v>
      </c>
      <c r="U6161" s="1">
        <v>42851</v>
      </c>
      <c r="V6161" s="13">
        <f t="shared" si="865"/>
        <v>42826</v>
      </c>
      <c r="W6161" s="14">
        <f t="shared" si="866"/>
        <v>42851</v>
      </c>
      <c r="X6161" s="1" t="str">
        <f t="shared" si="867"/>
        <v>Wednesday</v>
      </c>
      <c r="Y6161" s="2">
        <v>0.7333101851851852</v>
      </c>
      <c r="Z6161" s="2">
        <f t="shared" si="868"/>
        <v>0.75</v>
      </c>
      <c r="AA6161">
        <f>1</f>
        <v>1</v>
      </c>
      <c r="AB6161" s="1">
        <v>42851</v>
      </c>
      <c r="AC6161" s="13">
        <f t="shared" si="869"/>
        <v>42826</v>
      </c>
      <c r="AD6161" s="14">
        <f t="shared" si="870"/>
        <v>42851</v>
      </c>
      <c r="AE6161" s="1" t="str">
        <f t="shared" si="871"/>
        <v>Wednesday</v>
      </c>
      <c r="AF6161" s="2">
        <v>0.73612268518518509</v>
      </c>
      <c r="AG6161" s="2">
        <f t="shared" si="872"/>
        <v>0.75</v>
      </c>
      <c r="AH6161" t="s">
        <v>23</v>
      </c>
    </row>
    <row r="6162" spans="1:34" x14ac:dyDescent="0.25">
      <c r="A6162">
        <v>1250295</v>
      </c>
      <c r="B6162" t="s">
        <v>29</v>
      </c>
      <c r="C6162" t="s">
        <v>116</v>
      </c>
      <c r="D6162" t="s">
        <v>31</v>
      </c>
      <c r="E6162">
        <v>54467</v>
      </c>
      <c r="F6162" t="s">
        <v>20</v>
      </c>
      <c r="G6162" t="s">
        <v>99</v>
      </c>
      <c r="H6162">
        <v>190</v>
      </c>
      <c r="I6162" t="s">
        <v>24</v>
      </c>
      <c r="J6162">
        <f>VLOOKUP(I6162,Key!$A$1:$C$73,2,FALSE)</f>
        <v>43.074655999999997</v>
      </c>
      <c r="K6162">
        <f>VLOOKUP(I6162,Key!$A$1:$C$73,3,FALSE)</f>
        <v>-87.889011999999994</v>
      </c>
      <c r="L6162" t="s">
        <v>66</v>
      </c>
      <c r="M6162">
        <f>VLOOKUP(L6162,Key!$A$1:$C$73,2,FALSE)</f>
        <v>43.078530000000001</v>
      </c>
      <c r="N6162">
        <f>VLOOKUP(L6162,Key!$A$1:$C$73,3,FALSE)</f>
        <v>-87.882620000000003</v>
      </c>
      <c r="O6162">
        <v>6</v>
      </c>
      <c r="P6162">
        <v>0</v>
      </c>
      <c r="Q6162">
        <v>0.9</v>
      </c>
      <c r="R6162">
        <v>0.9</v>
      </c>
      <c r="S6162">
        <v>36</v>
      </c>
      <c r="T6162">
        <f t="shared" si="864"/>
        <v>-1</v>
      </c>
      <c r="U6162" s="1">
        <v>42851</v>
      </c>
      <c r="V6162" s="13">
        <f t="shared" si="865"/>
        <v>42826</v>
      </c>
      <c r="W6162" s="14">
        <f t="shared" si="866"/>
        <v>42851</v>
      </c>
      <c r="X6162" s="1" t="str">
        <f t="shared" si="867"/>
        <v>Wednesday</v>
      </c>
      <c r="Y6162" s="2">
        <v>0.76853009259259253</v>
      </c>
      <c r="Z6162" s="2">
        <f t="shared" si="868"/>
        <v>0.75</v>
      </c>
      <c r="AA6162">
        <f>1</f>
        <v>1</v>
      </c>
      <c r="AB6162" s="1">
        <v>42851</v>
      </c>
      <c r="AC6162" s="13">
        <f t="shared" si="869"/>
        <v>42826</v>
      </c>
      <c r="AD6162" s="14">
        <f t="shared" si="870"/>
        <v>42851</v>
      </c>
      <c r="AE6162" s="1" t="str">
        <f t="shared" si="871"/>
        <v>Wednesday</v>
      </c>
      <c r="AF6162" s="2">
        <v>0.77273148148148152</v>
      </c>
      <c r="AG6162" s="2">
        <f t="shared" si="872"/>
        <v>0.79166666666666663</v>
      </c>
      <c r="AH6162" t="s">
        <v>23</v>
      </c>
    </row>
    <row r="6163" spans="1:34" x14ac:dyDescent="0.25">
      <c r="A6163">
        <v>1444023</v>
      </c>
      <c r="B6163" t="s">
        <v>29</v>
      </c>
      <c r="C6163" t="s">
        <v>30</v>
      </c>
      <c r="D6163" t="s">
        <v>31</v>
      </c>
      <c r="E6163">
        <v>53211</v>
      </c>
      <c r="F6163" t="s">
        <v>20</v>
      </c>
      <c r="G6163" t="s">
        <v>32</v>
      </c>
      <c r="H6163">
        <v>11057</v>
      </c>
      <c r="I6163" t="s">
        <v>24</v>
      </c>
      <c r="J6163">
        <f>VLOOKUP(I6163,Key!$A$1:$C$73,2,FALSE)</f>
        <v>43.074655999999997</v>
      </c>
      <c r="K6163">
        <f>VLOOKUP(I6163,Key!$A$1:$C$73,3,FALSE)</f>
        <v>-87.889011999999994</v>
      </c>
      <c r="L6163" t="s">
        <v>62</v>
      </c>
      <c r="M6163">
        <f>VLOOKUP(L6163,Key!$A$1:$C$73,2,FALSE)</f>
        <v>43.052460000000004</v>
      </c>
      <c r="N6163">
        <f>VLOOKUP(L6163,Key!$A$1:$C$73,3,FALSE)</f>
        <v>-87.891000000000005</v>
      </c>
      <c r="O6163">
        <v>20</v>
      </c>
      <c r="P6163">
        <v>0</v>
      </c>
      <c r="Q6163">
        <v>3</v>
      </c>
      <c r="R6163">
        <v>2.9</v>
      </c>
      <c r="S6163">
        <v>120</v>
      </c>
      <c r="T6163">
        <f t="shared" si="864"/>
        <v>-1</v>
      </c>
      <c r="U6163" s="1">
        <v>42851</v>
      </c>
      <c r="V6163" s="13">
        <f t="shared" si="865"/>
        <v>42826</v>
      </c>
      <c r="W6163" s="14">
        <f t="shared" si="866"/>
        <v>42851</v>
      </c>
      <c r="X6163" s="1" t="str">
        <f t="shared" si="867"/>
        <v>Wednesday</v>
      </c>
      <c r="Y6163" s="2">
        <v>0.78327546296296291</v>
      </c>
      <c r="Z6163" s="2">
        <f t="shared" si="868"/>
        <v>0.79166666666666663</v>
      </c>
      <c r="AA6163">
        <f>1</f>
        <v>1</v>
      </c>
      <c r="AB6163" s="1">
        <v>42851</v>
      </c>
      <c r="AC6163" s="13">
        <f t="shared" si="869"/>
        <v>42826</v>
      </c>
      <c r="AD6163" s="14">
        <f t="shared" si="870"/>
        <v>42851</v>
      </c>
      <c r="AE6163" s="1" t="str">
        <f t="shared" si="871"/>
        <v>Wednesday</v>
      </c>
      <c r="AF6163" s="2">
        <v>0.79715277777777782</v>
      </c>
      <c r="AG6163" s="2">
        <f t="shared" si="872"/>
        <v>0.79166666666666663</v>
      </c>
      <c r="AH6163" t="s">
        <v>23</v>
      </c>
    </row>
    <row r="6164" spans="1:34" x14ac:dyDescent="0.25">
      <c r="A6164">
        <v>928245</v>
      </c>
      <c r="B6164" t="s">
        <v>29</v>
      </c>
      <c r="C6164" t="s">
        <v>98</v>
      </c>
      <c r="D6164" t="s">
        <v>31</v>
      </c>
      <c r="E6164">
        <v>53202</v>
      </c>
      <c r="F6164" t="s">
        <v>20</v>
      </c>
      <c r="G6164" t="s">
        <v>32</v>
      </c>
      <c r="H6164">
        <v>316</v>
      </c>
      <c r="I6164" t="s">
        <v>24</v>
      </c>
      <c r="J6164">
        <f>VLOOKUP(I6164,Key!$A$1:$C$73,2,FALSE)</f>
        <v>43.074655999999997</v>
      </c>
      <c r="K6164">
        <f>VLOOKUP(I6164,Key!$A$1:$C$73,3,FALSE)</f>
        <v>-87.889011999999994</v>
      </c>
      <c r="L6164" t="s">
        <v>87</v>
      </c>
      <c r="M6164">
        <f>VLOOKUP(L6164,Key!$A$1:$C$73,2,FALSE)</f>
        <v>43.063749000000001</v>
      </c>
      <c r="N6164">
        <f>VLOOKUP(L6164,Key!$A$1:$C$73,3,FALSE)</f>
        <v>-87.887962999999999</v>
      </c>
      <c r="O6164">
        <v>5</v>
      </c>
      <c r="P6164">
        <v>0</v>
      </c>
      <c r="Q6164">
        <v>0.8</v>
      </c>
      <c r="R6164">
        <v>0.7</v>
      </c>
      <c r="S6164">
        <v>30</v>
      </c>
      <c r="T6164">
        <f t="shared" si="864"/>
        <v>-1</v>
      </c>
      <c r="U6164" s="1">
        <v>42851</v>
      </c>
      <c r="V6164" s="13">
        <f t="shared" si="865"/>
        <v>42826</v>
      </c>
      <c r="W6164" s="14">
        <f t="shared" si="866"/>
        <v>42851</v>
      </c>
      <c r="X6164" s="1" t="str">
        <f t="shared" si="867"/>
        <v>Wednesday</v>
      </c>
      <c r="Y6164" s="2">
        <v>0.8410185185185185</v>
      </c>
      <c r="Z6164" s="2">
        <f t="shared" si="868"/>
        <v>0.83333333333333326</v>
      </c>
      <c r="AA6164">
        <f>1</f>
        <v>1</v>
      </c>
      <c r="AB6164" s="1">
        <v>42851</v>
      </c>
      <c r="AC6164" s="13">
        <f t="shared" si="869"/>
        <v>42826</v>
      </c>
      <c r="AD6164" s="14">
        <f t="shared" si="870"/>
        <v>42851</v>
      </c>
      <c r="AE6164" s="1" t="str">
        <f t="shared" si="871"/>
        <v>Wednesday</v>
      </c>
      <c r="AF6164" s="2">
        <v>0.84504629629629635</v>
      </c>
      <c r="AG6164" s="2">
        <f t="shared" si="872"/>
        <v>0.83333333333333326</v>
      </c>
      <c r="AH6164" t="s">
        <v>23</v>
      </c>
    </row>
    <row r="6165" spans="1:34" x14ac:dyDescent="0.25">
      <c r="A6165">
        <v>1358672</v>
      </c>
      <c r="B6165" t="s">
        <v>29</v>
      </c>
      <c r="C6165" t="s">
        <v>211</v>
      </c>
      <c r="D6165" t="s">
        <v>46</v>
      </c>
      <c r="E6165">
        <v>60515</v>
      </c>
      <c r="F6165" t="s">
        <v>20</v>
      </c>
      <c r="G6165" t="s">
        <v>32</v>
      </c>
      <c r="H6165">
        <v>11091</v>
      </c>
      <c r="I6165" t="s">
        <v>34</v>
      </c>
      <c r="J6165">
        <f>VLOOKUP(I6165,Key!$A$1:$C$73,2,FALSE)</f>
        <v>43.05097</v>
      </c>
      <c r="K6165">
        <f>VLOOKUP(I6165,Key!$A$1:$C$73,3,FALSE)</f>
        <v>-87.906440000000003</v>
      </c>
      <c r="L6165" t="s">
        <v>67</v>
      </c>
      <c r="M6165">
        <f>VLOOKUP(L6165,Key!$A$1:$C$73,2,FALSE)</f>
        <v>43.05847</v>
      </c>
      <c r="N6165">
        <f>VLOOKUP(L6165,Key!$A$1:$C$73,3,FALSE)</f>
        <v>-87.898079999999993</v>
      </c>
      <c r="O6165">
        <v>7</v>
      </c>
      <c r="P6165">
        <v>0</v>
      </c>
      <c r="Q6165">
        <v>1.1000000000000001</v>
      </c>
      <c r="R6165">
        <v>1</v>
      </c>
      <c r="S6165">
        <v>42</v>
      </c>
      <c r="T6165">
        <f t="shared" si="864"/>
        <v>-1</v>
      </c>
      <c r="U6165" s="1">
        <v>42852</v>
      </c>
      <c r="V6165" s="13">
        <f t="shared" si="865"/>
        <v>42826</v>
      </c>
      <c r="W6165" s="14">
        <f t="shared" si="866"/>
        <v>42852</v>
      </c>
      <c r="X6165" s="1" t="str">
        <f t="shared" si="867"/>
        <v>Thursday</v>
      </c>
      <c r="Y6165" s="2">
        <v>1.3518518518518518E-2</v>
      </c>
      <c r="Z6165" s="2">
        <f t="shared" si="868"/>
        <v>0</v>
      </c>
      <c r="AA6165">
        <f>1</f>
        <v>1</v>
      </c>
      <c r="AB6165" s="1">
        <v>42852</v>
      </c>
      <c r="AC6165" s="13">
        <f t="shared" si="869"/>
        <v>42826</v>
      </c>
      <c r="AD6165" s="14">
        <f t="shared" si="870"/>
        <v>42852</v>
      </c>
      <c r="AE6165" s="1" t="str">
        <f t="shared" si="871"/>
        <v>Thursday</v>
      </c>
      <c r="AF6165" s="2">
        <v>1.8159722222222219E-2</v>
      </c>
      <c r="AG6165" s="2">
        <f t="shared" si="872"/>
        <v>0</v>
      </c>
      <c r="AH6165" t="s">
        <v>23</v>
      </c>
    </row>
    <row r="6166" spans="1:34" x14ac:dyDescent="0.25">
      <c r="A6166">
        <v>1328721</v>
      </c>
      <c r="B6166" t="s">
        <v>29</v>
      </c>
      <c r="C6166" t="s">
        <v>47</v>
      </c>
      <c r="D6166" t="s">
        <v>31</v>
      </c>
      <c r="E6166">
        <v>53207</v>
      </c>
      <c r="F6166" t="s">
        <v>20</v>
      </c>
      <c r="G6166" t="s">
        <v>32</v>
      </c>
      <c r="H6166">
        <v>11066</v>
      </c>
      <c r="I6166" t="s">
        <v>28</v>
      </c>
      <c r="J6166">
        <f>VLOOKUP(I6166,Key!$A$1:$C$73,2,FALSE)</f>
        <v>43.038580000000003</v>
      </c>
      <c r="K6166">
        <f>VLOOKUP(I6166,Key!$A$1:$C$73,3,FALSE)</f>
        <v>-87.90934</v>
      </c>
      <c r="L6166" t="s">
        <v>83</v>
      </c>
      <c r="M6166">
        <f>VLOOKUP(L6166,Key!$A$1:$C$73,2,FALSE)</f>
        <v>43.026229999999998</v>
      </c>
      <c r="N6166">
        <f>VLOOKUP(L6166,Key!$A$1:$C$73,3,FALSE)</f>
        <v>-87.912809999999993</v>
      </c>
      <c r="O6166">
        <v>8</v>
      </c>
      <c r="P6166">
        <v>0</v>
      </c>
      <c r="Q6166">
        <v>1.2</v>
      </c>
      <c r="R6166">
        <v>1.1000000000000001</v>
      </c>
      <c r="S6166">
        <v>48</v>
      </c>
      <c r="T6166">
        <f t="shared" si="864"/>
        <v>-1</v>
      </c>
      <c r="U6166" s="1">
        <v>42852</v>
      </c>
      <c r="V6166" s="13">
        <f t="shared" si="865"/>
        <v>42826</v>
      </c>
      <c r="W6166" s="14">
        <f t="shared" si="866"/>
        <v>42852</v>
      </c>
      <c r="X6166" s="1" t="str">
        <f t="shared" si="867"/>
        <v>Thursday</v>
      </c>
      <c r="Y6166" s="2">
        <v>0.38241898148148151</v>
      </c>
      <c r="Z6166" s="2">
        <f t="shared" si="868"/>
        <v>0.375</v>
      </c>
      <c r="AA6166">
        <f>1</f>
        <v>1</v>
      </c>
      <c r="AB6166" s="1">
        <v>42852</v>
      </c>
      <c r="AC6166" s="13">
        <f t="shared" si="869"/>
        <v>42826</v>
      </c>
      <c r="AD6166" s="14">
        <f t="shared" si="870"/>
        <v>42852</v>
      </c>
      <c r="AE6166" s="1" t="str">
        <f t="shared" si="871"/>
        <v>Thursday</v>
      </c>
      <c r="AF6166" s="2">
        <v>0.38792824074074073</v>
      </c>
      <c r="AG6166" s="2">
        <f t="shared" si="872"/>
        <v>0.375</v>
      </c>
      <c r="AH6166" t="s">
        <v>23</v>
      </c>
    </row>
    <row r="6167" spans="1:34" x14ac:dyDescent="0.25">
      <c r="A6167">
        <v>1378810</v>
      </c>
      <c r="B6167" t="s">
        <v>29</v>
      </c>
      <c r="C6167" t="s">
        <v>103</v>
      </c>
      <c r="D6167" t="s">
        <v>31</v>
      </c>
      <c r="E6167">
        <v>53211</v>
      </c>
      <c r="F6167" t="s">
        <v>20</v>
      </c>
      <c r="G6167" t="s">
        <v>32</v>
      </c>
      <c r="H6167">
        <v>5563</v>
      </c>
      <c r="I6167" t="s">
        <v>21</v>
      </c>
      <c r="J6167">
        <f>VLOOKUP(I6167,Key!$A$1:$C$73,2,FALSE)</f>
        <v>43.074890000000003</v>
      </c>
      <c r="K6167">
        <f>VLOOKUP(I6167,Key!$A$1:$C$73,3,FALSE)</f>
        <v>-87.882810000000006</v>
      </c>
      <c r="L6167" t="s">
        <v>65</v>
      </c>
      <c r="M6167">
        <f>VLOOKUP(L6167,Key!$A$1:$C$73,2,FALSE)</f>
        <v>43.077359999999999</v>
      </c>
      <c r="N6167">
        <f>VLOOKUP(L6167,Key!$A$1:$C$73,3,FALSE)</f>
        <v>-87.880769999999998</v>
      </c>
      <c r="O6167">
        <v>2</v>
      </c>
      <c r="P6167">
        <v>0</v>
      </c>
      <c r="Q6167">
        <v>0.3</v>
      </c>
      <c r="R6167">
        <v>0.3</v>
      </c>
      <c r="S6167">
        <v>12</v>
      </c>
      <c r="T6167">
        <f t="shared" si="864"/>
        <v>-1</v>
      </c>
      <c r="U6167" s="1">
        <v>42852</v>
      </c>
      <c r="V6167" s="13">
        <f t="shared" si="865"/>
        <v>42826</v>
      </c>
      <c r="W6167" s="14">
        <f t="shared" si="866"/>
        <v>42852</v>
      </c>
      <c r="X6167" s="1" t="str">
        <f t="shared" si="867"/>
        <v>Thursday</v>
      </c>
      <c r="Y6167" s="2">
        <v>0.45077546296296295</v>
      </c>
      <c r="Z6167" s="2">
        <f t="shared" si="868"/>
        <v>0.45833333333333331</v>
      </c>
      <c r="AA6167">
        <f>1</f>
        <v>1</v>
      </c>
      <c r="AB6167" s="1">
        <v>42852</v>
      </c>
      <c r="AC6167" s="13">
        <f t="shared" si="869"/>
        <v>42826</v>
      </c>
      <c r="AD6167" s="14">
        <f t="shared" si="870"/>
        <v>42852</v>
      </c>
      <c r="AE6167" s="1" t="str">
        <f t="shared" si="871"/>
        <v>Thursday</v>
      </c>
      <c r="AF6167" s="2">
        <v>0.45236111111111116</v>
      </c>
      <c r="AG6167" s="2">
        <f t="shared" si="872"/>
        <v>0.45833333333333331</v>
      </c>
      <c r="AH6167" t="s">
        <v>23</v>
      </c>
    </row>
    <row r="6168" spans="1:34" x14ac:dyDescent="0.25">
      <c r="A6168">
        <v>1360133</v>
      </c>
      <c r="B6168" t="s">
        <v>29</v>
      </c>
      <c r="C6168" t="s">
        <v>103</v>
      </c>
      <c r="D6168" t="s">
        <v>31</v>
      </c>
      <c r="E6168">
        <v>53212</v>
      </c>
      <c r="F6168" t="s">
        <v>20</v>
      </c>
      <c r="G6168" t="s">
        <v>32</v>
      </c>
      <c r="H6168">
        <v>11086</v>
      </c>
      <c r="I6168" t="s">
        <v>40</v>
      </c>
      <c r="J6168">
        <f>VLOOKUP(I6168,Key!$A$1:$C$73,2,FALSE)</f>
        <v>43.06033</v>
      </c>
      <c r="K6168">
        <f>VLOOKUP(I6168,Key!$A$1:$C$73,3,FALSE)</f>
        <v>-87.89546</v>
      </c>
      <c r="L6168" t="s">
        <v>80</v>
      </c>
      <c r="M6168">
        <f>VLOOKUP(L6168,Key!$A$1:$C$73,2,FALSE)</f>
        <v>43.060250000000003</v>
      </c>
      <c r="N6168">
        <f>VLOOKUP(L6168,Key!$A$1:$C$73,3,FALSE)</f>
        <v>-87.892169999999993</v>
      </c>
      <c r="O6168">
        <v>1</v>
      </c>
      <c r="P6168">
        <v>0</v>
      </c>
      <c r="Q6168">
        <v>0.2</v>
      </c>
      <c r="R6168">
        <v>0.1</v>
      </c>
      <c r="S6168">
        <v>6</v>
      </c>
      <c r="T6168">
        <f t="shared" si="864"/>
        <v>-1</v>
      </c>
      <c r="U6168" s="1">
        <v>42852</v>
      </c>
      <c r="V6168" s="13">
        <f t="shared" si="865"/>
        <v>42826</v>
      </c>
      <c r="W6168" s="14">
        <f t="shared" si="866"/>
        <v>42852</v>
      </c>
      <c r="X6168" s="1" t="str">
        <f t="shared" si="867"/>
        <v>Thursday</v>
      </c>
      <c r="Y6168" s="2">
        <v>0.49129629629629629</v>
      </c>
      <c r="Z6168" s="2">
        <f t="shared" si="868"/>
        <v>0.5</v>
      </c>
      <c r="AA6168">
        <f>1</f>
        <v>1</v>
      </c>
      <c r="AB6168" s="1">
        <v>42852</v>
      </c>
      <c r="AC6168" s="13">
        <f t="shared" si="869"/>
        <v>42826</v>
      </c>
      <c r="AD6168" s="14">
        <f t="shared" si="870"/>
        <v>42852</v>
      </c>
      <c r="AE6168" s="1" t="str">
        <f t="shared" si="871"/>
        <v>Thursday</v>
      </c>
      <c r="AF6168" s="2">
        <v>0.49215277777777783</v>
      </c>
      <c r="AG6168" s="2">
        <f t="shared" si="872"/>
        <v>0.5</v>
      </c>
      <c r="AH6168" t="s">
        <v>23</v>
      </c>
    </row>
    <row r="6169" spans="1:34" x14ac:dyDescent="0.25">
      <c r="A6169">
        <v>1599923</v>
      </c>
      <c r="B6169" t="s">
        <v>29</v>
      </c>
      <c r="C6169" t="s">
        <v>195</v>
      </c>
      <c r="D6169" t="s">
        <v>31</v>
      </c>
      <c r="E6169">
        <v>53185</v>
      </c>
      <c r="F6169" t="s">
        <v>20</v>
      </c>
      <c r="G6169" t="s">
        <v>32</v>
      </c>
      <c r="H6169">
        <v>9</v>
      </c>
      <c r="I6169" t="s">
        <v>48</v>
      </c>
      <c r="J6169">
        <f>VLOOKUP(I6169,Key!$A$1:$C$73,2,FALSE)</f>
        <v>43.031320000000001</v>
      </c>
      <c r="K6169">
        <f>VLOOKUP(I6169,Key!$A$1:$C$73,3,FALSE)</f>
        <v>-87.904259999999994</v>
      </c>
      <c r="L6169" t="s">
        <v>48</v>
      </c>
      <c r="M6169">
        <f>VLOOKUP(L6169,Key!$A$1:$C$73,2,FALSE)</f>
        <v>43.031320000000001</v>
      </c>
      <c r="N6169">
        <f>VLOOKUP(L6169,Key!$A$1:$C$73,3,FALSE)</f>
        <v>-87.904259999999994</v>
      </c>
      <c r="O6169">
        <v>32</v>
      </c>
      <c r="P6169">
        <v>0</v>
      </c>
      <c r="Q6169">
        <v>4.8</v>
      </c>
      <c r="R6169">
        <v>4.5999999999999996</v>
      </c>
      <c r="S6169">
        <v>192</v>
      </c>
      <c r="T6169">
        <f t="shared" si="864"/>
        <v>-1</v>
      </c>
      <c r="U6169" s="1">
        <v>42852</v>
      </c>
      <c r="V6169" s="13">
        <f t="shared" si="865"/>
        <v>42826</v>
      </c>
      <c r="W6169" s="14">
        <f t="shared" si="866"/>
        <v>42852</v>
      </c>
      <c r="X6169" s="1" t="str">
        <f t="shared" si="867"/>
        <v>Thursday</v>
      </c>
      <c r="Y6169" s="2">
        <v>0.5065277777777778</v>
      </c>
      <c r="Z6169" s="2">
        <f t="shared" si="868"/>
        <v>0.5</v>
      </c>
      <c r="AA6169">
        <f>1</f>
        <v>1</v>
      </c>
      <c r="AB6169" s="1">
        <v>42852</v>
      </c>
      <c r="AC6169" s="13">
        <f t="shared" si="869"/>
        <v>42826</v>
      </c>
      <c r="AD6169" s="14">
        <f t="shared" si="870"/>
        <v>42852</v>
      </c>
      <c r="AE6169" s="1" t="str">
        <f t="shared" si="871"/>
        <v>Thursday</v>
      </c>
      <c r="AF6169" s="2">
        <v>0.5291203703703703</v>
      </c>
      <c r="AG6169" s="2">
        <f t="shared" si="872"/>
        <v>0.54166666666666663</v>
      </c>
      <c r="AH6169" t="s">
        <v>25</v>
      </c>
    </row>
    <row r="6170" spans="1:34" x14ac:dyDescent="0.25">
      <c r="A6170">
        <v>1468078</v>
      </c>
      <c r="B6170" t="s">
        <v>29</v>
      </c>
      <c r="C6170" t="s">
        <v>103</v>
      </c>
      <c r="D6170" t="s">
        <v>31</v>
      </c>
      <c r="E6170">
        <v>53209</v>
      </c>
      <c r="F6170" t="s">
        <v>20</v>
      </c>
      <c r="G6170" t="s">
        <v>32</v>
      </c>
      <c r="H6170">
        <v>11078</v>
      </c>
      <c r="I6170" t="s">
        <v>60</v>
      </c>
      <c r="J6170">
        <f>VLOOKUP(I6170,Key!$A$1:$C$73,2,FALSE)</f>
        <v>43.046570000000003</v>
      </c>
      <c r="K6170">
        <f>VLOOKUP(I6170,Key!$A$1:$C$73,3,FALSE)</f>
        <v>-87.908720000000002</v>
      </c>
      <c r="L6170" t="s">
        <v>22</v>
      </c>
      <c r="M6170">
        <f>VLOOKUP(L6170,Key!$A$1:$C$73,2,FALSE)</f>
        <v>43.058619999999998</v>
      </c>
      <c r="N6170">
        <f>VLOOKUP(L6170,Key!$A$1:$C$73,3,FALSE)</f>
        <v>-87.885319999999993</v>
      </c>
      <c r="O6170">
        <v>9</v>
      </c>
      <c r="P6170">
        <v>0</v>
      </c>
      <c r="Q6170">
        <v>1.4</v>
      </c>
      <c r="R6170">
        <v>1.3</v>
      </c>
      <c r="S6170">
        <v>54</v>
      </c>
      <c r="T6170">
        <f t="shared" si="864"/>
        <v>-1</v>
      </c>
      <c r="U6170" s="1">
        <v>42852</v>
      </c>
      <c r="V6170" s="13">
        <f t="shared" si="865"/>
        <v>42826</v>
      </c>
      <c r="W6170" s="14">
        <f t="shared" si="866"/>
        <v>42852</v>
      </c>
      <c r="X6170" s="1" t="str">
        <f t="shared" si="867"/>
        <v>Thursday</v>
      </c>
      <c r="Y6170" s="2">
        <v>0.71707175925925926</v>
      </c>
      <c r="Z6170" s="2">
        <f t="shared" si="868"/>
        <v>0.70833333333333326</v>
      </c>
      <c r="AA6170">
        <f>1</f>
        <v>1</v>
      </c>
      <c r="AB6170" s="1">
        <v>42852</v>
      </c>
      <c r="AC6170" s="13">
        <f t="shared" si="869"/>
        <v>42826</v>
      </c>
      <c r="AD6170" s="14">
        <f t="shared" si="870"/>
        <v>42852</v>
      </c>
      <c r="AE6170" s="1" t="str">
        <f t="shared" si="871"/>
        <v>Thursday</v>
      </c>
      <c r="AF6170" s="2">
        <v>0.72356481481481483</v>
      </c>
      <c r="AG6170" s="2">
        <f t="shared" si="872"/>
        <v>0.70833333333333326</v>
      </c>
      <c r="AH6170" t="s">
        <v>23</v>
      </c>
    </row>
    <row r="6171" spans="1:34" x14ac:dyDescent="0.25">
      <c r="A6171">
        <v>1400126</v>
      </c>
      <c r="B6171" t="s">
        <v>29</v>
      </c>
      <c r="C6171" t="s">
        <v>47</v>
      </c>
      <c r="D6171" t="s">
        <v>31</v>
      </c>
      <c r="E6171">
        <v>53211</v>
      </c>
      <c r="F6171" t="s">
        <v>20</v>
      </c>
      <c r="G6171" t="s">
        <v>32</v>
      </c>
      <c r="H6171">
        <v>237</v>
      </c>
      <c r="I6171" t="s">
        <v>63</v>
      </c>
      <c r="J6171">
        <f>VLOOKUP(I6171,Key!$A$1:$C$73,2,FALSE)</f>
        <v>43.066893999999998</v>
      </c>
      <c r="K6171">
        <f>VLOOKUP(I6171,Key!$A$1:$C$73,3,FALSE)</f>
        <v>-87.877936000000005</v>
      </c>
      <c r="L6171" t="s">
        <v>61</v>
      </c>
      <c r="M6171">
        <f>VLOOKUP(L6171,Key!$A$1:$C$73,2,FALSE)</f>
        <v>43.060786</v>
      </c>
      <c r="N6171">
        <f>VLOOKUP(L6171,Key!$A$1:$C$73,3,FALSE)</f>
        <v>-87.883825999999999</v>
      </c>
      <c r="O6171">
        <v>4</v>
      </c>
      <c r="P6171">
        <v>0</v>
      </c>
      <c r="Q6171">
        <v>0.6</v>
      </c>
      <c r="R6171">
        <v>0.6</v>
      </c>
      <c r="S6171">
        <v>24</v>
      </c>
      <c r="T6171">
        <f t="shared" si="864"/>
        <v>-1</v>
      </c>
      <c r="U6171" s="1">
        <v>42852</v>
      </c>
      <c r="V6171" s="13">
        <f t="shared" si="865"/>
        <v>42826</v>
      </c>
      <c r="W6171" s="14">
        <f t="shared" si="866"/>
        <v>42852</v>
      </c>
      <c r="X6171" s="1" t="str">
        <f t="shared" si="867"/>
        <v>Thursday</v>
      </c>
      <c r="Y6171" s="2">
        <v>0.75624999999999998</v>
      </c>
      <c r="Z6171" s="2">
        <f t="shared" si="868"/>
        <v>0.75</v>
      </c>
      <c r="AA6171">
        <f>1</f>
        <v>1</v>
      </c>
      <c r="AB6171" s="1">
        <v>42852</v>
      </c>
      <c r="AC6171" s="13">
        <f t="shared" si="869"/>
        <v>42826</v>
      </c>
      <c r="AD6171" s="14">
        <f t="shared" si="870"/>
        <v>42852</v>
      </c>
      <c r="AE6171" s="1" t="str">
        <f t="shared" si="871"/>
        <v>Thursday</v>
      </c>
      <c r="AF6171" s="2">
        <v>0.75934027777777768</v>
      </c>
      <c r="AG6171" s="2">
        <f t="shared" si="872"/>
        <v>0.75</v>
      </c>
      <c r="AH6171" t="s">
        <v>23</v>
      </c>
    </row>
    <row r="6172" spans="1:34" x14ac:dyDescent="0.25">
      <c r="A6172">
        <v>1444023</v>
      </c>
      <c r="B6172" t="s">
        <v>29</v>
      </c>
      <c r="C6172" t="s">
        <v>30</v>
      </c>
      <c r="D6172" t="s">
        <v>31</v>
      </c>
      <c r="E6172">
        <v>53211</v>
      </c>
      <c r="F6172" t="s">
        <v>20</v>
      </c>
      <c r="G6172" t="s">
        <v>32</v>
      </c>
      <c r="H6172">
        <v>11134</v>
      </c>
      <c r="I6172" t="s">
        <v>24</v>
      </c>
      <c r="J6172">
        <f>VLOOKUP(I6172,Key!$A$1:$C$73,2,FALSE)</f>
        <v>43.074655999999997</v>
      </c>
      <c r="K6172">
        <f>VLOOKUP(I6172,Key!$A$1:$C$73,3,FALSE)</f>
        <v>-87.889011999999994</v>
      </c>
      <c r="L6172" t="s">
        <v>62</v>
      </c>
      <c r="M6172">
        <f>VLOOKUP(L6172,Key!$A$1:$C$73,2,FALSE)</f>
        <v>43.052460000000004</v>
      </c>
      <c r="N6172">
        <f>VLOOKUP(L6172,Key!$A$1:$C$73,3,FALSE)</f>
        <v>-87.891000000000005</v>
      </c>
      <c r="O6172">
        <v>29</v>
      </c>
      <c r="P6172">
        <v>0</v>
      </c>
      <c r="Q6172">
        <v>4.4000000000000004</v>
      </c>
      <c r="R6172">
        <v>4.0999999999999996</v>
      </c>
      <c r="S6172">
        <v>174</v>
      </c>
      <c r="T6172">
        <f t="shared" si="864"/>
        <v>-1</v>
      </c>
      <c r="U6172" s="1">
        <v>42852</v>
      </c>
      <c r="V6172" s="13">
        <f t="shared" si="865"/>
        <v>42826</v>
      </c>
      <c r="W6172" s="14">
        <f t="shared" si="866"/>
        <v>42852</v>
      </c>
      <c r="X6172" s="1" t="str">
        <f t="shared" si="867"/>
        <v>Thursday</v>
      </c>
      <c r="Y6172" s="2">
        <v>0.75702546296296302</v>
      </c>
      <c r="Z6172" s="2">
        <f t="shared" si="868"/>
        <v>0.75</v>
      </c>
      <c r="AA6172">
        <f>1</f>
        <v>1</v>
      </c>
      <c r="AB6172" s="1">
        <v>42852</v>
      </c>
      <c r="AC6172" s="13">
        <f t="shared" si="869"/>
        <v>42826</v>
      </c>
      <c r="AD6172" s="14">
        <f t="shared" si="870"/>
        <v>42852</v>
      </c>
      <c r="AE6172" s="1" t="str">
        <f t="shared" si="871"/>
        <v>Thursday</v>
      </c>
      <c r="AF6172" s="2">
        <v>0.7771527777777778</v>
      </c>
      <c r="AG6172" s="2">
        <f t="shared" si="872"/>
        <v>0.79166666666666663</v>
      </c>
      <c r="AH6172" t="s">
        <v>23</v>
      </c>
    </row>
    <row r="6173" spans="1:34" x14ac:dyDescent="0.25">
      <c r="A6173">
        <v>1400126</v>
      </c>
      <c r="B6173" t="s">
        <v>29</v>
      </c>
      <c r="C6173" t="s">
        <v>47</v>
      </c>
      <c r="D6173" t="s">
        <v>31</v>
      </c>
      <c r="E6173">
        <v>53211</v>
      </c>
      <c r="F6173" t="s">
        <v>20</v>
      </c>
      <c r="G6173" t="s">
        <v>32</v>
      </c>
      <c r="H6173">
        <v>237</v>
      </c>
      <c r="I6173" t="s">
        <v>61</v>
      </c>
      <c r="J6173">
        <f>VLOOKUP(I6173,Key!$A$1:$C$73,2,FALSE)</f>
        <v>43.060786</v>
      </c>
      <c r="K6173">
        <f>VLOOKUP(I6173,Key!$A$1:$C$73,3,FALSE)</f>
        <v>-87.883825999999999</v>
      </c>
      <c r="L6173" t="s">
        <v>63</v>
      </c>
      <c r="M6173">
        <f>VLOOKUP(L6173,Key!$A$1:$C$73,2,FALSE)</f>
        <v>43.066893999999998</v>
      </c>
      <c r="N6173">
        <f>VLOOKUP(L6173,Key!$A$1:$C$73,3,FALSE)</f>
        <v>-87.877936000000005</v>
      </c>
      <c r="O6173">
        <v>3</v>
      </c>
      <c r="P6173">
        <v>0</v>
      </c>
      <c r="Q6173">
        <v>0.5</v>
      </c>
      <c r="R6173">
        <v>0.4</v>
      </c>
      <c r="S6173">
        <v>18</v>
      </c>
      <c r="T6173">
        <f t="shared" si="864"/>
        <v>-1</v>
      </c>
      <c r="U6173" s="1">
        <v>42852</v>
      </c>
      <c r="V6173" s="13">
        <f t="shared" si="865"/>
        <v>42826</v>
      </c>
      <c r="W6173" s="14">
        <f t="shared" si="866"/>
        <v>42852</v>
      </c>
      <c r="X6173" s="1" t="str">
        <f t="shared" si="867"/>
        <v>Thursday</v>
      </c>
      <c r="Y6173" s="2">
        <v>0.79306712962962955</v>
      </c>
      <c r="Z6173" s="2">
        <f t="shared" si="868"/>
        <v>0.79166666666666663</v>
      </c>
      <c r="AA6173">
        <f>1</f>
        <v>1</v>
      </c>
      <c r="AB6173" s="1">
        <v>42852</v>
      </c>
      <c r="AC6173" s="13">
        <f t="shared" si="869"/>
        <v>42826</v>
      </c>
      <c r="AD6173" s="14">
        <f t="shared" si="870"/>
        <v>42852</v>
      </c>
      <c r="AE6173" s="1" t="str">
        <f t="shared" si="871"/>
        <v>Thursday</v>
      </c>
      <c r="AF6173" s="2">
        <v>0.7955902777777778</v>
      </c>
      <c r="AG6173" s="2">
        <f t="shared" si="872"/>
        <v>0.79166666666666663</v>
      </c>
      <c r="AH6173" t="s">
        <v>23</v>
      </c>
    </row>
    <row r="6174" spans="1:34" x14ac:dyDescent="0.25">
      <c r="A6174">
        <v>1251108</v>
      </c>
      <c r="B6174" t="s">
        <v>29</v>
      </c>
      <c r="C6174" t="s">
        <v>114</v>
      </c>
      <c r="D6174" t="s">
        <v>31</v>
      </c>
      <c r="E6174">
        <v>54913</v>
      </c>
      <c r="F6174" t="s">
        <v>20</v>
      </c>
      <c r="G6174" t="s">
        <v>99</v>
      </c>
      <c r="H6174">
        <v>5464</v>
      </c>
      <c r="I6174" t="s">
        <v>40</v>
      </c>
      <c r="J6174">
        <f>VLOOKUP(I6174,Key!$A$1:$C$73,2,FALSE)</f>
        <v>43.06033</v>
      </c>
      <c r="K6174">
        <f>VLOOKUP(I6174,Key!$A$1:$C$73,3,FALSE)</f>
        <v>-87.89546</v>
      </c>
      <c r="L6174" t="s">
        <v>80</v>
      </c>
      <c r="M6174">
        <f>VLOOKUP(L6174,Key!$A$1:$C$73,2,FALSE)</f>
        <v>43.060250000000003</v>
      </c>
      <c r="N6174">
        <f>VLOOKUP(L6174,Key!$A$1:$C$73,3,FALSE)</f>
        <v>-87.892169999999993</v>
      </c>
      <c r="O6174">
        <v>1</v>
      </c>
      <c r="P6174">
        <v>0</v>
      </c>
      <c r="Q6174">
        <v>0.2</v>
      </c>
      <c r="R6174">
        <v>0.1</v>
      </c>
      <c r="S6174">
        <v>6</v>
      </c>
      <c r="T6174">
        <f t="shared" si="864"/>
        <v>-1</v>
      </c>
      <c r="U6174" s="1">
        <v>42852</v>
      </c>
      <c r="V6174" s="13">
        <f t="shared" si="865"/>
        <v>42826</v>
      </c>
      <c r="W6174" s="14">
        <f t="shared" si="866"/>
        <v>42852</v>
      </c>
      <c r="X6174" s="1" t="str">
        <f t="shared" si="867"/>
        <v>Thursday</v>
      </c>
      <c r="Y6174" s="2">
        <v>0.85221064814814806</v>
      </c>
      <c r="Z6174" s="2">
        <f t="shared" si="868"/>
        <v>0.83333333333333326</v>
      </c>
      <c r="AA6174">
        <f>1</f>
        <v>1</v>
      </c>
      <c r="AB6174" s="1">
        <v>42852</v>
      </c>
      <c r="AC6174" s="13">
        <f t="shared" si="869"/>
        <v>42826</v>
      </c>
      <c r="AD6174" s="14">
        <f t="shared" si="870"/>
        <v>42852</v>
      </c>
      <c r="AE6174" s="1" t="str">
        <f t="shared" si="871"/>
        <v>Thursday</v>
      </c>
      <c r="AF6174" s="2">
        <v>0.85304398148148142</v>
      </c>
      <c r="AG6174" s="2">
        <f t="shared" si="872"/>
        <v>0.83333333333333326</v>
      </c>
      <c r="AH6174" t="s">
        <v>23</v>
      </c>
    </row>
    <row r="6175" spans="1:34" x14ac:dyDescent="0.25">
      <c r="A6175">
        <v>1477939</v>
      </c>
      <c r="B6175" t="s">
        <v>29</v>
      </c>
      <c r="C6175" t="s">
        <v>135</v>
      </c>
      <c r="D6175" t="s">
        <v>31</v>
      </c>
      <c r="E6175">
        <v>53010</v>
      </c>
      <c r="F6175" t="s">
        <v>20</v>
      </c>
      <c r="G6175" t="s">
        <v>32</v>
      </c>
      <c r="H6175">
        <v>11124</v>
      </c>
      <c r="I6175" t="s">
        <v>28</v>
      </c>
      <c r="J6175">
        <f>VLOOKUP(I6175,Key!$A$1:$C$73,2,FALSE)</f>
        <v>43.038580000000003</v>
      </c>
      <c r="K6175">
        <f>VLOOKUP(I6175,Key!$A$1:$C$73,3,FALSE)</f>
        <v>-87.90934</v>
      </c>
      <c r="L6175" t="s">
        <v>136</v>
      </c>
      <c r="M6175">
        <f>VLOOKUP(L6175,Key!$A$1:$C$73,2,FALSE)</f>
        <v>43.02017</v>
      </c>
      <c r="N6175">
        <f>VLOOKUP(L6175,Key!$A$1:$C$73,3,FALSE)</f>
        <v>-87.933049999999994</v>
      </c>
      <c r="O6175">
        <v>21</v>
      </c>
      <c r="P6175">
        <v>0</v>
      </c>
      <c r="Q6175">
        <v>3.2</v>
      </c>
      <c r="R6175">
        <v>3</v>
      </c>
      <c r="S6175">
        <v>126</v>
      </c>
      <c r="T6175">
        <f t="shared" si="864"/>
        <v>-1</v>
      </c>
      <c r="U6175" s="1">
        <v>42853</v>
      </c>
      <c r="V6175" s="13">
        <f t="shared" si="865"/>
        <v>42826</v>
      </c>
      <c r="W6175" s="14">
        <f t="shared" si="866"/>
        <v>42853</v>
      </c>
      <c r="X6175" s="1" t="str">
        <f t="shared" si="867"/>
        <v>Friday</v>
      </c>
      <c r="Y6175" s="2">
        <v>0.3120486111111111</v>
      </c>
      <c r="Z6175" s="2">
        <f t="shared" si="868"/>
        <v>0.29166666666666663</v>
      </c>
      <c r="AA6175">
        <f>1</f>
        <v>1</v>
      </c>
      <c r="AB6175" s="1">
        <v>42853</v>
      </c>
      <c r="AC6175" s="13">
        <f t="shared" si="869"/>
        <v>42826</v>
      </c>
      <c r="AD6175" s="14">
        <f t="shared" si="870"/>
        <v>42853</v>
      </c>
      <c r="AE6175" s="1" t="str">
        <f t="shared" si="871"/>
        <v>Friday</v>
      </c>
      <c r="AF6175" s="2">
        <v>0.32671296296296298</v>
      </c>
      <c r="AG6175" s="2">
        <f t="shared" si="872"/>
        <v>0.33333333333333331</v>
      </c>
      <c r="AH6175" t="s">
        <v>23</v>
      </c>
    </row>
    <row r="6176" spans="1:34" x14ac:dyDescent="0.25">
      <c r="A6176">
        <v>1188548</v>
      </c>
      <c r="B6176" t="s">
        <v>29</v>
      </c>
      <c r="C6176" t="s">
        <v>47</v>
      </c>
      <c r="D6176" t="s">
        <v>31</v>
      </c>
      <c r="E6176">
        <v>53202</v>
      </c>
      <c r="F6176" t="s">
        <v>20</v>
      </c>
      <c r="G6176" t="s">
        <v>99</v>
      </c>
      <c r="H6176">
        <v>5483</v>
      </c>
      <c r="I6176" t="s">
        <v>22</v>
      </c>
      <c r="J6176">
        <f>VLOOKUP(I6176,Key!$A$1:$C$73,2,FALSE)</f>
        <v>43.058619999999998</v>
      </c>
      <c r="K6176">
        <f>VLOOKUP(I6176,Key!$A$1:$C$73,3,FALSE)</f>
        <v>-87.885319999999993</v>
      </c>
      <c r="L6176" t="s">
        <v>77</v>
      </c>
      <c r="M6176">
        <f>VLOOKUP(L6176,Key!$A$1:$C$73,2,FALSE)</f>
        <v>43.036900000000003</v>
      </c>
      <c r="N6176">
        <f>VLOOKUP(L6176,Key!$A$1:$C$73,3,FALSE)</f>
        <v>-87.89667</v>
      </c>
      <c r="O6176">
        <v>14</v>
      </c>
      <c r="P6176">
        <v>0</v>
      </c>
      <c r="Q6176">
        <v>2.1</v>
      </c>
      <c r="R6176">
        <v>2</v>
      </c>
      <c r="S6176">
        <v>84</v>
      </c>
      <c r="T6176">
        <f t="shared" si="864"/>
        <v>-1</v>
      </c>
      <c r="U6176" s="1">
        <v>42853</v>
      </c>
      <c r="V6176" s="13">
        <f t="shared" si="865"/>
        <v>42826</v>
      </c>
      <c r="W6176" s="14">
        <f t="shared" si="866"/>
        <v>42853</v>
      </c>
      <c r="X6176" s="1" t="str">
        <f t="shared" si="867"/>
        <v>Friday</v>
      </c>
      <c r="Y6176" s="2">
        <v>0.33299768518518519</v>
      </c>
      <c r="Z6176" s="2">
        <f t="shared" si="868"/>
        <v>0.33333333333333331</v>
      </c>
      <c r="AA6176">
        <f>1</f>
        <v>1</v>
      </c>
      <c r="AB6176" s="1">
        <v>42853</v>
      </c>
      <c r="AC6176" s="13">
        <f t="shared" si="869"/>
        <v>42826</v>
      </c>
      <c r="AD6176" s="14">
        <f t="shared" si="870"/>
        <v>42853</v>
      </c>
      <c r="AE6176" s="1" t="str">
        <f t="shared" si="871"/>
        <v>Friday</v>
      </c>
      <c r="AF6176" s="2">
        <v>0.34262731481481484</v>
      </c>
      <c r="AG6176" s="2">
        <f t="shared" si="872"/>
        <v>0.33333333333333331</v>
      </c>
      <c r="AH6176" t="s">
        <v>23</v>
      </c>
    </row>
    <row r="6177" spans="1:34" x14ac:dyDescent="0.25">
      <c r="A6177">
        <v>1247978</v>
      </c>
      <c r="B6177" t="s">
        <v>29</v>
      </c>
      <c r="C6177" t="s">
        <v>110</v>
      </c>
      <c r="D6177" t="s">
        <v>31</v>
      </c>
      <c r="E6177">
        <v>53089</v>
      </c>
      <c r="F6177" t="s">
        <v>20</v>
      </c>
      <c r="G6177" t="s">
        <v>99</v>
      </c>
      <c r="H6177">
        <v>11079</v>
      </c>
      <c r="I6177" t="s">
        <v>24</v>
      </c>
      <c r="J6177">
        <f>VLOOKUP(I6177,Key!$A$1:$C$73,2,FALSE)</f>
        <v>43.074655999999997</v>
      </c>
      <c r="K6177">
        <f>VLOOKUP(I6177,Key!$A$1:$C$73,3,FALSE)</f>
        <v>-87.889011999999994</v>
      </c>
      <c r="L6177" t="s">
        <v>80</v>
      </c>
      <c r="M6177">
        <f>VLOOKUP(L6177,Key!$A$1:$C$73,2,FALSE)</f>
        <v>43.060250000000003</v>
      </c>
      <c r="N6177">
        <f>VLOOKUP(L6177,Key!$A$1:$C$73,3,FALSE)</f>
        <v>-87.892169999999993</v>
      </c>
      <c r="O6177">
        <v>8</v>
      </c>
      <c r="P6177">
        <v>0</v>
      </c>
      <c r="Q6177">
        <v>1.2</v>
      </c>
      <c r="R6177">
        <v>1.1000000000000001</v>
      </c>
      <c r="S6177">
        <v>48</v>
      </c>
      <c r="T6177">
        <f t="shared" si="864"/>
        <v>-1</v>
      </c>
      <c r="U6177" s="1">
        <v>42853</v>
      </c>
      <c r="V6177" s="13">
        <f t="shared" si="865"/>
        <v>42826</v>
      </c>
      <c r="W6177" s="14">
        <f t="shared" si="866"/>
        <v>42853</v>
      </c>
      <c r="X6177" s="1" t="str">
        <f t="shared" si="867"/>
        <v>Friday</v>
      </c>
      <c r="Y6177" s="2">
        <v>0.50053240740740745</v>
      </c>
      <c r="Z6177" s="2">
        <f t="shared" si="868"/>
        <v>0.5</v>
      </c>
      <c r="AA6177">
        <f>1</f>
        <v>1</v>
      </c>
      <c r="AB6177" s="1">
        <v>42853</v>
      </c>
      <c r="AC6177" s="13">
        <f t="shared" si="869"/>
        <v>42826</v>
      </c>
      <c r="AD6177" s="14">
        <f t="shared" si="870"/>
        <v>42853</v>
      </c>
      <c r="AE6177" s="1" t="str">
        <f t="shared" si="871"/>
        <v>Friday</v>
      </c>
      <c r="AF6177" s="2">
        <v>0.5062268518518519</v>
      </c>
      <c r="AG6177" s="2">
        <f t="shared" si="872"/>
        <v>0.5</v>
      </c>
      <c r="AH6177" t="s">
        <v>23</v>
      </c>
    </row>
    <row r="6178" spans="1:34" x14ac:dyDescent="0.25">
      <c r="A6178">
        <v>946290</v>
      </c>
      <c r="B6178" t="s">
        <v>29</v>
      </c>
      <c r="C6178" t="s">
        <v>47</v>
      </c>
      <c r="D6178" t="s">
        <v>31</v>
      </c>
      <c r="E6178">
        <v>53208</v>
      </c>
      <c r="F6178" t="s">
        <v>20</v>
      </c>
      <c r="G6178" t="s">
        <v>32</v>
      </c>
      <c r="H6178">
        <v>5550</v>
      </c>
      <c r="I6178" t="s">
        <v>65</v>
      </c>
      <c r="J6178">
        <f>VLOOKUP(I6178,Key!$A$1:$C$73,2,FALSE)</f>
        <v>43.077359999999999</v>
      </c>
      <c r="K6178">
        <f>VLOOKUP(I6178,Key!$A$1:$C$73,3,FALSE)</f>
        <v>-87.880769999999998</v>
      </c>
      <c r="L6178" t="s">
        <v>21</v>
      </c>
      <c r="M6178">
        <f>VLOOKUP(L6178,Key!$A$1:$C$73,2,FALSE)</f>
        <v>43.074890000000003</v>
      </c>
      <c r="N6178">
        <f>VLOOKUP(L6178,Key!$A$1:$C$73,3,FALSE)</f>
        <v>-87.882810000000006</v>
      </c>
      <c r="O6178">
        <v>2</v>
      </c>
      <c r="P6178">
        <v>0</v>
      </c>
      <c r="Q6178">
        <v>0.3</v>
      </c>
      <c r="R6178">
        <v>0.3</v>
      </c>
      <c r="S6178">
        <v>12</v>
      </c>
      <c r="T6178">
        <f t="shared" si="864"/>
        <v>-1</v>
      </c>
      <c r="U6178" s="1">
        <v>42853</v>
      </c>
      <c r="V6178" s="13">
        <f t="shared" si="865"/>
        <v>42826</v>
      </c>
      <c r="W6178" s="14">
        <f t="shared" si="866"/>
        <v>42853</v>
      </c>
      <c r="X6178" s="1" t="str">
        <f t="shared" si="867"/>
        <v>Friday</v>
      </c>
      <c r="Y6178" s="2">
        <v>0.63408564814814816</v>
      </c>
      <c r="Z6178" s="2">
        <f t="shared" si="868"/>
        <v>0.625</v>
      </c>
      <c r="AA6178">
        <f>1</f>
        <v>1</v>
      </c>
      <c r="AB6178" s="1">
        <v>42853</v>
      </c>
      <c r="AC6178" s="13">
        <f t="shared" si="869"/>
        <v>42826</v>
      </c>
      <c r="AD6178" s="14">
        <f t="shared" si="870"/>
        <v>42853</v>
      </c>
      <c r="AE6178" s="1" t="str">
        <f t="shared" si="871"/>
        <v>Friday</v>
      </c>
      <c r="AF6178" s="2">
        <v>0.63596064814814812</v>
      </c>
      <c r="AG6178" s="2">
        <f t="shared" si="872"/>
        <v>0.625</v>
      </c>
      <c r="AH6178" t="s">
        <v>23</v>
      </c>
    </row>
    <row r="6179" spans="1:34" x14ac:dyDescent="0.25">
      <c r="A6179">
        <v>1517760</v>
      </c>
      <c r="B6179" t="s">
        <v>29</v>
      </c>
      <c r="C6179" t="s">
        <v>47</v>
      </c>
      <c r="D6179" t="s">
        <v>31</v>
      </c>
      <c r="E6179">
        <v>53212</v>
      </c>
      <c r="F6179" t="s">
        <v>20</v>
      </c>
      <c r="G6179" t="s">
        <v>32</v>
      </c>
      <c r="H6179">
        <v>157</v>
      </c>
      <c r="I6179" t="s">
        <v>42</v>
      </c>
      <c r="J6179">
        <f>VLOOKUP(I6179,Key!$A$1:$C$73,2,FALSE)</f>
        <v>43.038719999999998</v>
      </c>
      <c r="K6179">
        <f>VLOOKUP(I6179,Key!$A$1:$C$73,3,FALSE)</f>
        <v>-87.905339999999995</v>
      </c>
      <c r="L6179" t="s">
        <v>86</v>
      </c>
      <c r="M6179">
        <f>VLOOKUP(L6179,Key!$A$1:$C$73,2,FALSE)</f>
        <v>43.052549999999997</v>
      </c>
      <c r="N6179">
        <f>VLOOKUP(L6179,Key!$A$1:$C$73,3,FALSE)</f>
        <v>-87.909329999999997</v>
      </c>
      <c r="O6179">
        <v>9</v>
      </c>
      <c r="P6179">
        <v>0</v>
      </c>
      <c r="Q6179">
        <v>1.4</v>
      </c>
      <c r="R6179">
        <v>1.3</v>
      </c>
      <c r="S6179">
        <v>54</v>
      </c>
      <c r="T6179">
        <f t="shared" si="864"/>
        <v>-1</v>
      </c>
      <c r="U6179" s="1">
        <v>42853</v>
      </c>
      <c r="V6179" s="13">
        <f t="shared" si="865"/>
        <v>42826</v>
      </c>
      <c r="W6179" s="14">
        <f t="shared" si="866"/>
        <v>42853</v>
      </c>
      <c r="X6179" s="1" t="str">
        <f t="shared" si="867"/>
        <v>Friday</v>
      </c>
      <c r="Y6179" s="2">
        <v>0.68383101851851846</v>
      </c>
      <c r="Z6179" s="2">
        <f t="shared" si="868"/>
        <v>0.66666666666666663</v>
      </c>
      <c r="AA6179">
        <f>1</f>
        <v>1</v>
      </c>
      <c r="AB6179" s="1">
        <v>42853</v>
      </c>
      <c r="AC6179" s="13">
        <f t="shared" si="869"/>
        <v>42826</v>
      </c>
      <c r="AD6179" s="14">
        <f t="shared" si="870"/>
        <v>42853</v>
      </c>
      <c r="AE6179" s="1" t="str">
        <f t="shared" si="871"/>
        <v>Friday</v>
      </c>
      <c r="AF6179" s="2">
        <v>0.69021990740740735</v>
      </c>
      <c r="AG6179" s="2">
        <f t="shared" si="872"/>
        <v>0.70833333333333326</v>
      </c>
      <c r="AH6179" t="s">
        <v>23</v>
      </c>
    </row>
    <row r="6180" spans="1:34" x14ac:dyDescent="0.25">
      <c r="A6180">
        <v>1240065</v>
      </c>
      <c r="B6180" t="s">
        <v>29</v>
      </c>
      <c r="C6180" t="s">
        <v>47</v>
      </c>
      <c r="D6180" t="s">
        <v>31</v>
      </c>
      <c r="E6180">
        <v>53212</v>
      </c>
      <c r="F6180" t="s">
        <v>20</v>
      </c>
      <c r="G6180" t="s">
        <v>32</v>
      </c>
      <c r="H6180">
        <v>11136</v>
      </c>
      <c r="I6180" t="s">
        <v>37</v>
      </c>
      <c r="J6180">
        <f>VLOOKUP(I6180,Key!$A$1:$C$73,2,FALSE)</f>
        <v>43.049230000000001</v>
      </c>
      <c r="K6180">
        <f>VLOOKUP(I6180,Key!$A$1:$C$73,3,FALSE)</f>
        <v>-87.911940000000001</v>
      </c>
      <c r="L6180" t="s">
        <v>74</v>
      </c>
      <c r="M6180">
        <f>VLOOKUP(L6180,Key!$A$1:$C$73,2,FALSE)</f>
        <v>43.05536</v>
      </c>
      <c r="N6180">
        <f>VLOOKUP(L6180,Key!$A$1:$C$73,3,FALSE)</f>
        <v>-87.90504</v>
      </c>
      <c r="O6180">
        <v>4</v>
      </c>
      <c r="P6180">
        <v>0</v>
      </c>
      <c r="Q6180">
        <v>0.6</v>
      </c>
      <c r="R6180">
        <v>0.6</v>
      </c>
      <c r="S6180">
        <v>24</v>
      </c>
      <c r="T6180">
        <f t="shared" si="864"/>
        <v>-1</v>
      </c>
      <c r="U6180" s="1">
        <v>42853</v>
      </c>
      <c r="V6180" s="13">
        <f t="shared" si="865"/>
        <v>42826</v>
      </c>
      <c r="W6180" s="14">
        <f t="shared" si="866"/>
        <v>42853</v>
      </c>
      <c r="X6180" s="1" t="str">
        <f t="shared" si="867"/>
        <v>Friday</v>
      </c>
      <c r="Y6180" s="2">
        <v>0.96509259259259261</v>
      </c>
      <c r="Z6180" s="2">
        <f t="shared" si="868"/>
        <v>0.95833333333333326</v>
      </c>
      <c r="AA6180">
        <f>1</f>
        <v>1</v>
      </c>
      <c r="AB6180" s="1">
        <v>42853</v>
      </c>
      <c r="AC6180" s="13">
        <f t="shared" si="869"/>
        <v>42826</v>
      </c>
      <c r="AD6180" s="14">
        <f t="shared" si="870"/>
        <v>42853</v>
      </c>
      <c r="AE6180" s="1" t="str">
        <f t="shared" si="871"/>
        <v>Friday</v>
      </c>
      <c r="AF6180" s="2">
        <v>0.96795138888888888</v>
      </c>
      <c r="AG6180" s="2">
        <f t="shared" si="872"/>
        <v>0.95833333333333326</v>
      </c>
      <c r="AH6180" t="s">
        <v>23</v>
      </c>
    </row>
    <row r="6181" spans="1:34" x14ac:dyDescent="0.25">
      <c r="A6181">
        <v>1425087</v>
      </c>
      <c r="B6181" t="s">
        <v>29</v>
      </c>
      <c r="C6181" t="s">
        <v>30</v>
      </c>
      <c r="D6181" t="s">
        <v>31</v>
      </c>
      <c r="E6181">
        <v>53212</v>
      </c>
      <c r="F6181" t="s">
        <v>20</v>
      </c>
      <c r="G6181" t="s">
        <v>32</v>
      </c>
      <c r="H6181">
        <v>11147</v>
      </c>
      <c r="I6181" t="s">
        <v>40</v>
      </c>
      <c r="J6181">
        <f>VLOOKUP(I6181,Key!$A$1:$C$73,2,FALSE)</f>
        <v>43.06033</v>
      </c>
      <c r="K6181">
        <f>VLOOKUP(I6181,Key!$A$1:$C$73,3,FALSE)</f>
        <v>-87.89546</v>
      </c>
      <c r="L6181" t="s">
        <v>57</v>
      </c>
      <c r="M6181">
        <f>VLOOKUP(L6181,Key!$A$1:$C$73,2,FALSE)</f>
        <v>43.03913</v>
      </c>
      <c r="N6181">
        <f>VLOOKUP(L6181,Key!$A$1:$C$73,3,FALSE)</f>
        <v>-87.916150000000002</v>
      </c>
      <c r="O6181">
        <v>10</v>
      </c>
      <c r="P6181">
        <v>0</v>
      </c>
      <c r="Q6181">
        <v>1.5</v>
      </c>
      <c r="R6181">
        <v>1.4</v>
      </c>
      <c r="S6181">
        <v>60</v>
      </c>
      <c r="T6181">
        <f t="shared" si="864"/>
        <v>-1</v>
      </c>
      <c r="U6181" s="1">
        <v>42854</v>
      </c>
      <c r="V6181" s="13">
        <f t="shared" si="865"/>
        <v>42826</v>
      </c>
      <c r="W6181" s="14">
        <f t="shared" si="866"/>
        <v>42854</v>
      </c>
      <c r="X6181" s="1" t="str">
        <f t="shared" si="867"/>
        <v>Saturday</v>
      </c>
      <c r="Y6181" s="2">
        <v>0.40137731481481481</v>
      </c>
      <c r="Z6181" s="2">
        <f t="shared" si="868"/>
        <v>0.41666666666666663</v>
      </c>
      <c r="AA6181">
        <f>1</f>
        <v>1</v>
      </c>
      <c r="AB6181" s="1">
        <v>42854</v>
      </c>
      <c r="AC6181" s="13">
        <f t="shared" si="869"/>
        <v>42826</v>
      </c>
      <c r="AD6181" s="14">
        <f t="shared" si="870"/>
        <v>42854</v>
      </c>
      <c r="AE6181" s="1" t="str">
        <f t="shared" si="871"/>
        <v>Saturday</v>
      </c>
      <c r="AF6181" s="2">
        <v>0.40805555555555556</v>
      </c>
      <c r="AG6181" s="2">
        <f t="shared" si="872"/>
        <v>0.41666666666666663</v>
      </c>
      <c r="AH6181" t="s">
        <v>23</v>
      </c>
    </row>
    <row r="6182" spans="1:34" x14ac:dyDescent="0.25">
      <c r="A6182">
        <v>1437939</v>
      </c>
      <c r="B6182" t="s">
        <v>29</v>
      </c>
      <c r="C6182" t="s">
        <v>47</v>
      </c>
      <c r="D6182" t="s">
        <v>31</v>
      </c>
      <c r="E6182">
        <v>53211</v>
      </c>
      <c r="F6182" t="s">
        <v>20</v>
      </c>
      <c r="G6182" t="s">
        <v>32</v>
      </c>
      <c r="H6182">
        <v>5561</v>
      </c>
      <c r="I6182" t="s">
        <v>24</v>
      </c>
      <c r="J6182">
        <f>VLOOKUP(I6182,Key!$A$1:$C$73,2,FALSE)</f>
        <v>43.074655999999997</v>
      </c>
      <c r="K6182">
        <f>VLOOKUP(I6182,Key!$A$1:$C$73,3,FALSE)</f>
        <v>-87.889011999999994</v>
      </c>
      <c r="L6182" t="s">
        <v>21</v>
      </c>
      <c r="M6182">
        <f>VLOOKUP(L6182,Key!$A$1:$C$73,2,FALSE)</f>
        <v>43.074890000000003</v>
      </c>
      <c r="N6182">
        <f>VLOOKUP(L6182,Key!$A$1:$C$73,3,FALSE)</f>
        <v>-87.882810000000006</v>
      </c>
      <c r="O6182">
        <v>32</v>
      </c>
      <c r="P6182">
        <v>0</v>
      </c>
      <c r="Q6182">
        <v>4.8</v>
      </c>
      <c r="R6182">
        <v>4.5999999999999996</v>
      </c>
      <c r="S6182">
        <v>192</v>
      </c>
      <c r="T6182">
        <f t="shared" si="864"/>
        <v>-1</v>
      </c>
      <c r="U6182" s="1">
        <v>42854</v>
      </c>
      <c r="V6182" s="13">
        <f t="shared" si="865"/>
        <v>42826</v>
      </c>
      <c r="W6182" s="14">
        <f t="shared" si="866"/>
        <v>42854</v>
      </c>
      <c r="X6182" s="1" t="str">
        <f t="shared" si="867"/>
        <v>Saturday</v>
      </c>
      <c r="Y6182" s="2">
        <v>0.42596064814814816</v>
      </c>
      <c r="Z6182" s="2">
        <f t="shared" si="868"/>
        <v>0.41666666666666663</v>
      </c>
      <c r="AA6182">
        <f>1</f>
        <v>1</v>
      </c>
      <c r="AB6182" s="1">
        <v>42854</v>
      </c>
      <c r="AC6182" s="13">
        <f t="shared" si="869"/>
        <v>42826</v>
      </c>
      <c r="AD6182" s="14">
        <f t="shared" si="870"/>
        <v>42854</v>
      </c>
      <c r="AE6182" s="1" t="str">
        <f t="shared" si="871"/>
        <v>Saturday</v>
      </c>
      <c r="AF6182" s="2">
        <v>0.4484143518518518</v>
      </c>
      <c r="AG6182" s="2">
        <f t="shared" si="872"/>
        <v>0.45833333333333331</v>
      </c>
      <c r="AH6182" t="s">
        <v>23</v>
      </c>
    </row>
    <row r="6183" spans="1:34" x14ac:dyDescent="0.25">
      <c r="A6183">
        <v>1377173</v>
      </c>
      <c r="B6183" t="s">
        <v>29</v>
      </c>
      <c r="C6183" t="s">
        <v>103</v>
      </c>
      <c r="D6183" t="s">
        <v>31</v>
      </c>
      <c r="E6183">
        <v>53212</v>
      </c>
      <c r="F6183" t="s">
        <v>20</v>
      </c>
      <c r="G6183" t="s">
        <v>32</v>
      </c>
      <c r="H6183">
        <v>189</v>
      </c>
      <c r="I6183" t="s">
        <v>64</v>
      </c>
      <c r="J6183">
        <f>VLOOKUP(I6183,Key!$A$1:$C$73,2,FALSE)</f>
        <v>43.069021999999997</v>
      </c>
      <c r="K6183">
        <f>VLOOKUP(I6183,Key!$A$1:$C$73,3,FALSE)</f>
        <v>-87.887940999999998</v>
      </c>
      <c r="L6183" t="s">
        <v>22</v>
      </c>
      <c r="M6183">
        <f>VLOOKUP(L6183,Key!$A$1:$C$73,2,FALSE)</f>
        <v>43.058619999999998</v>
      </c>
      <c r="N6183">
        <f>VLOOKUP(L6183,Key!$A$1:$C$73,3,FALSE)</f>
        <v>-87.885319999999993</v>
      </c>
      <c r="O6183">
        <v>10</v>
      </c>
      <c r="P6183">
        <v>0</v>
      </c>
      <c r="Q6183">
        <v>1.5</v>
      </c>
      <c r="R6183">
        <v>1.4</v>
      </c>
      <c r="S6183">
        <v>60</v>
      </c>
      <c r="T6183">
        <f t="shared" si="864"/>
        <v>-1</v>
      </c>
      <c r="U6183" s="1">
        <v>42854</v>
      </c>
      <c r="V6183" s="13">
        <f t="shared" si="865"/>
        <v>42826</v>
      </c>
      <c r="W6183" s="14">
        <f t="shared" si="866"/>
        <v>42854</v>
      </c>
      <c r="X6183" s="1" t="str">
        <f t="shared" si="867"/>
        <v>Saturday</v>
      </c>
      <c r="Y6183" s="2">
        <v>0.52636574074074072</v>
      </c>
      <c r="Z6183" s="2">
        <f t="shared" si="868"/>
        <v>0.54166666666666663</v>
      </c>
      <c r="AA6183">
        <f>1</f>
        <v>1</v>
      </c>
      <c r="AB6183" s="1">
        <v>42854</v>
      </c>
      <c r="AC6183" s="13">
        <f t="shared" si="869"/>
        <v>42826</v>
      </c>
      <c r="AD6183" s="14">
        <f t="shared" si="870"/>
        <v>42854</v>
      </c>
      <c r="AE6183" s="1" t="str">
        <f t="shared" si="871"/>
        <v>Saturday</v>
      </c>
      <c r="AF6183" s="2">
        <v>0.53268518518518515</v>
      </c>
      <c r="AG6183" s="2">
        <f t="shared" si="872"/>
        <v>0.54166666666666663</v>
      </c>
      <c r="AH6183" t="s">
        <v>23</v>
      </c>
    </row>
    <row r="6184" spans="1:34" x14ac:dyDescent="0.25">
      <c r="A6184">
        <v>880714</v>
      </c>
      <c r="B6184" t="s">
        <v>29</v>
      </c>
      <c r="C6184" t="s">
        <v>47</v>
      </c>
      <c r="D6184" t="s">
        <v>31</v>
      </c>
      <c r="E6184">
        <v>53211</v>
      </c>
      <c r="F6184" t="s">
        <v>20</v>
      </c>
      <c r="G6184" t="s">
        <v>97</v>
      </c>
      <c r="H6184">
        <v>5524</v>
      </c>
      <c r="I6184" t="s">
        <v>24</v>
      </c>
      <c r="J6184">
        <f>VLOOKUP(I6184,Key!$A$1:$C$73,2,FALSE)</f>
        <v>43.074655999999997</v>
      </c>
      <c r="K6184">
        <f>VLOOKUP(I6184,Key!$A$1:$C$73,3,FALSE)</f>
        <v>-87.889011999999994</v>
      </c>
      <c r="L6184" t="s">
        <v>40</v>
      </c>
      <c r="M6184">
        <f>VLOOKUP(L6184,Key!$A$1:$C$73,2,FALSE)</f>
        <v>43.06033</v>
      </c>
      <c r="N6184">
        <f>VLOOKUP(L6184,Key!$A$1:$C$73,3,FALSE)</f>
        <v>-87.89546</v>
      </c>
      <c r="O6184">
        <v>11</v>
      </c>
      <c r="P6184">
        <v>2</v>
      </c>
      <c r="Q6184">
        <v>1.7</v>
      </c>
      <c r="R6184">
        <v>1.6</v>
      </c>
      <c r="S6184">
        <v>66</v>
      </c>
      <c r="T6184">
        <f t="shared" si="864"/>
        <v>-1</v>
      </c>
      <c r="U6184" s="1">
        <v>42843</v>
      </c>
      <c r="V6184" s="13">
        <f t="shared" si="865"/>
        <v>42826</v>
      </c>
      <c r="W6184" s="14">
        <f t="shared" si="866"/>
        <v>42843</v>
      </c>
      <c r="X6184" s="1" t="str">
        <f t="shared" si="867"/>
        <v>Tuesday</v>
      </c>
      <c r="Y6184" s="2">
        <v>0.74467592592592602</v>
      </c>
      <c r="Z6184" s="2">
        <f t="shared" si="868"/>
        <v>0.75</v>
      </c>
      <c r="AA6184">
        <f>1</f>
        <v>1</v>
      </c>
      <c r="AB6184" s="1">
        <v>42843</v>
      </c>
      <c r="AC6184" s="13">
        <f t="shared" si="869"/>
        <v>42826</v>
      </c>
      <c r="AD6184" s="14">
        <f t="shared" si="870"/>
        <v>42843</v>
      </c>
      <c r="AE6184" s="1" t="str">
        <f t="shared" si="871"/>
        <v>Tuesday</v>
      </c>
      <c r="AF6184" s="2">
        <v>0.75262731481481471</v>
      </c>
      <c r="AG6184" s="2">
        <f t="shared" si="872"/>
        <v>0.75</v>
      </c>
      <c r="AH6184" t="s">
        <v>23</v>
      </c>
    </row>
    <row r="6185" spans="1:34" x14ac:dyDescent="0.25">
      <c r="A6185">
        <v>1400126</v>
      </c>
      <c r="B6185" t="s">
        <v>29</v>
      </c>
      <c r="C6185" t="s">
        <v>47</v>
      </c>
      <c r="D6185" t="s">
        <v>31</v>
      </c>
      <c r="E6185">
        <v>53211</v>
      </c>
      <c r="F6185" t="s">
        <v>20</v>
      </c>
      <c r="G6185" t="s">
        <v>32</v>
      </c>
      <c r="H6185">
        <v>21</v>
      </c>
      <c r="I6185" t="s">
        <v>63</v>
      </c>
      <c r="J6185">
        <f>VLOOKUP(I6185,Key!$A$1:$C$73,2,FALSE)</f>
        <v>43.066893999999998</v>
      </c>
      <c r="K6185">
        <f>VLOOKUP(I6185,Key!$A$1:$C$73,3,FALSE)</f>
        <v>-87.877936000000005</v>
      </c>
      <c r="L6185" t="s">
        <v>40</v>
      </c>
      <c r="M6185">
        <f>VLOOKUP(L6185,Key!$A$1:$C$73,2,FALSE)</f>
        <v>43.06033</v>
      </c>
      <c r="N6185">
        <f>VLOOKUP(L6185,Key!$A$1:$C$73,3,FALSE)</f>
        <v>-87.89546</v>
      </c>
      <c r="O6185">
        <v>8</v>
      </c>
      <c r="P6185">
        <v>0</v>
      </c>
      <c r="Q6185">
        <v>1.2</v>
      </c>
      <c r="R6185">
        <v>1.1000000000000001</v>
      </c>
      <c r="S6185">
        <v>48</v>
      </c>
      <c r="T6185">
        <f t="shared" si="864"/>
        <v>-1</v>
      </c>
      <c r="U6185" s="1">
        <v>42843</v>
      </c>
      <c r="V6185" s="13">
        <f t="shared" si="865"/>
        <v>42826</v>
      </c>
      <c r="W6185" s="14">
        <f t="shared" si="866"/>
        <v>42843</v>
      </c>
      <c r="X6185" s="1" t="str">
        <f t="shared" si="867"/>
        <v>Tuesday</v>
      </c>
      <c r="Y6185" s="2">
        <v>0.76585648148148155</v>
      </c>
      <c r="Z6185" s="2">
        <f t="shared" si="868"/>
        <v>0.75</v>
      </c>
      <c r="AA6185">
        <f>1</f>
        <v>1</v>
      </c>
      <c r="AB6185" s="1">
        <v>42843</v>
      </c>
      <c r="AC6185" s="13">
        <f t="shared" si="869"/>
        <v>42826</v>
      </c>
      <c r="AD6185" s="14">
        <f t="shared" si="870"/>
        <v>42843</v>
      </c>
      <c r="AE6185" s="1" t="str">
        <f t="shared" si="871"/>
        <v>Tuesday</v>
      </c>
      <c r="AF6185" s="2">
        <v>0.77098379629629632</v>
      </c>
      <c r="AG6185" s="2">
        <f t="shared" si="872"/>
        <v>0.79166666666666663</v>
      </c>
      <c r="AH6185" t="s">
        <v>23</v>
      </c>
    </row>
    <row r="6186" spans="1:34" x14ac:dyDescent="0.25">
      <c r="A6186">
        <v>1379912</v>
      </c>
      <c r="B6186" t="s">
        <v>29</v>
      </c>
      <c r="C6186" t="s">
        <v>47</v>
      </c>
      <c r="D6186" t="s">
        <v>31</v>
      </c>
      <c r="E6186">
        <v>53207</v>
      </c>
      <c r="F6186" t="s">
        <v>20</v>
      </c>
      <c r="G6186" t="s">
        <v>32</v>
      </c>
      <c r="H6186">
        <v>976</v>
      </c>
      <c r="I6186" t="s">
        <v>56</v>
      </c>
      <c r="J6186">
        <f>VLOOKUP(I6186,Key!$A$1:$C$73,2,FALSE)</f>
        <v>43.004728999999998</v>
      </c>
      <c r="K6186">
        <f>VLOOKUP(I6186,Key!$A$1:$C$73,3,FALSE)</f>
        <v>-87.905463999999995</v>
      </c>
      <c r="L6186" t="s">
        <v>34</v>
      </c>
      <c r="M6186">
        <f>VLOOKUP(L6186,Key!$A$1:$C$73,2,FALSE)</f>
        <v>43.05097</v>
      </c>
      <c r="N6186">
        <f>VLOOKUP(L6186,Key!$A$1:$C$73,3,FALSE)</f>
        <v>-87.906440000000003</v>
      </c>
      <c r="O6186">
        <v>17</v>
      </c>
      <c r="P6186">
        <v>0</v>
      </c>
      <c r="Q6186">
        <v>2.6</v>
      </c>
      <c r="R6186">
        <v>2.4</v>
      </c>
      <c r="S6186">
        <v>102</v>
      </c>
      <c r="T6186">
        <f t="shared" si="864"/>
        <v>-1</v>
      </c>
      <c r="U6186" s="1">
        <v>42843</v>
      </c>
      <c r="V6186" s="13">
        <f t="shared" si="865"/>
        <v>42826</v>
      </c>
      <c r="W6186" s="14">
        <f t="shared" si="866"/>
        <v>42843</v>
      </c>
      <c r="X6186" s="1" t="str">
        <f t="shared" si="867"/>
        <v>Tuesday</v>
      </c>
      <c r="Y6186" s="2">
        <v>0.77834490740740747</v>
      </c>
      <c r="Z6186" s="2">
        <f t="shared" si="868"/>
        <v>0.79166666666666663</v>
      </c>
      <c r="AA6186">
        <f>1</f>
        <v>1</v>
      </c>
      <c r="AB6186" s="1">
        <v>42843</v>
      </c>
      <c r="AC6186" s="13">
        <f t="shared" si="869"/>
        <v>42826</v>
      </c>
      <c r="AD6186" s="14">
        <f t="shared" si="870"/>
        <v>42843</v>
      </c>
      <c r="AE6186" s="1" t="str">
        <f t="shared" si="871"/>
        <v>Tuesday</v>
      </c>
      <c r="AF6186" s="2">
        <v>0.78965277777777787</v>
      </c>
      <c r="AG6186" s="2">
        <f t="shared" si="872"/>
        <v>0.79166666666666663</v>
      </c>
      <c r="AH6186" t="s">
        <v>23</v>
      </c>
    </row>
    <row r="6187" spans="1:34" x14ac:dyDescent="0.25">
      <c r="A6187">
        <v>1169361</v>
      </c>
      <c r="B6187" t="s">
        <v>29</v>
      </c>
      <c r="C6187" t="s">
        <v>47</v>
      </c>
      <c r="D6187" t="s">
        <v>31</v>
      </c>
      <c r="E6187">
        <v>53202</v>
      </c>
      <c r="F6187" t="s">
        <v>20</v>
      </c>
      <c r="G6187" t="s">
        <v>99</v>
      </c>
      <c r="H6187">
        <v>11085</v>
      </c>
      <c r="I6187" t="s">
        <v>24</v>
      </c>
      <c r="J6187">
        <f>VLOOKUP(I6187,Key!$A$1:$C$73,2,FALSE)</f>
        <v>43.074655999999997</v>
      </c>
      <c r="K6187">
        <f>VLOOKUP(I6187,Key!$A$1:$C$73,3,FALSE)</f>
        <v>-87.889011999999994</v>
      </c>
      <c r="L6187" t="s">
        <v>62</v>
      </c>
      <c r="M6187">
        <f>VLOOKUP(L6187,Key!$A$1:$C$73,2,FALSE)</f>
        <v>43.052460000000004</v>
      </c>
      <c r="N6187">
        <f>VLOOKUP(L6187,Key!$A$1:$C$73,3,FALSE)</f>
        <v>-87.891000000000005</v>
      </c>
      <c r="O6187">
        <v>17</v>
      </c>
      <c r="P6187">
        <v>0</v>
      </c>
      <c r="Q6187">
        <v>2.6</v>
      </c>
      <c r="R6187">
        <v>2.4</v>
      </c>
      <c r="S6187">
        <v>102</v>
      </c>
      <c r="T6187">
        <f t="shared" si="864"/>
        <v>-1</v>
      </c>
      <c r="U6187" s="1">
        <v>42843</v>
      </c>
      <c r="V6187" s="13">
        <f t="shared" si="865"/>
        <v>42826</v>
      </c>
      <c r="W6187" s="14">
        <f t="shared" si="866"/>
        <v>42843</v>
      </c>
      <c r="X6187" s="1" t="str">
        <f t="shared" si="867"/>
        <v>Tuesday</v>
      </c>
      <c r="Y6187" s="2">
        <v>0.78163194444444439</v>
      </c>
      <c r="Z6187" s="2">
        <f t="shared" si="868"/>
        <v>0.79166666666666663</v>
      </c>
      <c r="AA6187">
        <f>1</f>
        <v>1</v>
      </c>
      <c r="AB6187" s="1">
        <v>42843</v>
      </c>
      <c r="AC6187" s="13">
        <f t="shared" si="869"/>
        <v>42826</v>
      </c>
      <c r="AD6187" s="14">
        <f t="shared" si="870"/>
        <v>42843</v>
      </c>
      <c r="AE6187" s="1" t="str">
        <f t="shared" si="871"/>
        <v>Tuesday</v>
      </c>
      <c r="AF6187" s="2">
        <v>0.79362268518518519</v>
      </c>
      <c r="AG6187" s="2">
        <f t="shared" si="872"/>
        <v>0.79166666666666663</v>
      </c>
      <c r="AH6187" t="s">
        <v>23</v>
      </c>
    </row>
    <row r="6188" spans="1:34" x14ac:dyDescent="0.25">
      <c r="A6188">
        <v>1022184</v>
      </c>
      <c r="B6188" t="s">
        <v>29</v>
      </c>
      <c r="C6188" t="s">
        <v>47</v>
      </c>
      <c r="D6188" t="s">
        <v>31</v>
      </c>
      <c r="E6188">
        <v>53202</v>
      </c>
      <c r="F6188" t="s">
        <v>20</v>
      </c>
      <c r="G6188" t="s">
        <v>32</v>
      </c>
      <c r="H6188">
        <v>11122</v>
      </c>
      <c r="I6188" t="s">
        <v>21</v>
      </c>
      <c r="J6188">
        <f>VLOOKUP(I6188,Key!$A$1:$C$73,2,FALSE)</f>
        <v>43.074890000000003</v>
      </c>
      <c r="K6188">
        <f>VLOOKUP(I6188,Key!$A$1:$C$73,3,FALSE)</f>
        <v>-87.882810000000006</v>
      </c>
      <c r="L6188" t="s">
        <v>61</v>
      </c>
      <c r="M6188">
        <f>VLOOKUP(L6188,Key!$A$1:$C$73,2,FALSE)</f>
        <v>43.060786</v>
      </c>
      <c r="N6188">
        <f>VLOOKUP(L6188,Key!$A$1:$C$73,3,FALSE)</f>
        <v>-87.883825999999999</v>
      </c>
      <c r="O6188">
        <v>16</v>
      </c>
      <c r="P6188">
        <v>0</v>
      </c>
      <c r="Q6188">
        <v>2.4</v>
      </c>
      <c r="R6188">
        <v>2.2999999999999998</v>
      </c>
      <c r="S6188">
        <v>96</v>
      </c>
      <c r="T6188">
        <f t="shared" si="864"/>
        <v>-1</v>
      </c>
      <c r="U6188" s="1">
        <v>42843</v>
      </c>
      <c r="V6188" s="13">
        <f t="shared" si="865"/>
        <v>42826</v>
      </c>
      <c r="W6188" s="14">
        <f t="shared" si="866"/>
        <v>42843</v>
      </c>
      <c r="X6188" s="1" t="str">
        <f t="shared" si="867"/>
        <v>Tuesday</v>
      </c>
      <c r="Y6188" s="2">
        <v>0.80623842592592598</v>
      </c>
      <c r="Z6188" s="2">
        <f t="shared" si="868"/>
        <v>0.79166666666666663</v>
      </c>
      <c r="AA6188">
        <f>1</f>
        <v>1</v>
      </c>
      <c r="AB6188" s="1">
        <v>42843</v>
      </c>
      <c r="AC6188" s="13">
        <f t="shared" si="869"/>
        <v>42826</v>
      </c>
      <c r="AD6188" s="14">
        <f t="shared" si="870"/>
        <v>42843</v>
      </c>
      <c r="AE6188" s="1" t="str">
        <f t="shared" si="871"/>
        <v>Tuesday</v>
      </c>
      <c r="AF6188" s="2">
        <v>0.81686342592592587</v>
      </c>
      <c r="AG6188" s="2">
        <f t="shared" si="872"/>
        <v>0.83333333333333326</v>
      </c>
      <c r="AH6188" t="s">
        <v>23</v>
      </c>
    </row>
    <row r="6189" spans="1:34" x14ac:dyDescent="0.25">
      <c r="A6189">
        <v>1409782</v>
      </c>
      <c r="B6189" t="s">
        <v>29</v>
      </c>
      <c r="C6189" t="s">
        <v>188</v>
      </c>
      <c r="D6189" t="s">
        <v>31</v>
      </c>
      <c r="E6189">
        <v>53129</v>
      </c>
      <c r="F6189" t="s">
        <v>20</v>
      </c>
      <c r="G6189" t="s">
        <v>32</v>
      </c>
      <c r="H6189">
        <v>5479</v>
      </c>
      <c r="I6189" t="s">
        <v>66</v>
      </c>
      <c r="J6189">
        <f>VLOOKUP(I6189,Key!$A$1:$C$73,2,FALSE)</f>
        <v>43.078530000000001</v>
      </c>
      <c r="K6189">
        <f>VLOOKUP(I6189,Key!$A$1:$C$73,3,FALSE)</f>
        <v>-87.882620000000003</v>
      </c>
      <c r="L6189" t="s">
        <v>65</v>
      </c>
      <c r="M6189">
        <f>VLOOKUP(L6189,Key!$A$1:$C$73,2,FALSE)</f>
        <v>43.077359999999999</v>
      </c>
      <c r="N6189">
        <f>VLOOKUP(L6189,Key!$A$1:$C$73,3,FALSE)</f>
        <v>-87.880769999999998</v>
      </c>
      <c r="O6189">
        <v>3</v>
      </c>
      <c r="P6189">
        <v>0</v>
      </c>
      <c r="Q6189">
        <v>0.5</v>
      </c>
      <c r="R6189">
        <v>0.4</v>
      </c>
      <c r="S6189">
        <v>18</v>
      </c>
      <c r="T6189">
        <f t="shared" si="864"/>
        <v>-1</v>
      </c>
      <c r="U6189" s="1">
        <v>42843</v>
      </c>
      <c r="V6189" s="13">
        <f t="shared" si="865"/>
        <v>42826</v>
      </c>
      <c r="W6189" s="14">
        <f t="shared" si="866"/>
        <v>42843</v>
      </c>
      <c r="X6189" s="1" t="str">
        <f t="shared" si="867"/>
        <v>Tuesday</v>
      </c>
      <c r="Y6189" s="2">
        <v>0.8143055555555555</v>
      </c>
      <c r="Z6189" s="2">
        <f t="shared" si="868"/>
        <v>0.83333333333333326</v>
      </c>
      <c r="AA6189">
        <f>1</f>
        <v>1</v>
      </c>
      <c r="AB6189" s="1">
        <v>42843</v>
      </c>
      <c r="AC6189" s="13">
        <f t="shared" si="869"/>
        <v>42826</v>
      </c>
      <c r="AD6189" s="14">
        <f t="shared" si="870"/>
        <v>42843</v>
      </c>
      <c r="AE6189" s="1" t="str">
        <f t="shared" si="871"/>
        <v>Tuesday</v>
      </c>
      <c r="AF6189" s="2">
        <v>0.81616898148148154</v>
      </c>
      <c r="AG6189" s="2">
        <f t="shared" si="872"/>
        <v>0.83333333333333326</v>
      </c>
      <c r="AH6189" t="s">
        <v>23</v>
      </c>
    </row>
    <row r="6190" spans="1:34" x14ac:dyDescent="0.25">
      <c r="A6190">
        <v>1468696</v>
      </c>
      <c r="B6190" t="s">
        <v>29</v>
      </c>
      <c r="C6190" t="s">
        <v>35</v>
      </c>
      <c r="D6190" t="s">
        <v>31</v>
      </c>
      <c r="E6190">
        <v>53226</v>
      </c>
      <c r="F6190" t="s">
        <v>20</v>
      </c>
      <c r="G6190" t="s">
        <v>32</v>
      </c>
      <c r="H6190">
        <v>91</v>
      </c>
      <c r="I6190" t="s">
        <v>79</v>
      </c>
      <c r="J6190">
        <f>VLOOKUP(I6190,Key!$A$1:$C$73,2,FALSE)</f>
        <v>43.04804</v>
      </c>
      <c r="K6190">
        <f>VLOOKUP(I6190,Key!$A$1:$C$73,3,FALSE)</f>
        <v>-87.896720000000002</v>
      </c>
      <c r="L6190" t="s">
        <v>44</v>
      </c>
      <c r="M6190">
        <f>VLOOKUP(L6190,Key!$A$1:$C$73,2,FALSE)</f>
        <v>43.03886</v>
      </c>
      <c r="N6190">
        <f>VLOOKUP(L6190,Key!$A$1:$C$73,3,FALSE)</f>
        <v>-87.902720000000002</v>
      </c>
      <c r="O6190">
        <v>4</v>
      </c>
      <c r="P6190">
        <v>0</v>
      </c>
      <c r="Q6190">
        <v>0.6</v>
      </c>
      <c r="R6190">
        <v>0.6</v>
      </c>
      <c r="S6190">
        <v>24</v>
      </c>
      <c r="T6190">
        <f t="shared" si="864"/>
        <v>-1</v>
      </c>
      <c r="U6190" s="1">
        <v>42844</v>
      </c>
      <c r="V6190" s="13">
        <f t="shared" si="865"/>
        <v>42826</v>
      </c>
      <c r="W6190" s="14">
        <f t="shared" si="866"/>
        <v>42844</v>
      </c>
      <c r="X6190" s="1" t="str">
        <f t="shared" si="867"/>
        <v>Wednesday</v>
      </c>
      <c r="Y6190" s="2">
        <v>0.34331018518518519</v>
      </c>
      <c r="Z6190" s="2">
        <f t="shared" si="868"/>
        <v>0.33333333333333331</v>
      </c>
      <c r="AA6190">
        <f>1</f>
        <v>1</v>
      </c>
      <c r="AB6190" s="1">
        <v>42844</v>
      </c>
      <c r="AC6190" s="13">
        <f t="shared" si="869"/>
        <v>42826</v>
      </c>
      <c r="AD6190" s="14">
        <f t="shared" si="870"/>
        <v>42844</v>
      </c>
      <c r="AE6190" s="1" t="str">
        <f t="shared" si="871"/>
        <v>Wednesday</v>
      </c>
      <c r="AF6190" s="2">
        <v>0.3464930555555556</v>
      </c>
      <c r="AG6190" s="2">
        <f t="shared" si="872"/>
        <v>0.33333333333333331</v>
      </c>
      <c r="AH6190" t="s">
        <v>23</v>
      </c>
    </row>
    <row r="6191" spans="1:34" x14ac:dyDescent="0.25">
      <c r="A6191">
        <v>1260485</v>
      </c>
      <c r="B6191" t="s">
        <v>29</v>
      </c>
      <c r="C6191" t="s">
        <v>58</v>
      </c>
      <c r="D6191" t="s">
        <v>31</v>
      </c>
      <c r="E6191">
        <v>53211</v>
      </c>
      <c r="F6191" t="s">
        <v>20</v>
      </c>
      <c r="G6191" t="s">
        <v>32</v>
      </c>
      <c r="H6191">
        <v>11108</v>
      </c>
      <c r="I6191" t="s">
        <v>78</v>
      </c>
      <c r="J6191">
        <f>VLOOKUP(I6191,Key!$A$1:$C$73,2,FALSE)</f>
        <v>43.048200000000001</v>
      </c>
      <c r="K6191">
        <f>VLOOKUP(I6191,Key!$A$1:$C$73,3,FALSE)</f>
        <v>-87.900859999999994</v>
      </c>
      <c r="L6191" t="s">
        <v>44</v>
      </c>
      <c r="M6191">
        <f>VLOOKUP(L6191,Key!$A$1:$C$73,2,FALSE)</f>
        <v>43.03886</v>
      </c>
      <c r="N6191">
        <f>VLOOKUP(L6191,Key!$A$1:$C$73,3,FALSE)</f>
        <v>-87.902720000000002</v>
      </c>
      <c r="O6191">
        <v>9</v>
      </c>
      <c r="P6191">
        <v>0</v>
      </c>
      <c r="Q6191">
        <v>1.4</v>
      </c>
      <c r="R6191">
        <v>1.3</v>
      </c>
      <c r="S6191">
        <v>54</v>
      </c>
      <c r="T6191">
        <f t="shared" si="864"/>
        <v>-1</v>
      </c>
      <c r="U6191" s="1">
        <v>42844</v>
      </c>
      <c r="V6191" s="13">
        <f t="shared" si="865"/>
        <v>42826</v>
      </c>
      <c r="W6191" s="14">
        <f t="shared" si="866"/>
        <v>42844</v>
      </c>
      <c r="X6191" s="1" t="str">
        <f t="shared" si="867"/>
        <v>Wednesday</v>
      </c>
      <c r="Y6191" s="2">
        <v>0.35099537037037037</v>
      </c>
      <c r="Z6191" s="2">
        <f t="shared" si="868"/>
        <v>0.33333333333333331</v>
      </c>
      <c r="AA6191">
        <f>1</f>
        <v>1</v>
      </c>
      <c r="AB6191" s="1">
        <v>42844</v>
      </c>
      <c r="AC6191" s="13">
        <f t="shared" si="869"/>
        <v>42826</v>
      </c>
      <c r="AD6191" s="14">
        <f t="shared" si="870"/>
        <v>42844</v>
      </c>
      <c r="AE6191" s="1" t="str">
        <f t="shared" si="871"/>
        <v>Wednesday</v>
      </c>
      <c r="AF6191" s="2">
        <v>0.35731481481481481</v>
      </c>
      <c r="AG6191" s="2">
        <f t="shared" si="872"/>
        <v>0.375</v>
      </c>
      <c r="AH6191" t="s">
        <v>23</v>
      </c>
    </row>
    <row r="6192" spans="1:34" x14ac:dyDescent="0.25">
      <c r="A6192">
        <v>1407702</v>
      </c>
      <c r="B6192" t="s">
        <v>29</v>
      </c>
      <c r="C6192" t="s">
        <v>47</v>
      </c>
      <c r="D6192" t="s">
        <v>31</v>
      </c>
      <c r="E6192">
        <v>53202</v>
      </c>
      <c r="F6192" t="s">
        <v>20</v>
      </c>
      <c r="G6192" t="s">
        <v>32</v>
      </c>
      <c r="H6192">
        <v>5497</v>
      </c>
      <c r="I6192" t="s">
        <v>24</v>
      </c>
      <c r="J6192">
        <f>VLOOKUP(I6192,Key!$A$1:$C$73,2,FALSE)</f>
        <v>43.074655999999997</v>
      </c>
      <c r="K6192">
        <f>VLOOKUP(I6192,Key!$A$1:$C$73,3,FALSE)</f>
        <v>-87.889011999999994</v>
      </c>
      <c r="L6192" t="s">
        <v>66</v>
      </c>
      <c r="M6192">
        <f>VLOOKUP(L6192,Key!$A$1:$C$73,2,FALSE)</f>
        <v>43.078530000000001</v>
      </c>
      <c r="N6192">
        <f>VLOOKUP(L6192,Key!$A$1:$C$73,3,FALSE)</f>
        <v>-87.882620000000003</v>
      </c>
      <c r="O6192">
        <v>4</v>
      </c>
      <c r="P6192">
        <v>0</v>
      </c>
      <c r="Q6192">
        <v>0.6</v>
      </c>
      <c r="R6192">
        <v>0.6</v>
      </c>
      <c r="S6192">
        <v>24</v>
      </c>
      <c r="T6192">
        <f t="shared" si="864"/>
        <v>-1</v>
      </c>
      <c r="U6192" s="1">
        <v>42844</v>
      </c>
      <c r="V6192" s="13">
        <f t="shared" si="865"/>
        <v>42826</v>
      </c>
      <c r="W6192" s="14">
        <f t="shared" si="866"/>
        <v>42844</v>
      </c>
      <c r="X6192" s="1" t="str">
        <f t="shared" si="867"/>
        <v>Wednesday</v>
      </c>
      <c r="Y6192" s="2">
        <v>0.3732638888888889</v>
      </c>
      <c r="Z6192" s="2">
        <f t="shared" si="868"/>
        <v>0.375</v>
      </c>
      <c r="AA6192">
        <f>1</f>
        <v>1</v>
      </c>
      <c r="AB6192" s="1">
        <v>42844</v>
      </c>
      <c r="AC6192" s="13">
        <f t="shared" si="869"/>
        <v>42826</v>
      </c>
      <c r="AD6192" s="14">
        <f t="shared" si="870"/>
        <v>42844</v>
      </c>
      <c r="AE6192" s="1" t="str">
        <f t="shared" si="871"/>
        <v>Wednesday</v>
      </c>
      <c r="AF6192" s="2">
        <v>0.3760532407407407</v>
      </c>
      <c r="AG6192" s="2">
        <f t="shared" si="872"/>
        <v>0.375</v>
      </c>
      <c r="AH6192" t="s">
        <v>23</v>
      </c>
    </row>
    <row r="6193" spans="1:34" x14ac:dyDescent="0.25">
      <c r="A6193">
        <v>531439</v>
      </c>
      <c r="B6193" t="s">
        <v>29</v>
      </c>
      <c r="C6193" t="s">
        <v>47</v>
      </c>
      <c r="D6193" t="s">
        <v>31</v>
      </c>
      <c r="E6193">
        <v>53208</v>
      </c>
      <c r="F6193" t="s">
        <v>20</v>
      </c>
      <c r="G6193" t="s">
        <v>32</v>
      </c>
      <c r="H6193">
        <v>86</v>
      </c>
      <c r="I6193" t="s">
        <v>94</v>
      </c>
      <c r="J6193">
        <f>VLOOKUP(I6193,Key!$A$1:$C$73,2,FALSE)</f>
        <v>43.020020000000002</v>
      </c>
      <c r="K6193">
        <f>VLOOKUP(I6193,Key!$A$1:$C$73,3,FALSE)</f>
        <v>-87.912540000000007</v>
      </c>
      <c r="L6193" t="s">
        <v>136</v>
      </c>
      <c r="M6193">
        <f>VLOOKUP(L6193,Key!$A$1:$C$73,2,FALSE)</f>
        <v>43.02017</v>
      </c>
      <c r="N6193">
        <f>VLOOKUP(L6193,Key!$A$1:$C$73,3,FALSE)</f>
        <v>-87.933049999999994</v>
      </c>
      <c r="O6193">
        <v>7</v>
      </c>
      <c r="P6193">
        <v>0</v>
      </c>
      <c r="Q6193">
        <v>1.1000000000000001</v>
      </c>
      <c r="R6193">
        <v>1</v>
      </c>
      <c r="S6193">
        <v>42</v>
      </c>
      <c r="T6193">
        <f t="shared" si="864"/>
        <v>-1</v>
      </c>
      <c r="U6193" s="1">
        <v>42844</v>
      </c>
      <c r="V6193" s="13">
        <f t="shared" si="865"/>
        <v>42826</v>
      </c>
      <c r="W6193" s="14">
        <f t="shared" si="866"/>
        <v>42844</v>
      </c>
      <c r="X6193" s="1" t="str">
        <f t="shared" si="867"/>
        <v>Wednesday</v>
      </c>
      <c r="Y6193" s="2">
        <v>0.4060300925925926</v>
      </c>
      <c r="Z6193" s="2">
        <f t="shared" si="868"/>
        <v>0.41666666666666663</v>
      </c>
      <c r="AA6193">
        <f>1</f>
        <v>1</v>
      </c>
      <c r="AB6193" s="1">
        <v>42844</v>
      </c>
      <c r="AC6193" s="13">
        <f t="shared" si="869"/>
        <v>42826</v>
      </c>
      <c r="AD6193" s="14">
        <f t="shared" si="870"/>
        <v>42844</v>
      </c>
      <c r="AE6193" s="1" t="str">
        <f t="shared" si="871"/>
        <v>Wednesday</v>
      </c>
      <c r="AF6193" s="2">
        <v>0.41086805555555556</v>
      </c>
      <c r="AG6193" s="2">
        <f t="shared" si="872"/>
        <v>0.41666666666666663</v>
      </c>
      <c r="AH6193" t="s">
        <v>23</v>
      </c>
    </row>
    <row r="6194" spans="1:34" x14ac:dyDescent="0.25">
      <c r="A6194">
        <v>1298099</v>
      </c>
      <c r="B6194" t="s">
        <v>29</v>
      </c>
      <c r="C6194" t="s">
        <v>47</v>
      </c>
      <c r="D6194" t="s">
        <v>31</v>
      </c>
      <c r="E6194">
        <v>53233</v>
      </c>
      <c r="F6194" t="s">
        <v>20</v>
      </c>
      <c r="G6194" t="s">
        <v>32</v>
      </c>
      <c r="H6194">
        <v>5449</v>
      </c>
      <c r="I6194" t="s">
        <v>21</v>
      </c>
      <c r="J6194">
        <f>VLOOKUP(I6194,Key!$A$1:$C$73,2,FALSE)</f>
        <v>43.074890000000003</v>
      </c>
      <c r="K6194">
        <f>VLOOKUP(I6194,Key!$A$1:$C$73,3,FALSE)</f>
        <v>-87.882810000000006</v>
      </c>
      <c r="L6194" t="s">
        <v>79</v>
      </c>
      <c r="M6194">
        <f>VLOOKUP(L6194,Key!$A$1:$C$73,2,FALSE)</f>
        <v>43.04804</v>
      </c>
      <c r="N6194">
        <f>VLOOKUP(L6194,Key!$A$1:$C$73,3,FALSE)</f>
        <v>-87.896720000000002</v>
      </c>
      <c r="O6194">
        <v>13</v>
      </c>
      <c r="P6194">
        <v>0</v>
      </c>
      <c r="Q6194">
        <v>2</v>
      </c>
      <c r="R6194">
        <v>1.9</v>
      </c>
      <c r="S6194">
        <v>78</v>
      </c>
      <c r="T6194">
        <f t="shared" si="864"/>
        <v>-1</v>
      </c>
      <c r="U6194" s="1">
        <v>42844</v>
      </c>
      <c r="V6194" s="13">
        <f t="shared" si="865"/>
        <v>42826</v>
      </c>
      <c r="W6194" s="14">
        <f t="shared" si="866"/>
        <v>42844</v>
      </c>
      <c r="X6194" s="1" t="str">
        <f t="shared" si="867"/>
        <v>Wednesday</v>
      </c>
      <c r="Y6194" s="2">
        <v>0.47314814814814815</v>
      </c>
      <c r="Z6194" s="2">
        <f t="shared" si="868"/>
        <v>0.45833333333333331</v>
      </c>
      <c r="AA6194">
        <f>1</f>
        <v>1</v>
      </c>
      <c r="AB6194" s="1">
        <v>42844</v>
      </c>
      <c r="AC6194" s="13">
        <f t="shared" si="869"/>
        <v>42826</v>
      </c>
      <c r="AD6194" s="14">
        <f t="shared" si="870"/>
        <v>42844</v>
      </c>
      <c r="AE6194" s="1" t="str">
        <f t="shared" si="871"/>
        <v>Wednesday</v>
      </c>
      <c r="AF6194" s="2">
        <v>0.48241898148148149</v>
      </c>
      <c r="AG6194" s="2">
        <f t="shared" si="872"/>
        <v>0.5</v>
      </c>
      <c r="AH6194" t="s">
        <v>23</v>
      </c>
    </row>
    <row r="6195" spans="1:34" x14ac:dyDescent="0.25">
      <c r="A6195">
        <v>1564054</v>
      </c>
      <c r="B6195" t="s">
        <v>29</v>
      </c>
      <c r="C6195" t="s">
        <v>140</v>
      </c>
      <c r="D6195" t="s">
        <v>31</v>
      </c>
      <c r="E6195">
        <v>53126</v>
      </c>
      <c r="F6195" t="s">
        <v>20</v>
      </c>
      <c r="G6195" t="s">
        <v>32</v>
      </c>
      <c r="H6195">
        <v>5473</v>
      </c>
      <c r="I6195" t="s">
        <v>85</v>
      </c>
      <c r="J6195">
        <f>VLOOKUP(I6195,Key!$A$1:$C$73,2,FALSE)</f>
        <v>43.053040000000003</v>
      </c>
      <c r="K6195">
        <f>VLOOKUP(I6195,Key!$A$1:$C$73,3,FALSE)</f>
        <v>-87.897660000000002</v>
      </c>
      <c r="L6195" t="s">
        <v>75</v>
      </c>
      <c r="M6195">
        <f>VLOOKUP(L6195,Key!$A$1:$C$73,2,FALSE)</f>
        <v>43.060296999999998</v>
      </c>
      <c r="N6195">
        <f>VLOOKUP(L6195,Key!$A$1:$C$73,3,FALSE)</f>
        <v>-87.913150000000002</v>
      </c>
      <c r="O6195">
        <v>10</v>
      </c>
      <c r="P6195">
        <v>0</v>
      </c>
      <c r="Q6195">
        <v>1.5</v>
      </c>
      <c r="R6195">
        <v>1.4</v>
      </c>
      <c r="S6195">
        <v>60</v>
      </c>
      <c r="T6195">
        <f t="shared" si="864"/>
        <v>-1</v>
      </c>
      <c r="U6195" s="1">
        <v>42844</v>
      </c>
      <c r="V6195" s="13">
        <f t="shared" si="865"/>
        <v>42826</v>
      </c>
      <c r="W6195" s="14">
        <f t="shared" si="866"/>
        <v>42844</v>
      </c>
      <c r="X6195" s="1" t="str">
        <f t="shared" si="867"/>
        <v>Wednesday</v>
      </c>
      <c r="Y6195" s="2">
        <v>0.55950231481481483</v>
      </c>
      <c r="Z6195" s="2">
        <f t="shared" si="868"/>
        <v>0.54166666666666663</v>
      </c>
      <c r="AA6195">
        <f>1</f>
        <v>1</v>
      </c>
      <c r="AB6195" s="1">
        <v>42844</v>
      </c>
      <c r="AC6195" s="13">
        <f t="shared" si="869"/>
        <v>42826</v>
      </c>
      <c r="AD6195" s="14">
        <f t="shared" si="870"/>
        <v>42844</v>
      </c>
      <c r="AE6195" s="1" t="str">
        <f t="shared" si="871"/>
        <v>Wednesday</v>
      </c>
      <c r="AF6195" s="2">
        <v>0.5662962962962963</v>
      </c>
      <c r="AG6195" s="2">
        <f t="shared" si="872"/>
        <v>0.58333333333333326</v>
      </c>
      <c r="AH6195" t="s">
        <v>23</v>
      </c>
    </row>
    <row r="6196" spans="1:34" x14ac:dyDescent="0.25">
      <c r="A6196">
        <v>1489319</v>
      </c>
      <c r="B6196" t="s">
        <v>29</v>
      </c>
      <c r="C6196" t="s">
        <v>137</v>
      </c>
      <c r="D6196" t="s">
        <v>31</v>
      </c>
      <c r="E6196">
        <v>53045</v>
      </c>
      <c r="F6196" t="s">
        <v>20</v>
      </c>
      <c r="G6196" t="s">
        <v>32</v>
      </c>
      <c r="H6196">
        <v>231</v>
      </c>
      <c r="I6196" t="s">
        <v>21</v>
      </c>
      <c r="J6196">
        <f>VLOOKUP(I6196,Key!$A$1:$C$73,2,FALSE)</f>
        <v>43.074890000000003</v>
      </c>
      <c r="K6196">
        <f>VLOOKUP(I6196,Key!$A$1:$C$73,3,FALSE)</f>
        <v>-87.882810000000006</v>
      </c>
      <c r="L6196" t="s">
        <v>61</v>
      </c>
      <c r="M6196">
        <f>VLOOKUP(L6196,Key!$A$1:$C$73,2,FALSE)</f>
        <v>43.060786</v>
      </c>
      <c r="N6196">
        <f>VLOOKUP(L6196,Key!$A$1:$C$73,3,FALSE)</f>
        <v>-87.883825999999999</v>
      </c>
      <c r="O6196">
        <v>6</v>
      </c>
      <c r="P6196">
        <v>0</v>
      </c>
      <c r="Q6196">
        <v>0.9</v>
      </c>
      <c r="R6196">
        <v>0.9</v>
      </c>
      <c r="S6196">
        <v>36</v>
      </c>
      <c r="T6196">
        <f t="shared" si="864"/>
        <v>-1</v>
      </c>
      <c r="U6196" s="1">
        <v>42844</v>
      </c>
      <c r="V6196" s="13">
        <f t="shared" si="865"/>
        <v>42826</v>
      </c>
      <c r="W6196" s="14">
        <f t="shared" si="866"/>
        <v>42844</v>
      </c>
      <c r="X6196" s="1" t="str">
        <f t="shared" si="867"/>
        <v>Wednesday</v>
      </c>
      <c r="Y6196" s="2">
        <v>0.58057870370370368</v>
      </c>
      <c r="Z6196" s="2">
        <f t="shared" si="868"/>
        <v>0.58333333333333326</v>
      </c>
      <c r="AA6196">
        <f>1</f>
        <v>1</v>
      </c>
      <c r="AB6196" s="1">
        <v>42844</v>
      </c>
      <c r="AC6196" s="13">
        <f t="shared" si="869"/>
        <v>42826</v>
      </c>
      <c r="AD6196" s="14">
        <f t="shared" si="870"/>
        <v>42844</v>
      </c>
      <c r="AE6196" s="1" t="str">
        <f t="shared" si="871"/>
        <v>Wednesday</v>
      </c>
      <c r="AF6196" s="2">
        <v>0.58511574074074069</v>
      </c>
      <c r="AG6196" s="2">
        <f t="shared" si="872"/>
        <v>0.58333333333333326</v>
      </c>
      <c r="AH6196" t="s">
        <v>23</v>
      </c>
    </row>
    <row r="6197" spans="1:34" x14ac:dyDescent="0.25">
      <c r="A6197">
        <v>1010620</v>
      </c>
      <c r="B6197" t="s">
        <v>29</v>
      </c>
      <c r="C6197" t="s">
        <v>47</v>
      </c>
      <c r="D6197" t="s">
        <v>31</v>
      </c>
      <c r="E6197">
        <v>53202</v>
      </c>
      <c r="F6197" t="s">
        <v>20</v>
      </c>
      <c r="G6197" t="s">
        <v>32</v>
      </c>
      <c r="H6197">
        <v>5481</v>
      </c>
      <c r="I6197" t="s">
        <v>21</v>
      </c>
      <c r="J6197">
        <f>VLOOKUP(I6197,Key!$A$1:$C$73,2,FALSE)</f>
        <v>43.074890000000003</v>
      </c>
      <c r="K6197">
        <f>VLOOKUP(I6197,Key!$A$1:$C$73,3,FALSE)</f>
        <v>-87.882810000000006</v>
      </c>
      <c r="L6197" t="s">
        <v>78</v>
      </c>
      <c r="M6197">
        <f>VLOOKUP(L6197,Key!$A$1:$C$73,2,FALSE)</f>
        <v>43.048200000000001</v>
      </c>
      <c r="N6197">
        <f>VLOOKUP(L6197,Key!$A$1:$C$73,3,FALSE)</f>
        <v>-87.900859999999994</v>
      </c>
      <c r="O6197">
        <v>13</v>
      </c>
      <c r="P6197">
        <v>0</v>
      </c>
      <c r="Q6197">
        <v>2</v>
      </c>
      <c r="R6197">
        <v>1.9</v>
      </c>
      <c r="S6197">
        <v>78</v>
      </c>
      <c r="T6197">
        <f t="shared" si="864"/>
        <v>-1</v>
      </c>
      <c r="U6197" s="1">
        <v>42844</v>
      </c>
      <c r="V6197" s="13">
        <f t="shared" si="865"/>
        <v>42826</v>
      </c>
      <c r="W6197" s="14">
        <f t="shared" si="866"/>
        <v>42844</v>
      </c>
      <c r="X6197" s="1" t="str">
        <f t="shared" si="867"/>
        <v>Wednesday</v>
      </c>
      <c r="Y6197" s="2">
        <v>0.66668981481481471</v>
      </c>
      <c r="Z6197" s="2">
        <f t="shared" si="868"/>
        <v>0.66666666666666663</v>
      </c>
      <c r="AA6197">
        <f>1</f>
        <v>1</v>
      </c>
      <c r="AB6197" s="1">
        <v>42844</v>
      </c>
      <c r="AC6197" s="13">
        <f t="shared" si="869"/>
        <v>42826</v>
      </c>
      <c r="AD6197" s="14">
        <f t="shared" si="870"/>
        <v>42844</v>
      </c>
      <c r="AE6197" s="1" t="str">
        <f t="shared" si="871"/>
        <v>Wednesday</v>
      </c>
      <c r="AF6197" s="2">
        <v>0.67605324074074069</v>
      </c>
      <c r="AG6197" s="2">
        <f t="shared" si="872"/>
        <v>0.66666666666666663</v>
      </c>
      <c r="AH6197" t="s">
        <v>23</v>
      </c>
    </row>
    <row r="6198" spans="1:34" x14ac:dyDescent="0.25">
      <c r="A6198">
        <v>563412</v>
      </c>
      <c r="B6198" t="s">
        <v>29</v>
      </c>
      <c r="C6198" t="s">
        <v>45</v>
      </c>
      <c r="D6198" t="s">
        <v>46</v>
      </c>
      <c r="E6198">
        <v>60043</v>
      </c>
      <c r="F6198" t="s">
        <v>20</v>
      </c>
      <c r="G6198" t="s">
        <v>32</v>
      </c>
      <c r="H6198">
        <v>11106</v>
      </c>
      <c r="I6198" t="s">
        <v>37</v>
      </c>
      <c r="J6198">
        <f>VLOOKUP(I6198,Key!$A$1:$C$73,2,FALSE)</f>
        <v>43.049230000000001</v>
      </c>
      <c r="K6198">
        <f>VLOOKUP(I6198,Key!$A$1:$C$73,3,FALSE)</f>
        <v>-87.911940000000001</v>
      </c>
      <c r="L6198" t="s">
        <v>26</v>
      </c>
      <c r="M6198">
        <f>VLOOKUP(L6198,Key!$A$1:$C$73,2,FALSE)</f>
        <v>43.034619999999997</v>
      </c>
      <c r="N6198">
        <f>VLOOKUP(L6198,Key!$A$1:$C$73,3,FALSE)</f>
        <v>-87.917500000000004</v>
      </c>
      <c r="O6198">
        <v>8</v>
      </c>
      <c r="P6198">
        <v>0</v>
      </c>
      <c r="Q6198">
        <v>1.2</v>
      </c>
      <c r="R6198">
        <v>1.1000000000000001</v>
      </c>
      <c r="S6198">
        <v>48</v>
      </c>
      <c r="T6198">
        <f t="shared" si="864"/>
        <v>-1</v>
      </c>
      <c r="U6198" s="1">
        <v>42844</v>
      </c>
      <c r="V6198" s="13">
        <f t="shared" si="865"/>
        <v>42826</v>
      </c>
      <c r="W6198" s="14">
        <f t="shared" si="866"/>
        <v>42844</v>
      </c>
      <c r="X6198" s="1" t="str">
        <f t="shared" si="867"/>
        <v>Wednesday</v>
      </c>
      <c r="Y6198" s="2">
        <v>0.72453703703703709</v>
      </c>
      <c r="Z6198" s="2">
        <f t="shared" si="868"/>
        <v>0.70833333333333326</v>
      </c>
      <c r="AA6198">
        <f>1</f>
        <v>1</v>
      </c>
      <c r="AB6198" s="1">
        <v>42844</v>
      </c>
      <c r="AC6198" s="13">
        <f t="shared" si="869"/>
        <v>42826</v>
      </c>
      <c r="AD6198" s="14">
        <f t="shared" si="870"/>
        <v>42844</v>
      </c>
      <c r="AE6198" s="1" t="str">
        <f t="shared" si="871"/>
        <v>Wednesday</v>
      </c>
      <c r="AF6198" s="2">
        <v>0.73018518518518516</v>
      </c>
      <c r="AG6198" s="2">
        <f t="shared" si="872"/>
        <v>0.75</v>
      </c>
      <c r="AH6198" t="s">
        <v>23</v>
      </c>
    </row>
    <row r="6199" spans="1:34" x14ac:dyDescent="0.25">
      <c r="A6199">
        <v>1468696</v>
      </c>
      <c r="B6199" t="s">
        <v>29</v>
      </c>
      <c r="C6199" t="s">
        <v>35</v>
      </c>
      <c r="D6199" t="s">
        <v>31</v>
      </c>
      <c r="E6199">
        <v>53226</v>
      </c>
      <c r="F6199" t="s">
        <v>20</v>
      </c>
      <c r="G6199" t="s">
        <v>32</v>
      </c>
      <c r="H6199">
        <v>91</v>
      </c>
      <c r="I6199" t="s">
        <v>44</v>
      </c>
      <c r="J6199">
        <f>VLOOKUP(I6199,Key!$A$1:$C$73,2,FALSE)</f>
        <v>43.03886</v>
      </c>
      <c r="K6199">
        <f>VLOOKUP(I6199,Key!$A$1:$C$73,3,FALSE)</f>
        <v>-87.902720000000002</v>
      </c>
      <c r="L6199" t="s">
        <v>79</v>
      </c>
      <c r="M6199">
        <f>VLOOKUP(L6199,Key!$A$1:$C$73,2,FALSE)</f>
        <v>43.04804</v>
      </c>
      <c r="N6199">
        <f>VLOOKUP(L6199,Key!$A$1:$C$73,3,FALSE)</f>
        <v>-87.896720000000002</v>
      </c>
      <c r="O6199">
        <v>8</v>
      </c>
      <c r="P6199">
        <v>0</v>
      </c>
      <c r="Q6199">
        <v>1.2</v>
      </c>
      <c r="R6199">
        <v>1.1000000000000001</v>
      </c>
      <c r="S6199">
        <v>48</v>
      </c>
      <c r="T6199">
        <f t="shared" si="864"/>
        <v>-1</v>
      </c>
      <c r="U6199" s="1">
        <v>42844</v>
      </c>
      <c r="V6199" s="13">
        <f t="shared" si="865"/>
        <v>42826</v>
      </c>
      <c r="W6199" s="14">
        <f t="shared" si="866"/>
        <v>42844</v>
      </c>
      <c r="X6199" s="1" t="str">
        <f t="shared" si="867"/>
        <v>Wednesday</v>
      </c>
      <c r="Y6199" s="2">
        <v>0.73375000000000001</v>
      </c>
      <c r="Z6199" s="2">
        <f t="shared" si="868"/>
        <v>0.75</v>
      </c>
      <c r="AA6199">
        <f>1</f>
        <v>1</v>
      </c>
      <c r="AB6199" s="1">
        <v>42844</v>
      </c>
      <c r="AC6199" s="13">
        <f t="shared" si="869"/>
        <v>42826</v>
      </c>
      <c r="AD6199" s="14">
        <f t="shared" si="870"/>
        <v>42844</v>
      </c>
      <c r="AE6199" s="1" t="str">
        <f t="shared" si="871"/>
        <v>Wednesday</v>
      </c>
      <c r="AF6199" s="2">
        <v>0.73913194444444441</v>
      </c>
      <c r="AG6199" s="2">
        <f t="shared" si="872"/>
        <v>0.75</v>
      </c>
      <c r="AH6199" t="s">
        <v>23</v>
      </c>
    </row>
    <row r="6200" spans="1:34" x14ac:dyDescent="0.25">
      <c r="A6200">
        <v>1407702</v>
      </c>
      <c r="B6200" t="s">
        <v>29</v>
      </c>
      <c r="C6200" t="s">
        <v>47</v>
      </c>
      <c r="D6200" t="s">
        <v>31</v>
      </c>
      <c r="E6200">
        <v>53202</v>
      </c>
      <c r="F6200" t="s">
        <v>20</v>
      </c>
      <c r="G6200" t="s">
        <v>32</v>
      </c>
      <c r="H6200">
        <v>11050</v>
      </c>
      <c r="I6200" t="s">
        <v>21</v>
      </c>
      <c r="J6200">
        <f>VLOOKUP(I6200,Key!$A$1:$C$73,2,FALSE)</f>
        <v>43.074890000000003</v>
      </c>
      <c r="K6200">
        <f>VLOOKUP(I6200,Key!$A$1:$C$73,3,FALSE)</f>
        <v>-87.882810000000006</v>
      </c>
      <c r="L6200" t="s">
        <v>24</v>
      </c>
      <c r="M6200">
        <f>VLOOKUP(L6200,Key!$A$1:$C$73,2,FALSE)</f>
        <v>43.074655999999997</v>
      </c>
      <c r="N6200">
        <f>VLOOKUP(L6200,Key!$A$1:$C$73,3,FALSE)</f>
        <v>-87.889011999999994</v>
      </c>
      <c r="O6200">
        <v>2</v>
      </c>
      <c r="P6200">
        <v>0</v>
      </c>
      <c r="Q6200">
        <v>0.3</v>
      </c>
      <c r="R6200">
        <v>0.3</v>
      </c>
      <c r="S6200">
        <v>12</v>
      </c>
      <c r="T6200">
        <f t="shared" si="864"/>
        <v>-1</v>
      </c>
      <c r="U6200" s="1">
        <v>42844</v>
      </c>
      <c r="V6200" s="13">
        <f t="shared" si="865"/>
        <v>42826</v>
      </c>
      <c r="W6200" s="14">
        <f t="shared" si="866"/>
        <v>42844</v>
      </c>
      <c r="X6200" s="1" t="str">
        <f t="shared" si="867"/>
        <v>Wednesday</v>
      </c>
      <c r="Y6200" s="2">
        <v>0.765162037037037</v>
      </c>
      <c r="Z6200" s="2">
        <f t="shared" si="868"/>
        <v>0.75</v>
      </c>
      <c r="AA6200">
        <f>1</f>
        <v>1</v>
      </c>
      <c r="AB6200" s="1">
        <v>42844</v>
      </c>
      <c r="AC6200" s="13">
        <f t="shared" si="869"/>
        <v>42826</v>
      </c>
      <c r="AD6200" s="14">
        <f t="shared" si="870"/>
        <v>42844</v>
      </c>
      <c r="AE6200" s="1" t="str">
        <f t="shared" si="871"/>
        <v>Wednesday</v>
      </c>
      <c r="AF6200" s="2">
        <v>0.76663194444444438</v>
      </c>
      <c r="AG6200" s="2">
        <f t="shared" si="872"/>
        <v>0.75</v>
      </c>
      <c r="AH6200" t="s">
        <v>23</v>
      </c>
    </row>
    <row r="6201" spans="1:34" x14ac:dyDescent="0.25">
      <c r="A6201">
        <v>1590653</v>
      </c>
      <c r="B6201" t="s">
        <v>29</v>
      </c>
      <c r="E6201">
        <v>53202</v>
      </c>
      <c r="F6201" t="s">
        <v>20</v>
      </c>
      <c r="G6201" t="s">
        <v>97</v>
      </c>
      <c r="H6201">
        <v>997</v>
      </c>
      <c r="I6201" t="s">
        <v>79</v>
      </c>
      <c r="J6201">
        <f>VLOOKUP(I6201,Key!$A$1:$C$73,2,FALSE)</f>
        <v>43.04804</v>
      </c>
      <c r="K6201">
        <f>VLOOKUP(I6201,Key!$A$1:$C$73,3,FALSE)</f>
        <v>-87.896720000000002</v>
      </c>
      <c r="L6201" t="s">
        <v>22</v>
      </c>
      <c r="M6201">
        <f>VLOOKUP(L6201,Key!$A$1:$C$73,2,FALSE)</f>
        <v>43.058619999999998</v>
      </c>
      <c r="N6201">
        <f>VLOOKUP(L6201,Key!$A$1:$C$73,3,FALSE)</f>
        <v>-87.885319999999993</v>
      </c>
      <c r="O6201">
        <v>232</v>
      </c>
      <c r="P6201">
        <v>2</v>
      </c>
      <c r="Q6201">
        <v>18</v>
      </c>
      <c r="R6201">
        <v>17.100000000000001</v>
      </c>
      <c r="S6201">
        <v>720</v>
      </c>
      <c r="T6201">
        <f t="shared" si="864"/>
        <v>-1</v>
      </c>
      <c r="U6201" s="1">
        <v>42844</v>
      </c>
      <c r="V6201" s="13">
        <f t="shared" si="865"/>
        <v>42826</v>
      </c>
      <c r="W6201" s="14">
        <f t="shared" si="866"/>
        <v>42844</v>
      </c>
      <c r="X6201" s="1" t="str">
        <f t="shared" si="867"/>
        <v>Wednesday</v>
      </c>
      <c r="Y6201" s="2">
        <v>0.83164351851851848</v>
      </c>
      <c r="Z6201" s="2">
        <f t="shared" si="868"/>
        <v>0.83333333333333326</v>
      </c>
      <c r="AA6201">
        <f>1</f>
        <v>1</v>
      </c>
      <c r="AB6201" s="1">
        <v>42844</v>
      </c>
      <c r="AC6201" s="13">
        <f t="shared" si="869"/>
        <v>42826</v>
      </c>
      <c r="AD6201" s="14">
        <f t="shared" si="870"/>
        <v>42844</v>
      </c>
      <c r="AE6201" s="1" t="str">
        <f t="shared" si="871"/>
        <v>Wednesday</v>
      </c>
      <c r="AF6201" s="2">
        <v>0.99245370370370367</v>
      </c>
      <c r="AG6201" s="2">
        <f t="shared" si="872"/>
        <v>1</v>
      </c>
      <c r="AH6201" t="s">
        <v>23</v>
      </c>
    </row>
    <row r="6202" spans="1:34" x14ac:dyDescent="0.25">
      <c r="A6202">
        <v>986622</v>
      </c>
      <c r="B6202" t="s">
        <v>29</v>
      </c>
      <c r="C6202" t="s">
        <v>153</v>
      </c>
      <c r="D6202" t="s">
        <v>46</v>
      </c>
      <c r="E6202">
        <v>60085</v>
      </c>
      <c r="F6202" t="s">
        <v>20</v>
      </c>
      <c r="G6202" t="s">
        <v>32</v>
      </c>
      <c r="H6202">
        <v>5417</v>
      </c>
      <c r="I6202" t="s">
        <v>85</v>
      </c>
      <c r="J6202">
        <f>VLOOKUP(I6202,Key!$A$1:$C$73,2,FALSE)</f>
        <v>43.053040000000003</v>
      </c>
      <c r="K6202">
        <f>VLOOKUP(I6202,Key!$A$1:$C$73,3,FALSE)</f>
        <v>-87.897660000000002</v>
      </c>
      <c r="L6202" t="s">
        <v>33</v>
      </c>
      <c r="M6202">
        <f>VLOOKUP(L6202,Key!$A$1:$C$73,2,FALSE)</f>
        <v>43.045712999999999</v>
      </c>
      <c r="N6202">
        <f>VLOOKUP(L6202,Key!$A$1:$C$73,3,FALSE)</f>
        <v>-87.899756999999994</v>
      </c>
      <c r="O6202">
        <v>6</v>
      </c>
      <c r="P6202">
        <v>0</v>
      </c>
      <c r="Q6202">
        <v>0.9</v>
      </c>
      <c r="R6202">
        <v>0.9</v>
      </c>
      <c r="S6202">
        <v>36</v>
      </c>
      <c r="T6202">
        <f t="shared" si="864"/>
        <v>-1</v>
      </c>
      <c r="U6202" s="1">
        <v>42844</v>
      </c>
      <c r="V6202" s="13">
        <f t="shared" si="865"/>
        <v>42826</v>
      </c>
      <c r="W6202" s="14">
        <f t="shared" si="866"/>
        <v>42844</v>
      </c>
      <c r="X6202" s="1" t="str">
        <f t="shared" si="867"/>
        <v>Wednesday</v>
      </c>
      <c r="Y6202" s="2">
        <v>0.95343750000000005</v>
      </c>
      <c r="Z6202" s="2">
        <f t="shared" si="868"/>
        <v>0.95833333333333326</v>
      </c>
      <c r="AA6202">
        <f>1</f>
        <v>1</v>
      </c>
      <c r="AB6202" s="1">
        <v>42844</v>
      </c>
      <c r="AC6202" s="13">
        <f t="shared" si="869"/>
        <v>42826</v>
      </c>
      <c r="AD6202" s="14">
        <f t="shared" si="870"/>
        <v>42844</v>
      </c>
      <c r="AE6202" s="1" t="str">
        <f t="shared" si="871"/>
        <v>Wednesday</v>
      </c>
      <c r="AF6202" s="2">
        <v>0.95707175925925936</v>
      </c>
      <c r="AG6202" s="2">
        <f t="shared" si="872"/>
        <v>0.95833333333333326</v>
      </c>
      <c r="AH6202" t="s">
        <v>23</v>
      </c>
    </row>
    <row r="6203" spans="1:34" x14ac:dyDescent="0.25">
      <c r="A6203">
        <v>1280631</v>
      </c>
      <c r="B6203" t="s">
        <v>29</v>
      </c>
      <c r="C6203" t="s">
        <v>47</v>
      </c>
      <c r="D6203" t="s">
        <v>31</v>
      </c>
      <c r="E6203">
        <v>53202</v>
      </c>
      <c r="F6203" t="s">
        <v>20</v>
      </c>
      <c r="G6203" t="s">
        <v>32</v>
      </c>
      <c r="H6203">
        <v>11150</v>
      </c>
      <c r="I6203" t="s">
        <v>57</v>
      </c>
      <c r="J6203">
        <f>VLOOKUP(I6203,Key!$A$1:$C$73,2,FALSE)</f>
        <v>43.03913</v>
      </c>
      <c r="K6203">
        <f>VLOOKUP(I6203,Key!$A$1:$C$73,3,FALSE)</f>
        <v>-87.916150000000002</v>
      </c>
      <c r="L6203" t="s">
        <v>42</v>
      </c>
      <c r="M6203">
        <f>VLOOKUP(L6203,Key!$A$1:$C$73,2,FALSE)</f>
        <v>43.038719999999998</v>
      </c>
      <c r="N6203">
        <f>VLOOKUP(L6203,Key!$A$1:$C$73,3,FALSE)</f>
        <v>-87.905339999999995</v>
      </c>
      <c r="O6203">
        <v>6</v>
      </c>
      <c r="P6203">
        <v>0</v>
      </c>
      <c r="Q6203">
        <v>0.9</v>
      </c>
      <c r="R6203">
        <v>0.9</v>
      </c>
      <c r="S6203">
        <v>36</v>
      </c>
      <c r="T6203">
        <f t="shared" si="864"/>
        <v>-1</v>
      </c>
      <c r="U6203" s="1">
        <v>42845</v>
      </c>
      <c r="V6203" s="13">
        <f t="shared" si="865"/>
        <v>42826</v>
      </c>
      <c r="W6203" s="14">
        <f t="shared" si="866"/>
        <v>42845</v>
      </c>
      <c r="X6203" s="1" t="str">
        <f t="shared" si="867"/>
        <v>Thursday</v>
      </c>
      <c r="Y6203" s="2">
        <v>0.35388888888888892</v>
      </c>
      <c r="Z6203" s="2">
        <f t="shared" si="868"/>
        <v>0.33333333333333331</v>
      </c>
      <c r="AA6203">
        <f>1</f>
        <v>1</v>
      </c>
      <c r="AB6203" s="1">
        <v>42845</v>
      </c>
      <c r="AC6203" s="13">
        <f t="shared" si="869"/>
        <v>42826</v>
      </c>
      <c r="AD6203" s="14">
        <f t="shared" si="870"/>
        <v>42845</v>
      </c>
      <c r="AE6203" s="1" t="str">
        <f t="shared" si="871"/>
        <v>Thursday</v>
      </c>
      <c r="AF6203" s="2">
        <v>0.35781250000000003</v>
      </c>
      <c r="AG6203" s="2">
        <f t="shared" si="872"/>
        <v>0.375</v>
      </c>
      <c r="AH6203" t="s">
        <v>23</v>
      </c>
    </row>
    <row r="6204" spans="1:34" x14ac:dyDescent="0.25">
      <c r="A6204">
        <v>1372080</v>
      </c>
      <c r="B6204" t="s">
        <v>29</v>
      </c>
      <c r="C6204" t="s">
        <v>47</v>
      </c>
      <c r="D6204" t="s">
        <v>31</v>
      </c>
      <c r="E6204">
        <v>53201</v>
      </c>
      <c r="F6204" t="s">
        <v>20</v>
      </c>
      <c r="G6204" t="s">
        <v>32</v>
      </c>
      <c r="H6204">
        <v>5424</v>
      </c>
      <c r="I6204" t="s">
        <v>22</v>
      </c>
      <c r="J6204">
        <f>VLOOKUP(I6204,Key!$A$1:$C$73,2,FALSE)</f>
        <v>43.058619999999998</v>
      </c>
      <c r="K6204">
        <f>VLOOKUP(I6204,Key!$A$1:$C$73,3,FALSE)</f>
        <v>-87.885319999999993</v>
      </c>
      <c r="L6204" t="s">
        <v>66</v>
      </c>
      <c r="M6204">
        <f>VLOOKUP(L6204,Key!$A$1:$C$73,2,FALSE)</f>
        <v>43.078530000000001</v>
      </c>
      <c r="N6204">
        <f>VLOOKUP(L6204,Key!$A$1:$C$73,3,FALSE)</f>
        <v>-87.882620000000003</v>
      </c>
      <c r="O6204">
        <v>14</v>
      </c>
      <c r="P6204">
        <v>0</v>
      </c>
      <c r="Q6204">
        <v>2.1</v>
      </c>
      <c r="R6204">
        <v>2</v>
      </c>
      <c r="S6204">
        <v>84</v>
      </c>
      <c r="T6204">
        <f t="shared" si="864"/>
        <v>-1</v>
      </c>
      <c r="U6204" s="1">
        <v>42845</v>
      </c>
      <c r="V6204" s="13">
        <f t="shared" si="865"/>
        <v>42826</v>
      </c>
      <c r="W6204" s="14">
        <f t="shared" si="866"/>
        <v>42845</v>
      </c>
      <c r="X6204" s="1" t="str">
        <f t="shared" si="867"/>
        <v>Thursday</v>
      </c>
      <c r="Y6204" s="2">
        <v>0.52972222222222221</v>
      </c>
      <c r="Z6204" s="2">
        <f t="shared" si="868"/>
        <v>0.54166666666666663</v>
      </c>
      <c r="AA6204">
        <f>1</f>
        <v>1</v>
      </c>
      <c r="AB6204" s="1">
        <v>42845</v>
      </c>
      <c r="AC6204" s="13">
        <f t="shared" si="869"/>
        <v>42826</v>
      </c>
      <c r="AD6204" s="14">
        <f t="shared" si="870"/>
        <v>42845</v>
      </c>
      <c r="AE6204" s="1" t="str">
        <f t="shared" si="871"/>
        <v>Thursday</v>
      </c>
      <c r="AF6204" s="2">
        <v>0.53891203703703705</v>
      </c>
      <c r="AG6204" s="2">
        <f t="shared" si="872"/>
        <v>0.54166666666666663</v>
      </c>
      <c r="AH6204" t="s">
        <v>23</v>
      </c>
    </row>
    <row r="6205" spans="1:34" x14ac:dyDescent="0.25">
      <c r="A6205">
        <v>1377542</v>
      </c>
      <c r="B6205" t="s">
        <v>29</v>
      </c>
      <c r="C6205" t="s">
        <v>126</v>
      </c>
      <c r="D6205" t="s">
        <v>31</v>
      </c>
      <c r="E6205">
        <v>53593</v>
      </c>
      <c r="F6205" t="s">
        <v>20</v>
      </c>
      <c r="G6205" t="s">
        <v>32</v>
      </c>
      <c r="H6205">
        <v>13</v>
      </c>
      <c r="I6205" t="s">
        <v>80</v>
      </c>
      <c r="J6205">
        <f>VLOOKUP(I6205,Key!$A$1:$C$73,2,FALSE)</f>
        <v>43.060250000000003</v>
      </c>
      <c r="K6205">
        <f>VLOOKUP(I6205,Key!$A$1:$C$73,3,FALSE)</f>
        <v>-87.892169999999993</v>
      </c>
      <c r="L6205" t="s">
        <v>62</v>
      </c>
      <c r="M6205">
        <f>VLOOKUP(L6205,Key!$A$1:$C$73,2,FALSE)</f>
        <v>43.052460000000004</v>
      </c>
      <c r="N6205">
        <f>VLOOKUP(L6205,Key!$A$1:$C$73,3,FALSE)</f>
        <v>-87.891000000000005</v>
      </c>
      <c r="O6205">
        <v>8</v>
      </c>
      <c r="P6205">
        <v>0</v>
      </c>
      <c r="Q6205">
        <v>1.2</v>
      </c>
      <c r="R6205">
        <v>1.1000000000000001</v>
      </c>
      <c r="S6205">
        <v>48</v>
      </c>
      <c r="T6205">
        <f t="shared" si="864"/>
        <v>-1</v>
      </c>
      <c r="U6205" s="1">
        <v>42845</v>
      </c>
      <c r="V6205" s="13">
        <f t="shared" si="865"/>
        <v>42826</v>
      </c>
      <c r="W6205" s="14">
        <f t="shared" si="866"/>
        <v>42845</v>
      </c>
      <c r="X6205" s="1" t="str">
        <f t="shared" si="867"/>
        <v>Thursday</v>
      </c>
      <c r="Y6205" s="2">
        <v>0.60120370370370368</v>
      </c>
      <c r="Z6205" s="2">
        <f t="shared" si="868"/>
        <v>0.58333333333333326</v>
      </c>
      <c r="AA6205">
        <f>1</f>
        <v>1</v>
      </c>
      <c r="AB6205" s="1">
        <v>42845</v>
      </c>
      <c r="AC6205" s="13">
        <f t="shared" si="869"/>
        <v>42826</v>
      </c>
      <c r="AD6205" s="14">
        <f t="shared" si="870"/>
        <v>42845</v>
      </c>
      <c r="AE6205" s="1" t="str">
        <f t="shared" si="871"/>
        <v>Thursday</v>
      </c>
      <c r="AF6205" s="2">
        <v>0.60665509259259254</v>
      </c>
      <c r="AG6205" s="2">
        <f t="shared" si="872"/>
        <v>0.625</v>
      </c>
      <c r="AH6205" t="s">
        <v>23</v>
      </c>
    </row>
    <row r="6206" spans="1:34" x14ac:dyDescent="0.25">
      <c r="A6206">
        <v>1517760</v>
      </c>
      <c r="B6206" t="s">
        <v>29</v>
      </c>
      <c r="C6206" t="s">
        <v>47</v>
      </c>
      <c r="D6206" t="s">
        <v>31</v>
      </c>
      <c r="E6206">
        <v>53212</v>
      </c>
      <c r="F6206" t="s">
        <v>20</v>
      </c>
      <c r="G6206" t="s">
        <v>32</v>
      </c>
      <c r="H6206">
        <v>315</v>
      </c>
      <c r="I6206" t="s">
        <v>85</v>
      </c>
      <c r="J6206">
        <f>VLOOKUP(I6206,Key!$A$1:$C$73,2,FALSE)</f>
        <v>43.053040000000003</v>
      </c>
      <c r="K6206">
        <f>VLOOKUP(I6206,Key!$A$1:$C$73,3,FALSE)</f>
        <v>-87.897660000000002</v>
      </c>
      <c r="L6206" t="s">
        <v>86</v>
      </c>
      <c r="M6206">
        <f>VLOOKUP(L6206,Key!$A$1:$C$73,2,FALSE)</f>
        <v>43.052549999999997</v>
      </c>
      <c r="N6206">
        <f>VLOOKUP(L6206,Key!$A$1:$C$73,3,FALSE)</f>
        <v>-87.909329999999997</v>
      </c>
      <c r="O6206">
        <v>8</v>
      </c>
      <c r="P6206">
        <v>0</v>
      </c>
      <c r="Q6206">
        <v>1.2</v>
      </c>
      <c r="R6206">
        <v>1.1000000000000001</v>
      </c>
      <c r="S6206">
        <v>48</v>
      </c>
      <c r="T6206">
        <f t="shared" si="864"/>
        <v>-1</v>
      </c>
      <c r="U6206" s="1">
        <v>42845</v>
      </c>
      <c r="V6206" s="13">
        <f t="shared" si="865"/>
        <v>42826</v>
      </c>
      <c r="W6206" s="14">
        <f t="shared" si="866"/>
        <v>42845</v>
      </c>
      <c r="X6206" s="1" t="str">
        <f t="shared" si="867"/>
        <v>Thursday</v>
      </c>
      <c r="Y6206" s="2">
        <v>0.78606481481481483</v>
      </c>
      <c r="Z6206" s="2">
        <f t="shared" si="868"/>
        <v>0.79166666666666663</v>
      </c>
      <c r="AA6206">
        <f>1</f>
        <v>1</v>
      </c>
      <c r="AB6206" s="1">
        <v>42845</v>
      </c>
      <c r="AC6206" s="13">
        <f t="shared" si="869"/>
        <v>42826</v>
      </c>
      <c r="AD6206" s="14">
        <f t="shared" si="870"/>
        <v>42845</v>
      </c>
      <c r="AE6206" s="1" t="str">
        <f t="shared" si="871"/>
        <v>Thursday</v>
      </c>
      <c r="AF6206" s="2">
        <v>0.79141203703703711</v>
      </c>
      <c r="AG6206" s="2">
        <f t="shared" si="872"/>
        <v>0.79166666666666663</v>
      </c>
      <c r="AH6206" t="s">
        <v>23</v>
      </c>
    </row>
    <row r="6207" spans="1:34" x14ac:dyDescent="0.25">
      <c r="A6207">
        <v>1442430</v>
      </c>
      <c r="B6207" t="s">
        <v>29</v>
      </c>
      <c r="C6207" t="s">
        <v>47</v>
      </c>
      <c r="D6207" t="s">
        <v>31</v>
      </c>
      <c r="E6207">
        <v>53211</v>
      </c>
      <c r="F6207" t="s">
        <v>20</v>
      </c>
      <c r="G6207" t="s">
        <v>32</v>
      </c>
      <c r="H6207">
        <v>11079</v>
      </c>
      <c r="I6207" t="s">
        <v>21</v>
      </c>
      <c r="J6207">
        <f>VLOOKUP(I6207,Key!$A$1:$C$73,2,FALSE)</f>
        <v>43.074890000000003</v>
      </c>
      <c r="K6207">
        <f>VLOOKUP(I6207,Key!$A$1:$C$73,3,FALSE)</f>
        <v>-87.882810000000006</v>
      </c>
      <c r="L6207" t="s">
        <v>24</v>
      </c>
      <c r="M6207">
        <f>VLOOKUP(L6207,Key!$A$1:$C$73,2,FALSE)</f>
        <v>43.074655999999997</v>
      </c>
      <c r="N6207">
        <f>VLOOKUP(L6207,Key!$A$1:$C$73,3,FALSE)</f>
        <v>-87.889011999999994</v>
      </c>
      <c r="O6207">
        <v>2</v>
      </c>
      <c r="P6207">
        <v>0</v>
      </c>
      <c r="Q6207">
        <v>0.3</v>
      </c>
      <c r="R6207">
        <v>0.3</v>
      </c>
      <c r="S6207">
        <v>12</v>
      </c>
      <c r="T6207">
        <f t="shared" si="864"/>
        <v>-1</v>
      </c>
      <c r="U6207" s="1">
        <v>42845</v>
      </c>
      <c r="V6207" s="13">
        <f t="shared" si="865"/>
        <v>42826</v>
      </c>
      <c r="W6207" s="14">
        <f t="shared" si="866"/>
        <v>42845</v>
      </c>
      <c r="X6207" s="1" t="str">
        <f t="shared" si="867"/>
        <v>Thursday</v>
      </c>
      <c r="Y6207" s="2">
        <v>0.86234953703703709</v>
      </c>
      <c r="Z6207" s="2">
        <f t="shared" si="868"/>
        <v>0.875</v>
      </c>
      <c r="AA6207">
        <f>1</f>
        <v>1</v>
      </c>
      <c r="AB6207" s="1">
        <v>42845</v>
      </c>
      <c r="AC6207" s="13">
        <f t="shared" si="869"/>
        <v>42826</v>
      </c>
      <c r="AD6207" s="14">
        <f t="shared" si="870"/>
        <v>42845</v>
      </c>
      <c r="AE6207" s="1" t="str">
        <f t="shared" si="871"/>
        <v>Thursday</v>
      </c>
      <c r="AF6207" s="2">
        <v>0.86384259259259266</v>
      </c>
      <c r="AG6207" s="2">
        <f t="shared" si="872"/>
        <v>0.875</v>
      </c>
      <c r="AH6207" t="s">
        <v>23</v>
      </c>
    </row>
    <row r="6208" spans="1:34" x14ac:dyDescent="0.25">
      <c r="A6208">
        <v>1097164</v>
      </c>
      <c r="B6208" t="s">
        <v>29</v>
      </c>
      <c r="C6208" t="s">
        <v>47</v>
      </c>
      <c r="D6208" t="s">
        <v>31</v>
      </c>
      <c r="E6208">
        <v>53202</v>
      </c>
      <c r="F6208" t="s">
        <v>20</v>
      </c>
      <c r="G6208" t="s">
        <v>32</v>
      </c>
      <c r="H6208">
        <v>173</v>
      </c>
      <c r="I6208" t="s">
        <v>52</v>
      </c>
      <c r="J6208">
        <f>VLOOKUP(I6208,Key!$A$1:$C$73,2,FALSE)</f>
        <v>43.042490000000001</v>
      </c>
      <c r="K6208">
        <f>VLOOKUP(I6208,Key!$A$1:$C$73,3,FALSE)</f>
        <v>-87.909959999999998</v>
      </c>
      <c r="L6208" t="s">
        <v>34</v>
      </c>
      <c r="M6208">
        <f>VLOOKUP(L6208,Key!$A$1:$C$73,2,FALSE)</f>
        <v>43.05097</v>
      </c>
      <c r="N6208">
        <f>VLOOKUP(L6208,Key!$A$1:$C$73,3,FALSE)</f>
        <v>-87.906440000000003</v>
      </c>
      <c r="O6208">
        <v>5</v>
      </c>
      <c r="P6208">
        <v>0</v>
      </c>
      <c r="Q6208">
        <v>0.8</v>
      </c>
      <c r="R6208">
        <v>0.7</v>
      </c>
      <c r="S6208">
        <v>30</v>
      </c>
      <c r="T6208">
        <f t="shared" si="864"/>
        <v>-1</v>
      </c>
      <c r="U6208" s="1">
        <v>42845</v>
      </c>
      <c r="V6208" s="13">
        <f t="shared" si="865"/>
        <v>42826</v>
      </c>
      <c r="W6208" s="14">
        <f t="shared" si="866"/>
        <v>42845</v>
      </c>
      <c r="X6208" s="1" t="str">
        <f t="shared" si="867"/>
        <v>Thursday</v>
      </c>
      <c r="Y6208" s="2">
        <v>0.9200462962962962</v>
      </c>
      <c r="Z6208" s="2">
        <f t="shared" si="868"/>
        <v>0.91666666666666663</v>
      </c>
      <c r="AA6208">
        <f>1</f>
        <v>1</v>
      </c>
      <c r="AB6208" s="1">
        <v>42845</v>
      </c>
      <c r="AC6208" s="13">
        <f t="shared" si="869"/>
        <v>42826</v>
      </c>
      <c r="AD6208" s="14">
        <f t="shared" si="870"/>
        <v>42845</v>
      </c>
      <c r="AE6208" s="1" t="str">
        <f t="shared" si="871"/>
        <v>Thursday</v>
      </c>
      <c r="AF6208" s="2">
        <v>0.92353009259259267</v>
      </c>
      <c r="AG6208" s="2">
        <f t="shared" si="872"/>
        <v>0.91666666666666663</v>
      </c>
      <c r="AH6208" t="s">
        <v>23</v>
      </c>
    </row>
    <row r="6209" spans="1:34" x14ac:dyDescent="0.25">
      <c r="A6209">
        <v>1240065</v>
      </c>
      <c r="B6209" t="s">
        <v>29</v>
      </c>
      <c r="C6209" t="s">
        <v>47</v>
      </c>
      <c r="D6209" t="s">
        <v>31</v>
      </c>
      <c r="E6209">
        <v>53212</v>
      </c>
      <c r="F6209" t="s">
        <v>20</v>
      </c>
      <c r="G6209" t="s">
        <v>32</v>
      </c>
      <c r="H6209">
        <v>263</v>
      </c>
      <c r="I6209" t="s">
        <v>37</v>
      </c>
      <c r="J6209">
        <f>VLOOKUP(I6209,Key!$A$1:$C$73,2,FALSE)</f>
        <v>43.049230000000001</v>
      </c>
      <c r="K6209">
        <f>VLOOKUP(I6209,Key!$A$1:$C$73,3,FALSE)</f>
        <v>-87.911940000000001</v>
      </c>
      <c r="L6209" t="s">
        <v>74</v>
      </c>
      <c r="M6209">
        <f>VLOOKUP(L6209,Key!$A$1:$C$73,2,FALSE)</f>
        <v>43.05536</v>
      </c>
      <c r="N6209">
        <f>VLOOKUP(L6209,Key!$A$1:$C$73,3,FALSE)</f>
        <v>-87.90504</v>
      </c>
      <c r="O6209">
        <v>3</v>
      </c>
      <c r="P6209">
        <v>0</v>
      </c>
      <c r="Q6209">
        <v>0.5</v>
      </c>
      <c r="R6209">
        <v>0.4</v>
      </c>
      <c r="S6209">
        <v>18</v>
      </c>
      <c r="T6209">
        <f t="shared" si="864"/>
        <v>-1</v>
      </c>
      <c r="U6209" s="1">
        <v>42845</v>
      </c>
      <c r="V6209" s="13">
        <f t="shared" si="865"/>
        <v>42826</v>
      </c>
      <c r="W6209" s="14">
        <f t="shared" si="866"/>
        <v>42845</v>
      </c>
      <c r="X6209" s="1" t="str">
        <f t="shared" si="867"/>
        <v>Thursday</v>
      </c>
      <c r="Y6209" s="2">
        <v>0.9361342592592593</v>
      </c>
      <c r="Z6209" s="2">
        <f t="shared" si="868"/>
        <v>0.91666666666666663</v>
      </c>
      <c r="AA6209">
        <f>1</f>
        <v>1</v>
      </c>
      <c r="AB6209" s="1">
        <v>42845</v>
      </c>
      <c r="AC6209" s="13">
        <f t="shared" si="869"/>
        <v>42826</v>
      </c>
      <c r="AD6209" s="14">
        <f t="shared" si="870"/>
        <v>42845</v>
      </c>
      <c r="AE6209" s="1" t="str">
        <f t="shared" si="871"/>
        <v>Thursday</v>
      </c>
      <c r="AF6209" s="2">
        <v>0.93836805555555547</v>
      </c>
      <c r="AG6209" s="2">
        <f t="shared" si="872"/>
        <v>0.95833333333333326</v>
      </c>
      <c r="AH6209" t="s">
        <v>23</v>
      </c>
    </row>
    <row r="6210" spans="1:34" x14ac:dyDescent="0.25">
      <c r="A6210">
        <v>1328721</v>
      </c>
      <c r="B6210" t="s">
        <v>29</v>
      </c>
      <c r="C6210" t="s">
        <v>47</v>
      </c>
      <c r="D6210" t="s">
        <v>31</v>
      </c>
      <c r="E6210">
        <v>53207</v>
      </c>
      <c r="F6210" t="s">
        <v>20</v>
      </c>
      <c r="G6210" t="s">
        <v>32</v>
      </c>
      <c r="H6210">
        <v>24</v>
      </c>
      <c r="I6210" t="s">
        <v>83</v>
      </c>
      <c r="J6210">
        <f>VLOOKUP(I6210,Key!$A$1:$C$73,2,FALSE)</f>
        <v>43.026229999999998</v>
      </c>
      <c r="K6210">
        <f>VLOOKUP(I6210,Key!$A$1:$C$73,3,FALSE)</f>
        <v>-87.912809999999993</v>
      </c>
      <c r="L6210" t="s">
        <v>28</v>
      </c>
      <c r="M6210">
        <f>VLOOKUP(L6210,Key!$A$1:$C$73,2,FALSE)</f>
        <v>43.038580000000003</v>
      </c>
      <c r="N6210">
        <f>VLOOKUP(L6210,Key!$A$1:$C$73,3,FALSE)</f>
        <v>-87.90934</v>
      </c>
      <c r="O6210">
        <v>6</v>
      </c>
      <c r="P6210">
        <v>0</v>
      </c>
      <c r="Q6210">
        <v>0.9</v>
      </c>
      <c r="R6210">
        <v>0.9</v>
      </c>
      <c r="S6210">
        <v>36</v>
      </c>
      <c r="T6210">
        <f t="shared" ref="T6210:T6273" si="873">-1</f>
        <v>-1</v>
      </c>
      <c r="U6210" s="1">
        <v>42846</v>
      </c>
      <c r="V6210" s="13">
        <f t="shared" ref="V6210:V6273" si="874">DATE(YEAR(U6210), MONTH(U6210), 1)</f>
        <v>42826</v>
      </c>
      <c r="W6210" s="14">
        <f t="shared" ref="W6210:W6273" si="875">U6210</f>
        <v>42846</v>
      </c>
      <c r="X6210" s="1" t="str">
        <f t="shared" ref="X6210:X6273" si="876">TEXT(W6210,"dddd")</f>
        <v>Friday</v>
      </c>
      <c r="Y6210" s="2">
        <v>0.29815972222222226</v>
      </c>
      <c r="Z6210" s="2">
        <f t="shared" ref="Z6210:Z6273" si="877">MROUND(Y6210, "1:00")</f>
        <v>0.29166666666666663</v>
      </c>
      <c r="AA6210">
        <f>1</f>
        <v>1</v>
      </c>
      <c r="AB6210" s="1">
        <v>42846</v>
      </c>
      <c r="AC6210" s="13">
        <f t="shared" ref="AC6210:AC6273" si="878">DATE(YEAR(AB6210), MONTH(AB6210), 1)</f>
        <v>42826</v>
      </c>
      <c r="AD6210" s="14">
        <f t="shared" ref="AD6210:AD6273" si="879">AB6210</f>
        <v>42846</v>
      </c>
      <c r="AE6210" s="1" t="str">
        <f t="shared" ref="AE6210:AE6273" si="880">TEXT(AD6210,"dddd")</f>
        <v>Friday</v>
      </c>
      <c r="AF6210" s="2">
        <v>0.30258101851851854</v>
      </c>
      <c r="AG6210" s="2">
        <f t="shared" ref="AG6210:AG6273" si="881">MROUND(AF6210, "1:00")</f>
        <v>0.29166666666666663</v>
      </c>
      <c r="AH6210" t="s">
        <v>23</v>
      </c>
    </row>
    <row r="6211" spans="1:34" x14ac:dyDescent="0.25">
      <c r="A6211">
        <v>1371872</v>
      </c>
      <c r="B6211" t="s">
        <v>29</v>
      </c>
      <c r="C6211" t="s">
        <v>35</v>
      </c>
      <c r="D6211" t="s">
        <v>31</v>
      </c>
      <c r="E6211">
        <v>53222</v>
      </c>
      <c r="F6211" t="s">
        <v>20</v>
      </c>
      <c r="G6211" t="s">
        <v>32</v>
      </c>
      <c r="H6211">
        <v>19</v>
      </c>
      <c r="I6211" t="s">
        <v>63</v>
      </c>
      <c r="J6211">
        <f>VLOOKUP(I6211,Key!$A$1:$C$73,2,FALSE)</f>
        <v>43.066893999999998</v>
      </c>
      <c r="K6211">
        <f>VLOOKUP(I6211,Key!$A$1:$C$73,3,FALSE)</f>
        <v>-87.877936000000005</v>
      </c>
      <c r="L6211" t="s">
        <v>80</v>
      </c>
      <c r="M6211">
        <f>VLOOKUP(L6211,Key!$A$1:$C$73,2,FALSE)</f>
        <v>43.060250000000003</v>
      </c>
      <c r="N6211">
        <f>VLOOKUP(L6211,Key!$A$1:$C$73,3,FALSE)</f>
        <v>-87.892169999999993</v>
      </c>
      <c r="O6211">
        <v>6</v>
      </c>
      <c r="P6211">
        <v>0</v>
      </c>
      <c r="Q6211">
        <v>0.9</v>
      </c>
      <c r="R6211">
        <v>0.9</v>
      </c>
      <c r="S6211">
        <v>36</v>
      </c>
      <c r="T6211">
        <f t="shared" si="873"/>
        <v>-1</v>
      </c>
      <c r="U6211" s="1">
        <v>42846</v>
      </c>
      <c r="V6211" s="13">
        <f t="shared" si="874"/>
        <v>42826</v>
      </c>
      <c r="W6211" s="14">
        <f t="shared" si="875"/>
        <v>42846</v>
      </c>
      <c r="X6211" s="1" t="str">
        <f t="shared" si="876"/>
        <v>Friday</v>
      </c>
      <c r="Y6211" s="2">
        <v>0.40098379629629632</v>
      </c>
      <c r="Z6211" s="2">
        <f t="shared" si="877"/>
        <v>0.41666666666666663</v>
      </c>
      <c r="AA6211">
        <f>1</f>
        <v>1</v>
      </c>
      <c r="AB6211" s="1">
        <v>42846</v>
      </c>
      <c r="AC6211" s="13">
        <f t="shared" si="878"/>
        <v>42826</v>
      </c>
      <c r="AD6211" s="14">
        <f t="shared" si="879"/>
        <v>42846</v>
      </c>
      <c r="AE6211" s="1" t="str">
        <f t="shared" si="880"/>
        <v>Friday</v>
      </c>
      <c r="AF6211" s="2">
        <v>0.40505787037037039</v>
      </c>
      <c r="AG6211" s="2">
        <f t="shared" si="881"/>
        <v>0.41666666666666663</v>
      </c>
      <c r="AH6211" t="s">
        <v>23</v>
      </c>
    </row>
    <row r="6212" spans="1:34" x14ac:dyDescent="0.25">
      <c r="A6212">
        <v>1101924</v>
      </c>
      <c r="B6212" t="s">
        <v>29</v>
      </c>
      <c r="C6212" t="s">
        <v>47</v>
      </c>
      <c r="D6212" t="s">
        <v>31</v>
      </c>
      <c r="E6212">
        <v>53203</v>
      </c>
      <c r="F6212" t="s">
        <v>20</v>
      </c>
      <c r="G6212" t="s">
        <v>32</v>
      </c>
      <c r="H6212">
        <v>28</v>
      </c>
      <c r="I6212" t="s">
        <v>62</v>
      </c>
      <c r="J6212">
        <f>VLOOKUP(I6212,Key!$A$1:$C$73,2,FALSE)</f>
        <v>43.052460000000004</v>
      </c>
      <c r="K6212">
        <f>VLOOKUP(I6212,Key!$A$1:$C$73,3,FALSE)</f>
        <v>-87.891000000000005</v>
      </c>
      <c r="L6212" t="s">
        <v>36</v>
      </c>
      <c r="M6212">
        <f>VLOOKUP(L6212,Key!$A$1:$C$73,2,FALSE)</f>
        <v>43.03519</v>
      </c>
      <c r="N6212">
        <f>VLOOKUP(L6212,Key!$A$1:$C$73,3,FALSE)</f>
        <v>-87.907390000000007</v>
      </c>
      <c r="O6212">
        <v>17</v>
      </c>
      <c r="P6212">
        <v>0</v>
      </c>
      <c r="Q6212">
        <v>2.6</v>
      </c>
      <c r="R6212">
        <v>2.4</v>
      </c>
      <c r="S6212">
        <v>102</v>
      </c>
      <c r="T6212">
        <f t="shared" si="873"/>
        <v>-1</v>
      </c>
      <c r="U6212" s="1">
        <v>42846</v>
      </c>
      <c r="V6212" s="13">
        <f t="shared" si="874"/>
        <v>42826</v>
      </c>
      <c r="W6212" s="14">
        <f t="shared" si="875"/>
        <v>42846</v>
      </c>
      <c r="X6212" s="1" t="str">
        <f t="shared" si="876"/>
        <v>Friday</v>
      </c>
      <c r="Y6212" s="2">
        <v>0.4136111111111111</v>
      </c>
      <c r="Z6212" s="2">
        <f t="shared" si="877"/>
        <v>0.41666666666666663</v>
      </c>
      <c r="AA6212">
        <f>1</f>
        <v>1</v>
      </c>
      <c r="AB6212" s="1">
        <v>42846</v>
      </c>
      <c r="AC6212" s="13">
        <f t="shared" si="878"/>
        <v>42826</v>
      </c>
      <c r="AD6212" s="14">
        <f t="shared" si="879"/>
        <v>42846</v>
      </c>
      <c r="AE6212" s="1" t="str">
        <f t="shared" si="880"/>
        <v>Friday</v>
      </c>
      <c r="AF6212" s="2">
        <v>0.4251967592592592</v>
      </c>
      <c r="AG6212" s="2">
        <f t="shared" si="881"/>
        <v>0.41666666666666663</v>
      </c>
      <c r="AH6212" t="s">
        <v>23</v>
      </c>
    </row>
    <row r="6213" spans="1:34" x14ac:dyDescent="0.25">
      <c r="A6213">
        <v>1251077</v>
      </c>
      <c r="B6213" t="s">
        <v>29</v>
      </c>
      <c r="C6213" t="s">
        <v>114</v>
      </c>
      <c r="D6213" t="s">
        <v>31</v>
      </c>
      <c r="E6213">
        <v>54914</v>
      </c>
      <c r="F6213" t="s">
        <v>20</v>
      </c>
      <c r="G6213" t="s">
        <v>99</v>
      </c>
      <c r="H6213">
        <v>199</v>
      </c>
      <c r="I6213" t="s">
        <v>40</v>
      </c>
      <c r="J6213">
        <f>VLOOKUP(I6213,Key!$A$1:$C$73,2,FALSE)</f>
        <v>43.06033</v>
      </c>
      <c r="K6213">
        <f>VLOOKUP(I6213,Key!$A$1:$C$73,3,FALSE)</f>
        <v>-87.89546</v>
      </c>
      <c r="L6213" t="s">
        <v>80</v>
      </c>
      <c r="M6213">
        <f>VLOOKUP(L6213,Key!$A$1:$C$73,2,FALSE)</f>
        <v>43.060250000000003</v>
      </c>
      <c r="N6213">
        <f>VLOOKUP(L6213,Key!$A$1:$C$73,3,FALSE)</f>
        <v>-87.892169999999993</v>
      </c>
      <c r="O6213">
        <v>2</v>
      </c>
      <c r="P6213">
        <v>0</v>
      </c>
      <c r="Q6213">
        <v>0.3</v>
      </c>
      <c r="R6213">
        <v>0.3</v>
      </c>
      <c r="S6213">
        <v>12</v>
      </c>
      <c r="T6213">
        <f t="shared" si="873"/>
        <v>-1</v>
      </c>
      <c r="U6213" s="1">
        <v>42846</v>
      </c>
      <c r="V6213" s="13">
        <f t="shared" si="874"/>
        <v>42826</v>
      </c>
      <c r="W6213" s="14">
        <f t="shared" si="875"/>
        <v>42846</v>
      </c>
      <c r="X6213" s="1" t="str">
        <f t="shared" si="876"/>
        <v>Friday</v>
      </c>
      <c r="Y6213" s="2">
        <v>0.48883101851851851</v>
      </c>
      <c r="Z6213" s="2">
        <f t="shared" si="877"/>
        <v>0.5</v>
      </c>
      <c r="AA6213">
        <f>1</f>
        <v>1</v>
      </c>
      <c r="AB6213" s="1">
        <v>42846</v>
      </c>
      <c r="AC6213" s="13">
        <f t="shared" si="878"/>
        <v>42826</v>
      </c>
      <c r="AD6213" s="14">
        <f t="shared" si="879"/>
        <v>42846</v>
      </c>
      <c r="AE6213" s="1" t="str">
        <f t="shared" si="880"/>
        <v>Friday</v>
      </c>
      <c r="AF6213" s="2">
        <v>0.49011574074074077</v>
      </c>
      <c r="AG6213" s="2">
        <f t="shared" si="881"/>
        <v>0.5</v>
      </c>
      <c r="AH6213" t="s">
        <v>23</v>
      </c>
    </row>
    <row r="6214" spans="1:34" x14ac:dyDescent="0.25">
      <c r="A6214">
        <v>1279843</v>
      </c>
      <c r="B6214" t="s">
        <v>29</v>
      </c>
      <c r="C6214" t="s">
        <v>47</v>
      </c>
      <c r="D6214" t="s">
        <v>31</v>
      </c>
      <c r="E6214">
        <v>53211</v>
      </c>
      <c r="F6214" t="s">
        <v>20</v>
      </c>
      <c r="G6214" t="s">
        <v>32</v>
      </c>
      <c r="H6214">
        <v>989</v>
      </c>
      <c r="I6214" t="s">
        <v>21</v>
      </c>
      <c r="J6214">
        <f>VLOOKUP(I6214,Key!$A$1:$C$73,2,FALSE)</f>
        <v>43.074890000000003</v>
      </c>
      <c r="K6214">
        <f>VLOOKUP(I6214,Key!$A$1:$C$73,3,FALSE)</f>
        <v>-87.882810000000006</v>
      </c>
      <c r="L6214" t="s">
        <v>63</v>
      </c>
      <c r="M6214">
        <f>VLOOKUP(L6214,Key!$A$1:$C$73,2,FALSE)</f>
        <v>43.066893999999998</v>
      </c>
      <c r="N6214">
        <f>VLOOKUP(L6214,Key!$A$1:$C$73,3,FALSE)</f>
        <v>-87.877936000000005</v>
      </c>
      <c r="O6214">
        <v>5</v>
      </c>
      <c r="P6214">
        <v>0</v>
      </c>
      <c r="Q6214">
        <v>0.8</v>
      </c>
      <c r="R6214">
        <v>0.7</v>
      </c>
      <c r="S6214">
        <v>30</v>
      </c>
      <c r="T6214">
        <f t="shared" si="873"/>
        <v>-1</v>
      </c>
      <c r="U6214" s="1">
        <v>42846</v>
      </c>
      <c r="V6214" s="13">
        <f t="shared" si="874"/>
        <v>42826</v>
      </c>
      <c r="W6214" s="14">
        <f t="shared" si="875"/>
        <v>42846</v>
      </c>
      <c r="X6214" s="1" t="str">
        <f t="shared" si="876"/>
        <v>Friday</v>
      </c>
      <c r="Y6214" s="2">
        <v>0.53140046296296295</v>
      </c>
      <c r="Z6214" s="2">
        <f t="shared" si="877"/>
        <v>0.54166666666666663</v>
      </c>
      <c r="AA6214">
        <f>1</f>
        <v>1</v>
      </c>
      <c r="AB6214" s="1">
        <v>42846</v>
      </c>
      <c r="AC6214" s="13">
        <f t="shared" si="878"/>
        <v>42826</v>
      </c>
      <c r="AD6214" s="14">
        <f t="shared" si="879"/>
        <v>42846</v>
      </c>
      <c r="AE6214" s="1" t="str">
        <f t="shared" si="880"/>
        <v>Friday</v>
      </c>
      <c r="AF6214" s="2">
        <v>0.53517361111111106</v>
      </c>
      <c r="AG6214" s="2">
        <f t="shared" si="881"/>
        <v>0.54166666666666663</v>
      </c>
      <c r="AH6214" t="s">
        <v>23</v>
      </c>
    </row>
    <row r="6215" spans="1:34" x14ac:dyDescent="0.25">
      <c r="A6215">
        <v>1351368</v>
      </c>
      <c r="B6215" t="s">
        <v>29</v>
      </c>
      <c r="C6215" t="s">
        <v>47</v>
      </c>
      <c r="D6215" t="s">
        <v>31</v>
      </c>
      <c r="E6215">
        <v>53202</v>
      </c>
      <c r="F6215" t="s">
        <v>20</v>
      </c>
      <c r="G6215" t="s">
        <v>32</v>
      </c>
      <c r="H6215">
        <v>3</v>
      </c>
      <c r="I6215" t="s">
        <v>22</v>
      </c>
      <c r="J6215">
        <f>VLOOKUP(I6215,Key!$A$1:$C$73,2,FALSE)</f>
        <v>43.058619999999998</v>
      </c>
      <c r="K6215">
        <f>VLOOKUP(I6215,Key!$A$1:$C$73,3,FALSE)</f>
        <v>-87.885319999999993</v>
      </c>
      <c r="L6215" t="s">
        <v>22</v>
      </c>
      <c r="M6215">
        <f>VLOOKUP(L6215,Key!$A$1:$C$73,2,FALSE)</f>
        <v>43.058619999999998</v>
      </c>
      <c r="N6215">
        <f>VLOOKUP(L6215,Key!$A$1:$C$73,3,FALSE)</f>
        <v>-87.885319999999993</v>
      </c>
      <c r="O6215">
        <v>38</v>
      </c>
      <c r="P6215">
        <v>0</v>
      </c>
      <c r="Q6215">
        <v>5.7</v>
      </c>
      <c r="R6215">
        <v>5.4</v>
      </c>
      <c r="S6215">
        <v>228</v>
      </c>
      <c r="T6215">
        <f t="shared" si="873"/>
        <v>-1</v>
      </c>
      <c r="U6215" s="1">
        <v>42846</v>
      </c>
      <c r="V6215" s="13">
        <f t="shared" si="874"/>
        <v>42826</v>
      </c>
      <c r="W6215" s="14">
        <f t="shared" si="875"/>
        <v>42846</v>
      </c>
      <c r="X6215" s="1" t="str">
        <f t="shared" si="876"/>
        <v>Friday</v>
      </c>
      <c r="Y6215" s="2">
        <v>0.62442129629629628</v>
      </c>
      <c r="Z6215" s="2">
        <f t="shared" si="877"/>
        <v>0.625</v>
      </c>
      <c r="AA6215">
        <f>1</f>
        <v>1</v>
      </c>
      <c r="AB6215" s="1">
        <v>42846</v>
      </c>
      <c r="AC6215" s="13">
        <f t="shared" si="878"/>
        <v>42826</v>
      </c>
      <c r="AD6215" s="14">
        <f t="shared" si="879"/>
        <v>42846</v>
      </c>
      <c r="AE6215" s="1" t="str">
        <f t="shared" si="880"/>
        <v>Friday</v>
      </c>
      <c r="AF6215" s="2">
        <v>0.65081018518518519</v>
      </c>
      <c r="AG6215" s="2">
        <f t="shared" si="881"/>
        <v>0.66666666666666663</v>
      </c>
      <c r="AH6215" t="s">
        <v>25</v>
      </c>
    </row>
    <row r="6216" spans="1:34" x14ac:dyDescent="0.25">
      <c r="A6216">
        <v>1400126</v>
      </c>
      <c r="B6216" t="s">
        <v>29</v>
      </c>
      <c r="C6216" t="s">
        <v>47</v>
      </c>
      <c r="D6216" t="s">
        <v>31</v>
      </c>
      <c r="E6216">
        <v>53211</v>
      </c>
      <c r="F6216" t="s">
        <v>20</v>
      </c>
      <c r="G6216" t="s">
        <v>32</v>
      </c>
      <c r="H6216">
        <v>21</v>
      </c>
      <c r="I6216" t="s">
        <v>21</v>
      </c>
      <c r="J6216">
        <f>VLOOKUP(I6216,Key!$A$1:$C$73,2,FALSE)</f>
        <v>43.074890000000003</v>
      </c>
      <c r="K6216">
        <f>VLOOKUP(I6216,Key!$A$1:$C$73,3,FALSE)</f>
        <v>-87.882810000000006</v>
      </c>
      <c r="L6216" t="s">
        <v>40</v>
      </c>
      <c r="M6216">
        <f>VLOOKUP(L6216,Key!$A$1:$C$73,2,FALSE)</f>
        <v>43.06033</v>
      </c>
      <c r="N6216">
        <f>VLOOKUP(L6216,Key!$A$1:$C$73,3,FALSE)</f>
        <v>-87.89546</v>
      </c>
      <c r="O6216">
        <v>10</v>
      </c>
      <c r="P6216">
        <v>0</v>
      </c>
      <c r="Q6216">
        <v>1.5</v>
      </c>
      <c r="R6216">
        <v>1.4</v>
      </c>
      <c r="S6216">
        <v>60</v>
      </c>
      <c r="T6216">
        <f t="shared" si="873"/>
        <v>-1</v>
      </c>
      <c r="U6216" s="1">
        <v>42846</v>
      </c>
      <c r="V6216" s="13">
        <f t="shared" si="874"/>
        <v>42826</v>
      </c>
      <c r="W6216" s="14">
        <f t="shared" si="875"/>
        <v>42846</v>
      </c>
      <c r="X6216" s="1" t="str">
        <f t="shared" si="876"/>
        <v>Friday</v>
      </c>
      <c r="Y6216" s="2">
        <v>0.65606481481481482</v>
      </c>
      <c r="Z6216" s="2">
        <f t="shared" si="877"/>
        <v>0.66666666666666663</v>
      </c>
      <c r="AA6216">
        <f>1</f>
        <v>1</v>
      </c>
      <c r="AB6216" s="1">
        <v>42846</v>
      </c>
      <c r="AC6216" s="13">
        <f t="shared" si="878"/>
        <v>42826</v>
      </c>
      <c r="AD6216" s="14">
        <f t="shared" si="879"/>
        <v>42846</v>
      </c>
      <c r="AE6216" s="1" t="str">
        <f t="shared" si="880"/>
        <v>Friday</v>
      </c>
      <c r="AF6216" s="2">
        <v>0.66251157407407402</v>
      </c>
      <c r="AG6216" s="2">
        <f t="shared" si="881"/>
        <v>0.66666666666666663</v>
      </c>
      <c r="AH6216" t="s">
        <v>23</v>
      </c>
    </row>
    <row r="6217" spans="1:34" x14ac:dyDescent="0.25">
      <c r="A6217">
        <v>1418898</v>
      </c>
      <c r="B6217" t="s">
        <v>29</v>
      </c>
      <c r="C6217" t="s">
        <v>47</v>
      </c>
      <c r="D6217" t="s">
        <v>31</v>
      </c>
      <c r="E6217">
        <v>53212</v>
      </c>
      <c r="F6217" t="s">
        <v>20</v>
      </c>
      <c r="G6217" t="s">
        <v>32</v>
      </c>
      <c r="H6217">
        <v>11156</v>
      </c>
      <c r="I6217" t="s">
        <v>40</v>
      </c>
      <c r="J6217">
        <f>VLOOKUP(I6217,Key!$A$1:$C$73,2,FALSE)</f>
        <v>43.06033</v>
      </c>
      <c r="K6217">
        <f>VLOOKUP(I6217,Key!$A$1:$C$73,3,FALSE)</f>
        <v>-87.89546</v>
      </c>
      <c r="L6217" t="s">
        <v>75</v>
      </c>
      <c r="M6217">
        <f>VLOOKUP(L6217,Key!$A$1:$C$73,2,FALSE)</f>
        <v>43.060296999999998</v>
      </c>
      <c r="N6217">
        <f>VLOOKUP(L6217,Key!$A$1:$C$73,3,FALSE)</f>
        <v>-87.913150000000002</v>
      </c>
      <c r="O6217">
        <v>15</v>
      </c>
      <c r="P6217">
        <v>0</v>
      </c>
      <c r="Q6217">
        <v>2.2999999999999998</v>
      </c>
      <c r="R6217">
        <v>2.1</v>
      </c>
      <c r="S6217">
        <v>90</v>
      </c>
      <c r="T6217">
        <f t="shared" si="873"/>
        <v>-1</v>
      </c>
      <c r="U6217" s="1">
        <v>42846</v>
      </c>
      <c r="V6217" s="13">
        <f t="shared" si="874"/>
        <v>42826</v>
      </c>
      <c r="W6217" s="14">
        <f t="shared" si="875"/>
        <v>42846</v>
      </c>
      <c r="X6217" s="1" t="str">
        <f t="shared" si="876"/>
        <v>Friday</v>
      </c>
      <c r="Y6217" s="2">
        <v>0.66680555555555554</v>
      </c>
      <c r="Z6217" s="2">
        <f t="shared" si="877"/>
        <v>0.66666666666666663</v>
      </c>
      <c r="AA6217">
        <f>1</f>
        <v>1</v>
      </c>
      <c r="AB6217" s="1">
        <v>42846</v>
      </c>
      <c r="AC6217" s="13">
        <f t="shared" si="878"/>
        <v>42826</v>
      </c>
      <c r="AD6217" s="14">
        <f t="shared" si="879"/>
        <v>42846</v>
      </c>
      <c r="AE6217" s="1" t="str">
        <f t="shared" si="880"/>
        <v>Friday</v>
      </c>
      <c r="AF6217" s="2">
        <v>0.67761574074074071</v>
      </c>
      <c r="AG6217" s="2">
        <f t="shared" si="881"/>
        <v>0.66666666666666663</v>
      </c>
      <c r="AH6217" t="s">
        <v>23</v>
      </c>
    </row>
    <row r="6218" spans="1:34" x14ac:dyDescent="0.25">
      <c r="A6218">
        <v>1370752</v>
      </c>
      <c r="B6218" t="s">
        <v>29</v>
      </c>
      <c r="C6218" t="s">
        <v>120</v>
      </c>
      <c r="D6218" t="s">
        <v>31</v>
      </c>
      <c r="E6218">
        <v>53105</v>
      </c>
      <c r="F6218" t="s">
        <v>20</v>
      </c>
      <c r="G6218" t="s">
        <v>32</v>
      </c>
      <c r="H6218">
        <v>997</v>
      </c>
      <c r="I6218" t="s">
        <v>22</v>
      </c>
      <c r="J6218">
        <f>VLOOKUP(I6218,Key!$A$1:$C$73,2,FALSE)</f>
        <v>43.058619999999998</v>
      </c>
      <c r="K6218">
        <f>VLOOKUP(I6218,Key!$A$1:$C$73,3,FALSE)</f>
        <v>-87.885319999999993</v>
      </c>
      <c r="L6218" t="s">
        <v>62</v>
      </c>
      <c r="M6218">
        <f>VLOOKUP(L6218,Key!$A$1:$C$73,2,FALSE)</f>
        <v>43.052460000000004</v>
      </c>
      <c r="N6218">
        <f>VLOOKUP(L6218,Key!$A$1:$C$73,3,FALSE)</f>
        <v>-87.891000000000005</v>
      </c>
      <c r="O6218">
        <v>5</v>
      </c>
      <c r="P6218">
        <v>0</v>
      </c>
      <c r="Q6218">
        <v>0.8</v>
      </c>
      <c r="R6218">
        <v>0.7</v>
      </c>
      <c r="S6218">
        <v>30</v>
      </c>
      <c r="T6218">
        <f t="shared" si="873"/>
        <v>-1</v>
      </c>
      <c r="U6218" s="1">
        <v>42846</v>
      </c>
      <c r="V6218" s="13">
        <f t="shared" si="874"/>
        <v>42826</v>
      </c>
      <c r="W6218" s="14">
        <f t="shared" si="875"/>
        <v>42846</v>
      </c>
      <c r="X6218" s="1" t="str">
        <f t="shared" si="876"/>
        <v>Friday</v>
      </c>
      <c r="Y6218" s="2">
        <v>0.71393518518518517</v>
      </c>
      <c r="Z6218" s="2">
        <f t="shared" si="877"/>
        <v>0.70833333333333326</v>
      </c>
      <c r="AA6218">
        <f>1</f>
        <v>1</v>
      </c>
      <c r="AB6218" s="1">
        <v>42846</v>
      </c>
      <c r="AC6218" s="13">
        <f t="shared" si="878"/>
        <v>42826</v>
      </c>
      <c r="AD6218" s="14">
        <f t="shared" si="879"/>
        <v>42846</v>
      </c>
      <c r="AE6218" s="1" t="str">
        <f t="shared" si="880"/>
        <v>Friday</v>
      </c>
      <c r="AF6218" s="2">
        <v>0.71777777777777774</v>
      </c>
      <c r="AG6218" s="2">
        <f t="shared" si="881"/>
        <v>0.70833333333333326</v>
      </c>
      <c r="AH6218" t="s">
        <v>23</v>
      </c>
    </row>
    <row r="6219" spans="1:34" x14ac:dyDescent="0.25">
      <c r="A6219">
        <v>1387849</v>
      </c>
      <c r="B6219" t="s">
        <v>29</v>
      </c>
      <c r="C6219" t="s">
        <v>120</v>
      </c>
      <c r="D6219" t="s">
        <v>31</v>
      </c>
      <c r="E6219">
        <v>53105</v>
      </c>
      <c r="F6219" t="s">
        <v>20</v>
      </c>
      <c r="G6219" t="s">
        <v>32</v>
      </c>
      <c r="H6219">
        <v>116</v>
      </c>
      <c r="I6219" t="s">
        <v>40</v>
      </c>
      <c r="J6219">
        <f>VLOOKUP(I6219,Key!$A$1:$C$73,2,FALSE)</f>
        <v>43.06033</v>
      </c>
      <c r="K6219">
        <f>VLOOKUP(I6219,Key!$A$1:$C$73,3,FALSE)</f>
        <v>-87.89546</v>
      </c>
      <c r="L6219" t="s">
        <v>21</v>
      </c>
      <c r="M6219">
        <f>VLOOKUP(L6219,Key!$A$1:$C$73,2,FALSE)</f>
        <v>43.074890000000003</v>
      </c>
      <c r="N6219">
        <f>VLOOKUP(L6219,Key!$A$1:$C$73,3,FALSE)</f>
        <v>-87.882810000000006</v>
      </c>
      <c r="O6219">
        <v>9</v>
      </c>
      <c r="P6219">
        <v>0</v>
      </c>
      <c r="Q6219">
        <v>1.4</v>
      </c>
      <c r="R6219">
        <v>1.3</v>
      </c>
      <c r="S6219">
        <v>54</v>
      </c>
      <c r="T6219">
        <f t="shared" si="873"/>
        <v>-1</v>
      </c>
      <c r="U6219" s="1">
        <v>42846</v>
      </c>
      <c r="V6219" s="13">
        <f t="shared" si="874"/>
        <v>42826</v>
      </c>
      <c r="W6219" s="14">
        <f t="shared" si="875"/>
        <v>42846</v>
      </c>
      <c r="X6219" s="1" t="str">
        <f t="shared" si="876"/>
        <v>Friday</v>
      </c>
      <c r="Y6219" s="2">
        <v>0.73094907407407417</v>
      </c>
      <c r="Z6219" s="2">
        <f t="shared" si="877"/>
        <v>0.75</v>
      </c>
      <c r="AA6219">
        <f>1</f>
        <v>1</v>
      </c>
      <c r="AB6219" s="1">
        <v>42846</v>
      </c>
      <c r="AC6219" s="13">
        <f t="shared" si="878"/>
        <v>42826</v>
      </c>
      <c r="AD6219" s="14">
        <f t="shared" si="879"/>
        <v>42846</v>
      </c>
      <c r="AE6219" s="1" t="str">
        <f t="shared" si="880"/>
        <v>Friday</v>
      </c>
      <c r="AF6219" s="2">
        <v>0.73707175925925927</v>
      </c>
      <c r="AG6219" s="2">
        <f t="shared" si="881"/>
        <v>0.75</v>
      </c>
      <c r="AH6219" t="s">
        <v>23</v>
      </c>
    </row>
    <row r="6220" spans="1:34" x14ac:dyDescent="0.25">
      <c r="A6220">
        <v>1408049</v>
      </c>
      <c r="B6220" t="s">
        <v>29</v>
      </c>
      <c r="C6220" t="s">
        <v>47</v>
      </c>
      <c r="D6220" t="s">
        <v>31</v>
      </c>
      <c r="E6220">
        <v>53202</v>
      </c>
      <c r="F6220" t="s">
        <v>20</v>
      </c>
      <c r="G6220" t="s">
        <v>32</v>
      </c>
      <c r="H6220">
        <v>978</v>
      </c>
      <c r="I6220" t="s">
        <v>26</v>
      </c>
      <c r="J6220">
        <f>VLOOKUP(I6220,Key!$A$1:$C$73,2,FALSE)</f>
        <v>43.034619999999997</v>
      </c>
      <c r="K6220">
        <f>VLOOKUP(I6220,Key!$A$1:$C$73,3,FALSE)</f>
        <v>-87.917500000000004</v>
      </c>
      <c r="L6220" t="s">
        <v>39</v>
      </c>
      <c r="M6220">
        <f>VLOOKUP(L6220,Key!$A$1:$C$73,2,FALSE)</f>
        <v>43.031480000000002</v>
      </c>
      <c r="N6220">
        <f>VLOOKUP(L6220,Key!$A$1:$C$73,3,FALSE)</f>
        <v>-87.908169999999998</v>
      </c>
      <c r="O6220">
        <v>9</v>
      </c>
      <c r="P6220">
        <v>0</v>
      </c>
      <c r="Q6220">
        <v>1.4</v>
      </c>
      <c r="R6220">
        <v>1.3</v>
      </c>
      <c r="S6220">
        <v>54</v>
      </c>
      <c r="T6220">
        <f t="shared" si="873"/>
        <v>-1</v>
      </c>
      <c r="U6220" s="1">
        <v>42846</v>
      </c>
      <c r="V6220" s="13">
        <f t="shared" si="874"/>
        <v>42826</v>
      </c>
      <c r="W6220" s="14">
        <f t="shared" si="875"/>
        <v>42846</v>
      </c>
      <c r="X6220" s="1" t="str">
        <f t="shared" si="876"/>
        <v>Friday</v>
      </c>
      <c r="Y6220" s="2">
        <v>0.85854166666666665</v>
      </c>
      <c r="Z6220" s="2">
        <f t="shared" si="877"/>
        <v>0.875</v>
      </c>
      <c r="AA6220">
        <f>1</f>
        <v>1</v>
      </c>
      <c r="AB6220" s="1">
        <v>42846</v>
      </c>
      <c r="AC6220" s="13">
        <f t="shared" si="878"/>
        <v>42826</v>
      </c>
      <c r="AD6220" s="14">
        <f t="shared" si="879"/>
        <v>42846</v>
      </c>
      <c r="AE6220" s="1" t="str">
        <f t="shared" si="880"/>
        <v>Friday</v>
      </c>
      <c r="AF6220" s="2">
        <v>0.86458333333333337</v>
      </c>
      <c r="AG6220" s="2">
        <f t="shared" si="881"/>
        <v>0.875</v>
      </c>
      <c r="AH6220" t="s">
        <v>23</v>
      </c>
    </row>
    <row r="6221" spans="1:34" x14ac:dyDescent="0.25">
      <c r="A6221">
        <v>1397107</v>
      </c>
      <c r="B6221" t="s">
        <v>29</v>
      </c>
      <c r="C6221" t="s">
        <v>98</v>
      </c>
      <c r="D6221" t="s">
        <v>31</v>
      </c>
      <c r="E6221">
        <v>53233</v>
      </c>
      <c r="F6221" t="s">
        <v>20</v>
      </c>
      <c r="G6221" t="s">
        <v>32</v>
      </c>
      <c r="H6221">
        <v>11055</v>
      </c>
      <c r="I6221" t="s">
        <v>83</v>
      </c>
      <c r="J6221">
        <f>VLOOKUP(I6221,Key!$A$1:$C$73,2,FALSE)</f>
        <v>43.026229999999998</v>
      </c>
      <c r="K6221">
        <f>VLOOKUP(I6221,Key!$A$1:$C$73,3,FALSE)</f>
        <v>-87.912809999999993</v>
      </c>
      <c r="L6221" t="s">
        <v>82</v>
      </c>
      <c r="M6221">
        <f>VLOOKUP(L6221,Key!$A$1:$C$73,2,FALSE)</f>
        <v>43.040349999999997</v>
      </c>
      <c r="N6221">
        <f>VLOOKUP(L6221,Key!$A$1:$C$73,3,FALSE)</f>
        <v>-87.920760000000001</v>
      </c>
      <c r="O6221">
        <v>11</v>
      </c>
      <c r="P6221">
        <v>0</v>
      </c>
      <c r="Q6221">
        <v>1.7</v>
      </c>
      <c r="R6221">
        <v>1.6</v>
      </c>
      <c r="S6221">
        <v>66</v>
      </c>
      <c r="T6221">
        <f t="shared" si="873"/>
        <v>-1</v>
      </c>
      <c r="U6221" s="1">
        <v>42847</v>
      </c>
      <c r="V6221" s="13">
        <f t="shared" si="874"/>
        <v>42826</v>
      </c>
      <c r="W6221" s="14">
        <f t="shared" si="875"/>
        <v>42847</v>
      </c>
      <c r="X6221" s="1" t="str">
        <f t="shared" si="876"/>
        <v>Saturday</v>
      </c>
      <c r="Y6221" s="2">
        <v>5.5358796296296288E-2</v>
      </c>
      <c r="Z6221" s="2">
        <f t="shared" si="877"/>
        <v>4.1666666666666664E-2</v>
      </c>
      <c r="AA6221">
        <f>1</f>
        <v>1</v>
      </c>
      <c r="AB6221" s="1">
        <v>42847</v>
      </c>
      <c r="AC6221" s="13">
        <f t="shared" si="878"/>
        <v>42826</v>
      </c>
      <c r="AD6221" s="14">
        <f t="shared" si="879"/>
        <v>42847</v>
      </c>
      <c r="AE6221" s="1" t="str">
        <f t="shared" si="880"/>
        <v>Saturday</v>
      </c>
      <c r="AF6221" s="2">
        <v>6.3182870370370361E-2</v>
      </c>
      <c r="AG6221" s="2">
        <f t="shared" si="881"/>
        <v>8.3333333333333329E-2</v>
      </c>
      <c r="AH6221" t="s">
        <v>23</v>
      </c>
    </row>
    <row r="6222" spans="1:34" x14ac:dyDescent="0.25">
      <c r="A6222">
        <v>1276651</v>
      </c>
      <c r="B6222" t="s">
        <v>29</v>
      </c>
      <c r="C6222" t="s">
        <v>47</v>
      </c>
      <c r="D6222" t="s">
        <v>31</v>
      </c>
      <c r="E6222">
        <v>53211</v>
      </c>
      <c r="F6222" t="s">
        <v>20</v>
      </c>
      <c r="G6222" t="s">
        <v>32</v>
      </c>
      <c r="H6222">
        <v>11082</v>
      </c>
      <c r="I6222" t="s">
        <v>53</v>
      </c>
      <c r="J6222">
        <f>VLOOKUP(I6222,Key!$A$1:$C$73,2,FALSE)</f>
        <v>43.04824</v>
      </c>
      <c r="K6222">
        <f>VLOOKUP(I6222,Key!$A$1:$C$73,3,FALSE)</f>
        <v>-87.904970000000006</v>
      </c>
      <c r="L6222" t="s">
        <v>69</v>
      </c>
      <c r="M6222">
        <f>VLOOKUP(L6222,Key!$A$1:$C$73,2,FALSE)</f>
        <v>43.024340000000002</v>
      </c>
      <c r="N6222">
        <f>VLOOKUP(L6222,Key!$A$1:$C$73,3,FALSE)</f>
        <v>-87.916753</v>
      </c>
      <c r="O6222">
        <v>130</v>
      </c>
      <c r="P6222">
        <v>0</v>
      </c>
      <c r="Q6222">
        <v>18</v>
      </c>
      <c r="R6222">
        <v>17.100000000000001</v>
      </c>
      <c r="S6222">
        <v>720</v>
      </c>
      <c r="T6222">
        <f t="shared" si="873"/>
        <v>-1</v>
      </c>
      <c r="U6222" s="1">
        <v>42847</v>
      </c>
      <c r="V6222" s="13">
        <f t="shared" si="874"/>
        <v>42826</v>
      </c>
      <c r="W6222" s="14">
        <f t="shared" si="875"/>
        <v>42847</v>
      </c>
      <c r="X6222" s="1" t="str">
        <f t="shared" si="876"/>
        <v>Saturday</v>
      </c>
      <c r="Y6222" s="2">
        <v>0.34454861111111112</v>
      </c>
      <c r="Z6222" s="2">
        <f t="shared" si="877"/>
        <v>0.33333333333333331</v>
      </c>
      <c r="AA6222">
        <f>1</f>
        <v>1</v>
      </c>
      <c r="AB6222" s="1">
        <v>42847</v>
      </c>
      <c r="AC6222" s="13">
        <f t="shared" si="878"/>
        <v>42826</v>
      </c>
      <c r="AD6222" s="14">
        <f t="shared" si="879"/>
        <v>42847</v>
      </c>
      <c r="AE6222" s="1" t="str">
        <f t="shared" si="880"/>
        <v>Saturday</v>
      </c>
      <c r="AF6222" s="2">
        <v>0.43539351851851849</v>
      </c>
      <c r="AG6222" s="2">
        <f t="shared" si="881"/>
        <v>0.41666666666666663</v>
      </c>
      <c r="AH6222" t="s">
        <v>23</v>
      </c>
    </row>
    <row r="6223" spans="1:34" x14ac:dyDescent="0.25">
      <c r="A6223">
        <v>1468078</v>
      </c>
      <c r="B6223" t="s">
        <v>29</v>
      </c>
      <c r="C6223" t="s">
        <v>103</v>
      </c>
      <c r="D6223" t="s">
        <v>31</v>
      </c>
      <c r="E6223">
        <v>53209</v>
      </c>
      <c r="F6223" t="s">
        <v>20</v>
      </c>
      <c r="G6223" t="s">
        <v>32</v>
      </c>
      <c r="H6223">
        <v>5465</v>
      </c>
      <c r="I6223" t="s">
        <v>34</v>
      </c>
      <c r="J6223">
        <f>VLOOKUP(I6223,Key!$A$1:$C$73,2,FALSE)</f>
        <v>43.05097</v>
      </c>
      <c r="K6223">
        <f>VLOOKUP(I6223,Key!$A$1:$C$73,3,FALSE)</f>
        <v>-87.906440000000003</v>
      </c>
      <c r="L6223" t="s">
        <v>22</v>
      </c>
      <c r="M6223">
        <f>VLOOKUP(L6223,Key!$A$1:$C$73,2,FALSE)</f>
        <v>43.058619999999998</v>
      </c>
      <c r="N6223">
        <f>VLOOKUP(L6223,Key!$A$1:$C$73,3,FALSE)</f>
        <v>-87.885319999999993</v>
      </c>
      <c r="O6223">
        <v>7</v>
      </c>
      <c r="P6223">
        <v>0</v>
      </c>
      <c r="Q6223">
        <v>1.1000000000000001</v>
      </c>
      <c r="R6223">
        <v>1</v>
      </c>
      <c r="S6223">
        <v>42</v>
      </c>
      <c r="T6223">
        <f t="shared" si="873"/>
        <v>-1</v>
      </c>
      <c r="U6223" s="1">
        <v>42840</v>
      </c>
      <c r="V6223" s="13">
        <f t="shared" si="874"/>
        <v>42826</v>
      </c>
      <c r="W6223" s="14">
        <f t="shared" si="875"/>
        <v>42840</v>
      </c>
      <c r="X6223" s="1" t="str">
        <f t="shared" si="876"/>
        <v>Saturday</v>
      </c>
      <c r="Y6223" s="2">
        <v>0.94475694444444447</v>
      </c>
      <c r="Z6223" s="2">
        <f t="shared" si="877"/>
        <v>0.95833333333333326</v>
      </c>
      <c r="AA6223">
        <f>1</f>
        <v>1</v>
      </c>
      <c r="AB6223" s="1">
        <v>42840</v>
      </c>
      <c r="AC6223" s="13">
        <f t="shared" si="878"/>
        <v>42826</v>
      </c>
      <c r="AD6223" s="14">
        <f t="shared" si="879"/>
        <v>42840</v>
      </c>
      <c r="AE6223" s="1" t="str">
        <f t="shared" si="880"/>
        <v>Saturday</v>
      </c>
      <c r="AF6223" s="2">
        <v>0.94991898148148157</v>
      </c>
      <c r="AG6223" s="2">
        <f t="shared" si="881"/>
        <v>0.95833333333333326</v>
      </c>
      <c r="AH6223" t="s">
        <v>23</v>
      </c>
    </row>
    <row r="6224" spans="1:34" x14ac:dyDescent="0.25">
      <c r="A6224">
        <v>1584061</v>
      </c>
      <c r="B6224" t="s">
        <v>29</v>
      </c>
      <c r="E6224">
        <v>53202</v>
      </c>
      <c r="F6224" t="s">
        <v>20</v>
      </c>
      <c r="G6224" t="s">
        <v>32</v>
      </c>
      <c r="H6224">
        <v>5</v>
      </c>
      <c r="I6224" t="s">
        <v>62</v>
      </c>
      <c r="J6224">
        <f>VLOOKUP(I6224,Key!$A$1:$C$73,2,FALSE)</f>
        <v>43.052460000000004</v>
      </c>
      <c r="K6224">
        <f>VLOOKUP(I6224,Key!$A$1:$C$73,3,FALSE)</f>
        <v>-87.891000000000005</v>
      </c>
      <c r="L6224" t="s">
        <v>76</v>
      </c>
      <c r="M6224">
        <f>VLOOKUP(L6224,Key!$A$1:$C$73,2,FALSE)</f>
        <v>43.02948</v>
      </c>
      <c r="N6224">
        <f>VLOOKUP(L6224,Key!$A$1:$C$73,3,FALSE)</f>
        <v>-87.912819999999996</v>
      </c>
      <c r="O6224">
        <v>17</v>
      </c>
      <c r="P6224">
        <v>0</v>
      </c>
      <c r="Q6224">
        <v>2.6</v>
      </c>
      <c r="R6224">
        <v>2.4</v>
      </c>
      <c r="S6224">
        <v>102</v>
      </c>
      <c r="T6224">
        <f t="shared" si="873"/>
        <v>-1</v>
      </c>
      <c r="U6224" s="1">
        <v>42841</v>
      </c>
      <c r="V6224" s="13">
        <f t="shared" si="874"/>
        <v>42826</v>
      </c>
      <c r="W6224" s="14">
        <f t="shared" si="875"/>
        <v>42841</v>
      </c>
      <c r="X6224" s="1" t="str">
        <f t="shared" si="876"/>
        <v>Sunday</v>
      </c>
      <c r="Y6224" s="2">
        <v>0.49168981481481483</v>
      </c>
      <c r="Z6224" s="2">
        <f t="shared" si="877"/>
        <v>0.5</v>
      </c>
      <c r="AA6224">
        <f>1</f>
        <v>1</v>
      </c>
      <c r="AB6224" s="1">
        <v>42841</v>
      </c>
      <c r="AC6224" s="13">
        <f t="shared" si="878"/>
        <v>42826</v>
      </c>
      <c r="AD6224" s="14">
        <f t="shared" si="879"/>
        <v>42841</v>
      </c>
      <c r="AE6224" s="1" t="str">
        <f t="shared" si="880"/>
        <v>Sunday</v>
      </c>
      <c r="AF6224" s="2">
        <v>0.50398148148148147</v>
      </c>
      <c r="AG6224" s="2">
        <f t="shared" si="881"/>
        <v>0.5</v>
      </c>
      <c r="AH6224" t="s">
        <v>23</v>
      </c>
    </row>
    <row r="6225" spans="1:34" x14ac:dyDescent="0.25">
      <c r="A6225">
        <v>1575847</v>
      </c>
      <c r="B6225" t="s">
        <v>29</v>
      </c>
      <c r="C6225" t="s">
        <v>47</v>
      </c>
      <c r="D6225" t="s">
        <v>31</v>
      </c>
      <c r="E6225">
        <v>53211</v>
      </c>
      <c r="F6225" t="s">
        <v>20</v>
      </c>
      <c r="G6225" t="s">
        <v>32</v>
      </c>
      <c r="H6225">
        <v>11139</v>
      </c>
      <c r="I6225" t="s">
        <v>62</v>
      </c>
      <c r="J6225">
        <f>VLOOKUP(I6225,Key!$A$1:$C$73,2,FALSE)</f>
        <v>43.052460000000004</v>
      </c>
      <c r="K6225">
        <f>VLOOKUP(I6225,Key!$A$1:$C$73,3,FALSE)</f>
        <v>-87.891000000000005</v>
      </c>
      <c r="L6225" t="s">
        <v>89</v>
      </c>
      <c r="M6225">
        <f>VLOOKUP(L6225,Key!$A$1:$C$73,2,FALSE)</f>
        <v>43.060155999999999</v>
      </c>
      <c r="N6225">
        <f>VLOOKUP(L6225,Key!$A$1:$C$73,3,FALSE)</f>
        <v>-87.881258000000003</v>
      </c>
      <c r="O6225">
        <v>40</v>
      </c>
      <c r="P6225">
        <v>0</v>
      </c>
      <c r="Q6225">
        <v>6</v>
      </c>
      <c r="R6225">
        <v>5.7</v>
      </c>
      <c r="S6225">
        <v>240</v>
      </c>
      <c r="T6225">
        <f t="shared" si="873"/>
        <v>-1</v>
      </c>
      <c r="U6225" s="1">
        <v>42841</v>
      </c>
      <c r="V6225" s="13">
        <f t="shared" si="874"/>
        <v>42826</v>
      </c>
      <c r="W6225" s="14">
        <f t="shared" si="875"/>
        <v>42841</v>
      </c>
      <c r="X6225" s="1" t="str">
        <f t="shared" si="876"/>
        <v>Sunday</v>
      </c>
      <c r="Y6225" s="2">
        <v>0.49737268518518518</v>
      </c>
      <c r="Z6225" s="2">
        <f t="shared" si="877"/>
        <v>0.5</v>
      </c>
      <c r="AA6225">
        <f>1</f>
        <v>1</v>
      </c>
      <c r="AB6225" s="1">
        <v>42841</v>
      </c>
      <c r="AC6225" s="13">
        <f t="shared" si="878"/>
        <v>42826</v>
      </c>
      <c r="AD6225" s="14">
        <f t="shared" si="879"/>
        <v>42841</v>
      </c>
      <c r="AE6225" s="1" t="str">
        <f t="shared" si="880"/>
        <v>Sunday</v>
      </c>
      <c r="AF6225" s="2">
        <v>0.52523148148148147</v>
      </c>
      <c r="AG6225" s="2">
        <f t="shared" si="881"/>
        <v>0.54166666666666663</v>
      </c>
      <c r="AH6225" t="s">
        <v>23</v>
      </c>
    </row>
    <row r="6226" spans="1:34" x14ac:dyDescent="0.25">
      <c r="A6226">
        <v>1562086</v>
      </c>
      <c r="B6226" t="s">
        <v>29</v>
      </c>
      <c r="C6226" t="s">
        <v>47</v>
      </c>
      <c r="D6226" t="s">
        <v>31</v>
      </c>
      <c r="E6226">
        <v>53211</v>
      </c>
      <c r="F6226" t="s">
        <v>20</v>
      </c>
      <c r="G6226" t="s">
        <v>32</v>
      </c>
      <c r="H6226">
        <v>139</v>
      </c>
      <c r="I6226" t="s">
        <v>87</v>
      </c>
      <c r="J6226">
        <f>VLOOKUP(I6226,Key!$A$1:$C$73,2,FALSE)</f>
        <v>43.063749000000001</v>
      </c>
      <c r="K6226">
        <f>VLOOKUP(I6226,Key!$A$1:$C$73,3,FALSE)</f>
        <v>-87.887962999999999</v>
      </c>
      <c r="L6226" t="s">
        <v>86</v>
      </c>
      <c r="M6226">
        <f>VLOOKUP(L6226,Key!$A$1:$C$73,2,FALSE)</f>
        <v>43.052549999999997</v>
      </c>
      <c r="N6226">
        <f>VLOOKUP(L6226,Key!$A$1:$C$73,3,FALSE)</f>
        <v>-87.909329999999997</v>
      </c>
      <c r="O6226">
        <v>26</v>
      </c>
      <c r="P6226">
        <v>0</v>
      </c>
      <c r="Q6226">
        <v>3.9</v>
      </c>
      <c r="R6226">
        <v>3.7</v>
      </c>
      <c r="S6226">
        <v>156</v>
      </c>
      <c r="T6226">
        <f t="shared" si="873"/>
        <v>-1</v>
      </c>
      <c r="U6226" s="1">
        <v>42841</v>
      </c>
      <c r="V6226" s="13">
        <f t="shared" si="874"/>
        <v>42826</v>
      </c>
      <c r="W6226" s="14">
        <f t="shared" si="875"/>
        <v>42841</v>
      </c>
      <c r="X6226" s="1" t="str">
        <f t="shared" si="876"/>
        <v>Sunday</v>
      </c>
      <c r="Y6226" s="2">
        <v>0.55604166666666666</v>
      </c>
      <c r="Z6226" s="2">
        <f t="shared" si="877"/>
        <v>0.54166666666666663</v>
      </c>
      <c r="AA6226">
        <f>1</f>
        <v>1</v>
      </c>
      <c r="AB6226" s="1">
        <v>42841</v>
      </c>
      <c r="AC6226" s="13">
        <f t="shared" si="878"/>
        <v>42826</v>
      </c>
      <c r="AD6226" s="14">
        <f t="shared" si="879"/>
        <v>42841</v>
      </c>
      <c r="AE6226" s="1" t="str">
        <f t="shared" si="880"/>
        <v>Sunday</v>
      </c>
      <c r="AF6226" s="2">
        <v>0.57405092592592599</v>
      </c>
      <c r="AG6226" s="2">
        <f t="shared" si="881"/>
        <v>0.58333333333333326</v>
      </c>
      <c r="AH6226" t="s">
        <v>23</v>
      </c>
    </row>
    <row r="6227" spans="1:34" x14ac:dyDescent="0.25">
      <c r="A6227">
        <v>1562086</v>
      </c>
      <c r="B6227" t="s">
        <v>29</v>
      </c>
      <c r="C6227" t="s">
        <v>47</v>
      </c>
      <c r="D6227" t="s">
        <v>31</v>
      </c>
      <c r="E6227">
        <v>53211</v>
      </c>
      <c r="F6227" t="s">
        <v>20</v>
      </c>
      <c r="G6227" t="s">
        <v>32</v>
      </c>
      <c r="H6227">
        <v>19</v>
      </c>
      <c r="I6227" t="s">
        <v>86</v>
      </c>
      <c r="J6227">
        <f>VLOOKUP(I6227,Key!$A$1:$C$73,2,FALSE)</f>
        <v>43.052549999999997</v>
      </c>
      <c r="K6227">
        <f>VLOOKUP(I6227,Key!$A$1:$C$73,3,FALSE)</f>
        <v>-87.909329999999997</v>
      </c>
      <c r="L6227" t="s">
        <v>87</v>
      </c>
      <c r="M6227">
        <f>VLOOKUP(L6227,Key!$A$1:$C$73,2,FALSE)</f>
        <v>43.063749000000001</v>
      </c>
      <c r="N6227">
        <f>VLOOKUP(L6227,Key!$A$1:$C$73,3,FALSE)</f>
        <v>-87.887962999999999</v>
      </c>
      <c r="O6227">
        <v>36</v>
      </c>
      <c r="P6227">
        <v>0</v>
      </c>
      <c r="Q6227">
        <v>5.4</v>
      </c>
      <c r="R6227">
        <v>5.0999999999999996</v>
      </c>
      <c r="S6227">
        <v>216</v>
      </c>
      <c r="T6227">
        <f t="shared" si="873"/>
        <v>-1</v>
      </c>
      <c r="U6227" s="1">
        <v>42841</v>
      </c>
      <c r="V6227" s="13">
        <f t="shared" si="874"/>
        <v>42826</v>
      </c>
      <c r="W6227" s="14">
        <f t="shared" si="875"/>
        <v>42841</v>
      </c>
      <c r="X6227" s="1" t="str">
        <f t="shared" si="876"/>
        <v>Sunday</v>
      </c>
      <c r="Y6227" s="2">
        <v>0.57446759259259261</v>
      </c>
      <c r="Z6227" s="2">
        <f t="shared" si="877"/>
        <v>0.58333333333333326</v>
      </c>
      <c r="AA6227">
        <f>1</f>
        <v>1</v>
      </c>
      <c r="AB6227" s="1">
        <v>42841</v>
      </c>
      <c r="AC6227" s="13">
        <f t="shared" si="878"/>
        <v>42826</v>
      </c>
      <c r="AD6227" s="14">
        <f t="shared" si="879"/>
        <v>42841</v>
      </c>
      <c r="AE6227" s="1" t="str">
        <f t="shared" si="880"/>
        <v>Sunday</v>
      </c>
      <c r="AF6227" s="2">
        <v>0.59953703703703709</v>
      </c>
      <c r="AG6227" s="2">
        <f t="shared" si="881"/>
        <v>0.58333333333333326</v>
      </c>
      <c r="AH6227" t="s">
        <v>23</v>
      </c>
    </row>
    <row r="6228" spans="1:34" x14ac:dyDescent="0.25">
      <c r="A6228">
        <v>1351368</v>
      </c>
      <c r="B6228" t="s">
        <v>29</v>
      </c>
      <c r="C6228" t="s">
        <v>47</v>
      </c>
      <c r="D6228" t="s">
        <v>31</v>
      </c>
      <c r="E6228">
        <v>53202</v>
      </c>
      <c r="F6228" t="s">
        <v>20</v>
      </c>
      <c r="G6228" t="s">
        <v>32</v>
      </c>
      <c r="H6228">
        <v>995</v>
      </c>
      <c r="I6228" t="s">
        <v>63</v>
      </c>
      <c r="J6228">
        <f>VLOOKUP(I6228,Key!$A$1:$C$73,2,FALSE)</f>
        <v>43.066893999999998</v>
      </c>
      <c r="K6228">
        <f>VLOOKUP(I6228,Key!$A$1:$C$73,3,FALSE)</f>
        <v>-87.877936000000005</v>
      </c>
      <c r="L6228" t="s">
        <v>22</v>
      </c>
      <c r="M6228">
        <f>VLOOKUP(L6228,Key!$A$1:$C$73,2,FALSE)</f>
        <v>43.058619999999998</v>
      </c>
      <c r="N6228">
        <f>VLOOKUP(L6228,Key!$A$1:$C$73,3,FALSE)</f>
        <v>-87.885319999999993</v>
      </c>
      <c r="O6228">
        <v>9</v>
      </c>
      <c r="P6228">
        <v>0</v>
      </c>
      <c r="Q6228">
        <v>1.4</v>
      </c>
      <c r="R6228">
        <v>1.3</v>
      </c>
      <c r="S6228">
        <v>54</v>
      </c>
      <c r="T6228">
        <f t="shared" si="873"/>
        <v>-1</v>
      </c>
      <c r="U6228" s="1">
        <v>42841</v>
      </c>
      <c r="V6228" s="13">
        <f t="shared" si="874"/>
        <v>42826</v>
      </c>
      <c r="W6228" s="14">
        <f t="shared" si="875"/>
        <v>42841</v>
      </c>
      <c r="X6228" s="1" t="str">
        <f t="shared" si="876"/>
        <v>Sunday</v>
      </c>
      <c r="Y6228" s="2">
        <v>0.6050578703703704</v>
      </c>
      <c r="Z6228" s="2">
        <f t="shared" si="877"/>
        <v>0.625</v>
      </c>
      <c r="AA6228">
        <f>1</f>
        <v>1</v>
      </c>
      <c r="AB6228" s="1">
        <v>42841</v>
      </c>
      <c r="AC6228" s="13">
        <f t="shared" si="878"/>
        <v>42826</v>
      </c>
      <c r="AD6228" s="14">
        <f t="shared" si="879"/>
        <v>42841</v>
      </c>
      <c r="AE6228" s="1" t="str">
        <f t="shared" si="880"/>
        <v>Sunday</v>
      </c>
      <c r="AF6228" s="2">
        <v>0.61144675925925929</v>
      </c>
      <c r="AG6228" s="2">
        <f t="shared" si="881"/>
        <v>0.625</v>
      </c>
      <c r="AH6228" t="s">
        <v>23</v>
      </c>
    </row>
    <row r="6229" spans="1:34" x14ac:dyDescent="0.25">
      <c r="A6229">
        <v>1584919</v>
      </c>
      <c r="B6229" t="s">
        <v>29</v>
      </c>
      <c r="E6229">
        <v>53202</v>
      </c>
      <c r="F6229" t="s">
        <v>20</v>
      </c>
      <c r="G6229" t="s">
        <v>97</v>
      </c>
      <c r="H6229">
        <v>280</v>
      </c>
      <c r="I6229" t="s">
        <v>81</v>
      </c>
      <c r="J6229">
        <f>VLOOKUP(I6229,Key!$A$1:$C$73,2,FALSE)</f>
        <v>43.058010000000003</v>
      </c>
      <c r="K6229">
        <f>VLOOKUP(I6229,Key!$A$1:$C$73,3,FALSE)</f>
        <v>-87.877300000000005</v>
      </c>
      <c r="L6229" t="s">
        <v>48</v>
      </c>
      <c r="M6229">
        <f>VLOOKUP(L6229,Key!$A$1:$C$73,2,FALSE)</f>
        <v>43.031320000000001</v>
      </c>
      <c r="N6229">
        <f>VLOOKUP(L6229,Key!$A$1:$C$73,3,FALSE)</f>
        <v>-87.904259999999994</v>
      </c>
      <c r="O6229">
        <v>51</v>
      </c>
      <c r="P6229">
        <v>4</v>
      </c>
      <c r="Q6229">
        <v>7.7</v>
      </c>
      <c r="R6229">
        <v>7.3</v>
      </c>
      <c r="S6229">
        <v>306</v>
      </c>
      <c r="T6229">
        <f t="shared" si="873"/>
        <v>-1</v>
      </c>
      <c r="U6229" s="1">
        <v>42841</v>
      </c>
      <c r="V6229" s="13">
        <f t="shared" si="874"/>
        <v>42826</v>
      </c>
      <c r="W6229" s="14">
        <f t="shared" si="875"/>
        <v>42841</v>
      </c>
      <c r="X6229" s="1" t="str">
        <f t="shared" si="876"/>
        <v>Sunday</v>
      </c>
      <c r="Y6229" s="2">
        <v>0.64954861111111117</v>
      </c>
      <c r="Z6229" s="2">
        <f t="shared" si="877"/>
        <v>0.66666666666666663</v>
      </c>
      <c r="AA6229">
        <f>1</f>
        <v>1</v>
      </c>
      <c r="AB6229" s="1">
        <v>42841</v>
      </c>
      <c r="AC6229" s="13">
        <f t="shared" si="878"/>
        <v>42826</v>
      </c>
      <c r="AD6229" s="14">
        <f t="shared" si="879"/>
        <v>42841</v>
      </c>
      <c r="AE6229" s="1" t="str">
        <f t="shared" si="880"/>
        <v>Sunday</v>
      </c>
      <c r="AF6229" s="2">
        <v>0.68493055555555549</v>
      </c>
      <c r="AG6229" s="2">
        <f t="shared" si="881"/>
        <v>0.66666666666666663</v>
      </c>
      <c r="AH6229" t="s">
        <v>23</v>
      </c>
    </row>
    <row r="6230" spans="1:34" x14ac:dyDescent="0.25">
      <c r="A6230">
        <v>1377542</v>
      </c>
      <c r="B6230" t="s">
        <v>29</v>
      </c>
      <c r="C6230" t="s">
        <v>126</v>
      </c>
      <c r="D6230" t="s">
        <v>31</v>
      </c>
      <c r="E6230">
        <v>53593</v>
      </c>
      <c r="F6230" t="s">
        <v>20</v>
      </c>
      <c r="G6230" t="s">
        <v>32</v>
      </c>
      <c r="H6230">
        <v>319</v>
      </c>
      <c r="I6230" t="s">
        <v>80</v>
      </c>
      <c r="J6230">
        <f>VLOOKUP(I6230,Key!$A$1:$C$73,2,FALSE)</f>
        <v>43.060250000000003</v>
      </c>
      <c r="K6230">
        <f>VLOOKUP(I6230,Key!$A$1:$C$73,3,FALSE)</f>
        <v>-87.892169999999993</v>
      </c>
      <c r="L6230" t="s">
        <v>62</v>
      </c>
      <c r="M6230">
        <f>VLOOKUP(L6230,Key!$A$1:$C$73,2,FALSE)</f>
        <v>43.052460000000004</v>
      </c>
      <c r="N6230">
        <f>VLOOKUP(L6230,Key!$A$1:$C$73,3,FALSE)</f>
        <v>-87.891000000000005</v>
      </c>
      <c r="O6230">
        <v>9</v>
      </c>
      <c r="P6230">
        <v>0</v>
      </c>
      <c r="Q6230">
        <v>1.4</v>
      </c>
      <c r="R6230">
        <v>1.3</v>
      </c>
      <c r="S6230">
        <v>54</v>
      </c>
      <c r="T6230">
        <f t="shared" si="873"/>
        <v>-1</v>
      </c>
      <c r="U6230" s="1">
        <v>42841</v>
      </c>
      <c r="V6230" s="13">
        <f t="shared" si="874"/>
        <v>42826</v>
      </c>
      <c r="W6230" s="14">
        <f t="shared" si="875"/>
        <v>42841</v>
      </c>
      <c r="X6230" s="1" t="str">
        <f t="shared" si="876"/>
        <v>Sunday</v>
      </c>
      <c r="Y6230" s="2">
        <v>0.71675925925925921</v>
      </c>
      <c r="Z6230" s="2">
        <f t="shared" si="877"/>
        <v>0.70833333333333326</v>
      </c>
      <c r="AA6230">
        <f>1</f>
        <v>1</v>
      </c>
      <c r="AB6230" s="1">
        <v>42841</v>
      </c>
      <c r="AC6230" s="13">
        <f t="shared" si="878"/>
        <v>42826</v>
      </c>
      <c r="AD6230" s="14">
        <f t="shared" si="879"/>
        <v>42841</v>
      </c>
      <c r="AE6230" s="1" t="str">
        <f t="shared" si="880"/>
        <v>Sunday</v>
      </c>
      <c r="AF6230" s="2">
        <v>0.72340277777777784</v>
      </c>
      <c r="AG6230" s="2">
        <f t="shared" si="881"/>
        <v>0.70833333333333326</v>
      </c>
      <c r="AH6230" t="s">
        <v>23</v>
      </c>
    </row>
    <row r="6231" spans="1:34" x14ac:dyDescent="0.25">
      <c r="A6231">
        <v>1585221</v>
      </c>
      <c r="B6231" t="s">
        <v>29</v>
      </c>
      <c r="C6231" t="s">
        <v>47</v>
      </c>
      <c r="D6231" t="s">
        <v>31</v>
      </c>
      <c r="E6231">
        <v>53211</v>
      </c>
      <c r="F6231" t="s">
        <v>20</v>
      </c>
      <c r="G6231" t="s">
        <v>32</v>
      </c>
      <c r="H6231">
        <v>5542</v>
      </c>
      <c r="I6231" t="s">
        <v>81</v>
      </c>
      <c r="J6231">
        <f>VLOOKUP(I6231,Key!$A$1:$C$73,2,FALSE)</f>
        <v>43.058010000000003</v>
      </c>
      <c r="K6231">
        <f>VLOOKUP(I6231,Key!$A$1:$C$73,3,FALSE)</f>
        <v>-87.877300000000005</v>
      </c>
      <c r="L6231" t="s">
        <v>81</v>
      </c>
      <c r="M6231">
        <f>VLOOKUP(L6231,Key!$A$1:$C$73,2,FALSE)</f>
        <v>43.058010000000003</v>
      </c>
      <c r="N6231">
        <f>VLOOKUP(L6231,Key!$A$1:$C$73,3,FALSE)</f>
        <v>-87.877300000000005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f t="shared" si="873"/>
        <v>-1</v>
      </c>
      <c r="U6231" s="1">
        <v>42841</v>
      </c>
      <c r="V6231" s="13">
        <f t="shared" si="874"/>
        <v>42826</v>
      </c>
      <c r="W6231" s="14">
        <f t="shared" si="875"/>
        <v>42841</v>
      </c>
      <c r="X6231" s="1" t="str">
        <f t="shared" si="876"/>
        <v>Sunday</v>
      </c>
      <c r="Y6231" s="2">
        <v>0.72641203703703694</v>
      </c>
      <c r="Z6231" s="2">
        <f t="shared" si="877"/>
        <v>0.70833333333333326</v>
      </c>
      <c r="AA6231">
        <f>1</f>
        <v>1</v>
      </c>
      <c r="AB6231" s="1">
        <v>42841</v>
      </c>
      <c r="AC6231" s="13">
        <f t="shared" si="878"/>
        <v>42826</v>
      </c>
      <c r="AD6231" s="14">
        <f t="shared" si="879"/>
        <v>42841</v>
      </c>
      <c r="AE6231" s="1" t="str">
        <f t="shared" si="880"/>
        <v>Sunday</v>
      </c>
      <c r="AF6231" s="2">
        <v>0.7265625</v>
      </c>
      <c r="AG6231" s="2">
        <f t="shared" si="881"/>
        <v>0.70833333333333326</v>
      </c>
      <c r="AH6231" t="s">
        <v>25</v>
      </c>
    </row>
    <row r="6232" spans="1:34" x14ac:dyDescent="0.25">
      <c r="A6232">
        <v>1377542</v>
      </c>
      <c r="B6232" t="s">
        <v>29</v>
      </c>
      <c r="C6232" t="s">
        <v>126</v>
      </c>
      <c r="D6232" t="s">
        <v>31</v>
      </c>
      <c r="E6232">
        <v>53593</v>
      </c>
      <c r="F6232" t="s">
        <v>20</v>
      </c>
      <c r="G6232" t="s">
        <v>32</v>
      </c>
      <c r="H6232">
        <v>319</v>
      </c>
      <c r="I6232" t="s">
        <v>62</v>
      </c>
      <c r="J6232">
        <f>VLOOKUP(I6232,Key!$A$1:$C$73,2,FALSE)</f>
        <v>43.052460000000004</v>
      </c>
      <c r="K6232">
        <f>VLOOKUP(I6232,Key!$A$1:$C$73,3,FALSE)</f>
        <v>-87.891000000000005</v>
      </c>
      <c r="L6232" t="s">
        <v>80</v>
      </c>
      <c r="M6232">
        <f>VLOOKUP(L6232,Key!$A$1:$C$73,2,FALSE)</f>
        <v>43.060250000000003</v>
      </c>
      <c r="N6232">
        <f>VLOOKUP(L6232,Key!$A$1:$C$73,3,FALSE)</f>
        <v>-87.892169999999993</v>
      </c>
      <c r="O6232">
        <v>7</v>
      </c>
      <c r="P6232">
        <v>0</v>
      </c>
      <c r="Q6232">
        <v>1.1000000000000001</v>
      </c>
      <c r="R6232">
        <v>1</v>
      </c>
      <c r="S6232">
        <v>42</v>
      </c>
      <c r="T6232">
        <f t="shared" si="873"/>
        <v>-1</v>
      </c>
      <c r="U6232" s="1">
        <v>42841</v>
      </c>
      <c r="V6232" s="13">
        <f t="shared" si="874"/>
        <v>42826</v>
      </c>
      <c r="W6232" s="14">
        <f t="shared" si="875"/>
        <v>42841</v>
      </c>
      <c r="X6232" s="1" t="str">
        <f t="shared" si="876"/>
        <v>Sunday</v>
      </c>
      <c r="Y6232" s="2">
        <v>0.73317129629629629</v>
      </c>
      <c r="Z6232" s="2">
        <f t="shared" si="877"/>
        <v>0.75</v>
      </c>
      <c r="AA6232">
        <f>1</f>
        <v>1</v>
      </c>
      <c r="AB6232" s="1">
        <v>42841</v>
      </c>
      <c r="AC6232" s="13">
        <f t="shared" si="878"/>
        <v>42826</v>
      </c>
      <c r="AD6232" s="14">
        <f t="shared" si="879"/>
        <v>42841</v>
      </c>
      <c r="AE6232" s="1" t="str">
        <f t="shared" si="880"/>
        <v>Sunday</v>
      </c>
      <c r="AF6232" s="2">
        <v>0.73774305555555564</v>
      </c>
      <c r="AG6232" s="2">
        <f t="shared" si="881"/>
        <v>0.75</v>
      </c>
      <c r="AH6232" t="s">
        <v>23</v>
      </c>
    </row>
    <row r="6233" spans="1:34" x14ac:dyDescent="0.25">
      <c r="A6233">
        <v>1585504</v>
      </c>
      <c r="B6233" t="s">
        <v>29</v>
      </c>
      <c r="C6233" t="s">
        <v>47</v>
      </c>
      <c r="D6233" t="s">
        <v>31</v>
      </c>
      <c r="E6233">
        <v>53207</v>
      </c>
      <c r="F6233" t="s">
        <v>20</v>
      </c>
      <c r="G6233" t="s">
        <v>32</v>
      </c>
      <c r="H6233">
        <v>108</v>
      </c>
      <c r="I6233" t="s">
        <v>61</v>
      </c>
      <c r="J6233">
        <f>VLOOKUP(I6233,Key!$A$1:$C$73,2,FALSE)</f>
        <v>43.060786</v>
      </c>
      <c r="K6233">
        <f>VLOOKUP(I6233,Key!$A$1:$C$73,3,FALSE)</f>
        <v>-87.883825999999999</v>
      </c>
      <c r="L6233" t="s">
        <v>64</v>
      </c>
      <c r="M6233">
        <f>VLOOKUP(L6233,Key!$A$1:$C$73,2,FALSE)</f>
        <v>43.069021999999997</v>
      </c>
      <c r="N6233">
        <f>VLOOKUP(L6233,Key!$A$1:$C$73,3,FALSE)</f>
        <v>-87.887940999999998</v>
      </c>
      <c r="O6233">
        <v>14</v>
      </c>
      <c r="P6233">
        <v>0</v>
      </c>
      <c r="Q6233">
        <v>2.1</v>
      </c>
      <c r="R6233">
        <v>2</v>
      </c>
      <c r="S6233">
        <v>84</v>
      </c>
      <c r="T6233">
        <f t="shared" si="873"/>
        <v>-1</v>
      </c>
      <c r="U6233" s="1">
        <v>42841</v>
      </c>
      <c r="V6233" s="13">
        <f t="shared" si="874"/>
        <v>42826</v>
      </c>
      <c r="W6233" s="14">
        <f t="shared" si="875"/>
        <v>42841</v>
      </c>
      <c r="X6233" s="1" t="str">
        <f t="shared" si="876"/>
        <v>Sunday</v>
      </c>
      <c r="Y6233" s="2">
        <v>0.82142361111111117</v>
      </c>
      <c r="Z6233" s="2">
        <f t="shared" si="877"/>
        <v>0.83333333333333326</v>
      </c>
      <c r="AA6233">
        <f>1</f>
        <v>1</v>
      </c>
      <c r="AB6233" s="1">
        <v>42841</v>
      </c>
      <c r="AC6233" s="13">
        <f t="shared" si="878"/>
        <v>42826</v>
      </c>
      <c r="AD6233" s="14">
        <f t="shared" si="879"/>
        <v>42841</v>
      </c>
      <c r="AE6233" s="1" t="str">
        <f t="shared" si="880"/>
        <v>Sunday</v>
      </c>
      <c r="AF6233" s="2">
        <v>0.8308564814814815</v>
      </c>
      <c r="AG6233" s="2">
        <f t="shared" si="881"/>
        <v>0.83333333333333326</v>
      </c>
      <c r="AH6233" t="s">
        <v>23</v>
      </c>
    </row>
    <row r="6234" spans="1:34" x14ac:dyDescent="0.25">
      <c r="A6234">
        <v>1494109</v>
      </c>
      <c r="B6234" t="s">
        <v>29</v>
      </c>
      <c r="C6234" t="s">
        <v>47</v>
      </c>
      <c r="D6234" t="s">
        <v>31</v>
      </c>
      <c r="E6234">
        <v>53233</v>
      </c>
      <c r="F6234" t="s">
        <v>20</v>
      </c>
      <c r="G6234" t="s">
        <v>32</v>
      </c>
      <c r="H6234">
        <v>11104</v>
      </c>
      <c r="I6234" t="s">
        <v>82</v>
      </c>
      <c r="J6234">
        <f>VLOOKUP(I6234,Key!$A$1:$C$73,2,FALSE)</f>
        <v>43.040349999999997</v>
      </c>
      <c r="K6234">
        <f>VLOOKUP(I6234,Key!$A$1:$C$73,3,FALSE)</f>
        <v>-87.920760000000001</v>
      </c>
      <c r="L6234" t="s">
        <v>44</v>
      </c>
      <c r="M6234">
        <f>VLOOKUP(L6234,Key!$A$1:$C$73,2,FALSE)</f>
        <v>43.03886</v>
      </c>
      <c r="N6234">
        <f>VLOOKUP(L6234,Key!$A$1:$C$73,3,FALSE)</f>
        <v>-87.902720000000002</v>
      </c>
      <c r="O6234">
        <v>7</v>
      </c>
      <c r="P6234">
        <v>0</v>
      </c>
      <c r="Q6234">
        <v>1.1000000000000001</v>
      </c>
      <c r="R6234">
        <v>1</v>
      </c>
      <c r="S6234">
        <v>42</v>
      </c>
      <c r="T6234">
        <f t="shared" si="873"/>
        <v>-1</v>
      </c>
      <c r="U6234" s="1">
        <v>42842</v>
      </c>
      <c r="V6234" s="13">
        <f t="shared" si="874"/>
        <v>42826</v>
      </c>
      <c r="W6234" s="14">
        <f t="shared" si="875"/>
        <v>42842</v>
      </c>
      <c r="X6234" s="1" t="str">
        <f t="shared" si="876"/>
        <v>Monday</v>
      </c>
      <c r="Y6234" s="2">
        <v>0.31461805555555555</v>
      </c>
      <c r="Z6234" s="2">
        <f t="shared" si="877"/>
        <v>0.33333333333333331</v>
      </c>
      <c r="AA6234">
        <f>1</f>
        <v>1</v>
      </c>
      <c r="AB6234" s="1">
        <v>42842</v>
      </c>
      <c r="AC6234" s="13">
        <f t="shared" si="878"/>
        <v>42826</v>
      </c>
      <c r="AD6234" s="14">
        <f t="shared" si="879"/>
        <v>42842</v>
      </c>
      <c r="AE6234" s="1" t="str">
        <f t="shared" si="880"/>
        <v>Monday</v>
      </c>
      <c r="AF6234" s="2">
        <v>0.3200925925925926</v>
      </c>
      <c r="AG6234" s="2">
        <f t="shared" si="881"/>
        <v>0.33333333333333331</v>
      </c>
      <c r="AH6234" t="s">
        <v>23</v>
      </c>
    </row>
    <row r="6235" spans="1:34" x14ac:dyDescent="0.25">
      <c r="A6235">
        <v>1276651</v>
      </c>
      <c r="B6235" t="s">
        <v>29</v>
      </c>
      <c r="C6235" t="s">
        <v>47</v>
      </c>
      <c r="D6235" t="s">
        <v>31</v>
      </c>
      <c r="E6235">
        <v>53211</v>
      </c>
      <c r="F6235" t="s">
        <v>20</v>
      </c>
      <c r="G6235" t="s">
        <v>32</v>
      </c>
      <c r="H6235">
        <v>5544</v>
      </c>
      <c r="I6235" t="s">
        <v>53</v>
      </c>
      <c r="J6235">
        <f>VLOOKUP(I6235,Key!$A$1:$C$73,2,FALSE)</f>
        <v>43.04824</v>
      </c>
      <c r="K6235">
        <f>VLOOKUP(I6235,Key!$A$1:$C$73,3,FALSE)</f>
        <v>-87.904970000000006</v>
      </c>
      <c r="L6235" t="s">
        <v>37</v>
      </c>
      <c r="M6235">
        <f>VLOOKUP(L6235,Key!$A$1:$C$73,2,FALSE)</f>
        <v>43.049230000000001</v>
      </c>
      <c r="N6235">
        <f>VLOOKUP(L6235,Key!$A$1:$C$73,3,FALSE)</f>
        <v>-87.911940000000001</v>
      </c>
      <c r="O6235">
        <v>3</v>
      </c>
      <c r="P6235">
        <v>0</v>
      </c>
      <c r="Q6235">
        <v>0.5</v>
      </c>
      <c r="R6235">
        <v>0.4</v>
      </c>
      <c r="S6235">
        <v>18</v>
      </c>
      <c r="T6235">
        <f t="shared" si="873"/>
        <v>-1</v>
      </c>
      <c r="U6235" s="1">
        <v>42842</v>
      </c>
      <c r="V6235" s="13">
        <f t="shared" si="874"/>
        <v>42826</v>
      </c>
      <c r="W6235" s="14">
        <f t="shared" si="875"/>
        <v>42842</v>
      </c>
      <c r="X6235" s="1" t="str">
        <f t="shared" si="876"/>
        <v>Monday</v>
      </c>
      <c r="Y6235" s="2">
        <v>0.330625</v>
      </c>
      <c r="Z6235" s="2">
        <f t="shared" si="877"/>
        <v>0.33333333333333331</v>
      </c>
      <c r="AA6235">
        <f>1</f>
        <v>1</v>
      </c>
      <c r="AB6235" s="1">
        <v>42842</v>
      </c>
      <c r="AC6235" s="13">
        <f t="shared" si="878"/>
        <v>42826</v>
      </c>
      <c r="AD6235" s="14">
        <f t="shared" si="879"/>
        <v>42842</v>
      </c>
      <c r="AE6235" s="1" t="str">
        <f t="shared" si="880"/>
        <v>Monday</v>
      </c>
      <c r="AF6235" s="2">
        <v>0.332974537037037</v>
      </c>
      <c r="AG6235" s="2">
        <f t="shared" si="881"/>
        <v>0.33333333333333331</v>
      </c>
      <c r="AH6235" t="s">
        <v>23</v>
      </c>
    </row>
    <row r="6236" spans="1:34" x14ac:dyDescent="0.25">
      <c r="A6236">
        <v>1357250</v>
      </c>
      <c r="B6236" t="s">
        <v>29</v>
      </c>
      <c r="C6236" t="s">
        <v>47</v>
      </c>
      <c r="D6236" t="s">
        <v>31</v>
      </c>
      <c r="E6236">
        <v>53202</v>
      </c>
      <c r="F6236" t="s">
        <v>20</v>
      </c>
      <c r="G6236" t="s">
        <v>32</v>
      </c>
      <c r="H6236">
        <v>152</v>
      </c>
      <c r="I6236" t="s">
        <v>42</v>
      </c>
      <c r="J6236">
        <f>VLOOKUP(I6236,Key!$A$1:$C$73,2,FALSE)</f>
        <v>43.038719999999998</v>
      </c>
      <c r="K6236">
        <f>VLOOKUP(I6236,Key!$A$1:$C$73,3,FALSE)</f>
        <v>-87.905339999999995</v>
      </c>
      <c r="L6236" t="s">
        <v>53</v>
      </c>
      <c r="M6236">
        <f>VLOOKUP(L6236,Key!$A$1:$C$73,2,FALSE)</f>
        <v>43.04824</v>
      </c>
      <c r="N6236">
        <f>VLOOKUP(L6236,Key!$A$1:$C$73,3,FALSE)</f>
        <v>-87.904970000000006</v>
      </c>
      <c r="O6236">
        <v>19</v>
      </c>
      <c r="P6236">
        <v>0</v>
      </c>
      <c r="Q6236">
        <v>2.9</v>
      </c>
      <c r="R6236">
        <v>2.7</v>
      </c>
      <c r="S6236">
        <v>114</v>
      </c>
      <c r="T6236">
        <f t="shared" si="873"/>
        <v>-1</v>
      </c>
      <c r="U6236" s="1">
        <v>42842</v>
      </c>
      <c r="V6236" s="13">
        <f t="shared" si="874"/>
        <v>42826</v>
      </c>
      <c r="W6236" s="14">
        <f t="shared" si="875"/>
        <v>42842</v>
      </c>
      <c r="X6236" s="1" t="str">
        <f t="shared" si="876"/>
        <v>Monday</v>
      </c>
      <c r="Y6236" s="2">
        <v>0.70765046296296286</v>
      </c>
      <c r="Z6236" s="2">
        <f t="shared" si="877"/>
        <v>0.70833333333333326</v>
      </c>
      <c r="AA6236">
        <f>1</f>
        <v>1</v>
      </c>
      <c r="AB6236" s="1">
        <v>42842</v>
      </c>
      <c r="AC6236" s="13">
        <f t="shared" si="878"/>
        <v>42826</v>
      </c>
      <c r="AD6236" s="14">
        <f t="shared" si="879"/>
        <v>42842</v>
      </c>
      <c r="AE6236" s="1" t="str">
        <f t="shared" si="880"/>
        <v>Monday</v>
      </c>
      <c r="AF6236" s="2">
        <v>0.72144675925925927</v>
      </c>
      <c r="AG6236" s="2">
        <f t="shared" si="881"/>
        <v>0.70833333333333326</v>
      </c>
      <c r="AH6236" t="s">
        <v>23</v>
      </c>
    </row>
    <row r="6237" spans="1:34" x14ac:dyDescent="0.25">
      <c r="A6237">
        <v>1517760</v>
      </c>
      <c r="B6237" t="s">
        <v>29</v>
      </c>
      <c r="C6237" t="s">
        <v>47</v>
      </c>
      <c r="D6237" t="s">
        <v>31</v>
      </c>
      <c r="E6237">
        <v>53212</v>
      </c>
      <c r="F6237" t="s">
        <v>20</v>
      </c>
      <c r="G6237" t="s">
        <v>32</v>
      </c>
      <c r="H6237">
        <v>11090</v>
      </c>
      <c r="I6237" t="s">
        <v>42</v>
      </c>
      <c r="J6237">
        <f>VLOOKUP(I6237,Key!$A$1:$C$73,2,FALSE)</f>
        <v>43.038719999999998</v>
      </c>
      <c r="K6237">
        <f>VLOOKUP(I6237,Key!$A$1:$C$73,3,FALSE)</f>
        <v>-87.905339999999995</v>
      </c>
      <c r="L6237" t="s">
        <v>86</v>
      </c>
      <c r="M6237">
        <f>VLOOKUP(L6237,Key!$A$1:$C$73,2,FALSE)</f>
        <v>43.052549999999997</v>
      </c>
      <c r="N6237">
        <f>VLOOKUP(L6237,Key!$A$1:$C$73,3,FALSE)</f>
        <v>-87.909329999999997</v>
      </c>
      <c r="O6237">
        <v>10</v>
      </c>
      <c r="P6237">
        <v>0</v>
      </c>
      <c r="Q6237">
        <v>1.5</v>
      </c>
      <c r="R6237">
        <v>1.4</v>
      </c>
      <c r="S6237">
        <v>60</v>
      </c>
      <c r="T6237">
        <f t="shared" si="873"/>
        <v>-1</v>
      </c>
      <c r="U6237" s="1">
        <v>42842</v>
      </c>
      <c r="V6237" s="13">
        <f t="shared" si="874"/>
        <v>42826</v>
      </c>
      <c r="W6237" s="14">
        <f t="shared" si="875"/>
        <v>42842</v>
      </c>
      <c r="X6237" s="1" t="str">
        <f t="shared" si="876"/>
        <v>Monday</v>
      </c>
      <c r="Y6237" s="2">
        <v>0.72384259259259265</v>
      </c>
      <c r="Z6237" s="2">
        <f t="shared" si="877"/>
        <v>0.70833333333333326</v>
      </c>
      <c r="AA6237">
        <f>1</f>
        <v>1</v>
      </c>
      <c r="AB6237" s="1">
        <v>42842</v>
      </c>
      <c r="AC6237" s="13">
        <f t="shared" si="878"/>
        <v>42826</v>
      </c>
      <c r="AD6237" s="14">
        <f t="shared" si="879"/>
        <v>42842</v>
      </c>
      <c r="AE6237" s="1" t="str">
        <f t="shared" si="880"/>
        <v>Monday</v>
      </c>
      <c r="AF6237" s="2">
        <v>0.73094907407407417</v>
      </c>
      <c r="AG6237" s="2">
        <f t="shared" si="881"/>
        <v>0.75</v>
      </c>
      <c r="AH6237" t="s">
        <v>23</v>
      </c>
    </row>
    <row r="6238" spans="1:34" x14ac:dyDescent="0.25">
      <c r="A6238">
        <v>1400126</v>
      </c>
      <c r="B6238" t="s">
        <v>29</v>
      </c>
      <c r="C6238" t="s">
        <v>47</v>
      </c>
      <c r="D6238" t="s">
        <v>31</v>
      </c>
      <c r="E6238">
        <v>53211</v>
      </c>
      <c r="F6238" t="s">
        <v>20</v>
      </c>
      <c r="G6238" t="s">
        <v>32</v>
      </c>
      <c r="H6238">
        <v>199</v>
      </c>
      <c r="I6238" t="s">
        <v>63</v>
      </c>
      <c r="J6238">
        <f>VLOOKUP(I6238,Key!$A$1:$C$73,2,FALSE)</f>
        <v>43.066893999999998</v>
      </c>
      <c r="K6238">
        <f>VLOOKUP(I6238,Key!$A$1:$C$73,3,FALSE)</f>
        <v>-87.877936000000005</v>
      </c>
      <c r="L6238" t="s">
        <v>40</v>
      </c>
      <c r="M6238">
        <f>VLOOKUP(L6238,Key!$A$1:$C$73,2,FALSE)</f>
        <v>43.06033</v>
      </c>
      <c r="N6238">
        <f>VLOOKUP(L6238,Key!$A$1:$C$73,3,FALSE)</f>
        <v>-87.89546</v>
      </c>
      <c r="O6238">
        <v>7</v>
      </c>
      <c r="P6238">
        <v>0</v>
      </c>
      <c r="Q6238">
        <v>1.1000000000000001</v>
      </c>
      <c r="R6238">
        <v>1</v>
      </c>
      <c r="S6238">
        <v>42</v>
      </c>
      <c r="T6238">
        <f t="shared" si="873"/>
        <v>-1</v>
      </c>
      <c r="U6238" s="1">
        <v>42842</v>
      </c>
      <c r="V6238" s="13">
        <f t="shared" si="874"/>
        <v>42826</v>
      </c>
      <c r="W6238" s="14">
        <f t="shared" si="875"/>
        <v>42842</v>
      </c>
      <c r="X6238" s="1" t="str">
        <f t="shared" si="876"/>
        <v>Monday</v>
      </c>
      <c r="Y6238" s="2">
        <v>0.7634375000000001</v>
      </c>
      <c r="Z6238" s="2">
        <f t="shared" si="877"/>
        <v>0.75</v>
      </c>
      <c r="AA6238">
        <f>1</f>
        <v>1</v>
      </c>
      <c r="AB6238" s="1">
        <v>42842</v>
      </c>
      <c r="AC6238" s="13">
        <f t="shared" si="878"/>
        <v>42826</v>
      </c>
      <c r="AD6238" s="14">
        <f t="shared" si="879"/>
        <v>42842</v>
      </c>
      <c r="AE6238" s="1" t="str">
        <f t="shared" si="880"/>
        <v>Monday</v>
      </c>
      <c r="AF6238" s="2">
        <v>0.7683564814814815</v>
      </c>
      <c r="AG6238" s="2">
        <f t="shared" si="881"/>
        <v>0.75</v>
      </c>
      <c r="AH6238" t="s">
        <v>23</v>
      </c>
    </row>
    <row r="6239" spans="1:34" x14ac:dyDescent="0.25">
      <c r="A6239">
        <v>1249351</v>
      </c>
      <c r="B6239" t="s">
        <v>29</v>
      </c>
      <c r="C6239" t="s">
        <v>186</v>
      </c>
      <c r="D6239" t="s">
        <v>46</v>
      </c>
      <c r="E6239">
        <v>60561</v>
      </c>
      <c r="F6239" t="s">
        <v>20</v>
      </c>
      <c r="G6239" t="s">
        <v>99</v>
      </c>
      <c r="H6239">
        <v>5486</v>
      </c>
      <c r="I6239" t="s">
        <v>21</v>
      </c>
      <c r="J6239">
        <f>VLOOKUP(I6239,Key!$A$1:$C$73,2,FALSE)</f>
        <v>43.074890000000003</v>
      </c>
      <c r="K6239">
        <f>VLOOKUP(I6239,Key!$A$1:$C$73,3,FALSE)</f>
        <v>-87.882810000000006</v>
      </c>
      <c r="L6239" t="s">
        <v>80</v>
      </c>
      <c r="M6239">
        <f>VLOOKUP(L6239,Key!$A$1:$C$73,2,FALSE)</f>
        <v>43.060250000000003</v>
      </c>
      <c r="N6239">
        <f>VLOOKUP(L6239,Key!$A$1:$C$73,3,FALSE)</f>
        <v>-87.892169999999993</v>
      </c>
      <c r="O6239">
        <v>13</v>
      </c>
      <c r="P6239">
        <v>0</v>
      </c>
      <c r="Q6239">
        <v>2</v>
      </c>
      <c r="R6239">
        <v>1.9</v>
      </c>
      <c r="S6239">
        <v>78</v>
      </c>
      <c r="T6239">
        <f t="shared" si="873"/>
        <v>-1</v>
      </c>
      <c r="U6239" s="1">
        <v>42842</v>
      </c>
      <c r="V6239" s="13">
        <f t="shared" si="874"/>
        <v>42826</v>
      </c>
      <c r="W6239" s="14">
        <f t="shared" si="875"/>
        <v>42842</v>
      </c>
      <c r="X6239" s="1" t="str">
        <f t="shared" si="876"/>
        <v>Monday</v>
      </c>
      <c r="Y6239" s="2">
        <v>0.78373842592592602</v>
      </c>
      <c r="Z6239" s="2">
        <f t="shared" si="877"/>
        <v>0.79166666666666663</v>
      </c>
      <c r="AA6239">
        <f>1</f>
        <v>1</v>
      </c>
      <c r="AB6239" s="1">
        <v>42842</v>
      </c>
      <c r="AC6239" s="13">
        <f t="shared" si="878"/>
        <v>42826</v>
      </c>
      <c r="AD6239" s="14">
        <f t="shared" si="879"/>
        <v>42842</v>
      </c>
      <c r="AE6239" s="1" t="str">
        <f t="shared" si="880"/>
        <v>Monday</v>
      </c>
      <c r="AF6239" s="2">
        <v>0.79253472222222221</v>
      </c>
      <c r="AG6239" s="2">
        <f t="shared" si="881"/>
        <v>0.79166666666666663</v>
      </c>
      <c r="AH6239" t="s">
        <v>23</v>
      </c>
    </row>
    <row r="6240" spans="1:34" x14ac:dyDescent="0.25">
      <c r="A6240">
        <v>1359140</v>
      </c>
      <c r="B6240" t="s">
        <v>29</v>
      </c>
      <c r="C6240" t="s">
        <v>159</v>
      </c>
      <c r="D6240" t="s">
        <v>31</v>
      </c>
      <c r="E6240">
        <v>53118</v>
      </c>
      <c r="F6240" t="s">
        <v>20</v>
      </c>
      <c r="G6240" t="s">
        <v>32</v>
      </c>
      <c r="H6240">
        <v>128</v>
      </c>
      <c r="I6240" t="s">
        <v>67</v>
      </c>
      <c r="J6240">
        <f>VLOOKUP(I6240,Key!$A$1:$C$73,2,FALSE)</f>
        <v>43.05847</v>
      </c>
      <c r="K6240">
        <f>VLOOKUP(I6240,Key!$A$1:$C$73,3,FALSE)</f>
        <v>-87.898079999999993</v>
      </c>
      <c r="L6240" t="s">
        <v>40</v>
      </c>
      <c r="M6240">
        <f>VLOOKUP(L6240,Key!$A$1:$C$73,2,FALSE)</f>
        <v>43.06033</v>
      </c>
      <c r="N6240">
        <f>VLOOKUP(L6240,Key!$A$1:$C$73,3,FALSE)</f>
        <v>-87.89546</v>
      </c>
      <c r="O6240">
        <v>4</v>
      </c>
      <c r="P6240">
        <v>0</v>
      </c>
      <c r="Q6240">
        <v>0.6</v>
      </c>
      <c r="R6240">
        <v>0.6</v>
      </c>
      <c r="S6240">
        <v>24</v>
      </c>
      <c r="T6240">
        <f t="shared" si="873"/>
        <v>-1</v>
      </c>
      <c r="U6240" s="1">
        <v>42842</v>
      </c>
      <c r="V6240" s="13">
        <f t="shared" si="874"/>
        <v>42826</v>
      </c>
      <c r="W6240" s="14">
        <f t="shared" si="875"/>
        <v>42842</v>
      </c>
      <c r="X6240" s="1" t="str">
        <f t="shared" si="876"/>
        <v>Monday</v>
      </c>
      <c r="Y6240" s="2">
        <v>0.80910879629629628</v>
      </c>
      <c r="Z6240" s="2">
        <f t="shared" si="877"/>
        <v>0.79166666666666663</v>
      </c>
      <c r="AA6240">
        <f>1</f>
        <v>1</v>
      </c>
      <c r="AB6240" s="1">
        <v>42842</v>
      </c>
      <c r="AC6240" s="13">
        <f t="shared" si="878"/>
        <v>42826</v>
      </c>
      <c r="AD6240" s="14">
        <f t="shared" si="879"/>
        <v>42842</v>
      </c>
      <c r="AE6240" s="1" t="str">
        <f t="shared" si="880"/>
        <v>Monday</v>
      </c>
      <c r="AF6240" s="2">
        <v>0.81240740740740736</v>
      </c>
      <c r="AG6240" s="2">
        <f t="shared" si="881"/>
        <v>0.79166666666666663</v>
      </c>
      <c r="AH6240" t="s">
        <v>23</v>
      </c>
    </row>
    <row r="6241" spans="1:34" x14ac:dyDescent="0.25">
      <c r="A6241">
        <v>1357250</v>
      </c>
      <c r="B6241" t="s">
        <v>29</v>
      </c>
      <c r="C6241" t="s">
        <v>47</v>
      </c>
      <c r="D6241" t="s">
        <v>31</v>
      </c>
      <c r="E6241">
        <v>53202</v>
      </c>
      <c r="F6241" t="s">
        <v>20</v>
      </c>
      <c r="G6241" t="s">
        <v>32</v>
      </c>
      <c r="H6241">
        <v>957</v>
      </c>
      <c r="I6241" t="s">
        <v>78</v>
      </c>
      <c r="J6241">
        <f>VLOOKUP(I6241,Key!$A$1:$C$73,2,FALSE)</f>
        <v>43.048200000000001</v>
      </c>
      <c r="K6241">
        <f>VLOOKUP(I6241,Key!$A$1:$C$73,3,FALSE)</f>
        <v>-87.900859999999994</v>
      </c>
      <c r="L6241" t="s">
        <v>44</v>
      </c>
      <c r="M6241">
        <f>VLOOKUP(L6241,Key!$A$1:$C$73,2,FALSE)</f>
        <v>43.03886</v>
      </c>
      <c r="N6241">
        <f>VLOOKUP(L6241,Key!$A$1:$C$73,3,FALSE)</f>
        <v>-87.902720000000002</v>
      </c>
      <c r="O6241">
        <v>5</v>
      </c>
      <c r="P6241">
        <v>0</v>
      </c>
      <c r="Q6241">
        <v>0.8</v>
      </c>
      <c r="R6241">
        <v>0.7</v>
      </c>
      <c r="S6241">
        <v>30</v>
      </c>
      <c r="T6241">
        <f t="shared" si="873"/>
        <v>-1</v>
      </c>
      <c r="U6241" s="1">
        <v>42843</v>
      </c>
      <c r="V6241" s="13">
        <f t="shared" si="874"/>
        <v>42826</v>
      </c>
      <c r="W6241" s="14">
        <f t="shared" si="875"/>
        <v>42843</v>
      </c>
      <c r="X6241" s="1" t="str">
        <f t="shared" si="876"/>
        <v>Tuesday</v>
      </c>
      <c r="Y6241" s="2">
        <v>0.32103009259259258</v>
      </c>
      <c r="Z6241" s="2">
        <f t="shared" si="877"/>
        <v>0.33333333333333331</v>
      </c>
      <c r="AA6241">
        <f>1</f>
        <v>1</v>
      </c>
      <c r="AB6241" s="1">
        <v>42843</v>
      </c>
      <c r="AC6241" s="13">
        <f t="shared" si="878"/>
        <v>42826</v>
      </c>
      <c r="AD6241" s="14">
        <f t="shared" si="879"/>
        <v>42843</v>
      </c>
      <c r="AE6241" s="1" t="str">
        <f t="shared" si="880"/>
        <v>Tuesday</v>
      </c>
      <c r="AF6241" s="2">
        <v>0.32450231481481479</v>
      </c>
      <c r="AG6241" s="2">
        <f t="shared" si="881"/>
        <v>0.33333333333333331</v>
      </c>
      <c r="AH6241" t="s">
        <v>23</v>
      </c>
    </row>
    <row r="6242" spans="1:34" x14ac:dyDescent="0.25">
      <c r="A6242">
        <v>1518070</v>
      </c>
      <c r="B6242" t="s">
        <v>29</v>
      </c>
      <c r="C6242" t="s">
        <v>47</v>
      </c>
      <c r="D6242" t="s">
        <v>31</v>
      </c>
      <c r="E6242">
        <v>53211</v>
      </c>
      <c r="F6242" t="s">
        <v>20</v>
      </c>
      <c r="G6242" t="s">
        <v>50</v>
      </c>
      <c r="H6242">
        <v>5520</v>
      </c>
      <c r="I6242" t="s">
        <v>64</v>
      </c>
      <c r="J6242">
        <f>VLOOKUP(I6242,Key!$A$1:$C$73,2,FALSE)</f>
        <v>43.069021999999997</v>
      </c>
      <c r="K6242">
        <f>VLOOKUP(I6242,Key!$A$1:$C$73,3,FALSE)</f>
        <v>-87.887940999999998</v>
      </c>
      <c r="L6242" t="s">
        <v>86</v>
      </c>
      <c r="M6242">
        <f>VLOOKUP(L6242,Key!$A$1:$C$73,2,FALSE)</f>
        <v>43.052549999999997</v>
      </c>
      <c r="N6242">
        <f>VLOOKUP(L6242,Key!$A$1:$C$73,3,FALSE)</f>
        <v>-87.909329999999997</v>
      </c>
      <c r="O6242">
        <v>11</v>
      </c>
      <c r="P6242">
        <v>0</v>
      </c>
      <c r="Q6242">
        <v>1.7</v>
      </c>
      <c r="R6242">
        <v>1.6</v>
      </c>
      <c r="S6242">
        <v>66</v>
      </c>
      <c r="T6242">
        <f t="shared" si="873"/>
        <v>-1</v>
      </c>
      <c r="U6242" s="1">
        <v>42843</v>
      </c>
      <c r="V6242" s="13">
        <f t="shared" si="874"/>
        <v>42826</v>
      </c>
      <c r="W6242" s="14">
        <f t="shared" si="875"/>
        <v>42843</v>
      </c>
      <c r="X6242" s="1" t="str">
        <f t="shared" si="876"/>
        <v>Tuesday</v>
      </c>
      <c r="Y6242" s="2">
        <v>0.35185185185185186</v>
      </c>
      <c r="Z6242" s="2">
        <f t="shared" si="877"/>
        <v>0.33333333333333331</v>
      </c>
      <c r="AA6242">
        <f>1</f>
        <v>1</v>
      </c>
      <c r="AB6242" s="1">
        <v>42843</v>
      </c>
      <c r="AC6242" s="13">
        <f t="shared" si="878"/>
        <v>42826</v>
      </c>
      <c r="AD6242" s="14">
        <f t="shared" si="879"/>
        <v>42843</v>
      </c>
      <c r="AE6242" s="1" t="str">
        <f t="shared" si="880"/>
        <v>Tuesday</v>
      </c>
      <c r="AF6242" s="2">
        <v>0.35916666666666663</v>
      </c>
      <c r="AG6242" s="2">
        <f t="shared" si="881"/>
        <v>0.375</v>
      </c>
      <c r="AH6242" t="s">
        <v>23</v>
      </c>
    </row>
    <row r="6243" spans="1:34" x14ac:dyDescent="0.25">
      <c r="A6243">
        <v>1249757</v>
      </c>
      <c r="B6243" t="s">
        <v>29</v>
      </c>
      <c r="C6243" t="s">
        <v>212</v>
      </c>
      <c r="D6243" t="s">
        <v>31</v>
      </c>
      <c r="E6243">
        <v>53572</v>
      </c>
      <c r="F6243" t="s">
        <v>20</v>
      </c>
      <c r="G6243" t="s">
        <v>99</v>
      </c>
      <c r="H6243">
        <v>5581</v>
      </c>
      <c r="I6243" t="s">
        <v>80</v>
      </c>
      <c r="J6243">
        <f>VLOOKUP(I6243,Key!$A$1:$C$73,2,FALSE)</f>
        <v>43.060250000000003</v>
      </c>
      <c r="K6243">
        <f>VLOOKUP(I6243,Key!$A$1:$C$73,3,FALSE)</f>
        <v>-87.892169999999993</v>
      </c>
      <c r="L6243" t="s">
        <v>77</v>
      </c>
      <c r="M6243">
        <f>VLOOKUP(L6243,Key!$A$1:$C$73,2,FALSE)</f>
        <v>43.036900000000003</v>
      </c>
      <c r="N6243">
        <f>VLOOKUP(L6243,Key!$A$1:$C$73,3,FALSE)</f>
        <v>-87.89667</v>
      </c>
      <c r="O6243">
        <v>18</v>
      </c>
      <c r="P6243">
        <v>0</v>
      </c>
      <c r="Q6243">
        <v>2.7</v>
      </c>
      <c r="R6243">
        <v>2.6</v>
      </c>
      <c r="S6243">
        <v>108</v>
      </c>
      <c r="T6243">
        <f t="shared" si="873"/>
        <v>-1</v>
      </c>
      <c r="U6243" s="1">
        <v>42843</v>
      </c>
      <c r="V6243" s="13">
        <f t="shared" si="874"/>
        <v>42826</v>
      </c>
      <c r="W6243" s="14">
        <f t="shared" si="875"/>
        <v>42843</v>
      </c>
      <c r="X6243" s="1" t="str">
        <f t="shared" si="876"/>
        <v>Tuesday</v>
      </c>
      <c r="Y6243" s="2">
        <v>0.50258101851851855</v>
      </c>
      <c r="Z6243" s="2">
        <f t="shared" si="877"/>
        <v>0.5</v>
      </c>
      <c r="AA6243">
        <f>1</f>
        <v>1</v>
      </c>
      <c r="AB6243" s="1">
        <v>42843</v>
      </c>
      <c r="AC6243" s="13">
        <f t="shared" si="878"/>
        <v>42826</v>
      </c>
      <c r="AD6243" s="14">
        <f t="shared" si="879"/>
        <v>42843</v>
      </c>
      <c r="AE6243" s="1" t="str">
        <f t="shared" si="880"/>
        <v>Tuesday</v>
      </c>
      <c r="AF6243" s="2">
        <v>0.51461805555555562</v>
      </c>
      <c r="AG6243" s="2">
        <f t="shared" si="881"/>
        <v>0.5</v>
      </c>
      <c r="AH6243" t="s">
        <v>23</v>
      </c>
    </row>
    <row r="6244" spans="1:34" x14ac:dyDescent="0.25">
      <c r="A6244">
        <v>1372080</v>
      </c>
      <c r="B6244" t="s">
        <v>29</v>
      </c>
      <c r="C6244" t="s">
        <v>47</v>
      </c>
      <c r="D6244" t="s">
        <v>31</v>
      </c>
      <c r="E6244">
        <v>53201</v>
      </c>
      <c r="F6244" t="s">
        <v>20</v>
      </c>
      <c r="G6244" t="s">
        <v>32</v>
      </c>
      <c r="H6244">
        <v>318</v>
      </c>
      <c r="I6244" t="s">
        <v>21</v>
      </c>
      <c r="J6244">
        <f>VLOOKUP(I6244,Key!$A$1:$C$73,2,FALSE)</f>
        <v>43.074890000000003</v>
      </c>
      <c r="K6244">
        <f>VLOOKUP(I6244,Key!$A$1:$C$73,3,FALSE)</f>
        <v>-87.882810000000006</v>
      </c>
      <c r="L6244" t="s">
        <v>21</v>
      </c>
      <c r="M6244">
        <f>VLOOKUP(L6244,Key!$A$1:$C$73,2,FALSE)</f>
        <v>43.074890000000003</v>
      </c>
      <c r="N6244">
        <f>VLOOKUP(L6244,Key!$A$1:$C$73,3,FALSE)</f>
        <v>-87.882810000000006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f t="shared" si="873"/>
        <v>-1</v>
      </c>
      <c r="U6244" s="1">
        <v>42843</v>
      </c>
      <c r="V6244" s="13">
        <f t="shared" si="874"/>
        <v>42826</v>
      </c>
      <c r="W6244" s="14">
        <f t="shared" si="875"/>
        <v>42843</v>
      </c>
      <c r="X6244" s="1" t="str">
        <f t="shared" si="876"/>
        <v>Tuesday</v>
      </c>
      <c r="Y6244" s="2">
        <v>0.52320601851851845</v>
      </c>
      <c r="Z6244" s="2">
        <f t="shared" si="877"/>
        <v>0.54166666666666663</v>
      </c>
      <c r="AA6244">
        <f>1</f>
        <v>1</v>
      </c>
      <c r="AB6244" s="1">
        <v>42843</v>
      </c>
      <c r="AC6244" s="13">
        <f t="shared" si="878"/>
        <v>42826</v>
      </c>
      <c r="AD6244" s="14">
        <f t="shared" si="879"/>
        <v>42843</v>
      </c>
      <c r="AE6244" s="1" t="str">
        <f t="shared" si="880"/>
        <v>Tuesday</v>
      </c>
      <c r="AF6244" s="2">
        <v>0.52344907407407404</v>
      </c>
      <c r="AG6244" s="2">
        <f t="shared" si="881"/>
        <v>0.54166666666666663</v>
      </c>
      <c r="AH6244" t="s">
        <v>25</v>
      </c>
    </row>
    <row r="6245" spans="1:34" x14ac:dyDescent="0.25">
      <c r="A6245">
        <v>986622</v>
      </c>
      <c r="B6245" t="s">
        <v>29</v>
      </c>
      <c r="C6245" t="s">
        <v>153</v>
      </c>
      <c r="D6245" t="s">
        <v>46</v>
      </c>
      <c r="E6245">
        <v>60085</v>
      </c>
      <c r="F6245" t="s">
        <v>20</v>
      </c>
      <c r="G6245" t="s">
        <v>32</v>
      </c>
      <c r="H6245">
        <v>5570</v>
      </c>
      <c r="I6245" t="s">
        <v>42</v>
      </c>
      <c r="J6245">
        <f>VLOOKUP(I6245,Key!$A$1:$C$73,2,FALSE)</f>
        <v>43.038719999999998</v>
      </c>
      <c r="K6245">
        <f>VLOOKUP(I6245,Key!$A$1:$C$73,3,FALSE)</f>
        <v>-87.905339999999995</v>
      </c>
      <c r="L6245" t="s">
        <v>39</v>
      </c>
      <c r="M6245">
        <f>VLOOKUP(L6245,Key!$A$1:$C$73,2,FALSE)</f>
        <v>43.031480000000002</v>
      </c>
      <c r="N6245">
        <f>VLOOKUP(L6245,Key!$A$1:$C$73,3,FALSE)</f>
        <v>-87.908169999999998</v>
      </c>
      <c r="O6245">
        <v>4</v>
      </c>
      <c r="P6245">
        <v>0</v>
      </c>
      <c r="Q6245">
        <v>0.6</v>
      </c>
      <c r="R6245">
        <v>0.6</v>
      </c>
      <c r="S6245">
        <v>24</v>
      </c>
      <c r="T6245">
        <f t="shared" si="873"/>
        <v>-1</v>
      </c>
      <c r="U6245" s="1">
        <v>42843</v>
      </c>
      <c r="V6245" s="13">
        <f t="shared" si="874"/>
        <v>42826</v>
      </c>
      <c r="W6245" s="14">
        <f t="shared" si="875"/>
        <v>42843</v>
      </c>
      <c r="X6245" s="1" t="str">
        <f t="shared" si="876"/>
        <v>Tuesday</v>
      </c>
      <c r="Y6245" s="2">
        <v>0.53623842592592597</v>
      </c>
      <c r="Z6245" s="2">
        <f t="shared" si="877"/>
        <v>0.54166666666666663</v>
      </c>
      <c r="AA6245">
        <f>1</f>
        <v>1</v>
      </c>
      <c r="AB6245" s="1">
        <v>42843</v>
      </c>
      <c r="AC6245" s="13">
        <f t="shared" si="878"/>
        <v>42826</v>
      </c>
      <c r="AD6245" s="14">
        <f t="shared" si="879"/>
        <v>42843</v>
      </c>
      <c r="AE6245" s="1" t="str">
        <f t="shared" si="880"/>
        <v>Tuesday</v>
      </c>
      <c r="AF6245" s="2">
        <v>0.53951388888888896</v>
      </c>
      <c r="AG6245" s="2">
        <f t="shared" si="881"/>
        <v>0.54166666666666663</v>
      </c>
      <c r="AH6245" t="s">
        <v>23</v>
      </c>
    </row>
    <row r="6246" spans="1:34" x14ac:dyDescent="0.25">
      <c r="A6246">
        <v>1387849</v>
      </c>
      <c r="B6246" t="s">
        <v>29</v>
      </c>
      <c r="C6246" t="s">
        <v>120</v>
      </c>
      <c r="D6246" t="s">
        <v>31</v>
      </c>
      <c r="E6246">
        <v>53105</v>
      </c>
      <c r="F6246" t="s">
        <v>20</v>
      </c>
      <c r="G6246" t="s">
        <v>32</v>
      </c>
      <c r="H6246">
        <v>318</v>
      </c>
      <c r="I6246" t="s">
        <v>21</v>
      </c>
      <c r="J6246">
        <f>VLOOKUP(I6246,Key!$A$1:$C$73,2,FALSE)</f>
        <v>43.074890000000003</v>
      </c>
      <c r="K6246">
        <f>VLOOKUP(I6246,Key!$A$1:$C$73,3,FALSE)</f>
        <v>-87.882810000000006</v>
      </c>
      <c r="L6246" t="s">
        <v>21</v>
      </c>
      <c r="M6246">
        <f>VLOOKUP(L6246,Key!$A$1:$C$73,2,FALSE)</f>
        <v>43.074890000000003</v>
      </c>
      <c r="N6246">
        <f>VLOOKUP(L6246,Key!$A$1:$C$73,3,FALSE)</f>
        <v>-87.882810000000006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f t="shared" si="873"/>
        <v>-1</v>
      </c>
      <c r="U6246" s="1">
        <v>42843</v>
      </c>
      <c r="V6246" s="13">
        <f t="shared" si="874"/>
        <v>42826</v>
      </c>
      <c r="W6246" s="14">
        <f t="shared" si="875"/>
        <v>42843</v>
      </c>
      <c r="X6246" s="1" t="str">
        <f t="shared" si="876"/>
        <v>Tuesday</v>
      </c>
      <c r="Y6246" s="2">
        <v>0.56703703703703701</v>
      </c>
      <c r="Z6246" s="2">
        <f t="shared" si="877"/>
        <v>0.58333333333333326</v>
      </c>
      <c r="AA6246">
        <f>1</f>
        <v>1</v>
      </c>
      <c r="AB6246" s="1">
        <v>42843</v>
      </c>
      <c r="AC6246" s="13">
        <f t="shared" si="878"/>
        <v>42826</v>
      </c>
      <c r="AD6246" s="14">
        <f t="shared" si="879"/>
        <v>42843</v>
      </c>
      <c r="AE6246" s="1" t="str">
        <f t="shared" si="880"/>
        <v>Tuesday</v>
      </c>
      <c r="AF6246" s="2">
        <v>0.56725694444444441</v>
      </c>
      <c r="AG6246" s="2">
        <f t="shared" si="881"/>
        <v>0.58333333333333326</v>
      </c>
      <c r="AH6246" t="s">
        <v>25</v>
      </c>
    </row>
    <row r="6247" spans="1:34" x14ac:dyDescent="0.25">
      <c r="A6247">
        <v>1494109</v>
      </c>
      <c r="B6247" t="s">
        <v>29</v>
      </c>
      <c r="C6247" t="s">
        <v>47</v>
      </c>
      <c r="D6247" t="s">
        <v>31</v>
      </c>
      <c r="E6247">
        <v>53233</v>
      </c>
      <c r="F6247" t="s">
        <v>20</v>
      </c>
      <c r="G6247" t="s">
        <v>32</v>
      </c>
      <c r="H6247">
        <v>5564</v>
      </c>
      <c r="I6247" t="s">
        <v>44</v>
      </c>
      <c r="J6247">
        <f>VLOOKUP(I6247,Key!$A$1:$C$73,2,FALSE)</f>
        <v>43.03886</v>
      </c>
      <c r="K6247">
        <f>VLOOKUP(I6247,Key!$A$1:$C$73,3,FALSE)</f>
        <v>-87.902720000000002</v>
      </c>
      <c r="L6247" t="s">
        <v>82</v>
      </c>
      <c r="M6247">
        <f>VLOOKUP(L6247,Key!$A$1:$C$73,2,FALSE)</f>
        <v>43.040349999999997</v>
      </c>
      <c r="N6247">
        <f>VLOOKUP(L6247,Key!$A$1:$C$73,3,FALSE)</f>
        <v>-87.920760000000001</v>
      </c>
      <c r="O6247">
        <v>8</v>
      </c>
      <c r="P6247">
        <v>0</v>
      </c>
      <c r="Q6247">
        <v>1.2</v>
      </c>
      <c r="R6247">
        <v>1.1000000000000001</v>
      </c>
      <c r="S6247">
        <v>48</v>
      </c>
      <c r="T6247">
        <f t="shared" si="873"/>
        <v>-1</v>
      </c>
      <c r="U6247" s="1">
        <v>42843</v>
      </c>
      <c r="V6247" s="13">
        <f t="shared" si="874"/>
        <v>42826</v>
      </c>
      <c r="W6247" s="14">
        <f t="shared" si="875"/>
        <v>42843</v>
      </c>
      <c r="X6247" s="1" t="str">
        <f t="shared" si="876"/>
        <v>Tuesday</v>
      </c>
      <c r="Y6247" s="2">
        <v>0.66938657407407398</v>
      </c>
      <c r="Z6247" s="2">
        <f t="shared" si="877"/>
        <v>0.66666666666666663</v>
      </c>
      <c r="AA6247">
        <f>1</f>
        <v>1</v>
      </c>
      <c r="AB6247" s="1">
        <v>42843</v>
      </c>
      <c r="AC6247" s="13">
        <f t="shared" si="878"/>
        <v>42826</v>
      </c>
      <c r="AD6247" s="14">
        <f t="shared" si="879"/>
        <v>42843</v>
      </c>
      <c r="AE6247" s="1" t="str">
        <f t="shared" si="880"/>
        <v>Tuesday</v>
      </c>
      <c r="AF6247" s="2">
        <v>0.67436342592592602</v>
      </c>
      <c r="AG6247" s="2">
        <f t="shared" si="881"/>
        <v>0.66666666666666663</v>
      </c>
      <c r="AH6247" t="s">
        <v>23</v>
      </c>
    </row>
    <row r="6248" spans="1:34" x14ac:dyDescent="0.25">
      <c r="A6248">
        <v>1234934</v>
      </c>
      <c r="B6248" t="s">
        <v>29</v>
      </c>
      <c r="C6248" t="s">
        <v>47</v>
      </c>
      <c r="D6248" t="s">
        <v>31</v>
      </c>
      <c r="E6248">
        <v>53202</v>
      </c>
      <c r="F6248" t="s">
        <v>20</v>
      </c>
      <c r="G6248" t="s">
        <v>50</v>
      </c>
      <c r="H6248">
        <v>109</v>
      </c>
      <c r="I6248" t="s">
        <v>34</v>
      </c>
      <c r="J6248">
        <f>VLOOKUP(I6248,Key!$A$1:$C$73,2,FALSE)</f>
        <v>43.05097</v>
      </c>
      <c r="K6248">
        <f>VLOOKUP(I6248,Key!$A$1:$C$73,3,FALSE)</f>
        <v>-87.906440000000003</v>
      </c>
      <c r="L6248" t="s">
        <v>85</v>
      </c>
      <c r="M6248">
        <f>VLOOKUP(L6248,Key!$A$1:$C$73,2,FALSE)</f>
        <v>43.053040000000003</v>
      </c>
      <c r="N6248">
        <f>VLOOKUP(L6248,Key!$A$1:$C$73,3,FALSE)</f>
        <v>-87.897660000000002</v>
      </c>
      <c r="O6248">
        <v>7</v>
      </c>
      <c r="P6248">
        <v>0</v>
      </c>
      <c r="Q6248">
        <v>1.1000000000000001</v>
      </c>
      <c r="R6248">
        <v>1</v>
      </c>
      <c r="S6248">
        <v>42</v>
      </c>
      <c r="T6248">
        <f t="shared" si="873"/>
        <v>-1</v>
      </c>
      <c r="U6248" s="1">
        <v>42847</v>
      </c>
      <c r="V6248" s="13">
        <f t="shared" si="874"/>
        <v>42826</v>
      </c>
      <c r="W6248" s="14">
        <f t="shared" si="875"/>
        <v>42847</v>
      </c>
      <c r="X6248" s="1" t="str">
        <f t="shared" si="876"/>
        <v>Saturday</v>
      </c>
      <c r="Y6248" s="2">
        <v>0.71490740740740744</v>
      </c>
      <c r="Z6248" s="2">
        <f t="shared" si="877"/>
        <v>0.70833333333333326</v>
      </c>
      <c r="AA6248">
        <f>1</f>
        <v>1</v>
      </c>
      <c r="AB6248" s="1">
        <v>42847</v>
      </c>
      <c r="AC6248" s="13">
        <f t="shared" si="878"/>
        <v>42826</v>
      </c>
      <c r="AD6248" s="14">
        <f t="shared" si="879"/>
        <v>42847</v>
      </c>
      <c r="AE6248" s="1" t="str">
        <f t="shared" si="880"/>
        <v>Saturday</v>
      </c>
      <c r="AF6248" s="2">
        <v>0.71946759259259263</v>
      </c>
      <c r="AG6248" s="2">
        <f t="shared" si="881"/>
        <v>0.70833333333333326</v>
      </c>
      <c r="AH6248" t="s">
        <v>23</v>
      </c>
    </row>
    <row r="6249" spans="1:34" x14ac:dyDescent="0.25">
      <c r="A6249">
        <v>1191218</v>
      </c>
      <c r="B6249" t="s">
        <v>29</v>
      </c>
      <c r="C6249" t="s">
        <v>103</v>
      </c>
      <c r="D6249" t="s">
        <v>31</v>
      </c>
      <c r="E6249">
        <v>53212</v>
      </c>
      <c r="F6249" t="s">
        <v>20</v>
      </c>
      <c r="G6249" t="s">
        <v>50</v>
      </c>
      <c r="H6249">
        <v>11093</v>
      </c>
      <c r="I6249" t="s">
        <v>61</v>
      </c>
      <c r="J6249">
        <f>VLOOKUP(I6249,Key!$A$1:$C$73,2,FALSE)</f>
        <v>43.060786</v>
      </c>
      <c r="K6249">
        <f>VLOOKUP(I6249,Key!$A$1:$C$73,3,FALSE)</f>
        <v>-87.883825999999999</v>
      </c>
      <c r="L6249" t="s">
        <v>80</v>
      </c>
      <c r="M6249">
        <f>VLOOKUP(L6249,Key!$A$1:$C$73,2,FALSE)</f>
        <v>43.060250000000003</v>
      </c>
      <c r="N6249">
        <f>VLOOKUP(L6249,Key!$A$1:$C$73,3,FALSE)</f>
        <v>-87.892169999999993</v>
      </c>
      <c r="O6249">
        <v>3</v>
      </c>
      <c r="P6249">
        <v>0</v>
      </c>
      <c r="Q6249">
        <v>0.5</v>
      </c>
      <c r="R6249">
        <v>0.4</v>
      </c>
      <c r="S6249">
        <v>18</v>
      </c>
      <c r="T6249">
        <f t="shared" si="873"/>
        <v>-1</v>
      </c>
      <c r="U6249" s="1">
        <v>42852</v>
      </c>
      <c r="V6249" s="13">
        <f t="shared" si="874"/>
        <v>42826</v>
      </c>
      <c r="W6249" s="14">
        <f t="shared" si="875"/>
        <v>42852</v>
      </c>
      <c r="X6249" s="1" t="str">
        <f t="shared" si="876"/>
        <v>Thursday</v>
      </c>
      <c r="Y6249" s="2">
        <v>0.63143518518518515</v>
      </c>
      <c r="Z6249" s="2">
        <f t="shared" si="877"/>
        <v>0.625</v>
      </c>
      <c r="AA6249">
        <f>1</f>
        <v>1</v>
      </c>
      <c r="AB6249" s="1">
        <v>42852</v>
      </c>
      <c r="AC6249" s="13">
        <f t="shared" si="878"/>
        <v>42826</v>
      </c>
      <c r="AD6249" s="14">
        <f t="shared" si="879"/>
        <v>42852</v>
      </c>
      <c r="AE6249" s="1" t="str">
        <f t="shared" si="880"/>
        <v>Thursday</v>
      </c>
      <c r="AF6249" s="2">
        <v>0.63373842592592589</v>
      </c>
      <c r="AG6249" s="2">
        <f t="shared" si="881"/>
        <v>0.625</v>
      </c>
      <c r="AH6249" t="s">
        <v>23</v>
      </c>
    </row>
    <row r="6250" spans="1:34" x14ac:dyDescent="0.25">
      <c r="A6250">
        <v>1387713</v>
      </c>
      <c r="B6250" t="s">
        <v>29</v>
      </c>
      <c r="C6250" t="s">
        <v>35</v>
      </c>
      <c r="D6250" t="s">
        <v>31</v>
      </c>
      <c r="E6250">
        <v>53226</v>
      </c>
      <c r="F6250" t="s">
        <v>20</v>
      </c>
      <c r="G6250" t="s">
        <v>32</v>
      </c>
      <c r="H6250">
        <v>5492</v>
      </c>
      <c r="I6250" t="s">
        <v>88</v>
      </c>
      <c r="J6250">
        <f>VLOOKUP(I6250,Key!$A$1:$C$73,2,FALSE)</f>
        <v>43.059550000000002</v>
      </c>
      <c r="K6250">
        <f>VLOOKUP(I6250,Key!$A$1:$C$73,3,FALSE)</f>
        <v>-88.008840000000006</v>
      </c>
      <c r="L6250" t="s">
        <v>88</v>
      </c>
      <c r="M6250">
        <f>VLOOKUP(L6250,Key!$A$1:$C$73,2,FALSE)</f>
        <v>43.059550000000002</v>
      </c>
      <c r="N6250">
        <f>VLOOKUP(L6250,Key!$A$1:$C$73,3,FALSE)</f>
        <v>-88.008840000000006</v>
      </c>
      <c r="O6250">
        <v>1</v>
      </c>
      <c r="P6250">
        <v>0</v>
      </c>
      <c r="Q6250">
        <v>0.2</v>
      </c>
      <c r="R6250">
        <v>0.1</v>
      </c>
      <c r="S6250">
        <v>6</v>
      </c>
      <c r="T6250">
        <f t="shared" si="873"/>
        <v>-1</v>
      </c>
      <c r="U6250" s="1">
        <v>42833</v>
      </c>
      <c r="V6250" s="13">
        <f t="shared" si="874"/>
        <v>42826</v>
      </c>
      <c r="W6250" s="14">
        <f t="shared" si="875"/>
        <v>42833</v>
      </c>
      <c r="X6250" s="1" t="str">
        <f t="shared" si="876"/>
        <v>Saturday</v>
      </c>
      <c r="Y6250" s="2">
        <v>0.39879629629629632</v>
      </c>
      <c r="Z6250" s="2">
        <f t="shared" si="877"/>
        <v>0.41666666666666663</v>
      </c>
      <c r="AA6250">
        <f>1</f>
        <v>1</v>
      </c>
      <c r="AB6250" s="1">
        <v>42833</v>
      </c>
      <c r="AC6250" s="13">
        <f t="shared" si="878"/>
        <v>42826</v>
      </c>
      <c r="AD6250" s="14">
        <f t="shared" si="879"/>
        <v>42833</v>
      </c>
      <c r="AE6250" s="1" t="str">
        <f t="shared" si="880"/>
        <v>Saturday</v>
      </c>
      <c r="AF6250" s="2">
        <v>0.39984953703703702</v>
      </c>
      <c r="AG6250" s="2">
        <f t="shared" si="881"/>
        <v>0.41666666666666663</v>
      </c>
      <c r="AH6250" t="s">
        <v>25</v>
      </c>
    </row>
    <row r="6251" spans="1:34" x14ac:dyDescent="0.25">
      <c r="A6251">
        <v>1135547</v>
      </c>
      <c r="B6251" t="s">
        <v>29</v>
      </c>
      <c r="C6251" t="s">
        <v>47</v>
      </c>
      <c r="D6251" t="s">
        <v>31</v>
      </c>
      <c r="E6251">
        <v>53202</v>
      </c>
      <c r="F6251" t="s">
        <v>20</v>
      </c>
      <c r="G6251" t="s">
        <v>32</v>
      </c>
      <c r="H6251">
        <v>143</v>
      </c>
      <c r="I6251" t="s">
        <v>53</v>
      </c>
      <c r="J6251">
        <f>VLOOKUP(I6251,Key!$A$1:$C$73,2,FALSE)</f>
        <v>43.04824</v>
      </c>
      <c r="K6251">
        <f>VLOOKUP(I6251,Key!$A$1:$C$73,3,FALSE)</f>
        <v>-87.904970000000006</v>
      </c>
      <c r="L6251" t="s">
        <v>53</v>
      </c>
      <c r="M6251">
        <f>VLOOKUP(L6251,Key!$A$1:$C$73,2,FALSE)</f>
        <v>43.04824</v>
      </c>
      <c r="N6251">
        <f>VLOOKUP(L6251,Key!$A$1:$C$73,3,FALSE)</f>
        <v>-87.904970000000006</v>
      </c>
      <c r="O6251">
        <v>59</v>
      </c>
      <c r="P6251">
        <v>0</v>
      </c>
      <c r="Q6251">
        <v>8.9</v>
      </c>
      <c r="R6251">
        <v>8.4</v>
      </c>
      <c r="S6251">
        <v>354</v>
      </c>
      <c r="T6251">
        <f t="shared" si="873"/>
        <v>-1</v>
      </c>
      <c r="U6251" s="1">
        <v>42849</v>
      </c>
      <c r="V6251" s="13">
        <f t="shared" si="874"/>
        <v>42826</v>
      </c>
      <c r="W6251" s="14">
        <f t="shared" si="875"/>
        <v>42849</v>
      </c>
      <c r="X6251" s="1" t="str">
        <f t="shared" si="876"/>
        <v>Monday</v>
      </c>
      <c r="Y6251" s="2">
        <v>0.64994212962962961</v>
      </c>
      <c r="Z6251" s="2">
        <f t="shared" si="877"/>
        <v>0.66666666666666663</v>
      </c>
      <c r="AA6251">
        <f>1</f>
        <v>1</v>
      </c>
      <c r="AB6251" s="1">
        <v>42849</v>
      </c>
      <c r="AC6251" s="13">
        <f t="shared" si="878"/>
        <v>42826</v>
      </c>
      <c r="AD6251" s="14">
        <f t="shared" si="879"/>
        <v>42849</v>
      </c>
      <c r="AE6251" s="1" t="str">
        <f t="shared" si="880"/>
        <v>Monday</v>
      </c>
      <c r="AF6251" s="2">
        <v>0.69054398148148144</v>
      </c>
      <c r="AG6251" s="2">
        <f t="shared" si="881"/>
        <v>0.70833333333333326</v>
      </c>
      <c r="AH6251" t="s">
        <v>25</v>
      </c>
    </row>
    <row r="6252" spans="1:34" x14ac:dyDescent="0.25">
      <c r="A6252">
        <v>1230944</v>
      </c>
      <c r="B6252" t="s">
        <v>29</v>
      </c>
      <c r="C6252" t="s">
        <v>47</v>
      </c>
      <c r="D6252" t="s">
        <v>31</v>
      </c>
      <c r="E6252">
        <v>53202</v>
      </c>
      <c r="F6252" t="s">
        <v>20</v>
      </c>
      <c r="G6252" t="s">
        <v>50</v>
      </c>
      <c r="H6252">
        <v>5461</v>
      </c>
      <c r="I6252" t="s">
        <v>39</v>
      </c>
      <c r="J6252">
        <f>VLOOKUP(I6252,Key!$A$1:$C$73,2,FALSE)</f>
        <v>43.031480000000002</v>
      </c>
      <c r="K6252">
        <f>VLOOKUP(I6252,Key!$A$1:$C$73,3,FALSE)</f>
        <v>-87.908169999999998</v>
      </c>
      <c r="L6252" t="s">
        <v>39</v>
      </c>
      <c r="M6252">
        <f>VLOOKUP(L6252,Key!$A$1:$C$73,2,FALSE)</f>
        <v>43.031480000000002</v>
      </c>
      <c r="N6252">
        <f>VLOOKUP(L6252,Key!$A$1:$C$73,3,FALSE)</f>
        <v>-87.908169999999998</v>
      </c>
      <c r="O6252">
        <v>68</v>
      </c>
      <c r="P6252">
        <v>0</v>
      </c>
      <c r="Q6252">
        <v>10.199999999999999</v>
      </c>
      <c r="R6252">
        <v>9.6999999999999993</v>
      </c>
      <c r="S6252">
        <v>408</v>
      </c>
      <c r="T6252">
        <f t="shared" si="873"/>
        <v>-1</v>
      </c>
      <c r="U6252" s="1">
        <v>42841</v>
      </c>
      <c r="V6252" s="13">
        <f t="shared" si="874"/>
        <v>42826</v>
      </c>
      <c r="W6252" s="14">
        <f t="shared" si="875"/>
        <v>42841</v>
      </c>
      <c r="X6252" s="1" t="str">
        <f t="shared" si="876"/>
        <v>Sunday</v>
      </c>
      <c r="Y6252" s="2">
        <v>0.63938657407407407</v>
      </c>
      <c r="Z6252" s="2">
        <f t="shared" si="877"/>
        <v>0.625</v>
      </c>
      <c r="AA6252">
        <f>1</f>
        <v>1</v>
      </c>
      <c r="AB6252" s="1">
        <v>42841</v>
      </c>
      <c r="AC6252" s="13">
        <f t="shared" si="878"/>
        <v>42826</v>
      </c>
      <c r="AD6252" s="14">
        <f t="shared" si="879"/>
        <v>42841</v>
      </c>
      <c r="AE6252" s="1" t="str">
        <f t="shared" si="880"/>
        <v>Sunday</v>
      </c>
      <c r="AF6252" s="2">
        <v>0.68658564814814815</v>
      </c>
      <c r="AG6252" s="2">
        <f t="shared" si="881"/>
        <v>0.66666666666666663</v>
      </c>
      <c r="AH6252" t="s">
        <v>25</v>
      </c>
    </row>
    <row r="6253" spans="1:34" x14ac:dyDescent="0.25">
      <c r="A6253">
        <v>1593333</v>
      </c>
      <c r="B6253" t="s">
        <v>29</v>
      </c>
      <c r="C6253" t="s">
        <v>213</v>
      </c>
      <c r="D6253" t="s">
        <v>139</v>
      </c>
      <c r="E6253">
        <v>7052</v>
      </c>
      <c r="F6253" t="s">
        <v>20</v>
      </c>
      <c r="G6253" t="s">
        <v>50</v>
      </c>
      <c r="H6253">
        <v>11114</v>
      </c>
      <c r="I6253" t="s">
        <v>44</v>
      </c>
      <c r="J6253">
        <f>VLOOKUP(I6253,Key!$A$1:$C$73,2,FALSE)</f>
        <v>43.03886</v>
      </c>
      <c r="K6253">
        <f>VLOOKUP(I6253,Key!$A$1:$C$73,3,FALSE)</f>
        <v>-87.902720000000002</v>
      </c>
      <c r="L6253" t="s">
        <v>69</v>
      </c>
      <c r="M6253">
        <f>VLOOKUP(L6253,Key!$A$1:$C$73,2,FALSE)</f>
        <v>43.024340000000002</v>
      </c>
      <c r="N6253">
        <f>VLOOKUP(L6253,Key!$A$1:$C$73,3,FALSE)</f>
        <v>-87.916753</v>
      </c>
      <c r="O6253">
        <v>29</v>
      </c>
      <c r="P6253">
        <v>0</v>
      </c>
      <c r="Q6253">
        <v>4.4000000000000004</v>
      </c>
      <c r="R6253">
        <v>4.0999999999999996</v>
      </c>
      <c r="S6253">
        <v>174</v>
      </c>
      <c r="T6253">
        <f t="shared" si="873"/>
        <v>-1</v>
      </c>
      <c r="U6253" s="1">
        <v>42848</v>
      </c>
      <c r="V6253" s="13">
        <f t="shared" si="874"/>
        <v>42826</v>
      </c>
      <c r="W6253" s="14">
        <f t="shared" si="875"/>
        <v>42848</v>
      </c>
      <c r="X6253" s="1" t="str">
        <f t="shared" si="876"/>
        <v>Sunday</v>
      </c>
      <c r="Y6253" s="2">
        <v>0.39134259259259263</v>
      </c>
      <c r="Z6253" s="2">
        <f t="shared" si="877"/>
        <v>0.375</v>
      </c>
      <c r="AA6253">
        <f>1</f>
        <v>1</v>
      </c>
      <c r="AB6253" s="1">
        <v>42848</v>
      </c>
      <c r="AC6253" s="13">
        <f t="shared" si="878"/>
        <v>42826</v>
      </c>
      <c r="AD6253" s="14">
        <f t="shared" si="879"/>
        <v>42848</v>
      </c>
      <c r="AE6253" s="1" t="str">
        <f t="shared" si="880"/>
        <v>Sunday</v>
      </c>
      <c r="AF6253" s="2">
        <v>0.41140046296296301</v>
      </c>
      <c r="AG6253" s="2">
        <f t="shared" si="881"/>
        <v>0.41666666666666663</v>
      </c>
      <c r="AH6253" t="s">
        <v>23</v>
      </c>
    </row>
    <row r="6254" spans="1:34" x14ac:dyDescent="0.25">
      <c r="A6254">
        <v>1394702</v>
      </c>
      <c r="B6254" t="s">
        <v>29</v>
      </c>
      <c r="C6254" t="s">
        <v>208</v>
      </c>
      <c r="D6254" t="s">
        <v>46</v>
      </c>
      <c r="E6254">
        <v>60525</v>
      </c>
      <c r="F6254" t="s">
        <v>20</v>
      </c>
      <c r="G6254" t="s">
        <v>50</v>
      </c>
      <c r="H6254">
        <v>5524</v>
      </c>
      <c r="I6254" t="s">
        <v>38</v>
      </c>
      <c r="J6254">
        <f>VLOOKUP(I6254,Key!$A$1:$C$73,2,FALSE)</f>
        <v>43.038649999999997</v>
      </c>
      <c r="K6254">
        <f>VLOOKUP(I6254,Key!$A$1:$C$73,3,FALSE)</f>
        <v>-87.921930000000003</v>
      </c>
      <c r="L6254" t="s">
        <v>53</v>
      </c>
      <c r="M6254">
        <f>VLOOKUP(L6254,Key!$A$1:$C$73,2,FALSE)</f>
        <v>43.04824</v>
      </c>
      <c r="N6254">
        <f>VLOOKUP(L6254,Key!$A$1:$C$73,3,FALSE)</f>
        <v>-87.904970000000006</v>
      </c>
      <c r="O6254">
        <v>17</v>
      </c>
      <c r="P6254">
        <v>0</v>
      </c>
      <c r="Q6254">
        <v>2.6</v>
      </c>
      <c r="R6254">
        <v>2.4</v>
      </c>
      <c r="S6254">
        <v>102</v>
      </c>
      <c r="T6254">
        <f t="shared" si="873"/>
        <v>-1</v>
      </c>
      <c r="U6254" s="1">
        <v>42832</v>
      </c>
      <c r="V6254" s="13">
        <f t="shared" si="874"/>
        <v>42826</v>
      </c>
      <c r="W6254" s="14">
        <f t="shared" si="875"/>
        <v>42832</v>
      </c>
      <c r="X6254" s="1" t="str">
        <f t="shared" si="876"/>
        <v>Friday</v>
      </c>
      <c r="Y6254" s="2">
        <v>0.73408564814814825</v>
      </c>
      <c r="Z6254" s="2">
        <f t="shared" si="877"/>
        <v>0.75</v>
      </c>
      <c r="AA6254">
        <f>1</f>
        <v>1</v>
      </c>
      <c r="AB6254" s="1">
        <v>42832</v>
      </c>
      <c r="AC6254" s="13">
        <f t="shared" si="878"/>
        <v>42826</v>
      </c>
      <c r="AD6254" s="14">
        <f t="shared" si="879"/>
        <v>42832</v>
      </c>
      <c r="AE6254" s="1" t="str">
        <f t="shared" si="880"/>
        <v>Friday</v>
      </c>
      <c r="AF6254" s="2">
        <v>0.74591435185185195</v>
      </c>
      <c r="AG6254" s="2">
        <f t="shared" si="881"/>
        <v>0.75</v>
      </c>
      <c r="AH6254" t="s">
        <v>23</v>
      </c>
    </row>
    <row r="6255" spans="1:34" x14ac:dyDescent="0.25">
      <c r="A6255">
        <v>1586103</v>
      </c>
      <c r="B6255" t="s">
        <v>29</v>
      </c>
      <c r="E6255">
        <v>53212</v>
      </c>
      <c r="F6255" t="s">
        <v>20</v>
      </c>
      <c r="G6255" t="s">
        <v>50</v>
      </c>
      <c r="H6255">
        <v>11077</v>
      </c>
      <c r="I6255" t="s">
        <v>33</v>
      </c>
      <c r="J6255">
        <f>VLOOKUP(I6255,Key!$A$1:$C$73,2,FALSE)</f>
        <v>43.045712999999999</v>
      </c>
      <c r="K6255">
        <f>VLOOKUP(I6255,Key!$A$1:$C$73,3,FALSE)</f>
        <v>-87.899756999999994</v>
      </c>
      <c r="L6255" t="s">
        <v>67</v>
      </c>
      <c r="M6255">
        <f>VLOOKUP(L6255,Key!$A$1:$C$73,2,FALSE)</f>
        <v>43.05847</v>
      </c>
      <c r="N6255">
        <f>VLOOKUP(L6255,Key!$A$1:$C$73,3,FALSE)</f>
        <v>-87.898079999999993</v>
      </c>
      <c r="O6255">
        <v>7</v>
      </c>
      <c r="P6255">
        <v>0</v>
      </c>
      <c r="Q6255">
        <v>1.1000000000000001</v>
      </c>
      <c r="R6255">
        <v>1</v>
      </c>
      <c r="S6255">
        <v>42</v>
      </c>
      <c r="T6255">
        <f t="shared" si="873"/>
        <v>-1</v>
      </c>
      <c r="U6255" s="1">
        <v>42846</v>
      </c>
      <c r="V6255" s="13">
        <f t="shared" si="874"/>
        <v>42826</v>
      </c>
      <c r="W6255" s="14">
        <f t="shared" si="875"/>
        <v>42846</v>
      </c>
      <c r="X6255" s="1" t="str">
        <f t="shared" si="876"/>
        <v>Friday</v>
      </c>
      <c r="Y6255" s="2">
        <v>0.45773148148148146</v>
      </c>
      <c r="Z6255" s="2">
        <f t="shared" si="877"/>
        <v>0.45833333333333331</v>
      </c>
      <c r="AA6255">
        <f>1</f>
        <v>1</v>
      </c>
      <c r="AB6255" s="1">
        <v>42846</v>
      </c>
      <c r="AC6255" s="13">
        <f t="shared" si="878"/>
        <v>42826</v>
      </c>
      <c r="AD6255" s="14">
        <f t="shared" si="879"/>
        <v>42846</v>
      </c>
      <c r="AE6255" s="1" t="str">
        <f t="shared" si="880"/>
        <v>Friday</v>
      </c>
      <c r="AF6255" s="2">
        <v>0.46314814814814814</v>
      </c>
      <c r="AG6255" s="2">
        <f t="shared" si="881"/>
        <v>0.45833333333333331</v>
      </c>
      <c r="AH6255" t="s">
        <v>23</v>
      </c>
    </row>
    <row r="6256" spans="1:34" x14ac:dyDescent="0.25">
      <c r="A6256">
        <v>618487</v>
      </c>
      <c r="B6256" t="s">
        <v>29</v>
      </c>
      <c r="C6256" t="s">
        <v>49</v>
      </c>
      <c r="D6256" t="s">
        <v>31</v>
      </c>
      <c r="E6256">
        <v>53172</v>
      </c>
      <c r="F6256" t="s">
        <v>20</v>
      </c>
      <c r="G6256" t="s">
        <v>50</v>
      </c>
      <c r="H6256">
        <v>5501</v>
      </c>
      <c r="I6256" t="s">
        <v>92</v>
      </c>
      <c r="J6256">
        <f>VLOOKUP(I6256,Key!$A$1:$C$73,2,FALSE)</f>
        <v>43.038245000000003</v>
      </c>
      <c r="K6256">
        <f>VLOOKUP(I6256,Key!$A$1:$C$73,3,FALSE)</f>
        <v>-87.914811999999998</v>
      </c>
      <c r="L6256" t="s">
        <v>92</v>
      </c>
      <c r="M6256">
        <f>VLOOKUP(L6256,Key!$A$1:$C$73,2,FALSE)</f>
        <v>43.038245000000003</v>
      </c>
      <c r="N6256">
        <f>VLOOKUP(L6256,Key!$A$1:$C$73,3,FALSE)</f>
        <v>-87.914811999999998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f t="shared" si="873"/>
        <v>-1</v>
      </c>
      <c r="U6256" s="1">
        <v>42842</v>
      </c>
      <c r="V6256" s="13">
        <f t="shared" si="874"/>
        <v>42826</v>
      </c>
      <c r="W6256" s="14">
        <f t="shared" si="875"/>
        <v>42842</v>
      </c>
      <c r="X6256" s="1" t="str">
        <f t="shared" si="876"/>
        <v>Monday</v>
      </c>
      <c r="Y6256" s="2">
        <v>0.50805555555555559</v>
      </c>
      <c r="Z6256" s="2">
        <f t="shared" si="877"/>
        <v>0.5</v>
      </c>
      <c r="AA6256">
        <f>1</f>
        <v>1</v>
      </c>
      <c r="AB6256" s="1">
        <v>42842</v>
      </c>
      <c r="AC6256" s="13">
        <f t="shared" si="878"/>
        <v>42826</v>
      </c>
      <c r="AD6256" s="14">
        <f t="shared" si="879"/>
        <v>42842</v>
      </c>
      <c r="AE6256" s="1" t="str">
        <f t="shared" si="880"/>
        <v>Monday</v>
      </c>
      <c r="AF6256" s="2">
        <v>0.5081944444444445</v>
      </c>
      <c r="AG6256" s="2">
        <f t="shared" si="881"/>
        <v>0.5</v>
      </c>
      <c r="AH6256" t="s">
        <v>25</v>
      </c>
    </row>
    <row r="6257" spans="1:34" x14ac:dyDescent="0.25">
      <c r="A6257">
        <v>1569964</v>
      </c>
      <c r="B6257" t="s">
        <v>29</v>
      </c>
      <c r="C6257" t="s">
        <v>47</v>
      </c>
      <c r="D6257" t="s">
        <v>31</v>
      </c>
      <c r="E6257">
        <v>53202</v>
      </c>
      <c r="F6257" t="s">
        <v>20</v>
      </c>
      <c r="G6257" t="s">
        <v>50</v>
      </c>
      <c r="H6257">
        <v>146</v>
      </c>
      <c r="I6257" t="s">
        <v>62</v>
      </c>
      <c r="J6257">
        <f>VLOOKUP(I6257,Key!$A$1:$C$73,2,FALSE)</f>
        <v>43.052460000000004</v>
      </c>
      <c r="K6257">
        <f>VLOOKUP(I6257,Key!$A$1:$C$73,3,FALSE)</f>
        <v>-87.891000000000005</v>
      </c>
      <c r="L6257" t="s">
        <v>62</v>
      </c>
      <c r="M6257">
        <f>VLOOKUP(L6257,Key!$A$1:$C$73,2,FALSE)</f>
        <v>43.052460000000004</v>
      </c>
      <c r="N6257">
        <f>VLOOKUP(L6257,Key!$A$1:$C$73,3,FALSE)</f>
        <v>-87.891000000000005</v>
      </c>
      <c r="O6257">
        <v>48</v>
      </c>
      <c r="P6257">
        <v>0</v>
      </c>
      <c r="Q6257">
        <v>7.2</v>
      </c>
      <c r="R6257">
        <v>6.8</v>
      </c>
      <c r="S6257">
        <v>288</v>
      </c>
      <c r="T6257">
        <f t="shared" si="873"/>
        <v>-1</v>
      </c>
      <c r="U6257" s="1">
        <v>42840</v>
      </c>
      <c r="V6257" s="13">
        <f t="shared" si="874"/>
        <v>42826</v>
      </c>
      <c r="W6257" s="14">
        <f t="shared" si="875"/>
        <v>42840</v>
      </c>
      <c r="X6257" s="1" t="str">
        <f t="shared" si="876"/>
        <v>Saturday</v>
      </c>
      <c r="Y6257" s="2">
        <v>0.65082175925925922</v>
      </c>
      <c r="Z6257" s="2">
        <f t="shared" si="877"/>
        <v>0.66666666666666663</v>
      </c>
      <c r="AA6257">
        <f>1</f>
        <v>1</v>
      </c>
      <c r="AB6257" s="1">
        <v>42840</v>
      </c>
      <c r="AC6257" s="13">
        <f t="shared" si="878"/>
        <v>42826</v>
      </c>
      <c r="AD6257" s="14">
        <f t="shared" si="879"/>
        <v>42840</v>
      </c>
      <c r="AE6257" s="1" t="str">
        <f t="shared" si="880"/>
        <v>Saturday</v>
      </c>
      <c r="AF6257" s="2">
        <v>0.68432870370370369</v>
      </c>
      <c r="AG6257" s="2">
        <f t="shared" si="881"/>
        <v>0.66666666666666663</v>
      </c>
      <c r="AH6257" t="s">
        <v>25</v>
      </c>
    </row>
    <row r="6258" spans="1:34" x14ac:dyDescent="0.25">
      <c r="A6258">
        <v>1579198</v>
      </c>
      <c r="B6258" t="s">
        <v>29</v>
      </c>
      <c r="C6258" t="s">
        <v>47</v>
      </c>
      <c r="D6258" t="s">
        <v>31</v>
      </c>
      <c r="E6258">
        <v>53202</v>
      </c>
      <c r="F6258" t="s">
        <v>20</v>
      </c>
      <c r="G6258" t="s">
        <v>50</v>
      </c>
      <c r="H6258">
        <v>5453</v>
      </c>
      <c r="I6258" t="s">
        <v>62</v>
      </c>
      <c r="J6258">
        <f>VLOOKUP(I6258,Key!$A$1:$C$73,2,FALSE)</f>
        <v>43.052460000000004</v>
      </c>
      <c r="K6258">
        <f>VLOOKUP(I6258,Key!$A$1:$C$73,3,FALSE)</f>
        <v>-87.891000000000005</v>
      </c>
      <c r="L6258" t="s">
        <v>61</v>
      </c>
      <c r="M6258">
        <f>VLOOKUP(L6258,Key!$A$1:$C$73,2,FALSE)</f>
        <v>43.060786</v>
      </c>
      <c r="N6258">
        <f>VLOOKUP(L6258,Key!$A$1:$C$73,3,FALSE)</f>
        <v>-87.883825999999999</v>
      </c>
      <c r="O6258">
        <v>13</v>
      </c>
      <c r="P6258">
        <v>0</v>
      </c>
      <c r="Q6258">
        <v>2</v>
      </c>
      <c r="R6258">
        <v>1.9</v>
      </c>
      <c r="S6258">
        <v>78</v>
      </c>
      <c r="T6258">
        <f t="shared" si="873"/>
        <v>-1</v>
      </c>
      <c r="U6258" s="1">
        <v>42840</v>
      </c>
      <c r="V6258" s="13">
        <f t="shared" si="874"/>
        <v>42826</v>
      </c>
      <c r="W6258" s="14">
        <f t="shared" si="875"/>
        <v>42840</v>
      </c>
      <c r="X6258" s="1" t="str">
        <f t="shared" si="876"/>
        <v>Saturday</v>
      </c>
      <c r="Y6258" s="2">
        <v>0.68146990740740743</v>
      </c>
      <c r="Z6258" s="2">
        <f t="shared" si="877"/>
        <v>0.66666666666666663</v>
      </c>
      <c r="AA6258">
        <f>1</f>
        <v>1</v>
      </c>
      <c r="AB6258" s="1">
        <v>42840</v>
      </c>
      <c r="AC6258" s="13">
        <f t="shared" si="878"/>
        <v>42826</v>
      </c>
      <c r="AD6258" s="14">
        <f t="shared" si="879"/>
        <v>42840</v>
      </c>
      <c r="AE6258" s="1" t="str">
        <f t="shared" si="880"/>
        <v>Saturday</v>
      </c>
      <c r="AF6258" s="2">
        <v>0.69086805555555564</v>
      </c>
      <c r="AG6258" s="2">
        <f t="shared" si="881"/>
        <v>0.70833333333333326</v>
      </c>
      <c r="AH6258" t="s">
        <v>23</v>
      </c>
    </row>
    <row r="6259" spans="1:34" x14ac:dyDescent="0.25">
      <c r="A6259">
        <v>1323016</v>
      </c>
      <c r="B6259" t="s">
        <v>29</v>
      </c>
      <c r="C6259" t="s">
        <v>47</v>
      </c>
      <c r="D6259" t="s">
        <v>31</v>
      </c>
      <c r="E6259">
        <v>53202</v>
      </c>
      <c r="F6259" t="s">
        <v>20</v>
      </c>
      <c r="G6259" t="s">
        <v>50</v>
      </c>
      <c r="H6259">
        <v>5437</v>
      </c>
      <c r="I6259" t="s">
        <v>36</v>
      </c>
      <c r="J6259">
        <f>VLOOKUP(I6259,Key!$A$1:$C$73,2,FALSE)</f>
        <v>43.03519</v>
      </c>
      <c r="K6259">
        <f>VLOOKUP(I6259,Key!$A$1:$C$73,3,FALSE)</f>
        <v>-87.907390000000007</v>
      </c>
      <c r="L6259" t="s">
        <v>62</v>
      </c>
      <c r="M6259">
        <f>VLOOKUP(L6259,Key!$A$1:$C$73,2,FALSE)</f>
        <v>43.052460000000004</v>
      </c>
      <c r="N6259">
        <f>VLOOKUP(L6259,Key!$A$1:$C$73,3,FALSE)</f>
        <v>-87.891000000000005</v>
      </c>
      <c r="O6259">
        <v>16</v>
      </c>
      <c r="P6259">
        <v>0</v>
      </c>
      <c r="Q6259">
        <v>2.4</v>
      </c>
      <c r="R6259">
        <v>2.2999999999999998</v>
      </c>
      <c r="S6259">
        <v>96</v>
      </c>
      <c r="T6259">
        <f t="shared" si="873"/>
        <v>-1</v>
      </c>
      <c r="U6259" s="1">
        <v>42833</v>
      </c>
      <c r="V6259" s="13">
        <f t="shared" si="874"/>
        <v>42826</v>
      </c>
      <c r="W6259" s="14">
        <f t="shared" si="875"/>
        <v>42833</v>
      </c>
      <c r="X6259" s="1" t="str">
        <f t="shared" si="876"/>
        <v>Saturday</v>
      </c>
      <c r="Y6259" s="2">
        <v>0.72491898148148148</v>
      </c>
      <c r="Z6259" s="2">
        <f t="shared" si="877"/>
        <v>0.70833333333333326</v>
      </c>
      <c r="AA6259">
        <f>1</f>
        <v>1</v>
      </c>
      <c r="AB6259" s="1">
        <v>42833</v>
      </c>
      <c r="AC6259" s="13">
        <f t="shared" si="878"/>
        <v>42826</v>
      </c>
      <c r="AD6259" s="14">
        <f t="shared" si="879"/>
        <v>42833</v>
      </c>
      <c r="AE6259" s="1" t="str">
        <f t="shared" si="880"/>
        <v>Saturday</v>
      </c>
      <c r="AF6259" s="2">
        <v>0.73584490740740749</v>
      </c>
      <c r="AG6259" s="2">
        <f t="shared" si="881"/>
        <v>0.75</v>
      </c>
      <c r="AH6259" t="s">
        <v>23</v>
      </c>
    </row>
    <row r="6260" spans="1:34" x14ac:dyDescent="0.25">
      <c r="A6260">
        <v>1373301</v>
      </c>
      <c r="B6260" t="s">
        <v>29</v>
      </c>
      <c r="C6260" t="s">
        <v>121</v>
      </c>
      <c r="D6260" t="s">
        <v>31</v>
      </c>
      <c r="E6260">
        <v>53092</v>
      </c>
      <c r="F6260" t="s">
        <v>20</v>
      </c>
      <c r="G6260" t="s">
        <v>32</v>
      </c>
      <c r="H6260">
        <v>5459</v>
      </c>
      <c r="I6260" t="s">
        <v>24</v>
      </c>
      <c r="J6260">
        <f>VLOOKUP(I6260,Key!$A$1:$C$73,2,FALSE)</f>
        <v>43.074655999999997</v>
      </c>
      <c r="K6260">
        <f>VLOOKUP(I6260,Key!$A$1:$C$73,3,FALSE)</f>
        <v>-87.889011999999994</v>
      </c>
      <c r="L6260" t="s">
        <v>80</v>
      </c>
      <c r="M6260">
        <f>VLOOKUP(L6260,Key!$A$1:$C$73,2,FALSE)</f>
        <v>43.060250000000003</v>
      </c>
      <c r="N6260">
        <f>VLOOKUP(L6260,Key!$A$1:$C$73,3,FALSE)</f>
        <v>-87.892169999999993</v>
      </c>
      <c r="O6260">
        <v>7</v>
      </c>
      <c r="P6260">
        <v>0</v>
      </c>
      <c r="Q6260">
        <v>1.1000000000000001</v>
      </c>
      <c r="R6260">
        <v>1</v>
      </c>
      <c r="S6260">
        <v>42</v>
      </c>
      <c r="T6260">
        <f t="shared" si="873"/>
        <v>-1</v>
      </c>
      <c r="U6260" s="1">
        <v>42826</v>
      </c>
      <c r="V6260" s="13">
        <f t="shared" si="874"/>
        <v>42826</v>
      </c>
      <c r="W6260" s="14">
        <f t="shared" si="875"/>
        <v>42826</v>
      </c>
      <c r="X6260" s="1" t="str">
        <f t="shared" si="876"/>
        <v>Saturday</v>
      </c>
      <c r="Y6260" s="2">
        <v>7.1192129629629633E-2</v>
      </c>
      <c r="Z6260" s="2">
        <f t="shared" si="877"/>
        <v>8.3333333333333329E-2</v>
      </c>
      <c r="AA6260">
        <f>1</f>
        <v>1</v>
      </c>
      <c r="AB6260" s="1">
        <v>42826</v>
      </c>
      <c r="AC6260" s="13">
        <f t="shared" si="878"/>
        <v>42826</v>
      </c>
      <c r="AD6260" s="14">
        <f t="shared" si="879"/>
        <v>42826</v>
      </c>
      <c r="AE6260" s="1" t="str">
        <f t="shared" si="880"/>
        <v>Saturday</v>
      </c>
      <c r="AF6260" s="2">
        <v>7.633101851851852E-2</v>
      </c>
      <c r="AG6260" s="2">
        <f t="shared" si="881"/>
        <v>8.3333333333333329E-2</v>
      </c>
      <c r="AH6260" t="s">
        <v>23</v>
      </c>
    </row>
    <row r="6261" spans="1:34" x14ac:dyDescent="0.25">
      <c r="A6261">
        <v>1509599</v>
      </c>
      <c r="B6261" t="s">
        <v>29</v>
      </c>
      <c r="C6261" t="s">
        <v>214</v>
      </c>
      <c r="D6261" t="s">
        <v>31</v>
      </c>
      <c r="E6261">
        <v>53220</v>
      </c>
      <c r="F6261" t="s">
        <v>20</v>
      </c>
      <c r="G6261" t="s">
        <v>32</v>
      </c>
      <c r="H6261">
        <v>11117</v>
      </c>
      <c r="I6261" t="s">
        <v>73</v>
      </c>
      <c r="J6261">
        <f>VLOOKUP(I6261,Key!$A$1:$C$73,2,FALSE)</f>
        <v>43.060580000000002</v>
      </c>
      <c r="K6261">
        <f>VLOOKUP(I6261,Key!$A$1:$C$73,3,FALSE)</f>
        <v>-87.998589999999993</v>
      </c>
      <c r="L6261" t="s">
        <v>73</v>
      </c>
      <c r="M6261">
        <f>VLOOKUP(L6261,Key!$A$1:$C$73,2,FALSE)</f>
        <v>43.060580000000002</v>
      </c>
      <c r="N6261">
        <f>VLOOKUP(L6261,Key!$A$1:$C$73,3,FALSE)</f>
        <v>-87.998589999999993</v>
      </c>
      <c r="O6261">
        <v>6</v>
      </c>
      <c r="P6261">
        <v>0</v>
      </c>
      <c r="Q6261">
        <v>0.9</v>
      </c>
      <c r="R6261">
        <v>0.9</v>
      </c>
      <c r="S6261">
        <v>36</v>
      </c>
      <c r="T6261">
        <f t="shared" si="873"/>
        <v>-1</v>
      </c>
      <c r="U6261" s="1">
        <v>42826</v>
      </c>
      <c r="V6261" s="13">
        <f t="shared" si="874"/>
        <v>42826</v>
      </c>
      <c r="W6261" s="14">
        <f t="shared" si="875"/>
        <v>42826</v>
      </c>
      <c r="X6261" s="1" t="str">
        <f t="shared" si="876"/>
        <v>Saturday</v>
      </c>
      <c r="Y6261" s="2">
        <v>0.39880787037037035</v>
      </c>
      <c r="Z6261" s="2">
        <f t="shared" si="877"/>
        <v>0.41666666666666663</v>
      </c>
      <c r="AA6261">
        <f>1</f>
        <v>1</v>
      </c>
      <c r="AB6261" s="1">
        <v>42826</v>
      </c>
      <c r="AC6261" s="13">
        <f t="shared" si="878"/>
        <v>42826</v>
      </c>
      <c r="AD6261" s="14">
        <f t="shared" si="879"/>
        <v>42826</v>
      </c>
      <c r="AE6261" s="1" t="str">
        <f t="shared" si="880"/>
        <v>Saturday</v>
      </c>
      <c r="AF6261" s="2">
        <v>0.40317129629629633</v>
      </c>
      <c r="AG6261" s="2">
        <f t="shared" si="881"/>
        <v>0.41666666666666663</v>
      </c>
      <c r="AH6261" t="s">
        <v>25</v>
      </c>
    </row>
    <row r="6262" spans="1:34" x14ac:dyDescent="0.25">
      <c r="A6262">
        <v>1250295</v>
      </c>
      <c r="B6262" t="s">
        <v>29</v>
      </c>
      <c r="C6262" t="s">
        <v>116</v>
      </c>
      <c r="D6262" t="s">
        <v>31</v>
      </c>
      <c r="E6262">
        <v>54467</v>
      </c>
      <c r="F6262" t="s">
        <v>20</v>
      </c>
      <c r="G6262" t="s">
        <v>99</v>
      </c>
      <c r="H6262">
        <v>976</v>
      </c>
      <c r="I6262" t="s">
        <v>66</v>
      </c>
      <c r="J6262">
        <f>VLOOKUP(I6262,Key!$A$1:$C$73,2,FALSE)</f>
        <v>43.078530000000001</v>
      </c>
      <c r="K6262">
        <f>VLOOKUP(I6262,Key!$A$1:$C$73,3,FALSE)</f>
        <v>-87.882620000000003</v>
      </c>
      <c r="L6262" t="s">
        <v>63</v>
      </c>
      <c r="M6262">
        <f>VLOOKUP(L6262,Key!$A$1:$C$73,2,FALSE)</f>
        <v>43.066893999999998</v>
      </c>
      <c r="N6262">
        <f>VLOOKUP(L6262,Key!$A$1:$C$73,3,FALSE)</f>
        <v>-87.877936000000005</v>
      </c>
      <c r="O6262">
        <v>10</v>
      </c>
      <c r="P6262">
        <v>0</v>
      </c>
      <c r="Q6262">
        <v>1.5</v>
      </c>
      <c r="R6262">
        <v>1.4</v>
      </c>
      <c r="S6262">
        <v>60</v>
      </c>
      <c r="T6262">
        <f t="shared" si="873"/>
        <v>-1</v>
      </c>
      <c r="U6262" s="1">
        <v>42826</v>
      </c>
      <c r="V6262" s="13">
        <f t="shared" si="874"/>
        <v>42826</v>
      </c>
      <c r="W6262" s="14">
        <f t="shared" si="875"/>
        <v>42826</v>
      </c>
      <c r="X6262" s="1" t="str">
        <f t="shared" si="876"/>
        <v>Saturday</v>
      </c>
      <c r="Y6262" s="2">
        <v>0.5476388888888889</v>
      </c>
      <c r="Z6262" s="2">
        <f t="shared" si="877"/>
        <v>0.54166666666666663</v>
      </c>
      <c r="AA6262">
        <f>1</f>
        <v>1</v>
      </c>
      <c r="AB6262" s="1">
        <v>42826</v>
      </c>
      <c r="AC6262" s="13">
        <f t="shared" si="878"/>
        <v>42826</v>
      </c>
      <c r="AD6262" s="14">
        <f t="shared" si="879"/>
        <v>42826</v>
      </c>
      <c r="AE6262" s="1" t="str">
        <f t="shared" si="880"/>
        <v>Saturday</v>
      </c>
      <c r="AF6262" s="2">
        <v>0.55479166666666668</v>
      </c>
      <c r="AG6262" s="2">
        <f t="shared" si="881"/>
        <v>0.54166666666666663</v>
      </c>
      <c r="AH6262" t="s">
        <v>23</v>
      </c>
    </row>
    <row r="6263" spans="1:34" x14ac:dyDescent="0.25">
      <c r="A6263">
        <v>1432366</v>
      </c>
      <c r="B6263" t="s">
        <v>29</v>
      </c>
      <c r="C6263" t="s">
        <v>47</v>
      </c>
      <c r="D6263" t="s">
        <v>31</v>
      </c>
      <c r="E6263">
        <v>53233</v>
      </c>
      <c r="F6263" t="s">
        <v>20</v>
      </c>
      <c r="G6263" t="s">
        <v>32</v>
      </c>
      <c r="H6263">
        <v>188</v>
      </c>
      <c r="I6263" t="s">
        <v>84</v>
      </c>
      <c r="J6263">
        <f>VLOOKUP(I6263,Key!$A$1:$C$73,2,FALSE)</f>
        <v>43.040154000000001</v>
      </c>
      <c r="K6263">
        <f>VLOOKUP(I6263,Key!$A$1:$C$73,3,FALSE)</f>
        <v>-87.932113000000001</v>
      </c>
      <c r="L6263" t="s">
        <v>52</v>
      </c>
      <c r="M6263">
        <f>VLOOKUP(L6263,Key!$A$1:$C$73,2,FALSE)</f>
        <v>43.042490000000001</v>
      </c>
      <c r="N6263">
        <f>VLOOKUP(L6263,Key!$A$1:$C$73,3,FALSE)</f>
        <v>-87.909959999999998</v>
      </c>
      <c r="O6263">
        <v>15</v>
      </c>
      <c r="P6263">
        <v>0</v>
      </c>
      <c r="Q6263">
        <v>2.2999999999999998</v>
      </c>
      <c r="R6263">
        <v>2.1</v>
      </c>
      <c r="S6263">
        <v>90</v>
      </c>
      <c r="T6263">
        <f t="shared" si="873"/>
        <v>-1</v>
      </c>
      <c r="U6263" s="1">
        <v>42826</v>
      </c>
      <c r="V6263" s="13">
        <f t="shared" si="874"/>
        <v>42826</v>
      </c>
      <c r="W6263" s="14">
        <f t="shared" si="875"/>
        <v>42826</v>
      </c>
      <c r="X6263" s="1" t="str">
        <f t="shared" si="876"/>
        <v>Saturday</v>
      </c>
      <c r="Y6263" s="2">
        <v>0.59564814814814815</v>
      </c>
      <c r="Z6263" s="2">
        <f t="shared" si="877"/>
        <v>0.58333333333333326</v>
      </c>
      <c r="AA6263">
        <f>1</f>
        <v>1</v>
      </c>
      <c r="AB6263" s="1">
        <v>42826</v>
      </c>
      <c r="AC6263" s="13">
        <f t="shared" si="878"/>
        <v>42826</v>
      </c>
      <c r="AD6263" s="14">
        <f t="shared" si="879"/>
        <v>42826</v>
      </c>
      <c r="AE6263" s="1" t="str">
        <f t="shared" si="880"/>
        <v>Saturday</v>
      </c>
      <c r="AF6263" s="2">
        <v>0.60568287037037039</v>
      </c>
      <c r="AG6263" s="2">
        <f t="shared" si="881"/>
        <v>0.625</v>
      </c>
      <c r="AH6263" t="s">
        <v>23</v>
      </c>
    </row>
    <row r="6264" spans="1:34" x14ac:dyDescent="0.25">
      <c r="A6264">
        <v>1472112</v>
      </c>
      <c r="B6264" t="s">
        <v>29</v>
      </c>
      <c r="C6264" t="s">
        <v>47</v>
      </c>
      <c r="D6264" t="s">
        <v>31</v>
      </c>
      <c r="E6264">
        <v>53202</v>
      </c>
      <c r="F6264" t="s">
        <v>20</v>
      </c>
      <c r="G6264" t="s">
        <v>32</v>
      </c>
      <c r="H6264">
        <v>11085</v>
      </c>
      <c r="I6264" t="s">
        <v>36</v>
      </c>
      <c r="J6264">
        <f>VLOOKUP(I6264,Key!$A$1:$C$73,2,FALSE)</f>
        <v>43.03519</v>
      </c>
      <c r="K6264">
        <f>VLOOKUP(I6264,Key!$A$1:$C$73,3,FALSE)</f>
        <v>-87.907390000000007</v>
      </c>
      <c r="L6264" t="s">
        <v>83</v>
      </c>
      <c r="M6264">
        <f>VLOOKUP(L6264,Key!$A$1:$C$73,2,FALSE)</f>
        <v>43.026229999999998</v>
      </c>
      <c r="N6264">
        <f>VLOOKUP(L6264,Key!$A$1:$C$73,3,FALSE)</f>
        <v>-87.912809999999993</v>
      </c>
      <c r="O6264">
        <v>7</v>
      </c>
      <c r="P6264">
        <v>0</v>
      </c>
      <c r="Q6264">
        <v>1.1000000000000001</v>
      </c>
      <c r="R6264">
        <v>1</v>
      </c>
      <c r="S6264">
        <v>42</v>
      </c>
      <c r="T6264">
        <f t="shared" si="873"/>
        <v>-1</v>
      </c>
      <c r="U6264" s="1">
        <v>42826</v>
      </c>
      <c r="V6264" s="13">
        <f t="shared" si="874"/>
        <v>42826</v>
      </c>
      <c r="W6264" s="14">
        <f t="shared" si="875"/>
        <v>42826</v>
      </c>
      <c r="X6264" s="1" t="str">
        <f t="shared" si="876"/>
        <v>Saturday</v>
      </c>
      <c r="Y6264" s="2">
        <v>0.6174074074074074</v>
      </c>
      <c r="Z6264" s="2">
        <f t="shared" si="877"/>
        <v>0.625</v>
      </c>
      <c r="AA6264">
        <f>1</f>
        <v>1</v>
      </c>
      <c r="AB6264" s="1">
        <v>42826</v>
      </c>
      <c r="AC6264" s="13">
        <f t="shared" si="878"/>
        <v>42826</v>
      </c>
      <c r="AD6264" s="14">
        <f t="shared" si="879"/>
        <v>42826</v>
      </c>
      <c r="AE6264" s="1" t="str">
        <f t="shared" si="880"/>
        <v>Saturday</v>
      </c>
      <c r="AF6264" s="2">
        <v>0.62236111111111114</v>
      </c>
      <c r="AG6264" s="2">
        <f t="shared" si="881"/>
        <v>0.625</v>
      </c>
      <c r="AH6264" t="s">
        <v>23</v>
      </c>
    </row>
    <row r="6265" spans="1:34" x14ac:dyDescent="0.25">
      <c r="A6265">
        <v>1249212</v>
      </c>
      <c r="B6265" t="s">
        <v>29</v>
      </c>
      <c r="C6265" t="s">
        <v>47</v>
      </c>
      <c r="D6265" t="s">
        <v>31</v>
      </c>
      <c r="E6265">
        <v>53213</v>
      </c>
      <c r="F6265" t="s">
        <v>20</v>
      </c>
      <c r="G6265" t="s">
        <v>99</v>
      </c>
      <c r="H6265">
        <v>976</v>
      </c>
      <c r="I6265" t="s">
        <v>63</v>
      </c>
      <c r="J6265">
        <f>VLOOKUP(I6265,Key!$A$1:$C$73,2,FALSE)</f>
        <v>43.066893999999998</v>
      </c>
      <c r="K6265">
        <f>VLOOKUP(I6265,Key!$A$1:$C$73,3,FALSE)</f>
        <v>-87.877936000000005</v>
      </c>
      <c r="L6265" t="s">
        <v>40</v>
      </c>
      <c r="M6265">
        <f>VLOOKUP(L6265,Key!$A$1:$C$73,2,FALSE)</f>
        <v>43.06033</v>
      </c>
      <c r="N6265">
        <f>VLOOKUP(L6265,Key!$A$1:$C$73,3,FALSE)</f>
        <v>-87.89546</v>
      </c>
      <c r="O6265">
        <v>11</v>
      </c>
      <c r="P6265">
        <v>0</v>
      </c>
      <c r="Q6265">
        <v>1.7</v>
      </c>
      <c r="R6265">
        <v>1.6</v>
      </c>
      <c r="S6265">
        <v>66</v>
      </c>
      <c r="T6265">
        <f t="shared" si="873"/>
        <v>-1</v>
      </c>
      <c r="U6265" s="1">
        <v>42826</v>
      </c>
      <c r="V6265" s="13">
        <f t="shared" si="874"/>
        <v>42826</v>
      </c>
      <c r="W6265" s="14">
        <f t="shared" si="875"/>
        <v>42826</v>
      </c>
      <c r="X6265" s="1" t="str">
        <f t="shared" si="876"/>
        <v>Saturday</v>
      </c>
      <c r="Y6265" s="2">
        <v>0.64841435185185181</v>
      </c>
      <c r="Z6265" s="2">
        <f t="shared" si="877"/>
        <v>0.66666666666666663</v>
      </c>
      <c r="AA6265">
        <f>1</f>
        <v>1</v>
      </c>
      <c r="AB6265" s="1">
        <v>42826</v>
      </c>
      <c r="AC6265" s="13">
        <f t="shared" si="878"/>
        <v>42826</v>
      </c>
      <c r="AD6265" s="14">
        <f t="shared" si="879"/>
        <v>42826</v>
      </c>
      <c r="AE6265" s="1" t="str">
        <f t="shared" si="880"/>
        <v>Saturday</v>
      </c>
      <c r="AF6265" s="2">
        <v>0.65569444444444447</v>
      </c>
      <c r="AG6265" s="2">
        <f t="shared" si="881"/>
        <v>0.66666666666666663</v>
      </c>
      <c r="AH6265" t="s">
        <v>23</v>
      </c>
    </row>
    <row r="6266" spans="1:34" x14ac:dyDescent="0.25">
      <c r="A6266">
        <v>1397173</v>
      </c>
      <c r="B6266" t="s">
        <v>29</v>
      </c>
      <c r="C6266" t="s">
        <v>47</v>
      </c>
      <c r="D6266" t="s">
        <v>31</v>
      </c>
      <c r="E6266">
        <v>53212</v>
      </c>
      <c r="F6266" t="s">
        <v>20</v>
      </c>
      <c r="G6266" t="s">
        <v>32</v>
      </c>
      <c r="H6266">
        <v>976</v>
      </c>
      <c r="I6266" t="s">
        <v>40</v>
      </c>
      <c r="J6266">
        <f>VLOOKUP(I6266,Key!$A$1:$C$73,2,FALSE)</f>
        <v>43.06033</v>
      </c>
      <c r="K6266">
        <f>VLOOKUP(I6266,Key!$A$1:$C$73,3,FALSE)</f>
        <v>-87.89546</v>
      </c>
      <c r="L6266" t="s">
        <v>89</v>
      </c>
      <c r="M6266">
        <f>VLOOKUP(L6266,Key!$A$1:$C$73,2,FALSE)</f>
        <v>43.060155999999999</v>
      </c>
      <c r="N6266">
        <f>VLOOKUP(L6266,Key!$A$1:$C$73,3,FALSE)</f>
        <v>-87.881258000000003</v>
      </c>
      <c r="O6266">
        <v>416</v>
      </c>
      <c r="P6266">
        <v>36</v>
      </c>
      <c r="Q6266">
        <v>18</v>
      </c>
      <c r="R6266">
        <v>17.100000000000001</v>
      </c>
      <c r="S6266">
        <v>720</v>
      </c>
      <c r="T6266">
        <f t="shared" si="873"/>
        <v>-1</v>
      </c>
      <c r="U6266" s="1">
        <v>42826</v>
      </c>
      <c r="V6266" s="13">
        <f t="shared" si="874"/>
        <v>42826</v>
      </c>
      <c r="W6266" s="14">
        <f t="shared" si="875"/>
        <v>42826</v>
      </c>
      <c r="X6266" s="1" t="str">
        <f t="shared" si="876"/>
        <v>Saturday</v>
      </c>
      <c r="Y6266" s="2">
        <v>0.66694444444444445</v>
      </c>
      <c r="Z6266" s="2">
        <f t="shared" si="877"/>
        <v>0.66666666666666663</v>
      </c>
      <c r="AA6266">
        <f>1</f>
        <v>1</v>
      </c>
      <c r="AB6266" s="1">
        <v>42826</v>
      </c>
      <c r="AC6266" s="13">
        <f t="shared" si="878"/>
        <v>42826</v>
      </c>
      <c r="AD6266" s="14">
        <f t="shared" si="879"/>
        <v>42826</v>
      </c>
      <c r="AE6266" s="1" t="str">
        <f t="shared" si="880"/>
        <v>Saturday</v>
      </c>
      <c r="AF6266" s="2">
        <v>0.95614583333333336</v>
      </c>
      <c r="AG6266" s="2">
        <f t="shared" si="881"/>
        <v>0.95833333333333326</v>
      </c>
      <c r="AH6266" t="s">
        <v>23</v>
      </c>
    </row>
    <row r="6267" spans="1:34" x14ac:dyDescent="0.25">
      <c r="A6267">
        <v>1381218</v>
      </c>
      <c r="B6267" t="s">
        <v>29</v>
      </c>
      <c r="C6267" t="s">
        <v>58</v>
      </c>
      <c r="D6267" t="s">
        <v>31</v>
      </c>
      <c r="E6267">
        <v>53211</v>
      </c>
      <c r="F6267" t="s">
        <v>20</v>
      </c>
      <c r="G6267" t="s">
        <v>50</v>
      </c>
      <c r="H6267">
        <v>5471</v>
      </c>
      <c r="I6267" t="s">
        <v>22</v>
      </c>
      <c r="J6267">
        <f>VLOOKUP(I6267,Key!$A$1:$C$73,2,FALSE)</f>
        <v>43.058619999999998</v>
      </c>
      <c r="K6267">
        <f>VLOOKUP(I6267,Key!$A$1:$C$73,3,FALSE)</f>
        <v>-87.885319999999993</v>
      </c>
      <c r="L6267" t="s">
        <v>65</v>
      </c>
      <c r="M6267">
        <f>VLOOKUP(L6267,Key!$A$1:$C$73,2,FALSE)</f>
        <v>43.077359999999999</v>
      </c>
      <c r="N6267">
        <f>VLOOKUP(L6267,Key!$A$1:$C$73,3,FALSE)</f>
        <v>-87.880769999999998</v>
      </c>
      <c r="O6267">
        <v>49</v>
      </c>
      <c r="P6267">
        <v>0</v>
      </c>
      <c r="Q6267">
        <v>7.4</v>
      </c>
      <c r="R6267">
        <v>7</v>
      </c>
      <c r="S6267">
        <v>294</v>
      </c>
      <c r="T6267">
        <f t="shared" si="873"/>
        <v>-1</v>
      </c>
      <c r="U6267" s="1">
        <v>42826</v>
      </c>
      <c r="V6267" s="13">
        <f t="shared" si="874"/>
        <v>42826</v>
      </c>
      <c r="W6267" s="14">
        <f t="shared" si="875"/>
        <v>42826</v>
      </c>
      <c r="X6267" s="1" t="str">
        <f t="shared" si="876"/>
        <v>Saturday</v>
      </c>
      <c r="Y6267" s="2">
        <v>0.72424768518518512</v>
      </c>
      <c r="Z6267" s="2">
        <f t="shared" si="877"/>
        <v>0.70833333333333326</v>
      </c>
      <c r="AA6267">
        <f>1</f>
        <v>1</v>
      </c>
      <c r="AB6267" s="1">
        <v>42826</v>
      </c>
      <c r="AC6267" s="13">
        <f t="shared" si="878"/>
        <v>42826</v>
      </c>
      <c r="AD6267" s="14">
        <f t="shared" si="879"/>
        <v>42826</v>
      </c>
      <c r="AE6267" s="1" t="str">
        <f t="shared" si="880"/>
        <v>Saturday</v>
      </c>
      <c r="AF6267" s="2">
        <v>0.75831018518518523</v>
      </c>
      <c r="AG6267" s="2">
        <f t="shared" si="881"/>
        <v>0.75</v>
      </c>
      <c r="AH6267" t="s">
        <v>23</v>
      </c>
    </row>
    <row r="6268" spans="1:34" x14ac:dyDescent="0.25">
      <c r="A6268">
        <v>1298099</v>
      </c>
      <c r="B6268" t="s">
        <v>29</v>
      </c>
      <c r="C6268" t="s">
        <v>47</v>
      </c>
      <c r="D6268" t="s">
        <v>31</v>
      </c>
      <c r="E6268">
        <v>53233</v>
      </c>
      <c r="F6268" t="s">
        <v>20</v>
      </c>
      <c r="G6268" t="s">
        <v>32</v>
      </c>
      <c r="H6268">
        <v>5501</v>
      </c>
      <c r="I6268" t="s">
        <v>84</v>
      </c>
      <c r="J6268">
        <f>VLOOKUP(I6268,Key!$A$1:$C$73,2,FALSE)</f>
        <v>43.040154000000001</v>
      </c>
      <c r="K6268">
        <f>VLOOKUP(I6268,Key!$A$1:$C$73,3,FALSE)</f>
        <v>-87.932113000000001</v>
      </c>
      <c r="L6268" t="s">
        <v>84</v>
      </c>
      <c r="M6268">
        <f>VLOOKUP(L6268,Key!$A$1:$C$73,2,FALSE)</f>
        <v>43.040154000000001</v>
      </c>
      <c r="N6268">
        <f>VLOOKUP(L6268,Key!$A$1:$C$73,3,FALSE)</f>
        <v>-87.932113000000001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f t="shared" si="873"/>
        <v>-1</v>
      </c>
      <c r="U6268" s="1">
        <v>42827</v>
      </c>
      <c r="V6268" s="13">
        <f t="shared" si="874"/>
        <v>42826</v>
      </c>
      <c r="W6268" s="14">
        <f t="shared" si="875"/>
        <v>42827</v>
      </c>
      <c r="X6268" s="1" t="str">
        <f t="shared" si="876"/>
        <v>Sunday</v>
      </c>
      <c r="Y6268" s="2">
        <v>0.31563657407407408</v>
      </c>
      <c r="Z6268" s="2">
        <f t="shared" si="877"/>
        <v>0.33333333333333331</v>
      </c>
      <c r="AA6268">
        <f>1</f>
        <v>1</v>
      </c>
      <c r="AB6268" s="1">
        <v>42827</v>
      </c>
      <c r="AC6268" s="13">
        <f t="shared" si="878"/>
        <v>42826</v>
      </c>
      <c r="AD6268" s="14">
        <f t="shared" si="879"/>
        <v>42827</v>
      </c>
      <c r="AE6268" s="1" t="str">
        <f t="shared" si="880"/>
        <v>Sunday</v>
      </c>
      <c r="AF6268" s="2">
        <v>0.31591435185185185</v>
      </c>
      <c r="AG6268" s="2">
        <f t="shared" si="881"/>
        <v>0.33333333333333331</v>
      </c>
      <c r="AH6268" t="s">
        <v>25</v>
      </c>
    </row>
    <row r="6269" spans="1:34" x14ac:dyDescent="0.25">
      <c r="A6269">
        <v>1224715</v>
      </c>
      <c r="B6269" t="s">
        <v>29</v>
      </c>
      <c r="C6269" t="s">
        <v>47</v>
      </c>
      <c r="D6269" t="s">
        <v>31</v>
      </c>
      <c r="E6269">
        <v>53212</v>
      </c>
      <c r="F6269" t="s">
        <v>20</v>
      </c>
      <c r="G6269" t="s">
        <v>32</v>
      </c>
      <c r="H6269">
        <v>11051</v>
      </c>
      <c r="I6269" t="s">
        <v>79</v>
      </c>
      <c r="J6269">
        <f>VLOOKUP(I6269,Key!$A$1:$C$73,2,FALSE)</f>
        <v>43.04804</v>
      </c>
      <c r="K6269">
        <f>VLOOKUP(I6269,Key!$A$1:$C$73,3,FALSE)</f>
        <v>-87.896720000000002</v>
      </c>
      <c r="L6269" t="s">
        <v>22</v>
      </c>
      <c r="M6269">
        <f>VLOOKUP(L6269,Key!$A$1:$C$73,2,FALSE)</f>
        <v>43.058619999999998</v>
      </c>
      <c r="N6269">
        <f>VLOOKUP(L6269,Key!$A$1:$C$73,3,FALSE)</f>
        <v>-87.885319999999993</v>
      </c>
      <c r="O6269">
        <v>5</v>
      </c>
      <c r="P6269">
        <v>0</v>
      </c>
      <c r="Q6269">
        <v>0.8</v>
      </c>
      <c r="R6269">
        <v>0.7</v>
      </c>
      <c r="S6269">
        <v>30</v>
      </c>
      <c r="T6269">
        <f t="shared" si="873"/>
        <v>-1</v>
      </c>
      <c r="U6269" s="1">
        <v>42827</v>
      </c>
      <c r="V6269" s="13">
        <f t="shared" si="874"/>
        <v>42826</v>
      </c>
      <c r="W6269" s="14">
        <f t="shared" si="875"/>
        <v>42827</v>
      </c>
      <c r="X6269" s="1" t="str">
        <f t="shared" si="876"/>
        <v>Sunday</v>
      </c>
      <c r="Y6269" s="2">
        <v>0.44071759259259258</v>
      </c>
      <c r="Z6269" s="2">
        <f t="shared" si="877"/>
        <v>0.45833333333333331</v>
      </c>
      <c r="AA6269">
        <f>1</f>
        <v>1</v>
      </c>
      <c r="AB6269" s="1">
        <v>42827</v>
      </c>
      <c r="AC6269" s="13">
        <f t="shared" si="878"/>
        <v>42826</v>
      </c>
      <c r="AD6269" s="14">
        <f t="shared" si="879"/>
        <v>42827</v>
      </c>
      <c r="AE6269" s="1" t="str">
        <f t="shared" si="880"/>
        <v>Sunday</v>
      </c>
      <c r="AF6269" s="2">
        <v>0.44420138888888888</v>
      </c>
      <c r="AG6269" s="2">
        <f t="shared" si="881"/>
        <v>0.45833333333333331</v>
      </c>
      <c r="AH6269" t="s">
        <v>23</v>
      </c>
    </row>
    <row r="6270" spans="1:34" x14ac:dyDescent="0.25">
      <c r="A6270">
        <v>1397248</v>
      </c>
      <c r="B6270" t="s">
        <v>29</v>
      </c>
      <c r="C6270" t="s">
        <v>47</v>
      </c>
      <c r="D6270" t="s">
        <v>31</v>
      </c>
      <c r="E6270">
        <v>53211</v>
      </c>
      <c r="F6270" t="s">
        <v>20</v>
      </c>
      <c r="G6270" t="s">
        <v>32</v>
      </c>
      <c r="H6270">
        <v>11129</v>
      </c>
      <c r="I6270" t="s">
        <v>77</v>
      </c>
      <c r="J6270">
        <f>VLOOKUP(I6270,Key!$A$1:$C$73,2,FALSE)</f>
        <v>43.036900000000003</v>
      </c>
      <c r="K6270">
        <f>VLOOKUP(I6270,Key!$A$1:$C$73,3,FALSE)</f>
        <v>-87.89667</v>
      </c>
      <c r="L6270" t="s">
        <v>28</v>
      </c>
      <c r="M6270">
        <f>VLOOKUP(L6270,Key!$A$1:$C$73,2,FALSE)</f>
        <v>43.038580000000003</v>
      </c>
      <c r="N6270">
        <f>VLOOKUP(L6270,Key!$A$1:$C$73,3,FALSE)</f>
        <v>-87.90934</v>
      </c>
      <c r="O6270">
        <v>29</v>
      </c>
      <c r="P6270">
        <v>0</v>
      </c>
      <c r="Q6270">
        <v>4.4000000000000004</v>
      </c>
      <c r="R6270">
        <v>4.0999999999999996</v>
      </c>
      <c r="S6270">
        <v>174</v>
      </c>
      <c r="T6270">
        <f t="shared" si="873"/>
        <v>-1</v>
      </c>
      <c r="U6270" s="1">
        <v>42827</v>
      </c>
      <c r="V6270" s="13">
        <f t="shared" si="874"/>
        <v>42826</v>
      </c>
      <c r="W6270" s="14">
        <f t="shared" si="875"/>
        <v>42827</v>
      </c>
      <c r="X6270" s="1" t="str">
        <f t="shared" si="876"/>
        <v>Sunday</v>
      </c>
      <c r="Y6270" s="2">
        <v>0.48535879629629625</v>
      </c>
      <c r="Z6270" s="2">
        <f t="shared" si="877"/>
        <v>0.5</v>
      </c>
      <c r="AA6270">
        <f>1</f>
        <v>1</v>
      </c>
      <c r="AB6270" s="1">
        <v>42827</v>
      </c>
      <c r="AC6270" s="13">
        <f t="shared" si="878"/>
        <v>42826</v>
      </c>
      <c r="AD6270" s="14">
        <f t="shared" si="879"/>
        <v>42827</v>
      </c>
      <c r="AE6270" s="1" t="str">
        <f t="shared" si="880"/>
        <v>Sunday</v>
      </c>
      <c r="AF6270" s="2">
        <v>0.50491898148148151</v>
      </c>
      <c r="AG6270" s="2">
        <f t="shared" si="881"/>
        <v>0.5</v>
      </c>
      <c r="AH6270" t="s">
        <v>23</v>
      </c>
    </row>
    <row r="6271" spans="1:34" x14ac:dyDescent="0.25">
      <c r="A6271">
        <v>1170376</v>
      </c>
      <c r="B6271" t="s">
        <v>29</v>
      </c>
      <c r="C6271" t="s">
        <v>187</v>
      </c>
      <c r="D6271" t="s">
        <v>31</v>
      </c>
      <c r="E6271">
        <v>53538</v>
      </c>
      <c r="F6271" t="s">
        <v>20</v>
      </c>
      <c r="G6271" t="s">
        <v>99</v>
      </c>
      <c r="H6271">
        <v>189</v>
      </c>
      <c r="I6271" t="s">
        <v>66</v>
      </c>
      <c r="J6271">
        <f>VLOOKUP(I6271,Key!$A$1:$C$73,2,FALSE)</f>
        <v>43.078530000000001</v>
      </c>
      <c r="K6271">
        <f>VLOOKUP(I6271,Key!$A$1:$C$73,3,FALSE)</f>
        <v>-87.882620000000003</v>
      </c>
      <c r="L6271" t="s">
        <v>66</v>
      </c>
      <c r="M6271">
        <f>VLOOKUP(L6271,Key!$A$1:$C$73,2,FALSE)</f>
        <v>43.078530000000001</v>
      </c>
      <c r="N6271">
        <f>VLOOKUP(L6271,Key!$A$1:$C$73,3,FALSE)</f>
        <v>-87.882620000000003</v>
      </c>
      <c r="O6271">
        <v>8</v>
      </c>
      <c r="P6271">
        <v>0</v>
      </c>
      <c r="Q6271">
        <v>1.2</v>
      </c>
      <c r="R6271">
        <v>1.1000000000000001</v>
      </c>
      <c r="S6271">
        <v>48</v>
      </c>
      <c r="T6271">
        <f t="shared" si="873"/>
        <v>-1</v>
      </c>
      <c r="U6271" s="1">
        <v>42827</v>
      </c>
      <c r="V6271" s="13">
        <f t="shared" si="874"/>
        <v>42826</v>
      </c>
      <c r="W6271" s="14">
        <f t="shared" si="875"/>
        <v>42827</v>
      </c>
      <c r="X6271" s="1" t="str">
        <f t="shared" si="876"/>
        <v>Sunday</v>
      </c>
      <c r="Y6271" s="2">
        <v>0.62417824074074069</v>
      </c>
      <c r="Z6271" s="2">
        <f t="shared" si="877"/>
        <v>0.625</v>
      </c>
      <c r="AA6271">
        <f>1</f>
        <v>1</v>
      </c>
      <c r="AB6271" s="1">
        <v>42827</v>
      </c>
      <c r="AC6271" s="13">
        <f t="shared" si="878"/>
        <v>42826</v>
      </c>
      <c r="AD6271" s="14">
        <f t="shared" si="879"/>
        <v>42827</v>
      </c>
      <c r="AE6271" s="1" t="str">
        <f t="shared" si="880"/>
        <v>Sunday</v>
      </c>
      <c r="AF6271" s="2">
        <v>0.62973379629629633</v>
      </c>
      <c r="AG6271" s="2">
        <f t="shared" si="881"/>
        <v>0.625</v>
      </c>
      <c r="AH6271" t="s">
        <v>25</v>
      </c>
    </row>
    <row r="6272" spans="1:34" x14ac:dyDescent="0.25">
      <c r="A6272">
        <v>1260485</v>
      </c>
      <c r="B6272" t="s">
        <v>29</v>
      </c>
      <c r="C6272" t="s">
        <v>58</v>
      </c>
      <c r="D6272" t="s">
        <v>31</v>
      </c>
      <c r="E6272">
        <v>53211</v>
      </c>
      <c r="F6272" t="s">
        <v>20</v>
      </c>
      <c r="G6272" t="s">
        <v>32</v>
      </c>
      <c r="H6272">
        <v>5568</v>
      </c>
      <c r="I6272" t="s">
        <v>79</v>
      </c>
      <c r="J6272">
        <f>VLOOKUP(I6272,Key!$A$1:$C$73,2,FALSE)</f>
        <v>43.04804</v>
      </c>
      <c r="K6272">
        <f>VLOOKUP(I6272,Key!$A$1:$C$73,3,FALSE)</f>
        <v>-87.896720000000002</v>
      </c>
      <c r="L6272" t="s">
        <v>78</v>
      </c>
      <c r="M6272">
        <f>VLOOKUP(L6272,Key!$A$1:$C$73,2,FALSE)</f>
        <v>43.048200000000001</v>
      </c>
      <c r="N6272">
        <f>VLOOKUP(L6272,Key!$A$1:$C$73,3,FALSE)</f>
        <v>-87.900859999999994</v>
      </c>
      <c r="O6272">
        <v>2</v>
      </c>
      <c r="P6272">
        <v>0</v>
      </c>
      <c r="Q6272">
        <v>0.3</v>
      </c>
      <c r="R6272">
        <v>0.3</v>
      </c>
      <c r="S6272">
        <v>12</v>
      </c>
      <c r="T6272">
        <f t="shared" si="873"/>
        <v>-1</v>
      </c>
      <c r="U6272" s="1">
        <v>42828</v>
      </c>
      <c r="V6272" s="13">
        <f t="shared" si="874"/>
        <v>42826</v>
      </c>
      <c r="W6272" s="14">
        <f t="shared" si="875"/>
        <v>42828</v>
      </c>
      <c r="X6272" s="1" t="str">
        <f t="shared" si="876"/>
        <v>Monday</v>
      </c>
      <c r="Y6272" s="2">
        <v>0.72554398148148147</v>
      </c>
      <c r="Z6272" s="2">
        <f t="shared" si="877"/>
        <v>0.70833333333333326</v>
      </c>
      <c r="AA6272">
        <f>1</f>
        <v>1</v>
      </c>
      <c r="AB6272" s="1">
        <v>42828</v>
      </c>
      <c r="AC6272" s="13">
        <f t="shared" si="878"/>
        <v>42826</v>
      </c>
      <c r="AD6272" s="14">
        <f t="shared" si="879"/>
        <v>42828</v>
      </c>
      <c r="AE6272" s="1" t="str">
        <f t="shared" si="880"/>
        <v>Monday</v>
      </c>
      <c r="AF6272" s="2">
        <v>0.727025462962963</v>
      </c>
      <c r="AG6272" s="2">
        <f t="shared" si="881"/>
        <v>0.70833333333333326</v>
      </c>
      <c r="AH6272" t="s">
        <v>23</v>
      </c>
    </row>
    <row r="6273" spans="1:34" x14ac:dyDescent="0.25">
      <c r="A6273">
        <v>1489319</v>
      </c>
      <c r="B6273" t="s">
        <v>29</v>
      </c>
      <c r="C6273" t="s">
        <v>137</v>
      </c>
      <c r="D6273" t="s">
        <v>31</v>
      </c>
      <c r="E6273">
        <v>53045</v>
      </c>
      <c r="F6273" t="s">
        <v>20</v>
      </c>
      <c r="G6273" t="s">
        <v>32</v>
      </c>
      <c r="H6273">
        <v>5520</v>
      </c>
      <c r="I6273" t="s">
        <v>21</v>
      </c>
      <c r="J6273">
        <f>VLOOKUP(I6273,Key!$A$1:$C$73,2,FALSE)</f>
        <v>43.074890000000003</v>
      </c>
      <c r="K6273">
        <f>VLOOKUP(I6273,Key!$A$1:$C$73,3,FALSE)</f>
        <v>-87.882810000000006</v>
      </c>
      <c r="L6273" t="s">
        <v>61</v>
      </c>
      <c r="M6273">
        <f>VLOOKUP(L6273,Key!$A$1:$C$73,2,FALSE)</f>
        <v>43.060786</v>
      </c>
      <c r="N6273">
        <f>VLOOKUP(L6273,Key!$A$1:$C$73,3,FALSE)</f>
        <v>-87.883825999999999</v>
      </c>
      <c r="O6273">
        <v>7</v>
      </c>
      <c r="P6273">
        <v>0</v>
      </c>
      <c r="Q6273">
        <v>1.1000000000000001</v>
      </c>
      <c r="R6273">
        <v>1</v>
      </c>
      <c r="S6273">
        <v>42</v>
      </c>
      <c r="T6273">
        <f t="shared" si="873"/>
        <v>-1</v>
      </c>
      <c r="U6273" s="1">
        <v>42828</v>
      </c>
      <c r="V6273" s="13">
        <f t="shared" si="874"/>
        <v>42826</v>
      </c>
      <c r="W6273" s="14">
        <f t="shared" si="875"/>
        <v>42828</v>
      </c>
      <c r="X6273" s="1" t="str">
        <f t="shared" si="876"/>
        <v>Monday</v>
      </c>
      <c r="Y6273" s="2">
        <v>0.7341550925925926</v>
      </c>
      <c r="Z6273" s="2">
        <f t="shared" si="877"/>
        <v>0.75</v>
      </c>
      <c r="AA6273">
        <f>1</f>
        <v>1</v>
      </c>
      <c r="AB6273" s="1">
        <v>42828</v>
      </c>
      <c r="AC6273" s="13">
        <f t="shared" si="878"/>
        <v>42826</v>
      </c>
      <c r="AD6273" s="14">
        <f t="shared" si="879"/>
        <v>42828</v>
      </c>
      <c r="AE6273" s="1" t="str">
        <f t="shared" si="880"/>
        <v>Monday</v>
      </c>
      <c r="AF6273" s="2">
        <v>0.73895833333333327</v>
      </c>
      <c r="AG6273" s="2">
        <f t="shared" si="881"/>
        <v>0.75</v>
      </c>
      <c r="AH6273" t="s">
        <v>23</v>
      </c>
    </row>
    <row r="6274" spans="1:34" x14ac:dyDescent="0.25">
      <c r="A6274">
        <v>1477939</v>
      </c>
      <c r="B6274" t="s">
        <v>29</v>
      </c>
      <c r="C6274" t="s">
        <v>135</v>
      </c>
      <c r="D6274" t="s">
        <v>31</v>
      </c>
      <c r="E6274">
        <v>53010</v>
      </c>
      <c r="F6274" t="s">
        <v>20</v>
      </c>
      <c r="G6274" t="s">
        <v>32</v>
      </c>
      <c r="H6274">
        <v>5501</v>
      </c>
      <c r="I6274" t="s">
        <v>84</v>
      </c>
      <c r="J6274">
        <f>VLOOKUP(I6274,Key!$A$1:$C$73,2,FALSE)</f>
        <v>43.040154000000001</v>
      </c>
      <c r="K6274">
        <f>VLOOKUP(I6274,Key!$A$1:$C$73,3,FALSE)</f>
        <v>-87.932113000000001</v>
      </c>
      <c r="L6274" t="s">
        <v>84</v>
      </c>
      <c r="M6274">
        <f>VLOOKUP(L6274,Key!$A$1:$C$73,2,FALSE)</f>
        <v>43.040154000000001</v>
      </c>
      <c r="N6274">
        <f>VLOOKUP(L6274,Key!$A$1:$C$73,3,FALSE)</f>
        <v>-87.932113000000001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f t="shared" ref="T6274:T6337" si="882">-1</f>
        <v>-1</v>
      </c>
      <c r="U6274" s="1">
        <v>42829</v>
      </c>
      <c r="V6274" s="13">
        <f t="shared" ref="V6274:V6337" si="883">DATE(YEAR(U6274), MONTH(U6274), 1)</f>
        <v>42826</v>
      </c>
      <c r="W6274" s="14">
        <f t="shared" ref="W6274:W6337" si="884">U6274</f>
        <v>42829</v>
      </c>
      <c r="X6274" s="1" t="str">
        <f t="shared" ref="X6274:X6337" si="885">TEXT(W6274,"dddd")</f>
        <v>Tuesday</v>
      </c>
      <c r="Y6274" s="2">
        <v>0.33960648148148148</v>
      </c>
      <c r="Z6274" s="2">
        <f t="shared" ref="Z6274:Z6337" si="886">MROUND(Y6274, "1:00")</f>
        <v>0.33333333333333331</v>
      </c>
      <c r="AA6274">
        <f>1</f>
        <v>1</v>
      </c>
      <c r="AB6274" s="1">
        <v>42829</v>
      </c>
      <c r="AC6274" s="13">
        <f t="shared" ref="AC6274:AC6337" si="887">DATE(YEAR(AB6274), MONTH(AB6274), 1)</f>
        <v>42826</v>
      </c>
      <c r="AD6274" s="14">
        <f t="shared" ref="AD6274:AD6337" si="888">AB6274</f>
        <v>42829</v>
      </c>
      <c r="AE6274" s="1" t="str">
        <f t="shared" ref="AE6274:AE6337" si="889">TEXT(AD6274,"dddd")</f>
        <v>Tuesday</v>
      </c>
      <c r="AF6274" s="2">
        <v>0.33988425925925925</v>
      </c>
      <c r="AG6274" s="2">
        <f t="shared" ref="AG6274:AG6337" si="890">MROUND(AF6274, "1:00")</f>
        <v>0.33333333333333331</v>
      </c>
      <c r="AH6274" t="s">
        <v>25</v>
      </c>
    </row>
    <row r="6275" spans="1:34" x14ac:dyDescent="0.25">
      <c r="A6275">
        <v>1477939</v>
      </c>
      <c r="B6275" t="s">
        <v>29</v>
      </c>
      <c r="C6275" t="s">
        <v>135</v>
      </c>
      <c r="D6275" t="s">
        <v>31</v>
      </c>
      <c r="E6275">
        <v>53010</v>
      </c>
      <c r="F6275" t="s">
        <v>20</v>
      </c>
      <c r="G6275" t="s">
        <v>32</v>
      </c>
      <c r="H6275">
        <v>9</v>
      </c>
      <c r="I6275" t="s">
        <v>84</v>
      </c>
      <c r="J6275">
        <f>VLOOKUP(I6275,Key!$A$1:$C$73,2,FALSE)</f>
        <v>43.040154000000001</v>
      </c>
      <c r="K6275">
        <f>VLOOKUP(I6275,Key!$A$1:$C$73,3,FALSE)</f>
        <v>-87.932113000000001</v>
      </c>
      <c r="L6275" t="s">
        <v>136</v>
      </c>
      <c r="M6275">
        <f>VLOOKUP(L6275,Key!$A$1:$C$73,2,FALSE)</f>
        <v>43.02017</v>
      </c>
      <c r="N6275">
        <f>VLOOKUP(L6275,Key!$A$1:$C$73,3,FALSE)</f>
        <v>-87.933049999999994</v>
      </c>
      <c r="O6275">
        <v>35</v>
      </c>
      <c r="P6275">
        <v>0</v>
      </c>
      <c r="Q6275">
        <v>5.3</v>
      </c>
      <c r="R6275">
        <v>5</v>
      </c>
      <c r="S6275">
        <v>210</v>
      </c>
      <c r="T6275">
        <f t="shared" si="882"/>
        <v>-1</v>
      </c>
      <c r="U6275" s="1">
        <v>42829</v>
      </c>
      <c r="V6275" s="13">
        <f t="shared" si="883"/>
        <v>42826</v>
      </c>
      <c r="W6275" s="14">
        <f t="shared" si="884"/>
        <v>42829</v>
      </c>
      <c r="X6275" s="1" t="str">
        <f t="shared" si="885"/>
        <v>Tuesday</v>
      </c>
      <c r="Y6275" s="2">
        <v>0.34004629629629629</v>
      </c>
      <c r="Z6275" s="2">
        <f t="shared" si="886"/>
        <v>0.33333333333333331</v>
      </c>
      <c r="AA6275">
        <f>1</f>
        <v>1</v>
      </c>
      <c r="AB6275" s="1">
        <v>42829</v>
      </c>
      <c r="AC6275" s="13">
        <f t="shared" si="887"/>
        <v>42826</v>
      </c>
      <c r="AD6275" s="14">
        <f t="shared" si="888"/>
        <v>42829</v>
      </c>
      <c r="AE6275" s="1" t="str">
        <f t="shared" si="889"/>
        <v>Tuesday</v>
      </c>
      <c r="AF6275" s="2">
        <v>0.36406250000000001</v>
      </c>
      <c r="AG6275" s="2">
        <f t="shared" si="890"/>
        <v>0.375</v>
      </c>
      <c r="AH6275" t="s">
        <v>23</v>
      </c>
    </row>
    <row r="6276" spans="1:34" x14ac:dyDescent="0.25">
      <c r="A6276">
        <v>1489319</v>
      </c>
      <c r="B6276" t="s">
        <v>29</v>
      </c>
      <c r="C6276" t="s">
        <v>137</v>
      </c>
      <c r="D6276" t="s">
        <v>31</v>
      </c>
      <c r="E6276">
        <v>53045</v>
      </c>
      <c r="F6276" t="s">
        <v>20</v>
      </c>
      <c r="G6276" t="s">
        <v>32</v>
      </c>
      <c r="H6276">
        <v>5520</v>
      </c>
      <c r="I6276" t="s">
        <v>61</v>
      </c>
      <c r="J6276">
        <f>VLOOKUP(I6276,Key!$A$1:$C$73,2,FALSE)</f>
        <v>43.060786</v>
      </c>
      <c r="K6276">
        <f>VLOOKUP(I6276,Key!$A$1:$C$73,3,FALSE)</f>
        <v>-87.883825999999999</v>
      </c>
      <c r="L6276" t="s">
        <v>65</v>
      </c>
      <c r="M6276">
        <f>VLOOKUP(L6276,Key!$A$1:$C$73,2,FALSE)</f>
        <v>43.077359999999999</v>
      </c>
      <c r="N6276">
        <f>VLOOKUP(L6276,Key!$A$1:$C$73,3,FALSE)</f>
        <v>-87.880769999999998</v>
      </c>
      <c r="O6276">
        <v>8</v>
      </c>
      <c r="P6276">
        <v>0</v>
      </c>
      <c r="Q6276">
        <v>1.2</v>
      </c>
      <c r="R6276">
        <v>1.1000000000000001</v>
      </c>
      <c r="S6276">
        <v>48</v>
      </c>
      <c r="T6276">
        <f t="shared" si="882"/>
        <v>-1</v>
      </c>
      <c r="U6276" s="1">
        <v>42829</v>
      </c>
      <c r="V6276" s="13">
        <f t="shared" si="883"/>
        <v>42826</v>
      </c>
      <c r="W6276" s="14">
        <f t="shared" si="884"/>
        <v>42829</v>
      </c>
      <c r="X6276" s="1" t="str">
        <f t="shared" si="885"/>
        <v>Tuesday</v>
      </c>
      <c r="Y6276" s="2">
        <v>0.36943287037037037</v>
      </c>
      <c r="Z6276" s="2">
        <f t="shared" si="886"/>
        <v>0.375</v>
      </c>
      <c r="AA6276">
        <f>1</f>
        <v>1</v>
      </c>
      <c r="AB6276" s="1">
        <v>42829</v>
      </c>
      <c r="AC6276" s="13">
        <f t="shared" si="887"/>
        <v>42826</v>
      </c>
      <c r="AD6276" s="14">
        <f t="shared" si="888"/>
        <v>42829</v>
      </c>
      <c r="AE6276" s="1" t="str">
        <f t="shared" si="889"/>
        <v>Tuesday</v>
      </c>
      <c r="AF6276" s="2">
        <v>0.37483796296296296</v>
      </c>
      <c r="AG6276" s="2">
        <f t="shared" si="890"/>
        <v>0.375</v>
      </c>
      <c r="AH6276" t="s">
        <v>23</v>
      </c>
    </row>
    <row r="6277" spans="1:34" x14ac:dyDescent="0.25">
      <c r="A6277">
        <v>927112</v>
      </c>
      <c r="B6277" t="s">
        <v>29</v>
      </c>
      <c r="C6277" t="s">
        <v>30</v>
      </c>
      <c r="D6277" t="s">
        <v>31</v>
      </c>
      <c r="E6277">
        <v>53202</v>
      </c>
      <c r="F6277" t="s">
        <v>20</v>
      </c>
      <c r="G6277" t="s">
        <v>32</v>
      </c>
      <c r="H6277">
        <v>5496</v>
      </c>
      <c r="I6277" t="s">
        <v>52</v>
      </c>
      <c r="J6277">
        <f>VLOOKUP(I6277,Key!$A$1:$C$73,2,FALSE)</f>
        <v>43.042490000000001</v>
      </c>
      <c r="K6277">
        <f>VLOOKUP(I6277,Key!$A$1:$C$73,3,FALSE)</f>
        <v>-87.909959999999998</v>
      </c>
      <c r="L6277" t="s">
        <v>78</v>
      </c>
      <c r="M6277">
        <f>VLOOKUP(L6277,Key!$A$1:$C$73,2,FALSE)</f>
        <v>43.048200000000001</v>
      </c>
      <c r="N6277">
        <f>VLOOKUP(L6277,Key!$A$1:$C$73,3,FALSE)</f>
        <v>-87.900859999999994</v>
      </c>
      <c r="O6277">
        <v>12</v>
      </c>
      <c r="P6277">
        <v>0</v>
      </c>
      <c r="Q6277">
        <v>1.8</v>
      </c>
      <c r="R6277">
        <v>1.7</v>
      </c>
      <c r="S6277">
        <v>72</v>
      </c>
      <c r="T6277">
        <f t="shared" si="882"/>
        <v>-1</v>
      </c>
      <c r="U6277" s="1">
        <v>42829</v>
      </c>
      <c r="V6277" s="13">
        <f t="shared" si="883"/>
        <v>42826</v>
      </c>
      <c r="W6277" s="14">
        <f t="shared" si="884"/>
        <v>42829</v>
      </c>
      <c r="X6277" s="1" t="str">
        <f t="shared" si="885"/>
        <v>Tuesday</v>
      </c>
      <c r="Y6277" s="2">
        <v>0.63059027777777776</v>
      </c>
      <c r="Z6277" s="2">
        <f t="shared" si="886"/>
        <v>0.625</v>
      </c>
      <c r="AA6277">
        <f>1</f>
        <v>1</v>
      </c>
      <c r="AB6277" s="1">
        <v>42829</v>
      </c>
      <c r="AC6277" s="13">
        <f t="shared" si="887"/>
        <v>42826</v>
      </c>
      <c r="AD6277" s="14">
        <f t="shared" si="888"/>
        <v>42829</v>
      </c>
      <c r="AE6277" s="1" t="str">
        <f t="shared" si="889"/>
        <v>Tuesday</v>
      </c>
      <c r="AF6277" s="2">
        <v>0.63899305555555552</v>
      </c>
      <c r="AG6277" s="2">
        <f t="shared" si="890"/>
        <v>0.625</v>
      </c>
      <c r="AH6277" t="s">
        <v>23</v>
      </c>
    </row>
    <row r="6278" spans="1:34" x14ac:dyDescent="0.25">
      <c r="A6278">
        <v>1564631</v>
      </c>
      <c r="B6278" t="s">
        <v>29</v>
      </c>
      <c r="C6278" t="s">
        <v>215</v>
      </c>
      <c r="D6278" t="s">
        <v>31</v>
      </c>
      <c r="E6278">
        <v>53074</v>
      </c>
      <c r="F6278" t="s">
        <v>20</v>
      </c>
      <c r="G6278" t="s">
        <v>32</v>
      </c>
      <c r="H6278">
        <v>11119</v>
      </c>
      <c r="I6278" t="s">
        <v>63</v>
      </c>
      <c r="J6278">
        <f>VLOOKUP(I6278,Key!$A$1:$C$73,2,FALSE)</f>
        <v>43.066893999999998</v>
      </c>
      <c r="K6278">
        <f>VLOOKUP(I6278,Key!$A$1:$C$73,3,FALSE)</f>
        <v>-87.877936000000005</v>
      </c>
      <c r="L6278" t="s">
        <v>21</v>
      </c>
      <c r="M6278">
        <f>VLOOKUP(L6278,Key!$A$1:$C$73,2,FALSE)</f>
        <v>43.074890000000003</v>
      </c>
      <c r="N6278">
        <f>VLOOKUP(L6278,Key!$A$1:$C$73,3,FALSE)</f>
        <v>-87.882810000000006</v>
      </c>
      <c r="O6278">
        <v>47</v>
      </c>
      <c r="P6278">
        <v>0</v>
      </c>
      <c r="Q6278">
        <v>7.1</v>
      </c>
      <c r="R6278">
        <v>6.7</v>
      </c>
      <c r="S6278">
        <v>282</v>
      </c>
      <c r="T6278">
        <f t="shared" si="882"/>
        <v>-1</v>
      </c>
      <c r="U6278" s="1">
        <v>42829</v>
      </c>
      <c r="V6278" s="13">
        <f t="shared" si="883"/>
        <v>42826</v>
      </c>
      <c r="W6278" s="14">
        <f t="shared" si="884"/>
        <v>42829</v>
      </c>
      <c r="X6278" s="1" t="str">
        <f t="shared" si="885"/>
        <v>Tuesday</v>
      </c>
      <c r="Y6278" s="2">
        <v>0.66015046296296298</v>
      </c>
      <c r="Z6278" s="2">
        <f t="shared" si="886"/>
        <v>0.66666666666666663</v>
      </c>
      <c r="AA6278">
        <f>1</f>
        <v>1</v>
      </c>
      <c r="AB6278" s="1">
        <v>42829</v>
      </c>
      <c r="AC6278" s="13">
        <f t="shared" si="887"/>
        <v>42826</v>
      </c>
      <c r="AD6278" s="14">
        <f t="shared" si="888"/>
        <v>42829</v>
      </c>
      <c r="AE6278" s="1" t="str">
        <f t="shared" si="889"/>
        <v>Tuesday</v>
      </c>
      <c r="AF6278" s="2">
        <v>0.69255787037037031</v>
      </c>
      <c r="AG6278" s="2">
        <f t="shared" si="890"/>
        <v>0.70833333333333326</v>
      </c>
      <c r="AH6278" t="s">
        <v>23</v>
      </c>
    </row>
    <row r="6279" spans="1:34" x14ac:dyDescent="0.25">
      <c r="A6279">
        <v>1494109</v>
      </c>
      <c r="B6279" t="s">
        <v>29</v>
      </c>
      <c r="C6279" t="s">
        <v>47</v>
      </c>
      <c r="D6279" t="s">
        <v>31</v>
      </c>
      <c r="E6279">
        <v>53233</v>
      </c>
      <c r="F6279" t="s">
        <v>20</v>
      </c>
      <c r="G6279" t="s">
        <v>32</v>
      </c>
      <c r="H6279">
        <v>11153</v>
      </c>
      <c r="I6279" t="s">
        <v>44</v>
      </c>
      <c r="J6279">
        <f>VLOOKUP(I6279,Key!$A$1:$C$73,2,FALSE)</f>
        <v>43.03886</v>
      </c>
      <c r="K6279">
        <f>VLOOKUP(I6279,Key!$A$1:$C$73,3,FALSE)</f>
        <v>-87.902720000000002</v>
      </c>
      <c r="L6279" t="s">
        <v>82</v>
      </c>
      <c r="M6279">
        <f>VLOOKUP(L6279,Key!$A$1:$C$73,2,FALSE)</f>
        <v>43.040349999999997</v>
      </c>
      <c r="N6279">
        <f>VLOOKUP(L6279,Key!$A$1:$C$73,3,FALSE)</f>
        <v>-87.920760000000001</v>
      </c>
      <c r="O6279">
        <v>7</v>
      </c>
      <c r="P6279">
        <v>0</v>
      </c>
      <c r="Q6279">
        <v>1.1000000000000001</v>
      </c>
      <c r="R6279">
        <v>1</v>
      </c>
      <c r="S6279">
        <v>42</v>
      </c>
      <c r="T6279">
        <f t="shared" si="882"/>
        <v>-1</v>
      </c>
      <c r="U6279" s="1">
        <v>42829</v>
      </c>
      <c r="V6279" s="13">
        <f t="shared" si="883"/>
        <v>42826</v>
      </c>
      <c r="W6279" s="14">
        <f t="shared" si="884"/>
        <v>42829</v>
      </c>
      <c r="X6279" s="1" t="str">
        <f t="shared" si="885"/>
        <v>Tuesday</v>
      </c>
      <c r="Y6279" s="2">
        <v>0.68472222222222223</v>
      </c>
      <c r="Z6279" s="2">
        <f t="shared" si="886"/>
        <v>0.66666666666666663</v>
      </c>
      <c r="AA6279">
        <f>1</f>
        <v>1</v>
      </c>
      <c r="AB6279" s="1">
        <v>42829</v>
      </c>
      <c r="AC6279" s="13">
        <f t="shared" si="887"/>
        <v>42826</v>
      </c>
      <c r="AD6279" s="14">
        <f t="shared" si="888"/>
        <v>42829</v>
      </c>
      <c r="AE6279" s="1" t="str">
        <f t="shared" si="889"/>
        <v>Tuesday</v>
      </c>
      <c r="AF6279" s="2">
        <v>0.68998842592592602</v>
      </c>
      <c r="AG6279" s="2">
        <f t="shared" si="890"/>
        <v>0.70833333333333326</v>
      </c>
      <c r="AH6279" t="s">
        <v>23</v>
      </c>
    </row>
    <row r="6280" spans="1:34" x14ac:dyDescent="0.25">
      <c r="A6280">
        <v>1250902</v>
      </c>
      <c r="B6280" t="s">
        <v>29</v>
      </c>
      <c r="C6280" t="s">
        <v>35</v>
      </c>
      <c r="D6280" t="s">
        <v>31</v>
      </c>
      <c r="E6280">
        <v>53213</v>
      </c>
      <c r="F6280" t="s">
        <v>20</v>
      </c>
      <c r="G6280" t="s">
        <v>99</v>
      </c>
      <c r="H6280">
        <v>978</v>
      </c>
      <c r="I6280" t="s">
        <v>40</v>
      </c>
      <c r="J6280">
        <f>VLOOKUP(I6280,Key!$A$1:$C$73,2,FALSE)</f>
        <v>43.06033</v>
      </c>
      <c r="K6280">
        <f>VLOOKUP(I6280,Key!$A$1:$C$73,3,FALSE)</f>
        <v>-87.89546</v>
      </c>
      <c r="L6280" t="s">
        <v>80</v>
      </c>
      <c r="M6280">
        <f>VLOOKUP(L6280,Key!$A$1:$C$73,2,FALSE)</f>
        <v>43.060250000000003</v>
      </c>
      <c r="N6280">
        <f>VLOOKUP(L6280,Key!$A$1:$C$73,3,FALSE)</f>
        <v>-87.892169999999993</v>
      </c>
      <c r="O6280">
        <v>2</v>
      </c>
      <c r="P6280">
        <v>0</v>
      </c>
      <c r="Q6280">
        <v>0.3</v>
      </c>
      <c r="R6280">
        <v>0.3</v>
      </c>
      <c r="S6280">
        <v>12</v>
      </c>
      <c r="T6280">
        <f t="shared" si="882"/>
        <v>-1</v>
      </c>
      <c r="U6280" s="1">
        <v>42829</v>
      </c>
      <c r="V6280" s="13">
        <f t="shared" si="883"/>
        <v>42826</v>
      </c>
      <c r="W6280" s="14">
        <f t="shared" si="884"/>
        <v>42829</v>
      </c>
      <c r="X6280" s="1" t="str">
        <f t="shared" si="885"/>
        <v>Tuesday</v>
      </c>
      <c r="Y6280" s="2">
        <v>0.77143518518518517</v>
      </c>
      <c r="Z6280" s="2">
        <f t="shared" si="886"/>
        <v>0.79166666666666663</v>
      </c>
      <c r="AA6280">
        <f>1</f>
        <v>1</v>
      </c>
      <c r="AB6280" s="1">
        <v>42829</v>
      </c>
      <c r="AC6280" s="13">
        <f t="shared" si="887"/>
        <v>42826</v>
      </c>
      <c r="AD6280" s="14">
        <f t="shared" si="888"/>
        <v>42829</v>
      </c>
      <c r="AE6280" s="1" t="str">
        <f t="shared" si="889"/>
        <v>Tuesday</v>
      </c>
      <c r="AF6280" s="2">
        <v>0.77228009259259256</v>
      </c>
      <c r="AG6280" s="2">
        <f t="shared" si="890"/>
        <v>0.79166666666666663</v>
      </c>
      <c r="AH6280" t="s">
        <v>23</v>
      </c>
    </row>
    <row r="6281" spans="1:34" x14ac:dyDescent="0.25">
      <c r="A6281">
        <v>1251113</v>
      </c>
      <c r="B6281" t="s">
        <v>29</v>
      </c>
      <c r="C6281" t="s">
        <v>117</v>
      </c>
      <c r="D6281" t="s">
        <v>31</v>
      </c>
      <c r="E6281">
        <v>54956</v>
      </c>
      <c r="F6281" t="s">
        <v>20</v>
      </c>
      <c r="G6281" t="s">
        <v>99</v>
      </c>
      <c r="H6281">
        <v>978</v>
      </c>
      <c r="I6281" t="s">
        <v>80</v>
      </c>
      <c r="J6281">
        <f>VLOOKUP(I6281,Key!$A$1:$C$73,2,FALSE)</f>
        <v>43.060250000000003</v>
      </c>
      <c r="K6281">
        <f>VLOOKUP(I6281,Key!$A$1:$C$73,3,FALSE)</f>
        <v>-87.892169999999993</v>
      </c>
      <c r="L6281" t="s">
        <v>80</v>
      </c>
      <c r="M6281">
        <f>VLOOKUP(L6281,Key!$A$1:$C$73,2,FALSE)</f>
        <v>43.060250000000003</v>
      </c>
      <c r="N6281">
        <f>VLOOKUP(L6281,Key!$A$1:$C$73,3,FALSE)</f>
        <v>-87.892169999999993</v>
      </c>
      <c r="O6281">
        <v>9</v>
      </c>
      <c r="P6281">
        <v>0</v>
      </c>
      <c r="Q6281">
        <v>1.4</v>
      </c>
      <c r="R6281">
        <v>1.3</v>
      </c>
      <c r="S6281">
        <v>54</v>
      </c>
      <c r="T6281">
        <f t="shared" si="882"/>
        <v>-1</v>
      </c>
      <c r="U6281" s="1">
        <v>42829</v>
      </c>
      <c r="V6281" s="13">
        <f t="shared" si="883"/>
        <v>42826</v>
      </c>
      <c r="W6281" s="14">
        <f t="shared" si="884"/>
        <v>42829</v>
      </c>
      <c r="X6281" s="1" t="str">
        <f t="shared" si="885"/>
        <v>Tuesday</v>
      </c>
      <c r="Y6281" s="2">
        <v>0.80987268518518529</v>
      </c>
      <c r="Z6281" s="2">
        <f t="shared" si="886"/>
        <v>0.79166666666666663</v>
      </c>
      <c r="AA6281">
        <f>1</f>
        <v>1</v>
      </c>
      <c r="AB6281" s="1">
        <v>42829</v>
      </c>
      <c r="AC6281" s="13">
        <f t="shared" si="887"/>
        <v>42826</v>
      </c>
      <c r="AD6281" s="14">
        <f t="shared" si="888"/>
        <v>42829</v>
      </c>
      <c r="AE6281" s="1" t="str">
        <f t="shared" si="889"/>
        <v>Tuesday</v>
      </c>
      <c r="AF6281" s="2">
        <v>0.81660879629629635</v>
      </c>
      <c r="AG6281" s="2">
        <f t="shared" si="890"/>
        <v>0.83333333333333326</v>
      </c>
      <c r="AH6281" t="s">
        <v>25</v>
      </c>
    </row>
    <row r="6282" spans="1:34" x14ac:dyDescent="0.25">
      <c r="A6282">
        <v>1102286</v>
      </c>
      <c r="B6282" t="s">
        <v>29</v>
      </c>
      <c r="C6282" t="s">
        <v>102</v>
      </c>
      <c r="D6282" t="s">
        <v>31</v>
      </c>
      <c r="E6282">
        <v>53717</v>
      </c>
      <c r="F6282" t="s">
        <v>20</v>
      </c>
      <c r="G6282" t="s">
        <v>50</v>
      </c>
      <c r="H6282">
        <v>11151</v>
      </c>
      <c r="I6282" t="s">
        <v>57</v>
      </c>
      <c r="J6282">
        <f>VLOOKUP(I6282,Key!$A$1:$C$73,2,FALSE)</f>
        <v>43.03913</v>
      </c>
      <c r="K6282">
        <f>VLOOKUP(I6282,Key!$A$1:$C$73,3,FALSE)</f>
        <v>-87.916150000000002</v>
      </c>
      <c r="L6282" t="s">
        <v>76</v>
      </c>
      <c r="M6282">
        <f>VLOOKUP(L6282,Key!$A$1:$C$73,2,FALSE)</f>
        <v>43.02948</v>
      </c>
      <c r="N6282">
        <f>VLOOKUP(L6282,Key!$A$1:$C$73,3,FALSE)</f>
        <v>-87.912819999999996</v>
      </c>
      <c r="O6282">
        <v>17</v>
      </c>
      <c r="P6282">
        <v>0</v>
      </c>
      <c r="Q6282">
        <v>2.6</v>
      </c>
      <c r="R6282">
        <v>2.4</v>
      </c>
      <c r="S6282">
        <v>102</v>
      </c>
      <c r="T6282">
        <f t="shared" si="882"/>
        <v>-1</v>
      </c>
      <c r="U6282" s="1">
        <v>42829</v>
      </c>
      <c r="V6282" s="13">
        <f t="shared" si="883"/>
        <v>42826</v>
      </c>
      <c r="W6282" s="14">
        <f t="shared" si="884"/>
        <v>42829</v>
      </c>
      <c r="X6282" s="1" t="str">
        <f t="shared" si="885"/>
        <v>Tuesday</v>
      </c>
      <c r="Y6282" s="2">
        <v>0.86417824074074068</v>
      </c>
      <c r="Z6282" s="2">
        <f t="shared" si="886"/>
        <v>0.875</v>
      </c>
      <c r="AA6282">
        <f>1</f>
        <v>1</v>
      </c>
      <c r="AB6282" s="1">
        <v>42829</v>
      </c>
      <c r="AC6282" s="13">
        <f t="shared" si="887"/>
        <v>42826</v>
      </c>
      <c r="AD6282" s="14">
        <f t="shared" si="888"/>
        <v>42829</v>
      </c>
      <c r="AE6282" s="1" t="str">
        <f t="shared" si="889"/>
        <v>Tuesday</v>
      </c>
      <c r="AF6282" s="2">
        <v>0.87592592592592589</v>
      </c>
      <c r="AG6282" s="2">
        <f t="shared" si="890"/>
        <v>0.875</v>
      </c>
      <c r="AH6282" t="s">
        <v>23</v>
      </c>
    </row>
    <row r="6283" spans="1:34" x14ac:dyDescent="0.25">
      <c r="A6283">
        <v>1468078</v>
      </c>
      <c r="B6283" t="s">
        <v>29</v>
      </c>
      <c r="C6283" t="s">
        <v>103</v>
      </c>
      <c r="D6283" t="s">
        <v>31</v>
      </c>
      <c r="E6283">
        <v>53209</v>
      </c>
      <c r="F6283" t="s">
        <v>20</v>
      </c>
      <c r="G6283" t="s">
        <v>32</v>
      </c>
      <c r="H6283">
        <v>11051</v>
      </c>
      <c r="I6283" t="s">
        <v>22</v>
      </c>
      <c r="J6283">
        <f>VLOOKUP(I6283,Key!$A$1:$C$73,2,FALSE)</f>
        <v>43.058619999999998</v>
      </c>
      <c r="K6283">
        <f>VLOOKUP(I6283,Key!$A$1:$C$73,3,FALSE)</f>
        <v>-87.885319999999993</v>
      </c>
      <c r="L6283" t="s">
        <v>60</v>
      </c>
      <c r="M6283">
        <f>VLOOKUP(L6283,Key!$A$1:$C$73,2,FALSE)</f>
        <v>43.046570000000003</v>
      </c>
      <c r="N6283">
        <f>VLOOKUP(L6283,Key!$A$1:$C$73,3,FALSE)</f>
        <v>-87.908720000000002</v>
      </c>
      <c r="O6283">
        <v>9</v>
      </c>
      <c r="P6283">
        <v>0</v>
      </c>
      <c r="Q6283">
        <v>1.4</v>
      </c>
      <c r="R6283">
        <v>1.3</v>
      </c>
      <c r="S6283">
        <v>54</v>
      </c>
      <c r="T6283">
        <f t="shared" si="882"/>
        <v>-1</v>
      </c>
      <c r="U6283" s="1">
        <v>42831</v>
      </c>
      <c r="V6283" s="13">
        <f t="shared" si="883"/>
        <v>42826</v>
      </c>
      <c r="W6283" s="14">
        <f t="shared" si="884"/>
        <v>42831</v>
      </c>
      <c r="X6283" s="1" t="str">
        <f t="shared" si="885"/>
        <v>Thursday</v>
      </c>
      <c r="Y6283" s="2">
        <v>0.36702546296296296</v>
      </c>
      <c r="Z6283" s="2">
        <f t="shared" si="886"/>
        <v>0.375</v>
      </c>
      <c r="AA6283">
        <f>1</f>
        <v>1</v>
      </c>
      <c r="AB6283" s="1">
        <v>42831</v>
      </c>
      <c r="AC6283" s="13">
        <f t="shared" si="887"/>
        <v>42826</v>
      </c>
      <c r="AD6283" s="14">
        <f t="shared" si="888"/>
        <v>42831</v>
      </c>
      <c r="AE6283" s="1" t="str">
        <f t="shared" si="889"/>
        <v>Thursday</v>
      </c>
      <c r="AF6283" s="2">
        <v>0.37349537037037034</v>
      </c>
      <c r="AG6283" s="2">
        <f t="shared" si="890"/>
        <v>0.375</v>
      </c>
      <c r="AH6283" t="s">
        <v>23</v>
      </c>
    </row>
    <row r="6284" spans="1:34" x14ac:dyDescent="0.25">
      <c r="A6284">
        <v>1249146</v>
      </c>
      <c r="B6284" t="s">
        <v>29</v>
      </c>
      <c r="C6284" t="s">
        <v>216</v>
      </c>
      <c r="D6284" t="s">
        <v>31</v>
      </c>
      <c r="E6284">
        <v>53097</v>
      </c>
      <c r="F6284" t="s">
        <v>20</v>
      </c>
      <c r="G6284" t="s">
        <v>99</v>
      </c>
      <c r="H6284">
        <v>5565</v>
      </c>
      <c r="I6284" t="s">
        <v>66</v>
      </c>
      <c r="J6284">
        <f>VLOOKUP(I6284,Key!$A$1:$C$73,2,FALSE)</f>
        <v>43.078530000000001</v>
      </c>
      <c r="K6284">
        <f>VLOOKUP(I6284,Key!$A$1:$C$73,3,FALSE)</f>
        <v>-87.882620000000003</v>
      </c>
      <c r="L6284" t="s">
        <v>66</v>
      </c>
      <c r="M6284">
        <f>VLOOKUP(L6284,Key!$A$1:$C$73,2,FALSE)</f>
        <v>43.078530000000001</v>
      </c>
      <c r="N6284">
        <f>VLOOKUP(L6284,Key!$A$1:$C$73,3,FALSE)</f>
        <v>-87.882620000000003</v>
      </c>
      <c r="O6284">
        <v>12</v>
      </c>
      <c r="P6284">
        <v>0</v>
      </c>
      <c r="Q6284">
        <v>1.8</v>
      </c>
      <c r="R6284">
        <v>1.7</v>
      </c>
      <c r="S6284">
        <v>72</v>
      </c>
      <c r="T6284">
        <f t="shared" si="882"/>
        <v>-1</v>
      </c>
      <c r="U6284" s="1">
        <v>42831</v>
      </c>
      <c r="V6284" s="13">
        <f t="shared" si="883"/>
        <v>42826</v>
      </c>
      <c r="W6284" s="14">
        <f t="shared" si="884"/>
        <v>42831</v>
      </c>
      <c r="X6284" s="1" t="str">
        <f t="shared" si="885"/>
        <v>Thursday</v>
      </c>
      <c r="Y6284" s="2">
        <v>0.54802083333333329</v>
      </c>
      <c r="Z6284" s="2">
        <f t="shared" si="886"/>
        <v>0.54166666666666663</v>
      </c>
      <c r="AA6284">
        <f>1</f>
        <v>1</v>
      </c>
      <c r="AB6284" s="1">
        <v>42831</v>
      </c>
      <c r="AC6284" s="13">
        <f t="shared" si="887"/>
        <v>42826</v>
      </c>
      <c r="AD6284" s="14">
        <f t="shared" si="888"/>
        <v>42831</v>
      </c>
      <c r="AE6284" s="1" t="str">
        <f t="shared" si="889"/>
        <v>Thursday</v>
      </c>
      <c r="AF6284" s="2">
        <v>0.5568981481481482</v>
      </c>
      <c r="AG6284" s="2">
        <f t="shared" si="890"/>
        <v>0.54166666666666663</v>
      </c>
      <c r="AH6284" t="s">
        <v>25</v>
      </c>
    </row>
    <row r="6285" spans="1:34" x14ac:dyDescent="0.25">
      <c r="A6285">
        <v>1307365</v>
      </c>
      <c r="B6285" t="s">
        <v>29</v>
      </c>
      <c r="C6285" t="s">
        <v>210</v>
      </c>
      <c r="D6285" t="s">
        <v>46</v>
      </c>
      <c r="E6285">
        <v>60521</v>
      </c>
      <c r="F6285" t="s">
        <v>20</v>
      </c>
      <c r="G6285" t="s">
        <v>32</v>
      </c>
      <c r="H6285">
        <v>5587</v>
      </c>
      <c r="I6285" t="s">
        <v>84</v>
      </c>
      <c r="J6285">
        <f>VLOOKUP(I6285,Key!$A$1:$C$73,2,FALSE)</f>
        <v>43.040154000000001</v>
      </c>
      <c r="K6285">
        <f>VLOOKUP(I6285,Key!$A$1:$C$73,3,FALSE)</f>
        <v>-87.932113000000001</v>
      </c>
      <c r="L6285" t="s">
        <v>84</v>
      </c>
      <c r="M6285">
        <f>VLOOKUP(L6285,Key!$A$1:$C$73,2,FALSE)</f>
        <v>43.040154000000001</v>
      </c>
      <c r="N6285">
        <f>VLOOKUP(L6285,Key!$A$1:$C$73,3,FALSE)</f>
        <v>-87.932113000000001</v>
      </c>
      <c r="O6285">
        <v>1</v>
      </c>
      <c r="P6285">
        <v>0</v>
      </c>
      <c r="Q6285">
        <v>0.2</v>
      </c>
      <c r="R6285">
        <v>0.1</v>
      </c>
      <c r="S6285">
        <v>6</v>
      </c>
      <c r="T6285">
        <f t="shared" si="882"/>
        <v>-1</v>
      </c>
      <c r="U6285" s="1">
        <v>42831</v>
      </c>
      <c r="V6285" s="13">
        <f t="shared" si="883"/>
        <v>42826</v>
      </c>
      <c r="W6285" s="14">
        <f t="shared" si="884"/>
        <v>42831</v>
      </c>
      <c r="X6285" s="1" t="str">
        <f t="shared" si="885"/>
        <v>Thursday</v>
      </c>
      <c r="Y6285" s="2">
        <v>0.64776620370370364</v>
      </c>
      <c r="Z6285" s="2">
        <f t="shared" si="886"/>
        <v>0.66666666666666663</v>
      </c>
      <c r="AA6285">
        <f>1</f>
        <v>1</v>
      </c>
      <c r="AB6285" s="1">
        <v>42831</v>
      </c>
      <c r="AC6285" s="13">
        <f t="shared" si="887"/>
        <v>42826</v>
      </c>
      <c r="AD6285" s="14">
        <f t="shared" si="888"/>
        <v>42831</v>
      </c>
      <c r="AE6285" s="1" t="str">
        <f t="shared" si="889"/>
        <v>Thursday</v>
      </c>
      <c r="AF6285" s="2">
        <v>0.64793981481481489</v>
      </c>
      <c r="AG6285" s="2">
        <f t="shared" si="890"/>
        <v>0.66666666666666663</v>
      </c>
      <c r="AH6285" t="s">
        <v>25</v>
      </c>
    </row>
    <row r="6286" spans="1:34" x14ac:dyDescent="0.25">
      <c r="A6286">
        <v>1255308</v>
      </c>
      <c r="B6286" t="s">
        <v>29</v>
      </c>
      <c r="C6286" t="s">
        <v>47</v>
      </c>
      <c r="D6286" t="s">
        <v>31</v>
      </c>
      <c r="E6286">
        <v>53211</v>
      </c>
      <c r="F6286" t="s">
        <v>20</v>
      </c>
      <c r="G6286" t="s">
        <v>50</v>
      </c>
      <c r="H6286">
        <v>157</v>
      </c>
      <c r="I6286" t="s">
        <v>63</v>
      </c>
      <c r="J6286">
        <f>VLOOKUP(I6286,Key!$A$1:$C$73,2,FALSE)</f>
        <v>43.066893999999998</v>
      </c>
      <c r="K6286">
        <f>VLOOKUP(I6286,Key!$A$1:$C$73,3,FALSE)</f>
        <v>-87.877936000000005</v>
      </c>
      <c r="L6286" t="s">
        <v>61</v>
      </c>
      <c r="M6286">
        <f>VLOOKUP(L6286,Key!$A$1:$C$73,2,FALSE)</f>
        <v>43.060786</v>
      </c>
      <c r="N6286">
        <f>VLOOKUP(L6286,Key!$A$1:$C$73,3,FALSE)</f>
        <v>-87.883825999999999</v>
      </c>
      <c r="O6286">
        <v>4</v>
      </c>
      <c r="P6286">
        <v>0</v>
      </c>
      <c r="Q6286">
        <v>0.6</v>
      </c>
      <c r="R6286">
        <v>0.6</v>
      </c>
      <c r="S6286">
        <v>24</v>
      </c>
      <c r="T6286">
        <f t="shared" si="882"/>
        <v>-1</v>
      </c>
      <c r="U6286" s="1">
        <v>42831</v>
      </c>
      <c r="V6286" s="13">
        <f t="shared" si="883"/>
        <v>42826</v>
      </c>
      <c r="W6286" s="14">
        <f t="shared" si="884"/>
        <v>42831</v>
      </c>
      <c r="X6286" s="1" t="str">
        <f t="shared" si="885"/>
        <v>Thursday</v>
      </c>
      <c r="Y6286" s="2">
        <v>0.6619328703703703</v>
      </c>
      <c r="Z6286" s="2">
        <f t="shared" si="886"/>
        <v>0.66666666666666663</v>
      </c>
      <c r="AA6286">
        <f>1</f>
        <v>1</v>
      </c>
      <c r="AB6286" s="1">
        <v>42831</v>
      </c>
      <c r="AC6286" s="13">
        <f t="shared" si="887"/>
        <v>42826</v>
      </c>
      <c r="AD6286" s="14">
        <f t="shared" si="888"/>
        <v>42831</v>
      </c>
      <c r="AE6286" s="1" t="str">
        <f t="shared" si="889"/>
        <v>Thursday</v>
      </c>
      <c r="AF6286" s="2">
        <v>0.66494212962962962</v>
      </c>
      <c r="AG6286" s="2">
        <f t="shared" si="890"/>
        <v>0.66666666666666663</v>
      </c>
      <c r="AH6286" t="s">
        <v>23</v>
      </c>
    </row>
    <row r="6287" spans="1:34" x14ac:dyDescent="0.25">
      <c r="A6287">
        <v>1417084</v>
      </c>
      <c r="B6287" t="s">
        <v>29</v>
      </c>
      <c r="C6287" t="s">
        <v>133</v>
      </c>
      <c r="D6287" t="s">
        <v>31</v>
      </c>
      <c r="E6287">
        <v>53188</v>
      </c>
      <c r="F6287" t="s">
        <v>20</v>
      </c>
      <c r="G6287" t="s">
        <v>32</v>
      </c>
      <c r="H6287">
        <v>11120</v>
      </c>
      <c r="I6287" t="s">
        <v>21</v>
      </c>
      <c r="J6287">
        <f>VLOOKUP(I6287,Key!$A$1:$C$73,2,FALSE)</f>
        <v>43.074890000000003</v>
      </c>
      <c r="K6287">
        <f>VLOOKUP(I6287,Key!$A$1:$C$73,3,FALSE)</f>
        <v>-87.882810000000006</v>
      </c>
      <c r="L6287" t="s">
        <v>64</v>
      </c>
      <c r="M6287">
        <f>VLOOKUP(L6287,Key!$A$1:$C$73,2,FALSE)</f>
        <v>43.069021999999997</v>
      </c>
      <c r="N6287">
        <f>VLOOKUP(L6287,Key!$A$1:$C$73,3,FALSE)</f>
        <v>-87.887940999999998</v>
      </c>
      <c r="O6287">
        <v>5</v>
      </c>
      <c r="P6287">
        <v>0</v>
      </c>
      <c r="Q6287">
        <v>0.8</v>
      </c>
      <c r="R6287">
        <v>0.7</v>
      </c>
      <c r="S6287">
        <v>30</v>
      </c>
      <c r="T6287">
        <f t="shared" si="882"/>
        <v>-1</v>
      </c>
      <c r="U6287" s="1">
        <v>42831</v>
      </c>
      <c r="V6287" s="13">
        <f t="shared" si="883"/>
        <v>42826</v>
      </c>
      <c r="W6287" s="14">
        <f t="shared" si="884"/>
        <v>42831</v>
      </c>
      <c r="X6287" s="1" t="str">
        <f t="shared" si="885"/>
        <v>Thursday</v>
      </c>
      <c r="Y6287" s="2">
        <v>0.71341435185185187</v>
      </c>
      <c r="Z6287" s="2">
        <f t="shared" si="886"/>
        <v>0.70833333333333326</v>
      </c>
      <c r="AA6287">
        <f>1</f>
        <v>1</v>
      </c>
      <c r="AB6287" s="1">
        <v>42831</v>
      </c>
      <c r="AC6287" s="13">
        <f t="shared" si="887"/>
        <v>42826</v>
      </c>
      <c r="AD6287" s="14">
        <f t="shared" si="888"/>
        <v>42831</v>
      </c>
      <c r="AE6287" s="1" t="str">
        <f t="shared" si="889"/>
        <v>Thursday</v>
      </c>
      <c r="AF6287" s="2">
        <v>0.7169444444444445</v>
      </c>
      <c r="AG6287" s="2">
        <f t="shared" si="890"/>
        <v>0.70833333333333326</v>
      </c>
      <c r="AH6287" t="s">
        <v>23</v>
      </c>
    </row>
    <row r="6288" spans="1:34" x14ac:dyDescent="0.25">
      <c r="A6288">
        <v>1149609</v>
      </c>
      <c r="B6288" t="s">
        <v>29</v>
      </c>
      <c r="C6288" t="s">
        <v>47</v>
      </c>
      <c r="D6288" t="s">
        <v>31</v>
      </c>
      <c r="E6288">
        <v>53211</v>
      </c>
      <c r="F6288" t="s">
        <v>20</v>
      </c>
      <c r="G6288" t="s">
        <v>32</v>
      </c>
      <c r="H6288">
        <v>11049</v>
      </c>
      <c r="I6288" t="s">
        <v>82</v>
      </c>
      <c r="J6288">
        <f>VLOOKUP(I6288,Key!$A$1:$C$73,2,FALSE)</f>
        <v>43.040349999999997</v>
      </c>
      <c r="K6288">
        <f>VLOOKUP(I6288,Key!$A$1:$C$73,3,FALSE)</f>
        <v>-87.920760000000001</v>
      </c>
      <c r="L6288" t="s">
        <v>89</v>
      </c>
      <c r="M6288">
        <f>VLOOKUP(L6288,Key!$A$1:$C$73,2,FALSE)</f>
        <v>43.060155999999999</v>
      </c>
      <c r="N6288">
        <f>VLOOKUP(L6288,Key!$A$1:$C$73,3,FALSE)</f>
        <v>-87.881258000000003</v>
      </c>
      <c r="O6288">
        <v>26</v>
      </c>
      <c r="P6288">
        <v>0</v>
      </c>
      <c r="Q6288">
        <v>3.9</v>
      </c>
      <c r="R6288">
        <v>3.7</v>
      </c>
      <c r="S6288">
        <v>156</v>
      </c>
      <c r="T6288">
        <f t="shared" si="882"/>
        <v>-1</v>
      </c>
      <c r="U6288" s="1">
        <v>42831</v>
      </c>
      <c r="V6288" s="13">
        <f t="shared" si="883"/>
        <v>42826</v>
      </c>
      <c r="W6288" s="14">
        <f t="shared" si="884"/>
        <v>42831</v>
      </c>
      <c r="X6288" s="1" t="str">
        <f t="shared" si="885"/>
        <v>Thursday</v>
      </c>
      <c r="Y6288" s="2">
        <v>0.7228472222222222</v>
      </c>
      <c r="Z6288" s="2">
        <f t="shared" si="886"/>
        <v>0.70833333333333326</v>
      </c>
      <c r="AA6288">
        <f>1</f>
        <v>1</v>
      </c>
      <c r="AB6288" s="1">
        <v>42831</v>
      </c>
      <c r="AC6288" s="13">
        <f t="shared" si="887"/>
        <v>42826</v>
      </c>
      <c r="AD6288" s="14">
        <f t="shared" si="888"/>
        <v>42831</v>
      </c>
      <c r="AE6288" s="1" t="str">
        <f t="shared" si="889"/>
        <v>Thursday</v>
      </c>
      <c r="AF6288" s="2">
        <v>0.7402777777777777</v>
      </c>
      <c r="AG6288" s="2">
        <f t="shared" si="890"/>
        <v>0.75</v>
      </c>
      <c r="AH6288" t="s">
        <v>23</v>
      </c>
    </row>
    <row r="6289" spans="1:34" x14ac:dyDescent="0.25">
      <c r="A6289">
        <v>1298099</v>
      </c>
      <c r="B6289" t="s">
        <v>29</v>
      </c>
      <c r="C6289" t="s">
        <v>47</v>
      </c>
      <c r="D6289" t="s">
        <v>31</v>
      </c>
      <c r="E6289">
        <v>53233</v>
      </c>
      <c r="F6289" t="s">
        <v>20</v>
      </c>
      <c r="G6289" t="s">
        <v>32</v>
      </c>
      <c r="H6289">
        <v>9</v>
      </c>
      <c r="I6289" t="s">
        <v>21</v>
      </c>
      <c r="J6289">
        <f>VLOOKUP(I6289,Key!$A$1:$C$73,2,FALSE)</f>
        <v>43.074890000000003</v>
      </c>
      <c r="K6289">
        <f>VLOOKUP(I6289,Key!$A$1:$C$73,3,FALSE)</f>
        <v>-87.882810000000006</v>
      </c>
      <c r="L6289" t="s">
        <v>79</v>
      </c>
      <c r="M6289">
        <f>VLOOKUP(L6289,Key!$A$1:$C$73,2,FALSE)</f>
        <v>43.04804</v>
      </c>
      <c r="N6289">
        <f>VLOOKUP(L6289,Key!$A$1:$C$73,3,FALSE)</f>
        <v>-87.896720000000002</v>
      </c>
      <c r="O6289">
        <v>12</v>
      </c>
      <c r="P6289">
        <v>0</v>
      </c>
      <c r="Q6289">
        <v>1.8</v>
      </c>
      <c r="R6289">
        <v>1.7</v>
      </c>
      <c r="S6289">
        <v>72</v>
      </c>
      <c r="T6289">
        <f t="shared" si="882"/>
        <v>-1</v>
      </c>
      <c r="U6289" s="1">
        <v>42831</v>
      </c>
      <c r="V6289" s="13">
        <f t="shared" si="883"/>
        <v>42826</v>
      </c>
      <c r="W6289" s="14">
        <f t="shared" si="884"/>
        <v>42831</v>
      </c>
      <c r="X6289" s="1" t="str">
        <f t="shared" si="885"/>
        <v>Thursday</v>
      </c>
      <c r="Y6289" s="2">
        <v>0.79186342592592596</v>
      </c>
      <c r="Z6289" s="2">
        <f t="shared" si="886"/>
        <v>0.79166666666666663</v>
      </c>
      <c r="AA6289">
        <f>1</f>
        <v>1</v>
      </c>
      <c r="AB6289" s="1">
        <v>42831</v>
      </c>
      <c r="AC6289" s="13">
        <f t="shared" si="887"/>
        <v>42826</v>
      </c>
      <c r="AD6289" s="14">
        <f t="shared" si="888"/>
        <v>42831</v>
      </c>
      <c r="AE6289" s="1" t="str">
        <f t="shared" si="889"/>
        <v>Thursday</v>
      </c>
      <c r="AF6289" s="2">
        <v>0.80068287037037045</v>
      </c>
      <c r="AG6289" s="2">
        <f t="shared" si="890"/>
        <v>0.79166666666666663</v>
      </c>
      <c r="AH6289" t="s">
        <v>23</v>
      </c>
    </row>
    <row r="6290" spans="1:34" x14ac:dyDescent="0.25">
      <c r="A6290">
        <v>1102286</v>
      </c>
      <c r="B6290" t="s">
        <v>29</v>
      </c>
      <c r="C6290" t="s">
        <v>102</v>
      </c>
      <c r="D6290" t="s">
        <v>31</v>
      </c>
      <c r="E6290">
        <v>53717</v>
      </c>
      <c r="F6290" t="s">
        <v>20</v>
      </c>
      <c r="G6290" t="s">
        <v>50</v>
      </c>
      <c r="H6290">
        <v>5574</v>
      </c>
      <c r="I6290" t="s">
        <v>57</v>
      </c>
      <c r="J6290">
        <f>VLOOKUP(I6290,Key!$A$1:$C$73,2,FALSE)</f>
        <v>43.03913</v>
      </c>
      <c r="K6290">
        <f>VLOOKUP(I6290,Key!$A$1:$C$73,3,FALSE)</f>
        <v>-87.916150000000002</v>
      </c>
      <c r="L6290" t="s">
        <v>76</v>
      </c>
      <c r="M6290">
        <f>VLOOKUP(L6290,Key!$A$1:$C$73,2,FALSE)</f>
        <v>43.02948</v>
      </c>
      <c r="N6290">
        <f>VLOOKUP(L6290,Key!$A$1:$C$73,3,FALSE)</f>
        <v>-87.912819999999996</v>
      </c>
      <c r="O6290">
        <v>9</v>
      </c>
      <c r="P6290">
        <v>0</v>
      </c>
      <c r="Q6290">
        <v>1.4</v>
      </c>
      <c r="R6290">
        <v>1.3</v>
      </c>
      <c r="S6290">
        <v>54</v>
      </c>
      <c r="T6290">
        <f t="shared" si="882"/>
        <v>-1</v>
      </c>
      <c r="U6290" s="1">
        <v>42831</v>
      </c>
      <c r="V6290" s="13">
        <f t="shared" si="883"/>
        <v>42826</v>
      </c>
      <c r="W6290" s="14">
        <f t="shared" si="884"/>
        <v>42831</v>
      </c>
      <c r="X6290" s="1" t="str">
        <f t="shared" si="885"/>
        <v>Thursday</v>
      </c>
      <c r="Y6290" s="2">
        <v>0.79850694444444448</v>
      </c>
      <c r="Z6290" s="2">
        <f t="shared" si="886"/>
        <v>0.79166666666666663</v>
      </c>
      <c r="AA6290">
        <f>1</f>
        <v>1</v>
      </c>
      <c r="AB6290" s="1">
        <v>42831</v>
      </c>
      <c r="AC6290" s="13">
        <f t="shared" si="887"/>
        <v>42826</v>
      </c>
      <c r="AD6290" s="14">
        <f t="shared" si="888"/>
        <v>42831</v>
      </c>
      <c r="AE6290" s="1" t="str">
        <f t="shared" si="889"/>
        <v>Thursday</v>
      </c>
      <c r="AF6290" s="2">
        <v>0.80454861111111109</v>
      </c>
      <c r="AG6290" s="2">
        <f t="shared" si="890"/>
        <v>0.79166666666666663</v>
      </c>
      <c r="AH6290" t="s">
        <v>23</v>
      </c>
    </row>
    <row r="6291" spans="1:34" x14ac:dyDescent="0.25">
      <c r="A6291">
        <v>1381218</v>
      </c>
      <c r="B6291" t="s">
        <v>29</v>
      </c>
      <c r="C6291" t="s">
        <v>58</v>
      </c>
      <c r="D6291" t="s">
        <v>31</v>
      </c>
      <c r="E6291">
        <v>53211</v>
      </c>
      <c r="F6291" t="s">
        <v>20</v>
      </c>
      <c r="G6291" t="s">
        <v>50</v>
      </c>
      <c r="H6291">
        <v>23</v>
      </c>
      <c r="I6291" t="s">
        <v>65</v>
      </c>
      <c r="J6291">
        <f>VLOOKUP(I6291,Key!$A$1:$C$73,2,FALSE)</f>
        <v>43.077359999999999</v>
      </c>
      <c r="K6291">
        <f>VLOOKUP(I6291,Key!$A$1:$C$73,3,FALSE)</f>
        <v>-87.880769999999998</v>
      </c>
      <c r="L6291" t="s">
        <v>39</v>
      </c>
      <c r="M6291">
        <f>VLOOKUP(L6291,Key!$A$1:$C$73,2,FALSE)</f>
        <v>43.031480000000002</v>
      </c>
      <c r="N6291">
        <f>VLOOKUP(L6291,Key!$A$1:$C$73,3,FALSE)</f>
        <v>-87.908169999999998</v>
      </c>
      <c r="O6291">
        <v>29</v>
      </c>
      <c r="P6291">
        <v>0</v>
      </c>
      <c r="Q6291">
        <v>4.4000000000000004</v>
      </c>
      <c r="R6291">
        <v>4.0999999999999996</v>
      </c>
      <c r="S6291">
        <v>174</v>
      </c>
      <c r="T6291">
        <f t="shared" si="882"/>
        <v>-1</v>
      </c>
      <c r="U6291" s="1">
        <v>42832</v>
      </c>
      <c r="V6291" s="13">
        <f t="shared" si="883"/>
        <v>42826</v>
      </c>
      <c r="W6291" s="14">
        <f t="shared" si="884"/>
        <v>42832</v>
      </c>
      <c r="X6291" s="1" t="str">
        <f t="shared" si="885"/>
        <v>Friday</v>
      </c>
      <c r="Y6291" s="2">
        <v>0.47892361111111109</v>
      </c>
      <c r="Z6291" s="2">
        <f t="shared" si="886"/>
        <v>0.45833333333333331</v>
      </c>
      <c r="AA6291">
        <f>1</f>
        <v>1</v>
      </c>
      <c r="AB6291" s="1">
        <v>42832</v>
      </c>
      <c r="AC6291" s="13">
        <f t="shared" si="887"/>
        <v>42826</v>
      </c>
      <c r="AD6291" s="14">
        <f t="shared" si="888"/>
        <v>42832</v>
      </c>
      <c r="AE6291" s="1" t="str">
        <f t="shared" si="889"/>
        <v>Friday</v>
      </c>
      <c r="AF6291" s="2">
        <v>0.49912037037037038</v>
      </c>
      <c r="AG6291" s="2">
        <f t="shared" si="890"/>
        <v>0.5</v>
      </c>
      <c r="AH6291" t="s">
        <v>23</v>
      </c>
    </row>
    <row r="6292" spans="1:34" x14ac:dyDescent="0.25">
      <c r="A6292">
        <v>1384165</v>
      </c>
      <c r="B6292" t="s">
        <v>29</v>
      </c>
      <c r="C6292" t="s">
        <v>180</v>
      </c>
      <c r="D6292" t="s">
        <v>31</v>
      </c>
      <c r="E6292">
        <v>54942</v>
      </c>
      <c r="F6292" t="s">
        <v>20</v>
      </c>
      <c r="G6292" t="s">
        <v>32</v>
      </c>
      <c r="H6292">
        <v>11127</v>
      </c>
      <c r="I6292" t="s">
        <v>81</v>
      </c>
      <c r="J6292">
        <f>VLOOKUP(I6292,Key!$A$1:$C$73,2,FALSE)</f>
        <v>43.058010000000003</v>
      </c>
      <c r="K6292">
        <f>VLOOKUP(I6292,Key!$A$1:$C$73,3,FALSE)</f>
        <v>-87.877300000000005</v>
      </c>
      <c r="L6292" t="s">
        <v>21</v>
      </c>
      <c r="M6292">
        <f>VLOOKUP(L6292,Key!$A$1:$C$73,2,FALSE)</f>
        <v>43.074890000000003</v>
      </c>
      <c r="N6292">
        <f>VLOOKUP(L6292,Key!$A$1:$C$73,3,FALSE)</f>
        <v>-87.882810000000006</v>
      </c>
      <c r="O6292">
        <v>17</v>
      </c>
      <c r="P6292">
        <v>0</v>
      </c>
      <c r="Q6292">
        <v>2.6</v>
      </c>
      <c r="R6292">
        <v>2.4</v>
      </c>
      <c r="S6292">
        <v>102</v>
      </c>
      <c r="T6292">
        <f t="shared" si="882"/>
        <v>-1</v>
      </c>
      <c r="U6292" s="1">
        <v>42832</v>
      </c>
      <c r="V6292" s="13">
        <f t="shared" si="883"/>
        <v>42826</v>
      </c>
      <c r="W6292" s="14">
        <f t="shared" si="884"/>
        <v>42832</v>
      </c>
      <c r="X6292" s="1" t="str">
        <f t="shared" si="885"/>
        <v>Friday</v>
      </c>
      <c r="Y6292" s="2">
        <v>0.56170138888888888</v>
      </c>
      <c r="Z6292" s="2">
        <f t="shared" si="886"/>
        <v>0.54166666666666663</v>
      </c>
      <c r="AA6292">
        <f>1</f>
        <v>1</v>
      </c>
      <c r="AB6292" s="1">
        <v>42832</v>
      </c>
      <c r="AC6292" s="13">
        <f t="shared" si="887"/>
        <v>42826</v>
      </c>
      <c r="AD6292" s="14">
        <f t="shared" si="888"/>
        <v>42832</v>
      </c>
      <c r="AE6292" s="1" t="str">
        <f t="shared" si="889"/>
        <v>Friday</v>
      </c>
      <c r="AF6292" s="2">
        <v>0.57340277777777782</v>
      </c>
      <c r="AG6292" s="2">
        <f t="shared" si="890"/>
        <v>0.58333333333333326</v>
      </c>
      <c r="AH6292" t="s">
        <v>23</v>
      </c>
    </row>
    <row r="6293" spans="1:34" x14ac:dyDescent="0.25">
      <c r="A6293">
        <v>1238862</v>
      </c>
      <c r="B6293" t="s">
        <v>29</v>
      </c>
      <c r="C6293" t="s">
        <v>154</v>
      </c>
      <c r="D6293" t="s">
        <v>31</v>
      </c>
      <c r="E6293">
        <v>53528</v>
      </c>
      <c r="F6293" t="s">
        <v>20</v>
      </c>
      <c r="G6293" t="s">
        <v>99</v>
      </c>
      <c r="H6293">
        <v>11127</v>
      </c>
      <c r="I6293" t="s">
        <v>21</v>
      </c>
      <c r="J6293">
        <f>VLOOKUP(I6293,Key!$A$1:$C$73,2,FALSE)</f>
        <v>43.074890000000003</v>
      </c>
      <c r="K6293">
        <f>VLOOKUP(I6293,Key!$A$1:$C$73,3,FALSE)</f>
        <v>-87.882810000000006</v>
      </c>
      <c r="L6293" t="s">
        <v>87</v>
      </c>
      <c r="M6293">
        <f>VLOOKUP(L6293,Key!$A$1:$C$73,2,FALSE)</f>
        <v>43.063749000000001</v>
      </c>
      <c r="N6293">
        <f>VLOOKUP(L6293,Key!$A$1:$C$73,3,FALSE)</f>
        <v>-87.887962999999999</v>
      </c>
      <c r="O6293">
        <v>10</v>
      </c>
      <c r="P6293">
        <v>0</v>
      </c>
      <c r="Q6293">
        <v>1.5</v>
      </c>
      <c r="R6293">
        <v>1.4</v>
      </c>
      <c r="S6293">
        <v>60</v>
      </c>
      <c r="T6293">
        <f t="shared" si="882"/>
        <v>-1</v>
      </c>
      <c r="U6293" s="1">
        <v>42832</v>
      </c>
      <c r="V6293" s="13">
        <f t="shared" si="883"/>
        <v>42826</v>
      </c>
      <c r="W6293" s="14">
        <f t="shared" si="884"/>
        <v>42832</v>
      </c>
      <c r="X6293" s="1" t="str">
        <f t="shared" si="885"/>
        <v>Friday</v>
      </c>
      <c r="Y6293" s="2">
        <v>0.60666666666666669</v>
      </c>
      <c r="Z6293" s="2">
        <f t="shared" si="886"/>
        <v>0.625</v>
      </c>
      <c r="AA6293">
        <f>1</f>
        <v>1</v>
      </c>
      <c r="AB6293" s="1">
        <v>42832</v>
      </c>
      <c r="AC6293" s="13">
        <f t="shared" si="887"/>
        <v>42826</v>
      </c>
      <c r="AD6293" s="14">
        <f t="shared" si="888"/>
        <v>42832</v>
      </c>
      <c r="AE6293" s="1" t="str">
        <f t="shared" si="889"/>
        <v>Friday</v>
      </c>
      <c r="AF6293" s="2">
        <v>0.61346064814814816</v>
      </c>
      <c r="AG6293" s="2">
        <f t="shared" si="890"/>
        <v>0.625</v>
      </c>
      <c r="AH6293" t="s">
        <v>23</v>
      </c>
    </row>
    <row r="6294" spans="1:34" x14ac:dyDescent="0.25">
      <c r="A6294">
        <v>1351368</v>
      </c>
      <c r="B6294" t="s">
        <v>29</v>
      </c>
      <c r="C6294" t="s">
        <v>47</v>
      </c>
      <c r="D6294" t="s">
        <v>31</v>
      </c>
      <c r="E6294">
        <v>53202</v>
      </c>
      <c r="F6294" t="s">
        <v>20</v>
      </c>
      <c r="G6294" t="s">
        <v>32</v>
      </c>
      <c r="H6294">
        <v>957</v>
      </c>
      <c r="I6294" t="s">
        <v>62</v>
      </c>
      <c r="J6294">
        <f>VLOOKUP(I6294,Key!$A$1:$C$73,2,FALSE)</f>
        <v>43.052460000000004</v>
      </c>
      <c r="K6294">
        <f>VLOOKUP(I6294,Key!$A$1:$C$73,3,FALSE)</f>
        <v>-87.891000000000005</v>
      </c>
      <c r="L6294" t="s">
        <v>53</v>
      </c>
      <c r="M6294">
        <f>VLOOKUP(L6294,Key!$A$1:$C$73,2,FALSE)</f>
        <v>43.04824</v>
      </c>
      <c r="N6294">
        <f>VLOOKUP(L6294,Key!$A$1:$C$73,3,FALSE)</f>
        <v>-87.904970000000006</v>
      </c>
      <c r="O6294">
        <v>11</v>
      </c>
      <c r="P6294">
        <v>0</v>
      </c>
      <c r="Q6294">
        <v>1.7</v>
      </c>
      <c r="R6294">
        <v>1.6</v>
      </c>
      <c r="S6294">
        <v>66</v>
      </c>
      <c r="T6294">
        <f t="shared" si="882"/>
        <v>-1</v>
      </c>
      <c r="U6294" s="1">
        <v>42832</v>
      </c>
      <c r="V6294" s="13">
        <f t="shared" si="883"/>
        <v>42826</v>
      </c>
      <c r="W6294" s="14">
        <f t="shared" si="884"/>
        <v>42832</v>
      </c>
      <c r="X6294" s="1" t="str">
        <f t="shared" si="885"/>
        <v>Friday</v>
      </c>
      <c r="Y6294" s="2">
        <v>0.68084490740740744</v>
      </c>
      <c r="Z6294" s="2">
        <f t="shared" si="886"/>
        <v>0.66666666666666663</v>
      </c>
      <c r="AA6294">
        <f>1</f>
        <v>1</v>
      </c>
      <c r="AB6294" s="1">
        <v>42832</v>
      </c>
      <c r="AC6294" s="13">
        <f t="shared" si="887"/>
        <v>42826</v>
      </c>
      <c r="AD6294" s="14">
        <f t="shared" si="888"/>
        <v>42832</v>
      </c>
      <c r="AE6294" s="1" t="str">
        <f t="shared" si="889"/>
        <v>Friday</v>
      </c>
      <c r="AF6294" s="2">
        <v>0.68820601851851848</v>
      </c>
      <c r="AG6294" s="2">
        <f t="shared" si="890"/>
        <v>0.70833333333333326</v>
      </c>
      <c r="AH6294" t="s">
        <v>23</v>
      </c>
    </row>
    <row r="6295" spans="1:34" x14ac:dyDescent="0.25">
      <c r="A6295">
        <v>1517760</v>
      </c>
      <c r="B6295" t="s">
        <v>29</v>
      </c>
      <c r="C6295" t="s">
        <v>47</v>
      </c>
      <c r="D6295" t="s">
        <v>31</v>
      </c>
      <c r="E6295">
        <v>53212</v>
      </c>
      <c r="F6295" t="s">
        <v>20</v>
      </c>
      <c r="G6295" t="s">
        <v>32</v>
      </c>
      <c r="H6295">
        <v>11154</v>
      </c>
      <c r="I6295" t="s">
        <v>42</v>
      </c>
      <c r="J6295">
        <f>VLOOKUP(I6295,Key!$A$1:$C$73,2,FALSE)</f>
        <v>43.038719999999998</v>
      </c>
      <c r="K6295">
        <f>VLOOKUP(I6295,Key!$A$1:$C$73,3,FALSE)</f>
        <v>-87.905339999999995</v>
      </c>
      <c r="L6295" t="s">
        <v>86</v>
      </c>
      <c r="M6295">
        <f>VLOOKUP(L6295,Key!$A$1:$C$73,2,FALSE)</f>
        <v>43.052549999999997</v>
      </c>
      <c r="N6295">
        <f>VLOOKUP(L6295,Key!$A$1:$C$73,3,FALSE)</f>
        <v>-87.909329999999997</v>
      </c>
      <c r="O6295">
        <v>8</v>
      </c>
      <c r="P6295">
        <v>0</v>
      </c>
      <c r="Q6295">
        <v>1.2</v>
      </c>
      <c r="R6295">
        <v>1.1000000000000001</v>
      </c>
      <c r="S6295">
        <v>48</v>
      </c>
      <c r="T6295">
        <f t="shared" si="882"/>
        <v>-1</v>
      </c>
      <c r="U6295" s="1">
        <v>42832</v>
      </c>
      <c r="V6295" s="13">
        <f t="shared" si="883"/>
        <v>42826</v>
      </c>
      <c r="W6295" s="14">
        <f t="shared" si="884"/>
        <v>42832</v>
      </c>
      <c r="X6295" s="1" t="str">
        <f t="shared" si="885"/>
        <v>Friday</v>
      </c>
      <c r="Y6295" s="2">
        <v>0.68788194444444439</v>
      </c>
      <c r="Z6295" s="2">
        <f t="shared" si="886"/>
        <v>0.70833333333333326</v>
      </c>
      <c r="AA6295">
        <f>1</f>
        <v>1</v>
      </c>
      <c r="AB6295" s="1">
        <v>42832</v>
      </c>
      <c r="AC6295" s="13">
        <f t="shared" si="887"/>
        <v>42826</v>
      </c>
      <c r="AD6295" s="14">
        <f t="shared" si="888"/>
        <v>42832</v>
      </c>
      <c r="AE6295" s="1" t="str">
        <f t="shared" si="889"/>
        <v>Friday</v>
      </c>
      <c r="AF6295" s="2">
        <v>0.6937037037037036</v>
      </c>
      <c r="AG6295" s="2">
        <f t="shared" si="890"/>
        <v>0.70833333333333326</v>
      </c>
      <c r="AH6295" t="s">
        <v>23</v>
      </c>
    </row>
    <row r="6296" spans="1:34" x14ac:dyDescent="0.25">
      <c r="A6296">
        <v>1276651</v>
      </c>
      <c r="B6296" t="s">
        <v>29</v>
      </c>
      <c r="C6296" t="s">
        <v>47</v>
      </c>
      <c r="D6296" t="s">
        <v>31</v>
      </c>
      <c r="E6296">
        <v>53211</v>
      </c>
      <c r="F6296" t="s">
        <v>20</v>
      </c>
      <c r="G6296" t="s">
        <v>32</v>
      </c>
      <c r="H6296">
        <v>17</v>
      </c>
      <c r="I6296" t="s">
        <v>86</v>
      </c>
      <c r="J6296">
        <f>VLOOKUP(I6296,Key!$A$1:$C$73,2,FALSE)</f>
        <v>43.052549999999997</v>
      </c>
      <c r="K6296">
        <f>VLOOKUP(I6296,Key!$A$1:$C$73,3,FALSE)</f>
        <v>-87.909329999999997</v>
      </c>
      <c r="L6296" t="s">
        <v>24</v>
      </c>
      <c r="M6296">
        <f>VLOOKUP(L6296,Key!$A$1:$C$73,2,FALSE)</f>
        <v>43.074655999999997</v>
      </c>
      <c r="N6296">
        <f>VLOOKUP(L6296,Key!$A$1:$C$73,3,FALSE)</f>
        <v>-87.889011999999994</v>
      </c>
      <c r="O6296">
        <v>17</v>
      </c>
      <c r="P6296">
        <v>0</v>
      </c>
      <c r="Q6296">
        <v>2.6</v>
      </c>
      <c r="R6296">
        <v>2.4</v>
      </c>
      <c r="S6296">
        <v>102</v>
      </c>
      <c r="T6296">
        <f t="shared" si="882"/>
        <v>-1</v>
      </c>
      <c r="U6296" s="1">
        <v>42832</v>
      </c>
      <c r="V6296" s="13">
        <f t="shared" si="883"/>
        <v>42826</v>
      </c>
      <c r="W6296" s="14">
        <f t="shared" si="884"/>
        <v>42832</v>
      </c>
      <c r="X6296" s="1" t="str">
        <f t="shared" si="885"/>
        <v>Friday</v>
      </c>
      <c r="Y6296" s="2">
        <v>0.78391203703703705</v>
      </c>
      <c r="Z6296" s="2">
        <f t="shared" si="886"/>
        <v>0.79166666666666663</v>
      </c>
      <c r="AA6296">
        <f>1</f>
        <v>1</v>
      </c>
      <c r="AB6296" s="1">
        <v>42832</v>
      </c>
      <c r="AC6296" s="13">
        <f t="shared" si="887"/>
        <v>42826</v>
      </c>
      <c r="AD6296" s="14">
        <f t="shared" si="888"/>
        <v>42832</v>
      </c>
      <c r="AE6296" s="1" t="str">
        <f t="shared" si="889"/>
        <v>Friday</v>
      </c>
      <c r="AF6296" s="2">
        <v>0.7952893518518519</v>
      </c>
      <c r="AG6296" s="2">
        <f t="shared" si="890"/>
        <v>0.79166666666666663</v>
      </c>
      <c r="AH6296" t="s">
        <v>23</v>
      </c>
    </row>
    <row r="6297" spans="1:34" x14ac:dyDescent="0.25">
      <c r="A6297">
        <v>583361</v>
      </c>
      <c r="B6297" t="s">
        <v>29</v>
      </c>
      <c r="C6297" t="s">
        <v>47</v>
      </c>
      <c r="D6297" t="s">
        <v>31</v>
      </c>
      <c r="E6297">
        <v>53202</v>
      </c>
      <c r="F6297" t="s">
        <v>20</v>
      </c>
      <c r="G6297" t="s">
        <v>32</v>
      </c>
      <c r="H6297">
        <v>237</v>
      </c>
      <c r="I6297" t="s">
        <v>39</v>
      </c>
      <c r="J6297">
        <f>VLOOKUP(I6297,Key!$A$1:$C$73,2,FALSE)</f>
        <v>43.031480000000002</v>
      </c>
      <c r="K6297">
        <f>VLOOKUP(I6297,Key!$A$1:$C$73,3,FALSE)</f>
        <v>-87.908169999999998</v>
      </c>
      <c r="L6297" t="s">
        <v>48</v>
      </c>
      <c r="M6297">
        <f>VLOOKUP(L6297,Key!$A$1:$C$73,2,FALSE)</f>
        <v>43.031320000000001</v>
      </c>
      <c r="N6297">
        <f>VLOOKUP(L6297,Key!$A$1:$C$73,3,FALSE)</f>
        <v>-87.904259999999994</v>
      </c>
      <c r="O6297">
        <v>3</v>
      </c>
      <c r="P6297">
        <v>0</v>
      </c>
      <c r="Q6297">
        <v>0.5</v>
      </c>
      <c r="R6297">
        <v>0.4</v>
      </c>
      <c r="S6297">
        <v>18</v>
      </c>
      <c r="T6297">
        <f t="shared" si="882"/>
        <v>-1</v>
      </c>
      <c r="U6297" s="1">
        <v>42833</v>
      </c>
      <c r="V6297" s="13">
        <f t="shared" si="883"/>
        <v>42826</v>
      </c>
      <c r="W6297" s="14">
        <f t="shared" si="884"/>
        <v>42833</v>
      </c>
      <c r="X6297" s="1" t="str">
        <f t="shared" si="885"/>
        <v>Saturday</v>
      </c>
      <c r="Y6297" s="2">
        <v>8.7476851851851847E-2</v>
      </c>
      <c r="Z6297" s="2">
        <f t="shared" si="886"/>
        <v>8.3333333333333329E-2</v>
      </c>
      <c r="AA6297">
        <f>1</f>
        <v>1</v>
      </c>
      <c r="AB6297" s="1">
        <v>42833</v>
      </c>
      <c r="AC6297" s="13">
        <f t="shared" si="887"/>
        <v>42826</v>
      </c>
      <c r="AD6297" s="14">
        <f t="shared" si="888"/>
        <v>42833</v>
      </c>
      <c r="AE6297" s="1" t="str">
        <f t="shared" si="889"/>
        <v>Saturday</v>
      </c>
      <c r="AF6297" s="2">
        <v>8.9201388888888886E-2</v>
      </c>
      <c r="AG6297" s="2">
        <f t="shared" si="890"/>
        <v>8.3333333333333329E-2</v>
      </c>
      <c r="AH6297" t="s">
        <v>23</v>
      </c>
    </row>
    <row r="6298" spans="1:34" x14ac:dyDescent="0.25">
      <c r="A6298">
        <v>1357250</v>
      </c>
      <c r="B6298" t="s">
        <v>29</v>
      </c>
      <c r="C6298" t="s">
        <v>47</v>
      </c>
      <c r="D6298" t="s">
        <v>31</v>
      </c>
      <c r="E6298">
        <v>53202</v>
      </c>
      <c r="F6298" t="s">
        <v>20</v>
      </c>
      <c r="G6298" t="s">
        <v>32</v>
      </c>
      <c r="H6298">
        <v>357</v>
      </c>
      <c r="I6298" t="s">
        <v>39</v>
      </c>
      <c r="J6298">
        <f>VLOOKUP(I6298,Key!$A$1:$C$73,2,FALSE)</f>
        <v>43.031480000000002</v>
      </c>
      <c r="K6298">
        <f>VLOOKUP(I6298,Key!$A$1:$C$73,3,FALSE)</f>
        <v>-87.908169999999998</v>
      </c>
      <c r="L6298" t="s">
        <v>78</v>
      </c>
      <c r="M6298">
        <f>VLOOKUP(L6298,Key!$A$1:$C$73,2,FALSE)</f>
        <v>43.048200000000001</v>
      </c>
      <c r="N6298">
        <f>VLOOKUP(L6298,Key!$A$1:$C$73,3,FALSE)</f>
        <v>-87.900859999999994</v>
      </c>
      <c r="O6298">
        <v>7</v>
      </c>
      <c r="P6298">
        <v>0</v>
      </c>
      <c r="Q6298">
        <v>1.1000000000000001</v>
      </c>
      <c r="R6298">
        <v>1</v>
      </c>
      <c r="S6298">
        <v>42</v>
      </c>
      <c r="T6298">
        <f t="shared" si="882"/>
        <v>-1</v>
      </c>
      <c r="U6298" s="1">
        <v>42833</v>
      </c>
      <c r="V6298" s="13">
        <f t="shared" si="883"/>
        <v>42826</v>
      </c>
      <c r="W6298" s="14">
        <f t="shared" si="884"/>
        <v>42833</v>
      </c>
      <c r="X6298" s="1" t="str">
        <f t="shared" si="885"/>
        <v>Saturday</v>
      </c>
      <c r="Y6298" s="2">
        <v>9.1828703703703704E-2</v>
      </c>
      <c r="Z6298" s="2">
        <f t="shared" si="886"/>
        <v>8.3333333333333329E-2</v>
      </c>
      <c r="AA6298">
        <f>1</f>
        <v>1</v>
      </c>
      <c r="AB6298" s="1">
        <v>42833</v>
      </c>
      <c r="AC6298" s="13">
        <f t="shared" si="887"/>
        <v>42826</v>
      </c>
      <c r="AD6298" s="14">
        <f t="shared" si="888"/>
        <v>42833</v>
      </c>
      <c r="AE6298" s="1" t="str">
        <f t="shared" si="889"/>
        <v>Saturday</v>
      </c>
      <c r="AF6298" s="2">
        <v>9.7141203703703702E-2</v>
      </c>
      <c r="AG6298" s="2">
        <f t="shared" si="890"/>
        <v>8.3333333333333329E-2</v>
      </c>
      <c r="AH6298" t="s">
        <v>23</v>
      </c>
    </row>
    <row r="6299" spans="1:34" x14ac:dyDescent="0.25">
      <c r="A6299">
        <v>1276651</v>
      </c>
      <c r="B6299" t="s">
        <v>29</v>
      </c>
      <c r="C6299" t="s">
        <v>47</v>
      </c>
      <c r="D6299" t="s">
        <v>31</v>
      </c>
      <c r="E6299">
        <v>53211</v>
      </c>
      <c r="F6299" t="s">
        <v>20</v>
      </c>
      <c r="G6299" t="s">
        <v>32</v>
      </c>
      <c r="H6299">
        <v>11086</v>
      </c>
      <c r="I6299" t="s">
        <v>65</v>
      </c>
      <c r="J6299">
        <f>VLOOKUP(I6299,Key!$A$1:$C$73,2,FALSE)</f>
        <v>43.077359999999999</v>
      </c>
      <c r="K6299">
        <f>VLOOKUP(I6299,Key!$A$1:$C$73,3,FALSE)</f>
        <v>-87.880769999999998</v>
      </c>
      <c r="L6299" t="s">
        <v>53</v>
      </c>
      <c r="M6299">
        <f>VLOOKUP(L6299,Key!$A$1:$C$73,2,FALSE)</f>
        <v>43.04824</v>
      </c>
      <c r="N6299">
        <f>VLOOKUP(L6299,Key!$A$1:$C$73,3,FALSE)</f>
        <v>-87.904970000000006</v>
      </c>
      <c r="O6299">
        <v>21</v>
      </c>
      <c r="P6299">
        <v>0</v>
      </c>
      <c r="Q6299">
        <v>3.2</v>
      </c>
      <c r="R6299">
        <v>3</v>
      </c>
      <c r="S6299">
        <v>126</v>
      </c>
      <c r="T6299">
        <f t="shared" si="882"/>
        <v>-1</v>
      </c>
      <c r="U6299" s="1">
        <v>42833</v>
      </c>
      <c r="V6299" s="13">
        <f t="shared" si="883"/>
        <v>42826</v>
      </c>
      <c r="W6299" s="14">
        <f t="shared" si="884"/>
        <v>42833</v>
      </c>
      <c r="X6299" s="1" t="str">
        <f t="shared" si="885"/>
        <v>Saturday</v>
      </c>
      <c r="Y6299" s="2">
        <v>0.37297453703703703</v>
      </c>
      <c r="Z6299" s="2">
        <f t="shared" si="886"/>
        <v>0.375</v>
      </c>
      <c r="AA6299">
        <f>1</f>
        <v>1</v>
      </c>
      <c r="AB6299" s="1">
        <v>42833</v>
      </c>
      <c r="AC6299" s="13">
        <f t="shared" si="887"/>
        <v>42826</v>
      </c>
      <c r="AD6299" s="14">
        <f t="shared" si="888"/>
        <v>42833</v>
      </c>
      <c r="AE6299" s="1" t="str">
        <f t="shared" si="889"/>
        <v>Saturday</v>
      </c>
      <c r="AF6299" s="2">
        <v>0.38800925925925928</v>
      </c>
      <c r="AG6299" s="2">
        <f t="shared" si="890"/>
        <v>0.375</v>
      </c>
      <c r="AH6299" t="s">
        <v>23</v>
      </c>
    </row>
    <row r="6300" spans="1:34" x14ac:dyDescent="0.25">
      <c r="A6300">
        <v>1471471</v>
      </c>
      <c r="B6300" t="s">
        <v>29</v>
      </c>
      <c r="C6300" t="s">
        <v>47</v>
      </c>
      <c r="D6300" t="s">
        <v>31</v>
      </c>
      <c r="E6300">
        <v>53211</v>
      </c>
      <c r="F6300" t="s">
        <v>20</v>
      </c>
      <c r="G6300" t="s">
        <v>32</v>
      </c>
      <c r="H6300">
        <v>2</v>
      </c>
      <c r="I6300" t="s">
        <v>62</v>
      </c>
      <c r="J6300">
        <f>VLOOKUP(I6300,Key!$A$1:$C$73,2,FALSE)</f>
        <v>43.052460000000004</v>
      </c>
      <c r="K6300">
        <f>VLOOKUP(I6300,Key!$A$1:$C$73,3,FALSE)</f>
        <v>-87.891000000000005</v>
      </c>
      <c r="L6300" t="s">
        <v>36</v>
      </c>
      <c r="M6300">
        <f>VLOOKUP(L6300,Key!$A$1:$C$73,2,FALSE)</f>
        <v>43.03519</v>
      </c>
      <c r="N6300">
        <f>VLOOKUP(L6300,Key!$A$1:$C$73,3,FALSE)</f>
        <v>-87.907390000000007</v>
      </c>
      <c r="O6300">
        <v>23</v>
      </c>
      <c r="P6300">
        <v>0</v>
      </c>
      <c r="Q6300">
        <v>3.5</v>
      </c>
      <c r="R6300">
        <v>3.3</v>
      </c>
      <c r="S6300">
        <v>138</v>
      </c>
      <c r="T6300">
        <f t="shared" si="882"/>
        <v>-1</v>
      </c>
      <c r="U6300" s="1">
        <v>42833</v>
      </c>
      <c r="V6300" s="13">
        <f t="shared" si="883"/>
        <v>42826</v>
      </c>
      <c r="W6300" s="14">
        <f t="shared" si="884"/>
        <v>42833</v>
      </c>
      <c r="X6300" s="1" t="str">
        <f t="shared" si="885"/>
        <v>Saturday</v>
      </c>
      <c r="Y6300" s="2">
        <v>0.40357638888888886</v>
      </c>
      <c r="Z6300" s="2">
        <f t="shared" si="886"/>
        <v>0.41666666666666663</v>
      </c>
      <c r="AA6300">
        <f>1</f>
        <v>1</v>
      </c>
      <c r="AB6300" s="1">
        <v>42833</v>
      </c>
      <c r="AC6300" s="13">
        <f t="shared" si="887"/>
        <v>42826</v>
      </c>
      <c r="AD6300" s="14">
        <f t="shared" si="888"/>
        <v>42833</v>
      </c>
      <c r="AE6300" s="1" t="str">
        <f t="shared" si="889"/>
        <v>Saturday</v>
      </c>
      <c r="AF6300" s="2">
        <v>0.41972222222222227</v>
      </c>
      <c r="AG6300" s="2">
        <f t="shared" si="890"/>
        <v>0.41666666666666663</v>
      </c>
      <c r="AH6300" t="s">
        <v>23</v>
      </c>
    </row>
    <row r="6301" spans="1:34" x14ac:dyDescent="0.25">
      <c r="A6301">
        <v>1509123</v>
      </c>
      <c r="B6301" t="s">
        <v>29</v>
      </c>
      <c r="C6301" t="s">
        <v>47</v>
      </c>
      <c r="D6301" t="s">
        <v>31</v>
      </c>
      <c r="E6301">
        <v>53211</v>
      </c>
      <c r="F6301" t="s">
        <v>20</v>
      </c>
      <c r="G6301" t="s">
        <v>32</v>
      </c>
      <c r="H6301">
        <v>338</v>
      </c>
      <c r="I6301" t="s">
        <v>64</v>
      </c>
      <c r="J6301">
        <f>VLOOKUP(I6301,Key!$A$1:$C$73,2,FALSE)</f>
        <v>43.069021999999997</v>
      </c>
      <c r="K6301">
        <f>VLOOKUP(I6301,Key!$A$1:$C$73,3,FALSE)</f>
        <v>-87.887940999999998</v>
      </c>
      <c r="L6301" t="s">
        <v>39</v>
      </c>
      <c r="M6301">
        <f>VLOOKUP(L6301,Key!$A$1:$C$73,2,FALSE)</f>
        <v>43.031480000000002</v>
      </c>
      <c r="N6301">
        <f>VLOOKUP(L6301,Key!$A$1:$C$73,3,FALSE)</f>
        <v>-87.908169999999998</v>
      </c>
      <c r="O6301">
        <v>34</v>
      </c>
      <c r="P6301">
        <v>0</v>
      </c>
      <c r="Q6301">
        <v>5.0999999999999996</v>
      </c>
      <c r="R6301">
        <v>4.8</v>
      </c>
      <c r="S6301">
        <v>204</v>
      </c>
      <c r="T6301">
        <f t="shared" si="882"/>
        <v>-1</v>
      </c>
      <c r="U6301" s="1">
        <v>42833</v>
      </c>
      <c r="V6301" s="13">
        <f t="shared" si="883"/>
        <v>42826</v>
      </c>
      <c r="W6301" s="14">
        <f t="shared" si="884"/>
        <v>42833</v>
      </c>
      <c r="X6301" s="1" t="str">
        <f t="shared" si="885"/>
        <v>Saturday</v>
      </c>
      <c r="Y6301" s="2">
        <v>0.47846064814814815</v>
      </c>
      <c r="Z6301" s="2">
        <f t="shared" si="886"/>
        <v>0.45833333333333331</v>
      </c>
      <c r="AA6301">
        <f>1</f>
        <v>1</v>
      </c>
      <c r="AB6301" s="1">
        <v>42833</v>
      </c>
      <c r="AC6301" s="13">
        <f t="shared" si="887"/>
        <v>42826</v>
      </c>
      <c r="AD6301" s="14">
        <f t="shared" si="888"/>
        <v>42833</v>
      </c>
      <c r="AE6301" s="1" t="str">
        <f t="shared" si="889"/>
        <v>Saturday</v>
      </c>
      <c r="AF6301" s="2">
        <v>0.5015856481481481</v>
      </c>
      <c r="AG6301" s="2">
        <f t="shared" si="890"/>
        <v>0.5</v>
      </c>
      <c r="AH6301" t="s">
        <v>23</v>
      </c>
    </row>
    <row r="6302" spans="1:34" x14ac:dyDescent="0.25">
      <c r="A6302">
        <v>1250902</v>
      </c>
      <c r="B6302" t="s">
        <v>29</v>
      </c>
      <c r="C6302" t="s">
        <v>35</v>
      </c>
      <c r="D6302" t="s">
        <v>31</v>
      </c>
      <c r="E6302">
        <v>53213</v>
      </c>
      <c r="F6302" t="s">
        <v>20</v>
      </c>
      <c r="G6302" t="s">
        <v>99</v>
      </c>
      <c r="H6302">
        <v>5582</v>
      </c>
      <c r="I6302" t="s">
        <v>80</v>
      </c>
      <c r="J6302">
        <f>VLOOKUP(I6302,Key!$A$1:$C$73,2,FALSE)</f>
        <v>43.060250000000003</v>
      </c>
      <c r="K6302">
        <f>VLOOKUP(I6302,Key!$A$1:$C$73,3,FALSE)</f>
        <v>-87.892169999999993</v>
      </c>
      <c r="L6302" t="s">
        <v>63</v>
      </c>
      <c r="M6302">
        <f>VLOOKUP(L6302,Key!$A$1:$C$73,2,FALSE)</f>
        <v>43.066893999999998</v>
      </c>
      <c r="N6302">
        <f>VLOOKUP(L6302,Key!$A$1:$C$73,3,FALSE)</f>
        <v>-87.877936000000005</v>
      </c>
      <c r="O6302">
        <v>22</v>
      </c>
      <c r="P6302">
        <v>0</v>
      </c>
      <c r="Q6302">
        <v>3.3</v>
      </c>
      <c r="R6302">
        <v>3.1</v>
      </c>
      <c r="S6302">
        <v>132</v>
      </c>
      <c r="T6302">
        <f t="shared" si="882"/>
        <v>-1</v>
      </c>
      <c r="U6302" s="1">
        <v>42833</v>
      </c>
      <c r="V6302" s="13">
        <f t="shared" si="883"/>
        <v>42826</v>
      </c>
      <c r="W6302" s="14">
        <f t="shared" si="884"/>
        <v>42833</v>
      </c>
      <c r="X6302" s="1" t="str">
        <f t="shared" si="885"/>
        <v>Saturday</v>
      </c>
      <c r="Y6302" s="2">
        <v>0.54487268518518517</v>
      </c>
      <c r="Z6302" s="2">
        <f t="shared" si="886"/>
        <v>0.54166666666666663</v>
      </c>
      <c r="AA6302">
        <f>1</f>
        <v>1</v>
      </c>
      <c r="AB6302" s="1">
        <v>42833</v>
      </c>
      <c r="AC6302" s="13">
        <f t="shared" si="887"/>
        <v>42826</v>
      </c>
      <c r="AD6302" s="14">
        <f t="shared" si="888"/>
        <v>42833</v>
      </c>
      <c r="AE6302" s="1" t="str">
        <f t="shared" si="889"/>
        <v>Saturday</v>
      </c>
      <c r="AF6302" s="2">
        <v>0.55991898148148145</v>
      </c>
      <c r="AG6302" s="2">
        <f t="shared" si="890"/>
        <v>0.54166666666666663</v>
      </c>
      <c r="AH6302" t="s">
        <v>23</v>
      </c>
    </row>
    <row r="6303" spans="1:34" x14ac:dyDescent="0.25">
      <c r="A6303">
        <v>1249119</v>
      </c>
      <c r="B6303" t="s">
        <v>29</v>
      </c>
      <c r="C6303" t="s">
        <v>171</v>
      </c>
      <c r="D6303" t="s">
        <v>132</v>
      </c>
      <c r="E6303">
        <v>55082</v>
      </c>
      <c r="F6303" t="s">
        <v>20</v>
      </c>
      <c r="G6303" t="s">
        <v>99</v>
      </c>
      <c r="H6303">
        <v>5465</v>
      </c>
      <c r="I6303" t="s">
        <v>66</v>
      </c>
      <c r="J6303">
        <f>VLOOKUP(I6303,Key!$A$1:$C$73,2,FALSE)</f>
        <v>43.078530000000001</v>
      </c>
      <c r="K6303">
        <f>VLOOKUP(I6303,Key!$A$1:$C$73,3,FALSE)</f>
        <v>-87.882620000000003</v>
      </c>
      <c r="L6303" t="s">
        <v>22</v>
      </c>
      <c r="M6303">
        <f>VLOOKUP(L6303,Key!$A$1:$C$73,2,FALSE)</f>
        <v>43.058619999999998</v>
      </c>
      <c r="N6303">
        <f>VLOOKUP(L6303,Key!$A$1:$C$73,3,FALSE)</f>
        <v>-87.885319999999993</v>
      </c>
      <c r="O6303">
        <v>16</v>
      </c>
      <c r="P6303">
        <v>0</v>
      </c>
      <c r="Q6303">
        <v>2.4</v>
      </c>
      <c r="R6303">
        <v>2.2999999999999998</v>
      </c>
      <c r="S6303">
        <v>96</v>
      </c>
      <c r="T6303">
        <f t="shared" si="882"/>
        <v>-1</v>
      </c>
      <c r="U6303" s="1">
        <v>42833</v>
      </c>
      <c r="V6303" s="13">
        <f t="shared" si="883"/>
        <v>42826</v>
      </c>
      <c r="W6303" s="14">
        <f t="shared" si="884"/>
        <v>42833</v>
      </c>
      <c r="X6303" s="1" t="str">
        <f t="shared" si="885"/>
        <v>Saturday</v>
      </c>
      <c r="Y6303" s="2">
        <v>0.56807870370370372</v>
      </c>
      <c r="Z6303" s="2">
        <f t="shared" si="886"/>
        <v>0.58333333333333326</v>
      </c>
      <c r="AA6303">
        <f>1</f>
        <v>1</v>
      </c>
      <c r="AB6303" s="1">
        <v>42833</v>
      </c>
      <c r="AC6303" s="13">
        <f t="shared" si="887"/>
        <v>42826</v>
      </c>
      <c r="AD6303" s="14">
        <f t="shared" si="888"/>
        <v>42833</v>
      </c>
      <c r="AE6303" s="1" t="str">
        <f t="shared" si="889"/>
        <v>Saturday</v>
      </c>
      <c r="AF6303" s="2">
        <v>0.57983796296296297</v>
      </c>
      <c r="AG6303" s="2">
        <f t="shared" si="890"/>
        <v>0.58333333333333326</v>
      </c>
      <c r="AH6303" t="s">
        <v>23</v>
      </c>
    </row>
    <row r="6304" spans="1:34" x14ac:dyDescent="0.25">
      <c r="A6304">
        <v>1569268</v>
      </c>
      <c r="B6304" t="s">
        <v>29</v>
      </c>
      <c r="E6304">
        <v>14051</v>
      </c>
      <c r="F6304" t="s">
        <v>20</v>
      </c>
      <c r="G6304" t="s">
        <v>97</v>
      </c>
      <c r="H6304">
        <v>23</v>
      </c>
      <c r="I6304" t="s">
        <v>39</v>
      </c>
      <c r="J6304">
        <f>VLOOKUP(I6304,Key!$A$1:$C$73,2,FALSE)</f>
        <v>43.031480000000002</v>
      </c>
      <c r="K6304">
        <f>VLOOKUP(I6304,Key!$A$1:$C$73,3,FALSE)</f>
        <v>-87.908169999999998</v>
      </c>
      <c r="L6304" t="s">
        <v>77</v>
      </c>
      <c r="M6304">
        <f>VLOOKUP(L6304,Key!$A$1:$C$73,2,FALSE)</f>
        <v>43.036900000000003</v>
      </c>
      <c r="N6304">
        <f>VLOOKUP(L6304,Key!$A$1:$C$73,3,FALSE)</f>
        <v>-87.89667</v>
      </c>
      <c r="O6304">
        <v>51</v>
      </c>
      <c r="P6304">
        <v>4</v>
      </c>
      <c r="Q6304">
        <v>7.7</v>
      </c>
      <c r="R6304">
        <v>7.3</v>
      </c>
      <c r="S6304">
        <v>306</v>
      </c>
      <c r="T6304">
        <f t="shared" si="882"/>
        <v>-1</v>
      </c>
      <c r="U6304" s="1">
        <v>42833</v>
      </c>
      <c r="V6304" s="13">
        <f t="shared" si="883"/>
        <v>42826</v>
      </c>
      <c r="W6304" s="14">
        <f t="shared" si="884"/>
        <v>42833</v>
      </c>
      <c r="X6304" s="1" t="str">
        <f t="shared" si="885"/>
        <v>Saturday</v>
      </c>
      <c r="Y6304" s="2">
        <v>0.57270833333333326</v>
      </c>
      <c r="Z6304" s="2">
        <f t="shared" si="886"/>
        <v>0.58333333333333326</v>
      </c>
      <c r="AA6304">
        <f>1</f>
        <v>1</v>
      </c>
      <c r="AB6304" s="1">
        <v>42833</v>
      </c>
      <c r="AC6304" s="13">
        <f t="shared" si="887"/>
        <v>42826</v>
      </c>
      <c r="AD6304" s="14">
        <f t="shared" si="888"/>
        <v>42833</v>
      </c>
      <c r="AE6304" s="1" t="str">
        <f t="shared" si="889"/>
        <v>Saturday</v>
      </c>
      <c r="AF6304" s="2">
        <v>0.60774305555555552</v>
      </c>
      <c r="AG6304" s="2">
        <f t="shared" si="890"/>
        <v>0.625</v>
      </c>
      <c r="AH6304" t="s">
        <v>23</v>
      </c>
    </row>
    <row r="6305" spans="1:34" x14ac:dyDescent="0.25">
      <c r="A6305">
        <v>1568288</v>
      </c>
      <c r="B6305" t="s">
        <v>29</v>
      </c>
      <c r="C6305" t="s">
        <v>165</v>
      </c>
      <c r="D6305" t="s">
        <v>31</v>
      </c>
      <c r="E6305">
        <v>53901</v>
      </c>
      <c r="F6305" t="s">
        <v>20</v>
      </c>
      <c r="G6305" t="s">
        <v>166</v>
      </c>
      <c r="H6305">
        <v>267</v>
      </c>
      <c r="I6305" t="s">
        <v>81</v>
      </c>
      <c r="J6305">
        <f>VLOOKUP(I6305,Key!$A$1:$C$73,2,FALSE)</f>
        <v>43.058010000000003</v>
      </c>
      <c r="K6305">
        <f>VLOOKUP(I6305,Key!$A$1:$C$73,3,FALSE)</f>
        <v>-87.877300000000005</v>
      </c>
      <c r="L6305" t="s">
        <v>62</v>
      </c>
      <c r="M6305">
        <f>VLOOKUP(L6305,Key!$A$1:$C$73,2,FALSE)</f>
        <v>43.052460000000004</v>
      </c>
      <c r="N6305">
        <f>VLOOKUP(L6305,Key!$A$1:$C$73,3,FALSE)</f>
        <v>-87.891000000000005</v>
      </c>
      <c r="O6305">
        <v>9</v>
      </c>
      <c r="P6305">
        <v>0</v>
      </c>
      <c r="Q6305">
        <v>1.4</v>
      </c>
      <c r="R6305">
        <v>1.3</v>
      </c>
      <c r="S6305">
        <v>54</v>
      </c>
      <c r="T6305">
        <f t="shared" si="882"/>
        <v>-1</v>
      </c>
      <c r="U6305" s="1">
        <v>42833</v>
      </c>
      <c r="V6305" s="13">
        <f t="shared" si="883"/>
        <v>42826</v>
      </c>
      <c r="W6305" s="14">
        <f t="shared" si="884"/>
        <v>42833</v>
      </c>
      <c r="X6305" s="1" t="str">
        <f t="shared" si="885"/>
        <v>Saturday</v>
      </c>
      <c r="Y6305" s="2">
        <v>0.57752314814814809</v>
      </c>
      <c r="Z6305" s="2">
        <f t="shared" si="886"/>
        <v>0.58333333333333326</v>
      </c>
      <c r="AA6305">
        <f>1</f>
        <v>1</v>
      </c>
      <c r="AB6305" s="1">
        <v>42833</v>
      </c>
      <c r="AC6305" s="13">
        <f t="shared" si="887"/>
        <v>42826</v>
      </c>
      <c r="AD6305" s="14">
        <f t="shared" si="888"/>
        <v>42833</v>
      </c>
      <c r="AE6305" s="1" t="str">
        <f t="shared" si="889"/>
        <v>Saturday</v>
      </c>
      <c r="AF6305" s="2">
        <v>0.58340277777777783</v>
      </c>
      <c r="AG6305" s="2">
        <f t="shared" si="890"/>
        <v>0.58333333333333326</v>
      </c>
      <c r="AH6305" t="s">
        <v>23</v>
      </c>
    </row>
    <row r="6306" spans="1:34" x14ac:dyDescent="0.25">
      <c r="A6306">
        <v>1400126</v>
      </c>
      <c r="B6306" t="s">
        <v>29</v>
      </c>
      <c r="C6306" t="s">
        <v>47</v>
      </c>
      <c r="D6306" t="s">
        <v>31</v>
      </c>
      <c r="E6306">
        <v>53211</v>
      </c>
      <c r="F6306" t="s">
        <v>20</v>
      </c>
      <c r="G6306" t="s">
        <v>32</v>
      </c>
      <c r="H6306">
        <v>216</v>
      </c>
      <c r="I6306" t="s">
        <v>63</v>
      </c>
      <c r="J6306">
        <f>VLOOKUP(I6306,Key!$A$1:$C$73,2,FALSE)</f>
        <v>43.066893999999998</v>
      </c>
      <c r="K6306">
        <f>VLOOKUP(I6306,Key!$A$1:$C$73,3,FALSE)</f>
        <v>-87.877936000000005</v>
      </c>
      <c r="L6306" t="s">
        <v>24</v>
      </c>
      <c r="M6306">
        <f>VLOOKUP(L6306,Key!$A$1:$C$73,2,FALSE)</f>
        <v>43.074655999999997</v>
      </c>
      <c r="N6306">
        <f>VLOOKUP(L6306,Key!$A$1:$C$73,3,FALSE)</f>
        <v>-87.889011999999994</v>
      </c>
      <c r="O6306">
        <v>6</v>
      </c>
      <c r="P6306">
        <v>0</v>
      </c>
      <c r="Q6306">
        <v>0.9</v>
      </c>
      <c r="R6306">
        <v>0.9</v>
      </c>
      <c r="S6306">
        <v>36</v>
      </c>
      <c r="T6306">
        <f t="shared" si="882"/>
        <v>-1</v>
      </c>
      <c r="U6306" s="1">
        <v>42833</v>
      </c>
      <c r="V6306" s="13">
        <f t="shared" si="883"/>
        <v>42826</v>
      </c>
      <c r="W6306" s="14">
        <f t="shared" si="884"/>
        <v>42833</v>
      </c>
      <c r="X6306" s="1" t="str">
        <f t="shared" si="885"/>
        <v>Saturday</v>
      </c>
      <c r="Y6306" s="2">
        <v>0.58745370370370364</v>
      </c>
      <c r="Z6306" s="2">
        <f t="shared" si="886"/>
        <v>0.58333333333333326</v>
      </c>
      <c r="AA6306">
        <f>1</f>
        <v>1</v>
      </c>
      <c r="AB6306" s="1">
        <v>42833</v>
      </c>
      <c r="AC6306" s="13">
        <f t="shared" si="887"/>
        <v>42826</v>
      </c>
      <c r="AD6306" s="14">
        <f t="shared" si="888"/>
        <v>42833</v>
      </c>
      <c r="AE6306" s="1" t="str">
        <f t="shared" si="889"/>
        <v>Saturday</v>
      </c>
      <c r="AF6306" s="2">
        <v>0.59156249999999999</v>
      </c>
      <c r="AG6306" s="2">
        <f t="shared" si="890"/>
        <v>0.58333333333333326</v>
      </c>
      <c r="AH6306" t="s">
        <v>23</v>
      </c>
    </row>
    <row r="6307" spans="1:34" x14ac:dyDescent="0.25">
      <c r="A6307">
        <v>1373301</v>
      </c>
      <c r="B6307" t="s">
        <v>29</v>
      </c>
      <c r="C6307" t="s">
        <v>121</v>
      </c>
      <c r="D6307" t="s">
        <v>31</v>
      </c>
      <c r="E6307">
        <v>53092</v>
      </c>
      <c r="F6307" t="s">
        <v>20</v>
      </c>
      <c r="G6307" t="s">
        <v>32</v>
      </c>
      <c r="H6307">
        <v>319</v>
      </c>
      <c r="I6307" t="s">
        <v>21</v>
      </c>
      <c r="J6307">
        <f>VLOOKUP(I6307,Key!$A$1:$C$73,2,FALSE)</f>
        <v>43.074890000000003</v>
      </c>
      <c r="K6307">
        <f>VLOOKUP(I6307,Key!$A$1:$C$73,3,FALSE)</f>
        <v>-87.882810000000006</v>
      </c>
      <c r="L6307" t="s">
        <v>66</v>
      </c>
      <c r="M6307">
        <f>VLOOKUP(L6307,Key!$A$1:$C$73,2,FALSE)</f>
        <v>43.078530000000001</v>
      </c>
      <c r="N6307">
        <f>VLOOKUP(L6307,Key!$A$1:$C$73,3,FALSE)</f>
        <v>-87.882620000000003</v>
      </c>
      <c r="O6307">
        <v>52</v>
      </c>
      <c r="P6307">
        <v>0</v>
      </c>
      <c r="Q6307">
        <v>7.8</v>
      </c>
      <c r="R6307">
        <v>7.4</v>
      </c>
      <c r="S6307">
        <v>312</v>
      </c>
      <c r="T6307">
        <f t="shared" si="882"/>
        <v>-1</v>
      </c>
      <c r="U6307" s="1">
        <v>42833</v>
      </c>
      <c r="V6307" s="13">
        <f t="shared" si="883"/>
        <v>42826</v>
      </c>
      <c r="W6307" s="14">
        <f t="shared" si="884"/>
        <v>42833</v>
      </c>
      <c r="X6307" s="1" t="str">
        <f t="shared" si="885"/>
        <v>Saturday</v>
      </c>
      <c r="Y6307" s="2">
        <v>0.59394675925925922</v>
      </c>
      <c r="Z6307" s="2">
        <f t="shared" si="886"/>
        <v>0.58333333333333326</v>
      </c>
      <c r="AA6307">
        <f>1</f>
        <v>1</v>
      </c>
      <c r="AB6307" s="1">
        <v>42833</v>
      </c>
      <c r="AC6307" s="13">
        <f t="shared" si="887"/>
        <v>42826</v>
      </c>
      <c r="AD6307" s="14">
        <f t="shared" si="888"/>
        <v>42833</v>
      </c>
      <c r="AE6307" s="1" t="str">
        <f t="shared" si="889"/>
        <v>Saturday</v>
      </c>
      <c r="AF6307" s="2">
        <v>0.63017361111111114</v>
      </c>
      <c r="AG6307" s="2">
        <f t="shared" si="890"/>
        <v>0.625</v>
      </c>
      <c r="AH6307" t="s">
        <v>23</v>
      </c>
    </row>
    <row r="6308" spans="1:34" x14ac:dyDescent="0.25">
      <c r="A6308">
        <v>1243732</v>
      </c>
      <c r="B6308" t="s">
        <v>29</v>
      </c>
      <c r="C6308" t="s">
        <v>98</v>
      </c>
      <c r="D6308" t="s">
        <v>31</v>
      </c>
      <c r="E6308">
        <v>53202</v>
      </c>
      <c r="F6308" t="s">
        <v>20</v>
      </c>
      <c r="G6308" t="s">
        <v>97</v>
      </c>
      <c r="H6308">
        <v>11112</v>
      </c>
      <c r="I6308" t="s">
        <v>62</v>
      </c>
      <c r="J6308">
        <f>VLOOKUP(I6308,Key!$A$1:$C$73,2,FALSE)</f>
        <v>43.052460000000004</v>
      </c>
      <c r="K6308">
        <f>VLOOKUP(I6308,Key!$A$1:$C$73,3,FALSE)</f>
        <v>-87.891000000000005</v>
      </c>
      <c r="L6308" t="s">
        <v>62</v>
      </c>
      <c r="M6308">
        <f>VLOOKUP(L6308,Key!$A$1:$C$73,2,FALSE)</f>
        <v>43.052460000000004</v>
      </c>
      <c r="N6308">
        <f>VLOOKUP(L6308,Key!$A$1:$C$73,3,FALSE)</f>
        <v>-87.891000000000005</v>
      </c>
      <c r="O6308">
        <v>79</v>
      </c>
      <c r="P6308">
        <v>6</v>
      </c>
      <c r="Q6308">
        <v>11.9</v>
      </c>
      <c r="R6308">
        <v>11.3</v>
      </c>
      <c r="S6308">
        <v>474</v>
      </c>
      <c r="T6308">
        <f t="shared" si="882"/>
        <v>-1</v>
      </c>
      <c r="U6308" s="1">
        <v>42833</v>
      </c>
      <c r="V6308" s="13">
        <f t="shared" si="883"/>
        <v>42826</v>
      </c>
      <c r="W6308" s="14">
        <f t="shared" si="884"/>
        <v>42833</v>
      </c>
      <c r="X6308" s="1" t="str">
        <f t="shared" si="885"/>
        <v>Saturday</v>
      </c>
      <c r="Y6308" s="2">
        <v>0.64474537037037039</v>
      </c>
      <c r="Z6308" s="2">
        <f t="shared" si="886"/>
        <v>0.625</v>
      </c>
      <c r="AA6308">
        <f>1</f>
        <v>1</v>
      </c>
      <c r="AB6308" s="1">
        <v>42833</v>
      </c>
      <c r="AC6308" s="13">
        <f t="shared" si="887"/>
        <v>42826</v>
      </c>
      <c r="AD6308" s="14">
        <f t="shared" si="888"/>
        <v>42833</v>
      </c>
      <c r="AE6308" s="1" t="str">
        <f t="shared" si="889"/>
        <v>Saturday</v>
      </c>
      <c r="AF6308" s="2">
        <v>0.69931712962962955</v>
      </c>
      <c r="AG6308" s="2">
        <f t="shared" si="890"/>
        <v>0.70833333333333326</v>
      </c>
      <c r="AH6308" t="s">
        <v>25</v>
      </c>
    </row>
    <row r="6309" spans="1:34" x14ac:dyDescent="0.25">
      <c r="A6309">
        <v>1568240</v>
      </c>
      <c r="B6309" t="s">
        <v>29</v>
      </c>
      <c r="E6309">
        <v>52404</v>
      </c>
      <c r="F6309" t="s">
        <v>20</v>
      </c>
      <c r="G6309" t="s">
        <v>97</v>
      </c>
      <c r="H6309">
        <v>309</v>
      </c>
      <c r="I6309" t="s">
        <v>39</v>
      </c>
      <c r="J6309">
        <f>VLOOKUP(I6309,Key!$A$1:$C$73,2,FALSE)</f>
        <v>43.031480000000002</v>
      </c>
      <c r="K6309">
        <f>VLOOKUP(I6309,Key!$A$1:$C$73,3,FALSE)</f>
        <v>-87.908169999999998</v>
      </c>
      <c r="L6309" t="s">
        <v>39</v>
      </c>
      <c r="M6309">
        <f>VLOOKUP(L6309,Key!$A$1:$C$73,2,FALSE)</f>
        <v>43.031480000000002</v>
      </c>
      <c r="N6309">
        <f>VLOOKUP(L6309,Key!$A$1:$C$73,3,FALSE)</f>
        <v>-87.908169999999998</v>
      </c>
      <c r="O6309">
        <v>63</v>
      </c>
      <c r="P6309">
        <v>4</v>
      </c>
      <c r="Q6309">
        <v>9.5</v>
      </c>
      <c r="R6309">
        <v>9</v>
      </c>
      <c r="S6309">
        <v>378</v>
      </c>
      <c r="T6309">
        <f t="shared" si="882"/>
        <v>-1</v>
      </c>
      <c r="U6309" s="1">
        <v>42833</v>
      </c>
      <c r="V6309" s="13">
        <f t="shared" si="883"/>
        <v>42826</v>
      </c>
      <c r="W6309" s="14">
        <f t="shared" si="884"/>
        <v>42833</v>
      </c>
      <c r="X6309" s="1" t="str">
        <f t="shared" si="885"/>
        <v>Saturday</v>
      </c>
      <c r="Y6309" s="2">
        <v>0.66339120370370364</v>
      </c>
      <c r="Z6309" s="2">
        <f t="shared" si="886"/>
        <v>0.66666666666666663</v>
      </c>
      <c r="AA6309">
        <f>1</f>
        <v>1</v>
      </c>
      <c r="AB6309" s="1">
        <v>42833</v>
      </c>
      <c r="AC6309" s="13">
        <f t="shared" si="887"/>
        <v>42826</v>
      </c>
      <c r="AD6309" s="14">
        <f t="shared" si="888"/>
        <v>42833</v>
      </c>
      <c r="AE6309" s="1" t="str">
        <f t="shared" si="889"/>
        <v>Saturday</v>
      </c>
      <c r="AF6309" s="2">
        <v>0.70718749999999997</v>
      </c>
      <c r="AG6309" s="2">
        <f t="shared" si="890"/>
        <v>0.70833333333333326</v>
      </c>
      <c r="AH6309" t="s">
        <v>25</v>
      </c>
    </row>
    <row r="6310" spans="1:34" x14ac:dyDescent="0.25">
      <c r="A6310">
        <v>1297838</v>
      </c>
      <c r="B6310" t="s">
        <v>29</v>
      </c>
      <c r="C6310" t="s">
        <v>98</v>
      </c>
      <c r="D6310" t="s">
        <v>31</v>
      </c>
      <c r="E6310">
        <v>53204</v>
      </c>
      <c r="F6310" t="s">
        <v>20</v>
      </c>
      <c r="G6310" t="s">
        <v>97</v>
      </c>
      <c r="H6310">
        <v>152</v>
      </c>
      <c r="I6310" t="s">
        <v>39</v>
      </c>
      <c r="J6310">
        <f>VLOOKUP(I6310,Key!$A$1:$C$73,2,FALSE)</f>
        <v>43.031480000000002</v>
      </c>
      <c r="K6310">
        <f>VLOOKUP(I6310,Key!$A$1:$C$73,3,FALSE)</f>
        <v>-87.908169999999998</v>
      </c>
      <c r="L6310" t="s">
        <v>61</v>
      </c>
      <c r="M6310">
        <f>VLOOKUP(L6310,Key!$A$1:$C$73,2,FALSE)</f>
        <v>43.060786</v>
      </c>
      <c r="N6310">
        <f>VLOOKUP(L6310,Key!$A$1:$C$73,3,FALSE)</f>
        <v>-87.883825999999999</v>
      </c>
      <c r="O6310">
        <v>20</v>
      </c>
      <c r="P6310">
        <v>2</v>
      </c>
      <c r="Q6310">
        <v>3</v>
      </c>
      <c r="R6310">
        <v>2.9</v>
      </c>
      <c r="S6310">
        <v>120</v>
      </c>
      <c r="T6310">
        <f t="shared" si="882"/>
        <v>-1</v>
      </c>
      <c r="U6310" s="1">
        <v>42833</v>
      </c>
      <c r="V6310" s="13">
        <f t="shared" si="883"/>
        <v>42826</v>
      </c>
      <c r="W6310" s="14">
        <f t="shared" si="884"/>
        <v>42833</v>
      </c>
      <c r="X6310" s="1" t="str">
        <f t="shared" si="885"/>
        <v>Saturday</v>
      </c>
      <c r="Y6310" s="2">
        <v>0.69538194444444434</v>
      </c>
      <c r="Z6310" s="2">
        <f t="shared" si="886"/>
        <v>0.70833333333333326</v>
      </c>
      <c r="AA6310">
        <f>1</f>
        <v>1</v>
      </c>
      <c r="AB6310" s="1">
        <v>42833</v>
      </c>
      <c r="AC6310" s="13">
        <f t="shared" si="887"/>
        <v>42826</v>
      </c>
      <c r="AD6310" s="14">
        <f t="shared" si="888"/>
        <v>42833</v>
      </c>
      <c r="AE6310" s="1" t="str">
        <f t="shared" si="889"/>
        <v>Saturday</v>
      </c>
      <c r="AF6310" s="2">
        <v>0.70945601851851858</v>
      </c>
      <c r="AG6310" s="2">
        <f t="shared" si="890"/>
        <v>0.70833333333333326</v>
      </c>
      <c r="AH6310" t="s">
        <v>23</v>
      </c>
    </row>
    <row r="6311" spans="1:34" x14ac:dyDescent="0.25">
      <c r="A6311">
        <v>1568314</v>
      </c>
      <c r="B6311" t="s">
        <v>29</v>
      </c>
      <c r="E6311">
        <v>53202</v>
      </c>
      <c r="F6311" t="s">
        <v>20</v>
      </c>
      <c r="G6311" t="s">
        <v>97</v>
      </c>
      <c r="H6311">
        <v>5513</v>
      </c>
      <c r="I6311" t="s">
        <v>36</v>
      </c>
      <c r="J6311">
        <f>VLOOKUP(I6311,Key!$A$1:$C$73,2,FALSE)</f>
        <v>43.03519</v>
      </c>
      <c r="K6311">
        <f>VLOOKUP(I6311,Key!$A$1:$C$73,3,FALSE)</f>
        <v>-87.907390000000007</v>
      </c>
      <c r="L6311" t="s">
        <v>62</v>
      </c>
      <c r="M6311">
        <f>VLOOKUP(L6311,Key!$A$1:$C$73,2,FALSE)</f>
        <v>43.052460000000004</v>
      </c>
      <c r="N6311">
        <f>VLOOKUP(L6311,Key!$A$1:$C$73,3,FALSE)</f>
        <v>-87.891000000000005</v>
      </c>
      <c r="O6311">
        <v>21</v>
      </c>
      <c r="P6311">
        <v>2</v>
      </c>
      <c r="Q6311">
        <v>3.2</v>
      </c>
      <c r="R6311">
        <v>3</v>
      </c>
      <c r="S6311">
        <v>126</v>
      </c>
      <c r="T6311">
        <f t="shared" si="882"/>
        <v>-1</v>
      </c>
      <c r="U6311" s="1">
        <v>42833</v>
      </c>
      <c r="V6311" s="13">
        <f t="shared" si="883"/>
        <v>42826</v>
      </c>
      <c r="W6311" s="14">
        <f t="shared" si="884"/>
        <v>42833</v>
      </c>
      <c r="X6311" s="1" t="str">
        <f t="shared" si="885"/>
        <v>Saturday</v>
      </c>
      <c r="Y6311" s="2">
        <v>0.70759259259259266</v>
      </c>
      <c r="Z6311" s="2">
        <f t="shared" si="886"/>
        <v>0.70833333333333326</v>
      </c>
      <c r="AA6311">
        <f>1</f>
        <v>1</v>
      </c>
      <c r="AB6311" s="1">
        <v>42833</v>
      </c>
      <c r="AC6311" s="13">
        <f t="shared" si="887"/>
        <v>42826</v>
      </c>
      <c r="AD6311" s="14">
        <f t="shared" si="888"/>
        <v>42833</v>
      </c>
      <c r="AE6311" s="1" t="str">
        <f t="shared" si="889"/>
        <v>Saturday</v>
      </c>
      <c r="AF6311" s="2">
        <v>0.7215625</v>
      </c>
      <c r="AG6311" s="2">
        <f t="shared" si="890"/>
        <v>0.70833333333333326</v>
      </c>
      <c r="AH6311" t="s">
        <v>23</v>
      </c>
    </row>
    <row r="6312" spans="1:34" x14ac:dyDescent="0.25">
      <c r="A6312">
        <v>1373067</v>
      </c>
      <c r="B6312" t="s">
        <v>29</v>
      </c>
      <c r="C6312" t="s">
        <v>170</v>
      </c>
      <c r="D6312" t="s">
        <v>46</v>
      </c>
      <c r="E6312">
        <v>60423</v>
      </c>
      <c r="F6312" t="s">
        <v>20</v>
      </c>
      <c r="G6312" t="s">
        <v>32</v>
      </c>
      <c r="H6312">
        <v>11139</v>
      </c>
      <c r="I6312" t="s">
        <v>53</v>
      </c>
      <c r="J6312">
        <f>VLOOKUP(I6312,Key!$A$1:$C$73,2,FALSE)</f>
        <v>43.04824</v>
      </c>
      <c r="K6312">
        <f>VLOOKUP(I6312,Key!$A$1:$C$73,3,FALSE)</f>
        <v>-87.904970000000006</v>
      </c>
      <c r="L6312" t="s">
        <v>80</v>
      </c>
      <c r="M6312">
        <f>VLOOKUP(L6312,Key!$A$1:$C$73,2,FALSE)</f>
        <v>43.060250000000003</v>
      </c>
      <c r="N6312">
        <f>VLOOKUP(L6312,Key!$A$1:$C$73,3,FALSE)</f>
        <v>-87.892169999999993</v>
      </c>
      <c r="O6312">
        <v>9</v>
      </c>
      <c r="P6312">
        <v>0</v>
      </c>
      <c r="Q6312">
        <v>1.4</v>
      </c>
      <c r="R6312">
        <v>1.3</v>
      </c>
      <c r="S6312">
        <v>54</v>
      </c>
      <c r="T6312">
        <f t="shared" si="882"/>
        <v>-1</v>
      </c>
      <c r="U6312" s="1">
        <v>42833</v>
      </c>
      <c r="V6312" s="13">
        <f t="shared" si="883"/>
        <v>42826</v>
      </c>
      <c r="W6312" s="14">
        <f t="shared" si="884"/>
        <v>42833</v>
      </c>
      <c r="X6312" s="1" t="str">
        <f t="shared" si="885"/>
        <v>Saturday</v>
      </c>
      <c r="Y6312" s="2">
        <v>0.71277777777777773</v>
      </c>
      <c r="Z6312" s="2">
        <f t="shared" si="886"/>
        <v>0.70833333333333326</v>
      </c>
      <c r="AA6312">
        <f>1</f>
        <v>1</v>
      </c>
      <c r="AB6312" s="1">
        <v>42833</v>
      </c>
      <c r="AC6312" s="13">
        <f t="shared" si="887"/>
        <v>42826</v>
      </c>
      <c r="AD6312" s="14">
        <f t="shared" si="888"/>
        <v>42833</v>
      </c>
      <c r="AE6312" s="1" t="str">
        <f t="shared" si="889"/>
        <v>Saturday</v>
      </c>
      <c r="AF6312" s="2">
        <v>0.71929398148148149</v>
      </c>
      <c r="AG6312" s="2">
        <f t="shared" si="890"/>
        <v>0.70833333333333326</v>
      </c>
      <c r="AH6312" t="s">
        <v>23</v>
      </c>
    </row>
    <row r="6313" spans="1:34" x14ac:dyDescent="0.25">
      <c r="A6313">
        <v>1546752</v>
      </c>
      <c r="B6313" t="s">
        <v>29</v>
      </c>
      <c r="C6313" t="s">
        <v>103</v>
      </c>
      <c r="D6313" t="s">
        <v>31</v>
      </c>
      <c r="E6313">
        <v>53202</v>
      </c>
      <c r="F6313" t="s">
        <v>20</v>
      </c>
      <c r="G6313" t="s">
        <v>32</v>
      </c>
      <c r="H6313">
        <v>153</v>
      </c>
      <c r="I6313" t="s">
        <v>62</v>
      </c>
      <c r="J6313">
        <f>VLOOKUP(I6313,Key!$A$1:$C$73,2,FALSE)</f>
        <v>43.052460000000004</v>
      </c>
      <c r="K6313">
        <f>VLOOKUP(I6313,Key!$A$1:$C$73,3,FALSE)</f>
        <v>-87.891000000000005</v>
      </c>
      <c r="L6313" t="s">
        <v>37</v>
      </c>
      <c r="M6313">
        <f>VLOOKUP(L6313,Key!$A$1:$C$73,2,FALSE)</f>
        <v>43.049230000000001</v>
      </c>
      <c r="N6313">
        <f>VLOOKUP(L6313,Key!$A$1:$C$73,3,FALSE)</f>
        <v>-87.911940000000001</v>
      </c>
      <c r="O6313">
        <v>8</v>
      </c>
      <c r="P6313">
        <v>0</v>
      </c>
      <c r="Q6313">
        <v>1.2</v>
      </c>
      <c r="R6313">
        <v>1.1000000000000001</v>
      </c>
      <c r="S6313">
        <v>48</v>
      </c>
      <c r="T6313">
        <f t="shared" si="882"/>
        <v>-1</v>
      </c>
      <c r="U6313" s="1">
        <v>42833</v>
      </c>
      <c r="V6313" s="13">
        <f t="shared" si="883"/>
        <v>42826</v>
      </c>
      <c r="W6313" s="14">
        <f t="shared" si="884"/>
        <v>42833</v>
      </c>
      <c r="X6313" s="1" t="str">
        <f t="shared" si="885"/>
        <v>Saturday</v>
      </c>
      <c r="Y6313" s="2">
        <v>0.71322916666666669</v>
      </c>
      <c r="Z6313" s="2">
        <f t="shared" si="886"/>
        <v>0.70833333333333326</v>
      </c>
      <c r="AA6313">
        <f>1</f>
        <v>1</v>
      </c>
      <c r="AB6313" s="1">
        <v>42833</v>
      </c>
      <c r="AC6313" s="13">
        <f t="shared" si="887"/>
        <v>42826</v>
      </c>
      <c r="AD6313" s="14">
        <f t="shared" si="888"/>
        <v>42833</v>
      </c>
      <c r="AE6313" s="1" t="str">
        <f t="shared" si="889"/>
        <v>Saturday</v>
      </c>
      <c r="AF6313" s="2">
        <v>0.71884259259259264</v>
      </c>
      <c r="AG6313" s="2">
        <f t="shared" si="890"/>
        <v>0.70833333333333326</v>
      </c>
      <c r="AH6313" t="s">
        <v>23</v>
      </c>
    </row>
    <row r="6314" spans="1:34" x14ac:dyDescent="0.25">
      <c r="A6314">
        <v>998891</v>
      </c>
      <c r="B6314" t="s">
        <v>29</v>
      </c>
      <c r="C6314" t="s">
        <v>47</v>
      </c>
      <c r="D6314" t="s">
        <v>31</v>
      </c>
      <c r="E6314">
        <v>53211</v>
      </c>
      <c r="F6314" t="s">
        <v>20</v>
      </c>
      <c r="G6314" t="s">
        <v>32</v>
      </c>
      <c r="H6314">
        <v>11134</v>
      </c>
      <c r="I6314" t="s">
        <v>65</v>
      </c>
      <c r="J6314">
        <f>VLOOKUP(I6314,Key!$A$1:$C$73,2,FALSE)</f>
        <v>43.077359999999999</v>
      </c>
      <c r="K6314">
        <f>VLOOKUP(I6314,Key!$A$1:$C$73,3,FALSE)</f>
        <v>-87.880769999999998</v>
      </c>
      <c r="L6314" t="s">
        <v>21</v>
      </c>
      <c r="M6314">
        <f>VLOOKUP(L6314,Key!$A$1:$C$73,2,FALSE)</f>
        <v>43.074890000000003</v>
      </c>
      <c r="N6314">
        <f>VLOOKUP(L6314,Key!$A$1:$C$73,3,FALSE)</f>
        <v>-87.882810000000006</v>
      </c>
      <c r="O6314">
        <v>9</v>
      </c>
      <c r="P6314">
        <v>0</v>
      </c>
      <c r="Q6314">
        <v>1.4</v>
      </c>
      <c r="R6314">
        <v>1.3</v>
      </c>
      <c r="S6314">
        <v>54</v>
      </c>
      <c r="T6314">
        <f t="shared" si="882"/>
        <v>-1</v>
      </c>
      <c r="U6314" s="1">
        <v>42833</v>
      </c>
      <c r="V6314" s="13">
        <f t="shared" si="883"/>
        <v>42826</v>
      </c>
      <c r="W6314" s="14">
        <f t="shared" si="884"/>
        <v>42833</v>
      </c>
      <c r="X6314" s="1" t="str">
        <f t="shared" si="885"/>
        <v>Saturday</v>
      </c>
      <c r="Y6314" s="2">
        <v>0.71626157407407398</v>
      </c>
      <c r="Z6314" s="2">
        <f t="shared" si="886"/>
        <v>0.70833333333333326</v>
      </c>
      <c r="AA6314">
        <f>1</f>
        <v>1</v>
      </c>
      <c r="AB6314" s="1">
        <v>42833</v>
      </c>
      <c r="AC6314" s="13">
        <f t="shared" si="887"/>
        <v>42826</v>
      </c>
      <c r="AD6314" s="14">
        <f t="shared" si="888"/>
        <v>42833</v>
      </c>
      <c r="AE6314" s="1" t="str">
        <f t="shared" si="889"/>
        <v>Saturday</v>
      </c>
      <c r="AF6314" s="2">
        <v>0.72283564814814805</v>
      </c>
      <c r="AG6314" s="2">
        <f t="shared" si="890"/>
        <v>0.70833333333333326</v>
      </c>
      <c r="AH6314" t="s">
        <v>23</v>
      </c>
    </row>
    <row r="6315" spans="1:34" x14ac:dyDescent="0.25">
      <c r="A6315">
        <v>1518070</v>
      </c>
      <c r="B6315" t="s">
        <v>29</v>
      </c>
      <c r="C6315" t="s">
        <v>47</v>
      </c>
      <c r="D6315" t="s">
        <v>31</v>
      </c>
      <c r="E6315">
        <v>53211</v>
      </c>
      <c r="F6315" t="s">
        <v>20</v>
      </c>
      <c r="G6315" t="s">
        <v>50</v>
      </c>
      <c r="H6315">
        <v>179</v>
      </c>
      <c r="I6315" t="s">
        <v>64</v>
      </c>
      <c r="J6315">
        <f>VLOOKUP(I6315,Key!$A$1:$C$73,2,FALSE)</f>
        <v>43.069021999999997</v>
      </c>
      <c r="K6315">
        <f>VLOOKUP(I6315,Key!$A$1:$C$73,3,FALSE)</f>
        <v>-87.887940999999998</v>
      </c>
      <c r="L6315" t="s">
        <v>62</v>
      </c>
      <c r="M6315">
        <f>VLOOKUP(L6315,Key!$A$1:$C$73,2,FALSE)</f>
        <v>43.052460000000004</v>
      </c>
      <c r="N6315">
        <f>VLOOKUP(L6315,Key!$A$1:$C$73,3,FALSE)</f>
        <v>-87.891000000000005</v>
      </c>
      <c r="O6315">
        <v>15</v>
      </c>
      <c r="P6315">
        <v>0</v>
      </c>
      <c r="Q6315">
        <v>2.2999999999999998</v>
      </c>
      <c r="R6315">
        <v>2.1</v>
      </c>
      <c r="S6315">
        <v>90</v>
      </c>
      <c r="T6315">
        <f t="shared" si="882"/>
        <v>-1</v>
      </c>
      <c r="U6315" s="1">
        <v>42833</v>
      </c>
      <c r="V6315" s="13">
        <f t="shared" si="883"/>
        <v>42826</v>
      </c>
      <c r="W6315" s="14">
        <f t="shared" si="884"/>
        <v>42833</v>
      </c>
      <c r="X6315" s="1" t="str">
        <f t="shared" si="885"/>
        <v>Saturday</v>
      </c>
      <c r="Y6315" s="2">
        <v>0.72072916666666664</v>
      </c>
      <c r="Z6315" s="2">
        <f t="shared" si="886"/>
        <v>0.70833333333333326</v>
      </c>
      <c r="AA6315">
        <f>1</f>
        <v>1</v>
      </c>
      <c r="AB6315" s="1">
        <v>42833</v>
      </c>
      <c r="AC6315" s="13">
        <f t="shared" si="887"/>
        <v>42826</v>
      </c>
      <c r="AD6315" s="14">
        <f t="shared" si="888"/>
        <v>42833</v>
      </c>
      <c r="AE6315" s="1" t="str">
        <f t="shared" si="889"/>
        <v>Saturday</v>
      </c>
      <c r="AF6315" s="2">
        <v>0.7310416666666667</v>
      </c>
      <c r="AG6315" s="2">
        <f t="shared" si="890"/>
        <v>0.75</v>
      </c>
      <c r="AH6315" t="s">
        <v>23</v>
      </c>
    </row>
    <row r="6316" spans="1:34" x14ac:dyDescent="0.25">
      <c r="A6316">
        <v>1149609</v>
      </c>
      <c r="B6316" t="s">
        <v>29</v>
      </c>
      <c r="C6316" t="s">
        <v>47</v>
      </c>
      <c r="D6316" t="s">
        <v>31</v>
      </c>
      <c r="E6316">
        <v>53211</v>
      </c>
      <c r="F6316" t="s">
        <v>20</v>
      </c>
      <c r="G6316" t="s">
        <v>32</v>
      </c>
      <c r="H6316">
        <v>11118</v>
      </c>
      <c r="I6316" t="s">
        <v>76</v>
      </c>
      <c r="J6316">
        <f>VLOOKUP(I6316,Key!$A$1:$C$73,2,FALSE)</f>
        <v>43.02948</v>
      </c>
      <c r="K6316">
        <f>VLOOKUP(I6316,Key!$A$1:$C$73,3,FALSE)</f>
        <v>-87.912819999999996</v>
      </c>
      <c r="L6316" t="s">
        <v>61</v>
      </c>
      <c r="M6316">
        <f>VLOOKUP(L6316,Key!$A$1:$C$73,2,FALSE)</f>
        <v>43.060786</v>
      </c>
      <c r="N6316">
        <f>VLOOKUP(L6316,Key!$A$1:$C$73,3,FALSE)</f>
        <v>-87.883825999999999</v>
      </c>
      <c r="O6316">
        <v>29</v>
      </c>
      <c r="P6316">
        <v>0</v>
      </c>
      <c r="Q6316">
        <v>4.4000000000000004</v>
      </c>
      <c r="R6316">
        <v>4.0999999999999996</v>
      </c>
      <c r="S6316">
        <v>174</v>
      </c>
      <c r="T6316">
        <f t="shared" si="882"/>
        <v>-1</v>
      </c>
      <c r="U6316" s="1">
        <v>42833</v>
      </c>
      <c r="V6316" s="13">
        <f t="shared" si="883"/>
        <v>42826</v>
      </c>
      <c r="W6316" s="14">
        <f t="shared" si="884"/>
        <v>42833</v>
      </c>
      <c r="X6316" s="1" t="str">
        <f t="shared" si="885"/>
        <v>Saturday</v>
      </c>
      <c r="Y6316" s="2">
        <v>0.74612268518518521</v>
      </c>
      <c r="Z6316" s="2">
        <f t="shared" si="886"/>
        <v>0.75</v>
      </c>
      <c r="AA6316">
        <f>1</f>
        <v>1</v>
      </c>
      <c r="AB6316" s="1">
        <v>42833</v>
      </c>
      <c r="AC6316" s="13">
        <f t="shared" si="887"/>
        <v>42826</v>
      </c>
      <c r="AD6316" s="14">
        <f t="shared" si="888"/>
        <v>42833</v>
      </c>
      <c r="AE6316" s="1" t="str">
        <f t="shared" si="889"/>
        <v>Saturday</v>
      </c>
      <c r="AF6316" s="2">
        <v>0.76613425925925915</v>
      </c>
      <c r="AG6316" s="2">
        <f t="shared" si="890"/>
        <v>0.75</v>
      </c>
      <c r="AH6316" t="s">
        <v>23</v>
      </c>
    </row>
    <row r="6317" spans="1:34" x14ac:dyDescent="0.25">
      <c r="A6317">
        <v>1570690</v>
      </c>
      <c r="B6317" t="s">
        <v>29</v>
      </c>
      <c r="E6317">
        <v>53202</v>
      </c>
      <c r="F6317" t="s">
        <v>20</v>
      </c>
      <c r="G6317" t="s">
        <v>97</v>
      </c>
      <c r="H6317">
        <v>952</v>
      </c>
      <c r="I6317" t="s">
        <v>85</v>
      </c>
      <c r="J6317">
        <f>VLOOKUP(I6317,Key!$A$1:$C$73,2,FALSE)</f>
        <v>43.053040000000003</v>
      </c>
      <c r="K6317">
        <f>VLOOKUP(I6317,Key!$A$1:$C$73,3,FALSE)</f>
        <v>-87.897660000000002</v>
      </c>
      <c r="L6317" t="s">
        <v>136</v>
      </c>
      <c r="M6317">
        <f>VLOOKUP(L6317,Key!$A$1:$C$73,2,FALSE)</f>
        <v>43.02017</v>
      </c>
      <c r="N6317">
        <f>VLOOKUP(L6317,Key!$A$1:$C$73,3,FALSE)</f>
        <v>-87.933049999999994</v>
      </c>
      <c r="O6317">
        <v>35</v>
      </c>
      <c r="P6317">
        <v>4</v>
      </c>
      <c r="Q6317">
        <v>5.3</v>
      </c>
      <c r="R6317">
        <v>5</v>
      </c>
      <c r="S6317">
        <v>210</v>
      </c>
      <c r="T6317">
        <f t="shared" si="882"/>
        <v>-1</v>
      </c>
      <c r="U6317" s="1">
        <v>42833</v>
      </c>
      <c r="V6317" s="13">
        <f t="shared" si="883"/>
        <v>42826</v>
      </c>
      <c r="W6317" s="14">
        <f t="shared" si="884"/>
        <v>42833</v>
      </c>
      <c r="X6317" s="1" t="str">
        <f t="shared" si="885"/>
        <v>Saturday</v>
      </c>
      <c r="Y6317" s="2">
        <v>0.77969907407407402</v>
      </c>
      <c r="Z6317" s="2">
        <f t="shared" si="886"/>
        <v>0.79166666666666663</v>
      </c>
      <c r="AA6317">
        <f>1</f>
        <v>1</v>
      </c>
      <c r="AB6317" s="1">
        <v>42833</v>
      </c>
      <c r="AC6317" s="13">
        <f t="shared" si="887"/>
        <v>42826</v>
      </c>
      <c r="AD6317" s="14">
        <f t="shared" si="888"/>
        <v>42833</v>
      </c>
      <c r="AE6317" s="1" t="str">
        <f t="shared" si="889"/>
        <v>Saturday</v>
      </c>
      <c r="AF6317" s="2">
        <v>0.80409722222222213</v>
      </c>
      <c r="AG6317" s="2">
        <f t="shared" si="890"/>
        <v>0.79166666666666663</v>
      </c>
      <c r="AH6317" t="s">
        <v>23</v>
      </c>
    </row>
    <row r="6318" spans="1:34" x14ac:dyDescent="0.25">
      <c r="A6318">
        <v>1570672</v>
      </c>
      <c r="B6318" t="s">
        <v>29</v>
      </c>
      <c r="E6318">
        <v>53282</v>
      </c>
      <c r="F6318" t="s">
        <v>20</v>
      </c>
      <c r="G6318" t="s">
        <v>97</v>
      </c>
      <c r="H6318">
        <v>37</v>
      </c>
      <c r="I6318" t="s">
        <v>136</v>
      </c>
      <c r="J6318">
        <f>VLOOKUP(I6318,Key!$A$1:$C$73,2,FALSE)</f>
        <v>43.02017</v>
      </c>
      <c r="K6318">
        <f>VLOOKUP(I6318,Key!$A$1:$C$73,3,FALSE)</f>
        <v>-87.933049999999994</v>
      </c>
      <c r="L6318" t="s">
        <v>69</v>
      </c>
      <c r="M6318">
        <f>VLOOKUP(L6318,Key!$A$1:$C$73,2,FALSE)</f>
        <v>43.024340000000002</v>
      </c>
      <c r="N6318">
        <f>VLOOKUP(L6318,Key!$A$1:$C$73,3,FALSE)</f>
        <v>-87.916753</v>
      </c>
      <c r="O6318">
        <v>8</v>
      </c>
      <c r="P6318">
        <v>2</v>
      </c>
      <c r="Q6318">
        <v>1.2</v>
      </c>
      <c r="R6318">
        <v>1.1000000000000001</v>
      </c>
      <c r="S6318">
        <v>48</v>
      </c>
      <c r="T6318">
        <f t="shared" si="882"/>
        <v>-1</v>
      </c>
      <c r="U6318" s="1">
        <v>42833</v>
      </c>
      <c r="V6318" s="13">
        <f t="shared" si="883"/>
        <v>42826</v>
      </c>
      <c r="W6318" s="14">
        <f t="shared" si="884"/>
        <v>42833</v>
      </c>
      <c r="X6318" s="1" t="str">
        <f t="shared" si="885"/>
        <v>Saturday</v>
      </c>
      <c r="Y6318" s="2">
        <v>0.8455787037037038</v>
      </c>
      <c r="Z6318" s="2">
        <f t="shared" si="886"/>
        <v>0.83333333333333326</v>
      </c>
      <c r="AA6318">
        <f>1</f>
        <v>1</v>
      </c>
      <c r="AB6318" s="1">
        <v>42833</v>
      </c>
      <c r="AC6318" s="13">
        <f t="shared" si="887"/>
        <v>42826</v>
      </c>
      <c r="AD6318" s="14">
        <f t="shared" si="888"/>
        <v>42833</v>
      </c>
      <c r="AE6318" s="1" t="str">
        <f t="shared" si="889"/>
        <v>Saturday</v>
      </c>
      <c r="AF6318" s="2">
        <v>0.85093750000000001</v>
      </c>
      <c r="AG6318" s="2">
        <f t="shared" si="890"/>
        <v>0.83333333333333326</v>
      </c>
      <c r="AH6318" t="s">
        <v>23</v>
      </c>
    </row>
    <row r="6319" spans="1:34" x14ac:dyDescent="0.25">
      <c r="A6319">
        <v>1390953</v>
      </c>
      <c r="B6319" t="s">
        <v>29</v>
      </c>
      <c r="C6319" t="s">
        <v>117</v>
      </c>
      <c r="D6319" t="s">
        <v>31</v>
      </c>
      <c r="E6319">
        <v>54956</v>
      </c>
      <c r="F6319" t="s">
        <v>20</v>
      </c>
      <c r="G6319" t="s">
        <v>32</v>
      </c>
      <c r="H6319">
        <v>5423</v>
      </c>
      <c r="I6319" t="s">
        <v>21</v>
      </c>
      <c r="J6319">
        <f>VLOOKUP(I6319,Key!$A$1:$C$73,2,FALSE)</f>
        <v>43.074890000000003</v>
      </c>
      <c r="K6319">
        <f>VLOOKUP(I6319,Key!$A$1:$C$73,3,FALSE)</f>
        <v>-87.882810000000006</v>
      </c>
      <c r="L6319" t="s">
        <v>66</v>
      </c>
      <c r="M6319">
        <f>VLOOKUP(L6319,Key!$A$1:$C$73,2,FALSE)</f>
        <v>43.078530000000001</v>
      </c>
      <c r="N6319">
        <f>VLOOKUP(L6319,Key!$A$1:$C$73,3,FALSE)</f>
        <v>-87.882620000000003</v>
      </c>
      <c r="O6319">
        <v>9</v>
      </c>
      <c r="P6319">
        <v>0</v>
      </c>
      <c r="Q6319">
        <v>1.4</v>
      </c>
      <c r="R6319">
        <v>1.3</v>
      </c>
      <c r="S6319">
        <v>54</v>
      </c>
      <c r="T6319">
        <f t="shared" si="882"/>
        <v>-1</v>
      </c>
      <c r="U6319" s="1">
        <v>42833</v>
      </c>
      <c r="V6319" s="13">
        <f t="shared" si="883"/>
        <v>42826</v>
      </c>
      <c r="W6319" s="14">
        <f t="shared" si="884"/>
        <v>42833</v>
      </c>
      <c r="X6319" s="1" t="str">
        <f t="shared" si="885"/>
        <v>Saturday</v>
      </c>
      <c r="Y6319" s="2">
        <v>0.97354166666666664</v>
      </c>
      <c r="Z6319" s="2">
        <f t="shared" si="886"/>
        <v>0.95833333333333326</v>
      </c>
      <c r="AA6319">
        <f>1</f>
        <v>1</v>
      </c>
      <c r="AB6319" s="1">
        <v>42833</v>
      </c>
      <c r="AC6319" s="13">
        <f t="shared" si="887"/>
        <v>42826</v>
      </c>
      <c r="AD6319" s="14">
        <f t="shared" si="888"/>
        <v>42833</v>
      </c>
      <c r="AE6319" s="1" t="str">
        <f t="shared" si="889"/>
        <v>Saturday</v>
      </c>
      <c r="AF6319" s="2">
        <v>0.97918981481481471</v>
      </c>
      <c r="AG6319" s="2">
        <f t="shared" si="890"/>
        <v>1</v>
      </c>
      <c r="AH6319" t="s">
        <v>23</v>
      </c>
    </row>
    <row r="6320" spans="1:34" x14ac:dyDescent="0.25">
      <c r="A6320">
        <v>1425087</v>
      </c>
      <c r="B6320" t="s">
        <v>29</v>
      </c>
      <c r="C6320" t="s">
        <v>30</v>
      </c>
      <c r="D6320" t="s">
        <v>31</v>
      </c>
      <c r="E6320">
        <v>53212</v>
      </c>
      <c r="F6320" t="s">
        <v>20</v>
      </c>
      <c r="G6320" t="s">
        <v>32</v>
      </c>
      <c r="H6320">
        <v>5451</v>
      </c>
      <c r="I6320" t="s">
        <v>40</v>
      </c>
      <c r="J6320">
        <f>VLOOKUP(I6320,Key!$A$1:$C$73,2,FALSE)</f>
        <v>43.06033</v>
      </c>
      <c r="K6320">
        <f>VLOOKUP(I6320,Key!$A$1:$C$73,3,FALSE)</f>
        <v>-87.89546</v>
      </c>
      <c r="L6320" t="s">
        <v>57</v>
      </c>
      <c r="M6320">
        <f>VLOOKUP(L6320,Key!$A$1:$C$73,2,FALSE)</f>
        <v>43.03913</v>
      </c>
      <c r="N6320">
        <f>VLOOKUP(L6320,Key!$A$1:$C$73,3,FALSE)</f>
        <v>-87.916150000000002</v>
      </c>
      <c r="O6320">
        <v>12</v>
      </c>
      <c r="P6320">
        <v>0</v>
      </c>
      <c r="Q6320">
        <v>1.8</v>
      </c>
      <c r="R6320">
        <v>1.7</v>
      </c>
      <c r="S6320">
        <v>72</v>
      </c>
      <c r="T6320">
        <f t="shared" si="882"/>
        <v>-1</v>
      </c>
      <c r="U6320" s="1">
        <v>42834</v>
      </c>
      <c r="V6320" s="13">
        <f t="shared" si="883"/>
        <v>42826</v>
      </c>
      <c r="W6320" s="14">
        <f t="shared" si="884"/>
        <v>42834</v>
      </c>
      <c r="X6320" s="1" t="str">
        <f t="shared" si="885"/>
        <v>Sunday</v>
      </c>
      <c r="Y6320" s="2">
        <v>0.31293981481481481</v>
      </c>
      <c r="Z6320" s="2">
        <f t="shared" si="886"/>
        <v>0.33333333333333331</v>
      </c>
      <c r="AA6320">
        <f>1</f>
        <v>1</v>
      </c>
      <c r="AB6320" s="1">
        <v>42834</v>
      </c>
      <c r="AC6320" s="13">
        <f t="shared" si="887"/>
        <v>42826</v>
      </c>
      <c r="AD6320" s="14">
        <f t="shared" si="888"/>
        <v>42834</v>
      </c>
      <c r="AE6320" s="1" t="str">
        <f t="shared" si="889"/>
        <v>Sunday</v>
      </c>
      <c r="AF6320" s="2">
        <v>0.32108796296296299</v>
      </c>
      <c r="AG6320" s="2">
        <f t="shared" si="890"/>
        <v>0.33333333333333331</v>
      </c>
      <c r="AH6320" t="s">
        <v>23</v>
      </c>
    </row>
    <row r="6321" spans="1:34" x14ac:dyDescent="0.25">
      <c r="A6321">
        <v>738734</v>
      </c>
      <c r="B6321" t="s">
        <v>29</v>
      </c>
      <c r="C6321" t="s">
        <v>98</v>
      </c>
      <c r="D6321" t="s">
        <v>31</v>
      </c>
      <c r="E6321">
        <v>53202</v>
      </c>
      <c r="F6321" t="s">
        <v>20</v>
      </c>
      <c r="G6321" t="s">
        <v>32</v>
      </c>
      <c r="H6321">
        <v>11109</v>
      </c>
      <c r="I6321" t="s">
        <v>60</v>
      </c>
      <c r="J6321">
        <f>VLOOKUP(I6321,Key!$A$1:$C$73,2,FALSE)</f>
        <v>43.046570000000003</v>
      </c>
      <c r="K6321">
        <f>VLOOKUP(I6321,Key!$A$1:$C$73,3,FALSE)</f>
        <v>-87.908720000000002</v>
      </c>
      <c r="L6321" t="s">
        <v>77</v>
      </c>
      <c r="M6321">
        <f>VLOOKUP(L6321,Key!$A$1:$C$73,2,FALSE)</f>
        <v>43.036900000000003</v>
      </c>
      <c r="N6321">
        <f>VLOOKUP(L6321,Key!$A$1:$C$73,3,FALSE)</f>
        <v>-87.89667</v>
      </c>
      <c r="O6321">
        <v>18</v>
      </c>
      <c r="P6321">
        <v>0</v>
      </c>
      <c r="Q6321">
        <v>2.7</v>
      </c>
      <c r="R6321">
        <v>2.6</v>
      </c>
      <c r="S6321">
        <v>108</v>
      </c>
      <c r="T6321">
        <f t="shared" si="882"/>
        <v>-1</v>
      </c>
      <c r="U6321" s="1">
        <v>42834</v>
      </c>
      <c r="V6321" s="13">
        <f t="shared" si="883"/>
        <v>42826</v>
      </c>
      <c r="W6321" s="14">
        <f t="shared" si="884"/>
        <v>42834</v>
      </c>
      <c r="X6321" s="1" t="str">
        <f t="shared" si="885"/>
        <v>Sunday</v>
      </c>
      <c r="Y6321" s="2">
        <v>0.46688657407407402</v>
      </c>
      <c r="Z6321" s="2">
        <f t="shared" si="886"/>
        <v>0.45833333333333331</v>
      </c>
      <c r="AA6321">
        <f>1</f>
        <v>1</v>
      </c>
      <c r="AB6321" s="1">
        <v>42834</v>
      </c>
      <c r="AC6321" s="13">
        <f t="shared" si="887"/>
        <v>42826</v>
      </c>
      <c r="AD6321" s="14">
        <f t="shared" si="888"/>
        <v>42834</v>
      </c>
      <c r="AE6321" s="1" t="str">
        <f t="shared" si="889"/>
        <v>Sunday</v>
      </c>
      <c r="AF6321" s="2">
        <v>0.47917824074074072</v>
      </c>
      <c r="AG6321" s="2">
        <f t="shared" si="890"/>
        <v>0.5</v>
      </c>
      <c r="AH6321" t="s">
        <v>23</v>
      </c>
    </row>
    <row r="6322" spans="1:34" x14ac:dyDescent="0.25">
      <c r="A6322">
        <v>1571830</v>
      </c>
      <c r="B6322" t="s">
        <v>29</v>
      </c>
      <c r="C6322" t="s">
        <v>47</v>
      </c>
      <c r="D6322" t="s">
        <v>31</v>
      </c>
      <c r="E6322">
        <v>53211</v>
      </c>
      <c r="F6322" t="s">
        <v>20</v>
      </c>
      <c r="G6322" t="s">
        <v>32</v>
      </c>
      <c r="H6322">
        <v>11134</v>
      </c>
      <c r="I6322" t="s">
        <v>21</v>
      </c>
      <c r="J6322">
        <f>VLOOKUP(I6322,Key!$A$1:$C$73,2,FALSE)</f>
        <v>43.074890000000003</v>
      </c>
      <c r="K6322">
        <f>VLOOKUP(I6322,Key!$A$1:$C$73,3,FALSE)</f>
        <v>-87.882810000000006</v>
      </c>
      <c r="L6322" t="s">
        <v>21</v>
      </c>
      <c r="M6322">
        <f>VLOOKUP(L6322,Key!$A$1:$C$73,2,FALSE)</f>
        <v>43.074890000000003</v>
      </c>
      <c r="N6322">
        <f>VLOOKUP(L6322,Key!$A$1:$C$73,3,FALSE)</f>
        <v>-87.882810000000006</v>
      </c>
      <c r="O6322">
        <v>62</v>
      </c>
      <c r="P6322">
        <v>0</v>
      </c>
      <c r="Q6322">
        <v>9.3000000000000007</v>
      </c>
      <c r="R6322">
        <v>8.8000000000000007</v>
      </c>
      <c r="S6322">
        <v>372</v>
      </c>
      <c r="T6322">
        <f t="shared" si="882"/>
        <v>-1</v>
      </c>
      <c r="U6322" s="1">
        <v>42834</v>
      </c>
      <c r="V6322" s="13">
        <f t="shared" si="883"/>
        <v>42826</v>
      </c>
      <c r="W6322" s="14">
        <f t="shared" si="884"/>
        <v>42834</v>
      </c>
      <c r="X6322" s="1" t="str">
        <f t="shared" si="885"/>
        <v>Sunday</v>
      </c>
      <c r="Y6322" s="2">
        <v>0.52060185185185182</v>
      </c>
      <c r="Z6322" s="2">
        <f t="shared" si="886"/>
        <v>0.5</v>
      </c>
      <c r="AA6322">
        <f>1</f>
        <v>1</v>
      </c>
      <c r="AB6322" s="1">
        <v>42834</v>
      </c>
      <c r="AC6322" s="13">
        <f t="shared" si="887"/>
        <v>42826</v>
      </c>
      <c r="AD6322" s="14">
        <f t="shared" si="888"/>
        <v>42834</v>
      </c>
      <c r="AE6322" s="1" t="str">
        <f t="shared" si="889"/>
        <v>Sunday</v>
      </c>
      <c r="AF6322" s="2">
        <v>0.56328703703703698</v>
      </c>
      <c r="AG6322" s="2">
        <f t="shared" si="890"/>
        <v>0.58333333333333326</v>
      </c>
      <c r="AH6322" t="s">
        <v>25</v>
      </c>
    </row>
    <row r="6323" spans="1:34" x14ac:dyDescent="0.25">
      <c r="A6323">
        <v>1564969</v>
      </c>
      <c r="B6323" t="s">
        <v>29</v>
      </c>
      <c r="C6323" t="s">
        <v>47</v>
      </c>
      <c r="D6323" t="s">
        <v>31</v>
      </c>
      <c r="E6323">
        <v>53202</v>
      </c>
      <c r="F6323" t="s">
        <v>20</v>
      </c>
      <c r="G6323" t="s">
        <v>32</v>
      </c>
      <c r="H6323">
        <v>5453</v>
      </c>
      <c r="I6323" t="s">
        <v>62</v>
      </c>
      <c r="J6323">
        <f>VLOOKUP(I6323,Key!$A$1:$C$73,2,FALSE)</f>
        <v>43.052460000000004</v>
      </c>
      <c r="K6323">
        <f>VLOOKUP(I6323,Key!$A$1:$C$73,3,FALSE)</f>
        <v>-87.891000000000005</v>
      </c>
      <c r="L6323" t="s">
        <v>44</v>
      </c>
      <c r="M6323">
        <f>VLOOKUP(L6323,Key!$A$1:$C$73,2,FALSE)</f>
        <v>43.03886</v>
      </c>
      <c r="N6323">
        <f>VLOOKUP(L6323,Key!$A$1:$C$73,3,FALSE)</f>
        <v>-87.902720000000002</v>
      </c>
      <c r="O6323">
        <v>9</v>
      </c>
      <c r="P6323">
        <v>0</v>
      </c>
      <c r="Q6323">
        <v>1.4</v>
      </c>
      <c r="R6323">
        <v>1.3</v>
      </c>
      <c r="S6323">
        <v>54</v>
      </c>
      <c r="T6323">
        <f t="shared" si="882"/>
        <v>-1</v>
      </c>
      <c r="U6323" s="1">
        <v>42834</v>
      </c>
      <c r="V6323" s="13">
        <f t="shared" si="883"/>
        <v>42826</v>
      </c>
      <c r="W6323" s="14">
        <f t="shared" si="884"/>
        <v>42834</v>
      </c>
      <c r="X6323" s="1" t="str">
        <f t="shared" si="885"/>
        <v>Sunday</v>
      </c>
      <c r="Y6323" s="2">
        <v>0.52128472222222222</v>
      </c>
      <c r="Z6323" s="2">
        <f t="shared" si="886"/>
        <v>0.54166666666666663</v>
      </c>
      <c r="AA6323">
        <f>1</f>
        <v>1</v>
      </c>
      <c r="AB6323" s="1">
        <v>42834</v>
      </c>
      <c r="AC6323" s="13">
        <f t="shared" si="887"/>
        <v>42826</v>
      </c>
      <c r="AD6323" s="14">
        <f t="shared" si="888"/>
        <v>42834</v>
      </c>
      <c r="AE6323" s="1" t="str">
        <f t="shared" si="889"/>
        <v>Sunday</v>
      </c>
      <c r="AF6323" s="2">
        <v>0.52755787037037039</v>
      </c>
      <c r="AG6323" s="2">
        <f t="shared" si="890"/>
        <v>0.54166666666666663</v>
      </c>
      <c r="AH6323" t="s">
        <v>23</v>
      </c>
    </row>
    <row r="6324" spans="1:34" x14ac:dyDescent="0.25">
      <c r="A6324">
        <v>1407702</v>
      </c>
      <c r="B6324" t="s">
        <v>29</v>
      </c>
      <c r="C6324" t="s">
        <v>47</v>
      </c>
      <c r="D6324" t="s">
        <v>31</v>
      </c>
      <c r="E6324">
        <v>53202</v>
      </c>
      <c r="F6324" t="s">
        <v>20</v>
      </c>
      <c r="G6324" t="s">
        <v>32</v>
      </c>
      <c r="H6324">
        <v>5525</v>
      </c>
      <c r="I6324" t="s">
        <v>81</v>
      </c>
      <c r="J6324">
        <f>VLOOKUP(I6324,Key!$A$1:$C$73,2,FALSE)</f>
        <v>43.058010000000003</v>
      </c>
      <c r="K6324">
        <f>VLOOKUP(I6324,Key!$A$1:$C$73,3,FALSE)</f>
        <v>-87.877300000000005</v>
      </c>
      <c r="L6324" t="s">
        <v>22</v>
      </c>
      <c r="M6324">
        <f>VLOOKUP(L6324,Key!$A$1:$C$73,2,FALSE)</f>
        <v>43.058619999999998</v>
      </c>
      <c r="N6324">
        <f>VLOOKUP(L6324,Key!$A$1:$C$73,3,FALSE)</f>
        <v>-87.885319999999993</v>
      </c>
      <c r="O6324">
        <v>12</v>
      </c>
      <c r="P6324">
        <v>0</v>
      </c>
      <c r="Q6324">
        <v>1.8</v>
      </c>
      <c r="R6324">
        <v>1.7</v>
      </c>
      <c r="S6324">
        <v>72</v>
      </c>
      <c r="T6324">
        <f t="shared" si="882"/>
        <v>-1</v>
      </c>
      <c r="U6324" s="1">
        <v>42834</v>
      </c>
      <c r="V6324" s="13">
        <f t="shared" si="883"/>
        <v>42826</v>
      </c>
      <c r="W6324" s="14">
        <f t="shared" si="884"/>
        <v>42834</v>
      </c>
      <c r="X6324" s="1" t="str">
        <f t="shared" si="885"/>
        <v>Sunday</v>
      </c>
      <c r="Y6324" s="2">
        <v>0.5392245370370371</v>
      </c>
      <c r="Z6324" s="2">
        <f t="shared" si="886"/>
        <v>0.54166666666666663</v>
      </c>
      <c r="AA6324">
        <f>1</f>
        <v>1</v>
      </c>
      <c r="AB6324" s="1">
        <v>42834</v>
      </c>
      <c r="AC6324" s="13">
        <f t="shared" si="887"/>
        <v>42826</v>
      </c>
      <c r="AD6324" s="14">
        <f t="shared" si="888"/>
        <v>42834</v>
      </c>
      <c r="AE6324" s="1" t="str">
        <f t="shared" si="889"/>
        <v>Sunday</v>
      </c>
      <c r="AF6324" s="2">
        <v>0.54787037037037034</v>
      </c>
      <c r="AG6324" s="2">
        <f t="shared" si="890"/>
        <v>0.54166666666666663</v>
      </c>
      <c r="AH6324" t="s">
        <v>23</v>
      </c>
    </row>
    <row r="6325" spans="1:34" x14ac:dyDescent="0.25">
      <c r="A6325">
        <v>1357851</v>
      </c>
      <c r="B6325" t="s">
        <v>29</v>
      </c>
      <c r="C6325" t="s">
        <v>30</v>
      </c>
      <c r="D6325" t="s">
        <v>169</v>
      </c>
      <c r="E6325">
        <v>53202</v>
      </c>
      <c r="F6325" t="s">
        <v>217</v>
      </c>
      <c r="G6325" t="s">
        <v>32</v>
      </c>
      <c r="H6325">
        <v>11059</v>
      </c>
      <c r="I6325" t="s">
        <v>65</v>
      </c>
      <c r="J6325">
        <f>VLOOKUP(I6325,Key!$A$1:$C$73,2,FALSE)</f>
        <v>43.077359999999999</v>
      </c>
      <c r="K6325">
        <f>VLOOKUP(I6325,Key!$A$1:$C$73,3,FALSE)</f>
        <v>-87.880769999999998</v>
      </c>
      <c r="L6325" t="s">
        <v>89</v>
      </c>
      <c r="M6325">
        <f>VLOOKUP(L6325,Key!$A$1:$C$73,2,FALSE)</f>
        <v>43.060155999999999</v>
      </c>
      <c r="N6325">
        <f>VLOOKUP(L6325,Key!$A$1:$C$73,3,FALSE)</f>
        <v>-87.881258000000003</v>
      </c>
      <c r="O6325">
        <v>30</v>
      </c>
      <c r="P6325">
        <v>0</v>
      </c>
      <c r="Q6325">
        <v>4.5</v>
      </c>
      <c r="R6325">
        <v>4.3</v>
      </c>
      <c r="S6325">
        <v>180</v>
      </c>
      <c r="T6325">
        <f t="shared" si="882"/>
        <v>-1</v>
      </c>
      <c r="U6325" s="1">
        <v>42834</v>
      </c>
      <c r="V6325" s="13">
        <f t="shared" si="883"/>
        <v>42826</v>
      </c>
      <c r="W6325" s="14">
        <f t="shared" si="884"/>
        <v>42834</v>
      </c>
      <c r="X6325" s="1" t="str">
        <f t="shared" si="885"/>
        <v>Sunday</v>
      </c>
      <c r="Y6325" s="2">
        <v>0.58126157407407408</v>
      </c>
      <c r="Z6325" s="2">
        <f t="shared" si="886"/>
        <v>0.58333333333333326</v>
      </c>
      <c r="AA6325">
        <f>1</f>
        <v>1</v>
      </c>
      <c r="AB6325" s="1">
        <v>42834</v>
      </c>
      <c r="AC6325" s="13">
        <f t="shared" si="887"/>
        <v>42826</v>
      </c>
      <c r="AD6325" s="14">
        <f t="shared" si="888"/>
        <v>42834</v>
      </c>
      <c r="AE6325" s="1" t="str">
        <f t="shared" si="889"/>
        <v>Sunday</v>
      </c>
      <c r="AF6325" s="2">
        <v>0.60245370370370377</v>
      </c>
      <c r="AG6325" s="2">
        <f t="shared" si="890"/>
        <v>0.58333333333333326</v>
      </c>
      <c r="AH6325" t="s">
        <v>23</v>
      </c>
    </row>
    <row r="6326" spans="1:34" x14ac:dyDescent="0.25">
      <c r="A6326">
        <v>1380447</v>
      </c>
      <c r="B6326" t="s">
        <v>29</v>
      </c>
      <c r="C6326" t="s">
        <v>218</v>
      </c>
      <c r="D6326" t="s">
        <v>219</v>
      </c>
      <c r="E6326">
        <v>63112</v>
      </c>
      <c r="F6326" t="s">
        <v>20</v>
      </c>
      <c r="G6326" t="s">
        <v>32</v>
      </c>
      <c r="H6326">
        <v>3</v>
      </c>
      <c r="I6326" t="s">
        <v>85</v>
      </c>
      <c r="J6326">
        <f>VLOOKUP(I6326,Key!$A$1:$C$73,2,FALSE)</f>
        <v>43.053040000000003</v>
      </c>
      <c r="K6326">
        <f>VLOOKUP(I6326,Key!$A$1:$C$73,3,FALSE)</f>
        <v>-87.897660000000002</v>
      </c>
      <c r="L6326" t="s">
        <v>64</v>
      </c>
      <c r="M6326">
        <f>VLOOKUP(L6326,Key!$A$1:$C$73,2,FALSE)</f>
        <v>43.069021999999997</v>
      </c>
      <c r="N6326">
        <f>VLOOKUP(L6326,Key!$A$1:$C$73,3,FALSE)</f>
        <v>-87.887940999999998</v>
      </c>
      <c r="O6326">
        <v>13</v>
      </c>
      <c r="P6326">
        <v>0</v>
      </c>
      <c r="Q6326">
        <v>2</v>
      </c>
      <c r="R6326">
        <v>1.9</v>
      </c>
      <c r="S6326">
        <v>78</v>
      </c>
      <c r="T6326">
        <f t="shared" si="882"/>
        <v>-1</v>
      </c>
      <c r="U6326" s="1">
        <v>42834</v>
      </c>
      <c r="V6326" s="13">
        <f t="shared" si="883"/>
        <v>42826</v>
      </c>
      <c r="W6326" s="14">
        <f t="shared" si="884"/>
        <v>42834</v>
      </c>
      <c r="X6326" s="1" t="str">
        <f t="shared" si="885"/>
        <v>Sunday</v>
      </c>
      <c r="Y6326" s="2">
        <v>0.6089930555555555</v>
      </c>
      <c r="Z6326" s="2">
        <f t="shared" si="886"/>
        <v>0.625</v>
      </c>
      <c r="AA6326">
        <f>1</f>
        <v>1</v>
      </c>
      <c r="AB6326" s="1">
        <v>42834</v>
      </c>
      <c r="AC6326" s="13">
        <f t="shared" si="887"/>
        <v>42826</v>
      </c>
      <c r="AD6326" s="14">
        <f t="shared" si="888"/>
        <v>42834</v>
      </c>
      <c r="AE6326" s="1" t="str">
        <f t="shared" si="889"/>
        <v>Sunday</v>
      </c>
      <c r="AF6326" s="2">
        <v>0.61796296296296294</v>
      </c>
      <c r="AG6326" s="2">
        <f t="shared" si="890"/>
        <v>0.625</v>
      </c>
      <c r="AH6326" t="s">
        <v>23</v>
      </c>
    </row>
    <row r="6327" spans="1:34" x14ac:dyDescent="0.25">
      <c r="A6327">
        <v>1185449</v>
      </c>
      <c r="B6327" t="s">
        <v>29</v>
      </c>
      <c r="C6327" t="s">
        <v>47</v>
      </c>
      <c r="D6327" t="s">
        <v>31</v>
      </c>
      <c r="E6327">
        <v>53211</v>
      </c>
      <c r="F6327" t="s">
        <v>20</v>
      </c>
      <c r="G6327" t="s">
        <v>32</v>
      </c>
      <c r="H6327">
        <v>342</v>
      </c>
      <c r="I6327" t="s">
        <v>62</v>
      </c>
      <c r="J6327">
        <f>VLOOKUP(I6327,Key!$A$1:$C$73,2,FALSE)</f>
        <v>43.052460000000004</v>
      </c>
      <c r="K6327">
        <f>VLOOKUP(I6327,Key!$A$1:$C$73,3,FALSE)</f>
        <v>-87.891000000000005</v>
      </c>
      <c r="L6327" t="s">
        <v>52</v>
      </c>
      <c r="M6327">
        <f>VLOOKUP(L6327,Key!$A$1:$C$73,2,FALSE)</f>
        <v>43.042490000000001</v>
      </c>
      <c r="N6327">
        <f>VLOOKUP(L6327,Key!$A$1:$C$73,3,FALSE)</f>
        <v>-87.909959999999998</v>
      </c>
      <c r="O6327">
        <v>12</v>
      </c>
      <c r="P6327">
        <v>0</v>
      </c>
      <c r="Q6327">
        <v>1.8</v>
      </c>
      <c r="R6327">
        <v>1.7</v>
      </c>
      <c r="S6327">
        <v>72</v>
      </c>
      <c r="T6327">
        <f t="shared" si="882"/>
        <v>-1</v>
      </c>
      <c r="U6327" s="1">
        <v>42834</v>
      </c>
      <c r="V6327" s="13">
        <f t="shared" si="883"/>
        <v>42826</v>
      </c>
      <c r="W6327" s="14">
        <f t="shared" si="884"/>
        <v>42834</v>
      </c>
      <c r="X6327" s="1" t="str">
        <f t="shared" si="885"/>
        <v>Sunday</v>
      </c>
      <c r="Y6327" s="2">
        <v>0.66935185185185186</v>
      </c>
      <c r="Z6327" s="2">
        <f t="shared" si="886"/>
        <v>0.66666666666666663</v>
      </c>
      <c r="AA6327">
        <f>1</f>
        <v>1</v>
      </c>
      <c r="AB6327" s="1">
        <v>42834</v>
      </c>
      <c r="AC6327" s="13">
        <f t="shared" si="887"/>
        <v>42826</v>
      </c>
      <c r="AD6327" s="14">
        <f t="shared" si="888"/>
        <v>42834</v>
      </c>
      <c r="AE6327" s="1" t="str">
        <f t="shared" si="889"/>
        <v>Sunday</v>
      </c>
      <c r="AF6327" s="2">
        <v>0.67732638888888885</v>
      </c>
      <c r="AG6327" s="2">
        <f t="shared" si="890"/>
        <v>0.66666666666666663</v>
      </c>
      <c r="AH6327" t="s">
        <v>23</v>
      </c>
    </row>
    <row r="6328" spans="1:34" x14ac:dyDescent="0.25">
      <c r="A6328">
        <v>1251108</v>
      </c>
      <c r="B6328" t="s">
        <v>29</v>
      </c>
      <c r="C6328" t="s">
        <v>114</v>
      </c>
      <c r="D6328" t="s">
        <v>31</v>
      </c>
      <c r="E6328">
        <v>54913</v>
      </c>
      <c r="F6328" t="s">
        <v>20</v>
      </c>
      <c r="G6328" t="s">
        <v>99</v>
      </c>
      <c r="H6328">
        <v>11122</v>
      </c>
      <c r="I6328" t="s">
        <v>40</v>
      </c>
      <c r="J6328">
        <f>VLOOKUP(I6328,Key!$A$1:$C$73,2,FALSE)</f>
        <v>43.06033</v>
      </c>
      <c r="K6328">
        <f>VLOOKUP(I6328,Key!$A$1:$C$73,3,FALSE)</f>
        <v>-87.89546</v>
      </c>
      <c r="L6328" t="s">
        <v>80</v>
      </c>
      <c r="M6328">
        <f>VLOOKUP(L6328,Key!$A$1:$C$73,2,FALSE)</f>
        <v>43.060250000000003</v>
      </c>
      <c r="N6328">
        <f>VLOOKUP(L6328,Key!$A$1:$C$73,3,FALSE)</f>
        <v>-87.892169999999993</v>
      </c>
      <c r="O6328">
        <v>1</v>
      </c>
      <c r="P6328">
        <v>0</v>
      </c>
      <c r="Q6328">
        <v>0.2</v>
      </c>
      <c r="R6328">
        <v>0.1</v>
      </c>
      <c r="S6328">
        <v>6</v>
      </c>
      <c r="T6328">
        <f t="shared" si="882"/>
        <v>-1</v>
      </c>
      <c r="U6328" s="1">
        <v>42834</v>
      </c>
      <c r="V6328" s="13">
        <f t="shared" si="883"/>
        <v>42826</v>
      </c>
      <c r="W6328" s="14">
        <f t="shared" si="884"/>
        <v>42834</v>
      </c>
      <c r="X6328" s="1" t="str">
        <f t="shared" si="885"/>
        <v>Sunday</v>
      </c>
      <c r="Y6328" s="2">
        <v>0.74324074074074076</v>
      </c>
      <c r="Z6328" s="2">
        <f t="shared" si="886"/>
        <v>0.75</v>
      </c>
      <c r="AA6328">
        <f>1</f>
        <v>1</v>
      </c>
      <c r="AB6328" s="1">
        <v>42834</v>
      </c>
      <c r="AC6328" s="13">
        <f t="shared" si="887"/>
        <v>42826</v>
      </c>
      <c r="AD6328" s="14">
        <f t="shared" si="888"/>
        <v>42834</v>
      </c>
      <c r="AE6328" s="1" t="str">
        <f t="shared" si="889"/>
        <v>Sunday</v>
      </c>
      <c r="AF6328" s="2">
        <v>0.74403935185185188</v>
      </c>
      <c r="AG6328" s="2">
        <f t="shared" si="890"/>
        <v>0.75</v>
      </c>
      <c r="AH6328" t="s">
        <v>23</v>
      </c>
    </row>
    <row r="6329" spans="1:34" x14ac:dyDescent="0.25">
      <c r="A6329">
        <v>991895</v>
      </c>
      <c r="B6329" t="s">
        <v>29</v>
      </c>
      <c r="C6329" t="s">
        <v>110</v>
      </c>
      <c r="D6329" t="s">
        <v>31</v>
      </c>
      <c r="E6329">
        <v>53089</v>
      </c>
      <c r="F6329" t="s">
        <v>20</v>
      </c>
      <c r="G6329" t="s">
        <v>32</v>
      </c>
      <c r="H6329">
        <v>82</v>
      </c>
      <c r="I6329" t="s">
        <v>66</v>
      </c>
      <c r="J6329">
        <f>VLOOKUP(I6329,Key!$A$1:$C$73,2,FALSE)</f>
        <v>43.078530000000001</v>
      </c>
      <c r="K6329">
        <f>VLOOKUP(I6329,Key!$A$1:$C$73,3,FALSE)</f>
        <v>-87.882620000000003</v>
      </c>
      <c r="L6329" t="s">
        <v>64</v>
      </c>
      <c r="M6329">
        <f>VLOOKUP(L6329,Key!$A$1:$C$73,2,FALSE)</f>
        <v>43.069021999999997</v>
      </c>
      <c r="N6329">
        <f>VLOOKUP(L6329,Key!$A$1:$C$73,3,FALSE)</f>
        <v>-87.887940999999998</v>
      </c>
      <c r="O6329">
        <v>7</v>
      </c>
      <c r="P6329">
        <v>0</v>
      </c>
      <c r="Q6329">
        <v>1.1000000000000001</v>
      </c>
      <c r="R6329">
        <v>1</v>
      </c>
      <c r="S6329">
        <v>42</v>
      </c>
      <c r="T6329">
        <f t="shared" si="882"/>
        <v>-1</v>
      </c>
      <c r="U6329" s="1">
        <v>42834</v>
      </c>
      <c r="V6329" s="13">
        <f t="shared" si="883"/>
        <v>42826</v>
      </c>
      <c r="W6329" s="14">
        <f t="shared" si="884"/>
        <v>42834</v>
      </c>
      <c r="X6329" s="1" t="str">
        <f t="shared" si="885"/>
        <v>Sunday</v>
      </c>
      <c r="Y6329" s="2">
        <v>0.77256944444444453</v>
      </c>
      <c r="Z6329" s="2">
        <f t="shared" si="886"/>
        <v>0.79166666666666663</v>
      </c>
      <c r="AA6329">
        <f>1</f>
        <v>1</v>
      </c>
      <c r="AB6329" s="1">
        <v>42834</v>
      </c>
      <c r="AC6329" s="13">
        <f t="shared" si="887"/>
        <v>42826</v>
      </c>
      <c r="AD6329" s="14">
        <f t="shared" si="888"/>
        <v>42834</v>
      </c>
      <c r="AE6329" s="1" t="str">
        <f t="shared" si="889"/>
        <v>Sunday</v>
      </c>
      <c r="AF6329" s="2">
        <v>0.77725694444444438</v>
      </c>
      <c r="AG6329" s="2">
        <f t="shared" si="890"/>
        <v>0.79166666666666663</v>
      </c>
      <c r="AH6329" t="s">
        <v>23</v>
      </c>
    </row>
    <row r="6330" spans="1:34" x14ac:dyDescent="0.25">
      <c r="A6330">
        <v>1562086</v>
      </c>
      <c r="B6330" t="s">
        <v>29</v>
      </c>
      <c r="C6330" t="s">
        <v>47</v>
      </c>
      <c r="D6330" t="s">
        <v>31</v>
      </c>
      <c r="E6330">
        <v>53211</v>
      </c>
      <c r="F6330" t="s">
        <v>20</v>
      </c>
      <c r="G6330" t="s">
        <v>32</v>
      </c>
      <c r="H6330">
        <v>11077</v>
      </c>
      <c r="I6330" t="s">
        <v>87</v>
      </c>
      <c r="J6330">
        <f>VLOOKUP(I6330,Key!$A$1:$C$73,2,FALSE)</f>
        <v>43.063749000000001</v>
      </c>
      <c r="K6330">
        <f>VLOOKUP(I6330,Key!$A$1:$C$73,3,FALSE)</f>
        <v>-87.887962999999999</v>
      </c>
      <c r="L6330" t="s">
        <v>87</v>
      </c>
      <c r="M6330">
        <f>VLOOKUP(L6330,Key!$A$1:$C$73,2,FALSE)</f>
        <v>43.063749000000001</v>
      </c>
      <c r="N6330">
        <f>VLOOKUP(L6330,Key!$A$1:$C$73,3,FALSE)</f>
        <v>-87.887962999999999</v>
      </c>
      <c r="O6330">
        <v>39</v>
      </c>
      <c r="P6330">
        <v>0</v>
      </c>
      <c r="Q6330">
        <v>5.9</v>
      </c>
      <c r="R6330">
        <v>5.6</v>
      </c>
      <c r="S6330">
        <v>234</v>
      </c>
      <c r="T6330">
        <f t="shared" si="882"/>
        <v>-1</v>
      </c>
      <c r="U6330" s="1">
        <v>42834</v>
      </c>
      <c r="V6330" s="13">
        <f t="shared" si="883"/>
        <v>42826</v>
      </c>
      <c r="W6330" s="14">
        <f t="shared" si="884"/>
        <v>42834</v>
      </c>
      <c r="X6330" s="1" t="str">
        <f t="shared" si="885"/>
        <v>Sunday</v>
      </c>
      <c r="Y6330" s="2">
        <v>0.79761574074074071</v>
      </c>
      <c r="Z6330" s="2">
        <f t="shared" si="886"/>
        <v>0.79166666666666663</v>
      </c>
      <c r="AA6330">
        <f>1</f>
        <v>1</v>
      </c>
      <c r="AB6330" s="1">
        <v>42834</v>
      </c>
      <c r="AC6330" s="13">
        <f t="shared" si="887"/>
        <v>42826</v>
      </c>
      <c r="AD6330" s="14">
        <f t="shared" si="888"/>
        <v>42834</v>
      </c>
      <c r="AE6330" s="1" t="str">
        <f t="shared" si="889"/>
        <v>Sunday</v>
      </c>
      <c r="AF6330" s="2">
        <v>0.82480324074074074</v>
      </c>
      <c r="AG6330" s="2">
        <f t="shared" si="890"/>
        <v>0.83333333333333326</v>
      </c>
      <c r="AH6330" t="s">
        <v>25</v>
      </c>
    </row>
    <row r="6331" spans="1:34" x14ac:dyDescent="0.25">
      <c r="A6331">
        <v>1249119</v>
      </c>
      <c r="B6331" t="s">
        <v>29</v>
      </c>
      <c r="C6331" t="s">
        <v>171</v>
      </c>
      <c r="D6331" t="s">
        <v>132</v>
      </c>
      <c r="E6331">
        <v>55082</v>
      </c>
      <c r="F6331" t="s">
        <v>20</v>
      </c>
      <c r="G6331" t="s">
        <v>99</v>
      </c>
      <c r="H6331">
        <v>5465</v>
      </c>
      <c r="I6331" t="s">
        <v>66</v>
      </c>
      <c r="J6331">
        <f>VLOOKUP(I6331,Key!$A$1:$C$73,2,FALSE)</f>
        <v>43.078530000000001</v>
      </c>
      <c r="K6331">
        <f>VLOOKUP(I6331,Key!$A$1:$C$73,3,FALSE)</f>
        <v>-87.882620000000003</v>
      </c>
      <c r="L6331" t="s">
        <v>64</v>
      </c>
      <c r="M6331">
        <f>VLOOKUP(L6331,Key!$A$1:$C$73,2,FALSE)</f>
        <v>43.069021999999997</v>
      </c>
      <c r="N6331">
        <f>VLOOKUP(L6331,Key!$A$1:$C$73,3,FALSE)</f>
        <v>-87.887940999999998</v>
      </c>
      <c r="O6331">
        <v>9</v>
      </c>
      <c r="P6331">
        <v>0</v>
      </c>
      <c r="Q6331">
        <v>1.4</v>
      </c>
      <c r="R6331">
        <v>1.3</v>
      </c>
      <c r="S6331">
        <v>54</v>
      </c>
      <c r="T6331">
        <f t="shared" si="882"/>
        <v>-1</v>
      </c>
      <c r="U6331" s="1">
        <v>42834</v>
      </c>
      <c r="V6331" s="13">
        <f t="shared" si="883"/>
        <v>42826</v>
      </c>
      <c r="W6331" s="14">
        <f t="shared" si="884"/>
        <v>42834</v>
      </c>
      <c r="X6331" s="1" t="str">
        <f t="shared" si="885"/>
        <v>Sunday</v>
      </c>
      <c r="Y6331" s="2">
        <v>0.81134259259259256</v>
      </c>
      <c r="Z6331" s="2">
        <f t="shared" si="886"/>
        <v>0.79166666666666663</v>
      </c>
      <c r="AA6331">
        <f>1</f>
        <v>1</v>
      </c>
      <c r="AB6331" s="1">
        <v>42834</v>
      </c>
      <c r="AC6331" s="13">
        <f t="shared" si="887"/>
        <v>42826</v>
      </c>
      <c r="AD6331" s="14">
        <f t="shared" si="888"/>
        <v>42834</v>
      </c>
      <c r="AE6331" s="1" t="str">
        <f t="shared" si="889"/>
        <v>Sunday</v>
      </c>
      <c r="AF6331" s="2">
        <v>0.81745370370370374</v>
      </c>
      <c r="AG6331" s="2">
        <f t="shared" si="890"/>
        <v>0.83333333333333326</v>
      </c>
      <c r="AH6331" t="s">
        <v>23</v>
      </c>
    </row>
    <row r="6332" spans="1:34" x14ac:dyDescent="0.25">
      <c r="A6332">
        <v>1255543</v>
      </c>
      <c r="B6332" t="s">
        <v>29</v>
      </c>
      <c r="C6332" t="s">
        <v>120</v>
      </c>
      <c r="D6332" t="s">
        <v>31</v>
      </c>
      <c r="E6332">
        <v>53105</v>
      </c>
      <c r="F6332" t="s">
        <v>20</v>
      </c>
      <c r="G6332" t="s">
        <v>99</v>
      </c>
      <c r="H6332">
        <v>168</v>
      </c>
      <c r="I6332" t="s">
        <v>89</v>
      </c>
      <c r="J6332">
        <f>VLOOKUP(I6332,Key!$A$1:$C$73,2,FALSE)</f>
        <v>43.060155999999999</v>
      </c>
      <c r="K6332">
        <f>VLOOKUP(I6332,Key!$A$1:$C$73,3,FALSE)</f>
        <v>-87.881258000000003</v>
      </c>
      <c r="L6332" t="s">
        <v>40</v>
      </c>
      <c r="M6332">
        <f>VLOOKUP(L6332,Key!$A$1:$C$73,2,FALSE)</f>
        <v>43.06033</v>
      </c>
      <c r="N6332">
        <f>VLOOKUP(L6332,Key!$A$1:$C$73,3,FALSE)</f>
        <v>-87.89546</v>
      </c>
      <c r="O6332">
        <v>9</v>
      </c>
      <c r="P6332">
        <v>0</v>
      </c>
      <c r="Q6332">
        <v>1.4</v>
      </c>
      <c r="R6332">
        <v>1.3</v>
      </c>
      <c r="S6332">
        <v>54</v>
      </c>
      <c r="T6332">
        <f t="shared" si="882"/>
        <v>-1</v>
      </c>
      <c r="U6332" s="1">
        <v>42834</v>
      </c>
      <c r="V6332" s="13">
        <f t="shared" si="883"/>
        <v>42826</v>
      </c>
      <c r="W6332" s="14">
        <f t="shared" si="884"/>
        <v>42834</v>
      </c>
      <c r="X6332" s="1" t="str">
        <f t="shared" si="885"/>
        <v>Sunday</v>
      </c>
      <c r="Y6332" s="2">
        <v>0.92288194444444438</v>
      </c>
      <c r="Z6332" s="2">
        <f t="shared" si="886"/>
        <v>0.91666666666666663</v>
      </c>
      <c r="AA6332">
        <f>1</f>
        <v>1</v>
      </c>
      <c r="AB6332" s="1">
        <v>42834</v>
      </c>
      <c r="AC6332" s="13">
        <f t="shared" si="887"/>
        <v>42826</v>
      </c>
      <c r="AD6332" s="14">
        <f t="shared" si="888"/>
        <v>42834</v>
      </c>
      <c r="AE6332" s="1" t="str">
        <f t="shared" si="889"/>
        <v>Sunday</v>
      </c>
      <c r="AF6332" s="2">
        <v>0.92854166666666671</v>
      </c>
      <c r="AG6332" s="2">
        <f t="shared" si="890"/>
        <v>0.91666666666666663</v>
      </c>
      <c r="AH6332" t="s">
        <v>23</v>
      </c>
    </row>
    <row r="6333" spans="1:34" x14ac:dyDescent="0.25">
      <c r="A6333">
        <v>1314976</v>
      </c>
      <c r="B6333" t="s">
        <v>29</v>
      </c>
      <c r="C6333" t="s">
        <v>47</v>
      </c>
      <c r="D6333" t="s">
        <v>31</v>
      </c>
      <c r="E6333">
        <v>53202</v>
      </c>
      <c r="F6333" t="s">
        <v>20</v>
      </c>
      <c r="G6333" t="s">
        <v>97</v>
      </c>
      <c r="H6333">
        <v>5464</v>
      </c>
      <c r="I6333" t="s">
        <v>39</v>
      </c>
      <c r="J6333">
        <f>VLOOKUP(I6333,Key!$A$1:$C$73,2,FALSE)</f>
        <v>43.031480000000002</v>
      </c>
      <c r="K6333">
        <f>VLOOKUP(I6333,Key!$A$1:$C$73,3,FALSE)</f>
        <v>-87.908169999999998</v>
      </c>
      <c r="L6333" t="s">
        <v>26</v>
      </c>
      <c r="M6333">
        <f>VLOOKUP(L6333,Key!$A$1:$C$73,2,FALSE)</f>
        <v>43.034619999999997</v>
      </c>
      <c r="N6333">
        <f>VLOOKUP(L6333,Key!$A$1:$C$73,3,FALSE)</f>
        <v>-87.917500000000004</v>
      </c>
      <c r="O6333">
        <v>6</v>
      </c>
      <c r="P6333">
        <v>2</v>
      </c>
      <c r="Q6333">
        <v>0.9</v>
      </c>
      <c r="R6333">
        <v>0.9</v>
      </c>
      <c r="S6333">
        <v>36</v>
      </c>
      <c r="T6333">
        <f t="shared" si="882"/>
        <v>-1</v>
      </c>
      <c r="U6333" s="1">
        <v>42835</v>
      </c>
      <c r="V6333" s="13">
        <f t="shared" si="883"/>
        <v>42826</v>
      </c>
      <c r="W6333" s="14">
        <f t="shared" si="884"/>
        <v>42835</v>
      </c>
      <c r="X6333" s="1" t="str">
        <f t="shared" si="885"/>
        <v>Monday</v>
      </c>
      <c r="Y6333" s="2">
        <v>0.32148148148148148</v>
      </c>
      <c r="Z6333" s="2">
        <f t="shared" si="886"/>
        <v>0.33333333333333331</v>
      </c>
      <c r="AA6333">
        <f>1</f>
        <v>1</v>
      </c>
      <c r="AB6333" s="1">
        <v>42835</v>
      </c>
      <c r="AC6333" s="13">
        <f t="shared" si="887"/>
        <v>42826</v>
      </c>
      <c r="AD6333" s="14">
        <f t="shared" si="888"/>
        <v>42835</v>
      </c>
      <c r="AE6333" s="1" t="str">
        <f t="shared" si="889"/>
        <v>Monday</v>
      </c>
      <c r="AF6333" s="2">
        <v>0.32561342592592596</v>
      </c>
      <c r="AG6333" s="2">
        <f t="shared" si="890"/>
        <v>0.33333333333333331</v>
      </c>
      <c r="AH6333" t="s">
        <v>23</v>
      </c>
    </row>
    <row r="6334" spans="1:34" x14ac:dyDescent="0.25">
      <c r="A6334">
        <v>983645</v>
      </c>
      <c r="B6334" t="s">
        <v>29</v>
      </c>
      <c r="C6334" t="s">
        <v>47</v>
      </c>
      <c r="D6334" t="s">
        <v>31</v>
      </c>
      <c r="E6334">
        <v>53212</v>
      </c>
      <c r="F6334" t="s">
        <v>20</v>
      </c>
      <c r="G6334" t="s">
        <v>32</v>
      </c>
      <c r="H6334">
        <v>167</v>
      </c>
      <c r="I6334" t="s">
        <v>75</v>
      </c>
      <c r="J6334">
        <f>VLOOKUP(I6334,Key!$A$1:$C$73,2,FALSE)</f>
        <v>43.060296999999998</v>
      </c>
      <c r="K6334">
        <f>VLOOKUP(I6334,Key!$A$1:$C$73,3,FALSE)</f>
        <v>-87.913150000000002</v>
      </c>
      <c r="L6334" t="s">
        <v>96</v>
      </c>
      <c r="M6334">
        <f>VLOOKUP(L6334,Key!$A$1:$C$73,2,FALSE)</f>
        <v>43.051119999999997</v>
      </c>
      <c r="N6334">
        <f>VLOOKUP(L6334,Key!$A$1:$C$73,3,FALSE)</f>
        <v>-87.918819999999997</v>
      </c>
      <c r="O6334">
        <v>7</v>
      </c>
      <c r="P6334">
        <v>0</v>
      </c>
      <c r="Q6334">
        <v>1.1000000000000001</v>
      </c>
      <c r="R6334">
        <v>1</v>
      </c>
      <c r="S6334">
        <v>42</v>
      </c>
      <c r="T6334">
        <f t="shared" si="882"/>
        <v>-1</v>
      </c>
      <c r="U6334" s="1">
        <v>42835</v>
      </c>
      <c r="V6334" s="13">
        <f t="shared" si="883"/>
        <v>42826</v>
      </c>
      <c r="W6334" s="14">
        <f t="shared" si="884"/>
        <v>42835</v>
      </c>
      <c r="X6334" s="1" t="str">
        <f t="shared" si="885"/>
        <v>Monday</v>
      </c>
      <c r="Y6334" s="2">
        <v>0.32166666666666666</v>
      </c>
      <c r="Z6334" s="2">
        <f t="shared" si="886"/>
        <v>0.33333333333333331</v>
      </c>
      <c r="AA6334">
        <f>1</f>
        <v>1</v>
      </c>
      <c r="AB6334" s="1">
        <v>42835</v>
      </c>
      <c r="AC6334" s="13">
        <f t="shared" si="887"/>
        <v>42826</v>
      </c>
      <c r="AD6334" s="14">
        <f t="shared" si="888"/>
        <v>42835</v>
      </c>
      <c r="AE6334" s="1" t="str">
        <f t="shared" si="889"/>
        <v>Monday</v>
      </c>
      <c r="AF6334" s="2">
        <v>0.32695601851851852</v>
      </c>
      <c r="AG6334" s="2">
        <f t="shared" si="890"/>
        <v>0.33333333333333331</v>
      </c>
      <c r="AH6334" t="s">
        <v>23</v>
      </c>
    </row>
    <row r="6335" spans="1:34" x14ac:dyDescent="0.25">
      <c r="A6335">
        <v>1279843</v>
      </c>
      <c r="B6335" t="s">
        <v>29</v>
      </c>
      <c r="C6335" t="s">
        <v>47</v>
      </c>
      <c r="D6335" t="s">
        <v>31</v>
      </c>
      <c r="E6335">
        <v>53211</v>
      </c>
      <c r="F6335" t="s">
        <v>20</v>
      </c>
      <c r="G6335" t="s">
        <v>32</v>
      </c>
      <c r="H6335">
        <v>11076</v>
      </c>
      <c r="I6335" t="s">
        <v>63</v>
      </c>
      <c r="J6335">
        <f>VLOOKUP(I6335,Key!$A$1:$C$73,2,FALSE)</f>
        <v>43.066893999999998</v>
      </c>
      <c r="K6335">
        <f>VLOOKUP(I6335,Key!$A$1:$C$73,3,FALSE)</f>
        <v>-87.877936000000005</v>
      </c>
      <c r="L6335" t="s">
        <v>21</v>
      </c>
      <c r="M6335">
        <f>VLOOKUP(L6335,Key!$A$1:$C$73,2,FALSE)</f>
        <v>43.074890000000003</v>
      </c>
      <c r="N6335">
        <f>VLOOKUP(L6335,Key!$A$1:$C$73,3,FALSE)</f>
        <v>-87.882810000000006</v>
      </c>
      <c r="O6335">
        <v>5</v>
      </c>
      <c r="P6335">
        <v>0</v>
      </c>
      <c r="Q6335">
        <v>0.8</v>
      </c>
      <c r="R6335">
        <v>0.7</v>
      </c>
      <c r="S6335">
        <v>30</v>
      </c>
      <c r="T6335">
        <f t="shared" si="882"/>
        <v>-1</v>
      </c>
      <c r="U6335" s="1">
        <v>42835</v>
      </c>
      <c r="V6335" s="13">
        <f t="shared" si="883"/>
        <v>42826</v>
      </c>
      <c r="W6335" s="14">
        <f t="shared" si="884"/>
        <v>42835</v>
      </c>
      <c r="X6335" s="1" t="str">
        <f t="shared" si="885"/>
        <v>Monday</v>
      </c>
      <c r="Y6335" s="2">
        <v>0.37668981481481478</v>
      </c>
      <c r="Z6335" s="2">
        <f t="shared" si="886"/>
        <v>0.375</v>
      </c>
      <c r="AA6335">
        <f>1</f>
        <v>1</v>
      </c>
      <c r="AB6335" s="1">
        <v>42835</v>
      </c>
      <c r="AC6335" s="13">
        <f t="shared" si="887"/>
        <v>42826</v>
      </c>
      <c r="AD6335" s="14">
        <f t="shared" si="888"/>
        <v>42835</v>
      </c>
      <c r="AE6335" s="1" t="str">
        <f t="shared" si="889"/>
        <v>Monday</v>
      </c>
      <c r="AF6335" s="2">
        <v>0.38020833333333331</v>
      </c>
      <c r="AG6335" s="2">
        <f t="shared" si="890"/>
        <v>0.375</v>
      </c>
      <c r="AH6335" t="s">
        <v>23</v>
      </c>
    </row>
    <row r="6336" spans="1:34" x14ac:dyDescent="0.25">
      <c r="A6336">
        <v>1255308</v>
      </c>
      <c r="B6336" t="s">
        <v>29</v>
      </c>
      <c r="C6336" t="s">
        <v>47</v>
      </c>
      <c r="D6336" t="s">
        <v>31</v>
      </c>
      <c r="E6336">
        <v>53211</v>
      </c>
      <c r="F6336" t="s">
        <v>20</v>
      </c>
      <c r="G6336" t="s">
        <v>50</v>
      </c>
      <c r="H6336">
        <v>11168</v>
      </c>
      <c r="I6336" t="s">
        <v>63</v>
      </c>
      <c r="J6336">
        <f>VLOOKUP(I6336,Key!$A$1:$C$73,2,FALSE)</f>
        <v>43.066893999999998</v>
      </c>
      <c r="K6336">
        <f>VLOOKUP(I6336,Key!$A$1:$C$73,3,FALSE)</f>
        <v>-87.877936000000005</v>
      </c>
      <c r="L6336" t="s">
        <v>61</v>
      </c>
      <c r="M6336">
        <f>VLOOKUP(L6336,Key!$A$1:$C$73,2,FALSE)</f>
        <v>43.060786</v>
      </c>
      <c r="N6336">
        <f>VLOOKUP(L6336,Key!$A$1:$C$73,3,FALSE)</f>
        <v>-87.883825999999999</v>
      </c>
      <c r="O6336">
        <v>3</v>
      </c>
      <c r="P6336">
        <v>0</v>
      </c>
      <c r="Q6336">
        <v>0.5</v>
      </c>
      <c r="R6336">
        <v>0.4</v>
      </c>
      <c r="S6336">
        <v>18</v>
      </c>
      <c r="T6336">
        <f t="shared" si="882"/>
        <v>-1</v>
      </c>
      <c r="U6336" s="1">
        <v>42835</v>
      </c>
      <c r="V6336" s="13">
        <f t="shared" si="883"/>
        <v>42826</v>
      </c>
      <c r="W6336" s="14">
        <f t="shared" si="884"/>
        <v>42835</v>
      </c>
      <c r="X6336" s="1" t="str">
        <f t="shared" si="885"/>
        <v>Monday</v>
      </c>
      <c r="Y6336" s="2">
        <v>0.61811342592592589</v>
      </c>
      <c r="Z6336" s="2">
        <f t="shared" si="886"/>
        <v>0.625</v>
      </c>
      <c r="AA6336">
        <f>1</f>
        <v>1</v>
      </c>
      <c r="AB6336" s="1">
        <v>42835</v>
      </c>
      <c r="AC6336" s="13">
        <f t="shared" si="887"/>
        <v>42826</v>
      </c>
      <c r="AD6336" s="14">
        <f t="shared" si="888"/>
        <v>42835</v>
      </c>
      <c r="AE6336" s="1" t="str">
        <f t="shared" si="889"/>
        <v>Monday</v>
      </c>
      <c r="AF6336" s="2">
        <v>0.62078703703703708</v>
      </c>
      <c r="AG6336" s="2">
        <f t="shared" si="890"/>
        <v>0.625</v>
      </c>
      <c r="AH6336" t="s">
        <v>23</v>
      </c>
    </row>
    <row r="6337" spans="1:34" x14ac:dyDescent="0.25">
      <c r="A6337">
        <v>1489319</v>
      </c>
      <c r="B6337" t="s">
        <v>29</v>
      </c>
      <c r="C6337" t="s">
        <v>137</v>
      </c>
      <c r="D6337" t="s">
        <v>31</v>
      </c>
      <c r="E6337">
        <v>53045</v>
      </c>
      <c r="F6337" t="s">
        <v>20</v>
      </c>
      <c r="G6337" t="s">
        <v>32</v>
      </c>
      <c r="H6337">
        <v>11087</v>
      </c>
      <c r="I6337" t="s">
        <v>21</v>
      </c>
      <c r="J6337">
        <f>VLOOKUP(I6337,Key!$A$1:$C$73,2,FALSE)</f>
        <v>43.074890000000003</v>
      </c>
      <c r="K6337">
        <f>VLOOKUP(I6337,Key!$A$1:$C$73,3,FALSE)</f>
        <v>-87.882810000000006</v>
      </c>
      <c r="L6337" t="s">
        <v>61</v>
      </c>
      <c r="M6337">
        <f>VLOOKUP(L6337,Key!$A$1:$C$73,2,FALSE)</f>
        <v>43.060786</v>
      </c>
      <c r="N6337">
        <f>VLOOKUP(L6337,Key!$A$1:$C$73,3,FALSE)</f>
        <v>-87.883825999999999</v>
      </c>
      <c r="O6337">
        <v>6</v>
      </c>
      <c r="P6337">
        <v>0</v>
      </c>
      <c r="Q6337">
        <v>0.9</v>
      </c>
      <c r="R6337">
        <v>0.9</v>
      </c>
      <c r="S6337">
        <v>36</v>
      </c>
      <c r="T6337">
        <f t="shared" si="882"/>
        <v>-1</v>
      </c>
      <c r="U6337" s="1">
        <v>42835</v>
      </c>
      <c r="V6337" s="13">
        <f t="shared" si="883"/>
        <v>42826</v>
      </c>
      <c r="W6337" s="14">
        <f t="shared" si="884"/>
        <v>42835</v>
      </c>
      <c r="X6337" s="1" t="str">
        <f t="shared" si="885"/>
        <v>Monday</v>
      </c>
      <c r="Y6337" s="2">
        <v>0.75519675925925922</v>
      </c>
      <c r="Z6337" s="2">
        <f t="shared" si="886"/>
        <v>0.75</v>
      </c>
      <c r="AA6337">
        <f>1</f>
        <v>1</v>
      </c>
      <c r="AB6337" s="1">
        <v>42835</v>
      </c>
      <c r="AC6337" s="13">
        <f t="shared" si="887"/>
        <v>42826</v>
      </c>
      <c r="AD6337" s="14">
        <f t="shared" si="888"/>
        <v>42835</v>
      </c>
      <c r="AE6337" s="1" t="str">
        <f t="shared" si="889"/>
        <v>Monday</v>
      </c>
      <c r="AF6337" s="2">
        <v>0.75965277777777773</v>
      </c>
      <c r="AG6337" s="2">
        <f t="shared" si="890"/>
        <v>0.75</v>
      </c>
      <c r="AH6337" t="s">
        <v>23</v>
      </c>
    </row>
    <row r="6338" spans="1:34" x14ac:dyDescent="0.25">
      <c r="A6338">
        <v>1492987</v>
      </c>
      <c r="B6338" t="s">
        <v>29</v>
      </c>
      <c r="C6338" t="s">
        <v>103</v>
      </c>
      <c r="D6338" t="s">
        <v>31</v>
      </c>
      <c r="E6338">
        <v>53202</v>
      </c>
      <c r="F6338" t="s">
        <v>20</v>
      </c>
      <c r="G6338" t="s">
        <v>50</v>
      </c>
      <c r="H6338">
        <v>11137</v>
      </c>
      <c r="I6338" t="s">
        <v>52</v>
      </c>
      <c r="J6338">
        <f>VLOOKUP(I6338,Key!$A$1:$C$73,2,FALSE)</f>
        <v>43.042490000000001</v>
      </c>
      <c r="K6338">
        <f>VLOOKUP(I6338,Key!$A$1:$C$73,3,FALSE)</f>
        <v>-87.909959999999998</v>
      </c>
      <c r="L6338" t="s">
        <v>62</v>
      </c>
      <c r="M6338">
        <f>VLOOKUP(L6338,Key!$A$1:$C$73,2,FALSE)</f>
        <v>43.052460000000004</v>
      </c>
      <c r="N6338">
        <f>VLOOKUP(L6338,Key!$A$1:$C$73,3,FALSE)</f>
        <v>-87.891000000000005</v>
      </c>
      <c r="O6338">
        <v>10</v>
      </c>
      <c r="P6338">
        <v>0</v>
      </c>
      <c r="Q6338">
        <v>1.5</v>
      </c>
      <c r="R6338">
        <v>1.4</v>
      </c>
      <c r="S6338">
        <v>60</v>
      </c>
      <c r="T6338">
        <f t="shared" ref="T6338:T6401" si="891">-1</f>
        <v>-1</v>
      </c>
      <c r="U6338" s="1">
        <v>42836</v>
      </c>
      <c r="V6338" s="13">
        <f t="shared" ref="V6338:V6401" si="892">DATE(YEAR(U6338), MONTH(U6338), 1)</f>
        <v>42826</v>
      </c>
      <c r="W6338" s="14">
        <f t="shared" ref="W6338:W6401" si="893">U6338</f>
        <v>42836</v>
      </c>
      <c r="X6338" s="1" t="str">
        <f t="shared" ref="X6338:X6401" si="894">TEXT(W6338,"dddd")</f>
        <v>Tuesday</v>
      </c>
      <c r="Y6338" s="2">
        <v>0.35686342592592596</v>
      </c>
      <c r="Z6338" s="2">
        <f t="shared" ref="Z6338:Z6401" si="895">MROUND(Y6338, "1:00")</f>
        <v>0.375</v>
      </c>
      <c r="AA6338">
        <f>1</f>
        <v>1</v>
      </c>
      <c r="AB6338" s="1">
        <v>42836</v>
      </c>
      <c r="AC6338" s="13">
        <f t="shared" ref="AC6338:AC6401" si="896">DATE(YEAR(AB6338), MONTH(AB6338), 1)</f>
        <v>42826</v>
      </c>
      <c r="AD6338" s="14">
        <f t="shared" ref="AD6338:AD6401" si="897">AB6338</f>
        <v>42836</v>
      </c>
      <c r="AE6338" s="1" t="str">
        <f t="shared" ref="AE6338:AE6401" si="898">TEXT(AD6338,"dddd")</f>
        <v>Tuesday</v>
      </c>
      <c r="AF6338" s="2">
        <v>0.36335648148148153</v>
      </c>
      <c r="AG6338" s="2">
        <f t="shared" ref="AG6338:AG6401" si="899">MROUND(AF6338, "1:00")</f>
        <v>0.375</v>
      </c>
      <c r="AH6338" t="s">
        <v>23</v>
      </c>
    </row>
    <row r="6339" spans="1:34" x14ac:dyDescent="0.25">
      <c r="A6339">
        <v>1489319</v>
      </c>
      <c r="B6339" t="s">
        <v>29</v>
      </c>
      <c r="C6339" t="s">
        <v>137</v>
      </c>
      <c r="D6339" t="s">
        <v>31</v>
      </c>
      <c r="E6339">
        <v>53045</v>
      </c>
      <c r="F6339" t="s">
        <v>20</v>
      </c>
      <c r="G6339" t="s">
        <v>32</v>
      </c>
      <c r="H6339">
        <v>11168</v>
      </c>
      <c r="I6339" t="s">
        <v>61</v>
      </c>
      <c r="J6339">
        <f>VLOOKUP(I6339,Key!$A$1:$C$73,2,FALSE)</f>
        <v>43.060786</v>
      </c>
      <c r="K6339">
        <f>VLOOKUP(I6339,Key!$A$1:$C$73,3,FALSE)</f>
        <v>-87.883825999999999</v>
      </c>
      <c r="L6339" t="s">
        <v>65</v>
      </c>
      <c r="M6339">
        <f>VLOOKUP(L6339,Key!$A$1:$C$73,2,FALSE)</f>
        <v>43.077359999999999</v>
      </c>
      <c r="N6339">
        <f>VLOOKUP(L6339,Key!$A$1:$C$73,3,FALSE)</f>
        <v>-87.880769999999998</v>
      </c>
      <c r="O6339">
        <v>8</v>
      </c>
      <c r="P6339">
        <v>0</v>
      </c>
      <c r="Q6339">
        <v>1.2</v>
      </c>
      <c r="R6339">
        <v>1.1000000000000001</v>
      </c>
      <c r="S6339">
        <v>48</v>
      </c>
      <c r="T6339">
        <f t="shared" si="891"/>
        <v>-1</v>
      </c>
      <c r="U6339" s="1">
        <v>42836</v>
      </c>
      <c r="V6339" s="13">
        <f t="shared" si="892"/>
        <v>42826</v>
      </c>
      <c r="W6339" s="14">
        <f t="shared" si="893"/>
        <v>42836</v>
      </c>
      <c r="X6339" s="1" t="str">
        <f t="shared" si="894"/>
        <v>Tuesday</v>
      </c>
      <c r="Y6339" s="2">
        <v>0.3639236111111111</v>
      </c>
      <c r="Z6339" s="2">
        <f t="shared" si="895"/>
        <v>0.375</v>
      </c>
      <c r="AA6339">
        <f>1</f>
        <v>1</v>
      </c>
      <c r="AB6339" s="1">
        <v>42836</v>
      </c>
      <c r="AC6339" s="13">
        <f t="shared" si="896"/>
        <v>42826</v>
      </c>
      <c r="AD6339" s="14">
        <f t="shared" si="897"/>
        <v>42836</v>
      </c>
      <c r="AE6339" s="1" t="str">
        <f t="shared" si="898"/>
        <v>Tuesday</v>
      </c>
      <c r="AF6339" s="2">
        <v>0.37010416666666668</v>
      </c>
      <c r="AG6339" s="2">
        <f t="shared" si="899"/>
        <v>0.375</v>
      </c>
      <c r="AH6339" t="s">
        <v>23</v>
      </c>
    </row>
    <row r="6340" spans="1:34" x14ac:dyDescent="0.25">
      <c r="A6340">
        <v>783916</v>
      </c>
      <c r="B6340" t="s">
        <v>29</v>
      </c>
      <c r="C6340" t="s">
        <v>157</v>
      </c>
      <c r="D6340" t="s">
        <v>46</v>
      </c>
      <c r="E6340">
        <v>60618</v>
      </c>
      <c r="F6340" t="s">
        <v>20</v>
      </c>
      <c r="G6340" t="s">
        <v>32</v>
      </c>
      <c r="H6340">
        <v>11079</v>
      </c>
      <c r="I6340" t="s">
        <v>26</v>
      </c>
      <c r="J6340">
        <f>VLOOKUP(I6340,Key!$A$1:$C$73,2,FALSE)</f>
        <v>43.034619999999997</v>
      </c>
      <c r="K6340">
        <f>VLOOKUP(I6340,Key!$A$1:$C$73,3,FALSE)</f>
        <v>-87.917500000000004</v>
      </c>
      <c r="L6340" t="s">
        <v>44</v>
      </c>
      <c r="M6340">
        <f>VLOOKUP(L6340,Key!$A$1:$C$73,2,FALSE)</f>
        <v>43.03886</v>
      </c>
      <c r="N6340">
        <f>VLOOKUP(L6340,Key!$A$1:$C$73,3,FALSE)</f>
        <v>-87.902720000000002</v>
      </c>
      <c r="O6340">
        <v>13</v>
      </c>
      <c r="P6340">
        <v>0</v>
      </c>
      <c r="Q6340">
        <v>2</v>
      </c>
      <c r="R6340">
        <v>1.9</v>
      </c>
      <c r="S6340">
        <v>78</v>
      </c>
      <c r="T6340">
        <f t="shared" si="891"/>
        <v>-1</v>
      </c>
      <c r="U6340" s="1">
        <v>42836</v>
      </c>
      <c r="V6340" s="13">
        <f t="shared" si="892"/>
        <v>42826</v>
      </c>
      <c r="W6340" s="14">
        <f t="shared" si="893"/>
        <v>42836</v>
      </c>
      <c r="X6340" s="1" t="str">
        <f t="shared" si="894"/>
        <v>Tuesday</v>
      </c>
      <c r="Y6340" s="2">
        <v>0.45951388888888894</v>
      </c>
      <c r="Z6340" s="2">
        <f t="shared" si="895"/>
        <v>0.45833333333333331</v>
      </c>
      <c r="AA6340">
        <f>1</f>
        <v>1</v>
      </c>
      <c r="AB6340" s="1">
        <v>42836</v>
      </c>
      <c r="AC6340" s="13">
        <f t="shared" si="896"/>
        <v>42826</v>
      </c>
      <c r="AD6340" s="14">
        <f t="shared" si="897"/>
        <v>42836</v>
      </c>
      <c r="AE6340" s="1" t="str">
        <f t="shared" si="898"/>
        <v>Tuesday</v>
      </c>
      <c r="AF6340" s="2">
        <v>0.4685300925925926</v>
      </c>
      <c r="AG6340" s="2">
        <f t="shared" si="899"/>
        <v>0.45833333333333331</v>
      </c>
      <c r="AH6340" t="s">
        <v>23</v>
      </c>
    </row>
    <row r="6341" spans="1:34" x14ac:dyDescent="0.25">
      <c r="A6341">
        <v>1152387</v>
      </c>
      <c r="B6341" t="s">
        <v>29</v>
      </c>
      <c r="C6341" t="s">
        <v>47</v>
      </c>
      <c r="D6341" t="s">
        <v>31</v>
      </c>
      <c r="E6341">
        <v>53211</v>
      </c>
      <c r="F6341" t="s">
        <v>20</v>
      </c>
      <c r="G6341" t="s">
        <v>99</v>
      </c>
      <c r="H6341">
        <v>156</v>
      </c>
      <c r="I6341" t="s">
        <v>63</v>
      </c>
      <c r="J6341">
        <f>VLOOKUP(I6341,Key!$A$1:$C$73,2,FALSE)</f>
        <v>43.066893999999998</v>
      </c>
      <c r="K6341">
        <f>VLOOKUP(I6341,Key!$A$1:$C$73,3,FALSE)</f>
        <v>-87.877936000000005</v>
      </c>
      <c r="L6341" t="s">
        <v>21</v>
      </c>
      <c r="M6341">
        <f>VLOOKUP(L6341,Key!$A$1:$C$73,2,FALSE)</f>
        <v>43.074890000000003</v>
      </c>
      <c r="N6341">
        <f>VLOOKUP(L6341,Key!$A$1:$C$73,3,FALSE)</f>
        <v>-87.882810000000006</v>
      </c>
      <c r="O6341">
        <v>5</v>
      </c>
      <c r="P6341">
        <v>0</v>
      </c>
      <c r="Q6341">
        <v>0.8</v>
      </c>
      <c r="R6341">
        <v>0.7</v>
      </c>
      <c r="S6341">
        <v>30</v>
      </c>
      <c r="T6341">
        <f t="shared" si="891"/>
        <v>-1</v>
      </c>
      <c r="U6341" s="1">
        <v>42836</v>
      </c>
      <c r="V6341" s="13">
        <f t="shared" si="892"/>
        <v>42826</v>
      </c>
      <c r="W6341" s="14">
        <f t="shared" si="893"/>
        <v>42836</v>
      </c>
      <c r="X6341" s="1" t="str">
        <f t="shared" si="894"/>
        <v>Tuesday</v>
      </c>
      <c r="Y6341" s="2">
        <v>0.53357638888888892</v>
      </c>
      <c r="Z6341" s="2">
        <f t="shared" si="895"/>
        <v>0.54166666666666663</v>
      </c>
      <c r="AA6341">
        <f>1</f>
        <v>1</v>
      </c>
      <c r="AB6341" s="1">
        <v>42836</v>
      </c>
      <c r="AC6341" s="13">
        <f t="shared" si="896"/>
        <v>42826</v>
      </c>
      <c r="AD6341" s="14">
        <f t="shared" si="897"/>
        <v>42836</v>
      </c>
      <c r="AE6341" s="1" t="str">
        <f t="shared" si="898"/>
        <v>Tuesday</v>
      </c>
      <c r="AF6341" s="2">
        <v>0.53681712962962969</v>
      </c>
      <c r="AG6341" s="2">
        <f t="shared" si="899"/>
        <v>0.54166666666666663</v>
      </c>
      <c r="AH6341" t="s">
        <v>23</v>
      </c>
    </row>
    <row r="6342" spans="1:34" x14ac:dyDescent="0.25">
      <c r="A6342">
        <v>1357250</v>
      </c>
      <c r="B6342" t="s">
        <v>29</v>
      </c>
      <c r="C6342" t="s">
        <v>47</v>
      </c>
      <c r="D6342" t="s">
        <v>31</v>
      </c>
      <c r="E6342">
        <v>53202</v>
      </c>
      <c r="F6342" t="s">
        <v>20</v>
      </c>
      <c r="G6342" t="s">
        <v>32</v>
      </c>
      <c r="H6342">
        <v>9</v>
      </c>
      <c r="I6342" t="s">
        <v>42</v>
      </c>
      <c r="J6342">
        <f>VLOOKUP(I6342,Key!$A$1:$C$73,2,FALSE)</f>
        <v>43.038719999999998</v>
      </c>
      <c r="K6342">
        <f>VLOOKUP(I6342,Key!$A$1:$C$73,3,FALSE)</f>
        <v>-87.905339999999995</v>
      </c>
      <c r="L6342" t="s">
        <v>52</v>
      </c>
      <c r="M6342">
        <f>VLOOKUP(L6342,Key!$A$1:$C$73,2,FALSE)</f>
        <v>43.042490000000001</v>
      </c>
      <c r="N6342">
        <f>VLOOKUP(L6342,Key!$A$1:$C$73,3,FALSE)</f>
        <v>-87.909959999999998</v>
      </c>
      <c r="O6342">
        <v>4</v>
      </c>
      <c r="P6342">
        <v>0</v>
      </c>
      <c r="Q6342">
        <v>0.6</v>
      </c>
      <c r="R6342">
        <v>0.6</v>
      </c>
      <c r="S6342">
        <v>24</v>
      </c>
      <c r="T6342">
        <f t="shared" si="891"/>
        <v>-1</v>
      </c>
      <c r="U6342" s="1">
        <v>42836</v>
      </c>
      <c r="V6342" s="13">
        <f t="shared" si="892"/>
        <v>42826</v>
      </c>
      <c r="W6342" s="14">
        <f t="shared" si="893"/>
        <v>42836</v>
      </c>
      <c r="X6342" s="1" t="str">
        <f t="shared" si="894"/>
        <v>Tuesday</v>
      </c>
      <c r="Y6342" s="2">
        <v>0.70395833333333335</v>
      </c>
      <c r="Z6342" s="2">
        <f t="shared" si="895"/>
        <v>0.70833333333333326</v>
      </c>
      <c r="AA6342">
        <f>1</f>
        <v>1</v>
      </c>
      <c r="AB6342" s="1">
        <v>42836</v>
      </c>
      <c r="AC6342" s="13">
        <f t="shared" si="896"/>
        <v>42826</v>
      </c>
      <c r="AD6342" s="14">
        <f t="shared" si="897"/>
        <v>42836</v>
      </c>
      <c r="AE6342" s="1" t="str">
        <f t="shared" si="898"/>
        <v>Tuesday</v>
      </c>
      <c r="AF6342" s="2">
        <v>0.70675925925925931</v>
      </c>
      <c r="AG6342" s="2">
        <f t="shared" si="899"/>
        <v>0.70833333333333326</v>
      </c>
      <c r="AH6342" t="s">
        <v>23</v>
      </c>
    </row>
    <row r="6343" spans="1:34" x14ac:dyDescent="0.25">
      <c r="A6343">
        <v>1097164</v>
      </c>
      <c r="B6343" t="s">
        <v>29</v>
      </c>
      <c r="C6343" t="s">
        <v>47</v>
      </c>
      <c r="D6343" t="s">
        <v>31</v>
      </c>
      <c r="E6343">
        <v>53202</v>
      </c>
      <c r="F6343" t="s">
        <v>20</v>
      </c>
      <c r="G6343" t="s">
        <v>32</v>
      </c>
      <c r="H6343">
        <v>11126</v>
      </c>
      <c r="I6343" t="s">
        <v>34</v>
      </c>
      <c r="J6343">
        <f>VLOOKUP(I6343,Key!$A$1:$C$73,2,FALSE)</f>
        <v>43.05097</v>
      </c>
      <c r="K6343">
        <f>VLOOKUP(I6343,Key!$A$1:$C$73,3,FALSE)</f>
        <v>-87.906440000000003</v>
      </c>
      <c r="L6343" t="s">
        <v>83</v>
      </c>
      <c r="M6343">
        <f>VLOOKUP(L6343,Key!$A$1:$C$73,2,FALSE)</f>
        <v>43.026229999999998</v>
      </c>
      <c r="N6343">
        <f>VLOOKUP(L6343,Key!$A$1:$C$73,3,FALSE)</f>
        <v>-87.912809999999993</v>
      </c>
      <c r="O6343">
        <v>13</v>
      </c>
      <c r="P6343">
        <v>0</v>
      </c>
      <c r="Q6343">
        <v>2</v>
      </c>
      <c r="R6343">
        <v>1.9</v>
      </c>
      <c r="S6343">
        <v>78</v>
      </c>
      <c r="T6343">
        <f t="shared" si="891"/>
        <v>-1</v>
      </c>
      <c r="U6343" s="1">
        <v>42836</v>
      </c>
      <c r="V6343" s="13">
        <f t="shared" si="892"/>
        <v>42826</v>
      </c>
      <c r="W6343" s="14">
        <f t="shared" si="893"/>
        <v>42836</v>
      </c>
      <c r="X6343" s="1" t="str">
        <f t="shared" si="894"/>
        <v>Tuesday</v>
      </c>
      <c r="Y6343" s="2">
        <v>0.76689814814814816</v>
      </c>
      <c r="Z6343" s="2">
        <f t="shared" si="895"/>
        <v>0.75</v>
      </c>
      <c r="AA6343">
        <f>1</f>
        <v>1</v>
      </c>
      <c r="AB6343" s="1">
        <v>42836</v>
      </c>
      <c r="AC6343" s="13">
        <f t="shared" si="896"/>
        <v>42826</v>
      </c>
      <c r="AD6343" s="14">
        <f t="shared" si="897"/>
        <v>42836</v>
      </c>
      <c r="AE6343" s="1" t="str">
        <f t="shared" si="898"/>
        <v>Tuesday</v>
      </c>
      <c r="AF6343" s="2">
        <v>0.7761689814814815</v>
      </c>
      <c r="AG6343" s="2">
        <f t="shared" si="899"/>
        <v>0.79166666666666663</v>
      </c>
      <c r="AH6343" t="s">
        <v>23</v>
      </c>
    </row>
    <row r="6344" spans="1:34" x14ac:dyDescent="0.25">
      <c r="A6344">
        <v>1371308</v>
      </c>
      <c r="B6344" t="s">
        <v>29</v>
      </c>
      <c r="C6344" t="s">
        <v>220</v>
      </c>
      <c r="D6344" t="s">
        <v>46</v>
      </c>
      <c r="E6344">
        <v>60106</v>
      </c>
      <c r="F6344" t="s">
        <v>20</v>
      </c>
      <c r="G6344" t="s">
        <v>32</v>
      </c>
      <c r="H6344">
        <v>5516</v>
      </c>
      <c r="I6344" t="s">
        <v>80</v>
      </c>
      <c r="J6344">
        <f>VLOOKUP(I6344,Key!$A$1:$C$73,2,FALSE)</f>
        <v>43.060250000000003</v>
      </c>
      <c r="K6344">
        <f>VLOOKUP(I6344,Key!$A$1:$C$73,3,FALSE)</f>
        <v>-87.892169999999993</v>
      </c>
      <c r="L6344" t="s">
        <v>40</v>
      </c>
      <c r="M6344">
        <f>VLOOKUP(L6344,Key!$A$1:$C$73,2,FALSE)</f>
        <v>43.06033</v>
      </c>
      <c r="N6344">
        <f>VLOOKUP(L6344,Key!$A$1:$C$73,3,FALSE)</f>
        <v>-87.89546</v>
      </c>
      <c r="O6344">
        <v>1</v>
      </c>
      <c r="P6344">
        <v>0</v>
      </c>
      <c r="Q6344">
        <v>0.2</v>
      </c>
      <c r="R6344">
        <v>0.1</v>
      </c>
      <c r="S6344">
        <v>6</v>
      </c>
      <c r="T6344">
        <f t="shared" si="891"/>
        <v>-1</v>
      </c>
      <c r="U6344" s="1">
        <v>42837</v>
      </c>
      <c r="V6344" s="13">
        <f t="shared" si="892"/>
        <v>42826</v>
      </c>
      <c r="W6344" s="14">
        <f t="shared" si="893"/>
        <v>42837</v>
      </c>
      <c r="X6344" s="1" t="str">
        <f t="shared" si="894"/>
        <v>Wednesday</v>
      </c>
      <c r="Y6344" s="2">
        <v>0.3029513888888889</v>
      </c>
      <c r="Z6344" s="2">
        <f t="shared" si="895"/>
        <v>0.29166666666666663</v>
      </c>
      <c r="AA6344">
        <f>1</f>
        <v>1</v>
      </c>
      <c r="AB6344" s="1">
        <v>42837</v>
      </c>
      <c r="AC6344" s="13">
        <f t="shared" si="896"/>
        <v>42826</v>
      </c>
      <c r="AD6344" s="14">
        <f t="shared" si="897"/>
        <v>42837</v>
      </c>
      <c r="AE6344" s="1" t="str">
        <f t="shared" si="898"/>
        <v>Wednesday</v>
      </c>
      <c r="AF6344" s="2">
        <v>0.30396990740740742</v>
      </c>
      <c r="AG6344" s="2">
        <f t="shared" si="899"/>
        <v>0.29166666666666663</v>
      </c>
      <c r="AH6344" t="s">
        <v>23</v>
      </c>
    </row>
    <row r="6345" spans="1:34" x14ac:dyDescent="0.25">
      <c r="A6345">
        <v>1378810</v>
      </c>
      <c r="B6345" t="s">
        <v>29</v>
      </c>
      <c r="C6345" t="s">
        <v>103</v>
      </c>
      <c r="D6345" t="s">
        <v>31</v>
      </c>
      <c r="E6345">
        <v>53211</v>
      </c>
      <c r="F6345" t="s">
        <v>20</v>
      </c>
      <c r="G6345" t="s">
        <v>32</v>
      </c>
      <c r="H6345">
        <v>11119</v>
      </c>
      <c r="I6345" t="s">
        <v>21</v>
      </c>
      <c r="J6345">
        <f>VLOOKUP(I6345,Key!$A$1:$C$73,2,FALSE)</f>
        <v>43.074890000000003</v>
      </c>
      <c r="K6345">
        <f>VLOOKUP(I6345,Key!$A$1:$C$73,3,FALSE)</f>
        <v>-87.882810000000006</v>
      </c>
      <c r="L6345" t="s">
        <v>63</v>
      </c>
      <c r="M6345">
        <f>VLOOKUP(L6345,Key!$A$1:$C$73,2,FALSE)</f>
        <v>43.066893999999998</v>
      </c>
      <c r="N6345">
        <f>VLOOKUP(L6345,Key!$A$1:$C$73,3,FALSE)</f>
        <v>-87.877936000000005</v>
      </c>
      <c r="O6345">
        <v>6</v>
      </c>
      <c r="P6345">
        <v>0</v>
      </c>
      <c r="Q6345">
        <v>0.9</v>
      </c>
      <c r="R6345">
        <v>0.9</v>
      </c>
      <c r="S6345">
        <v>36</v>
      </c>
      <c r="T6345">
        <f t="shared" si="891"/>
        <v>-1</v>
      </c>
      <c r="U6345" s="1">
        <v>42837</v>
      </c>
      <c r="V6345" s="13">
        <f t="shared" si="892"/>
        <v>42826</v>
      </c>
      <c r="W6345" s="14">
        <f t="shared" si="893"/>
        <v>42837</v>
      </c>
      <c r="X6345" s="1" t="str">
        <f t="shared" si="894"/>
        <v>Wednesday</v>
      </c>
      <c r="Y6345" s="2">
        <v>0.41233796296296293</v>
      </c>
      <c r="Z6345" s="2">
        <f t="shared" si="895"/>
        <v>0.41666666666666663</v>
      </c>
      <c r="AA6345">
        <f>1</f>
        <v>1</v>
      </c>
      <c r="AB6345" s="1">
        <v>42837</v>
      </c>
      <c r="AC6345" s="13">
        <f t="shared" si="896"/>
        <v>42826</v>
      </c>
      <c r="AD6345" s="14">
        <f t="shared" si="897"/>
        <v>42837</v>
      </c>
      <c r="AE6345" s="1" t="str">
        <f t="shared" si="898"/>
        <v>Wednesday</v>
      </c>
      <c r="AF6345" s="2">
        <v>0.41598379629629628</v>
      </c>
      <c r="AG6345" s="2">
        <f t="shared" si="899"/>
        <v>0.41666666666666663</v>
      </c>
      <c r="AH6345" t="s">
        <v>23</v>
      </c>
    </row>
    <row r="6346" spans="1:34" x14ac:dyDescent="0.25">
      <c r="A6346">
        <v>1378810</v>
      </c>
      <c r="B6346" t="s">
        <v>29</v>
      </c>
      <c r="C6346" t="s">
        <v>103</v>
      </c>
      <c r="D6346" t="s">
        <v>31</v>
      </c>
      <c r="E6346">
        <v>53211</v>
      </c>
      <c r="F6346" t="s">
        <v>20</v>
      </c>
      <c r="G6346" t="s">
        <v>32</v>
      </c>
      <c r="H6346">
        <v>5533</v>
      </c>
      <c r="I6346" t="s">
        <v>21</v>
      </c>
      <c r="J6346">
        <f>VLOOKUP(I6346,Key!$A$1:$C$73,2,FALSE)</f>
        <v>43.074890000000003</v>
      </c>
      <c r="K6346">
        <f>VLOOKUP(I6346,Key!$A$1:$C$73,3,FALSE)</f>
        <v>-87.882810000000006</v>
      </c>
      <c r="L6346" t="s">
        <v>63</v>
      </c>
      <c r="M6346">
        <f>VLOOKUP(L6346,Key!$A$1:$C$73,2,FALSE)</f>
        <v>43.066893999999998</v>
      </c>
      <c r="N6346">
        <f>VLOOKUP(L6346,Key!$A$1:$C$73,3,FALSE)</f>
        <v>-87.877936000000005</v>
      </c>
      <c r="O6346">
        <v>6</v>
      </c>
      <c r="P6346">
        <v>0</v>
      </c>
      <c r="Q6346">
        <v>0.9</v>
      </c>
      <c r="R6346">
        <v>0.9</v>
      </c>
      <c r="S6346">
        <v>36</v>
      </c>
      <c r="T6346">
        <f t="shared" si="891"/>
        <v>-1</v>
      </c>
      <c r="U6346" s="1">
        <v>42837</v>
      </c>
      <c r="V6346" s="13">
        <f t="shared" si="892"/>
        <v>42826</v>
      </c>
      <c r="W6346" s="14">
        <f t="shared" si="893"/>
        <v>42837</v>
      </c>
      <c r="X6346" s="1" t="str">
        <f t="shared" si="894"/>
        <v>Wednesday</v>
      </c>
      <c r="Y6346" s="2">
        <v>0.4957523148148148</v>
      </c>
      <c r="Z6346" s="2">
        <f t="shared" si="895"/>
        <v>0.5</v>
      </c>
      <c r="AA6346">
        <f>1</f>
        <v>1</v>
      </c>
      <c r="AB6346" s="1">
        <v>42837</v>
      </c>
      <c r="AC6346" s="13">
        <f t="shared" si="896"/>
        <v>42826</v>
      </c>
      <c r="AD6346" s="14">
        <f t="shared" si="897"/>
        <v>42837</v>
      </c>
      <c r="AE6346" s="1" t="str">
        <f t="shared" si="898"/>
        <v>Wednesday</v>
      </c>
      <c r="AF6346" s="2">
        <v>0.49953703703703706</v>
      </c>
      <c r="AG6346" s="2">
        <f t="shared" si="899"/>
        <v>0.5</v>
      </c>
      <c r="AH6346" t="s">
        <v>23</v>
      </c>
    </row>
    <row r="6347" spans="1:34" x14ac:dyDescent="0.25">
      <c r="A6347">
        <v>1471627</v>
      </c>
      <c r="B6347" t="s">
        <v>29</v>
      </c>
      <c r="C6347" t="s">
        <v>221</v>
      </c>
      <c r="D6347" t="s">
        <v>31</v>
      </c>
      <c r="E6347">
        <v>53209</v>
      </c>
      <c r="F6347" t="s">
        <v>20</v>
      </c>
      <c r="G6347" t="s">
        <v>97</v>
      </c>
      <c r="H6347">
        <v>153</v>
      </c>
      <c r="I6347" t="s">
        <v>44</v>
      </c>
      <c r="J6347">
        <f>VLOOKUP(I6347,Key!$A$1:$C$73,2,FALSE)</f>
        <v>43.03886</v>
      </c>
      <c r="K6347">
        <f>VLOOKUP(I6347,Key!$A$1:$C$73,3,FALSE)</f>
        <v>-87.902720000000002</v>
      </c>
      <c r="L6347" t="s">
        <v>42</v>
      </c>
      <c r="M6347">
        <f>VLOOKUP(L6347,Key!$A$1:$C$73,2,FALSE)</f>
        <v>43.038719999999998</v>
      </c>
      <c r="N6347">
        <f>VLOOKUP(L6347,Key!$A$1:$C$73,3,FALSE)</f>
        <v>-87.905339999999995</v>
      </c>
      <c r="O6347">
        <v>24</v>
      </c>
      <c r="P6347">
        <v>2</v>
      </c>
      <c r="Q6347">
        <v>3.6</v>
      </c>
      <c r="R6347">
        <v>3.4</v>
      </c>
      <c r="S6347">
        <v>144</v>
      </c>
      <c r="T6347">
        <f t="shared" si="891"/>
        <v>-1</v>
      </c>
      <c r="U6347" s="1">
        <v>42837</v>
      </c>
      <c r="V6347" s="13">
        <f t="shared" si="892"/>
        <v>42826</v>
      </c>
      <c r="W6347" s="14">
        <f t="shared" si="893"/>
        <v>42837</v>
      </c>
      <c r="X6347" s="1" t="str">
        <f t="shared" si="894"/>
        <v>Wednesday</v>
      </c>
      <c r="Y6347" s="2">
        <v>0.55188657407407404</v>
      </c>
      <c r="Z6347" s="2">
        <f t="shared" si="895"/>
        <v>0.54166666666666663</v>
      </c>
      <c r="AA6347">
        <f>1</f>
        <v>1</v>
      </c>
      <c r="AB6347" s="1">
        <v>42837</v>
      </c>
      <c r="AC6347" s="13">
        <f t="shared" si="896"/>
        <v>42826</v>
      </c>
      <c r="AD6347" s="14">
        <f t="shared" si="897"/>
        <v>42837</v>
      </c>
      <c r="AE6347" s="1" t="str">
        <f t="shared" si="898"/>
        <v>Wednesday</v>
      </c>
      <c r="AF6347" s="2">
        <v>0.5681018518518518</v>
      </c>
      <c r="AG6347" s="2">
        <f t="shared" si="899"/>
        <v>0.58333333333333326</v>
      </c>
      <c r="AH6347" t="s">
        <v>23</v>
      </c>
    </row>
    <row r="6348" spans="1:34" x14ac:dyDescent="0.25">
      <c r="A6348">
        <v>1425087</v>
      </c>
      <c r="B6348" t="s">
        <v>29</v>
      </c>
      <c r="C6348" t="s">
        <v>30</v>
      </c>
      <c r="D6348" t="s">
        <v>31</v>
      </c>
      <c r="E6348">
        <v>53212</v>
      </c>
      <c r="F6348" t="s">
        <v>20</v>
      </c>
      <c r="G6348" t="s">
        <v>32</v>
      </c>
      <c r="H6348">
        <v>5573</v>
      </c>
      <c r="I6348" t="s">
        <v>40</v>
      </c>
      <c r="J6348">
        <f>VLOOKUP(I6348,Key!$A$1:$C$73,2,FALSE)</f>
        <v>43.06033</v>
      </c>
      <c r="K6348">
        <f>VLOOKUP(I6348,Key!$A$1:$C$73,3,FALSE)</f>
        <v>-87.89546</v>
      </c>
      <c r="L6348" t="s">
        <v>57</v>
      </c>
      <c r="M6348">
        <f>VLOOKUP(L6348,Key!$A$1:$C$73,2,FALSE)</f>
        <v>43.03913</v>
      </c>
      <c r="N6348">
        <f>VLOOKUP(L6348,Key!$A$1:$C$73,3,FALSE)</f>
        <v>-87.916150000000002</v>
      </c>
      <c r="O6348">
        <v>11</v>
      </c>
      <c r="P6348">
        <v>0</v>
      </c>
      <c r="Q6348">
        <v>1.7</v>
      </c>
      <c r="R6348">
        <v>1.6</v>
      </c>
      <c r="S6348">
        <v>66</v>
      </c>
      <c r="T6348">
        <f t="shared" si="891"/>
        <v>-1</v>
      </c>
      <c r="U6348" s="1">
        <v>42837</v>
      </c>
      <c r="V6348" s="13">
        <f t="shared" si="892"/>
        <v>42826</v>
      </c>
      <c r="W6348" s="14">
        <f t="shared" si="893"/>
        <v>42837</v>
      </c>
      <c r="X6348" s="1" t="str">
        <f t="shared" si="894"/>
        <v>Wednesday</v>
      </c>
      <c r="Y6348" s="2">
        <v>0.60497685185185179</v>
      </c>
      <c r="Z6348" s="2">
        <f t="shared" si="895"/>
        <v>0.625</v>
      </c>
      <c r="AA6348">
        <f>1</f>
        <v>1</v>
      </c>
      <c r="AB6348" s="1">
        <v>42837</v>
      </c>
      <c r="AC6348" s="13">
        <f t="shared" si="896"/>
        <v>42826</v>
      </c>
      <c r="AD6348" s="14">
        <f t="shared" si="897"/>
        <v>42837</v>
      </c>
      <c r="AE6348" s="1" t="str">
        <f t="shared" si="898"/>
        <v>Wednesday</v>
      </c>
      <c r="AF6348" s="2">
        <v>0.61256944444444439</v>
      </c>
      <c r="AG6348" s="2">
        <f t="shared" si="899"/>
        <v>0.625</v>
      </c>
      <c r="AH6348" t="s">
        <v>23</v>
      </c>
    </row>
    <row r="6349" spans="1:34" x14ac:dyDescent="0.25">
      <c r="A6349">
        <v>1366177</v>
      </c>
      <c r="B6349" t="s">
        <v>29</v>
      </c>
      <c r="C6349" t="s">
        <v>124</v>
      </c>
      <c r="D6349" t="s">
        <v>31</v>
      </c>
      <c r="E6349">
        <v>53072</v>
      </c>
      <c r="F6349" t="s">
        <v>20</v>
      </c>
      <c r="G6349" t="s">
        <v>32</v>
      </c>
      <c r="H6349">
        <v>11089</v>
      </c>
      <c r="I6349" t="s">
        <v>21</v>
      </c>
      <c r="J6349">
        <f>VLOOKUP(I6349,Key!$A$1:$C$73,2,FALSE)</f>
        <v>43.074890000000003</v>
      </c>
      <c r="K6349">
        <f>VLOOKUP(I6349,Key!$A$1:$C$73,3,FALSE)</f>
        <v>-87.882810000000006</v>
      </c>
      <c r="L6349" t="s">
        <v>89</v>
      </c>
      <c r="M6349">
        <f>VLOOKUP(L6349,Key!$A$1:$C$73,2,FALSE)</f>
        <v>43.060155999999999</v>
      </c>
      <c r="N6349">
        <f>VLOOKUP(L6349,Key!$A$1:$C$73,3,FALSE)</f>
        <v>-87.881258000000003</v>
      </c>
      <c r="O6349">
        <v>28</v>
      </c>
      <c r="P6349">
        <v>0</v>
      </c>
      <c r="Q6349">
        <v>4.2</v>
      </c>
      <c r="R6349">
        <v>4</v>
      </c>
      <c r="S6349">
        <v>168</v>
      </c>
      <c r="T6349">
        <f t="shared" si="891"/>
        <v>-1</v>
      </c>
      <c r="U6349" s="1">
        <v>42837</v>
      </c>
      <c r="V6349" s="13">
        <f t="shared" si="892"/>
        <v>42826</v>
      </c>
      <c r="W6349" s="14">
        <f t="shared" si="893"/>
        <v>42837</v>
      </c>
      <c r="X6349" s="1" t="str">
        <f t="shared" si="894"/>
        <v>Wednesday</v>
      </c>
      <c r="Y6349" s="2">
        <v>0.62457175925925923</v>
      </c>
      <c r="Z6349" s="2">
        <f t="shared" si="895"/>
        <v>0.625</v>
      </c>
      <c r="AA6349">
        <f>1</f>
        <v>1</v>
      </c>
      <c r="AB6349" s="1">
        <v>42837</v>
      </c>
      <c r="AC6349" s="13">
        <f t="shared" si="896"/>
        <v>42826</v>
      </c>
      <c r="AD6349" s="14">
        <f t="shared" si="897"/>
        <v>42837</v>
      </c>
      <c r="AE6349" s="1" t="str">
        <f t="shared" si="898"/>
        <v>Wednesday</v>
      </c>
      <c r="AF6349" s="2">
        <v>0.64418981481481474</v>
      </c>
      <c r="AG6349" s="2">
        <f t="shared" si="899"/>
        <v>0.625</v>
      </c>
      <c r="AH6349" t="s">
        <v>23</v>
      </c>
    </row>
    <row r="6350" spans="1:34" x14ac:dyDescent="0.25">
      <c r="A6350">
        <v>1468078</v>
      </c>
      <c r="B6350" t="s">
        <v>29</v>
      </c>
      <c r="C6350" t="s">
        <v>103</v>
      </c>
      <c r="D6350" t="s">
        <v>31</v>
      </c>
      <c r="E6350">
        <v>53209</v>
      </c>
      <c r="F6350" t="s">
        <v>20</v>
      </c>
      <c r="G6350" t="s">
        <v>32</v>
      </c>
      <c r="H6350">
        <v>5441</v>
      </c>
      <c r="I6350" t="s">
        <v>21</v>
      </c>
      <c r="J6350">
        <f>VLOOKUP(I6350,Key!$A$1:$C$73,2,FALSE)</f>
        <v>43.074890000000003</v>
      </c>
      <c r="K6350">
        <f>VLOOKUP(I6350,Key!$A$1:$C$73,3,FALSE)</f>
        <v>-87.882810000000006</v>
      </c>
      <c r="L6350" t="s">
        <v>22</v>
      </c>
      <c r="M6350">
        <f>VLOOKUP(L6350,Key!$A$1:$C$73,2,FALSE)</f>
        <v>43.058619999999998</v>
      </c>
      <c r="N6350">
        <f>VLOOKUP(L6350,Key!$A$1:$C$73,3,FALSE)</f>
        <v>-87.885319999999993</v>
      </c>
      <c r="O6350">
        <v>6</v>
      </c>
      <c r="P6350">
        <v>0</v>
      </c>
      <c r="Q6350">
        <v>0.9</v>
      </c>
      <c r="R6350">
        <v>0.9</v>
      </c>
      <c r="S6350">
        <v>36</v>
      </c>
      <c r="T6350">
        <f t="shared" si="891"/>
        <v>-1</v>
      </c>
      <c r="U6350" s="1">
        <v>42837</v>
      </c>
      <c r="V6350" s="13">
        <f t="shared" si="892"/>
        <v>42826</v>
      </c>
      <c r="W6350" s="14">
        <f t="shared" si="893"/>
        <v>42837</v>
      </c>
      <c r="X6350" s="1" t="str">
        <f t="shared" si="894"/>
        <v>Wednesday</v>
      </c>
      <c r="Y6350" s="2">
        <v>0.65003472222222225</v>
      </c>
      <c r="Z6350" s="2">
        <f t="shared" si="895"/>
        <v>0.66666666666666663</v>
      </c>
      <c r="AA6350">
        <f>1</f>
        <v>1</v>
      </c>
      <c r="AB6350" s="1">
        <v>42837</v>
      </c>
      <c r="AC6350" s="13">
        <f t="shared" si="896"/>
        <v>42826</v>
      </c>
      <c r="AD6350" s="14">
        <f t="shared" si="897"/>
        <v>42837</v>
      </c>
      <c r="AE6350" s="1" t="str">
        <f t="shared" si="898"/>
        <v>Wednesday</v>
      </c>
      <c r="AF6350" s="2">
        <v>0.65452546296296299</v>
      </c>
      <c r="AG6350" s="2">
        <f t="shared" si="899"/>
        <v>0.66666666666666663</v>
      </c>
      <c r="AH6350" t="s">
        <v>23</v>
      </c>
    </row>
    <row r="6351" spans="1:34" x14ac:dyDescent="0.25">
      <c r="A6351">
        <v>946290</v>
      </c>
      <c r="B6351" t="s">
        <v>29</v>
      </c>
      <c r="C6351" t="s">
        <v>47</v>
      </c>
      <c r="D6351" t="s">
        <v>31</v>
      </c>
      <c r="E6351">
        <v>53208</v>
      </c>
      <c r="F6351" t="s">
        <v>20</v>
      </c>
      <c r="G6351" t="s">
        <v>32</v>
      </c>
      <c r="H6351">
        <v>5589</v>
      </c>
      <c r="I6351" t="s">
        <v>81</v>
      </c>
      <c r="J6351">
        <f>VLOOKUP(I6351,Key!$A$1:$C$73,2,FALSE)</f>
        <v>43.058010000000003</v>
      </c>
      <c r="K6351">
        <f>VLOOKUP(I6351,Key!$A$1:$C$73,3,FALSE)</f>
        <v>-87.877300000000005</v>
      </c>
      <c r="L6351" t="s">
        <v>26</v>
      </c>
      <c r="M6351">
        <f>VLOOKUP(L6351,Key!$A$1:$C$73,2,FALSE)</f>
        <v>43.034619999999997</v>
      </c>
      <c r="N6351">
        <f>VLOOKUP(L6351,Key!$A$1:$C$73,3,FALSE)</f>
        <v>-87.917500000000004</v>
      </c>
      <c r="O6351">
        <v>18</v>
      </c>
      <c r="P6351">
        <v>0</v>
      </c>
      <c r="Q6351">
        <v>2.7</v>
      </c>
      <c r="R6351">
        <v>2.6</v>
      </c>
      <c r="S6351">
        <v>108</v>
      </c>
      <c r="T6351">
        <f t="shared" si="891"/>
        <v>-1</v>
      </c>
      <c r="U6351" s="1">
        <v>42837</v>
      </c>
      <c r="V6351" s="13">
        <f t="shared" si="892"/>
        <v>42826</v>
      </c>
      <c r="W6351" s="14">
        <f t="shared" si="893"/>
        <v>42837</v>
      </c>
      <c r="X6351" s="1" t="str">
        <f t="shared" si="894"/>
        <v>Wednesday</v>
      </c>
      <c r="Y6351" s="2">
        <v>0.66876157407407411</v>
      </c>
      <c r="Z6351" s="2">
        <f t="shared" si="895"/>
        <v>0.66666666666666663</v>
      </c>
      <c r="AA6351">
        <f>1</f>
        <v>1</v>
      </c>
      <c r="AB6351" s="1">
        <v>42837</v>
      </c>
      <c r="AC6351" s="13">
        <f t="shared" si="896"/>
        <v>42826</v>
      </c>
      <c r="AD6351" s="14">
        <f t="shared" si="897"/>
        <v>42837</v>
      </c>
      <c r="AE6351" s="1" t="str">
        <f t="shared" si="898"/>
        <v>Wednesday</v>
      </c>
      <c r="AF6351" s="2">
        <v>0.68136574074074074</v>
      </c>
      <c r="AG6351" s="2">
        <f t="shared" si="899"/>
        <v>0.66666666666666663</v>
      </c>
      <c r="AH6351" t="s">
        <v>23</v>
      </c>
    </row>
    <row r="6352" spans="1:34" x14ac:dyDescent="0.25">
      <c r="A6352">
        <v>1564954</v>
      </c>
      <c r="B6352" t="s">
        <v>29</v>
      </c>
      <c r="C6352" t="s">
        <v>47</v>
      </c>
      <c r="D6352" t="s">
        <v>31</v>
      </c>
      <c r="E6352">
        <v>53202</v>
      </c>
      <c r="F6352" t="s">
        <v>20</v>
      </c>
      <c r="G6352" t="s">
        <v>32</v>
      </c>
      <c r="H6352">
        <v>5527</v>
      </c>
      <c r="I6352" t="s">
        <v>28</v>
      </c>
      <c r="J6352">
        <f>VLOOKUP(I6352,Key!$A$1:$C$73,2,FALSE)</f>
        <v>43.038580000000003</v>
      </c>
      <c r="K6352">
        <f>VLOOKUP(I6352,Key!$A$1:$C$73,3,FALSE)</f>
        <v>-87.90934</v>
      </c>
      <c r="L6352" t="s">
        <v>52</v>
      </c>
      <c r="M6352">
        <f>VLOOKUP(L6352,Key!$A$1:$C$73,2,FALSE)</f>
        <v>43.042490000000001</v>
      </c>
      <c r="N6352">
        <f>VLOOKUP(L6352,Key!$A$1:$C$73,3,FALSE)</f>
        <v>-87.909959999999998</v>
      </c>
      <c r="O6352">
        <v>2</v>
      </c>
      <c r="P6352">
        <v>0</v>
      </c>
      <c r="Q6352">
        <v>0.3</v>
      </c>
      <c r="R6352">
        <v>0.3</v>
      </c>
      <c r="S6352">
        <v>12</v>
      </c>
      <c r="T6352">
        <f t="shared" si="891"/>
        <v>-1</v>
      </c>
      <c r="U6352" s="1">
        <v>42837</v>
      </c>
      <c r="V6352" s="13">
        <f t="shared" si="892"/>
        <v>42826</v>
      </c>
      <c r="W6352" s="14">
        <f t="shared" si="893"/>
        <v>42837</v>
      </c>
      <c r="X6352" s="1" t="str">
        <f t="shared" si="894"/>
        <v>Wednesday</v>
      </c>
      <c r="Y6352" s="2">
        <v>0.69513888888888886</v>
      </c>
      <c r="Z6352" s="2">
        <f t="shared" si="895"/>
        <v>0.70833333333333326</v>
      </c>
      <c r="AA6352">
        <f>1</f>
        <v>1</v>
      </c>
      <c r="AB6352" s="1">
        <v>42837</v>
      </c>
      <c r="AC6352" s="13">
        <f t="shared" si="896"/>
        <v>42826</v>
      </c>
      <c r="AD6352" s="14">
        <f t="shared" si="897"/>
        <v>42837</v>
      </c>
      <c r="AE6352" s="1" t="str">
        <f t="shared" si="898"/>
        <v>Wednesday</v>
      </c>
      <c r="AF6352" s="2">
        <v>0.69679398148148142</v>
      </c>
      <c r="AG6352" s="2">
        <f t="shared" si="899"/>
        <v>0.70833333333333326</v>
      </c>
      <c r="AH6352" t="s">
        <v>23</v>
      </c>
    </row>
    <row r="6353" spans="1:34" x14ac:dyDescent="0.25">
      <c r="A6353">
        <v>1249929</v>
      </c>
      <c r="B6353" t="s">
        <v>29</v>
      </c>
      <c r="C6353" t="s">
        <v>115</v>
      </c>
      <c r="D6353" t="s">
        <v>31</v>
      </c>
      <c r="E6353">
        <v>53575</v>
      </c>
      <c r="F6353" t="s">
        <v>20</v>
      </c>
      <c r="G6353" t="s">
        <v>99</v>
      </c>
      <c r="H6353">
        <v>81</v>
      </c>
      <c r="I6353" t="s">
        <v>61</v>
      </c>
      <c r="J6353">
        <f>VLOOKUP(I6353,Key!$A$1:$C$73,2,FALSE)</f>
        <v>43.060786</v>
      </c>
      <c r="K6353">
        <f>VLOOKUP(I6353,Key!$A$1:$C$73,3,FALSE)</f>
        <v>-87.883825999999999</v>
      </c>
      <c r="L6353" t="s">
        <v>66</v>
      </c>
      <c r="M6353">
        <f>VLOOKUP(L6353,Key!$A$1:$C$73,2,FALSE)</f>
        <v>43.078530000000001</v>
      </c>
      <c r="N6353">
        <f>VLOOKUP(L6353,Key!$A$1:$C$73,3,FALSE)</f>
        <v>-87.882620000000003</v>
      </c>
      <c r="O6353">
        <v>15</v>
      </c>
      <c r="P6353">
        <v>0</v>
      </c>
      <c r="Q6353">
        <v>2.2999999999999998</v>
      </c>
      <c r="R6353">
        <v>2.1</v>
      </c>
      <c r="S6353">
        <v>90</v>
      </c>
      <c r="T6353">
        <f t="shared" si="891"/>
        <v>-1</v>
      </c>
      <c r="U6353" s="1">
        <v>42837</v>
      </c>
      <c r="V6353" s="13">
        <f t="shared" si="892"/>
        <v>42826</v>
      </c>
      <c r="W6353" s="14">
        <f t="shared" si="893"/>
        <v>42837</v>
      </c>
      <c r="X6353" s="1" t="str">
        <f t="shared" si="894"/>
        <v>Wednesday</v>
      </c>
      <c r="Y6353" s="2">
        <v>0.72915509259259259</v>
      </c>
      <c r="Z6353" s="2">
        <f t="shared" si="895"/>
        <v>0.70833333333333326</v>
      </c>
      <c r="AA6353">
        <f>1</f>
        <v>1</v>
      </c>
      <c r="AB6353" s="1">
        <v>42837</v>
      </c>
      <c r="AC6353" s="13">
        <f t="shared" si="896"/>
        <v>42826</v>
      </c>
      <c r="AD6353" s="14">
        <f t="shared" si="897"/>
        <v>42837</v>
      </c>
      <c r="AE6353" s="1" t="str">
        <f t="shared" si="898"/>
        <v>Wednesday</v>
      </c>
      <c r="AF6353" s="2">
        <v>0.73918981481481483</v>
      </c>
      <c r="AG6353" s="2">
        <f t="shared" si="899"/>
        <v>0.75</v>
      </c>
      <c r="AH6353" t="s">
        <v>23</v>
      </c>
    </row>
    <row r="6354" spans="1:34" x14ac:dyDescent="0.25">
      <c r="A6354">
        <v>1444023</v>
      </c>
      <c r="B6354" t="s">
        <v>29</v>
      </c>
      <c r="C6354" t="s">
        <v>30</v>
      </c>
      <c r="D6354" t="s">
        <v>31</v>
      </c>
      <c r="E6354">
        <v>53211</v>
      </c>
      <c r="F6354" t="s">
        <v>20</v>
      </c>
      <c r="G6354" t="s">
        <v>32</v>
      </c>
      <c r="H6354">
        <v>5417</v>
      </c>
      <c r="I6354" t="s">
        <v>21</v>
      </c>
      <c r="J6354">
        <f>VLOOKUP(I6354,Key!$A$1:$C$73,2,FALSE)</f>
        <v>43.074890000000003</v>
      </c>
      <c r="K6354">
        <f>VLOOKUP(I6354,Key!$A$1:$C$73,3,FALSE)</f>
        <v>-87.882810000000006</v>
      </c>
      <c r="L6354" t="s">
        <v>64</v>
      </c>
      <c r="M6354">
        <f>VLOOKUP(L6354,Key!$A$1:$C$73,2,FALSE)</f>
        <v>43.069021999999997</v>
      </c>
      <c r="N6354">
        <f>VLOOKUP(L6354,Key!$A$1:$C$73,3,FALSE)</f>
        <v>-87.887940999999998</v>
      </c>
      <c r="O6354">
        <v>59</v>
      </c>
      <c r="P6354">
        <v>0</v>
      </c>
      <c r="Q6354">
        <v>8.9</v>
      </c>
      <c r="R6354">
        <v>8.4</v>
      </c>
      <c r="S6354">
        <v>354</v>
      </c>
      <c r="T6354">
        <f t="shared" si="891"/>
        <v>-1</v>
      </c>
      <c r="U6354" s="1">
        <v>42837</v>
      </c>
      <c r="V6354" s="13">
        <f t="shared" si="892"/>
        <v>42826</v>
      </c>
      <c r="W6354" s="14">
        <f t="shared" si="893"/>
        <v>42837</v>
      </c>
      <c r="X6354" s="1" t="str">
        <f t="shared" si="894"/>
        <v>Wednesday</v>
      </c>
      <c r="Y6354" s="2">
        <v>0.74277777777777787</v>
      </c>
      <c r="Z6354" s="2">
        <f t="shared" si="895"/>
        <v>0.75</v>
      </c>
      <c r="AA6354">
        <f>1</f>
        <v>1</v>
      </c>
      <c r="AB6354" s="1">
        <v>42837</v>
      </c>
      <c r="AC6354" s="13">
        <f t="shared" si="896"/>
        <v>42826</v>
      </c>
      <c r="AD6354" s="14">
        <f t="shared" si="897"/>
        <v>42837</v>
      </c>
      <c r="AE6354" s="1" t="str">
        <f t="shared" si="898"/>
        <v>Wednesday</v>
      </c>
      <c r="AF6354" s="2">
        <v>0.78391203703703705</v>
      </c>
      <c r="AG6354" s="2">
        <f t="shared" si="899"/>
        <v>0.79166666666666663</v>
      </c>
      <c r="AH6354" t="s">
        <v>23</v>
      </c>
    </row>
    <row r="6355" spans="1:34" x14ac:dyDescent="0.25">
      <c r="A6355">
        <v>1396695</v>
      </c>
      <c r="B6355" t="s">
        <v>29</v>
      </c>
      <c r="C6355" t="s">
        <v>47</v>
      </c>
      <c r="D6355" t="s">
        <v>31</v>
      </c>
      <c r="E6355">
        <v>53203</v>
      </c>
      <c r="F6355" t="s">
        <v>20</v>
      </c>
      <c r="G6355" t="s">
        <v>32</v>
      </c>
      <c r="H6355">
        <v>11153</v>
      </c>
      <c r="I6355" t="s">
        <v>28</v>
      </c>
      <c r="J6355">
        <f>VLOOKUP(I6355,Key!$A$1:$C$73,2,FALSE)</f>
        <v>43.038580000000003</v>
      </c>
      <c r="K6355">
        <f>VLOOKUP(I6355,Key!$A$1:$C$73,3,FALSE)</f>
        <v>-87.90934</v>
      </c>
      <c r="L6355" t="s">
        <v>77</v>
      </c>
      <c r="M6355">
        <f>VLOOKUP(L6355,Key!$A$1:$C$73,2,FALSE)</f>
        <v>43.036900000000003</v>
      </c>
      <c r="N6355">
        <f>VLOOKUP(L6355,Key!$A$1:$C$73,3,FALSE)</f>
        <v>-87.89667</v>
      </c>
      <c r="O6355">
        <v>9</v>
      </c>
      <c r="P6355">
        <v>0</v>
      </c>
      <c r="Q6355">
        <v>1.4</v>
      </c>
      <c r="R6355">
        <v>1.3</v>
      </c>
      <c r="S6355">
        <v>54</v>
      </c>
      <c r="T6355">
        <f t="shared" si="891"/>
        <v>-1</v>
      </c>
      <c r="U6355" s="1">
        <v>42838</v>
      </c>
      <c r="V6355" s="13">
        <f t="shared" si="892"/>
        <v>42826</v>
      </c>
      <c r="W6355" s="14">
        <f t="shared" si="893"/>
        <v>42838</v>
      </c>
      <c r="X6355" s="1" t="str">
        <f t="shared" si="894"/>
        <v>Thursday</v>
      </c>
      <c r="Y6355" s="2">
        <v>0.34643518518518518</v>
      </c>
      <c r="Z6355" s="2">
        <f t="shared" si="895"/>
        <v>0.33333333333333331</v>
      </c>
      <c r="AA6355">
        <f>1</f>
        <v>1</v>
      </c>
      <c r="AB6355" s="1">
        <v>42838</v>
      </c>
      <c r="AC6355" s="13">
        <f t="shared" si="896"/>
        <v>42826</v>
      </c>
      <c r="AD6355" s="14">
        <f t="shared" si="897"/>
        <v>42838</v>
      </c>
      <c r="AE6355" s="1" t="str">
        <f t="shared" si="898"/>
        <v>Thursday</v>
      </c>
      <c r="AF6355" s="2">
        <v>0.3522569444444445</v>
      </c>
      <c r="AG6355" s="2">
        <f t="shared" si="899"/>
        <v>0.33333333333333331</v>
      </c>
      <c r="AH6355" t="s">
        <v>23</v>
      </c>
    </row>
    <row r="6356" spans="1:34" x14ac:dyDescent="0.25">
      <c r="A6356">
        <v>1442430</v>
      </c>
      <c r="B6356" t="s">
        <v>29</v>
      </c>
      <c r="C6356" t="s">
        <v>47</v>
      </c>
      <c r="D6356" t="s">
        <v>31</v>
      </c>
      <c r="E6356">
        <v>53211</v>
      </c>
      <c r="F6356" t="s">
        <v>20</v>
      </c>
      <c r="G6356" t="s">
        <v>32</v>
      </c>
      <c r="H6356">
        <v>5430</v>
      </c>
      <c r="I6356" t="s">
        <v>24</v>
      </c>
      <c r="J6356">
        <f>VLOOKUP(I6356,Key!$A$1:$C$73,2,FALSE)</f>
        <v>43.074655999999997</v>
      </c>
      <c r="K6356">
        <f>VLOOKUP(I6356,Key!$A$1:$C$73,3,FALSE)</f>
        <v>-87.889011999999994</v>
      </c>
      <c r="L6356" t="s">
        <v>21</v>
      </c>
      <c r="M6356">
        <f>VLOOKUP(L6356,Key!$A$1:$C$73,2,FALSE)</f>
        <v>43.074890000000003</v>
      </c>
      <c r="N6356">
        <f>VLOOKUP(L6356,Key!$A$1:$C$73,3,FALSE)</f>
        <v>-87.882810000000006</v>
      </c>
      <c r="O6356">
        <v>2</v>
      </c>
      <c r="P6356">
        <v>0</v>
      </c>
      <c r="Q6356">
        <v>0.3</v>
      </c>
      <c r="R6356">
        <v>0.3</v>
      </c>
      <c r="S6356">
        <v>12</v>
      </c>
      <c r="T6356">
        <f t="shared" si="891"/>
        <v>-1</v>
      </c>
      <c r="U6356" s="1">
        <v>42838</v>
      </c>
      <c r="V6356" s="13">
        <f t="shared" si="892"/>
        <v>42826</v>
      </c>
      <c r="W6356" s="14">
        <f t="shared" si="893"/>
        <v>42838</v>
      </c>
      <c r="X6356" s="1" t="str">
        <f t="shared" si="894"/>
        <v>Thursday</v>
      </c>
      <c r="Y6356" s="2">
        <v>0.53292824074074074</v>
      </c>
      <c r="Z6356" s="2">
        <f t="shared" si="895"/>
        <v>0.54166666666666663</v>
      </c>
      <c r="AA6356">
        <f>1</f>
        <v>1</v>
      </c>
      <c r="AB6356" s="1">
        <v>42838</v>
      </c>
      <c r="AC6356" s="13">
        <f t="shared" si="896"/>
        <v>42826</v>
      </c>
      <c r="AD6356" s="14">
        <f t="shared" si="897"/>
        <v>42838</v>
      </c>
      <c r="AE6356" s="1" t="str">
        <f t="shared" si="898"/>
        <v>Thursday</v>
      </c>
      <c r="AF6356" s="2">
        <v>0.53456018518518522</v>
      </c>
      <c r="AG6356" s="2">
        <f t="shared" si="899"/>
        <v>0.54166666666666663</v>
      </c>
      <c r="AH6356" t="s">
        <v>23</v>
      </c>
    </row>
    <row r="6357" spans="1:34" x14ac:dyDescent="0.25">
      <c r="A6357">
        <v>1468078</v>
      </c>
      <c r="B6357" t="s">
        <v>29</v>
      </c>
      <c r="C6357" t="s">
        <v>103</v>
      </c>
      <c r="D6357" t="s">
        <v>31</v>
      </c>
      <c r="E6357">
        <v>53209</v>
      </c>
      <c r="F6357" t="s">
        <v>20</v>
      </c>
      <c r="G6357" t="s">
        <v>32</v>
      </c>
      <c r="H6357">
        <v>5451</v>
      </c>
      <c r="I6357" t="s">
        <v>79</v>
      </c>
      <c r="J6357">
        <f>VLOOKUP(I6357,Key!$A$1:$C$73,2,FALSE)</f>
        <v>43.04804</v>
      </c>
      <c r="K6357">
        <f>VLOOKUP(I6357,Key!$A$1:$C$73,3,FALSE)</f>
        <v>-87.896720000000002</v>
      </c>
      <c r="L6357" t="s">
        <v>22</v>
      </c>
      <c r="M6357">
        <f>VLOOKUP(L6357,Key!$A$1:$C$73,2,FALSE)</f>
        <v>43.058619999999998</v>
      </c>
      <c r="N6357">
        <f>VLOOKUP(L6357,Key!$A$1:$C$73,3,FALSE)</f>
        <v>-87.885319999999993</v>
      </c>
      <c r="O6357">
        <v>5</v>
      </c>
      <c r="P6357">
        <v>0</v>
      </c>
      <c r="Q6357">
        <v>0.8</v>
      </c>
      <c r="R6357">
        <v>0.7</v>
      </c>
      <c r="S6357">
        <v>30</v>
      </c>
      <c r="T6357">
        <f t="shared" si="891"/>
        <v>-1</v>
      </c>
      <c r="U6357" s="1">
        <v>42838</v>
      </c>
      <c r="V6357" s="13">
        <f t="shared" si="892"/>
        <v>42826</v>
      </c>
      <c r="W6357" s="14">
        <f t="shared" si="893"/>
        <v>42838</v>
      </c>
      <c r="X6357" s="1" t="str">
        <f t="shared" si="894"/>
        <v>Thursday</v>
      </c>
      <c r="Y6357" s="2">
        <v>0.58649305555555553</v>
      </c>
      <c r="Z6357" s="2">
        <f t="shared" si="895"/>
        <v>0.58333333333333326</v>
      </c>
      <c r="AA6357">
        <f>1</f>
        <v>1</v>
      </c>
      <c r="AB6357" s="1">
        <v>42838</v>
      </c>
      <c r="AC6357" s="13">
        <f t="shared" si="896"/>
        <v>42826</v>
      </c>
      <c r="AD6357" s="14">
        <f t="shared" si="897"/>
        <v>42838</v>
      </c>
      <c r="AE6357" s="1" t="str">
        <f t="shared" si="898"/>
        <v>Thursday</v>
      </c>
      <c r="AF6357" s="2">
        <v>0.58996527777777785</v>
      </c>
      <c r="AG6357" s="2">
        <f t="shared" si="899"/>
        <v>0.58333333333333326</v>
      </c>
      <c r="AH6357" t="s">
        <v>23</v>
      </c>
    </row>
    <row r="6358" spans="1:34" x14ac:dyDescent="0.25">
      <c r="A6358">
        <v>1432396</v>
      </c>
      <c r="B6358" t="s">
        <v>29</v>
      </c>
      <c r="C6358" t="s">
        <v>47</v>
      </c>
      <c r="D6358" t="s">
        <v>31</v>
      </c>
      <c r="E6358">
        <v>53233</v>
      </c>
      <c r="F6358" t="s">
        <v>20</v>
      </c>
      <c r="G6358" t="s">
        <v>32</v>
      </c>
      <c r="H6358">
        <v>152</v>
      </c>
      <c r="I6358" t="s">
        <v>84</v>
      </c>
      <c r="J6358">
        <f>VLOOKUP(I6358,Key!$A$1:$C$73,2,FALSE)</f>
        <v>43.040154000000001</v>
      </c>
      <c r="K6358">
        <f>VLOOKUP(I6358,Key!$A$1:$C$73,3,FALSE)</f>
        <v>-87.932113000000001</v>
      </c>
      <c r="L6358" t="s">
        <v>36</v>
      </c>
      <c r="M6358">
        <f>VLOOKUP(L6358,Key!$A$1:$C$73,2,FALSE)</f>
        <v>43.03519</v>
      </c>
      <c r="N6358">
        <f>VLOOKUP(L6358,Key!$A$1:$C$73,3,FALSE)</f>
        <v>-87.907390000000007</v>
      </c>
      <c r="O6358">
        <v>17</v>
      </c>
      <c r="P6358">
        <v>0</v>
      </c>
      <c r="Q6358">
        <v>2.6</v>
      </c>
      <c r="R6358">
        <v>2.4</v>
      </c>
      <c r="S6358">
        <v>102</v>
      </c>
      <c r="T6358">
        <f t="shared" si="891"/>
        <v>-1</v>
      </c>
      <c r="U6358" s="1">
        <v>42838</v>
      </c>
      <c r="V6358" s="13">
        <f t="shared" si="892"/>
        <v>42826</v>
      </c>
      <c r="W6358" s="14">
        <f t="shared" si="893"/>
        <v>42838</v>
      </c>
      <c r="X6358" s="1" t="str">
        <f t="shared" si="894"/>
        <v>Thursday</v>
      </c>
      <c r="Y6358" s="2">
        <v>0.67704861111111114</v>
      </c>
      <c r="Z6358" s="2">
        <f t="shared" si="895"/>
        <v>0.66666666666666663</v>
      </c>
      <c r="AA6358">
        <f>1</f>
        <v>1</v>
      </c>
      <c r="AB6358" s="1">
        <v>42838</v>
      </c>
      <c r="AC6358" s="13">
        <f t="shared" si="896"/>
        <v>42826</v>
      </c>
      <c r="AD6358" s="14">
        <f t="shared" si="897"/>
        <v>42838</v>
      </c>
      <c r="AE6358" s="1" t="str">
        <f t="shared" si="898"/>
        <v>Thursday</v>
      </c>
      <c r="AF6358" s="2">
        <v>0.68840277777777781</v>
      </c>
      <c r="AG6358" s="2">
        <f t="shared" si="899"/>
        <v>0.70833333333333326</v>
      </c>
      <c r="AH6358" t="s">
        <v>23</v>
      </c>
    </row>
    <row r="6359" spans="1:34" x14ac:dyDescent="0.25">
      <c r="A6359">
        <v>1468696</v>
      </c>
      <c r="B6359" t="s">
        <v>29</v>
      </c>
      <c r="C6359" t="s">
        <v>35</v>
      </c>
      <c r="D6359" t="s">
        <v>31</v>
      </c>
      <c r="E6359">
        <v>53226</v>
      </c>
      <c r="F6359" t="s">
        <v>20</v>
      </c>
      <c r="G6359" t="s">
        <v>32</v>
      </c>
      <c r="H6359">
        <v>132</v>
      </c>
      <c r="I6359" t="s">
        <v>44</v>
      </c>
      <c r="J6359">
        <f>VLOOKUP(I6359,Key!$A$1:$C$73,2,FALSE)</f>
        <v>43.03886</v>
      </c>
      <c r="K6359">
        <f>VLOOKUP(I6359,Key!$A$1:$C$73,3,FALSE)</f>
        <v>-87.902720000000002</v>
      </c>
      <c r="L6359" t="s">
        <v>79</v>
      </c>
      <c r="M6359">
        <f>VLOOKUP(L6359,Key!$A$1:$C$73,2,FALSE)</f>
        <v>43.04804</v>
      </c>
      <c r="N6359">
        <f>VLOOKUP(L6359,Key!$A$1:$C$73,3,FALSE)</f>
        <v>-87.896720000000002</v>
      </c>
      <c r="O6359">
        <v>8</v>
      </c>
      <c r="P6359">
        <v>0</v>
      </c>
      <c r="Q6359">
        <v>1.2</v>
      </c>
      <c r="R6359">
        <v>1.1000000000000001</v>
      </c>
      <c r="S6359">
        <v>48</v>
      </c>
      <c r="T6359">
        <f t="shared" si="891"/>
        <v>-1</v>
      </c>
      <c r="U6359" s="1">
        <v>42838</v>
      </c>
      <c r="V6359" s="13">
        <f t="shared" si="892"/>
        <v>42826</v>
      </c>
      <c r="W6359" s="14">
        <f t="shared" si="893"/>
        <v>42838</v>
      </c>
      <c r="X6359" s="1" t="str">
        <f t="shared" si="894"/>
        <v>Thursday</v>
      </c>
      <c r="Y6359" s="2">
        <v>0.73275462962962967</v>
      </c>
      <c r="Z6359" s="2">
        <f t="shared" si="895"/>
        <v>0.75</v>
      </c>
      <c r="AA6359">
        <f>1</f>
        <v>1</v>
      </c>
      <c r="AB6359" s="1">
        <v>42838</v>
      </c>
      <c r="AC6359" s="13">
        <f t="shared" si="896"/>
        <v>42826</v>
      </c>
      <c r="AD6359" s="14">
        <f t="shared" si="897"/>
        <v>42838</v>
      </c>
      <c r="AE6359" s="1" t="str">
        <f t="shared" si="898"/>
        <v>Thursday</v>
      </c>
      <c r="AF6359" s="2">
        <v>0.73827546296296298</v>
      </c>
      <c r="AG6359" s="2">
        <f t="shared" si="899"/>
        <v>0.75</v>
      </c>
      <c r="AH6359" t="s">
        <v>23</v>
      </c>
    </row>
    <row r="6360" spans="1:34" x14ac:dyDescent="0.25">
      <c r="A6360">
        <v>1518070</v>
      </c>
      <c r="B6360" t="s">
        <v>29</v>
      </c>
      <c r="C6360" t="s">
        <v>47</v>
      </c>
      <c r="D6360" t="s">
        <v>31</v>
      </c>
      <c r="E6360">
        <v>53211</v>
      </c>
      <c r="F6360" t="s">
        <v>20</v>
      </c>
      <c r="G6360" t="s">
        <v>50</v>
      </c>
      <c r="H6360">
        <v>127</v>
      </c>
      <c r="I6360" t="s">
        <v>21</v>
      </c>
      <c r="J6360">
        <f>VLOOKUP(I6360,Key!$A$1:$C$73,2,FALSE)</f>
        <v>43.074890000000003</v>
      </c>
      <c r="K6360">
        <f>VLOOKUP(I6360,Key!$A$1:$C$73,3,FALSE)</f>
        <v>-87.882810000000006</v>
      </c>
      <c r="L6360" t="s">
        <v>61</v>
      </c>
      <c r="M6360">
        <f>VLOOKUP(L6360,Key!$A$1:$C$73,2,FALSE)</f>
        <v>43.060786</v>
      </c>
      <c r="N6360">
        <f>VLOOKUP(L6360,Key!$A$1:$C$73,3,FALSE)</f>
        <v>-87.883825999999999</v>
      </c>
      <c r="O6360">
        <v>8</v>
      </c>
      <c r="P6360">
        <v>0</v>
      </c>
      <c r="Q6360">
        <v>1.2</v>
      </c>
      <c r="R6360">
        <v>1.1000000000000001</v>
      </c>
      <c r="S6360">
        <v>48</v>
      </c>
      <c r="T6360">
        <f t="shared" si="891"/>
        <v>-1</v>
      </c>
      <c r="U6360" s="1">
        <v>42838</v>
      </c>
      <c r="V6360" s="13">
        <f t="shared" si="892"/>
        <v>42826</v>
      </c>
      <c r="W6360" s="14">
        <f t="shared" si="893"/>
        <v>42838</v>
      </c>
      <c r="X6360" s="1" t="str">
        <f t="shared" si="894"/>
        <v>Thursday</v>
      </c>
      <c r="Y6360" s="2">
        <v>0.865300925925926</v>
      </c>
      <c r="Z6360" s="2">
        <f t="shared" si="895"/>
        <v>0.875</v>
      </c>
      <c r="AA6360">
        <f>1</f>
        <v>1</v>
      </c>
      <c r="AB6360" s="1">
        <v>42838</v>
      </c>
      <c r="AC6360" s="13">
        <f t="shared" si="896"/>
        <v>42826</v>
      </c>
      <c r="AD6360" s="14">
        <f t="shared" si="897"/>
        <v>42838</v>
      </c>
      <c r="AE6360" s="1" t="str">
        <f t="shared" si="898"/>
        <v>Thursday</v>
      </c>
      <c r="AF6360" s="2">
        <v>0.87087962962962961</v>
      </c>
      <c r="AG6360" s="2">
        <f t="shared" si="899"/>
        <v>0.875</v>
      </c>
      <c r="AH6360" t="s">
        <v>23</v>
      </c>
    </row>
    <row r="6361" spans="1:34" x14ac:dyDescent="0.25">
      <c r="A6361">
        <v>1249909</v>
      </c>
      <c r="B6361" t="s">
        <v>29</v>
      </c>
      <c r="C6361" t="s">
        <v>149</v>
      </c>
      <c r="D6361" t="s">
        <v>31</v>
      </c>
      <c r="E6361">
        <v>54914</v>
      </c>
      <c r="F6361" t="s">
        <v>20</v>
      </c>
      <c r="G6361" t="s">
        <v>99</v>
      </c>
      <c r="H6361">
        <v>11115</v>
      </c>
      <c r="I6361" t="s">
        <v>80</v>
      </c>
      <c r="J6361">
        <f>VLOOKUP(I6361,Key!$A$1:$C$73,2,FALSE)</f>
        <v>43.060250000000003</v>
      </c>
      <c r="K6361">
        <f>VLOOKUP(I6361,Key!$A$1:$C$73,3,FALSE)</f>
        <v>-87.892169999999993</v>
      </c>
      <c r="L6361" t="s">
        <v>40</v>
      </c>
      <c r="M6361">
        <f>VLOOKUP(L6361,Key!$A$1:$C$73,2,FALSE)</f>
        <v>43.06033</v>
      </c>
      <c r="N6361">
        <f>VLOOKUP(L6361,Key!$A$1:$C$73,3,FALSE)</f>
        <v>-87.89546</v>
      </c>
      <c r="O6361">
        <v>2</v>
      </c>
      <c r="P6361">
        <v>0</v>
      </c>
      <c r="Q6361">
        <v>0.3</v>
      </c>
      <c r="R6361">
        <v>0.3</v>
      </c>
      <c r="S6361">
        <v>12</v>
      </c>
      <c r="T6361">
        <f t="shared" si="891"/>
        <v>-1</v>
      </c>
      <c r="U6361" s="1">
        <v>42838</v>
      </c>
      <c r="V6361" s="13">
        <f t="shared" si="892"/>
        <v>42826</v>
      </c>
      <c r="W6361" s="14">
        <f t="shared" si="893"/>
        <v>42838</v>
      </c>
      <c r="X6361" s="1" t="str">
        <f t="shared" si="894"/>
        <v>Thursday</v>
      </c>
      <c r="Y6361" s="2">
        <v>0.98453703703703699</v>
      </c>
      <c r="Z6361" s="2">
        <f t="shared" si="895"/>
        <v>1</v>
      </c>
      <c r="AA6361">
        <f>1</f>
        <v>1</v>
      </c>
      <c r="AB6361" s="1">
        <v>42838</v>
      </c>
      <c r="AC6361" s="13">
        <f t="shared" si="896"/>
        <v>42826</v>
      </c>
      <c r="AD6361" s="14">
        <f t="shared" si="897"/>
        <v>42838</v>
      </c>
      <c r="AE6361" s="1" t="str">
        <f t="shared" si="898"/>
        <v>Thursday</v>
      </c>
      <c r="AF6361" s="2">
        <v>0.98575231481481485</v>
      </c>
      <c r="AG6361" s="2">
        <f t="shared" si="899"/>
        <v>1</v>
      </c>
      <c r="AH6361" t="s">
        <v>23</v>
      </c>
    </row>
    <row r="6362" spans="1:34" x14ac:dyDescent="0.25">
      <c r="A6362">
        <v>1518070</v>
      </c>
      <c r="B6362" t="s">
        <v>29</v>
      </c>
      <c r="C6362" t="s">
        <v>47</v>
      </c>
      <c r="D6362" t="s">
        <v>31</v>
      </c>
      <c r="E6362">
        <v>53211</v>
      </c>
      <c r="F6362" t="s">
        <v>20</v>
      </c>
      <c r="G6362" t="s">
        <v>50</v>
      </c>
      <c r="H6362">
        <v>11085</v>
      </c>
      <c r="I6362" t="s">
        <v>64</v>
      </c>
      <c r="J6362">
        <f>VLOOKUP(I6362,Key!$A$1:$C$73,2,FALSE)</f>
        <v>43.069021999999997</v>
      </c>
      <c r="K6362">
        <f>VLOOKUP(I6362,Key!$A$1:$C$73,3,FALSE)</f>
        <v>-87.887940999999998</v>
      </c>
      <c r="L6362" t="s">
        <v>86</v>
      </c>
      <c r="M6362">
        <f>VLOOKUP(L6362,Key!$A$1:$C$73,2,FALSE)</f>
        <v>43.052549999999997</v>
      </c>
      <c r="N6362">
        <f>VLOOKUP(L6362,Key!$A$1:$C$73,3,FALSE)</f>
        <v>-87.909329999999997</v>
      </c>
      <c r="O6362">
        <v>10</v>
      </c>
      <c r="P6362">
        <v>0</v>
      </c>
      <c r="Q6362">
        <v>1.5</v>
      </c>
      <c r="R6362">
        <v>1.4</v>
      </c>
      <c r="S6362">
        <v>60</v>
      </c>
      <c r="T6362">
        <f t="shared" si="891"/>
        <v>-1</v>
      </c>
      <c r="U6362" s="1">
        <v>42839</v>
      </c>
      <c r="V6362" s="13">
        <f t="shared" si="892"/>
        <v>42826</v>
      </c>
      <c r="W6362" s="14">
        <f t="shared" si="893"/>
        <v>42839</v>
      </c>
      <c r="X6362" s="1" t="str">
        <f t="shared" si="894"/>
        <v>Friday</v>
      </c>
      <c r="Y6362" s="2">
        <v>0.29306712962962961</v>
      </c>
      <c r="Z6362" s="2">
        <f t="shared" si="895"/>
        <v>0.29166666666666663</v>
      </c>
      <c r="AA6362">
        <f>1</f>
        <v>1</v>
      </c>
      <c r="AB6362" s="1">
        <v>42839</v>
      </c>
      <c r="AC6362" s="13">
        <f t="shared" si="896"/>
        <v>42826</v>
      </c>
      <c r="AD6362" s="14">
        <f t="shared" si="897"/>
        <v>42839</v>
      </c>
      <c r="AE6362" s="1" t="str">
        <f t="shared" si="898"/>
        <v>Friday</v>
      </c>
      <c r="AF6362" s="2">
        <v>0.30055555555555552</v>
      </c>
      <c r="AG6362" s="2">
        <f t="shared" si="899"/>
        <v>0.29166666666666663</v>
      </c>
      <c r="AH6362" t="s">
        <v>23</v>
      </c>
    </row>
    <row r="6363" spans="1:34" x14ac:dyDescent="0.25">
      <c r="A6363">
        <v>1435377</v>
      </c>
      <c r="B6363" t="s">
        <v>29</v>
      </c>
      <c r="C6363" t="s">
        <v>47</v>
      </c>
      <c r="D6363" t="s">
        <v>31</v>
      </c>
      <c r="E6363">
        <v>53233</v>
      </c>
      <c r="F6363" t="s">
        <v>20</v>
      </c>
      <c r="G6363" t="s">
        <v>32</v>
      </c>
      <c r="H6363">
        <v>11136</v>
      </c>
      <c r="I6363" t="s">
        <v>84</v>
      </c>
      <c r="J6363">
        <f>VLOOKUP(I6363,Key!$A$1:$C$73,2,FALSE)</f>
        <v>43.040154000000001</v>
      </c>
      <c r="K6363">
        <f>VLOOKUP(I6363,Key!$A$1:$C$73,3,FALSE)</f>
        <v>-87.932113000000001</v>
      </c>
      <c r="L6363" t="s">
        <v>37</v>
      </c>
      <c r="M6363">
        <f>VLOOKUP(L6363,Key!$A$1:$C$73,2,FALSE)</f>
        <v>43.049230000000001</v>
      </c>
      <c r="N6363">
        <f>VLOOKUP(L6363,Key!$A$1:$C$73,3,FALSE)</f>
        <v>-87.911940000000001</v>
      </c>
      <c r="O6363">
        <v>13</v>
      </c>
      <c r="P6363">
        <v>0</v>
      </c>
      <c r="Q6363">
        <v>2</v>
      </c>
      <c r="R6363">
        <v>1.9</v>
      </c>
      <c r="S6363">
        <v>78</v>
      </c>
      <c r="T6363">
        <f t="shared" si="891"/>
        <v>-1</v>
      </c>
      <c r="U6363" s="1">
        <v>42839</v>
      </c>
      <c r="V6363" s="13">
        <f t="shared" si="892"/>
        <v>42826</v>
      </c>
      <c r="W6363" s="14">
        <f t="shared" si="893"/>
        <v>42839</v>
      </c>
      <c r="X6363" s="1" t="str">
        <f t="shared" si="894"/>
        <v>Friday</v>
      </c>
      <c r="Y6363" s="2">
        <v>0.31038194444444445</v>
      </c>
      <c r="Z6363" s="2">
        <f t="shared" si="895"/>
        <v>0.29166666666666663</v>
      </c>
      <c r="AA6363">
        <f>1</f>
        <v>1</v>
      </c>
      <c r="AB6363" s="1">
        <v>42839</v>
      </c>
      <c r="AC6363" s="13">
        <f t="shared" si="896"/>
        <v>42826</v>
      </c>
      <c r="AD6363" s="14">
        <f t="shared" si="897"/>
        <v>42839</v>
      </c>
      <c r="AE6363" s="1" t="str">
        <f t="shared" si="898"/>
        <v>Friday</v>
      </c>
      <c r="AF6363" s="2">
        <v>0.31885416666666666</v>
      </c>
      <c r="AG6363" s="2">
        <f t="shared" si="899"/>
        <v>0.33333333333333331</v>
      </c>
      <c r="AH6363" t="s">
        <v>23</v>
      </c>
    </row>
    <row r="6364" spans="1:34" x14ac:dyDescent="0.25">
      <c r="A6364">
        <v>1017964</v>
      </c>
      <c r="B6364" t="s">
        <v>29</v>
      </c>
      <c r="C6364" t="s">
        <v>47</v>
      </c>
      <c r="D6364" t="s">
        <v>31</v>
      </c>
      <c r="E6364">
        <v>53202</v>
      </c>
      <c r="F6364" t="s">
        <v>20</v>
      </c>
      <c r="G6364" t="s">
        <v>32</v>
      </c>
      <c r="H6364">
        <v>100</v>
      </c>
      <c r="I6364" t="s">
        <v>22</v>
      </c>
      <c r="J6364">
        <f>VLOOKUP(I6364,Key!$A$1:$C$73,2,FALSE)</f>
        <v>43.058619999999998</v>
      </c>
      <c r="K6364">
        <f>VLOOKUP(I6364,Key!$A$1:$C$73,3,FALSE)</f>
        <v>-87.885319999999993</v>
      </c>
      <c r="L6364" t="s">
        <v>44</v>
      </c>
      <c r="M6364">
        <f>VLOOKUP(L6364,Key!$A$1:$C$73,2,FALSE)</f>
        <v>43.03886</v>
      </c>
      <c r="N6364">
        <f>VLOOKUP(L6364,Key!$A$1:$C$73,3,FALSE)</f>
        <v>-87.902720000000002</v>
      </c>
      <c r="O6364">
        <v>13</v>
      </c>
      <c r="P6364">
        <v>0</v>
      </c>
      <c r="Q6364">
        <v>2</v>
      </c>
      <c r="R6364">
        <v>1.9</v>
      </c>
      <c r="S6364">
        <v>78</v>
      </c>
      <c r="T6364">
        <f t="shared" si="891"/>
        <v>-1</v>
      </c>
      <c r="U6364" s="1">
        <v>42839</v>
      </c>
      <c r="V6364" s="13">
        <f t="shared" si="892"/>
        <v>42826</v>
      </c>
      <c r="W6364" s="14">
        <f t="shared" si="893"/>
        <v>42839</v>
      </c>
      <c r="X6364" s="1" t="str">
        <f t="shared" si="894"/>
        <v>Friday</v>
      </c>
      <c r="Y6364" s="2">
        <v>0.33002314814814815</v>
      </c>
      <c r="Z6364" s="2">
        <f t="shared" si="895"/>
        <v>0.33333333333333331</v>
      </c>
      <c r="AA6364">
        <f>1</f>
        <v>1</v>
      </c>
      <c r="AB6364" s="1">
        <v>42839</v>
      </c>
      <c r="AC6364" s="13">
        <f t="shared" si="896"/>
        <v>42826</v>
      </c>
      <c r="AD6364" s="14">
        <f t="shared" si="897"/>
        <v>42839</v>
      </c>
      <c r="AE6364" s="1" t="str">
        <f t="shared" si="898"/>
        <v>Friday</v>
      </c>
      <c r="AF6364" s="2">
        <v>0.33894675925925927</v>
      </c>
      <c r="AG6364" s="2">
        <f t="shared" si="899"/>
        <v>0.33333333333333331</v>
      </c>
      <c r="AH6364" t="s">
        <v>23</v>
      </c>
    </row>
    <row r="6365" spans="1:34" x14ac:dyDescent="0.25">
      <c r="A6365">
        <v>1477939</v>
      </c>
      <c r="B6365" t="s">
        <v>29</v>
      </c>
      <c r="C6365" t="s">
        <v>135</v>
      </c>
      <c r="D6365" t="s">
        <v>31</v>
      </c>
      <c r="E6365">
        <v>53010</v>
      </c>
      <c r="F6365" t="s">
        <v>20</v>
      </c>
      <c r="G6365" t="s">
        <v>32</v>
      </c>
      <c r="H6365">
        <v>5</v>
      </c>
      <c r="I6365" t="s">
        <v>84</v>
      </c>
      <c r="J6365">
        <f>VLOOKUP(I6365,Key!$A$1:$C$73,2,FALSE)</f>
        <v>43.040154000000001</v>
      </c>
      <c r="K6365">
        <f>VLOOKUP(I6365,Key!$A$1:$C$73,3,FALSE)</f>
        <v>-87.932113000000001</v>
      </c>
      <c r="L6365" t="s">
        <v>136</v>
      </c>
      <c r="M6365">
        <f>VLOOKUP(L6365,Key!$A$1:$C$73,2,FALSE)</f>
        <v>43.02017</v>
      </c>
      <c r="N6365">
        <f>VLOOKUP(L6365,Key!$A$1:$C$73,3,FALSE)</f>
        <v>-87.933049999999994</v>
      </c>
      <c r="O6365">
        <v>9</v>
      </c>
      <c r="P6365">
        <v>0</v>
      </c>
      <c r="Q6365">
        <v>1.4</v>
      </c>
      <c r="R6365">
        <v>1.3</v>
      </c>
      <c r="S6365">
        <v>54</v>
      </c>
      <c r="T6365">
        <f t="shared" si="891"/>
        <v>-1</v>
      </c>
      <c r="U6365" s="1">
        <v>42839</v>
      </c>
      <c r="V6365" s="13">
        <f t="shared" si="892"/>
        <v>42826</v>
      </c>
      <c r="W6365" s="14">
        <f t="shared" si="893"/>
        <v>42839</v>
      </c>
      <c r="X6365" s="1" t="str">
        <f t="shared" si="894"/>
        <v>Friday</v>
      </c>
      <c r="Y6365" s="2">
        <v>0.33589120370370368</v>
      </c>
      <c r="Z6365" s="2">
        <f t="shared" si="895"/>
        <v>0.33333333333333331</v>
      </c>
      <c r="AA6365">
        <f>1</f>
        <v>1</v>
      </c>
      <c r="AB6365" s="1">
        <v>42839</v>
      </c>
      <c r="AC6365" s="13">
        <f t="shared" si="896"/>
        <v>42826</v>
      </c>
      <c r="AD6365" s="14">
        <f t="shared" si="897"/>
        <v>42839</v>
      </c>
      <c r="AE6365" s="1" t="str">
        <f t="shared" si="898"/>
        <v>Friday</v>
      </c>
      <c r="AF6365" s="2">
        <v>0.34217592592592588</v>
      </c>
      <c r="AG6365" s="2">
        <f t="shared" si="899"/>
        <v>0.33333333333333331</v>
      </c>
      <c r="AH6365" t="s">
        <v>23</v>
      </c>
    </row>
    <row r="6366" spans="1:34" x14ac:dyDescent="0.25">
      <c r="A6366">
        <v>531225</v>
      </c>
      <c r="B6366" t="s">
        <v>29</v>
      </c>
      <c r="C6366" t="s">
        <v>30</v>
      </c>
      <c r="D6366" t="s">
        <v>31</v>
      </c>
      <c r="E6366">
        <v>53202</v>
      </c>
      <c r="F6366" t="s">
        <v>20</v>
      </c>
      <c r="G6366" t="s">
        <v>32</v>
      </c>
      <c r="H6366">
        <v>42</v>
      </c>
      <c r="I6366" t="s">
        <v>33</v>
      </c>
      <c r="J6366">
        <f>VLOOKUP(I6366,Key!$A$1:$C$73,2,FALSE)</f>
        <v>43.045712999999999</v>
      </c>
      <c r="K6366">
        <f>VLOOKUP(I6366,Key!$A$1:$C$73,3,FALSE)</f>
        <v>-87.899756999999994</v>
      </c>
      <c r="L6366" t="s">
        <v>33</v>
      </c>
      <c r="M6366">
        <f>VLOOKUP(L6366,Key!$A$1:$C$73,2,FALSE)</f>
        <v>43.045712999999999</v>
      </c>
      <c r="N6366">
        <f>VLOOKUP(L6366,Key!$A$1:$C$73,3,FALSE)</f>
        <v>-87.899756999999994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f t="shared" si="891"/>
        <v>-1</v>
      </c>
      <c r="U6366" s="1">
        <v>42839</v>
      </c>
      <c r="V6366" s="13">
        <f t="shared" si="892"/>
        <v>42826</v>
      </c>
      <c r="W6366" s="14">
        <f t="shared" si="893"/>
        <v>42839</v>
      </c>
      <c r="X6366" s="1" t="str">
        <f t="shared" si="894"/>
        <v>Friday</v>
      </c>
      <c r="Y6366" s="2">
        <v>0.44472222222222224</v>
      </c>
      <c r="Z6366" s="2">
        <f t="shared" si="895"/>
        <v>0.45833333333333331</v>
      </c>
      <c r="AA6366">
        <f>1</f>
        <v>1</v>
      </c>
      <c r="AB6366" s="1">
        <v>42839</v>
      </c>
      <c r="AC6366" s="13">
        <f t="shared" si="896"/>
        <v>42826</v>
      </c>
      <c r="AD6366" s="14">
        <f t="shared" si="897"/>
        <v>42839</v>
      </c>
      <c r="AE6366" s="1" t="str">
        <f t="shared" si="898"/>
        <v>Friday</v>
      </c>
      <c r="AF6366" s="2">
        <v>0.4450925925925926</v>
      </c>
      <c r="AG6366" s="2">
        <f t="shared" si="899"/>
        <v>0.45833333333333331</v>
      </c>
      <c r="AH6366" t="s">
        <v>25</v>
      </c>
    </row>
    <row r="6367" spans="1:34" x14ac:dyDescent="0.25">
      <c r="A6367">
        <v>1527528</v>
      </c>
      <c r="B6367" t="s">
        <v>29</v>
      </c>
      <c r="C6367" t="s">
        <v>103</v>
      </c>
      <c r="D6367" t="s">
        <v>31</v>
      </c>
      <c r="E6367">
        <v>53202</v>
      </c>
      <c r="F6367" t="s">
        <v>20</v>
      </c>
      <c r="G6367" t="s">
        <v>32</v>
      </c>
      <c r="H6367">
        <v>11140</v>
      </c>
      <c r="I6367" t="s">
        <v>82</v>
      </c>
      <c r="J6367">
        <f>VLOOKUP(I6367,Key!$A$1:$C$73,2,FALSE)</f>
        <v>43.040349999999997</v>
      </c>
      <c r="K6367">
        <f>VLOOKUP(I6367,Key!$A$1:$C$73,3,FALSE)</f>
        <v>-87.920760000000001</v>
      </c>
      <c r="L6367" t="s">
        <v>60</v>
      </c>
      <c r="M6367">
        <f>VLOOKUP(L6367,Key!$A$1:$C$73,2,FALSE)</f>
        <v>43.046570000000003</v>
      </c>
      <c r="N6367">
        <f>VLOOKUP(L6367,Key!$A$1:$C$73,3,FALSE)</f>
        <v>-87.908720000000002</v>
      </c>
      <c r="O6367">
        <v>11</v>
      </c>
      <c r="P6367">
        <v>0</v>
      </c>
      <c r="Q6367">
        <v>1.7</v>
      </c>
      <c r="R6367">
        <v>1.6</v>
      </c>
      <c r="S6367">
        <v>66</v>
      </c>
      <c r="T6367">
        <f t="shared" si="891"/>
        <v>-1</v>
      </c>
      <c r="U6367" s="1">
        <v>42839</v>
      </c>
      <c r="V6367" s="13">
        <f t="shared" si="892"/>
        <v>42826</v>
      </c>
      <c r="W6367" s="14">
        <f t="shared" si="893"/>
        <v>42839</v>
      </c>
      <c r="X6367" s="1" t="str">
        <f t="shared" si="894"/>
        <v>Friday</v>
      </c>
      <c r="Y6367" s="2">
        <v>0.60528935185185184</v>
      </c>
      <c r="Z6367" s="2">
        <f t="shared" si="895"/>
        <v>0.625</v>
      </c>
      <c r="AA6367">
        <f>1</f>
        <v>1</v>
      </c>
      <c r="AB6367" s="1">
        <v>42839</v>
      </c>
      <c r="AC6367" s="13">
        <f t="shared" si="896"/>
        <v>42826</v>
      </c>
      <c r="AD6367" s="14">
        <f t="shared" si="897"/>
        <v>42839</v>
      </c>
      <c r="AE6367" s="1" t="str">
        <f t="shared" si="898"/>
        <v>Friday</v>
      </c>
      <c r="AF6367" s="2">
        <v>0.61288194444444444</v>
      </c>
      <c r="AG6367" s="2">
        <f t="shared" si="899"/>
        <v>0.625</v>
      </c>
      <c r="AH6367" t="s">
        <v>23</v>
      </c>
    </row>
    <row r="6368" spans="1:34" x14ac:dyDescent="0.25">
      <c r="A6368">
        <v>1351368</v>
      </c>
      <c r="B6368" t="s">
        <v>29</v>
      </c>
      <c r="C6368" t="s">
        <v>47</v>
      </c>
      <c r="D6368" t="s">
        <v>31</v>
      </c>
      <c r="E6368">
        <v>53202</v>
      </c>
      <c r="F6368" t="s">
        <v>20</v>
      </c>
      <c r="G6368" t="s">
        <v>32</v>
      </c>
      <c r="H6368">
        <v>224</v>
      </c>
      <c r="I6368" t="s">
        <v>63</v>
      </c>
      <c r="J6368">
        <f>VLOOKUP(I6368,Key!$A$1:$C$73,2,FALSE)</f>
        <v>43.066893999999998</v>
      </c>
      <c r="K6368">
        <f>VLOOKUP(I6368,Key!$A$1:$C$73,3,FALSE)</f>
        <v>-87.877936000000005</v>
      </c>
      <c r="L6368" t="s">
        <v>61</v>
      </c>
      <c r="M6368">
        <f>VLOOKUP(L6368,Key!$A$1:$C$73,2,FALSE)</f>
        <v>43.060786</v>
      </c>
      <c r="N6368">
        <f>VLOOKUP(L6368,Key!$A$1:$C$73,3,FALSE)</f>
        <v>-87.883825999999999</v>
      </c>
      <c r="O6368">
        <v>6</v>
      </c>
      <c r="P6368">
        <v>0</v>
      </c>
      <c r="Q6368">
        <v>0.9</v>
      </c>
      <c r="R6368">
        <v>0.9</v>
      </c>
      <c r="S6368">
        <v>36</v>
      </c>
      <c r="T6368">
        <f t="shared" si="891"/>
        <v>-1</v>
      </c>
      <c r="U6368" s="1">
        <v>42839</v>
      </c>
      <c r="V6368" s="13">
        <f t="shared" si="892"/>
        <v>42826</v>
      </c>
      <c r="W6368" s="14">
        <f t="shared" si="893"/>
        <v>42839</v>
      </c>
      <c r="X6368" s="1" t="str">
        <f t="shared" si="894"/>
        <v>Friday</v>
      </c>
      <c r="Y6368" s="2">
        <v>0.72393518518518529</v>
      </c>
      <c r="Z6368" s="2">
        <f t="shared" si="895"/>
        <v>0.70833333333333326</v>
      </c>
      <c r="AA6368">
        <f>1</f>
        <v>1</v>
      </c>
      <c r="AB6368" s="1">
        <v>42839</v>
      </c>
      <c r="AC6368" s="13">
        <f t="shared" si="896"/>
        <v>42826</v>
      </c>
      <c r="AD6368" s="14">
        <f t="shared" si="897"/>
        <v>42839</v>
      </c>
      <c r="AE6368" s="1" t="str">
        <f t="shared" si="898"/>
        <v>Friday</v>
      </c>
      <c r="AF6368" s="2">
        <v>0.72840277777777773</v>
      </c>
      <c r="AG6368" s="2">
        <f t="shared" si="899"/>
        <v>0.70833333333333326</v>
      </c>
      <c r="AH6368" t="s">
        <v>23</v>
      </c>
    </row>
    <row r="6369" spans="1:34" x14ac:dyDescent="0.25">
      <c r="A6369">
        <v>1432396</v>
      </c>
      <c r="B6369" t="s">
        <v>29</v>
      </c>
      <c r="C6369" t="s">
        <v>47</v>
      </c>
      <c r="D6369" t="s">
        <v>31</v>
      </c>
      <c r="E6369">
        <v>53233</v>
      </c>
      <c r="F6369" t="s">
        <v>20</v>
      </c>
      <c r="G6369" t="s">
        <v>32</v>
      </c>
      <c r="H6369">
        <v>152</v>
      </c>
      <c r="I6369" t="s">
        <v>36</v>
      </c>
      <c r="J6369">
        <f>VLOOKUP(I6369,Key!$A$1:$C$73,2,FALSE)</f>
        <v>43.03519</v>
      </c>
      <c r="K6369">
        <f>VLOOKUP(I6369,Key!$A$1:$C$73,3,FALSE)</f>
        <v>-87.907390000000007</v>
      </c>
      <c r="L6369" t="s">
        <v>84</v>
      </c>
      <c r="M6369">
        <f>VLOOKUP(L6369,Key!$A$1:$C$73,2,FALSE)</f>
        <v>43.040154000000001</v>
      </c>
      <c r="N6369">
        <f>VLOOKUP(L6369,Key!$A$1:$C$73,3,FALSE)</f>
        <v>-87.932113000000001</v>
      </c>
      <c r="O6369">
        <v>16</v>
      </c>
      <c r="P6369">
        <v>0</v>
      </c>
      <c r="Q6369">
        <v>2.4</v>
      </c>
      <c r="R6369">
        <v>2.2999999999999998</v>
      </c>
      <c r="S6369">
        <v>96</v>
      </c>
      <c r="T6369">
        <f t="shared" si="891"/>
        <v>-1</v>
      </c>
      <c r="U6369" s="1">
        <v>42839</v>
      </c>
      <c r="V6369" s="13">
        <f t="shared" si="892"/>
        <v>42826</v>
      </c>
      <c r="W6369" s="14">
        <f t="shared" si="893"/>
        <v>42839</v>
      </c>
      <c r="X6369" s="1" t="str">
        <f t="shared" si="894"/>
        <v>Friday</v>
      </c>
      <c r="Y6369" s="2">
        <v>0.7528125</v>
      </c>
      <c r="Z6369" s="2">
        <f t="shared" si="895"/>
        <v>0.75</v>
      </c>
      <c r="AA6369">
        <f>1</f>
        <v>1</v>
      </c>
      <c r="AB6369" s="1">
        <v>42839</v>
      </c>
      <c r="AC6369" s="13">
        <f t="shared" si="896"/>
        <v>42826</v>
      </c>
      <c r="AD6369" s="14">
        <f t="shared" si="897"/>
        <v>42839</v>
      </c>
      <c r="AE6369" s="1" t="str">
        <f t="shared" si="898"/>
        <v>Friday</v>
      </c>
      <c r="AF6369" s="2">
        <v>0.76436342592592599</v>
      </c>
      <c r="AG6369" s="2">
        <f t="shared" si="899"/>
        <v>0.75</v>
      </c>
      <c r="AH6369" t="s">
        <v>23</v>
      </c>
    </row>
    <row r="6370" spans="1:34" x14ac:dyDescent="0.25">
      <c r="A6370">
        <v>1564054</v>
      </c>
      <c r="B6370" t="s">
        <v>29</v>
      </c>
      <c r="C6370" t="s">
        <v>140</v>
      </c>
      <c r="D6370" t="s">
        <v>31</v>
      </c>
      <c r="E6370">
        <v>53126</v>
      </c>
      <c r="F6370" t="s">
        <v>20</v>
      </c>
      <c r="G6370" t="s">
        <v>32</v>
      </c>
      <c r="H6370">
        <v>5572</v>
      </c>
      <c r="I6370" t="s">
        <v>64</v>
      </c>
      <c r="J6370">
        <f>VLOOKUP(I6370,Key!$A$1:$C$73,2,FALSE)</f>
        <v>43.069021999999997</v>
      </c>
      <c r="K6370">
        <f>VLOOKUP(I6370,Key!$A$1:$C$73,3,FALSE)</f>
        <v>-87.887940999999998</v>
      </c>
      <c r="L6370" t="s">
        <v>85</v>
      </c>
      <c r="M6370">
        <f>VLOOKUP(L6370,Key!$A$1:$C$73,2,FALSE)</f>
        <v>43.053040000000003</v>
      </c>
      <c r="N6370">
        <f>VLOOKUP(L6370,Key!$A$1:$C$73,3,FALSE)</f>
        <v>-87.897660000000002</v>
      </c>
      <c r="O6370">
        <v>10</v>
      </c>
      <c r="P6370">
        <v>0</v>
      </c>
      <c r="Q6370">
        <v>1.5</v>
      </c>
      <c r="R6370">
        <v>1.4</v>
      </c>
      <c r="S6370">
        <v>60</v>
      </c>
      <c r="T6370">
        <f t="shared" si="891"/>
        <v>-1</v>
      </c>
      <c r="U6370" s="1">
        <v>42839</v>
      </c>
      <c r="V6370" s="13">
        <f t="shared" si="892"/>
        <v>42826</v>
      </c>
      <c r="W6370" s="14">
        <f t="shared" si="893"/>
        <v>42839</v>
      </c>
      <c r="X6370" s="1" t="str">
        <f t="shared" si="894"/>
        <v>Friday</v>
      </c>
      <c r="Y6370" s="2">
        <v>0.7756249999999999</v>
      </c>
      <c r="Z6370" s="2">
        <f t="shared" si="895"/>
        <v>0.79166666666666663</v>
      </c>
      <c r="AA6370">
        <f>1</f>
        <v>1</v>
      </c>
      <c r="AB6370" s="1">
        <v>42839</v>
      </c>
      <c r="AC6370" s="13">
        <f t="shared" si="896"/>
        <v>42826</v>
      </c>
      <c r="AD6370" s="14">
        <f t="shared" si="897"/>
        <v>42839</v>
      </c>
      <c r="AE6370" s="1" t="str">
        <f t="shared" si="898"/>
        <v>Friday</v>
      </c>
      <c r="AF6370" s="2">
        <v>0.7820717592592592</v>
      </c>
      <c r="AG6370" s="2">
        <f t="shared" si="899"/>
        <v>0.79166666666666663</v>
      </c>
      <c r="AH6370" t="s">
        <v>23</v>
      </c>
    </row>
    <row r="6371" spans="1:34" x14ac:dyDescent="0.25">
      <c r="A6371">
        <v>1407702</v>
      </c>
      <c r="B6371" t="s">
        <v>29</v>
      </c>
      <c r="C6371" t="s">
        <v>47</v>
      </c>
      <c r="D6371" t="s">
        <v>31</v>
      </c>
      <c r="E6371">
        <v>53202</v>
      </c>
      <c r="F6371" t="s">
        <v>20</v>
      </c>
      <c r="G6371" t="s">
        <v>32</v>
      </c>
      <c r="H6371">
        <v>5520</v>
      </c>
      <c r="I6371" t="s">
        <v>66</v>
      </c>
      <c r="J6371">
        <f>VLOOKUP(I6371,Key!$A$1:$C$73,2,FALSE)</f>
        <v>43.078530000000001</v>
      </c>
      <c r="K6371">
        <f>VLOOKUP(I6371,Key!$A$1:$C$73,3,FALSE)</f>
        <v>-87.882620000000003</v>
      </c>
      <c r="L6371" t="s">
        <v>64</v>
      </c>
      <c r="M6371">
        <f>VLOOKUP(L6371,Key!$A$1:$C$73,2,FALSE)</f>
        <v>43.069021999999997</v>
      </c>
      <c r="N6371">
        <f>VLOOKUP(L6371,Key!$A$1:$C$73,3,FALSE)</f>
        <v>-87.887940999999998</v>
      </c>
      <c r="O6371">
        <v>6</v>
      </c>
      <c r="P6371">
        <v>0</v>
      </c>
      <c r="Q6371">
        <v>0.9</v>
      </c>
      <c r="R6371">
        <v>0.9</v>
      </c>
      <c r="S6371">
        <v>36</v>
      </c>
      <c r="T6371">
        <f t="shared" si="891"/>
        <v>-1</v>
      </c>
      <c r="U6371" s="1">
        <v>42848</v>
      </c>
      <c r="V6371" s="13">
        <f t="shared" si="892"/>
        <v>42826</v>
      </c>
      <c r="W6371" s="14">
        <f t="shared" si="893"/>
        <v>42848</v>
      </c>
      <c r="X6371" s="1" t="str">
        <f t="shared" si="894"/>
        <v>Sunday</v>
      </c>
      <c r="Y6371" s="2">
        <v>0.72247685185185195</v>
      </c>
      <c r="Z6371" s="2">
        <f t="shared" si="895"/>
        <v>0.70833333333333326</v>
      </c>
      <c r="AA6371">
        <f>1</f>
        <v>1</v>
      </c>
      <c r="AB6371" s="1">
        <v>42848</v>
      </c>
      <c r="AC6371" s="13">
        <f t="shared" si="896"/>
        <v>42826</v>
      </c>
      <c r="AD6371" s="14">
        <f t="shared" si="897"/>
        <v>42848</v>
      </c>
      <c r="AE6371" s="1" t="str">
        <f t="shared" si="898"/>
        <v>Sunday</v>
      </c>
      <c r="AF6371" s="2">
        <v>0.7268634259259259</v>
      </c>
      <c r="AG6371" s="2">
        <f t="shared" si="899"/>
        <v>0.70833333333333326</v>
      </c>
      <c r="AH6371" t="s">
        <v>23</v>
      </c>
    </row>
    <row r="6372" spans="1:34" x14ac:dyDescent="0.25">
      <c r="A6372">
        <v>1400126</v>
      </c>
      <c r="B6372" t="s">
        <v>29</v>
      </c>
      <c r="C6372" t="s">
        <v>47</v>
      </c>
      <c r="D6372" t="s">
        <v>31</v>
      </c>
      <c r="E6372">
        <v>53211</v>
      </c>
      <c r="F6372" t="s">
        <v>20</v>
      </c>
      <c r="G6372" t="s">
        <v>32</v>
      </c>
      <c r="H6372">
        <v>6</v>
      </c>
      <c r="I6372" t="s">
        <v>63</v>
      </c>
      <c r="J6372">
        <f>VLOOKUP(I6372,Key!$A$1:$C$73,2,FALSE)</f>
        <v>43.066893999999998</v>
      </c>
      <c r="K6372">
        <f>VLOOKUP(I6372,Key!$A$1:$C$73,3,FALSE)</f>
        <v>-87.877936000000005</v>
      </c>
      <c r="L6372" t="s">
        <v>40</v>
      </c>
      <c r="M6372">
        <f>VLOOKUP(L6372,Key!$A$1:$C$73,2,FALSE)</f>
        <v>43.06033</v>
      </c>
      <c r="N6372">
        <f>VLOOKUP(L6372,Key!$A$1:$C$73,3,FALSE)</f>
        <v>-87.89546</v>
      </c>
      <c r="O6372">
        <v>8</v>
      </c>
      <c r="P6372">
        <v>0</v>
      </c>
      <c r="Q6372">
        <v>1.2</v>
      </c>
      <c r="R6372">
        <v>1.1000000000000001</v>
      </c>
      <c r="S6372">
        <v>48</v>
      </c>
      <c r="T6372">
        <f t="shared" si="891"/>
        <v>-1</v>
      </c>
      <c r="U6372" s="1">
        <v>42848</v>
      </c>
      <c r="V6372" s="13">
        <f t="shared" si="892"/>
        <v>42826</v>
      </c>
      <c r="W6372" s="14">
        <f t="shared" si="893"/>
        <v>42848</v>
      </c>
      <c r="X6372" s="1" t="str">
        <f t="shared" si="894"/>
        <v>Sunday</v>
      </c>
      <c r="Y6372" s="2">
        <v>0.80359953703703713</v>
      </c>
      <c r="Z6372" s="2">
        <f t="shared" si="895"/>
        <v>0.79166666666666663</v>
      </c>
      <c r="AA6372">
        <f>1</f>
        <v>1</v>
      </c>
      <c r="AB6372" s="1">
        <v>42848</v>
      </c>
      <c r="AC6372" s="13">
        <f t="shared" si="896"/>
        <v>42826</v>
      </c>
      <c r="AD6372" s="14">
        <f t="shared" si="897"/>
        <v>42848</v>
      </c>
      <c r="AE6372" s="1" t="str">
        <f t="shared" si="898"/>
        <v>Sunday</v>
      </c>
      <c r="AF6372" s="2">
        <v>0.80935185185185177</v>
      </c>
      <c r="AG6372" s="2">
        <f t="shared" si="899"/>
        <v>0.79166666666666663</v>
      </c>
      <c r="AH6372" t="s">
        <v>23</v>
      </c>
    </row>
    <row r="6373" spans="1:34" x14ac:dyDescent="0.25">
      <c r="A6373">
        <v>1372197</v>
      </c>
      <c r="B6373" t="s">
        <v>29</v>
      </c>
      <c r="C6373" t="s">
        <v>30</v>
      </c>
      <c r="D6373" t="s">
        <v>31</v>
      </c>
      <c r="E6373">
        <v>53202</v>
      </c>
      <c r="F6373" t="s">
        <v>20</v>
      </c>
      <c r="G6373" t="s">
        <v>32</v>
      </c>
      <c r="H6373">
        <v>993</v>
      </c>
      <c r="I6373" t="s">
        <v>66</v>
      </c>
      <c r="J6373">
        <f>VLOOKUP(I6373,Key!$A$1:$C$73,2,FALSE)</f>
        <v>43.078530000000001</v>
      </c>
      <c r="K6373">
        <f>VLOOKUP(I6373,Key!$A$1:$C$73,3,FALSE)</f>
        <v>-87.882620000000003</v>
      </c>
      <c r="L6373" t="s">
        <v>61</v>
      </c>
      <c r="M6373">
        <f>VLOOKUP(L6373,Key!$A$1:$C$73,2,FALSE)</f>
        <v>43.060786</v>
      </c>
      <c r="N6373">
        <f>VLOOKUP(L6373,Key!$A$1:$C$73,3,FALSE)</f>
        <v>-87.883825999999999</v>
      </c>
      <c r="O6373">
        <v>12</v>
      </c>
      <c r="P6373">
        <v>0</v>
      </c>
      <c r="Q6373">
        <v>1.8</v>
      </c>
      <c r="R6373">
        <v>1.7</v>
      </c>
      <c r="S6373">
        <v>72</v>
      </c>
      <c r="T6373">
        <f t="shared" si="891"/>
        <v>-1</v>
      </c>
      <c r="U6373" s="1">
        <v>42848</v>
      </c>
      <c r="V6373" s="13">
        <f t="shared" si="892"/>
        <v>42826</v>
      </c>
      <c r="W6373" s="14">
        <f t="shared" si="893"/>
        <v>42848</v>
      </c>
      <c r="X6373" s="1" t="str">
        <f t="shared" si="894"/>
        <v>Sunday</v>
      </c>
      <c r="Y6373" s="2">
        <v>0.84336805555555561</v>
      </c>
      <c r="Z6373" s="2">
        <f t="shared" si="895"/>
        <v>0.83333333333333326</v>
      </c>
      <c r="AA6373">
        <f>1</f>
        <v>1</v>
      </c>
      <c r="AB6373" s="1">
        <v>42848</v>
      </c>
      <c r="AC6373" s="13">
        <f t="shared" si="896"/>
        <v>42826</v>
      </c>
      <c r="AD6373" s="14">
        <f t="shared" si="897"/>
        <v>42848</v>
      </c>
      <c r="AE6373" s="1" t="str">
        <f t="shared" si="898"/>
        <v>Sunday</v>
      </c>
      <c r="AF6373" s="2">
        <v>0.85141203703703694</v>
      </c>
      <c r="AG6373" s="2">
        <f t="shared" si="899"/>
        <v>0.83333333333333326</v>
      </c>
      <c r="AH6373" t="s">
        <v>23</v>
      </c>
    </row>
    <row r="6374" spans="1:34" x14ac:dyDescent="0.25">
      <c r="A6374">
        <v>1265278</v>
      </c>
      <c r="B6374" t="s">
        <v>29</v>
      </c>
      <c r="C6374" t="s">
        <v>178</v>
      </c>
      <c r="D6374" t="s">
        <v>31</v>
      </c>
      <c r="E6374">
        <v>53227</v>
      </c>
      <c r="F6374" t="s">
        <v>20</v>
      </c>
      <c r="G6374" t="s">
        <v>32</v>
      </c>
      <c r="H6374">
        <v>5541</v>
      </c>
      <c r="I6374" t="s">
        <v>86</v>
      </c>
      <c r="J6374">
        <f>VLOOKUP(I6374,Key!$A$1:$C$73,2,FALSE)</f>
        <v>43.052549999999997</v>
      </c>
      <c r="K6374">
        <f>VLOOKUP(I6374,Key!$A$1:$C$73,3,FALSE)</f>
        <v>-87.909329999999997</v>
      </c>
      <c r="L6374" t="s">
        <v>44</v>
      </c>
      <c r="M6374">
        <f>VLOOKUP(L6374,Key!$A$1:$C$73,2,FALSE)</f>
        <v>43.03886</v>
      </c>
      <c r="N6374">
        <f>VLOOKUP(L6374,Key!$A$1:$C$73,3,FALSE)</f>
        <v>-87.902720000000002</v>
      </c>
      <c r="O6374">
        <v>11</v>
      </c>
      <c r="P6374">
        <v>0</v>
      </c>
      <c r="Q6374">
        <v>1.7</v>
      </c>
      <c r="R6374">
        <v>1.6</v>
      </c>
      <c r="S6374">
        <v>66</v>
      </c>
      <c r="T6374">
        <f t="shared" si="891"/>
        <v>-1</v>
      </c>
      <c r="U6374" s="1">
        <v>42849</v>
      </c>
      <c r="V6374" s="13">
        <f t="shared" si="892"/>
        <v>42826</v>
      </c>
      <c r="W6374" s="14">
        <f t="shared" si="893"/>
        <v>42849</v>
      </c>
      <c r="X6374" s="1" t="str">
        <f t="shared" si="894"/>
        <v>Monday</v>
      </c>
      <c r="Y6374" s="2">
        <v>0.32210648148148152</v>
      </c>
      <c r="Z6374" s="2">
        <f t="shared" si="895"/>
        <v>0.33333333333333331</v>
      </c>
      <c r="AA6374">
        <f>1</f>
        <v>1</v>
      </c>
      <c r="AB6374" s="1">
        <v>42849</v>
      </c>
      <c r="AC6374" s="13">
        <f t="shared" si="896"/>
        <v>42826</v>
      </c>
      <c r="AD6374" s="14">
        <f t="shared" si="897"/>
        <v>42849</v>
      </c>
      <c r="AE6374" s="1" t="str">
        <f t="shared" si="898"/>
        <v>Monday</v>
      </c>
      <c r="AF6374" s="2">
        <v>0.32938657407407407</v>
      </c>
      <c r="AG6374" s="2">
        <f t="shared" si="899"/>
        <v>0.33333333333333331</v>
      </c>
      <c r="AH6374" t="s">
        <v>23</v>
      </c>
    </row>
    <row r="6375" spans="1:34" x14ac:dyDescent="0.25">
      <c r="A6375">
        <v>1154367</v>
      </c>
      <c r="B6375" t="s">
        <v>29</v>
      </c>
      <c r="C6375" t="s">
        <v>47</v>
      </c>
      <c r="D6375" t="s">
        <v>31</v>
      </c>
      <c r="E6375">
        <v>53202</v>
      </c>
      <c r="F6375" t="s">
        <v>20</v>
      </c>
      <c r="G6375" t="s">
        <v>32</v>
      </c>
      <c r="H6375">
        <v>5491</v>
      </c>
      <c r="I6375" t="s">
        <v>77</v>
      </c>
      <c r="J6375">
        <f>VLOOKUP(I6375,Key!$A$1:$C$73,2,FALSE)</f>
        <v>43.036900000000003</v>
      </c>
      <c r="K6375">
        <f>VLOOKUP(I6375,Key!$A$1:$C$73,3,FALSE)</f>
        <v>-87.89667</v>
      </c>
      <c r="L6375" t="s">
        <v>77</v>
      </c>
      <c r="M6375">
        <f>VLOOKUP(L6375,Key!$A$1:$C$73,2,FALSE)</f>
        <v>43.036900000000003</v>
      </c>
      <c r="N6375">
        <f>VLOOKUP(L6375,Key!$A$1:$C$73,3,FALSE)</f>
        <v>-87.89667</v>
      </c>
      <c r="O6375">
        <v>12</v>
      </c>
      <c r="P6375">
        <v>0</v>
      </c>
      <c r="Q6375">
        <v>1.8</v>
      </c>
      <c r="R6375">
        <v>1.7</v>
      </c>
      <c r="S6375">
        <v>72</v>
      </c>
      <c r="T6375">
        <f t="shared" si="891"/>
        <v>-1</v>
      </c>
      <c r="U6375" s="1">
        <v>42849</v>
      </c>
      <c r="V6375" s="13">
        <f t="shared" si="892"/>
        <v>42826</v>
      </c>
      <c r="W6375" s="14">
        <f t="shared" si="893"/>
        <v>42849</v>
      </c>
      <c r="X6375" s="1" t="str">
        <f t="shared" si="894"/>
        <v>Monday</v>
      </c>
      <c r="Y6375" s="2">
        <v>0.34793981481481479</v>
      </c>
      <c r="Z6375" s="2">
        <f t="shared" si="895"/>
        <v>0.33333333333333331</v>
      </c>
      <c r="AA6375">
        <f>1</f>
        <v>1</v>
      </c>
      <c r="AB6375" s="1">
        <v>42849</v>
      </c>
      <c r="AC6375" s="13">
        <f t="shared" si="896"/>
        <v>42826</v>
      </c>
      <c r="AD6375" s="14">
        <f t="shared" si="897"/>
        <v>42849</v>
      </c>
      <c r="AE6375" s="1" t="str">
        <f t="shared" si="898"/>
        <v>Monday</v>
      </c>
      <c r="AF6375" s="2">
        <v>0.35651620370370374</v>
      </c>
      <c r="AG6375" s="2">
        <f t="shared" si="899"/>
        <v>0.375</v>
      </c>
      <c r="AH6375" t="s">
        <v>25</v>
      </c>
    </row>
    <row r="6376" spans="1:34" x14ac:dyDescent="0.25">
      <c r="A6376">
        <v>1518070</v>
      </c>
      <c r="B6376" t="s">
        <v>29</v>
      </c>
      <c r="C6376" t="s">
        <v>47</v>
      </c>
      <c r="D6376" t="s">
        <v>31</v>
      </c>
      <c r="E6376">
        <v>53211</v>
      </c>
      <c r="F6376" t="s">
        <v>20</v>
      </c>
      <c r="G6376" t="s">
        <v>50</v>
      </c>
      <c r="H6376">
        <v>5471</v>
      </c>
      <c r="I6376" t="s">
        <v>64</v>
      </c>
      <c r="J6376">
        <f>VLOOKUP(I6376,Key!$A$1:$C$73,2,FALSE)</f>
        <v>43.069021999999997</v>
      </c>
      <c r="K6376">
        <f>VLOOKUP(I6376,Key!$A$1:$C$73,3,FALSE)</f>
        <v>-87.887940999999998</v>
      </c>
      <c r="L6376" t="s">
        <v>86</v>
      </c>
      <c r="M6376">
        <f>VLOOKUP(L6376,Key!$A$1:$C$73,2,FALSE)</f>
        <v>43.052549999999997</v>
      </c>
      <c r="N6376">
        <f>VLOOKUP(L6376,Key!$A$1:$C$73,3,FALSE)</f>
        <v>-87.909329999999997</v>
      </c>
      <c r="O6376">
        <v>11</v>
      </c>
      <c r="P6376">
        <v>0</v>
      </c>
      <c r="Q6376">
        <v>1.7</v>
      </c>
      <c r="R6376">
        <v>1.6</v>
      </c>
      <c r="S6376">
        <v>66</v>
      </c>
      <c r="T6376">
        <f t="shared" si="891"/>
        <v>-1</v>
      </c>
      <c r="U6376" s="1">
        <v>42849</v>
      </c>
      <c r="V6376" s="13">
        <f t="shared" si="892"/>
        <v>42826</v>
      </c>
      <c r="W6376" s="14">
        <f t="shared" si="893"/>
        <v>42849</v>
      </c>
      <c r="X6376" s="1" t="str">
        <f t="shared" si="894"/>
        <v>Monday</v>
      </c>
      <c r="Y6376" s="2">
        <v>0.3556597222222222</v>
      </c>
      <c r="Z6376" s="2">
        <f t="shared" si="895"/>
        <v>0.375</v>
      </c>
      <c r="AA6376">
        <f>1</f>
        <v>1</v>
      </c>
      <c r="AB6376" s="1">
        <v>42849</v>
      </c>
      <c r="AC6376" s="13">
        <f t="shared" si="896"/>
        <v>42826</v>
      </c>
      <c r="AD6376" s="14">
        <f t="shared" si="897"/>
        <v>42849</v>
      </c>
      <c r="AE6376" s="1" t="str">
        <f t="shared" si="898"/>
        <v>Monday</v>
      </c>
      <c r="AF6376" s="2">
        <v>0.36368055555555556</v>
      </c>
      <c r="AG6376" s="2">
        <f t="shared" si="899"/>
        <v>0.375</v>
      </c>
      <c r="AH6376" t="s">
        <v>23</v>
      </c>
    </row>
    <row r="6377" spans="1:34" x14ac:dyDescent="0.25">
      <c r="A6377">
        <v>1489639</v>
      </c>
      <c r="B6377" t="s">
        <v>29</v>
      </c>
      <c r="C6377" t="s">
        <v>47</v>
      </c>
      <c r="D6377" t="s">
        <v>31</v>
      </c>
      <c r="E6377">
        <v>53202</v>
      </c>
      <c r="F6377" t="s">
        <v>20</v>
      </c>
      <c r="G6377" t="s">
        <v>32</v>
      </c>
      <c r="H6377">
        <v>11142</v>
      </c>
      <c r="I6377" t="s">
        <v>33</v>
      </c>
      <c r="J6377">
        <f>VLOOKUP(I6377,Key!$A$1:$C$73,2,FALSE)</f>
        <v>43.045712999999999</v>
      </c>
      <c r="K6377">
        <f>VLOOKUP(I6377,Key!$A$1:$C$73,3,FALSE)</f>
        <v>-87.899756999999994</v>
      </c>
      <c r="L6377" t="s">
        <v>39</v>
      </c>
      <c r="M6377">
        <f>VLOOKUP(L6377,Key!$A$1:$C$73,2,FALSE)</f>
        <v>43.031480000000002</v>
      </c>
      <c r="N6377">
        <f>VLOOKUP(L6377,Key!$A$1:$C$73,3,FALSE)</f>
        <v>-87.908169999999998</v>
      </c>
      <c r="O6377">
        <v>14</v>
      </c>
      <c r="P6377">
        <v>0</v>
      </c>
      <c r="Q6377">
        <v>2.1</v>
      </c>
      <c r="R6377">
        <v>2</v>
      </c>
      <c r="S6377">
        <v>84</v>
      </c>
      <c r="T6377">
        <f t="shared" si="891"/>
        <v>-1</v>
      </c>
      <c r="U6377" s="1">
        <v>42849</v>
      </c>
      <c r="V6377" s="13">
        <f t="shared" si="892"/>
        <v>42826</v>
      </c>
      <c r="W6377" s="14">
        <f t="shared" si="893"/>
        <v>42849</v>
      </c>
      <c r="X6377" s="1" t="str">
        <f t="shared" si="894"/>
        <v>Monday</v>
      </c>
      <c r="Y6377" s="2">
        <v>0.42781249999999998</v>
      </c>
      <c r="Z6377" s="2">
        <f t="shared" si="895"/>
        <v>0.41666666666666663</v>
      </c>
      <c r="AA6377">
        <f>1</f>
        <v>1</v>
      </c>
      <c r="AB6377" s="1">
        <v>42849</v>
      </c>
      <c r="AC6377" s="13">
        <f t="shared" si="896"/>
        <v>42826</v>
      </c>
      <c r="AD6377" s="14">
        <f t="shared" si="897"/>
        <v>42849</v>
      </c>
      <c r="AE6377" s="1" t="str">
        <f t="shared" si="898"/>
        <v>Monday</v>
      </c>
      <c r="AF6377" s="2">
        <v>0.43770833333333337</v>
      </c>
      <c r="AG6377" s="2">
        <f t="shared" si="899"/>
        <v>0.45833333333333331</v>
      </c>
      <c r="AH6377" t="s">
        <v>23</v>
      </c>
    </row>
    <row r="6378" spans="1:34" x14ac:dyDescent="0.25">
      <c r="A6378">
        <v>1179984</v>
      </c>
      <c r="B6378" t="s">
        <v>29</v>
      </c>
      <c r="C6378" t="s">
        <v>130</v>
      </c>
      <c r="D6378" t="s">
        <v>31</v>
      </c>
      <c r="E6378">
        <v>53151</v>
      </c>
      <c r="F6378" t="s">
        <v>20</v>
      </c>
      <c r="G6378" t="s">
        <v>99</v>
      </c>
      <c r="H6378">
        <v>5437</v>
      </c>
      <c r="I6378" t="s">
        <v>66</v>
      </c>
      <c r="J6378">
        <f>VLOOKUP(I6378,Key!$A$1:$C$73,2,FALSE)</f>
        <v>43.078530000000001</v>
      </c>
      <c r="K6378">
        <f>VLOOKUP(I6378,Key!$A$1:$C$73,3,FALSE)</f>
        <v>-87.882620000000003</v>
      </c>
      <c r="L6378" t="s">
        <v>64</v>
      </c>
      <c r="M6378">
        <f>VLOOKUP(L6378,Key!$A$1:$C$73,2,FALSE)</f>
        <v>43.069021999999997</v>
      </c>
      <c r="N6378">
        <f>VLOOKUP(L6378,Key!$A$1:$C$73,3,FALSE)</f>
        <v>-87.887940999999998</v>
      </c>
      <c r="O6378">
        <v>5</v>
      </c>
      <c r="P6378">
        <v>0</v>
      </c>
      <c r="Q6378">
        <v>0.8</v>
      </c>
      <c r="R6378">
        <v>0.7</v>
      </c>
      <c r="S6378">
        <v>30</v>
      </c>
      <c r="T6378">
        <f t="shared" si="891"/>
        <v>-1</v>
      </c>
      <c r="U6378" s="1">
        <v>42849</v>
      </c>
      <c r="V6378" s="13">
        <f t="shared" si="892"/>
        <v>42826</v>
      </c>
      <c r="W6378" s="14">
        <f t="shared" si="893"/>
        <v>42849</v>
      </c>
      <c r="X6378" s="1" t="str">
        <f t="shared" si="894"/>
        <v>Monday</v>
      </c>
      <c r="Y6378" s="2">
        <v>0.43506944444444445</v>
      </c>
      <c r="Z6378" s="2">
        <f t="shared" si="895"/>
        <v>0.41666666666666663</v>
      </c>
      <c r="AA6378">
        <f>1</f>
        <v>1</v>
      </c>
      <c r="AB6378" s="1">
        <v>42849</v>
      </c>
      <c r="AC6378" s="13">
        <f t="shared" si="896"/>
        <v>42826</v>
      </c>
      <c r="AD6378" s="14">
        <f t="shared" si="897"/>
        <v>42849</v>
      </c>
      <c r="AE6378" s="1" t="str">
        <f t="shared" si="898"/>
        <v>Monday</v>
      </c>
      <c r="AF6378" s="2">
        <v>0.43853009259259257</v>
      </c>
      <c r="AG6378" s="2">
        <f t="shared" si="899"/>
        <v>0.45833333333333331</v>
      </c>
      <c r="AH6378" t="s">
        <v>23</v>
      </c>
    </row>
    <row r="6379" spans="1:34" x14ac:dyDescent="0.25">
      <c r="A6379">
        <v>1328721</v>
      </c>
      <c r="B6379" t="s">
        <v>29</v>
      </c>
      <c r="C6379" t="s">
        <v>47</v>
      </c>
      <c r="D6379" t="s">
        <v>31</v>
      </c>
      <c r="E6379">
        <v>53207</v>
      </c>
      <c r="F6379" t="s">
        <v>20</v>
      </c>
      <c r="G6379" t="s">
        <v>32</v>
      </c>
      <c r="H6379">
        <v>244</v>
      </c>
      <c r="I6379" t="s">
        <v>83</v>
      </c>
      <c r="J6379">
        <f>VLOOKUP(I6379,Key!$A$1:$C$73,2,FALSE)</f>
        <v>43.026229999999998</v>
      </c>
      <c r="K6379">
        <f>VLOOKUP(I6379,Key!$A$1:$C$73,3,FALSE)</f>
        <v>-87.912809999999993</v>
      </c>
      <c r="L6379" t="s">
        <v>27</v>
      </c>
      <c r="M6379">
        <f>VLOOKUP(L6379,Key!$A$1:$C$73,2,FALSE)</f>
        <v>43.041646999999998</v>
      </c>
      <c r="N6379">
        <f>VLOOKUP(L6379,Key!$A$1:$C$73,3,FALSE)</f>
        <v>-87.927257999999995</v>
      </c>
      <c r="O6379">
        <v>9</v>
      </c>
      <c r="P6379">
        <v>0</v>
      </c>
      <c r="Q6379">
        <v>1.4</v>
      </c>
      <c r="R6379">
        <v>1.3</v>
      </c>
      <c r="S6379">
        <v>54</v>
      </c>
      <c r="T6379">
        <f t="shared" si="891"/>
        <v>-1</v>
      </c>
      <c r="U6379" s="1">
        <v>42849</v>
      </c>
      <c r="V6379" s="13">
        <f t="shared" si="892"/>
        <v>42826</v>
      </c>
      <c r="W6379" s="14">
        <f t="shared" si="893"/>
        <v>42849</v>
      </c>
      <c r="X6379" s="1" t="str">
        <f t="shared" si="894"/>
        <v>Monday</v>
      </c>
      <c r="Y6379" s="2">
        <v>0.45605324074074072</v>
      </c>
      <c r="Z6379" s="2">
        <f t="shared" si="895"/>
        <v>0.45833333333333331</v>
      </c>
      <c r="AA6379">
        <f>1</f>
        <v>1</v>
      </c>
      <c r="AB6379" s="1">
        <v>42849</v>
      </c>
      <c r="AC6379" s="13">
        <f t="shared" si="896"/>
        <v>42826</v>
      </c>
      <c r="AD6379" s="14">
        <f t="shared" si="897"/>
        <v>42849</v>
      </c>
      <c r="AE6379" s="1" t="str">
        <f t="shared" si="898"/>
        <v>Monday</v>
      </c>
      <c r="AF6379" s="2">
        <v>0.46228009259259256</v>
      </c>
      <c r="AG6379" s="2">
        <f t="shared" si="899"/>
        <v>0.45833333333333331</v>
      </c>
      <c r="AH6379" t="s">
        <v>23</v>
      </c>
    </row>
    <row r="6380" spans="1:34" x14ac:dyDescent="0.25">
      <c r="A6380">
        <v>1597998</v>
      </c>
      <c r="B6380" t="s">
        <v>29</v>
      </c>
      <c r="E6380">
        <v>53216</v>
      </c>
      <c r="F6380" t="s">
        <v>20</v>
      </c>
      <c r="G6380" t="s">
        <v>97</v>
      </c>
      <c r="H6380">
        <v>5438</v>
      </c>
      <c r="I6380" t="s">
        <v>44</v>
      </c>
      <c r="J6380">
        <f>VLOOKUP(I6380,Key!$A$1:$C$73,2,FALSE)</f>
        <v>43.03886</v>
      </c>
      <c r="K6380">
        <f>VLOOKUP(I6380,Key!$A$1:$C$73,3,FALSE)</f>
        <v>-87.902720000000002</v>
      </c>
      <c r="L6380" t="s">
        <v>68</v>
      </c>
      <c r="M6380">
        <f>VLOOKUP(L6380,Key!$A$1:$C$73,2,FALSE)</f>
        <v>43.026470000000003</v>
      </c>
      <c r="N6380">
        <f>VLOOKUP(L6380,Key!$A$1:$C$73,3,FALSE)</f>
        <v>-87.918040000000005</v>
      </c>
      <c r="O6380">
        <v>16</v>
      </c>
      <c r="P6380">
        <v>2</v>
      </c>
      <c r="Q6380">
        <v>2.4</v>
      </c>
      <c r="R6380">
        <v>2.2999999999999998</v>
      </c>
      <c r="S6380">
        <v>96</v>
      </c>
      <c r="T6380">
        <f t="shared" si="891"/>
        <v>-1</v>
      </c>
      <c r="U6380" s="1">
        <v>42849</v>
      </c>
      <c r="V6380" s="13">
        <f t="shared" si="892"/>
        <v>42826</v>
      </c>
      <c r="W6380" s="14">
        <f t="shared" si="893"/>
        <v>42849</v>
      </c>
      <c r="X6380" s="1" t="str">
        <f t="shared" si="894"/>
        <v>Monday</v>
      </c>
      <c r="Y6380" s="2">
        <v>0.50506944444444446</v>
      </c>
      <c r="Z6380" s="2">
        <f t="shared" si="895"/>
        <v>0.5</v>
      </c>
      <c r="AA6380">
        <f>1</f>
        <v>1</v>
      </c>
      <c r="AB6380" s="1">
        <v>42849</v>
      </c>
      <c r="AC6380" s="13">
        <f t="shared" si="896"/>
        <v>42826</v>
      </c>
      <c r="AD6380" s="14">
        <f t="shared" si="897"/>
        <v>42849</v>
      </c>
      <c r="AE6380" s="1" t="str">
        <f t="shared" si="898"/>
        <v>Monday</v>
      </c>
      <c r="AF6380" s="2">
        <v>0.51627314814814818</v>
      </c>
      <c r="AG6380" s="2">
        <f t="shared" si="899"/>
        <v>0.5</v>
      </c>
      <c r="AH6380" t="s">
        <v>23</v>
      </c>
    </row>
    <row r="6381" spans="1:34" x14ac:dyDescent="0.25">
      <c r="A6381">
        <v>1585504</v>
      </c>
      <c r="B6381" t="s">
        <v>29</v>
      </c>
      <c r="C6381" t="s">
        <v>47</v>
      </c>
      <c r="D6381" t="s">
        <v>31</v>
      </c>
      <c r="E6381">
        <v>53207</v>
      </c>
      <c r="F6381" t="s">
        <v>20</v>
      </c>
      <c r="G6381" t="s">
        <v>32</v>
      </c>
      <c r="H6381">
        <v>182</v>
      </c>
      <c r="I6381" t="s">
        <v>64</v>
      </c>
      <c r="J6381">
        <f>VLOOKUP(I6381,Key!$A$1:$C$73,2,FALSE)</f>
        <v>43.069021999999997</v>
      </c>
      <c r="K6381">
        <f>VLOOKUP(I6381,Key!$A$1:$C$73,3,FALSE)</f>
        <v>-87.887940999999998</v>
      </c>
      <c r="L6381" t="s">
        <v>21</v>
      </c>
      <c r="M6381">
        <f>VLOOKUP(L6381,Key!$A$1:$C$73,2,FALSE)</f>
        <v>43.074890000000003</v>
      </c>
      <c r="N6381">
        <f>VLOOKUP(L6381,Key!$A$1:$C$73,3,FALSE)</f>
        <v>-87.882810000000006</v>
      </c>
      <c r="O6381">
        <v>5</v>
      </c>
      <c r="P6381">
        <v>0</v>
      </c>
      <c r="Q6381">
        <v>0.8</v>
      </c>
      <c r="R6381">
        <v>0.7</v>
      </c>
      <c r="S6381">
        <v>30</v>
      </c>
      <c r="T6381">
        <f t="shared" si="891"/>
        <v>-1</v>
      </c>
      <c r="U6381" s="1">
        <v>42849</v>
      </c>
      <c r="V6381" s="13">
        <f t="shared" si="892"/>
        <v>42826</v>
      </c>
      <c r="W6381" s="14">
        <f t="shared" si="893"/>
        <v>42849</v>
      </c>
      <c r="X6381" s="1" t="str">
        <f t="shared" si="894"/>
        <v>Monday</v>
      </c>
      <c r="Y6381" s="2">
        <v>0.51321759259259259</v>
      </c>
      <c r="Z6381" s="2">
        <f t="shared" si="895"/>
        <v>0.5</v>
      </c>
      <c r="AA6381">
        <f>1</f>
        <v>1</v>
      </c>
      <c r="AB6381" s="1">
        <v>42849</v>
      </c>
      <c r="AC6381" s="13">
        <f t="shared" si="896"/>
        <v>42826</v>
      </c>
      <c r="AD6381" s="14">
        <f t="shared" si="897"/>
        <v>42849</v>
      </c>
      <c r="AE6381" s="1" t="str">
        <f t="shared" si="898"/>
        <v>Monday</v>
      </c>
      <c r="AF6381" s="2">
        <v>0.51708333333333334</v>
      </c>
      <c r="AG6381" s="2">
        <f t="shared" si="899"/>
        <v>0.5</v>
      </c>
      <c r="AH6381" t="s">
        <v>23</v>
      </c>
    </row>
    <row r="6382" spans="1:34" x14ac:dyDescent="0.25">
      <c r="A6382">
        <v>1564954</v>
      </c>
      <c r="B6382" t="s">
        <v>29</v>
      </c>
      <c r="C6382" t="s">
        <v>47</v>
      </c>
      <c r="D6382" t="s">
        <v>31</v>
      </c>
      <c r="E6382">
        <v>53202</v>
      </c>
      <c r="F6382" t="s">
        <v>20</v>
      </c>
      <c r="G6382" t="s">
        <v>32</v>
      </c>
      <c r="H6382">
        <v>5491</v>
      </c>
      <c r="I6382" t="s">
        <v>77</v>
      </c>
      <c r="J6382">
        <f>VLOOKUP(I6382,Key!$A$1:$C$73,2,FALSE)</f>
        <v>43.036900000000003</v>
      </c>
      <c r="K6382">
        <f>VLOOKUP(I6382,Key!$A$1:$C$73,3,FALSE)</f>
        <v>-87.89667</v>
      </c>
      <c r="L6382" t="s">
        <v>60</v>
      </c>
      <c r="M6382">
        <f>VLOOKUP(L6382,Key!$A$1:$C$73,2,FALSE)</f>
        <v>43.046570000000003</v>
      </c>
      <c r="N6382">
        <f>VLOOKUP(L6382,Key!$A$1:$C$73,3,FALSE)</f>
        <v>-87.908720000000002</v>
      </c>
      <c r="O6382">
        <v>8</v>
      </c>
      <c r="P6382">
        <v>0</v>
      </c>
      <c r="Q6382">
        <v>1.2</v>
      </c>
      <c r="R6382">
        <v>1.1000000000000001</v>
      </c>
      <c r="S6382">
        <v>48</v>
      </c>
      <c r="T6382">
        <f t="shared" si="891"/>
        <v>-1</v>
      </c>
      <c r="U6382" s="1">
        <v>42849</v>
      </c>
      <c r="V6382" s="13">
        <f t="shared" si="892"/>
        <v>42826</v>
      </c>
      <c r="W6382" s="14">
        <f t="shared" si="893"/>
        <v>42849</v>
      </c>
      <c r="X6382" s="1" t="str">
        <f t="shared" si="894"/>
        <v>Monday</v>
      </c>
      <c r="Y6382" s="2">
        <v>0.53417824074074072</v>
      </c>
      <c r="Z6382" s="2">
        <f t="shared" si="895"/>
        <v>0.54166666666666663</v>
      </c>
      <c r="AA6382">
        <f>1</f>
        <v>1</v>
      </c>
      <c r="AB6382" s="1">
        <v>42849</v>
      </c>
      <c r="AC6382" s="13">
        <f t="shared" si="896"/>
        <v>42826</v>
      </c>
      <c r="AD6382" s="14">
        <f t="shared" si="897"/>
        <v>42849</v>
      </c>
      <c r="AE6382" s="1" t="str">
        <f t="shared" si="898"/>
        <v>Monday</v>
      </c>
      <c r="AF6382" s="2">
        <v>0.54003472222222226</v>
      </c>
      <c r="AG6382" s="2">
        <f t="shared" si="899"/>
        <v>0.54166666666666663</v>
      </c>
      <c r="AH6382" t="s">
        <v>23</v>
      </c>
    </row>
    <row r="6383" spans="1:34" x14ac:dyDescent="0.25">
      <c r="A6383">
        <v>826047</v>
      </c>
      <c r="B6383" t="s">
        <v>29</v>
      </c>
      <c r="C6383" t="s">
        <v>47</v>
      </c>
      <c r="D6383" t="s">
        <v>31</v>
      </c>
      <c r="E6383">
        <v>53219</v>
      </c>
      <c r="F6383" t="s">
        <v>20</v>
      </c>
      <c r="G6383" t="s">
        <v>32</v>
      </c>
      <c r="H6383">
        <v>112</v>
      </c>
      <c r="I6383" t="s">
        <v>52</v>
      </c>
      <c r="J6383">
        <f>VLOOKUP(I6383,Key!$A$1:$C$73,2,FALSE)</f>
        <v>43.042490000000001</v>
      </c>
      <c r="K6383">
        <f>VLOOKUP(I6383,Key!$A$1:$C$73,3,FALSE)</f>
        <v>-87.909959999999998</v>
      </c>
      <c r="L6383" t="s">
        <v>52</v>
      </c>
      <c r="M6383">
        <f>VLOOKUP(L6383,Key!$A$1:$C$73,2,FALSE)</f>
        <v>43.042490000000001</v>
      </c>
      <c r="N6383">
        <f>VLOOKUP(L6383,Key!$A$1:$C$73,3,FALSE)</f>
        <v>-87.909959999999998</v>
      </c>
      <c r="O6383">
        <v>277</v>
      </c>
      <c r="P6383">
        <v>24</v>
      </c>
      <c r="Q6383">
        <v>18</v>
      </c>
      <c r="R6383">
        <v>17.100000000000001</v>
      </c>
      <c r="S6383">
        <v>720</v>
      </c>
      <c r="T6383">
        <f t="shared" si="891"/>
        <v>-1</v>
      </c>
      <c r="U6383" s="1">
        <v>42849</v>
      </c>
      <c r="V6383" s="13">
        <f t="shared" si="892"/>
        <v>42826</v>
      </c>
      <c r="W6383" s="14">
        <f t="shared" si="893"/>
        <v>42849</v>
      </c>
      <c r="X6383" s="1" t="str">
        <f t="shared" si="894"/>
        <v>Monday</v>
      </c>
      <c r="Y6383" s="2">
        <v>0.5450694444444445</v>
      </c>
      <c r="Z6383" s="2">
        <f t="shared" si="895"/>
        <v>0.54166666666666663</v>
      </c>
      <c r="AA6383">
        <f>1</f>
        <v>1</v>
      </c>
      <c r="AB6383" s="1">
        <v>42849</v>
      </c>
      <c r="AC6383" s="13">
        <f t="shared" si="896"/>
        <v>42826</v>
      </c>
      <c r="AD6383" s="14">
        <f t="shared" si="897"/>
        <v>42849</v>
      </c>
      <c r="AE6383" s="1" t="str">
        <f t="shared" si="898"/>
        <v>Monday</v>
      </c>
      <c r="AF6383" s="2">
        <v>0.73732638888888891</v>
      </c>
      <c r="AG6383" s="2">
        <f t="shared" si="899"/>
        <v>0.75</v>
      </c>
      <c r="AH6383" t="s">
        <v>25</v>
      </c>
    </row>
    <row r="6384" spans="1:34" x14ac:dyDescent="0.25">
      <c r="A6384">
        <v>1509123</v>
      </c>
      <c r="B6384" t="s">
        <v>29</v>
      </c>
      <c r="C6384" t="s">
        <v>47</v>
      </c>
      <c r="D6384" t="s">
        <v>31</v>
      </c>
      <c r="E6384">
        <v>53211</v>
      </c>
      <c r="F6384" t="s">
        <v>20</v>
      </c>
      <c r="G6384" t="s">
        <v>32</v>
      </c>
      <c r="H6384">
        <v>5560</v>
      </c>
      <c r="I6384" t="s">
        <v>64</v>
      </c>
      <c r="J6384">
        <f>VLOOKUP(I6384,Key!$A$1:$C$73,2,FALSE)</f>
        <v>43.069021999999997</v>
      </c>
      <c r="K6384">
        <f>VLOOKUP(I6384,Key!$A$1:$C$73,3,FALSE)</f>
        <v>-87.887940999999998</v>
      </c>
      <c r="L6384" t="s">
        <v>75</v>
      </c>
      <c r="M6384">
        <f>VLOOKUP(L6384,Key!$A$1:$C$73,2,FALSE)</f>
        <v>43.060296999999998</v>
      </c>
      <c r="N6384">
        <f>VLOOKUP(L6384,Key!$A$1:$C$73,3,FALSE)</f>
        <v>-87.913150000000002</v>
      </c>
      <c r="O6384">
        <v>14</v>
      </c>
      <c r="P6384">
        <v>0</v>
      </c>
      <c r="Q6384">
        <v>2.1</v>
      </c>
      <c r="R6384">
        <v>2</v>
      </c>
      <c r="S6384">
        <v>84</v>
      </c>
      <c r="T6384">
        <f t="shared" si="891"/>
        <v>-1</v>
      </c>
      <c r="U6384" s="1">
        <v>42849</v>
      </c>
      <c r="V6384" s="13">
        <f t="shared" si="892"/>
        <v>42826</v>
      </c>
      <c r="W6384" s="14">
        <f t="shared" si="893"/>
        <v>42849</v>
      </c>
      <c r="X6384" s="1" t="str">
        <f t="shared" si="894"/>
        <v>Monday</v>
      </c>
      <c r="Y6384" s="2">
        <v>0.54945601851851855</v>
      </c>
      <c r="Z6384" s="2">
        <f t="shared" si="895"/>
        <v>0.54166666666666663</v>
      </c>
      <c r="AA6384">
        <f>1</f>
        <v>1</v>
      </c>
      <c r="AB6384" s="1">
        <v>42849</v>
      </c>
      <c r="AC6384" s="13">
        <f t="shared" si="896"/>
        <v>42826</v>
      </c>
      <c r="AD6384" s="14">
        <f t="shared" si="897"/>
        <v>42849</v>
      </c>
      <c r="AE6384" s="1" t="str">
        <f t="shared" si="898"/>
        <v>Monday</v>
      </c>
      <c r="AF6384" s="2">
        <v>0.55925925925925923</v>
      </c>
      <c r="AG6384" s="2">
        <f t="shared" si="899"/>
        <v>0.54166666666666663</v>
      </c>
      <c r="AH6384" t="s">
        <v>23</v>
      </c>
    </row>
    <row r="6385" spans="1:34" x14ac:dyDescent="0.25">
      <c r="A6385">
        <v>1044727</v>
      </c>
      <c r="B6385" t="s">
        <v>29</v>
      </c>
      <c r="C6385" t="s">
        <v>47</v>
      </c>
      <c r="D6385" t="s">
        <v>31</v>
      </c>
      <c r="E6385">
        <v>53202</v>
      </c>
      <c r="F6385" t="s">
        <v>20</v>
      </c>
      <c r="G6385" t="s">
        <v>32</v>
      </c>
      <c r="H6385">
        <v>28</v>
      </c>
      <c r="I6385" t="s">
        <v>66</v>
      </c>
      <c r="J6385">
        <f>VLOOKUP(I6385,Key!$A$1:$C$73,2,FALSE)</f>
        <v>43.078530000000001</v>
      </c>
      <c r="K6385">
        <f>VLOOKUP(I6385,Key!$A$1:$C$73,3,FALSE)</f>
        <v>-87.882620000000003</v>
      </c>
      <c r="L6385" t="s">
        <v>22</v>
      </c>
      <c r="M6385">
        <f>VLOOKUP(L6385,Key!$A$1:$C$73,2,FALSE)</f>
        <v>43.058619999999998</v>
      </c>
      <c r="N6385">
        <f>VLOOKUP(L6385,Key!$A$1:$C$73,3,FALSE)</f>
        <v>-87.885319999999993</v>
      </c>
      <c r="O6385">
        <v>10</v>
      </c>
      <c r="P6385">
        <v>0</v>
      </c>
      <c r="Q6385">
        <v>1.5</v>
      </c>
      <c r="R6385">
        <v>1.4</v>
      </c>
      <c r="S6385">
        <v>60</v>
      </c>
      <c r="T6385">
        <f t="shared" si="891"/>
        <v>-1</v>
      </c>
      <c r="U6385" s="1">
        <v>42849</v>
      </c>
      <c r="V6385" s="13">
        <f t="shared" si="892"/>
        <v>42826</v>
      </c>
      <c r="W6385" s="14">
        <f t="shared" si="893"/>
        <v>42849</v>
      </c>
      <c r="X6385" s="1" t="str">
        <f t="shared" si="894"/>
        <v>Monday</v>
      </c>
      <c r="Y6385" s="2">
        <v>0.61027777777777781</v>
      </c>
      <c r="Z6385" s="2">
        <f t="shared" si="895"/>
        <v>0.625</v>
      </c>
      <c r="AA6385">
        <f>1</f>
        <v>1</v>
      </c>
      <c r="AB6385" s="1">
        <v>42849</v>
      </c>
      <c r="AC6385" s="13">
        <f t="shared" si="896"/>
        <v>42826</v>
      </c>
      <c r="AD6385" s="14">
        <f t="shared" si="897"/>
        <v>42849</v>
      </c>
      <c r="AE6385" s="1" t="str">
        <f t="shared" si="898"/>
        <v>Monday</v>
      </c>
      <c r="AF6385" s="2">
        <v>0.6168865740740741</v>
      </c>
      <c r="AG6385" s="2">
        <f t="shared" si="899"/>
        <v>0.625</v>
      </c>
      <c r="AH6385" t="s">
        <v>23</v>
      </c>
    </row>
    <row r="6386" spans="1:34" x14ac:dyDescent="0.25">
      <c r="A6386">
        <v>1366177</v>
      </c>
      <c r="B6386" t="s">
        <v>29</v>
      </c>
      <c r="C6386" t="s">
        <v>124</v>
      </c>
      <c r="D6386" t="s">
        <v>31</v>
      </c>
      <c r="E6386">
        <v>53072</v>
      </c>
      <c r="F6386" t="s">
        <v>20</v>
      </c>
      <c r="G6386" t="s">
        <v>32</v>
      </c>
      <c r="H6386">
        <v>11148</v>
      </c>
      <c r="I6386" t="s">
        <v>82</v>
      </c>
      <c r="J6386">
        <f>VLOOKUP(I6386,Key!$A$1:$C$73,2,FALSE)</f>
        <v>43.040349999999997</v>
      </c>
      <c r="K6386">
        <f>VLOOKUP(I6386,Key!$A$1:$C$73,3,FALSE)</f>
        <v>-87.920760000000001</v>
      </c>
      <c r="L6386" t="s">
        <v>44</v>
      </c>
      <c r="M6386">
        <f>VLOOKUP(L6386,Key!$A$1:$C$73,2,FALSE)</f>
        <v>43.03886</v>
      </c>
      <c r="N6386">
        <f>VLOOKUP(L6386,Key!$A$1:$C$73,3,FALSE)</f>
        <v>-87.902720000000002</v>
      </c>
      <c r="O6386">
        <v>14</v>
      </c>
      <c r="P6386">
        <v>0</v>
      </c>
      <c r="Q6386">
        <v>2.1</v>
      </c>
      <c r="R6386">
        <v>2</v>
      </c>
      <c r="S6386">
        <v>84</v>
      </c>
      <c r="T6386">
        <f t="shared" si="891"/>
        <v>-1</v>
      </c>
      <c r="U6386" s="1">
        <v>42849</v>
      </c>
      <c r="V6386" s="13">
        <f t="shared" si="892"/>
        <v>42826</v>
      </c>
      <c r="W6386" s="14">
        <f t="shared" si="893"/>
        <v>42849</v>
      </c>
      <c r="X6386" s="1" t="str">
        <f t="shared" si="894"/>
        <v>Monday</v>
      </c>
      <c r="Y6386" s="2">
        <v>0.65238425925925925</v>
      </c>
      <c r="Z6386" s="2">
        <f t="shared" si="895"/>
        <v>0.66666666666666663</v>
      </c>
      <c r="AA6386">
        <f>1</f>
        <v>1</v>
      </c>
      <c r="AB6386" s="1">
        <v>42849</v>
      </c>
      <c r="AC6386" s="13">
        <f t="shared" si="896"/>
        <v>42826</v>
      </c>
      <c r="AD6386" s="14">
        <f t="shared" si="897"/>
        <v>42849</v>
      </c>
      <c r="AE6386" s="1" t="str">
        <f t="shared" si="898"/>
        <v>Monday</v>
      </c>
      <c r="AF6386" s="2">
        <v>0.66216435185185185</v>
      </c>
      <c r="AG6386" s="2">
        <f t="shared" si="899"/>
        <v>0.66666666666666663</v>
      </c>
      <c r="AH6386" t="s">
        <v>23</v>
      </c>
    </row>
    <row r="6387" spans="1:34" x14ac:dyDescent="0.25">
      <c r="A6387">
        <v>1013894</v>
      </c>
      <c r="B6387" t="s">
        <v>29</v>
      </c>
      <c r="C6387" t="s">
        <v>47</v>
      </c>
      <c r="D6387" t="s">
        <v>31</v>
      </c>
      <c r="E6387">
        <v>53212</v>
      </c>
      <c r="F6387" t="s">
        <v>20</v>
      </c>
      <c r="G6387" t="s">
        <v>32</v>
      </c>
      <c r="H6387">
        <v>8</v>
      </c>
      <c r="I6387" t="s">
        <v>61</v>
      </c>
      <c r="J6387">
        <f>VLOOKUP(I6387,Key!$A$1:$C$73,2,FALSE)</f>
        <v>43.060786</v>
      </c>
      <c r="K6387">
        <f>VLOOKUP(I6387,Key!$A$1:$C$73,3,FALSE)</f>
        <v>-87.883825999999999</v>
      </c>
      <c r="L6387" t="s">
        <v>21</v>
      </c>
      <c r="M6387">
        <f>VLOOKUP(L6387,Key!$A$1:$C$73,2,FALSE)</f>
        <v>43.074890000000003</v>
      </c>
      <c r="N6387">
        <f>VLOOKUP(L6387,Key!$A$1:$C$73,3,FALSE)</f>
        <v>-87.882810000000006</v>
      </c>
      <c r="O6387">
        <v>59</v>
      </c>
      <c r="P6387">
        <v>0</v>
      </c>
      <c r="Q6387">
        <v>8.9</v>
      </c>
      <c r="R6387">
        <v>8.4</v>
      </c>
      <c r="S6387">
        <v>354</v>
      </c>
      <c r="T6387">
        <f t="shared" si="891"/>
        <v>-1</v>
      </c>
      <c r="U6387" s="1">
        <v>42849</v>
      </c>
      <c r="V6387" s="13">
        <f t="shared" si="892"/>
        <v>42826</v>
      </c>
      <c r="W6387" s="14">
        <f t="shared" si="893"/>
        <v>42849</v>
      </c>
      <c r="X6387" s="1" t="str">
        <f t="shared" si="894"/>
        <v>Monday</v>
      </c>
      <c r="Y6387" s="2">
        <v>0.73199074074074078</v>
      </c>
      <c r="Z6387" s="2">
        <f t="shared" si="895"/>
        <v>0.75</v>
      </c>
      <c r="AA6387">
        <f>1</f>
        <v>1</v>
      </c>
      <c r="AB6387" s="1">
        <v>42849</v>
      </c>
      <c r="AC6387" s="13">
        <f t="shared" si="896"/>
        <v>42826</v>
      </c>
      <c r="AD6387" s="14">
        <f t="shared" si="897"/>
        <v>42849</v>
      </c>
      <c r="AE6387" s="1" t="str">
        <f t="shared" si="898"/>
        <v>Monday</v>
      </c>
      <c r="AF6387" s="2">
        <v>0.77320601851851845</v>
      </c>
      <c r="AG6387" s="2">
        <f t="shared" si="899"/>
        <v>0.79166666666666663</v>
      </c>
      <c r="AH6387" t="s">
        <v>23</v>
      </c>
    </row>
    <row r="6388" spans="1:34" x14ac:dyDescent="0.25">
      <c r="A6388">
        <v>1249133</v>
      </c>
      <c r="B6388" t="s">
        <v>29</v>
      </c>
      <c r="C6388" t="s">
        <v>177</v>
      </c>
      <c r="D6388" t="s">
        <v>31</v>
      </c>
      <c r="E6388">
        <v>53821</v>
      </c>
      <c r="F6388" t="s">
        <v>20</v>
      </c>
      <c r="G6388" t="s">
        <v>99</v>
      </c>
      <c r="H6388">
        <v>5464</v>
      </c>
      <c r="I6388" t="s">
        <v>57</v>
      </c>
      <c r="J6388">
        <f>VLOOKUP(I6388,Key!$A$1:$C$73,2,FALSE)</f>
        <v>43.03913</v>
      </c>
      <c r="K6388">
        <f>VLOOKUP(I6388,Key!$A$1:$C$73,3,FALSE)</f>
        <v>-87.916150000000002</v>
      </c>
      <c r="L6388" t="s">
        <v>40</v>
      </c>
      <c r="M6388">
        <f>VLOOKUP(L6388,Key!$A$1:$C$73,2,FALSE)</f>
        <v>43.06033</v>
      </c>
      <c r="N6388">
        <f>VLOOKUP(L6388,Key!$A$1:$C$73,3,FALSE)</f>
        <v>-87.89546</v>
      </c>
      <c r="O6388">
        <v>16</v>
      </c>
      <c r="P6388">
        <v>0</v>
      </c>
      <c r="Q6388">
        <v>2.4</v>
      </c>
      <c r="R6388">
        <v>2.2999999999999998</v>
      </c>
      <c r="S6388">
        <v>96</v>
      </c>
      <c r="T6388">
        <f t="shared" si="891"/>
        <v>-1</v>
      </c>
      <c r="U6388" s="1">
        <v>42849</v>
      </c>
      <c r="V6388" s="13">
        <f t="shared" si="892"/>
        <v>42826</v>
      </c>
      <c r="W6388" s="14">
        <f t="shared" si="893"/>
        <v>42849</v>
      </c>
      <c r="X6388" s="1" t="str">
        <f t="shared" si="894"/>
        <v>Monday</v>
      </c>
      <c r="Y6388" s="2">
        <v>0.7527314814814815</v>
      </c>
      <c r="Z6388" s="2">
        <f t="shared" si="895"/>
        <v>0.75</v>
      </c>
      <c r="AA6388">
        <f>1</f>
        <v>1</v>
      </c>
      <c r="AB6388" s="1">
        <v>42849</v>
      </c>
      <c r="AC6388" s="13">
        <f t="shared" si="896"/>
        <v>42826</v>
      </c>
      <c r="AD6388" s="14">
        <f t="shared" si="897"/>
        <v>42849</v>
      </c>
      <c r="AE6388" s="1" t="str">
        <f t="shared" si="898"/>
        <v>Monday</v>
      </c>
      <c r="AF6388" s="2">
        <v>0.76358796296296294</v>
      </c>
      <c r="AG6388" s="2">
        <f t="shared" si="899"/>
        <v>0.75</v>
      </c>
      <c r="AH6388" t="s">
        <v>23</v>
      </c>
    </row>
    <row r="6389" spans="1:34" x14ac:dyDescent="0.25">
      <c r="A6389">
        <v>1442430</v>
      </c>
      <c r="B6389" t="s">
        <v>29</v>
      </c>
      <c r="C6389" t="s">
        <v>47</v>
      </c>
      <c r="D6389" t="s">
        <v>31</v>
      </c>
      <c r="E6389">
        <v>53211</v>
      </c>
      <c r="F6389" t="s">
        <v>20</v>
      </c>
      <c r="G6389" t="s">
        <v>32</v>
      </c>
      <c r="H6389">
        <v>11071</v>
      </c>
      <c r="I6389" t="s">
        <v>21</v>
      </c>
      <c r="J6389">
        <f>VLOOKUP(I6389,Key!$A$1:$C$73,2,FALSE)</f>
        <v>43.074890000000003</v>
      </c>
      <c r="K6389">
        <f>VLOOKUP(I6389,Key!$A$1:$C$73,3,FALSE)</f>
        <v>-87.882810000000006</v>
      </c>
      <c r="L6389" t="s">
        <v>24</v>
      </c>
      <c r="M6389">
        <f>VLOOKUP(L6389,Key!$A$1:$C$73,2,FALSE)</f>
        <v>43.074655999999997</v>
      </c>
      <c r="N6389">
        <f>VLOOKUP(L6389,Key!$A$1:$C$73,3,FALSE)</f>
        <v>-87.889011999999994</v>
      </c>
      <c r="O6389">
        <v>2</v>
      </c>
      <c r="P6389">
        <v>0</v>
      </c>
      <c r="Q6389">
        <v>0.3</v>
      </c>
      <c r="R6389">
        <v>0.3</v>
      </c>
      <c r="S6389">
        <v>12</v>
      </c>
      <c r="T6389">
        <f t="shared" si="891"/>
        <v>-1</v>
      </c>
      <c r="U6389" s="1">
        <v>42849</v>
      </c>
      <c r="V6389" s="13">
        <f t="shared" si="892"/>
        <v>42826</v>
      </c>
      <c r="W6389" s="14">
        <f t="shared" si="893"/>
        <v>42849</v>
      </c>
      <c r="X6389" s="1" t="str">
        <f t="shared" si="894"/>
        <v>Monday</v>
      </c>
      <c r="Y6389" s="2">
        <v>0.86174768518518519</v>
      </c>
      <c r="Z6389" s="2">
        <f t="shared" si="895"/>
        <v>0.875</v>
      </c>
      <c r="AA6389">
        <f>1</f>
        <v>1</v>
      </c>
      <c r="AB6389" s="1">
        <v>42849</v>
      </c>
      <c r="AC6389" s="13">
        <f t="shared" si="896"/>
        <v>42826</v>
      </c>
      <c r="AD6389" s="14">
        <f t="shared" si="897"/>
        <v>42849</v>
      </c>
      <c r="AE6389" s="1" t="str">
        <f t="shared" si="898"/>
        <v>Monday</v>
      </c>
      <c r="AF6389" s="2">
        <v>0.86291666666666667</v>
      </c>
      <c r="AG6389" s="2">
        <f t="shared" si="899"/>
        <v>0.875</v>
      </c>
      <c r="AH6389" t="s">
        <v>23</v>
      </c>
    </row>
    <row r="6390" spans="1:34" x14ac:dyDescent="0.25">
      <c r="A6390">
        <v>1451574</v>
      </c>
      <c r="B6390" t="s">
        <v>29</v>
      </c>
      <c r="C6390" t="s">
        <v>47</v>
      </c>
      <c r="D6390" t="s">
        <v>31</v>
      </c>
      <c r="E6390">
        <v>53211</v>
      </c>
      <c r="F6390" t="s">
        <v>20</v>
      </c>
      <c r="G6390" t="s">
        <v>32</v>
      </c>
      <c r="H6390">
        <v>5514</v>
      </c>
      <c r="I6390" t="s">
        <v>66</v>
      </c>
      <c r="J6390">
        <f>VLOOKUP(I6390,Key!$A$1:$C$73,2,FALSE)</f>
        <v>43.078530000000001</v>
      </c>
      <c r="K6390">
        <f>VLOOKUP(I6390,Key!$A$1:$C$73,3,FALSE)</f>
        <v>-87.882620000000003</v>
      </c>
      <c r="L6390" t="s">
        <v>24</v>
      </c>
      <c r="M6390">
        <f>VLOOKUP(L6390,Key!$A$1:$C$73,2,FALSE)</f>
        <v>43.074655999999997</v>
      </c>
      <c r="N6390">
        <f>VLOOKUP(L6390,Key!$A$1:$C$73,3,FALSE)</f>
        <v>-87.889011999999994</v>
      </c>
      <c r="O6390">
        <v>5</v>
      </c>
      <c r="P6390">
        <v>0</v>
      </c>
      <c r="Q6390">
        <v>0.8</v>
      </c>
      <c r="R6390">
        <v>0.7</v>
      </c>
      <c r="S6390">
        <v>30</v>
      </c>
      <c r="T6390">
        <f t="shared" si="891"/>
        <v>-1</v>
      </c>
      <c r="U6390" s="1">
        <v>42849</v>
      </c>
      <c r="V6390" s="13">
        <f t="shared" si="892"/>
        <v>42826</v>
      </c>
      <c r="W6390" s="14">
        <f t="shared" si="893"/>
        <v>42849</v>
      </c>
      <c r="X6390" s="1" t="str">
        <f t="shared" si="894"/>
        <v>Monday</v>
      </c>
      <c r="Y6390" s="2">
        <v>0.9009490740740741</v>
      </c>
      <c r="Z6390" s="2">
        <f t="shared" si="895"/>
        <v>0.91666666666666663</v>
      </c>
      <c r="AA6390">
        <f>1</f>
        <v>1</v>
      </c>
      <c r="AB6390" s="1">
        <v>42849</v>
      </c>
      <c r="AC6390" s="13">
        <f t="shared" si="896"/>
        <v>42826</v>
      </c>
      <c r="AD6390" s="14">
        <f t="shared" si="897"/>
        <v>42849</v>
      </c>
      <c r="AE6390" s="1" t="str">
        <f t="shared" si="898"/>
        <v>Monday</v>
      </c>
      <c r="AF6390" s="2">
        <v>0.90471064814814817</v>
      </c>
      <c r="AG6390" s="2">
        <f t="shared" si="899"/>
        <v>0.91666666666666663</v>
      </c>
      <c r="AH6390" t="s">
        <v>23</v>
      </c>
    </row>
    <row r="6391" spans="1:34" x14ac:dyDescent="0.25">
      <c r="A6391">
        <v>1494109</v>
      </c>
      <c r="B6391" t="s">
        <v>29</v>
      </c>
      <c r="C6391" t="s">
        <v>47</v>
      </c>
      <c r="D6391" t="s">
        <v>31</v>
      </c>
      <c r="E6391">
        <v>53233</v>
      </c>
      <c r="F6391" t="s">
        <v>20</v>
      </c>
      <c r="G6391" t="s">
        <v>32</v>
      </c>
      <c r="H6391">
        <v>5509</v>
      </c>
      <c r="I6391" t="s">
        <v>82</v>
      </c>
      <c r="J6391">
        <f>VLOOKUP(I6391,Key!$A$1:$C$73,2,FALSE)</f>
        <v>43.040349999999997</v>
      </c>
      <c r="K6391">
        <f>VLOOKUP(I6391,Key!$A$1:$C$73,3,FALSE)</f>
        <v>-87.920760000000001</v>
      </c>
      <c r="L6391" t="s">
        <v>44</v>
      </c>
      <c r="M6391">
        <f>VLOOKUP(L6391,Key!$A$1:$C$73,2,FALSE)</f>
        <v>43.03886</v>
      </c>
      <c r="N6391">
        <f>VLOOKUP(L6391,Key!$A$1:$C$73,3,FALSE)</f>
        <v>-87.902720000000002</v>
      </c>
      <c r="O6391">
        <v>10</v>
      </c>
      <c r="P6391">
        <v>0</v>
      </c>
      <c r="Q6391">
        <v>1.5</v>
      </c>
      <c r="R6391">
        <v>1.4</v>
      </c>
      <c r="S6391">
        <v>60</v>
      </c>
      <c r="T6391">
        <f t="shared" si="891"/>
        <v>-1</v>
      </c>
      <c r="U6391" s="1">
        <v>42850</v>
      </c>
      <c r="V6391" s="13">
        <f t="shared" si="892"/>
        <v>42826</v>
      </c>
      <c r="W6391" s="14">
        <f t="shared" si="893"/>
        <v>42850</v>
      </c>
      <c r="X6391" s="1" t="str">
        <f t="shared" si="894"/>
        <v>Tuesday</v>
      </c>
      <c r="Y6391" s="2">
        <v>0.31796296296296295</v>
      </c>
      <c r="Z6391" s="2">
        <f t="shared" si="895"/>
        <v>0.33333333333333331</v>
      </c>
      <c r="AA6391">
        <f>1</f>
        <v>1</v>
      </c>
      <c r="AB6391" s="1">
        <v>42850</v>
      </c>
      <c r="AC6391" s="13">
        <f t="shared" si="896"/>
        <v>42826</v>
      </c>
      <c r="AD6391" s="14">
        <f t="shared" si="897"/>
        <v>42850</v>
      </c>
      <c r="AE6391" s="1" t="str">
        <f t="shared" si="898"/>
        <v>Tuesday</v>
      </c>
      <c r="AF6391" s="2">
        <v>0.32437500000000002</v>
      </c>
      <c r="AG6391" s="2">
        <f t="shared" si="899"/>
        <v>0.33333333333333331</v>
      </c>
      <c r="AH6391" t="s">
        <v>23</v>
      </c>
    </row>
    <row r="6392" spans="1:34" x14ac:dyDescent="0.25">
      <c r="A6392">
        <v>1188548</v>
      </c>
      <c r="B6392" t="s">
        <v>29</v>
      </c>
      <c r="C6392" t="s">
        <v>47</v>
      </c>
      <c r="D6392" t="s">
        <v>31</v>
      </c>
      <c r="E6392">
        <v>53202</v>
      </c>
      <c r="F6392" t="s">
        <v>20</v>
      </c>
      <c r="G6392" t="s">
        <v>99</v>
      </c>
      <c r="H6392">
        <v>28</v>
      </c>
      <c r="I6392" t="s">
        <v>22</v>
      </c>
      <c r="J6392">
        <f>VLOOKUP(I6392,Key!$A$1:$C$73,2,FALSE)</f>
        <v>43.058619999999998</v>
      </c>
      <c r="K6392">
        <f>VLOOKUP(I6392,Key!$A$1:$C$73,3,FALSE)</f>
        <v>-87.885319999999993</v>
      </c>
      <c r="L6392" t="s">
        <v>77</v>
      </c>
      <c r="M6392">
        <f>VLOOKUP(L6392,Key!$A$1:$C$73,2,FALSE)</f>
        <v>43.036900000000003</v>
      </c>
      <c r="N6392">
        <f>VLOOKUP(L6392,Key!$A$1:$C$73,3,FALSE)</f>
        <v>-87.89667</v>
      </c>
      <c r="O6392">
        <v>13</v>
      </c>
      <c r="P6392">
        <v>0</v>
      </c>
      <c r="Q6392">
        <v>2</v>
      </c>
      <c r="R6392">
        <v>1.9</v>
      </c>
      <c r="S6392">
        <v>78</v>
      </c>
      <c r="T6392">
        <f t="shared" si="891"/>
        <v>-1</v>
      </c>
      <c r="U6392" s="1">
        <v>42850</v>
      </c>
      <c r="V6392" s="13">
        <f t="shared" si="892"/>
        <v>42826</v>
      </c>
      <c r="W6392" s="14">
        <f t="shared" si="893"/>
        <v>42850</v>
      </c>
      <c r="X6392" s="1" t="str">
        <f t="shared" si="894"/>
        <v>Tuesday</v>
      </c>
      <c r="Y6392" s="2">
        <v>0.32819444444444446</v>
      </c>
      <c r="Z6392" s="2">
        <f t="shared" si="895"/>
        <v>0.33333333333333331</v>
      </c>
      <c r="AA6392">
        <f>1</f>
        <v>1</v>
      </c>
      <c r="AB6392" s="1">
        <v>42850</v>
      </c>
      <c r="AC6392" s="13">
        <f t="shared" si="896"/>
        <v>42826</v>
      </c>
      <c r="AD6392" s="14">
        <f t="shared" si="897"/>
        <v>42850</v>
      </c>
      <c r="AE6392" s="1" t="str">
        <f t="shared" si="898"/>
        <v>Tuesday</v>
      </c>
      <c r="AF6392" s="2">
        <v>0.33731481481481485</v>
      </c>
      <c r="AG6392" s="2">
        <f t="shared" si="899"/>
        <v>0.33333333333333331</v>
      </c>
      <c r="AH6392" t="s">
        <v>23</v>
      </c>
    </row>
    <row r="6393" spans="1:34" x14ac:dyDescent="0.25">
      <c r="A6393">
        <v>1387054</v>
      </c>
      <c r="B6393" t="s">
        <v>29</v>
      </c>
      <c r="C6393" t="s">
        <v>35</v>
      </c>
      <c r="D6393" t="s">
        <v>31</v>
      </c>
      <c r="E6393">
        <v>53213</v>
      </c>
      <c r="F6393" t="s">
        <v>20</v>
      </c>
      <c r="G6393" t="s">
        <v>32</v>
      </c>
      <c r="H6393">
        <v>11117</v>
      </c>
      <c r="I6393" t="s">
        <v>71</v>
      </c>
      <c r="J6393">
        <f>VLOOKUP(I6393,Key!$A$1:$C$73,2,FALSE)</f>
        <v>43.060079999999999</v>
      </c>
      <c r="K6393">
        <f>VLOOKUP(I6393,Key!$A$1:$C$73,3,FALSE)</f>
        <v>-88.027349999999998</v>
      </c>
      <c r="L6393" t="s">
        <v>90</v>
      </c>
      <c r="M6393">
        <f>VLOOKUP(L6393,Key!$A$1:$C$73,2,FALSE)</f>
        <v>43.06044</v>
      </c>
      <c r="N6393">
        <f>VLOOKUP(L6393,Key!$A$1:$C$73,3,FALSE)</f>
        <v>-88.016239999999996</v>
      </c>
      <c r="O6393">
        <v>4</v>
      </c>
      <c r="P6393">
        <v>0</v>
      </c>
      <c r="Q6393">
        <v>0.6</v>
      </c>
      <c r="R6393">
        <v>0.6</v>
      </c>
      <c r="S6393">
        <v>24</v>
      </c>
      <c r="T6393">
        <f t="shared" si="891"/>
        <v>-1</v>
      </c>
      <c r="U6393" s="1">
        <v>42850</v>
      </c>
      <c r="V6393" s="13">
        <f t="shared" si="892"/>
        <v>42826</v>
      </c>
      <c r="W6393" s="14">
        <f t="shared" si="893"/>
        <v>42850</v>
      </c>
      <c r="X6393" s="1" t="str">
        <f t="shared" si="894"/>
        <v>Tuesday</v>
      </c>
      <c r="Y6393" s="2">
        <v>0.35487268518518517</v>
      </c>
      <c r="Z6393" s="2">
        <f t="shared" si="895"/>
        <v>0.375</v>
      </c>
      <c r="AA6393">
        <f>1</f>
        <v>1</v>
      </c>
      <c r="AB6393" s="1">
        <v>42850</v>
      </c>
      <c r="AC6393" s="13">
        <f t="shared" si="896"/>
        <v>42826</v>
      </c>
      <c r="AD6393" s="14">
        <f t="shared" si="897"/>
        <v>42850</v>
      </c>
      <c r="AE6393" s="1" t="str">
        <f t="shared" si="898"/>
        <v>Tuesday</v>
      </c>
      <c r="AF6393" s="2">
        <v>0.35814814814814816</v>
      </c>
      <c r="AG6393" s="2">
        <f t="shared" si="899"/>
        <v>0.375</v>
      </c>
      <c r="AH6393" t="s">
        <v>23</v>
      </c>
    </row>
    <row r="6394" spans="1:34" x14ac:dyDescent="0.25">
      <c r="A6394">
        <v>1489319</v>
      </c>
      <c r="B6394" t="s">
        <v>29</v>
      </c>
      <c r="C6394" t="s">
        <v>137</v>
      </c>
      <c r="D6394" t="s">
        <v>31</v>
      </c>
      <c r="E6394">
        <v>53045</v>
      </c>
      <c r="F6394" t="s">
        <v>20</v>
      </c>
      <c r="G6394" t="s">
        <v>32</v>
      </c>
      <c r="H6394">
        <v>127</v>
      </c>
      <c r="I6394" t="s">
        <v>61</v>
      </c>
      <c r="J6394">
        <f>VLOOKUP(I6394,Key!$A$1:$C$73,2,FALSE)</f>
        <v>43.060786</v>
      </c>
      <c r="K6394">
        <f>VLOOKUP(I6394,Key!$A$1:$C$73,3,FALSE)</f>
        <v>-87.883825999999999</v>
      </c>
      <c r="L6394" t="s">
        <v>65</v>
      </c>
      <c r="M6394">
        <f>VLOOKUP(L6394,Key!$A$1:$C$73,2,FALSE)</f>
        <v>43.077359999999999</v>
      </c>
      <c r="N6394">
        <f>VLOOKUP(L6394,Key!$A$1:$C$73,3,FALSE)</f>
        <v>-87.880769999999998</v>
      </c>
      <c r="O6394">
        <v>9</v>
      </c>
      <c r="P6394">
        <v>0</v>
      </c>
      <c r="Q6394">
        <v>1.4</v>
      </c>
      <c r="R6394">
        <v>1.3</v>
      </c>
      <c r="S6394">
        <v>54</v>
      </c>
      <c r="T6394">
        <f t="shared" si="891"/>
        <v>-1</v>
      </c>
      <c r="U6394" s="1">
        <v>42850</v>
      </c>
      <c r="V6394" s="13">
        <f t="shared" si="892"/>
        <v>42826</v>
      </c>
      <c r="W6394" s="14">
        <f t="shared" si="893"/>
        <v>42850</v>
      </c>
      <c r="X6394" s="1" t="str">
        <f t="shared" si="894"/>
        <v>Tuesday</v>
      </c>
      <c r="Y6394" s="2">
        <v>0.3631712962962963</v>
      </c>
      <c r="Z6394" s="2">
        <f t="shared" si="895"/>
        <v>0.375</v>
      </c>
      <c r="AA6394">
        <f>1</f>
        <v>1</v>
      </c>
      <c r="AB6394" s="1">
        <v>42850</v>
      </c>
      <c r="AC6394" s="13">
        <f t="shared" si="896"/>
        <v>42826</v>
      </c>
      <c r="AD6394" s="14">
        <f t="shared" si="897"/>
        <v>42850</v>
      </c>
      <c r="AE6394" s="1" t="str">
        <f t="shared" si="898"/>
        <v>Tuesday</v>
      </c>
      <c r="AF6394" s="2">
        <v>0.36913194444444447</v>
      </c>
      <c r="AG6394" s="2">
        <f t="shared" si="899"/>
        <v>0.375</v>
      </c>
      <c r="AH6394" t="s">
        <v>23</v>
      </c>
    </row>
    <row r="6395" spans="1:34" x14ac:dyDescent="0.25">
      <c r="A6395">
        <v>717793</v>
      </c>
      <c r="B6395" t="s">
        <v>29</v>
      </c>
      <c r="C6395" t="s">
        <v>47</v>
      </c>
      <c r="D6395" t="s">
        <v>31</v>
      </c>
      <c r="E6395">
        <v>53202</v>
      </c>
      <c r="F6395" t="s">
        <v>20</v>
      </c>
      <c r="G6395" t="s">
        <v>32</v>
      </c>
      <c r="H6395">
        <v>5511</v>
      </c>
      <c r="I6395" t="s">
        <v>57</v>
      </c>
      <c r="J6395">
        <f>VLOOKUP(I6395,Key!$A$1:$C$73,2,FALSE)</f>
        <v>43.03913</v>
      </c>
      <c r="K6395">
        <f>VLOOKUP(I6395,Key!$A$1:$C$73,3,FALSE)</f>
        <v>-87.916150000000002</v>
      </c>
      <c r="L6395" t="s">
        <v>36</v>
      </c>
      <c r="M6395">
        <f>VLOOKUP(L6395,Key!$A$1:$C$73,2,FALSE)</f>
        <v>43.03519</v>
      </c>
      <c r="N6395">
        <f>VLOOKUP(L6395,Key!$A$1:$C$73,3,FALSE)</f>
        <v>-87.907390000000007</v>
      </c>
      <c r="O6395">
        <v>8</v>
      </c>
      <c r="P6395">
        <v>0</v>
      </c>
      <c r="Q6395">
        <v>1.2</v>
      </c>
      <c r="R6395">
        <v>1.1000000000000001</v>
      </c>
      <c r="S6395">
        <v>48</v>
      </c>
      <c r="T6395">
        <f t="shared" si="891"/>
        <v>-1</v>
      </c>
      <c r="U6395" s="1">
        <v>42850</v>
      </c>
      <c r="V6395" s="13">
        <f t="shared" si="892"/>
        <v>42826</v>
      </c>
      <c r="W6395" s="14">
        <f t="shared" si="893"/>
        <v>42850</v>
      </c>
      <c r="X6395" s="1" t="str">
        <f t="shared" si="894"/>
        <v>Tuesday</v>
      </c>
      <c r="Y6395" s="2">
        <v>0.46763888888888888</v>
      </c>
      <c r="Z6395" s="2">
        <f t="shared" si="895"/>
        <v>0.45833333333333331</v>
      </c>
      <c r="AA6395">
        <f>1</f>
        <v>1</v>
      </c>
      <c r="AB6395" s="1">
        <v>42850</v>
      </c>
      <c r="AC6395" s="13">
        <f t="shared" si="896"/>
        <v>42826</v>
      </c>
      <c r="AD6395" s="14">
        <f t="shared" si="897"/>
        <v>42850</v>
      </c>
      <c r="AE6395" s="1" t="str">
        <f t="shared" si="898"/>
        <v>Tuesday</v>
      </c>
      <c r="AF6395" s="2">
        <v>0.47315972222222219</v>
      </c>
      <c r="AG6395" s="2">
        <f t="shared" si="899"/>
        <v>0.45833333333333331</v>
      </c>
      <c r="AH6395" t="s">
        <v>23</v>
      </c>
    </row>
    <row r="6396" spans="1:34" x14ac:dyDescent="0.25">
      <c r="A6396">
        <v>1372342</v>
      </c>
      <c r="B6396" t="s">
        <v>29</v>
      </c>
      <c r="C6396" t="s">
        <v>47</v>
      </c>
      <c r="D6396" t="s">
        <v>31</v>
      </c>
      <c r="E6396">
        <v>53202</v>
      </c>
      <c r="F6396" t="s">
        <v>20</v>
      </c>
      <c r="G6396" t="s">
        <v>97</v>
      </c>
      <c r="H6396">
        <v>11143</v>
      </c>
      <c r="I6396" t="s">
        <v>62</v>
      </c>
      <c r="J6396">
        <f>VLOOKUP(I6396,Key!$A$1:$C$73,2,FALSE)</f>
        <v>43.052460000000004</v>
      </c>
      <c r="K6396">
        <f>VLOOKUP(I6396,Key!$A$1:$C$73,3,FALSE)</f>
        <v>-87.891000000000005</v>
      </c>
      <c r="L6396" t="s">
        <v>21</v>
      </c>
      <c r="M6396">
        <f>VLOOKUP(L6396,Key!$A$1:$C$73,2,FALSE)</f>
        <v>43.074890000000003</v>
      </c>
      <c r="N6396">
        <f>VLOOKUP(L6396,Key!$A$1:$C$73,3,FALSE)</f>
        <v>-87.882810000000006</v>
      </c>
      <c r="O6396">
        <v>13</v>
      </c>
      <c r="P6396">
        <v>2</v>
      </c>
      <c r="Q6396">
        <v>2</v>
      </c>
      <c r="R6396">
        <v>1.9</v>
      </c>
      <c r="S6396">
        <v>78</v>
      </c>
      <c r="T6396">
        <f t="shared" si="891"/>
        <v>-1</v>
      </c>
      <c r="U6396" s="1">
        <v>42850</v>
      </c>
      <c r="V6396" s="13">
        <f t="shared" si="892"/>
        <v>42826</v>
      </c>
      <c r="W6396" s="14">
        <f t="shared" si="893"/>
        <v>42850</v>
      </c>
      <c r="X6396" s="1" t="str">
        <f t="shared" si="894"/>
        <v>Tuesday</v>
      </c>
      <c r="Y6396" s="2">
        <v>0.56833333333333336</v>
      </c>
      <c r="Z6396" s="2">
        <f t="shared" si="895"/>
        <v>0.58333333333333326</v>
      </c>
      <c r="AA6396">
        <f>1</f>
        <v>1</v>
      </c>
      <c r="AB6396" s="1">
        <v>42850</v>
      </c>
      <c r="AC6396" s="13">
        <f t="shared" si="896"/>
        <v>42826</v>
      </c>
      <c r="AD6396" s="14">
        <f t="shared" si="897"/>
        <v>42850</v>
      </c>
      <c r="AE6396" s="1" t="str">
        <f t="shared" si="898"/>
        <v>Tuesday</v>
      </c>
      <c r="AF6396" s="2">
        <v>0.5777430555555555</v>
      </c>
      <c r="AG6396" s="2">
        <f t="shared" si="899"/>
        <v>0.58333333333333326</v>
      </c>
      <c r="AH6396" t="s">
        <v>23</v>
      </c>
    </row>
    <row r="6397" spans="1:34" x14ac:dyDescent="0.25">
      <c r="A6397">
        <v>1357250</v>
      </c>
      <c r="B6397" t="s">
        <v>29</v>
      </c>
      <c r="C6397" t="s">
        <v>47</v>
      </c>
      <c r="D6397" t="s">
        <v>31</v>
      </c>
      <c r="E6397">
        <v>53202</v>
      </c>
      <c r="F6397" t="s">
        <v>20</v>
      </c>
      <c r="G6397" t="s">
        <v>32</v>
      </c>
      <c r="H6397">
        <v>274</v>
      </c>
      <c r="I6397" t="s">
        <v>42</v>
      </c>
      <c r="J6397">
        <f>VLOOKUP(I6397,Key!$A$1:$C$73,2,FALSE)</f>
        <v>43.038719999999998</v>
      </c>
      <c r="K6397">
        <f>VLOOKUP(I6397,Key!$A$1:$C$73,3,FALSE)</f>
        <v>-87.905339999999995</v>
      </c>
      <c r="L6397" t="s">
        <v>52</v>
      </c>
      <c r="M6397">
        <f>VLOOKUP(L6397,Key!$A$1:$C$73,2,FALSE)</f>
        <v>43.042490000000001</v>
      </c>
      <c r="N6397">
        <f>VLOOKUP(L6397,Key!$A$1:$C$73,3,FALSE)</f>
        <v>-87.909959999999998</v>
      </c>
      <c r="O6397">
        <v>3</v>
      </c>
      <c r="P6397">
        <v>0</v>
      </c>
      <c r="Q6397">
        <v>0.5</v>
      </c>
      <c r="R6397">
        <v>0.4</v>
      </c>
      <c r="S6397">
        <v>18</v>
      </c>
      <c r="T6397">
        <f t="shared" si="891"/>
        <v>-1</v>
      </c>
      <c r="U6397" s="1">
        <v>42850</v>
      </c>
      <c r="V6397" s="13">
        <f t="shared" si="892"/>
        <v>42826</v>
      </c>
      <c r="W6397" s="14">
        <f t="shared" si="893"/>
        <v>42850</v>
      </c>
      <c r="X6397" s="1" t="str">
        <f t="shared" si="894"/>
        <v>Tuesday</v>
      </c>
      <c r="Y6397" s="2">
        <v>0.73061342592592593</v>
      </c>
      <c r="Z6397" s="2">
        <f t="shared" si="895"/>
        <v>0.75</v>
      </c>
      <c r="AA6397">
        <f>1</f>
        <v>1</v>
      </c>
      <c r="AB6397" s="1">
        <v>42850</v>
      </c>
      <c r="AC6397" s="13">
        <f t="shared" si="896"/>
        <v>42826</v>
      </c>
      <c r="AD6397" s="14">
        <f t="shared" si="897"/>
        <v>42850</v>
      </c>
      <c r="AE6397" s="1" t="str">
        <f t="shared" si="898"/>
        <v>Tuesday</v>
      </c>
      <c r="AF6397" s="2">
        <v>0.73265046296296299</v>
      </c>
      <c r="AG6397" s="2">
        <f t="shared" si="899"/>
        <v>0.75</v>
      </c>
      <c r="AH6397" t="s">
        <v>23</v>
      </c>
    </row>
    <row r="6398" spans="1:34" x14ac:dyDescent="0.25">
      <c r="A6398">
        <v>1251604</v>
      </c>
      <c r="B6398" t="s">
        <v>29</v>
      </c>
      <c r="C6398" t="s">
        <v>118</v>
      </c>
      <c r="D6398" t="s">
        <v>31</v>
      </c>
      <c r="E6398">
        <v>54473</v>
      </c>
      <c r="F6398" t="s">
        <v>20</v>
      </c>
      <c r="G6398" t="s">
        <v>99</v>
      </c>
      <c r="H6398">
        <v>5428</v>
      </c>
      <c r="I6398" t="s">
        <v>66</v>
      </c>
      <c r="J6398">
        <f>VLOOKUP(I6398,Key!$A$1:$C$73,2,FALSE)</f>
        <v>43.078530000000001</v>
      </c>
      <c r="K6398">
        <f>VLOOKUP(I6398,Key!$A$1:$C$73,3,FALSE)</f>
        <v>-87.882620000000003</v>
      </c>
      <c r="L6398" t="s">
        <v>24</v>
      </c>
      <c r="M6398">
        <f>VLOOKUP(L6398,Key!$A$1:$C$73,2,FALSE)</f>
        <v>43.074655999999997</v>
      </c>
      <c r="N6398">
        <f>VLOOKUP(L6398,Key!$A$1:$C$73,3,FALSE)</f>
        <v>-87.889011999999994</v>
      </c>
      <c r="O6398">
        <v>4</v>
      </c>
      <c r="P6398">
        <v>0</v>
      </c>
      <c r="Q6398">
        <v>0.6</v>
      </c>
      <c r="R6398">
        <v>0.6</v>
      </c>
      <c r="S6398">
        <v>24</v>
      </c>
      <c r="T6398">
        <f t="shared" si="891"/>
        <v>-1</v>
      </c>
      <c r="U6398" s="1">
        <v>42850</v>
      </c>
      <c r="V6398" s="13">
        <f t="shared" si="892"/>
        <v>42826</v>
      </c>
      <c r="W6398" s="14">
        <f t="shared" si="893"/>
        <v>42850</v>
      </c>
      <c r="X6398" s="1" t="str">
        <f t="shared" si="894"/>
        <v>Tuesday</v>
      </c>
      <c r="Y6398" s="2">
        <v>0.81111111111111101</v>
      </c>
      <c r="Z6398" s="2">
        <f t="shared" si="895"/>
        <v>0.79166666666666663</v>
      </c>
      <c r="AA6398">
        <f>1</f>
        <v>1</v>
      </c>
      <c r="AB6398" s="1">
        <v>42850</v>
      </c>
      <c r="AC6398" s="13">
        <f t="shared" si="896"/>
        <v>42826</v>
      </c>
      <c r="AD6398" s="14">
        <f t="shared" si="897"/>
        <v>42850</v>
      </c>
      <c r="AE6398" s="1" t="str">
        <f t="shared" si="898"/>
        <v>Tuesday</v>
      </c>
      <c r="AF6398" s="2">
        <v>0.81388888888888899</v>
      </c>
      <c r="AG6398" s="2">
        <f t="shared" si="899"/>
        <v>0.83333333333333326</v>
      </c>
      <c r="AH6398" t="s">
        <v>23</v>
      </c>
    </row>
    <row r="6399" spans="1:34" x14ac:dyDescent="0.25">
      <c r="A6399">
        <v>1250295</v>
      </c>
      <c r="B6399" t="s">
        <v>29</v>
      </c>
      <c r="C6399" t="s">
        <v>116</v>
      </c>
      <c r="D6399" t="s">
        <v>31</v>
      </c>
      <c r="E6399">
        <v>54467</v>
      </c>
      <c r="F6399" t="s">
        <v>20</v>
      </c>
      <c r="G6399" t="s">
        <v>99</v>
      </c>
      <c r="H6399">
        <v>190</v>
      </c>
      <c r="I6399" t="s">
        <v>24</v>
      </c>
      <c r="J6399">
        <f>VLOOKUP(I6399,Key!$A$1:$C$73,2,FALSE)</f>
        <v>43.074655999999997</v>
      </c>
      <c r="K6399">
        <f>VLOOKUP(I6399,Key!$A$1:$C$73,3,FALSE)</f>
        <v>-87.889011999999994</v>
      </c>
      <c r="L6399" t="s">
        <v>66</v>
      </c>
      <c r="M6399">
        <f>VLOOKUP(L6399,Key!$A$1:$C$73,2,FALSE)</f>
        <v>43.078530000000001</v>
      </c>
      <c r="N6399">
        <f>VLOOKUP(L6399,Key!$A$1:$C$73,3,FALSE)</f>
        <v>-87.882620000000003</v>
      </c>
      <c r="O6399">
        <v>6</v>
      </c>
      <c r="P6399">
        <v>0</v>
      </c>
      <c r="Q6399">
        <v>0.9</v>
      </c>
      <c r="R6399">
        <v>0.9</v>
      </c>
      <c r="S6399">
        <v>36</v>
      </c>
      <c r="T6399">
        <f t="shared" si="891"/>
        <v>-1</v>
      </c>
      <c r="U6399" s="1">
        <v>42850</v>
      </c>
      <c r="V6399" s="13">
        <f t="shared" si="892"/>
        <v>42826</v>
      </c>
      <c r="W6399" s="14">
        <f t="shared" si="893"/>
        <v>42850</v>
      </c>
      <c r="X6399" s="1" t="str">
        <f t="shared" si="894"/>
        <v>Tuesday</v>
      </c>
      <c r="Y6399" s="2">
        <v>0.82436342592592593</v>
      </c>
      <c r="Z6399" s="2">
        <f t="shared" si="895"/>
        <v>0.83333333333333326</v>
      </c>
      <c r="AA6399">
        <f>1</f>
        <v>1</v>
      </c>
      <c r="AB6399" s="1">
        <v>42850</v>
      </c>
      <c r="AC6399" s="13">
        <f t="shared" si="896"/>
        <v>42826</v>
      </c>
      <c r="AD6399" s="14">
        <f t="shared" si="897"/>
        <v>42850</v>
      </c>
      <c r="AE6399" s="1" t="str">
        <f t="shared" si="898"/>
        <v>Tuesday</v>
      </c>
      <c r="AF6399" s="2">
        <v>0.82883101851851848</v>
      </c>
      <c r="AG6399" s="2">
        <f t="shared" si="899"/>
        <v>0.83333333333333326</v>
      </c>
      <c r="AH6399" t="s">
        <v>23</v>
      </c>
    </row>
    <row r="6400" spans="1:34" x14ac:dyDescent="0.25">
      <c r="A6400">
        <v>1489319</v>
      </c>
      <c r="B6400" t="s">
        <v>29</v>
      </c>
      <c r="C6400" t="s">
        <v>137</v>
      </c>
      <c r="D6400" t="s">
        <v>31</v>
      </c>
      <c r="E6400">
        <v>53045</v>
      </c>
      <c r="F6400" t="s">
        <v>20</v>
      </c>
      <c r="G6400" t="s">
        <v>32</v>
      </c>
      <c r="H6400">
        <v>316</v>
      </c>
      <c r="I6400" t="s">
        <v>61</v>
      </c>
      <c r="J6400">
        <f>VLOOKUP(I6400,Key!$A$1:$C$73,2,FALSE)</f>
        <v>43.060786</v>
      </c>
      <c r="K6400">
        <f>VLOOKUP(I6400,Key!$A$1:$C$73,3,FALSE)</f>
        <v>-87.883825999999999</v>
      </c>
      <c r="L6400" t="s">
        <v>21</v>
      </c>
      <c r="M6400">
        <f>VLOOKUP(L6400,Key!$A$1:$C$73,2,FALSE)</f>
        <v>43.074890000000003</v>
      </c>
      <c r="N6400">
        <f>VLOOKUP(L6400,Key!$A$1:$C$73,3,FALSE)</f>
        <v>-87.882810000000006</v>
      </c>
      <c r="O6400">
        <v>7</v>
      </c>
      <c r="P6400">
        <v>0</v>
      </c>
      <c r="Q6400">
        <v>1.1000000000000001</v>
      </c>
      <c r="R6400">
        <v>1</v>
      </c>
      <c r="S6400">
        <v>42</v>
      </c>
      <c r="T6400">
        <f t="shared" si="891"/>
        <v>-1</v>
      </c>
      <c r="U6400" s="1">
        <v>42851</v>
      </c>
      <c r="V6400" s="13">
        <f t="shared" si="892"/>
        <v>42826</v>
      </c>
      <c r="W6400" s="14">
        <f t="shared" si="893"/>
        <v>42851</v>
      </c>
      <c r="X6400" s="1" t="str">
        <f t="shared" si="894"/>
        <v>Wednesday</v>
      </c>
      <c r="Y6400" s="2">
        <v>0.45733796296296297</v>
      </c>
      <c r="Z6400" s="2">
        <f t="shared" si="895"/>
        <v>0.45833333333333331</v>
      </c>
      <c r="AA6400">
        <f>1</f>
        <v>1</v>
      </c>
      <c r="AB6400" s="1">
        <v>42851</v>
      </c>
      <c r="AC6400" s="13">
        <f t="shared" si="896"/>
        <v>42826</v>
      </c>
      <c r="AD6400" s="14">
        <f t="shared" si="897"/>
        <v>42851</v>
      </c>
      <c r="AE6400" s="1" t="str">
        <f t="shared" si="898"/>
        <v>Wednesday</v>
      </c>
      <c r="AF6400" s="2">
        <v>0.46237268518518521</v>
      </c>
      <c r="AG6400" s="2">
        <f t="shared" si="899"/>
        <v>0.45833333333333331</v>
      </c>
      <c r="AH6400" t="s">
        <v>23</v>
      </c>
    </row>
    <row r="6401" spans="1:34" x14ac:dyDescent="0.25">
      <c r="A6401">
        <v>1257700</v>
      </c>
      <c r="B6401" t="s">
        <v>29</v>
      </c>
      <c r="C6401" t="s">
        <v>47</v>
      </c>
      <c r="D6401" t="s">
        <v>31</v>
      </c>
      <c r="E6401">
        <v>53202</v>
      </c>
      <c r="F6401" t="s">
        <v>20</v>
      </c>
      <c r="G6401" t="s">
        <v>32</v>
      </c>
      <c r="H6401">
        <v>5430</v>
      </c>
      <c r="I6401" t="s">
        <v>94</v>
      </c>
      <c r="J6401">
        <f>VLOOKUP(I6401,Key!$A$1:$C$73,2,FALSE)</f>
        <v>43.020020000000002</v>
      </c>
      <c r="K6401">
        <f>VLOOKUP(I6401,Key!$A$1:$C$73,3,FALSE)</f>
        <v>-87.912540000000007</v>
      </c>
      <c r="L6401" t="s">
        <v>42</v>
      </c>
      <c r="M6401">
        <f>VLOOKUP(L6401,Key!$A$1:$C$73,2,FALSE)</f>
        <v>43.038719999999998</v>
      </c>
      <c r="N6401">
        <f>VLOOKUP(L6401,Key!$A$1:$C$73,3,FALSE)</f>
        <v>-87.905339999999995</v>
      </c>
      <c r="O6401">
        <v>12</v>
      </c>
      <c r="P6401">
        <v>0</v>
      </c>
      <c r="Q6401">
        <v>1.8</v>
      </c>
      <c r="R6401">
        <v>1.7</v>
      </c>
      <c r="S6401">
        <v>72</v>
      </c>
      <c r="T6401">
        <f t="shared" si="891"/>
        <v>-1</v>
      </c>
      <c r="U6401" s="1">
        <v>42851</v>
      </c>
      <c r="V6401" s="13">
        <f t="shared" si="892"/>
        <v>42826</v>
      </c>
      <c r="W6401" s="14">
        <f t="shared" si="893"/>
        <v>42851</v>
      </c>
      <c r="X6401" s="1" t="str">
        <f t="shared" si="894"/>
        <v>Wednesday</v>
      </c>
      <c r="Y6401" s="2">
        <v>0.4924884259259259</v>
      </c>
      <c r="Z6401" s="2">
        <f t="shared" si="895"/>
        <v>0.5</v>
      </c>
      <c r="AA6401">
        <f>1</f>
        <v>1</v>
      </c>
      <c r="AB6401" s="1">
        <v>42851</v>
      </c>
      <c r="AC6401" s="13">
        <f t="shared" si="896"/>
        <v>42826</v>
      </c>
      <c r="AD6401" s="14">
        <f t="shared" si="897"/>
        <v>42851</v>
      </c>
      <c r="AE6401" s="1" t="str">
        <f t="shared" si="898"/>
        <v>Wednesday</v>
      </c>
      <c r="AF6401" s="2">
        <v>0.50134259259259262</v>
      </c>
      <c r="AG6401" s="2">
        <f t="shared" si="899"/>
        <v>0.5</v>
      </c>
      <c r="AH6401" t="s">
        <v>23</v>
      </c>
    </row>
    <row r="6402" spans="1:34" x14ac:dyDescent="0.25">
      <c r="A6402">
        <v>1170376</v>
      </c>
      <c r="B6402" t="s">
        <v>29</v>
      </c>
      <c r="C6402" t="s">
        <v>187</v>
      </c>
      <c r="D6402" t="s">
        <v>31</v>
      </c>
      <c r="E6402">
        <v>53538</v>
      </c>
      <c r="F6402" t="s">
        <v>20</v>
      </c>
      <c r="G6402" t="s">
        <v>99</v>
      </c>
      <c r="H6402">
        <v>315</v>
      </c>
      <c r="I6402" t="s">
        <v>21</v>
      </c>
      <c r="J6402">
        <f>VLOOKUP(I6402,Key!$A$1:$C$73,2,FALSE)</f>
        <v>43.074890000000003</v>
      </c>
      <c r="K6402">
        <f>VLOOKUP(I6402,Key!$A$1:$C$73,3,FALSE)</f>
        <v>-87.882810000000006</v>
      </c>
      <c r="L6402" t="s">
        <v>66</v>
      </c>
      <c r="M6402">
        <f>VLOOKUP(L6402,Key!$A$1:$C$73,2,FALSE)</f>
        <v>43.078530000000001</v>
      </c>
      <c r="N6402">
        <f>VLOOKUP(L6402,Key!$A$1:$C$73,3,FALSE)</f>
        <v>-87.882620000000003</v>
      </c>
      <c r="O6402">
        <v>20</v>
      </c>
      <c r="P6402">
        <v>0</v>
      </c>
      <c r="Q6402">
        <v>3</v>
      </c>
      <c r="R6402">
        <v>2.9</v>
      </c>
      <c r="S6402">
        <v>120</v>
      </c>
      <c r="T6402">
        <f t="shared" ref="T6402:T6465" si="900">-1</f>
        <v>-1</v>
      </c>
      <c r="U6402" s="1">
        <v>42851</v>
      </c>
      <c r="V6402" s="13">
        <f t="shared" ref="V6402:V6465" si="901">DATE(YEAR(U6402), MONTH(U6402), 1)</f>
        <v>42826</v>
      </c>
      <c r="W6402" s="14">
        <f t="shared" ref="W6402:W6465" si="902">U6402</f>
        <v>42851</v>
      </c>
      <c r="X6402" s="1" t="str">
        <f t="shared" ref="X6402:X6465" si="903">TEXT(W6402,"dddd")</f>
        <v>Wednesday</v>
      </c>
      <c r="Y6402" s="2">
        <v>0.57775462962962965</v>
      </c>
      <c r="Z6402" s="2">
        <f t="shared" ref="Z6402:Z6465" si="904">MROUND(Y6402, "1:00")</f>
        <v>0.58333333333333326</v>
      </c>
      <c r="AA6402">
        <f>1</f>
        <v>1</v>
      </c>
      <c r="AB6402" s="1">
        <v>42851</v>
      </c>
      <c r="AC6402" s="13">
        <f t="shared" ref="AC6402:AC6465" si="905">DATE(YEAR(AB6402), MONTH(AB6402), 1)</f>
        <v>42826</v>
      </c>
      <c r="AD6402" s="14">
        <f t="shared" ref="AD6402:AD6465" si="906">AB6402</f>
        <v>42851</v>
      </c>
      <c r="AE6402" s="1" t="str">
        <f t="shared" ref="AE6402:AE6465" si="907">TEXT(AD6402,"dddd")</f>
        <v>Wednesday</v>
      </c>
      <c r="AF6402" s="2">
        <v>0.59104166666666669</v>
      </c>
      <c r="AG6402" s="2">
        <f t="shared" ref="AG6402:AG6465" si="908">MROUND(AF6402, "1:00")</f>
        <v>0.58333333333333326</v>
      </c>
      <c r="AH6402" t="s">
        <v>23</v>
      </c>
    </row>
    <row r="6403" spans="1:34" x14ac:dyDescent="0.25">
      <c r="A6403">
        <v>1489319</v>
      </c>
      <c r="B6403" t="s">
        <v>29</v>
      </c>
      <c r="C6403" t="s">
        <v>137</v>
      </c>
      <c r="D6403" t="s">
        <v>31</v>
      </c>
      <c r="E6403">
        <v>53045</v>
      </c>
      <c r="F6403" t="s">
        <v>20</v>
      </c>
      <c r="G6403" t="s">
        <v>32</v>
      </c>
      <c r="H6403">
        <v>19</v>
      </c>
      <c r="I6403" t="s">
        <v>21</v>
      </c>
      <c r="J6403">
        <f>VLOOKUP(I6403,Key!$A$1:$C$73,2,FALSE)</f>
        <v>43.074890000000003</v>
      </c>
      <c r="K6403">
        <f>VLOOKUP(I6403,Key!$A$1:$C$73,3,FALSE)</f>
        <v>-87.882810000000006</v>
      </c>
      <c r="L6403" t="s">
        <v>61</v>
      </c>
      <c r="M6403">
        <f>VLOOKUP(L6403,Key!$A$1:$C$73,2,FALSE)</f>
        <v>43.060786</v>
      </c>
      <c r="N6403">
        <f>VLOOKUP(L6403,Key!$A$1:$C$73,3,FALSE)</f>
        <v>-87.883825999999999</v>
      </c>
      <c r="O6403">
        <v>6</v>
      </c>
      <c r="P6403">
        <v>0</v>
      </c>
      <c r="Q6403">
        <v>0.9</v>
      </c>
      <c r="R6403">
        <v>0.9</v>
      </c>
      <c r="S6403">
        <v>36</v>
      </c>
      <c r="T6403">
        <f t="shared" si="900"/>
        <v>-1</v>
      </c>
      <c r="U6403" s="1">
        <v>42851</v>
      </c>
      <c r="V6403" s="13">
        <f t="shared" si="901"/>
        <v>42826</v>
      </c>
      <c r="W6403" s="14">
        <f t="shared" si="902"/>
        <v>42851</v>
      </c>
      <c r="X6403" s="1" t="str">
        <f t="shared" si="903"/>
        <v>Wednesday</v>
      </c>
      <c r="Y6403" s="2">
        <v>0.57917824074074076</v>
      </c>
      <c r="Z6403" s="2">
        <f t="shared" si="904"/>
        <v>0.58333333333333326</v>
      </c>
      <c r="AA6403">
        <f>1</f>
        <v>1</v>
      </c>
      <c r="AB6403" s="1">
        <v>42851</v>
      </c>
      <c r="AC6403" s="13">
        <f t="shared" si="905"/>
        <v>42826</v>
      </c>
      <c r="AD6403" s="14">
        <f t="shared" si="906"/>
        <v>42851</v>
      </c>
      <c r="AE6403" s="1" t="str">
        <f t="shared" si="907"/>
        <v>Wednesday</v>
      </c>
      <c r="AF6403" s="2">
        <v>0.58384259259259264</v>
      </c>
      <c r="AG6403" s="2">
        <f t="shared" si="908"/>
        <v>0.58333333333333326</v>
      </c>
      <c r="AH6403" t="s">
        <v>23</v>
      </c>
    </row>
    <row r="6404" spans="1:34" x14ac:dyDescent="0.25">
      <c r="A6404">
        <v>1564054</v>
      </c>
      <c r="B6404" t="s">
        <v>29</v>
      </c>
      <c r="C6404" t="s">
        <v>140</v>
      </c>
      <c r="D6404" t="s">
        <v>31</v>
      </c>
      <c r="E6404">
        <v>53126</v>
      </c>
      <c r="F6404" t="s">
        <v>20</v>
      </c>
      <c r="G6404" t="s">
        <v>32</v>
      </c>
      <c r="H6404">
        <v>11150</v>
      </c>
      <c r="I6404" t="s">
        <v>75</v>
      </c>
      <c r="J6404">
        <f>VLOOKUP(I6404,Key!$A$1:$C$73,2,FALSE)</f>
        <v>43.060296999999998</v>
      </c>
      <c r="K6404">
        <f>VLOOKUP(I6404,Key!$A$1:$C$73,3,FALSE)</f>
        <v>-87.913150000000002</v>
      </c>
      <c r="L6404" t="s">
        <v>53</v>
      </c>
      <c r="M6404">
        <f>VLOOKUP(L6404,Key!$A$1:$C$73,2,FALSE)</f>
        <v>43.04824</v>
      </c>
      <c r="N6404">
        <f>VLOOKUP(L6404,Key!$A$1:$C$73,3,FALSE)</f>
        <v>-87.904970000000006</v>
      </c>
      <c r="O6404">
        <v>10</v>
      </c>
      <c r="P6404">
        <v>0</v>
      </c>
      <c r="Q6404">
        <v>1.5</v>
      </c>
      <c r="R6404">
        <v>1.4</v>
      </c>
      <c r="S6404">
        <v>60</v>
      </c>
      <c r="T6404">
        <f t="shared" si="900"/>
        <v>-1</v>
      </c>
      <c r="U6404" s="1">
        <v>42851</v>
      </c>
      <c r="V6404" s="13">
        <f t="shared" si="901"/>
        <v>42826</v>
      </c>
      <c r="W6404" s="14">
        <f t="shared" si="902"/>
        <v>42851</v>
      </c>
      <c r="X6404" s="1" t="str">
        <f t="shared" si="903"/>
        <v>Wednesday</v>
      </c>
      <c r="Y6404" s="2">
        <v>0.61340277777777774</v>
      </c>
      <c r="Z6404" s="2">
        <f t="shared" si="904"/>
        <v>0.625</v>
      </c>
      <c r="AA6404">
        <f>1</f>
        <v>1</v>
      </c>
      <c r="AB6404" s="1">
        <v>42851</v>
      </c>
      <c r="AC6404" s="13">
        <f t="shared" si="905"/>
        <v>42826</v>
      </c>
      <c r="AD6404" s="14">
        <f t="shared" si="906"/>
        <v>42851</v>
      </c>
      <c r="AE6404" s="1" t="str">
        <f t="shared" si="907"/>
        <v>Wednesday</v>
      </c>
      <c r="AF6404" s="2">
        <v>0.62059027777777775</v>
      </c>
      <c r="AG6404" s="2">
        <f t="shared" si="908"/>
        <v>0.625</v>
      </c>
      <c r="AH6404" t="s">
        <v>23</v>
      </c>
    </row>
    <row r="6405" spans="1:34" x14ac:dyDescent="0.25">
      <c r="A6405">
        <v>1092313</v>
      </c>
      <c r="B6405" t="s">
        <v>29</v>
      </c>
      <c r="C6405" t="s">
        <v>47</v>
      </c>
      <c r="D6405" t="s">
        <v>31</v>
      </c>
      <c r="E6405">
        <v>53211</v>
      </c>
      <c r="F6405" t="s">
        <v>20</v>
      </c>
      <c r="G6405" t="s">
        <v>32</v>
      </c>
      <c r="H6405">
        <v>11079</v>
      </c>
      <c r="I6405" t="s">
        <v>24</v>
      </c>
      <c r="J6405">
        <f>VLOOKUP(I6405,Key!$A$1:$C$73,2,FALSE)</f>
        <v>43.074655999999997</v>
      </c>
      <c r="K6405">
        <f>VLOOKUP(I6405,Key!$A$1:$C$73,3,FALSE)</f>
        <v>-87.889011999999994</v>
      </c>
      <c r="L6405" t="s">
        <v>21</v>
      </c>
      <c r="M6405">
        <f>VLOOKUP(L6405,Key!$A$1:$C$73,2,FALSE)</f>
        <v>43.074890000000003</v>
      </c>
      <c r="N6405">
        <f>VLOOKUP(L6405,Key!$A$1:$C$73,3,FALSE)</f>
        <v>-87.882810000000006</v>
      </c>
      <c r="O6405">
        <v>18</v>
      </c>
      <c r="P6405">
        <v>0</v>
      </c>
      <c r="Q6405">
        <v>2.7</v>
      </c>
      <c r="R6405">
        <v>2.6</v>
      </c>
      <c r="S6405">
        <v>108</v>
      </c>
      <c r="T6405">
        <f t="shared" si="900"/>
        <v>-1</v>
      </c>
      <c r="U6405" s="1">
        <v>42851</v>
      </c>
      <c r="V6405" s="13">
        <f t="shared" si="901"/>
        <v>42826</v>
      </c>
      <c r="W6405" s="14">
        <f t="shared" si="902"/>
        <v>42851</v>
      </c>
      <c r="X6405" s="1" t="str">
        <f t="shared" si="903"/>
        <v>Wednesday</v>
      </c>
      <c r="Y6405" s="2">
        <v>0.65328703703703705</v>
      </c>
      <c r="Z6405" s="2">
        <f t="shared" si="904"/>
        <v>0.66666666666666663</v>
      </c>
      <c r="AA6405">
        <f>1</f>
        <v>1</v>
      </c>
      <c r="AB6405" s="1">
        <v>42851</v>
      </c>
      <c r="AC6405" s="13">
        <f t="shared" si="905"/>
        <v>42826</v>
      </c>
      <c r="AD6405" s="14">
        <f t="shared" si="906"/>
        <v>42851</v>
      </c>
      <c r="AE6405" s="1" t="str">
        <f t="shared" si="907"/>
        <v>Wednesday</v>
      </c>
      <c r="AF6405" s="2">
        <v>0.66593749999999996</v>
      </c>
      <c r="AG6405" s="2">
        <f t="shared" si="908"/>
        <v>0.66666666666666663</v>
      </c>
      <c r="AH6405" t="s">
        <v>23</v>
      </c>
    </row>
    <row r="6406" spans="1:34" x14ac:dyDescent="0.25">
      <c r="A6406">
        <v>1092313</v>
      </c>
      <c r="B6406" t="s">
        <v>29</v>
      </c>
      <c r="C6406" t="s">
        <v>47</v>
      </c>
      <c r="D6406" t="s">
        <v>31</v>
      </c>
      <c r="E6406">
        <v>53211</v>
      </c>
      <c r="F6406" t="s">
        <v>20</v>
      </c>
      <c r="G6406" t="s">
        <v>32</v>
      </c>
      <c r="H6406">
        <v>11079</v>
      </c>
      <c r="I6406" t="s">
        <v>21</v>
      </c>
      <c r="J6406">
        <f>VLOOKUP(I6406,Key!$A$1:$C$73,2,FALSE)</f>
        <v>43.074890000000003</v>
      </c>
      <c r="K6406">
        <f>VLOOKUP(I6406,Key!$A$1:$C$73,3,FALSE)</f>
        <v>-87.882810000000006</v>
      </c>
      <c r="L6406" t="s">
        <v>24</v>
      </c>
      <c r="M6406">
        <f>VLOOKUP(L6406,Key!$A$1:$C$73,2,FALSE)</f>
        <v>43.074655999999997</v>
      </c>
      <c r="N6406">
        <f>VLOOKUP(L6406,Key!$A$1:$C$73,3,FALSE)</f>
        <v>-87.889011999999994</v>
      </c>
      <c r="O6406">
        <v>10</v>
      </c>
      <c r="P6406">
        <v>0</v>
      </c>
      <c r="Q6406">
        <v>1.5</v>
      </c>
      <c r="R6406">
        <v>1.4</v>
      </c>
      <c r="S6406">
        <v>60</v>
      </c>
      <c r="T6406">
        <f t="shared" si="900"/>
        <v>-1</v>
      </c>
      <c r="U6406" s="1">
        <v>42851</v>
      </c>
      <c r="V6406" s="13">
        <f t="shared" si="901"/>
        <v>42826</v>
      </c>
      <c r="W6406" s="14">
        <f t="shared" si="902"/>
        <v>42851</v>
      </c>
      <c r="X6406" s="1" t="str">
        <f t="shared" si="903"/>
        <v>Wednesday</v>
      </c>
      <c r="Y6406" s="2">
        <v>0.66600694444444442</v>
      </c>
      <c r="Z6406" s="2">
        <f t="shared" si="904"/>
        <v>0.66666666666666663</v>
      </c>
      <c r="AA6406">
        <f>1</f>
        <v>1</v>
      </c>
      <c r="AB6406" s="1">
        <v>42851</v>
      </c>
      <c r="AC6406" s="13">
        <f t="shared" si="905"/>
        <v>42826</v>
      </c>
      <c r="AD6406" s="14">
        <f t="shared" si="906"/>
        <v>42851</v>
      </c>
      <c r="AE6406" s="1" t="str">
        <f t="shared" si="907"/>
        <v>Wednesday</v>
      </c>
      <c r="AF6406" s="2">
        <v>0.67358796296296297</v>
      </c>
      <c r="AG6406" s="2">
        <f t="shared" si="908"/>
        <v>0.66666666666666663</v>
      </c>
      <c r="AH6406" t="s">
        <v>23</v>
      </c>
    </row>
    <row r="6407" spans="1:34" x14ac:dyDescent="0.25">
      <c r="A6407">
        <v>1251604</v>
      </c>
      <c r="B6407" t="s">
        <v>29</v>
      </c>
      <c r="C6407" t="s">
        <v>118</v>
      </c>
      <c r="D6407" t="s">
        <v>31</v>
      </c>
      <c r="E6407">
        <v>54473</v>
      </c>
      <c r="F6407" t="s">
        <v>20</v>
      </c>
      <c r="G6407" t="s">
        <v>99</v>
      </c>
      <c r="H6407">
        <v>199</v>
      </c>
      <c r="I6407" t="s">
        <v>66</v>
      </c>
      <c r="J6407">
        <f>VLOOKUP(I6407,Key!$A$1:$C$73,2,FALSE)</f>
        <v>43.078530000000001</v>
      </c>
      <c r="K6407">
        <f>VLOOKUP(I6407,Key!$A$1:$C$73,3,FALSE)</f>
        <v>-87.882620000000003</v>
      </c>
      <c r="L6407" t="s">
        <v>24</v>
      </c>
      <c r="M6407">
        <f>VLOOKUP(L6407,Key!$A$1:$C$73,2,FALSE)</f>
        <v>43.074655999999997</v>
      </c>
      <c r="N6407">
        <f>VLOOKUP(L6407,Key!$A$1:$C$73,3,FALSE)</f>
        <v>-87.889011999999994</v>
      </c>
      <c r="O6407">
        <v>5</v>
      </c>
      <c r="P6407">
        <v>0</v>
      </c>
      <c r="Q6407">
        <v>0.8</v>
      </c>
      <c r="R6407">
        <v>0.7</v>
      </c>
      <c r="S6407">
        <v>30</v>
      </c>
      <c r="T6407">
        <f t="shared" si="900"/>
        <v>-1</v>
      </c>
      <c r="U6407" s="1">
        <v>42851</v>
      </c>
      <c r="V6407" s="13">
        <f t="shared" si="901"/>
        <v>42826</v>
      </c>
      <c r="W6407" s="14">
        <f t="shared" si="902"/>
        <v>42851</v>
      </c>
      <c r="X6407" s="1" t="str">
        <f t="shared" si="903"/>
        <v>Wednesday</v>
      </c>
      <c r="Y6407" s="2">
        <v>0.71199074074074076</v>
      </c>
      <c r="Z6407" s="2">
        <f t="shared" si="904"/>
        <v>0.70833333333333326</v>
      </c>
      <c r="AA6407">
        <f>1</f>
        <v>1</v>
      </c>
      <c r="AB6407" s="1">
        <v>42851</v>
      </c>
      <c r="AC6407" s="13">
        <f t="shared" si="905"/>
        <v>42826</v>
      </c>
      <c r="AD6407" s="14">
        <f t="shared" si="906"/>
        <v>42851</v>
      </c>
      <c r="AE6407" s="1" t="str">
        <f t="shared" si="907"/>
        <v>Wednesday</v>
      </c>
      <c r="AF6407" s="2">
        <v>0.71587962962962959</v>
      </c>
      <c r="AG6407" s="2">
        <f t="shared" si="908"/>
        <v>0.70833333333333326</v>
      </c>
      <c r="AH6407" t="s">
        <v>23</v>
      </c>
    </row>
    <row r="6408" spans="1:34" x14ac:dyDescent="0.25">
      <c r="A6408">
        <v>1191477</v>
      </c>
      <c r="B6408" t="s">
        <v>29</v>
      </c>
      <c r="C6408" t="s">
        <v>47</v>
      </c>
      <c r="D6408" t="s">
        <v>31</v>
      </c>
      <c r="E6408">
        <v>53233</v>
      </c>
      <c r="F6408" t="s">
        <v>20</v>
      </c>
      <c r="G6408" t="s">
        <v>97</v>
      </c>
      <c r="H6408">
        <v>5468</v>
      </c>
      <c r="I6408" t="s">
        <v>84</v>
      </c>
      <c r="J6408">
        <f>VLOOKUP(I6408,Key!$A$1:$C$73,2,FALSE)</f>
        <v>43.040154000000001</v>
      </c>
      <c r="K6408">
        <f>VLOOKUP(I6408,Key!$A$1:$C$73,3,FALSE)</f>
        <v>-87.932113000000001</v>
      </c>
      <c r="L6408" t="s">
        <v>84</v>
      </c>
      <c r="M6408">
        <f>VLOOKUP(L6408,Key!$A$1:$C$73,2,FALSE)</f>
        <v>43.040154000000001</v>
      </c>
      <c r="N6408">
        <f>VLOOKUP(L6408,Key!$A$1:$C$73,3,FALSE)</f>
        <v>-87.932113000000001</v>
      </c>
      <c r="O6408">
        <v>9</v>
      </c>
      <c r="P6408">
        <v>2</v>
      </c>
      <c r="Q6408">
        <v>1.4</v>
      </c>
      <c r="R6408">
        <v>1.3</v>
      </c>
      <c r="S6408">
        <v>54</v>
      </c>
      <c r="T6408">
        <f t="shared" si="900"/>
        <v>-1</v>
      </c>
      <c r="U6408" s="1">
        <v>42851</v>
      </c>
      <c r="V6408" s="13">
        <f t="shared" si="901"/>
        <v>42826</v>
      </c>
      <c r="W6408" s="14">
        <f t="shared" si="902"/>
        <v>42851</v>
      </c>
      <c r="X6408" s="1" t="str">
        <f t="shared" si="903"/>
        <v>Wednesday</v>
      </c>
      <c r="Y6408" s="2">
        <v>0.72388888888888892</v>
      </c>
      <c r="Z6408" s="2">
        <f t="shared" si="904"/>
        <v>0.70833333333333326</v>
      </c>
      <c r="AA6408">
        <f>1</f>
        <v>1</v>
      </c>
      <c r="AB6408" s="1">
        <v>42851</v>
      </c>
      <c r="AC6408" s="13">
        <f t="shared" si="905"/>
        <v>42826</v>
      </c>
      <c r="AD6408" s="14">
        <f t="shared" si="906"/>
        <v>42851</v>
      </c>
      <c r="AE6408" s="1" t="str">
        <f t="shared" si="907"/>
        <v>Wednesday</v>
      </c>
      <c r="AF6408" s="2">
        <v>0.73043981481481479</v>
      </c>
      <c r="AG6408" s="2">
        <f t="shared" si="908"/>
        <v>0.75</v>
      </c>
      <c r="AH6408" t="s">
        <v>25</v>
      </c>
    </row>
    <row r="6409" spans="1:34" x14ac:dyDescent="0.25">
      <c r="A6409">
        <v>1345700</v>
      </c>
      <c r="B6409" t="s">
        <v>29</v>
      </c>
      <c r="C6409" t="s">
        <v>47</v>
      </c>
      <c r="D6409" t="s">
        <v>31</v>
      </c>
      <c r="E6409">
        <v>53202</v>
      </c>
      <c r="F6409" t="s">
        <v>20</v>
      </c>
      <c r="G6409" t="s">
        <v>32</v>
      </c>
      <c r="H6409">
        <v>111</v>
      </c>
      <c r="I6409" t="s">
        <v>85</v>
      </c>
      <c r="J6409">
        <f>VLOOKUP(I6409,Key!$A$1:$C$73,2,FALSE)</f>
        <v>43.053040000000003</v>
      </c>
      <c r="K6409">
        <f>VLOOKUP(I6409,Key!$A$1:$C$73,3,FALSE)</f>
        <v>-87.897660000000002</v>
      </c>
      <c r="L6409" t="s">
        <v>33</v>
      </c>
      <c r="M6409">
        <f>VLOOKUP(L6409,Key!$A$1:$C$73,2,FALSE)</f>
        <v>43.045712999999999</v>
      </c>
      <c r="N6409">
        <f>VLOOKUP(L6409,Key!$A$1:$C$73,3,FALSE)</f>
        <v>-87.899756999999994</v>
      </c>
      <c r="O6409">
        <v>5</v>
      </c>
      <c r="P6409">
        <v>0</v>
      </c>
      <c r="Q6409">
        <v>0.8</v>
      </c>
      <c r="R6409">
        <v>0.7</v>
      </c>
      <c r="S6409">
        <v>30</v>
      </c>
      <c r="T6409">
        <f t="shared" si="900"/>
        <v>-1</v>
      </c>
      <c r="U6409" s="1">
        <v>42851</v>
      </c>
      <c r="V6409" s="13">
        <f t="shared" si="901"/>
        <v>42826</v>
      </c>
      <c r="W6409" s="14">
        <f t="shared" si="902"/>
        <v>42851</v>
      </c>
      <c r="X6409" s="1" t="str">
        <f t="shared" si="903"/>
        <v>Wednesday</v>
      </c>
      <c r="Y6409" s="2">
        <v>0.73252314814814812</v>
      </c>
      <c r="Z6409" s="2">
        <f t="shared" si="904"/>
        <v>0.75</v>
      </c>
      <c r="AA6409">
        <f>1</f>
        <v>1</v>
      </c>
      <c r="AB6409" s="1">
        <v>42851</v>
      </c>
      <c r="AC6409" s="13">
        <f t="shared" si="905"/>
        <v>42826</v>
      </c>
      <c r="AD6409" s="14">
        <f t="shared" si="906"/>
        <v>42851</v>
      </c>
      <c r="AE6409" s="1" t="str">
        <f t="shared" si="907"/>
        <v>Wednesday</v>
      </c>
      <c r="AF6409" s="2">
        <v>0.73603009259259267</v>
      </c>
      <c r="AG6409" s="2">
        <f t="shared" si="908"/>
        <v>0.75</v>
      </c>
      <c r="AH6409" t="s">
        <v>23</v>
      </c>
    </row>
    <row r="6410" spans="1:34" x14ac:dyDescent="0.25">
      <c r="A6410">
        <v>1527212</v>
      </c>
      <c r="B6410" t="s">
        <v>29</v>
      </c>
      <c r="C6410" t="s">
        <v>47</v>
      </c>
      <c r="D6410" t="s">
        <v>31</v>
      </c>
      <c r="E6410">
        <v>53202</v>
      </c>
      <c r="F6410" t="s">
        <v>20</v>
      </c>
      <c r="G6410" t="s">
        <v>32</v>
      </c>
      <c r="H6410">
        <v>11077</v>
      </c>
      <c r="I6410" t="s">
        <v>21</v>
      </c>
      <c r="J6410">
        <f>VLOOKUP(I6410,Key!$A$1:$C$73,2,FALSE)</f>
        <v>43.074890000000003</v>
      </c>
      <c r="K6410">
        <f>VLOOKUP(I6410,Key!$A$1:$C$73,3,FALSE)</f>
        <v>-87.882810000000006</v>
      </c>
      <c r="L6410" t="s">
        <v>61</v>
      </c>
      <c r="M6410">
        <f>VLOOKUP(L6410,Key!$A$1:$C$73,2,FALSE)</f>
        <v>43.060786</v>
      </c>
      <c r="N6410">
        <f>VLOOKUP(L6410,Key!$A$1:$C$73,3,FALSE)</f>
        <v>-87.883825999999999</v>
      </c>
      <c r="O6410">
        <v>13</v>
      </c>
      <c r="P6410">
        <v>0</v>
      </c>
      <c r="Q6410">
        <v>2</v>
      </c>
      <c r="R6410">
        <v>1.9</v>
      </c>
      <c r="S6410">
        <v>78</v>
      </c>
      <c r="T6410">
        <f t="shared" si="900"/>
        <v>-1</v>
      </c>
      <c r="U6410" s="1">
        <v>42851</v>
      </c>
      <c r="V6410" s="13">
        <f t="shared" si="901"/>
        <v>42826</v>
      </c>
      <c r="W6410" s="14">
        <f t="shared" si="902"/>
        <v>42851</v>
      </c>
      <c r="X6410" s="1" t="str">
        <f t="shared" si="903"/>
        <v>Wednesday</v>
      </c>
      <c r="Y6410" s="2">
        <v>0.8187037037037036</v>
      </c>
      <c r="Z6410" s="2">
        <f t="shared" si="904"/>
        <v>0.83333333333333326</v>
      </c>
      <c r="AA6410">
        <f>1</f>
        <v>1</v>
      </c>
      <c r="AB6410" s="1">
        <v>42851</v>
      </c>
      <c r="AC6410" s="13">
        <f t="shared" si="905"/>
        <v>42826</v>
      </c>
      <c r="AD6410" s="14">
        <f t="shared" si="906"/>
        <v>42851</v>
      </c>
      <c r="AE6410" s="1" t="str">
        <f t="shared" si="907"/>
        <v>Wednesday</v>
      </c>
      <c r="AF6410" s="2">
        <v>0.82726851851851846</v>
      </c>
      <c r="AG6410" s="2">
        <f t="shared" si="908"/>
        <v>0.83333333333333326</v>
      </c>
      <c r="AH6410" t="s">
        <v>23</v>
      </c>
    </row>
    <row r="6411" spans="1:34" x14ac:dyDescent="0.25">
      <c r="A6411">
        <v>1445188</v>
      </c>
      <c r="B6411" t="s">
        <v>29</v>
      </c>
      <c r="C6411" t="s">
        <v>47</v>
      </c>
      <c r="D6411" t="s">
        <v>31</v>
      </c>
      <c r="E6411">
        <v>53211</v>
      </c>
      <c r="F6411" t="s">
        <v>20</v>
      </c>
      <c r="G6411" t="s">
        <v>32</v>
      </c>
      <c r="H6411">
        <v>5553</v>
      </c>
      <c r="I6411" t="s">
        <v>22</v>
      </c>
      <c r="J6411">
        <f>VLOOKUP(I6411,Key!$A$1:$C$73,2,FALSE)</f>
        <v>43.058619999999998</v>
      </c>
      <c r="K6411">
        <f>VLOOKUP(I6411,Key!$A$1:$C$73,3,FALSE)</f>
        <v>-87.885319999999993</v>
      </c>
      <c r="L6411" t="s">
        <v>63</v>
      </c>
      <c r="M6411">
        <f>VLOOKUP(L6411,Key!$A$1:$C$73,2,FALSE)</f>
        <v>43.066893999999998</v>
      </c>
      <c r="N6411">
        <f>VLOOKUP(L6411,Key!$A$1:$C$73,3,FALSE)</f>
        <v>-87.877936000000005</v>
      </c>
      <c r="O6411">
        <v>6</v>
      </c>
      <c r="P6411">
        <v>0</v>
      </c>
      <c r="Q6411">
        <v>0.9</v>
      </c>
      <c r="R6411">
        <v>0.9</v>
      </c>
      <c r="S6411">
        <v>36</v>
      </c>
      <c r="T6411">
        <f t="shared" si="900"/>
        <v>-1</v>
      </c>
      <c r="U6411" s="1">
        <v>42851</v>
      </c>
      <c r="V6411" s="13">
        <f t="shared" si="901"/>
        <v>42826</v>
      </c>
      <c r="W6411" s="14">
        <f t="shared" si="902"/>
        <v>42851</v>
      </c>
      <c r="X6411" s="1" t="str">
        <f t="shared" si="903"/>
        <v>Wednesday</v>
      </c>
      <c r="Y6411" s="2">
        <v>0.88048611111111119</v>
      </c>
      <c r="Z6411" s="2">
        <f t="shared" si="904"/>
        <v>0.875</v>
      </c>
      <c r="AA6411">
        <f>1</f>
        <v>1</v>
      </c>
      <c r="AB6411" s="1">
        <v>42851</v>
      </c>
      <c r="AC6411" s="13">
        <f t="shared" si="905"/>
        <v>42826</v>
      </c>
      <c r="AD6411" s="14">
        <f t="shared" si="906"/>
        <v>42851</v>
      </c>
      <c r="AE6411" s="1" t="str">
        <f t="shared" si="907"/>
        <v>Wednesday</v>
      </c>
      <c r="AF6411" s="2">
        <v>0.88444444444444448</v>
      </c>
      <c r="AG6411" s="2">
        <f t="shared" si="908"/>
        <v>0.875</v>
      </c>
      <c r="AH6411" t="s">
        <v>23</v>
      </c>
    </row>
    <row r="6412" spans="1:34" x14ac:dyDescent="0.25">
      <c r="A6412">
        <v>1249362</v>
      </c>
      <c r="B6412" t="s">
        <v>29</v>
      </c>
      <c r="C6412" t="s">
        <v>147</v>
      </c>
      <c r="D6412" t="s">
        <v>46</v>
      </c>
      <c r="E6412">
        <v>60051</v>
      </c>
      <c r="F6412" t="s">
        <v>20</v>
      </c>
      <c r="G6412" t="s">
        <v>99</v>
      </c>
      <c r="H6412">
        <v>78</v>
      </c>
      <c r="I6412" t="s">
        <v>66</v>
      </c>
      <c r="J6412">
        <f>VLOOKUP(I6412,Key!$A$1:$C$73,2,FALSE)</f>
        <v>43.078530000000001</v>
      </c>
      <c r="K6412">
        <f>VLOOKUP(I6412,Key!$A$1:$C$73,3,FALSE)</f>
        <v>-87.882620000000003</v>
      </c>
      <c r="L6412" t="s">
        <v>66</v>
      </c>
      <c r="M6412">
        <f>VLOOKUP(L6412,Key!$A$1:$C$73,2,FALSE)</f>
        <v>43.078530000000001</v>
      </c>
      <c r="N6412">
        <f>VLOOKUP(L6412,Key!$A$1:$C$73,3,FALSE)</f>
        <v>-87.882620000000003</v>
      </c>
      <c r="O6412">
        <v>22</v>
      </c>
      <c r="P6412">
        <v>0</v>
      </c>
      <c r="Q6412">
        <v>3.3</v>
      </c>
      <c r="R6412">
        <v>3.1</v>
      </c>
      <c r="S6412">
        <v>132</v>
      </c>
      <c r="T6412">
        <f t="shared" si="900"/>
        <v>-1</v>
      </c>
      <c r="U6412" s="1">
        <v>42851</v>
      </c>
      <c r="V6412" s="13">
        <f t="shared" si="901"/>
        <v>42826</v>
      </c>
      <c r="W6412" s="14">
        <f t="shared" si="902"/>
        <v>42851</v>
      </c>
      <c r="X6412" s="1" t="str">
        <f t="shared" si="903"/>
        <v>Wednesday</v>
      </c>
      <c r="Y6412" s="2">
        <v>0.89355324074074083</v>
      </c>
      <c r="Z6412" s="2">
        <f t="shared" si="904"/>
        <v>0.875</v>
      </c>
      <c r="AA6412">
        <f>1</f>
        <v>1</v>
      </c>
      <c r="AB6412" s="1">
        <v>42851</v>
      </c>
      <c r="AC6412" s="13">
        <f t="shared" si="905"/>
        <v>42826</v>
      </c>
      <c r="AD6412" s="14">
        <f t="shared" si="906"/>
        <v>42851</v>
      </c>
      <c r="AE6412" s="1" t="str">
        <f t="shared" si="907"/>
        <v>Wednesday</v>
      </c>
      <c r="AF6412" s="2">
        <v>0.90833333333333333</v>
      </c>
      <c r="AG6412" s="2">
        <f t="shared" si="908"/>
        <v>0.91666666666666663</v>
      </c>
      <c r="AH6412" t="s">
        <v>25</v>
      </c>
    </row>
    <row r="6413" spans="1:34" x14ac:dyDescent="0.25">
      <c r="A6413">
        <v>1296548</v>
      </c>
      <c r="B6413" t="s">
        <v>29</v>
      </c>
      <c r="C6413" t="s">
        <v>30</v>
      </c>
      <c r="D6413" t="s">
        <v>31</v>
      </c>
      <c r="E6413">
        <v>53212</v>
      </c>
      <c r="F6413" t="s">
        <v>20</v>
      </c>
      <c r="G6413" t="s">
        <v>97</v>
      </c>
      <c r="H6413">
        <v>26</v>
      </c>
      <c r="I6413" t="s">
        <v>88</v>
      </c>
      <c r="J6413">
        <f>VLOOKUP(I6413,Key!$A$1:$C$73,2,FALSE)</f>
        <v>43.059550000000002</v>
      </c>
      <c r="K6413">
        <f>VLOOKUP(I6413,Key!$A$1:$C$73,3,FALSE)</f>
        <v>-88.008840000000006</v>
      </c>
      <c r="L6413" t="s">
        <v>92</v>
      </c>
      <c r="M6413">
        <f>VLOOKUP(L6413,Key!$A$1:$C$73,2,FALSE)</f>
        <v>43.038245000000003</v>
      </c>
      <c r="N6413">
        <f>VLOOKUP(L6413,Key!$A$1:$C$73,3,FALSE)</f>
        <v>-87.914811999999998</v>
      </c>
      <c r="O6413">
        <v>122</v>
      </c>
      <c r="P6413">
        <v>0</v>
      </c>
      <c r="Q6413">
        <v>0</v>
      </c>
      <c r="R6413">
        <v>0</v>
      </c>
      <c r="S6413">
        <v>0</v>
      </c>
      <c r="T6413">
        <f t="shared" si="900"/>
        <v>-1</v>
      </c>
      <c r="U6413" s="1">
        <v>42852</v>
      </c>
      <c r="V6413" s="13">
        <f t="shared" si="901"/>
        <v>42826</v>
      </c>
      <c r="W6413" s="14">
        <f t="shared" si="902"/>
        <v>42852</v>
      </c>
      <c r="X6413" s="1" t="str">
        <f t="shared" si="903"/>
        <v>Thursday</v>
      </c>
      <c r="Y6413" s="2">
        <v>0.40395833333333336</v>
      </c>
      <c r="Z6413" s="2">
        <f t="shared" si="904"/>
        <v>0.41666666666666663</v>
      </c>
      <c r="AA6413">
        <f>1</f>
        <v>1</v>
      </c>
      <c r="AB6413" s="1">
        <v>42852</v>
      </c>
      <c r="AC6413" s="13">
        <f t="shared" si="905"/>
        <v>42826</v>
      </c>
      <c r="AD6413" s="14">
        <f t="shared" si="906"/>
        <v>42852</v>
      </c>
      <c r="AE6413" s="1" t="str">
        <f t="shared" si="907"/>
        <v>Thursday</v>
      </c>
      <c r="AF6413" s="2">
        <v>0.48872685185185188</v>
      </c>
      <c r="AG6413" s="2">
        <f t="shared" si="908"/>
        <v>0.5</v>
      </c>
      <c r="AH6413" t="s">
        <v>23</v>
      </c>
    </row>
    <row r="6414" spans="1:34" x14ac:dyDescent="0.25">
      <c r="A6414">
        <v>1368412</v>
      </c>
      <c r="B6414" t="s">
        <v>29</v>
      </c>
      <c r="C6414" t="s">
        <v>195</v>
      </c>
      <c r="D6414" t="s">
        <v>31</v>
      </c>
      <c r="E6414">
        <v>53185</v>
      </c>
      <c r="F6414" t="s">
        <v>20</v>
      </c>
      <c r="G6414" t="s">
        <v>32</v>
      </c>
      <c r="H6414">
        <v>346</v>
      </c>
      <c r="I6414" t="s">
        <v>48</v>
      </c>
      <c r="J6414">
        <f>VLOOKUP(I6414,Key!$A$1:$C$73,2,FALSE)</f>
        <v>43.031320000000001</v>
      </c>
      <c r="K6414">
        <f>VLOOKUP(I6414,Key!$A$1:$C$73,3,FALSE)</f>
        <v>-87.904259999999994</v>
      </c>
      <c r="L6414" t="s">
        <v>48</v>
      </c>
      <c r="M6414">
        <f>VLOOKUP(L6414,Key!$A$1:$C$73,2,FALSE)</f>
        <v>43.031320000000001</v>
      </c>
      <c r="N6414">
        <f>VLOOKUP(L6414,Key!$A$1:$C$73,3,FALSE)</f>
        <v>-87.904259999999994</v>
      </c>
      <c r="O6414">
        <v>33</v>
      </c>
      <c r="P6414">
        <v>0</v>
      </c>
      <c r="Q6414">
        <v>5</v>
      </c>
      <c r="R6414">
        <v>4.7</v>
      </c>
      <c r="S6414">
        <v>198</v>
      </c>
      <c r="T6414">
        <f t="shared" si="900"/>
        <v>-1</v>
      </c>
      <c r="U6414" s="1">
        <v>42852</v>
      </c>
      <c r="V6414" s="13">
        <f t="shared" si="901"/>
        <v>42826</v>
      </c>
      <c r="W6414" s="14">
        <f t="shared" si="902"/>
        <v>42852</v>
      </c>
      <c r="X6414" s="1" t="str">
        <f t="shared" si="903"/>
        <v>Thursday</v>
      </c>
      <c r="Y6414" s="2">
        <v>0.50582175925925921</v>
      </c>
      <c r="Z6414" s="2">
        <f t="shared" si="904"/>
        <v>0.5</v>
      </c>
      <c r="AA6414">
        <f>1</f>
        <v>1</v>
      </c>
      <c r="AB6414" s="1">
        <v>42852</v>
      </c>
      <c r="AC6414" s="13">
        <f t="shared" si="905"/>
        <v>42826</v>
      </c>
      <c r="AD6414" s="14">
        <f t="shared" si="906"/>
        <v>42852</v>
      </c>
      <c r="AE6414" s="1" t="str">
        <f t="shared" si="907"/>
        <v>Thursday</v>
      </c>
      <c r="AF6414" s="2">
        <v>0.52872685185185186</v>
      </c>
      <c r="AG6414" s="2">
        <f t="shared" si="908"/>
        <v>0.54166666666666663</v>
      </c>
      <c r="AH6414" t="s">
        <v>25</v>
      </c>
    </row>
    <row r="6415" spans="1:34" x14ac:dyDescent="0.25">
      <c r="A6415">
        <v>531225</v>
      </c>
      <c r="B6415" t="s">
        <v>29</v>
      </c>
      <c r="C6415" t="s">
        <v>30</v>
      </c>
      <c r="D6415" t="s">
        <v>31</v>
      </c>
      <c r="E6415">
        <v>53202</v>
      </c>
      <c r="F6415" t="s">
        <v>20</v>
      </c>
      <c r="G6415" t="s">
        <v>32</v>
      </c>
      <c r="H6415">
        <v>5417</v>
      </c>
      <c r="I6415" t="s">
        <v>78</v>
      </c>
      <c r="J6415">
        <f>VLOOKUP(I6415,Key!$A$1:$C$73,2,FALSE)</f>
        <v>43.048200000000001</v>
      </c>
      <c r="K6415">
        <f>VLOOKUP(I6415,Key!$A$1:$C$73,3,FALSE)</f>
        <v>-87.900859999999994</v>
      </c>
      <c r="L6415" t="s">
        <v>34</v>
      </c>
      <c r="M6415">
        <f>VLOOKUP(L6415,Key!$A$1:$C$73,2,FALSE)</f>
        <v>43.05097</v>
      </c>
      <c r="N6415">
        <f>VLOOKUP(L6415,Key!$A$1:$C$73,3,FALSE)</f>
        <v>-87.906440000000003</v>
      </c>
      <c r="O6415">
        <v>5</v>
      </c>
      <c r="P6415">
        <v>0</v>
      </c>
      <c r="Q6415">
        <v>0.8</v>
      </c>
      <c r="R6415">
        <v>0.7</v>
      </c>
      <c r="S6415">
        <v>30</v>
      </c>
      <c r="T6415">
        <f t="shared" si="900"/>
        <v>-1</v>
      </c>
      <c r="U6415" s="1">
        <v>42852</v>
      </c>
      <c r="V6415" s="13">
        <f t="shared" si="901"/>
        <v>42826</v>
      </c>
      <c r="W6415" s="14">
        <f t="shared" si="902"/>
        <v>42852</v>
      </c>
      <c r="X6415" s="1" t="str">
        <f t="shared" si="903"/>
        <v>Thursday</v>
      </c>
      <c r="Y6415" s="2">
        <v>0.6658680555555555</v>
      </c>
      <c r="Z6415" s="2">
        <f t="shared" si="904"/>
        <v>0.66666666666666663</v>
      </c>
      <c r="AA6415">
        <f>1</f>
        <v>1</v>
      </c>
      <c r="AB6415" s="1">
        <v>42852</v>
      </c>
      <c r="AC6415" s="13">
        <f t="shared" si="905"/>
        <v>42826</v>
      </c>
      <c r="AD6415" s="14">
        <f t="shared" si="906"/>
        <v>42852</v>
      </c>
      <c r="AE6415" s="1" t="str">
        <f t="shared" si="907"/>
        <v>Thursday</v>
      </c>
      <c r="AF6415" s="2">
        <v>0.66877314814814814</v>
      </c>
      <c r="AG6415" s="2">
        <f t="shared" si="908"/>
        <v>0.66666666666666663</v>
      </c>
      <c r="AH6415" t="s">
        <v>23</v>
      </c>
    </row>
    <row r="6416" spans="1:34" x14ac:dyDescent="0.25">
      <c r="A6416">
        <v>1344495</v>
      </c>
      <c r="B6416" t="s">
        <v>29</v>
      </c>
      <c r="C6416" t="s">
        <v>164</v>
      </c>
      <c r="D6416" t="s">
        <v>31</v>
      </c>
      <c r="E6416">
        <v>53144</v>
      </c>
      <c r="F6416" t="s">
        <v>20</v>
      </c>
      <c r="G6416" t="s">
        <v>32</v>
      </c>
      <c r="H6416">
        <v>5464</v>
      </c>
      <c r="I6416" t="s">
        <v>80</v>
      </c>
      <c r="J6416">
        <f>VLOOKUP(I6416,Key!$A$1:$C$73,2,FALSE)</f>
        <v>43.060250000000003</v>
      </c>
      <c r="K6416">
        <f>VLOOKUP(I6416,Key!$A$1:$C$73,3,FALSE)</f>
        <v>-87.892169999999993</v>
      </c>
      <c r="L6416" t="s">
        <v>40</v>
      </c>
      <c r="M6416">
        <f>VLOOKUP(L6416,Key!$A$1:$C$73,2,FALSE)</f>
        <v>43.06033</v>
      </c>
      <c r="N6416">
        <f>VLOOKUP(L6416,Key!$A$1:$C$73,3,FALSE)</f>
        <v>-87.89546</v>
      </c>
      <c r="O6416">
        <v>1</v>
      </c>
      <c r="P6416">
        <v>0</v>
      </c>
      <c r="Q6416">
        <v>0.2</v>
      </c>
      <c r="R6416">
        <v>0.1</v>
      </c>
      <c r="S6416">
        <v>6</v>
      </c>
      <c r="T6416">
        <f t="shared" si="900"/>
        <v>-1</v>
      </c>
      <c r="U6416" s="1">
        <v>42852</v>
      </c>
      <c r="V6416" s="13">
        <f t="shared" si="901"/>
        <v>42826</v>
      </c>
      <c r="W6416" s="14">
        <f t="shared" si="902"/>
        <v>42852</v>
      </c>
      <c r="X6416" s="1" t="str">
        <f t="shared" si="903"/>
        <v>Thursday</v>
      </c>
      <c r="Y6416" s="2">
        <v>0.72091435185185182</v>
      </c>
      <c r="Z6416" s="2">
        <f t="shared" si="904"/>
        <v>0.70833333333333326</v>
      </c>
      <c r="AA6416">
        <f>1</f>
        <v>1</v>
      </c>
      <c r="AB6416" s="1">
        <v>42852</v>
      </c>
      <c r="AC6416" s="13">
        <f t="shared" si="905"/>
        <v>42826</v>
      </c>
      <c r="AD6416" s="14">
        <f t="shared" si="906"/>
        <v>42852</v>
      </c>
      <c r="AE6416" s="1" t="str">
        <f t="shared" si="907"/>
        <v>Thursday</v>
      </c>
      <c r="AF6416" s="2">
        <v>0.72172453703703709</v>
      </c>
      <c r="AG6416" s="2">
        <f t="shared" si="908"/>
        <v>0.70833333333333326</v>
      </c>
      <c r="AH6416" t="s">
        <v>23</v>
      </c>
    </row>
    <row r="6417" spans="1:34" x14ac:dyDescent="0.25">
      <c r="A6417">
        <v>1249139</v>
      </c>
      <c r="B6417" t="s">
        <v>29</v>
      </c>
      <c r="C6417" t="s">
        <v>167</v>
      </c>
      <c r="D6417" t="s">
        <v>46</v>
      </c>
      <c r="E6417">
        <v>60077</v>
      </c>
      <c r="F6417" t="s">
        <v>20</v>
      </c>
      <c r="G6417" t="s">
        <v>99</v>
      </c>
      <c r="H6417">
        <v>11086</v>
      </c>
      <c r="I6417" t="s">
        <v>80</v>
      </c>
      <c r="J6417">
        <f>VLOOKUP(I6417,Key!$A$1:$C$73,2,FALSE)</f>
        <v>43.060250000000003</v>
      </c>
      <c r="K6417">
        <f>VLOOKUP(I6417,Key!$A$1:$C$73,3,FALSE)</f>
        <v>-87.892169999999993</v>
      </c>
      <c r="L6417" t="s">
        <v>40</v>
      </c>
      <c r="M6417">
        <f>VLOOKUP(L6417,Key!$A$1:$C$73,2,FALSE)</f>
        <v>43.06033</v>
      </c>
      <c r="N6417">
        <f>VLOOKUP(L6417,Key!$A$1:$C$73,3,FALSE)</f>
        <v>-87.89546</v>
      </c>
      <c r="O6417">
        <v>2</v>
      </c>
      <c r="P6417">
        <v>0</v>
      </c>
      <c r="Q6417">
        <v>0.3</v>
      </c>
      <c r="R6417">
        <v>0.3</v>
      </c>
      <c r="S6417">
        <v>12</v>
      </c>
      <c r="T6417">
        <f t="shared" si="900"/>
        <v>-1</v>
      </c>
      <c r="U6417" s="1">
        <v>42852</v>
      </c>
      <c r="V6417" s="13">
        <f t="shared" si="901"/>
        <v>42826</v>
      </c>
      <c r="W6417" s="14">
        <f t="shared" si="902"/>
        <v>42852</v>
      </c>
      <c r="X6417" s="1" t="str">
        <f t="shared" si="903"/>
        <v>Thursday</v>
      </c>
      <c r="Y6417" s="2">
        <v>0.89420138888888889</v>
      </c>
      <c r="Z6417" s="2">
        <f t="shared" si="904"/>
        <v>0.875</v>
      </c>
      <c r="AA6417">
        <f>1</f>
        <v>1</v>
      </c>
      <c r="AB6417" s="1">
        <v>42852</v>
      </c>
      <c r="AC6417" s="13">
        <f t="shared" si="905"/>
        <v>42826</v>
      </c>
      <c r="AD6417" s="14">
        <f t="shared" si="906"/>
        <v>42852</v>
      </c>
      <c r="AE6417" s="1" t="str">
        <f t="shared" si="907"/>
        <v>Thursday</v>
      </c>
      <c r="AF6417" s="2">
        <v>0.89533564814814814</v>
      </c>
      <c r="AG6417" s="2">
        <f t="shared" si="908"/>
        <v>0.875</v>
      </c>
      <c r="AH6417" t="s">
        <v>23</v>
      </c>
    </row>
    <row r="6418" spans="1:34" x14ac:dyDescent="0.25">
      <c r="A6418">
        <v>1372138</v>
      </c>
      <c r="B6418" t="s">
        <v>29</v>
      </c>
      <c r="C6418" t="s">
        <v>175</v>
      </c>
      <c r="D6418" t="s">
        <v>46</v>
      </c>
      <c r="E6418">
        <v>60189</v>
      </c>
      <c r="F6418" t="s">
        <v>20</v>
      </c>
      <c r="G6418" t="s">
        <v>32</v>
      </c>
      <c r="H6418">
        <v>5520</v>
      </c>
      <c r="I6418" t="s">
        <v>40</v>
      </c>
      <c r="J6418">
        <f>VLOOKUP(I6418,Key!$A$1:$C$73,2,FALSE)</f>
        <v>43.06033</v>
      </c>
      <c r="K6418">
        <f>VLOOKUP(I6418,Key!$A$1:$C$73,3,FALSE)</f>
        <v>-87.89546</v>
      </c>
      <c r="L6418" t="s">
        <v>61</v>
      </c>
      <c r="M6418">
        <f>VLOOKUP(L6418,Key!$A$1:$C$73,2,FALSE)</f>
        <v>43.060786</v>
      </c>
      <c r="N6418">
        <f>VLOOKUP(L6418,Key!$A$1:$C$73,3,FALSE)</f>
        <v>-87.883825999999999</v>
      </c>
      <c r="O6418">
        <v>16</v>
      </c>
      <c r="P6418">
        <v>0</v>
      </c>
      <c r="Q6418">
        <v>2.4</v>
      </c>
      <c r="R6418">
        <v>2.2999999999999998</v>
      </c>
      <c r="S6418">
        <v>96</v>
      </c>
      <c r="T6418">
        <f t="shared" si="900"/>
        <v>-1</v>
      </c>
      <c r="U6418" s="1">
        <v>42853</v>
      </c>
      <c r="V6418" s="13">
        <f t="shared" si="901"/>
        <v>42826</v>
      </c>
      <c r="W6418" s="14">
        <f t="shared" si="902"/>
        <v>42853</v>
      </c>
      <c r="X6418" s="1" t="str">
        <f t="shared" si="903"/>
        <v>Friday</v>
      </c>
      <c r="Y6418" s="2">
        <v>8.3495370370370373E-2</v>
      </c>
      <c r="Z6418" s="2">
        <f t="shared" si="904"/>
        <v>8.3333333333333329E-2</v>
      </c>
      <c r="AA6418">
        <f>1</f>
        <v>1</v>
      </c>
      <c r="AB6418" s="1">
        <v>42853</v>
      </c>
      <c r="AC6418" s="13">
        <f t="shared" si="905"/>
        <v>42826</v>
      </c>
      <c r="AD6418" s="14">
        <f t="shared" si="906"/>
        <v>42853</v>
      </c>
      <c r="AE6418" s="1" t="str">
        <f t="shared" si="907"/>
        <v>Friday</v>
      </c>
      <c r="AF6418" s="2">
        <v>9.4606481481481486E-2</v>
      </c>
      <c r="AG6418" s="2">
        <f t="shared" si="908"/>
        <v>8.3333333333333329E-2</v>
      </c>
      <c r="AH6418" t="s">
        <v>23</v>
      </c>
    </row>
    <row r="6419" spans="1:34" x14ac:dyDescent="0.25">
      <c r="A6419">
        <v>1494109</v>
      </c>
      <c r="B6419" t="s">
        <v>29</v>
      </c>
      <c r="C6419" t="s">
        <v>47</v>
      </c>
      <c r="D6419" t="s">
        <v>31</v>
      </c>
      <c r="E6419">
        <v>53233</v>
      </c>
      <c r="F6419" t="s">
        <v>20</v>
      </c>
      <c r="G6419" t="s">
        <v>32</v>
      </c>
      <c r="H6419">
        <v>5582</v>
      </c>
      <c r="I6419" t="s">
        <v>82</v>
      </c>
      <c r="J6419">
        <f>VLOOKUP(I6419,Key!$A$1:$C$73,2,FALSE)</f>
        <v>43.040349999999997</v>
      </c>
      <c r="K6419">
        <f>VLOOKUP(I6419,Key!$A$1:$C$73,3,FALSE)</f>
        <v>-87.920760000000001</v>
      </c>
      <c r="L6419" t="s">
        <v>44</v>
      </c>
      <c r="M6419">
        <f>VLOOKUP(L6419,Key!$A$1:$C$73,2,FALSE)</f>
        <v>43.03886</v>
      </c>
      <c r="N6419">
        <f>VLOOKUP(L6419,Key!$A$1:$C$73,3,FALSE)</f>
        <v>-87.902720000000002</v>
      </c>
      <c r="O6419">
        <v>8</v>
      </c>
      <c r="P6419">
        <v>0</v>
      </c>
      <c r="Q6419">
        <v>1.2</v>
      </c>
      <c r="R6419">
        <v>1.1000000000000001</v>
      </c>
      <c r="S6419">
        <v>48</v>
      </c>
      <c r="T6419">
        <f t="shared" si="900"/>
        <v>-1</v>
      </c>
      <c r="U6419" s="1">
        <v>42853</v>
      </c>
      <c r="V6419" s="13">
        <f t="shared" si="901"/>
        <v>42826</v>
      </c>
      <c r="W6419" s="14">
        <f t="shared" si="902"/>
        <v>42853</v>
      </c>
      <c r="X6419" s="1" t="str">
        <f t="shared" si="903"/>
        <v>Friday</v>
      </c>
      <c r="Y6419" s="2">
        <v>0.29643518518518519</v>
      </c>
      <c r="Z6419" s="2">
        <f t="shared" si="904"/>
        <v>0.29166666666666663</v>
      </c>
      <c r="AA6419">
        <f>1</f>
        <v>1</v>
      </c>
      <c r="AB6419" s="1">
        <v>42853</v>
      </c>
      <c r="AC6419" s="13">
        <f t="shared" si="905"/>
        <v>42826</v>
      </c>
      <c r="AD6419" s="14">
        <f t="shared" si="906"/>
        <v>42853</v>
      </c>
      <c r="AE6419" s="1" t="str">
        <f t="shared" si="907"/>
        <v>Friday</v>
      </c>
      <c r="AF6419" s="2">
        <v>0.30203703703703705</v>
      </c>
      <c r="AG6419" s="2">
        <f t="shared" si="908"/>
        <v>0.29166666666666663</v>
      </c>
      <c r="AH6419" t="s">
        <v>23</v>
      </c>
    </row>
    <row r="6420" spans="1:34" x14ac:dyDescent="0.25">
      <c r="A6420">
        <v>1564663</v>
      </c>
      <c r="B6420" t="s">
        <v>29</v>
      </c>
      <c r="C6420" t="s">
        <v>47</v>
      </c>
      <c r="D6420" t="s">
        <v>31</v>
      </c>
      <c r="E6420">
        <v>53202</v>
      </c>
      <c r="F6420" t="s">
        <v>20</v>
      </c>
      <c r="G6420" t="s">
        <v>32</v>
      </c>
      <c r="H6420">
        <v>5528</v>
      </c>
      <c r="I6420" t="s">
        <v>22</v>
      </c>
      <c r="J6420">
        <f>VLOOKUP(I6420,Key!$A$1:$C$73,2,FALSE)</f>
        <v>43.058619999999998</v>
      </c>
      <c r="K6420">
        <f>VLOOKUP(I6420,Key!$A$1:$C$73,3,FALSE)</f>
        <v>-87.885319999999993</v>
      </c>
      <c r="L6420" t="s">
        <v>44</v>
      </c>
      <c r="M6420">
        <f>VLOOKUP(L6420,Key!$A$1:$C$73,2,FALSE)</f>
        <v>43.03886</v>
      </c>
      <c r="N6420">
        <f>VLOOKUP(L6420,Key!$A$1:$C$73,3,FALSE)</f>
        <v>-87.902720000000002</v>
      </c>
      <c r="O6420">
        <v>13</v>
      </c>
      <c r="P6420">
        <v>0</v>
      </c>
      <c r="Q6420">
        <v>2</v>
      </c>
      <c r="R6420">
        <v>1.9</v>
      </c>
      <c r="S6420">
        <v>78</v>
      </c>
      <c r="T6420">
        <f t="shared" si="900"/>
        <v>-1</v>
      </c>
      <c r="U6420" s="1">
        <v>42853</v>
      </c>
      <c r="V6420" s="13">
        <f t="shared" si="901"/>
        <v>42826</v>
      </c>
      <c r="W6420" s="14">
        <f t="shared" si="902"/>
        <v>42853</v>
      </c>
      <c r="X6420" s="1" t="str">
        <f t="shared" si="903"/>
        <v>Friday</v>
      </c>
      <c r="Y6420" s="2">
        <v>0.30532407407407408</v>
      </c>
      <c r="Z6420" s="2">
        <f t="shared" si="904"/>
        <v>0.29166666666666663</v>
      </c>
      <c r="AA6420">
        <f>1</f>
        <v>1</v>
      </c>
      <c r="AB6420" s="1">
        <v>42853</v>
      </c>
      <c r="AC6420" s="13">
        <f t="shared" si="905"/>
        <v>42826</v>
      </c>
      <c r="AD6420" s="14">
        <f t="shared" si="906"/>
        <v>42853</v>
      </c>
      <c r="AE6420" s="1" t="str">
        <f t="shared" si="907"/>
        <v>Friday</v>
      </c>
      <c r="AF6420" s="2">
        <v>0.31449074074074074</v>
      </c>
      <c r="AG6420" s="2">
        <f t="shared" si="908"/>
        <v>0.33333333333333331</v>
      </c>
      <c r="AH6420" t="s">
        <v>23</v>
      </c>
    </row>
    <row r="6421" spans="1:34" x14ac:dyDescent="0.25">
      <c r="A6421">
        <v>1517760</v>
      </c>
      <c r="B6421" t="s">
        <v>29</v>
      </c>
      <c r="C6421" t="s">
        <v>47</v>
      </c>
      <c r="D6421" t="s">
        <v>31</v>
      </c>
      <c r="E6421">
        <v>53212</v>
      </c>
      <c r="F6421" t="s">
        <v>20</v>
      </c>
      <c r="G6421" t="s">
        <v>32</v>
      </c>
      <c r="H6421">
        <v>5501</v>
      </c>
      <c r="I6421" t="s">
        <v>53</v>
      </c>
      <c r="J6421">
        <f>VLOOKUP(I6421,Key!$A$1:$C$73,2,FALSE)</f>
        <v>43.04824</v>
      </c>
      <c r="K6421">
        <f>VLOOKUP(I6421,Key!$A$1:$C$73,3,FALSE)</f>
        <v>-87.904970000000006</v>
      </c>
      <c r="L6421" t="s">
        <v>42</v>
      </c>
      <c r="M6421">
        <f>VLOOKUP(L6421,Key!$A$1:$C$73,2,FALSE)</f>
        <v>43.038719999999998</v>
      </c>
      <c r="N6421">
        <f>VLOOKUP(L6421,Key!$A$1:$C$73,3,FALSE)</f>
        <v>-87.905339999999995</v>
      </c>
      <c r="O6421">
        <v>7</v>
      </c>
      <c r="P6421">
        <v>0</v>
      </c>
      <c r="Q6421">
        <v>1.1000000000000001</v>
      </c>
      <c r="R6421">
        <v>1</v>
      </c>
      <c r="S6421">
        <v>42</v>
      </c>
      <c r="T6421">
        <f t="shared" si="900"/>
        <v>-1</v>
      </c>
      <c r="U6421" s="1">
        <v>42853</v>
      </c>
      <c r="V6421" s="13">
        <f t="shared" si="901"/>
        <v>42826</v>
      </c>
      <c r="W6421" s="14">
        <f t="shared" si="902"/>
        <v>42853</v>
      </c>
      <c r="X6421" s="1" t="str">
        <f t="shared" si="903"/>
        <v>Friday</v>
      </c>
      <c r="Y6421" s="2">
        <v>0.32195601851851852</v>
      </c>
      <c r="Z6421" s="2">
        <f t="shared" si="904"/>
        <v>0.33333333333333331</v>
      </c>
      <c r="AA6421">
        <f>1</f>
        <v>1</v>
      </c>
      <c r="AB6421" s="1">
        <v>42853</v>
      </c>
      <c r="AC6421" s="13">
        <f t="shared" si="905"/>
        <v>42826</v>
      </c>
      <c r="AD6421" s="14">
        <f t="shared" si="906"/>
        <v>42853</v>
      </c>
      <c r="AE6421" s="1" t="str">
        <f t="shared" si="907"/>
        <v>Friday</v>
      </c>
      <c r="AF6421" s="2">
        <v>0.32640046296296293</v>
      </c>
      <c r="AG6421" s="2">
        <f t="shared" si="908"/>
        <v>0.33333333333333331</v>
      </c>
      <c r="AH6421" t="s">
        <v>23</v>
      </c>
    </row>
    <row r="6422" spans="1:34" x14ac:dyDescent="0.25">
      <c r="A6422">
        <v>1247978</v>
      </c>
      <c r="B6422" t="s">
        <v>29</v>
      </c>
      <c r="C6422" t="s">
        <v>110</v>
      </c>
      <c r="D6422" t="s">
        <v>31</v>
      </c>
      <c r="E6422">
        <v>53089</v>
      </c>
      <c r="F6422" t="s">
        <v>20</v>
      </c>
      <c r="G6422" t="s">
        <v>99</v>
      </c>
      <c r="H6422">
        <v>168</v>
      </c>
      <c r="I6422" t="s">
        <v>24</v>
      </c>
      <c r="J6422">
        <f>VLOOKUP(I6422,Key!$A$1:$C$73,2,FALSE)</f>
        <v>43.074655999999997</v>
      </c>
      <c r="K6422">
        <f>VLOOKUP(I6422,Key!$A$1:$C$73,3,FALSE)</f>
        <v>-87.889011999999994</v>
      </c>
      <c r="L6422" t="s">
        <v>24</v>
      </c>
      <c r="M6422">
        <f>VLOOKUP(L6422,Key!$A$1:$C$73,2,FALSE)</f>
        <v>43.074655999999997</v>
      </c>
      <c r="N6422">
        <f>VLOOKUP(L6422,Key!$A$1:$C$73,3,FALSE)</f>
        <v>-87.889011999999994</v>
      </c>
      <c r="O6422">
        <v>1</v>
      </c>
      <c r="P6422">
        <v>0</v>
      </c>
      <c r="Q6422">
        <v>0.2</v>
      </c>
      <c r="R6422">
        <v>0.1</v>
      </c>
      <c r="S6422">
        <v>6</v>
      </c>
      <c r="T6422">
        <f t="shared" si="900"/>
        <v>-1</v>
      </c>
      <c r="U6422" s="1">
        <v>42853</v>
      </c>
      <c r="V6422" s="13">
        <f t="shared" si="901"/>
        <v>42826</v>
      </c>
      <c r="W6422" s="14">
        <f t="shared" si="902"/>
        <v>42853</v>
      </c>
      <c r="X6422" s="1" t="str">
        <f t="shared" si="903"/>
        <v>Friday</v>
      </c>
      <c r="Y6422" s="2">
        <v>0.49993055555555554</v>
      </c>
      <c r="Z6422" s="2">
        <f t="shared" si="904"/>
        <v>0.5</v>
      </c>
      <c r="AA6422">
        <f>1</f>
        <v>1</v>
      </c>
      <c r="AB6422" s="1">
        <v>42853</v>
      </c>
      <c r="AC6422" s="13">
        <f t="shared" si="905"/>
        <v>42826</v>
      </c>
      <c r="AD6422" s="14">
        <f t="shared" si="906"/>
        <v>42853</v>
      </c>
      <c r="AE6422" s="1" t="str">
        <f t="shared" si="907"/>
        <v>Friday</v>
      </c>
      <c r="AF6422" s="2">
        <v>0.50041666666666662</v>
      </c>
      <c r="AG6422" s="2">
        <f t="shared" si="908"/>
        <v>0.5</v>
      </c>
      <c r="AH6422" t="s">
        <v>25</v>
      </c>
    </row>
    <row r="6423" spans="1:34" x14ac:dyDescent="0.25">
      <c r="A6423">
        <v>1400126</v>
      </c>
      <c r="B6423" t="s">
        <v>29</v>
      </c>
      <c r="C6423" t="s">
        <v>47</v>
      </c>
      <c r="D6423" t="s">
        <v>31</v>
      </c>
      <c r="E6423">
        <v>53211</v>
      </c>
      <c r="F6423" t="s">
        <v>20</v>
      </c>
      <c r="G6423" t="s">
        <v>32</v>
      </c>
      <c r="H6423">
        <v>5577</v>
      </c>
      <c r="I6423" t="s">
        <v>63</v>
      </c>
      <c r="J6423">
        <f>VLOOKUP(I6423,Key!$A$1:$C$73,2,FALSE)</f>
        <v>43.066893999999998</v>
      </c>
      <c r="K6423">
        <f>VLOOKUP(I6423,Key!$A$1:$C$73,3,FALSE)</f>
        <v>-87.877936000000005</v>
      </c>
      <c r="L6423" t="s">
        <v>61</v>
      </c>
      <c r="M6423">
        <f>VLOOKUP(L6423,Key!$A$1:$C$73,2,FALSE)</f>
        <v>43.060786</v>
      </c>
      <c r="N6423">
        <f>VLOOKUP(L6423,Key!$A$1:$C$73,3,FALSE)</f>
        <v>-87.883825999999999</v>
      </c>
      <c r="O6423">
        <v>5</v>
      </c>
      <c r="P6423">
        <v>0</v>
      </c>
      <c r="Q6423">
        <v>0.8</v>
      </c>
      <c r="R6423">
        <v>0.7</v>
      </c>
      <c r="S6423">
        <v>30</v>
      </c>
      <c r="T6423">
        <f t="shared" si="900"/>
        <v>-1</v>
      </c>
      <c r="U6423" s="1">
        <v>42853</v>
      </c>
      <c r="V6423" s="13">
        <f t="shared" si="901"/>
        <v>42826</v>
      </c>
      <c r="W6423" s="14">
        <f t="shared" si="902"/>
        <v>42853</v>
      </c>
      <c r="X6423" s="1" t="str">
        <f t="shared" si="903"/>
        <v>Friday</v>
      </c>
      <c r="Y6423" s="2">
        <v>0.64951388888888884</v>
      </c>
      <c r="Z6423" s="2">
        <f t="shared" si="904"/>
        <v>0.66666666666666663</v>
      </c>
      <c r="AA6423">
        <f>1</f>
        <v>1</v>
      </c>
      <c r="AB6423" s="1">
        <v>42853</v>
      </c>
      <c r="AC6423" s="13">
        <f t="shared" si="905"/>
        <v>42826</v>
      </c>
      <c r="AD6423" s="14">
        <f t="shared" si="906"/>
        <v>42853</v>
      </c>
      <c r="AE6423" s="1" t="str">
        <f t="shared" si="907"/>
        <v>Friday</v>
      </c>
      <c r="AF6423" s="2">
        <v>0.65312500000000007</v>
      </c>
      <c r="AG6423" s="2">
        <f t="shared" si="908"/>
        <v>0.66666666666666663</v>
      </c>
      <c r="AH6423" t="s">
        <v>23</v>
      </c>
    </row>
    <row r="6424" spans="1:34" x14ac:dyDescent="0.25">
      <c r="A6424">
        <v>1387850</v>
      </c>
      <c r="B6424" t="s">
        <v>29</v>
      </c>
      <c r="C6424" t="s">
        <v>47</v>
      </c>
      <c r="D6424" t="s">
        <v>31</v>
      </c>
      <c r="E6424">
        <v>53201</v>
      </c>
      <c r="F6424" t="s">
        <v>20</v>
      </c>
      <c r="G6424" t="s">
        <v>32</v>
      </c>
      <c r="H6424">
        <v>5544</v>
      </c>
      <c r="I6424" t="s">
        <v>66</v>
      </c>
      <c r="J6424">
        <f>VLOOKUP(I6424,Key!$A$1:$C$73,2,FALSE)</f>
        <v>43.078530000000001</v>
      </c>
      <c r="K6424">
        <f>VLOOKUP(I6424,Key!$A$1:$C$73,3,FALSE)</f>
        <v>-87.882620000000003</v>
      </c>
      <c r="L6424" t="s">
        <v>66</v>
      </c>
      <c r="M6424">
        <f>VLOOKUP(L6424,Key!$A$1:$C$73,2,FALSE)</f>
        <v>43.078530000000001</v>
      </c>
      <c r="N6424">
        <f>VLOOKUP(L6424,Key!$A$1:$C$73,3,FALSE)</f>
        <v>-87.882620000000003</v>
      </c>
      <c r="O6424">
        <v>1</v>
      </c>
      <c r="P6424">
        <v>0</v>
      </c>
      <c r="Q6424">
        <v>0.2</v>
      </c>
      <c r="R6424">
        <v>0.1</v>
      </c>
      <c r="S6424">
        <v>6</v>
      </c>
      <c r="T6424">
        <f t="shared" si="900"/>
        <v>-1</v>
      </c>
      <c r="U6424" s="1">
        <v>42853</v>
      </c>
      <c r="V6424" s="13">
        <f t="shared" si="901"/>
        <v>42826</v>
      </c>
      <c r="W6424" s="14">
        <f t="shared" si="902"/>
        <v>42853</v>
      </c>
      <c r="X6424" s="1" t="str">
        <f t="shared" si="903"/>
        <v>Friday</v>
      </c>
      <c r="Y6424" s="2">
        <v>0.68403935185185183</v>
      </c>
      <c r="Z6424" s="2">
        <f t="shared" si="904"/>
        <v>0.66666666666666663</v>
      </c>
      <c r="AA6424">
        <f>1</f>
        <v>1</v>
      </c>
      <c r="AB6424" s="1">
        <v>42853</v>
      </c>
      <c r="AC6424" s="13">
        <f t="shared" si="905"/>
        <v>42826</v>
      </c>
      <c r="AD6424" s="14">
        <f t="shared" si="906"/>
        <v>42853</v>
      </c>
      <c r="AE6424" s="1" t="str">
        <f t="shared" si="907"/>
        <v>Friday</v>
      </c>
      <c r="AF6424" s="2">
        <v>0.68534722222222222</v>
      </c>
      <c r="AG6424" s="2">
        <f t="shared" si="908"/>
        <v>0.66666666666666663</v>
      </c>
      <c r="AH6424" t="s">
        <v>25</v>
      </c>
    </row>
    <row r="6425" spans="1:34" x14ac:dyDescent="0.25">
      <c r="A6425">
        <v>1575847</v>
      </c>
      <c r="B6425" t="s">
        <v>29</v>
      </c>
      <c r="C6425" t="s">
        <v>47</v>
      </c>
      <c r="D6425" t="s">
        <v>31</v>
      </c>
      <c r="E6425">
        <v>53211</v>
      </c>
      <c r="F6425" t="s">
        <v>20</v>
      </c>
      <c r="G6425" t="s">
        <v>32</v>
      </c>
      <c r="H6425">
        <v>11100</v>
      </c>
      <c r="I6425" t="s">
        <v>38</v>
      </c>
      <c r="J6425">
        <f>VLOOKUP(I6425,Key!$A$1:$C$73,2,FALSE)</f>
        <v>43.038649999999997</v>
      </c>
      <c r="K6425">
        <f>VLOOKUP(I6425,Key!$A$1:$C$73,3,FALSE)</f>
        <v>-87.921930000000003</v>
      </c>
      <c r="L6425" t="s">
        <v>65</v>
      </c>
      <c r="M6425">
        <f>VLOOKUP(L6425,Key!$A$1:$C$73,2,FALSE)</f>
        <v>43.077359999999999</v>
      </c>
      <c r="N6425">
        <f>VLOOKUP(L6425,Key!$A$1:$C$73,3,FALSE)</f>
        <v>-87.880769999999998</v>
      </c>
      <c r="O6425">
        <v>54</v>
      </c>
      <c r="P6425">
        <v>0</v>
      </c>
      <c r="Q6425">
        <v>8.1</v>
      </c>
      <c r="R6425">
        <v>7.7</v>
      </c>
      <c r="S6425">
        <v>324</v>
      </c>
      <c r="T6425">
        <f t="shared" si="900"/>
        <v>-1</v>
      </c>
      <c r="U6425" s="1">
        <v>42853</v>
      </c>
      <c r="V6425" s="13">
        <f t="shared" si="901"/>
        <v>42826</v>
      </c>
      <c r="W6425" s="14">
        <f t="shared" si="902"/>
        <v>42853</v>
      </c>
      <c r="X6425" s="1" t="str">
        <f t="shared" si="903"/>
        <v>Friday</v>
      </c>
      <c r="Y6425" s="2">
        <v>0.70248842592592586</v>
      </c>
      <c r="Z6425" s="2">
        <f t="shared" si="904"/>
        <v>0.70833333333333326</v>
      </c>
      <c r="AA6425">
        <f>1</f>
        <v>1</v>
      </c>
      <c r="AB6425" s="1">
        <v>42853</v>
      </c>
      <c r="AC6425" s="13">
        <f t="shared" si="905"/>
        <v>42826</v>
      </c>
      <c r="AD6425" s="14">
        <f t="shared" si="906"/>
        <v>42853</v>
      </c>
      <c r="AE6425" s="1" t="str">
        <f t="shared" si="907"/>
        <v>Friday</v>
      </c>
      <c r="AF6425" s="2">
        <v>0.7400000000000001</v>
      </c>
      <c r="AG6425" s="2">
        <f t="shared" si="908"/>
        <v>0.75</v>
      </c>
      <c r="AH6425" t="s">
        <v>23</v>
      </c>
    </row>
    <row r="6426" spans="1:34" x14ac:dyDescent="0.25">
      <c r="A6426">
        <v>1516103</v>
      </c>
      <c r="B6426" t="s">
        <v>29</v>
      </c>
      <c r="C6426" t="s">
        <v>47</v>
      </c>
      <c r="D6426" t="s">
        <v>31</v>
      </c>
      <c r="E6426">
        <v>53211</v>
      </c>
      <c r="F6426" t="s">
        <v>20</v>
      </c>
      <c r="G6426" t="s">
        <v>32</v>
      </c>
      <c r="H6426">
        <v>11116</v>
      </c>
      <c r="I6426" t="s">
        <v>66</v>
      </c>
      <c r="J6426">
        <f>VLOOKUP(I6426,Key!$A$1:$C$73,2,FALSE)</f>
        <v>43.078530000000001</v>
      </c>
      <c r="K6426">
        <f>VLOOKUP(I6426,Key!$A$1:$C$73,3,FALSE)</f>
        <v>-87.882620000000003</v>
      </c>
      <c r="L6426" t="s">
        <v>66</v>
      </c>
      <c r="M6426">
        <f>VLOOKUP(L6426,Key!$A$1:$C$73,2,FALSE)</f>
        <v>43.078530000000001</v>
      </c>
      <c r="N6426">
        <f>VLOOKUP(L6426,Key!$A$1:$C$73,3,FALSE)</f>
        <v>-87.882620000000003</v>
      </c>
      <c r="O6426">
        <v>9</v>
      </c>
      <c r="P6426">
        <v>0</v>
      </c>
      <c r="Q6426">
        <v>1.4</v>
      </c>
      <c r="R6426">
        <v>1.3</v>
      </c>
      <c r="S6426">
        <v>54</v>
      </c>
      <c r="T6426">
        <f t="shared" si="900"/>
        <v>-1</v>
      </c>
      <c r="U6426" s="1">
        <v>42853</v>
      </c>
      <c r="V6426" s="13">
        <f t="shared" si="901"/>
        <v>42826</v>
      </c>
      <c r="W6426" s="14">
        <f t="shared" si="902"/>
        <v>42853</v>
      </c>
      <c r="X6426" s="1" t="str">
        <f t="shared" si="903"/>
        <v>Friday</v>
      </c>
      <c r="Y6426" s="2">
        <v>0.76158564814814822</v>
      </c>
      <c r="Z6426" s="2">
        <f t="shared" si="904"/>
        <v>0.75</v>
      </c>
      <c r="AA6426">
        <f>1</f>
        <v>1</v>
      </c>
      <c r="AB6426" s="1">
        <v>42853</v>
      </c>
      <c r="AC6426" s="13">
        <f t="shared" si="905"/>
        <v>42826</v>
      </c>
      <c r="AD6426" s="14">
        <f t="shared" si="906"/>
        <v>42853</v>
      </c>
      <c r="AE6426" s="1" t="str">
        <f t="shared" si="907"/>
        <v>Friday</v>
      </c>
      <c r="AF6426" s="2">
        <v>0.76771990740740748</v>
      </c>
      <c r="AG6426" s="2">
        <f t="shared" si="908"/>
        <v>0.75</v>
      </c>
      <c r="AH6426" t="s">
        <v>25</v>
      </c>
    </row>
    <row r="6427" spans="1:34" x14ac:dyDescent="0.25">
      <c r="A6427">
        <v>998891</v>
      </c>
      <c r="B6427" t="s">
        <v>29</v>
      </c>
      <c r="C6427" t="s">
        <v>47</v>
      </c>
      <c r="D6427" t="s">
        <v>31</v>
      </c>
      <c r="E6427">
        <v>53211</v>
      </c>
      <c r="F6427" t="s">
        <v>20</v>
      </c>
      <c r="G6427" t="s">
        <v>32</v>
      </c>
      <c r="H6427">
        <v>78</v>
      </c>
      <c r="I6427" t="s">
        <v>24</v>
      </c>
      <c r="J6427">
        <f>VLOOKUP(I6427,Key!$A$1:$C$73,2,FALSE)</f>
        <v>43.074655999999997</v>
      </c>
      <c r="K6427">
        <f>VLOOKUP(I6427,Key!$A$1:$C$73,3,FALSE)</f>
        <v>-87.889011999999994</v>
      </c>
      <c r="L6427" t="s">
        <v>24</v>
      </c>
      <c r="M6427">
        <f>VLOOKUP(L6427,Key!$A$1:$C$73,2,FALSE)</f>
        <v>43.074655999999997</v>
      </c>
      <c r="N6427">
        <f>VLOOKUP(L6427,Key!$A$1:$C$73,3,FALSE)</f>
        <v>-87.889011999999994</v>
      </c>
      <c r="O6427">
        <v>10</v>
      </c>
      <c r="P6427">
        <v>0</v>
      </c>
      <c r="Q6427">
        <v>1.5</v>
      </c>
      <c r="R6427">
        <v>1.4</v>
      </c>
      <c r="S6427">
        <v>60</v>
      </c>
      <c r="T6427">
        <f t="shared" si="900"/>
        <v>-1</v>
      </c>
      <c r="U6427" s="1">
        <v>42853</v>
      </c>
      <c r="V6427" s="13">
        <f t="shared" si="901"/>
        <v>42826</v>
      </c>
      <c r="W6427" s="14">
        <f t="shared" si="902"/>
        <v>42853</v>
      </c>
      <c r="X6427" s="1" t="str">
        <f t="shared" si="903"/>
        <v>Friday</v>
      </c>
      <c r="Y6427" s="2">
        <v>0.91546296296296292</v>
      </c>
      <c r="Z6427" s="2">
        <f t="shared" si="904"/>
        <v>0.91666666666666663</v>
      </c>
      <c r="AA6427">
        <f>1</f>
        <v>1</v>
      </c>
      <c r="AB6427" s="1">
        <v>42853</v>
      </c>
      <c r="AC6427" s="13">
        <f t="shared" si="905"/>
        <v>42826</v>
      </c>
      <c r="AD6427" s="14">
        <f t="shared" si="906"/>
        <v>42853</v>
      </c>
      <c r="AE6427" s="1" t="str">
        <f t="shared" si="907"/>
        <v>Friday</v>
      </c>
      <c r="AF6427" s="2">
        <v>0.92249999999999999</v>
      </c>
      <c r="AG6427" s="2">
        <f t="shared" si="908"/>
        <v>0.91666666666666663</v>
      </c>
      <c r="AH6427" t="s">
        <v>25</v>
      </c>
    </row>
    <row r="6428" spans="1:34" x14ac:dyDescent="0.25">
      <c r="A6428">
        <v>1373087</v>
      </c>
      <c r="B6428" t="s">
        <v>29</v>
      </c>
      <c r="C6428" t="s">
        <v>47</v>
      </c>
      <c r="D6428" t="s">
        <v>31</v>
      </c>
      <c r="E6428">
        <v>53211</v>
      </c>
      <c r="F6428" t="s">
        <v>20</v>
      </c>
      <c r="G6428" t="s">
        <v>32</v>
      </c>
      <c r="H6428">
        <v>11116</v>
      </c>
      <c r="I6428" t="s">
        <v>66</v>
      </c>
      <c r="J6428">
        <f>VLOOKUP(I6428,Key!$A$1:$C$73,2,FALSE)</f>
        <v>43.078530000000001</v>
      </c>
      <c r="K6428">
        <f>VLOOKUP(I6428,Key!$A$1:$C$73,3,FALSE)</f>
        <v>-87.882620000000003</v>
      </c>
      <c r="L6428" t="s">
        <v>66</v>
      </c>
      <c r="M6428">
        <f>VLOOKUP(L6428,Key!$A$1:$C$73,2,FALSE)</f>
        <v>43.078530000000001</v>
      </c>
      <c r="N6428">
        <f>VLOOKUP(L6428,Key!$A$1:$C$73,3,FALSE)</f>
        <v>-87.882620000000003</v>
      </c>
      <c r="O6428">
        <v>153</v>
      </c>
      <c r="P6428">
        <v>9</v>
      </c>
      <c r="Q6428">
        <v>18</v>
      </c>
      <c r="R6428">
        <v>17.100000000000001</v>
      </c>
      <c r="S6428">
        <v>720</v>
      </c>
      <c r="T6428">
        <f t="shared" si="900"/>
        <v>-1</v>
      </c>
      <c r="U6428" s="1">
        <v>42853</v>
      </c>
      <c r="V6428" s="13">
        <f t="shared" si="901"/>
        <v>42826</v>
      </c>
      <c r="W6428" s="14">
        <f t="shared" si="902"/>
        <v>42853</v>
      </c>
      <c r="X6428" s="1" t="str">
        <f t="shared" si="903"/>
        <v>Friday</v>
      </c>
      <c r="Y6428" s="2">
        <v>0.9425</v>
      </c>
      <c r="Z6428" s="2">
        <f t="shared" si="904"/>
        <v>0.95833333333333326</v>
      </c>
      <c r="AA6428">
        <f>1</f>
        <v>1</v>
      </c>
      <c r="AB6428" s="1">
        <v>42854</v>
      </c>
      <c r="AC6428" s="13">
        <f t="shared" si="905"/>
        <v>42826</v>
      </c>
      <c r="AD6428" s="14">
        <f t="shared" si="906"/>
        <v>42854</v>
      </c>
      <c r="AE6428" s="1" t="str">
        <f t="shared" si="907"/>
        <v>Saturday</v>
      </c>
      <c r="AF6428" s="2">
        <v>4.8831018518518517E-2</v>
      </c>
      <c r="AG6428" s="2">
        <f t="shared" si="908"/>
        <v>4.1666666666666664E-2</v>
      </c>
      <c r="AH6428" t="s">
        <v>25</v>
      </c>
    </row>
    <row r="6429" spans="1:34" x14ac:dyDescent="0.25">
      <c r="A6429">
        <v>1240065</v>
      </c>
      <c r="B6429" t="s">
        <v>29</v>
      </c>
      <c r="C6429" t="s">
        <v>47</v>
      </c>
      <c r="D6429" t="s">
        <v>31</v>
      </c>
      <c r="E6429">
        <v>53212</v>
      </c>
      <c r="F6429" t="s">
        <v>20</v>
      </c>
      <c r="G6429" t="s">
        <v>32</v>
      </c>
      <c r="H6429">
        <v>994</v>
      </c>
      <c r="I6429" t="s">
        <v>37</v>
      </c>
      <c r="J6429">
        <f>VLOOKUP(I6429,Key!$A$1:$C$73,2,FALSE)</f>
        <v>43.049230000000001</v>
      </c>
      <c r="K6429">
        <f>VLOOKUP(I6429,Key!$A$1:$C$73,3,FALSE)</f>
        <v>-87.911940000000001</v>
      </c>
      <c r="L6429" t="s">
        <v>74</v>
      </c>
      <c r="M6429">
        <f>VLOOKUP(L6429,Key!$A$1:$C$73,2,FALSE)</f>
        <v>43.05536</v>
      </c>
      <c r="N6429">
        <f>VLOOKUP(L6429,Key!$A$1:$C$73,3,FALSE)</f>
        <v>-87.90504</v>
      </c>
      <c r="O6429">
        <v>4</v>
      </c>
      <c r="P6429">
        <v>0</v>
      </c>
      <c r="Q6429">
        <v>0.6</v>
      </c>
      <c r="R6429">
        <v>0.6</v>
      </c>
      <c r="S6429">
        <v>24</v>
      </c>
      <c r="T6429">
        <f t="shared" si="900"/>
        <v>-1</v>
      </c>
      <c r="U6429" s="1">
        <v>42840</v>
      </c>
      <c r="V6429" s="13">
        <f t="shared" si="901"/>
        <v>42826</v>
      </c>
      <c r="W6429" s="14">
        <f t="shared" si="902"/>
        <v>42840</v>
      </c>
      <c r="X6429" s="1" t="str">
        <f t="shared" si="903"/>
        <v>Saturday</v>
      </c>
      <c r="Y6429" s="2">
        <v>6.6331018518518511E-2</v>
      </c>
      <c r="Z6429" s="2">
        <f t="shared" si="904"/>
        <v>8.3333333333333329E-2</v>
      </c>
      <c r="AA6429">
        <f>1</f>
        <v>1</v>
      </c>
      <c r="AB6429" s="1">
        <v>42840</v>
      </c>
      <c r="AC6429" s="13">
        <f t="shared" si="905"/>
        <v>42826</v>
      </c>
      <c r="AD6429" s="14">
        <f t="shared" si="906"/>
        <v>42840</v>
      </c>
      <c r="AE6429" s="1" t="str">
        <f t="shared" si="907"/>
        <v>Saturday</v>
      </c>
      <c r="AF6429" s="2">
        <v>6.9074074074074079E-2</v>
      </c>
      <c r="AG6429" s="2">
        <f t="shared" si="908"/>
        <v>8.3333333333333329E-2</v>
      </c>
      <c r="AH6429" t="s">
        <v>23</v>
      </c>
    </row>
    <row r="6430" spans="1:34" x14ac:dyDescent="0.25">
      <c r="A6430">
        <v>1377173</v>
      </c>
      <c r="B6430" t="s">
        <v>29</v>
      </c>
      <c r="C6430" t="s">
        <v>103</v>
      </c>
      <c r="D6430" t="s">
        <v>31</v>
      </c>
      <c r="E6430">
        <v>53212</v>
      </c>
      <c r="F6430" t="s">
        <v>20</v>
      </c>
      <c r="G6430" t="s">
        <v>32</v>
      </c>
      <c r="H6430">
        <v>48</v>
      </c>
      <c r="I6430" t="s">
        <v>64</v>
      </c>
      <c r="J6430">
        <f>VLOOKUP(I6430,Key!$A$1:$C$73,2,FALSE)</f>
        <v>43.069021999999997</v>
      </c>
      <c r="K6430">
        <f>VLOOKUP(I6430,Key!$A$1:$C$73,3,FALSE)</f>
        <v>-87.887940999999998</v>
      </c>
      <c r="L6430" t="s">
        <v>64</v>
      </c>
      <c r="M6430">
        <f>VLOOKUP(L6430,Key!$A$1:$C$73,2,FALSE)</f>
        <v>43.069021999999997</v>
      </c>
      <c r="N6430">
        <f>VLOOKUP(L6430,Key!$A$1:$C$73,3,FALSE)</f>
        <v>-87.887940999999998</v>
      </c>
      <c r="O6430">
        <v>2</v>
      </c>
      <c r="P6430">
        <v>0</v>
      </c>
      <c r="Q6430">
        <v>0.3</v>
      </c>
      <c r="R6430">
        <v>0.3</v>
      </c>
      <c r="S6430">
        <v>12</v>
      </c>
      <c r="T6430">
        <f t="shared" si="900"/>
        <v>-1</v>
      </c>
      <c r="U6430" s="1">
        <v>42840</v>
      </c>
      <c r="V6430" s="13">
        <f t="shared" si="901"/>
        <v>42826</v>
      </c>
      <c r="W6430" s="14">
        <f t="shared" si="902"/>
        <v>42840</v>
      </c>
      <c r="X6430" s="1" t="str">
        <f t="shared" si="903"/>
        <v>Saturday</v>
      </c>
      <c r="Y6430" s="2">
        <v>0.47293981481481479</v>
      </c>
      <c r="Z6430" s="2">
        <f t="shared" si="904"/>
        <v>0.45833333333333331</v>
      </c>
      <c r="AA6430">
        <f>1</f>
        <v>1</v>
      </c>
      <c r="AB6430" s="1">
        <v>42840</v>
      </c>
      <c r="AC6430" s="13">
        <f t="shared" si="905"/>
        <v>42826</v>
      </c>
      <c r="AD6430" s="14">
        <f t="shared" si="906"/>
        <v>42840</v>
      </c>
      <c r="AE6430" s="1" t="str">
        <f t="shared" si="907"/>
        <v>Saturday</v>
      </c>
      <c r="AF6430" s="2">
        <v>0.47484953703703708</v>
      </c>
      <c r="AG6430" s="2">
        <f t="shared" si="908"/>
        <v>0.45833333333333331</v>
      </c>
      <c r="AH6430" t="s">
        <v>25</v>
      </c>
    </row>
    <row r="6431" spans="1:34" x14ac:dyDescent="0.25">
      <c r="A6431">
        <v>1290517</v>
      </c>
      <c r="B6431" t="s">
        <v>29</v>
      </c>
      <c r="C6431" t="s">
        <v>103</v>
      </c>
      <c r="D6431" t="s">
        <v>31</v>
      </c>
      <c r="E6431">
        <v>53212</v>
      </c>
      <c r="F6431" t="s">
        <v>20</v>
      </c>
      <c r="G6431" t="s">
        <v>32</v>
      </c>
      <c r="H6431">
        <v>200</v>
      </c>
      <c r="I6431" t="s">
        <v>67</v>
      </c>
      <c r="J6431">
        <f>VLOOKUP(I6431,Key!$A$1:$C$73,2,FALSE)</f>
        <v>43.05847</v>
      </c>
      <c r="K6431">
        <f>VLOOKUP(I6431,Key!$A$1:$C$73,3,FALSE)</f>
        <v>-87.898079999999993</v>
      </c>
      <c r="L6431" t="s">
        <v>77</v>
      </c>
      <c r="M6431">
        <f>VLOOKUP(L6431,Key!$A$1:$C$73,2,FALSE)</f>
        <v>43.036900000000003</v>
      </c>
      <c r="N6431">
        <f>VLOOKUP(L6431,Key!$A$1:$C$73,3,FALSE)</f>
        <v>-87.89667</v>
      </c>
      <c r="O6431">
        <v>28</v>
      </c>
      <c r="P6431">
        <v>0</v>
      </c>
      <c r="Q6431">
        <v>4.2</v>
      </c>
      <c r="R6431">
        <v>4</v>
      </c>
      <c r="S6431">
        <v>168</v>
      </c>
      <c r="T6431">
        <f t="shared" si="900"/>
        <v>-1</v>
      </c>
      <c r="U6431" s="1">
        <v>42840</v>
      </c>
      <c r="V6431" s="13">
        <f t="shared" si="901"/>
        <v>42826</v>
      </c>
      <c r="W6431" s="14">
        <f t="shared" si="902"/>
        <v>42840</v>
      </c>
      <c r="X6431" s="1" t="str">
        <f t="shared" si="903"/>
        <v>Saturday</v>
      </c>
      <c r="Y6431" s="2">
        <v>0.47548611111111111</v>
      </c>
      <c r="Z6431" s="2">
        <f t="shared" si="904"/>
        <v>0.45833333333333331</v>
      </c>
      <c r="AA6431">
        <f>1</f>
        <v>1</v>
      </c>
      <c r="AB6431" s="1">
        <v>42840</v>
      </c>
      <c r="AC6431" s="13">
        <f t="shared" si="905"/>
        <v>42826</v>
      </c>
      <c r="AD6431" s="14">
        <f t="shared" si="906"/>
        <v>42840</v>
      </c>
      <c r="AE6431" s="1" t="str">
        <f t="shared" si="907"/>
        <v>Saturday</v>
      </c>
      <c r="AF6431" s="2">
        <v>0.4949305555555556</v>
      </c>
      <c r="AG6431" s="2">
        <f t="shared" si="908"/>
        <v>0.5</v>
      </c>
      <c r="AH6431" t="s">
        <v>23</v>
      </c>
    </row>
    <row r="6432" spans="1:34" x14ac:dyDescent="0.25">
      <c r="A6432">
        <v>1581100</v>
      </c>
      <c r="B6432" t="s">
        <v>29</v>
      </c>
      <c r="E6432">
        <v>50010</v>
      </c>
      <c r="F6432" t="s">
        <v>20</v>
      </c>
      <c r="G6432" t="s">
        <v>97</v>
      </c>
      <c r="H6432">
        <v>32</v>
      </c>
      <c r="I6432" t="s">
        <v>38</v>
      </c>
      <c r="J6432">
        <f>VLOOKUP(I6432,Key!$A$1:$C$73,2,FALSE)</f>
        <v>43.038649999999997</v>
      </c>
      <c r="K6432">
        <f>VLOOKUP(I6432,Key!$A$1:$C$73,3,FALSE)</f>
        <v>-87.921930000000003</v>
      </c>
      <c r="L6432" t="s">
        <v>38</v>
      </c>
      <c r="M6432">
        <f>VLOOKUP(L6432,Key!$A$1:$C$73,2,FALSE)</f>
        <v>43.038649999999997</v>
      </c>
      <c r="N6432">
        <f>VLOOKUP(L6432,Key!$A$1:$C$73,3,FALSE)</f>
        <v>-87.921930000000003</v>
      </c>
      <c r="O6432">
        <v>20</v>
      </c>
      <c r="P6432">
        <v>2</v>
      </c>
      <c r="Q6432">
        <v>3</v>
      </c>
      <c r="R6432">
        <v>2.9</v>
      </c>
      <c r="S6432">
        <v>120</v>
      </c>
      <c r="T6432">
        <f t="shared" si="900"/>
        <v>-1</v>
      </c>
      <c r="U6432" s="1">
        <v>42840</v>
      </c>
      <c r="V6432" s="13">
        <f t="shared" si="901"/>
        <v>42826</v>
      </c>
      <c r="W6432" s="14">
        <f t="shared" si="902"/>
        <v>42840</v>
      </c>
      <c r="X6432" s="1" t="str">
        <f t="shared" si="903"/>
        <v>Saturday</v>
      </c>
      <c r="Y6432" s="2">
        <v>0.52109953703703704</v>
      </c>
      <c r="Z6432" s="2">
        <f t="shared" si="904"/>
        <v>0.54166666666666663</v>
      </c>
      <c r="AA6432">
        <f>1</f>
        <v>1</v>
      </c>
      <c r="AB6432" s="1">
        <v>42840</v>
      </c>
      <c r="AC6432" s="13">
        <f t="shared" si="905"/>
        <v>42826</v>
      </c>
      <c r="AD6432" s="14">
        <f t="shared" si="906"/>
        <v>42840</v>
      </c>
      <c r="AE6432" s="1" t="str">
        <f t="shared" si="907"/>
        <v>Saturday</v>
      </c>
      <c r="AF6432" s="2">
        <v>0.53497685185185184</v>
      </c>
      <c r="AG6432" s="2">
        <f t="shared" si="908"/>
        <v>0.54166666666666663</v>
      </c>
      <c r="AH6432" t="s">
        <v>25</v>
      </c>
    </row>
    <row r="6433" spans="1:34" x14ac:dyDescent="0.25">
      <c r="A6433">
        <v>1581100</v>
      </c>
      <c r="B6433" t="s">
        <v>29</v>
      </c>
      <c r="E6433">
        <v>50010</v>
      </c>
      <c r="F6433" t="s">
        <v>20</v>
      </c>
      <c r="G6433" t="s">
        <v>97</v>
      </c>
      <c r="H6433">
        <v>32</v>
      </c>
      <c r="I6433" t="s">
        <v>38</v>
      </c>
      <c r="J6433">
        <f>VLOOKUP(I6433,Key!$A$1:$C$73,2,FALSE)</f>
        <v>43.038649999999997</v>
      </c>
      <c r="K6433">
        <f>VLOOKUP(I6433,Key!$A$1:$C$73,3,FALSE)</f>
        <v>-87.921930000000003</v>
      </c>
      <c r="L6433" t="s">
        <v>64</v>
      </c>
      <c r="M6433">
        <f>VLOOKUP(L6433,Key!$A$1:$C$73,2,FALSE)</f>
        <v>43.069021999999997</v>
      </c>
      <c r="N6433">
        <f>VLOOKUP(L6433,Key!$A$1:$C$73,3,FALSE)</f>
        <v>-87.887940999999998</v>
      </c>
      <c r="O6433">
        <v>46</v>
      </c>
      <c r="P6433">
        <v>4</v>
      </c>
      <c r="Q6433">
        <v>6.9</v>
      </c>
      <c r="R6433">
        <v>6.6</v>
      </c>
      <c r="S6433">
        <v>276</v>
      </c>
      <c r="T6433">
        <f t="shared" si="900"/>
        <v>-1</v>
      </c>
      <c r="U6433" s="1">
        <v>42840</v>
      </c>
      <c r="V6433" s="13">
        <f t="shared" si="901"/>
        <v>42826</v>
      </c>
      <c r="W6433" s="14">
        <f t="shared" si="902"/>
        <v>42840</v>
      </c>
      <c r="X6433" s="1" t="str">
        <f t="shared" si="903"/>
        <v>Saturday</v>
      </c>
      <c r="Y6433" s="2">
        <v>0.53724537037037035</v>
      </c>
      <c r="Z6433" s="2">
        <f t="shared" si="904"/>
        <v>0.54166666666666663</v>
      </c>
      <c r="AA6433">
        <f>1</f>
        <v>1</v>
      </c>
      <c r="AB6433" s="1">
        <v>42840</v>
      </c>
      <c r="AC6433" s="13">
        <f t="shared" si="905"/>
        <v>42826</v>
      </c>
      <c r="AD6433" s="14">
        <f t="shared" si="906"/>
        <v>42840</v>
      </c>
      <c r="AE6433" s="1" t="str">
        <f t="shared" si="907"/>
        <v>Saturday</v>
      </c>
      <c r="AF6433" s="2">
        <v>0.56887731481481485</v>
      </c>
      <c r="AG6433" s="2">
        <f t="shared" si="908"/>
        <v>0.58333333333333326</v>
      </c>
      <c r="AH6433" t="s">
        <v>23</v>
      </c>
    </row>
    <row r="6434" spans="1:34" x14ac:dyDescent="0.25">
      <c r="A6434">
        <v>1433240</v>
      </c>
      <c r="B6434" t="s">
        <v>29</v>
      </c>
      <c r="C6434" t="s">
        <v>35</v>
      </c>
      <c r="D6434" t="s">
        <v>31</v>
      </c>
      <c r="E6434">
        <v>53213</v>
      </c>
      <c r="F6434" t="s">
        <v>20</v>
      </c>
      <c r="G6434" t="s">
        <v>97</v>
      </c>
      <c r="H6434">
        <v>172</v>
      </c>
      <c r="I6434" t="s">
        <v>36</v>
      </c>
      <c r="J6434">
        <f>VLOOKUP(I6434,Key!$A$1:$C$73,2,FALSE)</f>
        <v>43.03519</v>
      </c>
      <c r="K6434">
        <f>VLOOKUP(I6434,Key!$A$1:$C$73,3,FALSE)</f>
        <v>-87.907390000000007</v>
      </c>
      <c r="L6434" t="s">
        <v>62</v>
      </c>
      <c r="M6434">
        <f>VLOOKUP(L6434,Key!$A$1:$C$73,2,FALSE)</f>
        <v>43.052460000000004</v>
      </c>
      <c r="N6434">
        <f>VLOOKUP(L6434,Key!$A$1:$C$73,3,FALSE)</f>
        <v>-87.891000000000005</v>
      </c>
      <c r="O6434">
        <v>30</v>
      </c>
      <c r="P6434">
        <v>2</v>
      </c>
      <c r="Q6434">
        <v>4.5</v>
      </c>
      <c r="R6434">
        <v>4.3</v>
      </c>
      <c r="S6434">
        <v>180</v>
      </c>
      <c r="T6434">
        <f t="shared" si="900"/>
        <v>-1</v>
      </c>
      <c r="U6434" s="1">
        <v>42840</v>
      </c>
      <c r="V6434" s="13">
        <f t="shared" si="901"/>
        <v>42826</v>
      </c>
      <c r="W6434" s="14">
        <f t="shared" si="902"/>
        <v>42840</v>
      </c>
      <c r="X6434" s="1" t="str">
        <f t="shared" si="903"/>
        <v>Saturday</v>
      </c>
      <c r="Y6434" s="2">
        <v>0.602025462962963</v>
      </c>
      <c r="Z6434" s="2">
        <f t="shared" si="904"/>
        <v>0.58333333333333326</v>
      </c>
      <c r="AA6434">
        <f>1</f>
        <v>1</v>
      </c>
      <c r="AB6434" s="1">
        <v>42840</v>
      </c>
      <c r="AC6434" s="13">
        <f t="shared" si="905"/>
        <v>42826</v>
      </c>
      <c r="AD6434" s="14">
        <f t="shared" si="906"/>
        <v>42840</v>
      </c>
      <c r="AE6434" s="1" t="str">
        <f t="shared" si="907"/>
        <v>Saturday</v>
      </c>
      <c r="AF6434" s="2">
        <v>0.62236111111111114</v>
      </c>
      <c r="AG6434" s="2">
        <f t="shared" si="908"/>
        <v>0.625</v>
      </c>
      <c r="AH6434" t="s">
        <v>23</v>
      </c>
    </row>
    <row r="6435" spans="1:34" x14ac:dyDescent="0.25">
      <c r="A6435">
        <v>1319869</v>
      </c>
      <c r="B6435" t="s">
        <v>29</v>
      </c>
      <c r="C6435" t="s">
        <v>103</v>
      </c>
      <c r="D6435" t="s">
        <v>31</v>
      </c>
      <c r="E6435">
        <v>53216</v>
      </c>
      <c r="F6435" t="s">
        <v>20</v>
      </c>
      <c r="G6435" t="s">
        <v>97</v>
      </c>
      <c r="H6435">
        <v>5516</v>
      </c>
      <c r="I6435" t="s">
        <v>44</v>
      </c>
      <c r="J6435">
        <f>VLOOKUP(I6435,Key!$A$1:$C$73,2,FALSE)</f>
        <v>43.03886</v>
      </c>
      <c r="K6435">
        <f>VLOOKUP(I6435,Key!$A$1:$C$73,3,FALSE)</f>
        <v>-87.902720000000002</v>
      </c>
      <c r="L6435" t="s">
        <v>44</v>
      </c>
      <c r="M6435">
        <f>VLOOKUP(L6435,Key!$A$1:$C$73,2,FALSE)</f>
        <v>43.03886</v>
      </c>
      <c r="N6435">
        <f>VLOOKUP(L6435,Key!$A$1:$C$73,3,FALSE)</f>
        <v>-87.902720000000002</v>
      </c>
      <c r="O6435">
        <v>46</v>
      </c>
      <c r="P6435">
        <v>4</v>
      </c>
      <c r="Q6435">
        <v>6.9</v>
      </c>
      <c r="R6435">
        <v>6.6</v>
      </c>
      <c r="S6435">
        <v>276</v>
      </c>
      <c r="T6435">
        <f t="shared" si="900"/>
        <v>-1</v>
      </c>
      <c r="U6435" s="1">
        <v>42840</v>
      </c>
      <c r="V6435" s="13">
        <f t="shared" si="901"/>
        <v>42826</v>
      </c>
      <c r="W6435" s="14">
        <f t="shared" si="902"/>
        <v>42840</v>
      </c>
      <c r="X6435" s="1" t="str">
        <f t="shared" si="903"/>
        <v>Saturday</v>
      </c>
      <c r="Y6435" s="2">
        <v>0.65334490740740747</v>
      </c>
      <c r="Z6435" s="2">
        <f t="shared" si="904"/>
        <v>0.66666666666666663</v>
      </c>
      <c r="AA6435">
        <f>1</f>
        <v>1</v>
      </c>
      <c r="AB6435" s="1">
        <v>42840</v>
      </c>
      <c r="AC6435" s="13">
        <f t="shared" si="905"/>
        <v>42826</v>
      </c>
      <c r="AD6435" s="14">
        <f t="shared" si="906"/>
        <v>42840</v>
      </c>
      <c r="AE6435" s="1" t="str">
        <f t="shared" si="907"/>
        <v>Saturday</v>
      </c>
      <c r="AF6435" s="2">
        <v>0.68488425925925922</v>
      </c>
      <c r="AG6435" s="2">
        <f t="shared" si="908"/>
        <v>0.66666666666666663</v>
      </c>
      <c r="AH6435" t="s">
        <v>25</v>
      </c>
    </row>
    <row r="6436" spans="1:34" x14ac:dyDescent="0.25">
      <c r="A6436">
        <v>1066506</v>
      </c>
      <c r="B6436" t="s">
        <v>29</v>
      </c>
      <c r="C6436" t="s">
        <v>47</v>
      </c>
      <c r="D6436" t="s">
        <v>31</v>
      </c>
      <c r="E6436">
        <v>53211</v>
      </c>
      <c r="F6436" t="s">
        <v>20</v>
      </c>
      <c r="G6436" t="s">
        <v>32</v>
      </c>
      <c r="H6436">
        <v>5577</v>
      </c>
      <c r="I6436" t="s">
        <v>81</v>
      </c>
      <c r="J6436">
        <f>VLOOKUP(I6436,Key!$A$1:$C$73,2,FALSE)</f>
        <v>43.058010000000003</v>
      </c>
      <c r="K6436">
        <f>VLOOKUP(I6436,Key!$A$1:$C$73,3,FALSE)</f>
        <v>-87.877300000000005</v>
      </c>
      <c r="L6436" t="s">
        <v>22</v>
      </c>
      <c r="M6436">
        <f>VLOOKUP(L6436,Key!$A$1:$C$73,2,FALSE)</f>
        <v>43.058619999999998</v>
      </c>
      <c r="N6436">
        <f>VLOOKUP(L6436,Key!$A$1:$C$73,3,FALSE)</f>
        <v>-87.885319999999993</v>
      </c>
      <c r="O6436">
        <v>16</v>
      </c>
      <c r="P6436">
        <v>0</v>
      </c>
      <c r="Q6436">
        <v>2.4</v>
      </c>
      <c r="R6436">
        <v>2.2999999999999998</v>
      </c>
      <c r="S6436">
        <v>96</v>
      </c>
      <c r="T6436">
        <f t="shared" si="900"/>
        <v>-1</v>
      </c>
      <c r="U6436" s="1">
        <v>42840</v>
      </c>
      <c r="V6436" s="13">
        <f t="shared" si="901"/>
        <v>42826</v>
      </c>
      <c r="W6436" s="14">
        <f t="shared" si="902"/>
        <v>42840</v>
      </c>
      <c r="X6436" s="1" t="str">
        <f t="shared" si="903"/>
        <v>Saturday</v>
      </c>
      <c r="Y6436" s="2">
        <v>0.66189814814814818</v>
      </c>
      <c r="Z6436" s="2">
        <f t="shared" si="904"/>
        <v>0.66666666666666663</v>
      </c>
      <c r="AA6436">
        <f>1</f>
        <v>1</v>
      </c>
      <c r="AB6436" s="1">
        <v>42840</v>
      </c>
      <c r="AC6436" s="13">
        <f t="shared" si="905"/>
        <v>42826</v>
      </c>
      <c r="AD6436" s="14">
        <f t="shared" si="906"/>
        <v>42840</v>
      </c>
      <c r="AE6436" s="1" t="str">
        <f t="shared" si="907"/>
        <v>Saturday</v>
      </c>
      <c r="AF6436" s="2">
        <v>0.67296296296296287</v>
      </c>
      <c r="AG6436" s="2">
        <f t="shared" si="908"/>
        <v>0.66666666666666663</v>
      </c>
      <c r="AH6436" t="s">
        <v>23</v>
      </c>
    </row>
    <row r="6437" spans="1:34" x14ac:dyDescent="0.25">
      <c r="A6437">
        <v>1582418</v>
      </c>
      <c r="B6437" t="s">
        <v>29</v>
      </c>
      <c r="E6437">
        <v>53212</v>
      </c>
      <c r="F6437" t="s">
        <v>20</v>
      </c>
      <c r="G6437" t="s">
        <v>97</v>
      </c>
      <c r="H6437">
        <v>224</v>
      </c>
      <c r="I6437" t="s">
        <v>61</v>
      </c>
      <c r="J6437">
        <f>VLOOKUP(I6437,Key!$A$1:$C$73,2,FALSE)</f>
        <v>43.060786</v>
      </c>
      <c r="K6437">
        <f>VLOOKUP(I6437,Key!$A$1:$C$73,3,FALSE)</f>
        <v>-87.883825999999999</v>
      </c>
      <c r="L6437" t="s">
        <v>39</v>
      </c>
      <c r="M6437">
        <f>VLOOKUP(L6437,Key!$A$1:$C$73,2,FALSE)</f>
        <v>43.031480000000002</v>
      </c>
      <c r="N6437">
        <f>VLOOKUP(L6437,Key!$A$1:$C$73,3,FALSE)</f>
        <v>-87.908169999999998</v>
      </c>
      <c r="O6437">
        <v>30</v>
      </c>
      <c r="P6437">
        <v>2</v>
      </c>
      <c r="Q6437">
        <v>4.5</v>
      </c>
      <c r="R6437">
        <v>4.3</v>
      </c>
      <c r="S6437">
        <v>180</v>
      </c>
      <c r="T6437">
        <f t="shared" si="900"/>
        <v>-1</v>
      </c>
      <c r="U6437" s="1">
        <v>42840</v>
      </c>
      <c r="V6437" s="13">
        <f t="shared" si="901"/>
        <v>42826</v>
      </c>
      <c r="W6437" s="14">
        <f t="shared" si="902"/>
        <v>42840</v>
      </c>
      <c r="X6437" s="1" t="str">
        <f t="shared" si="903"/>
        <v>Saturday</v>
      </c>
      <c r="Y6437" s="2">
        <v>0.68336805555555558</v>
      </c>
      <c r="Z6437" s="2">
        <f t="shared" si="904"/>
        <v>0.66666666666666663</v>
      </c>
      <c r="AA6437">
        <f>1</f>
        <v>1</v>
      </c>
      <c r="AB6437" s="1">
        <v>42840</v>
      </c>
      <c r="AC6437" s="13">
        <f t="shared" si="905"/>
        <v>42826</v>
      </c>
      <c r="AD6437" s="14">
        <f t="shared" si="906"/>
        <v>42840</v>
      </c>
      <c r="AE6437" s="1" t="str">
        <f t="shared" si="907"/>
        <v>Saturday</v>
      </c>
      <c r="AF6437" s="2">
        <v>0.70456018518518526</v>
      </c>
      <c r="AG6437" s="2">
        <f t="shared" si="908"/>
        <v>0.70833333333333326</v>
      </c>
      <c r="AH6437" t="s">
        <v>23</v>
      </c>
    </row>
    <row r="6438" spans="1:34" x14ac:dyDescent="0.25">
      <c r="A6438">
        <v>1571622</v>
      </c>
      <c r="B6438" t="s">
        <v>29</v>
      </c>
      <c r="C6438" t="s">
        <v>103</v>
      </c>
      <c r="D6438" t="s">
        <v>31</v>
      </c>
      <c r="E6438">
        <v>53212</v>
      </c>
      <c r="F6438" t="s">
        <v>20</v>
      </c>
      <c r="G6438" t="s">
        <v>32</v>
      </c>
      <c r="H6438">
        <v>11114</v>
      </c>
      <c r="I6438" t="s">
        <v>64</v>
      </c>
      <c r="J6438">
        <f>VLOOKUP(I6438,Key!$A$1:$C$73,2,FALSE)</f>
        <v>43.069021999999997</v>
      </c>
      <c r="K6438">
        <f>VLOOKUP(I6438,Key!$A$1:$C$73,3,FALSE)</f>
        <v>-87.887940999999998</v>
      </c>
      <c r="L6438" t="s">
        <v>61</v>
      </c>
      <c r="M6438">
        <f>VLOOKUP(L6438,Key!$A$1:$C$73,2,FALSE)</f>
        <v>43.060786</v>
      </c>
      <c r="N6438">
        <f>VLOOKUP(L6438,Key!$A$1:$C$73,3,FALSE)</f>
        <v>-87.883825999999999</v>
      </c>
      <c r="O6438">
        <v>9</v>
      </c>
      <c r="P6438">
        <v>0</v>
      </c>
      <c r="Q6438">
        <v>1.4</v>
      </c>
      <c r="R6438">
        <v>1.3</v>
      </c>
      <c r="S6438">
        <v>54</v>
      </c>
      <c r="T6438">
        <f t="shared" si="900"/>
        <v>-1</v>
      </c>
      <c r="U6438" s="1">
        <v>42840</v>
      </c>
      <c r="V6438" s="13">
        <f t="shared" si="901"/>
        <v>42826</v>
      </c>
      <c r="W6438" s="14">
        <f t="shared" si="902"/>
        <v>42840</v>
      </c>
      <c r="X6438" s="1" t="str">
        <f t="shared" si="903"/>
        <v>Saturday</v>
      </c>
      <c r="Y6438" s="2">
        <v>0.69760416666666669</v>
      </c>
      <c r="Z6438" s="2">
        <f t="shared" si="904"/>
        <v>0.70833333333333326</v>
      </c>
      <c r="AA6438">
        <f>1</f>
        <v>1</v>
      </c>
      <c r="AB6438" s="1">
        <v>42840</v>
      </c>
      <c r="AC6438" s="13">
        <f t="shared" si="905"/>
        <v>42826</v>
      </c>
      <c r="AD6438" s="14">
        <f t="shared" si="906"/>
        <v>42840</v>
      </c>
      <c r="AE6438" s="1" t="str">
        <f t="shared" si="907"/>
        <v>Saturday</v>
      </c>
      <c r="AF6438" s="2">
        <v>0.70383101851851848</v>
      </c>
      <c r="AG6438" s="2">
        <f t="shared" si="908"/>
        <v>0.70833333333333326</v>
      </c>
      <c r="AH6438" t="s">
        <v>23</v>
      </c>
    </row>
    <row r="6439" spans="1:34" x14ac:dyDescent="0.25">
      <c r="A6439">
        <v>1444023</v>
      </c>
      <c r="B6439" t="s">
        <v>29</v>
      </c>
      <c r="C6439" t="s">
        <v>30</v>
      </c>
      <c r="D6439" t="s">
        <v>31</v>
      </c>
      <c r="E6439">
        <v>53211</v>
      </c>
      <c r="F6439" t="s">
        <v>20</v>
      </c>
      <c r="G6439" t="s">
        <v>32</v>
      </c>
      <c r="H6439">
        <v>316</v>
      </c>
      <c r="I6439" t="s">
        <v>87</v>
      </c>
      <c r="J6439">
        <f>VLOOKUP(I6439,Key!$A$1:$C$73,2,FALSE)</f>
        <v>43.063749000000001</v>
      </c>
      <c r="K6439">
        <f>VLOOKUP(I6439,Key!$A$1:$C$73,3,FALSE)</f>
        <v>-87.887962999999999</v>
      </c>
      <c r="L6439" t="s">
        <v>66</v>
      </c>
      <c r="M6439">
        <f>VLOOKUP(L6439,Key!$A$1:$C$73,2,FALSE)</f>
        <v>43.078530000000001</v>
      </c>
      <c r="N6439">
        <f>VLOOKUP(L6439,Key!$A$1:$C$73,3,FALSE)</f>
        <v>-87.882620000000003</v>
      </c>
      <c r="O6439">
        <v>59</v>
      </c>
      <c r="P6439">
        <v>0</v>
      </c>
      <c r="Q6439">
        <v>8.9</v>
      </c>
      <c r="R6439">
        <v>8.4</v>
      </c>
      <c r="S6439">
        <v>354</v>
      </c>
      <c r="T6439">
        <f t="shared" si="900"/>
        <v>-1</v>
      </c>
      <c r="U6439" s="1">
        <v>42840</v>
      </c>
      <c r="V6439" s="13">
        <f t="shared" si="901"/>
        <v>42826</v>
      </c>
      <c r="W6439" s="14">
        <f t="shared" si="902"/>
        <v>42840</v>
      </c>
      <c r="X6439" s="1" t="str">
        <f t="shared" si="903"/>
        <v>Saturday</v>
      </c>
      <c r="Y6439" s="2">
        <v>0.70916666666666661</v>
      </c>
      <c r="Z6439" s="2">
        <f t="shared" si="904"/>
        <v>0.70833333333333326</v>
      </c>
      <c r="AA6439">
        <f>1</f>
        <v>1</v>
      </c>
      <c r="AB6439" s="1">
        <v>42840</v>
      </c>
      <c r="AC6439" s="13">
        <f t="shared" si="905"/>
        <v>42826</v>
      </c>
      <c r="AD6439" s="14">
        <f t="shared" si="906"/>
        <v>42840</v>
      </c>
      <c r="AE6439" s="1" t="str">
        <f t="shared" si="907"/>
        <v>Saturday</v>
      </c>
      <c r="AF6439" s="2">
        <v>0.75038194444444439</v>
      </c>
      <c r="AG6439" s="2">
        <f t="shared" si="908"/>
        <v>0.75</v>
      </c>
      <c r="AH6439" t="s">
        <v>23</v>
      </c>
    </row>
    <row r="6440" spans="1:34" x14ac:dyDescent="0.25">
      <c r="A6440">
        <v>1571549</v>
      </c>
      <c r="B6440" t="s">
        <v>29</v>
      </c>
      <c r="C6440" t="s">
        <v>47</v>
      </c>
      <c r="D6440" t="s">
        <v>31</v>
      </c>
      <c r="E6440">
        <v>53212</v>
      </c>
      <c r="F6440" t="s">
        <v>20</v>
      </c>
      <c r="G6440" t="s">
        <v>32</v>
      </c>
      <c r="H6440">
        <v>32</v>
      </c>
      <c r="I6440" t="s">
        <v>61</v>
      </c>
      <c r="J6440">
        <f>VLOOKUP(I6440,Key!$A$1:$C$73,2,FALSE)</f>
        <v>43.060786</v>
      </c>
      <c r="K6440">
        <f>VLOOKUP(I6440,Key!$A$1:$C$73,3,FALSE)</f>
        <v>-87.883825999999999</v>
      </c>
      <c r="L6440" t="s">
        <v>81</v>
      </c>
      <c r="M6440">
        <f>VLOOKUP(L6440,Key!$A$1:$C$73,2,FALSE)</f>
        <v>43.058010000000003</v>
      </c>
      <c r="N6440">
        <f>VLOOKUP(L6440,Key!$A$1:$C$73,3,FALSE)</f>
        <v>-87.877300000000005</v>
      </c>
      <c r="O6440">
        <v>6</v>
      </c>
      <c r="P6440">
        <v>0</v>
      </c>
      <c r="Q6440">
        <v>0.9</v>
      </c>
      <c r="R6440">
        <v>0.9</v>
      </c>
      <c r="S6440">
        <v>36</v>
      </c>
      <c r="T6440">
        <f t="shared" si="900"/>
        <v>-1</v>
      </c>
      <c r="U6440" s="1">
        <v>42840</v>
      </c>
      <c r="V6440" s="13">
        <f t="shared" si="901"/>
        <v>42826</v>
      </c>
      <c r="W6440" s="14">
        <f t="shared" si="902"/>
        <v>42840</v>
      </c>
      <c r="X6440" s="1" t="str">
        <f t="shared" si="903"/>
        <v>Saturday</v>
      </c>
      <c r="Y6440" s="2">
        <v>0.71328703703703711</v>
      </c>
      <c r="Z6440" s="2">
        <f t="shared" si="904"/>
        <v>0.70833333333333326</v>
      </c>
      <c r="AA6440">
        <f>1</f>
        <v>1</v>
      </c>
      <c r="AB6440" s="1">
        <v>42840</v>
      </c>
      <c r="AC6440" s="13">
        <f t="shared" si="905"/>
        <v>42826</v>
      </c>
      <c r="AD6440" s="14">
        <f t="shared" si="906"/>
        <v>42840</v>
      </c>
      <c r="AE6440" s="1" t="str">
        <f t="shared" si="907"/>
        <v>Saturday</v>
      </c>
      <c r="AF6440" s="2">
        <v>0.71797453703703706</v>
      </c>
      <c r="AG6440" s="2">
        <f t="shared" si="908"/>
        <v>0.70833333333333326</v>
      </c>
      <c r="AH6440" t="s">
        <v>23</v>
      </c>
    </row>
    <row r="6441" spans="1:34" x14ac:dyDescent="0.25">
      <c r="A6441">
        <v>1088341</v>
      </c>
      <c r="B6441" t="s">
        <v>29</v>
      </c>
      <c r="C6441" t="s">
        <v>47</v>
      </c>
      <c r="D6441" t="s">
        <v>31</v>
      </c>
      <c r="E6441">
        <v>53202</v>
      </c>
      <c r="F6441" t="s">
        <v>20</v>
      </c>
      <c r="G6441" t="s">
        <v>32</v>
      </c>
      <c r="H6441">
        <v>5539</v>
      </c>
      <c r="I6441" t="s">
        <v>34</v>
      </c>
      <c r="J6441">
        <f>VLOOKUP(I6441,Key!$A$1:$C$73,2,FALSE)</f>
        <v>43.05097</v>
      </c>
      <c r="K6441">
        <f>VLOOKUP(I6441,Key!$A$1:$C$73,3,FALSE)</f>
        <v>-87.906440000000003</v>
      </c>
      <c r="L6441" t="s">
        <v>85</v>
      </c>
      <c r="M6441">
        <f>VLOOKUP(L6441,Key!$A$1:$C$73,2,FALSE)</f>
        <v>43.053040000000003</v>
      </c>
      <c r="N6441">
        <f>VLOOKUP(L6441,Key!$A$1:$C$73,3,FALSE)</f>
        <v>-87.897660000000002</v>
      </c>
      <c r="O6441">
        <v>4</v>
      </c>
      <c r="P6441">
        <v>0</v>
      </c>
      <c r="Q6441">
        <v>0.6</v>
      </c>
      <c r="R6441">
        <v>0.6</v>
      </c>
      <c r="S6441">
        <v>24</v>
      </c>
      <c r="T6441">
        <f t="shared" si="900"/>
        <v>-1</v>
      </c>
      <c r="U6441" s="1">
        <v>42840</v>
      </c>
      <c r="V6441" s="13">
        <f t="shared" si="901"/>
        <v>42826</v>
      </c>
      <c r="W6441" s="14">
        <f t="shared" si="902"/>
        <v>42840</v>
      </c>
      <c r="X6441" s="1" t="str">
        <f t="shared" si="903"/>
        <v>Saturday</v>
      </c>
      <c r="Y6441" s="2">
        <v>0.71980324074074076</v>
      </c>
      <c r="Z6441" s="2">
        <f t="shared" si="904"/>
        <v>0.70833333333333326</v>
      </c>
      <c r="AA6441">
        <f>1</f>
        <v>1</v>
      </c>
      <c r="AB6441" s="1">
        <v>42840</v>
      </c>
      <c r="AC6441" s="13">
        <f t="shared" si="905"/>
        <v>42826</v>
      </c>
      <c r="AD6441" s="14">
        <f t="shared" si="906"/>
        <v>42840</v>
      </c>
      <c r="AE6441" s="1" t="str">
        <f t="shared" si="907"/>
        <v>Saturday</v>
      </c>
      <c r="AF6441" s="2">
        <v>0.72267361111111106</v>
      </c>
      <c r="AG6441" s="2">
        <f t="shared" si="908"/>
        <v>0.70833333333333326</v>
      </c>
      <c r="AH6441" t="s">
        <v>23</v>
      </c>
    </row>
    <row r="6442" spans="1:34" x14ac:dyDescent="0.25">
      <c r="A6442">
        <v>1243732</v>
      </c>
      <c r="B6442" t="s">
        <v>29</v>
      </c>
      <c r="C6442" t="s">
        <v>98</v>
      </c>
      <c r="D6442" t="s">
        <v>31</v>
      </c>
      <c r="E6442">
        <v>53202</v>
      </c>
      <c r="F6442" t="s">
        <v>20</v>
      </c>
      <c r="G6442" t="s">
        <v>97</v>
      </c>
      <c r="H6442">
        <v>11082</v>
      </c>
      <c r="I6442" t="s">
        <v>61</v>
      </c>
      <c r="J6442">
        <f>VLOOKUP(I6442,Key!$A$1:$C$73,2,FALSE)</f>
        <v>43.060786</v>
      </c>
      <c r="K6442">
        <f>VLOOKUP(I6442,Key!$A$1:$C$73,3,FALSE)</f>
        <v>-87.883825999999999</v>
      </c>
      <c r="L6442" t="s">
        <v>77</v>
      </c>
      <c r="M6442">
        <f>VLOOKUP(L6442,Key!$A$1:$C$73,2,FALSE)</f>
        <v>43.036900000000003</v>
      </c>
      <c r="N6442">
        <f>VLOOKUP(L6442,Key!$A$1:$C$73,3,FALSE)</f>
        <v>-87.89667</v>
      </c>
      <c r="O6442">
        <v>31</v>
      </c>
      <c r="P6442">
        <v>2</v>
      </c>
      <c r="Q6442">
        <v>4.7</v>
      </c>
      <c r="R6442">
        <v>4.4000000000000004</v>
      </c>
      <c r="S6442">
        <v>186</v>
      </c>
      <c r="T6442">
        <f t="shared" si="900"/>
        <v>-1</v>
      </c>
      <c r="U6442" s="1">
        <v>42840</v>
      </c>
      <c r="V6442" s="13">
        <f t="shared" si="901"/>
        <v>42826</v>
      </c>
      <c r="W6442" s="14">
        <f t="shared" si="902"/>
        <v>42840</v>
      </c>
      <c r="X6442" s="1" t="str">
        <f t="shared" si="903"/>
        <v>Saturday</v>
      </c>
      <c r="Y6442" s="2">
        <v>0.72945601851851849</v>
      </c>
      <c r="Z6442" s="2">
        <f t="shared" si="904"/>
        <v>0.75</v>
      </c>
      <c r="AA6442">
        <f>1</f>
        <v>1</v>
      </c>
      <c r="AB6442" s="1">
        <v>42840</v>
      </c>
      <c r="AC6442" s="13">
        <f t="shared" si="905"/>
        <v>42826</v>
      </c>
      <c r="AD6442" s="14">
        <f t="shared" si="906"/>
        <v>42840</v>
      </c>
      <c r="AE6442" s="1" t="str">
        <f t="shared" si="907"/>
        <v>Saturday</v>
      </c>
      <c r="AF6442" s="2">
        <v>0.75131944444444443</v>
      </c>
      <c r="AG6442" s="2">
        <f t="shared" si="908"/>
        <v>0.75</v>
      </c>
      <c r="AH6442" t="s">
        <v>23</v>
      </c>
    </row>
    <row r="6443" spans="1:34" x14ac:dyDescent="0.25">
      <c r="A6443">
        <v>1359140</v>
      </c>
      <c r="B6443" t="s">
        <v>29</v>
      </c>
      <c r="C6443" t="s">
        <v>159</v>
      </c>
      <c r="D6443" t="s">
        <v>31</v>
      </c>
      <c r="E6443">
        <v>53118</v>
      </c>
      <c r="F6443" t="s">
        <v>20</v>
      </c>
      <c r="G6443" t="s">
        <v>32</v>
      </c>
      <c r="H6443">
        <v>5519</v>
      </c>
      <c r="I6443" t="s">
        <v>22</v>
      </c>
      <c r="J6443">
        <f>VLOOKUP(I6443,Key!$A$1:$C$73,2,FALSE)</f>
        <v>43.058619999999998</v>
      </c>
      <c r="K6443">
        <f>VLOOKUP(I6443,Key!$A$1:$C$73,3,FALSE)</f>
        <v>-87.885319999999993</v>
      </c>
      <c r="L6443" t="s">
        <v>80</v>
      </c>
      <c r="M6443">
        <f>VLOOKUP(L6443,Key!$A$1:$C$73,2,FALSE)</f>
        <v>43.060250000000003</v>
      </c>
      <c r="N6443">
        <f>VLOOKUP(L6443,Key!$A$1:$C$73,3,FALSE)</f>
        <v>-87.892169999999993</v>
      </c>
      <c r="O6443">
        <v>3</v>
      </c>
      <c r="P6443">
        <v>0</v>
      </c>
      <c r="Q6443">
        <v>0.5</v>
      </c>
      <c r="R6443">
        <v>0.4</v>
      </c>
      <c r="S6443">
        <v>18</v>
      </c>
      <c r="T6443">
        <f t="shared" si="900"/>
        <v>-1</v>
      </c>
      <c r="U6443" s="1">
        <v>42840</v>
      </c>
      <c r="V6443" s="13">
        <f t="shared" si="901"/>
        <v>42826</v>
      </c>
      <c r="W6443" s="14">
        <f t="shared" si="902"/>
        <v>42840</v>
      </c>
      <c r="X6443" s="1" t="str">
        <f t="shared" si="903"/>
        <v>Saturday</v>
      </c>
      <c r="Y6443" s="2">
        <v>0.75018518518518518</v>
      </c>
      <c r="Z6443" s="2">
        <f t="shared" si="904"/>
        <v>0.75</v>
      </c>
      <c r="AA6443">
        <f>1</f>
        <v>1</v>
      </c>
      <c r="AB6443" s="1">
        <v>42840</v>
      </c>
      <c r="AC6443" s="13">
        <f t="shared" si="905"/>
        <v>42826</v>
      </c>
      <c r="AD6443" s="14">
        <f t="shared" si="906"/>
        <v>42840</v>
      </c>
      <c r="AE6443" s="1" t="str">
        <f t="shared" si="907"/>
        <v>Saturday</v>
      </c>
      <c r="AF6443" s="2">
        <v>0.7527314814814815</v>
      </c>
      <c r="AG6443" s="2">
        <f t="shared" si="908"/>
        <v>0.75</v>
      </c>
      <c r="AH6443" t="s">
        <v>23</v>
      </c>
    </row>
    <row r="6444" spans="1:34" x14ac:dyDescent="0.25">
      <c r="A6444">
        <v>1444023</v>
      </c>
      <c r="B6444" t="s">
        <v>29</v>
      </c>
      <c r="C6444" t="s">
        <v>30</v>
      </c>
      <c r="D6444" t="s">
        <v>31</v>
      </c>
      <c r="E6444">
        <v>53211</v>
      </c>
      <c r="F6444" t="s">
        <v>20</v>
      </c>
      <c r="G6444" t="s">
        <v>32</v>
      </c>
      <c r="H6444">
        <v>5430</v>
      </c>
      <c r="I6444" t="s">
        <v>66</v>
      </c>
      <c r="J6444">
        <f>VLOOKUP(I6444,Key!$A$1:$C$73,2,FALSE)</f>
        <v>43.078530000000001</v>
      </c>
      <c r="K6444">
        <f>VLOOKUP(I6444,Key!$A$1:$C$73,3,FALSE)</f>
        <v>-87.882620000000003</v>
      </c>
      <c r="L6444" t="s">
        <v>62</v>
      </c>
      <c r="M6444">
        <f>VLOOKUP(L6444,Key!$A$1:$C$73,2,FALSE)</f>
        <v>43.052460000000004</v>
      </c>
      <c r="N6444">
        <f>VLOOKUP(L6444,Key!$A$1:$C$73,3,FALSE)</f>
        <v>-87.891000000000005</v>
      </c>
      <c r="O6444">
        <v>52</v>
      </c>
      <c r="P6444">
        <v>0</v>
      </c>
      <c r="Q6444">
        <v>7.8</v>
      </c>
      <c r="R6444">
        <v>7.4</v>
      </c>
      <c r="S6444">
        <v>312</v>
      </c>
      <c r="T6444">
        <f t="shared" si="900"/>
        <v>-1</v>
      </c>
      <c r="U6444" s="1">
        <v>42840</v>
      </c>
      <c r="V6444" s="13">
        <f t="shared" si="901"/>
        <v>42826</v>
      </c>
      <c r="W6444" s="14">
        <f t="shared" si="902"/>
        <v>42840</v>
      </c>
      <c r="X6444" s="1" t="str">
        <f t="shared" si="903"/>
        <v>Saturday</v>
      </c>
      <c r="Y6444" s="2">
        <v>0.75366898148148154</v>
      </c>
      <c r="Z6444" s="2">
        <f t="shared" si="904"/>
        <v>0.75</v>
      </c>
      <c r="AA6444">
        <f>1</f>
        <v>1</v>
      </c>
      <c r="AB6444" s="1">
        <v>42840</v>
      </c>
      <c r="AC6444" s="13">
        <f t="shared" si="905"/>
        <v>42826</v>
      </c>
      <c r="AD6444" s="14">
        <f t="shared" si="906"/>
        <v>42840</v>
      </c>
      <c r="AE6444" s="1" t="str">
        <f t="shared" si="907"/>
        <v>Saturday</v>
      </c>
      <c r="AF6444" s="2">
        <v>0.78979166666666656</v>
      </c>
      <c r="AG6444" s="2">
        <f t="shared" si="908"/>
        <v>0.79166666666666663</v>
      </c>
      <c r="AH6444" t="s">
        <v>23</v>
      </c>
    </row>
    <row r="6445" spans="1:34" x14ac:dyDescent="0.25">
      <c r="A6445">
        <v>1408049</v>
      </c>
      <c r="B6445" t="s">
        <v>29</v>
      </c>
      <c r="C6445" t="s">
        <v>47</v>
      </c>
      <c r="D6445" t="s">
        <v>31</v>
      </c>
      <c r="E6445">
        <v>53202</v>
      </c>
      <c r="F6445" t="s">
        <v>20</v>
      </c>
      <c r="G6445" t="s">
        <v>32</v>
      </c>
      <c r="H6445">
        <v>5584</v>
      </c>
      <c r="I6445" t="s">
        <v>39</v>
      </c>
      <c r="J6445">
        <f>VLOOKUP(I6445,Key!$A$1:$C$73,2,FALSE)</f>
        <v>43.031480000000002</v>
      </c>
      <c r="K6445">
        <f>VLOOKUP(I6445,Key!$A$1:$C$73,3,FALSE)</f>
        <v>-87.908169999999998</v>
      </c>
      <c r="L6445" t="s">
        <v>77</v>
      </c>
      <c r="M6445">
        <f>VLOOKUP(L6445,Key!$A$1:$C$73,2,FALSE)</f>
        <v>43.036900000000003</v>
      </c>
      <c r="N6445">
        <f>VLOOKUP(L6445,Key!$A$1:$C$73,3,FALSE)</f>
        <v>-87.89667</v>
      </c>
      <c r="O6445">
        <v>13</v>
      </c>
      <c r="P6445">
        <v>0</v>
      </c>
      <c r="Q6445">
        <v>2</v>
      </c>
      <c r="R6445">
        <v>1.9</v>
      </c>
      <c r="S6445">
        <v>78</v>
      </c>
      <c r="T6445">
        <f t="shared" si="900"/>
        <v>-1</v>
      </c>
      <c r="U6445" s="1">
        <v>42840</v>
      </c>
      <c r="V6445" s="13">
        <f t="shared" si="901"/>
        <v>42826</v>
      </c>
      <c r="W6445" s="14">
        <f t="shared" si="902"/>
        <v>42840</v>
      </c>
      <c r="X6445" s="1" t="str">
        <f t="shared" si="903"/>
        <v>Saturday</v>
      </c>
      <c r="Y6445" s="2">
        <v>0.7542592592592593</v>
      </c>
      <c r="Z6445" s="2">
        <f t="shared" si="904"/>
        <v>0.75</v>
      </c>
      <c r="AA6445">
        <f>1</f>
        <v>1</v>
      </c>
      <c r="AB6445" s="1">
        <v>42840</v>
      </c>
      <c r="AC6445" s="13">
        <f t="shared" si="905"/>
        <v>42826</v>
      </c>
      <c r="AD6445" s="14">
        <f t="shared" si="906"/>
        <v>42840</v>
      </c>
      <c r="AE6445" s="1" t="str">
        <f t="shared" si="907"/>
        <v>Saturday</v>
      </c>
      <c r="AF6445" s="2">
        <v>0.76329861111111119</v>
      </c>
      <c r="AG6445" s="2">
        <f t="shared" si="908"/>
        <v>0.75</v>
      </c>
      <c r="AH6445" t="s">
        <v>23</v>
      </c>
    </row>
    <row r="6446" spans="1:34" x14ac:dyDescent="0.25">
      <c r="A6446">
        <v>1351385</v>
      </c>
      <c r="B6446" t="s">
        <v>29</v>
      </c>
      <c r="C6446" t="s">
        <v>47</v>
      </c>
      <c r="D6446" t="s">
        <v>31</v>
      </c>
      <c r="E6446">
        <v>53211</v>
      </c>
      <c r="F6446" t="s">
        <v>20</v>
      </c>
      <c r="G6446" t="s">
        <v>32</v>
      </c>
      <c r="H6446">
        <v>5504</v>
      </c>
      <c r="I6446" t="s">
        <v>63</v>
      </c>
      <c r="J6446">
        <f>VLOOKUP(I6446,Key!$A$1:$C$73,2,FALSE)</f>
        <v>43.066893999999998</v>
      </c>
      <c r="K6446">
        <f>VLOOKUP(I6446,Key!$A$1:$C$73,3,FALSE)</f>
        <v>-87.877936000000005</v>
      </c>
      <c r="L6446" t="s">
        <v>21</v>
      </c>
      <c r="M6446">
        <f>VLOOKUP(L6446,Key!$A$1:$C$73,2,FALSE)</f>
        <v>43.074890000000003</v>
      </c>
      <c r="N6446">
        <f>VLOOKUP(L6446,Key!$A$1:$C$73,3,FALSE)</f>
        <v>-87.882810000000006</v>
      </c>
      <c r="O6446">
        <v>5</v>
      </c>
      <c r="P6446">
        <v>0</v>
      </c>
      <c r="Q6446">
        <v>0.8</v>
      </c>
      <c r="R6446">
        <v>0.7</v>
      </c>
      <c r="S6446">
        <v>30</v>
      </c>
      <c r="T6446">
        <f t="shared" si="900"/>
        <v>-1</v>
      </c>
      <c r="U6446" s="1">
        <v>42840</v>
      </c>
      <c r="V6446" s="13">
        <f t="shared" si="901"/>
        <v>42826</v>
      </c>
      <c r="W6446" s="14">
        <f t="shared" si="902"/>
        <v>42840</v>
      </c>
      <c r="X6446" s="1" t="str">
        <f t="shared" si="903"/>
        <v>Saturday</v>
      </c>
      <c r="Y6446" s="2">
        <v>0.94831018518518517</v>
      </c>
      <c r="Z6446" s="2">
        <f t="shared" si="904"/>
        <v>0.95833333333333326</v>
      </c>
      <c r="AA6446">
        <f>1</f>
        <v>1</v>
      </c>
      <c r="AB6446" s="1">
        <v>42840</v>
      </c>
      <c r="AC6446" s="13">
        <f t="shared" si="905"/>
        <v>42826</v>
      </c>
      <c r="AD6446" s="14">
        <f t="shared" si="906"/>
        <v>42840</v>
      </c>
      <c r="AE6446" s="1" t="str">
        <f t="shared" si="907"/>
        <v>Saturday</v>
      </c>
      <c r="AF6446" s="2">
        <v>0.95179398148148142</v>
      </c>
      <c r="AG6446" s="2">
        <f t="shared" si="908"/>
        <v>0.95833333333333326</v>
      </c>
      <c r="AH6446" t="s">
        <v>23</v>
      </c>
    </row>
    <row r="6447" spans="1:34" x14ac:dyDescent="0.25">
      <c r="A6447">
        <v>1444023</v>
      </c>
      <c r="B6447" t="s">
        <v>29</v>
      </c>
      <c r="C6447" t="s">
        <v>30</v>
      </c>
      <c r="D6447" t="s">
        <v>31</v>
      </c>
      <c r="E6447">
        <v>53211</v>
      </c>
      <c r="F6447" t="s">
        <v>20</v>
      </c>
      <c r="G6447" t="s">
        <v>32</v>
      </c>
      <c r="H6447">
        <v>5439</v>
      </c>
      <c r="I6447" t="s">
        <v>87</v>
      </c>
      <c r="J6447">
        <f>VLOOKUP(I6447,Key!$A$1:$C$73,2,FALSE)</f>
        <v>43.063749000000001</v>
      </c>
      <c r="K6447">
        <f>VLOOKUP(I6447,Key!$A$1:$C$73,3,FALSE)</f>
        <v>-87.887962999999999</v>
      </c>
      <c r="L6447" t="s">
        <v>21</v>
      </c>
      <c r="M6447">
        <f>VLOOKUP(L6447,Key!$A$1:$C$73,2,FALSE)</f>
        <v>43.074890000000003</v>
      </c>
      <c r="N6447">
        <f>VLOOKUP(L6447,Key!$A$1:$C$73,3,FALSE)</f>
        <v>-87.882810000000006</v>
      </c>
      <c r="O6447">
        <v>10</v>
      </c>
      <c r="P6447">
        <v>0</v>
      </c>
      <c r="Q6447">
        <v>1.5</v>
      </c>
      <c r="R6447">
        <v>1.4</v>
      </c>
      <c r="S6447">
        <v>60</v>
      </c>
      <c r="T6447">
        <f t="shared" si="900"/>
        <v>-1</v>
      </c>
      <c r="U6447" s="1">
        <v>42841</v>
      </c>
      <c r="V6447" s="13">
        <f t="shared" si="901"/>
        <v>42826</v>
      </c>
      <c r="W6447" s="14">
        <f t="shared" si="902"/>
        <v>42841</v>
      </c>
      <c r="X6447" s="1" t="str">
        <f t="shared" si="903"/>
        <v>Sunday</v>
      </c>
      <c r="Y6447" s="2">
        <v>0.49482638888888886</v>
      </c>
      <c r="Z6447" s="2">
        <f t="shared" si="904"/>
        <v>0.5</v>
      </c>
      <c r="AA6447">
        <f>1</f>
        <v>1</v>
      </c>
      <c r="AB6447" s="1">
        <v>42841</v>
      </c>
      <c r="AC6447" s="13">
        <f t="shared" si="905"/>
        <v>42826</v>
      </c>
      <c r="AD6447" s="14">
        <f t="shared" si="906"/>
        <v>42841</v>
      </c>
      <c r="AE6447" s="1" t="str">
        <f t="shared" si="907"/>
        <v>Sunday</v>
      </c>
      <c r="AF6447" s="2">
        <v>0.50200231481481483</v>
      </c>
      <c r="AG6447" s="2">
        <f t="shared" si="908"/>
        <v>0.5</v>
      </c>
      <c r="AH6447" t="s">
        <v>23</v>
      </c>
    </row>
    <row r="6448" spans="1:34" x14ac:dyDescent="0.25">
      <c r="A6448">
        <v>1406251</v>
      </c>
      <c r="B6448" t="s">
        <v>29</v>
      </c>
      <c r="C6448" t="s">
        <v>47</v>
      </c>
      <c r="D6448" t="s">
        <v>31</v>
      </c>
      <c r="E6448">
        <v>53211</v>
      </c>
      <c r="F6448" t="s">
        <v>20</v>
      </c>
      <c r="G6448" t="s">
        <v>32</v>
      </c>
      <c r="H6448">
        <v>5439</v>
      </c>
      <c r="I6448" t="s">
        <v>21</v>
      </c>
      <c r="J6448">
        <f>VLOOKUP(I6448,Key!$A$1:$C$73,2,FALSE)</f>
        <v>43.074890000000003</v>
      </c>
      <c r="K6448">
        <f>VLOOKUP(I6448,Key!$A$1:$C$73,3,FALSE)</f>
        <v>-87.882810000000006</v>
      </c>
      <c r="L6448" t="s">
        <v>40</v>
      </c>
      <c r="M6448">
        <f>VLOOKUP(L6448,Key!$A$1:$C$73,2,FALSE)</f>
        <v>43.06033</v>
      </c>
      <c r="N6448">
        <f>VLOOKUP(L6448,Key!$A$1:$C$73,3,FALSE)</f>
        <v>-87.89546</v>
      </c>
      <c r="O6448">
        <v>10</v>
      </c>
      <c r="P6448">
        <v>0</v>
      </c>
      <c r="Q6448">
        <v>1.5</v>
      </c>
      <c r="R6448">
        <v>1.4</v>
      </c>
      <c r="S6448">
        <v>60</v>
      </c>
      <c r="T6448">
        <f t="shared" si="900"/>
        <v>-1</v>
      </c>
      <c r="U6448" s="1">
        <v>42841</v>
      </c>
      <c r="V6448" s="13">
        <f t="shared" si="901"/>
        <v>42826</v>
      </c>
      <c r="W6448" s="14">
        <f t="shared" si="902"/>
        <v>42841</v>
      </c>
      <c r="X6448" s="1" t="str">
        <f t="shared" si="903"/>
        <v>Sunday</v>
      </c>
      <c r="Y6448" s="2">
        <v>0.70730324074074069</v>
      </c>
      <c r="Z6448" s="2">
        <f t="shared" si="904"/>
        <v>0.70833333333333326</v>
      </c>
      <c r="AA6448">
        <f>1</f>
        <v>1</v>
      </c>
      <c r="AB6448" s="1">
        <v>42841</v>
      </c>
      <c r="AC6448" s="13">
        <f t="shared" si="905"/>
        <v>42826</v>
      </c>
      <c r="AD6448" s="14">
        <f t="shared" si="906"/>
        <v>42841</v>
      </c>
      <c r="AE6448" s="1" t="str">
        <f t="shared" si="907"/>
        <v>Sunday</v>
      </c>
      <c r="AF6448" s="2">
        <v>0.71431712962962957</v>
      </c>
      <c r="AG6448" s="2">
        <f t="shared" si="908"/>
        <v>0.70833333333333326</v>
      </c>
      <c r="AH6448" t="s">
        <v>23</v>
      </c>
    </row>
    <row r="6449" spans="1:34" x14ac:dyDescent="0.25">
      <c r="A6449">
        <v>1585221</v>
      </c>
      <c r="B6449" t="s">
        <v>29</v>
      </c>
      <c r="C6449" t="s">
        <v>47</v>
      </c>
      <c r="D6449" t="s">
        <v>31</v>
      </c>
      <c r="E6449">
        <v>53211</v>
      </c>
      <c r="F6449" t="s">
        <v>20</v>
      </c>
      <c r="G6449" t="s">
        <v>32</v>
      </c>
      <c r="H6449">
        <v>5542</v>
      </c>
      <c r="I6449" t="s">
        <v>64</v>
      </c>
      <c r="J6449">
        <f>VLOOKUP(I6449,Key!$A$1:$C$73,2,FALSE)</f>
        <v>43.069021999999997</v>
      </c>
      <c r="K6449">
        <f>VLOOKUP(I6449,Key!$A$1:$C$73,3,FALSE)</f>
        <v>-87.887940999999998</v>
      </c>
      <c r="L6449" t="s">
        <v>81</v>
      </c>
      <c r="M6449">
        <f>VLOOKUP(L6449,Key!$A$1:$C$73,2,FALSE)</f>
        <v>43.058010000000003</v>
      </c>
      <c r="N6449">
        <f>VLOOKUP(L6449,Key!$A$1:$C$73,3,FALSE)</f>
        <v>-87.877300000000005</v>
      </c>
      <c r="O6449">
        <v>21</v>
      </c>
      <c r="P6449">
        <v>0</v>
      </c>
      <c r="Q6449">
        <v>3.2</v>
      </c>
      <c r="R6449">
        <v>3</v>
      </c>
      <c r="S6449">
        <v>126</v>
      </c>
      <c r="T6449">
        <f t="shared" si="900"/>
        <v>-1</v>
      </c>
      <c r="U6449" s="1">
        <v>42841</v>
      </c>
      <c r="V6449" s="13">
        <f t="shared" si="901"/>
        <v>42826</v>
      </c>
      <c r="W6449" s="14">
        <f t="shared" si="902"/>
        <v>42841</v>
      </c>
      <c r="X6449" s="1" t="str">
        <f t="shared" si="903"/>
        <v>Sunday</v>
      </c>
      <c r="Y6449" s="2">
        <v>0.71006944444444453</v>
      </c>
      <c r="Z6449" s="2">
        <f t="shared" si="904"/>
        <v>0.70833333333333326</v>
      </c>
      <c r="AA6449">
        <f>1</f>
        <v>1</v>
      </c>
      <c r="AB6449" s="1">
        <v>42841</v>
      </c>
      <c r="AC6449" s="13">
        <f t="shared" si="905"/>
        <v>42826</v>
      </c>
      <c r="AD6449" s="14">
        <f t="shared" si="906"/>
        <v>42841</v>
      </c>
      <c r="AE6449" s="1" t="str">
        <f t="shared" si="907"/>
        <v>Sunday</v>
      </c>
      <c r="AF6449" s="2">
        <v>0.72486111111111118</v>
      </c>
      <c r="AG6449" s="2">
        <f t="shared" si="908"/>
        <v>0.70833333333333326</v>
      </c>
      <c r="AH6449" t="s">
        <v>23</v>
      </c>
    </row>
    <row r="6450" spans="1:34" x14ac:dyDescent="0.25">
      <c r="A6450">
        <v>1400126</v>
      </c>
      <c r="B6450" t="s">
        <v>29</v>
      </c>
      <c r="C6450" t="s">
        <v>47</v>
      </c>
      <c r="D6450" t="s">
        <v>31</v>
      </c>
      <c r="E6450">
        <v>53211</v>
      </c>
      <c r="F6450" t="s">
        <v>20</v>
      </c>
      <c r="G6450" t="s">
        <v>32</v>
      </c>
      <c r="H6450">
        <v>199</v>
      </c>
      <c r="I6450" t="s">
        <v>63</v>
      </c>
      <c r="J6450">
        <f>VLOOKUP(I6450,Key!$A$1:$C$73,2,FALSE)</f>
        <v>43.066893999999998</v>
      </c>
      <c r="K6450">
        <f>VLOOKUP(I6450,Key!$A$1:$C$73,3,FALSE)</f>
        <v>-87.877936000000005</v>
      </c>
      <c r="L6450" t="s">
        <v>40</v>
      </c>
      <c r="M6450">
        <f>VLOOKUP(L6450,Key!$A$1:$C$73,2,FALSE)</f>
        <v>43.06033</v>
      </c>
      <c r="N6450">
        <f>VLOOKUP(L6450,Key!$A$1:$C$73,3,FALSE)</f>
        <v>-87.89546</v>
      </c>
      <c r="O6450">
        <v>6</v>
      </c>
      <c r="P6450">
        <v>0</v>
      </c>
      <c r="Q6450">
        <v>0.9</v>
      </c>
      <c r="R6450">
        <v>0.9</v>
      </c>
      <c r="S6450">
        <v>36</v>
      </c>
      <c r="T6450">
        <f t="shared" si="900"/>
        <v>-1</v>
      </c>
      <c r="U6450" s="1">
        <v>42841</v>
      </c>
      <c r="V6450" s="13">
        <f t="shared" si="901"/>
        <v>42826</v>
      </c>
      <c r="W6450" s="14">
        <f t="shared" si="902"/>
        <v>42841</v>
      </c>
      <c r="X6450" s="1" t="str">
        <f t="shared" si="903"/>
        <v>Sunday</v>
      </c>
      <c r="Y6450" s="2">
        <v>0.80789351851851843</v>
      </c>
      <c r="Z6450" s="2">
        <f t="shared" si="904"/>
        <v>0.79166666666666663</v>
      </c>
      <c r="AA6450">
        <f>1</f>
        <v>1</v>
      </c>
      <c r="AB6450" s="1">
        <v>42841</v>
      </c>
      <c r="AC6450" s="13">
        <f t="shared" si="905"/>
        <v>42826</v>
      </c>
      <c r="AD6450" s="14">
        <f t="shared" si="906"/>
        <v>42841</v>
      </c>
      <c r="AE6450" s="1" t="str">
        <f t="shared" si="907"/>
        <v>Sunday</v>
      </c>
      <c r="AF6450" s="2">
        <v>0.81248842592592585</v>
      </c>
      <c r="AG6450" s="2">
        <f t="shared" si="908"/>
        <v>0.79166666666666663</v>
      </c>
      <c r="AH6450" t="s">
        <v>23</v>
      </c>
    </row>
    <row r="6451" spans="1:34" x14ac:dyDescent="0.25">
      <c r="A6451">
        <v>531225</v>
      </c>
      <c r="B6451" t="s">
        <v>29</v>
      </c>
      <c r="C6451" t="s">
        <v>30</v>
      </c>
      <c r="D6451" t="s">
        <v>31</v>
      </c>
      <c r="E6451">
        <v>53202</v>
      </c>
      <c r="F6451" t="s">
        <v>20</v>
      </c>
      <c r="G6451" t="s">
        <v>32</v>
      </c>
      <c r="H6451">
        <v>5503</v>
      </c>
      <c r="I6451" t="s">
        <v>33</v>
      </c>
      <c r="J6451">
        <f>VLOOKUP(I6451,Key!$A$1:$C$73,2,FALSE)</f>
        <v>43.045712999999999</v>
      </c>
      <c r="K6451">
        <f>VLOOKUP(I6451,Key!$A$1:$C$73,3,FALSE)</f>
        <v>-87.899756999999994</v>
      </c>
      <c r="L6451" t="s">
        <v>22</v>
      </c>
      <c r="M6451">
        <f>VLOOKUP(L6451,Key!$A$1:$C$73,2,FALSE)</f>
        <v>43.058619999999998</v>
      </c>
      <c r="N6451">
        <f>VLOOKUP(L6451,Key!$A$1:$C$73,3,FALSE)</f>
        <v>-87.885319999999993</v>
      </c>
      <c r="O6451">
        <v>8</v>
      </c>
      <c r="P6451">
        <v>0</v>
      </c>
      <c r="Q6451">
        <v>1.2</v>
      </c>
      <c r="R6451">
        <v>1.1000000000000001</v>
      </c>
      <c r="S6451">
        <v>48</v>
      </c>
      <c r="T6451">
        <f t="shared" si="900"/>
        <v>-1</v>
      </c>
      <c r="U6451" s="1">
        <v>42845</v>
      </c>
      <c r="V6451" s="13">
        <f t="shared" si="901"/>
        <v>42826</v>
      </c>
      <c r="W6451" s="14">
        <f t="shared" si="902"/>
        <v>42845</v>
      </c>
      <c r="X6451" s="1" t="str">
        <f t="shared" si="903"/>
        <v>Thursday</v>
      </c>
      <c r="Y6451" s="2">
        <v>0.57082175925925926</v>
      </c>
      <c r="Z6451" s="2">
        <f t="shared" si="904"/>
        <v>0.58333333333333326</v>
      </c>
      <c r="AA6451">
        <f>1</f>
        <v>1</v>
      </c>
      <c r="AB6451" s="1">
        <v>42845</v>
      </c>
      <c r="AC6451" s="13">
        <f t="shared" si="905"/>
        <v>42826</v>
      </c>
      <c r="AD6451" s="14">
        <f t="shared" si="906"/>
        <v>42845</v>
      </c>
      <c r="AE6451" s="1" t="str">
        <f t="shared" si="907"/>
        <v>Thursday</v>
      </c>
      <c r="AF6451" s="2">
        <v>0.5758564814814815</v>
      </c>
      <c r="AG6451" s="2">
        <f t="shared" si="908"/>
        <v>0.58333333333333326</v>
      </c>
      <c r="AH6451" t="s">
        <v>23</v>
      </c>
    </row>
    <row r="6452" spans="1:34" x14ac:dyDescent="0.25">
      <c r="A6452">
        <v>1442430</v>
      </c>
      <c r="B6452" t="s">
        <v>29</v>
      </c>
      <c r="C6452" t="s">
        <v>47</v>
      </c>
      <c r="D6452" t="s">
        <v>31</v>
      </c>
      <c r="E6452">
        <v>53211</v>
      </c>
      <c r="F6452" t="s">
        <v>20</v>
      </c>
      <c r="G6452" t="s">
        <v>32</v>
      </c>
      <c r="H6452">
        <v>11079</v>
      </c>
      <c r="I6452" t="s">
        <v>24</v>
      </c>
      <c r="J6452">
        <f>VLOOKUP(I6452,Key!$A$1:$C$73,2,FALSE)</f>
        <v>43.074655999999997</v>
      </c>
      <c r="K6452">
        <f>VLOOKUP(I6452,Key!$A$1:$C$73,3,FALSE)</f>
        <v>-87.889011999999994</v>
      </c>
      <c r="L6452" t="s">
        <v>21</v>
      </c>
      <c r="M6452">
        <f>VLOOKUP(L6452,Key!$A$1:$C$73,2,FALSE)</f>
        <v>43.074890000000003</v>
      </c>
      <c r="N6452">
        <f>VLOOKUP(L6452,Key!$A$1:$C$73,3,FALSE)</f>
        <v>-87.882810000000006</v>
      </c>
      <c r="O6452">
        <v>3</v>
      </c>
      <c r="P6452">
        <v>0</v>
      </c>
      <c r="Q6452">
        <v>0.5</v>
      </c>
      <c r="R6452">
        <v>0.4</v>
      </c>
      <c r="S6452">
        <v>18</v>
      </c>
      <c r="T6452">
        <f t="shared" si="900"/>
        <v>-1</v>
      </c>
      <c r="U6452" s="1">
        <v>42845</v>
      </c>
      <c r="V6452" s="13">
        <f t="shared" si="901"/>
        <v>42826</v>
      </c>
      <c r="W6452" s="14">
        <f t="shared" si="902"/>
        <v>42845</v>
      </c>
      <c r="X6452" s="1" t="str">
        <f t="shared" si="903"/>
        <v>Thursday</v>
      </c>
      <c r="Y6452" s="2">
        <v>0.64493055555555556</v>
      </c>
      <c r="Z6452" s="2">
        <f t="shared" si="904"/>
        <v>0.625</v>
      </c>
      <c r="AA6452">
        <f>1</f>
        <v>1</v>
      </c>
      <c r="AB6452" s="1">
        <v>42845</v>
      </c>
      <c r="AC6452" s="13">
        <f t="shared" si="905"/>
        <v>42826</v>
      </c>
      <c r="AD6452" s="14">
        <f t="shared" si="906"/>
        <v>42845</v>
      </c>
      <c r="AE6452" s="1" t="str">
        <f t="shared" si="907"/>
        <v>Thursday</v>
      </c>
      <c r="AF6452" s="2">
        <v>0.64666666666666661</v>
      </c>
      <c r="AG6452" s="2">
        <f t="shared" si="908"/>
        <v>0.66666666666666663</v>
      </c>
      <c r="AH6452" t="s">
        <v>23</v>
      </c>
    </row>
    <row r="6453" spans="1:34" x14ac:dyDescent="0.25">
      <c r="A6453">
        <v>1101924</v>
      </c>
      <c r="B6453" t="s">
        <v>29</v>
      </c>
      <c r="C6453" t="s">
        <v>47</v>
      </c>
      <c r="D6453" t="s">
        <v>31</v>
      </c>
      <c r="E6453">
        <v>53203</v>
      </c>
      <c r="F6453" t="s">
        <v>20</v>
      </c>
      <c r="G6453" t="s">
        <v>32</v>
      </c>
      <c r="H6453">
        <v>5587</v>
      </c>
      <c r="I6453" t="s">
        <v>42</v>
      </c>
      <c r="J6453">
        <f>VLOOKUP(I6453,Key!$A$1:$C$73,2,FALSE)</f>
        <v>43.038719999999998</v>
      </c>
      <c r="K6453">
        <f>VLOOKUP(I6453,Key!$A$1:$C$73,3,FALSE)</f>
        <v>-87.905339999999995</v>
      </c>
      <c r="L6453" t="s">
        <v>36</v>
      </c>
      <c r="M6453">
        <f>VLOOKUP(L6453,Key!$A$1:$C$73,2,FALSE)</f>
        <v>43.03519</v>
      </c>
      <c r="N6453">
        <f>VLOOKUP(L6453,Key!$A$1:$C$73,3,FALSE)</f>
        <v>-87.907390000000007</v>
      </c>
      <c r="O6453">
        <v>4</v>
      </c>
      <c r="P6453">
        <v>0</v>
      </c>
      <c r="Q6453">
        <v>0.6</v>
      </c>
      <c r="R6453">
        <v>0.6</v>
      </c>
      <c r="S6453">
        <v>24</v>
      </c>
      <c r="T6453">
        <f t="shared" si="900"/>
        <v>-1</v>
      </c>
      <c r="U6453" s="1">
        <v>42845</v>
      </c>
      <c r="V6453" s="13">
        <f t="shared" si="901"/>
        <v>42826</v>
      </c>
      <c r="W6453" s="14">
        <f t="shared" si="902"/>
        <v>42845</v>
      </c>
      <c r="X6453" s="1" t="str">
        <f t="shared" si="903"/>
        <v>Thursday</v>
      </c>
      <c r="Y6453" s="2">
        <v>0.73085648148148152</v>
      </c>
      <c r="Z6453" s="2">
        <f t="shared" si="904"/>
        <v>0.75</v>
      </c>
      <c r="AA6453">
        <f>1</f>
        <v>1</v>
      </c>
      <c r="AB6453" s="1">
        <v>42845</v>
      </c>
      <c r="AC6453" s="13">
        <f t="shared" si="905"/>
        <v>42826</v>
      </c>
      <c r="AD6453" s="14">
        <f t="shared" si="906"/>
        <v>42845</v>
      </c>
      <c r="AE6453" s="1" t="str">
        <f t="shared" si="907"/>
        <v>Thursday</v>
      </c>
      <c r="AF6453" s="2">
        <v>0.73354166666666665</v>
      </c>
      <c r="AG6453" s="2">
        <f t="shared" si="908"/>
        <v>0.75</v>
      </c>
      <c r="AH6453" t="s">
        <v>23</v>
      </c>
    </row>
    <row r="6454" spans="1:34" x14ac:dyDescent="0.25">
      <c r="A6454">
        <v>1249362</v>
      </c>
      <c r="B6454" t="s">
        <v>29</v>
      </c>
      <c r="C6454" t="s">
        <v>147</v>
      </c>
      <c r="D6454" t="s">
        <v>46</v>
      </c>
      <c r="E6454">
        <v>60051</v>
      </c>
      <c r="F6454" t="s">
        <v>20</v>
      </c>
      <c r="G6454" t="s">
        <v>99</v>
      </c>
      <c r="H6454">
        <v>5425</v>
      </c>
      <c r="I6454" t="s">
        <v>89</v>
      </c>
      <c r="J6454">
        <f>VLOOKUP(I6454,Key!$A$1:$C$73,2,FALSE)</f>
        <v>43.060155999999999</v>
      </c>
      <c r="K6454">
        <f>VLOOKUP(I6454,Key!$A$1:$C$73,3,FALSE)</f>
        <v>-87.881258000000003</v>
      </c>
      <c r="L6454" t="s">
        <v>65</v>
      </c>
      <c r="M6454">
        <f>VLOOKUP(L6454,Key!$A$1:$C$73,2,FALSE)</f>
        <v>43.077359999999999</v>
      </c>
      <c r="N6454">
        <f>VLOOKUP(L6454,Key!$A$1:$C$73,3,FALSE)</f>
        <v>-87.880769999999998</v>
      </c>
      <c r="O6454">
        <v>39</v>
      </c>
      <c r="P6454">
        <v>0</v>
      </c>
      <c r="Q6454">
        <v>5.9</v>
      </c>
      <c r="R6454">
        <v>5.6</v>
      </c>
      <c r="S6454">
        <v>234</v>
      </c>
      <c r="T6454">
        <f t="shared" si="900"/>
        <v>-1</v>
      </c>
      <c r="U6454" s="1">
        <v>42845</v>
      </c>
      <c r="V6454" s="13">
        <f t="shared" si="901"/>
        <v>42826</v>
      </c>
      <c r="W6454" s="14">
        <f t="shared" si="902"/>
        <v>42845</v>
      </c>
      <c r="X6454" s="1" t="str">
        <f t="shared" si="903"/>
        <v>Thursday</v>
      </c>
      <c r="Y6454" s="2">
        <v>0.97855324074074079</v>
      </c>
      <c r="Z6454" s="2">
        <f t="shared" si="904"/>
        <v>0.95833333333333326</v>
      </c>
      <c r="AA6454">
        <f>1</f>
        <v>1</v>
      </c>
      <c r="AB6454" s="1">
        <v>42846</v>
      </c>
      <c r="AC6454" s="13">
        <f t="shared" si="905"/>
        <v>42826</v>
      </c>
      <c r="AD6454" s="14">
        <f t="shared" si="906"/>
        <v>42846</v>
      </c>
      <c r="AE6454" s="1" t="str">
        <f t="shared" si="907"/>
        <v>Friday</v>
      </c>
      <c r="AF6454" s="2">
        <v>5.8564814814814825E-3</v>
      </c>
      <c r="AG6454" s="2">
        <f t="shared" si="908"/>
        <v>0</v>
      </c>
      <c r="AH6454" t="s">
        <v>23</v>
      </c>
    </row>
    <row r="6455" spans="1:34" x14ac:dyDescent="0.25">
      <c r="A6455">
        <v>1328721</v>
      </c>
      <c r="B6455" t="s">
        <v>29</v>
      </c>
      <c r="C6455" t="s">
        <v>47</v>
      </c>
      <c r="D6455" t="s">
        <v>31</v>
      </c>
      <c r="E6455">
        <v>53207</v>
      </c>
      <c r="F6455" t="s">
        <v>20</v>
      </c>
      <c r="G6455" t="s">
        <v>32</v>
      </c>
      <c r="H6455">
        <v>24</v>
      </c>
      <c r="I6455" t="s">
        <v>28</v>
      </c>
      <c r="J6455">
        <f>VLOOKUP(I6455,Key!$A$1:$C$73,2,FALSE)</f>
        <v>43.038580000000003</v>
      </c>
      <c r="K6455">
        <f>VLOOKUP(I6455,Key!$A$1:$C$73,3,FALSE)</f>
        <v>-87.90934</v>
      </c>
      <c r="L6455" t="s">
        <v>83</v>
      </c>
      <c r="M6455">
        <f>VLOOKUP(L6455,Key!$A$1:$C$73,2,FALSE)</f>
        <v>43.026229999999998</v>
      </c>
      <c r="N6455">
        <f>VLOOKUP(L6455,Key!$A$1:$C$73,3,FALSE)</f>
        <v>-87.912809999999993</v>
      </c>
      <c r="O6455">
        <v>6</v>
      </c>
      <c r="P6455">
        <v>0</v>
      </c>
      <c r="Q6455">
        <v>0.9</v>
      </c>
      <c r="R6455">
        <v>0.9</v>
      </c>
      <c r="S6455">
        <v>36</v>
      </c>
      <c r="T6455">
        <f t="shared" si="900"/>
        <v>-1</v>
      </c>
      <c r="U6455" s="1">
        <v>42846</v>
      </c>
      <c r="V6455" s="13">
        <f t="shared" si="901"/>
        <v>42826</v>
      </c>
      <c r="W6455" s="14">
        <f t="shared" si="902"/>
        <v>42846</v>
      </c>
      <c r="X6455" s="1" t="str">
        <f t="shared" si="903"/>
        <v>Friday</v>
      </c>
      <c r="Y6455" s="2">
        <v>0.35457175925925927</v>
      </c>
      <c r="Z6455" s="2">
        <f t="shared" si="904"/>
        <v>0.375</v>
      </c>
      <c r="AA6455">
        <f>1</f>
        <v>1</v>
      </c>
      <c r="AB6455" s="1">
        <v>42846</v>
      </c>
      <c r="AC6455" s="13">
        <f t="shared" si="905"/>
        <v>42826</v>
      </c>
      <c r="AD6455" s="14">
        <f t="shared" si="906"/>
        <v>42846</v>
      </c>
      <c r="AE6455" s="1" t="str">
        <f t="shared" si="907"/>
        <v>Friday</v>
      </c>
      <c r="AF6455" s="2">
        <v>0.3585416666666667</v>
      </c>
      <c r="AG6455" s="2">
        <f t="shared" si="908"/>
        <v>0.375</v>
      </c>
      <c r="AH6455" t="s">
        <v>23</v>
      </c>
    </row>
    <row r="6456" spans="1:34" x14ac:dyDescent="0.25">
      <c r="A6456">
        <v>1371872</v>
      </c>
      <c r="B6456" t="s">
        <v>29</v>
      </c>
      <c r="C6456" t="s">
        <v>35</v>
      </c>
      <c r="D6456" t="s">
        <v>31</v>
      </c>
      <c r="E6456">
        <v>53222</v>
      </c>
      <c r="F6456" t="s">
        <v>20</v>
      </c>
      <c r="G6456" t="s">
        <v>32</v>
      </c>
      <c r="H6456">
        <v>993</v>
      </c>
      <c r="I6456" t="s">
        <v>65</v>
      </c>
      <c r="J6456">
        <f>VLOOKUP(I6456,Key!$A$1:$C$73,2,FALSE)</f>
        <v>43.077359999999999</v>
      </c>
      <c r="K6456">
        <f>VLOOKUP(I6456,Key!$A$1:$C$73,3,FALSE)</f>
        <v>-87.880769999999998</v>
      </c>
      <c r="L6456" t="s">
        <v>63</v>
      </c>
      <c r="M6456">
        <f>VLOOKUP(L6456,Key!$A$1:$C$73,2,FALSE)</f>
        <v>43.066893999999998</v>
      </c>
      <c r="N6456">
        <f>VLOOKUP(L6456,Key!$A$1:$C$73,3,FALSE)</f>
        <v>-87.877936000000005</v>
      </c>
      <c r="O6456">
        <v>5</v>
      </c>
      <c r="P6456">
        <v>0</v>
      </c>
      <c r="Q6456">
        <v>0.8</v>
      </c>
      <c r="R6456">
        <v>0.7</v>
      </c>
      <c r="S6456">
        <v>30</v>
      </c>
      <c r="T6456">
        <f t="shared" si="900"/>
        <v>-1</v>
      </c>
      <c r="U6456" s="1">
        <v>42846</v>
      </c>
      <c r="V6456" s="13">
        <f t="shared" si="901"/>
        <v>42826</v>
      </c>
      <c r="W6456" s="14">
        <f t="shared" si="902"/>
        <v>42846</v>
      </c>
      <c r="X6456" s="1" t="str">
        <f t="shared" si="903"/>
        <v>Friday</v>
      </c>
      <c r="Y6456" s="2">
        <v>0.38663194444444443</v>
      </c>
      <c r="Z6456" s="2">
        <f t="shared" si="904"/>
        <v>0.375</v>
      </c>
      <c r="AA6456">
        <f>1</f>
        <v>1</v>
      </c>
      <c r="AB6456" s="1">
        <v>42846</v>
      </c>
      <c r="AC6456" s="13">
        <f t="shared" si="905"/>
        <v>42826</v>
      </c>
      <c r="AD6456" s="14">
        <f t="shared" si="906"/>
        <v>42846</v>
      </c>
      <c r="AE6456" s="1" t="str">
        <f t="shared" si="907"/>
        <v>Friday</v>
      </c>
      <c r="AF6456" s="2">
        <v>0.39005787037037037</v>
      </c>
      <c r="AG6456" s="2">
        <f t="shared" si="908"/>
        <v>0.375</v>
      </c>
      <c r="AH6456" t="s">
        <v>23</v>
      </c>
    </row>
    <row r="6457" spans="1:34" x14ac:dyDescent="0.25">
      <c r="A6457">
        <v>717793</v>
      </c>
      <c r="B6457" t="s">
        <v>29</v>
      </c>
      <c r="C6457" t="s">
        <v>47</v>
      </c>
      <c r="D6457" t="s">
        <v>31</v>
      </c>
      <c r="E6457">
        <v>53202</v>
      </c>
      <c r="F6457" t="s">
        <v>20</v>
      </c>
      <c r="G6457" t="s">
        <v>32</v>
      </c>
      <c r="H6457">
        <v>5545</v>
      </c>
      <c r="I6457" t="s">
        <v>42</v>
      </c>
      <c r="J6457">
        <f>VLOOKUP(I6457,Key!$A$1:$C$73,2,FALSE)</f>
        <v>43.038719999999998</v>
      </c>
      <c r="K6457">
        <f>VLOOKUP(I6457,Key!$A$1:$C$73,3,FALSE)</f>
        <v>-87.905339999999995</v>
      </c>
      <c r="L6457" t="s">
        <v>53</v>
      </c>
      <c r="M6457">
        <f>VLOOKUP(L6457,Key!$A$1:$C$73,2,FALSE)</f>
        <v>43.04824</v>
      </c>
      <c r="N6457">
        <f>VLOOKUP(L6457,Key!$A$1:$C$73,3,FALSE)</f>
        <v>-87.904970000000006</v>
      </c>
      <c r="O6457">
        <v>9</v>
      </c>
      <c r="P6457">
        <v>0</v>
      </c>
      <c r="Q6457">
        <v>1.4</v>
      </c>
      <c r="R6457">
        <v>1.3</v>
      </c>
      <c r="S6457">
        <v>54</v>
      </c>
      <c r="T6457">
        <f t="shared" si="900"/>
        <v>-1</v>
      </c>
      <c r="U6457" s="1">
        <v>42846</v>
      </c>
      <c r="V6457" s="13">
        <f t="shared" si="901"/>
        <v>42826</v>
      </c>
      <c r="W6457" s="14">
        <f t="shared" si="902"/>
        <v>42846</v>
      </c>
      <c r="X6457" s="1" t="str">
        <f t="shared" si="903"/>
        <v>Friday</v>
      </c>
      <c r="Y6457" s="2">
        <v>0.50670138888888883</v>
      </c>
      <c r="Z6457" s="2">
        <f t="shared" si="904"/>
        <v>0.5</v>
      </c>
      <c r="AA6457">
        <f>1</f>
        <v>1</v>
      </c>
      <c r="AB6457" s="1">
        <v>42846</v>
      </c>
      <c r="AC6457" s="13">
        <f t="shared" si="905"/>
        <v>42826</v>
      </c>
      <c r="AD6457" s="14">
        <f t="shared" si="906"/>
        <v>42846</v>
      </c>
      <c r="AE6457" s="1" t="str">
        <f t="shared" si="907"/>
        <v>Friday</v>
      </c>
      <c r="AF6457" s="2">
        <v>0.51291666666666669</v>
      </c>
      <c r="AG6457" s="2">
        <f t="shared" si="908"/>
        <v>0.5</v>
      </c>
      <c r="AH6457" t="s">
        <v>23</v>
      </c>
    </row>
    <row r="6458" spans="1:34" x14ac:dyDescent="0.25">
      <c r="A6458">
        <v>1252710</v>
      </c>
      <c r="B6458" t="s">
        <v>29</v>
      </c>
      <c r="C6458" t="s">
        <v>163</v>
      </c>
      <c r="D6458" t="s">
        <v>46</v>
      </c>
      <c r="E6458">
        <v>60032</v>
      </c>
      <c r="F6458" t="s">
        <v>20</v>
      </c>
      <c r="G6458" t="s">
        <v>99</v>
      </c>
      <c r="H6458">
        <v>316</v>
      </c>
      <c r="I6458" t="s">
        <v>21</v>
      </c>
      <c r="J6458">
        <f>VLOOKUP(I6458,Key!$A$1:$C$73,2,FALSE)</f>
        <v>43.074890000000003</v>
      </c>
      <c r="K6458">
        <f>VLOOKUP(I6458,Key!$A$1:$C$73,3,FALSE)</f>
        <v>-87.882810000000006</v>
      </c>
      <c r="L6458" t="s">
        <v>66</v>
      </c>
      <c r="M6458">
        <f>VLOOKUP(L6458,Key!$A$1:$C$73,2,FALSE)</f>
        <v>43.078530000000001</v>
      </c>
      <c r="N6458">
        <f>VLOOKUP(L6458,Key!$A$1:$C$73,3,FALSE)</f>
        <v>-87.882620000000003</v>
      </c>
      <c r="O6458">
        <v>2</v>
      </c>
      <c r="P6458">
        <v>0</v>
      </c>
      <c r="Q6458">
        <v>0.3</v>
      </c>
      <c r="R6458">
        <v>0.3</v>
      </c>
      <c r="S6458">
        <v>12</v>
      </c>
      <c r="T6458">
        <f t="shared" si="900"/>
        <v>-1</v>
      </c>
      <c r="U6458" s="1">
        <v>42846</v>
      </c>
      <c r="V6458" s="13">
        <f t="shared" si="901"/>
        <v>42826</v>
      </c>
      <c r="W6458" s="14">
        <f t="shared" si="902"/>
        <v>42846</v>
      </c>
      <c r="X6458" s="1" t="str">
        <f t="shared" si="903"/>
        <v>Friday</v>
      </c>
      <c r="Y6458" s="2">
        <v>0.53894675925925928</v>
      </c>
      <c r="Z6458" s="2">
        <f t="shared" si="904"/>
        <v>0.54166666666666663</v>
      </c>
      <c r="AA6458">
        <f>1</f>
        <v>1</v>
      </c>
      <c r="AB6458" s="1">
        <v>42846</v>
      </c>
      <c r="AC6458" s="13">
        <f t="shared" si="905"/>
        <v>42826</v>
      </c>
      <c r="AD6458" s="14">
        <f t="shared" si="906"/>
        <v>42846</v>
      </c>
      <c r="AE6458" s="1" t="str">
        <f t="shared" si="907"/>
        <v>Friday</v>
      </c>
      <c r="AF6458" s="2">
        <v>0.54077546296296297</v>
      </c>
      <c r="AG6458" s="2">
        <f t="shared" si="908"/>
        <v>0.54166666666666663</v>
      </c>
      <c r="AH6458" t="s">
        <v>23</v>
      </c>
    </row>
    <row r="6459" spans="1:34" x14ac:dyDescent="0.25">
      <c r="A6459">
        <v>1518070</v>
      </c>
      <c r="B6459" t="s">
        <v>29</v>
      </c>
      <c r="C6459" t="s">
        <v>47</v>
      </c>
      <c r="D6459" t="s">
        <v>31</v>
      </c>
      <c r="E6459">
        <v>53211</v>
      </c>
      <c r="F6459" t="s">
        <v>20</v>
      </c>
      <c r="G6459" t="s">
        <v>50</v>
      </c>
      <c r="H6459">
        <v>86</v>
      </c>
      <c r="I6459" t="s">
        <v>26</v>
      </c>
      <c r="J6459">
        <f>VLOOKUP(I6459,Key!$A$1:$C$73,2,FALSE)</f>
        <v>43.034619999999997</v>
      </c>
      <c r="K6459">
        <f>VLOOKUP(I6459,Key!$A$1:$C$73,3,FALSE)</f>
        <v>-87.917500000000004</v>
      </c>
      <c r="L6459" t="s">
        <v>104</v>
      </c>
      <c r="M6459" t="e">
        <f>VLOOKUP(L6459,Key!$A$1:$C$73,2,FALSE)</f>
        <v>#N/A</v>
      </c>
      <c r="N6459" t="e">
        <f>VLOOKUP(L6459,Key!$A$1:$C$73,3,FALSE)</f>
        <v>#N/A</v>
      </c>
      <c r="O6459">
        <v>288</v>
      </c>
      <c r="P6459">
        <v>0</v>
      </c>
      <c r="Q6459">
        <v>18</v>
      </c>
      <c r="R6459">
        <v>17.100000000000001</v>
      </c>
      <c r="S6459">
        <v>720</v>
      </c>
      <c r="T6459">
        <f t="shared" si="900"/>
        <v>-1</v>
      </c>
      <c r="U6459" s="1">
        <v>42846</v>
      </c>
      <c r="V6459" s="13">
        <f t="shared" si="901"/>
        <v>42826</v>
      </c>
      <c r="W6459" s="14">
        <f t="shared" si="902"/>
        <v>42846</v>
      </c>
      <c r="X6459" s="1" t="str">
        <f t="shared" si="903"/>
        <v>Friday</v>
      </c>
      <c r="Y6459" s="2">
        <v>0.57584490740740735</v>
      </c>
      <c r="Z6459" s="2">
        <f t="shared" si="904"/>
        <v>0.58333333333333326</v>
      </c>
      <c r="AA6459">
        <f>1</f>
        <v>1</v>
      </c>
      <c r="AB6459" s="1">
        <v>42846</v>
      </c>
      <c r="AC6459" s="13">
        <f t="shared" si="905"/>
        <v>42826</v>
      </c>
      <c r="AD6459" s="14">
        <f t="shared" si="906"/>
        <v>42846</v>
      </c>
      <c r="AE6459" s="1" t="str">
        <f t="shared" si="907"/>
        <v>Friday</v>
      </c>
      <c r="AF6459" s="2">
        <v>0.7758680555555556</v>
      </c>
      <c r="AG6459" s="2">
        <f t="shared" si="908"/>
        <v>0.79166666666666663</v>
      </c>
      <c r="AH6459" t="s">
        <v>23</v>
      </c>
    </row>
    <row r="6460" spans="1:34" x14ac:dyDescent="0.25">
      <c r="A6460">
        <v>1335612</v>
      </c>
      <c r="B6460" t="s">
        <v>29</v>
      </c>
      <c r="C6460" t="s">
        <v>47</v>
      </c>
      <c r="D6460" t="s">
        <v>31</v>
      </c>
      <c r="E6460">
        <v>53211</v>
      </c>
      <c r="F6460" t="s">
        <v>20</v>
      </c>
      <c r="G6460" t="s">
        <v>32</v>
      </c>
      <c r="H6460">
        <v>81</v>
      </c>
      <c r="I6460" t="s">
        <v>62</v>
      </c>
      <c r="J6460">
        <f>VLOOKUP(I6460,Key!$A$1:$C$73,2,FALSE)</f>
        <v>43.052460000000004</v>
      </c>
      <c r="K6460">
        <f>VLOOKUP(I6460,Key!$A$1:$C$73,3,FALSE)</f>
        <v>-87.891000000000005</v>
      </c>
      <c r="L6460" t="s">
        <v>22</v>
      </c>
      <c r="M6460">
        <f>VLOOKUP(L6460,Key!$A$1:$C$73,2,FALSE)</f>
        <v>43.058619999999998</v>
      </c>
      <c r="N6460">
        <f>VLOOKUP(L6460,Key!$A$1:$C$73,3,FALSE)</f>
        <v>-87.885319999999993</v>
      </c>
      <c r="O6460">
        <v>3</v>
      </c>
      <c r="P6460">
        <v>0</v>
      </c>
      <c r="Q6460">
        <v>0.5</v>
      </c>
      <c r="R6460">
        <v>0.4</v>
      </c>
      <c r="S6460">
        <v>18</v>
      </c>
      <c r="T6460">
        <f t="shared" si="900"/>
        <v>-1</v>
      </c>
      <c r="U6460" s="1">
        <v>42846</v>
      </c>
      <c r="V6460" s="13">
        <f t="shared" si="901"/>
        <v>42826</v>
      </c>
      <c r="W6460" s="14">
        <f t="shared" si="902"/>
        <v>42846</v>
      </c>
      <c r="X6460" s="1" t="str">
        <f t="shared" si="903"/>
        <v>Friday</v>
      </c>
      <c r="Y6460" s="2">
        <v>0.63725694444444447</v>
      </c>
      <c r="Z6460" s="2">
        <f t="shared" si="904"/>
        <v>0.625</v>
      </c>
      <c r="AA6460">
        <f>1</f>
        <v>1</v>
      </c>
      <c r="AB6460" s="1">
        <v>42846</v>
      </c>
      <c r="AC6460" s="13">
        <f t="shared" si="905"/>
        <v>42826</v>
      </c>
      <c r="AD6460" s="14">
        <f t="shared" si="906"/>
        <v>42846</v>
      </c>
      <c r="AE6460" s="1" t="str">
        <f t="shared" si="907"/>
        <v>Friday</v>
      </c>
      <c r="AF6460" s="2">
        <v>0.63918981481481485</v>
      </c>
      <c r="AG6460" s="2">
        <f t="shared" si="908"/>
        <v>0.625</v>
      </c>
      <c r="AH6460" t="s">
        <v>23</v>
      </c>
    </row>
    <row r="6461" spans="1:34" x14ac:dyDescent="0.25">
      <c r="A6461">
        <v>1250902</v>
      </c>
      <c r="B6461" t="s">
        <v>29</v>
      </c>
      <c r="C6461" t="s">
        <v>35</v>
      </c>
      <c r="D6461" t="s">
        <v>31</v>
      </c>
      <c r="E6461">
        <v>53213</v>
      </c>
      <c r="F6461" t="s">
        <v>20</v>
      </c>
      <c r="G6461" t="s">
        <v>99</v>
      </c>
      <c r="H6461">
        <v>5529</v>
      </c>
      <c r="I6461" t="s">
        <v>80</v>
      </c>
      <c r="J6461">
        <f>VLOOKUP(I6461,Key!$A$1:$C$73,2,FALSE)</f>
        <v>43.060250000000003</v>
      </c>
      <c r="K6461">
        <f>VLOOKUP(I6461,Key!$A$1:$C$73,3,FALSE)</f>
        <v>-87.892169999999993</v>
      </c>
      <c r="L6461" t="s">
        <v>67</v>
      </c>
      <c r="M6461">
        <f>VLOOKUP(L6461,Key!$A$1:$C$73,2,FALSE)</f>
        <v>43.05847</v>
      </c>
      <c r="N6461">
        <f>VLOOKUP(L6461,Key!$A$1:$C$73,3,FALSE)</f>
        <v>-87.898079999999993</v>
      </c>
      <c r="O6461">
        <v>21</v>
      </c>
      <c r="P6461">
        <v>0</v>
      </c>
      <c r="Q6461">
        <v>3.2</v>
      </c>
      <c r="R6461">
        <v>3</v>
      </c>
      <c r="S6461">
        <v>126</v>
      </c>
      <c r="T6461">
        <f t="shared" si="900"/>
        <v>-1</v>
      </c>
      <c r="U6461" s="1">
        <v>42846</v>
      </c>
      <c r="V6461" s="13">
        <f t="shared" si="901"/>
        <v>42826</v>
      </c>
      <c r="W6461" s="14">
        <f t="shared" si="902"/>
        <v>42846</v>
      </c>
      <c r="X6461" s="1" t="str">
        <f t="shared" si="903"/>
        <v>Friday</v>
      </c>
      <c r="Y6461" s="2">
        <v>0.63998842592592597</v>
      </c>
      <c r="Z6461" s="2">
        <f t="shared" si="904"/>
        <v>0.625</v>
      </c>
      <c r="AA6461">
        <f>1</f>
        <v>1</v>
      </c>
      <c r="AB6461" s="1">
        <v>42846</v>
      </c>
      <c r="AC6461" s="13">
        <f t="shared" si="905"/>
        <v>42826</v>
      </c>
      <c r="AD6461" s="14">
        <f t="shared" si="906"/>
        <v>42846</v>
      </c>
      <c r="AE6461" s="1" t="str">
        <f t="shared" si="907"/>
        <v>Friday</v>
      </c>
      <c r="AF6461" s="2">
        <v>0.65481481481481485</v>
      </c>
      <c r="AG6461" s="2">
        <f t="shared" si="908"/>
        <v>0.66666666666666663</v>
      </c>
      <c r="AH6461" t="s">
        <v>23</v>
      </c>
    </row>
    <row r="6462" spans="1:34" x14ac:dyDescent="0.25">
      <c r="A6462">
        <v>1359140</v>
      </c>
      <c r="B6462" t="s">
        <v>29</v>
      </c>
      <c r="C6462" t="s">
        <v>159</v>
      </c>
      <c r="D6462" t="s">
        <v>31</v>
      </c>
      <c r="E6462">
        <v>53118</v>
      </c>
      <c r="F6462" t="s">
        <v>20</v>
      </c>
      <c r="G6462" t="s">
        <v>32</v>
      </c>
      <c r="H6462">
        <v>103</v>
      </c>
      <c r="I6462" t="s">
        <v>80</v>
      </c>
      <c r="J6462">
        <f>VLOOKUP(I6462,Key!$A$1:$C$73,2,FALSE)</f>
        <v>43.060250000000003</v>
      </c>
      <c r="K6462">
        <f>VLOOKUP(I6462,Key!$A$1:$C$73,3,FALSE)</f>
        <v>-87.892169999999993</v>
      </c>
      <c r="L6462" t="s">
        <v>64</v>
      </c>
      <c r="M6462">
        <f>VLOOKUP(L6462,Key!$A$1:$C$73,2,FALSE)</f>
        <v>43.069021999999997</v>
      </c>
      <c r="N6462">
        <f>VLOOKUP(L6462,Key!$A$1:$C$73,3,FALSE)</f>
        <v>-87.887940999999998</v>
      </c>
      <c r="O6462">
        <v>6</v>
      </c>
      <c r="P6462">
        <v>0</v>
      </c>
      <c r="Q6462">
        <v>0.9</v>
      </c>
      <c r="R6462">
        <v>0.9</v>
      </c>
      <c r="S6462">
        <v>36</v>
      </c>
      <c r="T6462">
        <f t="shared" si="900"/>
        <v>-1</v>
      </c>
      <c r="U6462" s="1">
        <v>42846</v>
      </c>
      <c r="V6462" s="13">
        <f t="shared" si="901"/>
        <v>42826</v>
      </c>
      <c r="W6462" s="14">
        <f t="shared" si="902"/>
        <v>42846</v>
      </c>
      <c r="X6462" s="1" t="str">
        <f t="shared" si="903"/>
        <v>Friday</v>
      </c>
      <c r="Y6462" s="2">
        <v>0.70843750000000005</v>
      </c>
      <c r="Z6462" s="2">
        <f t="shared" si="904"/>
        <v>0.70833333333333326</v>
      </c>
      <c r="AA6462">
        <f>1</f>
        <v>1</v>
      </c>
      <c r="AB6462" s="1">
        <v>42846</v>
      </c>
      <c r="AC6462" s="13">
        <f t="shared" si="905"/>
        <v>42826</v>
      </c>
      <c r="AD6462" s="14">
        <f t="shared" si="906"/>
        <v>42846</v>
      </c>
      <c r="AE6462" s="1" t="str">
        <f t="shared" si="907"/>
        <v>Friday</v>
      </c>
      <c r="AF6462" s="2">
        <v>0.7130671296296297</v>
      </c>
      <c r="AG6462" s="2">
        <f t="shared" si="908"/>
        <v>0.70833333333333326</v>
      </c>
      <c r="AH6462" t="s">
        <v>23</v>
      </c>
    </row>
    <row r="6463" spans="1:34" x14ac:dyDescent="0.25">
      <c r="A6463">
        <v>1255543</v>
      </c>
      <c r="B6463" t="s">
        <v>29</v>
      </c>
      <c r="C6463" t="s">
        <v>120</v>
      </c>
      <c r="D6463" t="s">
        <v>31</v>
      </c>
      <c r="E6463">
        <v>53105</v>
      </c>
      <c r="F6463" t="s">
        <v>20</v>
      </c>
      <c r="G6463" t="s">
        <v>99</v>
      </c>
      <c r="H6463">
        <v>81</v>
      </c>
      <c r="I6463" t="s">
        <v>22</v>
      </c>
      <c r="J6463">
        <f>VLOOKUP(I6463,Key!$A$1:$C$73,2,FALSE)</f>
        <v>43.058619999999998</v>
      </c>
      <c r="K6463">
        <f>VLOOKUP(I6463,Key!$A$1:$C$73,3,FALSE)</f>
        <v>-87.885319999999993</v>
      </c>
      <c r="L6463" t="s">
        <v>62</v>
      </c>
      <c r="M6463">
        <f>VLOOKUP(L6463,Key!$A$1:$C$73,2,FALSE)</f>
        <v>43.052460000000004</v>
      </c>
      <c r="N6463">
        <f>VLOOKUP(L6463,Key!$A$1:$C$73,3,FALSE)</f>
        <v>-87.891000000000005</v>
      </c>
      <c r="O6463">
        <v>5</v>
      </c>
      <c r="P6463">
        <v>0</v>
      </c>
      <c r="Q6463">
        <v>0.8</v>
      </c>
      <c r="R6463">
        <v>0.7</v>
      </c>
      <c r="S6463">
        <v>30</v>
      </c>
      <c r="T6463">
        <f t="shared" si="900"/>
        <v>-1</v>
      </c>
      <c r="U6463" s="1">
        <v>42846</v>
      </c>
      <c r="V6463" s="13">
        <f t="shared" si="901"/>
        <v>42826</v>
      </c>
      <c r="W6463" s="14">
        <f t="shared" si="902"/>
        <v>42846</v>
      </c>
      <c r="X6463" s="1" t="str">
        <f t="shared" si="903"/>
        <v>Friday</v>
      </c>
      <c r="Y6463" s="2">
        <v>0.71417824074074077</v>
      </c>
      <c r="Z6463" s="2">
        <f t="shared" si="904"/>
        <v>0.70833333333333326</v>
      </c>
      <c r="AA6463">
        <f>1</f>
        <v>1</v>
      </c>
      <c r="AB6463" s="1">
        <v>42846</v>
      </c>
      <c r="AC6463" s="13">
        <f t="shared" si="905"/>
        <v>42826</v>
      </c>
      <c r="AD6463" s="14">
        <f t="shared" si="906"/>
        <v>42846</v>
      </c>
      <c r="AE6463" s="1" t="str">
        <f t="shared" si="907"/>
        <v>Friday</v>
      </c>
      <c r="AF6463" s="2">
        <v>0.71777777777777774</v>
      </c>
      <c r="AG6463" s="2">
        <f t="shared" si="908"/>
        <v>0.70833333333333326</v>
      </c>
      <c r="AH6463" t="s">
        <v>23</v>
      </c>
    </row>
    <row r="6464" spans="1:34" x14ac:dyDescent="0.25">
      <c r="A6464">
        <v>1509123</v>
      </c>
      <c r="B6464" t="s">
        <v>29</v>
      </c>
      <c r="C6464" t="s">
        <v>47</v>
      </c>
      <c r="D6464" t="s">
        <v>31</v>
      </c>
      <c r="E6464">
        <v>53211</v>
      </c>
      <c r="F6464" t="s">
        <v>20</v>
      </c>
      <c r="G6464" t="s">
        <v>32</v>
      </c>
      <c r="H6464">
        <v>11087</v>
      </c>
      <c r="I6464" t="s">
        <v>64</v>
      </c>
      <c r="J6464">
        <f>VLOOKUP(I6464,Key!$A$1:$C$73,2,FALSE)</f>
        <v>43.069021999999997</v>
      </c>
      <c r="K6464">
        <f>VLOOKUP(I6464,Key!$A$1:$C$73,3,FALSE)</f>
        <v>-87.887940999999998</v>
      </c>
      <c r="L6464" t="s">
        <v>61</v>
      </c>
      <c r="M6464">
        <f>VLOOKUP(L6464,Key!$A$1:$C$73,2,FALSE)</f>
        <v>43.060786</v>
      </c>
      <c r="N6464">
        <f>VLOOKUP(L6464,Key!$A$1:$C$73,3,FALSE)</f>
        <v>-87.883825999999999</v>
      </c>
      <c r="O6464">
        <v>7</v>
      </c>
      <c r="P6464">
        <v>0</v>
      </c>
      <c r="Q6464">
        <v>1.1000000000000001</v>
      </c>
      <c r="R6464">
        <v>1</v>
      </c>
      <c r="S6464">
        <v>42</v>
      </c>
      <c r="T6464">
        <f t="shared" si="900"/>
        <v>-1</v>
      </c>
      <c r="U6464" s="1">
        <v>42846</v>
      </c>
      <c r="V6464" s="13">
        <f t="shared" si="901"/>
        <v>42826</v>
      </c>
      <c r="W6464" s="14">
        <f t="shared" si="902"/>
        <v>42846</v>
      </c>
      <c r="X6464" s="1" t="str">
        <f t="shared" si="903"/>
        <v>Friday</v>
      </c>
      <c r="Y6464" s="2">
        <v>0.78150462962962963</v>
      </c>
      <c r="Z6464" s="2">
        <f t="shared" si="904"/>
        <v>0.79166666666666663</v>
      </c>
      <c r="AA6464">
        <f>1</f>
        <v>1</v>
      </c>
      <c r="AB6464" s="1">
        <v>42846</v>
      </c>
      <c r="AC6464" s="13">
        <f t="shared" si="905"/>
        <v>42826</v>
      </c>
      <c r="AD6464" s="14">
        <f t="shared" si="906"/>
        <v>42846</v>
      </c>
      <c r="AE6464" s="1" t="str">
        <f t="shared" si="907"/>
        <v>Friday</v>
      </c>
      <c r="AF6464" s="2">
        <v>0.78646990740740741</v>
      </c>
      <c r="AG6464" s="2">
        <f t="shared" si="908"/>
        <v>0.79166666666666663</v>
      </c>
      <c r="AH6464" t="s">
        <v>23</v>
      </c>
    </row>
    <row r="6465" spans="1:34" x14ac:dyDescent="0.25">
      <c r="A6465">
        <v>1370752</v>
      </c>
      <c r="B6465" t="s">
        <v>29</v>
      </c>
      <c r="C6465" t="s">
        <v>120</v>
      </c>
      <c r="D6465" t="s">
        <v>31</v>
      </c>
      <c r="E6465">
        <v>53105</v>
      </c>
      <c r="F6465" t="s">
        <v>20</v>
      </c>
      <c r="G6465" t="s">
        <v>32</v>
      </c>
      <c r="H6465">
        <v>128</v>
      </c>
      <c r="I6465" t="s">
        <v>40</v>
      </c>
      <c r="J6465">
        <f>VLOOKUP(I6465,Key!$A$1:$C$73,2,FALSE)</f>
        <v>43.06033</v>
      </c>
      <c r="K6465">
        <f>VLOOKUP(I6465,Key!$A$1:$C$73,3,FALSE)</f>
        <v>-87.89546</v>
      </c>
      <c r="L6465" t="s">
        <v>80</v>
      </c>
      <c r="M6465">
        <f>VLOOKUP(L6465,Key!$A$1:$C$73,2,FALSE)</f>
        <v>43.060250000000003</v>
      </c>
      <c r="N6465">
        <f>VLOOKUP(L6465,Key!$A$1:$C$73,3,FALSE)</f>
        <v>-87.892169999999993</v>
      </c>
      <c r="O6465">
        <v>16</v>
      </c>
      <c r="P6465">
        <v>0</v>
      </c>
      <c r="Q6465">
        <v>2.4</v>
      </c>
      <c r="R6465">
        <v>2.2999999999999998</v>
      </c>
      <c r="S6465">
        <v>96</v>
      </c>
      <c r="T6465">
        <f t="shared" si="900"/>
        <v>-1</v>
      </c>
      <c r="U6465" s="1">
        <v>42847</v>
      </c>
      <c r="V6465" s="13">
        <f t="shared" si="901"/>
        <v>42826</v>
      </c>
      <c r="W6465" s="14">
        <f t="shared" si="902"/>
        <v>42847</v>
      </c>
      <c r="X6465" s="1" t="str">
        <f t="shared" si="903"/>
        <v>Saturday</v>
      </c>
      <c r="Y6465" s="2">
        <v>0.4148148148148148</v>
      </c>
      <c r="Z6465" s="2">
        <f t="shared" si="904"/>
        <v>0.41666666666666663</v>
      </c>
      <c r="AA6465">
        <f>1</f>
        <v>1</v>
      </c>
      <c r="AB6465" s="1">
        <v>42847</v>
      </c>
      <c r="AC6465" s="13">
        <f t="shared" si="905"/>
        <v>42826</v>
      </c>
      <c r="AD6465" s="14">
        <f t="shared" si="906"/>
        <v>42847</v>
      </c>
      <c r="AE6465" s="1" t="str">
        <f t="shared" si="907"/>
        <v>Saturday</v>
      </c>
      <c r="AF6465" s="2">
        <v>0.42622685185185188</v>
      </c>
      <c r="AG6465" s="2">
        <f t="shared" si="908"/>
        <v>0.41666666666666663</v>
      </c>
      <c r="AH6465" t="s">
        <v>23</v>
      </c>
    </row>
    <row r="6466" spans="1:34" x14ac:dyDescent="0.25">
      <c r="A6466">
        <v>1441441</v>
      </c>
      <c r="B6466" t="s">
        <v>29</v>
      </c>
      <c r="C6466" t="s">
        <v>47</v>
      </c>
      <c r="D6466" t="s">
        <v>31</v>
      </c>
      <c r="E6466">
        <v>53202</v>
      </c>
      <c r="F6466" t="s">
        <v>20</v>
      </c>
      <c r="G6466" t="s">
        <v>97</v>
      </c>
      <c r="H6466">
        <v>346</v>
      </c>
      <c r="I6466" t="s">
        <v>33</v>
      </c>
      <c r="J6466">
        <f>VLOOKUP(I6466,Key!$A$1:$C$73,2,FALSE)</f>
        <v>43.045712999999999</v>
      </c>
      <c r="K6466">
        <f>VLOOKUP(I6466,Key!$A$1:$C$73,3,FALSE)</f>
        <v>-87.899756999999994</v>
      </c>
      <c r="L6466" t="s">
        <v>61</v>
      </c>
      <c r="M6466">
        <f>VLOOKUP(L6466,Key!$A$1:$C$73,2,FALSE)</f>
        <v>43.060786</v>
      </c>
      <c r="N6466">
        <f>VLOOKUP(L6466,Key!$A$1:$C$73,3,FALSE)</f>
        <v>-87.883825999999999</v>
      </c>
      <c r="O6466">
        <v>15</v>
      </c>
      <c r="P6466">
        <v>2</v>
      </c>
      <c r="Q6466">
        <v>2.2999999999999998</v>
      </c>
      <c r="R6466">
        <v>2.1</v>
      </c>
      <c r="S6466">
        <v>90</v>
      </c>
      <c r="T6466">
        <f t="shared" ref="T6466:T6527" si="909">-1</f>
        <v>-1</v>
      </c>
      <c r="U6466" s="1">
        <v>42847</v>
      </c>
      <c r="V6466" s="13">
        <f t="shared" ref="V6466:V6527" si="910">DATE(YEAR(U6466), MONTH(U6466), 1)</f>
        <v>42826</v>
      </c>
      <c r="W6466" s="14">
        <f t="shared" ref="W6466:W6527" si="911">U6466</f>
        <v>42847</v>
      </c>
      <c r="X6466" s="1" t="str">
        <f t="shared" ref="X6466:X6527" si="912">TEXT(W6466,"dddd")</f>
        <v>Saturday</v>
      </c>
      <c r="Y6466" s="2">
        <v>0.45256944444444441</v>
      </c>
      <c r="Z6466" s="2">
        <f t="shared" ref="Z6466:Z6527" si="913">MROUND(Y6466, "1:00")</f>
        <v>0.45833333333333331</v>
      </c>
      <c r="AA6466">
        <f>1</f>
        <v>1</v>
      </c>
      <c r="AB6466" s="1">
        <v>42847</v>
      </c>
      <c r="AC6466" s="13">
        <f t="shared" ref="AC6466:AC6527" si="914">DATE(YEAR(AB6466), MONTH(AB6466), 1)</f>
        <v>42826</v>
      </c>
      <c r="AD6466" s="14">
        <f t="shared" ref="AD6466:AD6527" si="915">AB6466</f>
        <v>42847</v>
      </c>
      <c r="AE6466" s="1" t="str">
        <f t="shared" ref="AE6466:AE6527" si="916">TEXT(AD6466,"dddd")</f>
        <v>Saturday</v>
      </c>
      <c r="AF6466" s="2">
        <v>0.46270833333333333</v>
      </c>
      <c r="AG6466" s="2">
        <f t="shared" ref="AG6466:AG6527" si="917">MROUND(AF6466, "1:00")</f>
        <v>0.45833333333333331</v>
      </c>
      <c r="AH6466" t="s">
        <v>23</v>
      </c>
    </row>
    <row r="6467" spans="1:34" x14ac:dyDescent="0.25">
      <c r="A6467">
        <v>1581609</v>
      </c>
      <c r="B6467" t="s">
        <v>29</v>
      </c>
      <c r="C6467" t="s">
        <v>35</v>
      </c>
      <c r="D6467" t="s">
        <v>31</v>
      </c>
      <c r="E6467">
        <v>53226</v>
      </c>
      <c r="F6467" t="s">
        <v>20</v>
      </c>
      <c r="G6467" t="s">
        <v>32</v>
      </c>
      <c r="H6467">
        <v>5563</v>
      </c>
      <c r="I6467" t="s">
        <v>88</v>
      </c>
      <c r="J6467">
        <f>VLOOKUP(I6467,Key!$A$1:$C$73,2,FALSE)</f>
        <v>43.059550000000002</v>
      </c>
      <c r="K6467">
        <f>VLOOKUP(I6467,Key!$A$1:$C$73,3,FALSE)</f>
        <v>-88.008840000000006</v>
      </c>
      <c r="L6467" t="s">
        <v>88</v>
      </c>
      <c r="M6467">
        <f>VLOOKUP(L6467,Key!$A$1:$C$73,2,FALSE)</f>
        <v>43.059550000000002</v>
      </c>
      <c r="N6467">
        <f>VLOOKUP(L6467,Key!$A$1:$C$73,3,FALSE)</f>
        <v>-88.008840000000006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f t="shared" si="909"/>
        <v>-1</v>
      </c>
      <c r="U6467" s="1">
        <v>42847</v>
      </c>
      <c r="V6467" s="13">
        <f t="shared" si="910"/>
        <v>42826</v>
      </c>
      <c r="W6467" s="14">
        <f t="shared" si="911"/>
        <v>42847</v>
      </c>
      <c r="X6467" s="1" t="str">
        <f t="shared" si="912"/>
        <v>Saturday</v>
      </c>
      <c r="Y6467" s="2">
        <v>0.5230555555555555</v>
      </c>
      <c r="Z6467" s="2">
        <f t="shared" si="913"/>
        <v>0.54166666666666663</v>
      </c>
      <c r="AA6467">
        <f>1</f>
        <v>1</v>
      </c>
      <c r="AB6467" s="1">
        <v>42847</v>
      </c>
      <c r="AC6467" s="13">
        <f t="shared" si="914"/>
        <v>42826</v>
      </c>
      <c r="AD6467" s="14">
        <f t="shared" si="915"/>
        <v>42847</v>
      </c>
      <c r="AE6467" s="1" t="str">
        <f t="shared" si="916"/>
        <v>Saturday</v>
      </c>
      <c r="AF6467" s="2">
        <v>0.52351851851851849</v>
      </c>
      <c r="AG6467" s="2">
        <f t="shared" si="917"/>
        <v>0.54166666666666663</v>
      </c>
      <c r="AH6467" t="s">
        <v>25</v>
      </c>
    </row>
    <row r="6468" spans="1:34" x14ac:dyDescent="0.25">
      <c r="A6468">
        <v>1251113</v>
      </c>
      <c r="B6468" t="s">
        <v>29</v>
      </c>
      <c r="C6468" t="s">
        <v>117</v>
      </c>
      <c r="D6468" t="s">
        <v>31</v>
      </c>
      <c r="E6468">
        <v>54956</v>
      </c>
      <c r="F6468" t="s">
        <v>20</v>
      </c>
      <c r="G6468" t="s">
        <v>99</v>
      </c>
      <c r="H6468">
        <v>317</v>
      </c>
      <c r="I6468" t="s">
        <v>80</v>
      </c>
      <c r="J6468">
        <f>VLOOKUP(I6468,Key!$A$1:$C$73,2,FALSE)</f>
        <v>43.060250000000003</v>
      </c>
      <c r="K6468">
        <f>VLOOKUP(I6468,Key!$A$1:$C$73,3,FALSE)</f>
        <v>-87.892169999999993</v>
      </c>
      <c r="L6468" t="s">
        <v>80</v>
      </c>
      <c r="M6468">
        <f>VLOOKUP(L6468,Key!$A$1:$C$73,2,FALSE)</f>
        <v>43.060250000000003</v>
      </c>
      <c r="N6468">
        <f>VLOOKUP(L6468,Key!$A$1:$C$73,3,FALSE)</f>
        <v>-87.892169999999993</v>
      </c>
      <c r="O6468">
        <v>11</v>
      </c>
      <c r="P6468">
        <v>0</v>
      </c>
      <c r="Q6468">
        <v>1.7</v>
      </c>
      <c r="R6468">
        <v>1.6</v>
      </c>
      <c r="S6468">
        <v>66</v>
      </c>
      <c r="T6468">
        <f t="shared" si="909"/>
        <v>-1</v>
      </c>
      <c r="U6468" s="1">
        <v>42847</v>
      </c>
      <c r="V6468" s="13">
        <f t="shared" si="910"/>
        <v>42826</v>
      </c>
      <c r="W6468" s="14">
        <f t="shared" si="911"/>
        <v>42847</v>
      </c>
      <c r="X6468" s="1" t="str">
        <f t="shared" si="912"/>
        <v>Saturday</v>
      </c>
      <c r="Y6468" s="2">
        <v>0.56267361111111114</v>
      </c>
      <c r="Z6468" s="2">
        <f t="shared" si="913"/>
        <v>0.58333333333333326</v>
      </c>
      <c r="AA6468">
        <f>1</f>
        <v>1</v>
      </c>
      <c r="AB6468" s="1">
        <v>42847</v>
      </c>
      <c r="AC6468" s="13">
        <f t="shared" si="914"/>
        <v>42826</v>
      </c>
      <c r="AD6468" s="14">
        <f t="shared" si="915"/>
        <v>42847</v>
      </c>
      <c r="AE6468" s="1" t="str">
        <f t="shared" si="916"/>
        <v>Saturday</v>
      </c>
      <c r="AF6468" s="2">
        <v>0.57039351851851849</v>
      </c>
      <c r="AG6468" s="2">
        <f t="shared" si="917"/>
        <v>0.58333333333333326</v>
      </c>
      <c r="AH6468" t="s">
        <v>25</v>
      </c>
    </row>
    <row r="6469" spans="1:34" x14ac:dyDescent="0.25">
      <c r="A6469">
        <v>1044727</v>
      </c>
      <c r="B6469" t="s">
        <v>29</v>
      </c>
      <c r="C6469" t="s">
        <v>47</v>
      </c>
      <c r="D6469" t="s">
        <v>31</v>
      </c>
      <c r="E6469">
        <v>53202</v>
      </c>
      <c r="F6469" t="s">
        <v>20</v>
      </c>
      <c r="G6469" t="s">
        <v>32</v>
      </c>
      <c r="H6469">
        <v>15</v>
      </c>
      <c r="I6469" t="s">
        <v>22</v>
      </c>
      <c r="J6469">
        <f>VLOOKUP(I6469,Key!$A$1:$C$73,2,FALSE)</f>
        <v>43.058619999999998</v>
      </c>
      <c r="K6469">
        <f>VLOOKUP(I6469,Key!$A$1:$C$73,3,FALSE)</f>
        <v>-87.885319999999993</v>
      </c>
      <c r="L6469" t="s">
        <v>52</v>
      </c>
      <c r="M6469">
        <f>VLOOKUP(L6469,Key!$A$1:$C$73,2,FALSE)</f>
        <v>43.042490000000001</v>
      </c>
      <c r="N6469">
        <f>VLOOKUP(L6469,Key!$A$1:$C$73,3,FALSE)</f>
        <v>-87.909959999999998</v>
      </c>
      <c r="O6469">
        <v>44</v>
      </c>
      <c r="P6469">
        <v>0</v>
      </c>
      <c r="Q6469">
        <v>6.6</v>
      </c>
      <c r="R6469">
        <v>6.3</v>
      </c>
      <c r="S6469">
        <v>264</v>
      </c>
      <c r="T6469">
        <f t="shared" si="909"/>
        <v>-1</v>
      </c>
      <c r="U6469" s="1">
        <v>42847</v>
      </c>
      <c r="V6469" s="13">
        <f t="shared" si="910"/>
        <v>42826</v>
      </c>
      <c r="W6469" s="14">
        <f t="shared" si="911"/>
        <v>42847</v>
      </c>
      <c r="X6469" s="1" t="str">
        <f t="shared" si="912"/>
        <v>Saturday</v>
      </c>
      <c r="Y6469" s="2">
        <v>0.57033564814814819</v>
      </c>
      <c r="Z6469" s="2">
        <f t="shared" si="913"/>
        <v>0.58333333333333326</v>
      </c>
      <c r="AA6469">
        <f>1</f>
        <v>1</v>
      </c>
      <c r="AB6469" s="1">
        <v>42847</v>
      </c>
      <c r="AC6469" s="13">
        <f t="shared" si="914"/>
        <v>42826</v>
      </c>
      <c r="AD6469" s="14">
        <f t="shared" si="915"/>
        <v>42847</v>
      </c>
      <c r="AE6469" s="1" t="str">
        <f t="shared" si="916"/>
        <v>Saturday</v>
      </c>
      <c r="AF6469" s="2">
        <v>0.60099537037037043</v>
      </c>
      <c r="AG6469" s="2">
        <f t="shared" si="917"/>
        <v>0.58333333333333326</v>
      </c>
      <c r="AH6469" t="s">
        <v>23</v>
      </c>
    </row>
    <row r="6470" spans="1:34" x14ac:dyDescent="0.25">
      <c r="A6470">
        <v>1276651</v>
      </c>
      <c r="B6470" t="s">
        <v>29</v>
      </c>
      <c r="C6470" t="s">
        <v>47</v>
      </c>
      <c r="D6470" t="s">
        <v>31</v>
      </c>
      <c r="E6470">
        <v>53211</v>
      </c>
      <c r="F6470" t="s">
        <v>20</v>
      </c>
      <c r="G6470" t="s">
        <v>32</v>
      </c>
      <c r="H6470">
        <v>11089</v>
      </c>
      <c r="I6470" t="s">
        <v>86</v>
      </c>
      <c r="J6470">
        <f>VLOOKUP(I6470,Key!$A$1:$C$73,2,FALSE)</f>
        <v>43.052549999999997</v>
      </c>
      <c r="K6470">
        <f>VLOOKUP(I6470,Key!$A$1:$C$73,3,FALSE)</f>
        <v>-87.909329999999997</v>
      </c>
      <c r="L6470" t="s">
        <v>65</v>
      </c>
      <c r="M6470">
        <f>VLOOKUP(L6470,Key!$A$1:$C$73,2,FALSE)</f>
        <v>43.077359999999999</v>
      </c>
      <c r="N6470">
        <f>VLOOKUP(L6470,Key!$A$1:$C$73,3,FALSE)</f>
        <v>-87.880769999999998</v>
      </c>
      <c r="O6470">
        <v>22</v>
      </c>
      <c r="P6470">
        <v>0</v>
      </c>
      <c r="Q6470">
        <v>3.3</v>
      </c>
      <c r="R6470">
        <v>3.1</v>
      </c>
      <c r="S6470">
        <v>132</v>
      </c>
      <c r="T6470">
        <f t="shared" si="909"/>
        <v>-1</v>
      </c>
      <c r="U6470" s="1">
        <v>42847</v>
      </c>
      <c r="V6470" s="13">
        <f t="shared" si="910"/>
        <v>42826</v>
      </c>
      <c r="W6470" s="14">
        <f t="shared" si="911"/>
        <v>42847</v>
      </c>
      <c r="X6470" s="1" t="str">
        <f t="shared" si="912"/>
        <v>Saturday</v>
      </c>
      <c r="Y6470" s="2">
        <v>0.60290509259259262</v>
      </c>
      <c r="Z6470" s="2">
        <f t="shared" si="913"/>
        <v>0.58333333333333326</v>
      </c>
      <c r="AA6470">
        <f>1</f>
        <v>1</v>
      </c>
      <c r="AB6470" s="1">
        <v>42847</v>
      </c>
      <c r="AC6470" s="13">
        <f t="shared" si="914"/>
        <v>42826</v>
      </c>
      <c r="AD6470" s="14">
        <f t="shared" si="915"/>
        <v>42847</v>
      </c>
      <c r="AE6470" s="1" t="str">
        <f t="shared" si="916"/>
        <v>Saturday</v>
      </c>
      <c r="AF6470" s="2">
        <v>0.6181712962962963</v>
      </c>
      <c r="AG6470" s="2">
        <f t="shared" si="917"/>
        <v>0.625</v>
      </c>
      <c r="AH6470" t="s">
        <v>23</v>
      </c>
    </row>
    <row r="6471" spans="1:34" x14ac:dyDescent="0.25">
      <c r="A6471">
        <v>1445347</v>
      </c>
      <c r="B6471" t="s">
        <v>29</v>
      </c>
      <c r="C6471" t="s">
        <v>47</v>
      </c>
      <c r="D6471" t="s">
        <v>31</v>
      </c>
      <c r="E6471">
        <v>53203</v>
      </c>
      <c r="F6471" t="s">
        <v>20</v>
      </c>
      <c r="G6471" t="s">
        <v>32</v>
      </c>
      <c r="H6471">
        <v>315</v>
      </c>
      <c r="I6471" t="s">
        <v>86</v>
      </c>
      <c r="J6471">
        <f>VLOOKUP(I6471,Key!$A$1:$C$73,2,FALSE)</f>
        <v>43.052549999999997</v>
      </c>
      <c r="K6471">
        <f>VLOOKUP(I6471,Key!$A$1:$C$73,3,FALSE)</f>
        <v>-87.909329999999997</v>
      </c>
      <c r="L6471" t="s">
        <v>64</v>
      </c>
      <c r="M6471">
        <f>VLOOKUP(L6471,Key!$A$1:$C$73,2,FALSE)</f>
        <v>43.069021999999997</v>
      </c>
      <c r="N6471">
        <f>VLOOKUP(L6471,Key!$A$1:$C$73,3,FALSE)</f>
        <v>-87.887940999999998</v>
      </c>
      <c r="O6471">
        <v>23</v>
      </c>
      <c r="P6471">
        <v>0</v>
      </c>
      <c r="Q6471">
        <v>3.5</v>
      </c>
      <c r="R6471">
        <v>3.3</v>
      </c>
      <c r="S6471">
        <v>138</v>
      </c>
      <c r="T6471">
        <f t="shared" si="909"/>
        <v>-1</v>
      </c>
      <c r="U6471" s="1">
        <v>42847</v>
      </c>
      <c r="V6471" s="13">
        <f t="shared" si="910"/>
        <v>42826</v>
      </c>
      <c r="W6471" s="14">
        <f t="shared" si="911"/>
        <v>42847</v>
      </c>
      <c r="X6471" s="1" t="str">
        <f t="shared" si="912"/>
        <v>Saturday</v>
      </c>
      <c r="Y6471" s="2">
        <v>0.60472222222222227</v>
      </c>
      <c r="Z6471" s="2">
        <f t="shared" si="913"/>
        <v>0.625</v>
      </c>
      <c r="AA6471">
        <f>1</f>
        <v>1</v>
      </c>
      <c r="AB6471" s="1">
        <v>42847</v>
      </c>
      <c r="AC6471" s="13">
        <f t="shared" si="914"/>
        <v>42826</v>
      </c>
      <c r="AD6471" s="14">
        <f t="shared" si="915"/>
        <v>42847</v>
      </c>
      <c r="AE6471" s="1" t="str">
        <f t="shared" si="916"/>
        <v>Saturday</v>
      </c>
      <c r="AF6471" s="2">
        <v>0.62027777777777782</v>
      </c>
      <c r="AG6471" s="2">
        <f t="shared" si="917"/>
        <v>0.625</v>
      </c>
      <c r="AH6471" t="s">
        <v>23</v>
      </c>
    </row>
    <row r="6472" spans="1:34" x14ac:dyDescent="0.25">
      <c r="A6472">
        <v>1564631</v>
      </c>
      <c r="B6472" t="s">
        <v>29</v>
      </c>
      <c r="C6472" t="s">
        <v>215</v>
      </c>
      <c r="D6472" t="s">
        <v>31</v>
      </c>
      <c r="E6472">
        <v>53074</v>
      </c>
      <c r="F6472" t="s">
        <v>20</v>
      </c>
      <c r="G6472" t="s">
        <v>32</v>
      </c>
      <c r="H6472">
        <v>989</v>
      </c>
      <c r="I6472" t="s">
        <v>63</v>
      </c>
      <c r="J6472">
        <f>VLOOKUP(I6472,Key!$A$1:$C$73,2,FALSE)</f>
        <v>43.066893999999998</v>
      </c>
      <c r="K6472">
        <f>VLOOKUP(I6472,Key!$A$1:$C$73,3,FALSE)</f>
        <v>-87.877936000000005</v>
      </c>
      <c r="L6472" t="s">
        <v>63</v>
      </c>
      <c r="M6472">
        <f>VLOOKUP(L6472,Key!$A$1:$C$73,2,FALSE)</f>
        <v>43.066893999999998</v>
      </c>
      <c r="N6472">
        <f>VLOOKUP(L6472,Key!$A$1:$C$73,3,FALSE)</f>
        <v>-87.877936000000005</v>
      </c>
      <c r="O6472">
        <v>95</v>
      </c>
      <c r="P6472">
        <v>6</v>
      </c>
      <c r="Q6472">
        <v>14.3</v>
      </c>
      <c r="R6472">
        <v>13.5</v>
      </c>
      <c r="S6472">
        <v>570</v>
      </c>
      <c r="T6472">
        <f t="shared" si="909"/>
        <v>-1</v>
      </c>
      <c r="U6472" s="1">
        <v>42847</v>
      </c>
      <c r="V6472" s="13">
        <f t="shared" si="910"/>
        <v>42826</v>
      </c>
      <c r="W6472" s="14">
        <f t="shared" si="911"/>
        <v>42847</v>
      </c>
      <c r="X6472" s="1" t="str">
        <f t="shared" si="912"/>
        <v>Saturday</v>
      </c>
      <c r="Y6472" s="2">
        <v>0.65168981481481481</v>
      </c>
      <c r="Z6472" s="2">
        <f t="shared" si="913"/>
        <v>0.66666666666666663</v>
      </c>
      <c r="AA6472">
        <f>1</f>
        <v>1</v>
      </c>
      <c r="AB6472" s="1">
        <v>42847</v>
      </c>
      <c r="AC6472" s="13">
        <f t="shared" si="914"/>
        <v>42826</v>
      </c>
      <c r="AD6472" s="14">
        <f t="shared" si="915"/>
        <v>42847</v>
      </c>
      <c r="AE6472" s="1" t="str">
        <f t="shared" si="916"/>
        <v>Saturday</v>
      </c>
      <c r="AF6472" s="2">
        <v>0.71762731481481479</v>
      </c>
      <c r="AG6472" s="2">
        <f t="shared" si="917"/>
        <v>0.70833333333333326</v>
      </c>
      <c r="AH6472" t="s">
        <v>25</v>
      </c>
    </row>
    <row r="6473" spans="1:34" x14ac:dyDescent="0.25">
      <c r="A6473">
        <v>1371345</v>
      </c>
      <c r="B6473" t="s">
        <v>29</v>
      </c>
      <c r="C6473" t="s">
        <v>125</v>
      </c>
      <c r="D6473" t="s">
        <v>31</v>
      </c>
      <c r="E6473">
        <v>53213</v>
      </c>
      <c r="F6473" t="s">
        <v>20</v>
      </c>
      <c r="G6473" t="s">
        <v>32</v>
      </c>
      <c r="H6473">
        <v>5425</v>
      </c>
      <c r="I6473" t="s">
        <v>66</v>
      </c>
      <c r="J6473">
        <f>VLOOKUP(I6473,Key!$A$1:$C$73,2,FALSE)</f>
        <v>43.078530000000001</v>
      </c>
      <c r="K6473">
        <f>VLOOKUP(I6473,Key!$A$1:$C$73,3,FALSE)</f>
        <v>-87.882620000000003</v>
      </c>
      <c r="L6473" t="s">
        <v>64</v>
      </c>
      <c r="M6473">
        <f>VLOOKUP(L6473,Key!$A$1:$C$73,2,FALSE)</f>
        <v>43.069021999999997</v>
      </c>
      <c r="N6473">
        <f>VLOOKUP(L6473,Key!$A$1:$C$73,3,FALSE)</f>
        <v>-87.887940999999998</v>
      </c>
      <c r="O6473">
        <v>6</v>
      </c>
      <c r="P6473">
        <v>0</v>
      </c>
      <c r="Q6473">
        <v>0.9</v>
      </c>
      <c r="R6473">
        <v>0.9</v>
      </c>
      <c r="S6473">
        <v>36</v>
      </c>
      <c r="T6473">
        <f t="shared" si="909"/>
        <v>-1</v>
      </c>
      <c r="U6473" s="1">
        <v>42847</v>
      </c>
      <c r="V6473" s="13">
        <f t="shared" si="910"/>
        <v>42826</v>
      </c>
      <c r="W6473" s="14">
        <f t="shared" si="911"/>
        <v>42847</v>
      </c>
      <c r="X6473" s="1" t="str">
        <f t="shared" si="912"/>
        <v>Saturday</v>
      </c>
      <c r="Y6473" s="2">
        <v>0.70190972222222225</v>
      </c>
      <c r="Z6473" s="2">
        <f t="shared" si="913"/>
        <v>0.70833333333333326</v>
      </c>
      <c r="AA6473">
        <f>1</f>
        <v>1</v>
      </c>
      <c r="AB6473" s="1">
        <v>42847</v>
      </c>
      <c r="AC6473" s="13">
        <f t="shared" si="914"/>
        <v>42826</v>
      </c>
      <c r="AD6473" s="14">
        <f t="shared" si="915"/>
        <v>42847</v>
      </c>
      <c r="AE6473" s="1" t="str">
        <f t="shared" si="916"/>
        <v>Saturday</v>
      </c>
      <c r="AF6473" s="2">
        <v>0.70614583333333336</v>
      </c>
      <c r="AG6473" s="2">
        <f t="shared" si="917"/>
        <v>0.70833333333333326</v>
      </c>
      <c r="AH6473" t="s">
        <v>23</v>
      </c>
    </row>
    <row r="6474" spans="1:34" x14ac:dyDescent="0.25">
      <c r="A6474">
        <v>1294208</v>
      </c>
      <c r="B6474" t="s">
        <v>29</v>
      </c>
      <c r="C6474" t="s">
        <v>103</v>
      </c>
      <c r="D6474" t="s">
        <v>31</v>
      </c>
      <c r="E6474">
        <v>53215</v>
      </c>
      <c r="F6474" t="s">
        <v>20</v>
      </c>
      <c r="G6474" t="s">
        <v>32</v>
      </c>
      <c r="H6474">
        <v>11049</v>
      </c>
      <c r="I6474" t="s">
        <v>77</v>
      </c>
      <c r="J6474">
        <f>VLOOKUP(I6474,Key!$A$1:$C$73,2,FALSE)</f>
        <v>43.036900000000003</v>
      </c>
      <c r="K6474">
        <f>VLOOKUP(I6474,Key!$A$1:$C$73,3,FALSE)</f>
        <v>-87.89667</v>
      </c>
      <c r="L6474" t="s">
        <v>77</v>
      </c>
      <c r="M6474">
        <f>VLOOKUP(L6474,Key!$A$1:$C$73,2,FALSE)</f>
        <v>43.036900000000003</v>
      </c>
      <c r="N6474">
        <f>VLOOKUP(L6474,Key!$A$1:$C$73,3,FALSE)</f>
        <v>-87.89667</v>
      </c>
      <c r="O6474">
        <v>26</v>
      </c>
      <c r="P6474">
        <v>0</v>
      </c>
      <c r="Q6474">
        <v>3.9</v>
      </c>
      <c r="R6474">
        <v>3.7</v>
      </c>
      <c r="S6474">
        <v>156</v>
      </c>
      <c r="T6474">
        <f t="shared" si="909"/>
        <v>-1</v>
      </c>
      <c r="U6474" s="1">
        <v>42848</v>
      </c>
      <c r="V6474" s="13">
        <f t="shared" si="910"/>
        <v>42826</v>
      </c>
      <c r="W6474" s="14">
        <f t="shared" si="911"/>
        <v>42848</v>
      </c>
      <c r="X6474" s="1" t="str">
        <f t="shared" si="912"/>
        <v>Sunday</v>
      </c>
      <c r="Y6474" s="2">
        <v>3.0092592592592591E-2</v>
      </c>
      <c r="Z6474" s="2">
        <f t="shared" si="913"/>
        <v>4.1666666666666664E-2</v>
      </c>
      <c r="AA6474">
        <f>1</f>
        <v>1</v>
      </c>
      <c r="AB6474" s="1">
        <v>42848</v>
      </c>
      <c r="AC6474" s="13">
        <f t="shared" si="914"/>
        <v>42826</v>
      </c>
      <c r="AD6474" s="14">
        <f t="shared" si="915"/>
        <v>42848</v>
      </c>
      <c r="AE6474" s="1" t="str">
        <f t="shared" si="916"/>
        <v>Sunday</v>
      </c>
      <c r="AF6474" s="2">
        <v>4.8182870370370369E-2</v>
      </c>
      <c r="AG6474" s="2">
        <f t="shared" si="917"/>
        <v>4.1666666666666664E-2</v>
      </c>
      <c r="AH6474" t="s">
        <v>25</v>
      </c>
    </row>
    <row r="6475" spans="1:34" x14ac:dyDescent="0.25">
      <c r="A6475">
        <v>1250902</v>
      </c>
      <c r="B6475" t="s">
        <v>29</v>
      </c>
      <c r="C6475" t="s">
        <v>35</v>
      </c>
      <c r="D6475" t="s">
        <v>31</v>
      </c>
      <c r="E6475">
        <v>53213</v>
      </c>
      <c r="F6475" t="s">
        <v>20</v>
      </c>
      <c r="G6475" t="s">
        <v>99</v>
      </c>
      <c r="H6475">
        <v>5454</v>
      </c>
      <c r="I6475" t="s">
        <v>80</v>
      </c>
      <c r="J6475">
        <f>VLOOKUP(I6475,Key!$A$1:$C$73,2,FALSE)</f>
        <v>43.060250000000003</v>
      </c>
      <c r="K6475">
        <f>VLOOKUP(I6475,Key!$A$1:$C$73,3,FALSE)</f>
        <v>-87.892169999999993</v>
      </c>
      <c r="L6475" t="s">
        <v>63</v>
      </c>
      <c r="M6475">
        <f>VLOOKUP(L6475,Key!$A$1:$C$73,2,FALSE)</f>
        <v>43.066893999999998</v>
      </c>
      <c r="N6475">
        <f>VLOOKUP(L6475,Key!$A$1:$C$73,3,FALSE)</f>
        <v>-87.877936000000005</v>
      </c>
      <c r="O6475">
        <v>35</v>
      </c>
      <c r="P6475">
        <v>0</v>
      </c>
      <c r="Q6475">
        <v>5.3</v>
      </c>
      <c r="R6475">
        <v>5</v>
      </c>
      <c r="S6475">
        <v>210</v>
      </c>
      <c r="T6475">
        <f t="shared" si="909"/>
        <v>-1</v>
      </c>
      <c r="U6475" s="1">
        <v>42848</v>
      </c>
      <c r="V6475" s="13">
        <f t="shared" si="910"/>
        <v>42826</v>
      </c>
      <c r="W6475" s="14">
        <f t="shared" si="911"/>
        <v>42848</v>
      </c>
      <c r="X6475" s="1" t="str">
        <f t="shared" si="912"/>
        <v>Sunday</v>
      </c>
      <c r="Y6475" s="2">
        <v>0.49700231481481483</v>
      </c>
      <c r="Z6475" s="2">
        <f t="shared" si="913"/>
        <v>0.5</v>
      </c>
      <c r="AA6475">
        <f>1</f>
        <v>1</v>
      </c>
      <c r="AB6475" s="1">
        <v>42848</v>
      </c>
      <c r="AC6475" s="13">
        <f t="shared" si="914"/>
        <v>42826</v>
      </c>
      <c r="AD6475" s="14">
        <f t="shared" si="915"/>
        <v>42848</v>
      </c>
      <c r="AE6475" s="1" t="str">
        <f t="shared" si="916"/>
        <v>Sunday</v>
      </c>
      <c r="AF6475" s="2">
        <v>0.52094907407407409</v>
      </c>
      <c r="AG6475" s="2">
        <f t="shared" si="917"/>
        <v>0.54166666666666663</v>
      </c>
      <c r="AH6475" t="s">
        <v>23</v>
      </c>
    </row>
    <row r="6476" spans="1:34" x14ac:dyDescent="0.25">
      <c r="A6476">
        <v>1585224</v>
      </c>
      <c r="B6476" t="s">
        <v>29</v>
      </c>
      <c r="C6476" t="s">
        <v>47</v>
      </c>
      <c r="D6476" t="s">
        <v>31</v>
      </c>
      <c r="E6476">
        <v>53211</v>
      </c>
      <c r="F6476" t="s">
        <v>20</v>
      </c>
      <c r="G6476" t="s">
        <v>32</v>
      </c>
      <c r="H6476">
        <v>5713</v>
      </c>
      <c r="I6476" t="s">
        <v>64</v>
      </c>
      <c r="J6476">
        <f>VLOOKUP(I6476,Key!$A$1:$C$73,2,FALSE)</f>
        <v>43.069021999999997</v>
      </c>
      <c r="K6476">
        <f>VLOOKUP(I6476,Key!$A$1:$C$73,3,FALSE)</f>
        <v>-87.887940999999998</v>
      </c>
      <c r="L6476" t="s">
        <v>21</v>
      </c>
      <c r="M6476">
        <f>VLOOKUP(L6476,Key!$A$1:$C$73,2,FALSE)</f>
        <v>43.074890000000003</v>
      </c>
      <c r="N6476">
        <f>VLOOKUP(L6476,Key!$A$1:$C$73,3,FALSE)</f>
        <v>-87.882810000000006</v>
      </c>
      <c r="O6476">
        <v>6</v>
      </c>
      <c r="P6476">
        <v>0</v>
      </c>
      <c r="Q6476">
        <v>0.9</v>
      </c>
      <c r="R6476">
        <v>0.9</v>
      </c>
      <c r="S6476">
        <v>36</v>
      </c>
      <c r="T6476">
        <f t="shared" si="909"/>
        <v>-1</v>
      </c>
      <c r="U6476" s="1">
        <v>42848</v>
      </c>
      <c r="V6476" s="13">
        <f t="shared" si="910"/>
        <v>42826</v>
      </c>
      <c r="W6476" s="14">
        <f t="shared" si="911"/>
        <v>42848</v>
      </c>
      <c r="X6476" s="1" t="str">
        <f t="shared" si="912"/>
        <v>Sunday</v>
      </c>
      <c r="Y6476" s="2">
        <v>0.50444444444444447</v>
      </c>
      <c r="Z6476" s="2">
        <f t="shared" si="913"/>
        <v>0.5</v>
      </c>
      <c r="AA6476">
        <f>1</f>
        <v>1</v>
      </c>
      <c r="AB6476" s="1">
        <v>42848</v>
      </c>
      <c r="AC6476" s="13">
        <f t="shared" si="914"/>
        <v>42826</v>
      </c>
      <c r="AD6476" s="14">
        <f t="shared" si="915"/>
        <v>42848</v>
      </c>
      <c r="AE6476" s="1" t="str">
        <f t="shared" si="916"/>
        <v>Sunday</v>
      </c>
      <c r="AF6476" s="2">
        <v>0.50842592592592595</v>
      </c>
      <c r="AG6476" s="2">
        <f t="shared" si="917"/>
        <v>0.5</v>
      </c>
      <c r="AH6476" t="s">
        <v>23</v>
      </c>
    </row>
    <row r="6477" spans="1:34" x14ac:dyDescent="0.25">
      <c r="A6477">
        <v>1595901</v>
      </c>
      <c r="B6477" t="s">
        <v>29</v>
      </c>
      <c r="E6477">
        <v>54313</v>
      </c>
      <c r="F6477" t="s">
        <v>20</v>
      </c>
      <c r="G6477" t="s">
        <v>97</v>
      </c>
      <c r="H6477">
        <v>5588</v>
      </c>
      <c r="I6477" t="s">
        <v>84</v>
      </c>
      <c r="J6477">
        <f>VLOOKUP(I6477,Key!$A$1:$C$73,2,FALSE)</f>
        <v>43.040154000000001</v>
      </c>
      <c r="K6477">
        <f>VLOOKUP(I6477,Key!$A$1:$C$73,3,FALSE)</f>
        <v>-87.932113000000001</v>
      </c>
      <c r="L6477" t="s">
        <v>84</v>
      </c>
      <c r="M6477">
        <f>VLOOKUP(L6477,Key!$A$1:$C$73,2,FALSE)</f>
        <v>43.040154000000001</v>
      </c>
      <c r="N6477">
        <f>VLOOKUP(L6477,Key!$A$1:$C$73,3,FALSE)</f>
        <v>-87.932113000000001</v>
      </c>
      <c r="O6477">
        <v>68</v>
      </c>
      <c r="P6477">
        <v>6</v>
      </c>
      <c r="Q6477">
        <v>10.199999999999999</v>
      </c>
      <c r="R6477">
        <v>9.6999999999999993</v>
      </c>
      <c r="S6477">
        <v>408</v>
      </c>
      <c r="T6477">
        <f t="shared" si="909"/>
        <v>-1</v>
      </c>
      <c r="U6477" s="1">
        <v>42848</v>
      </c>
      <c r="V6477" s="13">
        <f t="shared" si="910"/>
        <v>42826</v>
      </c>
      <c r="W6477" s="14">
        <f t="shared" si="911"/>
        <v>42848</v>
      </c>
      <c r="X6477" s="1" t="str">
        <f t="shared" si="912"/>
        <v>Sunday</v>
      </c>
      <c r="Y6477" s="2">
        <v>0.52424768518518516</v>
      </c>
      <c r="Z6477" s="2">
        <f t="shared" si="913"/>
        <v>0.54166666666666663</v>
      </c>
      <c r="AA6477">
        <f>1</f>
        <v>1</v>
      </c>
      <c r="AB6477" s="1">
        <v>42848</v>
      </c>
      <c r="AC6477" s="13">
        <f t="shared" si="914"/>
        <v>42826</v>
      </c>
      <c r="AD6477" s="14">
        <f t="shared" si="915"/>
        <v>42848</v>
      </c>
      <c r="AE6477" s="1" t="str">
        <f t="shared" si="916"/>
        <v>Sunday</v>
      </c>
      <c r="AF6477" s="2">
        <v>0.57105324074074071</v>
      </c>
      <c r="AG6477" s="2">
        <f t="shared" si="917"/>
        <v>0.58333333333333326</v>
      </c>
      <c r="AH6477" t="s">
        <v>25</v>
      </c>
    </row>
    <row r="6478" spans="1:34" x14ac:dyDescent="0.25">
      <c r="A6478">
        <v>1368429</v>
      </c>
      <c r="B6478" t="s">
        <v>29</v>
      </c>
      <c r="C6478" t="s">
        <v>47</v>
      </c>
      <c r="D6478" t="s">
        <v>31</v>
      </c>
      <c r="E6478">
        <v>53233</v>
      </c>
      <c r="F6478" t="s">
        <v>20</v>
      </c>
      <c r="G6478" t="s">
        <v>97</v>
      </c>
      <c r="H6478">
        <v>11143</v>
      </c>
      <c r="I6478" t="s">
        <v>77</v>
      </c>
      <c r="J6478">
        <f>VLOOKUP(I6478,Key!$A$1:$C$73,2,FALSE)</f>
        <v>43.036900000000003</v>
      </c>
      <c r="K6478">
        <f>VLOOKUP(I6478,Key!$A$1:$C$73,3,FALSE)</f>
        <v>-87.89667</v>
      </c>
      <c r="L6478" t="s">
        <v>84</v>
      </c>
      <c r="M6478">
        <f>VLOOKUP(L6478,Key!$A$1:$C$73,2,FALSE)</f>
        <v>43.040154000000001</v>
      </c>
      <c r="N6478">
        <f>VLOOKUP(L6478,Key!$A$1:$C$73,3,FALSE)</f>
        <v>-87.932113000000001</v>
      </c>
      <c r="O6478">
        <v>21</v>
      </c>
      <c r="P6478">
        <v>2</v>
      </c>
      <c r="Q6478">
        <v>3.2</v>
      </c>
      <c r="R6478">
        <v>3</v>
      </c>
      <c r="S6478">
        <v>126</v>
      </c>
      <c r="T6478">
        <f t="shared" si="909"/>
        <v>-1</v>
      </c>
      <c r="U6478" s="1">
        <v>42848</v>
      </c>
      <c r="V6478" s="13">
        <f t="shared" si="910"/>
        <v>42826</v>
      </c>
      <c r="W6478" s="14">
        <f t="shared" si="911"/>
        <v>42848</v>
      </c>
      <c r="X6478" s="1" t="str">
        <f t="shared" si="912"/>
        <v>Sunday</v>
      </c>
      <c r="Y6478" s="2">
        <v>0.55692129629629628</v>
      </c>
      <c r="Z6478" s="2">
        <f t="shared" si="913"/>
        <v>0.54166666666666663</v>
      </c>
      <c r="AA6478">
        <f>1</f>
        <v>1</v>
      </c>
      <c r="AB6478" s="1">
        <v>42848</v>
      </c>
      <c r="AC6478" s="13">
        <f t="shared" si="914"/>
        <v>42826</v>
      </c>
      <c r="AD6478" s="14">
        <f t="shared" si="915"/>
        <v>42848</v>
      </c>
      <c r="AE6478" s="1" t="str">
        <f t="shared" si="916"/>
        <v>Sunday</v>
      </c>
      <c r="AF6478" s="2">
        <v>0.57131944444444438</v>
      </c>
      <c r="AG6478" s="2">
        <f t="shared" si="917"/>
        <v>0.58333333333333326</v>
      </c>
      <c r="AH6478" t="s">
        <v>23</v>
      </c>
    </row>
    <row r="6479" spans="1:34" x14ac:dyDescent="0.25">
      <c r="A6479">
        <v>1477939</v>
      </c>
      <c r="B6479" t="s">
        <v>29</v>
      </c>
      <c r="C6479" t="s">
        <v>135</v>
      </c>
      <c r="D6479" t="s">
        <v>31</v>
      </c>
      <c r="E6479">
        <v>53010</v>
      </c>
      <c r="F6479" t="s">
        <v>20</v>
      </c>
      <c r="G6479" t="s">
        <v>32</v>
      </c>
      <c r="H6479">
        <v>5560</v>
      </c>
      <c r="I6479" t="s">
        <v>89</v>
      </c>
      <c r="J6479">
        <f>VLOOKUP(I6479,Key!$A$1:$C$73,2,FALSE)</f>
        <v>43.060155999999999</v>
      </c>
      <c r="K6479">
        <f>VLOOKUP(I6479,Key!$A$1:$C$73,3,FALSE)</f>
        <v>-87.881258000000003</v>
      </c>
      <c r="L6479" t="s">
        <v>42</v>
      </c>
      <c r="M6479">
        <f>VLOOKUP(L6479,Key!$A$1:$C$73,2,FALSE)</f>
        <v>43.038719999999998</v>
      </c>
      <c r="N6479">
        <f>VLOOKUP(L6479,Key!$A$1:$C$73,3,FALSE)</f>
        <v>-87.905339999999995</v>
      </c>
      <c r="O6479">
        <v>16</v>
      </c>
      <c r="P6479">
        <v>0</v>
      </c>
      <c r="Q6479">
        <v>2.4</v>
      </c>
      <c r="R6479">
        <v>2.2999999999999998</v>
      </c>
      <c r="S6479">
        <v>96</v>
      </c>
      <c r="T6479">
        <f t="shared" si="909"/>
        <v>-1</v>
      </c>
      <c r="U6479" s="1">
        <v>42842</v>
      </c>
      <c r="V6479" s="13">
        <f t="shared" si="910"/>
        <v>42826</v>
      </c>
      <c r="W6479" s="14">
        <f t="shared" si="911"/>
        <v>42842</v>
      </c>
      <c r="X6479" s="1" t="str">
        <f t="shared" si="912"/>
        <v>Monday</v>
      </c>
      <c r="Y6479" s="2">
        <v>0.40341435185185182</v>
      </c>
      <c r="Z6479" s="2">
        <f t="shared" si="913"/>
        <v>0.41666666666666663</v>
      </c>
      <c r="AA6479">
        <f>1</f>
        <v>1</v>
      </c>
      <c r="AB6479" s="1">
        <v>42842</v>
      </c>
      <c r="AC6479" s="13">
        <f t="shared" si="914"/>
        <v>42826</v>
      </c>
      <c r="AD6479" s="14">
        <f t="shared" si="915"/>
        <v>42842</v>
      </c>
      <c r="AE6479" s="1" t="str">
        <f t="shared" si="916"/>
        <v>Monday</v>
      </c>
      <c r="AF6479" s="2">
        <v>0.41410879629629632</v>
      </c>
      <c r="AG6479" s="2">
        <f t="shared" si="917"/>
        <v>0.41666666666666663</v>
      </c>
      <c r="AH6479" t="s">
        <v>23</v>
      </c>
    </row>
    <row r="6480" spans="1:34" x14ac:dyDescent="0.25">
      <c r="A6480">
        <v>1247978</v>
      </c>
      <c r="B6480" t="s">
        <v>29</v>
      </c>
      <c r="C6480" t="s">
        <v>110</v>
      </c>
      <c r="D6480" t="s">
        <v>31</v>
      </c>
      <c r="E6480">
        <v>53089</v>
      </c>
      <c r="F6480" t="s">
        <v>20</v>
      </c>
      <c r="G6480" t="s">
        <v>99</v>
      </c>
      <c r="H6480">
        <v>19</v>
      </c>
      <c r="I6480" t="s">
        <v>21</v>
      </c>
      <c r="J6480">
        <f>VLOOKUP(I6480,Key!$A$1:$C$73,2,FALSE)</f>
        <v>43.074890000000003</v>
      </c>
      <c r="K6480">
        <f>VLOOKUP(I6480,Key!$A$1:$C$73,3,FALSE)</f>
        <v>-87.882810000000006</v>
      </c>
      <c r="L6480" t="s">
        <v>80</v>
      </c>
      <c r="M6480">
        <f>VLOOKUP(L6480,Key!$A$1:$C$73,2,FALSE)</f>
        <v>43.060250000000003</v>
      </c>
      <c r="N6480">
        <f>VLOOKUP(L6480,Key!$A$1:$C$73,3,FALSE)</f>
        <v>-87.892169999999993</v>
      </c>
      <c r="O6480">
        <v>9</v>
      </c>
      <c r="P6480">
        <v>0</v>
      </c>
      <c r="Q6480">
        <v>1.4</v>
      </c>
      <c r="R6480">
        <v>1.3</v>
      </c>
      <c r="S6480">
        <v>54</v>
      </c>
      <c r="T6480">
        <f t="shared" si="909"/>
        <v>-1</v>
      </c>
      <c r="U6480" s="1">
        <v>42842</v>
      </c>
      <c r="V6480" s="13">
        <f t="shared" si="910"/>
        <v>42826</v>
      </c>
      <c r="W6480" s="14">
        <f t="shared" si="911"/>
        <v>42842</v>
      </c>
      <c r="X6480" s="1" t="str">
        <f t="shared" si="912"/>
        <v>Monday</v>
      </c>
      <c r="Y6480" s="2">
        <v>0.4117824074074074</v>
      </c>
      <c r="Z6480" s="2">
        <f t="shared" si="913"/>
        <v>0.41666666666666663</v>
      </c>
      <c r="AA6480">
        <f>1</f>
        <v>1</v>
      </c>
      <c r="AB6480" s="1">
        <v>42842</v>
      </c>
      <c r="AC6480" s="13">
        <f t="shared" si="914"/>
        <v>42826</v>
      </c>
      <c r="AD6480" s="14">
        <f t="shared" si="915"/>
        <v>42842</v>
      </c>
      <c r="AE6480" s="1" t="str">
        <f t="shared" si="916"/>
        <v>Monday</v>
      </c>
      <c r="AF6480" s="2">
        <v>0.41758101851851853</v>
      </c>
      <c r="AG6480" s="2">
        <f t="shared" si="917"/>
        <v>0.41666666666666663</v>
      </c>
      <c r="AH6480" t="s">
        <v>23</v>
      </c>
    </row>
    <row r="6481" spans="1:34" x14ac:dyDescent="0.25">
      <c r="A6481">
        <v>1382140</v>
      </c>
      <c r="B6481" t="s">
        <v>29</v>
      </c>
      <c r="C6481" t="s">
        <v>128</v>
      </c>
      <c r="D6481" t="s">
        <v>31</v>
      </c>
      <c r="E6481">
        <v>53027</v>
      </c>
      <c r="F6481" t="s">
        <v>20</v>
      </c>
      <c r="G6481" t="s">
        <v>32</v>
      </c>
      <c r="H6481">
        <v>11095</v>
      </c>
      <c r="I6481" t="s">
        <v>80</v>
      </c>
      <c r="J6481">
        <f>VLOOKUP(I6481,Key!$A$1:$C$73,2,FALSE)</f>
        <v>43.060250000000003</v>
      </c>
      <c r="K6481">
        <f>VLOOKUP(I6481,Key!$A$1:$C$73,3,FALSE)</f>
        <v>-87.892169999999993</v>
      </c>
      <c r="L6481" t="s">
        <v>21</v>
      </c>
      <c r="M6481">
        <f>VLOOKUP(L6481,Key!$A$1:$C$73,2,FALSE)</f>
        <v>43.074890000000003</v>
      </c>
      <c r="N6481">
        <f>VLOOKUP(L6481,Key!$A$1:$C$73,3,FALSE)</f>
        <v>-87.882810000000006</v>
      </c>
      <c r="O6481">
        <v>10</v>
      </c>
      <c r="P6481">
        <v>0</v>
      </c>
      <c r="Q6481">
        <v>1.5</v>
      </c>
      <c r="R6481">
        <v>1.4</v>
      </c>
      <c r="S6481">
        <v>60</v>
      </c>
      <c r="T6481">
        <f t="shared" si="909"/>
        <v>-1</v>
      </c>
      <c r="U6481" s="1">
        <v>42842</v>
      </c>
      <c r="V6481" s="13">
        <f t="shared" si="910"/>
        <v>42826</v>
      </c>
      <c r="W6481" s="14">
        <f t="shared" si="911"/>
        <v>42842</v>
      </c>
      <c r="X6481" s="1" t="str">
        <f t="shared" si="912"/>
        <v>Monday</v>
      </c>
      <c r="Y6481" s="2">
        <v>0.44494212962962965</v>
      </c>
      <c r="Z6481" s="2">
        <f t="shared" si="913"/>
        <v>0.45833333333333331</v>
      </c>
      <c r="AA6481">
        <f>1</f>
        <v>1</v>
      </c>
      <c r="AB6481" s="1">
        <v>42842</v>
      </c>
      <c r="AC6481" s="13">
        <f t="shared" si="914"/>
        <v>42826</v>
      </c>
      <c r="AD6481" s="14">
        <f t="shared" si="915"/>
        <v>42842</v>
      </c>
      <c r="AE6481" s="1" t="str">
        <f t="shared" si="916"/>
        <v>Monday</v>
      </c>
      <c r="AF6481" s="2">
        <v>0.45192129629629635</v>
      </c>
      <c r="AG6481" s="2">
        <f t="shared" si="917"/>
        <v>0.45833333333333331</v>
      </c>
      <c r="AH6481" t="s">
        <v>23</v>
      </c>
    </row>
    <row r="6482" spans="1:34" x14ac:dyDescent="0.25">
      <c r="A6482">
        <v>1247978</v>
      </c>
      <c r="B6482" t="s">
        <v>29</v>
      </c>
      <c r="C6482" t="s">
        <v>110</v>
      </c>
      <c r="D6482" t="s">
        <v>31</v>
      </c>
      <c r="E6482">
        <v>53089</v>
      </c>
      <c r="F6482" t="s">
        <v>20</v>
      </c>
      <c r="G6482" t="s">
        <v>99</v>
      </c>
      <c r="H6482">
        <v>11085</v>
      </c>
      <c r="I6482" t="s">
        <v>80</v>
      </c>
      <c r="J6482">
        <f>VLOOKUP(I6482,Key!$A$1:$C$73,2,FALSE)</f>
        <v>43.060250000000003</v>
      </c>
      <c r="K6482">
        <f>VLOOKUP(I6482,Key!$A$1:$C$73,3,FALSE)</f>
        <v>-87.892169999999993</v>
      </c>
      <c r="L6482" t="s">
        <v>24</v>
      </c>
      <c r="M6482">
        <f>VLOOKUP(L6482,Key!$A$1:$C$73,2,FALSE)</f>
        <v>43.074655999999997</v>
      </c>
      <c r="N6482">
        <f>VLOOKUP(L6482,Key!$A$1:$C$73,3,FALSE)</f>
        <v>-87.889011999999994</v>
      </c>
      <c r="O6482">
        <v>10</v>
      </c>
      <c r="P6482">
        <v>0</v>
      </c>
      <c r="Q6482">
        <v>1.5</v>
      </c>
      <c r="R6482">
        <v>1.4</v>
      </c>
      <c r="S6482">
        <v>60</v>
      </c>
      <c r="T6482">
        <f t="shared" si="909"/>
        <v>-1</v>
      </c>
      <c r="U6482" s="1">
        <v>42842</v>
      </c>
      <c r="V6482" s="13">
        <f t="shared" si="910"/>
        <v>42826</v>
      </c>
      <c r="W6482" s="14">
        <f t="shared" si="911"/>
        <v>42842</v>
      </c>
      <c r="X6482" s="1" t="str">
        <f t="shared" si="912"/>
        <v>Monday</v>
      </c>
      <c r="Y6482" s="2">
        <v>0.45122685185185185</v>
      </c>
      <c r="Z6482" s="2">
        <f t="shared" si="913"/>
        <v>0.45833333333333331</v>
      </c>
      <c r="AA6482">
        <f>1</f>
        <v>1</v>
      </c>
      <c r="AB6482" s="1">
        <v>42842</v>
      </c>
      <c r="AC6482" s="13">
        <f t="shared" si="914"/>
        <v>42826</v>
      </c>
      <c r="AD6482" s="14">
        <f t="shared" si="915"/>
        <v>42842</v>
      </c>
      <c r="AE6482" s="1" t="str">
        <f t="shared" si="916"/>
        <v>Monday</v>
      </c>
      <c r="AF6482" s="2">
        <v>0.45765046296296297</v>
      </c>
      <c r="AG6482" s="2">
        <f t="shared" si="917"/>
        <v>0.45833333333333331</v>
      </c>
      <c r="AH6482" t="s">
        <v>23</v>
      </c>
    </row>
    <row r="6483" spans="1:34" x14ac:dyDescent="0.25">
      <c r="A6483">
        <v>1260485</v>
      </c>
      <c r="B6483" t="s">
        <v>29</v>
      </c>
      <c r="C6483" t="s">
        <v>58</v>
      </c>
      <c r="D6483" t="s">
        <v>31</v>
      </c>
      <c r="E6483">
        <v>53211</v>
      </c>
      <c r="F6483" t="s">
        <v>20</v>
      </c>
      <c r="G6483" t="s">
        <v>32</v>
      </c>
      <c r="H6483">
        <v>11049</v>
      </c>
      <c r="I6483" t="s">
        <v>42</v>
      </c>
      <c r="J6483">
        <f>VLOOKUP(I6483,Key!$A$1:$C$73,2,FALSE)</f>
        <v>43.038719999999998</v>
      </c>
      <c r="K6483">
        <f>VLOOKUP(I6483,Key!$A$1:$C$73,3,FALSE)</f>
        <v>-87.905339999999995</v>
      </c>
      <c r="L6483" t="s">
        <v>44</v>
      </c>
      <c r="M6483">
        <f>VLOOKUP(L6483,Key!$A$1:$C$73,2,FALSE)</f>
        <v>43.03886</v>
      </c>
      <c r="N6483">
        <f>VLOOKUP(L6483,Key!$A$1:$C$73,3,FALSE)</f>
        <v>-87.902720000000002</v>
      </c>
      <c r="O6483">
        <v>2</v>
      </c>
      <c r="P6483">
        <v>0</v>
      </c>
      <c r="Q6483">
        <v>0.3</v>
      </c>
      <c r="R6483">
        <v>0.3</v>
      </c>
      <c r="S6483">
        <v>12</v>
      </c>
      <c r="T6483">
        <f t="shared" si="909"/>
        <v>-1</v>
      </c>
      <c r="U6483" s="1">
        <v>42842</v>
      </c>
      <c r="V6483" s="13">
        <f t="shared" si="910"/>
        <v>42826</v>
      </c>
      <c r="W6483" s="14">
        <f t="shared" si="911"/>
        <v>42842</v>
      </c>
      <c r="X6483" s="1" t="str">
        <f t="shared" si="912"/>
        <v>Monday</v>
      </c>
      <c r="Y6483" s="2">
        <v>0.58123842592592589</v>
      </c>
      <c r="Z6483" s="2">
        <f t="shared" si="913"/>
        <v>0.58333333333333326</v>
      </c>
      <c r="AA6483">
        <f>1</f>
        <v>1</v>
      </c>
      <c r="AB6483" s="1">
        <v>42842</v>
      </c>
      <c r="AC6483" s="13">
        <f t="shared" si="914"/>
        <v>42826</v>
      </c>
      <c r="AD6483" s="14">
        <f t="shared" si="915"/>
        <v>42842</v>
      </c>
      <c r="AE6483" s="1" t="str">
        <f t="shared" si="916"/>
        <v>Monday</v>
      </c>
      <c r="AF6483" s="2">
        <v>0.5824421296296296</v>
      </c>
      <c r="AG6483" s="2">
        <f t="shared" si="917"/>
        <v>0.58333333333333326</v>
      </c>
      <c r="AH6483" t="s">
        <v>23</v>
      </c>
    </row>
    <row r="6484" spans="1:34" x14ac:dyDescent="0.25">
      <c r="A6484">
        <v>1578067</v>
      </c>
      <c r="B6484" t="s">
        <v>29</v>
      </c>
      <c r="C6484" t="s">
        <v>35</v>
      </c>
      <c r="D6484" t="s">
        <v>31</v>
      </c>
      <c r="E6484">
        <v>53226</v>
      </c>
      <c r="F6484" t="s">
        <v>20</v>
      </c>
      <c r="G6484" t="s">
        <v>97</v>
      </c>
      <c r="H6484">
        <v>5434</v>
      </c>
      <c r="I6484" t="s">
        <v>90</v>
      </c>
      <c r="J6484">
        <f>VLOOKUP(I6484,Key!$A$1:$C$73,2,FALSE)</f>
        <v>43.06044</v>
      </c>
      <c r="K6484">
        <f>VLOOKUP(I6484,Key!$A$1:$C$73,3,FALSE)</f>
        <v>-88.016239999999996</v>
      </c>
      <c r="L6484" t="s">
        <v>90</v>
      </c>
      <c r="M6484">
        <f>VLOOKUP(L6484,Key!$A$1:$C$73,2,FALSE)</f>
        <v>43.06044</v>
      </c>
      <c r="N6484">
        <f>VLOOKUP(L6484,Key!$A$1:$C$73,3,FALSE)</f>
        <v>-88.016239999999996</v>
      </c>
      <c r="O6484">
        <v>79</v>
      </c>
      <c r="P6484">
        <v>6</v>
      </c>
      <c r="Q6484">
        <v>11.9</v>
      </c>
      <c r="R6484">
        <v>11.3</v>
      </c>
      <c r="S6484">
        <v>474</v>
      </c>
      <c r="T6484">
        <f t="shared" si="909"/>
        <v>-1</v>
      </c>
      <c r="U6484" s="1">
        <v>42842</v>
      </c>
      <c r="V6484" s="13">
        <f t="shared" si="910"/>
        <v>42826</v>
      </c>
      <c r="W6484" s="14">
        <f t="shared" si="911"/>
        <v>42842</v>
      </c>
      <c r="X6484" s="1" t="str">
        <f t="shared" si="912"/>
        <v>Monday</v>
      </c>
      <c r="Y6484" s="2">
        <v>0.62826388888888884</v>
      </c>
      <c r="Z6484" s="2">
        <f t="shared" si="913"/>
        <v>0.625</v>
      </c>
      <c r="AA6484">
        <f>1</f>
        <v>1</v>
      </c>
      <c r="AB6484" s="1">
        <v>42842</v>
      </c>
      <c r="AC6484" s="13">
        <f t="shared" si="914"/>
        <v>42826</v>
      </c>
      <c r="AD6484" s="14">
        <f t="shared" si="915"/>
        <v>42842</v>
      </c>
      <c r="AE6484" s="1" t="str">
        <f t="shared" si="916"/>
        <v>Monday</v>
      </c>
      <c r="AF6484" s="2">
        <v>0.68326388888888889</v>
      </c>
      <c r="AG6484" s="2">
        <f t="shared" si="917"/>
        <v>0.66666666666666663</v>
      </c>
      <c r="AH6484" t="s">
        <v>25</v>
      </c>
    </row>
    <row r="6485" spans="1:34" x14ac:dyDescent="0.25">
      <c r="A6485">
        <v>1154367</v>
      </c>
      <c r="B6485" t="s">
        <v>29</v>
      </c>
      <c r="C6485" t="s">
        <v>47</v>
      </c>
      <c r="D6485" t="s">
        <v>31</v>
      </c>
      <c r="E6485">
        <v>53202</v>
      </c>
      <c r="F6485" t="s">
        <v>20</v>
      </c>
      <c r="G6485" t="s">
        <v>32</v>
      </c>
      <c r="H6485">
        <v>23</v>
      </c>
      <c r="I6485" t="s">
        <v>33</v>
      </c>
      <c r="J6485">
        <f>VLOOKUP(I6485,Key!$A$1:$C$73,2,FALSE)</f>
        <v>43.045712999999999</v>
      </c>
      <c r="K6485">
        <f>VLOOKUP(I6485,Key!$A$1:$C$73,3,FALSE)</f>
        <v>-87.899756999999994</v>
      </c>
      <c r="L6485" t="s">
        <v>78</v>
      </c>
      <c r="M6485">
        <f>VLOOKUP(L6485,Key!$A$1:$C$73,2,FALSE)</f>
        <v>43.048200000000001</v>
      </c>
      <c r="N6485">
        <f>VLOOKUP(L6485,Key!$A$1:$C$73,3,FALSE)</f>
        <v>-87.900859999999994</v>
      </c>
      <c r="O6485">
        <v>3</v>
      </c>
      <c r="P6485">
        <v>0</v>
      </c>
      <c r="Q6485">
        <v>0.5</v>
      </c>
      <c r="R6485">
        <v>0.4</v>
      </c>
      <c r="S6485">
        <v>18</v>
      </c>
      <c r="T6485">
        <f t="shared" si="909"/>
        <v>-1</v>
      </c>
      <c r="U6485" s="1">
        <v>42842</v>
      </c>
      <c r="V6485" s="13">
        <f t="shared" si="910"/>
        <v>42826</v>
      </c>
      <c r="W6485" s="14">
        <f t="shared" si="911"/>
        <v>42842</v>
      </c>
      <c r="X6485" s="1" t="str">
        <f t="shared" si="912"/>
        <v>Monday</v>
      </c>
      <c r="Y6485" s="2">
        <v>0.70990740740740732</v>
      </c>
      <c r="Z6485" s="2">
        <f t="shared" si="913"/>
        <v>0.70833333333333326</v>
      </c>
      <c r="AA6485">
        <f>1</f>
        <v>1</v>
      </c>
      <c r="AB6485" s="1">
        <v>42842</v>
      </c>
      <c r="AC6485" s="13">
        <f t="shared" si="914"/>
        <v>42826</v>
      </c>
      <c r="AD6485" s="14">
        <f t="shared" si="915"/>
        <v>42842</v>
      </c>
      <c r="AE6485" s="1" t="str">
        <f t="shared" si="916"/>
        <v>Monday</v>
      </c>
      <c r="AF6485" s="2">
        <v>0.71195601851851853</v>
      </c>
      <c r="AG6485" s="2">
        <f t="shared" si="917"/>
        <v>0.70833333333333326</v>
      </c>
      <c r="AH6485" t="s">
        <v>23</v>
      </c>
    </row>
    <row r="6486" spans="1:34" x14ac:dyDescent="0.25">
      <c r="A6486">
        <v>1417084</v>
      </c>
      <c r="B6486" t="s">
        <v>29</v>
      </c>
      <c r="C6486" t="s">
        <v>133</v>
      </c>
      <c r="D6486" t="s">
        <v>31</v>
      </c>
      <c r="E6486">
        <v>53188</v>
      </c>
      <c r="F6486" t="s">
        <v>20</v>
      </c>
      <c r="G6486" t="s">
        <v>32</v>
      </c>
      <c r="H6486">
        <v>5504</v>
      </c>
      <c r="I6486" t="s">
        <v>21</v>
      </c>
      <c r="J6486">
        <f>VLOOKUP(I6486,Key!$A$1:$C$73,2,FALSE)</f>
        <v>43.074890000000003</v>
      </c>
      <c r="K6486">
        <f>VLOOKUP(I6486,Key!$A$1:$C$73,3,FALSE)</f>
        <v>-87.882810000000006</v>
      </c>
      <c r="L6486" t="s">
        <v>64</v>
      </c>
      <c r="M6486">
        <f>VLOOKUP(L6486,Key!$A$1:$C$73,2,FALSE)</f>
        <v>43.069021999999997</v>
      </c>
      <c r="N6486">
        <f>VLOOKUP(L6486,Key!$A$1:$C$73,3,FALSE)</f>
        <v>-87.887940999999998</v>
      </c>
      <c r="O6486">
        <v>4</v>
      </c>
      <c r="P6486">
        <v>0</v>
      </c>
      <c r="Q6486">
        <v>0.6</v>
      </c>
      <c r="R6486">
        <v>0.6</v>
      </c>
      <c r="S6486">
        <v>24</v>
      </c>
      <c r="T6486">
        <f t="shared" si="909"/>
        <v>-1</v>
      </c>
      <c r="U6486" s="1">
        <v>42842</v>
      </c>
      <c r="V6486" s="13">
        <f t="shared" si="910"/>
        <v>42826</v>
      </c>
      <c r="W6486" s="14">
        <f t="shared" si="911"/>
        <v>42842</v>
      </c>
      <c r="X6486" s="1" t="str">
        <f t="shared" si="912"/>
        <v>Monday</v>
      </c>
      <c r="Y6486" s="2">
        <v>0.72664351851851849</v>
      </c>
      <c r="Z6486" s="2">
        <f t="shared" si="913"/>
        <v>0.70833333333333326</v>
      </c>
      <c r="AA6486">
        <f>1</f>
        <v>1</v>
      </c>
      <c r="AB6486" s="1">
        <v>42842</v>
      </c>
      <c r="AC6486" s="13">
        <f t="shared" si="914"/>
        <v>42826</v>
      </c>
      <c r="AD6486" s="14">
        <f t="shared" si="915"/>
        <v>42842</v>
      </c>
      <c r="AE6486" s="1" t="str">
        <f t="shared" si="916"/>
        <v>Monday</v>
      </c>
      <c r="AF6486" s="2">
        <v>0.72927083333333342</v>
      </c>
      <c r="AG6486" s="2">
        <f t="shared" si="917"/>
        <v>0.75</v>
      </c>
      <c r="AH6486" t="s">
        <v>23</v>
      </c>
    </row>
    <row r="6487" spans="1:34" x14ac:dyDescent="0.25">
      <c r="A6487">
        <v>1574823</v>
      </c>
      <c r="B6487" t="s">
        <v>29</v>
      </c>
      <c r="C6487" t="s">
        <v>47</v>
      </c>
      <c r="D6487" t="s">
        <v>31</v>
      </c>
      <c r="E6487">
        <v>53212</v>
      </c>
      <c r="F6487" t="s">
        <v>20</v>
      </c>
      <c r="G6487" t="s">
        <v>32</v>
      </c>
      <c r="H6487">
        <v>127</v>
      </c>
      <c r="I6487" t="s">
        <v>38</v>
      </c>
      <c r="J6487">
        <f>VLOOKUP(I6487,Key!$A$1:$C$73,2,FALSE)</f>
        <v>43.038649999999997</v>
      </c>
      <c r="K6487">
        <f>VLOOKUP(I6487,Key!$A$1:$C$73,3,FALSE)</f>
        <v>-87.921930000000003</v>
      </c>
      <c r="L6487" t="s">
        <v>37</v>
      </c>
      <c r="M6487">
        <f>VLOOKUP(L6487,Key!$A$1:$C$73,2,FALSE)</f>
        <v>43.049230000000001</v>
      </c>
      <c r="N6487">
        <f>VLOOKUP(L6487,Key!$A$1:$C$73,3,FALSE)</f>
        <v>-87.911940000000001</v>
      </c>
      <c r="O6487">
        <v>8</v>
      </c>
      <c r="P6487">
        <v>0</v>
      </c>
      <c r="Q6487">
        <v>1.2</v>
      </c>
      <c r="R6487">
        <v>1.1000000000000001</v>
      </c>
      <c r="S6487">
        <v>48</v>
      </c>
      <c r="T6487">
        <f t="shared" si="909"/>
        <v>-1</v>
      </c>
      <c r="U6487" s="1">
        <v>42843</v>
      </c>
      <c r="V6487" s="13">
        <f t="shared" si="910"/>
        <v>42826</v>
      </c>
      <c r="W6487" s="14">
        <f t="shared" si="911"/>
        <v>42843</v>
      </c>
      <c r="X6487" s="1" t="str">
        <f t="shared" si="912"/>
        <v>Tuesday</v>
      </c>
      <c r="Y6487" s="2">
        <v>0.30570601851851853</v>
      </c>
      <c r="Z6487" s="2">
        <f t="shared" si="913"/>
        <v>0.29166666666666663</v>
      </c>
      <c r="AA6487">
        <f>1</f>
        <v>1</v>
      </c>
      <c r="AB6487" s="1">
        <v>42843</v>
      </c>
      <c r="AC6487" s="13">
        <f t="shared" si="914"/>
        <v>42826</v>
      </c>
      <c r="AD6487" s="14">
        <f t="shared" si="915"/>
        <v>42843</v>
      </c>
      <c r="AE6487" s="1" t="str">
        <f t="shared" si="916"/>
        <v>Tuesday</v>
      </c>
      <c r="AF6487" s="2">
        <v>0.31152777777777779</v>
      </c>
      <c r="AG6487" s="2">
        <f t="shared" si="917"/>
        <v>0.29166666666666663</v>
      </c>
      <c r="AH6487" t="s">
        <v>23</v>
      </c>
    </row>
    <row r="6488" spans="1:34" x14ac:dyDescent="0.25">
      <c r="A6488">
        <v>946290</v>
      </c>
      <c r="B6488" t="s">
        <v>29</v>
      </c>
      <c r="C6488" t="s">
        <v>47</v>
      </c>
      <c r="D6488" t="s">
        <v>31</v>
      </c>
      <c r="E6488">
        <v>53208</v>
      </c>
      <c r="F6488" t="s">
        <v>20</v>
      </c>
      <c r="G6488" t="s">
        <v>32</v>
      </c>
      <c r="H6488">
        <v>5504</v>
      </c>
      <c r="I6488" t="s">
        <v>64</v>
      </c>
      <c r="J6488">
        <f>VLOOKUP(I6488,Key!$A$1:$C$73,2,FALSE)</f>
        <v>43.069021999999997</v>
      </c>
      <c r="K6488">
        <f>VLOOKUP(I6488,Key!$A$1:$C$73,3,FALSE)</f>
        <v>-87.887940999999998</v>
      </c>
      <c r="L6488" t="s">
        <v>65</v>
      </c>
      <c r="M6488">
        <f>VLOOKUP(L6488,Key!$A$1:$C$73,2,FALSE)</f>
        <v>43.077359999999999</v>
      </c>
      <c r="N6488">
        <f>VLOOKUP(L6488,Key!$A$1:$C$73,3,FALSE)</f>
        <v>-87.880769999999998</v>
      </c>
      <c r="O6488">
        <v>8</v>
      </c>
      <c r="P6488">
        <v>0</v>
      </c>
      <c r="Q6488">
        <v>1.2</v>
      </c>
      <c r="R6488">
        <v>1.1000000000000001</v>
      </c>
      <c r="S6488">
        <v>48</v>
      </c>
      <c r="T6488">
        <f t="shared" si="909"/>
        <v>-1</v>
      </c>
      <c r="U6488" s="1">
        <v>42843</v>
      </c>
      <c r="V6488" s="13">
        <f t="shared" si="910"/>
        <v>42826</v>
      </c>
      <c r="W6488" s="14">
        <f t="shared" si="911"/>
        <v>42843</v>
      </c>
      <c r="X6488" s="1" t="str">
        <f t="shared" si="912"/>
        <v>Tuesday</v>
      </c>
      <c r="Y6488" s="2">
        <v>0.39894675925925926</v>
      </c>
      <c r="Z6488" s="2">
        <f t="shared" si="913"/>
        <v>0.41666666666666663</v>
      </c>
      <c r="AA6488">
        <f>1</f>
        <v>1</v>
      </c>
      <c r="AB6488" s="1">
        <v>42843</v>
      </c>
      <c r="AC6488" s="13">
        <f t="shared" si="914"/>
        <v>42826</v>
      </c>
      <c r="AD6488" s="14">
        <f t="shared" si="915"/>
        <v>42843</v>
      </c>
      <c r="AE6488" s="1" t="str">
        <f t="shared" si="916"/>
        <v>Tuesday</v>
      </c>
      <c r="AF6488" s="2">
        <v>0.40423611111111107</v>
      </c>
      <c r="AG6488" s="2">
        <f t="shared" si="917"/>
        <v>0.41666666666666663</v>
      </c>
      <c r="AH6488" t="s">
        <v>23</v>
      </c>
    </row>
    <row r="6489" spans="1:34" x14ac:dyDescent="0.25">
      <c r="A6489">
        <v>825934</v>
      </c>
      <c r="B6489" t="s">
        <v>29</v>
      </c>
      <c r="C6489" t="s">
        <v>47</v>
      </c>
      <c r="D6489" t="s">
        <v>31</v>
      </c>
      <c r="E6489">
        <v>53208</v>
      </c>
      <c r="F6489" t="s">
        <v>20</v>
      </c>
      <c r="G6489" t="s">
        <v>32</v>
      </c>
      <c r="H6489">
        <v>24</v>
      </c>
      <c r="I6489" t="s">
        <v>52</v>
      </c>
      <c r="J6489">
        <f>VLOOKUP(I6489,Key!$A$1:$C$73,2,FALSE)</f>
        <v>43.042490000000001</v>
      </c>
      <c r="K6489">
        <f>VLOOKUP(I6489,Key!$A$1:$C$73,3,FALSE)</f>
        <v>-87.909959999999998</v>
      </c>
      <c r="L6489" t="s">
        <v>38</v>
      </c>
      <c r="M6489">
        <f>VLOOKUP(L6489,Key!$A$1:$C$73,2,FALSE)</f>
        <v>43.038649999999997</v>
      </c>
      <c r="N6489">
        <f>VLOOKUP(L6489,Key!$A$1:$C$73,3,FALSE)</f>
        <v>-87.921930000000003</v>
      </c>
      <c r="O6489">
        <v>14</v>
      </c>
      <c r="P6489">
        <v>0</v>
      </c>
      <c r="Q6489">
        <v>2.1</v>
      </c>
      <c r="R6489">
        <v>2</v>
      </c>
      <c r="S6489">
        <v>84</v>
      </c>
      <c r="T6489">
        <f t="shared" si="909"/>
        <v>-1</v>
      </c>
      <c r="U6489" s="1">
        <v>42843</v>
      </c>
      <c r="V6489" s="13">
        <f t="shared" si="910"/>
        <v>42826</v>
      </c>
      <c r="W6489" s="14">
        <f t="shared" si="911"/>
        <v>42843</v>
      </c>
      <c r="X6489" s="1" t="str">
        <f t="shared" si="912"/>
        <v>Tuesday</v>
      </c>
      <c r="Y6489" s="2">
        <v>0.52400462962962957</v>
      </c>
      <c r="Z6489" s="2">
        <f t="shared" si="913"/>
        <v>0.54166666666666663</v>
      </c>
      <c r="AA6489">
        <f>1</f>
        <v>1</v>
      </c>
      <c r="AB6489" s="1">
        <v>42843</v>
      </c>
      <c r="AC6489" s="13">
        <f t="shared" si="914"/>
        <v>42826</v>
      </c>
      <c r="AD6489" s="14">
        <f t="shared" si="915"/>
        <v>42843</v>
      </c>
      <c r="AE6489" s="1" t="str">
        <f t="shared" si="916"/>
        <v>Tuesday</v>
      </c>
      <c r="AF6489" s="2">
        <v>0.53386574074074067</v>
      </c>
      <c r="AG6489" s="2">
        <f t="shared" si="917"/>
        <v>0.54166666666666663</v>
      </c>
      <c r="AH6489" t="s">
        <v>23</v>
      </c>
    </row>
    <row r="6490" spans="1:34" x14ac:dyDescent="0.25">
      <c r="A6490">
        <v>1274295</v>
      </c>
      <c r="B6490" t="s">
        <v>29</v>
      </c>
      <c r="C6490" t="s">
        <v>47</v>
      </c>
      <c r="D6490" t="s">
        <v>31</v>
      </c>
      <c r="E6490">
        <v>53202</v>
      </c>
      <c r="F6490" t="s">
        <v>20</v>
      </c>
      <c r="G6490" t="s">
        <v>97</v>
      </c>
      <c r="H6490">
        <v>974</v>
      </c>
      <c r="I6490" t="s">
        <v>69</v>
      </c>
      <c r="J6490">
        <f>VLOOKUP(I6490,Key!$A$1:$C$73,2,FALSE)</f>
        <v>43.024340000000002</v>
      </c>
      <c r="K6490">
        <f>VLOOKUP(I6490,Key!$A$1:$C$73,3,FALSE)</f>
        <v>-87.916753</v>
      </c>
      <c r="L6490" t="s">
        <v>69</v>
      </c>
      <c r="M6490">
        <f>VLOOKUP(L6490,Key!$A$1:$C$73,2,FALSE)</f>
        <v>43.024340000000002</v>
      </c>
      <c r="N6490">
        <f>VLOOKUP(L6490,Key!$A$1:$C$73,3,FALSE)</f>
        <v>-87.916753</v>
      </c>
      <c r="O6490">
        <v>40</v>
      </c>
      <c r="P6490">
        <v>4</v>
      </c>
      <c r="Q6490">
        <v>6</v>
      </c>
      <c r="R6490">
        <v>5.7</v>
      </c>
      <c r="S6490">
        <v>240</v>
      </c>
      <c r="T6490">
        <f t="shared" si="909"/>
        <v>-1</v>
      </c>
      <c r="U6490" s="1">
        <v>42843</v>
      </c>
      <c r="V6490" s="13">
        <f t="shared" si="910"/>
        <v>42826</v>
      </c>
      <c r="W6490" s="14">
        <f t="shared" si="911"/>
        <v>42843</v>
      </c>
      <c r="X6490" s="1" t="str">
        <f t="shared" si="912"/>
        <v>Tuesday</v>
      </c>
      <c r="Y6490" s="2">
        <v>0.53656249999999994</v>
      </c>
      <c r="Z6490" s="2">
        <f t="shared" si="913"/>
        <v>0.54166666666666663</v>
      </c>
      <c r="AA6490">
        <f>1</f>
        <v>1</v>
      </c>
      <c r="AB6490" s="1">
        <v>42843</v>
      </c>
      <c r="AC6490" s="13">
        <f t="shared" si="914"/>
        <v>42826</v>
      </c>
      <c r="AD6490" s="14">
        <f t="shared" si="915"/>
        <v>42843</v>
      </c>
      <c r="AE6490" s="1" t="str">
        <f t="shared" si="916"/>
        <v>Tuesday</v>
      </c>
      <c r="AF6490" s="2">
        <v>0.56432870370370369</v>
      </c>
      <c r="AG6490" s="2">
        <f t="shared" si="917"/>
        <v>0.58333333333333326</v>
      </c>
      <c r="AH6490" t="s">
        <v>25</v>
      </c>
    </row>
    <row r="6491" spans="1:34" x14ac:dyDescent="0.25">
      <c r="A6491">
        <v>1584685</v>
      </c>
      <c r="B6491" t="s">
        <v>29</v>
      </c>
      <c r="C6491" t="s">
        <v>47</v>
      </c>
      <c r="D6491" t="s">
        <v>31</v>
      </c>
      <c r="E6491">
        <v>53211</v>
      </c>
      <c r="F6491" t="s">
        <v>20</v>
      </c>
      <c r="G6491" t="s">
        <v>32</v>
      </c>
      <c r="H6491">
        <v>11079</v>
      </c>
      <c r="I6491" t="s">
        <v>21</v>
      </c>
      <c r="J6491">
        <f>VLOOKUP(I6491,Key!$A$1:$C$73,2,FALSE)</f>
        <v>43.074890000000003</v>
      </c>
      <c r="K6491">
        <f>VLOOKUP(I6491,Key!$A$1:$C$73,3,FALSE)</f>
        <v>-87.882810000000006</v>
      </c>
      <c r="L6491" t="s">
        <v>64</v>
      </c>
      <c r="M6491">
        <f>VLOOKUP(L6491,Key!$A$1:$C$73,2,FALSE)</f>
        <v>43.069021999999997</v>
      </c>
      <c r="N6491">
        <f>VLOOKUP(L6491,Key!$A$1:$C$73,3,FALSE)</f>
        <v>-87.887940999999998</v>
      </c>
      <c r="O6491">
        <v>13</v>
      </c>
      <c r="P6491">
        <v>0</v>
      </c>
      <c r="Q6491">
        <v>2</v>
      </c>
      <c r="R6491">
        <v>1.9</v>
      </c>
      <c r="S6491">
        <v>78</v>
      </c>
      <c r="T6491">
        <f t="shared" si="909"/>
        <v>-1</v>
      </c>
      <c r="U6491" s="1">
        <v>42843</v>
      </c>
      <c r="V6491" s="13">
        <f t="shared" si="910"/>
        <v>42826</v>
      </c>
      <c r="W6491" s="14">
        <f t="shared" si="911"/>
        <v>42843</v>
      </c>
      <c r="X6491" s="1" t="str">
        <f t="shared" si="912"/>
        <v>Tuesday</v>
      </c>
      <c r="Y6491" s="2">
        <v>0.54048611111111111</v>
      </c>
      <c r="Z6491" s="2">
        <f t="shared" si="913"/>
        <v>0.54166666666666663</v>
      </c>
      <c r="AA6491">
        <f>1</f>
        <v>1</v>
      </c>
      <c r="AB6491" s="1">
        <v>42843</v>
      </c>
      <c r="AC6491" s="13">
        <f t="shared" si="914"/>
        <v>42826</v>
      </c>
      <c r="AD6491" s="14">
        <f t="shared" si="915"/>
        <v>42843</v>
      </c>
      <c r="AE6491" s="1" t="str">
        <f t="shared" si="916"/>
        <v>Tuesday</v>
      </c>
      <c r="AF6491" s="2">
        <v>0.5493055555555556</v>
      </c>
      <c r="AG6491" s="2">
        <f t="shared" si="917"/>
        <v>0.54166666666666663</v>
      </c>
      <c r="AH6491" t="s">
        <v>23</v>
      </c>
    </row>
    <row r="6492" spans="1:34" x14ac:dyDescent="0.25">
      <c r="A6492">
        <v>1250902</v>
      </c>
      <c r="B6492" t="s">
        <v>29</v>
      </c>
      <c r="C6492" t="s">
        <v>35</v>
      </c>
      <c r="D6492" t="s">
        <v>31</v>
      </c>
      <c r="E6492">
        <v>53213</v>
      </c>
      <c r="F6492" t="s">
        <v>20</v>
      </c>
      <c r="G6492" t="s">
        <v>99</v>
      </c>
      <c r="H6492">
        <v>11168</v>
      </c>
      <c r="I6492" t="s">
        <v>80</v>
      </c>
      <c r="J6492">
        <f>VLOOKUP(I6492,Key!$A$1:$C$73,2,FALSE)</f>
        <v>43.060250000000003</v>
      </c>
      <c r="K6492">
        <f>VLOOKUP(I6492,Key!$A$1:$C$73,3,FALSE)</f>
        <v>-87.892169999999993</v>
      </c>
      <c r="L6492" t="s">
        <v>40</v>
      </c>
      <c r="M6492">
        <f>VLOOKUP(L6492,Key!$A$1:$C$73,2,FALSE)</f>
        <v>43.06033</v>
      </c>
      <c r="N6492">
        <f>VLOOKUP(L6492,Key!$A$1:$C$73,3,FALSE)</f>
        <v>-87.89546</v>
      </c>
      <c r="O6492">
        <v>2</v>
      </c>
      <c r="P6492">
        <v>0</v>
      </c>
      <c r="Q6492">
        <v>0.3</v>
      </c>
      <c r="R6492">
        <v>0.3</v>
      </c>
      <c r="S6492">
        <v>12</v>
      </c>
      <c r="T6492">
        <f t="shared" si="909"/>
        <v>-1</v>
      </c>
      <c r="U6492" s="1">
        <v>42843</v>
      </c>
      <c r="V6492" s="13">
        <f t="shared" si="910"/>
        <v>42826</v>
      </c>
      <c r="W6492" s="14">
        <f t="shared" si="911"/>
        <v>42843</v>
      </c>
      <c r="X6492" s="1" t="str">
        <f t="shared" si="912"/>
        <v>Tuesday</v>
      </c>
      <c r="Y6492" s="2">
        <v>0.62896990740740744</v>
      </c>
      <c r="Z6492" s="2">
        <f t="shared" si="913"/>
        <v>0.625</v>
      </c>
      <c r="AA6492">
        <f>1</f>
        <v>1</v>
      </c>
      <c r="AB6492" s="1">
        <v>42843</v>
      </c>
      <c r="AC6492" s="13">
        <f t="shared" si="914"/>
        <v>42826</v>
      </c>
      <c r="AD6492" s="14">
        <f t="shared" si="915"/>
        <v>42843</v>
      </c>
      <c r="AE6492" s="1" t="str">
        <f t="shared" si="916"/>
        <v>Tuesday</v>
      </c>
      <c r="AF6492" s="2">
        <v>0.62991898148148151</v>
      </c>
      <c r="AG6492" s="2">
        <f t="shared" si="917"/>
        <v>0.625</v>
      </c>
      <c r="AH6492" t="s">
        <v>23</v>
      </c>
    </row>
    <row r="6493" spans="1:34" x14ac:dyDescent="0.25">
      <c r="A6493">
        <v>1437870</v>
      </c>
      <c r="B6493" t="s">
        <v>29</v>
      </c>
      <c r="C6493" t="s">
        <v>47</v>
      </c>
      <c r="D6493" t="s">
        <v>31</v>
      </c>
      <c r="E6493">
        <v>53223</v>
      </c>
      <c r="F6493" t="s">
        <v>20</v>
      </c>
      <c r="G6493" t="s">
        <v>32</v>
      </c>
      <c r="H6493">
        <v>333</v>
      </c>
      <c r="I6493" t="s">
        <v>57</v>
      </c>
      <c r="J6493">
        <f>VLOOKUP(I6493,Key!$A$1:$C$73,2,FALSE)</f>
        <v>43.03913</v>
      </c>
      <c r="K6493">
        <f>VLOOKUP(I6493,Key!$A$1:$C$73,3,FALSE)</f>
        <v>-87.916150000000002</v>
      </c>
      <c r="L6493" t="s">
        <v>26</v>
      </c>
      <c r="M6493">
        <f>VLOOKUP(L6493,Key!$A$1:$C$73,2,FALSE)</f>
        <v>43.034619999999997</v>
      </c>
      <c r="N6493">
        <f>VLOOKUP(L6493,Key!$A$1:$C$73,3,FALSE)</f>
        <v>-87.917500000000004</v>
      </c>
      <c r="O6493">
        <v>5</v>
      </c>
      <c r="P6493">
        <v>0</v>
      </c>
      <c r="Q6493">
        <v>0.8</v>
      </c>
      <c r="R6493">
        <v>0.7</v>
      </c>
      <c r="S6493">
        <v>30</v>
      </c>
      <c r="T6493">
        <f t="shared" si="909"/>
        <v>-1</v>
      </c>
      <c r="U6493" s="1">
        <v>42843</v>
      </c>
      <c r="V6493" s="13">
        <f t="shared" si="910"/>
        <v>42826</v>
      </c>
      <c r="W6493" s="14">
        <f t="shared" si="911"/>
        <v>42843</v>
      </c>
      <c r="X6493" s="1" t="str">
        <f t="shared" si="912"/>
        <v>Tuesday</v>
      </c>
      <c r="Y6493" s="2">
        <v>0.64096064814814813</v>
      </c>
      <c r="Z6493" s="2">
        <f t="shared" si="913"/>
        <v>0.625</v>
      </c>
      <c r="AA6493">
        <f>1</f>
        <v>1</v>
      </c>
      <c r="AB6493" s="1">
        <v>42843</v>
      </c>
      <c r="AC6493" s="13">
        <f t="shared" si="914"/>
        <v>42826</v>
      </c>
      <c r="AD6493" s="14">
        <f t="shared" si="915"/>
        <v>42843</v>
      </c>
      <c r="AE6493" s="1" t="str">
        <f t="shared" si="916"/>
        <v>Tuesday</v>
      </c>
      <c r="AF6493" s="2">
        <v>0.64403935185185179</v>
      </c>
      <c r="AG6493" s="2">
        <f t="shared" si="917"/>
        <v>0.625</v>
      </c>
      <c r="AH6493" t="s">
        <v>23</v>
      </c>
    </row>
    <row r="6494" spans="1:34" x14ac:dyDescent="0.25">
      <c r="A6494">
        <v>825934</v>
      </c>
      <c r="B6494" t="s">
        <v>29</v>
      </c>
      <c r="C6494" t="s">
        <v>47</v>
      </c>
      <c r="D6494" t="s">
        <v>31</v>
      </c>
      <c r="E6494">
        <v>53208</v>
      </c>
      <c r="F6494" t="s">
        <v>20</v>
      </c>
      <c r="G6494" t="s">
        <v>32</v>
      </c>
      <c r="H6494">
        <v>24</v>
      </c>
      <c r="I6494" t="s">
        <v>52</v>
      </c>
      <c r="J6494">
        <f>VLOOKUP(I6494,Key!$A$1:$C$73,2,FALSE)</f>
        <v>43.042490000000001</v>
      </c>
      <c r="K6494">
        <f>VLOOKUP(I6494,Key!$A$1:$C$73,3,FALSE)</f>
        <v>-87.909959999999998</v>
      </c>
      <c r="L6494" t="s">
        <v>34</v>
      </c>
      <c r="M6494">
        <f>VLOOKUP(L6494,Key!$A$1:$C$73,2,FALSE)</f>
        <v>43.05097</v>
      </c>
      <c r="N6494">
        <f>VLOOKUP(L6494,Key!$A$1:$C$73,3,FALSE)</f>
        <v>-87.906440000000003</v>
      </c>
      <c r="O6494">
        <v>6</v>
      </c>
      <c r="P6494">
        <v>0</v>
      </c>
      <c r="Q6494">
        <v>0.9</v>
      </c>
      <c r="R6494">
        <v>0.9</v>
      </c>
      <c r="S6494">
        <v>36</v>
      </c>
      <c r="T6494">
        <f t="shared" si="909"/>
        <v>-1</v>
      </c>
      <c r="U6494" s="1">
        <v>42843</v>
      </c>
      <c r="V6494" s="13">
        <f t="shared" si="910"/>
        <v>42826</v>
      </c>
      <c r="W6494" s="14">
        <f t="shared" si="911"/>
        <v>42843</v>
      </c>
      <c r="X6494" s="1" t="str">
        <f t="shared" si="912"/>
        <v>Tuesday</v>
      </c>
      <c r="Y6494" s="2">
        <v>0.72039351851851852</v>
      </c>
      <c r="Z6494" s="2">
        <f t="shared" si="913"/>
        <v>0.70833333333333326</v>
      </c>
      <c r="AA6494">
        <f>1</f>
        <v>1</v>
      </c>
      <c r="AB6494" s="1">
        <v>42843</v>
      </c>
      <c r="AC6494" s="13">
        <f t="shared" si="914"/>
        <v>42826</v>
      </c>
      <c r="AD6494" s="14">
        <f t="shared" si="915"/>
        <v>42843</v>
      </c>
      <c r="AE6494" s="1" t="str">
        <f t="shared" si="916"/>
        <v>Tuesday</v>
      </c>
      <c r="AF6494" s="2">
        <v>0.7249768518518519</v>
      </c>
      <c r="AG6494" s="2">
        <f t="shared" si="917"/>
        <v>0.70833333333333326</v>
      </c>
      <c r="AH6494" t="s">
        <v>23</v>
      </c>
    </row>
    <row r="6495" spans="1:34" x14ac:dyDescent="0.25">
      <c r="A6495">
        <v>1574823</v>
      </c>
      <c r="B6495" t="s">
        <v>29</v>
      </c>
      <c r="C6495" t="s">
        <v>47</v>
      </c>
      <c r="D6495" t="s">
        <v>31</v>
      </c>
      <c r="E6495">
        <v>53212</v>
      </c>
      <c r="F6495" t="s">
        <v>20</v>
      </c>
      <c r="G6495" t="s">
        <v>32</v>
      </c>
      <c r="H6495">
        <v>167</v>
      </c>
      <c r="I6495" t="s">
        <v>37</v>
      </c>
      <c r="J6495">
        <f>VLOOKUP(I6495,Key!$A$1:$C$73,2,FALSE)</f>
        <v>43.049230000000001</v>
      </c>
      <c r="K6495">
        <f>VLOOKUP(I6495,Key!$A$1:$C$73,3,FALSE)</f>
        <v>-87.911940000000001</v>
      </c>
      <c r="L6495" t="s">
        <v>38</v>
      </c>
      <c r="M6495">
        <f>VLOOKUP(L6495,Key!$A$1:$C$73,2,FALSE)</f>
        <v>43.038649999999997</v>
      </c>
      <c r="N6495">
        <f>VLOOKUP(L6495,Key!$A$1:$C$73,3,FALSE)</f>
        <v>-87.921930000000003</v>
      </c>
      <c r="O6495">
        <v>9</v>
      </c>
      <c r="P6495">
        <v>0</v>
      </c>
      <c r="Q6495">
        <v>1.4</v>
      </c>
      <c r="R6495">
        <v>1.3</v>
      </c>
      <c r="S6495">
        <v>54</v>
      </c>
      <c r="T6495">
        <f t="shared" si="909"/>
        <v>-1</v>
      </c>
      <c r="U6495" s="1">
        <v>42843</v>
      </c>
      <c r="V6495" s="13">
        <f t="shared" si="910"/>
        <v>42826</v>
      </c>
      <c r="W6495" s="14">
        <f t="shared" si="911"/>
        <v>42843</v>
      </c>
      <c r="X6495" s="1" t="str">
        <f t="shared" si="912"/>
        <v>Tuesday</v>
      </c>
      <c r="Y6495" s="2">
        <v>0.72232638888888889</v>
      </c>
      <c r="Z6495" s="2">
        <f t="shared" si="913"/>
        <v>0.70833333333333326</v>
      </c>
      <c r="AA6495">
        <f>1</f>
        <v>1</v>
      </c>
      <c r="AB6495" s="1">
        <v>42843</v>
      </c>
      <c r="AC6495" s="13">
        <f t="shared" si="914"/>
        <v>42826</v>
      </c>
      <c r="AD6495" s="14">
        <f t="shared" si="915"/>
        <v>42843</v>
      </c>
      <c r="AE6495" s="1" t="str">
        <f t="shared" si="916"/>
        <v>Tuesday</v>
      </c>
      <c r="AF6495" s="2">
        <v>0.72886574074074073</v>
      </c>
      <c r="AG6495" s="2">
        <f t="shared" si="917"/>
        <v>0.70833333333333326</v>
      </c>
      <c r="AH6495" t="s">
        <v>23</v>
      </c>
    </row>
    <row r="6496" spans="1:34" x14ac:dyDescent="0.25">
      <c r="A6496">
        <v>1247731</v>
      </c>
      <c r="B6496" t="s">
        <v>29</v>
      </c>
      <c r="C6496" t="s">
        <v>109</v>
      </c>
      <c r="D6496" t="s">
        <v>31</v>
      </c>
      <c r="E6496">
        <v>54902</v>
      </c>
      <c r="F6496" t="s">
        <v>20</v>
      </c>
      <c r="G6496" t="s">
        <v>99</v>
      </c>
      <c r="H6496">
        <v>5438</v>
      </c>
      <c r="I6496" t="s">
        <v>89</v>
      </c>
      <c r="J6496">
        <f>VLOOKUP(I6496,Key!$A$1:$C$73,2,FALSE)</f>
        <v>43.060155999999999</v>
      </c>
      <c r="K6496">
        <f>VLOOKUP(I6496,Key!$A$1:$C$73,3,FALSE)</f>
        <v>-87.881258000000003</v>
      </c>
      <c r="L6496" t="s">
        <v>63</v>
      </c>
      <c r="M6496">
        <f>VLOOKUP(L6496,Key!$A$1:$C$73,2,FALSE)</f>
        <v>43.066893999999998</v>
      </c>
      <c r="N6496">
        <f>VLOOKUP(L6496,Key!$A$1:$C$73,3,FALSE)</f>
        <v>-87.877936000000005</v>
      </c>
      <c r="O6496">
        <v>7</v>
      </c>
      <c r="P6496">
        <v>0</v>
      </c>
      <c r="Q6496">
        <v>1.1000000000000001</v>
      </c>
      <c r="R6496">
        <v>1</v>
      </c>
      <c r="S6496">
        <v>42</v>
      </c>
      <c r="T6496">
        <f t="shared" si="909"/>
        <v>-1</v>
      </c>
      <c r="U6496" s="1">
        <v>42843</v>
      </c>
      <c r="V6496" s="13">
        <f t="shared" si="910"/>
        <v>42826</v>
      </c>
      <c r="W6496" s="14">
        <f t="shared" si="911"/>
        <v>42843</v>
      </c>
      <c r="X6496" s="1" t="str">
        <f t="shared" si="912"/>
        <v>Tuesday</v>
      </c>
      <c r="Y6496" s="2">
        <v>0.79696759259259264</v>
      </c>
      <c r="Z6496" s="2">
        <f t="shared" si="913"/>
        <v>0.79166666666666663</v>
      </c>
      <c r="AA6496">
        <f>1</f>
        <v>1</v>
      </c>
      <c r="AB6496" s="1">
        <v>42843</v>
      </c>
      <c r="AC6496" s="13">
        <f t="shared" si="914"/>
        <v>42826</v>
      </c>
      <c r="AD6496" s="14">
        <f t="shared" si="915"/>
        <v>42843</v>
      </c>
      <c r="AE6496" s="1" t="str">
        <f t="shared" si="916"/>
        <v>Tuesday</v>
      </c>
      <c r="AF6496" s="2">
        <v>0.80180555555555555</v>
      </c>
      <c r="AG6496" s="2">
        <f t="shared" si="917"/>
        <v>0.79166666666666663</v>
      </c>
      <c r="AH6496" t="s">
        <v>23</v>
      </c>
    </row>
    <row r="6497" spans="1:34" x14ac:dyDescent="0.25">
      <c r="A6497">
        <v>1249163</v>
      </c>
      <c r="B6497" t="s">
        <v>29</v>
      </c>
      <c r="C6497" t="s">
        <v>47</v>
      </c>
      <c r="D6497" t="s">
        <v>31</v>
      </c>
      <c r="E6497">
        <v>53211</v>
      </c>
      <c r="F6497" t="s">
        <v>20</v>
      </c>
      <c r="G6497" t="s">
        <v>99</v>
      </c>
      <c r="H6497">
        <v>5477</v>
      </c>
      <c r="I6497" t="s">
        <v>21</v>
      </c>
      <c r="J6497">
        <f>VLOOKUP(I6497,Key!$A$1:$C$73,2,FALSE)</f>
        <v>43.074890000000003</v>
      </c>
      <c r="K6497">
        <f>VLOOKUP(I6497,Key!$A$1:$C$73,3,FALSE)</f>
        <v>-87.882810000000006</v>
      </c>
      <c r="L6497" t="s">
        <v>64</v>
      </c>
      <c r="M6497">
        <f>VLOOKUP(L6497,Key!$A$1:$C$73,2,FALSE)</f>
        <v>43.069021999999997</v>
      </c>
      <c r="N6497">
        <f>VLOOKUP(L6497,Key!$A$1:$C$73,3,FALSE)</f>
        <v>-87.887940999999998</v>
      </c>
      <c r="O6497">
        <v>4</v>
      </c>
      <c r="P6497">
        <v>0</v>
      </c>
      <c r="Q6497">
        <v>0.6</v>
      </c>
      <c r="R6497">
        <v>0.6</v>
      </c>
      <c r="S6497">
        <v>24</v>
      </c>
      <c r="T6497">
        <f t="shared" si="909"/>
        <v>-1</v>
      </c>
      <c r="U6497" s="1">
        <v>42843</v>
      </c>
      <c r="V6497" s="13">
        <f t="shared" si="910"/>
        <v>42826</v>
      </c>
      <c r="W6497" s="14">
        <f t="shared" si="911"/>
        <v>42843</v>
      </c>
      <c r="X6497" s="1" t="str">
        <f t="shared" si="912"/>
        <v>Tuesday</v>
      </c>
      <c r="Y6497" s="2">
        <v>0.87018518518518517</v>
      </c>
      <c r="Z6497" s="2">
        <f t="shared" si="913"/>
        <v>0.875</v>
      </c>
      <c r="AA6497">
        <f>1</f>
        <v>1</v>
      </c>
      <c r="AB6497" s="1">
        <v>42843</v>
      </c>
      <c r="AC6497" s="13">
        <f t="shared" si="914"/>
        <v>42826</v>
      </c>
      <c r="AD6497" s="14">
        <f t="shared" si="915"/>
        <v>42843</v>
      </c>
      <c r="AE6497" s="1" t="str">
        <f t="shared" si="916"/>
        <v>Tuesday</v>
      </c>
      <c r="AF6497" s="2">
        <v>0.87304398148148143</v>
      </c>
      <c r="AG6497" s="2">
        <f t="shared" si="917"/>
        <v>0.875</v>
      </c>
      <c r="AH6497" t="s">
        <v>23</v>
      </c>
    </row>
    <row r="6498" spans="1:34" x14ac:dyDescent="0.25">
      <c r="A6498">
        <v>1357250</v>
      </c>
      <c r="B6498" t="s">
        <v>29</v>
      </c>
      <c r="C6498" t="s">
        <v>47</v>
      </c>
      <c r="D6498" t="s">
        <v>31</v>
      </c>
      <c r="E6498">
        <v>53202</v>
      </c>
      <c r="F6498" t="s">
        <v>20</v>
      </c>
      <c r="G6498" t="s">
        <v>32</v>
      </c>
      <c r="H6498">
        <v>202</v>
      </c>
      <c r="I6498" t="s">
        <v>60</v>
      </c>
      <c r="J6498">
        <f>VLOOKUP(I6498,Key!$A$1:$C$73,2,FALSE)</f>
        <v>43.046570000000003</v>
      </c>
      <c r="K6498">
        <f>VLOOKUP(I6498,Key!$A$1:$C$73,3,FALSE)</f>
        <v>-87.908720000000002</v>
      </c>
      <c r="L6498" t="s">
        <v>78</v>
      </c>
      <c r="M6498">
        <f>VLOOKUP(L6498,Key!$A$1:$C$73,2,FALSE)</f>
        <v>43.048200000000001</v>
      </c>
      <c r="N6498">
        <f>VLOOKUP(L6498,Key!$A$1:$C$73,3,FALSE)</f>
        <v>-87.900859999999994</v>
      </c>
      <c r="O6498">
        <v>3</v>
      </c>
      <c r="P6498">
        <v>0</v>
      </c>
      <c r="Q6498">
        <v>0.5</v>
      </c>
      <c r="R6498">
        <v>0.4</v>
      </c>
      <c r="S6498">
        <v>18</v>
      </c>
      <c r="T6498">
        <f t="shared" si="909"/>
        <v>-1</v>
      </c>
      <c r="U6498" s="1">
        <v>42843</v>
      </c>
      <c r="V6498" s="13">
        <f t="shared" si="910"/>
        <v>42826</v>
      </c>
      <c r="W6498" s="14">
        <f t="shared" si="911"/>
        <v>42843</v>
      </c>
      <c r="X6498" s="1" t="str">
        <f t="shared" si="912"/>
        <v>Tuesday</v>
      </c>
      <c r="Y6498" s="2">
        <v>0.93937500000000007</v>
      </c>
      <c r="Z6498" s="2">
        <f t="shared" si="913"/>
        <v>0.95833333333333326</v>
      </c>
      <c r="AA6498">
        <f>1</f>
        <v>1</v>
      </c>
      <c r="AB6498" s="1">
        <v>42843</v>
      </c>
      <c r="AC6498" s="13">
        <f t="shared" si="914"/>
        <v>42826</v>
      </c>
      <c r="AD6498" s="14">
        <f t="shared" si="915"/>
        <v>42843</v>
      </c>
      <c r="AE6498" s="1" t="str">
        <f t="shared" si="916"/>
        <v>Tuesday</v>
      </c>
      <c r="AF6498" s="2">
        <v>0.9415972222222222</v>
      </c>
      <c r="AG6498" s="2">
        <f t="shared" si="917"/>
        <v>0.95833333333333326</v>
      </c>
      <c r="AH6498" t="s">
        <v>23</v>
      </c>
    </row>
    <row r="6499" spans="1:34" x14ac:dyDescent="0.25">
      <c r="A6499">
        <v>1017964</v>
      </c>
      <c r="B6499" t="s">
        <v>29</v>
      </c>
      <c r="C6499" t="s">
        <v>47</v>
      </c>
      <c r="D6499" t="s">
        <v>31</v>
      </c>
      <c r="E6499">
        <v>53202</v>
      </c>
      <c r="F6499" t="s">
        <v>20</v>
      </c>
      <c r="G6499" t="s">
        <v>32</v>
      </c>
      <c r="H6499">
        <v>48</v>
      </c>
      <c r="I6499" t="s">
        <v>22</v>
      </c>
      <c r="J6499">
        <f>VLOOKUP(I6499,Key!$A$1:$C$73,2,FALSE)</f>
        <v>43.058619999999998</v>
      </c>
      <c r="K6499">
        <f>VLOOKUP(I6499,Key!$A$1:$C$73,3,FALSE)</f>
        <v>-87.885319999999993</v>
      </c>
      <c r="L6499" t="s">
        <v>77</v>
      </c>
      <c r="M6499">
        <f>VLOOKUP(L6499,Key!$A$1:$C$73,2,FALSE)</f>
        <v>43.036900000000003</v>
      </c>
      <c r="N6499">
        <f>VLOOKUP(L6499,Key!$A$1:$C$73,3,FALSE)</f>
        <v>-87.89667</v>
      </c>
      <c r="O6499">
        <v>15</v>
      </c>
      <c r="P6499">
        <v>0</v>
      </c>
      <c r="Q6499">
        <v>2.2999999999999998</v>
      </c>
      <c r="R6499">
        <v>2.1</v>
      </c>
      <c r="S6499">
        <v>90</v>
      </c>
      <c r="T6499">
        <f t="shared" si="909"/>
        <v>-1</v>
      </c>
      <c r="U6499" s="1">
        <v>42844</v>
      </c>
      <c r="V6499" s="13">
        <f t="shared" si="910"/>
        <v>42826</v>
      </c>
      <c r="W6499" s="14">
        <f t="shared" si="911"/>
        <v>42844</v>
      </c>
      <c r="X6499" s="1" t="str">
        <f t="shared" si="912"/>
        <v>Wednesday</v>
      </c>
      <c r="Y6499" s="2">
        <v>0.33211805555555557</v>
      </c>
      <c r="Z6499" s="2">
        <f t="shared" si="913"/>
        <v>0.33333333333333331</v>
      </c>
      <c r="AA6499">
        <f>1</f>
        <v>1</v>
      </c>
      <c r="AB6499" s="1">
        <v>42844</v>
      </c>
      <c r="AC6499" s="13">
        <f t="shared" si="914"/>
        <v>42826</v>
      </c>
      <c r="AD6499" s="14">
        <f t="shared" si="915"/>
        <v>42844</v>
      </c>
      <c r="AE6499" s="1" t="str">
        <f t="shared" si="916"/>
        <v>Wednesday</v>
      </c>
      <c r="AF6499" s="2">
        <v>0.34277777777777779</v>
      </c>
      <c r="AG6499" s="2">
        <f t="shared" si="917"/>
        <v>0.33333333333333331</v>
      </c>
      <c r="AH6499" t="s">
        <v>23</v>
      </c>
    </row>
    <row r="6500" spans="1:34" x14ac:dyDescent="0.25">
      <c r="A6500">
        <v>1400126</v>
      </c>
      <c r="B6500" t="s">
        <v>29</v>
      </c>
      <c r="C6500" t="s">
        <v>47</v>
      </c>
      <c r="D6500" t="s">
        <v>31</v>
      </c>
      <c r="E6500">
        <v>53211</v>
      </c>
      <c r="F6500" t="s">
        <v>20</v>
      </c>
      <c r="G6500" t="s">
        <v>32</v>
      </c>
      <c r="H6500">
        <v>143</v>
      </c>
      <c r="I6500" t="s">
        <v>63</v>
      </c>
      <c r="J6500">
        <f>VLOOKUP(I6500,Key!$A$1:$C$73,2,FALSE)</f>
        <v>43.066893999999998</v>
      </c>
      <c r="K6500">
        <f>VLOOKUP(I6500,Key!$A$1:$C$73,3,FALSE)</f>
        <v>-87.877936000000005</v>
      </c>
      <c r="L6500" t="s">
        <v>21</v>
      </c>
      <c r="M6500">
        <f>VLOOKUP(L6500,Key!$A$1:$C$73,2,FALSE)</f>
        <v>43.074890000000003</v>
      </c>
      <c r="N6500">
        <f>VLOOKUP(L6500,Key!$A$1:$C$73,3,FALSE)</f>
        <v>-87.882810000000006</v>
      </c>
      <c r="O6500">
        <v>4</v>
      </c>
      <c r="P6500">
        <v>0</v>
      </c>
      <c r="Q6500">
        <v>0.6</v>
      </c>
      <c r="R6500">
        <v>0.6</v>
      </c>
      <c r="S6500">
        <v>24</v>
      </c>
      <c r="T6500">
        <f t="shared" si="909"/>
        <v>-1</v>
      </c>
      <c r="U6500" s="1">
        <v>42844</v>
      </c>
      <c r="V6500" s="13">
        <f t="shared" si="910"/>
        <v>42826</v>
      </c>
      <c r="W6500" s="14">
        <f t="shared" si="911"/>
        <v>42844</v>
      </c>
      <c r="X6500" s="1" t="str">
        <f t="shared" si="912"/>
        <v>Wednesday</v>
      </c>
      <c r="Y6500" s="2">
        <v>0.41009259259259262</v>
      </c>
      <c r="Z6500" s="2">
        <f t="shared" si="913"/>
        <v>0.41666666666666663</v>
      </c>
      <c r="AA6500">
        <f>1</f>
        <v>1</v>
      </c>
      <c r="AB6500" s="1">
        <v>42844</v>
      </c>
      <c r="AC6500" s="13">
        <f t="shared" si="914"/>
        <v>42826</v>
      </c>
      <c r="AD6500" s="14">
        <f t="shared" si="915"/>
        <v>42844</v>
      </c>
      <c r="AE6500" s="1" t="str">
        <f t="shared" si="916"/>
        <v>Wednesday</v>
      </c>
      <c r="AF6500" s="2">
        <v>0.41290509259259256</v>
      </c>
      <c r="AG6500" s="2">
        <f t="shared" si="917"/>
        <v>0.41666666666666663</v>
      </c>
      <c r="AH6500" t="s">
        <v>23</v>
      </c>
    </row>
    <row r="6501" spans="1:34" x14ac:dyDescent="0.25">
      <c r="A6501">
        <v>1251108</v>
      </c>
      <c r="B6501" t="s">
        <v>29</v>
      </c>
      <c r="C6501" t="s">
        <v>114</v>
      </c>
      <c r="D6501" t="s">
        <v>31</v>
      </c>
      <c r="E6501">
        <v>54913</v>
      </c>
      <c r="F6501" t="s">
        <v>20</v>
      </c>
      <c r="G6501" t="s">
        <v>99</v>
      </c>
      <c r="H6501">
        <v>13</v>
      </c>
      <c r="I6501" t="s">
        <v>80</v>
      </c>
      <c r="J6501">
        <f>VLOOKUP(I6501,Key!$A$1:$C$73,2,FALSE)</f>
        <v>43.060250000000003</v>
      </c>
      <c r="K6501">
        <f>VLOOKUP(I6501,Key!$A$1:$C$73,3,FALSE)</f>
        <v>-87.892169999999993</v>
      </c>
      <c r="L6501" t="s">
        <v>40</v>
      </c>
      <c r="M6501">
        <f>VLOOKUP(L6501,Key!$A$1:$C$73,2,FALSE)</f>
        <v>43.06033</v>
      </c>
      <c r="N6501">
        <f>VLOOKUP(L6501,Key!$A$1:$C$73,3,FALSE)</f>
        <v>-87.89546</v>
      </c>
      <c r="O6501">
        <v>2</v>
      </c>
      <c r="P6501">
        <v>0</v>
      </c>
      <c r="Q6501">
        <v>0.3</v>
      </c>
      <c r="R6501">
        <v>0.3</v>
      </c>
      <c r="S6501">
        <v>12</v>
      </c>
      <c r="T6501">
        <f t="shared" si="909"/>
        <v>-1</v>
      </c>
      <c r="U6501" s="1">
        <v>42844</v>
      </c>
      <c r="V6501" s="13">
        <f t="shared" si="910"/>
        <v>42826</v>
      </c>
      <c r="W6501" s="14">
        <f t="shared" si="911"/>
        <v>42844</v>
      </c>
      <c r="X6501" s="1" t="str">
        <f t="shared" si="912"/>
        <v>Wednesday</v>
      </c>
      <c r="Y6501" s="2">
        <v>0.48122685185185188</v>
      </c>
      <c r="Z6501" s="2">
        <f t="shared" si="913"/>
        <v>0.5</v>
      </c>
      <c r="AA6501">
        <f>1</f>
        <v>1</v>
      </c>
      <c r="AB6501" s="1">
        <v>42844</v>
      </c>
      <c r="AC6501" s="13">
        <f t="shared" si="914"/>
        <v>42826</v>
      </c>
      <c r="AD6501" s="14">
        <f t="shared" si="915"/>
        <v>42844</v>
      </c>
      <c r="AE6501" s="1" t="str">
        <f t="shared" si="916"/>
        <v>Wednesday</v>
      </c>
      <c r="AF6501" s="2">
        <v>0.48221064814814812</v>
      </c>
      <c r="AG6501" s="2">
        <f t="shared" si="917"/>
        <v>0.5</v>
      </c>
      <c r="AH6501" t="s">
        <v>23</v>
      </c>
    </row>
    <row r="6502" spans="1:34" x14ac:dyDescent="0.25">
      <c r="A6502">
        <v>1280631</v>
      </c>
      <c r="B6502" t="s">
        <v>29</v>
      </c>
      <c r="C6502" t="s">
        <v>47</v>
      </c>
      <c r="D6502" t="s">
        <v>31</v>
      </c>
      <c r="E6502">
        <v>53202</v>
      </c>
      <c r="F6502" t="s">
        <v>20</v>
      </c>
      <c r="G6502" t="s">
        <v>32</v>
      </c>
      <c r="H6502">
        <v>11142</v>
      </c>
      <c r="I6502" t="s">
        <v>42</v>
      </c>
      <c r="J6502">
        <f>VLOOKUP(I6502,Key!$A$1:$C$73,2,FALSE)</f>
        <v>43.038719999999998</v>
      </c>
      <c r="K6502">
        <f>VLOOKUP(I6502,Key!$A$1:$C$73,3,FALSE)</f>
        <v>-87.905339999999995</v>
      </c>
      <c r="L6502" t="s">
        <v>57</v>
      </c>
      <c r="M6502">
        <f>VLOOKUP(L6502,Key!$A$1:$C$73,2,FALSE)</f>
        <v>43.03913</v>
      </c>
      <c r="N6502">
        <f>VLOOKUP(L6502,Key!$A$1:$C$73,3,FALSE)</f>
        <v>-87.916150000000002</v>
      </c>
      <c r="O6502">
        <v>5</v>
      </c>
      <c r="P6502">
        <v>0</v>
      </c>
      <c r="Q6502">
        <v>0.8</v>
      </c>
      <c r="R6502">
        <v>0.7</v>
      </c>
      <c r="S6502">
        <v>30</v>
      </c>
      <c r="T6502">
        <f t="shared" si="909"/>
        <v>-1</v>
      </c>
      <c r="U6502" s="1">
        <v>42844</v>
      </c>
      <c r="V6502" s="13">
        <f t="shared" si="910"/>
        <v>42826</v>
      </c>
      <c r="W6502" s="14">
        <f t="shared" si="911"/>
        <v>42844</v>
      </c>
      <c r="X6502" s="1" t="str">
        <f t="shared" si="912"/>
        <v>Wednesday</v>
      </c>
      <c r="Y6502" s="2">
        <v>0.48516203703703703</v>
      </c>
      <c r="Z6502" s="2">
        <f t="shared" si="913"/>
        <v>0.5</v>
      </c>
      <c r="AA6502">
        <f>1</f>
        <v>1</v>
      </c>
      <c r="AB6502" s="1">
        <v>42844</v>
      </c>
      <c r="AC6502" s="13">
        <f t="shared" si="914"/>
        <v>42826</v>
      </c>
      <c r="AD6502" s="14">
        <f t="shared" si="915"/>
        <v>42844</v>
      </c>
      <c r="AE6502" s="1" t="str">
        <f t="shared" si="916"/>
        <v>Wednesday</v>
      </c>
      <c r="AF6502" s="2">
        <v>0.48857638888888894</v>
      </c>
      <c r="AG6502" s="2">
        <f t="shared" si="917"/>
        <v>0.5</v>
      </c>
      <c r="AH6502" t="s">
        <v>23</v>
      </c>
    </row>
    <row r="6503" spans="1:34" x14ac:dyDescent="0.25">
      <c r="A6503">
        <v>1371872</v>
      </c>
      <c r="B6503" t="s">
        <v>29</v>
      </c>
      <c r="C6503" t="s">
        <v>35</v>
      </c>
      <c r="D6503" t="s">
        <v>31</v>
      </c>
      <c r="E6503">
        <v>53222</v>
      </c>
      <c r="F6503" t="s">
        <v>20</v>
      </c>
      <c r="G6503" t="s">
        <v>32</v>
      </c>
      <c r="H6503">
        <v>77</v>
      </c>
      <c r="I6503" t="s">
        <v>89</v>
      </c>
      <c r="J6503">
        <f>VLOOKUP(I6503,Key!$A$1:$C$73,2,FALSE)</f>
        <v>43.060155999999999</v>
      </c>
      <c r="K6503">
        <f>VLOOKUP(I6503,Key!$A$1:$C$73,3,FALSE)</f>
        <v>-87.881258000000003</v>
      </c>
      <c r="L6503" t="s">
        <v>22</v>
      </c>
      <c r="M6503">
        <f>VLOOKUP(L6503,Key!$A$1:$C$73,2,FALSE)</f>
        <v>43.058619999999998</v>
      </c>
      <c r="N6503">
        <f>VLOOKUP(L6503,Key!$A$1:$C$73,3,FALSE)</f>
        <v>-87.885319999999993</v>
      </c>
      <c r="O6503">
        <v>3</v>
      </c>
      <c r="P6503">
        <v>0</v>
      </c>
      <c r="Q6503">
        <v>0.5</v>
      </c>
      <c r="R6503">
        <v>0.4</v>
      </c>
      <c r="S6503">
        <v>18</v>
      </c>
      <c r="T6503">
        <f t="shared" si="909"/>
        <v>-1</v>
      </c>
      <c r="U6503" s="1">
        <v>42844</v>
      </c>
      <c r="V6503" s="13">
        <f t="shared" si="910"/>
        <v>42826</v>
      </c>
      <c r="W6503" s="14">
        <f t="shared" si="911"/>
        <v>42844</v>
      </c>
      <c r="X6503" s="1" t="str">
        <f t="shared" si="912"/>
        <v>Wednesday</v>
      </c>
      <c r="Y6503" s="2">
        <v>0.50422453703703707</v>
      </c>
      <c r="Z6503" s="2">
        <f t="shared" si="913"/>
        <v>0.5</v>
      </c>
      <c r="AA6503">
        <f>1</f>
        <v>1</v>
      </c>
      <c r="AB6503" s="1">
        <v>42844</v>
      </c>
      <c r="AC6503" s="13">
        <f t="shared" si="914"/>
        <v>42826</v>
      </c>
      <c r="AD6503" s="14">
        <f t="shared" si="915"/>
        <v>42844</v>
      </c>
      <c r="AE6503" s="1" t="str">
        <f t="shared" si="916"/>
        <v>Wednesday</v>
      </c>
      <c r="AF6503" s="2">
        <v>0.5067476851851852</v>
      </c>
      <c r="AG6503" s="2">
        <f t="shared" si="917"/>
        <v>0.5</v>
      </c>
      <c r="AH6503" t="s">
        <v>23</v>
      </c>
    </row>
    <row r="6504" spans="1:34" x14ac:dyDescent="0.25">
      <c r="A6504">
        <v>1397173</v>
      </c>
      <c r="B6504" t="s">
        <v>29</v>
      </c>
      <c r="C6504" t="s">
        <v>47</v>
      </c>
      <c r="D6504" t="s">
        <v>31</v>
      </c>
      <c r="E6504">
        <v>53212</v>
      </c>
      <c r="F6504" t="s">
        <v>20</v>
      </c>
      <c r="G6504" t="s">
        <v>32</v>
      </c>
      <c r="H6504">
        <v>5533</v>
      </c>
      <c r="I6504" t="s">
        <v>40</v>
      </c>
      <c r="J6504">
        <f>VLOOKUP(I6504,Key!$A$1:$C$73,2,FALSE)</f>
        <v>43.06033</v>
      </c>
      <c r="K6504">
        <f>VLOOKUP(I6504,Key!$A$1:$C$73,3,FALSE)</f>
        <v>-87.89546</v>
      </c>
      <c r="L6504" t="s">
        <v>40</v>
      </c>
      <c r="M6504">
        <f>VLOOKUP(L6504,Key!$A$1:$C$73,2,FALSE)</f>
        <v>43.06033</v>
      </c>
      <c r="N6504">
        <f>VLOOKUP(L6504,Key!$A$1:$C$73,3,FALSE)</f>
        <v>-87.89546</v>
      </c>
      <c r="O6504">
        <v>3</v>
      </c>
      <c r="P6504">
        <v>0</v>
      </c>
      <c r="Q6504">
        <v>0.5</v>
      </c>
      <c r="R6504">
        <v>0.4</v>
      </c>
      <c r="S6504">
        <v>18</v>
      </c>
      <c r="T6504">
        <f t="shared" si="909"/>
        <v>-1</v>
      </c>
      <c r="U6504" s="1">
        <v>42844</v>
      </c>
      <c r="V6504" s="13">
        <f t="shared" si="910"/>
        <v>42826</v>
      </c>
      <c r="W6504" s="14">
        <f t="shared" si="911"/>
        <v>42844</v>
      </c>
      <c r="X6504" s="1" t="str">
        <f t="shared" si="912"/>
        <v>Wednesday</v>
      </c>
      <c r="Y6504" s="2">
        <v>0.6488194444444445</v>
      </c>
      <c r="Z6504" s="2">
        <f t="shared" si="913"/>
        <v>0.66666666666666663</v>
      </c>
      <c r="AA6504">
        <f>1</f>
        <v>1</v>
      </c>
      <c r="AB6504" s="1">
        <v>42844</v>
      </c>
      <c r="AC6504" s="13">
        <f t="shared" si="914"/>
        <v>42826</v>
      </c>
      <c r="AD6504" s="14">
        <f t="shared" si="915"/>
        <v>42844</v>
      </c>
      <c r="AE6504" s="1" t="str">
        <f t="shared" si="916"/>
        <v>Wednesday</v>
      </c>
      <c r="AF6504" s="2">
        <v>0.65129629629629626</v>
      </c>
      <c r="AG6504" s="2">
        <f t="shared" si="917"/>
        <v>0.66666666666666663</v>
      </c>
      <c r="AH6504" t="s">
        <v>25</v>
      </c>
    </row>
    <row r="6505" spans="1:34" x14ac:dyDescent="0.25">
      <c r="A6505">
        <v>1397103</v>
      </c>
      <c r="B6505" t="s">
        <v>29</v>
      </c>
      <c r="C6505" t="s">
        <v>47</v>
      </c>
      <c r="D6505" t="s">
        <v>31</v>
      </c>
      <c r="E6505">
        <v>53211</v>
      </c>
      <c r="F6505" t="s">
        <v>20</v>
      </c>
      <c r="G6505" t="s">
        <v>32</v>
      </c>
      <c r="H6505">
        <v>143</v>
      </c>
      <c r="I6505" t="s">
        <v>21</v>
      </c>
      <c r="J6505">
        <f>VLOOKUP(I6505,Key!$A$1:$C$73,2,FALSE)</f>
        <v>43.074890000000003</v>
      </c>
      <c r="K6505">
        <f>VLOOKUP(I6505,Key!$A$1:$C$73,3,FALSE)</f>
        <v>-87.882810000000006</v>
      </c>
      <c r="L6505" t="s">
        <v>63</v>
      </c>
      <c r="M6505">
        <f>VLOOKUP(L6505,Key!$A$1:$C$73,2,FALSE)</f>
        <v>43.066893999999998</v>
      </c>
      <c r="N6505">
        <f>VLOOKUP(L6505,Key!$A$1:$C$73,3,FALSE)</f>
        <v>-87.877936000000005</v>
      </c>
      <c r="O6505">
        <v>5</v>
      </c>
      <c r="P6505">
        <v>0</v>
      </c>
      <c r="Q6505">
        <v>0.8</v>
      </c>
      <c r="R6505">
        <v>0.7</v>
      </c>
      <c r="S6505">
        <v>30</v>
      </c>
      <c r="T6505">
        <f t="shared" si="909"/>
        <v>-1</v>
      </c>
      <c r="U6505" s="1">
        <v>42844</v>
      </c>
      <c r="V6505" s="13">
        <f t="shared" si="910"/>
        <v>42826</v>
      </c>
      <c r="W6505" s="14">
        <f t="shared" si="911"/>
        <v>42844</v>
      </c>
      <c r="X6505" s="1" t="str">
        <f t="shared" si="912"/>
        <v>Wednesday</v>
      </c>
      <c r="Y6505" s="2">
        <v>0.65206018518518516</v>
      </c>
      <c r="Z6505" s="2">
        <f t="shared" si="913"/>
        <v>0.66666666666666663</v>
      </c>
      <c r="AA6505">
        <f>1</f>
        <v>1</v>
      </c>
      <c r="AB6505" s="1">
        <v>42844</v>
      </c>
      <c r="AC6505" s="13">
        <f t="shared" si="914"/>
        <v>42826</v>
      </c>
      <c r="AD6505" s="14">
        <f t="shared" si="915"/>
        <v>42844</v>
      </c>
      <c r="AE6505" s="1" t="str">
        <f t="shared" si="916"/>
        <v>Wednesday</v>
      </c>
      <c r="AF6505" s="2">
        <v>0.65525462962962966</v>
      </c>
      <c r="AG6505" s="2">
        <f t="shared" si="917"/>
        <v>0.66666666666666663</v>
      </c>
      <c r="AH6505" t="s">
        <v>23</v>
      </c>
    </row>
    <row r="6506" spans="1:34" x14ac:dyDescent="0.25">
      <c r="A6506">
        <v>1253096</v>
      </c>
      <c r="B6506" t="s">
        <v>29</v>
      </c>
      <c r="C6506" t="s">
        <v>152</v>
      </c>
      <c r="D6506" t="s">
        <v>31</v>
      </c>
      <c r="E6506">
        <v>53406</v>
      </c>
      <c r="F6506" t="s">
        <v>20</v>
      </c>
      <c r="G6506" t="s">
        <v>99</v>
      </c>
      <c r="H6506">
        <v>5519</v>
      </c>
      <c r="I6506" t="s">
        <v>65</v>
      </c>
      <c r="J6506">
        <f>VLOOKUP(I6506,Key!$A$1:$C$73,2,FALSE)</f>
        <v>43.077359999999999</v>
      </c>
      <c r="K6506">
        <f>VLOOKUP(I6506,Key!$A$1:$C$73,3,FALSE)</f>
        <v>-87.880769999999998</v>
      </c>
      <c r="L6506" t="s">
        <v>21</v>
      </c>
      <c r="M6506">
        <f>VLOOKUP(L6506,Key!$A$1:$C$73,2,FALSE)</f>
        <v>43.074890000000003</v>
      </c>
      <c r="N6506">
        <f>VLOOKUP(L6506,Key!$A$1:$C$73,3,FALSE)</f>
        <v>-87.882810000000006</v>
      </c>
      <c r="O6506">
        <v>3</v>
      </c>
      <c r="P6506">
        <v>0</v>
      </c>
      <c r="Q6506">
        <v>0.5</v>
      </c>
      <c r="R6506">
        <v>0.4</v>
      </c>
      <c r="S6506">
        <v>18</v>
      </c>
      <c r="T6506">
        <f t="shared" si="909"/>
        <v>-1</v>
      </c>
      <c r="U6506" s="1">
        <v>42844</v>
      </c>
      <c r="V6506" s="13">
        <f t="shared" si="910"/>
        <v>42826</v>
      </c>
      <c r="W6506" s="14">
        <f t="shared" si="911"/>
        <v>42844</v>
      </c>
      <c r="X6506" s="1" t="str">
        <f t="shared" si="912"/>
        <v>Wednesday</v>
      </c>
      <c r="Y6506" s="2">
        <v>0.68304398148148149</v>
      </c>
      <c r="Z6506" s="2">
        <f t="shared" si="913"/>
        <v>0.66666666666666663</v>
      </c>
      <c r="AA6506">
        <f>1</f>
        <v>1</v>
      </c>
      <c r="AB6506" s="1">
        <v>42844</v>
      </c>
      <c r="AC6506" s="13">
        <f t="shared" si="914"/>
        <v>42826</v>
      </c>
      <c r="AD6506" s="14">
        <f t="shared" si="915"/>
        <v>42844</v>
      </c>
      <c r="AE6506" s="1" t="str">
        <f t="shared" si="916"/>
        <v>Wednesday</v>
      </c>
      <c r="AF6506" s="2">
        <v>0.68472222222222223</v>
      </c>
      <c r="AG6506" s="2">
        <f t="shared" si="917"/>
        <v>0.66666666666666663</v>
      </c>
      <c r="AH6506" t="s">
        <v>23</v>
      </c>
    </row>
    <row r="6507" spans="1:34" x14ac:dyDescent="0.25">
      <c r="A6507">
        <v>1442430</v>
      </c>
      <c r="B6507" t="s">
        <v>29</v>
      </c>
      <c r="C6507" t="s">
        <v>47</v>
      </c>
      <c r="D6507" t="s">
        <v>31</v>
      </c>
      <c r="E6507">
        <v>53211</v>
      </c>
      <c r="F6507" t="s">
        <v>20</v>
      </c>
      <c r="G6507" t="s">
        <v>32</v>
      </c>
      <c r="H6507">
        <v>5444</v>
      </c>
      <c r="I6507" t="s">
        <v>24</v>
      </c>
      <c r="J6507">
        <f>VLOOKUP(I6507,Key!$A$1:$C$73,2,FALSE)</f>
        <v>43.074655999999997</v>
      </c>
      <c r="K6507">
        <f>VLOOKUP(I6507,Key!$A$1:$C$73,3,FALSE)</f>
        <v>-87.889011999999994</v>
      </c>
      <c r="L6507" t="s">
        <v>21</v>
      </c>
      <c r="M6507">
        <f>VLOOKUP(L6507,Key!$A$1:$C$73,2,FALSE)</f>
        <v>43.074890000000003</v>
      </c>
      <c r="N6507">
        <f>VLOOKUP(L6507,Key!$A$1:$C$73,3,FALSE)</f>
        <v>-87.882810000000006</v>
      </c>
      <c r="O6507">
        <v>3</v>
      </c>
      <c r="P6507">
        <v>0</v>
      </c>
      <c r="Q6507">
        <v>0.5</v>
      </c>
      <c r="R6507">
        <v>0.4</v>
      </c>
      <c r="S6507">
        <v>18</v>
      </c>
      <c r="T6507">
        <f t="shared" si="909"/>
        <v>-1</v>
      </c>
      <c r="U6507" s="1">
        <v>42844</v>
      </c>
      <c r="V6507" s="13">
        <f t="shared" si="910"/>
        <v>42826</v>
      </c>
      <c r="W6507" s="14">
        <f t="shared" si="911"/>
        <v>42844</v>
      </c>
      <c r="X6507" s="1" t="str">
        <f t="shared" si="912"/>
        <v>Wednesday</v>
      </c>
      <c r="Y6507" s="2">
        <v>0.7198148148148148</v>
      </c>
      <c r="Z6507" s="2">
        <f t="shared" si="913"/>
        <v>0.70833333333333326</v>
      </c>
      <c r="AA6507">
        <f>1</f>
        <v>1</v>
      </c>
      <c r="AB6507" s="1">
        <v>42844</v>
      </c>
      <c r="AC6507" s="13">
        <f t="shared" si="914"/>
        <v>42826</v>
      </c>
      <c r="AD6507" s="14">
        <f t="shared" si="915"/>
        <v>42844</v>
      </c>
      <c r="AE6507" s="1" t="str">
        <f t="shared" si="916"/>
        <v>Wednesday</v>
      </c>
      <c r="AF6507" s="2">
        <v>0.72217592592592583</v>
      </c>
      <c r="AG6507" s="2">
        <f t="shared" si="917"/>
        <v>0.70833333333333326</v>
      </c>
      <c r="AH6507" t="s">
        <v>23</v>
      </c>
    </row>
    <row r="6508" spans="1:34" x14ac:dyDescent="0.25">
      <c r="A6508">
        <v>1280631</v>
      </c>
      <c r="B6508" t="s">
        <v>29</v>
      </c>
      <c r="C6508" t="s">
        <v>47</v>
      </c>
      <c r="D6508" t="s">
        <v>31</v>
      </c>
      <c r="E6508">
        <v>53202</v>
      </c>
      <c r="F6508" t="s">
        <v>20</v>
      </c>
      <c r="G6508" t="s">
        <v>32</v>
      </c>
      <c r="H6508">
        <v>5584</v>
      </c>
      <c r="I6508" t="s">
        <v>42</v>
      </c>
      <c r="J6508">
        <f>VLOOKUP(I6508,Key!$A$1:$C$73,2,FALSE)</f>
        <v>43.038719999999998</v>
      </c>
      <c r="K6508">
        <f>VLOOKUP(I6508,Key!$A$1:$C$73,3,FALSE)</f>
        <v>-87.905339999999995</v>
      </c>
      <c r="L6508" t="s">
        <v>53</v>
      </c>
      <c r="M6508">
        <f>VLOOKUP(L6508,Key!$A$1:$C$73,2,FALSE)</f>
        <v>43.04824</v>
      </c>
      <c r="N6508">
        <f>VLOOKUP(L6508,Key!$A$1:$C$73,3,FALSE)</f>
        <v>-87.904970000000006</v>
      </c>
      <c r="O6508">
        <v>8</v>
      </c>
      <c r="P6508">
        <v>0</v>
      </c>
      <c r="Q6508">
        <v>1.2</v>
      </c>
      <c r="R6508">
        <v>1.1000000000000001</v>
      </c>
      <c r="S6508">
        <v>48</v>
      </c>
      <c r="T6508">
        <f t="shared" si="909"/>
        <v>-1</v>
      </c>
      <c r="U6508" s="1">
        <v>42844</v>
      </c>
      <c r="V6508" s="13">
        <f t="shared" si="910"/>
        <v>42826</v>
      </c>
      <c r="W6508" s="14">
        <f t="shared" si="911"/>
        <v>42844</v>
      </c>
      <c r="X6508" s="1" t="str">
        <f t="shared" si="912"/>
        <v>Wednesday</v>
      </c>
      <c r="Y6508" s="2">
        <v>0.75428240740740737</v>
      </c>
      <c r="Z6508" s="2">
        <f t="shared" si="913"/>
        <v>0.75</v>
      </c>
      <c r="AA6508">
        <f>1</f>
        <v>1</v>
      </c>
      <c r="AB6508" s="1">
        <v>42844</v>
      </c>
      <c r="AC6508" s="13">
        <f t="shared" si="914"/>
        <v>42826</v>
      </c>
      <c r="AD6508" s="14">
        <f t="shared" si="915"/>
        <v>42844</v>
      </c>
      <c r="AE6508" s="1" t="str">
        <f t="shared" si="916"/>
        <v>Wednesday</v>
      </c>
      <c r="AF6508" s="2">
        <v>0.75988425925925929</v>
      </c>
      <c r="AG6508" s="2">
        <f t="shared" si="917"/>
        <v>0.75</v>
      </c>
      <c r="AH6508" t="s">
        <v>23</v>
      </c>
    </row>
    <row r="6509" spans="1:34" x14ac:dyDescent="0.25">
      <c r="A6509">
        <v>1250262</v>
      </c>
      <c r="B6509" t="s">
        <v>29</v>
      </c>
      <c r="C6509" t="s">
        <v>142</v>
      </c>
      <c r="D6509" t="s">
        <v>31</v>
      </c>
      <c r="E6509">
        <v>53227</v>
      </c>
      <c r="F6509" t="s">
        <v>20</v>
      </c>
      <c r="G6509" t="s">
        <v>99</v>
      </c>
      <c r="H6509">
        <v>11080</v>
      </c>
      <c r="I6509" t="s">
        <v>66</v>
      </c>
      <c r="J6509">
        <f>VLOOKUP(I6509,Key!$A$1:$C$73,2,FALSE)</f>
        <v>43.078530000000001</v>
      </c>
      <c r="K6509">
        <f>VLOOKUP(I6509,Key!$A$1:$C$73,3,FALSE)</f>
        <v>-87.882620000000003</v>
      </c>
      <c r="L6509" t="s">
        <v>80</v>
      </c>
      <c r="M6509">
        <f>VLOOKUP(L6509,Key!$A$1:$C$73,2,FALSE)</f>
        <v>43.060250000000003</v>
      </c>
      <c r="N6509">
        <f>VLOOKUP(L6509,Key!$A$1:$C$73,3,FALSE)</f>
        <v>-87.892169999999993</v>
      </c>
      <c r="O6509">
        <v>20</v>
      </c>
      <c r="P6509">
        <v>0</v>
      </c>
      <c r="Q6509">
        <v>3</v>
      </c>
      <c r="R6509">
        <v>2.9</v>
      </c>
      <c r="S6509">
        <v>120</v>
      </c>
      <c r="T6509">
        <f t="shared" si="909"/>
        <v>-1</v>
      </c>
      <c r="U6509" s="1">
        <v>42844</v>
      </c>
      <c r="V6509" s="13">
        <f t="shared" si="910"/>
        <v>42826</v>
      </c>
      <c r="W6509" s="14">
        <f t="shared" si="911"/>
        <v>42844</v>
      </c>
      <c r="X6509" s="1" t="str">
        <f t="shared" si="912"/>
        <v>Wednesday</v>
      </c>
      <c r="Y6509" s="2">
        <v>0.84096064814814808</v>
      </c>
      <c r="Z6509" s="2">
        <f t="shared" si="913"/>
        <v>0.83333333333333326</v>
      </c>
      <c r="AA6509">
        <f>1</f>
        <v>1</v>
      </c>
      <c r="AB6509" s="1">
        <v>42844</v>
      </c>
      <c r="AC6509" s="13">
        <f t="shared" si="914"/>
        <v>42826</v>
      </c>
      <c r="AD6509" s="14">
        <f t="shared" si="915"/>
        <v>42844</v>
      </c>
      <c r="AE6509" s="1" t="str">
        <f t="shared" si="916"/>
        <v>Wednesday</v>
      </c>
      <c r="AF6509" s="2">
        <v>0.85435185185185192</v>
      </c>
      <c r="AG6509" s="2">
        <f t="shared" si="917"/>
        <v>0.875</v>
      </c>
      <c r="AH6509" t="s">
        <v>23</v>
      </c>
    </row>
    <row r="6510" spans="1:34" x14ac:dyDescent="0.25">
      <c r="A6510">
        <v>1260485</v>
      </c>
      <c r="B6510" t="s">
        <v>29</v>
      </c>
      <c r="C6510" t="s">
        <v>58</v>
      </c>
      <c r="D6510" t="s">
        <v>31</v>
      </c>
      <c r="E6510">
        <v>53211</v>
      </c>
      <c r="F6510" t="s">
        <v>20</v>
      </c>
      <c r="G6510" t="s">
        <v>32</v>
      </c>
      <c r="H6510">
        <v>11088</v>
      </c>
      <c r="I6510" t="s">
        <v>44</v>
      </c>
      <c r="J6510">
        <f>VLOOKUP(I6510,Key!$A$1:$C$73,2,FALSE)</f>
        <v>43.03886</v>
      </c>
      <c r="K6510">
        <f>VLOOKUP(I6510,Key!$A$1:$C$73,3,FALSE)</f>
        <v>-87.902720000000002</v>
      </c>
      <c r="L6510" t="s">
        <v>39</v>
      </c>
      <c r="M6510">
        <f>VLOOKUP(L6510,Key!$A$1:$C$73,2,FALSE)</f>
        <v>43.031480000000002</v>
      </c>
      <c r="N6510">
        <f>VLOOKUP(L6510,Key!$A$1:$C$73,3,FALSE)</f>
        <v>-87.908169999999998</v>
      </c>
      <c r="O6510">
        <v>5</v>
      </c>
      <c r="P6510">
        <v>0</v>
      </c>
      <c r="Q6510">
        <v>0.8</v>
      </c>
      <c r="R6510">
        <v>0.7</v>
      </c>
      <c r="S6510">
        <v>30</v>
      </c>
      <c r="T6510">
        <f t="shared" si="909"/>
        <v>-1</v>
      </c>
      <c r="U6510" s="1">
        <v>42845</v>
      </c>
      <c r="V6510" s="13">
        <f t="shared" si="910"/>
        <v>42826</v>
      </c>
      <c r="W6510" s="14">
        <f t="shared" si="911"/>
        <v>42845</v>
      </c>
      <c r="X6510" s="1" t="str">
        <f t="shared" si="912"/>
        <v>Thursday</v>
      </c>
      <c r="Y6510" s="2">
        <v>0.47059027777777779</v>
      </c>
      <c r="Z6510" s="2">
        <f t="shared" si="913"/>
        <v>0.45833333333333331</v>
      </c>
      <c r="AA6510">
        <f>1</f>
        <v>1</v>
      </c>
      <c r="AB6510" s="1">
        <v>42845</v>
      </c>
      <c r="AC6510" s="13">
        <f t="shared" si="914"/>
        <v>42826</v>
      </c>
      <c r="AD6510" s="14">
        <f t="shared" si="915"/>
        <v>42845</v>
      </c>
      <c r="AE6510" s="1" t="str">
        <f t="shared" si="916"/>
        <v>Thursday</v>
      </c>
      <c r="AF6510" s="2">
        <v>0.47422453703703704</v>
      </c>
      <c r="AG6510" s="2">
        <f t="shared" si="917"/>
        <v>0.45833333333333331</v>
      </c>
      <c r="AH6510" t="s">
        <v>23</v>
      </c>
    </row>
    <row r="6511" spans="1:34" x14ac:dyDescent="0.25">
      <c r="A6511">
        <v>1579198</v>
      </c>
      <c r="B6511" t="s">
        <v>29</v>
      </c>
      <c r="C6511" t="s">
        <v>47</v>
      </c>
      <c r="D6511" t="s">
        <v>31</v>
      </c>
      <c r="E6511">
        <v>53202</v>
      </c>
      <c r="F6511" t="s">
        <v>20</v>
      </c>
      <c r="G6511" t="s">
        <v>50</v>
      </c>
      <c r="H6511">
        <v>5533</v>
      </c>
      <c r="I6511" t="s">
        <v>24</v>
      </c>
      <c r="J6511">
        <f>VLOOKUP(I6511,Key!$A$1:$C$73,2,FALSE)</f>
        <v>43.074655999999997</v>
      </c>
      <c r="K6511">
        <f>VLOOKUP(I6511,Key!$A$1:$C$73,3,FALSE)</f>
        <v>-87.889011999999994</v>
      </c>
      <c r="L6511" t="s">
        <v>21</v>
      </c>
      <c r="M6511">
        <f>VLOOKUP(L6511,Key!$A$1:$C$73,2,FALSE)</f>
        <v>43.074890000000003</v>
      </c>
      <c r="N6511">
        <f>VLOOKUP(L6511,Key!$A$1:$C$73,3,FALSE)</f>
        <v>-87.882810000000006</v>
      </c>
      <c r="O6511">
        <v>58</v>
      </c>
      <c r="P6511">
        <v>0</v>
      </c>
      <c r="Q6511">
        <v>8.6999999999999993</v>
      </c>
      <c r="R6511">
        <v>8.3000000000000007</v>
      </c>
      <c r="S6511">
        <v>348</v>
      </c>
      <c r="T6511">
        <f t="shared" si="909"/>
        <v>-1</v>
      </c>
      <c r="U6511" s="1">
        <v>42841</v>
      </c>
      <c r="V6511" s="13">
        <f t="shared" si="910"/>
        <v>42826</v>
      </c>
      <c r="W6511" s="14">
        <f t="shared" si="911"/>
        <v>42841</v>
      </c>
      <c r="X6511" s="1" t="str">
        <f t="shared" si="912"/>
        <v>Sunday</v>
      </c>
      <c r="Y6511" s="2">
        <v>0.61695601851851845</v>
      </c>
      <c r="Z6511" s="2">
        <f t="shared" si="913"/>
        <v>0.625</v>
      </c>
      <c r="AA6511">
        <f>1</f>
        <v>1</v>
      </c>
      <c r="AB6511" s="1">
        <v>42841</v>
      </c>
      <c r="AC6511" s="13">
        <f t="shared" si="914"/>
        <v>42826</v>
      </c>
      <c r="AD6511" s="14">
        <f t="shared" si="915"/>
        <v>42841</v>
      </c>
      <c r="AE6511" s="1" t="str">
        <f t="shared" si="916"/>
        <v>Sunday</v>
      </c>
      <c r="AF6511" s="2">
        <v>0.65715277777777781</v>
      </c>
      <c r="AG6511" s="2">
        <f t="shared" si="917"/>
        <v>0.66666666666666663</v>
      </c>
      <c r="AH6511" t="s">
        <v>23</v>
      </c>
    </row>
    <row r="6512" spans="1:34" x14ac:dyDescent="0.25">
      <c r="A6512">
        <v>1566543</v>
      </c>
      <c r="B6512" t="s">
        <v>29</v>
      </c>
      <c r="C6512" t="s">
        <v>30</v>
      </c>
      <c r="D6512" t="s">
        <v>31</v>
      </c>
      <c r="E6512">
        <v>53202</v>
      </c>
      <c r="F6512" t="s">
        <v>20</v>
      </c>
      <c r="G6512" t="s">
        <v>50</v>
      </c>
      <c r="H6512">
        <v>46</v>
      </c>
      <c r="I6512" t="s">
        <v>39</v>
      </c>
      <c r="J6512">
        <f>VLOOKUP(I6512,Key!$A$1:$C$73,2,FALSE)</f>
        <v>43.031480000000002</v>
      </c>
      <c r="K6512">
        <f>VLOOKUP(I6512,Key!$A$1:$C$73,3,FALSE)</f>
        <v>-87.908169999999998</v>
      </c>
      <c r="L6512" t="s">
        <v>57</v>
      </c>
      <c r="M6512">
        <f>VLOOKUP(L6512,Key!$A$1:$C$73,2,FALSE)</f>
        <v>43.03913</v>
      </c>
      <c r="N6512">
        <f>VLOOKUP(L6512,Key!$A$1:$C$73,3,FALSE)</f>
        <v>-87.916150000000002</v>
      </c>
      <c r="O6512">
        <v>13</v>
      </c>
      <c r="P6512">
        <v>0</v>
      </c>
      <c r="Q6512">
        <v>2</v>
      </c>
      <c r="R6512">
        <v>1.9</v>
      </c>
      <c r="S6512">
        <v>78</v>
      </c>
      <c r="T6512">
        <f t="shared" si="909"/>
        <v>-1</v>
      </c>
      <c r="U6512" s="1">
        <v>42832</v>
      </c>
      <c r="V6512" s="13">
        <f t="shared" si="910"/>
        <v>42826</v>
      </c>
      <c r="W6512" s="14">
        <f t="shared" si="911"/>
        <v>42832</v>
      </c>
      <c r="X6512" s="1" t="str">
        <f t="shared" si="912"/>
        <v>Friday</v>
      </c>
      <c r="Y6512" s="2">
        <v>0.44619212962962962</v>
      </c>
      <c r="Z6512" s="2">
        <f t="shared" si="913"/>
        <v>0.45833333333333331</v>
      </c>
      <c r="AA6512">
        <f>1</f>
        <v>1</v>
      </c>
      <c r="AB6512" s="1">
        <v>42832</v>
      </c>
      <c r="AC6512" s="13">
        <f t="shared" si="914"/>
        <v>42826</v>
      </c>
      <c r="AD6512" s="14">
        <f t="shared" si="915"/>
        <v>42832</v>
      </c>
      <c r="AE6512" s="1" t="str">
        <f t="shared" si="916"/>
        <v>Friday</v>
      </c>
      <c r="AF6512" s="2">
        <v>0.4554050925925926</v>
      </c>
      <c r="AG6512" s="2">
        <f t="shared" si="917"/>
        <v>0.45833333333333331</v>
      </c>
      <c r="AH6512" t="s">
        <v>23</v>
      </c>
    </row>
    <row r="6513" spans="1:34" x14ac:dyDescent="0.25">
      <c r="A6513">
        <v>1394696</v>
      </c>
      <c r="B6513" t="s">
        <v>29</v>
      </c>
      <c r="C6513" t="s">
        <v>131</v>
      </c>
      <c r="D6513" t="s">
        <v>132</v>
      </c>
      <c r="E6513">
        <v>55379</v>
      </c>
      <c r="F6513" t="s">
        <v>20</v>
      </c>
      <c r="G6513" t="s">
        <v>50</v>
      </c>
      <c r="H6513">
        <v>185</v>
      </c>
      <c r="I6513" t="s">
        <v>28</v>
      </c>
      <c r="J6513">
        <f>VLOOKUP(I6513,Key!$A$1:$C$73,2,FALSE)</f>
        <v>43.038580000000003</v>
      </c>
      <c r="K6513">
        <f>VLOOKUP(I6513,Key!$A$1:$C$73,3,FALSE)</f>
        <v>-87.90934</v>
      </c>
      <c r="L6513" t="s">
        <v>38</v>
      </c>
      <c r="M6513">
        <f>VLOOKUP(L6513,Key!$A$1:$C$73,2,FALSE)</f>
        <v>43.038649999999997</v>
      </c>
      <c r="N6513">
        <f>VLOOKUP(L6513,Key!$A$1:$C$73,3,FALSE)</f>
        <v>-87.921930000000003</v>
      </c>
      <c r="O6513">
        <v>5</v>
      </c>
      <c r="P6513">
        <v>0</v>
      </c>
      <c r="Q6513">
        <v>0.8</v>
      </c>
      <c r="R6513">
        <v>0.7</v>
      </c>
      <c r="S6513">
        <v>30</v>
      </c>
      <c r="T6513">
        <f t="shared" si="909"/>
        <v>-1</v>
      </c>
      <c r="U6513" s="1">
        <v>42848</v>
      </c>
      <c r="V6513" s="13">
        <f t="shared" si="910"/>
        <v>42826</v>
      </c>
      <c r="W6513" s="14">
        <f t="shared" si="911"/>
        <v>42848</v>
      </c>
      <c r="X6513" s="1" t="str">
        <f t="shared" si="912"/>
        <v>Sunday</v>
      </c>
      <c r="Y6513" s="2">
        <v>0.66297453703703701</v>
      </c>
      <c r="Z6513" s="2">
        <f t="shared" si="913"/>
        <v>0.66666666666666663</v>
      </c>
      <c r="AA6513">
        <f>1</f>
        <v>1</v>
      </c>
      <c r="AB6513" s="1">
        <v>42848</v>
      </c>
      <c r="AC6513" s="13">
        <f t="shared" si="914"/>
        <v>42826</v>
      </c>
      <c r="AD6513" s="14">
        <f t="shared" si="915"/>
        <v>42848</v>
      </c>
      <c r="AE6513" s="1" t="str">
        <f t="shared" si="916"/>
        <v>Sunday</v>
      </c>
      <c r="AF6513" s="2">
        <v>0.66664351851851855</v>
      </c>
      <c r="AG6513" s="2">
        <f t="shared" si="917"/>
        <v>0.66666666666666663</v>
      </c>
      <c r="AH6513" t="s">
        <v>23</v>
      </c>
    </row>
    <row r="6514" spans="1:34" x14ac:dyDescent="0.25">
      <c r="A6514">
        <v>1249286</v>
      </c>
      <c r="B6514" t="s">
        <v>29</v>
      </c>
      <c r="C6514" t="s">
        <v>167</v>
      </c>
      <c r="D6514" t="s">
        <v>46</v>
      </c>
      <c r="E6514">
        <v>60077</v>
      </c>
      <c r="F6514" t="s">
        <v>20</v>
      </c>
      <c r="G6514" t="s">
        <v>99</v>
      </c>
      <c r="H6514">
        <v>78</v>
      </c>
      <c r="I6514" t="s">
        <v>66</v>
      </c>
      <c r="J6514">
        <f>VLOOKUP(I6514,Key!$A$1:$C$73,2,FALSE)</f>
        <v>43.078530000000001</v>
      </c>
      <c r="K6514">
        <f>VLOOKUP(I6514,Key!$A$1:$C$73,3,FALSE)</f>
        <v>-87.882620000000003</v>
      </c>
      <c r="L6514" t="s">
        <v>24</v>
      </c>
      <c r="M6514">
        <f>VLOOKUP(L6514,Key!$A$1:$C$73,2,FALSE)</f>
        <v>43.074655999999997</v>
      </c>
      <c r="N6514">
        <f>VLOOKUP(L6514,Key!$A$1:$C$73,3,FALSE)</f>
        <v>-87.889011999999994</v>
      </c>
      <c r="O6514">
        <v>211</v>
      </c>
      <c r="P6514">
        <v>0</v>
      </c>
      <c r="Q6514">
        <v>18</v>
      </c>
      <c r="R6514">
        <v>17.100000000000001</v>
      </c>
      <c r="S6514">
        <v>720</v>
      </c>
      <c r="T6514">
        <f t="shared" si="909"/>
        <v>-1</v>
      </c>
      <c r="U6514" s="1">
        <v>42852</v>
      </c>
      <c r="V6514" s="13">
        <f t="shared" si="910"/>
        <v>42826</v>
      </c>
      <c r="W6514" s="14">
        <f t="shared" si="911"/>
        <v>42852</v>
      </c>
      <c r="X6514" s="1" t="str">
        <f t="shared" si="912"/>
        <v>Thursday</v>
      </c>
      <c r="Y6514" s="2">
        <v>0.85388888888888881</v>
      </c>
      <c r="Z6514" s="2">
        <f t="shared" si="913"/>
        <v>0.83333333333333326</v>
      </c>
      <c r="AA6514">
        <f>1</f>
        <v>1</v>
      </c>
      <c r="AB6514" s="1">
        <v>42853</v>
      </c>
      <c r="AC6514" s="13">
        <f t="shared" si="914"/>
        <v>42826</v>
      </c>
      <c r="AD6514" s="14">
        <f t="shared" si="915"/>
        <v>42853</v>
      </c>
      <c r="AE6514" s="1" t="str">
        <f t="shared" si="916"/>
        <v>Friday</v>
      </c>
      <c r="AF6514" s="2">
        <v>5.0925925925925921E-4</v>
      </c>
      <c r="AG6514" s="2">
        <f t="shared" si="917"/>
        <v>0</v>
      </c>
      <c r="AH6514" t="s">
        <v>23</v>
      </c>
    </row>
    <row r="6515" spans="1:34" x14ac:dyDescent="0.25">
      <c r="A6515">
        <v>1593333</v>
      </c>
      <c r="B6515" t="s">
        <v>29</v>
      </c>
      <c r="C6515" t="s">
        <v>213</v>
      </c>
      <c r="D6515" t="s">
        <v>139</v>
      </c>
      <c r="E6515">
        <v>7052</v>
      </c>
      <c r="F6515" t="s">
        <v>20</v>
      </c>
      <c r="G6515" t="s">
        <v>50</v>
      </c>
      <c r="H6515">
        <v>11074</v>
      </c>
      <c r="I6515" t="s">
        <v>33</v>
      </c>
      <c r="J6515">
        <f>VLOOKUP(I6515,Key!$A$1:$C$73,2,FALSE)</f>
        <v>43.045712999999999</v>
      </c>
      <c r="K6515">
        <f>VLOOKUP(I6515,Key!$A$1:$C$73,3,FALSE)</f>
        <v>-87.899756999999994</v>
      </c>
      <c r="L6515" t="s">
        <v>22</v>
      </c>
      <c r="M6515">
        <f>VLOOKUP(L6515,Key!$A$1:$C$73,2,FALSE)</f>
        <v>43.058619999999998</v>
      </c>
      <c r="N6515">
        <f>VLOOKUP(L6515,Key!$A$1:$C$73,3,FALSE)</f>
        <v>-87.885319999999993</v>
      </c>
      <c r="O6515">
        <v>14</v>
      </c>
      <c r="P6515">
        <v>0</v>
      </c>
      <c r="Q6515">
        <v>2.1</v>
      </c>
      <c r="R6515">
        <v>2</v>
      </c>
      <c r="S6515">
        <v>84</v>
      </c>
      <c r="T6515">
        <f t="shared" si="909"/>
        <v>-1</v>
      </c>
      <c r="U6515" s="1">
        <v>42847</v>
      </c>
      <c r="V6515" s="13">
        <f t="shared" si="910"/>
        <v>42826</v>
      </c>
      <c r="W6515" s="14">
        <f t="shared" si="911"/>
        <v>42847</v>
      </c>
      <c r="X6515" s="1" t="str">
        <f t="shared" si="912"/>
        <v>Saturday</v>
      </c>
      <c r="Y6515" s="2">
        <v>0.45709490740740738</v>
      </c>
      <c r="Z6515" s="2">
        <f t="shared" si="913"/>
        <v>0.45833333333333331</v>
      </c>
      <c r="AA6515">
        <f>1</f>
        <v>1</v>
      </c>
      <c r="AB6515" s="1">
        <v>42847</v>
      </c>
      <c r="AC6515" s="13">
        <f t="shared" si="914"/>
        <v>42826</v>
      </c>
      <c r="AD6515" s="14">
        <f t="shared" si="915"/>
        <v>42847</v>
      </c>
      <c r="AE6515" s="1" t="str">
        <f t="shared" si="916"/>
        <v>Saturday</v>
      </c>
      <c r="AF6515" s="2">
        <v>0.46690972222222221</v>
      </c>
      <c r="AG6515" s="2">
        <f t="shared" si="917"/>
        <v>0.45833333333333331</v>
      </c>
      <c r="AH6515" t="s">
        <v>23</v>
      </c>
    </row>
    <row r="6516" spans="1:34" x14ac:dyDescent="0.25">
      <c r="A6516">
        <v>1580385</v>
      </c>
      <c r="B6516" t="s">
        <v>29</v>
      </c>
      <c r="C6516" t="s">
        <v>47</v>
      </c>
      <c r="D6516" t="s">
        <v>31</v>
      </c>
      <c r="E6516">
        <v>53211</v>
      </c>
      <c r="F6516" t="s">
        <v>20</v>
      </c>
      <c r="G6516" t="s">
        <v>50</v>
      </c>
      <c r="H6516">
        <v>11118</v>
      </c>
      <c r="I6516" t="s">
        <v>74</v>
      </c>
      <c r="J6516">
        <f>VLOOKUP(I6516,Key!$A$1:$C$73,2,FALSE)</f>
        <v>43.05536</v>
      </c>
      <c r="K6516">
        <f>VLOOKUP(I6516,Key!$A$1:$C$73,3,FALSE)</f>
        <v>-87.90504</v>
      </c>
      <c r="L6516" t="s">
        <v>64</v>
      </c>
      <c r="M6516">
        <f>VLOOKUP(L6516,Key!$A$1:$C$73,2,FALSE)</f>
        <v>43.069021999999997</v>
      </c>
      <c r="N6516">
        <f>VLOOKUP(L6516,Key!$A$1:$C$73,3,FALSE)</f>
        <v>-87.887940999999998</v>
      </c>
      <c r="O6516">
        <v>13</v>
      </c>
      <c r="P6516">
        <v>0</v>
      </c>
      <c r="Q6516">
        <v>2</v>
      </c>
      <c r="R6516">
        <v>1.9</v>
      </c>
      <c r="S6516">
        <v>78</v>
      </c>
      <c r="T6516">
        <f t="shared" si="909"/>
        <v>-1</v>
      </c>
      <c r="U6516" s="1">
        <v>42843</v>
      </c>
      <c r="V6516" s="13">
        <f t="shared" si="910"/>
        <v>42826</v>
      </c>
      <c r="W6516" s="14">
        <f t="shared" si="911"/>
        <v>42843</v>
      </c>
      <c r="X6516" s="1" t="str">
        <f t="shared" si="912"/>
        <v>Tuesday</v>
      </c>
      <c r="Y6516" s="2">
        <v>0.75347222222222221</v>
      </c>
      <c r="Z6516" s="2">
        <f t="shared" si="913"/>
        <v>0.75</v>
      </c>
      <c r="AA6516">
        <f>1</f>
        <v>1</v>
      </c>
      <c r="AB6516" s="1">
        <v>42843</v>
      </c>
      <c r="AC6516" s="13">
        <f t="shared" si="914"/>
        <v>42826</v>
      </c>
      <c r="AD6516" s="14">
        <f t="shared" si="915"/>
        <v>42843</v>
      </c>
      <c r="AE6516" s="1" t="str">
        <f t="shared" si="916"/>
        <v>Tuesday</v>
      </c>
      <c r="AF6516" s="2">
        <v>0.76315972222222228</v>
      </c>
      <c r="AG6516" s="2">
        <f t="shared" si="917"/>
        <v>0.75</v>
      </c>
      <c r="AH6516" t="s">
        <v>23</v>
      </c>
    </row>
    <row r="6517" spans="1:34" x14ac:dyDescent="0.25">
      <c r="A6517">
        <v>1580385</v>
      </c>
      <c r="B6517" t="s">
        <v>29</v>
      </c>
      <c r="C6517" t="s">
        <v>47</v>
      </c>
      <c r="D6517" t="s">
        <v>31</v>
      </c>
      <c r="E6517">
        <v>53211</v>
      </c>
      <c r="F6517" t="s">
        <v>20</v>
      </c>
      <c r="G6517" t="s">
        <v>50</v>
      </c>
      <c r="H6517">
        <v>11118</v>
      </c>
      <c r="I6517" t="s">
        <v>64</v>
      </c>
      <c r="J6517">
        <f>VLOOKUP(I6517,Key!$A$1:$C$73,2,FALSE)</f>
        <v>43.069021999999997</v>
      </c>
      <c r="K6517">
        <f>VLOOKUP(I6517,Key!$A$1:$C$73,3,FALSE)</f>
        <v>-87.887940999999998</v>
      </c>
      <c r="L6517" t="s">
        <v>34</v>
      </c>
      <c r="M6517">
        <f>VLOOKUP(L6517,Key!$A$1:$C$73,2,FALSE)</f>
        <v>43.05097</v>
      </c>
      <c r="N6517">
        <f>VLOOKUP(L6517,Key!$A$1:$C$73,3,FALSE)</f>
        <v>-87.906440000000003</v>
      </c>
      <c r="O6517">
        <v>12</v>
      </c>
      <c r="P6517">
        <v>0</v>
      </c>
      <c r="Q6517">
        <v>1.8</v>
      </c>
      <c r="R6517">
        <v>1.7</v>
      </c>
      <c r="S6517">
        <v>72</v>
      </c>
      <c r="T6517">
        <f t="shared" si="909"/>
        <v>-1</v>
      </c>
      <c r="U6517" s="1">
        <v>42851</v>
      </c>
      <c r="V6517" s="13">
        <f t="shared" si="910"/>
        <v>42826</v>
      </c>
      <c r="W6517" s="14">
        <f t="shared" si="911"/>
        <v>42851</v>
      </c>
      <c r="X6517" s="1" t="str">
        <f t="shared" si="912"/>
        <v>Wednesday</v>
      </c>
      <c r="Y6517" s="2">
        <v>0.33565972222222223</v>
      </c>
      <c r="Z6517" s="2">
        <f t="shared" si="913"/>
        <v>0.33333333333333331</v>
      </c>
      <c r="AA6517">
        <f>1</f>
        <v>1</v>
      </c>
      <c r="AB6517" s="1">
        <v>42851</v>
      </c>
      <c r="AC6517" s="13">
        <f t="shared" si="914"/>
        <v>42826</v>
      </c>
      <c r="AD6517" s="14">
        <f t="shared" si="915"/>
        <v>42851</v>
      </c>
      <c r="AE6517" s="1" t="str">
        <f t="shared" si="916"/>
        <v>Wednesday</v>
      </c>
      <c r="AF6517" s="2">
        <v>0.34421296296296294</v>
      </c>
      <c r="AG6517" s="2">
        <f t="shared" si="917"/>
        <v>0.33333333333333331</v>
      </c>
      <c r="AH6517" t="s">
        <v>23</v>
      </c>
    </row>
    <row r="6518" spans="1:34" x14ac:dyDescent="0.25">
      <c r="A6518">
        <v>1590021</v>
      </c>
      <c r="B6518" t="s">
        <v>29</v>
      </c>
      <c r="C6518" t="s">
        <v>142</v>
      </c>
      <c r="D6518" t="s">
        <v>31</v>
      </c>
      <c r="E6518">
        <v>53219</v>
      </c>
      <c r="F6518" t="s">
        <v>20</v>
      </c>
      <c r="G6518" t="s">
        <v>50</v>
      </c>
      <c r="H6518">
        <v>5581</v>
      </c>
      <c r="I6518" t="s">
        <v>62</v>
      </c>
      <c r="J6518">
        <f>VLOOKUP(I6518,Key!$A$1:$C$73,2,FALSE)</f>
        <v>43.052460000000004</v>
      </c>
      <c r="K6518">
        <f>VLOOKUP(I6518,Key!$A$1:$C$73,3,FALSE)</f>
        <v>-87.891000000000005</v>
      </c>
      <c r="L6518" t="s">
        <v>44</v>
      </c>
      <c r="M6518">
        <f>VLOOKUP(L6518,Key!$A$1:$C$73,2,FALSE)</f>
        <v>43.03886</v>
      </c>
      <c r="N6518">
        <f>VLOOKUP(L6518,Key!$A$1:$C$73,3,FALSE)</f>
        <v>-87.902720000000002</v>
      </c>
      <c r="O6518">
        <v>9</v>
      </c>
      <c r="P6518">
        <v>0</v>
      </c>
      <c r="Q6518">
        <v>1.4</v>
      </c>
      <c r="R6518">
        <v>1.3</v>
      </c>
      <c r="S6518">
        <v>54</v>
      </c>
      <c r="T6518">
        <f t="shared" si="909"/>
        <v>-1</v>
      </c>
      <c r="U6518" s="1">
        <v>42847</v>
      </c>
      <c r="V6518" s="13">
        <f t="shared" si="910"/>
        <v>42826</v>
      </c>
      <c r="W6518" s="14">
        <f t="shared" si="911"/>
        <v>42847</v>
      </c>
      <c r="X6518" s="1" t="str">
        <f t="shared" si="912"/>
        <v>Saturday</v>
      </c>
      <c r="Y6518" s="2">
        <v>0.46300925925925923</v>
      </c>
      <c r="Z6518" s="2">
        <f t="shared" si="913"/>
        <v>0.45833333333333331</v>
      </c>
      <c r="AA6518">
        <f>1</f>
        <v>1</v>
      </c>
      <c r="AB6518" s="1">
        <v>42847</v>
      </c>
      <c r="AC6518" s="13">
        <f t="shared" si="914"/>
        <v>42826</v>
      </c>
      <c r="AD6518" s="14">
        <f t="shared" si="915"/>
        <v>42847</v>
      </c>
      <c r="AE6518" s="1" t="str">
        <f t="shared" si="916"/>
        <v>Saturday</v>
      </c>
      <c r="AF6518" s="2">
        <v>0.46940972222222221</v>
      </c>
      <c r="AG6518" s="2">
        <f t="shared" si="917"/>
        <v>0.45833333333333331</v>
      </c>
      <c r="AH6518" t="s">
        <v>23</v>
      </c>
    </row>
    <row r="6519" spans="1:34" x14ac:dyDescent="0.25">
      <c r="A6519">
        <v>1590021</v>
      </c>
      <c r="B6519" t="s">
        <v>29</v>
      </c>
      <c r="C6519" t="s">
        <v>142</v>
      </c>
      <c r="D6519" t="s">
        <v>31</v>
      </c>
      <c r="E6519">
        <v>53219</v>
      </c>
      <c r="F6519" t="s">
        <v>20</v>
      </c>
      <c r="G6519" t="s">
        <v>50</v>
      </c>
      <c r="H6519">
        <v>186</v>
      </c>
      <c r="I6519" t="s">
        <v>92</v>
      </c>
      <c r="J6519">
        <f>VLOOKUP(I6519,Key!$A$1:$C$73,2,FALSE)</f>
        <v>43.038245000000003</v>
      </c>
      <c r="K6519">
        <f>VLOOKUP(I6519,Key!$A$1:$C$73,3,FALSE)</f>
        <v>-87.914811999999998</v>
      </c>
      <c r="L6519" t="s">
        <v>92</v>
      </c>
      <c r="M6519">
        <f>VLOOKUP(L6519,Key!$A$1:$C$73,2,FALSE)</f>
        <v>43.038245000000003</v>
      </c>
      <c r="N6519">
        <f>VLOOKUP(L6519,Key!$A$1:$C$73,3,FALSE)</f>
        <v>-87.914811999999998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f t="shared" si="909"/>
        <v>-1</v>
      </c>
      <c r="U6519" s="1">
        <v>42844</v>
      </c>
      <c r="V6519" s="13">
        <f t="shared" si="910"/>
        <v>42826</v>
      </c>
      <c r="W6519" s="14">
        <f t="shared" si="911"/>
        <v>42844</v>
      </c>
      <c r="X6519" s="1" t="str">
        <f t="shared" si="912"/>
        <v>Wednesday</v>
      </c>
      <c r="Y6519" s="2">
        <v>0.46792824074074074</v>
      </c>
      <c r="Z6519" s="2">
        <f t="shared" si="913"/>
        <v>0.45833333333333331</v>
      </c>
      <c r="AA6519">
        <f>1</f>
        <v>1</v>
      </c>
      <c r="AB6519" s="1">
        <v>42844</v>
      </c>
      <c r="AC6519" s="13">
        <f t="shared" si="914"/>
        <v>42826</v>
      </c>
      <c r="AD6519" s="14">
        <f t="shared" si="915"/>
        <v>42844</v>
      </c>
      <c r="AE6519" s="1" t="str">
        <f t="shared" si="916"/>
        <v>Wednesday</v>
      </c>
      <c r="AF6519" s="2">
        <v>0.4679976851851852</v>
      </c>
      <c r="AG6519" s="2">
        <f t="shared" si="917"/>
        <v>0.45833333333333331</v>
      </c>
      <c r="AH6519" t="s">
        <v>25</v>
      </c>
    </row>
    <row r="6520" spans="1:34" x14ac:dyDescent="0.25">
      <c r="A6520">
        <v>1518070</v>
      </c>
      <c r="B6520" t="s">
        <v>29</v>
      </c>
      <c r="C6520" t="s">
        <v>47</v>
      </c>
      <c r="D6520" t="s">
        <v>31</v>
      </c>
      <c r="E6520">
        <v>53211</v>
      </c>
      <c r="F6520" t="s">
        <v>20</v>
      </c>
      <c r="G6520" t="s">
        <v>50</v>
      </c>
      <c r="H6520">
        <v>5466</v>
      </c>
      <c r="I6520" t="s">
        <v>64</v>
      </c>
      <c r="J6520">
        <f>VLOOKUP(I6520,Key!$A$1:$C$73,2,FALSE)</f>
        <v>43.069021999999997</v>
      </c>
      <c r="K6520">
        <f>VLOOKUP(I6520,Key!$A$1:$C$73,3,FALSE)</f>
        <v>-87.887940999999998</v>
      </c>
      <c r="L6520" t="s">
        <v>86</v>
      </c>
      <c r="M6520">
        <f>VLOOKUP(L6520,Key!$A$1:$C$73,2,FALSE)</f>
        <v>43.052549999999997</v>
      </c>
      <c r="N6520">
        <f>VLOOKUP(L6520,Key!$A$1:$C$73,3,FALSE)</f>
        <v>-87.909329999999997</v>
      </c>
      <c r="O6520">
        <v>13</v>
      </c>
      <c r="P6520">
        <v>0</v>
      </c>
      <c r="Q6520">
        <v>2</v>
      </c>
      <c r="R6520">
        <v>1.9</v>
      </c>
      <c r="S6520">
        <v>78</v>
      </c>
      <c r="T6520">
        <f t="shared" si="909"/>
        <v>-1</v>
      </c>
      <c r="U6520" s="1">
        <v>42852</v>
      </c>
      <c r="V6520" s="13">
        <f t="shared" si="910"/>
        <v>42826</v>
      </c>
      <c r="W6520" s="14">
        <f t="shared" si="911"/>
        <v>42852</v>
      </c>
      <c r="X6520" s="1" t="str">
        <f t="shared" si="912"/>
        <v>Thursday</v>
      </c>
      <c r="Y6520" s="2">
        <v>0.35592592592592592</v>
      </c>
      <c r="Z6520" s="2">
        <f t="shared" si="913"/>
        <v>0.375</v>
      </c>
      <c r="AA6520">
        <f>1</f>
        <v>1</v>
      </c>
      <c r="AB6520" s="1">
        <v>42852</v>
      </c>
      <c r="AC6520" s="13">
        <f t="shared" si="914"/>
        <v>42826</v>
      </c>
      <c r="AD6520" s="14">
        <f t="shared" si="915"/>
        <v>42852</v>
      </c>
      <c r="AE6520" s="1" t="str">
        <f t="shared" si="916"/>
        <v>Thursday</v>
      </c>
      <c r="AF6520" s="2">
        <v>0.36473379629629626</v>
      </c>
      <c r="AG6520" s="2">
        <f t="shared" si="917"/>
        <v>0.375</v>
      </c>
      <c r="AH6520" t="s">
        <v>23</v>
      </c>
    </row>
    <row r="6521" spans="1:34" x14ac:dyDescent="0.25">
      <c r="A6521">
        <v>1394702</v>
      </c>
      <c r="B6521" t="s">
        <v>29</v>
      </c>
      <c r="C6521" t="s">
        <v>208</v>
      </c>
      <c r="D6521" t="s">
        <v>46</v>
      </c>
      <c r="E6521">
        <v>60525</v>
      </c>
      <c r="F6521" t="s">
        <v>20</v>
      </c>
      <c r="G6521" t="s">
        <v>50</v>
      </c>
      <c r="H6521">
        <v>5540</v>
      </c>
      <c r="I6521" t="s">
        <v>38</v>
      </c>
      <c r="J6521">
        <f>VLOOKUP(I6521,Key!$A$1:$C$73,2,FALSE)</f>
        <v>43.038649999999997</v>
      </c>
      <c r="K6521">
        <f>VLOOKUP(I6521,Key!$A$1:$C$73,3,FALSE)</f>
        <v>-87.921930000000003</v>
      </c>
      <c r="L6521" t="s">
        <v>36</v>
      </c>
      <c r="M6521">
        <f>VLOOKUP(L6521,Key!$A$1:$C$73,2,FALSE)</f>
        <v>43.03519</v>
      </c>
      <c r="N6521">
        <f>VLOOKUP(L6521,Key!$A$1:$C$73,3,FALSE)</f>
        <v>-87.907390000000007</v>
      </c>
      <c r="O6521">
        <v>10</v>
      </c>
      <c r="P6521">
        <v>0</v>
      </c>
      <c r="Q6521">
        <v>1.5</v>
      </c>
      <c r="R6521">
        <v>1.4</v>
      </c>
      <c r="S6521">
        <v>60</v>
      </c>
      <c r="T6521">
        <f t="shared" si="909"/>
        <v>-1</v>
      </c>
      <c r="U6521" s="1">
        <v>42850</v>
      </c>
      <c r="V6521" s="13">
        <f t="shared" si="910"/>
        <v>42826</v>
      </c>
      <c r="W6521" s="14">
        <f t="shared" si="911"/>
        <v>42850</v>
      </c>
      <c r="X6521" s="1" t="str">
        <f t="shared" si="912"/>
        <v>Tuesday</v>
      </c>
      <c r="Y6521" s="2">
        <v>0.66770833333333324</v>
      </c>
      <c r="Z6521" s="2">
        <f t="shared" si="913"/>
        <v>0.66666666666666663</v>
      </c>
      <c r="AA6521">
        <f>1</f>
        <v>1</v>
      </c>
      <c r="AB6521" s="1">
        <v>42850</v>
      </c>
      <c r="AC6521" s="13">
        <f t="shared" si="914"/>
        <v>42826</v>
      </c>
      <c r="AD6521" s="14">
        <f t="shared" si="915"/>
        <v>42850</v>
      </c>
      <c r="AE6521" s="1" t="str">
        <f t="shared" si="916"/>
        <v>Tuesday</v>
      </c>
      <c r="AF6521" s="2">
        <v>0.67454861111111108</v>
      </c>
      <c r="AG6521" s="2">
        <f t="shared" si="917"/>
        <v>0.66666666666666663</v>
      </c>
      <c r="AH6521" t="s">
        <v>23</v>
      </c>
    </row>
    <row r="6522" spans="1:34" x14ac:dyDescent="0.25">
      <c r="A6522">
        <v>1580385</v>
      </c>
      <c r="B6522" t="s">
        <v>29</v>
      </c>
      <c r="C6522" t="s">
        <v>47</v>
      </c>
      <c r="D6522" t="s">
        <v>31</v>
      </c>
      <c r="E6522">
        <v>53211</v>
      </c>
      <c r="F6522" t="s">
        <v>20</v>
      </c>
      <c r="G6522" t="s">
        <v>50</v>
      </c>
      <c r="H6522">
        <v>11118</v>
      </c>
      <c r="I6522" t="s">
        <v>34</v>
      </c>
      <c r="J6522">
        <f>VLOOKUP(I6522,Key!$A$1:$C$73,2,FALSE)</f>
        <v>43.05097</v>
      </c>
      <c r="K6522">
        <f>VLOOKUP(I6522,Key!$A$1:$C$73,3,FALSE)</f>
        <v>-87.906440000000003</v>
      </c>
      <c r="L6522" t="s">
        <v>64</v>
      </c>
      <c r="M6522">
        <f>VLOOKUP(L6522,Key!$A$1:$C$73,2,FALSE)</f>
        <v>43.069021999999997</v>
      </c>
      <c r="N6522">
        <f>VLOOKUP(L6522,Key!$A$1:$C$73,3,FALSE)</f>
        <v>-87.887940999999998</v>
      </c>
      <c r="O6522">
        <v>16</v>
      </c>
      <c r="P6522">
        <v>0</v>
      </c>
      <c r="Q6522">
        <v>2.4</v>
      </c>
      <c r="R6522">
        <v>2.2999999999999998</v>
      </c>
      <c r="S6522">
        <v>96</v>
      </c>
      <c r="T6522">
        <f t="shared" si="909"/>
        <v>-1</v>
      </c>
      <c r="U6522" s="1">
        <v>42851</v>
      </c>
      <c r="V6522" s="13">
        <f t="shared" si="910"/>
        <v>42826</v>
      </c>
      <c r="W6522" s="14">
        <f t="shared" si="911"/>
        <v>42851</v>
      </c>
      <c r="X6522" s="1" t="str">
        <f t="shared" si="912"/>
        <v>Wednesday</v>
      </c>
      <c r="Y6522" s="2">
        <v>0.71005787037037038</v>
      </c>
      <c r="Z6522" s="2">
        <f t="shared" si="913"/>
        <v>0.70833333333333326</v>
      </c>
      <c r="AA6522">
        <f>1</f>
        <v>1</v>
      </c>
      <c r="AB6522" s="1">
        <v>42851</v>
      </c>
      <c r="AC6522" s="13">
        <f t="shared" si="914"/>
        <v>42826</v>
      </c>
      <c r="AD6522" s="14">
        <f t="shared" si="915"/>
        <v>42851</v>
      </c>
      <c r="AE6522" s="1" t="str">
        <f t="shared" si="916"/>
        <v>Wednesday</v>
      </c>
      <c r="AF6522" s="2">
        <v>0.72090277777777778</v>
      </c>
      <c r="AG6522" s="2">
        <f t="shared" si="917"/>
        <v>0.70833333333333326</v>
      </c>
      <c r="AH6522" t="s">
        <v>23</v>
      </c>
    </row>
    <row r="6523" spans="1:34" x14ac:dyDescent="0.25">
      <c r="A6523">
        <v>1560735</v>
      </c>
      <c r="B6523" t="s">
        <v>29</v>
      </c>
      <c r="C6523" t="s">
        <v>47</v>
      </c>
      <c r="D6523" t="s">
        <v>31</v>
      </c>
      <c r="E6523">
        <v>53219</v>
      </c>
      <c r="F6523" t="s">
        <v>20</v>
      </c>
      <c r="G6523" t="s">
        <v>50</v>
      </c>
      <c r="H6523">
        <v>5460</v>
      </c>
      <c r="I6523" t="s">
        <v>62</v>
      </c>
      <c r="J6523">
        <f>VLOOKUP(I6523,Key!$A$1:$C$73,2,FALSE)</f>
        <v>43.052460000000004</v>
      </c>
      <c r="K6523">
        <f>VLOOKUP(I6523,Key!$A$1:$C$73,3,FALSE)</f>
        <v>-87.891000000000005</v>
      </c>
      <c r="L6523" t="s">
        <v>62</v>
      </c>
      <c r="M6523">
        <f>VLOOKUP(L6523,Key!$A$1:$C$73,2,FALSE)</f>
        <v>43.052460000000004</v>
      </c>
      <c r="N6523">
        <f>VLOOKUP(L6523,Key!$A$1:$C$73,3,FALSE)</f>
        <v>-87.891000000000005</v>
      </c>
      <c r="O6523">
        <v>8</v>
      </c>
      <c r="P6523">
        <v>0</v>
      </c>
      <c r="Q6523">
        <v>1.2</v>
      </c>
      <c r="R6523">
        <v>1.1000000000000001</v>
      </c>
      <c r="S6523">
        <v>48</v>
      </c>
      <c r="T6523">
        <f t="shared" si="909"/>
        <v>-1</v>
      </c>
      <c r="U6523" s="1">
        <v>42826</v>
      </c>
      <c r="V6523" s="13">
        <f t="shared" si="910"/>
        <v>42826</v>
      </c>
      <c r="W6523" s="14">
        <f t="shared" si="911"/>
        <v>42826</v>
      </c>
      <c r="X6523" s="1" t="str">
        <f t="shared" si="912"/>
        <v>Saturday</v>
      </c>
      <c r="Y6523" s="2">
        <v>0.67185185185185192</v>
      </c>
      <c r="Z6523" s="2">
        <f t="shared" si="913"/>
        <v>0.66666666666666663</v>
      </c>
      <c r="AA6523">
        <f>1</f>
        <v>1</v>
      </c>
      <c r="AB6523" s="1">
        <v>42826</v>
      </c>
      <c r="AC6523" s="13">
        <f t="shared" si="914"/>
        <v>42826</v>
      </c>
      <c r="AD6523" s="14">
        <f t="shared" si="915"/>
        <v>42826</v>
      </c>
      <c r="AE6523" s="1" t="str">
        <f t="shared" si="916"/>
        <v>Saturday</v>
      </c>
      <c r="AF6523" s="2">
        <v>0.6771759259259259</v>
      </c>
      <c r="AG6523" s="2">
        <f t="shared" si="917"/>
        <v>0.66666666666666663</v>
      </c>
      <c r="AH6523" t="s">
        <v>25</v>
      </c>
    </row>
    <row r="6524" spans="1:34" x14ac:dyDescent="0.25">
      <c r="A6524">
        <v>532126</v>
      </c>
      <c r="B6524" t="s">
        <v>29</v>
      </c>
      <c r="C6524" t="s">
        <v>47</v>
      </c>
      <c r="D6524" t="s">
        <v>31</v>
      </c>
      <c r="E6524">
        <v>53211</v>
      </c>
      <c r="F6524" t="s">
        <v>20</v>
      </c>
      <c r="G6524" t="s">
        <v>97</v>
      </c>
      <c r="H6524">
        <v>5465</v>
      </c>
      <c r="I6524" t="s">
        <v>42</v>
      </c>
      <c r="J6524">
        <f>VLOOKUP(I6524,Key!$A$1:$C$73,2,FALSE)</f>
        <v>43.038719999999998</v>
      </c>
      <c r="K6524">
        <f>VLOOKUP(I6524,Key!$A$1:$C$73,3,FALSE)</f>
        <v>-87.905339999999995</v>
      </c>
      <c r="L6524" t="s">
        <v>62</v>
      </c>
      <c r="M6524">
        <f>VLOOKUP(L6524,Key!$A$1:$C$73,2,FALSE)</f>
        <v>43.052460000000004</v>
      </c>
      <c r="N6524">
        <f>VLOOKUP(L6524,Key!$A$1:$C$73,3,FALSE)</f>
        <v>-87.891000000000005</v>
      </c>
      <c r="O6524">
        <v>11</v>
      </c>
      <c r="P6524">
        <v>0</v>
      </c>
      <c r="Q6524">
        <v>1.7</v>
      </c>
      <c r="R6524">
        <v>1.6</v>
      </c>
      <c r="S6524">
        <v>66</v>
      </c>
      <c r="T6524">
        <f t="shared" si="909"/>
        <v>-1</v>
      </c>
      <c r="U6524" s="1">
        <v>42847</v>
      </c>
      <c r="V6524" s="13">
        <f t="shared" si="910"/>
        <v>42826</v>
      </c>
      <c r="W6524" s="14">
        <f t="shared" si="911"/>
        <v>42847</v>
      </c>
      <c r="X6524" s="1" t="str">
        <f t="shared" si="912"/>
        <v>Saturday</v>
      </c>
      <c r="Y6524" s="2">
        <v>0.71196759259259268</v>
      </c>
      <c r="Z6524" s="2">
        <f t="shared" si="913"/>
        <v>0.70833333333333326</v>
      </c>
      <c r="AA6524">
        <f>1</f>
        <v>1</v>
      </c>
      <c r="AB6524" s="1">
        <v>42847</v>
      </c>
      <c r="AC6524" s="13">
        <f t="shared" si="914"/>
        <v>42826</v>
      </c>
      <c r="AD6524" s="14">
        <f t="shared" si="915"/>
        <v>42847</v>
      </c>
      <c r="AE6524" s="1" t="str">
        <f t="shared" si="916"/>
        <v>Saturday</v>
      </c>
      <c r="AF6524" s="2">
        <v>0.71959490740740739</v>
      </c>
      <c r="AG6524" s="2">
        <f t="shared" si="917"/>
        <v>0.70833333333333326</v>
      </c>
      <c r="AH6524" t="s">
        <v>23</v>
      </c>
    </row>
    <row r="6525" spans="1:34" x14ac:dyDescent="0.25">
      <c r="A6525">
        <v>1135547</v>
      </c>
      <c r="B6525" t="s">
        <v>29</v>
      </c>
      <c r="C6525" t="s">
        <v>47</v>
      </c>
      <c r="D6525" t="s">
        <v>31</v>
      </c>
      <c r="E6525">
        <v>53202</v>
      </c>
      <c r="F6525" t="s">
        <v>20</v>
      </c>
      <c r="G6525" t="s">
        <v>32</v>
      </c>
      <c r="H6525">
        <v>250</v>
      </c>
      <c r="I6525" t="s">
        <v>53</v>
      </c>
      <c r="J6525">
        <f>VLOOKUP(I6525,Key!$A$1:$C$73,2,FALSE)</f>
        <v>43.04824</v>
      </c>
      <c r="K6525">
        <f>VLOOKUP(I6525,Key!$A$1:$C$73,3,FALSE)</f>
        <v>-87.904970000000006</v>
      </c>
      <c r="L6525" t="s">
        <v>52</v>
      </c>
      <c r="M6525">
        <f>VLOOKUP(L6525,Key!$A$1:$C$73,2,FALSE)</f>
        <v>43.042490000000001</v>
      </c>
      <c r="N6525">
        <f>VLOOKUP(L6525,Key!$A$1:$C$73,3,FALSE)</f>
        <v>-87.909959999999998</v>
      </c>
      <c r="O6525">
        <v>8</v>
      </c>
      <c r="P6525">
        <v>0</v>
      </c>
      <c r="Q6525">
        <v>1.2</v>
      </c>
      <c r="R6525">
        <v>1.1000000000000001</v>
      </c>
      <c r="S6525">
        <v>48</v>
      </c>
      <c r="T6525">
        <f t="shared" si="909"/>
        <v>-1</v>
      </c>
      <c r="U6525" s="1">
        <v>42845</v>
      </c>
      <c r="V6525" s="13">
        <f t="shared" si="910"/>
        <v>42826</v>
      </c>
      <c r="W6525" s="14">
        <f t="shared" si="911"/>
        <v>42845</v>
      </c>
      <c r="X6525" s="1" t="str">
        <f t="shared" si="912"/>
        <v>Thursday</v>
      </c>
      <c r="Y6525" s="2">
        <v>0.77384259259259258</v>
      </c>
      <c r="Z6525" s="2">
        <f t="shared" si="913"/>
        <v>0.79166666666666663</v>
      </c>
      <c r="AA6525">
        <f>1</f>
        <v>1</v>
      </c>
      <c r="AB6525" s="1">
        <v>42845</v>
      </c>
      <c r="AC6525" s="13">
        <f t="shared" si="914"/>
        <v>42826</v>
      </c>
      <c r="AD6525" s="14">
        <f t="shared" si="915"/>
        <v>42845</v>
      </c>
      <c r="AE6525" s="1" t="str">
        <f t="shared" si="916"/>
        <v>Thursday</v>
      </c>
      <c r="AF6525" s="2">
        <v>0.77937499999999993</v>
      </c>
      <c r="AG6525" s="2">
        <f t="shared" si="917"/>
        <v>0.79166666666666663</v>
      </c>
      <c r="AH6525" t="s">
        <v>23</v>
      </c>
    </row>
    <row r="6526" spans="1:34" x14ac:dyDescent="0.25">
      <c r="A6526">
        <v>1590021</v>
      </c>
      <c r="B6526" t="s">
        <v>29</v>
      </c>
      <c r="C6526" t="s">
        <v>142</v>
      </c>
      <c r="D6526" t="s">
        <v>31</v>
      </c>
      <c r="E6526">
        <v>53219</v>
      </c>
      <c r="F6526" t="s">
        <v>20</v>
      </c>
      <c r="G6526" t="s">
        <v>50</v>
      </c>
      <c r="H6526">
        <v>11089</v>
      </c>
      <c r="I6526" t="s">
        <v>61</v>
      </c>
      <c r="J6526">
        <f>VLOOKUP(I6526,Key!$A$1:$C$73,2,FALSE)</f>
        <v>43.060786</v>
      </c>
      <c r="K6526">
        <f>VLOOKUP(I6526,Key!$A$1:$C$73,3,FALSE)</f>
        <v>-87.883825999999999</v>
      </c>
      <c r="L6526" t="s">
        <v>77</v>
      </c>
      <c r="M6526">
        <f>VLOOKUP(L6526,Key!$A$1:$C$73,2,FALSE)</f>
        <v>43.036900000000003</v>
      </c>
      <c r="N6526">
        <f>VLOOKUP(L6526,Key!$A$1:$C$73,3,FALSE)</f>
        <v>-87.89667</v>
      </c>
      <c r="O6526">
        <v>29</v>
      </c>
      <c r="P6526">
        <v>0</v>
      </c>
      <c r="Q6526">
        <v>4.4000000000000004</v>
      </c>
      <c r="R6526">
        <v>4.0999999999999996</v>
      </c>
      <c r="S6526">
        <v>174</v>
      </c>
      <c r="T6526">
        <f t="shared" si="909"/>
        <v>-1</v>
      </c>
      <c r="U6526" s="1">
        <v>42852</v>
      </c>
      <c r="V6526" s="13">
        <f t="shared" si="910"/>
        <v>42826</v>
      </c>
      <c r="W6526" s="14">
        <f t="shared" si="911"/>
        <v>42852</v>
      </c>
      <c r="X6526" s="1" t="str">
        <f t="shared" si="912"/>
        <v>Thursday</v>
      </c>
      <c r="Y6526" s="2">
        <v>0.63828703703703704</v>
      </c>
      <c r="Z6526" s="2">
        <f t="shared" si="913"/>
        <v>0.625</v>
      </c>
      <c r="AA6526">
        <f>1</f>
        <v>1</v>
      </c>
      <c r="AB6526" s="1">
        <v>42852</v>
      </c>
      <c r="AC6526" s="13">
        <f t="shared" si="914"/>
        <v>42826</v>
      </c>
      <c r="AD6526" s="14">
        <f t="shared" si="915"/>
        <v>42852</v>
      </c>
      <c r="AE6526" s="1" t="str">
        <f t="shared" si="916"/>
        <v>Thursday</v>
      </c>
      <c r="AF6526" s="2">
        <v>0.65865740740740741</v>
      </c>
      <c r="AG6526" s="2">
        <f t="shared" si="917"/>
        <v>0.66666666666666663</v>
      </c>
      <c r="AH6526" t="s">
        <v>23</v>
      </c>
    </row>
    <row r="6527" spans="1:34" x14ac:dyDescent="0.25">
      <c r="A6527">
        <v>1191218</v>
      </c>
      <c r="B6527" t="s">
        <v>29</v>
      </c>
      <c r="C6527" t="s">
        <v>103</v>
      </c>
      <c r="D6527" t="s">
        <v>31</v>
      </c>
      <c r="E6527">
        <v>53212</v>
      </c>
      <c r="F6527" t="s">
        <v>20</v>
      </c>
      <c r="G6527" t="s">
        <v>50</v>
      </c>
      <c r="H6527">
        <v>5577</v>
      </c>
      <c r="I6527" t="s">
        <v>61</v>
      </c>
      <c r="J6527">
        <f>VLOOKUP(I6527,Key!$A$1:$C$73,2,FALSE)</f>
        <v>43.060786</v>
      </c>
      <c r="K6527">
        <f>VLOOKUP(I6527,Key!$A$1:$C$73,3,FALSE)</f>
        <v>-87.883825999999999</v>
      </c>
      <c r="L6527" t="s">
        <v>86</v>
      </c>
      <c r="M6527">
        <f>VLOOKUP(L6527,Key!$A$1:$C$73,2,FALSE)</f>
        <v>43.052549999999997</v>
      </c>
      <c r="N6527">
        <f>VLOOKUP(L6527,Key!$A$1:$C$73,3,FALSE)</f>
        <v>-87.909329999999997</v>
      </c>
      <c r="O6527">
        <v>13</v>
      </c>
      <c r="P6527">
        <v>0</v>
      </c>
      <c r="Q6527">
        <v>2</v>
      </c>
      <c r="R6527">
        <v>1.9</v>
      </c>
      <c r="S6527">
        <v>78</v>
      </c>
      <c r="T6527">
        <f t="shared" si="909"/>
        <v>-1</v>
      </c>
      <c r="U6527" s="1">
        <v>42853</v>
      </c>
      <c r="V6527" s="13">
        <f t="shared" si="910"/>
        <v>42826</v>
      </c>
      <c r="W6527" s="14">
        <f t="shared" si="911"/>
        <v>42853</v>
      </c>
      <c r="X6527" s="1" t="str">
        <f t="shared" si="912"/>
        <v>Friday</v>
      </c>
      <c r="Y6527" s="2">
        <v>0.65357638888888892</v>
      </c>
      <c r="Z6527" s="2">
        <f t="shared" si="913"/>
        <v>0.66666666666666663</v>
      </c>
      <c r="AA6527">
        <f>1</f>
        <v>1</v>
      </c>
      <c r="AB6527" s="1">
        <v>42853</v>
      </c>
      <c r="AC6527" s="13">
        <f t="shared" si="914"/>
        <v>42826</v>
      </c>
      <c r="AD6527" s="14">
        <f t="shared" si="915"/>
        <v>42853</v>
      </c>
      <c r="AE6527" s="1" t="str">
        <f t="shared" si="916"/>
        <v>Friday</v>
      </c>
      <c r="AF6527" s="2">
        <v>0.66305555555555562</v>
      </c>
      <c r="AG6527" s="2">
        <f t="shared" si="917"/>
        <v>0.66666666666666663</v>
      </c>
      <c r="AH6527" t="s">
        <v>23</v>
      </c>
    </row>
    <row r="6528" spans="1:34" x14ac:dyDescent="0.25">
      <c r="O6528">
        <f>AVERAGE(O2:O6527)</f>
        <v>35.579528041679438</v>
      </c>
      <c r="Q6528">
        <f>SUM(Q2:Q6527)</f>
        <v>30266.199999999928</v>
      </c>
      <c r="U6528" s="1"/>
      <c r="V6528" s="13"/>
      <c r="W6528" s="14"/>
      <c r="X6528" s="1"/>
      <c r="Y6528" s="2"/>
      <c r="Z6528" s="2"/>
      <c r="AB6528" s="1"/>
      <c r="AC6528" s="13"/>
      <c r="AD6528" s="14"/>
      <c r="AE6528" s="1"/>
      <c r="AF6528" s="2"/>
      <c r="AG6528" s="2"/>
    </row>
  </sheetData>
  <sortState ref="A2:AH6527">
    <sortCondition ref="B1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3"/>
  <sheetViews>
    <sheetView workbookViewId="0">
      <selection activeCell="K20" sqref="K20"/>
    </sheetView>
  </sheetViews>
  <sheetFormatPr defaultRowHeight="15" x14ac:dyDescent="0.25"/>
  <cols>
    <col min="1" max="1" width="33.85546875" bestFit="1" customWidth="1"/>
  </cols>
  <sheetData>
    <row r="1" spans="1:3" x14ac:dyDescent="0.25">
      <c r="A1" s="3" t="s">
        <v>222</v>
      </c>
      <c r="B1" s="3">
        <v>43.017038999999997</v>
      </c>
      <c r="C1" s="3">
        <v>-87.911201000000005</v>
      </c>
    </row>
    <row r="2" spans="1:3" x14ac:dyDescent="0.25">
      <c r="A2" s="3" t="s">
        <v>42</v>
      </c>
      <c r="B2" s="3">
        <v>43.038719999999998</v>
      </c>
      <c r="C2" s="3">
        <v>-87.905339999999995</v>
      </c>
    </row>
    <row r="3" spans="1:3" x14ac:dyDescent="0.25">
      <c r="A3" s="3" t="s">
        <v>69</v>
      </c>
      <c r="B3" s="3">
        <v>43.024340000000002</v>
      </c>
      <c r="C3" s="3">
        <v>-87.916753</v>
      </c>
    </row>
    <row r="4" spans="1:3" x14ac:dyDescent="0.25">
      <c r="A4" t="s">
        <v>95</v>
      </c>
      <c r="B4" s="3">
        <v>43.054830000000003</v>
      </c>
      <c r="C4" s="3">
        <v>-87.91874</v>
      </c>
    </row>
    <row r="5" spans="1:3" x14ac:dyDescent="0.25">
      <c r="A5" t="s">
        <v>68</v>
      </c>
      <c r="B5" s="3">
        <v>43.026470000000003</v>
      </c>
      <c r="C5" s="3">
        <v>-87.918040000000005</v>
      </c>
    </row>
    <row r="6" spans="1:3" x14ac:dyDescent="0.25">
      <c r="A6" s="4" t="s">
        <v>27</v>
      </c>
      <c r="B6" s="5">
        <v>43.041646999999998</v>
      </c>
      <c r="C6" s="5">
        <v>-87.927257999999995</v>
      </c>
    </row>
    <row r="7" spans="1:3" x14ac:dyDescent="0.25">
      <c r="A7" s="3" t="s">
        <v>33</v>
      </c>
      <c r="B7" s="3">
        <v>43.045712999999999</v>
      </c>
      <c r="C7" s="3">
        <v>-87.899756999999994</v>
      </c>
    </row>
    <row r="8" spans="1:3" x14ac:dyDescent="0.25">
      <c r="A8" s="3" t="s">
        <v>81</v>
      </c>
      <c r="B8" s="3">
        <v>43.058010000000003</v>
      </c>
      <c r="C8" s="3">
        <v>-87.877300000000005</v>
      </c>
    </row>
    <row r="9" spans="1:3" x14ac:dyDescent="0.25">
      <c r="A9" s="6" t="s">
        <v>85</v>
      </c>
      <c r="B9" s="3">
        <v>43.053040000000003</v>
      </c>
      <c r="C9" s="3">
        <v>-87.897660000000002</v>
      </c>
    </row>
    <row r="10" spans="1:3" x14ac:dyDescent="0.25">
      <c r="A10" s="6" t="s">
        <v>62</v>
      </c>
      <c r="B10" s="3">
        <v>43.052460000000004</v>
      </c>
      <c r="C10" s="3">
        <v>-87.891000000000005</v>
      </c>
    </row>
    <row r="11" spans="1:3" x14ac:dyDescent="0.25">
      <c r="A11" s="3" t="s">
        <v>60</v>
      </c>
      <c r="B11" s="3">
        <v>43.046570000000003</v>
      </c>
      <c r="C11" s="3">
        <v>-87.908720000000002</v>
      </c>
    </row>
    <row r="12" spans="1:3" x14ac:dyDescent="0.25">
      <c r="A12" s="3" t="s">
        <v>92</v>
      </c>
      <c r="B12" s="3">
        <v>43.038245000000003</v>
      </c>
      <c r="C12" s="3">
        <v>-87.914811999999998</v>
      </c>
    </row>
    <row r="13" spans="1:3" x14ac:dyDescent="0.25">
      <c r="A13" s="3" t="s">
        <v>79</v>
      </c>
      <c r="B13" s="3">
        <v>43.04804</v>
      </c>
      <c r="C13" s="3">
        <v>-87.896720000000002</v>
      </c>
    </row>
    <row r="14" spans="1:3" x14ac:dyDescent="0.25">
      <c r="A14" s="3" t="s">
        <v>223</v>
      </c>
      <c r="B14" s="3">
        <v>43.042639999999999</v>
      </c>
      <c r="C14" s="3">
        <v>-87.905680000000004</v>
      </c>
    </row>
    <row r="15" spans="1:3" x14ac:dyDescent="0.25">
      <c r="A15" s="3" t="s">
        <v>38</v>
      </c>
      <c r="B15" s="3">
        <v>43.038649999999997</v>
      </c>
      <c r="C15" s="3">
        <v>-87.921930000000003</v>
      </c>
    </row>
    <row r="16" spans="1:3" x14ac:dyDescent="0.25">
      <c r="A16" s="7" t="s">
        <v>136</v>
      </c>
      <c r="B16" s="3">
        <v>43.02017</v>
      </c>
      <c r="C16" s="3">
        <v>-87.933049999999994</v>
      </c>
    </row>
    <row r="17" spans="1:3" x14ac:dyDescent="0.25">
      <c r="A17" s="5" t="s">
        <v>88</v>
      </c>
      <c r="B17" s="5">
        <v>43.059550000000002</v>
      </c>
      <c r="C17" s="5">
        <v>-88.008840000000006</v>
      </c>
    </row>
    <row r="18" spans="1:3" x14ac:dyDescent="0.25">
      <c r="A18" s="7" t="s">
        <v>224</v>
      </c>
      <c r="B18" s="3">
        <v>43.053659000000003</v>
      </c>
      <c r="C18" s="3">
        <v>-87.885788000000005</v>
      </c>
    </row>
    <row r="19" spans="1:3" x14ac:dyDescent="0.25">
      <c r="A19" s="8" t="s">
        <v>77</v>
      </c>
      <c r="B19" s="3">
        <v>43.036900000000003</v>
      </c>
      <c r="C19" s="3">
        <v>-87.89667</v>
      </c>
    </row>
    <row r="20" spans="1:3" x14ac:dyDescent="0.25">
      <c r="A20" s="9" t="s">
        <v>63</v>
      </c>
      <c r="B20" s="3">
        <v>43.066893999999998</v>
      </c>
      <c r="C20" s="3">
        <v>-87.877936000000005</v>
      </c>
    </row>
    <row r="21" spans="1:3" x14ac:dyDescent="0.25">
      <c r="A21" s="10" t="s">
        <v>41</v>
      </c>
      <c r="B21" s="10">
        <v>43.049909999999997</v>
      </c>
      <c r="C21" s="10">
        <v>-87.914237</v>
      </c>
    </row>
    <row r="22" spans="1:3" x14ac:dyDescent="0.25">
      <c r="A22" s="3" t="s">
        <v>65</v>
      </c>
      <c r="B22" s="3">
        <v>43.077359999999999</v>
      </c>
      <c r="C22" s="3">
        <v>-87.880769999999998</v>
      </c>
    </row>
    <row r="23" spans="1:3" x14ac:dyDescent="0.25">
      <c r="A23" s="3" t="s">
        <v>96</v>
      </c>
      <c r="B23" s="3">
        <v>43.051119999999997</v>
      </c>
      <c r="C23" s="3">
        <v>-87.918819999999997</v>
      </c>
    </row>
    <row r="24" spans="1:3" x14ac:dyDescent="0.25">
      <c r="A24" s="3" t="s">
        <v>67</v>
      </c>
      <c r="B24" s="3">
        <v>43.05847</v>
      </c>
      <c r="C24" s="3">
        <v>-87.898079999999993</v>
      </c>
    </row>
    <row r="25" spans="1:3" x14ac:dyDescent="0.25">
      <c r="A25" s="3" t="s">
        <v>26</v>
      </c>
      <c r="B25" s="3">
        <v>43.034619999999997</v>
      </c>
      <c r="C25" s="3">
        <v>-87.917500000000004</v>
      </c>
    </row>
    <row r="26" spans="1:3" x14ac:dyDescent="0.25">
      <c r="A26" s="3" t="s">
        <v>48</v>
      </c>
      <c r="B26" s="3">
        <v>43.031320000000001</v>
      </c>
      <c r="C26" s="3">
        <v>-87.904259999999994</v>
      </c>
    </row>
    <row r="27" spans="1:3" x14ac:dyDescent="0.25">
      <c r="A27" s="3" t="s">
        <v>22</v>
      </c>
      <c r="B27" s="3">
        <v>43.058619999999998</v>
      </c>
      <c r="C27" s="3">
        <v>-87.885319999999993</v>
      </c>
    </row>
    <row r="28" spans="1:3" x14ac:dyDescent="0.25">
      <c r="A28" s="3" t="s">
        <v>74</v>
      </c>
      <c r="B28" s="3">
        <v>43.05536</v>
      </c>
      <c r="C28" s="3">
        <v>-87.90504</v>
      </c>
    </row>
    <row r="29" spans="1:3" x14ac:dyDescent="0.25">
      <c r="A29" s="8" t="s">
        <v>225</v>
      </c>
      <c r="B29" s="3">
        <v>43.00291</v>
      </c>
      <c r="C29" s="3">
        <v>-87.903713999999994</v>
      </c>
    </row>
    <row r="30" spans="1:3" x14ac:dyDescent="0.25">
      <c r="A30" s="5" t="s">
        <v>70</v>
      </c>
      <c r="B30" s="5">
        <v>43.052630000000001</v>
      </c>
      <c r="C30" s="5">
        <v>-88.016319999999993</v>
      </c>
    </row>
    <row r="31" spans="1:3" x14ac:dyDescent="0.25">
      <c r="A31" s="9" t="s">
        <v>84</v>
      </c>
      <c r="B31" s="3">
        <v>43.040154000000001</v>
      </c>
      <c r="C31" s="3">
        <v>-87.932113000000001</v>
      </c>
    </row>
    <row r="32" spans="1:3" x14ac:dyDescent="0.25">
      <c r="A32" s="3" t="s">
        <v>226</v>
      </c>
      <c r="B32" s="3">
        <v>43.053879999999999</v>
      </c>
      <c r="C32" s="3">
        <v>-87.903379999999999</v>
      </c>
    </row>
    <row r="33" spans="1:3" x14ac:dyDescent="0.25">
      <c r="A33" s="3" t="s">
        <v>227</v>
      </c>
      <c r="B33" s="3">
        <v>43.039997</v>
      </c>
      <c r="C33" s="3">
        <v>-87.906671000000003</v>
      </c>
    </row>
    <row r="34" spans="1:3" x14ac:dyDescent="0.25">
      <c r="A34" s="3" t="s">
        <v>228</v>
      </c>
      <c r="B34" s="3">
        <v>43.04307</v>
      </c>
      <c r="C34" s="3">
        <v>-87.920339999999996</v>
      </c>
    </row>
    <row r="35" spans="1:3" x14ac:dyDescent="0.25">
      <c r="A35" s="3" t="s">
        <v>39</v>
      </c>
      <c r="B35" s="3">
        <v>43.031480000000002</v>
      </c>
      <c r="C35" s="3">
        <v>-87.908169999999998</v>
      </c>
    </row>
    <row r="36" spans="1:3" x14ac:dyDescent="0.25">
      <c r="A36" s="3" t="s">
        <v>59</v>
      </c>
      <c r="B36" s="3">
        <v>43.056539999999998</v>
      </c>
      <c r="C36" s="3">
        <v>-87.914370000000005</v>
      </c>
    </row>
    <row r="37" spans="1:3" x14ac:dyDescent="0.25">
      <c r="A37" s="3" t="s">
        <v>75</v>
      </c>
      <c r="B37" s="3">
        <v>43.060296999999998</v>
      </c>
      <c r="C37" s="3">
        <v>-87.913150000000002</v>
      </c>
    </row>
    <row r="38" spans="1:3" x14ac:dyDescent="0.25">
      <c r="A38" s="3" t="s">
        <v>80</v>
      </c>
      <c r="B38" s="3">
        <v>43.060250000000003</v>
      </c>
      <c r="C38" s="3">
        <v>-87.892169999999993</v>
      </c>
    </row>
    <row r="39" spans="1:3" x14ac:dyDescent="0.25">
      <c r="A39" s="3" t="s">
        <v>89</v>
      </c>
      <c r="B39" s="3">
        <v>43.060155999999999</v>
      </c>
      <c r="C39" s="3">
        <v>-87.881258000000003</v>
      </c>
    </row>
    <row r="40" spans="1:3" x14ac:dyDescent="0.25">
      <c r="A40" s="3" t="s">
        <v>229</v>
      </c>
      <c r="B40" s="3">
        <v>43.060167999999997</v>
      </c>
      <c r="C40" s="3">
        <v>-87.887604999999994</v>
      </c>
    </row>
    <row r="41" spans="1:3" x14ac:dyDescent="0.25">
      <c r="A41" s="3" t="s">
        <v>230</v>
      </c>
      <c r="B41" s="3">
        <v>43.060400000000001</v>
      </c>
      <c r="C41" s="3">
        <v>-87.928039999999996</v>
      </c>
    </row>
    <row r="42" spans="1:3" x14ac:dyDescent="0.25">
      <c r="A42" s="3" t="s">
        <v>87</v>
      </c>
      <c r="B42" s="3">
        <v>43.063749000000001</v>
      </c>
      <c r="C42" s="3">
        <v>-87.887962999999999</v>
      </c>
    </row>
    <row r="43" spans="1:3" x14ac:dyDescent="0.25">
      <c r="A43" s="3" t="s">
        <v>24</v>
      </c>
      <c r="B43" s="3">
        <v>43.074655999999997</v>
      </c>
      <c r="C43" s="3">
        <v>-87.889011999999994</v>
      </c>
    </row>
    <row r="44" spans="1:3" x14ac:dyDescent="0.25">
      <c r="A44" s="3" t="s">
        <v>53</v>
      </c>
      <c r="B44" s="3">
        <v>43.04824</v>
      </c>
      <c r="C44" s="3">
        <v>-87.904970000000006</v>
      </c>
    </row>
    <row r="45" spans="1:3" x14ac:dyDescent="0.25">
      <c r="A45" s="3" t="s">
        <v>78</v>
      </c>
      <c r="B45" s="3">
        <v>43.048200000000001</v>
      </c>
      <c r="C45" s="3">
        <v>-87.900859999999994</v>
      </c>
    </row>
    <row r="46" spans="1:3" x14ac:dyDescent="0.25">
      <c r="A46" s="8" t="s">
        <v>231</v>
      </c>
      <c r="B46" s="3">
        <v>43.044359999999998</v>
      </c>
      <c r="C46" s="3">
        <v>-87.914230000000003</v>
      </c>
    </row>
    <row r="47" spans="1:3" x14ac:dyDescent="0.25">
      <c r="A47" s="3" t="s">
        <v>86</v>
      </c>
      <c r="B47" s="3">
        <v>43.052549999999997</v>
      </c>
      <c r="C47" s="3">
        <v>-87.909329999999997</v>
      </c>
    </row>
    <row r="48" spans="1:3" x14ac:dyDescent="0.25">
      <c r="A48" t="s">
        <v>61</v>
      </c>
      <c r="B48" s="3">
        <v>43.060786</v>
      </c>
      <c r="C48" s="3">
        <v>-87.883825999999999</v>
      </c>
    </row>
    <row r="49" spans="1:3" x14ac:dyDescent="0.25">
      <c r="A49" s="3" t="s">
        <v>36</v>
      </c>
      <c r="B49" s="3">
        <v>43.03519</v>
      </c>
      <c r="C49" s="3">
        <v>-87.907390000000007</v>
      </c>
    </row>
    <row r="50" spans="1:3" x14ac:dyDescent="0.25">
      <c r="A50" s="9" t="s">
        <v>82</v>
      </c>
      <c r="B50" s="3">
        <v>43.040349999999997</v>
      </c>
      <c r="C50" s="3">
        <v>-87.920760000000001</v>
      </c>
    </row>
    <row r="51" spans="1:3" x14ac:dyDescent="0.25">
      <c r="A51" s="8" t="s">
        <v>52</v>
      </c>
      <c r="B51" s="3">
        <v>43.042490000000001</v>
      </c>
      <c r="C51" s="3">
        <v>-87.909959999999998</v>
      </c>
    </row>
    <row r="52" spans="1:3" x14ac:dyDescent="0.25">
      <c r="A52" s="3" t="s">
        <v>64</v>
      </c>
      <c r="B52" s="3">
        <v>43.069021999999997</v>
      </c>
      <c r="C52" s="3">
        <v>-87.887940999999998</v>
      </c>
    </row>
    <row r="53" spans="1:3" x14ac:dyDescent="0.25">
      <c r="A53" s="3" t="s">
        <v>40</v>
      </c>
      <c r="B53" s="3">
        <v>43.06033</v>
      </c>
      <c r="C53" s="3">
        <v>-87.89546</v>
      </c>
    </row>
    <row r="54" spans="1:3" x14ac:dyDescent="0.25">
      <c r="A54" s="9" t="s">
        <v>76</v>
      </c>
      <c r="B54" s="3">
        <v>43.02948</v>
      </c>
      <c r="C54" s="3">
        <v>-87.912819999999996</v>
      </c>
    </row>
    <row r="55" spans="1:3" x14ac:dyDescent="0.25">
      <c r="A55" s="3" t="s">
        <v>83</v>
      </c>
      <c r="B55" s="3">
        <v>43.026229999999998</v>
      </c>
      <c r="C55" s="3">
        <v>-87.912809999999993</v>
      </c>
    </row>
    <row r="56" spans="1:3" x14ac:dyDescent="0.25">
      <c r="A56" s="3" t="s">
        <v>94</v>
      </c>
      <c r="B56" s="3">
        <v>43.020020000000002</v>
      </c>
      <c r="C56" s="3">
        <v>-87.912540000000007</v>
      </c>
    </row>
    <row r="57" spans="1:3" x14ac:dyDescent="0.25">
      <c r="A57" s="3" t="s">
        <v>66</v>
      </c>
      <c r="B57" s="3">
        <v>43.078530000000001</v>
      </c>
      <c r="C57" s="3">
        <v>-87.882620000000003</v>
      </c>
    </row>
    <row r="58" spans="1:3" x14ac:dyDescent="0.25">
      <c r="A58" s="8" t="s">
        <v>37</v>
      </c>
      <c r="B58" s="3">
        <v>43.049230000000001</v>
      </c>
      <c r="C58" s="3">
        <v>-87.911940000000001</v>
      </c>
    </row>
    <row r="59" spans="1:3" x14ac:dyDescent="0.25">
      <c r="A59" s="3" t="s">
        <v>232</v>
      </c>
      <c r="B59" s="3">
        <v>42.999212999999997</v>
      </c>
      <c r="C59" s="3">
        <v>-87.889716000000007</v>
      </c>
    </row>
    <row r="60" spans="1:3" x14ac:dyDescent="0.25">
      <c r="A60" s="3" t="s">
        <v>44</v>
      </c>
      <c r="B60" s="3">
        <v>43.03886</v>
      </c>
      <c r="C60" s="3">
        <v>-87.902720000000002</v>
      </c>
    </row>
    <row r="61" spans="1:3" x14ac:dyDescent="0.25">
      <c r="A61" s="9" t="s">
        <v>21</v>
      </c>
      <c r="B61" s="3">
        <v>43.074890000000003</v>
      </c>
      <c r="C61" s="3">
        <v>-87.882810000000006</v>
      </c>
    </row>
    <row r="62" spans="1:3" x14ac:dyDescent="0.25">
      <c r="A62" s="8" t="s">
        <v>233</v>
      </c>
      <c r="B62" s="3">
        <v>43.048430000000003</v>
      </c>
      <c r="C62" s="3">
        <v>-87.930189999999996</v>
      </c>
    </row>
    <row r="63" spans="1:3" x14ac:dyDescent="0.25">
      <c r="A63" s="5" t="s">
        <v>91</v>
      </c>
      <c r="B63" s="5">
        <v>43.048609999999996</v>
      </c>
      <c r="C63" s="5">
        <v>-88.008480000000006</v>
      </c>
    </row>
    <row r="64" spans="1:3" x14ac:dyDescent="0.25">
      <c r="A64" s="5" t="s">
        <v>73</v>
      </c>
      <c r="B64" s="5">
        <v>43.060580000000002</v>
      </c>
      <c r="C64" s="5">
        <v>-87.998589999999993</v>
      </c>
    </row>
    <row r="65" spans="1:3" x14ac:dyDescent="0.25">
      <c r="A65" s="5" t="s">
        <v>72</v>
      </c>
      <c r="B65" s="5">
        <v>43.060839999999999</v>
      </c>
      <c r="C65" s="5">
        <v>-88.001940000000005</v>
      </c>
    </row>
    <row r="66" spans="1:3" x14ac:dyDescent="0.25">
      <c r="A66" t="s">
        <v>90</v>
      </c>
      <c r="B66" s="11">
        <v>43.06044</v>
      </c>
      <c r="C66" s="11">
        <v>-88.016239999999996</v>
      </c>
    </row>
    <row r="67" spans="1:3" x14ac:dyDescent="0.25">
      <c r="A67" t="s">
        <v>71</v>
      </c>
      <c r="B67" s="5">
        <v>43.060079999999999</v>
      </c>
      <c r="C67" s="5">
        <v>-88.027349999999998</v>
      </c>
    </row>
    <row r="68" spans="1:3" x14ac:dyDescent="0.25">
      <c r="A68" s="7" t="s">
        <v>234</v>
      </c>
      <c r="B68" s="3">
        <v>43.020130000000002</v>
      </c>
      <c r="C68" s="3">
        <v>-87.922499999999999</v>
      </c>
    </row>
    <row r="69" spans="1:3" x14ac:dyDescent="0.25">
      <c r="A69" s="9" t="s">
        <v>34</v>
      </c>
      <c r="B69" s="3">
        <v>43.05097</v>
      </c>
      <c r="C69" s="3">
        <v>-87.906440000000003</v>
      </c>
    </row>
    <row r="70" spans="1:3" x14ac:dyDescent="0.25">
      <c r="A70" s="3" t="s">
        <v>28</v>
      </c>
      <c r="B70" s="3">
        <v>43.038580000000003</v>
      </c>
      <c r="C70" s="3">
        <v>-87.90934</v>
      </c>
    </row>
    <row r="71" spans="1:3" x14ac:dyDescent="0.25">
      <c r="A71" s="3" t="s">
        <v>235</v>
      </c>
      <c r="B71" s="3">
        <v>43.064901999999996</v>
      </c>
      <c r="C71" s="3">
        <v>-87.878107999999997</v>
      </c>
    </row>
    <row r="72" spans="1:3" x14ac:dyDescent="0.25">
      <c r="A72" s="3" t="s">
        <v>57</v>
      </c>
      <c r="B72" s="3">
        <v>43.03913</v>
      </c>
      <c r="C72" s="3">
        <v>-87.916150000000002</v>
      </c>
    </row>
    <row r="73" spans="1:3" x14ac:dyDescent="0.25">
      <c r="A73" s="12" t="s">
        <v>56</v>
      </c>
      <c r="B73" s="12">
        <v>43.004728999999998</v>
      </c>
      <c r="C73" s="12">
        <v>-87.905463999999995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1704.Trips</vt:lpstr>
      <vt:lpstr>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James Davies</cp:lastModifiedBy>
  <dcterms:created xsi:type="dcterms:W3CDTF">2017-05-15T14:36:50Z</dcterms:created>
  <dcterms:modified xsi:type="dcterms:W3CDTF">2017-11-09T16:10:01Z</dcterms:modified>
</cp:coreProperties>
</file>